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SatlitesAgregadosESGPilarIII/Shared Documents/Geral/3. Análises Equipa/"/>
    </mc:Choice>
  </mc:AlternateContent>
  <bookViews>
    <workbookView xWindow="0" yWindow="0" windowWidth="28800" windowHeight="11550" tabRatio="817" activeTab="2"/>
  </bookViews>
  <sheets>
    <sheet name="Sat79 - Ex. Dez 24" sheetId="27" r:id="rId1"/>
    <sheet name="Sat 79 - Script Esturural" sheetId="28" r:id="rId2"/>
    <sheet name="Comparativo s adjudicados" sheetId="29" r:id="rId3"/>
    <sheet name="Sat79_dez24" sheetId="25" state="hidden" r:id="rId4"/>
    <sheet name="Index" sheetId="12" state="hidden" r:id="rId5"/>
    <sheet name="1. Credit Quality by sector" sheetId="15" state="hidden" r:id="rId6"/>
    <sheet name="2. Exposures of corp excl_Paris" sheetId="13" state="hidden" r:id="rId7"/>
    <sheet name="3. Net Carrying Amt by Maturity" sheetId="8" state="hidden" r:id="rId8"/>
    <sheet name="4. Exp. subject to phy. Ris" sheetId="14" state="hidden" r:id="rId9"/>
    <sheet name="Extração AG" sheetId="21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\a" localSheetId="2">#REF!</definedName>
    <definedName name="\a">#REF!</definedName>
    <definedName name="\b" localSheetId="2">#REF!</definedName>
    <definedName name="\b">#REF!</definedName>
    <definedName name="\c" localSheetId="2">#REF!</definedName>
    <definedName name="\c">#REF!</definedName>
    <definedName name="\d" localSheetId="2">#REF!</definedName>
    <definedName name="\d">#REF!</definedName>
    <definedName name="\e" localSheetId="2">#REF!</definedName>
    <definedName name="\e">#REF!</definedName>
    <definedName name="\m" localSheetId="2">#REF!</definedName>
    <definedName name="\m">#REF!</definedName>
    <definedName name="\p" localSheetId="2">#REF!</definedName>
    <definedName name="\p">#REF!</definedName>
    <definedName name="\q" localSheetId="2">#REF!</definedName>
    <definedName name="\q">#REF!</definedName>
    <definedName name="\s" localSheetId="2">#REF!</definedName>
    <definedName name="\s">#REF!</definedName>
    <definedName name="\v" localSheetId="2">#REF!</definedName>
    <definedName name="\v">#REF!</definedName>
    <definedName name="___GRUPO_ENVIO">[1]GENMASIVA!$AC$4</definedName>
    <definedName name="___INDEX_SHEET___ASAP_Utilities" localSheetId="2">#REF!</definedName>
    <definedName name="___INDEX_SHEET___ASAP_Utilities">#REF!</definedName>
    <definedName name="___PERIODO">[1]GENMASIVA!$AC$2</definedName>
    <definedName name="___td2" localSheetId="2">#REF!</definedName>
    <definedName name="___td2">#REF!</definedName>
    <definedName name="___td3" localSheetId="2">#REF!</definedName>
    <definedName name="___td3">#REF!</definedName>
    <definedName name="___td4" localSheetId="2">#REF!</definedName>
    <definedName name="___td4">#REF!</definedName>
    <definedName name="___ti1" localSheetId="2">#REF!</definedName>
    <definedName name="___ti1">#REF!</definedName>
    <definedName name="___ti2" localSheetId="2">#REF!</definedName>
    <definedName name="___ti2">#REF!</definedName>
    <definedName name="___ti3" localSheetId="2">#REF!</definedName>
    <definedName name="___ti3">#REF!</definedName>
    <definedName name="___ti4" localSheetId="2">#REF!</definedName>
    <definedName name="___ti4">#REF!</definedName>
    <definedName name="___tp1" localSheetId="2">#REF!</definedName>
    <definedName name="___tp1">#REF!</definedName>
    <definedName name="___tp2" localSheetId="2">#REF!</definedName>
    <definedName name="___tp2">#REF!</definedName>
    <definedName name="___tp3" localSheetId="2">#REF!</definedName>
    <definedName name="___tp3">#REF!</definedName>
    <definedName name="___tp4" localSheetId="2">#REF!</definedName>
    <definedName name="___tp4">#REF!</definedName>
    <definedName name="__123Graph_A" localSheetId="2" hidden="1">'[2]NJ-CA-MA-CT_jun06'!#REF!</definedName>
    <definedName name="__123Graph_A" hidden="1">'[2]NJ-CA-MA-CT_jun06'!#REF!</definedName>
    <definedName name="__123Graph_B" localSheetId="2" hidden="1">'[2]NJ-CA-MA-CT_jun06'!#REF!</definedName>
    <definedName name="__123Graph_B" hidden="1">'[2]NJ-CA-MA-CT_jun06'!#REF!</definedName>
    <definedName name="__123Graph_X" localSheetId="2" hidden="1">'[2]NJ-CA-MA-CT_jun06'!#REF!</definedName>
    <definedName name="__123Graph_X" hidden="1">'[2]NJ-CA-MA-CT_jun06'!#REF!</definedName>
    <definedName name="__td1" localSheetId="2">#REF!</definedName>
    <definedName name="__td1">#REF!</definedName>
    <definedName name="__td2" localSheetId="2">#REF!</definedName>
    <definedName name="__td2">#REF!</definedName>
    <definedName name="__td3" localSheetId="2">#REF!</definedName>
    <definedName name="__td3">#REF!</definedName>
    <definedName name="__td4" localSheetId="2">#REF!</definedName>
    <definedName name="__td4">#REF!</definedName>
    <definedName name="__ti1" localSheetId="2">#REF!</definedName>
    <definedName name="__ti1">#REF!</definedName>
    <definedName name="__ti2" localSheetId="2">#REF!</definedName>
    <definedName name="__ti2">#REF!</definedName>
    <definedName name="__ti3" localSheetId="2">#REF!</definedName>
    <definedName name="__ti3">#REF!</definedName>
    <definedName name="__ti4" localSheetId="2">#REF!</definedName>
    <definedName name="__ti4">#REF!</definedName>
    <definedName name="__tp1" localSheetId="2">#REF!</definedName>
    <definedName name="__tp1">#REF!</definedName>
    <definedName name="__tp2" localSheetId="2">#REF!</definedName>
    <definedName name="__tp2">#REF!</definedName>
    <definedName name="__tp3" localSheetId="2">#REF!</definedName>
    <definedName name="__tp3">#REF!</definedName>
    <definedName name="__tp4" localSheetId="2">#REF!</definedName>
    <definedName name="__tp4">#REF!</definedName>
    <definedName name="_1" localSheetId="2">#REF!</definedName>
    <definedName name="_1">#REF!</definedName>
    <definedName name="_1_.1205_A_Automaticos" localSheetId="2">#REF!</definedName>
    <definedName name="_1_.1205_A_Automaticos">#REF!</definedName>
    <definedName name="_12" localSheetId="2" hidden="1">#REF!</definedName>
    <definedName name="_12" hidden="1">#REF!</definedName>
    <definedName name="_1detmar97acu" localSheetId="2">#REF!</definedName>
    <definedName name="_1detmar97acu">#REF!</definedName>
    <definedName name="_2" localSheetId="2" hidden="1">#REF!</definedName>
    <definedName name="_2" hidden="1">#REF!</definedName>
    <definedName name="_2_.1205_A_Manual" localSheetId="2">#REF!</definedName>
    <definedName name="_2_.1205_A_Manual">#REF!</definedName>
    <definedName name="_2detmar97acu" localSheetId="2">#REF!</definedName>
    <definedName name="_2detmar97acu">#REF!</definedName>
    <definedName name="_3" localSheetId="2" hidden="1">#REF!</definedName>
    <definedName name="_3" hidden="1">#REF!</definedName>
    <definedName name="_3_.1205_S" localSheetId="2">#REF!</definedName>
    <definedName name="_3_.1205_S">#REF!</definedName>
    <definedName name="_4" localSheetId="2" hidden="1">#REF!</definedName>
    <definedName name="_4" hidden="1">#REF!</definedName>
    <definedName name="_56101501880000" localSheetId="2">#REF!</definedName>
    <definedName name="_56101501880000">#REF!</definedName>
    <definedName name="_5detmar97acu" localSheetId="2">#REF!</definedName>
    <definedName name="_5detmar97acu">#REF!</definedName>
    <definedName name="_80" localSheetId="2" hidden="1">#REF!</definedName>
    <definedName name="_80" hidden="1">#REF!</definedName>
    <definedName name="_AMO_UniqueIdentifier" hidden="1">"'9c8ca13c-fcb6-4d5e-90fc-e89d2944ee4d'"</definedName>
    <definedName name="_col010_iNdEx_4" localSheetId="2">#REF!</definedName>
    <definedName name="_col010_iNdEx_4">#REF!</definedName>
    <definedName name="_col020_iNdEx_5" localSheetId="2">#REF!</definedName>
    <definedName name="_col020_iNdEx_5">#REF!</definedName>
    <definedName name="_col030_iNdEx_6" localSheetId="2">#REF!</definedName>
    <definedName name="_col030_iNdEx_6">#REF!</definedName>
    <definedName name="_col040_iNdEx_7" localSheetId="2">#REF!</definedName>
    <definedName name="_col040_iNdEx_7">#REF!</definedName>
    <definedName name="_col050_iNdEx_8" localSheetId="2">#REF!</definedName>
    <definedName name="_col050_iNdEx_8">#REF!</definedName>
    <definedName name="_col060_iNdEx_9" localSheetId="2">#REF!</definedName>
    <definedName name="_col060_iNdEx_9">#REF!</definedName>
    <definedName name="_col070_iNdEx_10" localSheetId="2">#REF!</definedName>
    <definedName name="_col070_iNdEx_10">#REF!</definedName>
    <definedName name="_col080_iNdEx_11" localSheetId="2">#REF!</definedName>
    <definedName name="_col080_iNdEx_11">#REF!</definedName>
    <definedName name="_col090_iNdEx_12" localSheetId="2">#REF!</definedName>
    <definedName name="_col090_iNdEx_12">#REF!</definedName>
    <definedName name="_col100_iNdEx_13" localSheetId="2">#REF!</definedName>
    <definedName name="_col100_iNdEx_13">#REF!</definedName>
    <definedName name="_col110_iNdEx_14" localSheetId="2">#REF!</definedName>
    <definedName name="_col110_iNdEx_14">#REF!</definedName>
    <definedName name="_col120_iNdEx_15" localSheetId="2">#REF!</definedName>
    <definedName name="_col120_iNdEx_15">#REF!</definedName>
    <definedName name="_col130_iNdEx_16" localSheetId="2">#REF!</definedName>
    <definedName name="_col130_iNdEx_16">#REF!</definedName>
    <definedName name="_col140_iNdEx_17" localSheetId="2">#REF!</definedName>
    <definedName name="_col140_iNdEx_17">#REF!</definedName>
    <definedName name="_col150_iNdEx_18" localSheetId="2">#REF!</definedName>
    <definedName name="_col150_iNdEx_18">#REF!</definedName>
    <definedName name="_col160_iNdEx_19" localSheetId="2">#REF!</definedName>
    <definedName name="_col160_iNdEx_19">#REF!</definedName>
    <definedName name="_col170_iNdEx_20" localSheetId="2">#REF!</definedName>
    <definedName name="_col170_iNdEx_20">#REF!</definedName>
    <definedName name="_col180_iNdEx_21" localSheetId="2">#REF!</definedName>
    <definedName name="_col180_iNdEx_21">#REF!</definedName>
    <definedName name="_col190_iNdEx_22" localSheetId="2">#REF!</definedName>
    <definedName name="_col190_iNdEx_22">#REF!</definedName>
    <definedName name="_col200_iNdEx_23" localSheetId="2">#REF!</definedName>
    <definedName name="_col200_iNdEx_23">#REF!</definedName>
    <definedName name="_col210_iNdEx_24" localSheetId="2">#REF!</definedName>
    <definedName name="_col210_iNdEx_24">#REF!</definedName>
    <definedName name="_dim1" localSheetId="2">[3]Sheet1!#REF!</definedName>
    <definedName name="_dim1">[3]Sheet1!#REF!</definedName>
    <definedName name="_dim4" localSheetId="2">[3]Sheet1!#REF!</definedName>
    <definedName name="_dim4">[3]Sheet1!#REF!</definedName>
    <definedName name="_emptyrow1_iNdEx_22" localSheetId="2">#REF!</definedName>
    <definedName name="_emptyrow1_iNdEx_22">#REF!</definedName>
    <definedName name="_emptyrow1_iNdEx_25" localSheetId="2">#REF!</definedName>
    <definedName name="_emptyrow1_iNdEx_25">#REF!</definedName>
    <definedName name="_F" localSheetId="2">[4]ACTGLNSAGE!#REF!</definedName>
    <definedName name="_F">[4]ACTGLNSAGE!#REF!</definedName>
    <definedName name="_F18__00__010_iNdEx_33" localSheetId="2">#REF!</definedName>
    <definedName name="_F18__00__010_iNdEx_33">#REF!</definedName>
    <definedName name="_F18__00__020_iNdEx_34" localSheetId="2">#REF!</definedName>
    <definedName name="_F18__00__020_iNdEx_34">#REF!</definedName>
    <definedName name="_F18__00__030_iNdEx_35" localSheetId="2">#REF!</definedName>
    <definedName name="_F18__00__030_iNdEx_35">#REF!</definedName>
    <definedName name="_F18__00__040_iNdEx_36" localSheetId="2">#REF!</definedName>
    <definedName name="_F18__00__040_iNdEx_36">#REF!</definedName>
    <definedName name="_F18__00__050_iNdEx_37" localSheetId="2">#REF!</definedName>
    <definedName name="_F18__00__050_iNdEx_37">#REF!</definedName>
    <definedName name="_F18__00__060_iNdEx_38" localSheetId="2">#REF!</definedName>
    <definedName name="_F18__00__060_iNdEx_38">#REF!</definedName>
    <definedName name="_F18__00__070_iNdEx_39" localSheetId="2">#REF!</definedName>
    <definedName name="_F18__00__070_iNdEx_39">#REF!</definedName>
    <definedName name="_F18__00__080_iNdEx_40" localSheetId="2">#REF!</definedName>
    <definedName name="_F18__00__080_iNdEx_40">#REF!</definedName>
    <definedName name="_F18__00__090_iNdEx_41" localSheetId="2">#REF!</definedName>
    <definedName name="_F18__00__090_iNdEx_41">#REF!</definedName>
    <definedName name="_F18__00__100_iNdEx_42" localSheetId="2">#REF!</definedName>
    <definedName name="_F18__00__100_iNdEx_42">#REF!</definedName>
    <definedName name="_F18__00__110_iNdEx_43" localSheetId="2">#REF!</definedName>
    <definedName name="_F18__00__110_iNdEx_43">#REF!</definedName>
    <definedName name="_F18__00__120_iNdEx_44" localSheetId="2">#REF!</definedName>
    <definedName name="_F18__00__120_iNdEx_44">#REF!</definedName>
    <definedName name="_F18__00__130_iNdEx_45" localSheetId="2">#REF!</definedName>
    <definedName name="_F18__00__130_iNdEx_45">#REF!</definedName>
    <definedName name="_F18__00__140_iNdEx_46" localSheetId="2">#REF!</definedName>
    <definedName name="_F18__00__140_iNdEx_46">#REF!</definedName>
    <definedName name="_F18__00__150_iNdEx_47" localSheetId="2">#REF!</definedName>
    <definedName name="_F18__00__150_iNdEx_47">#REF!</definedName>
    <definedName name="_F18__00__160_iNdEx_48" localSheetId="2">#REF!</definedName>
    <definedName name="_F18__00__160_iNdEx_48">#REF!</definedName>
    <definedName name="_F18__00__170_iNdEx_49" localSheetId="2">#REF!</definedName>
    <definedName name="_F18__00__170_iNdEx_49">#REF!</definedName>
    <definedName name="_F18__00__180_iNdEx_50" localSheetId="2">#REF!</definedName>
    <definedName name="_F18__00__180_iNdEx_50">#REF!</definedName>
    <definedName name="_F18__00__190_iNdEx_51" localSheetId="2">#REF!</definedName>
    <definedName name="_F18__00__190_iNdEx_51">#REF!</definedName>
    <definedName name="_F18__00__200_iNdEx_52" localSheetId="2">#REF!</definedName>
    <definedName name="_F18__00__200_iNdEx_52">#REF!</definedName>
    <definedName name="_F18__00__210_iNdEx_53" localSheetId="2">#REF!</definedName>
    <definedName name="_F18__00__210_iNdEx_53">#REF!</definedName>
    <definedName name="_F18__00__220_iNdEx_54" localSheetId="2">#REF!</definedName>
    <definedName name="_F18__00__220_iNdEx_54">#REF!</definedName>
    <definedName name="_F18__00__230_iNdEx_55" localSheetId="2">#REF!</definedName>
    <definedName name="_F18__00__230_iNdEx_55">#REF!</definedName>
    <definedName name="_F18__00__240_iNdEx_56" localSheetId="2">#REF!</definedName>
    <definedName name="_F18__00__240_iNdEx_56">#REF!</definedName>
    <definedName name="_F18__00__250_iNdEx_57" localSheetId="2">#REF!</definedName>
    <definedName name="_F18__00__250_iNdEx_57">#REF!</definedName>
    <definedName name="_F18__00__260_iNdEx_58" localSheetId="2">#REF!</definedName>
    <definedName name="_F18__00__260_iNdEx_58">#REF!</definedName>
    <definedName name="_F18__00__270_iNdEx_59" localSheetId="2">#REF!</definedName>
    <definedName name="_F18__00__270_iNdEx_59">#REF!</definedName>
    <definedName name="_F18__00__280_iNdEx_60" localSheetId="2">#REF!</definedName>
    <definedName name="_F18__00__280_iNdEx_60">#REF!</definedName>
    <definedName name="_F18__00__290_iNdEx_61" localSheetId="2">#REF!</definedName>
    <definedName name="_F18__00__290_iNdEx_61">#REF!</definedName>
    <definedName name="_F18__00__300_iNdEx_62" localSheetId="2">#REF!</definedName>
    <definedName name="_F18__00__300_iNdEx_62">#REF!</definedName>
    <definedName name="_F18__00__310_iNdEx_63" localSheetId="2">#REF!</definedName>
    <definedName name="_F18__00__310_iNdEx_63">#REF!</definedName>
    <definedName name="_F18__00__320_iNdEx_64" localSheetId="2">#REF!</definedName>
    <definedName name="_F18__00__320_iNdEx_64">#REF!</definedName>
    <definedName name="_F18__00__330_iNdEx_65" localSheetId="2">#REF!</definedName>
    <definedName name="_F18__00__330_iNdEx_65">#REF!</definedName>
    <definedName name="_F18__00__340_iNdEx_66" localSheetId="2">#REF!</definedName>
    <definedName name="_F18__00__340_iNdEx_66">#REF!</definedName>
    <definedName name="_F18__00__350_iNdEx_67" localSheetId="2">#REF!</definedName>
    <definedName name="_F18__00__350_iNdEx_67">#REF!</definedName>
    <definedName name="_F18__00__360_iNdEx_68" localSheetId="2">#REF!</definedName>
    <definedName name="_F18__00__360_iNdEx_68">#REF!</definedName>
    <definedName name="_F18__00__370_iNdEx_69" localSheetId="2">#REF!</definedName>
    <definedName name="_F18__00__370_iNdEx_69">#REF!</definedName>
    <definedName name="_F18__00__380_iNdEx_70" localSheetId="2">#REF!</definedName>
    <definedName name="_F18__00__380_iNdEx_70">#REF!</definedName>
    <definedName name="_F18__00__390_iNdEx_71" localSheetId="2">#REF!</definedName>
    <definedName name="_F18__00__390_iNdEx_71">#REF!</definedName>
    <definedName name="_F18__00__400_iNdEx_72" localSheetId="2">#REF!</definedName>
    <definedName name="_F18__00__400_iNdEx_72">#REF!</definedName>
    <definedName name="_F18__00__410_iNdEx_73" localSheetId="2">#REF!</definedName>
    <definedName name="_F18__00__410_iNdEx_73">#REF!</definedName>
    <definedName name="_F18__00__420_iNdEx_74" localSheetId="2">#REF!</definedName>
    <definedName name="_F18__00__420_iNdEx_74">#REF!</definedName>
    <definedName name="_F18__00__430_iNdEx_75" localSheetId="2">#REF!</definedName>
    <definedName name="_F18__00__430_iNdEx_75">#REF!</definedName>
    <definedName name="_F18__00__440_iNdEx_76" localSheetId="2">#REF!</definedName>
    <definedName name="_F18__00__440_iNdEx_76">#REF!</definedName>
    <definedName name="_F18__00__450_iNdEx_77" localSheetId="2">#REF!</definedName>
    <definedName name="_F18__00__450_iNdEx_77">#REF!</definedName>
    <definedName name="_F18__00__460_iNdEx_78" localSheetId="2">#REF!</definedName>
    <definedName name="_F18__00__460_iNdEx_78">#REF!</definedName>
    <definedName name="_F18__00__470_iNdEx_79" localSheetId="2">#REF!</definedName>
    <definedName name="_F18__00__470_iNdEx_79">#REF!</definedName>
    <definedName name="_F18__00__480_iNdEx_80" localSheetId="2">#REF!</definedName>
    <definedName name="_F18__00__480_iNdEx_80">#REF!</definedName>
    <definedName name="_F18__00__490_iNdEx_81" localSheetId="2">#REF!</definedName>
    <definedName name="_F18__00__490_iNdEx_81">#REF!</definedName>
    <definedName name="_F18__00__500_iNdEx_82" localSheetId="2">#REF!</definedName>
    <definedName name="_F18__00__500_iNdEx_82">#REF!</definedName>
    <definedName name="_F18__00__510_iNdEx_83" localSheetId="2">#REF!</definedName>
    <definedName name="_F18__00__510_iNdEx_83">#REF!</definedName>
    <definedName name="_F18__00__520_iNdEx_84" localSheetId="2">#REF!</definedName>
    <definedName name="_F18__00__520_iNdEx_84">#REF!</definedName>
    <definedName name="_F18__00__530_iNdEx_85" localSheetId="2">#REF!</definedName>
    <definedName name="_F18__00__530_iNdEx_85">#REF!</definedName>
    <definedName name="_F18__00__540_iNdEx_86" localSheetId="2">#REF!</definedName>
    <definedName name="_F18__00__540_iNdEx_86">#REF!</definedName>
    <definedName name="_F18__00__550_iNdEx_87" localSheetId="2">#REF!</definedName>
    <definedName name="_F18__00__550_iNdEx_87">#REF!</definedName>
    <definedName name="_F19__00__010_iNdEx_31" localSheetId="2">#REF!</definedName>
    <definedName name="_F19__00__010_iNdEx_31">#REF!</definedName>
    <definedName name="_F19__00__020_iNdEx_32" localSheetId="2">#REF!</definedName>
    <definedName name="_F19__00__020_iNdEx_32">#REF!</definedName>
    <definedName name="_F19__00__030_iNdEx_33" localSheetId="2">#REF!</definedName>
    <definedName name="_F19__00__030_iNdEx_33">#REF!</definedName>
    <definedName name="_F19__00__040_iNdEx_34" localSheetId="2">#REF!</definedName>
    <definedName name="_F19__00__040_iNdEx_34">#REF!</definedName>
    <definedName name="_F19__00__050_iNdEx_35" localSheetId="2">#REF!</definedName>
    <definedName name="_F19__00__050_iNdEx_35">#REF!</definedName>
    <definedName name="_F19__00__060_iNdEx_36" localSheetId="2">#REF!</definedName>
    <definedName name="_F19__00__060_iNdEx_36">#REF!</definedName>
    <definedName name="_F19__00__070_iNdEx_37" localSheetId="2">#REF!</definedName>
    <definedName name="_F19__00__070_iNdEx_37">#REF!</definedName>
    <definedName name="_F19__00__080_iNdEx_38" localSheetId="2">#REF!</definedName>
    <definedName name="_F19__00__080_iNdEx_38">#REF!</definedName>
    <definedName name="_F19__00__090_iNdEx_39" localSheetId="2">#REF!</definedName>
    <definedName name="_F19__00__090_iNdEx_39">#REF!</definedName>
    <definedName name="_F19__00__100_iNdEx_40" localSheetId="2">#REF!</definedName>
    <definedName name="_F19__00__100_iNdEx_40">#REF!</definedName>
    <definedName name="_F19__00__110_iNdEx_41" localSheetId="2">#REF!</definedName>
    <definedName name="_F19__00__110_iNdEx_41">#REF!</definedName>
    <definedName name="_F19__00__120_iNdEx_42" localSheetId="2">#REF!</definedName>
    <definedName name="_F19__00__120_iNdEx_42">#REF!</definedName>
    <definedName name="_F19__00__130_iNdEx_43" localSheetId="2">#REF!</definedName>
    <definedName name="_F19__00__130_iNdEx_43">#REF!</definedName>
    <definedName name="_F19__00__140_iNdEx_44" localSheetId="2">#REF!</definedName>
    <definedName name="_F19__00__140_iNdEx_44">#REF!</definedName>
    <definedName name="_F19__00__150_iNdEx_45" localSheetId="2">#REF!</definedName>
    <definedName name="_F19__00__150_iNdEx_45">#REF!</definedName>
    <definedName name="_F19__00__160_iNdEx_46" localSheetId="2">#REF!</definedName>
    <definedName name="_F19__00__160_iNdEx_46">#REF!</definedName>
    <definedName name="_F19__00__170_iNdEx_47" localSheetId="2">#REF!</definedName>
    <definedName name="_F19__00__170_iNdEx_47">#REF!</definedName>
    <definedName name="_F19__00__180_iNdEx_48" localSheetId="2">#REF!</definedName>
    <definedName name="_F19__00__180_iNdEx_48">#REF!</definedName>
    <definedName name="_F19__00__190_iNdEx_49" localSheetId="2">#REF!</definedName>
    <definedName name="_F19__00__190_iNdEx_49">#REF!</definedName>
    <definedName name="_F19__00__200_iNdEx_50" localSheetId="2">#REF!</definedName>
    <definedName name="_F19__00__200_iNdEx_50">#REF!</definedName>
    <definedName name="_F19__00__210_iNdEx_51" localSheetId="2">#REF!</definedName>
    <definedName name="_F19__00__210_iNdEx_51">#REF!</definedName>
    <definedName name="_F19__00__220_iNdEx_52" localSheetId="2">#REF!</definedName>
    <definedName name="_F19__00__220_iNdEx_52">#REF!</definedName>
    <definedName name="_F19__00__230_iNdEx_53" localSheetId="2">#REF!</definedName>
    <definedName name="_F19__00__230_iNdEx_53">#REF!</definedName>
    <definedName name="_F19__00__240_iNdEx_54" localSheetId="2">#REF!</definedName>
    <definedName name="_F19__00__240_iNdEx_54">#REF!</definedName>
    <definedName name="_F19__00__250_iNdEx_55" localSheetId="2">#REF!</definedName>
    <definedName name="_F19__00__250_iNdEx_55">#REF!</definedName>
    <definedName name="_F19__00__260_iNdEx_56" localSheetId="2">#REF!</definedName>
    <definedName name="_F19__00__260_iNdEx_56">#REF!</definedName>
    <definedName name="_F19__00__270_iNdEx_57" localSheetId="2">#REF!</definedName>
    <definedName name="_F19__00__270_iNdEx_57">#REF!</definedName>
    <definedName name="_F19__00__280_iNdEx_58" localSheetId="2">#REF!</definedName>
    <definedName name="_F19__00__280_iNdEx_58">#REF!</definedName>
    <definedName name="_F19__00__290_iNdEx_59" localSheetId="2">#REF!</definedName>
    <definedName name="_F19__00__290_iNdEx_59">#REF!</definedName>
    <definedName name="_F19__00__300_iNdEx_60" localSheetId="2">#REF!</definedName>
    <definedName name="_F19__00__300_iNdEx_60">#REF!</definedName>
    <definedName name="_F19__00__310_iNdEx_61" localSheetId="2">#REF!</definedName>
    <definedName name="_F19__00__310_iNdEx_61">#REF!</definedName>
    <definedName name="_F19__00__320_iNdEx_62" localSheetId="2">#REF!</definedName>
    <definedName name="_F19__00__320_iNdEx_62">#REF!</definedName>
    <definedName name="_F19__00__330_iNdEx_63" localSheetId="2">#REF!</definedName>
    <definedName name="_F19__00__330_iNdEx_63">#REF!</definedName>
    <definedName name="_F19__00__340_iNdEx_64" localSheetId="2">#REF!</definedName>
    <definedName name="_F19__00__340_iNdEx_64">#REF!</definedName>
    <definedName name="_xlnm._FilterDatabase" localSheetId="5" hidden="1">'1. Credit Quality by sector'!$A$12:$AB$119</definedName>
    <definedName name="_xlnm._FilterDatabase" localSheetId="1" hidden="1">'Sat 79 - Script Esturural'!$B$9:$M$27</definedName>
    <definedName name="_xlnm._FilterDatabase" localSheetId="0" hidden="1">'Sat79 - Ex. Dez 24'!$B$9:$L$26</definedName>
    <definedName name="_ftnref1_50" localSheetId="2">'[5]Table 39_'!#REF!</definedName>
    <definedName name="_ftnref1_50">'[5]Table 39_'!#REF!</definedName>
    <definedName name="_ftnref1_50_10" localSheetId="2">'[6]Table 39_'!#REF!</definedName>
    <definedName name="_ftnref1_50_10">'[6]Table 39_'!#REF!</definedName>
    <definedName name="_ftnref1_50_15" localSheetId="2">'[6]Table 39_'!#REF!</definedName>
    <definedName name="_ftnref1_50_15">'[6]Table 39_'!#REF!</definedName>
    <definedName name="_ftnref1_50_18" localSheetId="2">'[6]Table 39_'!#REF!</definedName>
    <definedName name="_ftnref1_50_18">'[6]Table 39_'!#REF!</definedName>
    <definedName name="_ftnref1_50_19" localSheetId="2">'[6]Table 39_'!#REF!</definedName>
    <definedName name="_ftnref1_50_19">'[6]Table 39_'!#REF!</definedName>
    <definedName name="_ftnref1_50_20" localSheetId="2">'[6]Table 39_'!#REF!</definedName>
    <definedName name="_ftnref1_50_20">'[6]Table 39_'!#REF!</definedName>
    <definedName name="_ftnref1_50_21" localSheetId="2">'[6]Table 39_'!#REF!</definedName>
    <definedName name="_ftnref1_50_21">'[6]Table 39_'!#REF!</definedName>
    <definedName name="_ftnref1_50_23" localSheetId="2">'[6]Table 39_'!#REF!</definedName>
    <definedName name="_ftnref1_50_23">'[6]Table 39_'!#REF!</definedName>
    <definedName name="_ftnref1_50_24" localSheetId="2">'[6]Table 39_'!#REF!</definedName>
    <definedName name="_ftnref1_50_24">'[6]Table 39_'!#REF!</definedName>
    <definedName name="_ftnref1_50_27" localSheetId="2">'[7]Table 39_'!#REF!</definedName>
    <definedName name="_ftnref1_50_27">'[7]Table 39_'!#REF!</definedName>
    <definedName name="_ftnref1_50_28" localSheetId="2">'[7]Table 39_'!#REF!</definedName>
    <definedName name="_ftnref1_50_28">'[7]Table 39_'!#REF!</definedName>
    <definedName name="_ftnref1_50_4" localSheetId="2">'[6]Table 39_'!#REF!</definedName>
    <definedName name="_ftnref1_50_4">'[6]Table 39_'!#REF!</definedName>
    <definedName name="_ftnref1_50_5" localSheetId="2">'[6]Table 39_'!#REF!</definedName>
    <definedName name="_ftnref1_50_5">'[6]Table 39_'!#REF!</definedName>
    <definedName name="_ftnref1_50_9" localSheetId="2">'[7]Table 39_'!#REF!</definedName>
    <definedName name="_ftnref1_50_9">'[7]Table 39_'!#REF!</definedName>
    <definedName name="_ftnref1_51" localSheetId="2">'[5]Table 39_'!#REF!</definedName>
    <definedName name="_ftnref1_51">'[5]Table 39_'!#REF!</definedName>
    <definedName name="_ftnref1_51_10" localSheetId="2">'[6]Table 39_'!#REF!</definedName>
    <definedName name="_ftnref1_51_10">'[6]Table 39_'!#REF!</definedName>
    <definedName name="_ftnref1_51_15" localSheetId="2">'[6]Table 39_'!#REF!</definedName>
    <definedName name="_ftnref1_51_15">'[6]Table 39_'!#REF!</definedName>
    <definedName name="_ftnref1_51_18" localSheetId="2">'[6]Table 39_'!#REF!</definedName>
    <definedName name="_ftnref1_51_18">'[6]Table 39_'!#REF!</definedName>
    <definedName name="_ftnref1_51_19" localSheetId="2">'[6]Table 39_'!#REF!</definedName>
    <definedName name="_ftnref1_51_19">'[6]Table 39_'!#REF!</definedName>
    <definedName name="_ftnref1_51_20" localSheetId="2">'[6]Table 39_'!#REF!</definedName>
    <definedName name="_ftnref1_51_20">'[6]Table 39_'!#REF!</definedName>
    <definedName name="_ftnref1_51_21" localSheetId="2">'[6]Table 39_'!#REF!</definedName>
    <definedName name="_ftnref1_51_21">'[6]Table 39_'!#REF!</definedName>
    <definedName name="_ftnref1_51_23" localSheetId="2">'[6]Table 39_'!#REF!</definedName>
    <definedName name="_ftnref1_51_23">'[6]Table 39_'!#REF!</definedName>
    <definedName name="_ftnref1_51_24" localSheetId="2">'[6]Table 39_'!#REF!</definedName>
    <definedName name="_ftnref1_51_24">'[6]Table 39_'!#REF!</definedName>
    <definedName name="_ftnref1_51_4" localSheetId="2">'[6]Table 39_'!#REF!</definedName>
    <definedName name="_ftnref1_51_4">'[6]Table 39_'!#REF!</definedName>
    <definedName name="_ftnref1_51_5" localSheetId="2">'[6]Table 39_'!#REF!</definedName>
    <definedName name="_ftnref1_51_5">'[6]Table 39_'!#REF!</definedName>
    <definedName name="_ftref1_50" localSheetId="2">'[5]Table 39_'!#REF!</definedName>
    <definedName name="_ftref1_50">'[5]Table 39_'!#REF!</definedName>
    <definedName name="_h" localSheetId="2">'[6]Table 39_'!#REF!</definedName>
    <definedName name="_h">'[6]Table 39_'!#REF!</definedName>
    <definedName name="_header1_Tlabel1_iNdEx_1" localSheetId="2">#REF!</definedName>
    <definedName name="_header1_Tlabel1_iNdEx_1">#REF!</definedName>
    <definedName name="_header2_iNdEx_23" localSheetId="2">#REF!</definedName>
    <definedName name="_header2_iNdEx_23">#REF!</definedName>
    <definedName name="_header2_iNdEx_26" localSheetId="2">#REF!</definedName>
    <definedName name="_header2_iNdEx_26">#REF!</definedName>
    <definedName name="_header3_iNdEx_24" localSheetId="2">#REF!</definedName>
    <definedName name="_header3_iNdEx_24">#REF!</definedName>
    <definedName name="_header3_iNdEx_27" localSheetId="2">#REF!</definedName>
    <definedName name="_header3_iNdEx_27">#REF!</definedName>
    <definedName name="_header4_iNdEx_25" localSheetId="2">#REF!</definedName>
    <definedName name="_header4_iNdEx_25">#REF!</definedName>
    <definedName name="_header4_iNdEx_28" localSheetId="2">#REF!</definedName>
    <definedName name="_header4_iNdEx_28">#REF!</definedName>
    <definedName name="_header5_iNdEx_26" localSheetId="2">#REF!</definedName>
    <definedName name="_header5_iNdEx_26">#REF!</definedName>
    <definedName name="_header5_iNdEx_29" localSheetId="2">#REF!</definedName>
    <definedName name="_header5_iNdEx_29">#REF!</definedName>
    <definedName name="_header6_iNdEx_27" localSheetId="2">#REF!</definedName>
    <definedName name="_header6_iNdEx_27">#REF!</definedName>
    <definedName name="_header6_iNdEx_30" localSheetId="2">#REF!</definedName>
    <definedName name="_header6_iNdEx_30">#REF!</definedName>
    <definedName name="_header7_iNdEx_28" localSheetId="2">#REF!</definedName>
    <definedName name="_header7_iNdEx_28">#REF!</definedName>
    <definedName name="_header7_iNdEx_31" localSheetId="2">#REF!</definedName>
    <definedName name="_header7_iNdEx_31">#REF!</definedName>
    <definedName name="_header8_iNdEx_29" localSheetId="2">#REF!</definedName>
    <definedName name="_header8_iNdEx_29">#REF!</definedName>
    <definedName name="_header8_iNdEx_32" localSheetId="2">#REF!</definedName>
    <definedName name="_header8_iNdEx_32">#REF!</definedName>
    <definedName name="_header9_iNdEx_30" localSheetId="2">#REF!</definedName>
    <definedName name="_header9_iNdEx_30">#REF!</definedName>
    <definedName name="_Key1" localSheetId="2" hidden="1">#REF!</definedName>
    <definedName name="_Key1" hidden="1">#REF!</definedName>
    <definedName name="_label2_iNdEx_2" localSheetId="2">#REF!</definedName>
    <definedName name="_label2_iNdEx_2">#REF!</definedName>
    <definedName name="_label3_iNdEx_3" localSheetId="2">#REF!</definedName>
    <definedName name="_label3_iNdEx_3">#REF!</definedName>
    <definedName name="_Order1" hidden="1">255</definedName>
    <definedName name="_Sort" localSheetId="2" hidden="1">#REF!</definedName>
    <definedName name="_Sort" hidden="1">#REF!</definedName>
    <definedName name="_td1" localSheetId="2">#REF!</definedName>
    <definedName name="_td1">#REF!</definedName>
    <definedName name="_td2" localSheetId="2">#REF!</definedName>
    <definedName name="_td2">#REF!</definedName>
    <definedName name="_td3" localSheetId="2">#REF!</definedName>
    <definedName name="_td3">#REF!</definedName>
    <definedName name="_td4" localSheetId="2">#REF!</definedName>
    <definedName name="_td4">#REF!</definedName>
    <definedName name="_ti1" localSheetId="2">#REF!</definedName>
    <definedName name="_ti1">#REF!</definedName>
    <definedName name="_ti2" localSheetId="2">#REF!</definedName>
    <definedName name="_ti2">#REF!</definedName>
    <definedName name="_ti3" localSheetId="2">#REF!</definedName>
    <definedName name="_ti3">#REF!</definedName>
    <definedName name="_ti4" localSheetId="2">#REF!</definedName>
    <definedName name="_ti4">#REF!</definedName>
    <definedName name="_tp1" localSheetId="2">#REF!</definedName>
    <definedName name="_tp1">#REF!</definedName>
    <definedName name="_tp2" localSheetId="2">#REF!</definedName>
    <definedName name="_tp2">#REF!</definedName>
    <definedName name="_tp3" localSheetId="2">#REF!</definedName>
    <definedName name="_tp3">#REF!</definedName>
    <definedName name="_tp4" localSheetId="2">#REF!</definedName>
    <definedName name="_tp4">#REF!</definedName>
    <definedName name="a" localSheetId="2" hidden="1">'[2]NJ-CA-MA-CT_jun06'!#REF!</definedName>
    <definedName name="a" hidden="1">'[2]NJ-CA-MA-CT_jun06'!#REF!</definedName>
    <definedName name="a.1" localSheetId="2">#REF!</definedName>
    <definedName name="a.1">#REF!</definedName>
    <definedName name="A_Automaticos__" localSheetId="2">#REF!</definedName>
    <definedName name="A_Automaticos__">#REF!</definedName>
    <definedName name="A_L_Entity">[8]Parameters!$E$7</definedName>
    <definedName name="A_Manual__" localSheetId="2">#REF!</definedName>
    <definedName name="A_Manual__">#REF!</definedName>
    <definedName name="ABRIL" localSheetId="2">#REF!</definedName>
    <definedName name="ABRIL">#REF!</definedName>
    <definedName name="account" localSheetId="2">#REF!</definedName>
    <definedName name="account">#REF!</definedName>
    <definedName name="AccountLine1" localSheetId="2">#REF!</definedName>
    <definedName name="AccountLine1">#REF!</definedName>
    <definedName name="accounts" localSheetId="2">#REF!</definedName>
    <definedName name="accounts">#REF!</definedName>
    <definedName name="ACCUMULATE_NEGATIVE_CHANGES_IN_" localSheetId="2">#REF!</definedName>
    <definedName name="ACCUMULATE_NEGATIVE_CHANGES_IN_">#REF!</definedName>
    <definedName name="Accumulated_Impairment" localSheetId="2">#REF!</definedName>
    <definedName name="Accumulated_Impairment">#REF!</definedName>
    <definedName name="acdvr2">[9]ACDVR!$A$4:$C$20</definedName>
    <definedName name="ACPAL" localSheetId="2">#REF!</definedName>
    <definedName name="ACPAL">#REF!</definedName>
    <definedName name="ACPAL_1">[10]ACPAL!$A$2:$F$5</definedName>
    <definedName name="ACPAL_1_valid">[10]Menu!$H$102</definedName>
    <definedName name="ACPAL_2">[10]ACPAL!$A$10:$F$12</definedName>
    <definedName name="ACPAL_2_valid">[10]Menu!$H$103</definedName>
    <definedName name="ACPAL_3">[10]ACPAL!$A$17:$E$19</definedName>
    <definedName name="ACPAL_3_valid">[10]Menu!$H$104</definedName>
    <definedName name="ACPAL_result">[10]Menu!$I$10</definedName>
    <definedName name="acsa">'[11]Credit Card Commission:Oth fin instruments FVTPL'!$A$1:$IV$7</definedName>
    <definedName name="ACTAD" localSheetId="2">#REF!</definedName>
    <definedName name="ACTAD">#REF!</definedName>
    <definedName name="ActgIntByTypeSummary" localSheetId="2">#REF!</definedName>
    <definedName name="ActgIntByTypeSummary">#REF!</definedName>
    <definedName name="ActgLCRS" localSheetId="2">#REF!</definedName>
    <definedName name="ActgLCRS">#REF!</definedName>
    <definedName name="ACTGLNINTERST" localSheetId="2">#REF!</definedName>
    <definedName name="ACTGLNINTERST">#REF!</definedName>
    <definedName name="ACTGLNSAGE" localSheetId="2">[4]ACTGLNSAGE!#REF!</definedName>
    <definedName name="ACTGLNSAGE">[4]ACTGLNSAGE!#REF!</definedName>
    <definedName name="ActgOvdAgeing" localSheetId="2">#REF!</definedName>
    <definedName name="ActgOvdAgeing">#REF!</definedName>
    <definedName name="ActgSpainRisk" localSheetId="2">#REF!</definedName>
    <definedName name="ActgSpainRisk">#REF!</definedName>
    <definedName name="ACTIN" localSheetId="2">[12]ACTIN!#REF!</definedName>
    <definedName name="ACTIN">[12]ACTIN!#REF!</definedName>
    <definedName name="ActLcrs" localSheetId="2">#REF!</definedName>
    <definedName name="ActLcrs">#REF!</definedName>
    <definedName name="ACTLCRSUM" localSheetId="2">#REF!</definedName>
    <definedName name="ACTLCRSUM">#REF!</definedName>
    <definedName name="ACUM_CHANGE" localSheetId="2">#REF!</definedName>
    <definedName name="ACUM_CHANGE">#REF!</definedName>
    <definedName name="ACUMULADOS" localSheetId="2">#REF!</definedName>
    <definedName name="ACUMULADOS">#REF!</definedName>
    <definedName name="ad">'[11]Mgmt Fees - Computer Exp:Mgmt Fees - BL&amp;P Fees'!$A$1:$IV$7</definedName>
    <definedName name="add" localSheetId="2" hidden="1">{"Savings",#N/A,FALSE,"AN Net Receipts"}</definedName>
    <definedName name="add" hidden="1">{"Savings",#N/A,FALSE,"AN Net Receipts"}</definedName>
    <definedName name="add_1" localSheetId="2" hidden="1">{"Savings",#N/A,FALSE,"AN Net Receipts"}</definedName>
    <definedName name="add_1" hidden="1">{"Savings",#N/A,FALSE,"AN Net Receipts"}</definedName>
    <definedName name="ajustes" localSheetId="2">#REF!</definedName>
    <definedName name="ajustes">#REF!</definedName>
    <definedName name="Ajustes_Valoracion" localSheetId="2">#REF!</definedName>
    <definedName name="Ajustes_Valoracion">#REF!</definedName>
    <definedName name="ALCO_AÑO_CONTAB" localSheetId="2">#REF!</definedName>
    <definedName name="ALCO_AÑO_CONTAB">#REF!</definedName>
    <definedName name="ALCO_AÑO_REPER" localSheetId="2">#REF!</definedName>
    <definedName name="ALCO_AÑO_REPER">#REF!</definedName>
    <definedName name="ALCO_MES_CONTAB" localSheetId="2">#REF!</definedName>
    <definedName name="ALCO_MES_CONTAB">#REF!</definedName>
    <definedName name="ALCO_MES_REPER" localSheetId="2">#REF!</definedName>
    <definedName name="ALCO_MES_REPER">#REF!</definedName>
    <definedName name="ALCOCRED_AÑO_CONTAB" localSheetId="2">#REF!</definedName>
    <definedName name="ALCOCRED_AÑO_CONTAB">#REF!</definedName>
    <definedName name="ALCOCRED_AÑO_REPER" localSheetId="2">#REF!</definedName>
    <definedName name="ALCOCRED_AÑO_REPER">#REF!</definedName>
    <definedName name="ALCOCRED_MES_CONTAB" localSheetId="2">#REF!</definedName>
    <definedName name="ALCOCRED_MES_CONTAB">#REF!</definedName>
    <definedName name="ALCOCRED_MES_REPER" localSheetId="2">#REF!</definedName>
    <definedName name="ALCOCRED_MES_REPER">#REF!</definedName>
    <definedName name="ALCOTIT_AÑO_CONTAB" localSheetId="2">#REF!</definedName>
    <definedName name="ALCOTIT_AÑO_CONTAB">#REF!</definedName>
    <definedName name="ALCOTIT_AÑO_REPER" localSheetId="2">#REF!</definedName>
    <definedName name="ALCOTIT_AÑO_REPER">#REF!</definedName>
    <definedName name="ALCOTIT_MES_CONTAB" localSheetId="2">#REF!</definedName>
    <definedName name="ALCOTIT_MES_CONTAB">#REF!</definedName>
    <definedName name="ALCOTIT_MES_REPER" localSheetId="2">#REF!</definedName>
    <definedName name="ALCOTIT_MES_REPER">#REF!</definedName>
    <definedName name="ALCOTITGR_AÑO_CONTAB" localSheetId="2">#REF!</definedName>
    <definedName name="ALCOTITGR_AÑO_CONTAB">#REF!</definedName>
    <definedName name="ALCOTITGR_AÑO_REPER" localSheetId="2">#REF!</definedName>
    <definedName name="ALCOTITGR_AÑO_REPER">#REF!</definedName>
    <definedName name="ALCOTITGR_MES_CONTAB" localSheetId="2">#REF!</definedName>
    <definedName name="ALCOTITGR_MES_CONTAB">#REF!</definedName>
    <definedName name="ALCOTITGR_MES_REPER" localSheetId="2">#REF!</definedName>
    <definedName name="ALCOTITGR_MES_REPER">#REF!</definedName>
    <definedName name="ALLOW" localSheetId="2">#REF!</definedName>
    <definedName name="ALLOW">#REF!</definedName>
    <definedName name="allow_antiguo" localSheetId="2">#REF!</definedName>
    <definedName name="allow_antiguo">#REF!</definedName>
    <definedName name="Amortizacion_acumulada" localSheetId="2">#REF!</definedName>
    <definedName name="Amortizacion_acumulada">#REF!</definedName>
    <definedName name="amount" localSheetId="2">#REF!</definedName>
    <definedName name="amount">#REF!</definedName>
    <definedName name="Amount_in_units_of_local_currency">"ACDVR"</definedName>
    <definedName name="amounts_in_loans">[10]Parameters!$C$42:$C$43</definedName>
    <definedName name="Anal_Liq" localSheetId="2">#REF!</definedName>
    <definedName name="Anal_Liq">#REF!</definedName>
    <definedName name="Anexo" localSheetId="2">#REF!</definedName>
    <definedName name="Anexo">#REF!</definedName>
    <definedName name="ANFee">[13]Assumptions!$C$5</definedName>
    <definedName name="AÑOS">[14]PARAMETROS!$J$2:$J$13</definedName>
    <definedName name="anscount" hidden="1">1</definedName>
    <definedName name="ANSI_FINAL" localSheetId="2">#REF!</definedName>
    <definedName name="ANSI_FINAL">#REF!</definedName>
    <definedName name="aPP">[15]Lists!$A$39:$A$41</definedName>
    <definedName name="area1" localSheetId="2">#REF!</definedName>
    <definedName name="area1">#REF!</definedName>
    <definedName name="area2" localSheetId="2">#REF!</definedName>
    <definedName name="area2">#REF!</definedName>
    <definedName name="area3" localSheetId="2">#REF!</definedName>
    <definedName name="area3">#REF!</definedName>
    <definedName name="AreaROE">[14]PATRIM!$F$14:$V$128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asc">'[11]Subordinated debt Interest:Software capitalised'!$A$1:$IV$7</definedName>
    <definedName name="asf">'[11]Interest debt securities:Interest'!$A$1:$IV$7</definedName>
    <definedName name="avfd">'[11]Interest on debentures:Interest debt securities'!$A$1:$IV$7</definedName>
    <definedName name="AVOMA" localSheetId="2">#REF!</definedName>
    <definedName name="AVOMA">#REF!</definedName>
    <definedName name="b" localSheetId="2" hidden="1">'[2]NJ-CA-MA-CT_jun06'!#REF!</definedName>
    <definedName name="b" hidden="1">'[2]NJ-CA-MA-CT_jun06'!#REF!</definedName>
    <definedName name="ba">'[11]Int Payable on Pref Shares:Interest on debentures'!$A$1:$IV$7</definedName>
    <definedName name="Bal_local" localSheetId="2">#REF!</definedName>
    <definedName name="Bal_local">#REF!</definedName>
    <definedName name="Bal_usdext" localSheetId="2">#REF!</definedName>
    <definedName name="Bal_usdext">#REF!</definedName>
    <definedName name="Bal_usdint" localSheetId="2">#REF!</definedName>
    <definedName name="Bal_usdint">#REF!</definedName>
    <definedName name="Balance" localSheetId="2">#REF!</definedName>
    <definedName name="Balance">#REF!</definedName>
    <definedName name="BALANCE_RESULTADO" localSheetId="2">#REF!</definedName>
    <definedName name="BALANCE_RESULTADO">#REF!</definedName>
    <definedName name="BANKS" localSheetId="2">[16]FACILITY!#REF!</definedName>
    <definedName name="BANKS">[16]FACILITY!#REF!</definedName>
    <definedName name="BASE" localSheetId="2">#REF!</definedName>
    <definedName name="BASE">#REF!</definedName>
    <definedName name="Baz" localSheetId="2" hidden="1">{"savings2",#N/A,FALSE,"AN Net Receipts"}</definedName>
    <definedName name="Baz" hidden="1">{"savings2",#N/A,FALSE,"AN Net Receipts"}</definedName>
    <definedName name="Baz_1" localSheetId="2" hidden="1">{"savings2",#N/A,FALSE,"AN Net Receipts"}</definedName>
    <definedName name="Baz_1" hidden="1">{"savings2",#N/A,FALSE,"AN Net Receipts"}</definedName>
    <definedName name="Bazz" localSheetId="2" hidden="1">{"savings2",#N/A,FALSE,"AN Net Receipts"}</definedName>
    <definedName name="Bazz" hidden="1">{"savings2",#N/A,FALSE,"AN Net Receipts"}</definedName>
    <definedName name="Bazz_1" localSheetId="2" hidden="1">{"savings2",#N/A,FALSE,"AN Net Receipts"}</definedName>
    <definedName name="Bazz_1" hidden="1">{"savings2",#N/A,FALSE,"AN Net Receipts"}</definedName>
    <definedName name="bb" localSheetId="2">#REF!</definedName>
    <definedName name="bb">#REF!</definedName>
    <definedName name="BG_Del" hidden="1">15</definedName>
    <definedName name="BG_Ins" hidden="1">4</definedName>
    <definedName name="BG_Mod" hidden="1">6</definedName>
    <definedName name="BMEXT" localSheetId="2">#REF!</definedName>
    <definedName name="BMEXT">#REF!</definedName>
    <definedName name="BOUGHT_SOLD" localSheetId="2">#REF!</definedName>
    <definedName name="BOUGHT_SOLD">#REF!</definedName>
    <definedName name="BSActual" localSheetId="2">#REF!</definedName>
    <definedName name="BSActual">#REF!</definedName>
    <definedName name="BSAnterior" localSheetId="2">#REF!</definedName>
    <definedName name="BSAnterior">#REF!</definedName>
    <definedName name="BSMensual" localSheetId="2">#REF!</definedName>
    <definedName name="BSMensual">#REF!</definedName>
    <definedName name="busca" localSheetId="2">[17]mon_local!#REF!</definedName>
    <definedName name="busca">[17]mon_local!#REF!</definedName>
    <definedName name="CABECERA" localSheetId="2">#REF!</definedName>
    <definedName name="CABECERA">#REF!</definedName>
    <definedName name="CAIL_FINAL" localSheetId="2">#REF!</definedName>
    <definedName name="CAIL_FINAL">#REF!</definedName>
    <definedName name="CAIL_FINAL1" localSheetId="2">#REF!</definedName>
    <definedName name="CAIL_FINAL1">#REF!</definedName>
    <definedName name="cam" localSheetId="2">#REF!</definedName>
    <definedName name="cam">#REF!</definedName>
    <definedName name="camb" localSheetId="2">#REF!</definedName>
    <definedName name="camb">#REF!</definedName>
    <definedName name="CAMBIO_AÑO_CONTAB" localSheetId="2">#REF!</definedName>
    <definedName name="CAMBIO_AÑO_CONTAB">#REF!</definedName>
    <definedName name="CAMBIO_AÑO_REPER" localSheetId="2">#REF!</definedName>
    <definedName name="CAMBIO_AÑO_REPER">#REF!</definedName>
    <definedName name="CAMBIO_MES_CONTAB" localSheetId="2">#REF!</definedName>
    <definedName name="CAMBIO_MES_CONTAB">#REF!</definedName>
    <definedName name="CAMBIO_MES_REPER" localSheetId="2">#REF!</definedName>
    <definedName name="CAMBIO_MES_REPER">#REF!</definedName>
    <definedName name="cambios">[18]Datos!$B$6:$F$46</definedName>
    <definedName name="CAPI_1">[10]CAPI!$A$5:$J$6</definedName>
    <definedName name="CAPI_result">[10]Menu!$I$9</definedName>
    <definedName name="Cargo" localSheetId="2">#REF!</definedName>
    <definedName name="Cargo">#REF!</definedName>
    <definedName name="Carlos" localSheetId="2">#REF!</definedName>
    <definedName name="Carlos">#REF!</definedName>
    <definedName name="cart10_080" localSheetId="2">#REF!</definedName>
    <definedName name="cart10_080">#REF!</definedName>
    <definedName name="cart10_090" localSheetId="2">#REF!</definedName>
    <definedName name="cart10_090">#REF!</definedName>
    <definedName name="cart10_090_43" localSheetId="2">#REF!</definedName>
    <definedName name="cart10_090_43">#REF!</definedName>
    <definedName name="cart10_100" localSheetId="2">#REF!</definedName>
    <definedName name="cart10_100">#REF!</definedName>
    <definedName name="cart10_100_43" localSheetId="2">#REF!</definedName>
    <definedName name="cart10_100_43">#REF!</definedName>
    <definedName name="cart10_110" localSheetId="2">#REF!</definedName>
    <definedName name="cart10_110">#REF!</definedName>
    <definedName name="cart10_111" localSheetId="2">#REF!</definedName>
    <definedName name="cart10_111">#REF!</definedName>
    <definedName name="cart10_112" localSheetId="2">#REF!</definedName>
    <definedName name="cart10_112">#REF!</definedName>
    <definedName name="cart10_120" localSheetId="2">#REF!</definedName>
    <definedName name="cart10_120">#REF!</definedName>
    <definedName name="cart10_121" localSheetId="2">#REF!</definedName>
    <definedName name="cart10_121">#REF!</definedName>
    <definedName name="cart10_122" localSheetId="2">#REF!</definedName>
    <definedName name="cart10_122">#REF!</definedName>
    <definedName name="cart10_122_43" localSheetId="2">#REF!</definedName>
    <definedName name="cart10_122_43">#REF!</definedName>
    <definedName name="cart20_VC" localSheetId="2">#REF!</definedName>
    <definedName name="cart20_VC">#REF!</definedName>
    <definedName name="cart30_VC" localSheetId="2">#REF!</definedName>
    <definedName name="cart30_VC">#REF!</definedName>
    <definedName name="cart40_VC" localSheetId="2">#REF!</definedName>
    <definedName name="cart40_VC">#REF!</definedName>
    <definedName name="cart50_VC" localSheetId="2">#REF!</definedName>
    <definedName name="cart50_VC">#REF!</definedName>
    <definedName name="cart80_VC" localSheetId="2">#REF!</definedName>
    <definedName name="cart80_VC">#REF!</definedName>
    <definedName name="cart90_VR" localSheetId="2">#REF!</definedName>
    <definedName name="cart90_VR">#REF!</definedName>
    <definedName name="CARTERA" localSheetId="2">#REF!</definedName>
    <definedName name="CARTERA">#REF!</definedName>
    <definedName name="ccc" localSheetId="2">#REF!</definedName>
    <definedName name="ccc">#REF!</definedName>
    <definedName name="CD_FIXBX">'[19]CD Six'!$A$1:$V$12</definedName>
    <definedName name="CD_SIXVAL">'[19]CD Six'!$A$1:$AK$20</definedName>
    <definedName name="CD_TCVAL">'[19]CD Tipo de Cambio'!$A$1:$AK$24</definedName>
    <definedName name="CD_TipoCambioBX">'[19]CD Tipo de Cambio'!$A$1:$V$14</definedName>
    <definedName name="cierre">[18]Datos!$K$2</definedName>
    <definedName name="Class_of_securities">[10]Parameters!$C$10:$C$12</definedName>
    <definedName name="Class_of_security">[10]Parameters!$C$29:$C$32</definedName>
    <definedName name="CLAVE_CONTABLE" localSheetId="2">#REF!</definedName>
    <definedName name="CLAVE_CONTABLE">#REF!</definedName>
    <definedName name="CLAVE_REPER" localSheetId="2">#REF!</definedName>
    <definedName name="CLAVE_REPER">#REF!</definedName>
    <definedName name="CODBEXT" localSheetId="2">#REF!</definedName>
    <definedName name="CODBEXT">#REF!</definedName>
    <definedName name="CODBINT" localSheetId="2">#REF!</definedName>
    <definedName name="CODBINT">#REF!</definedName>
    <definedName name="CODEXEXT" localSheetId="2">#REF!</definedName>
    <definedName name="CODEXEXT">#REF!</definedName>
    <definedName name="CODEXINT" localSheetId="2">#REF!</definedName>
    <definedName name="CODEXINT">#REF!</definedName>
    <definedName name="CODEXT" localSheetId="2">#REF!</definedName>
    <definedName name="CODEXT">#REF!</definedName>
    <definedName name="CODGEXT" localSheetId="2">#REF!</definedName>
    <definedName name="CODGEXT">#REF!</definedName>
    <definedName name="CODGINT" localSheetId="2">#REF!</definedName>
    <definedName name="CODGINT">#REF!</definedName>
    <definedName name="CODINT" localSheetId="2">#REF!</definedName>
    <definedName name="CODINT">#REF!</definedName>
    <definedName name="COLLATERAL_ADJUDICADOS" localSheetId="2">#REF!</definedName>
    <definedName name="COLLATERAL_ADJUDICADOS">#REF!</definedName>
    <definedName name="comentario" localSheetId="2">#REF!</definedName>
    <definedName name="comentario">#REF!</definedName>
    <definedName name="COMEXT" localSheetId="2">#REF!</definedName>
    <definedName name="COMEXT">#REF!</definedName>
    <definedName name="COMINT" localSheetId="2">#REF!</definedName>
    <definedName name="COMINT">#REF!</definedName>
    <definedName name="Comisiones" localSheetId="2">#REF!</definedName>
    <definedName name="Comisiones">#REF!</definedName>
    <definedName name="CompanyK6">[20]K6!$A$2:$H$64</definedName>
    <definedName name="CompanyK7">[20]K7!$A$2:$H$46</definedName>
    <definedName name="Conexplicación" localSheetId="2">#REF!</definedName>
    <definedName name="Conexplicación">#REF!</definedName>
    <definedName name="Consulta_C91" localSheetId="2">#REF!</definedName>
    <definedName name="Consulta_C91">#REF!</definedName>
    <definedName name="COPIAR_NIVELES">[14]PARAMETROS!$AD$1:$AL$1</definedName>
    <definedName name="corrCamb40" localSheetId="2">#REF!</definedName>
    <definedName name="corrCamb40">#REF!</definedName>
    <definedName name="corrval40" localSheetId="2">#REF!</definedName>
    <definedName name="corrval40">#REF!</definedName>
    <definedName name="CostA">[21]Purchases!$A$2:$M$4688</definedName>
    <definedName name="COUNTERPARTY_ENTITY" localSheetId="2">#REF!</definedName>
    <definedName name="COUNTERPARTY_ENTITY">#REF!</definedName>
    <definedName name="country" localSheetId="2">#REF!</definedName>
    <definedName name="country">#REF!</definedName>
    <definedName name="COUNTRY_CODE_OR_INTERNATIONAL_AGENCY" localSheetId="2">#REF!</definedName>
    <definedName name="COUNTRY_CODE_OR_INTERNATIONAL_AGENCY">#REF!</definedName>
    <definedName name="COVEXT" localSheetId="2">#REF!</definedName>
    <definedName name="COVEXT">#REF!</definedName>
    <definedName name="COVINT" localSheetId="2">#REF!</definedName>
    <definedName name="COVINT">#REF!</definedName>
    <definedName name="cp.">[19]FX_DERIVADOS!$E$1:$E$65536</definedName>
    <definedName name="CreditFacilitySpain" localSheetId="2">#REF!</definedName>
    <definedName name="CreditFacilitySpain">#REF!</definedName>
    <definedName name="CRFDV" localSheetId="2">#REF!</definedName>
    <definedName name="CRFDV">#REF!</definedName>
    <definedName name="CRFIC" localSheetId="2">#REF!</definedName>
    <definedName name="CRFIC">#REF!</definedName>
    <definedName name="Crystal_10_1_WEBI_DataGrid" localSheetId="2" hidden="1">#REF!</definedName>
    <definedName name="Crystal_10_1_WEBI_DataGrid" hidden="1">#REF!</definedName>
    <definedName name="Crystal_10_1_WEBI_Table" localSheetId="2" hidden="1">#REF!</definedName>
    <definedName name="Crystal_10_1_WEBI_Table" hidden="1">#REF!</definedName>
    <definedName name="Crystal_11_1_WEBI_DataGrid" localSheetId="2" hidden="1">#REF!</definedName>
    <definedName name="Crystal_11_1_WEBI_DataGrid" hidden="1">#REF!</definedName>
    <definedName name="Crystal_11_1_WEBI_Table" localSheetId="2" hidden="1">#REF!</definedName>
    <definedName name="Crystal_11_1_WEBI_Table" hidden="1">#REF!</definedName>
    <definedName name="Crystal_14_1_WEBI_DataGrid" localSheetId="2" hidden="1">#REF!</definedName>
    <definedName name="Crystal_14_1_WEBI_DataGrid" hidden="1">#REF!</definedName>
    <definedName name="Crystal_14_1_WEBI_HHeading" localSheetId="2" hidden="1">#REF!</definedName>
    <definedName name="Crystal_14_1_WEBI_HHeading" hidden="1">#REF!</definedName>
    <definedName name="Crystal_14_1_WEBI_Table" localSheetId="2" hidden="1">#REF!</definedName>
    <definedName name="Crystal_14_1_WEBI_Table" hidden="1">#REF!</definedName>
    <definedName name="Crystal_15_1_WEBI_DataGrid" localSheetId="2" hidden="1">#REF!</definedName>
    <definedName name="Crystal_15_1_WEBI_DataGrid" hidden="1">#REF!</definedName>
    <definedName name="Crystal_15_1_WEBI_Table" localSheetId="2" hidden="1">#REF!</definedName>
    <definedName name="Crystal_15_1_WEBI_Table" hidden="1">#REF!</definedName>
    <definedName name="Crystal_16_1_WEBI_DataGrid" localSheetId="2" hidden="1">#REF!</definedName>
    <definedName name="Crystal_16_1_WEBI_DataGrid" hidden="1">#REF!</definedName>
    <definedName name="Crystal_16_1_WEBI_Table" localSheetId="2" hidden="1">#REF!</definedName>
    <definedName name="Crystal_16_1_WEBI_Table" hidden="1">#REF!</definedName>
    <definedName name="Crystal_3_1_WEBI_DataGrid" localSheetId="2" hidden="1">#REF!</definedName>
    <definedName name="Crystal_3_1_WEBI_DataGrid" hidden="1">#REF!</definedName>
    <definedName name="Crystal_3_1_WEBI_HHeading" localSheetId="2" hidden="1">#REF!</definedName>
    <definedName name="Crystal_3_1_WEBI_HHeading" hidden="1">#REF!</definedName>
    <definedName name="Crystal_3_1_WEBI_Table" localSheetId="2" hidden="1">#REF!</definedName>
    <definedName name="Crystal_3_1_WEBI_Table" hidden="1">#REF!</definedName>
    <definedName name="Crystal_4_1_WEBI_DataGrid" localSheetId="2" hidden="1">#REF!</definedName>
    <definedName name="Crystal_4_1_WEBI_DataGrid" hidden="1">#REF!</definedName>
    <definedName name="Crystal_4_1_WEBI_HHeading" localSheetId="2" hidden="1">#REF!</definedName>
    <definedName name="Crystal_4_1_WEBI_HHeading" hidden="1">#REF!</definedName>
    <definedName name="Crystal_4_1_WEBI_Table" localSheetId="2" hidden="1">#REF!</definedName>
    <definedName name="Crystal_4_1_WEBI_Table" hidden="1">#REF!</definedName>
    <definedName name="Crystal_5_1_WEBI_DataGrid" localSheetId="2" hidden="1">#REF!</definedName>
    <definedName name="Crystal_5_1_WEBI_DataGrid" hidden="1">#REF!</definedName>
    <definedName name="Crystal_5_1_WEBI_Table" localSheetId="2" hidden="1">#REF!</definedName>
    <definedName name="Crystal_5_1_WEBI_Table" hidden="1">#REF!</definedName>
    <definedName name="Crystal_6_1_WEBI_DataGrid" localSheetId="2" hidden="1">#REF!</definedName>
    <definedName name="Crystal_6_1_WEBI_DataGrid" hidden="1">#REF!</definedName>
    <definedName name="Crystal_6_1_WEBI_HHeading" localSheetId="2" hidden="1">#REF!</definedName>
    <definedName name="Crystal_6_1_WEBI_HHeading" hidden="1">#REF!</definedName>
    <definedName name="Crystal_6_1_WEBI_Table" localSheetId="2" hidden="1">#REF!</definedName>
    <definedName name="Crystal_6_1_WEBI_Table" hidden="1">#REF!</definedName>
    <definedName name="Crystal_7_1_WEBI_DataGrid" localSheetId="2" hidden="1">#REF!</definedName>
    <definedName name="Crystal_7_1_WEBI_DataGrid" hidden="1">#REF!</definedName>
    <definedName name="Crystal_7_1_WEBI_Table" localSheetId="2" hidden="1">#REF!</definedName>
    <definedName name="Crystal_7_1_WEBI_Table" hidden="1">#REF!</definedName>
    <definedName name="Crystal_8_1_WEBI_DataGrid" localSheetId="2" hidden="1">#REF!</definedName>
    <definedName name="Crystal_8_1_WEBI_DataGrid" hidden="1">#REF!</definedName>
    <definedName name="Crystal_8_1_WEBI_Table" localSheetId="2" hidden="1">#REF!</definedName>
    <definedName name="Crystal_8_1_WEBI_Table" hidden="1">#REF!</definedName>
    <definedName name="Crystal_9_1_WEBI_DataGrid" localSheetId="2" hidden="1">#REF!</definedName>
    <definedName name="Crystal_9_1_WEBI_DataGrid" hidden="1">#REF!</definedName>
    <definedName name="Crystal_9_1_WEBI_HHeading" localSheetId="2" hidden="1">#REF!</definedName>
    <definedName name="Crystal_9_1_WEBI_HHeading" hidden="1">#REF!</definedName>
    <definedName name="Crystal_9_1_WEBI_Table" localSheetId="2" hidden="1">#REF!</definedName>
    <definedName name="Crystal_9_1_WEBI_Table" hidden="1">#REF!</definedName>
    <definedName name="CTEN" localSheetId="2">#REF!</definedName>
    <definedName name="CTEN">#REF!</definedName>
    <definedName name="CTEN_TWO" localSheetId="2">#REF!</definedName>
    <definedName name="CTEN_TWO">#REF!</definedName>
    <definedName name="Cuadro_S1000" localSheetId="2">#REF!</definedName>
    <definedName name="Cuadro_S1000">#REF!</definedName>
    <definedName name="CurrentDate">[22]Data!$E$2</definedName>
    <definedName name="CurrentIndexNo">[22]Data!$E$9</definedName>
    <definedName name="CVAMI" localSheetId="2">#REF!</definedName>
    <definedName name="CVAMI">#REF!</definedName>
    <definedName name="d">[23]Parameters!$I$2:$I$34</definedName>
    <definedName name="data" localSheetId="2">#REF!</definedName>
    <definedName name="data">#REF!</definedName>
    <definedName name="_xlnm.Database" localSheetId="2">#REF!</definedName>
    <definedName name="_xlnm.Database">#REF!</definedName>
    <definedName name="Database_3" localSheetId="2">#REF!</definedName>
    <definedName name="Database_3">#REF!</definedName>
    <definedName name="DataPointIDs" localSheetId="2">#REF!</definedName>
    <definedName name="DataPointIDs">#REF!</definedName>
    <definedName name="DataPointTooltips" localSheetId="2">#REF!</definedName>
    <definedName name="DataPointTooltips">#REF!</definedName>
    <definedName name="date" localSheetId="2">#REF!</definedName>
    <definedName name="date">#REF!</definedName>
    <definedName name="DATOS" localSheetId="2">#REF!</definedName>
    <definedName name="DATOS">#REF!</definedName>
    <definedName name="DatosBase" localSheetId="2">#REF!</definedName>
    <definedName name="DatosBase">#REF!</definedName>
    <definedName name="DatosMac" localSheetId="2">#REF!</definedName>
    <definedName name="DatosMac">#REF!</definedName>
    <definedName name="DatosMacingles" localSheetId="2">#REF!</definedName>
    <definedName name="DatosMacingles">#REF!</definedName>
    <definedName name="DaysEndMonthToSettlementDate">[22]Data!$E$13</definedName>
    <definedName name="Daz" localSheetId="2" hidden="1">{"Savings",#N/A,FALSE,"AN Net Receipts"}</definedName>
    <definedName name="Daz" hidden="1">{"Savings",#N/A,FALSE,"AN Net Receipts"}</definedName>
    <definedName name="Daz_1" localSheetId="2" hidden="1">{"Savings",#N/A,FALSE,"AN Net Receipts"}</definedName>
    <definedName name="Daz_1" hidden="1">{"Savings",#N/A,FALSE,"AN Net Receipts"}</definedName>
    <definedName name="DBASE" localSheetId="2">#REF!</definedName>
    <definedName name="DBASE">#REF!</definedName>
    <definedName name="dc">'[11]Mgmt Fees - Marketing &amp; PR:Mgmt Fees - Computer Exp'!$A$1:$IV$7</definedName>
    <definedName name="dddsaa" localSheetId="2" hidden="1">{"savings2",#N/A,FALSE,"AN Net Receipts"}</definedName>
    <definedName name="dddsaa" hidden="1">{"savings2",#N/A,FALSE,"AN Net Receipts"}</definedName>
    <definedName name="dddsaa_1" localSheetId="2" hidden="1">{"savings2",#N/A,FALSE,"AN Net Receipts"}</definedName>
    <definedName name="dddsaa_1" hidden="1">{"savings2",#N/A,FALSE,"AN Net Receipts"}</definedName>
    <definedName name="DDrive" localSheetId="2">#REF!</definedName>
    <definedName name="DDrive">#REF!</definedName>
    <definedName name="DEFAULTED" localSheetId="2">#REF!</definedName>
    <definedName name="DEFAULTED">#REF!</definedName>
    <definedName name="DERIN" localSheetId="2">#REF!</definedName>
    <definedName name="DERIN">#REF!</definedName>
    <definedName name="DERIV" localSheetId="2">#REF!</definedName>
    <definedName name="DERIV">#REF!</definedName>
    <definedName name="Desc" localSheetId="2">#REF!</definedName>
    <definedName name="Desc">#REF!</definedName>
    <definedName name="DETALLE_PENSIONES" localSheetId="2">#REF!</definedName>
    <definedName name="DETALLE_PENSIONES">#REF!</definedName>
    <definedName name="detmar97acu" localSheetId="2">#REF!</definedName>
    <definedName name="detmar97acu">#REF!</definedName>
    <definedName name="dfdgbfdg" localSheetId="2">'[6]Table 39_'!#REF!</definedName>
    <definedName name="dfdgbfdg">'[6]Table 39_'!#REF!</definedName>
    <definedName name="dfg" localSheetId="2">#REF!</definedName>
    <definedName name="dfg">#REF!</definedName>
    <definedName name="DIARIDAT__Conso0494" localSheetId="2">#REF!</definedName>
    <definedName name="DIARIDAT__Conso0494">#REF!</definedName>
    <definedName name="DIARIDAT__Conso0495" localSheetId="2">#REF!</definedName>
    <definedName name="DIARIDAT__Conso0495">#REF!</definedName>
    <definedName name="DIARIDAT__Conso0498" localSheetId="2">#REF!</definedName>
    <definedName name="DIARIDAT__Conso0498">#REF!</definedName>
    <definedName name="DIARIDAT__Conso0501" localSheetId="2">#REF!</definedName>
    <definedName name="DIARIDAT__Conso0501">#REF!</definedName>
    <definedName name="DIARIDAT__Conso0530" localSheetId="2">#REF!</definedName>
    <definedName name="DIARIDAT__Conso0530">#REF!</definedName>
    <definedName name="dias182" localSheetId="2">#REF!</definedName>
    <definedName name="dias182">#REF!</definedName>
    <definedName name="dias28" localSheetId="2">#REF!</definedName>
    <definedName name="dias28">#REF!</definedName>
    <definedName name="dias364" localSheetId="2">#REF!</definedName>
    <definedName name="dias364">#REF!</definedName>
    <definedName name="dias91" localSheetId="2">#REF!</definedName>
    <definedName name="dias91">#REF!</definedName>
    <definedName name="dim4_name" localSheetId="2">[3]Sheet1!#REF!</definedName>
    <definedName name="dim4_name">[3]Sheet1!#REF!</definedName>
    <definedName name="DINFO_1">[10]DINFO!$A$5:$P$6</definedName>
    <definedName name="DINFO_1_valid">[10]Menu!$H$61</definedName>
    <definedName name="DINFO_2">[10]DINFO!$A$7:$P$8</definedName>
    <definedName name="DINFO_result">[10]Menu!$I$7</definedName>
    <definedName name="DormantRetrieve" localSheetId="2">#REF!</definedName>
    <definedName name="DormantRetrieve">#REF!</definedName>
    <definedName name="DPCSP" localSheetId="2">#REF!</definedName>
    <definedName name="DPCSP">#REF!</definedName>
    <definedName name="DPI" localSheetId="2">#REF!</definedName>
    <definedName name="DPI">#REF!</definedName>
    <definedName name="dsa" localSheetId="2">#REF!</definedName>
    <definedName name="dsa">#REF!</definedName>
    <definedName name="e">[23]Parameters!$I$57:$I$67</definedName>
    <definedName name="e001ESP" localSheetId="2">[24]Especificaciones!#REF!</definedName>
    <definedName name="e001ESP">[24]Especificaciones!#REF!</definedName>
    <definedName name="e001imp" localSheetId="2">#REF!</definedName>
    <definedName name="e001imp">#REF!</definedName>
    <definedName name="e002ESP" localSheetId="2">[24]Especificaciones!#REF!</definedName>
    <definedName name="e002ESP">[24]Especificaciones!#REF!</definedName>
    <definedName name="e002imp" localSheetId="2">#REF!</definedName>
    <definedName name="e002imp">#REF!</definedName>
    <definedName name="e003ESP" localSheetId="2">[24]Especificaciones!#REF!</definedName>
    <definedName name="e003ESP">[24]Especificaciones!#REF!</definedName>
    <definedName name="e003imp" localSheetId="2">#REF!</definedName>
    <definedName name="e003imp">#REF!</definedName>
    <definedName name="e004ESP" localSheetId="2">#REF!</definedName>
    <definedName name="e004ESP">#REF!</definedName>
    <definedName name="e005ESP" localSheetId="2">[24]Especificaciones!#REF!</definedName>
    <definedName name="e005ESP">[24]Especificaciones!#REF!</definedName>
    <definedName name="e005imp" localSheetId="2">#REF!</definedName>
    <definedName name="e005imp">#REF!</definedName>
    <definedName name="e006ESP" localSheetId="2">[24]Especificaciones!#REF!</definedName>
    <definedName name="e006ESP">[24]Especificaciones!#REF!</definedName>
    <definedName name="e006imp" localSheetId="2">#REF!</definedName>
    <definedName name="e006imp">#REF!</definedName>
    <definedName name="e007ESP" localSheetId="2">[24]Especificaciones!#REF!</definedName>
    <definedName name="e007ESP">[24]Especificaciones!#REF!</definedName>
    <definedName name="e007IMP" localSheetId="2">#REF!</definedName>
    <definedName name="e007IMP">#REF!</definedName>
    <definedName name="e008esp" localSheetId="2">[24]Especificaciones!#REF!</definedName>
    <definedName name="e008esp">[24]Especificaciones!#REF!</definedName>
    <definedName name="edc" localSheetId="2">[25]Main!#REF!</definedName>
    <definedName name="edc">[25]Main!#REF!</definedName>
    <definedName name="ee" localSheetId="2">#REF!</definedName>
    <definedName name="ee">#REF!</definedName>
    <definedName name="eeeee" localSheetId="2">#REF!</definedName>
    <definedName name="eeeee">#REF!</definedName>
    <definedName name="efdsafavc" localSheetId="2" hidden="1">'[26]Carteira de Títulos'!#REF!</definedName>
    <definedName name="efdsafavc" hidden="1">'[26]Carteira de Títulos'!#REF!</definedName>
    <definedName name="EFICACIA" localSheetId="2">#REF!</definedName>
    <definedName name="EFICACIA">#REF!</definedName>
    <definedName name="EJERCICIO_REGISTRO_ACTIVO" localSheetId="2">#REF!</definedName>
    <definedName name="EJERCICIO_REGISTRO_ACTIVO">#REF!</definedName>
    <definedName name="emisión" localSheetId="2">#REF!</definedName>
    <definedName name="emisión">#REF!</definedName>
    <definedName name="EMISION_AÑO_CONTAB" localSheetId="2">#REF!</definedName>
    <definedName name="EMISION_AÑO_CONTAB">#REF!</definedName>
    <definedName name="EMISION_AÑO_REPER" localSheetId="2">#REF!</definedName>
    <definedName name="EMISION_AÑO_REPER">#REF!</definedName>
    <definedName name="EMISION_MES_CONTAB" localSheetId="2">#REF!</definedName>
    <definedName name="EMISION_MES_CONTAB">#REF!</definedName>
    <definedName name="EMISION_MES_REPER" localSheetId="2">#REF!</definedName>
    <definedName name="EMISION_MES_REPER">#REF!</definedName>
    <definedName name="end" localSheetId="2">[27]Trends!#REF!</definedName>
    <definedName name="end">[27]Trends!#REF!</definedName>
    <definedName name="end_row_2" localSheetId="2">#REF!</definedName>
    <definedName name="end_row_2">#REF!</definedName>
    <definedName name="endst" localSheetId="2">#REF!</definedName>
    <definedName name="endst">#REF!</definedName>
    <definedName name="ENSDT" localSheetId="2">#REF!</definedName>
    <definedName name="ENSDT">#REF!</definedName>
    <definedName name="enter_entity">'[28]CFR Profit &amp; Loss'!$B$1</definedName>
    <definedName name="entities_non_validate">[10]Parameters!$P$2:$P$3</definedName>
    <definedName name="Entity">[23]Menu!$B$4</definedName>
    <definedName name="Entity_Code">[8]Parameters!$E$6</definedName>
    <definedName name="entity_level_3" localSheetId="2">[3]Sheet1!#REF!</definedName>
    <definedName name="entity_level_3">[3]Sheet1!#REF!</definedName>
    <definedName name="entityAlias" localSheetId="2">#REF!</definedName>
    <definedName name="entityAlias">#REF!</definedName>
    <definedName name="EntityLevel" localSheetId="2">#REF!</definedName>
    <definedName name="EntityLevel">#REF!</definedName>
    <definedName name="entitynew">[29]Menu!$B$4</definedName>
    <definedName name="EPES">[10]EPES!$A$8:$G$10</definedName>
    <definedName name="EPES_1">[10]EPES!$C$4</definedName>
    <definedName name="EPES_2">[10]EPES!$A$8:$G$9</definedName>
    <definedName name="EPES_2_valid">[10]Menu!$H$57</definedName>
    <definedName name="EPES_result">[10]Menu!$I$6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10" hidden="1">"Yrh+NvZB+XYoUkA8K3h7ASKoV0zEozOEh6xV+Qavycr7CJ/FLvP5ZsyCB1ri008rOIohTGTkpQWJs0FLnECcLcBLSfHQlj/KP6byCd08RRvxL1Wg5I1iiUhOAYvp9CxwX8ZPEzy14KnlxVNb4SQGxt5tZq1MdYokWUsgae8TjHjy2IwIFD1Up9yWSNwrk16aEg4pDOSMAnfnlNsCaUhBIJwKkMZxZflHpZKyM0pkebpTSBKaQA7SNTDFue1W"</definedName>
    <definedName name="EPMWorkbookOptions_11" hidden="1">"cBFBb8UnoHO0aJGEs0TqzQiWiObXUfnhy+yn5kfVgWEUzBm6FGmiWGDN5hJEceHLx0uzNKLSeKnAQqsliOK8lBIOw//o4/QofppqaOlI5M5L0EipC6i2IoZkjgkgiYoLNbUjQPJShUpXXmaQVZ7ftb6QLrBIUaxkDC0gdhC+AkBhFL5l6OgIrE2Ejk42XNSPYWJEZCgL8UlspejoCCxfFC0IQgxKhbOaZHUhZkktC3cbTVoTWNe5giRi+DVM"</definedName>
    <definedName name="EPMWorkbookOptions_12" hidden="1">"DN/uuXNiN+UfY5mFcjb6QppgFljqGcES4fw6KqZzpjoqzCI5E30nTSALLHFchRJx/CooeLqmD+TM9LUkwVwTWN+4Dqe4gGbmuRm4iml8VmA13zOQ4ryVHBJnrtJndP1gFVIdGz6RvHth4JrAckcIA7+EocIpDALJcgSSawKLPCGQDIHkIgLJh2ULJB9CIJnIVAgkQyCZpakQSKa0QYKwsNULN/b8YAVQ2hLoCvOxArrCPGyArjBHS6yO+sKK"</definedName>
    <definedName name="EPMWorkbookOptions_13" hidden="1">"EEdmYQLEkbkYAXFkXlZAHJmbJZDh5WADZHghw7tyIWR4t3jMBRnehPtKP+8q6K2Q4Y0MzOWokOFNA8h8P6UNRFYQ6Tkt6xyIrCDSMs3KFh3FAmJ6RgfVkvHTLEHhFBq8UDhNhQcUTqlDN8fpcUwAQ6L49FMESYTx66j89z//rmtab69tf7BafrvrGEO739nzglfTvb7T31f/mYVPmBNIn0LDGNKnSUAIEPwkQkJAqueUtXYvfSqQFBHSpykR"</definedName>
    <definedName name="EPMWorkbookOptions_14" hidden="1">"gfSp6tKnApn/IH0K6dO1UTsI3J1Liwkkt0uSPlX+nJUWEEifikvujBJZadKnAgn+IH2aAxewg5EGdFnSpwJp/qB8CuXTcmM5Ux8VSRiLVDAOYUQIbwTE6GFnL36aEC2GaLFIL4VocXRgLi+FaDFEi1dH7SBsIVq8NjCfp0KhNy0kh1pl96A3KPTqGhR646cJhV4o9PKJXyj07iB8odC7PjCfu0KhNwsuMvRoqZ0FiS1hmlDohUIvpwCWrEdL"</definedName>
    <definedName name="EPMWorkbookOptions_15" hidden="1">"jAmSWtI0odBbdlqDQi8UeqHQG7m9usEMhd70qEChN2maqsgjitXnhTxiKkggjyhDHlFg3R7kEWNgUP7JmQQGAZmcT7YqQx5RYLUi5BEhj5hbHtE0vKHlGaUqJIZzeEUkcc2ZNsmqbRgKonAQhT/fPZK5Y7MVSL8ZZPGCnhdy3fltu8uS+LsMx1vBZOl4Na3ZaBw3m7pW87Xnn/l/66g2jJ9mAV+0OyxZect0RbsTpsBa/ahxdKQdHkc8EQkx"</definedName>
    <definedName name="EPMWorkbookOptions_16" hidden="1">"fpo5nNDut2zTaDlF3r22SS1bhheuYCJu85aP581ZGR3XYkp3WobfPSKyzH2Ghbf3+GmWQ667TZrKsrxNFj8sH3fbPfdJhmrNMpwNPGsVoRWjdZDG8ZHqgPBJSiW07GYptlREm29DL6YA1RNaVCqcz+IBqXRRfVJjt6Z+CzMxJA1Nfb5VVutesf3+bfKKlvEwHgKyVhcfbq3WZCxkvNyvwBb/Vmkwy/K+xf7+ivPpcrb2KWHRNvwc6rryWPEJ"</definedName>
    <definedName name="EPMWorkbookOptions_17" hidden="1">"0lI6bJkXJEhuDGXleb5p7JQAj3k9QojIclsaSS5hmkq0BGThWizD1YSV9/NxtRLqubPQA5Zy3obabNRm563NNvofOtZgWGptdjiHV2qz1/+ym3woJkoWXCz22oZY8JtTbUjki5M8EbIpNrKaXERWXk2Lixx+qmlx8VMjNe0uzLikptk5+iXVNDT6ULOMazuV5Laa9hZs0uBg9IZvNvRRbcDtadDF5GFyObmZxBzLx74khGt9uneEk+WMwmam"</definedName>
    <definedName name="EPMWorkbookOptions_18" hidden="1">"8H822Pz6rEhsCBdvpW3IVK3G1IZsxS1Mjci4C83UikzbTExtyLZ/wdSIzG2W1HZEBm9cUdCXi77cFPt2qhQJopd3B3vMmR4f4zx1i328qhCGFNpuC+/K0k1JARFQx8onbDO9McWE7TZ7nlUJ2yJbxuFNWXopKR5uB3BEauz0huqA8MliRTv8ttkzr0oWQw9cqibJmvLvDMSA6Mo3RxADov5bJbWHoG00fpqltI1uk6dDlbUObaPZWgIByVpL"</definedName>
    <definedName name="EPMWorkbookOptions_19" hidden="1">"YPADSKJZPvhRHRI+ab6MDhiB2pmQmEMnUWXaOwRKRELpIAYG5YOUBAYBO1N8klUJDUIClR/zl9+Gt5TupWgser2xqFZ2V1Ftuy1Fa0SXXcHl6Wi3SPu0oqahuXpIOZiKpgNKG4JEblqu4mXiEjonsnGYMzYiAzc2Wysu/Hb3/Fe1g0JCK47rOa1Qet22PLVt8Yx+x/El/FU82xp01DZBRI/XnOfN6to9tY04P+t4566j9uoto90uq2Q7UzPQ"</definedName>
    <definedName name="EPMWorkbookOptions_2" hidden="1">"9F3OxBOtzB60hFONCeryveGHd9WJr+7iO45h/1l2AQAA"</definedName>
    <definedName name="EPMWorkbookOptions_20" hidden="1">"NcjECHQNJl26sB5dg4UdhmQ3H12DFd3SL+it6BqMDKRrkgtewE1HdT+lRqRlA5EoIsMPQGQFEcc2jcpWmcQi4loDF0fY8dPM026b6awgZsFDv+3pp0cQ0aq2ERAUdNKGbsFOefSYolP+VTxq89bwwFGUf8Uk9ZBQZEX5LiQ+yYy33Lcq6SwqEV7hPLamld5S/h2KV6Qy1kpXKVQzl52Gd2PpoURACBCaJ0JCQPrmlLUy1X+RZC2B/W9PMOKN"</definedName>
    <definedName name="EPMWorkbookOptions_21" hidden="1">"aTMiQ88YuL5rDPy2Pahwbo8F58zoGn3TUh0VPtmtKN0YuuXAN5aaTUr5XQ9aQBrqi7FTe0hlNwuTPARENPHTzLPU5WkfIFnyjgQueVEwsfSlwQXHmKQBnaOHhiScj+WFcwRKBPPrqPzwZfZT86PqwDCK5QxdZCRBrGep81YlihcgigtfPl5anLI2u58KLPNOYmetV/f9LwmSRqMGSNYKaBrwkigkeqO6W2sJkNT0I+U311itexl6y2nWPYHV"</definedName>
    <definedName name="EPMWorkbookOptions_22" hidden="1">"3o8wintCowXE9jVNACiMwjcbqwJN/Aqs+X7CcS2Anb7f8Zxz5UsFqXFBDCdMUxEafV1goTN49CvGo0+MCZJa0jTzJrUMFEM0WU1gTfgzkOK8lRwSZ85SbXT9ILupjg2fSN69RogusEga6hgxMFT2tQoiIYJEQnSBdc+5WOPDu0n3UAiEvC4QopctEKJDIITIVChlcDeVkVKGOU8D9mBoKM1nK0LwQ4BWhtWz56nHGvhBRlfbEldxime737JN"</definedName>
    <definedName name="EPMWorkbookOptions_23" hidden="1">"pS2A8AojKyC8wsMG6GOwMQL6GLysUF8fIzDDNw21lwpofDAxAhofSZcurIfGR2GHIdmMh8ZHRXflC3pr1p2rOGeFzMenZxhfkuPqvtbQdP3Q9/X623rjbaOynS1JKOEkOGmaJaj2QMQgQW1jcbynuJuSAmI6vcpWssQC4rXtXwHICiDtodkBICuAzM9DVAeEz1IH1Y/IwFxuKlrTgRQUPKUmTTNH6OY44o5/9YTQRQTKqMv+9z//rmtab69t"</definedName>
    <definedName name="EPMWorkbookOptions_24" hidden="1">"f7BafrvrGEO739nzjKG113f6+6byHr0F0BDnSdPME+epC0BItkEFNkItHhnRxJgMB+I1aZo54jVDvRNJwApseVpAuLZ19Kt/YXT9nm16jumcqe6uhMggeJOmWYpwHLQPBOql0QCBSE2apiLCcQI52yEcFw8EhOMgHCdEOE4gNb1sJTBiVBDASdNUQhtNIik9xMDSACIgcGkdRIA4Gp9MBt2C9YF56Yqlco0TQwIph5eQ1OpHgGQtcA4r+xSQ"</definedName>
    <definedName name="EPMWorkbookOptions_25" hidden="1">"CImmvJewWvegWxAZmNdXZeoWMPJUUPSvD8znqqDoz4QLYjhhmqDo50bRX+lCLsgWgKK/vKQGiv7IwPzOKpyPnhwbRHLCNPNFcnqiH5owFlivGqIY9VO9spudsXAgbJOmqYayhsAyVShrxMBQ2d0QKGtIUtaQWKoLZQ0oaxRQ1qiXraxRh7IGkamFd/7UNBuCItxNZSQoAiUOFja0BYg/QDeBhxWuYQ8UJ8OWIP3gek7Lb9t9o2/alqe2LZ7R"</definedName>
    <definedName name="EPMWorkbookOptions_26" hidden="1">"7zi+hL+KZ1uDjtomDCxzqHiihSwKGyNEyKIMzs1zb2B0lTZCkLbLctlT346OEax8Q1tttUUhajtQqmFiBJRqki5dWA+lmsIOs0dxuAWlmoT7Sj/lKuitRXUtIFMDXYuUgJhDQ/njaVJEPLN9XlnWylhEgjdb6wMQWUHkwrPbqgPCZ7UrKm0BFSe5Kg6keEDqIwYUV3nVIj6ZLPURekwWg0DP6ae2QMpsMizC7KU5fvCvmvJJjE/UEhAUQ5sH"</definedName>
    <definedName name="EPMWorkbookOptions_27" hidden="1">"BMVJQICgGATFQgiKBTZ2y6XiJUZECGUznwDOUiNJEr0C+7mXGCJ0N8AxdIb+/HPVMWEUuDtnFhfY0g1icRCLZ8cjcBDlywxoAQHTetI082T2PP0SJBleYBf8GphIbGlwEUGTyCegczQNkYSzQCWnCJQI5tdR+eHL7KfmR9WBYRTLGdrmSIJYop7TEkRx4cvHS7N0RtJ4qcDa3SWI4ryUEg7D/+grf67IKGxL0NgSWIYIQam0kNQrXIcYD0nH"</definedName>
    <definedName name="EPMWorkbookOptions_28" hidden="1">"mxc2aTWgAn26zZDo9bry6YTV0rdzmS2BtatiZbZoAbGDJC8AFEbhW4b2mMDyVWiPZcLFWPwAFGnZnlNiy0KoRJPXBBa4PsIozlNpAVk0BvrKv5LzCd9S9BQFlrhCOxAik0UwEZDpmSW1LMyCNGlNYP3vCpLi/JUcE8O3e67veo7yb6HMQjkbuSZNMAss9YxgiXB+HRXTUZ5iilkk71zkWGCJp2AhX3JIBOk+84nk3aul1gTWeEItNQYGPDnH"</definedName>
    <definedName name="EPMWorkbookOptions_29" hidden="1">"T1MNldCawCJXqIRCJbSISui7slVC30EllMhUqIRCJZSlqVAJpbRBgkooVDb5WAGVTR42QGWToyVQ2eRgAlQ2uRghQmVTkEAl5BA52AA5RMghrlwIOcQt7uJDDrGi2/kFvRVyiJGBuRxVrBwiHzeFjllkYC43Fa3bxcdVi0veQK4KijdJQAhQvOEUqoV1XqBOBVWT5ajtu+vOVU0EtmxDxkOmjIfA7mSpfNCM3LQ0TQKBXafg3n8ctX3HLYt7"</definedName>
    <definedName name="EPMWorkbookOptions_3">"Kj4zTXpRYLnTu8wQSyWG7/EdeAuQG+O4kpFIjXfqDrC/c1EUbwRQXL/laBXlfoIORW3innz31wwmPTeMP5W/uvJIMQyJKgJ85idlHU96nmbYFrPhoGg8ElsN2RC1aYlKbwq9R6EHPgYoCCGKP9oAiqYociJpmyZLcjzTIk2nCUgg2Kwpsnyj4diLlvNWBY4fQRTr0MPzH9p9ODVxGiuA5YVZCMCQ1H6DpucNIn/Un/FF4x+ZXHj67uD3+H1w"</definedName>
    <definedName name="EPMWorkbookOptions_30" hidden="1">"X2B/JVjmw1E78Npds8wL7CMEyfyWnXT3JPMC2+TAqr59Py2BVV3g2V0Sq7qGQ+aEaSpCgyzwAA+sv3JZfwUe4Ylmt+XjrqWQQQo8xRJNBsnMXXfOKCTwJAv0Oc+jtu+2u6fPkUi4C/qclzDg2T1pmmrw50hkkBXHn0MDxPKUyFa+FhFsQjtlE2qUzSbUAJsQkalgEwKbEEtTwSZEaQPYhPhYIYJNSADpiygqHhDYcDABBDZcjACBDS8rsugg"</definedName>
    <definedName name="EPMWorkbookOptions_31" hidden="1">"cbYDRDwcbAARD4h4Vi4EEc8WjwNAxFPRnfCC3goinshAEPFsDZBWH3BE6mValvJ9CaSIWD0bgERSSLfrvFcdET5LHci8IgPpyLwElBKR4gFyM5CbcQxekJvFAyGA3IwICQGZnFPSAs1bdCAlzZsAVyVGBMR3ytOJCewXiqW40ZrqPx3TAtI4PgYgUUCOAIis9Y5RZi+NgU9gd91GBj4BbrsVXMBMSBrQO+d4E9h9B463LTvpzjneBPJmxlG8"</definedName>
    <definedName name="EPMWorkbookOptions_32" hidden="1">"CXBSSjjAeEcbtbtnvBNIIJpAeFfTjyr73hsPScfzNU3XakAleqRaR9VfwjQVYUaUyDcby4xY5ccRUEWKpYoUWLibQBXZd/p+x3POXdU9lhgXGRSa1M6CxJYwTVVIRQWWaYomFSUGRcROPDEmSGpJ08yb1LJ0VtOkNYEFrCtIivNXckwM3+65vus5yj/GMgvlnbNICyzqTGSRrnggg1h7bzeRXAKxtsDiThBrx8Cg/HpLAoOATM4nW5XBLy6w"</definedName>
    <definedName name="EPMWorkbookOptions_33" hidden="1">"UlEcvzgYtXfKqN0sm1G7CUZtIlPBqA1GbZamglGb0gYJjNqhDb5r9dWnhAQ7OBsrXMMeKE7OCYJzXrZ4Rr/j+BL+Kp419Owz3+q5XbXtAOU8BxNAOc/FCFDO87ICVO0cbABVO6jaVy4EVfsWT1ZA1Z5wX+lHLAW9FVTtkYGEPMugao8C4rZcC2ztkRY2s+VeAJEVRAbDM+Cx6iFuW3U8+Cx1oGqPDMzlpaBqB1V7eaGb7bQyJoRB2P7kso9Y"</definedName>
    <definedName name="EPMWorkbookOptions_34" hidden="1">"IpTT4CLi4ZVPPBeXXgCLObQXEoGA9gK0F3hqL4C8HdoLqRGB9gI1Q3eG4jSS6BXY7rLEEKG7AY6hM/Tnn6uOCaPA3bloikAqbqkKEKR4QETmJSDKH7fTAiJAVYdRZi9NNEUgjz1EU3LgIoKqjU9A5+jWIAlngfT2ESgRzK+j8sOX2U/Nj6oDwyiWs/YrkUSyRFL3FSQRyK9hctZ1/vfcAjAvgLH7LauHY+j4aaog8CaR7x4Kb1v20p0rvEkk"</definedName>
    <definedName name="EPMWorkbookOptions_35" hidden="1">"L4fEGyTeVkftIGx3L/EmkZ47SeNN096p7qvEkEhQM6P2EigBvvCSw3oDkKyX6yuvjMhq3du5DKDA2l7IAKYCBDKAEmQABVa5ylV2o0YEwoiChRH5JLZSZAAFFgBDBhAygEUwEbACMktqO9cOE1gcDe2w9JBAO0yGdpjAClhoh8XAUNk3K2iHSdIOE1jhC+0w7tphqx8O79aNP/HGn6fjh9+dW+d+fPtIaBv9cDHOvBmPpvObOreD0Z/jx5Hr"</definedName>
    <definedName name="EPMWorkbookOptions_36" hidden="1">"Hy/Gvr+b/nF5d/dH4JazBYwhx+3Lz6PDv1+fusZg8N7xWiuDv4fD7IeL0XQyurwZ98bTL8HF4RRefP7Pfzxf7dwvAfp//jDpepjwAwA="</definedName>
    <definedName name="EPMWorkbookOptions_37" hidden="1">"1uo4DRLGxwxzPFNosClbKN0Thga5c44fZppWHFo91WHClGGSayoFQWWNu4ducVJkNPEnXeTsyeR+OOjNQztPxyNHH08PrY1Ho3Dg4bFKb957PBx7NDy+Yu3hfjR7f/B1Pp/8msvNg4fJt+nwaDz9krueBdPnMR39mN0eXPrVVsO/apWbH/KW/1ldNPj20J8Gh/3J4KjXGwyOJtPgaDCeTnKz3iQXHs394YcPC82OV3cr9uKWI7wZaYbH7ObH"</definedName>
    <definedName name="EPMWorkbookOptions_38" hidden="1">"0/Afy/b1od9EfOViHZ/mINfIi+PuCfvlYgAvvndFWKKLaCtspmmwhUFsUh9qRvWQRSwWO1TRTYXEwEE3VXRH8aAQ3VEcGER3FCMS0R3FAEF0R7GAYKE7ykiyUwQiMWAQgUgRiFy7UAQid7iLLwKRGd3ON/RWEYiMnJjKUUUgcitC2mVPCFkjpFKz2+RfnYMywiAZCs/MLlqIkRNTealo/2VIIBJP6JrLiIkEoKiIJREhKmKiIoZTRUy0D7lr"</definedName>
    <definedName name="EPMWorkbookOptions_39" hidden="1">"ZgGzIgGcNEwKKmIMO4Jwls2C5EQCN2mYJFTEGPYCERWxbQhhELfQDpLZPsOiqrYVIcVz8m2XES11e1MRY9gnhr9a1k6YYbAG4gnofamIMewUw14vawfESCwnDZOCihjDPjEiIrZjJ317ETGGbVDYqmZBEiJhmzRMIiJiDFNVRURsS0qWImKn9LdugB3lOG+dCSXR/b3wTyhhp6uGaul7cxExhrm8rDWzYElhQAii8N2HiBjDdF4RyxJlNWNe"</definedName>
    <definedName name="EPMWorkbookOptions_4" hidden="1">"IQLIev1YQ2s4a974rndLLMRDbM2iz4f3MFuJ+rzHEnUIdRuj/6+pVVaVidbrnq5UmuZaNH24UJkjhMrwAu9A0yF5weZIruGIZIuHkKQBbHC22eSaJnsGQs04xAodyENFHT0w+FYea3256jotlxF1wlwJ2SBENSovkPNJZJ0nTKusn5zIWJbnOY47PJE1Li+RZRzmVTq4r7pIS6XjAiZtqXzQ6a/ymf18MtlAGfa0rnZyJhOaDN1qNQ/PZOzl"</definedName>
    <definedName name="EPMWorkbookOptions_40" hidden="1">"ZGJLGCYVFSKGGb+iQiQqRCacyKSWNEwyggcMM6Gz0N0fnBuJ5IRhkhA84CiRKIIHMTRk9rEqQoPMVknDpCH8wFH6UIQfRPjBRPihuG/hh+JuhR+MWlVh6JqvD9mkXQlNxBlS9zCrC6eJ2ahSkShkgHoMmsgN8oFpAjbIpCQKODn/LL9dcSlZ3OlTD4hCBnhbSxN5RlW4ElXnWbu54fY2TdAiuMYPqmEHcgygRWUOEoOozOFBwUJljoEYGCuJ"</definedName>
    <definedName name="EPMWorkbookOptions_41" hidden="1">"NhE2wwBBhM2wgBBhM1woVvMsfRwi0IYBgwi0iUDb2oUi0LbDbBsRaEuwyz3txtBbRaAtcmIqRxWBtm0IcZuZTciP5cNpuJntZxQvWNcUOiKvbSsOeQfBs9CJXl3kxFR+ylWaDZQPLvp9eEJX9OpenJiudkH06mKJEL060asTvTq8sxZXZTZgRpgo+OEJ4LcXDWDYpkFkr7YkRGSeROZpEyEMZJ6gCSHfKRjRWrc33SuGPU24qzvthBcWndfw"</definedName>
    <definedName name="EPMWorkbookOptions_42" hidden="1">"BPSba+UwbPYhWjk7dtI318phqMrGVBkGkg4WykGIovbtpXIYCrGZl+Ur0yi9FZYV0Q+KU8o5E0pEFoaXLAxHKUOuCiiwhDDRyUEUvvuQhWGY2y0KKFq8iFyOyMLsdmLbiywMw1xekYURWRgTTmRSSxpm2klNp/geZlpjmOVs2hJPGUbpr+Cc2L7baPmttkf+NhZZKL+5whPDzF/GKkbglDASvcITyXtQeGKYASwKTzE0kF9vQWhgMJPjma32"</definedName>
    <definedName name="EPMWorkbookOptions_43" hidden="1">"ofDEMHlTFJ5E4clE4am0b4Wnkig8vfRDQ8jZU3hSiP2W01SrdVaQi7YV65+3ZbsdJ0uRLGJeGfqx23az5vmxPzlv3E637V75TqNVzxJqkW7jDtgsG5osaNFt4485y4ptol3GFKhol4l22eIk0S4jjeFx34s0FtFhw4Nite1EG4JIyaHCEtnroY3kefeGNg4R98MAQcT9sIAQcT9cKEQUDwMGEcUTUby1C0UUb4cJiiKKl2CXe6aiobeKKF7k"</definedName>
    <definedName name="EPMWorkbookOptions_44" hidden="1">"xFSOKqJ42xDSqrQckT2LdIIpV1o3wsgaI53ulfCx7iGtKnU+8Cx1IosXOTGVl4osnsji7S909d5WxoSwiOPBVDwo4yi9die8sLh5xRPP5jKXohgnOpeJRIjOpehc4tS5FKE80bncmhHRuYTW/tJITgOJXoZdIwzqSpVNlE4KSUfX6/qL49Q5QRS4by5Qy1DkSwRqtyQks5o0JvXUmeFDBHtfEyIJGfHDJKVPy1AyUPRpU/DCogU8noBOUb4C"</definedName>
    <definedName name="EPMWorkbookOptions_45" hidden="1">"Es4MlQTNu74o0yhddges/PJl/lvpE3ViEMWybgEXSCRzFIszbWSkDKP0V3BOrure/147QswrYtxmxWnIe/n4YaaZ3zQKO2GmNobp4AbdypRN8dJNcLRqd2G8lGEmp0GLOWUTpZdC0mH7n3zyiSSIwlarXh0mcBnmb4pw/LaUcFBJB6bk2LJOhZIoJfkzCZwXgXNSKFKnBNW6p9HiBGbdY5jsbNQtV1lF6amwhLi+ZTEgBVH46jX3gYlfhmm/"</definedName>
    <definedName name="EPMWorkbookOptions_46" hidden="1">"fBXjoRnxmn6t7V1nVjkvgRd7+UedFDwTm2a/L5iJjWFGtHF/d2UZpbsCk8IitwSYEwYrILJJ7c01yRlmi4sm+faUiCY5D01yhhmwokkeQ0Nmn6xEk5yTJjnDDF/RJMeuSb5+sDt+Cf6iHdxNg9lXb+RNgtFjh9/oweV55fugN10Y9Uad3l/B45kvDy/P/TCe/tkfj/8M3XK+pFE1/X19PHr699vLlt3pfPDalbWTv6vT3NlNbzrs9e+DRjD9"</definedName>
    <definedName name="EPMWorkbookOptions_47" hidden="1">"El6shvDq+N//9ny1N1kR9P+yk2OeiogEAA=="</definedName>
    <definedName name="EPMWorkbookOptions_5" hidden="1">"ZbKMwy2p8nSj6jItlZD/cS7bJ5DK57GyCan8u3a5hHBiq+qEnM+TTtc6PaUr/6PdB0Fg2SO2H7gjnnVcU2QbDieQZtNk8LOObpKmILKkLTpNwLQAAPAc9smWLO6syziu6lItl5L7oXERS9WShcLQDfFKyXVd9PuZU/nV8/k8+ka9gWZ05dHpr3nHfyPiL+89b0Xj9lazMtH0qqu1ZFJG2kh+rDon5zODx8pQ72nqfzh/hcubvxmJ6ffdceXV"</definedName>
    <definedName name="EPMWorkbookOptions_6" hidden="1">"WQ4NgysNl7EIO59k1Vdk/WmonP557Phs1by8bLVkMRVoukHU61xVegwoF00xSKKKztHlSpdw7G33AOJm4e6hRWkIHQSjV83XQugvD6HlCxNcx4MALZxqvg7e4BK5XZxgl6czsTbjhMYlercij5/b2ahJvWgMkAtMD/Yhell72Cn/+mXtNjsN2v4bVU0QtEgqAAA="</definedName>
    <definedName name="EPMWorkbookOptions_7">"ldZIdXBVDUDOjK7RNy3VAeGTwbJt28c/JR8e1usZHpMb8tJYrhqw8G4sHZQGCMNKdRBdASBaqQpLOAPBK2VlOKQj2YVqysxZmYs5w7ux9FAiIKxzT3Uk+MRqlqNokkA9lBeoRUuRwxuz9FRKTAQ8djEK3CwFGCSR+05g5BYopw9vytJNSfHQmloNgEQAadYBSNRDUnViVAgQXXkP4bPUZavTI1nrjuStdcUbqcJbs/RWWlQ0XasdA5IIJBK8"</definedName>
    <definedName name="EPMWorkbookOptions_8" hidden="1">"hFVOy1C2S5LTjkXmtIJNkuGtWXorPSp26hbK6uAi4HWPUVrLVshPktf0LBWoqiQ2gi7o8OYsPZYYF2PxA1CQ2LaV2DL29tAkNoH1yoVIDsK7snRVYkAqXVaWgImAhEaMiNG3PjjKnzHyyfKZeh9pcrzAqvYcrC7hvVi6Jw0Myj+y84nSbN29NGEqsLQ/FydReDfpHppiUGQ28YNODuLIXSOfPg4P7hbHhcuWIdfofzgqlRh3PoHt8uFWiEyz"</definedName>
    <definedName name="EPMWorkbookOptions_9" hidden="1">"8OOlmmaDfo67qYyY2OaxYKvNFWQ6Lbvj+GbfsNS2QwCfXMsaDH03iMmh0VOc90gGKVvPufDb3fNf1WZvArUcDxs8p+W37b7RN23LU9sWz+gHi4aEv4pnW4OO2iYMLHOoeKIF7SIbI0C7yMuK5Yqhvh0dI1g0hrahviU9yzMNxZe9hSHBE8mFPd/tUPzpcGHMwOgq/jcByyoTI8CymnTpwnqwrBZ2mNX7gGX1eVMaLKu7YFnNsm0d56ngWP0U"</definedName>
    <definedName name="Equation1" localSheetId="2">#REF!</definedName>
    <definedName name="Equation1">#REF!</definedName>
    <definedName name="er">'[11]Software capitalised:Credit Card Commission'!$A$1:$IV$7</definedName>
    <definedName name="especifi" localSheetId="2">#REF!</definedName>
    <definedName name="especifi">#REF!</definedName>
    <definedName name="ESS_Entity">[10]ESS_Balances!$F$1</definedName>
    <definedName name="ESS_Period">[10]ESS_Balances!$B$1</definedName>
    <definedName name="ESS_Report">[10]ESS_150!$E$1</definedName>
    <definedName name="ESS_Reporting">[10]ESS_Balances!$E$1</definedName>
    <definedName name="EssAliasTable">"Default"</definedName>
    <definedName name="Essbase1" localSheetId="2">#REF!</definedName>
    <definedName name="Essbase1">#REF!</definedName>
    <definedName name="essbase2" localSheetId="2">#REF!</definedName>
    <definedName name="essbase2">#REF!</definedName>
    <definedName name="essbase3" localSheetId="2">#REF!</definedName>
    <definedName name="essbase3">#REF!</definedName>
    <definedName name="essbquerybbintpay" localSheetId="2">#REF!</definedName>
    <definedName name="essbquerybbintpay">#REF!</definedName>
    <definedName name="essbquerybintrec" localSheetId="2">#REF!</definedName>
    <definedName name="essbquerybintrec">#REF!</definedName>
    <definedName name="EssLatest">"Open 02 YTD"</definedName>
    <definedName name="EssLatest_1">"Open 02 YTD"</definedName>
    <definedName name="ewq" localSheetId="2">[25]Main!#REF!</definedName>
    <definedName name="ewq">[25]Main!#REF!</definedName>
    <definedName name="EXT10Y" localSheetId="2">#REF!</definedName>
    <definedName name="EXT10Y">#REF!</definedName>
    <definedName name="EXT14D" localSheetId="2">#REF!</definedName>
    <definedName name="EXT14D">#REF!</definedName>
    <definedName name="EXT18M" localSheetId="2">#REF!</definedName>
    <definedName name="EXT18M">#REF!</definedName>
    <definedName name="EXT1D" localSheetId="2">#REF!</definedName>
    <definedName name="EXT1D">#REF!</definedName>
    <definedName name="EXT1M" localSheetId="2">#REF!</definedName>
    <definedName name="EXT1M">#REF!</definedName>
    <definedName name="EXT1Y" localSheetId="2">#REF!</definedName>
    <definedName name="EXT1Y">#REF!</definedName>
    <definedName name="EXT2M" localSheetId="2">#REF!</definedName>
    <definedName name="EXT2M">#REF!</definedName>
    <definedName name="EXT2Y" localSheetId="2">#REF!</definedName>
    <definedName name="EXT2Y">#REF!</definedName>
    <definedName name="EXT3M" localSheetId="2">#REF!</definedName>
    <definedName name="EXT3M">#REF!</definedName>
    <definedName name="EXT3Y" localSheetId="2">#REF!</definedName>
    <definedName name="EXT3Y">#REF!</definedName>
    <definedName name="EXT5Y" localSheetId="2">#REF!</definedName>
    <definedName name="EXT5Y">#REF!</definedName>
    <definedName name="EXT6M" localSheetId="2">#REF!</definedName>
    <definedName name="EXT6M">#REF!</definedName>
    <definedName name="EXT7D" localSheetId="2">#REF!</definedName>
    <definedName name="EXT7D">#REF!</definedName>
    <definedName name="EXT9M" localSheetId="2">#REF!</definedName>
    <definedName name="EXT9M">#REF!</definedName>
    <definedName name="EXTDUR" localSheetId="2">#REF!</definedName>
    <definedName name="EXTDUR">#REF!</definedName>
    <definedName name="EXTM1Y" localSheetId="2">#REF!</definedName>
    <definedName name="EXTM1Y">#REF!</definedName>
    <definedName name="EXTM3M" localSheetId="2">#REF!</definedName>
    <definedName name="EXTM3M">#REF!</definedName>
    <definedName name="EXTMAS10Y" localSheetId="2">#REF!</definedName>
    <definedName name="EXTMAS10Y">#REF!</definedName>
    <definedName name="EXTNS" localSheetId="2">#REF!</definedName>
    <definedName name="EXTNS">#REF!</definedName>
    <definedName name="EXTTOT" localSheetId="2">#REF!</definedName>
    <definedName name="EXTTOT">#REF!</definedName>
    <definedName name="EXTVALOR" localSheetId="2">#REF!</definedName>
    <definedName name="EXTVALOR">#REF!</definedName>
    <definedName name="fdsg" localSheetId="2">'[5]Table 39_'!#REF!</definedName>
    <definedName name="fdsg">'[5]Table 39_'!#REF!</definedName>
    <definedName name="FESP2" localSheetId="2">#REF!</definedName>
    <definedName name="FESP2">#REF!</definedName>
    <definedName name="FF" localSheetId="2">[30]ACTGLNSAGE!#REF!</definedName>
    <definedName name="FF">[30]ACTGLNSAGE!#REF!</definedName>
    <definedName name="fff">'[31]2005 Retrieve'!$A$1:$HW$42</definedName>
    <definedName name="fgf" localSheetId="2">'[7]Table 39_'!#REF!</definedName>
    <definedName name="fgf">'[7]Table 39_'!#REF!</definedName>
    <definedName name="fgh" localSheetId="2" hidden="1">{"Save2",#N/A,FALSE,"Quarter";"Save1",#N/A,FALSE,"Monthly"}</definedName>
    <definedName name="fgh" hidden="1">{"Save2",#N/A,FALSE,"Quarter";"Save1",#N/A,FALSE,"Monthly"}</definedName>
    <definedName name="fgh_1" localSheetId="2" hidden="1">{"Save2",#N/A,FALSE,"Quarter";"Save1",#N/A,FALSE,"Monthly"}</definedName>
    <definedName name="fgh_1" hidden="1">{"Save2",#N/A,FALSE,"Quarter";"Save1",#N/A,FALSE,"Monthly"}</definedName>
    <definedName name="FINVE" localSheetId="2">#REF!</definedName>
    <definedName name="FINVE">#REF!</definedName>
    <definedName name="FINVE_1">[10]FINVE!$A$5:$K$7</definedName>
    <definedName name="FINVE_1_valid">[10]Menu!$H$81</definedName>
    <definedName name="FINVE_2">[10]FINVE!$A$11:$K$13</definedName>
    <definedName name="FINVE_2_valid">[10]Menu!$H$82</definedName>
    <definedName name="FINVE_3">[10]FINVE!$A$17:$K$19</definedName>
    <definedName name="FINVE_3_valid">[10]Menu!$H$83</definedName>
    <definedName name="FINVE_4">[10]FINVE!$A$23:$K$25</definedName>
    <definedName name="FINVE_4_valid">[10]Menu!$H$84</definedName>
    <definedName name="FINVE_5">[10]FINVE!$A$29:$K$31</definedName>
    <definedName name="FINVE_5_valid">[10]Menu!$H$85</definedName>
    <definedName name="FINVE_6">[10]FINVE!$A$35:$K$37</definedName>
    <definedName name="FINVE_6_valid">[10]Menu!$H$86</definedName>
    <definedName name="FINVE_7">[10]FINVE!$A$41:$K$43</definedName>
    <definedName name="FINVE_7_valid">[10]Menu!$H$87</definedName>
    <definedName name="FINVE_8">[10]FINVE!$A$47:$K$49</definedName>
    <definedName name="FINVE_8_valid">[10]Menu!$H$88</definedName>
    <definedName name="FINVE_9">[10]FINVE!$A$57:$B$61</definedName>
    <definedName name="FINVE_9_valid">[10]Menu!$H$89</definedName>
    <definedName name="FINVE_Open_End_Inv_AUM" localSheetId="2">#REF!</definedName>
    <definedName name="FINVE_Open_End_Inv_AUM">#REF!</definedName>
    <definedName name="FINVE_Pension_AUM" localSheetId="2">#REF!</definedName>
    <definedName name="FINVE_Pension_AUM">#REF!</definedName>
    <definedName name="FINVE_result">[10]Menu!$I$11</definedName>
    <definedName name="FINVE_section_Type">[10]Parameters!$R$2:$R$9</definedName>
    <definedName name="FINVE_section_type_11">[10]Parameters!$S$2</definedName>
    <definedName name="FINVE_section_type_12">[10]Parameters!$S$3</definedName>
    <definedName name="FINVE_section_type_13">[10]Parameters!$S$4</definedName>
    <definedName name="FINVE_section_type_14">[10]Parameters!$S$5</definedName>
    <definedName name="FINVE_section_type_15">[10]Parameters!$S$6</definedName>
    <definedName name="FINVE_section_type_16">[10]Parameters!$S$7</definedName>
    <definedName name="FINVE_section_type_17">[10]Parameters!$S$8</definedName>
    <definedName name="FINVE_section_type_18">[10]Parameters!$S$9</definedName>
    <definedName name="FISOCBAS" localSheetId="2">#REF!</definedName>
    <definedName name="FISOCBAS">#REF!</definedName>
    <definedName name="FONRF" localSheetId="2">#REF!</definedName>
    <definedName name="FONRF">#REF!</definedName>
    <definedName name="FORBEARANCE" localSheetId="2">#REF!</definedName>
    <definedName name="FORBEARANCE">#REF!</definedName>
    <definedName name="FORBESEP00001" localSheetId="2">[32]NOPER!#REF!</definedName>
    <definedName name="FORBESEP00001">[32]NOPER!#REF!</definedName>
    <definedName name="formatCol" localSheetId="2">[33]Formatting!#REF!</definedName>
    <definedName name="formatCol">[33]Formatting!#REF!</definedName>
    <definedName name="formatRow" localSheetId="2">[33]Formatting!#REF!</definedName>
    <definedName name="formatRow">[33]Formatting!#REF!</definedName>
    <definedName name="FORWARDS" localSheetId="2">#REF!</definedName>
    <definedName name="FORWARDS">#REF!</definedName>
    <definedName name="Frequency">[15]Lists!$A$21:$A$25</definedName>
    <definedName name="fs..">[19]FX_DERIVADOS!$C$1:$C$65536</definedName>
    <definedName name="Funciones" localSheetId="2">#REF!</definedName>
    <definedName name="Funciones">#REF!</definedName>
    <definedName name="FUT_FX_BANXICO">'[19]FUTUROS CAMBIOS'!$A$1:$J$10</definedName>
    <definedName name="FUT_FX_VAL">'[19]FUTUROS CAMBIOS'!$A$1:$P$10</definedName>
    <definedName name="FUTUROS_BANXICO">[19]Futuros!$A$1:$J$25</definedName>
    <definedName name="FUTUROS_VALUACION">[19]Futuros!$A$1:$P$25</definedName>
    <definedName name="fwf">'[11]Mgmt Fees - Pension Costs:Mgmt Fees - Other Exp'!$A$1:$IV$7</definedName>
    <definedName name="FX">[19]FX!$B$1:$Q$12</definedName>
    <definedName name="FXX">[19]FX_DERIVADOS!$E$1:$E$65536</definedName>
    <definedName name="FXXX">[19]FX_DERIVADOS!$D$1:$D$65536</definedName>
    <definedName name="FXXXX">[19]FX_DERIVADOS!$F$1:$F$65536</definedName>
    <definedName name="g">[23]Parameters!$C$29:$C$32</definedName>
    <definedName name="GAmort" localSheetId="2">'[34]Input CC'!#REF!</definedName>
    <definedName name="GAmort">'[34]Input CC'!#REF!</definedName>
    <definedName name="gapb_total" localSheetId="2">#REF!</definedName>
    <definedName name="gapb_total">#REF!</definedName>
    <definedName name="gapb_usdext" localSheetId="2">#REF!</definedName>
    <definedName name="gapb_usdext">#REF!</definedName>
    <definedName name="gapb_usdint" localSheetId="2">#REF!</definedName>
    <definedName name="gapb_usdint">#REF!</definedName>
    <definedName name="GapInt_usdext" localSheetId="2">#REF!</definedName>
    <definedName name="GapInt_usdext">#REF!</definedName>
    <definedName name="GapInt_usdint" localSheetId="2">#REF!</definedName>
    <definedName name="GapInt_usdint">#REF!</definedName>
    <definedName name="gapp_total" localSheetId="2">#REF!</definedName>
    <definedName name="gapp_total">#REF!</definedName>
    <definedName name="GASPE" localSheetId="2">#REF!</definedName>
    <definedName name="GASPE">#REF!</definedName>
    <definedName name="GASTO___INGRESO" localSheetId="2">#REF!</definedName>
    <definedName name="GASTO___INGRESO">#REF!</definedName>
    <definedName name="Gaz" localSheetId="2" hidden="1">{"savings2",#N/A,FALSE,"AN Net Receipts"}</definedName>
    <definedName name="Gaz" hidden="1">{"savings2",#N/A,FALSE,"AN Net Receipts"}</definedName>
    <definedName name="Gaz_1" localSheetId="2" hidden="1">{"savings2",#N/A,FALSE,"AN Net Receipts"}</definedName>
    <definedName name="Gaz_1" hidden="1">{"savings2",#N/A,FALSE,"AN Net Receipts"}</definedName>
    <definedName name="Gazz" localSheetId="2" hidden="1">{"Savings",#N/A,FALSE,"AN Net Receipts"}</definedName>
    <definedName name="Gazz" hidden="1">{"Savings",#N/A,FALSE,"AN Net Receipts"}</definedName>
    <definedName name="Gazz_1" localSheetId="2" hidden="1">{"Savings",#N/A,FALSE,"AN Net Receipts"}</definedName>
    <definedName name="Gazz_1" hidden="1">{"Savings",#N/A,FALSE,"AN Net Receipts"}</definedName>
    <definedName name="GENERADORA_DE_PL" localSheetId="2">#REF!</definedName>
    <definedName name="GENERADORA_DE_PL">#REF!</definedName>
    <definedName name="GENERADORA_PATRIMONIO" localSheetId="2">#REF!</definedName>
    <definedName name="GENERADORA_PATRIMONIO">#REF!</definedName>
    <definedName name="Geographical_retrieve_Range" localSheetId="2">#REF!</definedName>
    <definedName name="Geographical_retrieve_Range">#REF!</definedName>
    <definedName name="ghj" localSheetId="2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localSheetId="2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ROSS" localSheetId="2">#REF!</definedName>
    <definedName name="GROSS">#REF!</definedName>
    <definedName name="GRUPO_MINORITARIO" localSheetId="2">#REF!</definedName>
    <definedName name="GRUPO_MINORITARIO">#REF!</definedName>
    <definedName name="h" localSheetId="2">#REF!</definedName>
    <definedName name="h">#REF!</definedName>
    <definedName name="H_A_Automaticos" localSheetId="2">#REF!</definedName>
    <definedName name="H_A_Automaticos">#REF!</definedName>
    <definedName name="H_A_Manual" localSheetId="2">#REF!</definedName>
    <definedName name="H_A_Manual">#REF!</definedName>
    <definedName name="H_S" localSheetId="2">#REF!</definedName>
    <definedName name="H_S">#REF!</definedName>
    <definedName name="HIBRI" localSheetId="2">#REF!</definedName>
    <definedName name="HIBRI">#REF!</definedName>
    <definedName name="ho" localSheetId="2">#REF!</definedName>
    <definedName name="ho">#REF!</definedName>
    <definedName name="ht">'[11]Debt securities - Abbey Cos:Commission - Oth Comms'!$A$1:$IV$7</definedName>
    <definedName name="I_CO_DEP_PLACED_PRINCIPAL_NON_BUSINESS" localSheetId="2">#REF!</definedName>
    <definedName name="I_CO_DEP_PLACED_PRINCIPAL_NON_BUSINESS">#REF!</definedName>
    <definedName name="ICCDE" localSheetId="2">#REF!</definedName>
    <definedName name="ICCDE">#REF!</definedName>
    <definedName name="ICDPV" localSheetId="2">#REF!</definedName>
    <definedName name="ICDPV">#REF!</definedName>
    <definedName name="ICFON" localSheetId="2">#REF!</definedName>
    <definedName name="ICFON">#REF!</definedName>
    <definedName name="IMPAIRED" localSheetId="2">#REF!</definedName>
    <definedName name="IMPAIRED">#REF!</definedName>
    <definedName name="IMPAIRMENT" localSheetId="2">#REF!</definedName>
    <definedName name="IMPAIRMENT">#REF!</definedName>
    <definedName name="IMPUESTO_DE_SOCIEDADES" localSheetId="2">#REF!</definedName>
    <definedName name="IMPUESTO_DE_SOCIEDADES">#REF!</definedName>
    <definedName name="IN20F" localSheetId="2">#REF!</definedName>
    <definedName name="IN20F">#REF!</definedName>
    <definedName name="ind_1810" localSheetId="2">#REF!</definedName>
    <definedName name="ind_1810">#REF!</definedName>
    <definedName name="ind_1810_A" localSheetId="2">#REF!</definedName>
    <definedName name="ind_1810_A">#REF!</definedName>
    <definedName name="ind_2160" localSheetId="2">#REF!</definedName>
    <definedName name="ind_2160">#REF!</definedName>
    <definedName name="ind_2160_A" localSheetId="2">#REF!</definedName>
    <definedName name="ind_2160_A">#REF!</definedName>
    <definedName name="INDEU" localSheetId="2">#REF!</definedName>
    <definedName name="INDEU">#REF!</definedName>
    <definedName name="Index">[21]HPI!$D$2:$E$250</definedName>
    <definedName name="INDICE_MEMORIA_ROF" localSheetId="2">#REF!</definedName>
    <definedName name="INDICE_MEMORIA_ROF">#REF!</definedName>
    <definedName name="INFORMES">[14]PARAMETROS!$N$3:$O$21</definedName>
    <definedName name="INT10Y" localSheetId="2">#REF!</definedName>
    <definedName name="INT10Y">#REF!</definedName>
    <definedName name="INT14D" localSheetId="2">#REF!</definedName>
    <definedName name="INT14D">#REF!</definedName>
    <definedName name="INT18M" localSheetId="2">#REF!</definedName>
    <definedName name="INT18M">#REF!</definedName>
    <definedName name="INT1D" localSheetId="2">#REF!</definedName>
    <definedName name="INT1D">#REF!</definedName>
    <definedName name="INT1M" localSheetId="2">#REF!</definedName>
    <definedName name="INT1M">#REF!</definedName>
    <definedName name="INT1Y" localSheetId="2">#REF!</definedName>
    <definedName name="INT1Y">#REF!</definedName>
    <definedName name="INT2M" localSheetId="2">#REF!</definedName>
    <definedName name="INT2M">#REF!</definedName>
    <definedName name="INT2Y" localSheetId="2">#REF!</definedName>
    <definedName name="INT2Y">#REF!</definedName>
    <definedName name="INT3M" localSheetId="2">#REF!</definedName>
    <definedName name="INT3M">#REF!</definedName>
    <definedName name="INT3Y" localSheetId="2">#REF!</definedName>
    <definedName name="INT3Y">#REF!</definedName>
    <definedName name="INT5Y" localSheetId="2">#REF!</definedName>
    <definedName name="INT5Y">#REF!</definedName>
    <definedName name="INT6M" localSheetId="2">#REF!</definedName>
    <definedName name="INT6M">#REF!</definedName>
    <definedName name="INT7D" localSheetId="2">#REF!</definedName>
    <definedName name="INT7D">#REF!</definedName>
    <definedName name="INT9M" localSheetId="2">#REF!</definedName>
    <definedName name="INT9M">#REF!</definedName>
    <definedName name="INTDUR" localSheetId="2">#REF!</definedName>
    <definedName name="INTDUR">#REF!</definedName>
    <definedName name="Intereses" localSheetId="2">#REF!</definedName>
    <definedName name="Intereses">#REF!</definedName>
    <definedName name="INTM1Y" localSheetId="2">#REF!</definedName>
    <definedName name="INTM1Y">#REF!</definedName>
    <definedName name="INTM3M" localSheetId="2">#REF!</definedName>
    <definedName name="INTM3M">#REF!</definedName>
    <definedName name="INTMAS10Y" localSheetId="2">#REF!</definedName>
    <definedName name="INTMAS10Y">#REF!</definedName>
    <definedName name="INTNS" localSheetId="2">#REF!</definedName>
    <definedName name="INTNS">#REF!</definedName>
    <definedName name="INTTOT" localSheetId="2">#REF!</definedName>
    <definedName name="INTTOT">#REF!</definedName>
    <definedName name="INTVALOR" localSheetId="2">#REF!</definedName>
    <definedName name="INTVALOR">#REF!</definedName>
    <definedName name="IPF" localSheetId="2">#REF!</definedName>
    <definedName name="IPF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"03/14/2016 09:05:37"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suer_code">[23]Parameters!$C$35:$C$39</definedName>
    <definedName name="IVA" localSheetId="2">#REF!</definedName>
    <definedName name="IVA">#REF!</definedName>
    <definedName name="j">'[11]Maintenance expenditure:Int Payable on Pref Shares'!$A$1:$IV$7</definedName>
    <definedName name="JedenRadekPodSestavou" localSheetId="2">#REF!</definedName>
    <definedName name="JedenRadekPodSestavou">#REF!</definedName>
    <definedName name="JedenRadekPodSestavou_11" localSheetId="2">#REF!</definedName>
    <definedName name="JedenRadekPodSestavou_11">#REF!</definedName>
    <definedName name="JedenRadekPodSestavou_2" localSheetId="2">#REF!</definedName>
    <definedName name="JedenRadekPodSestavou_2">#REF!</definedName>
    <definedName name="JedenRadekPodSestavou_28" localSheetId="2">#REF!</definedName>
    <definedName name="JedenRadekPodSestavou_28">#REF!</definedName>
    <definedName name="JedenRadekVedleSestavy" localSheetId="2">#REF!</definedName>
    <definedName name="JedenRadekVedleSestavy">#REF!</definedName>
    <definedName name="JedenRadekVedleSestavy_11" localSheetId="2">#REF!</definedName>
    <definedName name="JedenRadekVedleSestavy_11">#REF!</definedName>
    <definedName name="JedenRadekVedleSestavy_2" localSheetId="2">#REF!</definedName>
    <definedName name="JedenRadekVedleSestavy_2">#REF!</definedName>
    <definedName name="JedenRadekVedleSestavy_28" localSheetId="2">#REF!</definedName>
    <definedName name="JedenRadekVedleSestavy_28">#REF!</definedName>
    <definedName name="jg">'[11]Asset Management Commission:Abbey dealing P &amp; L '!$A$1:$IV$7</definedName>
    <definedName name="jkl" localSheetId="2" hidden="1">{"Savings",#N/A,FALSE,"AN Net Receipts"}</definedName>
    <definedName name="jkl" hidden="1">{"Savings",#N/A,FALSE,"AN Net Receipts"}</definedName>
    <definedName name="jkl_1" localSheetId="2" hidden="1">{"Savings",#N/A,FALSE,"AN Net Receipts"}</definedName>
    <definedName name="jkl_1" hidden="1">{"Savings",#N/A,FALSE,"AN Net Receipts"}</definedName>
    <definedName name="JournalSelection" localSheetId="2">#REF!</definedName>
    <definedName name="JournalSelection">#REF!</definedName>
    <definedName name="JUL" localSheetId="2">#REF!</definedName>
    <definedName name="JUL">#REF!</definedName>
    <definedName name="k">'[11]Commission - Oth Comms:Asset Management Commission'!$A$1:$IV$7</definedName>
    <definedName name="KC" localSheetId="2">#REF!</definedName>
    <definedName name="KC">#REF!</definedName>
    <definedName name="KF" localSheetId="2">#REF!</definedName>
    <definedName name="KF">#REF!</definedName>
    <definedName name="KG">[20]KG!$A$2:$H$69</definedName>
    <definedName name="legal1">[35]Sheet4!$A$2:$G$402</definedName>
    <definedName name="legal2">[35]Sheet4!$B$2:$C$402</definedName>
    <definedName name="legal3">[35]Sheet4!$B$405:$G$1110</definedName>
    <definedName name="LiborCrystalIndex">[13]Experience!$AK$18:$AM$689</definedName>
    <definedName name="LINECOLLATERAL" localSheetId="2">#REF!</definedName>
    <definedName name="LINECOLLATERAL">#REF!</definedName>
    <definedName name="LIST_SOC">[14]PARAMETROS!$A$16:$C$396</definedName>
    <definedName name="LnAge" localSheetId="2">#REF!</definedName>
    <definedName name="LnAge">#REF!</definedName>
    <definedName name="LNDATA" localSheetId="2">#REF!</definedName>
    <definedName name="LNDATA">#REF!</definedName>
    <definedName name="Local_currency_units" localSheetId="2">#REF!</definedName>
    <definedName name="Local_currency_units">#REF!</definedName>
    <definedName name="lstCountries">[23]Parameters!$F$2:$F$43</definedName>
    <definedName name="lstCurrencies">[23]Parameters!$I$2:$I$34</definedName>
    <definedName name="lstProductUSorOther">[23]Parameters!$I$57:$I$67</definedName>
    <definedName name="MADRID_AÑO_REPER" localSheetId="2">#REF!</definedName>
    <definedName name="MADRID_AÑO_REPER">#REF!</definedName>
    <definedName name="MADRID_MES_REPER" localSheetId="2">#REF!</definedName>
    <definedName name="MADRID_MES_REPER">#REF!</definedName>
    <definedName name="MAIN_CATEGORY" localSheetId="2">#REF!</definedName>
    <definedName name="MAIN_CATEGORY">#REF!</definedName>
    <definedName name="MANAG_AÑO_CONTAB" localSheetId="2">#REF!</definedName>
    <definedName name="MANAG_AÑO_CONTAB">#REF!</definedName>
    <definedName name="MANAG_AÑO_REPER" localSheetId="2">#REF!</definedName>
    <definedName name="MANAG_AÑO_REPER">#REF!</definedName>
    <definedName name="MANAG_MES_CONTAB" localSheetId="2">#REF!</definedName>
    <definedName name="MANAG_MES_CONTAB">#REF!</definedName>
    <definedName name="MANAG_MES_REPER" localSheetId="2">#REF!</definedName>
    <definedName name="MANAG_MES_REPER">#REF!</definedName>
    <definedName name="MARZO" localSheetId="2">#REF!</definedName>
    <definedName name="MARZO">#REF!</definedName>
    <definedName name="MÁSTER" localSheetId="2">#REF!</definedName>
    <definedName name="MÁSTER">#REF!</definedName>
    <definedName name="MAV" localSheetId="2">#REF!</definedName>
    <definedName name="MAV">#REF!</definedName>
    <definedName name="MAVAL" localSheetId="2">#REF!</definedName>
    <definedName name="MAVAL">#REF!</definedName>
    <definedName name="MaxOblastTabulky" localSheetId="2">#REF!</definedName>
    <definedName name="MaxOblastTabulky">#REF!</definedName>
    <definedName name="MaxOblastTabulky_11" localSheetId="2">#REF!</definedName>
    <definedName name="MaxOblastTabulky_11">#REF!</definedName>
    <definedName name="MaxOblastTabulky_2" localSheetId="2">#REF!</definedName>
    <definedName name="MaxOblastTabulky_2">#REF!</definedName>
    <definedName name="MaxOblastTabulky_28" localSheetId="2">#REF!</definedName>
    <definedName name="MaxOblastTabulky_28">#REF!</definedName>
    <definedName name="MENSUALES" localSheetId="2">#REF!</definedName>
    <definedName name="MENSUALES">#REF!</definedName>
    <definedName name="MESES">[14]PARAMETROS!$D$2:$E$13</definedName>
    <definedName name="MOEND" localSheetId="2">#REF!</definedName>
    <definedName name="MOEND">#REF!</definedName>
    <definedName name="MOEND_YE" localSheetId="2">#REF!</definedName>
    <definedName name="MOEND_YE">#REF!</definedName>
    <definedName name="MOENDYE" localSheetId="2">#REF!</definedName>
    <definedName name="MOENDYE">#REF!</definedName>
    <definedName name="Moneda" localSheetId="2">#REF!</definedName>
    <definedName name="Moneda">#REF!</definedName>
    <definedName name="month" localSheetId="2">#REF!</definedName>
    <definedName name="month">#REF!</definedName>
    <definedName name="month_lookup">[8]Parameters!$G$4:$H$15</definedName>
    <definedName name="monthlong" localSheetId="2">#REF!</definedName>
    <definedName name="monthlong">#REF!</definedName>
    <definedName name="MOSUB" localSheetId="2">#REF!</definedName>
    <definedName name="MOSUB">#REF!</definedName>
    <definedName name="MOVTX" localSheetId="2">#REF!</definedName>
    <definedName name="MOVTX">#REF!</definedName>
    <definedName name="MPINS" localSheetId="2">#REF!</definedName>
    <definedName name="MPINS">#REF!</definedName>
    <definedName name="myData" localSheetId="2">OFFSET(#REF!,0,0,MATCH("*",#REF!,-1),6)</definedName>
    <definedName name="myData">OFFSET(#REF!,0,0,MATCH("*",#REF!,-1),6)</definedName>
    <definedName name="myFilterSelection" localSheetId="2">#REF!</definedName>
    <definedName name="myFilterSelection">#REF!</definedName>
    <definedName name="myPivotTable" localSheetId="2">#REF!</definedName>
    <definedName name="myPivotTable">#REF!</definedName>
    <definedName name="myPivotTableStart" localSheetId="2">#REF!</definedName>
    <definedName name="myPivotTableStart">#REF!</definedName>
    <definedName name="N12.">'[36]PERFO_SEPT 14'!$P$134</definedName>
    <definedName name="NEGATIVE_FAIR_VALUE" localSheetId="2">#REF!</definedName>
    <definedName name="NEGATIVE_FAIR_VALUE">#REF!</definedName>
    <definedName name="NIIvarianceactmth" localSheetId="2">#REF!</definedName>
    <definedName name="NIIvarianceactmth">#REF!</definedName>
    <definedName name="NIIVarianceactmthQ3" localSheetId="2">#REF!</definedName>
    <definedName name="NIIVarianceactmthQ3">#REF!</definedName>
    <definedName name="NIIvarianceactYTD" localSheetId="2">#REF!</definedName>
    <definedName name="NIIvarianceactYTD">#REF!</definedName>
    <definedName name="NIIvarianceactytdQ3" localSheetId="2">#REF!</definedName>
    <definedName name="NIIvarianceactytdQ3">#REF!</definedName>
    <definedName name="NIIvariancefcsmth" localSheetId="2">#REF!</definedName>
    <definedName name="NIIvariancefcsmth">#REF!</definedName>
    <definedName name="NIIvariancefcsmthQ3" localSheetId="2">#REF!</definedName>
    <definedName name="NIIvariancefcsmthQ3">#REF!</definedName>
    <definedName name="NIIvariancefcsytd" localSheetId="2">#REF!</definedName>
    <definedName name="NIIvariancefcsytd">#REF!</definedName>
    <definedName name="NIIVariancefcsytdQ3" localSheetId="2">#REF!</definedName>
    <definedName name="NIIVariancefcsytdQ3">#REF!</definedName>
    <definedName name="NIVEL_SOC_AJ">[14]PARAMETROS!$AD$8:$AN$1500</definedName>
    <definedName name="nm" localSheetId="2" hidden="1">'[37]Carteira 21'!#REF!</definedName>
    <definedName name="nm" hidden="1">'[37]Carteira 21'!#REF!</definedName>
    <definedName name="nnn" localSheetId="2">#REF!</definedName>
    <definedName name="nnn">#REF!</definedName>
    <definedName name="NODER" localSheetId="2">#REF!</definedName>
    <definedName name="NODER">#REF!</definedName>
    <definedName name="NOMINAL" localSheetId="2">#REF!</definedName>
    <definedName name="NOMINAL">#REF!</definedName>
    <definedName name="Nominal_Intereses" localSheetId="2">#REF!</definedName>
    <definedName name="Nominal_Intereses">#REF!</definedName>
    <definedName name="nominal_neto">[38]empréstitos!$N$1:$N$65536</definedName>
    <definedName name="NOTIONAL" localSheetId="2">#REF!</definedName>
    <definedName name="NOTIONAL">#REF!</definedName>
    <definedName name="NPI">[13]Assumptions!$C$4</definedName>
    <definedName name="OblastDat2" localSheetId="2">#REF!</definedName>
    <definedName name="OblastDat2">#REF!</definedName>
    <definedName name="OblastDat2_11" localSheetId="2">#REF!</definedName>
    <definedName name="OblastDat2_11">#REF!</definedName>
    <definedName name="OblastDat2_2" localSheetId="2">#REF!</definedName>
    <definedName name="OblastDat2_2">#REF!</definedName>
    <definedName name="OblastDat2_28" localSheetId="2">#REF!</definedName>
    <definedName name="OblastDat2_28">#REF!</definedName>
    <definedName name="OblastNadpisuRadku" localSheetId="2">#REF!</definedName>
    <definedName name="OblastNadpisuRadku">#REF!</definedName>
    <definedName name="OblastNadpisuRadku_11" localSheetId="2">#REF!</definedName>
    <definedName name="OblastNadpisuRadku_11">#REF!</definedName>
    <definedName name="OblastNadpisuRadku_2" localSheetId="2">#REF!</definedName>
    <definedName name="OblastNadpisuRadku_2">#REF!</definedName>
    <definedName name="OblastNadpisuRadku_28" localSheetId="2">#REF!</definedName>
    <definedName name="OblastNadpisuRadku_28">#REF!</definedName>
    <definedName name="OblastNadpisuSloupcu" localSheetId="2">#REF!</definedName>
    <definedName name="OblastNadpisuSloupcu">#REF!</definedName>
    <definedName name="OblastNadpisuSloupcu_11" localSheetId="2">#REF!</definedName>
    <definedName name="OblastNadpisuSloupcu_11">#REF!</definedName>
    <definedName name="OblastNadpisuSloupcu_2" localSheetId="2">#REF!</definedName>
    <definedName name="OblastNadpisuSloupcu_2">#REF!</definedName>
    <definedName name="OblastNadpisuSloupcu_28" localSheetId="2">#REF!</definedName>
    <definedName name="OblastNadpisuSloupcu_28">#REF!</definedName>
    <definedName name="OCEA" localSheetId="2">[12]OCEA!#REF!</definedName>
    <definedName name="OCEA">[12]OCEA!#REF!</definedName>
    <definedName name="OCI_BRUTO_EFECTO_FISCAL" localSheetId="2">#REF!</definedName>
    <definedName name="OCI_BRUTO_EFECTO_FISCAL">#REF!</definedName>
    <definedName name="OldRunDate">[22]Data!$E$4</definedName>
    <definedName name="OnServer">[10]Parameters!$D$5</definedName>
    <definedName name="opfut_banxico">'[19]Opciones Futuros'!$A$1:$U$15</definedName>
    <definedName name="opfut_sensibilidad">'[19]Opciones Futuros'!$A$1:$AP$15</definedName>
    <definedName name="opfut_valuación">'[19]Opciones Futuros'!$A$1:$AH$15</definedName>
    <definedName name="ORIGEN_INMOVILIZADO" localSheetId="2">#REF!</definedName>
    <definedName name="ORIGEN_INMOVILIZADO">#REF!</definedName>
    <definedName name="OTC_VAL">'[19]Opciones OTC'!$A$1:$AL$24</definedName>
    <definedName name="OTROS_AÑO_CONTAB" localSheetId="2">#REF!</definedName>
    <definedName name="OTROS_AÑO_CONTAB">#REF!</definedName>
    <definedName name="OTROS_AÑO_REPER" localSheetId="2">#REF!</definedName>
    <definedName name="OTROS_AÑO_REPER">#REF!</definedName>
    <definedName name="OTROS_MES_CONTAB" localSheetId="2">#REF!</definedName>
    <definedName name="OTROS_MES_CONTAB">#REF!</definedName>
    <definedName name="OTROS_MES_REPER" localSheetId="2">#REF!</definedName>
    <definedName name="OTROS_MES_REPER">#REF!</definedName>
    <definedName name="Output">[39]Sort1!$AI$4:$AX$500</definedName>
    <definedName name="outputCell">'[40]Amounts Due Abbey:Accrued Int Abbey'!$A$8</definedName>
    <definedName name="P_ACDVR" localSheetId="2">#REF!</definedName>
    <definedName name="P_ACDVR">#REF!</definedName>
    <definedName name="P_ACPAL" localSheetId="2">#REF!</definedName>
    <definedName name="P_ACPAL">#REF!</definedName>
    <definedName name="P_ACTAD" localSheetId="2">#REF!</definedName>
    <definedName name="P_ACTAD">#REF!</definedName>
    <definedName name="P_ACTMA" localSheetId="2">#REF!</definedName>
    <definedName name="P_ACTMA">#REF!</definedName>
    <definedName name="P_ALLOW" localSheetId="2">#REF!</definedName>
    <definedName name="P_ALLOW">#REF!</definedName>
    <definedName name="P_AMEE" localSheetId="2">#REF!</definedName>
    <definedName name="P_AMEE">#REF!</definedName>
    <definedName name="P_APAL" localSheetId="2">#REF!</definedName>
    <definedName name="P_APAL">#REF!</definedName>
    <definedName name="P_AVOMA" localSheetId="2">#REF!</definedName>
    <definedName name="P_AVOMA">#REF!</definedName>
    <definedName name="P_BMEXT" localSheetId="2">#REF!</definedName>
    <definedName name="P_BMEXT">#REF!</definedName>
    <definedName name="P_CRFDV" localSheetId="2">#REF!</definedName>
    <definedName name="P_CRFDV">#REF!</definedName>
    <definedName name="P_CRFIC" localSheetId="2">#REF!</definedName>
    <definedName name="P_CRFIC">#REF!</definedName>
    <definedName name="P_DERIV" localSheetId="2">#REF!</definedName>
    <definedName name="P_DERIV">#REF!</definedName>
    <definedName name="P_DPCSP" localSheetId="2">#REF!</definedName>
    <definedName name="P_DPCSP">#REF!</definedName>
    <definedName name="P_DPI" localSheetId="2">#REF!</definedName>
    <definedName name="P_DPI">#REF!</definedName>
    <definedName name="P_FINVE" localSheetId="2">#REF!</definedName>
    <definedName name="P_FINVE">#REF!</definedName>
    <definedName name="P_GASPE" localSheetId="2">#REF!</definedName>
    <definedName name="P_GASPE">#REF!</definedName>
    <definedName name="P_HIBRI" localSheetId="2">#REF!</definedName>
    <definedName name="P_HIBRI">#REF!</definedName>
    <definedName name="P_ICCDE" localSheetId="2">#REF!</definedName>
    <definedName name="P_ICCDE">#REF!</definedName>
    <definedName name="P_ICDPV" localSheetId="2">#REF!</definedName>
    <definedName name="P_ICDPV">#REF!</definedName>
    <definedName name="P_ICFON" localSheetId="2">#REF!</definedName>
    <definedName name="P_ICFON">#REF!</definedName>
    <definedName name="P_IN20F" localSheetId="2">#REF!</definedName>
    <definedName name="P_IN20F">#REF!</definedName>
    <definedName name="P_INDEU" localSheetId="2">#REF!</definedName>
    <definedName name="P_INDEU">#REF!</definedName>
    <definedName name="P_IPF" localSheetId="2">#REF!</definedName>
    <definedName name="P_IPF">#REF!</definedName>
    <definedName name="P_MAV" localSheetId="2">#REF!</definedName>
    <definedName name="P_MAV">#REF!</definedName>
    <definedName name="P_MOEND" localSheetId="2">#REF!</definedName>
    <definedName name="P_MOEND">#REF!</definedName>
    <definedName name="P_MOVTX" localSheetId="2">#REF!</definedName>
    <definedName name="P_MOVTX">#REF!</definedName>
    <definedName name="P_MPINS" localSheetId="2">#REF!</definedName>
    <definedName name="P_MPINS">#REF!</definedName>
    <definedName name="P_NODER" localSheetId="2">#REF!</definedName>
    <definedName name="P_NODER">#REF!</definedName>
    <definedName name="P_PAYTX" localSheetId="2">#REF!</definedName>
    <definedName name="P_PAYTX">#REF!</definedName>
    <definedName name="P_PERNO" localSheetId="2">#REF!</definedName>
    <definedName name="P_PERNO">#REF!</definedName>
    <definedName name="P_PLASG" localSheetId="2">#REF!</definedName>
    <definedName name="P_PLASG">#REF!</definedName>
    <definedName name="P_PLAZO" localSheetId="2">#REF!</definedName>
    <definedName name="P_PLAZO">#REF!</definedName>
    <definedName name="P_PYASE" localSheetId="2">#REF!</definedName>
    <definedName name="P_PYASE">#REF!</definedName>
    <definedName name="P_RCFUB" localSheetId="2">#REF!</definedName>
    <definedName name="P_RCFUB">#REF!</definedName>
    <definedName name="P_RECON" localSheetId="2">#REF!</definedName>
    <definedName name="P_RECON">#REF!</definedName>
    <definedName name="P_REFIN" localSheetId="2">#REF!</definedName>
    <definedName name="P_REFIN">#REF!</definedName>
    <definedName name="P_REFN" localSheetId="2">#REF!</definedName>
    <definedName name="P_REFN">#REF!</definedName>
    <definedName name="P_RICON" localSheetId="2">#REF!</definedName>
    <definedName name="P_RICON">#REF!</definedName>
    <definedName name="P_RPLOC" localSheetId="2">#REF!</definedName>
    <definedName name="P_RPLOC">#REF!</definedName>
    <definedName name="P_SYCTX" localSheetId="2">#REF!</definedName>
    <definedName name="P_SYCTX">#REF!</definedName>
    <definedName name="P_TAXES" localSheetId="2">#REF!</definedName>
    <definedName name="P_TAXES">#REF!</definedName>
    <definedName name="P_TECVA" localSheetId="2">#REF!</definedName>
    <definedName name="P_TECVA">#REF!</definedName>
    <definedName name="P_VENAN" localSheetId="2">#REF!</definedName>
    <definedName name="P_VENAN">#REF!</definedName>
    <definedName name="Paraanalistas" localSheetId="2">#REF!</definedName>
    <definedName name="Paraanalistas">#REF!</definedName>
    <definedName name="param_account" localSheetId="2">[3]Sheet1!#REF!</definedName>
    <definedName name="param_account">[3]Sheet1!#REF!</definedName>
    <definedName name="param_account_level" localSheetId="2">[3]Sheet1!#REF!</definedName>
    <definedName name="param_account_level">[3]Sheet1!#REF!</definedName>
    <definedName name="param_account_name" localSheetId="2">[3]Sheet1!#REF!</definedName>
    <definedName name="param_account_name">[3]Sheet1!#REF!</definedName>
    <definedName name="param_account_order" localSheetId="2">[3]Sheet1!#REF!</definedName>
    <definedName name="param_account_order">[3]Sheet1!#REF!</definedName>
    <definedName name="param_contyp" localSheetId="2">[25]Main!#REF!</definedName>
    <definedName name="param_contyp">[25]Main!#REF!</definedName>
    <definedName name="param_database" localSheetId="2">[25]Main!#REF!</definedName>
    <definedName name="param_database">[25]Main!#REF!</definedName>
    <definedName name="param_entity_level" localSheetId="2">[3]Sheet1!#REF!</definedName>
    <definedName name="param_entity_level">[3]Sheet1!#REF!</definedName>
    <definedName name="param_entity_order" localSheetId="2">[3]Sheet1!#REF!</definedName>
    <definedName name="param_entity_order">[3]Sheet1!#REF!</definedName>
    <definedName name="param_Epassword" localSheetId="2">[25]Main!#REF!</definedName>
    <definedName name="param_Epassword">[25]Main!#REF!</definedName>
    <definedName name="param_Eserver" localSheetId="2">[25]Main!#REF!</definedName>
    <definedName name="param_Eserver">[25]Main!#REF!</definedName>
    <definedName name="param_Eusername" localSheetId="2">[25]Main!#REF!</definedName>
    <definedName name="param_Eusername">[25]Main!#REF!</definedName>
    <definedName name="param_month_name">[3]Sheet1!$D$3</definedName>
    <definedName name="param_password" localSheetId="2">[25]Main!#REF!</definedName>
    <definedName name="param_password">[25]Main!#REF!</definedName>
    <definedName name="param_periodicity">[3]Sheet1!$B$4</definedName>
    <definedName name="param_sqlip" localSheetId="2">[25]Main!#REF!</definedName>
    <definedName name="param_sqlip">[25]Main!#REF!</definedName>
    <definedName name="param_username" localSheetId="2">[25]Main!#REF!</definedName>
    <definedName name="param_username">[25]Main!#REF!</definedName>
    <definedName name="param_version_name">[3]Sheet1!$D$6</definedName>
    <definedName name="Parameters">[10]Parameters!$A$1:$B$35</definedName>
    <definedName name="PARTOT" localSheetId="2">#REF!</definedName>
    <definedName name="PARTOT">#REF!</definedName>
    <definedName name="PASUB" localSheetId="2">#REF!</definedName>
    <definedName name="PASUB">#REF!</definedName>
    <definedName name="PASUB2562" localSheetId="2">#REF!</definedName>
    <definedName name="PASUB2562">#REF!</definedName>
    <definedName name="PATRED">[14]PARAMETROS!$AS$4:$BO$6</definedName>
    <definedName name="PAYTX" localSheetId="2">#REF!</definedName>
    <definedName name="PAYTX">#REF!</definedName>
    <definedName name="pCounterparty" localSheetId="2">[25]Parameters!#REF!</definedName>
    <definedName name="pCounterparty">[25]Parameters!#REF!</definedName>
    <definedName name="pDB">[10]Parameters!$D$3</definedName>
    <definedName name="PERFORMING" localSheetId="2">#REF!</definedName>
    <definedName name="PERFORMING">#REF!</definedName>
    <definedName name="Period" localSheetId="2">#REF!</definedName>
    <definedName name="Period">#REF!</definedName>
    <definedName name="PERIODS" localSheetId="2">#REF!</definedName>
    <definedName name="PERIODS">#REF!</definedName>
    <definedName name="PERNO" localSheetId="2">#REF!</definedName>
    <definedName name="PERNO">#REF!</definedName>
    <definedName name="pGetDate">[41]sql!$B$1</definedName>
    <definedName name="PLASG" localSheetId="2">#REF!</definedName>
    <definedName name="PLASG">#REF!</definedName>
    <definedName name="PLAZO" localSheetId="2">#REF!</definedName>
    <definedName name="PLAZO">#REF!</definedName>
    <definedName name="PLROF" localSheetId="2">#REF!</definedName>
    <definedName name="PLROF">#REF!</definedName>
    <definedName name="plus" localSheetId="2" hidden="1">{"Savings",#N/A,FALSE,"AN Net Receipts"}</definedName>
    <definedName name="plus" hidden="1">{"Savings",#N/A,FALSE,"AN Net Receipts"}</definedName>
    <definedName name="plus_1" localSheetId="2" hidden="1">{"Savings",#N/A,FALSE,"AN Net Receipts"}</definedName>
    <definedName name="plus_1" hidden="1">{"Savings",#N/A,FALSE,"AN Net Receipts"}</definedName>
    <definedName name="pMateriality">[42]Parameters!$B$10</definedName>
    <definedName name="POCIS" localSheetId="2">#REF!</definedName>
    <definedName name="POCIS">#REF!</definedName>
    <definedName name="POS_CAMBIARIA">[19]FX_DERIVADOS!$A$9:$I$22</definedName>
    <definedName name="POSITIVE_FAIR_VALUE" localSheetId="2">#REF!</definedName>
    <definedName name="POSITIVE_FAIR_VALUE">#REF!</definedName>
    <definedName name="pPassword">[10]Parameters!$D$2</definedName>
    <definedName name="pPeriod">[42]Parameters!$B$3</definedName>
    <definedName name="PREFERENTES" localSheetId="2">#REF!</definedName>
    <definedName name="PREFERENTES">#REF!</definedName>
    <definedName name="pRelationship">[42]Parameters!$B$9</definedName>
    <definedName name="Prima_Dolares">'[19]PRIMA DOLARES'!$A$1:$AL$69</definedName>
    <definedName name="Prima_Pesos">'[19]PRIMA PESOS'!$A$1:$AL$57</definedName>
    <definedName name="Prima_Pesos_USD">'[19]P.PESOS AMER.'!$A$1:$AL$26</definedName>
    <definedName name="Primas_Descuento" localSheetId="2">#REF!</definedName>
    <definedName name="Primas_Descuento">#REF!</definedName>
    <definedName name="_xlnm.Print_Area">#N/A</definedName>
    <definedName name="Print_Area_MI" localSheetId="2">#REF!</definedName>
    <definedName name="Print_Area_MI">#REF!</definedName>
    <definedName name="Print_Area_MI_11" localSheetId="2">#REF!</definedName>
    <definedName name="Print_Area_MI_11">#REF!</definedName>
    <definedName name="Print_Area_MI_2" localSheetId="2">#REF!</definedName>
    <definedName name="Print_Area_MI_2">#REF!</definedName>
    <definedName name="Print_Area_MI_28" localSheetId="2">#REF!</definedName>
    <definedName name="Print_Area_MI_28">#REF!</definedName>
    <definedName name="_xlnm.Print_Titles">#N/A</definedName>
    <definedName name="Print_Titles_MI" localSheetId="2">#REF!</definedName>
    <definedName name="Print_Titles_MI">#REF!</definedName>
    <definedName name="Print_Titles_MI_11" localSheetId="2">#REF!</definedName>
    <definedName name="Print_Titles_MI_11">#REF!</definedName>
    <definedName name="Print_Titles_MI_2" localSheetId="2">#REF!</definedName>
    <definedName name="Print_Titles_MI_2">#REF!</definedName>
    <definedName name="Print_Titles_MI_28" localSheetId="2">#REF!</definedName>
    <definedName name="Print_Titles_MI_28">#REF!</definedName>
    <definedName name="Process" localSheetId="2">#REF!</definedName>
    <definedName name="Process">#REF!</definedName>
    <definedName name="PRODUCTO" localSheetId="2">#REF!</definedName>
    <definedName name="PRODUCTO">#REF!</definedName>
    <definedName name="PRODUCTO_SATELITES" localSheetId="2">#REF!</definedName>
    <definedName name="PRODUCTO_SATELITES">#REF!</definedName>
    <definedName name="ProfitShareIndexNo">[22]Data!$E$18</definedName>
    <definedName name="ProfitShareSummary">'[22]Profit Share'!$A$7:$S$606</definedName>
    <definedName name="PropDOCToRunDate">[13]Data!$E$11</definedName>
    <definedName name="PROPOSITO_INMOVILIZADO_MATERIAL" localSheetId="2">#REF!</definedName>
    <definedName name="PROPOSITO_INMOVILIZADO_MATERIAL">#REF!</definedName>
    <definedName name="pServer">[10]Parameters!$D$4</definedName>
    <definedName name="pUsername">[10]Parameters!$D$1</definedName>
    <definedName name="pVersion">[42]Parameters!$B$6</definedName>
    <definedName name="PYASE" localSheetId="2">[12]PYASE!#REF!</definedName>
    <definedName name="PYASE">[12]PYASE!#REF!</definedName>
    <definedName name="qaz" localSheetId="2">[25]Main!#REF!</definedName>
    <definedName name="qaz">[25]Main!#REF!</definedName>
    <definedName name="qee">'[11]Oth fin instruments FVTPL:Mgmt Fees - Salary Wages'!$A$1:$IV$7</definedName>
    <definedName name="qw">'[11]Mgmt Fees - Other Exp:Mgmt Fees - Marketing &amp; PR'!$A$1:$IV$7</definedName>
    <definedName name="qwer" localSheetId="2">[25]Main!#REF!</definedName>
    <definedName name="qwer">[25]Main!#REF!</definedName>
    <definedName name="RangoBORRAR">[14]DATOS!$AI$14:$AQ$450</definedName>
    <definedName name="RANGOCOPIAR">[14]DATOS!$AE$2:$AQ$2</definedName>
    <definedName name="RANGOCOPIAR2">[14]DATOS!$AI$2:$AQ$2</definedName>
    <definedName name="RCFUB_1">[10]RCFUB!$B$3:$F$32</definedName>
    <definedName name="RCFUB_1_valid">[10]Menu!$H$96</definedName>
    <definedName name="RCFUB_result">[10]Menu!$I$12</definedName>
    <definedName name="Rdo_vta_autocartera" localSheetId="2">'[43]Soportes 2009'!#REF!</definedName>
    <definedName name="Rdo_vta_autocartera">'[43]Soportes 2009'!#REF!</definedName>
    <definedName name="Re" localSheetId="2">#REF!</definedName>
    <definedName name="Re">#REF!</definedName>
    <definedName name="recalc1">#N/A</definedName>
    <definedName name="RECON" localSheetId="2">#REF!</definedName>
    <definedName name="RECON">#REF!</definedName>
    <definedName name="REFIN" localSheetId="2">#REF!</definedName>
    <definedName name="REFIN">#REF!</definedName>
    <definedName name="REFN" localSheetId="2">#REF!</definedName>
    <definedName name="REFN">#REF!</definedName>
    <definedName name="Reg">'[44]Grupo BSCH Abril 05'!$A$5:$F$365</definedName>
    <definedName name="Report_Input" localSheetId="2">#REF!</definedName>
    <definedName name="Report_Input">#REF!</definedName>
    <definedName name="Report_Title" localSheetId="2">#REF!</definedName>
    <definedName name="Report_Title">#REF!</definedName>
    <definedName name="REPORTE_BANXICO">'[19]Opciones OTC'!$A$1:$U$24</definedName>
    <definedName name="Reporting">[8]Parameters!$E$2</definedName>
    <definedName name="RESERVAS_RESTRINGIDAS" localSheetId="2">#REF!</definedName>
    <definedName name="RESERVAS_RESTRINGIDAS">#REF!</definedName>
    <definedName name="resumar97acu" localSheetId="2">#REF!</definedName>
    <definedName name="resumar97acu">#REF!</definedName>
    <definedName name="RESUMEN">[19]RESUMEN!$A$1:$N$84</definedName>
    <definedName name="RESUMEN_FWD" localSheetId="2">#REF!</definedName>
    <definedName name="RESUMEN_FWD">#REF!</definedName>
    <definedName name="RESUMEN_FX">[19]FX_DERIVADOS!$BE$1:$BN$18</definedName>
    <definedName name="ret">'[11]Interest:Insurance Commissions'!$A$1:$IV$7</definedName>
    <definedName name="Retrieve2005" localSheetId="2">#REF!</definedName>
    <definedName name="Retrieve2005">#REF!</definedName>
    <definedName name="Retrieve2006" localSheetId="2">#REF!</definedName>
    <definedName name="Retrieve2006">#REF!</definedName>
    <definedName name="rfgf" localSheetId="2">'[5]Table 39_'!#REF!</definedName>
    <definedName name="rfgf">'[5]Table 39_'!#REF!</definedName>
    <definedName name="RFIJ_1">[10]RFIJ!$A$10:$Q$12</definedName>
    <definedName name="RFIJ_1_valid">[10]Menu!$H$38</definedName>
    <definedName name="RFIJ_2">[10]RFIJ!$A$17:$Q$19</definedName>
    <definedName name="RFIJ_2_valid">[10]Menu!$H$39</definedName>
    <definedName name="RFIJ_3" localSheetId="2">#REF!</definedName>
    <definedName name="RFIJ_3">#REF!</definedName>
    <definedName name="RFIJ_3_valid">[10]Menu!$H$40</definedName>
    <definedName name="RFIJ_4" localSheetId="2">#REF!</definedName>
    <definedName name="RFIJ_4">#REF!</definedName>
    <definedName name="RFIJ_4_valid">[10]Menu!$H$41</definedName>
    <definedName name="RFIJ_5" localSheetId="2">#REF!</definedName>
    <definedName name="RFIJ_5">#REF!</definedName>
    <definedName name="RFIJ_5_valid">[10]Menu!$H$42</definedName>
    <definedName name="RFIJ_class_of_securities">[23]Parameters!$C$29:$C$32</definedName>
    <definedName name="RFIJ_result">[10]Menu!$I$5</definedName>
    <definedName name="RICON" localSheetId="2">#REF!</definedName>
    <definedName name="RICON">#REF!</definedName>
    <definedName name="RIESGO_OPERATIVO" localSheetId="2">#REF!</definedName>
    <definedName name="RIESGO_OPERATIVO">#REF!</definedName>
    <definedName name="RIESGO_TOMADOR" localSheetId="2">#REF!</definedName>
    <definedName name="RIESGO_TOMADOR">#REF!</definedName>
    <definedName name="Rof" localSheetId="2">#REF!</definedName>
    <definedName name="Rof">#REF!</definedName>
    <definedName name="Rounding" localSheetId="2">[23]Parameters!#REF!</definedName>
    <definedName name="Rounding">[23]Parameters!#REF!</definedName>
    <definedName name="rounding1" localSheetId="2">#REF!</definedName>
    <definedName name="rounding1">#REF!</definedName>
    <definedName name="RPLOC" localSheetId="2">#REF!</definedName>
    <definedName name="RPLOC">#REF!</definedName>
    <definedName name="RunDateMinusOne">[22]Data!$E$10</definedName>
    <definedName name="RVBL_0" localSheetId="2">#REF!</definedName>
    <definedName name="RVBL_0">#REF!</definedName>
    <definedName name="RVBL_1" localSheetId="2">#REF!</definedName>
    <definedName name="RVBL_1">#REF!</definedName>
    <definedName name="RVBL_1_valid">[10]Menu!$H$15</definedName>
    <definedName name="RVBL_150_result">[10]Menu!$I$4</definedName>
    <definedName name="RVBL_2" localSheetId="2">#REF!</definedName>
    <definedName name="RVBL_2">#REF!</definedName>
    <definedName name="RVBL_2_valid">[10]Menu!$H$16</definedName>
    <definedName name="RVBL_3" localSheetId="2">#REF!</definedName>
    <definedName name="RVBL_3">#REF!</definedName>
    <definedName name="RVBL_3_valid">[10]Menu!$H$17</definedName>
    <definedName name="RVBL_4" localSheetId="2">#REF!</definedName>
    <definedName name="RVBL_4">#REF!</definedName>
    <definedName name="RVBL_4_valid">[10]Menu!$H$18</definedName>
    <definedName name="RVBL_5" localSheetId="2">#REF!</definedName>
    <definedName name="RVBL_5">#REF!</definedName>
    <definedName name="RVBL_5_valid">[10]Menu!$H$19</definedName>
    <definedName name="RVBL_6" localSheetId="2">#REF!</definedName>
    <definedName name="RVBL_6">#REF!</definedName>
    <definedName name="RVBL_6_valid">[10]Menu!$H$20</definedName>
    <definedName name="RVBL_7" localSheetId="2">#REF!</definedName>
    <definedName name="RVBL_7">#REF!</definedName>
    <definedName name="RVBL_Auto" localSheetId="2">#REF!</definedName>
    <definedName name="RVBL_Auto">#REF!</definedName>
    <definedName name="RVBL_class_of_securities">[23]Parameters!$C$10:$C$12</definedName>
    <definedName name="RVBL_port_type_1">[23]Parameters!$C$19</definedName>
    <definedName name="RVBL_port_type_2">[23]Parameters!$C$20</definedName>
    <definedName name="RVBL_port_type_3">[23]Parameters!$C$22</definedName>
    <definedName name="RVBL_port_type_4">[23]Parameters!$C$21</definedName>
    <definedName name="RVBL_port_type_5">[23]Parameters!$C$19:$C$26</definedName>
    <definedName name="RVBL_port_type_6">[23]Parameters!$C$19:$C$26</definedName>
    <definedName name="RVBL_result">[10]Menu!$I$3</definedName>
    <definedName name="s">[45]Lists!$A$21:$A$25</definedName>
    <definedName name="SaleEXP">[22]Assumptions!$C$3</definedName>
    <definedName name="SantportD" localSheetId="2">#REF!</definedName>
    <definedName name="SantportD">#REF!</definedName>
    <definedName name="SantportE" localSheetId="2">#REF!</definedName>
    <definedName name="SantportE">#REF!</definedName>
    <definedName name="SCAUT" localSheetId="2">#REF!</definedName>
    <definedName name="SCAUT">#REF!</definedName>
    <definedName name="Schedule_A1" localSheetId="2">#REF!</definedName>
    <definedName name="Schedule_A1">#REF!</definedName>
    <definedName name="Schedule_A3.1" localSheetId="2">#REF!</definedName>
    <definedName name="Schedule_A3.1">#REF!</definedName>
    <definedName name="Schedule_A3.2" localSheetId="2">#REF!</definedName>
    <definedName name="Schedule_A3.2">#REF!</definedName>
    <definedName name="Schedule_B1" localSheetId="2">#REF!</definedName>
    <definedName name="Schedule_B1">#REF!</definedName>
    <definedName name="Schedule_B4" localSheetId="2">#REF!</definedName>
    <definedName name="Schedule_B4">#REF!</definedName>
    <definedName name="Schedule_B5" localSheetId="2">#REF!</definedName>
    <definedName name="Schedule_B5">#REF!</definedName>
    <definedName name="Section1_150ValTotal">[8]RVBL!$C$29</definedName>
    <definedName name="SECTOR" localSheetId="2">#REF!</definedName>
    <definedName name="SECTOR">#REF!</definedName>
    <definedName name="SECTOR2" localSheetId="2">#REF!</definedName>
    <definedName name="SECTOR2">#REF!</definedName>
    <definedName name="SecurityMessage" localSheetId="2">#REF!</definedName>
    <definedName name="SecurityMessage">#REF!</definedName>
    <definedName name="SecurityMessage2" localSheetId="2">#REF!</definedName>
    <definedName name="SecurityMessage2">#REF!</definedName>
    <definedName name="SecurityMessage3" localSheetId="2">#REF!</definedName>
    <definedName name="SecurityMessage3">#REF!</definedName>
    <definedName name="SecurityMessage4" localSheetId="2">#REF!</definedName>
    <definedName name="SecurityMessage4">#REF!</definedName>
    <definedName name="selection_requirement">[10]Parameters!$C$46:$C$49</definedName>
    <definedName name="SENS_FUTUROS">[19]Futuros!$A$1:$X$25</definedName>
    <definedName name="SENSIBILIDAD">'[19]Opciones OTC'!$A$1:$AT$24</definedName>
    <definedName name="SettlementDate">[22]Data!$E$5</definedName>
    <definedName name="sg_activity">[46]Settings!$D$60</definedName>
    <definedName name="sg_audit_cif">[46]Settings!$D$73</definedName>
    <definedName name="sg_audit_exer">[46]Settings!$D$76</definedName>
    <definedName name="sg_audit_exists">[46]Settings!$D$75</definedName>
    <definedName name="sg_audit_inscription_data">[46]Settings!$D$74</definedName>
    <definedName name="sg_audit_obligatory">[46]Settings!$D$71</definedName>
    <definedName name="sg_audit_social_denomination">[46]Settings!$D$72</definedName>
    <definedName name="sg_cargabal_code">[46]Settings!$D$56</definedName>
    <definedName name="sg_country">[46]Settings!$D$59</definedName>
    <definedName name="sg_excercise_end">[46]Settings!$D$66</definedName>
    <definedName name="sg_legal_form">[46]Settings!$D$58</definedName>
    <definedName name="sg_local_identification">[46]Settings!$D$65</definedName>
    <definedName name="sg_province_state">[46]Settings!$D$64</definedName>
    <definedName name="sg_registry_name">[46]Settings!$D$57</definedName>
    <definedName name="sg_status_detail">[46]Settings!$D$70</definedName>
    <definedName name="sg_status_form">[46]Settings!$D$69</definedName>
    <definedName name="sg_statutory_address">[46]Settings!$D$62</definedName>
    <definedName name="sg_statutory_purpose">[46]Settings!$D$61</definedName>
    <definedName name="sg_supervision_area_unit">[46]Settings!$D$68</definedName>
    <definedName name="sg_supervision_division">[46]Settings!$D$67</definedName>
    <definedName name="sg_zip_postalcode">[46]Settings!$D$63</definedName>
    <definedName name="SGRAL_1">[10]SGRAL!$A$5:$W$7</definedName>
    <definedName name="SGRAL_1_valid">[10]Menu!$H$69</definedName>
    <definedName name="SGRAL_2">[10]SGRAL!$A$12:$W$14</definedName>
    <definedName name="SGRAL_2_valid">[10]Menu!$H$70</definedName>
    <definedName name="SGRAL_3">[10]SGRAL!$A$19:$W$23</definedName>
    <definedName name="SGRAL_3_valid">[10]Menu!$H$71</definedName>
    <definedName name="SGRAL_4">[10]SGRAL!$A$33:$W$38</definedName>
    <definedName name="SGRAL_4_valid">[10]Menu!$H$72</definedName>
    <definedName name="sgral_capital_type">[10]Parameters!$N$2:$N$17</definedName>
    <definedName name="sgral_end_date">[10]Parameters!$C$63:$C$68</definedName>
    <definedName name="sgral_form">[10]Parameters!$L$2:$L$11</definedName>
    <definedName name="sgral_list">[10]Parameters!$C$52:$C$60</definedName>
    <definedName name="sgral_registry">[10]Parameters!$C$77:$C$78</definedName>
    <definedName name="SGRAL_result">[10]Menu!$I$8</definedName>
    <definedName name="SGRAL_VAL">[8]SGRAL!$L$23</definedName>
    <definedName name="ShortTermLiborIndex">[22]Experience!$V$18:$Y$689</definedName>
    <definedName name="SpainCreditFacilitieswCollaterals" localSheetId="2">#REF!</definedName>
    <definedName name="SpainCreditFacilitieswCollaterals">#REF!</definedName>
    <definedName name="SPAINLCRRSK" localSheetId="2">#REF!</definedName>
    <definedName name="SPAINLCRRSK">#REF!</definedName>
    <definedName name="SPAINLNRSK" localSheetId="2">#REF!</definedName>
    <definedName name="SPAINLNRSK">#REF!</definedName>
    <definedName name="SPAINOVDRSK" localSheetId="2">#REF!</definedName>
    <definedName name="SPAINOVDRSK">#REF!</definedName>
    <definedName name="SpnLnRsk" localSheetId="2">#REF!</definedName>
    <definedName name="SpnLnRsk">#REF!</definedName>
    <definedName name="ss" localSheetId="2">'[47]Accrued Int Abbey'!#REF!</definedName>
    <definedName name="ss">'[47]Accrued Int Abbey'!#REF!</definedName>
    <definedName name="sss" localSheetId="2">#REF!</definedName>
    <definedName name="sss">#REF!</definedName>
    <definedName name="st..">[19]FX_DERIVADOS!$F$1:$F$65536</definedName>
    <definedName name="start_row_2" localSheetId="2">#REF!</definedName>
    <definedName name="start_row_2">#REF!</definedName>
    <definedName name="startRow" localSheetId="2">'[48]Accrued Int - Mortgage bond'!#REF!</definedName>
    <definedName name="startRow">'[48]Accrued Int - Mortgage bond'!#REF!</definedName>
    <definedName name="SUBMAIN_CATEGORY" localSheetId="2">#REF!</definedName>
    <definedName name="SUBMAIN_CATEGORY">#REF!</definedName>
    <definedName name="SUBMAIN_CATEGORY_2" localSheetId="2">#REF!</definedName>
    <definedName name="SUBMAIN_CATEGORY_2">#REF!</definedName>
    <definedName name="SUBMAIN_CATEGORY_3" localSheetId="2">#REF!</definedName>
    <definedName name="SUBMAIN_CATEGORY_3">#REF!</definedName>
    <definedName name="SUBORDINATED" localSheetId="2">#REF!</definedName>
    <definedName name="SUBORDINATED">#REF!</definedName>
    <definedName name="SUBPRODUCTO" localSheetId="2">#REF!</definedName>
    <definedName name="SUBPRODUCTO">#REF!</definedName>
    <definedName name="SUCEX" localSheetId="2">#REF!</definedName>
    <definedName name="SUCEX">#REF!</definedName>
    <definedName name="SYCTX" localSheetId="2">#REF!</definedName>
    <definedName name="SYCTX">#REF!</definedName>
    <definedName name="TABLA" localSheetId="2">#REF!</definedName>
    <definedName name="TABLA">#REF!</definedName>
    <definedName name="Tasa_actual" localSheetId="2">#REF!</definedName>
    <definedName name="Tasa_actual">#REF!</definedName>
    <definedName name="tasa_mercado" localSheetId="2">#REF!</definedName>
    <definedName name="tasa_mercado">#REF!</definedName>
    <definedName name="tasa182" localSheetId="2">#REF!</definedName>
    <definedName name="tasa182">#REF!</definedName>
    <definedName name="tasa28" localSheetId="2">#REF!</definedName>
    <definedName name="tasa28">#REF!</definedName>
    <definedName name="tasa364" localSheetId="2">#REF!</definedName>
    <definedName name="tasa364">#REF!</definedName>
    <definedName name="tasa91" localSheetId="2">#REF!</definedName>
    <definedName name="tasa91">#REF!</definedName>
    <definedName name="TasasMedias" localSheetId="2">#REF!</definedName>
    <definedName name="TasasMedias">#REF!</definedName>
    <definedName name="TAXES" localSheetId="2">#REF!</definedName>
    <definedName name="TAXES">#REF!</definedName>
    <definedName name="TCGRUPO_AÑO_CONTAB" localSheetId="2">#REF!</definedName>
    <definedName name="TCGRUPO_AÑO_CONTAB">#REF!</definedName>
    <definedName name="TCGRUPO_AÑO_REPER" localSheetId="2">#REF!</definedName>
    <definedName name="TCGRUPO_AÑO_REPER">#REF!</definedName>
    <definedName name="TCGRUPO_MES_CONTAB" localSheetId="2">#REF!</definedName>
    <definedName name="TCGRUPO_MES_CONTAB">#REF!</definedName>
    <definedName name="TCGRUPO_MES_REPER" localSheetId="2">#REF!</definedName>
    <definedName name="TCGRUPO_MES_REPER">#REF!</definedName>
    <definedName name="TCORP_AÑO_CONTAB" localSheetId="2">#REF!</definedName>
    <definedName name="TCORP_AÑO_CONTAB">#REF!</definedName>
    <definedName name="TCORP_AÑO_REPER" localSheetId="2">#REF!</definedName>
    <definedName name="TCORP_AÑO_REPER">#REF!</definedName>
    <definedName name="TCORP_MES_CONTAB" localSheetId="2">#REF!</definedName>
    <definedName name="TCORP_MES_CONTAB">#REF!</definedName>
    <definedName name="TCORP_MES_REPER" localSheetId="2">#REF!</definedName>
    <definedName name="TCORP_MES_REPER">#REF!</definedName>
    <definedName name="TECVA" localSheetId="2">#REF!</definedName>
    <definedName name="TECVA">#REF!</definedName>
    <definedName name="Templates" localSheetId="2">#REF!</definedName>
    <definedName name="Templates">#REF!</definedName>
    <definedName name="Test" localSheetId="2">#REF!</definedName>
    <definedName name="Test">#REF!</definedName>
    <definedName name="TextRefCopy1" localSheetId="2">#REF!</definedName>
    <definedName name="TextRefCopy1">#REF!</definedName>
    <definedName name="TextRefCopy2" localSheetId="2">#REF!</definedName>
    <definedName name="TextRefCopy2">#REF!</definedName>
    <definedName name="TextRefCopyRangeCount" hidden="1">2</definedName>
    <definedName name="tipo" localSheetId="2">#REF!</definedName>
    <definedName name="tipo">#REF!</definedName>
    <definedName name="Tipo_controlo" localSheetId="2">#REF!</definedName>
    <definedName name="Tipo_controlo">#REF!</definedName>
    <definedName name="TIPO_RESERVA" localSheetId="2">#REF!</definedName>
    <definedName name="TIPO_RESERVA">#REF!</definedName>
    <definedName name="Tipocontrolo" localSheetId="2">#REF!</definedName>
    <definedName name="Tipocontrolo">#REF!</definedName>
    <definedName name="tipos_senior">[18]Datos!$B$6:$K$46</definedName>
    <definedName name="TITULIZA_AÑO_CONTAB" localSheetId="2">#REF!</definedName>
    <definedName name="TITULIZA_AÑO_CONTAB">#REF!</definedName>
    <definedName name="TITULIZA_AÑO_REPER" localSheetId="2">#REF!</definedName>
    <definedName name="TITULIZA_AÑO_REPER">#REF!</definedName>
    <definedName name="TITULIZA_MES_CONTAB" localSheetId="2">#REF!</definedName>
    <definedName name="TITULIZA_MES_CONTAB">#REF!</definedName>
    <definedName name="TITULIZA_MES_REPER" localSheetId="2">#REF!</definedName>
    <definedName name="TITULIZA_MES_REPER">#REF!</definedName>
    <definedName name="TOTAL_AÑO_CONTAB" localSheetId="2">#REF!</definedName>
    <definedName name="TOTAL_AÑO_CONTAB">#REF!</definedName>
    <definedName name="TOTAL_MES_CONTAB" localSheetId="2">#REF!</definedName>
    <definedName name="TOTAL_MES_CONTAB">#REF!</definedName>
    <definedName name="total_neto" localSheetId="2">#REF!</definedName>
    <definedName name="total_neto">#REF!</definedName>
    <definedName name="tr">'[11]Insurance Commissions:Insurance Comms Pro Share'!$A$1:$IV$7</definedName>
    <definedName name="TRANSFERIDO" localSheetId="2">#REF!</definedName>
    <definedName name="TRANSFERIDO">#REF!</definedName>
    <definedName name="TRASPRESAR_AÑO_CONTAB" localSheetId="2">#REF!</definedName>
    <definedName name="TRASPRESAR_AÑO_CONTAB">#REF!</definedName>
    <definedName name="TRASPRESAR_AÑO_REPER" localSheetId="2">#REF!</definedName>
    <definedName name="TRASPRESAR_AÑO_REPER">#REF!</definedName>
    <definedName name="TRASPRESAR_MES_CONTAB" localSheetId="2">#REF!</definedName>
    <definedName name="TRASPRESAR_MES_CONTAB">#REF!</definedName>
    <definedName name="TRASPRESAR_MES_REPER" localSheetId="2">#REF!</definedName>
    <definedName name="TRASPRESAR_MES_REPER">#REF!</definedName>
    <definedName name="TYPE_OF_MARKET" localSheetId="2">#REF!</definedName>
    <definedName name="TYPE_OF_MARKET">#REF!</definedName>
    <definedName name="type_of_portfolio">[10]Parameters!$C$19:$C$26</definedName>
    <definedName name="TYPE_OF_RISK" localSheetId="2">#REF!</definedName>
    <definedName name="TYPE_OF_RISK">#REF!</definedName>
    <definedName name="TYPE_OF_RISK_PL" localSheetId="2">#REF!</definedName>
    <definedName name="TYPE_OF_RISK_PL">#REF!</definedName>
    <definedName name="TYPEOFHEDGE" localSheetId="2">#REF!</definedName>
    <definedName name="TYPEOFHEDGE">#REF!</definedName>
    <definedName name="Username" localSheetId="2">#REF!</definedName>
    <definedName name="Username">#REF!</definedName>
    <definedName name="USUARIOS" localSheetId="2">#REF!</definedName>
    <definedName name="USUARIOS">#REF!</definedName>
    <definedName name="Val_ACPAL1">'[10]Validation Rules'!$A$148</definedName>
    <definedName name="Val_ACPAL2">'[10]Validation Rules'!$A$150:$A$151</definedName>
    <definedName name="Val_ACPAL3">'[10]Validation Rules'!$A$153</definedName>
    <definedName name="Val_DINFO1">'[10]Validation Rules'!$A$70:$A$73</definedName>
    <definedName name="Val_DINFO2">'[10]Validation Rules'!$A$75:$A$75</definedName>
    <definedName name="Val_DINFO3">'[10]Validation Rules'!$A$77:$A$78</definedName>
    <definedName name="Val_DINFO4">'[10]Validation Rules'!$A$80:$A$87</definedName>
    <definedName name="Val_EPES1">'[10]Validation Rules'!$A$5</definedName>
    <definedName name="Val_FINVE1">'[10]Validation Rules'!$A$197</definedName>
    <definedName name="Val_FINVE2">'[10]Validation Rules'!$A$199</definedName>
    <definedName name="Val_FINVE3">'[10]Validation Rules'!$A$201</definedName>
    <definedName name="VAL_MERCADO">'[19]Opciones OTC'!$A$1:$AL$24</definedName>
    <definedName name="Val_RCFUB1">'[10]Validation Rules'!$A$190</definedName>
    <definedName name="Val_RCFUB2">'[10]Validation Rules'!$A$192</definedName>
    <definedName name="Val_RFIJ1">'[10]Validation Rules'!$A$9:$A$10</definedName>
    <definedName name="Val_RFIJ10">'[10]Validation Rules'!$A$46:$A$47</definedName>
    <definedName name="Val_RFIJ11">'[10]Validation Rules'!$A$49</definedName>
    <definedName name="Val_RFIJ12">'[10]Validation Rules'!$A$51:$A$56</definedName>
    <definedName name="Val_RFIJ13">'[10]Validation Rules'!$A$58:$A$59</definedName>
    <definedName name="Val_RFIJ14">'[10]Validation Rules'!$A$61:$A$63</definedName>
    <definedName name="Val_RFIJ15">'[10]Validation Rules'!$A$65</definedName>
    <definedName name="Val_RFIJ2">'[10]Validation Rules'!$A$12</definedName>
    <definedName name="Val_RFIJ3">'[10]Validation Rules'!$A$14:$A$19</definedName>
    <definedName name="Val_RFIJ4">'[10]Validation Rules'!$A$21:$A$23</definedName>
    <definedName name="Val_RFIJ5">'[10]Validation Rules'!$A$25:$A$26</definedName>
    <definedName name="Val_RFIJ6">'[10]Validation Rules'!$A$28:$A$30</definedName>
    <definedName name="Val_RFIJ7">'[10]Validation Rules'!$A$32:$A$37</definedName>
    <definedName name="Val_RFIJ8">'[10]Validation Rules'!$A$39:$A$40</definedName>
    <definedName name="Val_RFIJ9">'[10]Validation Rules'!$A$42:$A$44</definedName>
    <definedName name="Val_RVBL1">'[10]Validation Rules'!$A$116:$A$117</definedName>
    <definedName name="Val_RVBL10">'[10]Validation Rules'!$A$140</definedName>
    <definedName name="Val_RVBL11">'[10]Validation Rules'!$A$142:$A$143</definedName>
    <definedName name="Val_RVBL2">'[10]Validation Rules'!$A$119:$A$120</definedName>
    <definedName name="Val_RVBL3">'[10]Validation Rules'!$A$122</definedName>
    <definedName name="Val_RVBL4">'[10]Validation Rules'!$A$124:$A$126</definedName>
    <definedName name="Val_RVBL5">'[10]Validation Rules'!$A$128</definedName>
    <definedName name="Val_RVBL6">'[10]Validation Rules'!$A$130</definedName>
    <definedName name="Val_RVBL7">'[10]Validation Rules'!$A$132</definedName>
    <definedName name="Val_RVBL8">'[10]Validation Rules'!$A$134:$A$135</definedName>
    <definedName name="Val_RVBL9">'[10]Validation Rules'!$A$137:$A$138</definedName>
    <definedName name="Val_SGRAL1">'[10]Validation Rules'!$A$93:$A$93</definedName>
    <definedName name="Validaciones" localSheetId="2">#REF!</definedName>
    <definedName name="Validaciones">#REF!</definedName>
    <definedName name="validaciones_old" localSheetId="2">#REF!</definedName>
    <definedName name="validaciones_old">#REF!</definedName>
    <definedName name="VALOR_CONTABLE" localSheetId="2">#REF!</definedName>
    <definedName name="VALOR_CONTABLE">#REF!</definedName>
    <definedName name="VALUACION_MDO">'[19]Opciones OTC'!$A$1:$P$24,'[19]Opciones OTC'!$V$1:$AL$24</definedName>
    <definedName name="VENAN" localSheetId="2">#REF!</definedName>
    <definedName name="VENAN">#REF!</definedName>
    <definedName name="Ver_Rep_Lookup" localSheetId="2">[25]Parameters!#REF!</definedName>
    <definedName name="Ver_Rep_Lookup">[25]Parameters!#REF!</definedName>
    <definedName name="Version">[10]Menu!$B$8</definedName>
    <definedName name="vlookup" localSheetId="2">[3]Sheet1!#REF!</definedName>
    <definedName name="vlookup">[3]Sheet1!#REF!</definedName>
    <definedName name="volf182" localSheetId="2">#REF!</definedName>
    <definedName name="volf182">#REF!</definedName>
    <definedName name="volf28" localSheetId="2">#REF!</definedName>
    <definedName name="volf28">#REF!</definedName>
    <definedName name="volf364" localSheetId="2">#REF!</definedName>
    <definedName name="volf364">#REF!</definedName>
    <definedName name="volf91" localSheetId="2">#REF!</definedName>
    <definedName name="volf91">#REF!</definedName>
    <definedName name="volm182" localSheetId="2">#REF!</definedName>
    <definedName name="volm182">#REF!</definedName>
    <definedName name="volm28" localSheetId="2">#REF!</definedName>
    <definedName name="volm28">#REF!</definedName>
    <definedName name="volm364" localSheetId="2">#REF!</definedName>
    <definedName name="volm364">#REF!</definedName>
    <definedName name="volm91" localSheetId="2">#REF!</definedName>
    <definedName name="volm91">#REF!</definedName>
    <definedName name="vt..">[19]FX_DERIVADOS!$D$1:$D$65536</definedName>
    <definedName name="vto." localSheetId="2">#REF!</definedName>
    <definedName name="vto.">#REF!</definedName>
    <definedName name="vww">'[11]Mgmt Fees - Profit Share:Mgmt Fees - Pension Costs'!$A$1:$IV$7</definedName>
    <definedName name="w" localSheetId="2" hidden="1">{"savings2",#N/A,FALSE,"AN Net Receipts"}</definedName>
    <definedName name="w" hidden="1">{"savings2",#N/A,FALSE,"AN Net Receipts"}</definedName>
    <definedName name="w_1" localSheetId="2" hidden="1">{"savings2",#N/A,FALSE,"AN Net Receipts"}</definedName>
    <definedName name="w_1" hidden="1">{"savings2",#N/A,FALSE,"AN Net Receipts"}</definedName>
    <definedName name="we">'[11]Mgmt Fees - BL&amp;P Fees:Maintenance expenditure'!$A$1:$IV$7</definedName>
    <definedName name="wed" localSheetId="2" hidden="1">{"savings2",#N/A,FALSE,"AN Net Receipts"}</definedName>
    <definedName name="wed" hidden="1">{"savings2",#N/A,FALSE,"AN Net Receipts"}</definedName>
    <definedName name="wed_1" localSheetId="2" hidden="1">{"savings2",#N/A,FALSE,"AN Net Receipts"}</definedName>
    <definedName name="wed_1" hidden="1">{"savings2",#N/A,FALSE,"AN Net Receipts"}</definedName>
    <definedName name="weed" localSheetId="2" hidden="1">{"savings2",#N/A,FALSE,"AN Net Receipts"}</definedName>
    <definedName name="weed" hidden="1">{"savings2",#N/A,FALSE,"AN Net Receipts"}</definedName>
    <definedName name="weed_1" localSheetId="2" hidden="1">{"savings2",#N/A,FALSE,"AN Net Receipts"}</definedName>
    <definedName name="weed_1" hidden="1">{"savings2",#N/A,FALSE,"AN Net Receipts"}</definedName>
    <definedName name="WithEssbase">[10]Menu!$B$6</definedName>
    <definedName name="wrn.Database2." localSheetId="2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localSheetId="2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isplay." localSheetId="2" hidden="1">{"first",#N/A,FALSE,"NR97 (2)";"second",#N/A,FALSE,"NR97 (2)";"third",#N/A,FALSE,"NR97 (2)";"fourth",#N/A,FALSE,"NR97 (2)";"final",#N/A,FALSE,"NR97 (2)"}</definedName>
    <definedName name="wrn.Display." hidden="1">{"first",#N/A,FALSE,"NR97 (2)";"second",#N/A,FALSE,"NR97 (2)";"third",#N/A,FALSE,"NR97 (2)";"fourth",#N/A,FALSE,"NR97 (2)";"final",#N/A,FALSE,"NR97 (2)"}</definedName>
    <definedName name="wrn.Display._1" localSheetId="2" hidden="1">{"first",#N/A,FALSE,"NR97 (2)";"second",#N/A,FALSE,"NR97 (2)";"third",#N/A,FALSE,"NR97 (2)";"fourth",#N/A,FALSE,"NR97 (2)";"final",#N/A,FALSE,"NR97 (2)"}</definedName>
    <definedName name="wrn.Display._1" hidden="1">{"first",#N/A,FALSE,"NR97 (2)";"second",#N/A,FALSE,"NR97 (2)";"third",#N/A,FALSE,"NR97 (2)";"fourth",#N/A,FALSE,"NR97 (2)";"final",#N/A,FALSE,"NR97 (2)"}</definedName>
    <definedName name="wrn.Everything." localSheetId="2" hidden="1">{"Save1",#N/A,FALSE,"Monthly";"Save2",#N/A,FALSE,"Quarter";"Liabilities",#N/A,FALSE,"Total Inflows97";"Market Inflows",#N/A,FALSE,"Market Inflows"}</definedName>
    <definedName name="wrn.Everything." hidden="1">{"Save1",#N/A,FALSE,"Monthly";"Save2",#N/A,FALSE,"Quarter";"Liabilities",#N/A,FALSE,"Total Inflows97";"Market Inflows",#N/A,FALSE,"Market Inflows"}</definedName>
    <definedName name="wrn.Everything._1" localSheetId="2" hidden="1">{"Save1",#N/A,FALSE,"Monthly";"Save2",#N/A,FALSE,"Quarter";"Liabilities",#N/A,FALSE,"Total Inflows97";"Market Inflows",#N/A,FALSE,"Market Inflows"}</definedName>
    <definedName name="wrn.Everything._1" hidden="1">{"Save1",#N/A,FALSE,"Monthly";"Save2",#N/A,FALSE,"Quarter";"Liabilities",#N/A,FALSE,"Total Inflows97";"Market Inflows",#N/A,FALSE,"Market Inflows"}</definedName>
    <definedName name="wrn.Q3." localSheetId="2" hidden="1">{#N/A,#N/A,FALSE,"Header";#N/A,#N/A,FALSE,"Q3";#N/A,#N/A,FALSE,"Q3";#N/A,#N/A,FALSE,"Q3";#N/A,#N/A,FALSE,"Q3"}</definedName>
    <definedName name="wrn.Q3." hidden="1">{#N/A,#N/A,FALSE,"Header";#N/A,#N/A,FALSE,"Q3";#N/A,#N/A,FALSE,"Q3";#N/A,#N/A,FALSE,"Q3";#N/A,#N/A,FALSE,"Q3"}</definedName>
    <definedName name="wrn.Q3._1" localSheetId="2" hidden="1">{#N/A,#N/A,FALSE,"Header";#N/A,#N/A,FALSE,"Q3";#N/A,#N/A,FALSE,"Q3";#N/A,#N/A,FALSE,"Q3";#N/A,#N/A,FALSE,"Q3"}</definedName>
    <definedName name="wrn.Q3._1" hidden="1">{#N/A,#N/A,FALSE,"Header";#N/A,#N/A,FALSE,"Q3";#N/A,#N/A,FALSE,"Q3";#N/A,#N/A,FALSE,"Q3";#N/A,#N/A,FALSE,"Q3"}</definedName>
    <definedName name="wsx" localSheetId="2">[25]Main!#REF!</definedName>
    <definedName name="wsx">[25]Main!#REF!</definedName>
    <definedName name="x" localSheetId="2">'[49]Abbey dealing P &amp; L '!#REF!</definedName>
    <definedName name="x">'[49]Abbey dealing P &amp; L '!#REF!</definedName>
    <definedName name="XBRL">[15]Lists!$A$17:$A$19</definedName>
    <definedName name="xf">[19]FX_DERIVADOS!$C$1:$C$65536</definedName>
    <definedName name="XREF_COLUMN_1" localSheetId="2" hidden="1">'[50]Carteira 20'!#REF!</definedName>
    <definedName name="XREF_COLUMN_1" hidden="1">'[50]Carteira 20'!#REF!</definedName>
    <definedName name="XREF_COLUMN_2" localSheetId="2" hidden="1">'[37]Carteira 21'!#REF!</definedName>
    <definedName name="XREF_COLUMN_2" hidden="1">'[37]Carteira 21'!#REF!</definedName>
    <definedName name="XREF_COLUMN_3" localSheetId="2" hidden="1">'[37]Carteira 21'!#REF!</definedName>
    <definedName name="XREF_COLUMN_3" hidden="1">'[37]Carteira 21'!#REF!</definedName>
    <definedName name="XREF_COLUMN_4" localSheetId="2" hidden="1">'[26]Carteira de Títulos'!#REF!</definedName>
    <definedName name="XREF_COLUMN_4" hidden="1">'[26]Carteira de Títulos'!#REF!</definedName>
    <definedName name="XREF_COLUMN_5" localSheetId="2" hidden="1">'[26]Carteira de Títulos'!#REF!</definedName>
    <definedName name="XREF_COLUMN_5" hidden="1">'[26]Carteira de Títulos'!#REF!</definedName>
    <definedName name="XREF_COLUMN_7" localSheetId="2" hidden="1">'[37]Carteira 21'!#REF!</definedName>
    <definedName name="XREF_COLUMN_7" hidden="1">'[37]Carteira 21'!#REF!</definedName>
    <definedName name="XRefColumnsCount" hidden="1">6</definedName>
    <definedName name="XRefCopy1" localSheetId="2" hidden="1">'[37]Carteira 21'!#REF!</definedName>
    <definedName name="XRefCopy1" hidden="1">'[37]Carteira 21'!#REF!</definedName>
    <definedName name="XRefCopy10" localSheetId="2" hidden="1">'[37]Carteira 21'!#REF!</definedName>
    <definedName name="XRefCopy10" hidden="1">'[37]Carteira 21'!#REF!</definedName>
    <definedName name="XRefCopy11" localSheetId="2" hidden="1">'[37]Carteira 21'!#REF!</definedName>
    <definedName name="XRefCopy11" hidden="1">'[37]Carteira 21'!#REF!</definedName>
    <definedName name="XRefCopy11Row" localSheetId="2" hidden="1">#REF!</definedName>
    <definedName name="XRefCopy11Row" hidden="1">#REF!</definedName>
    <definedName name="XRefCopy12" localSheetId="2" hidden="1">'[37]Carteira 21'!#REF!</definedName>
    <definedName name="XRefCopy12" hidden="1">'[37]Carteira 21'!#REF!</definedName>
    <definedName name="XRefCopy12Row" localSheetId="2" hidden="1">#REF!</definedName>
    <definedName name="XRefCopy12Row" hidden="1">#REF!</definedName>
    <definedName name="XRefCopy13" localSheetId="2" hidden="1">'[37]Carteira 21'!#REF!</definedName>
    <definedName name="XRefCopy13" hidden="1">'[37]Carteira 21'!#REF!</definedName>
    <definedName name="XRefCopy13Row" localSheetId="2" hidden="1">[51]XREF!#REF!</definedName>
    <definedName name="XRefCopy13Row" hidden="1">[51]XREF!#REF!</definedName>
    <definedName name="XRefCopy14" localSheetId="2" hidden="1">'[50]Carteira 20'!#REF!</definedName>
    <definedName name="XRefCopy14" hidden="1">'[50]Carteira 20'!#REF!</definedName>
    <definedName name="XRefCopy14Row" localSheetId="2" hidden="1">#REF!</definedName>
    <definedName name="XRefCopy14Row" hidden="1">#REF!</definedName>
    <definedName name="XRefCopy15" localSheetId="2" hidden="1">'[37]Carteira 21'!#REF!</definedName>
    <definedName name="XRefCopy15" hidden="1">'[37]Carteira 21'!#REF!</definedName>
    <definedName name="XRefCopy15Row" localSheetId="2" hidden="1">#REF!</definedName>
    <definedName name="XRefCopy15Row" hidden="1">#REF!</definedName>
    <definedName name="XRefCopy17Row" localSheetId="2" hidden="1">[51]XREF!#REF!</definedName>
    <definedName name="XRefCopy17Row" hidden="1">[51]XREF!#REF!</definedName>
    <definedName name="XRefCopy18Row" localSheetId="2" hidden="1">[51]XREF!#REF!</definedName>
    <definedName name="XRefCopy18Row" hidden="1">[51]XREF!#REF!</definedName>
    <definedName name="XRefCopy19Row" localSheetId="2" hidden="1">[51]XREF!#REF!</definedName>
    <definedName name="XRefCopy19Row" hidden="1">[51]XREF!#REF!</definedName>
    <definedName name="XRefCopy1Row" localSheetId="2" hidden="1">#REF!</definedName>
    <definedName name="XRefCopy1Row" hidden="1">#REF!</definedName>
    <definedName name="XRefCopy2" localSheetId="2" hidden="1">'[50]Carteira 20'!#REF!</definedName>
    <definedName name="XRefCopy2" hidden="1">'[50]Carteira 20'!#REF!</definedName>
    <definedName name="XRefCopy20Row" localSheetId="2" hidden="1">[26]XREF!#REF!</definedName>
    <definedName name="XRefCopy20Row" hidden="1">[26]XREF!#REF!</definedName>
    <definedName name="XRefCopy24" localSheetId="2" hidden="1">'[26]Carteira de Títulos'!#REF!</definedName>
    <definedName name="XRefCopy24" hidden="1">'[26]Carteira de Títulos'!#REF!</definedName>
    <definedName name="XRefCopy24Row" localSheetId="2" hidden="1">[26]XREF!#REF!</definedName>
    <definedName name="XRefCopy24Row" hidden="1">[26]XREF!#REF!</definedName>
    <definedName name="XRefCopy25" localSheetId="2" hidden="1">'[26]Carteira de Títulos'!#REF!</definedName>
    <definedName name="XRefCopy25" hidden="1">'[26]Carteira de Títulos'!#REF!</definedName>
    <definedName name="XRefCopy25Row" localSheetId="2" hidden="1">[26]XREF!#REF!</definedName>
    <definedName name="XRefCopy25Row" hidden="1">[26]XREF!#REF!</definedName>
    <definedName name="XRefCopy2Row" localSheetId="2" hidden="1">[52]XREF!#REF!</definedName>
    <definedName name="XRefCopy2Row" hidden="1">[52]XREF!#REF!</definedName>
    <definedName name="XRefCopy3" localSheetId="2" hidden="1">'[37]Carteira 21'!#REF!</definedName>
    <definedName name="XRefCopy3" hidden="1">'[37]Carteira 21'!#REF!</definedName>
    <definedName name="XRefCopy3Row" localSheetId="2" hidden="1">#REF!</definedName>
    <definedName name="XRefCopy3Row" hidden="1">#REF!</definedName>
    <definedName name="XRefCopy4" localSheetId="2" hidden="1">'[37]Carteira 21'!#REF!</definedName>
    <definedName name="XRefCopy4" hidden="1">'[37]Carteira 21'!#REF!</definedName>
    <definedName name="XRefCopy4Row" localSheetId="2" hidden="1">[53]XREF!#REF!</definedName>
    <definedName name="XRefCopy4Row" hidden="1">[53]XREF!#REF!</definedName>
    <definedName name="XRefCopy6" hidden="1">[54]Eurodep_20!$C$18</definedName>
    <definedName name="XRefCopy7" localSheetId="2" hidden="1">'[50]Carteira 20'!#REF!</definedName>
    <definedName name="XRefCopy7" hidden="1">'[50]Carteira 20'!#REF!</definedName>
    <definedName name="XRefCopy7Row" localSheetId="2" hidden="1">#REF!</definedName>
    <definedName name="XRefCopy7Row" hidden="1">#REF!</definedName>
    <definedName name="XRefCopy8" localSheetId="2" hidden="1">'[50]Carteira 20'!#REF!</definedName>
    <definedName name="XRefCopy8" hidden="1">'[50]Carteira 20'!#REF!</definedName>
    <definedName name="XRefCopy8Row" localSheetId="2" hidden="1">#REF!</definedName>
    <definedName name="XRefCopy8Row" hidden="1">#REF!</definedName>
    <definedName name="XRefCopy9" localSheetId="2" hidden="1">'[37]Carteira 21'!#REF!</definedName>
    <definedName name="XRefCopy9" hidden="1">'[37]Carteira 21'!#REF!</definedName>
    <definedName name="XRefCopy99" localSheetId="2" hidden="1">'[37]Carteira 21'!#REF!</definedName>
    <definedName name="XRefCopy99" hidden="1">'[37]Carteira 21'!#REF!</definedName>
    <definedName name="XRefCopy9Row" hidden="1">[53]XREF!$8:$8</definedName>
    <definedName name="XRefCopyRangeCount" hidden="1">10</definedName>
    <definedName name="XRefPaste10" localSheetId="2" hidden="1">'[37]Carteira 21'!#REF!</definedName>
    <definedName name="XRefPaste10" hidden="1">'[37]Carteira 21'!#REF!</definedName>
    <definedName name="XRefPaste10Row" localSheetId="2" hidden="1">#REF!</definedName>
    <definedName name="XRefPaste10Row" hidden="1">#REF!</definedName>
    <definedName name="XRefPaste11" localSheetId="2" hidden="1">'[50]Carteira 20'!#REF!</definedName>
    <definedName name="XRefPaste11" hidden="1">'[50]Carteira 20'!#REF!</definedName>
    <definedName name="XRefPaste11Row" localSheetId="2" hidden="1">#REF!</definedName>
    <definedName name="XRefPaste11Row" hidden="1">#REF!</definedName>
    <definedName name="XRefPaste12" localSheetId="2" hidden="1">'[50]Carteira 20'!#REF!</definedName>
    <definedName name="XRefPaste12" hidden="1">'[50]Carteira 20'!#REF!</definedName>
    <definedName name="XRefPaste12Row" localSheetId="2" hidden="1">#REF!</definedName>
    <definedName name="XRefPaste12Row" hidden="1">#REF!</definedName>
    <definedName name="XRefPaste13" localSheetId="2" hidden="1">'[37]Carteira 21'!#REF!</definedName>
    <definedName name="XRefPaste13" hidden="1">'[37]Carteira 21'!#REF!</definedName>
    <definedName name="XRefPaste13Row" localSheetId="2" hidden="1">#REF!</definedName>
    <definedName name="XRefPaste13Row" hidden="1">#REF!</definedName>
    <definedName name="XRefPaste1Row" localSheetId="2" hidden="1">[52]XREF!#REF!</definedName>
    <definedName name="XRefPaste1Row" hidden="1">[52]XREF!#REF!</definedName>
    <definedName name="XRefPaste2" localSheetId="2" hidden="1">'[37]Carteira 21'!#REF!</definedName>
    <definedName name="XRefPaste2" hidden="1">'[37]Carteira 21'!#REF!</definedName>
    <definedName name="XRefPaste2Row" localSheetId="2" hidden="1">#REF!</definedName>
    <definedName name="XRefPaste2Row" hidden="1">#REF!</definedName>
    <definedName name="XRefPaste3" localSheetId="2" hidden="1">'[37]Carteira 21'!#REF!</definedName>
    <definedName name="XRefPaste3" hidden="1">'[37]Carteira 21'!#REF!</definedName>
    <definedName name="XRefPaste3Row" localSheetId="2" hidden="1">#REF!</definedName>
    <definedName name="XRefPaste3Row" hidden="1">#REF!</definedName>
    <definedName name="XRefPaste4" localSheetId="2" hidden="1">'[50]Carteira 20'!#REF!</definedName>
    <definedName name="XRefPaste4" hidden="1">'[50]Carteira 20'!#REF!</definedName>
    <definedName name="XRefPaste4Row" hidden="1">[53]XREF!$3:$3</definedName>
    <definedName name="XRefPaste5Row" localSheetId="2" hidden="1">#REF!</definedName>
    <definedName name="XRefPaste5Row" hidden="1">#REF!</definedName>
    <definedName name="XRefPaste6" hidden="1">[54]Eurodep_20!$W$18</definedName>
    <definedName name="XRefPaste6Row" hidden="1">[53]XREF!$6:$6</definedName>
    <definedName name="XRefPaste7Row" hidden="1">[53]XREF!$11:$11</definedName>
    <definedName name="XRefPaste8Row" localSheetId="2" hidden="1">#REF!</definedName>
    <definedName name="XRefPaste8Row" hidden="1">#REF!</definedName>
    <definedName name="XRefPaste9" localSheetId="2" hidden="1">'[50]Carteira 20'!#REF!</definedName>
    <definedName name="XRefPaste9" hidden="1">'[50]Carteira 20'!#REF!</definedName>
    <definedName name="XRefPaste9Row" localSheetId="2" hidden="1">#REF!</definedName>
    <definedName name="XRefPaste9Row" hidden="1">#REF!</definedName>
    <definedName name="XRefPasteRangeCount" hidden="1">13</definedName>
    <definedName name="xv">'[11]Mgmt Fees - Prop &amp; Equip:Mgmt Fees - Profit Share'!$A$1:$IV$7</definedName>
    <definedName name="xx" localSheetId="2">#REF!</definedName>
    <definedName name="xx">#REF!</definedName>
    <definedName name="xxf">[19]FX_DERIVADOS!$E$1:$E$65536</definedName>
    <definedName name="xxxf">[19]FX_DERIVADOS!$D$1:$D$65536</definedName>
    <definedName name="xxxxf">[19]FX_DERIVADOS!$F$1:$F$65536</definedName>
    <definedName name="y" localSheetId="2" hidden="1">{"savings2",#N/A,FALSE,"AN Net Receipts"}</definedName>
    <definedName name="y" hidden="1">{"savings2",#N/A,FALSE,"AN Net Receipts"}</definedName>
    <definedName name="y_1" localSheetId="2" hidden="1">{"savings2",#N/A,FALSE,"AN Net Receipts"}</definedName>
    <definedName name="y_1" hidden="1">{"savings2",#N/A,FALSE,"AN Net Receipts"}</definedName>
    <definedName name="yeh">'[11]Insurance Comms Pro Share:Derivatives'!$A$1:$IV$7</definedName>
    <definedName name="yes_no">[23]Parameters!$C$15:$C$16</definedName>
    <definedName name="yui" localSheetId="2" hidden="1">{"savings2",#N/A,FALSE,"AN Net Receipts"}</definedName>
    <definedName name="yui" hidden="1">{"savings2",#N/A,FALSE,"AN Net Receipts"}</definedName>
    <definedName name="yui_1" localSheetId="2" hidden="1">{"savings2",#N/A,FALSE,"AN Net Receipts"}</definedName>
    <definedName name="yui_1" hidden="1">{"savings2",#N/A,FALSE,"AN Net Receipts"}</definedName>
    <definedName name="zaq" localSheetId="2">[25]Main!#REF!</definedName>
    <definedName name="zaq">[25]Main!#REF!</definedName>
    <definedName name="zxqa">'[11]Mgmt Fees - Salary Wages:Mgmt Fees - Prop &amp; Equip'!$A$1:$IV$7</definedName>
  </definedNames>
  <calcPr calcId="162913"/>
  <pivotCaches>
    <pivotCache cacheId="8" r:id="rId66"/>
    <pivotCache cacheId="9" r:id="rId6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2" i="29" l="1"/>
  <c r="M42" i="29"/>
  <c r="N41" i="29"/>
  <c r="M41" i="29"/>
  <c r="N40" i="29"/>
  <c r="M40" i="29"/>
  <c r="N39" i="29"/>
  <c r="M39" i="29"/>
  <c r="N38" i="29"/>
  <c r="M38" i="29"/>
  <c r="N37" i="29"/>
  <c r="M37" i="29"/>
  <c r="N36" i="29"/>
  <c r="M36" i="29"/>
  <c r="N35" i="29"/>
  <c r="M35" i="29"/>
  <c r="N34" i="29"/>
  <c r="M34" i="29"/>
  <c r="N33" i="29"/>
  <c r="M33" i="29"/>
  <c r="N32" i="29"/>
  <c r="M32" i="29"/>
  <c r="N31" i="29"/>
  <c r="M31" i="29"/>
  <c r="N30" i="29"/>
  <c r="M30" i="29"/>
  <c r="N29" i="29"/>
  <c r="M29" i="29"/>
  <c r="N28" i="29"/>
  <c r="M28" i="29"/>
  <c r="N27" i="29"/>
  <c r="M27" i="29"/>
  <c r="U13" i="15" l="1"/>
  <c r="W13" i="15" s="1"/>
  <c r="U14" i="15"/>
  <c r="W14" i="15" s="1"/>
  <c r="U15" i="15"/>
  <c r="W15" i="15" s="1"/>
  <c r="U16" i="15"/>
  <c r="W16" i="15" s="1"/>
  <c r="U17" i="15"/>
  <c r="W17" i="15" s="1"/>
  <c r="U18" i="15"/>
  <c r="W18" i="15" s="1"/>
  <c r="U19" i="15"/>
  <c r="W19" i="15" s="1"/>
  <c r="U20" i="15"/>
  <c r="W20" i="15" s="1"/>
  <c r="U21" i="15"/>
  <c r="W21" i="15" s="1"/>
  <c r="U22" i="15"/>
  <c r="W22" i="15" s="1"/>
  <c r="U23" i="15"/>
  <c r="W23" i="15" s="1"/>
  <c r="U24" i="15"/>
  <c r="W24" i="15" s="1"/>
  <c r="U25" i="15"/>
  <c r="W25" i="15" s="1"/>
  <c r="U26" i="15"/>
  <c r="W26" i="15" s="1"/>
  <c r="U27" i="15"/>
  <c r="W27" i="15" s="1"/>
  <c r="U28" i="15"/>
  <c r="W28" i="15" s="1"/>
  <c r="U29" i="15"/>
  <c r="W29" i="15" s="1"/>
  <c r="U30" i="15"/>
  <c r="W30" i="15" s="1"/>
  <c r="U31" i="15"/>
  <c r="W31" i="15" s="1"/>
  <c r="U32" i="15"/>
  <c r="W32" i="15" s="1"/>
  <c r="U33" i="15"/>
  <c r="W33" i="15" s="1"/>
  <c r="U34" i="15"/>
  <c r="W34" i="15" s="1"/>
  <c r="U35" i="15"/>
  <c r="W35" i="15" s="1"/>
  <c r="U36" i="15"/>
  <c r="W36" i="15" s="1"/>
  <c r="U37" i="15"/>
  <c r="W37" i="15" s="1"/>
  <c r="U38" i="15"/>
  <c r="W38" i="15" s="1"/>
  <c r="U39" i="15"/>
  <c r="W39" i="15" s="1"/>
  <c r="U40" i="15"/>
  <c r="W40" i="15" s="1"/>
  <c r="U41" i="15"/>
  <c r="W41" i="15" s="1"/>
  <c r="U42" i="15"/>
  <c r="W42" i="15" s="1"/>
  <c r="U43" i="15"/>
  <c r="W43" i="15" s="1"/>
  <c r="U44" i="15"/>
  <c r="W44" i="15" s="1"/>
  <c r="U45" i="15"/>
  <c r="W45" i="15" s="1"/>
  <c r="U46" i="15"/>
  <c r="W46" i="15" s="1"/>
  <c r="U47" i="15"/>
  <c r="W47" i="15" s="1"/>
  <c r="U48" i="15"/>
  <c r="W48" i="15" s="1"/>
  <c r="U49" i="15"/>
  <c r="W49" i="15" s="1"/>
  <c r="U50" i="15"/>
  <c r="W50" i="15" s="1"/>
  <c r="U51" i="15"/>
  <c r="W51" i="15" s="1"/>
  <c r="U52" i="15"/>
  <c r="W52" i="15" s="1"/>
  <c r="U53" i="15"/>
  <c r="W53" i="15" s="1"/>
  <c r="U54" i="15"/>
  <c r="W54" i="15" s="1"/>
  <c r="U55" i="15"/>
  <c r="W55" i="15" s="1"/>
  <c r="U56" i="15"/>
  <c r="W56" i="15" s="1"/>
  <c r="U57" i="15"/>
  <c r="W57" i="15" s="1"/>
  <c r="U58" i="15"/>
  <c r="W58" i="15" s="1"/>
  <c r="U59" i="15"/>
  <c r="W59" i="15" s="1"/>
  <c r="U60" i="15"/>
  <c r="W60" i="15" s="1"/>
  <c r="U61" i="15"/>
  <c r="W61" i="15" s="1"/>
  <c r="U62" i="15"/>
  <c r="W62" i="15" s="1"/>
  <c r="U63" i="15"/>
  <c r="W63" i="15" s="1"/>
  <c r="U64" i="15"/>
  <c r="W64" i="15" s="1"/>
  <c r="U65" i="15"/>
  <c r="W65" i="15" s="1"/>
  <c r="U66" i="15"/>
  <c r="W66" i="15" s="1"/>
  <c r="U67" i="15"/>
  <c r="W67" i="15" s="1"/>
  <c r="U68" i="15"/>
  <c r="W68" i="15" s="1"/>
  <c r="U69" i="15"/>
  <c r="W69" i="15" s="1"/>
  <c r="U70" i="15"/>
  <c r="W70" i="15" s="1"/>
  <c r="U71" i="15"/>
  <c r="W71" i="15" s="1"/>
  <c r="U72" i="15"/>
  <c r="W72" i="15" s="1"/>
  <c r="U73" i="15"/>
  <c r="W73" i="15" s="1"/>
  <c r="U74" i="15"/>
  <c r="W74" i="15" s="1"/>
  <c r="U75" i="15"/>
  <c r="W75" i="15" s="1"/>
  <c r="U76" i="15"/>
  <c r="W76" i="15" s="1"/>
  <c r="U77" i="15"/>
  <c r="W77" i="15" s="1"/>
  <c r="U78" i="15"/>
  <c r="W78" i="15" s="1"/>
  <c r="U79" i="15"/>
  <c r="W79" i="15" s="1"/>
  <c r="U80" i="15"/>
  <c r="W80" i="15" s="1"/>
  <c r="U81" i="15"/>
  <c r="W81" i="15" s="1"/>
  <c r="U82" i="15"/>
  <c r="W82" i="15" s="1"/>
  <c r="U83" i="15"/>
  <c r="W83" i="15" s="1"/>
  <c r="U84" i="15"/>
  <c r="W84" i="15" s="1"/>
  <c r="U85" i="15"/>
  <c r="W85" i="15" s="1"/>
  <c r="U86" i="15"/>
  <c r="W86" i="15" s="1"/>
  <c r="U87" i="15"/>
  <c r="W87" i="15" s="1"/>
  <c r="U88" i="15"/>
  <c r="W88" i="15" s="1"/>
  <c r="U89" i="15"/>
  <c r="W89" i="15" s="1"/>
  <c r="U90" i="15"/>
  <c r="W90" i="15" s="1"/>
  <c r="U91" i="15"/>
  <c r="W91" i="15" s="1"/>
  <c r="U92" i="15"/>
  <c r="W92" i="15" s="1"/>
  <c r="U93" i="15"/>
  <c r="W93" i="15" s="1"/>
  <c r="U94" i="15"/>
  <c r="W94" i="15" s="1"/>
  <c r="U95" i="15"/>
  <c r="W95" i="15" s="1"/>
  <c r="U96" i="15"/>
  <c r="W96" i="15" s="1"/>
  <c r="U97" i="15"/>
  <c r="W97" i="15" s="1"/>
  <c r="U98" i="15"/>
  <c r="W98" i="15" s="1"/>
  <c r="U99" i="15"/>
  <c r="W99" i="15" s="1"/>
  <c r="U100" i="15"/>
  <c r="W100" i="15" s="1"/>
  <c r="U101" i="15"/>
  <c r="W101" i="15" s="1"/>
  <c r="U102" i="15"/>
  <c r="W102" i="15" s="1"/>
  <c r="U103" i="15"/>
  <c r="W103" i="15" s="1"/>
  <c r="U104" i="15"/>
  <c r="W104" i="15" s="1"/>
  <c r="U105" i="15"/>
  <c r="W105" i="15" s="1"/>
  <c r="U106" i="15"/>
  <c r="W106" i="15" s="1"/>
  <c r="U107" i="15"/>
  <c r="W107" i="15" s="1"/>
  <c r="U108" i="15"/>
  <c r="W108" i="15" s="1"/>
  <c r="U109" i="15"/>
  <c r="W109" i="15" s="1"/>
  <c r="U110" i="15"/>
  <c r="W110" i="15" s="1"/>
  <c r="U111" i="15"/>
  <c r="W111" i="15" s="1"/>
  <c r="U112" i="15"/>
  <c r="W112" i="15" s="1"/>
  <c r="U113" i="15"/>
  <c r="W113" i="15" s="1"/>
  <c r="U114" i="15"/>
  <c r="W114" i="15" s="1"/>
  <c r="U115" i="15"/>
  <c r="W115" i="15" s="1"/>
  <c r="U116" i="15"/>
  <c r="W116" i="15" s="1"/>
  <c r="U117" i="15" l="1"/>
  <c r="X117" i="15" l="1"/>
  <c r="W117" i="15"/>
  <c r="N37" i="14"/>
  <c r="E113" i="15" l="1"/>
  <c r="G113" i="15" s="1"/>
  <c r="E112" i="15"/>
  <c r="G112" i="15" s="1"/>
  <c r="E111" i="15"/>
  <c r="G111" i="15" s="1"/>
  <c r="E107" i="15"/>
  <c r="G107" i="15" s="1"/>
  <c r="E102" i="15"/>
  <c r="G102" i="15" s="1"/>
  <c r="E98" i="15"/>
  <c r="G98" i="15" s="1"/>
  <c r="E97" i="15"/>
  <c r="G97" i="15" s="1"/>
  <c r="E96" i="15"/>
  <c r="G96" i="15" s="1"/>
  <c r="E89" i="15"/>
  <c r="G89" i="15" s="1"/>
  <c r="E81" i="15"/>
  <c r="G81" i="15" s="1"/>
  <c r="E80" i="15"/>
  <c r="G80" i="15" s="1"/>
  <c r="E76" i="15"/>
  <c r="G76" i="15" s="1"/>
  <c r="E69" i="15"/>
  <c r="G69" i="15" s="1"/>
  <c r="E66" i="15"/>
  <c r="G66" i="15" s="1"/>
  <c r="E60" i="15"/>
  <c r="G60" i="15" s="1"/>
  <c r="E56" i="15"/>
  <c r="G56" i="15" s="1"/>
  <c r="E52" i="15"/>
  <c r="G52" i="15" s="1"/>
  <c r="E47" i="15"/>
  <c r="G47" i="15" s="1"/>
  <c r="E46" i="15"/>
  <c r="G46" i="15" s="1"/>
  <c r="E21" i="15"/>
  <c r="G21" i="15" s="1"/>
  <c r="E17" i="15"/>
  <c r="G17" i="15" s="1"/>
  <c r="E13" i="15"/>
  <c r="G13" i="15" s="1"/>
  <c r="M14" i="15" l="1"/>
  <c r="O14" i="15" s="1"/>
  <c r="L12" i="8" l="1"/>
  <c r="O12" i="8" s="1"/>
  <c r="E13" i="13" l="1"/>
  <c r="G13" i="13" s="1"/>
  <c r="C39" i="21"/>
  <c r="C38" i="21"/>
  <c r="C37" i="21"/>
  <c r="C36" i="21"/>
  <c r="E15" i="14"/>
  <c r="G15" i="14" s="1"/>
  <c r="O30" i="21"/>
  <c r="N30" i="21"/>
  <c r="M30" i="21"/>
  <c r="O29" i="21"/>
  <c r="N29" i="21"/>
  <c r="M29" i="21"/>
  <c r="O28" i="21"/>
  <c r="N28" i="21"/>
  <c r="M28" i="21"/>
  <c r="O27" i="21"/>
  <c r="N27" i="21"/>
  <c r="M27" i="21"/>
  <c r="O26" i="21"/>
  <c r="N26" i="21"/>
  <c r="M26" i="21"/>
  <c r="O25" i="21"/>
  <c r="N25" i="21"/>
  <c r="M25" i="21"/>
  <c r="O24" i="21"/>
  <c r="N24" i="21"/>
  <c r="M24" i="21"/>
  <c r="O23" i="21"/>
  <c r="N23" i="21"/>
  <c r="M23" i="21"/>
  <c r="O22" i="21"/>
  <c r="N22" i="21"/>
  <c r="M22" i="21"/>
  <c r="O21" i="21"/>
  <c r="N21" i="21"/>
  <c r="M21" i="21"/>
  <c r="O20" i="21"/>
  <c r="N20" i="21"/>
  <c r="M20" i="21"/>
  <c r="O19" i="21"/>
  <c r="N19" i="21"/>
  <c r="M19" i="21"/>
  <c r="O18" i="21"/>
  <c r="N18" i="21"/>
  <c r="M18" i="21"/>
  <c r="O17" i="21"/>
  <c r="N17" i="21"/>
  <c r="M17" i="21"/>
  <c r="O16" i="21"/>
  <c r="N16" i="21"/>
  <c r="M16" i="21"/>
  <c r="O15" i="21"/>
  <c r="N15" i="21"/>
  <c r="M15" i="21"/>
  <c r="O14" i="21"/>
  <c r="N14" i="21"/>
  <c r="M14" i="21"/>
  <c r="O13" i="21"/>
  <c r="N13" i="21"/>
  <c r="M13" i="21"/>
  <c r="O12" i="21"/>
  <c r="N12" i="21"/>
  <c r="M12" i="21"/>
  <c r="O11" i="21"/>
  <c r="N11" i="21"/>
  <c r="M11" i="21"/>
  <c r="O10" i="21"/>
  <c r="N10" i="21"/>
  <c r="M10" i="21"/>
  <c r="O9" i="21"/>
  <c r="N9" i="21"/>
  <c r="M9" i="21"/>
  <c r="O8" i="21"/>
  <c r="N8" i="21"/>
  <c r="M8" i="21"/>
  <c r="M36" i="14" l="1"/>
  <c r="O36" i="14" s="1"/>
  <c r="I36" i="14"/>
  <c r="E36" i="14"/>
  <c r="M35" i="14"/>
  <c r="O35" i="14" s="1"/>
  <c r="I35" i="14"/>
  <c r="E35" i="14"/>
  <c r="M34" i="14"/>
  <c r="O34" i="14" s="1"/>
  <c r="I34" i="14"/>
  <c r="E34" i="14"/>
  <c r="M33" i="14"/>
  <c r="O33" i="14" s="1"/>
  <c r="I33" i="14"/>
  <c r="E33" i="14"/>
  <c r="M32" i="14"/>
  <c r="O32" i="14" s="1"/>
  <c r="I32" i="14"/>
  <c r="E32" i="14"/>
  <c r="M31" i="14"/>
  <c r="O31" i="14" s="1"/>
  <c r="I31" i="14"/>
  <c r="E31" i="14"/>
  <c r="M30" i="14"/>
  <c r="O30" i="14" s="1"/>
  <c r="I30" i="14"/>
  <c r="E30" i="14"/>
  <c r="M29" i="14"/>
  <c r="O29" i="14" s="1"/>
  <c r="I29" i="14"/>
  <c r="E29" i="14"/>
  <c r="M28" i="14"/>
  <c r="O28" i="14" s="1"/>
  <c r="I28" i="14"/>
  <c r="E28" i="14"/>
  <c r="M27" i="14"/>
  <c r="O27" i="14" s="1"/>
  <c r="I27" i="14"/>
  <c r="E27" i="14"/>
  <c r="M26" i="14"/>
  <c r="O26" i="14" s="1"/>
  <c r="I26" i="14"/>
  <c r="E26" i="14"/>
  <c r="M25" i="14"/>
  <c r="O25" i="14" s="1"/>
  <c r="I25" i="14"/>
  <c r="E25" i="14"/>
  <c r="M24" i="14"/>
  <c r="O24" i="14" s="1"/>
  <c r="I24" i="14"/>
  <c r="E24" i="14"/>
  <c r="M23" i="14"/>
  <c r="O23" i="14" s="1"/>
  <c r="I23" i="14"/>
  <c r="E23" i="14"/>
  <c r="M22" i="14"/>
  <c r="O22" i="14" s="1"/>
  <c r="I22" i="14"/>
  <c r="E22" i="14"/>
  <c r="M21" i="14"/>
  <c r="O21" i="14" s="1"/>
  <c r="I21" i="14"/>
  <c r="E21" i="14"/>
  <c r="M20" i="14"/>
  <c r="O20" i="14" s="1"/>
  <c r="I20" i="14"/>
  <c r="E20" i="14"/>
  <c r="M19" i="14"/>
  <c r="O19" i="14" s="1"/>
  <c r="I19" i="14"/>
  <c r="E19" i="14"/>
  <c r="M18" i="14"/>
  <c r="O18" i="14" s="1"/>
  <c r="I18" i="14"/>
  <c r="E18" i="14"/>
  <c r="M17" i="14"/>
  <c r="O17" i="14" s="1"/>
  <c r="I17" i="14"/>
  <c r="K17" i="14" s="1"/>
  <c r="E17" i="14"/>
  <c r="M16" i="14"/>
  <c r="O16" i="14" s="1"/>
  <c r="I16" i="14"/>
  <c r="E16" i="14"/>
  <c r="M15" i="14"/>
  <c r="O15" i="14" s="1"/>
  <c r="I15" i="14"/>
  <c r="H15" i="14"/>
  <c r="M14" i="14"/>
  <c r="O14" i="14" s="1"/>
  <c r="I14" i="14"/>
  <c r="E14" i="14"/>
  <c r="M13" i="14"/>
  <c r="O13" i="14" s="1"/>
  <c r="I13" i="14"/>
  <c r="E13" i="14"/>
  <c r="M12" i="14"/>
  <c r="I12" i="14"/>
  <c r="K12" i="14" s="1"/>
  <c r="E12" i="14"/>
  <c r="L18" i="8"/>
  <c r="O18" i="8" s="1"/>
  <c r="G18" i="8"/>
  <c r="J18" i="8" s="1"/>
  <c r="C18" i="8"/>
  <c r="E18" i="8" s="1"/>
  <c r="L17" i="8"/>
  <c r="G17" i="8"/>
  <c r="J17" i="8" s="1"/>
  <c r="C17" i="8"/>
  <c r="L16" i="8"/>
  <c r="G16" i="8"/>
  <c r="J16" i="8" s="1"/>
  <c r="C16" i="8"/>
  <c r="L15" i="8"/>
  <c r="O15" i="8" s="1"/>
  <c r="G15" i="8"/>
  <c r="J15" i="8" s="1"/>
  <c r="C15" i="8"/>
  <c r="E15" i="8" s="1"/>
  <c r="L14" i="8"/>
  <c r="G14" i="8"/>
  <c r="J14" i="8" s="1"/>
  <c r="C14" i="8"/>
  <c r="E14" i="8" s="1"/>
  <c r="L13" i="8"/>
  <c r="G13" i="8"/>
  <c r="J13" i="8" s="1"/>
  <c r="C13" i="8"/>
  <c r="P12" i="8"/>
  <c r="G12" i="8"/>
  <c r="J12" i="8" s="1"/>
  <c r="C12" i="8"/>
  <c r="E12" i="8" s="1"/>
  <c r="I37" i="13"/>
  <c r="K37" i="13" s="1"/>
  <c r="E37" i="13"/>
  <c r="I36" i="13"/>
  <c r="K36" i="13" s="1"/>
  <c r="E36" i="13"/>
  <c r="I35" i="13"/>
  <c r="K35" i="13" s="1"/>
  <c r="E35" i="13"/>
  <c r="I34" i="13"/>
  <c r="E34" i="13"/>
  <c r="I33" i="13"/>
  <c r="E33" i="13"/>
  <c r="I32" i="13"/>
  <c r="K32" i="13" s="1"/>
  <c r="E32" i="13"/>
  <c r="I31" i="13"/>
  <c r="K31" i="13" s="1"/>
  <c r="E31" i="13"/>
  <c r="I30" i="13"/>
  <c r="E30" i="13"/>
  <c r="I29" i="13"/>
  <c r="E29" i="13"/>
  <c r="I28" i="13"/>
  <c r="K28" i="13" s="1"/>
  <c r="E28" i="13"/>
  <c r="I27" i="13"/>
  <c r="E27" i="13"/>
  <c r="I26" i="13"/>
  <c r="K26" i="13" s="1"/>
  <c r="E26" i="13"/>
  <c r="I25" i="13"/>
  <c r="K25" i="13" s="1"/>
  <c r="E25" i="13"/>
  <c r="I24" i="13"/>
  <c r="E24" i="13"/>
  <c r="I23" i="13"/>
  <c r="K23" i="13" s="1"/>
  <c r="E23" i="13"/>
  <c r="I22" i="13"/>
  <c r="K22" i="13" s="1"/>
  <c r="E22" i="13"/>
  <c r="I21" i="13"/>
  <c r="K21" i="13" s="1"/>
  <c r="E21" i="13"/>
  <c r="I20" i="13"/>
  <c r="E20" i="13"/>
  <c r="I19" i="13"/>
  <c r="K19" i="13" s="1"/>
  <c r="E19" i="13"/>
  <c r="I18" i="13"/>
  <c r="K18" i="13" s="1"/>
  <c r="E18" i="13"/>
  <c r="I17" i="13"/>
  <c r="E17" i="13"/>
  <c r="G17" i="13" s="1"/>
  <c r="I16" i="13"/>
  <c r="K16" i="13" s="1"/>
  <c r="E16" i="13"/>
  <c r="G16" i="13" s="1"/>
  <c r="I15" i="13"/>
  <c r="K15" i="13" s="1"/>
  <c r="E15" i="13"/>
  <c r="I14" i="13"/>
  <c r="E14" i="13"/>
  <c r="I13" i="13"/>
  <c r="H13" i="13"/>
  <c r="R30" i="21"/>
  <c r="Q30" i="21"/>
  <c r="P30" i="21"/>
  <c r="R29" i="21"/>
  <c r="Q29" i="21"/>
  <c r="P29" i="21"/>
  <c r="R28" i="21"/>
  <c r="Q28" i="21"/>
  <c r="P28" i="21"/>
  <c r="R27" i="21"/>
  <c r="Q27" i="21"/>
  <c r="P27" i="21"/>
  <c r="R26" i="21"/>
  <c r="Q26" i="21"/>
  <c r="P26" i="21"/>
  <c r="R25" i="21"/>
  <c r="Q25" i="21"/>
  <c r="P25" i="21"/>
  <c r="R24" i="21"/>
  <c r="Q24" i="21"/>
  <c r="P24" i="21"/>
  <c r="R23" i="21"/>
  <c r="Q23" i="21"/>
  <c r="P23" i="21"/>
  <c r="R22" i="21"/>
  <c r="Q22" i="21"/>
  <c r="P22" i="21"/>
  <c r="R21" i="21"/>
  <c r="Q21" i="21"/>
  <c r="P21" i="21"/>
  <c r="R20" i="21"/>
  <c r="Q20" i="21"/>
  <c r="P20" i="21"/>
  <c r="R19" i="21"/>
  <c r="Q19" i="21"/>
  <c r="P19" i="21"/>
  <c r="R18" i="21"/>
  <c r="Q18" i="21"/>
  <c r="P18" i="21"/>
  <c r="R17" i="21"/>
  <c r="Q17" i="21"/>
  <c r="P17" i="21"/>
  <c r="R16" i="21"/>
  <c r="Q16" i="21"/>
  <c r="P16" i="21"/>
  <c r="R15" i="21"/>
  <c r="Q15" i="21"/>
  <c r="P15" i="21"/>
  <c r="R14" i="21"/>
  <c r="Q14" i="21"/>
  <c r="P14" i="21"/>
  <c r="R13" i="21"/>
  <c r="Q13" i="21"/>
  <c r="P13" i="21"/>
  <c r="R12" i="21"/>
  <c r="Q12" i="21"/>
  <c r="P12" i="21"/>
  <c r="R11" i="21"/>
  <c r="Q11" i="21"/>
  <c r="P11" i="21"/>
  <c r="R10" i="21"/>
  <c r="Q10" i="21"/>
  <c r="P10" i="21"/>
  <c r="R9" i="21"/>
  <c r="Q9" i="21"/>
  <c r="P9" i="21"/>
  <c r="R8" i="21"/>
  <c r="Q8" i="21"/>
  <c r="P8" i="21"/>
  <c r="Y116" i="15"/>
  <c r="AA116" i="15" s="1"/>
  <c r="Q116" i="15"/>
  <c r="S116" i="15" s="1"/>
  <c r="M116" i="15"/>
  <c r="E116" i="15"/>
  <c r="G116" i="15" s="1"/>
  <c r="Y115" i="15"/>
  <c r="AA115" i="15" s="1"/>
  <c r="Q115" i="15"/>
  <c r="M115" i="15"/>
  <c r="E115" i="15"/>
  <c r="G115" i="15" s="1"/>
  <c r="Y114" i="15"/>
  <c r="AA114" i="15" s="1"/>
  <c r="X114" i="15"/>
  <c r="Q114" i="15"/>
  <c r="S114" i="15" s="1"/>
  <c r="M114" i="15"/>
  <c r="E114" i="15"/>
  <c r="G114" i="15" s="1"/>
  <c r="Y113" i="15"/>
  <c r="AA113" i="15" s="1"/>
  <c r="Q113" i="15"/>
  <c r="S113" i="15" s="1"/>
  <c r="M113" i="15"/>
  <c r="H113" i="15"/>
  <c r="Y112" i="15"/>
  <c r="AA112" i="15" s="1"/>
  <c r="Q112" i="15"/>
  <c r="S112" i="15" s="1"/>
  <c r="M112" i="15"/>
  <c r="O112" i="15" s="1"/>
  <c r="A112" i="15"/>
  <c r="Y111" i="15"/>
  <c r="AA111" i="15" s="1"/>
  <c r="Q111" i="15"/>
  <c r="S111" i="15" s="1"/>
  <c r="M111" i="15"/>
  <c r="O111" i="15" s="1"/>
  <c r="A111" i="15"/>
  <c r="Y110" i="15"/>
  <c r="AA110" i="15" s="1"/>
  <c r="Q110" i="15"/>
  <c r="S110" i="15" s="1"/>
  <c r="M110" i="15"/>
  <c r="O110" i="15" s="1"/>
  <c r="E110" i="15"/>
  <c r="G110" i="15" s="1"/>
  <c r="A110" i="15"/>
  <c r="Y109" i="15"/>
  <c r="AA109" i="15" s="1"/>
  <c r="Q109" i="15"/>
  <c r="S109" i="15" s="1"/>
  <c r="M109" i="15"/>
  <c r="O109" i="15" s="1"/>
  <c r="E109" i="15"/>
  <c r="G109" i="15" s="1"/>
  <c r="A109" i="15"/>
  <c r="Y108" i="15"/>
  <c r="AA108" i="15" s="1"/>
  <c r="Q108" i="15"/>
  <c r="S108" i="15" s="1"/>
  <c r="M108" i="15"/>
  <c r="O108" i="15" s="1"/>
  <c r="E108" i="15"/>
  <c r="G108" i="15" s="1"/>
  <c r="A108" i="15"/>
  <c r="Y107" i="15"/>
  <c r="AA107" i="15" s="1"/>
  <c r="Q107" i="15"/>
  <c r="M107" i="15"/>
  <c r="O107" i="15" s="1"/>
  <c r="A107" i="15"/>
  <c r="Y106" i="15"/>
  <c r="AA106" i="15" s="1"/>
  <c r="Q106" i="15"/>
  <c r="S106" i="15" s="1"/>
  <c r="M106" i="15"/>
  <c r="O106" i="15" s="1"/>
  <c r="E106" i="15"/>
  <c r="G106" i="15" s="1"/>
  <c r="A106" i="15"/>
  <c r="Y105" i="15"/>
  <c r="AA105" i="15" s="1"/>
  <c r="Q105" i="15"/>
  <c r="S105" i="15" s="1"/>
  <c r="M105" i="15"/>
  <c r="O105" i="15" s="1"/>
  <c r="E105" i="15"/>
  <c r="G105" i="15" s="1"/>
  <c r="A105" i="15"/>
  <c r="Y104" i="15"/>
  <c r="AA104" i="15" s="1"/>
  <c r="Q104" i="15"/>
  <c r="S104" i="15" s="1"/>
  <c r="M104" i="15"/>
  <c r="O104" i="15" s="1"/>
  <c r="E104" i="15"/>
  <c r="G104" i="15" s="1"/>
  <c r="A104" i="15"/>
  <c r="Y103" i="15"/>
  <c r="AA103" i="15" s="1"/>
  <c r="Q103" i="15"/>
  <c r="S103" i="15" s="1"/>
  <c r="M103" i="15"/>
  <c r="O103" i="15" s="1"/>
  <c r="E103" i="15"/>
  <c r="G103" i="15" s="1"/>
  <c r="A103" i="15"/>
  <c r="Y102" i="15"/>
  <c r="AA102" i="15" s="1"/>
  <c r="Q102" i="15"/>
  <c r="S102" i="15" s="1"/>
  <c r="M102" i="15"/>
  <c r="O102" i="15" s="1"/>
  <c r="A102" i="15"/>
  <c r="Y101" i="15"/>
  <c r="AA101" i="15" s="1"/>
  <c r="Q101" i="15"/>
  <c r="S101" i="15" s="1"/>
  <c r="M101" i="15"/>
  <c r="O101" i="15" s="1"/>
  <c r="E101" i="15"/>
  <c r="A101" i="15"/>
  <c r="Y100" i="15"/>
  <c r="AA100" i="15" s="1"/>
  <c r="Q100" i="15"/>
  <c r="S100" i="15" s="1"/>
  <c r="M100" i="15"/>
  <c r="O100" i="15" s="1"/>
  <c r="E100" i="15"/>
  <c r="G100" i="15" s="1"/>
  <c r="A100" i="15"/>
  <c r="Y99" i="15"/>
  <c r="AA99" i="15" s="1"/>
  <c r="Q99" i="15"/>
  <c r="S99" i="15" s="1"/>
  <c r="M99" i="15"/>
  <c r="O99" i="15" s="1"/>
  <c r="E99" i="15"/>
  <c r="G99" i="15" s="1"/>
  <c r="A99" i="15"/>
  <c r="Y98" i="15"/>
  <c r="AA98" i="15" s="1"/>
  <c r="Q98" i="15"/>
  <c r="S98" i="15" s="1"/>
  <c r="M98" i="15"/>
  <c r="O98" i="15" s="1"/>
  <c r="A98" i="15"/>
  <c r="Y97" i="15"/>
  <c r="AA97" i="15" s="1"/>
  <c r="Q97" i="15"/>
  <c r="S97" i="15" s="1"/>
  <c r="M97" i="15"/>
  <c r="O97" i="15" s="1"/>
  <c r="A97" i="15"/>
  <c r="Y96" i="15"/>
  <c r="AA96" i="15" s="1"/>
  <c r="Q96" i="15"/>
  <c r="S96" i="15" s="1"/>
  <c r="M96" i="15"/>
  <c r="O96" i="15" s="1"/>
  <c r="A96" i="15"/>
  <c r="Y95" i="15"/>
  <c r="AA95" i="15" s="1"/>
  <c r="Q95" i="15"/>
  <c r="S95" i="15" s="1"/>
  <c r="M95" i="15"/>
  <c r="O95" i="15" s="1"/>
  <c r="E95" i="15"/>
  <c r="G95" i="15" s="1"/>
  <c r="A95" i="15"/>
  <c r="Y94" i="15"/>
  <c r="AA94" i="15" s="1"/>
  <c r="Q94" i="15"/>
  <c r="S94" i="15" s="1"/>
  <c r="M94" i="15"/>
  <c r="O94" i="15" s="1"/>
  <c r="E94" i="15"/>
  <c r="G94" i="15" s="1"/>
  <c r="A94" i="15"/>
  <c r="Y93" i="15"/>
  <c r="AA93" i="15" s="1"/>
  <c r="Q93" i="15"/>
  <c r="S93" i="15" s="1"/>
  <c r="M93" i="15"/>
  <c r="O93" i="15" s="1"/>
  <c r="E93" i="15"/>
  <c r="G93" i="15" s="1"/>
  <c r="A93" i="15"/>
  <c r="Y92" i="15"/>
  <c r="AA92" i="15" s="1"/>
  <c r="Q92" i="15"/>
  <c r="S92" i="15" s="1"/>
  <c r="M92" i="15"/>
  <c r="O92" i="15" s="1"/>
  <c r="E92" i="15"/>
  <c r="G92" i="15" s="1"/>
  <c r="A92" i="15"/>
  <c r="Y91" i="15"/>
  <c r="AA91" i="15" s="1"/>
  <c r="Q91" i="15"/>
  <c r="S91" i="15" s="1"/>
  <c r="M91" i="15"/>
  <c r="O91" i="15" s="1"/>
  <c r="E91" i="15"/>
  <c r="G91" i="15" s="1"/>
  <c r="A91" i="15"/>
  <c r="Y90" i="15"/>
  <c r="AA90" i="15" s="1"/>
  <c r="Q90" i="15"/>
  <c r="S90" i="15" s="1"/>
  <c r="M90" i="15"/>
  <c r="O90" i="15" s="1"/>
  <c r="E90" i="15"/>
  <c r="G90" i="15" s="1"/>
  <c r="A90" i="15"/>
  <c r="Y89" i="15"/>
  <c r="AA89" i="15" s="1"/>
  <c r="Q89" i="15"/>
  <c r="S89" i="15" s="1"/>
  <c r="M89" i="15"/>
  <c r="O89" i="15" s="1"/>
  <c r="A89" i="15"/>
  <c r="Y88" i="15"/>
  <c r="AA88" i="15" s="1"/>
  <c r="Q88" i="15"/>
  <c r="S88" i="15" s="1"/>
  <c r="M88" i="15"/>
  <c r="O88" i="15" s="1"/>
  <c r="E88" i="15"/>
  <c r="G88" i="15" s="1"/>
  <c r="A88" i="15"/>
  <c r="Y87" i="15"/>
  <c r="AA87" i="15" s="1"/>
  <c r="Q87" i="15"/>
  <c r="S87" i="15" s="1"/>
  <c r="M87" i="15"/>
  <c r="O87" i="15" s="1"/>
  <c r="E87" i="15"/>
  <c r="G87" i="15" s="1"/>
  <c r="A87" i="15"/>
  <c r="Y86" i="15"/>
  <c r="AA86" i="15" s="1"/>
  <c r="Q86" i="15"/>
  <c r="S86" i="15" s="1"/>
  <c r="M86" i="15"/>
  <c r="O86" i="15" s="1"/>
  <c r="E86" i="15"/>
  <c r="G86" i="15" s="1"/>
  <c r="A86" i="15"/>
  <c r="Y85" i="15"/>
  <c r="AA85" i="15" s="1"/>
  <c r="Q85" i="15"/>
  <c r="S85" i="15" s="1"/>
  <c r="M85" i="15"/>
  <c r="O85" i="15" s="1"/>
  <c r="E85" i="15"/>
  <c r="G85" i="15" s="1"/>
  <c r="A85" i="15"/>
  <c r="Y84" i="15"/>
  <c r="AA84" i="15" s="1"/>
  <c r="Q84" i="15"/>
  <c r="S84" i="15" s="1"/>
  <c r="M84" i="15"/>
  <c r="O84" i="15" s="1"/>
  <c r="E84" i="15"/>
  <c r="G84" i="15" s="1"/>
  <c r="A84" i="15"/>
  <c r="Y83" i="15"/>
  <c r="AA83" i="15" s="1"/>
  <c r="Q83" i="15"/>
  <c r="S83" i="15" s="1"/>
  <c r="M83" i="15"/>
  <c r="O83" i="15" s="1"/>
  <c r="E83" i="15"/>
  <c r="G83" i="15" s="1"/>
  <c r="A83" i="15"/>
  <c r="Y82" i="15"/>
  <c r="AA82" i="15" s="1"/>
  <c r="Q82" i="15"/>
  <c r="S82" i="15" s="1"/>
  <c r="M82" i="15"/>
  <c r="O82" i="15" s="1"/>
  <c r="E82" i="15"/>
  <c r="G82" i="15" s="1"/>
  <c r="A82" i="15"/>
  <c r="Y81" i="15"/>
  <c r="AA81" i="15" s="1"/>
  <c r="Q81" i="15"/>
  <c r="M81" i="15"/>
  <c r="O81" i="15" s="1"/>
  <c r="A81" i="15"/>
  <c r="Y80" i="15"/>
  <c r="AA80" i="15" s="1"/>
  <c r="Q80" i="15"/>
  <c r="S80" i="15" s="1"/>
  <c r="M80" i="15"/>
  <c r="O80" i="15" s="1"/>
  <c r="A80" i="15"/>
  <c r="Y79" i="15"/>
  <c r="AA79" i="15" s="1"/>
  <c r="Q79" i="15"/>
  <c r="S79" i="15" s="1"/>
  <c r="M79" i="15"/>
  <c r="O79" i="15" s="1"/>
  <c r="E79" i="15"/>
  <c r="G79" i="15" s="1"/>
  <c r="A79" i="15"/>
  <c r="Y78" i="15"/>
  <c r="AA78" i="15" s="1"/>
  <c r="Q78" i="15"/>
  <c r="S78" i="15" s="1"/>
  <c r="M78" i="15"/>
  <c r="O78" i="15" s="1"/>
  <c r="E78" i="15"/>
  <c r="G78" i="15" s="1"/>
  <c r="A78" i="15"/>
  <c r="Y77" i="15"/>
  <c r="AA77" i="15" s="1"/>
  <c r="Q77" i="15"/>
  <c r="S77" i="15" s="1"/>
  <c r="M77" i="15"/>
  <c r="O77" i="15" s="1"/>
  <c r="E77" i="15"/>
  <c r="G77" i="15" s="1"/>
  <c r="A77" i="15"/>
  <c r="Y76" i="15"/>
  <c r="AA76" i="15" s="1"/>
  <c r="Q76" i="15"/>
  <c r="S76" i="15" s="1"/>
  <c r="M76" i="15"/>
  <c r="O76" i="15" s="1"/>
  <c r="A76" i="15"/>
  <c r="Y75" i="15"/>
  <c r="AA75" i="15" s="1"/>
  <c r="Q75" i="15"/>
  <c r="S75" i="15" s="1"/>
  <c r="M75" i="15"/>
  <c r="O75" i="15" s="1"/>
  <c r="E75" i="15"/>
  <c r="G75" i="15" s="1"/>
  <c r="A75" i="15"/>
  <c r="Y74" i="15"/>
  <c r="AA74" i="15" s="1"/>
  <c r="Q74" i="15"/>
  <c r="S74" i="15" s="1"/>
  <c r="M74" i="15"/>
  <c r="O74" i="15" s="1"/>
  <c r="E74" i="15"/>
  <c r="G74" i="15" s="1"/>
  <c r="A74" i="15"/>
  <c r="Y73" i="15"/>
  <c r="AA73" i="15" s="1"/>
  <c r="Q73" i="15"/>
  <c r="S73" i="15" s="1"/>
  <c r="M73" i="15"/>
  <c r="O73" i="15" s="1"/>
  <c r="E73" i="15"/>
  <c r="G73" i="15" s="1"/>
  <c r="A73" i="15"/>
  <c r="Y72" i="15"/>
  <c r="AA72" i="15" s="1"/>
  <c r="Q72" i="15"/>
  <c r="S72" i="15" s="1"/>
  <c r="M72" i="15"/>
  <c r="O72" i="15" s="1"/>
  <c r="E72" i="15"/>
  <c r="G72" i="15" s="1"/>
  <c r="A72" i="15"/>
  <c r="Y71" i="15"/>
  <c r="AA71" i="15" s="1"/>
  <c r="Q71" i="15"/>
  <c r="S71" i="15" s="1"/>
  <c r="M71" i="15"/>
  <c r="O71" i="15" s="1"/>
  <c r="E71" i="15"/>
  <c r="G71" i="15" s="1"/>
  <c r="A71" i="15"/>
  <c r="Y70" i="15"/>
  <c r="AA70" i="15" s="1"/>
  <c r="Q70" i="15"/>
  <c r="S70" i="15" s="1"/>
  <c r="M70" i="15"/>
  <c r="O70" i="15" s="1"/>
  <c r="E70" i="15"/>
  <c r="G70" i="15" s="1"/>
  <c r="A70" i="15"/>
  <c r="Y69" i="15"/>
  <c r="AA69" i="15" s="1"/>
  <c r="Q69" i="15"/>
  <c r="S69" i="15" s="1"/>
  <c r="M69" i="15"/>
  <c r="O69" i="15" s="1"/>
  <c r="A69" i="15"/>
  <c r="Y68" i="15"/>
  <c r="AA68" i="15" s="1"/>
  <c r="Q68" i="15"/>
  <c r="S68" i="15" s="1"/>
  <c r="M68" i="15"/>
  <c r="O68" i="15" s="1"/>
  <c r="E68" i="15"/>
  <c r="G68" i="15" s="1"/>
  <c r="A68" i="15"/>
  <c r="Y67" i="15"/>
  <c r="AA67" i="15" s="1"/>
  <c r="Q67" i="15"/>
  <c r="S67" i="15" s="1"/>
  <c r="M67" i="15"/>
  <c r="O67" i="15" s="1"/>
  <c r="E67" i="15"/>
  <c r="G67" i="15" s="1"/>
  <c r="A67" i="15"/>
  <c r="Y66" i="15"/>
  <c r="AA66" i="15" s="1"/>
  <c r="Q66" i="15"/>
  <c r="S66" i="15" s="1"/>
  <c r="M66" i="15"/>
  <c r="O66" i="15" s="1"/>
  <c r="A66" i="15"/>
  <c r="Y65" i="15"/>
  <c r="Q65" i="15"/>
  <c r="S65" i="15" s="1"/>
  <c r="M65" i="15"/>
  <c r="O65" i="15" s="1"/>
  <c r="E65" i="15"/>
  <c r="A65" i="15"/>
  <c r="Y64" i="15"/>
  <c r="AA64" i="15" s="1"/>
  <c r="Q64" i="15"/>
  <c r="S64" i="15" s="1"/>
  <c r="M64" i="15"/>
  <c r="O64" i="15" s="1"/>
  <c r="E64" i="15"/>
  <c r="G64" i="15" s="1"/>
  <c r="A64" i="15"/>
  <c r="Y63" i="15"/>
  <c r="AA63" i="15" s="1"/>
  <c r="Q63" i="15"/>
  <c r="S63" i="15" s="1"/>
  <c r="M63" i="15"/>
  <c r="O63" i="15" s="1"/>
  <c r="E63" i="15"/>
  <c r="G63" i="15" s="1"/>
  <c r="A63" i="15"/>
  <c r="Y62" i="15"/>
  <c r="AA62" i="15" s="1"/>
  <c r="Q62" i="15"/>
  <c r="S62" i="15" s="1"/>
  <c r="M62" i="15"/>
  <c r="O62" i="15" s="1"/>
  <c r="E62" i="15"/>
  <c r="G62" i="15" s="1"/>
  <c r="A62" i="15"/>
  <c r="Y61" i="15"/>
  <c r="AA61" i="15" s="1"/>
  <c r="Q61" i="15"/>
  <c r="S61" i="15" s="1"/>
  <c r="M61" i="15"/>
  <c r="O61" i="15" s="1"/>
  <c r="E61" i="15"/>
  <c r="G61" i="15" s="1"/>
  <c r="A61" i="15"/>
  <c r="Y60" i="15"/>
  <c r="AA60" i="15" s="1"/>
  <c r="Q60" i="15"/>
  <c r="S60" i="15" s="1"/>
  <c r="M60" i="15"/>
  <c r="O60" i="15" s="1"/>
  <c r="A60" i="15"/>
  <c r="Y59" i="15"/>
  <c r="AA59" i="15" s="1"/>
  <c r="Q59" i="15"/>
  <c r="S59" i="15" s="1"/>
  <c r="M59" i="15"/>
  <c r="O59" i="15" s="1"/>
  <c r="E59" i="15"/>
  <c r="G59" i="15" s="1"/>
  <c r="A59" i="15"/>
  <c r="Y58" i="15"/>
  <c r="AA58" i="15" s="1"/>
  <c r="Q58" i="15"/>
  <c r="S58" i="15" s="1"/>
  <c r="M58" i="15"/>
  <c r="O58" i="15" s="1"/>
  <c r="E58" i="15"/>
  <c r="G58" i="15" s="1"/>
  <c r="A58" i="15"/>
  <c r="Y57" i="15"/>
  <c r="AA57" i="15" s="1"/>
  <c r="Q57" i="15"/>
  <c r="S57" i="15" s="1"/>
  <c r="M57" i="15"/>
  <c r="O57" i="15" s="1"/>
  <c r="E57" i="15"/>
  <c r="G57" i="15" s="1"/>
  <c r="A57" i="15"/>
  <c r="Y56" i="15"/>
  <c r="AA56" i="15" s="1"/>
  <c r="Q56" i="15"/>
  <c r="S56" i="15" s="1"/>
  <c r="M56" i="15"/>
  <c r="O56" i="15" s="1"/>
  <c r="A56" i="15"/>
  <c r="Y55" i="15"/>
  <c r="AA55" i="15" s="1"/>
  <c r="Q55" i="15"/>
  <c r="S55" i="15" s="1"/>
  <c r="M55" i="15"/>
  <c r="O55" i="15" s="1"/>
  <c r="E55" i="15"/>
  <c r="G55" i="15" s="1"/>
  <c r="A55" i="15"/>
  <c r="Y54" i="15"/>
  <c r="AA54" i="15" s="1"/>
  <c r="Q54" i="15"/>
  <c r="S54" i="15" s="1"/>
  <c r="M54" i="15"/>
  <c r="O54" i="15" s="1"/>
  <c r="E54" i="15"/>
  <c r="G54" i="15" s="1"/>
  <c r="A54" i="15"/>
  <c r="Y53" i="15"/>
  <c r="AA53" i="15" s="1"/>
  <c r="Q53" i="15"/>
  <c r="S53" i="15" s="1"/>
  <c r="M53" i="15"/>
  <c r="O53" i="15" s="1"/>
  <c r="E53" i="15"/>
  <c r="G53" i="15" s="1"/>
  <c r="A53" i="15"/>
  <c r="Y52" i="15"/>
  <c r="AA52" i="15" s="1"/>
  <c r="Q52" i="15"/>
  <c r="S52" i="15" s="1"/>
  <c r="M52" i="15"/>
  <c r="O52" i="15" s="1"/>
  <c r="A52" i="15"/>
  <c r="Y51" i="15"/>
  <c r="AA51" i="15" s="1"/>
  <c r="Q51" i="15"/>
  <c r="S51" i="15" s="1"/>
  <c r="M51" i="15"/>
  <c r="O51" i="15" s="1"/>
  <c r="E51" i="15"/>
  <c r="G51" i="15" s="1"/>
  <c r="A51" i="15"/>
  <c r="Y50" i="15"/>
  <c r="AA50" i="15" s="1"/>
  <c r="Q50" i="15"/>
  <c r="S50" i="15" s="1"/>
  <c r="M50" i="15"/>
  <c r="O50" i="15" s="1"/>
  <c r="E50" i="15"/>
  <c r="G50" i="15" s="1"/>
  <c r="A50" i="15"/>
  <c r="Y49" i="15"/>
  <c r="AA49" i="15" s="1"/>
  <c r="Q49" i="15"/>
  <c r="S49" i="15" s="1"/>
  <c r="M49" i="15"/>
  <c r="O49" i="15" s="1"/>
  <c r="E49" i="15"/>
  <c r="G49" i="15" s="1"/>
  <c r="A49" i="15"/>
  <c r="Y48" i="15"/>
  <c r="AA48" i="15" s="1"/>
  <c r="Q48" i="15"/>
  <c r="S48" i="15" s="1"/>
  <c r="M48" i="15"/>
  <c r="O48" i="15" s="1"/>
  <c r="E48" i="15"/>
  <c r="G48" i="15" s="1"/>
  <c r="A48" i="15"/>
  <c r="Y47" i="15"/>
  <c r="AA47" i="15" s="1"/>
  <c r="Q47" i="15"/>
  <c r="S47" i="15" s="1"/>
  <c r="M47" i="15"/>
  <c r="O47" i="15" s="1"/>
  <c r="A47" i="15"/>
  <c r="Y46" i="15"/>
  <c r="AA46" i="15" s="1"/>
  <c r="Q46" i="15"/>
  <c r="S46" i="15" s="1"/>
  <c r="M46" i="15"/>
  <c r="O46" i="15" s="1"/>
  <c r="A46" i="15"/>
  <c r="Y45" i="15"/>
  <c r="AA45" i="15" s="1"/>
  <c r="Q45" i="15"/>
  <c r="S45" i="15" s="1"/>
  <c r="M45" i="15"/>
  <c r="O45" i="15" s="1"/>
  <c r="E45" i="15"/>
  <c r="G45" i="15" s="1"/>
  <c r="A45" i="15"/>
  <c r="Y44" i="15"/>
  <c r="AA44" i="15" s="1"/>
  <c r="Q44" i="15"/>
  <c r="S44" i="15" s="1"/>
  <c r="M44" i="15"/>
  <c r="O44" i="15" s="1"/>
  <c r="E44" i="15"/>
  <c r="G44" i="15" s="1"/>
  <c r="A44" i="15"/>
  <c r="Y43" i="15"/>
  <c r="AA43" i="15" s="1"/>
  <c r="Q43" i="15"/>
  <c r="S43" i="15" s="1"/>
  <c r="M43" i="15"/>
  <c r="O43" i="15" s="1"/>
  <c r="E43" i="15"/>
  <c r="G43" i="15" s="1"/>
  <c r="A43" i="15"/>
  <c r="Y42" i="15"/>
  <c r="AA42" i="15" s="1"/>
  <c r="Q42" i="15"/>
  <c r="S42" i="15" s="1"/>
  <c r="M42" i="15"/>
  <c r="O42" i="15" s="1"/>
  <c r="E42" i="15"/>
  <c r="G42" i="15" s="1"/>
  <c r="A42" i="15"/>
  <c r="Y41" i="15"/>
  <c r="AA41" i="15" s="1"/>
  <c r="Q41" i="15"/>
  <c r="S41" i="15" s="1"/>
  <c r="M41" i="15"/>
  <c r="O41" i="15" s="1"/>
  <c r="E41" i="15"/>
  <c r="G41" i="15" s="1"/>
  <c r="A41" i="15"/>
  <c r="Y40" i="15"/>
  <c r="AA40" i="15" s="1"/>
  <c r="Q40" i="15"/>
  <c r="S40" i="15" s="1"/>
  <c r="M40" i="15"/>
  <c r="O40" i="15" s="1"/>
  <c r="E40" i="15"/>
  <c r="G40" i="15" s="1"/>
  <c r="A40" i="15"/>
  <c r="Y39" i="15"/>
  <c r="AA39" i="15" s="1"/>
  <c r="Q39" i="15"/>
  <c r="S39" i="15" s="1"/>
  <c r="M39" i="15"/>
  <c r="O39" i="15" s="1"/>
  <c r="E39" i="15"/>
  <c r="G39" i="15" s="1"/>
  <c r="A39" i="15"/>
  <c r="Y38" i="15"/>
  <c r="AA38" i="15" s="1"/>
  <c r="Q38" i="15"/>
  <c r="S38" i="15" s="1"/>
  <c r="M38" i="15"/>
  <c r="O38" i="15" s="1"/>
  <c r="E38" i="15"/>
  <c r="G38" i="15" s="1"/>
  <c r="A38" i="15"/>
  <c r="Y37" i="15"/>
  <c r="AA37" i="15" s="1"/>
  <c r="Q37" i="15"/>
  <c r="S37" i="15" s="1"/>
  <c r="M37" i="15"/>
  <c r="O37" i="15" s="1"/>
  <c r="E37" i="15"/>
  <c r="G37" i="15" s="1"/>
  <c r="A37" i="15"/>
  <c r="Y36" i="15"/>
  <c r="AA36" i="15" s="1"/>
  <c r="Q36" i="15"/>
  <c r="S36" i="15" s="1"/>
  <c r="M36" i="15"/>
  <c r="O36" i="15" s="1"/>
  <c r="E36" i="15"/>
  <c r="G36" i="15" s="1"/>
  <c r="A36" i="15"/>
  <c r="Y35" i="15"/>
  <c r="AA35" i="15" s="1"/>
  <c r="Q35" i="15"/>
  <c r="S35" i="15" s="1"/>
  <c r="M35" i="15"/>
  <c r="O35" i="15" s="1"/>
  <c r="E35" i="15"/>
  <c r="G35" i="15" s="1"/>
  <c r="A35" i="15"/>
  <c r="Y34" i="15"/>
  <c r="AA34" i="15" s="1"/>
  <c r="Q34" i="15"/>
  <c r="S34" i="15" s="1"/>
  <c r="M34" i="15"/>
  <c r="O34" i="15" s="1"/>
  <c r="E34" i="15"/>
  <c r="G34" i="15" s="1"/>
  <c r="A34" i="15"/>
  <c r="Y33" i="15"/>
  <c r="AA33" i="15" s="1"/>
  <c r="Q33" i="15"/>
  <c r="S33" i="15" s="1"/>
  <c r="M33" i="15"/>
  <c r="O33" i="15" s="1"/>
  <c r="E33" i="15"/>
  <c r="G33" i="15" s="1"/>
  <c r="A33" i="15"/>
  <c r="Y32" i="15"/>
  <c r="AA32" i="15" s="1"/>
  <c r="Q32" i="15"/>
  <c r="S32" i="15" s="1"/>
  <c r="M32" i="15"/>
  <c r="O32" i="15" s="1"/>
  <c r="E32" i="15"/>
  <c r="G32" i="15" s="1"/>
  <c r="A32" i="15"/>
  <c r="Y31" i="15"/>
  <c r="AA31" i="15" s="1"/>
  <c r="Q31" i="15"/>
  <c r="S31" i="15" s="1"/>
  <c r="M31" i="15"/>
  <c r="O31" i="15" s="1"/>
  <c r="E31" i="15"/>
  <c r="G31" i="15" s="1"/>
  <c r="A31" i="15"/>
  <c r="Y30" i="15"/>
  <c r="AA30" i="15" s="1"/>
  <c r="Q30" i="15"/>
  <c r="S30" i="15" s="1"/>
  <c r="M30" i="15"/>
  <c r="O30" i="15" s="1"/>
  <c r="E30" i="15"/>
  <c r="G30" i="15" s="1"/>
  <c r="A30" i="15"/>
  <c r="Y29" i="15"/>
  <c r="AA29" i="15" s="1"/>
  <c r="Q29" i="15"/>
  <c r="S29" i="15" s="1"/>
  <c r="M29" i="15"/>
  <c r="O29" i="15" s="1"/>
  <c r="E29" i="15"/>
  <c r="G29" i="15" s="1"/>
  <c r="A29" i="15"/>
  <c r="Y28" i="15"/>
  <c r="AA28" i="15" s="1"/>
  <c r="Q28" i="15"/>
  <c r="S28" i="15" s="1"/>
  <c r="M28" i="15"/>
  <c r="O28" i="15" s="1"/>
  <c r="E28" i="15"/>
  <c r="G28" i="15" s="1"/>
  <c r="A28" i="15"/>
  <c r="Y27" i="15"/>
  <c r="AA27" i="15" s="1"/>
  <c r="Q27" i="15"/>
  <c r="S27" i="15" s="1"/>
  <c r="M27" i="15"/>
  <c r="O27" i="15" s="1"/>
  <c r="E27" i="15"/>
  <c r="G27" i="15" s="1"/>
  <c r="A27" i="15"/>
  <c r="Y26" i="15"/>
  <c r="AA26" i="15" s="1"/>
  <c r="Q26" i="15"/>
  <c r="S26" i="15" s="1"/>
  <c r="M26" i="15"/>
  <c r="O26" i="15" s="1"/>
  <c r="E26" i="15"/>
  <c r="G26" i="15" s="1"/>
  <c r="A26" i="15"/>
  <c r="Y25" i="15"/>
  <c r="AA25" i="15" s="1"/>
  <c r="Q25" i="15"/>
  <c r="S25" i="15" s="1"/>
  <c r="M25" i="15"/>
  <c r="O25" i="15" s="1"/>
  <c r="E25" i="15"/>
  <c r="G25" i="15" s="1"/>
  <c r="A25" i="15"/>
  <c r="Y24" i="15"/>
  <c r="AA24" i="15" s="1"/>
  <c r="Q24" i="15"/>
  <c r="S24" i="15" s="1"/>
  <c r="M24" i="15"/>
  <c r="O24" i="15" s="1"/>
  <c r="E24" i="15"/>
  <c r="G24" i="15" s="1"/>
  <c r="A24" i="15"/>
  <c r="Y23" i="15"/>
  <c r="AA23" i="15" s="1"/>
  <c r="Q23" i="15"/>
  <c r="S23" i="15" s="1"/>
  <c r="M23" i="15"/>
  <c r="O23" i="15" s="1"/>
  <c r="E23" i="15"/>
  <c r="G23" i="15" s="1"/>
  <c r="A23" i="15"/>
  <c r="Y22" i="15"/>
  <c r="AA22" i="15" s="1"/>
  <c r="Q22" i="15"/>
  <c r="S22" i="15" s="1"/>
  <c r="M22" i="15"/>
  <c r="O22" i="15" s="1"/>
  <c r="E22" i="15"/>
  <c r="G22" i="15" s="1"/>
  <c r="A22" i="15"/>
  <c r="Y21" i="15"/>
  <c r="AA21" i="15" s="1"/>
  <c r="Q21" i="15"/>
  <c r="S21" i="15" s="1"/>
  <c r="M21" i="15"/>
  <c r="O21" i="15" s="1"/>
  <c r="A21" i="15"/>
  <c r="Y20" i="15"/>
  <c r="AA20" i="15" s="1"/>
  <c r="Q20" i="15"/>
  <c r="S20" i="15" s="1"/>
  <c r="M20" i="15"/>
  <c r="O20" i="15" s="1"/>
  <c r="E20" i="15"/>
  <c r="G20" i="15" s="1"/>
  <c r="A20" i="15"/>
  <c r="Y19" i="15"/>
  <c r="AA19" i="15" s="1"/>
  <c r="Q19" i="15"/>
  <c r="S19" i="15" s="1"/>
  <c r="M19" i="15"/>
  <c r="O19" i="15" s="1"/>
  <c r="E19" i="15"/>
  <c r="G19" i="15" s="1"/>
  <c r="A19" i="15"/>
  <c r="Y18" i="15"/>
  <c r="AA18" i="15" s="1"/>
  <c r="Q18" i="15"/>
  <c r="S18" i="15" s="1"/>
  <c r="M18" i="15"/>
  <c r="O18" i="15" s="1"/>
  <c r="E18" i="15"/>
  <c r="G18" i="15" s="1"/>
  <c r="A18" i="15"/>
  <c r="Y17" i="15"/>
  <c r="AA17" i="15" s="1"/>
  <c r="Q17" i="15"/>
  <c r="S17" i="15" s="1"/>
  <c r="M17" i="15"/>
  <c r="O17" i="15" s="1"/>
  <c r="A17" i="15"/>
  <c r="Y16" i="15"/>
  <c r="AA16" i="15" s="1"/>
  <c r="Q16" i="15"/>
  <c r="S16" i="15" s="1"/>
  <c r="M16" i="15"/>
  <c r="O16" i="15" s="1"/>
  <c r="E16" i="15"/>
  <c r="G16" i="15" s="1"/>
  <c r="A16" i="15"/>
  <c r="Y15" i="15"/>
  <c r="AA15" i="15" s="1"/>
  <c r="Q15" i="15"/>
  <c r="S15" i="15" s="1"/>
  <c r="M15" i="15"/>
  <c r="O15" i="15" s="1"/>
  <c r="E15" i="15"/>
  <c r="G15" i="15" s="1"/>
  <c r="A15" i="15"/>
  <c r="Y14" i="15"/>
  <c r="AA14" i="15" s="1"/>
  <c r="Q14" i="15"/>
  <c r="S14" i="15" s="1"/>
  <c r="E14" i="15"/>
  <c r="G14" i="15" s="1"/>
  <c r="A14" i="15"/>
  <c r="Y13" i="15"/>
  <c r="AA13" i="15" s="1"/>
  <c r="Q13" i="15"/>
  <c r="S13" i="15" s="1"/>
  <c r="M13" i="15"/>
  <c r="O13" i="15" s="1"/>
  <c r="A13" i="15"/>
  <c r="L13" i="13" l="1"/>
  <c r="K13" i="13"/>
  <c r="H14" i="13"/>
  <c r="G14" i="13"/>
  <c r="L14" i="13"/>
  <c r="K14" i="13"/>
  <c r="H15" i="13"/>
  <c r="G15" i="13"/>
  <c r="L17" i="13"/>
  <c r="K17" i="13"/>
  <c r="H18" i="13"/>
  <c r="G18" i="13"/>
  <c r="H19" i="13"/>
  <c r="G19" i="13"/>
  <c r="H20" i="13"/>
  <c r="G20" i="13"/>
  <c r="L20" i="13"/>
  <c r="K20" i="13"/>
  <c r="H21" i="13"/>
  <c r="G21" i="13"/>
  <c r="H22" i="13"/>
  <c r="G22" i="13"/>
  <c r="H23" i="13"/>
  <c r="G23" i="13"/>
  <c r="H24" i="13"/>
  <c r="G24" i="13"/>
  <c r="L24" i="13"/>
  <c r="K24" i="13"/>
  <c r="H25" i="13"/>
  <c r="G25" i="13"/>
  <c r="H26" i="13"/>
  <c r="G26" i="13"/>
  <c r="H27" i="13"/>
  <c r="G27" i="13"/>
  <c r="L27" i="13"/>
  <c r="K27" i="13"/>
  <c r="H28" i="13"/>
  <c r="G28" i="13"/>
  <c r="H29" i="13"/>
  <c r="G29" i="13"/>
  <c r="L29" i="13"/>
  <c r="K29" i="13"/>
  <c r="H30" i="13"/>
  <c r="G30" i="13"/>
  <c r="L30" i="13"/>
  <c r="K30" i="13"/>
  <c r="H31" i="13"/>
  <c r="G31" i="13"/>
  <c r="H32" i="13"/>
  <c r="G32" i="13"/>
  <c r="H33" i="13"/>
  <c r="G33" i="13"/>
  <c r="L33" i="13"/>
  <c r="K33" i="13"/>
  <c r="H34" i="13"/>
  <c r="G34" i="13"/>
  <c r="L34" i="13"/>
  <c r="K34" i="13"/>
  <c r="H35" i="13"/>
  <c r="G35" i="13"/>
  <c r="H36" i="13"/>
  <c r="G36" i="13"/>
  <c r="H37" i="13"/>
  <c r="G37" i="13"/>
  <c r="F13" i="8"/>
  <c r="E13" i="8"/>
  <c r="F16" i="8"/>
  <c r="E16" i="8"/>
  <c r="F17" i="8"/>
  <c r="E17" i="8"/>
  <c r="H12" i="14"/>
  <c r="G12" i="14"/>
  <c r="H13" i="14"/>
  <c r="G13" i="14"/>
  <c r="L13" i="14"/>
  <c r="K13" i="14"/>
  <c r="H14" i="14"/>
  <c r="G14" i="14"/>
  <c r="L14" i="14"/>
  <c r="K14" i="14"/>
  <c r="L15" i="14"/>
  <c r="K15" i="14"/>
  <c r="H16" i="14"/>
  <c r="G16" i="14"/>
  <c r="L16" i="14"/>
  <c r="K16" i="14"/>
  <c r="H17" i="14"/>
  <c r="G17" i="14"/>
  <c r="H18" i="14"/>
  <c r="G18" i="14"/>
  <c r="L18" i="14"/>
  <c r="K18" i="14"/>
  <c r="H19" i="14"/>
  <c r="G19" i="14"/>
  <c r="L19" i="14"/>
  <c r="K19" i="14"/>
  <c r="H20" i="14"/>
  <c r="G20" i="14"/>
  <c r="L20" i="14"/>
  <c r="K20" i="14"/>
  <c r="H21" i="14"/>
  <c r="G21" i="14"/>
  <c r="L21" i="14"/>
  <c r="K21" i="14"/>
  <c r="H22" i="14"/>
  <c r="G22" i="14"/>
  <c r="L22" i="14"/>
  <c r="K22" i="14"/>
  <c r="H23" i="14"/>
  <c r="G23" i="14"/>
  <c r="L23" i="14"/>
  <c r="K23" i="14"/>
  <c r="H24" i="14"/>
  <c r="G24" i="14"/>
  <c r="L24" i="14"/>
  <c r="K24" i="14"/>
  <c r="H25" i="14"/>
  <c r="G25" i="14"/>
  <c r="L25" i="14"/>
  <c r="K25" i="14"/>
  <c r="H26" i="14"/>
  <c r="G26" i="14"/>
  <c r="L26" i="14"/>
  <c r="K26" i="14"/>
  <c r="H27" i="14"/>
  <c r="G27" i="14"/>
  <c r="L27" i="14"/>
  <c r="K27" i="14"/>
  <c r="H28" i="14"/>
  <c r="G28" i="14"/>
  <c r="L28" i="14"/>
  <c r="K28" i="14"/>
  <c r="H29" i="14"/>
  <c r="G29" i="14"/>
  <c r="L29" i="14"/>
  <c r="K29" i="14"/>
  <c r="H30" i="14"/>
  <c r="G30" i="14"/>
  <c r="L30" i="14"/>
  <c r="K30" i="14"/>
  <c r="H31" i="14"/>
  <c r="G31" i="14"/>
  <c r="L31" i="14"/>
  <c r="K31" i="14"/>
  <c r="H32" i="14"/>
  <c r="G32" i="14"/>
  <c r="L32" i="14"/>
  <c r="K32" i="14"/>
  <c r="H33" i="14"/>
  <c r="G33" i="14"/>
  <c r="L33" i="14"/>
  <c r="K33" i="14"/>
  <c r="H34" i="14"/>
  <c r="G34" i="14"/>
  <c r="L34" i="14"/>
  <c r="K34" i="14"/>
  <c r="H35" i="14"/>
  <c r="G35" i="14"/>
  <c r="L35" i="14"/>
  <c r="K35" i="14"/>
  <c r="H36" i="14"/>
  <c r="G36" i="14"/>
  <c r="L36" i="14"/>
  <c r="K36" i="14"/>
  <c r="P14" i="8"/>
  <c r="O14" i="8"/>
  <c r="P17" i="8"/>
  <c r="O17" i="8"/>
  <c r="P13" i="8"/>
  <c r="O13" i="8"/>
  <c r="P16" i="8"/>
  <c r="O16" i="8"/>
  <c r="AB65" i="15"/>
  <c r="AA65" i="15"/>
  <c r="T81" i="15"/>
  <c r="S81" i="15"/>
  <c r="T107" i="15"/>
  <c r="S107" i="15"/>
  <c r="T115" i="15"/>
  <c r="S115" i="15"/>
  <c r="P113" i="15"/>
  <c r="O113" i="15"/>
  <c r="P114" i="15"/>
  <c r="O114" i="15"/>
  <c r="P115" i="15"/>
  <c r="O115" i="15"/>
  <c r="P116" i="15"/>
  <c r="O116" i="15"/>
  <c r="H65" i="15"/>
  <c r="G65" i="15"/>
  <c r="H101" i="15"/>
  <c r="G101" i="15"/>
  <c r="H115" i="15"/>
  <c r="H114" i="15"/>
  <c r="H116" i="15"/>
  <c r="L16" i="13"/>
  <c r="L17" i="14"/>
  <c r="X63" i="15"/>
  <c r="X99" i="15"/>
  <c r="AB101" i="15"/>
  <c r="X82" i="15"/>
  <c r="H84" i="15"/>
  <c r="AB84" i="15"/>
  <c r="P86" i="15"/>
  <c r="T88" i="15"/>
  <c r="H91" i="15"/>
  <c r="AB91" i="15"/>
  <c r="P93" i="15"/>
  <c r="T95" i="15"/>
  <c r="H103" i="15"/>
  <c r="AB103" i="15"/>
  <c r="P105" i="15"/>
  <c r="X108" i="15"/>
  <c r="H110" i="15"/>
  <c r="AB110" i="15"/>
  <c r="AB99" i="15"/>
  <c r="F39" i="13"/>
  <c r="T114" i="15"/>
  <c r="T113" i="15"/>
  <c r="X115" i="15"/>
  <c r="AB116" i="15"/>
  <c r="X113" i="15"/>
  <c r="AB115" i="15"/>
  <c r="AB114" i="15"/>
  <c r="AB113" i="15"/>
  <c r="H55" i="15"/>
  <c r="AB55" i="15"/>
  <c r="T58" i="15"/>
  <c r="H61" i="15"/>
  <c r="AB61" i="15"/>
  <c r="P63" i="15"/>
  <c r="T65" i="15"/>
  <c r="H68" i="15"/>
  <c r="AB68" i="15"/>
  <c r="T116" i="15"/>
  <c r="X116" i="15"/>
  <c r="X60" i="15"/>
  <c r="H23" i="15"/>
  <c r="AB23" i="15"/>
  <c r="P25" i="15"/>
  <c r="T27" i="15"/>
  <c r="X29" i="15"/>
  <c r="H31" i="15"/>
  <c r="AB31" i="15"/>
  <c r="P33" i="15"/>
  <c r="AB39" i="15"/>
  <c r="X102" i="15"/>
  <c r="T98" i="15"/>
  <c r="T104" i="15"/>
  <c r="X106" i="15"/>
  <c r="AB88" i="15"/>
  <c r="P77" i="15"/>
  <c r="P97" i="15"/>
  <c r="T77" i="15"/>
  <c r="X79" i="15"/>
  <c r="T97" i="15"/>
  <c r="X98" i="15"/>
  <c r="H99" i="15"/>
  <c r="P101" i="15"/>
  <c r="X104" i="15"/>
  <c r="H106" i="15"/>
  <c r="AB106" i="15"/>
  <c r="P16" i="15"/>
  <c r="T35" i="15"/>
  <c r="X37" i="15"/>
  <c r="H39" i="15"/>
  <c r="P41" i="15"/>
  <c r="T43" i="15"/>
  <c r="X45" i="15"/>
  <c r="AB79" i="15"/>
  <c r="AB98" i="15"/>
  <c r="P99" i="15"/>
  <c r="T101" i="15"/>
  <c r="H104" i="15"/>
  <c r="AB104" i="15"/>
  <c r="P106" i="15"/>
  <c r="X109" i="15"/>
  <c r="H111" i="15"/>
  <c r="AB111" i="15"/>
  <c r="P112" i="15"/>
  <c r="AB28" i="15"/>
  <c r="AB36" i="15"/>
  <c r="AB44" i="15"/>
  <c r="T47" i="15"/>
  <c r="X48" i="15"/>
  <c r="H50" i="15"/>
  <c r="AB50" i="15"/>
  <c r="P52" i="15"/>
  <c r="T53" i="15"/>
  <c r="X55" i="15"/>
  <c r="P58" i="15"/>
  <c r="T60" i="15"/>
  <c r="X61" i="15"/>
  <c r="H63" i="15"/>
  <c r="AB63" i="15"/>
  <c r="P65" i="15"/>
  <c r="X68" i="15"/>
  <c r="P71" i="15"/>
  <c r="T73" i="15"/>
  <c r="X75" i="15"/>
  <c r="P78" i="15"/>
  <c r="T80" i="15"/>
  <c r="X81" i="15"/>
  <c r="H82" i="15"/>
  <c r="AB82" i="15"/>
  <c r="P84" i="15"/>
  <c r="T86" i="15"/>
  <c r="X88" i="15"/>
  <c r="P91" i="15"/>
  <c r="T93" i="15"/>
  <c r="X95" i="15"/>
  <c r="H14" i="15"/>
  <c r="AB14" i="15"/>
  <c r="T71" i="15"/>
  <c r="X73" i="15"/>
  <c r="H75" i="15"/>
  <c r="AB75" i="15"/>
  <c r="AB81" i="15"/>
  <c r="P82" i="15"/>
  <c r="T84" i="15"/>
  <c r="X86" i="15"/>
  <c r="H88" i="15"/>
  <c r="AB95" i="15"/>
  <c r="P14" i="15"/>
  <c r="T48" i="15"/>
  <c r="X50" i="15"/>
  <c r="H52" i="15"/>
  <c r="AB52" i="15"/>
  <c r="P53" i="15"/>
  <c r="T55" i="15"/>
  <c r="H58" i="15"/>
  <c r="AB58" i="15"/>
  <c r="P60" i="15"/>
  <c r="T61" i="15"/>
  <c r="T68" i="15"/>
  <c r="H71" i="15"/>
  <c r="AB71" i="15"/>
  <c r="P73" i="15"/>
  <c r="T75" i="15"/>
  <c r="H78" i="15"/>
  <c r="AB78" i="15"/>
  <c r="P80" i="15"/>
  <c r="T100" i="15"/>
  <c r="X13" i="15"/>
  <c r="X19" i="15"/>
  <c r="H21" i="15"/>
  <c r="AB21" i="15"/>
  <c r="P22" i="15"/>
  <c r="T24" i="15"/>
  <c r="H28" i="15"/>
  <c r="P30" i="15"/>
  <c r="T32" i="15"/>
  <c r="X34" i="15"/>
  <c r="H36" i="15"/>
  <c r="P38" i="15"/>
  <c r="T40" i="15"/>
  <c r="X42" i="15"/>
  <c r="H44" i="15"/>
  <c r="P46" i="15"/>
  <c r="AB43" i="15"/>
  <c r="AB69" i="15"/>
  <c r="P70" i="15"/>
  <c r="T72" i="15"/>
  <c r="X74" i="15"/>
  <c r="H76" i="15"/>
  <c r="AB76" i="15"/>
  <c r="T79" i="15"/>
  <c r="AB96" i="15"/>
  <c r="P109" i="15"/>
  <c r="T16" i="15"/>
  <c r="H19" i="15"/>
  <c r="AB19" i="15"/>
  <c r="P21" i="15"/>
  <c r="T22" i="15"/>
  <c r="H26" i="15"/>
  <c r="AB26" i="15"/>
  <c r="P28" i="15"/>
  <c r="T30" i="15"/>
  <c r="H34" i="15"/>
  <c r="AB34" i="15"/>
  <c r="P36" i="15"/>
  <c r="T38" i="15"/>
  <c r="X40" i="15"/>
  <c r="H42" i="15"/>
  <c r="AB42" i="15"/>
  <c r="P44" i="15"/>
  <c r="T46" i="15"/>
  <c r="X47" i="15"/>
  <c r="H48" i="15"/>
  <c r="AB48" i="15"/>
  <c r="P50" i="15"/>
  <c r="T52" i="15"/>
  <c r="X53" i="15"/>
  <c r="T110" i="15"/>
  <c r="AB53" i="15"/>
  <c r="H15" i="15"/>
  <c r="AB15" i="15"/>
  <c r="H13" i="15"/>
  <c r="AB13" i="15"/>
  <c r="P13" i="15"/>
  <c r="T14" i="15"/>
  <c r="T49" i="15"/>
  <c r="X51" i="15"/>
  <c r="P54" i="15"/>
  <c r="T56" i="15"/>
  <c r="X57" i="15"/>
  <c r="H59" i="15"/>
  <c r="AB59" i="15"/>
  <c r="T62" i="15"/>
  <c r="X64" i="15"/>
  <c r="H66" i="15"/>
  <c r="AB66" i="15"/>
  <c r="P67" i="15"/>
  <c r="T69" i="15"/>
  <c r="X70" i="15"/>
  <c r="H72" i="15"/>
  <c r="AB72" i="15"/>
  <c r="P74" i="15"/>
  <c r="T76" i="15"/>
  <c r="X77" i="15"/>
  <c r="H79" i="15"/>
  <c r="X83" i="15"/>
  <c r="H85" i="15"/>
  <c r="AB85" i="15"/>
  <c r="P87" i="15"/>
  <c r="T89" i="15"/>
  <c r="X90" i="15"/>
  <c r="H92" i="15"/>
  <c r="AB92" i="15"/>
  <c r="P94" i="15"/>
  <c r="T96" i="15"/>
  <c r="X97" i="15"/>
  <c r="H98" i="15"/>
  <c r="H38" i="15"/>
  <c r="AB38" i="15"/>
  <c r="P40" i="15"/>
  <c r="T42" i="15"/>
  <c r="X44" i="15"/>
  <c r="H46" i="15"/>
  <c r="AB46" i="15"/>
  <c r="P47" i="15"/>
  <c r="P17" i="15"/>
  <c r="T18" i="15"/>
  <c r="X20" i="15"/>
  <c r="P23" i="15"/>
  <c r="T25" i="15"/>
  <c r="X27" i="15"/>
  <c r="H29" i="15"/>
  <c r="AB29" i="15"/>
  <c r="P31" i="15"/>
  <c r="T33" i="15"/>
  <c r="X35" i="15"/>
  <c r="H37" i="15"/>
  <c r="AB37" i="15"/>
  <c r="P39" i="15"/>
  <c r="T41" i="15"/>
  <c r="X43" i="15"/>
  <c r="H45" i="15"/>
  <c r="AB45" i="15"/>
  <c r="X49" i="15"/>
  <c r="H51" i="15"/>
  <c r="AB51" i="15"/>
  <c r="T54" i="15"/>
  <c r="X56" i="15"/>
  <c r="H57" i="15"/>
  <c r="AB57" i="15"/>
  <c r="P59" i="15"/>
  <c r="X62" i="15"/>
  <c r="H64" i="15"/>
  <c r="AB64" i="15"/>
  <c r="P66" i="15"/>
  <c r="T67" i="15"/>
  <c r="X69" i="15"/>
  <c r="H70" i="15"/>
  <c r="AB70" i="15"/>
  <c r="P72" i="15"/>
  <c r="T74" i="15"/>
  <c r="X76" i="15"/>
  <c r="H77" i="15"/>
  <c r="AB77" i="15"/>
  <c r="P79" i="15"/>
  <c r="H83" i="15"/>
  <c r="AB83" i="15"/>
  <c r="P85" i="15"/>
  <c r="T87" i="15"/>
  <c r="X89" i="15"/>
  <c r="H90" i="15"/>
  <c r="AB90" i="15"/>
  <c r="P92" i="15"/>
  <c r="T94" i="15"/>
  <c r="X96" i="15"/>
  <c r="H97" i="15"/>
  <c r="AB97" i="15"/>
  <c r="P98" i="15"/>
  <c r="T99" i="15"/>
  <c r="X101" i="15"/>
  <c r="P104" i="15"/>
  <c r="T106" i="15"/>
  <c r="H109" i="15"/>
  <c r="AB109" i="15"/>
  <c r="P111" i="15"/>
  <c r="T112" i="15"/>
  <c r="X100" i="15"/>
  <c r="H102" i="15"/>
  <c r="AB102" i="15"/>
  <c r="P103" i="15"/>
  <c r="T105" i="15"/>
  <c r="X107" i="15"/>
  <c r="H108" i="15"/>
  <c r="AB108" i="15"/>
  <c r="P110" i="15"/>
  <c r="AB35" i="15"/>
  <c r="P37" i="15"/>
  <c r="T39" i="15"/>
  <c r="X41" i="15"/>
  <c r="H43" i="15"/>
  <c r="P45" i="15"/>
  <c r="H49" i="15"/>
  <c r="AB49" i="15"/>
  <c r="P51" i="15"/>
  <c r="X54" i="15"/>
  <c r="H56" i="15"/>
  <c r="AB56" i="15"/>
  <c r="P57" i="15"/>
  <c r="T59" i="15"/>
  <c r="H62" i="15"/>
  <c r="AB62" i="15"/>
  <c r="P64" i="15"/>
  <c r="T66" i="15"/>
  <c r="X67" i="15"/>
  <c r="H69" i="15"/>
  <c r="P83" i="15"/>
  <c r="T85" i="15"/>
  <c r="X87" i="15"/>
  <c r="H89" i="15"/>
  <c r="AB89" i="15"/>
  <c r="P90" i="15"/>
  <c r="T92" i="15"/>
  <c r="X94" i="15"/>
  <c r="H96" i="15"/>
  <c r="T111" i="15"/>
  <c r="X112" i="15"/>
  <c r="T78" i="15"/>
  <c r="X80" i="15"/>
  <c r="H81" i="15"/>
  <c r="T91" i="15"/>
  <c r="X93" i="15"/>
  <c r="H95" i="15"/>
  <c r="H100" i="15"/>
  <c r="AB100" i="15"/>
  <c r="P102" i="15"/>
  <c r="T103" i="15"/>
  <c r="X105" i="15"/>
  <c r="H107" i="15"/>
  <c r="AB107" i="15"/>
  <c r="P108" i="15"/>
  <c r="T15" i="15"/>
  <c r="P27" i="15"/>
  <c r="T29" i="15"/>
  <c r="H33" i="15"/>
  <c r="P35" i="15"/>
  <c r="T37" i="15"/>
  <c r="X39" i="15"/>
  <c r="H41" i="15"/>
  <c r="AB41" i="15"/>
  <c r="P43" i="15"/>
  <c r="T45" i="15"/>
  <c r="P49" i="15"/>
  <c r="T51" i="15"/>
  <c r="H54" i="15"/>
  <c r="AB54" i="15"/>
  <c r="P56" i="15"/>
  <c r="T57" i="15"/>
  <c r="X59" i="15"/>
  <c r="P62" i="15"/>
  <c r="T64" i="15"/>
  <c r="X66" i="15"/>
  <c r="H67" i="15"/>
  <c r="AB67" i="15"/>
  <c r="P69" i="15"/>
  <c r="T70" i="15"/>
  <c r="X72" i="15"/>
  <c r="H74" i="15"/>
  <c r="AB74" i="15"/>
  <c r="P76" i="15"/>
  <c r="T83" i="15"/>
  <c r="X85" i="15"/>
  <c r="H87" i="15"/>
  <c r="AB87" i="15"/>
  <c r="P89" i="15"/>
  <c r="T90" i="15"/>
  <c r="X92" i="15"/>
  <c r="H94" i="15"/>
  <c r="AB94" i="15"/>
  <c r="P96" i="15"/>
  <c r="T109" i="15"/>
  <c r="X111" i="15"/>
  <c r="H112" i="15"/>
  <c r="AB112" i="15"/>
  <c r="X16" i="15"/>
  <c r="P19" i="15"/>
  <c r="T21" i="15"/>
  <c r="X22" i="15"/>
  <c r="H24" i="15"/>
  <c r="AB24" i="15"/>
  <c r="P26" i="15"/>
  <c r="T28" i="15"/>
  <c r="X30" i="15"/>
  <c r="H32" i="15"/>
  <c r="AB32" i="15"/>
  <c r="P34" i="15"/>
  <c r="T36" i="15"/>
  <c r="X38" i="15"/>
  <c r="H40" i="15"/>
  <c r="AB40" i="15"/>
  <c r="P42" i="15"/>
  <c r="T44" i="15"/>
  <c r="X46" i="15"/>
  <c r="H47" i="15"/>
  <c r="AB47" i="15"/>
  <c r="P48" i="15"/>
  <c r="T50" i="15"/>
  <c r="X52" i="15"/>
  <c r="H53" i="15"/>
  <c r="P55" i="15"/>
  <c r="X58" i="15"/>
  <c r="H60" i="15"/>
  <c r="AB60" i="15"/>
  <c r="P61" i="15"/>
  <c r="T63" i="15"/>
  <c r="X65" i="15"/>
  <c r="P68" i="15"/>
  <c r="X71" i="15"/>
  <c r="H73" i="15"/>
  <c r="AB73" i="15"/>
  <c r="P75" i="15"/>
  <c r="X78" i="15"/>
  <c r="H80" i="15"/>
  <c r="AB80" i="15"/>
  <c r="P81" i="15"/>
  <c r="T82" i="15"/>
  <c r="X84" i="15"/>
  <c r="H86" i="15"/>
  <c r="AB86" i="15"/>
  <c r="P88" i="15"/>
  <c r="X91" i="15"/>
  <c r="H93" i="15"/>
  <c r="AB93" i="15"/>
  <c r="P95" i="15"/>
  <c r="P100" i="15"/>
  <c r="T102" i="15"/>
  <c r="X103" i="15"/>
  <c r="H105" i="15"/>
  <c r="AB105" i="15"/>
  <c r="P107" i="15"/>
  <c r="T108" i="15"/>
  <c r="X110" i="15"/>
  <c r="X15" i="15"/>
  <c r="H17" i="15"/>
  <c r="AB17" i="15"/>
  <c r="P18" i="15"/>
  <c r="T20" i="15"/>
  <c r="T13" i="15"/>
  <c r="X14" i="15"/>
  <c r="H16" i="15"/>
  <c r="AB16" i="15"/>
  <c r="T19" i="15"/>
  <c r="X21" i="15"/>
  <c r="H22" i="15"/>
  <c r="AB22" i="15"/>
  <c r="P24" i="15"/>
  <c r="T26" i="15"/>
  <c r="X28" i="15"/>
  <c r="H30" i="15"/>
  <c r="AB30" i="15"/>
  <c r="P32" i="15"/>
  <c r="T34" i="15"/>
  <c r="X36" i="15"/>
  <c r="X26" i="15"/>
  <c r="P15" i="15"/>
  <c r="T17" i="15"/>
  <c r="X18" i="15"/>
  <c r="H20" i="15"/>
  <c r="AB20" i="15"/>
  <c r="T23" i="15"/>
  <c r="X25" i="15"/>
  <c r="H27" i="15"/>
  <c r="AB27" i="15"/>
  <c r="P29" i="15"/>
  <c r="T31" i="15"/>
  <c r="X33" i="15"/>
  <c r="H35" i="15"/>
  <c r="X24" i="15"/>
  <c r="X32" i="15"/>
  <c r="X17" i="15"/>
  <c r="H18" i="15"/>
  <c r="AB18" i="15"/>
  <c r="P20" i="15"/>
  <c r="X23" i="15"/>
  <c r="H25" i="15"/>
  <c r="AB25" i="15"/>
  <c r="X31" i="15"/>
  <c r="AB33" i="15"/>
  <c r="I12" i="8"/>
  <c r="M18" i="13"/>
  <c r="I116" i="15"/>
  <c r="K116" i="15" s="1"/>
  <c r="I113" i="15"/>
  <c r="K113" i="15" s="1"/>
  <c r="I114" i="15"/>
  <c r="K114" i="15" s="1"/>
  <c r="M22" i="13"/>
  <c r="M15" i="13"/>
  <c r="M27" i="13"/>
  <c r="M31" i="13"/>
  <c r="M35" i="13"/>
  <c r="M28" i="13"/>
  <c r="M32" i="13"/>
  <c r="M13" i="13"/>
  <c r="I115" i="15"/>
  <c r="K115" i="15" s="1"/>
  <c r="M21" i="13"/>
  <c r="L31" i="13"/>
  <c r="M25" i="13"/>
  <c r="I37" i="14"/>
  <c r="M19" i="13"/>
  <c r="M23" i="13"/>
  <c r="M26" i="13"/>
  <c r="M20" i="13"/>
  <c r="M37" i="13"/>
  <c r="L37" i="13"/>
  <c r="N18" i="8"/>
  <c r="L15" i="13"/>
  <c r="L19" i="13"/>
  <c r="L23" i="13"/>
  <c r="L26" i="13"/>
  <c r="M34" i="13"/>
  <c r="M16" i="13"/>
  <c r="N15" i="8"/>
  <c r="M17" i="13"/>
  <c r="I38" i="13"/>
  <c r="H17" i="13"/>
  <c r="L35" i="13"/>
  <c r="M37" i="14"/>
  <c r="O37" i="14" s="1"/>
  <c r="L21" i="13"/>
  <c r="M36" i="13"/>
  <c r="L25" i="13"/>
  <c r="M29" i="13"/>
  <c r="M33" i="13"/>
  <c r="H20" i="8"/>
  <c r="M20" i="8"/>
  <c r="J38" i="14"/>
  <c r="F38" i="14"/>
  <c r="K15" i="8"/>
  <c r="K16" i="8"/>
  <c r="K13" i="8"/>
  <c r="K17" i="8"/>
  <c r="I14" i="8"/>
  <c r="I18" i="8"/>
  <c r="L22" i="13"/>
  <c r="L36" i="13"/>
  <c r="L12" i="14"/>
  <c r="M30" i="13"/>
  <c r="E38" i="13"/>
  <c r="G38" i="13" s="1"/>
  <c r="M24" i="13"/>
  <c r="M14" i="13"/>
  <c r="K18" i="8"/>
  <c r="O12" i="14"/>
  <c r="E37" i="14"/>
  <c r="G37" i="14" s="1"/>
  <c r="H16" i="13"/>
  <c r="L18" i="13"/>
  <c r="L32" i="13"/>
  <c r="G19" i="8"/>
  <c r="J19" i="8" s="1"/>
  <c r="P18" i="8"/>
  <c r="L28" i="13"/>
  <c r="K14" i="8"/>
  <c r="P15" i="8"/>
  <c r="I13" i="8"/>
  <c r="N14" i="8"/>
  <c r="I17" i="8"/>
  <c r="I16" i="8"/>
  <c r="N17" i="8"/>
  <c r="C19" i="8"/>
  <c r="E19" i="8" s="1"/>
  <c r="F12" i="8"/>
  <c r="N13" i="8"/>
  <c r="K12" i="8"/>
  <c r="F15" i="8"/>
  <c r="N12" i="8"/>
  <c r="I15" i="8"/>
  <c r="N16" i="8"/>
  <c r="F14" i="8"/>
  <c r="F18" i="8"/>
  <c r="I93" i="15"/>
  <c r="K93" i="15" s="1"/>
  <c r="I82" i="15"/>
  <c r="K82" i="15" s="1"/>
  <c r="I81" i="15"/>
  <c r="K81" i="15" s="1"/>
  <c r="I31" i="15"/>
  <c r="K31" i="15" s="1"/>
  <c r="I75" i="15"/>
  <c r="K75" i="15" s="1"/>
  <c r="I41" i="15"/>
  <c r="K41" i="15" s="1"/>
  <c r="I88" i="15"/>
  <c r="K88" i="15" s="1"/>
  <c r="I108" i="15"/>
  <c r="K108" i="15" s="1"/>
  <c r="I54" i="15"/>
  <c r="K54" i="15" s="1"/>
  <c r="I51" i="15"/>
  <c r="K51" i="15" s="1"/>
  <c r="I15" i="15"/>
  <c r="K15" i="15" s="1"/>
  <c r="I40" i="15"/>
  <c r="K40" i="15" s="1"/>
  <c r="I63" i="15"/>
  <c r="K63" i="15" s="1"/>
  <c r="I98" i="15"/>
  <c r="K98" i="15" s="1"/>
  <c r="I39" i="15"/>
  <c r="K39" i="15" s="1"/>
  <c r="I69" i="15"/>
  <c r="K69" i="15" s="1"/>
  <c r="I104" i="15"/>
  <c r="K104" i="15" s="1"/>
  <c r="I110" i="15"/>
  <c r="K110" i="15" s="1"/>
  <c r="I28" i="15"/>
  <c r="K28" i="15" s="1"/>
  <c r="I37" i="15"/>
  <c r="K37" i="15" s="1"/>
  <c r="I21" i="15"/>
  <c r="I57" i="15"/>
  <c r="K57" i="15" s="1"/>
  <c r="I101" i="15"/>
  <c r="K101" i="15" s="1"/>
  <c r="I107" i="15"/>
  <c r="K107" i="15" s="1"/>
  <c r="I18" i="15"/>
  <c r="K18" i="15" s="1"/>
  <c r="I26" i="15"/>
  <c r="K26" i="15" s="1"/>
  <c r="I34" i="15"/>
  <c r="K34" i="15" s="1"/>
  <c r="I94" i="15"/>
  <c r="K94" i="15" s="1"/>
  <c r="I23" i="15"/>
  <c r="K23" i="15" s="1"/>
  <c r="I99" i="15"/>
  <c r="K99" i="15" s="1"/>
  <c r="I100" i="15"/>
  <c r="K100" i="15" s="1"/>
  <c r="I72" i="15"/>
  <c r="I55" i="15"/>
  <c r="K55" i="15" s="1"/>
  <c r="I13" i="15"/>
  <c r="K13" i="15" s="1"/>
  <c r="I16" i="15"/>
  <c r="K16" i="15" s="1"/>
  <c r="I19" i="15"/>
  <c r="I22" i="15"/>
  <c r="K22" i="15" s="1"/>
  <c r="I25" i="15"/>
  <c r="K25" i="15" s="1"/>
  <c r="I49" i="15"/>
  <c r="K49" i="15" s="1"/>
  <c r="I52" i="15"/>
  <c r="K52" i="15" s="1"/>
  <c r="I42" i="15"/>
  <c r="K42" i="15" s="1"/>
  <c r="I47" i="15"/>
  <c r="K47" i="15" s="1"/>
  <c r="I14" i="15"/>
  <c r="K14" i="15" s="1"/>
  <c r="I17" i="15"/>
  <c r="K17" i="15" s="1"/>
  <c r="I20" i="15"/>
  <c r="K20" i="15" s="1"/>
  <c r="I29" i="15"/>
  <c r="K29" i="15" s="1"/>
  <c r="I32" i="15"/>
  <c r="K32" i="15" s="1"/>
  <c r="I35" i="15"/>
  <c r="K35" i="15" s="1"/>
  <c r="I44" i="15"/>
  <c r="K44" i="15" s="1"/>
  <c r="I45" i="15"/>
  <c r="K45" i="15" s="1"/>
  <c r="I50" i="15"/>
  <c r="K50" i="15" s="1"/>
  <c r="I24" i="15"/>
  <c r="K24" i="15" s="1"/>
  <c r="I27" i="15"/>
  <c r="K27" i="15" s="1"/>
  <c r="I30" i="15"/>
  <c r="K30" i="15" s="1"/>
  <c r="I33" i="15"/>
  <c r="K33" i="15" s="1"/>
  <c r="I36" i="15"/>
  <c r="K36" i="15" s="1"/>
  <c r="I43" i="15"/>
  <c r="K43" i="15" s="1"/>
  <c r="I48" i="15"/>
  <c r="K48" i="15" s="1"/>
  <c r="I38" i="15"/>
  <c r="K38" i="15" s="1"/>
  <c r="I46" i="15"/>
  <c r="K46" i="15" s="1"/>
  <c r="I73" i="15"/>
  <c r="K73" i="15" s="1"/>
  <c r="I80" i="15"/>
  <c r="K80" i="15" s="1"/>
  <c r="I71" i="15"/>
  <c r="K71" i="15" s="1"/>
  <c r="I58" i="15"/>
  <c r="K58" i="15" s="1"/>
  <c r="I70" i="15"/>
  <c r="I79" i="15"/>
  <c r="K79" i="15" s="1"/>
  <c r="I61" i="15"/>
  <c r="K61" i="15" s="1"/>
  <c r="I87" i="15"/>
  <c r="K87" i="15" s="1"/>
  <c r="I64" i="15"/>
  <c r="K64" i="15" s="1"/>
  <c r="I67" i="15"/>
  <c r="K67" i="15" s="1"/>
  <c r="I76" i="15"/>
  <c r="K76" i="15" s="1"/>
  <c r="I83" i="15"/>
  <c r="K83" i="15" s="1"/>
  <c r="I59" i="15"/>
  <c r="K59" i="15" s="1"/>
  <c r="I60" i="15"/>
  <c r="I62" i="15"/>
  <c r="K62" i="15" s="1"/>
  <c r="I53" i="15"/>
  <c r="K53" i="15" s="1"/>
  <c r="I56" i="15"/>
  <c r="K56" i="15" s="1"/>
  <c r="I65" i="15"/>
  <c r="K65" i="15" s="1"/>
  <c r="I66" i="15"/>
  <c r="K66" i="15" s="1"/>
  <c r="I68" i="15"/>
  <c r="K68" i="15" s="1"/>
  <c r="I77" i="15"/>
  <c r="K77" i="15" s="1"/>
  <c r="I74" i="15"/>
  <c r="K74" i="15" s="1"/>
  <c r="I85" i="15"/>
  <c r="K85" i="15" s="1"/>
  <c r="I91" i="15"/>
  <c r="K91" i="15" s="1"/>
  <c r="I109" i="15"/>
  <c r="K109" i="15" s="1"/>
  <c r="Y117" i="15"/>
  <c r="AA117" i="15" s="1"/>
  <c r="I86" i="15"/>
  <c r="K86" i="15" s="1"/>
  <c r="I92" i="15"/>
  <c r="I102" i="15"/>
  <c r="K102" i="15" s="1"/>
  <c r="I112" i="15"/>
  <c r="K112" i="15" s="1"/>
  <c r="I78" i="15"/>
  <c r="K78" i="15" s="1"/>
  <c r="I84" i="15"/>
  <c r="K84" i="15" s="1"/>
  <c r="I90" i="15"/>
  <c r="K90" i="15" s="1"/>
  <c r="I96" i="15"/>
  <c r="K96" i="15" s="1"/>
  <c r="I97" i="15"/>
  <c r="K97" i="15" s="1"/>
  <c r="I89" i="15"/>
  <c r="K89" i="15" s="1"/>
  <c r="I95" i="15"/>
  <c r="K95" i="15" s="1"/>
  <c r="I103" i="15"/>
  <c r="K103" i="15" s="1"/>
  <c r="I105" i="15"/>
  <c r="K105" i="15" s="1"/>
  <c r="Q117" i="15"/>
  <c r="S117" i="15" s="1"/>
  <c r="E117" i="15"/>
  <c r="G117" i="15" s="1"/>
  <c r="I111" i="15"/>
  <c r="K111" i="15" s="1"/>
  <c r="M117" i="15"/>
  <c r="O117" i="15" s="1"/>
  <c r="I106" i="15"/>
  <c r="K106" i="15" s="1"/>
  <c r="L38" i="13" l="1"/>
  <c r="K38" i="13"/>
  <c r="L37" i="14"/>
  <c r="K37" i="14"/>
  <c r="L19" i="8"/>
  <c r="I38" i="14" s="1"/>
  <c r="L92" i="15"/>
  <c r="K92" i="15"/>
  <c r="L60" i="15"/>
  <c r="K60" i="15"/>
  <c r="L70" i="15"/>
  <c r="K70" i="15"/>
  <c r="L19" i="15"/>
  <c r="K19" i="15"/>
  <c r="L72" i="15"/>
  <c r="K72" i="15"/>
  <c r="L21" i="15"/>
  <c r="K21" i="15"/>
  <c r="M38" i="14"/>
  <c r="L35" i="15"/>
  <c r="L48" i="15"/>
  <c r="L52" i="15"/>
  <c r="L87" i="15"/>
  <c r="L13" i="15"/>
  <c r="L105" i="15"/>
  <c r="L91" i="15"/>
  <c r="L56" i="15"/>
  <c r="L55" i="15"/>
  <c r="L34" i="15"/>
  <c r="L111" i="15"/>
  <c r="L86" i="15"/>
  <c r="L53" i="15"/>
  <c r="L95" i="15"/>
  <c r="L97" i="15"/>
  <c r="L27" i="15"/>
  <c r="L103" i="15"/>
  <c r="L85" i="15"/>
  <c r="L32" i="15"/>
  <c r="L51" i="15"/>
  <c r="L99" i="15"/>
  <c r="L107" i="15"/>
  <c r="L106" i="15"/>
  <c r="L22" i="15"/>
  <c r="L89" i="15"/>
  <c r="L90" i="15"/>
  <c r="L68" i="15"/>
  <c r="L61" i="15"/>
  <c r="L112" i="15"/>
  <c r="L84" i="15"/>
  <c r="L102" i="15"/>
  <c r="L74" i="15"/>
  <c r="L62" i="15"/>
  <c r="L67" i="15"/>
  <c r="L71" i="15"/>
  <c r="L18" i="15"/>
  <c r="L78" i="15"/>
  <c r="L49" i="15"/>
  <c r="L16" i="15"/>
  <c r="L113" i="15"/>
  <c r="L65" i="15"/>
  <c r="L64" i="15"/>
  <c r="L73" i="15"/>
  <c r="L17" i="15"/>
  <c r="L57" i="15"/>
  <c r="L110" i="15"/>
  <c r="L30" i="15"/>
  <c r="L45" i="15"/>
  <c r="L75" i="15"/>
  <c r="L96" i="15"/>
  <c r="L63" i="15"/>
  <c r="L29" i="15"/>
  <c r="L15" i="15"/>
  <c r="L109" i="15"/>
  <c r="L66" i="15"/>
  <c r="L79" i="15"/>
  <c r="L43" i="15"/>
  <c r="L50" i="15"/>
  <c r="L20" i="15"/>
  <c r="L116" i="15"/>
  <c r="L47" i="15"/>
  <c r="L54" i="15"/>
  <c r="L82" i="15"/>
  <c r="L115" i="15"/>
  <c r="L33" i="15"/>
  <c r="L14" i="15"/>
  <c r="L100" i="15"/>
  <c r="L94" i="15"/>
  <c r="L37" i="15"/>
  <c r="L104" i="15"/>
  <c r="L40" i="15"/>
  <c r="L41" i="15"/>
  <c r="L31" i="15"/>
  <c r="L83" i="15"/>
  <c r="L46" i="15"/>
  <c r="L44" i="15"/>
  <c r="L25" i="15"/>
  <c r="L101" i="15"/>
  <c r="L28" i="15"/>
  <c r="L69" i="15"/>
  <c r="L98" i="15"/>
  <c r="L77" i="15"/>
  <c r="L76" i="15"/>
  <c r="L58" i="15"/>
  <c r="L80" i="15"/>
  <c r="L38" i="15"/>
  <c r="L24" i="15"/>
  <c r="L42" i="15"/>
  <c r="L39" i="15"/>
  <c r="L81" i="15"/>
  <c r="L93" i="15"/>
  <c r="L26" i="15"/>
  <c r="L88" i="15"/>
  <c r="L114" i="15"/>
  <c r="L23" i="15"/>
  <c r="L59" i="15"/>
  <c r="L36" i="15"/>
  <c r="L108" i="15"/>
  <c r="Q18" i="8"/>
  <c r="Q15" i="8"/>
  <c r="H38" i="13"/>
  <c r="E39" i="13"/>
  <c r="N38" i="14"/>
  <c r="D20" i="8"/>
  <c r="K19" i="8"/>
  <c r="G20" i="8"/>
  <c r="Q13" i="8"/>
  <c r="F19" i="8"/>
  <c r="C20" i="8"/>
  <c r="Q14" i="8"/>
  <c r="H37" i="14"/>
  <c r="E38" i="14"/>
  <c r="Q12" i="8"/>
  <c r="Q17" i="8"/>
  <c r="M38" i="13"/>
  <c r="Q16" i="8"/>
  <c r="I19" i="8"/>
  <c r="I117" i="15"/>
  <c r="K117" i="15" s="1"/>
  <c r="P117" i="15"/>
  <c r="T117" i="15"/>
  <c r="H117" i="15"/>
  <c r="AB117" i="15"/>
  <c r="L20" i="8" l="1"/>
  <c r="O19" i="8"/>
  <c r="P19" i="8"/>
  <c r="N19" i="8"/>
  <c r="Q19" i="8" s="1"/>
  <c r="L117" i="15"/>
</calcChain>
</file>

<file path=xl/sharedStrings.xml><?xml version="1.0" encoding="utf-8"?>
<sst xmlns="http://schemas.openxmlformats.org/spreadsheetml/2006/main" count="132141" uniqueCount="1160">
  <si>
    <t>informing_soc</t>
  </si>
  <si>
    <t>counterparty_soc</t>
  </si>
  <si>
    <t>adjustment_code</t>
  </si>
  <si>
    <t>comb_code</t>
  </si>
  <si>
    <t>amount</t>
  </si>
  <si>
    <t>eu</t>
  </si>
  <si>
    <t>chro</t>
  </si>
  <si>
    <t>acut</t>
  </si>
  <si>
    <t>geo</t>
  </si>
  <si>
    <t>cnael</t>
  </si>
  <si>
    <t>nace</t>
  </si>
  <si>
    <t>aveg</t>
  </si>
  <si>
    <t>00411</t>
  </si>
  <si>
    <t>00000</t>
  </si>
  <si>
    <t>BI00411</t>
  </si>
  <si>
    <t>CONT1;HFS2;B01;MC02;ACPF6;SC0303;STAG1;DEFA2;COLL1;TYVA01;FVAD3;PERF1;EXC2;MESG2</t>
  </si>
  <si>
    <t>EU1</t>
  </si>
  <si>
    <t>CHRO1</t>
  </si>
  <si>
    <t>ACUT2</t>
  </si>
  <si>
    <t>GEO3</t>
  </si>
  <si>
    <t>CNAEL1</t>
  </si>
  <si>
    <t>NACE01010402</t>
  </si>
  <si>
    <t>9</t>
  </si>
  <si>
    <t>CONT1;HFS2;B01;MC02;ACPF6;SC0303;STAG3;DEFA1;COLL3;TYVA02;FVAD3;PERF2;EXC2</t>
  </si>
  <si>
    <t>CHRO2</t>
  </si>
  <si>
    <t>CNAEL3</t>
  </si>
  <si>
    <t>NACE03050103</t>
  </si>
  <si>
    <t>CONT1;HFS2;B01;MC02;ACPF6;SC0303;STAG3;DEFA1;COLL1;TYVA01;FVAD3;PERF2;EXC2;MESG1</t>
  </si>
  <si>
    <t>NACE01010103</t>
  </si>
  <si>
    <t>3</t>
  </si>
  <si>
    <t>CONT1;HFS2;B01;MC02;ACPF6;SC0303;STAG2;DEFA2;COLL4;TYVA02;FVAD3;PERF1;EXC2</t>
  </si>
  <si>
    <t>CNAEL15</t>
  </si>
  <si>
    <t>NACE16010503</t>
  </si>
  <si>
    <t>CONT1;HFS2;B01;MC02;ACPF6;SC0303;STAG2;DEFA2;COLL4;TYVA01;FVAD3;PERF1;EXC2;MESG1</t>
  </si>
  <si>
    <t>NACE01010107</t>
  </si>
  <si>
    <t>5</t>
  </si>
  <si>
    <t>CONT1;HFS2;B01;MC02;ACPF6;SC0303;STAG2;DEFA2;COLL1;TYVA01;FVAD3;PERF1;EXC2;MESG1</t>
  </si>
  <si>
    <t>CNAEL7</t>
  </si>
  <si>
    <t>NACE07030502</t>
  </si>
  <si>
    <t>CONT1;HFS2;B01;MC02;ACPF6;SC0303;STAG2;DEFA2;COLL1;TYVA02;FVAD3;PERF1;EXC2</t>
  </si>
  <si>
    <t>NACE07020604</t>
  </si>
  <si>
    <t>CONT1;HFS2;B01;MC02;ACPF6;SC0303;STAG1;DEFA2;COLL4;TYVA02;FVAD3;PERF1;EXC2</t>
  </si>
  <si>
    <t>NACE03140606</t>
  </si>
  <si>
    <t>CNAEL8</t>
  </si>
  <si>
    <t>NACE08040202</t>
  </si>
  <si>
    <t>CONT1;HFS2;B01;MC02;ACPF6;SC0303;STAG2;DEFA2;COLL3;TYVA01;FVAD3;PERF1;EXC2;MESG1</t>
  </si>
  <si>
    <t>NACE07020202</t>
  </si>
  <si>
    <t>4</t>
  </si>
  <si>
    <t>ACUT1</t>
  </si>
  <si>
    <t>CNAEL6</t>
  </si>
  <si>
    <t>NACE06030101</t>
  </si>
  <si>
    <t>CONT1;HFS2;B01;MC02;ACPF6;SC0303;STAG2;DEFA2;COLL1;TYVA01;FVAD3;PERF1;EXC2;MESG5</t>
  </si>
  <si>
    <t>NACE03040402</t>
  </si>
  <si>
    <t>NACE03130202</t>
  </si>
  <si>
    <t>NACE07020701</t>
  </si>
  <si>
    <t>CONT1;HFS2;B01;MC02;ACPF6;SC0303;STAG1;DEFA2;COLL1;TYVA01;FVAD3;PERF1;EXC2;MESG1</t>
  </si>
  <si>
    <t>NACE08020301</t>
  </si>
  <si>
    <t>2</t>
  </si>
  <si>
    <t>CONT1;HFS2;B01;MC02;ACPF6;SC0303;STAG1;DEFA2;COLL3;TYVA01;FVAD3;PERF1;EXC2;MESG1</t>
  </si>
  <si>
    <t>NACE07020707</t>
  </si>
  <si>
    <t>CONT1;HFS2;B01;MC02;ACPF6;SC0303;STAG2;DEFA2;COLL3;TYVA01;FVAD3;PERF1;EXC2;MESG2</t>
  </si>
  <si>
    <t>NACE07020405</t>
  </si>
  <si>
    <t>10</t>
  </si>
  <si>
    <t>CNAEL10</t>
  </si>
  <si>
    <t>NACE10010202</t>
  </si>
  <si>
    <t>CONT1;HFS2;B01;MC02;ACPF6;SC0303;STAG1;DEFA2;COLL4;TYVA01;FVAD3;PERF1;EXC2;MESG2</t>
  </si>
  <si>
    <t>NACE06020202</t>
  </si>
  <si>
    <t>7</t>
  </si>
  <si>
    <t>CONT1;HFS2;B01;MC02;ACPF6;SC0303;STAG3;DEFA1;COLL1;TYVA02;FVAD3;PERF2;EXC2</t>
  </si>
  <si>
    <t>NACE03070203</t>
  </si>
  <si>
    <t>CONT1;HFS2;B01;MC02;ACPF6;SC0303;STAG2;DEFA2;COLL3;TYVA01;FVAD3;PERF1;EXC2;MESG3</t>
  </si>
  <si>
    <t>NACE07030301</t>
  </si>
  <si>
    <t>11</t>
  </si>
  <si>
    <t>NACE06020302</t>
  </si>
  <si>
    <t>CONT1;HFS2;B01;MC02;ACPF6;SC0303;STAG3;DEFA1;COLL4;TYVA01;FVAD3;PERF2;EXC2;MESG1</t>
  </si>
  <si>
    <t>CNAEL5</t>
  </si>
  <si>
    <t>NACE05030302</t>
  </si>
  <si>
    <t>NACE03160101</t>
  </si>
  <si>
    <t>NACE03210301</t>
  </si>
  <si>
    <t>CONT1;HFS2;B01;MC02;ACPF6;SC0303;STAG1;DEFA2;COLL1;TYVA02;FVAD3;PERF1;EXC2</t>
  </si>
  <si>
    <t>NACE03150101</t>
  </si>
  <si>
    <t>CONT1;HFS2;B01;MC02;ACPF6;SC0303;STAG1;DEFA2;COLL4;TYVA01;FVAD3;PERF1;EXC2;MESG1</t>
  </si>
  <si>
    <t>NACE06030402</t>
  </si>
  <si>
    <t>CONT1;HFS2;B01;MC02;ACPF6;SC0303;STAG1;DEFA2;COLL1;TYVA01;FVAD3;PERF1;EXC2;MESG5</t>
  </si>
  <si>
    <t>NACE03010802</t>
  </si>
  <si>
    <t>CONT1;HFS2;B01;MC02;ACPF6;SC0303;STAG1;DEFA2;COLL4;TYVA01;FVAD3;PERF1;EXC2;MESG5</t>
  </si>
  <si>
    <t>NACE07010201</t>
  </si>
  <si>
    <t>NACE03040406</t>
  </si>
  <si>
    <t>NACE03160803</t>
  </si>
  <si>
    <t>NACE07020605</t>
  </si>
  <si>
    <t>NACE07020106</t>
  </si>
  <si>
    <t>NACE06020101</t>
  </si>
  <si>
    <t>NACE07020705</t>
  </si>
  <si>
    <t>NACE03230602</t>
  </si>
  <si>
    <t>CONT1;HFS2;B01;MC02;ACPF6;SC0303;STAG3;DEFA1;COLL1;TYVA01;FVAD3;PERF2;EXC2;MESG5</t>
  </si>
  <si>
    <t>NACE06030304</t>
  </si>
  <si>
    <t>CNAEL12</t>
  </si>
  <si>
    <t>NACE13040102</t>
  </si>
  <si>
    <t>NACE01010101</t>
  </si>
  <si>
    <t>CNAEL13</t>
  </si>
  <si>
    <t>NACE14050202</t>
  </si>
  <si>
    <t>NACE03040407</t>
  </si>
  <si>
    <t>CNAEL11</t>
  </si>
  <si>
    <t>NACE12010302</t>
  </si>
  <si>
    <t>NACE03120201</t>
  </si>
  <si>
    <t>NACE06010101</t>
  </si>
  <si>
    <t>NACE07030601</t>
  </si>
  <si>
    <t>NACE03130201</t>
  </si>
  <si>
    <t>CNAEL2</t>
  </si>
  <si>
    <t>NACE02040102</t>
  </si>
  <si>
    <t>NACE03160703</t>
  </si>
  <si>
    <t>NACE03010803</t>
  </si>
  <si>
    <t>1</t>
  </si>
  <si>
    <t>NACE07030202</t>
  </si>
  <si>
    <t>NACE03010101</t>
  </si>
  <si>
    <t>NACE03240102</t>
  </si>
  <si>
    <t>CONT1;HFS2;B01;MC02;ACPF6;SC0302;STAG2;DEFA2;COLL3;TYVA01;FVAD3;PERF1;MESG2</t>
  </si>
  <si>
    <t>CNAEL18</t>
  </si>
  <si>
    <t>NACE19010302</t>
  </si>
  <si>
    <t>NACE07030704</t>
  </si>
  <si>
    <t>NACE07030605</t>
  </si>
  <si>
    <t>NACE07020401</t>
  </si>
  <si>
    <t>NACE03050102</t>
  </si>
  <si>
    <t>CONT1;HFS2;B01;MC02;ACPF6;SC0303;STAG1;DEFA2;COLL3;TYVA02;FVAD3;PERF1;EXC2</t>
  </si>
  <si>
    <t>NACE03160702</t>
  </si>
  <si>
    <t>NACE07020704</t>
  </si>
  <si>
    <t>NACE03010502</t>
  </si>
  <si>
    <t>NACE03230102</t>
  </si>
  <si>
    <t>NACE03220104</t>
  </si>
  <si>
    <t>NACE07030203</t>
  </si>
  <si>
    <t>CNAEL17</t>
  </si>
  <si>
    <t>NACE18010102</t>
  </si>
  <si>
    <t>CONT1;HFS2;B01;MC02;ACPF6;SC0303;STAG2;DEFA2;COLL1;TYVA01;FVAD3;PERF1;EXC2;MESG2</t>
  </si>
  <si>
    <t>6</t>
  </si>
  <si>
    <t>CONT1;HFS2;B01;MC02;ACPF6;SC0303;STAG1;DEFA2;COLL3;TYVA01;FVAD3;PERF1;EXC2;MESG5</t>
  </si>
  <si>
    <t>NACE10050102</t>
  </si>
  <si>
    <t>NACE13050102</t>
  </si>
  <si>
    <t>NACE10050104</t>
  </si>
  <si>
    <t>NACE03060102</t>
  </si>
  <si>
    <t>NACE03160202</t>
  </si>
  <si>
    <t>CONT1;HFS2;B01;MC04;ACPF6;SC0303;STAG1;DEFA2;COLL1;TYVA01;FVAD3;PERF1;EXC2;MESG3</t>
  </si>
  <si>
    <t>NACE13020101</t>
  </si>
  <si>
    <t>NACE03140802</t>
  </si>
  <si>
    <t>NACE03070205</t>
  </si>
  <si>
    <t>CONT1;HFS2;B01;MC02;ACPF6;SC0303;STAG1;DEFA2;COLL3;TYVA01;FVAD3;PERF1;EXC2;MESG2</t>
  </si>
  <si>
    <t>NACE03140201</t>
  </si>
  <si>
    <t>CONT1;HFS2;B01;MC02;ACPF6;SC0303;STAG3;DEFA1;COLL4;TYVA02;FVAD3;PERF2;EXC2</t>
  </si>
  <si>
    <t>NACE18040202</t>
  </si>
  <si>
    <t>NACE01020101</t>
  </si>
  <si>
    <t>NACE03160601</t>
  </si>
  <si>
    <t>NACE14060301</t>
  </si>
  <si>
    <t>NACE07020702</t>
  </si>
  <si>
    <t>CONT1;HFS2;B01;MC04;ACPF6;SC0303;STAG1;DEFA2;COLL1;TYVA02;FVAD3;PERF1;EXC2</t>
  </si>
  <si>
    <t>NACE03160602</t>
  </si>
  <si>
    <t>NACE14060102</t>
  </si>
  <si>
    <t>NACE03180301</t>
  </si>
  <si>
    <t>CONT1;HFS2;B01;MC02;ACPF6;SC0303;STAG2;DEFA2;COLL3;TYVA01;FVAD3;PERF1;EXC2;MESG5</t>
  </si>
  <si>
    <t>CNAEL9</t>
  </si>
  <si>
    <t>NACE09020301</t>
  </si>
  <si>
    <t>NACE03220102</t>
  </si>
  <si>
    <t>03162</t>
  </si>
  <si>
    <t>CONT1;HFS2;B01;MC08;TYVA01;INVS4;MESG4</t>
  </si>
  <si>
    <t>NACE13020202</t>
  </si>
  <si>
    <t>NACE08010302</t>
  </si>
  <si>
    <t>NACE03220103</t>
  </si>
  <si>
    <t>NACE03190206</t>
  </si>
  <si>
    <t>NACE06030305</t>
  </si>
  <si>
    <t>NACE06030303</t>
  </si>
  <si>
    <t>NACE19010301</t>
  </si>
  <si>
    <t>NACE03010703</t>
  </si>
  <si>
    <t>NACE09020201</t>
  </si>
  <si>
    <t>NACE16010601</t>
  </si>
  <si>
    <t>NACE13070101</t>
  </si>
  <si>
    <t>NACE03230301</t>
  </si>
  <si>
    <t>NACE03050302</t>
  </si>
  <si>
    <t>NACE07020407</t>
  </si>
  <si>
    <t>NACE03080102</t>
  </si>
  <si>
    <t>NACE07030101</t>
  </si>
  <si>
    <t>NACE06020301</t>
  </si>
  <si>
    <t>GEO6</t>
  </si>
  <si>
    <t>NACE03200302</t>
  </si>
  <si>
    <t>NACE01010501</t>
  </si>
  <si>
    <t>NACE07030602</t>
  </si>
  <si>
    <t>NACE07030706</t>
  </si>
  <si>
    <t>8</t>
  </si>
  <si>
    <t>CNAEL16</t>
  </si>
  <si>
    <t>NACE17010301</t>
  </si>
  <si>
    <t>CONT1;HFS2;B01;MC04;ACPF6;SC0303;STAG1;DEFA2;COLL1;TYVA01;FVAD3;PERF1;EXC2;MESG1</t>
  </si>
  <si>
    <t>NACE07020306</t>
  </si>
  <si>
    <t>NACE08020101</t>
  </si>
  <si>
    <t>NACE03110103</t>
  </si>
  <si>
    <t>NACE03160102</t>
  </si>
  <si>
    <t>NACE03110601</t>
  </si>
  <si>
    <t>NACE07030505</t>
  </si>
  <si>
    <t>NACE13010101</t>
  </si>
  <si>
    <t>NACE03170401</t>
  </si>
  <si>
    <t>NACE12010101</t>
  </si>
  <si>
    <t>NACE19020203</t>
  </si>
  <si>
    <t>NACE03090102</t>
  </si>
  <si>
    <t>NACE01010601</t>
  </si>
  <si>
    <t>NACE03010804</t>
  </si>
  <si>
    <t>NACE03150402</t>
  </si>
  <si>
    <t>NACE07030702</t>
  </si>
  <si>
    <t>NACE06020201</t>
  </si>
  <si>
    <t>NACE10010201</t>
  </si>
  <si>
    <t>CNAEL4</t>
  </si>
  <si>
    <t>NACE04010101</t>
  </si>
  <si>
    <t>CONT1;HFS2;B01;MC04;ACPF6;SC0302;STAG1;DEFA2;COLL1;TYVA02;FVAD3;PERF1</t>
  </si>
  <si>
    <t>NACE06030102</t>
  </si>
  <si>
    <t>NACE06030201</t>
  </si>
  <si>
    <t>NACE13030201</t>
  </si>
  <si>
    <t>NACE03140402</t>
  </si>
  <si>
    <t>NACE07020203</t>
  </si>
  <si>
    <t>NACE07010301</t>
  </si>
  <si>
    <t>NACE14030201</t>
  </si>
  <si>
    <t>NACE03160802</t>
  </si>
  <si>
    <t>NACE19010102</t>
  </si>
  <si>
    <t>NACE17010101</t>
  </si>
  <si>
    <t>NACE07020801</t>
  </si>
  <si>
    <t>NACE03140102</t>
  </si>
  <si>
    <t>NACE03010201</t>
  </si>
  <si>
    <t>NACE07020308</t>
  </si>
  <si>
    <t>NACE06030302</t>
  </si>
  <si>
    <t>NACE13060301</t>
  </si>
  <si>
    <t>NACE03180502</t>
  </si>
  <si>
    <t>NACE03050301</t>
  </si>
  <si>
    <t>NACE01010205</t>
  </si>
  <si>
    <t>GEO1</t>
  </si>
  <si>
    <t>CONT1;HFS2;B01;MC02;ACPF6;SC0303;STAG3;DEFA1;COLL1;TYVA01;FVAD3;PERF2;EXC2;MESG2</t>
  </si>
  <si>
    <t>NACE01010201</t>
  </si>
  <si>
    <t>NACE03040301</t>
  </si>
  <si>
    <t>NACE05030201</t>
  </si>
  <si>
    <t>NACE07030708</t>
  </si>
  <si>
    <t>NACE01010407</t>
  </si>
  <si>
    <t>NACE03140701</t>
  </si>
  <si>
    <t>NACE03170501</t>
  </si>
  <si>
    <t>NACE18040103</t>
  </si>
  <si>
    <t>CONT1;HFS2;B01;MC02;ACPF6;SC0303;STAG1;DEFA2;COLL1;TYVA01;FVAD3;PERF1;EXC1;MESG5</t>
  </si>
  <si>
    <t>NACE08040101</t>
  </si>
  <si>
    <t>NACE14020301</t>
  </si>
  <si>
    <t>CONT1;HFS2;B01;MC02;ACPF6;SC0303;STAG3;DEFA1;COLL4;TYVA01;FVAD3;PERF2;EXC2;MESG5</t>
  </si>
  <si>
    <t>CONT1;HFS2;B01;MC02;ACPF6;SC0303;STAG3;DEFA1;COLL1;TYVA01;FVAD3;PERF2;EXC2;MESG3</t>
  </si>
  <si>
    <t>NACE14060403</t>
  </si>
  <si>
    <t>12</t>
  </si>
  <si>
    <t>NACE03060201</t>
  </si>
  <si>
    <t>NACE03210502</t>
  </si>
  <si>
    <t>NACE06030401</t>
  </si>
  <si>
    <t>NACE16010504</t>
  </si>
  <si>
    <t>NACE06030301</t>
  </si>
  <si>
    <t>NACE03060101</t>
  </si>
  <si>
    <t>NACE10020101</t>
  </si>
  <si>
    <t>NACE14010101</t>
  </si>
  <si>
    <t>NACE03230103</t>
  </si>
  <si>
    <t>NACE06030203</t>
  </si>
  <si>
    <t>NACE03240106</t>
  </si>
  <si>
    <t>NACE06010201</t>
  </si>
  <si>
    <t>CONT1;HFS2;B01;MC02;ACPF6;SC0303;STAG2;DEFA2;COLL3;TYVA02;FVAD3;PERF1;EXC2</t>
  </si>
  <si>
    <t>NACE07030201</t>
  </si>
  <si>
    <t>CONT1;HFS2;B01;MC02;ACPF6;SC0303;STAG1;DEFA2;COLL3;TYVA01;FVAD3;PERF1;EXC2;MESG3</t>
  </si>
  <si>
    <t>13</t>
  </si>
  <si>
    <t>NACE03140801</t>
  </si>
  <si>
    <t>NACE03130102</t>
  </si>
  <si>
    <t>NACE03140401</t>
  </si>
  <si>
    <t>NACE14050101</t>
  </si>
  <si>
    <t>CONT1;HFS2;B01;MC02;ACPF6;SC0303;STAG3;DEFA1;COLL3;TYVA01;FVAD3;PERF2;EXC2;MESG2</t>
  </si>
  <si>
    <t>NACE03140603</t>
  </si>
  <si>
    <t>NACE03040403</t>
  </si>
  <si>
    <t>NACE02040203</t>
  </si>
  <si>
    <t>NACE03090103</t>
  </si>
  <si>
    <t>EU2</t>
  </si>
  <si>
    <t>GEO10</t>
  </si>
  <si>
    <t>NACE21010101</t>
  </si>
  <si>
    <t>NACE07020304</t>
  </si>
  <si>
    <t>NACE03010303</t>
  </si>
  <si>
    <t>NACE07030902</t>
  </si>
  <si>
    <t>NACE03170102</t>
  </si>
  <si>
    <t>NACE03230401</t>
  </si>
  <si>
    <t>NACE03190502</t>
  </si>
  <si>
    <t>NACE03010102</t>
  </si>
  <si>
    <t>NACE19010201</t>
  </si>
  <si>
    <t>NACE07030707</t>
  </si>
  <si>
    <t>NACE03050104</t>
  </si>
  <si>
    <t>NACE09020101</t>
  </si>
  <si>
    <t>NACE03140302</t>
  </si>
  <si>
    <t>NACE01010401</t>
  </si>
  <si>
    <t>NACE07020406</t>
  </si>
  <si>
    <t>NACE03180401</t>
  </si>
  <si>
    <t>NACE07030204</t>
  </si>
  <si>
    <t>NACE06030202</t>
  </si>
  <si>
    <t>NACE03190507</t>
  </si>
  <si>
    <t>NACE17030101</t>
  </si>
  <si>
    <t>NACE07010101</t>
  </si>
  <si>
    <t>NACE07030709</t>
  </si>
  <si>
    <t>NACE16010101</t>
  </si>
  <si>
    <t>NACE07030801</t>
  </si>
  <si>
    <t>NACE03050101</t>
  </si>
  <si>
    <t>NACE03010501</t>
  </si>
  <si>
    <t>NACE03130101</t>
  </si>
  <si>
    <t>NACE13060401</t>
  </si>
  <si>
    <t>NACE03010901</t>
  </si>
  <si>
    <t>CONT1;HFS2;B01;MC02;ACPF6;SC0303;STAG3;DEFA1;COLL3;TYVA01;FVAD3;PERF2;EXC2;MESG1</t>
  </si>
  <si>
    <t>NACE07010302</t>
  </si>
  <si>
    <t>0</t>
  </si>
  <si>
    <t>15</t>
  </si>
  <si>
    <t>NACE03160501</t>
  </si>
  <si>
    <t>NACE14010401</t>
  </si>
  <si>
    <t>NACE10060202</t>
  </si>
  <si>
    <t>NACE17020301</t>
  </si>
  <si>
    <t>NACE03190105</t>
  </si>
  <si>
    <t>NACE17020401</t>
  </si>
  <si>
    <t>NACE07030207</t>
  </si>
  <si>
    <t>NACE19030101</t>
  </si>
  <si>
    <t>NACE14010201</t>
  </si>
  <si>
    <t>NACE03040401</t>
  </si>
  <si>
    <t>NACE03010902</t>
  </si>
  <si>
    <t>NACE02050201</t>
  </si>
  <si>
    <t>CONT1;HFS2;B01;MC02;ACPF6;SC0303;STAG3;DEFA1;COLL3;TYVA01;FVAD3;PERF2;EXC2;MESG3</t>
  </si>
  <si>
    <t>NACE07030701</t>
  </si>
  <si>
    <t>NACE13050101</t>
  </si>
  <si>
    <t>NACE08040204</t>
  </si>
  <si>
    <t>NACE07020703</t>
  </si>
  <si>
    <t>NACE01010301</t>
  </si>
  <si>
    <t>NACE08040205</t>
  </si>
  <si>
    <t>NACE03110301</t>
  </si>
  <si>
    <t>NACE07020606</t>
  </si>
  <si>
    <t>NACE03240101</t>
  </si>
  <si>
    <t>NACE03190205</t>
  </si>
  <si>
    <t>NACE01020201</t>
  </si>
  <si>
    <t>NACE03110402</t>
  </si>
  <si>
    <t>NACE03030101</t>
  </si>
  <si>
    <t>NACE03100201</t>
  </si>
  <si>
    <t>NACE03190102</t>
  </si>
  <si>
    <t>NACE19010303</t>
  </si>
  <si>
    <t>NACE07020204</t>
  </si>
  <si>
    <t>NACE14010203</t>
  </si>
  <si>
    <t>NACE14020101</t>
  </si>
  <si>
    <t>NACE08010401</t>
  </si>
  <si>
    <t>NACE13030101</t>
  </si>
  <si>
    <t>NACE03010401</t>
  </si>
  <si>
    <t>NACE11010402</t>
  </si>
  <si>
    <t>NACE07030503</t>
  </si>
  <si>
    <t>NACE05030301</t>
  </si>
  <si>
    <t>NACE07020502</t>
  </si>
  <si>
    <t>NACE13050201</t>
  </si>
  <si>
    <t>NACE12010301</t>
  </si>
  <si>
    <t>NACE14030102</t>
  </si>
  <si>
    <t>NACE16010501</t>
  </si>
  <si>
    <t>NACE03050105</t>
  </si>
  <si>
    <t>NACE14010102</t>
  </si>
  <si>
    <t>NACE07030205</t>
  </si>
  <si>
    <t>NACE04010103</t>
  </si>
  <si>
    <t>NACE10010105</t>
  </si>
  <si>
    <t>NACE07020408</t>
  </si>
  <si>
    <t>CONT1;HFS2;B01;MC02;ACPF6;SC0303;STAG2;DEFA2;COLL4;TYVA01;FVAD3;PERF1;EXC2;MESG2</t>
  </si>
  <si>
    <t>NACE07030402</t>
  </si>
  <si>
    <t>NACE14010302</t>
  </si>
  <si>
    <t>NACE03200201</t>
  </si>
  <si>
    <t>NACE14010202</t>
  </si>
  <si>
    <t>CNAEL14</t>
  </si>
  <si>
    <t>NACE15010205</t>
  </si>
  <si>
    <t>NACE03080205</t>
  </si>
  <si>
    <t>NACE14020201</t>
  </si>
  <si>
    <t>NACE16010301</t>
  </si>
  <si>
    <t>NACE03240108</t>
  </si>
  <si>
    <t>NACE03130203</t>
  </si>
  <si>
    <t>NACE03130204</t>
  </si>
  <si>
    <t>NACE14030101</t>
  </si>
  <si>
    <t>NACE02040101</t>
  </si>
  <si>
    <t>NACE14060101</t>
  </si>
  <si>
    <t>NACE19020201</t>
  </si>
  <si>
    <t>NACE03190402</t>
  </si>
  <si>
    <t>NACE06020103</t>
  </si>
  <si>
    <t>NACE07030802</t>
  </si>
  <si>
    <t>NACE14050201</t>
  </si>
  <si>
    <t>NACE03140601</t>
  </si>
  <si>
    <t>NACE07020105</t>
  </si>
  <si>
    <t>NACE10020201</t>
  </si>
  <si>
    <t>NACE03230501</t>
  </si>
  <si>
    <t>NACE08010301</t>
  </si>
  <si>
    <t>NACE03110106</t>
  </si>
  <si>
    <t>NACE14060402</t>
  </si>
  <si>
    <t>NACE06020102</t>
  </si>
  <si>
    <t>NACE03150201</t>
  </si>
  <si>
    <t>NACE02030202</t>
  </si>
  <si>
    <t>NACE07030504</t>
  </si>
  <si>
    <t>NACE03240105</t>
  </si>
  <si>
    <t>NACE18010101</t>
  </si>
  <si>
    <t>NACE19030102</t>
  </si>
  <si>
    <t>NACE03240201</t>
  </si>
  <si>
    <t>NACE07030401</t>
  </si>
  <si>
    <t>NACE07030501</t>
  </si>
  <si>
    <t>NACE13010201</t>
  </si>
  <si>
    <t>NACE03180601</t>
  </si>
  <si>
    <t>NACE19030104</t>
  </si>
  <si>
    <t>NACE07020104</t>
  </si>
  <si>
    <t>NACE04010104</t>
  </si>
  <si>
    <t>NACE03080203</t>
  </si>
  <si>
    <t>NACE07020103</t>
  </si>
  <si>
    <t>NACE03160301</t>
  </si>
  <si>
    <t>NACE17010201</t>
  </si>
  <si>
    <t>NACE03150502</t>
  </si>
  <si>
    <t>NACE14010303</t>
  </si>
  <si>
    <t>NACE03020105</t>
  </si>
  <si>
    <t>NACE13030102</t>
  </si>
  <si>
    <t>NACE04010301</t>
  </si>
  <si>
    <t>GEO4</t>
  </si>
  <si>
    <t>NACE03070101</t>
  </si>
  <si>
    <t>NACE03110504</t>
  </si>
  <si>
    <t>NACE03110104</t>
  </si>
  <si>
    <t>NACE17010202</t>
  </si>
  <si>
    <t>NACE03020102</t>
  </si>
  <si>
    <t>NACE03180201</t>
  </si>
  <si>
    <t>NACE07030705</t>
  </si>
  <si>
    <t>NACE07030403</t>
  </si>
  <si>
    <t>NACE09010101</t>
  </si>
  <si>
    <t>NACE13060201</t>
  </si>
  <si>
    <t>NACE03150401</t>
  </si>
  <si>
    <t>NACE01010208</t>
  </si>
  <si>
    <t>NACE18040101</t>
  </si>
  <si>
    <t>NACE14040101</t>
  </si>
  <si>
    <t>NACE03110401</t>
  </si>
  <si>
    <t>NACE11010201</t>
  </si>
  <si>
    <t>NACE07020403</t>
  </si>
  <si>
    <t>NACE03240104</t>
  </si>
  <si>
    <t>NACE03150303</t>
  </si>
  <si>
    <t>NACE03090104</t>
  </si>
  <si>
    <t>NACE05030102</t>
  </si>
  <si>
    <t>NACE03140301</t>
  </si>
  <si>
    <t>NACE03210101</t>
  </si>
  <si>
    <t>NACE12010201</t>
  </si>
  <si>
    <t>NACE03020107</t>
  </si>
  <si>
    <t>NACE03040101</t>
  </si>
  <si>
    <t>NACE03020101</t>
  </si>
  <si>
    <t>NACE03010702</t>
  </si>
  <si>
    <t>NACE03010601</t>
  </si>
  <si>
    <t>NACE01010603</t>
  </si>
  <si>
    <t>NACE03190201</t>
  </si>
  <si>
    <t>NACE08020201</t>
  </si>
  <si>
    <t>GEO2</t>
  </si>
  <si>
    <t>NACE10040401</t>
  </si>
  <si>
    <t>NACE17010203</t>
  </si>
  <si>
    <t>NACE03190401</t>
  </si>
  <si>
    <t>NACE03160805</t>
  </si>
  <si>
    <t>NACE05030101</t>
  </si>
  <si>
    <t>14</t>
  </si>
  <si>
    <t>NACE19020204</t>
  </si>
  <si>
    <t>NACE14010304</t>
  </si>
  <si>
    <t>NACE08010303</t>
  </si>
  <si>
    <t>NACE03040405</t>
  </si>
  <si>
    <t>NACE08050201</t>
  </si>
  <si>
    <t>CONT1;HFS2;B01;MC02;ACPF6;SC0304;STAG1;DEFA2;COLL3;TYVA01;FVAD3;PERF1;MESG1</t>
  </si>
  <si>
    <t>NACE03020103</t>
  </si>
  <si>
    <t>NACE10060102</t>
  </si>
  <si>
    <t>CONT1;HFS2;B01;MC02;ACPF6;SC0303;STAG2;DEFA2;COLL4;TYVA01;FVAD3;PERF1;EXC2;MESG5</t>
  </si>
  <si>
    <t>NACE07020404</t>
  </si>
  <si>
    <t>NACE19010101</t>
  </si>
  <si>
    <t>NACE03150501</t>
  </si>
  <si>
    <t>NACE13040101</t>
  </si>
  <si>
    <t>NACE03190503</t>
  </si>
  <si>
    <t>NACE03010103</t>
  </si>
  <si>
    <t>NACE13060101</t>
  </si>
  <si>
    <t>NACE07020201</t>
  </si>
  <si>
    <t>NACE03140602</t>
  </si>
  <si>
    <t>NACE03010301</t>
  </si>
  <si>
    <t>CONT1;HFS2;B01;MC02;ACPF6;SC0304;STAG2;DEFA2;COLL2;TYVA01;FVAD3;PERF1;MESG2</t>
  </si>
  <si>
    <t>NACE10010101</t>
  </si>
  <si>
    <t>NACE18040104</t>
  </si>
  <si>
    <t>NACE03220101</t>
  </si>
  <si>
    <t>NACE19020202</t>
  </si>
  <si>
    <t>NACE17030201</t>
  </si>
  <si>
    <t>NACE10020102</t>
  </si>
  <si>
    <t>NACE09010301</t>
  </si>
  <si>
    <t>NACE08040201</t>
  </si>
  <si>
    <t>NACE03210501</t>
  </si>
  <si>
    <t>NACE03210102</t>
  </si>
  <si>
    <t>NACE19030105</t>
  </si>
  <si>
    <t>CONT1;HFS2;B01;MC02;ACPF6;SC0304;STAG2;DEFA2;COLL3;TYVA01;FVAD3;PERF1;MESG1</t>
  </si>
  <si>
    <t>NACE03180501</t>
  </si>
  <si>
    <t>NACE17020101</t>
  </si>
  <si>
    <t>CONT1;HFS2;B01;MC04;ACPF3;SC0302;PFV1;DEFA2;COLL4;TYVA01;FVAD1;PERF1;MESG1</t>
  </si>
  <si>
    <t>NACE07020607</t>
  </si>
  <si>
    <t>NACE03010701</t>
  </si>
  <si>
    <t>NACE07020602</t>
  </si>
  <si>
    <t>NACE01030101</t>
  </si>
  <si>
    <t>NACE11030201</t>
  </si>
  <si>
    <t>NACE07020102</t>
  </si>
  <si>
    <t>NACE03170301</t>
  </si>
  <si>
    <t>NACE07020601</t>
  </si>
  <si>
    <t>NACE03190103</t>
  </si>
  <si>
    <t>NACE03200301</t>
  </si>
  <si>
    <t>NACE14010306</t>
  </si>
  <si>
    <t>NACE07020309</t>
  </si>
  <si>
    <t>NACE19020101</t>
  </si>
  <si>
    <t>NACE03180102</t>
  </si>
  <si>
    <t>NACE07030901</t>
  </si>
  <si>
    <t>NACE03140101</t>
  </si>
  <si>
    <t>NACE07020109</t>
  </si>
  <si>
    <t>NACE07010401</t>
  </si>
  <si>
    <t>CONT1;HFS2;B01;MC02;ACPF6;SC0304;STAG2;DEFA2;COLL2;TYVA02;FVAD3;PERF1</t>
  </si>
  <si>
    <t>NACE14050301</t>
  </si>
  <si>
    <t>01333</t>
  </si>
  <si>
    <t>NACE08010402</t>
  </si>
  <si>
    <t>NACE18030101</t>
  </si>
  <si>
    <t>NACE05020101</t>
  </si>
  <si>
    <t>NACE07020107</t>
  </si>
  <si>
    <t>NACE01010408</t>
  </si>
  <si>
    <t>NACE03190104</t>
  </si>
  <si>
    <t>NACE07020706</t>
  </si>
  <si>
    <t>NACE03150504</t>
  </si>
  <si>
    <t>NACE07030102</t>
  </si>
  <si>
    <t>NACE04010203</t>
  </si>
  <si>
    <t>NACE07030803</t>
  </si>
  <si>
    <t>NACE03180101</t>
  </si>
  <si>
    <t>NACE03040404</t>
  </si>
  <si>
    <t>NACE03190202</t>
  </si>
  <si>
    <t>NACE10050101</t>
  </si>
  <si>
    <t>NACE03160804</t>
  </si>
  <si>
    <t>NACE05030202</t>
  </si>
  <si>
    <t>NACE07020603</t>
  </si>
  <si>
    <t>NACE14060201</t>
  </si>
  <si>
    <t>NACE11030202</t>
  </si>
  <si>
    <t>NACE07020402</t>
  </si>
  <si>
    <t>NACE16010201</t>
  </si>
  <si>
    <t>NACE08050101</t>
  </si>
  <si>
    <t>NACE01010102</t>
  </si>
  <si>
    <t>NACE03160201</t>
  </si>
  <si>
    <t>GEO19</t>
  </si>
  <si>
    <t>NACE11010403</t>
  </si>
  <si>
    <t>NACE03190505</t>
  </si>
  <si>
    <t>NACE01010204</t>
  </si>
  <si>
    <t>16</t>
  </si>
  <si>
    <t>NACE03160701</t>
  </si>
  <si>
    <t>NACE10030101</t>
  </si>
  <si>
    <t>20</t>
  </si>
  <si>
    <t>NACE01020401</t>
  </si>
  <si>
    <t>NACE01010406</t>
  </si>
  <si>
    <t>CONT1;HFS2;B01;MC04;ACPF6;SC0303;STAG2;DEFA2;COLL1;TYVA01;FVAD3;PERF1;EXC2;MESG1</t>
  </si>
  <si>
    <t>NACE03040201</t>
  </si>
  <si>
    <t>NACE03230601</t>
  </si>
  <si>
    <t>NACE03090201</t>
  </si>
  <si>
    <t>GEO7</t>
  </si>
  <si>
    <t>NACE01010206</t>
  </si>
  <si>
    <t>NACE07020307</t>
  </si>
  <si>
    <t>NACE14050203</t>
  </si>
  <si>
    <t>CONT1;HFS2;B01;MC02;ACPF6;SC0303;STAG1;DEFA2;COLL1;TYVA02;FVAD3;PERF1;EXC1</t>
  </si>
  <si>
    <t>NACE19030103</t>
  </si>
  <si>
    <t>NACE03080201</t>
  </si>
  <si>
    <t>CONT1;HFS2;B01;MC02;ACPF6;SC0304;STAG1;DEFA2;COLL2;TYVA02;FVAD3;PERF1</t>
  </si>
  <si>
    <t>NACE03190504</t>
  </si>
  <si>
    <t>NACE07020409</t>
  </si>
  <si>
    <t>NACE01010202</t>
  </si>
  <si>
    <t>NACE07030604</t>
  </si>
  <si>
    <t>NACE03170502</t>
  </si>
  <si>
    <t>NACE10020103</t>
  </si>
  <si>
    <t>NACE05010101</t>
  </si>
  <si>
    <t>NACE19020205</t>
  </si>
  <si>
    <t>NACE03110501</t>
  </si>
  <si>
    <t>NACE16010401</t>
  </si>
  <si>
    <t>GEO11</t>
  </si>
  <si>
    <t>NACE03150403</t>
  </si>
  <si>
    <t>NACE01010602</t>
  </si>
  <si>
    <t>NACE03140405</t>
  </si>
  <si>
    <t>NACE10030201</t>
  </si>
  <si>
    <t>NACE03170101</t>
  </si>
  <si>
    <t>NACE10010103</t>
  </si>
  <si>
    <t>NACE16010502</t>
  </si>
  <si>
    <t>NACE03080202</t>
  </si>
  <si>
    <t>CONT1;HFS2;B01;MC02;ACPF6;SC0304;STAG3;DEFA1;COLL2;TYVA01;FVAD3;PERF2;MESG5</t>
  </si>
  <si>
    <t>CONT1;HFS2;B01;MC04;ACPF6;SC0302;STAG3;DEFA1;COLL1;TYVA01;FVAD3;PERF2;MESG1</t>
  </si>
  <si>
    <t>GEO14</t>
  </si>
  <si>
    <t>NACE09020202</t>
  </si>
  <si>
    <t>NACE01010604</t>
  </si>
  <si>
    <t>NACE03010801</t>
  </si>
  <si>
    <t>NACE03140105</t>
  </si>
  <si>
    <t>NACE03010807</t>
  </si>
  <si>
    <t>NACE03140103</t>
  </si>
  <si>
    <t>NACE18040102</t>
  </si>
  <si>
    <t>CONT1;HFS2;B01;MC02;ACPF6;SC0304;STAG2;DEFA2;COLL3;TYVA02;FVAD3;PERF1</t>
  </si>
  <si>
    <t>NACE11030103</t>
  </si>
  <si>
    <t>CONT1;HFS2;B01;MC02;ACPF6;SC0304;STAG1;DEFA2;COLL3;TYVA02;FVAD3;PERF1</t>
  </si>
  <si>
    <t>NACE03170201</t>
  </si>
  <si>
    <t>NACE07010102</t>
  </si>
  <si>
    <t>NACE13040201</t>
  </si>
  <si>
    <t>NACE10040301</t>
  </si>
  <si>
    <t>CONT1;HFS2;B01;MC02;ACPF6;SC0303;STAG1;DEFA2;COLL1;TYVA01;FVAD3;PERF1;EXC1;MESG3</t>
  </si>
  <si>
    <t>NACE10060101</t>
  </si>
  <si>
    <t>CONT1;HFS2;B01;MC04;ACPF6;SC0303;STAG2;DEFA2;COLL1;TYVA02;FVAD3;PERF1;EXC2</t>
  </si>
  <si>
    <t>CONT1;HFS2;B01;MC02;ACPF6;SC0303;STAG1;DEFA2;COLL1;TYVA01;FVAD3;PERF1;EXC2;MESG3</t>
  </si>
  <si>
    <t>NACE07020301</t>
  </si>
  <si>
    <t>NACE11030203</t>
  </si>
  <si>
    <t>NACE03190501</t>
  </si>
  <si>
    <t>NACE03200101</t>
  </si>
  <si>
    <t>NACE03070204</t>
  </si>
  <si>
    <t>NACE18020101</t>
  </si>
  <si>
    <t>CONT1;HFS2;B01;MC02;ACPF6;SC0303;STAG3;DEFA1;COLL3;TYVA01;FVAD3;PERF2;EXC2;MESG5</t>
  </si>
  <si>
    <t>NACE03110105</t>
  </si>
  <si>
    <t>NACE10050103</t>
  </si>
  <si>
    <t>NACE13020201</t>
  </si>
  <si>
    <t>NACE09010401</t>
  </si>
  <si>
    <t>CONT1;HFS2;B01;MC02;ACPF6;SC0304;STAG3;DEFA1;COLL3;TYVA01;FVAD3;PERF2;MESG5</t>
  </si>
  <si>
    <t>NACE18020104</t>
  </si>
  <si>
    <t>NACE03180302</t>
  </si>
  <si>
    <t>NACE07020108</t>
  </si>
  <si>
    <t>NACE03070201</t>
  </si>
  <si>
    <t>NACE07020501</t>
  </si>
  <si>
    <t>CONT1;HFS1;B01;MC1005;ORIG4;TYVA02</t>
  </si>
  <si>
    <t>NACE18040201</t>
  </si>
  <si>
    <t>CONT1;HFS2;B01;MC02;ACPF6;SC0303;STAG3;DEFA1;COLL3;TYVA01;FVAD3;PERF2;EXC2;MESG4</t>
  </si>
  <si>
    <t>30</t>
  </si>
  <si>
    <t>NACE19020102</t>
  </si>
  <si>
    <t>NACE18010103</t>
  </si>
  <si>
    <t>NACE07020302</t>
  </si>
  <si>
    <t>NACE18020102</t>
  </si>
  <si>
    <t>CONT1;HFS2;B01;MC02;ACPF6;SC0304;STAG3;DEFA1;COLL2;TYVA01;FVAD3;PERF2;MESG3</t>
  </si>
  <si>
    <t>NACE08040203</t>
  </si>
  <si>
    <t>NACE10010102</t>
  </si>
  <si>
    <t>NACE03240107</t>
  </si>
  <si>
    <t>NACE17030202</t>
  </si>
  <si>
    <t>NACE03090101</t>
  </si>
  <si>
    <t>NACE17020201</t>
  </si>
  <si>
    <t>NACE01010403</t>
  </si>
  <si>
    <t>NACE03010805</t>
  </si>
  <si>
    <t>NACE03010806</t>
  </si>
  <si>
    <t>NACE03010302</t>
  </si>
  <si>
    <t>NACE10010104</t>
  </si>
  <si>
    <t>NACE03230201</t>
  </si>
  <si>
    <t>NACE10040101</t>
  </si>
  <si>
    <t>NACE07020303</t>
  </si>
  <si>
    <t>GEO18</t>
  </si>
  <si>
    <t>NACE01030201</t>
  </si>
  <si>
    <t>CONT1;HFS2;B01;MC02;ACPF6;SC0302;STAG1;DEFA2;COLL3;TYVA01;FVAD3;PERF1;MESG3</t>
  </si>
  <si>
    <t>NACE16010302</t>
  </si>
  <si>
    <t>NACE10040201</t>
  </si>
  <si>
    <t>NACE10060201</t>
  </si>
  <si>
    <t>GEO17</t>
  </si>
  <si>
    <t>NACE07030703</t>
  </si>
  <si>
    <t>NACE03150301</t>
  </si>
  <si>
    <t>CONT1;HFS2;B01;MC02;ACPF6;SC0304;STAG2;DEFA2;COLL2;TYVA01;FVAD3;PERF1;MESG1</t>
  </si>
  <si>
    <t>NACE14010301</t>
  </si>
  <si>
    <t>NACE10020104</t>
  </si>
  <si>
    <t>NACE09010201</t>
  </si>
  <si>
    <t>NACE03110502</t>
  </si>
  <si>
    <t>NACE14060401</t>
  </si>
  <si>
    <t>NACE18010104</t>
  </si>
  <si>
    <t>NACE02040204</t>
  </si>
  <si>
    <t>CONT1;HFS2;B01;MC02;ACPF6;SC0304;STAG2;DEFA2;COLL3;TYVA01;FVAD3;PERF1;MESG5</t>
  </si>
  <si>
    <t>NACE03240103</t>
  </si>
  <si>
    <t>NACE03110101</t>
  </si>
  <si>
    <t>NACE03190301</t>
  </si>
  <si>
    <t>NACE01020301</t>
  </si>
  <si>
    <t>NACE03150404</t>
  </si>
  <si>
    <t>CONT1;HFS2;B01;MC02;ACPF6;SC0304;STAG3;DEFA1;COLL3;TYVA01;FVAD3;PERF2;MESG4</t>
  </si>
  <si>
    <t>24</t>
  </si>
  <si>
    <t>NACE07020305</t>
  </si>
  <si>
    <t>NACE19020206</t>
  </si>
  <si>
    <t>NACE14040201</t>
  </si>
  <si>
    <t>CONT1;HFS2;B01;MC06;ACPF5;SC0303;TYVA01;EXC2;MESG4</t>
  </si>
  <si>
    <t>NACE03110201</t>
  </si>
  <si>
    <t>NACE07030206</t>
  </si>
  <si>
    <t>CONT1;HFS2;B01;MC02;ACPF6;SC0303;STAG1;DEFA2;COLL4;TYVA01;FVAD3;PERF1;EXC1;MESG1</t>
  </si>
  <si>
    <t>NACE03120101</t>
  </si>
  <si>
    <t>NACE03140501</t>
  </si>
  <si>
    <t>CONT1;HFS2;B01;MC02;ACPF6;SC0302;STAG1;DEFA2;COLL3;TYVA01;FVAD3;PERF1;MESG5</t>
  </si>
  <si>
    <t>CONT1;HFS2;B01;MC04;ACPF6;SC0303;STAG1;DEFA2;COLL1;TYVA02;FVAD3;PERF1;EXC1</t>
  </si>
  <si>
    <t>NACE16010402</t>
  </si>
  <si>
    <t>NACE03190101</t>
  </si>
  <si>
    <t>CONT1;HFS2;B01;MC02;ACPF6;SC0303;STAG2;DEFA2;COLL1;TYVA01;FVAD3;PERF1;EXC2;MESG3</t>
  </si>
  <si>
    <t>CONT1;HFS2;B01;MC02;ACPF6;SC0304;STAG1;DEFA2;COLL3;TYVA01;FVAD3;PERF1;MESG2</t>
  </si>
  <si>
    <t>CONT1;HFS2;B01;MC02;ACPF6;SC0304;STAG1;DEFA2;COLL2;TYVA01;FVAD3;PERF1;MESG2</t>
  </si>
  <si>
    <t>NACE03140604</t>
  </si>
  <si>
    <t>NACE06030103</t>
  </si>
  <si>
    <t>CONT1;HFS2;B01;MC02;ACPF6;SC0302;STAG1;DEFA2;COLL3;TYVA01;FVAD3;PERF1;MESG2</t>
  </si>
  <si>
    <t>CONT1;HFS2;B01;MC04;ACPF6;SC0302;STAG2;DEFA2;COLL1;TYVA01;FVAD3;PERF1;MESG1</t>
  </si>
  <si>
    <t>NACE01010203</t>
  </si>
  <si>
    <t>CONT1;HFS2;B01;MC02;ACPF6;SC0304;STAG2;DEFA2;COLL2;TYVA01;FVAD3;PERF1;MESG3</t>
  </si>
  <si>
    <t>NACE03150503</t>
  </si>
  <si>
    <t>NACE15010201</t>
  </si>
  <si>
    <t>GEO9</t>
  </si>
  <si>
    <t>CONT1;HFS2;B01;MC04;ACPF6;SC0302;STAG1;DEFA2;COLL1;TYVA01;FVAD3;PERF1;MESG1</t>
  </si>
  <si>
    <t>NACE11020102</t>
  </si>
  <si>
    <t>NACE03140502</t>
  </si>
  <si>
    <t>NACE08030101</t>
  </si>
  <si>
    <t>NACE14010305</t>
  </si>
  <si>
    <t>NACE03190506</t>
  </si>
  <si>
    <t>NACE20020101</t>
  </si>
  <si>
    <t>CONT1;HFS2;B01;MC02;ACPF6;SC0304;STAG1;DEFA2;COLL3;TYVA01;FVAD3;PERF1;MESG5</t>
  </si>
  <si>
    <t>NACE03210503</t>
  </si>
  <si>
    <t>CONT1;HFS2;B01;MC04;ACPF6;SC0303;STAG1;DEFA2;COLL1;TYVA01;FVAD3;PERF1;EXC2;MESG2</t>
  </si>
  <si>
    <t>NACE03190204</t>
  </si>
  <si>
    <t>04234</t>
  </si>
  <si>
    <t>CONT1;HFS2;B01;MC04;ACPF6;SC0302;STAG1;DEFA2;COLL4;TYVA01;FVAD3;PERF1;MESG1</t>
  </si>
  <si>
    <t>NACE08010501</t>
  </si>
  <si>
    <t>NACE03160401</t>
  </si>
  <si>
    <t>CONT1;HFS2;B01;MC02;ACPF6;SC0304;STAG2;DEFA2;COLL3;TYVA01;FVAD3;PERF1;MESG3</t>
  </si>
  <si>
    <t>CONT1;HFS1;B01;MC1005;ORIG4;TYVA01;MESG4</t>
  </si>
  <si>
    <t>NACE07020101</t>
  </si>
  <si>
    <t>NACE03150304</t>
  </si>
  <si>
    <t>CONT1;HFS2;B01;MC02;ACPF6;SC0304;STAG3;DEFA1;COLL2;TYVA01;FVAD3;PERF2;MESG1</t>
  </si>
  <si>
    <t>CONT1;HFS2;B01;MC02;ACPF6;SC0302;STAG1;DEFA2;COLL3;TYVA02;FVAD3;PERF1</t>
  </si>
  <si>
    <t>NACE01010209</t>
  </si>
  <si>
    <t>CONT1;HFS2;B01;MC02;ACPF6;SC0301;STAG1;DEFA2;COLL3;TYVA01;FVAD3;PERF1;MESG1</t>
  </si>
  <si>
    <t>NACE03180303</t>
  </si>
  <si>
    <t>CONT1;HFS2;B01;MC04;ACPF6;SC0303;STAG1;DEFA2;COLL3;TYVA01;FVAD3;PERF1;EXC2;MESG1</t>
  </si>
  <si>
    <t>NACE03070202</t>
  </si>
  <si>
    <t>CONT1;HFS2;B01;MC02;ACPF6;SC0304;STAG1;DEFA2;COLL2;TYVA01;FVAD3;PERF1;MESG1</t>
  </si>
  <si>
    <t>CONT1;HFS2;B01;MC02;ACPF6;SC0303;STAG1;DEFA2;COLL4;TYVA01;FVAD3;PERF1;EXC2;MESG3</t>
  </si>
  <si>
    <t>18</t>
  </si>
  <si>
    <t>NACE01010701</t>
  </si>
  <si>
    <t>NACE01010405</t>
  </si>
  <si>
    <t>17</t>
  </si>
  <si>
    <t>CONT1;HFS2;B01;MC02;ACPF6;SC0304;STAG3;DEFA1;COLL3;TYVA01;FVAD3;PERF2;MESG1</t>
  </si>
  <si>
    <t>CONT1;HFS2;B01;MC04;ACPF6;SC0303;STAG3;DEFA1;COLL1;TYVA02;FVAD3;PERF2;EXC2</t>
  </si>
  <si>
    <t>CONT1;HFS2;B01;MC04;ACPF6;SC0302;STAG1;DEFA2;COLL4;TYVA02;FVAD3;PERF1</t>
  </si>
  <si>
    <t>NACE03210201</t>
  </si>
  <si>
    <t>NACE07030603</t>
  </si>
  <si>
    <t>NACE11010401</t>
  </si>
  <si>
    <t>GEO8</t>
  </si>
  <si>
    <t>CONT1;HFS2;B01;MC02;ACPF6;SC0304;STAG1;DEFA2;COLL2;TYVA01;FVAD3;PERF1;MESG3</t>
  </si>
  <si>
    <t>CONT1;HFS2;B01;MC02;ACPF6;SC0303;STAG1;DEFA2;COLL3;TYVA01;FVAD3;PERF1;EXC2;MESG4</t>
  </si>
  <si>
    <t>21</t>
  </si>
  <si>
    <t>NACE04010102</t>
  </si>
  <si>
    <t>CONT1;HFS2;B01;MC02;ACPF6;SC0303;STAG1;DEFA2;COLL1;TYVA01;FVAD3;PERF1;EXC1;MESG1</t>
  </si>
  <si>
    <t>NACE03140104</t>
  </si>
  <si>
    <t>NACE03080101</t>
  </si>
  <si>
    <t>CONT1;HFS2;B01;MC02;ACPF6;SC0303;STAG3;DEFA1;COLL4;TYVA01;FVAD3;PERF2;EXC2;MESG2</t>
  </si>
  <si>
    <t>NACE01030202</t>
  </si>
  <si>
    <t>CONT1;HFS2;B01;MC02;ACPF6;SC0303;STAG1;DEFA2;COLL4;TYVA02;FVAD3;PERF1;EXC1</t>
  </si>
  <si>
    <t>NACE11010102</t>
  </si>
  <si>
    <t>CONT1;HFS2;B01;MC04;ACPF6;SC0303;STAG3;DEFA1;COLL1;TYVA01;FVAD3;PERF2;EXC2;MESG1</t>
  </si>
  <si>
    <t>NACE03170701</t>
  </si>
  <si>
    <t>CONT1;HFS2;B01;MC04;ACPF6;SC0302;STAG2;DEFA2;COLL1;TYVA02;FVAD3;PERF1</t>
  </si>
  <si>
    <t>CONT1;HFS2;B01;MC02;ACPF6;SC0302;STAG3;DEFA1;COLL3;TYVA02;FVAD3;PERF2</t>
  </si>
  <si>
    <t>GEO12</t>
  </si>
  <si>
    <t>NACE04010202</t>
  </si>
  <si>
    <t>NACE03140404</t>
  </si>
  <si>
    <t>00421</t>
  </si>
  <si>
    <t>CONT1;HFS2;B01;MC08;TYVA01;;MESG4</t>
  </si>
  <si>
    <t>NACE02050101</t>
  </si>
  <si>
    <t>NACE18020103</t>
  </si>
  <si>
    <t>CONT1;HFS2;B01;MC02;ACPF6;SC0302;STAG3;DEFA1;COLL3;TYVA01;FVAD3;PERF2;MESG2</t>
  </si>
  <si>
    <t>CONT1;HFS2;B01;MC02;ACPF6;SC0302;STAG3;DEFA1;COLL3;TYVA01;FVAD3;PERF2;MESG1</t>
  </si>
  <si>
    <t>19</t>
  </si>
  <si>
    <t>CONT1;HFS2;B01;MC02;ACPF6;SC0304;STAG1;DEFA2;COLL3;TYVA01;FVAD3;PERF1;MESG4</t>
  </si>
  <si>
    <t>26</t>
  </si>
  <si>
    <t>CONT1;HFS2;B01;MC04;ACPF6;SC0303;STAG1;DEFA2;COLL1;TYVA01;FVAD3;PERF1;EXC1;MESG1</t>
  </si>
  <si>
    <t>NACE03010402</t>
  </si>
  <si>
    <t>CONT1;HFS2;B01;MC02;ACPF6;SC0304;STAG3;DEFA1;COLL3;TYVA02;FVAD3;PERF2</t>
  </si>
  <si>
    <t>22</t>
  </si>
  <si>
    <t>CONT1;HFS2;B01;MC02;ACPF6;SC0304;STAG1;DEFA2;COLL2;TYVA01;FVAD3;PERF1;MESG4</t>
  </si>
  <si>
    <t>31</t>
  </si>
  <si>
    <t>CONT1;HFS2;B01;MC06;ACPF3;SC0302;TYVA01;MESG4</t>
  </si>
  <si>
    <t>NACE03110503</t>
  </si>
  <si>
    <t>NACE11030102</t>
  </si>
  <si>
    <t>CONT1;HFS2;B01;MC06;ACPF5;SC0302;TYVA01;MESG4</t>
  </si>
  <si>
    <t>CONT1;HFS2;B01;MC02;ACPF6;SC0304;STAG3;DEFA1;COLL2;TYVA01;FVAD3;PERF2;MESG4</t>
  </si>
  <si>
    <t>CONT1;HFS2;B01;MC02;ACPF6;SC0302;STAG1;DEFA2;COLL3;TYVA01;FVAD3;PERF1;MESG1</t>
  </si>
  <si>
    <t>CONT1;HFS2;B01;MC02;ACPF6;SC0304;STAG3;DEFA1;COLL3;TYVA01;FVAD3;PERF2;MESG2</t>
  </si>
  <si>
    <t>CONT1;HFS2;B01;MC02;ACPF6;SC0303;STAG2;DEFA2;COLL3;TYVA01;FVAD3;PERF1;EXC2;MESG4</t>
  </si>
  <si>
    <t>NACE11020101</t>
  </si>
  <si>
    <t>NACE05040101</t>
  </si>
  <si>
    <t>GEO5</t>
  </si>
  <si>
    <t>32</t>
  </si>
  <si>
    <t>NACE03150302</t>
  </si>
  <si>
    <t>CONT1;HFS2;B01;MC02;ACPF6;SC0301;STAG1;DEFA2;COLL2;TYVA02;FVAD3;PERF1</t>
  </si>
  <si>
    <t>CONT1;HFS2;B01;MC04;ACPF6;SC0303;STAG1;DEFA2;COLL3;TYVA02;FVAD3;PERF1;EXC2</t>
  </si>
  <si>
    <t>00445</t>
  </si>
  <si>
    <t>CONT1;HFS2;B01;MC02;ACPF6;SC0302;STAG2;DEFA2;COLL3;TYVA01;FVAD3;PERF1;MESG1</t>
  </si>
  <si>
    <t>CONT1;HFS2;B01;MC02;ACPF6;SC0302;STAG2;DEFA2;COLL3;TYVA02;FVAD3;PERF1</t>
  </si>
  <si>
    <t>CONT1;HFS2;B01;MC02;ACPF6;SC0301;STAG1;DEFA2;COLL3;TYVA02;FVAD3;PERF1</t>
  </si>
  <si>
    <t>CONT1;HFS2;B01;MC02;ACPF6;SC0304;STAG3;DEFA1;COLL3;TYVA01;FVAD3;PERF2;MESG3</t>
  </si>
  <si>
    <t>NACE20020201</t>
  </si>
  <si>
    <t>CONT1;HFS2;B01;MC02;ACPF6;SC0304;STAG2;DEFA2;COLL2;TYVA01;FVAD3;PERF1;MESG4</t>
  </si>
  <si>
    <t>CONT1;HFS2;B01;MC02;ACPF6;SC0304;STAG2;DEFA2;COLL2;TYVA01;FVAD3;PERF1;MESG5</t>
  </si>
  <si>
    <t>CONT1;HFS2;B01;MC02;ACPF6;SC0304;STAG1;DEFA2;COLL3;TYVA01;FVAD3;PERF1;MESG3</t>
  </si>
  <si>
    <t>NACE11030301</t>
  </si>
  <si>
    <t>28</t>
  </si>
  <si>
    <t>CONT1;HFS2;B01;MC02;ACPF6;SC0304;STAG3;DEFA1;COLL2;TYVA02;FVAD3;PERF2</t>
  </si>
  <si>
    <t>CONT1;HFS2;B01;MC02;ACPF6;SC0301;STAG1;DEFA2;COLL2;TYVA01;FVAD3;PERF1;MESG1</t>
  </si>
  <si>
    <t>CONT1;HFS2;B01;MC02;ACPF6;SC0304;STAG3;DEFA1;COLL2;TYVA01;FVAD3;PERF2;MESG2</t>
  </si>
  <si>
    <t>CONT1;HFS2;B01;MC02;ACPF6;SC0304;STAG2;DEFA2;COLL3;TYVA01;FVAD3;PERF1;MESG4</t>
  </si>
  <si>
    <t>27</t>
  </si>
  <si>
    <t>CONT1;HFS2;B01;MC04;ACPF6;SC0302;STAG1;DEFA2;COLL4;TYVA01;FVAD3;PERF1;MESG4</t>
  </si>
  <si>
    <t>48</t>
  </si>
  <si>
    <t>CONT1;HFS2;B01;MC02;ACPF6;SC0304;STAG2;DEFA2;COLL3;TYVA01;FVAD3;PERF1;MESG2</t>
  </si>
  <si>
    <t>CONT1;HFS2;B01;MC02;ACPF6;SC0304;STAG1;DEFA2;COLL2;TYVA01;FVAD3;PERF1;MESG5</t>
  </si>
  <si>
    <t>00442</t>
  </si>
  <si>
    <t>CONT1;HFS2;B01;MC08;TYVA01;INVS5;EXC2;MESG4</t>
  </si>
  <si>
    <t>NACE03010602</t>
  </si>
  <si>
    <t>CONT1;HFS2;B01;MC04;ACPF3;SC0302;PFV1;DEFA2;COLL4;TYVA01;FVAD1;PERF1;MESG4</t>
  </si>
  <si>
    <t>47</t>
  </si>
  <si>
    <t>CONT1;HFS2;B01;MC02;ACPF6;SC0303;STAG3;DEFA1;COLL1;TYVA01;FVAD3;PERF2;EXC2;MESG4</t>
  </si>
  <si>
    <t>CONT1;HFS2;B01;MC02;ACPF6;SC0302;STAG3;DEFA1;COLL3;TYVA01;FVAD3;PERF2;MESG5</t>
  </si>
  <si>
    <t>CONT1;HFS2;B01;MC04;ACPF3;SC0302;PFV1;DEFA2;COLL4;TYVA01;FVAD1;PERF1;MESG2</t>
  </si>
  <si>
    <t>CONT1;HFS2;B01;MC08;TYVA02;INVS5;EXC2</t>
  </si>
  <si>
    <t>CONT1;HFS2;B01;MC02;ACPF6;SC0303;STAG1;DEFA2;COLL1;TYVA01;FVAD3;PERF1;EXC1;MESG2</t>
  </si>
  <si>
    <t>reporting_soc</t>
  </si>
  <si>
    <t>id_comb</t>
  </si>
  <si>
    <t>29</t>
  </si>
  <si>
    <t>1. Variables and values for each table</t>
  </si>
  <si>
    <t>Variables</t>
  </si>
  <si>
    <t>Value</t>
  </si>
  <si>
    <t>Comments</t>
  </si>
  <si>
    <t>Main Sector</t>
  </si>
  <si>
    <t>SC0303</t>
  </si>
  <si>
    <t>"Non financial corporations"</t>
  </si>
  <si>
    <t>SC0301</t>
  </si>
  <si>
    <t>"General Government"</t>
  </si>
  <si>
    <t>SC0302</t>
  </si>
  <si>
    <t>"Other financial Corporation"</t>
  </si>
  <si>
    <t>SC0304</t>
  </si>
  <si>
    <t>"HouseHolds"</t>
  </si>
  <si>
    <t>Exposures</t>
  </si>
  <si>
    <t>TYVA01</t>
  </si>
  <si>
    <t>"Gross carrying amount"</t>
  </si>
  <si>
    <t>TYVA02</t>
  </si>
  <si>
    <t>"Imparment"</t>
  </si>
  <si>
    <t>Main Category</t>
  </si>
  <si>
    <t>MC08</t>
  </si>
  <si>
    <t>"Investment sector"</t>
  </si>
  <si>
    <t>MC10</t>
  </si>
  <si>
    <t>"Tangible assets"</t>
  </si>
  <si>
    <t>Sector</t>
  </si>
  <si>
    <t>INVS5</t>
  </si>
  <si>
    <t>"Non Financial Corporations"</t>
  </si>
  <si>
    <t>INVS4</t>
  </si>
  <si>
    <t>"Other Financial Corporations"</t>
  </si>
  <si>
    <t>INVS3</t>
  </si>
  <si>
    <t>"General Governments"</t>
  </si>
  <si>
    <t>Stage</t>
  </si>
  <si>
    <t>STAG2</t>
  </si>
  <si>
    <t>"Stage 2"</t>
  </si>
  <si>
    <t>STAG3</t>
  </si>
  <si>
    <t>"Stage 3"</t>
  </si>
  <si>
    <t>Excluded</t>
  </si>
  <si>
    <t>EXC1</t>
  </si>
  <si>
    <t>"Excluded for Paris Agreement"</t>
  </si>
  <si>
    <t>Maturity</t>
  </si>
  <si>
    <t>MESG1</t>
  </si>
  <si>
    <t>&lt;5y</t>
  </si>
  <si>
    <t>MESG2</t>
  </si>
  <si>
    <t>&gt;5y &amp; &lt;10y</t>
  </si>
  <si>
    <t>MESG3</t>
  </si>
  <si>
    <t>&gt;10y &amp; &lt;20y</t>
  </si>
  <si>
    <t>MESG4</t>
  </si>
  <si>
    <t>&gt;20y</t>
  </si>
  <si>
    <t>MESG5</t>
  </si>
  <si>
    <t>"Counterparty having the choice of the repayment date"</t>
  </si>
  <si>
    <t>MESG6</t>
  </si>
  <si>
    <t>"Other contracts with no stated maturity"</t>
  </si>
  <si>
    <t>MESG</t>
  </si>
  <si>
    <t>No maturity (Provisions)</t>
  </si>
  <si>
    <t>Chronic Changes</t>
  </si>
  <si>
    <t>"Yes"</t>
  </si>
  <si>
    <t>"No"</t>
  </si>
  <si>
    <t>Acute Changes</t>
  </si>
  <si>
    <t>2. Formulas for each table</t>
  </si>
  <si>
    <t>1.Credit Quality by sector</t>
  </si>
  <si>
    <t xml:space="preserve">      Total Gross Carrying Amount = ( NACE | SC030(1-4) | TYVA01) + ( NACE | INVS(3-5) | TYVA01 | MC05)</t>
  </si>
  <si>
    <t xml:space="preserve">      Of which STAGE2 = ( NACE | SC030(1-4) | TYVA01 | STAG2) + ( NACE | INVS(3-5) | TYVA01 | MC05 | STAG2)</t>
  </si>
  <si>
    <t xml:space="preserve">      Of which STAGE32 = ( NACE | SC030(1-4) | TYVA01 | STAG3) + ( NACE | INVS(3-5) | TYVA01 | MC05 | STAG3)</t>
  </si>
  <si>
    <t xml:space="preserve">      Acumulated Impairment = ( NACE | SC030(1-4) | TYVA02) + ( NACE | INVS(3-5) | TYVA02 | MC05)</t>
  </si>
  <si>
    <t xml:space="preserve">      Net Carrying Amount = ( NACE | SC030(1-4)) + ( NACE | INVS(3-5) | MC05)</t>
  </si>
  <si>
    <t>2.Exposures of Corp excl_P</t>
  </si>
  <si>
    <t xml:space="preserve">      Total GCA = ( NACE | SC030(1-4)) + ( NACE | INVS(3-5) | MC05)</t>
  </si>
  <si>
    <t xml:space="preserve">      Of which excluded from Paris agreement = ( NACE | SC030(1-4) | EXC1) + ( NACE | INVS(3-5) | MC05 | EXC1)</t>
  </si>
  <si>
    <t>3.Net Carrying Amt by Maturity</t>
  </si>
  <si>
    <t xml:space="preserve">      Total net carrying amount = MESG(1-6)</t>
  </si>
  <si>
    <t xml:space="preserve">      Prone to the impact of chronic climate change events = (MESG(1-6) | CHRO1)</t>
  </si>
  <si>
    <t xml:space="preserve">      Prone to the impact of acute climate change events = (MESG(1-6) | ACUT1)</t>
  </si>
  <si>
    <t xml:space="preserve">      Prone to physical risk = % Acute + % CHRONIC</t>
  </si>
  <si>
    <t>4.Net Carrying Amt by Maturity</t>
  </si>
  <si>
    <t xml:space="preserve">      Prone to the impact of chronic climate change events = ( NACE | SC030(1-4) | CHRON1) + ( NACE | INVS(3-5) | CHRON1 | MC05)</t>
  </si>
  <si>
    <t xml:space="preserve">      Prone to the impact of acute climate change events = ( NACE | SC030(1-4) | ACUT1) + ( NACE | INVS(3-5) | ACUT1 | MC05)</t>
  </si>
  <si>
    <t>Credit quality of exposures by sector</t>
  </si>
  <si>
    <t>Gross Carrying Amount and Accumulated impairment by NACE</t>
  </si>
  <si>
    <t>ID</t>
  </si>
  <si>
    <t>Activity Sector Description</t>
  </si>
  <si>
    <t>Total Gross Carrying Amount</t>
  </si>
  <si>
    <t>Of which STAGE1</t>
  </si>
  <si>
    <t>Of which STAGE2</t>
  </si>
  <si>
    <t>Of which STAGE3</t>
  </si>
  <si>
    <t>Accumulated impairment</t>
  </si>
  <si>
    <t>Net Carrying Amount</t>
  </si>
  <si>
    <t>at</t>
  </si>
  <si>
    <t>NFC</t>
  </si>
  <si>
    <t>∆ (%)</t>
  </si>
  <si>
    <t>Non Financial Corporations</t>
  </si>
  <si>
    <t>NACE01</t>
  </si>
  <si>
    <t>Agriculture, forestry and fishing</t>
  </si>
  <si>
    <t>NACE0101</t>
  </si>
  <si>
    <t>NACE0102</t>
  </si>
  <si>
    <t>NACE0103</t>
  </si>
  <si>
    <t>NACE02</t>
  </si>
  <si>
    <t>Mining and quarrying</t>
  </si>
  <si>
    <t>NACE0203</t>
  </si>
  <si>
    <t>NACE0204</t>
  </si>
  <si>
    <t>NACE0205</t>
  </si>
  <si>
    <t>NACE03</t>
  </si>
  <si>
    <t>Manufacturing</t>
  </si>
  <si>
    <t>NACE0301</t>
  </si>
  <si>
    <t>NACE0302</t>
  </si>
  <si>
    <t>NACE0303</t>
  </si>
  <si>
    <t>NACE0304</t>
  </si>
  <si>
    <t>NACE0305</t>
  </si>
  <si>
    <t>NACE0306</t>
  </si>
  <si>
    <t>NACE0307</t>
  </si>
  <si>
    <t>NACE0308</t>
  </si>
  <si>
    <t>NACE0309</t>
  </si>
  <si>
    <t>NACE0310</t>
  </si>
  <si>
    <t>NACE0311</t>
  </si>
  <si>
    <t>NACE0312</t>
  </si>
  <si>
    <t>NACE0313</t>
  </si>
  <si>
    <t>NACE0314</t>
  </si>
  <si>
    <t>NACE0315</t>
  </si>
  <si>
    <t>NACE0316</t>
  </si>
  <si>
    <t>NACE0317</t>
  </si>
  <si>
    <t>NACE0318</t>
  </si>
  <si>
    <t>NACE0319</t>
  </si>
  <si>
    <t>NACE0320</t>
  </si>
  <si>
    <t>NACE0321</t>
  </si>
  <si>
    <t>NACE0322</t>
  </si>
  <si>
    <t>NACE0323</t>
  </si>
  <si>
    <t>NACE0324</t>
  </si>
  <si>
    <t>NACE04</t>
  </si>
  <si>
    <t>Electricity, gas, steam and air conditioning supply</t>
  </si>
  <si>
    <t>NACE05</t>
  </si>
  <si>
    <t>Water supply; sewerage; waste managment and remediation activities</t>
  </si>
  <si>
    <t>NACE0501</t>
  </si>
  <si>
    <t>NACE0502</t>
  </si>
  <si>
    <t>NACE0503</t>
  </si>
  <si>
    <t>NACE0504</t>
  </si>
  <si>
    <t>NACE06</t>
  </si>
  <si>
    <t>Construction</t>
  </si>
  <si>
    <t>NACE0601</t>
  </si>
  <si>
    <t>NACE0602</t>
  </si>
  <si>
    <t>NACE0603</t>
  </si>
  <si>
    <t>NACE07</t>
  </si>
  <si>
    <t>Wholesale and retail trade; repair of motor vehicles and motorcycles</t>
  </si>
  <si>
    <t>NACE0701</t>
  </si>
  <si>
    <t>NACE0702</t>
  </si>
  <si>
    <t>NACE0703</t>
  </si>
  <si>
    <t>NACE08</t>
  </si>
  <si>
    <t>Transporting and storage</t>
  </si>
  <si>
    <t>NACE0801</t>
  </si>
  <si>
    <t>NACE0802</t>
  </si>
  <si>
    <t>NACE0803</t>
  </si>
  <si>
    <t>NACE0804</t>
  </si>
  <si>
    <t>NACE0805</t>
  </si>
  <si>
    <t>NACE09</t>
  </si>
  <si>
    <t>Accommodation and food service activities</t>
  </si>
  <si>
    <t>NACE0901</t>
  </si>
  <si>
    <t>NACE0902</t>
  </si>
  <si>
    <t>NACE10</t>
  </si>
  <si>
    <t>Information and communication</t>
  </si>
  <si>
    <t>NACE1001</t>
  </si>
  <si>
    <t>NACE1002</t>
  </si>
  <si>
    <t>NACE1003</t>
  </si>
  <si>
    <t>NACE1004</t>
  </si>
  <si>
    <t>NACE1005</t>
  </si>
  <si>
    <t>NACE1006</t>
  </si>
  <si>
    <t>NACE11</t>
  </si>
  <si>
    <t>Financial and insurance activities</t>
  </si>
  <si>
    <t>NACE1101</t>
  </si>
  <si>
    <t>NACE1102</t>
  </si>
  <si>
    <t>NACE1103</t>
  </si>
  <si>
    <t>NACE12</t>
  </si>
  <si>
    <t>Real estate activities</t>
  </si>
  <si>
    <t>NACE13</t>
  </si>
  <si>
    <t>Professional, scientific and technical activities</t>
  </si>
  <si>
    <t>NACE1301</t>
  </si>
  <si>
    <t>NACE1302</t>
  </si>
  <si>
    <t>NACE1303</t>
  </si>
  <si>
    <t>NACE1304</t>
  </si>
  <si>
    <t>NACE1305</t>
  </si>
  <si>
    <t>NACE1306</t>
  </si>
  <si>
    <t>NACE1307</t>
  </si>
  <si>
    <t>NACE14</t>
  </si>
  <si>
    <t>Administrative and support service activities</t>
  </si>
  <si>
    <t>NACE1401</t>
  </si>
  <si>
    <t>NACE1402</t>
  </si>
  <si>
    <t>NACE1403</t>
  </si>
  <si>
    <t>NACE1404</t>
  </si>
  <si>
    <t>NACE1405</t>
  </si>
  <si>
    <t>NACE1406</t>
  </si>
  <si>
    <t>NACE15</t>
  </si>
  <si>
    <t>Public administration and defence; compulsory social security</t>
  </si>
  <si>
    <t>NACE16</t>
  </si>
  <si>
    <t>Education</t>
  </si>
  <si>
    <t>NACE17</t>
  </si>
  <si>
    <t>Human health and social work activities</t>
  </si>
  <si>
    <t>NACE1701</t>
  </si>
  <si>
    <t>NACE1702</t>
  </si>
  <si>
    <t>NACE1703</t>
  </si>
  <si>
    <t>NACE18</t>
  </si>
  <si>
    <t>Arts, entertainment and recreation</t>
  </si>
  <si>
    <t>NACE1801</t>
  </si>
  <si>
    <t>NACE1802</t>
  </si>
  <si>
    <t>NACE1803</t>
  </si>
  <si>
    <t>NACE1804</t>
  </si>
  <si>
    <t>NACE19</t>
  </si>
  <si>
    <t>Other services activities</t>
  </si>
  <si>
    <t>NACE1901</t>
  </si>
  <si>
    <t>NACE1902</t>
  </si>
  <si>
    <t>NACE1903</t>
  </si>
  <si>
    <t>NACE20</t>
  </si>
  <si>
    <t>Activities of households as employers; undifferentiated goods - and services - producing activities of households for own use</t>
  </si>
  <si>
    <t>NACE21</t>
  </si>
  <si>
    <t>Activities of extraterritorial organisations and bodies</t>
  </si>
  <si>
    <t>General Government</t>
  </si>
  <si>
    <t>Other Financial Corporation</t>
  </si>
  <si>
    <t>Households</t>
  </si>
  <si>
    <t>Tangible assets</t>
  </si>
  <si>
    <t>Total</t>
  </si>
  <si>
    <t>Exposures of corporations that are excluded from EU Paris-aligned benchmark by sector</t>
  </si>
  <si>
    <t>Net Carrying Amount by NACE</t>
  </si>
  <si>
    <t>Total Net Carrying Amount</t>
  </si>
  <si>
    <t>Of which excluded from Paris agreement</t>
  </si>
  <si>
    <t>%</t>
  </si>
  <si>
    <t>Cross check tabela 1</t>
  </si>
  <si>
    <t>Net Carrying Amount by Maturity Bucket</t>
  </si>
  <si>
    <t>Maturity Bucket</t>
  </si>
  <si>
    <t>Prone to the impact of chronic climate change events</t>
  </si>
  <si>
    <t>Prone to the impact of acute climate change events</t>
  </si>
  <si>
    <t>Prone to Physical Risk</t>
  </si>
  <si>
    <t>&lt;= 5 years</t>
  </si>
  <si>
    <t>&gt; 5 years &lt;= 10 years</t>
  </si>
  <si>
    <t>&gt; 10 years &lt;= 20 years</t>
  </si>
  <si>
    <t>&gt; 20 years</t>
  </si>
  <si>
    <t>Counterparty having the choice of the repayment date</t>
  </si>
  <si>
    <t>Other contracts with no stated maturity</t>
  </si>
  <si>
    <t>-</t>
  </si>
  <si>
    <t>Cross-check tabelas</t>
  </si>
  <si>
    <t>Net Carrying Amount by NACE and Sector</t>
  </si>
  <si>
    <t>Prone to the impact of 
chronic climate change events</t>
  </si>
  <si>
    <t>Prone to the impact of
 acute climate change events</t>
  </si>
  <si>
    <t>Pilot jun/23</t>
  </si>
  <si>
    <t>Cross check tabelas</t>
  </si>
  <si>
    <t>Dezembro-2023</t>
  </si>
  <si>
    <t>id_portfolio_ifrs9</t>
  </si>
  <si>
    <t>(Multiple Items)</t>
  </si>
  <si>
    <t>Sum of SUM_of_ead_final</t>
  </si>
  <si>
    <t>Column Labels</t>
  </si>
  <si>
    <t>Sum of SUM_OF_PROV_OL</t>
  </si>
  <si>
    <t>Row Labels</t>
  </si>
  <si>
    <t>Grand Total</t>
  </si>
  <si>
    <t>Peso S1</t>
  </si>
  <si>
    <t>Peso S2</t>
  </si>
  <si>
    <t>Peso S3</t>
  </si>
  <si>
    <t>Cobertura S1</t>
  </si>
  <si>
    <t>Cobertura S2</t>
  </si>
  <si>
    <t>Cobertura S3</t>
  </si>
  <si>
    <t>if id_portfolio_ifrs9 = 1 THEN portfolio = 'Hipotecas';</t>
  </si>
  <si>
    <t>if id_portfolio_ifrs9 = 2 THEN portfolio = 'Encarteiradas';</t>
  </si>
  <si>
    <t>if id_portfolio_ifrs9 = 3 THEN portfolio = 'Negócios';</t>
  </si>
  <si>
    <t>if id_portfolio_ifrs9 = 4 THEN portfolio = 'GCB bancos';</t>
  </si>
  <si>
    <t>if id_portfolio_ifrs9 = 5 THEN portfolio = 'GCB corporate';</t>
  </si>
  <si>
    <t>if id_portfolio_ifrs9 = 6 THEN portfolio = 'GCB soberano';</t>
  </si>
  <si>
    <t>if id_portfolio_ifrs9 = 7 THEN portfolio = 'GCB corporate finance';</t>
  </si>
  <si>
    <t>if id_portfolio_ifrs9 = 8 THEN portfolio = 'GCB outras EEFF';</t>
  </si>
  <si>
    <t>if id_portfolio_ifrs9 = 9 THEN portfolio = 'Promotores';</t>
  </si>
  <si>
    <t>if id_portfolio_ifrs9 = 10 THEN portfolio = 'Consumo';</t>
  </si>
  <si>
    <t>if id_portfolio_ifrs9 = 11 THEN portfolio = 'Resto Retail';</t>
  </si>
  <si>
    <t>if id_portfolio_ifrs9 = 12 THEN portfolio = 'Cartões';</t>
  </si>
  <si>
    <t>if id_portfolio_ifrs9 = 13 THEN portfolio = 'Câmaras';</t>
  </si>
  <si>
    <t>#N/A</t>
  </si>
  <si>
    <t>Satélite Dez24 pós ajustes corp.</t>
  </si>
  <si>
    <t>Satélite Jun24 pós ajustes corp.</t>
  </si>
  <si>
    <t xml:space="preserve">∆ </t>
  </si>
  <si>
    <t>csatelite</t>
  </si>
  <si>
    <t>CONT1;HFS1;B01;MC1005;ORIG4;TYVA02;MESG4</t>
  </si>
  <si>
    <t>CONT1;HFS2;B01;MC08;TYVA01;MESG4</t>
  </si>
  <si>
    <t>idcomb_satelite</t>
  </si>
  <si>
    <t>idcomb_fr012</t>
  </si>
  <si>
    <t>cempresa_fr012</t>
  </si>
  <si>
    <t>cbalcao_fr012</t>
  </si>
  <si>
    <t>cnumecta_fr012</t>
  </si>
  <si>
    <t>zdeposit_fr012</t>
  </si>
  <si>
    <t>cod_ajust</t>
  </si>
  <si>
    <t>sociedade_contraparte</t>
  </si>
  <si>
    <t>saldo_fr012</t>
  </si>
  <si>
    <t>cempresa_ct</t>
  </si>
  <si>
    <t>cbalcao_ct</t>
  </si>
  <si>
    <t>cnumecta_ct</t>
  </si>
  <si>
    <t>zdeposit_ct</t>
  </si>
  <si>
    <t>sociedade_contraparte_ct</t>
  </si>
  <si>
    <t>idcomb_ct</t>
  </si>
  <si>
    <t>pcsb_ct</t>
  </si>
  <si>
    <t>cargabal_ct</t>
  </si>
  <si>
    <t>ifrs_ct</t>
  </si>
  <si>
    <t>cod_ajust_ct</t>
  </si>
  <si>
    <t>saldo_ct</t>
  </si>
  <si>
    <t>ps_date</t>
  </si>
  <si>
    <t>dt_rfrnc</t>
  </si>
  <si>
    <t>id_corrida</t>
  </si>
  <si>
    <t>zcliente</t>
  </si>
  <si>
    <t>28_dt_maturity</t>
  </si>
  <si>
    <t>maturity_esg</t>
  </si>
  <si>
    <t>flag_maturity</t>
  </si>
  <si>
    <t>years_to_maturity</t>
  </si>
  <si>
    <t>european_union</t>
  </si>
  <si>
    <t>performing_esg</t>
  </si>
  <si>
    <t>22_counterparty_nuts</t>
  </si>
  <si>
    <t>23_counterparty_zipcode</t>
  </si>
  <si>
    <t>14_nace</t>
  </si>
  <si>
    <t>nace_esg_orig</t>
  </si>
  <si>
    <t>12_non_performing</t>
  </si>
  <si>
    <t>17_accumulated_impairment</t>
  </si>
  <si>
    <t>30_stage_ifrs9</t>
  </si>
  <si>
    <t>51_client_own_funds</t>
  </si>
  <si>
    <t>75_isin</t>
  </si>
  <si>
    <t>cpais_residencia</t>
  </si>
  <si>
    <t>5_collateral_zip_code</t>
  </si>
  <si>
    <t>4_collateral_nuts</t>
  </si>
  <si>
    <t>16_percent_collateral</t>
  </si>
  <si>
    <t>33_counterparty_type</t>
  </si>
  <si>
    <t>excluded_paris</t>
  </si>
  <si>
    <t>nace_esg</t>
  </si>
  <si>
    <t>investment_sector</t>
  </si>
  <si>
    <t>peso</t>
  </si>
  <si>
    <t>flag_hipotec</t>
  </si>
  <si>
    <t>ckbalbem</t>
  </si>
  <si>
    <t>ckctabem</t>
  </si>
  <si>
    <t>ckrefbem</t>
  </si>
  <si>
    <t>id</t>
  </si>
  <si>
    <t>nace_level4</t>
  </si>
  <si>
    <t>zipcode_collateral</t>
  </si>
  <si>
    <t>zipcode_counterparty</t>
  </si>
  <si>
    <t>nace_esg_aux</t>
  </si>
  <si>
    <t>acute_changes</t>
  </si>
  <si>
    <t>chronic_changes</t>
  </si>
  <si>
    <t>saldo_satelite_agrup</t>
  </si>
  <si>
    <t>chave</t>
  </si>
  <si>
    <t>CONT1;HFS2;B01;MC06;ACPF5;SC0302;TYVA01</t>
  </si>
  <si>
    <t>CONT1;HFS2;B01;MC06;PR18;ACPF5;SC0302;ORIG1;ULINK2;TYVA01</t>
  </si>
  <si>
    <t>PTSIB0AM0008000</t>
  </si>
  <si>
    <t>-140000000.000000</t>
  </si>
  <si>
    <t>-71687210.000000</t>
  </si>
  <si>
    <t>NULL</t>
  </si>
  <si>
    <t>PT170</t>
  </si>
  <si>
    <t>M70.1.0</t>
  </si>
  <si>
    <t>K66.2.9</t>
  </si>
  <si>
    <t>no_stage</t>
  </si>
  <si>
    <t>0.000000</t>
  </si>
  <si>
    <t>141095835.010000</t>
  </si>
  <si>
    <t>PTSIB0AM0008</t>
  </si>
  <si>
    <t>outras instituicoes financeiras</t>
  </si>
  <si>
    <t>1.000000</t>
  </si>
  <si>
    <t>-71687210.000000000000</t>
  </si>
  <si>
    <t>K6629 - Other activities auxiliary to insurance and pension funding</t>
  </si>
  <si>
    <t>K.66</t>
  </si>
  <si>
    <t>-171653011.480000000000</t>
  </si>
  <si>
    <t>31641600000000000PTSIB0AM0008000</t>
  </si>
  <si>
    <t>-68312790.000000</t>
  </si>
  <si>
    <t>-68312790.000000000000</t>
  </si>
  <si>
    <t>evidencia tabela granular exercicio de dez24 a marcar GEO3 em 'outras instituições financeiras'</t>
  </si>
  <si>
    <t>Arredondamentos</t>
  </si>
  <si>
    <t>Casuística Saldo</t>
  </si>
  <si>
    <t>Saldos vs Dez 24</t>
  </si>
  <si>
    <t>IDCOMBS vs dez24</t>
  </si>
  <si>
    <t>Marcação de NACE vs Vazio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</si>
</sst>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\ &quot;€&quot;"/>
    <numFmt numFmtId="165" formatCode="0.0%"/>
    <numFmt numFmtId="166" formatCode="_-* #,##0\ &quot;€&quot;_-;\-* #,##0\ &quot;€&quot;_-;_-* &quot;-&quot;??\ &quot;€&quot;_-;_-@_-"/>
    <numFmt numFmtId="167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i/>
      <sz val="10"/>
      <color theme="1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FF0000"/>
      <name val="Calibri"/>
      <family val="2"/>
      <scheme val="minor"/>
    </font>
    <font>
      <sz val="8"/>
      <name val="Arial"/>
      <family val="2"/>
    </font>
    <font>
      <b/>
      <u/>
      <sz val="8"/>
      <name val="Arial"/>
      <family val="2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BEBE6"/>
        <bgColor indexed="64"/>
      </patternFill>
    </fill>
    <fill>
      <patternFill patternType="solid">
        <fgColor rgb="FFF4E9E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2060"/>
        <bgColor indexed="64"/>
      </patternFill>
    </fill>
  </fills>
  <borders count="37">
    <border>
      <left/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/>
      <top/>
      <bottom style="hair">
        <color theme="0" tint="-0.34998626667073579"/>
      </bottom>
      <diagonal/>
    </border>
    <border>
      <left/>
      <right/>
      <top/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/>
      <right style="hair">
        <color theme="0" tint="-0.34998626667073579"/>
      </right>
      <top style="hair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0" fontId="9" fillId="0" borderId="0"/>
    <xf numFmtId="0" fontId="14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9">
    <xf numFmtId="0" fontId="0" fillId="0" borderId="0" xfId="0"/>
    <xf numFmtId="44" fontId="2" fillId="0" borderId="0" xfId="1" applyFont="1" applyBorder="1" applyAlignment="1">
      <alignment vertical="center"/>
    </xf>
    <xf numFmtId="0" fontId="0" fillId="0" borderId="0" xfId="0" applyAlignment="1">
      <alignment wrapText="1"/>
    </xf>
    <xf numFmtId="166" fontId="0" fillId="0" borderId="0" xfId="0" applyNumberFormat="1"/>
    <xf numFmtId="3" fontId="0" fillId="0" borderId="0" xfId="0" applyNumberFormat="1" applyAlignment="1">
      <alignment wrapText="1"/>
    </xf>
    <xf numFmtId="0" fontId="7" fillId="0" borderId="0" xfId="0" applyFont="1"/>
    <xf numFmtId="0" fontId="4" fillId="4" borderId="2" xfId="0" applyFont="1" applyFill="1" applyBorder="1"/>
    <xf numFmtId="164" fontId="4" fillId="0" borderId="2" xfId="0" applyNumberFormat="1" applyFont="1" applyBorder="1"/>
    <xf numFmtId="165" fontId="4" fillId="0" borderId="2" xfId="0" applyNumberFormat="1" applyFont="1" applyBorder="1"/>
    <xf numFmtId="0" fontId="5" fillId="3" borderId="2" xfId="0" applyFont="1" applyFill="1" applyBorder="1"/>
    <xf numFmtId="164" fontId="5" fillId="3" borderId="2" xfId="0" applyNumberFormat="1" applyFont="1" applyFill="1" applyBorder="1"/>
    <xf numFmtId="165" fontId="5" fillId="3" borderId="2" xfId="0" applyNumberFormat="1" applyFont="1" applyFill="1" applyBorder="1"/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166" fontId="4" fillId="0" borderId="2" xfId="1" applyNumberFormat="1" applyFont="1" applyBorder="1" applyAlignment="1">
      <alignment vertical="center"/>
    </xf>
    <xf numFmtId="166" fontId="5" fillId="3" borderId="2" xfId="1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center"/>
    </xf>
    <xf numFmtId="166" fontId="5" fillId="0" borderId="2" xfId="1" applyNumberFormat="1" applyFont="1" applyBorder="1" applyAlignment="1">
      <alignment vertical="center"/>
    </xf>
    <xf numFmtId="166" fontId="8" fillId="0" borderId="2" xfId="1" applyNumberFormat="1" applyFont="1" applyFill="1" applyBorder="1"/>
    <xf numFmtId="166" fontId="4" fillId="0" borderId="2" xfId="1" applyNumberFormat="1" applyFont="1" applyFill="1" applyBorder="1" applyAlignment="1">
      <alignment vertical="center"/>
    </xf>
    <xf numFmtId="166" fontId="5" fillId="0" borderId="2" xfId="1" applyNumberFormat="1" applyFont="1" applyFill="1" applyBorder="1" applyAlignment="1">
      <alignment vertical="center"/>
    </xf>
    <xf numFmtId="0" fontId="5" fillId="0" borderId="0" xfId="0" applyFont="1"/>
    <xf numFmtId="0" fontId="10" fillId="5" borderId="0" xfId="3" applyFont="1" applyFill="1" applyAlignment="1">
      <alignment vertical="center"/>
    </xf>
    <xf numFmtId="0" fontId="11" fillId="5" borderId="0" xfId="3" applyFont="1" applyFill="1" applyAlignment="1">
      <alignment horizontal="centerContinuous" vertical="center"/>
    </xf>
    <xf numFmtId="0" fontId="10" fillId="5" borderId="0" xfId="3" applyFont="1" applyFill="1" applyAlignment="1">
      <alignment horizontal="centerContinuous" vertical="center"/>
    </xf>
    <xf numFmtId="0" fontId="10" fillId="2" borderId="0" xfId="3" applyFont="1" applyFill="1" applyAlignment="1">
      <alignment vertical="center"/>
    </xf>
    <xf numFmtId="0" fontId="0" fillId="6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9" xfId="0" applyBorder="1" applyAlignment="1">
      <alignment vertical="center"/>
    </xf>
    <xf numFmtId="0" fontId="4" fillId="4" borderId="10" xfId="4" applyFont="1" applyFill="1" applyBorder="1" applyAlignment="1">
      <alignment horizontal="left"/>
    </xf>
    <xf numFmtId="0" fontId="4" fillId="4" borderId="11" xfId="4" applyFont="1" applyFill="1" applyBorder="1" applyAlignment="1">
      <alignment horizontal="left"/>
    </xf>
    <xf numFmtId="0" fontId="4" fillId="4" borderId="12" xfId="4" applyFont="1" applyFill="1" applyBorder="1" applyAlignment="1">
      <alignment horizontal="left"/>
    </xf>
    <xf numFmtId="0" fontId="4" fillId="4" borderId="0" xfId="4" applyFont="1" applyFill="1" applyAlignment="1">
      <alignment vertical="center" wrapText="1"/>
    </xf>
    <xf numFmtId="0" fontId="13" fillId="4" borderId="14" xfId="4" applyFont="1" applyFill="1" applyBorder="1" applyAlignment="1">
      <alignment horizontal="left" vertical="center" wrapText="1"/>
    </xf>
    <xf numFmtId="0" fontId="4" fillId="4" borderId="15" xfId="4" applyFont="1" applyFill="1" applyBorder="1" applyAlignment="1">
      <alignment horizontal="left"/>
    </xf>
    <xf numFmtId="0" fontId="4" fillId="4" borderId="16" xfId="4" applyFont="1" applyFill="1" applyBorder="1" applyAlignment="1">
      <alignment horizontal="left"/>
    </xf>
    <xf numFmtId="0" fontId="4" fillId="4" borderId="17" xfId="4" applyFont="1" applyFill="1" applyBorder="1" applyAlignment="1">
      <alignment horizontal="left"/>
    </xf>
    <xf numFmtId="0" fontId="4" fillId="0" borderId="0" xfId="4" applyFont="1" applyAlignment="1">
      <alignment horizontal="left"/>
    </xf>
    <xf numFmtId="0" fontId="4" fillId="0" borderId="0" xfId="4" applyFont="1" applyAlignment="1">
      <alignment horizontal="left" vertical="center" wrapText="1"/>
    </xf>
    <xf numFmtId="0" fontId="13" fillId="0" borderId="0" xfId="4" applyFont="1" applyAlignment="1">
      <alignment vertical="center" wrapText="1"/>
    </xf>
    <xf numFmtId="0" fontId="12" fillId="2" borderId="18" xfId="4" applyFont="1" applyFill="1" applyBorder="1" applyAlignment="1">
      <alignment horizontal="center" vertical="center"/>
    </xf>
    <xf numFmtId="0" fontId="12" fillId="2" borderId="19" xfId="4" applyFont="1" applyFill="1" applyBorder="1" applyAlignment="1">
      <alignment horizontal="center" vertical="center"/>
    </xf>
    <xf numFmtId="0" fontId="15" fillId="0" borderId="0" xfId="4" applyFont="1" applyAlignment="1">
      <alignment horizontal="left" vertical="center"/>
    </xf>
    <xf numFmtId="0" fontId="8" fillId="0" borderId="20" xfId="5" applyFont="1" applyBorder="1" applyAlignment="1">
      <alignment horizontal="center" vertical="center" wrapText="1"/>
    </xf>
    <xf numFmtId="0" fontId="8" fillId="0" borderId="22" xfId="5" applyFont="1" applyBorder="1" applyAlignment="1">
      <alignment horizontal="center" vertical="center" wrapText="1"/>
    </xf>
    <xf numFmtId="0" fontId="16" fillId="0" borderId="23" xfId="5" applyFont="1" applyBorder="1" applyAlignment="1">
      <alignment vertical="center" wrapText="1"/>
    </xf>
    <xf numFmtId="0" fontId="16" fillId="0" borderId="21" xfId="5" applyFont="1" applyBorder="1" applyAlignment="1">
      <alignment vertical="center" wrapText="1"/>
    </xf>
    <xf numFmtId="0" fontId="8" fillId="0" borderId="24" xfId="5" applyFont="1" applyBorder="1" applyAlignment="1">
      <alignment horizontal="center" vertical="center" wrapText="1"/>
    </xf>
    <xf numFmtId="167" fontId="0" fillId="0" borderId="0" xfId="6" applyNumberFormat="1" applyFont="1"/>
    <xf numFmtId="0" fontId="16" fillId="0" borderId="25" xfId="5" applyFont="1" applyBorder="1" applyAlignment="1">
      <alignment vertical="center" wrapText="1"/>
    </xf>
    <xf numFmtId="0" fontId="17" fillId="0" borderId="9" xfId="0" applyFont="1" applyBorder="1" applyAlignment="1" applyProtection="1">
      <alignment vertical="center"/>
      <protection hidden="1"/>
    </xf>
    <xf numFmtId="0" fontId="18" fillId="4" borderId="13" xfId="4" applyFont="1" applyFill="1" applyBorder="1" applyAlignment="1">
      <alignment horizontal="left"/>
    </xf>
    <xf numFmtId="17" fontId="3" fillId="2" borderId="2" xfId="0" applyNumberFormat="1" applyFont="1" applyFill="1" applyBorder="1" applyAlignment="1">
      <alignment horizontal="center"/>
    </xf>
    <xf numFmtId="165" fontId="5" fillId="3" borderId="2" xfId="2" applyNumberFormat="1" applyFont="1" applyFill="1" applyBorder="1" applyAlignment="1">
      <alignment vertical="center"/>
    </xf>
    <xf numFmtId="165" fontId="16" fillId="7" borderId="2" xfId="2" applyNumberFormat="1" applyFont="1" applyFill="1" applyBorder="1" applyAlignment="1">
      <alignment horizontal="right"/>
    </xf>
    <xf numFmtId="9" fontId="16" fillId="7" borderId="2" xfId="2" applyFont="1" applyFill="1" applyBorder="1" applyAlignment="1">
      <alignment horizontal="right"/>
    </xf>
    <xf numFmtId="165" fontId="20" fillId="3" borderId="2" xfId="2" applyNumberFormat="1" applyFont="1" applyFill="1" applyBorder="1" applyAlignment="1">
      <alignment vertical="center"/>
    </xf>
    <xf numFmtId="0" fontId="19" fillId="9" borderId="2" xfId="0" applyFont="1" applyFill="1" applyBorder="1" applyAlignment="1">
      <alignment horizontal="center"/>
    </xf>
    <xf numFmtId="166" fontId="8" fillId="10" borderId="2" xfId="1" applyNumberFormat="1" applyFont="1" applyFill="1" applyBorder="1"/>
    <xf numFmtId="166" fontId="5" fillId="10" borderId="2" xfId="1" applyNumberFormat="1" applyFont="1" applyFill="1" applyBorder="1" applyAlignment="1">
      <alignment vertical="center"/>
    </xf>
    <xf numFmtId="17" fontId="3" fillId="11" borderId="2" xfId="0" applyNumberFormat="1" applyFont="1" applyFill="1" applyBorder="1" applyAlignment="1">
      <alignment horizontal="center"/>
    </xf>
    <xf numFmtId="165" fontId="8" fillId="0" borderId="2" xfId="2" applyNumberFormat="1" applyFont="1" applyFill="1" applyBorder="1"/>
    <xf numFmtId="165" fontId="8" fillId="10" borderId="2" xfId="2" applyNumberFormat="1" applyFont="1" applyFill="1" applyBorder="1"/>
    <xf numFmtId="165" fontId="5" fillId="0" borderId="2" xfId="2" applyNumberFormat="1" applyFont="1" applyFill="1" applyBorder="1" applyAlignment="1">
      <alignment vertical="center"/>
    </xf>
    <xf numFmtId="165" fontId="5" fillId="10" borderId="2" xfId="2" applyNumberFormat="1" applyFont="1" applyFill="1" applyBorder="1" applyAlignment="1">
      <alignment vertical="center"/>
    </xf>
    <xf numFmtId="165" fontId="5" fillId="0" borderId="2" xfId="2" applyNumberFormat="1" applyFont="1" applyBorder="1" applyAlignment="1">
      <alignment vertical="center"/>
    </xf>
    <xf numFmtId="166" fontId="4" fillId="10" borderId="2" xfId="1" applyNumberFormat="1" applyFont="1" applyFill="1" applyBorder="1" applyAlignment="1">
      <alignment vertical="center"/>
    </xf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4" fontId="4" fillId="0" borderId="1" xfId="0" applyNumberFormat="1" applyFont="1" applyBorder="1"/>
    <xf numFmtId="0" fontId="11" fillId="5" borderId="0" xfId="3" applyFont="1" applyFill="1" applyAlignment="1">
      <alignment horizontal="center" vertical="center"/>
    </xf>
    <xf numFmtId="0" fontId="10" fillId="5" borderId="0" xfId="3" applyFont="1" applyFill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166" fontId="4" fillId="3" borderId="2" xfId="1" applyNumberFormat="1" applyFont="1" applyFill="1" applyBorder="1" applyAlignment="1">
      <alignment vertical="center"/>
    </xf>
    <xf numFmtId="165" fontId="18" fillId="3" borderId="2" xfId="2" applyNumberFormat="1" applyFont="1" applyFill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/>
    </xf>
    <xf numFmtId="166" fontId="8" fillId="0" borderId="6" xfId="1" applyNumberFormat="1" applyFont="1" applyFill="1" applyBorder="1"/>
    <xf numFmtId="166" fontId="8" fillId="10" borderId="6" xfId="1" applyNumberFormat="1" applyFont="1" applyFill="1" applyBorder="1"/>
    <xf numFmtId="0" fontId="4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/>
    </xf>
    <xf numFmtId="166" fontId="8" fillId="0" borderId="8" xfId="1" applyNumberFormat="1" applyFont="1" applyFill="1" applyBorder="1"/>
    <xf numFmtId="166" fontId="8" fillId="10" borderId="8" xfId="1" applyNumberFormat="1" applyFont="1" applyFill="1" applyBorder="1"/>
    <xf numFmtId="165" fontId="16" fillId="7" borderId="8" xfId="2" applyNumberFormat="1" applyFont="1" applyFill="1" applyBorder="1" applyAlignment="1">
      <alignment horizontal="right"/>
    </xf>
    <xf numFmtId="0" fontId="4" fillId="4" borderId="8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left"/>
    </xf>
    <xf numFmtId="3" fontId="0" fillId="0" borderId="0" xfId="6" applyNumberFormat="1" applyFont="1"/>
    <xf numFmtId="44" fontId="2" fillId="0" borderId="0" xfId="1" applyFont="1" applyFill="1" applyBorder="1" applyAlignment="1">
      <alignment vertical="center"/>
    </xf>
    <xf numFmtId="0" fontId="3" fillId="8" borderId="3" xfId="0" applyFont="1" applyFill="1" applyBorder="1" applyAlignment="1">
      <alignment vertical="center"/>
    </xf>
    <xf numFmtId="0" fontId="3" fillId="8" borderId="4" xfId="0" applyFont="1" applyFill="1" applyBorder="1" applyAlignment="1">
      <alignment vertical="center"/>
    </xf>
    <xf numFmtId="0" fontId="3" fillId="8" borderId="5" xfId="0" applyFont="1" applyFill="1" applyBorder="1" applyAlignment="1">
      <alignment vertical="center"/>
    </xf>
    <xf numFmtId="0" fontId="3" fillId="8" borderId="3" xfId="0" applyFont="1" applyFill="1" applyBorder="1" applyAlignment="1">
      <alignment vertical="center" wrapText="1"/>
    </xf>
    <xf numFmtId="0" fontId="3" fillId="8" borderId="4" xfId="0" applyFont="1" applyFill="1" applyBorder="1" applyAlignment="1">
      <alignment vertical="center" wrapText="1"/>
    </xf>
    <xf numFmtId="0" fontId="3" fillId="8" borderId="5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8" borderId="31" xfId="0" applyFont="1" applyFill="1" applyBorder="1" applyAlignment="1">
      <alignment vertical="center" wrapText="1"/>
    </xf>
    <xf numFmtId="0" fontId="22" fillId="0" borderId="0" xfId="0" applyFont="1"/>
    <xf numFmtId="4" fontId="24" fillId="0" borderId="0" xfId="0" applyNumberFormat="1" applyFont="1"/>
    <xf numFmtId="166" fontId="24" fillId="0" borderId="0" xfId="0" applyNumberFormat="1" applyFont="1"/>
    <xf numFmtId="167" fontId="22" fillId="0" borderId="0" xfId="6" applyNumberFormat="1" applyFont="1"/>
    <xf numFmtId="164" fontId="22" fillId="0" borderId="0" xfId="0" applyNumberFormat="1" applyFont="1"/>
    <xf numFmtId="166" fontId="22" fillId="0" borderId="0" xfId="0" applyNumberFormat="1" applyFont="1"/>
    <xf numFmtId="0" fontId="23" fillId="0" borderId="0" xfId="0" pivotButton="1" applyFont="1"/>
    <xf numFmtId="0" fontId="23" fillId="0" borderId="0" xfId="0" applyFont="1"/>
    <xf numFmtId="0" fontId="25" fillId="0" borderId="0" xfId="9" applyFont="1"/>
    <xf numFmtId="0" fontId="23" fillId="0" borderId="0" xfId="0" applyFont="1" applyAlignment="1">
      <alignment horizontal="left"/>
    </xf>
    <xf numFmtId="3" fontId="23" fillId="0" borderId="0" xfId="0" applyNumberFormat="1" applyFont="1"/>
    <xf numFmtId="10" fontId="25" fillId="0" borderId="0" xfId="9" applyNumberFormat="1" applyFont="1"/>
    <xf numFmtId="4" fontId="23" fillId="0" borderId="0" xfId="0" applyNumberFormat="1" applyFont="1"/>
    <xf numFmtId="10" fontId="22" fillId="0" borderId="0" xfId="0" applyNumberFormat="1" applyFont="1"/>
    <xf numFmtId="17" fontId="26" fillId="0" borderId="0" xfId="9" quotePrefix="1" applyNumberFormat="1" applyFont="1"/>
    <xf numFmtId="0" fontId="3" fillId="8" borderId="33" xfId="0" applyFont="1" applyFill="1" applyBorder="1"/>
    <xf numFmtId="0" fontId="3" fillId="8" borderId="34" xfId="0" applyFont="1" applyFill="1" applyBorder="1"/>
    <xf numFmtId="0" fontId="3" fillId="8" borderId="35" xfId="0" applyFont="1" applyFill="1" applyBorder="1"/>
    <xf numFmtId="0" fontId="3" fillId="12" borderId="33" xfId="0" applyFont="1" applyFill="1" applyBorder="1"/>
    <xf numFmtId="0" fontId="3" fillId="12" borderId="34" xfId="0" applyFont="1" applyFill="1" applyBorder="1"/>
    <xf numFmtId="0" fontId="3" fillId="12" borderId="35" xfId="0" applyFont="1" applyFill="1" applyBorder="1"/>
    <xf numFmtId="0" fontId="3" fillId="2" borderId="30" xfId="0" applyFont="1" applyFill="1" applyBorder="1" applyAlignment="1">
      <alignment horizontal="center" vertical="center"/>
    </xf>
    <xf numFmtId="4" fontId="0" fillId="0" borderId="0" xfId="0" applyNumberFormat="1"/>
    <xf numFmtId="0" fontId="27" fillId="0" borderId="0" xfId="0" applyFont="1"/>
    <xf numFmtId="165" fontId="16" fillId="4" borderId="8" xfId="2" applyNumberFormat="1" applyFont="1" applyFill="1" applyBorder="1" applyAlignment="1">
      <alignment horizontal="right"/>
    </xf>
    <xf numFmtId="165" fontId="16" fillId="4" borderId="2" xfId="2" applyNumberFormat="1" applyFont="1" applyFill="1" applyBorder="1" applyAlignment="1">
      <alignment horizontal="right"/>
    </xf>
    <xf numFmtId="165" fontId="5" fillId="3" borderId="2" xfId="2" applyNumberFormat="1" applyFont="1" applyFill="1" applyBorder="1"/>
    <xf numFmtId="166" fontId="8" fillId="4" borderId="8" xfId="1" applyNumberFormat="1" applyFont="1" applyFill="1" applyBorder="1"/>
    <xf numFmtId="166" fontId="8" fillId="4" borderId="2" xfId="1" applyNumberFormat="1" applyFont="1" applyFill="1" applyBorder="1"/>
    <xf numFmtId="164" fontId="4" fillId="4" borderId="2" xfId="0" applyNumberFormat="1" applyFont="1" applyFill="1" applyBorder="1"/>
    <xf numFmtId="14" fontId="0" fillId="0" borderId="0" xfId="0" applyNumberFormat="1"/>
    <xf numFmtId="0" fontId="28" fillId="0" borderId="0" xfId="0" applyFont="1"/>
    <xf numFmtId="0" fontId="8" fillId="0" borderId="29" xfId="5" applyFont="1" applyBorder="1" applyAlignment="1">
      <alignment horizontal="center" vertical="center" wrapText="1"/>
    </xf>
    <xf numFmtId="0" fontId="8" fillId="0" borderId="28" xfId="5" applyFont="1" applyBorder="1" applyAlignment="1">
      <alignment horizontal="center" vertical="center" wrapText="1"/>
    </xf>
    <xf numFmtId="0" fontId="8" fillId="0" borderId="26" xfId="5" applyFont="1" applyBorder="1" applyAlignment="1">
      <alignment horizontal="center" vertical="center" wrapText="1"/>
    </xf>
    <xf numFmtId="0" fontId="8" fillId="0" borderId="27" xfId="5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center" vertical="center" textRotation="90"/>
    </xf>
    <xf numFmtId="0" fontId="5" fillId="4" borderId="7" xfId="0" applyFont="1" applyFill="1" applyBorder="1" applyAlignment="1">
      <alignment horizontal="center" vertical="center" textRotation="90"/>
    </xf>
    <xf numFmtId="0" fontId="5" fillId="4" borderId="8" xfId="0" applyFont="1" applyFill="1" applyBorder="1" applyAlignment="1">
      <alignment horizontal="center" vertical="center" textRotation="90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9" fontId="3" fillId="2" borderId="6" xfId="2" applyFont="1" applyFill="1" applyBorder="1" applyAlignment="1">
      <alignment horizontal="center" vertical="center" wrapText="1"/>
    </xf>
    <xf numFmtId="9" fontId="3" fillId="2" borderId="8" xfId="2" applyFont="1" applyFill="1" applyBorder="1" applyAlignment="1">
      <alignment horizontal="center" vertical="center" wrapText="1"/>
    </xf>
    <xf numFmtId="0" fontId="4" fillId="0" borderId="0" xfId="0" applyFont="1" applyFill="1" applyBorder="1"/>
    <xf numFmtId="0" fontId="12" fillId="2" borderId="36" xfId="0" applyFont="1" applyFill="1" applyBorder="1"/>
    <xf numFmtId="0" fontId="0" fillId="0" borderId="36" xfId="0" applyBorder="1"/>
    <xf numFmtId="4" fontId="0" fillId="0" borderId="36" xfId="0" applyNumberFormat="1" applyBorder="1"/>
    <xf numFmtId="0" fontId="12" fillId="13" borderId="36" xfId="0" applyFont="1" applyFill="1" applyBorder="1"/>
    <xf numFmtId="0" fontId="3" fillId="13" borderId="36" xfId="0" applyFont="1" applyFill="1" applyBorder="1" applyAlignment="1">
      <alignment horizontal="center" vertical="center"/>
    </xf>
    <xf numFmtId="0" fontId="4" fillId="0" borderId="36" xfId="0" applyFont="1" applyBorder="1"/>
    <xf numFmtId="0" fontId="4" fillId="0" borderId="36" xfId="0" applyFont="1" applyFill="1" applyBorder="1"/>
    <xf numFmtId="0" fontId="0" fillId="0" borderId="36" xfId="0" applyFill="1" applyBorder="1"/>
  </cellXfs>
  <cellStyles count="14">
    <cellStyle name="Comma" xfId="6" builtinId="3"/>
    <cellStyle name="Comma 2" xfId="8"/>
    <cellStyle name="Comma 2 2" xfId="13"/>
    <cellStyle name="Comma 3" xfId="11"/>
    <cellStyle name="Currency" xfId="1" builtinId="4"/>
    <cellStyle name="Currency 2" xfId="7"/>
    <cellStyle name="Currency 2 2" xfId="12"/>
    <cellStyle name="Currency 3" xfId="10"/>
    <cellStyle name="Normal" xfId="0" builtinId="0"/>
    <cellStyle name="Normal 2" xfId="9"/>
    <cellStyle name="Normal 2 10" xfId="5"/>
    <cellStyle name="Normal 3 2 7" xfId="4"/>
    <cellStyle name="Normal 3 5 4" xfId="3"/>
    <cellStyle name="Percent" xfId="2" builtinId="5"/>
  </cellStyles>
  <dxfs count="69"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3" formatCode="#,##0"/>
    </dxf>
    <dxf>
      <numFmt numFmtId="4" formatCode="#,##0.0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3" formatCode="#,##0"/>
    </dxf>
    <dxf>
      <numFmt numFmtId="4" formatCode="#,##0.0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4" formatCode="#,##0.00"/>
    </dxf>
  </dxfs>
  <tableStyles count="0" defaultTableStyle="TableStyleMedium9" defaultPivotStyle="PivotStyleLight16"/>
  <colors>
    <mruColors>
      <color rgb="FFFFEFEF"/>
      <color rgb="FFFFE1E1"/>
      <color rgb="FF00B0F0"/>
      <color rgb="FFFF7575"/>
      <color rgb="FFFF8B8B"/>
      <color rgb="FFFF9393"/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1.xml"/><Relationship Id="rId42" Type="http://schemas.openxmlformats.org/officeDocument/2006/relationships/externalLink" Target="externalLinks/externalLink32.xml"/><Relationship Id="rId47" Type="http://schemas.openxmlformats.org/officeDocument/2006/relationships/externalLink" Target="externalLinks/externalLink37.xml"/><Relationship Id="rId63" Type="http://schemas.openxmlformats.org/officeDocument/2006/relationships/externalLink" Target="externalLinks/externalLink53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9" Type="http://schemas.openxmlformats.org/officeDocument/2006/relationships/externalLink" Target="externalLinks/externalLink19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43.xml"/><Relationship Id="rId58" Type="http://schemas.openxmlformats.org/officeDocument/2006/relationships/externalLink" Target="externalLinks/externalLink48.xml"/><Relationship Id="rId66" Type="http://schemas.openxmlformats.org/officeDocument/2006/relationships/pivotCacheDefinition" Target="pivotCache/pivotCacheDefinition1.xml"/><Relationship Id="rId7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1.xml"/><Relationship Id="rId19" Type="http://schemas.openxmlformats.org/officeDocument/2006/relationships/externalLink" Target="externalLinks/externalLink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33.xml"/><Relationship Id="rId48" Type="http://schemas.openxmlformats.org/officeDocument/2006/relationships/externalLink" Target="externalLinks/externalLink38.xml"/><Relationship Id="rId56" Type="http://schemas.openxmlformats.org/officeDocument/2006/relationships/externalLink" Target="externalLinks/externalLink46.xml"/><Relationship Id="rId64" Type="http://schemas.openxmlformats.org/officeDocument/2006/relationships/externalLink" Target="externalLinks/externalLink5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1.xml"/><Relationship Id="rId72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46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49.xml"/><Relationship Id="rId67" Type="http://schemas.openxmlformats.org/officeDocument/2006/relationships/pivotCacheDefinition" Target="pivotCache/pivotCacheDefinition2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54" Type="http://schemas.openxmlformats.org/officeDocument/2006/relationships/externalLink" Target="externalLinks/externalLink44.xml"/><Relationship Id="rId62" Type="http://schemas.openxmlformats.org/officeDocument/2006/relationships/externalLink" Target="externalLinks/externalLink5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39.xml"/><Relationship Id="rId57" Type="http://schemas.openxmlformats.org/officeDocument/2006/relationships/externalLink" Target="externalLinks/externalLink4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1.xml"/><Relationship Id="rId44" Type="http://schemas.openxmlformats.org/officeDocument/2006/relationships/externalLink" Target="externalLinks/externalLink34.xml"/><Relationship Id="rId52" Type="http://schemas.openxmlformats.org/officeDocument/2006/relationships/externalLink" Target="externalLinks/externalLink42.xml"/><Relationship Id="rId60" Type="http://schemas.openxmlformats.org/officeDocument/2006/relationships/externalLink" Target="externalLinks/externalLink50.xml"/><Relationship Id="rId65" Type="http://schemas.openxmlformats.org/officeDocument/2006/relationships/externalLink" Target="externalLinks/externalLink55.xml"/><Relationship Id="rId73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9.xml"/><Relationship Id="rId34" Type="http://schemas.openxmlformats.org/officeDocument/2006/relationships/externalLink" Target="externalLinks/externalLink24.xml"/><Relationship Id="rId50" Type="http://schemas.openxmlformats.org/officeDocument/2006/relationships/externalLink" Target="externalLinks/externalLink40.xml"/><Relationship Id="rId55" Type="http://schemas.openxmlformats.org/officeDocument/2006/relationships/externalLink" Target="externalLinks/externalLink45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sv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16063</xdr:colOff>
      <xdr:row>4</xdr:row>
      <xdr:rowOff>59132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85750" y="95250"/>
          <a:ext cx="1844863" cy="34488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16063</xdr:colOff>
      <xdr:row>4</xdr:row>
      <xdr:rowOff>59132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85750" y="95250"/>
          <a:ext cx="1844863" cy="34488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16063</xdr:colOff>
      <xdr:row>4</xdr:row>
      <xdr:rowOff>59132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85750" y="95250"/>
          <a:ext cx="1844863" cy="34488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52258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757233" cy="34488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225636</xdr:colOff>
      <xdr:row>0</xdr:row>
      <xdr:rowOff>116840</xdr:rowOff>
    </xdr:from>
    <xdr:to>
      <xdr:col>2</xdr:col>
      <xdr:colOff>873681</xdr:colOff>
      <xdr:row>1</xdr:row>
      <xdr:rowOff>150086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57D16149-097C-4496-9F4C-A3FC4629A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25636" y="116840"/>
          <a:ext cx="1162395" cy="20469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1416238</xdr:colOff>
      <xdr:row>3</xdr:row>
      <xdr:rowOff>87707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844863" cy="344882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1073338</xdr:colOff>
      <xdr:row>3</xdr:row>
      <xdr:rowOff>91517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BE0823E-F1B9-4FF3-B8BE-E23DB8551B8D}"/>
            </a:ext>
          </a:extLst>
        </xdr:cNvPr>
        <xdr:cNvGrpSpPr/>
      </xdr:nvGrpSpPr>
      <xdr:grpSpPr>
        <a:xfrm>
          <a:off x="247650" y="95250"/>
          <a:ext cx="2073463" cy="34869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712E6C3E-3D06-8E94-17F8-B0D677E50F6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CA6B0D51-6079-71B6-FA1B-BC8B693D1F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2058306</xdr:colOff>
      <xdr:row>3</xdr:row>
      <xdr:rowOff>71969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C41FFDE-5EC3-41CB-BD1F-1C8F9FF9CCAB}"/>
            </a:ext>
          </a:extLst>
        </xdr:cNvPr>
        <xdr:cNvGrpSpPr/>
      </xdr:nvGrpSpPr>
      <xdr:grpSpPr>
        <a:xfrm>
          <a:off x="248478" y="99391"/>
          <a:ext cx="2058306" cy="337013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443E3339-4460-12C6-1DAE-52EF588DFEF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6A43BB68-46E4-879F-BF6B-5894DC4834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923561</xdr:colOff>
      <xdr:row>3</xdr:row>
      <xdr:rowOff>73239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4999639-606F-4DEF-8923-D6380A4A5B53}"/>
            </a:ext>
          </a:extLst>
        </xdr:cNvPr>
        <xdr:cNvGrpSpPr/>
      </xdr:nvGrpSpPr>
      <xdr:grpSpPr>
        <a:xfrm>
          <a:off x="251354" y="92604"/>
          <a:ext cx="1915749" cy="324593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5388371F-CF14-D531-3A6A-417DE6E7F14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237C630C-6E1C-FA2F-8FD7-D19061BB25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nasfp05.sccs.aacc.corp\PerfilesDinamicos\HorizonHomes\n93872\My%20Documents\PC_NW\n93872\TempLocalXLClient\CONSOLIDACION_SAN\ANXGEST\eEXCEL\TEMPLATES\DISTRIBUCION_OFFLINE_ISBA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D3E3076\movimento%20impostos_35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CLIF2/Desktop/Book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EXCEL/ACTG/Age09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dat07\begrp\CP06revAnnex1_workinprogres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95F5E7\CP06revAnnex1_workinprogres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Expert%20Groups/Accounting%20and%20Auditing/Other%20folders/EGFI%20Workstream%20Reporting/Circulated%20papers/2009/CP06revAnnex1_workin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INREP/Cargabal.xls/Cargabal%20FINREP/Cargabal%20Incl%20FINREP%20Kevin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rp_rep/Consolidation/Statutory%20Reporting/Year_end/Ye_2005/Spanish%20Year%20End%20Annexes/YE%20ANNEX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2009%20Monthly%20Reporting/Monthly%20Reporting%20Files/12%20Dec09/R%20Annexes/R%20Annex%20C-253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P&amp;L%20Chess%20IC.xls?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BBALD1/Desktop/ye%20annex%20file/Cargabal%20year%20end%20annex%20fILE%20template%20back%20up%20v2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AN0110V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9\ROE\TRIM\FICH\CalculoRO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66C459\EGFI%202006%2010%20Rev5%20-%20Annex%202%20(Disclosure%20%20of%20FINREP%20Implementation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OPS/CREADM/MIAHART/EXCEL/ANA/OCTJAN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Documents%20and%20Settings/N31606/Configuraci&#243;n%20local/Archivos%20temporales%20de%20Internet/OLK8/MA1885~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DIC%202006%20V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TEMP/DER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tfaiz5/Local%20Settings/Temporary%20Internet%20Files/OLK1E11/Gilts%2031%20Dec%20200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atthew\ANPI\2010\12%20December\Accounting%20Summary%20NPI%20Tran%20-%20December%20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Beginning%20of%20Month%20Sheets/AN0103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2009%20Monthly%20Reporting/Monthly%20Reporting%20Files/12%20Dec09/RFIJ/filled%20template/AFMPLC%20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WINDOWS/TEMP/Marzo%20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APPS/Inet/Chess/reports/AN/IC_ENTIT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Startup" Target="Shared_CMETS01/PURVEYOR/CMK%20Reporting/2008/12%20DEC%202008/E145/Trends/Trends%20Dec%2008%20C-E145%20Co%2000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APPS/Inet/Chess/reports/AN/grp_rep/2006%20Month%20Reporting%20File/02%20Febuary%202006/z%20-%20Testing/February%20Submission%20File%204_cob%2014%20Feb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#sirius/2010 Monthly Reporting/Monthly Reporting/10 Oct 10/RVBL/C-2536/c-253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ransfer\Robert%20Hartman\Age103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Consolidation/Statutory%20Reporting/Year_end/Ye_2005/Financial%20Statements/IFRS%20Notes%20to%20the%20fin%20stmts/Note%2032%20Operating%20lease%20assets/Note%2032%20OL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30982/Interven/anexos/a&#241;o14/a1409/Euros_SS0612/K00001.xlsb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APPS/Inet/Chess/reports/AN/CIMVIE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2007%20Monthly%20Reporting%20File/10%20October%202007/Reports%20to%20Distribute/Cater%20Allen%20Goodwill%20Impairment/UK%20Impairment%20model%20-%20Cater%20Allen%20Oct%202007%20V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rontier/Frontier_Yr2005/December/Consolidation/prin%20consol0601p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95844/AppData/Local/Microsoft/Windows/Temporary%20Internet%20Files/Content.Outlook/DIJ4ASNU/ANEXOS%20FINREP%20IG%20SAN%20JUNIO%202015/PERFO%200985%20SEP%2014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5221%20Carteira%20de%20Titulos%20_%2031.12.20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JUN%202007%20V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EG_ACCT/Interco/TDA/98_04/98_03/TDA_SORT_MA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E1090655/Local%20Settings/Temporary%20Internet%20Files/Content.IE5/JAWNJTCP/BS%20Chess%20IC(1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Investment%20subsidiaries/AN%20Property%20Investments/2012/02%20Draft%20Statutory%20Workings/Sensitivity%20analysis/ANPI%20for%20Matthew%202013%2001%2008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reports/AN/IC_ENTITY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Memo2011/Memgrupo/ETCPN%20%20%20201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Seguimiento%20Filiales/Memoria%20Grupo/MEMORIA%202005/Marzo%2005/C5%20Marzo05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y%20Documents\work\egfi%20november%202006\EGFI%202006%2010%20Rev5%20-%20Annex%202%20(Disclosure%20%20of%20FINREP%20Implementation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ona\Legal%20Report%20Annexe%20-%20In%20Liquidatio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Copy%20of%20BS%20Chess%20IC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BS%20Chess%20IC.xls?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PL%20Chess%20IC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EE86040\5520%20An&#225;lise%20da%20Carteira%20Pr&#243;pria%20de%20T&#237;tulos%20a%2031-12-2004_BSP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804061\Santander%20Office%20365\BS%20Reporting%20Pilar%20III%20-%20General\05.%20Sat&#233;lites%20Corporativos\10.%20Entreg&#225;veis%20cliente\05.%20Dez24\Sat&#233;lite%2079&amp;219%20Dez24%20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PMFormattingSheet"/>
      <sheetName val="GENMASIVA"/>
      <sheetName val="PRINCIPAL"/>
      <sheetName val="GESTANX"/>
      <sheetName val="ANX1"/>
      <sheetName val="ANX2"/>
      <sheetName val="ANX3"/>
      <sheetName val="ANX4"/>
      <sheetName val="ANX5"/>
      <sheetName val="ANX6"/>
      <sheetName val="ANX7"/>
      <sheetName val="ANX8"/>
      <sheetName val="MapeosValidO"/>
      <sheetName val="ValidO"/>
      <sheetName val="BALANCE"/>
      <sheetName val="textos"/>
      <sheetName val="valcont"/>
      <sheetName val="datos"/>
    </sheetNames>
    <sheetDataSet>
      <sheetData sheetId="0"/>
      <sheetData sheetId="1">
        <row r="2">
          <cell r="AC2">
            <v>0</v>
          </cell>
        </row>
        <row r="4">
          <cell r="AC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SEP01"/>
      <sheetName val="Listas_List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ores"/>
      <sheetName val="Lista"/>
      <sheetName val="2 Balance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idation"/>
      <sheetName val="Lists"/>
      <sheetName val="Reference"/>
      <sheetName val="cart0700ORIGINAL"/>
      <sheetName val="original con Eux mal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Table 39_"/>
      <sheetName val="Lists"/>
      <sheetName val="Reference"/>
      <sheetName val="Validation"/>
      <sheetName val="CP06revAnnex1_workinprogress"/>
      <sheetName val="Cover (2)"/>
      <sheetName val="Cover"/>
      <sheetName val="cart0700ORIGINAL"/>
      <sheetName val="original con Eux mal"/>
      <sheetName val="div.atv.cta"/>
      <sheetName val="Tasas"/>
      <sheetName val="Minoritarios"/>
      <sheetName val="Aportación RWA"/>
      <sheetName val="Fondo de Comercio"/>
      <sheetName val="Parameters"/>
      <sheetName val="STePvsCOREP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Data"/>
      <sheetName val="List_details"/>
      <sheetName val="Sheet2"/>
      <sheetName val="Type of counterparty"/>
      <sheetName val="Sector"/>
      <sheetName val="Sector of the counterparty"/>
      <sheetName val="Jurisdiction of incorpo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INDEX"/>
      <sheetName val="Validations"/>
      <sheetName val="ESS_Annex_Total"/>
      <sheetName val="ESS_Annex_Base"/>
      <sheetName val="ADJUD"/>
      <sheetName val="CAPI"/>
      <sheetName val="CCBI"/>
      <sheetName val="CCBI LINK"/>
      <sheetName val="CONTG"/>
      <sheetName val="CVAIC"/>
      <sheetName val="CVAIC LINK"/>
      <sheetName val="CVDA"/>
      <sheetName val="CVDA LINK"/>
      <sheetName val="DINFO"/>
      <sheetName val="DIVE"/>
      <sheetName val="DUDOS"/>
      <sheetName val="DUDOS LINK"/>
      <sheetName val="EPES"/>
      <sheetName val="FINREP Full Chart"/>
      <sheetName val="EVOMO"/>
      <sheetName val="EVOMO LINK"/>
      <sheetName val="FESP"/>
      <sheetName val="FESP LINK"/>
      <sheetName val="FONCE"/>
      <sheetName val="FONCE LINK"/>
      <sheetName val="FONCE (new)"/>
      <sheetName val="FONCE LINK (new)"/>
      <sheetName val="GAMOR"/>
      <sheetName val="GAMOR LINK"/>
      <sheetName val="INSOL"/>
      <sheetName val="INSOL LINK"/>
      <sheetName val="MORO"/>
      <sheetName val="MOVCO"/>
      <sheetName val="MOVCO LINK"/>
      <sheetName val="MOVDI"/>
      <sheetName val="MOVDI LINK"/>
      <sheetName val="PESPC"/>
      <sheetName val="REPRO"/>
      <sheetName val="REST"/>
      <sheetName val="RFBME"/>
      <sheetName val="RSVAS"/>
      <sheetName val="RSVAS LINK"/>
      <sheetName val="RFIJ"/>
      <sheetName val="RFIJ_MST"/>
      <sheetName val="RVBL"/>
      <sheetName val="RVBL10"/>
      <sheetName val="SGRAL"/>
      <sheetName val="VENT"/>
      <sheetName val="ESS_Entities"/>
      <sheetName val="ESS_Retrieve"/>
      <sheetName val="IC_List"/>
      <sheetName val="Mapping"/>
      <sheetName val="Cargabal BF"/>
    </sheetNames>
    <sheetDataSet>
      <sheetData sheetId="0" refreshError="1">
        <row r="1">
          <cell r="B1" t="str">
            <v>Sep 12 YTD</v>
          </cell>
        </row>
        <row r="2">
          <cell r="E2" t="str">
            <v>Grp Adjustment (L)</v>
          </cell>
        </row>
        <row r="4">
          <cell r="G4" t="str">
            <v>jan</v>
          </cell>
          <cell r="H4">
            <v>1</v>
          </cell>
        </row>
        <row r="5">
          <cell r="G5" t="str">
            <v>feb</v>
          </cell>
          <cell r="H5">
            <v>2</v>
          </cell>
        </row>
        <row r="6">
          <cell r="G6" t="str">
            <v>mar</v>
          </cell>
          <cell r="H6">
            <v>3</v>
          </cell>
        </row>
        <row r="7">
          <cell r="E7" t="b">
            <v>0</v>
          </cell>
          <cell r="G7" t="str">
            <v>apr</v>
          </cell>
          <cell r="H7">
            <v>4</v>
          </cell>
        </row>
        <row r="8">
          <cell r="G8" t="str">
            <v>may</v>
          </cell>
          <cell r="H8">
            <v>5</v>
          </cell>
        </row>
        <row r="9">
          <cell r="G9" t="str">
            <v>jun</v>
          </cell>
          <cell r="H9">
            <v>6</v>
          </cell>
        </row>
        <row r="10">
          <cell r="G10" t="str">
            <v>jul</v>
          </cell>
          <cell r="H10">
            <v>7</v>
          </cell>
        </row>
        <row r="11">
          <cell r="G11" t="str">
            <v>aug</v>
          </cell>
          <cell r="H11">
            <v>8</v>
          </cell>
        </row>
        <row r="12">
          <cell r="G12" t="str">
            <v>sep</v>
          </cell>
          <cell r="H12">
            <v>9</v>
          </cell>
        </row>
        <row r="13">
          <cell r="G13" t="str">
            <v>oct</v>
          </cell>
          <cell r="H13">
            <v>10</v>
          </cell>
        </row>
        <row r="14">
          <cell r="G14" t="str">
            <v>nov</v>
          </cell>
          <cell r="H14">
            <v>11</v>
          </cell>
        </row>
        <row r="15">
          <cell r="G15" t="str">
            <v>dec</v>
          </cell>
          <cell r="H15">
            <v>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29">
          <cell r="C29" t="e">
            <v>#REF!</v>
          </cell>
        </row>
      </sheetData>
      <sheetData sheetId="46" refreshError="1"/>
      <sheetData sheetId="47" refreshError="1">
        <row r="23">
          <cell r="L23" t="e">
            <v>#REF!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DVR"/>
    </sheetNames>
    <sheetDataSet>
      <sheetData sheetId="0" refreshError="1">
        <row r="4">
          <cell r="A4" t="str">
            <v>Local Currency Units</v>
          </cell>
          <cell r="B4" t="str">
            <v>Amount balance</v>
          </cell>
          <cell r="C4" t="str">
            <v>Fair value</v>
          </cell>
        </row>
        <row r="5">
          <cell r="A5" t="str">
            <v>ASSETS</v>
          </cell>
          <cell r="B5">
            <v>0</v>
          </cell>
          <cell r="C5">
            <v>0</v>
          </cell>
        </row>
        <row r="6">
          <cell r="A6" t="str">
            <v>Loans and credits</v>
          </cell>
          <cell r="B6">
            <v>0</v>
          </cell>
          <cell r="C6">
            <v>0</v>
          </cell>
        </row>
        <row r="7">
          <cell r="A7" t="str">
            <v xml:space="preserve">   Deposits with credit institutions</v>
          </cell>
          <cell r="B7">
            <v>0</v>
          </cell>
          <cell r="C7">
            <v>0</v>
          </cell>
        </row>
        <row r="8">
          <cell r="A8" t="str">
            <v xml:space="preserve">   Money market operations through counterparties</v>
          </cell>
          <cell r="B8">
            <v>0</v>
          </cell>
        </row>
        <row r="9">
          <cell r="A9" t="str">
            <v xml:space="preserve">   Lending to customers</v>
          </cell>
          <cell r="B9">
            <v>0</v>
          </cell>
          <cell r="C9">
            <v>0</v>
          </cell>
        </row>
        <row r="10">
          <cell r="A10" t="str">
            <v xml:space="preserve">   Debt securities</v>
          </cell>
          <cell r="B10">
            <v>0</v>
          </cell>
          <cell r="C10">
            <v>0</v>
          </cell>
        </row>
        <row r="11">
          <cell r="A11" t="str">
            <v xml:space="preserve">   Other financial assets</v>
          </cell>
          <cell r="B11">
            <v>0</v>
          </cell>
          <cell r="C11">
            <v>0</v>
          </cell>
        </row>
        <row r="12">
          <cell r="A12" t="str">
            <v>LIABILITIES -</v>
          </cell>
          <cell r="B12">
            <v>0</v>
          </cell>
          <cell r="C12">
            <v>0</v>
          </cell>
        </row>
        <row r="13">
          <cell r="A13" t="str">
            <v>Financial liabilities at amortized cost</v>
          </cell>
          <cell r="B13">
            <v>0</v>
          </cell>
          <cell r="C13">
            <v>0</v>
          </cell>
        </row>
        <row r="14">
          <cell r="A14" t="str">
            <v xml:space="preserve">   Deposits with central banks</v>
          </cell>
          <cell r="B14">
            <v>0</v>
          </cell>
          <cell r="C14">
            <v>0</v>
          </cell>
        </row>
        <row r="15">
          <cell r="A15" t="str">
            <v xml:space="preserve">   Deposits with credit institutions</v>
          </cell>
          <cell r="B15">
            <v>0</v>
          </cell>
          <cell r="C15">
            <v>0</v>
          </cell>
        </row>
        <row r="16">
          <cell r="A16" t="str">
            <v xml:space="preserve">   Money market operations through counterparties</v>
          </cell>
          <cell r="B16">
            <v>0</v>
          </cell>
          <cell r="C16">
            <v>0</v>
          </cell>
        </row>
        <row r="17">
          <cell r="A17" t="str">
            <v xml:space="preserve">   Customer deposits</v>
          </cell>
          <cell r="B17">
            <v>0</v>
          </cell>
          <cell r="C17">
            <v>0</v>
          </cell>
        </row>
        <row r="18">
          <cell r="A18" t="str">
            <v xml:space="preserve">   Debits represented by marketable securities</v>
          </cell>
          <cell r="B18">
            <v>0</v>
          </cell>
          <cell r="C18">
            <v>0</v>
          </cell>
        </row>
        <row r="19">
          <cell r="A19" t="str">
            <v xml:space="preserve">   Subordinated liabilities</v>
          </cell>
          <cell r="B19">
            <v>0</v>
          </cell>
          <cell r="C19">
            <v>0</v>
          </cell>
        </row>
        <row r="20">
          <cell r="A20" t="str">
            <v xml:space="preserve">   Other financial liabilities</v>
          </cell>
          <cell r="B20">
            <v>0</v>
          </cell>
          <cell r="C20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1">
          <cell r="A1" t="str">
            <v>Period</v>
          </cell>
          <cell r="B1" t="str">
            <v>Dec 09 YTD</v>
          </cell>
          <cell r="D1" t="str">
            <v>yorick</v>
          </cell>
        </row>
        <row r="2">
          <cell r="A2" t="str">
            <v>Entity Number</v>
          </cell>
          <cell r="B2" t="str">
            <v>C-2535</v>
          </cell>
          <cell r="D2" t="str">
            <v>ruap3hu</v>
          </cell>
          <cell r="L2" t="str">
            <v>B.V. (closed limited liability company)</v>
          </cell>
          <cell r="N2" t="str">
            <v>Common</v>
          </cell>
          <cell r="R2">
            <v>1</v>
          </cell>
          <cell r="S2">
            <v>11</v>
          </cell>
        </row>
        <row r="3">
          <cell r="D3" t="str">
            <v>grs_prod</v>
          </cell>
          <cell r="L3" t="str">
            <v>Corporation (stock)</v>
          </cell>
          <cell r="N3" t="str">
            <v>Cumulative convertible redeemable preference</v>
          </cell>
          <cell r="R3">
            <v>2</v>
          </cell>
          <cell r="S3">
            <v>12</v>
          </cell>
        </row>
        <row r="4">
          <cell r="D4" t="str">
            <v>10.5.1.57</v>
          </cell>
          <cell r="L4" t="str">
            <v>Limited</v>
          </cell>
          <cell r="N4" t="str">
            <v xml:space="preserve">Deferred </v>
          </cell>
          <cell r="R4">
            <v>3</v>
          </cell>
          <cell r="S4">
            <v>13</v>
          </cell>
        </row>
        <row r="5">
          <cell r="D5" t="b">
            <v>1</v>
          </cell>
          <cell r="L5" t="str">
            <v>Limited by Guarantee</v>
          </cell>
          <cell r="N5" t="str">
            <v>Management Shares</v>
          </cell>
          <cell r="R5">
            <v>4</v>
          </cell>
          <cell r="S5">
            <v>14</v>
          </cell>
        </row>
        <row r="6">
          <cell r="L6" t="str">
            <v>Limited by Shares</v>
          </cell>
          <cell r="N6" t="str">
            <v>Minority</v>
          </cell>
          <cell r="R6">
            <v>5</v>
          </cell>
          <cell r="S6">
            <v>15</v>
          </cell>
        </row>
        <row r="7">
          <cell r="L7" t="str">
            <v>Limited Liability Partnership</v>
          </cell>
          <cell r="N7" t="str">
            <v>No par value</v>
          </cell>
          <cell r="R7">
            <v>6</v>
          </cell>
          <cell r="S7">
            <v>16</v>
          </cell>
        </row>
        <row r="8">
          <cell r="L8" t="str">
            <v>Private Company</v>
          </cell>
          <cell r="N8" t="str">
            <v>Non-voting preference</v>
          </cell>
          <cell r="R8">
            <v>7</v>
          </cell>
          <cell r="S8">
            <v>17</v>
          </cell>
        </row>
        <row r="9">
          <cell r="L9" t="str">
            <v>Public Limited Company</v>
          </cell>
          <cell r="N9" t="str">
            <v>Ordinary</v>
          </cell>
          <cell r="R9">
            <v>8</v>
          </cell>
          <cell r="S9">
            <v>18</v>
          </cell>
        </row>
        <row r="10">
          <cell r="C10" t="str">
            <v>Common shares (A)</v>
          </cell>
          <cell r="L10" t="str">
            <v>Unlimited</v>
          </cell>
          <cell r="N10" t="str">
            <v>Ordinary A</v>
          </cell>
        </row>
        <row r="11">
          <cell r="C11" t="str">
            <v>Units in mutual funds (P)</v>
          </cell>
          <cell r="L11" t="str">
            <v>Unlimited with shares</v>
          </cell>
          <cell r="N11" t="str">
            <v>Ordinary B</v>
          </cell>
        </row>
        <row r="12">
          <cell r="C12" t="str">
            <v>Preferred shares (D)</v>
          </cell>
          <cell r="N12" t="str">
            <v>Ordinary C</v>
          </cell>
        </row>
        <row r="13">
          <cell r="N13" t="str">
            <v>Preference</v>
          </cell>
        </row>
        <row r="14">
          <cell r="N14" t="str">
            <v>Preference A</v>
          </cell>
        </row>
        <row r="15">
          <cell r="N15" t="str">
            <v>Preference B</v>
          </cell>
        </row>
        <row r="16">
          <cell r="N16" t="str">
            <v>Non-Redeemable Preference</v>
          </cell>
        </row>
        <row r="17">
          <cell r="N17" t="str">
            <v>Redeemable Preference</v>
          </cell>
        </row>
        <row r="19">
          <cell r="C19" t="str">
            <v>10. Equity portfolio (group companies): group companies, multigroup companies and associated companies</v>
          </cell>
        </row>
        <row r="20">
          <cell r="C20" t="str">
            <v>20. Trading portfolio</v>
          </cell>
        </row>
        <row r="21">
          <cell r="C21" t="str">
            <v>30. Other financial assets carried at fair value with changes in P&amp;L</v>
          </cell>
        </row>
        <row r="22">
          <cell r="C22" t="str">
            <v>40. Available-for-sale financial assets</v>
          </cell>
        </row>
        <row r="23">
          <cell r="C23" t="str">
            <v>50. Non-current assets on sale. Equity portfolio</v>
          </cell>
        </row>
        <row r="24">
          <cell r="C24" t="str">
            <v>70. Non-current assets on sale. Assets</v>
          </cell>
        </row>
        <row r="25">
          <cell r="C25" t="str">
            <v>80. Non-current assets on sale. Available-for-sale financial assets.</v>
          </cell>
        </row>
        <row r="26">
          <cell r="C26" t="str">
            <v>90. Borrowed securities. (Cargabal will only accept the numeric value)</v>
          </cell>
        </row>
        <row r="29">
          <cell r="C29" t="str">
            <v>Bonds (B)</v>
          </cell>
        </row>
        <row r="30">
          <cell r="C30" t="str">
            <v>Debentures (O)</v>
          </cell>
        </row>
        <row r="31">
          <cell r="C31" t="str">
            <v>Public Issues (F)</v>
          </cell>
        </row>
        <row r="32">
          <cell r="C32" t="str">
            <v>Promissory Notes (P)</v>
          </cell>
        </row>
        <row r="42">
          <cell r="C42" t="str">
            <v>Other (O)</v>
          </cell>
        </row>
        <row r="43">
          <cell r="C43" t="str">
            <v>values given in loans (CP)</v>
          </cell>
        </row>
        <row r="46">
          <cell r="C46" t="str">
            <v>You absorb most of the incomes and/or costs from the "Special purpose entity".</v>
          </cell>
        </row>
        <row r="47">
          <cell r="C47" t="str">
            <v>You own the risks from the company.</v>
          </cell>
        </row>
        <row r="48">
          <cell r="C48" t="str">
            <v>The entity would not be able to survive without the contributions from the Group companies.</v>
          </cell>
        </row>
        <row r="49">
          <cell r="C49" t="str">
            <v>Others (explain the reasons why this is a SPV in the column Observations</v>
          </cell>
        </row>
        <row r="52">
          <cell r="C52" t="str">
            <v>1.- Authorized proyect but not initiated constitution process</v>
          </cell>
        </row>
        <row r="53">
          <cell r="C53" t="str">
            <v>2.- Constituing</v>
          </cell>
        </row>
        <row r="54">
          <cell r="C54" t="str">
            <v>3.- Active</v>
          </cell>
        </row>
        <row r="55">
          <cell r="C55" t="str">
            <v>4.- Without Economic Activity</v>
          </cell>
        </row>
        <row r="56">
          <cell r="C56" t="str">
            <v>5.- Dormant</v>
          </cell>
        </row>
        <row r="57">
          <cell r="C57" t="str">
            <v>6.- In Economic liquidation</v>
          </cell>
        </row>
        <row r="58">
          <cell r="C58" t="str">
            <v>7.- In Economic and Registral liquidation</v>
          </cell>
        </row>
        <row r="59">
          <cell r="C59" t="str">
            <v>8.- Processing the inscription of the dissolution</v>
          </cell>
        </row>
        <row r="60">
          <cell r="C60" t="str">
            <v>9.- Dissolved (finished the inscription of the dissolution)</v>
          </cell>
        </row>
        <row r="63">
          <cell r="C63" t="str">
            <v>31 Mar</v>
          </cell>
        </row>
        <row r="64">
          <cell r="C64" t="str">
            <v>30 Jun</v>
          </cell>
        </row>
        <row r="65">
          <cell r="C65" t="str">
            <v>30 Aug</v>
          </cell>
        </row>
        <row r="66">
          <cell r="C66" t="str">
            <v>31 Aug</v>
          </cell>
        </row>
        <row r="67">
          <cell r="C67" t="str">
            <v>30 Sep</v>
          </cell>
        </row>
        <row r="68">
          <cell r="C68" t="str">
            <v>31 Dec</v>
          </cell>
        </row>
        <row r="77">
          <cell r="C77" t="str">
            <v>Financial Services Authority</v>
          </cell>
        </row>
        <row r="78">
          <cell r="C78" t="str">
            <v>None</v>
          </cell>
        </row>
      </sheetData>
      <sheetData sheetId="1" refreshError="1">
        <row r="1">
          <cell r="E1" t="str">
            <v>Entity Adjusted (Local)</v>
          </cell>
        </row>
      </sheetData>
      <sheetData sheetId="2" refreshError="1"/>
      <sheetData sheetId="3" refreshError="1">
        <row r="1">
          <cell r="B1" t="str">
            <v>Dec 09 YTD</v>
          </cell>
          <cell r="E1" t="str">
            <v>Ent Adjusted (L)</v>
          </cell>
          <cell r="F1" t="str">
            <v>C-2535</v>
          </cell>
        </row>
      </sheetData>
      <sheetData sheetId="4" refreshError="1">
        <row r="3">
          <cell r="I3" t="str">
            <v>PASS</v>
          </cell>
        </row>
        <row r="4">
          <cell r="I4" t="str">
            <v>PASS</v>
          </cell>
        </row>
        <row r="5">
          <cell r="I5" t="str">
            <v>PASS</v>
          </cell>
        </row>
        <row r="6">
          <cell r="B6" t="str">
            <v>YES</v>
          </cell>
          <cell r="I6" t="str">
            <v>PASS</v>
          </cell>
        </row>
        <row r="7">
          <cell r="I7" t="str">
            <v>PASS</v>
          </cell>
        </row>
        <row r="8">
          <cell r="B8" t="str">
            <v>5</v>
          </cell>
          <cell r="I8" t="str">
            <v>PASS</v>
          </cell>
        </row>
        <row r="10">
          <cell r="I10" t="str">
            <v>PASS</v>
          </cell>
        </row>
        <row r="11">
          <cell r="I11" t="str">
            <v>PASS</v>
          </cell>
        </row>
        <row r="15">
          <cell r="H15" t="str">
            <v>PASS</v>
          </cell>
        </row>
        <row r="16">
          <cell r="H16" t="str">
            <v>PASS</v>
          </cell>
        </row>
        <row r="17">
          <cell r="H17" t="str">
            <v>PASS</v>
          </cell>
        </row>
        <row r="18">
          <cell r="H18" t="str">
            <v>PASS</v>
          </cell>
        </row>
        <row r="19">
          <cell r="H19" t="str">
            <v>PASS</v>
          </cell>
        </row>
        <row r="20">
          <cell r="H20" t="str">
            <v>PASS</v>
          </cell>
        </row>
        <row r="38">
          <cell r="H38" t="str">
            <v>PASS</v>
          </cell>
        </row>
        <row r="39">
          <cell r="H39" t="str">
            <v>PASS</v>
          </cell>
        </row>
        <row r="40">
          <cell r="H40" t="str">
            <v>PASS</v>
          </cell>
        </row>
        <row r="41">
          <cell r="H41" t="str">
            <v>PASS</v>
          </cell>
        </row>
        <row r="42">
          <cell r="H42" t="str">
            <v>PASS</v>
          </cell>
        </row>
        <row r="57">
          <cell r="H57" t="str">
            <v>PASS</v>
          </cell>
        </row>
        <row r="61">
          <cell r="H61" t="str">
            <v>PASS</v>
          </cell>
        </row>
        <row r="69">
          <cell r="H69" t="str">
            <v>PASS</v>
          </cell>
        </row>
        <row r="70">
          <cell r="H70" t="str">
            <v>PASS</v>
          </cell>
        </row>
        <row r="71">
          <cell r="H71" t="str">
            <v>PASS</v>
          </cell>
        </row>
        <row r="72">
          <cell r="H72" t="str">
            <v>PASS</v>
          </cell>
        </row>
        <row r="81">
          <cell r="H81" t="str">
            <v>PASS</v>
          </cell>
        </row>
        <row r="82">
          <cell r="H82" t="str">
            <v>PASS</v>
          </cell>
        </row>
        <row r="83">
          <cell r="H83" t="str">
            <v>PASS</v>
          </cell>
        </row>
        <row r="84">
          <cell r="H84" t="str">
            <v>PASS</v>
          </cell>
        </row>
        <row r="85">
          <cell r="H85" t="str">
            <v>PASS</v>
          </cell>
        </row>
        <row r="86">
          <cell r="H86" t="str">
            <v>PASS</v>
          </cell>
        </row>
        <row r="87">
          <cell r="H87" t="str">
            <v>PASS</v>
          </cell>
        </row>
        <row r="88">
          <cell r="H88" t="str">
            <v>PASS</v>
          </cell>
        </row>
        <row r="89">
          <cell r="H89" t="str">
            <v>PASS</v>
          </cell>
        </row>
        <row r="96">
          <cell r="H96" t="str">
            <v>PASS</v>
          </cell>
        </row>
        <row r="102">
          <cell r="H102" t="str">
            <v>PASS</v>
          </cell>
        </row>
        <row r="103">
          <cell r="H103" t="str">
            <v>PASS</v>
          </cell>
        </row>
        <row r="104">
          <cell r="H104" t="str">
            <v>PASS</v>
          </cell>
        </row>
      </sheetData>
      <sheetData sheetId="5" refreshError="1">
        <row r="12">
          <cell r="A12" t="str">
            <v>TOTAL INVESTMENT PORTFOLIO</v>
          </cell>
          <cell r="M12">
            <v>0</v>
          </cell>
          <cell r="O12">
            <v>0</v>
          </cell>
        </row>
        <row r="19">
          <cell r="A19" t="str">
            <v>TOTAL PORTFOLIO AVAILABLE FOR SALE</v>
          </cell>
          <cell r="I19">
            <v>0</v>
          </cell>
          <cell r="K19">
            <v>0</v>
          </cell>
          <cell r="L19">
            <v>0</v>
          </cell>
          <cell r="N19">
            <v>0</v>
          </cell>
          <cell r="O19">
            <v>0</v>
          </cell>
        </row>
      </sheetData>
      <sheetData sheetId="6" refreshError="1"/>
      <sheetData sheetId="7" refreshError="1">
        <row r="4">
          <cell r="C4">
            <v>1285576416</v>
          </cell>
        </row>
        <row r="9">
          <cell r="A9" t="str">
            <v>EPES</v>
          </cell>
        </row>
      </sheetData>
      <sheetData sheetId="8" refreshError="1">
        <row r="6">
          <cell r="A6" t="str">
            <v>PROJECTS AMORTIZED OVER MORE THAN THREE YEARS</v>
          </cell>
          <cell r="E6">
            <v>0</v>
          </cell>
          <cell r="J6">
            <v>0</v>
          </cell>
          <cell r="K6">
            <v>0</v>
          </cell>
          <cell r="L6">
            <v>0</v>
          </cell>
          <cell r="O6">
            <v>0</v>
          </cell>
          <cell r="P6">
            <v>0</v>
          </cell>
        </row>
        <row r="7">
          <cell r="A7" t="str">
            <v>OTHER PROJECTS (AMORTIZED IN THREE YEARS OR LESS). NO DETAIL REQUIRED.</v>
          </cell>
          <cell r="E7">
            <v>0</v>
          </cell>
          <cell r="K7">
            <v>0</v>
          </cell>
          <cell r="L7">
            <v>0</v>
          </cell>
          <cell r="O7">
            <v>0</v>
          </cell>
          <cell r="P7">
            <v>0</v>
          </cell>
        </row>
        <row r="8">
          <cell r="A8" t="str">
            <v>TOTAL</v>
          </cell>
          <cell r="E8">
            <v>0</v>
          </cell>
          <cell r="J8">
            <v>0</v>
          </cell>
          <cell r="K8">
            <v>0</v>
          </cell>
          <cell r="L8">
            <v>0</v>
          </cell>
          <cell r="O8">
            <v>0</v>
          </cell>
          <cell r="P8">
            <v>0</v>
          </cell>
        </row>
      </sheetData>
      <sheetData sheetId="9" refreshError="1">
        <row r="6">
          <cell r="A6" t="str">
            <v>2535</v>
          </cell>
          <cell r="B6" t="str">
            <v>Abbey National Treasury Services Overseas Holdings</v>
          </cell>
          <cell r="D6" t="str">
            <v>UNLIMITED WITH SHARES</v>
          </cell>
          <cell r="E6" t="str">
            <v>UNITED KINGDOM</v>
          </cell>
          <cell r="F6" t="str">
            <v>Holding company</v>
          </cell>
          <cell r="H6" t="str">
            <v>Investment company</v>
          </cell>
          <cell r="I6" t="str">
            <v>Abbey National House, 2 Triton Square, Regents Place, London</v>
          </cell>
          <cell r="J6" t="str">
            <v>NW1 3AN</v>
          </cell>
          <cell r="K6" t="str">
            <v>England</v>
          </cell>
          <cell r="L6" t="str">
            <v>3002815</v>
          </cell>
          <cell r="M6" t="str">
            <v>31 DEC</v>
          </cell>
          <cell r="N6" t="str">
            <v>Abbey</v>
          </cell>
          <cell r="O6" t="str">
            <v>AFM</v>
          </cell>
          <cell r="P6" t="str">
            <v>3.- ACTIVE</v>
          </cell>
          <cell r="Q6" t="str">
            <v/>
          </cell>
          <cell r="R6" t="str">
            <v>YES</v>
          </cell>
          <cell r="S6" t="str">
            <v>Deloitte</v>
          </cell>
          <cell r="T6" t="str">
            <v>3002815</v>
          </cell>
          <cell r="U6" t="str">
            <v>Companies House</v>
          </cell>
          <cell r="V6" t="str">
            <v>YES</v>
          </cell>
          <cell r="W6" t="str">
            <v>31-Dec-2006</v>
          </cell>
        </row>
        <row r="7">
          <cell r="A7">
            <v>4</v>
          </cell>
        </row>
        <row r="13">
          <cell r="A13" t="str">
            <v>NONE</v>
          </cell>
          <cell r="B13" t="str">
            <v/>
          </cell>
        </row>
        <row r="14">
          <cell r="A14">
            <v>11</v>
          </cell>
        </row>
        <row r="20">
          <cell r="A20">
            <v>533300000</v>
          </cell>
          <cell r="B20" t="str">
            <v>ORDINARY</v>
          </cell>
          <cell r="D20">
            <v>1</v>
          </cell>
          <cell r="E20">
            <v>533300000</v>
          </cell>
          <cell r="F20">
            <v>533300000</v>
          </cell>
          <cell r="G20" t="str">
            <v>GBP - UK POUND</v>
          </cell>
          <cell r="I20" t="str">
            <v/>
          </cell>
          <cell r="J20">
            <v>0</v>
          </cell>
        </row>
        <row r="21">
          <cell r="A21">
            <v>50000</v>
          </cell>
          <cell r="B21" t="str">
            <v>MINORITY</v>
          </cell>
          <cell r="D21">
            <v>1</v>
          </cell>
          <cell r="E21">
            <v>50000</v>
          </cell>
          <cell r="F21">
            <v>50000</v>
          </cell>
          <cell r="G21" t="str">
            <v>GBP - UK POUND</v>
          </cell>
          <cell r="I21" t="str">
            <v/>
          </cell>
          <cell r="J21">
            <v>0</v>
          </cell>
        </row>
        <row r="22">
          <cell r="A22">
            <v>335000000</v>
          </cell>
          <cell r="B22" t="str">
            <v>NON-REDEEMABLE PREFERENCE</v>
          </cell>
          <cell r="D22">
            <v>1</v>
          </cell>
          <cell r="E22">
            <v>335000000</v>
          </cell>
          <cell r="F22">
            <v>335000000</v>
          </cell>
          <cell r="G22" t="str">
            <v>GBP - UK POUND</v>
          </cell>
          <cell r="I22" t="str">
            <v/>
          </cell>
          <cell r="J22">
            <v>0</v>
          </cell>
        </row>
        <row r="23">
          <cell r="A23">
            <v>868350000</v>
          </cell>
          <cell r="D23">
            <v>3</v>
          </cell>
          <cell r="E23">
            <v>868350000</v>
          </cell>
          <cell r="F23">
            <v>868350000</v>
          </cell>
          <cell r="J23">
            <v>0</v>
          </cell>
        </row>
        <row r="34">
          <cell r="A34" t="str">
            <v>2536</v>
          </cell>
          <cell r="B34" t="str">
            <v>Abbey National Treasury Services plc</v>
          </cell>
          <cell r="C34" t="str">
            <v>YES</v>
          </cell>
          <cell r="E34" t="str">
            <v>UNITED KINGDOM</v>
          </cell>
          <cell r="F34">
            <v>485060489</v>
          </cell>
          <cell r="H34" t="str">
            <v>ORDINARY</v>
          </cell>
          <cell r="I34">
            <v>1</v>
          </cell>
          <cell r="J34">
            <v>0</v>
          </cell>
          <cell r="K34">
            <v>55.86</v>
          </cell>
          <cell r="L34">
            <v>55.86</v>
          </cell>
          <cell r="M34">
            <v>90.96</v>
          </cell>
        </row>
        <row r="35">
          <cell r="A35" t="str">
            <v>2536</v>
          </cell>
          <cell r="B35" t="str">
            <v>Abbey National Treasury Services plc</v>
          </cell>
          <cell r="C35" t="str">
            <v>YES</v>
          </cell>
          <cell r="E35" t="str">
            <v>UNITED KINGDOM</v>
          </cell>
          <cell r="F35">
            <v>335000000</v>
          </cell>
          <cell r="H35" t="str">
            <v>NON-REDEEMABLE PREFERENCE</v>
          </cell>
          <cell r="I35">
            <v>1</v>
          </cell>
          <cell r="J35">
            <v>0</v>
          </cell>
          <cell r="K35">
            <v>38.58</v>
          </cell>
          <cell r="L35">
            <v>38.58</v>
          </cell>
          <cell r="M35">
            <v>0</v>
          </cell>
        </row>
        <row r="36">
          <cell r="A36" t="str">
            <v>2502</v>
          </cell>
          <cell r="B36" t="str">
            <v>Abbey National (Holdings) Limited</v>
          </cell>
          <cell r="C36" t="str">
            <v>YES</v>
          </cell>
          <cell r="E36" t="str">
            <v>UNITED KINGDOM</v>
          </cell>
          <cell r="F36">
            <v>48239511</v>
          </cell>
          <cell r="H36" t="str">
            <v>ORDINARY</v>
          </cell>
          <cell r="I36">
            <v>1</v>
          </cell>
          <cell r="J36">
            <v>0</v>
          </cell>
          <cell r="K36">
            <v>5.56</v>
          </cell>
          <cell r="L36">
            <v>5.56</v>
          </cell>
          <cell r="M36">
            <v>9.0399999999999991</v>
          </cell>
        </row>
        <row r="37">
          <cell r="A37" t="str">
            <v/>
          </cell>
          <cell r="B37" t="str">
            <v>Bonohurst Limited Partnership</v>
          </cell>
          <cell r="C37" t="str">
            <v>NO</v>
          </cell>
          <cell r="E37" t="str">
            <v>UNITED KINGDOM</v>
          </cell>
          <cell r="F37">
            <v>50000</v>
          </cell>
          <cell r="H37" t="str">
            <v>MINORITY</v>
          </cell>
          <cell r="I37">
            <v>1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TOTAL</v>
          </cell>
          <cell r="F38">
            <v>868350000</v>
          </cell>
        </row>
      </sheetData>
      <sheetData sheetId="10" refreshError="1">
        <row r="5">
          <cell r="A5">
            <v>868350000</v>
          </cell>
          <cell r="B5">
            <v>0</v>
          </cell>
          <cell r="E5">
            <v>0</v>
          </cell>
          <cell r="F5">
            <v>0</v>
          </cell>
          <cell r="G5" t="str">
            <v>Other / redemption/acquistions of subsidiaries/disposal of subsidiaries</v>
          </cell>
          <cell r="H5">
            <v>0</v>
          </cell>
          <cell r="I5">
            <v>868350000</v>
          </cell>
          <cell r="J5">
            <v>868350000</v>
          </cell>
        </row>
        <row r="6">
          <cell r="A6">
            <v>868350000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H6">
            <v>0</v>
          </cell>
          <cell r="I6">
            <v>868350000</v>
          </cell>
        </row>
      </sheetData>
      <sheetData sheetId="11" refreshError="1">
        <row r="2">
          <cell r="A2" t="str">
            <v>Total Assets</v>
          </cell>
          <cell r="F2">
            <v>1285576416</v>
          </cell>
        </row>
        <row r="3">
          <cell r="A3" t="str">
            <v>Total Liabilities</v>
          </cell>
          <cell r="F3">
            <v>32066820</v>
          </cell>
        </row>
        <row r="4">
          <cell r="A4" t="str">
            <v>Total Shareholders Fund</v>
          </cell>
          <cell r="F4">
            <v>1033885238</v>
          </cell>
        </row>
        <row r="11">
          <cell r="A11" t="str">
            <v>N</v>
          </cell>
          <cell r="B11" t="str">
            <v>N</v>
          </cell>
          <cell r="C11" t="str">
            <v>UNITED KINGDOM</v>
          </cell>
          <cell r="D11" t="str">
            <v>Abbey National House, 2 Triton Square, Regents Place, London, NW1 3AN, England</v>
          </cell>
          <cell r="E11">
            <v>1</v>
          </cell>
          <cell r="F11">
            <v>0</v>
          </cell>
        </row>
        <row r="12">
          <cell r="A12" t="str">
            <v>TOTAL</v>
          </cell>
          <cell r="B12">
            <v>1</v>
          </cell>
          <cell r="C12" t="str">
            <v/>
          </cell>
          <cell r="D12" t="str">
            <v/>
          </cell>
          <cell r="E12">
            <v>1</v>
          </cell>
          <cell r="F12">
            <v>0</v>
          </cell>
        </row>
        <row r="19">
          <cell r="A19" t="str">
            <v>TOTAL</v>
          </cell>
          <cell r="B19">
            <v>0</v>
          </cell>
          <cell r="C19" t="str">
            <v/>
          </cell>
          <cell r="D19" t="str">
            <v/>
          </cell>
          <cell r="E19">
            <v>0</v>
          </cell>
        </row>
      </sheetData>
      <sheetData sheetId="12" refreshError="1">
        <row r="7">
          <cell r="A7" t="str">
            <v>Mutual funds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13">
          <cell r="A13" t="str">
            <v>Real estate investment companies / funds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9">
          <cell r="A19" t="str">
            <v>Mortgage securitisation companies &amp; funds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5">
          <cell r="A25" t="str">
            <v>Non-mortgage securitisation companies &amp; funds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31">
          <cell r="A31" t="str">
            <v>Venture capital companies &amp; funds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7">
          <cell r="A37" t="str">
            <v>Open-end investment companies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43">
          <cell r="A43" t="str">
            <v>Other investment companies and funds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</row>
        <row r="49">
          <cell r="A49" t="str">
            <v>Pension Funds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</row>
        <row r="57">
          <cell r="A57" t="str">
            <v>Capital instruments from deposit companies of the Group</v>
          </cell>
        </row>
        <row r="58">
          <cell r="A58" t="str">
            <v>Capital instruments from other companies of the Group</v>
          </cell>
        </row>
        <row r="59">
          <cell r="A59" t="str">
            <v>Group-company fixed income securities</v>
          </cell>
        </row>
        <row r="60">
          <cell r="A60" t="str">
            <v>Group-company Assets required under resale agreement</v>
          </cell>
        </row>
        <row r="61">
          <cell r="A61" t="str">
            <v>OtherGroup-company deposits</v>
          </cell>
        </row>
      </sheetData>
      <sheetData sheetId="13" refreshError="1">
        <row r="3">
          <cell r="B3" t="str">
            <v>MANAGED BY THE INSTITUTION (Marketed or otherwise)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B4" t="str">
            <v>Investment companies &amp; funds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B5" t="str">
            <v>Mutual funds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B6" t="str">
            <v>Real estate investment companies &amp; funds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B7" t="str">
            <v>Mortgage securitisation companies &amp; funds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B8" t="str">
            <v>Non-mortgage securitisation companies &amp; funds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</row>
        <row r="9">
          <cell r="B9" t="str">
            <v>Venture capital companies &amp; funds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B10" t="str">
            <v>Open-end investment companies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B11" t="str">
            <v>Chess Balance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B12" t="str">
            <v>Difference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</row>
        <row r="13">
          <cell r="B13" t="str">
            <v>Other investment companies &amp; funds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</row>
        <row r="14">
          <cell r="B14" t="str">
            <v>Pension funds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</row>
        <row r="15">
          <cell r="B15" t="str">
            <v>Chess Balance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</row>
        <row r="16">
          <cell r="B16" t="str">
            <v>Difference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</row>
        <row r="17">
          <cell r="B17" t="str">
            <v>Savings in insurance contracts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</row>
        <row r="18">
          <cell r="B18" t="str">
            <v>Individuals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</row>
        <row r="19">
          <cell r="B19" t="str">
            <v>Life insurance linked to investment funds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B20" t="str">
            <v>Others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</row>
        <row r="21">
          <cell r="B21" t="str">
            <v>Groups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B22" t="str">
            <v>Customer portfolios under discretionary management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</row>
        <row r="23">
          <cell r="B23" t="str">
            <v>Others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</row>
        <row r="24">
          <cell r="B24" t="str">
            <v>MARKETED BY THE INSTITUTION AND (MANAGED BY ANOTHER GROUP INSTITUTION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</row>
        <row r="25">
          <cell r="B25" t="str">
            <v>Investment companies and funds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</row>
        <row r="26">
          <cell r="B26" t="str">
            <v>Pension funds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</row>
        <row r="27">
          <cell r="B27" t="str">
            <v>Savings in insurance contracts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</row>
        <row r="28">
          <cell r="B28" t="str">
            <v>MARKETED BUT NOT MANAGED BY THR GROUP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  <row r="29">
          <cell r="B29" t="str">
            <v>Investment companies and funds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B30" t="str">
            <v>Pension plans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B31" t="str">
            <v>Savings in insurance contracts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B32" t="str">
            <v>TOTAL OFF-BALANCE SHEET RESOURCES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</sheetData>
      <sheetData sheetId="14" refreshError="1">
        <row r="5">
          <cell r="A5" t="str">
            <v>Total Assets</v>
          </cell>
        </row>
        <row r="9">
          <cell r="A9" t="str">
            <v>Fair Value</v>
          </cell>
        </row>
        <row r="10">
          <cell r="A10" t="str">
            <v>Fair Value</v>
          </cell>
        </row>
        <row r="12">
          <cell r="A12" t="str">
            <v>Fair Value Adjustment</v>
          </cell>
        </row>
        <row r="14">
          <cell r="A14" t="str">
            <v>Book Value</v>
          </cell>
        </row>
        <row r="15">
          <cell r="A15" t="str">
            <v>Book Value</v>
          </cell>
        </row>
        <row r="16">
          <cell r="A16" t="str">
            <v>Book Value</v>
          </cell>
        </row>
        <row r="17">
          <cell r="A17" t="str">
            <v>Book Value</v>
          </cell>
        </row>
        <row r="18">
          <cell r="A18" t="str">
            <v>Book Value</v>
          </cell>
        </row>
        <row r="19">
          <cell r="A19" t="str">
            <v>Book Value</v>
          </cell>
        </row>
        <row r="21">
          <cell r="A21" t="str">
            <v>Cost Ex-coupon</v>
          </cell>
        </row>
        <row r="22">
          <cell r="A22" t="str">
            <v>Cost Ex-coupon</v>
          </cell>
        </row>
        <row r="23">
          <cell r="A23" t="str">
            <v>Cost Ex-coupon</v>
          </cell>
        </row>
        <row r="25">
          <cell r="A25" t="str">
            <v>Value Adjustment</v>
          </cell>
        </row>
        <row r="26">
          <cell r="A26" t="str">
            <v>Value Adjustment</v>
          </cell>
        </row>
        <row r="28">
          <cell r="A28" t="str">
            <v>Adjustments</v>
          </cell>
        </row>
        <row r="29">
          <cell r="A29" t="str">
            <v>Adjustments</v>
          </cell>
        </row>
        <row r="30">
          <cell r="A30" t="str">
            <v>Adjustments</v>
          </cell>
        </row>
        <row r="32">
          <cell r="A32" t="str">
            <v>Book Value</v>
          </cell>
        </row>
        <row r="33">
          <cell r="A33" t="str">
            <v>Book Value</v>
          </cell>
        </row>
        <row r="34">
          <cell r="A34" t="str">
            <v>Book Value</v>
          </cell>
        </row>
        <row r="35">
          <cell r="A35" t="str">
            <v>Book Value</v>
          </cell>
        </row>
        <row r="36">
          <cell r="A36" t="str">
            <v>Book Value</v>
          </cell>
        </row>
        <row r="37">
          <cell r="A37" t="str">
            <v>Book Value</v>
          </cell>
        </row>
        <row r="39">
          <cell r="A39" t="str">
            <v>Value Adjustment</v>
          </cell>
        </row>
        <row r="40">
          <cell r="A40" t="str">
            <v>Value Adjustment</v>
          </cell>
        </row>
        <row r="42">
          <cell r="A42" t="str">
            <v>Adjustments</v>
          </cell>
        </row>
        <row r="43">
          <cell r="A43" t="str">
            <v>Adjustments</v>
          </cell>
        </row>
        <row r="44">
          <cell r="A44" t="str">
            <v>Adjustments</v>
          </cell>
        </row>
        <row r="46">
          <cell r="A46" t="str">
            <v>Fair Value</v>
          </cell>
        </row>
        <row r="47">
          <cell r="A47" t="str">
            <v>Fair Value</v>
          </cell>
        </row>
        <row r="49">
          <cell r="A49" t="str">
            <v>Cost Ex-coupon</v>
          </cell>
        </row>
        <row r="51">
          <cell r="A51" t="str">
            <v>Book Value</v>
          </cell>
        </row>
        <row r="52">
          <cell r="A52" t="str">
            <v>Book Value</v>
          </cell>
        </row>
        <row r="53">
          <cell r="A53" t="str">
            <v>Book Value</v>
          </cell>
        </row>
        <row r="54">
          <cell r="A54" t="str">
            <v>Book Value</v>
          </cell>
        </row>
        <row r="55">
          <cell r="A55" t="str">
            <v>Book Value</v>
          </cell>
        </row>
        <row r="56">
          <cell r="A56" t="str">
            <v>Book Value</v>
          </cell>
        </row>
        <row r="58">
          <cell r="A58" t="str">
            <v>Value Adjustment</v>
          </cell>
        </row>
        <row r="59">
          <cell r="A59" t="str">
            <v>Value Adjustment</v>
          </cell>
        </row>
        <row r="61">
          <cell r="A61" t="str">
            <v>Adjustments</v>
          </cell>
        </row>
        <row r="62">
          <cell r="A62" t="str">
            <v>Adjustments</v>
          </cell>
        </row>
        <row r="63">
          <cell r="A63" t="str">
            <v>Adjustments</v>
          </cell>
        </row>
        <row r="65">
          <cell r="A65" t="str">
            <v>Accrued Interest</v>
          </cell>
        </row>
        <row r="70">
          <cell r="A70" t="str">
            <v>Initial Amount</v>
          </cell>
        </row>
        <row r="71">
          <cell r="A71" t="str">
            <v>Initial Amount</v>
          </cell>
        </row>
        <row r="72">
          <cell r="A72" t="str">
            <v>Initial Amount</v>
          </cell>
        </row>
        <row r="73">
          <cell r="A73" t="str">
            <v>Initial Amount</v>
          </cell>
        </row>
        <row r="75">
          <cell r="A75" t="str">
            <v>Current Year Amortisation</v>
          </cell>
        </row>
        <row r="77">
          <cell r="A77" t="str">
            <v>Total Amortisation</v>
          </cell>
        </row>
        <row r="78">
          <cell r="A78" t="str">
            <v>Total Amortisation</v>
          </cell>
        </row>
        <row r="80">
          <cell r="A80" t="str">
            <v>Other Variations</v>
          </cell>
        </row>
        <row r="81">
          <cell r="A81" t="str">
            <v>Other Variations</v>
          </cell>
        </row>
        <row r="82">
          <cell r="A82" t="str">
            <v>Other Variations</v>
          </cell>
        </row>
        <row r="83">
          <cell r="A83" t="str">
            <v>Other Variations</v>
          </cell>
        </row>
        <row r="84">
          <cell r="A84" t="str">
            <v>Other Variations</v>
          </cell>
        </row>
        <row r="85">
          <cell r="A85" t="str">
            <v>Other Variations</v>
          </cell>
        </row>
        <row r="86">
          <cell r="A86" t="str">
            <v>Other Variations</v>
          </cell>
        </row>
        <row r="87">
          <cell r="A87" t="str">
            <v>Other Variations</v>
          </cell>
        </row>
        <row r="93">
          <cell r="A93" t="str">
            <v>Cargabal Capital Amount</v>
          </cell>
        </row>
        <row r="116">
          <cell r="A116" t="str">
            <v>Group Investment Cost</v>
          </cell>
        </row>
        <row r="117">
          <cell r="A117" t="str">
            <v>Group Investment Cost</v>
          </cell>
        </row>
        <row r="119">
          <cell r="A119" t="str">
            <v>Group Investment Value Adj</v>
          </cell>
        </row>
        <row r="120">
          <cell r="A120" t="str">
            <v>Group Investment Value Adj</v>
          </cell>
        </row>
        <row r="122">
          <cell r="A122" t="str">
            <v>Common Stock Cost</v>
          </cell>
        </row>
        <row r="124">
          <cell r="A124" t="str">
            <v>Available for Sale Cost</v>
          </cell>
        </row>
        <row r="125">
          <cell r="A125" t="str">
            <v>Available for Sale Cost</v>
          </cell>
        </row>
        <row r="126">
          <cell r="A126" t="str">
            <v>Available for Sale Cost</v>
          </cell>
        </row>
        <row r="128">
          <cell r="A128" t="str">
            <v>Available for Sale Total Amount</v>
          </cell>
        </row>
        <row r="130">
          <cell r="A130" t="str">
            <v>Available for Sale Tax Effect</v>
          </cell>
        </row>
        <row r="132">
          <cell r="A132" t="str">
            <v>Available for Sale Value Adj</v>
          </cell>
        </row>
        <row r="134">
          <cell r="A134" t="str">
            <v>Fair Value with Changes Cost</v>
          </cell>
        </row>
        <row r="135">
          <cell r="A135" t="str">
            <v>Fair Value with Changes Cost</v>
          </cell>
        </row>
        <row r="137">
          <cell r="A137" t="str">
            <v>Available for Sale Adjusted Value</v>
          </cell>
        </row>
        <row r="138">
          <cell r="A138" t="str">
            <v>Available for Sale Adjusted Value</v>
          </cell>
        </row>
        <row r="140">
          <cell r="A140" t="str">
            <v>Borrowed Securities Fair Value</v>
          </cell>
        </row>
        <row r="142">
          <cell r="A142" t="str">
            <v>Available for Sale Fair Value</v>
          </cell>
        </row>
        <row r="143">
          <cell r="A143" t="str">
            <v>Available for Sale Fair Value</v>
          </cell>
        </row>
        <row r="148">
          <cell r="A148" t="str">
            <v>Total Assets</v>
          </cell>
        </row>
        <row r="150">
          <cell r="A150" t="str">
            <v>Total Liabilities</v>
          </cell>
        </row>
        <row r="151">
          <cell r="A151" t="str">
            <v>Total Liabilities</v>
          </cell>
        </row>
        <row r="153">
          <cell r="A153" t="str">
            <v>Total Shareholders Fund</v>
          </cell>
        </row>
        <row r="190">
          <cell r="A190" t="str">
            <v>Open End Investment Company</v>
          </cell>
        </row>
        <row r="192">
          <cell r="A192" t="str">
            <v>Pension Funds</v>
          </cell>
        </row>
        <row r="197">
          <cell r="A197" t="str">
            <v>Open End Investment Company</v>
          </cell>
        </row>
        <row r="199">
          <cell r="A199" t="str">
            <v>Pension Funds</v>
          </cell>
        </row>
        <row r="201">
          <cell r="A201" t="str">
            <v>Mutual Funds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Pension Funds Management"/>
      <sheetName val="Outsourced service costs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Abbey dealing P &amp; L "/>
      <sheetName val="Derivatives (hedge)"/>
      <sheetName val="Overview"/>
      <sheetName val="Hedging"/>
    </sheetNames>
    <sheetDataSet>
      <sheetData sheetId="0" refreshError="1">
        <row r="2">
          <cell r="A2" t="str">
            <v>Produced: 08 Jan 12 17:06</v>
          </cell>
          <cell r="E2" t="str">
            <v>Intercompany Matching Report</v>
          </cell>
        </row>
        <row r="3">
          <cell r="A3" t="str">
            <v/>
          </cell>
          <cell r="F3" t="str">
            <v>Subordinated debt 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Software capitalised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Credit Card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Oth fin instruments FVTPL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Salary Wages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Prop &amp; Equip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Profit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Pension Costs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Other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Marketing &amp; PR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Computer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BL&amp;P Fees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Maintenance expenditure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 Payable on Pref Shares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on debentures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debt securities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Commissions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Comms Pro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Derivatives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Debt securities - Abbey Cos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Commission - Oth Comms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 xml:space="preserve">Abbey dealing P &amp; L 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N"/>
      <sheetName val="OCEA"/>
      <sheetName val="PYAS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Experience"/>
      <sheetName val="Data"/>
    </sheetNames>
    <sheetDataSet>
      <sheetData sheetId="0" refreshError="1">
        <row r="4">
          <cell r="C4">
            <v>7.0000000000000007E-2</v>
          </cell>
        </row>
        <row r="5">
          <cell r="C5">
            <v>0.01</v>
          </cell>
        </row>
      </sheetData>
      <sheetData sheetId="1" refreshError="1">
        <row r="18">
          <cell r="AK18">
            <v>1</v>
          </cell>
          <cell r="AL18">
            <v>1</v>
          </cell>
          <cell r="AM18">
            <v>4.5975753027363009E-3</v>
          </cell>
        </row>
        <row r="19">
          <cell r="AK19">
            <v>2</v>
          </cell>
          <cell r="AL19">
            <v>0.99542346565852413</v>
          </cell>
          <cell r="AM19">
            <v>4.8501411935830685E-3</v>
          </cell>
        </row>
        <row r="20">
          <cell r="AK20">
            <v>3</v>
          </cell>
          <cell r="AL20">
            <v>0.9906188244907228</v>
          </cell>
          <cell r="AM20">
            <v>5.2356113838400997E-3</v>
          </cell>
        </row>
        <row r="21">
          <cell r="AK21">
            <v>4</v>
          </cell>
          <cell r="AL21">
            <v>0.98545934233965782</v>
          </cell>
          <cell r="AM21">
            <v>5.1363545107754316E-3</v>
          </cell>
        </row>
        <row r="22">
          <cell r="AK22">
            <v>5</v>
          </cell>
          <cell r="AL22">
            <v>0.98042353947022942</v>
          </cell>
          <cell r="AM22">
            <v>4.6953432229490666E-3</v>
          </cell>
        </row>
        <row r="23">
          <cell r="AK23">
            <v>6</v>
          </cell>
          <cell r="AL23">
            <v>0.97584162809508168</v>
          </cell>
          <cell r="AM23">
            <v>4.9529782931443389E-3</v>
          </cell>
        </row>
        <row r="24">
          <cell r="AK24">
            <v>7</v>
          </cell>
          <cell r="AL24">
            <v>0.9710321270478679</v>
          </cell>
          <cell r="AM24">
            <v>4.7784412150830846E-3</v>
          </cell>
        </row>
        <row r="25">
          <cell r="AK25">
            <v>8</v>
          </cell>
          <cell r="AL25">
            <v>0.9664141737292794</v>
          </cell>
          <cell r="AM25">
            <v>4.9885344506404028E-3</v>
          </cell>
        </row>
        <row r="26">
          <cell r="AK26">
            <v>9</v>
          </cell>
          <cell r="AL26">
            <v>0.96161711362961266</v>
          </cell>
          <cell r="AM26">
            <v>4.9419357577704659E-3</v>
          </cell>
        </row>
        <row r="27">
          <cell r="AK27">
            <v>10</v>
          </cell>
          <cell r="AL27">
            <v>0.95688823345252372</v>
          </cell>
          <cell r="AM27">
            <v>5.2959541839801005E-3</v>
          </cell>
        </row>
        <row r="28">
          <cell r="AK28">
            <v>11</v>
          </cell>
          <cell r="AL28">
            <v>0.95184729379444299</v>
          </cell>
          <cell r="AM28">
            <v>5.5609972904919758E-3</v>
          </cell>
        </row>
        <row r="29">
          <cell r="AK29">
            <v>12</v>
          </cell>
          <cell r="AL29">
            <v>0.94658334637005426</v>
          </cell>
          <cell r="AM29">
            <v>5.7047174860316296E-3</v>
          </cell>
        </row>
        <row r="30">
          <cell r="AK30">
            <v>13</v>
          </cell>
          <cell r="AL30">
            <v>0.94121398648326571</v>
          </cell>
          <cell r="AM30">
            <v>6.2896592182883904E-3</v>
          </cell>
        </row>
        <row r="31">
          <cell r="AK31">
            <v>14</v>
          </cell>
          <cell r="AL31">
            <v>0.93533107277920835</v>
          </cell>
          <cell r="AM31">
            <v>6.4724310682762187E-3</v>
          </cell>
        </row>
        <row r="32">
          <cell r="AK32">
            <v>15</v>
          </cell>
          <cell r="AL32">
            <v>0.92931613813449609</v>
          </cell>
          <cell r="AM32">
            <v>7.0811605931835331E-3</v>
          </cell>
        </row>
        <row r="33">
          <cell r="AK33">
            <v>16</v>
          </cell>
          <cell r="AL33">
            <v>0.92278177221299329</v>
          </cell>
          <cell r="AM33">
            <v>7.4729150426957602E-3</v>
          </cell>
        </row>
        <row r="34">
          <cell r="AK34">
            <v>17</v>
          </cell>
          <cell r="AL34">
            <v>0.91593705243568424</v>
          </cell>
          <cell r="AM34">
            <v>7.0780384809727703E-3</v>
          </cell>
        </row>
        <row r="35">
          <cell r="AK35">
            <v>18</v>
          </cell>
          <cell r="AL35">
            <v>0.90949957941416226</v>
          </cell>
          <cell r="AM35">
            <v>8.1995427228620521E-3</v>
          </cell>
        </row>
        <row r="36">
          <cell r="AK36">
            <v>19</v>
          </cell>
          <cell r="AL36">
            <v>0.90210274938020785</v>
          </cell>
          <cell r="AM36">
            <v>8.271365928683716E-3</v>
          </cell>
        </row>
        <row r="37">
          <cell r="AK37">
            <v>20</v>
          </cell>
          <cell r="AL37">
            <v>0.89470233893760565</v>
          </cell>
          <cell r="AM37">
            <v>8.8064886169354484E-3</v>
          </cell>
        </row>
        <row r="38">
          <cell r="AK38">
            <v>21</v>
          </cell>
          <cell r="AL38">
            <v>0.88689193520576426</v>
          </cell>
          <cell r="AM38">
            <v>8.6666862329003447E-3</v>
          </cell>
        </row>
        <row r="39">
          <cell r="AK39">
            <v>22</v>
          </cell>
          <cell r="AL39">
            <v>0.87927156444322341</v>
          </cell>
          <cell r="AM39">
            <v>8.9943021914111743E-3</v>
          </cell>
        </row>
        <row r="40">
          <cell r="AK40">
            <v>23</v>
          </cell>
          <cell r="AL40">
            <v>0.87143362706167316</v>
          </cell>
          <cell r="AM40">
            <v>8.9134103306365287E-3</v>
          </cell>
        </row>
        <row r="41">
          <cell r="AK41">
            <v>24</v>
          </cell>
          <cell r="AL41">
            <v>0.86373480433379402</v>
          </cell>
          <cell r="AM41">
            <v>8.4304958731080681E-3</v>
          </cell>
        </row>
        <row r="42">
          <cell r="AK42">
            <v>25</v>
          </cell>
          <cell r="AL42">
            <v>0.85651396687083015</v>
          </cell>
          <cell r="AM42">
            <v>8.4143918607408885E-3</v>
          </cell>
        </row>
        <row r="43">
          <cell r="AK43">
            <v>26</v>
          </cell>
          <cell r="AL43">
            <v>0.84936705959776926</v>
          </cell>
          <cell r="AM43">
            <v>7.8417710673368557E-3</v>
          </cell>
        </row>
        <row r="44">
          <cell r="AK44">
            <v>27</v>
          </cell>
          <cell r="AL44">
            <v>0.84275834161771468</v>
          </cell>
          <cell r="AM44">
            <v>7.7998879114880015E-3</v>
          </cell>
        </row>
        <row r="45">
          <cell r="AK45">
            <v>28</v>
          </cell>
          <cell r="AL45">
            <v>0.8362357961402469</v>
          </cell>
          <cell r="AM45">
            <v>7.4970881069287287E-3</v>
          </cell>
        </row>
        <row r="46">
          <cell r="AK46">
            <v>29</v>
          </cell>
          <cell r="AL46">
            <v>0.83001311468951333</v>
          </cell>
          <cell r="AM46">
            <v>6.5149837001050592E-3</v>
          </cell>
        </row>
        <row r="47">
          <cell r="AK47">
            <v>30</v>
          </cell>
          <cell r="AL47">
            <v>0.82464059465687889</v>
          </cell>
          <cell r="AM47">
            <v>6.9410736522608207E-3</v>
          </cell>
        </row>
        <row r="48">
          <cell r="AK48">
            <v>31</v>
          </cell>
          <cell r="AL48">
            <v>0.81895615963488044</v>
          </cell>
          <cell r="AM48">
            <v>6.4590491671345784E-3</v>
          </cell>
        </row>
        <row r="49">
          <cell r="AK49">
            <v>32</v>
          </cell>
          <cell r="AL49">
            <v>0.8137004285594962</v>
          </cell>
          <cell r="AM49">
            <v>6.4622180461113565E-3</v>
          </cell>
        </row>
        <row r="50">
          <cell r="AK50">
            <v>33</v>
          </cell>
          <cell r="AL50">
            <v>0.8084758811306082</v>
          </cell>
          <cell r="AM50">
            <v>6.1064959564025578E-3</v>
          </cell>
        </row>
        <row r="51">
          <cell r="AK51">
            <v>34</v>
          </cell>
          <cell r="AL51">
            <v>0.80356889094734729</v>
          </cell>
          <cell r="AM51">
            <v>6.2228011324707566E-3</v>
          </cell>
        </row>
        <row r="52">
          <cell r="AK52">
            <v>35</v>
          </cell>
          <cell r="AL52">
            <v>0.79859936590877967</v>
          </cell>
          <cell r="AM52">
            <v>6.1998197805959165E-3</v>
          </cell>
        </row>
        <row r="53">
          <cell r="AK53">
            <v>36</v>
          </cell>
          <cell r="AL53">
            <v>0.79367870099888915</v>
          </cell>
          <cell r="AM53">
            <v>6.0420721960194879E-3</v>
          </cell>
        </row>
        <row r="54">
          <cell r="AK54">
            <v>37</v>
          </cell>
          <cell r="AL54">
            <v>0.78891203751193328</v>
          </cell>
          <cell r="AM54">
            <v>6.3435545292171991E-3</v>
          </cell>
        </row>
        <row r="55">
          <cell r="AK55">
            <v>38</v>
          </cell>
          <cell r="AL55">
            <v>0.78393907722795353</v>
          </cell>
          <cell r="AM55">
            <v>6.2384231954462077E-3</v>
          </cell>
        </row>
        <row r="56">
          <cell r="AK56">
            <v>39</v>
          </cell>
          <cell r="AL56">
            <v>0.77907885363634688</v>
          </cell>
          <cell r="AM56">
            <v>6.5418617543759883E-3</v>
          </cell>
        </row>
        <row r="57">
          <cell r="AK57">
            <v>40</v>
          </cell>
          <cell r="AL57">
            <v>0.77401535220644768</v>
          </cell>
          <cell r="AM57">
            <v>6.6292070354789789E-3</v>
          </cell>
        </row>
        <row r="58">
          <cell r="AK58">
            <v>41</v>
          </cell>
          <cell r="AL58">
            <v>0.76891803535675396</v>
          </cell>
          <cell r="AM58">
            <v>6.0529970860188076E-3</v>
          </cell>
        </row>
        <row r="59">
          <cell r="AK59">
            <v>42</v>
          </cell>
          <cell r="AL59">
            <v>0.76429177944291782</v>
          </cell>
          <cell r="AM59">
            <v>6.7693428630057895E-3</v>
          </cell>
        </row>
        <row r="60">
          <cell r="AK60">
            <v>43</v>
          </cell>
          <cell r="AL60">
            <v>0.75915281376115296</v>
          </cell>
          <cell r="AM60">
            <v>6.6046069770497873E-3</v>
          </cell>
        </row>
        <row r="61">
          <cell r="AK61">
            <v>44</v>
          </cell>
          <cell r="AL61">
            <v>0.75417180539335771</v>
          </cell>
          <cell r="AM61">
            <v>6.8592469258794697E-3</v>
          </cell>
        </row>
        <row r="62">
          <cell r="AK62">
            <v>45</v>
          </cell>
          <cell r="AL62">
            <v>0.74903399625715161</v>
          </cell>
          <cell r="AM62">
            <v>6.6453431488446846E-3</v>
          </cell>
        </row>
        <row r="63">
          <cell r="AK63">
            <v>46</v>
          </cell>
          <cell r="AL63">
            <v>0.74408926773964912</v>
          </cell>
          <cell r="AM63">
            <v>6.8496313805814779E-3</v>
          </cell>
        </row>
        <row r="64">
          <cell r="AK64">
            <v>47</v>
          </cell>
          <cell r="AL64">
            <v>0.73902720381330611</v>
          </cell>
          <cell r="AM64">
            <v>6.8038480869430096E-3</v>
          </cell>
        </row>
        <row r="65">
          <cell r="AK65">
            <v>48</v>
          </cell>
          <cell r="AL65">
            <v>0.73403295509602284</v>
          </cell>
          <cell r="AM65">
            <v>6.5131954562103189E-3</v>
          </cell>
        </row>
        <row r="66">
          <cell r="AK66">
            <v>49</v>
          </cell>
          <cell r="AL66">
            <v>0.72928299242347883</v>
          </cell>
          <cell r="AM66">
            <v>6.6356247912158217E-3</v>
          </cell>
        </row>
        <row r="67">
          <cell r="AK67">
            <v>50</v>
          </cell>
          <cell r="AL67">
            <v>0.72447564388031449</v>
          </cell>
          <cell r="AM67">
            <v>6.3285301352395962E-3</v>
          </cell>
        </row>
        <row r="68">
          <cell r="AK68">
            <v>51</v>
          </cell>
          <cell r="AL68">
            <v>0.71991961092760914</v>
          </cell>
          <cell r="AM68">
            <v>6.4503651731091516E-3</v>
          </cell>
        </row>
        <row r="69">
          <cell r="AK69">
            <v>52</v>
          </cell>
          <cell r="AL69">
            <v>0.71530562841395873</v>
          </cell>
          <cell r="AM69">
            <v>6.3650292568673272E-3</v>
          </cell>
        </row>
        <row r="70">
          <cell r="AK70">
            <v>53</v>
          </cell>
          <cell r="AL70">
            <v>0.71078148347639192</v>
          </cell>
          <cell r="AM70">
            <v>5.8814275767724578E-3</v>
          </cell>
        </row>
        <row r="71">
          <cell r="AK71">
            <v>54</v>
          </cell>
          <cell r="AL71">
            <v>0.70662551667616169</v>
          </cell>
          <cell r="AM71">
            <v>6.2176556602067112E-3</v>
          </cell>
        </row>
        <row r="72">
          <cell r="AK72">
            <v>55</v>
          </cell>
          <cell r="AL72">
            <v>0.70225911133762153</v>
          </cell>
          <cell r="AM72">
            <v>5.954035693383819E-3</v>
          </cell>
        </row>
        <row r="73">
          <cell r="AK73">
            <v>56</v>
          </cell>
          <cell r="AL73">
            <v>0.69810258363700328</v>
          </cell>
          <cell r="AM73">
            <v>6.1001174309920358E-3</v>
          </cell>
        </row>
        <row r="74">
          <cell r="AK74">
            <v>57</v>
          </cell>
          <cell r="AL74">
            <v>0.6938698957908489</v>
          </cell>
          <cell r="AM74">
            <v>5.8636961646325592E-3</v>
          </cell>
        </row>
        <row r="75">
          <cell r="AK75">
            <v>58</v>
          </cell>
          <cell r="AL75">
            <v>0.68982497174973223</v>
          </cell>
          <cell r="AM75">
            <v>6.0324520718388897E-3</v>
          </cell>
        </row>
        <row r="76">
          <cell r="AK76">
            <v>59</v>
          </cell>
          <cell r="AL76">
            <v>0.68568858820517764</v>
          </cell>
          <cell r="AM76">
            <v>6.018339982438059E-3</v>
          </cell>
        </row>
        <row r="77">
          <cell r="AK77">
            <v>60</v>
          </cell>
          <cell r="AL77">
            <v>0.68158656850843058</v>
          </cell>
          <cell r="AM77">
            <v>5.823488603701632E-3</v>
          </cell>
        </row>
        <row r="78">
          <cell r="AK78">
            <v>61</v>
          </cell>
          <cell r="AL78">
            <v>0.67764033772428467</v>
          </cell>
          <cell r="AM78">
            <v>6.0293715601729136E-3</v>
          </cell>
        </row>
        <row r="79">
          <cell r="AK79">
            <v>62</v>
          </cell>
          <cell r="AL79">
            <v>0.67357907918074478</v>
          </cell>
          <cell r="AM79">
            <v>5.8460118226326685E-3</v>
          </cell>
        </row>
        <row r="80">
          <cell r="AK80">
            <v>63</v>
          </cell>
          <cell r="AL80">
            <v>0.66966421426694622</v>
          </cell>
          <cell r="AM80">
            <v>6.0518888780338731E-3</v>
          </cell>
        </row>
        <row r="81">
          <cell r="AK81">
            <v>64</v>
          </cell>
          <cell r="AL81">
            <v>0.6656358600089376</v>
          </cell>
          <cell r="AM81">
            <v>6.0607407128985269E-3</v>
          </cell>
        </row>
        <row r="82">
          <cell r="AK82">
            <v>65</v>
          </cell>
          <cell r="AL82">
            <v>0.66162591687780747</v>
          </cell>
          <cell r="AM82">
            <v>5.4787210390994101E-3</v>
          </cell>
        </row>
        <row r="83">
          <cell r="AK83">
            <v>66</v>
          </cell>
          <cell r="AL83">
            <v>0.65802080445228961</v>
          </cell>
          <cell r="AM83">
            <v>6.0725681551525579E-3</v>
          </cell>
        </row>
        <row r="84">
          <cell r="AK84">
            <v>67</v>
          </cell>
          <cell r="AL84">
            <v>0.65404904703734279</v>
          </cell>
          <cell r="AM84">
            <v>5.8793559734691136E-3</v>
          </cell>
        </row>
        <row r="85">
          <cell r="AK85">
            <v>68</v>
          </cell>
          <cell r="AL85">
            <v>0.65022613611984093</v>
          </cell>
          <cell r="AM85">
            <v>6.0769434197072147E-3</v>
          </cell>
        </row>
        <row r="86">
          <cell r="AK86">
            <v>69</v>
          </cell>
          <cell r="AL86">
            <v>0.64629861599818494</v>
          </cell>
          <cell r="AM86">
            <v>5.8789396433611696E-3</v>
          </cell>
        </row>
        <row r="87">
          <cell r="AK87">
            <v>70</v>
          </cell>
          <cell r="AL87">
            <v>0.64252127221923239</v>
          </cell>
          <cell r="AM87">
            <v>6.0715082829840838E-3</v>
          </cell>
        </row>
        <row r="88">
          <cell r="AK88">
            <v>71</v>
          </cell>
          <cell r="AL88">
            <v>0.63864374145312386</v>
          </cell>
          <cell r="AM88">
            <v>6.0648053272414071E-3</v>
          </cell>
        </row>
        <row r="89">
          <cell r="AK89">
            <v>72</v>
          </cell>
          <cell r="AL89">
            <v>0.63479384038823727</v>
          </cell>
          <cell r="AM89">
            <v>5.8596345561376939E-3</v>
          </cell>
        </row>
        <row r="90">
          <cell r="AK90">
            <v>73</v>
          </cell>
          <cell r="AL90">
            <v>0.63109584934120244</v>
          </cell>
          <cell r="AM90">
            <v>6.0437698657005434E-3</v>
          </cell>
        </row>
        <row r="91">
          <cell r="AK91">
            <v>74</v>
          </cell>
          <cell r="AL91">
            <v>0.62730456491515185</v>
          </cell>
          <cell r="AM91">
            <v>5.8351671471039701E-3</v>
          </cell>
        </row>
        <row r="92">
          <cell r="AK92">
            <v>75</v>
          </cell>
          <cell r="AL92">
            <v>0.62366537321856053</v>
          </cell>
          <cell r="AM92">
            <v>6.0151541651101148E-3</v>
          </cell>
        </row>
        <row r="93">
          <cell r="AK93">
            <v>76</v>
          </cell>
          <cell r="AL93">
            <v>0.61993636043796885</v>
          </cell>
          <cell r="AM93">
            <v>5.9981509480706574E-3</v>
          </cell>
        </row>
        <row r="94">
          <cell r="AK94">
            <v>77</v>
          </cell>
          <cell r="AL94">
            <v>0.61624005954059635</v>
          </cell>
          <cell r="AM94">
            <v>5.4000937783589276E-3</v>
          </cell>
        </row>
        <row r="95">
          <cell r="AK95">
            <v>78</v>
          </cell>
          <cell r="AL95">
            <v>0.6129301790939029</v>
          </cell>
          <cell r="AM95">
            <v>5.9610535844443202E-3</v>
          </cell>
        </row>
        <row r="96">
          <cell r="AK96">
            <v>79</v>
          </cell>
          <cell r="AL96">
            <v>0.60929812034959774</v>
          </cell>
          <cell r="AM96">
            <v>5.7474982399037255E-3</v>
          </cell>
        </row>
        <row r="97">
          <cell r="AK97">
            <v>80</v>
          </cell>
          <cell r="AL97">
            <v>0.60581619284750154</v>
          </cell>
          <cell r="AM97">
            <v>5.9177774693679464E-3</v>
          </cell>
        </row>
        <row r="98">
          <cell r="AK98">
            <v>81</v>
          </cell>
          <cell r="AL98">
            <v>0.60225219835718613</v>
          </cell>
          <cell r="AM98">
            <v>5.7049492916194655E-3</v>
          </cell>
        </row>
        <row r="99">
          <cell r="AK99">
            <v>82</v>
          </cell>
          <cell r="AL99">
            <v>0.59883587008435213</v>
          </cell>
          <cell r="AM99">
            <v>5.8733373747545947E-3</v>
          </cell>
        </row>
        <row r="100">
          <cell r="AK100">
            <v>83</v>
          </cell>
          <cell r="AL100">
            <v>0.59533924186445164</v>
          </cell>
          <cell r="AM100">
            <v>5.8504001237611458E-3</v>
          </cell>
        </row>
        <row r="101">
          <cell r="AK101">
            <v>84</v>
          </cell>
          <cell r="AL101">
            <v>0.5918765273555594</v>
          </cell>
          <cell r="AM101">
            <v>5.6390875163494503E-3</v>
          </cell>
        </row>
        <row r="102">
          <cell r="AK102">
            <v>85</v>
          </cell>
          <cell r="AL102">
            <v>0.5885575995433221</v>
          </cell>
          <cell r="AM102">
            <v>5.8045655603595758E-3</v>
          </cell>
        </row>
        <row r="103">
          <cell r="AK103">
            <v>86</v>
          </cell>
          <cell r="AL103">
            <v>0.58516099418918577</v>
          </cell>
          <cell r="AM103">
            <v>5.5942259110144388E-3</v>
          </cell>
        </row>
        <row r="104">
          <cell r="AK104">
            <v>87</v>
          </cell>
          <cell r="AL104">
            <v>0.58190568234325457</v>
          </cell>
          <cell r="AM104">
            <v>5.7576072582103954E-3</v>
          </cell>
        </row>
        <row r="105">
          <cell r="AK105">
            <v>88</v>
          </cell>
          <cell r="AL105">
            <v>0.57857447773085613</v>
          </cell>
          <cell r="AM105">
            <v>5.7332810540065005E-3</v>
          </cell>
        </row>
        <row r="106">
          <cell r="AK106">
            <v>89</v>
          </cell>
          <cell r="AL106">
            <v>0.57527625726426312</v>
          </cell>
          <cell r="AM106">
            <v>5.155858089342269E-3</v>
          </cell>
        </row>
        <row r="107">
          <cell r="AK107">
            <v>90</v>
          </cell>
          <cell r="AL107">
            <v>0.57232542857361557</v>
          </cell>
          <cell r="AM107">
            <v>5.6861246919257535E-3</v>
          </cell>
        </row>
        <row r="108">
          <cell r="AK108">
            <v>91</v>
          </cell>
          <cell r="AL108">
            <v>0.56908951463254742</v>
          </cell>
          <cell r="AM108">
            <v>5.4788737461564097E-3</v>
          </cell>
        </row>
        <row r="109">
          <cell r="AK109">
            <v>92</v>
          </cell>
          <cell r="AL109">
            <v>0.56598853490801437</v>
          </cell>
          <cell r="AM109">
            <v>5.6410374854647394E-3</v>
          </cell>
        </row>
        <row r="110">
          <cell r="AK110">
            <v>93</v>
          </cell>
          <cell r="AL110">
            <v>0.56281368183147062</v>
          </cell>
          <cell r="AM110">
            <v>5.4419381186121552E-3</v>
          </cell>
        </row>
        <row r="111">
          <cell r="AK111">
            <v>94</v>
          </cell>
          <cell r="AL111">
            <v>0.5597674619427655</v>
          </cell>
          <cell r="AM111">
            <v>5.6105741804577391E-3</v>
          </cell>
        </row>
        <row r="112">
          <cell r="AK112">
            <v>95</v>
          </cell>
          <cell r="AL112">
            <v>0.55664436742718137</v>
          </cell>
          <cell r="AM112">
            <v>5.6011646305946794E-3</v>
          </cell>
        </row>
        <row r="113">
          <cell r="AK113">
            <v>96</v>
          </cell>
          <cell r="AL113">
            <v>0.55354387704161367</v>
          </cell>
          <cell r="AM113">
            <v>5.4150074098711087E-3</v>
          </cell>
        </row>
        <row r="114">
          <cell r="AK114">
            <v>97</v>
          </cell>
          <cell r="AL114">
            <v>0.55056257660967456</v>
          </cell>
          <cell r="AM114">
            <v>5.5933498514542102E-3</v>
          </cell>
        </row>
        <row r="115">
          <cell r="AK115">
            <v>98</v>
          </cell>
          <cell r="AL115">
            <v>0.54750021635584945</v>
          </cell>
          <cell r="AM115">
            <v>5.4070250559266064E-3</v>
          </cell>
        </row>
        <row r="116">
          <cell r="AK116">
            <v>99</v>
          </cell>
          <cell r="AL116">
            <v>0.54455578955736283</v>
          </cell>
          <cell r="AM116">
            <v>5.5780492638080048E-3</v>
          </cell>
        </row>
        <row r="117">
          <cell r="AK117">
            <v>100</v>
          </cell>
          <cell r="AL117">
            <v>0.54153508020191632</v>
          </cell>
          <cell r="AM117">
            <v>5.5638948079617112E-3</v>
          </cell>
        </row>
        <row r="118">
          <cell r="AK118">
            <v>101</v>
          </cell>
          <cell r="AL118">
            <v>0.53853870748346266</v>
          </cell>
          <cell r="AM118">
            <v>5.1872781507618093E-3</v>
          </cell>
        </row>
        <row r="119">
          <cell r="AK119">
            <v>102</v>
          </cell>
          <cell r="AL119">
            <v>0.53575957355350712</v>
          </cell>
          <cell r="AM119">
            <v>5.5238564664115142E-3</v>
          </cell>
        </row>
        <row r="120">
          <cell r="AK120">
            <v>103</v>
          </cell>
          <cell r="AL120">
            <v>0.53281637238947355</v>
          </cell>
          <cell r="AM120">
            <v>5.3194853198577086E-3</v>
          </cell>
        </row>
        <row r="121">
          <cell r="AK121">
            <v>104</v>
          </cell>
          <cell r="AL121">
            <v>0.5299970608049539</v>
          </cell>
          <cell r="AM121">
            <v>5.467915681582447E-3</v>
          </cell>
        </row>
        <row r="122">
          <cell r="AK122">
            <v>105</v>
          </cell>
          <cell r="AL122">
            <v>0.5271148412982245</v>
          </cell>
          <cell r="AM122">
            <v>5.2602621454063136E-3</v>
          </cell>
        </row>
        <row r="123">
          <cell r="AK123">
            <v>106</v>
          </cell>
          <cell r="AL123">
            <v>0.52435658818669162</v>
          </cell>
          <cell r="AM123">
            <v>5.401709534897714E-3</v>
          </cell>
        </row>
        <row r="124">
          <cell r="AK124">
            <v>107</v>
          </cell>
          <cell r="AL124">
            <v>0.52153938392372612</v>
          </cell>
          <cell r="AM124">
            <v>5.3641543751774545E-3</v>
          </cell>
        </row>
        <row r="125">
          <cell r="AK125">
            <v>108</v>
          </cell>
          <cell r="AL125">
            <v>0.51875669293964133</v>
          </cell>
          <cell r="AM125">
            <v>5.1523798633561491E-3</v>
          </cell>
        </row>
        <row r="126">
          <cell r="AK126">
            <v>109</v>
          </cell>
          <cell r="AL126">
            <v>0.51609756225236503</v>
          </cell>
          <cell r="AM126">
            <v>5.2835248508327215E-3</v>
          </cell>
        </row>
        <row r="127">
          <cell r="AK127">
            <v>110</v>
          </cell>
          <cell r="AL127">
            <v>0.51338507942716483</v>
          </cell>
          <cell r="AM127">
            <v>5.075909796521838E-3</v>
          </cell>
        </row>
        <row r="128">
          <cell r="AK128">
            <v>111</v>
          </cell>
          <cell r="AL128">
            <v>0.51079234356646741</v>
          </cell>
          <cell r="AM128">
            <v>5.2118963917076044E-3</v>
          </cell>
        </row>
        <row r="129">
          <cell r="AK129">
            <v>112</v>
          </cell>
          <cell r="AL129">
            <v>0.50814394994726919</v>
          </cell>
          <cell r="AM129">
            <v>5.1821849132258624E-3</v>
          </cell>
        </row>
        <row r="130">
          <cell r="AK130">
            <v>113</v>
          </cell>
          <cell r="AL130">
            <v>0.50552422990976076</v>
          </cell>
          <cell r="AM130">
            <v>4.6578461339217281E-3</v>
          </cell>
        </row>
        <row r="131">
          <cell r="AK131">
            <v>114</v>
          </cell>
          <cell r="AL131">
            <v>0.50318049259764996</v>
          </cell>
          <cell r="AM131">
            <v>5.1385548914206769E-3</v>
          </cell>
        </row>
        <row r="132">
          <cell r="AK132">
            <v>115</v>
          </cell>
          <cell r="AL132">
            <v>0.5006080904458049</v>
          </cell>
          <cell r="AM132">
            <v>4.9574078441294578E-3</v>
          </cell>
        </row>
        <row r="133">
          <cell r="AK133">
            <v>116</v>
          </cell>
          <cell r="AL133">
            <v>0.49813861417244271</v>
          </cell>
          <cell r="AM133">
            <v>5.1136598629122343E-3</v>
          </cell>
        </row>
        <row r="134">
          <cell r="AK134">
            <v>117</v>
          </cell>
          <cell r="AL134">
            <v>0.49560426254716705</v>
          </cell>
          <cell r="AM134">
            <v>4.9453231235774275E-3</v>
          </cell>
        </row>
        <row r="135">
          <cell r="AK135">
            <v>118</v>
          </cell>
          <cell r="AL135">
            <v>0.49316540028936767</v>
          </cell>
          <cell r="AM135">
            <v>5.1140619083931416E-3</v>
          </cell>
        </row>
        <row r="136">
          <cell r="AK136">
            <v>119</v>
          </cell>
          <cell r="AL136">
            <v>0.49065615434033705</v>
          </cell>
          <cell r="AM136">
            <v>5.1243828846090356E-3</v>
          </cell>
        </row>
        <row r="137">
          <cell r="AK137">
            <v>120</v>
          </cell>
          <cell r="AL137">
            <v>0.48815466294052257</v>
          </cell>
          <cell r="AM137">
            <v>4.9750910380133018E-3</v>
          </cell>
        </row>
        <row r="138">
          <cell r="AK138">
            <v>121</v>
          </cell>
          <cell r="AL138">
            <v>0.48573807181262568</v>
          </cell>
          <cell r="AM138">
            <v>5.1638607335933173E-3</v>
          </cell>
        </row>
        <row r="139">
          <cell r="AK139">
            <v>122</v>
          </cell>
          <cell r="AL139">
            <v>0.48324267394385034</v>
          </cell>
          <cell r="AM139">
            <v>5.0187478123253637E-3</v>
          </cell>
        </row>
        <row r="140">
          <cell r="AK140">
            <v>123</v>
          </cell>
          <cell r="AL140">
            <v>0.48082951188298612</v>
          </cell>
          <cell r="AM140">
            <v>5.2078346557717925E-3</v>
          </cell>
        </row>
        <row r="141">
          <cell r="AK141">
            <v>124</v>
          </cell>
          <cell r="AL141">
            <v>0.47833840456251886</v>
          </cell>
          <cell r="AM141">
            <v>5.2282490873354348E-3</v>
          </cell>
        </row>
        <row r="142">
          <cell r="AK142">
            <v>125</v>
          </cell>
          <cell r="AL142">
            <v>0.47585053941411892</v>
          </cell>
          <cell r="AM142">
            <v>4.7375207593163271E-3</v>
          </cell>
        </row>
        <row r="143">
          <cell r="AK143">
            <v>126</v>
          </cell>
          <cell r="AL143">
            <v>0.47360681728547527</v>
          </cell>
          <cell r="AM143">
            <v>5.2633732671931721E-3</v>
          </cell>
        </row>
        <row r="144">
          <cell r="AK144">
            <v>127</v>
          </cell>
          <cell r="AL144">
            <v>0.47112709950449305</v>
          </cell>
          <cell r="AM144">
            <v>5.1088568416581825E-3</v>
          </cell>
        </row>
        <row r="145">
          <cell r="AK145">
            <v>128</v>
          </cell>
          <cell r="AL145">
            <v>0.46873241271090799</v>
          </cell>
          <cell r="AM145">
            <v>5.2946241624698409E-3</v>
          </cell>
        </row>
        <row r="146">
          <cell r="AK146">
            <v>129</v>
          </cell>
          <cell r="AL146">
            <v>0.46626372154473417</v>
          </cell>
          <cell r="AM146">
            <v>5.1367842966836275E-3</v>
          </cell>
        </row>
        <row r="147">
          <cell r="AK147">
            <v>130</v>
          </cell>
          <cell r="AL147">
            <v>0.46388086559879427</v>
          </cell>
          <cell r="AM147">
            <v>5.3210815581963278E-3</v>
          </cell>
        </row>
        <row r="148">
          <cell r="AK148">
            <v>131</v>
          </cell>
          <cell r="AL148">
            <v>0.46142558244158433</v>
          </cell>
          <cell r="AM148">
            <v>5.332635935093144E-3</v>
          </cell>
        </row>
        <row r="149">
          <cell r="AK149">
            <v>132</v>
          </cell>
          <cell r="AL149">
            <v>0.4589780197599943</v>
          </cell>
          <cell r="AM149">
            <v>5.1699365835795597E-3</v>
          </cell>
        </row>
        <row r="150">
          <cell r="AK150">
            <v>133</v>
          </cell>
          <cell r="AL150">
            <v>0.45661733708430552</v>
          </cell>
          <cell r="AM150">
            <v>5.3513907201205857E-3</v>
          </cell>
        </row>
        <row r="151">
          <cell r="AK151">
            <v>134</v>
          </cell>
          <cell r="AL151">
            <v>0.45418680602534034</v>
          </cell>
          <cell r="AM151">
            <v>5.1848425359959371E-3</v>
          </cell>
        </row>
        <row r="152">
          <cell r="AK152">
            <v>135</v>
          </cell>
          <cell r="AL152">
            <v>0.45184406569389335</v>
          </cell>
          <cell r="AM152">
            <v>5.3627728295913002E-3</v>
          </cell>
        </row>
        <row r="153">
          <cell r="AK153">
            <v>136</v>
          </cell>
          <cell r="AL153">
            <v>0.44943385403278779</v>
          </cell>
          <cell r="AM153">
            <v>5.3653065797047983E-3</v>
          </cell>
        </row>
        <row r="154">
          <cell r="AK154">
            <v>137</v>
          </cell>
          <cell r="AL154">
            <v>0.44703537220891454</v>
          </cell>
          <cell r="AM154">
            <v>4.8451323322624695E-3</v>
          </cell>
        </row>
        <row r="155">
          <cell r="AK155">
            <v>138</v>
          </cell>
          <cell r="AL155">
            <v>0.44487987036503618</v>
          </cell>
          <cell r="AM155">
            <v>5.3638646185079075E-3</v>
          </cell>
        </row>
        <row r="156">
          <cell r="AK156">
            <v>139</v>
          </cell>
          <cell r="AL156">
            <v>0.44250632633772735</v>
          </cell>
          <cell r="AM156">
            <v>5.1865101895351984E-3</v>
          </cell>
        </row>
        <row r="157">
          <cell r="AK157">
            <v>140</v>
          </cell>
          <cell r="AL157">
            <v>0.44022310471943116</v>
          </cell>
          <cell r="AM157">
            <v>5.3537111664891945E-3</v>
          </cell>
        </row>
        <row r="158">
          <cell r="AK158">
            <v>141</v>
          </cell>
          <cell r="AL158">
            <v>0.43787882794867317</v>
          </cell>
          <cell r="AM158">
            <v>5.1725654110330588E-3</v>
          </cell>
        </row>
        <row r="159">
          <cell r="AK159">
            <v>142</v>
          </cell>
          <cell r="AL159">
            <v>0.43562552641855745</v>
          </cell>
          <cell r="AM159">
            <v>5.3349893146008576E-3</v>
          </cell>
        </row>
        <row r="160">
          <cell r="AK160">
            <v>143</v>
          </cell>
          <cell r="AL160">
            <v>0.43331380191546937</v>
          </cell>
          <cell r="AM160">
            <v>5.3220945156737809E-3</v>
          </cell>
        </row>
        <row r="161">
          <cell r="AK161">
            <v>144</v>
          </cell>
          <cell r="AL161">
            <v>0.43101987341104209</v>
          </cell>
          <cell r="AM161">
            <v>5.1354954927234076E-3</v>
          </cell>
        </row>
        <row r="162">
          <cell r="AK162">
            <v>145</v>
          </cell>
          <cell r="AL162">
            <v>0.42881768213722626</v>
          </cell>
          <cell r="AM162">
            <v>5.2902631435547409E-3</v>
          </cell>
        </row>
        <row r="163">
          <cell r="AK163">
            <v>146</v>
          </cell>
          <cell r="AL163">
            <v>0.42656106187312326</v>
          </cell>
          <cell r="AM163">
            <v>5.1025401806334969E-3</v>
          </cell>
        </row>
        <row r="164">
          <cell r="AK164">
            <v>147</v>
          </cell>
          <cell r="AL164">
            <v>0.42439556644286586</v>
          </cell>
          <cell r="AM164">
            <v>5.2559496940378647E-3</v>
          </cell>
        </row>
        <row r="165">
          <cell r="AK165">
            <v>148</v>
          </cell>
          <cell r="AL165">
            <v>0.42217662732763328</v>
          </cell>
          <cell r="AM165">
            <v>5.2386210441743852E-3</v>
          </cell>
        </row>
        <row r="166">
          <cell r="AK166">
            <v>149</v>
          </cell>
          <cell r="AL166">
            <v>0.4199765294424368</v>
          </cell>
          <cell r="AM166">
            <v>4.8842087352658492E-3</v>
          </cell>
        </row>
        <row r="167">
          <cell r="AK167">
            <v>150</v>
          </cell>
          <cell r="AL167">
            <v>0.41793524646089697</v>
          </cell>
          <cell r="AM167">
            <v>5.2053195166461563E-3</v>
          </cell>
        </row>
        <row r="168">
          <cell r="AK168">
            <v>151</v>
          </cell>
          <cell r="AL168">
            <v>0.41577102542778172</v>
          </cell>
          <cell r="AM168">
            <v>5.0207673758753124E-3</v>
          </cell>
        </row>
        <row r="169">
          <cell r="AK169">
            <v>152</v>
          </cell>
          <cell r="AL169">
            <v>0.41369396426838645</v>
          </cell>
          <cell r="AM169">
            <v>5.1720746651477967E-3</v>
          </cell>
        </row>
        <row r="170">
          <cell r="AK170">
            <v>153</v>
          </cell>
          <cell r="AL170">
            <v>0.41156531771557625</v>
          </cell>
          <cell r="AM170">
            <v>4.9891695833805816E-3</v>
          </cell>
        </row>
        <row r="171">
          <cell r="AK171">
            <v>154</v>
          </cell>
          <cell r="AL171">
            <v>0.40952214229949474</v>
          </cell>
          <cell r="AM171">
            <v>5.1400593658741389E-3</v>
          </cell>
        </row>
        <row r="172">
          <cell r="AK172">
            <v>155</v>
          </cell>
          <cell r="AL172">
            <v>0.40742793850824666</v>
          </cell>
          <cell r="AM172">
            <v>5.124299491829909E-3</v>
          </cell>
        </row>
        <row r="173">
          <cell r="AK173">
            <v>156</v>
          </cell>
          <cell r="AL173">
            <v>0.40535079961178311</v>
          </cell>
          <cell r="AM173">
            <v>4.9439248580496198E-3</v>
          </cell>
        </row>
        <row r="174">
          <cell r="AK174">
            <v>157</v>
          </cell>
          <cell r="AL174">
            <v>0.40335663471873789</v>
          </cell>
          <cell r="AM174">
            <v>5.0943099582283491E-3</v>
          </cell>
        </row>
        <row r="175">
          <cell r="AK175">
            <v>158</v>
          </cell>
          <cell r="AL175">
            <v>0.4013122258502303</v>
          </cell>
          <cell r="AM175">
            <v>4.9154317144795012E-3</v>
          </cell>
        </row>
        <row r="176">
          <cell r="AK176">
            <v>159</v>
          </cell>
          <cell r="AL176">
            <v>0.39934925187242293</v>
          </cell>
          <cell r="AM176">
            <v>5.0652848799146444E-3</v>
          </cell>
        </row>
        <row r="177">
          <cell r="AK177">
            <v>160</v>
          </cell>
          <cell r="AL177">
            <v>0.3973366286550602</v>
          </cell>
          <cell r="AM177">
            <v>5.0508547762544431E-3</v>
          </cell>
        </row>
        <row r="178">
          <cell r="AK178">
            <v>161</v>
          </cell>
          <cell r="AL178">
            <v>0.39533982461366662</v>
          </cell>
          <cell r="AM178">
            <v>4.548740585087474E-3</v>
          </cell>
        </row>
        <row r="179">
          <cell r="AK179">
            <v>162</v>
          </cell>
          <cell r="AL179">
            <v>0.39354966926085205</v>
          </cell>
          <cell r="AM179">
            <v>5.0240231426323945E-3</v>
          </cell>
        </row>
        <row r="180">
          <cell r="AK180">
            <v>163</v>
          </cell>
          <cell r="AL180">
            <v>0.39158235046984519</v>
          </cell>
          <cell r="AM180">
            <v>4.8485317720958765E-3</v>
          </cell>
        </row>
        <row r="181">
          <cell r="AK181">
            <v>164</v>
          </cell>
          <cell r="AL181">
            <v>0.38969291200463013</v>
          </cell>
          <cell r="AM181">
            <v>4.9976040173855818E-3</v>
          </cell>
        </row>
        <row r="182">
          <cell r="AK182">
            <v>165</v>
          </cell>
          <cell r="AL182">
            <v>0.38775506573037438</v>
          </cell>
          <cell r="AM182">
            <v>4.8240251794287037E-3</v>
          </cell>
        </row>
        <row r="183">
          <cell r="AK183">
            <v>166</v>
          </cell>
          <cell r="AL183">
            <v>0.38589350574209647</v>
          </cell>
          <cell r="AM183">
            <v>4.9734407794872482E-3</v>
          </cell>
        </row>
        <row r="184">
          <cell r="AK184">
            <v>167</v>
          </cell>
          <cell r="AL184">
            <v>0.38398378512648657</v>
          </cell>
          <cell r="AM184">
            <v>4.9620790758244659E-3</v>
          </cell>
        </row>
        <row r="185">
          <cell r="AK185">
            <v>168</v>
          </cell>
          <cell r="AL185">
            <v>0.38208783507493416</v>
          </cell>
          <cell r="AM185">
            <v>4.7914135255482382E-3</v>
          </cell>
        </row>
        <row r="186">
          <cell r="AK186">
            <v>169</v>
          </cell>
          <cell r="AL186">
            <v>0.38026582426126498</v>
          </cell>
          <cell r="AM186">
            <v>4.9415410336521859E-3</v>
          </cell>
        </row>
        <row r="187">
          <cell r="AK187">
            <v>170</v>
          </cell>
          <cell r="AL187">
            <v>0.37839596507288892</v>
          </cell>
          <cell r="AM187">
            <v>4.7724370793875703E-3</v>
          </cell>
        </row>
        <row r="188">
          <cell r="AK188">
            <v>171</v>
          </cell>
          <cell r="AL188">
            <v>0.37659867160845661</v>
          </cell>
          <cell r="AM188">
            <v>4.9225842665072683E-3</v>
          </cell>
        </row>
        <row r="189">
          <cell r="AK189">
            <v>172</v>
          </cell>
          <cell r="AL189">
            <v>0.37475391388813883</v>
          </cell>
          <cell r="AM189">
            <v>4.913424360583063E-3</v>
          </cell>
        </row>
        <row r="190">
          <cell r="AK190">
            <v>173</v>
          </cell>
          <cell r="AL190">
            <v>0.37292159185413531</v>
          </cell>
          <cell r="AM190">
            <v>4.4292837710380173E-3</v>
          </cell>
        </row>
        <row r="191">
          <cell r="AK191">
            <v>174</v>
          </cell>
          <cell r="AL191">
            <v>0.37127710021957472</v>
          </cell>
          <cell r="AM191">
            <v>4.8969115927037787E-3</v>
          </cell>
        </row>
        <row r="192">
          <cell r="AK192">
            <v>175</v>
          </cell>
          <cell r="AL192">
            <v>0.36946784882751987</v>
          </cell>
          <cell r="AM192">
            <v>4.7308354246486939E-3</v>
          </cell>
        </row>
        <row r="193">
          <cell r="AK193">
            <v>176</v>
          </cell>
          <cell r="AL193">
            <v>0.36772818729243495</v>
          </cell>
          <cell r="AM193">
            <v>4.881530877069773E-3</v>
          </cell>
        </row>
        <row r="194">
          <cell r="AK194">
            <v>177</v>
          </cell>
          <cell r="AL194">
            <v>0.36594183094546323</v>
          </cell>
          <cell r="AM194">
            <v>4.7171986048979431E-3</v>
          </cell>
        </row>
        <row r="195">
          <cell r="AK195">
            <v>178</v>
          </cell>
          <cell r="AL195">
            <v>0.36422371534357378</v>
          </cell>
          <cell r="AM195">
            <v>4.8688079758167913E-3</v>
          </cell>
        </row>
        <row r="196">
          <cell r="AK196">
            <v>179</v>
          </cell>
          <cell r="AL196">
            <v>0.36245897220877732</v>
          </cell>
          <cell r="AM196">
            <v>4.8634193208278997E-3</v>
          </cell>
        </row>
        <row r="197">
          <cell r="AK197">
            <v>180</v>
          </cell>
          <cell r="AL197">
            <v>0.3607047139339174</v>
          </cell>
          <cell r="AM197">
            <v>4.7017393492985171E-3</v>
          </cell>
        </row>
        <row r="198">
          <cell r="AK198">
            <v>181</v>
          </cell>
          <cell r="AL198">
            <v>0.35901671093704896</v>
          </cell>
          <cell r="AM198">
            <v>4.8548542029327457E-3</v>
          </cell>
        </row>
        <row r="199">
          <cell r="AK199">
            <v>182</v>
          </cell>
          <cell r="AL199">
            <v>0.35728215814992192</v>
          </cell>
          <cell r="AM199">
            <v>4.694003643658462E-3</v>
          </cell>
        </row>
        <row r="200">
          <cell r="AK200">
            <v>183</v>
          </cell>
          <cell r="AL200">
            <v>0.35561290985532901</v>
          </cell>
          <cell r="AM200">
            <v>4.8466804450075784E-3</v>
          </cell>
        </row>
        <row r="201">
          <cell r="AK201">
            <v>184</v>
          </cell>
          <cell r="AL201">
            <v>0.35389768088584606</v>
          </cell>
          <cell r="AM201">
            <v>4.842274482429243E-3</v>
          </cell>
        </row>
        <row r="202">
          <cell r="AK202">
            <v>185</v>
          </cell>
          <cell r="AL202">
            <v>0.35219226924755975</v>
          </cell>
          <cell r="AM202">
            <v>4.3687155713867387E-3</v>
          </cell>
        </row>
        <row r="203">
          <cell r="AK203">
            <v>186</v>
          </cell>
          <cell r="AL203">
            <v>0.35066033398620655</v>
          </cell>
          <cell r="AM203">
            <v>4.8334102147911118E-3</v>
          </cell>
        </row>
        <row r="204">
          <cell r="AK204">
            <v>187</v>
          </cell>
          <cell r="AL204">
            <v>0.34897360141642791</v>
          </cell>
          <cell r="AM204">
            <v>4.6725123371873512E-3</v>
          </cell>
        </row>
        <row r="205">
          <cell r="AK205">
            <v>188</v>
          </cell>
          <cell r="AL205">
            <v>0.34735060144584273</v>
          </cell>
          <cell r="AM205">
            <v>4.8239802123566378E-3</v>
          </cell>
        </row>
        <row r="206">
          <cell r="AK206">
            <v>189</v>
          </cell>
          <cell r="AL206">
            <v>0.34568303333329548</v>
          </cell>
          <cell r="AM206">
            <v>4.6636614491293304E-3</v>
          </cell>
        </row>
        <row r="207">
          <cell r="AK207">
            <v>190</v>
          </cell>
          <cell r="AL207">
            <v>0.34407836831152172</v>
          </cell>
          <cell r="AM207">
            <v>4.8151763924828561E-3</v>
          </cell>
        </row>
        <row r="208">
          <cell r="AK208">
            <v>191</v>
          </cell>
          <cell r="AL208">
            <v>0.34242950981974818</v>
          </cell>
          <cell r="AM208">
            <v>4.8109735940911058E-3</v>
          </cell>
        </row>
        <row r="209">
          <cell r="AK209">
            <v>192</v>
          </cell>
          <cell r="AL209">
            <v>0.34078997823333668</v>
          </cell>
          <cell r="AM209">
            <v>4.6515972489773461E-3</v>
          </cell>
        </row>
        <row r="210">
          <cell r="AK210">
            <v>193</v>
          </cell>
          <cell r="AL210">
            <v>0.33921210016140607</v>
          </cell>
          <cell r="AM210">
            <v>4.8031966832691175E-3</v>
          </cell>
        </row>
        <row r="211">
          <cell r="AK211">
            <v>194</v>
          </cell>
          <cell r="AL211">
            <v>0.33759058617757509</v>
          </cell>
          <cell r="AM211">
            <v>4.64407877529327E-3</v>
          </cell>
        </row>
        <row r="212">
          <cell r="AK212">
            <v>195</v>
          </cell>
          <cell r="AL212">
            <v>0.33603003621851169</v>
          </cell>
          <cell r="AM212">
            <v>4.7951261955656577E-3</v>
          </cell>
        </row>
        <row r="213">
          <cell r="AK213">
            <v>196</v>
          </cell>
          <cell r="AL213">
            <v>0.33442641933467077</v>
          </cell>
          <cell r="AM213">
            <v>4.7907453987667825E-3</v>
          </cell>
        </row>
        <row r="214">
          <cell r="AK214">
            <v>197</v>
          </cell>
          <cell r="AL214">
            <v>0.332831906410472</v>
          </cell>
          <cell r="AM214">
            <v>4.4768393042460275E-3</v>
          </cell>
        </row>
        <row r="215">
          <cell r="AK215">
            <v>198</v>
          </cell>
          <cell r="AL215">
            <v>0.33134851236690438</v>
          </cell>
          <cell r="AM215">
            <v>4.7817201465210069E-3</v>
          </cell>
        </row>
        <row r="216">
          <cell r="AK216">
            <v>199</v>
          </cell>
          <cell r="AL216">
            <v>0.32977163668800213</v>
          </cell>
          <cell r="AM216">
            <v>4.6224600500617274E-3</v>
          </cell>
        </row>
        <row r="217">
          <cell r="AK217">
            <v>200</v>
          </cell>
          <cell r="AL217">
            <v>0.328254294326218</v>
          </cell>
          <cell r="AM217">
            <v>4.7721819277224409E-3</v>
          </cell>
        </row>
        <row r="218">
          <cell r="AK218">
            <v>201</v>
          </cell>
          <cell r="AL218">
            <v>0.32669524518129101</v>
          </cell>
          <cell r="AM218">
            <v>4.6134422017782839E-3</v>
          </cell>
        </row>
        <row r="219">
          <cell r="AK219">
            <v>202</v>
          </cell>
          <cell r="AL219">
            <v>0.32519497695081978</v>
          </cell>
          <cell r="AM219">
            <v>4.7631378139618707E-3</v>
          </cell>
        </row>
        <row r="220">
          <cell r="AK220">
            <v>203</v>
          </cell>
          <cell r="AL220">
            <v>0.32365337133917788</v>
          </cell>
          <cell r="AM220">
            <v>4.7587597263143433E-3</v>
          </cell>
        </row>
        <row r="221">
          <cell r="AK221">
            <v>204</v>
          </cell>
          <cell r="AL221">
            <v>0.32212047738437993</v>
          </cell>
          <cell r="AM221">
            <v>4.6008739428677892E-3</v>
          </cell>
        </row>
        <row r="222">
          <cell r="AK222">
            <v>205</v>
          </cell>
          <cell r="AL222">
            <v>0.32064522910488641</v>
          </cell>
          <cell r="AM222">
            <v>4.7505305726183167E-3</v>
          </cell>
        </row>
        <row r="223">
          <cell r="AK223">
            <v>206</v>
          </cell>
          <cell r="AL223">
            <v>0.31912919610218787</v>
          </cell>
          <cell r="AM223">
            <v>4.5928517391271573E-3</v>
          </cell>
        </row>
        <row r="224">
          <cell r="AK224">
            <v>207</v>
          </cell>
          <cell r="AL224">
            <v>0.31767018404492831</v>
          </cell>
          <cell r="AM224">
            <v>4.7418740527935821E-3</v>
          </cell>
        </row>
        <row r="225">
          <cell r="AK225">
            <v>208</v>
          </cell>
          <cell r="AL225">
            <v>0.31617094126230927</v>
          </cell>
          <cell r="AM225">
            <v>4.7371448785249459E-3</v>
          </cell>
        </row>
        <row r="226">
          <cell r="AK226">
            <v>209</v>
          </cell>
          <cell r="AL226">
            <v>0.31468025530252997</v>
          </cell>
          <cell r="AM226">
            <v>4.2734813173843644E-3</v>
          </cell>
        </row>
        <row r="227">
          <cell r="AK227">
            <v>210</v>
          </cell>
          <cell r="AL227">
            <v>0.31334119754883816</v>
          </cell>
          <cell r="AM227">
            <v>4.7275161937028187E-3</v>
          </cell>
        </row>
        <row r="228">
          <cell r="AK228">
            <v>211</v>
          </cell>
          <cell r="AL228">
            <v>0.31186684200299009</v>
          </cell>
          <cell r="AM228">
            <v>4.5695799001683746E-3</v>
          </cell>
        </row>
        <row r="229">
          <cell r="AK229">
            <v>212</v>
          </cell>
          <cell r="AL229">
            <v>0.31044822403838135</v>
          </cell>
          <cell r="AM229">
            <v>4.717000179556452E-3</v>
          </cell>
        </row>
        <row r="230">
          <cell r="AK230">
            <v>213</v>
          </cell>
          <cell r="AL230">
            <v>0.30899071478127682</v>
          </cell>
          <cell r="AM230">
            <v>4.5594456151727414E-3</v>
          </cell>
        </row>
        <row r="231">
          <cell r="AK231">
            <v>214</v>
          </cell>
          <cell r="AL231">
            <v>0.30758828273428546</v>
          </cell>
          <cell r="AM231">
            <v>4.7066141962812669E-3</v>
          </cell>
        </row>
        <row r="232">
          <cell r="AK232">
            <v>215</v>
          </cell>
          <cell r="AL232">
            <v>0.30614736519908536</v>
          </cell>
          <cell r="AM232">
            <v>4.7014069565332051E-3</v>
          </cell>
        </row>
        <row r="233">
          <cell r="AK233">
            <v>216</v>
          </cell>
          <cell r="AL233">
            <v>0.30471477702661398</v>
          </cell>
          <cell r="AM233">
            <v>4.5444946669044306E-3</v>
          </cell>
        </row>
        <row r="234">
          <cell r="AK234">
            <v>217</v>
          </cell>
          <cell r="AL234">
            <v>0.30333626697904897</v>
          </cell>
          <cell r="AM234">
            <v>4.6912744113247751E-3</v>
          </cell>
        </row>
        <row r="235">
          <cell r="AK235">
            <v>218</v>
          </cell>
          <cell r="AL235">
            <v>0.30191987798120545</v>
          </cell>
          <cell r="AM235">
            <v>4.5345992164531612E-3</v>
          </cell>
        </row>
        <row r="236">
          <cell r="AK236">
            <v>219</v>
          </cell>
          <cell r="AL236">
            <v>0.30055697256889502</v>
          </cell>
          <cell r="AM236">
            <v>4.6807978527840799E-3</v>
          </cell>
        </row>
        <row r="237">
          <cell r="AK237">
            <v>220</v>
          </cell>
          <cell r="AL237">
            <v>0.29915668062060008</v>
          </cell>
          <cell r="AM237">
            <v>4.6752588299772135E-3</v>
          </cell>
        </row>
        <row r="238">
          <cell r="AK238">
            <v>221</v>
          </cell>
          <cell r="AL238">
            <v>0.29776455425904624</v>
          </cell>
          <cell r="AM238">
            <v>4.2169800641995714E-3</v>
          </cell>
        </row>
        <row r="239">
          <cell r="AK239">
            <v>222</v>
          </cell>
          <cell r="AL239">
            <v>0.29651415995775154</v>
          </cell>
          <cell r="AM239">
            <v>4.6643103438595013E-3</v>
          </cell>
        </row>
        <row r="240">
          <cell r="AK240">
            <v>223</v>
          </cell>
          <cell r="AL240">
            <v>0.29513754684514043</v>
          </cell>
          <cell r="AM240">
            <v>4.507843382960397E-3</v>
          </cell>
        </row>
        <row r="241">
          <cell r="AK241">
            <v>224</v>
          </cell>
          <cell r="AL241">
            <v>0.29381308348094365</v>
          </cell>
          <cell r="AM241">
            <v>4.6525233771961272E-3</v>
          </cell>
        </row>
        <row r="242">
          <cell r="AK242">
            <v>225</v>
          </cell>
          <cell r="AL242">
            <v>0.2924524416594052</v>
          </cell>
          <cell r="AM242">
            <v>4.496306881430101E-3</v>
          </cell>
        </row>
        <row r="243">
          <cell r="AK243">
            <v>226</v>
          </cell>
          <cell r="AL243">
            <v>0.29114337171368621</v>
          </cell>
          <cell r="AM243">
            <v>4.6404780224880149E-3</v>
          </cell>
        </row>
        <row r="244">
          <cell r="AK244">
            <v>227</v>
          </cell>
          <cell r="AL244">
            <v>0.28979856782872848</v>
          </cell>
          <cell r="AM244">
            <v>4.6342630399647256E-3</v>
          </cell>
        </row>
        <row r="245">
          <cell r="AK245">
            <v>228</v>
          </cell>
          <cell r="AL245">
            <v>0.28846176015519809</v>
          </cell>
          <cell r="AM245">
            <v>4.4784602513443517E-3</v>
          </cell>
        </row>
        <row r="246">
          <cell r="AK246">
            <v>229</v>
          </cell>
          <cell r="AL246">
            <v>0.2871756553973473</v>
          </cell>
          <cell r="AM246">
            <v>4.6218175566050679E-3</v>
          </cell>
        </row>
        <row r="247">
          <cell r="AK247">
            <v>230</v>
          </cell>
          <cell r="AL247">
            <v>0.28585448810558656</v>
          </cell>
          <cell r="AM247">
            <v>4.4661358968556275E-3</v>
          </cell>
        </row>
        <row r="248">
          <cell r="AK248">
            <v>231</v>
          </cell>
          <cell r="AL248">
            <v>0.28458349952271533</v>
          </cell>
          <cell r="AM248">
            <v>4.6086592346277211E-3</v>
          </cell>
        </row>
        <row r="249">
          <cell r="AK249">
            <v>232</v>
          </cell>
          <cell r="AL249">
            <v>0.28327796789998649</v>
          </cell>
          <cell r="AM249">
            <v>4.6016288058150501E-3</v>
          </cell>
        </row>
        <row r="250">
          <cell r="AK250">
            <v>233</v>
          </cell>
          <cell r="AL250">
            <v>0.28198039877431141</v>
          </cell>
          <cell r="AM250">
            <v>4.1491504367814347E-3</v>
          </cell>
        </row>
        <row r="251">
          <cell r="AK251">
            <v>234</v>
          </cell>
          <cell r="AL251">
            <v>0.28081525404035501</v>
          </cell>
          <cell r="AM251">
            <v>4.5875963562516109E-3</v>
          </cell>
        </row>
        <row r="252">
          <cell r="AK252">
            <v>235</v>
          </cell>
          <cell r="AL252">
            <v>0.27953287006419597</v>
          </cell>
          <cell r="AM252">
            <v>4.4319832822969918E-3</v>
          </cell>
        </row>
        <row r="253">
          <cell r="AK253">
            <v>236</v>
          </cell>
          <cell r="AL253">
            <v>0.27829945154746516</v>
          </cell>
          <cell r="AM253">
            <v>4.572502973066328E-3</v>
          </cell>
        </row>
        <row r="254">
          <cell r="AK254">
            <v>237</v>
          </cell>
          <cell r="AL254">
            <v>0.27703271861794793</v>
          </cell>
          <cell r="AM254">
            <v>4.4173997672936061E-3</v>
          </cell>
        </row>
        <row r="255">
          <cell r="AK255">
            <v>238</v>
          </cell>
          <cell r="AL255">
            <v>0.2758143364323753</v>
          </cell>
          <cell r="AM255">
            <v>4.5574933670875506E-3</v>
          </cell>
        </row>
        <row r="256">
          <cell r="AK256">
            <v>239</v>
          </cell>
          <cell r="AL256">
            <v>0.27456301730217308</v>
          </cell>
          <cell r="AM256">
            <v>4.549916930825626E-3</v>
          </cell>
        </row>
        <row r="257">
          <cell r="AK257">
            <v>240</v>
          </cell>
          <cell r="AL257">
            <v>0.27331943657019864</v>
          </cell>
          <cell r="AM257">
            <v>4.3956454048048599E-3</v>
          </cell>
        </row>
        <row r="258">
          <cell r="AK258">
            <v>241</v>
          </cell>
          <cell r="AL258">
            <v>0.27212327912875589</v>
          </cell>
          <cell r="AM258">
            <v>4.5350982036531651E-3</v>
          </cell>
        </row>
        <row r="259">
          <cell r="AK259">
            <v>242</v>
          </cell>
          <cell r="AL259">
            <v>0.27089474485797144</v>
          </cell>
          <cell r="AM259">
            <v>4.3812585140798888E-3</v>
          </cell>
        </row>
        <row r="260">
          <cell r="AK260">
            <v>243</v>
          </cell>
          <cell r="AL260">
            <v>0.26971306220781488</v>
          </cell>
          <cell r="AM260">
            <v>4.5200749230001058E-3</v>
          </cell>
        </row>
        <row r="261">
          <cell r="AK261">
            <v>244</v>
          </cell>
          <cell r="AL261">
            <v>0.26849942469142718</v>
          </cell>
          <cell r="AM261">
            <v>4.512305806703365E-3</v>
          </cell>
        </row>
        <row r="262">
          <cell r="AK262">
            <v>245</v>
          </cell>
          <cell r="AL262">
            <v>0.26729331551175051</v>
          </cell>
          <cell r="AM262">
            <v>4.2134641817594964E-3</v>
          </cell>
        </row>
        <row r="263">
          <cell r="AK263">
            <v>246</v>
          </cell>
          <cell r="AL263">
            <v>0.26617181012360064</v>
          </cell>
          <cell r="AM263">
            <v>4.4970112096507364E-3</v>
          </cell>
        </row>
        <row r="264">
          <cell r="AK264">
            <v>247</v>
          </cell>
          <cell r="AL264">
            <v>0.26498019123328914</v>
          </cell>
          <cell r="AM264">
            <v>4.3440421616962599E-3</v>
          </cell>
        </row>
        <row r="265">
          <cell r="AK265">
            <v>248</v>
          </cell>
          <cell r="AL265">
            <v>0.26383408484502979</v>
          </cell>
          <cell r="AM265">
            <v>4.481533701643059E-3</v>
          </cell>
        </row>
        <row r="266">
          <cell r="AK266">
            <v>249</v>
          </cell>
          <cell r="AL266">
            <v>0.26265697874282207</v>
          </cell>
          <cell r="AM266">
            <v>4.3295250278869712E-3</v>
          </cell>
        </row>
        <row r="267">
          <cell r="AK267">
            <v>250</v>
          </cell>
          <cell r="AL267">
            <v>0.26152470100441283</v>
          </cell>
          <cell r="AM267">
            <v>4.4670708122320768E-3</v>
          </cell>
        </row>
        <row r="268">
          <cell r="AK268">
            <v>251</v>
          </cell>
          <cell r="AL268">
            <v>0.26036164709007209</v>
          </cell>
          <cell r="AM268">
            <v>4.4601460047495323E-3</v>
          </cell>
        </row>
        <row r="269">
          <cell r="AK269">
            <v>252</v>
          </cell>
          <cell r="AL269">
            <v>0.2592055524807661</v>
          </cell>
          <cell r="AM269">
            <v>4.3096458548439465E-3</v>
          </cell>
        </row>
        <row r="270">
          <cell r="AK270">
            <v>253</v>
          </cell>
          <cell r="AL270">
            <v>0.25809326192435067</v>
          </cell>
          <cell r="AM270">
            <v>4.4473214359477264E-3</v>
          </cell>
        </row>
        <row r="271">
          <cell r="AK271">
            <v>254</v>
          </cell>
          <cell r="AL271">
            <v>0.25695052036714394</v>
          </cell>
          <cell r="AM271">
            <v>4.2974301942442228E-3</v>
          </cell>
        </row>
        <row r="272">
          <cell r="AK272">
            <v>255</v>
          </cell>
          <cell r="AL272">
            <v>0.25585101847512082</v>
          </cell>
          <cell r="AM272">
            <v>4.4345792385183103E-3</v>
          </cell>
        </row>
        <row r="273">
          <cell r="AK273">
            <v>256</v>
          </cell>
          <cell r="AL273">
            <v>0.2547214360830613</v>
          </cell>
          <cell r="AM273">
            <v>4.4279656701522452E-3</v>
          </cell>
        </row>
        <row r="274">
          <cell r="AK274">
            <v>257</v>
          </cell>
          <cell r="AL274">
            <v>0.25359851058419275</v>
          </cell>
          <cell r="AM274">
            <v>3.9928375370235081E-3</v>
          </cell>
        </row>
        <row r="275">
          <cell r="AK275">
            <v>258</v>
          </cell>
          <cell r="AL275">
            <v>0.2525899599107857</v>
          </cell>
          <cell r="AM275">
            <v>4.4151199648614359E-3</v>
          </cell>
        </row>
        <row r="276">
          <cell r="AK276">
            <v>259</v>
          </cell>
          <cell r="AL276">
            <v>0.25147964710011766</v>
          </cell>
          <cell r="AM276">
            <v>4.2659055489393527E-3</v>
          </cell>
        </row>
        <row r="277">
          <cell r="AK277">
            <v>260</v>
          </cell>
          <cell r="AL277">
            <v>0.25041141565256764</v>
          </cell>
          <cell r="AM277">
            <v>4.4019521753444479E-3</v>
          </cell>
        </row>
        <row r="278">
          <cell r="AK278">
            <v>261</v>
          </cell>
          <cell r="AL278">
            <v>0.24931394757867997</v>
          </cell>
          <cell r="AM278">
            <v>4.2536928125940232E-3</v>
          </cell>
        </row>
        <row r="279">
          <cell r="AK279">
            <v>262</v>
          </cell>
          <cell r="AL279">
            <v>0.24825793458665929</v>
          </cell>
          <cell r="AM279">
            <v>4.3899500293353988E-3</v>
          </cell>
        </row>
        <row r="280">
          <cell r="AK280">
            <v>263</v>
          </cell>
          <cell r="AL280">
            <v>0.24717285809103165</v>
          </cell>
          <cell r="AM280">
            <v>4.3843370851766039E-3</v>
          </cell>
        </row>
        <row r="281">
          <cell r="AK281">
            <v>264</v>
          </cell>
          <cell r="AL281">
            <v>0.24609389948110091</v>
          </cell>
          <cell r="AM281">
            <v>4.2375810995027852E-3</v>
          </cell>
        </row>
        <row r="282">
          <cell r="AK282">
            <v>265</v>
          </cell>
          <cell r="AL282">
            <v>0.24505545710773116</v>
          </cell>
          <cell r="AM282">
            <v>4.3742125905201767E-3</v>
          </cell>
        </row>
        <row r="283">
          <cell r="AK283">
            <v>266</v>
          </cell>
          <cell r="AL283">
            <v>0.24398820084764505</v>
          </cell>
          <cell r="AM283">
            <v>4.2280355830053296E-3</v>
          </cell>
        </row>
        <row r="284">
          <cell r="AK284">
            <v>267</v>
          </cell>
          <cell r="AL284">
            <v>0.24296095329184625</v>
          </cell>
          <cell r="AM284">
            <v>4.3642711921620947E-3</v>
          </cell>
        </row>
        <row r="285">
          <cell r="AK285">
            <v>268</v>
          </cell>
          <cell r="AL285">
            <v>0.24190521333804121</v>
          </cell>
          <cell r="AM285">
            <v>4.3591100118893777E-3</v>
          </cell>
        </row>
        <row r="286">
          <cell r="AK286">
            <v>269</v>
          </cell>
          <cell r="AL286">
            <v>0.24085529859452121</v>
          </cell>
          <cell r="AM286">
            <v>3.9319358837770491E-3</v>
          </cell>
        </row>
        <row r="287">
          <cell r="AK287">
            <v>270</v>
          </cell>
          <cell r="AL287">
            <v>0.23991198007113151</v>
          </cell>
          <cell r="AM287">
            <v>4.3490830463501773E-3</v>
          </cell>
        </row>
        <row r="288">
          <cell r="AK288">
            <v>271</v>
          </cell>
          <cell r="AL288">
            <v>0.23887310111683518</v>
          </cell>
          <cell r="AM288">
            <v>4.2034434899727025E-3</v>
          </cell>
        </row>
        <row r="289">
          <cell r="AK289">
            <v>272</v>
          </cell>
          <cell r="AL289">
            <v>0.2378732145018983</v>
          </cell>
          <cell r="AM289">
            <v>4.3388943564142135E-3</v>
          </cell>
        </row>
        <row r="290">
          <cell r="AK290">
            <v>273</v>
          </cell>
          <cell r="AL290">
            <v>0.23684556660959422</v>
          </cell>
          <cell r="AM290">
            <v>4.19413436971805E-3</v>
          </cell>
        </row>
        <row r="291">
          <cell r="AK291">
            <v>274</v>
          </cell>
          <cell r="AL291">
            <v>0.23585635337160199</v>
          </cell>
          <cell r="AM291">
            <v>4.3299131066616425E-3</v>
          </cell>
        </row>
        <row r="292">
          <cell r="AK292">
            <v>275</v>
          </cell>
          <cell r="AL292">
            <v>0.23483951866178621</v>
          </cell>
          <cell r="AM292">
            <v>4.3258504638026274E-3</v>
          </cell>
        </row>
        <row r="293">
          <cell r="AK293">
            <v>276</v>
          </cell>
          <cell r="AL293">
            <v>0.2338280136405293</v>
          </cell>
          <cell r="AM293">
            <v>4.1824743369307527E-3</v>
          </cell>
        </row>
        <row r="294">
          <cell r="AK294">
            <v>277</v>
          </cell>
          <cell r="AL294">
            <v>0.23285410731244607</v>
          </cell>
          <cell r="AM294">
            <v>4.3188134428990832E-3</v>
          </cell>
        </row>
        <row r="295">
          <cell r="AK295">
            <v>278</v>
          </cell>
          <cell r="AL295">
            <v>0.23185277841624846</v>
          </cell>
          <cell r="AM295">
            <v>4.1759796736011712E-3</v>
          </cell>
        </row>
        <row r="296">
          <cell r="AK296">
            <v>279</v>
          </cell>
          <cell r="AL296">
            <v>0.2308885923477379</v>
          </cell>
          <cell r="AM296">
            <v>4.3121298372144068E-3</v>
          </cell>
        </row>
        <row r="297">
          <cell r="AK297">
            <v>280</v>
          </cell>
          <cell r="AL297">
            <v>0.22989724557559793</v>
          </cell>
          <cell r="AM297">
            <v>4.3087115241207119E-3</v>
          </cell>
        </row>
        <row r="298">
          <cell r="AK298">
            <v>281</v>
          </cell>
          <cell r="AL298">
            <v>0.22891093439457477</v>
          </cell>
          <cell r="AM298">
            <v>3.8879808294254303E-3</v>
          </cell>
        </row>
        <row r="299">
          <cell r="AK299">
            <v>282</v>
          </cell>
          <cell r="AL299">
            <v>0.2280243799765842</v>
          </cell>
          <cell r="AM299">
            <v>4.3021675542282978E-3</v>
          </cell>
        </row>
        <row r="300">
          <cell r="AK300">
            <v>283</v>
          </cell>
          <cell r="AL300">
            <v>0.22704758323074295</v>
          </cell>
          <cell r="AM300">
            <v>4.1598564891318635E-3</v>
          </cell>
        </row>
        <row r="301">
          <cell r="AK301">
            <v>284</v>
          </cell>
          <cell r="AL301">
            <v>0.22610701051581056</v>
          </cell>
          <cell r="AM301">
            <v>4.2956924845167777E-3</v>
          </cell>
        </row>
        <row r="302">
          <cell r="AK302">
            <v>285</v>
          </cell>
          <cell r="AL302">
            <v>0.225139878830354</v>
          </cell>
          <cell r="AM302">
            <v>4.1540767544878676E-3</v>
          </cell>
        </row>
        <row r="303">
          <cell r="AK303">
            <v>286</v>
          </cell>
          <cell r="AL303">
            <v>0.22420849951436278</v>
          </cell>
          <cell r="AM303">
            <v>4.2902752396647426E-3</v>
          </cell>
        </row>
        <row r="304">
          <cell r="AK304">
            <v>287</v>
          </cell>
          <cell r="AL304">
            <v>0.2232506925956815</v>
          </cell>
          <cell r="AM304">
            <v>4.287957963400979E-3</v>
          </cell>
        </row>
        <row r="305">
          <cell r="AK305">
            <v>288</v>
          </cell>
          <cell r="AL305">
            <v>0.22229749030189744</v>
          </cell>
          <cell r="AM305">
            <v>4.1474277285555861E-3</v>
          </cell>
        </row>
        <row r="306">
          <cell r="AK306">
            <v>289</v>
          </cell>
          <cell r="AL306">
            <v>0.22137933550728534</v>
          </cell>
          <cell r="AM306">
            <v>4.2842319418672226E-3</v>
          </cell>
        </row>
        <row r="307">
          <cell r="AK307">
            <v>290</v>
          </cell>
          <cell r="AL307">
            <v>0.22043494109155728</v>
          </cell>
          <cell r="AM307">
            <v>4.1441299440749813E-3</v>
          </cell>
        </row>
        <row r="308">
          <cell r="AK308">
            <v>291</v>
          </cell>
          <cell r="AL308">
            <v>0.21952520013619381</v>
          </cell>
          <cell r="AM308">
            <v>4.2809267117656091E-3</v>
          </cell>
        </row>
        <row r="309">
          <cell r="AK309">
            <v>292</v>
          </cell>
          <cell r="AL309">
            <v>0.21858943478590909</v>
          </cell>
          <cell r="AM309">
            <v>4.2792979182937341E-3</v>
          </cell>
        </row>
        <row r="310">
          <cell r="AK310">
            <v>293</v>
          </cell>
          <cell r="AL310">
            <v>0.21765801131120507</v>
          </cell>
          <cell r="AM310">
            <v>4.0012199356727063E-3</v>
          </cell>
        </row>
        <row r="311">
          <cell r="AK311">
            <v>294</v>
          </cell>
          <cell r="AL311">
            <v>0.21679058450262703</v>
          </cell>
          <cell r="AM311">
            <v>4.2762481085441006E-3</v>
          </cell>
        </row>
        <row r="312">
          <cell r="AK312">
            <v>295</v>
          </cell>
          <cell r="AL312">
            <v>0.21586748159276978</v>
          </cell>
          <cell r="AM312">
            <v>4.1366268799187811E-3</v>
          </cell>
        </row>
        <row r="313">
          <cell r="AK313">
            <v>296</v>
          </cell>
          <cell r="AL313">
            <v>0.2149781970044447</v>
          </cell>
          <cell r="AM313">
            <v>4.2736613137415169E-3</v>
          </cell>
        </row>
        <row r="314">
          <cell r="AK314">
            <v>297</v>
          </cell>
          <cell r="AL314">
            <v>0.21406336269261583</v>
          </cell>
          <cell r="AM314">
            <v>4.1347305461960637E-3</v>
          </cell>
        </row>
        <row r="315">
          <cell r="AK315">
            <v>298</v>
          </cell>
          <cell r="AL315">
            <v>0.21318191292534691</v>
          </cell>
          <cell r="AM315">
            <v>4.2723814459129095E-3</v>
          </cell>
        </row>
        <row r="316">
          <cell r="AK316">
            <v>299</v>
          </cell>
          <cell r="AL316">
            <v>0.21227499318304038</v>
          </cell>
          <cell r="AM316">
            <v>4.2722631898972629E-3</v>
          </cell>
        </row>
        <row r="317">
          <cell r="AK317">
            <v>300</v>
          </cell>
          <cell r="AL317">
            <v>0.21137195655367955</v>
          </cell>
          <cell r="AM317">
            <v>4.1343970313834078E-3</v>
          </cell>
        </row>
        <row r="318">
          <cell r="AK318">
            <v>301</v>
          </cell>
          <cell r="AL318">
            <v>0.2105016591191162</v>
          </cell>
          <cell r="AM318">
            <v>4.2730297331567968E-3</v>
          </cell>
        </row>
        <row r="319">
          <cell r="AK319">
            <v>302</v>
          </cell>
          <cell r="AL319">
            <v>0.20960600642142915</v>
          </cell>
          <cell r="AM319">
            <v>4.1353939279606955E-3</v>
          </cell>
        </row>
        <row r="320">
          <cell r="AK320">
            <v>303</v>
          </cell>
          <cell r="AL320">
            <v>0.20874277282617809</v>
          </cell>
          <cell r="AM320">
            <v>4.2739425079463267E-3</v>
          </cell>
        </row>
        <row r="321">
          <cell r="AK321">
            <v>304</v>
          </cell>
          <cell r="AL321">
            <v>0.20785441500641783</v>
          </cell>
          <cell r="AM321">
            <v>4.2742573850436116E-3</v>
          </cell>
        </row>
        <row r="322">
          <cell r="AK322">
            <v>305</v>
          </cell>
          <cell r="AL322">
            <v>0.20696977292600804</v>
          </cell>
          <cell r="AM322">
            <v>3.8600078719752684E-3</v>
          </cell>
        </row>
        <row r="323">
          <cell r="AK323">
            <v>306</v>
          </cell>
          <cell r="AL323">
            <v>0.20617393989501712</v>
          </cell>
          <cell r="AM323">
            <v>4.2745728308350994E-3</v>
          </cell>
        </row>
        <row r="324">
          <cell r="AK324">
            <v>307</v>
          </cell>
          <cell r="AL324">
            <v>0.20529638554310592</v>
          </cell>
          <cell r="AM324">
            <v>4.1364521017421829E-3</v>
          </cell>
        </row>
        <row r="325">
          <cell r="AK325">
            <v>308</v>
          </cell>
          <cell r="AL325">
            <v>0.20445068507711606</v>
          </cell>
          <cell r="AM325">
            <v>4.2747906061373353E-3</v>
          </cell>
        </row>
        <row r="326">
          <cell r="AK326">
            <v>309</v>
          </cell>
          <cell r="AL326">
            <v>0.20358042140410429</v>
          </cell>
          <cell r="AM326">
            <v>4.1369129324058118E-3</v>
          </cell>
        </row>
        <row r="327">
          <cell r="AK327">
            <v>310</v>
          </cell>
          <cell r="AL327">
            <v>0.20274169665726494</v>
          </cell>
          <cell r="AM327">
            <v>4.2755739843840512E-3</v>
          </cell>
        </row>
        <row r="328">
          <cell r="AK328">
            <v>311</v>
          </cell>
          <cell r="AL328">
            <v>0.20187854998096116</v>
          </cell>
          <cell r="AM328">
            <v>4.2762126547282175E-3</v>
          </cell>
        </row>
        <row r="329">
          <cell r="AK329">
            <v>312</v>
          </cell>
          <cell r="AL329">
            <v>0.20101895020226607</v>
          </cell>
          <cell r="AM329">
            <v>4.1387497951537178E-3</v>
          </cell>
        </row>
        <row r="330">
          <cell r="AK330">
            <v>313</v>
          </cell>
          <cell r="AL330">
            <v>0.20019041217488551</v>
          </cell>
          <cell r="AM330">
            <v>4.2779082087101017E-3</v>
          </cell>
        </row>
        <row r="331">
          <cell r="AK331">
            <v>314</v>
          </cell>
          <cell r="AL331">
            <v>0.1993376639459859</v>
          </cell>
          <cell r="AM331">
            <v>4.140430124934813E-3</v>
          </cell>
        </row>
        <row r="332">
          <cell r="AK332">
            <v>315</v>
          </cell>
          <cell r="AL332">
            <v>0.19851572346428115</v>
          </cell>
          <cell r="AM332">
            <v>4.2794471033960058E-3</v>
          </cell>
        </row>
        <row r="333">
          <cell r="AK333">
            <v>316</v>
          </cell>
          <cell r="AL333">
            <v>0.19766980598562711</v>
          </cell>
          <cell r="AM333">
            <v>4.2800392747170957E-3</v>
          </cell>
        </row>
        <row r="334">
          <cell r="AK334">
            <v>317</v>
          </cell>
          <cell r="AL334">
            <v>0.19682737708137926</v>
          </cell>
          <cell r="AM334">
            <v>3.86544284595014E-3</v>
          </cell>
        </row>
        <row r="335">
          <cell r="AK335">
            <v>318</v>
          </cell>
          <cell r="AL335">
            <v>0.1960694817060096</v>
          </cell>
          <cell r="AM335">
            <v>4.2808040507331668E-3</v>
          </cell>
        </row>
        <row r="336">
          <cell r="AK336">
            <v>319</v>
          </cell>
          <cell r="AL336">
            <v>0.19523372438781056</v>
          </cell>
          <cell r="AM336">
            <v>4.1426840655878205E-3</v>
          </cell>
        </row>
        <row r="337">
          <cell r="AK337">
            <v>320</v>
          </cell>
          <cell r="AL337">
            <v>0.19442826949387845</v>
          </cell>
          <cell r="AM337">
            <v>4.2814834596880402E-3</v>
          </cell>
        </row>
        <row r="338">
          <cell r="AK338">
            <v>321</v>
          </cell>
          <cell r="AL338">
            <v>0.19359937696360288</v>
          </cell>
          <cell r="AM338">
            <v>4.1436828487511068E-3</v>
          </cell>
        </row>
        <row r="339">
          <cell r="AK339">
            <v>322</v>
          </cell>
          <cell r="AL339">
            <v>0.19280047295060637</v>
          </cell>
          <cell r="AM339">
            <v>4.2829270589166413E-3</v>
          </cell>
        </row>
        <row r="340">
          <cell r="AK340">
            <v>323</v>
          </cell>
          <cell r="AL340">
            <v>0.19197824413408121</v>
          </cell>
          <cell r="AM340">
            <v>4.2839826990666019E-3</v>
          </cell>
        </row>
        <row r="341">
          <cell r="AK341">
            <v>324</v>
          </cell>
          <cell r="AL341">
            <v>0.19115932091053517</v>
          </cell>
          <cell r="AM341">
            <v>4.1467179345924254E-3</v>
          </cell>
        </row>
        <row r="342">
          <cell r="AK342">
            <v>325</v>
          </cell>
          <cell r="AL342">
            <v>0.19036991058809277</v>
          </cell>
          <cell r="AM342">
            <v>4.2866477246639167E-3</v>
          </cell>
        </row>
        <row r="343">
          <cell r="AK343">
            <v>326</v>
          </cell>
          <cell r="AL343">
            <v>0.18955734502634225</v>
          </cell>
          <cell r="AM343">
            <v>4.1493548732898233E-3</v>
          </cell>
        </row>
        <row r="344">
          <cell r="AK344">
            <v>327</v>
          </cell>
          <cell r="AL344">
            <v>0.18877405448342077</v>
          </cell>
          <cell r="AM344">
            <v>4.2891183643747333E-3</v>
          </cell>
        </row>
        <row r="345">
          <cell r="AK345">
            <v>328</v>
          </cell>
          <cell r="AL345">
            <v>0.18796783817678492</v>
          </cell>
          <cell r="AM345">
            <v>4.2901281044938067E-3</v>
          </cell>
        </row>
        <row r="346">
          <cell r="AK346">
            <v>329</v>
          </cell>
          <cell r="AL346">
            <v>0.18716487687831515</v>
          </cell>
          <cell r="AM346">
            <v>3.8748782273019255E-3</v>
          </cell>
        </row>
        <row r="347">
          <cell r="AK347">
            <v>330</v>
          </cell>
          <cell r="AL347">
            <v>0.18644243514572384</v>
          </cell>
          <cell r="AM347">
            <v>4.2915803071981173E-3</v>
          </cell>
        </row>
        <row r="348">
          <cell r="AK348">
            <v>331</v>
          </cell>
          <cell r="AL348">
            <v>0.18564572162269233</v>
          </cell>
          <cell r="AM348">
            <v>4.1534050000671119E-3</v>
          </cell>
        </row>
        <row r="349">
          <cell r="AK349">
            <v>332</v>
          </cell>
          <cell r="AL349">
            <v>0.18487784904008758</v>
          </cell>
          <cell r="AM349">
            <v>4.2928492449840761E-3</v>
          </cell>
        </row>
        <row r="350">
          <cell r="AK350">
            <v>333</v>
          </cell>
          <cell r="AL350">
            <v>0.18408758877360984</v>
          </cell>
          <cell r="AM350">
            <v>4.1549438831407493E-3</v>
          </cell>
        </row>
        <row r="351">
          <cell r="AK351">
            <v>334</v>
          </cell>
          <cell r="AL351">
            <v>0.1833258800297588</v>
          </cell>
          <cell r="AM351">
            <v>4.2948231533801451E-3</v>
          </cell>
        </row>
        <row r="352">
          <cell r="AK352">
            <v>335</v>
          </cell>
          <cell r="AL352">
            <v>0.18254189487319553</v>
          </cell>
          <cell r="AM352">
            <v>4.2961264814722622E-3</v>
          </cell>
        </row>
        <row r="353">
          <cell r="AK353">
            <v>336</v>
          </cell>
          <cell r="AL353">
            <v>0.18176102651388962</v>
          </cell>
          <cell r="AM353">
            <v>4.1586899833456759E-3</v>
          </cell>
        </row>
        <row r="354">
          <cell r="AK354">
            <v>337</v>
          </cell>
          <cell r="AL354">
            <v>0.18100826923770802</v>
          </cell>
          <cell r="AM354">
            <v>4.2992351062058898E-3</v>
          </cell>
        </row>
        <row r="355">
          <cell r="AK355">
            <v>338</v>
          </cell>
          <cell r="AL355">
            <v>0.18023340346223221</v>
          </cell>
          <cell r="AM355">
            <v>4.1617295948390698E-3</v>
          </cell>
        </row>
        <row r="356">
          <cell r="AK356">
            <v>339</v>
          </cell>
          <cell r="AL356">
            <v>0.1794864294768066</v>
          </cell>
          <cell r="AM356">
            <v>4.3020959994257701E-3</v>
          </cell>
        </row>
        <row r="357">
          <cell r="AK357">
            <v>340</v>
          </cell>
          <cell r="AL357">
            <v>0.17871756933673594</v>
          </cell>
          <cell r="AM357">
            <v>4.3032840809851258E-3</v>
          </cell>
        </row>
        <row r="358">
          <cell r="AK358">
            <v>341</v>
          </cell>
          <cell r="AL358">
            <v>0.17795179222208388</v>
          </cell>
          <cell r="AM358">
            <v>4.0260081664189595E-3</v>
          </cell>
        </row>
        <row r="359">
          <cell r="AK359">
            <v>342</v>
          </cell>
          <cell r="AL359">
            <v>0.17723822966206276</v>
          </cell>
          <cell r="AM359">
            <v>4.3050612274648792E-3</v>
          </cell>
        </row>
        <row r="360">
          <cell r="AK360">
            <v>343</v>
          </cell>
          <cell r="AL360">
            <v>0.17647847900461799</v>
          </cell>
          <cell r="AM360">
            <v>4.1666139137310765E-3</v>
          </cell>
        </row>
        <row r="361">
          <cell r="AK361">
            <v>344</v>
          </cell>
          <cell r="AL361">
            <v>0.175746212390785</v>
          </cell>
          <cell r="AM361">
            <v>4.3068521905478274E-3</v>
          </cell>
        </row>
        <row r="362">
          <cell r="AK362">
            <v>345</v>
          </cell>
          <cell r="AL362">
            <v>0.17499254536345685</v>
          </cell>
          <cell r="AM362">
            <v>4.1690450112952249E-3</v>
          </cell>
        </row>
        <row r="363">
          <cell r="AK363">
            <v>346</v>
          </cell>
          <cell r="AL363">
            <v>0.1742660224718324</v>
          </cell>
          <cell r="AM363">
            <v>4.3101910905694041E-3</v>
          </cell>
        </row>
        <row r="364">
          <cell r="AK364">
            <v>347</v>
          </cell>
          <cell r="AL364">
            <v>0.17351812619027479</v>
          </cell>
          <cell r="AM364">
            <v>4.3125342612524431E-3</v>
          </cell>
        </row>
        <row r="365">
          <cell r="AK365">
            <v>348</v>
          </cell>
          <cell r="AL365">
            <v>0.17277303655072915</v>
          </cell>
          <cell r="AM365">
            <v>4.1757808147764308E-3</v>
          </cell>
        </row>
        <row r="366">
          <cell r="AK366">
            <v>349</v>
          </cell>
          <cell r="AL366">
            <v>0.17205457436002203</v>
          </cell>
          <cell r="AM366">
            <v>4.3181283774393897E-3</v>
          </cell>
        </row>
        <row r="367">
          <cell r="AK367">
            <v>350</v>
          </cell>
          <cell r="AL367">
            <v>0.17131481499591239</v>
          </cell>
          <cell r="AM367">
            <v>4.1803136104745509E-3</v>
          </cell>
        </row>
        <row r="368">
          <cell r="AK368">
            <v>351</v>
          </cell>
          <cell r="AL368">
            <v>0.17060164661061666</v>
          </cell>
          <cell r="AM368">
            <v>4.3204779980785535E-3</v>
          </cell>
        </row>
        <row r="369">
          <cell r="AK369">
            <v>352</v>
          </cell>
          <cell r="AL369">
            <v>0.16986773679122677</v>
          </cell>
          <cell r="AM369">
            <v>4.319652897948334E-3</v>
          </cell>
        </row>
        <row r="370">
          <cell r="AK370">
            <v>353</v>
          </cell>
          <cell r="AL370">
            <v>0.16913712312715989</v>
          </cell>
          <cell r="AM370">
            <v>3.8989423380035859E-3</v>
          </cell>
        </row>
        <row r="371">
          <cell r="AK371">
            <v>354</v>
          </cell>
          <cell r="AL371">
            <v>0.16848022843141214</v>
          </cell>
          <cell r="AM371">
            <v>4.3142184801656658E-3</v>
          </cell>
        </row>
        <row r="372">
          <cell r="AK372">
            <v>355</v>
          </cell>
          <cell r="AL372">
            <v>0.16775649028087466</v>
          </cell>
          <cell r="AM372">
            <v>4.1707721309327539E-3</v>
          </cell>
        </row>
        <row r="373">
          <cell r="AK373">
            <v>356</v>
          </cell>
          <cell r="AL373">
            <v>0.16705972224712498</v>
          </cell>
          <cell r="AM373">
            <v>4.3079874528859641E-3</v>
          </cell>
        </row>
        <row r="374">
          <cell r="AK374">
            <v>357</v>
          </cell>
          <cell r="AL374">
            <v>0.16634311818112676</v>
          </cell>
          <cell r="AM374">
            <v>4.1692530132391159E-3</v>
          </cell>
        </row>
        <row r="375">
          <cell r="AK375">
            <v>358</v>
          </cell>
          <cell r="AL375">
            <v>0.16565247111677267</v>
          </cell>
          <cell r="AM375">
            <v>4.3117910331567089E-3</v>
          </cell>
        </row>
        <row r="376">
          <cell r="AK376">
            <v>359</v>
          </cell>
          <cell r="AL376">
            <v>0.16494127878988901</v>
          </cell>
          <cell r="AM376">
            <v>4.3179251809781771E-3</v>
          </cell>
        </row>
        <row r="377">
          <cell r="AK377">
            <v>360</v>
          </cell>
          <cell r="AL377">
            <v>0.16423213671125764</v>
          </cell>
          <cell r="AM377">
            <v>4.1869133035086215E-3</v>
          </cell>
        </row>
        <row r="378">
          <cell r="AK378">
            <v>361</v>
          </cell>
          <cell r="AL378">
            <v>0.1635473780184781</v>
          </cell>
          <cell r="AM378">
            <v>4.3373490364611023E-3</v>
          </cell>
        </row>
        <row r="379">
          <cell r="AK379">
            <v>362</v>
          </cell>
          <cell r="AL379">
            <v>0.16284107941956139</v>
          </cell>
          <cell r="AM379">
            <v>4.2054980800201314E-3</v>
          </cell>
        </row>
        <row r="380">
          <cell r="AK380">
            <v>363</v>
          </cell>
          <cell r="AL380">
            <v>0.16215911955362089</v>
          </cell>
          <cell r="AM380">
            <v>4.3518922596579301E-3</v>
          </cell>
        </row>
        <row r="381">
          <cell r="AK381">
            <v>364</v>
          </cell>
          <cell r="AL381">
            <v>0.1614564783551953</v>
          </cell>
          <cell r="AM381">
            <v>4.3550728557957274E-3</v>
          </cell>
        </row>
        <row r="382">
          <cell r="AK382">
            <v>365</v>
          </cell>
          <cell r="AL382">
            <v>0.16075637264031328</v>
          </cell>
          <cell r="AM382">
            <v>3.93310634396693E-3</v>
          </cell>
        </row>
        <row r="383">
          <cell r="AK383">
            <v>366</v>
          </cell>
          <cell r="AL383">
            <v>0.16012657778140352</v>
          </cell>
          <cell r="AM383">
            <v>4.3530634492929821E-3</v>
          </cell>
        </row>
        <row r="384">
          <cell r="AK384">
            <v>367</v>
          </cell>
          <cell r="AL384">
            <v>0.15943255774167095</v>
          </cell>
          <cell r="AM384">
            <v>4.2080798690491417E-3</v>
          </cell>
        </row>
        <row r="385">
          <cell r="AK385">
            <v>368</v>
          </cell>
          <cell r="AL385">
            <v>0.15876446419596754</v>
          </cell>
          <cell r="AM385">
            <v>4.3451016987947622E-3</v>
          </cell>
        </row>
        <row r="386">
          <cell r="AK386">
            <v>369</v>
          </cell>
          <cell r="AL386">
            <v>0.15807760094356624</v>
          </cell>
          <cell r="AM386">
            <v>4.2026395137189088E-3</v>
          </cell>
        </row>
        <row r="387">
          <cell r="AK387">
            <v>370</v>
          </cell>
          <cell r="AL387">
            <v>0.15741603808183047</v>
          </cell>
          <cell r="AM387">
            <v>4.3424850947728633E-3</v>
          </cell>
        </row>
        <row r="388">
          <cell r="AK388">
            <v>371</v>
          </cell>
          <cell r="AL388">
            <v>0.15673541687024842</v>
          </cell>
          <cell r="AM388">
            <v>4.3435064926837796E-3</v>
          </cell>
        </row>
        <row r="389">
          <cell r="AK389">
            <v>372</v>
          </cell>
          <cell r="AL389">
            <v>0.15605757975933124</v>
          </cell>
          <cell r="AM389">
            <v>4.205598616344286E-3</v>
          </cell>
        </row>
        <row r="390">
          <cell r="AK390">
            <v>373</v>
          </cell>
          <cell r="AL390">
            <v>0.15540401285788177</v>
          </cell>
          <cell r="AM390">
            <v>4.3499230150363388E-3</v>
          </cell>
        </row>
        <row r="391">
          <cell r="AK391">
            <v>374</v>
          </cell>
          <cell r="AL391">
            <v>0.15473094515839894</v>
          </cell>
          <cell r="AM391">
            <v>4.2129072526930766E-3</v>
          </cell>
        </row>
        <row r="392">
          <cell r="AK392">
            <v>375</v>
          </cell>
          <cell r="AL392">
            <v>0.15408181277186425</v>
          </cell>
          <cell r="AM392">
            <v>4.3569065094946069E-3</v>
          </cell>
        </row>
        <row r="393">
          <cell r="AK393">
            <v>376</v>
          </cell>
          <cell r="AL393">
            <v>0.15341340490937089</v>
          </cell>
          <cell r="AM393">
            <v>4.3597522711791292E-3</v>
          </cell>
        </row>
        <row r="394">
          <cell r="AK394">
            <v>377</v>
          </cell>
          <cell r="AL394">
            <v>0.15274746380712093</v>
          </cell>
          <cell r="AM394">
            <v>3.9390533646457282E-3</v>
          </cell>
        </row>
        <row r="395">
          <cell r="AK395">
            <v>378</v>
          </cell>
          <cell r="AL395">
            <v>0.15214814414799019</v>
          </cell>
          <cell r="AM395">
            <v>4.3638218456192313E-3</v>
          </cell>
        </row>
        <row r="396">
          <cell r="AK396">
            <v>379</v>
          </cell>
          <cell r="AL396">
            <v>0.15148708151235746</v>
          </cell>
          <cell r="AM396">
            <v>4.2242194728254745E-3</v>
          </cell>
        </row>
        <row r="397">
          <cell r="AK397">
            <v>380</v>
          </cell>
          <cell r="AL397">
            <v>0.15084985860217717</v>
          </cell>
          <cell r="AM397">
            <v>4.3669455771266907E-3</v>
          </cell>
        </row>
        <row r="398">
          <cell r="AK398">
            <v>381</v>
          </cell>
          <cell r="AL398">
            <v>0.15019396971043908</v>
          </cell>
          <cell r="AM398">
            <v>4.2275544486096717E-3</v>
          </cell>
        </row>
        <row r="399">
          <cell r="AK399">
            <v>382</v>
          </cell>
          <cell r="AL399">
            <v>0.14956168952454801</v>
          </cell>
          <cell r="AM399">
            <v>4.3708443893037963E-3</v>
          </cell>
        </row>
        <row r="400">
          <cell r="AK400">
            <v>383</v>
          </cell>
          <cell r="AL400">
            <v>0.14891082348720236</v>
          </cell>
          <cell r="AM400">
            <v>4.3731796137225221E-3</v>
          </cell>
        </row>
        <row r="401">
          <cell r="AK401">
            <v>384</v>
          </cell>
          <cell r="AL401">
            <v>0.14826244518444109</v>
          </cell>
          <cell r="AM401">
            <v>4.2342643084718468E-3</v>
          </cell>
        </row>
        <row r="402">
          <cell r="AK402">
            <v>385</v>
          </cell>
          <cell r="AL402">
            <v>0.14763730979298584</v>
          </cell>
          <cell r="AM402">
            <v>4.3784329322755777E-3</v>
          </cell>
        </row>
        <row r="403">
          <cell r="AK403">
            <v>386</v>
          </cell>
          <cell r="AL403">
            <v>0.1469937077023446</v>
          </cell>
          <cell r="AM403">
            <v>4.2394820689821699E-3</v>
          </cell>
        </row>
        <row r="404">
          <cell r="AK404">
            <v>387</v>
          </cell>
          <cell r="AL404">
            <v>0.14637316130959235</v>
          </cell>
          <cell r="AM404">
            <v>4.3836803045771422E-3</v>
          </cell>
        </row>
        <row r="405">
          <cell r="AK405">
            <v>388</v>
          </cell>
          <cell r="AL405">
            <v>0.14573430869088297</v>
          </cell>
          <cell r="AM405">
            <v>4.3861908876341449E-3</v>
          </cell>
        </row>
        <row r="406">
          <cell r="AK406">
            <v>389</v>
          </cell>
          <cell r="AL406">
            <v>0.14509788168442372</v>
          </cell>
          <cell r="AM406">
            <v>4.1048081640462364E-3</v>
          </cell>
        </row>
        <row r="407">
          <cell r="AK407">
            <v>390</v>
          </cell>
          <cell r="AL407">
            <v>0.14450471754012184</v>
          </cell>
          <cell r="AM407">
            <v>4.3907429973435441E-3</v>
          </cell>
        </row>
        <row r="408">
          <cell r="AK408">
            <v>391</v>
          </cell>
          <cell r="AL408">
            <v>0.14387300813713697</v>
          </cell>
          <cell r="AM408">
            <v>4.2509419697995821E-3</v>
          </cell>
        </row>
        <row r="409">
          <cell r="AK409">
            <v>392</v>
          </cell>
          <cell r="AL409">
            <v>0.14326400118175203</v>
          </cell>
          <cell r="AM409">
            <v>4.3952996624241347E-3</v>
          </cell>
        </row>
        <row r="410">
          <cell r="AK410">
            <v>393</v>
          </cell>
          <cell r="AL410">
            <v>0.14263706852262537</v>
          </cell>
          <cell r="AM410">
            <v>4.2556690474244707E-3</v>
          </cell>
        </row>
        <row r="411">
          <cell r="AK411">
            <v>394</v>
          </cell>
          <cell r="AL411">
            <v>0.14203262467805849</v>
          </cell>
          <cell r="AM411">
            <v>4.4005657826158284E-3</v>
          </cell>
        </row>
        <row r="412">
          <cell r="AK412">
            <v>395</v>
          </cell>
          <cell r="AL412">
            <v>0.14141033917816298</v>
          </cell>
          <cell r="AM412">
            <v>4.4035399615935944E-3</v>
          </cell>
        </row>
        <row r="413">
          <cell r="AK413">
            <v>396</v>
          </cell>
          <cell r="AL413">
            <v>0.14079036318765886</v>
          </cell>
          <cell r="AM413">
            <v>4.2642130746255447E-3</v>
          </cell>
        </row>
        <row r="414">
          <cell r="AK414">
            <v>397</v>
          </cell>
          <cell r="AL414">
            <v>0.14019255227328997</v>
          </cell>
          <cell r="AM414">
            <v>4.4099356694120573E-3</v>
          </cell>
        </row>
        <row r="415">
          <cell r="AK415">
            <v>398</v>
          </cell>
          <cell r="AL415">
            <v>0.13957702656520957</v>
          </cell>
          <cell r="AM415">
            <v>4.2704532135020568E-3</v>
          </cell>
        </row>
        <row r="416">
          <cell r="AK416">
            <v>399</v>
          </cell>
          <cell r="AL416">
            <v>0.13898350401386975</v>
          </cell>
          <cell r="AM416">
            <v>4.4161448283883686E-3</v>
          </cell>
        </row>
        <row r="417">
          <cell r="AK417">
            <v>400</v>
          </cell>
          <cell r="AL417">
            <v>0.13837243131691801</v>
          </cell>
          <cell r="AM417">
            <v>4.4190688132275113E-3</v>
          </cell>
        </row>
        <row r="418">
          <cell r="AK418">
            <v>401</v>
          </cell>
          <cell r="AL418">
            <v>0.137763644292827</v>
          </cell>
          <cell r="AM418">
            <v>3.9929444120314628E-3</v>
          </cell>
        </row>
        <row r="419">
          <cell r="AK419">
            <v>402</v>
          </cell>
          <cell r="AL419">
            <v>0.13721574943288625</v>
          </cell>
          <cell r="AM419">
            <v>4.4241905871122977E-3</v>
          </cell>
        </row>
        <row r="420">
          <cell r="AK420">
            <v>403</v>
          </cell>
          <cell r="AL420">
            <v>0.13661135476305089</v>
          </cell>
          <cell r="AM420">
            <v>4.2835691549141242E-3</v>
          </cell>
        </row>
        <row r="421">
          <cell r="AK421">
            <v>404</v>
          </cell>
          <cell r="AL421">
            <v>0.13602866656277848</v>
          </cell>
          <cell r="AM421">
            <v>4.4292976493058855E-3</v>
          </cell>
        </row>
        <row r="422">
          <cell r="AK422">
            <v>405</v>
          </cell>
          <cell r="AL422">
            <v>0.13542881204394394</v>
          </cell>
          <cell r="AM422">
            <v>4.288851933343274E-3</v>
          </cell>
        </row>
        <row r="423">
          <cell r="AK423">
            <v>406</v>
          </cell>
          <cell r="AL423">
            <v>0.13485045839474541</v>
          </cell>
          <cell r="AM423">
            <v>4.4351734352978678E-3</v>
          </cell>
        </row>
        <row r="424">
          <cell r="AK424">
            <v>407</v>
          </cell>
          <cell r="AL424">
            <v>0.13425501412255353</v>
          </cell>
          <cell r="AM424">
            <v>4.4384851047354346E-3</v>
          </cell>
        </row>
        <row r="425">
          <cell r="AK425">
            <v>408</v>
          </cell>
          <cell r="AL425">
            <v>0.13366175839882757</v>
          </cell>
          <cell r="AM425">
            <v>4.2983653999504323E-3</v>
          </cell>
        </row>
        <row r="426">
          <cell r="AK426">
            <v>409</v>
          </cell>
          <cell r="AL426">
            <v>0.13308969027904202</v>
          </cell>
          <cell r="AM426">
            <v>4.4456024355399304E-3</v>
          </cell>
        </row>
        <row r="427">
          <cell r="AK427">
            <v>410</v>
          </cell>
          <cell r="AL427">
            <v>0.13250064508852585</v>
          </cell>
          <cell r="AM427">
            <v>4.3053488880684387E-3</v>
          </cell>
        </row>
        <row r="428">
          <cell r="AK428">
            <v>411</v>
          </cell>
          <cell r="AL428">
            <v>0.13193262909057082</v>
          </cell>
          <cell r="AM428">
            <v>4.4526344361011105E-3</v>
          </cell>
        </row>
        <row r="429">
          <cell r="AK429">
            <v>412</v>
          </cell>
          <cell r="AL429">
            <v>0.13134778541811251</v>
          </cell>
          <cell r="AM429">
            <v>4.4560202781838143E-3</v>
          </cell>
        </row>
        <row r="430">
          <cell r="AK430">
            <v>413</v>
          </cell>
          <cell r="AL430">
            <v>0.13076509350975443</v>
          </cell>
          <cell r="AM430">
            <v>4.0267274128400476E-3</v>
          </cell>
        </row>
        <row r="431">
          <cell r="AK431">
            <v>414</v>
          </cell>
          <cell r="AL431">
            <v>0.1302406499144777</v>
          </cell>
          <cell r="AM431">
            <v>4.4621045175128327E-3</v>
          </cell>
        </row>
        <row r="432">
          <cell r="AK432">
            <v>415</v>
          </cell>
          <cell r="AL432">
            <v>0.12966208414307276</v>
          </cell>
          <cell r="AM432">
            <v>4.3207585343130184E-3</v>
          </cell>
        </row>
        <row r="433">
          <cell r="AK433">
            <v>416</v>
          </cell>
          <cell r="AL433">
            <v>0.12910425582788829</v>
          </cell>
          <cell r="AM433">
            <v>4.4681841200679973E-3</v>
          </cell>
        </row>
        <row r="434">
          <cell r="AK434">
            <v>417</v>
          </cell>
          <cell r="AL434">
            <v>0.12852996030032143</v>
          </cell>
          <cell r="AM434">
            <v>4.3268315576039384E-3</v>
          </cell>
        </row>
        <row r="435">
          <cell r="AK435">
            <v>418</v>
          </cell>
          <cell r="AL435">
            <v>0.12797622871529296</v>
          </cell>
          <cell r="AM435">
            <v>4.4746997385767262E-3</v>
          </cell>
        </row>
        <row r="436">
          <cell r="AK436">
            <v>419</v>
          </cell>
          <cell r="AL436">
            <v>0.12740612456301775</v>
          </cell>
          <cell r="AM436">
            <v>4.4781982016381949E-3</v>
          </cell>
        </row>
        <row r="437">
          <cell r="AK437">
            <v>420</v>
          </cell>
          <cell r="AL437">
            <v>0.12683811832961489</v>
          </cell>
          <cell r="AM437">
            <v>4.3368798617500204E-3</v>
          </cell>
        </row>
        <row r="438">
          <cell r="AK438">
            <v>421</v>
          </cell>
          <cell r="AL438">
            <v>0.1262904119851444</v>
          </cell>
          <cell r="AM438">
            <v>4.4854376154723763E-3</v>
          </cell>
        </row>
        <row r="439">
          <cell r="AK439">
            <v>422</v>
          </cell>
          <cell r="AL439">
            <v>0.12572647373061241</v>
          </cell>
          <cell r="AM439">
            <v>4.3440041857925049E-3</v>
          </cell>
        </row>
        <row r="440">
          <cell r="AK440">
            <v>423</v>
          </cell>
          <cell r="AL440">
            <v>0.12518267964624041</v>
          </cell>
          <cell r="AM440">
            <v>4.4928213168857756E-3</v>
          </cell>
        </row>
        <row r="441">
          <cell r="AK441">
            <v>424</v>
          </cell>
          <cell r="AL441">
            <v>0.12462277180052561</v>
          </cell>
          <cell r="AM441">
            <v>4.4965755515167238E-3</v>
          </cell>
        </row>
        <row r="442">
          <cell r="AK442">
            <v>425</v>
          </cell>
          <cell r="AL442">
            <v>0.12406490458377295</v>
          </cell>
          <cell r="AM442">
            <v>4.0637673647498929E-3</v>
          </cell>
        </row>
        <row r="443">
          <cell r="AK443">
            <v>426</v>
          </cell>
          <cell r="AL443">
            <v>0.12356277421442242</v>
          </cell>
          <cell r="AM443">
            <v>4.5037242541079436E-3</v>
          </cell>
        </row>
        <row r="444">
          <cell r="AK444">
            <v>427</v>
          </cell>
          <cell r="AL444">
            <v>0.12300877660376391</v>
          </cell>
          <cell r="AM444">
            <v>4.3616968975166426E-3</v>
          </cell>
        </row>
        <row r="445">
          <cell r="AK445">
            <v>428</v>
          </cell>
          <cell r="AL445">
            <v>0.12247457960985494</v>
          </cell>
          <cell r="AM445">
            <v>4.5110682160871551E-3</v>
          </cell>
        </row>
        <row r="446">
          <cell r="AK446">
            <v>429</v>
          </cell>
          <cell r="AL446">
            <v>0.12192456955935563</v>
          </cell>
          <cell r="AM446">
            <v>4.3687275473101028E-3</v>
          </cell>
        </row>
        <row r="447">
          <cell r="AK447">
            <v>430</v>
          </cell>
          <cell r="AL447">
            <v>0.12139423123726487</v>
          </cell>
          <cell r="AM447">
            <v>4.5182482116146172E-3</v>
          </cell>
        </row>
        <row r="448">
          <cell r="AK448">
            <v>431</v>
          </cell>
          <cell r="AL448">
            <v>0.12084820903292504</v>
          </cell>
          <cell r="AM448">
            <v>4.5218297305416044E-3</v>
          </cell>
        </row>
        <row r="449">
          <cell r="AK449">
            <v>432</v>
          </cell>
          <cell r="AL449">
            <v>0.12030421386197453</v>
          </cell>
          <cell r="AM449">
            <v>4.3790114558597271E-3</v>
          </cell>
        </row>
        <row r="450">
          <cell r="AK450">
            <v>433</v>
          </cell>
          <cell r="AL450">
            <v>0.11977969719577482</v>
          </cell>
          <cell r="AM450">
            <v>4.5287740259498666E-3</v>
          </cell>
        </row>
        <row r="451">
          <cell r="AK451">
            <v>434</v>
          </cell>
          <cell r="AL451">
            <v>0.11923968759572891</v>
          </cell>
          <cell r="AM451">
            <v>4.3858081331216159E-3</v>
          </cell>
        </row>
        <row r="452">
          <cell r="AK452">
            <v>435</v>
          </cell>
          <cell r="AL452">
            <v>0.11871900880137171</v>
          </cell>
          <cell r="AM452">
            <v>4.5360079411773668E-3</v>
          </cell>
        </row>
        <row r="453">
          <cell r="AK453">
            <v>436</v>
          </cell>
          <cell r="AL453">
            <v>0.11818293009196294</v>
          </cell>
          <cell r="AM453">
            <v>4.5398645386129921E-3</v>
          </cell>
        </row>
        <row r="454">
          <cell r="AK454">
            <v>437</v>
          </cell>
          <cell r="AL454">
            <v>0.11764882038429064</v>
          </cell>
          <cell r="AM454">
            <v>4.2499496777075318E-3</v>
          </cell>
        </row>
        <row r="455">
          <cell r="AK455">
            <v>438</v>
          </cell>
          <cell r="AL455">
            <v>0.11715093480666591</v>
          </cell>
          <cell r="AM455">
            <v>4.5476845237149011E-3</v>
          </cell>
        </row>
        <row r="456">
          <cell r="AK456">
            <v>439</v>
          </cell>
          <cell r="AL456">
            <v>0.11662058119442141</v>
          </cell>
          <cell r="AM456">
            <v>4.4046710162357616E-3</v>
          </cell>
        </row>
        <row r="457">
          <cell r="AK457">
            <v>440</v>
          </cell>
          <cell r="AL457">
            <v>0.11610915854904093</v>
          </cell>
          <cell r="AM457">
            <v>4.556012207125093E-3</v>
          </cell>
        </row>
        <row r="458">
          <cell r="AK458">
            <v>441</v>
          </cell>
          <cell r="AL458">
            <v>0.11558256298116792</v>
          </cell>
          <cell r="AM458">
            <v>4.4127948250216598E-3</v>
          </cell>
        </row>
        <row r="459">
          <cell r="AK459">
            <v>442</v>
          </cell>
          <cell r="AL459">
            <v>0.11507476166838707</v>
          </cell>
          <cell r="AM459">
            <v>4.5644597425031908E-3</v>
          </cell>
        </row>
        <row r="460">
          <cell r="AK460">
            <v>443</v>
          </cell>
          <cell r="AL460">
            <v>0.11455189415907049</v>
          </cell>
          <cell r="AM460">
            <v>4.5687931357107914E-3</v>
          </cell>
        </row>
        <row r="461">
          <cell r="AK461">
            <v>444</v>
          </cell>
          <cell r="AL461">
            <v>0.11403091051783776</v>
          </cell>
          <cell r="AM461">
            <v>4.4252389561136862E-3</v>
          </cell>
        </row>
        <row r="462">
          <cell r="AK462">
            <v>445</v>
          </cell>
          <cell r="AL462">
            <v>0.11352851968987621</v>
          </cell>
          <cell r="AM462">
            <v>4.5773783112261768E-3</v>
          </cell>
        </row>
        <row r="463">
          <cell r="AK463">
            <v>446</v>
          </cell>
          <cell r="AL463">
            <v>0.11301122456164264</v>
          </cell>
          <cell r="AM463">
            <v>4.4334659837510504E-3</v>
          </cell>
        </row>
        <row r="464">
          <cell r="AK464">
            <v>447</v>
          </cell>
          <cell r="AL464">
            <v>0.11251240464290826</v>
          </cell>
          <cell r="AM464">
            <v>4.5856824089600678E-3</v>
          </cell>
        </row>
        <row r="465">
          <cell r="AK465">
            <v>448</v>
          </cell>
          <cell r="AL465">
            <v>0.11199881365331388</v>
          </cell>
          <cell r="AM465">
            <v>4.5897301035893179E-3</v>
          </cell>
        </row>
        <row r="466">
          <cell r="AK466">
            <v>449</v>
          </cell>
          <cell r="AL466">
            <v>0.1114871178722532</v>
          </cell>
          <cell r="AM466">
            <v>4.148022136624574E-3</v>
          </cell>
        </row>
        <row r="467">
          <cell r="AK467">
            <v>450</v>
          </cell>
          <cell r="AL467">
            <v>0.11102657717238848</v>
          </cell>
          <cell r="AM467">
            <v>4.5971029806233243E-3</v>
          </cell>
        </row>
        <row r="468">
          <cell r="AK468">
            <v>451</v>
          </cell>
          <cell r="AL468">
            <v>0.11051851219058309</v>
          </cell>
          <cell r="AM468">
            <v>4.4520527720561809E-3</v>
          </cell>
        </row>
        <row r="469">
          <cell r="AK469">
            <v>452</v>
          </cell>
          <cell r="AL469">
            <v>0.11002865879518835</v>
          </cell>
          <cell r="AM469">
            <v>4.6046294106845131E-3</v>
          </cell>
        </row>
        <row r="470">
          <cell r="AK470">
            <v>453</v>
          </cell>
          <cell r="AL470">
            <v>0.10952433979896423</v>
          </cell>
          <cell r="AM470">
            <v>4.4596567751822302E-3</v>
          </cell>
        </row>
        <row r="471">
          <cell r="AK471">
            <v>454</v>
          </cell>
          <cell r="AL471">
            <v>0.10903806744274044</v>
          </cell>
          <cell r="AM471">
            <v>4.6128748668163855E-3</v>
          </cell>
        </row>
        <row r="472">
          <cell r="AK472">
            <v>455</v>
          </cell>
          <cell r="AL472">
            <v>0.10853739800736265</v>
          </cell>
          <cell r="AM472">
            <v>4.6173679538232815E-3</v>
          </cell>
        </row>
        <row r="473">
          <cell r="AK473">
            <v>456</v>
          </cell>
          <cell r="AL473">
            <v>0.10803854429515648</v>
          </cell>
          <cell r="AM473">
            <v>4.4725625232604482E-3</v>
          </cell>
        </row>
        <row r="474">
          <cell r="AK474">
            <v>457</v>
          </cell>
          <cell r="AL474">
            <v>0.1075574867109968</v>
          </cell>
          <cell r="AM474">
            <v>4.6267564992343857E-3</v>
          </cell>
        </row>
        <row r="475">
          <cell r="AK475">
            <v>458</v>
          </cell>
          <cell r="AL475">
            <v>0.10706213627615917</v>
          </cell>
          <cell r="AM475">
            <v>4.4816707831052405E-3</v>
          </cell>
        </row>
        <row r="476">
          <cell r="AK476">
            <v>459</v>
          </cell>
          <cell r="AL476">
            <v>0.10658445981666576</v>
          </cell>
          <cell r="AM476">
            <v>4.6358710752514298E-3</v>
          </cell>
        </row>
        <row r="477">
          <cell r="AK477">
            <v>460</v>
          </cell>
          <cell r="AL477">
            <v>0.10609262807089449</v>
          </cell>
          <cell r="AM477">
            <v>4.6402207563884801E-3</v>
          </cell>
        </row>
        <row r="478">
          <cell r="AK478">
            <v>461</v>
          </cell>
          <cell r="AL478">
            <v>0.1056026086542881</v>
          </cell>
          <cell r="AM478">
            <v>4.1938025880983165E-3</v>
          </cell>
        </row>
        <row r="479">
          <cell r="AK479">
            <v>462</v>
          </cell>
          <cell r="AL479">
            <v>0.10516158174061579</v>
          </cell>
          <cell r="AM479">
            <v>4.6479573141655628E-3</v>
          </cell>
        </row>
        <row r="480">
          <cell r="AK480">
            <v>463</v>
          </cell>
          <cell r="AL480">
            <v>0.10467505654593244</v>
          </cell>
          <cell r="AM480">
            <v>4.5013489953402708E-3</v>
          </cell>
        </row>
        <row r="481">
          <cell r="AK481">
            <v>464</v>
          </cell>
          <cell r="AL481">
            <v>0.10420598902194009</v>
          </cell>
          <cell r="AM481">
            <v>4.6556664546042459E-3</v>
          </cell>
        </row>
        <row r="482">
          <cell r="AK482">
            <v>465</v>
          </cell>
          <cell r="AL482">
            <v>0.10372308891630452</v>
          </cell>
          <cell r="AM482">
            <v>4.5091379340271853E-3</v>
          </cell>
        </row>
        <row r="483">
          <cell r="AK483">
            <v>466</v>
          </cell>
          <cell r="AL483">
            <v>0.10325748666620563</v>
          </cell>
          <cell r="AM483">
            <v>4.6641255886230581E-3</v>
          </cell>
        </row>
        <row r="484">
          <cell r="AK484">
            <v>467</v>
          </cell>
          <cell r="AL484">
            <v>0.10277811662251606</v>
          </cell>
          <cell r="AM484">
            <v>4.6687449787541357E-3</v>
          </cell>
        </row>
        <row r="485">
          <cell r="AK485">
            <v>468</v>
          </cell>
          <cell r="AL485">
            <v>0.10230050166902477</v>
          </cell>
          <cell r="AM485">
            <v>4.522406594123618E-3</v>
          </cell>
        </row>
        <row r="486">
          <cell r="AK486">
            <v>469</v>
          </cell>
          <cell r="AL486">
            <v>0.1018399400525858</v>
          </cell>
          <cell r="AM486">
            <v>4.6784160076687176E-3</v>
          </cell>
        </row>
        <row r="487">
          <cell r="AK487">
            <v>470</v>
          </cell>
          <cell r="AL487">
            <v>0.10136570909651994</v>
          </cell>
          <cell r="AM487">
            <v>4.531799570691275E-3</v>
          </cell>
        </row>
        <row r="488">
          <cell r="AK488">
            <v>471</v>
          </cell>
          <cell r="AL488">
            <v>0.10090841239654216</v>
          </cell>
          <cell r="AM488">
            <v>4.687826271314588E-3</v>
          </cell>
        </row>
        <row r="489">
          <cell r="AK489">
            <v>472</v>
          </cell>
          <cell r="AL489">
            <v>0.10043757847752799</v>
          </cell>
          <cell r="AM489">
            <v>4.6923256805819769E-3</v>
          </cell>
        </row>
        <row r="490">
          <cell r="AK490">
            <v>473</v>
          </cell>
          <cell r="AL490">
            <v>9.9968493747069523E-2</v>
          </cell>
          <cell r="AM490">
            <v>4.2409721592202576E-3</v>
          </cell>
        </row>
        <row r="491">
          <cell r="AK491">
            <v>474</v>
          </cell>
          <cell r="AL491">
            <v>9.9546320572966765E-2</v>
          </cell>
          <cell r="AM491">
            <v>4.700345953326579E-3</v>
          </cell>
        </row>
        <row r="492">
          <cell r="AK492">
            <v>475</v>
          </cell>
          <cell r="AL492">
            <v>9.9080607440729593E-2</v>
          </cell>
          <cell r="AM492">
            <v>4.552173266778814E-3</v>
          </cell>
        </row>
        <row r="493">
          <cell r="AK493">
            <v>476</v>
          </cell>
          <cell r="AL493">
            <v>9.863161922045513E-2</v>
          </cell>
          <cell r="AM493">
            <v>4.7082902682316075E-3</v>
          </cell>
        </row>
        <row r="494">
          <cell r="AK494">
            <v>477</v>
          </cell>
          <cell r="AL494">
            <v>9.8169409146731529E-2</v>
          </cell>
          <cell r="AM494">
            <v>4.5601047301573328E-3</v>
          </cell>
        </row>
        <row r="495">
          <cell r="AK495">
            <v>478</v>
          </cell>
          <cell r="AL495">
            <v>9.7723778482225881E-2</v>
          </cell>
          <cell r="AM495">
            <v>4.7167999888926282E-3</v>
          </cell>
        </row>
        <row r="496">
          <cell r="AK496">
            <v>479</v>
          </cell>
          <cell r="AL496">
            <v>9.7264998936323399E-2</v>
          </cell>
          <cell r="AM496">
            <v>4.7213694172745235E-3</v>
          </cell>
        </row>
        <row r="497">
          <cell r="AK497">
            <v>480</v>
          </cell>
          <cell r="AL497">
            <v>9.6807932922473666E-2</v>
          </cell>
          <cell r="AM497">
            <v>4.5732290504330031E-3</v>
          </cell>
        </row>
        <row r="498">
          <cell r="AK498">
            <v>481</v>
          </cell>
          <cell r="AL498">
            <v>9.6367223536287933E-2</v>
          </cell>
          <cell r="AM498">
            <v>4.7308143279161108E-3</v>
          </cell>
        </row>
        <row r="499">
          <cell r="AK499">
            <v>482</v>
          </cell>
          <cell r="AL499">
            <v>9.5913474695956083E-2</v>
          </cell>
          <cell r="AM499">
            <v>4.5824477648506168E-3</v>
          </cell>
        </row>
        <row r="500">
          <cell r="AK500">
            <v>483</v>
          </cell>
          <cell r="AL500">
            <v>9.5475961091455577E-2</v>
          </cell>
          <cell r="AM500">
            <v>4.7402155011793123E-3</v>
          </cell>
        </row>
        <row r="501">
          <cell r="AK501">
            <v>484</v>
          </cell>
          <cell r="AL501">
            <v>9.5025519650202062E-2</v>
          </cell>
          <cell r="AM501">
            <v>4.7448627096993157E-3</v>
          </cell>
        </row>
        <row r="502">
          <cell r="AK502">
            <v>485</v>
          </cell>
          <cell r="AL502">
            <v>9.4576765880571373E-2</v>
          </cell>
          <cell r="AM502">
            <v>4.4421902869020702E-3</v>
          </cell>
        </row>
        <row r="503">
          <cell r="AK503">
            <v>486</v>
          </cell>
          <cell r="AL503">
            <v>9.4158495924546046E-2</v>
          </cell>
          <cell r="AM503">
            <v>4.7535994757770261E-3</v>
          </cell>
        </row>
        <row r="504">
          <cell r="AK504">
            <v>487</v>
          </cell>
          <cell r="AL504">
            <v>9.3713021753465298E-2</v>
          </cell>
          <cell r="AM504">
            <v>4.6040967468781169E-3</v>
          </cell>
        </row>
        <row r="505">
          <cell r="AK505">
            <v>488</v>
          </cell>
          <cell r="AL505">
            <v>9.3283535331906378E-2</v>
          </cell>
          <cell r="AM505">
            <v>4.762285170700542E-3</v>
          </cell>
        </row>
        <row r="506">
          <cell r="AK506">
            <v>489</v>
          </cell>
          <cell r="AL506">
            <v>9.2841398118419918E-2</v>
          </cell>
          <cell r="AM506">
            <v>4.6125645700789697E-3</v>
          </cell>
        </row>
        <row r="507">
          <cell r="AK507">
            <v>490</v>
          </cell>
          <cell r="AL507">
            <v>9.2415127376145378E-2</v>
          </cell>
          <cell r="AM507">
            <v>4.7711247157953274E-3</v>
          </cell>
        </row>
        <row r="508">
          <cell r="AK508">
            <v>491</v>
          </cell>
          <cell r="AL508">
            <v>9.197629699229809E-2</v>
          </cell>
          <cell r="AM508">
            <v>4.7756859170773325E-3</v>
          </cell>
        </row>
        <row r="509">
          <cell r="AK509">
            <v>492</v>
          </cell>
          <cell r="AL509">
            <v>9.1539134835204164E-2</v>
          </cell>
          <cell r="AM509">
            <v>4.6256631530676717E-3</v>
          </cell>
        </row>
        <row r="510">
          <cell r="AK510">
            <v>493</v>
          </cell>
          <cell r="AL510">
            <v>9.1117655254698587E-2</v>
          </cell>
          <cell r="AM510">
            <v>4.7847688755513484E-3</v>
          </cell>
        </row>
        <row r="511">
          <cell r="AK511">
            <v>494</v>
          </cell>
          <cell r="AL511">
            <v>9.0683754448893386E-2</v>
          </cell>
          <cell r="AM511">
            <v>4.6343818870824283E-3</v>
          </cell>
        </row>
        <row r="512">
          <cell r="AK512">
            <v>495</v>
          </cell>
          <cell r="AL512">
            <v>9.0265429975186676E-2</v>
          </cell>
          <cell r="AM512">
            <v>4.7935817337820819E-3</v>
          </cell>
        </row>
        <row r="513">
          <cell r="AK513">
            <v>496</v>
          </cell>
          <cell r="AL513">
            <v>8.9834799521144149E-2</v>
          </cell>
          <cell r="AM513">
            <v>4.7978895477969186E-3</v>
          </cell>
        </row>
        <row r="514">
          <cell r="AK514">
            <v>497</v>
          </cell>
          <cell r="AL514">
            <v>8.9405840175056248E-2</v>
          </cell>
          <cell r="AM514">
            <v>4.3361761451770064E-3</v>
          </cell>
        </row>
        <row r="515">
          <cell r="AK515">
            <v>498</v>
          </cell>
          <cell r="AL515">
            <v>8.9019834492283206E-2</v>
          </cell>
          <cell r="AM515">
            <v>4.8057601106399339E-3</v>
          </cell>
        </row>
        <row r="516">
          <cell r="AK516">
            <v>499</v>
          </cell>
          <cell r="AL516">
            <v>8.8594072631989249E-2</v>
          </cell>
          <cell r="AM516">
            <v>4.6541959206352068E-3</v>
          </cell>
        </row>
        <row r="517">
          <cell r="AK517">
            <v>500</v>
          </cell>
          <cell r="AL517">
            <v>8.8183648654156344E-2</v>
          </cell>
          <cell r="AM517">
            <v>4.8137671926820058E-3</v>
          </cell>
        </row>
        <row r="518">
          <cell r="AK518">
            <v>501</v>
          </cell>
          <cell r="AL518">
            <v>8.7761186732671762E-2</v>
          </cell>
          <cell r="AM518">
            <v>4.6621949471616908E-3</v>
          </cell>
        </row>
        <row r="519">
          <cell r="AK519">
            <v>502</v>
          </cell>
          <cell r="AL519">
            <v>8.7353925701650792E-2</v>
          </cell>
          <cell r="AM519">
            <v>4.8223369067237343E-3</v>
          </cell>
        </row>
        <row r="520">
          <cell r="AK520">
            <v>503</v>
          </cell>
          <cell r="AL520">
            <v>8.69346973023747E-2</v>
          </cell>
          <cell r="AM520">
            <v>4.8269292427489674E-3</v>
          </cell>
        </row>
        <row r="521">
          <cell r="AK521">
            <v>504</v>
          </cell>
          <cell r="AL521">
            <v>8.6517085452606113E-2</v>
          </cell>
          <cell r="AM521">
            <v>4.6753849919993762E-3</v>
          </cell>
        </row>
        <row r="522">
          <cell r="AK522">
            <v>505</v>
          </cell>
          <cell r="AL522">
            <v>8.6114467165227776E-2</v>
          </cell>
          <cell r="AM522">
            <v>4.8363928164767422E-3</v>
          </cell>
        </row>
        <row r="523">
          <cell r="AK523">
            <v>506</v>
          </cell>
          <cell r="AL523">
            <v>8.5699988357165038E-2</v>
          </cell>
          <cell r="AM523">
            <v>4.6845470405909584E-3</v>
          </cell>
        </row>
        <row r="524">
          <cell r="AK524">
            <v>507</v>
          </cell>
          <cell r="AL524">
            <v>8.5300394645865502E-2</v>
          </cell>
          <cell r="AM524">
            <v>4.8456011597508564E-3</v>
          </cell>
        </row>
        <row r="525">
          <cell r="AK525">
            <v>508</v>
          </cell>
          <cell r="AL525">
            <v>8.4889056136997904E-2</v>
          </cell>
          <cell r="AM525">
            <v>4.8500368031256791E-3</v>
          </cell>
        </row>
        <row r="526">
          <cell r="AK526">
            <v>509</v>
          </cell>
          <cell r="AL526">
            <v>8.447932828570888E-2</v>
          </cell>
          <cell r="AM526">
            <v>4.3833227018834631E-3</v>
          </cell>
        </row>
        <row r="527">
          <cell r="AK527">
            <v>510</v>
          </cell>
          <cell r="AL527">
            <v>8.4110644189562725E-2</v>
          </cell>
          <cell r="AM527">
            <v>4.8580099595130211E-3</v>
          </cell>
        </row>
        <row r="528">
          <cell r="AK528">
            <v>511</v>
          </cell>
          <cell r="AL528">
            <v>8.3704009278834979E-2</v>
          </cell>
          <cell r="AM528">
            <v>4.7047247158442662E-3</v>
          </cell>
        </row>
        <row r="529">
          <cell r="AK529">
            <v>512</v>
          </cell>
          <cell r="AL529">
            <v>8.3312049022670392E-2</v>
          </cell>
          <cell r="AM529">
            <v>4.8659071329892889E-3</v>
          </cell>
        </row>
        <row r="530">
          <cell r="AK530">
            <v>513</v>
          </cell>
          <cell r="AL530">
            <v>8.2908623360872402E-2</v>
          </cell>
          <cell r="AM530">
            <v>4.712524761042669E-3</v>
          </cell>
        </row>
        <row r="531">
          <cell r="AK531">
            <v>514</v>
          </cell>
          <cell r="AL531">
            <v>8.2519747009813682E-2</v>
          </cell>
          <cell r="AM531">
            <v>4.8741837872317006E-3</v>
          </cell>
        </row>
        <row r="532">
          <cell r="AK532">
            <v>515</v>
          </cell>
          <cell r="AL532">
            <v>8.2119481564157798E-2</v>
          </cell>
          <cell r="AM532">
            <v>4.8785587704849309E-3</v>
          </cell>
        </row>
        <row r="533">
          <cell r="AK533">
            <v>516</v>
          </cell>
          <cell r="AL533">
            <v>8.1720801829660641E-2</v>
          </cell>
          <cell r="AM533">
            <v>4.7250898618202974E-3</v>
          </cell>
        </row>
        <row r="534">
          <cell r="AK534">
            <v>517</v>
          </cell>
          <cell r="AL534">
            <v>8.1336479654250185E-2</v>
          </cell>
          <cell r="AM534">
            <v>4.8874591641268061E-3</v>
          </cell>
        </row>
        <row r="535">
          <cell r="AK535">
            <v>518</v>
          </cell>
          <cell r="AL535">
            <v>8.0940884387099926E-2</v>
          </cell>
          <cell r="AM535">
            <v>4.7336343087953647E-3</v>
          </cell>
        </row>
        <row r="536">
          <cell r="AK536">
            <v>519</v>
          </cell>
          <cell r="AL536">
            <v>8.0559544961170793E-2</v>
          </cell>
          <cell r="AM536">
            <v>4.8959683221985184E-3</v>
          </cell>
        </row>
        <row r="537">
          <cell r="AK537">
            <v>520</v>
          </cell>
          <cell r="AL537">
            <v>8.0167049625719161E-2</v>
          </cell>
          <cell r="AM537">
            <v>4.9000032559027851E-3</v>
          </cell>
        </row>
        <row r="538">
          <cell r="AK538">
            <v>521</v>
          </cell>
          <cell r="AL538">
            <v>7.9776146249353946E-2</v>
          </cell>
          <cell r="AM538">
            <v>4.4280621265300191E-3</v>
          </cell>
        </row>
        <row r="539">
          <cell r="AK539">
            <v>522</v>
          </cell>
          <cell r="AL539">
            <v>7.9424449851048046E-2</v>
          </cell>
          <cell r="AM539">
            <v>4.9071266559388427E-3</v>
          </cell>
        </row>
        <row r="540">
          <cell r="AK540">
            <v>523</v>
          </cell>
          <cell r="AL540">
            <v>7.9036607209017715E-2</v>
          </cell>
          <cell r="AM540">
            <v>4.7517945275759033E-3</v>
          </cell>
        </row>
        <row r="541">
          <cell r="AK541">
            <v>524</v>
          </cell>
          <cell r="AL541">
            <v>7.8662817662525225E-2</v>
          </cell>
          <cell r="AM541">
            <v>4.9141049574887852E-3</v>
          </cell>
        </row>
        <row r="542">
          <cell r="AK542">
            <v>525</v>
          </cell>
          <cell r="AL542">
            <v>7.8278150614527323E-2</v>
          </cell>
          <cell r="AM542">
            <v>4.7587519214749019E-3</v>
          </cell>
        </row>
        <row r="543">
          <cell r="AK543">
            <v>526</v>
          </cell>
          <cell r="AL543">
            <v>7.7907408584229981E-2</v>
          </cell>
          <cell r="AM543">
            <v>4.9215644258913116E-3</v>
          </cell>
        </row>
        <row r="544">
          <cell r="AK544">
            <v>527</v>
          </cell>
          <cell r="AL544">
            <v>7.7525860069226654E-2</v>
          </cell>
          <cell r="AM544">
            <v>4.9255663416409856E-3</v>
          </cell>
        </row>
        <row r="545">
          <cell r="AK545">
            <v>528</v>
          </cell>
          <cell r="AL545">
            <v>7.7145872954007877E-2</v>
          </cell>
          <cell r="AM545">
            <v>4.7702463185967936E-3</v>
          </cell>
        </row>
        <row r="546">
          <cell r="AK546">
            <v>529</v>
          </cell>
          <cell r="AL546">
            <v>7.6779615276890006E-2</v>
          </cell>
          <cell r="AM546">
            <v>4.933813219726968E-3</v>
          </cell>
        </row>
        <row r="547">
          <cell r="AK547">
            <v>530</v>
          </cell>
          <cell r="AL547">
            <v>7.6402658828738493E-2</v>
          </cell>
          <cell r="AM547">
            <v>4.7781832486519793E-3</v>
          </cell>
        </row>
        <row r="548">
          <cell r="AK548">
            <v>531</v>
          </cell>
          <cell r="AL548">
            <v>7.6039328980763876E-2</v>
          </cell>
          <cell r="AM548">
            <v>4.9416934763151232E-3</v>
          </cell>
        </row>
        <row r="549">
          <cell r="AK549">
            <v>532</v>
          </cell>
          <cell r="AL549">
            <v>7.566541369950236E-2</v>
          </cell>
          <cell r="AM549">
            <v>4.9454039349126067E-3</v>
          </cell>
        </row>
        <row r="550">
          <cell r="AK550">
            <v>533</v>
          </cell>
          <cell r="AL550">
            <v>7.5293059108714519E-2</v>
          </cell>
          <cell r="AM550">
            <v>4.6287868179075708E-3</v>
          </cell>
        </row>
        <row r="551">
          <cell r="AK551">
            <v>534</v>
          </cell>
          <cell r="AL551">
            <v>7.4946149360501702E-2</v>
          </cell>
          <cell r="AM551">
            <v>4.9520040953419109E-3</v>
          </cell>
        </row>
        <row r="552">
          <cell r="AK552">
            <v>535</v>
          </cell>
          <cell r="AL552">
            <v>7.4576844521015956E-2</v>
          </cell>
          <cell r="AM552">
            <v>4.7948911461137556E-3</v>
          </cell>
        </row>
        <row r="553">
          <cell r="AK553">
            <v>536</v>
          </cell>
          <cell r="AL553">
            <v>7.4220963082276714E-2</v>
          </cell>
          <cell r="AM553">
            <v>4.9582971286259436E-3</v>
          </cell>
        </row>
        <row r="554">
          <cell r="AK554">
            <v>537</v>
          </cell>
          <cell r="AL554">
            <v>7.3854769192255421E-2</v>
          </cell>
          <cell r="AM554">
            <v>4.8011631141913202E-3</v>
          </cell>
        </row>
        <row r="555">
          <cell r="AK555">
            <v>538</v>
          </cell>
          <cell r="AL555">
            <v>7.3501874702609341E-2</v>
          </cell>
          <cell r="AM555">
            <v>4.9650234529736714E-3</v>
          </cell>
        </row>
        <row r="556">
          <cell r="AK556">
            <v>539</v>
          </cell>
          <cell r="AL556">
            <v>7.3138739147421472E-2</v>
          </cell>
          <cell r="AM556">
            <v>4.9686335084888622E-3</v>
          </cell>
        </row>
        <row r="557">
          <cell r="AK557">
            <v>540</v>
          </cell>
          <cell r="AL557">
            <v>7.2777136229698725E-2</v>
          </cell>
          <cell r="AM557">
            <v>4.8115320860224742E-3</v>
          </cell>
        </row>
        <row r="558">
          <cell r="AK558">
            <v>541</v>
          </cell>
          <cell r="AL558">
            <v>7.2428643487610994E-2</v>
          </cell>
          <cell r="AM558">
            <v>4.9760697022394051E-3</v>
          </cell>
        </row>
        <row r="559">
          <cell r="AK559">
            <v>542</v>
          </cell>
          <cell r="AL559">
            <v>7.2070018054330984E-2</v>
          </cell>
          <cell r="AM559">
            <v>4.818654637475106E-3</v>
          </cell>
        </row>
        <row r="560">
          <cell r="AK560">
            <v>543</v>
          </cell>
          <cell r="AL560">
            <v>7.1724402927544034E-2</v>
          </cell>
          <cell r="AM560">
            <v>4.9830728327533436E-3</v>
          </cell>
        </row>
        <row r="561">
          <cell r="AK561">
            <v>544</v>
          </cell>
          <cell r="AL561">
            <v>7.1368767162788047E-2</v>
          </cell>
          <cell r="AM561">
            <v>4.9863091822268668E-3</v>
          </cell>
        </row>
        <row r="562">
          <cell r="AK562">
            <v>545</v>
          </cell>
          <cell r="AL562">
            <v>7.1014666081234412E-2</v>
          </cell>
          <cell r="AM562">
            <v>4.5052735350512574E-3</v>
          </cell>
        </row>
        <row r="563">
          <cell r="AK563">
            <v>546</v>
          </cell>
          <cell r="AL563">
            <v>7.069616054012326E-2</v>
          </cell>
          <cell r="AM563">
            <v>4.9918490503457758E-3</v>
          </cell>
        </row>
        <row r="564">
          <cell r="AK564">
            <v>547</v>
          </cell>
          <cell r="AL564">
            <v>7.0345008874377141E-2</v>
          </cell>
          <cell r="AM564">
            <v>4.8329364062866809E-3</v>
          </cell>
        </row>
        <row r="565">
          <cell r="AK565">
            <v>548</v>
          </cell>
          <cell r="AL565">
            <v>7.0006671085007466E-2</v>
          </cell>
          <cell r="AM565">
            <v>4.9970289424534631E-3</v>
          </cell>
        </row>
        <row r="566">
          <cell r="AK566">
            <v>549</v>
          </cell>
          <cell r="AL566">
            <v>6.9658585119077077E-2</v>
          </cell>
          <cell r="AM566">
            <v>4.8380020216662878E-3</v>
          </cell>
        </row>
        <row r="567">
          <cell r="AK567">
            <v>550</v>
          </cell>
          <cell r="AL567">
            <v>6.9323199340519268E-2</v>
          </cell>
          <cell r="AM567">
            <v>5.0023645713335174E-3</v>
          </cell>
        </row>
        <row r="568">
          <cell r="AK568">
            <v>551</v>
          </cell>
          <cell r="AL568">
            <v>6.8978145509227623E-2</v>
          </cell>
          <cell r="AM568">
            <v>5.0051552074934502E-3</v>
          </cell>
        </row>
        <row r="569">
          <cell r="AK569">
            <v>552</v>
          </cell>
          <cell r="AL569">
            <v>6.8634618590574681E-2</v>
          </cell>
          <cell r="AM569">
            <v>4.8460166796651105E-3</v>
          </cell>
        </row>
        <row r="570">
          <cell r="AK570">
            <v>553</v>
          </cell>
          <cell r="AL570">
            <v>6.8303618117893886E-2</v>
          </cell>
          <cell r="AM570">
            <v>5.0107755937232046E-3</v>
          </cell>
        </row>
        <row r="571">
          <cell r="AK571">
            <v>554</v>
          </cell>
          <cell r="AL571">
            <v>6.7963070423342112E-2</v>
          </cell>
          <cell r="AM571">
            <v>4.8513864785231231E-3</v>
          </cell>
        </row>
        <row r="572">
          <cell r="AK572">
            <v>555</v>
          </cell>
          <cell r="AL572">
            <v>6.763494715523756E-2</v>
          </cell>
          <cell r="AM572">
            <v>5.016111393738365E-3</v>
          </cell>
        </row>
        <row r="573">
          <cell r="AK573">
            <v>556</v>
          </cell>
          <cell r="AL573">
            <v>6.7297376020611879E-2</v>
          </cell>
          <cell r="AM573">
            <v>5.0186361012865E-3</v>
          </cell>
        </row>
        <row r="574">
          <cell r="AK574">
            <v>557</v>
          </cell>
          <cell r="AL574">
            <v>6.6961321515066508E-2</v>
          </cell>
          <cell r="AM574">
            <v>4.5339246735738303E-3</v>
          </cell>
        </row>
        <row r="575">
          <cell r="AK575">
            <v>558</v>
          </cell>
          <cell r="AL575">
            <v>6.6659094203140798E-2</v>
          </cell>
          <cell r="AM575">
            <v>5.0230828856285825E-3</v>
          </cell>
        </row>
        <row r="576">
          <cell r="AK576">
            <v>559</v>
          </cell>
          <cell r="AL576">
            <v>6.6325933541495172E-2</v>
          </cell>
          <cell r="AM576">
            <v>4.8627141995980505E-3</v>
          </cell>
        </row>
        <row r="577">
          <cell r="AK577">
            <v>560</v>
          </cell>
          <cell r="AL577">
            <v>6.6004970235487029E-2</v>
          </cell>
          <cell r="AM577">
            <v>5.0272929835504243E-3</v>
          </cell>
        </row>
        <row r="578">
          <cell r="AK578">
            <v>561</v>
          </cell>
          <cell r="AL578">
            <v>6.5674803755371602E-2</v>
          </cell>
          <cell r="AM578">
            <v>4.8667124602146394E-3</v>
          </cell>
        </row>
        <row r="579">
          <cell r="AK579">
            <v>562</v>
          </cell>
          <cell r="AL579">
            <v>6.5356731336616791E-2</v>
          </cell>
          <cell r="AM579">
            <v>5.0313621046906842E-3</v>
          </cell>
        </row>
        <row r="580">
          <cell r="AK580">
            <v>563</v>
          </cell>
          <cell r="AL580">
            <v>6.5029544152482674E-2</v>
          </cell>
          <cell r="AM580">
            <v>5.0333811210747648E-3</v>
          </cell>
        </row>
        <row r="581">
          <cell r="AK581">
            <v>564</v>
          </cell>
          <cell r="AL581">
            <v>6.4703864940231934E-2</v>
          </cell>
          <cell r="AM581">
            <v>4.872509847370754E-3</v>
          </cell>
        </row>
        <row r="582">
          <cell r="AK582">
            <v>565</v>
          </cell>
          <cell r="AL582">
            <v>6.4390123429747079E-2</v>
          </cell>
          <cell r="AM582">
            <v>5.0372233185953519E-3</v>
          </cell>
        </row>
        <row r="583">
          <cell r="AK583">
            <v>566</v>
          </cell>
          <cell r="AL583">
            <v>6.4067401620343273E-2</v>
          </cell>
          <cell r="AM583">
            <v>4.875998575953E-3</v>
          </cell>
        </row>
        <row r="584">
          <cell r="AK584">
            <v>567</v>
          </cell>
          <cell r="AL584">
            <v>6.3756524895743918E-2</v>
          </cell>
          <cell r="AM584">
            <v>5.0404609881558038E-3</v>
          </cell>
        </row>
        <row r="585">
          <cell r="AK585">
            <v>568</v>
          </cell>
          <cell r="AL585">
            <v>6.343677430962183E-2</v>
          </cell>
          <cell r="AM585">
            <v>5.0418022966782772E-3</v>
          </cell>
        </row>
        <row r="586">
          <cell r="AK586">
            <v>569</v>
          </cell>
          <cell r="AL586">
            <v>6.3118543094087071E-2</v>
          </cell>
          <cell r="AM586">
            <v>4.5537549659431242E-3</v>
          </cell>
        </row>
        <row r="587">
          <cell r="AK587">
            <v>570</v>
          </cell>
          <cell r="AL587">
            <v>6.2832419651078747E-2</v>
          </cell>
          <cell r="AM587">
            <v>5.0437722304959021E-3</v>
          </cell>
        </row>
        <row r="588">
          <cell r="AK588">
            <v>571</v>
          </cell>
          <cell r="AL588">
            <v>6.2517097650020378E-2</v>
          </cell>
          <cell r="AM588">
            <v>4.881422787023304E-3</v>
          </cell>
        </row>
        <row r="589">
          <cell r="AK589">
            <v>572</v>
          </cell>
          <cell r="AL589">
            <v>6.2213407703995721E-2</v>
          </cell>
          <cell r="AM589">
            <v>5.0453828013707902E-3</v>
          </cell>
        </row>
        <row r="590">
          <cell r="AK590">
            <v>573</v>
          </cell>
          <cell r="AL590">
            <v>6.1901092994017651E-2</v>
          </cell>
          <cell r="AM590">
            <v>4.8831450313737701E-3</v>
          </cell>
        </row>
        <row r="591">
          <cell r="AK591">
            <v>574</v>
          </cell>
          <cell r="AL591">
            <v>6.1600289844731163E-2</v>
          </cell>
          <cell r="AM591">
            <v>5.0473817117169251E-3</v>
          </cell>
        </row>
        <row r="592">
          <cell r="AK592">
            <v>575</v>
          </cell>
          <cell r="AL592">
            <v>6.129093111990247E-2</v>
          </cell>
          <cell r="AM592">
            <v>5.0485701664084726E-3</v>
          </cell>
        </row>
        <row r="593">
          <cell r="AK593">
            <v>576</v>
          </cell>
          <cell r="AL593">
            <v>6.0983053893359972E-2</v>
          </cell>
          <cell r="AM593">
            <v>4.8865603785941403E-3</v>
          </cell>
        </row>
        <row r="594">
          <cell r="AK594">
            <v>577</v>
          </cell>
          <cell r="AL594">
            <v>6.0686505619484465E-2</v>
          </cell>
          <cell r="AM594">
            <v>5.0511774434032208E-3</v>
          </cell>
        </row>
        <row r="595">
          <cell r="AK595">
            <v>578</v>
          </cell>
          <cell r="AL595">
            <v>6.0381507908737184E-2</v>
          </cell>
          <cell r="AM595">
            <v>4.8888344325672684E-3</v>
          </cell>
        </row>
        <row r="596">
          <cell r="AK596">
            <v>579</v>
          </cell>
          <cell r="AL596">
            <v>6.0087748853168366E-2</v>
          </cell>
          <cell r="AM596">
            <v>5.0528540214140882E-3</v>
          </cell>
        </row>
        <row r="597">
          <cell r="AK597">
            <v>580</v>
          </cell>
          <cell r="AL597">
            <v>5.9785660637393809E-2</v>
          </cell>
          <cell r="AM597">
            <v>5.05311690437793E-3</v>
          </cell>
        </row>
        <row r="598">
          <cell r="AK598">
            <v>581</v>
          </cell>
          <cell r="AL598">
            <v>5.948507559633974E-2</v>
          </cell>
          <cell r="AM598">
            <v>4.7262178485183437E-3</v>
          </cell>
        </row>
        <row r="599">
          <cell r="AK599">
            <v>582</v>
          </cell>
          <cell r="AL599">
            <v>5.9205258646199924E-2</v>
          </cell>
          <cell r="AM599">
            <v>5.0524629110590968E-3</v>
          </cell>
        </row>
        <row r="600">
          <cell r="AK600">
            <v>583</v>
          </cell>
          <cell r="AL600">
            <v>5.8907630030293472E-2</v>
          </cell>
          <cell r="AM600">
            <v>4.888324258329968E-3</v>
          </cell>
        </row>
        <row r="601">
          <cell r="AK601">
            <v>584</v>
          </cell>
          <cell r="AL601">
            <v>5.8621071225771239E-2</v>
          </cell>
          <cell r="AM601">
            <v>5.0511992658135441E-3</v>
          </cell>
        </row>
        <row r="602">
          <cell r="AK602">
            <v>585</v>
          </cell>
          <cell r="AL602">
            <v>5.8326452690762157E-2</v>
          </cell>
          <cell r="AM602">
            <v>4.887819463521792E-3</v>
          </cell>
        </row>
        <row r="603">
          <cell r="AK603">
            <v>586</v>
          </cell>
          <cell r="AL603">
            <v>5.8042750206586072E-2</v>
          </cell>
          <cell r="AM603">
            <v>5.0515685727452464E-3</v>
          </cell>
        </row>
        <row r="604">
          <cell r="AK604">
            <v>587</v>
          </cell>
          <cell r="AL604">
            <v>5.7751016984144893E-2</v>
          </cell>
          <cell r="AM604">
            <v>5.052456258949567E-3</v>
          </cell>
        </row>
        <row r="605">
          <cell r="AK605">
            <v>588</v>
          </cell>
          <cell r="AL605">
            <v>5.746069931425099E-2</v>
          </cell>
          <cell r="AM605">
            <v>4.8903779360802702E-3</v>
          </cell>
        </row>
        <row r="606">
          <cell r="AK606">
            <v>589</v>
          </cell>
          <cell r="AL606">
            <v>5.7181062308774525E-2</v>
          </cell>
          <cell r="AM606">
            <v>5.0552454671506375E-3</v>
          </cell>
        </row>
        <row r="607">
          <cell r="AK607">
            <v>590</v>
          </cell>
          <cell r="AL607">
            <v>5.6893451943725457E-2</v>
          </cell>
          <cell r="AM607">
            <v>4.891830546436271E-3</v>
          </cell>
        </row>
        <row r="608">
          <cell r="AK608">
            <v>591</v>
          </cell>
          <cell r="AL608">
            <v>5.6616493650653077E-2</v>
          </cell>
          <cell r="AM608">
            <v>5.0535646696288072E-3</v>
          </cell>
        </row>
        <row r="609">
          <cell r="AK609">
            <v>592</v>
          </cell>
          <cell r="AL609">
            <v>5.6331817169628651E-2</v>
          </cell>
          <cell r="AM609">
            <v>5.0499364528300283E-3</v>
          </cell>
        </row>
        <row r="610">
          <cell r="AK610">
            <v>593</v>
          </cell>
          <cell r="AL610">
            <v>5.6048774420545885E-2</v>
          </cell>
          <cell r="AM610">
            <v>4.5554093114927863E-3</v>
          </cell>
        </row>
        <row r="611">
          <cell r="AK611">
            <v>594</v>
          </cell>
          <cell r="AL611">
            <v>5.5794607147614562E-2</v>
          </cell>
          <cell r="AM611">
            <v>5.0377002878725374E-3</v>
          </cell>
        </row>
        <row r="612">
          <cell r="AK612">
            <v>595</v>
          </cell>
          <cell r="AL612">
            <v>5.5514939520809353E-2</v>
          </cell>
          <cell r="AM612">
            <v>4.86723162018321E-3</v>
          </cell>
        </row>
        <row r="613">
          <cell r="AK613">
            <v>596</v>
          </cell>
          <cell r="AL613">
            <v>5.5246044227455438E-2</v>
          </cell>
          <cell r="AM613">
            <v>5.0263897198321583E-3</v>
          </cell>
        </row>
        <row r="614">
          <cell r="AK614">
            <v>597</v>
          </cell>
          <cell r="AL614">
            <v>5.4969744866954384E-2</v>
          </cell>
          <cell r="AM614">
            <v>4.8658151834304331E-3</v>
          </cell>
        </row>
        <row r="615">
          <cell r="AK615">
            <v>598</v>
          </cell>
          <cell r="AL615">
            <v>5.4703567418023957E-2</v>
          </cell>
          <cell r="AM615">
            <v>5.0361314757332298E-3</v>
          </cell>
        </row>
        <row r="616">
          <cell r="AK616">
            <v>599</v>
          </cell>
          <cell r="AL616">
            <v>5.4429453533875044E-2</v>
          </cell>
          <cell r="AM616">
            <v>5.0498715929314653E-3</v>
          </cell>
        </row>
        <row r="617">
          <cell r="AK617">
            <v>600</v>
          </cell>
          <cell r="AL617">
            <v>5.4155972825117908E-2</v>
          </cell>
          <cell r="AM617">
            <v>4.9053822105844525E-3</v>
          </cell>
        </row>
        <row r="618">
          <cell r="AK618">
            <v>601</v>
          </cell>
          <cell r="AL618">
            <v>5.3891613861183567E-2</v>
          </cell>
          <cell r="AM618">
            <v>4.9053822105846745E-3</v>
          </cell>
        </row>
        <row r="619">
          <cell r="AK619">
            <v>602</v>
          </cell>
          <cell r="AL619">
            <v>5.3628545348849789E-2</v>
          </cell>
          <cell r="AM619">
            <v>4.9053822105846745E-3</v>
          </cell>
        </row>
        <row r="620">
          <cell r="AK620">
            <v>603</v>
          </cell>
          <cell r="AL620">
            <v>5.3366760988858522E-2</v>
          </cell>
          <cell r="AM620">
            <v>4.9053822105844525E-3</v>
          </cell>
        </row>
        <row r="621">
          <cell r="AK621">
            <v>604</v>
          </cell>
          <cell r="AL621">
            <v>5.3106254512701144E-2</v>
          </cell>
          <cell r="AM621">
            <v>4.9053822105844525E-3</v>
          </cell>
        </row>
        <row r="622">
          <cell r="AK622">
            <v>605</v>
          </cell>
          <cell r="AL622">
            <v>5.2847019682468355E-2</v>
          </cell>
          <cell r="AM622">
            <v>4.9053822105844525E-3</v>
          </cell>
        </row>
        <row r="623">
          <cell r="AK623">
            <v>606</v>
          </cell>
          <cell r="AL623">
            <v>5.2589050290700816E-2</v>
          </cell>
          <cell r="AM623">
            <v>4.9053822105844525E-3</v>
          </cell>
        </row>
        <row r="624">
          <cell r="AK624">
            <v>607</v>
          </cell>
          <cell r="AL624">
            <v>5.2332340160240513E-2</v>
          </cell>
          <cell r="AM624">
            <v>4.9053822105846745E-3</v>
          </cell>
        </row>
        <row r="625">
          <cell r="AK625">
            <v>608</v>
          </cell>
          <cell r="AL625">
            <v>5.2076883144082833E-2</v>
          </cell>
          <cell r="AM625">
            <v>4.9053822105844525E-3</v>
          </cell>
        </row>
        <row r="626">
          <cell r="AK626">
            <v>609</v>
          </cell>
          <cell r="AL626">
            <v>5.1822673125229396E-2</v>
          </cell>
          <cell r="AM626">
            <v>4.9053822105846745E-3</v>
          </cell>
        </row>
        <row r="627">
          <cell r="AK627">
            <v>610</v>
          </cell>
          <cell r="AL627">
            <v>5.156970401654154E-2</v>
          </cell>
          <cell r="AM627">
            <v>4.9053822105844525E-3</v>
          </cell>
        </row>
        <row r="628">
          <cell r="AK628">
            <v>611</v>
          </cell>
          <cell r="AL628">
            <v>5.1317969760594606E-2</v>
          </cell>
          <cell r="AM628">
            <v>4.9053822105846745E-3</v>
          </cell>
        </row>
        <row r="629">
          <cell r="AK629">
            <v>612</v>
          </cell>
          <cell r="AL629">
            <v>5.1067464329532852E-2</v>
          </cell>
          <cell r="AM629">
            <v>4.9053822105844525E-3</v>
          </cell>
        </row>
        <row r="630">
          <cell r="AK630">
            <v>613</v>
          </cell>
          <cell r="AL630">
            <v>5.0818181724925152E-2</v>
          </cell>
          <cell r="AM630">
            <v>4.9053822105844525E-3</v>
          </cell>
        </row>
        <row r="631">
          <cell r="AK631">
            <v>614</v>
          </cell>
          <cell r="AL631">
            <v>5.0570115977621337E-2</v>
          </cell>
          <cell r="AM631">
            <v>4.9053822105846745E-3</v>
          </cell>
        </row>
        <row r="632">
          <cell r="AK632">
            <v>615</v>
          </cell>
          <cell r="AL632">
            <v>5.0323261147609252E-2</v>
          </cell>
          <cell r="AM632">
            <v>4.9053822105844525E-3</v>
          </cell>
        </row>
        <row r="633">
          <cell r="AK633">
            <v>616</v>
          </cell>
          <cell r="AL633">
            <v>5.0077611323872562E-2</v>
          </cell>
          <cell r="AM633">
            <v>4.9053822105844525E-3</v>
          </cell>
        </row>
        <row r="634">
          <cell r="AK634">
            <v>617</v>
          </cell>
          <cell r="AL634">
            <v>4.9833160624249168E-2</v>
          </cell>
          <cell r="AM634">
            <v>4.9053822105846745E-3</v>
          </cell>
        </row>
        <row r="635">
          <cell r="AK635">
            <v>618</v>
          </cell>
          <cell r="AL635">
            <v>4.9589903195290379E-2</v>
          </cell>
          <cell r="AM635">
            <v>4.9053822105844525E-3</v>
          </cell>
        </row>
        <row r="636">
          <cell r="AK636">
            <v>619</v>
          </cell>
          <cell r="AL636">
            <v>4.9347833212120752E-2</v>
          </cell>
          <cell r="AM636">
            <v>4.9053822105844525E-3</v>
          </cell>
        </row>
        <row r="637">
          <cell r="AK637">
            <v>620</v>
          </cell>
          <cell r="AL637">
            <v>4.9106944878298593E-2</v>
          </cell>
          <cell r="AM637">
            <v>4.9053822105844525E-3</v>
          </cell>
        </row>
        <row r="638">
          <cell r="AK638">
            <v>621</v>
          </cell>
          <cell r="AL638">
            <v>4.8867232425677178E-2</v>
          </cell>
          <cell r="AM638">
            <v>4.9053822105844525E-3</v>
          </cell>
        </row>
        <row r="639">
          <cell r="AK639">
            <v>622</v>
          </cell>
          <cell r="AL639">
            <v>4.8628690114266626E-2</v>
          </cell>
          <cell r="AM639">
            <v>4.9053822105844525E-3</v>
          </cell>
        </row>
        <row r="640">
          <cell r="AK640">
            <v>623</v>
          </cell>
          <cell r="AL640">
            <v>4.8391312232096459E-2</v>
          </cell>
          <cell r="AM640">
            <v>4.9053822105844525E-3</v>
          </cell>
        </row>
        <row r="641">
          <cell r="AK641">
            <v>624</v>
          </cell>
          <cell r="AL641">
            <v>4.8155093095078816E-2</v>
          </cell>
          <cell r="AM641">
            <v>4.9053822105844525E-3</v>
          </cell>
        </row>
        <row r="642">
          <cell r="AK642">
            <v>625</v>
          </cell>
          <cell r="AL642">
            <v>4.7920027046872364E-2</v>
          </cell>
          <cell r="AM642">
            <v>4.9053822105844525E-3</v>
          </cell>
        </row>
        <row r="643">
          <cell r="AK643">
            <v>626</v>
          </cell>
          <cell r="AL643">
            <v>4.7686108458746823E-2</v>
          </cell>
          <cell r="AM643">
            <v>4.9053822105846745E-3</v>
          </cell>
        </row>
        <row r="644">
          <cell r="AK644">
            <v>627</v>
          </cell>
          <cell r="AL644">
            <v>4.7453331729448218E-2</v>
          </cell>
          <cell r="AM644">
            <v>4.9053822105844525E-3</v>
          </cell>
        </row>
        <row r="645">
          <cell r="AK645">
            <v>628</v>
          </cell>
          <cell r="AL645">
            <v>4.7221691285064746E-2</v>
          </cell>
          <cell r="AM645">
            <v>4.9053822105844525E-3</v>
          </cell>
        </row>
        <row r="646">
          <cell r="AK646">
            <v>629</v>
          </cell>
          <cell r="AL646">
            <v>4.6991181578893294E-2</v>
          </cell>
          <cell r="AM646">
            <v>4.9053822105844525E-3</v>
          </cell>
        </row>
        <row r="647">
          <cell r="AK647">
            <v>630</v>
          </cell>
          <cell r="AL647">
            <v>4.6761797091306637E-2</v>
          </cell>
          <cell r="AM647">
            <v>4.9053822105844525E-3</v>
          </cell>
        </row>
        <row r="648">
          <cell r="AK648">
            <v>631</v>
          </cell>
          <cell r="AL648">
            <v>4.6533532329621256E-2</v>
          </cell>
          <cell r="AM648">
            <v>4.9053822105846745E-3</v>
          </cell>
        </row>
        <row r="649">
          <cell r="AK649">
            <v>632</v>
          </cell>
          <cell r="AL649">
            <v>4.6306381827965815E-2</v>
          </cell>
          <cell r="AM649">
            <v>4.9053822105844525E-3</v>
          </cell>
        </row>
        <row r="650">
          <cell r="AK650">
            <v>633</v>
          </cell>
          <cell r="AL650">
            <v>4.6080340147150303E-2</v>
          </cell>
          <cell r="AM650">
            <v>4.9053822105846745E-3</v>
          </cell>
        </row>
        <row r="651">
          <cell r="AK651">
            <v>634</v>
          </cell>
          <cell r="AL651">
            <v>4.5855401874535746E-2</v>
          </cell>
          <cell r="AM651">
            <v>4.9053822105846745E-3</v>
          </cell>
        </row>
        <row r="652">
          <cell r="AK652">
            <v>635</v>
          </cell>
          <cell r="AL652">
            <v>4.5631561623904651E-2</v>
          </cell>
          <cell r="AM652">
            <v>4.9053822105844525E-3</v>
          </cell>
        </row>
        <row r="653">
          <cell r="AK653">
            <v>636</v>
          </cell>
          <cell r="AL653">
            <v>4.5408814035331993E-2</v>
          </cell>
          <cell r="AM653">
            <v>4.9053822105844525E-3</v>
          </cell>
        </row>
        <row r="654">
          <cell r="AK654">
            <v>637</v>
          </cell>
          <cell r="AL654">
            <v>4.5187153775056881E-2</v>
          </cell>
          <cell r="AM654">
            <v>4.9053822105844525E-3</v>
          </cell>
        </row>
        <row r="655">
          <cell r="AK655">
            <v>638</v>
          </cell>
          <cell r="AL655">
            <v>4.4966575535354845E-2</v>
          </cell>
          <cell r="AM655">
            <v>4.9053822105846745E-3</v>
          </cell>
        </row>
        <row r="656">
          <cell r="AK656">
            <v>639</v>
          </cell>
          <cell r="AL656">
            <v>4.4747074034410736E-2</v>
          </cell>
          <cell r="AM656">
            <v>4.9053822105844525E-3</v>
          </cell>
        </row>
        <row r="657">
          <cell r="AK657">
            <v>640</v>
          </cell>
          <cell r="AL657">
            <v>4.4528644016192255E-2</v>
          </cell>
          <cell r="AM657">
            <v>4.9053822105844525E-3</v>
          </cell>
        </row>
        <row r="658">
          <cell r="AK658">
            <v>641</v>
          </cell>
          <cell r="AL658">
            <v>4.4311280250324089E-2</v>
          </cell>
          <cell r="AM658">
            <v>4.9053822105844525E-3</v>
          </cell>
        </row>
        <row r="659">
          <cell r="AK659">
            <v>642</v>
          </cell>
          <cell r="AL659">
            <v>4.4094977531962676E-2</v>
          </cell>
          <cell r="AM659">
            <v>4.9053822105844525E-3</v>
          </cell>
        </row>
        <row r="660">
          <cell r="AK660">
            <v>643</v>
          </cell>
          <cell r="AL660">
            <v>4.3879730681671565E-2</v>
          </cell>
          <cell r="AM660">
            <v>4.9053822105844525E-3</v>
          </cell>
        </row>
        <row r="661">
          <cell r="AK661">
            <v>644</v>
          </cell>
          <cell r="AL661">
            <v>4.3665534545297403E-2</v>
          </cell>
          <cell r="AM661">
            <v>4.9053822105844525E-3</v>
          </cell>
        </row>
        <row r="662">
          <cell r="AK662">
            <v>645</v>
          </cell>
          <cell r="AL662">
            <v>4.3452383993846502E-2</v>
          </cell>
          <cell r="AM662">
            <v>4.9053822105846745E-3</v>
          </cell>
        </row>
        <row r="663">
          <cell r="AK663">
            <v>646</v>
          </cell>
          <cell r="AL663">
            <v>4.3240273923362035E-2</v>
          </cell>
          <cell r="AM663">
            <v>4.9053822105844525E-3</v>
          </cell>
        </row>
        <row r="664">
          <cell r="AK664">
            <v>647</v>
          </cell>
          <cell r="AL664">
            <v>4.3029199254801836E-2</v>
          </cell>
          <cell r="AM664">
            <v>4.9053822105844525E-3</v>
          </cell>
        </row>
        <row r="665">
          <cell r="AK665">
            <v>648</v>
          </cell>
          <cell r="AL665">
            <v>4.2819154933916741E-2</v>
          </cell>
          <cell r="AM665">
            <v>4.9053822105846745E-3</v>
          </cell>
        </row>
        <row r="666">
          <cell r="AK666">
            <v>649</v>
          </cell>
          <cell r="AL666">
            <v>4.2610135931129584E-2</v>
          </cell>
          <cell r="AM666">
            <v>4.9053822105844525E-3</v>
          </cell>
        </row>
        <row r="667">
          <cell r="AK667">
            <v>650</v>
          </cell>
          <cell r="AL667">
            <v>4.2402137241414783E-2</v>
          </cell>
          <cell r="AM667">
            <v>4.9053822105844525E-3</v>
          </cell>
        </row>
        <row r="668">
          <cell r="AK668">
            <v>651</v>
          </cell>
          <cell r="AL668">
            <v>4.2195153884178459E-2</v>
          </cell>
          <cell r="AM668">
            <v>4.9053822105846745E-3</v>
          </cell>
        </row>
        <row r="669">
          <cell r="AK669">
            <v>652</v>
          </cell>
          <cell r="AL669">
            <v>4.1989180903139182E-2</v>
          </cell>
          <cell r="AM669">
            <v>4.9053822105844525E-3</v>
          </cell>
        </row>
        <row r="670">
          <cell r="AK670">
            <v>653</v>
          </cell>
          <cell r="AL670">
            <v>4.1784213366209313E-2</v>
          </cell>
          <cell r="AM670">
            <v>4.9053822105844525E-3</v>
          </cell>
        </row>
        <row r="671">
          <cell r="AK671">
            <v>654</v>
          </cell>
          <cell r="AL671">
            <v>4.1580246365376876E-2</v>
          </cell>
          <cell r="AM671">
            <v>4.9053822105844525E-3</v>
          </cell>
        </row>
        <row r="672">
          <cell r="AK672">
            <v>655</v>
          </cell>
          <cell r="AL672">
            <v>4.1377275016588042E-2</v>
          </cell>
          <cell r="AM672">
            <v>4.9053822105846745E-3</v>
          </cell>
        </row>
        <row r="673">
          <cell r="AK673">
            <v>656</v>
          </cell>
          <cell r="AL673">
            <v>4.1175294459630189E-2</v>
          </cell>
          <cell r="AM673">
            <v>4.9053822105846745E-3</v>
          </cell>
        </row>
        <row r="674">
          <cell r="AK674">
            <v>657</v>
          </cell>
          <cell r="AL674">
            <v>4.0974299858015518E-2</v>
          </cell>
          <cell r="AM674">
            <v>4.9053822105844525E-3</v>
          </cell>
        </row>
        <row r="675">
          <cell r="AK675">
            <v>658</v>
          </cell>
          <cell r="AL675">
            <v>4.0774286398865246E-2</v>
          </cell>
          <cell r="AM675">
            <v>4.9053822105846745E-3</v>
          </cell>
        </row>
        <row r="676">
          <cell r="AK676">
            <v>659</v>
          </cell>
          <cell r="AL676">
            <v>4.0575249292794338E-2</v>
          </cell>
          <cell r="AM676">
            <v>4.9053822105846745E-3</v>
          </cell>
        </row>
        <row r="677">
          <cell r="AK677">
            <v>660</v>
          </cell>
          <cell r="AL677">
            <v>4.037718377379685E-2</v>
          </cell>
          <cell r="AM677">
            <v>4.9053822105844525E-3</v>
          </cell>
        </row>
        <row r="678">
          <cell r="AK678">
            <v>661</v>
          </cell>
          <cell r="AL678">
            <v>4.0180085099131797E-2</v>
          </cell>
          <cell r="AM678">
            <v>4.9053822105844525E-3</v>
          </cell>
        </row>
        <row r="679">
          <cell r="AK679">
            <v>662</v>
          </cell>
          <cell r="AL679">
            <v>3.9983948549209579E-2</v>
          </cell>
          <cell r="AM679">
            <v>4.9053822105846745E-3</v>
          </cell>
        </row>
        <row r="680">
          <cell r="AK680">
            <v>663</v>
          </cell>
          <cell r="AL680">
            <v>3.978876942747897E-2</v>
          </cell>
          <cell r="AM680">
            <v>4.9053822105846745E-3</v>
          </cell>
        </row>
        <row r="681">
          <cell r="AK681">
            <v>664</v>
          </cell>
          <cell r="AL681">
            <v>3.9594543060314673E-2</v>
          </cell>
          <cell r="AM681">
            <v>4.9053822105846745E-3</v>
          </cell>
        </row>
        <row r="682">
          <cell r="AK682">
            <v>665</v>
          </cell>
          <cell r="AL682">
            <v>3.9401264796905401E-2</v>
          </cell>
          <cell r="AM682">
            <v>4.9053822105846745E-3</v>
          </cell>
        </row>
        <row r="683">
          <cell r="AK683">
            <v>666</v>
          </cell>
          <cell r="AL683">
            <v>3.9208930009142495E-2</v>
          </cell>
          <cell r="AM683">
            <v>4.9053822105844525E-3</v>
          </cell>
        </row>
        <row r="684">
          <cell r="AK684">
            <v>667</v>
          </cell>
          <cell r="AL684">
            <v>3.9017534091509133E-2</v>
          </cell>
          <cell r="AM684">
            <v>4.9053822105844525E-3</v>
          </cell>
        </row>
        <row r="685">
          <cell r="AK685">
            <v>668</v>
          </cell>
          <cell r="AL685">
            <v>3.8827072460970016E-2</v>
          </cell>
          <cell r="AM685">
            <v>4.9053822105844525E-3</v>
          </cell>
        </row>
        <row r="686">
          <cell r="AK686">
            <v>669</v>
          </cell>
          <cell r="AL686">
            <v>3.8637540556861652E-2</v>
          </cell>
          <cell r="AM686">
            <v>4.9053822105846745E-3</v>
          </cell>
        </row>
        <row r="687">
          <cell r="AK687">
            <v>670</v>
          </cell>
          <cell r="AL687">
            <v>3.8448933840783128E-2</v>
          </cell>
          <cell r="AM687">
            <v>4.9053822105844525E-3</v>
          </cell>
        </row>
        <row r="688">
          <cell r="AK688">
            <v>671</v>
          </cell>
          <cell r="AL688">
            <v>3.8261247796487471E-2</v>
          </cell>
          <cell r="AM688">
            <v>4.9053822105844525E-3</v>
          </cell>
        </row>
        <row r="689">
          <cell r="AK689">
            <v>672</v>
          </cell>
          <cell r="AL689">
            <v>3.8074477929773469E-2</v>
          </cell>
          <cell r="AM689">
            <v>4.9053822105844525E-3</v>
          </cell>
        </row>
      </sheetData>
      <sheetData sheetId="2" refreshError="1">
        <row r="11">
          <cell r="E11">
            <v>3.3333333333333333E-2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PARAMETROS"/>
      <sheetName val="ROEGrupo"/>
      <sheetName val="ROELatam"/>
      <sheetName val="ROEPortugal"/>
      <sheetName val="PATRIM"/>
      <sheetName val="PATRIMMensual"/>
      <sheetName val="DATOS"/>
    </sheetNames>
    <sheetDataSet>
      <sheetData sheetId="0" refreshError="1"/>
      <sheetData sheetId="1">
        <row r="1">
          <cell r="AD1">
            <v>10000</v>
          </cell>
          <cell r="AE1">
            <v>13000</v>
          </cell>
          <cell r="AF1">
            <v>13010</v>
          </cell>
          <cell r="AG1">
            <v>13012</v>
          </cell>
          <cell r="AH1">
            <v>14130</v>
          </cell>
          <cell r="AI1">
            <v>14130</v>
          </cell>
          <cell r="AJ1">
            <v>14130</v>
          </cell>
          <cell r="AK1">
            <v>14130</v>
          </cell>
          <cell r="AL1">
            <v>14130</v>
          </cell>
        </row>
        <row r="2">
          <cell r="D2" t="str">
            <v>Enero</v>
          </cell>
          <cell r="E2">
            <v>1</v>
          </cell>
          <cell r="J2">
            <v>2004</v>
          </cell>
        </row>
        <row r="3">
          <cell r="D3" t="str">
            <v>Febrero</v>
          </cell>
          <cell r="E3">
            <v>2</v>
          </cell>
          <cell r="J3">
            <v>2003</v>
          </cell>
          <cell r="N3" t="str">
            <v>Todos los informes para un trimestre</v>
          </cell>
          <cell r="O3">
            <v>1</v>
          </cell>
        </row>
        <row r="4">
          <cell r="D4" t="str">
            <v>Marzo</v>
          </cell>
          <cell r="E4">
            <v>3</v>
          </cell>
          <cell r="N4" t="str">
            <v>Calculo ROE 2004 vs 2003 - Grupo</v>
          </cell>
          <cell r="O4">
            <v>2</v>
          </cell>
          <cell r="AT4" t="str">
            <v>MAR03</v>
          </cell>
          <cell r="AW4" t="str">
            <v>JUN03</v>
          </cell>
          <cell r="AZ4" t="str">
            <v>SEP03</v>
          </cell>
          <cell r="BC4" t="str">
            <v>DIC03</v>
          </cell>
          <cell r="BF4" t="str">
            <v>MAR04</v>
          </cell>
          <cell r="BI4" t="str">
            <v>JUN04</v>
          </cell>
          <cell r="BL4" t="str">
            <v>SEP04</v>
          </cell>
          <cell r="BO4" t="str">
            <v>DIC04</v>
          </cell>
        </row>
        <row r="5">
          <cell r="D5" t="str">
            <v>Abril</v>
          </cell>
          <cell r="E5">
            <v>4</v>
          </cell>
          <cell r="N5" t="str">
            <v>Calculo ROE 2004 vs 2003 - Latam</v>
          </cell>
          <cell r="O5">
            <v>3</v>
          </cell>
          <cell r="AS5" t="str">
            <v>RED</v>
          </cell>
          <cell r="AT5">
            <v>3851049</v>
          </cell>
          <cell r="AW5">
            <v>3938975</v>
          </cell>
          <cell r="AZ5">
            <v>4033570</v>
          </cell>
          <cell r="BC5">
            <v>4129352</v>
          </cell>
          <cell r="BF5">
            <v>4601235</v>
          </cell>
          <cell r="BI5">
            <v>4745349</v>
          </cell>
          <cell r="BL5">
            <v>0</v>
          </cell>
          <cell r="BO5">
            <v>0</v>
          </cell>
        </row>
        <row r="6">
          <cell r="D6" t="str">
            <v>Mayo</v>
          </cell>
          <cell r="E6">
            <v>5</v>
          </cell>
          <cell r="N6" t="str">
            <v>Calculo ROE 2004 vs 2003 - Portugal</v>
          </cell>
          <cell r="O6">
            <v>4</v>
          </cell>
          <cell r="AS6" t="str">
            <v>GEM</v>
          </cell>
          <cell r="AT6">
            <v>558947</v>
          </cell>
          <cell r="AW6">
            <v>552202</v>
          </cell>
          <cell r="AZ6">
            <v>550183</v>
          </cell>
          <cell r="BC6">
            <v>546138</v>
          </cell>
          <cell r="BF6">
            <v>511007.30871073017</v>
          </cell>
          <cell r="BI6">
            <v>509878</v>
          </cell>
          <cell r="BL6">
            <v>181974.15692141018</v>
          </cell>
          <cell r="BO6">
            <v>137586.37033285899</v>
          </cell>
        </row>
        <row r="7">
          <cell r="D7" t="str">
            <v>Junio</v>
          </cell>
          <cell r="E7">
            <v>6</v>
          </cell>
          <cell r="N7" t="str">
            <v>Patrimonio ROE Mensual y Medio 2004 vs 2003</v>
          </cell>
          <cell r="O7">
            <v>5</v>
          </cell>
        </row>
        <row r="8">
          <cell r="D8" t="str">
            <v>Julio</v>
          </cell>
          <cell r="E8">
            <v>7</v>
          </cell>
          <cell r="N8" t="str">
            <v>Patrimonio final mensual 2004</v>
          </cell>
          <cell r="O8">
            <v>6</v>
          </cell>
          <cell r="AD8" t="str">
            <v>NIVEL0</v>
          </cell>
          <cell r="AE8" t="str">
            <v>NIVEL1</v>
          </cell>
          <cell r="AF8" t="str">
            <v>NIVEL2</v>
          </cell>
          <cell r="AG8" t="str">
            <v>NIVEL3</v>
          </cell>
          <cell r="AH8" t="str">
            <v>NIVEL4</v>
          </cell>
          <cell r="AI8" t="str">
            <v>NIVEL5</v>
          </cell>
          <cell r="AJ8" t="str">
            <v>NIVEL6</v>
          </cell>
          <cell r="AK8" t="str">
            <v>NIVEL7</v>
          </cell>
          <cell r="AL8" t="str">
            <v>NIVEL8</v>
          </cell>
          <cell r="AM8" t="str">
            <v>SOCAJ</v>
          </cell>
          <cell r="AN8" t="str">
            <v>SOCNAME</v>
          </cell>
        </row>
        <row r="9">
          <cell r="D9" t="str">
            <v>Agosto</v>
          </cell>
          <cell r="E9">
            <v>8</v>
          </cell>
          <cell r="N9" t="str">
            <v>Patrimonio final mensual 2003</v>
          </cell>
          <cell r="O9">
            <v>7</v>
          </cell>
          <cell r="AD9">
            <v>10000</v>
          </cell>
          <cell r="AE9">
            <v>11000</v>
          </cell>
          <cell r="AF9">
            <v>11400</v>
          </cell>
          <cell r="AG9">
            <v>11009</v>
          </cell>
          <cell r="AH9">
            <v>11009</v>
          </cell>
          <cell r="AI9">
            <v>11009</v>
          </cell>
          <cell r="AJ9">
            <v>11009</v>
          </cell>
          <cell r="AK9">
            <v>11009</v>
          </cell>
          <cell r="AL9">
            <v>11009</v>
          </cell>
          <cell r="AM9">
            <v>11009</v>
          </cell>
          <cell r="AN9" t="str">
            <v>AJUSTES - MINORISTA</v>
          </cell>
        </row>
        <row r="10">
          <cell r="D10" t="str">
            <v>Septiembre</v>
          </cell>
          <cell r="E10">
            <v>9</v>
          </cell>
          <cell r="AD10">
            <v>10000</v>
          </cell>
          <cell r="AE10">
            <v>11000</v>
          </cell>
          <cell r="AF10">
            <v>11400</v>
          </cell>
          <cell r="AG10">
            <v>11600</v>
          </cell>
          <cell r="AH10">
            <v>11600</v>
          </cell>
          <cell r="AI10">
            <v>11600</v>
          </cell>
          <cell r="AJ10">
            <v>11600</v>
          </cell>
          <cell r="AK10">
            <v>11600</v>
          </cell>
          <cell r="AL10">
            <v>11600</v>
          </cell>
          <cell r="AM10">
            <v>11809</v>
          </cell>
          <cell r="AN10" t="str">
            <v>AJUSTES - RED DE SUCURSALES B.C.H.</v>
          </cell>
        </row>
        <row r="11">
          <cell r="D11" t="str">
            <v>Octubre</v>
          </cell>
          <cell r="E11">
            <v>10</v>
          </cell>
          <cell r="AD11">
            <v>10000</v>
          </cell>
          <cell r="AE11">
            <v>11000</v>
          </cell>
          <cell r="AF11">
            <v>11400</v>
          </cell>
          <cell r="AG11">
            <v>11600</v>
          </cell>
          <cell r="AH11">
            <v>11600</v>
          </cell>
          <cell r="AI11">
            <v>11600</v>
          </cell>
          <cell r="AJ11">
            <v>11600</v>
          </cell>
          <cell r="AK11">
            <v>11600</v>
          </cell>
          <cell r="AL11">
            <v>11600</v>
          </cell>
          <cell r="AM11">
            <v>11801</v>
          </cell>
          <cell r="AN11" t="str">
            <v>RED - EMPRESAS BORRAR</v>
          </cell>
        </row>
        <row r="12">
          <cell r="D12" t="str">
            <v>Noviembre</v>
          </cell>
          <cell r="E12">
            <v>11</v>
          </cell>
          <cell r="AD12">
            <v>10000</v>
          </cell>
          <cell r="AE12">
            <v>11000</v>
          </cell>
          <cell r="AF12">
            <v>11400</v>
          </cell>
          <cell r="AG12">
            <v>11600</v>
          </cell>
          <cell r="AH12">
            <v>11600</v>
          </cell>
          <cell r="AI12">
            <v>11600</v>
          </cell>
          <cell r="AJ12">
            <v>11600</v>
          </cell>
          <cell r="AK12">
            <v>11600</v>
          </cell>
          <cell r="AL12">
            <v>11600</v>
          </cell>
          <cell r="AM12">
            <v>11409</v>
          </cell>
          <cell r="AN12" t="str">
            <v>AJUSTES - GRANDES SUPERFICIES</v>
          </cell>
        </row>
        <row r="13">
          <cell r="D13" t="str">
            <v>Diciembre</v>
          </cell>
          <cell r="E13">
            <v>12</v>
          </cell>
          <cell r="AD13">
            <v>10000</v>
          </cell>
          <cell r="AE13">
            <v>11000</v>
          </cell>
          <cell r="AF13">
            <v>11400</v>
          </cell>
          <cell r="AG13">
            <v>11600</v>
          </cell>
          <cell r="AH13">
            <v>11600</v>
          </cell>
          <cell r="AI13">
            <v>11600</v>
          </cell>
          <cell r="AJ13">
            <v>11600</v>
          </cell>
          <cell r="AK13">
            <v>11600</v>
          </cell>
          <cell r="AL13">
            <v>11600</v>
          </cell>
          <cell r="AM13">
            <v>11401</v>
          </cell>
          <cell r="AN13" t="str">
            <v>GRANDES SUPERFICIES BORRAR</v>
          </cell>
        </row>
        <row r="14">
          <cell r="AD14">
            <v>10000</v>
          </cell>
          <cell r="AE14">
            <v>11000</v>
          </cell>
          <cell r="AF14">
            <v>11400</v>
          </cell>
          <cell r="AG14">
            <v>11600</v>
          </cell>
          <cell r="AH14">
            <v>11600</v>
          </cell>
          <cell r="AI14">
            <v>11600</v>
          </cell>
          <cell r="AJ14">
            <v>11600</v>
          </cell>
          <cell r="AK14">
            <v>11600</v>
          </cell>
          <cell r="AL14">
            <v>11600</v>
          </cell>
          <cell r="AM14">
            <v>11109</v>
          </cell>
          <cell r="AN14" t="str">
            <v>AJUSTES - RED DE SUCURSALES BANCO SANTANDER</v>
          </cell>
        </row>
        <row r="15">
          <cell r="AD15">
            <v>10000</v>
          </cell>
          <cell r="AE15">
            <v>11000</v>
          </cell>
          <cell r="AF15">
            <v>11400</v>
          </cell>
          <cell r="AG15">
            <v>11600</v>
          </cell>
          <cell r="AH15">
            <v>11600</v>
          </cell>
          <cell r="AI15">
            <v>11600</v>
          </cell>
          <cell r="AJ15">
            <v>11600</v>
          </cell>
          <cell r="AK15">
            <v>11600</v>
          </cell>
          <cell r="AL15">
            <v>11600</v>
          </cell>
          <cell r="AM15">
            <v>11108</v>
          </cell>
          <cell r="AN15" t="str">
            <v>REASIGNACIONES - AJUSTES RED DE SUCURSALES</v>
          </cell>
        </row>
        <row r="16">
          <cell r="A16" t="str">
            <v>SOC</v>
          </cell>
          <cell r="B16" t="str">
            <v>NIVEL</v>
          </cell>
          <cell r="C16" t="str">
            <v>DESCRIPCION</v>
          </cell>
          <cell r="AD16">
            <v>10000</v>
          </cell>
          <cell r="AE16">
            <v>11000</v>
          </cell>
          <cell r="AF16">
            <v>11400</v>
          </cell>
          <cell r="AG16">
            <v>11600</v>
          </cell>
          <cell r="AH16">
            <v>11600</v>
          </cell>
          <cell r="AI16">
            <v>11600</v>
          </cell>
          <cell r="AJ16">
            <v>11600</v>
          </cell>
          <cell r="AK16">
            <v>11600</v>
          </cell>
          <cell r="AL16">
            <v>11600</v>
          </cell>
          <cell r="AM16">
            <v>11101</v>
          </cell>
          <cell r="AN16" t="str">
            <v>RED - PARTICULARES</v>
          </cell>
        </row>
        <row r="17">
          <cell r="A17">
            <v>10000</v>
          </cell>
          <cell r="B17" t="str">
            <v>NIVEL0</v>
          </cell>
          <cell r="C17" t="str">
            <v>GRUPO SANTANDER CENTRAL HISPANO</v>
          </cell>
          <cell r="AD17">
            <v>10000</v>
          </cell>
          <cell r="AE17">
            <v>11000</v>
          </cell>
          <cell r="AF17">
            <v>11400</v>
          </cell>
          <cell r="AG17">
            <v>11800</v>
          </cell>
          <cell r="AH17">
            <v>11800</v>
          </cell>
          <cell r="AI17">
            <v>11800</v>
          </cell>
          <cell r="AJ17">
            <v>11800</v>
          </cell>
          <cell r="AK17">
            <v>11800</v>
          </cell>
          <cell r="AL17">
            <v>11800</v>
          </cell>
          <cell r="AM17">
            <v>11919</v>
          </cell>
          <cell r="AN17" t="str">
            <v>AJUSTES - OTRAS SOCIEDADES</v>
          </cell>
        </row>
        <row r="18">
          <cell r="A18">
            <v>10001</v>
          </cell>
          <cell r="B18" t="str">
            <v>NIVEL2</v>
          </cell>
          <cell r="C18" t="str">
            <v>AJUSTES - CUADRE BALANCE GRUPO</v>
          </cell>
          <cell r="AD18">
            <v>10000</v>
          </cell>
          <cell r="AE18">
            <v>11000</v>
          </cell>
          <cell r="AF18">
            <v>11400</v>
          </cell>
          <cell r="AG18">
            <v>11800</v>
          </cell>
          <cell r="AH18">
            <v>11800</v>
          </cell>
          <cell r="AI18">
            <v>11800</v>
          </cell>
          <cell r="AJ18">
            <v>11800</v>
          </cell>
          <cell r="AK18">
            <v>11800</v>
          </cell>
          <cell r="AL18">
            <v>11800</v>
          </cell>
          <cell r="AM18">
            <v>11709</v>
          </cell>
          <cell r="AN18" t="str">
            <v>AJUSTES - 4B</v>
          </cell>
        </row>
        <row r="19">
          <cell r="A19">
            <v>10002</v>
          </cell>
          <cell r="B19" t="str">
            <v>NIVEL2</v>
          </cell>
          <cell r="C19" t="str">
            <v>AJUSTES - ELIMINACION LIQUIDEZ GRUPO</v>
          </cell>
          <cell r="AD19">
            <v>10000</v>
          </cell>
          <cell r="AE19">
            <v>11000</v>
          </cell>
          <cell r="AF19">
            <v>11400</v>
          </cell>
          <cell r="AG19">
            <v>11800</v>
          </cell>
          <cell r="AH19">
            <v>11800</v>
          </cell>
          <cell r="AI19">
            <v>11800</v>
          </cell>
          <cell r="AJ19">
            <v>11800</v>
          </cell>
          <cell r="AK19">
            <v>11800</v>
          </cell>
          <cell r="AL19">
            <v>11800</v>
          </cell>
          <cell r="AM19">
            <v>11701</v>
          </cell>
          <cell r="AN19" t="str">
            <v>AJUSTES - 4B</v>
          </cell>
        </row>
        <row r="20">
          <cell r="A20">
            <v>11000</v>
          </cell>
          <cell r="B20" t="str">
            <v>NIVEL1</v>
          </cell>
          <cell r="C20" t="str">
            <v>BANCA COMERCIAL EUROPA</v>
          </cell>
          <cell r="AD20">
            <v>10000</v>
          </cell>
          <cell r="AE20">
            <v>11000</v>
          </cell>
          <cell r="AF20">
            <v>11500</v>
          </cell>
          <cell r="AG20">
            <v>11501</v>
          </cell>
          <cell r="AH20">
            <v>11501</v>
          </cell>
          <cell r="AI20">
            <v>11501</v>
          </cell>
          <cell r="AJ20">
            <v>11501</v>
          </cell>
          <cell r="AK20">
            <v>11501</v>
          </cell>
          <cell r="AL20">
            <v>11501</v>
          </cell>
          <cell r="AM20">
            <v>13409</v>
          </cell>
          <cell r="AN20" t="str">
            <v>AJUSTES - GESTION TARJETAS</v>
          </cell>
        </row>
        <row r="21">
          <cell r="A21">
            <v>11009</v>
          </cell>
          <cell r="B21" t="str">
            <v>NIVEL3</v>
          </cell>
          <cell r="C21" t="str">
            <v>AJUSTES - MINORISTA</v>
          </cell>
          <cell r="AD21">
            <v>10000</v>
          </cell>
          <cell r="AE21">
            <v>11000</v>
          </cell>
          <cell r="AF21">
            <v>11500</v>
          </cell>
          <cell r="AG21">
            <v>11501</v>
          </cell>
          <cell r="AH21">
            <v>11501</v>
          </cell>
          <cell r="AI21">
            <v>11501</v>
          </cell>
          <cell r="AJ21">
            <v>11501</v>
          </cell>
          <cell r="AK21">
            <v>11501</v>
          </cell>
          <cell r="AL21">
            <v>11501</v>
          </cell>
          <cell r="AM21">
            <v>11905</v>
          </cell>
          <cell r="AN21" t="str">
            <v>G.I. HISPAMER</v>
          </cell>
        </row>
        <row r="22">
          <cell r="A22">
            <v>11400</v>
          </cell>
          <cell r="B22" t="str">
            <v>NIVEL2</v>
          </cell>
          <cell r="C22" t="str">
            <v>MINORISTA</v>
          </cell>
          <cell r="AD22">
            <v>10000</v>
          </cell>
          <cell r="AE22">
            <v>11000</v>
          </cell>
          <cell r="AF22">
            <v>11500</v>
          </cell>
          <cell r="AG22">
            <v>11501</v>
          </cell>
          <cell r="AH22">
            <v>11501</v>
          </cell>
          <cell r="AI22">
            <v>11501</v>
          </cell>
          <cell r="AJ22">
            <v>11501</v>
          </cell>
          <cell r="AK22">
            <v>11501</v>
          </cell>
          <cell r="AL22">
            <v>11501</v>
          </cell>
          <cell r="AM22">
            <v>11509</v>
          </cell>
          <cell r="AN22" t="str">
            <v>AJUSTES - HISPAMER</v>
          </cell>
        </row>
        <row r="23">
          <cell r="A23">
            <v>11500</v>
          </cell>
          <cell r="B23" t="str">
            <v>NIVEL2</v>
          </cell>
          <cell r="C23" t="str">
            <v>SANTANDER CONSUMER FINANCE</v>
          </cell>
          <cell r="AD23">
            <v>10000</v>
          </cell>
          <cell r="AE23">
            <v>11000</v>
          </cell>
          <cell r="AF23">
            <v>11500</v>
          </cell>
          <cell r="AG23">
            <v>11501</v>
          </cell>
          <cell r="AH23">
            <v>11501</v>
          </cell>
          <cell r="AI23">
            <v>11501</v>
          </cell>
          <cell r="AJ23">
            <v>11501</v>
          </cell>
          <cell r="AK23">
            <v>11501</v>
          </cell>
          <cell r="AL23">
            <v>11501</v>
          </cell>
          <cell r="AM23">
            <v>11309</v>
          </cell>
          <cell r="AN23" t="str">
            <v>AJUSTES - BANSAFINA</v>
          </cell>
        </row>
        <row r="24">
          <cell r="A24">
            <v>11501</v>
          </cell>
          <cell r="B24" t="str">
            <v>NIVEL3</v>
          </cell>
          <cell r="C24" t="str">
            <v>GRUPO HISPAMER</v>
          </cell>
          <cell r="AD24">
            <v>10000</v>
          </cell>
          <cell r="AE24">
            <v>11000</v>
          </cell>
          <cell r="AF24">
            <v>11500</v>
          </cell>
          <cell r="AG24">
            <v>11502</v>
          </cell>
          <cell r="AH24">
            <v>11502</v>
          </cell>
          <cell r="AI24">
            <v>11502</v>
          </cell>
          <cell r="AJ24">
            <v>11502</v>
          </cell>
          <cell r="AK24">
            <v>11502</v>
          </cell>
          <cell r="AL24">
            <v>11502</v>
          </cell>
          <cell r="AM24">
            <v>12339</v>
          </cell>
          <cell r="AN24" t="str">
            <v>AJUSTES - COMERCIAL GIBRALTAR</v>
          </cell>
        </row>
        <row r="25">
          <cell r="A25">
            <v>11502</v>
          </cell>
          <cell r="B25" t="str">
            <v>NIVEL3</v>
          </cell>
          <cell r="C25" t="str">
            <v>RESTO CONSUMO NO BANCARIO</v>
          </cell>
          <cell r="AD25">
            <v>10000</v>
          </cell>
          <cell r="AE25">
            <v>11000</v>
          </cell>
          <cell r="AF25">
            <v>11500</v>
          </cell>
          <cell r="AG25">
            <v>11502</v>
          </cell>
          <cell r="AH25">
            <v>11502</v>
          </cell>
          <cell r="AI25">
            <v>11502</v>
          </cell>
          <cell r="AJ25">
            <v>11502</v>
          </cell>
          <cell r="AK25">
            <v>11502</v>
          </cell>
          <cell r="AL25">
            <v>11502</v>
          </cell>
          <cell r="AM25">
            <v>11508</v>
          </cell>
          <cell r="AN25" t="str">
            <v>AJUSTES - RESTO CONSUMO NO BANCARIO</v>
          </cell>
        </row>
        <row r="26">
          <cell r="A26">
            <v>11530</v>
          </cell>
          <cell r="B26" t="str">
            <v>NIVEL3</v>
          </cell>
          <cell r="C26" t="str">
            <v>NORUEGA</v>
          </cell>
          <cell r="AD26">
            <v>10000</v>
          </cell>
          <cell r="AE26">
            <v>11000</v>
          </cell>
          <cell r="AF26">
            <v>11500</v>
          </cell>
          <cell r="AG26">
            <v>11530</v>
          </cell>
          <cell r="AH26">
            <v>11530</v>
          </cell>
          <cell r="AI26">
            <v>11530</v>
          </cell>
          <cell r="AJ26">
            <v>11530</v>
          </cell>
          <cell r="AK26">
            <v>11530</v>
          </cell>
          <cell r="AL26">
            <v>11530</v>
          </cell>
          <cell r="AM26">
            <v>11539</v>
          </cell>
          <cell r="AN26" t="str">
            <v>AJUSTES - NORUEGA</v>
          </cell>
        </row>
        <row r="27">
          <cell r="A27">
            <v>11540</v>
          </cell>
          <cell r="B27" t="str">
            <v>NIVEL3</v>
          </cell>
          <cell r="C27" t="str">
            <v>POLONIA</v>
          </cell>
          <cell r="AD27">
            <v>10000</v>
          </cell>
          <cell r="AE27">
            <v>11000</v>
          </cell>
          <cell r="AF27">
            <v>11500</v>
          </cell>
          <cell r="AG27">
            <v>11540</v>
          </cell>
          <cell r="AH27">
            <v>11540</v>
          </cell>
          <cell r="AI27">
            <v>11540</v>
          </cell>
          <cell r="AJ27">
            <v>11540</v>
          </cell>
          <cell r="AK27">
            <v>11540</v>
          </cell>
          <cell r="AL27">
            <v>11540</v>
          </cell>
          <cell r="AM27">
            <v>11549</v>
          </cell>
          <cell r="AN27" t="str">
            <v>AJUSTES - POLONIA</v>
          </cell>
        </row>
        <row r="28">
          <cell r="A28">
            <v>11600</v>
          </cell>
          <cell r="B28" t="str">
            <v>NIVEL3</v>
          </cell>
          <cell r="C28" t="str">
            <v>RED SANTANDER CENTRAL HISPANO</v>
          </cell>
          <cell r="AD28">
            <v>10000</v>
          </cell>
          <cell r="AE28">
            <v>11000</v>
          </cell>
          <cell r="AF28">
            <v>11500</v>
          </cell>
          <cell r="AG28">
            <v>12060</v>
          </cell>
          <cell r="AH28">
            <v>12060</v>
          </cell>
          <cell r="AI28">
            <v>12060</v>
          </cell>
          <cell r="AJ28">
            <v>12060</v>
          </cell>
          <cell r="AK28">
            <v>12060</v>
          </cell>
          <cell r="AL28">
            <v>12060</v>
          </cell>
          <cell r="AM28">
            <v>12198</v>
          </cell>
          <cell r="AN28" t="str">
            <v>AJUSTES - EUROPA</v>
          </cell>
        </row>
        <row r="29">
          <cell r="A29">
            <v>11800</v>
          </cell>
          <cell r="B29" t="str">
            <v>NIVEL3</v>
          </cell>
          <cell r="C29" t="str">
            <v>4B, DINNERS</v>
          </cell>
          <cell r="AD29">
            <v>10000</v>
          </cell>
          <cell r="AE29">
            <v>11000</v>
          </cell>
          <cell r="AF29">
            <v>11500</v>
          </cell>
          <cell r="AG29">
            <v>12060</v>
          </cell>
          <cell r="AH29">
            <v>12060</v>
          </cell>
          <cell r="AI29">
            <v>12060</v>
          </cell>
          <cell r="AJ29">
            <v>12060</v>
          </cell>
          <cell r="AK29">
            <v>12060</v>
          </cell>
          <cell r="AL29">
            <v>12060</v>
          </cell>
          <cell r="AM29">
            <v>12195</v>
          </cell>
          <cell r="AN29" t="str">
            <v>G.I. CC-BANK</v>
          </cell>
        </row>
        <row r="30">
          <cell r="A30">
            <v>12001</v>
          </cell>
          <cell r="B30" t="str">
            <v>NIVEL1</v>
          </cell>
          <cell r="C30" t="str">
            <v>BANCA COMERCIAL AMERICA</v>
          </cell>
          <cell r="AD30">
            <v>10000</v>
          </cell>
          <cell r="AE30">
            <v>11000</v>
          </cell>
          <cell r="AF30">
            <v>11500</v>
          </cell>
          <cell r="AG30">
            <v>12060</v>
          </cell>
          <cell r="AH30">
            <v>12060</v>
          </cell>
          <cell r="AI30">
            <v>12060</v>
          </cell>
          <cell r="AJ30">
            <v>12060</v>
          </cell>
          <cell r="AK30">
            <v>12060</v>
          </cell>
          <cell r="AL30">
            <v>12060</v>
          </cell>
          <cell r="AM30">
            <v>12190</v>
          </cell>
          <cell r="AN30" t="str">
            <v>AJUSTES - NO IMPUTADOS C.EXTRANJERO</v>
          </cell>
        </row>
        <row r="31">
          <cell r="A31">
            <v>12010</v>
          </cell>
          <cell r="B31" t="str">
            <v>NIVEL2</v>
          </cell>
          <cell r="C31" t="str">
            <v>COMERCIAL CHILE</v>
          </cell>
          <cell r="AD31">
            <v>10000</v>
          </cell>
          <cell r="AE31">
            <v>11000</v>
          </cell>
          <cell r="AF31">
            <v>11500</v>
          </cell>
          <cell r="AG31">
            <v>12060</v>
          </cell>
          <cell r="AH31">
            <v>12060</v>
          </cell>
          <cell r="AI31">
            <v>12060</v>
          </cell>
          <cell r="AJ31">
            <v>12060</v>
          </cell>
          <cell r="AK31">
            <v>12060</v>
          </cell>
          <cell r="AL31">
            <v>12060</v>
          </cell>
          <cell r="AM31">
            <v>12069</v>
          </cell>
          <cell r="AN31" t="str">
            <v>AJUSTES - CC BANK - AKB</v>
          </cell>
        </row>
        <row r="32">
          <cell r="A32">
            <v>12020</v>
          </cell>
          <cell r="B32" t="str">
            <v>NIVEL2</v>
          </cell>
          <cell r="C32" t="str">
            <v>COMERCIAL URUGUAY</v>
          </cell>
          <cell r="AD32">
            <v>10000</v>
          </cell>
          <cell r="AE32">
            <v>11000</v>
          </cell>
          <cell r="AF32">
            <v>11500</v>
          </cell>
          <cell r="AG32">
            <v>12060</v>
          </cell>
          <cell r="AH32">
            <v>12060</v>
          </cell>
          <cell r="AI32">
            <v>12060</v>
          </cell>
          <cell r="AJ32">
            <v>12060</v>
          </cell>
          <cell r="AK32">
            <v>12060</v>
          </cell>
          <cell r="AL32">
            <v>12060</v>
          </cell>
          <cell r="AM32">
            <v>12068</v>
          </cell>
          <cell r="AN32" t="str">
            <v>MOROSOS - CC - BANK</v>
          </cell>
        </row>
        <row r="33">
          <cell r="A33">
            <v>12030</v>
          </cell>
          <cell r="B33" t="str">
            <v>NIVEL2</v>
          </cell>
          <cell r="C33" t="str">
            <v>COMERCIAL PUERTO RICO</v>
          </cell>
          <cell r="AD33">
            <v>10000</v>
          </cell>
          <cell r="AE33">
            <v>11000</v>
          </cell>
          <cell r="AF33">
            <v>11500</v>
          </cell>
          <cell r="AG33">
            <v>12120</v>
          </cell>
          <cell r="AH33">
            <v>12120</v>
          </cell>
          <cell r="AI33">
            <v>12120</v>
          </cell>
          <cell r="AJ33">
            <v>12120</v>
          </cell>
          <cell r="AK33">
            <v>12120</v>
          </cell>
          <cell r="AL33">
            <v>12120</v>
          </cell>
          <cell r="AM33">
            <v>12129</v>
          </cell>
          <cell r="AN33" t="str">
            <v>AJUSTES -  FINCONSUMO</v>
          </cell>
        </row>
        <row r="34">
          <cell r="A34">
            <v>12050</v>
          </cell>
          <cell r="B34" t="str">
            <v>NIVEL2</v>
          </cell>
          <cell r="C34" t="str">
            <v>COMERCIAL PORTUGAL</v>
          </cell>
          <cell r="AD34">
            <v>10000</v>
          </cell>
          <cell r="AE34">
            <v>11000</v>
          </cell>
          <cell r="AF34">
            <v>11500</v>
          </cell>
          <cell r="AG34">
            <v>12120</v>
          </cell>
          <cell r="AH34">
            <v>12120</v>
          </cell>
          <cell r="AI34">
            <v>12120</v>
          </cell>
          <cell r="AJ34">
            <v>12120</v>
          </cell>
          <cell r="AK34">
            <v>12120</v>
          </cell>
          <cell r="AL34">
            <v>12120</v>
          </cell>
          <cell r="AM34">
            <v>12125</v>
          </cell>
          <cell r="AN34" t="str">
            <v>G.I. FINCONSUMO</v>
          </cell>
        </row>
        <row r="35">
          <cell r="A35">
            <v>12060</v>
          </cell>
          <cell r="B35" t="str">
            <v>NIVEL3</v>
          </cell>
          <cell r="C35" t="str">
            <v>CC BANK - AKB</v>
          </cell>
          <cell r="AD35">
            <v>10000</v>
          </cell>
          <cell r="AE35">
            <v>11000</v>
          </cell>
          <cell r="AF35">
            <v>11500</v>
          </cell>
          <cell r="AG35">
            <v>21001</v>
          </cell>
          <cell r="AH35">
            <v>21001</v>
          </cell>
          <cell r="AI35">
            <v>21001</v>
          </cell>
          <cell r="AJ35">
            <v>21001</v>
          </cell>
          <cell r="AK35">
            <v>21001</v>
          </cell>
          <cell r="AL35">
            <v>21001</v>
          </cell>
          <cell r="AM35">
            <v>21005</v>
          </cell>
          <cell r="AN35" t="str">
            <v>G.I. PATAGON INTERNET B. ESPAÑA</v>
          </cell>
        </row>
        <row r="36">
          <cell r="A36">
            <v>12080</v>
          </cell>
          <cell r="B36" t="str">
            <v>NIVEL2</v>
          </cell>
          <cell r="C36" t="str">
            <v>COMERCIAL PERU</v>
          </cell>
          <cell r="AD36">
            <v>10000</v>
          </cell>
          <cell r="AE36">
            <v>11000</v>
          </cell>
          <cell r="AF36">
            <v>11500</v>
          </cell>
          <cell r="AG36">
            <v>21001</v>
          </cell>
          <cell r="AH36">
            <v>21001</v>
          </cell>
          <cell r="AI36">
            <v>21001</v>
          </cell>
          <cell r="AJ36">
            <v>21001</v>
          </cell>
          <cell r="AK36">
            <v>21001</v>
          </cell>
          <cell r="AL36">
            <v>21001</v>
          </cell>
          <cell r="AM36">
            <v>11209</v>
          </cell>
          <cell r="AN36" t="str">
            <v>AJUSTES - PATAGON INTERNET BANK</v>
          </cell>
        </row>
        <row r="37">
          <cell r="A37">
            <v>12110</v>
          </cell>
          <cell r="B37" t="str">
            <v>NIVEL2</v>
          </cell>
          <cell r="C37" t="str">
            <v>COMERCIAL VENEZUELA</v>
          </cell>
          <cell r="AD37">
            <v>10000</v>
          </cell>
          <cell r="AE37">
            <v>11000</v>
          </cell>
          <cell r="AF37">
            <v>12050</v>
          </cell>
          <cell r="AG37">
            <v>12310</v>
          </cell>
          <cell r="AH37">
            <v>12310</v>
          </cell>
          <cell r="AI37">
            <v>12310</v>
          </cell>
          <cell r="AJ37">
            <v>12310</v>
          </cell>
          <cell r="AK37">
            <v>12310</v>
          </cell>
          <cell r="AL37">
            <v>30000</v>
          </cell>
          <cell r="AM37">
            <v>12382</v>
          </cell>
          <cell r="AN37" t="str">
            <v>G.I. PORTUGAL</v>
          </cell>
        </row>
        <row r="38">
          <cell r="A38">
            <v>12120</v>
          </cell>
          <cell r="B38" t="str">
            <v>NIVEL3</v>
          </cell>
          <cell r="C38" t="str">
            <v>FINCONSUMO</v>
          </cell>
          <cell r="AD38">
            <v>10000</v>
          </cell>
          <cell r="AE38">
            <v>11000</v>
          </cell>
          <cell r="AF38">
            <v>12050</v>
          </cell>
          <cell r="AG38">
            <v>12310</v>
          </cell>
          <cell r="AH38">
            <v>12310</v>
          </cell>
          <cell r="AI38">
            <v>12310</v>
          </cell>
          <cell r="AJ38">
            <v>12310</v>
          </cell>
          <cell r="AK38">
            <v>12310</v>
          </cell>
          <cell r="AL38">
            <v>30000</v>
          </cell>
          <cell r="AM38">
            <v>12319</v>
          </cell>
          <cell r="AN38" t="str">
            <v>AJUSTES - IMPUTADOS PORTUGAL</v>
          </cell>
        </row>
        <row r="39">
          <cell r="A39">
            <v>12130</v>
          </cell>
          <cell r="B39" t="str">
            <v>NIVEL2</v>
          </cell>
          <cell r="C39" t="str">
            <v>COMERCIAL MEJICO</v>
          </cell>
          <cell r="AD39">
            <v>10000</v>
          </cell>
          <cell r="AE39">
            <v>11000</v>
          </cell>
          <cell r="AF39">
            <v>12050</v>
          </cell>
          <cell r="AG39">
            <v>12370</v>
          </cell>
          <cell r="AH39">
            <v>12370</v>
          </cell>
          <cell r="AI39">
            <v>12370</v>
          </cell>
          <cell r="AJ39">
            <v>12370</v>
          </cell>
          <cell r="AK39">
            <v>12370</v>
          </cell>
          <cell r="AL39">
            <v>30000</v>
          </cell>
          <cell r="AM39">
            <v>12379</v>
          </cell>
          <cell r="AN39" t="str">
            <v>AJUSTES - COMERCIAL TOTTA</v>
          </cell>
        </row>
        <row r="40">
          <cell r="A40">
            <v>12140</v>
          </cell>
          <cell r="B40" t="str">
            <v>NIVEL2</v>
          </cell>
          <cell r="C40" t="str">
            <v>COMERCIAL COLOMBIA</v>
          </cell>
          <cell r="AD40">
            <v>10000</v>
          </cell>
          <cell r="AE40">
            <v>11000</v>
          </cell>
          <cell r="AF40">
            <v>12050</v>
          </cell>
          <cell r="AG40">
            <v>12380</v>
          </cell>
          <cell r="AH40">
            <v>12380</v>
          </cell>
          <cell r="AI40">
            <v>12380</v>
          </cell>
          <cell r="AJ40">
            <v>12380</v>
          </cell>
          <cell r="AK40">
            <v>12380</v>
          </cell>
          <cell r="AL40">
            <v>30000</v>
          </cell>
          <cell r="AM40">
            <v>12059</v>
          </cell>
          <cell r="AN40" t="str">
            <v>AJUSTES - COMERCIAL PORTUGAL</v>
          </cell>
        </row>
        <row r="41">
          <cell r="A41">
            <v>12150</v>
          </cell>
          <cell r="B41" t="str">
            <v>NIVEL2</v>
          </cell>
          <cell r="C41" t="str">
            <v>COMERCIAL ARGENTINA</v>
          </cell>
          <cell r="AD41">
            <v>10000</v>
          </cell>
          <cell r="AE41">
            <v>11000</v>
          </cell>
          <cell r="AF41">
            <v>12050</v>
          </cell>
          <cell r="AG41">
            <v>12380</v>
          </cell>
          <cell r="AH41">
            <v>12380</v>
          </cell>
          <cell r="AI41">
            <v>12380</v>
          </cell>
          <cell r="AJ41">
            <v>12380</v>
          </cell>
          <cell r="AK41">
            <v>12380</v>
          </cell>
          <cell r="AL41">
            <v>30000</v>
          </cell>
          <cell r="AM41">
            <v>12052</v>
          </cell>
          <cell r="AN41" t="str">
            <v>MOROSOS - TRUST</v>
          </cell>
        </row>
        <row r="42">
          <cell r="A42">
            <v>12160</v>
          </cell>
          <cell r="B42" t="str">
            <v>NIVEL2</v>
          </cell>
          <cell r="C42" t="str">
            <v>COMERCIAL BRASIL CONSOLIDADO</v>
          </cell>
          <cell r="AD42">
            <v>10000</v>
          </cell>
          <cell r="AE42">
            <v>11000</v>
          </cell>
          <cell r="AF42">
            <v>12050</v>
          </cell>
          <cell r="AG42">
            <v>12390</v>
          </cell>
          <cell r="AH42">
            <v>12390</v>
          </cell>
          <cell r="AI42">
            <v>12390</v>
          </cell>
          <cell r="AJ42">
            <v>12390</v>
          </cell>
          <cell r="AK42">
            <v>12390</v>
          </cell>
          <cell r="AL42">
            <v>30000</v>
          </cell>
          <cell r="AM42">
            <v>12399</v>
          </cell>
          <cell r="AN42" t="str">
            <v>AJUSTES - COMERCIAL PREDIAL</v>
          </cell>
        </row>
        <row r="43">
          <cell r="A43">
            <v>12200</v>
          </cell>
          <cell r="B43" t="str">
            <v>NIVEL2</v>
          </cell>
          <cell r="C43" t="str">
            <v>COMERCIAL RESTO AMERICA</v>
          </cell>
          <cell r="AD43">
            <v>10000</v>
          </cell>
          <cell r="AE43">
            <v>11000</v>
          </cell>
          <cell r="AF43">
            <v>15000</v>
          </cell>
          <cell r="AG43">
            <v>15000</v>
          </cell>
          <cell r="AH43">
            <v>15000</v>
          </cell>
          <cell r="AI43">
            <v>15000</v>
          </cell>
          <cell r="AJ43">
            <v>15000</v>
          </cell>
          <cell r="AK43">
            <v>15000</v>
          </cell>
          <cell r="AL43">
            <v>15000</v>
          </cell>
          <cell r="AM43">
            <v>15009</v>
          </cell>
          <cell r="AN43" t="str">
            <v>AJUSTES - BANESTO CONSOLIDADO</v>
          </cell>
        </row>
        <row r="44">
          <cell r="A44">
            <v>12310</v>
          </cell>
          <cell r="B44" t="str">
            <v>NIVEL3</v>
          </cell>
          <cell r="C44" t="str">
            <v>AJUSTES IMPUTADOS PORTUGAL</v>
          </cell>
          <cell r="AD44">
            <v>10000</v>
          </cell>
          <cell r="AE44">
            <v>11000</v>
          </cell>
          <cell r="AF44">
            <v>15000</v>
          </cell>
          <cell r="AG44">
            <v>15000</v>
          </cell>
          <cell r="AH44">
            <v>15000</v>
          </cell>
          <cell r="AI44">
            <v>15000</v>
          </cell>
          <cell r="AJ44">
            <v>15000</v>
          </cell>
          <cell r="AK44">
            <v>15000</v>
          </cell>
          <cell r="AL44">
            <v>15000</v>
          </cell>
          <cell r="AM44">
            <v>15001</v>
          </cell>
          <cell r="AN44" t="str">
            <v>G.I. GRUPO BANESTO</v>
          </cell>
        </row>
        <row r="45">
          <cell r="A45">
            <v>12350</v>
          </cell>
          <cell r="B45" t="str">
            <v>NIVEL2</v>
          </cell>
          <cell r="C45" t="str">
            <v>COMERCIAL BOLIVIA</v>
          </cell>
          <cell r="AD45">
            <v>10000</v>
          </cell>
          <cell r="AE45">
            <v>11000</v>
          </cell>
          <cell r="AF45">
            <v>21002</v>
          </cell>
          <cell r="AG45">
            <v>21002</v>
          </cell>
          <cell r="AH45">
            <v>21002</v>
          </cell>
          <cell r="AI45">
            <v>21002</v>
          </cell>
          <cell r="AJ45">
            <v>21002</v>
          </cell>
          <cell r="AK45">
            <v>21002</v>
          </cell>
          <cell r="AL45">
            <v>21002</v>
          </cell>
          <cell r="AM45">
            <v>21025</v>
          </cell>
          <cell r="AN45" t="str">
            <v>G.I. PATAGON ALEMANIA</v>
          </cell>
        </row>
        <row r="46">
          <cell r="A46">
            <v>12360</v>
          </cell>
          <cell r="B46" t="str">
            <v>NIVEL2</v>
          </cell>
          <cell r="C46" t="str">
            <v>COMERCIAL PANAMA</v>
          </cell>
          <cell r="AD46">
            <v>10000</v>
          </cell>
          <cell r="AE46">
            <v>11000</v>
          </cell>
          <cell r="AF46">
            <v>21002</v>
          </cell>
          <cell r="AG46">
            <v>21002</v>
          </cell>
          <cell r="AH46">
            <v>21002</v>
          </cell>
          <cell r="AI46">
            <v>21002</v>
          </cell>
          <cell r="AJ46">
            <v>21002</v>
          </cell>
          <cell r="AK46">
            <v>21002</v>
          </cell>
          <cell r="AL46">
            <v>21002</v>
          </cell>
          <cell r="AM46">
            <v>12099</v>
          </cell>
          <cell r="AN46" t="str">
            <v>AJUSTES - DIREKT BANK</v>
          </cell>
        </row>
        <row r="47">
          <cell r="A47">
            <v>12370</v>
          </cell>
          <cell r="B47" t="str">
            <v>NIVEL3</v>
          </cell>
          <cell r="C47" t="str">
            <v>COMERCIAL TOTTA</v>
          </cell>
          <cell r="AD47">
            <v>10000</v>
          </cell>
          <cell r="AE47">
            <v>12001</v>
          </cell>
          <cell r="AF47">
            <v>12010</v>
          </cell>
          <cell r="AG47">
            <v>12010</v>
          </cell>
          <cell r="AH47">
            <v>12010</v>
          </cell>
          <cell r="AI47">
            <v>12010</v>
          </cell>
          <cell r="AJ47">
            <v>12010</v>
          </cell>
          <cell r="AK47">
            <v>22010</v>
          </cell>
          <cell r="AL47">
            <v>22000</v>
          </cell>
          <cell r="AM47">
            <v>51019</v>
          </cell>
          <cell r="AN47" t="str">
            <v>CHILE - PART/G.FINANCIERA RESTO</v>
          </cell>
        </row>
        <row r="48">
          <cell r="A48">
            <v>12380</v>
          </cell>
          <cell r="B48" t="str">
            <v>NIVEL3</v>
          </cell>
          <cell r="C48" t="str">
            <v>COMERCIAL PORTUGAL RESTO</v>
          </cell>
          <cell r="AD48">
            <v>10000</v>
          </cell>
          <cell r="AE48">
            <v>12001</v>
          </cell>
          <cell r="AF48">
            <v>12010</v>
          </cell>
          <cell r="AG48">
            <v>12010</v>
          </cell>
          <cell r="AH48">
            <v>12010</v>
          </cell>
          <cell r="AI48">
            <v>12010</v>
          </cell>
          <cell r="AJ48">
            <v>12010</v>
          </cell>
          <cell r="AK48">
            <v>22010</v>
          </cell>
          <cell r="AL48">
            <v>22000</v>
          </cell>
          <cell r="AM48">
            <v>51018</v>
          </cell>
          <cell r="AN48" t="str">
            <v>CHILE - PART/G.FINANCIERA POOL DE FONDOS</v>
          </cell>
        </row>
        <row r="49">
          <cell r="A49">
            <v>12390</v>
          </cell>
          <cell r="B49" t="str">
            <v>NIVEL3</v>
          </cell>
          <cell r="C49" t="str">
            <v>COMERCIAL PREDIAL</v>
          </cell>
          <cell r="AD49">
            <v>10000</v>
          </cell>
          <cell r="AE49">
            <v>12001</v>
          </cell>
          <cell r="AF49">
            <v>12010</v>
          </cell>
          <cell r="AG49">
            <v>12010</v>
          </cell>
          <cell r="AH49">
            <v>12010</v>
          </cell>
          <cell r="AI49">
            <v>12010</v>
          </cell>
          <cell r="AJ49">
            <v>12010</v>
          </cell>
          <cell r="AK49">
            <v>22010</v>
          </cell>
          <cell r="AL49">
            <v>22000</v>
          </cell>
          <cell r="AM49">
            <v>51017</v>
          </cell>
          <cell r="AN49" t="str">
            <v>CHILE - PART/G.FINANCIERA CARTERAS ALCO</v>
          </cell>
        </row>
        <row r="50">
          <cell r="A50">
            <v>12420</v>
          </cell>
          <cell r="B50" t="str">
            <v>NIVEL2</v>
          </cell>
          <cell r="C50" t="str">
            <v>COMERCIAL PARAGUAY</v>
          </cell>
          <cell r="AD50">
            <v>10000</v>
          </cell>
          <cell r="AE50">
            <v>12001</v>
          </cell>
          <cell r="AF50">
            <v>12010</v>
          </cell>
          <cell r="AG50">
            <v>12010</v>
          </cell>
          <cell r="AH50">
            <v>12010</v>
          </cell>
          <cell r="AI50">
            <v>12010</v>
          </cell>
          <cell r="AJ50">
            <v>12010</v>
          </cell>
          <cell r="AK50">
            <v>22010</v>
          </cell>
          <cell r="AL50">
            <v>22000</v>
          </cell>
          <cell r="AM50">
            <v>51016</v>
          </cell>
          <cell r="AN50" t="str">
            <v>CHILE - BANCA PRIVADA INT.</v>
          </cell>
        </row>
        <row r="51">
          <cell r="A51">
            <v>13000</v>
          </cell>
          <cell r="B51" t="str">
            <v>NIVEL1</v>
          </cell>
          <cell r="C51" t="str">
            <v>BANCA MAYORISTA GLOBAL</v>
          </cell>
          <cell r="AD51">
            <v>10000</v>
          </cell>
          <cell r="AE51">
            <v>12001</v>
          </cell>
          <cell r="AF51">
            <v>12010</v>
          </cell>
          <cell r="AG51">
            <v>12010</v>
          </cell>
          <cell r="AH51">
            <v>12010</v>
          </cell>
          <cell r="AI51">
            <v>12010</v>
          </cell>
          <cell r="AJ51">
            <v>12010</v>
          </cell>
          <cell r="AK51">
            <v>22010</v>
          </cell>
          <cell r="AL51">
            <v>22000</v>
          </cell>
          <cell r="AM51">
            <v>51015</v>
          </cell>
          <cell r="AN51" t="str">
            <v>CHILE - GESTION DE ACTIVOS SEGUROS</v>
          </cell>
        </row>
        <row r="52">
          <cell r="A52">
            <v>13009</v>
          </cell>
          <cell r="B52" t="str">
            <v>NIVEL2</v>
          </cell>
          <cell r="C52" t="str">
            <v>AJUSTES - BANCA MAYORISTA GLOBAL</v>
          </cell>
          <cell r="AD52">
            <v>10000</v>
          </cell>
          <cell r="AE52">
            <v>12001</v>
          </cell>
          <cell r="AF52">
            <v>12010</v>
          </cell>
          <cell r="AG52">
            <v>12010</v>
          </cell>
          <cell r="AH52">
            <v>12010</v>
          </cell>
          <cell r="AI52">
            <v>12010</v>
          </cell>
          <cell r="AJ52">
            <v>12010</v>
          </cell>
          <cell r="AK52">
            <v>22010</v>
          </cell>
          <cell r="AL52">
            <v>22000</v>
          </cell>
          <cell r="AM52">
            <v>51014</v>
          </cell>
          <cell r="AN52" t="str">
            <v>CHILE - FONDOS DE PENSIONES</v>
          </cell>
        </row>
        <row r="53">
          <cell r="A53">
            <v>13010</v>
          </cell>
          <cell r="B53" t="str">
            <v>NIVEL2</v>
          </cell>
          <cell r="C53" t="str">
            <v>BANCA DE INVERSIONES</v>
          </cell>
          <cell r="AD53">
            <v>10000</v>
          </cell>
          <cell r="AE53">
            <v>12001</v>
          </cell>
          <cell r="AF53">
            <v>12010</v>
          </cell>
          <cell r="AG53">
            <v>12010</v>
          </cell>
          <cell r="AH53">
            <v>12010</v>
          </cell>
          <cell r="AI53">
            <v>12010</v>
          </cell>
          <cell r="AJ53">
            <v>12010</v>
          </cell>
          <cell r="AK53">
            <v>22010</v>
          </cell>
          <cell r="AL53">
            <v>22000</v>
          </cell>
          <cell r="AM53">
            <v>51013</v>
          </cell>
          <cell r="AN53" t="str">
            <v>CHILE - FONDOS DE INVERSION</v>
          </cell>
        </row>
        <row r="54">
          <cell r="A54">
            <v>13011</v>
          </cell>
          <cell r="B54" t="str">
            <v>NIVEL3</v>
          </cell>
          <cell r="C54" t="str">
            <v>BANCA DE INVERSIONES - AMERICA</v>
          </cell>
          <cell r="AD54">
            <v>10000</v>
          </cell>
          <cell r="AE54">
            <v>12001</v>
          </cell>
          <cell r="AF54">
            <v>12010</v>
          </cell>
          <cell r="AG54">
            <v>12010</v>
          </cell>
          <cell r="AH54">
            <v>12010</v>
          </cell>
          <cell r="AI54">
            <v>12010</v>
          </cell>
          <cell r="AJ54">
            <v>12010</v>
          </cell>
          <cell r="AK54">
            <v>22010</v>
          </cell>
          <cell r="AL54">
            <v>22000</v>
          </cell>
          <cell r="AM54">
            <v>51012</v>
          </cell>
          <cell r="AN54" t="str">
            <v>CHILE - TESORERIA CART. DIR.</v>
          </cell>
        </row>
        <row r="55">
          <cell r="A55">
            <v>13012</v>
          </cell>
          <cell r="B55" t="str">
            <v>NIVEL3</v>
          </cell>
          <cell r="C55" t="str">
            <v>BANCA DE INVERSIONES (SIN AMERICA)</v>
          </cell>
          <cell r="AD55">
            <v>10000</v>
          </cell>
          <cell r="AE55">
            <v>12001</v>
          </cell>
          <cell r="AF55">
            <v>12010</v>
          </cell>
          <cell r="AG55">
            <v>12010</v>
          </cell>
          <cell r="AH55">
            <v>12010</v>
          </cell>
          <cell r="AI55">
            <v>12010</v>
          </cell>
          <cell r="AJ55">
            <v>12010</v>
          </cell>
          <cell r="AK55">
            <v>22010</v>
          </cell>
          <cell r="AL55">
            <v>22000</v>
          </cell>
          <cell r="AM55">
            <v>51011</v>
          </cell>
          <cell r="AN55" t="str">
            <v>CHILE - TESORERIA TRADING</v>
          </cell>
        </row>
        <row r="56">
          <cell r="A56">
            <v>13020</v>
          </cell>
          <cell r="B56" t="str">
            <v>NIVEL2</v>
          </cell>
          <cell r="C56" t="str">
            <v>BANCA CORPORATIVA MATRIZ</v>
          </cell>
          <cell r="AD56">
            <v>10000</v>
          </cell>
          <cell r="AE56">
            <v>12001</v>
          </cell>
          <cell r="AF56">
            <v>12010</v>
          </cell>
          <cell r="AG56">
            <v>12010</v>
          </cell>
          <cell r="AH56">
            <v>12010</v>
          </cell>
          <cell r="AI56">
            <v>12010</v>
          </cell>
          <cell r="AJ56">
            <v>12010</v>
          </cell>
          <cell r="AK56">
            <v>22010</v>
          </cell>
          <cell r="AL56">
            <v>22000</v>
          </cell>
          <cell r="AM56">
            <v>51010</v>
          </cell>
          <cell r="AN56" t="str">
            <v>CHILE - TESORERIA CLIENTES</v>
          </cell>
        </row>
        <row r="57">
          <cell r="A57">
            <v>13029</v>
          </cell>
          <cell r="B57" t="str">
            <v>NIVEL3</v>
          </cell>
          <cell r="C57" t="str">
            <v>AJUSTES - BANCA CORPORATIVA</v>
          </cell>
          <cell r="AD57">
            <v>10000</v>
          </cell>
          <cell r="AE57">
            <v>12001</v>
          </cell>
          <cell r="AF57">
            <v>12010</v>
          </cell>
          <cell r="AG57">
            <v>12010</v>
          </cell>
          <cell r="AH57">
            <v>12010</v>
          </cell>
          <cell r="AI57">
            <v>12010</v>
          </cell>
          <cell r="AJ57">
            <v>12010</v>
          </cell>
          <cell r="AK57">
            <v>22010</v>
          </cell>
          <cell r="AL57">
            <v>22000</v>
          </cell>
          <cell r="AM57">
            <v>51009</v>
          </cell>
          <cell r="AN57" t="str">
            <v>CHILE - BCA. INVERSION EMPRESAS</v>
          </cell>
        </row>
        <row r="58">
          <cell r="A58">
            <v>13030</v>
          </cell>
          <cell r="B58" t="str">
            <v>NIVEL2</v>
          </cell>
          <cell r="C58" t="str">
            <v>TESORERIA</v>
          </cell>
          <cell r="AD58">
            <v>10000</v>
          </cell>
          <cell r="AE58">
            <v>12001</v>
          </cell>
          <cell r="AF58">
            <v>12010</v>
          </cell>
          <cell r="AG58">
            <v>12010</v>
          </cell>
          <cell r="AH58">
            <v>12010</v>
          </cell>
          <cell r="AI58">
            <v>12010</v>
          </cell>
          <cell r="AJ58">
            <v>12010</v>
          </cell>
          <cell r="AK58">
            <v>22010</v>
          </cell>
          <cell r="AL58">
            <v>22000</v>
          </cell>
          <cell r="AM58">
            <v>51008</v>
          </cell>
          <cell r="AN58" t="str">
            <v>CHILE - BCA. INVERSION PYMES</v>
          </cell>
        </row>
        <row r="59">
          <cell r="A59">
            <v>13031</v>
          </cell>
          <cell r="B59" t="str">
            <v>NIVEL3</v>
          </cell>
          <cell r="C59" t="str">
            <v>SANTANDER FINANCIAL PRODUCTS</v>
          </cell>
          <cell r="AD59">
            <v>10000</v>
          </cell>
          <cell r="AE59">
            <v>12001</v>
          </cell>
          <cell r="AF59">
            <v>12010</v>
          </cell>
          <cell r="AG59">
            <v>12010</v>
          </cell>
          <cell r="AH59">
            <v>12010</v>
          </cell>
          <cell r="AI59">
            <v>12010</v>
          </cell>
          <cell r="AJ59">
            <v>12010</v>
          </cell>
          <cell r="AK59">
            <v>22010</v>
          </cell>
          <cell r="AL59">
            <v>22000</v>
          </cell>
          <cell r="AM59">
            <v>51007</v>
          </cell>
          <cell r="AN59" t="str">
            <v>CHILE - BCA. INVERSION INDIVIDUOS</v>
          </cell>
        </row>
        <row r="60">
          <cell r="A60">
            <v>13032</v>
          </cell>
          <cell r="B60" t="str">
            <v>NIVEL3</v>
          </cell>
          <cell r="C60" t="str">
            <v>AJUSTES TRASPASO SUCURSALES</v>
          </cell>
          <cell r="AD60">
            <v>10000</v>
          </cell>
          <cell r="AE60">
            <v>12001</v>
          </cell>
          <cell r="AF60">
            <v>12010</v>
          </cell>
          <cell r="AG60">
            <v>12010</v>
          </cell>
          <cell r="AH60">
            <v>12010</v>
          </cell>
          <cell r="AI60">
            <v>12010</v>
          </cell>
          <cell r="AJ60">
            <v>12010</v>
          </cell>
          <cell r="AK60">
            <v>22010</v>
          </cell>
          <cell r="AL60">
            <v>22000</v>
          </cell>
          <cell r="AM60">
            <v>51006</v>
          </cell>
          <cell r="AN60" t="str">
            <v>CHILE - BANCA CORPORATIVA</v>
          </cell>
        </row>
        <row r="61">
          <cell r="A61">
            <v>13039</v>
          </cell>
          <cell r="B61" t="str">
            <v>NIVEL3</v>
          </cell>
          <cell r="C61" t="str">
            <v>AJUSTES - TESORERIA</v>
          </cell>
          <cell r="AD61">
            <v>10000</v>
          </cell>
          <cell r="AE61">
            <v>12001</v>
          </cell>
          <cell r="AF61">
            <v>12010</v>
          </cell>
          <cell r="AG61">
            <v>12010</v>
          </cell>
          <cell r="AH61">
            <v>12010</v>
          </cell>
          <cell r="AI61">
            <v>12010</v>
          </cell>
          <cell r="AJ61">
            <v>12010</v>
          </cell>
          <cell r="AK61">
            <v>22010</v>
          </cell>
          <cell r="AL61">
            <v>22000</v>
          </cell>
          <cell r="AM61">
            <v>51005</v>
          </cell>
          <cell r="AN61" t="str">
            <v>CHILE - B. COMERCIAL EMPRESAS</v>
          </cell>
        </row>
        <row r="62">
          <cell r="A62">
            <v>13040</v>
          </cell>
          <cell r="B62" t="str">
            <v>NIVEL2</v>
          </cell>
          <cell r="C62" t="str">
            <v>CORPORATIVA Y TESORERIA EXTRANJERO</v>
          </cell>
          <cell r="AD62">
            <v>10000</v>
          </cell>
          <cell r="AE62">
            <v>12001</v>
          </cell>
          <cell r="AF62">
            <v>12010</v>
          </cell>
          <cell r="AG62">
            <v>12010</v>
          </cell>
          <cell r="AH62">
            <v>12010</v>
          </cell>
          <cell r="AI62">
            <v>12010</v>
          </cell>
          <cell r="AJ62">
            <v>12010</v>
          </cell>
          <cell r="AK62">
            <v>22010</v>
          </cell>
          <cell r="AL62">
            <v>22000</v>
          </cell>
          <cell r="AM62">
            <v>51004</v>
          </cell>
          <cell r="AN62" t="str">
            <v>CHILE - B. COMERCIAL PYMES</v>
          </cell>
        </row>
        <row r="63">
          <cell r="A63">
            <v>13050</v>
          </cell>
          <cell r="B63" t="str">
            <v>NIVEL2</v>
          </cell>
          <cell r="C63" t="str">
            <v>RESULTADOS POR ARGENTINA</v>
          </cell>
          <cell r="AD63">
            <v>10000</v>
          </cell>
          <cell r="AE63">
            <v>12001</v>
          </cell>
          <cell r="AF63">
            <v>12010</v>
          </cell>
          <cell r="AG63">
            <v>12010</v>
          </cell>
          <cell r="AH63">
            <v>12010</v>
          </cell>
          <cell r="AI63">
            <v>12010</v>
          </cell>
          <cell r="AJ63">
            <v>12010</v>
          </cell>
          <cell r="AK63">
            <v>22010</v>
          </cell>
          <cell r="AL63">
            <v>22000</v>
          </cell>
          <cell r="AM63">
            <v>51003</v>
          </cell>
          <cell r="AN63" t="str">
            <v>CHILE - B. COMERCIAL INDIVIDUOS</v>
          </cell>
        </row>
        <row r="64">
          <cell r="A64">
            <v>13060</v>
          </cell>
          <cell r="B64" t="str">
            <v>NIVEL2</v>
          </cell>
          <cell r="C64" t="str">
            <v>TESORERIA - MANAGEMENT GLOBAL</v>
          </cell>
          <cell r="AD64">
            <v>10000</v>
          </cell>
          <cell r="AE64">
            <v>12001</v>
          </cell>
          <cell r="AF64">
            <v>12010</v>
          </cell>
          <cell r="AG64">
            <v>12010</v>
          </cell>
          <cell r="AH64">
            <v>12010</v>
          </cell>
          <cell r="AI64">
            <v>12010</v>
          </cell>
          <cell r="AJ64">
            <v>12010</v>
          </cell>
          <cell r="AK64">
            <v>22010</v>
          </cell>
          <cell r="AL64">
            <v>22000</v>
          </cell>
          <cell r="AM64">
            <v>51002</v>
          </cell>
          <cell r="AN64" t="str">
            <v>CHILE - INSTITUCIONAL PRIVADO</v>
          </cell>
        </row>
        <row r="65">
          <cell r="A65">
            <v>13100</v>
          </cell>
          <cell r="B65" t="str">
            <v>NIVEL3</v>
          </cell>
          <cell r="C65" t="str">
            <v>GRANDES EMPRESAS MATRIZ</v>
          </cell>
          <cell r="AD65">
            <v>10000</v>
          </cell>
          <cell r="AE65">
            <v>12001</v>
          </cell>
          <cell r="AF65">
            <v>12010</v>
          </cell>
          <cell r="AG65">
            <v>12010</v>
          </cell>
          <cell r="AH65">
            <v>12010</v>
          </cell>
          <cell r="AI65">
            <v>12010</v>
          </cell>
          <cell r="AJ65">
            <v>12010</v>
          </cell>
          <cell r="AK65">
            <v>22010</v>
          </cell>
          <cell r="AL65">
            <v>22000</v>
          </cell>
          <cell r="AM65">
            <v>51001</v>
          </cell>
          <cell r="AN65" t="str">
            <v>CHILE - INSTITUCIONAL PUBLICO</v>
          </cell>
        </row>
        <row r="66">
          <cell r="A66">
            <v>13110</v>
          </cell>
          <cell r="B66" t="str">
            <v>NIVEL3</v>
          </cell>
          <cell r="C66" t="str">
            <v>I.F.I. (FINANCIACION INTERNACI0NAL)</v>
          </cell>
          <cell r="AD66">
            <v>10000</v>
          </cell>
          <cell r="AE66">
            <v>12001</v>
          </cell>
          <cell r="AF66">
            <v>12010</v>
          </cell>
          <cell r="AG66">
            <v>12010</v>
          </cell>
          <cell r="AH66">
            <v>12010</v>
          </cell>
          <cell r="AI66">
            <v>12010</v>
          </cell>
          <cell r="AJ66">
            <v>12010</v>
          </cell>
          <cell r="AK66">
            <v>22010</v>
          </cell>
          <cell r="AL66">
            <v>22000</v>
          </cell>
          <cell r="AM66">
            <v>19999</v>
          </cell>
          <cell r="AN66" t="str">
            <v>SOCIEDAD PARA CUADRE BALANCES CHILE</v>
          </cell>
        </row>
        <row r="67">
          <cell r="A67">
            <v>13120</v>
          </cell>
          <cell r="B67" t="str">
            <v>NIVEL3</v>
          </cell>
          <cell r="C67" t="str">
            <v>A.F.I. (FINANCIACION INTERNACIONAL)</v>
          </cell>
          <cell r="AD67">
            <v>10000</v>
          </cell>
          <cell r="AE67">
            <v>12001</v>
          </cell>
          <cell r="AF67">
            <v>12010</v>
          </cell>
          <cell r="AG67">
            <v>12010</v>
          </cell>
          <cell r="AH67">
            <v>12010</v>
          </cell>
          <cell r="AI67">
            <v>12010</v>
          </cell>
          <cell r="AJ67">
            <v>12010</v>
          </cell>
          <cell r="AK67">
            <v>22010</v>
          </cell>
          <cell r="AL67">
            <v>22000</v>
          </cell>
          <cell r="AM67">
            <v>12419</v>
          </cell>
          <cell r="AN67" t="str">
            <v>AJUSTES - COMERCIAL CHILE SANTIAGO</v>
          </cell>
        </row>
        <row r="68">
          <cell r="A68">
            <v>13200</v>
          </cell>
          <cell r="B68" t="str">
            <v>NIVEL3</v>
          </cell>
          <cell r="C68" t="str">
            <v>TESORERIA - MERCADOS FINANCIEROS</v>
          </cell>
          <cell r="AD68">
            <v>10000</v>
          </cell>
          <cell r="AE68">
            <v>12001</v>
          </cell>
          <cell r="AF68">
            <v>12010</v>
          </cell>
          <cell r="AG68">
            <v>12010</v>
          </cell>
          <cell r="AH68">
            <v>12010</v>
          </cell>
          <cell r="AI68">
            <v>12010</v>
          </cell>
          <cell r="AJ68">
            <v>12010</v>
          </cell>
          <cell r="AK68">
            <v>22010</v>
          </cell>
          <cell r="AL68">
            <v>22000</v>
          </cell>
          <cell r="AM68">
            <v>12418</v>
          </cell>
          <cell r="AN68" t="str">
            <v>AJUSTES - OCHC CHILE (NO USAR) 80003</v>
          </cell>
        </row>
        <row r="69">
          <cell r="A69">
            <v>13301</v>
          </cell>
          <cell r="B69" t="str">
            <v>NIVEL3</v>
          </cell>
          <cell r="C69" t="str">
            <v>RESTO SUCURSALES EN EL EXTRANJERO</v>
          </cell>
          <cell r="AD69">
            <v>10000</v>
          </cell>
          <cell r="AE69">
            <v>12001</v>
          </cell>
          <cell r="AF69">
            <v>12010</v>
          </cell>
          <cell r="AG69">
            <v>12010</v>
          </cell>
          <cell r="AH69">
            <v>12010</v>
          </cell>
          <cell r="AI69">
            <v>12010</v>
          </cell>
          <cell r="AJ69">
            <v>12010</v>
          </cell>
          <cell r="AK69">
            <v>22010</v>
          </cell>
          <cell r="AL69">
            <v>22000</v>
          </cell>
          <cell r="AM69">
            <v>12019</v>
          </cell>
          <cell r="AN69" t="str">
            <v>AJUSTES - COMERCIAL CHILE SANTANDER</v>
          </cell>
        </row>
        <row r="70">
          <cell r="A70">
            <v>13310</v>
          </cell>
          <cell r="B70" t="str">
            <v>NIVEL3</v>
          </cell>
          <cell r="C70" t="str">
            <v>NEGOCIO EN  SUC. NUEVA YORK</v>
          </cell>
          <cell r="AD70">
            <v>10000</v>
          </cell>
          <cell r="AE70">
            <v>12001</v>
          </cell>
          <cell r="AF70">
            <v>12010</v>
          </cell>
          <cell r="AG70">
            <v>12010</v>
          </cell>
          <cell r="AH70">
            <v>12010</v>
          </cell>
          <cell r="AI70">
            <v>12010</v>
          </cell>
          <cell r="AJ70">
            <v>12010</v>
          </cell>
          <cell r="AK70">
            <v>22010</v>
          </cell>
          <cell r="AL70">
            <v>22000</v>
          </cell>
          <cell r="AM70">
            <v>12018</v>
          </cell>
          <cell r="AN70" t="str">
            <v>MOROSOS LEASING</v>
          </cell>
        </row>
        <row r="71">
          <cell r="A71">
            <v>13320</v>
          </cell>
          <cell r="B71" t="str">
            <v>NIVEL3</v>
          </cell>
          <cell r="C71" t="str">
            <v>NEGOCIO EN  SUC. LONDRES</v>
          </cell>
          <cell r="AD71">
            <v>10000</v>
          </cell>
          <cell r="AE71">
            <v>12001</v>
          </cell>
          <cell r="AF71">
            <v>12020</v>
          </cell>
          <cell r="AG71">
            <v>12020</v>
          </cell>
          <cell r="AH71">
            <v>12020</v>
          </cell>
          <cell r="AI71">
            <v>12020</v>
          </cell>
          <cell r="AJ71">
            <v>12020</v>
          </cell>
          <cell r="AK71">
            <v>22020</v>
          </cell>
          <cell r="AL71">
            <v>22000</v>
          </cell>
          <cell r="AM71">
            <v>52019</v>
          </cell>
          <cell r="AN71" t="str">
            <v>URUGUAY - PART/G.FINANCIERA RESTO</v>
          </cell>
        </row>
        <row r="72">
          <cell r="A72">
            <v>13330</v>
          </cell>
          <cell r="B72" t="str">
            <v>NIVEL3</v>
          </cell>
          <cell r="C72" t="str">
            <v>NEGOCIO EN SUC. FRANKFURT</v>
          </cell>
          <cell r="AD72">
            <v>10000</v>
          </cell>
          <cell r="AE72">
            <v>12001</v>
          </cell>
          <cell r="AF72">
            <v>12020</v>
          </cell>
          <cell r="AG72">
            <v>12020</v>
          </cell>
          <cell r="AH72">
            <v>12020</v>
          </cell>
          <cell r="AI72">
            <v>12020</v>
          </cell>
          <cell r="AJ72">
            <v>12020</v>
          </cell>
          <cell r="AK72">
            <v>22020</v>
          </cell>
          <cell r="AL72">
            <v>22000</v>
          </cell>
          <cell r="AM72">
            <v>52018</v>
          </cell>
          <cell r="AN72" t="str">
            <v>URUGUAY - PART/G.FINANCIERA POOL DE FONDOS</v>
          </cell>
        </row>
        <row r="73">
          <cell r="A73">
            <v>13342</v>
          </cell>
          <cell r="B73" t="str">
            <v>NIVEL3</v>
          </cell>
          <cell r="C73" t="str">
            <v>NEGOCIO EN SUC. PARIS</v>
          </cell>
          <cell r="AD73">
            <v>10000</v>
          </cell>
          <cell r="AE73">
            <v>12001</v>
          </cell>
          <cell r="AF73">
            <v>12020</v>
          </cell>
          <cell r="AG73">
            <v>12020</v>
          </cell>
          <cell r="AH73">
            <v>12020</v>
          </cell>
          <cell r="AI73">
            <v>12020</v>
          </cell>
          <cell r="AJ73">
            <v>12020</v>
          </cell>
          <cell r="AK73">
            <v>22020</v>
          </cell>
          <cell r="AL73">
            <v>22000</v>
          </cell>
          <cell r="AM73">
            <v>52017</v>
          </cell>
          <cell r="AN73" t="str">
            <v>URUGUAY - PART/G.FINANCIERA CARTERAS ALCO</v>
          </cell>
        </row>
        <row r="74">
          <cell r="A74">
            <v>13350</v>
          </cell>
          <cell r="B74" t="str">
            <v>NIVEL3</v>
          </cell>
          <cell r="C74" t="str">
            <v>NEGOCIO EN SUC. TOKYO</v>
          </cell>
          <cell r="AD74">
            <v>10000</v>
          </cell>
          <cell r="AE74">
            <v>12001</v>
          </cell>
          <cell r="AF74">
            <v>12020</v>
          </cell>
          <cell r="AG74">
            <v>12020</v>
          </cell>
          <cell r="AH74">
            <v>12020</v>
          </cell>
          <cell r="AI74">
            <v>12020</v>
          </cell>
          <cell r="AJ74">
            <v>12020</v>
          </cell>
          <cell r="AK74">
            <v>22020</v>
          </cell>
          <cell r="AL74">
            <v>22000</v>
          </cell>
          <cell r="AM74">
            <v>52016</v>
          </cell>
          <cell r="AN74" t="str">
            <v>URUGUAY - BANCA PRIVADA INT.</v>
          </cell>
        </row>
        <row r="75">
          <cell r="A75">
            <v>13362</v>
          </cell>
          <cell r="B75" t="str">
            <v>NIVEL3</v>
          </cell>
          <cell r="C75" t="str">
            <v>BANCA CORPORATIVA EN HONG KONG</v>
          </cell>
          <cell r="AD75">
            <v>10000</v>
          </cell>
          <cell r="AE75">
            <v>12001</v>
          </cell>
          <cell r="AF75">
            <v>12020</v>
          </cell>
          <cell r="AG75">
            <v>12020</v>
          </cell>
          <cell r="AH75">
            <v>12020</v>
          </cell>
          <cell r="AI75">
            <v>12020</v>
          </cell>
          <cell r="AJ75">
            <v>12020</v>
          </cell>
          <cell r="AK75">
            <v>22020</v>
          </cell>
          <cell r="AL75">
            <v>22000</v>
          </cell>
          <cell r="AM75">
            <v>52015</v>
          </cell>
          <cell r="AN75" t="str">
            <v>URUGUAY - GESTION DE ACTIVOS SEGUROS</v>
          </cell>
        </row>
        <row r="76">
          <cell r="A76">
            <v>13382</v>
          </cell>
          <cell r="B76" t="str">
            <v>NIVEL3</v>
          </cell>
          <cell r="C76" t="str">
            <v>BANCA CORPORATIVA EN SINGAPUR</v>
          </cell>
          <cell r="AD76">
            <v>10000</v>
          </cell>
          <cell r="AE76">
            <v>12001</v>
          </cell>
          <cell r="AF76">
            <v>12020</v>
          </cell>
          <cell r="AG76">
            <v>12020</v>
          </cell>
          <cell r="AH76">
            <v>12020</v>
          </cell>
          <cell r="AI76">
            <v>12020</v>
          </cell>
          <cell r="AJ76">
            <v>12020</v>
          </cell>
          <cell r="AK76">
            <v>22020</v>
          </cell>
          <cell r="AL76">
            <v>22000</v>
          </cell>
          <cell r="AM76">
            <v>52014</v>
          </cell>
          <cell r="AN76" t="str">
            <v>URUGUAY - FONDOS DE PENSIONES</v>
          </cell>
        </row>
        <row r="77">
          <cell r="A77">
            <v>13390</v>
          </cell>
          <cell r="B77" t="str">
            <v>NIVEL3</v>
          </cell>
          <cell r="C77" t="str">
            <v>NEGOCIO EN SUC. MILAN</v>
          </cell>
          <cell r="AD77">
            <v>10000</v>
          </cell>
          <cell r="AE77">
            <v>12001</v>
          </cell>
          <cell r="AF77">
            <v>12020</v>
          </cell>
          <cell r="AG77">
            <v>12020</v>
          </cell>
          <cell r="AH77">
            <v>12020</v>
          </cell>
          <cell r="AI77">
            <v>12020</v>
          </cell>
          <cell r="AJ77">
            <v>12020</v>
          </cell>
          <cell r="AK77">
            <v>22020</v>
          </cell>
          <cell r="AL77">
            <v>22000</v>
          </cell>
          <cell r="AM77">
            <v>52013</v>
          </cell>
          <cell r="AN77" t="str">
            <v>URUGUAY - FONDOS DE INVERSION</v>
          </cell>
        </row>
        <row r="78">
          <cell r="A78">
            <v>13810</v>
          </cell>
          <cell r="B78" t="str">
            <v>NIVEL3</v>
          </cell>
          <cell r="C78" t="str">
            <v>NEGOCIO EN SUC. BRUSELAS</v>
          </cell>
          <cell r="AD78">
            <v>10000</v>
          </cell>
          <cell r="AE78">
            <v>12001</v>
          </cell>
          <cell r="AF78">
            <v>12020</v>
          </cell>
          <cell r="AG78">
            <v>12020</v>
          </cell>
          <cell r="AH78">
            <v>12020</v>
          </cell>
          <cell r="AI78">
            <v>12020</v>
          </cell>
          <cell r="AJ78">
            <v>12020</v>
          </cell>
          <cell r="AK78">
            <v>22020</v>
          </cell>
          <cell r="AL78">
            <v>22000</v>
          </cell>
          <cell r="AM78">
            <v>52012</v>
          </cell>
          <cell r="AN78" t="str">
            <v>URUGUAY - TESORERIA CART. DIR.</v>
          </cell>
        </row>
        <row r="79">
          <cell r="A79">
            <v>13822</v>
          </cell>
          <cell r="B79" t="str">
            <v>NIVEL3</v>
          </cell>
          <cell r="C79" t="str">
            <v>BANCA CORPORATIVA EN GIBRALTAR</v>
          </cell>
          <cell r="AD79">
            <v>10000</v>
          </cell>
          <cell r="AE79">
            <v>12001</v>
          </cell>
          <cell r="AF79">
            <v>12020</v>
          </cell>
          <cell r="AG79">
            <v>12020</v>
          </cell>
          <cell r="AH79">
            <v>12020</v>
          </cell>
          <cell r="AI79">
            <v>12020</v>
          </cell>
          <cell r="AJ79">
            <v>12020</v>
          </cell>
          <cell r="AK79">
            <v>22020</v>
          </cell>
          <cell r="AL79">
            <v>22000</v>
          </cell>
          <cell r="AM79">
            <v>52011</v>
          </cell>
          <cell r="AN79" t="str">
            <v>URUGUAY - TESORERIA TRADING</v>
          </cell>
        </row>
        <row r="80">
          <cell r="A80">
            <v>14010</v>
          </cell>
          <cell r="B80" t="str">
            <v>NIVEL4</v>
          </cell>
          <cell r="C80" t="str">
            <v>BANCA DE INVERSIONES - ESPAÑA</v>
          </cell>
          <cell r="AD80">
            <v>10000</v>
          </cell>
          <cell r="AE80">
            <v>12001</v>
          </cell>
          <cell r="AF80">
            <v>12020</v>
          </cell>
          <cell r="AG80">
            <v>12020</v>
          </cell>
          <cell r="AH80">
            <v>12020</v>
          </cell>
          <cell r="AI80">
            <v>12020</v>
          </cell>
          <cell r="AJ80">
            <v>12020</v>
          </cell>
          <cell r="AK80">
            <v>22020</v>
          </cell>
          <cell r="AL80">
            <v>22000</v>
          </cell>
          <cell r="AM80">
            <v>52010</v>
          </cell>
          <cell r="AN80" t="str">
            <v>URUGUAY - TESORERIA CLIENTES</v>
          </cell>
        </row>
        <row r="81">
          <cell r="A81">
            <v>14020</v>
          </cell>
          <cell r="B81" t="str">
            <v>NIVEL4</v>
          </cell>
          <cell r="C81" t="str">
            <v>BANCA DE  INVERSIONES - ARGENTINA</v>
          </cell>
          <cell r="AD81">
            <v>10000</v>
          </cell>
          <cell r="AE81">
            <v>12001</v>
          </cell>
          <cell r="AF81">
            <v>12020</v>
          </cell>
          <cell r="AG81">
            <v>12020</v>
          </cell>
          <cell r="AH81">
            <v>12020</v>
          </cell>
          <cell r="AI81">
            <v>12020</v>
          </cell>
          <cell r="AJ81">
            <v>12020</v>
          </cell>
          <cell r="AK81">
            <v>22020</v>
          </cell>
          <cell r="AL81">
            <v>22000</v>
          </cell>
          <cell r="AM81">
            <v>52009</v>
          </cell>
          <cell r="AN81" t="str">
            <v>URUGUAY - BCA. INVERSION EMPRESAS</v>
          </cell>
        </row>
        <row r="82">
          <cell r="A82">
            <v>14030</v>
          </cell>
          <cell r="B82" t="str">
            <v>NIVEL4</v>
          </cell>
          <cell r="C82" t="str">
            <v>BANCA DE INVERSIONES - BRASIL</v>
          </cell>
          <cell r="AD82">
            <v>10000</v>
          </cell>
          <cell r="AE82">
            <v>12001</v>
          </cell>
          <cell r="AF82">
            <v>12020</v>
          </cell>
          <cell r="AG82">
            <v>12020</v>
          </cell>
          <cell r="AH82">
            <v>12020</v>
          </cell>
          <cell r="AI82">
            <v>12020</v>
          </cell>
          <cell r="AJ82">
            <v>12020</v>
          </cell>
          <cell r="AK82">
            <v>22020</v>
          </cell>
          <cell r="AL82">
            <v>22000</v>
          </cell>
          <cell r="AM82">
            <v>52008</v>
          </cell>
          <cell r="AN82" t="str">
            <v>URUGUAY - BCA. INVERSION PYMES</v>
          </cell>
        </row>
        <row r="83">
          <cell r="A83">
            <v>14040</v>
          </cell>
          <cell r="B83" t="str">
            <v>NIVEL4</v>
          </cell>
          <cell r="C83" t="str">
            <v>BANCA DE INVERSIONES - CHILE</v>
          </cell>
          <cell r="AD83">
            <v>10000</v>
          </cell>
          <cell r="AE83">
            <v>12001</v>
          </cell>
          <cell r="AF83">
            <v>12020</v>
          </cell>
          <cell r="AG83">
            <v>12020</v>
          </cell>
          <cell r="AH83">
            <v>12020</v>
          </cell>
          <cell r="AI83">
            <v>12020</v>
          </cell>
          <cell r="AJ83">
            <v>12020</v>
          </cell>
          <cell r="AK83">
            <v>22020</v>
          </cell>
          <cell r="AL83">
            <v>22000</v>
          </cell>
          <cell r="AM83">
            <v>52007</v>
          </cell>
          <cell r="AN83" t="str">
            <v>URUGUAY - BCA. INVERSION INDIVIDUOS</v>
          </cell>
        </row>
        <row r="84">
          <cell r="A84">
            <v>14050</v>
          </cell>
          <cell r="B84" t="str">
            <v>NIVEL4</v>
          </cell>
          <cell r="C84" t="str">
            <v>BANCA DE INVERSIONES - MEJICO</v>
          </cell>
          <cell r="AD84">
            <v>10000</v>
          </cell>
          <cell r="AE84">
            <v>12001</v>
          </cell>
          <cell r="AF84">
            <v>12020</v>
          </cell>
          <cell r="AG84">
            <v>12020</v>
          </cell>
          <cell r="AH84">
            <v>12020</v>
          </cell>
          <cell r="AI84">
            <v>12020</v>
          </cell>
          <cell r="AJ84">
            <v>12020</v>
          </cell>
          <cell r="AK84">
            <v>22020</v>
          </cell>
          <cell r="AL84">
            <v>22000</v>
          </cell>
          <cell r="AM84">
            <v>52006</v>
          </cell>
          <cell r="AN84" t="str">
            <v>URUGUAY - BANCA CORPORATIVA</v>
          </cell>
        </row>
        <row r="85">
          <cell r="A85">
            <v>14060</v>
          </cell>
          <cell r="B85" t="str">
            <v>NIVEL4</v>
          </cell>
          <cell r="C85" t="str">
            <v>BANCA DE INVERSIONES - VENEZUELA</v>
          </cell>
          <cell r="AD85">
            <v>10000</v>
          </cell>
          <cell r="AE85">
            <v>12001</v>
          </cell>
          <cell r="AF85">
            <v>12020</v>
          </cell>
          <cell r="AG85">
            <v>12020</v>
          </cell>
          <cell r="AH85">
            <v>12020</v>
          </cell>
          <cell r="AI85">
            <v>12020</v>
          </cell>
          <cell r="AJ85">
            <v>12020</v>
          </cell>
          <cell r="AK85">
            <v>22020</v>
          </cell>
          <cell r="AL85">
            <v>22000</v>
          </cell>
          <cell r="AM85">
            <v>52005</v>
          </cell>
          <cell r="AN85" t="str">
            <v>URUGUAY - B. COMERCIAL EMPRESAS</v>
          </cell>
        </row>
        <row r="86">
          <cell r="A86">
            <v>14080</v>
          </cell>
          <cell r="B86" t="str">
            <v>NIVEL4</v>
          </cell>
          <cell r="C86" t="str">
            <v>BANCA DE INVERSIONES - NUEVA YORK</v>
          </cell>
          <cell r="AD86">
            <v>10000</v>
          </cell>
          <cell r="AE86">
            <v>12001</v>
          </cell>
          <cell r="AF86">
            <v>12020</v>
          </cell>
          <cell r="AG86">
            <v>12020</v>
          </cell>
          <cell r="AH86">
            <v>12020</v>
          </cell>
          <cell r="AI86">
            <v>12020</v>
          </cell>
          <cell r="AJ86">
            <v>12020</v>
          </cell>
          <cell r="AK86">
            <v>22020</v>
          </cell>
          <cell r="AL86">
            <v>22000</v>
          </cell>
          <cell r="AM86">
            <v>52004</v>
          </cell>
          <cell r="AN86" t="str">
            <v>URUGUAY - B. COMERCIAL PYMES</v>
          </cell>
        </row>
        <row r="87">
          <cell r="A87">
            <v>14090</v>
          </cell>
          <cell r="B87" t="str">
            <v>NIVEL4</v>
          </cell>
          <cell r="C87" t="str">
            <v>BANCA DE INVERSIONES - PORTUGAL</v>
          </cell>
          <cell r="AD87">
            <v>10000</v>
          </cell>
          <cell r="AE87">
            <v>12001</v>
          </cell>
          <cell r="AF87">
            <v>12020</v>
          </cell>
          <cell r="AG87">
            <v>12020</v>
          </cell>
          <cell r="AH87">
            <v>12020</v>
          </cell>
          <cell r="AI87">
            <v>12020</v>
          </cell>
          <cell r="AJ87">
            <v>12020</v>
          </cell>
          <cell r="AK87">
            <v>22020</v>
          </cell>
          <cell r="AL87">
            <v>22000</v>
          </cell>
          <cell r="AM87">
            <v>52003</v>
          </cell>
          <cell r="AN87" t="str">
            <v>URUGUAY - B. COMERCIAL INDIVIDUOS</v>
          </cell>
        </row>
        <row r="88">
          <cell r="A88">
            <v>14100</v>
          </cell>
          <cell r="B88" t="str">
            <v>NIVEL4</v>
          </cell>
          <cell r="C88" t="str">
            <v>BANCA DE INVERSIONES - ITALIA</v>
          </cell>
          <cell r="AD88">
            <v>10000</v>
          </cell>
          <cell r="AE88">
            <v>12001</v>
          </cell>
          <cell r="AF88">
            <v>12020</v>
          </cell>
          <cell r="AG88">
            <v>12020</v>
          </cell>
          <cell r="AH88">
            <v>12020</v>
          </cell>
          <cell r="AI88">
            <v>12020</v>
          </cell>
          <cell r="AJ88">
            <v>12020</v>
          </cell>
          <cell r="AK88">
            <v>22020</v>
          </cell>
          <cell r="AL88">
            <v>22000</v>
          </cell>
          <cell r="AM88">
            <v>52002</v>
          </cell>
          <cell r="AN88" t="str">
            <v>URUGUAY - INSTITUCIONAL PRIVADO</v>
          </cell>
        </row>
        <row r="89">
          <cell r="A89">
            <v>14110</v>
          </cell>
          <cell r="B89" t="str">
            <v>NIVEL4</v>
          </cell>
          <cell r="C89" t="str">
            <v>BANCA DE INVERSIONES - FRANKFURT</v>
          </cell>
          <cell r="AD89">
            <v>10000</v>
          </cell>
          <cell r="AE89">
            <v>12001</v>
          </cell>
          <cell r="AF89">
            <v>12020</v>
          </cell>
          <cell r="AG89">
            <v>12020</v>
          </cell>
          <cell r="AH89">
            <v>12020</v>
          </cell>
          <cell r="AI89">
            <v>12020</v>
          </cell>
          <cell r="AJ89">
            <v>12020</v>
          </cell>
          <cell r="AK89">
            <v>22020</v>
          </cell>
          <cell r="AL89">
            <v>22000</v>
          </cell>
          <cell r="AM89">
            <v>52001</v>
          </cell>
          <cell r="AN89" t="str">
            <v>URUGUAY - INSTITUCIONAL PUBLICO</v>
          </cell>
        </row>
        <row r="90">
          <cell r="A90">
            <v>14130</v>
          </cell>
          <cell r="B90" t="str">
            <v>NIVEL4</v>
          </cell>
          <cell r="C90" t="str">
            <v>BANCA DE INVERSIONES - FILIPINAS</v>
          </cell>
          <cell r="AD90">
            <v>10000</v>
          </cell>
          <cell r="AE90">
            <v>12001</v>
          </cell>
          <cell r="AF90">
            <v>12020</v>
          </cell>
          <cell r="AG90">
            <v>12020</v>
          </cell>
          <cell r="AH90">
            <v>12020</v>
          </cell>
          <cell r="AI90">
            <v>12020</v>
          </cell>
          <cell r="AJ90">
            <v>12020</v>
          </cell>
          <cell r="AK90">
            <v>22020</v>
          </cell>
          <cell r="AL90">
            <v>22000</v>
          </cell>
          <cell r="AM90">
            <v>12459</v>
          </cell>
          <cell r="AN90" t="str">
            <v>AJUSTES GRUPO OHCH - URUGUAY</v>
          </cell>
        </row>
        <row r="91">
          <cell r="A91">
            <v>14140</v>
          </cell>
          <cell r="B91" t="str">
            <v>NIVEL4</v>
          </cell>
          <cell r="C91" t="str">
            <v>BANCA DE INVERSIONES - SDADES. INSTRUMENTALES</v>
          </cell>
          <cell r="AD91">
            <v>10000</v>
          </cell>
          <cell r="AE91">
            <v>12001</v>
          </cell>
          <cell r="AF91">
            <v>12020</v>
          </cell>
          <cell r="AG91">
            <v>12020</v>
          </cell>
          <cell r="AH91">
            <v>12020</v>
          </cell>
          <cell r="AI91">
            <v>12020</v>
          </cell>
          <cell r="AJ91">
            <v>12020</v>
          </cell>
          <cell r="AK91">
            <v>22020</v>
          </cell>
          <cell r="AL91">
            <v>22000</v>
          </cell>
          <cell r="AM91">
            <v>12029</v>
          </cell>
          <cell r="AN91" t="str">
            <v>AJUSTES - COMERCIAL URUGUAY</v>
          </cell>
        </row>
        <row r="92">
          <cell r="A92">
            <v>14150</v>
          </cell>
          <cell r="B92" t="str">
            <v>NIVEL4</v>
          </cell>
          <cell r="C92" t="str">
            <v>BANCA INVERSIONES - LONDRES</v>
          </cell>
          <cell r="AD92">
            <v>10000</v>
          </cell>
          <cell r="AE92">
            <v>12001</v>
          </cell>
          <cell r="AF92">
            <v>12020</v>
          </cell>
          <cell r="AG92">
            <v>12020</v>
          </cell>
          <cell r="AH92">
            <v>12020</v>
          </cell>
          <cell r="AI92">
            <v>12020</v>
          </cell>
          <cell r="AJ92">
            <v>12020</v>
          </cell>
          <cell r="AK92">
            <v>22020</v>
          </cell>
          <cell r="AL92">
            <v>22000</v>
          </cell>
          <cell r="AM92">
            <v>12028</v>
          </cell>
          <cell r="AN92" t="str">
            <v>MOROSOS PLATACARD</v>
          </cell>
        </row>
        <row r="93">
          <cell r="A93">
            <v>14160</v>
          </cell>
          <cell r="B93" t="str">
            <v>NIVEL4</v>
          </cell>
          <cell r="C93" t="str">
            <v>BANCA DE INVERSIONES - PARIS</v>
          </cell>
          <cell r="AD93">
            <v>10000</v>
          </cell>
          <cell r="AE93">
            <v>12001</v>
          </cell>
          <cell r="AF93">
            <v>12030</v>
          </cell>
          <cell r="AG93">
            <v>12030</v>
          </cell>
          <cell r="AH93">
            <v>12030</v>
          </cell>
          <cell r="AI93">
            <v>12030</v>
          </cell>
          <cell r="AJ93">
            <v>12030</v>
          </cell>
          <cell r="AK93">
            <v>22030</v>
          </cell>
          <cell r="AL93">
            <v>22000</v>
          </cell>
          <cell r="AM93">
            <v>53019</v>
          </cell>
          <cell r="AN93" t="str">
            <v>P. RICO - PART/G.FINANCIERA RESTO</v>
          </cell>
        </row>
        <row r="94">
          <cell r="A94">
            <v>14170</v>
          </cell>
          <cell r="B94" t="str">
            <v>NIVEL4</v>
          </cell>
          <cell r="C94" t="str">
            <v>BANCA DE INVERSIONES - PERU</v>
          </cell>
          <cell r="AD94">
            <v>10000</v>
          </cell>
          <cell r="AE94">
            <v>12001</v>
          </cell>
          <cell r="AF94">
            <v>12030</v>
          </cell>
          <cell r="AG94">
            <v>12030</v>
          </cell>
          <cell r="AH94">
            <v>12030</v>
          </cell>
          <cell r="AI94">
            <v>12030</v>
          </cell>
          <cell r="AJ94">
            <v>12030</v>
          </cell>
          <cell r="AK94">
            <v>22030</v>
          </cell>
          <cell r="AL94">
            <v>22000</v>
          </cell>
          <cell r="AM94">
            <v>53018</v>
          </cell>
          <cell r="AN94" t="str">
            <v>P. RICO - PART/G.FINANCIERA POOL DE FONDOS</v>
          </cell>
        </row>
        <row r="95">
          <cell r="A95">
            <v>14180</v>
          </cell>
          <cell r="B95" t="str">
            <v>NIVEL4</v>
          </cell>
          <cell r="C95" t="str">
            <v>BANCA DE INVERSIONES - COLOMBIA</v>
          </cell>
          <cell r="AD95">
            <v>10000</v>
          </cell>
          <cell r="AE95">
            <v>12001</v>
          </cell>
          <cell r="AF95">
            <v>12030</v>
          </cell>
          <cell r="AG95">
            <v>12030</v>
          </cell>
          <cell r="AH95">
            <v>12030</v>
          </cell>
          <cell r="AI95">
            <v>12030</v>
          </cell>
          <cell r="AJ95">
            <v>12030</v>
          </cell>
          <cell r="AK95">
            <v>22030</v>
          </cell>
          <cell r="AL95">
            <v>22000</v>
          </cell>
          <cell r="AM95">
            <v>53017</v>
          </cell>
          <cell r="AN95" t="str">
            <v>P. RICO - PART/G.FINANCIERA CARTERAS ALCO</v>
          </cell>
        </row>
        <row r="96">
          <cell r="A96">
            <v>14190</v>
          </cell>
          <cell r="B96" t="str">
            <v>NIVEL4</v>
          </cell>
          <cell r="C96" t="str">
            <v>BANCA DE INVERSIONES - RESTO LATINOAMERICA</v>
          </cell>
          <cell r="AD96">
            <v>10000</v>
          </cell>
          <cell r="AE96">
            <v>12001</v>
          </cell>
          <cell r="AF96">
            <v>12030</v>
          </cell>
          <cell r="AG96">
            <v>12030</v>
          </cell>
          <cell r="AH96">
            <v>12030</v>
          </cell>
          <cell r="AI96">
            <v>12030</v>
          </cell>
          <cell r="AJ96">
            <v>12030</v>
          </cell>
          <cell r="AK96">
            <v>22030</v>
          </cell>
          <cell r="AL96">
            <v>22000</v>
          </cell>
          <cell r="AM96">
            <v>53016</v>
          </cell>
          <cell r="AN96" t="str">
            <v>P. RICO - BANCA PRIVADA INT.</v>
          </cell>
        </row>
        <row r="97">
          <cell r="A97">
            <v>14200</v>
          </cell>
          <cell r="B97" t="str">
            <v>NIVEL4</v>
          </cell>
          <cell r="C97" t="str">
            <v>AJUSTES CONSOLIDACION - B. INVERSIONES</v>
          </cell>
          <cell r="AD97">
            <v>10000</v>
          </cell>
          <cell r="AE97">
            <v>12001</v>
          </cell>
          <cell r="AF97">
            <v>12030</v>
          </cell>
          <cell r="AG97">
            <v>12030</v>
          </cell>
          <cell r="AH97">
            <v>12030</v>
          </cell>
          <cell r="AI97">
            <v>12030</v>
          </cell>
          <cell r="AJ97">
            <v>12030</v>
          </cell>
          <cell r="AK97">
            <v>22030</v>
          </cell>
          <cell r="AL97">
            <v>22000</v>
          </cell>
          <cell r="AM97">
            <v>53015</v>
          </cell>
          <cell r="AN97" t="str">
            <v>P. RICO - GESTION DE ACTIVOS SEGUROS</v>
          </cell>
        </row>
        <row r="98">
          <cell r="A98">
            <v>15000</v>
          </cell>
          <cell r="B98" t="str">
            <v>NIVEL2</v>
          </cell>
          <cell r="C98" t="str">
            <v>BANESTO CONSOLIDADO</v>
          </cell>
          <cell r="AD98">
            <v>10000</v>
          </cell>
          <cell r="AE98">
            <v>12001</v>
          </cell>
          <cell r="AF98">
            <v>12030</v>
          </cell>
          <cell r="AG98">
            <v>12030</v>
          </cell>
          <cell r="AH98">
            <v>12030</v>
          </cell>
          <cell r="AI98">
            <v>12030</v>
          </cell>
          <cell r="AJ98">
            <v>12030</v>
          </cell>
          <cell r="AK98">
            <v>22030</v>
          </cell>
          <cell r="AL98">
            <v>22000</v>
          </cell>
          <cell r="AM98">
            <v>53014</v>
          </cell>
          <cell r="AN98" t="str">
            <v>P. RICO - FONDOS DE PENSIONES</v>
          </cell>
        </row>
        <row r="99">
          <cell r="A99">
            <v>16000</v>
          </cell>
          <cell r="B99" t="str">
            <v>NIVEL1</v>
          </cell>
          <cell r="C99" t="str">
            <v>GESTION DE ACTIVOS Y BANCA PRIVADA</v>
          </cell>
          <cell r="AD99">
            <v>10000</v>
          </cell>
          <cell r="AE99">
            <v>12001</v>
          </cell>
          <cell r="AF99">
            <v>12030</v>
          </cell>
          <cell r="AG99">
            <v>12030</v>
          </cell>
          <cell r="AH99">
            <v>12030</v>
          </cell>
          <cell r="AI99">
            <v>12030</v>
          </cell>
          <cell r="AJ99">
            <v>12030</v>
          </cell>
          <cell r="AK99">
            <v>22030</v>
          </cell>
          <cell r="AL99">
            <v>22000</v>
          </cell>
          <cell r="AM99">
            <v>53013</v>
          </cell>
          <cell r="AN99" t="str">
            <v>P. RICO - FONDOS DE INVERSION</v>
          </cell>
        </row>
        <row r="100">
          <cell r="A100">
            <v>16001</v>
          </cell>
          <cell r="B100" t="str">
            <v>NIVEL2</v>
          </cell>
          <cell r="C100" t="str">
            <v>GESTION DE ACTIVOS</v>
          </cell>
          <cell r="AD100">
            <v>10000</v>
          </cell>
          <cell r="AE100">
            <v>12001</v>
          </cell>
          <cell r="AF100">
            <v>12030</v>
          </cell>
          <cell r="AG100">
            <v>12030</v>
          </cell>
          <cell r="AH100">
            <v>12030</v>
          </cell>
          <cell r="AI100">
            <v>12030</v>
          </cell>
          <cell r="AJ100">
            <v>12030</v>
          </cell>
          <cell r="AK100">
            <v>22030</v>
          </cell>
          <cell r="AL100">
            <v>22000</v>
          </cell>
          <cell r="AM100">
            <v>53012</v>
          </cell>
          <cell r="AN100" t="str">
            <v>P. RICO - TESORERIA CART. DIR.</v>
          </cell>
        </row>
        <row r="101">
          <cell r="A101">
            <v>16002</v>
          </cell>
          <cell r="B101" t="str">
            <v>NIVEL2</v>
          </cell>
          <cell r="C101" t="str">
            <v>BANCA PRIVADA</v>
          </cell>
          <cell r="AD101">
            <v>10000</v>
          </cell>
          <cell r="AE101">
            <v>12001</v>
          </cell>
          <cell r="AF101">
            <v>12030</v>
          </cell>
          <cell r="AG101">
            <v>12030</v>
          </cell>
          <cell r="AH101">
            <v>12030</v>
          </cell>
          <cell r="AI101">
            <v>12030</v>
          </cell>
          <cell r="AJ101">
            <v>12030</v>
          </cell>
          <cell r="AK101">
            <v>22030</v>
          </cell>
          <cell r="AL101">
            <v>22000</v>
          </cell>
          <cell r="AM101">
            <v>53011</v>
          </cell>
          <cell r="AN101" t="str">
            <v>P. RICO - TESORERIA TRADING</v>
          </cell>
        </row>
        <row r="102">
          <cell r="A102">
            <v>16003</v>
          </cell>
          <cell r="B102" t="str">
            <v>NIVEL3</v>
          </cell>
          <cell r="C102" t="str">
            <v>GESTORAS - AMERICA</v>
          </cell>
          <cell r="AD102">
            <v>10000</v>
          </cell>
          <cell r="AE102">
            <v>12001</v>
          </cell>
          <cell r="AF102">
            <v>12030</v>
          </cell>
          <cell r="AG102">
            <v>12030</v>
          </cell>
          <cell r="AH102">
            <v>12030</v>
          </cell>
          <cell r="AI102">
            <v>12030</v>
          </cell>
          <cell r="AJ102">
            <v>12030</v>
          </cell>
          <cell r="AK102">
            <v>22030</v>
          </cell>
          <cell r="AL102">
            <v>22000</v>
          </cell>
          <cell r="AM102">
            <v>53010</v>
          </cell>
          <cell r="AN102" t="str">
            <v>P. RICO - TESORERIA CLIENTES</v>
          </cell>
        </row>
        <row r="103">
          <cell r="A103">
            <v>16004</v>
          </cell>
          <cell r="B103" t="str">
            <v>NIVEL3</v>
          </cell>
          <cell r="C103" t="str">
            <v>GESTORAS - RESTO</v>
          </cell>
          <cell r="AD103">
            <v>10000</v>
          </cell>
          <cell r="AE103">
            <v>12001</v>
          </cell>
          <cell r="AF103">
            <v>12030</v>
          </cell>
          <cell r="AG103">
            <v>12030</v>
          </cell>
          <cell r="AH103">
            <v>12030</v>
          </cell>
          <cell r="AI103">
            <v>12030</v>
          </cell>
          <cell r="AJ103">
            <v>12030</v>
          </cell>
          <cell r="AK103">
            <v>22030</v>
          </cell>
          <cell r="AL103">
            <v>22000</v>
          </cell>
          <cell r="AM103">
            <v>53009</v>
          </cell>
          <cell r="AN103" t="str">
            <v>P. RICO - BCA. INVERSION EMPRESAS</v>
          </cell>
        </row>
        <row r="104">
          <cell r="A104">
            <v>16008</v>
          </cell>
          <cell r="B104" t="str">
            <v>NIVEL3</v>
          </cell>
          <cell r="C104" t="str">
            <v>AJUSTES - BANCA PRIVADA</v>
          </cell>
          <cell r="AD104">
            <v>10000</v>
          </cell>
          <cell r="AE104">
            <v>12001</v>
          </cell>
          <cell r="AF104">
            <v>12030</v>
          </cell>
          <cell r="AG104">
            <v>12030</v>
          </cell>
          <cell r="AH104">
            <v>12030</v>
          </cell>
          <cell r="AI104">
            <v>12030</v>
          </cell>
          <cell r="AJ104">
            <v>12030</v>
          </cell>
          <cell r="AK104">
            <v>22030</v>
          </cell>
          <cell r="AL104">
            <v>22000</v>
          </cell>
          <cell r="AM104">
            <v>53008</v>
          </cell>
          <cell r="AN104" t="str">
            <v>P. RICO - BCA. INVERSION PYMES</v>
          </cell>
        </row>
        <row r="105">
          <cell r="A105">
            <v>16009</v>
          </cell>
          <cell r="B105" t="str">
            <v>NIVEL3</v>
          </cell>
          <cell r="C105" t="str">
            <v>AJUSTES - GESTION DE ACTIVOS</v>
          </cell>
          <cell r="AD105">
            <v>10000</v>
          </cell>
          <cell r="AE105">
            <v>12001</v>
          </cell>
          <cell r="AF105">
            <v>12030</v>
          </cell>
          <cell r="AG105">
            <v>12030</v>
          </cell>
          <cell r="AH105">
            <v>12030</v>
          </cell>
          <cell r="AI105">
            <v>12030</v>
          </cell>
          <cell r="AJ105">
            <v>12030</v>
          </cell>
          <cell r="AK105">
            <v>22030</v>
          </cell>
          <cell r="AL105">
            <v>22000</v>
          </cell>
          <cell r="AM105">
            <v>53007</v>
          </cell>
          <cell r="AN105" t="str">
            <v>P. RICO - BCA. INVERSION INDIVIDUOS</v>
          </cell>
        </row>
        <row r="106">
          <cell r="A106">
            <v>16010</v>
          </cell>
          <cell r="B106" t="str">
            <v>NIVEL4</v>
          </cell>
          <cell r="C106" t="str">
            <v>GESTION DE ACTIVOS - CHILE</v>
          </cell>
          <cell r="AD106">
            <v>10000</v>
          </cell>
          <cell r="AE106">
            <v>12001</v>
          </cell>
          <cell r="AF106">
            <v>12030</v>
          </cell>
          <cell r="AG106">
            <v>12030</v>
          </cell>
          <cell r="AH106">
            <v>12030</v>
          </cell>
          <cell r="AI106">
            <v>12030</v>
          </cell>
          <cell r="AJ106">
            <v>12030</v>
          </cell>
          <cell r="AK106">
            <v>22030</v>
          </cell>
          <cell r="AL106">
            <v>22000</v>
          </cell>
          <cell r="AM106">
            <v>53006</v>
          </cell>
          <cell r="AN106" t="str">
            <v>P. RICO - BANCA CORPORATIVA</v>
          </cell>
        </row>
        <row r="107">
          <cell r="A107">
            <v>16020</v>
          </cell>
          <cell r="B107" t="str">
            <v>NIVEL4</v>
          </cell>
          <cell r="C107" t="str">
            <v>GESTION DE ACTIVOS - URUGUAY</v>
          </cell>
          <cell r="AD107">
            <v>10000</v>
          </cell>
          <cell r="AE107">
            <v>12001</v>
          </cell>
          <cell r="AF107">
            <v>12030</v>
          </cell>
          <cell r="AG107">
            <v>12030</v>
          </cell>
          <cell r="AH107">
            <v>12030</v>
          </cell>
          <cell r="AI107">
            <v>12030</v>
          </cell>
          <cell r="AJ107">
            <v>12030</v>
          </cell>
          <cell r="AK107">
            <v>22030</v>
          </cell>
          <cell r="AL107">
            <v>22000</v>
          </cell>
          <cell r="AM107">
            <v>53005</v>
          </cell>
          <cell r="AN107" t="str">
            <v>P. RICO - B. COMERCIAL EMPRESAS</v>
          </cell>
        </row>
        <row r="108">
          <cell r="A108">
            <v>16030</v>
          </cell>
          <cell r="B108" t="str">
            <v>NIVEL4</v>
          </cell>
          <cell r="C108" t="str">
            <v>GESTION DE ACTIVOS - PUERTO RICO</v>
          </cell>
          <cell r="AD108">
            <v>10000</v>
          </cell>
          <cell r="AE108">
            <v>12001</v>
          </cell>
          <cell r="AF108">
            <v>12030</v>
          </cell>
          <cell r="AG108">
            <v>12030</v>
          </cell>
          <cell r="AH108">
            <v>12030</v>
          </cell>
          <cell r="AI108">
            <v>12030</v>
          </cell>
          <cell r="AJ108">
            <v>12030</v>
          </cell>
          <cell r="AK108">
            <v>22030</v>
          </cell>
          <cell r="AL108">
            <v>22000</v>
          </cell>
          <cell r="AM108">
            <v>53004</v>
          </cell>
          <cell r="AN108" t="str">
            <v>P. RICO - B. COMERCIAL PYMES</v>
          </cell>
        </row>
        <row r="109">
          <cell r="A109">
            <v>16050</v>
          </cell>
          <cell r="B109" t="str">
            <v>NIVEL4</v>
          </cell>
          <cell r="C109" t="str">
            <v>GESTION DE ACTIVOS - PORTUGAL</v>
          </cell>
          <cell r="AD109">
            <v>10000</v>
          </cell>
          <cell r="AE109">
            <v>12001</v>
          </cell>
          <cell r="AF109">
            <v>12030</v>
          </cell>
          <cell r="AG109">
            <v>12030</v>
          </cell>
          <cell r="AH109">
            <v>12030</v>
          </cell>
          <cell r="AI109">
            <v>12030</v>
          </cell>
          <cell r="AJ109">
            <v>12030</v>
          </cell>
          <cell r="AK109">
            <v>22030</v>
          </cell>
          <cell r="AL109">
            <v>22000</v>
          </cell>
          <cell r="AM109">
            <v>53003</v>
          </cell>
          <cell r="AN109" t="str">
            <v>P. RICO - B. COMERCIAL INDIVIDUOS</v>
          </cell>
        </row>
        <row r="110">
          <cell r="A110">
            <v>16080</v>
          </cell>
          <cell r="B110" t="str">
            <v>NIVEL4</v>
          </cell>
          <cell r="C110" t="str">
            <v>GESTION DE ACTIVOS - PERU</v>
          </cell>
          <cell r="AD110">
            <v>10000</v>
          </cell>
          <cell r="AE110">
            <v>12001</v>
          </cell>
          <cell r="AF110">
            <v>12030</v>
          </cell>
          <cell r="AG110">
            <v>12030</v>
          </cell>
          <cell r="AH110">
            <v>12030</v>
          </cell>
          <cell r="AI110">
            <v>12030</v>
          </cell>
          <cell r="AJ110">
            <v>12030</v>
          </cell>
          <cell r="AK110">
            <v>22030</v>
          </cell>
          <cell r="AL110">
            <v>22000</v>
          </cell>
          <cell r="AM110">
            <v>53002</v>
          </cell>
          <cell r="AN110" t="str">
            <v>P. RICO - INSTITUCIONAL PRIVADO</v>
          </cell>
        </row>
        <row r="111">
          <cell r="A111">
            <v>16110</v>
          </cell>
          <cell r="B111" t="str">
            <v>NIVEL4</v>
          </cell>
          <cell r="C111" t="str">
            <v>GESTION ACTIVOS - VENEZUELA</v>
          </cell>
          <cell r="AD111">
            <v>10000</v>
          </cell>
          <cell r="AE111">
            <v>12001</v>
          </cell>
          <cell r="AF111">
            <v>12030</v>
          </cell>
          <cell r="AG111">
            <v>12030</v>
          </cell>
          <cell r="AH111">
            <v>12030</v>
          </cell>
          <cell r="AI111">
            <v>12030</v>
          </cell>
          <cell r="AJ111">
            <v>12030</v>
          </cell>
          <cell r="AK111">
            <v>22030</v>
          </cell>
          <cell r="AL111">
            <v>22000</v>
          </cell>
          <cell r="AM111">
            <v>53001</v>
          </cell>
          <cell r="AN111" t="str">
            <v>P. RICO - INSTITUCIONAL PUBLICO</v>
          </cell>
        </row>
        <row r="112">
          <cell r="A112">
            <v>16130</v>
          </cell>
          <cell r="B112" t="str">
            <v>NIVEL4</v>
          </cell>
          <cell r="C112" t="str">
            <v>GESTION DE ACTIVOS - MEJICO</v>
          </cell>
          <cell r="AD112">
            <v>10000</v>
          </cell>
          <cell r="AE112">
            <v>12001</v>
          </cell>
          <cell r="AF112">
            <v>12030</v>
          </cell>
          <cell r="AG112">
            <v>12030</v>
          </cell>
          <cell r="AH112">
            <v>12030</v>
          </cell>
          <cell r="AI112">
            <v>12030</v>
          </cell>
          <cell r="AJ112">
            <v>12030</v>
          </cell>
          <cell r="AK112">
            <v>22030</v>
          </cell>
          <cell r="AL112">
            <v>22000</v>
          </cell>
          <cell r="AM112">
            <v>13857</v>
          </cell>
          <cell r="AN112" t="str">
            <v>AJUSTES - BCH. SUC. PUERTO RICO</v>
          </cell>
        </row>
        <row r="113">
          <cell r="A113">
            <v>16140</v>
          </cell>
          <cell r="B113" t="str">
            <v>NIVEL4</v>
          </cell>
          <cell r="C113" t="str">
            <v>GESTION DE ACTIVOS - COLOMBIA</v>
          </cell>
          <cell r="AD113">
            <v>10000</v>
          </cell>
          <cell r="AE113">
            <v>12001</v>
          </cell>
          <cell r="AF113">
            <v>12030</v>
          </cell>
          <cell r="AG113">
            <v>12030</v>
          </cell>
          <cell r="AH113">
            <v>12030</v>
          </cell>
          <cell r="AI113">
            <v>12030</v>
          </cell>
          <cell r="AJ113">
            <v>12030</v>
          </cell>
          <cell r="AK113">
            <v>22030</v>
          </cell>
          <cell r="AL113">
            <v>22000</v>
          </cell>
          <cell r="AM113">
            <v>12039</v>
          </cell>
          <cell r="AN113" t="str">
            <v>AJUSTES - COMERCIAL PUERTO RICO</v>
          </cell>
        </row>
        <row r="114">
          <cell r="A114">
            <v>16150</v>
          </cell>
          <cell r="B114" t="str">
            <v>NIVEL4</v>
          </cell>
          <cell r="C114" t="str">
            <v>GESTION DE ACTIVOS - ARGENTINA</v>
          </cell>
          <cell r="AD114">
            <v>10000</v>
          </cell>
          <cell r="AE114">
            <v>12001</v>
          </cell>
          <cell r="AF114">
            <v>12030</v>
          </cell>
          <cell r="AG114">
            <v>12030</v>
          </cell>
          <cell r="AH114">
            <v>12030</v>
          </cell>
          <cell r="AI114">
            <v>12030</v>
          </cell>
          <cell r="AJ114">
            <v>12030</v>
          </cell>
          <cell r="AK114">
            <v>22030</v>
          </cell>
          <cell r="AL114">
            <v>22000</v>
          </cell>
          <cell r="AM114">
            <v>12038</v>
          </cell>
          <cell r="AN114" t="str">
            <v>MOROSOS PUERTO RICO</v>
          </cell>
        </row>
        <row r="115">
          <cell r="A115">
            <v>16160</v>
          </cell>
          <cell r="B115" t="str">
            <v>NIVEL4</v>
          </cell>
          <cell r="C115" t="str">
            <v>GESTION DE ACTIVOS - BRASIL</v>
          </cell>
          <cell r="AD115">
            <v>10000</v>
          </cell>
          <cell r="AE115">
            <v>12001</v>
          </cell>
          <cell r="AF115">
            <v>12030</v>
          </cell>
          <cell r="AG115">
            <v>12030</v>
          </cell>
          <cell r="AH115">
            <v>12030</v>
          </cell>
          <cell r="AI115">
            <v>12030</v>
          </cell>
          <cell r="AJ115">
            <v>12030</v>
          </cell>
          <cell r="AK115">
            <v>22030</v>
          </cell>
          <cell r="AL115">
            <v>22000</v>
          </cell>
          <cell r="AM115">
            <v>12032</v>
          </cell>
          <cell r="AN115" t="str">
            <v>STDER. OVERSEAS BANK (PUERTO RICO)</v>
          </cell>
        </row>
        <row r="116">
          <cell r="A116">
            <v>16300</v>
          </cell>
          <cell r="B116" t="str">
            <v>NIVEL4</v>
          </cell>
          <cell r="C116" t="str">
            <v>GESTION DE ACTIVOS - ESPAÑA</v>
          </cell>
          <cell r="AD116">
            <v>10000</v>
          </cell>
          <cell r="AE116">
            <v>12001</v>
          </cell>
          <cell r="AF116">
            <v>12080</v>
          </cell>
          <cell r="AG116">
            <v>12080</v>
          </cell>
          <cell r="AH116">
            <v>12080</v>
          </cell>
          <cell r="AI116">
            <v>12080</v>
          </cell>
          <cell r="AJ116">
            <v>12080</v>
          </cell>
          <cell r="AK116">
            <v>22080</v>
          </cell>
          <cell r="AL116">
            <v>22000</v>
          </cell>
          <cell r="AM116">
            <v>58019</v>
          </cell>
          <cell r="AN116" t="str">
            <v>PERU - PART/G.FINANCIERA RESTO</v>
          </cell>
        </row>
        <row r="117">
          <cell r="A117">
            <v>16350</v>
          </cell>
          <cell r="B117" t="str">
            <v>NIVEL4</v>
          </cell>
          <cell r="C117" t="str">
            <v>GESTION DE ACTIVOS - BOLIVIA</v>
          </cell>
          <cell r="AD117">
            <v>10000</v>
          </cell>
          <cell r="AE117">
            <v>12001</v>
          </cell>
          <cell r="AF117">
            <v>12080</v>
          </cell>
          <cell r="AG117">
            <v>12080</v>
          </cell>
          <cell r="AH117">
            <v>12080</v>
          </cell>
          <cell r="AI117">
            <v>12080</v>
          </cell>
          <cell r="AJ117">
            <v>12080</v>
          </cell>
          <cell r="AK117">
            <v>22080</v>
          </cell>
          <cell r="AL117">
            <v>22000</v>
          </cell>
          <cell r="AM117">
            <v>58018</v>
          </cell>
          <cell r="AN117" t="str">
            <v>PERU - PART/G.FINANCIERA POOL DE FONDOS</v>
          </cell>
        </row>
        <row r="118">
          <cell r="A118">
            <v>16400</v>
          </cell>
          <cell r="B118" t="str">
            <v>NIVEL3</v>
          </cell>
          <cell r="C118" t="str">
            <v>BANCA PRIVADA ESPAÑA</v>
          </cell>
          <cell r="AD118">
            <v>10000</v>
          </cell>
          <cell r="AE118">
            <v>12001</v>
          </cell>
          <cell r="AF118">
            <v>12080</v>
          </cell>
          <cell r="AG118">
            <v>12080</v>
          </cell>
          <cell r="AH118">
            <v>12080</v>
          </cell>
          <cell r="AI118">
            <v>12080</v>
          </cell>
          <cell r="AJ118">
            <v>12080</v>
          </cell>
          <cell r="AK118">
            <v>22080</v>
          </cell>
          <cell r="AL118">
            <v>22000</v>
          </cell>
          <cell r="AM118">
            <v>58017</v>
          </cell>
          <cell r="AN118" t="str">
            <v>PERU - PART/G.FINANCIERA CARTERAS ALCO</v>
          </cell>
        </row>
        <row r="119">
          <cell r="A119">
            <v>16410</v>
          </cell>
          <cell r="B119" t="str">
            <v>NIVEL4</v>
          </cell>
          <cell r="C119" t="str">
            <v>B.S.N. BANIF</v>
          </cell>
          <cell r="AD119">
            <v>10000</v>
          </cell>
          <cell r="AE119">
            <v>12001</v>
          </cell>
          <cell r="AF119">
            <v>12080</v>
          </cell>
          <cell r="AG119">
            <v>12080</v>
          </cell>
          <cell r="AH119">
            <v>12080</v>
          </cell>
          <cell r="AI119">
            <v>12080</v>
          </cell>
          <cell r="AJ119">
            <v>12080</v>
          </cell>
          <cell r="AK119">
            <v>22080</v>
          </cell>
          <cell r="AL119">
            <v>22000</v>
          </cell>
          <cell r="AM119">
            <v>58016</v>
          </cell>
          <cell r="AN119" t="str">
            <v>PERU - BANCA PRIVADA INT.</v>
          </cell>
        </row>
        <row r="120">
          <cell r="A120">
            <v>16420</v>
          </cell>
          <cell r="B120" t="str">
            <v>NIVEL4</v>
          </cell>
          <cell r="C120" t="str">
            <v>RESTO BANCA PRIVADA ESPAÑA</v>
          </cell>
          <cell r="AD120">
            <v>10000</v>
          </cell>
          <cell r="AE120">
            <v>12001</v>
          </cell>
          <cell r="AF120">
            <v>12080</v>
          </cell>
          <cell r="AG120">
            <v>12080</v>
          </cell>
          <cell r="AH120">
            <v>12080</v>
          </cell>
          <cell r="AI120">
            <v>12080</v>
          </cell>
          <cell r="AJ120">
            <v>12080</v>
          </cell>
          <cell r="AK120">
            <v>22080</v>
          </cell>
          <cell r="AL120">
            <v>22000</v>
          </cell>
          <cell r="AM120">
            <v>58015</v>
          </cell>
          <cell r="AN120" t="str">
            <v>PERU - GESTION DE ACTIVOS SEGUROS</v>
          </cell>
        </row>
        <row r="121">
          <cell r="A121">
            <v>16500</v>
          </cell>
          <cell r="B121" t="str">
            <v>NIVEL4</v>
          </cell>
          <cell r="C121" t="str">
            <v>RESTO B.P.I.</v>
          </cell>
          <cell r="AD121">
            <v>10000</v>
          </cell>
          <cell r="AE121">
            <v>12001</v>
          </cell>
          <cell r="AF121">
            <v>12080</v>
          </cell>
          <cell r="AG121">
            <v>12080</v>
          </cell>
          <cell r="AH121">
            <v>12080</v>
          </cell>
          <cell r="AI121">
            <v>12080</v>
          </cell>
          <cell r="AJ121">
            <v>12080</v>
          </cell>
          <cell r="AK121">
            <v>22080</v>
          </cell>
          <cell r="AL121">
            <v>22000</v>
          </cell>
          <cell r="AM121">
            <v>58014</v>
          </cell>
          <cell r="AN121" t="str">
            <v>PERU - FONDOS DE PENSIONES</v>
          </cell>
        </row>
        <row r="122">
          <cell r="A122">
            <v>16700</v>
          </cell>
          <cell r="B122" t="str">
            <v>NIVEL3</v>
          </cell>
          <cell r="C122" t="str">
            <v>B.P.I. INTERNACIONAL</v>
          </cell>
          <cell r="AD122">
            <v>10000</v>
          </cell>
          <cell r="AE122">
            <v>12001</v>
          </cell>
          <cell r="AF122">
            <v>12080</v>
          </cell>
          <cell r="AG122">
            <v>12080</v>
          </cell>
          <cell r="AH122">
            <v>12080</v>
          </cell>
          <cell r="AI122">
            <v>12080</v>
          </cell>
          <cell r="AJ122">
            <v>12080</v>
          </cell>
          <cell r="AK122">
            <v>22080</v>
          </cell>
          <cell r="AL122">
            <v>22000</v>
          </cell>
          <cell r="AM122">
            <v>58013</v>
          </cell>
          <cell r="AN122" t="str">
            <v>PERU - FONDOS DE INVERSION</v>
          </cell>
        </row>
        <row r="123">
          <cell r="A123">
            <v>16900</v>
          </cell>
          <cell r="B123" t="str">
            <v>NIVEL4</v>
          </cell>
          <cell r="C123" t="str">
            <v>RESTO GESTION ACTIVOS AMERICA</v>
          </cell>
          <cell r="AD123">
            <v>10000</v>
          </cell>
          <cell r="AE123">
            <v>12001</v>
          </cell>
          <cell r="AF123">
            <v>12080</v>
          </cell>
          <cell r="AG123">
            <v>12080</v>
          </cell>
          <cell r="AH123">
            <v>12080</v>
          </cell>
          <cell r="AI123">
            <v>12080</v>
          </cell>
          <cell r="AJ123">
            <v>12080</v>
          </cell>
          <cell r="AK123">
            <v>22080</v>
          </cell>
          <cell r="AL123">
            <v>22000</v>
          </cell>
          <cell r="AM123">
            <v>58012</v>
          </cell>
          <cell r="AN123" t="str">
            <v>PERU - TESORERIA CART. DIR.</v>
          </cell>
        </row>
        <row r="124">
          <cell r="A124">
            <v>17000</v>
          </cell>
          <cell r="B124" t="str">
            <v>NIVEL1</v>
          </cell>
          <cell r="C124" t="str">
            <v>PARTICIPACIONES / GESTION FINANCIERA</v>
          </cell>
          <cell r="AD124">
            <v>10000</v>
          </cell>
          <cell r="AE124">
            <v>12001</v>
          </cell>
          <cell r="AF124">
            <v>12080</v>
          </cell>
          <cell r="AG124">
            <v>12080</v>
          </cell>
          <cell r="AH124">
            <v>12080</v>
          </cell>
          <cell r="AI124">
            <v>12080</v>
          </cell>
          <cell r="AJ124">
            <v>12080</v>
          </cell>
          <cell r="AK124">
            <v>22080</v>
          </cell>
          <cell r="AL124">
            <v>22000</v>
          </cell>
          <cell r="AM124">
            <v>58011</v>
          </cell>
          <cell r="AN124" t="str">
            <v>PERU - TESORERIA TRADING</v>
          </cell>
        </row>
        <row r="125">
          <cell r="A125">
            <v>17010</v>
          </cell>
          <cell r="B125" t="str">
            <v>NIVEL3</v>
          </cell>
          <cell r="C125" t="str">
            <v>ALCO MATRIZ</v>
          </cell>
          <cell r="AD125">
            <v>10000</v>
          </cell>
          <cell r="AE125">
            <v>12001</v>
          </cell>
          <cell r="AF125">
            <v>12080</v>
          </cell>
          <cell r="AG125">
            <v>12080</v>
          </cell>
          <cell r="AH125">
            <v>12080</v>
          </cell>
          <cell r="AI125">
            <v>12080</v>
          </cell>
          <cell r="AJ125">
            <v>12080</v>
          </cell>
          <cell r="AK125">
            <v>22080</v>
          </cell>
          <cell r="AL125">
            <v>22000</v>
          </cell>
          <cell r="AM125">
            <v>58010</v>
          </cell>
          <cell r="AN125" t="str">
            <v>PERU - TESORERIA CLIENTES</v>
          </cell>
        </row>
        <row r="126">
          <cell r="A126">
            <v>17020</v>
          </cell>
          <cell r="B126" t="str">
            <v>NIVEL2</v>
          </cell>
          <cell r="C126" t="str">
            <v>CARTERA CENTRAL</v>
          </cell>
          <cell r="AD126">
            <v>10000</v>
          </cell>
          <cell r="AE126">
            <v>12001</v>
          </cell>
          <cell r="AF126">
            <v>12080</v>
          </cell>
          <cell r="AG126">
            <v>12080</v>
          </cell>
          <cell r="AH126">
            <v>12080</v>
          </cell>
          <cell r="AI126">
            <v>12080</v>
          </cell>
          <cell r="AJ126">
            <v>12080</v>
          </cell>
          <cell r="AK126">
            <v>22080</v>
          </cell>
          <cell r="AL126">
            <v>22000</v>
          </cell>
          <cell r="AM126">
            <v>58009</v>
          </cell>
          <cell r="AN126" t="str">
            <v>PERU - BCA. INVERSION EMPRESAS</v>
          </cell>
        </row>
        <row r="127">
          <cell r="A127">
            <v>17030</v>
          </cell>
          <cell r="B127" t="str">
            <v>NIVEL4</v>
          </cell>
          <cell r="C127" t="str">
            <v>GESTION INVERSIONES - TRADING</v>
          </cell>
          <cell r="AD127">
            <v>10000</v>
          </cell>
          <cell r="AE127">
            <v>12001</v>
          </cell>
          <cell r="AF127">
            <v>12080</v>
          </cell>
          <cell r="AG127">
            <v>12080</v>
          </cell>
          <cell r="AH127">
            <v>12080</v>
          </cell>
          <cell r="AI127">
            <v>12080</v>
          </cell>
          <cell r="AJ127">
            <v>12080</v>
          </cell>
          <cell r="AK127">
            <v>22080</v>
          </cell>
          <cell r="AL127">
            <v>22000</v>
          </cell>
          <cell r="AM127">
            <v>58008</v>
          </cell>
          <cell r="AN127" t="str">
            <v>PERU - BCA. INVERSION PYMES</v>
          </cell>
        </row>
        <row r="128">
          <cell r="A128">
            <v>17040</v>
          </cell>
          <cell r="B128" t="str">
            <v>NIVEL2</v>
          </cell>
          <cell r="C128" t="str">
            <v>GESTION FINANCIERA</v>
          </cell>
          <cell r="AD128">
            <v>10000</v>
          </cell>
          <cell r="AE128">
            <v>12001</v>
          </cell>
          <cell r="AF128">
            <v>12080</v>
          </cell>
          <cell r="AG128">
            <v>12080</v>
          </cell>
          <cell r="AH128">
            <v>12080</v>
          </cell>
          <cell r="AI128">
            <v>12080</v>
          </cell>
          <cell r="AJ128">
            <v>12080</v>
          </cell>
          <cell r="AK128">
            <v>22080</v>
          </cell>
          <cell r="AL128">
            <v>22000</v>
          </cell>
          <cell r="AM128">
            <v>58007</v>
          </cell>
          <cell r="AN128" t="str">
            <v>PERU - BCA. INVERSION INDIVIDUOS</v>
          </cell>
        </row>
        <row r="129">
          <cell r="A129">
            <v>17041</v>
          </cell>
          <cell r="B129" t="str">
            <v>NIVEL3</v>
          </cell>
          <cell r="C129" t="str">
            <v>POSICION DE CAMBIO</v>
          </cell>
          <cell r="AD129">
            <v>10000</v>
          </cell>
          <cell r="AE129">
            <v>12001</v>
          </cell>
          <cell r="AF129">
            <v>12080</v>
          </cell>
          <cell r="AG129">
            <v>12080</v>
          </cell>
          <cell r="AH129">
            <v>12080</v>
          </cell>
          <cell r="AI129">
            <v>12080</v>
          </cell>
          <cell r="AJ129">
            <v>12080</v>
          </cell>
          <cell r="AK129">
            <v>22080</v>
          </cell>
          <cell r="AL129">
            <v>22000</v>
          </cell>
          <cell r="AM129">
            <v>58006</v>
          </cell>
          <cell r="AN129" t="str">
            <v>PERU - BANCA CORPORATIVA</v>
          </cell>
        </row>
        <row r="130">
          <cell r="A130">
            <v>17042</v>
          </cell>
          <cell r="B130" t="str">
            <v>NIVEL3</v>
          </cell>
          <cell r="C130" t="str">
            <v>EMISIONES / TITULIZACIONES</v>
          </cell>
          <cell r="AD130">
            <v>10000</v>
          </cell>
          <cell r="AE130">
            <v>12001</v>
          </cell>
          <cell r="AF130">
            <v>12080</v>
          </cell>
          <cell r="AG130">
            <v>12080</v>
          </cell>
          <cell r="AH130">
            <v>12080</v>
          </cell>
          <cell r="AI130">
            <v>12080</v>
          </cell>
          <cell r="AJ130">
            <v>12080</v>
          </cell>
          <cell r="AK130">
            <v>22080</v>
          </cell>
          <cell r="AL130">
            <v>22000</v>
          </cell>
          <cell r="AM130">
            <v>58005</v>
          </cell>
          <cell r="AN130" t="str">
            <v>PERU - B. COMERCIAL EMPRESAS</v>
          </cell>
        </row>
        <row r="131">
          <cell r="A131">
            <v>17050</v>
          </cell>
          <cell r="B131" t="str">
            <v>NIVEL4</v>
          </cell>
          <cell r="C131" t="str">
            <v>GESTION INVERSIONES - RESTO</v>
          </cell>
          <cell r="AD131">
            <v>10000</v>
          </cell>
          <cell r="AE131">
            <v>12001</v>
          </cell>
          <cell r="AF131">
            <v>12080</v>
          </cell>
          <cell r="AG131">
            <v>12080</v>
          </cell>
          <cell r="AH131">
            <v>12080</v>
          </cell>
          <cell r="AI131">
            <v>12080</v>
          </cell>
          <cell r="AJ131">
            <v>12080</v>
          </cell>
          <cell r="AK131">
            <v>22080</v>
          </cell>
          <cell r="AL131">
            <v>22000</v>
          </cell>
          <cell r="AM131">
            <v>58004</v>
          </cell>
          <cell r="AN131" t="str">
            <v>PERU - B. COMERCIAL PYMES</v>
          </cell>
        </row>
        <row r="132">
          <cell r="A132">
            <v>17060</v>
          </cell>
          <cell r="B132" t="str">
            <v>NIVEL2</v>
          </cell>
          <cell r="C132" t="str">
            <v>PROYECTOS EN LIQUIDACION/CREACION</v>
          </cell>
          <cell r="AD132">
            <v>10000</v>
          </cell>
          <cell r="AE132">
            <v>12001</v>
          </cell>
          <cell r="AF132">
            <v>12080</v>
          </cell>
          <cell r="AG132">
            <v>12080</v>
          </cell>
          <cell r="AH132">
            <v>12080</v>
          </cell>
          <cell r="AI132">
            <v>12080</v>
          </cell>
          <cell r="AJ132">
            <v>12080</v>
          </cell>
          <cell r="AK132">
            <v>22080</v>
          </cell>
          <cell r="AL132">
            <v>22000</v>
          </cell>
          <cell r="AM132">
            <v>58003</v>
          </cell>
          <cell r="AN132" t="str">
            <v>PERU - B. COMERCIAL INDIVIDUOS</v>
          </cell>
        </row>
        <row r="133">
          <cell r="A133">
            <v>17090</v>
          </cell>
          <cell r="B133" t="str">
            <v>NIVEL2</v>
          </cell>
          <cell r="C133" t="str">
            <v>HOLDING</v>
          </cell>
          <cell r="AD133">
            <v>10000</v>
          </cell>
          <cell r="AE133">
            <v>12001</v>
          </cell>
          <cell r="AF133">
            <v>12080</v>
          </cell>
          <cell r="AG133">
            <v>12080</v>
          </cell>
          <cell r="AH133">
            <v>12080</v>
          </cell>
          <cell r="AI133">
            <v>12080</v>
          </cell>
          <cell r="AJ133">
            <v>12080</v>
          </cell>
          <cell r="AK133">
            <v>22080</v>
          </cell>
          <cell r="AL133">
            <v>22000</v>
          </cell>
          <cell r="AM133">
            <v>58002</v>
          </cell>
          <cell r="AN133" t="str">
            <v>PERU - INSTITUCIONAL PRIVADO</v>
          </cell>
        </row>
        <row r="134">
          <cell r="A134">
            <v>17091</v>
          </cell>
          <cell r="B134" t="str">
            <v>NIVEL3</v>
          </cell>
          <cell r="C134" t="str">
            <v>ACTIVIDADES CORPORATIVAS IBEROAMERICA</v>
          </cell>
          <cell r="AD134">
            <v>10000</v>
          </cell>
          <cell r="AE134">
            <v>12001</v>
          </cell>
          <cell r="AF134">
            <v>12080</v>
          </cell>
          <cell r="AG134">
            <v>12080</v>
          </cell>
          <cell r="AH134">
            <v>12080</v>
          </cell>
          <cell r="AI134">
            <v>12080</v>
          </cell>
          <cell r="AJ134">
            <v>12080</v>
          </cell>
          <cell r="AK134">
            <v>22080</v>
          </cell>
          <cell r="AL134">
            <v>22000</v>
          </cell>
          <cell r="AM134">
            <v>58001</v>
          </cell>
          <cell r="AN134" t="str">
            <v>PERU - INSTITUCIONAL PUBLICO</v>
          </cell>
        </row>
        <row r="135">
          <cell r="A135">
            <v>17100</v>
          </cell>
          <cell r="B135" t="str">
            <v>NIVEL3</v>
          </cell>
          <cell r="C135" t="str">
            <v>AJUSTES DE CONSOLIDACION</v>
          </cell>
          <cell r="AD135">
            <v>10000</v>
          </cell>
          <cell r="AE135">
            <v>12001</v>
          </cell>
          <cell r="AF135">
            <v>12080</v>
          </cell>
          <cell r="AG135">
            <v>12080</v>
          </cell>
          <cell r="AH135">
            <v>12080</v>
          </cell>
          <cell r="AI135">
            <v>12080</v>
          </cell>
          <cell r="AJ135">
            <v>12080</v>
          </cell>
          <cell r="AK135">
            <v>22080</v>
          </cell>
          <cell r="AL135">
            <v>22000</v>
          </cell>
          <cell r="AM135">
            <v>12449</v>
          </cell>
          <cell r="AN135" t="str">
            <v>AJUSTES GRUPO OHCH - PERU</v>
          </cell>
        </row>
        <row r="136">
          <cell r="A136">
            <v>17200</v>
          </cell>
          <cell r="B136" t="str">
            <v>NIVEL3</v>
          </cell>
          <cell r="C136" t="str">
            <v>PROYECTO PARTENON</v>
          </cell>
          <cell r="AD136">
            <v>10000</v>
          </cell>
          <cell r="AE136">
            <v>12001</v>
          </cell>
          <cell r="AF136">
            <v>12080</v>
          </cell>
          <cell r="AG136">
            <v>12080</v>
          </cell>
          <cell r="AH136">
            <v>12080</v>
          </cell>
          <cell r="AI136">
            <v>12080</v>
          </cell>
          <cell r="AJ136">
            <v>12080</v>
          </cell>
          <cell r="AK136">
            <v>22080</v>
          </cell>
          <cell r="AL136">
            <v>22000</v>
          </cell>
          <cell r="AM136">
            <v>12448</v>
          </cell>
          <cell r="AN136" t="str">
            <v>AJUSTES - OHCH PERU (NO USAR) 80003</v>
          </cell>
        </row>
        <row r="137">
          <cell r="A137">
            <v>17300</v>
          </cell>
          <cell r="B137" t="str">
            <v>NIVEL3</v>
          </cell>
          <cell r="C137" t="str">
            <v>IMPUESTOS FUERA DE CALCULO AUTOMATICO</v>
          </cell>
          <cell r="AD137">
            <v>10000</v>
          </cell>
          <cell r="AE137">
            <v>12001</v>
          </cell>
          <cell r="AF137">
            <v>12080</v>
          </cell>
          <cell r="AG137">
            <v>12080</v>
          </cell>
          <cell r="AH137">
            <v>12080</v>
          </cell>
          <cell r="AI137">
            <v>12080</v>
          </cell>
          <cell r="AJ137">
            <v>12080</v>
          </cell>
          <cell r="AK137">
            <v>22080</v>
          </cell>
          <cell r="AL137">
            <v>22000</v>
          </cell>
          <cell r="AM137">
            <v>12089</v>
          </cell>
          <cell r="AN137" t="str">
            <v>AJUSTES - COMERCIAL PERU</v>
          </cell>
        </row>
        <row r="138">
          <cell r="A138">
            <v>17500</v>
          </cell>
          <cell r="B138" t="str">
            <v>NIVEL3</v>
          </cell>
          <cell r="C138" t="str">
            <v>ENTIDADES EN ESPAÑA</v>
          </cell>
          <cell r="AD138">
            <v>10000</v>
          </cell>
          <cell r="AE138">
            <v>12001</v>
          </cell>
          <cell r="AF138">
            <v>12080</v>
          </cell>
          <cell r="AG138">
            <v>12080</v>
          </cell>
          <cell r="AH138">
            <v>12080</v>
          </cell>
          <cell r="AI138">
            <v>12080</v>
          </cell>
          <cell r="AJ138">
            <v>12080</v>
          </cell>
          <cell r="AK138">
            <v>22080</v>
          </cell>
          <cell r="AL138">
            <v>22000</v>
          </cell>
          <cell r="AM138">
            <v>12088</v>
          </cell>
          <cell r="AN138" t="str">
            <v>MOROSOS PANAMERICAN</v>
          </cell>
        </row>
        <row r="139">
          <cell r="A139">
            <v>17600</v>
          </cell>
          <cell r="B139" t="str">
            <v>NIVEL3</v>
          </cell>
          <cell r="C139" t="str">
            <v>RESTO SOCIEDADES EN EL EXTRANJERO</v>
          </cell>
          <cell r="AD139">
            <v>10000</v>
          </cell>
          <cell r="AE139">
            <v>12001</v>
          </cell>
          <cell r="AF139">
            <v>12080</v>
          </cell>
          <cell r="AG139">
            <v>12080</v>
          </cell>
          <cell r="AH139">
            <v>12080</v>
          </cell>
          <cell r="AI139">
            <v>12080</v>
          </cell>
          <cell r="AJ139">
            <v>12080</v>
          </cell>
          <cell r="AK139">
            <v>22080</v>
          </cell>
          <cell r="AL139">
            <v>22000</v>
          </cell>
          <cell r="AM139">
            <v>12087</v>
          </cell>
          <cell r="AN139" t="str">
            <v>MOROSOS - PERU (SIN PANAMERICAN BANK)</v>
          </cell>
        </row>
        <row r="140">
          <cell r="A140">
            <v>17620</v>
          </cell>
          <cell r="B140" t="str">
            <v>NIVEL4</v>
          </cell>
          <cell r="C140" t="str">
            <v>EMISIONES</v>
          </cell>
          <cell r="AD140">
            <v>10000</v>
          </cell>
          <cell r="AE140">
            <v>12001</v>
          </cell>
          <cell r="AF140">
            <v>12110</v>
          </cell>
          <cell r="AG140">
            <v>12110</v>
          </cell>
          <cell r="AH140">
            <v>12110</v>
          </cell>
          <cell r="AI140">
            <v>12110</v>
          </cell>
          <cell r="AJ140">
            <v>12110</v>
          </cell>
          <cell r="AK140">
            <v>22110</v>
          </cell>
          <cell r="AL140">
            <v>22000</v>
          </cell>
          <cell r="AM140">
            <v>51119</v>
          </cell>
          <cell r="AN140" t="str">
            <v>VENEZUELA - PART/G.FINANCIERA RESTO</v>
          </cell>
        </row>
        <row r="141">
          <cell r="A141">
            <v>17630</v>
          </cell>
          <cell r="B141" t="str">
            <v>NIVEL4</v>
          </cell>
          <cell r="C141" t="str">
            <v>TITULIZACIONES</v>
          </cell>
          <cell r="AD141">
            <v>10000</v>
          </cell>
          <cell r="AE141">
            <v>12001</v>
          </cell>
          <cell r="AF141">
            <v>12110</v>
          </cell>
          <cell r="AG141">
            <v>12110</v>
          </cell>
          <cell r="AH141">
            <v>12110</v>
          </cell>
          <cell r="AI141">
            <v>12110</v>
          </cell>
          <cell r="AJ141">
            <v>12110</v>
          </cell>
          <cell r="AK141">
            <v>22110</v>
          </cell>
          <cell r="AL141">
            <v>22000</v>
          </cell>
          <cell r="AM141">
            <v>51118</v>
          </cell>
          <cell r="AN141" t="str">
            <v>VENEZUELA - PART/G.FINANCIERA POOL DE FONDOS</v>
          </cell>
        </row>
        <row r="142">
          <cell r="A142">
            <v>17650</v>
          </cell>
          <cell r="B142" t="str">
            <v>NIVEL4</v>
          </cell>
          <cell r="C142" t="str">
            <v>TESORERIA CORPORATIVA</v>
          </cell>
          <cell r="AD142">
            <v>10000</v>
          </cell>
          <cell r="AE142">
            <v>12001</v>
          </cell>
          <cell r="AF142">
            <v>12110</v>
          </cell>
          <cell r="AG142">
            <v>12110</v>
          </cell>
          <cell r="AH142">
            <v>12110</v>
          </cell>
          <cell r="AI142">
            <v>12110</v>
          </cell>
          <cell r="AJ142">
            <v>12110</v>
          </cell>
          <cell r="AK142">
            <v>22110</v>
          </cell>
          <cell r="AL142">
            <v>22000</v>
          </cell>
          <cell r="AM142">
            <v>51117</v>
          </cell>
          <cell r="AN142" t="str">
            <v>VENEZUELA - PART/G.FINANCIERA CARTERAS ALCO</v>
          </cell>
        </row>
        <row r="143">
          <cell r="A143">
            <v>17810</v>
          </cell>
          <cell r="B143" t="str">
            <v>NIVEL3</v>
          </cell>
          <cell r="C143" t="str">
            <v>GRUPO INDUSTRIAL</v>
          </cell>
          <cell r="AD143">
            <v>10000</v>
          </cell>
          <cell r="AE143">
            <v>12001</v>
          </cell>
          <cell r="AF143">
            <v>12110</v>
          </cell>
          <cell r="AG143">
            <v>12110</v>
          </cell>
          <cell r="AH143">
            <v>12110</v>
          </cell>
          <cell r="AI143">
            <v>12110</v>
          </cell>
          <cell r="AJ143">
            <v>12110</v>
          </cell>
          <cell r="AK143">
            <v>22110</v>
          </cell>
          <cell r="AL143">
            <v>22000</v>
          </cell>
          <cell r="AM143">
            <v>51116</v>
          </cell>
          <cell r="AN143" t="str">
            <v>VENEZUELA - BANCA PRIVADA INT.</v>
          </cell>
        </row>
        <row r="144">
          <cell r="A144">
            <v>17820</v>
          </cell>
          <cell r="B144" t="str">
            <v>NIVEL3</v>
          </cell>
          <cell r="C144" t="str">
            <v>ALIANZAS</v>
          </cell>
          <cell r="AD144">
            <v>10000</v>
          </cell>
          <cell r="AE144">
            <v>12001</v>
          </cell>
          <cell r="AF144">
            <v>12110</v>
          </cell>
          <cell r="AG144">
            <v>12110</v>
          </cell>
          <cell r="AH144">
            <v>12110</v>
          </cell>
          <cell r="AI144">
            <v>12110</v>
          </cell>
          <cell r="AJ144">
            <v>12110</v>
          </cell>
          <cell r="AK144">
            <v>22110</v>
          </cell>
          <cell r="AL144">
            <v>22000</v>
          </cell>
          <cell r="AM144">
            <v>51115</v>
          </cell>
          <cell r="AN144" t="str">
            <v>VENEZUELA - GESTION DE ACTIVOS SEGUROS</v>
          </cell>
        </row>
        <row r="145">
          <cell r="A145">
            <v>17830</v>
          </cell>
          <cell r="B145" t="str">
            <v>NIVEL3</v>
          </cell>
          <cell r="C145" t="str">
            <v>GESTION DE INVERSIONES</v>
          </cell>
          <cell r="AD145">
            <v>10000</v>
          </cell>
          <cell r="AE145">
            <v>12001</v>
          </cell>
          <cell r="AF145">
            <v>12110</v>
          </cell>
          <cell r="AG145">
            <v>12110</v>
          </cell>
          <cell r="AH145">
            <v>12110</v>
          </cell>
          <cell r="AI145">
            <v>12110</v>
          </cell>
          <cell r="AJ145">
            <v>12110</v>
          </cell>
          <cell r="AK145">
            <v>22110</v>
          </cell>
          <cell r="AL145">
            <v>22000</v>
          </cell>
          <cell r="AM145">
            <v>51114</v>
          </cell>
          <cell r="AN145" t="str">
            <v>VENEZUELA - FONDOS DE PENSIONES</v>
          </cell>
        </row>
        <row r="146">
          <cell r="A146">
            <v>18000</v>
          </cell>
          <cell r="B146" t="str">
            <v>NIVEL1</v>
          </cell>
          <cell r="C146" t="str">
            <v>ELIMINACION INTERGRUPO</v>
          </cell>
          <cell r="AD146">
            <v>10000</v>
          </cell>
          <cell r="AE146">
            <v>12001</v>
          </cell>
          <cell r="AF146">
            <v>12110</v>
          </cell>
          <cell r="AG146">
            <v>12110</v>
          </cell>
          <cell r="AH146">
            <v>12110</v>
          </cell>
          <cell r="AI146">
            <v>12110</v>
          </cell>
          <cell r="AJ146">
            <v>12110</v>
          </cell>
          <cell r="AK146">
            <v>22110</v>
          </cell>
          <cell r="AL146">
            <v>22000</v>
          </cell>
          <cell r="AM146">
            <v>51113</v>
          </cell>
          <cell r="AN146" t="str">
            <v>VENEZUELA - FONDOS DE INVERSION</v>
          </cell>
        </row>
        <row r="147">
          <cell r="A147">
            <v>21000</v>
          </cell>
          <cell r="B147" t="str">
            <v>NIVEL3</v>
          </cell>
          <cell r="C147" t="str">
            <v>PROYECTOS EN LIQUIDACION - PATAGON AMERICA</v>
          </cell>
          <cell r="AD147">
            <v>10000</v>
          </cell>
          <cell r="AE147">
            <v>12001</v>
          </cell>
          <cell r="AF147">
            <v>12110</v>
          </cell>
          <cell r="AG147">
            <v>12110</v>
          </cell>
          <cell r="AH147">
            <v>12110</v>
          </cell>
          <cell r="AI147">
            <v>12110</v>
          </cell>
          <cell r="AJ147">
            <v>12110</v>
          </cell>
          <cell r="AK147">
            <v>22110</v>
          </cell>
          <cell r="AL147">
            <v>22000</v>
          </cell>
          <cell r="AM147">
            <v>51112</v>
          </cell>
          <cell r="AN147" t="str">
            <v>VENEZUELA - TESORERIA CART. DIR.</v>
          </cell>
        </row>
        <row r="148">
          <cell r="A148">
            <v>21001</v>
          </cell>
          <cell r="B148" t="str">
            <v>NIVEL3</v>
          </cell>
          <cell r="C148" t="str">
            <v>PATAGON - ESPAÑA</v>
          </cell>
          <cell r="AD148">
            <v>10000</v>
          </cell>
          <cell r="AE148">
            <v>12001</v>
          </cell>
          <cell r="AF148">
            <v>12110</v>
          </cell>
          <cell r="AG148">
            <v>12110</v>
          </cell>
          <cell r="AH148">
            <v>12110</v>
          </cell>
          <cell r="AI148">
            <v>12110</v>
          </cell>
          <cell r="AJ148">
            <v>12110</v>
          </cell>
          <cell r="AK148">
            <v>22110</v>
          </cell>
          <cell r="AL148">
            <v>22000</v>
          </cell>
          <cell r="AM148">
            <v>51111</v>
          </cell>
          <cell r="AN148" t="str">
            <v>VENEZUELA - TESORERIA TRADING</v>
          </cell>
        </row>
        <row r="149">
          <cell r="A149">
            <v>21002</v>
          </cell>
          <cell r="B149" t="str">
            <v>NIVEL2</v>
          </cell>
          <cell r="C149" t="str">
            <v>DIREKT - ALEMANIA</v>
          </cell>
          <cell r="AD149">
            <v>10000</v>
          </cell>
          <cell r="AE149">
            <v>12001</v>
          </cell>
          <cell r="AF149">
            <v>12110</v>
          </cell>
          <cell r="AG149">
            <v>12110</v>
          </cell>
          <cell r="AH149">
            <v>12110</v>
          </cell>
          <cell r="AI149">
            <v>12110</v>
          </cell>
          <cell r="AJ149">
            <v>12110</v>
          </cell>
          <cell r="AK149">
            <v>22110</v>
          </cell>
          <cell r="AL149">
            <v>22000</v>
          </cell>
          <cell r="AM149">
            <v>51110</v>
          </cell>
          <cell r="AN149" t="str">
            <v>VENEZUELA - TESORERIA CLIENTES</v>
          </cell>
        </row>
        <row r="150">
          <cell r="A150">
            <v>21003</v>
          </cell>
          <cell r="B150" t="str">
            <v>NIVEL4</v>
          </cell>
          <cell r="C150" t="str">
            <v>PATAGON - AMERICA</v>
          </cell>
          <cell r="AD150">
            <v>10000</v>
          </cell>
          <cell r="AE150">
            <v>12001</v>
          </cell>
          <cell r="AF150">
            <v>12110</v>
          </cell>
          <cell r="AG150">
            <v>12110</v>
          </cell>
          <cell r="AH150">
            <v>12110</v>
          </cell>
          <cell r="AI150">
            <v>12110</v>
          </cell>
          <cell r="AJ150">
            <v>12110</v>
          </cell>
          <cell r="AK150">
            <v>22110</v>
          </cell>
          <cell r="AL150">
            <v>22000</v>
          </cell>
          <cell r="AM150">
            <v>51109</v>
          </cell>
          <cell r="AN150" t="str">
            <v>VENEZUELA - BCA. INVERSION EMPRESAS</v>
          </cell>
        </row>
        <row r="151">
          <cell r="A151">
            <v>21004</v>
          </cell>
          <cell r="B151" t="str">
            <v>NIVEL4</v>
          </cell>
          <cell r="C151" t="str">
            <v>PATAGON - U.S.A.</v>
          </cell>
          <cell r="AD151">
            <v>10000</v>
          </cell>
          <cell r="AE151">
            <v>12001</v>
          </cell>
          <cell r="AF151">
            <v>12110</v>
          </cell>
          <cell r="AG151">
            <v>12110</v>
          </cell>
          <cell r="AH151">
            <v>12110</v>
          </cell>
          <cell r="AI151">
            <v>12110</v>
          </cell>
          <cell r="AJ151">
            <v>12110</v>
          </cell>
          <cell r="AK151">
            <v>22110</v>
          </cell>
          <cell r="AL151">
            <v>22000</v>
          </cell>
          <cell r="AM151">
            <v>51108</v>
          </cell>
          <cell r="AN151" t="str">
            <v>VENEZUELA - BCA. INVERSION PYMES</v>
          </cell>
        </row>
        <row r="152">
          <cell r="A152">
            <v>21006</v>
          </cell>
          <cell r="B152" t="str">
            <v>NIVEL4</v>
          </cell>
          <cell r="C152" t="str">
            <v>PATAGON - SOPORTE OPERATIVO</v>
          </cell>
          <cell r="AD152">
            <v>10000</v>
          </cell>
          <cell r="AE152">
            <v>12001</v>
          </cell>
          <cell r="AF152">
            <v>12110</v>
          </cell>
          <cell r="AG152">
            <v>12110</v>
          </cell>
          <cell r="AH152">
            <v>12110</v>
          </cell>
          <cell r="AI152">
            <v>12110</v>
          </cell>
          <cell r="AJ152">
            <v>12110</v>
          </cell>
          <cell r="AK152">
            <v>22110</v>
          </cell>
          <cell r="AL152">
            <v>22000</v>
          </cell>
          <cell r="AM152">
            <v>51107</v>
          </cell>
          <cell r="AN152" t="str">
            <v>VENEZUELA - BCA. INVERSION INDIVIDUOS</v>
          </cell>
        </row>
        <row r="153">
          <cell r="A153">
            <v>22000</v>
          </cell>
          <cell r="B153" t="str">
            <v>NIVEL8</v>
          </cell>
          <cell r="C153" t="str">
            <v>LATINOAMERICA - PROFORMA</v>
          </cell>
          <cell r="AD153">
            <v>10000</v>
          </cell>
          <cell r="AE153">
            <v>12001</v>
          </cell>
          <cell r="AF153">
            <v>12110</v>
          </cell>
          <cell r="AG153">
            <v>12110</v>
          </cell>
          <cell r="AH153">
            <v>12110</v>
          </cell>
          <cell r="AI153">
            <v>12110</v>
          </cell>
          <cell r="AJ153">
            <v>12110</v>
          </cell>
          <cell r="AK153">
            <v>22110</v>
          </cell>
          <cell r="AL153">
            <v>22000</v>
          </cell>
          <cell r="AM153">
            <v>51106</v>
          </cell>
          <cell r="AN153" t="str">
            <v>VENEZUELA - BANCA CORPORATIVA</v>
          </cell>
        </row>
        <row r="154">
          <cell r="A154">
            <v>22010</v>
          </cell>
          <cell r="B154" t="str">
            <v>NIVEL7</v>
          </cell>
          <cell r="C154" t="str">
            <v>LATINOAMERICA PROFORMA - CHILE</v>
          </cell>
          <cell r="AD154">
            <v>10000</v>
          </cell>
          <cell r="AE154">
            <v>12001</v>
          </cell>
          <cell r="AF154">
            <v>12110</v>
          </cell>
          <cell r="AG154">
            <v>12110</v>
          </cell>
          <cell r="AH154">
            <v>12110</v>
          </cell>
          <cell r="AI154">
            <v>12110</v>
          </cell>
          <cell r="AJ154">
            <v>12110</v>
          </cell>
          <cell r="AK154">
            <v>22110</v>
          </cell>
          <cell r="AL154">
            <v>22000</v>
          </cell>
          <cell r="AM154">
            <v>51105</v>
          </cell>
          <cell r="AN154" t="str">
            <v>VENEZUELA - B. COMERCIAL EMPRESAS</v>
          </cell>
        </row>
        <row r="155">
          <cell r="A155">
            <v>22020</v>
          </cell>
          <cell r="B155" t="str">
            <v>NIVEL7</v>
          </cell>
          <cell r="C155" t="str">
            <v>LATINOAMERICA PROFORMA - URUGUAY</v>
          </cell>
          <cell r="AD155">
            <v>10000</v>
          </cell>
          <cell r="AE155">
            <v>12001</v>
          </cell>
          <cell r="AF155">
            <v>12110</v>
          </cell>
          <cell r="AG155">
            <v>12110</v>
          </cell>
          <cell r="AH155">
            <v>12110</v>
          </cell>
          <cell r="AI155">
            <v>12110</v>
          </cell>
          <cell r="AJ155">
            <v>12110</v>
          </cell>
          <cell r="AK155">
            <v>22110</v>
          </cell>
          <cell r="AL155">
            <v>22000</v>
          </cell>
          <cell r="AM155">
            <v>51104</v>
          </cell>
          <cell r="AN155" t="str">
            <v>VENEZUELA - B. COMERCIAL PYMES</v>
          </cell>
        </row>
        <row r="156">
          <cell r="A156">
            <v>22030</v>
          </cell>
          <cell r="B156" t="str">
            <v>NIVEL7</v>
          </cell>
          <cell r="C156" t="str">
            <v>LATINOAMERICA PROFORMA - PUERTO RICO</v>
          </cell>
          <cell r="AD156">
            <v>10000</v>
          </cell>
          <cell r="AE156">
            <v>12001</v>
          </cell>
          <cell r="AF156">
            <v>12110</v>
          </cell>
          <cell r="AG156">
            <v>12110</v>
          </cell>
          <cell r="AH156">
            <v>12110</v>
          </cell>
          <cell r="AI156">
            <v>12110</v>
          </cell>
          <cell r="AJ156">
            <v>12110</v>
          </cell>
          <cell r="AK156">
            <v>22110</v>
          </cell>
          <cell r="AL156">
            <v>22000</v>
          </cell>
          <cell r="AM156">
            <v>51103</v>
          </cell>
          <cell r="AN156" t="str">
            <v>VENEZUELA - B. COMERCIAL INDIVIDUOS</v>
          </cell>
        </row>
        <row r="157">
          <cell r="A157">
            <v>22080</v>
          </cell>
          <cell r="B157" t="str">
            <v>NIVEL7</v>
          </cell>
          <cell r="C157" t="str">
            <v>LATINOAMERICA PROFORMA - PERU</v>
          </cell>
          <cell r="AD157">
            <v>10000</v>
          </cell>
          <cell r="AE157">
            <v>12001</v>
          </cell>
          <cell r="AF157">
            <v>12110</v>
          </cell>
          <cell r="AG157">
            <v>12110</v>
          </cell>
          <cell r="AH157">
            <v>12110</v>
          </cell>
          <cell r="AI157">
            <v>12110</v>
          </cell>
          <cell r="AJ157">
            <v>12110</v>
          </cell>
          <cell r="AK157">
            <v>22110</v>
          </cell>
          <cell r="AL157">
            <v>22000</v>
          </cell>
          <cell r="AM157">
            <v>51102</v>
          </cell>
          <cell r="AN157" t="str">
            <v>VENEZUELA - INSTITUCIOINAL PRIVADO</v>
          </cell>
        </row>
        <row r="158">
          <cell r="A158">
            <v>22110</v>
          </cell>
          <cell r="B158" t="str">
            <v>NIVEL7</v>
          </cell>
          <cell r="C158" t="str">
            <v>LATINOAMERICA PROFORMA - VENEZUELA</v>
          </cell>
          <cell r="AD158">
            <v>10000</v>
          </cell>
          <cell r="AE158">
            <v>12001</v>
          </cell>
          <cell r="AF158">
            <v>12110</v>
          </cell>
          <cell r="AG158">
            <v>12110</v>
          </cell>
          <cell r="AH158">
            <v>12110</v>
          </cell>
          <cell r="AI158">
            <v>12110</v>
          </cell>
          <cell r="AJ158">
            <v>12110</v>
          </cell>
          <cell r="AK158">
            <v>22110</v>
          </cell>
          <cell r="AL158">
            <v>22000</v>
          </cell>
          <cell r="AM158">
            <v>51101</v>
          </cell>
          <cell r="AN158" t="str">
            <v>VENEZUELA - INSTITUCIOINAL PUBLICO</v>
          </cell>
        </row>
        <row r="159">
          <cell r="A159">
            <v>22130</v>
          </cell>
          <cell r="B159" t="str">
            <v>NIVEL7</v>
          </cell>
          <cell r="C159" t="str">
            <v>LATINOAMERICA PROFORMA - MEJICO</v>
          </cell>
          <cell r="AD159">
            <v>10000</v>
          </cell>
          <cell r="AE159">
            <v>12001</v>
          </cell>
          <cell r="AF159">
            <v>12110</v>
          </cell>
          <cell r="AG159">
            <v>12110</v>
          </cell>
          <cell r="AH159">
            <v>12110</v>
          </cell>
          <cell r="AI159">
            <v>12110</v>
          </cell>
          <cell r="AJ159">
            <v>12110</v>
          </cell>
          <cell r="AK159">
            <v>22110</v>
          </cell>
          <cell r="AL159">
            <v>22000</v>
          </cell>
          <cell r="AM159">
            <v>12119</v>
          </cell>
          <cell r="AN159" t="str">
            <v>AJUSTES - COMERCIAL VENEZUELA (VEB)</v>
          </cell>
        </row>
        <row r="160">
          <cell r="A160">
            <v>22140</v>
          </cell>
          <cell r="B160" t="str">
            <v>NIVEL7</v>
          </cell>
          <cell r="C160" t="str">
            <v>LATINOAMERICA PROFORMA - COLOMBIA</v>
          </cell>
          <cell r="AD160">
            <v>10000</v>
          </cell>
          <cell r="AE160">
            <v>12001</v>
          </cell>
          <cell r="AF160">
            <v>12110</v>
          </cell>
          <cell r="AG160">
            <v>12110</v>
          </cell>
          <cell r="AH160">
            <v>12110</v>
          </cell>
          <cell r="AI160">
            <v>12110</v>
          </cell>
          <cell r="AJ160">
            <v>12110</v>
          </cell>
          <cell r="AK160">
            <v>22110</v>
          </cell>
          <cell r="AL160">
            <v>22000</v>
          </cell>
          <cell r="AM160">
            <v>12118</v>
          </cell>
          <cell r="AN160" t="str">
            <v>MOROSOS BANCO VENEZUELA</v>
          </cell>
        </row>
        <row r="161">
          <cell r="A161">
            <v>22150</v>
          </cell>
          <cell r="B161" t="str">
            <v>NIVEL7</v>
          </cell>
          <cell r="C161" t="str">
            <v>LATINOAMERICA PROFORMA - ARGENTINA</v>
          </cell>
          <cell r="AD161">
            <v>10000</v>
          </cell>
          <cell r="AE161">
            <v>12001</v>
          </cell>
          <cell r="AF161">
            <v>12110</v>
          </cell>
          <cell r="AG161">
            <v>12110</v>
          </cell>
          <cell r="AH161">
            <v>12110</v>
          </cell>
          <cell r="AI161">
            <v>12110</v>
          </cell>
          <cell r="AJ161">
            <v>12110</v>
          </cell>
          <cell r="AK161">
            <v>22110</v>
          </cell>
          <cell r="AL161">
            <v>22000</v>
          </cell>
          <cell r="AM161">
            <v>12117</v>
          </cell>
          <cell r="AN161" t="str">
            <v>AJUSTES - COMERCIAL VENEZUELA CARACAS</v>
          </cell>
        </row>
        <row r="162">
          <cell r="A162">
            <v>22160</v>
          </cell>
          <cell r="B162" t="str">
            <v>NIVEL7</v>
          </cell>
          <cell r="C162" t="str">
            <v>LATINOAMERICA PROFORMA - BRASIL</v>
          </cell>
          <cell r="AD162">
            <v>10000</v>
          </cell>
          <cell r="AE162">
            <v>12001</v>
          </cell>
          <cell r="AF162">
            <v>12130</v>
          </cell>
          <cell r="AG162">
            <v>12130</v>
          </cell>
          <cell r="AH162">
            <v>12130</v>
          </cell>
          <cell r="AI162">
            <v>12130</v>
          </cell>
          <cell r="AJ162">
            <v>12130</v>
          </cell>
          <cell r="AK162">
            <v>22130</v>
          </cell>
          <cell r="AL162">
            <v>22000</v>
          </cell>
          <cell r="AM162">
            <v>51319</v>
          </cell>
          <cell r="AN162" t="str">
            <v>MEJICO - PART/G.FINANCIERA RESTO</v>
          </cell>
        </row>
        <row r="163">
          <cell r="A163">
            <v>22200</v>
          </cell>
          <cell r="B163" t="str">
            <v>NIVEL7</v>
          </cell>
          <cell r="C163" t="str">
            <v>LATINOAMERICA PROFORMA - RESTO</v>
          </cell>
          <cell r="AD163">
            <v>10000</v>
          </cell>
          <cell r="AE163">
            <v>12001</v>
          </cell>
          <cell r="AF163">
            <v>12130</v>
          </cell>
          <cell r="AG163">
            <v>12130</v>
          </cell>
          <cell r="AH163">
            <v>12130</v>
          </cell>
          <cell r="AI163">
            <v>12130</v>
          </cell>
          <cell r="AJ163">
            <v>12130</v>
          </cell>
          <cell r="AK163">
            <v>22130</v>
          </cell>
          <cell r="AL163">
            <v>22000</v>
          </cell>
          <cell r="AM163">
            <v>51318</v>
          </cell>
          <cell r="AN163" t="str">
            <v>MEJICO - PART/G.FINANCIERA POOL DE FONDOS</v>
          </cell>
        </row>
        <row r="164">
          <cell r="A164">
            <v>22350</v>
          </cell>
          <cell r="B164" t="str">
            <v>NIVEL7</v>
          </cell>
          <cell r="C164" t="str">
            <v>LATINOAMERICA PROFORMA - BOLIVIA</v>
          </cell>
          <cell r="AD164">
            <v>10000</v>
          </cell>
          <cell r="AE164">
            <v>12001</v>
          </cell>
          <cell r="AF164">
            <v>12130</v>
          </cell>
          <cell r="AG164">
            <v>12130</v>
          </cell>
          <cell r="AH164">
            <v>12130</v>
          </cell>
          <cell r="AI164">
            <v>12130</v>
          </cell>
          <cell r="AJ164">
            <v>12130</v>
          </cell>
          <cell r="AK164">
            <v>22130</v>
          </cell>
          <cell r="AL164">
            <v>22000</v>
          </cell>
          <cell r="AM164">
            <v>51317</v>
          </cell>
          <cell r="AN164" t="str">
            <v>MEJICO - PART/G.FINANCIERA CARTERAS ALCO</v>
          </cell>
        </row>
        <row r="165">
          <cell r="A165">
            <v>22360</v>
          </cell>
          <cell r="B165" t="str">
            <v>NIVEL7</v>
          </cell>
          <cell r="C165" t="str">
            <v>LATINOAMERICA PROFORMA - PANAMA</v>
          </cell>
          <cell r="AD165">
            <v>10000</v>
          </cell>
          <cell r="AE165">
            <v>12001</v>
          </cell>
          <cell r="AF165">
            <v>12130</v>
          </cell>
          <cell r="AG165">
            <v>12130</v>
          </cell>
          <cell r="AH165">
            <v>12130</v>
          </cell>
          <cell r="AI165">
            <v>12130</v>
          </cell>
          <cell r="AJ165">
            <v>12130</v>
          </cell>
          <cell r="AK165">
            <v>22130</v>
          </cell>
          <cell r="AL165">
            <v>22000</v>
          </cell>
          <cell r="AM165">
            <v>51316</v>
          </cell>
          <cell r="AN165" t="str">
            <v>MEJICO - BANCA PRIVADA INT.</v>
          </cell>
        </row>
        <row r="166">
          <cell r="A166">
            <v>22420</v>
          </cell>
          <cell r="B166" t="str">
            <v>NIVEL7</v>
          </cell>
          <cell r="C166" t="str">
            <v>LATINOAMERICA PROFORMA - PARAGUAY</v>
          </cell>
          <cell r="AD166">
            <v>10000</v>
          </cell>
          <cell r="AE166">
            <v>12001</v>
          </cell>
          <cell r="AF166">
            <v>12130</v>
          </cell>
          <cell r="AG166">
            <v>12130</v>
          </cell>
          <cell r="AH166">
            <v>12130</v>
          </cell>
          <cell r="AI166">
            <v>12130</v>
          </cell>
          <cell r="AJ166">
            <v>12130</v>
          </cell>
          <cell r="AK166">
            <v>22130</v>
          </cell>
          <cell r="AL166">
            <v>22000</v>
          </cell>
          <cell r="AM166">
            <v>51315</v>
          </cell>
          <cell r="AN166" t="str">
            <v>MEJICO - GESTION DE ACTIVOS SEGUROS</v>
          </cell>
        </row>
        <row r="167">
          <cell r="A167">
            <v>25000</v>
          </cell>
          <cell r="B167" t="str">
            <v>NIVEL3</v>
          </cell>
          <cell r="C167" t="str">
            <v>E - BUSINESS ESPAÑA</v>
          </cell>
          <cell r="AD167">
            <v>10000</v>
          </cell>
          <cell r="AE167">
            <v>12001</v>
          </cell>
          <cell r="AF167">
            <v>12130</v>
          </cell>
          <cell r="AG167">
            <v>12130</v>
          </cell>
          <cell r="AH167">
            <v>12130</v>
          </cell>
          <cell r="AI167">
            <v>12130</v>
          </cell>
          <cell r="AJ167">
            <v>12130</v>
          </cell>
          <cell r="AK167">
            <v>22130</v>
          </cell>
          <cell r="AL167">
            <v>22000</v>
          </cell>
          <cell r="AM167">
            <v>51314</v>
          </cell>
          <cell r="AN167" t="str">
            <v>MEJICO - FONDOS DE PENSIONES</v>
          </cell>
        </row>
        <row r="168">
          <cell r="A168">
            <v>26000</v>
          </cell>
          <cell r="B168" t="str">
            <v>NIVEL3</v>
          </cell>
          <cell r="C168" t="str">
            <v>E - BUSINESS U.S.A.</v>
          </cell>
          <cell r="AD168">
            <v>10000</v>
          </cell>
          <cell r="AE168">
            <v>12001</v>
          </cell>
          <cell r="AF168">
            <v>12130</v>
          </cell>
          <cell r="AG168">
            <v>12130</v>
          </cell>
          <cell r="AH168">
            <v>12130</v>
          </cell>
          <cell r="AI168">
            <v>12130</v>
          </cell>
          <cell r="AJ168">
            <v>12130</v>
          </cell>
          <cell r="AK168">
            <v>22130</v>
          </cell>
          <cell r="AL168">
            <v>22000</v>
          </cell>
          <cell r="AM168">
            <v>51313</v>
          </cell>
          <cell r="AN168" t="str">
            <v>MEJICO - FONDOS DE INVERSION</v>
          </cell>
        </row>
        <row r="169">
          <cell r="A169">
            <v>27000</v>
          </cell>
          <cell r="B169" t="str">
            <v>NIVEL3</v>
          </cell>
          <cell r="C169" t="str">
            <v>UNIVERSIA</v>
          </cell>
          <cell r="AD169">
            <v>10000</v>
          </cell>
          <cell r="AE169">
            <v>12001</v>
          </cell>
          <cell r="AF169">
            <v>12130</v>
          </cell>
          <cell r="AG169">
            <v>12130</v>
          </cell>
          <cell r="AH169">
            <v>12130</v>
          </cell>
          <cell r="AI169">
            <v>12130</v>
          </cell>
          <cell r="AJ169">
            <v>12130</v>
          </cell>
          <cell r="AK169">
            <v>22130</v>
          </cell>
          <cell r="AL169">
            <v>22000</v>
          </cell>
          <cell r="AM169">
            <v>51312</v>
          </cell>
          <cell r="AN169" t="str">
            <v>MEJICO - TESORERIA CART. DIR.</v>
          </cell>
        </row>
        <row r="170">
          <cell r="A170">
            <v>28000</v>
          </cell>
          <cell r="B170" t="str">
            <v>NIVEL3</v>
          </cell>
          <cell r="C170" t="str">
            <v>B2B</v>
          </cell>
          <cell r="AD170">
            <v>10000</v>
          </cell>
          <cell r="AE170">
            <v>12001</v>
          </cell>
          <cell r="AF170">
            <v>12130</v>
          </cell>
          <cell r="AG170">
            <v>12130</v>
          </cell>
          <cell r="AH170">
            <v>12130</v>
          </cell>
          <cell r="AI170">
            <v>12130</v>
          </cell>
          <cell r="AJ170">
            <v>12130</v>
          </cell>
          <cell r="AK170">
            <v>22130</v>
          </cell>
          <cell r="AL170">
            <v>22000</v>
          </cell>
          <cell r="AM170">
            <v>51311</v>
          </cell>
          <cell r="AN170" t="str">
            <v>MEJICO - TESORERIA TRADING</v>
          </cell>
        </row>
        <row r="171">
          <cell r="A171">
            <v>29000</v>
          </cell>
          <cell r="B171" t="str">
            <v>NIVEL4</v>
          </cell>
          <cell r="C171" t="str">
            <v>BPI - AMERICA</v>
          </cell>
          <cell r="AD171">
            <v>10000</v>
          </cell>
          <cell r="AE171">
            <v>12001</v>
          </cell>
          <cell r="AF171">
            <v>12130</v>
          </cell>
          <cell r="AG171">
            <v>12130</v>
          </cell>
          <cell r="AH171">
            <v>12130</v>
          </cell>
          <cell r="AI171">
            <v>12130</v>
          </cell>
          <cell r="AJ171">
            <v>12130</v>
          </cell>
          <cell r="AK171">
            <v>22130</v>
          </cell>
          <cell r="AL171">
            <v>22000</v>
          </cell>
          <cell r="AM171">
            <v>51310</v>
          </cell>
          <cell r="AN171" t="str">
            <v>MEJICO - TESORERIA CLIENTES</v>
          </cell>
        </row>
        <row r="172">
          <cell r="A172">
            <v>29010</v>
          </cell>
          <cell r="B172" t="str">
            <v>NIVEL5</v>
          </cell>
          <cell r="C172" t="str">
            <v>BPI - CHILE</v>
          </cell>
          <cell r="AD172">
            <v>10000</v>
          </cell>
          <cell r="AE172">
            <v>12001</v>
          </cell>
          <cell r="AF172">
            <v>12130</v>
          </cell>
          <cell r="AG172">
            <v>12130</v>
          </cell>
          <cell r="AH172">
            <v>12130</v>
          </cell>
          <cell r="AI172">
            <v>12130</v>
          </cell>
          <cell r="AJ172">
            <v>12130</v>
          </cell>
          <cell r="AK172">
            <v>22130</v>
          </cell>
          <cell r="AL172">
            <v>22000</v>
          </cell>
          <cell r="AM172">
            <v>51309</v>
          </cell>
          <cell r="AN172" t="str">
            <v>MEJICO - BCA. INVERSION EMPRESAS</v>
          </cell>
        </row>
        <row r="173">
          <cell r="A173">
            <v>29020</v>
          </cell>
          <cell r="B173" t="str">
            <v>NIVEL5</v>
          </cell>
          <cell r="C173" t="str">
            <v>BPI - URUGUAY</v>
          </cell>
          <cell r="AD173">
            <v>10000</v>
          </cell>
          <cell r="AE173">
            <v>12001</v>
          </cell>
          <cell r="AF173">
            <v>12130</v>
          </cell>
          <cell r="AG173">
            <v>12130</v>
          </cell>
          <cell r="AH173">
            <v>12130</v>
          </cell>
          <cell r="AI173">
            <v>12130</v>
          </cell>
          <cell r="AJ173">
            <v>12130</v>
          </cell>
          <cell r="AK173">
            <v>22130</v>
          </cell>
          <cell r="AL173">
            <v>22000</v>
          </cell>
          <cell r="AM173">
            <v>51308</v>
          </cell>
          <cell r="AN173" t="str">
            <v>MEJICO - BCA. INVERSION PYMES</v>
          </cell>
        </row>
        <row r="174">
          <cell r="A174">
            <v>29030</v>
          </cell>
          <cell r="B174" t="str">
            <v>NIVEL5</v>
          </cell>
          <cell r="C174" t="str">
            <v>BPI - PUERTO RICO</v>
          </cell>
          <cell r="AD174">
            <v>10000</v>
          </cell>
          <cell r="AE174">
            <v>12001</v>
          </cell>
          <cell r="AF174">
            <v>12130</v>
          </cell>
          <cell r="AG174">
            <v>12130</v>
          </cell>
          <cell r="AH174">
            <v>12130</v>
          </cell>
          <cell r="AI174">
            <v>12130</v>
          </cell>
          <cell r="AJ174">
            <v>12130</v>
          </cell>
          <cell r="AK174">
            <v>22130</v>
          </cell>
          <cell r="AL174">
            <v>22000</v>
          </cell>
          <cell r="AM174">
            <v>51307</v>
          </cell>
          <cell r="AN174" t="str">
            <v>MEJICO - BCA. INVERSION INDIVIDUOS</v>
          </cell>
        </row>
        <row r="175">
          <cell r="A175">
            <v>29080</v>
          </cell>
          <cell r="B175" t="str">
            <v>NIVEL5</v>
          </cell>
          <cell r="C175" t="str">
            <v>BPI - PERU</v>
          </cell>
          <cell r="AD175">
            <v>10000</v>
          </cell>
          <cell r="AE175">
            <v>12001</v>
          </cell>
          <cell r="AF175">
            <v>12130</v>
          </cell>
          <cell r="AG175">
            <v>12130</v>
          </cell>
          <cell r="AH175">
            <v>12130</v>
          </cell>
          <cell r="AI175">
            <v>12130</v>
          </cell>
          <cell r="AJ175">
            <v>12130</v>
          </cell>
          <cell r="AK175">
            <v>22130</v>
          </cell>
          <cell r="AL175">
            <v>22000</v>
          </cell>
          <cell r="AM175">
            <v>51306</v>
          </cell>
          <cell r="AN175" t="str">
            <v>MEJICO - BANCA CORPORATIVA</v>
          </cell>
        </row>
        <row r="176">
          <cell r="A176">
            <v>29110</v>
          </cell>
          <cell r="B176" t="str">
            <v>NIVEL5</v>
          </cell>
          <cell r="C176" t="str">
            <v>BPI - VENEZUELA</v>
          </cell>
          <cell r="AD176">
            <v>10000</v>
          </cell>
          <cell r="AE176">
            <v>12001</v>
          </cell>
          <cell r="AF176">
            <v>12130</v>
          </cell>
          <cell r="AG176">
            <v>12130</v>
          </cell>
          <cell r="AH176">
            <v>12130</v>
          </cell>
          <cell r="AI176">
            <v>12130</v>
          </cell>
          <cell r="AJ176">
            <v>12130</v>
          </cell>
          <cell r="AK176">
            <v>22130</v>
          </cell>
          <cell r="AL176">
            <v>22000</v>
          </cell>
          <cell r="AM176">
            <v>51305</v>
          </cell>
          <cell r="AN176" t="str">
            <v>MEJICO - B. COMERCIAL EMPRESAS</v>
          </cell>
        </row>
        <row r="177">
          <cell r="A177">
            <v>29130</v>
          </cell>
          <cell r="B177" t="str">
            <v>NIVEL5</v>
          </cell>
          <cell r="C177" t="str">
            <v>BPI - MEJICO</v>
          </cell>
          <cell r="AD177">
            <v>10000</v>
          </cell>
          <cell r="AE177">
            <v>12001</v>
          </cell>
          <cell r="AF177">
            <v>12130</v>
          </cell>
          <cell r="AG177">
            <v>12130</v>
          </cell>
          <cell r="AH177">
            <v>12130</v>
          </cell>
          <cell r="AI177">
            <v>12130</v>
          </cell>
          <cell r="AJ177">
            <v>12130</v>
          </cell>
          <cell r="AK177">
            <v>22130</v>
          </cell>
          <cell r="AL177">
            <v>22000</v>
          </cell>
          <cell r="AM177">
            <v>51304</v>
          </cell>
          <cell r="AN177" t="str">
            <v>MEJICO - B. COMERCIAL PYMES</v>
          </cell>
        </row>
        <row r="178">
          <cell r="A178">
            <v>29140</v>
          </cell>
          <cell r="B178" t="str">
            <v>NIVEL5</v>
          </cell>
          <cell r="C178" t="str">
            <v>BPI - COLOMBIA</v>
          </cell>
          <cell r="AD178">
            <v>10000</v>
          </cell>
          <cell r="AE178">
            <v>12001</v>
          </cell>
          <cell r="AF178">
            <v>12130</v>
          </cell>
          <cell r="AG178">
            <v>12130</v>
          </cell>
          <cell r="AH178">
            <v>12130</v>
          </cell>
          <cell r="AI178">
            <v>12130</v>
          </cell>
          <cell r="AJ178">
            <v>12130</v>
          </cell>
          <cell r="AK178">
            <v>22130</v>
          </cell>
          <cell r="AL178">
            <v>22000</v>
          </cell>
          <cell r="AM178">
            <v>51303</v>
          </cell>
          <cell r="AN178" t="str">
            <v>MEJICO - B. COMERCIAL INDIVIDUOS</v>
          </cell>
        </row>
        <row r="179">
          <cell r="A179">
            <v>29150</v>
          </cell>
          <cell r="B179" t="str">
            <v>NIVEL5</v>
          </cell>
          <cell r="C179" t="str">
            <v>BPI - ARGENTINA</v>
          </cell>
          <cell r="AD179">
            <v>10000</v>
          </cell>
          <cell r="AE179">
            <v>12001</v>
          </cell>
          <cell r="AF179">
            <v>12130</v>
          </cell>
          <cell r="AG179">
            <v>12130</v>
          </cell>
          <cell r="AH179">
            <v>12130</v>
          </cell>
          <cell r="AI179">
            <v>12130</v>
          </cell>
          <cell r="AJ179">
            <v>12130</v>
          </cell>
          <cell r="AK179">
            <v>22130</v>
          </cell>
          <cell r="AL179">
            <v>22000</v>
          </cell>
          <cell r="AM179">
            <v>51302</v>
          </cell>
          <cell r="AN179" t="str">
            <v>MEJICO - INSTITUCIONAL PRIVADO</v>
          </cell>
        </row>
        <row r="180">
          <cell r="A180">
            <v>29160</v>
          </cell>
          <cell r="B180" t="str">
            <v>NIVEL5</v>
          </cell>
          <cell r="C180" t="str">
            <v>BPI - BRASIL</v>
          </cell>
          <cell r="AD180">
            <v>10000</v>
          </cell>
          <cell r="AE180">
            <v>12001</v>
          </cell>
          <cell r="AF180">
            <v>12130</v>
          </cell>
          <cell r="AG180">
            <v>12130</v>
          </cell>
          <cell r="AH180">
            <v>12130</v>
          </cell>
          <cell r="AI180">
            <v>12130</v>
          </cell>
          <cell r="AJ180">
            <v>12130</v>
          </cell>
          <cell r="AK180">
            <v>22130</v>
          </cell>
          <cell r="AL180">
            <v>22000</v>
          </cell>
          <cell r="AM180">
            <v>51301</v>
          </cell>
          <cell r="AN180" t="str">
            <v>MEJICO - INSTITUCIONAL PUBLICO</v>
          </cell>
        </row>
        <row r="181">
          <cell r="A181">
            <v>29350</v>
          </cell>
          <cell r="B181" t="str">
            <v>NIVEL5</v>
          </cell>
          <cell r="C181" t="str">
            <v>BPI - BOLIVIA</v>
          </cell>
          <cell r="AD181">
            <v>10000</v>
          </cell>
          <cell r="AE181">
            <v>12001</v>
          </cell>
          <cell r="AF181">
            <v>12130</v>
          </cell>
          <cell r="AG181">
            <v>12130</v>
          </cell>
          <cell r="AH181">
            <v>12130</v>
          </cell>
          <cell r="AI181">
            <v>12130</v>
          </cell>
          <cell r="AJ181">
            <v>12130</v>
          </cell>
          <cell r="AK181">
            <v>22130</v>
          </cell>
          <cell r="AL181">
            <v>22000</v>
          </cell>
          <cell r="AM181">
            <v>16021</v>
          </cell>
          <cell r="AN181" t="str">
            <v>BORRAR</v>
          </cell>
        </row>
        <row r="182">
          <cell r="A182">
            <v>29360</v>
          </cell>
          <cell r="B182" t="str">
            <v>NIVEL5</v>
          </cell>
          <cell r="C182" t="str">
            <v>RESTO LATINOAMERICA (PAN)</v>
          </cell>
          <cell r="AD182">
            <v>10000</v>
          </cell>
          <cell r="AE182">
            <v>12001</v>
          </cell>
          <cell r="AF182">
            <v>12130</v>
          </cell>
          <cell r="AG182">
            <v>12130</v>
          </cell>
          <cell r="AH182">
            <v>12130</v>
          </cell>
          <cell r="AI182">
            <v>12130</v>
          </cell>
          <cell r="AJ182">
            <v>12130</v>
          </cell>
          <cell r="AK182">
            <v>22130</v>
          </cell>
          <cell r="AL182">
            <v>22000</v>
          </cell>
          <cell r="AM182">
            <v>12139</v>
          </cell>
          <cell r="AN182" t="str">
            <v>AJUSTES - COMERCIAL MEJICO SANTANDER</v>
          </cell>
        </row>
        <row r="183">
          <cell r="A183">
            <v>29420</v>
          </cell>
          <cell r="B183" t="str">
            <v>NIVEL5</v>
          </cell>
          <cell r="C183" t="str">
            <v>BPI - PARAGUAY</v>
          </cell>
          <cell r="AD183">
            <v>10000</v>
          </cell>
          <cell r="AE183">
            <v>12001</v>
          </cell>
          <cell r="AF183">
            <v>12130</v>
          </cell>
          <cell r="AG183">
            <v>12130</v>
          </cell>
          <cell r="AH183">
            <v>12130</v>
          </cell>
          <cell r="AI183">
            <v>12130</v>
          </cell>
          <cell r="AJ183">
            <v>12130</v>
          </cell>
          <cell r="AK183">
            <v>22130</v>
          </cell>
          <cell r="AL183">
            <v>22000</v>
          </cell>
          <cell r="AM183">
            <v>12138</v>
          </cell>
          <cell r="AN183" t="str">
            <v>REASIGNACIONES - AJUSTES MEJICO NBC</v>
          </cell>
        </row>
        <row r="184">
          <cell r="A184">
            <v>30000</v>
          </cell>
          <cell r="B184" t="str">
            <v>NIVEL8</v>
          </cell>
          <cell r="C184" t="str">
            <v>PORTUGAL - PROFORMA</v>
          </cell>
          <cell r="AD184">
            <v>10000</v>
          </cell>
          <cell r="AE184">
            <v>12001</v>
          </cell>
          <cell r="AF184">
            <v>12130</v>
          </cell>
          <cell r="AG184">
            <v>12130</v>
          </cell>
          <cell r="AH184">
            <v>12130</v>
          </cell>
          <cell r="AI184">
            <v>12130</v>
          </cell>
          <cell r="AJ184">
            <v>12130</v>
          </cell>
          <cell r="AK184">
            <v>22130</v>
          </cell>
          <cell r="AL184">
            <v>22000</v>
          </cell>
          <cell r="AM184">
            <v>12137</v>
          </cell>
          <cell r="AN184" t="str">
            <v>MOROSOS - MEJICO</v>
          </cell>
        </row>
        <row r="185">
          <cell r="A185">
            <v>80002</v>
          </cell>
          <cell r="B185" t="str">
            <v>NIVEL2</v>
          </cell>
          <cell r="C185" t="str">
            <v>CONTRAPARTIDA - ELIMINACIONES INTERGRUPO</v>
          </cell>
          <cell r="AD185">
            <v>10000</v>
          </cell>
          <cell r="AE185">
            <v>12001</v>
          </cell>
          <cell r="AF185">
            <v>12130</v>
          </cell>
          <cell r="AG185">
            <v>12130</v>
          </cell>
          <cell r="AH185">
            <v>12130</v>
          </cell>
          <cell r="AI185">
            <v>12130</v>
          </cell>
          <cell r="AJ185">
            <v>12130</v>
          </cell>
          <cell r="AK185">
            <v>22130</v>
          </cell>
          <cell r="AL185">
            <v>22000</v>
          </cell>
          <cell r="AM185">
            <v>12136</v>
          </cell>
          <cell r="AN185" t="str">
            <v>AJUSTES - COMERCIAL MEJICO SERFIN</v>
          </cell>
        </row>
        <row r="186">
          <cell r="A186">
            <v>89997</v>
          </cell>
          <cell r="B186" t="str">
            <v>NIVEL3</v>
          </cell>
          <cell r="C186" t="str">
            <v>SUC. SAN FRANCISCO</v>
          </cell>
          <cell r="AD186">
            <v>10000</v>
          </cell>
          <cell r="AE186">
            <v>12001</v>
          </cell>
          <cell r="AF186">
            <v>12130</v>
          </cell>
          <cell r="AG186">
            <v>12130</v>
          </cell>
          <cell r="AH186">
            <v>12130</v>
          </cell>
          <cell r="AI186">
            <v>12130</v>
          </cell>
          <cell r="AJ186">
            <v>12130</v>
          </cell>
          <cell r="AK186">
            <v>22130</v>
          </cell>
          <cell r="AL186">
            <v>22000</v>
          </cell>
          <cell r="AM186">
            <v>12132</v>
          </cell>
          <cell r="AN186" t="str">
            <v>BORRAR</v>
          </cell>
        </row>
        <row r="187">
          <cell r="AD187">
            <v>10000</v>
          </cell>
          <cell r="AE187">
            <v>12001</v>
          </cell>
          <cell r="AF187">
            <v>12140</v>
          </cell>
          <cell r="AG187">
            <v>12140</v>
          </cell>
          <cell r="AH187">
            <v>12140</v>
          </cell>
          <cell r="AI187">
            <v>12140</v>
          </cell>
          <cell r="AJ187">
            <v>12140</v>
          </cell>
          <cell r="AK187">
            <v>22140</v>
          </cell>
          <cell r="AL187">
            <v>22000</v>
          </cell>
          <cell r="AM187">
            <v>51419</v>
          </cell>
          <cell r="AN187" t="str">
            <v>COLOMBIA - PART/G.FINANCIERA RESTO</v>
          </cell>
        </row>
        <row r="188">
          <cell r="AD188">
            <v>10000</v>
          </cell>
          <cell r="AE188">
            <v>12001</v>
          </cell>
          <cell r="AF188">
            <v>12140</v>
          </cell>
          <cell r="AG188">
            <v>12140</v>
          </cell>
          <cell r="AH188">
            <v>12140</v>
          </cell>
          <cell r="AI188">
            <v>12140</v>
          </cell>
          <cell r="AJ188">
            <v>12140</v>
          </cell>
          <cell r="AK188">
            <v>22140</v>
          </cell>
          <cell r="AL188">
            <v>22000</v>
          </cell>
          <cell r="AM188">
            <v>51418</v>
          </cell>
          <cell r="AN188" t="str">
            <v>COLOMBIA - PART/G.FINANCIERA POOL DE FONDOS</v>
          </cell>
        </row>
        <row r="189">
          <cell r="AD189">
            <v>10000</v>
          </cell>
          <cell r="AE189">
            <v>12001</v>
          </cell>
          <cell r="AF189">
            <v>12140</v>
          </cell>
          <cell r="AG189">
            <v>12140</v>
          </cell>
          <cell r="AH189">
            <v>12140</v>
          </cell>
          <cell r="AI189">
            <v>12140</v>
          </cell>
          <cell r="AJ189">
            <v>12140</v>
          </cell>
          <cell r="AK189">
            <v>22140</v>
          </cell>
          <cell r="AL189">
            <v>22000</v>
          </cell>
          <cell r="AM189">
            <v>51417</v>
          </cell>
          <cell r="AN189" t="str">
            <v>COLOMBIA - PART/G.FINANCIERA CARTERAS ALCO</v>
          </cell>
        </row>
        <row r="190">
          <cell r="AD190">
            <v>10000</v>
          </cell>
          <cell r="AE190">
            <v>12001</v>
          </cell>
          <cell r="AF190">
            <v>12140</v>
          </cell>
          <cell r="AG190">
            <v>12140</v>
          </cell>
          <cell r="AH190">
            <v>12140</v>
          </cell>
          <cell r="AI190">
            <v>12140</v>
          </cell>
          <cell r="AJ190">
            <v>12140</v>
          </cell>
          <cell r="AK190">
            <v>22140</v>
          </cell>
          <cell r="AL190">
            <v>22000</v>
          </cell>
          <cell r="AM190">
            <v>51416</v>
          </cell>
          <cell r="AN190" t="str">
            <v>COLOMBIA - BANCA PRIVADA INT.</v>
          </cell>
        </row>
        <row r="191">
          <cell r="AD191">
            <v>10000</v>
          </cell>
          <cell r="AE191">
            <v>12001</v>
          </cell>
          <cell r="AF191">
            <v>12140</v>
          </cell>
          <cell r="AG191">
            <v>12140</v>
          </cell>
          <cell r="AH191">
            <v>12140</v>
          </cell>
          <cell r="AI191">
            <v>12140</v>
          </cell>
          <cell r="AJ191">
            <v>12140</v>
          </cell>
          <cell r="AK191">
            <v>22140</v>
          </cell>
          <cell r="AL191">
            <v>22000</v>
          </cell>
          <cell r="AM191">
            <v>51415</v>
          </cell>
          <cell r="AN191" t="str">
            <v>COLOMBIA - GESTION DE ACTIVOS SEGUROS</v>
          </cell>
        </row>
        <row r="192">
          <cell r="AD192">
            <v>10000</v>
          </cell>
          <cell r="AE192">
            <v>12001</v>
          </cell>
          <cell r="AF192">
            <v>12140</v>
          </cell>
          <cell r="AG192">
            <v>12140</v>
          </cell>
          <cell r="AH192">
            <v>12140</v>
          </cell>
          <cell r="AI192">
            <v>12140</v>
          </cell>
          <cell r="AJ192">
            <v>12140</v>
          </cell>
          <cell r="AK192">
            <v>22140</v>
          </cell>
          <cell r="AL192">
            <v>22000</v>
          </cell>
          <cell r="AM192">
            <v>51414</v>
          </cell>
          <cell r="AN192" t="str">
            <v>COLOMBIA - FONDOS DE PENSIONES</v>
          </cell>
        </row>
        <row r="193">
          <cell r="AD193">
            <v>10000</v>
          </cell>
          <cell r="AE193">
            <v>12001</v>
          </cell>
          <cell r="AF193">
            <v>12140</v>
          </cell>
          <cell r="AG193">
            <v>12140</v>
          </cell>
          <cell r="AH193">
            <v>12140</v>
          </cell>
          <cell r="AI193">
            <v>12140</v>
          </cell>
          <cell r="AJ193">
            <v>12140</v>
          </cell>
          <cell r="AK193">
            <v>22140</v>
          </cell>
          <cell r="AL193">
            <v>22000</v>
          </cell>
          <cell r="AM193">
            <v>51413</v>
          </cell>
          <cell r="AN193" t="str">
            <v>COLOMBIA - FONDOS DE INVERSION</v>
          </cell>
        </row>
        <row r="194">
          <cell r="AD194">
            <v>10000</v>
          </cell>
          <cell r="AE194">
            <v>12001</v>
          </cell>
          <cell r="AF194">
            <v>12140</v>
          </cell>
          <cell r="AG194">
            <v>12140</v>
          </cell>
          <cell r="AH194">
            <v>12140</v>
          </cell>
          <cell r="AI194">
            <v>12140</v>
          </cell>
          <cell r="AJ194">
            <v>12140</v>
          </cell>
          <cell r="AK194">
            <v>22140</v>
          </cell>
          <cell r="AL194">
            <v>22000</v>
          </cell>
          <cell r="AM194">
            <v>51412</v>
          </cell>
          <cell r="AN194" t="str">
            <v>COLOMBIA - TESORERIA CART. DIR.</v>
          </cell>
        </row>
        <row r="195">
          <cell r="AD195">
            <v>10000</v>
          </cell>
          <cell r="AE195">
            <v>12001</v>
          </cell>
          <cell r="AF195">
            <v>12140</v>
          </cell>
          <cell r="AG195">
            <v>12140</v>
          </cell>
          <cell r="AH195">
            <v>12140</v>
          </cell>
          <cell r="AI195">
            <v>12140</v>
          </cell>
          <cell r="AJ195">
            <v>12140</v>
          </cell>
          <cell r="AK195">
            <v>22140</v>
          </cell>
          <cell r="AL195">
            <v>22000</v>
          </cell>
          <cell r="AM195">
            <v>51411</v>
          </cell>
          <cell r="AN195" t="str">
            <v>COLOMBIA - TESORERIA TRADING</v>
          </cell>
        </row>
        <row r="196">
          <cell r="AD196">
            <v>10000</v>
          </cell>
          <cell r="AE196">
            <v>12001</v>
          </cell>
          <cell r="AF196">
            <v>12140</v>
          </cell>
          <cell r="AG196">
            <v>12140</v>
          </cell>
          <cell r="AH196">
            <v>12140</v>
          </cell>
          <cell r="AI196">
            <v>12140</v>
          </cell>
          <cell r="AJ196">
            <v>12140</v>
          </cell>
          <cell r="AK196">
            <v>22140</v>
          </cell>
          <cell r="AL196">
            <v>22000</v>
          </cell>
          <cell r="AM196">
            <v>51410</v>
          </cell>
          <cell r="AN196" t="str">
            <v>COLOMBIA - TESORERIA</v>
          </cell>
        </row>
        <row r="197">
          <cell r="AD197">
            <v>10000</v>
          </cell>
          <cell r="AE197">
            <v>12001</v>
          </cell>
          <cell r="AF197">
            <v>12140</v>
          </cell>
          <cell r="AG197">
            <v>12140</v>
          </cell>
          <cell r="AH197">
            <v>12140</v>
          </cell>
          <cell r="AI197">
            <v>12140</v>
          </cell>
          <cell r="AJ197">
            <v>12140</v>
          </cell>
          <cell r="AK197">
            <v>22140</v>
          </cell>
          <cell r="AL197">
            <v>22000</v>
          </cell>
          <cell r="AM197">
            <v>51409</v>
          </cell>
          <cell r="AN197" t="str">
            <v>COLOMBIA - BCA. INVERSION EMPRESAS</v>
          </cell>
        </row>
        <row r="198">
          <cell r="AD198">
            <v>10000</v>
          </cell>
          <cell r="AE198">
            <v>12001</v>
          </cell>
          <cell r="AF198">
            <v>12140</v>
          </cell>
          <cell r="AG198">
            <v>12140</v>
          </cell>
          <cell r="AH198">
            <v>12140</v>
          </cell>
          <cell r="AI198">
            <v>12140</v>
          </cell>
          <cell r="AJ198">
            <v>12140</v>
          </cell>
          <cell r="AK198">
            <v>22140</v>
          </cell>
          <cell r="AL198">
            <v>22000</v>
          </cell>
          <cell r="AM198">
            <v>51408</v>
          </cell>
          <cell r="AN198" t="str">
            <v>COLOMBIA - BCA. INVERSION PYMES</v>
          </cell>
        </row>
        <row r="199">
          <cell r="AD199">
            <v>10000</v>
          </cell>
          <cell r="AE199">
            <v>12001</v>
          </cell>
          <cell r="AF199">
            <v>12140</v>
          </cell>
          <cell r="AG199">
            <v>12140</v>
          </cell>
          <cell r="AH199">
            <v>12140</v>
          </cell>
          <cell r="AI199">
            <v>12140</v>
          </cell>
          <cell r="AJ199">
            <v>12140</v>
          </cell>
          <cell r="AK199">
            <v>22140</v>
          </cell>
          <cell r="AL199">
            <v>22000</v>
          </cell>
          <cell r="AM199">
            <v>51407</v>
          </cell>
          <cell r="AN199" t="str">
            <v>COLOMBIA - BCA. INVERSION INDIVIDUOS</v>
          </cell>
        </row>
        <row r="200">
          <cell r="AD200">
            <v>10000</v>
          </cell>
          <cell r="AE200">
            <v>12001</v>
          </cell>
          <cell r="AF200">
            <v>12140</v>
          </cell>
          <cell r="AG200">
            <v>12140</v>
          </cell>
          <cell r="AH200">
            <v>12140</v>
          </cell>
          <cell r="AI200">
            <v>12140</v>
          </cell>
          <cell r="AJ200">
            <v>12140</v>
          </cell>
          <cell r="AK200">
            <v>22140</v>
          </cell>
          <cell r="AL200">
            <v>22000</v>
          </cell>
          <cell r="AM200">
            <v>51406</v>
          </cell>
          <cell r="AN200" t="str">
            <v>COLOMBIA - BANCA CORPORATIVA</v>
          </cell>
        </row>
        <row r="201">
          <cell r="AD201">
            <v>10000</v>
          </cell>
          <cell r="AE201">
            <v>12001</v>
          </cell>
          <cell r="AF201">
            <v>12140</v>
          </cell>
          <cell r="AG201">
            <v>12140</v>
          </cell>
          <cell r="AH201">
            <v>12140</v>
          </cell>
          <cell r="AI201">
            <v>12140</v>
          </cell>
          <cell r="AJ201">
            <v>12140</v>
          </cell>
          <cell r="AK201">
            <v>22140</v>
          </cell>
          <cell r="AL201">
            <v>22000</v>
          </cell>
          <cell r="AM201">
            <v>51405</v>
          </cell>
          <cell r="AN201" t="str">
            <v>COLOMBIA - B. COMERCIAL EMPRESAS</v>
          </cell>
        </row>
        <row r="202">
          <cell r="AD202">
            <v>10000</v>
          </cell>
          <cell r="AE202">
            <v>12001</v>
          </cell>
          <cell r="AF202">
            <v>12140</v>
          </cell>
          <cell r="AG202">
            <v>12140</v>
          </cell>
          <cell r="AH202">
            <v>12140</v>
          </cell>
          <cell r="AI202">
            <v>12140</v>
          </cell>
          <cell r="AJ202">
            <v>12140</v>
          </cell>
          <cell r="AK202">
            <v>22140</v>
          </cell>
          <cell r="AL202">
            <v>22000</v>
          </cell>
          <cell r="AM202">
            <v>51404</v>
          </cell>
          <cell r="AN202" t="str">
            <v>COLOMBIA - B. COMERCIAL PYMES</v>
          </cell>
        </row>
        <row r="203">
          <cell r="AD203">
            <v>10000</v>
          </cell>
          <cell r="AE203">
            <v>12001</v>
          </cell>
          <cell r="AF203">
            <v>12140</v>
          </cell>
          <cell r="AG203">
            <v>12140</v>
          </cell>
          <cell r="AH203">
            <v>12140</v>
          </cell>
          <cell r="AI203">
            <v>12140</v>
          </cell>
          <cell r="AJ203">
            <v>12140</v>
          </cell>
          <cell r="AK203">
            <v>22140</v>
          </cell>
          <cell r="AL203">
            <v>22000</v>
          </cell>
          <cell r="AM203">
            <v>51403</v>
          </cell>
          <cell r="AN203" t="str">
            <v>COLOMBIA - B. COMERCIAL INDIVIDUOS</v>
          </cell>
        </row>
        <row r="204">
          <cell r="AD204">
            <v>10000</v>
          </cell>
          <cell r="AE204">
            <v>12001</v>
          </cell>
          <cell r="AF204">
            <v>12140</v>
          </cell>
          <cell r="AG204">
            <v>12140</v>
          </cell>
          <cell r="AH204">
            <v>12140</v>
          </cell>
          <cell r="AI204">
            <v>12140</v>
          </cell>
          <cell r="AJ204">
            <v>12140</v>
          </cell>
          <cell r="AK204">
            <v>22140</v>
          </cell>
          <cell r="AL204">
            <v>22000</v>
          </cell>
          <cell r="AM204">
            <v>51402</v>
          </cell>
          <cell r="AN204" t="str">
            <v>COLOMBIA - INSTITUCIONAL PRIVADO</v>
          </cell>
        </row>
        <row r="205">
          <cell r="AD205">
            <v>10000</v>
          </cell>
          <cell r="AE205">
            <v>12001</v>
          </cell>
          <cell r="AF205">
            <v>12140</v>
          </cell>
          <cell r="AG205">
            <v>12140</v>
          </cell>
          <cell r="AH205">
            <v>12140</v>
          </cell>
          <cell r="AI205">
            <v>12140</v>
          </cell>
          <cell r="AJ205">
            <v>12140</v>
          </cell>
          <cell r="AK205">
            <v>22140</v>
          </cell>
          <cell r="AL205">
            <v>22000</v>
          </cell>
          <cell r="AM205">
            <v>51401</v>
          </cell>
          <cell r="AN205" t="str">
            <v>COLOMBIA - INSTITUCIONAL PUBLICO</v>
          </cell>
        </row>
        <row r="206">
          <cell r="AD206">
            <v>10000</v>
          </cell>
          <cell r="AE206">
            <v>12001</v>
          </cell>
          <cell r="AF206">
            <v>12140</v>
          </cell>
          <cell r="AG206">
            <v>12140</v>
          </cell>
          <cell r="AH206">
            <v>12140</v>
          </cell>
          <cell r="AI206">
            <v>12140</v>
          </cell>
          <cell r="AJ206">
            <v>12140</v>
          </cell>
          <cell r="AK206">
            <v>22140</v>
          </cell>
          <cell r="AL206">
            <v>22000</v>
          </cell>
          <cell r="AM206">
            <v>12149</v>
          </cell>
          <cell r="AN206" t="str">
            <v>AJUSTES - COMERCIAL COLOMBIA</v>
          </cell>
        </row>
        <row r="207">
          <cell r="AD207">
            <v>10000</v>
          </cell>
          <cell r="AE207">
            <v>12001</v>
          </cell>
          <cell r="AF207">
            <v>12140</v>
          </cell>
          <cell r="AG207">
            <v>12140</v>
          </cell>
          <cell r="AH207">
            <v>12140</v>
          </cell>
          <cell r="AI207">
            <v>12140</v>
          </cell>
          <cell r="AJ207">
            <v>12140</v>
          </cell>
          <cell r="AK207">
            <v>22140</v>
          </cell>
          <cell r="AL207">
            <v>22000</v>
          </cell>
          <cell r="AM207">
            <v>12147</v>
          </cell>
          <cell r="AN207" t="str">
            <v>MOROSOS BANCO SANTANDER COLOMBIA</v>
          </cell>
        </row>
        <row r="208">
          <cell r="AD208">
            <v>10000</v>
          </cell>
          <cell r="AE208">
            <v>12001</v>
          </cell>
          <cell r="AF208">
            <v>12150</v>
          </cell>
          <cell r="AG208">
            <v>12150</v>
          </cell>
          <cell r="AH208">
            <v>12150</v>
          </cell>
          <cell r="AI208">
            <v>12150</v>
          </cell>
          <cell r="AJ208">
            <v>12150</v>
          </cell>
          <cell r="AK208">
            <v>22150</v>
          </cell>
          <cell r="AL208">
            <v>22000</v>
          </cell>
          <cell r="AM208">
            <v>51519</v>
          </cell>
          <cell r="AN208" t="str">
            <v>ARGENTINA - PART/G.FINANCIERA RESTO</v>
          </cell>
        </row>
        <row r="209">
          <cell r="AD209">
            <v>10000</v>
          </cell>
          <cell r="AE209">
            <v>12001</v>
          </cell>
          <cell r="AF209">
            <v>12150</v>
          </cell>
          <cell r="AG209">
            <v>12150</v>
          </cell>
          <cell r="AH209">
            <v>12150</v>
          </cell>
          <cell r="AI209">
            <v>12150</v>
          </cell>
          <cell r="AJ209">
            <v>12150</v>
          </cell>
          <cell r="AK209">
            <v>22150</v>
          </cell>
          <cell r="AL209">
            <v>22000</v>
          </cell>
          <cell r="AM209">
            <v>51518</v>
          </cell>
          <cell r="AN209" t="str">
            <v>ARGENTINA - PART/G.FINANCIERA POOL DE FONDOS</v>
          </cell>
        </row>
        <row r="210">
          <cell r="AD210">
            <v>10000</v>
          </cell>
          <cell r="AE210">
            <v>12001</v>
          </cell>
          <cell r="AF210">
            <v>12150</v>
          </cell>
          <cell r="AG210">
            <v>12150</v>
          </cell>
          <cell r="AH210">
            <v>12150</v>
          </cell>
          <cell r="AI210">
            <v>12150</v>
          </cell>
          <cell r="AJ210">
            <v>12150</v>
          </cell>
          <cell r="AK210">
            <v>22150</v>
          </cell>
          <cell r="AL210">
            <v>22000</v>
          </cell>
          <cell r="AM210">
            <v>51517</v>
          </cell>
          <cell r="AN210" t="str">
            <v>ARGENTINA - PART/G.FINANCIERA CARTERAS ALCO</v>
          </cell>
        </row>
        <row r="211">
          <cell r="AD211">
            <v>10000</v>
          </cell>
          <cell r="AE211">
            <v>12001</v>
          </cell>
          <cell r="AF211">
            <v>12150</v>
          </cell>
          <cell r="AG211">
            <v>12150</v>
          </cell>
          <cell r="AH211">
            <v>12150</v>
          </cell>
          <cell r="AI211">
            <v>12150</v>
          </cell>
          <cell r="AJ211">
            <v>12150</v>
          </cell>
          <cell r="AK211">
            <v>22150</v>
          </cell>
          <cell r="AL211">
            <v>22000</v>
          </cell>
          <cell r="AM211">
            <v>51516</v>
          </cell>
          <cell r="AN211" t="str">
            <v>ARGENTINA - BANCA PRIVADA INT.</v>
          </cell>
        </row>
        <row r="212">
          <cell r="AD212">
            <v>10000</v>
          </cell>
          <cell r="AE212">
            <v>12001</v>
          </cell>
          <cell r="AF212">
            <v>12150</v>
          </cell>
          <cell r="AG212">
            <v>12150</v>
          </cell>
          <cell r="AH212">
            <v>12150</v>
          </cell>
          <cell r="AI212">
            <v>12150</v>
          </cell>
          <cell r="AJ212">
            <v>12150</v>
          </cell>
          <cell r="AK212">
            <v>22150</v>
          </cell>
          <cell r="AL212">
            <v>22000</v>
          </cell>
          <cell r="AM212">
            <v>51515</v>
          </cell>
          <cell r="AN212" t="str">
            <v>ARGENTINA - GESTION DE ACTIVOS SEGUROS</v>
          </cell>
        </row>
        <row r="213">
          <cell r="AD213">
            <v>10000</v>
          </cell>
          <cell r="AE213">
            <v>12001</v>
          </cell>
          <cell r="AF213">
            <v>12150</v>
          </cell>
          <cell r="AG213">
            <v>12150</v>
          </cell>
          <cell r="AH213">
            <v>12150</v>
          </cell>
          <cell r="AI213">
            <v>12150</v>
          </cell>
          <cell r="AJ213">
            <v>12150</v>
          </cell>
          <cell r="AK213">
            <v>22150</v>
          </cell>
          <cell r="AL213">
            <v>22000</v>
          </cell>
          <cell r="AM213">
            <v>51514</v>
          </cell>
          <cell r="AN213" t="str">
            <v>ARGENTINA - FONDOS DE PENSIONES</v>
          </cell>
        </row>
        <row r="214">
          <cell r="AD214">
            <v>10000</v>
          </cell>
          <cell r="AE214">
            <v>12001</v>
          </cell>
          <cell r="AF214">
            <v>12150</v>
          </cell>
          <cell r="AG214">
            <v>12150</v>
          </cell>
          <cell r="AH214">
            <v>12150</v>
          </cell>
          <cell r="AI214">
            <v>12150</v>
          </cell>
          <cell r="AJ214">
            <v>12150</v>
          </cell>
          <cell r="AK214">
            <v>22150</v>
          </cell>
          <cell r="AL214">
            <v>22000</v>
          </cell>
          <cell r="AM214">
            <v>51513</v>
          </cell>
          <cell r="AN214" t="str">
            <v>ARGENTINA - FONDOS DE INVERSION</v>
          </cell>
        </row>
        <row r="215">
          <cell r="AD215">
            <v>10000</v>
          </cell>
          <cell r="AE215">
            <v>12001</v>
          </cell>
          <cell r="AF215">
            <v>12150</v>
          </cell>
          <cell r="AG215">
            <v>12150</v>
          </cell>
          <cell r="AH215">
            <v>12150</v>
          </cell>
          <cell r="AI215">
            <v>12150</v>
          </cell>
          <cell r="AJ215">
            <v>12150</v>
          </cell>
          <cell r="AK215">
            <v>22150</v>
          </cell>
          <cell r="AL215">
            <v>22000</v>
          </cell>
          <cell r="AM215">
            <v>51512</v>
          </cell>
          <cell r="AN215" t="str">
            <v>ARGENTINA - TESORERIA CART. DIR.</v>
          </cell>
        </row>
        <row r="216">
          <cell r="AD216">
            <v>10000</v>
          </cell>
          <cell r="AE216">
            <v>12001</v>
          </cell>
          <cell r="AF216">
            <v>12150</v>
          </cell>
          <cell r="AG216">
            <v>12150</v>
          </cell>
          <cell r="AH216">
            <v>12150</v>
          </cell>
          <cell r="AI216">
            <v>12150</v>
          </cell>
          <cell r="AJ216">
            <v>12150</v>
          </cell>
          <cell r="AK216">
            <v>22150</v>
          </cell>
          <cell r="AL216">
            <v>22000</v>
          </cell>
          <cell r="AM216">
            <v>51511</v>
          </cell>
          <cell r="AN216" t="str">
            <v>ARGENTINA - TESORERIA TRADING</v>
          </cell>
        </row>
        <row r="217">
          <cell r="AD217">
            <v>10000</v>
          </cell>
          <cell r="AE217">
            <v>12001</v>
          </cell>
          <cell r="AF217">
            <v>12150</v>
          </cell>
          <cell r="AG217">
            <v>12150</v>
          </cell>
          <cell r="AH217">
            <v>12150</v>
          </cell>
          <cell r="AI217">
            <v>12150</v>
          </cell>
          <cell r="AJ217">
            <v>12150</v>
          </cell>
          <cell r="AK217">
            <v>22150</v>
          </cell>
          <cell r="AL217">
            <v>22000</v>
          </cell>
          <cell r="AM217">
            <v>51510</v>
          </cell>
          <cell r="AN217" t="str">
            <v>ARGENTINA - TESORERIA CLIENTES</v>
          </cell>
        </row>
        <row r="218">
          <cell r="AD218">
            <v>10000</v>
          </cell>
          <cell r="AE218">
            <v>12001</v>
          </cell>
          <cell r="AF218">
            <v>12150</v>
          </cell>
          <cell r="AG218">
            <v>12150</v>
          </cell>
          <cell r="AH218">
            <v>12150</v>
          </cell>
          <cell r="AI218">
            <v>12150</v>
          </cell>
          <cell r="AJ218">
            <v>12150</v>
          </cell>
          <cell r="AK218">
            <v>22150</v>
          </cell>
          <cell r="AL218">
            <v>22000</v>
          </cell>
          <cell r="AM218">
            <v>51509</v>
          </cell>
          <cell r="AN218" t="str">
            <v>ARGENTINA - BCA. INVERSION EMPRESAS</v>
          </cell>
        </row>
        <row r="219">
          <cell r="AD219">
            <v>10000</v>
          </cell>
          <cell r="AE219">
            <v>12001</v>
          </cell>
          <cell r="AF219">
            <v>12150</v>
          </cell>
          <cell r="AG219">
            <v>12150</v>
          </cell>
          <cell r="AH219">
            <v>12150</v>
          </cell>
          <cell r="AI219">
            <v>12150</v>
          </cell>
          <cell r="AJ219">
            <v>12150</v>
          </cell>
          <cell r="AK219">
            <v>22150</v>
          </cell>
          <cell r="AL219">
            <v>22000</v>
          </cell>
          <cell r="AM219">
            <v>51508</v>
          </cell>
          <cell r="AN219" t="str">
            <v>ARGENTINA - BCA. INVERSION PYMES</v>
          </cell>
        </row>
        <row r="220">
          <cell r="AD220">
            <v>10000</v>
          </cell>
          <cell r="AE220">
            <v>12001</v>
          </cell>
          <cell r="AF220">
            <v>12150</v>
          </cell>
          <cell r="AG220">
            <v>12150</v>
          </cell>
          <cell r="AH220">
            <v>12150</v>
          </cell>
          <cell r="AI220">
            <v>12150</v>
          </cell>
          <cell r="AJ220">
            <v>12150</v>
          </cell>
          <cell r="AK220">
            <v>22150</v>
          </cell>
          <cell r="AL220">
            <v>22000</v>
          </cell>
          <cell r="AM220">
            <v>51507</v>
          </cell>
          <cell r="AN220" t="str">
            <v>ARGENTINA - BCA. INVERSION INDIVIDUOS</v>
          </cell>
        </row>
        <row r="221">
          <cell r="AD221">
            <v>10000</v>
          </cell>
          <cell r="AE221">
            <v>12001</v>
          </cell>
          <cell r="AF221">
            <v>12150</v>
          </cell>
          <cell r="AG221">
            <v>12150</v>
          </cell>
          <cell r="AH221">
            <v>12150</v>
          </cell>
          <cell r="AI221">
            <v>12150</v>
          </cell>
          <cell r="AJ221">
            <v>12150</v>
          </cell>
          <cell r="AK221">
            <v>22150</v>
          </cell>
          <cell r="AL221">
            <v>22000</v>
          </cell>
          <cell r="AM221">
            <v>51506</v>
          </cell>
          <cell r="AN221" t="str">
            <v>ARGENTINA - BANCA CORPORATIVA</v>
          </cell>
        </row>
        <row r="222">
          <cell r="AD222">
            <v>10000</v>
          </cell>
          <cell r="AE222">
            <v>12001</v>
          </cell>
          <cell r="AF222">
            <v>12150</v>
          </cell>
          <cell r="AG222">
            <v>12150</v>
          </cell>
          <cell r="AH222">
            <v>12150</v>
          </cell>
          <cell r="AI222">
            <v>12150</v>
          </cell>
          <cell r="AJ222">
            <v>12150</v>
          </cell>
          <cell r="AK222">
            <v>22150</v>
          </cell>
          <cell r="AL222">
            <v>22000</v>
          </cell>
          <cell r="AM222">
            <v>51505</v>
          </cell>
          <cell r="AN222" t="str">
            <v>ARGENTINA - B. COMERCIAL EMPRESAS</v>
          </cell>
        </row>
        <row r="223">
          <cell r="AD223">
            <v>10000</v>
          </cell>
          <cell r="AE223">
            <v>12001</v>
          </cell>
          <cell r="AF223">
            <v>12150</v>
          </cell>
          <cell r="AG223">
            <v>12150</v>
          </cell>
          <cell r="AH223">
            <v>12150</v>
          </cell>
          <cell r="AI223">
            <v>12150</v>
          </cell>
          <cell r="AJ223">
            <v>12150</v>
          </cell>
          <cell r="AK223">
            <v>22150</v>
          </cell>
          <cell r="AL223">
            <v>22000</v>
          </cell>
          <cell r="AM223">
            <v>51504</v>
          </cell>
          <cell r="AN223" t="str">
            <v>ARGENTINA - B. COMERCIAL PYMES</v>
          </cell>
        </row>
        <row r="224">
          <cell r="AD224">
            <v>10000</v>
          </cell>
          <cell r="AE224">
            <v>12001</v>
          </cell>
          <cell r="AF224">
            <v>12150</v>
          </cell>
          <cell r="AG224">
            <v>12150</v>
          </cell>
          <cell r="AH224">
            <v>12150</v>
          </cell>
          <cell r="AI224">
            <v>12150</v>
          </cell>
          <cell r="AJ224">
            <v>12150</v>
          </cell>
          <cell r="AK224">
            <v>22150</v>
          </cell>
          <cell r="AL224">
            <v>22000</v>
          </cell>
          <cell r="AM224">
            <v>51503</v>
          </cell>
          <cell r="AN224" t="str">
            <v>ARGENTINA - B. COMERCIAL INDIVIDUOS</v>
          </cell>
        </row>
        <row r="225">
          <cell r="AD225">
            <v>10000</v>
          </cell>
          <cell r="AE225">
            <v>12001</v>
          </cell>
          <cell r="AF225">
            <v>12150</v>
          </cell>
          <cell r="AG225">
            <v>12150</v>
          </cell>
          <cell r="AH225">
            <v>12150</v>
          </cell>
          <cell r="AI225">
            <v>12150</v>
          </cell>
          <cell r="AJ225">
            <v>12150</v>
          </cell>
          <cell r="AK225">
            <v>22150</v>
          </cell>
          <cell r="AL225">
            <v>22000</v>
          </cell>
          <cell r="AM225">
            <v>51502</v>
          </cell>
          <cell r="AN225" t="str">
            <v>ARGENTINA - INSTITUCIONAL PRIVADO</v>
          </cell>
        </row>
        <row r="226">
          <cell r="AD226">
            <v>10000</v>
          </cell>
          <cell r="AE226">
            <v>12001</v>
          </cell>
          <cell r="AF226">
            <v>12150</v>
          </cell>
          <cell r="AG226">
            <v>12150</v>
          </cell>
          <cell r="AH226">
            <v>12150</v>
          </cell>
          <cell r="AI226">
            <v>12150</v>
          </cell>
          <cell r="AJ226">
            <v>12150</v>
          </cell>
          <cell r="AK226">
            <v>22150</v>
          </cell>
          <cell r="AL226">
            <v>22000</v>
          </cell>
          <cell r="AM226">
            <v>51501</v>
          </cell>
          <cell r="AN226" t="str">
            <v>ARGENTINA - INSTITUCIONAL PUBLICO</v>
          </cell>
        </row>
        <row r="227">
          <cell r="AD227">
            <v>10000</v>
          </cell>
          <cell r="AE227">
            <v>12001</v>
          </cell>
          <cell r="AF227">
            <v>12150</v>
          </cell>
          <cell r="AG227">
            <v>12150</v>
          </cell>
          <cell r="AH227">
            <v>12150</v>
          </cell>
          <cell r="AI227">
            <v>12150</v>
          </cell>
          <cell r="AJ227">
            <v>12150</v>
          </cell>
          <cell r="AK227">
            <v>22150</v>
          </cell>
          <cell r="AL227">
            <v>22000</v>
          </cell>
          <cell r="AM227">
            <v>12439</v>
          </cell>
          <cell r="AN227" t="str">
            <v>AJUSTES GRUPO OHCH - ARGENTINA</v>
          </cell>
        </row>
        <row r="228">
          <cell r="AD228">
            <v>10000</v>
          </cell>
          <cell r="AE228">
            <v>12001</v>
          </cell>
          <cell r="AF228">
            <v>12150</v>
          </cell>
          <cell r="AG228">
            <v>12150</v>
          </cell>
          <cell r="AH228">
            <v>12150</v>
          </cell>
          <cell r="AI228">
            <v>12150</v>
          </cell>
          <cell r="AJ228">
            <v>12150</v>
          </cell>
          <cell r="AK228">
            <v>22150</v>
          </cell>
          <cell r="AL228">
            <v>22000</v>
          </cell>
          <cell r="AM228">
            <v>12438</v>
          </cell>
          <cell r="AN228" t="str">
            <v>AJUSTES - GRUPO OHCH ARGENTINA (NO USAR) 8003</v>
          </cell>
        </row>
        <row r="229">
          <cell r="AD229">
            <v>10000</v>
          </cell>
          <cell r="AE229">
            <v>12001</v>
          </cell>
          <cell r="AF229">
            <v>12150</v>
          </cell>
          <cell r="AG229">
            <v>12150</v>
          </cell>
          <cell r="AH229">
            <v>12150</v>
          </cell>
          <cell r="AI229">
            <v>12150</v>
          </cell>
          <cell r="AJ229">
            <v>12150</v>
          </cell>
          <cell r="AK229">
            <v>22150</v>
          </cell>
          <cell r="AL229">
            <v>22000</v>
          </cell>
          <cell r="AM229">
            <v>12159</v>
          </cell>
          <cell r="AN229" t="str">
            <v>AJUSTES - COMERCIAL ARGENTINA</v>
          </cell>
        </row>
        <row r="230">
          <cell r="AD230">
            <v>10000</v>
          </cell>
          <cell r="AE230">
            <v>12001</v>
          </cell>
          <cell r="AF230">
            <v>12150</v>
          </cell>
          <cell r="AG230">
            <v>12150</v>
          </cell>
          <cell r="AH230">
            <v>12150</v>
          </cell>
          <cell r="AI230">
            <v>12150</v>
          </cell>
          <cell r="AJ230">
            <v>12150</v>
          </cell>
          <cell r="AK230">
            <v>22150</v>
          </cell>
          <cell r="AL230">
            <v>22000</v>
          </cell>
          <cell r="AM230">
            <v>12158</v>
          </cell>
          <cell r="AN230" t="str">
            <v>NO USAR AJUSTES - COMPRA ARGENTINA</v>
          </cell>
        </row>
        <row r="231">
          <cell r="AD231">
            <v>10000</v>
          </cell>
          <cell r="AE231">
            <v>12001</v>
          </cell>
          <cell r="AF231">
            <v>12150</v>
          </cell>
          <cell r="AG231">
            <v>12150</v>
          </cell>
          <cell r="AH231">
            <v>12150</v>
          </cell>
          <cell r="AI231">
            <v>12150</v>
          </cell>
          <cell r="AJ231">
            <v>12150</v>
          </cell>
          <cell r="AK231">
            <v>22150</v>
          </cell>
          <cell r="AL231">
            <v>22000</v>
          </cell>
          <cell r="AM231">
            <v>12156</v>
          </cell>
          <cell r="AN231" t="str">
            <v>MOROSOS - ARGENTINA</v>
          </cell>
        </row>
        <row r="232">
          <cell r="AD232">
            <v>10000</v>
          </cell>
          <cell r="AE232">
            <v>12001</v>
          </cell>
          <cell r="AF232">
            <v>12160</v>
          </cell>
          <cell r="AG232">
            <v>12160</v>
          </cell>
          <cell r="AH232">
            <v>12160</v>
          </cell>
          <cell r="AI232">
            <v>12160</v>
          </cell>
          <cell r="AJ232">
            <v>12160</v>
          </cell>
          <cell r="AK232">
            <v>22160</v>
          </cell>
          <cell r="AL232">
            <v>22000</v>
          </cell>
          <cell r="AM232">
            <v>51619</v>
          </cell>
          <cell r="AN232" t="str">
            <v>BRASIL - PART/G.FINANCIERA RESTO</v>
          </cell>
        </row>
        <row r="233">
          <cell r="AD233">
            <v>10000</v>
          </cell>
          <cell r="AE233">
            <v>12001</v>
          </cell>
          <cell r="AF233">
            <v>12160</v>
          </cell>
          <cell r="AG233">
            <v>12160</v>
          </cell>
          <cell r="AH233">
            <v>12160</v>
          </cell>
          <cell r="AI233">
            <v>12160</v>
          </cell>
          <cell r="AJ233">
            <v>12160</v>
          </cell>
          <cell r="AK233">
            <v>22160</v>
          </cell>
          <cell r="AL233">
            <v>22000</v>
          </cell>
          <cell r="AM233">
            <v>51618</v>
          </cell>
          <cell r="AN233" t="str">
            <v>BRASIL - PART/G.FINANCIERA POOL DE FONDOS</v>
          </cell>
        </row>
        <row r="234">
          <cell r="AD234">
            <v>10000</v>
          </cell>
          <cell r="AE234">
            <v>12001</v>
          </cell>
          <cell r="AF234">
            <v>12160</v>
          </cell>
          <cell r="AG234">
            <v>12160</v>
          </cell>
          <cell r="AH234">
            <v>12160</v>
          </cell>
          <cell r="AI234">
            <v>12160</v>
          </cell>
          <cell r="AJ234">
            <v>12160</v>
          </cell>
          <cell r="AK234">
            <v>22160</v>
          </cell>
          <cell r="AL234">
            <v>22000</v>
          </cell>
          <cell r="AM234">
            <v>51617</v>
          </cell>
          <cell r="AN234" t="str">
            <v>BRASIL - PART/G.FINANCIERA CARTERAS ALCO</v>
          </cell>
        </row>
        <row r="235">
          <cell r="AD235">
            <v>10000</v>
          </cell>
          <cell r="AE235">
            <v>12001</v>
          </cell>
          <cell r="AF235">
            <v>12160</v>
          </cell>
          <cell r="AG235">
            <v>12160</v>
          </cell>
          <cell r="AH235">
            <v>12160</v>
          </cell>
          <cell r="AI235">
            <v>12160</v>
          </cell>
          <cell r="AJ235">
            <v>12160</v>
          </cell>
          <cell r="AK235">
            <v>22160</v>
          </cell>
          <cell r="AL235">
            <v>22000</v>
          </cell>
          <cell r="AM235">
            <v>51616</v>
          </cell>
          <cell r="AN235" t="str">
            <v>BRASIL - BANCA PRIVADA INT.</v>
          </cell>
        </row>
        <row r="236">
          <cell r="AD236">
            <v>10000</v>
          </cell>
          <cell r="AE236">
            <v>12001</v>
          </cell>
          <cell r="AF236">
            <v>12160</v>
          </cell>
          <cell r="AG236">
            <v>12160</v>
          </cell>
          <cell r="AH236">
            <v>12160</v>
          </cell>
          <cell r="AI236">
            <v>12160</v>
          </cell>
          <cell r="AJ236">
            <v>12160</v>
          </cell>
          <cell r="AK236">
            <v>22160</v>
          </cell>
          <cell r="AL236">
            <v>22000</v>
          </cell>
          <cell r="AM236">
            <v>51615</v>
          </cell>
          <cell r="AN236" t="str">
            <v>BRASIL - GESTION DE ACTIVOS SEGUROS</v>
          </cell>
        </row>
        <row r="237">
          <cell r="AD237">
            <v>10000</v>
          </cell>
          <cell r="AE237">
            <v>12001</v>
          </cell>
          <cell r="AF237">
            <v>12160</v>
          </cell>
          <cell r="AG237">
            <v>12160</v>
          </cell>
          <cell r="AH237">
            <v>12160</v>
          </cell>
          <cell r="AI237">
            <v>12160</v>
          </cell>
          <cell r="AJ237">
            <v>12160</v>
          </cell>
          <cell r="AK237">
            <v>22160</v>
          </cell>
          <cell r="AL237">
            <v>22000</v>
          </cell>
          <cell r="AM237">
            <v>51614</v>
          </cell>
          <cell r="AN237" t="str">
            <v>BRASIL - FONDOS DE PENSIONES</v>
          </cell>
        </row>
        <row r="238">
          <cell r="AD238">
            <v>10000</v>
          </cell>
          <cell r="AE238">
            <v>12001</v>
          </cell>
          <cell r="AF238">
            <v>12160</v>
          </cell>
          <cell r="AG238">
            <v>12160</v>
          </cell>
          <cell r="AH238">
            <v>12160</v>
          </cell>
          <cell r="AI238">
            <v>12160</v>
          </cell>
          <cell r="AJ238">
            <v>12160</v>
          </cell>
          <cell r="AK238">
            <v>22160</v>
          </cell>
          <cell r="AL238">
            <v>22000</v>
          </cell>
          <cell r="AM238">
            <v>51613</v>
          </cell>
          <cell r="AN238" t="str">
            <v>BRASIL - FONDOS DE INVERSION</v>
          </cell>
        </row>
        <row r="239">
          <cell r="AD239">
            <v>10000</v>
          </cell>
          <cell r="AE239">
            <v>12001</v>
          </cell>
          <cell r="AF239">
            <v>12160</v>
          </cell>
          <cell r="AG239">
            <v>12160</v>
          </cell>
          <cell r="AH239">
            <v>12160</v>
          </cell>
          <cell r="AI239">
            <v>12160</v>
          </cell>
          <cell r="AJ239">
            <v>12160</v>
          </cell>
          <cell r="AK239">
            <v>22160</v>
          </cell>
          <cell r="AL239">
            <v>22000</v>
          </cell>
          <cell r="AM239">
            <v>51612</v>
          </cell>
          <cell r="AN239" t="str">
            <v>BRASIL - TESORERIA CART. DIR.</v>
          </cell>
        </row>
        <row r="240">
          <cell r="AD240">
            <v>10000</v>
          </cell>
          <cell r="AE240">
            <v>12001</v>
          </cell>
          <cell r="AF240">
            <v>12160</v>
          </cell>
          <cell r="AG240">
            <v>12160</v>
          </cell>
          <cell r="AH240">
            <v>12160</v>
          </cell>
          <cell r="AI240">
            <v>12160</v>
          </cell>
          <cell r="AJ240">
            <v>12160</v>
          </cell>
          <cell r="AK240">
            <v>22160</v>
          </cell>
          <cell r="AL240">
            <v>22000</v>
          </cell>
          <cell r="AM240">
            <v>51611</v>
          </cell>
          <cell r="AN240" t="str">
            <v>BRASIL - TESORERIA TRADING</v>
          </cell>
        </row>
        <row r="241">
          <cell r="AD241">
            <v>10000</v>
          </cell>
          <cell r="AE241">
            <v>12001</v>
          </cell>
          <cell r="AF241">
            <v>12160</v>
          </cell>
          <cell r="AG241">
            <v>12160</v>
          </cell>
          <cell r="AH241">
            <v>12160</v>
          </cell>
          <cell r="AI241">
            <v>12160</v>
          </cell>
          <cell r="AJ241">
            <v>12160</v>
          </cell>
          <cell r="AK241">
            <v>22160</v>
          </cell>
          <cell r="AL241">
            <v>22000</v>
          </cell>
          <cell r="AM241">
            <v>51610</v>
          </cell>
          <cell r="AN241" t="str">
            <v>BRASIL - TESORERIA CLIENTES</v>
          </cell>
        </row>
        <row r="242">
          <cell r="AD242">
            <v>10000</v>
          </cell>
          <cell r="AE242">
            <v>12001</v>
          </cell>
          <cell r="AF242">
            <v>12160</v>
          </cell>
          <cell r="AG242">
            <v>12160</v>
          </cell>
          <cell r="AH242">
            <v>12160</v>
          </cell>
          <cell r="AI242">
            <v>12160</v>
          </cell>
          <cell r="AJ242">
            <v>12160</v>
          </cell>
          <cell r="AK242">
            <v>22160</v>
          </cell>
          <cell r="AL242">
            <v>22000</v>
          </cell>
          <cell r="AM242">
            <v>51609</v>
          </cell>
          <cell r="AN242" t="str">
            <v>BRASIL - BCA. INVERSION EMPRESAS</v>
          </cell>
        </row>
        <row r="243">
          <cell r="AD243">
            <v>10000</v>
          </cell>
          <cell r="AE243">
            <v>12001</v>
          </cell>
          <cell r="AF243">
            <v>12160</v>
          </cell>
          <cell r="AG243">
            <v>12160</v>
          </cell>
          <cell r="AH243">
            <v>12160</v>
          </cell>
          <cell r="AI243">
            <v>12160</v>
          </cell>
          <cell r="AJ243">
            <v>12160</v>
          </cell>
          <cell r="AK243">
            <v>22160</v>
          </cell>
          <cell r="AL243">
            <v>22000</v>
          </cell>
          <cell r="AM243">
            <v>51608</v>
          </cell>
          <cell r="AN243" t="str">
            <v>BRASIL - BCA. INVERSION PYMES</v>
          </cell>
        </row>
        <row r="244">
          <cell r="AD244">
            <v>10000</v>
          </cell>
          <cell r="AE244">
            <v>12001</v>
          </cell>
          <cell r="AF244">
            <v>12160</v>
          </cell>
          <cell r="AG244">
            <v>12160</v>
          </cell>
          <cell r="AH244">
            <v>12160</v>
          </cell>
          <cell r="AI244">
            <v>12160</v>
          </cell>
          <cell r="AJ244">
            <v>12160</v>
          </cell>
          <cell r="AK244">
            <v>22160</v>
          </cell>
          <cell r="AL244">
            <v>22000</v>
          </cell>
          <cell r="AM244">
            <v>51607</v>
          </cell>
          <cell r="AN244" t="str">
            <v>BRASIL - BCA. INVERSION INDIVIDUOS</v>
          </cell>
        </row>
        <row r="245">
          <cell r="AD245">
            <v>10000</v>
          </cell>
          <cell r="AE245">
            <v>12001</v>
          </cell>
          <cell r="AF245">
            <v>12160</v>
          </cell>
          <cell r="AG245">
            <v>12160</v>
          </cell>
          <cell r="AH245">
            <v>12160</v>
          </cell>
          <cell r="AI245">
            <v>12160</v>
          </cell>
          <cell r="AJ245">
            <v>12160</v>
          </cell>
          <cell r="AK245">
            <v>22160</v>
          </cell>
          <cell r="AL245">
            <v>22000</v>
          </cell>
          <cell r="AM245">
            <v>51606</v>
          </cell>
          <cell r="AN245" t="str">
            <v>BRASIL - BANCA CORPORATIVA</v>
          </cell>
        </row>
        <row r="246">
          <cell r="AD246">
            <v>10000</v>
          </cell>
          <cell r="AE246">
            <v>12001</v>
          </cell>
          <cell r="AF246">
            <v>12160</v>
          </cell>
          <cell r="AG246">
            <v>12160</v>
          </cell>
          <cell r="AH246">
            <v>12160</v>
          </cell>
          <cell r="AI246">
            <v>12160</v>
          </cell>
          <cell r="AJ246">
            <v>12160</v>
          </cell>
          <cell r="AK246">
            <v>22160</v>
          </cell>
          <cell r="AL246">
            <v>22000</v>
          </cell>
          <cell r="AM246">
            <v>51605</v>
          </cell>
          <cell r="AN246" t="str">
            <v>BRASIL - B. COMERCIAL EMPRESAS</v>
          </cell>
        </row>
        <row r="247">
          <cell r="AD247">
            <v>10000</v>
          </cell>
          <cell r="AE247">
            <v>12001</v>
          </cell>
          <cell r="AF247">
            <v>12160</v>
          </cell>
          <cell r="AG247">
            <v>12160</v>
          </cell>
          <cell r="AH247">
            <v>12160</v>
          </cell>
          <cell r="AI247">
            <v>12160</v>
          </cell>
          <cell r="AJ247">
            <v>12160</v>
          </cell>
          <cell r="AK247">
            <v>22160</v>
          </cell>
          <cell r="AL247">
            <v>22000</v>
          </cell>
          <cell r="AM247">
            <v>51604</v>
          </cell>
          <cell r="AN247" t="str">
            <v>BRASIL - B. COMERCIAL PYMES</v>
          </cell>
        </row>
        <row r="248">
          <cell r="AD248">
            <v>10000</v>
          </cell>
          <cell r="AE248">
            <v>12001</v>
          </cell>
          <cell r="AF248">
            <v>12160</v>
          </cell>
          <cell r="AG248">
            <v>12160</v>
          </cell>
          <cell r="AH248">
            <v>12160</v>
          </cell>
          <cell r="AI248">
            <v>12160</v>
          </cell>
          <cell r="AJ248">
            <v>12160</v>
          </cell>
          <cell r="AK248">
            <v>22160</v>
          </cell>
          <cell r="AL248">
            <v>22000</v>
          </cell>
          <cell r="AM248">
            <v>51603</v>
          </cell>
          <cell r="AN248" t="str">
            <v>BRASIL - B. COMERCIAL INDIVIDUOS</v>
          </cell>
        </row>
        <row r="249">
          <cell r="AD249">
            <v>10000</v>
          </cell>
          <cell r="AE249">
            <v>12001</v>
          </cell>
          <cell r="AF249">
            <v>12160</v>
          </cell>
          <cell r="AG249">
            <v>12160</v>
          </cell>
          <cell r="AH249">
            <v>12160</v>
          </cell>
          <cell r="AI249">
            <v>12160</v>
          </cell>
          <cell r="AJ249">
            <v>12160</v>
          </cell>
          <cell r="AK249">
            <v>22160</v>
          </cell>
          <cell r="AL249">
            <v>22000</v>
          </cell>
          <cell r="AM249">
            <v>51602</v>
          </cell>
          <cell r="AN249" t="str">
            <v>BRASIL - INSTITUCIONAL PRIVADO</v>
          </cell>
        </row>
        <row r="250">
          <cell r="AD250">
            <v>10000</v>
          </cell>
          <cell r="AE250">
            <v>12001</v>
          </cell>
          <cell r="AF250">
            <v>12160</v>
          </cell>
          <cell r="AG250">
            <v>12160</v>
          </cell>
          <cell r="AH250">
            <v>12160</v>
          </cell>
          <cell r="AI250">
            <v>12160</v>
          </cell>
          <cell r="AJ250">
            <v>12160</v>
          </cell>
          <cell r="AK250">
            <v>22160</v>
          </cell>
          <cell r="AL250">
            <v>22000</v>
          </cell>
          <cell r="AM250">
            <v>51601</v>
          </cell>
          <cell r="AN250" t="str">
            <v>BRASIL - INSTITUCIONAL PUBLICO</v>
          </cell>
        </row>
        <row r="251">
          <cell r="AD251">
            <v>10000</v>
          </cell>
          <cell r="AE251">
            <v>12001</v>
          </cell>
          <cell r="AF251">
            <v>12160</v>
          </cell>
          <cell r="AG251">
            <v>12160</v>
          </cell>
          <cell r="AH251">
            <v>12160</v>
          </cell>
          <cell r="AI251">
            <v>12160</v>
          </cell>
          <cell r="AJ251">
            <v>12160</v>
          </cell>
          <cell r="AK251">
            <v>22160</v>
          </cell>
          <cell r="AL251">
            <v>22000</v>
          </cell>
          <cell r="AM251">
            <v>14031</v>
          </cell>
          <cell r="AN251" t="str">
            <v>SIG - SUC. SAO PAULO</v>
          </cell>
        </row>
        <row r="252">
          <cell r="AD252">
            <v>10000</v>
          </cell>
          <cell r="AE252">
            <v>12001</v>
          </cell>
          <cell r="AF252">
            <v>12160</v>
          </cell>
          <cell r="AG252">
            <v>12160</v>
          </cell>
          <cell r="AH252">
            <v>12160</v>
          </cell>
          <cell r="AI252">
            <v>12160</v>
          </cell>
          <cell r="AJ252">
            <v>12160</v>
          </cell>
          <cell r="AK252">
            <v>22160</v>
          </cell>
          <cell r="AL252">
            <v>22000</v>
          </cell>
          <cell r="AM252">
            <v>12509</v>
          </cell>
          <cell r="AN252" t="str">
            <v>AJUSTES - COMERCIAL BRASIL BANESPA</v>
          </cell>
        </row>
        <row r="253">
          <cell r="AD253">
            <v>10000</v>
          </cell>
          <cell r="AE253">
            <v>12001</v>
          </cell>
          <cell r="AF253">
            <v>12160</v>
          </cell>
          <cell r="AG253">
            <v>12160</v>
          </cell>
          <cell r="AH253">
            <v>12160</v>
          </cell>
          <cell r="AI253">
            <v>12160</v>
          </cell>
          <cell r="AJ253">
            <v>12160</v>
          </cell>
          <cell r="AK253">
            <v>22160</v>
          </cell>
          <cell r="AL253">
            <v>22000</v>
          </cell>
          <cell r="AM253">
            <v>12169</v>
          </cell>
          <cell r="AN253" t="str">
            <v>AJUSTES - COMERCIAL BRASIL SANTANDER</v>
          </cell>
        </row>
        <row r="254">
          <cell r="AD254">
            <v>10000</v>
          </cell>
          <cell r="AE254">
            <v>12001</v>
          </cell>
          <cell r="AF254">
            <v>12160</v>
          </cell>
          <cell r="AG254">
            <v>12160</v>
          </cell>
          <cell r="AH254">
            <v>12160</v>
          </cell>
          <cell r="AI254">
            <v>12160</v>
          </cell>
          <cell r="AJ254">
            <v>12160</v>
          </cell>
          <cell r="AK254">
            <v>22160</v>
          </cell>
          <cell r="AL254">
            <v>22000</v>
          </cell>
          <cell r="AM254">
            <v>12168</v>
          </cell>
          <cell r="AN254" t="str">
            <v>AJUSTES - BRASIL NOROESTE</v>
          </cell>
        </row>
        <row r="255">
          <cell r="AD255">
            <v>10000</v>
          </cell>
          <cell r="AE255">
            <v>12001</v>
          </cell>
          <cell r="AF255">
            <v>12160</v>
          </cell>
          <cell r="AG255">
            <v>12160</v>
          </cell>
          <cell r="AH255">
            <v>12160</v>
          </cell>
          <cell r="AI255">
            <v>12160</v>
          </cell>
          <cell r="AJ255">
            <v>12160</v>
          </cell>
          <cell r="AK255">
            <v>22160</v>
          </cell>
          <cell r="AL255">
            <v>22000</v>
          </cell>
          <cell r="AM255">
            <v>12167</v>
          </cell>
          <cell r="AN255" t="str">
            <v>AJUSTES - COMERCIAL BRASIL MERIDIONAL</v>
          </cell>
        </row>
        <row r="256">
          <cell r="AD256">
            <v>10000</v>
          </cell>
          <cell r="AE256">
            <v>12001</v>
          </cell>
          <cell r="AF256">
            <v>12160</v>
          </cell>
          <cell r="AG256">
            <v>12160</v>
          </cell>
          <cell r="AH256">
            <v>12160</v>
          </cell>
          <cell r="AI256">
            <v>12160</v>
          </cell>
          <cell r="AJ256">
            <v>12160</v>
          </cell>
          <cell r="AK256">
            <v>22160</v>
          </cell>
          <cell r="AL256">
            <v>22000</v>
          </cell>
          <cell r="AM256">
            <v>12166</v>
          </cell>
          <cell r="AN256" t="str">
            <v>MOROSOS BANCO GERAL</v>
          </cell>
        </row>
        <row r="257">
          <cell r="AD257">
            <v>10000</v>
          </cell>
          <cell r="AE257">
            <v>12001</v>
          </cell>
          <cell r="AF257">
            <v>12160</v>
          </cell>
          <cell r="AG257">
            <v>12160</v>
          </cell>
          <cell r="AH257">
            <v>12160</v>
          </cell>
          <cell r="AI257">
            <v>12160</v>
          </cell>
          <cell r="AJ257">
            <v>12160</v>
          </cell>
          <cell r="AK257">
            <v>22160</v>
          </cell>
          <cell r="AL257">
            <v>22000</v>
          </cell>
          <cell r="AM257">
            <v>12165</v>
          </cell>
          <cell r="AN257" t="str">
            <v>MOROSOS BRASIL NOROESTE</v>
          </cell>
        </row>
        <row r="258">
          <cell r="AD258">
            <v>10000</v>
          </cell>
          <cell r="AE258">
            <v>12001</v>
          </cell>
          <cell r="AF258">
            <v>12200</v>
          </cell>
          <cell r="AG258">
            <v>12200</v>
          </cell>
          <cell r="AH258">
            <v>12200</v>
          </cell>
          <cell r="AI258">
            <v>12200</v>
          </cell>
          <cell r="AJ258">
            <v>12200</v>
          </cell>
          <cell r="AK258">
            <v>22200</v>
          </cell>
          <cell r="AL258">
            <v>22000</v>
          </cell>
          <cell r="AM258">
            <v>59919</v>
          </cell>
          <cell r="AN258" t="str">
            <v>RESTO LATAM. - PART/G.FINANCIERA RESTO</v>
          </cell>
        </row>
        <row r="259">
          <cell r="AD259">
            <v>10000</v>
          </cell>
          <cell r="AE259">
            <v>12001</v>
          </cell>
          <cell r="AF259">
            <v>12200</v>
          </cell>
          <cell r="AG259">
            <v>12200</v>
          </cell>
          <cell r="AH259">
            <v>12200</v>
          </cell>
          <cell r="AI259">
            <v>12200</v>
          </cell>
          <cell r="AJ259">
            <v>12200</v>
          </cell>
          <cell r="AK259">
            <v>22200</v>
          </cell>
          <cell r="AL259">
            <v>22000</v>
          </cell>
          <cell r="AM259">
            <v>59918</v>
          </cell>
          <cell r="AN259" t="str">
            <v>RESTO LATAM. - PART/G.FINANCIERA POOL FONDOS</v>
          </cell>
        </row>
        <row r="260">
          <cell r="AD260">
            <v>10000</v>
          </cell>
          <cell r="AE260">
            <v>12001</v>
          </cell>
          <cell r="AF260">
            <v>12200</v>
          </cell>
          <cell r="AG260">
            <v>12200</v>
          </cell>
          <cell r="AH260">
            <v>12200</v>
          </cell>
          <cell r="AI260">
            <v>12200</v>
          </cell>
          <cell r="AJ260">
            <v>12200</v>
          </cell>
          <cell r="AK260">
            <v>22200</v>
          </cell>
          <cell r="AL260">
            <v>22000</v>
          </cell>
          <cell r="AM260">
            <v>59917</v>
          </cell>
          <cell r="AN260" t="str">
            <v>RESTO LATAM. - PART/G.FINANCIERA CART. ALCO</v>
          </cell>
        </row>
        <row r="261">
          <cell r="AD261">
            <v>10000</v>
          </cell>
          <cell r="AE261">
            <v>12001</v>
          </cell>
          <cell r="AF261">
            <v>12200</v>
          </cell>
          <cell r="AG261">
            <v>12200</v>
          </cell>
          <cell r="AH261">
            <v>12200</v>
          </cell>
          <cell r="AI261">
            <v>12200</v>
          </cell>
          <cell r="AJ261">
            <v>12200</v>
          </cell>
          <cell r="AK261">
            <v>22200</v>
          </cell>
          <cell r="AL261">
            <v>22000</v>
          </cell>
          <cell r="AM261">
            <v>59916</v>
          </cell>
          <cell r="AN261" t="str">
            <v>RESTO LATAM. - BANCA PRIVADA INT.</v>
          </cell>
        </row>
        <row r="262">
          <cell r="AD262">
            <v>10000</v>
          </cell>
          <cell r="AE262">
            <v>12001</v>
          </cell>
          <cell r="AF262">
            <v>12200</v>
          </cell>
          <cell r="AG262">
            <v>12200</v>
          </cell>
          <cell r="AH262">
            <v>12200</v>
          </cell>
          <cell r="AI262">
            <v>12200</v>
          </cell>
          <cell r="AJ262">
            <v>12200</v>
          </cell>
          <cell r="AK262">
            <v>22200</v>
          </cell>
          <cell r="AL262">
            <v>22000</v>
          </cell>
          <cell r="AM262">
            <v>59915</v>
          </cell>
          <cell r="AN262" t="str">
            <v>RESTO LATAM. - GESTION DE ACTIVOS SEGUROS</v>
          </cell>
        </row>
        <row r="263">
          <cell r="AD263">
            <v>10000</v>
          </cell>
          <cell r="AE263">
            <v>12001</v>
          </cell>
          <cell r="AF263">
            <v>12200</v>
          </cell>
          <cell r="AG263">
            <v>12200</v>
          </cell>
          <cell r="AH263">
            <v>12200</v>
          </cell>
          <cell r="AI263">
            <v>12200</v>
          </cell>
          <cell r="AJ263">
            <v>12200</v>
          </cell>
          <cell r="AK263">
            <v>22200</v>
          </cell>
          <cell r="AL263">
            <v>22000</v>
          </cell>
          <cell r="AM263">
            <v>59914</v>
          </cell>
          <cell r="AN263" t="str">
            <v>RESTO LATAM. - FONDOS DE PENSIONES</v>
          </cell>
        </row>
        <row r="264">
          <cell r="AD264">
            <v>10000</v>
          </cell>
          <cell r="AE264">
            <v>12001</v>
          </cell>
          <cell r="AF264">
            <v>12200</v>
          </cell>
          <cell r="AG264">
            <v>12200</v>
          </cell>
          <cell r="AH264">
            <v>12200</v>
          </cell>
          <cell r="AI264">
            <v>12200</v>
          </cell>
          <cell r="AJ264">
            <v>12200</v>
          </cell>
          <cell r="AK264">
            <v>22200</v>
          </cell>
          <cell r="AL264">
            <v>22000</v>
          </cell>
          <cell r="AM264">
            <v>59913</v>
          </cell>
          <cell r="AN264" t="str">
            <v>RESTO LATAM. - FONDOS DE INVERSION</v>
          </cell>
        </row>
        <row r="265">
          <cell r="AD265">
            <v>10000</v>
          </cell>
          <cell r="AE265">
            <v>12001</v>
          </cell>
          <cell r="AF265">
            <v>12200</v>
          </cell>
          <cell r="AG265">
            <v>12200</v>
          </cell>
          <cell r="AH265">
            <v>12200</v>
          </cell>
          <cell r="AI265">
            <v>12200</v>
          </cell>
          <cell r="AJ265">
            <v>12200</v>
          </cell>
          <cell r="AK265">
            <v>22200</v>
          </cell>
          <cell r="AL265">
            <v>22000</v>
          </cell>
          <cell r="AM265">
            <v>59912</v>
          </cell>
          <cell r="AN265" t="str">
            <v>RESTO LATAM. - TESORERIA CART. DIR.</v>
          </cell>
        </row>
        <row r="266">
          <cell r="AD266">
            <v>10000</v>
          </cell>
          <cell r="AE266">
            <v>12001</v>
          </cell>
          <cell r="AF266">
            <v>12200</v>
          </cell>
          <cell r="AG266">
            <v>12200</v>
          </cell>
          <cell r="AH266">
            <v>12200</v>
          </cell>
          <cell r="AI266">
            <v>12200</v>
          </cell>
          <cell r="AJ266">
            <v>12200</v>
          </cell>
          <cell r="AK266">
            <v>22200</v>
          </cell>
          <cell r="AL266">
            <v>22000</v>
          </cell>
          <cell r="AM266">
            <v>59911</v>
          </cell>
          <cell r="AN266" t="str">
            <v>RESTO LATAM. - TESORERIA TRADING</v>
          </cell>
        </row>
        <row r="267">
          <cell r="AD267">
            <v>10000</v>
          </cell>
          <cell r="AE267">
            <v>12001</v>
          </cell>
          <cell r="AF267">
            <v>12200</v>
          </cell>
          <cell r="AG267">
            <v>12200</v>
          </cell>
          <cell r="AH267">
            <v>12200</v>
          </cell>
          <cell r="AI267">
            <v>12200</v>
          </cell>
          <cell r="AJ267">
            <v>12200</v>
          </cell>
          <cell r="AK267">
            <v>22200</v>
          </cell>
          <cell r="AL267">
            <v>22000</v>
          </cell>
          <cell r="AM267">
            <v>59910</v>
          </cell>
          <cell r="AN267" t="str">
            <v>RESTO LATAM. - TESORERIA CLIENTES</v>
          </cell>
        </row>
        <row r="268">
          <cell r="AD268">
            <v>10000</v>
          </cell>
          <cell r="AE268">
            <v>12001</v>
          </cell>
          <cell r="AF268">
            <v>12200</v>
          </cell>
          <cell r="AG268">
            <v>12200</v>
          </cell>
          <cell r="AH268">
            <v>12200</v>
          </cell>
          <cell r="AI268">
            <v>12200</v>
          </cell>
          <cell r="AJ268">
            <v>12200</v>
          </cell>
          <cell r="AK268">
            <v>22200</v>
          </cell>
          <cell r="AL268">
            <v>22000</v>
          </cell>
          <cell r="AM268">
            <v>59909</v>
          </cell>
          <cell r="AN268" t="str">
            <v>RESTO LATAM. - BCA. INVERSION EMPRESAS</v>
          </cell>
        </row>
        <row r="269">
          <cell r="AD269">
            <v>10000</v>
          </cell>
          <cell r="AE269">
            <v>12001</v>
          </cell>
          <cell r="AF269">
            <v>12200</v>
          </cell>
          <cell r="AG269">
            <v>12200</v>
          </cell>
          <cell r="AH269">
            <v>12200</v>
          </cell>
          <cell r="AI269">
            <v>12200</v>
          </cell>
          <cell r="AJ269">
            <v>12200</v>
          </cell>
          <cell r="AK269">
            <v>22200</v>
          </cell>
          <cell r="AL269">
            <v>22000</v>
          </cell>
          <cell r="AM269">
            <v>59908</v>
          </cell>
          <cell r="AN269" t="str">
            <v>RESTO LATAM. - BCA. INVERSION PYMES</v>
          </cell>
        </row>
        <row r="270">
          <cell r="AD270">
            <v>10000</v>
          </cell>
          <cell r="AE270">
            <v>12001</v>
          </cell>
          <cell r="AF270">
            <v>12200</v>
          </cell>
          <cell r="AG270">
            <v>12200</v>
          </cell>
          <cell r="AH270">
            <v>12200</v>
          </cell>
          <cell r="AI270">
            <v>12200</v>
          </cell>
          <cell r="AJ270">
            <v>12200</v>
          </cell>
          <cell r="AK270">
            <v>22200</v>
          </cell>
          <cell r="AL270">
            <v>22000</v>
          </cell>
          <cell r="AM270">
            <v>59907</v>
          </cell>
          <cell r="AN270" t="str">
            <v>RESTO LATAM. - BCA. INVERSION INDIVIDUOS</v>
          </cell>
        </row>
        <row r="271">
          <cell r="AD271">
            <v>10000</v>
          </cell>
          <cell r="AE271">
            <v>12001</v>
          </cell>
          <cell r="AF271">
            <v>12200</v>
          </cell>
          <cell r="AG271">
            <v>12200</v>
          </cell>
          <cell r="AH271">
            <v>12200</v>
          </cell>
          <cell r="AI271">
            <v>12200</v>
          </cell>
          <cell r="AJ271">
            <v>12200</v>
          </cell>
          <cell r="AK271">
            <v>22200</v>
          </cell>
          <cell r="AL271">
            <v>22000</v>
          </cell>
          <cell r="AM271">
            <v>59906</v>
          </cell>
          <cell r="AN271" t="str">
            <v>RESTO LATAM. - BANCA CORPORATIVA</v>
          </cell>
        </row>
        <row r="272">
          <cell r="AD272">
            <v>10000</v>
          </cell>
          <cell r="AE272">
            <v>12001</v>
          </cell>
          <cell r="AF272">
            <v>12200</v>
          </cell>
          <cell r="AG272">
            <v>12200</v>
          </cell>
          <cell r="AH272">
            <v>12200</v>
          </cell>
          <cell r="AI272">
            <v>12200</v>
          </cell>
          <cell r="AJ272">
            <v>12200</v>
          </cell>
          <cell r="AK272">
            <v>22200</v>
          </cell>
          <cell r="AL272">
            <v>22000</v>
          </cell>
          <cell r="AM272">
            <v>59905</v>
          </cell>
          <cell r="AN272" t="str">
            <v>RESTO LATAM. - B. COMERCIAL EMPRESAS</v>
          </cell>
        </row>
        <row r="273">
          <cell r="AD273">
            <v>10000</v>
          </cell>
          <cell r="AE273">
            <v>12001</v>
          </cell>
          <cell r="AF273">
            <v>12200</v>
          </cell>
          <cell r="AG273">
            <v>12200</v>
          </cell>
          <cell r="AH273">
            <v>12200</v>
          </cell>
          <cell r="AI273">
            <v>12200</v>
          </cell>
          <cell r="AJ273">
            <v>12200</v>
          </cell>
          <cell r="AK273">
            <v>22200</v>
          </cell>
          <cell r="AL273">
            <v>22000</v>
          </cell>
          <cell r="AM273">
            <v>59904</v>
          </cell>
          <cell r="AN273" t="str">
            <v>RESTO LATAM. - B. COMERCIAL PYMES</v>
          </cell>
        </row>
        <row r="274">
          <cell r="AD274">
            <v>10000</v>
          </cell>
          <cell r="AE274">
            <v>12001</v>
          </cell>
          <cell r="AF274">
            <v>12200</v>
          </cell>
          <cell r="AG274">
            <v>12200</v>
          </cell>
          <cell r="AH274">
            <v>12200</v>
          </cell>
          <cell r="AI274">
            <v>12200</v>
          </cell>
          <cell r="AJ274">
            <v>12200</v>
          </cell>
          <cell r="AK274">
            <v>22200</v>
          </cell>
          <cell r="AL274">
            <v>22000</v>
          </cell>
          <cell r="AM274">
            <v>59903</v>
          </cell>
          <cell r="AN274" t="str">
            <v>RESTO LATAM. - B. COMERCIAL INDIVIDUOS</v>
          </cell>
        </row>
        <row r="275">
          <cell r="AD275">
            <v>10000</v>
          </cell>
          <cell r="AE275">
            <v>12001</v>
          </cell>
          <cell r="AF275">
            <v>12200</v>
          </cell>
          <cell r="AG275">
            <v>12200</v>
          </cell>
          <cell r="AH275">
            <v>12200</v>
          </cell>
          <cell r="AI275">
            <v>12200</v>
          </cell>
          <cell r="AJ275">
            <v>12200</v>
          </cell>
          <cell r="AK275">
            <v>22200</v>
          </cell>
          <cell r="AL275">
            <v>22000</v>
          </cell>
          <cell r="AM275">
            <v>59902</v>
          </cell>
          <cell r="AN275" t="str">
            <v>RESTO LATAM. - INSTITUCIONAL PRIVADO</v>
          </cell>
        </row>
        <row r="276">
          <cell r="AD276">
            <v>10000</v>
          </cell>
          <cell r="AE276">
            <v>12001</v>
          </cell>
          <cell r="AF276">
            <v>12200</v>
          </cell>
          <cell r="AG276">
            <v>12200</v>
          </cell>
          <cell r="AH276">
            <v>12200</v>
          </cell>
          <cell r="AI276">
            <v>12200</v>
          </cell>
          <cell r="AJ276">
            <v>12200</v>
          </cell>
          <cell r="AK276">
            <v>22200</v>
          </cell>
          <cell r="AL276">
            <v>22000</v>
          </cell>
          <cell r="AM276">
            <v>59901</v>
          </cell>
          <cell r="AN276" t="str">
            <v>RESTO LATAM. - INSTITUCIONAL PUBLICO</v>
          </cell>
        </row>
        <row r="277">
          <cell r="AD277">
            <v>10000</v>
          </cell>
          <cell r="AE277">
            <v>12001</v>
          </cell>
          <cell r="AF277">
            <v>12200</v>
          </cell>
          <cell r="AG277">
            <v>12200</v>
          </cell>
          <cell r="AH277">
            <v>12200</v>
          </cell>
          <cell r="AI277">
            <v>12200</v>
          </cell>
          <cell r="AJ277">
            <v>12200</v>
          </cell>
          <cell r="AK277">
            <v>22200</v>
          </cell>
          <cell r="AL277">
            <v>22000</v>
          </cell>
          <cell r="AM277">
            <v>12409</v>
          </cell>
          <cell r="AN277" t="str">
            <v>AJUSTES GRUPO OHCH</v>
          </cell>
        </row>
        <row r="278">
          <cell r="AD278">
            <v>10000</v>
          </cell>
          <cell r="AE278">
            <v>12001</v>
          </cell>
          <cell r="AF278">
            <v>12200</v>
          </cell>
          <cell r="AG278">
            <v>12200</v>
          </cell>
          <cell r="AH278">
            <v>12200</v>
          </cell>
          <cell r="AI278">
            <v>12200</v>
          </cell>
          <cell r="AJ278">
            <v>12200</v>
          </cell>
          <cell r="AK278">
            <v>22200</v>
          </cell>
          <cell r="AL278">
            <v>22000</v>
          </cell>
          <cell r="AM278">
            <v>12209</v>
          </cell>
          <cell r="AN278" t="str">
            <v>AJUSTES - OTRAS SOC. COM. EXTRANJERO</v>
          </cell>
        </row>
        <row r="279">
          <cell r="AD279">
            <v>10000</v>
          </cell>
          <cell r="AE279">
            <v>12001</v>
          </cell>
          <cell r="AF279">
            <v>12200</v>
          </cell>
          <cell r="AG279">
            <v>12200</v>
          </cell>
          <cell r="AH279">
            <v>12200</v>
          </cell>
          <cell r="AI279">
            <v>12200</v>
          </cell>
          <cell r="AJ279">
            <v>12200</v>
          </cell>
          <cell r="AK279">
            <v>22200</v>
          </cell>
          <cell r="AL279">
            <v>22000</v>
          </cell>
          <cell r="AM279">
            <v>12205</v>
          </cell>
          <cell r="AN279" t="str">
            <v>G.I. LATINOAMERICA</v>
          </cell>
        </row>
        <row r="280">
          <cell r="AD280">
            <v>10000</v>
          </cell>
          <cell r="AE280">
            <v>12001</v>
          </cell>
          <cell r="AF280">
            <v>12350</v>
          </cell>
          <cell r="AG280">
            <v>12350</v>
          </cell>
          <cell r="AH280">
            <v>12350</v>
          </cell>
          <cell r="AI280">
            <v>12350</v>
          </cell>
          <cell r="AJ280">
            <v>12350</v>
          </cell>
          <cell r="AK280">
            <v>22350</v>
          </cell>
          <cell r="AL280">
            <v>22000</v>
          </cell>
          <cell r="AM280">
            <v>53519</v>
          </cell>
          <cell r="AN280" t="str">
            <v>BOLIVIA - PART/G.FINANCIERA RESTO</v>
          </cell>
        </row>
        <row r="281">
          <cell r="AD281">
            <v>10000</v>
          </cell>
          <cell r="AE281">
            <v>12001</v>
          </cell>
          <cell r="AF281">
            <v>12350</v>
          </cell>
          <cell r="AG281">
            <v>12350</v>
          </cell>
          <cell r="AH281">
            <v>12350</v>
          </cell>
          <cell r="AI281">
            <v>12350</v>
          </cell>
          <cell r="AJ281">
            <v>12350</v>
          </cell>
          <cell r="AK281">
            <v>22350</v>
          </cell>
          <cell r="AL281">
            <v>22000</v>
          </cell>
          <cell r="AM281">
            <v>53518</v>
          </cell>
          <cell r="AN281" t="str">
            <v>BOLIVIA - PART/G.FINANCIERA POOL DE FONDOS</v>
          </cell>
        </row>
        <row r="282">
          <cell r="AD282">
            <v>10000</v>
          </cell>
          <cell r="AE282">
            <v>12001</v>
          </cell>
          <cell r="AF282">
            <v>12350</v>
          </cell>
          <cell r="AG282">
            <v>12350</v>
          </cell>
          <cell r="AH282">
            <v>12350</v>
          </cell>
          <cell r="AI282">
            <v>12350</v>
          </cell>
          <cell r="AJ282">
            <v>12350</v>
          </cell>
          <cell r="AK282">
            <v>22350</v>
          </cell>
          <cell r="AL282">
            <v>22000</v>
          </cell>
          <cell r="AM282">
            <v>53517</v>
          </cell>
          <cell r="AN282" t="str">
            <v>BOLIVIA - PART/G.FINANCIERA CARTERAS ALCO</v>
          </cell>
        </row>
        <row r="283">
          <cell r="AD283">
            <v>10000</v>
          </cell>
          <cell r="AE283">
            <v>12001</v>
          </cell>
          <cell r="AF283">
            <v>12350</v>
          </cell>
          <cell r="AG283">
            <v>12350</v>
          </cell>
          <cell r="AH283">
            <v>12350</v>
          </cell>
          <cell r="AI283">
            <v>12350</v>
          </cell>
          <cell r="AJ283">
            <v>12350</v>
          </cell>
          <cell r="AK283">
            <v>22350</v>
          </cell>
          <cell r="AL283">
            <v>22000</v>
          </cell>
          <cell r="AM283">
            <v>53516</v>
          </cell>
          <cell r="AN283" t="str">
            <v>BOLIVIA - BANCA PRIVADA INT.</v>
          </cell>
        </row>
        <row r="284">
          <cell r="AD284">
            <v>10000</v>
          </cell>
          <cell r="AE284">
            <v>12001</v>
          </cell>
          <cell r="AF284">
            <v>12350</v>
          </cell>
          <cell r="AG284">
            <v>12350</v>
          </cell>
          <cell r="AH284">
            <v>12350</v>
          </cell>
          <cell r="AI284">
            <v>12350</v>
          </cell>
          <cell r="AJ284">
            <v>12350</v>
          </cell>
          <cell r="AK284">
            <v>22350</v>
          </cell>
          <cell r="AL284">
            <v>22000</v>
          </cell>
          <cell r="AM284">
            <v>53515</v>
          </cell>
          <cell r="AN284" t="str">
            <v>BOLIVIA - GESTION DE ACTIVOS SEGUROS</v>
          </cell>
        </row>
        <row r="285">
          <cell r="AD285">
            <v>10000</v>
          </cell>
          <cell r="AE285">
            <v>12001</v>
          </cell>
          <cell r="AF285">
            <v>12350</v>
          </cell>
          <cell r="AG285">
            <v>12350</v>
          </cell>
          <cell r="AH285">
            <v>12350</v>
          </cell>
          <cell r="AI285">
            <v>12350</v>
          </cell>
          <cell r="AJ285">
            <v>12350</v>
          </cell>
          <cell r="AK285">
            <v>22350</v>
          </cell>
          <cell r="AL285">
            <v>22000</v>
          </cell>
          <cell r="AM285">
            <v>53514</v>
          </cell>
          <cell r="AN285" t="str">
            <v>BOLIVIA - FONDOS DE PENSIONES</v>
          </cell>
        </row>
        <row r="286">
          <cell r="AD286">
            <v>10000</v>
          </cell>
          <cell r="AE286">
            <v>12001</v>
          </cell>
          <cell r="AF286">
            <v>12350</v>
          </cell>
          <cell r="AG286">
            <v>12350</v>
          </cell>
          <cell r="AH286">
            <v>12350</v>
          </cell>
          <cell r="AI286">
            <v>12350</v>
          </cell>
          <cell r="AJ286">
            <v>12350</v>
          </cell>
          <cell r="AK286">
            <v>22350</v>
          </cell>
          <cell r="AL286">
            <v>22000</v>
          </cell>
          <cell r="AM286">
            <v>53513</v>
          </cell>
          <cell r="AN286" t="str">
            <v>BOLIVIA - FONDOS DE INVERSION</v>
          </cell>
        </row>
        <row r="287">
          <cell r="AD287">
            <v>10000</v>
          </cell>
          <cell r="AE287">
            <v>12001</v>
          </cell>
          <cell r="AF287">
            <v>12350</v>
          </cell>
          <cell r="AG287">
            <v>12350</v>
          </cell>
          <cell r="AH287">
            <v>12350</v>
          </cell>
          <cell r="AI287">
            <v>12350</v>
          </cell>
          <cell r="AJ287">
            <v>12350</v>
          </cell>
          <cell r="AK287">
            <v>22350</v>
          </cell>
          <cell r="AL287">
            <v>22000</v>
          </cell>
          <cell r="AM287">
            <v>53512</v>
          </cell>
          <cell r="AN287" t="str">
            <v>BOLIVIA - TESORERIA CART. DIR.</v>
          </cell>
        </row>
        <row r="288">
          <cell r="AD288">
            <v>10000</v>
          </cell>
          <cell r="AE288">
            <v>12001</v>
          </cell>
          <cell r="AF288">
            <v>12350</v>
          </cell>
          <cell r="AG288">
            <v>12350</v>
          </cell>
          <cell r="AH288">
            <v>12350</v>
          </cell>
          <cell r="AI288">
            <v>12350</v>
          </cell>
          <cell r="AJ288">
            <v>12350</v>
          </cell>
          <cell r="AK288">
            <v>22350</v>
          </cell>
          <cell r="AL288">
            <v>22000</v>
          </cell>
          <cell r="AM288">
            <v>53511</v>
          </cell>
          <cell r="AN288" t="str">
            <v>BOLIVIA - TESORERIA TRADING</v>
          </cell>
        </row>
        <row r="289">
          <cell r="AD289">
            <v>10000</v>
          </cell>
          <cell r="AE289">
            <v>12001</v>
          </cell>
          <cell r="AF289">
            <v>12350</v>
          </cell>
          <cell r="AG289">
            <v>12350</v>
          </cell>
          <cell r="AH289">
            <v>12350</v>
          </cell>
          <cell r="AI289">
            <v>12350</v>
          </cell>
          <cell r="AJ289">
            <v>12350</v>
          </cell>
          <cell r="AK289">
            <v>22350</v>
          </cell>
          <cell r="AL289">
            <v>22000</v>
          </cell>
          <cell r="AM289">
            <v>53510</v>
          </cell>
          <cell r="AN289" t="str">
            <v>BOLIVIA - TESORERIA CLIENTES</v>
          </cell>
        </row>
        <row r="290">
          <cell r="AD290">
            <v>10000</v>
          </cell>
          <cell r="AE290">
            <v>12001</v>
          </cell>
          <cell r="AF290">
            <v>12350</v>
          </cell>
          <cell r="AG290">
            <v>12350</v>
          </cell>
          <cell r="AH290">
            <v>12350</v>
          </cell>
          <cell r="AI290">
            <v>12350</v>
          </cell>
          <cell r="AJ290">
            <v>12350</v>
          </cell>
          <cell r="AK290">
            <v>22350</v>
          </cell>
          <cell r="AL290">
            <v>22000</v>
          </cell>
          <cell r="AM290">
            <v>53509</v>
          </cell>
          <cell r="AN290" t="str">
            <v>BOLIVIA - BCA. INVERSION EMPRESAS</v>
          </cell>
        </row>
        <row r="291">
          <cell r="AD291">
            <v>10000</v>
          </cell>
          <cell r="AE291">
            <v>12001</v>
          </cell>
          <cell r="AF291">
            <v>12350</v>
          </cell>
          <cell r="AG291">
            <v>12350</v>
          </cell>
          <cell r="AH291">
            <v>12350</v>
          </cell>
          <cell r="AI291">
            <v>12350</v>
          </cell>
          <cell r="AJ291">
            <v>12350</v>
          </cell>
          <cell r="AK291">
            <v>22350</v>
          </cell>
          <cell r="AL291">
            <v>22000</v>
          </cell>
          <cell r="AM291">
            <v>53508</v>
          </cell>
          <cell r="AN291" t="str">
            <v>BOLIVIA - BCA. INVERSION PYMES</v>
          </cell>
        </row>
        <row r="292">
          <cell r="AD292">
            <v>10000</v>
          </cell>
          <cell r="AE292">
            <v>12001</v>
          </cell>
          <cell r="AF292">
            <v>12350</v>
          </cell>
          <cell r="AG292">
            <v>12350</v>
          </cell>
          <cell r="AH292">
            <v>12350</v>
          </cell>
          <cell r="AI292">
            <v>12350</v>
          </cell>
          <cell r="AJ292">
            <v>12350</v>
          </cell>
          <cell r="AK292">
            <v>22350</v>
          </cell>
          <cell r="AL292">
            <v>22000</v>
          </cell>
          <cell r="AM292">
            <v>53507</v>
          </cell>
          <cell r="AN292" t="str">
            <v>BOLIVIA - BCA. INVERSION INDIVIDUOS</v>
          </cell>
        </row>
        <row r="293">
          <cell r="AD293">
            <v>10000</v>
          </cell>
          <cell r="AE293">
            <v>12001</v>
          </cell>
          <cell r="AF293">
            <v>12350</v>
          </cell>
          <cell r="AG293">
            <v>12350</v>
          </cell>
          <cell r="AH293">
            <v>12350</v>
          </cell>
          <cell r="AI293">
            <v>12350</v>
          </cell>
          <cell r="AJ293">
            <v>12350</v>
          </cell>
          <cell r="AK293">
            <v>22350</v>
          </cell>
          <cell r="AL293">
            <v>22000</v>
          </cell>
          <cell r="AM293">
            <v>53506</v>
          </cell>
          <cell r="AN293" t="str">
            <v>BOLIVIA - BANCA CORPORATIVA</v>
          </cell>
        </row>
        <row r="294">
          <cell r="AD294">
            <v>10000</v>
          </cell>
          <cell r="AE294">
            <v>12001</v>
          </cell>
          <cell r="AF294">
            <v>12350</v>
          </cell>
          <cell r="AG294">
            <v>12350</v>
          </cell>
          <cell r="AH294">
            <v>12350</v>
          </cell>
          <cell r="AI294">
            <v>12350</v>
          </cell>
          <cell r="AJ294">
            <v>12350</v>
          </cell>
          <cell r="AK294">
            <v>22350</v>
          </cell>
          <cell r="AL294">
            <v>22000</v>
          </cell>
          <cell r="AM294">
            <v>53505</v>
          </cell>
          <cell r="AN294" t="str">
            <v>BOLIVIA - B. COMERCIAL EMPRESAS</v>
          </cell>
        </row>
        <row r="295">
          <cell r="AD295">
            <v>10000</v>
          </cell>
          <cell r="AE295">
            <v>12001</v>
          </cell>
          <cell r="AF295">
            <v>12350</v>
          </cell>
          <cell r="AG295">
            <v>12350</v>
          </cell>
          <cell r="AH295">
            <v>12350</v>
          </cell>
          <cell r="AI295">
            <v>12350</v>
          </cell>
          <cell r="AJ295">
            <v>12350</v>
          </cell>
          <cell r="AK295">
            <v>22350</v>
          </cell>
          <cell r="AL295">
            <v>22000</v>
          </cell>
          <cell r="AM295">
            <v>53504</v>
          </cell>
          <cell r="AN295" t="str">
            <v>BOLIVIA - B. COMERCIAL PYMES</v>
          </cell>
        </row>
        <row r="296">
          <cell r="AD296">
            <v>10000</v>
          </cell>
          <cell r="AE296">
            <v>12001</v>
          </cell>
          <cell r="AF296">
            <v>12350</v>
          </cell>
          <cell r="AG296">
            <v>12350</v>
          </cell>
          <cell r="AH296">
            <v>12350</v>
          </cell>
          <cell r="AI296">
            <v>12350</v>
          </cell>
          <cell r="AJ296">
            <v>12350</v>
          </cell>
          <cell r="AK296">
            <v>22350</v>
          </cell>
          <cell r="AL296">
            <v>22000</v>
          </cell>
          <cell r="AM296">
            <v>53503</v>
          </cell>
          <cell r="AN296" t="str">
            <v>BOLIVIA - B. COMERCIAL INDIVIDUOS</v>
          </cell>
        </row>
        <row r="297">
          <cell r="AD297">
            <v>10000</v>
          </cell>
          <cell r="AE297">
            <v>12001</v>
          </cell>
          <cell r="AF297">
            <v>12350</v>
          </cell>
          <cell r="AG297">
            <v>12350</v>
          </cell>
          <cell r="AH297">
            <v>12350</v>
          </cell>
          <cell r="AI297">
            <v>12350</v>
          </cell>
          <cell r="AJ297">
            <v>12350</v>
          </cell>
          <cell r="AK297">
            <v>22350</v>
          </cell>
          <cell r="AL297">
            <v>22000</v>
          </cell>
          <cell r="AM297">
            <v>53502</v>
          </cell>
          <cell r="AN297" t="str">
            <v>BOLIVIA - INSTITUCIONAL PRIVADO</v>
          </cell>
        </row>
        <row r="298">
          <cell r="AD298">
            <v>10000</v>
          </cell>
          <cell r="AE298">
            <v>12001</v>
          </cell>
          <cell r="AF298">
            <v>12350</v>
          </cell>
          <cell r="AG298">
            <v>12350</v>
          </cell>
          <cell r="AH298">
            <v>12350</v>
          </cell>
          <cell r="AI298">
            <v>12350</v>
          </cell>
          <cell r="AJ298">
            <v>12350</v>
          </cell>
          <cell r="AK298">
            <v>22350</v>
          </cell>
          <cell r="AL298">
            <v>22000</v>
          </cell>
          <cell r="AM298">
            <v>53501</v>
          </cell>
          <cell r="AN298" t="str">
            <v>BOLIVIA - INSTITUCIONAL PUBLICO</v>
          </cell>
        </row>
        <row r="299">
          <cell r="AD299">
            <v>10000</v>
          </cell>
          <cell r="AE299">
            <v>12001</v>
          </cell>
          <cell r="AF299">
            <v>12350</v>
          </cell>
          <cell r="AG299">
            <v>12350</v>
          </cell>
          <cell r="AH299">
            <v>12350</v>
          </cell>
          <cell r="AI299">
            <v>12350</v>
          </cell>
          <cell r="AJ299">
            <v>12350</v>
          </cell>
          <cell r="AK299">
            <v>22350</v>
          </cell>
          <cell r="AL299">
            <v>22000</v>
          </cell>
          <cell r="AM299">
            <v>12359</v>
          </cell>
          <cell r="AN299" t="str">
            <v>AJUSTES - COMERCIAL BOLIVIA</v>
          </cell>
        </row>
        <row r="300">
          <cell r="AD300">
            <v>10000</v>
          </cell>
          <cell r="AE300">
            <v>12001</v>
          </cell>
          <cell r="AF300">
            <v>12360</v>
          </cell>
          <cell r="AG300">
            <v>12360</v>
          </cell>
          <cell r="AH300">
            <v>12360</v>
          </cell>
          <cell r="AI300">
            <v>12360</v>
          </cell>
          <cell r="AJ300">
            <v>12360</v>
          </cell>
          <cell r="AK300">
            <v>22360</v>
          </cell>
          <cell r="AL300">
            <v>22000</v>
          </cell>
          <cell r="AM300">
            <v>53619</v>
          </cell>
          <cell r="AN300" t="str">
            <v>PANAMA - PART/G.FINANCIERA RESTO</v>
          </cell>
        </row>
        <row r="301">
          <cell r="AD301">
            <v>10000</v>
          </cell>
          <cell r="AE301">
            <v>12001</v>
          </cell>
          <cell r="AF301">
            <v>12360</v>
          </cell>
          <cell r="AG301">
            <v>12360</v>
          </cell>
          <cell r="AH301">
            <v>12360</v>
          </cell>
          <cell r="AI301">
            <v>12360</v>
          </cell>
          <cell r="AJ301">
            <v>12360</v>
          </cell>
          <cell r="AK301">
            <v>22360</v>
          </cell>
          <cell r="AL301">
            <v>22000</v>
          </cell>
          <cell r="AM301">
            <v>53618</v>
          </cell>
          <cell r="AN301" t="str">
            <v>PANAMA - PART/G.FINANCIERA POOL DE FONDOS</v>
          </cell>
        </row>
        <row r="302">
          <cell r="AD302">
            <v>10000</v>
          </cell>
          <cell r="AE302">
            <v>12001</v>
          </cell>
          <cell r="AF302">
            <v>12360</v>
          </cell>
          <cell r="AG302">
            <v>12360</v>
          </cell>
          <cell r="AH302">
            <v>12360</v>
          </cell>
          <cell r="AI302">
            <v>12360</v>
          </cell>
          <cell r="AJ302">
            <v>12360</v>
          </cell>
          <cell r="AK302">
            <v>22360</v>
          </cell>
          <cell r="AL302">
            <v>22000</v>
          </cell>
          <cell r="AM302">
            <v>53617</v>
          </cell>
          <cell r="AN302" t="str">
            <v>PANAMA - PART/G.FINANCIERA CARTERAS ALCO</v>
          </cell>
        </row>
        <row r="303">
          <cell r="AD303">
            <v>10000</v>
          </cell>
          <cell r="AE303">
            <v>12001</v>
          </cell>
          <cell r="AF303">
            <v>12360</v>
          </cell>
          <cell r="AG303">
            <v>12360</v>
          </cell>
          <cell r="AH303">
            <v>12360</v>
          </cell>
          <cell r="AI303">
            <v>12360</v>
          </cell>
          <cell r="AJ303">
            <v>12360</v>
          </cell>
          <cell r="AK303">
            <v>22360</v>
          </cell>
          <cell r="AL303">
            <v>22000</v>
          </cell>
          <cell r="AM303">
            <v>53616</v>
          </cell>
          <cell r="AN303" t="str">
            <v>PANAMA - BANCA PRIVADA INT.</v>
          </cell>
        </row>
        <row r="304">
          <cell r="AD304">
            <v>10000</v>
          </cell>
          <cell r="AE304">
            <v>12001</v>
          </cell>
          <cell r="AF304">
            <v>12360</v>
          </cell>
          <cell r="AG304">
            <v>12360</v>
          </cell>
          <cell r="AH304">
            <v>12360</v>
          </cell>
          <cell r="AI304">
            <v>12360</v>
          </cell>
          <cell r="AJ304">
            <v>12360</v>
          </cell>
          <cell r="AK304">
            <v>22360</v>
          </cell>
          <cell r="AL304">
            <v>22000</v>
          </cell>
          <cell r="AM304">
            <v>53615</v>
          </cell>
          <cell r="AN304" t="str">
            <v>PANAMA - GESTION DE ACTIVOS SEGUROS</v>
          </cell>
        </row>
        <row r="305">
          <cell r="AD305">
            <v>10000</v>
          </cell>
          <cell r="AE305">
            <v>12001</v>
          </cell>
          <cell r="AF305">
            <v>12360</v>
          </cell>
          <cell r="AG305">
            <v>12360</v>
          </cell>
          <cell r="AH305">
            <v>12360</v>
          </cell>
          <cell r="AI305">
            <v>12360</v>
          </cell>
          <cell r="AJ305">
            <v>12360</v>
          </cell>
          <cell r="AK305">
            <v>22360</v>
          </cell>
          <cell r="AL305">
            <v>22000</v>
          </cell>
          <cell r="AM305">
            <v>53614</v>
          </cell>
          <cell r="AN305" t="str">
            <v>PANAMA - FONDOS DE PENSIONES</v>
          </cell>
        </row>
        <row r="306">
          <cell r="AD306">
            <v>10000</v>
          </cell>
          <cell r="AE306">
            <v>12001</v>
          </cell>
          <cell r="AF306">
            <v>12360</v>
          </cell>
          <cell r="AG306">
            <v>12360</v>
          </cell>
          <cell r="AH306">
            <v>12360</v>
          </cell>
          <cell r="AI306">
            <v>12360</v>
          </cell>
          <cell r="AJ306">
            <v>12360</v>
          </cell>
          <cell r="AK306">
            <v>22360</v>
          </cell>
          <cell r="AL306">
            <v>22000</v>
          </cell>
          <cell r="AM306">
            <v>53613</v>
          </cell>
          <cell r="AN306" t="str">
            <v>PANAMA - FONDOS DE INVERSION</v>
          </cell>
        </row>
        <row r="307">
          <cell r="AD307">
            <v>10000</v>
          </cell>
          <cell r="AE307">
            <v>12001</v>
          </cell>
          <cell r="AF307">
            <v>12360</v>
          </cell>
          <cell r="AG307">
            <v>12360</v>
          </cell>
          <cell r="AH307">
            <v>12360</v>
          </cell>
          <cell r="AI307">
            <v>12360</v>
          </cell>
          <cell r="AJ307">
            <v>12360</v>
          </cell>
          <cell r="AK307">
            <v>22360</v>
          </cell>
          <cell r="AL307">
            <v>22000</v>
          </cell>
          <cell r="AM307">
            <v>53612</v>
          </cell>
          <cell r="AN307" t="str">
            <v>PANAMA - TESORERIA CART. DIR.</v>
          </cell>
        </row>
        <row r="308">
          <cell r="AD308">
            <v>10000</v>
          </cell>
          <cell r="AE308">
            <v>12001</v>
          </cell>
          <cell r="AF308">
            <v>12360</v>
          </cell>
          <cell r="AG308">
            <v>12360</v>
          </cell>
          <cell r="AH308">
            <v>12360</v>
          </cell>
          <cell r="AI308">
            <v>12360</v>
          </cell>
          <cell r="AJ308">
            <v>12360</v>
          </cell>
          <cell r="AK308">
            <v>22360</v>
          </cell>
          <cell r="AL308">
            <v>22000</v>
          </cell>
          <cell r="AM308">
            <v>53611</v>
          </cell>
          <cell r="AN308" t="str">
            <v>PANAMA - TESORERIA TRADING</v>
          </cell>
        </row>
        <row r="309">
          <cell r="AD309">
            <v>10000</v>
          </cell>
          <cell r="AE309">
            <v>12001</v>
          </cell>
          <cell r="AF309">
            <v>12360</v>
          </cell>
          <cell r="AG309">
            <v>12360</v>
          </cell>
          <cell r="AH309">
            <v>12360</v>
          </cell>
          <cell r="AI309">
            <v>12360</v>
          </cell>
          <cell r="AJ309">
            <v>12360</v>
          </cell>
          <cell r="AK309">
            <v>22360</v>
          </cell>
          <cell r="AL309">
            <v>22000</v>
          </cell>
          <cell r="AM309">
            <v>53610</v>
          </cell>
          <cell r="AN309" t="str">
            <v>PANAMA - TESORERIA CLIENTES</v>
          </cell>
        </row>
        <row r="310">
          <cell r="AD310">
            <v>10000</v>
          </cell>
          <cell r="AE310">
            <v>12001</v>
          </cell>
          <cell r="AF310">
            <v>12360</v>
          </cell>
          <cell r="AG310">
            <v>12360</v>
          </cell>
          <cell r="AH310">
            <v>12360</v>
          </cell>
          <cell r="AI310">
            <v>12360</v>
          </cell>
          <cell r="AJ310">
            <v>12360</v>
          </cell>
          <cell r="AK310">
            <v>22360</v>
          </cell>
          <cell r="AL310">
            <v>22000</v>
          </cell>
          <cell r="AM310">
            <v>53609</v>
          </cell>
          <cell r="AN310" t="str">
            <v>PANAMA - BCA. INVERSION EMPRESAS</v>
          </cell>
        </row>
        <row r="311">
          <cell r="AD311">
            <v>10000</v>
          </cell>
          <cell r="AE311">
            <v>12001</v>
          </cell>
          <cell r="AF311">
            <v>12360</v>
          </cell>
          <cell r="AG311">
            <v>12360</v>
          </cell>
          <cell r="AH311">
            <v>12360</v>
          </cell>
          <cell r="AI311">
            <v>12360</v>
          </cell>
          <cell r="AJ311">
            <v>12360</v>
          </cell>
          <cell r="AK311">
            <v>22360</v>
          </cell>
          <cell r="AL311">
            <v>22000</v>
          </cell>
          <cell r="AM311">
            <v>53608</v>
          </cell>
          <cell r="AN311" t="str">
            <v>PANAMA - BCA. INVERSION PYMES</v>
          </cell>
        </row>
        <row r="312">
          <cell r="AD312">
            <v>10000</v>
          </cell>
          <cell r="AE312">
            <v>12001</v>
          </cell>
          <cell r="AF312">
            <v>12360</v>
          </cell>
          <cell r="AG312">
            <v>12360</v>
          </cell>
          <cell r="AH312">
            <v>12360</v>
          </cell>
          <cell r="AI312">
            <v>12360</v>
          </cell>
          <cell r="AJ312">
            <v>12360</v>
          </cell>
          <cell r="AK312">
            <v>22360</v>
          </cell>
          <cell r="AL312">
            <v>22000</v>
          </cell>
          <cell r="AM312">
            <v>53607</v>
          </cell>
          <cell r="AN312" t="str">
            <v>PANAMA - BCA. INVERSION INDIVIDUOS</v>
          </cell>
        </row>
        <row r="313">
          <cell r="AD313">
            <v>10000</v>
          </cell>
          <cell r="AE313">
            <v>12001</v>
          </cell>
          <cell r="AF313">
            <v>12360</v>
          </cell>
          <cell r="AG313">
            <v>12360</v>
          </cell>
          <cell r="AH313">
            <v>12360</v>
          </cell>
          <cell r="AI313">
            <v>12360</v>
          </cell>
          <cell r="AJ313">
            <v>12360</v>
          </cell>
          <cell r="AK313">
            <v>22360</v>
          </cell>
          <cell r="AL313">
            <v>22000</v>
          </cell>
          <cell r="AM313">
            <v>53606</v>
          </cell>
          <cell r="AN313" t="str">
            <v>PANAMA - BANCA CORPORATIVA</v>
          </cell>
        </row>
        <row r="314">
          <cell r="AD314">
            <v>10000</v>
          </cell>
          <cell r="AE314">
            <v>12001</v>
          </cell>
          <cell r="AF314">
            <v>12360</v>
          </cell>
          <cell r="AG314">
            <v>12360</v>
          </cell>
          <cell r="AH314">
            <v>12360</v>
          </cell>
          <cell r="AI314">
            <v>12360</v>
          </cell>
          <cell r="AJ314">
            <v>12360</v>
          </cell>
          <cell r="AK314">
            <v>22360</v>
          </cell>
          <cell r="AL314">
            <v>22000</v>
          </cell>
          <cell r="AM314">
            <v>53605</v>
          </cell>
          <cell r="AN314" t="str">
            <v>PANAMA - B. COMERCIAL EMPRESAS</v>
          </cell>
        </row>
        <row r="315">
          <cell r="AD315">
            <v>10000</v>
          </cell>
          <cell r="AE315">
            <v>12001</v>
          </cell>
          <cell r="AF315">
            <v>12360</v>
          </cell>
          <cell r="AG315">
            <v>12360</v>
          </cell>
          <cell r="AH315">
            <v>12360</v>
          </cell>
          <cell r="AI315">
            <v>12360</v>
          </cell>
          <cell r="AJ315">
            <v>12360</v>
          </cell>
          <cell r="AK315">
            <v>22360</v>
          </cell>
          <cell r="AL315">
            <v>22000</v>
          </cell>
          <cell r="AM315">
            <v>53604</v>
          </cell>
          <cell r="AN315" t="str">
            <v>PANAMA - B. COMERCIAL PYMES</v>
          </cell>
        </row>
        <row r="316">
          <cell r="AD316">
            <v>10000</v>
          </cell>
          <cell r="AE316">
            <v>12001</v>
          </cell>
          <cell r="AF316">
            <v>12360</v>
          </cell>
          <cell r="AG316">
            <v>12360</v>
          </cell>
          <cell r="AH316">
            <v>12360</v>
          </cell>
          <cell r="AI316">
            <v>12360</v>
          </cell>
          <cell r="AJ316">
            <v>12360</v>
          </cell>
          <cell r="AK316">
            <v>22360</v>
          </cell>
          <cell r="AL316">
            <v>22000</v>
          </cell>
          <cell r="AM316">
            <v>53603</v>
          </cell>
          <cell r="AN316" t="str">
            <v>PANAMA - B. COMERCIAL INDIVIDUOS</v>
          </cell>
        </row>
        <row r="317">
          <cell r="AD317">
            <v>10000</v>
          </cell>
          <cell r="AE317">
            <v>12001</v>
          </cell>
          <cell r="AF317">
            <v>12360</v>
          </cell>
          <cell r="AG317">
            <v>12360</v>
          </cell>
          <cell r="AH317">
            <v>12360</v>
          </cell>
          <cell r="AI317">
            <v>12360</v>
          </cell>
          <cell r="AJ317">
            <v>12360</v>
          </cell>
          <cell r="AK317">
            <v>22360</v>
          </cell>
          <cell r="AL317">
            <v>22000</v>
          </cell>
          <cell r="AM317">
            <v>53602</v>
          </cell>
          <cell r="AN317" t="str">
            <v>PANAMA - INSTITUCIONAL PRIVADO</v>
          </cell>
        </row>
        <row r="318">
          <cell r="AD318">
            <v>10000</v>
          </cell>
          <cell r="AE318">
            <v>12001</v>
          </cell>
          <cell r="AF318">
            <v>12360</v>
          </cell>
          <cell r="AG318">
            <v>12360</v>
          </cell>
          <cell r="AH318">
            <v>12360</v>
          </cell>
          <cell r="AI318">
            <v>12360</v>
          </cell>
          <cell r="AJ318">
            <v>12360</v>
          </cell>
          <cell r="AK318">
            <v>22360</v>
          </cell>
          <cell r="AL318">
            <v>22000</v>
          </cell>
          <cell r="AM318">
            <v>53601</v>
          </cell>
          <cell r="AN318" t="str">
            <v>PANAMA - INSTITUCIONAL PUBLICO</v>
          </cell>
        </row>
        <row r="319">
          <cell r="AD319">
            <v>10000</v>
          </cell>
          <cell r="AE319">
            <v>12001</v>
          </cell>
          <cell r="AF319">
            <v>12360</v>
          </cell>
          <cell r="AG319">
            <v>12360</v>
          </cell>
          <cell r="AH319">
            <v>12360</v>
          </cell>
          <cell r="AI319">
            <v>12360</v>
          </cell>
          <cell r="AJ319">
            <v>12360</v>
          </cell>
          <cell r="AK319">
            <v>22360</v>
          </cell>
          <cell r="AL319">
            <v>22000</v>
          </cell>
          <cell r="AM319">
            <v>12369</v>
          </cell>
          <cell r="AN319" t="str">
            <v>AJUSTES COMERCIAL PANAMA</v>
          </cell>
        </row>
        <row r="320">
          <cell r="AD320">
            <v>10000</v>
          </cell>
          <cell r="AE320">
            <v>12001</v>
          </cell>
          <cell r="AF320">
            <v>12420</v>
          </cell>
          <cell r="AG320">
            <v>12420</v>
          </cell>
          <cell r="AH320">
            <v>12420</v>
          </cell>
          <cell r="AI320">
            <v>12420</v>
          </cell>
          <cell r="AJ320">
            <v>12420</v>
          </cell>
          <cell r="AK320">
            <v>22420</v>
          </cell>
          <cell r="AL320">
            <v>22000</v>
          </cell>
          <cell r="AM320">
            <v>54219</v>
          </cell>
          <cell r="AN320" t="str">
            <v>PARAGUAY - PART/G.FINANCIERA RESTO</v>
          </cell>
        </row>
        <row r="321">
          <cell r="AD321">
            <v>10000</v>
          </cell>
          <cell r="AE321">
            <v>12001</v>
          </cell>
          <cell r="AF321">
            <v>12420</v>
          </cell>
          <cell r="AG321">
            <v>12420</v>
          </cell>
          <cell r="AH321">
            <v>12420</v>
          </cell>
          <cell r="AI321">
            <v>12420</v>
          </cell>
          <cell r="AJ321">
            <v>12420</v>
          </cell>
          <cell r="AK321">
            <v>22420</v>
          </cell>
          <cell r="AL321">
            <v>22000</v>
          </cell>
          <cell r="AM321">
            <v>54218</v>
          </cell>
          <cell r="AN321" t="str">
            <v>PARAGUAY - PART/G.FINANCIERA POOL DE FONDOS</v>
          </cell>
        </row>
        <row r="322">
          <cell r="AD322">
            <v>10000</v>
          </cell>
          <cell r="AE322">
            <v>12001</v>
          </cell>
          <cell r="AF322">
            <v>12420</v>
          </cell>
          <cell r="AG322">
            <v>12420</v>
          </cell>
          <cell r="AH322">
            <v>12420</v>
          </cell>
          <cell r="AI322">
            <v>12420</v>
          </cell>
          <cell r="AJ322">
            <v>12420</v>
          </cell>
          <cell r="AK322">
            <v>22420</v>
          </cell>
          <cell r="AL322">
            <v>22000</v>
          </cell>
          <cell r="AM322">
            <v>54217</v>
          </cell>
          <cell r="AN322" t="str">
            <v>PARAGUAY - PART/G.FINANCIERA CARTERAS ALCO</v>
          </cell>
        </row>
        <row r="323">
          <cell r="AD323">
            <v>10000</v>
          </cell>
          <cell r="AE323">
            <v>12001</v>
          </cell>
          <cell r="AF323">
            <v>12420</v>
          </cell>
          <cell r="AG323">
            <v>12420</v>
          </cell>
          <cell r="AH323">
            <v>12420</v>
          </cell>
          <cell r="AI323">
            <v>12420</v>
          </cell>
          <cell r="AJ323">
            <v>12420</v>
          </cell>
          <cell r="AK323">
            <v>22420</v>
          </cell>
          <cell r="AL323">
            <v>22000</v>
          </cell>
          <cell r="AM323">
            <v>54216</v>
          </cell>
          <cell r="AN323" t="str">
            <v>PARAGUAY - BANCA PRIVADA INT.</v>
          </cell>
        </row>
        <row r="324">
          <cell r="AD324">
            <v>10000</v>
          </cell>
          <cell r="AE324">
            <v>12001</v>
          </cell>
          <cell r="AF324">
            <v>12420</v>
          </cell>
          <cell r="AG324">
            <v>12420</v>
          </cell>
          <cell r="AH324">
            <v>12420</v>
          </cell>
          <cell r="AI324">
            <v>12420</v>
          </cell>
          <cell r="AJ324">
            <v>12420</v>
          </cell>
          <cell r="AK324">
            <v>22420</v>
          </cell>
          <cell r="AL324">
            <v>22000</v>
          </cell>
          <cell r="AM324">
            <v>54215</v>
          </cell>
          <cell r="AN324" t="str">
            <v>PARAGUAY - GESTION DE ACTIVOS SEGUROS</v>
          </cell>
        </row>
        <row r="325">
          <cell r="AD325">
            <v>10000</v>
          </cell>
          <cell r="AE325">
            <v>12001</v>
          </cell>
          <cell r="AF325">
            <v>12420</v>
          </cell>
          <cell r="AG325">
            <v>12420</v>
          </cell>
          <cell r="AH325">
            <v>12420</v>
          </cell>
          <cell r="AI325">
            <v>12420</v>
          </cell>
          <cell r="AJ325">
            <v>12420</v>
          </cell>
          <cell r="AK325">
            <v>22420</v>
          </cell>
          <cell r="AL325">
            <v>22000</v>
          </cell>
          <cell r="AM325">
            <v>54214</v>
          </cell>
          <cell r="AN325" t="str">
            <v>PARAGUAY - FONDOS DE PENSIONES</v>
          </cell>
        </row>
        <row r="326">
          <cell r="AD326">
            <v>10000</v>
          </cell>
          <cell r="AE326">
            <v>12001</v>
          </cell>
          <cell r="AF326">
            <v>12420</v>
          </cell>
          <cell r="AG326">
            <v>12420</v>
          </cell>
          <cell r="AH326">
            <v>12420</v>
          </cell>
          <cell r="AI326">
            <v>12420</v>
          </cell>
          <cell r="AJ326">
            <v>12420</v>
          </cell>
          <cell r="AK326">
            <v>22420</v>
          </cell>
          <cell r="AL326">
            <v>22000</v>
          </cell>
          <cell r="AM326">
            <v>54213</v>
          </cell>
          <cell r="AN326" t="str">
            <v>PARAGUAY - FONDOS DE INVERSION</v>
          </cell>
        </row>
        <row r="327">
          <cell r="AD327">
            <v>10000</v>
          </cell>
          <cell r="AE327">
            <v>12001</v>
          </cell>
          <cell r="AF327">
            <v>12420</v>
          </cell>
          <cell r="AG327">
            <v>12420</v>
          </cell>
          <cell r="AH327">
            <v>12420</v>
          </cell>
          <cell r="AI327">
            <v>12420</v>
          </cell>
          <cell r="AJ327">
            <v>12420</v>
          </cell>
          <cell r="AK327">
            <v>22420</v>
          </cell>
          <cell r="AL327">
            <v>22000</v>
          </cell>
          <cell r="AM327">
            <v>54212</v>
          </cell>
          <cell r="AN327" t="str">
            <v>PARAGUAY - TESORERIA CART. DIR.</v>
          </cell>
        </row>
        <row r="328">
          <cell r="AD328">
            <v>10000</v>
          </cell>
          <cell r="AE328">
            <v>12001</v>
          </cell>
          <cell r="AF328">
            <v>12420</v>
          </cell>
          <cell r="AG328">
            <v>12420</v>
          </cell>
          <cell r="AH328">
            <v>12420</v>
          </cell>
          <cell r="AI328">
            <v>12420</v>
          </cell>
          <cell r="AJ328">
            <v>12420</v>
          </cell>
          <cell r="AK328">
            <v>22420</v>
          </cell>
          <cell r="AL328">
            <v>22000</v>
          </cell>
          <cell r="AM328">
            <v>54211</v>
          </cell>
          <cell r="AN328" t="str">
            <v>PARAGUAY - TESORERIA TRADING</v>
          </cell>
        </row>
        <row r="329">
          <cell r="AD329">
            <v>10000</v>
          </cell>
          <cell r="AE329">
            <v>12001</v>
          </cell>
          <cell r="AF329">
            <v>12420</v>
          </cell>
          <cell r="AG329">
            <v>12420</v>
          </cell>
          <cell r="AH329">
            <v>12420</v>
          </cell>
          <cell r="AI329">
            <v>12420</v>
          </cell>
          <cell r="AJ329">
            <v>12420</v>
          </cell>
          <cell r="AK329">
            <v>22420</v>
          </cell>
          <cell r="AL329">
            <v>22000</v>
          </cell>
          <cell r="AM329">
            <v>54210</v>
          </cell>
          <cell r="AN329" t="str">
            <v>PARAGUAY - TESORERIA CLIENTES</v>
          </cell>
        </row>
        <row r="330">
          <cell r="AD330">
            <v>10000</v>
          </cell>
          <cell r="AE330">
            <v>12001</v>
          </cell>
          <cell r="AF330">
            <v>12420</v>
          </cell>
          <cell r="AG330">
            <v>12420</v>
          </cell>
          <cell r="AH330">
            <v>12420</v>
          </cell>
          <cell r="AI330">
            <v>12420</v>
          </cell>
          <cell r="AJ330">
            <v>12420</v>
          </cell>
          <cell r="AK330">
            <v>22420</v>
          </cell>
          <cell r="AL330">
            <v>22000</v>
          </cell>
          <cell r="AM330">
            <v>54209</v>
          </cell>
          <cell r="AN330" t="str">
            <v>PARAGUAY - BCA. INVERSION EMPRESAS</v>
          </cell>
        </row>
        <row r="331">
          <cell r="AD331">
            <v>10000</v>
          </cell>
          <cell r="AE331">
            <v>12001</v>
          </cell>
          <cell r="AF331">
            <v>12420</v>
          </cell>
          <cell r="AG331">
            <v>12420</v>
          </cell>
          <cell r="AH331">
            <v>12420</v>
          </cell>
          <cell r="AI331">
            <v>12420</v>
          </cell>
          <cell r="AJ331">
            <v>12420</v>
          </cell>
          <cell r="AK331">
            <v>22420</v>
          </cell>
          <cell r="AL331">
            <v>22000</v>
          </cell>
          <cell r="AM331">
            <v>54208</v>
          </cell>
          <cell r="AN331" t="str">
            <v>PARAGUAY - BCA. INVERSION PYMES</v>
          </cell>
        </row>
        <row r="332">
          <cell r="AD332">
            <v>10000</v>
          </cell>
          <cell r="AE332">
            <v>12001</v>
          </cell>
          <cell r="AF332">
            <v>12420</v>
          </cell>
          <cell r="AG332">
            <v>12420</v>
          </cell>
          <cell r="AH332">
            <v>12420</v>
          </cell>
          <cell r="AI332">
            <v>12420</v>
          </cell>
          <cell r="AJ332">
            <v>12420</v>
          </cell>
          <cell r="AK332">
            <v>22420</v>
          </cell>
          <cell r="AL332">
            <v>22000</v>
          </cell>
          <cell r="AM332">
            <v>54207</v>
          </cell>
          <cell r="AN332" t="str">
            <v>PARAGUAY - BCA. INVERSION INDIVIDUOS</v>
          </cell>
        </row>
        <row r="333">
          <cell r="AD333">
            <v>10000</v>
          </cell>
          <cell r="AE333">
            <v>12001</v>
          </cell>
          <cell r="AF333">
            <v>12420</v>
          </cell>
          <cell r="AG333">
            <v>12420</v>
          </cell>
          <cell r="AH333">
            <v>12420</v>
          </cell>
          <cell r="AI333">
            <v>12420</v>
          </cell>
          <cell r="AJ333">
            <v>12420</v>
          </cell>
          <cell r="AK333">
            <v>22420</v>
          </cell>
          <cell r="AL333">
            <v>22000</v>
          </cell>
          <cell r="AM333">
            <v>54206</v>
          </cell>
          <cell r="AN333" t="str">
            <v>PARAGUAY - BANCA CORPORATIVA</v>
          </cell>
        </row>
        <row r="334">
          <cell r="AD334">
            <v>10000</v>
          </cell>
          <cell r="AE334">
            <v>12001</v>
          </cell>
          <cell r="AF334">
            <v>12420</v>
          </cell>
          <cell r="AG334">
            <v>12420</v>
          </cell>
          <cell r="AH334">
            <v>12420</v>
          </cell>
          <cell r="AI334">
            <v>12420</v>
          </cell>
          <cell r="AJ334">
            <v>12420</v>
          </cell>
          <cell r="AK334">
            <v>22420</v>
          </cell>
          <cell r="AL334">
            <v>22000</v>
          </cell>
          <cell r="AM334">
            <v>54205</v>
          </cell>
          <cell r="AN334" t="str">
            <v>PARAGUAY - B. COMERCIAL EMPRESAS</v>
          </cell>
        </row>
        <row r="335">
          <cell r="AD335">
            <v>10000</v>
          </cell>
          <cell r="AE335">
            <v>12001</v>
          </cell>
          <cell r="AF335">
            <v>12420</v>
          </cell>
          <cell r="AG335">
            <v>12420</v>
          </cell>
          <cell r="AH335">
            <v>12420</v>
          </cell>
          <cell r="AI335">
            <v>12420</v>
          </cell>
          <cell r="AJ335">
            <v>12420</v>
          </cell>
          <cell r="AK335">
            <v>22420</v>
          </cell>
          <cell r="AL335">
            <v>22000</v>
          </cell>
          <cell r="AM335">
            <v>54204</v>
          </cell>
          <cell r="AN335" t="str">
            <v>PARAGUAY - B. COMERCIAL PYMES</v>
          </cell>
        </row>
        <row r="336">
          <cell r="AD336">
            <v>10000</v>
          </cell>
          <cell r="AE336">
            <v>12001</v>
          </cell>
          <cell r="AF336">
            <v>12420</v>
          </cell>
          <cell r="AG336">
            <v>12420</v>
          </cell>
          <cell r="AH336">
            <v>12420</v>
          </cell>
          <cell r="AI336">
            <v>12420</v>
          </cell>
          <cell r="AJ336">
            <v>12420</v>
          </cell>
          <cell r="AK336">
            <v>22420</v>
          </cell>
          <cell r="AL336">
            <v>22000</v>
          </cell>
          <cell r="AM336">
            <v>54203</v>
          </cell>
          <cell r="AN336" t="str">
            <v>PARAGUAY - B. COMERCIAL INDIVIDUOS</v>
          </cell>
        </row>
        <row r="337">
          <cell r="AD337">
            <v>10000</v>
          </cell>
          <cell r="AE337">
            <v>12001</v>
          </cell>
          <cell r="AF337">
            <v>12420</v>
          </cell>
          <cell r="AG337">
            <v>12420</v>
          </cell>
          <cell r="AH337">
            <v>12420</v>
          </cell>
          <cell r="AI337">
            <v>12420</v>
          </cell>
          <cell r="AJ337">
            <v>12420</v>
          </cell>
          <cell r="AK337">
            <v>22420</v>
          </cell>
          <cell r="AL337">
            <v>22000</v>
          </cell>
          <cell r="AM337">
            <v>54202</v>
          </cell>
          <cell r="AN337" t="str">
            <v>PARAGUAY - INSTITUCIONAL PRIVADO</v>
          </cell>
        </row>
        <row r="338">
          <cell r="AD338">
            <v>10000</v>
          </cell>
          <cell r="AE338">
            <v>12001</v>
          </cell>
          <cell r="AF338">
            <v>12420</v>
          </cell>
          <cell r="AG338">
            <v>12420</v>
          </cell>
          <cell r="AH338">
            <v>12420</v>
          </cell>
          <cell r="AI338">
            <v>12420</v>
          </cell>
          <cell r="AJ338">
            <v>12420</v>
          </cell>
          <cell r="AK338">
            <v>22420</v>
          </cell>
          <cell r="AL338">
            <v>22000</v>
          </cell>
          <cell r="AM338">
            <v>54201</v>
          </cell>
          <cell r="AN338" t="str">
            <v>PARAGUAY - INSTITUCIONAL PUBLICO</v>
          </cell>
        </row>
        <row r="339">
          <cell r="AD339">
            <v>10000</v>
          </cell>
          <cell r="AE339">
            <v>12001</v>
          </cell>
          <cell r="AF339">
            <v>12420</v>
          </cell>
          <cell r="AG339">
            <v>12420</v>
          </cell>
          <cell r="AH339">
            <v>12420</v>
          </cell>
          <cell r="AI339">
            <v>12420</v>
          </cell>
          <cell r="AJ339">
            <v>12420</v>
          </cell>
          <cell r="AK339">
            <v>22420</v>
          </cell>
          <cell r="AL339">
            <v>22000</v>
          </cell>
          <cell r="AM339">
            <v>12429</v>
          </cell>
          <cell r="AN339" t="str">
            <v>AJUSTES  COMERCIAL PARAGUAY</v>
          </cell>
        </row>
        <row r="340">
          <cell r="AD340">
            <v>10000</v>
          </cell>
          <cell r="AE340">
            <v>12001</v>
          </cell>
          <cell r="AF340">
            <v>12420</v>
          </cell>
          <cell r="AG340">
            <v>12420</v>
          </cell>
          <cell r="AH340">
            <v>12420</v>
          </cell>
          <cell r="AI340">
            <v>12420</v>
          </cell>
          <cell r="AJ340">
            <v>12420</v>
          </cell>
          <cell r="AK340">
            <v>22420</v>
          </cell>
          <cell r="AL340">
            <v>22000</v>
          </cell>
          <cell r="AM340">
            <v>12428</v>
          </cell>
          <cell r="AN340" t="str">
            <v>AJUSTES - OHCH PARAGUAY (NO USAR) 80003</v>
          </cell>
        </row>
        <row r="341">
          <cell r="AD341">
            <v>10000</v>
          </cell>
          <cell r="AE341">
            <v>13000</v>
          </cell>
          <cell r="AF341">
            <v>13009</v>
          </cell>
          <cell r="AG341">
            <v>13009</v>
          </cell>
          <cell r="AH341">
            <v>13009</v>
          </cell>
          <cell r="AI341">
            <v>13009</v>
          </cell>
          <cell r="AJ341">
            <v>13009</v>
          </cell>
          <cell r="AK341">
            <v>13009</v>
          </cell>
          <cell r="AL341">
            <v>13009</v>
          </cell>
          <cell r="AM341">
            <v>13009</v>
          </cell>
          <cell r="AN341" t="str">
            <v>AJUSTES - BANCA MAYORISTA GLOBAL</v>
          </cell>
        </row>
        <row r="342">
          <cell r="AD342">
            <v>10000</v>
          </cell>
          <cell r="AE342">
            <v>13000</v>
          </cell>
          <cell r="AF342">
            <v>13010</v>
          </cell>
          <cell r="AG342">
            <v>13011</v>
          </cell>
          <cell r="AH342">
            <v>14020</v>
          </cell>
          <cell r="AI342">
            <v>14020</v>
          </cell>
          <cell r="AJ342">
            <v>14020</v>
          </cell>
          <cell r="AK342">
            <v>22150</v>
          </cell>
          <cell r="AL342">
            <v>22000</v>
          </cell>
          <cell r="AM342">
            <v>14029</v>
          </cell>
          <cell r="AN342" t="str">
            <v>AJUSTES - BANCA DE INVERSIONES ARGENTINA</v>
          </cell>
        </row>
        <row r="343">
          <cell r="AD343">
            <v>10000</v>
          </cell>
          <cell r="AE343">
            <v>13000</v>
          </cell>
          <cell r="AF343">
            <v>13010</v>
          </cell>
          <cell r="AG343">
            <v>13011</v>
          </cell>
          <cell r="AH343">
            <v>14020</v>
          </cell>
          <cell r="AI343">
            <v>14020</v>
          </cell>
          <cell r="AJ343">
            <v>14020</v>
          </cell>
          <cell r="AK343">
            <v>22150</v>
          </cell>
          <cell r="AL343">
            <v>22000</v>
          </cell>
          <cell r="AM343">
            <v>14028</v>
          </cell>
          <cell r="AN343" t="str">
            <v>REASIGNACIONES - AJUSTES SIG ARGENTINA</v>
          </cell>
        </row>
        <row r="344">
          <cell r="AD344">
            <v>10000</v>
          </cell>
          <cell r="AE344">
            <v>13000</v>
          </cell>
          <cell r="AF344">
            <v>13010</v>
          </cell>
          <cell r="AG344">
            <v>13011</v>
          </cell>
          <cell r="AH344">
            <v>14030</v>
          </cell>
          <cell r="AI344">
            <v>14030</v>
          </cell>
          <cell r="AJ344">
            <v>14030</v>
          </cell>
          <cell r="AK344">
            <v>22160</v>
          </cell>
          <cell r="AL344">
            <v>22000</v>
          </cell>
          <cell r="AM344">
            <v>14039</v>
          </cell>
          <cell r="AN344" t="str">
            <v>AJUSTES BCA. DE INVERSIONES BRASIL SANTANDER</v>
          </cell>
        </row>
        <row r="345">
          <cell r="AD345">
            <v>10000</v>
          </cell>
          <cell r="AE345">
            <v>13000</v>
          </cell>
          <cell r="AF345">
            <v>13010</v>
          </cell>
          <cell r="AG345">
            <v>13011</v>
          </cell>
          <cell r="AH345">
            <v>14030</v>
          </cell>
          <cell r="AI345">
            <v>14030</v>
          </cell>
          <cell r="AJ345">
            <v>14030</v>
          </cell>
          <cell r="AK345">
            <v>22160</v>
          </cell>
          <cell r="AL345">
            <v>22000</v>
          </cell>
          <cell r="AM345">
            <v>14038</v>
          </cell>
          <cell r="AN345" t="str">
            <v>REASIGNACIONES - SIG AJUSTES</v>
          </cell>
        </row>
        <row r="346">
          <cell r="AD346">
            <v>10000</v>
          </cell>
          <cell r="AE346">
            <v>13000</v>
          </cell>
          <cell r="AF346">
            <v>13010</v>
          </cell>
          <cell r="AG346">
            <v>13011</v>
          </cell>
          <cell r="AH346">
            <v>14030</v>
          </cell>
          <cell r="AI346">
            <v>14030</v>
          </cell>
          <cell r="AJ346">
            <v>14030</v>
          </cell>
          <cell r="AK346">
            <v>22160</v>
          </cell>
          <cell r="AL346">
            <v>22000</v>
          </cell>
          <cell r="AM346">
            <v>14037</v>
          </cell>
          <cell r="AN346" t="str">
            <v>AJUSTES BCA. DE INVERSIONES BANESPA</v>
          </cell>
        </row>
        <row r="347">
          <cell r="AD347">
            <v>10000</v>
          </cell>
          <cell r="AE347">
            <v>13000</v>
          </cell>
          <cell r="AF347">
            <v>13010</v>
          </cell>
          <cell r="AG347">
            <v>13011</v>
          </cell>
          <cell r="AH347">
            <v>14040</v>
          </cell>
          <cell r="AI347">
            <v>14040</v>
          </cell>
          <cell r="AJ347">
            <v>14040</v>
          </cell>
          <cell r="AK347">
            <v>22010</v>
          </cell>
          <cell r="AL347">
            <v>22000</v>
          </cell>
          <cell r="AM347">
            <v>14049</v>
          </cell>
          <cell r="AN347" t="str">
            <v>AJUSTES - BANCA DE INVERSIONES CHILE</v>
          </cell>
        </row>
        <row r="348">
          <cell r="AD348">
            <v>10000</v>
          </cell>
          <cell r="AE348">
            <v>13000</v>
          </cell>
          <cell r="AF348">
            <v>13010</v>
          </cell>
          <cell r="AG348">
            <v>13011</v>
          </cell>
          <cell r="AH348">
            <v>14050</v>
          </cell>
          <cell r="AI348">
            <v>14050</v>
          </cell>
          <cell r="AJ348">
            <v>14050</v>
          </cell>
          <cell r="AK348">
            <v>22130</v>
          </cell>
          <cell r="AL348">
            <v>22000</v>
          </cell>
          <cell r="AM348">
            <v>14059</v>
          </cell>
          <cell r="AN348" t="str">
            <v>AJUSTES BANCA DE INVERSIONES MEXICO SANTANDER</v>
          </cell>
        </row>
        <row r="349">
          <cell r="AD349">
            <v>10000</v>
          </cell>
          <cell r="AE349">
            <v>13000</v>
          </cell>
          <cell r="AF349">
            <v>13010</v>
          </cell>
          <cell r="AG349">
            <v>13011</v>
          </cell>
          <cell r="AH349">
            <v>14050</v>
          </cell>
          <cell r="AI349">
            <v>14050</v>
          </cell>
          <cell r="AJ349">
            <v>14050</v>
          </cell>
          <cell r="AK349">
            <v>22130</v>
          </cell>
          <cell r="AL349">
            <v>22000</v>
          </cell>
          <cell r="AM349">
            <v>14058</v>
          </cell>
          <cell r="AN349" t="str">
            <v>REASIGNACIONES - AJUSTES SIG MEJICO</v>
          </cell>
        </row>
        <row r="350">
          <cell r="AD350">
            <v>10000</v>
          </cell>
          <cell r="AE350">
            <v>13000</v>
          </cell>
          <cell r="AF350">
            <v>13010</v>
          </cell>
          <cell r="AG350">
            <v>13011</v>
          </cell>
          <cell r="AH350">
            <v>14050</v>
          </cell>
          <cell r="AI350">
            <v>14050</v>
          </cell>
          <cell r="AJ350">
            <v>14050</v>
          </cell>
          <cell r="AK350">
            <v>22130</v>
          </cell>
          <cell r="AL350">
            <v>22000</v>
          </cell>
          <cell r="AM350">
            <v>14057</v>
          </cell>
          <cell r="AN350" t="str">
            <v>AJUSTES - BANCA DE INVERSIONES MEXICO SERFIN</v>
          </cell>
        </row>
        <row r="351">
          <cell r="AD351">
            <v>10000</v>
          </cell>
          <cell r="AE351">
            <v>13000</v>
          </cell>
          <cell r="AF351">
            <v>13010</v>
          </cell>
          <cell r="AG351">
            <v>13011</v>
          </cell>
          <cell r="AH351">
            <v>14060</v>
          </cell>
          <cell r="AI351">
            <v>14060</v>
          </cell>
          <cell r="AJ351">
            <v>14060</v>
          </cell>
          <cell r="AK351">
            <v>22110</v>
          </cell>
          <cell r="AL351">
            <v>22000</v>
          </cell>
          <cell r="AM351">
            <v>14069</v>
          </cell>
          <cell r="AN351" t="str">
            <v>AJUSTES - BANCA DE INVERSIONES VENEZUELA</v>
          </cell>
        </row>
        <row r="352">
          <cell r="AD352">
            <v>10000</v>
          </cell>
          <cell r="AE352">
            <v>13000</v>
          </cell>
          <cell r="AF352">
            <v>13010</v>
          </cell>
          <cell r="AG352">
            <v>13011</v>
          </cell>
          <cell r="AH352">
            <v>14170</v>
          </cell>
          <cell r="AI352">
            <v>14170</v>
          </cell>
          <cell r="AJ352">
            <v>14170</v>
          </cell>
          <cell r="AK352">
            <v>22080</v>
          </cell>
          <cell r="AL352">
            <v>22000</v>
          </cell>
          <cell r="AM352">
            <v>14179</v>
          </cell>
          <cell r="AN352" t="str">
            <v>AJUSTES - BANCA DE INVERSIONES PERU</v>
          </cell>
        </row>
        <row r="353">
          <cell r="AD353">
            <v>10000</v>
          </cell>
          <cell r="AE353">
            <v>13000</v>
          </cell>
          <cell r="AF353">
            <v>13010</v>
          </cell>
          <cell r="AG353">
            <v>13011</v>
          </cell>
          <cell r="AH353">
            <v>14180</v>
          </cell>
          <cell r="AI353">
            <v>14180</v>
          </cell>
          <cell r="AJ353">
            <v>14180</v>
          </cell>
          <cell r="AK353">
            <v>22140</v>
          </cell>
          <cell r="AL353">
            <v>22000</v>
          </cell>
          <cell r="AM353">
            <v>14189</v>
          </cell>
          <cell r="AN353" t="str">
            <v>AJUSTES - BANCA DE INVERSIONES COLOMBIA</v>
          </cell>
        </row>
        <row r="354">
          <cell r="AD354">
            <v>10000</v>
          </cell>
          <cell r="AE354">
            <v>13000</v>
          </cell>
          <cell r="AF354">
            <v>13010</v>
          </cell>
          <cell r="AG354">
            <v>13011</v>
          </cell>
          <cell r="AH354">
            <v>14190</v>
          </cell>
          <cell r="AI354">
            <v>14190</v>
          </cell>
          <cell r="AJ354">
            <v>14190</v>
          </cell>
          <cell r="AK354">
            <v>22200</v>
          </cell>
          <cell r="AL354">
            <v>22000</v>
          </cell>
          <cell r="AM354">
            <v>14195</v>
          </cell>
          <cell r="AN354" t="str">
            <v>G.I. B. INVERSIONES LATINOAMERICA</v>
          </cell>
        </row>
        <row r="355">
          <cell r="AD355">
            <v>10000</v>
          </cell>
          <cell r="AE355">
            <v>13000</v>
          </cell>
          <cell r="AF355">
            <v>13010</v>
          </cell>
          <cell r="AG355">
            <v>13011</v>
          </cell>
          <cell r="AH355">
            <v>14190</v>
          </cell>
          <cell r="AI355">
            <v>14190</v>
          </cell>
          <cell r="AJ355">
            <v>14190</v>
          </cell>
          <cell r="AK355">
            <v>22200</v>
          </cell>
          <cell r="AL355">
            <v>22000</v>
          </cell>
          <cell r="AM355">
            <v>14079</v>
          </cell>
          <cell r="AN355" t="str">
            <v>AJUSTES - BANCA DE INVERSIONES BAHAMAS</v>
          </cell>
        </row>
        <row r="356">
          <cell r="AD356">
            <v>10000</v>
          </cell>
          <cell r="AE356">
            <v>13000</v>
          </cell>
          <cell r="AF356">
            <v>13010</v>
          </cell>
          <cell r="AG356">
            <v>13012</v>
          </cell>
          <cell r="AH356">
            <v>14010</v>
          </cell>
          <cell r="AI356">
            <v>14010</v>
          </cell>
          <cell r="AJ356">
            <v>14010</v>
          </cell>
          <cell r="AK356">
            <v>14010</v>
          </cell>
          <cell r="AL356">
            <v>14010</v>
          </cell>
          <cell r="AM356">
            <v>14019</v>
          </cell>
          <cell r="AN356" t="str">
            <v>AJUSTES - BANCA DE INVERSIONES ESPAÑA</v>
          </cell>
        </row>
        <row r="357">
          <cell r="AD357">
            <v>10000</v>
          </cell>
          <cell r="AE357">
            <v>13000</v>
          </cell>
          <cell r="AF357">
            <v>13010</v>
          </cell>
          <cell r="AG357">
            <v>13012</v>
          </cell>
          <cell r="AH357">
            <v>14010</v>
          </cell>
          <cell r="AI357">
            <v>14010</v>
          </cell>
          <cell r="AJ357">
            <v>14010</v>
          </cell>
          <cell r="AK357">
            <v>14010</v>
          </cell>
          <cell r="AL357">
            <v>14010</v>
          </cell>
          <cell r="AM357">
            <v>14018</v>
          </cell>
          <cell r="AN357" t="str">
            <v>REASIGNACIONES - AJUSTES SIG ESPAÑA</v>
          </cell>
        </row>
        <row r="358">
          <cell r="AD358">
            <v>10000</v>
          </cell>
          <cell r="AE358">
            <v>13000</v>
          </cell>
          <cell r="AF358">
            <v>13010</v>
          </cell>
          <cell r="AG358">
            <v>13012</v>
          </cell>
          <cell r="AH358">
            <v>14010</v>
          </cell>
          <cell r="AI358">
            <v>14010</v>
          </cell>
          <cell r="AJ358">
            <v>14010</v>
          </cell>
          <cell r="AK358">
            <v>14010</v>
          </cell>
          <cell r="AL358">
            <v>14010</v>
          </cell>
          <cell r="AM358">
            <v>14017</v>
          </cell>
          <cell r="AN358" t="str">
            <v>AJUSTES BCH - BANCA INVERSIONES ESPAÑA</v>
          </cell>
        </row>
        <row r="359">
          <cell r="AD359">
            <v>10000</v>
          </cell>
          <cell r="AE359">
            <v>13000</v>
          </cell>
          <cell r="AF359">
            <v>13010</v>
          </cell>
          <cell r="AG359">
            <v>13012</v>
          </cell>
          <cell r="AH359">
            <v>14010</v>
          </cell>
          <cell r="AI359">
            <v>14010</v>
          </cell>
          <cell r="AJ359">
            <v>14010</v>
          </cell>
          <cell r="AK359">
            <v>14010</v>
          </cell>
          <cell r="AL359">
            <v>14010</v>
          </cell>
          <cell r="AM359">
            <v>14016</v>
          </cell>
          <cell r="AN359" t="str">
            <v>REASIGNACIONES S.I.S.A. (98 Y 99)</v>
          </cell>
        </row>
        <row r="360">
          <cell r="AD360">
            <v>10000</v>
          </cell>
          <cell r="AE360">
            <v>13000</v>
          </cell>
          <cell r="AF360">
            <v>13010</v>
          </cell>
          <cell r="AG360">
            <v>13012</v>
          </cell>
          <cell r="AH360">
            <v>14010</v>
          </cell>
          <cell r="AI360">
            <v>14010</v>
          </cell>
          <cell r="AJ360">
            <v>14010</v>
          </cell>
          <cell r="AK360">
            <v>14010</v>
          </cell>
          <cell r="AL360">
            <v>14010</v>
          </cell>
          <cell r="AM360">
            <v>14015</v>
          </cell>
          <cell r="AN360" t="str">
            <v>REASIGNACIONES BIAMER RESTA 98 Y 99</v>
          </cell>
        </row>
        <row r="361">
          <cell r="AD361">
            <v>10000</v>
          </cell>
          <cell r="AE361">
            <v>13000</v>
          </cell>
          <cell r="AF361">
            <v>13010</v>
          </cell>
          <cell r="AG361">
            <v>13012</v>
          </cell>
          <cell r="AH361">
            <v>14010</v>
          </cell>
          <cell r="AI361">
            <v>14010</v>
          </cell>
          <cell r="AJ361">
            <v>14010</v>
          </cell>
          <cell r="AK361">
            <v>14010</v>
          </cell>
          <cell r="AL361">
            <v>14010</v>
          </cell>
          <cell r="AM361">
            <v>14014</v>
          </cell>
          <cell r="AN361" t="str">
            <v>G.I. BANCA INVERSION ESPAÑA</v>
          </cell>
        </row>
        <row r="362">
          <cell r="AD362">
            <v>10000</v>
          </cell>
          <cell r="AE362">
            <v>13000</v>
          </cell>
          <cell r="AF362">
            <v>13010</v>
          </cell>
          <cell r="AG362">
            <v>13012</v>
          </cell>
          <cell r="AH362">
            <v>14010</v>
          </cell>
          <cell r="AI362">
            <v>14010</v>
          </cell>
          <cell r="AJ362">
            <v>14010</v>
          </cell>
          <cell r="AK362">
            <v>14010</v>
          </cell>
          <cell r="AL362">
            <v>14010</v>
          </cell>
          <cell r="AM362">
            <v>14012</v>
          </cell>
          <cell r="AN362" t="str">
            <v>CUSTODIA DE VALORES</v>
          </cell>
        </row>
        <row r="363">
          <cell r="AD363">
            <v>10000</v>
          </cell>
          <cell r="AE363">
            <v>13000</v>
          </cell>
          <cell r="AF363">
            <v>13010</v>
          </cell>
          <cell r="AG363">
            <v>13012</v>
          </cell>
          <cell r="AH363">
            <v>14080</v>
          </cell>
          <cell r="AI363">
            <v>14080</v>
          </cell>
          <cell r="AJ363">
            <v>14080</v>
          </cell>
          <cell r="AK363">
            <v>14080</v>
          </cell>
          <cell r="AL363">
            <v>14080</v>
          </cell>
          <cell r="AM363">
            <v>14197</v>
          </cell>
          <cell r="AN363" t="str">
            <v>AJUSTES - B. INVERSIONES RESTO LATINOAMERICA</v>
          </cell>
        </row>
        <row r="364">
          <cell r="AD364">
            <v>10000</v>
          </cell>
          <cell r="AE364">
            <v>13000</v>
          </cell>
          <cell r="AF364">
            <v>13010</v>
          </cell>
          <cell r="AG364">
            <v>13012</v>
          </cell>
          <cell r="AH364">
            <v>14080</v>
          </cell>
          <cell r="AI364">
            <v>14080</v>
          </cell>
          <cell r="AJ364">
            <v>14080</v>
          </cell>
          <cell r="AK364">
            <v>14080</v>
          </cell>
          <cell r="AL364">
            <v>14080</v>
          </cell>
          <cell r="AM364">
            <v>14089</v>
          </cell>
          <cell r="AN364" t="str">
            <v>AJUSTES - BANCA DE INVERSIONES NUEVA YORK</v>
          </cell>
        </row>
        <row r="365">
          <cell r="AD365">
            <v>10000</v>
          </cell>
          <cell r="AE365">
            <v>13000</v>
          </cell>
          <cell r="AF365">
            <v>13010</v>
          </cell>
          <cell r="AG365">
            <v>13012</v>
          </cell>
          <cell r="AH365">
            <v>14080</v>
          </cell>
          <cell r="AI365">
            <v>14080</v>
          </cell>
          <cell r="AJ365">
            <v>14080</v>
          </cell>
          <cell r="AK365">
            <v>14080</v>
          </cell>
          <cell r="AL365">
            <v>14080</v>
          </cell>
          <cell r="AM365">
            <v>14088</v>
          </cell>
          <cell r="AN365" t="str">
            <v>REASIGNACIONES - AJUSTES SIG NUEVA YORK</v>
          </cell>
        </row>
        <row r="366">
          <cell r="AD366">
            <v>10000</v>
          </cell>
          <cell r="AE366">
            <v>13000</v>
          </cell>
          <cell r="AF366">
            <v>13010</v>
          </cell>
          <cell r="AG366">
            <v>13012</v>
          </cell>
          <cell r="AH366">
            <v>14080</v>
          </cell>
          <cell r="AI366">
            <v>14080</v>
          </cell>
          <cell r="AJ366">
            <v>14080</v>
          </cell>
          <cell r="AK366">
            <v>14080</v>
          </cell>
          <cell r="AL366">
            <v>14080</v>
          </cell>
          <cell r="AM366">
            <v>13312</v>
          </cell>
          <cell r="AN366" t="str">
            <v>BS TRUST - HIGH YIELD</v>
          </cell>
        </row>
        <row r="367">
          <cell r="AD367">
            <v>10000</v>
          </cell>
          <cell r="AE367">
            <v>13000</v>
          </cell>
          <cell r="AF367">
            <v>13010</v>
          </cell>
          <cell r="AG367">
            <v>13012</v>
          </cell>
          <cell r="AH367">
            <v>14090</v>
          </cell>
          <cell r="AI367">
            <v>14090</v>
          </cell>
          <cell r="AJ367">
            <v>14090</v>
          </cell>
          <cell r="AK367">
            <v>14090</v>
          </cell>
          <cell r="AL367">
            <v>30000</v>
          </cell>
          <cell r="AM367">
            <v>14099</v>
          </cell>
          <cell r="AN367" t="str">
            <v>AJUSTES - BANCA DE  INVERSIONES PORTUGAL</v>
          </cell>
        </row>
        <row r="368">
          <cell r="AD368">
            <v>10000</v>
          </cell>
          <cell r="AE368">
            <v>13000</v>
          </cell>
          <cell r="AF368">
            <v>13010</v>
          </cell>
          <cell r="AG368">
            <v>13012</v>
          </cell>
          <cell r="AH368">
            <v>14100</v>
          </cell>
          <cell r="AI368">
            <v>14100</v>
          </cell>
          <cell r="AJ368">
            <v>14100</v>
          </cell>
          <cell r="AK368">
            <v>14100</v>
          </cell>
          <cell r="AL368">
            <v>14100</v>
          </cell>
          <cell r="AM368">
            <v>14109</v>
          </cell>
          <cell r="AN368" t="str">
            <v>AJUSTES - BANCA DE INVERSIONES ITALIA</v>
          </cell>
        </row>
        <row r="369">
          <cell r="AD369">
            <v>10000</v>
          </cell>
          <cell r="AE369">
            <v>13000</v>
          </cell>
          <cell r="AF369">
            <v>13010</v>
          </cell>
          <cell r="AG369">
            <v>13012</v>
          </cell>
          <cell r="AH369">
            <v>14110</v>
          </cell>
          <cell r="AI369">
            <v>14110</v>
          </cell>
          <cell r="AJ369">
            <v>14110</v>
          </cell>
          <cell r="AK369">
            <v>14110</v>
          </cell>
          <cell r="AL369">
            <v>14110</v>
          </cell>
          <cell r="AM369">
            <v>14117</v>
          </cell>
          <cell r="AN369" t="str">
            <v>AJUSTES - BANCA DE INVERSIONES FRANKFURT</v>
          </cell>
        </row>
        <row r="370">
          <cell r="AD370">
            <v>10000</v>
          </cell>
          <cell r="AE370">
            <v>13000</v>
          </cell>
          <cell r="AF370">
            <v>13010</v>
          </cell>
          <cell r="AG370">
            <v>13012</v>
          </cell>
          <cell r="AH370">
            <v>14130</v>
          </cell>
          <cell r="AI370">
            <v>14130</v>
          </cell>
          <cell r="AJ370">
            <v>14130</v>
          </cell>
          <cell r="AK370">
            <v>14130</v>
          </cell>
          <cell r="AL370">
            <v>14130</v>
          </cell>
          <cell r="AM370">
            <v>14139</v>
          </cell>
          <cell r="AN370" t="str">
            <v>AJUSTES - BANCA DE INVERSIONES FILIPINAS</v>
          </cell>
        </row>
        <row r="371">
          <cell r="AD371">
            <v>10000</v>
          </cell>
          <cell r="AE371">
            <v>13000</v>
          </cell>
          <cell r="AF371">
            <v>13010</v>
          </cell>
          <cell r="AG371">
            <v>13012</v>
          </cell>
          <cell r="AH371">
            <v>14140</v>
          </cell>
          <cell r="AI371">
            <v>14140</v>
          </cell>
          <cell r="AJ371">
            <v>14140</v>
          </cell>
          <cell r="AK371">
            <v>14140</v>
          </cell>
          <cell r="AL371">
            <v>14140</v>
          </cell>
          <cell r="AM371">
            <v>14149</v>
          </cell>
          <cell r="AN371" t="str">
            <v>AJUSTES BCA. INVERSIONES SOC.INSTRUMENTALES</v>
          </cell>
        </row>
        <row r="372">
          <cell r="AD372">
            <v>10000</v>
          </cell>
          <cell r="AE372">
            <v>13000</v>
          </cell>
          <cell r="AF372">
            <v>13010</v>
          </cell>
          <cell r="AG372">
            <v>13012</v>
          </cell>
          <cell r="AH372">
            <v>14140</v>
          </cell>
          <cell r="AI372">
            <v>14140</v>
          </cell>
          <cell r="AJ372">
            <v>14140</v>
          </cell>
          <cell r="AK372">
            <v>14140</v>
          </cell>
          <cell r="AL372">
            <v>14140</v>
          </cell>
          <cell r="AM372">
            <v>14148</v>
          </cell>
          <cell r="AN372" t="str">
            <v>REASIGNACIONES HOLDINGS INVESTMENT (98 Y 99)</v>
          </cell>
        </row>
        <row r="373">
          <cell r="AD373">
            <v>10000</v>
          </cell>
          <cell r="AE373">
            <v>13000</v>
          </cell>
          <cell r="AF373">
            <v>13010</v>
          </cell>
          <cell r="AG373">
            <v>13012</v>
          </cell>
          <cell r="AH373">
            <v>14150</v>
          </cell>
          <cell r="AI373">
            <v>14150</v>
          </cell>
          <cell r="AJ373">
            <v>14150</v>
          </cell>
          <cell r="AK373">
            <v>14150</v>
          </cell>
          <cell r="AL373">
            <v>14150</v>
          </cell>
          <cell r="AM373">
            <v>14159</v>
          </cell>
          <cell r="AN373" t="str">
            <v>AJUSTES - BANCA DE INVERSIONES LONDRES</v>
          </cell>
        </row>
        <row r="374">
          <cell r="AD374">
            <v>10000</v>
          </cell>
          <cell r="AE374">
            <v>13000</v>
          </cell>
          <cell r="AF374">
            <v>13010</v>
          </cell>
          <cell r="AG374">
            <v>13012</v>
          </cell>
          <cell r="AH374">
            <v>14160</v>
          </cell>
          <cell r="AI374">
            <v>14160</v>
          </cell>
          <cell r="AJ374">
            <v>14160</v>
          </cell>
          <cell r="AK374">
            <v>14160</v>
          </cell>
          <cell r="AL374">
            <v>14160</v>
          </cell>
          <cell r="AM374">
            <v>14167</v>
          </cell>
          <cell r="AN374" t="str">
            <v>AJUSTES - BANCA DE INVERSIONES PARIS</v>
          </cell>
        </row>
        <row r="375">
          <cell r="AD375">
            <v>10000</v>
          </cell>
          <cell r="AE375">
            <v>13000</v>
          </cell>
          <cell r="AF375">
            <v>13010</v>
          </cell>
          <cell r="AG375">
            <v>13012</v>
          </cell>
          <cell r="AH375">
            <v>14200</v>
          </cell>
          <cell r="AI375">
            <v>14200</v>
          </cell>
          <cell r="AJ375">
            <v>14200</v>
          </cell>
          <cell r="AK375">
            <v>14200</v>
          </cell>
          <cell r="AL375">
            <v>14200</v>
          </cell>
          <cell r="AM375">
            <v>14198</v>
          </cell>
          <cell r="AN375" t="str">
            <v>REASIGNACIONES SINGAPUR</v>
          </cell>
        </row>
        <row r="376">
          <cell r="AD376">
            <v>10000</v>
          </cell>
          <cell r="AE376">
            <v>13000</v>
          </cell>
          <cell r="AF376">
            <v>13010</v>
          </cell>
          <cell r="AG376">
            <v>13012</v>
          </cell>
          <cell r="AH376">
            <v>14200</v>
          </cell>
          <cell r="AI376">
            <v>14200</v>
          </cell>
          <cell r="AJ376">
            <v>14200</v>
          </cell>
          <cell r="AK376">
            <v>14200</v>
          </cell>
          <cell r="AL376">
            <v>14200</v>
          </cell>
          <cell r="AM376">
            <v>14168</v>
          </cell>
          <cell r="AN376" t="str">
            <v>REASIGNACIONES P. RICO INVESTMENT (98 Y 99)</v>
          </cell>
        </row>
        <row r="377">
          <cell r="AD377">
            <v>10000</v>
          </cell>
          <cell r="AE377">
            <v>13000</v>
          </cell>
          <cell r="AF377">
            <v>13010</v>
          </cell>
          <cell r="AG377">
            <v>13012</v>
          </cell>
          <cell r="AH377">
            <v>14200</v>
          </cell>
          <cell r="AI377">
            <v>14200</v>
          </cell>
          <cell r="AJ377">
            <v>14200</v>
          </cell>
          <cell r="AK377">
            <v>14200</v>
          </cell>
          <cell r="AL377">
            <v>14200</v>
          </cell>
          <cell r="AM377">
            <v>14128</v>
          </cell>
          <cell r="AN377" t="str">
            <v>REASIGNACIONES S.F.P.</v>
          </cell>
        </row>
        <row r="378">
          <cell r="AD378">
            <v>10000</v>
          </cell>
          <cell r="AE378">
            <v>13000</v>
          </cell>
          <cell r="AF378">
            <v>13010</v>
          </cell>
          <cell r="AG378">
            <v>13012</v>
          </cell>
          <cell r="AH378">
            <v>14200</v>
          </cell>
          <cell r="AI378">
            <v>14200</v>
          </cell>
          <cell r="AJ378">
            <v>14200</v>
          </cell>
          <cell r="AK378">
            <v>14200</v>
          </cell>
          <cell r="AL378">
            <v>14200</v>
          </cell>
          <cell r="AM378">
            <v>14118</v>
          </cell>
          <cell r="AN378" t="str">
            <v>REASIGNACIONES HONG KONG</v>
          </cell>
        </row>
        <row r="379">
          <cell r="AD379">
            <v>10000</v>
          </cell>
          <cell r="AE379">
            <v>13000</v>
          </cell>
          <cell r="AF379">
            <v>13010</v>
          </cell>
          <cell r="AG379">
            <v>13012</v>
          </cell>
          <cell r="AH379">
            <v>14200</v>
          </cell>
          <cell r="AI379">
            <v>14200</v>
          </cell>
          <cell r="AJ379">
            <v>14200</v>
          </cell>
          <cell r="AK379">
            <v>14200</v>
          </cell>
          <cell r="AL379">
            <v>14200</v>
          </cell>
          <cell r="AM379">
            <v>14009</v>
          </cell>
          <cell r="AN379" t="str">
            <v>AJUSTES - SIG</v>
          </cell>
        </row>
        <row r="380">
          <cell r="AD380">
            <v>10000</v>
          </cell>
          <cell r="AE380">
            <v>13000</v>
          </cell>
          <cell r="AF380">
            <v>13010</v>
          </cell>
          <cell r="AG380">
            <v>13012</v>
          </cell>
          <cell r="AH380">
            <v>14200</v>
          </cell>
          <cell r="AI380">
            <v>14200</v>
          </cell>
          <cell r="AJ380">
            <v>14200</v>
          </cell>
          <cell r="AK380">
            <v>14200</v>
          </cell>
          <cell r="AL380">
            <v>14200</v>
          </cell>
          <cell r="AM380">
            <v>14005</v>
          </cell>
          <cell r="AN380" t="str">
            <v>G.I. B. INVERSIONES RESTO</v>
          </cell>
        </row>
        <row r="381">
          <cell r="AD381">
            <v>10000</v>
          </cell>
          <cell r="AE381">
            <v>13000</v>
          </cell>
          <cell r="AF381">
            <v>13010</v>
          </cell>
          <cell r="AG381">
            <v>13012</v>
          </cell>
          <cell r="AH381">
            <v>14200</v>
          </cell>
          <cell r="AI381">
            <v>14200</v>
          </cell>
          <cell r="AJ381">
            <v>14200</v>
          </cell>
          <cell r="AK381">
            <v>14200</v>
          </cell>
          <cell r="AL381">
            <v>14200</v>
          </cell>
          <cell r="AM381">
            <v>13013</v>
          </cell>
          <cell r="AN381" t="str">
            <v>AJUSTES BCH - INVESTMENT</v>
          </cell>
        </row>
        <row r="382">
          <cell r="AD382">
            <v>10000</v>
          </cell>
          <cell r="AE382">
            <v>13000</v>
          </cell>
          <cell r="AF382">
            <v>13020</v>
          </cell>
          <cell r="AG382">
            <v>13029</v>
          </cell>
          <cell r="AH382">
            <v>13029</v>
          </cell>
          <cell r="AI382">
            <v>13029</v>
          </cell>
          <cell r="AJ382">
            <v>13029</v>
          </cell>
          <cell r="AK382">
            <v>13029</v>
          </cell>
          <cell r="AL382">
            <v>13029</v>
          </cell>
          <cell r="AM382">
            <v>13029</v>
          </cell>
          <cell r="AN382" t="str">
            <v>AJUSTES - BANCA CORPORATIVA</v>
          </cell>
        </row>
        <row r="383">
          <cell r="AD383">
            <v>10000</v>
          </cell>
          <cell r="AE383">
            <v>13000</v>
          </cell>
          <cell r="AF383">
            <v>13020</v>
          </cell>
          <cell r="AG383">
            <v>13100</v>
          </cell>
          <cell r="AH383">
            <v>13100</v>
          </cell>
          <cell r="AI383">
            <v>13100</v>
          </cell>
          <cell r="AJ383">
            <v>13100</v>
          </cell>
          <cell r="AK383">
            <v>13100</v>
          </cell>
          <cell r="AL383">
            <v>13100</v>
          </cell>
          <cell r="AM383">
            <v>13109</v>
          </cell>
          <cell r="AN383" t="str">
            <v>AJUSTES - CORPORATE</v>
          </cell>
        </row>
        <row r="384">
          <cell r="AD384">
            <v>10000</v>
          </cell>
          <cell r="AE384">
            <v>13000</v>
          </cell>
          <cell r="AF384">
            <v>13020</v>
          </cell>
          <cell r="AG384">
            <v>13100</v>
          </cell>
          <cell r="AH384">
            <v>13100</v>
          </cell>
          <cell r="AI384">
            <v>13100</v>
          </cell>
          <cell r="AJ384">
            <v>13100</v>
          </cell>
          <cell r="AK384">
            <v>13100</v>
          </cell>
          <cell r="AL384">
            <v>13100</v>
          </cell>
          <cell r="AM384">
            <v>13107</v>
          </cell>
          <cell r="AN384" t="str">
            <v>REASIGNACIONES - AJUSTES CORPORATE</v>
          </cell>
        </row>
        <row r="385">
          <cell r="AD385">
            <v>10000</v>
          </cell>
          <cell r="AE385">
            <v>13000</v>
          </cell>
          <cell r="AF385">
            <v>13020</v>
          </cell>
          <cell r="AG385">
            <v>13100</v>
          </cell>
          <cell r="AH385">
            <v>13100</v>
          </cell>
          <cell r="AI385">
            <v>13100</v>
          </cell>
          <cell r="AJ385">
            <v>13100</v>
          </cell>
          <cell r="AK385">
            <v>13100</v>
          </cell>
          <cell r="AL385">
            <v>13100</v>
          </cell>
          <cell r="AM385">
            <v>13102</v>
          </cell>
          <cell r="AN385" t="str">
            <v>GRANDES EMPRESAS B.C.H. BORRAR</v>
          </cell>
        </row>
        <row r="386">
          <cell r="AD386">
            <v>10000</v>
          </cell>
          <cell r="AE386">
            <v>13000</v>
          </cell>
          <cell r="AF386">
            <v>13020</v>
          </cell>
          <cell r="AG386">
            <v>13100</v>
          </cell>
          <cell r="AH386">
            <v>13100</v>
          </cell>
          <cell r="AI386">
            <v>13100</v>
          </cell>
          <cell r="AJ386">
            <v>13100</v>
          </cell>
          <cell r="AK386">
            <v>13100</v>
          </cell>
          <cell r="AL386">
            <v>13100</v>
          </cell>
          <cell r="AM386">
            <v>13101</v>
          </cell>
          <cell r="AN386" t="str">
            <v>GRANDES EMPRESAS MATRIZ</v>
          </cell>
        </row>
        <row r="387">
          <cell r="AD387">
            <v>10000</v>
          </cell>
          <cell r="AE387">
            <v>13000</v>
          </cell>
          <cell r="AF387">
            <v>13020</v>
          </cell>
          <cell r="AG387">
            <v>13110</v>
          </cell>
          <cell r="AH387">
            <v>13110</v>
          </cell>
          <cell r="AI387">
            <v>13110</v>
          </cell>
          <cell r="AJ387">
            <v>13110</v>
          </cell>
          <cell r="AK387">
            <v>13110</v>
          </cell>
          <cell r="AL387">
            <v>13110</v>
          </cell>
          <cell r="AM387">
            <v>13509</v>
          </cell>
          <cell r="AN387" t="str">
            <v>AJUSTES - I.F.I. (FINANCIACION INTERNACIONAL)</v>
          </cell>
        </row>
        <row r="388">
          <cell r="AD388">
            <v>10000</v>
          </cell>
          <cell r="AE388">
            <v>13000</v>
          </cell>
          <cell r="AF388">
            <v>13020</v>
          </cell>
          <cell r="AG388">
            <v>13110</v>
          </cell>
          <cell r="AH388">
            <v>13110</v>
          </cell>
          <cell r="AI388">
            <v>13110</v>
          </cell>
          <cell r="AJ388">
            <v>13110</v>
          </cell>
          <cell r="AK388">
            <v>13110</v>
          </cell>
          <cell r="AL388">
            <v>13110</v>
          </cell>
          <cell r="AM388">
            <v>13508</v>
          </cell>
          <cell r="AN388" t="str">
            <v>I.F.I. BANCO SANTANDER BORRAR</v>
          </cell>
        </row>
        <row r="389">
          <cell r="AD389">
            <v>10000</v>
          </cell>
          <cell r="AE389">
            <v>13000</v>
          </cell>
          <cell r="AF389">
            <v>13020</v>
          </cell>
          <cell r="AG389">
            <v>13110</v>
          </cell>
          <cell r="AH389">
            <v>13110</v>
          </cell>
          <cell r="AI389">
            <v>13110</v>
          </cell>
          <cell r="AJ389">
            <v>13110</v>
          </cell>
          <cell r="AK389">
            <v>13110</v>
          </cell>
          <cell r="AL389">
            <v>13110</v>
          </cell>
          <cell r="AM389">
            <v>13108</v>
          </cell>
          <cell r="AN389" t="str">
            <v>REASIGNACIONES - AJUSTES I.F.I. B. SANTANDER</v>
          </cell>
        </row>
        <row r="390">
          <cell r="AD390">
            <v>10000</v>
          </cell>
          <cell r="AE390">
            <v>13000</v>
          </cell>
          <cell r="AF390">
            <v>13020</v>
          </cell>
          <cell r="AG390">
            <v>13110</v>
          </cell>
          <cell r="AH390">
            <v>13110</v>
          </cell>
          <cell r="AI390">
            <v>13110</v>
          </cell>
          <cell r="AJ390">
            <v>13110</v>
          </cell>
          <cell r="AK390">
            <v>13110</v>
          </cell>
          <cell r="AL390">
            <v>13110</v>
          </cell>
          <cell r="AM390">
            <v>13022</v>
          </cell>
          <cell r="AN390" t="str">
            <v>INSTITUCIONES FINANCIERAS INTERNAC. (I.F.I.)</v>
          </cell>
        </row>
        <row r="391">
          <cell r="AD391">
            <v>10000</v>
          </cell>
          <cell r="AE391">
            <v>13000</v>
          </cell>
          <cell r="AF391">
            <v>13020</v>
          </cell>
          <cell r="AG391">
            <v>13120</v>
          </cell>
          <cell r="AH391">
            <v>13120</v>
          </cell>
          <cell r="AI391">
            <v>13120</v>
          </cell>
          <cell r="AJ391">
            <v>13120</v>
          </cell>
          <cell r="AK391">
            <v>13120</v>
          </cell>
          <cell r="AL391">
            <v>13120</v>
          </cell>
          <cell r="AM391">
            <v>13129</v>
          </cell>
          <cell r="AN391" t="str">
            <v>AJUSTES - A.F.I. (FINANCIACION INTERNACIONAL)</v>
          </cell>
        </row>
        <row r="392">
          <cell r="AD392">
            <v>10000</v>
          </cell>
          <cell r="AE392">
            <v>13000</v>
          </cell>
          <cell r="AF392">
            <v>13020</v>
          </cell>
          <cell r="AG392">
            <v>13120</v>
          </cell>
          <cell r="AH392">
            <v>13120</v>
          </cell>
          <cell r="AI392">
            <v>13120</v>
          </cell>
          <cell r="AJ392">
            <v>13120</v>
          </cell>
          <cell r="AK392">
            <v>13120</v>
          </cell>
          <cell r="AL392">
            <v>13120</v>
          </cell>
          <cell r="AM392">
            <v>13121</v>
          </cell>
          <cell r="AN392" t="str">
            <v>A.F.I. BANCO SANTANDER BORRAR</v>
          </cell>
        </row>
        <row r="393">
          <cell r="AD393">
            <v>10000</v>
          </cell>
          <cell r="AE393">
            <v>13000</v>
          </cell>
          <cell r="AF393">
            <v>13020</v>
          </cell>
          <cell r="AG393">
            <v>13120</v>
          </cell>
          <cell r="AH393">
            <v>13120</v>
          </cell>
          <cell r="AI393">
            <v>13120</v>
          </cell>
          <cell r="AJ393">
            <v>13120</v>
          </cell>
          <cell r="AK393">
            <v>13120</v>
          </cell>
          <cell r="AL393">
            <v>13120</v>
          </cell>
          <cell r="AM393">
            <v>13023</v>
          </cell>
          <cell r="AN393" t="str">
            <v>FINANCIACION INTERNACIONAL (F.I.)</v>
          </cell>
        </row>
        <row r="394">
          <cell r="AD394">
            <v>10000</v>
          </cell>
          <cell r="AE394">
            <v>13000</v>
          </cell>
          <cell r="AF394">
            <v>13030</v>
          </cell>
          <cell r="AG394">
            <v>13031</v>
          </cell>
          <cell r="AH394">
            <v>13031</v>
          </cell>
          <cell r="AI394">
            <v>13031</v>
          </cell>
          <cell r="AJ394">
            <v>13031</v>
          </cell>
          <cell r="AK394">
            <v>13031</v>
          </cell>
          <cell r="AL394">
            <v>13031</v>
          </cell>
          <cell r="AM394">
            <v>17682</v>
          </cell>
          <cell r="AN394" t="str">
            <v>REASIGNACIONES S.F.P.(RESTA AÑO 98 Y 99)</v>
          </cell>
        </row>
        <row r="395">
          <cell r="AD395">
            <v>10000</v>
          </cell>
          <cell r="AE395">
            <v>13000</v>
          </cell>
          <cell r="AF395">
            <v>13030</v>
          </cell>
          <cell r="AG395">
            <v>13031</v>
          </cell>
          <cell r="AH395">
            <v>13031</v>
          </cell>
          <cell r="AI395">
            <v>13031</v>
          </cell>
          <cell r="AJ395">
            <v>13031</v>
          </cell>
          <cell r="AK395">
            <v>13031</v>
          </cell>
          <cell r="AL395">
            <v>13031</v>
          </cell>
          <cell r="AM395">
            <v>14129</v>
          </cell>
          <cell r="AN395" t="str">
            <v>AJUSTES - STDER. FINANCIAL PRODUCTS</v>
          </cell>
        </row>
        <row r="396">
          <cell r="AD396">
            <v>10000</v>
          </cell>
          <cell r="AE396">
            <v>13000</v>
          </cell>
          <cell r="AF396">
            <v>13030</v>
          </cell>
          <cell r="AG396">
            <v>13032</v>
          </cell>
          <cell r="AH396">
            <v>13032</v>
          </cell>
          <cell r="AI396">
            <v>13032</v>
          </cell>
          <cell r="AJ396">
            <v>13032</v>
          </cell>
          <cell r="AK396">
            <v>13032</v>
          </cell>
          <cell r="AL396">
            <v>13032</v>
          </cell>
          <cell r="AM396">
            <v>13036</v>
          </cell>
          <cell r="AN396" t="str">
            <v>AJUSTES - TRASPASO SUCURSALES A TESORERIA</v>
          </cell>
        </row>
        <row r="397">
          <cell r="AD397">
            <v>10000</v>
          </cell>
          <cell r="AE397">
            <v>13000</v>
          </cell>
          <cell r="AF397">
            <v>13030</v>
          </cell>
          <cell r="AG397">
            <v>13039</v>
          </cell>
          <cell r="AH397">
            <v>13039</v>
          </cell>
          <cell r="AI397">
            <v>13039</v>
          </cell>
          <cell r="AJ397">
            <v>13039</v>
          </cell>
          <cell r="AK397">
            <v>13039</v>
          </cell>
          <cell r="AL397">
            <v>13039</v>
          </cell>
          <cell r="AM397">
            <v>13039</v>
          </cell>
          <cell r="AN397" t="str">
            <v>AJUSTES - TESORERIA</v>
          </cell>
        </row>
        <row r="398">
          <cell r="AD398">
            <v>10000</v>
          </cell>
          <cell r="AE398">
            <v>13000</v>
          </cell>
          <cell r="AF398">
            <v>13030</v>
          </cell>
          <cell r="AG398">
            <v>13200</v>
          </cell>
          <cell r="AH398">
            <v>13200</v>
          </cell>
          <cell r="AI398">
            <v>13200</v>
          </cell>
          <cell r="AJ398">
            <v>13200</v>
          </cell>
          <cell r="AK398">
            <v>13200</v>
          </cell>
          <cell r="AL398">
            <v>13200</v>
          </cell>
          <cell r="AM398">
            <v>13209</v>
          </cell>
          <cell r="AN398" t="str">
            <v>AJUSTES - MERCADOS FINANCIEROS (TESORERIA)</v>
          </cell>
        </row>
        <row r="399">
          <cell r="AD399">
            <v>10000</v>
          </cell>
          <cell r="AE399">
            <v>13000</v>
          </cell>
          <cell r="AF399">
            <v>13030</v>
          </cell>
          <cell r="AG399">
            <v>13200</v>
          </cell>
          <cell r="AH399">
            <v>13200</v>
          </cell>
          <cell r="AI399">
            <v>13200</v>
          </cell>
          <cell r="AJ399">
            <v>13200</v>
          </cell>
          <cell r="AK399">
            <v>13200</v>
          </cell>
          <cell r="AL399">
            <v>13200</v>
          </cell>
          <cell r="AM399">
            <v>13207</v>
          </cell>
          <cell r="AN399" t="str">
            <v>REASIGNACIONES - AJUSTES TESORERIA</v>
          </cell>
        </row>
        <row r="400">
          <cell r="AD400">
            <v>10000</v>
          </cell>
          <cell r="AE400">
            <v>13000</v>
          </cell>
          <cell r="AF400">
            <v>13030</v>
          </cell>
          <cell r="AG400">
            <v>13200</v>
          </cell>
          <cell r="AH400">
            <v>13200</v>
          </cell>
          <cell r="AI400">
            <v>13200</v>
          </cell>
          <cell r="AJ400">
            <v>13200</v>
          </cell>
          <cell r="AK400">
            <v>13200</v>
          </cell>
          <cell r="AL400">
            <v>13200</v>
          </cell>
          <cell r="AM400">
            <v>13202</v>
          </cell>
          <cell r="AN400" t="str">
            <v>TESORERIA MERCADOS FINANCIEROS B.C.H. BORRAR</v>
          </cell>
        </row>
        <row r="401">
          <cell r="AD401">
            <v>10000</v>
          </cell>
          <cell r="AE401">
            <v>13000</v>
          </cell>
          <cell r="AF401">
            <v>13030</v>
          </cell>
          <cell r="AG401">
            <v>13200</v>
          </cell>
          <cell r="AH401">
            <v>13200</v>
          </cell>
          <cell r="AI401">
            <v>13200</v>
          </cell>
          <cell r="AJ401">
            <v>13200</v>
          </cell>
          <cell r="AK401">
            <v>13200</v>
          </cell>
          <cell r="AL401">
            <v>13200</v>
          </cell>
          <cell r="AM401">
            <v>13201</v>
          </cell>
          <cell r="AN401" t="str">
            <v>TESORERIA MERCADOS FINANCIEROS</v>
          </cell>
        </row>
        <row r="402">
          <cell r="AD402">
            <v>10000</v>
          </cell>
          <cell r="AE402">
            <v>13000</v>
          </cell>
          <cell r="AF402">
            <v>13030</v>
          </cell>
          <cell r="AG402">
            <v>13200</v>
          </cell>
          <cell r="AH402">
            <v>13200</v>
          </cell>
          <cell r="AI402">
            <v>13200</v>
          </cell>
          <cell r="AJ402">
            <v>13200</v>
          </cell>
          <cell r="AK402">
            <v>13200</v>
          </cell>
          <cell r="AL402">
            <v>13200</v>
          </cell>
          <cell r="AM402">
            <v>13035</v>
          </cell>
          <cell r="AN402" t="str">
            <v>AJUSTES - STDER. GLOBAL CONECT</v>
          </cell>
        </row>
        <row r="403">
          <cell r="AD403">
            <v>10000</v>
          </cell>
          <cell r="AE403">
            <v>13000</v>
          </cell>
          <cell r="AF403">
            <v>13030</v>
          </cell>
          <cell r="AG403">
            <v>13200</v>
          </cell>
          <cell r="AH403">
            <v>13200</v>
          </cell>
          <cell r="AI403">
            <v>13200</v>
          </cell>
          <cell r="AJ403">
            <v>13200</v>
          </cell>
          <cell r="AK403">
            <v>13200</v>
          </cell>
          <cell r="AL403">
            <v>13200</v>
          </cell>
          <cell r="AM403">
            <v>13034</v>
          </cell>
          <cell r="AN403" t="str">
            <v>SANTANDER GLOBAL CONNECT</v>
          </cell>
        </row>
        <row r="404">
          <cell r="AD404">
            <v>10000</v>
          </cell>
          <cell r="AE404">
            <v>13000</v>
          </cell>
          <cell r="AF404">
            <v>13040</v>
          </cell>
          <cell r="AG404">
            <v>13301</v>
          </cell>
          <cell r="AH404">
            <v>13301</v>
          </cell>
          <cell r="AI404">
            <v>13301</v>
          </cell>
          <cell r="AJ404">
            <v>13301</v>
          </cell>
          <cell r="AK404">
            <v>13301</v>
          </cell>
          <cell r="AL404">
            <v>13301</v>
          </cell>
          <cell r="AM404">
            <v>13309</v>
          </cell>
          <cell r="AN404" t="str">
            <v>AJUSTES - SUCURSALES</v>
          </cell>
        </row>
        <row r="405">
          <cell r="AD405">
            <v>10000</v>
          </cell>
          <cell r="AE405">
            <v>13000</v>
          </cell>
          <cell r="AF405">
            <v>13040</v>
          </cell>
          <cell r="AG405">
            <v>13301</v>
          </cell>
          <cell r="AH405">
            <v>13301</v>
          </cell>
          <cell r="AI405">
            <v>13301</v>
          </cell>
          <cell r="AJ405">
            <v>13301</v>
          </cell>
          <cell r="AK405">
            <v>13301</v>
          </cell>
          <cell r="AL405">
            <v>13301</v>
          </cell>
          <cell r="AM405">
            <v>13308</v>
          </cell>
          <cell r="AN405" t="str">
            <v>REASIGNACION - AJUSTES SUCURSALES</v>
          </cell>
        </row>
        <row r="406">
          <cell r="AD406">
            <v>10000</v>
          </cell>
          <cell r="AE406">
            <v>13000</v>
          </cell>
          <cell r="AF406">
            <v>13040</v>
          </cell>
          <cell r="AG406">
            <v>13301</v>
          </cell>
          <cell r="AH406">
            <v>13301</v>
          </cell>
          <cell r="AI406">
            <v>13301</v>
          </cell>
          <cell r="AJ406">
            <v>13301</v>
          </cell>
          <cell r="AK406">
            <v>13301</v>
          </cell>
          <cell r="AL406">
            <v>13301</v>
          </cell>
          <cell r="AM406">
            <v>13307</v>
          </cell>
          <cell r="AN406" t="str">
            <v>AJUSTES BCH - SUCURSALES EN EL EXTRANJERO</v>
          </cell>
        </row>
        <row r="407">
          <cell r="AD407">
            <v>10000</v>
          </cell>
          <cell r="AE407">
            <v>13000</v>
          </cell>
          <cell r="AF407">
            <v>13040</v>
          </cell>
          <cell r="AG407">
            <v>13301</v>
          </cell>
          <cell r="AH407">
            <v>13301</v>
          </cell>
          <cell r="AI407">
            <v>13301</v>
          </cell>
          <cell r="AJ407">
            <v>13301</v>
          </cell>
          <cell r="AK407">
            <v>13301</v>
          </cell>
          <cell r="AL407">
            <v>13301</v>
          </cell>
          <cell r="AM407">
            <v>13305</v>
          </cell>
          <cell r="AN407" t="str">
            <v>G.I. SUCURSALES EXTRANJERO</v>
          </cell>
        </row>
        <row r="408">
          <cell r="AD408">
            <v>10000</v>
          </cell>
          <cell r="AE408">
            <v>13000</v>
          </cell>
          <cell r="AF408">
            <v>13040</v>
          </cell>
          <cell r="AG408">
            <v>13301</v>
          </cell>
          <cell r="AH408">
            <v>13301</v>
          </cell>
          <cell r="AI408">
            <v>13301</v>
          </cell>
          <cell r="AJ408">
            <v>13301</v>
          </cell>
          <cell r="AK408">
            <v>13301</v>
          </cell>
          <cell r="AL408">
            <v>13301</v>
          </cell>
          <cell r="AM408">
            <v>13139</v>
          </cell>
          <cell r="AN408" t="str">
            <v>AJUSTES - REPRESENTACIONES</v>
          </cell>
        </row>
        <row r="409">
          <cell r="AD409">
            <v>10000</v>
          </cell>
          <cell r="AE409">
            <v>13000</v>
          </cell>
          <cell r="AF409">
            <v>13040</v>
          </cell>
          <cell r="AG409">
            <v>13301</v>
          </cell>
          <cell r="AH409">
            <v>13301</v>
          </cell>
          <cell r="AI409">
            <v>13301</v>
          </cell>
          <cell r="AJ409">
            <v>13301</v>
          </cell>
          <cell r="AK409">
            <v>13301</v>
          </cell>
          <cell r="AL409">
            <v>13301</v>
          </cell>
          <cell r="AM409">
            <v>13025</v>
          </cell>
          <cell r="AN409" t="str">
            <v>G.I. REPRESENTACIONES EXTRANJERO</v>
          </cell>
        </row>
        <row r="410">
          <cell r="AD410">
            <v>10000</v>
          </cell>
          <cell r="AE410">
            <v>13000</v>
          </cell>
          <cell r="AF410">
            <v>13040</v>
          </cell>
          <cell r="AG410">
            <v>13310</v>
          </cell>
          <cell r="AH410">
            <v>13310</v>
          </cell>
          <cell r="AI410">
            <v>13310</v>
          </cell>
          <cell r="AJ410">
            <v>13310</v>
          </cell>
          <cell r="AK410">
            <v>13310</v>
          </cell>
          <cell r="AL410">
            <v>13310</v>
          </cell>
          <cell r="AM410">
            <v>13719</v>
          </cell>
          <cell r="AN410" t="str">
            <v>AJUSTES - MDOS.FINANCIEROS NEW YORK</v>
          </cell>
        </row>
        <row r="411">
          <cell r="AD411">
            <v>10000</v>
          </cell>
          <cell r="AE411">
            <v>13000</v>
          </cell>
          <cell r="AF411">
            <v>13040</v>
          </cell>
          <cell r="AG411">
            <v>13310</v>
          </cell>
          <cell r="AH411">
            <v>13310</v>
          </cell>
          <cell r="AI411">
            <v>13310</v>
          </cell>
          <cell r="AJ411">
            <v>13310</v>
          </cell>
          <cell r="AK411">
            <v>13310</v>
          </cell>
          <cell r="AL411">
            <v>13310</v>
          </cell>
          <cell r="AM411">
            <v>13379</v>
          </cell>
          <cell r="AN411" t="str">
            <v>AJUSTES - SUC. MIAMI</v>
          </cell>
        </row>
        <row r="412">
          <cell r="AD412">
            <v>10000</v>
          </cell>
          <cell r="AE412">
            <v>13000</v>
          </cell>
          <cell r="AF412">
            <v>13040</v>
          </cell>
          <cell r="AG412">
            <v>13310</v>
          </cell>
          <cell r="AH412">
            <v>13310</v>
          </cell>
          <cell r="AI412">
            <v>13310</v>
          </cell>
          <cell r="AJ412">
            <v>13310</v>
          </cell>
          <cell r="AK412">
            <v>13310</v>
          </cell>
          <cell r="AL412">
            <v>13310</v>
          </cell>
          <cell r="AM412">
            <v>13377</v>
          </cell>
          <cell r="AN412" t="str">
            <v>AJUSTES - BCH SUC. MIAMI</v>
          </cell>
        </row>
        <row r="413">
          <cell r="AD413">
            <v>10000</v>
          </cell>
          <cell r="AE413">
            <v>13000</v>
          </cell>
          <cell r="AF413">
            <v>13040</v>
          </cell>
          <cell r="AG413">
            <v>13310</v>
          </cell>
          <cell r="AH413">
            <v>13310</v>
          </cell>
          <cell r="AI413">
            <v>13310</v>
          </cell>
          <cell r="AJ413">
            <v>13310</v>
          </cell>
          <cell r="AK413">
            <v>13310</v>
          </cell>
          <cell r="AL413">
            <v>13310</v>
          </cell>
          <cell r="AM413">
            <v>13319</v>
          </cell>
          <cell r="AN413" t="str">
            <v>AJUSTES - SUC. NUEVA YORK</v>
          </cell>
        </row>
        <row r="414">
          <cell r="AD414">
            <v>10000</v>
          </cell>
          <cell r="AE414">
            <v>13000</v>
          </cell>
          <cell r="AF414">
            <v>13040</v>
          </cell>
          <cell r="AG414">
            <v>13310</v>
          </cell>
          <cell r="AH414">
            <v>13310</v>
          </cell>
          <cell r="AI414">
            <v>13310</v>
          </cell>
          <cell r="AJ414">
            <v>13310</v>
          </cell>
          <cell r="AK414">
            <v>13310</v>
          </cell>
          <cell r="AL414">
            <v>13310</v>
          </cell>
          <cell r="AM414">
            <v>13318</v>
          </cell>
          <cell r="AN414" t="str">
            <v>REASIGNACIONES - AJUSTES SUC. NUEVA YORK</v>
          </cell>
        </row>
        <row r="415">
          <cell r="AD415">
            <v>10000</v>
          </cell>
          <cell r="AE415">
            <v>13000</v>
          </cell>
          <cell r="AF415">
            <v>13040</v>
          </cell>
          <cell r="AG415">
            <v>13310</v>
          </cell>
          <cell r="AH415">
            <v>13310</v>
          </cell>
          <cell r="AI415">
            <v>13310</v>
          </cell>
          <cell r="AJ415">
            <v>13310</v>
          </cell>
          <cell r="AK415">
            <v>13310</v>
          </cell>
          <cell r="AL415">
            <v>13310</v>
          </cell>
          <cell r="AM415">
            <v>13317</v>
          </cell>
          <cell r="AN415" t="str">
            <v>AJUSTES - BCH SUC. NUEVA YORK</v>
          </cell>
        </row>
        <row r="416">
          <cell r="AD416">
            <v>10000</v>
          </cell>
          <cell r="AE416">
            <v>13000</v>
          </cell>
          <cell r="AF416">
            <v>13040</v>
          </cell>
          <cell r="AG416">
            <v>13320</v>
          </cell>
          <cell r="AH416">
            <v>13320</v>
          </cell>
          <cell r="AI416">
            <v>13320</v>
          </cell>
          <cell r="AJ416">
            <v>13320</v>
          </cell>
          <cell r="AK416">
            <v>13320</v>
          </cell>
          <cell r="AL416">
            <v>13320</v>
          </cell>
          <cell r="AM416">
            <v>14151</v>
          </cell>
          <cell r="AN416" t="str">
            <v>SIG - SUC. LONDRES</v>
          </cell>
        </row>
        <row r="417">
          <cell r="AD417">
            <v>10000</v>
          </cell>
          <cell r="AE417">
            <v>13000</v>
          </cell>
          <cell r="AF417">
            <v>13040</v>
          </cell>
          <cell r="AG417">
            <v>13320</v>
          </cell>
          <cell r="AH417">
            <v>13320</v>
          </cell>
          <cell r="AI417">
            <v>13320</v>
          </cell>
          <cell r="AJ417">
            <v>13320</v>
          </cell>
          <cell r="AK417">
            <v>13320</v>
          </cell>
          <cell r="AL417">
            <v>13320</v>
          </cell>
          <cell r="AM417">
            <v>13729</v>
          </cell>
          <cell r="AN417" t="str">
            <v>AJUSTES - MDOS.FINANCIEROS LONDRES</v>
          </cell>
        </row>
        <row r="418">
          <cell r="AD418">
            <v>10000</v>
          </cell>
          <cell r="AE418">
            <v>13000</v>
          </cell>
          <cell r="AF418">
            <v>13040</v>
          </cell>
          <cell r="AG418">
            <v>13320</v>
          </cell>
          <cell r="AH418">
            <v>13320</v>
          </cell>
          <cell r="AI418">
            <v>13320</v>
          </cell>
          <cell r="AJ418">
            <v>13320</v>
          </cell>
          <cell r="AK418">
            <v>13320</v>
          </cell>
          <cell r="AL418">
            <v>13320</v>
          </cell>
          <cell r="AM418">
            <v>13329</v>
          </cell>
          <cell r="AN418" t="str">
            <v>AJUSTES - SUC. LONDRES</v>
          </cell>
        </row>
        <row r="419">
          <cell r="AD419">
            <v>10000</v>
          </cell>
          <cell r="AE419">
            <v>13000</v>
          </cell>
          <cell r="AF419">
            <v>13040</v>
          </cell>
          <cell r="AG419">
            <v>13320</v>
          </cell>
          <cell r="AH419">
            <v>13320</v>
          </cell>
          <cell r="AI419">
            <v>13320</v>
          </cell>
          <cell r="AJ419">
            <v>13320</v>
          </cell>
          <cell r="AK419">
            <v>13320</v>
          </cell>
          <cell r="AL419">
            <v>13320</v>
          </cell>
          <cell r="AM419">
            <v>13327</v>
          </cell>
          <cell r="AN419" t="str">
            <v>AJUSTES - BCH SUC. LONDRES</v>
          </cell>
        </row>
        <row r="420">
          <cell r="AD420">
            <v>10000</v>
          </cell>
          <cell r="AE420">
            <v>13000</v>
          </cell>
          <cell r="AF420">
            <v>13040</v>
          </cell>
          <cell r="AG420">
            <v>13330</v>
          </cell>
          <cell r="AH420">
            <v>13330</v>
          </cell>
          <cell r="AI420">
            <v>13330</v>
          </cell>
          <cell r="AJ420">
            <v>13330</v>
          </cell>
          <cell r="AK420">
            <v>13330</v>
          </cell>
          <cell r="AL420">
            <v>13330</v>
          </cell>
          <cell r="AM420">
            <v>13339</v>
          </cell>
          <cell r="AN420" t="str">
            <v>AJUSTES - SUC. FRANKFURT</v>
          </cell>
        </row>
        <row r="421">
          <cell r="AD421">
            <v>10000</v>
          </cell>
          <cell r="AE421">
            <v>13000</v>
          </cell>
          <cell r="AF421">
            <v>13040</v>
          </cell>
          <cell r="AG421">
            <v>13330</v>
          </cell>
          <cell r="AH421">
            <v>13330</v>
          </cell>
          <cell r="AI421">
            <v>13330</v>
          </cell>
          <cell r="AJ421">
            <v>13330</v>
          </cell>
          <cell r="AK421">
            <v>13330</v>
          </cell>
          <cell r="AL421">
            <v>13330</v>
          </cell>
          <cell r="AM421">
            <v>13337</v>
          </cell>
          <cell r="AN421" t="str">
            <v>AJUSTES - BCH SUC. FRANKFURT</v>
          </cell>
        </row>
        <row r="422">
          <cell r="AD422">
            <v>10000</v>
          </cell>
          <cell r="AE422">
            <v>13000</v>
          </cell>
          <cell r="AF422">
            <v>13040</v>
          </cell>
          <cell r="AG422">
            <v>13342</v>
          </cell>
          <cell r="AH422">
            <v>13342</v>
          </cell>
          <cell r="AI422">
            <v>13342</v>
          </cell>
          <cell r="AJ422">
            <v>13342</v>
          </cell>
          <cell r="AK422">
            <v>13342</v>
          </cell>
          <cell r="AL422">
            <v>13342</v>
          </cell>
          <cell r="AM422">
            <v>13349</v>
          </cell>
          <cell r="AN422" t="str">
            <v>AJUSTES - SUC. PARIS</v>
          </cell>
        </row>
        <row r="423">
          <cell r="AD423">
            <v>10000</v>
          </cell>
          <cell r="AE423">
            <v>13000</v>
          </cell>
          <cell r="AF423">
            <v>13040</v>
          </cell>
          <cell r="AG423">
            <v>13342</v>
          </cell>
          <cell r="AH423">
            <v>13342</v>
          </cell>
          <cell r="AI423">
            <v>13342</v>
          </cell>
          <cell r="AJ423">
            <v>13342</v>
          </cell>
          <cell r="AK423">
            <v>13342</v>
          </cell>
          <cell r="AL423">
            <v>13342</v>
          </cell>
          <cell r="AM423">
            <v>13347</v>
          </cell>
          <cell r="AN423" t="str">
            <v>AJUSTES - BCH SUC. PARIS</v>
          </cell>
        </row>
        <row r="424">
          <cell r="AD424">
            <v>10000</v>
          </cell>
          <cell r="AE424">
            <v>13000</v>
          </cell>
          <cell r="AF424">
            <v>13040</v>
          </cell>
          <cell r="AG424">
            <v>13350</v>
          </cell>
          <cell r="AH424">
            <v>13350</v>
          </cell>
          <cell r="AI424">
            <v>13350</v>
          </cell>
          <cell r="AJ424">
            <v>13350</v>
          </cell>
          <cell r="AK424">
            <v>13350</v>
          </cell>
          <cell r="AL424">
            <v>13350</v>
          </cell>
          <cell r="AM424">
            <v>13359</v>
          </cell>
          <cell r="AN424" t="str">
            <v>AJUSTES - SUC. TOKYO</v>
          </cell>
        </row>
        <row r="425">
          <cell r="AD425">
            <v>10000</v>
          </cell>
          <cell r="AE425">
            <v>13000</v>
          </cell>
          <cell r="AF425">
            <v>13040</v>
          </cell>
          <cell r="AG425">
            <v>13350</v>
          </cell>
          <cell r="AH425">
            <v>13350</v>
          </cell>
          <cell r="AI425">
            <v>13350</v>
          </cell>
          <cell r="AJ425">
            <v>13350</v>
          </cell>
          <cell r="AK425">
            <v>13350</v>
          </cell>
          <cell r="AL425">
            <v>13350</v>
          </cell>
          <cell r="AM425">
            <v>13357</v>
          </cell>
          <cell r="AN425" t="str">
            <v>AJUSTES - BCH SUC. TOKYO</v>
          </cell>
        </row>
        <row r="426">
          <cell r="AD426">
            <v>10000</v>
          </cell>
          <cell r="AE426">
            <v>13000</v>
          </cell>
          <cell r="AF426">
            <v>13040</v>
          </cell>
          <cell r="AG426">
            <v>13362</v>
          </cell>
          <cell r="AH426">
            <v>13362</v>
          </cell>
          <cell r="AI426">
            <v>13362</v>
          </cell>
          <cell r="AJ426">
            <v>13362</v>
          </cell>
          <cell r="AK426">
            <v>13362</v>
          </cell>
          <cell r="AL426">
            <v>13362</v>
          </cell>
          <cell r="AM426">
            <v>14119</v>
          </cell>
          <cell r="AN426" t="str">
            <v>AJUSTES - SIG HONG KONG</v>
          </cell>
        </row>
        <row r="427">
          <cell r="AD427">
            <v>10000</v>
          </cell>
          <cell r="AE427">
            <v>13000</v>
          </cell>
          <cell r="AF427">
            <v>13040</v>
          </cell>
          <cell r="AG427">
            <v>13362</v>
          </cell>
          <cell r="AH427">
            <v>13362</v>
          </cell>
          <cell r="AI427">
            <v>13362</v>
          </cell>
          <cell r="AJ427">
            <v>13362</v>
          </cell>
          <cell r="AK427">
            <v>13362</v>
          </cell>
          <cell r="AL427">
            <v>13362</v>
          </cell>
          <cell r="AM427">
            <v>13369</v>
          </cell>
          <cell r="AN427" t="str">
            <v>AJUSTES - SUC. HONG KONG</v>
          </cell>
        </row>
        <row r="428">
          <cell r="AD428">
            <v>10000</v>
          </cell>
          <cell r="AE428">
            <v>13000</v>
          </cell>
          <cell r="AF428">
            <v>13040</v>
          </cell>
          <cell r="AG428">
            <v>13362</v>
          </cell>
          <cell r="AH428">
            <v>13362</v>
          </cell>
          <cell r="AI428">
            <v>13362</v>
          </cell>
          <cell r="AJ428">
            <v>13362</v>
          </cell>
          <cell r="AK428">
            <v>13362</v>
          </cell>
          <cell r="AL428">
            <v>13362</v>
          </cell>
          <cell r="AM428">
            <v>13368</v>
          </cell>
          <cell r="AN428" t="str">
            <v>RESIGNACIONES HONG KONG</v>
          </cell>
        </row>
        <row r="429">
          <cell r="AD429">
            <v>10000</v>
          </cell>
          <cell r="AE429">
            <v>13000</v>
          </cell>
          <cell r="AF429">
            <v>13040</v>
          </cell>
          <cell r="AG429">
            <v>13362</v>
          </cell>
          <cell r="AH429">
            <v>13362</v>
          </cell>
          <cell r="AI429">
            <v>13362</v>
          </cell>
          <cell r="AJ429">
            <v>13362</v>
          </cell>
          <cell r="AK429">
            <v>13362</v>
          </cell>
          <cell r="AL429">
            <v>13362</v>
          </cell>
          <cell r="AM429">
            <v>13367</v>
          </cell>
          <cell r="AN429" t="str">
            <v>AJUSTES - BCH SUC. HONG KONG</v>
          </cell>
        </row>
        <row r="430">
          <cell r="AD430">
            <v>10000</v>
          </cell>
          <cell r="AE430">
            <v>13000</v>
          </cell>
          <cell r="AF430">
            <v>13040</v>
          </cell>
          <cell r="AG430">
            <v>13362</v>
          </cell>
          <cell r="AH430">
            <v>13362</v>
          </cell>
          <cell r="AI430">
            <v>13362</v>
          </cell>
          <cell r="AJ430">
            <v>13362</v>
          </cell>
          <cell r="AK430">
            <v>13362</v>
          </cell>
          <cell r="AL430">
            <v>13362</v>
          </cell>
          <cell r="AM430">
            <v>13364</v>
          </cell>
          <cell r="AN430" t="str">
            <v>AJUSTES - RESTO SOC. BANCA CORP. HONG KONG</v>
          </cell>
        </row>
        <row r="431">
          <cell r="AD431">
            <v>10000</v>
          </cell>
          <cell r="AE431">
            <v>13000</v>
          </cell>
          <cell r="AF431">
            <v>13040</v>
          </cell>
          <cell r="AG431">
            <v>13382</v>
          </cell>
          <cell r="AH431">
            <v>13382</v>
          </cell>
          <cell r="AI431">
            <v>13382</v>
          </cell>
          <cell r="AJ431">
            <v>13382</v>
          </cell>
          <cell r="AK431">
            <v>13382</v>
          </cell>
          <cell r="AL431">
            <v>13382</v>
          </cell>
          <cell r="AM431">
            <v>14199</v>
          </cell>
          <cell r="AN431" t="str">
            <v>AJUSTES - SIG SINGAPUR</v>
          </cell>
        </row>
        <row r="432">
          <cell r="AD432">
            <v>10000</v>
          </cell>
          <cell r="AE432">
            <v>13000</v>
          </cell>
          <cell r="AF432">
            <v>13040</v>
          </cell>
          <cell r="AG432">
            <v>13382</v>
          </cell>
          <cell r="AH432">
            <v>13382</v>
          </cell>
          <cell r="AI432">
            <v>13382</v>
          </cell>
          <cell r="AJ432">
            <v>13382</v>
          </cell>
          <cell r="AK432">
            <v>13382</v>
          </cell>
          <cell r="AL432">
            <v>13382</v>
          </cell>
          <cell r="AM432">
            <v>13389</v>
          </cell>
          <cell r="AN432" t="str">
            <v>AJUSTES - SUC. SINGAPUR</v>
          </cell>
        </row>
        <row r="433">
          <cell r="AD433">
            <v>10000</v>
          </cell>
          <cell r="AE433">
            <v>13000</v>
          </cell>
          <cell r="AF433">
            <v>13040</v>
          </cell>
          <cell r="AG433">
            <v>13382</v>
          </cell>
          <cell r="AH433">
            <v>13382</v>
          </cell>
          <cell r="AI433">
            <v>13382</v>
          </cell>
          <cell r="AJ433">
            <v>13382</v>
          </cell>
          <cell r="AK433">
            <v>13382</v>
          </cell>
          <cell r="AL433">
            <v>13382</v>
          </cell>
          <cell r="AM433">
            <v>13388</v>
          </cell>
          <cell r="AN433" t="str">
            <v>RESIGNACIONES SINGAPUR</v>
          </cell>
        </row>
        <row r="434">
          <cell r="AD434">
            <v>10000</v>
          </cell>
          <cell r="AE434">
            <v>13000</v>
          </cell>
          <cell r="AF434">
            <v>13040</v>
          </cell>
          <cell r="AG434">
            <v>13382</v>
          </cell>
          <cell r="AH434">
            <v>13382</v>
          </cell>
          <cell r="AI434">
            <v>13382</v>
          </cell>
          <cell r="AJ434">
            <v>13382</v>
          </cell>
          <cell r="AK434">
            <v>13382</v>
          </cell>
          <cell r="AL434">
            <v>13382</v>
          </cell>
          <cell r="AM434">
            <v>13384</v>
          </cell>
          <cell r="AN434" t="str">
            <v>AJUSTES - RESTO SOC. BANCA CORP. SINGAPUR</v>
          </cell>
        </row>
        <row r="435">
          <cell r="AD435">
            <v>10000</v>
          </cell>
          <cell r="AE435">
            <v>13000</v>
          </cell>
          <cell r="AF435">
            <v>13040</v>
          </cell>
          <cell r="AG435">
            <v>13390</v>
          </cell>
          <cell r="AH435">
            <v>13390</v>
          </cell>
          <cell r="AI435">
            <v>13390</v>
          </cell>
          <cell r="AJ435">
            <v>13390</v>
          </cell>
          <cell r="AK435">
            <v>13390</v>
          </cell>
          <cell r="AL435">
            <v>13390</v>
          </cell>
          <cell r="AM435">
            <v>13399</v>
          </cell>
          <cell r="AN435" t="str">
            <v>AJUSTES - SUC. MILAN</v>
          </cell>
        </row>
        <row r="436">
          <cell r="AD436">
            <v>10000</v>
          </cell>
          <cell r="AE436">
            <v>13000</v>
          </cell>
          <cell r="AF436">
            <v>13040</v>
          </cell>
          <cell r="AG436">
            <v>13390</v>
          </cell>
          <cell r="AH436">
            <v>13390</v>
          </cell>
          <cell r="AI436">
            <v>13390</v>
          </cell>
          <cell r="AJ436">
            <v>13390</v>
          </cell>
          <cell r="AK436">
            <v>13390</v>
          </cell>
          <cell r="AL436">
            <v>13390</v>
          </cell>
          <cell r="AM436">
            <v>13397</v>
          </cell>
          <cell r="AN436" t="str">
            <v>AJUSTES - BCH SUC. MILAN</v>
          </cell>
        </row>
        <row r="437">
          <cell r="AD437">
            <v>10000</v>
          </cell>
          <cell r="AE437">
            <v>13000</v>
          </cell>
          <cell r="AF437">
            <v>13040</v>
          </cell>
          <cell r="AG437">
            <v>13810</v>
          </cell>
          <cell r="AH437">
            <v>13810</v>
          </cell>
          <cell r="AI437">
            <v>13810</v>
          </cell>
          <cell r="AJ437">
            <v>13810</v>
          </cell>
          <cell r="AK437">
            <v>13810</v>
          </cell>
          <cell r="AL437">
            <v>13810</v>
          </cell>
          <cell r="AM437">
            <v>13817</v>
          </cell>
          <cell r="AN437" t="str">
            <v>AJUSTES - BCH SUC. BELGICA</v>
          </cell>
        </row>
        <row r="438">
          <cell r="AD438">
            <v>10000</v>
          </cell>
          <cell r="AE438">
            <v>13000</v>
          </cell>
          <cell r="AF438">
            <v>13040</v>
          </cell>
          <cell r="AG438">
            <v>13810</v>
          </cell>
          <cell r="AH438">
            <v>13810</v>
          </cell>
          <cell r="AI438">
            <v>13810</v>
          </cell>
          <cell r="AJ438">
            <v>13810</v>
          </cell>
          <cell r="AK438">
            <v>13810</v>
          </cell>
          <cell r="AL438">
            <v>13810</v>
          </cell>
          <cell r="AM438">
            <v>12309</v>
          </cell>
          <cell r="AN438" t="str">
            <v>AJUSTES - COMERCIAL  BELGICA</v>
          </cell>
        </row>
        <row r="439">
          <cell r="AD439">
            <v>10000</v>
          </cell>
          <cell r="AE439">
            <v>13000</v>
          </cell>
          <cell r="AF439">
            <v>13040</v>
          </cell>
          <cell r="AG439">
            <v>13822</v>
          </cell>
          <cell r="AH439">
            <v>13822</v>
          </cell>
          <cell r="AI439">
            <v>13822</v>
          </cell>
          <cell r="AJ439">
            <v>13822</v>
          </cell>
          <cell r="AK439">
            <v>13822</v>
          </cell>
          <cell r="AL439">
            <v>13822</v>
          </cell>
          <cell r="AM439">
            <v>13827</v>
          </cell>
          <cell r="AN439" t="str">
            <v>AJUSTES - BCH SUC. GIBRALTAR</v>
          </cell>
        </row>
        <row r="440">
          <cell r="AD440">
            <v>10000</v>
          </cell>
          <cell r="AE440">
            <v>13000</v>
          </cell>
          <cell r="AF440">
            <v>13050</v>
          </cell>
          <cell r="AG440">
            <v>13050</v>
          </cell>
          <cell r="AH440">
            <v>13050</v>
          </cell>
          <cell r="AI440">
            <v>13050</v>
          </cell>
          <cell r="AJ440">
            <v>13050</v>
          </cell>
          <cell r="AK440">
            <v>13050</v>
          </cell>
          <cell r="AL440">
            <v>13050</v>
          </cell>
          <cell r="AM440">
            <v>13058</v>
          </cell>
          <cell r="AN440" t="str">
            <v>AJ - RESULTADOS POR ARGENTINA</v>
          </cell>
        </row>
        <row r="441">
          <cell r="AD441">
            <v>10000</v>
          </cell>
          <cell r="AE441">
            <v>13000</v>
          </cell>
          <cell r="AF441">
            <v>13060</v>
          </cell>
          <cell r="AG441">
            <v>13060</v>
          </cell>
          <cell r="AH441">
            <v>13060</v>
          </cell>
          <cell r="AI441">
            <v>13060</v>
          </cell>
          <cell r="AJ441">
            <v>13060</v>
          </cell>
          <cell r="AK441">
            <v>13060</v>
          </cell>
          <cell r="AL441">
            <v>13060</v>
          </cell>
          <cell r="AM441">
            <v>13069</v>
          </cell>
          <cell r="AN441" t="str">
            <v>AJUSTES - TESORERIA MANAGEMENT GLOBAL</v>
          </cell>
        </row>
        <row r="442">
          <cell r="AD442">
            <v>10000</v>
          </cell>
          <cell r="AE442">
            <v>13000</v>
          </cell>
          <cell r="AF442">
            <v>13060</v>
          </cell>
          <cell r="AG442">
            <v>13060</v>
          </cell>
          <cell r="AH442">
            <v>13060</v>
          </cell>
          <cell r="AI442">
            <v>13060</v>
          </cell>
          <cell r="AJ442">
            <v>13060</v>
          </cell>
          <cell r="AK442">
            <v>13060</v>
          </cell>
          <cell r="AL442">
            <v>13060</v>
          </cell>
          <cell r="AM442">
            <v>13061</v>
          </cell>
          <cell r="AN442" t="str">
            <v>TESORERIA - MANAGEMENT GLOBAL</v>
          </cell>
        </row>
        <row r="443">
          <cell r="AD443">
            <v>10000</v>
          </cell>
          <cell r="AE443">
            <v>16000</v>
          </cell>
          <cell r="AF443">
            <v>16001</v>
          </cell>
          <cell r="AG443">
            <v>16003</v>
          </cell>
          <cell r="AH443">
            <v>16010</v>
          </cell>
          <cell r="AI443">
            <v>16010</v>
          </cell>
          <cell r="AJ443">
            <v>16010</v>
          </cell>
          <cell r="AK443">
            <v>22010</v>
          </cell>
          <cell r="AL443">
            <v>22000</v>
          </cell>
          <cell r="AM443">
            <v>16173</v>
          </cell>
          <cell r="AN443" t="str">
            <v>AJUSTES - BCH GESTORAS LATINOAM. CHILE</v>
          </cell>
        </row>
        <row r="444">
          <cell r="AD444">
            <v>10000</v>
          </cell>
          <cell r="AE444">
            <v>16000</v>
          </cell>
          <cell r="AF444">
            <v>16001</v>
          </cell>
          <cell r="AG444">
            <v>16003</v>
          </cell>
          <cell r="AH444">
            <v>16010</v>
          </cell>
          <cell r="AI444">
            <v>16010</v>
          </cell>
          <cell r="AJ444">
            <v>16010</v>
          </cell>
          <cell r="AK444">
            <v>22010</v>
          </cell>
          <cell r="AL444">
            <v>22000</v>
          </cell>
          <cell r="AM444">
            <v>16019</v>
          </cell>
          <cell r="AN444" t="str">
            <v>AJUSTES - GESTION ACTIVOS CHILE</v>
          </cell>
        </row>
        <row r="445">
          <cell r="AD445">
            <v>10000</v>
          </cell>
          <cell r="AE445">
            <v>16000</v>
          </cell>
          <cell r="AF445">
            <v>16001</v>
          </cell>
          <cell r="AG445">
            <v>16003</v>
          </cell>
          <cell r="AH445">
            <v>16020</v>
          </cell>
          <cell r="AI445">
            <v>16020</v>
          </cell>
          <cell r="AJ445">
            <v>16020</v>
          </cell>
          <cell r="AK445">
            <v>22020</v>
          </cell>
          <cell r="AL445">
            <v>22000</v>
          </cell>
          <cell r="AM445">
            <v>16029</v>
          </cell>
          <cell r="AN445" t="str">
            <v>AJUSTES - GESTION ACTIVOS URUGUAY</v>
          </cell>
        </row>
        <row r="446">
          <cell r="AD446">
            <v>10000</v>
          </cell>
          <cell r="AE446">
            <v>16000</v>
          </cell>
          <cell r="AF446">
            <v>16001</v>
          </cell>
          <cell r="AG446">
            <v>16003</v>
          </cell>
          <cell r="AH446">
            <v>16030</v>
          </cell>
          <cell r="AI446">
            <v>16030</v>
          </cell>
          <cell r="AJ446">
            <v>16030</v>
          </cell>
          <cell r="AK446">
            <v>22030</v>
          </cell>
          <cell r="AL446">
            <v>22000</v>
          </cell>
          <cell r="AM446">
            <v>16039</v>
          </cell>
          <cell r="AN446" t="str">
            <v>AJUSTES - GESTION ACTIVOS PUERTO RICO</v>
          </cell>
        </row>
        <row r="447">
          <cell r="AD447">
            <v>10000</v>
          </cell>
          <cell r="AE447">
            <v>16000</v>
          </cell>
          <cell r="AF447">
            <v>16001</v>
          </cell>
          <cell r="AG447">
            <v>16003</v>
          </cell>
          <cell r="AH447">
            <v>16080</v>
          </cell>
          <cell r="AI447">
            <v>16080</v>
          </cell>
          <cell r="AJ447">
            <v>16080</v>
          </cell>
          <cell r="AK447">
            <v>22080</v>
          </cell>
          <cell r="AL447">
            <v>22000</v>
          </cell>
          <cell r="AM447">
            <v>16089</v>
          </cell>
          <cell r="AN447" t="str">
            <v>AJUSTES - GESTION ACTIVOS PERU</v>
          </cell>
        </row>
        <row r="448">
          <cell r="AD448">
            <v>10000</v>
          </cell>
          <cell r="AE448">
            <v>16000</v>
          </cell>
          <cell r="AF448">
            <v>16001</v>
          </cell>
          <cell r="AG448">
            <v>16003</v>
          </cell>
          <cell r="AH448">
            <v>16110</v>
          </cell>
          <cell r="AI448">
            <v>16110</v>
          </cell>
          <cell r="AJ448">
            <v>16110</v>
          </cell>
          <cell r="AK448">
            <v>22110</v>
          </cell>
          <cell r="AL448">
            <v>22000</v>
          </cell>
          <cell r="AM448">
            <v>16119</v>
          </cell>
          <cell r="AN448" t="str">
            <v>AJUSTES - GESTION ACTIVOS VENEZUELA</v>
          </cell>
        </row>
        <row r="449">
          <cell r="AD449">
            <v>10000</v>
          </cell>
          <cell r="AE449">
            <v>16000</v>
          </cell>
          <cell r="AF449">
            <v>16001</v>
          </cell>
          <cell r="AG449">
            <v>16003</v>
          </cell>
          <cell r="AH449">
            <v>16130</v>
          </cell>
          <cell r="AI449">
            <v>16130</v>
          </cell>
          <cell r="AJ449">
            <v>16130</v>
          </cell>
          <cell r="AK449">
            <v>22130</v>
          </cell>
          <cell r="AL449">
            <v>22000</v>
          </cell>
          <cell r="AM449">
            <v>16139</v>
          </cell>
          <cell r="AN449" t="str">
            <v>AJUSTES - GESTION ACTIVOS MEJICO RESTO</v>
          </cell>
        </row>
        <row r="450">
          <cell r="AD450">
            <v>10000</v>
          </cell>
          <cell r="AE450">
            <v>16000</v>
          </cell>
          <cell r="AF450">
            <v>16001</v>
          </cell>
          <cell r="AG450">
            <v>16003</v>
          </cell>
          <cell r="AH450">
            <v>16130</v>
          </cell>
          <cell r="AI450">
            <v>16130</v>
          </cell>
          <cell r="AJ450">
            <v>16130</v>
          </cell>
          <cell r="AK450">
            <v>22130</v>
          </cell>
          <cell r="AL450">
            <v>22000</v>
          </cell>
          <cell r="AM450">
            <v>16138</v>
          </cell>
          <cell r="AN450" t="str">
            <v>AJUSTES - GESTION ACTIVOS MEJICO SERFIN</v>
          </cell>
        </row>
        <row r="451">
          <cell r="AD451">
            <v>10000</v>
          </cell>
          <cell r="AE451">
            <v>16000</v>
          </cell>
          <cell r="AF451">
            <v>16001</v>
          </cell>
          <cell r="AG451">
            <v>16003</v>
          </cell>
          <cell r="AH451">
            <v>16140</v>
          </cell>
          <cell r="AI451">
            <v>16140</v>
          </cell>
          <cell r="AJ451">
            <v>16140</v>
          </cell>
          <cell r="AK451">
            <v>22140</v>
          </cell>
          <cell r="AL451">
            <v>22000</v>
          </cell>
          <cell r="AM451">
            <v>16149</v>
          </cell>
          <cell r="AN451" t="str">
            <v>AJUSTES - GESTION ACTIVOS COLOMBIA</v>
          </cell>
        </row>
        <row r="452">
          <cell r="AD452">
            <v>10000</v>
          </cell>
          <cell r="AE452">
            <v>16000</v>
          </cell>
          <cell r="AF452">
            <v>16001</v>
          </cell>
          <cell r="AG452">
            <v>16003</v>
          </cell>
          <cell r="AH452">
            <v>16150</v>
          </cell>
          <cell r="AI452">
            <v>16150</v>
          </cell>
          <cell r="AJ452">
            <v>16150</v>
          </cell>
          <cell r="AK452">
            <v>22150</v>
          </cell>
          <cell r="AL452">
            <v>22000</v>
          </cell>
          <cell r="AM452">
            <v>16174</v>
          </cell>
          <cell r="AN452" t="str">
            <v>AJUSTES BCH - GESTORAS LATINOAM. ARGENTINA</v>
          </cell>
        </row>
        <row r="453">
          <cell r="AD453">
            <v>10000</v>
          </cell>
          <cell r="AE453">
            <v>16000</v>
          </cell>
          <cell r="AF453">
            <v>16001</v>
          </cell>
          <cell r="AG453">
            <v>16003</v>
          </cell>
          <cell r="AH453">
            <v>16150</v>
          </cell>
          <cell r="AI453">
            <v>16150</v>
          </cell>
          <cell r="AJ453">
            <v>16150</v>
          </cell>
          <cell r="AK453">
            <v>22150</v>
          </cell>
          <cell r="AL453">
            <v>22000</v>
          </cell>
          <cell r="AM453">
            <v>16159</v>
          </cell>
          <cell r="AN453" t="str">
            <v>AJUSTES - GESTION ACTIVOS ARGENTINA</v>
          </cell>
        </row>
        <row r="454">
          <cell r="AD454">
            <v>10000</v>
          </cell>
          <cell r="AE454">
            <v>16000</v>
          </cell>
          <cell r="AF454">
            <v>16001</v>
          </cell>
          <cell r="AG454">
            <v>16003</v>
          </cell>
          <cell r="AH454">
            <v>16150</v>
          </cell>
          <cell r="AI454">
            <v>16150</v>
          </cell>
          <cell r="AJ454">
            <v>16150</v>
          </cell>
          <cell r="AK454">
            <v>22150</v>
          </cell>
          <cell r="AL454">
            <v>22000</v>
          </cell>
          <cell r="AM454">
            <v>12179</v>
          </cell>
          <cell r="AN454" t="str">
            <v>AJUSTES - GRUPO PENSIONES</v>
          </cell>
        </row>
        <row r="455">
          <cell r="AD455">
            <v>10000</v>
          </cell>
          <cell r="AE455">
            <v>16000</v>
          </cell>
          <cell r="AF455">
            <v>16001</v>
          </cell>
          <cell r="AG455">
            <v>16003</v>
          </cell>
          <cell r="AH455">
            <v>16160</v>
          </cell>
          <cell r="AI455">
            <v>16160</v>
          </cell>
          <cell r="AJ455">
            <v>16160</v>
          </cell>
          <cell r="AK455">
            <v>22160</v>
          </cell>
          <cell r="AL455">
            <v>22000</v>
          </cell>
          <cell r="AM455">
            <v>16169</v>
          </cell>
          <cell r="AN455" t="str">
            <v>AJUSTES - GESTION ACTIVOS BRASIL RESTO</v>
          </cell>
        </row>
        <row r="456">
          <cell r="AD456">
            <v>10000</v>
          </cell>
          <cell r="AE456">
            <v>16000</v>
          </cell>
          <cell r="AF456">
            <v>16001</v>
          </cell>
          <cell r="AG456">
            <v>16003</v>
          </cell>
          <cell r="AH456">
            <v>16160</v>
          </cell>
          <cell r="AI456">
            <v>16160</v>
          </cell>
          <cell r="AJ456">
            <v>16160</v>
          </cell>
          <cell r="AK456">
            <v>22160</v>
          </cell>
          <cell r="AL456">
            <v>22000</v>
          </cell>
          <cell r="AM456">
            <v>16168</v>
          </cell>
          <cell r="AN456" t="str">
            <v>AJUSTES - GEST. ACTIVOS BANCO MERIDIONAL</v>
          </cell>
        </row>
        <row r="457">
          <cell r="AD457">
            <v>10000</v>
          </cell>
          <cell r="AE457">
            <v>16000</v>
          </cell>
          <cell r="AF457">
            <v>16001</v>
          </cell>
          <cell r="AG457">
            <v>16003</v>
          </cell>
          <cell r="AH457">
            <v>16160</v>
          </cell>
          <cell r="AI457">
            <v>16160</v>
          </cell>
          <cell r="AJ457">
            <v>16160</v>
          </cell>
          <cell r="AK457">
            <v>22160</v>
          </cell>
          <cell r="AL457">
            <v>22000</v>
          </cell>
          <cell r="AM457">
            <v>16167</v>
          </cell>
          <cell r="AN457" t="str">
            <v>AJUSTES - GESTION ACTIVOS BANESPA</v>
          </cell>
        </row>
        <row r="458">
          <cell r="AD458">
            <v>10000</v>
          </cell>
          <cell r="AE458">
            <v>16000</v>
          </cell>
          <cell r="AF458">
            <v>16001</v>
          </cell>
          <cell r="AG458">
            <v>16003</v>
          </cell>
          <cell r="AH458">
            <v>16350</v>
          </cell>
          <cell r="AI458">
            <v>16350</v>
          </cell>
          <cell r="AJ458">
            <v>16350</v>
          </cell>
          <cell r="AK458">
            <v>22350</v>
          </cell>
          <cell r="AL458">
            <v>22000</v>
          </cell>
          <cell r="AM458">
            <v>16359</v>
          </cell>
          <cell r="AN458" t="str">
            <v>AJUSTES - GESTION ACTIVOS BOLIVIA</v>
          </cell>
        </row>
        <row r="459">
          <cell r="AD459">
            <v>10000</v>
          </cell>
          <cell r="AE459">
            <v>16000</v>
          </cell>
          <cell r="AF459">
            <v>16001</v>
          </cell>
          <cell r="AG459">
            <v>16003</v>
          </cell>
          <cell r="AH459">
            <v>16900</v>
          </cell>
          <cell r="AI459">
            <v>16900</v>
          </cell>
          <cell r="AJ459">
            <v>16900</v>
          </cell>
          <cell r="AK459">
            <v>22200</v>
          </cell>
          <cell r="AL459">
            <v>22000</v>
          </cell>
          <cell r="AM459">
            <v>16995</v>
          </cell>
          <cell r="AN459" t="str">
            <v>G.I. GESTION ACTIVOS AMERICA</v>
          </cell>
        </row>
        <row r="460">
          <cell r="AD460">
            <v>10000</v>
          </cell>
          <cell r="AE460">
            <v>16000</v>
          </cell>
          <cell r="AF460">
            <v>16001</v>
          </cell>
          <cell r="AG460">
            <v>16003</v>
          </cell>
          <cell r="AH460">
            <v>16900</v>
          </cell>
          <cell r="AI460">
            <v>16900</v>
          </cell>
          <cell r="AJ460">
            <v>16900</v>
          </cell>
          <cell r="AK460">
            <v>22200</v>
          </cell>
          <cell r="AL460">
            <v>22000</v>
          </cell>
          <cell r="AM460">
            <v>16909</v>
          </cell>
          <cell r="AN460" t="str">
            <v>AJUSTES - RESTO GESTION ACTIVOS AMERICA</v>
          </cell>
        </row>
        <row r="461">
          <cell r="AD461">
            <v>10000</v>
          </cell>
          <cell r="AE461">
            <v>16000</v>
          </cell>
          <cell r="AF461">
            <v>16001</v>
          </cell>
          <cell r="AG461">
            <v>16004</v>
          </cell>
          <cell r="AH461">
            <v>16050</v>
          </cell>
          <cell r="AI461">
            <v>16050</v>
          </cell>
          <cell r="AJ461">
            <v>16050</v>
          </cell>
          <cell r="AK461">
            <v>16050</v>
          </cell>
          <cell r="AL461">
            <v>30000</v>
          </cell>
          <cell r="AM461">
            <v>16379</v>
          </cell>
          <cell r="AN461" t="str">
            <v>AJUSTES - GESTION ACTIVOS TOTTA</v>
          </cell>
        </row>
        <row r="462">
          <cell r="AD462">
            <v>10000</v>
          </cell>
          <cell r="AE462">
            <v>16000</v>
          </cell>
          <cell r="AF462">
            <v>16001</v>
          </cell>
          <cell r="AG462">
            <v>16004</v>
          </cell>
          <cell r="AH462">
            <v>16050</v>
          </cell>
          <cell r="AI462">
            <v>16050</v>
          </cell>
          <cell r="AJ462">
            <v>16050</v>
          </cell>
          <cell r="AK462">
            <v>16050</v>
          </cell>
          <cell r="AL462">
            <v>30000</v>
          </cell>
          <cell r="AM462">
            <v>16059</v>
          </cell>
          <cell r="AN462" t="str">
            <v>AJUSTES - GESTION ACTIVOS PORTUGAL</v>
          </cell>
        </row>
        <row r="463">
          <cell r="AD463">
            <v>10000</v>
          </cell>
          <cell r="AE463">
            <v>16000</v>
          </cell>
          <cell r="AF463">
            <v>16001</v>
          </cell>
          <cell r="AG463">
            <v>16004</v>
          </cell>
          <cell r="AH463">
            <v>16300</v>
          </cell>
          <cell r="AI463">
            <v>16300</v>
          </cell>
          <cell r="AJ463">
            <v>16300</v>
          </cell>
          <cell r="AK463">
            <v>16300</v>
          </cell>
          <cell r="AL463">
            <v>16300</v>
          </cell>
          <cell r="AM463">
            <v>89001</v>
          </cell>
          <cell r="AN463" t="str">
            <v>ELIM. PARTICIPACION GRUPO BANIF</v>
          </cell>
        </row>
        <row r="464">
          <cell r="AD464">
            <v>10000</v>
          </cell>
          <cell r="AE464">
            <v>16000</v>
          </cell>
          <cell r="AF464">
            <v>16001</v>
          </cell>
          <cell r="AG464">
            <v>16004</v>
          </cell>
          <cell r="AH464">
            <v>16300</v>
          </cell>
          <cell r="AI464">
            <v>16300</v>
          </cell>
          <cell r="AJ464">
            <v>16300</v>
          </cell>
          <cell r="AK464">
            <v>16300</v>
          </cell>
          <cell r="AL464">
            <v>16300</v>
          </cell>
          <cell r="AM464">
            <v>16329</v>
          </cell>
          <cell r="AN464" t="str">
            <v>AJUSTES - GESTION ACTIVOS BAHAMAS</v>
          </cell>
        </row>
        <row r="465">
          <cell r="AD465">
            <v>10000</v>
          </cell>
          <cell r="AE465">
            <v>16000</v>
          </cell>
          <cell r="AF465">
            <v>16001</v>
          </cell>
          <cell r="AG465">
            <v>16004</v>
          </cell>
          <cell r="AH465">
            <v>16300</v>
          </cell>
          <cell r="AI465">
            <v>16300</v>
          </cell>
          <cell r="AJ465">
            <v>16300</v>
          </cell>
          <cell r="AK465">
            <v>16300</v>
          </cell>
          <cell r="AL465">
            <v>16300</v>
          </cell>
          <cell r="AM465">
            <v>16328</v>
          </cell>
          <cell r="AN465" t="str">
            <v>AJUSTES BCH - BPI BAHAMAS</v>
          </cell>
        </row>
        <row r="466">
          <cell r="AD466">
            <v>10000</v>
          </cell>
          <cell r="AE466">
            <v>16000</v>
          </cell>
          <cell r="AF466">
            <v>16001</v>
          </cell>
          <cell r="AG466">
            <v>16004</v>
          </cell>
          <cell r="AH466">
            <v>16300</v>
          </cell>
          <cell r="AI466">
            <v>16300</v>
          </cell>
          <cell r="AJ466">
            <v>16300</v>
          </cell>
          <cell r="AK466">
            <v>16300</v>
          </cell>
          <cell r="AL466">
            <v>16300</v>
          </cell>
          <cell r="AM466">
            <v>16321</v>
          </cell>
          <cell r="AN466" t="str">
            <v>NEW WORLD INVESTMENT</v>
          </cell>
        </row>
        <row r="467">
          <cell r="AD467">
            <v>10000</v>
          </cell>
          <cell r="AE467">
            <v>16000</v>
          </cell>
          <cell r="AF467">
            <v>16001</v>
          </cell>
          <cell r="AG467">
            <v>16004</v>
          </cell>
          <cell r="AH467">
            <v>16300</v>
          </cell>
          <cell r="AI467">
            <v>16300</v>
          </cell>
          <cell r="AJ467">
            <v>16300</v>
          </cell>
          <cell r="AK467">
            <v>16300</v>
          </cell>
          <cell r="AL467">
            <v>16300</v>
          </cell>
          <cell r="AM467">
            <v>16319</v>
          </cell>
          <cell r="AN467" t="str">
            <v>AJUSTES - GESTION ACTIVOS BOSTON</v>
          </cell>
        </row>
        <row r="468">
          <cell r="AD468">
            <v>10000</v>
          </cell>
          <cell r="AE468">
            <v>16000</v>
          </cell>
          <cell r="AF468">
            <v>16001</v>
          </cell>
          <cell r="AG468">
            <v>16004</v>
          </cell>
          <cell r="AH468">
            <v>16300</v>
          </cell>
          <cell r="AI468">
            <v>16300</v>
          </cell>
          <cell r="AJ468">
            <v>16300</v>
          </cell>
          <cell r="AK468">
            <v>16300</v>
          </cell>
          <cell r="AL468">
            <v>16300</v>
          </cell>
          <cell r="AM468">
            <v>16309</v>
          </cell>
          <cell r="AN468" t="str">
            <v>AJUSTES - GESTION ACTIVOS ESPAÑA</v>
          </cell>
        </row>
        <row r="469">
          <cell r="AD469">
            <v>10000</v>
          </cell>
          <cell r="AE469">
            <v>16000</v>
          </cell>
          <cell r="AF469">
            <v>16001</v>
          </cell>
          <cell r="AG469">
            <v>16004</v>
          </cell>
          <cell r="AH469">
            <v>16300</v>
          </cell>
          <cell r="AI469">
            <v>16300</v>
          </cell>
          <cell r="AJ469">
            <v>16300</v>
          </cell>
          <cell r="AK469">
            <v>16300</v>
          </cell>
          <cell r="AL469">
            <v>16300</v>
          </cell>
          <cell r="AM469">
            <v>16308</v>
          </cell>
          <cell r="AN469" t="str">
            <v>AJUSTES BCH - GESTORAS ESPAÑA</v>
          </cell>
        </row>
        <row r="470">
          <cell r="AD470">
            <v>10000</v>
          </cell>
          <cell r="AE470">
            <v>16000</v>
          </cell>
          <cell r="AF470">
            <v>16001</v>
          </cell>
          <cell r="AG470">
            <v>16004</v>
          </cell>
          <cell r="AH470">
            <v>16300</v>
          </cell>
          <cell r="AI470">
            <v>16300</v>
          </cell>
          <cell r="AJ470">
            <v>16300</v>
          </cell>
          <cell r="AK470">
            <v>16300</v>
          </cell>
          <cell r="AL470">
            <v>16300</v>
          </cell>
          <cell r="AM470">
            <v>14219</v>
          </cell>
          <cell r="AN470" t="str">
            <v>AJUSTES - SIG GESTORAS</v>
          </cell>
        </row>
        <row r="471">
          <cell r="AD471">
            <v>10000</v>
          </cell>
          <cell r="AE471">
            <v>16000</v>
          </cell>
          <cell r="AF471">
            <v>16001</v>
          </cell>
          <cell r="AG471">
            <v>16004</v>
          </cell>
          <cell r="AH471">
            <v>16300</v>
          </cell>
          <cell r="AI471">
            <v>16300</v>
          </cell>
          <cell r="AJ471">
            <v>16300</v>
          </cell>
          <cell r="AK471">
            <v>16300</v>
          </cell>
          <cell r="AL471">
            <v>16300</v>
          </cell>
          <cell r="AM471">
            <v>14215</v>
          </cell>
          <cell r="AN471" t="str">
            <v>G.I. GESTION DE ACTIVOS</v>
          </cell>
        </row>
        <row r="472">
          <cell r="AD472">
            <v>10000</v>
          </cell>
          <cell r="AE472">
            <v>16000</v>
          </cell>
          <cell r="AF472">
            <v>16001</v>
          </cell>
          <cell r="AG472">
            <v>16009</v>
          </cell>
          <cell r="AH472">
            <v>16009</v>
          </cell>
          <cell r="AI472">
            <v>16009</v>
          </cell>
          <cell r="AJ472">
            <v>16009</v>
          </cell>
          <cell r="AK472">
            <v>16009</v>
          </cell>
          <cell r="AL472">
            <v>16009</v>
          </cell>
          <cell r="AM472">
            <v>16009</v>
          </cell>
          <cell r="AN472" t="str">
            <v>AJUSTES - GESTION DE ACTIVOS</v>
          </cell>
        </row>
        <row r="473">
          <cell r="AD473">
            <v>10000</v>
          </cell>
          <cell r="AE473">
            <v>16000</v>
          </cell>
          <cell r="AF473">
            <v>16002</v>
          </cell>
          <cell r="AG473">
            <v>16008</v>
          </cell>
          <cell r="AH473">
            <v>16008</v>
          </cell>
          <cell r="AI473">
            <v>16008</v>
          </cell>
          <cell r="AJ473">
            <v>16008</v>
          </cell>
          <cell r="AK473">
            <v>16008</v>
          </cell>
          <cell r="AL473">
            <v>16008</v>
          </cell>
          <cell r="AM473">
            <v>16008</v>
          </cell>
          <cell r="AN473" t="str">
            <v>AJUSTES - BANCA PRIVADA</v>
          </cell>
        </row>
        <row r="474">
          <cell r="AD474">
            <v>10000</v>
          </cell>
          <cell r="AE474">
            <v>16000</v>
          </cell>
          <cell r="AF474">
            <v>16002</v>
          </cell>
          <cell r="AG474">
            <v>16400</v>
          </cell>
          <cell r="AH474">
            <v>16410</v>
          </cell>
          <cell r="AI474">
            <v>16410</v>
          </cell>
          <cell r="AJ474">
            <v>16410</v>
          </cell>
          <cell r="AK474">
            <v>16410</v>
          </cell>
          <cell r="AL474">
            <v>16410</v>
          </cell>
          <cell r="AM474">
            <v>89002</v>
          </cell>
          <cell r="AN474" t="str">
            <v>ELIM. PARTICIPACION BANCO BANIF</v>
          </cell>
        </row>
        <row r="475">
          <cell r="AD475">
            <v>10000</v>
          </cell>
          <cell r="AE475">
            <v>16000</v>
          </cell>
          <cell r="AF475">
            <v>16002</v>
          </cell>
          <cell r="AG475">
            <v>16400</v>
          </cell>
          <cell r="AH475">
            <v>16410</v>
          </cell>
          <cell r="AI475">
            <v>16410</v>
          </cell>
          <cell r="AJ475">
            <v>16410</v>
          </cell>
          <cell r="AK475">
            <v>16410</v>
          </cell>
          <cell r="AL475">
            <v>16410</v>
          </cell>
          <cell r="AM475">
            <v>16409</v>
          </cell>
          <cell r="AN475" t="str">
            <v>AJUSTES - BANCA PRIVADA ESPAÑA</v>
          </cell>
        </row>
        <row r="476">
          <cell r="AD476">
            <v>10000</v>
          </cell>
          <cell r="AE476">
            <v>16000</v>
          </cell>
          <cell r="AF476">
            <v>16002</v>
          </cell>
          <cell r="AG476">
            <v>16400</v>
          </cell>
          <cell r="AH476">
            <v>16410</v>
          </cell>
          <cell r="AI476">
            <v>16410</v>
          </cell>
          <cell r="AJ476">
            <v>16410</v>
          </cell>
          <cell r="AK476">
            <v>16410</v>
          </cell>
          <cell r="AL476">
            <v>16410</v>
          </cell>
          <cell r="AM476">
            <v>16408</v>
          </cell>
          <cell r="AN476" t="str">
            <v>AJUSTES BCH - BPI ESPAÑA</v>
          </cell>
        </row>
        <row r="477">
          <cell r="AD477">
            <v>10000</v>
          </cell>
          <cell r="AE477">
            <v>16000</v>
          </cell>
          <cell r="AF477">
            <v>16002</v>
          </cell>
          <cell r="AG477">
            <v>16400</v>
          </cell>
          <cell r="AH477">
            <v>16410</v>
          </cell>
          <cell r="AI477">
            <v>16410</v>
          </cell>
          <cell r="AJ477">
            <v>16410</v>
          </cell>
          <cell r="AK477">
            <v>16410</v>
          </cell>
          <cell r="AL477">
            <v>16410</v>
          </cell>
          <cell r="AM477">
            <v>16405</v>
          </cell>
          <cell r="AN477" t="str">
            <v>G.I. BANCA PRIVADA ESPAÑA (BANIF)</v>
          </cell>
        </row>
        <row r="478">
          <cell r="AD478">
            <v>10000</v>
          </cell>
          <cell r="AE478">
            <v>16000</v>
          </cell>
          <cell r="AF478">
            <v>16002</v>
          </cell>
          <cell r="AG478">
            <v>16400</v>
          </cell>
          <cell r="AH478">
            <v>16410</v>
          </cell>
          <cell r="AI478">
            <v>16410</v>
          </cell>
          <cell r="AJ478">
            <v>16410</v>
          </cell>
          <cell r="AK478">
            <v>16410</v>
          </cell>
          <cell r="AL478">
            <v>16410</v>
          </cell>
          <cell r="AM478">
            <v>16401</v>
          </cell>
          <cell r="AN478" t="str">
            <v>B.P.I. - BANCO SANTANDER DE NEGOCIOS</v>
          </cell>
        </row>
        <row r="479">
          <cell r="AD479">
            <v>10000</v>
          </cell>
          <cell r="AE479">
            <v>16000</v>
          </cell>
          <cell r="AF479">
            <v>16002</v>
          </cell>
          <cell r="AG479">
            <v>16400</v>
          </cell>
          <cell r="AH479">
            <v>16420</v>
          </cell>
          <cell r="AI479">
            <v>16420</v>
          </cell>
          <cell r="AJ479">
            <v>16420</v>
          </cell>
          <cell r="AK479">
            <v>16420</v>
          </cell>
          <cell r="AL479">
            <v>16420</v>
          </cell>
          <cell r="AM479">
            <v>16429</v>
          </cell>
          <cell r="AN479" t="str">
            <v>AJUSTES - RESTO BANCA PRIVADA ESPAÑA</v>
          </cell>
        </row>
        <row r="480">
          <cell r="AD480">
            <v>10000</v>
          </cell>
          <cell r="AE480">
            <v>16000</v>
          </cell>
          <cell r="AF480">
            <v>16002</v>
          </cell>
          <cell r="AG480">
            <v>16400</v>
          </cell>
          <cell r="AH480">
            <v>16420</v>
          </cell>
          <cell r="AI480">
            <v>16420</v>
          </cell>
          <cell r="AJ480">
            <v>16420</v>
          </cell>
          <cell r="AK480">
            <v>16420</v>
          </cell>
          <cell r="AL480">
            <v>16420</v>
          </cell>
          <cell r="AM480">
            <v>16425</v>
          </cell>
          <cell r="AN480" t="str">
            <v>G.I. RESTO BANCA PRIVADA ESPAÑA</v>
          </cell>
        </row>
        <row r="481">
          <cell r="AD481">
            <v>10000</v>
          </cell>
          <cell r="AE481">
            <v>16000</v>
          </cell>
          <cell r="AF481">
            <v>16002</v>
          </cell>
          <cell r="AG481">
            <v>16700</v>
          </cell>
          <cell r="AH481">
            <v>16500</v>
          </cell>
          <cell r="AI481">
            <v>16500</v>
          </cell>
          <cell r="AJ481">
            <v>16500</v>
          </cell>
          <cell r="AK481">
            <v>16500</v>
          </cell>
          <cell r="AL481">
            <v>16500</v>
          </cell>
          <cell r="AM481">
            <v>16609</v>
          </cell>
          <cell r="AN481" t="str">
            <v>AJUSTES - BANCO SANTANDER BAHAMAS</v>
          </cell>
        </row>
        <row r="482">
          <cell r="AD482">
            <v>10000</v>
          </cell>
          <cell r="AE482">
            <v>16000</v>
          </cell>
          <cell r="AF482">
            <v>16002</v>
          </cell>
          <cell r="AG482">
            <v>16700</v>
          </cell>
          <cell r="AH482">
            <v>16500</v>
          </cell>
          <cell r="AI482">
            <v>16500</v>
          </cell>
          <cell r="AJ482">
            <v>16500</v>
          </cell>
          <cell r="AK482">
            <v>16500</v>
          </cell>
          <cell r="AL482">
            <v>16500</v>
          </cell>
          <cell r="AM482">
            <v>16509</v>
          </cell>
          <cell r="AN482" t="str">
            <v>AJUSTES - BANCOS B.P.I.</v>
          </cell>
        </row>
        <row r="483">
          <cell r="AD483">
            <v>10000</v>
          </cell>
          <cell r="AE483">
            <v>16000</v>
          </cell>
          <cell r="AF483">
            <v>16002</v>
          </cell>
          <cell r="AG483">
            <v>16700</v>
          </cell>
          <cell r="AH483">
            <v>16500</v>
          </cell>
          <cell r="AI483">
            <v>16500</v>
          </cell>
          <cell r="AJ483">
            <v>16500</v>
          </cell>
          <cell r="AK483">
            <v>16500</v>
          </cell>
          <cell r="AL483">
            <v>16500</v>
          </cell>
          <cell r="AM483">
            <v>16005</v>
          </cell>
          <cell r="AN483" t="str">
            <v>AJUSTES BCH - BPI BAHAMAS</v>
          </cell>
        </row>
        <row r="484">
          <cell r="AD484">
            <v>10000</v>
          </cell>
          <cell r="AE484">
            <v>16000</v>
          </cell>
          <cell r="AF484">
            <v>16002</v>
          </cell>
          <cell r="AG484">
            <v>16700</v>
          </cell>
          <cell r="AH484">
            <v>16500</v>
          </cell>
          <cell r="AI484">
            <v>16500</v>
          </cell>
          <cell r="AJ484">
            <v>16500</v>
          </cell>
          <cell r="AK484">
            <v>16500</v>
          </cell>
          <cell r="AL484">
            <v>16500</v>
          </cell>
          <cell r="AM484">
            <v>12079</v>
          </cell>
          <cell r="AN484" t="str">
            <v>AJUSTES - BANCOS B.P.I.</v>
          </cell>
        </row>
        <row r="485">
          <cell r="AD485">
            <v>10000</v>
          </cell>
          <cell r="AE485">
            <v>16000</v>
          </cell>
          <cell r="AF485">
            <v>16002</v>
          </cell>
          <cell r="AG485">
            <v>16700</v>
          </cell>
          <cell r="AH485">
            <v>16500</v>
          </cell>
          <cell r="AI485">
            <v>16500</v>
          </cell>
          <cell r="AJ485">
            <v>16500</v>
          </cell>
          <cell r="AK485">
            <v>16500</v>
          </cell>
          <cell r="AL485">
            <v>16500</v>
          </cell>
          <cell r="AM485">
            <v>12073</v>
          </cell>
          <cell r="AN485" t="str">
            <v>BANCA PRIVADA INTERNACIONAL</v>
          </cell>
        </row>
        <row r="486">
          <cell r="AD486">
            <v>10000</v>
          </cell>
          <cell r="AE486">
            <v>16000</v>
          </cell>
          <cell r="AF486">
            <v>16002</v>
          </cell>
          <cell r="AG486">
            <v>16700</v>
          </cell>
          <cell r="AH486">
            <v>16500</v>
          </cell>
          <cell r="AI486">
            <v>16500</v>
          </cell>
          <cell r="AJ486">
            <v>16500</v>
          </cell>
          <cell r="AK486">
            <v>16500</v>
          </cell>
          <cell r="AL486">
            <v>16500</v>
          </cell>
          <cell r="AM486">
            <v>12049</v>
          </cell>
          <cell r="AN486" t="str">
            <v>AJUSTES - BAHAMAS</v>
          </cell>
        </row>
        <row r="487">
          <cell r="AD487">
            <v>10000</v>
          </cell>
          <cell r="AE487">
            <v>16000</v>
          </cell>
          <cell r="AF487">
            <v>16002</v>
          </cell>
          <cell r="AG487">
            <v>16700</v>
          </cell>
          <cell r="AH487">
            <v>16500</v>
          </cell>
          <cell r="AI487">
            <v>16500</v>
          </cell>
          <cell r="AJ487">
            <v>16500</v>
          </cell>
          <cell r="AK487">
            <v>16500</v>
          </cell>
          <cell r="AL487">
            <v>16500</v>
          </cell>
          <cell r="AM487">
            <v>12041</v>
          </cell>
          <cell r="AN487" t="str">
            <v>BS TRUST - B.P.I.</v>
          </cell>
        </row>
        <row r="488">
          <cell r="AD488">
            <v>10000</v>
          </cell>
          <cell r="AE488">
            <v>16000</v>
          </cell>
          <cell r="AF488">
            <v>16002</v>
          </cell>
          <cell r="AG488">
            <v>16700</v>
          </cell>
          <cell r="AH488">
            <v>29000</v>
          </cell>
          <cell r="AI488">
            <v>29010</v>
          </cell>
          <cell r="AJ488">
            <v>29010</v>
          </cell>
          <cell r="AK488">
            <v>22010</v>
          </cell>
          <cell r="AL488">
            <v>22000</v>
          </cell>
          <cell r="AM488">
            <v>29012</v>
          </cell>
          <cell r="AN488" t="str">
            <v>BPI - CHILE SANTIAGO</v>
          </cell>
        </row>
        <row r="489">
          <cell r="AD489">
            <v>10000</v>
          </cell>
          <cell r="AE489">
            <v>16000</v>
          </cell>
          <cell r="AF489">
            <v>16002</v>
          </cell>
          <cell r="AG489">
            <v>16700</v>
          </cell>
          <cell r="AH489">
            <v>29000</v>
          </cell>
          <cell r="AI489">
            <v>29010</v>
          </cell>
          <cell r="AJ489">
            <v>29010</v>
          </cell>
          <cell r="AK489">
            <v>22010</v>
          </cell>
          <cell r="AL489">
            <v>22000</v>
          </cell>
          <cell r="AM489">
            <v>29011</v>
          </cell>
          <cell r="AN489" t="str">
            <v>BPI - CHILE BS</v>
          </cell>
        </row>
        <row r="490">
          <cell r="AD490">
            <v>10000</v>
          </cell>
          <cell r="AE490">
            <v>16000</v>
          </cell>
          <cell r="AF490">
            <v>16002</v>
          </cell>
          <cell r="AG490">
            <v>16700</v>
          </cell>
          <cell r="AH490">
            <v>29000</v>
          </cell>
          <cell r="AI490">
            <v>29020</v>
          </cell>
          <cell r="AJ490">
            <v>29020</v>
          </cell>
          <cell r="AK490">
            <v>22020</v>
          </cell>
          <cell r="AL490">
            <v>22000</v>
          </cell>
          <cell r="AM490">
            <v>29021</v>
          </cell>
          <cell r="AN490" t="str">
            <v>BPI - URUGUAY</v>
          </cell>
        </row>
        <row r="491">
          <cell r="AD491">
            <v>10000</v>
          </cell>
          <cell r="AE491">
            <v>16000</v>
          </cell>
          <cell r="AF491">
            <v>16002</v>
          </cell>
          <cell r="AG491">
            <v>16700</v>
          </cell>
          <cell r="AH491">
            <v>29000</v>
          </cell>
          <cell r="AI491">
            <v>29030</v>
          </cell>
          <cell r="AJ491">
            <v>29030</v>
          </cell>
          <cell r="AK491">
            <v>22030</v>
          </cell>
          <cell r="AL491">
            <v>22000</v>
          </cell>
          <cell r="AM491">
            <v>29031</v>
          </cell>
          <cell r="AN491" t="str">
            <v>BPI - PUERTO RICO</v>
          </cell>
        </row>
        <row r="492">
          <cell r="AD492">
            <v>10000</v>
          </cell>
          <cell r="AE492">
            <v>16000</v>
          </cell>
          <cell r="AF492">
            <v>16002</v>
          </cell>
          <cell r="AG492">
            <v>16700</v>
          </cell>
          <cell r="AH492">
            <v>29000</v>
          </cell>
          <cell r="AI492">
            <v>29080</v>
          </cell>
          <cell r="AJ492">
            <v>29080</v>
          </cell>
          <cell r="AK492">
            <v>22080</v>
          </cell>
          <cell r="AL492">
            <v>22000</v>
          </cell>
          <cell r="AM492">
            <v>29081</v>
          </cell>
          <cell r="AN492" t="str">
            <v>BPI - PERU</v>
          </cell>
        </row>
        <row r="493">
          <cell r="AD493">
            <v>10000</v>
          </cell>
          <cell r="AE493">
            <v>16000</v>
          </cell>
          <cell r="AF493">
            <v>16002</v>
          </cell>
          <cell r="AG493">
            <v>16700</v>
          </cell>
          <cell r="AH493">
            <v>29000</v>
          </cell>
          <cell r="AI493">
            <v>29110</v>
          </cell>
          <cell r="AJ493">
            <v>29110</v>
          </cell>
          <cell r="AK493">
            <v>22110</v>
          </cell>
          <cell r="AL493">
            <v>22000</v>
          </cell>
          <cell r="AM493">
            <v>29111</v>
          </cell>
          <cell r="AN493" t="str">
            <v>BPI - VENEZUELA</v>
          </cell>
        </row>
        <row r="494">
          <cell r="AD494">
            <v>10000</v>
          </cell>
          <cell r="AE494">
            <v>16000</v>
          </cell>
          <cell r="AF494">
            <v>16002</v>
          </cell>
          <cell r="AG494">
            <v>16700</v>
          </cell>
          <cell r="AH494">
            <v>29000</v>
          </cell>
          <cell r="AI494">
            <v>29130</v>
          </cell>
          <cell r="AJ494">
            <v>29130</v>
          </cell>
          <cell r="AK494">
            <v>22130</v>
          </cell>
          <cell r="AL494">
            <v>22000</v>
          </cell>
          <cell r="AM494">
            <v>29132</v>
          </cell>
          <cell r="AN494" t="str">
            <v>BPI - MEJICO SERFIN</v>
          </cell>
        </row>
        <row r="495">
          <cell r="AD495">
            <v>10000</v>
          </cell>
          <cell r="AE495">
            <v>16000</v>
          </cell>
          <cell r="AF495">
            <v>16002</v>
          </cell>
          <cell r="AG495">
            <v>16700</v>
          </cell>
          <cell r="AH495">
            <v>29000</v>
          </cell>
          <cell r="AI495">
            <v>29130</v>
          </cell>
          <cell r="AJ495">
            <v>29130</v>
          </cell>
          <cell r="AK495">
            <v>22130</v>
          </cell>
          <cell r="AL495">
            <v>22000</v>
          </cell>
          <cell r="AM495">
            <v>29131</v>
          </cell>
          <cell r="AN495" t="str">
            <v>BPI - MEJICO B.S.</v>
          </cell>
        </row>
        <row r="496">
          <cell r="AD496">
            <v>10000</v>
          </cell>
          <cell r="AE496">
            <v>16000</v>
          </cell>
          <cell r="AF496">
            <v>16002</v>
          </cell>
          <cell r="AG496">
            <v>16700</v>
          </cell>
          <cell r="AH496">
            <v>29000</v>
          </cell>
          <cell r="AI496">
            <v>29140</v>
          </cell>
          <cell r="AJ496">
            <v>29140</v>
          </cell>
          <cell r="AK496">
            <v>22140</v>
          </cell>
          <cell r="AL496">
            <v>22000</v>
          </cell>
          <cell r="AM496">
            <v>29141</v>
          </cell>
          <cell r="AN496" t="str">
            <v>BPI - COLOMBIA</v>
          </cell>
        </row>
        <row r="497">
          <cell r="AD497">
            <v>10000</v>
          </cell>
          <cell r="AE497">
            <v>16000</v>
          </cell>
          <cell r="AF497">
            <v>16002</v>
          </cell>
          <cell r="AG497">
            <v>16700</v>
          </cell>
          <cell r="AH497">
            <v>29000</v>
          </cell>
          <cell r="AI497">
            <v>29150</v>
          </cell>
          <cell r="AJ497">
            <v>29150</v>
          </cell>
          <cell r="AK497">
            <v>22150</v>
          </cell>
          <cell r="AL497">
            <v>22000</v>
          </cell>
          <cell r="AM497">
            <v>29151</v>
          </cell>
          <cell r="AN497" t="str">
            <v>BPI - ARGENTINA</v>
          </cell>
        </row>
        <row r="498">
          <cell r="AD498">
            <v>10000</v>
          </cell>
          <cell r="AE498">
            <v>16000</v>
          </cell>
          <cell r="AF498">
            <v>16002</v>
          </cell>
          <cell r="AG498">
            <v>16700</v>
          </cell>
          <cell r="AH498">
            <v>29000</v>
          </cell>
          <cell r="AI498">
            <v>29160</v>
          </cell>
          <cell r="AJ498">
            <v>29160</v>
          </cell>
          <cell r="AK498">
            <v>22160</v>
          </cell>
          <cell r="AL498">
            <v>22000</v>
          </cell>
          <cell r="AM498">
            <v>29162</v>
          </cell>
          <cell r="AN498" t="str">
            <v>BPI - BANESPA</v>
          </cell>
        </row>
        <row r="499">
          <cell r="AD499">
            <v>10000</v>
          </cell>
          <cell r="AE499">
            <v>16000</v>
          </cell>
          <cell r="AF499">
            <v>16002</v>
          </cell>
          <cell r="AG499">
            <v>16700</v>
          </cell>
          <cell r="AH499">
            <v>29000</v>
          </cell>
          <cell r="AI499">
            <v>29160</v>
          </cell>
          <cell r="AJ499">
            <v>29160</v>
          </cell>
          <cell r="AK499">
            <v>22160</v>
          </cell>
          <cell r="AL499">
            <v>22000</v>
          </cell>
          <cell r="AM499">
            <v>29161</v>
          </cell>
          <cell r="AN499" t="str">
            <v>BPI - BRASIL B.S.</v>
          </cell>
        </row>
        <row r="500">
          <cell r="AD500">
            <v>10000</v>
          </cell>
          <cell r="AE500">
            <v>16000</v>
          </cell>
          <cell r="AF500">
            <v>16002</v>
          </cell>
          <cell r="AG500">
            <v>16700</v>
          </cell>
          <cell r="AH500">
            <v>29000</v>
          </cell>
          <cell r="AI500">
            <v>29350</v>
          </cell>
          <cell r="AJ500">
            <v>29350</v>
          </cell>
          <cell r="AK500">
            <v>22350</v>
          </cell>
          <cell r="AL500">
            <v>22000</v>
          </cell>
          <cell r="AM500">
            <v>29351</v>
          </cell>
          <cell r="AN500" t="str">
            <v>BPI - BOLIVIA</v>
          </cell>
        </row>
        <row r="501">
          <cell r="AD501">
            <v>10000</v>
          </cell>
          <cell r="AE501">
            <v>16000</v>
          </cell>
          <cell r="AF501">
            <v>16002</v>
          </cell>
          <cell r="AG501">
            <v>16700</v>
          </cell>
          <cell r="AH501">
            <v>29000</v>
          </cell>
          <cell r="AI501">
            <v>29360</v>
          </cell>
          <cell r="AJ501">
            <v>29360</v>
          </cell>
          <cell r="AK501">
            <v>22200</v>
          </cell>
          <cell r="AL501">
            <v>22000</v>
          </cell>
          <cell r="AM501">
            <v>29361</v>
          </cell>
          <cell r="AN501" t="str">
            <v>BPI - PANAMA</v>
          </cell>
        </row>
        <row r="502">
          <cell r="AD502">
            <v>10000</v>
          </cell>
          <cell r="AE502">
            <v>16000</v>
          </cell>
          <cell r="AF502">
            <v>16002</v>
          </cell>
          <cell r="AG502">
            <v>16700</v>
          </cell>
          <cell r="AH502">
            <v>29000</v>
          </cell>
          <cell r="AI502">
            <v>29360</v>
          </cell>
          <cell r="AJ502">
            <v>29360</v>
          </cell>
          <cell r="AK502">
            <v>22200</v>
          </cell>
          <cell r="AL502">
            <v>22000</v>
          </cell>
          <cell r="AM502">
            <v>29152</v>
          </cell>
          <cell r="AN502" t="str">
            <v>BPI - ARGENTINA RESTO</v>
          </cell>
        </row>
        <row r="503">
          <cell r="AD503">
            <v>10000</v>
          </cell>
          <cell r="AE503">
            <v>16000</v>
          </cell>
          <cell r="AF503">
            <v>16002</v>
          </cell>
          <cell r="AG503">
            <v>16700</v>
          </cell>
          <cell r="AH503">
            <v>29000</v>
          </cell>
          <cell r="AI503">
            <v>29360</v>
          </cell>
          <cell r="AJ503">
            <v>29360</v>
          </cell>
          <cell r="AK503">
            <v>22200</v>
          </cell>
          <cell r="AL503">
            <v>22000</v>
          </cell>
          <cell r="AM503">
            <v>29142</v>
          </cell>
          <cell r="AN503" t="str">
            <v>BPI - PANAMA</v>
          </cell>
        </row>
        <row r="504">
          <cell r="AD504">
            <v>10000</v>
          </cell>
          <cell r="AE504">
            <v>16000</v>
          </cell>
          <cell r="AF504">
            <v>16002</v>
          </cell>
          <cell r="AG504">
            <v>16700</v>
          </cell>
          <cell r="AH504">
            <v>29000</v>
          </cell>
          <cell r="AI504">
            <v>29420</v>
          </cell>
          <cell r="AJ504">
            <v>29420</v>
          </cell>
          <cell r="AK504">
            <v>22420</v>
          </cell>
          <cell r="AL504">
            <v>22000</v>
          </cell>
          <cell r="AM504">
            <v>29421</v>
          </cell>
          <cell r="AN504" t="str">
            <v>BPI - PARAGUAY</v>
          </cell>
        </row>
        <row r="505">
          <cell r="AD505">
            <v>10000</v>
          </cell>
          <cell r="AE505">
            <v>17000</v>
          </cell>
          <cell r="AF505">
            <v>17020</v>
          </cell>
          <cell r="AG505">
            <v>17810</v>
          </cell>
          <cell r="AH505">
            <v>17810</v>
          </cell>
          <cell r="AI505">
            <v>17810</v>
          </cell>
          <cell r="AJ505">
            <v>17810</v>
          </cell>
          <cell r="AK505">
            <v>17810</v>
          </cell>
          <cell r="AL505">
            <v>17810</v>
          </cell>
          <cell r="AM505">
            <v>17819</v>
          </cell>
          <cell r="AN505" t="str">
            <v>AJUSTES - GRUPO INDUSTRIAL BCH</v>
          </cell>
        </row>
        <row r="506">
          <cell r="AD506">
            <v>10000</v>
          </cell>
          <cell r="AE506">
            <v>17000</v>
          </cell>
          <cell r="AF506">
            <v>17020</v>
          </cell>
          <cell r="AG506">
            <v>17810</v>
          </cell>
          <cell r="AH506">
            <v>17810</v>
          </cell>
          <cell r="AI506">
            <v>17810</v>
          </cell>
          <cell r="AJ506">
            <v>17810</v>
          </cell>
          <cell r="AK506">
            <v>17810</v>
          </cell>
          <cell r="AL506">
            <v>17810</v>
          </cell>
          <cell r="AM506">
            <v>17812</v>
          </cell>
          <cell r="AN506" t="str">
            <v>GRUPO INDUSTRIAL SCH</v>
          </cell>
        </row>
        <row r="507">
          <cell r="AD507">
            <v>10000</v>
          </cell>
          <cell r="AE507">
            <v>17000</v>
          </cell>
          <cell r="AF507">
            <v>17020</v>
          </cell>
          <cell r="AG507">
            <v>17810</v>
          </cell>
          <cell r="AH507">
            <v>17810</v>
          </cell>
          <cell r="AI507">
            <v>17810</v>
          </cell>
          <cell r="AJ507">
            <v>17810</v>
          </cell>
          <cell r="AK507">
            <v>17810</v>
          </cell>
          <cell r="AL507">
            <v>17810</v>
          </cell>
          <cell r="AM507">
            <v>17811</v>
          </cell>
          <cell r="AN507" t="str">
            <v>GRUPO INDUSTRIAL - IMPUTADOS</v>
          </cell>
        </row>
        <row r="508">
          <cell r="AD508">
            <v>10000</v>
          </cell>
          <cell r="AE508">
            <v>17000</v>
          </cell>
          <cell r="AF508">
            <v>17020</v>
          </cell>
          <cell r="AG508">
            <v>17810</v>
          </cell>
          <cell r="AH508">
            <v>17810</v>
          </cell>
          <cell r="AI508">
            <v>17810</v>
          </cell>
          <cell r="AJ508">
            <v>17810</v>
          </cell>
          <cell r="AK508">
            <v>17810</v>
          </cell>
          <cell r="AL508">
            <v>17810</v>
          </cell>
          <cell r="AM508">
            <v>17672</v>
          </cell>
          <cell r="AN508" t="str">
            <v>RESTO GRUPO INDUSTRIAL</v>
          </cell>
        </row>
        <row r="509">
          <cell r="AD509">
            <v>10000</v>
          </cell>
          <cell r="AE509">
            <v>17000</v>
          </cell>
          <cell r="AF509">
            <v>17020</v>
          </cell>
          <cell r="AG509">
            <v>17820</v>
          </cell>
          <cell r="AH509">
            <v>17820</v>
          </cell>
          <cell r="AI509">
            <v>17820</v>
          </cell>
          <cell r="AJ509">
            <v>17820</v>
          </cell>
          <cell r="AK509">
            <v>17820</v>
          </cell>
          <cell r="AL509">
            <v>17820</v>
          </cell>
          <cell r="AM509">
            <v>17829</v>
          </cell>
          <cell r="AN509" t="str">
            <v>AJUSTES - ALIANZAS BCH</v>
          </cell>
        </row>
        <row r="510">
          <cell r="AD510">
            <v>10000</v>
          </cell>
          <cell r="AE510">
            <v>17000</v>
          </cell>
          <cell r="AF510">
            <v>17020</v>
          </cell>
          <cell r="AG510">
            <v>17820</v>
          </cell>
          <cell r="AH510">
            <v>17820</v>
          </cell>
          <cell r="AI510">
            <v>17820</v>
          </cell>
          <cell r="AJ510">
            <v>17820</v>
          </cell>
          <cell r="AK510">
            <v>17820</v>
          </cell>
          <cell r="AL510">
            <v>17820</v>
          </cell>
          <cell r="AM510">
            <v>17822</v>
          </cell>
          <cell r="AN510" t="str">
            <v>ALIANZAS SCH</v>
          </cell>
        </row>
        <row r="511">
          <cell r="AD511">
            <v>10000</v>
          </cell>
          <cell r="AE511">
            <v>17000</v>
          </cell>
          <cell r="AF511">
            <v>17020</v>
          </cell>
          <cell r="AG511">
            <v>17820</v>
          </cell>
          <cell r="AH511">
            <v>17820</v>
          </cell>
          <cell r="AI511">
            <v>17820</v>
          </cell>
          <cell r="AJ511">
            <v>17820</v>
          </cell>
          <cell r="AK511">
            <v>17820</v>
          </cell>
          <cell r="AL511">
            <v>17820</v>
          </cell>
          <cell r="AM511">
            <v>17821</v>
          </cell>
          <cell r="AN511" t="str">
            <v>ALIANZAS - IMPUTADOS</v>
          </cell>
        </row>
        <row r="512">
          <cell r="AD512">
            <v>10000</v>
          </cell>
          <cell r="AE512">
            <v>17000</v>
          </cell>
          <cell r="AF512">
            <v>17020</v>
          </cell>
          <cell r="AG512">
            <v>17820</v>
          </cell>
          <cell r="AH512">
            <v>17820</v>
          </cell>
          <cell r="AI512">
            <v>17820</v>
          </cell>
          <cell r="AJ512">
            <v>17820</v>
          </cell>
          <cell r="AK512">
            <v>17820</v>
          </cell>
          <cell r="AL512">
            <v>17820</v>
          </cell>
          <cell r="AM512">
            <v>17679</v>
          </cell>
          <cell r="AN512" t="str">
            <v>AJUSTES - CARTERA ESTRATEGICA</v>
          </cell>
        </row>
        <row r="513">
          <cell r="AD513">
            <v>10000</v>
          </cell>
          <cell r="AE513">
            <v>17000</v>
          </cell>
          <cell r="AF513">
            <v>17020</v>
          </cell>
          <cell r="AG513">
            <v>17820</v>
          </cell>
          <cell r="AH513">
            <v>17820</v>
          </cell>
          <cell r="AI513">
            <v>17820</v>
          </cell>
          <cell r="AJ513">
            <v>17820</v>
          </cell>
          <cell r="AK513">
            <v>17820</v>
          </cell>
          <cell r="AL513">
            <v>17820</v>
          </cell>
          <cell r="AM513">
            <v>17671</v>
          </cell>
          <cell r="AN513" t="str">
            <v>RESTO ALIANZAS</v>
          </cell>
        </row>
        <row r="514">
          <cell r="AD514">
            <v>10000</v>
          </cell>
          <cell r="AE514">
            <v>17000</v>
          </cell>
          <cell r="AF514">
            <v>17020</v>
          </cell>
          <cell r="AG514">
            <v>17820</v>
          </cell>
          <cell r="AH514">
            <v>17820</v>
          </cell>
          <cell r="AI514">
            <v>17820</v>
          </cell>
          <cell r="AJ514">
            <v>17820</v>
          </cell>
          <cell r="AK514">
            <v>17820</v>
          </cell>
          <cell r="AL514">
            <v>17820</v>
          </cell>
          <cell r="AM514">
            <v>12329</v>
          </cell>
          <cell r="AN514" t="str">
            <v>AJUSTES - COMERCIAL MARRUECOS</v>
          </cell>
        </row>
        <row r="515">
          <cell r="AD515">
            <v>10000</v>
          </cell>
          <cell r="AE515">
            <v>17000</v>
          </cell>
          <cell r="AF515">
            <v>17020</v>
          </cell>
          <cell r="AG515">
            <v>17830</v>
          </cell>
          <cell r="AH515">
            <v>17030</v>
          </cell>
          <cell r="AI515">
            <v>17030</v>
          </cell>
          <cell r="AJ515">
            <v>17030</v>
          </cell>
          <cell r="AK515">
            <v>17030</v>
          </cell>
          <cell r="AL515">
            <v>17030</v>
          </cell>
          <cell r="AM515">
            <v>17662</v>
          </cell>
          <cell r="AN515" t="str">
            <v>RD - SANTPORT</v>
          </cell>
        </row>
        <row r="516">
          <cell r="AD516">
            <v>10000</v>
          </cell>
          <cell r="AE516">
            <v>17000</v>
          </cell>
          <cell r="AF516">
            <v>17020</v>
          </cell>
          <cell r="AG516">
            <v>17830</v>
          </cell>
          <cell r="AH516">
            <v>17030</v>
          </cell>
          <cell r="AI516">
            <v>17030</v>
          </cell>
          <cell r="AJ516">
            <v>17030</v>
          </cell>
          <cell r="AK516">
            <v>17030</v>
          </cell>
          <cell r="AL516">
            <v>17030</v>
          </cell>
          <cell r="AM516">
            <v>17579</v>
          </cell>
          <cell r="AN516" t="str">
            <v>AJUSTES - CARTERA</v>
          </cell>
        </row>
        <row r="517">
          <cell r="AD517">
            <v>10000</v>
          </cell>
          <cell r="AE517">
            <v>17000</v>
          </cell>
          <cell r="AF517">
            <v>17020</v>
          </cell>
          <cell r="AG517">
            <v>17830</v>
          </cell>
          <cell r="AH517">
            <v>17030</v>
          </cell>
          <cell r="AI517">
            <v>17030</v>
          </cell>
          <cell r="AJ517">
            <v>17030</v>
          </cell>
          <cell r="AK517">
            <v>17030</v>
          </cell>
          <cell r="AL517">
            <v>17030</v>
          </cell>
          <cell r="AM517">
            <v>17569</v>
          </cell>
          <cell r="AN517" t="str">
            <v>AJUSTES - SIM</v>
          </cell>
        </row>
        <row r="518">
          <cell r="AD518">
            <v>10000</v>
          </cell>
          <cell r="AE518">
            <v>17000</v>
          </cell>
          <cell r="AF518">
            <v>17020</v>
          </cell>
          <cell r="AG518">
            <v>17830</v>
          </cell>
          <cell r="AH518">
            <v>17030</v>
          </cell>
          <cell r="AI518">
            <v>17030</v>
          </cell>
          <cell r="AJ518">
            <v>17030</v>
          </cell>
          <cell r="AK518">
            <v>17030</v>
          </cell>
          <cell r="AL518">
            <v>17030</v>
          </cell>
          <cell r="AM518">
            <v>17038</v>
          </cell>
          <cell r="AN518" t="str">
            <v>REASIGNACIONES BIAMER (98 Y 99)</v>
          </cell>
        </row>
        <row r="519">
          <cell r="AD519">
            <v>10000</v>
          </cell>
          <cell r="AE519">
            <v>17000</v>
          </cell>
          <cell r="AF519">
            <v>17020</v>
          </cell>
          <cell r="AG519">
            <v>17830</v>
          </cell>
          <cell r="AH519">
            <v>17030</v>
          </cell>
          <cell r="AI519">
            <v>17030</v>
          </cell>
          <cell r="AJ519">
            <v>17030</v>
          </cell>
          <cell r="AK519">
            <v>17030</v>
          </cell>
          <cell r="AL519">
            <v>17030</v>
          </cell>
          <cell r="AM519">
            <v>17037</v>
          </cell>
          <cell r="AN519" t="str">
            <v>G.I. TRADING</v>
          </cell>
        </row>
        <row r="520">
          <cell r="AD520">
            <v>10000</v>
          </cell>
          <cell r="AE520">
            <v>17000</v>
          </cell>
          <cell r="AF520">
            <v>17020</v>
          </cell>
          <cell r="AG520">
            <v>17830</v>
          </cell>
          <cell r="AH520">
            <v>17030</v>
          </cell>
          <cell r="AI520">
            <v>17030</v>
          </cell>
          <cell r="AJ520">
            <v>17030</v>
          </cell>
          <cell r="AK520">
            <v>17030</v>
          </cell>
          <cell r="AL520">
            <v>17030</v>
          </cell>
          <cell r="AM520">
            <v>17035</v>
          </cell>
          <cell r="AN520" t="str">
            <v>AJUSTES - TRADING RENTA VARIABLE</v>
          </cell>
        </row>
        <row r="521">
          <cell r="AD521">
            <v>10000</v>
          </cell>
          <cell r="AE521">
            <v>17000</v>
          </cell>
          <cell r="AF521">
            <v>17020</v>
          </cell>
          <cell r="AG521">
            <v>17830</v>
          </cell>
          <cell r="AH521">
            <v>17030</v>
          </cell>
          <cell r="AI521">
            <v>17030</v>
          </cell>
          <cell r="AJ521">
            <v>17030</v>
          </cell>
          <cell r="AK521">
            <v>17030</v>
          </cell>
          <cell r="AL521">
            <v>17030</v>
          </cell>
          <cell r="AM521">
            <v>17034</v>
          </cell>
          <cell r="AN521" t="str">
            <v>AJUSTES - MADESANT</v>
          </cell>
        </row>
        <row r="522">
          <cell r="AD522">
            <v>10000</v>
          </cell>
          <cell r="AE522">
            <v>17000</v>
          </cell>
          <cell r="AF522">
            <v>17020</v>
          </cell>
          <cell r="AG522">
            <v>17830</v>
          </cell>
          <cell r="AH522">
            <v>17030</v>
          </cell>
          <cell r="AI522">
            <v>17030</v>
          </cell>
          <cell r="AJ522">
            <v>17030</v>
          </cell>
          <cell r="AK522">
            <v>17030</v>
          </cell>
          <cell r="AL522">
            <v>17030</v>
          </cell>
          <cell r="AM522">
            <v>17032</v>
          </cell>
          <cell r="AN522" t="str">
            <v>AJUSTES - SANTPORT</v>
          </cell>
        </row>
        <row r="523">
          <cell r="AD523">
            <v>10000</v>
          </cell>
          <cell r="AE523">
            <v>17000</v>
          </cell>
          <cell r="AF523">
            <v>17020</v>
          </cell>
          <cell r="AG523">
            <v>17830</v>
          </cell>
          <cell r="AH523">
            <v>17050</v>
          </cell>
          <cell r="AI523">
            <v>17050</v>
          </cell>
          <cell r="AJ523">
            <v>17050</v>
          </cell>
          <cell r="AK523">
            <v>17050</v>
          </cell>
          <cell r="AL523">
            <v>17050</v>
          </cell>
          <cell r="AM523">
            <v>17059</v>
          </cell>
          <cell r="AN523" t="str">
            <v>AJUSTES - GESTION INVERSIONES RESTO</v>
          </cell>
        </row>
        <row r="524">
          <cell r="AD524">
            <v>10000</v>
          </cell>
          <cell r="AE524">
            <v>17000</v>
          </cell>
          <cell r="AF524">
            <v>17020</v>
          </cell>
          <cell r="AG524">
            <v>17830</v>
          </cell>
          <cell r="AH524">
            <v>17050</v>
          </cell>
          <cell r="AI524">
            <v>17050</v>
          </cell>
          <cell r="AJ524">
            <v>17050</v>
          </cell>
          <cell r="AK524">
            <v>17050</v>
          </cell>
          <cell r="AL524">
            <v>17050</v>
          </cell>
          <cell r="AM524">
            <v>17055</v>
          </cell>
          <cell r="AN524" t="str">
            <v>G.I. GESTION INVERSIONES RESTO</v>
          </cell>
        </row>
        <row r="525">
          <cell r="AD525">
            <v>10000</v>
          </cell>
          <cell r="AE525">
            <v>17000</v>
          </cell>
          <cell r="AF525">
            <v>17040</v>
          </cell>
          <cell r="AG525">
            <v>17010</v>
          </cell>
          <cell r="AH525">
            <v>17010</v>
          </cell>
          <cell r="AI525">
            <v>17010</v>
          </cell>
          <cell r="AJ525">
            <v>17010</v>
          </cell>
          <cell r="AK525">
            <v>17010</v>
          </cell>
          <cell r="AL525">
            <v>17010</v>
          </cell>
          <cell r="AM525">
            <v>17541</v>
          </cell>
          <cell r="AN525" t="str">
            <v>CARTERA DE ALCO</v>
          </cell>
        </row>
        <row r="526">
          <cell r="AD526">
            <v>10000</v>
          </cell>
          <cell r="AE526">
            <v>17000</v>
          </cell>
          <cell r="AF526">
            <v>17040</v>
          </cell>
          <cell r="AG526">
            <v>17010</v>
          </cell>
          <cell r="AH526">
            <v>17010</v>
          </cell>
          <cell r="AI526">
            <v>17010</v>
          </cell>
          <cell r="AJ526">
            <v>17010</v>
          </cell>
          <cell r="AK526">
            <v>17010</v>
          </cell>
          <cell r="AL526">
            <v>17010</v>
          </cell>
          <cell r="AM526">
            <v>17019</v>
          </cell>
          <cell r="AN526" t="str">
            <v>AJUSTES - CARTERA ALCO</v>
          </cell>
        </row>
        <row r="527">
          <cell r="AD527">
            <v>10000</v>
          </cell>
          <cell r="AE527">
            <v>17000</v>
          </cell>
          <cell r="AF527">
            <v>17040</v>
          </cell>
          <cell r="AG527">
            <v>17041</v>
          </cell>
          <cell r="AH527">
            <v>17041</v>
          </cell>
          <cell r="AI527">
            <v>17041</v>
          </cell>
          <cell r="AJ527">
            <v>17041</v>
          </cell>
          <cell r="AK527">
            <v>17041</v>
          </cell>
          <cell r="AL527">
            <v>17041</v>
          </cell>
          <cell r="AM527">
            <v>17049</v>
          </cell>
          <cell r="AN527" t="str">
            <v>AJUSTES - POSICION DE CAMBIO</v>
          </cell>
        </row>
        <row r="528">
          <cell r="AD528">
            <v>10000</v>
          </cell>
          <cell r="AE528">
            <v>17000</v>
          </cell>
          <cell r="AF528">
            <v>17040</v>
          </cell>
          <cell r="AG528">
            <v>17041</v>
          </cell>
          <cell r="AH528">
            <v>17041</v>
          </cell>
          <cell r="AI528">
            <v>17041</v>
          </cell>
          <cell r="AJ528">
            <v>17041</v>
          </cell>
          <cell r="AK528">
            <v>17041</v>
          </cell>
          <cell r="AL528">
            <v>17041</v>
          </cell>
          <cell r="AM528">
            <v>17043</v>
          </cell>
          <cell r="AN528" t="str">
            <v>POSICION DE CAMBIO</v>
          </cell>
        </row>
        <row r="529">
          <cell r="AD529">
            <v>10000</v>
          </cell>
          <cell r="AE529">
            <v>17000</v>
          </cell>
          <cell r="AF529">
            <v>17040</v>
          </cell>
          <cell r="AG529">
            <v>17042</v>
          </cell>
          <cell r="AH529">
            <v>17620</v>
          </cell>
          <cell r="AI529">
            <v>17620</v>
          </cell>
          <cell r="AJ529">
            <v>17620</v>
          </cell>
          <cell r="AK529">
            <v>17620</v>
          </cell>
          <cell r="AL529">
            <v>17620</v>
          </cell>
          <cell r="AM529">
            <v>17629</v>
          </cell>
          <cell r="AN529" t="str">
            <v>AJUSTES - EMISIONES</v>
          </cell>
        </row>
        <row r="530">
          <cell r="AD530">
            <v>10000</v>
          </cell>
          <cell r="AE530">
            <v>17000</v>
          </cell>
          <cell r="AF530">
            <v>17040</v>
          </cell>
          <cell r="AG530">
            <v>17042</v>
          </cell>
          <cell r="AH530">
            <v>17620</v>
          </cell>
          <cell r="AI530">
            <v>17620</v>
          </cell>
          <cell r="AJ530">
            <v>17620</v>
          </cell>
          <cell r="AK530">
            <v>17620</v>
          </cell>
          <cell r="AL530">
            <v>17620</v>
          </cell>
          <cell r="AM530">
            <v>17628</v>
          </cell>
          <cell r="AN530" t="str">
            <v>CORRECCION LIBROS EMISIONES</v>
          </cell>
        </row>
        <row r="531">
          <cell r="AD531">
            <v>10000</v>
          </cell>
          <cell r="AE531">
            <v>17000</v>
          </cell>
          <cell r="AF531">
            <v>17040</v>
          </cell>
          <cell r="AG531">
            <v>17042</v>
          </cell>
          <cell r="AH531">
            <v>17620</v>
          </cell>
          <cell r="AI531">
            <v>17620</v>
          </cell>
          <cell r="AJ531">
            <v>17620</v>
          </cell>
          <cell r="AK531">
            <v>17620</v>
          </cell>
          <cell r="AL531">
            <v>17620</v>
          </cell>
          <cell r="AM531">
            <v>17625</v>
          </cell>
          <cell r="AN531" t="str">
            <v>EMISIONES S.C.H.</v>
          </cell>
        </row>
        <row r="532">
          <cell r="AD532">
            <v>10000</v>
          </cell>
          <cell r="AE532">
            <v>17000</v>
          </cell>
          <cell r="AF532">
            <v>17040</v>
          </cell>
          <cell r="AG532">
            <v>17042</v>
          </cell>
          <cell r="AH532">
            <v>17630</v>
          </cell>
          <cell r="AI532">
            <v>17630</v>
          </cell>
          <cell r="AJ532">
            <v>17630</v>
          </cell>
          <cell r="AK532">
            <v>17630</v>
          </cell>
          <cell r="AL532">
            <v>17630</v>
          </cell>
          <cell r="AM532">
            <v>17639</v>
          </cell>
          <cell r="AN532" t="str">
            <v>AJUSTES - TITULIZACIONES</v>
          </cell>
        </row>
        <row r="533">
          <cell r="AD533">
            <v>10000</v>
          </cell>
          <cell r="AE533">
            <v>17000</v>
          </cell>
          <cell r="AF533">
            <v>17040</v>
          </cell>
          <cell r="AG533">
            <v>17042</v>
          </cell>
          <cell r="AH533">
            <v>17630</v>
          </cell>
          <cell r="AI533">
            <v>17630</v>
          </cell>
          <cell r="AJ533">
            <v>17630</v>
          </cell>
          <cell r="AK533">
            <v>17630</v>
          </cell>
          <cell r="AL533">
            <v>17630</v>
          </cell>
          <cell r="AM533">
            <v>17632</v>
          </cell>
          <cell r="AN533" t="str">
            <v>TITULIZACIONES S.C.H.</v>
          </cell>
        </row>
        <row r="534">
          <cell r="AD534">
            <v>10000</v>
          </cell>
          <cell r="AE534">
            <v>17000</v>
          </cell>
          <cell r="AF534">
            <v>17040</v>
          </cell>
          <cell r="AG534">
            <v>17042</v>
          </cell>
          <cell r="AH534">
            <v>17650</v>
          </cell>
          <cell r="AI534">
            <v>17650</v>
          </cell>
          <cell r="AJ534">
            <v>17650</v>
          </cell>
          <cell r="AK534">
            <v>17650</v>
          </cell>
          <cell r="AL534">
            <v>17650</v>
          </cell>
          <cell r="AM534">
            <v>17659</v>
          </cell>
          <cell r="AN534" t="str">
            <v>AJUSTES - AJENO</v>
          </cell>
        </row>
        <row r="535">
          <cell r="AD535">
            <v>10000</v>
          </cell>
          <cell r="AE535">
            <v>17000</v>
          </cell>
          <cell r="AF535">
            <v>17040</v>
          </cell>
          <cell r="AG535">
            <v>17042</v>
          </cell>
          <cell r="AH535">
            <v>17650</v>
          </cell>
          <cell r="AI535">
            <v>17650</v>
          </cell>
          <cell r="AJ535">
            <v>17650</v>
          </cell>
          <cell r="AK535">
            <v>17650</v>
          </cell>
          <cell r="AL535">
            <v>17650</v>
          </cell>
          <cell r="AM535">
            <v>17622</v>
          </cell>
          <cell r="AN535" t="str">
            <v>TESORERIA CORPORATIVA</v>
          </cell>
        </row>
        <row r="536">
          <cell r="AD536">
            <v>10000</v>
          </cell>
          <cell r="AE536">
            <v>17000</v>
          </cell>
          <cell r="AF536">
            <v>17060</v>
          </cell>
          <cell r="AG536">
            <v>17200</v>
          </cell>
          <cell r="AH536">
            <v>17200</v>
          </cell>
          <cell r="AI536">
            <v>17200</v>
          </cell>
          <cell r="AJ536">
            <v>17200</v>
          </cell>
          <cell r="AK536">
            <v>17200</v>
          </cell>
          <cell r="AL536">
            <v>17200</v>
          </cell>
          <cell r="AM536">
            <v>17208</v>
          </cell>
          <cell r="AN536" t="str">
            <v>AJUSTES - PROYECTO PARTENON</v>
          </cell>
        </row>
        <row r="537">
          <cell r="AD537">
            <v>10000</v>
          </cell>
          <cell r="AE537">
            <v>17000</v>
          </cell>
          <cell r="AF537">
            <v>17060</v>
          </cell>
          <cell r="AG537">
            <v>17200</v>
          </cell>
          <cell r="AH537">
            <v>17200</v>
          </cell>
          <cell r="AI537">
            <v>17200</v>
          </cell>
          <cell r="AJ537">
            <v>17200</v>
          </cell>
          <cell r="AK537">
            <v>17200</v>
          </cell>
          <cell r="AL537">
            <v>17200</v>
          </cell>
          <cell r="AM537">
            <v>17201</v>
          </cell>
          <cell r="AN537" t="str">
            <v>G.I. PROYECTO PARTENON</v>
          </cell>
        </row>
        <row r="538">
          <cell r="AD538">
            <v>10000</v>
          </cell>
          <cell r="AE538">
            <v>17000</v>
          </cell>
          <cell r="AF538">
            <v>17060</v>
          </cell>
          <cell r="AG538">
            <v>21000</v>
          </cell>
          <cell r="AH538">
            <v>21003</v>
          </cell>
          <cell r="AI538">
            <v>21003</v>
          </cell>
          <cell r="AJ538">
            <v>21003</v>
          </cell>
          <cell r="AK538">
            <v>21003</v>
          </cell>
          <cell r="AL538">
            <v>21003</v>
          </cell>
          <cell r="AM538">
            <v>21169</v>
          </cell>
          <cell r="AN538" t="str">
            <v>AJUSTES - PATAGON LATINOAMERICA BRASIL</v>
          </cell>
        </row>
        <row r="539">
          <cell r="AD539">
            <v>10000</v>
          </cell>
          <cell r="AE539">
            <v>17000</v>
          </cell>
          <cell r="AF539">
            <v>17060</v>
          </cell>
          <cell r="AG539">
            <v>21000</v>
          </cell>
          <cell r="AH539">
            <v>21003</v>
          </cell>
          <cell r="AI539">
            <v>21003</v>
          </cell>
          <cell r="AJ539">
            <v>21003</v>
          </cell>
          <cell r="AK539">
            <v>21003</v>
          </cell>
          <cell r="AL539">
            <v>21003</v>
          </cell>
          <cell r="AM539">
            <v>21159</v>
          </cell>
          <cell r="AN539" t="str">
            <v>AJUSTES - PATAGON LATINOAMERICA ARGENTINA</v>
          </cell>
        </row>
        <row r="540">
          <cell r="AD540">
            <v>10000</v>
          </cell>
          <cell r="AE540">
            <v>17000</v>
          </cell>
          <cell r="AF540">
            <v>17060</v>
          </cell>
          <cell r="AG540">
            <v>21000</v>
          </cell>
          <cell r="AH540">
            <v>21003</v>
          </cell>
          <cell r="AI540">
            <v>21003</v>
          </cell>
          <cell r="AJ540">
            <v>21003</v>
          </cell>
          <cell r="AK540">
            <v>21003</v>
          </cell>
          <cell r="AL540">
            <v>21003</v>
          </cell>
          <cell r="AM540">
            <v>21139</v>
          </cell>
          <cell r="AN540" t="str">
            <v>AJUSTES - PATAGON LATINOAMERICA MEJICO</v>
          </cell>
        </row>
        <row r="541">
          <cell r="AD541">
            <v>10000</v>
          </cell>
          <cell r="AE541">
            <v>17000</v>
          </cell>
          <cell r="AF541">
            <v>17060</v>
          </cell>
          <cell r="AG541">
            <v>21000</v>
          </cell>
          <cell r="AH541">
            <v>21003</v>
          </cell>
          <cell r="AI541">
            <v>21003</v>
          </cell>
          <cell r="AJ541">
            <v>21003</v>
          </cell>
          <cell r="AK541">
            <v>21003</v>
          </cell>
          <cell r="AL541">
            <v>21003</v>
          </cell>
          <cell r="AM541">
            <v>21119</v>
          </cell>
          <cell r="AN541" t="str">
            <v>AJUSTES - PATAGON LATINOAMERICA VENEZUELA</v>
          </cell>
        </row>
        <row r="542">
          <cell r="AD542">
            <v>10000</v>
          </cell>
          <cell r="AE542">
            <v>17000</v>
          </cell>
          <cell r="AF542">
            <v>17060</v>
          </cell>
          <cell r="AG542">
            <v>21000</v>
          </cell>
          <cell r="AH542">
            <v>21003</v>
          </cell>
          <cell r="AI542">
            <v>21003</v>
          </cell>
          <cell r="AJ542">
            <v>21003</v>
          </cell>
          <cell r="AK542">
            <v>21003</v>
          </cell>
          <cell r="AL542">
            <v>21003</v>
          </cell>
          <cell r="AM542">
            <v>21019</v>
          </cell>
          <cell r="AN542" t="str">
            <v>AJUSTES - PATAGON LATINOAMERICA CHILE</v>
          </cell>
        </row>
        <row r="543">
          <cell r="AD543">
            <v>10000</v>
          </cell>
          <cell r="AE543">
            <v>17000</v>
          </cell>
          <cell r="AF543">
            <v>17060</v>
          </cell>
          <cell r="AG543">
            <v>21000</v>
          </cell>
          <cell r="AH543">
            <v>21004</v>
          </cell>
          <cell r="AI543">
            <v>21004</v>
          </cell>
          <cell r="AJ543">
            <v>21004</v>
          </cell>
          <cell r="AK543">
            <v>21004</v>
          </cell>
          <cell r="AL543">
            <v>21004</v>
          </cell>
          <cell r="AM543">
            <v>21999</v>
          </cell>
          <cell r="AN543" t="str">
            <v>AJUSTES - PATAGON U.S.A.</v>
          </cell>
        </row>
        <row r="544">
          <cell r="AD544">
            <v>10000</v>
          </cell>
          <cell r="AE544">
            <v>17000</v>
          </cell>
          <cell r="AF544">
            <v>17060</v>
          </cell>
          <cell r="AG544">
            <v>21000</v>
          </cell>
          <cell r="AH544">
            <v>21006</v>
          </cell>
          <cell r="AI544">
            <v>21006</v>
          </cell>
          <cell r="AJ544">
            <v>21006</v>
          </cell>
          <cell r="AK544">
            <v>21006</v>
          </cell>
          <cell r="AL544">
            <v>21006</v>
          </cell>
          <cell r="AM544">
            <v>21008</v>
          </cell>
          <cell r="AN544" t="str">
            <v>AJUSTES - PATAGON SOPORTE OPERATIVO</v>
          </cell>
        </row>
        <row r="545">
          <cell r="AD545">
            <v>10000</v>
          </cell>
          <cell r="AE545">
            <v>17000</v>
          </cell>
          <cell r="AF545">
            <v>17060</v>
          </cell>
          <cell r="AG545">
            <v>27000</v>
          </cell>
          <cell r="AH545">
            <v>27000</v>
          </cell>
          <cell r="AI545">
            <v>27000</v>
          </cell>
          <cell r="AJ545">
            <v>27000</v>
          </cell>
          <cell r="AK545">
            <v>27000</v>
          </cell>
          <cell r="AL545">
            <v>27000</v>
          </cell>
          <cell r="AM545">
            <v>27009</v>
          </cell>
          <cell r="AN545" t="str">
            <v>AJUSTES - UNIVERSIA</v>
          </cell>
        </row>
        <row r="546">
          <cell r="AD546">
            <v>10000</v>
          </cell>
          <cell r="AE546">
            <v>17000</v>
          </cell>
          <cell r="AF546">
            <v>17090</v>
          </cell>
          <cell r="AG546">
            <v>17091</v>
          </cell>
          <cell r="AH546">
            <v>17091</v>
          </cell>
          <cell r="AI546">
            <v>17091</v>
          </cell>
          <cell r="AJ546">
            <v>17091</v>
          </cell>
          <cell r="AK546">
            <v>17091</v>
          </cell>
          <cell r="AL546">
            <v>17091</v>
          </cell>
          <cell r="AM546">
            <v>17099</v>
          </cell>
          <cell r="AN546" t="str">
            <v>AUSTES - ACTIV. CORPORATIVAS IBEROAMERICA</v>
          </cell>
        </row>
        <row r="547">
          <cell r="AD547">
            <v>10000</v>
          </cell>
          <cell r="AE547">
            <v>17000</v>
          </cell>
          <cell r="AF547">
            <v>17090</v>
          </cell>
          <cell r="AG547">
            <v>17100</v>
          </cell>
          <cell r="AH547">
            <v>17100</v>
          </cell>
          <cell r="AI547">
            <v>17100</v>
          </cell>
          <cell r="AJ547">
            <v>17100</v>
          </cell>
          <cell r="AK547">
            <v>17100</v>
          </cell>
          <cell r="AL547">
            <v>17100</v>
          </cell>
          <cell r="AM547">
            <v>17839</v>
          </cell>
          <cell r="AN547" t="str">
            <v>AJUSTES - EMPRESAS GRUPO</v>
          </cell>
        </row>
        <row r="548">
          <cell r="AD548">
            <v>10000</v>
          </cell>
          <cell r="AE548">
            <v>17000</v>
          </cell>
          <cell r="AF548">
            <v>17090</v>
          </cell>
          <cell r="AG548">
            <v>17100</v>
          </cell>
          <cell r="AH548">
            <v>17100</v>
          </cell>
          <cell r="AI548">
            <v>17100</v>
          </cell>
          <cell r="AJ548">
            <v>17100</v>
          </cell>
          <cell r="AK548">
            <v>17100</v>
          </cell>
          <cell r="AL548">
            <v>17100</v>
          </cell>
          <cell r="AM548">
            <v>17409</v>
          </cell>
          <cell r="AN548" t="str">
            <v>NO USAR ESTA SOCIEDAD</v>
          </cell>
        </row>
        <row r="549">
          <cell r="AD549">
            <v>10000</v>
          </cell>
          <cell r="AE549">
            <v>17000</v>
          </cell>
          <cell r="AF549">
            <v>17090</v>
          </cell>
          <cell r="AG549">
            <v>17100</v>
          </cell>
          <cell r="AH549">
            <v>17100</v>
          </cell>
          <cell r="AI549">
            <v>17100</v>
          </cell>
          <cell r="AJ549">
            <v>17100</v>
          </cell>
          <cell r="AK549">
            <v>17100</v>
          </cell>
          <cell r="AL549">
            <v>17100</v>
          </cell>
          <cell r="AM549">
            <v>17109</v>
          </cell>
          <cell r="AN549" t="str">
            <v>AJUSTES - LIQUIDEZ ACTIVIDADES CORPORATIVAS</v>
          </cell>
        </row>
        <row r="550">
          <cell r="AD550">
            <v>10000</v>
          </cell>
          <cell r="AE550">
            <v>17000</v>
          </cell>
          <cell r="AF550">
            <v>17090</v>
          </cell>
          <cell r="AG550">
            <v>17100</v>
          </cell>
          <cell r="AH550">
            <v>17100</v>
          </cell>
          <cell r="AI550">
            <v>17100</v>
          </cell>
          <cell r="AJ550">
            <v>17100</v>
          </cell>
          <cell r="AK550">
            <v>17100</v>
          </cell>
          <cell r="AL550">
            <v>17100</v>
          </cell>
          <cell r="AM550">
            <v>17108</v>
          </cell>
          <cell r="AN550" t="str">
            <v>AJUSTES - ACTIVIDADES CORPORATIVAS BCH</v>
          </cell>
        </row>
        <row r="551">
          <cell r="AD551">
            <v>10000</v>
          </cell>
          <cell r="AE551">
            <v>17000</v>
          </cell>
          <cell r="AF551">
            <v>17090</v>
          </cell>
          <cell r="AG551">
            <v>17100</v>
          </cell>
          <cell r="AH551">
            <v>17100</v>
          </cell>
          <cell r="AI551">
            <v>17100</v>
          </cell>
          <cell r="AJ551">
            <v>17100</v>
          </cell>
          <cell r="AK551">
            <v>17100</v>
          </cell>
          <cell r="AL551">
            <v>17100</v>
          </cell>
          <cell r="AM551">
            <v>13887</v>
          </cell>
          <cell r="AN551" t="str">
            <v>AJUSTES - BCH SUC CHILE</v>
          </cell>
        </row>
        <row r="552">
          <cell r="AD552">
            <v>10000</v>
          </cell>
          <cell r="AE552">
            <v>17000</v>
          </cell>
          <cell r="AF552">
            <v>17090</v>
          </cell>
          <cell r="AG552">
            <v>17100</v>
          </cell>
          <cell r="AH552">
            <v>17100</v>
          </cell>
          <cell r="AI552">
            <v>17100</v>
          </cell>
          <cell r="AJ552">
            <v>17100</v>
          </cell>
          <cell r="AK552">
            <v>17100</v>
          </cell>
          <cell r="AL552">
            <v>17100</v>
          </cell>
          <cell r="AM552">
            <v>13847</v>
          </cell>
          <cell r="AN552" t="str">
            <v>AJUSTES - BCH SUC. SAO PAULO</v>
          </cell>
        </row>
        <row r="553">
          <cell r="AD553">
            <v>10000</v>
          </cell>
          <cell r="AE553">
            <v>17000</v>
          </cell>
          <cell r="AF553">
            <v>17090</v>
          </cell>
          <cell r="AG553">
            <v>17100</v>
          </cell>
          <cell r="AH553">
            <v>17100</v>
          </cell>
          <cell r="AI553">
            <v>17100</v>
          </cell>
          <cell r="AJ553">
            <v>17100</v>
          </cell>
          <cell r="AK553">
            <v>17100</v>
          </cell>
          <cell r="AL553">
            <v>17100</v>
          </cell>
          <cell r="AM553">
            <v>10999</v>
          </cell>
          <cell r="AN553" t="str">
            <v>AJUSTES - CONSOLIDADO</v>
          </cell>
        </row>
        <row r="554">
          <cell r="AD554">
            <v>10000</v>
          </cell>
          <cell r="AE554">
            <v>17000</v>
          </cell>
          <cell r="AF554">
            <v>17090</v>
          </cell>
          <cell r="AG554">
            <v>17100</v>
          </cell>
          <cell r="AH554">
            <v>17100</v>
          </cell>
          <cell r="AI554">
            <v>17100</v>
          </cell>
          <cell r="AJ554">
            <v>17100</v>
          </cell>
          <cell r="AK554">
            <v>17100</v>
          </cell>
          <cell r="AL554">
            <v>17100</v>
          </cell>
          <cell r="AM554">
            <v>10998</v>
          </cell>
          <cell r="AN554" t="str">
            <v>CUADRE RESULTADOS - ACTIVIDADES CORPORATIVAS</v>
          </cell>
        </row>
        <row r="555">
          <cell r="AD555">
            <v>10000</v>
          </cell>
          <cell r="AE555">
            <v>17000</v>
          </cell>
          <cell r="AF555">
            <v>17090</v>
          </cell>
          <cell r="AG555">
            <v>17100</v>
          </cell>
          <cell r="AH555">
            <v>17100</v>
          </cell>
          <cell r="AI555">
            <v>17100</v>
          </cell>
          <cell r="AJ555">
            <v>17100</v>
          </cell>
          <cell r="AK555">
            <v>17100</v>
          </cell>
          <cell r="AL555">
            <v>17100</v>
          </cell>
          <cell r="AM555">
            <v>10997</v>
          </cell>
          <cell r="AN555" t="str">
            <v>AJUSTES - ELIM. INTERGRUPO</v>
          </cell>
        </row>
        <row r="556">
          <cell r="AD556">
            <v>10000</v>
          </cell>
          <cell r="AE556">
            <v>17000</v>
          </cell>
          <cell r="AF556">
            <v>17090</v>
          </cell>
          <cell r="AG556">
            <v>17300</v>
          </cell>
          <cell r="AH556">
            <v>17300</v>
          </cell>
          <cell r="AI556">
            <v>17300</v>
          </cell>
          <cell r="AJ556">
            <v>17300</v>
          </cell>
          <cell r="AK556">
            <v>17300</v>
          </cell>
          <cell r="AL556">
            <v>17300</v>
          </cell>
          <cell r="AM556">
            <v>17309</v>
          </cell>
          <cell r="AN556" t="str">
            <v>AJUSTES - FUERA CALCULO IMPUESTOS</v>
          </cell>
        </row>
        <row r="557">
          <cell r="AD557">
            <v>10000</v>
          </cell>
          <cell r="AE557">
            <v>17000</v>
          </cell>
          <cell r="AF557">
            <v>17090</v>
          </cell>
          <cell r="AG557">
            <v>17500</v>
          </cell>
          <cell r="AH557">
            <v>17500</v>
          </cell>
          <cell r="AI557">
            <v>17500</v>
          </cell>
          <cell r="AJ557">
            <v>17500</v>
          </cell>
          <cell r="AK557">
            <v>17500</v>
          </cell>
          <cell r="AL557">
            <v>17500</v>
          </cell>
          <cell r="AM557">
            <v>17546</v>
          </cell>
          <cell r="AN557" t="str">
            <v>AJUSTES - BANCO SANTANDER</v>
          </cell>
        </row>
        <row r="558">
          <cell r="AD558">
            <v>10000</v>
          </cell>
          <cell r="AE558">
            <v>17000</v>
          </cell>
          <cell r="AF558">
            <v>17090</v>
          </cell>
          <cell r="AG558">
            <v>17500</v>
          </cell>
          <cell r="AH558">
            <v>17500</v>
          </cell>
          <cell r="AI558">
            <v>17500</v>
          </cell>
          <cell r="AJ558">
            <v>17500</v>
          </cell>
          <cell r="AK558">
            <v>17500</v>
          </cell>
          <cell r="AL558">
            <v>17500</v>
          </cell>
          <cell r="AM558">
            <v>17515</v>
          </cell>
          <cell r="AN558" t="str">
            <v>TESORERIA CORPORATIVA GRUPO</v>
          </cell>
        </row>
        <row r="559">
          <cell r="AD559">
            <v>10000</v>
          </cell>
          <cell r="AE559">
            <v>17000</v>
          </cell>
          <cell r="AF559">
            <v>17090</v>
          </cell>
          <cell r="AG559">
            <v>17500</v>
          </cell>
          <cell r="AH559">
            <v>17500</v>
          </cell>
          <cell r="AI559">
            <v>17500</v>
          </cell>
          <cell r="AJ559">
            <v>17500</v>
          </cell>
          <cell r="AK559">
            <v>17500</v>
          </cell>
          <cell r="AL559">
            <v>17500</v>
          </cell>
          <cell r="AM559">
            <v>17514</v>
          </cell>
          <cell r="AN559" t="str">
            <v>INTERGRUPO GEM / Resto Banco</v>
          </cell>
        </row>
        <row r="560">
          <cell r="AD560">
            <v>10000</v>
          </cell>
          <cell r="AE560">
            <v>17000</v>
          </cell>
          <cell r="AF560">
            <v>17090</v>
          </cell>
          <cell r="AG560">
            <v>17500</v>
          </cell>
          <cell r="AH560">
            <v>17500</v>
          </cell>
          <cell r="AI560">
            <v>17500</v>
          </cell>
          <cell r="AJ560">
            <v>17500</v>
          </cell>
          <cell r="AK560">
            <v>17500</v>
          </cell>
          <cell r="AL560">
            <v>17500</v>
          </cell>
          <cell r="AM560">
            <v>17512</v>
          </cell>
          <cell r="AN560" t="str">
            <v>AJUSTES - CFS</v>
          </cell>
        </row>
        <row r="561">
          <cell r="AD561">
            <v>10000</v>
          </cell>
          <cell r="AE561">
            <v>17000</v>
          </cell>
          <cell r="AF561">
            <v>17090</v>
          </cell>
          <cell r="AG561">
            <v>17500</v>
          </cell>
          <cell r="AH561">
            <v>17500</v>
          </cell>
          <cell r="AI561">
            <v>17500</v>
          </cell>
          <cell r="AJ561">
            <v>17500</v>
          </cell>
          <cell r="AK561">
            <v>17500</v>
          </cell>
          <cell r="AL561">
            <v>17500</v>
          </cell>
          <cell r="AM561">
            <v>17509</v>
          </cell>
          <cell r="AN561" t="str">
            <v>AJUSTES - RESTO EE</v>
          </cell>
        </row>
        <row r="562">
          <cell r="AD562">
            <v>10000</v>
          </cell>
          <cell r="AE562">
            <v>17000</v>
          </cell>
          <cell r="AF562">
            <v>17090</v>
          </cell>
          <cell r="AG562">
            <v>17500</v>
          </cell>
          <cell r="AH562">
            <v>17500</v>
          </cell>
          <cell r="AI562">
            <v>17500</v>
          </cell>
          <cell r="AJ562">
            <v>17500</v>
          </cell>
          <cell r="AK562">
            <v>17500</v>
          </cell>
          <cell r="AL562">
            <v>17500</v>
          </cell>
          <cell r="AM562">
            <v>17508</v>
          </cell>
          <cell r="AN562" t="str">
            <v>REASIGNACIONES - SOCIEDADES VISTA INVESTMENT</v>
          </cell>
        </row>
        <row r="563">
          <cell r="AD563">
            <v>10000</v>
          </cell>
          <cell r="AE563">
            <v>17000</v>
          </cell>
          <cell r="AF563">
            <v>17090</v>
          </cell>
          <cell r="AG563">
            <v>17500</v>
          </cell>
          <cell r="AH563">
            <v>17500</v>
          </cell>
          <cell r="AI563">
            <v>17500</v>
          </cell>
          <cell r="AJ563">
            <v>17500</v>
          </cell>
          <cell r="AK563">
            <v>17500</v>
          </cell>
          <cell r="AL563">
            <v>17500</v>
          </cell>
          <cell r="AM563">
            <v>13609</v>
          </cell>
          <cell r="AN563" t="str">
            <v>AJUSTES - CUENTA PROPIETARIA</v>
          </cell>
        </row>
        <row r="564">
          <cell r="AD564">
            <v>10000</v>
          </cell>
          <cell r="AE564">
            <v>17000</v>
          </cell>
          <cell r="AF564">
            <v>17090</v>
          </cell>
          <cell r="AG564">
            <v>17500</v>
          </cell>
          <cell r="AH564">
            <v>17500</v>
          </cell>
          <cell r="AI564">
            <v>17500</v>
          </cell>
          <cell r="AJ564">
            <v>17500</v>
          </cell>
          <cell r="AK564">
            <v>17500</v>
          </cell>
          <cell r="AL564">
            <v>17500</v>
          </cell>
          <cell r="AM564">
            <v>13208</v>
          </cell>
          <cell r="AN564" t="str">
            <v>CUENTA PROPIETARIA</v>
          </cell>
        </row>
        <row r="565">
          <cell r="AD565">
            <v>10000</v>
          </cell>
          <cell r="AE565">
            <v>17000</v>
          </cell>
          <cell r="AF565">
            <v>17090</v>
          </cell>
          <cell r="AG565">
            <v>17600</v>
          </cell>
          <cell r="AH565">
            <v>17600</v>
          </cell>
          <cell r="AI565">
            <v>17600</v>
          </cell>
          <cell r="AJ565">
            <v>17600</v>
          </cell>
          <cell r="AK565">
            <v>17600</v>
          </cell>
          <cell r="AL565">
            <v>17600</v>
          </cell>
          <cell r="AM565">
            <v>17699</v>
          </cell>
          <cell r="AN565" t="str">
            <v>AJUSTES - SANTUSA-FFBPS</v>
          </cell>
        </row>
        <row r="566">
          <cell r="AD566">
            <v>10000</v>
          </cell>
          <cell r="AE566">
            <v>17000</v>
          </cell>
          <cell r="AF566">
            <v>17090</v>
          </cell>
          <cell r="AG566">
            <v>17600</v>
          </cell>
          <cell r="AH566">
            <v>17600</v>
          </cell>
          <cell r="AI566">
            <v>17600</v>
          </cell>
          <cell r="AJ566">
            <v>17600</v>
          </cell>
          <cell r="AK566">
            <v>17600</v>
          </cell>
          <cell r="AL566">
            <v>17600</v>
          </cell>
          <cell r="AM566">
            <v>17689</v>
          </cell>
          <cell r="AN566" t="str">
            <v>AJUSTES - RD OTRAS SOCIEDADES</v>
          </cell>
        </row>
        <row r="567">
          <cell r="AD567">
            <v>10000</v>
          </cell>
          <cell r="AE567">
            <v>17000</v>
          </cell>
          <cell r="AF567">
            <v>17090</v>
          </cell>
          <cell r="AG567">
            <v>17600</v>
          </cell>
          <cell r="AH567">
            <v>17600</v>
          </cell>
          <cell r="AI567">
            <v>17600</v>
          </cell>
          <cell r="AJ567">
            <v>17600</v>
          </cell>
          <cell r="AK567">
            <v>17600</v>
          </cell>
          <cell r="AL567">
            <v>17600</v>
          </cell>
          <cell r="AM567">
            <v>17683</v>
          </cell>
          <cell r="AN567" t="str">
            <v>REASIGNACIONES S.F.P. (DATOS AÑO 99)</v>
          </cell>
        </row>
        <row r="568">
          <cell r="AD568">
            <v>10000</v>
          </cell>
          <cell r="AE568">
            <v>17000</v>
          </cell>
          <cell r="AF568">
            <v>17090</v>
          </cell>
          <cell r="AG568">
            <v>17600</v>
          </cell>
          <cell r="AH568">
            <v>17600</v>
          </cell>
          <cell r="AI568">
            <v>17600</v>
          </cell>
          <cell r="AJ568">
            <v>17600</v>
          </cell>
          <cell r="AK568">
            <v>17600</v>
          </cell>
          <cell r="AL568">
            <v>17600</v>
          </cell>
          <cell r="AM568">
            <v>17681</v>
          </cell>
          <cell r="AN568" t="str">
            <v>AJUSTES - OTRAS PTAS</v>
          </cell>
        </row>
        <row r="569">
          <cell r="AD569">
            <v>10000</v>
          </cell>
          <cell r="AE569">
            <v>17000</v>
          </cell>
          <cell r="AF569">
            <v>17090</v>
          </cell>
          <cell r="AG569">
            <v>17600</v>
          </cell>
          <cell r="AH569">
            <v>17600</v>
          </cell>
          <cell r="AI569">
            <v>17600</v>
          </cell>
          <cell r="AJ569">
            <v>17600</v>
          </cell>
          <cell r="AK569">
            <v>17600</v>
          </cell>
          <cell r="AL569">
            <v>17600</v>
          </cell>
          <cell r="AM569">
            <v>17669</v>
          </cell>
          <cell r="AN569" t="str">
            <v>AJUSTES - RD RESTO DE TRUST</v>
          </cell>
        </row>
        <row r="570">
          <cell r="AD570">
            <v>10000</v>
          </cell>
          <cell r="AE570">
            <v>17000</v>
          </cell>
          <cell r="AF570">
            <v>17090</v>
          </cell>
          <cell r="AG570">
            <v>17600</v>
          </cell>
          <cell r="AH570">
            <v>17600</v>
          </cell>
          <cell r="AI570">
            <v>17600</v>
          </cell>
          <cell r="AJ570">
            <v>17600</v>
          </cell>
          <cell r="AK570">
            <v>17600</v>
          </cell>
          <cell r="AL570">
            <v>17600</v>
          </cell>
          <cell r="AM570">
            <v>17649</v>
          </cell>
          <cell r="AN570" t="str">
            <v>AJUSTES - HOLDING CONSOLIDADO</v>
          </cell>
        </row>
        <row r="571">
          <cell r="AD571">
            <v>10000</v>
          </cell>
          <cell r="AE571">
            <v>17000</v>
          </cell>
          <cell r="AF571">
            <v>17090</v>
          </cell>
          <cell r="AG571">
            <v>17600</v>
          </cell>
          <cell r="AH571">
            <v>17600</v>
          </cell>
          <cell r="AI571">
            <v>17600</v>
          </cell>
          <cell r="AJ571">
            <v>17600</v>
          </cell>
          <cell r="AK571">
            <v>17600</v>
          </cell>
          <cell r="AL571">
            <v>17600</v>
          </cell>
          <cell r="AM571">
            <v>17619</v>
          </cell>
          <cell r="AN571" t="str">
            <v>AJUSTES - ESTRUCTURA HOLDING EXTRANJERO</v>
          </cell>
        </row>
        <row r="572">
          <cell r="AD572">
            <v>10000</v>
          </cell>
          <cell r="AE572">
            <v>17000</v>
          </cell>
          <cell r="AF572">
            <v>17090</v>
          </cell>
          <cell r="AG572">
            <v>17600</v>
          </cell>
          <cell r="AH572">
            <v>17600</v>
          </cell>
          <cell r="AI572">
            <v>17600</v>
          </cell>
          <cell r="AJ572">
            <v>17600</v>
          </cell>
          <cell r="AK572">
            <v>17600</v>
          </cell>
          <cell r="AL572">
            <v>17600</v>
          </cell>
          <cell r="AM572">
            <v>17618</v>
          </cell>
          <cell r="AN572" t="str">
            <v>REASIGNACIONES S.I.S.A. RESTA 98 Y 99</v>
          </cell>
        </row>
        <row r="573">
          <cell r="AD573">
            <v>10000</v>
          </cell>
          <cell r="AE573">
            <v>17000</v>
          </cell>
          <cell r="AF573">
            <v>17090</v>
          </cell>
          <cell r="AG573">
            <v>17600</v>
          </cell>
          <cell r="AH573">
            <v>17600</v>
          </cell>
          <cell r="AI573">
            <v>17600</v>
          </cell>
          <cell r="AJ573">
            <v>17600</v>
          </cell>
          <cell r="AK573">
            <v>17600</v>
          </cell>
          <cell r="AL573">
            <v>17600</v>
          </cell>
          <cell r="AM573">
            <v>17617</v>
          </cell>
          <cell r="AN573" t="str">
            <v>REASIGNACIONES HOLDINGS INVEST. RESTA 98 Y 99</v>
          </cell>
        </row>
        <row r="574">
          <cell r="AD574">
            <v>10000</v>
          </cell>
          <cell r="AE574">
            <v>17000</v>
          </cell>
          <cell r="AF574">
            <v>17090</v>
          </cell>
          <cell r="AG574">
            <v>17600</v>
          </cell>
          <cell r="AH574">
            <v>17600</v>
          </cell>
          <cell r="AI574">
            <v>17600</v>
          </cell>
          <cell r="AJ574">
            <v>17600</v>
          </cell>
          <cell r="AK574">
            <v>17600</v>
          </cell>
          <cell r="AL574">
            <v>17600</v>
          </cell>
          <cell r="AM574">
            <v>17616</v>
          </cell>
          <cell r="AN574" t="str">
            <v>REASIGNACIONES P. RICO INVEST. RESTA 98 Y 99</v>
          </cell>
        </row>
        <row r="575">
          <cell r="AD575">
            <v>10000</v>
          </cell>
          <cell r="AE575">
            <v>17000</v>
          </cell>
          <cell r="AF575">
            <v>17090</v>
          </cell>
          <cell r="AG575">
            <v>17600</v>
          </cell>
          <cell r="AH575">
            <v>17600</v>
          </cell>
          <cell r="AI575">
            <v>17600</v>
          </cell>
          <cell r="AJ575">
            <v>17600</v>
          </cell>
          <cell r="AK575">
            <v>17600</v>
          </cell>
          <cell r="AL575">
            <v>17600</v>
          </cell>
          <cell r="AM575">
            <v>17609</v>
          </cell>
          <cell r="AN575" t="str">
            <v>AJUSTES - RESTO SOC. EXTRANJERO</v>
          </cell>
        </row>
        <row r="576">
          <cell r="AD576">
            <v>10000</v>
          </cell>
          <cell r="AE576">
            <v>17000</v>
          </cell>
          <cell r="AF576">
            <v>17090</v>
          </cell>
          <cell r="AG576">
            <v>17600</v>
          </cell>
          <cell r="AH576">
            <v>17600</v>
          </cell>
          <cell r="AI576">
            <v>17600</v>
          </cell>
          <cell r="AJ576">
            <v>17600</v>
          </cell>
          <cell r="AK576">
            <v>17600</v>
          </cell>
          <cell r="AL576">
            <v>17600</v>
          </cell>
          <cell r="AM576">
            <v>14169</v>
          </cell>
          <cell r="AN576" t="str">
            <v>AJUSTES - SIG PUERTO RICO</v>
          </cell>
        </row>
        <row r="577">
          <cell r="AD577">
            <v>10000</v>
          </cell>
          <cell r="AE577">
            <v>17000</v>
          </cell>
          <cell r="AF577">
            <v>17090</v>
          </cell>
          <cell r="AG577">
            <v>25000</v>
          </cell>
          <cell r="AH577">
            <v>25000</v>
          </cell>
          <cell r="AI577">
            <v>25000</v>
          </cell>
          <cell r="AJ577">
            <v>25000</v>
          </cell>
          <cell r="AK577">
            <v>25000</v>
          </cell>
          <cell r="AL577">
            <v>25000</v>
          </cell>
          <cell r="AM577">
            <v>25009</v>
          </cell>
          <cell r="AN577" t="str">
            <v>AJUSTES - E BUSINESS ESPAÑA</v>
          </cell>
        </row>
        <row r="578">
          <cell r="AD578">
            <v>10000</v>
          </cell>
          <cell r="AE578">
            <v>17000</v>
          </cell>
          <cell r="AF578">
            <v>17090</v>
          </cell>
          <cell r="AG578">
            <v>26000</v>
          </cell>
          <cell r="AH578">
            <v>26000</v>
          </cell>
          <cell r="AI578">
            <v>26000</v>
          </cell>
          <cell r="AJ578">
            <v>26000</v>
          </cell>
          <cell r="AK578">
            <v>26000</v>
          </cell>
          <cell r="AL578">
            <v>26000</v>
          </cell>
          <cell r="AM578">
            <v>26009</v>
          </cell>
          <cell r="AN578" t="str">
            <v>AJUSTES - E BUSINESS U.S.A.</v>
          </cell>
        </row>
        <row r="579">
          <cell r="AD579">
            <v>10000</v>
          </cell>
          <cell r="AE579">
            <v>17000</v>
          </cell>
          <cell r="AF579">
            <v>17090</v>
          </cell>
          <cell r="AG579">
            <v>28000</v>
          </cell>
          <cell r="AH579">
            <v>28000</v>
          </cell>
          <cell r="AI579">
            <v>28000</v>
          </cell>
          <cell r="AJ579">
            <v>28000</v>
          </cell>
          <cell r="AK579">
            <v>28000</v>
          </cell>
          <cell r="AL579">
            <v>28000</v>
          </cell>
          <cell r="AM579">
            <v>28009</v>
          </cell>
          <cell r="AN579" t="str">
            <v>AJUSTES - B2B</v>
          </cell>
        </row>
        <row r="580">
          <cell r="AD580">
            <v>10000</v>
          </cell>
          <cell r="AE580">
            <v>18000</v>
          </cell>
          <cell r="AF580">
            <v>10001</v>
          </cell>
          <cell r="AG580">
            <v>10001</v>
          </cell>
          <cell r="AH580">
            <v>10001</v>
          </cell>
          <cell r="AI580">
            <v>10001</v>
          </cell>
          <cell r="AJ580">
            <v>10001</v>
          </cell>
          <cell r="AK580">
            <v>10001</v>
          </cell>
          <cell r="AL580">
            <v>10001</v>
          </cell>
          <cell r="AM580">
            <v>10001</v>
          </cell>
          <cell r="AN580" t="str">
            <v>AJUSTES - CUADRE BALANCE GRUPO</v>
          </cell>
        </row>
        <row r="581">
          <cell r="AD581">
            <v>10000</v>
          </cell>
          <cell r="AE581">
            <v>18000</v>
          </cell>
          <cell r="AF581">
            <v>10002</v>
          </cell>
          <cell r="AG581">
            <v>10002</v>
          </cell>
          <cell r="AH581">
            <v>10002</v>
          </cell>
          <cell r="AI581">
            <v>10002</v>
          </cell>
          <cell r="AJ581">
            <v>10002</v>
          </cell>
          <cell r="AK581">
            <v>10002</v>
          </cell>
          <cell r="AL581">
            <v>10002</v>
          </cell>
          <cell r="AM581">
            <v>10002</v>
          </cell>
          <cell r="AN581" t="str">
            <v>AJUSTES - ELIMINACION LIQUIDEZ GRUPO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-8756581.8699999992</v>
          </cell>
          <cell r="G14">
            <v>8480547.7850000001</v>
          </cell>
          <cell r="H14">
            <v>-9175649.0100000016</v>
          </cell>
          <cell r="I14">
            <v>8688038.2242857125</v>
          </cell>
          <cell r="J14">
            <v>-9348397.9299999997</v>
          </cell>
          <cell r="K14">
            <v>8853384.9269999992</v>
          </cell>
          <cell r="L14">
            <v>-9836875.870000001</v>
          </cell>
          <cell r="M14">
            <v>9031054.8961538468</v>
          </cell>
          <cell r="N14">
            <v>-10244371.34</v>
          </cell>
          <cell r="O14">
            <v>9971760.8149999995</v>
          </cell>
          <cell r="P14">
            <v>-11053676.100000001</v>
          </cell>
          <cell r="Q14">
            <v>10308362.905714286</v>
          </cell>
          <cell r="R14">
            <v>0</v>
          </cell>
          <cell r="S14">
            <v>3894109.7339999997</v>
          </cell>
          <cell r="T14">
            <v>0</v>
          </cell>
          <cell r="U14">
            <v>2995469.0261538462</v>
          </cell>
        </row>
        <row r="15">
          <cell r="F15">
            <v>-3948107.99</v>
          </cell>
          <cell r="G15">
            <v>3857428.9249999998</v>
          </cell>
          <cell r="H15">
            <v>-4202542.2</v>
          </cell>
          <cell r="I15">
            <v>3945711.0985714286</v>
          </cell>
          <cell r="J15">
            <v>-4333424.62</v>
          </cell>
          <cell r="K15">
            <v>4040234.8990000002</v>
          </cell>
          <cell r="L15">
            <v>-4642494.3499999996</v>
          </cell>
          <cell r="M15">
            <v>4136086.9146153848</v>
          </cell>
          <cell r="N15">
            <v>-4744152.1100000003</v>
          </cell>
          <cell r="O15">
            <v>4608256.165</v>
          </cell>
          <cell r="P15">
            <v>-5067096.5</v>
          </cell>
          <cell r="Q15">
            <v>4752881.51</v>
          </cell>
          <cell r="R15">
            <v>0</v>
          </cell>
          <cell r="S15">
            <v>5272.7569999999996</v>
          </cell>
          <cell r="T15">
            <v>0</v>
          </cell>
          <cell r="U15">
            <v>4055.9669230769232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F17">
            <v>-3940895.04</v>
          </cell>
          <cell r="G17">
            <v>3851049</v>
          </cell>
          <cell r="H17">
            <v>-4194560</v>
          </cell>
          <cell r="I17">
            <v>3938975</v>
          </cell>
          <cell r="J17">
            <v>-4328231.04</v>
          </cell>
          <cell r="K17">
            <v>4033570</v>
          </cell>
          <cell r="L17">
            <v>-4636470</v>
          </cell>
          <cell r="M17">
            <v>4129352</v>
          </cell>
          <cell r="N17">
            <v>-4735381.04</v>
          </cell>
          <cell r="O17">
            <v>4601235</v>
          </cell>
          <cell r="P17">
            <v>-5058100</v>
          </cell>
          <cell r="Q17">
            <v>4745349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F18">
            <v>-7212.95</v>
          </cell>
          <cell r="G18">
            <v>6379.9250000000002</v>
          </cell>
          <cell r="H18">
            <v>-7982.2</v>
          </cell>
          <cell r="I18">
            <v>6736.0985714285707</v>
          </cell>
          <cell r="J18">
            <v>-5193.58</v>
          </cell>
          <cell r="K18">
            <v>6664.8989999999994</v>
          </cell>
          <cell r="L18">
            <v>-6024.35</v>
          </cell>
          <cell r="M18">
            <v>6734.914615384615</v>
          </cell>
          <cell r="N18">
            <v>-8771.07</v>
          </cell>
          <cell r="O18">
            <v>7021.165</v>
          </cell>
          <cell r="P18">
            <v>-8996.5</v>
          </cell>
          <cell r="Q18">
            <v>7532.51</v>
          </cell>
          <cell r="R18">
            <v>0</v>
          </cell>
          <cell r="S18">
            <v>5272.7569999999996</v>
          </cell>
          <cell r="T18">
            <v>0</v>
          </cell>
          <cell r="U18">
            <v>4055.9669230769232</v>
          </cell>
        </row>
        <row r="20">
          <cell r="F20">
            <v>-1115857.8700000001</v>
          </cell>
          <cell r="G20">
            <v>1036895.3124999999</v>
          </cell>
          <cell r="H20">
            <v>-1173430.92</v>
          </cell>
          <cell r="I20">
            <v>1089949.8</v>
          </cell>
          <cell r="J20">
            <v>-1252163.6599999999</v>
          </cell>
          <cell r="K20">
            <v>1128332.8620000002</v>
          </cell>
          <cell r="L20">
            <v>-1323736.18</v>
          </cell>
          <cell r="M20">
            <v>1169382.4099999999</v>
          </cell>
          <cell r="N20">
            <v>-1461594.83</v>
          </cell>
          <cell r="O20">
            <v>1409619.1174999999</v>
          </cell>
          <cell r="P20">
            <v>-1594249.92</v>
          </cell>
          <cell r="Q20">
            <v>1474509.0285714285</v>
          </cell>
          <cell r="R20">
            <v>0</v>
          </cell>
          <cell r="S20">
            <v>1032156.32</v>
          </cell>
          <cell r="T20">
            <v>0</v>
          </cell>
          <cell r="U20">
            <v>793966.4</v>
          </cell>
        </row>
        <row r="21">
          <cell r="F21">
            <v>-468653.52</v>
          </cell>
          <cell r="G21">
            <v>453163.5675</v>
          </cell>
          <cell r="H21">
            <v>-457345.02</v>
          </cell>
          <cell r="I21">
            <v>462186.32285714289</v>
          </cell>
          <cell r="J21">
            <v>-471787.04</v>
          </cell>
          <cell r="K21">
            <v>464149.88099999994</v>
          </cell>
          <cell r="L21">
            <v>-489666.39</v>
          </cell>
          <cell r="M21">
            <v>469730.57307692303</v>
          </cell>
          <cell r="N21">
            <v>-525536.43999999994</v>
          </cell>
          <cell r="O21">
            <v>516689.40499999997</v>
          </cell>
          <cell r="P21">
            <v>-562825</v>
          </cell>
          <cell r="Q21">
            <v>534427.04285714286</v>
          </cell>
          <cell r="R21">
            <v>0</v>
          </cell>
          <cell r="S21">
            <v>374098.93</v>
          </cell>
          <cell r="T21">
            <v>0</v>
          </cell>
          <cell r="U21">
            <v>287768.40769230766</v>
          </cell>
        </row>
        <row r="22">
          <cell r="F22">
            <v>-247.32</v>
          </cell>
          <cell r="G22">
            <v>193.24</v>
          </cell>
          <cell r="H22">
            <v>-246.04</v>
          </cell>
          <cell r="I22">
            <v>214.39285714285714</v>
          </cell>
          <cell r="J22">
            <v>-244.14</v>
          </cell>
          <cell r="K22">
            <v>223.417</v>
          </cell>
          <cell r="L22">
            <v>0</v>
          </cell>
          <cell r="M22">
            <v>209.79538461538462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F23">
            <v>-372.93</v>
          </cell>
          <cell r="G23">
            <v>244.10749999999999</v>
          </cell>
          <cell r="H23">
            <v>-667.06</v>
          </cell>
          <cell r="I23">
            <v>373.63857142857148</v>
          </cell>
          <cell r="J23">
            <v>-1220.1600000000001</v>
          </cell>
          <cell r="K23">
            <v>574.221</v>
          </cell>
          <cell r="L23">
            <v>-2151.98</v>
          </cell>
          <cell r="M23">
            <v>863.81769230769225</v>
          </cell>
          <cell r="N23">
            <v>-3883.89</v>
          </cell>
          <cell r="O23">
            <v>2778.0549999999998</v>
          </cell>
          <cell r="P23">
            <v>-40819.57</v>
          </cell>
          <cell r="Q23">
            <v>14156.764285714287</v>
          </cell>
          <cell r="R23">
            <v>0</v>
          </cell>
          <cell r="S23">
            <v>9909.7350000000006</v>
          </cell>
          <cell r="T23">
            <v>0</v>
          </cell>
          <cell r="U23">
            <v>7622.873076923077</v>
          </cell>
        </row>
        <row r="24">
          <cell r="F24">
            <v>-586336.21</v>
          </cell>
          <cell r="G24">
            <v>524613.55499999993</v>
          </cell>
          <cell r="H24">
            <v>-648332.72</v>
          </cell>
          <cell r="I24">
            <v>566427.24571428564</v>
          </cell>
          <cell r="J24">
            <v>-691977.94</v>
          </cell>
          <cell r="K24">
            <v>598250.82199999993</v>
          </cell>
          <cell r="L24">
            <v>-737902.83</v>
          </cell>
          <cell r="M24">
            <v>627615.9538461538</v>
          </cell>
          <cell r="N24">
            <v>-788322.95</v>
          </cell>
          <cell r="O24">
            <v>762604.73249999993</v>
          </cell>
          <cell r="P24">
            <v>-849781.48</v>
          </cell>
          <cell r="Q24">
            <v>793023.84428571432</v>
          </cell>
          <cell r="R24">
            <v>0</v>
          </cell>
          <cell r="S24">
            <v>555116.69099999999</v>
          </cell>
          <cell r="T24">
            <v>0</v>
          </cell>
          <cell r="U24">
            <v>427012.83923076926</v>
          </cell>
        </row>
        <row r="25">
          <cell r="F25">
            <v>-52724.46</v>
          </cell>
          <cell r="G25">
            <v>50292.94</v>
          </cell>
          <cell r="H25">
            <v>-57020.22</v>
          </cell>
          <cell r="I25">
            <v>52166.867142857132</v>
          </cell>
          <cell r="J25">
            <v>-83843.100000000006</v>
          </cell>
          <cell r="K25">
            <v>56428.883999999998</v>
          </cell>
          <cell r="L25">
            <v>-90958.74</v>
          </cell>
          <cell r="M25">
            <v>63548.619230769225</v>
          </cell>
          <cell r="N25">
            <v>-124805.95</v>
          </cell>
          <cell r="O25">
            <v>119750.66499999999</v>
          </cell>
          <cell r="P25">
            <v>-137765.07</v>
          </cell>
          <cell r="Q25">
            <v>124867.89142857143</v>
          </cell>
          <cell r="R25">
            <v>0</v>
          </cell>
          <cell r="S25">
            <v>87407.524000000005</v>
          </cell>
          <cell r="T25">
            <v>0</v>
          </cell>
          <cell r="U25">
            <v>67236.556923076918</v>
          </cell>
        </row>
        <row r="26">
          <cell r="F26">
            <v>-7523.43</v>
          </cell>
          <cell r="G26">
            <v>8387.9025000000001</v>
          </cell>
          <cell r="H26">
            <v>-9819.86</v>
          </cell>
          <cell r="I26">
            <v>8581.3328571428574</v>
          </cell>
          <cell r="J26">
            <v>-3091.28</v>
          </cell>
          <cell r="K26">
            <v>8705.6369999999988</v>
          </cell>
          <cell r="L26">
            <v>-3056.24</v>
          </cell>
          <cell r="M26">
            <v>7413.6507692307696</v>
          </cell>
          <cell r="N26">
            <v>-19045.599999999999</v>
          </cell>
          <cell r="O26">
            <v>7796.26</v>
          </cell>
          <cell r="P26">
            <v>-3058.8</v>
          </cell>
          <cell r="Q26">
            <v>8033.4857142857136</v>
          </cell>
          <cell r="R26">
            <v>0</v>
          </cell>
          <cell r="S26">
            <v>5623.44</v>
          </cell>
          <cell r="T26">
            <v>0</v>
          </cell>
          <cell r="U26">
            <v>4325.7230769230764</v>
          </cell>
        </row>
        <row r="28">
          <cell r="F28">
            <v>-1265530.1299999999</v>
          </cell>
          <cell r="G28">
            <v>1263856.4925000002</v>
          </cell>
          <cell r="H28">
            <v>-1259227.27</v>
          </cell>
          <cell r="I28">
            <v>1265714.9685714287</v>
          </cell>
          <cell r="J28">
            <v>-1233766.3999999999</v>
          </cell>
          <cell r="K28">
            <v>1260051.83</v>
          </cell>
          <cell r="L28">
            <v>-1263470.6599999999</v>
          </cell>
          <cell r="M28">
            <v>1262742.7284615384</v>
          </cell>
          <cell r="N28">
            <v>-1339238.03</v>
          </cell>
          <cell r="O28">
            <v>1306454.2075</v>
          </cell>
          <cell r="P28">
            <v>-1612622.11</v>
          </cell>
          <cell r="Q28">
            <v>1394346.1814285717</v>
          </cell>
          <cell r="R28">
            <v>0</v>
          </cell>
          <cell r="S28">
            <v>976042.32700000005</v>
          </cell>
          <cell r="T28">
            <v>0</v>
          </cell>
          <cell r="U28">
            <v>750801.79</v>
          </cell>
        </row>
        <row r="29">
          <cell r="F29">
            <v>-1265530.1299999999</v>
          </cell>
          <cell r="G29">
            <v>1263856.4925000002</v>
          </cell>
          <cell r="H29">
            <v>-1259227.27</v>
          </cell>
          <cell r="I29">
            <v>1265714.9685714287</v>
          </cell>
          <cell r="J29">
            <v>-1233766.3999999999</v>
          </cell>
          <cell r="K29">
            <v>1260051.83</v>
          </cell>
          <cell r="L29">
            <v>-1263470.6599999999</v>
          </cell>
          <cell r="M29">
            <v>1262742.7284615384</v>
          </cell>
          <cell r="N29">
            <v>-1339238.03</v>
          </cell>
          <cell r="O29">
            <v>1306454.2075</v>
          </cell>
          <cell r="P29">
            <v>-1612622.11</v>
          </cell>
          <cell r="Q29">
            <v>1394346.1814285717</v>
          </cell>
          <cell r="R29">
            <v>0</v>
          </cell>
          <cell r="S29">
            <v>976042.32700000005</v>
          </cell>
          <cell r="T29">
            <v>0</v>
          </cell>
          <cell r="U29">
            <v>750801.79</v>
          </cell>
        </row>
        <row r="31">
          <cell r="F31">
            <v>-2389530.48</v>
          </cell>
          <cell r="G31">
            <v>2284170.9424999999</v>
          </cell>
          <cell r="H31">
            <v>-2505865.5499999998</v>
          </cell>
          <cell r="I31">
            <v>2349683.8657142855</v>
          </cell>
          <cell r="J31">
            <v>-2528668.83</v>
          </cell>
          <cell r="K31">
            <v>2395288.4669999992</v>
          </cell>
          <cell r="L31">
            <v>-2607174.6</v>
          </cell>
          <cell r="M31">
            <v>2440168.3223076919</v>
          </cell>
          <cell r="N31">
            <v>-2699386.37</v>
          </cell>
          <cell r="O31">
            <v>2647431.3049999997</v>
          </cell>
          <cell r="P31">
            <v>-2779707.57</v>
          </cell>
          <cell r="Q31">
            <v>2686626.174285714</v>
          </cell>
          <cell r="R31">
            <v>0</v>
          </cell>
          <cell r="S31">
            <v>1880638.3219999999</v>
          </cell>
          <cell r="T31">
            <v>0</v>
          </cell>
          <cell r="U31">
            <v>1446644.8630769229</v>
          </cell>
        </row>
        <row r="32">
          <cell r="F32">
            <v>-2389530.48</v>
          </cell>
          <cell r="G32">
            <v>2284170.9424999999</v>
          </cell>
          <cell r="H32">
            <v>-2505865.5499999998</v>
          </cell>
          <cell r="I32">
            <v>2349683.8657142855</v>
          </cell>
          <cell r="J32">
            <v>-2528668.83</v>
          </cell>
          <cell r="K32">
            <v>2395288.4669999992</v>
          </cell>
          <cell r="L32">
            <v>-2607174.6</v>
          </cell>
          <cell r="M32">
            <v>2440168.3223076919</v>
          </cell>
          <cell r="N32">
            <v>-2699386.37</v>
          </cell>
          <cell r="O32">
            <v>2647431.3049999997</v>
          </cell>
          <cell r="P32">
            <v>-2779707.57</v>
          </cell>
          <cell r="Q32">
            <v>2686626.174285714</v>
          </cell>
          <cell r="R32">
            <v>0</v>
          </cell>
          <cell r="S32">
            <v>1880638.3219999999</v>
          </cell>
          <cell r="T32">
            <v>0</v>
          </cell>
          <cell r="U32">
            <v>1446644.8630769229</v>
          </cell>
        </row>
        <row r="34">
          <cell r="F34">
            <v>-37555.4</v>
          </cell>
          <cell r="G34">
            <v>38196.112500000003</v>
          </cell>
          <cell r="H34">
            <v>-34583.07</v>
          </cell>
          <cell r="I34">
            <v>36978.491428571426</v>
          </cell>
          <cell r="J34">
            <v>-374.42</v>
          </cell>
          <cell r="K34">
            <v>29476.868999999999</v>
          </cell>
          <cell r="L34">
            <v>-0.08</v>
          </cell>
          <cell r="M34">
            <v>22674.52076923077</v>
          </cell>
          <cell r="N34">
            <v>0</v>
          </cell>
          <cell r="O34">
            <v>0.02</v>
          </cell>
          <cell r="P34">
            <v>0</v>
          </cell>
          <cell r="Q34">
            <v>1.1428571428571429E-2</v>
          </cell>
          <cell r="R34">
            <v>0</v>
          </cell>
          <cell r="S34">
            <v>8.0000000000000002E-3</v>
          </cell>
          <cell r="T34">
            <v>0</v>
          </cell>
          <cell r="U34">
            <v>6.1538461538461538E-3</v>
          </cell>
        </row>
        <row r="35">
          <cell r="F35">
            <v>-37555.4</v>
          </cell>
          <cell r="G35">
            <v>38196.112500000003</v>
          </cell>
          <cell r="H35">
            <v>-34583.07</v>
          </cell>
          <cell r="I35">
            <v>36978.491428571426</v>
          </cell>
          <cell r="J35">
            <v>-374.42</v>
          </cell>
          <cell r="K35">
            <v>29476.868999999999</v>
          </cell>
          <cell r="L35">
            <v>-0.08</v>
          </cell>
          <cell r="M35">
            <v>22674.52076923077</v>
          </cell>
          <cell r="N35">
            <v>0</v>
          </cell>
          <cell r="O35">
            <v>0.02</v>
          </cell>
          <cell r="P35">
            <v>0</v>
          </cell>
          <cell r="Q35">
            <v>1.1428571428571429E-2</v>
          </cell>
          <cell r="R35">
            <v>0</v>
          </cell>
          <cell r="S35">
            <v>8.0000000000000002E-3</v>
          </cell>
          <cell r="T35">
            <v>0</v>
          </cell>
          <cell r="U35">
            <v>6.1538461538461538E-3</v>
          </cell>
        </row>
        <row r="37">
          <cell r="F37">
            <v>-3479541.41</v>
          </cell>
          <cell r="G37">
            <v>3565749.6774999998</v>
          </cell>
          <cell r="H37">
            <v>-3759157.26</v>
          </cell>
          <cell r="I37">
            <v>3587334.43</v>
          </cell>
          <cell r="J37">
            <v>-3794188.37</v>
          </cell>
          <cell r="K37">
            <v>3660775.074</v>
          </cell>
          <cell r="L37">
            <v>-3655443.66</v>
          </cell>
          <cell r="M37">
            <v>3683530.0384615385</v>
          </cell>
          <cell r="N37">
            <v>-3719536.51</v>
          </cell>
          <cell r="O37">
            <v>3706727.8074999996</v>
          </cell>
          <cell r="P37">
            <v>-4027264.51</v>
          </cell>
          <cell r="Q37">
            <v>3826193.92</v>
          </cell>
          <cell r="R37">
            <v>0</v>
          </cell>
          <cell r="S37">
            <v>2678335.7439999999</v>
          </cell>
          <cell r="T37">
            <v>0</v>
          </cell>
          <cell r="U37">
            <v>2060258.2646153846</v>
          </cell>
        </row>
        <row r="38">
          <cell r="F38">
            <v>-3479541.41</v>
          </cell>
          <cell r="G38">
            <v>3565749.6774999998</v>
          </cell>
          <cell r="H38">
            <v>-3759157.26</v>
          </cell>
          <cell r="I38">
            <v>3587334.43</v>
          </cell>
          <cell r="J38">
            <v>-3794188.37</v>
          </cell>
          <cell r="K38">
            <v>3660775.074</v>
          </cell>
          <cell r="L38">
            <v>-3655443.66</v>
          </cell>
          <cell r="M38">
            <v>3683530.0384615385</v>
          </cell>
          <cell r="N38">
            <v>-3719536.51</v>
          </cell>
          <cell r="O38">
            <v>3706727.8074999996</v>
          </cell>
          <cell r="P38">
            <v>-4027264.51</v>
          </cell>
          <cell r="Q38">
            <v>3826193.92</v>
          </cell>
          <cell r="R38">
            <v>0</v>
          </cell>
          <cell r="S38">
            <v>2678335.7439999999</v>
          </cell>
          <cell r="T38">
            <v>0</v>
          </cell>
          <cell r="U38">
            <v>2060258.2646153846</v>
          </cell>
        </row>
        <row r="39">
          <cell r="F39">
            <v>-1018820.5</v>
          </cell>
          <cell r="G39">
            <v>975779.41</v>
          </cell>
          <cell r="H39">
            <v>-849346.71</v>
          </cell>
          <cell r="I39">
            <v>918368.80142857134</v>
          </cell>
          <cell r="J39">
            <v>-884632.54</v>
          </cell>
          <cell r="K39">
            <v>905004.54200000002</v>
          </cell>
          <cell r="L39">
            <v>-907878.96</v>
          </cell>
          <cell r="M39">
            <v>909010.27461538464</v>
          </cell>
          <cell r="N39">
            <v>-1126944.25</v>
          </cell>
          <cell r="O39">
            <v>1085819.48</v>
          </cell>
          <cell r="P39">
            <v>-881672.85</v>
          </cell>
          <cell r="Q39">
            <v>1000627.1</v>
          </cell>
          <cell r="R39">
            <v>0</v>
          </cell>
          <cell r="S39">
            <v>700438.97</v>
          </cell>
          <cell r="T39">
            <v>0</v>
          </cell>
          <cell r="U39">
            <v>538799.20769230765</v>
          </cell>
        </row>
        <row r="40">
          <cell r="F40">
            <v>-29306.05</v>
          </cell>
          <cell r="G40">
            <v>31602.845000000001</v>
          </cell>
          <cell r="H40">
            <v>-42588.52</v>
          </cell>
          <cell r="I40">
            <v>35476.301428571423</v>
          </cell>
          <cell r="J40">
            <v>-33346.67</v>
          </cell>
          <cell r="K40">
            <v>35936.841</v>
          </cell>
          <cell r="L40">
            <v>-30302.54</v>
          </cell>
          <cell r="M40">
            <v>35042.518461538457</v>
          </cell>
          <cell r="N40">
            <v>-16888.57</v>
          </cell>
          <cell r="O40">
            <v>20112.097499999996</v>
          </cell>
          <cell r="P40">
            <v>-30280.11</v>
          </cell>
          <cell r="Q40">
            <v>20890.068571428568</v>
          </cell>
          <cell r="R40">
            <v>0</v>
          </cell>
          <cell r="S40">
            <v>14623.047999999999</v>
          </cell>
          <cell r="T40">
            <v>0</v>
          </cell>
          <cell r="U40">
            <v>11248.49846153846</v>
          </cell>
        </row>
        <row r="41">
          <cell r="F41">
            <v>-637809.25</v>
          </cell>
          <cell r="G41">
            <v>639579.77</v>
          </cell>
          <cell r="H41">
            <v>-631401.84</v>
          </cell>
          <cell r="I41">
            <v>638068.17000000004</v>
          </cell>
          <cell r="J41">
            <v>-486702.39</v>
          </cell>
          <cell r="K41">
            <v>627088.6179999999</v>
          </cell>
          <cell r="L41">
            <v>-579141.18999999994</v>
          </cell>
          <cell r="M41">
            <v>634906.05000000005</v>
          </cell>
          <cell r="N41">
            <v>-405592.96</v>
          </cell>
          <cell r="O41">
            <v>450760.14500000002</v>
          </cell>
          <cell r="P41">
            <v>-400167.16</v>
          </cell>
          <cell r="Q41">
            <v>430970.15571428573</v>
          </cell>
          <cell r="R41">
            <v>0</v>
          </cell>
          <cell r="S41">
            <v>301679.10900000005</v>
          </cell>
          <cell r="T41">
            <v>0</v>
          </cell>
          <cell r="U41">
            <v>232060.85307692311</v>
          </cell>
        </row>
        <row r="42">
          <cell r="F42">
            <v>-31.98</v>
          </cell>
          <cell r="G42">
            <v>43.914999999999999</v>
          </cell>
          <cell r="H42">
            <v>-30.97</v>
          </cell>
          <cell r="I42">
            <v>38.227142857142859</v>
          </cell>
          <cell r="J42">
            <v>-30</v>
          </cell>
          <cell r="K42">
            <v>35.858000000000004</v>
          </cell>
          <cell r="L42">
            <v>-2.68</v>
          </cell>
          <cell r="M42">
            <v>30.310769230769235</v>
          </cell>
          <cell r="N42">
            <v>0</v>
          </cell>
          <cell r="O42">
            <v>0.67</v>
          </cell>
          <cell r="P42">
            <v>0</v>
          </cell>
          <cell r="Q42">
            <v>0.3828571428571429</v>
          </cell>
          <cell r="R42">
            <v>0</v>
          </cell>
          <cell r="S42">
            <v>0.26800000000000002</v>
          </cell>
          <cell r="T42">
            <v>0</v>
          </cell>
          <cell r="U42">
            <v>0.20615384615384616</v>
          </cell>
        </row>
        <row r="43">
          <cell r="F43">
            <v>-319486.08000000002</v>
          </cell>
          <cell r="G43">
            <v>301885.57750000001</v>
          </cell>
          <cell r="H43">
            <v>-303536.40999999997</v>
          </cell>
          <cell r="I43">
            <v>299614.8842857143</v>
          </cell>
          <cell r="J43">
            <v>-301866.28000000003</v>
          </cell>
          <cell r="K43">
            <v>301882.57199999999</v>
          </cell>
          <cell r="L43">
            <v>-240959.41</v>
          </cell>
          <cell r="M43">
            <v>290897.26923076925</v>
          </cell>
          <cell r="N43">
            <v>-315239.88</v>
          </cell>
          <cell r="O43">
            <v>309123.61</v>
          </cell>
          <cell r="P43">
            <v>-283954.57</v>
          </cell>
          <cell r="Q43">
            <v>307513.10714285716</v>
          </cell>
          <cell r="R43">
            <v>0</v>
          </cell>
          <cell r="S43">
            <v>215259.17499999999</v>
          </cell>
          <cell r="T43">
            <v>0</v>
          </cell>
          <cell r="U43">
            <v>165583.98076923078</v>
          </cell>
        </row>
        <row r="44">
          <cell r="F44">
            <v>-1209223.8999999999</v>
          </cell>
          <cell r="G44">
            <v>1429771.8449999997</v>
          </cell>
          <cell r="H44">
            <v>-1193360.3400000001</v>
          </cell>
          <cell r="I44">
            <v>1339294.7942857142</v>
          </cell>
          <cell r="J44">
            <v>-1121442.02</v>
          </cell>
          <cell r="K44">
            <v>1286627.3779999998</v>
          </cell>
          <cell r="L44">
            <v>-951918.98</v>
          </cell>
          <cell r="M44">
            <v>1223931.5538461537</v>
          </cell>
          <cell r="N44">
            <v>-1339217.8700000001</v>
          </cell>
          <cell r="O44">
            <v>1212038.105</v>
          </cell>
          <cell r="P44">
            <v>-1440115.74</v>
          </cell>
          <cell r="Q44">
            <v>1281154.6685714286</v>
          </cell>
          <cell r="R44">
            <v>0</v>
          </cell>
          <cell r="S44">
            <v>896808.26799999992</v>
          </cell>
          <cell r="T44">
            <v>0</v>
          </cell>
          <cell r="U44">
            <v>689852.51384615386</v>
          </cell>
        </row>
        <row r="45">
          <cell r="F45">
            <v>-128124.3</v>
          </cell>
          <cell r="G45">
            <v>126355.69749999999</v>
          </cell>
          <cell r="H45">
            <v>-117475.8</v>
          </cell>
          <cell r="I45">
            <v>122011.06857142858</v>
          </cell>
          <cell r="J45">
            <v>-112281.01</v>
          </cell>
          <cell r="K45">
            <v>120335.11200000001</v>
          </cell>
          <cell r="L45">
            <v>-106939.82</v>
          </cell>
          <cell r="M45">
            <v>117935.75153846154</v>
          </cell>
          <cell r="N45">
            <v>-114265.33</v>
          </cell>
          <cell r="O45">
            <v>113695.69750000001</v>
          </cell>
          <cell r="P45">
            <v>-96426.9</v>
          </cell>
          <cell r="Q45">
            <v>106469.70714285715</v>
          </cell>
          <cell r="R45">
            <v>0</v>
          </cell>
          <cell r="S45">
            <v>74528.795000000013</v>
          </cell>
          <cell r="T45">
            <v>0</v>
          </cell>
          <cell r="U45">
            <v>57329.842307692314</v>
          </cell>
        </row>
        <row r="46">
          <cell r="F46">
            <v>-268559.78999999998</v>
          </cell>
          <cell r="G46">
            <v>303929.63750000001</v>
          </cell>
          <cell r="H46">
            <v>-271621.15000000002</v>
          </cell>
          <cell r="I46">
            <v>288448.83714285714</v>
          </cell>
          <cell r="J46">
            <v>-258793.86</v>
          </cell>
          <cell r="K46">
            <v>281606.21799999999</v>
          </cell>
          <cell r="L46">
            <v>-366525.97</v>
          </cell>
          <cell r="M46">
            <v>283934.84999999998</v>
          </cell>
          <cell r="N46">
            <v>-269704.78999999998</v>
          </cell>
          <cell r="O46">
            <v>295772.70500000002</v>
          </cell>
          <cell r="P46">
            <v>-262474.53000000003</v>
          </cell>
          <cell r="Q46">
            <v>283342.74142857146</v>
          </cell>
          <cell r="R46">
            <v>0</v>
          </cell>
          <cell r="S46">
            <v>198339.91900000002</v>
          </cell>
          <cell r="T46">
            <v>0</v>
          </cell>
          <cell r="U46">
            <v>152569.16846153847</v>
          </cell>
        </row>
        <row r="47">
          <cell r="F47">
            <v>-1697134.49</v>
          </cell>
          <cell r="G47">
            <v>1456377.6025</v>
          </cell>
          <cell r="H47">
            <v>-1565482.31</v>
          </cell>
          <cell r="I47">
            <v>1555370.152857143</v>
          </cell>
          <cell r="J47">
            <v>-1456419.83</v>
          </cell>
          <cell r="K47">
            <v>1527607.0919999999</v>
          </cell>
          <cell r="L47">
            <v>-1302139.47</v>
          </cell>
          <cell r="M47">
            <v>1504444.9523076923</v>
          </cell>
          <cell r="N47">
            <v>-1988880.29</v>
          </cell>
          <cell r="O47">
            <v>1801444.1875</v>
          </cell>
          <cell r="P47">
            <v>-1609844.5</v>
          </cell>
          <cell r="Q47">
            <v>1747639.4685714287</v>
          </cell>
          <cell r="R47">
            <v>0</v>
          </cell>
          <cell r="S47">
            <v>1223347.628</v>
          </cell>
          <cell r="T47">
            <v>0</v>
          </cell>
          <cell r="U47">
            <v>941036.63692307705</v>
          </cell>
        </row>
        <row r="48">
          <cell r="F48">
            <v>1916321.35</v>
          </cell>
          <cell r="G48">
            <v>-1791337.38</v>
          </cell>
          <cell r="H48">
            <v>1282881.8799999999</v>
          </cell>
          <cell r="I48">
            <v>-1690422.414285714</v>
          </cell>
          <cell r="J48">
            <v>927518.26</v>
          </cell>
          <cell r="K48">
            <v>-1502539.5809999998</v>
          </cell>
          <cell r="L48">
            <v>892025.84</v>
          </cell>
          <cell r="M48">
            <v>-1390792.29</v>
          </cell>
          <cell r="N48">
            <v>1918107.73</v>
          </cell>
          <cell r="O48">
            <v>-1642672.3675000002</v>
          </cell>
          <cell r="P48">
            <v>1021906.29</v>
          </cell>
          <cell r="Q48">
            <v>-1411038.75</v>
          </cell>
          <cell r="R48">
            <v>0</v>
          </cell>
          <cell r="S48">
            <v>-987727.125</v>
          </cell>
          <cell r="T48">
            <v>0</v>
          </cell>
          <cell r="U48">
            <v>-759790.09615384613</v>
          </cell>
        </row>
        <row r="49">
          <cell r="F49">
            <v>-81252.509999999995</v>
          </cell>
          <cell r="G49">
            <v>85101.342499999999</v>
          </cell>
          <cell r="H49">
            <v>-60797.91</v>
          </cell>
          <cell r="I49">
            <v>74617.442857142858</v>
          </cell>
          <cell r="J49">
            <v>-59977.31</v>
          </cell>
          <cell r="K49">
            <v>70722.33600000001</v>
          </cell>
          <cell r="L49">
            <v>-55570.400000000001</v>
          </cell>
          <cell r="M49">
            <v>67785.693846153852</v>
          </cell>
          <cell r="N49">
            <v>-57355.68</v>
          </cell>
          <cell r="O49">
            <v>56509.6175</v>
          </cell>
          <cell r="P49">
            <v>-40626.39</v>
          </cell>
          <cell r="Q49">
            <v>54705.802857142866</v>
          </cell>
          <cell r="R49">
            <v>0</v>
          </cell>
          <cell r="S49">
            <v>38294.062000000005</v>
          </cell>
          <cell r="T49">
            <v>0</v>
          </cell>
          <cell r="U49">
            <v>29456.970769230775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F51">
            <v>-6113.91</v>
          </cell>
          <cell r="G51">
            <v>6659.415</v>
          </cell>
          <cell r="H51">
            <v>-6397.18</v>
          </cell>
          <cell r="I51">
            <v>6448.1642857142861</v>
          </cell>
          <cell r="J51">
            <v>-6214.72</v>
          </cell>
          <cell r="K51">
            <v>6468.0879999999997</v>
          </cell>
          <cell r="L51">
            <v>-6090.08</v>
          </cell>
          <cell r="M51">
            <v>6403.1038461538456</v>
          </cell>
          <cell r="N51">
            <v>-3554.62</v>
          </cell>
          <cell r="O51">
            <v>4123.8599999999997</v>
          </cell>
          <cell r="P51">
            <v>-3608.05</v>
          </cell>
          <cell r="Q51">
            <v>3919.4671428571423</v>
          </cell>
          <cell r="R51">
            <v>0</v>
          </cell>
          <cell r="S51">
            <v>2743.6269999999995</v>
          </cell>
          <cell r="T51">
            <v>0</v>
          </cell>
          <cell r="U51">
            <v>2110.4823076923076</v>
          </cell>
        </row>
        <row r="53">
          <cell r="F53">
            <v>-1724643.17</v>
          </cell>
          <cell r="G53">
            <v>1752794.9575</v>
          </cell>
          <cell r="H53">
            <v>-1758478.36</v>
          </cell>
          <cell r="I53">
            <v>1734507.3428571429</v>
          </cell>
          <cell r="J53">
            <v>-1628206.89</v>
          </cell>
          <cell r="K53">
            <v>1724787.8979999998</v>
          </cell>
          <cell r="L53">
            <v>-1565674.02</v>
          </cell>
          <cell r="M53">
            <v>1693481.4615384613</v>
          </cell>
          <cell r="N53">
            <v>-1596861.03</v>
          </cell>
          <cell r="O53">
            <v>1575606.06621073</v>
          </cell>
          <cell r="P53">
            <v>-1558939.56</v>
          </cell>
          <cell r="Q53">
            <v>1561323.5085714285</v>
          </cell>
          <cell r="R53">
            <v>0</v>
          </cell>
          <cell r="S53">
            <v>917986.01292141015</v>
          </cell>
          <cell r="T53">
            <v>0</v>
          </cell>
          <cell r="U53">
            <v>703749.336486705</v>
          </cell>
        </row>
        <row r="54"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7">
          <cell r="F57">
            <v>-198815.65</v>
          </cell>
          <cell r="G57">
            <v>198224.83249999999</v>
          </cell>
          <cell r="H57">
            <v>-199348.48000000001</v>
          </cell>
          <cell r="I57">
            <v>204554.22142857139</v>
          </cell>
          <cell r="J57">
            <v>-187948.19</v>
          </cell>
          <cell r="K57">
            <v>203119.08599999998</v>
          </cell>
          <cell r="L57">
            <v>-171090.91</v>
          </cell>
          <cell r="M57">
            <v>192866.78846153844</v>
          </cell>
          <cell r="N57">
            <v>-201366.29</v>
          </cell>
          <cell r="O57">
            <v>191204.94</v>
          </cell>
          <cell r="P57">
            <v>-163724.73000000001</v>
          </cell>
          <cell r="Q57">
            <v>187341.76571428566</v>
          </cell>
          <cell r="R57">
            <v>0</v>
          </cell>
          <cell r="S57">
            <v>131139.23599999998</v>
          </cell>
          <cell r="T57">
            <v>0</v>
          </cell>
          <cell r="U57">
            <v>100876.33538461536</v>
          </cell>
        </row>
        <row r="58">
          <cell r="F58">
            <v>-48871.3</v>
          </cell>
          <cell r="G58">
            <v>60025.22</v>
          </cell>
          <cell r="H58">
            <v>-53499.12</v>
          </cell>
          <cell r="I58">
            <v>57503.767142857134</v>
          </cell>
          <cell r="J58">
            <v>-51894.54</v>
          </cell>
          <cell r="K58">
            <v>58330.210999999981</v>
          </cell>
          <cell r="L58">
            <v>-49078.27</v>
          </cell>
          <cell r="M58">
            <v>55890.712307692302</v>
          </cell>
          <cell r="N58">
            <v>-54024.92</v>
          </cell>
          <cell r="O58">
            <v>53043.487499999959</v>
          </cell>
          <cell r="P58">
            <v>-32831.53</v>
          </cell>
          <cell r="Q58">
            <v>45682.715714285674</v>
          </cell>
          <cell r="R58">
            <v>0</v>
          </cell>
          <cell r="S58">
            <v>31977.900999999969</v>
          </cell>
          <cell r="T58">
            <v>0</v>
          </cell>
          <cell r="U58">
            <v>24598.385384615365</v>
          </cell>
        </row>
        <row r="59">
          <cell r="F59">
            <v>-66657.14</v>
          </cell>
          <cell r="G59">
            <v>60045.17</v>
          </cell>
          <cell r="H59">
            <v>-53950.31</v>
          </cell>
          <cell r="I59">
            <v>60157.058571428563</v>
          </cell>
          <cell r="J59">
            <v>-45012.27</v>
          </cell>
          <cell r="K59">
            <v>57338.157999999996</v>
          </cell>
          <cell r="L59">
            <v>-35876.660000000003</v>
          </cell>
          <cell r="M59">
            <v>51632.87</v>
          </cell>
          <cell r="N59">
            <v>-35721.03</v>
          </cell>
          <cell r="O59">
            <v>38115.017500000002</v>
          </cell>
          <cell r="P59">
            <v>-25874.240000000002</v>
          </cell>
          <cell r="Q59">
            <v>34804.857142857138</v>
          </cell>
          <cell r="R59">
            <v>0</v>
          </cell>
          <cell r="S59">
            <v>24363.4</v>
          </cell>
          <cell r="T59">
            <v>0</v>
          </cell>
          <cell r="U59">
            <v>18741.076923076926</v>
          </cell>
        </row>
        <row r="60">
          <cell r="F60">
            <v>-36499.120000000003</v>
          </cell>
          <cell r="G60">
            <v>35523.167500000003</v>
          </cell>
          <cell r="H60">
            <v>-42673.82</v>
          </cell>
          <cell r="I60">
            <v>37705.991428571426</v>
          </cell>
          <cell r="J60">
            <v>-36818.730000000003</v>
          </cell>
          <cell r="K60">
            <v>37424.92</v>
          </cell>
          <cell r="L60">
            <v>-27050.59</v>
          </cell>
          <cell r="M60">
            <v>34899.163846153853</v>
          </cell>
          <cell r="N60">
            <v>-28589.86</v>
          </cell>
          <cell r="O60">
            <v>30140.804999999997</v>
          </cell>
          <cell r="P60">
            <v>-25351.03</v>
          </cell>
          <cell r="Q60">
            <v>29301.688571428567</v>
          </cell>
          <cell r="R60">
            <v>0</v>
          </cell>
          <cell r="S60">
            <v>20511.181999999997</v>
          </cell>
          <cell r="T60">
            <v>0</v>
          </cell>
          <cell r="U60">
            <v>15777.832307692306</v>
          </cell>
        </row>
        <row r="61">
          <cell r="F61">
            <v>-46788.09</v>
          </cell>
          <cell r="G61">
            <v>42631.275000000001</v>
          </cell>
          <cell r="H61">
            <v>-49225.23</v>
          </cell>
          <cell r="I61">
            <v>49187.404285714278</v>
          </cell>
          <cell r="J61">
            <v>-54222.65</v>
          </cell>
          <cell r="K61">
            <v>50025.796999999999</v>
          </cell>
          <cell r="L61">
            <v>-59085.39</v>
          </cell>
          <cell r="M61">
            <v>50444.042307692303</v>
          </cell>
          <cell r="N61">
            <v>-83030.48</v>
          </cell>
          <cell r="O61">
            <v>69905.63</v>
          </cell>
          <cell r="P61">
            <v>-79667.929999999993</v>
          </cell>
          <cell r="Q61">
            <v>77552.504285714283</v>
          </cell>
          <cell r="R61">
            <v>0</v>
          </cell>
          <cell r="S61">
            <v>54286.753000000004</v>
          </cell>
          <cell r="T61">
            <v>0</v>
          </cell>
          <cell r="U61">
            <v>41759.040769230771</v>
          </cell>
        </row>
        <row r="63">
          <cell r="F63">
            <v>-534604.80000000005</v>
          </cell>
          <cell r="G63">
            <v>558947</v>
          </cell>
          <cell r="H63">
            <v>-554260</v>
          </cell>
          <cell r="I63">
            <v>552202</v>
          </cell>
          <cell r="J63">
            <v>-520269.52</v>
          </cell>
          <cell r="K63">
            <v>550183</v>
          </cell>
          <cell r="L63">
            <v>-520738.24</v>
          </cell>
          <cell r="M63">
            <v>546138</v>
          </cell>
          <cell r="N63">
            <v>-509157.92</v>
          </cell>
          <cell r="O63">
            <v>511007.30871073017</v>
          </cell>
          <cell r="P63">
            <v>-509878</v>
          </cell>
          <cell r="Q63">
            <v>509878</v>
          </cell>
          <cell r="R63">
            <v>0</v>
          </cell>
          <cell r="S63">
            <v>181974.15692141015</v>
          </cell>
          <cell r="T63">
            <v>0</v>
          </cell>
          <cell r="U63">
            <v>137586.37033285899</v>
          </cell>
        </row>
        <row r="64">
          <cell r="F64">
            <v>-534604.80000000005</v>
          </cell>
          <cell r="G64">
            <v>558947</v>
          </cell>
          <cell r="H64">
            <v>-554260</v>
          </cell>
          <cell r="I64">
            <v>552202</v>
          </cell>
          <cell r="J64">
            <v>-520269.52</v>
          </cell>
          <cell r="K64">
            <v>550183</v>
          </cell>
          <cell r="L64">
            <v>-520738.24</v>
          </cell>
          <cell r="M64">
            <v>546138</v>
          </cell>
          <cell r="N64">
            <v>-509157.92</v>
          </cell>
          <cell r="O64">
            <v>511007.30871073017</v>
          </cell>
          <cell r="P64">
            <v>-509878</v>
          </cell>
          <cell r="Q64">
            <v>509878</v>
          </cell>
          <cell r="R64">
            <v>0</v>
          </cell>
          <cell r="S64">
            <v>181974.15692141015</v>
          </cell>
          <cell r="T64">
            <v>0</v>
          </cell>
          <cell r="U64">
            <v>137586.37033285899</v>
          </cell>
        </row>
        <row r="66">
          <cell r="F66">
            <v>-648425.59</v>
          </cell>
          <cell r="G66">
            <v>659417.1875</v>
          </cell>
          <cell r="H66">
            <v>-665547.79</v>
          </cell>
          <cell r="I66">
            <v>644900.25142857141</v>
          </cell>
          <cell r="J66">
            <v>-584524.1</v>
          </cell>
          <cell r="K66">
            <v>634947.696</v>
          </cell>
          <cell r="L66">
            <v>-595100.6</v>
          </cell>
          <cell r="M66">
            <v>625343.92692307686</v>
          </cell>
          <cell r="N66">
            <v>-577435</v>
          </cell>
          <cell r="O66">
            <v>583812.88</v>
          </cell>
          <cell r="P66">
            <v>-574374.96</v>
          </cell>
          <cell r="Q66">
            <v>567574.93142857135</v>
          </cell>
          <cell r="R66">
            <v>0</v>
          </cell>
          <cell r="S66">
            <v>397302.45199999999</v>
          </cell>
          <cell r="T66">
            <v>0</v>
          </cell>
          <cell r="U66">
            <v>305617.27076923073</v>
          </cell>
        </row>
        <row r="67">
          <cell r="F67">
            <v>-648425.59</v>
          </cell>
          <cell r="G67">
            <v>659417.1875</v>
          </cell>
          <cell r="H67">
            <v>-665547.79</v>
          </cell>
          <cell r="I67">
            <v>644900.25142857141</v>
          </cell>
          <cell r="J67">
            <v>-584524.1</v>
          </cell>
          <cell r="K67">
            <v>634947.696</v>
          </cell>
          <cell r="L67">
            <v>-595100.6</v>
          </cell>
          <cell r="M67">
            <v>625343.92692307686</v>
          </cell>
          <cell r="N67">
            <v>-577435</v>
          </cell>
          <cell r="O67">
            <v>583812.88</v>
          </cell>
          <cell r="P67">
            <v>-574374.96</v>
          </cell>
          <cell r="Q67">
            <v>567574.93142857135</v>
          </cell>
          <cell r="R67">
            <v>0</v>
          </cell>
          <cell r="S67">
            <v>397302.45199999999</v>
          </cell>
          <cell r="T67">
            <v>0</v>
          </cell>
          <cell r="U67">
            <v>305617.27076923073</v>
          </cell>
        </row>
        <row r="69">
          <cell r="F69">
            <v>-342797.13</v>
          </cell>
          <cell r="G69">
            <v>336205.93749999994</v>
          </cell>
          <cell r="H69">
            <v>-339322.09</v>
          </cell>
          <cell r="I69">
            <v>332850.87</v>
          </cell>
          <cell r="J69">
            <v>-335465.08</v>
          </cell>
          <cell r="K69">
            <v>336538.11599999998</v>
          </cell>
          <cell r="L69">
            <v>-278744.27</v>
          </cell>
          <cell r="M69">
            <v>329132.74615384615</v>
          </cell>
          <cell r="N69">
            <v>-308901.82</v>
          </cell>
          <cell r="O69">
            <v>289580.9375</v>
          </cell>
          <cell r="P69">
            <v>-310961.87</v>
          </cell>
          <cell r="Q69">
            <v>296528.81142857135</v>
          </cell>
          <cell r="R69">
            <v>0</v>
          </cell>
          <cell r="S69">
            <v>207570.16800000001</v>
          </cell>
          <cell r="T69">
            <v>0</v>
          </cell>
          <cell r="U69">
            <v>159669.35999999999</v>
          </cell>
        </row>
        <row r="70">
          <cell r="F70">
            <v>-342797.13</v>
          </cell>
          <cell r="G70">
            <v>336205.93749999994</v>
          </cell>
          <cell r="H70">
            <v>-339322.09</v>
          </cell>
          <cell r="I70">
            <v>332850.87</v>
          </cell>
          <cell r="J70">
            <v>-335465.08</v>
          </cell>
          <cell r="K70">
            <v>336538.11599999998</v>
          </cell>
          <cell r="L70">
            <v>-278744.27</v>
          </cell>
          <cell r="M70">
            <v>329132.74615384615</v>
          </cell>
          <cell r="N70">
            <v>-308901.82</v>
          </cell>
          <cell r="O70">
            <v>289580.9375</v>
          </cell>
          <cell r="P70">
            <v>-310961.87</v>
          </cell>
          <cell r="Q70">
            <v>296528.81142857135</v>
          </cell>
          <cell r="R70">
            <v>0</v>
          </cell>
          <cell r="S70">
            <v>207570.16800000001</v>
          </cell>
          <cell r="T70">
            <v>0</v>
          </cell>
          <cell r="U70">
            <v>159669.35999999999</v>
          </cell>
        </row>
        <row r="72"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8">
          <cell r="F78">
            <v>-502164.63</v>
          </cell>
          <cell r="G78">
            <v>504470.3575000001</v>
          </cell>
          <cell r="H78">
            <v>-511718.3</v>
          </cell>
          <cell r="I78">
            <v>503787.59</v>
          </cell>
          <cell r="J78">
            <v>-530372.27</v>
          </cell>
          <cell r="K78">
            <v>508180.96900000004</v>
          </cell>
          <cell r="L78">
            <v>-571964.87</v>
          </cell>
          <cell r="M78">
            <v>522915.73769230768</v>
          </cell>
          <cell r="N78">
            <v>-605919.81999999995</v>
          </cell>
          <cell r="O78">
            <v>591439.47</v>
          </cell>
          <cell r="P78">
            <v>-499925.43</v>
          </cell>
          <cell r="Q78">
            <v>589128.15857142862</v>
          </cell>
          <cell r="R78">
            <v>0</v>
          </cell>
          <cell r="S78">
            <v>412389.71100000007</v>
          </cell>
          <cell r="T78">
            <v>0</v>
          </cell>
          <cell r="U78">
            <v>317222.85461538465</v>
          </cell>
        </row>
        <row r="79">
          <cell r="F79">
            <v>-350324.06</v>
          </cell>
          <cell r="G79">
            <v>348052.64250000007</v>
          </cell>
          <cell r="H79">
            <v>-365998</v>
          </cell>
          <cell r="I79">
            <v>350831.43428571429</v>
          </cell>
          <cell r="J79">
            <v>-356884.16</v>
          </cell>
          <cell r="K79">
            <v>353420.23100000003</v>
          </cell>
          <cell r="L79">
            <v>-395426.7</v>
          </cell>
          <cell r="M79">
            <v>362363.54769230774</v>
          </cell>
          <cell r="N79">
            <v>-421460.47999999998</v>
          </cell>
          <cell r="O79">
            <v>414436.24249999993</v>
          </cell>
          <cell r="P79">
            <v>-295616.07</v>
          </cell>
          <cell r="Q79">
            <v>403614.69714285719</v>
          </cell>
          <cell r="R79">
            <v>0</v>
          </cell>
          <cell r="S79">
            <v>282530.28800000006</v>
          </cell>
          <cell r="T79">
            <v>0</v>
          </cell>
          <cell r="U79">
            <v>217330.99076923082</v>
          </cell>
        </row>
        <row r="80">
          <cell r="F80">
            <v>-44013.47</v>
          </cell>
          <cell r="G80">
            <v>47560.99749999999</v>
          </cell>
          <cell r="H80">
            <v>-42244.81</v>
          </cell>
          <cell r="I80">
            <v>44900.284285714268</v>
          </cell>
          <cell r="J80">
            <v>-31579.65</v>
          </cell>
          <cell r="K80">
            <v>41836.732000000011</v>
          </cell>
          <cell r="L80">
            <v>-47125.05</v>
          </cell>
          <cell r="M80">
            <v>43165.774615384616</v>
          </cell>
          <cell r="N80">
            <v>-65869.960000000006</v>
          </cell>
          <cell r="O80">
            <v>63582.887499999983</v>
          </cell>
          <cell r="P80">
            <v>-85264.84</v>
          </cell>
          <cell r="Q80">
            <v>71370.004285714327</v>
          </cell>
          <cell r="R80">
            <v>0</v>
          </cell>
          <cell r="S80">
            <v>49959.003000000026</v>
          </cell>
          <cell r="T80">
            <v>0</v>
          </cell>
          <cell r="U80">
            <v>38430.002307692339</v>
          </cell>
        </row>
        <row r="81">
          <cell r="F81">
            <v>-25233.759999999998</v>
          </cell>
          <cell r="G81">
            <v>25208.0275</v>
          </cell>
          <cell r="H81">
            <v>-25250.02</v>
          </cell>
          <cell r="I81">
            <v>25219.511428571426</v>
          </cell>
          <cell r="J81">
            <v>-25309.91</v>
          </cell>
          <cell r="K81">
            <v>25241.257999999998</v>
          </cell>
          <cell r="L81">
            <v>-33654.86</v>
          </cell>
          <cell r="M81">
            <v>27180.094615384613</v>
          </cell>
          <cell r="N81">
            <v>-33699.18</v>
          </cell>
          <cell r="O81">
            <v>33665.375</v>
          </cell>
          <cell r="P81">
            <v>-33723.96</v>
          </cell>
          <cell r="Q81">
            <v>33688.862857142856</v>
          </cell>
          <cell r="R81">
            <v>0</v>
          </cell>
          <cell r="S81">
            <v>23582.204000000002</v>
          </cell>
          <cell r="T81">
            <v>0</v>
          </cell>
          <cell r="U81">
            <v>18140.156923076924</v>
          </cell>
        </row>
        <row r="82">
          <cell r="F82">
            <v>-281076.83</v>
          </cell>
          <cell r="G82">
            <v>275283.61750000005</v>
          </cell>
          <cell r="H82">
            <v>-298503.17</v>
          </cell>
          <cell r="I82">
            <v>280711.6385714286</v>
          </cell>
          <cell r="J82">
            <v>-299994.59999999998</v>
          </cell>
          <cell r="K82">
            <v>286342.24100000004</v>
          </cell>
          <cell r="L82">
            <v>-314646.78999999998</v>
          </cell>
          <cell r="M82">
            <v>292017.67846153851</v>
          </cell>
          <cell r="N82">
            <v>-321891.34000000003</v>
          </cell>
          <cell r="O82">
            <v>317187.98</v>
          </cell>
          <cell r="P82">
            <v>-176627.27</v>
          </cell>
          <cell r="Q82">
            <v>298555.83</v>
          </cell>
          <cell r="R82">
            <v>0</v>
          </cell>
          <cell r="S82">
            <v>208989.08100000001</v>
          </cell>
          <cell r="T82">
            <v>0</v>
          </cell>
          <cell r="U82">
            <v>160760.83153846156</v>
          </cell>
        </row>
        <row r="84">
          <cell r="F84">
            <v>-151840.57</v>
          </cell>
          <cell r="G84">
            <v>156417.715</v>
          </cell>
          <cell r="H84">
            <v>-145720.29999999999</v>
          </cell>
          <cell r="I84">
            <v>152956.15571428573</v>
          </cell>
          <cell r="J84">
            <v>-173488.11</v>
          </cell>
          <cell r="K84">
            <v>154760.73800000001</v>
          </cell>
          <cell r="L84">
            <v>-176538.17</v>
          </cell>
          <cell r="M84">
            <v>160552.19</v>
          </cell>
          <cell r="N84">
            <v>-184459.34</v>
          </cell>
          <cell r="O84">
            <v>177003.22750000001</v>
          </cell>
          <cell r="P84">
            <v>-204309.36</v>
          </cell>
          <cell r="Q84">
            <v>185513.46142857141</v>
          </cell>
          <cell r="R84">
            <v>0</v>
          </cell>
          <cell r="S84">
            <v>129859.42300000001</v>
          </cell>
          <cell r="T84">
            <v>0</v>
          </cell>
          <cell r="U84">
            <v>99891.863846153836</v>
          </cell>
        </row>
        <row r="85">
          <cell r="F85">
            <v>-52733.91</v>
          </cell>
          <cell r="G85">
            <v>53276.892500000002</v>
          </cell>
          <cell r="H85">
            <v>-57212.25</v>
          </cell>
          <cell r="I85">
            <v>53799.471428571429</v>
          </cell>
          <cell r="J85">
            <v>-56836.87</v>
          </cell>
          <cell r="K85">
            <v>54471.581000000006</v>
          </cell>
          <cell r="L85">
            <v>-67379.520000000004</v>
          </cell>
          <cell r="M85">
            <v>58185.86692307693</v>
          </cell>
          <cell r="N85">
            <v>-76056.160000000003</v>
          </cell>
          <cell r="O85">
            <v>69078.960000000006</v>
          </cell>
          <cell r="P85">
            <v>-86505.24</v>
          </cell>
          <cell r="Q85">
            <v>74631.542857142849</v>
          </cell>
          <cell r="R85">
            <v>0</v>
          </cell>
          <cell r="S85">
            <v>52242.080000000002</v>
          </cell>
          <cell r="T85">
            <v>0</v>
          </cell>
          <cell r="U85">
            <v>40186.215384615381</v>
          </cell>
        </row>
        <row r="86">
          <cell r="F86">
            <v>-264.37</v>
          </cell>
          <cell r="G86">
            <v>290.95</v>
          </cell>
          <cell r="H86">
            <v>-641.65</v>
          </cell>
          <cell r="I86">
            <v>370.72428571428571</v>
          </cell>
          <cell r="J86">
            <v>-747.07</v>
          </cell>
          <cell r="K86">
            <v>499.84</v>
          </cell>
          <cell r="L86">
            <v>-2160.69</v>
          </cell>
          <cell r="M86">
            <v>789.48230769230759</v>
          </cell>
          <cell r="N86">
            <v>-632.52</v>
          </cell>
          <cell r="O86">
            <v>1243.605</v>
          </cell>
          <cell r="P86">
            <v>-806.56</v>
          </cell>
          <cell r="Q86">
            <v>1107.6771428571428</v>
          </cell>
          <cell r="R86">
            <v>0</v>
          </cell>
          <cell r="S86">
            <v>775.37400000000002</v>
          </cell>
          <cell r="T86">
            <v>0</v>
          </cell>
          <cell r="U86">
            <v>596.44153846153847</v>
          </cell>
        </row>
        <row r="87">
          <cell r="F87">
            <v>-98842.29</v>
          </cell>
          <cell r="G87">
            <v>102849.8725</v>
          </cell>
          <cell r="H87">
            <v>-87866.4</v>
          </cell>
          <cell r="I87">
            <v>98785.96</v>
          </cell>
          <cell r="J87">
            <v>-115904.17</v>
          </cell>
          <cell r="K87">
            <v>99789.31700000001</v>
          </cell>
          <cell r="L87">
            <v>-106997.96</v>
          </cell>
          <cell r="M87">
            <v>101576.84076923077</v>
          </cell>
          <cell r="N87">
            <v>-107770.66</v>
          </cell>
          <cell r="O87">
            <v>106680.66250000001</v>
          </cell>
          <cell r="P87">
            <v>-116997.56</v>
          </cell>
          <cell r="Q87">
            <v>109774.24142857142</v>
          </cell>
          <cell r="R87">
            <v>0</v>
          </cell>
          <cell r="S87">
            <v>76841.968999999997</v>
          </cell>
          <cell r="T87">
            <v>0</v>
          </cell>
          <cell r="U87">
            <v>59109.206923076919</v>
          </cell>
        </row>
        <row r="89">
          <cell r="F89">
            <v>-4542591.92</v>
          </cell>
          <cell r="G89">
            <v>4003840.7225000039</v>
          </cell>
          <cell r="H89">
            <v>-2534962.0699999998</v>
          </cell>
          <cell r="I89">
            <v>3913358.5557142822</v>
          </cell>
          <cell r="J89">
            <v>-2394936.539999994</v>
          </cell>
          <cell r="K89">
            <v>3453061.4320000038</v>
          </cell>
          <cell r="L89">
            <v>-1567314.5800000099</v>
          </cell>
          <cell r="M89">
            <v>3104075.1738461526</v>
          </cell>
          <cell r="N89">
            <v>-3634394.3</v>
          </cell>
          <cell r="O89">
            <v>3246269.5912892683</v>
          </cell>
          <cell r="P89">
            <v>-1079501.3999999999</v>
          </cell>
          <cell r="Q89">
            <v>2835994.9357142909</v>
          </cell>
          <cell r="R89">
            <v>-18219307</v>
          </cell>
          <cell r="S89">
            <v>10947673.298078591</v>
          </cell>
          <cell r="T89">
            <v>-18219307</v>
          </cell>
          <cell r="U89">
            <v>12628136.36428253</v>
          </cell>
        </row>
        <row r="90">
          <cell r="F90">
            <v>-4542591.92</v>
          </cell>
          <cell r="G90">
            <v>4003840.7225000039</v>
          </cell>
          <cell r="H90">
            <v>-2534962.0699999998</v>
          </cell>
          <cell r="I90">
            <v>3913358.5557142822</v>
          </cell>
          <cell r="J90">
            <v>-2394936.539999994</v>
          </cell>
          <cell r="K90">
            <v>3453061.4320000038</v>
          </cell>
          <cell r="L90">
            <v>-1567314.5800000099</v>
          </cell>
          <cell r="M90">
            <v>3104075.1738461526</v>
          </cell>
          <cell r="N90">
            <v>-3634394.3</v>
          </cell>
          <cell r="O90">
            <v>3246269.5912892683</v>
          </cell>
          <cell r="P90">
            <v>-1079501.3999999999</v>
          </cell>
          <cell r="Q90">
            <v>2835994.9357142909</v>
          </cell>
          <cell r="R90">
            <v>-18219307</v>
          </cell>
          <cell r="S90">
            <v>10947673.298078591</v>
          </cell>
          <cell r="T90">
            <v>-18219307</v>
          </cell>
          <cell r="U90">
            <v>12628136.36428253</v>
          </cell>
        </row>
        <row r="91">
          <cell r="F91">
            <v>-4542591.92</v>
          </cell>
          <cell r="G91">
            <v>4003840.7225000039</v>
          </cell>
          <cell r="H91">
            <v>-2534962.0699999998</v>
          </cell>
          <cell r="I91">
            <v>3913358.5557142822</v>
          </cell>
          <cell r="J91">
            <v>-2394936.539999994</v>
          </cell>
          <cell r="K91">
            <v>3453061.4320000038</v>
          </cell>
          <cell r="L91">
            <v>-1567314.5800000099</v>
          </cell>
          <cell r="M91">
            <v>3104075.1738461526</v>
          </cell>
          <cell r="N91">
            <v>-3634394.3</v>
          </cell>
          <cell r="O91">
            <v>3246269.5912892683</v>
          </cell>
          <cell r="P91">
            <v>-1079501.3999999999</v>
          </cell>
          <cell r="Q91">
            <v>2835994.9357142909</v>
          </cell>
          <cell r="R91">
            <v>-18219307</v>
          </cell>
          <cell r="S91">
            <v>10947673.298078591</v>
          </cell>
          <cell r="T91">
            <v>-18219307</v>
          </cell>
          <cell r="U91">
            <v>12628136.36428253</v>
          </cell>
        </row>
        <row r="93">
          <cell r="F93">
            <v>-19005523</v>
          </cell>
          <cell r="G93">
            <v>18307403.500000007</v>
          </cell>
          <cell r="H93">
            <v>-17739965.000000007</v>
          </cell>
          <cell r="I93">
            <v>18427026.142857134</v>
          </cell>
          <cell r="J93">
            <v>-17696101.999999993</v>
          </cell>
          <cell r="K93">
            <v>18200190.300000004</v>
          </cell>
          <cell r="L93">
            <v>-17197273.000000011</v>
          </cell>
          <cell r="M93">
            <v>18035057.307692308</v>
          </cell>
          <cell r="N93">
            <v>-19801082.999999996</v>
          </cell>
          <cell r="O93">
            <v>19091803.75</v>
          </cell>
          <cell r="P93">
            <v>-18219307</v>
          </cell>
          <cell r="Q93">
            <v>19121003.428571429</v>
          </cell>
          <cell r="R93">
            <v>-18219307</v>
          </cell>
          <cell r="S93">
            <v>18850494.5</v>
          </cell>
          <cell r="T93">
            <v>-18219307</v>
          </cell>
          <cell r="U93">
            <v>18704835.846153852</v>
          </cell>
        </row>
      </sheetData>
      <sheetData sheetId="6" refreshError="1"/>
      <sheetData sheetId="7">
        <row r="2">
          <cell r="AE2">
            <v>18307403.5</v>
          </cell>
          <cell r="AF2">
            <v>18427026.142857142</v>
          </cell>
          <cell r="AG2">
            <v>18200190.300000001</v>
          </cell>
          <cell r="AH2">
            <v>18035057.307692308</v>
          </cell>
          <cell r="AI2" t="str">
            <v>Ocultar</v>
          </cell>
          <cell r="AJ2" t="str">
            <v>Ocultar</v>
          </cell>
          <cell r="AK2" t="str">
            <v>Ocultar</v>
          </cell>
          <cell r="AL2" t="str">
            <v>Ocultar</v>
          </cell>
          <cell r="AM2" t="str">
            <v>Ocultar</v>
          </cell>
          <cell r="AN2" t="str">
            <v>Ocultar</v>
          </cell>
          <cell r="AO2" t="str">
            <v>Ocultar</v>
          </cell>
          <cell r="AP2" t="str">
            <v>Ocultar</v>
          </cell>
          <cell r="AQ2" t="str">
            <v>Ocultar</v>
          </cell>
        </row>
        <row r="14">
          <cell r="AI14" t="str">
            <v>10000 - GRUPO SANTANDER CENTRAL HISPANO</v>
          </cell>
          <cell r="AJ14" t="str">
            <v>17000 - PARTICIPACIONES / GESTION FINANCIERA</v>
          </cell>
          <cell r="AK14" t="str">
            <v>Ocultar</v>
          </cell>
          <cell r="AL14" t="str">
            <v>Ocultar</v>
          </cell>
          <cell r="AM14" t="str">
            <v>Ocultar</v>
          </cell>
          <cell r="AN14" t="str">
            <v>Ocultar</v>
          </cell>
          <cell r="AO14" t="str">
            <v>Ocultar</v>
          </cell>
          <cell r="AP14" t="str">
            <v>Ocultar</v>
          </cell>
          <cell r="AQ14" t="str">
            <v>Ocultar</v>
          </cell>
        </row>
        <row r="15">
          <cell r="AI15" t="str">
            <v>10000 - GRUPO SANTANDER CENTRAL HISPANO</v>
          </cell>
          <cell r="AJ15" t="str">
            <v>17000 - PARTICIPACIONES / GESTION FINANCIERA</v>
          </cell>
          <cell r="AK15" t="str">
            <v>Ocultar</v>
          </cell>
          <cell r="AL15" t="str">
            <v>Ocultar</v>
          </cell>
          <cell r="AM15" t="str">
            <v>Ocultar</v>
          </cell>
          <cell r="AN15" t="str">
            <v>Ocultar</v>
          </cell>
          <cell r="AO15" t="str">
            <v>Ocultar</v>
          </cell>
          <cell r="AP15" t="str">
            <v>Ocultar</v>
          </cell>
          <cell r="AQ15" t="str">
            <v>Ocultar</v>
          </cell>
        </row>
        <row r="16">
          <cell r="AI16" t="str">
            <v>10000 - GRUPO SANTANDER CENTRAL HISPANO</v>
          </cell>
          <cell r="AJ16" t="str">
            <v>17000 - PARTICIPACIONES / GESTION FINANCIERA</v>
          </cell>
          <cell r="AK16" t="str">
            <v>Ocultar</v>
          </cell>
          <cell r="AL16" t="str">
            <v>Ocultar</v>
          </cell>
          <cell r="AM16" t="str">
            <v>Ocultar</v>
          </cell>
          <cell r="AN16" t="str">
            <v>Ocultar</v>
          </cell>
          <cell r="AO16" t="str">
            <v>Ocultar</v>
          </cell>
          <cell r="AP16" t="str">
            <v>Ocultar</v>
          </cell>
          <cell r="AQ16" t="str">
            <v>Ocultar</v>
          </cell>
        </row>
        <row r="17">
          <cell r="AI17" t="str">
            <v>10000 - GRUPO SANTANDER CENTRAL HISPANO</v>
          </cell>
          <cell r="AJ17" t="str">
            <v>17000 - PARTICIPACIONES / GESTION FINANCIERA</v>
          </cell>
          <cell r="AK17" t="str">
            <v>Ocultar</v>
          </cell>
          <cell r="AL17" t="str">
            <v>Ocultar</v>
          </cell>
          <cell r="AM17" t="str">
            <v>Ocultar</v>
          </cell>
          <cell r="AN17" t="str">
            <v>Ocultar</v>
          </cell>
          <cell r="AO17" t="str">
            <v>Ocultar</v>
          </cell>
          <cell r="AP17" t="str">
            <v>Ocultar</v>
          </cell>
          <cell r="AQ17" t="str">
            <v>Ocultar</v>
          </cell>
        </row>
        <row r="18">
          <cell r="AI18" t="str">
            <v>Ocultar</v>
          </cell>
          <cell r="AJ18" t="str">
            <v>Ocultar</v>
          </cell>
          <cell r="AK18" t="str">
            <v>Ocultar</v>
          </cell>
          <cell r="AL18" t="str">
            <v>Ocultar</v>
          </cell>
          <cell r="AM18" t="str">
            <v>Ocultar</v>
          </cell>
          <cell r="AN18" t="str">
            <v>Ocultar</v>
          </cell>
          <cell r="AO18" t="str">
            <v>Ocultar</v>
          </cell>
          <cell r="AP18" t="str">
            <v>Ocultar</v>
          </cell>
          <cell r="AQ18" t="str">
            <v>Ocultar</v>
          </cell>
        </row>
        <row r="19">
          <cell r="AI19" t="str">
            <v>10000 - GRUPO SANTANDER CENTRAL HISPANO</v>
          </cell>
          <cell r="AJ19" t="str">
            <v>16000 - GESTION DE ACTIVOS Y BANCA PRIVADA</v>
          </cell>
          <cell r="AK19" t="str">
            <v>16001 - GESTION DE ACTIVOS</v>
          </cell>
          <cell r="AL19" t="str">
            <v>16003 - GESTORAS - AMERICA</v>
          </cell>
          <cell r="AM19" t="str">
            <v>16010 - GESTION DE ACTIVOS - CHILE</v>
          </cell>
          <cell r="AN19" t="str">
            <v>Ocultar</v>
          </cell>
          <cell r="AO19" t="str">
            <v>Ocultar</v>
          </cell>
          <cell r="AP19" t="str">
            <v>22010 - LATINOAMERICA PROFORMA - CHILE</v>
          </cell>
          <cell r="AQ19" t="str">
            <v>22000 - LATINOAMERICA - PROFORMA</v>
          </cell>
        </row>
        <row r="20">
          <cell r="AI20" t="str">
            <v>10000 - GRUPO SANTANDER CENTRAL HISPANO</v>
          </cell>
          <cell r="AJ20" t="str">
            <v>16000 - GESTION DE ACTIVOS Y BANCA PRIVADA</v>
          </cell>
          <cell r="AK20" t="str">
            <v>16001 - GESTION DE ACTIVOS</v>
          </cell>
          <cell r="AL20" t="str">
            <v>16003 - GESTORAS - AMERICA</v>
          </cell>
          <cell r="AM20" t="str">
            <v>16020 - GESTION DE ACTIVOS - URUGUAY</v>
          </cell>
          <cell r="AN20" t="str">
            <v>Ocultar</v>
          </cell>
          <cell r="AO20" t="str">
            <v>Ocultar</v>
          </cell>
          <cell r="AP20" t="str">
            <v>22020 - LATINOAMERICA PROFORMA - URUGUAY</v>
          </cell>
          <cell r="AQ20" t="str">
            <v>22000 - LATINOAMERICA - PROFORMA</v>
          </cell>
        </row>
        <row r="21">
          <cell r="AI21" t="str">
            <v>10000 - GRUPO SANTANDER CENTRAL HISPANO</v>
          </cell>
          <cell r="AJ21" t="str">
            <v>16000 - GESTION DE ACTIVOS Y BANCA PRIVADA</v>
          </cell>
          <cell r="AK21" t="str">
            <v>16001 - GESTION DE ACTIVOS</v>
          </cell>
          <cell r="AL21" t="str">
            <v>16003 - GESTORAS - AMERICA</v>
          </cell>
          <cell r="AM21" t="str">
            <v>16030 - GESTION DE ACTIVOS - PUERTO RICO</v>
          </cell>
          <cell r="AN21" t="str">
            <v>Ocultar</v>
          </cell>
          <cell r="AO21" t="str">
            <v>Ocultar</v>
          </cell>
          <cell r="AP21" t="str">
            <v>22030 - LATINOAMERICA PROFORMA - PUERTO RICO</v>
          </cell>
          <cell r="AQ21" t="str">
            <v>22000 - LATINOAMERICA - PROFORMA</v>
          </cell>
        </row>
        <row r="22">
          <cell r="AI22" t="str">
            <v>10000 - GRUPO SANTANDER CENTRAL HISPANO</v>
          </cell>
          <cell r="AJ22" t="str">
            <v>16000 - GESTION DE ACTIVOS Y BANCA PRIVADA</v>
          </cell>
          <cell r="AK22" t="str">
            <v>16001 - GESTION DE ACTIVOS</v>
          </cell>
          <cell r="AL22" t="str">
            <v>16003 - GESTORAS - AMERICA</v>
          </cell>
          <cell r="AM22" t="str">
            <v>16080 - GESTION DE ACTIVOS - PERU</v>
          </cell>
          <cell r="AN22" t="str">
            <v>Ocultar</v>
          </cell>
          <cell r="AO22" t="str">
            <v>Ocultar</v>
          </cell>
          <cell r="AP22" t="str">
            <v>22080 - LATINOAMERICA PROFORMA - PERU</v>
          </cell>
          <cell r="AQ22" t="str">
            <v>22000 - LATINOAMERICA - PROFORMA</v>
          </cell>
        </row>
        <row r="23">
          <cell r="AI23" t="str">
            <v>10000 - GRUPO SANTANDER CENTRAL HISPANO</v>
          </cell>
          <cell r="AJ23" t="str">
            <v>16000 - GESTION DE ACTIVOS Y BANCA PRIVADA</v>
          </cell>
          <cell r="AK23" t="str">
            <v>16001 - GESTION DE ACTIVOS</v>
          </cell>
          <cell r="AL23" t="str">
            <v>16003 - GESTORAS - AMERICA</v>
          </cell>
          <cell r="AM23" t="str">
            <v>16110 - GESTION ACTIVOS - VENEZUELA</v>
          </cell>
          <cell r="AN23" t="str">
            <v>Ocultar</v>
          </cell>
          <cell r="AO23" t="str">
            <v>Ocultar</v>
          </cell>
          <cell r="AP23" t="str">
            <v>22110 - LATINOAMERICA PROFORMA - VENEZUELA</v>
          </cell>
          <cell r="AQ23" t="str">
            <v>22000 - LATINOAMERICA - PROFORMA</v>
          </cell>
        </row>
        <row r="24">
          <cell r="AI24" t="str">
            <v>10000 - GRUPO SANTANDER CENTRAL HISPANO</v>
          </cell>
          <cell r="AJ24" t="str">
            <v>16000 - GESTION DE ACTIVOS Y BANCA PRIVADA</v>
          </cell>
          <cell r="AK24" t="str">
            <v>16001 - GESTION DE ACTIVOS</v>
          </cell>
          <cell r="AL24" t="str">
            <v>16003 - GESTORAS - AMERICA</v>
          </cell>
          <cell r="AM24" t="str">
            <v>16130 - GESTION DE ACTIVOS - MEJICO</v>
          </cell>
          <cell r="AN24" t="str">
            <v>Ocultar</v>
          </cell>
          <cell r="AO24" t="str">
            <v>Ocultar</v>
          </cell>
          <cell r="AP24" t="str">
            <v>22130 - LATINOAMERICA PROFORMA - MEJICO</v>
          </cell>
          <cell r="AQ24" t="str">
            <v>22000 - LATINOAMERICA - PROFORMA</v>
          </cell>
        </row>
        <row r="25">
          <cell r="AI25" t="str">
            <v>10000 - GRUPO SANTANDER CENTRAL HISPANO</v>
          </cell>
          <cell r="AJ25" t="str">
            <v>16000 - GESTION DE ACTIVOS Y BANCA PRIVADA</v>
          </cell>
          <cell r="AK25" t="str">
            <v>16001 - GESTION DE ACTIVOS</v>
          </cell>
          <cell r="AL25" t="str">
            <v>16003 - GESTORAS - AMERICA</v>
          </cell>
          <cell r="AM25" t="str">
            <v>16140 - GESTION DE ACTIVOS - COLOMBIA</v>
          </cell>
          <cell r="AN25" t="str">
            <v>Ocultar</v>
          </cell>
          <cell r="AO25" t="str">
            <v>Ocultar</v>
          </cell>
          <cell r="AP25" t="str">
            <v>22140 - LATINOAMERICA PROFORMA - COLOMBIA</v>
          </cell>
          <cell r="AQ25" t="str">
            <v>22000 - LATINOAMERICA - PROFORMA</v>
          </cell>
        </row>
        <row r="26">
          <cell r="AI26" t="str">
            <v>10000 - GRUPO SANTANDER CENTRAL HISPANO</v>
          </cell>
          <cell r="AJ26" t="str">
            <v>16000 - GESTION DE ACTIVOS Y BANCA PRIVADA</v>
          </cell>
          <cell r="AK26" t="str">
            <v>16001 - GESTION DE ACTIVOS</v>
          </cell>
          <cell r="AL26" t="str">
            <v>16003 - GESTORAS - AMERICA</v>
          </cell>
          <cell r="AM26" t="str">
            <v>16150 - GESTION DE ACTIVOS - ARGENTINA</v>
          </cell>
          <cell r="AN26" t="str">
            <v>Ocultar</v>
          </cell>
          <cell r="AO26" t="str">
            <v>Ocultar</v>
          </cell>
          <cell r="AP26" t="str">
            <v>22150 - LATINOAMERICA PROFORMA - ARGENTINA</v>
          </cell>
          <cell r="AQ26" t="str">
            <v>22000 - LATINOAMERICA - PROFORMA</v>
          </cell>
        </row>
        <row r="27">
          <cell r="AI27" t="str">
            <v>10000 - GRUPO SANTANDER CENTRAL HISPANO</v>
          </cell>
          <cell r="AJ27" t="str">
            <v>16000 - GESTION DE ACTIVOS Y BANCA PRIVADA</v>
          </cell>
          <cell r="AK27" t="str">
            <v>16001 - GESTION DE ACTIVOS</v>
          </cell>
          <cell r="AL27" t="str">
            <v>16003 - GESTORAS - AMERICA</v>
          </cell>
          <cell r="AM27" t="str">
            <v>16160 - GESTION DE ACTIVOS - BRASIL</v>
          </cell>
          <cell r="AN27" t="str">
            <v>Ocultar</v>
          </cell>
          <cell r="AO27" t="str">
            <v>Ocultar</v>
          </cell>
          <cell r="AP27" t="str">
            <v>22160 - LATINOAMERICA PROFORMA - BRASIL</v>
          </cell>
          <cell r="AQ27" t="str">
            <v>22000 - LATINOAMERICA - PROFORMA</v>
          </cell>
        </row>
        <row r="28">
          <cell r="AI28" t="str">
            <v>10000 - GRUPO SANTANDER CENTRAL HISPANO</v>
          </cell>
          <cell r="AJ28" t="str">
            <v>16000 - GESTION DE ACTIVOS Y BANCA PRIVADA</v>
          </cell>
          <cell r="AK28" t="str">
            <v>16001 - GESTION DE ACTIVOS</v>
          </cell>
          <cell r="AL28" t="str">
            <v>16003 - GESTORAS - AMERICA</v>
          </cell>
          <cell r="AM28" t="str">
            <v>16900 - RESTO GESTION ACTIVOS AMERICA</v>
          </cell>
          <cell r="AN28" t="str">
            <v>Ocultar</v>
          </cell>
          <cell r="AO28" t="str">
            <v>Ocultar</v>
          </cell>
          <cell r="AP28" t="str">
            <v>22200 - LATINOAMERICA PROFORMA - RESTO</v>
          </cell>
          <cell r="AQ28" t="str">
            <v>22000 - LATINOAMERICA - PROFORMA</v>
          </cell>
        </row>
        <row r="29">
          <cell r="AI29" t="str">
            <v>10000 - GRUPO SANTANDER CENTRAL HISPANO</v>
          </cell>
          <cell r="AJ29" t="str">
            <v>16000 - GESTION DE ACTIVOS Y BANCA PRIVADA</v>
          </cell>
          <cell r="AK29" t="str">
            <v>16002 - BANCA PRIVADA</v>
          </cell>
          <cell r="AL29" t="str">
            <v>16700 - B.P.I. INTERNACIONAL</v>
          </cell>
          <cell r="AM29" t="str">
            <v>29000 - BPI - AMERICA</v>
          </cell>
          <cell r="AN29" t="str">
            <v>29350 - BPI - BOLIVIA</v>
          </cell>
          <cell r="AO29" t="str">
            <v>Ocultar</v>
          </cell>
          <cell r="AP29" t="str">
            <v>22350 - LATINOAMERICA PROFORMA - BOLIVIA</v>
          </cell>
          <cell r="AQ29" t="str">
            <v>22000 - LATINOAMERICA - PROFORMA</v>
          </cell>
        </row>
        <row r="30">
          <cell r="AI30" t="str">
            <v>10000 - GRUPO SANTANDER CENTRAL HISPANO</v>
          </cell>
          <cell r="AJ30" t="str">
            <v>16000 - GESTION DE ACTIVOS Y BANCA PRIVADA</v>
          </cell>
          <cell r="AK30" t="str">
            <v>16002 - BANCA PRIVADA</v>
          </cell>
          <cell r="AL30" t="str">
            <v>16700 - B.P.I. INTERNACIONAL</v>
          </cell>
          <cell r="AM30" t="str">
            <v>29000 - BPI - AMERICA</v>
          </cell>
          <cell r="AN30" t="str">
            <v>29360 - RESTO LATINOAMERICA (PAN)</v>
          </cell>
          <cell r="AO30" t="str">
            <v>Ocultar</v>
          </cell>
          <cell r="AP30" t="str">
            <v>22200 - LATINOAMERICA PROFORMA - RESTO</v>
          </cell>
          <cell r="AQ30" t="str">
            <v>22000 - LATINOAMERICA - PROFORMA</v>
          </cell>
        </row>
        <row r="31">
          <cell r="AI31" t="str">
            <v>10000 - GRUPO SANTANDER CENTRAL HISPANO</v>
          </cell>
          <cell r="AJ31" t="str">
            <v>16000 - GESTION DE ACTIVOS Y BANCA PRIVADA</v>
          </cell>
          <cell r="AK31" t="str">
            <v>16002 - BANCA PRIVADA</v>
          </cell>
          <cell r="AL31" t="str">
            <v>16700 - B.P.I. INTERNACIONAL</v>
          </cell>
          <cell r="AM31" t="str">
            <v>29000 - BPI - AMERICA</v>
          </cell>
          <cell r="AN31" t="str">
            <v>29420 - BPI - PARAGUAY</v>
          </cell>
          <cell r="AO31" t="str">
            <v>Ocultar</v>
          </cell>
          <cell r="AP31" t="str">
            <v>22420 - LATINOAMERICA PROFORMA - PARAGUAY</v>
          </cell>
          <cell r="AQ31" t="str">
            <v>22000 - LATINOAMERICA - PROFORMA</v>
          </cell>
        </row>
        <row r="32">
          <cell r="AI32" t="str">
            <v>Ocultar</v>
          </cell>
          <cell r="AJ32" t="str">
            <v>Ocultar</v>
          </cell>
          <cell r="AK32" t="str">
            <v>Ocultar</v>
          </cell>
          <cell r="AL32" t="str">
            <v>Ocultar</v>
          </cell>
          <cell r="AM32" t="str">
            <v>Ocultar</v>
          </cell>
          <cell r="AN32" t="str">
            <v>Ocultar</v>
          </cell>
          <cell r="AO32" t="str">
            <v>Ocultar</v>
          </cell>
          <cell r="AP32" t="str">
            <v>Ocultar</v>
          </cell>
          <cell r="AQ32" t="str">
            <v>Ocultar</v>
          </cell>
        </row>
        <row r="33">
          <cell r="AI33" t="str">
            <v>Ocultar</v>
          </cell>
          <cell r="AJ33" t="str">
            <v>Ocultar</v>
          </cell>
          <cell r="AK33" t="str">
            <v>Ocultar</v>
          </cell>
          <cell r="AL33" t="str">
            <v>Ocultar</v>
          </cell>
          <cell r="AM33" t="str">
            <v>Ocultar</v>
          </cell>
          <cell r="AN33" t="str">
            <v>Ocultar</v>
          </cell>
          <cell r="AO33" t="str">
            <v>Ocultar</v>
          </cell>
          <cell r="AP33" t="str">
            <v>Ocultar</v>
          </cell>
          <cell r="AQ33" t="str">
            <v>Ocultar</v>
          </cell>
        </row>
        <row r="34">
          <cell r="AI34" t="str">
            <v>10000 - GRUPO SANTANDER CENTRAL HISPANO</v>
          </cell>
          <cell r="AJ34" t="str">
            <v>16000 - GESTION DE ACTIVOS Y BANCA PRIVADA</v>
          </cell>
          <cell r="AK34" t="str">
            <v>16001 - GESTION DE ACTIVOS</v>
          </cell>
          <cell r="AL34" t="str">
            <v>16003 - GESTORAS - AMERICA</v>
          </cell>
          <cell r="AM34" t="str">
            <v>16900 - RESTO GESTION ACTIVOS AMERICA</v>
          </cell>
          <cell r="AN34" t="str">
            <v>Ocultar</v>
          </cell>
          <cell r="AO34" t="str">
            <v>Ocultar</v>
          </cell>
          <cell r="AP34" t="str">
            <v>22200 - LATINOAMERICA PROFORMA - RESTO</v>
          </cell>
          <cell r="AQ34" t="str">
            <v>22000 - LATINOAMERICA - PROFORMA</v>
          </cell>
        </row>
        <row r="35">
          <cell r="AI35" t="str">
            <v>Ocultar</v>
          </cell>
          <cell r="AJ35" t="str">
            <v>Ocultar</v>
          </cell>
          <cell r="AK35" t="str">
            <v>Ocultar</v>
          </cell>
          <cell r="AL35" t="str">
            <v>Ocultar</v>
          </cell>
          <cell r="AM35" t="str">
            <v>Ocultar</v>
          </cell>
          <cell r="AN35" t="str">
            <v>Ocultar</v>
          </cell>
          <cell r="AO35" t="str">
            <v>Ocultar</v>
          </cell>
          <cell r="AP35" t="str">
            <v>Ocultar</v>
          </cell>
          <cell r="AQ35" t="str">
            <v>Ocultar</v>
          </cell>
        </row>
        <row r="36">
          <cell r="AI36" t="str">
            <v>Ocultar</v>
          </cell>
          <cell r="AJ36" t="str">
            <v>Ocultar</v>
          </cell>
          <cell r="AK36" t="str">
            <v>Ocultar</v>
          </cell>
          <cell r="AL36" t="str">
            <v>Ocultar</v>
          </cell>
          <cell r="AM36" t="str">
            <v>Ocultar</v>
          </cell>
          <cell r="AN36" t="str">
            <v>Ocultar</v>
          </cell>
          <cell r="AO36" t="str">
            <v>Ocultar</v>
          </cell>
          <cell r="AP36" t="str">
            <v>Ocultar</v>
          </cell>
          <cell r="AQ36" t="str">
            <v>Ocultar</v>
          </cell>
        </row>
        <row r="37">
          <cell r="AI37" t="str">
            <v>Ocultar</v>
          </cell>
          <cell r="AJ37" t="str">
            <v>Ocultar</v>
          </cell>
          <cell r="AK37" t="str">
            <v>Ocultar</v>
          </cell>
          <cell r="AL37" t="str">
            <v>Ocultar</v>
          </cell>
          <cell r="AM37" t="str">
            <v>Ocultar</v>
          </cell>
          <cell r="AN37" t="str">
            <v>Ocultar</v>
          </cell>
          <cell r="AO37" t="str">
            <v>Ocultar</v>
          </cell>
          <cell r="AP37" t="str">
            <v>Ocultar</v>
          </cell>
          <cell r="AQ37" t="str">
            <v>Ocultar</v>
          </cell>
        </row>
        <row r="38">
          <cell r="AI38" t="str">
            <v>10000 - GRUPO SANTANDER CENTRAL HISPANO</v>
          </cell>
          <cell r="AJ38" t="str">
            <v>16000 - GESTION DE ACTIVOS Y BANCA PRIVADA</v>
          </cell>
          <cell r="AK38" t="str">
            <v>16001 - GESTION DE ACTIVOS</v>
          </cell>
          <cell r="AL38" t="str">
            <v>16003 - GESTORAS - AMERICA</v>
          </cell>
          <cell r="AM38" t="str">
            <v>16010 - GESTION DE ACTIVOS - CHILE</v>
          </cell>
          <cell r="AN38" t="str">
            <v>Ocultar</v>
          </cell>
          <cell r="AO38" t="str">
            <v>Ocultar</v>
          </cell>
          <cell r="AP38" t="str">
            <v>22010 - LATINOAMERICA PROFORMA - CHILE</v>
          </cell>
          <cell r="AQ38" t="str">
            <v>22000 - LATINOAMERICA - PROFORMA</v>
          </cell>
        </row>
        <row r="39">
          <cell r="AI39" t="str">
            <v>10000 - GRUPO SANTANDER CENTRAL HISPANO</v>
          </cell>
          <cell r="AJ39" t="str">
            <v>16000 - GESTION DE ACTIVOS Y BANCA PRIVADA</v>
          </cell>
          <cell r="AK39" t="str">
            <v>16001 - GESTION DE ACTIVOS</v>
          </cell>
          <cell r="AL39" t="str">
            <v>16003 - GESTORAS - AMERICA</v>
          </cell>
          <cell r="AM39" t="str">
            <v>16020 - GESTION DE ACTIVOS - URUGUAY</v>
          </cell>
          <cell r="AN39" t="str">
            <v>Ocultar</v>
          </cell>
          <cell r="AO39" t="str">
            <v>Ocultar</v>
          </cell>
          <cell r="AP39" t="str">
            <v>22020 - LATINOAMERICA PROFORMA - URUGUAY</v>
          </cell>
          <cell r="AQ39" t="str">
            <v>22000 - LATINOAMERICA - PROFORMA</v>
          </cell>
        </row>
        <row r="40">
          <cell r="AI40" t="str">
            <v>10000 - GRUPO SANTANDER CENTRAL HISPANO</v>
          </cell>
          <cell r="AJ40" t="str">
            <v>16000 - GESTION DE ACTIVOS Y BANCA PRIVADA</v>
          </cell>
          <cell r="AK40" t="str">
            <v>16001 - GESTION DE ACTIVOS</v>
          </cell>
          <cell r="AL40" t="str">
            <v>16003 - GESTORAS - AMERICA</v>
          </cell>
          <cell r="AM40" t="str">
            <v>16030 - GESTION DE ACTIVOS - PUERTO RICO</v>
          </cell>
          <cell r="AN40" t="str">
            <v>Ocultar</v>
          </cell>
          <cell r="AO40" t="str">
            <v>Ocultar</v>
          </cell>
          <cell r="AP40" t="str">
            <v>22030 - LATINOAMERICA PROFORMA - PUERTO RICO</v>
          </cell>
          <cell r="AQ40" t="str">
            <v>22000 - LATINOAMERICA - PROFORMA</v>
          </cell>
        </row>
        <row r="41">
          <cell r="AI41" t="str">
            <v>10000 - GRUPO SANTANDER CENTRAL HISPANO</v>
          </cell>
          <cell r="AJ41" t="str">
            <v>16000 - GESTION DE ACTIVOS Y BANCA PRIVADA</v>
          </cell>
          <cell r="AK41" t="str">
            <v>16001 - GESTION DE ACTIVOS</v>
          </cell>
          <cell r="AL41" t="str">
            <v>16003 - GESTORAS - AMERICA</v>
          </cell>
          <cell r="AM41" t="str">
            <v>16080 - GESTION DE ACTIVOS - PERU</v>
          </cell>
          <cell r="AN41" t="str">
            <v>Ocultar</v>
          </cell>
          <cell r="AO41" t="str">
            <v>Ocultar</v>
          </cell>
          <cell r="AP41" t="str">
            <v>22080 - LATINOAMERICA PROFORMA - PERU</v>
          </cell>
          <cell r="AQ41" t="str">
            <v>22000 - LATINOAMERICA - PROFORMA</v>
          </cell>
        </row>
        <row r="42">
          <cell r="AI42" t="str">
            <v>10000 - GRUPO SANTANDER CENTRAL HISPANO</v>
          </cell>
          <cell r="AJ42" t="str">
            <v>16000 - GESTION DE ACTIVOS Y BANCA PRIVADA</v>
          </cell>
          <cell r="AK42" t="str">
            <v>16001 - GESTION DE ACTIVOS</v>
          </cell>
          <cell r="AL42" t="str">
            <v>16003 - GESTORAS - AMERICA</v>
          </cell>
          <cell r="AM42" t="str">
            <v>16110 - GESTION ACTIVOS - VENEZUELA</v>
          </cell>
          <cell r="AN42" t="str">
            <v>Ocultar</v>
          </cell>
          <cell r="AO42" t="str">
            <v>Ocultar</v>
          </cell>
          <cell r="AP42" t="str">
            <v>22110 - LATINOAMERICA PROFORMA - VENEZUELA</v>
          </cell>
          <cell r="AQ42" t="str">
            <v>22000 - LATINOAMERICA - PROFORMA</v>
          </cell>
        </row>
        <row r="43">
          <cell r="AI43" t="str">
            <v>10000 - GRUPO SANTANDER CENTRAL HISPANO</v>
          </cell>
          <cell r="AJ43" t="str">
            <v>16000 - GESTION DE ACTIVOS Y BANCA PRIVADA</v>
          </cell>
          <cell r="AK43" t="str">
            <v>16001 - GESTION DE ACTIVOS</v>
          </cell>
          <cell r="AL43" t="str">
            <v>16003 - GESTORAS - AMERICA</v>
          </cell>
          <cell r="AM43" t="str">
            <v>16130 - GESTION DE ACTIVOS - MEJICO</v>
          </cell>
          <cell r="AN43" t="str">
            <v>Ocultar</v>
          </cell>
          <cell r="AO43" t="str">
            <v>Ocultar</v>
          </cell>
          <cell r="AP43" t="str">
            <v>22130 - LATINOAMERICA PROFORMA - MEJICO</v>
          </cell>
          <cell r="AQ43" t="str">
            <v>22000 - LATINOAMERICA - PROFORMA</v>
          </cell>
        </row>
        <row r="44">
          <cell r="AI44" t="str">
            <v>10000 - GRUPO SANTANDER CENTRAL HISPANO</v>
          </cell>
          <cell r="AJ44" t="str">
            <v>16000 - GESTION DE ACTIVOS Y BANCA PRIVADA</v>
          </cell>
          <cell r="AK44" t="str">
            <v>16001 - GESTION DE ACTIVOS</v>
          </cell>
          <cell r="AL44" t="str">
            <v>16003 - GESTORAS - AMERICA</v>
          </cell>
          <cell r="AM44" t="str">
            <v>16140 - GESTION DE ACTIVOS - COLOMBIA</v>
          </cell>
          <cell r="AN44" t="str">
            <v>Ocultar</v>
          </cell>
          <cell r="AO44" t="str">
            <v>Ocultar</v>
          </cell>
          <cell r="AP44" t="str">
            <v>22140 - LATINOAMERICA PROFORMA - COLOMBIA</v>
          </cell>
          <cell r="AQ44" t="str">
            <v>22000 - LATINOAMERICA - PROFORMA</v>
          </cell>
        </row>
        <row r="45">
          <cell r="AI45" t="str">
            <v>10000 - GRUPO SANTANDER CENTRAL HISPANO</v>
          </cell>
          <cell r="AJ45" t="str">
            <v>16000 - GESTION DE ACTIVOS Y BANCA PRIVADA</v>
          </cell>
          <cell r="AK45" t="str">
            <v>16001 - GESTION DE ACTIVOS</v>
          </cell>
          <cell r="AL45" t="str">
            <v>16003 - GESTORAS - AMERICA</v>
          </cell>
          <cell r="AM45" t="str">
            <v>16150 - GESTION DE ACTIVOS - ARGENTINA</v>
          </cell>
          <cell r="AN45" t="str">
            <v>Ocultar</v>
          </cell>
          <cell r="AO45" t="str">
            <v>Ocultar</v>
          </cell>
          <cell r="AP45" t="str">
            <v>22150 - LATINOAMERICA PROFORMA - ARGENTINA</v>
          </cell>
          <cell r="AQ45" t="str">
            <v>22000 - LATINOAMERICA - PROFORMA</v>
          </cell>
        </row>
        <row r="46">
          <cell r="AI46" t="str">
            <v>10000 - GRUPO SANTANDER CENTRAL HISPANO</v>
          </cell>
          <cell r="AJ46" t="str">
            <v>16000 - GESTION DE ACTIVOS Y BANCA PRIVADA</v>
          </cell>
          <cell r="AK46" t="str">
            <v>16001 - GESTION DE ACTIVOS</v>
          </cell>
          <cell r="AL46" t="str">
            <v>16003 - GESTORAS - AMERICA</v>
          </cell>
          <cell r="AM46" t="str">
            <v>16160 - GESTION DE ACTIVOS - BRASIL</v>
          </cell>
          <cell r="AN46" t="str">
            <v>Ocultar</v>
          </cell>
          <cell r="AO46" t="str">
            <v>Ocultar</v>
          </cell>
          <cell r="AP46" t="str">
            <v>22160 - LATINOAMERICA PROFORMA - BRASIL</v>
          </cell>
          <cell r="AQ46" t="str">
            <v>22000 - LATINOAMERICA - PROFORMA</v>
          </cell>
        </row>
        <row r="47">
          <cell r="AI47" t="str">
            <v>10000 - GRUPO SANTANDER CENTRAL HISPANO</v>
          </cell>
          <cell r="AJ47" t="str">
            <v>16000 - GESTION DE ACTIVOS Y BANCA PRIVADA</v>
          </cell>
          <cell r="AK47" t="str">
            <v>16001 - GESTION DE ACTIVOS</v>
          </cell>
          <cell r="AL47" t="str">
            <v>16003 - GESTORAS - AMERICA</v>
          </cell>
          <cell r="AM47" t="str">
            <v>16900 - RESTO GESTION ACTIVOS AMERICA</v>
          </cell>
          <cell r="AN47" t="str">
            <v>Ocultar</v>
          </cell>
          <cell r="AO47" t="str">
            <v>Ocultar</v>
          </cell>
          <cell r="AP47" t="str">
            <v>22200 - LATINOAMERICA PROFORMA - RESTO</v>
          </cell>
          <cell r="AQ47" t="str">
            <v>22000 - LATINOAMERICA - PROFORMA</v>
          </cell>
        </row>
        <row r="48">
          <cell r="AI48" t="str">
            <v>10000 - GRUPO SANTANDER CENTRAL HISPANO</v>
          </cell>
          <cell r="AJ48" t="str">
            <v>16000 - GESTION DE ACTIVOS Y BANCA PRIVADA</v>
          </cell>
          <cell r="AK48" t="str">
            <v>16002 - BANCA PRIVADA</v>
          </cell>
          <cell r="AL48" t="str">
            <v>16700 - B.P.I. INTERNACIONAL</v>
          </cell>
          <cell r="AM48" t="str">
            <v>29000 - BPI - AMERICA</v>
          </cell>
          <cell r="AN48" t="str">
            <v>29350 - BPI - BOLIVIA</v>
          </cell>
          <cell r="AO48" t="str">
            <v>Ocultar</v>
          </cell>
          <cell r="AP48" t="str">
            <v>22350 - LATINOAMERICA PROFORMA - BOLIVIA</v>
          </cell>
          <cell r="AQ48" t="str">
            <v>22000 - LATINOAMERICA - PROFORMA</v>
          </cell>
        </row>
        <row r="49">
          <cell r="AI49" t="str">
            <v>10000 - GRUPO SANTANDER CENTRAL HISPANO</v>
          </cell>
          <cell r="AJ49" t="str">
            <v>16000 - GESTION DE ACTIVOS Y BANCA PRIVADA</v>
          </cell>
          <cell r="AK49" t="str">
            <v>16002 - BANCA PRIVADA</v>
          </cell>
          <cell r="AL49" t="str">
            <v>16700 - B.P.I. INTERNACIONAL</v>
          </cell>
          <cell r="AM49" t="str">
            <v>29000 - BPI - AMERICA</v>
          </cell>
          <cell r="AN49" t="str">
            <v>29360 - RESTO LATINOAMERICA (PAN)</v>
          </cell>
          <cell r="AO49" t="str">
            <v>Ocultar</v>
          </cell>
          <cell r="AP49" t="str">
            <v>22200 - LATINOAMERICA PROFORMA - RESTO</v>
          </cell>
          <cell r="AQ49" t="str">
            <v>22000 - LATINOAMERICA - PROFORMA</v>
          </cell>
        </row>
        <row r="50">
          <cell r="AI50" t="str">
            <v>10000 - GRUPO SANTANDER CENTRAL HISPANO</v>
          </cell>
          <cell r="AJ50" t="str">
            <v>16000 - GESTION DE ACTIVOS Y BANCA PRIVADA</v>
          </cell>
          <cell r="AK50" t="str">
            <v>16002 - BANCA PRIVADA</v>
          </cell>
          <cell r="AL50" t="str">
            <v>16700 - B.P.I. INTERNACIONAL</v>
          </cell>
          <cell r="AM50" t="str">
            <v>29000 - BPI - AMERICA</v>
          </cell>
          <cell r="AN50" t="str">
            <v>29420 - BPI - PARAGUAY</v>
          </cell>
          <cell r="AO50" t="str">
            <v>Ocultar</v>
          </cell>
          <cell r="AP50" t="str">
            <v>22420 - LATINOAMERICA PROFORMA - PARAGUAY</v>
          </cell>
          <cell r="AQ50" t="str">
            <v>22000 - LATINOAMERICA - PROFORMA</v>
          </cell>
        </row>
        <row r="51">
          <cell r="AI51" t="str">
            <v>Ocultar</v>
          </cell>
          <cell r="AJ51" t="str">
            <v>Ocultar</v>
          </cell>
          <cell r="AK51" t="str">
            <v>Ocultar</v>
          </cell>
          <cell r="AL51" t="str">
            <v>Ocultar</v>
          </cell>
          <cell r="AM51" t="str">
            <v>Ocultar</v>
          </cell>
          <cell r="AN51" t="str">
            <v>Ocultar</v>
          </cell>
          <cell r="AO51" t="str">
            <v>Ocultar</v>
          </cell>
          <cell r="AP51" t="str">
            <v>Ocultar</v>
          </cell>
          <cell r="AQ51" t="str">
            <v>Ocultar</v>
          </cell>
        </row>
        <row r="52">
          <cell r="AI52" t="str">
            <v>Ocultar</v>
          </cell>
          <cell r="AJ52" t="str">
            <v>Ocultar</v>
          </cell>
          <cell r="AK52" t="str">
            <v>Ocultar</v>
          </cell>
          <cell r="AL52" t="str">
            <v>Ocultar</v>
          </cell>
          <cell r="AM52" t="str">
            <v>Ocultar</v>
          </cell>
          <cell r="AN52" t="str">
            <v>Ocultar</v>
          </cell>
          <cell r="AO52" t="str">
            <v>Ocultar</v>
          </cell>
          <cell r="AP52" t="str">
            <v>Ocultar</v>
          </cell>
          <cell r="AQ52" t="str">
            <v>Ocultar</v>
          </cell>
        </row>
        <row r="53">
          <cell r="AI53" t="str">
            <v>10000 - GRUPO SANTANDER CENTRAL HISPANO</v>
          </cell>
          <cell r="AJ53" t="str">
            <v>16000 - GESTION DE ACTIVOS Y BANCA PRIVADA</v>
          </cell>
          <cell r="AK53" t="str">
            <v>16001 - GESTION DE ACTIVOS</v>
          </cell>
          <cell r="AL53" t="str">
            <v>16003 - GESTORAS - AMERICA</v>
          </cell>
          <cell r="AM53" t="str">
            <v>16900 - RESTO GESTION ACTIVOS AMERICA</v>
          </cell>
          <cell r="AN53" t="str">
            <v>Ocultar</v>
          </cell>
          <cell r="AO53" t="str">
            <v>Ocultar</v>
          </cell>
          <cell r="AP53" t="str">
            <v>22200 - LATINOAMERICA PROFORMA - RESTO</v>
          </cell>
          <cell r="AQ53" t="str">
            <v>22000 - LATINOAMERICA - PROFORMA</v>
          </cell>
        </row>
        <row r="54">
          <cell r="AI54" t="str">
            <v>Ocultar</v>
          </cell>
          <cell r="AJ54" t="str">
            <v>Ocultar</v>
          </cell>
          <cell r="AK54" t="str">
            <v>Ocultar</v>
          </cell>
          <cell r="AL54" t="str">
            <v>Ocultar</v>
          </cell>
          <cell r="AM54" t="str">
            <v>Ocultar</v>
          </cell>
          <cell r="AN54" t="str">
            <v>Ocultar</v>
          </cell>
          <cell r="AO54" t="str">
            <v>Ocultar</v>
          </cell>
          <cell r="AP54" t="str">
            <v>Ocultar</v>
          </cell>
          <cell r="AQ54" t="str">
            <v>Ocultar</v>
          </cell>
        </row>
        <row r="55">
          <cell r="AI55" t="str">
            <v>Ocultar</v>
          </cell>
          <cell r="AJ55" t="str">
            <v>Ocultar</v>
          </cell>
          <cell r="AK55" t="str">
            <v>Ocultar</v>
          </cell>
          <cell r="AL55" t="str">
            <v>Ocultar</v>
          </cell>
          <cell r="AM55" t="str">
            <v>Ocultar</v>
          </cell>
          <cell r="AN55" t="str">
            <v>Ocultar</v>
          </cell>
          <cell r="AO55" t="str">
            <v>Ocultar</v>
          </cell>
          <cell r="AP55" t="str">
            <v>Ocultar</v>
          </cell>
          <cell r="AQ55" t="str">
            <v>Ocultar</v>
          </cell>
        </row>
        <row r="56">
          <cell r="AI56" t="str">
            <v>Ocultar</v>
          </cell>
          <cell r="AJ56" t="str">
            <v>Ocultar</v>
          </cell>
          <cell r="AK56" t="str">
            <v>Ocultar</v>
          </cell>
          <cell r="AL56" t="str">
            <v>Ocultar</v>
          </cell>
          <cell r="AM56" t="str">
            <v>Ocultar</v>
          </cell>
          <cell r="AN56" t="str">
            <v>Ocultar</v>
          </cell>
          <cell r="AO56" t="str">
            <v>Ocultar</v>
          </cell>
          <cell r="AP56" t="str">
            <v>Ocultar</v>
          </cell>
          <cell r="AQ56" t="str">
            <v>Ocultar</v>
          </cell>
        </row>
        <row r="57">
          <cell r="AI57" t="str">
            <v>10000 - GRUPO SANTANDER CENTRAL HISPANO</v>
          </cell>
          <cell r="AJ57" t="str">
            <v>11000 - BANCA COMERCIAL EUROPA</v>
          </cell>
          <cell r="AK57" t="str">
            <v>11500 - SANTANDER CONSUMER FINANCE</v>
          </cell>
          <cell r="AL57" t="str">
            <v>21001 - PATAGON - ESPAÑA</v>
          </cell>
          <cell r="AM57" t="str">
            <v>Ocultar</v>
          </cell>
          <cell r="AN57" t="str">
            <v>Ocultar</v>
          </cell>
          <cell r="AO57" t="str">
            <v>Ocultar</v>
          </cell>
          <cell r="AP57" t="str">
            <v>Ocultar</v>
          </cell>
          <cell r="AQ57" t="str">
            <v>Ocultar</v>
          </cell>
        </row>
        <row r="58">
          <cell r="AI58" t="str">
            <v>10000 - GRUPO SANTANDER CENTRAL HISPANO</v>
          </cell>
          <cell r="AJ58" t="str">
            <v>11000 - BANCA COMERCIAL EUROPA</v>
          </cell>
          <cell r="AK58" t="str">
            <v>21002 - DIREKT - ALEMANIA</v>
          </cell>
          <cell r="AL58" t="str">
            <v>Ocultar</v>
          </cell>
          <cell r="AM58" t="str">
            <v>Ocultar</v>
          </cell>
          <cell r="AN58" t="str">
            <v>Ocultar</v>
          </cell>
          <cell r="AO58" t="str">
            <v>Ocultar</v>
          </cell>
          <cell r="AP58" t="str">
            <v>Ocultar</v>
          </cell>
          <cell r="AQ58" t="str">
            <v>Ocultar</v>
          </cell>
        </row>
        <row r="59">
          <cell r="AI59" t="str">
            <v>Ocultar</v>
          </cell>
          <cell r="AJ59" t="str">
            <v>Ocultar</v>
          </cell>
          <cell r="AK59" t="str">
            <v>Ocultar</v>
          </cell>
          <cell r="AL59" t="str">
            <v>Ocultar</v>
          </cell>
          <cell r="AM59" t="str">
            <v>Ocultar</v>
          </cell>
          <cell r="AN59" t="str">
            <v>Ocultar</v>
          </cell>
          <cell r="AO59" t="str">
            <v>Ocultar</v>
          </cell>
          <cell r="AP59" t="str">
            <v>Ocultar</v>
          </cell>
          <cell r="AQ59" t="str">
            <v>Ocultar</v>
          </cell>
        </row>
        <row r="60">
          <cell r="AI60" t="str">
            <v>10000 - GRUPO SANTANDER CENTRAL HISPANO</v>
          </cell>
          <cell r="AJ60" t="str">
            <v>11000 - BANCA COMERCIAL EUROPA</v>
          </cell>
          <cell r="AK60" t="str">
            <v>11400 - MINORISTA</v>
          </cell>
          <cell r="AL60" t="str">
            <v>11600 - RED SANTANDER CENTRAL HISPANO</v>
          </cell>
          <cell r="AM60" t="str">
            <v>Ocultar</v>
          </cell>
          <cell r="AN60" t="str">
            <v>Ocultar</v>
          </cell>
          <cell r="AO60" t="str">
            <v>Ocultar</v>
          </cell>
          <cell r="AP60" t="str">
            <v>Ocultar</v>
          </cell>
          <cell r="AQ60" t="str">
            <v>Ocultar</v>
          </cell>
        </row>
        <row r="61">
          <cell r="AI61" t="str">
            <v>10000 - GRUPO SANTANDER CENTRAL HISPANO</v>
          </cell>
          <cell r="AJ61" t="str">
            <v>11000 - BANCA COMERCIAL EUROPA</v>
          </cell>
          <cell r="AK61" t="str">
            <v>11400 - MINORISTA</v>
          </cell>
          <cell r="AL61" t="str">
            <v>11800 - 4B, DINNERS</v>
          </cell>
          <cell r="AM61" t="str">
            <v>Ocultar</v>
          </cell>
          <cell r="AN61" t="str">
            <v>Ocultar</v>
          </cell>
          <cell r="AO61" t="str">
            <v>Ocultar</v>
          </cell>
          <cell r="AP61" t="str">
            <v>Ocultar</v>
          </cell>
          <cell r="AQ61" t="str">
            <v>Ocultar</v>
          </cell>
        </row>
        <row r="62">
          <cell r="AI62" t="str">
            <v>10000 - GRUPO SANTANDER CENTRAL HISPANO</v>
          </cell>
          <cell r="AJ62" t="str">
            <v>11000 - BANCA COMERCIAL EUROPA</v>
          </cell>
          <cell r="AK62" t="str">
            <v>11400 - MINORISTA</v>
          </cell>
          <cell r="AL62" t="str">
            <v>11009 - AJUSTES - MINORISTA</v>
          </cell>
          <cell r="AM62" t="str">
            <v>Ocultar</v>
          </cell>
          <cell r="AN62" t="str">
            <v>Ocultar</v>
          </cell>
          <cell r="AO62" t="str">
            <v>Ocultar</v>
          </cell>
          <cell r="AP62" t="str">
            <v>Ocultar</v>
          </cell>
          <cell r="AQ62" t="str">
            <v>Ocultar</v>
          </cell>
        </row>
        <row r="63">
          <cell r="AI63" t="str">
            <v>Ocultar</v>
          </cell>
          <cell r="AJ63" t="str">
            <v>Ocultar</v>
          </cell>
          <cell r="AK63" t="str">
            <v>Ocultar</v>
          </cell>
          <cell r="AL63" t="str">
            <v>Ocultar</v>
          </cell>
          <cell r="AM63" t="str">
            <v>Ocultar</v>
          </cell>
          <cell r="AN63" t="str">
            <v>Ocultar</v>
          </cell>
          <cell r="AO63" t="str">
            <v>Ocultar</v>
          </cell>
          <cell r="AP63" t="str">
            <v>Ocultar</v>
          </cell>
          <cell r="AQ63" t="str">
            <v>Ocultar</v>
          </cell>
        </row>
        <row r="64">
          <cell r="AI64" t="str">
            <v>10000 - GRUPO SANTANDER CENTRAL HISPANO</v>
          </cell>
          <cell r="AJ64" t="str">
            <v>11000 - BANCA COMERCIAL EUROPA</v>
          </cell>
          <cell r="AK64" t="str">
            <v>11500 - SANTANDER CONSUMER FINANCE</v>
          </cell>
          <cell r="AL64" t="str">
            <v>11501 - GRUPO HISPAMER</v>
          </cell>
          <cell r="AM64" t="str">
            <v>Ocultar</v>
          </cell>
          <cell r="AN64" t="str">
            <v>Ocultar</v>
          </cell>
          <cell r="AO64" t="str">
            <v>Ocultar</v>
          </cell>
          <cell r="AP64" t="str">
            <v>Ocultar</v>
          </cell>
          <cell r="AQ64" t="str">
            <v>Ocultar</v>
          </cell>
        </row>
        <row r="65">
          <cell r="AI65" t="str">
            <v>10000 - GRUPO SANTANDER CENTRAL HISPANO</v>
          </cell>
          <cell r="AJ65" t="str">
            <v>11000 - BANCA COMERCIAL EUROPA</v>
          </cell>
          <cell r="AK65" t="str">
            <v>11500 - SANTANDER CONSUMER FINANCE</v>
          </cell>
          <cell r="AL65" t="str">
            <v>12120 - FINCONSUMO</v>
          </cell>
          <cell r="AM65" t="str">
            <v>Ocultar</v>
          </cell>
          <cell r="AN65" t="str">
            <v>Ocultar</v>
          </cell>
          <cell r="AO65" t="str">
            <v>Ocultar</v>
          </cell>
          <cell r="AP65" t="str">
            <v>Ocultar</v>
          </cell>
          <cell r="AQ65" t="str">
            <v>Ocultar</v>
          </cell>
        </row>
        <row r="66">
          <cell r="AI66" t="str">
            <v>10000 - GRUPO SANTANDER CENTRAL HISPANO</v>
          </cell>
          <cell r="AJ66" t="str">
            <v>11000 - BANCA COMERCIAL EUROPA</v>
          </cell>
          <cell r="AK66" t="str">
            <v>11500 - SANTANDER CONSUMER FINANCE</v>
          </cell>
          <cell r="AL66" t="str">
            <v>12060 - CC BANK - AKB</v>
          </cell>
          <cell r="AM66" t="str">
            <v>Ocultar</v>
          </cell>
          <cell r="AN66" t="str">
            <v>Ocultar</v>
          </cell>
          <cell r="AO66" t="str">
            <v>Ocultar</v>
          </cell>
          <cell r="AP66" t="str">
            <v>Ocultar</v>
          </cell>
          <cell r="AQ66" t="str">
            <v>Ocultar</v>
          </cell>
        </row>
        <row r="67">
          <cell r="AI67" t="str">
            <v>10000 - GRUPO SANTANDER CENTRAL HISPANO</v>
          </cell>
          <cell r="AJ67" t="str">
            <v>11000 - BANCA COMERCIAL EUROPA</v>
          </cell>
          <cell r="AK67" t="str">
            <v>11500 - SANTANDER CONSUMER FINANCE</v>
          </cell>
          <cell r="AL67" t="str">
            <v>11502 - RESTO CONSUMO NO BANCARIO</v>
          </cell>
          <cell r="AM67" t="str">
            <v>Ocultar</v>
          </cell>
          <cell r="AN67" t="str">
            <v>Ocultar</v>
          </cell>
          <cell r="AO67" t="str">
            <v>Ocultar</v>
          </cell>
          <cell r="AP67" t="str">
            <v>Ocultar</v>
          </cell>
          <cell r="AQ67" t="str">
            <v>Ocultar</v>
          </cell>
        </row>
        <row r="68">
          <cell r="AI68" t="str">
            <v>10000 - GRUPO SANTANDER CENTRAL HISPANO</v>
          </cell>
          <cell r="AJ68" t="str">
            <v>11000 - BANCA COMERCIAL EUROPA</v>
          </cell>
          <cell r="AK68" t="str">
            <v>11500 - SANTANDER CONSUMER FINANCE</v>
          </cell>
          <cell r="AL68" t="str">
            <v>11540 - POLONIA</v>
          </cell>
          <cell r="AM68" t="str">
            <v>Ocultar</v>
          </cell>
          <cell r="AN68" t="str">
            <v>Ocultar</v>
          </cell>
          <cell r="AO68" t="str">
            <v>Ocultar</v>
          </cell>
          <cell r="AP68" t="str">
            <v>Ocultar</v>
          </cell>
          <cell r="AQ68" t="str">
            <v>Ocultar</v>
          </cell>
        </row>
        <row r="70">
          <cell r="AI70" t="str">
            <v>10000 - GRUPO SANTANDER CENTRAL HISPANO</v>
          </cell>
          <cell r="AJ70" t="str">
            <v>11000 - BANCA COMERCIAL EUROPA</v>
          </cell>
          <cell r="AK70" t="str">
            <v>12050 - COMERCIAL PORTUGAL</v>
          </cell>
          <cell r="AL70" t="str">
            <v>Ocultar</v>
          </cell>
          <cell r="AM70" t="str">
            <v>12380 - COMERCIAL PORTUGAL RESTO</v>
          </cell>
          <cell r="AN70" t="str">
            <v>Ocultar</v>
          </cell>
          <cell r="AO70" t="str">
            <v>Ocultar</v>
          </cell>
          <cell r="AP70" t="str">
            <v>Ocultar</v>
          </cell>
          <cell r="AQ70" t="str">
            <v>30000 - PORTUGAL - PROFORMA</v>
          </cell>
        </row>
        <row r="71">
          <cell r="AI71" t="str">
            <v>10000 - GRUPO SANTANDER CENTRAL HISPANO</v>
          </cell>
          <cell r="AJ71" t="str">
            <v>11000 - BANCA COMERCIAL EUROPA</v>
          </cell>
          <cell r="AK71" t="str">
            <v>12050 - COMERCIAL PORTUGAL</v>
          </cell>
          <cell r="AL71" t="str">
            <v>Ocultar</v>
          </cell>
          <cell r="AM71" t="str">
            <v>12370 - COMERCIAL TOTTA</v>
          </cell>
          <cell r="AN71" t="str">
            <v>Ocultar</v>
          </cell>
          <cell r="AO71" t="str">
            <v>Ocultar</v>
          </cell>
          <cell r="AP71" t="str">
            <v>Ocultar</v>
          </cell>
          <cell r="AQ71" t="str">
            <v>30000 - PORTUGAL - PROFORMA</v>
          </cell>
        </row>
        <row r="72">
          <cell r="AI72" t="str">
            <v>10000 - GRUPO SANTANDER CENTRAL HISPANO</v>
          </cell>
          <cell r="AJ72" t="str">
            <v>11000 - BANCA COMERCIAL EUROPA</v>
          </cell>
          <cell r="AK72" t="str">
            <v>12050 - COMERCIAL PORTUGAL</v>
          </cell>
          <cell r="AL72" t="str">
            <v>Ocultar</v>
          </cell>
          <cell r="AM72" t="str">
            <v>12390 - COMERCIAL PREDIAL</v>
          </cell>
          <cell r="AN72" t="str">
            <v>Ocultar</v>
          </cell>
          <cell r="AO72" t="str">
            <v>Ocultar</v>
          </cell>
          <cell r="AP72" t="str">
            <v>Ocultar</v>
          </cell>
          <cell r="AQ72" t="str">
            <v>30000 - PORTUGAL - PROFORMA</v>
          </cell>
        </row>
        <row r="73">
          <cell r="AI73" t="str">
            <v>10000 - GRUPO SANTANDER CENTRAL HISPANO</v>
          </cell>
          <cell r="AJ73" t="str">
            <v>11000 - BANCA COMERCIAL EUROPA</v>
          </cell>
          <cell r="AK73" t="str">
            <v>12050 - COMERCIAL PORTUGAL</v>
          </cell>
          <cell r="AL73" t="str">
            <v>Ocultar</v>
          </cell>
          <cell r="AM73" t="str">
            <v>12310 - AJUSTES IMPUTADOS PORTUGAL</v>
          </cell>
          <cell r="AN73" t="str">
            <v>Ocultar</v>
          </cell>
          <cell r="AO73" t="str">
            <v>Ocultar</v>
          </cell>
          <cell r="AP73" t="str">
            <v>Ocultar</v>
          </cell>
          <cell r="AQ73" t="str">
            <v>30000 - PORTUGAL - PROFORMA</v>
          </cell>
        </row>
        <row r="74">
          <cell r="AI74" t="str">
            <v>Ocultar</v>
          </cell>
          <cell r="AJ74" t="str">
            <v>Ocultar</v>
          </cell>
          <cell r="AK74" t="str">
            <v>Ocultar</v>
          </cell>
          <cell r="AL74" t="str">
            <v>Ocultar</v>
          </cell>
          <cell r="AM74" t="str">
            <v>Ocultar</v>
          </cell>
          <cell r="AN74" t="str">
            <v>Ocultar</v>
          </cell>
          <cell r="AO74" t="str">
            <v>Ocultar</v>
          </cell>
          <cell r="AP74" t="str">
            <v>Ocultar</v>
          </cell>
          <cell r="AQ74" t="str">
            <v>Ocultar</v>
          </cell>
        </row>
        <row r="75">
          <cell r="AI75" t="str">
            <v>10000 - GRUPO SANTANDER CENTRAL HISPANO</v>
          </cell>
          <cell r="AJ75" t="str">
            <v>11000 - BANCA COMERCIAL EUROPA</v>
          </cell>
          <cell r="AK75" t="str">
            <v>15000 - BANESTO CONSOLIDADO</v>
          </cell>
          <cell r="AL75" t="str">
            <v>Ocultar</v>
          </cell>
          <cell r="AM75" t="str">
            <v>Ocultar</v>
          </cell>
          <cell r="AN75" t="str">
            <v>Ocultar</v>
          </cell>
          <cell r="AO75" t="str">
            <v>Ocultar</v>
          </cell>
          <cell r="AP75" t="str">
            <v>Ocultar</v>
          </cell>
          <cell r="AQ75" t="str">
            <v>Ocultar</v>
          </cell>
        </row>
        <row r="76">
          <cell r="AI76" t="str">
            <v>Ocultar</v>
          </cell>
          <cell r="AJ76" t="str">
            <v>Ocultar</v>
          </cell>
          <cell r="AK76" t="str">
            <v>Ocultar</v>
          </cell>
          <cell r="AL76" t="str">
            <v>Ocultar</v>
          </cell>
          <cell r="AM76" t="str">
            <v>Ocultar</v>
          </cell>
          <cell r="AN76" t="str">
            <v>Ocultar</v>
          </cell>
          <cell r="AO76" t="str">
            <v>Ocultar</v>
          </cell>
          <cell r="AP76" t="str">
            <v>Ocultar</v>
          </cell>
          <cell r="AQ76" t="str">
            <v>Ocultar</v>
          </cell>
        </row>
        <row r="77">
          <cell r="AI77" t="str">
            <v>Ocultar</v>
          </cell>
          <cell r="AJ77" t="str">
            <v>Ocultar</v>
          </cell>
          <cell r="AK77" t="str">
            <v>Ocultar</v>
          </cell>
          <cell r="AL77" t="str">
            <v>Ocultar</v>
          </cell>
          <cell r="AM77" t="str">
            <v>Ocultar</v>
          </cell>
          <cell r="AN77" t="str">
            <v>Ocultar</v>
          </cell>
          <cell r="AO77" t="str">
            <v>Ocultar</v>
          </cell>
          <cell r="AP77" t="str">
            <v>Ocultar</v>
          </cell>
          <cell r="AQ77" t="str">
            <v>Ocultar</v>
          </cell>
        </row>
        <row r="78">
          <cell r="AI78" t="str">
            <v>10000 - GRUPO SANTANDER CENTRAL HISPANO</v>
          </cell>
          <cell r="AJ78" t="str">
            <v>12001 - BANCA COMERCIAL AMERICA</v>
          </cell>
          <cell r="AK78" t="str">
            <v>Ocultar</v>
          </cell>
          <cell r="AL78" t="str">
            <v>12010 - COMERCIAL CHILE</v>
          </cell>
          <cell r="AM78" t="str">
            <v>Ocultar</v>
          </cell>
          <cell r="AN78" t="str">
            <v>Ocultar</v>
          </cell>
          <cell r="AO78" t="str">
            <v>Ocultar</v>
          </cell>
          <cell r="AP78" t="str">
            <v>22010 - LATINOAMERICA PROFORMA - CHILE</v>
          </cell>
          <cell r="AQ78" t="str">
            <v>22000 - LATINOAMERICA - PROFORMA</v>
          </cell>
        </row>
        <row r="79">
          <cell r="AI79" t="str">
            <v>10000 - GRUPO SANTANDER CENTRAL HISPANO</v>
          </cell>
          <cell r="AJ79" t="str">
            <v>12001 - BANCA COMERCIAL AMERICA</v>
          </cell>
          <cell r="AK79" t="str">
            <v>Ocultar</v>
          </cell>
          <cell r="AL79" t="str">
            <v>12020 - COMERCIAL URUGUAY</v>
          </cell>
          <cell r="AM79" t="str">
            <v>Ocultar</v>
          </cell>
          <cell r="AN79" t="str">
            <v>Ocultar</v>
          </cell>
          <cell r="AO79" t="str">
            <v>Ocultar</v>
          </cell>
          <cell r="AP79" t="str">
            <v>22020 - LATINOAMERICA PROFORMA - URUGUAY</v>
          </cell>
          <cell r="AQ79" t="str">
            <v>22000 - LATINOAMERICA - PROFORMA</v>
          </cell>
        </row>
        <row r="80">
          <cell r="AI80" t="str">
            <v>10000 - GRUPO SANTANDER CENTRAL HISPANO</v>
          </cell>
          <cell r="AJ80" t="str">
            <v>12001 - BANCA COMERCIAL AMERICA</v>
          </cell>
          <cell r="AK80" t="str">
            <v>Ocultar</v>
          </cell>
          <cell r="AL80" t="str">
            <v>12030 - COMERCIAL PUERTO RICO</v>
          </cell>
          <cell r="AM80" t="str">
            <v>Ocultar</v>
          </cell>
          <cell r="AN80" t="str">
            <v>Ocultar</v>
          </cell>
          <cell r="AO80" t="str">
            <v>Ocultar</v>
          </cell>
          <cell r="AP80" t="str">
            <v>22030 - LATINOAMERICA PROFORMA - PUERTO RICO</v>
          </cell>
          <cell r="AQ80" t="str">
            <v>22000 - LATINOAMERICA - PROFORMA</v>
          </cell>
        </row>
        <row r="81">
          <cell r="AI81" t="str">
            <v>10000 - GRUPO SANTANDER CENTRAL HISPANO</v>
          </cell>
          <cell r="AJ81" t="str">
            <v>12001 - BANCA COMERCIAL AMERICA</v>
          </cell>
          <cell r="AK81" t="str">
            <v>Ocultar</v>
          </cell>
          <cell r="AL81" t="str">
            <v>12080 - COMERCIAL PERU</v>
          </cell>
          <cell r="AM81" t="str">
            <v>Ocultar</v>
          </cell>
          <cell r="AN81" t="str">
            <v>Ocultar</v>
          </cell>
          <cell r="AO81" t="str">
            <v>Ocultar</v>
          </cell>
          <cell r="AP81" t="str">
            <v>22080 - LATINOAMERICA PROFORMA - PERU</v>
          </cell>
          <cell r="AQ81" t="str">
            <v>22000 - LATINOAMERICA - PROFORMA</v>
          </cell>
        </row>
        <row r="82">
          <cell r="AI82" t="str">
            <v>10000 - GRUPO SANTANDER CENTRAL HISPANO</v>
          </cell>
          <cell r="AJ82" t="str">
            <v>12001 - BANCA COMERCIAL AMERICA</v>
          </cell>
          <cell r="AK82" t="str">
            <v>Ocultar</v>
          </cell>
          <cell r="AL82" t="str">
            <v>12110 - COMERCIAL VENEZUELA</v>
          </cell>
          <cell r="AM82" t="str">
            <v>Ocultar</v>
          </cell>
          <cell r="AN82" t="str">
            <v>Ocultar</v>
          </cell>
          <cell r="AO82" t="str">
            <v>Ocultar</v>
          </cell>
          <cell r="AP82" t="str">
            <v>22110 - LATINOAMERICA PROFORMA - VENEZUELA</v>
          </cell>
          <cell r="AQ82" t="str">
            <v>22000 - LATINOAMERICA - PROFORMA</v>
          </cell>
        </row>
        <row r="83">
          <cell r="AI83" t="str">
            <v>10000 - GRUPO SANTANDER CENTRAL HISPANO</v>
          </cell>
          <cell r="AJ83" t="str">
            <v>12001 - BANCA COMERCIAL AMERICA</v>
          </cell>
          <cell r="AK83" t="str">
            <v>Ocultar</v>
          </cell>
          <cell r="AL83" t="str">
            <v>12130 - COMERCIAL MEJICO</v>
          </cell>
          <cell r="AM83" t="str">
            <v>Ocultar</v>
          </cell>
          <cell r="AN83" t="str">
            <v>Ocultar</v>
          </cell>
          <cell r="AO83" t="str">
            <v>Ocultar</v>
          </cell>
          <cell r="AP83" t="str">
            <v>22130 - LATINOAMERICA PROFORMA - MEJICO</v>
          </cell>
          <cell r="AQ83" t="str">
            <v>22000 - LATINOAMERICA - PROFORMA</v>
          </cell>
        </row>
        <row r="84">
          <cell r="AI84" t="str">
            <v>10000 - GRUPO SANTANDER CENTRAL HISPANO</v>
          </cell>
          <cell r="AJ84" t="str">
            <v>12001 - BANCA COMERCIAL AMERICA</v>
          </cell>
          <cell r="AK84" t="str">
            <v>Ocultar</v>
          </cell>
          <cell r="AL84" t="str">
            <v>12130 - COMERCIAL MEJICO</v>
          </cell>
          <cell r="AM84" t="str">
            <v>Ocultar</v>
          </cell>
          <cell r="AN84" t="str">
            <v>Ocultar</v>
          </cell>
          <cell r="AO84" t="str">
            <v>Ocultar</v>
          </cell>
          <cell r="AP84" t="str">
            <v>22130 - LATINOAMERICA PROFORMA - MEJICO</v>
          </cell>
          <cell r="AQ84" t="str">
            <v>22000 - LATINOAMERICA - PROFORMA</v>
          </cell>
        </row>
        <row r="85">
          <cell r="AI85" t="str">
            <v>10000 - GRUPO SANTANDER CENTRAL HISPANO</v>
          </cell>
          <cell r="AJ85" t="str">
            <v>12001 - BANCA COMERCIAL AMERICA</v>
          </cell>
          <cell r="AK85" t="str">
            <v>Ocultar</v>
          </cell>
          <cell r="AL85" t="str">
            <v>12140 - COMERCIAL COLOMBIA</v>
          </cell>
          <cell r="AM85" t="str">
            <v>Ocultar</v>
          </cell>
          <cell r="AN85" t="str">
            <v>Ocultar</v>
          </cell>
          <cell r="AO85" t="str">
            <v>Ocultar</v>
          </cell>
          <cell r="AP85" t="str">
            <v>22140 - LATINOAMERICA PROFORMA - COLOMBIA</v>
          </cell>
          <cell r="AQ85" t="str">
            <v>22000 - LATINOAMERICA - PROFORMA</v>
          </cell>
        </row>
        <row r="86">
          <cell r="AI86" t="str">
            <v>10000 - GRUPO SANTANDER CENTRAL HISPANO</v>
          </cell>
          <cell r="AJ86" t="str">
            <v>12001 - BANCA COMERCIAL AMERICA</v>
          </cell>
          <cell r="AK86" t="str">
            <v>Ocultar</v>
          </cell>
          <cell r="AL86" t="str">
            <v>12150 - COMERCIAL ARGENTINA</v>
          </cell>
          <cell r="AM86" t="str">
            <v>Ocultar</v>
          </cell>
          <cell r="AN86" t="str">
            <v>Ocultar</v>
          </cell>
          <cell r="AO86" t="str">
            <v>Ocultar</v>
          </cell>
          <cell r="AP86" t="str">
            <v>22150 - LATINOAMERICA PROFORMA - ARGENTINA</v>
          </cell>
          <cell r="AQ86" t="str">
            <v>22000 - LATINOAMERICA - PROFORMA</v>
          </cell>
        </row>
        <row r="87">
          <cell r="AI87" t="str">
            <v>10000 - GRUPO SANTANDER CENTRAL HISPANO</v>
          </cell>
          <cell r="AJ87" t="str">
            <v>12001 - BANCA COMERCIAL AMERICA</v>
          </cell>
          <cell r="AK87" t="str">
            <v>Ocultar</v>
          </cell>
          <cell r="AL87" t="str">
            <v>12160 - COMERCIAL BRASIL CONSOLIDADO</v>
          </cell>
          <cell r="AM87" t="str">
            <v>Ocultar</v>
          </cell>
          <cell r="AN87" t="str">
            <v>Ocultar</v>
          </cell>
          <cell r="AO87" t="str">
            <v>Ocultar</v>
          </cell>
          <cell r="AP87" t="str">
            <v>22160 - LATINOAMERICA PROFORMA - BRASIL</v>
          </cell>
          <cell r="AQ87" t="str">
            <v>22000 - LATINOAMERICA - PROFORMA</v>
          </cell>
        </row>
        <row r="88">
          <cell r="AI88" t="str">
            <v>10000 - GRUPO SANTANDER CENTRAL HISPANO</v>
          </cell>
          <cell r="AJ88" t="str">
            <v>12001 - BANCA COMERCIAL AMERICA</v>
          </cell>
          <cell r="AK88" t="str">
            <v>Ocultar</v>
          </cell>
          <cell r="AL88" t="str">
            <v>12200 - COMERCIAL RESTO AMERICA</v>
          </cell>
          <cell r="AM88" t="str">
            <v>Ocultar</v>
          </cell>
          <cell r="AN88" t="str">
            <v>Ocultar</v>
          </cell>
          <cell r="AO88" t="str">
            <v>Ocultar</v>
          </cell>
          <cell r="AP88" t="str">
            <v>22200 - LATINOAMERICA PROFORMA - RESTO</v>
          </cell>
          <cell r="AQ88" t="str">
            <v>22000 - LATINOAMERICA - PROFORMA</v>
          </cell>
        </row>
        <row r="89">
          <cell r="AI89" t="str">
            <v>10000 - GRUPO SANTANDER CENTRAL HISPANO</v>
          </cell>
          <cell r="AJ89" t="str">
            <v>12001 - BANCA COMERCIAL AMERICA</v>
          </cell>
          <cell r="AK89" t="str">
            <v>Ocultar</v>
          </cell>
          <cell r="AL89" t="str">
            <v>12350 - COMERCIAL BOLIVIA</v>
          </cell>
          <cell r="AM89" t="str">
            <v>Ocultar</v>
          </cell>
          <cell r="AN89" t="str">
            <v>Ocultar</v>
          </cell>
          <cell r="AO89" t="str">
            <v>Ocultar</v>
          </cell>
          <cell r="AP89" t="str">
            <v>22350 - LATINOAMERICA PROFORMA - BOLIVIA</v>
          </cell>
          <cell r="AQ89" t="str">
            <v>22000 - LATINOAMERICA - PROFORMA</v>
          </cell>
        </row>
        <row r="90">
          <cell r="AI90" t="str">
            <v>10000 - GRUPO SANTANDER CENTRAL HISPANO</v>
          </cell>
          <cell r="AJ90" t="str">
            <v>12001 - BANCA COMERCIAL AMERICA</v>
          </cell>
          <cell r="AK90" t="str">
            <v>Ocultar</v>
          </cell>
          <cell r="AL90" t="str">
            <v>12360 - COMERCIAL PANAMA</v>
          </cell>
          <cell r="AM90" t="str">
            <v>Ocultar</v>
          </cell>
          <cell r="AN90" t="str">
            <v>Ocultar</v>
          </cell>
          <cell r="AO90" t="str">
            <v>Ocultar</v>
          </cell>
          <cell r="AP90" t="str">
            <v>22360 - LATINOAMERICA PROFORMA - PANAMA</v>
          </cell>
          <cell r="AQ90" t="str">
            <v>22000 - LATINOAMERICA - PROFORMA</v>
          </cell>
        </row>
        <row r="91">
          <cell r="AI91" t="str">
            <v>10000 - GRUPO SANTANDER CENTRAL HISPANO</v>
          </cell>
          <cell r="AJ91" t="str">
            <v>12001 - BANCA COMERCIAL AMERICA</v>
          </cell>
          <cell r="AK91" t="str">
            <v>Ocultar</v>
          </cell>
          <cell r="AL91" t="str">
            <v>12420 - COMERCIAL PARAGUAY</v>
          </cell>
          <cell r="AM91" t="str">
            <v>Ocultar</v>
          </cell>
          <cell r="AN91" t="str">
            <v>Ocultar</v>
          </cell>
          <cell r="AO91" t="str">
            <v>Ocultar</v>
          </cell>
          <cell r="AP91" t="str">
            <v>22420 - LATINOAMERICA PROFORMA - PARAGUAY</v>
          </cell>
          <cell r="AQ91" t="str">
            <v>22000 - LATINOAMERICA - PROFORMA</v>
          </cell>
        </row>
        <row r="92">
          <cell r="AI92" t="str">
            <v>Ocultar</v>
          </cell>
          <cell r="AJ92" t="str">
            <v>Ocultar</v>
          </cell>
          <cell r="AK92" t="str">
            <v>Ocultar</v>
          </cell>
          <cell r="AL92" t="str">
            <v>Ocultar</v>
          </cell>
          <cell r="AM92" t="str">
            <v>Ocultar</v>
          </cell>
          <cell r="AN92" t="str">
            <v>Ocultar</v>
          </cell>
          <cell r="AO92" t="str">
            <v>Ocultar</v>
          </cell>
          <cell r="AP92" t="str">
            <v>Ocultar</v>
          </cell>
          <cell r="AQ92" t="str">
            <v>Ocultar</v>
          </cell>
        </row>
        <row r="93">
          <cell r="AI93" t="str">
            <v>Ocultar</v>
          </cell>
          <cell r="AJ93" t="str">
            <v>Ocultar</v>
          </cell>
          <cell r="AK93" t="str">
            <v>Ocultar</v>
          </cell>
          <cell r="AL93" t="str">
            <v>Ocultar</v>
          </cell>
          <cell r="AM93" t="str">
            <v>Ocultar</v>
          </cell>
          <cell r="AN93" t="str">
            <v>Ocultar</v>
          </cell>
          <cell r="AO93" t="str">
            <v>Ocultar</v>
          </cell>
          <cell r="AP93" t="str">
            <v>Ocultar</v>
          </cell>
          <cell r="AQ93" t="str">
            <v>Ocultar</v>
          </cell>
        </row>
        <row r="94">
          <cell r="AI94" t="str">
            <v>10000 - GRUPO SANTANDER CENTRAL HISPANO</v>
          </cell>
          <cell r="AJ94" t="str">
            <v>13000 - BANCA MAYORISTA GLOBAL</v>
          </cell>
          <cell r="AK94" t="str">
            <v>13009 - AJUSTES - BANCA MAYORISTA GLOBAL</v>
          </cell>
          <cell r="AL94" t="str">
            <v>Ocultar</v>
          </cell>
          <cell r="AM94" t="str">
            <v>Ocultar</v>
          </cell>
          <cell r="AN94" t="str">
            <v>Ocultar</v>
          </cell>
          <cell r="AO94" t="str">
            <v>Ocultar</v>
          </cell>
          <cell r="AP94" t="str">
            <v>Ocultar</v>
          </cell>
          <cell r="AQ94" t="str">
            <v>Ocultar</v>
          </cell>
        </row>
        <row r="95">
          <cell r="AI95" t="str">
            <v>10000 - GRUPO SANTANDER CENTRAL HISPANO</v>
          </cell>
          <cell r="AJ95" t="str">
            <v>13000 - BANCA MAYORISTA GLOBAL</v>
          </cell>
          <cell r="AK95" t="str">
            <v>13010 - BANCA DE INVERSIONES</v>
          </cell>
          <cell r="AL95" t="str">
            <v>13012 - BANCA DE INVERSIONES (SIN AMERICA)</v>
          </cell>
          <cell r="AM95" t="str">
            <v>14130 - BANCA DE INVERSIONES - FILIPINAS</v>
          </cell>
          <cell r="AN95" t="str">
            <v>Ocultar</v>
          </cell>
          <cell r="AO95" t="str">
            <v>Ocultar</v>
          </cell>
          <cell r="AP95" t="str">
            <v>Ocultar</v>
          </cell>
          <cell r="AQ95" t="str">
            <v>Ocultar</v>
          </cell>
        </row>
        <row r="96">
          <cell r="AI96" t="str">
            <v>10000 - GRUPO SANTANDER CENTRAL HISPANO</v>
          </cell>
          <cell r="AJ96" t="str">
            <v>13000 - BANCA MAYORISTA GLOBAL</v>
          </cell>
          <cell r="AK96" t="str">
            <v>13010 - BANCA DE INVERSIONES</v>
          </cell>
          <cell r="AL96" t="str">
            <v>14010 - BANCA DE INVERSIONES - ESPAÑA</v>
          </cell>
          <cell r="AM96" t="str">
            <v>Ocultar</v>
          </cell>
          <cell r="AN96" t="str">
            <v>Ocultar</v>
          </cell>
          <cell r="AO96" t="str">
            <v>Ocultar</v>
          </cell>
          <cell r="AP96" t="str">
            <v>Ocultar</v>
          </cell>
          <cell r="AQ96" t="str">
            <v>Ocultar</v>
          </cell>
        </row>
        <row r="97">
          <cell r="AI97" t="str">
            <v>10000 - GRUPO SANTANDER CENTRAL HISPANO</v>
          </cell>
          <cell r="AJ97" t="str">
            <v>13000 - BANCA MAYORISTA GLOBAL</v>
          </cell>
          <cell r="AK97" t="str">
            <v>13010 - BANCA DE INVERSIONES</v>
          </cell>
          <cell r="AL97" t="str">
            <v>14090 - BANCA DE INVERSIONES - PORTUGAL</v>
          </cell>
          <cell r="AM97" t="str">
            <v>Ocultar</v>
          </cell>
          <cell r="AN97" t="str">
            <v>Ocultar</v>
          </cell>
          <cell r="AO97" t="str">
            <v>Ocultar</v>
          </cell>
          <cell r="AP97" t="str">
            <v>Ocultar</v>
          </cell>
          <cell r="AQ97" t="str">
            <v>30000 - PORTUGAL - PROFORMA</v>
          </cell>
        </row>
        <row r="98">
          <cell r="AI98" t="str">
            <v>10000 - GRUPO SANTANDER CENTRAL HISPANO</v>
          </cell>
          <cell r="AJ98" t="str">
            <v>13000 - BANCA MAYORISTA GLOBAL</v>
          </cell>
          <cell r="AK98" t="str">
            <v>13010 - BANCA DE INVERSIONES</v>
          </cell>
          <cell r="AL98" t="str">
            <v>13011 - BANCA DE INVERSIONES - AMERICA</v>
          </cell>
          <cell r="AM98" t="str">
            <v>14170 - BANCA DE INVERSIONES - PERU</v>
          </cell>
          <cell r="AN98" t="str">
            <v>Ocultar</v>
          </cell>
          <cell r="AO98" t="str">
            <v>Ocultar</v>
          </cell>
          <cell r="AP98" t="str">
            <v>22080 - LATINOAMERICA PROFORMA - PERU</v>
          </cell>
          <cell r="AQ98" t="str">
            <v>22000 - LATINOAMERICA - PROFORMA</v>
          </cell>
        </row>
        <row r="99">
          <cell r="AI99" t="str">
            <v>10000 - GRUPO SANTANDER CENTRAL HISPANO</v>
          </cell>
          <cell r="AJ99" t="str">
            <v>13000 - BANCA MAYORISTA GLOBAL</v>
          </cell>
          <cell r="AK99" t="str">
            <v>13020 - BANCA CORPORATIVA MATRIZ</v>
          </cell>
          <cell r="AL99" t="str">
            <v>Ocultar</v>
          </cell>
          <cell r="AM99" t="str">
            <v>13029 - AJUSTES - BANCA CORPORATIVA</v>
          </cell>
          <cell r="AN99" t="str">
            <v>Ocultar</v>
          </cell>
          <cell r="AO99" t="str">
            <v>Ocultar</v>
          </cell>
          <cell r="AP99" t="str">
            <v>Ocultar</v>
          </cell>
          <cell r="AQ99" t="str">
            <v>Ocultar</v>
          </cell>
        </row>
        <row r="100">
          <cell r="AI100" t="str">
            <v>10000 - GRUPO SANTANDER CENTRAL HISPANO</v>
          </cell>
          <cell r="AJ100" t="str">
            <v>13000 - BANCA MAYORISTA GLOBAL</v>
          </cell>
          <cell r="AK100" t="str">
            <v>13030 - TESORERIA</v>
          </cell>
          <cell r="AL100" t="str">
            <v>Ocultar</v>
          </cell>
          <cell r="AM100" t="str">
            <v>13039 - AJUSTES - TESORERIA</v>
          </cell>
          <cell r="AN100" t="str">
            <v>Ocultar</v>
          </cell>
          <cell r="AO100" t="str">
            <v>Ocultar</v>
          </cell>
          <cell r="AP100" t="str">
            <v>Ocultar</v>
          </cell>
          <cell r="AQ100" t="str">
            <v>Ocultar</v>
          </cell>
        </row>
        <row r="101">
          <cell r="AI101" t="str">
            <v>10000 - GRUPO SANTANDER CENTRAL HISPANO</v>
          </cell>
          <cell r="AJ101" t="str">
            <v>13000 - BANCA MAYORISTA GLOBAL</v>
          </cell>
          <cell r="AK101" t="str">
            <v>13040 - CORPORATIVA Y TESORERIA EXTRANJERO</v>
          </cell>
          <cell r="AL101" t="str">
            <v>Ocultar</v>
          </cell>
          <cell r="AM101" t="str">
            <v>13301 - RESTO SUCURSALES EN EL EXTRANJERO</v>
          </cell>
          <cell r="AN101" t="str">
            <v>Ocultar</v>
          </cell>
          <cell r="AO101" t="str">
            <v>Ocultar</v>
          </cell>
          <cell r="AP101" t="str">
            <v>Ocultar</v>
          </cell>
          <cell r="AQ101" t="str">
            <v>Ocultar</v>
          </cell>
        </row>
        <row r="102">
          <cell r="AI102" t="str">
            <v>10000 - GRUPO SANTANDER CENTRAL HISPANO</v>
          </cell>
          <cell r="AJ102" t="str">
            <v>13000 - BANCA MAYORISTA GLOBAL</v>
          </cell>
          <cell r="AK102" t="str">
            <v>13050 - RESULTADOS POR ARGENTINA</v>
          </cell>
          <cell r="AL102" t="str">
            <v>Ocultar</v>
          </cell>
          <cell r="AM102" t="str">
            <v>Ocultar</v>
          </cell>
          <cell r="AN102" t="str">
            <v>Ocultar</v>
          </cell>
          <cell r="AO102" t="str">
            <v>Ocultar</v>
          </cell>
          <cell r="AP102" t="str">
            <v>Ocultar</v>
          </cell>
          <cell r="AQ102" t="str">
            <v>Ocultar</v>
          </cell>
        </row>
        <row r="103">
          <cell r="AI103" t="str">
            <v>Ocultar</v>
          </cell>
          <cell r="AJ103" t="str">
            <v>Ocultar</v>
          </cell>
          <cell r="AK103" t="str">
            <v>Ocultar</v>
          </cell>
          <cell r="AL103" t="str">
            <v>Ocultar</v>
          </cell>
          <cell r="AM103" t="str">
            <v>Ocultar</v>
          </cell>
          <cell r="AN103" t="str">
            <v>Ocultar</v>
          </cell>
          <cell r="AO103" t="str">
            <v>Ocultar</v>
          </cell>
          <cell r="AP103" t="str">
            <v>Ocultar</v>
          </cell>
          <cell r="AQ103" t="str">
            <v>Ocultar</v>
          </cell>
        </row>
        <row r="104">
          <cell r="AI104" t="str">
            <v>Ocultar</v>
          </cell>
          <cell r="AJ104" t="str">
            <v>Ocultar</v>
          </cell>
          <cell r="AK104" t="str">
            <v>Ocultar</v>
          </cell>
          <cell r="AL104" t="str">
            <v>Ocultar</v>
          </cell>
          <cell r="AM104" t="str">
            <v>Ocultar</v>
          </cell>
          <cell r="AN104" t="str">
            <v>Ocultar</v>
          </cell>
          <cell r="AO104" t="str">
            <v>Ocultar</v>
          </cell>
          <cell r="AP104" t="str">
            <v>Ocultar</v>
          </cell>
          <cell r="AQ104" t="str">
            <v>Ocultar</v>
          </cell>
        </row>
        <row r="105">
          <cell r="AI105" t="str">
            <v>10000 - GRUPO SANTANDER CENTRAL HISPANO</v>
          </cell>
          <cell r="AJ105" t="str">
            <v>16000 - GESTION DE ACTIVOS Y BANCA PRIVADA</v>
          </cell>
          <cell r="AK105" t="str">
            <v>16001 - GESTION DE ACTIVOS</v>
          </cell>
          <cell r="AL105" t="str">
            <v>16300 - GESTION DE ACTIVOS - ESPAÑA</v>
          </cell>
          <cell r="AM105" t="str">
            <v>Ocultar</v>
          </cell>
          <cell r="AN105" t="str">
            <v>Ocultar</v>
          </cell>
          <cell r="AO105" t="str">
            <v>Ocultar</v>
          </cell>
          <cell r="AP105" t="str">
            <v>Ocultar</v>
          </cell>
          <cell r="AQ105" t="str">
            <v>Ocultar</v>
          </cell>
        </row>
        <row r="106">
          <cell r="AI106" t="str">
            <v>10000 - GRUPO SANTANDER CENTRAL HISPANO</v>
          </cell>
          <cell r="AJ106" t="str">
            <v>16000 - GESTION DE ACTIVOS Y BANCA PRIVADA</v>
          </cell>
          <cell r="AK106" t="str">
            <v>16001 - GESTION DE ACTIVOS</v>
          </cell>
          <cell r="AL106" t="str">
            <v>16050 - GESTION DE ACTIVOS - PORTUGAL</v>
          </cell>
          <cell r="AM106" t="str">
            <v>Ocultar</v>
          </cell>
          <cell r="AN106" t="str">
            <v>Ocultar</v>
          </cell>
          <cell r="AO106" t="str">
            <v>Ocultar</v>
          </cell>
          <cell r="AP106" t="str">
            <v>Ocultar</v>
          </cell>
          <cell r="AQ106" t="str">
            <v>30000 - PORTUGAL - PROFORMA</v>
          </cell>
        </row>
        <row r="107">
          <cell r="AI107" t="str">
            <v>10000 - GRUPO SANTANDER CENTRAL HISPANO</v>
          </cell>
          <cell r="AJ107" t="str">
            <v>16000 - GESTION DE ACTIVOS Y BANCA PRIVADA</v>
          </cell>
          <cell r="AK107" t="str">
            <v>16001 - GESTION DE ACTIVOS</v>
          </cell>
          <cell r="AL107" t="str">
            <v>16003 - GESTORAS - AMERICA</v>
          </cell>
          <cell r="AM107" t="str">
            <v>16080 - GESTION DE ACTIVOS - PERU</v>
          </cell>
          <cell r="AN107" t="str">
            <v>Ocultar</v>
          </cell>
          <cell r="AO107" t="str">
            <v>Ocultar</v>
          </cell>
          <cell r="AP107" t="str">
            <v>22080 - LATINOAMERICA PROFORMA - PERU</v>
          </cell>
          <cell r="AQ107" t="str">
            <v>22000 - LATINOAMERICA - PROFORMA</v>
          </cell>
        </row>
        <row r="108">
          <cell r="AI108" t="str">
            <v>10000 - GRUPO SANTANDER CENTRAL HISPANO</v>
          </cell>
          <cell r="AJ108" t="str">
            <v>16000 - GESTION DE ACTIVOS Y BANCA PRIVADA</v>
          </cell>
          <cell r="AK108" t="str">
            <v>16002 - BANCA PRIVADA</v>
          </cell>
          <cell r="AL108" t="str">
            <v>16410 - B.S.N. BANIF</v>
          </cell>
          <cell r="AM108" t="str">
            <v>Ocultar</v>
          </cell>
          <cell r="AN108" t="str">
            <v>Ocultar</v>
          </cell>
          <cell r="AO108" t="str">
            <v>Ocultar</v>
          </cell>
          <cell r="AP108" t="str">
            <v>Ocultar</v>
          </cell>
          <cell r="AQ108" t="str">
            <v>Ocultar</v>
          </cell>
        </row>
        <row r="109">
          <cell r="AI109" t="str">
            <v>10000 - GRUPO SANTANDER CENTRAL HISPANO</v>
          </cell>
          <cell r="AJ109" t="str">
            <v>16000 - GESTION DE ACTIVOS Y BANCA PRIVADA</v>
          </cell>
          <cell r="AK109" t="str">
            <v>16002 - BANCA PRIVADA</v>
          </cell>
          <cell r="AL109" t="str">
            <v>16700 - B.P.I. INTERNACIONAL</v>
          </cell>
          <cell r="AM109" t="str">
            <v>16500 - RESTO B.P.I.</v>
          </cell>
          <cell r="AN109" t="str">
            <v>Ocultar</v>
          </cell>
          <cell r="AO109" t="str">
            <v>Ocultar</v>
          </cell>
          <cell r="AP109" t="str">
            <v>Ocultar</v>
          </cell>
          <cell r="AQ109" t="str">
            <v>Ocultar</v>
          </cell>
        </row>
        <row r="110">
          <cell r="AI110" t="str">
            <v>10000 - GRUPO SANTANDER CENTRAL HISPANO</v>
          </cell>
          <cell r="AJ110" t="str">
            <v>16000 - GESTION DE ACTIVOS Y BANCA PRIVADA</v>
          </cell>
          <cell r="AK110" t="str">
            <v>16002 - BANCA PRIVADA</v>
          </cell>
          <cell r="AL110" t="str">
            <v>16700 - B.P.I. INTERNACIONAL</v>
          </cell>
          <cell r="AM110" t="str">
            <v>29000 - BPI - AMERICA</v>
          </cell>
          <cell r="AN110" t="str">
            <v>29010 - BPI - CHILE</v>
          </cell>
          <cell r="AO110" t="str">
            <v>Ocultar</v>
          </cell>
          <cell r="AP110" t="str">
            <v>22010 - LATINOAMERICA PROFORMA - CHILE</v>
          </cell>
          <cell r="AQ110" t="str">
            <v>22000 - LATINOAMERICA - PROFORMA</v>
          </cell>
        </row>
        <row r="111">
          <cell r="AI111" t="str">
            <v>10000 - GRUPO SANTANDER CENTRAL HISPANO</v>
          </cell>
          <cell r="AJ111" t="str">
            <v>16000 - GESTION DE ACTIVOS Y BANCA PRIVADA</v>
          </cell>
          <cell r="AK111" t="str">
            <v>16002 - BANCA PRIVADA</v>
          </cell>
          <cell r="AL111" t="str">
            <v>16700 - B.P.I. INTERNACIONAL</v>
          </cell>
          <cell r="AM111" t="str">
            <v>29000 - BPI - AMERICA</v>
          </cell>
          <cell r="AN111" t="str">
            <v>29350 - BPI - BOLIVIA</v>
          </cell>
          <cell r="AO111" t="str">
            <v>Ocultar</v>
          </cell>
          <cell r="AP111" t="str">
            <v>22350 - LATINOAMERICA PROFORMA - BOLIVIA</v>
          </cell>
          <cell r="AQ111" t="str">
            <v>22000 - LATINOAMERICA - PROFORMA</v>
          </cell>
        </row>
        <row r="112">
          <cell r="AI112" t="str">
            <v>10000 - GRUPO SANTANDER CENTRAL HISPANO</v>
          </cell>
          <cell r="AJ112" t="str">
            <v>16000 - GESTION DE ACTIVOS Y BANCA PRIVADA</v>
          </cell>
          <cell r="AK112" t="str">
            <v>16002 - BANCA PRIVADA</v>
          </cell>
          <cell r="AL112" t="str">
            <v>16700 - B.P.I. INTERNACIONAL</v>
          </cell>
          <cell r="AM112" t="str">
            <v>29000 - BPI - AMERICA</v>
          </cell>
          <cell r="AN112" t="str">
            <v>29360 - RESTO LATINOAMERICA (PAN)</v>
          </cell>
          <cell r="AO112" t="str">
            <v>Ocultar</v>
          </cell>
          <cell r="AP112" t="str">
            <v>22200 - LATINOAMERICA PROFORMA - RESTO</v>
          </cell>
          <cell r="AQ112" t="str">
            <v>22000 - LATINOAMERICA - PROFORMA</v>
          </cell>
        </row>
        <row r="113">
          <cell r="AI113" t="str">
            <v>10000 - GRUPO SANTANDER CENTRAL HISPANO</v>
          </cell>
          <cell r="AJ113" t="str">
            <v>16000 - GESTION DE ACTIVOS Y BANCA PRIVADA</v>
          </cell>
          <cell r="AK113" t="str">
            <v>16002 - BANCA PRIVADA</v>
          </cell>
          <cell r="AL113" t="str">
            <v>16700 - B.P.I. INTERNACIONAL</v>
          </cell>
          <cell r="AM113" t="str">
            <v>29000 - BPI - AMERICA</v>
          </cell>
          <cell r="AN113" t="str">
            <v>29420 - BPI - PARAGUAY</v>
          </cell>
          <cell r="AO113" t="str">
            <v>Ocultar</v>
          </cell>
          <cell r="AP113" t="str">
            <v>22420 - LATINOAMERICA PROFORMA - PARAGUAY</v>
          </cell>
          <cell r="AQ113" t="str">
            <v>22000 - LATINOAMERICA - PROFORMA</v>
          </cell>
        </row>
        <row r="114">
          <cell r="AI114" t="str">
            <v>Ocultar</v>
          </cell>
          <cell r="AJ114" t="str">
            <v>Ocultar</v>
          </cell>
          <cell r="AK114" t="str">
            <v>Ocultar</v>
          </cell>
          <cell r="AL114" t="str">
            <v>Ocultar</v>
          </cell>
          <cell r="AM114" t="str">
            <v>Ocultar</v>
          </cell>
          <cell r="AN114" t="str">
            <v>Ocultar</v>
          </cell>
          <cell r="AO114" t="str">
            <v>Ocultar</v>
          </cell>
          <cell r="AP114" t="str">
            <v>Ocultar</v>
          </cell>
          <cell r="AQ114" t="str">
            <v>Ocultar</v>
          </cell>
        </row>
        <row r="115">
          <cell r="AI115" t="str">
            <v>Ocultar</v>
          </cell>
          <cell r="AJ115" t="str">
            <v>Ocultar</v>
          </cell>
          <cell r="AK115" t="str">
            <v>Ocultar</v>
          </cell>
          <cell r="AL115" t="str">
            <v>Ocultar</v>
          </cell>
          <cell r="AM115" t="str">
            <v>Ocultar</v>
          </cell>
          <cell r="AN115" t="str">
            <v>Ocultar</v>
          </cell>
          <cell r="AO115" t="str">
            <v>Ocultar</v>
          </cell>
          <cell r="AP115" t="str">
            <v>Ocultar</v>
          </cell>
          <cell r="AQ115" t="str">
            <v>Ocultar</v>
          </cell>
        </row>
        <row r="116">
          <cell r="AI116" t="str">
            <v>10000 - GRUPO SANTANDER CENTRAL HISPANO</v>
          </cell>
          <cell r="AJ116" t="str">
            <v>17000 - PARTICIPACIONES / GESTION FINANCIERA</v>
          </cell>
          <cell r="AK116" t="str">
            <v>Ocultar</v>
          </cell>
          <cell r="AL116" t="str">
            <v>Ocultar</v>
          </cell>
          <cell r="AM116" t="str">
            <v>Ocultar</v>
          </cell>
          <cell r="AN116" t="str">
            <v>Ocultar</v>
          </cell>
          <cell r="AO116" t="str">
            <v>Ocultar</v>
          </cell>
          <cell r="AP116" t="str">
            <v>Ocultar</v>
          </cell>
          <cell r="AQ116" t="str">
            <v>Ocultar</v>
          </cell>
        </row>
        <row r="117">
          <cell r="AI117" t="str">
            <v>10000 - GRUPO SANTANDER CENTRAL HISPANO</v>
          </cell>
          <cell r="AJ117" t="str">
            <v>17000 - PARTICIPACIONES / GESTION FINANCIERA</v>
          </cell>
          <cell r="AK117" t="str">
            <v>Ocultar</v>
          </cell>
          <cell r="AL117" t="str">
            <v>Ocultar</v>
          </cell>
          <cell r="AM117" t="str">
            <v>Ocultar</v>
          </cell>
          <cell r="AN117" t="str">
            <v>Ocultar</v>
          </cell>
          <cell r="AO117" t="str">
            <v>Ocultar</v>
          </cell>
          <cell r="AP117" t="str">
            <v>Ocultar</v>
          </cell>
          <cell r="AQ117" t="str">
            <v>Ocultar</v>
          </cell>
        </row>
        <row r="118">
          <cell r="AI118" t="str">
            <v>10000 - GRUPO SANTANDER CENTRAL HISPANO</v>
          </cell>
          <cell r="AJ118" t="str">
            <v>17000 - PARTICIPACIONES / GESTION FINANCIERA</v>
          </cell>
          <cell r="AK118" t="str">
            <v>Ocultar</v>
          </cell>
          <cell r="AL118" t="str">
            <v>Ocultar</v>
          </cell>
          <cell r="AM118" t="str">
            <v>Ocultar</v>
          </cell>
          <cell r="AN118" t="str">
            <v>Ocultar</v>
          </cell>
          <cell r="AO118" t="str">
            <v>Ocultar</v>
          </cell>
          <cell r="AP118" t="str">
            <v>Ocultar</v>
          </cell>
          <cell r="AQ118" t="str">
            <v>Ocultar</v>
          </cell>
        </row>
        <row r="119">
          <cell r="AI119" t="str">
            <v>10000 - GRUPO SANTANDER CENTRAL HISPANO</v>
          </cell>
          <cell r="AJ119" t="str">
            <v>17000 - PARTICIPACIONES / GESTION FINANCIERA</v>
          </cell>
          <cell r="AK119" t="str">
            <v>Ocultar</v>
          </cell>
          <cell r="AL119" t="str">
            <v>Ocultar</v>
          </cell>
          <cell r="AM119" t="str">
            <v>Ocultar</v>
          </cell>
          <cell r="AN119" t="str">
            <v>Ocultar</v>
          </cell>
          <cell r="AO119" t="str">
            <v>Ocultar</v>
          </cell>
          <cell r="AP119" t="str">
            <v>Ocultar</v>
          </cell>
          <cell r="AQ119" t="str">
            <v>Ocultar</v>
          </cell>
        </row>
        <row r="120">
          <cell r="AI120" t="str">
            <v>Ocultar</v>
          </cell>
          <cell r="AJ120" t="str">
            <v>Ocultar</v>
          </cell>
          <cell r="AK120" t="str">
            <v>Ocultar</v>
          </cell>
          <cell r="AL120" t="str">
            <v>Ocultar</v>
          </cell>
          <cell r="AM120" t="str">
            <v>Ocultar</v>
          </cell>
          <cell r="AN120" t="str">
            <v>Ocultar</v>
          </cell>
          <cell r="AO120" t="str">
            <v>Ocultar</v>
          </cell>
          <cell r="AP120" t="str">
            <v>Ocultar</v>
          </cell>
          <cell r="AQ120" t="str">
            <v>Ocultar</v>
          </cell>
        </row>
        <row r="121">
          <cell r="AI121" t="str">
            <v>Ocultar</v>
          </cell>
          <cell r="AJ121" t="str">
            <v>Ocultar</v>
          </cell>
          <cell r="AK121" t="str">
            <v>Ocultar</v>
          </cell>
          <cell r="AL121" t="str">
            <v>Ocultar</v>
          </cell>
          <cell r="AM121" t="str">
            <v>Ocultar</v>
          </cell>
          <cell r="AN121" t="str">
            <v>Ocultar</v>
          </cell>
          <cell r="AO121" t="str">
            <v>Ocultar</v>
          </cell>
          <cell r="AP121" t="str">
            <v>Ocultar</v>
          </cell>
          <cell r="AQ121" t="str">
            <v>Ocultar</v>
          </cell>
        </row>
        <row r="122">
          <cell r="AI122" t="str">
            <v>10000 - GRUPO SANTANDER CENTRAL HISPANO</v>
          </cell>
          <cell r="AJ122" t="str">
            <v>11000 - BANCA COMERCIAL EUROPA</v>
          </cell>
          <cell r="AK122" t="str">
            <v>11500 - SANTANDER CONSUMER FINANCE</v>
          </cell>
          <cell r="AL122" t="str">
            <v>21001 - PATAGON - ESPAÑA</v>
          </cell>
          <cell r="AM122" t="str">
            <v>Ocultar</v>
          </cell>
          <cell r="AN122" t="str">
            <v>Ocultar</v>
          </cell>
          <cell r="AO122" t="str">
            <v>Ocultar</v>
          </cell>
          <cell r="AP122" t="str">
            <v>Ocultar</v>
          </cell>
          <cell r="AQ122" t="str">
            <v>Ocultar</v>
          </cell>
        </row>
        <row r="123">
          <cell r="AI123" t="str">
            <v>10000 - GRUPO SANTANDER CENTRAL HISPANO</v>
          </cell>
          <cell r="AJ123" t="str">
            <v>11000 - BANCA COMERCIAL EUROPA</v>
          </cell>
          <cell r="AK123" t="str">
            <v>21002 - DIREKT - ALEMANIA</v>
          </cell>
          <cell r="AL123" t="str">
            <v>Ocultar</v>
          </cell>
          <cell r="AM123" t="str">
            <v>Ocultar</v>
          </cell>
          <cell r="AN123" t="str">
            <v>Ocultar</v>
          </cell>
          <cell r="AO123" t="str">
            <v>Ocultar</v>
          </cell>
          <cell r="AP123" t="str">
            <v>Ocultar</v>
          </cell>
          <cell r="AQ123" t="str">
            <v>Ocultar</v>
          </cell>
        </row>
        <row r="124">
          <cell r="AI124" t="str">
            <v>Ocultar</v>
          </cell>
          <cell r="AJ124" t="str">
            <v>Ocultar</v>
          </cell>
          <cell r="AK124" t="str">
            <v>Ocultar</v>
          </cell>
          <cell r="AL124" t="str">
            <v>Ocultar</v>
          </cell>
          <cell r="AM124" t="str">
            <v>Ocultar</v>
          </cell>
          <cell r="AN124" t="str">
            <v>Ocultar</v>
          </cell>
          <cell r="AO124" t="str">
            <v>Ocultar</v>
          </cell>
          <cell r="AP124" t="str">
            <v>Ocultar</v>
          </cell>
          <cell r="AQ124" t="str">
            <v>Ocultar</v>
          </cell>
        </row>
        <row r="125">
          <cell r="AI125" t="str">
            <v>10000 - GRUPO SANTANDER CENTRAL HISPANO</v>
          </cell>
          <cell r="AJ125" t="str">
            <v>11000 - BANCA COMERCIAL EUROPA</v>
          </cell>
          <cell r="AK125" t="str">
            <v>11400 - MINORISTA</v>
          </cell>
          <cell r="AL125" t="str">
            <v>11600 - RED SANTANDER CENTRAL HISPANO</v>
          </cell>
          <cell r="AM125" t="str">
            <v>Ocultar</v>
          </cell>
          <cell r="AN125" t="str">
            <v>Ocultar</v>
          </cell>
          <cell r="AO125" t="str">
            <v>Ocultar</v>
          </cell>
          <cell r="AP125" t="str">
            <v>Ocultar</v>
          </cell>
          <cell r="AQ125" t="str">
            <v>Ocultar</v>
          </cell>
        </row>
        <row r="126">
          <cell r="AI126" t="str">
            <v>10000 - GRUPO SANTANDER CENTRAL HISPANO</v>
          </cell>
          <cell r="AJ126" t="str">
            <v>11000 - BANCA COMERCIAL EUROPA</v>
          </cell>
          <cell r="AK126" t="str">
            <v>11400 - MINORISTA</v>
          </cell>
          <cell r="AL126" t="str">
            <v>11800 - 4B, DINNERS</v>
          </cell>
          <cell r="AM126" t="str">
            <v>Ocultar</v>
          </cell>
          <cell r="AN126" t="str">
            <v>Ocultar</v>
          </cell>
          <cell r="AO126" t="str">
            <v>Ocultar</v>
          </cell>
          <cell r="AP126" t="str">
            <v>Ocultar</v>
          </cell>
          <cell r="AQ126" t="str">
            <v>Ocultar</v>
          </cell>
        </row>
        <row r="127">
          <cell r="AI127" t="str">
            <v>10000 - GRUPO SANTANDER CENTRAL HISPANO</v>
          </cell>
          <cell r="AJ127" t="str">
            <v>11000 - BANCA COMERCIAL EUROPA</v>
          </cell>
          <cell r="AK127" t="str">
            <v>11400 - MINORISTA</v>
          </cell>
          <cell r="AL127" t="str">
            <v>11009 - AJUSTES - MINORISTA</v>
          </cell>
          <cell r="AM127" t="str">
            <v>Ocultar</v>
          </cell>
          <cell r="AN127" t="str">
            <v>Ocultar</v>
          </cell>
          <cell r="AO127" t="str">
            <v>Ocultar</v>
          </cell>
          <cell r="AP127" t="str">
            <v>Ocultar</v>
          </cell>
          <cell r="AQ127" t="str">
            <v>Ocultar</v>
          </cell>
        </row>
        <row r="128">
          <cell r="AI128" t="str">
            <v>Ocultar</v>
          </cell>
          <cell r="AJ128" t="str">
            <v>Ocultar</v>
          </cell>
          <cell r="AK128" t="str">
            <v>Ocultar</v>
          </cell>
          <cell r="AL128" t="str">
            <v>Ocultar</v>
          </cell>
          <cell r="AM128" t="str">
            <v>Ocultar</v>
          </cell>
          <cell r="AN128" t="str">
            <v>Ocultar</v>
          </cell>
          <cell r="AO128" t="str">
            <v>Ocultar</v>
          </cell>
          <cell r="AP128" t="str">
            <v>Ocultar</v>
          </cell>
          <cell r="AQ128" t="str">
            <v>Ocultar</v>
          </cell>
        </row>
        <row r="129">
          <cell r="AI129" t="str">
            <v>10000 - GRUPO SANTANDER CENTRAL HISPANO</v>
          </cell>
          <cell r="AJ129" t="str">
            <v>11000 - BANCA COMERCIAL EUROPA</v>
          </cell>
          <cell r="AK129" t="str">
            <v>11500 - SANTANDER CONSUMER FINANCE</v>
          </cell>
          <cell r="AL129" t="str">
            <v>11501 - GRUPO HISPAMER</v>
          </cell>
          <cell r="AM129" t="str">
            <v>Ocultar</v>
          </cell>
          <cell r="AN129" t="str">
            <v>Ocultar</v>
          </cell>
          <cell r="AO129" t="str">
            <v>Ocultar</v>
          </cell>
          <cell r="AP129" t="str">
            <v>Ocultar</v>
          </cell>
          <cell r="AQ129" t="str">
            <v>Ocultar</v>
          </cell>
        </row>
        <row r="130">
          <cell r="AI130" t="str">
            <v>10000 - GRUPO SANTANDER CENTRAL HISPANO</v>
          </cell>
          <cell r="AJ130" t="str">
            <v>11000 - BANCA COMERCIAL EUROPA</v>
          </cell>
          <cell r="AK130" t="str">
            <v>11500 - SANTANDER CONSUMER FINANCE</v>
          </cell>
          <cell r="AL130" t="str">
            <v>12120 - FINCONSUMO</v>
          </cell>
          <cell r="AM130" t="str">
            <v>Ocultar</v>
          </cell>
          <cell r="AN130" t="str">
            <v>Ocultar</v>
          </cell>
          <cell r="AO130" t="str">
            <v>Ocultar</v>
          </cell>
          <cell r="AP130" t="str">
            <v>Ocultar</v>
          </cell>
          <cell r="AQ130" t="str">
            <v>Ocultar</v>
          </cell>
        </row>
        <row r="131">
          <cell r="AI131" t="str">
            <v>10000 - GRUPO SANTANDER CENTRAL HISPANO</v>
          </cell>
          <cell r="AJ131" t="str">
            <v>11000 - BANCA COMERCIAL EUROPA</v>
          </cell>
          <cell r="AK131" t="str">
            <v>11500 - SANTANDER CONSUMER FINANCE</v>
          </cell>
          <cell r="AL131" t="str">
            <v>12060 - CC BANK - AKB</v>
          </cell>
          <cell r="AM131" t="str">
            <v>Ocultar</v>
          </cell>
          <cell r="AN131" t="str">
            <v>Ocultar</v>
          </cell>
          <cell r="AO131" t="str">
            <v>Ocultar</v>
          </cell>
          <cell r="AP131" t="str">
            <v>Ocultar</v>
          </cell>
          <cell r="AQ131" t="str">
            <v>Ocultar</v>
          </cell>
        </row>
        <row r="132">
          <cell r="AI132" t="str">
            <v>10000 - GRUPO SANTANDER CENTRAL HISPANO</v>
          </cell>
          <cell r="AJ132" t="str">
            <v>11000 - BANCA COMERCIAL EUROPA</v>
          </cell>
          <cell r="AK132" t="str">
            <v>11500 - SANTANDER CONSUMER FINANCE</v>
          </cell>
          <cell r="AL132" t="str">
            <v>11502 - RESTO CONSUMO NO BANCARIO</v>
          </cell>
          <cell r="AM132" t="str">
            <v>Ocultar</v>
          </cell>
          <cell r="AN132" t="str">
            <v>Ocultar</v>
          </cell>
          <cell r="AO132" t="str">
            <v>Ocultar</v>
          </cell>
          <cell r="AP132" t="str">
            <v>Ocultar</v>
          </cell>
          <cell r="AQ132" t="str">
            <v>Ocultar</v>
          </cell>
        </row>
        <row r="133">
          <cell r="AI133" t="str">
            <v>10000 - GRUPO SANTANDER CENTRAL HISPANO</v>
          </cell>
          <cell r="AJ133" t="str">
            <v>11000 - BANCA COMERCIAL EUROPA</v>
          </cell>
          <cell r="AK133" t="str">
            <v>11500 - SANTANDER CONSUMER FINANCE</v>
          </cell>
          <cell r="AL133" t="str">
            <v>11540 - POLONIA</v>
          </cell>
          <cell r="AM133" t="str">
            <v>Ocultar</v>
          </cell>
          <cell r="AN133" t="str">
            <v>Ocultar</v>
          </cell>
          <cell r="AO133" t="str">
            <v>Ocultar</v>
          </cell>
          <cell r="AP133" t="str">
            <v>Ocultar</v>
          </cell>
          <cell r="AQ133" t="str">
            <v>Ocultar</v>
          </cell>
        </row>
        <row r="134">
          <cell r="AI134" t="str">
            <v>Ocultar</v>
          </cell>
          <cell r="AJ134" t="str">
            <v>Ocultar</v>
          </cell>
          <cell r="AK134" t="str">
            <v>Ocultar</v>
          </cell>
          <cell r="AL134" t="str">
            <v>Ocultar</v>
          </cell>
          <cell r="AM134" t="str">
            <v>Ocultar</v>
          </cell>
          <cell r="AN134" t="str">
            <v>Ocultar</v>
          </cell>
          <cell r="AO134" t="str">
            <v>Ocultar</v>
          </cell>
          <cell r="AP134" t="str">
            <v>Ocultar</v>
          </cell>
          <cell r="AQ134" t="str">
            <v>Ocultar</v>
          </cell>
        </row>
        <row r="135">
          <cell r="AI135" t="str">
            <v>10000 - GRUPO SANTANDER CENTRAL HISPANO</v>
          </cell>
          <cell r="AJ135" t="str">
            <v>11000 - BANCA COMERCIAL EUROPA</v>
          </cell>
          <cell r="AK135" t="str">
            <v>12050 - COMERCIAL PORTUGAL</v>
          </cell>
          <cell r="AL135" t="str">
            <v>Ocultar</v>
          </cell>
          <cell r="AM135" t="str">
            <v>12380 - COMERCIAL PORTUGAL RESTO</v>
          </cell>
          <cell r="AN135" t="str">
            <v>Ocultar</v>
          </cell>
          <cell r="AO135" t="str">
            <v>Ocultar</v>
          </cell>
          <cell r="AP135" t="str">
            <v>Ocultar</v>
          </cell>
          <cell r="AQ135" t="str">
            <v>30000 - PORTUGAL - PROFORMA</v>
          </cell>
        </row>
        <row r="136">
          <cell r="AI136" t="str">
            <v>10000 - GRUPO SANTANDER CENTRAL HISPANO</v>
          </cell>
          <cell r="AJ136" t="str">
            <v>11000 - BANCA COMERCIAL EUROPA</v>
          </cell>
          <cell r="AK136" t="str">
            <v>12050 - COMERCIAL PORTUGAL</v>
          </cell>
          <cell r="AL136" t="str">
            <v>Ocultar</v>
          </cell>
          <cell r="AM136" t="str">
            <v>12370 - COMERCIAL TOTTA</v>
          </cell>
          <cell r="AN136" t="str">
            <v>Ocultar</v>
          </cell>
          <cell r="AO136" t="str">
            <v>Ocultar</v>
          </cell>
          <cell r="AP136" t="str">
            <v>Ocultar</v>
          </cell>
          <cell r="AQ136" t="str">
            <v>30000 - PORTUGAL - PROFORMA</v>
          </cell>
        </row>
        <row r="137">
          <cell r="AI137" t="str">
            <v>10000 - GRUPO SANTANDER CENTRAL HISPANO</v>
          </cell>
          <cell r="AJ137" t="str">
            <v>11000 - BANCA COMERCIAL EUROPA</v>
          </cell>
          <cell r="AK137" t="str">
            <v>12050 - COMERCIAL PORTUGAL</v>
          </cell>
          <cell r="AL137" t="str">
            <v>Ocultar</v>
          </cell>
          <cell r="AM137" t="str">
            <v>12390 - COMERCIAL PREDIAL</v>
          </cell>
          <cell r="AN137" t="str">
            <v>Ocultar</v>
          </cell>
          <cell r="AO137" t="str">
            <v>Ocultar</v>
          </cell>
          <cell r="AP137" t="str">
            <v>Ocultar</v>
          </cell>
          <cell r="AQ137" t="str">
            <v>30000 - PORTUGAL - PROFORMA</v>
          </cell>
        </row>
        <row r="138">
          <cell r="AI138" t="str">
            <v>10000 - GRUPO SANTANDER CENTRAL HISPANO</v>
          </cell>
          <cell r="AJ138" t="str">
            <v>11000 - BANCA COMERCIAL EUROPA</v>
          </cell>
          <cell r="AK138" t="str">
            <v>12050 - COMERCIAL PORTUGAL</v>
          </cell>
          <cell r="AL138" t="str">
            <v>Ocultar</v>
          </cell>
          <cell r="AM138" t="str">
            <v>12310 - AJUSTES IMPUTADOS PORTUGAL</v>
          </cell>
          <cell r="AN138" t="str">
            <v>Ocultar</v>
          </cell>
          <cell r="AO138" t="str">
            <v>Ocultar</v>
          </cell>
          <cell r="AP138" t="str">
            <v>Ocultar</v>
          </cell>
          <cell r="AQ138" t="str">
            <v>30000 - PORTUGAL - PROFORMA</v>
          </cell>
        </row>
        <row r="139">
          <cell r="AI139" t="str">
            <v>Ocultar</v>
          </cell>
          <cell r="AJ139" t="str">
            <v>Ocultar</v>
          </cell>
          <cell r="AK139" t="str">
            <v>Ocultar</v>
          </cell>
          <cell r="AL139" t="str">
            <v>Ocultar</v>
          </cell>
          <cell r="AM139" t="str">
            <v>Ocultar</v>
          </cell>
          <cell r="AN139" t="str">
            <v>Ocultar</v>
          </cell>
          <cell r="AO139" t="str">
            <v>Ocultar</v>
          </cell>
          <cell r="AP139" t="str">
            <v>Ocultar</v>
          </cell>
          <cell r="AQ139" t="str">
            <v>Ocultar</v>
          </cell>
        </row>
        <row r="140">
          <cell r="AI140" t="str">
            <v>10000 - GRUPO SANTANDER CENTRAL HISPANO</v>
          </cell>
          <cell r="AJ140" t="str">
            <v>11000 - BANCA COMERCIAL EUROPA</v>
          </cell>
          <cell r="AK140" t="str">
            <v>15000 - BANESTO CONSOLIDADO</v>
          </cell>
          <cell r="AL140" t="str">
            <v>Ocultar</v>
          </cell>
          <cell r="AM140" t="str">
            <v>Ocultar</v>
          </cell>
          <cell r="AN140" t="str">
            <v>Ocultar</v>
          </cell>
          <cell r="AO140" t="str">
            <v>Ocultar</v>
          </cell>
          <cell r="AP140" t="str">
            <v>Ocultar</v>
          </cell>
          <cell r="AQ140" t="str">
            <v>Ocultar</v>
          </cell>
        </row>
        <row r="141">
          <cell r="AI141" t="str">
            <v>Ocultar</v>
          </cell>
          <cell r="AJ141" t="str">
            <v>Ocultar</v>
          </cell>
          <cell r="AK141" t="str">
            <v>Ocultar</v>
          </cell>
          <cell r="AL141" t="str">
            <v>Ocultar</v>
          </cell>
          <cell r="AM141" t="str">
            <v>Ocultar</v>
          </cell>
          <cell r="AN141" t="str">
            <v>Ocultar</v>
          </cell>
          <cell r="AO141" t="str">
            <v>Ocultar</v>
          </cell>
          <cell r="AP141" t="str">
            <v>Ocultar</v>
          </cell>
          <cell r="AQ141" t="str">
            <v>Ocultar</v>
          </cell>
        </row>
        <row r="142">
          <cell r="AI142" t="str">
            <v>Ocultar</v>
          </cell>
          <cell r="AJ142" t="str">
            <v>Ocultar</v>
          </cell>
          <cell r="AK142" t="str">
            <v>Ocultar</v>
          </cell>
          <cell r="AL142" t="str">
            <v>Ocultar</v>
          </cell>
          <cell r="AM142" t="str">
            <v>Ocultar</v>
          </cell>
          <cell r="AN142" t="str">
            <v>Ocultar</v>
          </cell>
          <cell r="AO142" t="str">
            <v>Ocultar</v>
          </cell>
          <cell r="AP142" t="str">
            <v>Ocultar</v>
          </cell>
          <cell r="AQ142" t="str">
            <v>Ocultar</v>
          </cell>
        </row>
        <row r="143">
          <cell r="AI143" t="str">
            <v>10000 - GRUPO SANTANDER CENTRAL HISPANO</v>
          </cell>
          <cell r="AJ143" t="str">
            <v>12001 - BANCA COMERCIAL AMERICA</v>
          </cell>
          <cell r="AK143" t="str">
            <v>Ocultar</v>
          </cell>
          <cell r="AL143" t="str">
            <v>12010 - COMERCIAL CHILE</v>
          </cell>
          <cell r="AM143" t="str">
            <v>Ocultar</v>
          </cell>
          <cell r="AN143" t="str">
            <v>Ocultar</v>
          </cell>
          <cell r="AO143" t="str">
            <v>Ocultar</v>
          </cell>
          <cell r="AP143" t="str">
            <v>22010 - LATINOAMERICA PROFORMA - CHILE</v>
          </cell>
          <cell r="AQ143" t="str">
            <v>22000 - LATINOAMERICA - PROFORMA</v>
          </cell>
        </row>
        <row r="144">
          <cell r="AI144" t="str">
            <v>10000 - GRUPO SANTANDER CENTRAL HISPANO</v>
          </cell>
          <cell r="AJ144" t="str">
            <v>12001 - BANCA COMERCIAL AMERICA</v>
          </cell>
          <cell r="AK144" t="str">
            <v>Ocultar</v>
          </cell>
          <cell r="AL144" t="str">
            <v>12020 - COMERCIAL URUGUAY</v>
          </cell>
          <cell r="AM144" t="str">
            <v>Ocultar</v>
          </cell>
          <cell r="AN144" t="str">
            <v>Ocultar</v>
          </cell>
          <cell r="AO144" t="str">
            <v>Ocultar</v>
          </cell>
          <cell r="AP144" t="str">
            <v>22020 - LATINOAMERICA PROFORMA - URUGUAY</v>
          </cell>
          <cell r="AQ144" t="str">
            <v>22000 - LATINOAMERICA - PROFORMA</v>
          </cell>
        </row>
        <row r="145">
          <cell r="AI145" t="str">
            <v>10000 - GRUPO SANTANDER CENTRAL HISPANO</v>
          </cell>
          <cell r="AJ145" t="str">
            <v>12001 - BANCA COMERCIAL AMERICA</v>
          </cell>
          <cell r="AK145" t="str">
            <v>Ocultar</v>
          </cell>
          <cell r="AL145" t="str">
            <v>12030 - COMERCIAL PUERTO RICO</v>
          </cell>
          <cell r="AM145" t="str">
            <v>Ocultar</v>
          </cell>
          <cell r="AN145" t="str">
            <v>Ocultar</v>
          </cell>
          <cell r="AO145" t="str">
            <v>Ocultar</v>
          </cell>
          <cell r="AP145" t="str">
            <v>22030 - LATINOAMERICA PROFORMA - PUERTO RICO</v>
          </cell>
          <cell r="AQ145" t="str">
            <v>22000 - LATINOAMERICA - PROFORMA</v>
          </cell>
        </row>
        <row r="146">
          <cell r="AI146" t="str">
            <v>10000 - GRUPO SANTANDER CENTRAL HISPANO</v>
          </cell>
          <cell r="AJ146" t="str">
            <v>12001 - BANCA COMERCIAL AMERICA</v>
          </cell>
          <cell r="AK146" t="str">
            <v>Ocultar</v>
          </cell>
          <cell r="AL146" t="str">
            <v>12080 - COMERCIAL PERU</v>
          </cell>
          <cell r="AM146" t="str">
            <v>Ocultar</v>
          </cell>
          <cell r="AN146" t="str">
            <v>Ocultar</v>
          </cell>
          <cell r="AO146" t="str">
            <v>Ocultar</v>
          </cell>
          <cell r="AP146" t="str">
            <v>22080 - LATINOAMERICA PROFORMA - PERU</v>
          </cell>
          <cell r="AQ146" t="str">
            <v>22000 - LATINOAMERICA - PROFORMA</v>
          </cell>
        </row>
        <row r="147">
          <cell r="AI147" t="str">
            <v>10000 - GRUPO SANTANDER CENTRAL HISPANO</v>
          </cell>
          <cell r="AJ147" t="str">
            <v>12001 - BANCA COMERCIAL AMERICA</v>
          </cell>
          <cell r="AK147" t="str">
            <v>Ocultar</v>
          </cell>
          <cell r="AL147" t="str">
            <v>12110 - COMERCIAL VENEZUELA</v>
          </cell>
          <cell r="AM147" t="str">
            <v>Ocultar</v>
          </cell>
          <cell r="AN147" t="str">
            <v>Ocultar</v>
          </cell>
          <cell r="AO147" t="str">
            <v>Ocultar</v>
          </cell>
          <cell r="AP147" t="str">
            <v>22110 - LATINOAMERICA PROFORMA - VENEZUELA</v>
          </cell>
          <cell r="AQ147" t="str">
            <v>22000 - LATINOAMERICA - PROFORMA</v>
          </cell>
        </row>
        <row r="148">
          <cell r="AI148" t="str">
            <v>10000 - GRUPO SANTANDER CENTRAL HISPANO</v>
          </cell>
          <cell r="AJ148" t="str">
            <v>12001 - BANCA COMERCIAL AMERICA</v>
          </cell>
          <cell r="AK148" t="str">
            <v>Ocultar</v>
          </cell>
          <cell r="AL148" t="str">
            <v>12130 - COMERCIAL MEJICO</v>
          </cell>
          <cell r="AM148" t="str">
            <v>Ocultar</v>
          </cell>
          <cell r="AN148" t="str">
            <v>Ocultar</v>
          </cell>
          <cell r="AO148" t="str">
            <v>Ocultar</v>
          </cell>
          <cell r="AP148" t="str">
            <v>22130 - LATINOAMERICA PROFORMA - MEJICO</v>
          </cell>
          <cell r="AQ148" t="str">
            <v>22000 - LATINOAMERICA - PROFORMA</v>
          </cell>
        </row>
        <row r="149">
          <cell r="AI149" t="str">
            <v>10000 - GRUPO SANTANDER CENTRAL HISPANO</v>
          </cell>
          <cell r="AJ149" t="str">
            <v>12001 - BANCA COMERCIAL AMERICA</v>
          </cell>
          <cell r="AK149" t="str">
            <v>Ocultar</v>
          </cell>
          <cell r="AL149" t="str">
            <v>12130 - COMERCIAL MEJICO</v>
          </cell>
          <cell r="AM149" t="str">
            <v>Ocultar</v>
          </cell>
          <cell r="AN149" t="str">
            <v>Ocultar</v>
          </cell>
          <cell r="AO149" t="str">
            <v>Ocultar</v>
          </cell>
          <cell r="AP149" t="str">
            <v>22130 - LATINOAMERICA PROFORMA - MEJICO</v>
          </cell>
          <cell r="AQ149" t="str">
            <v>22000 - LATINOAMERICA - PROFORMA</v>
          </cell>
        </row>
        <row r="150">
          <cell r="AI150" t="str">
            <v>10000 - GRUPO SANTANDER CENTRAL HISPANO</v>
          </cell>
          <cell r="AJ150" t="str">
            <v>12001 - BANCA COMERCIAL AMERICA</v>
          </cell>
          <cell r="AK150" t="str">
            <v>Ocultar</v>
          </cell>
          <cell r="AL150" t="str">
            <v>12140 - COMERCIAL COLOMBIA</v>
          </cell>
          <cell r="AM150" t="str">
            <v>Ocultar</v>
          </cell>
          <cell r="AN150" t="str">
            <v>Ocultar</v>
          </cell>
          <cell r="AO150" t="str">
            <v>Ocultar</v>
          </cell>
          <cell r="AP150" t="str">
            <v>22140 - LATINOAMERICA PROFORMA - COLOMBIA</v>
          </cell>
          <cell r="AQ150" t="str">
            <v>22000 - LATINOAMERICA - PROFORMA</v>
          </cell>
        </row>
        <row r="151">
          <cell r="AI151" t="str">
            <v>10000 - GRUPO SANTANDER CENTRAL HISPANO</v>
          </cell>
          <cell r="AJ151" t="str">
            <v>12001 - BANCA COMERCIAL AMERICA</v>
          </cell>
          <cell r="AK151" t="str">
            <v>Ocultar</v>
          </cell>
          <cell r="AL151" t="str">
            <v>12150 - COMERCIAL ARGENTINA</v>
          </cell>
          <cell r="AM151" t="str">
            <v>Ocultar</v>
          </cell>
          <cell r="AN151" t="str">
            <v>Ocultar</v>
          </cell>
          <cell r="AO151" t="str">
            <v>Ocultar</v>
          </cell>
          <cell r="AP151" t="str">
            <v>22150 - LATINOAMERICA PROFORMA - ARGENTINA</v>
          </cell>
          <cell r="AQ151" t="str">
            <v>22000 - LATINOAMERICA - PROFORMA</v>
          </cell>
        </row>
        <row r="152">
          <cell r="AI152" t="str">
            <v>10000 - GRUPO SANTANDER CENTRAL HISPANO</v>
          </cell>
          <cell r="AJ152" t="str">
            <v>12001 - BANCA COMERCIAL AMERICA</v>
          </cell>
          <cell r="AK152" t="str">
            <v>Ocultar</v>
          </cell>
          <cell r="AL152" t="str">
            <v>12160 - COMERCIAL BRASIL CONSOLIDADO</v>
          </cell>
          <cell r="AM152" t="str">
            <v>Ocultar</v>
          </cell>
          <cell r="AN152" t="str">
            <v>Ocultar</v>
          </cell>
          <cell r="AO152" t="str">
            <v>Ocultar</v>
          </cell>
          <cell r="AP152" t="str">
            <v>22160 - LATINOAMERICA PROFORMA - BRASIL</v>
          </cell>
          <cell r="AQ152" t="str">
            <v>22000 - LATINOAMERICA - PROFORMA</v>
          </cell>
        </row>
        <row r="153">
          <cell r="AI153" t="str">
            <v>10000 - GRUPO SANTANDER CENTRAL HISPANO</v>
          </cell>
          <cell r="AJ153" t="str">
            <v>12001 - BANCA COMERCIAL AMERICA</v>
          </cell>
          <cell r="AK153" t="str">
            <v>Ocultar</v>
          </cell>
          <cell r="AL153" t="str">
            <v>12200 - COMERCIAL RESTO AMERICA</v>
          </cell>
          <cell r="AM153" t="str">
            <v>Ocultar</v>
          </cell>
          <cell r="AN153" t="str">
            <v>Ocultar</v>
          </cell>
          <cell r="AO153" t="str">
            <v>Ocultar</v>
          </cell>
          <cell r="AP153" t="str">
            <v>22200 - LATINOAMERICA PROFORMA - RESTO</v>
          </cell>
          <cell r="AQ153" t="str">
            <v>22000 - LATINOAMERICA - PROFORMA</v>
          </cell>
        </row>
        <row r="154">
          <cell r="AI154" t="str">
            <v>10000 - GRUPO SANTANDER CENTRAL HISPANO</v>
          </cell>
          <cell r="AJ154" t="str">
            <v>12001 - BANCA COMERCIAL AMERICA</v>
          </cell>
          <cell r="AK154" t="str">
            <v>Ocultar</v>
          </cell>
          <cell r="AL154" t="str">
            <v>12350 - COMERCIAL BOLIVIA</v>
          </cell>
          <cell r="AM154" t="str">
            <v>Ocultar</v>
          </cell>
          <cell r="AN154" t="str">
            <v>Ocultar</v>
          </cell>
          <cell r="AO154" t="str">
            <v>Ocultar</v>
          </cell>
          <cell r="AP154" t="str">
            <v>22350 - LATINOAMERICA PROFORMA - BOLIVIA</v>
          </cell>
          <cell r="AQ154" t="str">
            <v>22000 - LATINOAMERICA - PROFORMA</v>
          </cell>
        </row>
        <row r="155">
          <cell r="AI155" t="str">
            <v>10000 - GRUPO SANTANDER CENTRAL HISPANO</v>
          </cell>
          <cell r="AJ155" t="str">
            <v>12001 - BANCA COMERCIAL AMERICA</v>
          </cell>
          <cell r="AK155" t="str">
            <v>Ocultar</v>
          </cell>
          <cell r="AL155" t="str">
            <v>12360 - COMERCIAL PANAMA</v>
          </cell>
          <cell r="AM155" t="str">
            <v>Ocultar</v>
          </cell>
          <cell r="AN155" t="str">
            <v>Ocultar</v>
          </cell>
          <cell r="AO155" t="str">
            <v>Ocultar</v>
          </cell>
          <cell r="AP155" t="str">
            <v>22360 - LATINOAMERICA PROFORMA - PANAMA</v>
          </cell>
          <cell r="AQ155" t="str">
            <v>22000 - LATINOAMERICA - PROFORMA</v>
          </cell>
        </row>
        <row r="156">
          <cell r="AI156" t="str">
            <v>10000 - GRUPO SANTANDER CENTRAL HISPANO</v>
          </cell>
          <cell r="AJ156" t="str">
            <v>12001 - BANCA COMERCIAL AMERICA</v>
          </cell>
          <cell r="AK156" t="str">
            <v>Ocultar</v>
          </cell>
          <cell r="AL156" t="str">
            <v>12420 - COMERCIAL PARAGUAY</v>
          </cell>
          <cell r="AM156" t="str">
            <v>Ocultar</v>
          </cell>
          <cell r="AN156" t="str">
            <v>Ocultar</v>
          </cell>
          <cell r="AO156" t="str">
            <v>Ocultar</v>
          </cell>
          <cell r="AP156" t="str">
            <v>22420 - LATINOAMERICA PROFORMA - PARAGUAY</v>
          </cell>
          <cell r="AQ156" t="str">
            <v>22000 - LATINOAMERICA - PROFORMA</v>
          </cell>
        </row>
        <row r="157">
          <cell r="AI157" t="str">
            <v>Ocultar</v>
          </cell>
          <cell r="AJ157" t="str">
            <v>Ocultar</v>
          </cell>
          <cell r="AK157" t="str">
            <v>Ocultar</v>
          </cell>
          <cell r="AL157" t="str">
            <v>Ocultar</v>
          </cell>
          <cell r="AM157" t="str">
            <v>Ocultar</v>
          </cell>
          <cell r="AN157" t="str">
            <v>Ocultar</v>
          </cell>
          <cell r="AO157" t="str">
            <v>Ocultar</v>
          </cell>
          <cell r="AP157" t="str">
            <v>Ocultar</v>
          </cell>
          <cell r="AQ157" t="str">
            <v>Ocultar</v>
          </cell>
        </row>
        <row r="158">
          <cell r="AI158" t="str">
            <v>Ocultar</v>
          </cell>
          <cell r="AJ158" t="str">
            <v>Ocultar</v>
          </cell>
          <cell r="AK158" t="str">
            <v>Ocultar</v>
          </cell>
          <cell r="AL158" t="str">
            <v>Ocultar</v>
          </cell>
          <cell r="AM158" t="str">
            <v>Ocultar</v>
          </cell>
          <cell r="AN158" t="str">
            <v>Ocultar</v>
          </cell>
          <cell r="AO158" t="str">
            <v>Ocultar</v>
          </cell>
          <cell r="AP158" t="str">
            <v>Ocultar</v>
          </cell>
          <cell r="AQ158" t="str">
            <v>Ocultar</v>
          </cell>
        </row>
        <row r="159">
          <cell r="AI159" t="str">
            <v>10000 - GRUPO SANTANDER CENTRAL HISPANO</v>
          </cell>
          <cell r="AJ159" t="str">
            <v>13000 - BANCA MAYORISTA GLOBAL</v>
          </cell>
          <cell r="AK159" t="str">
            <v>13009 - AJUSTES - BANCA MAYORISTA GLOBAL</v>
          </cell>
          <cell r="AL159" t="str">
            <v>Ocultar</v>
          </cell>
          <cell r="AM159" t="str">
            <v>Ocultar</v>
          </cell>
          <cell r="AN159" t="str">
            <v>Ocultar</v>
          </cell>
          <cell r="AO159" t="str">
            <v>Ocultar</v>
          </cell>
          <cell r="AP159" t="str">
            <v>Ocultar</v>
          </cell>
          <cell r="AQ159" t="str">
            <v>Ocultar</v>
          </cell>
        </row>
        <row r="160">
          <cell r="AI160" t="str">
            <v>10000 - GRUPO SANTANDER CENTRAL HISPANO</v>
          </cell>
          <cell r="AJ160" t="str">
            <v>13000 - BANCA MAYORISTA GLOBAL</v>
          </cell>
          <cell r="AK160" t="str">
            <v>13010 - BANCA DE INVERSIONES</v>
          </cell>
          <cell r="AL160" t="str">
            <v>13012 - BANCA DE INVERSIONES (SIN AMERICA)</v>
          </cell>
          <cell r="AM160" t="str">
            <v>14130 - BANCA DE INVERSIONES - FILIPINAS</v>
          </cell>
          <cell r="AN160" t="str">
            <v>Ocultar</v>
          </cell>
          <cell r="AO160" t="str">
            <v>Ocultar</v>
          </cell>
          <cell r="AP160" t="str">
            <v>Ocultar</v>
          </cell>
          <cell r="AQ160" t="str">
            <v>Ocultar</v>
          </cell>
        </row>
        <row r="161">
          <cell r="AI161" t="str">
            <v>10000 - GRUPO SANTANDER CENTRAL HISPANO</v>
          </cell>
          <cell r="AJ161" t="str">
            <v>13000 - BANCA MAYORISTA GLOBAL</v>
          </cell>
          <cell r="AK161" t="str">
            <v>13010 - BANCA DE INVERSIONES</v>
          </cell>
          <cell r="AL161" t="str">
            <v>14010 - BANCA DE INVERSIONES - ESPAÑA</v>
          </cell>
          <cell r="AM161" t="str">
            <v>Ocultar</v>
          </cell>
          <cell r="AN161" t="str">
            <v>Ocultar</v>
          </cell>
          <cell r="AO161" t="str">
            <v>Ocultar</v>
          </cell>
          <cell r="AP161" t="str">
            <v>Ocultar</v>
          </cell>
          <cell r="AQ161" t="str">
            <v>Ocultar</v>
          </cell>
        </row>
        <row r="162">
          <cell r="AI162" t="str">
            <v>10000 - GRUPO SANTANDER CENTRAL HISPANO</v>
          </cell>
          <cell r="AJ162" t="str">
            <v>13000 - BANCA MAYORISTA GLOBAL</v>
          </cell>
          <cell r="AK162" t="str">
            <v>13010 - BANCA DE INVERSIONES</v>
          </cell>
          <cell r="AL162" t="str">
            <v>14090 - BANCA DE INVERSIONES - PORTUGAL</v>
          </cell>
          <cell r="AM162" t="str">
            <v>Ocultar</v>
          </cell>
          <cell r="AN162" t="str">
            <v>Ocultar</v>
          </cell>
          <cell r="AO162" t="str">
            <v>Ocultar</v>
          </cell>
          <cell r="AP162" t="str">
            <v>Ocultar</v>
          </cell>
          <cell r="AQ162" t="str">
            <v>30000 - PORTUGAL - PROFORMA</v>
          </cell>
        </row>
        <row r="163">
          <cell r="AI163" t="str">
            <v>10000 - GRUPO SANTANDER CENTRAL HISPANO</v>
          </cell>
          <cell r="AJ163" t="str">
            <v>13000 - BANCA MAYORISTA GLOBAL</v>
          </cell>
          <cell r="AK163" t="str">
            <v>13010 - BANCA DE INVERSIONES</v>
          </cell>
          <cell r="AL163" t="str">
            <v>13011 - BANCA DE INVERSIONES - AMERICA</v>
          </cell>
          <cell r="AM163" t="str">
            <v>14170 - BANCA DE INVERSIONES - PERU</v>
          </cell>
          <cell r="AN163" t="str">
            <v>Ocultar</v>
          </cell>
          <cell r="AO163" t="str">
            <v>Ocultar</v>
          </cell>
          <cell r="AP163" t="str">
            <v>22080 - LATINOAMERICA PROFORMA - PERU</v>
          </cell>
          <cell r="AQ163" t="str">
            <v>22000 - LATINOAMERICA - PROFORMA</v>
          </cell>
        </row>
        <row r="164">
          <cell r="AI164" t="str">
            <v>10000 - GRUPO SANTANDER CENTRAL HISPANO</v>
          </cell>
          <cell r="AJ164" t="str">
            <v>13000 - BANCA MAYORISTA GLOBAL</v>
          </cell>
          <cell r="AK164" t="str">
            <v>13020 - BANCA CORPORATIVA MATRIZ</v>
          </cell>
          <cell r="AL164" t="str">
            <v>Ocultar</v>
          </cell>
          <cell r="AM164" t="str">
            <v>13029 - AJUSTES - BANCA CORPORATIVA</v>
          </cell>
          <cell r="AN164" t="str">
            <v>Ocultar</v>
          </cell>
          <cell r="AO164" t="str">
            <v>Ocultar</v>
          </cell>
          <cell r="AP164" t="str">
            <v>Ocultar</v>
          </cell>
          <cell r="AQ164" t="str">
            <v>Ocultar</v>
          </cell>
        </row>
        <row r="165">
          <cell r="AI165" t="str">
            <v>10000 - GRUPO SANTANDER CENTRAL HISPANO</v>
          </cell>
          <cell r="AJ165" t="str">
            <v>13000 - BANCA MAYORISTA GLOBAL</v>
          </cell>
          <cell r="AK165" t="str">
            <v>13030 - TESORERIA</v>
          </cell>
          <cell r="AL165" t="str">
            <v>Ocultar</v>
          </cell>
          <cell r="AM165" t="str">
            <v>13039 - AJUSTES - TESORERIA</v>
          </cell>
          <cell r="AN165" t="str">
            <v>Ocultar</v>
          </cell>
          <cell r="AO165" t="str">
            <v>Ocultar</v>
          </cell>
          <cell r="AP165" t="str">
            <v>Ocultar</v>
          </cell>
          <cell r="AQ165" t="str">
            <v>Ocultar</v>
          </cell>
        </row>
        <row r="166">
          <cell r="AI166" t="str">
            <v>10000 - GRUPO SANTANDER CENTRAL HISPANO</v>
          </cell>
          <cell r="AJ166" t="str">
            <v>13000 - BANCA MAYORISTA GLOBAL</v>
          </cell>
          <cell r="AK166" t="str">
            <v>13040 - CORPORATIVA Y TESORERIA EXTRANJERO</v>
          </cell>
          <cell r="AL166" t="str">
            <v>Ocultar</v>
          </cell>
          <cell r="AM166" t="str">
            <v>13301 - RESTO SUCURSALES EN EL EXTRANJERO</v>
          </cell>
          <cell r="AN166" t="str">
            <v>Ocultar</v>
          </cell>
          <cell r="AO166" t="str">
            <v>Ocultar</v>
          </cell>
          <cell r="AP166" t="str">
            <v>Ocultar</v>
          </cell>
          <cell r="AQ166" t="str">
            <v>Ocultar</v>
          </cell>
        </row>
        <row r="167">
          <cell r="AI167" t="str">
            <v>10000 - GRUPO SANTANDER CENTRAL HISPANO</v>
          </cell>
          <cell r="AJ167" t="str">
            <v>13000 - BANCA MAYORISTA GLOBAL</v>
          </cell>
          <cell r="AK167" t="str">
            <v>13050 - RESULTADOS POR ARGENTINA</v>
          </cell>
          <cell r="AL167" t="str">
            <v>Ocultar</v>
          </cell>
          <cell r="AM167" t="str">
            <v>Ocultar</v>
          </cell>
          <cell r="AN167" t="str">
            <v>Ocultar</v>
          </cell>
          <cell r="AO167" t="str">
            <v>Ocultar</v>
          </cell>
          <cell r="AP167" t="str">
            <v>Ocultar</v>
          </cell>
          <cell r="AQ167" t="str">
            <v>Ocultar</v>
          </cell>
        </row>
        <row r="168">
          <cell r="AI168" t="str">
            <v>Ocultar</v>
          </cell>
          <cell r="AJ168" t="str">
            <v>Ocultar</v>
          </cell>
          <cell r="AK168" t="str">
            <v>Ocultar</v>
          </cell>
          <cell r="AL168" t="str">
            <v>Ocultar</v>
          </cell>
          <cell r="AM168" t="str">
            <v>Ocultar</v>
          </cell>
          <cell r="AN168" t="str">
            <v>Ocultar</v>
          </cell>
          <cell r="AO168" t="str">
            <v>Ocultar</v>
          </cell>
          <cell r="AP168" t="str">
            <v>Ocultar</v>
          </cell>
          <cell r="AQ168" t="str">
            <v>Ocultar</v>
          </cell>
        </row>
        <row r="169">
          <cell r="AI169" t="str">
            <v>Ocultar</v>
          </cell>
          <cell r="AJ169" t="str">
            <v>Ocultar</v>
          </cell>
          <cell r="AK169" t="str">
            <v>Ocultar</v>
          </cell>
          <cell r="AL169" t="str">
            <v>Ocultar</v>
          </cell>
          <cell r="AM169" t="str">
            <v>Ocultar</v>
          </cell>
          <cell r="AN169" t="str">
            <v>Ocultar</v>
          </cell>
          <cell r="AO169" t="str">
            <v>Ocultar</v>
          </cell>
          <cell r="AP169" t="str">
            <v>Ocultar</v>
          </cell>
          <cell r="AQ169" t="str">
            <v>Ocultar</v>
          </cell>
        </row>
        <row r="170">
          <cell r="AI170" t="str">
            <v>10000 - GRUPO SANTANDER CENTRAL HISPANO</v>
          </cell>
          <cell r="AJ170" t="str">
            <v>16000 - GESTION DE ACTIVOS Y BANCA PRIVADA</v>
          </cell>
          <cell r="AK170" t="str">
            <v>16001 - GESTION DE ACTIVOS</v>
          </cell>
          <cell r="AL170" t="str">
            <v>16300 - GESTION DE ACTIVOS - ESPAÑA</v>
          </cell>
          <cell r="AM170" t="str">
            <v>Ocultar</v>
          </cell>
          <cell r="AN170" t="str">
            <v>Ocultar</v>
          </cell>
          <cell r="AO170" t="str">
            <v>Ocultar</v>
          </cell>
          <cell r="AP170" t="str">
            <v>Ocultar</v>
          </cell>
          <cell r="AQ170" t="str">
            <v>Ocultar</v>
          </cell>
        </row>
        <row r="171">
          <cell r="AI171" t="str">
            <v>10000 - GRUPO SANTANDER CENTRAL HISPANO</v>
          </cell>
          <cell r="AJ171" t="str">
            <v>16000 - GESTION DE ACTIVOS Y BANCA PRIVADA</v>
          </cell>
          <cell r="AK171" t="str">
            <v>16001 - GESTION DE ACTIVOS</v>
          </cell>
          <cell r="AL171" t="str">
            <v>16050 - GESTION DE ACTIVOS - PORTUGAL</v>
          </cell>
          <cell r="AM171" t="str">
            <v>Ocultar</v>
          </cell>
          <cell r="AN171" t="str">
            <v>Ocultar</v>
          </cell>
          <cell r="AO171" t="str">
            <v>Ocultar</v>
          </cell>
          <cell r="AP171" t="str">
            <v>Ocultar</v>
          </cell>
          <cell r="AQ171" t="str">
            <v>30000 - PORTUGAL - PROFORMA</v>
          </cell>
        </row>
        <row r="172">
          <cell r="AI172" t="str">
            <v>10000 - GRUPO SANTANDER CENTRAL HISPANO</v>
          </cell>
          <cell r="AJ172" t="str">
            <v>16000 - GESTION DE ACTIVOS Y BANCA PRIVADA</v>
          </cell>
          <cell r="AK172" t="str">
            <v>16001 - GESTION DE ACTIVOS</v>
          </cell>
          <cell r="AL172" t="str">
            <v>16003 - GESTORAS - AMERICA</v>
          </cell>
          <cell r="AM172" t="str">
            <v>16080 - GESTION DE ACTIVOS - PERU</v>
          </cell>
          <cell r="AN172" t="str">
            <v>Ocultar</v>
          </cell>
          <cell r="AO172" t="str">
            <v>Ocultar</v>
          </cell>
          <cell r="AP172" t="str">
            <v>22080 - LATINOAMERICA PROFORMA - PERU</v>
          </cell>
          <cell r="AQ172" t="str">
            <v>22000 - LATINOAMERICA - PROFORMA</v>
          </cell>
        </row>
        <row r="173">
          <cell r="AI173" t="str">
            <v>10000 - GRUPO SANTANDER CENTRAL HISPANO</v>
          </cell>
          <cell r="AJ173" t="str">
            <v>16000 - GESTION DE ACTIVOS Y BANCA PRIVADA</v>
          </cell>
          <cell r="AK173" t="str">
            <v>16002 - BANCA PRIVADA</v>
          </cell>
          <cell r="AL173" t="str">
            <v>16410 - B.S.N. BANIF</v>
          </cell>
          <cell r="AM173" t="str">
            <v>Ocultar</v>
          </cell>
          <cell r="AN173" t="str">
            <v>Ocultar</v>
          </cell>
          <cell r="AO173" t="str">
            <v>Ocultar</v>
          </cell>
          <cell r="AP173" t="str">
            <v>Ocultar</v>
          </cell>
          <cell r="AQ173" t="str">
            <v>Ocultar</v>
          </cell>
        </row>
        <row r="174">
          <cell r="AI174" t="str">
            <v>10000 - GRUPO SANTANDER CENTRAL HISPANO</v>
          </cell>
          <cell r="AJ174" t="str">
            <v>16000 - GESTION DE ACTIVOS Y BANCA PRIVADA</v>
          </cell>
          <cell r="AK174" t="str">
            <v>16002 - BANCA PRIVADA</v>
          </cell>
          <cell r="AL174" t="str">
            <v>16700 - B.P.I. INTERNACIONAL</v>
          </cell>
          <cell r="AM174" t="str">
            <v>16500 - RESTO B.P.I.</v>
          </cell>
          <cell r="AN174" t="str">
            <v>Ocultar</v>
          </cell>
          <cell r="AO174" t="str">
            <v>Ocultar</v>
          </cell>
          <cell r="AP174" t="str">
            <v>Ocultar</v>
          </cell>
          <cell r="AQ174" t="str">
            <v>Ocultar</v>
          </cell>
        </row>
        <row r="175">
          <cell r="AI175" t="str">
            <v>10000 - GRUPO SANTANDER CENTRAL HISPANO</v>
          </cell>
          <cell r="AJ175" t="str">
            <v>16000 - GESTION DE ACTIVOS Y BANCA PRIVADA</v>
          </cell>
          <cell r="AK175" t="str">
            <v>16002 - BANCA PRIVADA</v>
          </cell>
          <cell r="AL175" t="str">
            <v>16700 - B.P.I. INTERNACIONAL</v>
          </cell>
          <cell r="AM175" t="str">
            <v>29000 - BPI - AMERICA</v>
          </cell>
          <cell r="AN175" t="str">
            <v>29010 - BPI - CHILE</v>
          </cell>
          <cell r="AO175" t="str">
            <v>Ocultar</v>
          </cell>
          <cell r="AP175" t="str">
            <v>22010 - LATINOAMERICA PROFORMA - CHILE</v>
          </cell>
          <cell r="AQ175" t="str">
            <v>22000 - LATINOAMERICA - PROFORMA</v>
          </cell>
        </row>
        <row r="176">
          <cell r="AI176" t="str">
            <v>10000 - GRUPO SANTANDER CENTRAL HISPANO</v>
          </cell>
          <cell r="AJ176" t="str">
            <v>16000 - GESTION DE ACTIVOS Y BANCA PRIVADA</v>
          </cell>
          <cell r="AK176" t="str">
            <v>16002 - BANCA PRIVADA</v>
          </cell>
          <cell r="AL176" t="str">
            <v>16700 - B.P.I. INTERNACIONAL</v>
          </cell>
          <cell r="AM176" t="str">
            <v>29000 - BPI - AMERICA</v>
          </cell>
          <cell r="AN176" t="str">
            <v>29350 - BPI - BOLIVIA</v>
          </cell>
          <cell r="AO176" t="str">
            <v>Ocultar</v>
          </cell>
          <cell r="AP176" t="str">
            <v>22350 - LATINOAMERICA PROFORMA - BOLIVIA</v>
          </cell>
          <cell r="AQ176" t="str">
            <v>22000 - LATINOAMERICA - PROFORMA</v>
          </cell>
        </row>
        <row r="177">
          <cell r="AI177" t="str">
            <v>10000 - GRUPO SANTANDER CENTRAL HISPANO</v>
          </cell>
          <cell r="AJ177" t="str">
            <v>16000 - GESTION DE ACTIVOS Y BANCA PRIVADA</v>
          </cell>
          <cell r="AK177" t="str">
            <v>16002 - BANCA PRIVADA</v>
          </cell>
          <cell r="AL177" t="str">
            <v>16700 - B.P.I. INTERNACIONAL</v>
          </cell>
          <cell r="AM177" t="str">
            <v>29000 - BPI - AMERICA</v>
          </cell>
          <cell r="AN177" t="str">
            <v>29360 - RESTO LATINOAMERICA (PAN)</v>
          </cell>
          <cell r="AO177" t="str">
            <v>Ocultar</v>
          </cell>
          <cell r="AP177" t="str">
            <v>22200 - LATINOAMERICA PROFORMA - RESTO</v>
          </cell>
          <cell r="AQ177" t="str">
            <v>22000 - LATINOAMERICA - PROFORMA</v>
          </cell>
        </row>
        <row r="178">
          <cell r="AI178" t="str">
            <v>10000 - GRUPO SANTANDER CENTRAL HISPANO</v>
          </cell>
          <cell r="AJ178" t="str">
            <v>16000 - GESTION DE ACTIVOS Y BANCA PRIVADA</v>
          </cell>
          <cell r="AK178" t="str">
            <v>16002 - BANCA PRIVADA</v>
          </cell>
          <cell r="AL178" t="str">
            <v>16700 - B.P.I. INTERNACIONAL</v>
          </cell>
          <cell r="AM178" t="str">
            <v>29000 - BPI - AMERICA</v>
          </cell>
          <cell r="AN178" t="str">
            <v>29420 - BPI - PARAGUAY</v>
          </cell>
          <cell r="AO178" t="str">
            <v>Ocultar</v>
          </cell>
          <cell r="AP178" t="str">
            <v>22420 - LATINOAMERICA PROFORMA - PARAGUAY</v>
          </cell>
          <cell r="AQ178" t="str">
            <v>22000 - LATINOAMERICA - PROFORMA</v>
          </cell>
        </row>
        <row r="179">
          <cell r="AI179" t="str">
            <v>Ocultar</v>
          </cell>
          <cell r="AJ179" t="str">
            <v>Ocultar</v>
          </cell>
          <cell r="AK179" t="str">
            <v>Ocultar</v>
          </cell>
          <cell r="AL179" t="str">
            <v>Ocultar</v>
          </cell>
          <cell r="AM179" t="str">
            <v>Ocultar</v>
          </cell>
          <cell r="AN179" t="str">
            <v>Ocultar</v>
          </cell>
          <cell r="AO179" t="str">
            <v>Ocultar</v>
          </cell>
          <cell r="AP179" t="str">
            <v>Ocultar</v>
          </cell>
          <cell r="AQ179" t="str">
            <v>Ocultar</v>
          </cell>
        </row>
        <row r="180">
          <cell r="AI180" t="str">
            <v>Ocultar</v>
          </cell>
          <cell r="AJ180" t="str">
            <v>Ocultar</v>
          </cell>
          <cell r="AK180" t="str">
            <v>Ocultar</v>
          </cell>
          <cell r="AL180" t="str">
            <v>Ocultar</v>
          </cell>
          <cell r="AM180" t="str">
            <v>Ocultar</v>
          </cell>
          <cell r="AN180" t="str">
            <v>Ocultar</v>
          </cell>
          <cell r="AO180" t="str">
            <v>Ocultar</v>
          </cell>
          <cell r="AP180" t="str">
            <v>Ocultar</v>
          </cell>
          <cell r="AQ180" t="str">
            <v>Ocultar</v>
          </cell>
        </row>
        <row r="181">
          <cell r="AI181" t="str">
            <v>10000 - GRUPO SANTANDER CENTRAL HISPANO</v>
          </cell>
          <cell r="AJ181" t="str">
            <v>17000 - PARTICIPACIONES / GESTION FINANCIERA</v>
          </cell>
          <cell r="AK181" t="str">
            <v>Ocultar</v>
          </cell>
          <cell r="AL181" t="str">
            <v>Ocultar</v>
          </cell>
          <cell r="AM181" t="str">
            <v>Ocultar</v>
          </cell>
          <cell r="AN181" t="str">
            <v>Ocultar</v>
          </cell>
          <cell r="AO181" t="str">
            <v>Ocultar</v>
          </cell>
          <cell r="AP181" t="str">
            <v>Ocultar</v>
          </cell>
          <cell r="AQ181" t="str">
            <v>Ocultar</v>
          </cell>
        </row>
        <row r="182">
          <cell r="AI182" t="str">
            <v>10000 - GRUPO SANTANDER CENTRAL HISPANO</v>
          </cell>
          <cell r="AJ182" t="str">
            <v>17000 - PARTICIPACIONES / GESTION FINANCIERA</v>
          </cell>
          <cell r="AK182" t="str">
            <v>Ocultar</v>
          </cell>
          <cell r="AL182" t="str">
            <v>Ocultar</v>
          </cell>
          <cell r="AM182" t="str">
            <v>Ocultar</v>
          </cell>
          <cell r="AN182" t="str">
            <v>Ocultar</v>
          </cell>
          <cell r="AO182" t="str">
            <v>Ocultar</v>
          </cell>
          <cell r="AP182" t="str">
            <v>Ocultar</v>
          </cell>
          <cell r="AQ182" t="str">
            <v>Ocultar</v>
          </cell>
        </row>
        <row r="183">
          <cell r="AI183" t="str">
            <v>10000 - GRUPO SANTANDER CENTRAL HISPANO</v>
          </cell>
          <cell r="AJ183" t="str">
            <v>17000 - PARTICIPACIONES / GESTION FINANCIERA</v>
          </cell>
          <cell r="AK183" t="str">
            <v>Ocultar</v>
          </cell>
          <cell r="AL183" t="str">
            <v>Ocultar</v>
          </cell>
          <cell r="AM183" t="str">
            <v>Ocultar</v>
          </cell>
          <cell r="AN183" t="str">
            <v>Ocultar</v>
          </cell>
          <cell r="AO183" t="str">
            <v>Ocultar</v>
          </cell>
          <cell r="AP183" t="str">
            <v>Ocultar</v>
          </cell>
          <cell r="AQ183" t="str">
            <v>Ocultar</v>
          </cell>
        </row>
        <row r="184">
          <cell r="AI184" t="str">
            <v>10000 - GRUPO SANTANDER CENTRAL HISPANO</v>
          </cell>
          <cell r="AJ184" t="str">
            <v>17000 - PARTICIPACIONES / GESTION FINANCIERA</v>
          </cell>
          <cell r="AK184" t="str">
            <v>Ocultar</v>
          </cell>
          <cell r="AL184" t="str">
            <v>Ocultar</v>
          </cell>
          <cell r="AM184" t="str">
            <v>Ocultar</v>
          </cell>
          <cell r="AN184" t="str">
            <v>Ocultar</v>
          </cell>
          <cell r="AO184" t="str">
            <v>Ocultar</v>
          </cell>
          <cell r="AP184" t="str">
            <v>Ocultar</v>
          </cell>
          <cell r="AQ184" t="str">
            <v>Ocultar</v>
          </cell>
        </row>
        <row r="185">
          <cell r="AI185" t="str">
            <v>Ocultar</v>
          </cell>
          <cell r="AJ185" t="str">
            <v>Ocultar</v>
          </cell>
          <cell r="AK185" t="str">
            <v>Ocultar</v>
          </cell>
          <cell r="AL185" t="str">
            <v>Ocultar</v>
          </cell>
          <cell r="AM185" t="str">
            <v>Ocultar</v>
          </cell>
          <cell r="AN185" t="str">
            <v>Ocultar</v>
          </cell>
          <cell r="AO185" t="str">
            <v>Ocultar</v>
          </cell>
          <cell r="AP185" t="str">
            <v>Ocultar</v>
          </cell>
          <cell r="AQ185" t="str">
            <v>Ocultar</v>
          </cell>
        </row>
        <row r="186">
          <cell r="AI186" t="str">
            <v>10000 - GRUPO SANTANDER CENTRAL HISPANO</v>
          </cell>
          <cell r="AJ186" t="str">
            <v>13000 - BANCA MAYORISTA GLOBAL</v>
          </cell>
          <cell r="AK186" t="str">
            <v>13010 - BANCA DE INVERSIONES</v>
          </cell>
          <cell r="AL186" t="str">
            <v>13012 - BANCA DE INVERSIONES (SIN AMERICA)</v>
          </cell>
          <cell r="AM186" t="str">
            <v>14200 - AJUSTES CONSOLIDACION - B. INVERSIONES</v>
          </cell>
          <cell r="AN186" t="str">
            <v>Ocultar</v>
          </cell>
          <cell r="AO186" t="str">
            <v>Ocultar</v>
          </cell>
          <cell r="AP186" t="str">
            <v>Ocultar</v>
          </cell>
          <cell r="AQ186" t="str">
            <v>Ocultar</v>
          </cell>
        </row>
        <row r="187">
          <cell r="AI187" t="str">
            <v>10000 - GRUPO SANTANDER CENTRAL HISPANO</v>
          </cell>
          <cell r="AJ187" t="str">
            <v>13000 - BANCA MAYORISTA GLOBAL</v>
          </cell>
          <cell r="AK187" t="str">
            <v>13010 - BANCA DE INVERSIONES</v>
          </cell>
          <cell r="AL187" t="str">
            <v>13012 - BANCA DE INVERSIONES (SIN AMERICA)</v>
          </cell>
          <cell r="AM187" t="str">
            <v>14200 - AJUSTES CONSOLIDACION - B. INVERSIONES</v>
          </cell>
          <cell r="AN187" t="str">
            <v>Ocultar</v>
          </cell>
          <cell r="AO187" t="str">
            <v>Ocultar</v>
          </cell>
          <cell r="AP187" t="str">
            <v>Ocultar</v>
          </cell>
          <cell r="AQ187" t="str">
            <v>Ocultar</v>
          </cell>
        </row>
        <row r="188">
          <cell r="AI188" t="str">
            <v>10000 - GRUPO SANTANDER CENTRAL HISPANO</v>
          </cell>
          <cell r="AJ188" t="str">
            <v>13000 - BANCA MAYORISTA GLOBAL</v>
          </cell>
          <cell r="AK188" t="str">
            <v>13010 - BANCA DE INVERSIONES</v>
          </cell>
          <cell r="AL188" t="str">
            <v>13012 - BANCA DE INVERSIONES (SIN AMERICA)</v>
          </cell>
          <cell r="AM188" t="str">
            <v>14130 - BANCA DE INVERSIONES - FILIPINAS</v>
          </cell>
          <cell r="AN188" t="str">
            <v>Ocultar</v>
          </cell>
          <cell r="AO188" t="str">
            <v>Ocultar</v>
          </cell>
          <cell r="AP188" t="str">
            <v>Ocultar</v>
          </cell>
          <cell r="AQ188" t="str">
            <v>Ocultar</v>
          </cell>
        </row>
        <row r="189">
          <cell r="AI189" t="str">
            <v>10000 - GRUPO SANTANDER CENTRAL HISPANO</v>
          </cell>
          <cell r="AJ189" t="str">
            <v>13000 - BANCA MAYORISTA GLOBAL</v>
          </cell>
          <cell r="AK189" t="str">
            <v>13010 - BANCA DE INVERSIONES</v>
          </cell>
          <cell r="AL189" t="str">
            <v>13012 - BANCA DE INVERSIONES (SIN AMERICA)</v>
          </cell>
          <cell r="AM189" t="str">
            <v>14130 - BANCA DE INVERSIONES - FILIPINAS</v>
          </cell>
          <cell r="AN189" t="str">
            <v>Ocultar</v>
          </cell>
          <cell r="AO189" t="str">
            <v>Ocultar</v>
          </cell>
          <cell r="AP189" t="str">
            <v>Ocultar</v>
          </cell>
          <cell r="AQ189" t="str">
            <v>Ocultar</v>
          </cell>
        </row>
        <row r="190">
          <cell r="AI190" t="str">
            <v>Ocultar</v>
          </cell>
          <cell r="AJ190" t="str">
            <v>Ocultar</v>
          </cell>
          <cell r="AK190" t="str">
            <v>Ocultar</v>
          </cell>
          <cell r="AL190" t="str">
            <v>Ocultar</v>
          </cell>
          <cell r="AM190" t="str">
            <v>Ocultar</v>
          </cell>
          <cell r="AN190" t="str">
            <v>Ocultar</v>
          </cell>
          <cell r="AO190" t="str">
            <v>Ocultar</v>
          </cell>
          <cell r="AP190" t="str">
            <v>Ocultar</v>
          </cell>
          <cell r="AQ190" t="str">
            <v>Ocultar</v>
          </cell>
        </row>
        <row r="191">
          <cell r="AI191" t="str">
            <v>10000 - GRUPO SANTANDER CENTRAL HISPANO</v>
          </cell>
          <cell r="AJ191" t="str">
            <v>13000 - BANCA MAYORISTA GLOBAL</v>
          </cell>
          <cell r="AK191" t="str">
            <v>13020 - BANCA CORPORATIVA MATRIZ</v>
          </cell>
          <cell r="AL191" t="str">
            <v>Ocultar</v>
          </cell>
          <cell r="AM191" t="str">
            <v>13100 - GRANDES EMPRESAS MATRIZ</v>
          </cell>
          <cell r="AN191" t="str">
            <v>Ocultar</v>
          </cell>
          <cell r="AO191" t="str">
            <v>Ocultar</v>
          </cell>
          <cell r="AP191" t="str">
            <v>Ocultar</v>
          </cell>
          <cell r="AQ191" t="str">
            <v>Ocultar</v>
          </cell>
        </row>
        <row r="192">
          <cell r="AI192" t="str">
            <v>10000 - GRUPO SANTANDER CENTRAL HISPANO</v>
          </cell>
          <cell r="AJ192" t="str">
            <v>13000 - BANCA MAYORISTA GLOBAL</v>
          </cell>
          <cell r="AK192" t="str">
            <v>13020 - BANCA CORPORATIVA MATRIZ</v>
          </cell>
          <cell r="AL192" t="str">
            <v>Ocultar</v>
          </cell>
          <cell r="AM192" t="str">
            <v>13110 - I.F.I. (FINANCIACION INTERNACI0NAL)</v>
          </cell>
          <cell r="AN192" t="str">
            <v>Ocultar</v>
          </cell>
          <cell r="AO192" t="str">
            <v>Ocultar</v>
          </cell>
          <cell r="AP192" t="str">
            <v>Ocultar</v>
          </cell>
          <cell r="AQ192" t="str">
            <v>Ocultar</v>
          </cell>
        </row>
        <row r="193">
          <cell r="AI193" t="str">
            <v>10000 - GRUPO SANTANDER CENTRAL HISPANO</v>
          </cell>
          <cell r="AJ193" t="str">
            <v>13000 - BANCA MAYORISTA GLOBAL</v>
          </cell>
          <cell r="AK193" t="str">
            <v>13020 - BANCA CORPORATIVA MATRIZ</v>
          </cell>
          <cell r="AL193" t="str">
            <v>Ocultar</v>
          </cell>
          <cell r="AM193" t="str">
            <v>13120 - A.F.I. (FINANCIACION INTERNACIONAL)</v>
          </cell>
          <cell r="AN193" t="str">
            <v>Ocultar</v>
          </cell>
          <cell r="AO193" t="str">
            <v>Ocultar</v>
          </cell>
          <cell r="AP193" t="str">
            <v>Ocultar</v>
          </cell>
          <cell r="AQ193" t="str">
            <v>Ocultar</v>
          </cell>
        </row>
        <row r="194">
          <cell r="AI194" t="str">
            <v>10000 - GRUPO SANTANDER CENTRAL HISPANO</v>
          </cell>
          <cell r="AJ194" t="str">
            <v>11000 - BANCA COMERCIAL EUROPA</v>
          </cell>
          <cell r="AK194" t="str">
            <v>11400 - MINORISTA</v>
          </cell>
          <cell r="AL194" t="str">
            <v>11600 - RED SANTANDER CENTRAL HISPANO</v>
          </cell>
          <cell r="AM194" t="str">
            <v>Ocultar</v>
          </cell>
          <cell r="AN194" t="str">
            <v>Ocultar</v>
          </cell>
          <cell r="AO194" t="str">
            <v>Ocultar</v>
          </cell>
          <cell r="AP194" t="str">
            <v>Ocultar</v>
          </cell>
          <cell r="AQ194" t="str">
            <v>Ocultar</v>
          </cell>
        </row>
        <row r="195">
          <cell r="AI195" t="str">
            <v>10000 - GRUPO SANTANDER CENTRAL HISPANO</v>
          </cell>
          <cell r="AJ195" t="str">
            <v>13000 - BANCA MAYORISTA GLOBAL</v>
          </cell>
          <cell r="AK195" t="str">
            <v>13020 - BANCA CORPORATIVA MATRIZ</v>
          </cell>
          <cell r="AL195" t="str">
            <v>Ocultar</v>
          </cell>
          <cell r="AM195" t="str">
            <v>13100 - GRANDES EMPRESAS MATRIZ</v>
          </cell>
          <cell r="AN195" t="str">
            <v>Ocultar</v>
          </cell>
          <cell r="AO195" t="str">
            <v>Ocultar</v>
          </cell>
          <cell r="AP195" t="str">
            <v>Ocultar</v>
          </cell>
          <cell r="AQ195" t="str">
            <v>Ocultar</v>
          </cell>
        </row>
        <row r="196">
          <cell r="AI196" t="str">
            <v>10000 - GRUPO SANTANDER CENTRAL HISPANO</v>
          </cell>
          <cell r="AJ196" t="str">
            <v>13000 - BANCA MAYORISTA GLOBAL</v>
          </cell>
          <cell r="AK196" t="str">
            <v>13020 - BANCA CORPORATIVA MATRIZ</v>
          </cell>
          <cell r="AL196" t="str">
            <v>Ocultar</v>
          </cell>
          <cell r="AM196" t="str">
            <v>13110 - I.F.I. (FINANCIACION INTERNACI0NAL)</v>
          </cell>
          <cell r="AN196" t="str">
            <v>Ocultar</v>
          </cell>
          <cell r="AO196" t="str">
            <v>Ocultar</v>
          </cell>
          <cell r="AP196" t="str">
            <v>Ocultar</v>
          </cell>
          <cell r="AQ196" t="str">
            <v>Ocultar</v>
          </cell>
        </row>
        <row r="197">
          <cell r="AI197" t="str">
            <v>10000 - GRUPO SANTANDER CENTRAL HISPANO</v>
          </cell>
          <cell r="AJ197" t="str">
            <v>13000 - BANCA MAYORISTA GLOBAL</v>
          </cell>
          <cell r="AK197" t="str">
            <v>13020 - BANCA CORPORATIVA MATRIZ</v>
          </cell>
          <cell r="AL197" t="str">
            <v>Ocultar</v>
          </cell>
          <cell r="AM197" t="str">
            <v>13120 - A.F.I. (FINANCIACION INTERNACIONAL)</v>
          </cell>
          <cell r="AN197" t="str">
            <v>Ocultar</v>
          </cell>
          <cell r="AO197" t="str">
            <v>Ocultar</v>
          </cell>
          <cell r="AP197" t="str">
            <v>Ocultar</v>
          </cell>
          <cell r="AQ197" t="str">
            <v>Ocultar</v>
          </cell>
        </row>
        <row r="198">
          <cell r="AI198" t="str">
            <v>10000 - GRUPO SANTANDER CENTRAL HISPANO</v>
          </cell>
          <cell r="AJ198" t="str">
            <v>11000 - BANCA COMERCIAL EUROPA</v>
          </cell>
          <cell r="AK198" t="str">
            <v>11400 - MINORISTA</v>
          </cell>
          <cell r="AL198" t="str">
            <v>11600 - RED SANTANDER CENTRAL HISPANO</v>
          </cell>
          <cell r="AM198" t="str">
            <v>Ocultar</v>
          </cell>
          <cell r="AN198" t="str">
            <v>Ocultar</v>
          </cell>
          <cell r="AO198" t="str">
            <v>Ocultar</v>
          </cell>
          <cell r="AP198" t="str">
            <v>Ocultar</v>
          </cell>
          <cell r="AQ198" t="str">
            <v>Ocultar</v>
          </cell>
        </row>
        <row r="199">
          <cell r="AI199" t="str">
            <v>Ocultar</v>
          </cell>
          <cell r="AJ199" t="str">
            <v>Ocultar</v>
          </cell>
          <cell r="AK199" t="str">
            <v>Ocultar</v>
          </cell>
          <cell r="AL199" t="str">
            <v>Ocultar</v>
          </cell>
          <cell r="AM199" t="str">
            <v>Ocultar</v>
          </cell>
          <cell r="AN199" t="str">
            <v>Ocultar</v>
          </cell>
          <cell r="AO199" t="str">
            <v>Ocultar</v>
          </cell>
          <cell r="AP199" t="str">
            <v>Ocultar</v>
          </cell>
          <cell r="AQ199" t="str">
            <v>Ocultar</v>
          </cell>
        </row>
        <row r="200">
          <cell r="AI200" t="str">
            <v>Ocultar</v>
          </cell>
          <cell r="AJ200" t="str">
            <v>Ocultar</v>
          </cell>
          <cell r="AK200" t="str">
            <v>Ocultar</v>
          </cell>
          <cell r="AL200" t="str">
            <v>Ocultar</v>
          </cell>
          <cell r="AM200" t="str">
            <v>Ocultar</v>
          </cell>
          <cell r="AN200" t="str">
            <v>Ocultar</v>
          </cell>
          <cell r="AO200" t="str">
            <v>Ocultar</v>
          </cell>
          <cell r="AP200" t="str">
            <v>Ocultar</v>
          </cell>
          <cell r="AQ200" t="str">
            <v>Ocultar</v>
          </cell>
        </row>
        <row r="201">
          <cell r="AI201" t="str">
            <v>Ocultar</v>
          </cell>
          <cell r="AJ201" t="str">
            <v>Ocultar</v>
          </cell>
          <cell r="AK201" t="str">
            <v>Ocultar</v>
          </cell>
          <cell r="AL201" t="str">
            <v>Ocultar</v>
          </cell>
          <cell r="AM201" t="str">
            <v>Ocultar</v>
          </cell>
          <cell r="AN201" t="str">
            <v>Ocultar</v>
          </cell>
          <cell r="AO201" t="str">
            <v>Ocultar</v>
          </cell>
          <cell r="AP201" t="str">
            <v>Ocultar</v>
          </cell>
          <cell r="AQ201" t="str">
            <v>Ocultar</v>
          </cell>
        </row>
        <row r="202">
          <cell r="AI202" t="str">
            <v>10000 - GRUPO SANTANDER CENTRAL HISPANO</v>
          </cell>
          <cell r="AJ202" t="str">
            <v>13000 - BANCA MAYORISTA GLOBAL</v>
          </cell>
          <cell r="AK202" t="str">
            <v>13020 - BANCA CORPORATIVA MATRIZ</v>
          </cell>
          <cell r="AL202" t="str">
            <v>Ocultar</v>
          </cell>
          <cell r="AM202" t="str">
            <v>13100 - GRANDES EMPRESAS MATRIZ</v>
          </cell>
          <cell r="AN202" t="str">
            <v>Ocultar</v>
          </cell>
          <cell r="AO202" t="str">
            <v>Ocultar</v>
          </cell>
          <cell r="AP202" t="str">
            <v>Ocultar</v>
          </cell>
          <cell r="AQ202" t="str">
            <v>Ocultar</v>
          </cell>
        </row>
        <row r="203">
          <cell r="AI203" t="str">
            <v>10000 - GRUPO SANTANDER CENTRAL HISPANO</v>
          </cell>
          <cell r="AJ203" t="str">
            <v>13000 - BANCA MAYORISTA GLOBAL</v>
          </cell>
          <cell r="AK203" t="str">
            <v>13020 - BANCA CORPORATIVA MATRIZ</v>
          </cell>
          <cell r="AL203" t="str">
            <v>Ocultar</v>
          </cell>
          <cell r="AM203" t="str">
            <v>13110 - I.F.I. (FINANCIACION INTERNACI0NAL)</v>
          </cell>
          <cell r="AN203" t="str">
            <v>Ocultar</v>
          </cell>
          <cell r="AO203" t="str">
            <v>Ocultar</v>
          </cell>
          <cell r="AP203" t="str">
            <v>Ocultar</v>
          </cell>
          <cell r="AQ203" t="str">
            <v>Ocultar</v>
          </cell>
        </row>
        <row r="204">
          <cell r="AI204" t="str">
            <v>10000 - GRUPO SANTANDER CENTRAL HISPANO</v>
          </cell>
          <cell r="AJ204" t="str">
            <v>13000 - BANCA MAYORISTA GLOBAL</v>
          </cell>
          <cell r="AK204" t="str">
            <v>13020 - BANCA CORPORATIVA MATRIZ</v>
          </cell>
          <cell r="AL204" t="str">
            <v>Ocultar</v>
          </cell>
          <cell r="AM204" t="str">
            <v>13120 - A.F.I. (FINANCIACION INTERNACIONAL)</v>
          </cell>
          <cell r="AN204" t="str">
            <v>Ocultar</v>
          </cell>
          <cell r="AO204" t="str">
            <v>Ocultar</v>
          </cell>
          <cell r="AP204" t="str">
            <v>Ocultar</v>
          </cell>
          <cell r="AQ204" t="str">
            <v>Ocultar</v>
          </cell>
        </row>
        <row r="205">
          <cell r="AI205" t="str">
            <v>10000 - GRUPO SANTANDER CENTRAL HISPANO</v>
          </cell>
          <cell r="AJ205" t="str">
            <v>11000 - BANCA COMERCIAL EUROPA</v>
          </cell>
          <cell r="AK205" t="str">
            <v>11400 - MINORISTA</v>
          </cell>
          <cell r="AL205" t="str">
            <v>11600 - RED SANTANDER CENTRAL HISPANO</v>
          </cell>
          <cell r="AM205" t="str">
            <v>Ocultar</v>
          </cell>
          <cell r="AN205" t="str">
            <v>Ocultar</v>
          </cell>
          <cell r="AO205" t="str">
            <v>Ocultar</v>
          </cell>
          <cell r="AP205" t="str">
            <v>Ocultar</v>
          </cell>
          <cell r="AQ205" t="str">
            <v>Ocultar</v>
          </cell>
        </row>
        <row r="206">
          <cell r="AI206" t="str">
            <v>10000 - GRUPO SANTANDER CENTRAL HISPANO</v>
          </cell>
          <cell r="AJ206" t="str">
            <v>13000 - BANCA MAYORISTA GLOBAL</v>
          </cell>
          <cell r="AK206" t="str">
            <v>13020 - BANCA CORPORATIVA MATRIZ</v>
          </cell>
          <cell r="AL206" t="str">
            <v>Ocultar</v>
          </cell>
          <cell r="AM206" t="str">
            <v>13100 - GRANDES EMPRESAS MATRIZ</v>
          </cell>
          <cell r="AN206" t="str">
            <v>Ocultar</v>
          </cell>
          <cell r="AO206" t="str">
            <v>Ocultar</v>
          </cell>
          <cell r="AP206" t="str">
            <v>Ocultar</v>
          </cell>
          <cell r="AQ206" t="str">
            <v>Ocultar</v>
          </cell>
        </row>
        <row r="207">
          <cell r="AI207" t="str">
            <v>10000 - GRUPO SANTANDER CENTRAL HISPANO</v>
          </cell>
          <cell r="AJ207" t="str">
            <v>13000 - BANCA MAYORISTA GLOBAL</v>
          </cell>
          <cell r="AK207" t="str">
            <v>13020 - BANCA CORPORATIVA MATRIZ</v>
          </cell>
          <cell r="AL207" t="str">
            <v>Ocultar</v>
          </cell>
          <cell r="AM207" t="str">
            <v>13110 - I.F.I. (FINANCIACION INTERNACI0NAL)</v>
          </cell>
          <cell r="AN207" t="str">
            <v>Ocultar</v>
          </cell>
          <cell r="AO207" t="str">
            <v>Ocultar</v>
          </cell>
          <cell r="AP207" t="str">
            <v>Ocultar</v>
          </cell>
          <cell r="AQ207" t="str">
            <v>Ocultar</v>
          </cell>
        </row>
        <row r="208">
          <cell r="AI208" t="str">
            <v>10000 - GRUPO SANTANDER CENTRAL HISPANO</v>
          </cell>
          <cell r="AJ208" t="str">
            <v>13000 - BANCA MAYORISTA GLOBAL</v>
          </cell>
          <cell r="AK208" t="str">
            <v>13020 - BANCA CORPORATIVA MATRIZ</v>
          </cell>
          <cell r="AL208" t="str">
            <v>Ocultar</v>
          </cell>
          <cell r="AM208" t="str">
            <v>13120 - A.F.I. (FINANCIACION INTERNACIONAL)</v>
          </cell>
          <cell r="AN208" t="str">
            <v>Ocultar</v>
          </cell>
          <cell r="AO208" t="str">
            <v>Ocultar</v>
          </cell>
          <cell r="AP208" t="str">
            <v>Ocultar</v>
          </cell>
          <cell r="AQ208" t="str">
            <v>Ocultar</v>
          </cell>
        </row>
        <row r="209">
          <cell r="AI209" t="str">
            <v>10000 - GRUPO SANTANDER CENTRAL HISPANO</v>
          </cell>
          <cell r="AJ209" t="str">
            <v>11000 - BANCA COMERCIAL EUROPA</v>
          </cell>
          <cell r="AK209" t="str">
            <v>11400 - MINORISTA</v>
          </cell>
          <cell r="AL209" t="str">
            <v>11600 - RED SANTANDER CENTRAL HISPANO</v>
          </cell>
          <cell r="AM209" t="str">
            <v>Ocultar</v>
          </cell>
          <cell r="AN209" t="str">
            <v>Ocultar</v>
          </cell>
          <cell r="AO209" t="str">
            <v>Ocultar</v>
          </cell>
          <cell r="AP209" t="str">
            <v>Ocultar</v>
          </cell>
          <cell r="AQ209" t="str">
            <v>Ocultar</v>
          </cell>
        </row>
        <row r="210">
          <cell r="AI210" t="str">
            <v>Ocultar</v>
          </cell>
          <cell r="AJ210" t="str">
            <v>Ocultar</v>
          </cell>
          <cell r="AK210" t="str">
            <v>Ocultar</v>
          </cell>
          <cell r="AL210" t="str">
            <v>Ocultar</v>
          </cell>
          <cell r="AM210" t="str">
            <v>Ocultar</v>
          </cell>
          <cell r="AN210" t="str">
            <v>Ocultar</v>
          </cell>
          <cell r="AO210" t="str">
            <v>Ocultar</v>
          </cell>
          <cell r="AP210" t="str">
            <v>Ocultar</v>
          </cell>
          <cell r="AQ210" t="str">
            <v>Ocultar</v>
          </cell>
        </row>
        <row r="211">
          <cell r="AI211" t="str">
            <v>Ocultar</v>
          </cell>
          <cell r="AJ211" t="str">
            <v>Ocultar</v>
          </cell>
          <cell r="AK211" t="str">
            <v>Ocultar</v>
          </cell>
          <cell r="AL211" t="str">
            <v>Ocultar</v>
          </cell>
          <cell r="AM211" t="str">
            <v>Ocultar</v>
          </cell>
          <cell r="AN211" t="str">
            <v>Ocultar</v>
          </cell>
          <cell r="AO211" t="str">
            <v>Ocultar</v>
          </cell>
          <cell r="AP211" t="str">
            <v>Ocultar</v>
          </cell>
          <cell r="AQ211" t="str">
            <v>Ocultar</v>
          </cell>
        </row>
        <row r="212">
          <cell r="AI212" t="str">
            <v>Ocultar</v>
          </cell>
          <cell r="AJ212" t="str">
            <v>Ocultar</v>
          </cell>
          <cell r="AK212" t="str">
            <v>Ocultar</v>
          </cell>
          <cell r="AL212" t="str">
            <v>Ocultar</v>
          </cell>
          <cell r="AM212" t="str">
            <v>Ocultar</v>
          </cell>
          <cell r="AN212" t="str">
            <v>Ocultar</v>
          </cell>
          <cell r="AO212" t="str">
            <v>Ocultar</v>
          </cell>
          <cell r="AP212" t="str">
            <v>Ocultar</v>
          </cell>
          <cell r="AQ212" t="str">
            <v>Ocultar</v>
          </cell>
        </row>
        <row r="213">
          <cell r="AI213" t="str">
            <v>Ocultar</v>
          </cell>
          <cell r="AJ213" t="str">
            <v>Ocultar</v>
          </cell>
          <cell r="AK213" t="str">
            <v>Ocultar</v>
          </cell>
          <cell r="AL213" t="str">
            <v>Ocultar</v>
          </cell>
          <cell r="AM213" t="str">
            <v>Ocultar</v>
          </cell>
          <cell r="AN213" t="str">
            <v>Ocultar</v>
          </cell>
          <cell r="AO213" t="str">
            <v>Ocultar</v>
          </cell>
          <cell r="AP213" t="str">
            <v>Ocultar</v>
          </cell>
          <cell r="AQ213" t="str">
            <v>Ocultar</v>
          </cell>
        </row>
        <row r="214">
          <cell r="AI214" t="str">
            <v>10000 - GRUPO SANTANDER CENTRAL HISPANO</v>
          </cell>
          <cell r="AJ214" t="str">
            <v>11000 - BANCA COMERCIAL EUROPA</v>
          </cell>
          <cell r="AK214" t="str">
            <v>11400 - MINORISTA</v>
          </cell>
          <cell r="AL214" t="str">
            <v>11009 - AJUSTES - MINORISTA</v>
          </cell>
          <cell r="AM214" t="str">
            <v>Ocultar</v>
          </cell>
          <cell r="AN214" t="str">
            <v>Ocultar</v>
          </cell>
          <cell r="AO214" t="str">
            <v>Ocultar</v>
          </cell>
          <cell r="AP214" t="str">
            <v>Ocultar</v>
          </cell>
          <cell r="AQ214" t="str">
            <v>Ocultar</v>
          </cell>
        </row>
        <row r="215">
          <cell r="AI215" t="str">
            <v>10000 - GRUPO SANTANDER CENTRAL HISPANO</v>
          </cell>
          <cell r="AJ215" t="str">
            <v>11000 - BANCA COMERCIAL EUROPA</v>
          </cell>
          <cell r="AK215" t="str">
            <v>11400 - MINORISTA</v>
          </cell>
          <cell r="AL215" t="str">
            <v>11600 - RED SANTANDER CENTRAL HISPANO</v>
          </cell>
          <cell r="AM215" t="str">
            <v>Ocultar</v>
          </cell>
          <cell r="AN215" t="str">
            <v>Ocultar</v>
          </cell>
          <cell r="AO215" t="str">
            <v>Ocultar</v>
          </cell>
          <cell r="AP215" t="str">
            <v>Ocultar</v>
          </cell>
          <cell r="AQ215" t="str">
            <v>Ocultar</v>
          </cell>
        </row>
        <row r="216">
          <cell r="AI216" t="str">
            <v>10000 - GRUPO SANTANDER CENTRAL HISPANO</v>
          </cell>
          <cell r="AJ216" t="str">
            <v>11000 - BANCA COMERCIAL EUROPA</v>
          </cell>
          <cell r="AK216" t="str">
            <v>11400 - MINORISTA</v>
          </cell>
          <cell r="AL216" t="str">
            <v>11800 - 4B, DINNERS</v>
          </cell>
          <cell r="AM216" t="str">
            <v>Ocultar</v>
          </cell>
          <cell r="AN216" t="str">
            <v>Ocultar</v>
          </cell>
          <cell r="AO216" t="str">
            <v>Ocultar</v>
          </cell>
          <cell r="AP216" t="str">
            <v>Ocultar</v>
          </cell>
          <cell r="AQ216" t="str">
            <v>Ocultar</v>
          </cell>
        </row>
        <row r="217">
          <cell r="AI217" t="str">
            <v>10000 - GRUPO SANTANDER CENTRAL HISPANO</v>
          </cell>
          <cell r="AJ217" t="str">
            <v>11000 - BANCA COMERCIAL EUROPA</v>
          </cell>
          <cell r="AK217" t="str">
            <v>11500 - SANTANDER CONSUMER FINANCE</v>
          </cell>
          <cell r="AL217" t="str">
            <v>11501 - GRUPO HISPAMER</v>
          </cell>
          <cell r="AM217" t="str">
            <v>Ocultar</v>
          </cell>
          <cell r="AN217" t="str">
            <v>Ocultar</v>
          </cell>
          <cell r="AO217" t="str">
            <v>Ocultar</v>
          </cell>
          <cell r="AP217" t="str">
            <v>Ocultar</v>
          </cell>
          <cell r="AQ217" t="str">
            <v>Ocultar</v>
          </cell>
        </row>
        <row r="218">
          <cell r="AI218" t="str">
            <v>10000 - GRUPO SANTANDER CENTRAL HISPANO</v>
          </cell>
          <cell r="AJ218" t="str">
            <v>11000 - BANCA COMERCIAL EUROPA</v>
          </cell>
          <cell r="AK218" t="str">
            <v>11500 - SANTANDER CONSUMER FINANCE</v>
          </cell>
          <cell r="AL218" t="str">
            <v>11502 - RESTO CONSUMO NO BANCARIO</v>
          </cell>
          <cell r="AM218" t="str">
            <v>Ocultar</v>
          </cell>
          <cell r="AN218" t="str">
            <v>Ocultar</v>
          </cell>
          <cell r="AO218" t="str">
            <v>Ocultar</v>
          </cell>
          <cell r="AP218" t="str">
            <v>Ocultar</v>
          </cell>
          <cell r="AQ218" t="str">
            <v>Ocultar</v>
          </cell>
        </row>
        <row r="219">
          <cell r="AI219" t="str">
            <v>10000 - GRUPO SANTANDER CENTRAL HISPANO</v>
          </cell>
          <cell r="AJ219" t="str">
            <v>11000 - BANCA COMERCIAL EUROPA</v>
          </cell>
          <cell r="AK219" t="str">
            <v>11500 - SANTANDER CONSUMER FINANCE</v>
          </cell>
          <cell r="AL219" t="str">
            <v>11540 - POLONIA</v>
          </cell>
          <cell r="AM219" t="str">
            <v>Ocultar</v>
          </cell>
          <cell r="AN219" t="str">
            <v>Ocultar</v>
          </cell>
          <cell r="AO219" t="str">
            <v>Ocultar</v>
          </cell>
          <cell r="AP219" t="str">
            <v>Ocultar</v>
          </cell>
          <cell r="AQ219" t="str">
            <v>Ocultar</v>
          </cell>
        </row>
        <row r="220">
          <cell r="AI220" t="str">
            <v>10000 - GRUPO SANTANDER CENTRAL HISPANO</v>
          </cell>
          <cell r="AJ220" t="str">
            <v>11000 - BANCA COMERCIAL EUROPA</v>
          </cell>
          <cell r="AK220" t="str">
            <v>11500 - SANTANDER CONSUMER FINANCE</v>
          </cell>
          <cell r="AL220" t="str">
            <v>12060 - CC BANK - AKB</v>
          </cell>
          <cell r="AM220" t="str">
            <v>Ocultar</v>
          </cell>
          <cell r="AN220" t="str">
            <v>Ocultar</v>
          </cell>
          <cell r="AO220" t="str">
            <v>Ocultar</v>
          </cell>
          <cell r="AP220" t="str">
            <v>Ocultar</v>
          </cell>
          <cell r="AQ220" t="str">
            <v>Ocultar</v>
          </cell>
        </row>
        <row r="221">
          <cell r="AI221" t="str">
            <v>10000 - GRUPO SANTANDER CENTRAL HISPANO</v>
          </cell>
          <cell r="AJ221" t="str">
            <v>11000 - BANCA COMERCIAL EUROPA</v>
          </cell>
          <cell r="AK221" t="str">
            <v>11500 - SANTANDER CONSUMER FINANCE</v>
          </cell>
          <cell r="AL221" t="str">
            <v>12120 - FINCONSUMO</v>
          </cell>
          <cell r="AM221" t="str">
            <v>Ocultar</v>
          </cell>
          <cell r="AN221" t="str">
            <v>Ocultar</v>
          </cell>
          <cell r="AO221" t="str">
            <v>Ocultar</v>
          </cell>
          <cell r="AP221" t="str">
            <v>Ocultar</v>
          </cell>
          <cell r="AQ221" t="str">
            <v>Ocultar</v>
          </cell>
        </row>
        <row r="222">
          <cell r="AI222" t="str">
            <v>10000 - GRUPO SANTANDER CENTRAL HISPANO</v>
          </cell>
          <cell r="AJ222" t="str">
            <v>11000 - BANCA COMERCIAL EUROPA</v>
          </cell>
          <cell r="AK222" t="str">
            <v>11500 - SANTANDER CONSUMER FINANCE</v>
          </cell>
          <cell r="AL222" t="str">
            <v>21001 - PATAGON - ESPAÑA</v>
          </cell>
          <cell r="AM222" t="str">
            <v>Ocultar</v>
          </cell>
          <cell r="AN222" t="str">
            <v>Ocultar</v>
          </cell>
          <cell r="AO222" t="str">
            <v>Ocultar</v>
          </cell>
          <cell r="AP222" t="str">
            <v>Ocultar</v>
          </cell>
          <cell r="AQ222" t="str">
            <v>Ocultar</v>
          </cell>
        </row>
        <row r="223">
          <cell r="AI223" t="str">
            <v>10000 - GRUPO SANTANDER CENTRAL HISPANO</v>
          </cell>
          <cell r="AJ223" t="str">
            <v>11000 - BANCA COMERCIAL EUROPA</v>
          </cell>
          <cell r="AK223" t="str">
            <v>12050 - COMERCIAL PORTUGAL</v>
          </cell>
          <cell r="AL223" t="str">
            <v>Ocultar</v>
          </cell>
          <cell r="AM223" t="str">
            <v>12310 - AJUSTES IMPUTADOS PORTUGAL</v>
          </cell>
          <cell r="AN223" t="str">
            <v>Ocultar</v>
          </cell>
          <cell r="AO223" t="str">
            <v>Ocultar</v>
          </cell>
          <cell r="AP223" t="str">
            <v>Ocultar</v>
          </cell>
          <cell r="AQ223" t="str">
            <v>30000 - PORTUGAL - PROFORMA</v>
          </cell>
        </row>
        <row r="224">
          <cell r="AI224" t="str">
            <v>10000 - GRUPO SANTANDER CENTRAL HISPANO</v>
          </cell>
          <cell r="AJ224" t="str">
            <v>11000 - BANCA COMERCIAL EUROPA</v>
          </cell>
          <cell r="AK224" t="str">
            <v>12050 - COMERCIAL PORTUGAL</v>
          </cell>
          <cell r="AL224" t="str">
            <v>Ocultar</v>
          </cell>
          <cell r="AM224" t="str">
            <v>12370 - COMERCIAL TOTTA</v>
          </cell>
          <cell r="AN224" t="str">
            <v>Ocultar</v>
          </cell>
          <cell r="AO224" t="str">
            <v>Ocultar</v>
          </cell>
          <cell r="AP224" t="str">
            <v>Ocultar</v>
          </cell>
          <cell r="AQ224" t="str">
            <v>30000 - PORTUGAL - PROFORMA</v>
          </cell>
        </row>
        <row r="225">
          <cell r="AI225" t="str">
            <v>10000 - GRUPO SANTANDER CENTRAL HISPANO</v>
          </cell>
          <cell r="AJ225" t="str">
            <v>11000 - BANCA COMERCIAL EUROPA</v>
          </cell>
          <cell r="AK225" t="str">
            <v>12050 - COMERCIAL PORTUGAL</v>
          </cell>
          <cell r="AL225" t="str">
            <v>Ocultar</v>
          </cell>
          <cell r="AM225" t="str">
            <v>12380 - COMERCIAL PORTUGAL RESTO</v>
          </cell>
          <cell r="AN225" t="str">
            <v>Ocultar</v>
          </cell>
          <cell r="AO225" t="str">
            <v>Ocultar</v>
          </cell>
          <cell r="AP225" t="str">
            <v>Ocultar</v>
          </cell>
          <cell r="AQ225" t="str">
            <v>30000 - PORTUGAL - PROFORMA</v>
          </cell>
        </row>
        <row r="226">
          <cell r="AI226" t="str">
            <v>10000 - GRUPO SANTANDER CENTRAL HISPANO</v>
          </cell>
          <cell r="AJ226" t="str">
            <v>11000 - BANCA COMERCIAL EUROPA</v>
          </cell>
          <cell r="AK226" t="str">
            <v>12050 - COMERCIAL PORTUGAL</v>
          </cell>
          <cell r="AL226" t="str">
            <v>Ocultar</v>
          </cell>
          <cell r="AM226" t="str">
            <v>12390 - COMERCIAL PREDIAL</v>
          </cell>
          <cell r="AN226" t="str">
            <v>Ocultar</v>
          </cell>
          <cell r="AO226" t="str">
            <v>Ocultar</v>
          </cell>
          <cell r="AP226" t="str">
            <v>Ocultar</v>
          </cell>
          <cell r="AQ226" t="str">
            <v>30000 - PORTUGAL - PROFORMA</v>
          </cell>
        </row>
        <row r="227">
          <cell r="AI227" t="str">
            <v>10000 - GRUPO SANTANDER CENTRAL HISPANO</v>
          </cell>
          <cell r="AJ227" t="str">
            <v>11000 - BANCA COMERCIAL EUROPA</v>
          </cell>
          <cell r="AK227" t="str">
            <v>15000 - BANESTO CONSOLIDADO</v>
          </cell>
          <cell r="AL227" t="str">
            <v>Ocultar</v>
          </cell>
          <cell r="AM227" t="str">
            <v>Ocultar</v>
          </cell>
          <cell r="AN227" t="str">
            <v>Ocultar</v>
          </cell>
          <cell r="AO227" t="str">
            <v>Ocultar</v>
          </cell>
          <cell r="AP227" t="str">
            <v>Ocultar</v>
          </cell>
          <cell r="AQ227" t="str">
            <v>Ocultar</v>
          </cell>
        </row>
        <row r="228">
          <cell r="AI228" t="str">
            <v>10000 - GRUPO SANTANDER CENTRAL HISPANO</v>
          </cell>
          <cell r="AJ228" t="str">
            <v>11000 - BANCA COMERCIAL EUROPA</v>
          </cell>
          <cell r="AK228" t="str">
            <v>21002 - DIREKT - ALEMANIA</v>
          </cell>
          <cell r="AL228" t="str">
            <v>Ocultar</v>
          </cell>
          <cell r="AM228" t="str">
            <v>Ocultar</v>
          </cell>
          <cell r="AN228" t="str">
            <v>Ocultar</v>
          </cell>
          <cell r="AO228" t="str">
            <v>Ocultar</v>
          </cell>
          <cell r="AP228" t="str">
            <v>Ocultar</v>
          </cell>
          <cell r="AQ228" t="str">
            <v>Ocultar</v>
          </cell>
        </row>
        <row r="229">
          <cell r="AI229" t="str">
            <v>10000 - GRUPO SANTANDER CENTRAL HISPANO</v>
          </cell>
          <cell r="AJ229" t="str">
            <v>12001 - BANCA COMERCIAL AMERICA</v>
          </cell>
          <cell r="AK229" t="str">
            <v>Ocultar</v>
          </cell>
          <cell r="AL229" t="str">
            <v>12010 - COMERCIAL CHILE</v>
          </cell>
          <cell r="AM229" t="str">
            <v>Ocultar</v>
          </cell>
          <cell r="AN229" t="str">
            <v>Ocultar</v>
          </cell>
          <cell r="AO229" t="str">
            <v>Ocultar</v>
          </cell>
          <cell r="AP229" t="str">
            <v>22010 - LATINOAMERICA PROFORMA - CHILE</v>
          </cell>
          <cell r="AQ229" t="str">
            <v>22000 - LATINOAMERICA - PROFORMA</v>
          </cell>
        </row>
        <row r="230">
          <cell r="AI230" t="str">
            <v>10000 - GRUPO SANTANDER CENTRAL HISPANO</v>
          </cell>
          <cell r="AJ230" t="str">
            <v>12001 - BANCA COMERCIAL AMERICA</v>
          </cell>
          <cell r="AK230" t="str">
            <v>Ocultar</v>
          </cell>
          <cell r="AL230" t="str">
            <v>12020 - COMERCIAL URUGUAY</v>
          </cell>
          <cell r="AM230" t="str">
            <v>Ocultar</v>
          </cell>
          <cell r="AN230" t="str">
            <v>Ocultar</v>
          </cell>
          <cell r="AO230" t="str">
            <v>Ocultar</v>
          </cell>
          <cell r="AP230" t="str">
            <v>22020 - LATINOAMERICA PROFORMA - URUGUAY</v>
          </cell>
          <cell r="AQ230" t="str">
            <v>22000 - LATINOAMERICA - PROFORMA</v>
          </cell>
        </row>
        <row r="231">
          <cell r="AI231" t="str">
            <v>10000 - GRUPO SANTANDER CENTRAL HISPANO</v>
          </cell>
          <cell r="AJ231" t="str">
            <v>12001 - BANCA COMERCIAL AMERICA</v>
          </cell>
          <cell r="AK231" t="str">
            <v>Ocultar</v>
          </cell>
          <cell r="AL231" t="str">
            <v>12030 - COMERCIAL PUERTO RICO</v>
          </cell>
          <cell r="AM231" t="str">
            <v>Ocultar</v>
          </cell>
          <cell r="AN231" t="str">
            <v>Ocultar</v>
          </cell>
          <cell r="AO231" t="str">
            <v>Ocultar</v>
          </cell>
          <cell r="AP231" t="str">
            <v>22030 - LATINOAMERICA PROFORMA - PUERTO RICO</v>
          </cell>
          <cell r="AQ231" t="str">
            <v>22000 - LATINOAMERICA - PROFORMA</v>
          </cell>
        </row>
        <row r="232">
          <cell r="AI232" t="str">
            <v>10000 - GRUPO SANTANDER CENTRAL HISPANO</v>
          </cell>
          <cell r="AJ232" t="str">
            <v>12001 - BANCA COMERCIAL AMERICA</v>
          </cell>
          <cell r="AK232" t="str">
            <v>Ocultar</v>
          </cell>
          <cell r="AL232" t="str">
            <v>12080 - COMERCIAL PERU</v>
          </cell>
          <cell r="AM232" t="str">
            <v>Ocultar</v>
          </cell>
          <cell r="AN232" t="str">
            <v>Ocultar</v>
          </cell>
          <cell r="AO232" t="str">
            <v>Ocultar</v>
          </cell>
          <cell r="AP232" t="str">
            <v>22080 - LATINOAMERICA PROFORMA - PERU</v>
          </cell>
          <cell r="AQ232" t="str">
            <v>22000 - LATINOAMERICA - PROFORMA</v>
          </cell>
        </row>
        <row r="233">
          <cell r="AI233" t="str">
            <v>10000 - GRUPO SANTANDER CENTRAL HISPANO</v>
          </cell>
          <cell r="AJ233" t="str">
            <v>12001 - BANCA COMERCIAL AMERICA</v>
          </cell>
          <cell r="AK233" t="str">
            <v>Ocultar</v>
          </cell>
          <cell r="AL233" t="str">
            <v>12110 - COMERCIAL VENEZUELA</v>
          </cell>
          <cell r="AM233" t="str">
            <v>Ocultar</v>
          </cell>
          <cell r="AN233" t="str">
            <v>Ocultar</v>
          </cell>
          <cell r="AO233" t="str">
            <v>Ocultar</v>
          </cell>
          <cell r="AP233" t="str">
            <v>22110 - LATINOAMERICA PROFORMA - VENEZUELA</v>
          </cell>
          <cell r="AQ233" t="str">
            <v>22000 - LATINOAMERICA - PROFORMA</v>
          </cell>
        </row>
        <row r="234">
          <cell r="AI234" t="str">
            <v>10000 - GRUPO SANTANDER CENTRAL HISPANO</v>
          </cell>
          <cell r="AJ234" t="str">
            <v>12001 - BANCA COMERCIAL AMERICA</v>
          </cell>
          <cell r="AK234" t="str">
            <v>Ocultar</v>
          </cell>
          <cell r="AL234" t="str">
            <v>12130 - COMERCIAL MEJICO</v>
          </cell>
          <cell r="AM234" t="str">
            <v>Ocultar</v>
          </cell>
          <cell r="AN234" t="str">
            <v>Ocultar</v>
          </cell>
          <cell r="AO234" t="str">
            <v>Ocultar</v>
          </cell>
          <cell r="AP234" t="str">
            <v>22130 - LATINOAMERICA PROFORMA - MEJICO</v>
          </cell>
          <cell r="AQ234" t="str">
            <v>22000 - LATINOAMERICA - PROFORMA</v>
          </cell>
        </row>
        <row r="235">
          <cell r="AI235" t="str">
            <v>10000 - GRUPO SANTANDER CENTRAL HISPANO</v>
          </cell>
          <cell r="AJ235" t="str">
            <v>12001 - BANCA COMERCIAL AMERICA</v>
          </cell>
          <cell r="AK235" t="str">
            <v>Ocultar</v>
          </cell>
          <cell r="AL235" t="str">
            <v>12140 - COMERCIAL COLOMBIA</v>
          </cell>
          <cell r="AM235" t="str">
            <v>Ocultar</v>
          </cell>
          <cell r="AN235" t="str">
            <v>Ocultar</v>
          </cell>
          <cell r="AO235" t="str">
            <v>Ocultar</v>
          </cell>
          <cell r="AP235" t="str">
            <v>22140 - LATINOAMERICA PROFORMA - COLOMBIA</v>
          </cell>
          <cell r="AQ235" t="str">
            <v>22000 - LATINOAMERICA - PROFORMA</v>
          </cell>
        </row>
        <row r="236">
          <cell r="AI236" t="str">
            <v>10000 - GRUPO SANTANDER CENTRAL HISPANO</v>
          </cell>
          <cell r="AJ236" t="str">
            <v>12001 - BANCA COMERCIAL AMERICA</v>
          </cell>
          <cell r="AK236" t="str">
            <v>Ocultar</v>
          </cell>
          <cell r="AL236" t="str">
            <v>12150 - COMERCIAL ARGENTINA</v>
          </cell>
          <cell r="AM236" t="str">
            <v>Ocultar</v>
          </cell>
          <cell r="AN236" t="str">
            <v>Ocultar</v>
          </cell>
          <cell r="AO236" t="str">
            <v>Ocultar</v>
          </cell>
          <cell r="AP236" t="str">
            <v>22150 - LATINOAMERICA PROFORMA - ARGENTINA</v>
          </cell>
          <cell r="AQ236" t="str">
            <v>22000 - LATINOAMERICA - PROFORMA</v>
          </cell>
        </row>
        <row r="237">
          <cell r="AI237" t="str">
            <v>10000 - GRUPO SANTANDER CENTRAL HISPANO</v>
          </cell>
          <cell r="AJ237" t="str">
            <v>12001 - BANCA COMERCIAL AMERICA</v>
          </cell>
          <cell r="AK237" t="str">
            <v>Ocultar</v>
          </cell>
          <cell r="AL237" t="str">
            <v>12160 - COMERCIAL BRASIL CONSOLIDADO</v>
          </cell>
          <cell r="AM237" t="str">
            <v>Ocultar</v>
          </cell>
          <cell r="AN237" t="str">
            <v>Ocultar</v>
          </cell>
          <cell r="AO237" t="str">
            <v>Ocultar</v>
          </cell>
          <cell r="AP237" t="str">
            <v>22160 - LATINOAMERICA PROFORMA - BRASIL</v>
          </cell>
          <cell r="AQ237" t="str">
            <v>22000 - LATINOAMERICA - PROFORMA</v>
          </cell>
        </row>
        <row r="238">
          <cell r="AI238" t="str">
            <v>10000 - GRUPO SANTANDER CENTRAL HISPANO</v>
          </cell>
          <cell r="AJ238" t="str">
            <v>12001 - BANCA COMERCIAL AMERICA</v>
          </cell>
          <cell r="AK238" t="str">
            <v>Ocultar</v>
          </cell>
          <cell r="AL238" t="str">
            <v>12200 - COMERCIAL RESTO AMERICA</v>
          </cell>
          <cell r="AM238" t="str">
            <v>Ocultar</v>
          </cell>
          <cell r="AN238" t="str">
            <v>Ocultar</v>
          </cell>
          <cell r="AO238" t="str">
            <v>Ocultar</v>
          </cell>
          <cell r="AP238" t="str">
            <v>22200 - LATINOAMERICA PROFORMA - RESTO</v>
          </cell>
          <cell r="AQ238" t="str">
            <v>22000 - LATINOAMERICA - PROFORMA</v>
          </cell>
        </row>
        <row r="239">
          <cell r="AI239" t="str">
            <v>10000 - GRUPO SANTANDER CENTRAL HISPANO</v>
          </cell>
          <cell r="AJ239" t="str">
            <v>12001 - BANCA COMERCIAL AMERICA</v>
          </cell>
          <cell r="AK239" t="str">
            <v>Ocultar</v>
          </cell>
          <cell r="AL239" t="str">
            <v>12350 - COMERCIAL BOLIVIA</v>
          </cell>
          <cell r="AM239" t="str">
            <v>Ocultar</v>
          </cell>
          <cell r="AN239" t="str">
            <v>Ocultar</v>
          </cell>
          <cell r="AO239" t="str">
            <v>Ocultar</v>
          </cell>
          <cell r="AP239" t="str">
            <v>22350 - LATINOAMERICA PROFORMA - BOLIVIA</v>
          </cell>
          <cell r="AQ239" t="str">
            <v>22000 - LATINOAMERICA - PROFORMA</v>
          </cell>
        </row>
        <row r="240">
          <cell r="AI240" t="str">
            <v>10000 - GRUPO SANTANDER CENTRAL HISPANO</v>
          </cell>
          <cell r="AJ240" t="str">
            <v>12001 - BANCA COMERCIAL AMERICA</v>
          </cell>
          <cell r="AK240" t="str">
            <v>Ocultar</v>
          </cell>
          <cell r="AL240" t="str">
            <v>12360 - COMERCIAL PANAMA</v>
          </cell>
          <cell r="AM240" t="str">
            <v>Ocultar</v>
          </cell>
          <cell r="AN240" t="str">
            <v>Ocultar</v>
          </cell>
          <cell r="AO240" t="str">
            <v>Ocultar</v>
          </cell>
          <cell r="AP240" t="str">
            <v>22360 - LATINOAMERICA PROFORMA - PANAMA</v>
          </cell>
          <cell r="AQ240" t="str">
            <v>22000 - LATINOAMERICA - PROFORMA</v>
          </cell>
        </row>
        <row r="241">
          <cell r="AI241" t="str">
            <v>10000 - GRUPO SANTANDER CENTRAL HISPANO</v>
          </cell>
          <cell r="AJ241" t="str">
            <v>12001 - BANCA COMERCIAL AMERICA</v>
          </cell>
          <cell r="AK241" t="str">
            <v>Ocultar</v>
          </cell>
          <cell r="AL241" t="str">
            <v>12420 - COMERCIAL PARAGUAY</v>
          </cell>
          <cell r="AM241" t="str">
            <v>Ocultar</v>
          </cell>
          <cell r="AN241" t="str">
            <v>Ocultar</v>
          </cell>
          <cell r="AO241" t="str">
            <v>Ocultar</v>
          </cell>
          <cell r="AP241" t="str">
            <v>22420 - LATINOAMERICA PROFORMA - PARAGUAY</v>
          </cell>
          <cell r="AQ241" t="str">
            <v>22000 - LATINOAMERICA - PROFORMA</v>
          </cell>
        </row>
        <row r="242">
          <cell r="AI242" t="str">
            <v>10000 - GRUPO SANTANDER CENTRAL HISPANO</v>
          </cell>
          <cell r="AJ242" t="str">
            <v>13000 - BANCA MAYORISTA GLOBAL</v>
          </cell>
          <cell r="AK242" t="str">
            <v>13009 - AJUSTES - BANCA MAYORISTA GLOBAL</v>
          </cell>
          <cell r="AL242" t="str">
            <v>Ocultar</v>
          </cell>
          <cell r="AM242" t="str">
            <v>Ocultar</v>
          </cell>
          <cell r="AN242" t="str">
            <v>Ocultar</v>
          </cell>
          <cell r="AO242" t="str">
            <v>Ocultar</v>
          </cell>
          <cell r="AP242" t="str">
            <v>Ocultar</v>
          </cell>
          <cell r="AQ242" t="str">
            <v>Ocultar</v>
          </cell>
        </row>
        <row r="243">
          <cell r="AI243" t="str">
            <v>10000 - GRUPO SANTANDER CENTRAL HISPANO</v>
          </cell>
          <cell r="AJ243" t="str">
            <v>13000 - BANCA MAYORISTA GLOBAL</v>
          </cell>
          <cell r="AK243" t="str">
            <v>13010 - BANCA DE INVERSIONES</v>
          </cell>
          <cell r="AL243" t="str">
            <v>13011 - BANCA DE INVERSIONES - AMERICA</v>
          </cell>
          <cell r="AM243" t="str">
            <v>14020 - BANCA DE  INVERSIONES - ARGENTINA</v>
          </cell>
          <cell r="AN243" t="str">
            <v>Ocultar</v>
          </cell>
          <cell r="AO243" t="str">
            <v>Ocultar</v>
          </cell>
          <cell r="AP243" t="str">
            <v>22150 - LATINOAMERICA PROFORMA - ARGENTINA</v>
          </cell>
          <cell r="AQ243" t="str">
            <v>22000 - LATINOAMERICA - PROFORMA</v>
          </cell>
        </row>
        <row r="244">
          <cell r="AI244" t="str">
            <v>10000 - GRUPO SANTANDER CENTRAL HISPANO</v>
          </cell>
          <cell r="AJ244" t="str">
            <v>13000 - BANCA MAYORISTA GLOBAL</v>
          </cell>
          <cell r="AK244" t="str">
            <v>13010 - BANCA DE INVERSIONES</v>
          </cell>
          <cell r="AL244" t="str">
            <v>13011 - BANCA DE INVERSIONES - AMERICA</v>
          </cell>
          <cell r="AM244" t="str">
            <v>14030 - BANCA DE INVERSIONES - BRASIL</v>
          </cell>
          <cell r="AN244" t="str">
            <v>Ocultar</v>
          </cell>
          <cell r="AO244" t="str">
            <v>Ocultar</v>
          </cell>
          <cell r="AP244" t="str">
            <v>22160 - LATINOAMERICA PROFORMA - BRASIL</v>
          </cell>
          <cell r="AQ244" t="str">
            <v>22000 - LATINOAMERICA - PROFORMA</v>
          </cell>
        </row>
        <row r="245">
          <cell r="AI245" t="str">
            <v>10000 - GRUPO SANTANDER CENTRAL HISPANO</v>
          </cell>
          <cell r="AJ245" t="str">
            <v>13000 - BANCA MAYORISTA GLOBAL</v>
          </cell>
          <cell r="AK245" t="str">
            <v>13010 - BANCA DE INVERSIONES</v>
          </cell>
          <cell r="AL245" t="str">
            <v>13011 - BANCA DE INVERSIONES - AMERICA</v>
          </cell>
          <cell r="AM245" t="str">
            <v>14040 - BANCA DE INVERSIONES - CHILE</v>
          </cell>
          <cell r="AN245" t="str">
            <v>Ocultar</v>
          </cell>
          <cell r="AO245" t="str">
            <v>Ocultar</v>
          </cell>
          <cell r="AP245" t="str">
            <v>22010 - LATINOAMERICA PROFORMA - CHILE</v>
          </cell>
          <cell r="AQ245" t="str">
            <v>22000 - LATINOAMERICA - PROFORMA</v>
          </cell>
        </row>
        <row r="246">
          <cell r="AI246" t="str">
            <v>10000 - GRUPO SANTANDER CENTRAL HISPANO</v>
          </cell>
          <cell r="AJ246" t="str">
            <v>13000 - BANCA MAYORISTA GLOBAL</v>
          </cell>
          <cell r="AK246" t="str">
            <v>13010 - BANCA DE INVERSIONES</v>
          </cell>
          <cell r="AL246" t="str">
            <v>13011 - BANCA DE INVERSIONES - AMERICA</v>
          </cell>
          <cell r="AM246" t="str">
            <v>14050 - BANCA DE INVERSIONES - MEJICO</v>
          </cell>
          <cell r="AN246" t="str">
            <v>Ocultar</v>
          </cell>
          <cell r="AO246" t="str">
            <v>Ocultar</v>
          </cell>
          <cell r="AP246" t="str">
            <v>22130 - LATINOAMERICA PROFORMA - MEJICO</v>
          </cell>
          <cell r="AQ246" t="str">
            <v>22000 - LATINOAMERICA - PROFORMA</v>
          </cell>
        </row>
        <row r="247">
          <cell r="AI247" t="str">
            <v>10000 - GRUPO SANTANDER CENTRAL HISPANO</v>
          </cell>
          <cell r="AJ247" t="str">
            <v>13000 - BANCA MAYORISTA GLOBAL</v>
          </cell>
          <cell r="AK247" t="str">
            <v>13010 - BANCA DE INVERSIONES</v>
          </cell>
          <cell r="AL247" t="str">
            <v>13011 - BANCA DE INVERSIONES - AMERICA</v>
          </cell>
          <cell r="AM247" t="str">
            <v>14060 - BANCA DE INVERSIONES - VENEZUELA</v>
          </cell>
          <cell r="AN247" t="str">
            <v>Ocultar</v>
          </cell>
          <cell r="AO247" t="str">
            <v>Ocultar</v>
          </cell>
          <cell r="AP247" t="str">
            <v>22110 - LATINOAMERICA PROFORMA - VENEZUELA</v>
          </cell>
          <cell r="AQ247" t="str">
            <v>22000 - LATINOAMERICA - PROFORMA</v>
          </cell>
        </row>
        <row r="248">
          <cell r="AI248" t="str">
            <v>10000 - GRUPO SANTANDER CENTRAL HISPANO</v>
          </cell>
          <cell r="AJ248" t="str">
            <v>13000 - BANCA MAYORISTA GLOBAL</v>
          </cell>
          <cell r="AK248" t="str">
            <v>13010 - BANCA DE INVERSIONES</v>
          </cell>
          <cell r="AL248" t="str">
            <v>13011 - BANCA DE INVERSIONES - AMERICA</v>
          </cell>
          <cell r="AM248" t="str">
            <v>14170 - BANCA DE INVERSIONES - PERU</v>
          </cell>
          <cell r="AN248" t="str">
            <v>Ocultar</v>
          </cell>
          <cell r="AO248" t="str">
            <v>Ocultar</v>
          </cell>
          <cell r="AP248" t="str">
            <v>22080 - LATINOAMERICA PROFORMA - PERU</v>
          </cell>
          <cell r="AQ248" t="str">
            <v>22000 - LATINOAMERICA - PROFORMA</v>
          </cell>
        </row>
        <row r="249">
          <cell r="AI249" t="str">
            <v>10000 - GRUPO SANTANDER CENTRAL HISPANO</v>
          </cell>
          <cell r="AJ249" t="str">
            <v>13000 - BANCA MAYORISTA GLOBAL</v>
          </cell>
          <cell r="AK249" t="str">
            <v>13010 - BANCA DE INVERSIONES</v>
          </cell>
          <cell r="AL249" t="str">
            <v>13011 - BANCA DE INVERSIONES - AMERICA</v>
          </cell>
          <cell r="AM249" t="str">
            <v>14180 - BANCA DE INVERSIONES - COLOMBIA</v>
          </cell>
          <cell r="AN249" t="str">
            <v>Ocultar</v>
          </cell>
          <cell r="AO249" t="str">
            <v>Ocultar</v>
          </cell>
          <cell r="AP249" t="str">
            <v>22140 - LATINOAMERICA PROFORMA - COLOMBIA</v>
          </cell>
          <cell r="AQ249" t="str">
            <v>22000 - LATINOAMERICA - PROFORMA</v>
          </cell>
        </row>
        <row r="250">
          <cell r="AI250" t="str">
            <v>10000 - GRUPO SANTANDER CENTRAL HISPANO</v>
          </cell>
          <cell r="AJ250" t="str">
            <v>13000 - BANCA MAYORISTA GLOBAL</v>
          </cell>
          <cell r="AK250" t="str">
            <v>13010 - BANCA DE INVERSIONES</v>
          </cell>
          <cell r="AL250" t="str">
            <v>13011 - BANCA DE INVERSIONES - AMERICA</v>
          </cell>
          <cell r="AM250" t="str">
            <v>14190 - BANCA DE INVERSIONES - RESTO LATINOAMERICA</v>
          </cell>
          <cell r="AN250" t="str">
            <v>Ocultar</v>
          </cell>
          <cell r="AO250" t="str">
            <v>Ocultar</v>
          </cell>
          <cell r="AP250" t="str">
            <v>22200 - LATINOAMERICA PROFORMA - RESTO</v>
          </cell>
          <cell r="AQ250" t="str">
            <v>22000 - LATINOAMERICA - PROFORMA</v>
          </cell>
        </row>
        <row r="251">
          <cell r="AI251" t="str">
            <v>10000 - GRUPO SANTANDER CENTRAL HISPANO</v>
          </cell>
          <cell r="AJ251" t="str">
            <v>13000 - BANCA MAYORISTA GLOBAL</v>
          </cell>
          <cell r="AK251" t="str">
            <v>13010 - BANCA DE INVERSIONES</v>
          </cell>
          <cell r="AL251" t="str">
            <v>14010 - BANCA DE INVERSIONES - ESPAÑA</v>
          </cell>
          <cell r="AM251" t="str">
            <v>Ocultar</v>
          </cell>
          <cell r="AN251" t="str">
            <v>Ocultar</v>
          </cell>
          <cell r="AO251" t="str">
            <v>Ocultar</v>
          </cell>
          <cell r="AP251" t="str">
            <v>Ocultar</v>
          </cell>
          <cell r="AQ251" t="str">
            <v>Ocultar</v>
          </cell>
        </row>
        <row r="252">
          <cell r="AI252" t="str">
            <v>10000 - GRUPO SANTANDER CENTRAL HISPANO</v>
          </cell>
          <cell r="AJ252" t="str">
            <v>13000 - BANCA MAYORISTA GLOBAL</v>
          </cell>
          <cell r="AK252" t="str">
            <v>13010 - BANCA DE INVERSIONES</v>
          </cell>
          <cell r="AL252" t="str">
            <v>13012 - BANCA DE INVERSIONES (SIN AMERICA)</v>
          </cell>
          <cell r="AM252" t="str">
            <v>14080 - BANCA DE INVERSIONES - NUEVA YORK</v>
          </cell>
          <cell r="AN252" t="str">
            <v>Ocultar</v>
          </cell>
          <cell r="AO252" t="str">
            <v>Ocultar</v>
          </cell>
          <cell r="AP252" t="str">
            <v>Ocultar</v>
          </cell>
          <cell r="AQ252" t="str">
            <v>Ocultar</v>
          </cell>
        </row>
        <row r="253">
          <cell r="AI253" t="str">
            <v>10000 - GRUPO SANTANDER CENTRAL HISPANO</v>
          </cell>
          <cell r="AJ253" t="str">
            <v>13000 - BANCA MAYORISTA GLOBAL</v>
          </cell>
          <cell r="AK253" t="str">
            <v>13010 - BANCA DE INVERSIONES</v>
          </cell>
          <cell r="AL253" t="str">
            <v>14090 - BANCA DE INVERSIONES - PORTUGAL</v>
          </cell>
          <cell r="AM253" t="str">
            <v>Ocultar</v>
          </cell>
          <cell r="AN253" t="str">
            <v>Ocultar</v>
          </cell>
          <cell r="AO253" t="str">
            <v>Ocultar</v>
          </cell>
          <cell r="AP253" t="str">
            <v>Ocultar</v>
          </cell>
          <cell r="AQ253" t="str">
            <v>30000 - PORTUGAL - PROFORMA</v>
          </cell>
        </row>
        <row r="254">
          <cell r="AI254" t="str">
            <v>10000 - GRUPO SANTANDER CENTRAL HISPANO</v>
          </cell>
          <cell r="AJ254" t="str">
            <v>13000 - BANCA MAYORISTA GLOBAL</v>
          </cell>
          <cell r="AK254" t="str">
            <v>13010 - BANCA DE INVERSIONES</v>
          </cell>
          <cell r="AL254" t="str">
            <v>13012 - BANCA DE INVERSIONES (SIN AMERICA)</v>
          </cell>
          <cell r="AM254" t="str">
            <v>14100 - BANCA DE INVERSIONES - ITALIA</v>
          </cell>
          <cell r="AN254" t="str">
            <v>Ocultar</v>
          </cell>
          <cell r="AO254" t="str">
            <v>Ocultar</v>
          </cell>
          <cell r="AP254" t="str">
            <v>Ocultar</v>
          </cell>
          <cell r="AQ254" t="str">
            <v>Ocultar</v>
          </cell>
        </row>
        <row r="255">
          <cell r="AI255" t="str">
            <v>10000 - GRUPO SANTANDER CENTRAL HISPANO</v>
          </cell>
          <cell r="AJ255" t="str">
            <v>13000 - BANCA MAYORISTA GLOBAL</v>
          </cell>
          <cell r="AK255" t="str">
            <v>13010 - BANCA DE INVERSIONES</v>
          </cell>
          <cell r="AL255" t="str">
            <v>13012 - BANCA DE INVERSIONES (SIN AMERICA)</v>
          </cell>
          <cell r="AM255" t="str">
            <v>14110 - BANCA DE INVERSIONES - FRANKFURT</v>
          </cell>
          <cell r="AN255" t="str">
            <v>Ocultar</v>
          </cell>
          <cell r="AO255" t="str">
            <v>Ocultar</v>
          </cell>
          <cell r="AP255" t="str">
            <v>Ocultar</v>
          </cell>
          <cell r="AQ255" t="str">
            <v>Ocultar</v>
          </cell>
        </row>
        <row r="256">
          <cell r="AI256" t="str">
            <v>10000 - GRUPO SANTANDER CENTRAL HISPANO</v>
          </cell>
          <cell r="AJ256" t="str">
            <v>13000 - BANCA MAYORISTA GLOBAL</v>
          </cell>
          <cell r="AK256" t="str">
            <v>13010 - BANCA DE INVERSIONES</v>
          </cell>
          <cell r="AL256" t="str">
            <v>13012 - BANCA DE INVERSIONES (SIN AMERICA)</v>
          </cell>
          <cell r="AM256" t="str">
            <v>14130 - BANCA DE INVERSIONES - FILIPINAS</v>
          </cell>
          <cell r="AN256" t="str">
            <v>Ocultar</v>
          </cell>
          <cell r="AO256" t="str">
            <v>Ocultar</v>
          </cell>
          <cell r="AP256" t="str">
            <v>Ocultar</v>
          </cell>
          <cell r="AQ256" t="str">
            <v>Ocultar</v>
          </cell>
        </row>
        <row r="257">
          <cell r="AI257" t="str">
            <v>10000 - GRUPO SANTANDER CENTRAL HISPANO</v>
          </cell>
          <cell r="AJ257" t="str">
            <v>13000 - BANCA MAYORISTA GLOBAL</v>
          </cell>
          <cell r="AK257" t="str">
            <v>13010 - BANCA DE INVERSIONES</v>
          </cell>
          <cell r="AL257" t="str">
            <v>13012 - BANCA DE INVERSIONES (SIN AMERICA)</v>
          </cell>
          <cell r="AM257" t="str">
            <v>14150 - BANCA INVERSIONES - LONDRES</v>
          </cell>
          <cell r="AN257" t="str">
            <v>Ocultar</v>
          </cell>
          <cell r="AO257" t="str">
            <v>Ocultar</v>
          </cell>
          <cell r="AP257" t="str">
            <v>Ocultar</v>
          </cell>
          <cell r="AQ257" t="str">
            <v>Ocultar</v>
          </cell>
        </row>
        <row r="258">
          <cell r="AI258" t="str">
            <v>10000 - GRUPO SANTANDER CENTRAL HISPANO</v>
          </cell>
          <cell r="AJ258" t="str">
            <v>13000 - BANCA MAYORISTA GLOBAL</v>
          </cell>
          <cell r="AK258" t="str">
            <v>13010 - BANCA DE INVERSIONES</v>
          </cell>
          <cell r="AL258" t="str">
            <v>13012 - BANCA DE INVERSIONES (SIN AMERICA)</v>
          </cell>
          <cell r="AM258" t="str">
            <v>14160 - BANCA DE INVERSIONES - PARIS</v>
          </cell>
          <cell r="AN258" t="str">
            <v>Ocultar</v>
          </cell>
          <cell r="AO258" t="str">
            <v>Ocultar</v>
          </cell>
          <cell r="AP258" t="str">
            <v>Ocultar</v>
          </cell>
          <cell r="AQ258" t="str">
            <v>Ocultar</v>
          </cell>
        </row>
        <row r="259">
          <cell r="AI259" t="str">
            <v>10000 - GRUPO SANTANDER CENTRAL HISPANO</v>
          </cell>
          <cell r="AJ259" t="str">
            <v>13000 - BANCA MAYORISTA GLOBAL</v>
          </cell>
          <cell r="AK259" t="str">
            <v>13010 - BANCA DE INVERSIONES</v>
          </cell>
          <cell r="AL259" t="str">
            <v>13012 - BANCA DE INVERSIONES (SIN AMERICA)</v>
          </cell>
          <cell r="AM259" t="str">
            <v>14200 - AJUSTES CONSOLIDACION - B. INVERSIONES</v>
          </cell>
          <cell r="AN259" t="str">
            <v>Ocultar</v>
          </cell>
          <cell r="AO259" t="str">
            <v>Ocultar</v>
          </cell>
          <cell r="AP259" t="str">
            <v>Ocultar</v>
          </cell>
          <cell r="AQ259" t="str">
            <v>Ocultar</v>
          </cell>
        </row>
        <row r="260">
          <cell r="AI260" t="str">
            <v>10000 - GRUPO SANTANDER CENTRAL HISPANO</v>
          </cell>
          <cell r="AJ260" t="str">
            <v>13000 - BANCA MAYORISTA GLOBAL</v>
          </cell>
          <cell r="AK260" t="str">
            <v>13020 - BANCA CORPORATIVA MATRIZ</v>
          </cell>
          <cell r="AL260" t="str">
            <v>Ocultar</v>
          </cell>
          <cell r="AM260" t="str">
            <v>13029 - AJUSTES - BANCA CORPORATIVA</v>
          </cell>
          <cell r="AN260" t="str">
            <v>Ocultar</v>
          </cell>
          <cell r="AO260" t="str">
            <v>Ocultar</v>
          </cell>
          <cell r="AP260" t="str">
            <v>Ocultar</v>
          </cell>
          <cell r="AQ260" t="str">
            <v>Ocultar</v>
          </cell>
        </row>
        <row r="261">
          <cell r="AI261" t="str">
            <v>10000 - GRUPO SANTANDER CENTRAL HISPANO</v>
          </cell>
          <cell r="AJ261" t="str">
            <v>13000 - BANCA MAYORISTA GLOBAL</v>
          </cell>
          <cell r="AK261" t="str">
            <v>13020 - BANCA CORPORATIVA MATRIZ</v>
          </cell>
          <cell r="AL261" t="str">
            <v>Ocultar</v>
          </cell>
          <cell r="AM261" t="str">
            <v>13100 - GRANDES EMPRESAS MATRIZ</v>
          </cell>
          <cell r="AN261" t="str">
            <v>Ocultar</v>
          </cell>
          <cell r="AO261" t="str">
            <v>Ocultar</v>
          </cell>
          <cell r="AP261" t="str">
            <v>Ocultar</v>
          </cell>
          <cell r="AQ261" t="str">
            <v>Ocultar</v>
          </cell>
        </row>
        <row r="262">
          <cell r="AI262" t="str">
            <v>10000 - GRUPO SANTANDER CENTRAL HISPANO</v>
          </cell>
          <cell r="AJ262" t="str">
            <v>13000 - BANCA MAYORISTA GLOBAL</v>
          </cell>
          <cell r="AK262" t="str">
            <v>13020 - BANCA CORPORATIVA MATRIZ</v>
          </cell>
          <cell r="AL262" t="str">
            <v>Ocultar</v>
          </cell>
          <cell r="AM262" t="str">
            <v>13110 - I.F.I. (FINANCIACION INTERNACI0NAL)</v>
          </cell>
          <cell r="AN262" t="str">
            <v>Ocultar</v>
          </cell>
          <cell r="AO262" t="str">
            <v>Ocultar</v>
          </cell>
          <cell r="AP262" t="str">
            <v>Ocultar</v>
          </cell>
          <cell r="AQ262" t="str">
            <v>Ocultar</v>
          </cell>
        </row>
        <row r="263">
          <cell r="AI263" t="str">
            <v>10000 - GRUPO SANTANDER CENTRAL HISPANO</v>
          </cell>
          <cell r="AJ263" t="str">
            <v>13000 - BANCA MAYORISTA GLOBAL</v>
          </cell>
          <cell r="AK263" t="str">
            <v>13020 - BANCA CORPORATIVA MATRIZ</v>
          </cell>
          <cell r="AL263" t="str">
            <v>Ocultar</v>
          </cell>
          <cell r="AM263" t="str">
            <v>13120 - A.F.I. (FINANCIACION INTERNACIONAL)</v>
          </cell>
          <cell r="AN263" t="str">
            <v>Ocultar</v>
          </cell>
          <cell r="AO263" t="str">
            <v>Ocultar</v>
          </cell>
          <cell r="AP263" t="str">
            <v>Ocultar</v>
          </cell>
          <cell r="AQ263" t="str">
            <v>Ocultar</v>
          </cell>
        </row>
        <row r="264">
          <cell r="AI264" t="str">
            <v>10000 - GRUPO SANTANDER CENTRAL HISPANO</v>
          </cell>
          <cell r="AJ264" t="str">
            <v>13000 - BANCA MAYORISTA GLOBAL</v>
          </cell>
          <cell r="AK264" t="str">
            <v>13030 - TESORERIA</v>
          </cell>
          <cell r="AL264" t="str">
            <v>Ocultar</v>
          </cell>
          <cell r="AM264" t="str">
            <v>13031 - SANTANDER FINANCIAL PRODUCTS</v>
          </cell>
          <cell r="AN264" t="str">
            <v>Ocultar</v>
          </cell>
          <cell r="AO264" t="str">
            <v>Ocultar</v>
          </cell>
          <cell r="AP264" t="str">
            <v>Ocultar</v>
          </cell>
          <cell r="AQ264" t="str">
            <v>Ocultar</v>
          </cell>
        </row>
        <row r="265">
          <cell r="AI265" t="str">
            <v>10000 - GRUPO SANTANDER CENTRAL HISPANO</v>
          </cell>
          <cell r="AJ265" t="str">
            <v>13000 - BANCA MAYORISTA GLOBAL</v>
          </cell>
          <cell r="AK265" t="str">
            <v>13030 - TESORERIA</v>
          </cell>
          <cell r="AL265" t="str">
            <v>Ocultar</v>
          </cell>
          <cell r="AM265" t="str">
            <v>13032 - AJUSTES TRASPASO SUCURSALES</v>
          </cell>
          <cell r="AN265" t="str">
            <v>Ocultar</v>
          </cell>
          <cell r="AO265" t="str">
            <v>Ocultar</v>
          </cell>
          <cell r="AP265" t="str">
            <v>Ocultar</v>
          </cell>
          <cell r="AQ265" t="str">
            <v>Ocultar</v>
          </cell>
        </row>
        <row r="266">
          <cell r="AI266" t="str">
            <v>10000 - GRUPO SANTANDER CENTRAL HISPANO</v>
          </cell>
          <cell r="AJ266" t="str">
            <v>13000 - BANCA MAYORISTA GLOBAL</v>
          </cell>
          <cell r="AK266" t="str">
            <v>13030 - TESORERIA</v>
          </cell>
          <cell r="AL266" t="str">
            <v>Ocultar</v>
          </cell>
          <cell r="AM266" t="str">
            <v>13039 - AJUSTES - TESORERIA</v>
          </cell>
          <cell r="AN266" t="str">
            <v>Ocultar</v>
          </cell>
          <cell r="AO266" t="str">
            <v>Ocultar</v>
          </cell>
          <cell r="AP266" t="str">
            <v>Ocultar</v>
          </cell>
          <cell r="AQ266" t="str">
            <v>Ocultar</v>
          </cell>
        </row>
        <row r="267">
          <cell r="AI267" t="str">
            <v>10000 - GRUPO SANTANDER CENTRAL HISPANO</v>
          </cell>
          <cell r="AJ267" t="str">
            <v>13000 - BANCA MAYORISTA GLOBAL</v>
          </cell>
          <cell r="AK267" t="str">
            <v>13030 - TESORERIA</v>
          </cell>
          <cell r="AL267" t="str">
            <v>Ocultar</v>
          </cell>
          <cell r="AM267" t="str">
            <v>13200 - TESORERIA - MERCADOS FINANCIEROS</v>
          </cell>
          <cell r="AN267" t="str">
            <v>Ocultar</v>
          </cell>
          <cell r="AO267" t="str">
            <v>Ocultar</v>
          </cell>
          <cell r="AP267" t="str">
            <v>Ocultar</v>
          </cell>
          <cell r="AQ267" t="str">
            <v>Ocultar</v>
          </cell>
        </row>
        <row r="268">
          <cell r="AI268" t="str">
            <v>10000 - GRUPO SANTANDER CENTRAL HISPANO</v>
          </cell>
          <cell r="AJ268" t="str">
            <v>13000 - BANCA MAYORISTA GLOBAL</v>
          </cell>
          <cell r="AK268" t="str">
            <v>13040 - CORPORATIVA Y TESORERIA EXTRANJERO</v>
          </cell>
          <cell r="AL268" t="str">
            <v>Ocultar</v>
          </cell>
          <cell r="AM268" t="str">
            <v>13301 - RESTO SUCURSALES EN EL EXTRANJERO</v>
          </cell>
          <cell r="AN268" t="str">
            <v>Ocultar</v>
          </cell>
          <cell r="AO268" t="str">
            <v>Ocultar</v>
          </cell>
          <cell r="AP268" t="str">
            <v>Ocultar</v>
          </cell>
          <cell r="AQ268" t="str">
            <v>Ocultar</v>
          </cell>
        </row>
        <row r="269">
          <cell r="AI269" t="str">
            <v>10000 - GRUPO SANTANDER CENTRAL HISPANO</v>
          </cell>
          <cell r="AJ269" t="str">
            <v>13000 - BANCA MAYORISTA GLOBAL</v>
          </cell>
          <cell r="AK269" t="str">
            <v>13040 - CORPORATIVA Y TESORERIA EXTRANJERO</v>
          </cell>
          <cell r="AL269" t="str">
            <v>Ocultar</v>
          </cell>
          <cell r="AM269" t="str">
            <v>13310 - NEGOCIO EN  SUC. NUEVA YORK</v>
          </cell>
          <cell r="AN269" t="str">
            <v>Ocultar</v>
          </cell>
          <cell r="AO269" t="str">
            <v>Ocultar</v>
          </cell>
          <cell r="AP269" t="str">
            <v>Ocultar</v>
          </cell>
          <cell r="AQ269" t="str">
            <v>Ocultar</v>
          </cell>
        </row>
        <row r="270">
          <cell r="AI270" t="str">
            <v>10000 - GRUPO SANTANDER CENTRAL HISPANO</v>
          </cell>
          <cell r="AJ270" t="str">
            <v>13000 - BANCA MAYORISTA GLOBAL</v>
          </cell>
          <cell r="AK270" t="str">
            <v>13040 - CORPORATIVA Y TESORERIA EXTRANJERO</v>
          </cell>
          <cell r="AL270" t="str">
            <v>Ocultar</v>
          </cell>
          <cell r="AM270" t="str">
            <v>13320 - NEGOCIO EN  SUC. LONDRES</v>
          </cell>
          <cell r="AN270" t="str">
            <v>Ocultar</v>
          </cell>
          <cell r="AO270" t="str">
            <v>Ocultar</v>
          </cell>
          <cell r="AP270" t="str">
            <v>Ocultar</v>
          </cell>
          <cell r="AQ270" t="str">
            <v>Ocultar</v>
          </cell>
        </row>
        <row r="271">
          <cell r="AI271" t="str">
            <v>10000 - GRUPO SANTANDER CENTRAL HISPANO</v>
          </cell>
          <cell r="AJ271" t="str">
            <v>13000 - BANCA MAYORISTA GLOBAL</v>
          </cell>
          <cell r="AK271" t="str">
            <v>13040 - CORPORATIVA Y TESORERIA EXTRANJERO</v>
          </cell>
          <cell r="AL271" t="str">
            <v>Ocultar</v>
          </cell>
          <cell r="AM271" t="str">
            <v>13330 - NEGOCIO EN SUC. FRANKFURT</v>
          </cell>
          <cell r="AN271" t="str">
            <v>Ocultar</v>
          </cell>
          <cell r="AO271" t="str">
            <v>Ocultar</v>
          </cell>
          <cell r="AP271" t="str">
            <v>Ocultar</v>
          </cell>
          <cell r="AQ271" t="str">
            <v>Ocultar</v>
          </cell>
        </row>
        <row r="272">
          <cell r="AI272" t="str">
            <v>10000 - GRUPO SANTANDER CENTRAL HISPANO</v>
          </cell>
          <cell r="AJ272" t="str">
            <v>13000 - BANCA MAYORISTA GLOBAL</v>
          </cell>
          <cell r="AK272" t="str">
            <v>13040 - CORPORATIVA Y TESORERIA EXTRANJERO</v>
          </cell>
          <cell r="AL272" t="str">
            <v>Ocultar</v>
          </cell>
          <cell r="AM272" t="str">
            <v>13342 - NEGOCIO EN SUC. PARIS</v>
          </cell>
          <cell r="AN272" t="str">
            <v>Ocultar</v>
          </cell>
          <cell r="AO272" t="str">
            <v>Ocultar</v>
          </cell>
          <cell r="AP272" t="str">
            <v>Ocultar</v>
          </cell>
          <cell r="AQ272" t="str">
            <v>Ocultar</v>
          </cell>
        </row>
        <row r="273">
          <cell r="AI273" t="str">
            <v>10000 - GRUPO SANTANDER CENTRAL HISPANO</v>
          </cell>
          <cell r="AJ273" t="str">
            <v>13000 - BANCA MAYORISTA GLOBAL</v>
          </cell>
          <cell r="AK273" t="str">
            <v>13040 - CORPORATIVA Y TESORERIA EXTRANJERO</v>
          </cell>
          <cell r="AL273" t="str">
            <v>Ocultar</v>
          </cell>
          <cell r="AM273" t="str">
            <v>13350 - NEGOCIO EN SUC. TOKYO</v>
          </cell>
          <cell r="AN273" t="str">
            <v>Ocultar</v>
          </cell>
          <cell r="AO273" t="str">
            <v>Ocultar</v>
          </cell>
          <cell r="AP273" t="str">
            <v>Ocultar</v>
          </cell>
          <cell r="AQ273" t="str">
            <v>Ocultar</v>
          </cell>
        </row>
        <row r="274">
          <cell r="AI274" t="str">
            <v>10000 - GRUPO SANTANDER CENTRAL HISPANO</v>
          </cell>
          <cell r="AJ274" t="str">
            <v>13000 - BANCA MAYORISTA GLOBAL</v>
          </cell>
          <cell r="AK274" t="str">
            <v>13040 - CORPORATIVA Y TESORERIA EXTRANJERO</v>
          </cell>
          <cell r="AL274" t="str">
            <v>Ocultar</v>
          </cell>
          <cell r="AM274" t="str">
            <v>13362 - BANCA CORPORATIVA EN HONG KONG</v>
          </cell>
          <cell r="AN274" t="str">
            <v>Ocultar</v>
          </cell>
          <cell r="AO274" t="str">
            <v>Ocultar</v>
          </cell>
          <cell r="AP274" t="str">
            <v>Ocultar</v>
          </cell>
          <cell r="AQ274" t="str">
            <v>Ocultar</v>
          </cell>
        </row>
        <row r="275">
          <cell r="AI275" t="str">
            <v>10000 - GRUPO SANTANDER CENTRAL HISPANO</v>
          </cell>
          <cell r="AJ275" t="str">
            <v>13000 - BANCA MAYORISTA GLOBAL</v>
          </cell>
          <cell r="AK275" t="str">
            <v>13040 - CORPORATIVA Y TESORERIA EXTRANJERO</v>
          </cell>
          <cell r="AL275" t="str">
            <v>Ocultar</v>
          </cell>
          <cell r="AM275" t="str">
            <v>13382 - BANCA CORPORATIVA EN SINGAPUR</v>
          </cell>
          <cell r="AN275" t="str">
            <v>Ocultar</v>
          </cell>
          <cell r="AO275" t="str">
            <v>Ocultar</v>
          </cell>
          <cell r="AP275" t="str">
            <v>Ocultar</v>
          </cell>
          <cell r="AQ275" t="str">
            <v>Ocultar</v>
          </cell>
        </row>
        <row r="276">
          <cell r="AI276" t="str">
            <v>10000 - GRUPO SANTANDER CENTRAL HISPANO</v>
          </cell>
          <cell r="AJ276" t="str">
            <v>13000 - BANCA MAYORISTA GLOBAL</v>
          </cell>
          <cell r="AK276" t="str">
            <v>13040 - CORPORATIVA Y TESORERIA EXTRANJERO</v>
          </cell>
          <cell r="AL276" t="str">
            <v>Ocultar</v>
          </cell>
          <cell r="AM276" t="str">
            <v>13390 - NEGOCIO EN SUC. MILAN</v>
          </cell>
          <cell r="AN276" t="str">
            <v>Ocultar</v>
          </cell>
          <cell r="AO276" t="str">
            <v>Ocultar</v>
          </cell>
          <cell r="AP276" t="str">
            <v>Ocultar</v>
          </cell>
          <cell r="AQ276" t="str">
            <v>Ocultar</v>
          </cell>
        </row>
        <row r="277">
          <cell r="AI277" t="str">
            <v>10000 - GRUPO SANTANDER CENTRAL HISPANO</v>
          </cell>
          <cell r="AJ277" t="str">
            <v>13000 - BANCA MAYORISTA GLOBAL</v>
          </cell>
          <cell r="AK277" t="str">
            <v>13040 - CORPORATIVA Y TESORERIA EXTRANJERO</v>
          </cell>
          <cell r="AL277" t="str">
            <v>Ocultar</v>
          </cell>
          <cell r="AM277" t="str">
            <v>13810 - NEGOCIO EN SUC. BRUSELAS</v>
          </cell>
          <cell r="AN277" t="str">
            <v>Ocultar</v>
          </cell>
          <cell r="AO277" t="str">
            <v>Ocultar</v>
          </cell>
          <cell r="AP277" t="str">
            <v>Ocultar</v>
          </cell>
          <cell r="AQ277" t="str">
            <v>Ocultar</v>
          </cell>
        </row>
        <row r="278">
          <cell r="AI278" t="str">
            <v>10000 - GRUPO SANTANDER CENTRAL HISPANO</v>
          </cell>
          <cell r="AJ278" t="str">
            <v>13000 - BANCA MAYORISTA GLOBAL</v>
          </cell>
          <cell r="AK278" t="str">
            <v>13040 - CORPORATIVA Y TESORERIA EXTRANJERO</v>
          </cell>
          <cell r="AL278" t="str">
            <v>Ocultar</v>
          </cell>
          <cell r="AM278" t="str">
            <v>13822 - BANCA CORPORATIVA EN GIBRALTAR</v>
          </cell>
          <cell r="AN278" t="str">
            <v>Ocultar</v>
          </cell>
          <cell r="AO278" t="str">
            <v>Ocultar</v>
          </cell>
          <cell r="AP278" t="str">
            <v>Ocultar</v>
          </cell>
          <cell r="AQ278" t="str">
            <v>Ocultar</v>
          </cell>
        </row>
        <row r="279">
          <cell r="AI279" t="str">
            <v>10000 - GRUPO SANTANDER CENTRAL HISPANO</v>
          </cell>
          <cell r="AJ279" t="str">
            <v>13000 - BANCA MAYORISTA GLOBAL</v>
          </cell>
          <cell r="AK279" t="str">
            <v>13050 - RESULTADOS POR ARGENTINA</v>
          </cell>
          <cell r="AL279" t="str">
            <v>Ocultar</v>
          </cell>
          <cell r="AM279" t="str">
            <v>Ocultar</v>
          </cell>
          <cell r="AN279" t="str">
            <v>Ocultar</v>
          </cell>
          <cell r="AO279" t="str">
            <v>Ocultar</v>
          </cell>
          <cell r="AP279" t="str">
            <v>Ocultar</v>
          </cell>
          <cell r="AQ279" t="str">
            <v>Ocultar</v>
          </cell>
        </row>
        <row r="280">
          <cell r="AI280" t="str">
            <v>10000 - GRUPO SANTANDER CENTRAL HISPANO</v>
          </cell>
          <cell r="AJ280" t="str">
            <v>13000 - BANCA MAYORISTA GLOBAL</v>
          </cell>
          <cell r="AK280" t="str">
            <v>13060 - TESORERIA - MANAGEMENT GLOBAL</v>
          </cell>
          <cell r="AL280" t="str">
            <v>Ocultar</v>
          </cell>
          <cell r="AM280" t="str">
            <v>Ocultar</v>
          </cell>
          <cell r="AN280" t="str">
            <v>Ocultar</v>
          </cell>
          <cell r="AO280" t="str">
            <v>Ocultar</v>
          </cell>
          <cell r="AP280" t="str">
            <v>Ocultar</v>
          </cell>
          <cell r="AQ280" t="str">
            <v>Ocultar</v>
          </cell>
        </row>
        <row r="281">
          <cell r="AI281" t="str">
            <v>10000 - GRUPO SANTANDER CENTRAL HISPANO</v>
          </cell>
          <cell r="AJ281" t="str">
            <v>16000 - GESTION DE ACTIVOS Y BANCA PRIVADA</v>
          </cell>
          <cell r="AK281" t="str">
            <v>16001 - GESTION DE ACTIVOS</v>
          </cell>
          <cell r="AL281" t="str">
            <v>16003 - GESTORAS - AMERICA</v>
          </cell>
          <cell r="AM281" t="str">
            <v>16010 - GESTION DE ACTIVOS - CHILE</v>
          </cell>
          <cell r="AN281" t="str">
            <v>Ocultar</v>
          </cell>
          <cell r="AO281" t="str">
            <v>Ocultar</v>
          </cell>
          <cell r="AP281" t="str">
            <v>22010 - LATINOAMERICA PROFORMA - CHILE</v>
          </cell>
          <cell r="AQ281" t="str">
            <v>22000 - LATINOAMERICA - PROFORMA</v>
          </cell>
        </row>
        <row r="282">
          <cell r="AI282" t="str">
            <v>10000 - GRUPO SANTANDER CENTRAL HISPANO</v>
          </cell>
          <cell r="AJ282" t="str">
            <v>16000 - GESTION DE ACTIVOS Y BANCA PRIVADA</v>
          </cell>
          <cell r="AK282" t="str">
            <v>16001 - GESTION DE ACTIVOS</v>
          </cell>
          <cell r="AL282" t="str">
            <v>16003 - GESTORAS - AMERICA</v>
          </cell>
          <cell r="AM282" t="str">
            <v>16020 - GESTION DE ACTIVOS - URUGUAY</v>
          </cell>
          <cell r="AN282" t="str">
            <v>Ocultar</v>
          </cell>
          <cell r="AO282" t="str">
            <v>Ocultar</v>
          </cell>
          <cell r="AP282" t="str">
            <v>22020 - LATINOAMERICA PROFORMA - URUGUAY</v>
          </cell>
          <cell r="AQ282" t="str">
            <v>22000 - LATINOAMERICA - PROFORMA</v>
          </cell>
        </row>
        <row r="283">
          <cell r="AI283" t="str">
            <v>10000 - GRUPO SANTANDER CENTRAL HISPANO</v>
          </cell>
          <cell r="AJ283" t="str">
            <v>16000 - GESTION DE ACTIVOS Y BANCA PRIVADA</v>
          </cell>
          <cell r="AK283" t="str">
            <v>16001 - GESTION DE ACTIVOS</v>
          </cell>
          <cell r="AL283" t="str">
            <v>16003 - GESTORAS - AMERICA</v>
          </cell>
          <cell r="AM283" t="str">
            <v>16030 - GESTION DE ACTIVOS - PUERTO RICO</v>
          </cell>
          <cell r="AN283" t="str">
            <v>Ocultar</v>
          </cell>
          <cell r="AO283" t="str">
            <v>Ocultar</v>
          </cell>
          <cell r="AP283" t="str">
            <v>22030 - LATINOAMERICA PROFORMA - PUERTO RICO</v>
          </cell>
          <cell r="AQ283" t="str">
            <v>22000 - LATINOAMERICA - PROFORMA</v>
          </cell>
        </row>
        <row r="284">
          <cell r="AI284" t="str">
            <v>10000 - GRUPO SANTANDER CENTRAL HISPANO</v>
          </cell>
          <cell r="AJ284" t="str">
            <v>16000 - GESTION DE ACTIVOS Y BANCA PRIVADA</v>
          </cell>
          <cell r="AK284" t="str">
            <v>16001 - GESTION DE ACTIVOS</v>
          </cell>
          <cell r="AL284" t="str">
            <v>16003 - GESTORAS - AMERICA</v>
          </cell>
          <cell r="AM284" t="str">
            <v>16080 - GESTION DE ACTIVOS - PERU</v>
          </cell>
          <cell r="AN284" t="str">
            <v>Ocultar</v>
          </cell>
          <cell r="AO284" t="str">
            <v>Ocultar</v>
          </cell>
          <cell r="AP284" t="str">
            <v>22080 - LATINOAMERICA PROFORMA - PERU</v>
          </cell>
          <cell r="AQ284" t="str">
            <v>22000 - LATINOAMERICA - PROFORMA</v>
          </cell>
        </row>
        <row r="285">
          <cell r="AI285" t="str">
            <v>10000 - GRUPO SANTANDER CENTRAL HISPANO</v>
          </cell>
          <cell r="AJ285" t="str">
            <v>16000 - GESTION DE ACTIVOS Y BANCA PRIVADA</v>
          </cell>
          <cell r="AK285" t="str">
            <v>16001 - GESTION DE ACTIVOS</v>
          </cell>
          <cell r="AL285" t="str">
            <v>16003 - GESTORAS - AMERICA</v>
          </cell>
          <cell r="AM285" t="str">
            <v>16110 - GESTION ACTIVOS - VENEZUELA</v>
          </cell>
          <cell r="AN285" t="str">
            <v>Ocultar</v>
          </cell>
          <cell r="AO285" t="str">
            <v>Ocultar</v>
          </cell>
          <cell r="AP285" t="str">
            <v>22110 - LATINOAMERICA PROFORMA - VENEZUELA</v>
          </cell>
          <cell r="AQ285" t="str">
            <v>22000 - LATINOAMERICA - PROFORMA</v>
          </cell>
        </row>
        <row r="286">
          <cell r="AI286" t="str">
            <v>10000 - GRUPO SANTANDER CENTRAL HISPANO</v>
          </cell>
          <cell r="AJ286" t="str">
            <v>16000 - GESTION DE ACTIVOS Y BANCA PRIVADA</v>
          </cell>
          <cell r="AK286" t="str">
            <v>16001 - GESTION DE ACTIVOS</v>
          </cell>
          <cell r="AL286" t="str">
            <v>16003 - GESTORAS - AMERICA</v>
          </cell>
          <cell r="AM286" t="str">
            <v>16130 - GESTION DE ACTIVOS - MEJICO</v>
          </cell>
          <cell r="AN286" t="str">
            <v>Ocultar</v>
          </cell>
          <cell r="AO286" t="str">
            <v>Ocultar</v>
          </cell>
          <cell r="AP286" t="str">
            <v>22130 - LATINOAMERICA PROFORMA - MEJICO</v>
          </cell>
          <cell r="AQ286" t="str">
            <v>22000 - LATINOAMERICA - PROFORMA</v>
          </cell>
        </row>
        <row r="287">
          <cell r="AI287" t="str">
            <v>10000 - GRUPO SANTANDER CENTRAL HISPANO</v>
          </cell>
          <cell r="AJ287" t="str">
            <v>16000 - GESTION DE ACTIVOS Y BANCA PRIVADA</v>
          </cell>
          <cell r="AK287" t="str">
            <v>16001 - GESTION DE ACTIVOS</v>
          </cell>
          <cell r="AL287" t="str">
            <v>16003 - GESTORAS - AMERICA</v>
          </cell>
          <cell r="AM287" t="str">
            <v>16140 - GESTION DE ACTIVOS - COLOMBIA</v>
          </cell>
          <cell r="AN287" t="str">
            <v>Ocultar</v>
          </cell>
          <cell r="AO287" t="str">
            <v>Ocultar</v>
          </cell>
          <cell r="AP287" t="str">
            <v>22140 - LATINOAMERICA PROFORMA - COLOMBIA</v>
          </cell>
          <cell r="AQ287" t="str">
            <v>22000 - LATINOAMERICA - PROFORMA</v>
          </cell>
        </row>
        <row r="288">
          <cell r="AI288" t="str">
            <v>10000 - GRUPO SANTANDER CENTRAL HISPANO</v>
          </cell>
          <cell r="AJ288" t="str">
            <v>16000 - GESTION DE ACTIVOS Y BANCA PRIVADA</v>
          </cell>
          <cell r="AK288" t="str">
            <v>16001 - GESTION DE ACTIVOS</v>
          </cell>
          <cell r="AL288" t="str">
            <v>16003 - GESTORAS - AMERICA</v>
          </cell>
          <cell r="AM288" t="str">
            <v>16150 - GESTION DE ACTIVOS - ARGENTINA</v>
          </cell>
          <cell r="AN288" t="str">
            <v>Ocultar</v>
          </cell>
          <cell r="AO288" t="str">
            <v>Ocultar</v>
          </cell>
          <cell r="AP288" t="str">
            <v>22150 - LATINOAMERICA PROFORMA - ARGENTINA</v>
          </cell>
          <cell r="AQ288" t="str">
            <v>22000 - LATINOAMERICA - PROFORMA</v>
          </cell>
        </row>
        <row r="289">
          <cell r="AI289" t="str">
            <v>10000 - GRUPO SANTANDER CENTRAL HISPANO</v>
          </cell>
          <cell r="AJ289" t="str">
            <v>16000 - GESTION DE ACTIVOS Y BANCA PRIVADA</v>
          </cell>
          <cell r="AK289" t="str">
            <v>16001 - GESTION DE ACTIVOS</v>
          </cell>
          <cell r="AL289" t="str">
            <v>16003 - GESTORAS - AMERICA</v>
          </cell>
          <cell r="AM289" t="str">
            <v>16160 - GESTION DE ACTIVOS - BRASIL</v>
          </cell>
          <cell r="AN289" t="str">
            <v>Ocultar</v>
          </cell>
          <cell r="AO289" t="str">
            <v>Ocultar</v>
          </cell>
          <cell r="AP289" t="str">
            <v>22160 - LATINOAMERICA PROFORMA - BRASIL</v>
          </cell>
          <cell r="AQ289" t="str">
            <v>22000 - LATINOAMERICA - PROFORMA</v>
          </cell>
        </row>
        <row r="290">
          <cell r="AI290" t="str">
            <v>10000 - GRUPO SANTANDER CENTRAL HISPANO</v>
          </cell>
          <cell r="AJ290" t="str">
            <v>16000 - GESTION DE ACTIVOS Y BANCA PRIVADA</v>
          </cell>
          <cell r="AK290" t="str">
            <v>16001 - GESTION DE ACTIVOS</v>
          </cell>
          <cell r="AL290" t="str">
            <v>16003 - GESTORAS - AMERICA</v>
          </cell>
          <cell r="AM290" t="str">
            <v>16350 - GESTION DE ACTIVOS - BOLIVIA</v>
          </cell>
          <cell r="AN290" t="str">
            <v>Ocultar</v>
          </cell>
          <cell r="AO290" t="str">
            <v>Ocultar</v>
          </cell>
          <cell r="AP290" t="str">
            <v>22350 - LATINOAMERICA PROFORMA - BOLIVIA</v>
          </cell>
          <cell r="AQ290" t="str">
            <v>22000 - LATINOAMERICA - PROFORMA</v>
          </cell>
        </row>
        <row r="291">
          <cell r="AI291" t="str">
            <v>10000 - GRUPO SANTANDER CENTRAL HISPANO</v>
          </cell>
          <cell r="AJ291" t="str">
            <v>16000 - GESTION DE ACTIVOS Y BANCA PRIVADA</v>
          </cell>
          <cell r="AK291" t="str">
            <v>16001 - GESTION DE ACTIVOS</v>
          </cell>
          <cell r="AL291" t="str">
            <v>16003 - GESTORAS - AMERICA</v>
          </cell>
          <cell r="AM291" t="str">
            <v>16900 - RESTO GESTION ACTIVOS AMERICA</v>
          </cell>
          <cell r="AN291" t="str">
            <v>Ocultar</v>
          </cell>
          <cell r="AO291" t="str">
            <v>Ocultar</v>
          </cell>
          <cell r="AP291" t="str">
            <v>22200 - LATINOAMERICA PROFORMA - RESTO</v>
          </cell>
          <cell r="AQ291" t="str">
            <v>22000 - LATINOAMERICA - PROFORMA</v>
          </cell>
        </row>
        <row r="292">
          <cell r="AI292" t="str">
            <v>10000 - GRUPO SANTANDER CENTRAL HISPANO</v>
          </cell>
          <cell r="AJ292" t="str">
            <v>16000 - GESTION DE ACTIVOS Y BANCA PRIVADA</v>
          </cell>
          <cell r="AK292" t="str">
            <v>16001 - GESTION DE ACTIVOS</v>
          </cell>
          <cell r="AL292" t="str">
            <v>16050 - GESTION DE ACTIVOS - PORTUGAL</v>
          </cell>
          <cell r="AM292" t="str">
            <v>Ocultar</v>
          </cell>
          <cell r="AN292" t="str">
            <v>Ocultar</v>
          </cell>
          <cell r="AO292" t="str">
            <v>Ocultar</v>
          </cell>
          <cell r="AP292" t="str">
            <v>Ocultar</v>
          </cell>
          <cell r="AQ292" t="str">
            <v>30000 - PORTUGAL - PROFORMA</v>
          </cell>
        </row>
        <row r="293">
          <cell r="AI293" t="str">
            <v>10000 - GRUPO SANTANDER CENTRAL HISPANO</v>
          </cell>
          <cell r="AJ293" t="str">
            <v>16000 - GESTION DE ACTIVOS Y BANCA PRIVADA</v>
          </cell>
          <cell r="AK293" t="str">
            <v>16001 - GESTION DE ACTIVOS</v>
          </cell>
          <cell r="AL293" t="str">
            <v>16300 - GESTION DE ACTIVOS - ESPAÑA</v>
          </cell>
          <cell r="AM293" t="str">
            <v>Ocultar</v>
          </cell>
          <cell r="AN293" t="str">
            <v>Ocultar</v>
          </cell>
          <cell r="AO293" t="str">
            <v>Ocultar</v>
          </cell>
          <cell r="AP293" t="str">
            <v>Ocultar</v>
          </cell>
          <cell r="AQ293" t="str">
            <v>Ocultar</v>
          </cell>
        </row>
        <row r="294">
          <cell r="AI294" t="str">
            <v>10000 - GRUPO SANTANDER CENTRAL HISPANO</v>
          </cell>
          <cell r="AJ294" t="str">
            <v>16000 - GESTION DE ACTIVOS Y BANCA PRIVADA</v>
          </cell>
          <cell r="AK294" t="str">
            <v>16002 - BANCA PRIVADA</v>
          </cell>
          <cell r="AL294" t="str">
            <v>16410 - B.S.N. BANIF</v>
          </cell>
          <cell r="AM294" t="str">
            <v>Ocultar</v>
          </cell>
          <cell r="AN294" t="str">
            <v>Ocultar</v>
          </cell>
          <cell r="AO294" t="str">
            <v>Ocultar</v>
          </cell>
          <cell r="AP294" t="str">
            <v>Ocultar</v>
          </cell>
          <cell r="AQ294" t="str">
            <v>Ocultar</v>
          </cell>
        </row>
        <row r="295">
          <cell r="AI295" t="str">
            <v>10000 - GRUPO SANTANDER CENTRAL HISPANO</v>
          </cell>
          <cell r="AJ295" t="str">
            <v>16000 - GESTION DE ACTIVOS Y BANCA PRIVADA</v>
          </cell>
          <cell r="AK295" t="str">
            <v>16002 - BANCA PRIVADA</v>
          </cell>
          <cell r="AL295" t="str">
            <v>16420 - RESTO BANCA PRIVADA ESPAÑA</v>
          </cell>
          <cell r="AM295" t="str">
            <v>Ocultar</v>
          </cell>
          <cell r="AN295" t="str">
            <v>Ocultar</v>
          </cell>
          <cell r="AO295" t="str">
            <v>Ocultar</v>
          </cell>
          <cell r="AP295" t="str">
            <v>Ocultar</v>
          </cell>
          <cell r="AQ295" t="str">
            <v>Ocultar</v>
          </cell>
        </row>
        <row r="296">
          <cell r="AI296" t="str">
            <v>10000 - GRUPO SANTANDER CENTRAL HISPANO</v>
          </cell>
          <cell r="AJ296" t="str">
            <v>16000 - GESTION DE ACTIVOS Y BANCA PRIVADA</v>
          </cell>
          <cell r="AK296" t="str">
            <v>16002 - BANCA PRIVADA</v>
          </cell>
          <cell r="AL296" t="str">
            <v>16700 - B.P.I. INTERNACIONAL</v>
          </cell>
          <cell r="AM296" t="str">
            <v>16500 - RESTO B.P.I.</v>
          </cell>
          <cell r="AN296" t="str">
            <v>Ocultar</v>
          </cell>
          <cell r="AO296" t="str">
            <v>Ocultar</v>
          </cell>
          <cell r="AP296" t="str">
            <v>Ocultar</v>
          </cell>
          <cell r="AQ296" t="str">
            <v>Ocultar</v>
          </cell>
        </row>
        <row r="297">
          <cell r="AI297" t="str">
            <v>10000 - GRUPO SANTANDER CENTRAL HISPANO</v>
          </cell>
          <cell r="AJ297" t="str">
            <v>16000 - GESTION DE ACTIVOS Y BANCA PRIVADA</v>
          </cell>
          <cell r="AK297" t="str">
            <v>16002 - BANCA PRIVADA</v>
          </cell>
          <cell r="AL297" t="str">
            <v>16700 - B.P.I. INTERNACIONAL</v>
          </cell>
          <cell r="AM297" t="str">
            <v>29000 - BPI - AMERICA</v>
          </cell>
          <cell r="AN297" t="str">
            <v>29010 - BPI - CHILE</v>
          </cell>
          <cell r="AO297" t="str">
            <v>Ocultar</v>
          </cell>
          <cell r="AP297" t="str">
            <v>22010 - LATINOAMERICA PROFORMA - CHILE</v>
          </cell>
          <cell r="AQ297" t="str">
            <v>22000 - LATINOAMERICA - PROFORMA</v>
          </cell>
        </row>
        <row r="298">
          <cell r="AI298" t="str">
            <v>10000 - GRUPO SANTANDER CENTRAL HISPANO</v>
          </cell>
          <cell r="AJ298" t="str">
            <v>16000 - GESTION DE ACTIVOS Y BANCA PRIVADA</v>
          </cell>
          <cell r="AK298" t="str">
            <v>16002 - BANCA PRIVADA</v>
          </cell>
          <cell r="AL298" t="str">
            <v>16700 - B.P.I. INTERNACIONAL</v>
          </cell>
          <cell r="AM298" t="str">
            <v>29000 - BPI - AMERICA</v>
          </cell>
          <cell r="AN298" t="str">
            <v>29020 - BPI - URUGUAY</v>
          </cell>
          <cell r="AO298" t="str">
            <v>Ocultar</v>
          </cell>
          <cell r="AP298" t="str">
            <v>22020 - LATINOAMERICA PROFORMA - URUGUAY</v>
          </cell>
          <cell r="AQ298" t="str">
            <v>22000 - LATINOAMERICA - PROFORMA</v>
          </cell>
        </row>
        <row r="299">
          <cell r="AI299" t="str">
            <v>10000 - GRUPO SANTANDER CENTRAL HISPANO</v>
          </cell>
          <cell r="AJ299" t="str">
            <v>16000 - GESTION DE ACTIVOS Y BANCA PRIVADA</v>
          </cell>
          <cell r="AK299" t="str">
            <v>16002 - BANCA PRIVADA</v>
          </cell>
          <cell r="AL299" t="str">
            <v>16700 - B.P.I. INTERNACIONAL</v>
          </cell>
          <cell r="AM299" t="str">
            <v>29000 - BPI - AMERICA</v>
          </cell>
          <cell r="AN299" t="str">
            <v>29030 - BPI - PUERTO RICO</v>
          </cell>
          <cell r="AO299" t="str">
            <v>Ocultar</v>
          </cell>
          <cell r="AP299" t="str">
            <v>22030 - LATINOAMERICA PROFORMA - PUERTO RICO</v>
          </cell>
          <cell r="AQ299" t="str">
            <v>22000 - LATINOAMERICA - PROFORMA</v>
          </cell>
        </row>
        <row r="300">
          <cell r="AI300" t="str">
            <v>10000 - GRUPO SANTANDER CENTRAL HISPANO</v>
          </cell>
          <cell r="AJ300" t="str">
            <v>16000 - GESTION DE ACTIVOS Y BANCA PRIVADA</v>
          </cell>
          <cell r="AK300" t="str">
            <v>16002 - BANCA PRIVADA</v>
          </cell>
          <cell r="AL300" t="str">
            <v>16700 - B.P.I. INTERNACIONAL</v>
          </cell>
          <cell r="AM300" t="str">
            <v>29000 - BPI - AMERICA</v>
          </cell>
          <cell r="AN300" t="str">
            <v>29080 - BPI - PERU</v>
          </cell>
          <cell r="AO300" t="str">
            <v>Ocultar</v>
          </cell>
          <cell r="AP300" t="str">
            <v>22080 - LATINOAMERICA PROFORMA - PERU</v>
          </cell>
          <cell r="AQ300" t="str">
            <v>22000 - LATINOAMERICA - PROFORMA</v>
          </cell>
        </row>
        <row r="301">
          <cell r="AI301" t="str">
            <v>10000 - GRUPO SANTANDER CENTRAL HISPANO</v>
          </cell>
          <cell r="AJ301" t="str">
            <v>16000 - GESTION DE ACTIVOS Y BANCA PRIVADA</v>
          </cell>
          <cell r="AK301" t="str">
            <v>16002 - BANCA PRIVADA</v>
          </cell>
          <cell r="AL301" t="str">
            <v>16700 - B.P.I. INTERNACIONAL</v>
          </cell>
          <cell r="AM301" t="str">
            <v>29000 - BPI - AMERICA</v>
          </cell>
          <cell r="AN301" t="str">
            <v>29110 - BPI - VENEZUELA</v>
          </cell>
          <cell r="AO301" t="str">
            <v>Ocultar</v>
          </cell>
          <cell r="AP301" t="str">
            <v>22110 - LATINOAMERICA PROFORMA - VENEZUELA</v>
          </cell>
          <cell r="AQ301" t="str">
            <v>22000 - LATINOAMERICA - PROFORMA</v>
          </cell>
        </row>
        <row r="302">
          <cell r="AI302" t="str">
            <v>10000 - GRUPO SANTANDER CENTRAL HISPANO</v>
          </cell>
          <cell r="AJ302" t="str">
            <v>16000 - GESTION DE ACTIVOS Y BANCA PRIVADA</v>
          </cell>
          <cell r="AK302" t="str">
            <v>16002 - BANCA PRIVADA</v>
          </cell>
          <cell r="AL302" t="str">
            <v>16700 - B.P.I. INTERNACIONAL</v>
          </cell>
          <cell r="AM302" t="str">
            <v>29000 - BPI - AMERICA</v>
          </cell>
          <cell r="AN302" t="str">
            <v>29130 - BPI - MEJICO</v>
          </cell>
          <cell r="AO302" t="str">
            <v>Ocultar</v>
          </cell>
          <cell r="AP302" t="str">
            <v>22130 - LATINOAMERICA PROFORMA - MEJICO</v>
          </cell>
          <cell r="AQ302" t="str">
            <v>22000 - LATINOAMERICA - PROFORMA</v>
          </cell>
        </row>
        <row r="303">
          <cell r="AI303" t="str">
            <v>10000 - GRUPO SANTANDER CENTRAL HISPANO</v>
          </cell>
          <cell r="AJ303" t="str">
            <v>16000 - GESTION DE ACTIVOS Y BANCA PRIVADA</v>
          </cell>
          <cell r="AK303" t="str">
            <v>16002 - BANCA PRIVADA</v>
          </cell>
          <cell r="AL303" t="str">
            <v>16700 - B.P.I. INTERNACIONAL</v>
          </cell>
          <cell r="AM303" t="str">
            <v>29000 - BPI - AMERICA</v>
          </cell>
          <cell r="AN303" t="str">
            <v>29140 - BPI - COLOMBIA</v>
          </cell>
          <cell r="AO303" t="str">
            <v>Ocultar</v>
          </cell>
          <cell r="AP303" t="str">
            <v>22140 - LATINOAMERICA PROFORMA - COLOMBIA</v>
          </cell>
          <cell r="AQ303" t="str">
            <v>22000 - LATINOAMERICA - PROFORMA</v>
          </cell>
        </row>
        <row r="304">
          <cell r="AI304" t="str">
            <v>10000 - GRUPO SANTANDER CENTRAL HISPANO</v>
          </cell>
          <cell r="AJ304" t="str">
            <v>16000 - GESTION DE ACTIVOS Y BANCA PRIVADA</v>
          </cell>
          <cell r="AK304" t="str">
            <v>16002 - BANCA PRIVADA</v>
          </cell>
          <cell r="AL304" t="str">
            <v>16700 - B.P.I. INTERNACIONAL</v>
          </cell>
          <cell r="AM304" t="str">
            <v>29000 - BPI - AMERICA</v>
          </cell>
          <cell r="AN304" t="str">
            <v>29150 - BPI - ARGENTINA</v>
          </cell>
          <cell r="AO304" t="str">
            <v>Ocultar</v>
          </cell>
          <cell r="AP304" t="str">
            <v>22150 - LATINOAMERICA PROFORMA - ARGENTINA</v>
          </cell>
          <cell r="AQ304" t="str">
            <v>22000 - LATINOAMERICA - PROFORMA</v>
          </cell>
        </row>
        <row r="305">
          <cell r="AI305" t="str">
            <v>10000 - GRUPO SANTANDER CENTRAL HISPANO</v>
          </cell>
          <cell r="AJ305" t="str">
            <v>16000 - GESTION DE ACTIVOS Y BANCA PRIVADA</v>
          </cell>
          <cell r="AK305" t="str">
            <v>16002 - BANCA PRIVADA</v>
          </cell>
          <cell r="AL305" t="str">
            <v>16700 - B.P.I. INTERNACIONAL</v>
          </cell>
          <cell r="AM305" t="str">
            <v>29000 - BPI - AMERICA</v>
          </cell>
          <cell r="AN305" t="str">
            <v>29160 - BPI - BRASIL</v>
          </cell>
          <cell r="AO305" t="str">
            <v>Ocultar</v>
          </cell>
          <cell r="AP305" t="str">
            <v>22160 - LATINOAMERICA PROFORMA - BRASIL</v>
          </cell>
          <cell r="AQ305" t="str">
            <v>22000 - LATINOAMERICA - PROFORMA</v>
          </cell>
        </row>
        <row r="306">
          <cell r="AI306" t="str">
            <v>10000 - GRUPO SANTANDER CENTRAL HISPANO</v>
          </cell>
          <cell r="AJ306" t="str">
            <v>16000 - GESTION DE ACTIVOS Y BANCA PRIVADA</v>
          </cell>
          <cell r="AK306" t="str">
            <v>16002 - BANCA PRIVADA</v>
          </cell>
          <cell r="AL306" t="str">
            <v>16700 - B.P.I. INTERNACIONAL</v>
          </cell>
          <cell r="AM306" t="str">
            <v>29000 - BPI - AMERICA</v>
          </cell>
          <cell r="AN306" t="str">
            <v>29350 - BPI - BOLIVIA</v>
          </cell>
          <cell r="AO306" t="str">
            <v>Ocultar</v>
          </cell>
          <cell r="AP306" t="str">
            <v>22350 - LATINOAMERICA PROFORMA - BOLIVIA</v>
          </cell>
          <cell r="AQ306" t="str">
            <v>22000 - LATINOAMERICA - PROFORMA</v>
          </cell>
        </row>
        <row r="307">
          <cell r="AI307" t="str">
            <v>10000 - GRUPO SANTANDER CENTRAL HISPANO</v>
          </cell>
          <cell r="AJ307" t="str">
            <v>16000 - GESTION DE ACTIVOS Y BANCA PRIVADA</v>
          </cell>
          <cell r="AK307" t="str">
            <v>16002 - BANCA PRIVADA</v>
          </cell>
          <cell r="AL307" t="str">
            <v>16700 - B.P.I. INTERNACIONAL</v>
          </cell>
          <cell r="AM307" t="str">
            <v>29000 - BPI - AMERICA</v>
          </cell>
          <cell r="AN307" t="str">
            <v>29360 - RESTO LATINOAMERICA (PAN)</v>
          </cell>
          <cell r="AO307" t="str">
            <v>Ocultar</v>
          </cell>
          <cell r="AP307" t="str">
            <v>22200 - LATINOAMERICA PROFORMA - RESTO</v>
          </cell>
          <cell r="AQ307" t="str">
            <v>22000 - LATINOAMERICA - PROFORMA</v>
          </cell>
        </row>
        <row r="308">
          <cell r="AI308" t="str">
            <v>10000 - GRUPO SANTANDER CENTRAL HISPANO</v>
          </cell>
          <cell r="AJ308" t="str">
            <v>16000 - GESTION DE ACTIVOS Y BANCA PRIVADA</v>
          </cell>
          <cell r="AK308" t="str">
            <v>16002 - BANCA PRIVADA</v>
          </cell>
          <cell r="AL308" t="str">
            <v>16700 - B.P.I. INTERNACIONAL</v>
          </cell>
          <cell r="AM308" t="str">
            <v>29000 - BPI - AMERICA</v>
          </cell>
          <cell r="AN308" t="str">
            <v>29420 - BPI - PARAGUAY</v>
          </cell>
          <cell r="AO308" t="str">
            <v>Ocultar</v>
          </cell>
          <cell r="AP308" t="str">
            <v>22420 - LATINOAMERICA PROFORMA - PARAGUAY</v>
          </cell>
          <cell r="AQ308" t="str">
            <v>22000 - LATINOAMERICA - PROFORMA</v>
          </cell>
        </row>
        <row r="309">
          <cell r="AI309" t="str">
            <v>10000 - GRUPO SANTANDER CENTRAL HISPANO</v>
          </cell>
          <cell r="AJ309" t="str">
            <v>17000 - PARTICIPACIONES / GESTION FINANCIERA</v>
          </cell>
          <cell r="AK309" t="str">
            <v>Ocultar</v>
          </cell>
          <cell r="AL309" t="str">
            <v>Ocultar</v>
          </cell>
          <cell r="AM309" t="str">
            <v>Ocultar</v>
          </cell>
          <cell r="AN309" t="str">
            <v>Ocultar</v>
          </cell>
          <cell r="AO309" t="str">
            <v>Ocultar</v>
          </cell>
          <cell r="AP309" t="str">
            <v>Ocultar</v>
          </cell>
          <cell r="AQ309" t="str">
            <v>Ocultar</v>
          </cell>
        </row>
        <row r="310">
          <cell r="AI310" t="str">
            <v>10000 - GRUPO SANTANDER CENTRAL HISPANO</v>
          </cell>
          <cell r="AJ310" t="str">
            <v>17000 - PARTICIPACIONES / GESTION FINANCIERA</v>
          </cell>
          <cell r="AK310" t="str">
            <v>Ocultar</v>
          </cell>
          <cell r="AL310" t="str">
            <v>Ocultar</v>
          </cell>
          <cell r="AM310" t="str">
            <v>Ocultar</v>
          </cell>
          <cell r="AN310" t="str">
            <v>Ocultar</v>
          </cell>
          <cell r="AO310" t="str">
            <v>Ocultar</v>
          </cell>
          <cell r="AP310" t="str">
            <v>Ocultar</v>
          </cell>
          <cell r="AQ310" t="str">
            <v>Ocultar</v>
          </cell>
        </row>
        <row r="311">
          <cell r="AI311" t="str">
            <v>10000 - GRUPO SANTANDER CENTRAL HISPANO</v>
          </cell>
          <cell r="AJ311" t="str">
            <v>17000 - PARTICIPACIONES / GESTION FINANCIERA</v>
          </cell>
          <cell r="AK311" t="str">
            <v>Ocultar</v>
          </cell>
          <cell r="AL311" t="str">
            <v>Ocultar</v>
          </cell>
          <cell r="AM311" t="str">
            <v>Ocultar</v>
          </cell>
          <cell r="AN311" t="str">
            <v>Ocultar</v>
          </cell>
          <cell r="AO311" t="str">
            <v>Ocultar</v>
          </cell>
          <cell r="AP311" t="str">
            <v>Ocultar</v>
          </cell>
          <cell r="AQ311" t="str">
            <v>Ocultar</v>
          </cell>
        </row>
        <row r="312">
          <cell r="AI312" t="str">
            <v>10000 - GRUPO SANTANDER CENTRAL HISPANO</v>
          </cell>
          <cell r="AJ312" t="str">
            <v>17000 - PARTICIPACIONES / GESTION FINANCIERA</v>
          </cell>
          <cell r="AK312" t="str">
            <v>Ocultar</v>
          </cell>
          <cell r="AL312" t="str">
            <v>Ocultar</v>
          </cell>
          <cell r="AM312" t="str">
            <v>Ocultar</v>
          </cell>
          <cell r="AN312" t="str">
            <v>Ocultar</v>
          </cell>
          <cell r="AO312" t="str">
            <v>Ocultar</v>
          </cell>
          <cell r="AP312" t="str">
            <v>Ocultar</v>
          </cell>
          <cell r="AQ312" t="str">
            <v>Ocultar</v>
          </cell>
        </row>
        <row r="313">
          <cell r="AI313" t="str">
            <v>10000 - GRUPO SANTANDER CENTRAL HISPANO</v>
          </cell>
          <cell r="AJ313" t="str">
            <v>17000 - PARTICIPACIONES / GESTION FINANCIERA</v>
          </cell>
          <cell r="AK313" t="str">
            <v>Ocultar</v>
          </cell>
          <cell r="AL313" t="str">
            <v>Ocultar</v>
          </cell>
          <cell r="AM313" t="str">
            <v>Ocultar</v>
          </cell>
          <cell r="AN313" t="str">
            <v>Ocultar</v>
          </cell>
          <cell r="AO313" t="str">
            <v>Ocultar</v>
          </cell>
          <cell r="AP313" t="str">
            <v>Ocultar</v>
          </cell>
          <cell r="AQ313" t="str">
            <v>Ocultar</v>
          </cell>
        </row>
        <row r="314">
          <cell r="AI314" t="str">
            <v>10000 - GRUPO SANTANDER CENTRAL HISPANO</v>
          </cell>
          <cell r="AJ314" t="str">
            <v>17000 - PARTICIPACIONES / GESTION FINANCIERA</v>
          </cell>
          <cell r="AK314" t="str">
            <v>Ocultar</v>
          </cell>
          <cell r="AL314" t="str">
            <v>Ocultar</v>
          </cell>
          <cell r="AM314" t="str">
            <v>Ocultar</v>
          </cell>
          <cell r="AN314" t="str">
            <v>Ocultar</v>
          </cell>
          <cell r="AO314" t="str">
            <v>Ocultar</v>
          </cell>
          <cell r="AP314" t="str">
            <v>Ocultar</v>
          </cell>
          <cell r="AQ314" t="str">
            <v>Ocultar</v>
          </cell>
        </row>
        <row r="315">
          <cell r="AI315" t="str">
            <v>10000 - GRUPO SANTANDER CENTRAL HISPANO</v>
          </cell>
          <cell r="AJ315" t="str">
            <v>17000 - PARTICIPACIONES / GESTION FINANCIERA</v>
          </cell>
          <cell r="AK315" t="str">
            <v>Ocultar</v>
          </cell>
          <cell r="AL315" t="str">
            <v>Ocultar</v>
          </cell>
          <cell r="AM315" t="str">
            <v>Ocultar</v>
          </cell>
          <cell r="AN315" t="str">
            <v>Ocultar</v>
          </cell>
          <cell r="AO315" t="str">
            <v>Ocultar</v>
          </cell>
          <cell r="AP315" t="str">
            <v>Ocultar</v>
          </cell>
          <cell r="AQ315" t="str">
            <v>Ocultar</v>
          </cell>
        </row>
        <row r="316">
          <cell r="AI316" t="str">
            <v>10000 - GRUPO SANTANDER CENTRAL HISPANO</v>
          </cell>
          <cell r="AJ316" t="str">
            <v>17000 - PARTICIPACIONES / GESTION FINANCIERA</v>
          </cell>
          <cell r="AK316" t="str">
            <v>Ocultar</v>
          </cell>
          <cell r="AL316" t="str">
            <v>Ocultar</v>
          </cell>
          <cell r="AM316" t="str">
            <v>Ocultar</v>
          </cell>
          <cell r="AN316" t="str">
            <v>Ocultar</v>
          </cell>
          <cell r="AO316" t="str">
            <v>Ocultar</v>
          </cell>
          <cell r="AP316" t="str">
            <v>Ocultar</v>
          </cell>
          <cell r="AQ316" t="str">
            <v>Ocultar</v>
          </cell>
        </row>
        <row r="317">
          <cell r="AI317" t="str">
            <v>10000 - GRUPO SANTANDER CENTRAL HISPANO</v>
          </cell>
          <cell r="AJ317" t="str">
            <v>17000 - PARTICIPACIONES / GESTION FINANCIERA</v>
          </cell>
          <cell r="AK317" t="str">
            <v>Ocultar</v>
          </cell>
          <cell r="AL317" t="str">
            <v>Ocultar</v>
          </cell>
          <cell r="AM317" t="str">
            <v>Ocultar</v>
          </cell>
          <cell r="AN317" t="str">
            <v>Ocultar</v>
          </cell>
          <cell r="AO317" t="str">
            <v>Ocultar</v>
          </cell>
          <cell r="AP317" t="str">
            <v>Ocultar</v>
          </cell>
          <cell r="AQ317" t="str">
            <v>Ocultar</v>
          </cell>
        </row>
        <row r="318">
          <cell r="AI318" t="str">
            <v>10000 - GRUPO SANTANDER CENTRAL HISPANO</v>
          </cell>
          <cell r="AJ318" t="str">
            <v>17000 - PARTICIPACIONES / GESTION FINANCIERA</v>
          </cell>
          <cell r="AK318" t="str">
            <v>Ocultar</v>
          </cell>
          <cell r="AL318" t="str">
            <v>Ocultar</v>
          </cell>
          <cell r="AM318" t="str">
            <v>Ocultar</v>
          </cell>
          <cell r="AN318" t="str">
            <v>Ocultar</v>
          </cell>
          <cell r="AO318" t="str">
            <v>Ocultar</v>
          </cell>
          <cell r="AP318" t="str">
            <v>Ocultar</v>
          </cell>
          <cell r="AQ318" t="str">
            <v>Ocultar</v>
          </cell>
        </row>
        <row r="319">
          <cell r="AI319" t="str">
            <v>10000 - GRUPO SANTANDER CENTRAL HISPANO</v>
          </cell>
          <cell r="AJ319" t="str">
            <v>17000 - PARTICIPACIONES / GESTION FINANCIERA</v>
          </cell>
          <cell r="AK319" t="str">
            <v>Ocultar</v>
          </cell>
          <cell r="AL319" t="str">
            <v>Ocultar</v>
          </cell>
          <cell r="AM319" t="str">
            <v>Ocultar</v>
          </cell>
          <cell r="AN319" t="str">
            <v>Ocultar</v>
          </cell>
          <cell r="AO319" t="str">
            <v>Ocultar</v>
          </cell>
          <cell r="AP319" t="str">
            <v>Ocultar</v>
          </cell>
          <cell r="AQ319" t="str">
            <v>Ocultar</v>
          </cell>
        </row>
        <row r="320">
          <cell r="AI320" t="str">
            <v>10000 - GRUPO SANTANDER CENTRAL HISPANO</v>
          </cell>
          <cell r="AJ320" t="str">
            <v>17000 - PARTICIPACIONES / GESTION FINANCIERA</v>
          </cell>
          <cell r="AK320" t="str">
            <v>Ocultar</v>
          </cell>
          <cell r="AL320" t="str">
            <v>Ocultar</v>
          </cell>
          <cell r="AM320" t="str">
            <v>Ocultar</v>
          </cell>
          <cell r="AN320" t="str">
            <v>Ocultar</v>
          </cell>
          <cell r="AO320" t="str">
            <v>Ocultar</v>
          </cell>
          <cell r="AP320" t="str">
            <v>Ocultar</v>
          </cell>
          <cell r="AQ320" t="str">
            <v>Ocultar</v>
          </cell>
        </row>
        <row r="321">
          <cell r="AI321" t="str">
            <v>10000 - GRUPO SANTANDER CENTRAL HISPANO</v>
          </cell>
          <cell r="AJ321" t="str">
            <v>17000 - PARTICIPACIONES / GESTION FINANCIERA</v>
          </cell>
          <cell r="AK321" t="str">
            <v>Ocultar</v>
          </cell>
          <cell r="AL321" t="str">
            <v>Ocultar</v>
          </cell>
          <cell r="AM321" t="str">
            <v>Ocultar</v>
          </cell>
          <cell r="AN321" t="str">
            <v>Ocultar</v>
          </cell>
          <cell r="AO321" t="str">
            <v>Ocultar</v>
          </cell>
          <cell r="AP321" t="str">
            <v>Ocultar</v>
          </cell>
          <cell r="AQ321" t="str">
            <v>Ocultar</v>
          </cell>
        </row>
        <row r="322">
          <cell r="AI322" t="str">
            <v>10000 - GRUPO SANTANDER CENTRAL HISPANO</v>
          </cell>
          <cell r="AJ322" t="str">
            <v>17000 - PARTICIPACIONES / GESTION FINANCIERA</v>
          </cell>
          <cell r="AK322" t="str">
            <v>Ocultar</v>
          </cell>
          <cell r="AL322" t="str">
            <v>Ocultar</v>
          </cell>
          <cell r="AM322" t="str">
            <v>Ocultar</v>
          </cell>
          <cell r="AN322" t="str">
            <v>Ocultar</v>
          </cell>
          <cell r="AO322" t="str">
            <v>Ocultar</v>
          </cell>
          <cell r="AP322" t="str">
            <v>Ocultar</v>
          </cell>
          <cell r="AQ322" t="str">
            <v>Ocultar</v>
          </cell>
        </row>
        <row r="323">
          <cell r="AI323" t="str">
            <v>10000 - GRUPO SANTANDER CENTRAL HISPANO</v>
          </cell>
          <cell r="AJ323" t="str">
            <v>17000 - PARTICIPACIONES / GESTION FINANCIERA</v>
          </cell>
          <cell r="AK323" t="str">
            <v>Ocultar</v>
          </cell>
          <cell r="AL323" t="str">
            <v>Ocultar</v>
          </cell>
          <cell r="AM323" t="str">
            <v>Ocultar</v>
          </cell>
          <cell r="AN323" t="str">
            <v>Ocultar</v>
          </cell>
          <cell r="AO323" t="str">
            <v>Ocultar</v>
          </cell>
          <cell r="AP323" t="str">
            <v>Ocultar</v>
          </cell>
          <cell r="AQ323" t="str">
            <v>Ocultar</v>
          </cell>
        </row>
        <row r="324">
          <cell r="AI324" t="str">
            <v>10000 - GRUPO SANTANDER CENTRAL HISPANO</v>
          </cell>
          <cell r="AJ324" t="str">
            <v>17000 - PARTICIPACIONES / GESTION FINANCIERA</v>
          </cell>
          <cell r="AK324" t="str">
            <v>Ocultar</v>
          </cell>
          <cell r="AL324" t="str">
            <v>Ocultar</v>
          </cell>
          <cell r="AM324" t="str">
            <v>Ocultar</v>
          </cell>
          <cell r="AN324" t="str">
            <v>Ocultar</v>
          </cell>
          <cell r="AO324" t="str">
            <v>Ocultar</v>
          </cell>
          <cell r="AP324" t="str">
            <v>Ocultar</v>
          </cell>
          <cell r="AQ324" t="str">
            <v>Ocultar</v>
          </cell>
        </row>
        <row r="325">
          <cell r="AI325" t="str">
            <v>10000 - GRUPO SANTANDER CENTRAL HISPANO</v>
          </cell>
          <cell r="AJ325" t="str">
            <v>17000 - PARTICIPACIONES / GESTION FINANCIERA</v>
          </cell>
          <cell r="AK325" t="str">
            <v>Ocultar</v>
          </cell>
          <cell r="AL325" t="str">
            <v>Ocultar</v>
          </cell>
          <cell r="AM325" t="str">
            <v>Ocultar</v>
          </cell>
          <cell r="AN325" t="str">
            <v>Ocultar</v>
          </cell>
          <cell r="AO325" t="str">
            <v>Ocultar</v>
          </cell>
          <cell r="AP325" t="str">
            <v>Ocultar</v>
          </cell>
          <cell r="AQ325" t="str">
            <v>Ocultar</v>
          </cell>
        </row>
        <row r="326">
          <cell r="AI326" t="str">
            <v>10000 - GRUPO SANTANDER CENTRAL HISPANO</v>
          </cell>
          <cell r="AJ326" t="str">
            <v>17000 - PARTICIPACIONES / GESTION FINANCIERA</v>
          </cell>
          <cell r="AK326" t="str">
            <v>Ocultar</v>
          </cell>
          <cell r="AL326" t="str">
            <v>Ocultar</v>
          </cell>
          <cell r="AM326" t="str">
            <v>Ocultar</v>
          </cell>
          <cell r="AN326" t="str">
            <v>Ocultar</v>
          </cell>
          <cell r="AO326" t="str">
            <v>Ocultar</v>
          </cell>
          <cell r="AP326" t="str">
            <v>Ocultar</v>
          </cell>
          <cell r="AQ326" t="str">
            <v>Ocultar</v>
          </cell>
        </row>
        <row r="327">
          <cell r="AI327" t="str">
            <v>10000 - GRUPO SANTANDER CENTRAL HISPANO</v>
          </cell>
          <cell r="AJ327" t="str">
            <v>17000 - PARTICIPACIONES / GESTION FINANCIERA</v>
          </cell>
          <cell r="AK327" t="str">
            <v>Ocultar</v>
          </cell>
          <cell r="AL327" t="str">
            <v>Ocultar</v>
          </cell>
          <cell r="AM327" t="str">
            <v>Ocultar</v>
          </cell>
          <cell r="AN327" t="str">
            <v>Ocultar</v>
          </cell>
          <cell r="AO327" t="str">
            <v>Ocultar</v>
          </cell>
          <cell r="AP327" t="str">
            <v>Ocultar</v>
          </cell>
          <cell r="AQ327" t="str">
            <v>Ocultar</v>
          </cell>
        </row>
        <row r="328">
          <cell r="AI328" t="str">
            <v>10000 - GRUPO SANTANDER CENTRAL HISPANO</v>
          </cell>
          <cell r="AJ328" t="str">
            <v>17000 - PARTICIPACIONES / GESTION FINANCIERA</v>
          </cell>
          <cell r="AK328" t="str">
            <v>Ocultar</v>
          </cell>
          <cell r="AL328" t="str">
            <v>Ocultar</v>
          </cell>
          <cell r="AM328" t="str">
            <v>Ocultar</v>
          </cell>
          <cell r="AN328" t="str">
            <v>Ocultar</v>
          </cell>
          <cell r="AO328" t="str">
            <v>Ocultar</v>
          </cell>
          <cell r="AP328" t="str">
            <v>Ocultar</v>
          </cell>
          <cell r="AQ328" t="str">
            <v>Ocultar</v>
          </cell>
        </row>
        <row r="329">
          <cell r="AI329" t="str">
            <v>Ocultar</v>
          </cell>
          <cell r="AJ329" t="str">
            <v>Ocultar</v>
          </cell>
          <cell r="AK329" t="str">
            <v>Ocultar</v>
          </cell>
          <cell r="AL329" t="str">
            <v>Ocultar</v>
          </cell>
          <cell r="AM329" t="str">
            <v>Ocultar</v>
          </cell>
          <cell r="AN329" t="str">
            <v>Ocultar</v>
          </cell>
          <cell r="AO329" t="str">
            <v>Ocultar</v>
          </cell>
          <cell r="AP329" t="str">
            <v>Ocultar</v>
          </cell>
          <cell r="AQ329" t="str">
            <v>Ocultar</v>
          </cell>
        </row>
        <row r="330">
          <cell r="AI330" t="str">
            <v>10000 - GRUPO SANTANDER CENTRAL HISPANO</v>
          </cell>
          <cell r="AJ330" t="str">
            <v>11000 - BANCA COMERCIAL EUROPA</v>
          </cell>
          <cell r="AK330" t="str">
            <v>11400 - MINORISTA</v>
          </cell>
          <cell r="AL330" t="str">
            <v>11009 - AJUSTES - MINORISTA</v>
          </cell>
          <cell r="AM330" t="str">
            <v>Ocultar</v>
          </cell>
          <cell r="AN330" t="str">
            <v>Ocultar</v>
          </cell>
          <cell r="AO330" t="str">
            <v>Ocultar</v>
          </cell>
          <cell r="AP330" t="str">
            <v>Ocultar</v>
          </cell>
          <cell r="AQ330" t="str">
            <v>Ocultar</v>
          </cell>
        </row>
        <row r="331">
          <cell r="AI331" t="str">
            <v>10000 - GRUPO SANTANDER CENTRAL HISPANO</v>
          </cell>
          <cell r="AJ331" t="str">
            <v>11000 - BANCA COMERCIAL EUROPA</v>
          </cell>
          <cell r="AK331" t="str">
            <v>11400 - MINORISTA</v>
          </cell>
          <cell r="AL331" t="str">
            <v>11600 - RED SANTANDER CENTRAL HISPANO</v>
          </cell>
          <cell r="AM331" t="str">
            <v>Ocultar</v>
          </cell>
          <cell r="AN331" t="str">
            <v>Ocultar</v>
          </cell>
          <cell r="AO331" t="str">
            <v>Ocultar</v>
          </cell>
          <cell r="AP331" t="str">
            <v>Ocultar</v>
          </cell>
          <cell r="AQ331" t="str">
            <v>Ocultar</v>
          </cell>
        </row>
        <row r="332">
          <cell r="AI332" t="str">
            <v>10000 - GRUPO SANTANDER CENTRAL HISPANO</v>
          </cell>
          <cell r="AJ332" t="str">
            <v>11000 - BANCA COMERCIAL EUROPA</v>
          </cell>
          <cell r="AK332" t="str">
            <v>11400 - MINORISTA</v>
          </cell>
          <cell r="AL332" t="str">
            <v>11800 - 4B, DINNERS</v>
          </cell>
          <cell r="AM332" t="str">
            <v>Ocultar</v>
          </cell>
          <cell r="AN332" t="str">
            <v>Ocultar</v>
          </cell>
          <cell r="AO332" t="str">
            <v>Ocultar</v>
          </cell>
          <cell r="AP332" t="str">
            <v>Ocultar</v>
          </cell>
          <cell r="AQ332" t="str">
            <v>Ocultar</v>
          </cell>
        </row>
        <row r="333">
          <cell r="AI333" t="str">
            <v>10000 - GRUPO SANTANDER CENTRAL HISPANO</v>
          </cell>
          <cell r="AJ333" t="str">
            <v>11000 - BANCA COMERCIAL EUROPA</v>
          </cell>
          <cell r="AK333" t="str">
            <v>11500 - SANTANDER CONSUMER FINANCE</v>
          </cell>
          <cell r="AL333" t="str">
            <v>11501 - GRUPO HISPAMER</v>
          </cell>
          <cell r="AM333" t="str">
            <v>Ocultar</v>
          </cell>
          <cell r="AN333" t="str">
            <v>Ocultar</v>
          </cell>
          <cell r="AO333" t="str">
            <v>Ocultar</v>
          </cell>
          <cell r="AP333" t="str">
            <v>Ocultar</v>
          </cell>
          <cell r="AQ333" t="str">
            <v>Ocultar</v>
          </cell>
        </row>
        <row r="334">
          <cell r="AI334" t="str">
            <v>10000 - GRUPO SANTANDER CENTRAL HISPANO</v>
          </cell>
          <cell r="AJ334" t="str">
            <v>11000 - BANCA COMERCIAL EUROPA</v>
          </cell>
          <cell r="AK334" t="str">
            <v>11500 - SANTANDER CONSUMER FINANCE</v>
          </cell>
          <cell r="AL334" t="str">
            <v>11502 - RESTO CONSUMO NO BANCARIO</v>
          </cell>
          <cell r="AM334" t="str">
            <v>Ocultar</v>
          </cell>
          <cell r="AN334" t="str">
            <v>Ocultar</v>
          </cell>
          <cell r="AO334" t="str">
            <v>Ocultar</v>
          </cell>
          <cell r="AP334" t="str">
            <v>Ocultar</v>
          </cell>
          <cell r="AQ334" t="str">
            <v>Ocultar</v>
          </cell>
        </row>
        <row r="335">
          <cell r="AI335" t="str">
            <v>10000 - GRUPO SANTANDER CENTRAL HISPANO</v>
          </cell>
          <cell r="AJ335" t="str">
            <v>11000 - BANCA COMERCIAL EUROPA</v>
          </cell>
          <cell r="AK335" t="str">
            <v>11500 - SANTANDER CONSUMER FINANCE</v>
          </cell>
          <cell r="AL335" t="str">
            <v>11540 - POLONIA</v>
          </cell>
          <cell r="AM335" t="str">
            <v>Ocultar</v>
          </cell>
          <cell r="AN335" t="str">
            <v>Ocultar</v>
          </cell>
          <cell r="AO335" t="str">
            <v>Ocultar</v>
          </cell>
          <cell r="AP335" t="str">
            <v>Ocultar</v>
          </cell>
          <cell r="AQ335" t="str">
            <v>Ocultar</v>
          </cell>
        </row>
        <row r="336">
          <cell r="AI336" t="str">
            <v>10000 - GRUPO SANTANDER CENTRAL HISPANO</v>
          </cell>
          <cell r="AJ336" t="str">
            <v>11000 - BANCA COMERCIAL EUROPA</v>
          </cell>
          <cell r="AK336" t="str">
            <v>11500 - SANTANDER CONSUMER FINANCE</v>
          </cell>
          <cell r="AL336" t="str">
            <v>12060 - CC BANK - AKB</v>
          </cell>
          <cell r="AM336" t="str">
            <v>Ocultar</v>
          </cell>
          <cell r="AN336" t="str">
            <v>Ocultar</v>
          </cell>
          <cell r="AO336" t="str">
            <v>Ocultar</v>
          </cell>
          <cell r="AP336" t="str">
            <v>Ocultar</v>
          </cell>
          <cell r="AQ336" t="str">
            <v>Ocultar</v>
          </cell>
        </row>
        <row r="337">
          <cell r="AI337" t="str">
            <v>10000 - GRUPO SANTANDER CENTRAL HISPANO</v>
          </cell>
          <cell r="AJ337" t="str">
            <v>11000 - BANCA COMERCIAL EUROPA</v>
          </cell>
          <cell r="AK337" t="str">
            <v>11500 - SANTANDER CONSUMER FINANCE</v>
          </cell>
          <cell r="AL337" t="str">
            <v>12120 - FINCONSUMO</v>
          </cell>
          <cell r="AM337" t="str">
            <v>Ocultar</v>
          </cell>
          <cell r="AN337" t="str">
            <v>Ocultar</v>
          </cell>
          <cell r="AO337" t="str">
            <v>Ocultar</v>
          </cell>
          <cell r="AP337" t="str">
            <v>Ocultar</v>
          </cell>
          <cell r="AQ337" t="str">
            <v>Ocultar</v>
          </cell>
        </row>
        <row r="338">
          <cell r="AI338" t="str">
            <v>10000 - GRUPO SANTANDER CENTRAL HISPANO</v>
          </cell>
          <cell r="AJ338" t="str">
            <v>11000 - BANCA COMERCIAL EUROPA</v>
          </cell>
          <cell r="AK338" t="str">
            <v>11500 - SANTANDER CONSUMER FINANCE</v>
          </cell>
          <cell r="AL338" t="str">
            <v>21001 - PATAGON - ESPAÑA</v>
          </cell>
          <cell r="AM338" t="str">
            <v>Ocultar</v>
          </cell>
          <cell r="AN338" t="str">
            <v>Ocultar</v>
          </cell>
          <cell r="AO338" t="str">
            <v>Ocultar</v>
          </cell>
          <cell r="AP338" t="str">
            <v>Ocultar</v>
          </cell>
          <cell r="AQ338" t="str">
            <v>Ocultar</v>
          </cell>
        </row>
        <row r="339">
          <cell r="AI339" t="str">
            <v>10000 - GRUPO SANTANDER CENTRAL HISPANO</v>
          </cell>
          <cell r="AJ339" t="str">
            <v>11000 - BANCA COMERCIAL EUROPA</v>
          </cell>
          <cell r="AK339" t="str">
            <v>12050 - COMERCIAL PORTUGAL</v>
          </cell>
          <cell r="AL339" t="str">
            <v>Ocultar</v>
          </cell>
          <cell r="AM339" t="str">
            <v>12310 - AJUSTES IMPUTADOS PORTUGAL</v>
          </cell>
          <cell r="AN339" t="str">
            <v>Ocultar</v>
          </cell>
          <cell r="AO339" t="str">
            <v>Ocultar</v>
          </cell>
          <cell r="AP339" t="str">
            <v>Ocultar</v>
          </cell>
          <cell r="AQ339" t="str">
            <v>30000 - PORTUGAL - PROFORMA</v>
          </cell>
        </row>
        <row r="340">
          <cell r="AI340" t="str">
            <v>10000 - GRUPO SANTANDER CENTRAL HISPANO</v>
          </cell>
          <cell r="AJ340" t="str">
            <v>11000 - BANCA COMERCIAL EUROPA</v>
          </cell>
          <cell r="AK340" t="str">
            <v>12050 - COMERCIAL PORTUGAL</v>
          </cell>
          <cell r="AL340" t="str">
            <v>Ocultar</v>
          </cell>
          <cell r="AM340" t="str">
            <v>12370 - COMERCIAL TOTTA</v>
          </cell>
          <cell r="AN340" t="str">
            <v>Ocultar</v>
          </cell>
          <cell r="AO340" t="str">
            <v>Ocultar</v>
          </cell>
          <cell r="AP340" t="str">
            <v>Ocultar</v>
          </cell>
          <cell r="AQ340" t="str">
            <v>30000 - PORTUGAL - PROFORMA</v>
          </cell>
        </row>
        <row r="341">
          <cell r="AI341" t="str">
            <v>10000 - GRUPO SANTANDER CENTRAL HISPANO</v>
          </cell>
          <cell r="AJ341" t="str">
            <v>11000 - BANCA COMERCIAL EUROPA</v>
          </cell>
          <cell r="AK341" t="str">
            <v>12050 - COMERCIAL PORTUGAL</v>
          </cell>
          <cell r="AL341" t="str">
            <v>Ocultar</v>
          </cell>
          <cell r="AM341" t="str">
            <v>12380 - COMERCIAL PORTUGAL RESTO</v>
          </cell>
          <cell r="AN341" t="str">
            <v>Ocultar</v>
          </cell>
          <cell r="AO341" t="str">
            <v>Ocultar</v>
          </cell>
          <cell r="AP341" t="str">
            <v>Ocultar</v>
          </cell>
          <cell r="AQ341" t="str">
            <v>30000 - PORTUGAL - PROFORMA</v>
          </cell>
        </row>
        <row r="342">
          <cell r="AI342" t="str">
            <v>10000 - GRUPO SANTANDER CENTRAL HISPANO</v>
          </cell>
          <cell r="AJ342" t="str">
            <v>11000 - BANCA COMERCIAL EUROPA</v>
          </cell>
          <cell r="AK342" t="str">
            <v>12050 - COMERCIAL PORTUGAL</v>
          </cell>
          <cell r="AL342" t="str">
            <v>Ocultar</v>
          </cell>
          <cell r="AM342" t="str">
            <v>12390 - COMERCIAL PREDIAL</v>
          </cell>
          <cell r="AN342" t="str">
            <v>Ocultar</v>
          </cell>
          <cell r="AO342" t="str">
            <v>Ocultar</v>
          </cell>
          <cell r="AP342" t="str">
            <v>Ocultar</v>
          </cell>
          <cell r="AQ342" t="str">
            <v>30000 - PORTUGAL - PROFORMA</v>
          </cell>
        </row>
        <row r="343">
          <cell r="AI343" t="str">
            <v>10000 - GRUPO SANTANDER CENTRAL HISPANO</v>
          </cell>
          <cell r="AJ343" t="str">
            <v>11000 - BANCA COMERCIAL EUROPA</v>
          </cell>
          <cell r="AK343" t="str">
            <v>15000 - BANESTO CONSOLIDADO</v>
          </cell>
          <cell r="AL343" t="str">
            <v>Ocultar</v>
          </cell>
          <cell r="AM343" t="str">
            <v>Ocultar</v>
          </cell>
          <cell r="AN343" t="str">
            <v>Ocultar</v>
          </cell>
          <cell r="AO343" t="str">
            <v>Ocultar</v>
          </cell>
          <cell r="AP343" t="str">
            <v>Ocultar</v>
          </cell>
          <cell r="AQ343" t="str">
            <v>Ocultar</v>
          </cell>
        </row>
        <row r="344">
          <cell r="AI344" t="str">
            <v>10000 - GRUPO SANTANDER CENTRAL HISPANO</v>
          </cell>
          <cell r="AJ344" t="str">
            <v>11000 - BANCA COMERCIAL EUROPA</v>
          </cell>
          <cell r="AK344" t="str">
            <v>21002 - DIREKT - ALEMANIA</v>
          </cell>
          <cell r="AL344" t="str">
            <v>Ocultar</v>
          </cell>
          <cell r="AM344" t="str">
            <v>Ocultar</v>
          </cell>
          <cell r="AN344" t="str">
            <v>Ocultar</v>
          </cell>
          <cell r="AO344" t="str">
            <v>Ocultar</v>
          </cell>
          <cell r="AP344" t="str">
            <v>Ocultar</v>
          </cell>
          <cell r="AQ344" t="str">
            <v>Ocultar</v>
          </cell>
        </row>
        <row r="345">
          <cell r="AI345" t="str">
            <v>10000 - GRUPO SANTANDER CENTRAL HISPANO</v>
          </cell>
          <cell r="AJ345" t="str">
            <v>12001 - BANCA COMERCIAL AMERICA</v>
          </cell>
          <cell r="AK345" t="str">
            <v>Ocultar</v>
          </cell>
          <cell r="AL345" t="str">
            <v>12010 - COMERCIAL CHILE</v>
          </cell>
          <cell r="AM345" t="str">
            <v>Ocultar</v>
          </cell>
          <cell r="AN345" t="str">
            <v>Ocultar</v>
          </cell>
          <cell r="AO345" t="str">
            <v>Ocultar</v>
          </cell>
          <cell r="AP345" t="str">
            <v>22010 - LATINOAMERICA PROFORMA - CHILE</v>
          </cell>
          <cell r="AQ345" t="str">
            <v>22000 - LATINOAMERICA - PROFORMA</v>
          </cell>
        </row>
        <row r="346">
          <cell r="AI346" t="str">
            <v>10000 - GRUPO SANTANDER CENTRAL HISPANO</v>
          </cell>
          <cell r="AJ346" t="str">
            <v>12001 - BANCA COMERCIAL AMERICA</v>
          </cell>
          <cell r="AK346" t="str">
            <v>Ocultar</v>
          </cell>
          <cell r="AL346" t="str">
            <v>12020 - COMERCIAL URUGUAY</v>
          </cell>
          <cell r="AM346" t="str">
            <v>Ocultar</v>
          </cell>
          <cell r="AN346" t="str">
            <v>Ocultar</v>
          </cell>
          <cell r="AO346" t="str">
            <v>Ocultar</v>
          </cell>
          <cell r="AP346" t="str">
            <v>22020 - LATINOAMERICA PROFORMA - URUGUAY</v>
          </cell>
          <cell r="AQ346" t="str">
            <v>22000 - LATINOAMERICA - PROFORMA</v>
          </cell>
        </row>
        <row r="347">
          <cell r="AI347" t="str">
            <v>10000 - GRUPO SANTANDER CENTRAL HISPANO</v>
          </cell>
          <cell r="AJ347" t="str">
            <v>12001 - BANCA COMERCIAL AMERICA</v>
          </cell>
          <cell r="AK347" t="str">
            <v>Ocultar</v>
          </cell>
          <cell r="AL347" t="str">
            <v>12030 - COMERCIAL PUERTO RICO</v>
          </cell>
          <cell r="AM347" t="str">
            <v>Ocultar</v>
          </cell>
          <cell r="AN347" t="str">
            <v>Ocultar</v>
          </cell>
          <cell r="AO347" t="str">
            <v>Ocultar</v>
          </cell>
          <cell r="AP347" t="str">
            <v>22030 - LATINOAMERICA PROFORMA - PUERTO RICO</v>
          </cell>
          <cell r="AQ347" t="str">
            <v>22000 - LATINOAMERICA - PROFORMA</v>
          </cell>
        </row>
        <row r="348">
          <cell r="AI348" t="str">
            <v>10000 - GRUPO SANTANDER CENTRAL HISPANO</v>
          </cell>
          <cell r="AJ348" t="str">
            <v>12001 - BANCA COMERCIAL AMERICA</v>
          </cell>
          <cell r="AK348" t="str">
            <v>Ocultar</v>
          </cell>
          <cell r="AL348" t="str">
            <v>12080 - COMERCIAL PERU</v>
          </cell>
          <cell r="AM348" t="str">
            <v>Ocultar</v>
          </cell>
          <cell r="AN348" t="str">
            <v>Ocultar</v>
          </cell>
          <cell r="AO348" t="str">
            <v>Ocultar</v>
          </cell>
          <cell r="AP348" t="str">
            <v>22080 - LATINOAMERICA PROFORMA - PERU</v>
          </cell>
          <cell r="AQ348" t="str">
            <v>22000 - LATINOAMERICA - PROFORMA</v>
          </cell>
        </row>
        <row r="349">
          <cell r="AI349" t="str">
            <v>10000 - GRUPO SANTANDER CENTRAL HISPANO</v>
          </cell>
          <cell r="AJ349" t="str">
            <v>12001 - BANCA COMERCIAL AMERICA</v>
          </cell>
          <cell r="AK349" t="str">
            <v>Ocultar</v>
          </cell>
          <cell r="AL349" t="str">
            <v>12110 - COMERCIAL VENEZUELA</v>
          </cell>
          <cell r="AM349" t="str">
            <v>Ocultar</v>
          </cell>
          <cell r="AN349" t="str">
            <v>Ocultar</v>
          </cell>
          <cell r="AO349" t="str">
            <v>Ocultar</v>
          </cell>
          <cell r="AP349" t="str">
            <v>22110 - LATINOAMERICA PROFORMA - VENEZUELA</v>
          </cell>
          <cell r="AQ349" t="str">
            <v>22000 - LATINOAMERICA - PROFORMA</v>
          </cell>
        </row>
        <row r="350">
          <cell r="AI350" t="str">
            <v>10000 - GRUPO SANTANDER CENTRAL HISPANO</v>
          </cell>
          <cell r="AJ350" t="str">
            <v>12001 - BANCA COMERCIAL AMERICA</v>
          </cell>
          <cell r="AK350" t="str">
            <v>Ocultar</v>
          </cell>
          <cell r="AL350" t="str">
            <v>12130 - COMERCIAL MEJICO</v>
          </cell>
          <cell r="AM350" t="str">
            <v>Ocultar</v>
          </cell>
          <cell r="AN350" t="str">
            <v>Ocultar</v>
          </cell>
          <cell r="AO350" t="str">
            <v>Ocultar</v>
          </cell>
          <cell r="AP350" t="str">
            <v>22130 - LATINOAMERICA PROFORMA - MEJICO</v>
          </cell>
          <cell r="AQ350" t="str">
            <v>22000 - LATINOAMERICA - PROFORMA</v>
          </cell>
        </row>
        <row r="351">
          <cell r="AI351" t="str">
            <v>10000 - GRUPO SANTANDER CENTRAL HISPANO</v>
          </cell>
          <cell r="AJ351" t="str">
            <v>12001 - BANCA COMERCIAL AMERICA</v>
          </cell>
          <cell r="AK351" t="str">
            <v>Ocultar</v>
          </cell>
          <cell r="AL351" t="str">
            <v>12140 - COMERCIAL COLOMBIA</v>
          </cell>
          <cell r="AM351" t="str">
            <v>Ocultar</v>
          </cell>
          <cell r="AN351" t="str">
            <v>Ocultar</v>
          </cell>
          <cell r="AO351" t="str">
            <v>Ocultar</v>
          </cell>
          <cell r="AP351" t="str">
            <v>22140 - LATINOAMERICA PROFORMA - COLOMBIA</v>
          </cell>
          <cell r="AQ351" t="str">
            <v>22000 - LATINOAMERICA - PROFORMA</v>
          </cell>
        </row>
        <row r="352">
          <cell r="AI352" t="str">
            <v>10000 - GRUPO SANTANDER CENTRAL HISPANO</v>
          </cell>
          <cell r="AJ352" t="str">
            <v>12001 - BANCA COMERCIAL AMERICA</v>
          </cell>
          <cell r="AK352" t="str">
            <v>Ocultar</v>
          </cell>
          <cell r="AL352" t="str">
            <v>12150 - COMERCIAL ARGENTINA</v>
          </cell>
          <cell r="AM352" t="str">
            <v>Ocultar</v>
          </cell>
          <cell r="AN352" t="str">
            <v>Ocultar</v>
          </cell>
          <cell r="AO352" t="str">
            <v>Ocultar</v>
          </cell>
          <cell r="AP352" t="str">
            <v>22150 - LATINOAMERICA PROFORMA - ARGENTINA</v>
          </cell>
          <cell r="AQ352" t="str">
            <v>22000 - LATINOAMERICA - PROFORMA</v>
          </cell>
        </row>
        <row r="353">
          <cell r="AI353" t="str">
            <v>10000 - GRUPO SANTANDER CENTRAL HISPANO</v>
          </cell>
          <cell r="AJ353" t="str">
            <v>12001 - BANCA COMERCIAL AMERICA</v>
          </cell>
          <cell r="AK353" t="str">
            <v>Ocultar</v>
          </cell>
          <cell r="AL353" t="str">
            <v>12160 - COMERCIAL BRASIL CONSOLIDADO</v>
          </cell>
          <cell r="AM353" t="str">
            <v>Ocultar</v>
          </cell>
          <cell r="AN353" t="str">
            <v>Ocultar</v>
          </cell>
          <cell r="AO353" t="str">
            <v>Ocultar</v>
          </cell>
          <cell r="AP353" t="str">
            <v>22160 - LATINOAMERICA PROFORMA - BRASIL</v>
          </cell>
          <cell r="AQ353" t="str">
            <v>22000 - LATINOAMERICA - PROFORMA</v>
          </cell>
        </row>
        <row r="354">
          <cell r="AI354" t="str">
            <v>10000 - GRUPO SANTANDER CENTRAL HISPANO</v>
          </cell>
          <cell r="AJ354" t="str">
            <v>12001 - BANCA COMERCIAL AMERICA</v>
          </cell>
          <cell r="AK354" t="str">
            <v>Ocultar</v>
          </cell>
          <cell r="AL354" t="str">
            <v>12200 - COMERCIAL RESTO AMERICA</v>
          </cell>
          <cell r="AM354" t="str">
            <v>Ocultar</v>
          </cell>
          <cell r="AN354" t="str">
            <v>Ocultar</v>
          </cell>
          <cell r="AO354" t="str">
            <v>Ocultar</v>
          </cell>
          <cell r="AP354" t="str">
            <v>22200 - LATINOAMERICA PROFORMA - RESTO</v>
          </cell>
          <cell r="AQ354" t="str">
            <v>22000 - LATINOAMERICA - PROFORMA</v>
          </cell>
        </row>
        <row r="355">
          <cell r="AI355" t="str">
            <v>10000 - GRUPO SANTANDER CENTRAL HISPANO</v>
          </cell>
          <cell r="AJ355" t="str">
            <v>12001 - BANCA COMERCIAL AMERICA</v>
          </cell>
          <cell r="AK355" t="str">
            <v>Ocultar</v>
          </cell>
          <cell r="AL355" t="str">
            <v>12350 - COMERCIAL BOLIVIA</v>
          </cell>
          <cell r="AM355" t="str">
            <v>Ocultar</v>
          </cell>
          <cell r="AN355" t="str">
            <v>Ocultar</v>
          </cell>
          <cell r="AO355" t="str">
            <v>Ocultar</v>
          </cell>
          <cell r="AP355" t="str">
            <v>22350 - LATINOAMERICA PROFORMA - BOLIVIA</v>
          </cell>
          <cell r="AQ355" t="str">
            <v>22000 - LATINOAMERICA - PROFORMA</v>
          </cell>
        </row>
        <row r="356">
          <cell r="AI356" t="str">
            <v>10000 - GRUPO SANTANDER CENTRAL HISPANO</v>
          </cell>
          <cell r="AJ356" t="str">
            <v>12001 - BANCA COMERCIAL AMERICA</v>
          </cell>
          <cell r="AK356" t="str">
            <v>Ocultar</v>
          </cell>
          <cell r="AL356" t="str">
            <v>12360 - COMERCIAL PANAMA</v>
          </cell>
          <cell r="AM356" t="str">
            <v>Ocultar</v>
          </cell>
          <cell r="AN356" t="str">
            <v>Ocultar</v>
          </cell>
          <cell r="AO356" t="str">
            <v>Ocultar</v>
          </cell>
          <cell r="AP356" t="str">
            <v>22360 - LATINOAMERICA PROFORMA - PANAMA</v>
          </cell>
          <cell r="AQ356" t="str">
            <v>22000 - LATINOAMERICA - PROFORMA</v>
          </cell>
        </row>
        <row r="357">
          <cell r="AI357" t="str">
            <v>10000 - GRUPO SANTANDER CENTRAL HISPANO</v>
          </cell>
          <cell r="AJ357" t="str">
            <v>12001 - BANCA COMERCIAL AMERICA</v>
          </cell>
          <cell r="AK357" t="str">
            <v>Ocultar</v>
          </cell>
          <cell r="AL357" t="str">
            <v>12420 - COMERCIAL PARAGUAY</v>
          </cell>
          <cell r="AM357" t="str">
            <v>Ocultar</v>
          </cell>
          <cell r="AN357" t="str">
            <v>Ocultar</v>
          </cell>
          <cell r="AO357" t="str">
            <v>Ocultar</v>
          </cell>
          <cell r="AP357" t="str">
            <v>22420 - LATINOAMERICA PROFORMA - PARAGUAY</v>
          </cell>
          <cell r="AQ357" t="str">
            <v>22000 - LATINOAMERICA - PROFORMA</v>
          </cell>
        </row>
        <row r="358">
          <cell r="AI358" t="str">
            <v>10000 - GRUPO SANTANDER CENTRAL HISPANO</v>
          </cell>
          <cell r="AJ358" t="str">
            <v>13000 - BANCA MAYORISTA GLOBAL</v>
          </cell>
          <cell r="AK358" t="str">
            <v>13009 - AJUSTES - BANCA MAYORISTA GLOBAL</v>
          </cell>
          <cell r="AL358" t="str">
            <v>Ocultar</v>
          </cell>
          <cell r="AM358" t="str">
            <v>Ocultar</v>
          </cell>
          <cell r="AN358" t="str">
            <v>Ocultar</v>
          </cell>
          <cell r="AO358" t="str">
            <v>Ocultar</v>
          </cell>
          <cell r="AP358" t="str">
            <v>Ocultar</v>
          </cell>
          <cell r="AQ358" t="str">
            <v>Ocultar</v>
          </cell>
        </row>
        <row r="359">
          <cell r="AI359" t="str">
            <v>10000 - GRUPO SANTANDER CENTRAL HISPANO</v>
          </cell>
          <cell r="AJ359" t="str">
            <v>13000 - BANCA MAYORISTA GLOBAL</v>
          </cell>
          <cell r="AK359" t="str">
            <v>13010 - BANCA DE INVERSIONES</v>
          </cell>
          <cell r="AL359" t="str">
            <v>13011 - BANCA DE INVERSIONES - AMERICA</v>
          </cell>
          <cell r="AM359" t="str">
            <v>14020 - BANCA DE  INVERSIONES - ARGENTINA</v>
          </cell>
          <cell r="AN359" t="str">
            <v>Ocultar</v>
          </cell>
          <cell r="AO359" t="str">
            <v>Ocultar</v>
          </cell>
          <cell r="AP359" t="str">
            <v>22150 - LATINOAMERICA PROFORMA - ARGENTINA</v>
          </cell>
          <cell r="AQ359" t="str">
            <v>22000 - LATINOAMERICA - PROFORMA</v>
          </cell>
        </row>
        <row r="360">
          <cell r="AI360" t="str">
            <v>10000 - GRUPO SANTANDER CENTRAL HISPANO</v>
          </cell>
          <cell r="AJ360" t="str">
            <v>13000 - BANCA MAYORISTA GLOBAL</v>
          </cell>
          <cell r="AK360" t="str">
            <v>13010 - BANCA DE INVERSIONES</v>
          </cell>
          <cell r="AL360" t="str">
            <v>13011 - BANCA DE INVERSIONES - AMERICA</v>
          </cell>
          <cell r="AM360" t="str">
            <v>14030 - BANCA DE INVERSIONES - BRASIL</v>
          </cell>
          <cell r="AN360" t="str">
            <v>Ocultar</v>
          </cell>
          <cell r="AO360" t="str">
            <v>Ocultar</v>
          </cell>
          <cell r="AP360" t="str">
            <v>22160 - LATINOAMERICA PROFORMA - BRASIL</v>
          </cell>
          <cell r="AQ360" t="str">
            <v>22000 - LATINOAMERICA - PROFORMA</v>
          </cell>
        </row>
        <row r="361">
          <cell r="AI361" t="str">
            <v>10000 - GRUPO SANTANDER CENTRAL HISPANO</v>
          </cell>
          <cell r="AJ361" t="str">
            <v>13000 - BANCA MAYORISTA GLOBAL</v>
          </cell>
          <cell r="AK361" t="str">
            <v>13010 - BANCA DE INVERSIONES</v>
          </cell>
          <cell r="AL361" t="str">
            <v>13011 - BANCA DE INVERSIONES - AMERICA</v>
          </cell>
          <cell r="AM361" t="str">
            <v>14040 - BANCA DE INVERSIONES - CHILE</v>
          </cell>
          <cell r="AN361" t="str">
            <v>Ocultar</v>
          </cell>
          <cell r="AO361" t="str">
            <v>Ocultar</v>
          </cell>
          <cell r="AP361" t="str">
            <v>22010 - LATINOAMERICA PROFORMA - CHILE</v>
          </cell>
          <cell r="AQ361" t="str">
            <v>22000 - LATINOAMERICA - PROFORMA</v>
          </cell>
        </row>
        <row r="362">
          <cell r="AI362" t="str">
            <v>10000 - GRUPO SANTANDER CENTRAL HISPANO</v>
          </cell>
          <cell r="AJ362" t="str">
            <v>13000 - BANCA MAYORISTA GLOBAL</v>
          </cell>
          <cell r="AK362" t="str">
            <v>13010 - BANCA DE INVERSIONES</v>
          </cell>
          <cell r="AL362" t="str">
            <v>13011 - BANCA DE INVERSIONES - AMERICA</v>
          </cell>
          <cell r="AM362" t="str">
            <v>14050 - BANCA DE INVERSIONES - MEJICO</v>
          </cell>
          <cell r="AN362" t="str">
            <v>Ocultar</v>
          </cell>
          <cell r="AO362" t="str">
            <v>Ocultar</v>
          </cell>
          <cell r="AP362" t="str">
            <v>22130 - LATINOAMERICA PROFORMA - MEJICO</v>
          </cell>
          <cell r="AQ362" t="str">
            <v>22000 - LATINOAMERICA - PROFORMA</v>
          </cell>
        </row>
        <row r="363">
          <cell r="AI363" t="str">
            <v>10000 - GRUPO SANTANDER CENTRAL HISPANO</v>
          </cell>
          <cell r="AJ363" t="str">
            <v>13000 - BANCA MAYORISTA GLOBAL</v>
          </cell>
          <cell r="AK363" t="str">
            <v>13010 - BANCA DE INVERSIONES</v>
          </cell>
          <cell r="AL363" t="str">
            <v>13011 - BANCA DE INVERSIONES - AMERICA</v>
          </cell>
          <cell r="AM363" t="str">
            <v>14060 - BANCA DE INVERSIONES - VENEZUELA</v>
          </cell>
          <cell r="AN363" t="str">
            <v>Ocultar</v>
          </cell>
          <cell r="AO363" t="str">
            <v>Ocultar</v>
          </cell>
          <cell r="AP363" t="str">
            <v>22110 - LATINOAMERICA PROFORMA - VENEZUELA</v>
          </cell>
          <cell r="AQ363" t="str">
            <v>22000 - LATINOAMERICA - PROFORMA</v>
          </cell>
        </row>
        <row r="364">
          <cell r="AI364" t="str">
            <v>10000 - GRUPO SANTANDER CENTRAL HISPANO</v>
          </cell>
          <cell r="AJ364" t="str">
            <v>13000 - BANCA MAYORISTA GLOBAL</v>
          </cell>
          <cell r="AK364" t="str">
            <v>13010 - BANCA DE INVERSIONES</v>
          </cell>
          <cell r="AL364" t="str">
            <v>13011 - BANCA DE INVERSIONES - AMERICA</v>
          </cell>
          <cell r="AM364" t="str">
            <v>14170 - BANCA DE INVERSIONES - PERU</v>
          </cell>
          <cell r="AN364" t="str">
            <v>Ocultar</v>
          </cell>
          <cell r="AO364" t="str">
            <v>Ocultar</v>
          </cell>
          <cell r="AP364" t="str">
            <v>22080 - LATINOAMERICA PROFORMA - PERU</v>
          </cell>
          <cell r="AQ364" t="str">
            <v>22000 - LATINOAMERICA - PROFORMA</v>
          </cell>
        </row>
        <row r="365">
          <cell r="AI365" t="str">
            <v>10000 - GRUPO SANTANDER CENTRAL HISPANO</v>
          </cell>
          <cell r="AJ365" t="str">
            <v>13000 - BANCA MAYORISTA GLOBAL</v>
          </cell>
          <cell r="AK365" t="str">
            <v>13010 - BANCA DE INVERSIONES</v>
          </cell>
          <cell r="AL365" t="str">
            <v>13011 - BANCA DE INVERSIONES - AMERICA</v>
          </cell>
          <cell r="AM365" t="str">
            <v>14180 - BANCA DE INVERSIONES - COLOMBIA</v>
          </cell>
          <cell r="AN365" t="str">
            <v>Ocultar</v>
          </cell>
          <cell r="AO365" t="str">
            <v>Ocultar</v>
          </cell>
          <cell r="AP365" t="str">
            <v>22140 - LATINOAMERICA PROFORMA - COLOMBIA</v>
          </cell>
          <cell r="AQ365" t="str">
            <v>22000 - LATINOAMERICA - PROFORMA</v>
          </cell>
        </row>
        <row r="366">
          <cell r="AI366" t="str">
            <v>10000 - GRUPO SANTANDER CENTRAL HISPANO</v>
          </cell>
          <cell r="AJ366" t="str">
            <v>13000 - BANCA MAYORISTA GLOBAL</v>
          </cell>
          <cell r="AK366" t="str">
            <v>13010 - BANCA DE INVERSIONES</v>
          </cell>
          <cell r="AL366" t="str">
            <v>13011 - BANCA DE INVERSIONES - AMERICA</v>
          </cell>
          <cell r="AM366" t="str">
            <v>14190 - BANCA DE INVERSIONES - RESTO LATINOAMERICA</v>
          </cell>
          <cell r="AN366" t="str">
            <v>Ocultar</v>
          </cell>
          <cell r="AO366" t="str">
            <v>Ocultar</v>
          </cell>
          <cell r="AP366" t="str">
            <v>22200 - LATINOAMERICA PROFORMA - RESTO</v>
          </cell>
          <cell r="AQ366" t="str">
            <v>22000 - LATINOAMERICA - PROFORMA</v>
          </cell>
        </row>
        <row r="367">
          <cell r="AI367" t="str">
            <v>10000 - GRUPO SANTANDER CENTRAL HISPANO</v>
          </cell>
          <cell r="AJ367" t="str">
            <v>13000 - BANCA MAYORISTA GLOBAL</v>
          </cell>
          <cell r="AK367" t="str">
            <v>13010 - BANCA DE INVERSIONES</v>
          </cell>
          <cell r="AL367" t="str">
            <v>14010 - BANCA DE INVERSIONES - ESPAÑA</v>
          </cell>
          <cell r="AM367" t="str">
            <v>Ocultar</v>
          </cell>
          <cell r="AN367" t="str">
            <v>Ocultar</v>
          </cell>
          <cell r="AO367" t="str">
            <v>Ocultar</v>
          </cell>
          <cell r="AP367" t="str">
            <v>Ocultar</v>
          </cell>
          <cell r="AQ367" t="str">
            <v>Ocultar</v>
          </cell>
        </row>
        <row r="368">
          <cell r="AI368" t="str">
            <v>10000 - GRUPO SANTANDER CENTRAL HISPANO</v>
          </cell>
          <cell r="AJ368" t="str">
            <v>13000 - BANCA MAYORISTA GLOBAL</v>
          </cell>
          <cell r="AK368" t="str">
            <v>13010 - BANCA DE INVERSIONES</v>
          </cell>
          <cell r="AL368" t="str">
            <v>13012 - BANCA DE INVERSIONES (SIN AMERICA)</v>
          </cell>
          <cell r="AM368" t="str">
            <v>14080 - BANCA DE INVERSIONES - NUEVA YORK</v>
          </cell>
          <cell r="AN368" t="str">
            <v>Ocultar</v>
          </cell>
          <cell r="AO368" t="str">
            <v>Ocultar</v>
          </cell>
          <cell r="AP368" t="str">
            <v>Ocultar</v>
          </cell>
          <cell r="AQ368" t="str">
            <v>Ocultar</v>
          </cell>
        </row>
        <row r="369">
          <cell r="AI369" t="str">
            <v>10000 - GRUPO SANTANDER CENTRAL HISPANO</v>
          </cell>
          <cell r="AJ369" t="str">
            <v>13000 - BANCA MAYORISTA GLOBAL</v>
          </cell>
          <cell r="AK369" t="str">
            <v>13010 - BANCA DE INVERSIONES</v>
          </cell>
          <cell r="AL369" t="str">
            <v>14090 - BANCA DE INVERSIONES - PORTUGAL</v>
          </cell>
          <cell r="AM369" t="str">
            <v>Ocultar</v>
          </cell>
          <cell r="AN369" t="str">
            <v>Ocultar</v>
          </cell>
          <cell r="AO369" t="str">
            <v>Ocultar</v>
          </cell>
          <cell r="AP369" t="str">
            <v>Ocultar</v>
          </cell>
          <cell r="AQ369" t="str">
            <v>30000 - PORTUGAL - PROFORMA</v>
          </cell>
        </row>
        <row r="370">
          <cell r="AI370" t="str">
            <v>10000 - GRUPO SANTANDER CENTRAL HISPANO</v>
          </cell>
          <cell r="AJ370" t="str">
            <v>13000 - BANCA MAYORISTA GLOBAL</v>
          </cell>
          <cell r="AK370" t="str">
            <v>13010 - BANCA DE INVERSIONES</v>
          </cell>
          <cell r="AL370" t="str">
            <v>13012 - BANCA DE INVERSIONES (SIN AMERICA)</v>
          </cell>
          <cell r="AM370" t="str">
            <v>14100 - BANCA DE INVERSIONES - ITALIA</v>
          </cell>
          <cell r="AN370" t="str">
            <v>Ocultar</v>
          </cell>
          <cell r="AO370" t="str">
            <v>Ocultar</v>
          </cell>
          <cell r="AP370" t="str">
            <v>Ocultar</v>
          </cell>
          <cell r="AQ370" t="str">
            <v>Ocultar</v>
          </cell>
        </row>
        <row r="371">
          <cell r="AI371" t="str">
            <v>10000 - GRUPO SANTANDER CENTRAL HISPANO</v>
          </cell>
          <cell r="AJ371" t="str">
            <v>13000 - BANCA MAYORISTA GLOBAL</v>
          </cell>
          <cell r="AK371" t="str">
            <v>13010 - BANCA DE INVERSIONES</v>
          </cell>
          <cell r="AL371" t="str">
            <v>13012 - BANCA DE INVERSIONES (SIN AMERICA)</v>
          </cell>
          <cell r="AM371" t="str">
            <v>14110 - BANCA DE INVERSIONES - FRANKFURT</v>
          </cell>
          <cell r="AN371" t="str">
            <v>Ocultar</v>
          </cell>
          <cell r="AO371" t="str">
            <v>Ocultar</v>
          </cell>
          <cell r="AP371" t="str">
            <v>Ocultar</v>
          </cell>
          <cell r="AQ371" t="str">
            <v>Ocultar</v>
          </cell>
        </row>
        <row r="372">
          <cell r="AI372" t="str">
            <v>10000 - GRUPO SANTANDER CENTRAL HISPANO</v>
          </cell>
          <cell r="AJ372" t="str">
            <v>13000 - BANCA MAYORISTA GLOBAL</v>
          </cell>
          <cell r="AK372" t="str">
            <v>13010 - BANCA DE INVERSIONES</v>
          </cell>
          <cell r="AL372" t="str">
            <v>13012 - BANCA DE INVERSIONES (SIN AMERICA)</v>
          </cell>
          <cell r="AM372" t="str">
            <v>14130 - BANCA DE INVERSIONES - FILIPINAS</v>
          </cell>
          <cell r="AN372" t="str">
            <v>Ocultar</v>
          </cell>
          <cell r="AO372" t="str">
            <v>Ocultar</v>
          </cell>
          <cell r="AP372" t="str">
            <v>Ocultar</v>
          </cell>
          <cell r="AQ372" t="str">
            <v>Ocultar</v>
          </cell>
        </row>
        <row r="373">
          <cell r="AI373" t="str">
            <v>10000 - GRUPO SANTANDER CENTRAL HISPANO</v>
          </cell>
          <cell r="AJ373" t="str">
            <v>13000 - BANCA MAYORISTA GLOBAL</v>
          </cell>
          <cell r="AK373" t="str">
            <v>13010 - BANCA DE INVERSIONES</v>
          </cell>
          <cell r="AL373" t="str">
            <v>13012 - BANCA DE INVERSIONES (SIN AMERICA)</v>
          </cell>
          <cell r="AM373" t="str">
            <v>14150 - BANCA INVERSIONES - LONDRES</v>
          </cell>
          <cell r="AN373" t="str">
            <v>Ocultar</v>
          </cell>
          <cell r="AO373" t="str">
            <v>Ocultar</v>
          </cell>
          <cell r="AP373" t="str">
            <v>Ocultar</v>
          </cell>
          <cell r="AQ373" t="str">
            <v>Ocultar</v>
          </cell>
        </row>
        <row r="374">
          <cell r="AI374" t="str">
            <v>10000 - GRUPO SANTANDER CENTRAL HISPANO</v>
          </cell>
          <cell r="AJ374" t="str">
            <v>13000 - BANCA MAYORISTA GLOBAL</v>
          </cell>
          <cell r="AK374" t="str">
            <v>13010 - BANCA DE INVERSIONES</v>
          </cell>
          <cell r="AL374" t="str">
            <v>13012 - BANCA DE INVERSIONES (SIN AMERICA)</v>
          </cell>
          <cell r="AM374" t="str">
            <v>14160 - BANCA DE INVERSIONES - PARIS</v>
          </cell>
          <cell r="AN374" t="str">
            <v>Ocultar</v>
          </cell>
          <cell r="AO374" t="str">
            <v>Ocultar</v>
          </cell>
          <cell r="AP374" t="str">
            <v>Ocultar</v>
          </cell>
          <cell r="AQ374" t="str">
            <v>Ocultar</v>
          </cell>
        </row>
        <row r="375">
          <cell r="AI375" t="str">
            <v>10000 - GRUPO SANTANDER CENTRAL HISPANO</v>
          </cell>
          <cell r="AJ375" t="str">
            <v>13000 - BANCA MAYORISTA GLOBAL</v>
          </cell>
          <cell r="AK375" t="str">
            <v>13010 - BANCA DE INVERSIONES</v>
          </cell>
          <cell r="AL375" t="str">
            <v>13012 - BANCA DE INVERSIONES (SIN AMERICA)</v>
          </cell>
          <cell r="AM375" t="str">
            <v>14200 - AJUSTES CONSOLIDACION - B. INVERSIONES</v>
          </cell>
          <cell r="AN375" t="str">
            <v>Ocultar</v>
          </cell>
          <cell r="AO375" t="str">
            <v>Ocultar</v>
          </cell>
          <cell r="AP375" t="str">
            <v>Ocultar</v>
          </cell>
          <cell r="AQ375" t="str">
            <v>Ocultar</v>
          </cell>
        </row>
        <row r="376">
          <cell r="AI376" t="str">
            <v>10000 - GRUPO SANTANDER CENTRAL HISPANO</v>
          </cell>
          <cell r="AJ376" t="str">
            <v>13000 - BANCA MAYORISTA GLOBAL</v>
          </cell>
          <cell r="AK376" t="str">
            <v>13020 - BANCA CORPORATIVA MATRIZ</v>
          </cell>
          <cell r="AL376" t="str">
            <v>Ocultar</v>
          </cell>
          <cell r="AM376" t="str">
            <v>13029 - AJUSTES - BANCA CORPORATIVA</v>
          </cell>
          <cell r="AN376" t="str">
            <v>Ocultar</v>
          </cell>
          <cell r="AO376" t="str">
            <v>Ocultar</v>
          </cell>
          <cell r="AP376" t="str">
            <v>Ocultar</v>
          </cell>
          <cell r="AQ376" t="str">
            <v>Ocultar</v>
          </cell>
        </row>
        <row r="377">
          <cell r="AI377" t="str">
            <v>10000 - GRUPO SANTANDER CENTRAL HISPANO</v>
          </cell>
          <cell r="AJ377" t="str">
            <v>13000 - BANCA MAYORISTA GLOBAL</v>
          </cell>
          <cell r="AK377" t="str">
            <v>13020 - BANCA CORPORATIVA MATRIZ</v>
          </cell>
          <cell r="AL377" t="str">
            <v>Ocultar</v>
          </cell>
          <cell r="AM377" t="str">
            <v>13100 - GRANDES EMPRESAS MATRIZ</v>
          </cell>
          <cell r="AN377" t="str">
            <v>Ocultar</v>
          </cell>
          <cell r="AO377" t="str">
            <v>Ocultar</v>
          </cell>
          <cell r="AP377" t="str">
            <v>Ocultar</v>
          </cell>
          <cell r="AQ377" t="str">
            <v>Ocultar</v>
          </cell>
        </row>
        <row r="378">
          <cell r="AI378" t="str">
            <v>10000 - GRUPO SANTANDER CENTRAL HISPANO</v>
          </cell>
          <cell r="AJ378" t="str">
            <v>13000 - BANCA MAYORISTA GLOBAL</v>
          </cell>
          <cell r="AK378" t="str">
            <v>13020 - BANCA CORPORATIVA MATRIZ</v>
          </cell>
          <cell r="AL378" t="str">
            <v>Ocultar</v>
          </cell>
          <cell r="AM378" t="str">
            <v>13110 - I.F.I. (FINANCIACION INTERNACI0NAL)</v>
          </cell>
          <cell r="AN378" t="str">
            <v>Ocultar</v>
          </cell>
          <cell r="AO378" t="str">
            <v>Ocultar</v>
          </cell>
          <cell r="AP378" t="str">
            <v>Ocultar</v>
          </cell>
          <cell r="AQ378" t="str">
            <v>Ocultar</v>
          </cell>
        </row>
        <row r="379">
          <cell r="AI379" t="str">
            <v>10000 - GRUPO SANTANDER CENTRAL HISPANO</v>
          </cell>
          <cell r="AJ379" t="str">
            <v>13000 - BANCA MAYORISTA GLOBAL</v>
          </cell>
          <cell r="AK379" t="str">
            <v>13020 - BANCA CORPORATIVA MATRIZ</v>
          </cell>
          <cell r="AL379" t="str">
            <v>Ocultar</v>
          </cell>
          <cell r="AM379" t="str">
            <v>13120 - A.F.I. (FINANCIACION INTERNACIONAL)</v>
          </cell>
          <cell r="AN379" t="str">
            <v>Ocultar</v>
          </cell>
          <cell r="AO379" t="str">
            <v>Ocultar</v>
          </cell>
          <cell r="AP379" t="str">
            <v>Ocultar</v>
          </cell>
          <cell r="AQ379" t="str">
            <v>Ocultar</v>
          </cell>
        </row>
        <row r="380">
          <cell r="AI380" t="str">
            <v>10000 - GRUPO SANTANDER CENTRAL HISPANO</v>
          </cell>
          <cell r="AJ380" t="str">
            <v>13000 - BANCA MAYORISTA GLOBAL</v>
          </cell>
          <cell r="AK380" t="str">
            <v>13030 - TESORERIA</v>
          </cell>
          <cell r="AL380" t="str">
            <v>Ocultar</v>
          </cell>
          <cell r="AM380" t="str">
            <v>13031 - SANTANDER FINANCIAL PRODUCTS</v>
          </cell>
          <cell r="AN380" t="str">
            <v>Ocultar</v>
          </cell>
          <cell r="AO380" t="str">
            <v>Ocultar</v>
          </cell>
          <cell r="AP380" t="str">
            <v>Ocultar</v>
          </cell>
          <cell r="AQ380" t="str">
            <v>Ocultar</v>
          </cell>
        </row>
        <row r="381">
          <cell r="AI381" t="str">
            <v>10000 - GRUPO SANTANDER CENTRAL HISPANO</v>
          </cell>
          <cell r="AJ381" t="str">
            <v>13000 - BANCA MAYORISTA GLOBAL</v>
          </cell>
          <cell r="AK381" t="str">
            <v>13030 - TESORERIA</v>
          </cell>
          <cell r="AL381" t="str">
            <v>Ocultar</v>
          </cell>
          <cell r="AM381" t="str">
            <v>13032 - AJUSTES TRASPASO SUCURSALES</v>
          </cell>
          <cell r="AN381" t="str">
            <v>Ocultar</v>
          </cell>
          <cell r="AO381" t="str">
            <v>Ocultar</v>
          </cell>
          <cell r="AP381" t="str">
            <v>Ocultar</v>
          </cell>
          <cell r="AQ381" t="str">
            <v>Ocultar</v>
          </cell>
        </row>
        <row r="382">
          <cell r="AI382" t="str">
            <v>10000 - GRUPO SANTANDER CENTRAL HISPANO</v>
          </cell>
          <cell r="AJ382" t="str">
            <v>13000 - BANCA MAYORISTA GLOBAL</v>
          </cell>
          <cell r="AK382" t="str">
            <v>13030 - TESORERIA</v>
          </cell>
          <cell r="AL382" t="str">
            <v>Ocultar</v>
          </cell>
          <cell r="AM382" t="str">
            <v>13039 - AJUSTES - TESORERIA</v>
          </cell>
          <cell r="AN382" t="str">
            <v>Ocultar</v>
          </cell>
          <cell r="AO382" t="str">
            <v>Ocultar</v>
          </cell>
          <cell r="AP382" t="str">
            <v>Ocultar</v>
          </cell>
          <cell r="AQ382" t="str">
            <v>Ocultar</v>
          </cell>
        </row>
        <row r="383">
          <cell r="AI383" t="str">
            <v>10000 - GRUPO SANTANDER CENTRAL HISPANO</v>
          </cell>
          <cell r="AJ383" t="str">
            <v>13000 - BANCA MAYORISTA GLOBAL</v>
          </cell>
          <cell r="AK383" t="str">
            <v>13030 - TESORERIA</v>
          </cell>
          <cell r="AL383" t="str">
            <v>Ocultar</v>
          </cell>
          <cell r="AM383" t="str">
            <v>13200 - TESORERIA - MERCADOS FINANCIEROS</v>
          </cell>
          <cell r="AN383" t="str">
            <v>Ocultar</v>
          </cell>
          <cell r="AO383" t="str">
            <v>Ocultar</v>
          </cell>
          <cell r="AP383" t="str">
            <v>Ocultar</v>
          </cell>
          <cell r="AQ383" t="str">
            <v>Ocultar</v>
          </cell>
        </row>
        <row r="384">
          <cell r="AI384" t="str">
            <v>10000 - GRUPO SANTANDER CENTRAL HISPANO</v>
          </cell>
          <cell r="AJ384" t="str">
            <v>13000 - BANCA MAYORISTA GLOBAL</v>
          </cell>
          <cell r="AK384" t="str">
            <v>13040 - CORPORATIVA Y TESORERIA EXTRANJERO</v>
          </cell>
          <cell r="AL384" t="str">
            <v>Ocultar</v>
          </cell>
          <cell r="AM384" t="str">
            <v>13301 - RESTO SUCURSALES EN EL EXTRANJERO</v>
          </cell>
          <cell r="AN384" t="str">
            <v>Ocultar</v>
          </cell>
          <cell r="AO384" t="str">
            <v>Ocultar</v>
          </cell>
          <cell r="AP384" t="str">
            <v>Ocultar</v>
          </cell>
          <cell r="AQ384" t="str">
            <v>Ocultar</v>
          </cell>
        </row>
        <row r="385">
          <cell r="AI385" t="str">
            <v>10000 - GRUPO SANTANDER CENTRAL HISPANO</v>
          </cell>
          <cell r="AJ385" t="str">
            <v>13000 - BANCA MAYORISTA GLOBAL</v>
          </cell>
          <cell r="AK385" t="str">
            <v>13040 - CORPORATIVA Y TESORERIA EXTRANJERO</v>
          </cell>
          <cell r="AL385" t="str">
            <v>Ocultar</v>
          </cell>
          <cell r="AM385" t="str">
            <v>13310 - NEGOCIO EN  SUC. NUEVA YORK</v>
          </cell>
          <cell r="AN385" t="str">
            <v>Ocultar</v>
          </cell>
          <cell r="AO385" t="str">
            <v>Ocultar</v>
          </cell>
          <cell r="AP385" t="str">
            <v>Ocultar</v>
          </cell>
          <cell r="AQ385" t="str">
            <v>Ocultar</v>
          </cell>
        </row>
        <row r="386">
          <cell r="AI386" t="str">
            <v>10000 - GRUPO SANTANDER CENTRAL HISPANO</v>
          </cell>
          <cell r="AJ386" t="str">
            <v>13000 - BANCA MAYORISTA GLOBAL</v>
          </cell>
          <cell r="AK386" t="str">
            <v>13040 - CORPORATIVA Y TESORERIA EXTRANJERO</v>
          </cell>
          <cell r="AL386" t="str">
            <v>Ocultar</v>
          </cell>
          <cell r="AM386" t="str">
            <v>13320 - NEGOCIO EN  SUC. LONDRES</v>
          </cell>
          <cell r="AN386" t="str">
            <v>Ocultar</v>
          </cell>
          <cell r="AO386" t="str">
            <v>Ocultar</v>
          </cell>
          <cell r="AP386" t="str">
            <v>Ocultar</v>
          </cell>
          <cell r="AQ386" t="str">
            <v>Ocultar</v>
          </cell>
        </row>
        <row r="387">
          <cell r="AI387" t="str">
            <v>10000 - GRUPO SANTANDER CENTRAL HISPANO</v>
          </cell>
          <cell r="AJ387" t="str">
            <v>13000 - BANCA MAYORISTA GLOBAL</v>
          </cell>
          <cell r="AK387" t="str">
            <v>13040 - CORPORATIVA Y TESORERIA EXTRANJERO</v>
          </cell>
          <cell r="AL387" t="str">
            <v>Ocultar</v>
          </cell>
          <cell r="AM387" t="str">
            <v>13330 - NEGOCIO EN SUC. FRANKFURT</v>
          </cell>
          <cell r="AN387" t="str">
            <v>Ocultar</v>
          </cell>
          <cell r="AO387" t="str">
            <v>Ocultar</v>
          </cell>
          <cell r="AP387" t="str">
            <v>Ocultar</v>
          </cell>
          <cell r="AQ387" t="str">
            <v>Ocultar</v>
          </cell>
        </row>
        <row r="388">
          <cell r="AI388" t="str">
            <v>10000 - GRUPO SANTANDER CENTRAL HISPANO</v>
          </cell>
          <cell r="AJ388" t="str">
            <v>13000 - BANCA MAYORISTA GLOBAL</v>
          </cell>
          <cell r="AK388" t="str">
            <v>13040 - CORPORATIVA Y TESORERIA EXTRANJERO</v>
          </cell>
          <cell r="AL388" t="str">
            <v>Ocultar</v>
          </cell>
          <cell r="AM388" t="str">
            <v>13342 - NEGOCIO EN SUC. PARIS</v>
          </cell>
          <cell r="AN388" t="str">
            <v>Ocultar</v>
          </cell>
          <cell r="AO388" t="str">
            <v>Ocultar</v>
          </cell>
          <cell r="AP388" t="str">
            <v>Ocultar</v>
          </cell>
          <cell r="AQ388" t="str">
            <v>Ocultar</v>
          </cell>
        </row>
        <row r="389">
          <cell r="AI389" t="str">
            <v>10000 - GRUPO SANTANDER CENTRAL HISPANO</v>
          </cell>
          <cell r="AJ389" t="str">
            <v>13000 - BANCA MAYORISTA GLOBAL</v>
          </cell>
          <cell r="AK389" t="str">
            <v>13040 - CORPORATIVA Y TESORERIA EXTRANJERO</v>
          </cell>
          <cell r="AL389" t="str">
            <v>Ocultar</v>
          </cell>
          <cell r="AM389" t="str">
            <v>13350 - NEGOCIO EN SUC. TOKYO</v>
          </cell>
          <cell r="AN389" t="str">
            <v>Ocultar</v>
          </cell>
          <cell r="AO389" t="str">
            <v>Ocultar</v>
          </cell>
          <cell r="AP389" t="str">
            <v>Ocultar</v>
          </cell>
          <cell r="AQ389" t="str">
            <v>Ocultar</v>
          </cell>
        </row>
        <row r="390">
          <cell r="AI390" t="str">
            <v>10000 - GRUPO SANTANDER CENTRAL HISPANO</v>
          </cell>
          <cell r="AJ390" t="str">
            <v>13000 - BANCA MAYORISTA GLOBAL</v>
          </cell>
          <cell r="AK390" t="str">
            <v>13040 - CORPORATIVA Y TESORERIA EXTRANJERO</v>
          </cell>
          <cell r="AL390" t="str">
            <v>Ocultar</v>
          </cell>
          <cell r="AM390" t="str">
            <v>13362 - BANCA CORPORATIVA EN HONG KONG</v>
          </cell>
          <cell r="AN390" t="str">
            <v>Ocultar</v>
          </cell>
          <cell r="AO390" t="str">
            <v>Ocultar</v>
          </cell>
          <cell r="AP390" t="str">
            <v>Ocultar</v>
          </cell>
          <cell r="AQ390" t="str">
            <v>Ocultar</v>
          </cell>
        </row>
        <row r="391">
          <cell r="AI391" t="str">
            <v>10000 - GRUPO SANTANDER CENTRAL HISPANO</v>
          </cell>
          <cell r="AJ391" t="str">
            <v>13000 - BANCA MAYORISTA GLOBAL</v>
          </cell>
          <cell r="AK391" t="str">
            <v>13040 - CORPORATIVA Y TESORERIA EXTRANJERO</v>
          </cell>
          <cell r="AL391" t="str">
            <v>Ocultar</v>
          </cell>
          <cell r="AM391" t="str">
            <v>13382 - BANCA CORPORATIVA EN SINGAPUR</v>
          </cell>
          <cell r="AN391" t="str">
            <v>Ocultar</v>
          </cell>
          <cell r="AO391" t="str">
            <v>Ocultar</v>
          </cell>
          <cell r="AP391" t="str">
            <v>Ocultar</v>
          </cell>
          <cell r="AQ391" t="str">
            <v>Ocultar</v>
          </cell>
        </row>
        <row r="392">
          <cell r="AI392" t="str">
            <v>10000 - GRUPO SANTANDER CENTRAL HISPANO</v>
          </cell>
          <cell r="AJ392" t="str">
            <v>13000 - BANCA MAYORISTA GLOBAL</v>
          </cell>
          <cell r="AK392" t="str">
            <v>13040 - CORPORATIVA Y TESORERIA EXTRANJERO</v>
          </cell>
          <cell r="AL392" t="str">
            <v>Ocultar</v>
          </cell>
          <cell r="AM392" t="str">
            <v>13390 - NEGOCIO EN SUC. MILAN</v>
          </cell>
          <cell r="AN392" t="str">
            <v>Ocultar</v>
          </cell>
          <cell r="AO392" t="str">
            <v>Ocultar</v>
          </cell>
          <cell r="AP392" t="str">
            <v>Ocultar</v>
          </cell>
          <cell r="AQ392" t="str">
            <v>Ocultar</v>
          </cell>
        </row>
        <row r="393">
          <cell r="AI393" t="str">
            <v>10000 - GRUPO SANTANDER CENTRAL HISPANO</v>
          </cell>
          <cell r="AJ393" t="str">
            <v>13000 - BANCA MAYORISTA GLOBAL</v>
          </cell>
          <cell r="AK393" t="str">
            <v>13040 - CORPORATIVA Y TESORERIA EXTRANJERO</v>
          </cell>
          <cell r="AL393" t="str">
            <v>Ocultar</v>
          </cell>
          <cell r="AM393" t="str">
            <v>13810 - NEGOCIO EN SUC. BRUSELAS</v>
          </cell>
          <cell r="AN393" t="str">
            <v>Ocultar</v>
          </cell>
          <cell r="AO393" t="str">
            <v>Ocultar</v>
          </cell>
          <cell r="AP393" t="str">
            <v>Ocultar</v>
          </cell>
          <cell r="AQ393" t="str">
            <v>Ocultar</v>
          </cell>
        </row>
        <row r="394">
          <cell r="AI394" t="str">
            <v>10000 - GRUPO SANTANDER CENTRAL HISPANO</v>
          </cell>
          <cell r="AJ394" t="str">
            <v>13000 - BANCA MAYORISTA GLOBAL</v>
          </cell>
          <cell r="AK394" t="str">
            <v>13040 - CORPORATIVA Y TESORERIA EXTRANJERO</v>
          </cell>
          <cell r="AL394" t="str">
            <v>Ocultar</v>
          </cell>
          <cell r="AM394" t="str">
            <v>13822 - BANCA CORPORATIVA EN GIBRALTAR</v>
          </cell>
          <cell r="AN394" t="str">
            <v>Ocultar</v>
          </cell>
          <cell r="AO394" t="str">
            <v>Ocultar</v>
          </cell>
          <cell r="AP394" t="str">
            <v>Ocultar</v>
          </cell>
          <cell r="AQ394" t="str">
            <v>Ocultar</v>
          </cell>
        </row>
        <row r="395">
          <cell r="AI395" t="str">
            <v>10000 - GRUPO SANTANDER CENTRAL HISPANO</v>
          </cell>
          <cell r="AJ395" t="str">
            <v>13000 - BANCA MAYORISTA GLOBAL</v>
          </cell>
          <cell r="AK395" t="str">
            <v>13050 - RESULTADOS POR ARGENTINA</v>
          </cell>
          <cell r="AL395" t="str">
            <v>Ocultar</v>
          </cell>
          <cell r="AM395" t="str">
            <v>Ocultar</v>
          </cell>
          <cell r="AN395" t="str">
            <v>Ocultar</v>
          </cell>
          <cell r="AO395" t="str">
            <v>Ocultar</v>
          </cell>
          <cell r="AP395" t="str">
            <v>Ocultar</v>
          </cell>
          <cell r="AQ395" t="str">
            <v>Ocultar</v>
          </cell>
        </row>
        <row r="396">
          <cell r="AI396" t="str">
            <v>10000 - GRUPO SANTANDER CENTRAL HISPANO</v>
          </cell>
          <cell r="AJ396" t="str">
            <v>13000 - BANCA MAYORISTA GLOBAL</v>
          </cell>
          <cell r="AK396" t="str">
            <v>13060 - TESORERIA - MANAGEMENT GLOBAL</v>
          </cell>
          <cell r="AL396" t="str">
            <v>Ocultar</v>
          </cell>
          <cell r="AM396" t="str">
            <v>Ocultar</v>
          </cell>
          <cell r="AN396" t="str">
            <v>Ocultar</v>
          </cell>
          <cell r="AO396" t="str">
            <v>Ocultar</v>
          </cell>
          <cell r="AP396" t="str">
            <v>Ocultar</v>
          </cell>
          <cell r="AQ396" t="str">
            <v>Ocultar</v>
          </cell>
        </row>
        <row r="397">
          <cell r="AI397" t="str">
            <v>10000 - GRUPO SANTANDER CENTRAL HISPANO</v>
          </cell>
          <cell r="AJ397" t="str">
            <v>16000 - GESTION DE ACTIVOS Y BANCA PRIVADA</v>
          </cell>
          <cell r="AK397" t="str">
            <v>16001 - GESTION DE ACTIVOS</v>
          </cell>
          <cell r="AL397" t="str">
            <v>16003 - GESTORAS - AMERICA</v>
          </cell>
          <cell r="AM397" t="str">
            <v>16010 - GESTION DE ACTIVOS - CHILE</v>
          </cell>
          <cell r="AN397" t="str">
            <v>Ocultar</v>
          </cell>
          <cell r="AO397" t="str">
            <v>Ocultar</v>
          </cell>
          <cell r="AP397" t="str">
            <v>22010 - LATINOAMERICA PROFORMA - CHILE</v>
          </cell>
          <cell r="AQ397" t="str">
            <v>22000 - LATINOAMERICA - PROFORMA</v>
          </cell>
        </row>
        <row r="398">
          <cell r="AI398" t="str">
            <v>10000 - GRUPO SANTANDER CENTRAL HISPANO</v>
          </cell>
          <cell r="AJ398" t="str">
            <v>16000 - GESTION DE ACTIVOS Y BANCA PRIVADA</v>
          </cell>
          <cell r="AK398" t="str">
            <v>16001 - GESTION DE ACTIVOS</v>
          </cell>
          <cell r="AL398" t="str">
            <v>16003 - GESTORAS - AMERICA</v>
          </cell>
          <cell r="AM398" t="str">
            <v>16020 - GESTION DE ACTIVOS - URUGUAY</v>
          </cell>
          <cell r="AN398" t="str">
            <v>Ocultar</v>
          </cell>
          <cell r="AO398" t="str">
            <v>Ocultar</v>
          </cell>
          <cell r="AP398" t="str">
            <v>22020 - LATINOAMERICA PROFORMA - URUGUAY</v>
          </cell>
          <cell r="AQ398" t="str">
            <v>22000 - LATINOAMERICA - PROFORMA</v>
          </cell>
        </row>
        <row r="399">
          <cell r="AI399" t="str">
            <v>10000 - GRUPO SANTANDER CENTRAL HISPANO</v>
          </cell>
          <cell r="AJ399" t="str">
            <v>16000 - GESTION DE ACTIVOS Y BANCA PRIVADA</v>
          </cell>
          <cell r="AK399" t="str">
            <v>16001 - GESTION DE ACTIVOS</v>
          </cell>
          <cell r="AL399" t="str">
            <v>16003 - GESTORAS - AMERICA</v>
          </cell>
          <cell r="AM399" t="str">
            <v>16030 - GESTION DE ACTIVOS - PUERTO RICO</v>
          </cell>
          <cell r="AN399" t="str">
            <v>Ocultar</v>
          </cell>
          <cell r="AO399" t="str">
            <v>Ocultar</v>
          </cell>
          <cell r="AP399" t="str">
            <v>22030 - LATINOAMERICA PROFORMA - PUERTO RICO</v>
          </cell>
          <cell r="AQ399" t="str">
            <v>22000 - LATINOAMERICA - PROFORMA</v>
          </cell>
        </row>
        <row r="400">
          <cell r="AI400" t="str">
            <v>10000 - GRUPO SANTANDER CENTRAL HISPANO</v>
          </cell>
          <cell r="AJ400" t="str">
            <v>16000 - GESTION DE ACTIVOS Y BANCA PRIVADA</v>
          </cell>
          <cell r="AK400" t="str">
            <v>16001 - GESTION DE ACTIVOS</v>
          </cell>
          <cell r="AL400" t="str">
            <v>16003 - GESTORAS - AMERICA</v>
          </cell>
          <cell r="AM400" t="str">
            <v>16080 - GESTION DE ACTIVOS - PERU</v>
          </cell>
          <cell r="AN400" t="str">
            <v>Ocultar</v>
          </cell>
          <cell r="AO400" t="str">
            <v>Ocultar</v>
          </cell>
          <cell r="AP400" t="str">
            <v>22080 - LATINOAMERICA PROFORMA - PERU</v>
          </cell>
          <cell r="AQ400" t="str">
            <v>22000 - LATINOAMERICA - PROFORMA</v>
          </cell>
        </row>
        <row r="401">
          <cell r="AI401" t="str">
            <v>10000 - GRUPO SANTANDER CENTRAL HISPANO</v>
          </cell>
          <cell r="AJ401" t="str">
            <v>16000 - GESTION DE ACTIVOS Y BANCA PRIVADA</v>
          </cell>
          <cell r="AK401" t="str">
            <v>16001 - GESTION DE ACTIVOS</v>
          </cell>
          <cell r="AL401" t="str">
            <v>16003 - GESTORAS - AMERICA</v>
          </cell>
          <cell r="AM401" t="str">
            <v>16110 - GESTION ACTIVOS - VENEZUELA</v>
          </cell>
          <cell r="AN401" t="str">
            <v>Ocultar</v>
          </cell>
          <cell r="AO401" t="str">
            <v>Ocultar</v>
          </cell>
          <cell r="AP401" t="str">
            <v>22110 - LATINOAMERICA PROFORMA - VENEZUELA</v>
          </cell>
          <cell r="AQ401" t="str">
            <v>22000 - LATINOAMERICA - PROFORMA</v>
          </cell>
        </row>
        <row r="402">
          <cell r="AI402" t="str">
            <v>10000 - GRUPO SANTANDER CENTRAL HISPANO</v>
          </cell>
          <cell r="AJ402" t="str">
            <v>16000 - GESTION DE ACTIVOS Y BANCA PRIVADA</v>
          </cell>
          <cell r="AK402" t="str">
            <v>16001 - GESTION DE ACTIVOS</v>
          </cell>
          <cell r="AL402" t="str">
            <v>16003 - GESTORAS - AMERICA</v>
          </cell>
          <cell r="AM402" t="str">
            <v>16130 - GESTION DE ACTIVOS - MEJICO</v>
          </cell>
          <cell r="AN402" t="str">
            <v>Ocultar</v>
          </cell>
          <cell r="AO402" t="str">
            <v>Ocultar</v>
          </cell>
          <cell r="AP402" t="str">
            <v>22130 - LATINOAMERICA PROFORMA - MEJICO</v>
          </cell>
          <cell r="AQ402" t="str">
            <v>22000 - LATINOAMERICA - PROFORMA</v>
          </cell>
        </row>
        <row r="403">
          <cell r="AI403" t="str">
            <v>10000 - GRUPO SANTANDER CENTRAL HISPANO</v>
          </cell>
          <cell r="AJ403" t="str">
            <v>16000 - GESTION DE ACTIVOS Y BANCA PRIVADA</v>
          </cell>
          <cell r="AK403" t="str">
            <v>16001 - GESTION DE ACTIVOS</v>
          </cell>
          <cell r="AL403" t="str">
            <v>16003 - GESTORAS - AMERICA</v>
          </cell>
          <cell r="AM403" t="str">
            <v>16140 - GESTION DE ACTIVOS - COLOMBIA</v>
          </cell>
          <cell r="AN403" t="str">
            <v>Ocultar</v>
          </cell>
          <cell r="AO403" t="str">
            <v>Ocultar</v>
          </cell>
          <cell r="AP403" t="str">
            <v>22140 - LATINOAMERICA PROFORMA - COLOMBIA</v>
          </cell>
          <cell r="AQ403" t="str">
            <v>22000 - LATINOAMERICA - PROFORMA</v>
          </cell>
        </row>
        <row r="404">
          <cell r="AI404" t="str">
            <v>10000 - GRUPO SANTANDER CENTRAL HISPANO</v>
          </cell>
          <cell r="AJ404" t="str">
            <v>16000 - GESTION DE ACTIVOS Y BANCA PRIVADA</v>
          </cell>
          <cell r="AK404" t="str">
            <v>16001 - GESTION DE ACTIVOS</v>
          </cell>
          <cell r="AL404" t="str">
            <v>16003 - GESTORAS - AMERICA</v>
          </cell>
          <cell r="AM404" t="str">
            <v>16150 - GESTION DE ACTIVOS - ARGENTINA</v>
          </cell>
          <cell r="AN404" t="str">
            <v>Ocultar</v>
          </cell>
          <cell r="AO404" t="str">
            <v>Ocultar</v>
          </cell>
          <cell r="AP404" t="str">
            <v>22150 - LATINOAMERICA PROFORMA - ARGENTINA</v>
          </cell>
          <cell r="AQ404" t="str">
            <v>22000 - LATINOAMERICA - PROFORMA</v>
          </cell>
        </row>
        <row r="405">
          <cell r="AI405" t="str">
            <v>10000 - GRUPO SANTANDER CENTRAL HISPANO</v>
          </cell>
          <cell r="AJ405" t="str">
            <v>16000 - GESTION DE ACTIVOS Y BANCA PRIVADA</v>
          </cell>
          <cell r="AK405" t="str">
            <v>16001 - GESTION DE ACTIVOS</v>
          </cell>
          <cell r="AL405" t="str">
            <v>16003 - GESTORAS - AMERICA</v>
          </cell>
          <cell r="AM405" t="str">
            <v>16160 - GESTION DE ACTIVOS - BRASIL</v>
          </cell>
          <cell r="AN405" t="str">
            <v>Ocultar</v>
          </cell>
          <cell r="AO405" t="str">
            <v>Ocultar</v>
          </cell>
          <cell r="AP405" t="str">
            <v>22160 - LATINOAMERICA PROFORMA - BRASIL</v>
          </cell>
          <cell r="AQ405" t="str">
            <v>22000 - LATINOAMERICA - PROFORMA</v>
          </cell>
        </row>
        <row r="406">
          <cell r="AI406" t="str">
            <v>10000 - GRUPO SANTANDER CENTRAL HISPANO</v>
          </cell>
          <cell r="AJ406" t="str">
            <v>16000 - GESTION DE ACTIVOS Y BANCA PRIVADA</v>
          </cell>
          <cell r="AK406" t="str">
            <v>16001 - GESTION DE ACTIVOS</v>
          </cell>
          <cell r="AL406" t="str">
            <v>16003 - GESTORAS - AMERICA</v>
          </cell>
          <cell r="AM406" t="str">
            <v>16350 - GESTION DE ACTIVOS - BOLIVIA</v>
          </cell>
          <cell r="AN406" t="str">
            <v>Ocultar</v>
          </cell>
          <cell r="AO406" t="str">
            <v>Ocultar</v>
          </cell>
          <cell r="AP406" t="str">
            <v>22350 - LATINOAMERICA PROFORMA - BOLIVIA</v>
          </cell>
          <cell r="AQ406" t="str">
            <v>22000 - LATINOAMERICA - PROFORMA</v>
          </cell>
        </row>
        <row r="407">
          <cell r="AI407" t="str">
            <v>10000 - GRUPO SANTANDER CENTRAL HISPANO</v>
          </cell>
          <cell r="AJ407" t="str">
            <v>16000 - GESTION DE ACTIVOS Y BANCA PRIVADA</v>
          </cell>
          <cell r="AK407" t="str">
            <v>16001 - GESTION DE ACTIVOS</v>
          </cell>
          <cell r="AL407" t="str">
            <v>16003 - GESTORAS - AMERICA</v>
          </cell>
          <cell r="AM407" t="str">
            <v>16900 - RESTO GESTION ACTIVOS AMERICA</v>
          </cell>
          <cell r="AN407" t="str">
            <v>Ocultar</v>
          </cell>
          <cell r="AO407" t="str">
            <v>Ocultar</v>
          </cell>
          <cell r="AP407" t="str">
            <v>22200 - LATINOAMERICA PROFORMA - RESTO</v>
          </cell>
          <cell r="AQ407" t="str">
            <v>22000 - LATINOAMERICA - PROFORMA</v>
          </cell>
        </row>
        <row r="408">
          <cell r="AI408" t="str">
            <v>10000 - GRUPO SANTANDER CENTRAL HISPANO</v>
          </cell>
          <cell r="AJ408" t="str">
            <v>16000 - GESTION DE ACTIVOS Y BANCA PRIVADA</v>
          </cell>
          <cell r="AK408" t="str">
            <v>16001 - GESTION DE ACTIVOS</v>
          </cell>
          <cell r="AL408" t="str">
            <v>16050 - GESTION DE ACTIVOS - PORTUGAL</v>
          </cell>
          <cell r="AM408" t="str">
            <v>Ocultar</v>
          </cell>
          <cell r="AN408" t="str">
            <v>Ocultar</v>
          </cell>
          <cell r="AO408" t="str">
            <v>Ocultar</v>
          </cell>
          <cell r="AP408" t="str">
            <v>Ocultar</v>
          </cell>
          <cell r="AQ408" t="str">
            <v>30000 - PORTUGAL - PROFORMA</v>
          </cell>
        </row>
        <row r="409">
          <cell r="AI409" t="str">
            <v>10000 - GRUPO SANTANDER CENTRAL HISPANO</v>
          </cell>
          <cell r="AJ409" t="str">
            <v>16000 - GESTION DE ACTIVOS Y BANCA PRIVADA</v>
          </cell>
          <cell r="AK409" t="str">
            <v>16001 - GESTION DE ACTIVOS</v>
          </cell>
          <cell r="AL409" t="str">
            <v>16300 - GESTION DE ACTIVOS - ESPAÑA</v>
          </cell>
          <cell r="AM409" t="str">
            <v>Ocultar</v>
          </cell>
          <cell r="AN409" t="str">
            <v>Ocultar</v>
          </cell>
          <cell r="AO409" t="str">
            <v>Ocultar</v>
          </cell>
          <cell r="AP409" t="str">
            <v>Ocultar</v>
          </cell>
          <cell r="AQ409" t="str">
            <v>Ocultar</v>
          </cell>
        </row>
        <row r="410">
          <cell r="AI410" t="str">
            <v>10000 - GRUPO SANTANDER CENTRAL HISPANO</v>
          </cell>
          <cell r="AJ410" t="str">
            <v>16000 - GESTION DE ACTIVOS Y BANCA PRIVADA</v>
          </cell>
          <cell r="AK410" t="str">
            <v>16002 - BANCA PRIVADA</v>
          </cell>
          <cell r="AL410" t="str">
            <v>16410 - B.S.N. BANIF</v>
          </cell>
          <cell r="AM410" t="str">
            <v>Ocultar</v>
          </cell>
          <cell r="AN410" t="str">
            <v>Ocultar</v>
          </cell>
          <cell r="AO410" t="str">
            <v>Ocultar</v>
          </cell>
          <cell r="AP410" t="str">
            <v>Ocultar</v>
          </cell>
          <cell r="AQ410" t="str">
            <v>Ocultar</v>
          </cell>
        </row>
        <row r="411">
          <cell r="AI411" t="str">
            <v>10000 - GRUPO SANTANDER CENTRAL HISPANO</v>
          </cell>
          <cell r="AJ411" t="str">
            <v>16000 - GESTION DE ACTIVOS Y BANCA PRIVADA</v>
          </cell>
          <cell r="AK411" t="str">
            <v>16002 - BANCA PRIVADA</v>
          </cell>
          <cell r="AL411" t="str">
            <v>16420 - RESTO BANCA PRIVADA ESPAÑA</v>
          </cell>
          <cell r="AM411" t="str">
            <v>Ocultar</v>
          </cell>
          <cell r="AN411" t="str">
            <v>Ocultar</v>
          </cell>
          <cell r="AO411" t="str">
            <v>Ocultar</v>
          </cell>
          <cell r="AP411" t="str">
            <v>Ocultar</v>
          </cell>
          <cell r="AQ411" t="str">
            <v>Ocultar</v>
          </cell>
        </row>
        <row r="412">
          <cell r="AI412" t="str">
            <v>10000 - GRUPO SANTANDER CENTRAL HISPANO</v>
          </cell>
          <cell r="AJ412" t="str">
            <v>16000 - GESTION DE ACTIVOS Y BANCA PRIVADA</v>
          </cell>
          <cell r="AK412" t="str">
            <v>16002 - BANCA PRIVADA</v>
          </cell>
          <cell r="AL412" t="str">
            <v>16700 - B.P.I. INTERNACIONAL</v>
          </cell>
          <cell r="AM412" t="str">
            <v>16500 - RESTO B.P.I.</v>
          </cell>
          <cell r="AN412" t="str">
            <v>Ocultar</v>
          </cell>
          <cell r="AO412" t="str">
            <v>Ocultar</v>
          </cell>
          <cell r="AP412" t="str">
            <v>Ocultar</v>
          </cell>
          <cell r="AQ412" t="str">
            <v>Ocultar</v>
          </cell>
        </row>
        <row r="413">
          <cell r="AI413" t="str">
            <v>10000 - GRUPO SANTANDER CENTRAL HISPANO</v>
          </cell>
          <cell r="AJ413" t="str">
            <v>16000 - GESTION DE ACTIVOS Y BANCA PRIVADA</v>
          </cell>
          <cell r="AK413" t="str">
            <v>16002 - BANCA PRIVADA</v>
          </cell>
          <cell r="AL413" t="str">
            <v>16700 - B.P.I. INTERNACIONAL</v>
          </cell>
          <cell r="AM413" t="str">
            <v>29000 - BPI - AMERICA</v>
          </cell>
          <cell r="AN413" t="str">
            <v>29010 - BPI - CHILE</v>
          </cell>
          <cell r="AO413" t="str">
            <v>Ocultar</v>
          </cell>
          <cell r="AP413" t="str">
            <v>22010 - LATINOAMERICA PROFORMA - CHILE</v>
          </cell>
          <cell r="AQ413" t="str">
            <v>22000 - LATINOAMERICA - PROFORMA</v>
          </cell>
        </row>
        <row r="414">
          <cell r="AI414" t="str">
            <v>10000 - GRUPO SANTANDER CENTRAL HISPANO</v>
          </cell>
          <cell r="AJ414" t="str">
            <v>16000 - GESTION DE ACTIVOS Y BANCA PRIVADA</v>
          </cell>
          <cell r="AK414" t="str">
            <v>16002 - BANCA PRIVADA</v>
          </cell>
          <cell r="AL414" t="str">
            <v>16700 - B.P.I. INTERNACIONAL</v>
          </cell>
          <cell r="AM414" t="str">
            <v>29000 - BPI - AMERICA</v>
          </cell>
          <cell r="AN414" t="str">
            <v>29020 - BPI - URUGUAY</v>
          </cell>
          <cell r="AO414" t="str">
            <v>Ocultar</v>
          </cell>
          <cell r="AP414" t="str">
            <v>22020 - LATINOAMERICA PROFORMA - URUGUAY</v>
          </cell>
          <cell r="AQ414" t="str">
            <v>22000 - LATINOAMERICA - PROFORMA</v>
          </cell>
        </row>
        <row r="415">
          <cell r="AI415" t="str">
            <v>10000 - GRUPO SANTANDER CENTRAL HISPANO</v>
          </cell>
          <cell r="AJ415" t="str">
            <v>16000 - GESTION DE ACTIVOS Y BANCA PRIVADA</v>
          </cell>
          <cell r="AK415" t="str">
            <v>16002 - BANCA PRIVADA</v>
          </cell>
          <cell r="AL415" t="str">
            <v>16700 - B.P.I. INTERNACIONAL</v>
          </cell>
          <cell r="AM415" t="str">
            <v>29000 - BPI - AMERICA</v>
          </cell>
          <cell r="AN415" t="str">
            <v>29030 - BPI - PUERTO RICO</v>
          </cell>
          <cell r="AO415" t="str">
            <v>Ocultar</v>
          </cell>
          <cell r="AP415" t="str">
            <v>22030 - LATINOAMERICA PROFORMA - PUERTO RICO</v>
          </cell>
          <cell r="AQ415" t="str">
            <v>22000 - LATINOAMERICA - PROFORMA</v>
          </cell>
        </row>
        <row r="416">
          <cell r="AI416" t="str">
            <v>10000 - GRUPO SANTANDER CENTRAL HISPANO</v>
          </cell>
          <cell r="AJ416" t="str">
            <v>16000 - GESTION DE ACTIVOS Y BANCA PRIVADA</v>
          </cell>
          <cell r="AK416" t="str">
            <v>16002 - BANCA PRIVADA</v>
          </cell>
          <cell r="AL416" t="str">
            <v>16700 - B.P.I. INTERNACIONAL</v>
          </cell>
          <cell r="AM416" t="str">
            <v>29000 - BPI - AMERICA</v>
          </cell>
          <cell r="AN416" t="str">
            <v>29080 - BPI - PERU</v>
          </cell>
          <cell r="AO416" t="str">
            <v>Ocultar</v>
          </cell>
          <cell r="AP416" t="str">
            <v>22080 - LATINOAMERICA PROFORMA - PERU</v>
          </cell>
          <cell r="AQ416" t="str">
            <v>22000 - LATINOAMERICA - PROFORMA</v>
          </cell>
        </row>
        <row r="417">
          <cell r="AI417" t="str">
            <v>10000 - GRUPO SANTANDER CENTRAL HISPANO</v>
          </cell>
          <cell r="AJ417" t="str">
            <v>16000 - GESTION DE ACTIVOS Y BANCA PRIVADA</v>
          </cell>
          <cell r="AK417" t="str">
            <v>16002 - BANCA PRIVADA</v>
          </cell>
          <cell r="AL417" t="str">
            <v>16700 - B.P.I. INTERNACIONAL</v>
          </cell>
          <cell r="AM417" t="str">
            <v>29000 - BPI - AMERICA</v>
          </cell>
          <cell r="AN417" t="str">
            <v>29110 - BPI - VENEZUELA</v>
          </cell>
          <cell r="AO417" t="str">
            <v>Ocultar</v>
          </cell>
          <cell r="AP417" t="str">
            <v>22110 - LATINOAMERICA PROFORMA - VENEZUELA</v>
          </cell>
          <cell r="AQ417" t="str">
            <v>22000 - LATINOAMERICA - PROFORMA</v>
          </cell>
        </row>
        <row r="418">
          <cell r="AI418" t="str">
            <v>10000 - GRUPO SANTANDER CENTRAL HISPANO</v>
          </cell>
          <cell r="AJ418" t="str">
            <v>16000 - GESTION DE ACTIVOS Y BANCA PRIVADA</v>
          </cell>
          <cell r="AK418" t="str">
            <v>16002 - BANCA PRIVADA</v>
          </cell>
          <cell r="AL418" t="str">
            <v>16700 - B.P.I. INTERNACIONAL</v>
          </cell>
          <cell r="AM418" t="str">
            <v>29000 - BPI - AMERICA</v>
          </cell>
          <cell r="AN418" t="str">
            <v>29130 - BPI - MEJICO</v>
          </cell>
          <cell r="AO418" t="str">
            <v>Ocultar</v>
          </cell>
          <cell r="AP418" t="str">
            <v>22130 - LATINOAMERICA PROFORMA - MEJICO</v>
          </cell>
          <cell r="AQ418" t="str">
            <v>22000 - LATINOAMERICA - PROFORMA</v>
          </cell>
        </row>
        <row r="419">
          <cell r="AI419" t="str">
            <v>10000 - GRUPO SANTANDER CENTRAL HISPANO</v>
          </cell>
          <cell r="AJ419" t="str">
            <v>16000 - GESTION DE ACTIVOS Y BANCA PRIVADA</v>
          </cell>
          <cell r="AK419" t="str">
            <v>16002 - BANCA PRIVADA</v>
          </cell>
          <cell r="AL419" t="str">
            <v>16700 - B.P.I. INTERNACIONAL</v>
          </cell>
          <cell r="AM419" t="str">
            <v>29000 - BPI - AMERICA</v>
          </cell>
          <cell r="AN419" t="str">
            <v>29140 - BPI - COLOMBIA</v>
          </cell>
          <cell r="AO419" t="str">
            <v>Ocultar</v>
          </cell>
          <cell r="AP419" t="str">
            <v>22140 - LATINOAMERICA PROFORMA - COLOMBIA</v>
          </cell>
          <cell r="AQ419" t="str">
            <v>22000 - LATINOAMERICA - PROFORMA</v>
          </cell>
        </row>
        <row r="420">
          <cell r="AI420" t="str">
            <v>10000 - GRUPO SANTANDER CENTRAL HISPANO</v>
          </cell>
          <cell r="AJ420" t="str">
            <v>16000 - GESTION DE ACTIVOS Y BANCA PRIVADA</v>
          </cell>
          <cell r="AK420" t="str">
            <v>16002 - BANCA PRIVADA</v>
          </cell>
          <cell r="AL420" t="str">
            <v>16700 - B.P.I. INTERNACIONAL</v>
          </cell>
          <cell r="AM420" t="str">
            <v>29000 - BPI - AMERICA</v>
          </cell>
          <cell r="AN420" t="str">
            <v>29150 - BPI - ARGENTINA</v>
          </cell>
          <cell r="AO420" t="str">
            <v>Ocultar</v>
          </cell>
          <cell r="AP420" t="str">
            <v>22150 - LATINOAMERICA PROFORMA - ARGENTINA</v>
          </cell>
          <cell r="AQ420" t="str">
            <v>22000 - LATINOAMERICA - PROFORMA</v>
          </cell>
        </row>
        <row r="421">
          <cell r="AI421" t="str">
            <v>10000 - GRUPO SANTANDER CENTRAL HISPANO</v>
          </cell>
          <cell r="AJ421" t="str">
            <v>16000 - GESTION DE ACTIVOS Y BANCA PRIVADA</v>
          </cell>
          <cell r="AK421" t="str">
            <v>16002 - BANCA PRIVADA</v>
          </cell>
          <cell r="AL421" t="str">
            <v>16700 - B.P.I. INTERNACIONAL</v>
          </cell>
          <cell r="AM421" t="str">
            <v>29000 - BPI - AMERICA</v>
          </cell>
          <cell r="AN421" t="str">
            <v>29160 - BPI - BRASIL</v>
          </cell>
          <cell r="AO421" t="str">
            <v>Ocultar</v>
          </cell>
          <cell r="AP421" t="str">
            <v>22160 - LATINOAMERICA PROFORMA - BRASIL</v>
          </cell>
          <cell r="AQ421" t="str">
            <v>22000 - LATINOAMERICA - PROFORMA</v>
          </cell>
        </row>
        <row r="422">
          <cell r="AI422" t="str">
            <v>10000 - GRUPO SANTANDER CENTRAL HISPANO</v>
          </cell>
          <cell r="AJ422" t="str">
            <v>16000 - GESTION DE ACTIVOS Y BANCA PRIVADA</v>
          </cell>
          <cell r="AK422" t="str">
            <v>16002 - BANCA PRIVADA</v>
          </cell>
          <cell r="AL422" t="str">
            <v>16700 - B.P.I. INTERNACIONAL</v>
          </cell>
          <cell r="AM422" t="str">
            <v>29000 - BPI - AMERICA</v>
          </cell>
          <cell r="AN422" t="str">
            <v>29350 - BPI - BOLIVIA</v>
          </cell>
          <cell r="AO422" t="str">
            <v>Ocultar</v>
          </cell>
          <cell r="AP422" t="str">
            <v>22350 - LATINOAMERICA PROFORMA - BOLIVIA</v>
          </cell>
          <cell r="AQ422" t="str">
            <v>22000 - LATINOAMERICA - PROFORMA</v>
          </cell>
        </row>
        <row r="423">
          <cell r="AI423" t="str">
            <v>10000 - GRUPO SANTANDER CENTRAL HISPANO</v>
          </cell>
          <cell r="AJ423" t="str">
            <v>16000 - GESTION DE ACTIVOS Y BANCA PRIVADA</v>
          </cell>
          <cell r="AK423" t="str">
            <v>16002 - BANCA PRIVADA</v>
          </cell>
          <cell r="AL423" t="str">
            <v>16700 - B.P.I. INTERNACIONAL</v>
          </cell>
          <cell r="AM423" t="str">
            <v>29000 - BPI - AMERICA</v>
          </cell>
          <cell r="AN423" t="str">
            <v>29360 - RESTO LATINOAMERICA (PAN)</v>
          </cell>
          <cell r="AO423" t="str">
            <v>Ocultar</v>
          </cell>
          <cell r="AP423" t="str">
            <v>22200 - LATINOAMERICA PROFORMA - RESTO</v>
          </cell>
          <cell r="AQ423" t="str">
            <v>22000 - LATINOAMERICA - PROFORMA</v>
          </cell>
        </row>
        <row r="424">
          <cell r="AI424" t="str">
            <v>10000 - GRUPO SANTANDER CENTRAL HISPANO</v>
          </cell>
          <cell r="AJ424" t="str">
            <v>16000 - GESTION DE ACTIVOS Y BANCA PRIVADA</v>
          </cell>
          <cell r="AK424" t="str">
            <v>16002 - BANCA PRIVADA</v>
          </cell>
          <cell r="AL424" t="str">
            <v>16700 - B.P.I. INTERNACIONAL</v>
          </cell>
          <cell r="AM424" t="str">
            <v>29000 - BPI - AMERICA</v>
          </cell>
          <cell r="AN424" t="str">
            <v>29420 - BPI - PARAGUAY</v>
          </cell>
          <cell r="AO424" t="str">
            <v>Ocultar</v>
          </cell>
          <cell r="AP424" t="str">
            <v>22420 - LATINOAMERICA PROFORMA - PARAGUAY</v>
          </cell>
          <cell r="AQ424" t="str">
            <v>22000 - LATINOAMERICA - PROFORMA</v>
          </cell>
        </row>
        <row r="425">
          <cell r="AI425" t="str">
            <v>10000 - GRUPO SANTANDER CENTRAL HISPANO</v>
          </cell>
          <cell r="AJ425" t="str">
            <v>17000 - PARTICIPACIONES / GESTION FINANCIERA</v>
          </cell>
          <cell r="AK425" t="str">
            <v>Ocultar</v>
          </cell>
          <cell r="AL425" t="str">
            <v>Ocultar</v>
          </cell>
          <cell r="AM425" t="str">
            <v>Ocultar</v>
          </cell>
          <cell r="AN425" t="str">
            <v>Ocultar</v>
          </cell>
          <cell r="AO425" t="str">
            <v>Ocultar</v>
          </cell>
          <cell r="AP425" t="str">
            <v>Ocultar</v>
          </cell>
          <cell r="AQ425" t="str">
            <v>Ocultar</v>
          </cell>
        </row>
        <row r="426">
          <cell r="AI426" t="str">
            <v>10000 - GRUPO SANTANDER CENTRAL HISPANO</v>
          </cell>
          <cell r="AJ426" t="str">
            <v>17000 - PARTICIPACIONES / GESTION FINANCIERA</v>
          </cell>
          <cell r="AK426" t="str">
            <v>Ocultar</v>
          </cell>
          <cell r="AL426" t="str">
            <v>Ocultar</v>
          </cell>
          <cell r="AM426" t="str">
            <v>Ocultar</v>
          </cell>
          <cell r="AN426" t="str">
            <v>Ocultar</v>
          </cell>
          <cell r="AO426" t="str">
            <v>Ocultar</v>
          </cell>
          <cell r="AP426" t="str">
            <v>Ocultar</v>
          </cell>
          <cell r="AQ426" t="str">
            <v>Ocultar</v>
          </cell>
        </row>
        <row r="427">
          <cell r="AI427" t="str">
            <v>10000 - GRUPO SANTANDER CENTRAL HISPANO</v>
          </cell>
          <cell r="AJ427" t="str">
            <v>17000 - PARTICIPACIONES / GESTION FINANCIERA</v>
          </cell>
          <cell r="AK427" t="str">
            <v>Ocultar</v>
          </cell>
          <cell r="AL427" t="str">
            <v>Ocultar</v>
          </cell>
          <cell r="AM427" t="str">
            <v>Ocultar</v>
          </cell>
          <cell r="AN427" t="str">
            <v>Ocultar</v>
          </cell>
          <cell r="AO427" t="str">
            <v>Ocultar</v>
          </cell>
          <cell r="AP427" t="str">
            <v>Ocultar</v>
          </cell>
          <cell r="AQ427" t="str">
            <v>Ocultar</v>
          </cell>
        </row>
        <row r="428">
          <cell r="AI428" t="str">
            <v>10000 - GRUPO SANTANDER CENTRAL HISPANO</v>
          </cell>
          <cell r="AJ428" t="str">
            <v>17000 - PARTICIPACIONES / GESTION FINANCIERA</v>
          </cell>
          <cell r="AK428" t="str">
            <v>Ocultar</v>
          </cell>
          <cell r="AL428" t="str">
            <v>Ocultar</v>
          </cell>
          <cell r="AM428" t="str">
            <v>Ocultar</v>
          </cell>
          <cell r="AN428" t="str">
            <v>Ocultar</v>
          </cell>
          <cell r="AO428" t="str">
            <v>Ocultar</v>
          </cell>
          <cell r="AP428" t="str">
            <v>Ocultar</v>
          </cell>
          <cell r="AQ428" t="str">
            <v>Ocultar</v>
          </cell>
        </row>
        <row r="429">
          <cell r="AI429" t="str">
            <v>10000 - GRUPO SANTANDER CENTRAL HISPANO</v>
          </cell>
          <cell r="AJ429" t="str">
            <v>17000 - PARTICIPACIONES / GESTION FINANCIERA</v>
          </cell>
          <cell r="AK429" t="str">
            <v>Ocultar</v>
          </cell>
          <cell r="AL429" t="str">
            <v>Ocultar</v>
          </cell>
          <cell r="AM429" t="str">
            <v>Ocultar</v>
          </cell>
          <cell r="AN429" t="str">
            <v>Ocultar</v>
          </cell>
          <cell r="AO429" t="str">
            <v>Ocultar</v>
          </cell>
          <cell r="AP429" t="str">
            <v>Ocultar</v>
          </cell>
          <cell r="AQ429" t="str">
            <v>Ocultar</v>
          </cell>
        </row>
        <row r="430">
          <cell r="AI430" t="str">
            <v>10000 - GRUPO SANTANDER CENTRAL HISPANO</v>
          </cell>
          <cell r="AJ430" t="str">
            <v>17000 - PARTICIPACIONES / GESTION FINANCIERA</v>
          </cell>
          <cell r="AK430" t="str">
            <v>Ocultar</v>
          </cell>
          <cell r="AL430" t="str">
            <v>Ocultar</v>
          </cell>
          <cell r="AM430" t="str">
            <v>Ocultar</v>
          </cell>
          <cell r="AN430" t="str">
            <v>Ocultar</v>
          </cell>
          <cell r="AO430" t="str">
            <v>Ocultar</v>
          </cell>
          <cell r="AP430" t="str">
            <v>Ocultar</v>
          </cell>
          <cell r="AQ430" t="str">
            <v>Ocultar</v>
          </cell>
        </row>
        <row r="431">
          <cell r="AI431" t="str">
            <v>10000 - GRUPO SANTANDER CENTRAL HISPANO</v>
          </cell>
          <cell r="AJ431" t="str">
            <v>17000 - PARTICIPACIONES / GESTION FINANCIERA</v>
          </cell>
          <cell r="AK431" t="str">
            <v>Ocultar</v>
          </cell>
          <cell r="AL431" t="str">
            <v>Ocultar</v>
          </cell>
          <cell r="AM431" t="str">
            <v>Ocultar</v>
          </cell>
          <cell r="AN431" t="str">
            <v>Ocultar</v>
          </cell>
          <cell r="AO431" t="str">
            <v>Ocultar</v>
          </cell>
          <cell r="AP431" t="str">
            <v>Ocultar</v>
          </cell>
          <cell r="AQ431" t="str">
            <v>Ocultar</v>
          </cell>
        </row>
        <row r="432">
          <cell r="AI432" t="str">
            <v>10000 - GRUPO SANTANDER CENTRAL HISPANO</v>
          </cell>
          <cell r="AJ432" t="str">
            <v>17000 - PARTICIPACIONES / GESTION FINANCIERA</v>
          </cell>
          <cell r="AK432" t="str">
            <v>Ocultar</v>
          </cell>
          <cell r="AL432" t="str">
            <v>Ocultar</v>
          </cell>
          <cell r="AM432" t="str">
            <v>Ocultar</v>
          </cell>
          <cell r="AN432" t="str">
            <v>Ocultar</v>
          </cell>
          <cell r="AO432" t="str">
            <v>Ocultar</v>
          </cell>
          <cell r="AP432" t="str">
            <v>Ocultar</v>
          </cell>
          <cell r="AQ432" t="str">
            <v>Ocultar</v>
          </cell>
        </row>
        <row r="433">
          <cell r="AI433" t="str">
            <v>10000 - GRUPO SANTANDER CENTRAL HISPANO</v>
          </cell>
          <cell r="AJ433" t="str">
            <v>17000 - PARTICIPACIONES / GESTION FINANCIERA</v>
          </cell>
          <cell r="AK433" t="str">
            <v>Ocultar</v>
          </cell>
          <cell r="AL433" t="str">
            <v>Ocultar</v>
          </cell>
          <cell r="AM433" t="str">
            <v>Ocultar</v>
          </cell>
          <cell r="AN433" t="str">
            <v>Ocultar</v>
          </cell>
          <cell r="AO433" t="str">
            <v>Ocultar</v>
          </cell>
          <cell r="AP433" t="str">
            <v>Ocultar</v>
          </cell>
          <cell r="AQ433" t="str">
            <v>Ocultar</v>
          </cell>
        </row>
        <row r="434">
          <cell r="AI434" t="str">
            <v>10000 - GRUPO SANTANDER CENTRAL HISPANO</v>
          </cell>
          <cell r="AJ434" t="str">
            <v>17000 - PARTICIPACIONES / GESTION FINANCIERA</v>
          </cell>
          <cell r="AK434" t="str">
            <v>Ocultar</v>
          </cell>
          <cell r="AL434" t="str">
            <v>Ocultar</v>
          </cell>
          <cell r="AM434" t="str">
            <v>Ocultar</v>
          </cell>
          <cell r="AN434" t="str">
            <v>Ocultar</v>
          </cell>
          <cell r="AO434" t="str">
            <v>Ocultar</v>
          </cell>
          <cell r="AP434" t="str">
            <v>Ocultar</v>
          </cell>
          <cell r="AQ434" t="str">
            <v>Ocultar</v>
          </cell>
        </row>
        <row r="435">
          <cell r="AI435" t="str">
            <v>10000 - GRUPO SANTANDER CENTRAL HISPANO</v>
          </cell>
          <cell r="AJ435" t="str">
            <v>17000 - PARTICIPACIONES / GESTION FINANCIERA</v>
          </cell>
          <cell r="AK435" t="str">
            <v>Ocultar</v>
          </cell>
          <cell r="AL435" t="str">
            <v>Ocultar</v>
          </cell>
          <cell r="AM435" t="str">
            <v>Ocultar</v>
          </cell>
          <cell r="AN435" t="str">
            <v>Ocultar</v>
          </cell>
          <cell r="AO435" t="str">
            <v>Ocultar</v>
          </cell>
          <cell r="AP435" t="str">
            <v>Ocultar</v>
          </cell>
          <cell r="AQ435" t="str">
            <v>Ocultar</v>
          </cell>
        </row>
        <row r="436">
          <cell r="AI436" t="str">
            <v>10000 - GRUPO SANTANDER CENTRAL HISPANO</v>
          </cell>
          <cell r="AJ436" t="str">
            <v>17000 - PARTICIPACIONES / GESTION FINANCIERA</v>
          </cell>
          <cell r="AK436" t="str">
            <v>Ocultar</v>
          </cell>
          <cell r="AL436" t="str">
            <v>Ocultar</v>
          </cell>
          <cell r="AM436" t="str">
            <v>Ocultar</v>
          </cell>
          <cell r="AN436" t="str">
            <v>Ocultar</v>
          </cell>
          <cell r="AO436" t="str">
            <v>Ocultar</v>
          </cell>
          <cell r="AP436" t="str">
            <v>Ocultar</v>
          </cell>
          <cell r="AQ436" t="str">
            <v>Ocultar</v>
          </cell>
        </row>
        <row r="437">
          <cell r="AI437" t="str">
            <v>10000 - GRUPO SANTANDER CENTRAL HISPANO</v>
          </cell>
          <cell r="AJ437" t="str">
            <v>17000 - PARTICIPACIONES / GESTION FINANCIERA</v>
          </cell>
          <cell r="AK437" t="str">
            <v>Ocultar</v>
          </cell>
          <cell r="AL437" t="str">
            <v>Ocultar</v>
          </cell>
          <cell r="AM437" t="str">
            <v>Ocultar</v>
          </cell>
          <cell r="AN437" t="str">
            <v>Ocultar</v>
          </cell>
          <cell r="AO437" t="str">
            <v>Ocultar</v>
          </cell>
          <cell r="AP437" t="str">
            <v>Ocultar</v>
          </cell>
          <cell r="AQ437" t="str">
            <v>Ocultar</v>
          </cell>
        </row>
        <row r="438">
          <cell r="AI438" t="str">
            <v>10000 - GRUPO SANTANDER CENTRAL HISPANO</v>
          </cell>
          <cell r="AJ438" t="str">
            <v>17000 - PARTICIPACIONES / GESTION FINANCIERA</v>
          </cell>
          <cell r="AK438" t="str">
            <v>Ocultar</v>
          </cell>
          <cell r="AL438" t="str">
            <v>Ocultar</v>
          </cell>
          <cell r="AM438" t="str">
            <v>Ocultar</v>
          </cell>
          <cell r="AN438" t="str">
            <v>Ocultar</v>
          </cell>
          <cell r="AO438" t="str">
            <v>Ocultar</v>
          </cell>
          <cell r="AP438" t="str">
            <v>Ocultar</v>
          </cell>
          <cell r="AQ438" t="str">
            <v>Ocultar</v>
          </cell>
        </row>
        <row r="439">
          <cell r="AI439" t="str">
            <v>10000 - GRUPO SANTANDER CENTRAL HISPANO</v>
          </cell>
          <cell r="AJ439" t="str">
            <v>17000 - PARTICIPACIONES / GESTION FINANCIERA</v>
          </cell>
          <cell r="AK439" t="str">
            <v>Ocultar</v>
          </cell>
          <cell r="AL439" t="str">
            <v>Ocultar</v>
          </cell>
          <cell r="AM439" t="str">
            <v>Ocultar</v>
          </cell>
          <cell r="AN439" t="str">
            <v>Ocultar</v>
          </cell>
          <cell r="AO439" t="str">
            <v>Ocultar</v>
          </cell>
          <cell r="AP439" t="str">
            <v>Ocultar</v>
          </cell>
          <cell r="AQ439" t="str">
            <v>Ocultar</v>
          </cell>
        </row>
        <row r="440">
          <cell r="AI440" t="str">
            <v>10000 - GRUPO SANTANDER CENTRAL HISPANO</v>
          </cell>
          <cell r="AJ440" t="str">
            <v>17000 - PARTICIPACIONES / GESTION FINANCIERA</v>
          </cell>
          <cell r="AK440" t="str">
            <v>Ocultar</v>
          </cell>
          <cell r="AL440" t="str">
            <v>Ocultar</v>
          </cell>
          <cell r="AM440" t="str">
            <v>Ocultar</v>
          </cell>
          <cell r="AN440" t="str">
            <v>Ocultar</v>
          </cell>
          <cell r="AO440" t="str">
            <v>Ocultar</v>
          </cell>
          <cell r="AP440" t="str">
            <v>Ocultar</v>
          </cell>
          <cell r="AQ440" t="str">
            <v>Ocultar</v>
          </cell>
        </row>
        <row r="441">
          <cell r="AI441" t="str">
            <v>10000 - GRUPO SANTANDER CENTRAL HISPANO</v>
          </cell>
          <cell r="AJ441" t="str">
            <v>17000 - PARTICIPACIONES / GESTION FINANCIERA</v>
          </cell>
          <cell r="AK441" t="str">
            <v>Ocultar</v>
          </cell>
          <cell r="AL441" t="str">
            <v>Ocultar</v>
          </cell>
          <cell r="AM441" t="str">
            <v>Ocultar</v>
          </cell>
          <cell r="AN441" t="str">
            <v>Ocultar</v>
          </cell>
          <cell r="AO441" t="str">
            <v>Ocultar</v>
          </cell>
          <cell r="AP441" t="str">
            <v>Ocultar</v>
          </cell>
          <cell r="AQ441" t="str">
            <v>Ocultar</v>
          </cell>
        </row>
        <row r="442">
          <cell r="AI442" t="str">
            <v>10000 - GRUPO SANTANDER CENTRAL HISPANO</v>
          </cell>
          <cell r="AJ442" t="str">
            <v>17000 - PARTICIPACIONES / GESTION FINANCIERA</v>
          </cell>
          <cell r="AK442" t="str">
            <v>Ocultar</v>
          </cell>
          <cell r="AL442" t="str">
            <v>Ocultar</v>
          </cell>
          <cell r="AM442" t="str">
            <v>Ocultar</v>
          </cell>
          <cell r="AN442" t="str">
            <v>Ocultar</v>
          </cell>
          <cell r="AO442" t="str">
            <v>Ocultar</v>
          </cell>
          <cell r="AP442" t="str">
            <v>Ocultar</v>
          </cell>
          <cell r="AQ442" t="str">
            <v>Ocultar</v>
          </cell>
        </row>
        <row r="443">
          <cell r="AI443" t="str">
            <v>10000 - GRUPO SANTANDER CENTRAL HISPANO</v>
          </cell>
          <cell r="AJ443" t="str">
            <v>17000 - PARTICIPACIONES / GESTION FINANCIERA</v>
          </cell>
          <cell r="AK443" t="str">
            <v>Ocultar</v>
          </cell>
          <cell r="AL443" t="str">
            <v>Ocultar</v>
          </cell>
          <cell r="AM443" t="str">
            <v>Ocultar</v>
          </cell>
          <cell r="AN443" t="str">
            <v>Ocultar</v>
          </cell>
          <cell r="AO443" t="str">
            <v>Ocultar</v>
          </cell>
          <cell r="AP443" t="str">
            <v>Ocultar</v>
          </cell>
          <cell r="AQ443" t="str">
            <v>Ocultar</v>
          </cell>
        </row>
        <row r="444">
          <cell r="AI444" t="str">
            <v>10000 - GRUPO SANTANDER CENTRAL HISPANO</v>
          </cell>
          <cell r="AJ444" t="str">
            <v>17000 - PARTICIPACIONES / GESTION FINANCIERA</v>
          </cell>
          <cell r="AK444" t="str">
            <v>Ocultar</v>
          </cell>
          <cell r="AL444" t="str">
            <v>Ocultar</v>
          </cell>
          <cell r="AM444" t="str">
            <v>Ocultar</v>
          </cell>
          <cell r="AN444" t="str">
            <v>Ocultar</v>
          </cell>
          <cell r="AO444" t="str">
            <v>Ocultar</v>
          </cell>
          <cell r="AP444" t="str">
            <v>Ocultar</v>
          </cell>
          <cell r="AQ444" t="str">
            <v>Ocultar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REP Implementation"/>
      <sheetName val="Table 21"/>
      <sheetName val="Lists"/>
    </sheetNames>
    <sheetDataSet>
      <sheetData sheetId="0" refreshError="1"/>
      <sheetData sheetId="1" refreshError="1"/>
      <sheetData sheetId="2">
        <row r="17">
          <cell r="A17" t="str">
            <v>Yes, compulsory</v>
          </cell>
        </row>
        <row r="18">
          <cell r="A18" t="str">
            <v>Yes, optional</v>
          </cell>
        </row>
        <row r="19">
          <cell r="A19" t="str">
            <v>No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  <row r="39">
          <cell r="A39" t="str">
            <v>Fully</v>
          </cell>
        </row>
        <row r="40">
          <cell r="A40" t="str">
            <v>Partially</v>
          </cell>
        </row>
        <row r="41">
          <cell r="A41" t="str">
            <v>Not applied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AIN (2)"/>
      <sheetName val="SPAIN"/>
      <sheetName val="FACILITY"/>
      <sheetName val="SPAIN_(2)"/>
      <sheetName val="SPAIN_(2)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QUEO"/>
      <sheetName val="RESUMEN"/>
      <sheetName val="gap local"/>
      <sheetName val="mon_local"/>
      <sheetName val="De Miami"/>
      <sheetName val="M_Print"/>
      <sheetName val="gap_local"/>
      <sheetName val="De_Miami"/>
      <sheetName val="gap_local1"/>
      <sheetName val="De_Miami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>
        <row r="2">
          <cell r="K2">
            <v>39082</v>
          </cell>
        </row>
        <row r="6">
          <cell r="B6">
            <v>40</v>
          </cell>
          <cell r="C6" t="str">
            <v>ATS</v>
          </cell>
          <cell r="D6" t="str">
            <v>CHELÍN AUSTRIACO</v>
          </cell>
          <cell r="E6">
            <v>7.2672829999999994E-2</v>
          </cell>
          <cell r="F6">
            <v>7.2672829999999994E-2</v>
          </cell>
          <cell r="G6">
            <v>0</v>
          </cell>
          <cell r="H6">
            <v>7.2672829999999994E-2</v>
          </cell>
        </row>
        <row r="7">
          <cell r="B7">
            <v>300</v>
          </cell>
          <cell r="C7" t="str">
            <v>GRD</v>
          </cell>
          <cell r="D7" t="str">
            <v>DRACMA GRIEGO</v>
          </cell>
          <cell r="E7">
            <v>2.9347000000000002E-3</v>
          </cell>
          <cell r="F7">
            <v>2.9347000000000002E-3</v>
          </cell>
          <cell r="G7">
            <v>0</v>
          </cell>
          <cell r="H7">
            <v>2.9347000000000002E-3</v>
          </cell>
        </row>
        <row r="8">
          <cell r="B8">
            <v>620</v>
          </cell>
          <cell r="C8" t="str">
            <v>PTE</v>
          </cell>
          <cell r="D8" t="str">
            <v>ESCUDO PORTUGUES</v>
          </cell>
          <cell r="E8">
            <v>4.9879800000000004E-3</v>
          </cell>
          <cell r="F8">
            <v>4.9879800000000004E-3</v>
          </cell>
          <cell r="G8">
            <v>0</v>
          </cell>
          <cell r="H8">
            <v>4.9879800000000004E-3</v>
          </cell>
        </row>
        <row r="9">
          <cell r="B9">
            <v>978</v>
          </cell>
          <cell r="C9" t="str">
            <v>EUR</v>
          </cell>
          <cell r="D9" t="str">
            <v>EURO</v>
          </cell>
          <cell r="E9">
            <v>1</v>
          </cell>
          <cell r="F9">
            <v>1</v>
          </cell>
          <cell r="G9">
            <v>0</v>
          </cell>
          <cell r="H9">
            <v>1</v>
          </cell>
          <cell r="J9">
            <v>3.7249999999999998E-2</v>
          </cell>
          <cell r="K9">
            <v>4.1980000000000003E-2</v>
          </cell>
        </row>
        <row r="10">
          <cell r="B10">
            <v>528</v>
          </cell>
          <cell r="C10" t="str">
            <v>NLG</v>
          </cell>
          <cell r="D10" t="str">
            <v>FLORIN HOLANDES</v>
          </cell>
          <cell r="E10">
            <v>0.45378022000000001</v>
          </cell>
          <cell r="F10">
            <v>0.45378022000000001</v>
          </cell>
          <cell r="G10">
            <v>0</v>
          </cell>
          <cell r="H10">
            <v>0.45378022000000001</v>
          </cell>
        </row>
        <row r="11">
          <cell r="B11">
            <v>56</v>
          </cell>
          <cell r="C11" t="str">
            <v>BEF</v>
          </cell>
          <cell r="D11" t="str">
            <v>FRANCO BELGA</v>
          </cell>
          <cell r="E11">
            <v>2.4789350000000002E-2</v>
          </cell>
          <cell r="F11">
            <v>2.4789350000000002E-2</v>
          </cell>
          <cell r="G11">
            <v>0</v>
          </cell>
          <cell r="H11">
            <v>2.4789350000000002E-2</v>
          </cell>
        </row>
        <row r="12">
          <cell r="B12">
            <v>250</v>
          </cell>
          <cell r="C12" t="str">
            <v>FRF</v>
          </cell>
          <cell r="D12" t="str">
            <v>FRANCO FRANCÉS</v>
          </cell>
          <cell r="E12">
            <v>0.15244901999999999</v>
          </cell>
          <cell r="F12">
            <v>0.15244901999999999</v>
          </cell>
          <cell r="G12">
            <v>0</v>
          </cell>
          <cell r="H12">
            <v>0.15244901999999999</v>
          </cell>
        </row>
        <row r="13">
          <cell r="B13">
            <v>372</v>
          </cell>
          <cell r="C13" t="str">
            <v>IEP</v>
          </cell>
          <cell r="D13" t="str">
            <v>LIBRA IRLANDESA</v>
          </cell>
          <cell r="E13">
            <v>1.26973808</v>
          </cell>
          <cell r="F13">
            <v>1.26973808</v>
          </cell>
          <cell r="G13">
            <v>0</v>
          </cell>
          <cell r="H13">
            <v>1.26973808</v>
          </cell>
        </row>
        <row r="14">
          <cell r="B14">
            <v>380</v>
          </cell>
          <cell r="C14" t="str">
            <v>ITL</v>
          </cell>
          <cell r="D14" t="str">
            <v>LIRA ITALIANA</v>
          </cell>
          <cell r="E14">
            <v>5.1646000000000005E-4</v>
          </cell>
          <cell r="F14">
            <v>5.1646000000000005E-4</v>
          </cell>
          <cell r="G14">
            <v>0</v>
          </cell>
          <cell r="H14">
            <v>5.1646000000000005E-4</v>
          </cell>
        </row>
        <row r="15">
          <cell r="B15">
            <v>276</v>
          </cell>
          <cell r="C15" t="str">
            <v>DEM</v>
          </cell>
          <cell r="D15" t="str">
            <v>MARCO ALEMÁN</v>
          </cell>
          <cell r="E15">
            <v>0.51129188000000003</v>
          </cell>
          <cell r="F15">
            <v>0.51129188000000003</v>
          </cell>
          <cell r="G15">
            <v>0</v>
          </cell>
          <cell r="H15">
            <v>0.51129188000000003</v>
          </cell>
        </row>
        <row r="16">
          <cell r="B16">
            <v>203</v>
          </cell>
          <cell r="C16" t="str">
            <v>CZK</v>
          </cell>
          <cell r="D16" t="str">
            <v>CORONA CHECA</v>
          </cell>
          <cell r="E16">
            <v>3.5284540000000003E-2</v>
          </cell>
          <cell r="F16">
            <v>3.6383481899217758E-2</v>
          </cell>
          <cell r="G16">
            <v>1.7718755684919207E-2</v>
          </cell>
          <cell r="H16">
            <v>3.5750035750035748E-2</v>
          </cell>
          <cell r="J16">
            <v>2.4500000000000001E-2</v>
          </cell>
          <cell r="K16">
            <v>3.7100000000000001E-2</v>
          </cell>
        </row>
        <row r="17">
          <cell r="B17">
            <v>208</v>
          </cell>
          <cell r="C17" t="str">
            <v>DKK</v>
          </cell>
          <cell r="D17" t="str">
            <v>CORONA DANESA</v>
          </cell>
          <cell r="E17">
            <v>0.13406372</v>
          </cell>
          <cell r="F17">
            <v>0.13412017167381973</v>
          </cell>
          <cell r="G17">
            <v>-1.877682403433889E-4</v>
          </cell>
          <cell r="H17">
            <v>0.13414535991200063</v>
          </cell>
          <cell r="J17">
            <v>3.8866999999999999E-2</v>
          </cell>
          <cell r="K17">
            <v>4.3099999999999999E-2</v>
          </cell>
        </row>
        <row r="18">
          <cell r="B18">
            <v>578</v>
          </cell>
          <cell r="C18" t="str">
            <v>NOK</v>
          </cell>
          <cell r="D18" t="str">
            <v>CORONA NORUEGA</v>
          </cell>
          <cell r="E18">
            <v>0.12438697</v>
          </cell>
          <cell r="F18">
            <v>0.12138868657441128</v>
          </cell>
          <cell r="G18">
            <v>-8.7399854333575222E-3</v>
          </cell>
          <cell r="H18">
            <v>0.12245897624295861</v>
          </cell>
          <cell r="J18">
            <v>3.9100000000000003E-2</v>
          </cell>
          <cell r="K18">
            <v>4.9849999999999998E-2</v>
          </cell>
        </row>
        <row r="19">
          <cell r="B19">
            <v>752</v>
          </cell>
          <cell r="C19" t="str">
            <v>SEK</v>
          </cell>
          <cell r="D19" t="str">
            <v>CORONA SUECA</v>
          </cell>
          <cell r="E19">
            <v>0.10805761</v>
          </cell>
          <cell r="F19">
            <v>0.11061457457634619</v>
          </cell>
          <cell r="G19">
            <v>2.8427945666122945E-3</v>
          </cell>
          <cell r="H19">
            <v>0.11030101146027509</v>
          </cell>
          <cell r="J19">
            <v>3.2800000000000003E-2</v>
          </cell>
          <cell r="K19">
            <v>4.2349999999999999E-2</v>
          </cell>
        </row>
        <row r="20">
          <cell r="B20">
            <v>504</v>
          </cell>
          <cell r="C20" t="str">
            <v>MAD</v>
          </cell>
          <cell r="D20" t="str">
            <v>DIRHAM MARROQUÍ</v>
          </cell>
          <cell r="E20">
            <v>9.0613639999999995E-2</v>
          </cell>
          <cell r="F20">
            <v>8.9677742136853783E-2</v>
          </cell>
          <cell r="G20">
            <v>8.1005904472197798E-4</v>
          </cell>
          <cell r="H20">
            <v>8.9605156669240127E-2</v>
          </cell>
        </row>
        <row r="21">
          <cell r="B21">
            <v>36</v>
          </cell>
          <cell r="C21" t="str">
            <v>AUD</v>
          </cell>
          <cell r="D21" t="str">
            <v>DÓLAR AUSTRALIANO</v>
          </cell>
          <cell r="E21">
            <v>0.60023309999999996</v>
          </cell>
          <cell r="F21">
            <v>0.59912527709544061</v>
          </cell>
          <cell r="G21">
            <v>3.7145767179915801E-3</v>
          </cell>
          <cell r="H21">
            <v>0.5969080164746613</v>
          </cell>
          <cell r="J21">
            <v>6.3600000000000004E-2</v>
          </cell>
          <cell r="K21">
            <v>6.3899999999999998E-2</v>
          </cell>
        </row>
        <row r="22">
          <cell r="B22">
            <v>124</v>
          </cell>
          <cell r="C22" t="str">
            <v>CAD</v>
          </cell>
          <cell r="D22" t="str">
            <v>DÓLAR CANADIENSE</v>
          </cell>
          <cell r="E22">
            <v>0.70335999000000005</v>
          </cell>
          <cell r="F22">
            <v>0.65440743406845103</v>
          </cell>
          <cell r="G22">
            <v>-1.4920489496760614E-2</v>
          </cell>
          <cell r="H22">
            <v>0.66431940476981333</v>
          </cell>
          <cell r="J22">
            <v>4.2758299999999999E-2</v>
          </cell>
          <cell r="K22">
            <v>4.4574999999999997E-2</v>
          </cell>
        </row>
        <row r="23">
          <cell r="B23">
            <v>344</v>
          </cell>
          <cell r="C23" t="str">
            <v>HKD</v>
          </cell>
          <cell r="D23" t="str">
            <v>DÓLAR HONG KONG</v>
          </cell>
          <cell r="E23">
            <v>0.10269709</v>
          </cell>
          <cell r="F23">
            <v>9.7647667685457337E-2</v>
          </cell>
          <cell r="G23">
            <v>2.5193098262847879E-3</v>
          </cell>
          <cell r="H23">
            <v>9.7402281161424797E-2</v>
          </cell>
          <cell r="J23">
            <v>3.9040199999999997E-2</v>
          </cell>
          <cell r="K23">
            <v>4.1599999999999998E-2</v>
          </cell>
        </row>
        <row r="24">
          <cell r="B24">
            <v>554</v>
          </cell>
          <cell r="C24" t="str">
            <v>NZD</v>
          </cell>
          <cell r="D24" t="str">
            <v>DÓLAR NEOZELANDES</v>
          </cell>
          <cell r="E24">
            <v>0.51745600000000003</v>
          </cell>
          <cell r="F24">
            <v>0.53404539385847793</v>
          </cell>
          <cell r="G24">
            <v>3.2309746328437861E-2</v>
          </cell>
          <cell r="H24">
            <v>0.5173305742369374</v>
          </cell>
          <cell r="J24">
            <v>7.6550000000000007E-2</v>
          </cell>
          <cell r="K24">
            <v>6.8890000000000007E-2</v>
          </cell>
        </row>
        <row r="25">
          <cell r="B25">
            <v>702</v>
          </cell>
          <cell r="C25" t="str">
            <v>SGD</v>
          </cell>
          <cell r="D25" t="str">
            <v>DÓLAR SINGAPUR</v>
          </cell>
          <cell r="E25">
            <v>0.50178763000000004</v>
          </cell>
          <cell r="F25">
            <v>0.49500049500049498</v>
          </cell>
          <cell r="G25">
            <v>7.4250074250075127E-3</v>
          </cell>
          <cell r="H25">
            <v>0.49135220125786161</v>
          </cell>
          <cell r="J25">
            <v>3.3750000000000002E-2</v>
          </cell>
          <cell r="K25">
            <v>3.4049999999999997E-2</v>
          </cell>
        </row>
        <row r="26">
          <cell r="B26">
            <v>840</v>
          </cell>
          <cell r="C26" t="str">
            <v>USD</v>
          </cell>
          <cell r="D26" t="str">
            <v>DÓLAR USA</v>
          </cell>
          <cell r="E26">
            <v>0.79775814</v>
          </cell>
          <cell r="F26">
            <v>0.75930144267274113</v>
          </cell>
          <cell r="G26">
            <v>2.277904328018332E-3</v>
          </cell>
          <cell r="H26">
            <v>0.75757575757575757</v>
          </cell>
          <cell r="J26">
            <v>5.3600000000000002E-2</v>
          </cell>
          <cell r="K26">
            <v>5.1650000000000001E-2</v>
          </cell>
        </row>
        <row r="27">
          <cell r="B27">
            <v>132</v>
          </cell>
          <cell r="C27" t="str">
            <v>CVE</v>
          </cell>
          <cell r="D27" t="str">
            <v>ESCUDO DE CABO VERDE</v>
          </cell>
          <cell r="E27">
            <v>9.0690600000000003E-3</v>
          </cell>
          <cell r="F27">
            <v>9.0690600000000003E-3</v>
          </cell>
          <cell r="G27">
            <v>0</v>
          </cell>
          <cell r="H27">
            <v>9.0690600000000003E-3</v>
          </cell>
        </row>
        <row r="28">
          <cell r="B28">
            <v>348</v>
          </cell>
          <cell r="C28" t="str">
            <v>HUF</v>
          </cell>
          <cell r="D28" t="str">
            <v>FORINT HÚNGARO</v>
          </cell>
          <cell r="E28">
            <v>3.7875399999999998E-3</v>
          </cell>
          <cell r="F28">
            <v>3.9718790960003173E-3</v>
          </cell>
          <cell r="G28">
            <v>1.7873455932001292E-2</v>
          </cell>
          <cell r="H28">
            <v>3.902134467553752E-3</v>
          </cell>
        </row>
        <row r="29">
          <cell r="B29">
            <v>756</v>
          </cell>
          <cell r="C29" t="str">
            <v>CHF</v>
          </cell>
          <cell r="D29" t="str">
            <v>FRANCO SUIZO</v>
          </cell>
          <cell r="E29">
            <v>0.63581790000000005</v>
          </cell>
          <cell r="F29">
            <v>0.62231626112390315</v>
          </cell>
          <cell r="G29">
            <v>-9.5214387951957358E-3</v>
          </cell>
          <cell r="H29">
            <v>0.62829856747926616</v>
          </cell>
          <cell r="J29">
            <v>2.0937999999999998E-2</v>
          </cell>
          <cell r="K29">
            <v>2.7900000000000001E-2</v>
          </cell>
        </row>
        <row r="30">
          <cell r="B30">
            <v>973</v>
          </cell>
          <cell r="C30" t="str">
            <v>AON</v>
          </cell>
          <cell r="D30" t="str">
            <v>KWANZA ANGOLEÑO</v>
          </cell>
          <cell r="E30">
            <v>9.8760459101279435E-3</v>
          </cell>
          <cell r="F30">
            <v>9.4775590357152328E-3</v>
          </cell>
          <cell r="G30">
            <v>8.7762196670726489E-4</v>
          </cell>
          <cell r="H30">
            <v>9.4692486151223901E-3</v>
          </cell>
        </row>
        <row r="31">
          <cell r="B31">
            <v>826</v>
          </cell>
          <cell r="C31" t="str">
            <v>GBP</v>
          </cell>
          <cell r="D31" t="str">
            <v>LIBRA ESTERLINA</v>
          </cell>
          <cell r="E31">
            <v>1.4666051099999999</v>
          </cell>
          <cell r="F31">
            <v>1.4892032762472078</v>
          </cell>
          <cell r="G31">
            <v>4.095309009680026E-3</v>
          </cell>
          <cell r="H31">
            <v>1.4831294030404152</v>
          </cell>
          <cell r="J31">
            <v>5.3199999999999997E-2</v>
          </cell>
          <cell r="K31">
            <v>5.1150000000000001E-2</v>
          </cell>
        </row>
        <row r="32">
          <cell r="B32">
            <v>608</v>
          </cell>
          <cell r="C32" t="str">
            <v>PHP</v>
          </cell>
          <cell r="D32" t="str">
            <v>PESO FILIPINO</v>
          </cell>
          <cell r="E32">
            <v>1.555029E-2</v>
          </cell>
          <cell r="F32">
            <v>1.549282682118179E-2</v>
          </cell>
          <cell r="G32">
            <v>1.474917113376506E-2</v>
          </cell>
          <cell r="H32">
            <v>1.5267641760053741E-2</v>
          </cell>
        </row>
        <row r="33">
          <cell r="B33">
            <v>710</v>
          </cell>
          <cell r="C33" t="str">
            <v>ZAR</v>
          </cell>
          <cell r="D33" t="str">
            <v>RAND SUDAFRICANO</v>
          </cell>
          <cell r="E33">
            <v>0.11867983</v>
          </cell>
          <cell r="F33">
            <v>0.10854934653293387</v>
          </cell>
          <cell r="G33">
            <v>3.6418305761799274E-2</v>
          </cell>
          <cell r="H33">
            <v>0.10473507263377287</v>
          </cell>
        </row>
        <row r="34">
          <cell r="B34">
            <v>458</v>
          </cell>
          <cell r="C34" t="str">
            <v>MYR</v>
          </cell>
          <cell r="D34" t="str">
            <v>RINGGIT MALAYO</v>
          </cell>
          <cell r="E34">
            <v>0.21736565999999999</v>
          </cell>
          <cell r="F34">
            <v>0.21510002151000215</v>
          </cell>
          <cell r="G34">
            <v>2.7274682727468358E-2</v>
          </cell>
          <cell r="H34">
            <v>0.20938900288956822</v>
          </cell>
        </row>
        <row r="35">
          <cell r="B35">
            <v>392</v>
          </cell>
          <cell r="C35" t="str">
            <v>JPY</v>
          </cell>
          <cell r="D35" t="str">
            <v>YEN JAPONÉS</v>
          </cell>
          <cell r="E35">
            <v>7.4934299999999997E-3</v>
          </cell>
          <cell r="F35">
            <v>6.3722678901421016E-3</v>
          </cell>
          <cell r="G35">
            <v>-2.3195055120117325E-2</v>
          </cell>
          <cell r="H35">
            <v>6.5235827516472054E-3</v>
          </cell>
          <cell r="J35">
            <v>5.6750000000000004E-3</v>
          </cell>
          <cell r="K35">
            <v>1.8200000000000001E-2</v>
          </cell>
        </row>
        <row r="36">
          <cell r="B36">
            <v>985</v>
          </cell>
          <cell r="C36" t="str">
            <v>PLN</v>
          </cell>
          <cell r="D36" t="str">
            <v>ZLOTY POLACO</v>
          </cell>
          <cell r="E36">
            <v>0.25666092000000001</v>
          </cell>
          <cell r="F36">
            <v>0.26102845210127906</v>
          </cell>
          <cell r="G36">
            <v>-5.1422605063949911E-3</v>
          </cell>
          <cell r="H36">
            <v>0.26237766641303489</v>
          </cell>
        </row>
        <row r="37">
          <cell r="B37">
            <v>862</v>
          </cell>
          <cell r="C37" t="str">
            <v>VEB</v>
          </cell>
          <cell r="D37" t="str">
            <v>BOLÍVAR VENEZOLANO</v>
          </cell>
          <cell r="E37">
            <v>3.7152000000000002E-4</v>
          </cell>
          <cell r="F37">
            <v>3.53607526974685E-4</v>
          </cell>
          <cell r="G37">
            <v>2.277904328018332E-3</v>
          </cell>
          <cell r="H37">
            <v>3.5280387350428795E-4</v>
          </cell>
          <cell r="J37">
            <v>0.1053</v>
          </cell>
        </row>
        <row r="38">
          <cell r="B38">
            <v>600</v>
          </cell>
          <cell r="C38" t="str">
            <v>PYG</v>
          </cell>
          <cell r="D38" t="str">
            <v>GUARANÍ PARAGUAYO</v>
          </cell>
          <cell r="E38">
            <v>1.4150999999999999E-4</v>
          </cell>
          <cell r="F38">
            <v>1.468668167645534E-4</v>
          </cell>
          <cell r="G38">
            <v>4.832065138370556E-2</v>
          </cell>
          <cell r="H38">
            <v>1.4009722747586827E-4</v>
          </cell>
        </row>
        <row r="39">
          <cell r="B39">
            <v>484</v>
          </cell>
          <cell r="C39" t="str">
            <v>MXN</v>
          </cell>
          <cell r="D39" t="str">
            <v>NUEVO PESO MEXICANO</v>
          </cell>
          <cell r="E39">
            <v>7.3232309999999995E-2</v>
          </cell>
          <cell r="F39">
            <v>6.9988150306271646E-2</v>
          </cell>
          <cell r="G39">
            <v>1.632956524130913E-2</v>
          </cell>
          <cell r="H39">
            <v>6.8863637052272733E-2</v>
          </cell>
          <cell r="J39">
            <v>7.1599999999999997E-2</v>
          </cell>
          <cell r="K39">
            <v>7.8799999999999995E-2</v>
          </cell>
        </row>
        <row r="40">
          <cell r="B40">
            <v>604</v>
          </cell>
          <cell r="C40" t="str">
            <v>PEN</v>
          </cell>
          <cell r="D40" t="str">
            <v>NUEVO SOL PERUANO</v>
          </cell>
          <cell r="E40">
            <v>0.24351403999999999</v>
          </cell>
          <cell r="F40">
            <v>0.23754148365085107</v>
          </cell>
          <cell r="G40">
            <v>1.0743763764044401E-2</v>
          </cell>
          <cell r="H40">
            <v>0.2350165216614728</v>
          </cell>
          <cell r="J40">
            <v>5.45E-2</v>
          </cell>
          <cell r="K40">
            <v>5.45E-2</v>
          </cell>
        </row>
        <row r="41">
          <cell r="B41">
            <v>32</v>
          </cell>
          <cell r="C41" t="str">
            <v>ARS</v>
          </cell>
          <cell r="D41" t="str">
            <v>PESO ARGENTINO</v>
          </cell>
          <cell r="E41">
            <v>0.25812077999999999</v>
          </cell>
          <cell r="F41">
            <v>0.24582805212734679</v>
          </cell>
          <cell r="G41">
            <v>4.7115404470725597E-3</v>
          </cell>
          <cell r="H41">
            <v>0.24467525476810906</v>
          </cell>
          <cell r="J41">
            <v>0.10875</v>
          </cell>
          <cell r="K41">
            <v>0.12</v>
          </cell>
        </row>
        <row r="42">
          <cell r="B42">
            <v>68</v>
          </cell>
          <cell r="C42" t="str">
            <v>BOB</v>
          </cell>
          <cell r="D42" t="str">
            <v>PESO BOLIVIANO</v>
          </cell>
          <cell r="E42">
            <v>9.9756440000000002E-2</v>
          </cell>
          <cell r="F42">
            <v>9.4972037857753724E-2</v>
          </cell>
          <cell r="G42">
            <v>2.2779043280181099E-3</v>
          </cell>
          <cell r="H42">
            <v>9.4756192317167934E-2</v>
          </cell>
        </row>
        <row r="43">
          <cell r="B43">
            <v>152</v>
          </cell>
          <cell r="C43" t="str">
            <v>CLP</v>
          </cell>
          <cell r="D43" t="str">
            <v>PESO CHILENO</v>
          </cell>
          <cell r="E43">
            <v>1.5040800000000001E-3</v>
          </cell>
          <cell r="F43">
            <v>1.4279293703295553E-3</v>
          </cell>
          <cell r="G43">
            <v>-4.1306426860209244E-3</v>
          </cell>
          <cell r="H43">
            <v>1.4338521010234836E-3</v>
          </cell>
          <cell r="J43">
            <v>4.4999999999999997E-3</v>
          </cell>
          <cell r="K43">
            <v>3.95E-2</v>
          </cell>
        </row>
        <row r="44">
          <cell r="B44">
            <v>170</v>
          </cell>
          <cell r="C44" t="str">
            <v>COP</v>
          </cell>
          <cell r="D44" t="str">
            <v>PESO COLOMBIANO</v>
          </cell>
          <cell r="E44">
            <v>3.3857000000000001E-4</v>
          </cell>
          <cell r="F44">
            <v>3.3901169446265926E-4</v>
          </cell>
          <cell r="G44">
            <v>2.4070932094855779E-2</v>
          </cell>
          <cell r="H44">
            <v>3.310431766373561E-4</v>
          </cell>
          <cell r="J44">
            <v>8.0500000000000002E-2</v>
          </cell>
          <cell r="K44">
            <v>7.1499999999999994E-2</v>
          </cell>
        </row>
        <row r="45">
          <cell r="B45">
            <v>858</v>
          </cell>
          <cell r="C45" t="str">
            <v>UYU</v>
          </cell>
          <cell r="D45" t="str">
            <v>PESO URUGUAYO</v>
          </cell>
          <cell r="E45">
            <v>3.3247270000000002E-2</v>
          </cell>
          <cell r="F45">
            <v>3.1118911584948405E-2</v>
          </cell>
          <cell r="G45">
            <v>-2.8567160834982452E-3</v>
          </cell>
          <cell r="H45">
            <v>3.1208064163779921E-2</v>
          </cell>
        </row>
        <row r="46">
          <cell r="B46">
            <v>986</v>
          </cell>
          <cell r="C46" t="str">
            <v>BRL</v>
          </cell>
          <cell r="D46" t="str">
            <v>REAL BRASILEÑO</v>
          </cell>
          <cell r="E46">
            <v>0.36666385000000001</v>
          </cell>
          <cell r="F46">
            <v>0.35564470382798175</v>
          </cell>
          <cell r="G46">
            <v>1.9154668103471328E-2</v>
          </cell>
          <cell r="H46">
            <v>0.34896048162129828</v>
          </cell>
          <cell r="J46">
            <v>0.128</v>
          </cell>
          <cell r="K46">
            <v>0.1235</v>
          </cell>
        </row>
      </sheetData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POSICIÓN DERIVADOS"/>
      <sheetName val="Opciones OTC"/>
      <sheetName val="PRIMA PESOS"/>
      <sheetName val="P.PESOS AMER."/>
      <sheetName val="PRIMA DOLARES"/>
      <sheetName val="Opciones Futuros"/>
      <sheetName val="OPCIONES_BANXICO"/>
      <sheetName val="CANTOR y CONF."/>
      <sheetName val="PAGARE USD"/>
      <sheetName val="CD Tipo de Cambio"/>
      <sheetName val="CD Six"/>
      <sheetName val="Futuros"/>
      <sheetName val="FUTUROS CAMBIOS"/>
      <sheetName val="FORW_VENC"/>
      <sheetName val="FORWARDS"/>
      <sheetName val="FX_DERIVADOS"/>
      <sheetName val="FLUJO_DER"/>
      <sheetName val="FX"/>
      <sheetName val="Módulo3"/>
      <sheetName val="Módulo2"/>
      <sheetName val="Módulo1"/>
      <sheetName val="Opciones OTC RISK"/>
      <sheetName val="PAGARE USD Bca Comercial"/>
      <sheetName val="CD Condor"/>
      <sheetName val="POSICIÓN_DERIVADOS"/>
      <sheetName val="Opciones_OTC"/>
      <sheetName val="PRIMA_PESOS"/>
      <sheetName val="P_PESOS_AMER_"/>
      <sheetName val="PRIMA_DOLARES"/>
      <sheetName val="Opciones_Futuros"/>
      <sheetName val="CANTOR_y_CONF_"/>
      <sheetName val="PAGARE_USD"/>
      <sheetName val="CD_Tipo_de_Cambio"/>
      <sheetName val="CD_Six"/>
      <sheetName val="FUTUROS_CAMBIOS"/>
      <sheetName val="Opciones_OTC_RISK"/>
      <sheetName val="PAGARE_USD_Bca_Comercial"/>
      <sheetName val="CD_Condor"/>
      <sheetName val="POSICIÓN_DERIVADOS1"/>
      <sheetName val="Opciones_OTC1"/>
      <sheetName val="PRIMA_PESOS1"/>
      <sheetName val="P_PESOS_AMER_1"/>
      <sheetName val="PRIMA_DOLARES1"/>
      <sheetName val="Opciones_Futuros1"/>
      <sheetName val="CANTOR_y_CONF_1"/>
      <sheetName val="PAGARE_USD1"/>
      <sheetName val="CD_Tipo_de_Cambio1"/>
      <sheetName val="CD_Six1"/>
      <sheetName val="FUTUROS_CAMBIOS1"/>
      <sheetName val="Opciones_OTC_RISK1"/>
      <sheetName val="PAGARE_USD_Bca_Comercial1"/>
      <sheetName val="CD_Condor1"/>
    </sheetNames>
    <sheetDataSet>
      <sheetData sheetId="0" refreshError="1">
        <row r="4">
          <cell r="C4" t="str">
            <v>BANCO SANTANDER DE NEGOCIOS</v>
          </cell>
        </row>
        <row r="6">
          <cell r="C6" t="str">
            <v>FECHA</v>
          </cell>
          <cell r="D6">
            <v>36245</v>
          </cell>
          <cell r="G6" t="str">
            <v>FIX</v>
          </cell>
          <cell r="H6">
            <v>9.5912000000000006</v>
          </cell>
        </row>
        <row r="10">
          <cell r="C10" t="str">
            <v>P/L</v>
          </cell>
          <cell r="D10" t="str">
            <v>NOMINAL</v>
          </cell>
          <cell r="F10" t="str">
            <v>DELTA</v>
          </cell>
          <cell r="H10" t="str">
            <v>GAMMA</v>
          </cell>
          <cell r="J10" t="str">
            <v>VEGA</v>
          </cell>
          <cell r="L10" t="str">
            <v>RHO USD</v>
          </cell>
          <cell r="N10" t="str">
            <v>RHO MXP</v>
          </cell>
        </row>
        <row r="12">
          <cell r="B12" t="str">
            <v>OPCIONES OTC</v>
          </cell>
          <cell r="D12">
            <v>-10458250.42</v>
          </cell>
          <cell r="F12" t="e">
            <v>#REF!</v>
          </cell>
          <cell r="H12" t="e">
            <v>#REF!</v>
          </cell>
          <cell r="J12" t="e">
            <v>#REF!</v>
          </cell>
          <cell r="L12" t="e">
            <v>#REF!</v>
          </cell>
          <cell r="N12" t="e">
            <v>#REF!</v>
          </cell>
        </row>
        <row r="13">
          <cell r="B13" t="str">
            <v>OPCIONES FUTUROS</v>
          </cell>
          <cell r="F13" t="e">
            <v>#REF!</v>
          </cell>
          <cell r="H13" t="e">
            <v>#REF!</v>
          </cell>
          <cell r="J13" t="e">
            <v>#REF!</v>
          </cell>
          <cell r="L13" t="e">
            <v>#REF!</v>
          </cell>
          <cell r="N13" t="e">
            <v>#REF!</v>
          </cell>
        </row>
        <row r="14">
          <cell r="B14" t="str">
            <v>FUTUROS</v>
          </cell>
          <cell r="D14">
            <v>0</v>
          </cell>
          <cell r="F14">
            <v>0</v>
          </cell>
          <cell r="L14">
            <v>0</v>
          </cell>
          <cell r="N14">
            <v>0</v>
          </cell>
        </row>
        <row r="15">
          <cell r="B15" t="str">
            <v>FORWARDS</v>
          </cell>
          <cell r="D15">
            <v>19100000</v>
          </cell>
          <cell r="F15">
            <v>190592.743125668</v>
          </cell>
        </row>
        <row r="16">
          <cell r="B16" t="str">
            <v>PAGARE</v>
          </cell>
          <cell r="D16">
            <v>11698951.968607748</v>
          </cell>
          <cell r="F16" t="e">
            <v>#REF!</v>
          </cell>
          <cell r="H16" t="e">
            <v>#REF!</v>
          </cell>
          <cell r="J16" t="e">
            <v>#REF!</v>
          </cell>
        </row>
        <row r="17">
          <cell r="B17" t="str">
            <v>CD Tipo de Cambio</v>
          </cell>
        </row>
        <row r="18">
          <cell r="B18" t="str">
            <v>CD Six</v>
          </cell>
        </row>
        <row r="19">
          <cell r="B19" t="str">
            <v>CASH</v>
          </cell>
          <cell r="D19">
            <v>-9533901.9907994214</v>
          </cell>
          <cell r="F19">
            <v>0</v>
          </cell>
          <cell r="H19">
            <v>0</v>
          </cell>
        </row>
        <row r="20">
          <cell r="B20" t="str">
            <v>FX</v>
          </cell>
          <cell r="D20">
            <v>0</v>
          </cell>
          <cell r="F20">
            <v>0</v>
          </cell>
          <cell r="H20">
            <v>0</v>
          </cell>
        </row>
        <row r="22">
          <cell r="B22" t="str">
            <v>TOTAL</v>
          </cell>
          <cell r="D22">
            <v>10806799.557808327</v>
          </cell>
          <cell r="F22" t="e">
            <v>#REF!</v>
          </cell>
          <cell r="H22" t="e">
            <v>#REF!</v>
          </cell>
          <cell r="J22" t="e">
            <v>#REF!</v>
          </cell>
          <cell r="L22" t="e">
            <v>#REF!</v>
          </cell>
          <cell r="N22" t="e">
            <v>#REF!</v>
          </cell>
        </row>
      </sheetData>
      <sheetData sheetId="1" refreshError="1"/>
      <sheetData sheetId="2" refreshError="1">
        <row r="1">
          <cell r="D1" t="str">
            <v>VALUACION</v>
          </cell>
          <cell r="Q1" t="str">
            <v xml:space="preserve"> </v>
          </cell>
        </row>
        <row r="2">
          <cell r="K2" t="e">
            <v>#REF!</v>
          </cell>
        </row>
        <row r="3">
          <cell r="D3" t="str">
            <v>GRUPO FINANCIERO SANTANDER</v>
          </cell>
          <cell r="AD3" t="str">
            <v>Univopt</v>
          </cell>
          <cell r="AE3" t="str">
            <v>Opics</v>
          </cell>
          <cell r="AF3" t="str">
            <v>Opics</v>
          </cell>
        </row>
        <row r="4">
          <cell r="L4">
            <v>100000</v>
          </cell>
          <cell r="AB4">
            <v>6723133.6100000003</v>
          </cell>
          <cell r="AC4" t="str">
            <v>FEBRERO</v>
          </cell>
          <cell r="AD4">
            <v>2102165.12</v>
          </cell>
          <cell r="AE4">
            <v>1020408.94</v>
          </cell>
          <cell r="AF4">
            <v>-3737123.5534773995</v>
          </cell>
        </row>
        <row r="5">
          <cell r="N5">
            <v>-1085652.75</v>
          </cell>
          <cell r="AB5" t="e">
            <v>#REF!</v>
          </cell>
          <cell r="AC5" t="str">
            <v>MARZO</v>
          </cell>
          <cell r="AD5" t="e">
            <v>#REF!</v>
          </cell>
          <cell r="AE5">
            <v>-4855413.7556313993</v>
          </cell>
          <cell r="AF5">
            <v>-4442119.1406838996</v>
          </cell>
        </row>
        <row r="6">
          <cell r="N6">
            <v>-1154857.5</v>
          </cell>
          <cell r="P6" t="str">
            <v>DELTA</v>
          </cell>
          <cell r="Y6" t="str">
            <v>COSTO</v>
          </cell>
          <cell r="Z6">
            <v>-17077201.544100001</v>
          </cell>
          <cell r="AA6">
            <v>0</v>
          </cell>
          <cell r="AD6" t="e">
            <v>#REF!</v>
          </cell>
          <cell r="AE6">
            <v>-5875822.6956313998</v>
          </cell>
          <cell r="AF6">
            <v>-704995.58720650012</v>
          </cell>
        </row>
        <row r="7">
          <cell r="G7">
            <v>36416</v>
          </cell>
          <cell r="H7" t="str">
            <v>MPU9</v>
          </cell>
          <cell r="I7">
            <v>9.6100000000000005E-2</v>
          </cell>
          <cell r="J7">
            <v>9.5350000000000004E-2</v>
          </cell>
          <cell r="K7" t="str">
            <v>MERCADO</v>
          </cell>
          <cell r="N7">
            <v>-1154857.5</v>
          </cell>
          <cell r="O7" t="str">
            <v>DELTA</v>
          </cell>
          <cell r="Y7" t="str">
            <v>VALUACIÓN</v>
          </cell>
          <cell r="Z7" t="e">
            <v>#REF!</v>
          </cell>
          <cell r="AA7" t="e">
            <v>#REF!</v>
          </cell>
          <cell r="AE7">
            <v>2.8025404550135136E-2</v>
          </cell>
          <cell r="AF7">
            <v>0</v>
          </cell>
        </row>
        <row r="8">
          <cell r="A8" t="str">
            <v>Fecha</v>
          </cell>
          <cell r="B8">
            <v>36245</v>
          </cell>
          <cell r="G8">
            <v>36143</v>
          </cell>
          <cell r="H8" t="str">
            <v>MPZ9</v>
          </cell>
          <cell r="I8">
            <v>9.1999999999999998E-2</v>
          </cell>
          <cell r="J8">
            <v>9.1200000000000003E-2</v>
          </cell>
          <cell r="K8" t="str">
            <v>MISMO DIA</v>
          </cell>
          <cell r="L8">
            <v>9.59</v>
          </cell>
          <cell r="M8">
            <v>-11976075</v>
          </cell>
          <cell r="N8" t="str">
            <v>PRIMA PESOS</v>
          </cell>
          <cell r="P8" t="e">
            <v>#REF!</v>
          </cell>
          <cell r="V8" t="str">
            <v>PRIMA PESOS</v>
          </cell>
          <cell r="Z8" t="e">
            <v>#REF!</v>
          </cell>
          <cell r="AA8" t="e">
            <v>#REF!</v>
          </cell>
        </row>
        <row r="9">
          <cell r="G9">
            <v>36598</v>
          </cell>
          <cell r="H9" t="str">
            <v>MPH0</v>
          </cell>
          <cell r="I9">
            <v>8.8200000000000001E-2</v>
          </cell>
          <cell r="J9">
            <v>8.7400000000000005E-2</v>
          </cell>
          <cell r="K9" t="str">
            <v>24 HRS</v>
          </cell>
          <cell r="L9">
            <v>9.5859999999999985</v>
          </cell>
          <cell r="M9">
            <v>-11976075</v>
          </cell>
          <cell r="N9" t="str">
            <v>PRIMA DOLARES</v>
          </cell>
          <cell r="P9">
            <v>0</v>
          </cell>
          <cell r="V9" t="str">
            <v>PRIMA DOLARES</v>
          </cell>
          <cell r="AC9" t="str">
            <v>DOLARES</v>
          </cell>
          <cell r="AD9" t="e">
            <v>#REF!</v>
          </cell>
        </row>
        <row r="10">
          <cell r="G10">
            <v>36325</v>
          </cell>
          <cell r="H10" t="str">
            <v>MPM9</v>
          </cell>
          <cell r="I10">
            <v>0.1004</v>
          </cell>
          <cell r="J10">
            <v>9.9675E-2</v>
          </cell>
          <cell r="K10" t="str">
            <v>48 HRS</v>
          </cell>
          <cell r="L10">
            <v>9.5860000000000003</v>
          </cell>
          <cell r="M10">
            <v>-23952150</v>
          </cell>
          <cell r="N10" t="str">
            <v>OPCION AMERICANA</v>
          </cell>
          <cell r="P10" t="e">
            <v>#REF!</v>
          </cell>
          <cell r="V10" t="str">
            <v>TOTAL</v>
          </cell>
        </row>
        <row r="11">
          <cell r="K11" t="str">
            <v>PROMEDIO</v>
          </cell>
          <cell r="L11">
            <v>9.5873333333333335</v>
          </cell>
          <cell r="M11">
            <v>9.3254999999999999</v>
          </cell>
          <cell r="N11" t="str">
            <v>TOTAL</v>
          </cell>
          <cell r="P11" t="e">
            <v>#REF!</v>
          </cell>
          <cell r="Q11" t="e">
            <v>#REF!</v>
          </cell>
        </row>
        <row r="12">
          <cell r="B12" t="str">
            <v>Call</v>
          </cell>
          <cell r="C12">
            <v>1</v>
          </cell>
          <cell r="M12" t="e">
            <v>#REF!</v>
          </cell>
          <cell r="P12" t="str">
            <v>NOMINAL</v>
          </cell>
          <cell r="V12" t="str">
            <v>TC % PRIMAS DOLARES</v>
          </cell>
          <cell r="X12" t="e">
            <v>#DIV/0!</v>
          </cell>
          <cell r="Y12" t="e">
            <v>#DIV/0!</v>
          </cell>
        </row>
        <row r="13">
          <cell r="B13" t="str">
            <v>Put</v>
          </cell>
          <cell r="C13">
            <v>0</v>
          </cell>
          <cell r="G13" t="str">
            <v>Valor Contrato</v>
          </cell>
          <cell r="I13" t="str">
            <v>FIx Ej Banxico</v>
          </cell>
          <cell r="J13">
            <v>9.6454000000000004</v>
          </cell>
          <cell r="M13" t="e">
            <v>#REF!</v>
          </cell>
          <cell r="O13" t="str">
            <v>RESUMEN NOMNAL</v>
          </cell>
          <cell r="V13" t="str">
            <v>PRIMAS DOLARES MXP</v>
          </cell>
          <cell r="X13">
            <v>0</v>
          </cell>
          <cell r="Y13">
            <v>0</v>
          </cell>
        </row>
        <row r="14">
          <cell r="B14" t="str">
            <v>Black Scholes  (European)</v>
          </cell>
          <cell r="C14" t="str">
            <v>Cash</v>
          </cell>
          <cell r="D14">
            <v>0</v>
          </cell>
          <cell r="G14">
            <v>500000</v>
          </cell>
          <cell r="I14" t="str">
            <v>TC Valuación</v>
          </cell>
          <cell r="J14">
            <v>9.5912000000000006</v>
          </cell>
          <cell r="K14">
            <v>9.5953999999999997</v>
          </cell>
          <cell r="N14" t="str">
            <v>PRIMA PESOS</v>
          </cell>
          <cell r="P14">
            <v>-10458251</v>
          </cell>
          <cell r="V14" t="str">
            <v>PRIMA PESOS   MXP</v>
          </cell>
          <cell r="X14">
            <v>-16943400</v>
          </cell>
          <cell r="Y14">
            <v>-17077201.921999998</v>
          </cell>
        </row>
        <row r="15">
          <cell r="B15" t="str">
            <v>Cox-Rubenstein  (American)</v>
          </cell>
          <cell r="C15" t="str">
            <v>Cash American</v>
          </cell>
          <cell r="D15">
            <v>1</v>
          </cell>
          <cell r="I15" t="str">
            <v>Fix Contable</v>
          </cell>
          <cell r="J15">
            <v>9.6917000000000009</v>
          </cell>
          <cell r="N15" t="str">
            <v>PRIMA DOLARES</v>
          </cell>
          <cell r="P15">
            <v>0</v>
          </cell>
          <cell r="V15" t="str">
            <v>PRIMA DOLARES  USD</v>
          </cell>
          <cell r="X15">
            <v>0</v>
          </cell>
          <cell r="Y15">
            <v>0</v>
          </cell>
          <cell r="Z15">
            <v>-584299.10610894207</v>
          </cell>
          <cell r="AA15" t="e">
            <v>#REF!</v>
          </cell>
        </row>
        <row r="16">
          <cell r="B16" t="str">
            <v>Black (European)</v>
          </cell>
          <cell r="C16" t="str">
            <v>FTR</v>
          </cell>
          <cell r="D16">
            <v>2</v>
          </cell>
          <cell r="I16">
            <v>0</v>
          </cell>
          <cell r="J16">
            <v>0.59540000000000004</v>
          </cell>
          <cell r="N16" t="str">
            <v>TOTAL</v>
          </cell>
          <cell r="P16">
            <v>-10458251</v>
          </cell>
          <cell r="V16" t="str">
            <v>TOTAL</v>
          </cell>
          <cell r="X16">
            <v>-17077201.544100001</v>
          </cell>
          <cell r="Y16">
            <v>-17077201.921999998</v>
          </cell>
        </row>
        <row r="17">
          <cell r="B17" t="str">
            <v>Cox-Rubenstein  (American)</v>
          </cell>
          <cell r="C17" t="str">
            <v>FTR American</v>
          </cell>
          <cell r="D17">
            <v>3</v>
          </cell>
        </row>
        <row r="18">
          <cell r="B18" t="str">
            <v>Currency (G-K)   (European)</v>
          </cell>
          <cell r="C18" t="str">
            <v>Cash</v>
          </cell>
          <cell r="D18">
            <v>4</v>
          </cell>
          <cell r="L18">
            <v>2.0631599999999996E-3</v>
          </cell>
          <cell r="P18" t="str">
            <v>Nominal (ABS)</v>
          </cell>
          <cell r="AM18" t="str">
            <v>SIGMA</v>
          </cell>
          <cell r="AN18">
            <v>1</v>
          </cell>
        </row>
        <row r="19">
          <cell r="O19" t="str">
            <v>Opciones OTC</v>
          </cell>
          <cell r="P19">
            <v>30458250.420000002</v>
          </cell>
          <cell r="AM19" t="str">
            <v>SENSIBILIDAD PRECIO</v>
          </cell>
        </row>
        <row r="20">
          <cell r="B20" t="str">
            <v>Currency (COX)  (American)</v>
          </cell>
          <cell r="C20" t="str">
            <v>Cash American</v>
          </cell>
          <cell r="D20">
            <v>5</v>
          </cell>
          <cell r="O20" t="str">
            <v>Pima Peso/Dolares</v>
          </cell>
          <cell r="P20">
            <v>30458251</v>
          </cell>
          <cell r="S20" t="str">
            <v>BANXICO</v>
          </cell>
          <cell r="V20" t="str">
            <v>VALUACION</v>
          </cell>
          <cell r="AM20" t="str">
            <v>SPOT - 3 SIGMAS</v>
          </cell>
          <cell r="AN20" t="str">
            <v>SPOT - 2 SIGMAS</v>
          </cell>
          <cell r="AO20" t="str">
            <v>SPOT - 1 SIGMAS</v>
          </cell>
          <cell r="AP20" t="str">
            <v>SPOT</v>
          </cell>
          <cell r="AQ20" t="str">
            <v>SPOT + 1 SIGMAS</v>
          </cell>
          <cell r="AR20" t="str">
            <v>SPOT + 2 SIGMAS</v>
          </cell>
          <cell r="AS20" t="str">
            <v>SPOT + 3 SIGMAS</v>
          </cell>
          <cell r="AT20" t="str">
            <v>SPOT + 4 SIGMAS</v>
          </cell>
        </row>
        <row r="21">
          <cell r="A21" t="str">
            <v>Opciones</v>
          </cell>
          <cell r="J21" t="str">
            <v>Prima</v>
          </cell>
          <cell r="K21" t="str">
            <v>Prima</v>
          </cell>
          <cell r="AA21">
            <v>0.01</v>
          </cell>
          <cell r="AB21">
            <v>0.01</v>
          </cell>
          <cell r="AC21">
            <v>0.01</v>
          </cell>
          <cell r="AD21">
            <v>0.01</v>
          </cell>
          <cell r="AG21">
            <v>0.01</v>
          </cell>
          <cell r="AH21">
            <v>0.01</v>
          </cell>
          <cell r="AI21">
            <v>0.01</v>
          </cell>
          <cell r="AJ21">
            <v>0.01</v>
          </cell>
          <cell r="AK21">
            <v>0.01</v>
          </cell>
          <cell r="AL21">
            <v>0.01</v>
          </cell>
          <cell r="AM21">
            <v>6.5912000000000006</v>
          </cell>
          <cell r="AN21">
            <v>7.5912000000000006</v>
          </cell>
          <cell r="AO21">
            <v>8.5912000000000006</v>
          </cell>
          <cell r="AP21">
            <v>9.5912000000000006</v>
          </cell>
          <cell r="AQ21">
            <v>10.591200000000001</v>
          </cell>
          <cell r="AR21">
            <v>11.591200000000001</v>
          </cell>
          <cell r="AS21">
            <v>12.591200000000001</v>
          </cell>
          <cell r="AT21">
            <v>13.591200000000001</v>
          </cell>
        </row>
        <row r="22">
          <cell r="A22" t="str">
            <v>Producto</v>
          </cell>
          <cell r="B22" t="str">
            <v>Settl. Type</v>
          </cell>
          <cell r="C22" t="str">
            <v>Contraparte</v>
          </cell>
          <cell r="D22" t="str">
            <v>Clase</v>
          </cell>
          <cell r="E22" t="str">
            <v>C/V</v>
          </cell>
          <cell r="F22" t="str">
            <v>Tipo</v>
          </cell>
          <cell r="G22" t="str">
            <v>VTO</v>
          </cell>
          <cell r="H22" t="str">
            <v xml:space="preserve">Plazo </v>
          </cell>
          <cell r="I22" t="str">
            <v>STKP</v>
          </cell>
          <cell r="J22" t="str">
            <v>Costo</v>
          </cell>
          <cell r="K22" t="str">
            <v>MXP</v>
          </cell>
          <cell r="L22" t="str">
            <v>subyacente</v>
          </cell>
          <cell r="M22" t="str">
            <v>Tasa MXP</v>
          </cell>
          <cell r="N22" t="str">
            <v>Tasa USD</v>
          </cell>
          <cell r="O22" t="str">
            <v>Volatilidad</v>
          </cell>
          <cell r="P22" t="str">
            <v>Nominal</v>
          </cell>
          <cell r="S22" t="str">
            <v>Delta</v>
          </cell>
          <cell r="T22" t="str">
            <v>Delta USD</v>
          </cell>
          <cell r="V22" t="str">
            <v>TASA MXP</v>
          </cell>
          <cell r="W22" t="str">
            <v>TASA USD</v>
          </cell>
          <cell r="X22" t="str">
            <v>VOLATILIDAD</v>
          </cell>
          <cell r="Y22" t="str">
            <v>PRECIO</v>
          </cell>
          <cell r="Z22" t="str">
            <v>PRECIO MXP</v>
          </cell>
          <cell r="AA22" t="str">
            <v>DELTA</v>
          </cell>
          <cell r="AB22" t="str">
            <v>DELTA USD</v>
          </cell>
          <cell r="AC22" t="str">
            <v>Gamma</v>
          </cell>
          <cell r="AD22" t="str">
            <v>Gamma USD</v>
          </cell>
          <cell r="AE22" t="str">
            <v>Theta USD</v>
          </cell>
          <cell r="AF22" t="str">
            <v>Theta2  USD</v>
          </cell>
          <cell r="AG22" t="str">
            <v>Vega  USD</v>
          </cell>
          <cell r="AH22" t="str">
            <v>Rho  mxp</v>
          </cell>
          <cell r="AI22" t="str">
            <v>RHO MXP</v>
          </cell>
          <cell r="AJ22" t="str">
            <v>Rho usd</v>
          </cell>
          <cell r="AK22" t="str">
            <v>RHO USD</v>
          </cell>
          <cell r="AL22" t="str">
            <v>RHO USD</v>
          </cell>
        </row>
        <row r="23">
          <cell r="J23">
            <v>4.8369650000000002</v>
          </cell>
          <cell r="K23">
            <v>-17077201.544100001</v>
          </cell>
          <cell r="L23">
            <v>9.5912000000000006</v>
          </cell>
          <cell r="P23">
            <v>-10458250.42</v>
          </cell>
          <cell r="S23" t="e">
            <v>#REF!</v>
          </cell>
          <cell r="T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>
            <v>0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</row>
        <row r="24">
          <cell r="A24" t="str">
            <v>Producto</v>
          </cell>
          <cell r="B24" t="str">
            <v>Settl. Type</v>
          </cell>
          <cell r="C24" t="str">
            <v>Contraparte</v>
          </cell>
          <cell r="D24" t="str">
            <v>Clase</v>
          </cell>
          <cell r="E24" t="str">
            <v>C/V</v>
          </cell>
          <cell r="F24" t="str">
            <v>Tipo</v>
          </cell>
          <cell r="G24" t="str">
            <v>VTO</v>
          </cell>
          <cell r="H24" t="str">
            <v xml:space="preserve">Plazo </v>
          </cell>
          <cell r="I24" t="str">
            <v>STKP</v>
          </cell>
          <cell r="J24" t="str">
            <v>Costo</v>
          </cell>
          <cell r="K24" t="str">
            <v>MXP</v>
          </cell>
          <cell r="L24" t="str">
            <v>subyacente</v>
          </cell>
          <cell r="M24" t="str">
            <v>Tasa MXP</v>
          </cell>
          <cell r="N24" t="str">
            <v>Tasa USD</v>
          </cell>
          <cell r="O24" t="str">
            <v>Volatilidad</v>
          </cell>
          <cell r="P24" t="str">
            <v>Nominal</v>
          </cell>
          <cell r="Q24" t="str">
            <v>Nominal (ABS)</v>
          </cell>
          <cell r="S24" t="str">
            <v>Delta</v>
          </cell>
          <cell r="T24" t="str">
            <v>Delta USD</v>
          </cell>
          <cell r="V24" t="str">
            <v>TASA MXP</v>
          </cell>
          <cell r="W24" t="str">
            <v>TASA USD</v>
          </cell>
          <cell r="X24" t="str">
            <v>VOLATILIDAD</v>
          </cell>
          <cell r="Y24" t="str">
            <v>PRECIO</v>
          </cell>
          <cell r="Z24" t="str">
            <v>PRECIO MXP</v>
          </cell>
          <cell r="AA24" t="str">
            <v>DELTA</v>
          </cell>
          <cell r="AB24" t="str">
            <v>DELTA USD</v>
          </cell>
          <cell r="AC24" t="str">
            <v>Gamma</v>
          </cell>
          <cell r="AD24" t="str">
            <v>Gamma USD</v>
          </cell>
          <cell r="AE24" t="str">
            <v>Theta USD</v>
          </cell>
          <cell r="AF24" t="str">
            <v>Theta2  USD</v>
          </cell>
          <cell r="AG24" t="str">
            <v>Vega  USD</v>
          </cell>
          <cell r="AH24" t="str">
            <v>Rho  mxp</v>
          </cell>
          <cell r="AI24" t="str">
            <v>RHO MXP</v>
          </cell>
          <cell r="AJ24" t="str">
            <v>Rho usd</v>
          </cell>
          <cell r="AK24" t="str">
            <v>RHO USD</v>
          </cell>
          <cell r="AL24" t="str">
            <v>RHO USD</v>
          </cell>
        </row>
      </sheetData>
      <sheetData sheetId="3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T6">
            <v>-44</v>
          </cell>
          <cell r="AC6" t="str">
            <v>COSTO</v>
          </cell>
          <cell r="AD6">
            <v>-16829650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0.01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3.1074649999999999</v>
          </cell>
          <cell r="L23">
            <v>-16829650</v>
          </cell>
          <cell r="M23">
            <v>9.5912000000000006</v>
          </cell>
          <cell r="Q23">
            <v>-10000000</v>
          </cell>
          <cell r="R23">
            <v>30000000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DOLAROTCCE</v>
          </cell>
          <cell r="C26" t="str">
            <v xml:space="preserve">OTC000118 </v>
          </cell>
          <cell r="D26" t="str">
            <v xml:space="preserve">CITIBANK, N.A.                     </v>
          </cell>
          <cell r="E26" t="str">
            <v>Europea</v>
          </cell>
          <cell r="F26" t="str">
            <v>C</v>
          </cell>
          <cell r="G26" t="str">
            <v>CALL</v>
          </cell>
          <cell r="H26">
            <v>36539</v>
          </cell>
          <cell r="I26">
            <v>294</v>
          </cell>
          <cell r="J26">
            <v>13.74</v>
          </cell>
          <cell r="K26">
            <v>1.1976074999999999</v>
          </cell>
          <cell r="L26">
            <v>-11976075</v>
          </cell>
          <cell r="M26">
            <v>9.5912000000000006</v>
          </cell>
          <cell r="N26">
            <v>0.2196505241289633</v>
          </cell>
          <cell r="O26">
            <v>5.1841367711661326E-2</v>
          </cell>
          <cell r="P26">
            <v>0.18127294379869027</v>
          </cell>
          <cell r="Q26">
            <v>-10000000</v>
          </cell>
          <cell r="R26">
            <v>10000000</v>
          </cell>
          <cell r="T26" t="e">
            <v>#REF!</v>
          </cell>
          <cell r="U26" t="e">
            <v>#REF!</v>
          </cell>
          <cell r="W26">
            <v>0.21378493361724396</v>
          </cell>
          <cell r="X26">
            <v>5.1841367711661326E-2</v>
          </cell>
          <cell r="Y26">
            <v>0.18319029097159756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1</v>
          </cell>
          <cell r="B27" t="str">
            <v>DOLAROTCCE</v>
          </cell>
          <cell r="C27" t="str">
            <v xml:space="preserve">OTC990730 </v>
          </cell>
          <cell r="D27" t="str">
            <v xml:space="preserve">GRUPO FINANCIERO CITIBANK          </v>
          </cell>
          <cell r="E27" t="str">
            <v>Europea</v>
          </cell>
          <cell r="F27" t="str">
            <v>C</v>
          </cell>
          <cell r="G27" t="str">
            <v>CALL</v>
          </cell>
          <cell r="H27">
            <v>36369</v>
          </cell>
          <cell r="I27">
            <v>124</v>
          </cell>
          <cell r="J27">
            <v>11.535</v>
          </cell>
          <cell r="K27">
            <v>0.71225000000000005</v>
          </cell>
          <cell r="L27">
            <v>7122500.0000000009</v>
          </cell>
          <cell r="M27">
            <v>9.5912000000000006</v>
          </cell>
          <cell r="N27">
            <v>0.23505988941877948</v>
          </cell>
          <cell r="O27">
            <v>5.0532798121684416E-2</v>
          </cell>
          <cell r="P27">
            <v>0.14998994374584568</v>
          </cell>
          <cell r="Q27">
            <v>10000000</v>
          </cell>
          <cell r="R27">
            <v>10000000</v>
          </cell>
          <cell r="T27" t="e">
            <v>#REF!</v>
          </cell>
          <cell r="U27" t="e">
            <v>#REF!</v>
          </cell>
          <cell r="W27">
            <v>0.21463689711643671</v>
          </cell>
          <cell r="X27">
            <v>5.0532798121684416E-2</v>
          </cell>
          <cell r="Y27">
            <v>0.15389350018067724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1</v>
          </cell>
          <cell r="B28" t="str">
            <v>DOLAROTCPE</v>
          </cell>
          <cell r="C28" t="str">
            <v xml:space="preserve">OTC000118 </v>
          </cell>
          <cell r="D28" t="str">
            <v xml:space="preserve">CITIBANK, N.A.                     </v>
          </cell>
          <cell r="E28" t="str">
            <v>Europea</v>
          </cell>
          <cell r="F28" t="str">
            <v>P</v>
          </cell>
          <cell r="G28" t="str">
            <v>PUT</v>
          </cell>
          <cell r="H28">
            <v>36539</v>
          </cell>
          <cell r="I28">
            <v>294</v>
          </cell>
          <cell r="J28">
            <v>13.74</v>
          </cell>
          <cell r="K28">
            <v>1.1976074999999999</v>
          </cell>
          <cell r="L28">
            <v>-11976075</v>
          </cell>
          <cell r="M28">
            <v>9.5912000000000006</v>
          </cell>
          <cell r="N28">
            <v>0.2196505241289633</v>
          </cell>
          <cell r="O28">
            <v>5.1841367711661326E-2</v>
          </cell>
          <cell r="P28">
            <v>0.18127294379869027</v>
          </cell>
          <cell r="Q28">
            <v>-10000000</v>
          </cell>
          <cell r="R28">
            <v>10000000</v>
          </cell>
          <cell r="T28" t="e">
            <v>#REF!</v>
          </cell>
          <cell r="U28" t="e">
            <v>#REF!</v>
          </cell>
          <cell r="W28">
            <v>0.21378493361724396</v>
          </cell>
          <cell r="X28">
            <v>5.1841367711661326E-2</v>
          </cell>
          <cell r="Y28">
            <v>0.18319029097159756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H28" t="e">
            <v>#REF!</v>
          </cell>
          <cell r="AI28" t="e">
            <v>#REF!</v>
          </cell>
          <cell r="AJ28" t="e">
            <v>#REF!</v>
          </cell>
          <cell r="AK28" t="e">
            <v>#REF!</v>
          </cell>
          <cell r="AL28" t="e">
            <v>#REF!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 t="str">
            <v>Europea</v>
          </cell>
          <cell r="F38">
            <v>0</v>
          </cell>
          <cell r="G38" t="str">
            <v>PUT</v>
          </cell>
          <cell r="H38">
            <v>0</v>
          </cell>
          <cell r="I38">
            <v>-36245</v>
          </cell>
          <cell r="J38">
            <v>0</v>
          </cell>
          <cell r="K38">
            <v>0</v>
          </cell>
          <cell r="L38">
            <v>0</v>
          </cell>
          <cell r="M38">
            <v>9.5912000000000006</v>
          </cell>
          <cell r="N38" t="e">
            <v>#NUM!</v>
          </cell>
          <cell r="O38" t="e">
            <v>#NUM!</v>
          </cell>
          <cell r="P38">
            <v>9.9319664737908819E-3</v>
          </cell>
          <cell r="Q38">
            <v>0</v>
          </cell>
          <cell r="R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 t="str">
            <v>Europea</v>
          </cell>
          <cell r="F39">
            <v>0</v>
          </cell>
          <cell r="G39" t="str">
            <v>PUT</v>
          </cell>
          <cell r="H39">
            <v>0</v>
          </cell>
          <cell r="I39">
            <v>-36245</v>
          </cell>
          <cell r="J39">
            <v>0</v>
          </cell>
          <cell r="K39">
            <v>0</v>
          </cell>
          <cell r="L39">
            <v>0</v>
          </cell>
          <cell r="M39">
            <v>9.5912000000000006</v>
          </cell>
          <cell r="N39" t="e">
            <v>#NUM!</v>
          </cell>
          <cell r="O39" t="e">
            <v>#NUM!</v>
          </cell>
          <cell r="P39">
            <v>9.9319664737908819E-3</v>
          </cell>
          <cell r="Q39">
            <v>0</v>
          </cell>
          <cell r="R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 t="str">
            <v>Europea</v>
          </cell>
          <cell r="F40">
            <v>0</v>
          </cell>
          <cell r="G40" t="str">
            <v>PUT</v>
          </cell>
          <cell r="H40">
            <v>0</v>
          </cell>
          <cell r="I40">
            <v>-36245</v>
          </cell>
          <cell r="J40">
            <v>0</v>
          </cell>
          <cell r="K40">
            <v>0</v>
          </cell>
          <cell r="L40">
            <v>0</v>
          </cell>
          <cell r="M40">
            <v>9.5912000000000006</v>
          </cell>
          <cell r="N40" t="e">
            <v>#NUM!</v>
          </cell>
          <cell r="O40" t="e">
            <v>#NUM!</v>
          </cell>
          <cell r="P40">
            <v>9.9319664737908819E-3</v>
          </cell>
          <cell r="Q40">
            <v>0</v>
          </cell>
          <cell r="R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 t="str">
            <v>Europea</v>
          </cell>
          <cell r="F41">
            <v>0</v>
          </cell>
          <cell r="G41" t="str">
            <v>PUT</v>
          </cell>
          <cell r="H41">
            <v>0</v>
          </cell>
          <cell r="I41">
            <v>-36245</v>
          </cell>
          <cell r="J41">
            <v>0</v>
          </cell>
          <cell r="K41">
            <v>0</v>
          </cell>
          <cell r="L41">
            <v>0</v>
          </cell>
          <cell r="M41">
            <v>9.5912000000000006</v>
          </cell>
          <cell r="N41" t="e">
            <v>#NUM!</v>
          </cell>
          <cell r="O41" t="e">
            <v>#NUM!</v>
          </cell>
          <cell r="P41">
            <v>9.9319664737908819E-3</v>
          </cell>
          <cell r="Q41">
            <v>0</v>
          </cell>
          <cell r="R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 t="str">
            <v>Europea</v>
          </cell>
          <cell r="F42">
            <v>0</v>
          </cell>
          <cell r="G42" t="str">
            <v>PUT</v>
          </cell>
          <cell r="H42">
            <v>0</v>
          </cell>
          <cell r="I42">
            <v>-36245</v>
          </cell>
          <cell r="J42">
            <v>0</v>
          </cell>
          <cell r="K42">
            <v>0</v>
          </cell>
          <cell r="L42">
            <v>0</v>
          </cell>
          <cell r="M42">
            <v>9.5912000000000006</v>
          </cell>
          <cell r="N42" t="e">
            <v>#NUM!</v>
          </cell>
          <cell r="O42" t="e">
            <v>#NUM!</v>
          </cell>
          <cell r="P42">
            <v>9.9319664737908819E-3</v>
          </cell>
          <cell r="Q42">
            <v>0</v>
          </cell>
          <cell r="R42">
            <v>0</v>
          </cell>
        </row>
      </sheetData>
      <sheetData sheetId="4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-247551.92199999999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1.7295</v>
          </cell>
          <cell r="L23">
            <v>-247551.92199999999</v>
          </cell>
          <cell r="M23">
            <v>9.5912000000000006</v>
          </cell>
          <cell r="Q23">
            <v>-458251</v>
          </cell>
          <cell r="R23">
            <v>458251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DOLAROTCCA</v>
          </cell>
          <cell r="C26" t="str">
            <v xml:space="preserve">OTC990427 </v>
          </cell>
          <cell r="D26" t="str">
            <v>FUNDACION BRINGAS HAGHENBECK,I.A.P.</v>
          </cell>
          <cell r="E26" t="str">
            <v>Americana</v>
          </cell>
          <cell r="F26" t="str">
            <v>C</v>
          </cell>
          <cell r="G26" t="str">
            <v>CALL</v>
          </cell>
          <cell r="H26">
            <v>36273</v>
          </cell>
          <cell r="I26">
            <v>28</v>
          </cell>
          <cell r="J26">
            <v>10.199999999999999</v>
          </cell>
          <cell r="K26">
            <v>0.45500000000000002</v>
          </cell>
          <cell r="L26">
            <v>-113750</v>
          </cell>
          <cell r="M26">
            <v>9.5912000000000006</v>
          </cell>
          <cell r="N26">
            <v>0.24606569425563932</v>
          </cell>
          <cell r="O26">
            <v>4.998700486091269E-2</v>
          </cell>
          <cell r="P26">
            <v>0.10000000000000137</v>
          </cell>
          <cell r="Q26">
            <v>-250000</v>
          </cell>
          <cell r="R26">
            <v>250000</v>
          </cell>
          <cell r="T26" t="e">
            <v>#REF!</v>
          </cell>
          <cell r="U26" t="e">
            <v>#REF!</v>
          </cell>
          <cell r="W26">
            <v>0.2194739607075443</v>
          </cell>
          <cell r="X26">
            <v>4.998700486091269E-2</v>
          </cell>
          <cell r="Y26">
            <v>0.10125000000000099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</sheetData>
      <sheetData sheetId="5" refreshError="1">
        <row r="3">
          <cell r="E3" t="str">
            <v>GRUPO FINANCIERO SANTANDER</v>
          </cell>
        </row>
        <row r="4">
          <cell r="AF4">
            <v>-17530813.329999998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Precio en USD</v>
          </cell>
          <cell r="AB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USD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USD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0</v>
          </cell>
          <cell r="L23">
            <v>0</v>
          </cell>
          <cell r="M23">
            <v>9.5912000000000006</v>
          </cell>
          <cell r="Q23">
            <v>0</v>
          </cell>
          <cell r="R23">
            <v>0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USD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 t="str">
            <v>Europea</v>
          </cell>
          <cell r="F26">
            <v>0</v>
          </cell>
          <cell r="G26" t="str">
            <v>PUT</v>
          </cell>
          <cell r="H26">
            <v>0</v>
          </cell>
          <cell r="I26">
            <v>-36245</v>
          </cell>
          <cell r="J26">
            <v>0</v>
          </cell>
          <cell r="K26">
            <v>0</v>
          </cell>
          <cell r="L26">
            <v>0</v>
          </cell>
          <cell r="M26">
            <v>9.5912000000000006</v>
          </cell>
          <cell r="N26" t="e">
            <v>#NUM!</v>
          </cell>
          <cell r="O26" t="e">
            <v>#NUM!</v>
          </cell>
          <cell r="P26">
            <v>9.9319664737908819E-3</v>
          </cell>
          <cell r="Q26">
            <v>0</v>
          </cell>
          <cell r="R26">
            <v>0</v>
          </cell>
          <cell r="T26" t="e">
            <v>#REF!</v>
          </cell>
          <cell r="U26" t="e">
            <v>#REF!</v>
          </cell>
          <cell r="W26" t="e">
            <v>#NUM!</v>
          </cell>
          <cell r="X26" t="e">
            <v>#NUM!</v>
          </cell>
          <cell r="Y26">
            <v>9.932017890710125E-3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 t="str">
            <v>Europea</v>
          </cell>
          <cell r="F27">
            <v>0</v>
          </cell>
          <cell r="G27" t="str">
            <v>PUT</v>
          </cell>
          <cell r="H27">
            <v>0</v>
          </cell>
          <cell r="I27">
            <v>-36245</v>
          </cell>
          <cell r="J27">
            <v>0</v>
          </cell>
          <cell r="K27">
            <v>0</v>
          </cell>
          <cell r="L27">
            <v>0</v>
          </cell>
          <cell r="M27">
            <v>9.5912000000000006</v>
          </cell>
          <cell r="N27" t="e">
            <v>#NUM!</v>
          </cell>
          <cell r="O27" t="e">
            <v>#NUM!</v>
          </cell>
          <cell r="P27">
            <v>9.9319664737908819E-3</v>
          </cell>
          <cell r="Q27">
            <v>0</v>
          </cell>
          <cell r="R27">
            <v>0</v>
          </cell>
          <cell r="T27" t="e">
            <v>#REF!</v>
          </cell>
          <cell r="U27" t="e">
            <v>#REF!</v>
          </cell>
          <cell r="W27" t="e">
            <v>#NUM!</v>
          </cell>
          <cell r="X27" t="e">
            <v>#NUM!</v>
          </cell>
          <cell r="Y27">
            <v>9.932017890710125E-3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 t="str">
            <v>Europea</v>
          </cell>
          <cell r="F28">
            <v>0</v>
          </cell>
          <cell r="G28" t="str">
            <v>PUT</v>
          </cell>
          <cell r="H28">
            <v>0</v>
          </cell>
          <cell r="I28">
            <v>-36245</v>
          </cell>
          <cell r="J28">
            <v>0</v>
          </cell>
          <cell r="K28">
            <v>0</v>
          </cell>
          <cell r="L28">
            <v>0</v>
          </cell>
          <cell r="M28">
            <v>9.5912000000000006</v>
          </cell>
          <cell r="N28" t="e">
            <v>#NUM!</v>
          </cell>
          <cell r="O28" t="e">
            <v>#NUM!</v>
          </cell>
          <cell r="P28">
            <v>9.9319664737908819E-3</v>
          </cell>
          <cell r="Q28">
            <v>0</v>
          </cell>
          <cell r="R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</sheetData>
      <sheetData sheetId="6" refreshError="1">
        <row r="1">
          <cell r="I1" t="str">
            <v>FECHA</v>
          </cell>
          <cell r="J1">
            <v>36245</v>
          </cell>
        </row>
        <row r="3">
          <cell r="D3" t="str">
            <v>GRUPO FINANCIERO SANTANDER</v>
          </cell>
        </row>
        <row r="4">
          <cell r="AI4">
            <v>6.5912000000000006</v>
          </cell>
          <cell r="AJ4">
            <v>7.5911999999999997</v>
          </cell>
          <cell r="AK4">
            <v>8.5912000000000006</v>
          </cell>
          <cell r="AL4">
            <v>9.5912000000000006</v>
          </cell>
          <cell r="AM4">
            <v>10.591200000000001</v>
          </cell>
          <cell r="AN4">
            <v>11.591199999999999</v>
          </cell>
          <cell r="AO4">
            <v>12.591200000000001</v>
          </cell>
          <cell r="AP4">
            <v>13.591200000000001</v>
          </cell>
        </row>
        <row r="5">
          <cell r="G5" t="str">
            <v>VALOR</v>
          </cell>
          <cell r="AI5" t="str">
            <v>SIGMA</v>
          </cell>
          <cell r="AJ5">
            <v>1</v>
          </cell>
        </row>
        <row r="6">
          <cell r="G6">
            <v>500000</v>
          </cell>
          <cell r="AI6" t="str">
            <v>SENSIBILIDAD PRECIO</v>
          </cell>
        </row>
        <row r="7">
          <cell r="T7" t="str">
            <v>BANXICO</v>
          </cell>
          <cell r="U7" t="str">
            <v>Delta USD</v>
          </cell>
          <cell r="W7" t="str">
            <v>VALUACION</v>
          </cell>
          <cell r="AI7" t="str">
            <v>SPOT - 3 SIGMAS</v>
          </cell>
          <cell r="AJ7" t="str">
            <v>SPOT - 2 SIGMAS</v>
          </cell>
          <cell r="AK7" t="str">
            <v>SPOT - 1 SIGMAS</v>
          </cell>
          <cell r="AL7" t="str">
            <v>SPOT</v>
          </cell>
          <cell r="AM7" t="str">
            <v>SPOT + 1 SIGMAS</v>
          </cell>
          <cell r="AN7" t="str">
            <v>SPOT + 2 SIGMAS</v>
          </cell>
          <cell r="AO7" t="str">
            <v>SPOT + 3 SIGMAS</v>
          </cell>
          <cell r="AP7" t="str">
            <v>SPOT + 4 SIGMAS</v>
          </cell>
        </row>
        <row r="8">
          <cell r="A8" t="str">
            <v>Portafolio</v>
          </cell>
          <cell r="B8" t="str">
            <v>Contcode</v>
          </cell>
          <cell r="C8" t="str">
            <v>No cont</v>
          </cell>
          <cell r="D8" t="str">
            <v>Costo</v>
          </cell>
          <cell r="E8" t="str">
            <v>STKP</v>
          </cell>
          <cell r="F8" t="str">
            <v>Put CAll</v>
          </cell>
          <cell r="G8" t="str">
            <v>valor USD</v>
          </cell>
          <cell r="H8" t="str">
            <v>Fecha vto</v>
          </cell>
          <cell r="I8" t="str">
            <v>Nom.</v>
          </cell>
          <cell r="J8" t="str">
            <v>Precio Mdo</v>
          </cell>
          <cell r="K8" t="str">
            <v>Valor MDo</v>
          </cell>
          <cell r="L8" t="str">
            <v>Val. MDO</v>
          </cell>
          <cell r="M8" t="str">
            <v>Plzo Vto</v>
          </cell>
          <cell r="N8" t="str">
            <v>Tasa MXP</v>
          </cell>
          <cell r="O8" t="str">
            <v>Tasa USD</v>
          </cell>
          <cell r="P8" t="str">
            <v>Volat</v>
          </cell>
          <cell r="Q8" t="str">
            <v>Fecha Subyacente</v>
          </cell>
          <cell r="R8" t="str">
            <v>Subyacente</v>
          </cell>
          <cell r="T8" t="str">
            <v>Delta</v>
          </cell>
          <cell r="U8" t="str">
            <v>Delta USD</v>
          </cell>
          <cell r="W8" t="str">
            <v>TASA MXP</v>
          </cell>
          <cell r="X8" t="str">
            <v>TASA USD</v>
          </cell>
          <cell r="Y8" t="str">
            <v>VOLATILIDAD</v>
          </cell>
          <cell r="Z8" t="str">
            <v>DELTA</v>
          </cell>
          <cell r="AA8" t="str">
            <v>DELTA USD</v>
          </cell>
          <cell r="AB8" t="str">
            <v>GAMMA</v>
          </cell>
          <cell r="AC8" t="str">
            <v>Gamma USD</v>
          </cell>
          <cell r="AD8" t="str">
            <v>Vega</v>
          </cell>
          <cell r="AE8" t="str">
            <v>Theta</v>
          </cell>
          <cell r="AF8" t="str">
            <v>Rho USD</v>
          </cell>
          <cell r="AH8" t="str">
            <v>Rho MXP</v>
          </cell>
          <cell r="AI8">
            <v>0.15171744143706759</v>
          </cell>
          <cell r="AJ8">
            <v>0.13173147855411529</v>
          </cell>
          <cell r="AK8">
            <v>0.11639817487661792</v>
          </cell>
          <cell r="AL8">
            <v>0.10426224038702143</v>
          </cell>
          <cell r="AM8">
            <v>9.4418007402371773E-2</v>
          </cell>
          <cell r="AN8">
            <v>8.6272344537235146E-2</v>
          </cell>
          <cell r="AO8">
            <v>7.9420547684096829E-2</v>
          </cell>
          <cell r="AP8">
            <v>7.3577020424980863E-2</v>
          </cell>
        </row>
        <row r="9">
          <cell r="G9">
            <v>0</v>
          </cell>
          <cell r="J9">
            <v>0</v>
          </cell>
          <cell r="K9" t="e">
            <v>#VALUE!</v>
          </cell>
          <cell r="L9" t="e">
            <v>#VALUE!</v>
          </cell>
          <cell r="U9">
            <v>0</v>
          </cell>
          <cell r="Z9">
            <v>0.01</v>
          </cell>
          <cell r="AA9" t="e">
            <v>#REF!</v>
          </cell>
          <cell r="AB9">
            <v>1.0000000000000001E-5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>
            <v>0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</row>
        <row r="11">
          <cell r="A11" t="str">
            <v>Portafolio</v>
          </cell>
          <cell r="B11" t="str">
            <v>Contcode</v>
          </cell>
          <cell r="C11" t="str">
            <v>No cont</v>
          </cell>
          <cell r="D11" t="str">
            <v>Costo</v>
          </cell>
          <cell r="E11" t="str">
            <v>STKP</v>
          </cell>
          <cell r="F11" t="str">
            <v>Put CAll</v>
          </cell>
          <cell r="G11" t="str">
            <v>valor USD</v>
          </cell>
          <cell r="H11" t="str">
            <v>Fecha vto</v>
          </cell>
          <cell r="I11" t="str">
            <v>Nom.</v>
          </cell>
          <cell r="J11" t="str">
            <v>Precio Mdo</v>
          </cell>
          <cell r="K11" t="str">
            <v>Valor MDo</v>
          </cell>
          <cell r="L11" t="str">
            <v>Val. MDO</v>
          </cell>
          <cell r="M11" t="str">
            <v>Plzo Vto</v>
          </cell>
          <cell r="N11" t="str">
            <v>Tasa MXP</v>
          </cell>
          <cell r="O11" t="str">
            <v>Tasa USD</v>
          </cell>
          <cell r="P11" t="str">
            <v>Volat</v>
          </cell>
          <cell r="Q11" t="str">
            <v>Fecha Subyacente</v>
          </cell>
          <cell r="R11" t="str">
            <v>Subyacente</v>
          </cell>
          <cell r="T11" t="str">
            <v>Delta</v>
          </cell>
          <cell r="U11" t="str">
            <v>Delta USD</v>
          </cell>
          <cell r="W11" t="str">
            <v>TASA MXP</v>
          </cell>
          <cell r="X11" t="str">
            <v>TASA USD</v>
          </cell>
          <cell r="Y11" t="str">
            <v>VOLATILIDAD</v>
          </cell>
          <cell r="Z11" t="str">
            <v>DELTA</v>
          </cell>
          <cell r="AA11" t="str">
            <v>DELTA USD</v>
          </cell>
          <cell r="AB11" t="str">
            <v>GAMMA</v>
          </cell>
          <cell r="AC11" t="str">
            <v>Gamma USD</v>
          </cell>
          <cell r="AD11" t="str">
            <v>Vega</v>
          </cell>
          <cell r="AE11" t="str">
            <v>Theta</v>
          </cell>
          <cell r="AF11" t="str">
            <v>Rho USD</v>
          </cell>
          <cell r="AG11">
            <v>0</v>
          </cell>
          <cell r="AH11" t="str">
            <v>Rho MXP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36224</v>
          </cell>
          <cell r="I12">
            <v>500000</v>
          </cell>
          <cell r="J12" t="str">
            <v>C</v>
          </cell>
          <cell r="K12" t="e">
            <v>#VALUE!</v>
          </cell>
          <cell r="L12" t="e">
            <v>#VALUE!</v>
          </cell>
          <cell r="M12">
            <v>-21</v>
          </cell>
          <cell r="N12">
            <v>0.25019491823578571</v>
          </cell>
          <cell r="O12">
            <v>5.0155263649580638E-2</v>
          </cell>
          <cell r="P12">
            <v>9.9324261433022212E-2</v>
          </cell>
          <cell r="Q12">
            <v>36234</v>
          </cell>
          <cell r="R12">
            <v>9.1999999999999998E-2</v>
          </cell>
          <cell r="T12">
            <v>0</v>
          </cell>
          <cell r="U12">
            <v>0</v>
          </cell>
          <cell r="W12">
            <v>0.22275326247158195</v>
          </cell>
          <cell r="X12">
            <v>5.0155263649580638E-2</v>
          </cell>
          <cell r="Y12">
            <v>0.10055732365947812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36224</v>
          </cell>
          <cell r="I13">
            <v>500000</v>
          </cell>
          <cell r="J13" t="str">
            <v>C</v>
          </cell>
          <cell r="K13" t="e">
            <v>#VALUE!</v>
          </cell>
          <cell r="L13" t="e">
            <v>#VALUE!</v>
          </cell>
          <cell r="M13">
            <v>-21</v>
          </cell>
          <cell r="N13">
            <v>0.25019491823578571</v>
          </cell>
          <cell r="O13">
            <v>5.0155263649580638E-2</v>
          </cell>
          <cell r="P13">
            <v>9.9324261433022212E-2</v>
          </cell>
          <cell r="Q13">
            <v>36234</v>
          </cell>
          <cell r="R13">
            <v>9.1999999999999998E-2</v>
          </cell>
          <cell r="T13">
            <v>0</v>
          </cell>
          <cell r="U13">
            <v>0</v>
          </cell>
          <cell r="W13">
            <v>0.22275326247158195</v>
          </cell>
          <cell r="X13">
            <v>5.0155263649580638E-2</v>
          </cell>
          <cell r="Y13">
            <v>0.10055732365947812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36224</v>
          </cell>
          <cell r="I14">
            <v>500000</v>
          </cell>
          <cell r="J14" t="str">
            <v>C</v>
          </cell>
          <cell r="K14" t="e">
            <v>#VALUE!</v>
          </cell>
          <cell r="L14" t="e">
            <v>#VALUE!</v>
          </cell>
          <cell r="M14">
            <v>-21</v>
          </cell>
          <cell r="N14">
            <v>0.25019491823578571</v>
          </cell>
          <cell r="O14">
            <v>5.0155263649580638E-2</v>
          </cell>
          <cell r="P14">
            <v>9.9324261433022212E-2</v>
          </cell>
          <cell r="Q14">
            <v>36234</v>
          </cell>
          <cell r="R14">
            <v>9.1999999999999998E-2</v>
          </cell>
          <cell r="T14">
            <v>0</v>
          </cell>
          <cell r="U14">
            <v>0</v>
          </cell>
          <cell r="W14">
            <v>0.22275326247158195</v>
          </cell>
          <cell r="X14">
            <v>5.0155263649580638E-2</v>
          </cell>
          <cell r="Y14">
            <v>0.10055732365947812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36137</v>
          </cell>
          <cell r="I15">
            <v>500000</v>
          </cell>
          <cell r="J15" t="str">
            <v>C</v>
          </cell>
          <cell r="M15">
            <v>-108</v>
          </cell>
          <cell r="N15">
            <v>0.25800509387688653</v>
          </cell>
          <cell r="O15">
            <v>5.0457766950106807E-2</v>
          </cell>
          <cell r="P15">
            <v>9.8139416418184439E-2</v>
          </cell>
          <cell r="Q15">
            <v>36147</v>
          </cell>
          <cell r="R15">
            <v>9.1999999999999998E-2</v>
          </cell>
        </row>
      </sheetData>
      <sheetData sheetId="7" refreshError="1"/>
      <sheetData sheetId="8" refreshError="1"/>
      <sheetData sheetId="9" refreshError="1"/>
      <sheetData sheetId="10" refreshError="1">
        <row r="1">
          <cell r="R1" t="str">
            <v>Ayer</v>
          </cell>
          <cell r="S1">
            <v>794070</v>
          </cell>
          <cell r="U1" t="str">
            <v>Febrero</v>
          </cell>
          <cell r="V1">
            <v>232883.26959006907</v>
          </cell>
        </row>
        <row r="2">
          <cell r="A2" t="str">
            <v>Pagare Indizado al Tipo de Cambio</v>
          </cell>
          <cell r="O2" t="str">
            <v>Costo</v>
          </cell>
          <cell r="P2">
            <v>-880657.52630000003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I6" t="str">
            <v>Fix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-880657.52630000003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I10" t="str">
            <v>Fix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36201</v>
          </cell>
          <cell r="B11">
            <v>36203</v>
          </cell>
          <cell r="C11">
            <v>36262</v>
          </cell>
          <cell r="D11">
            <v>36264</v>
          </cell>
          <cell r="E11" t="str">
            <v>PUT</v>
          </cell>
          <cell r="F11" t="str">
            <v>HERMOSILLO</v>
          </cell>
          <cell r="G11">
            <v>0.03</v>
          </cell>
          <cell r="H11" t="str">
            <v>BACHOCO</v>
          </cell>
          <cell r="I11">
            <v>10.2783</v>
          </cell>
          <cell r="J11">
            <v>10.065</v>
          </cell>
          <cell r="K11">
            <v>-5084627.75</v>
          </cell>
          <cell r="L11">
            <v>5.3699999999999998E-2</v>
          </cell>
          <cell r="M11">
            <v>-273044.510175</v>
          </cell>
          <cell r="O11">
            <v>61</v>
          </cell>
          <cell r="Q11">
            <v>17</v>
          </cell>
          <cell r="R11">
            <v>4.9987004860912232E-2</v>
          </cell>
          <cell r="S11">
            <v>9.9847771366298244E-2</v>
          </cell>
          <cell r="T11">
            <v>0.24606569425564087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3</v>
          </cell>
          <cell r="AE11">
            <v>0.21947396070754371</v>
          </cell>
          <cell r="AF11">
            <v>0.10109394886875854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36201</v>
          </cell>
          <cell r="B12">
            <v>36203</v>
          </cell>
          <cell r="C12">
            <v>36262</v>
          </cell>
          <cell r="D12">
            <v>36264</v>
          </cell>
          <cell r="E12" t="str">
            <v>CALL</v>
          </cell>
          <cell r="F12" t="str">
            <v>HERMOSILLO</v>
          </cell>
          <cell r="G12">
            <v>5.3499999999999999E-2</v>
          </cell>
          <cell r="H12" t="str">
            <v>BACHOCO</v>
          </cell>
          <cell r="I12">
            <v>10.2783</v>
          </cell>
          <cell r="J12">
            <v>10.065</v>
          </cell>
          <cell r="K12">
            <v>-5084627.75</v>
          </cell>
          <cell r="L12">
            <v>0.48409999999999997</v>
          </cell>
          <cell r="M12">
            <v>-2461468.2937749997</v>
          </cell>
          <cell r="O12">
            <v>61</v>
          </cell>
          <cell r="Q12">
            <v>17</v>
          </cell>
          <cell r="R12">
            <v>4.9987004860912232E-2</v>
          </cell>
          <cell r="S12">
            <v>9.9847771366298244E-2</v>
          </cell>
          <cell r="T12">
            <v>0.24606569425564087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3</v>
          </cell>
          <cell r="AE12">
            <v>0.21947396070754371</v>
          </cell>
          <cell r="AF12">
            <v>0.10109394886875854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36201</v>
          </cell>
          <cell r="B13">
            <v>36203</v>
          </cell>
          <cell r="C13">
            <v>36262</v>
          </cell>
          <cell r="D13">
            <v>36264</v>
          </cell>
          <cell r="E13" t="str">
            <v>PUT</v>
          </cell>
          <cell r="F13" t="str">
            <v>HERMOSILLO</v>
          </cell>
          <cell r="G13">
            <v>0.03</v>
          </cell>
          <cell r="H13" t="str">
            <v>BACHOCO</v>
          </cell>
          <cell r="I13">
            <v>10.2783</v>
          </cell>
          <cell r="J13">
            <v>10.0549</v>
          </cell>
          <cell r="K13">
            <v>5084627.75</v>
          </cell>
          <cell r="L13">
            <v>5.1900000000000002E-2</v>
          </cell>
          <cell r="M13">
            <v>263892.18022500002</v>
          </cell>
          <cell r="O13">
            <v>61</v>
          </cell>
          <cell r="Q13">
            <v>17</v>
          </cell>
          <cell r="R13">
            <v>4.9987004860912232E-2</v>
          </cell>
          <cell r="S13">
            <v>9.9847771366298244E-2</v>
          </cell>
          <cell r="T13">
            <v>0.24606569425564087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0.21947396070754371</v>
          </cell>
          <cell r="AF13">
            <v>0.10109394886875854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36201</v>
          </cell>
          <cell r="B14">
            <v>36203</v>
          </cell>
          <cell r="C14">
            <v>36262</v>
          </cell>
          <cell r="D14">
            <v>36264</v>
          </cell>
          <cell r="E14" t="str">
            <v>CALL</v>
          </cell>
          <cell r="F14" t="str">
            <v>HERMOSILLO</v>
          </cell>
          <cell r="G14">
            <v>0.03</v>
          </cell>
          <cell r="H14" t="str">
            <v>BACHOCO</v>
          </cell>
          <cell r="I14">
            <v>10.2783</v>
          </cell>
          <cell r="J14">
            <v>10.3468</v>
          </cell>
          <cell r="K14">
            <v>5084627.75</v>
          </cell>
          <cell r="L14">
            <v>0.31269999999999998</v>
          </cell>
          <cell r="M14">
            <v>1589963.0974249998</v>
          </cell>
          <cell r="O14">
            <v>61</v>
          </cell>
          <cell r="Q14">
            <v>17</v>
          </cell>
          <cell r="R14">
            <v>4.9987004860912232E-2</v>
          </cell>
          <cell r="S14">
            <v>9.9847771366298244E-2</v>
          </cell>
          <cell r="T14">
            <v>0.24606569425564087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0.21947396070754371</v>
          </cell>
          <cell r="AF14">
            <v>0.10109394886875854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</sheetData>
      <sheetData sheetId="11" refreshError="1">
        <row r="1">
          <cell r="R1" t="str">
            <v>Ayer</v>
          </cell>
          <cell r="S1">
            <v>10831970</v>
          </cell>
          <cell r="U1" t="str">
            <v>Febrero</v>
          </cell>
          <cell r="V1">
            <v>1094484.572250478</v>
          </cell>
        </row>
        <row r="2">
          <cell r="A2" t="str">
            <v>Pagare Indizado al Tipo de Cambio</v>
          </cell>
          <cell r="O2" t="str">
            <v>Costo</v>
          </cell>
          <cell r="P2">
            <v>-15550138.61337007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0.01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E5" t="str">
            <v>VALUACION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-15550138.61337007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36216</v>
          </cell>
          <cell r="B11">
            <v>36220</v>
          </cell>
          <cell r="C11">
            <v>36248</v>
          </cell>
          <cell r="D11">
            <v>36250</v>
          </cell>
          <cell r="E11" t="str">
            <v>CALL</v>
          </cell>
          <cell r="H11" t="str">
            <v>CD FIX</v>
          </cell>
          <cell r="J11">
            <v>9.99</v>
          </cell>
          <cell r="K11">
            <v>-16705260.6</v>
          </cell>
          <cell r="L11">
            <v>0.28509299999999999</v>
          </cell>
          <cell r="M11">
            <v>-4762552.8602358</v>
          </cell>
          <cell r="O11">
            <v>32</v>
          </cell>
          <cell r="Q11">
            <v>3</v>
          </cell>
          <cell r="R11">
            <v>4.9987004860921759E-2</v>
          </cell>
          <cell r="S11">
            <v>9.965447221158108E-2</v>
          </cell>
          <cell r="T11">
            <v>0.24606569425563773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2</v>
          </cell>
          <cell r="AE11">
            <v>0.21947396070754874</v>
          </cell>
          <cell r="AF11">
            <v>0.10089580161852574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36216</v>
          </cell>
          <cell r="B12">
            <v>36220</v>
          </cell>
          <cell r="C12">
            <v>36248</v>
          </cell>
          <cell r="D12">
            <v>36250</v>
          </cell>
          <cell r="E12" t="str">
            <v>CALL</v>
          </cell>
          <cell r="H12" t="str">
            <v>CD FIX</v>
          </cell>
          <cell r="J12">
            <v>10.039999999999999</v>
          </cell>
          <cell r="K12">
            <v>16705260.6</v>
          </cell>
          <cell r="L12">
            <v>0.24635399999999999</v>
          </cell>
          <cell r="M12">
            <v>4115407.7698523998</v>
          </cell>
          <cell r="O12">
            <v>32</v>
          </cell>
          <cell r="Q12">
            <v>3</v>
          </cell>
          <cell r="R12">
            <v>4.9987004860921759E-2</v>
          </cell>
          <cell r="S12">
            <v>9.965447221158108E-2</v>
          </cell>
          <cell r="T12">
            <v>0.24606569425563773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2</v>
          </cell>
          <cell r="AE12">
            <v>0.21947396070754874</v>
          </cell>
          <cell r="AF12">
            <v>0.10089580161852574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36220</v>
          </cell>
          <cell r="B13">
            <v>36222</v>
          </cell>
          <cell r="C13">
            <v>36255</v>
          </cell>
          <cell r="D13">
            <v>36257</v>
          </cell>
          <cell r="E13" t="str">
            <v>CALL</v>
          </cell>
          <cell r="H13" t="str">
            <v>CD FIX</v>
          </cell>
          <cell r="J13">
            <v>9.9350000000000005</v>
          </cell>
          <cell r="K13">
            <v>-1195373.3400000001</v>
          </cell>
          <cell r="L13">
            <v>0.270206</v>
          </cell>
          <cell r="M13">
            <v>-322997.04870804003</v>
          </cell>
          <cell r="O13">
            <v>35</v>
          </cell>
          <cell r="Q13">
            <v>10</v>
          </cell>
          <cell r="R13">
            <v>4.9987004860914348E-2</v>
          </cell>
          <cell r="S13">
            <v>9.9751059373670792E-2</v>
          </cell>
          <cell r="T13">
            <v>0.24606569425564218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0.21947396070754402</v>
          </cell>
          <cell r="AF13">
            <v>0.10099481046613956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36220</v>
          </cell>
          <cell r="B14">
            <v>36222</v>
          </cell>
          <cell r="C14">
            <v>36255</v>
          </cell>
          <cell r="D14">
            <v>36257</v>
          </cell>
          <cell r="E14" t="str">
            <v>CALL</v>
          </cell>
          <cell r="H14" t="str">
            <v>CD FIX</v>
          </cell>
          <cell r="J14">
            <v>10.2331</v>
          </cell>
          <cell r="K14">
            <v>1195373.3400000001</v>
          </cell>
          <cell r="L14">
            <v>9.2985999999999999E-2</v>
          </cell>
          <cell r="M14">
            <v>111152.98539324</v>
          </cell>
          <cell r="O14">
            <v>35</v>
          </cell>
          <cell r="Q14">
            <v>10</v>
          </cell>
          <cell r="R14">
            <v>4.9987004860914348E-2</v>
          </cell>
          <cell r="S14">
            <v>9.9751059373670792E-2</v>
          </cell>
          <cell r="T14">
            <v>0.24606569425564218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0.21947396070754402</v>
          </cell>
          <cell r="AF14">
            <v>0.10099481046613956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  <row r="15">
          <cell r="A15">
            <v>36223</v>
          </cell>
          <cell r="B15">
            <v>36227</v>
          </cell>
          <cell r="C15">
            <v>36255</v>
          </cell>
          <cell r="D15">
            <v>36257</v>
          </cell>
          <cell r="E15" t="str">
            <v>CALL</v>
          </cell>
          <cell r="H15" t="str">
            <v>CD FIX</v>
          </cell>
          <cell r="J15">
            <v>9.94</v>
          </cell>
          <cell r="K15">
            <v>-14121764.34</v>
          </cell>
          <cell r="L15">
            <v>0.26963799999999999</v>
          </cell>
          <cell r="M15">
            <v>-3807764.2931089196</v>
          </cell>
          <cell r="O15">
            <v>32</v>
          </cell>
          <cell r="Q15">
            <v>10</v>
          </cell>
          <cell r="R15">
            <v>4.9987004860914348E-2</v>
          </cell>
          <cell r="S15">
            <v>9.9751059373670792E-2</v>
          </cell>
          <cell r="T15">
            <v>0.24606569425564218</v>
          </cell>
          <cell r="U15">
            <v>9.5912000000000006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>
            <v>3</v>
          </cell>
          <cell r="AE15">
            <v>0.21947396070754402</v>
          </cell>
          <cell r="AF15">
            <v>0.10099481046613956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</row>
        <row r="16">
          <cell r="A16">
            <v>36223</v>
          </cell>
          <cell r="B16">
            <v>36227</v>
          </cell>
          <cell r="C16">
            <v>36255</v>
          </cell>
          <cell r="D16">
            <v>36257</v>
          </cell>
          <cell r="E16" t="str">
            <v>CALL</v>
          </cell>
          <cell r="H16" t="str">
            <v>CD FIX</v>
          </cell>
          <cell r="J16">
            <v>10.06</v>
          </cell>
          <cell r="K16">
            <v>14121764.34</v>
          </cell>
          <cell r="L16">
            <v>0.18782199999999999</v>
          </cell>
          <cell r="M16">
            <v>2652378.0218674797</v>
          </cell>
          <cell r="O16">
            <v>32</v>
          </cell>
          <cell r="Q16">
            <v>10</v>
          </cell>
          <cell r="R16">
            <v>4.9987004860914348E-2</v>
          </cell>
          <cell r="S16">
            <v>9.9751059373670792E-2</v>
          </cell>
          <cell r="T16">
            <v>0.24606569425564218</v>
          </cell>
          <cell r="U16">
            <v>9.5912000000000006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>
            <v>3</v>
          </cell>
          <cell r="AE16">
            <v>0.21947396070754402</v>
          </cell>
          <cell r="AF16">
            <v>0.10099481046613956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</row>
        <row r="17">
          <cell r="A17">
            <v>36223</v>
          </cell>
          <cell r="B17">
            <v>36227</v>
          </cell>
          <cell r="C17">
            <v>36256</v>
          </cell>
          <cell r="D17">
            <v>36258</v>
          </cell>
          <cell r="E17" t="str">
            <v>CALL</v>
          </cell>
          <cell r="H17" t="str">
            <v>CD FIX</v>
          </cell>
          <cell r="J17">
            <v>9.94</v>
          </cell>
          <cell r="K17">
            <v>-1195373.3400000001</v>
          </cell>
          <cell r="L17">
            <v>0.189632</v>
          </cell>
          <cell r="M17">
            <v>-226681.03721088002</v>
          </cell>
          <cell r="O17">
            <v>33</v>
          </cell>
          <cell r="Q17">
            <v>11</v>
          </cell>
          <cell r="R17">
            <v>4.9987004860909151E-2</v>
          </cell>
          <cell r="S17">
            <v>9.9764867725702769E-2</v>
          </cell>
          <cell r="T17">
            <v>0.24606569425563804</v>
          </cell>
          <cell r="U17">
            <v>9.5912000000000006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>
            <v>3</v>
          </cell>
          <cell r="AE17">
            <v>0.21947396070754671</v>
          </cell>
          <cell r="AF17">
            <v>0.10100896515870307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</row>
        <row r="18">
          <cell r="A18">
            <v>36223</v>
          </cell>
          <cell r="B18">
            <v>36227</v>
          </cell>
          <cell r="C18">
            <v>36256</v>
          </cell>
          <cell r="D18">
            <v>36258</v>
          </cell>
          <cell r="E18" t="str">
            <v>CALL</v>
          </cell>
          <cell r="H18" t="str">
            <v>CD FIX</v>
          </cell>
          <cell r="J18">
            <v>10.06</v>
          </cell>
          <cell r="K18">
            <v>1195373.3400000001</v>
          </cell>
          <cell r="L18">
            <v>8.2603999999999997E-2</v>
          </cell>
          <cell r="M18">
            <v>98742.61937736001</v>
          </cell>
          <cell r="O18">
            <v>33</v>
          </cell>
          <cell r="Q18">
            <v>11</v>
          </cell>
          <cell r="R18">
            <v>4.9987004860909151E-2</v>
          </cell>
          <cell r="S18">
            <v>9.9764867725702769E-2</v>
          </cell>
          <cell r="T18">
            <v>0.24606569425563804</v>
          </cell>
          <cell r="U18">
            <v>9.5912000000000006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>
            <v>3</v>
          </cell>
          <cell r="AE18">
            <v>0.21947396070754671</v>
          </cell>
          <cell r="AF18">
            <v>0.10100896515870307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</row>
        <row r="19">
          <cell r="A19">
            <v>36228</v>
          </cell>
          <cell r="B19">
            <v>36230</v>
          </cell>
          <cell r="C19">
            <v>36256</v>
          </cell>
          <cell r="D19">
            <v>36258</v>
          </cell>
          <cell r="E19" t="str">
            <v>CALL</v>
          </cell>
          <cell r="H19" t="str">
            <v>CD FIX</v>
          </cell>
          <cell r="J19">
            <v>9.81</v>
          </cell>
          <cell r="K19">
            <v>-1967310.06</v>
          </cell>
          <cell r="L19">
            <v>0.229991</v>
          </cell>
          <cell r="M19">
            <v>-452463.60800946003</v>
          </cell>
          <cell r="O19">
            <v>28</v>
          </cell>
          <cell r="Q19">
            <v>11</v>
          </cell>
          <cell r="R19">
            <v>4.9987004860909151E-2</v>
          </cell>
          <cell r="S19">
            <v>9.9764867725702769E-2</v>
          </cell>
          <cell r="T19">
            <v>0.24606569425563804</v>
          </cell>
          <cell r="U19">
            <v>9.5912000000000006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>
            <v>3</v>
          </cell>
          <cell r="AE19">
            <v>0.21947396070754671</v>
          </cell>
          <cell r="AF19">
            <v>0.10100896515870307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</row>
        <row r="20">
          <cell r="A20">
            <v>36228</v>
          </cell>
          <cell r="B20">
            <v>36230</v>
          </cell>
          <cell r="C20">
            <v>36256</v>
          </cell>
          <cell r="D20">
            <v>36258</v>
          </cell>
          <cell r="E20" t="str">
            <v>CALL</v>
          </cell>
          <cell r="H20" t="str">
            <v>CD FIX</v>
          </cell>
          <cell r="J20">
            <v>10.0062</v>
          </cell>
          <cell r="K20">
            <v>1967310.06</v>
          </cell>
          <cell r="L20">
            <v>0.10725</v>
          </cell>
          <cell r="M20">
            <v>210994.00393500002</v>
          </cell>
          <cell r="O20">
            <v>28</v>
          </cell>
          <cell r="Q20">
            <v>11</v>
          </cell>
          <cell r="R20">
            <v>4.9987004860909151E-2</v>
          </cell>
          <cell r="S20">
            <v>9.9764867725702769E-2</v>
          </cell>
          <cell r="T20">
            <v>0.24606569425563804</v>
          </cell>
          <cell r="U20">
            <v>9.5912000000000006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>
            <v>3</v>
          </cell>
          <cell r="AE20">
            <v>0.21947396070754671</v>
          </cell>
          <cell r="AF20">
            <v>0.10100896515870307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</row>
      </sheetData>
      <sheetData sheetId="12" refreshError="1">
        <row r="1">
          <cell r="F1" t="str">
            <v>FECHA</v>
          </cell>
          <cell r="G1">
            <v>36245</v>
          </cell>
        </row>
        <row r="3">
          <cell r="D3" t="str">
            <v>GRUPO FINANCIERO SANTANDER</v>
          </cell>
        </row>
        <row r="5">
          <cell r="Q5" t="str">
            <v>SIGMA</v>
          </cell>
          <cell r="R5">
            <v>1</v>
          </cell>
        </row>
        <row r="6">
          <cell r="Q6" t="str">
            <v>SENSIBILIDAD PRECIO</v>
          </cell>
        </row>
        <row r="7">
          <cell r="J7">
            <v>3162600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  <cell r="Q8">
            <v>0.15171744143706759</v>
          </cell>
          <cell r="R8">
            <v>0.13173147855411529</v>
          </cell>
          <cell r="S8">
            <v>0.11639817487661792</v>
          </cell>
          <cell r="T8">
            <v>0.10426224038702143</v>
          </cell>
          <cell r="U8">
            <v>9.4418007402371773E-2</v>
          </cell>
          <cell r="V8">
            <v>8.6272344537235146E-2</v>
          </cell>
          <cell r="W8">
            <v>7.9420547684096829E-2</v>
          </cell>
          <cell r="X8">
            <v>7.3577020424980863E-2</v>
          </cell>
        </row>
        <row r="9">
          <cell r="F9">
            <v>500000</v>
          </cell>
          <cell r="H9">
            <v>0</v>
          </cell>
          <cell r="I9">
            <v>0</v>
          </cell>
          <cell r="J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1">
          <cell r="A11" t="str">
            <v>Portafolio</v>
          </cell>
          <cell r="B11" t="str">
            <v>Cont  Code</v>
          </cell>
          <cell r="C11" t="str">
            <v>No. Cont</v>
          </cell>
          <cell r="D11" t="str">
            <v>Precio Costo</v>
          </cell>
          <cell r="E11" t="str">
            <v>Vto</v>
          </cell>
          <cell r="F11" t="str">
            <v>Nom</v>
          </cell>
          <cell r="G11" t="str">
            <v>Prec Merc</v>
          </cell>
          <cell r="H11" t="str">
            <v>Val Costo</v>
          </cell>
          <cell r="I11" t="str">
            <v>Reul Val</v>
          </cell>
          <cell r="J11" t="str">
            <v>Posición Mercado</v>
          </cell>
          <cell r="K11" t="str">
            <v>Plazo</v>
          </cell>
          <cell r="L11" t="str">
            <v>Tasa MXP</v>
          </cell>
          <cell r="M11" t="str">
            <v>Tasa USD</v>
          </cell>
          <cell r="N11" t="str">
            <v>DElta .01</v>
          </cell>
          <cell r="O11" t="str">
            <v>Rho Mex</v>
          </cell>
          <cell r="P11" t="str">
            <v>Rho USD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500000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-36245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500000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-36245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500000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-36245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500000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-36245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500000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-36245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500000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-36245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500000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-36245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500000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-36245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500000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-36245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500000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-36245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500000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-36245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500000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-36245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500000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-36245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500000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-36245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</sheetData>
      <sheetData sheetId="13" refreshError="1">
        <row r="3">
          <cell r="D3" t="str">
            <v>GRUPO FINANCIERO SANTANDER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</row>
        <row r="9">
          <cell r="H9">
            <v>3126575</v>
          </cell>
          <cell r="I9">
            <v>-36025.000000000058</v>
          </cell>
          <cell r="J9">
            <v>3162600</v>
          </cell>
          <cell r="N9">
            <v>-30337.304160455467</v>
          </cell>
          <cell r="O9">
            <v>-62855.145556739983</v>
          </cell>
          <cell r="P9">
            <v>65525.164097099332</v>
          </cell>
        </row>
        <row r="10">
          <cell r="A10" t="str">
            <v xml:space="preserve">FX  </v>
          </cell>
          <cell r="B10" t="str">
            <v xml:space="preserve">MPM9      </v>
          </cell>
          <cell r="C10">
            <v>-20</v>
          </cell>
          <cell r="D10">
            <v>0.10045</v>
          </cell>
          <cell r="E10">
            <v>36327</v>
          </cell>
          <cell r="F10">
            <v>500000</v>
          </cell>
          <cell r="G10">
            <v>0.1004</v>
          </cell>
          <cell r="H10">
            <v>1004500</v>
          </cell>
          <cell r="I10">
            <v>500</v>
          </cell>
          <cell r="J10">
            <v>1004000</v>
          </cell>
          <cell r="K10">
            <v>82</v>
          </cell>
          <cell r="L10">
            <v>0.23898969628198843</v>
          </cell>
          <cell r="M10">
            <v>5.035774538868755E-2</v>
          </cell>
          <cell r="N10">
            <v>-9630.8902096684014</v>
          </cell>
          <cell r="O10">
            <v>-19954.014462457137</v>
          </cell>
          <cell r="P10">
            <v>20801.639395904549</v>
          </cell>
        </row>
      </sheetData>
      <sheetData sheetId="14" refreshError="1"/>
      <sheetData sheetId="15" refreshError="1"/>
      <sheetData sheetId="16" refreshError="1">
        <row r="1">
          <cell r="BG1" t="str">
            <v>BANCO SANTANDER DE NEGOCIOS</v>
          </cell>
        </row>
        <row r="2">
          <cell r="BF2" t="str">
            <v>Mes de Enero</v>
          </cell>
        </row>
        <row r="3">
          <cell r="BF3" t="str">
            <v>F.X. Cambios de Derivados</v>
          </cell>
          <cell r="BH3">
            <v>36245</v>
          </cell>
        </row>
        <row r="4">
          <cell r="BF4" t="str">
            <v>Valuación</v>
          </cell>
          <cell r="BH4" t="str">
            <v>Tipo de Cambio Valución</v>
          </cell>
          <cell r="BI4">
            <v>9.5912000000000006</v>
          </cell>
          <cell r="BJ4" t="str">
            <v>Fix</v>
          </cell>
          <cell r="BK4">
            <v>9.5912000000000006</v>
          </cell>
        </row>
        <row r="5">
          <cell r="BG5" t="str">
            <v>Hoy</v>
          </cell>
          <cell r="BH5" t="str">
            <v>Ayer</v>
          </cell>
          <cell r="BI5" t="str">
            <v>Resultado</v>
          </cell>
          <cell r="BK5" t="str">
            <v>Intereses</v>
          </cell>
          <cell r="BL5" t="str">
            <v>Intereses</v>
          </cell>
          <cell r="BM5" t="str">
            <v>Resultado Neto</v>
          </cell>
        </row>
        <row r="6">
          <cell r="BK6" t="str">
            <v>USD</v>
          </cell>
          <cell r="BL6" t="str">
            <v>Pesos</v>
          </cell>
        </row>
        <row r="7">
          <cell r="BF7" t="str">
            <v>Valución F.X</v>
          </cell>
          <cell r="BG7">
            <v>0</v>
          </cell>
          <cell r="BH7">
            <v>0</v>
          </cell>
          <cell r="BI7">
            <v>0</v>
          </cell>
          <cell r="BM7">
            <v>0</v>
          </cell>
        </row>
        <row r="9">
          <cell r="BF9" t="str">
            <v>Valución  Inversión Overnight</v>
          </cell>
          <cell r="BG9">
            <v>0</v>
          </cell>
          <cell r="BH9">
            <v>0</v>
          </cell>
          <cell r="BI9">
            <v>0</v>
          </cell>
          <cell r="BL9">
            <v>0</v>
          </cell>
          <cell r="BM9">
            <v>0</v>
          </cell>
        </row>
        <row r="10">
          <cell r="BF10" t="str">
            <v>Valución  Inversión Plazo</v>
          </cell>
          <cell r="BM10">
            <v>0</v>
          </cell>
        </row>
        <row r="11">
          <cell r="BF11" t="str">
            <v>Ajuste</v>
          </cell>
          <cell r="BI11">
            <v>0</v>
          </cell>
          <cell r="BM11">
            <v>0</v>
          </cell>
        </row>
        <row r="12">
          <cell r="C12" t="str">
            <v>Banco Santander de Negocios México, S.A.</v>
          </cell>
          <cell r="BF12" t="str">
            <v>Valución  Prestamos</v>
          </cell>
          <cell r="BG12">
            <v>8700580.2891897019</v>
          </cell>
          <cell r="BH12">
            <v>-8140203.9718406601</v>
          </cell>
          <cell r="BI12">
            <v>560376.31734904181</v>
          </cell>
          <cell r="BM12">
            <v>560376.31734904181</v>
          </cell>
        </row>
        <row r="13">
          <cell r="H13" t="str">
            <v>DOLARES</v>
          </cell>
          <cell r="BF13" t="str">
            <v>Subtotal Inv. Prest</v>
          </cell>
          <cell r="BG13">
            <v>8700580.2891897019</v>
          </cell>
          <cell r="BH13">
            <v>-8140203.9718406601</v>
          </cell>
          <cell r="BI13">
            <v>560376.31734904181</v>
          </cell>
        </row>
        <row r="14">
          <cell r="BF14" t="str">
            <v>Total Valuaciones</v>
          </cell>
          <cell r="BG14">
            <v>8700580.2891897019</v>
          </cell>
          <cell r="BH14">
            <v>-8140203.9718406601</v>
          </cell>
          <cell r="BI14">
            <v>560376.31734904181</v>
          </cell>
          <cell r="BK14">
            <v>0</v>
          </cell>
          <cell r="BL14">
            <v>0</v>
          </cell>
          <cell r="BM14">
            <v>560376.31734904181</v>
          </cell>
        </row>
        <row r="15">
          <cell r="E15" t="str">
            <v>Resultado Diario de Liquidación de Derivados</v>
          </cell>
          <cell r="BG15" t="str">
            <v>Acumulado</v>
          </cell>
          <cell r="BH15">
            <v>8140203.9718406601</v>
          </cell>
        </row>
        <row r="16">
          <cell r="BF16" t="str">
            <v>Realizado F.X.</v>
          </cell>
          <cell r="BI16">
            <v>0</v>
          </cell>
          <cell r="BK16">
            <v>0</v>
          </cell>
          <cell r="BL16">
            <v>0</v>
          </cell>
          <cell r="BM16">
            <v>0</v>
          </cell>
        </row>
        <row r="17">
          <cell r="F17" t="str">
            <v>Posición Final</v>
          </cell>
          <cell r="BI17">
            <v>560376.31734904181</v>
          </cell>
        </row>
        <row r="18">
          <cell r="B18" t="str">
            <v>Fecha</v>
          </cell>
          <cell r="C18" t="str">
            <v>Posición Inicial</v>
          </cell>
          <cell r="D18" t="str">
            <v>Ventas</v>
          </cell>
          <cell r="E18" t="str">
            <v>Compras</v>
          </cell>
          <cell r="F18" t="str">
            <v>1er. Subtotal</v>
          </cell>
          <cell r="G18" t="str">
            <v>2do. Subtotal</v>
          </cell>
          <cell r="H18" t="str">
            <v>Diferencia</v>
          </cell>
          <cell r="I18" t="str">
            <v>Utilidad ó Perdida</v>
          </cell>
          <cell r="BI18">
            <v>58426.090306639606</v>
          </cell>
        </row>
        <row r="19">
          <cell r="C19" t="str">
            <v>O</v>
          </cell>
        </row>
        <row r="21">
          <cell r="I21">
            <v>0</v>
          </cell>
        </row>
        <row r="25">
          <cell r="C25">
            <v>-45631379.312510379</v>
          </cell>
          <cell r="F25">
            <v>-45631379.312510379</v>
          </cell>
        </row>
        <row r="26">
          <cell r="C26">
            <v>443456094.94913799</v>
          </cell>
          <cell r="F26">
            <v>443456094.94913799</v>
          </cell>
        </row>
        <row r="27">
          <cell r="C27">
            <v>9.7182268349175072</v>
          </cell>
          <cell r="F27">
            <v>9.7182268349175072</v>
          </cell>
        </row>
        <row r="30">
          <cell r="C30">
            <v>-45430211.247376703</v>
          </cell>
          <cell r="F30">
            <v>-45430211.247376703</v>
          </cell>
        </row>
        <row r="31">
          <cell r="C31">
            <v>441401313.29673922</v>
          </cell>
          <cell r="F31">
            <v>441401313.29673922</v>
          </cell>
        </row>
        <row r="32">
          <cell r="C32">
            <v>9.7160303942506374</v>
          </cell>
          <cell r="F32">
            <v>9.7160303942506374</v>
          </cell>
        </row>
        <row r="35">
          <cell r="C35">
            <v>-46287209.788452581</v>
          </cell>
          <cell r="F35">
            <v>-46287209.788452581</v>
          </cell>
        </row>
        <row r="36">
          <cell r="C36">
            <v>450234859.54441363</v>
          </cell>
          <cell r="F36">
            <v>450234859.54441363</v>
          </cell>
        </row>
        <row r="37">
          <cell r="C37">
            <v>9.7269820670144433</v>
          </cell>
          <cell r="F37">
            <v>9.7269820670144433</v>
          </cell>
        </row>
        <row r="40">
          <cell r="C40">
            <v>-50454624.494162515</v>
          </cell>
          <cell r="D40">
            <v>5000000</v>
          </cell>
          <cell r="F40">
            <v>-55454624.494162515</v>
          </cell>
        </row>
        <row r="41">
          <cell r="C41">
            <v>493200482.69866455</v>
          </cell>
          <cell r="D41">
            <v>45225000</v>
          </cell>
          <cell r="F41">
            <v>538425482.69866455</v>
          </cell>
        </row>
        <row r="42">
          <cell r="C42">
            <v>9.7751293888972803</v>
          </cell>
          <cell r="D42">
            <v>9.0449999999999999</v>
          </cell>
          <cell r="F42">
            <v>9.7092981443836557</v>
          </cell>
        </row>
        <row r="45">
          <cell r="C45">
            <v>-50648470.893369712</v>
          </cell>
          <cell r="F45">
            <v>-50648470.893369712</v>
          </cell>
        </row>
        <row r="46">
          <cell r="C46">
            <v>489310719.95318931</v>
          </cell>
          <cell r="F46">
            <v>489310719.95318931</v>
          </cell>
        </row>
        <row r="47">
          <cell r="C47">
            <v>9.6609179176077351</v>
          </cell>
          <cell r="F47">
            <v>9.6609179176077351</v>
          </cell>
        </row>
        <row r="50">
          <cell r="C50">
            <v>-51918564.207154535</v>
          </cell>
          <cell r="E50">
            <v>20000000</v>
          </cell>
          <cell r="F50">
            <v>-51918564.207154535</v>
          </cell>
        </row>
        <row r="51">
          <cell r="C51">
            <v>502226210.06479132</v>
          </cell>
          <cell r="E51">
            <v>187000000</v>
          </cell>
          <cell r="F51">
            <v>502226210.06479132</v>
          </cell>
        </row>
        <row r="52">
          <cell r="C52">
            <v>9.6733455120390843</v>
          </cell>
          <cell r="E52">
            <v>9.35</v>
          </cell>
          <cell r="F52">
            <v>9.6733455120390843</v>
          </cell>
        </row>
        <row r="55">
          <cell r="C55">
            <v>-30908573.039083704</v>
          </cell>
          <cell r="F55">
            <v>-30908573.039083704</v>
          </cell>
        </row>
        <row r="56">
          <cell r="C56">
            <v>298472146.00230002</v>
          </cell>
          <cell r="F56">
            <v>298472146.00230002</v>
          </cell>
        </row>
        <row r="57">
          <cell r="C57">
            <v>9.6566135752978237</v>
          </cell>
          <cell r="F57">
            <v>9.6566135752978237</v>
          </cell>
        </row>
        <row r="60">
          <cell r="C60">
            <v>-32734936.928285748</v>
          </cell>
          <cell r="F60">
            <v>-32734936.928285748</v>
          </cell>
        </row>
        <row r="61">
          <cell r="C61">
            <v>317379764.73696715</v>
          </cell>
          <cell r="F61">
            <v>317379764.73696715</v>
          </cell>
        </row>
        <row r="62">
          <cell r="C62">
            <v>9.6954445164280809</v>
          </cell>
          <cell r="F62">
            <v>9.6954445164280809</v>
          </cell>
        </row>
        <row r="65">
          <cell r="C65">
            <v>-30730820.10145219</v>
          </cell>
          <cell r="F65">
            <v>-30730820.10145219</v>
          </cell>
        </row>
        <row r="66">
          <cell r="C66">
            <v>296893062.50096256</v>
          </cell>
          <cell r="F66">
            <v>296893062.50096256</v>
          </cell>
        </row>
        <row r="67">
          <cell r="C67">
            <v>9.6610849147801563</v>
          </cell>
          <cell r="F67">
            <v>9.6610849147801563</v>
          </cell>
        </row>
        <row r="70">
          <cell r="C70">
            <v>-29285513.399805252</v>
          </cell>
          <cell r="F70">
            <v>-29285513.399805252</v>
          </cell>
        </row>
        <row r="71">
          <cell r="C71">
            <v>282167596.45619607</v>
          </cell>
          <cell r="F71">
            <v>282167596.45619607</v>
          </cell>
        </row>
        <row r="72">
          <cell r="C72">
            <v>9.6350571903606266</v>
          </cell>
          <cell r="F72">
            <v>9.6350571903606266</v>
          </cell>
        </row>
        <row r="75">
          <cell r="C75">
            <v>-29363221.805188548</v>
          </cell>
          <cell r="F75">
            <v>-29363221.805188548</v>
          </cell>
        </row>
        <row r="76">
          <cell r="C76">
            <v>282955564.89772922</v>
          </cell>
          <cell r="F76">
            <v>282955564.89772922</v>
          </cell>
        </row>
        <row r="77">
          <cell r="C77">
            <v>9.636393675564932</v>
          </cell>
          <cell r="F77">
            <v>9.636393675564932</v>
          </cell>
        </row>
        <row r="80">
          <cell r="C80">
            <v>-28438750.487206224</v>
          </cell>
          <cell r="F80">
            <v>-28438750.487206224</v>
          </cell>
        </row>
        <row r="81">
          <cell r="C81">
            <v>273586735.97668153</v>
          </cell>
          <cell r="F81">
            <v>273586735.97668153</v>
          </cell>
        </row>
        <row r="82">
          <cell r="C82">
            <v>9.620209442737659</v>
          </cell>
          <cell r="F82">
            <v>9.620209442737659</v>
          </cell>
        </row>
        <row r="85">
          <cell r="C85">
            <v>-28323262.758323763</v>
          </cell>
          <cell r="F85">
            <v>-28323262.758323763</v>
          </cell>
        </row>
        <row r="86">
          <cell r="C86">
            <v>272413235.45523459</v>
          </cell>
          <cell r="F86">
            <v>272413235.45523459</v>
          </cell>
        </row>
        <row r="87">
          <cell r="C87">
            <v>9.6180033275007002</v>
          </cell>
          <cell r="F87">
            <v>9.6180033275007002</v>
          </cell>
        </row>
        <row r="90">
          <cell r="C90">
            <v>-26291373.976082325</v>
          </cell>
          <cell r="F90">
            <v>-26291373.976082325</v>
          </cell>
        </row>
        <row r="91">
          <cell r="C91">
            <v>251916416.58013701</v>
          </cell>
          <cell r="F91">
            <v>251916416.58013701</v>
          </cell>
        </row>
        <row r="92">
          <cell r="C92">
            <v>9.5817136376862369</v>
          </cell>
          <cell r="F92">
            <v>9.5817136376862369</v>
          </cell>
        </row>
        <row r="95">
          <cell r="C95">
            <v>-26464592.352616496</v>
          </cell>
          <cell r="F95">
            <v>-26464592.352616496</v>
          </cell>
        </row>
        <row r="96">
          <cell r="C96">
            <v>253653488.82056254</v>
          </cell>
          <cell r="F96">
            <v>253653488.82056254</v>
          </cell>
        </row>
        <row r="97">
          <cell r="C97">
            <v>9.5846361599249938</v>
          </cell>
          <cell r="F97">
            <v>9.5846361599249938</v>
          </cell>
        </row>
        <row r="100">
          <cell r="C100">
            <v>-26146748.055552706</v>
          </cell>
          <cell r="F100">
            <v>-26146748.055552706</v>
          </cell>
        </row>
        <row r="101">
          <cell r="C101">
            <v>250461958.34437048</v>
          </cell>
          <cell r="F101">
            <v>250461958.34437048</v>
          </cell>
        </row>
        <row r="102">
          <cell r="C102">
            <v>9.5790863862774174</v>
          </cell>
          <cell r="F102">
            <v>9.5790863862774174</v>
          </cell>
        </row>
        <row r="105">
          <cell r="C105">
            <v>-24730624.522530328</v>
          </cell>
          <cell r="F105">
            <v>-24730624.522530328</v>
          </cell>
        </row>
        <row r="106">
          <cell r="C106">
            <v>236308501.44236895</v>
          </cell>
          <cell r="F106">
            <v>236308501.44236895</v>
          </cell>
        </row>
        <row r="107">
          <cell r="C107">
            <v>9.5552985824148902</v>
          </cell>
          <cell r="F107">
            <v>9.5552985824148902</v>
          </cell>
        </row>
        <row r="110">
          <cell r="C110">
            <v>-23499520.183706161</v>
          </cell>
          <cell r="F110">
            <v>-23499520.183706161</v>
          </cell>
        </row>
        <row r="111">
          <cell r="C111">
            <v>223946976.55285984</v>
          </cell>
          <cell r="F111">
            <v>223946976.55285984</v>
          </cell>
        </row>
        <row r="112">
          <cell r="C112">
            <v>9.5298531545396301</v>
          </cell>
          <cell r="F112">
            <v>9.5298531545396301</v>
          </cell>
        </row>
        <row r="115">
          <cell r="C115">
            <v>-25009451.630742393</v>
          </cell>
          <cell r="F115">
            <v>-25009451.630742393</v>
          </cell>
        </row>
        <row r="116">
          <cell r="C116">
            <v>239088217.26448971</v>
          </cell>
          <cell r="F116">
            <v>239088217.26448971</v>
          </cell>
        </row>
        <row r="117">
          <cell r="C117">
            <v>9.5599144193387691</v>
          </cell>
          <cell r="F117">
            <v>9.5599144193387691</v>
          </cell>
        </row>
        <row r="120">
          <cell r="C120">
            <v>-24783338.492036235</v>
          </cell>
          <cell r="F120">
            <v>-24783338.492036235</v>
          </cell>
        </row>
        <row r="121">
          <cell r="C121">
            <v>236790466.29792494</v>
          </cell>
          <cell r="F121">
            <v>236790466.29792494</v>
          </cell>
        </row>
        <row r="122">
          <cell r="C122">
            <v>9.5544216681709013</v>
          </cell>
          <cell r="F122">
            <v>9.5544216681709013</v>
          </cell>
        </row>
        <row r="125">
          <cell r="C125">
            <v>-26363536.94212772</v>
          </cell>
          <cell r="F125">
            <v>-26363536.94212772</v>
          </cell>
        </row>
        <row r="126">
          <cell r="C126">
            <v>252838384.31332675</v>
          </cell>
          <cell r="F126">
            <v>252838384.31332675</v>
          </cell>
        </row>
        <row r="127">
          <cell r="C127">
            <v>9.5904576411104632</v>
          </cell>
          <cell r="F127">
            <v>9.5904576411104632</v>
          </cell>
        </row>
        <row r="130">
          <cell r="C130">
            <v>-31283.640046099856</v>
          </cell>
          <cell r="F130">
            <v>-31283.640046099856</v>
          </cell>
        </row>
        <row r="131">
          <cell r="C131">
            <v>296347.24428062397</v>
          </cell>
          <cell r="F131">
            <v>296347.24428062397</v>
          </cell>
        </row>
        <row r="132">
          <cell r="C132">
            <v>9.4729144001121348</v>
          </cell>
          <cell r="F132">
            <v>9.4729144001121348</v>
          </cell>
        </row>
        <row r="135">
          <cell r="C135">
            <v>-488358.23893555132</v>
          </cell>
          <cell r="F135">
            <v>-488358.23893555132</v>
          </cell>
        </row>
        <row r="136">
          <cell r="C136">
            <v>4626174.2399373474</v>
          </cell>
          <cell r="F136">
            <v>4626174.2399373474</v>
          </cell>
        </row>
        <row r="137">
          <cell r="C137">
            <v>9.4729112178403607</v>
          </cell>
          <cell r="F137">
            <v>9.4729112178403607</v>
          </cell>
        </row>
        <row r="140">
          <cell r="C140">
            <v>-983508.4742220554</v>
          </cell>
          <cell r="F140">
            <v>-983508.4742220554</v>
          </cell>
        </row>
        <row r="141">
          <cell r="C141">
            <v>9316688.3504517116</v>
          </cell>
          <cell r="F141">
            <v>9316688.3504517116</v>
          </cell>
        </row>
        <row r="142">
          <cell r="C142">
            <v>9.4729111081845137</v>
          </cell>
          <cell r="F142">
            <v>9.4729111081845137</v>
          </cell>
        </row>
        <row r="145">
          <cell r="C145">
            <v>-855639.17690561712</v>
          </cell>
          <cell r="F145">
            <v>-855639.17690561712</v>
          </cell>
        </row>
        <row r="146">
          <cell r="C146">
            <v>8105393.8773568086</v>
          </cell>
          <cell r="F146">
            <v>8105393.8773568086</v>
          </cell>
        </row>
        <row r="147">
          <cell r="C147">
            <v>9.472911124370933</v>
          </cell>
          <cell r="F147">
            <v>9.472911124370933</v>
          </cell>
        </row>
        <row r="150">
          <cell r="C150">
            <v>-41645.538446533254</v>
          </cell>
          <cell r="F150">
            <v>-41645.538446533254</v>
          </cell>
        </row>
        <row r="151">
          <cell r="C151">
            <v>394504.58568398858</v>
          </cell>
          <cell r="F151">
            <v>394504.58568398858</v>
          </cell>
        </row>
        <row r="152">
          <cell r="C152">
            <v>9.4729135556855493</v>
          </cell>
          <cell r="F152">
            <v>9.4729135556855493</v>
          </cell>
        </row>
        <row r="155">
          <cell r="C155">
            <v>-484867.66765165457</v>
          </cell>
          <cell r="F155">
            <v>-484867.66765165457</v>
          </cell>
        </row>
        <row r="156">
          <cell r="C156">
            <v>4593108.3689233847</v>
          </cell>
          <cell r="F156">
            <v>4593108.3689233847</v>
          </cell>
        </row>
        <row r="157">
          <cell r="C157">
            <v>9.4729112196097809</v>
          </cell>
          <cell r="F157">
            <v>9.4729112196097809</v>
          </cell>
        </row>
        <row r="160">
          <cell r="C160">
            <v>-685972.452989768</v>
          </cell>
          <cell r="F160">
            <v>-685972.452989768</v>
          </cell>
        </row>
        <row r="161">
          <cell r="C161">
            <v>6498156.1021217061</v>
          </cell>
          <cell r="F161">
            <v>6498156.1021217061</v>
          </cell>
        </row>
        <row r="162">
          <cell r="C162">
            <v>9.4729111552510599</v>
          </cell>
          <cell r="F162">
            <v>9.4729111552510599</v>
          </cell>
        </row>
        <row r="165">
          <cell r="C165">
            <v>2506340.8004536079</v>
          </cell>
          <cell r="F165">
            <v>2506340.8004536079</v>
          </cell>
        </row>
        <row r="166">
          <cell r="C166">
            <v>-23742343.231854528</v>
          </cell>
          <cell r="F166">
            <v>-23742343.231854528</v>
          </cell>
        </row>
        <row r="167">
          <cell r="C167">
            <v>9.4729109575032808</v>
          </cell>
          <cell r="F167">
            <v>9.4729109575032808</v>
          </cell>
        </row>
        <row r="170">
          <cell r="C170">
            <v>2936707.8430536645</v>
          </cell>
          <cell r="D170">
            <v>15000000</v>
          </cell>
          <cell r="F170">
            <v>2936707.8430536645</v>
          </cell>
        </row>
        <row r="171">
          <cell r="C171">
            <v>-27819171.923724759</v>
          </cell>
          <cell r="D171">
            <v>138075000</v>
          </cell>
          <cell r="F171">
            <v>-27819171.923724759</v>
          </cell>
        </row>
        <row r="172">
          <cell r="C172">
            <v>9.4729109637265339</v>
          </cell>
          <cell r="D172">
            <v>9.2050000000000001</v>
          </cell>
          <cell r="F172">
            <v>9.4729109637265339</v>
          </cell>
        </row>
        <row r="175">
          <cell r="C175">
            <v>-12051216.696665848</v>
          </cell>
          <cell r="F175">
            <v>-12051216.696665848</v>
          </cell>
        </row>
        <row r="176">
          <cell r="C176">
            <v>110920868.55745737</v>
          </cell>
          <cell r="F176">
            <v>110920868.55745737</v>
          </cell>
        </row>
        <row r="177">
          <cell r="C177">
            <v>9.2041219861348367</v>
          </cell>
          <cell r="F177">
            <v>9.2041219861348367</v>
          </cell>
        </row>
        <row r="180">
          <cell r="C180">
            <v>-11146555.196333</v>
          </cell>
          <cell r="F180">
            <v>-11146555.196333</v>
          </cell>
        </row>
        <row r="181">
          <cell r="C181">
            <v>102594273.76920365</v>
          </cell>
          <cell r="F181">
            <v>102594273.76920365</v>
          </cell>
        </row>
        <row r="182">
          <cell r="C182">
            <v>9.2041237819335571</v>
          </cell>
          <cell r="F182">
            <v>9.2041237819335571</v>
          </cell>
        </row>
        <row r="185">
          <cell r="C185">
            <v>-11114330.118343526</v>
          </cell>
          <cell r="F185">
            <v>-11114330.118343526</v>
          </cell>
        </row>
        <row r="186">
          <cell r="C186">
            <v>102297670.97122094</v>
          </cell>
          <cell r="F186">
            <v>102297670.97122094</v>
          </cell>
        </row>
        <row r="187">
          <cell r="C187">
            <v>9.2041238546968156</v>
          </cell>
          <cell r="F187">
            <v>9.2041238546968156</v>
          </cell>
        </row>
        <row r="190">
          <cell r="C190">
            <v>-11187116.664126318</v>
          </cell>
          <cell r="D190">
            <v>45889662.5</v>
          </cell>
          <cell r="F190">
            <v>-57076779.164126322</v>
          </cell>
        </row>
        <row r="191">
          <cell r="C191">
            <v>102967605.65960731</v>
          </cell>
          <cell r="D191">
            <v>456499991.49000001</v>
          </cell>
          <cell r="F191">
            <v>559467597.1496073</v>
          </cell>
        </row>
        <row r="192">
          <cell r="C192">
            <v>9.2041237032767445</v>
          </cell>
          <cell r="D192">
            <v>9.9477740000811732</v>
          </cell>
          <cell r="F192">
            <v>9.8020176566172061</v>
          </cell>
        </row>
        <row r="195">
          <cell r="C195">
            <v>-57080290.960653678</v>
          </cell>
          <cell r="F195">
            <v>-57080290.960653678</v>
          </cell>
        </row>
        <row r="196">
          <cell r="C196">
            <v>559502019.84115458</v>
          </cell>
          <cell r="F196">
            <v>559502019.84115458</v>
          </cell>
        </row>
        <row r="197">
          <cell r="C197">
            <v>9.8020176566168509</v>
          </cell>
          <cell r="F197">
            <v>9.8020176566168509</v>
          </cell>
        </row>
        <row r="200">
          <cell r="C200">
            <v>-55458532.509147123</v>
          </cell>
          <cell r="E200">
            <v>20000000</v>
          </cell>
          <cell r="F200">
            <v>-55458532.509147123</v>
          </cell>
        </row>
        <row r="201">
          <cell r="C201">
            <v>543605514.86471975</v>
          </cell>
          <cell r="E201">
            <v>188000000</v>
          </cell>
          <cell r="F201">
            <v>543605514.86471975</v>
          </cell>
        </row>
        <row r="202">
          <cell r="C202">
            <v>9.8020176566168509</v>
          </cell>
          <cell r="E202">
            <v>9.4</v>
          </cell>
          <cell r="F202">
            <v>9.8020176566168509</v>
          </cell>
        </row>
        <row r="205">
          <cell r="C205">
            <v>-35501274.275401697</v>
          </cell>
          <cell r="E205">
            <v>5000000</v>
          </cell>
          <cell r="F205">
            <v>-35501274.275401697</v>
          </cell>
        </row>
        <row r="206">
          <cell r="C206">
            <v>347989788.95658714</v>
          </cell>
          <cell r="E206">
            <v>48825000</v>
          </cell>
          <cell r="F206">
            <v>347989788.95658714</v>
          </cell>
        </row>
        <row r="207">
          <cell r="C207">
            <v>9.8021774164231648</v>
          </cell>
          <cell r="E207">
            <v>9.7650000000000006</v>
          </cell>
          <cell r="F207">
            <v>9.8021774164231648</v>
          </cell>
        </row>
        <row r="210">
          <cell r="C210">
            <v>-30417342.987780929</v>
          </cell>
          <cell r="E210">
            <v>5000000</v>
          </cell>
          <cell r="F210">
            <v>-30417342.987780929</v>
          </cell>
        </row>
        <row r="211">
          <cell r="C211">
            <v>298346149.82887989</v>
          </cell>
          <cell r="E211">
            <v>48962500</v>
          </cell>
          <cell r="F211">
            <v>298346149.82887989</v>
          </cell>
        </row>
        <row r="212">
          <cell r="C212">
            <v>9.808422449940144</v>
          </cell>
          <cell r="E212">
            <v>9.7925000000000004</v>
          </cell>
          <cell r="F212">
            <v>9.808422449940144</v>
          </cell>
        </row>
        <row r="215">
          <cell r="C215">
            <v>-25404576.378278892</v>
          </cell>
          <cell r="F215">
            <v>-25404576.378278892</v>
          </cell>
        </row>
        <row r="216">
          <cell r="C216">
            <v>249178901.64513448</v>
          </cell>
          <cell r="F216">
            <v>249178901.64513448</v>
          </cell>
        </row>
        <row r="217">
          <cell r="C217">
            <v>9.8084257708065685</v>
          </cell>
          <cell r="F217">
            <v>9.8084257708065685</v>
          </cell>
        </row>
        <row r="220">
          <cell r="C220">
            <v>-25408779.469175272</v>
          </cell>
          <cell r="F220">
            <v>-25408779.469175272</v>
          </cell>
        </row>
        <row r="221">
          <cell r="C221">
            <v>249220127.35019958</v>
          </cell>
          <cell r="F221">
            <v>249220127.35019958</v>
          </cell>
        </row>
        <row r="222">
          <cell r="C222">
            <v>9.8084257708065685</v>
          </cell>
          <cell r="F222">
            <v>9.8084257708065685</v>
          </cell>
        </row>
        <row r="225">
          <cell r="C225">
            <v>-25486759.322154723</v>
          </cell>
          <cell r="F225">
            <v>-25486759.322154723</v>
          </cell>
        </row>
        <row r="226">
          <cell r="C226">
            <v>249984986.94976693</v>
          </cell>
          <cell r="F226">
            <v>249984986.94976693</v>
          </cell>
        </row>
        <row r="227">
          <cell r="C227">
            <v>9.8084257708065685</v>
          </cell>
          <cell r="F227">
            <v>9.8084257708065685</v>
          </cell>
        </row>
        <row r="230">
          <cell r="C230">
            <v>-25507009.782041747</v>
          </cell>
          <cell r="F230">
            <v>-25507009.782041747</v>
          </cell>
        </row>
        <row r="231">
          <cell r="C231">
            <v>250183612.08238062</v>
          </cell>
          <cell r="F231">
            <v>250183612.08238062</v>
          </cell>
        </row>
        <row r="232">
          <cell r="C232">
            <v>9.808425770806064</v>
          </cell>
          <cell r="F232">
            <v>9.808425770806064</v>
          </cell>
        </row>
        <row r="235">
          <cell r="C235">
            <v>-25406419.853184462</v>
          </cell>
          <cell r="F235">
            <v>-25406419.853184462</v>
          </cell>
        </row>
        <row r="236">
          <cell r="C236">
            <v>249196983.23197794</v>
          </cell>
          <cell r="F236">
            <v>249196983.23197794</v>
          </cell>
        </row>
        <row r="237">
          <cell r="C237">
            <v>9.8084257708093965</v>
          </cell>
          <cell r="F237">
            <v>9.8084257708093965</v>
          </cell>
        </row>
        <row r="240">
          <cell r="C240">
            <v>-25451837.808020085</v>
          </cell>
          <cell r="D240">
            <v>10000000</v>
          </cell>
          <cell r="F240">
            <v>-35451837.808020085</v>
          </cell>
        </row>
        <row r="241">
          <cell r="C241">
            <v>249642461.87061194</v>
          </cell>
          <cell r="D241">
            <v>108700000</v>
          </cell>
          <cell r="F241">
            <v>358342461.87061191</v>
          </cell>
        </row>
        <row r="242">
          <cell r="C242">
            <v>9.8084257708080926</v>
          </cell>
          <cell r="D242">
            <v>10.87</v>
          </cell>
          <cell r="F242">
            <v>10.107867011327293</v>
          </cell>
        </row>
        <row r="245">
          <cell r="C245">
            <v>-35512482.139831208</v>
          </cell>
          <cell r="F245">
            <v>-35512482.139831208</v>
          </cell>
        </row>
        <row r="246">
          <cell r="C246">
            <v>358955446.71154952</v>
          </cell>
          <cell r="F246">
            <v>358955446.71154952</v>
          </cell>
        </row>
        <row r="247">
          <cell r="C247">
            <v>10.107867011327292</v>
          </cell>
          <cell r="F247">
            <v>10.107867011327292</v>
          </cell>
        </row>
        <row r="250">
          <cell r="C250">
            <v>-35445634.827702709</v>
          </cell>
          <cell r="F250">
            <v>-35445634.827702709</v>
          </cell>
        </row>
        <row r="251">
          <cell r="C251">
            <v>358279762.97048992</v>
          </cell>
          <cell r="F251">
            <v>358279762.97048992</v>
          </cell>
        </row>
        <row r="252">
          <cell r="C252">
            <v>10.107867011327292</v>
          </cell>
          <cell r="F252">
            <v>10.107867011327292</v>
          </cell>
        </row>
        <row r="255">
          <cell r="C255">
            <v>-35281759.069860294</v>
          </cell>
          <cell r="D255">
            <v>10000000</v>
          </cell>
          <cell r="F255">
            <v>-45281759.069860294</v>
          </cell>
        </row>
        <row r="256">
          <cell r="C256">
            <v>356623328.60383832</v>
          </cell>
          <cell r="D256">
            <v>110050000</v>
          </cell>
          <cell r="F256">
            <v>466673328.60383832</v>
          </cell>
        </row>
        <row r="257">
          <cell r="C257">
            <v>10.107867011327292</v>
          </cell>
          <cell r="D257">
            <v>11.005000000000001</v>
          </cell>
          <cell r="F257">
            <v>10.3059893915309</v>
          </cell>
        </row>
        <row r="260">
          <cell r="C260">
            <v>-45220796.893694937</v>
          </cell>
          <cell r="E260">
            <v>10000000</v>
          </cell>
          <cell r="F260">
            <v>-45220796.893694937</v>
          </cell>
        </row>
        <row r="261">
          <cell r="C261">
            <v>466045053.06299353</v>
          </cell>
          <cell r="E261">
            <v>97930000</v>
          </cell>
          <cell r="F261">
            <v>466045053.06299353</v>
          </cell>
        </row>
        <row r="262">
          <cell r="C262">
            <v>10.3059893915309</v>
          </cell>
          <cell r="E262">
            <v>9.7929999999999993</v>
          </cell>
          <cell r="F262">
            <v>10.3059893915309</v>
          </cell>
        </row>
        <row r="265">
          <cell r="C265">
            <v>-35138018.149394862</v>
          </cell>
          <cell r="F265">
            <v>-35138018.149394862</v>
          </cell>
        </row>
        <row r="266">
          <cell r="C266">
            <v>362132950.70579785</v>
          </cell>
          <cell r="F266">
            <v>362132950.70579785</v>
          </cell>
        </row>
        <row r="267">
          <cell r="C267">
            <v>10.306015244403715</v>
          </cell>
          <cell r="F267">
            <v>10.306015244403715</v>
          </cell>
        </row>
        <row r="270">
          <cell r="C270">
            <v>-35237728.252786726</v>
          </cell>
          <cell r="E270">
            <v>10000000</v>
          </cell>
          <cell r="F270">
            <v>-35237728.252786726</v>
          </cell>
        </row>
        <row r="271">
          <cell r="C271">
            <v>363160564.55137551</v>
          </cell>
          <cell r="E271">
            <v>97000000</v>
          </cell>
          <cell r="F271">
            <v>363160564.55137551</v>
          </cell>
        </row>
        <row r="272">
          <cell r="C272">
            <v>10.306015244403715</v>
          </cell>
          <cell r="E272">
            <v>9.6999999999999993</v>
          </cell>
          <cell r="F272">
            <v>10.306015244403715</v>
          </cell>
        </row>
        <row r="275">
          <cell r="C275">
            <v>-25315210.360914823</v>
          </cell>
          <cell r="F275">
            <v>-25315210.360914823</v>
          </cell>
        </row>
        <row r="276">
          <cell r="C276">
            <v>260900017.04687032</v>
          </cell>
          <cell r="F276">
            <v>260900017.04687032</v>
          </cell>
        </row>
        <row r="277">
          <cell r="C277">
            <v>10.306057635992802</v>
          </cell>
          <cell r="F277">
            <v>10.306057635992802</v>
          </cell>
        </row>
        <row r="280">
          <cell r="C280">
            <v>-25505726.200249568</v>
          </cell>
          <cell r="E280">
            <v>10000000</v>
          </cell>
          <cell r="F280">
            <v>-25505726.200249568</v>
          </cell>
        </row>
        <row r="281">
          <cell r="C281">
            <v>262863484.26762375</v>
          </cell>
          <cell r="E281">
            <v>94600000</v>
          </cell>
          <cell r="F281">
            <v>262863484.26762375</v>
          </cell>
        </row>
        <row r="282">
          <cell r="C282">
            <v>10.306057635992802</v>
          </cell>
          <cell r="E282">
            <v>9.4600000000000009</v>
          </cell>
          <cell r="F282">
            <v>10.306057635992802</v>
          </cell>
        </row>
        <row r="285">
          <cell r="C285">
            <v>-16698682.735097529</v>
          </cell>
          <cell r="E285">
            <v>10000000</v>
          </cell>
          <cell r="F285">
            <v>-16698682.735097529</v>
          </cell>
        </row>
        <row r="286">
          <cell r="C286">
            <v>172099084.94013679</v>
          </cell>
          <cell r="E286">
            <v>94450000</v>
          </cell>
          <cell r="F286">
            <v>172099084.94013679</v>
          </cell>
        </row>
        <row r="287">
          <cell r="C287">
            <v>10.306147357265282</v>
          </cell>
          <cell r="E287">
            <v>9.4450000000000003</v>
          </cell>
          <cell r="F287">
            <v>10.306147357265282</v>
          </cell>
        </row>
        <row r="290">
          <cell r="C290">
            <v>-6642858.8664152026</v>
          </cell>
          <cell r="F290">
            <v>-6642858.8664152026</v>
          </cell>
        </row>
        <row r="291">
          <cell r="C291">
            <v>68463807.299236462</v>
          </cell>
          <cell r="F291">
            <v>68463807.299236462</v>
          </cell>
        </row>
        <row r="292">
          <cell r="C292">
            <v>10.306376919337252</v>
          </cell>
          <cell r="F292">
            <v>10.306376919337252</v>
          </cell>
        </row>
        <row r="295">
          <cell r="C295">
            <v>-6930764.6831122469</v>
          </cell>
          <cell r="D295">
            <v>4800000</v>
          </cell>
          <cell r="E295">
            <v>10000000</v>
          </cell>
          <cell r="F295">
            <v>-11730764.683112247</v>
          </cell>
        </row>
        <row r="296">
          <cell r="C296">
            <v>71431073.163385823</v>
          </cell>
          <cell r="D296">
            <v>49470609.212818809</v>
          </cell>
          <cell r="E296">
            <v>93750000</v>
          </cell>
          <cell r="F296">
            <v>120901682.37620464</v>
          </cell>
        </row>
        <row r="297">
          <cell r="C297">
            <v>10.306376919337252</v>
          </cell>
          <cell r="D297">
            <v>10.306376919337252</v>
          </cell>
          <cell r="E297">
            <v>9.375</v>
          </cell>
          <cell r="F297">
            <v>10.306376919337252</v>
          </cell>
        </row>
        <row r="300">
          <cell r="C300">
            <v>-782900.57975862059</v>
          </cell>
          <cell r="F300">
            <v>-782900.57975862059</v>
          </cell>
        </row>
        <row r="301">
          <cell r="C301">
            <v>8070485.4391782992</v>
          </cell>
          <cell r="F301">
            <v>8070485.4391782992</v>
          </cell>
        </row>
        <row r="302">
          <cell r="C302">
            <v>10.308442282245524</v>
          </cell>
          <cell r="F302">
            <v>10.308442282245524</v>
          </cell>
        </row>
        <row r="305">
          <cell r="C305">
            <v>-625009.06944260641</v>
          </cell>
          <cell r="F305">
            <v>-625009.06944260641</v>
          </cell>
        </row>
        <row r="306">
          <cell r="C306">
            <v>6442869.9182290938</v>
          </cell>
          <cell r="F306">
            <v>6442869.9182290938</v>
          </cell>
        </row>
        <row r="307">
          <cell r="C307">
            <v>10.308442282245526</v>
          </cell>
          <cell r="F307">
            <v>10.308442282245526</v>
          </cell>
        </row>
        <row r="310">
          <cell r="C310">
            <v>-629118.27240605128</v>
          </cell>
          <cell r="F310">
            <v>-629118.27240605128</v>
          </cell>
        </row>
        <row r="311">
          <cell r="C311">
            <v>6485229.3998037977</v>
          </cell>
          <cell r="F311">
            <v>6485229.3998037977</v>
          </cell>
        </row>
        <row r="312">
          <cell r="C312">
            <v>10.308442282245526</v>
          </cell>
          <cell r="F312">
            <v>10.308442282245526</v>
          </cell>
        </row>
        <row r="315">
          <cell r="C315">
            <v>-605433.43817292945</v>
          </cell>
          <cell r="E315">
            <v>10000000</v>
          </cell>
          <cell r="F315">
            <v>-605433.43817292945</v>
          </cell>
        </row>
        <row r="316">
          <cell r="C316">
            <v>6241075.6531471079</v>
          </cell>
          <cell r="E316">
            <v>93275000</v>
          </cell>
          <cell r="F316">
            <v>6241075.6531471079</v>
          </cell>
        </row>
        <row r="317">
          <cell r="C317">
            <v>10.308442282245526</v>
          </cell>
          <cell r="E317">
            <v>9.3275000000000006</v>
          </cell>
          <cell r="F317">
            <v>10.308442282245526</v>
          </cell>
        </row>
        <row r="320">
          <cell r="C320">
            <v>9358931.2069506701</v>
          </cell>
          <cell r="F320">
            <v>9358931.2069506701</v>
          </cell>
        </row>
        <row r="321">
          <cell r="C321">
            <v>-87259044.065663025</v>
          </cell>
          <cell r="F321">
            <v>-87259044.065663025</v>
          </cell>
        </row>
        <row r="322">
          <cell r="C322">
            <v>9.3236120809241196</v>
          </cell>
          <cell r="F322">
            <v>9.3236120809241196</v>
          </cell>
        </row>
        <row r="325">
          <cell r="C325">
            <v>9288285.5510850176</v>
          </cell>
          <cell r="F325">
            <v>9288285.5510850176</v>
          </cell>
        </row>
        <row r="326">
          <cell r="C326">
            <v>-86600371.375169203</v>
          </cell>
          <cell r="F326">
            <v>-86600371.375169203</v>
          </cell>
        </row>
        <row r="327">
          <cell r="C327">
            <v>9.3236120809241179</v>
          </cell>
          <cell r="F327">
            <v>9.3236120809241179</v>
          </cell>
        </row>
        <row r="330">
          <cell r="C330">
            <v>9455664.3010612167</v>
          </cell>
          <cell r="F330">
            <v>9455664.3010612167</v>
          </cell>
        </row>
        <row r="331">
          <cell r="C331">
            <v>-88160945.910537273</v>
          </cell>
          <cell r="F331">
            <v>-88160945.910537273</v>
          </cell>
        </row>
        <row r="332">
          <cell r="C332">
            <v>9.3236120809241179</v>
          </cell>
          <cell r="F332">
            <v>9.3236120809241179</v>
          </cell>
        </row>
        <row r="335">
          <cell r="C335">
            <v>9384032.6062717885</v>
          </cell>
          <cell r="F335">
            <v>9384032.6062717885</v>
          </cell>
        </row>
        <row r="336">
          <cell r="C336">
            <v>-87493079.775621489</v>
          </cell>
          <cell r="F336">
            <v>-87493079.775621489</v>
          </cell>
        </row>
        <row r="337">
          <cell r="C337">
            <v>9.3236120809241179</v>
          </cell>
          <cell r="F337">
            <v>9.3236120809241179</v>
          </cell>
        </row>
        <row r="340">
          <cell r="C340">
            <v>9473175.3080370333</v>
          </cell>
          <cell r="F340">
            <v>9473175.3080370333</v>
          </cell>
        </row>
        <row r="341">
          <cell r="C341">
            <v>-88324211.74672614</v>
          </cell>
          <cell r="F341">
            <v>-88324211.74672614</v>
          </cell>
        </row>
        <row r="342">
          <cell r="C342">
            <v>9.3236120809241179</v>
          </cell>
          <cell r="F342">
            <v>9.3236120809241179</v>
          </cell>
        </row>
        <row r="345">
          <cell r="C345">
            <v>9579572.1252694558</v>
          </cell>
          <cell r="F345">
            <v>9579572.1252694558</v>
          </cell>
        </row>
        <row r="346">
          <cell r="C346">
            <v>-89316214.397246227</v>
          </cell>
          <cell r="F346">
            <v>-89316214.397246227</v>
          </cell>
        </row>
        <row r="347">
          <cell r="C347">
            <v>9.3236120809241179</v>
          </cell>
          <cell r="F347">
            <v>9.3236120809241179</v>
          </cell>
        </row>
        <row r="350">
          <cell r="C350">
            <v>9693985.6253710575</v>
          </cell>
          <cell r="D350">
            <v>10000000</v>
          </cell>
          <cell r="F350">
            <v>9693985.6253710575</v>
          </cell>
        </row>
        <row r="351">
          <cell r="C351">
            <v>-90382961.489014342</v>
          </cell>
          <cell r="D351">
            <v>96400000</v>
          </cell>
          <cell r="F351">
            <v>-90382961.489014342</v>
          </cell>
        </row>
        <row r="352">
          <cell r="C352">
            <v>9.3236120809241196</v>
          </cell>
          <cell r="D352">
            <v>9.64</v>
          </cell>
          <cell r="F352">
            <v>9.3236120809241196</v>
          </cell>
        </row>
        <row r="355">
          <cell r="C355">
            <v>-269059.21035804728</v>
          </cell>
          <cell r="F355">
            <v>-269059.21035804728</v>
          </cell>
        </row>
        <row r="356">
          <cell r="C356">
            <v>2605004.9244288141</v>
          </cell>
          <cell r="F356">
            <v>2605004.9244288141</v>
          </cell>
        </row>
        <row r="357">
          <cell r="C357">
            <v>9.6819020652080088</v>
          </cell>
          <cell r="F357">
            <v>9.6819020652080088</v>
          </cell>
        </row>
        <row r="360">
          <cell r="C360">
            <v>-285249.24983161932</v>
          </cell>
          <cell r="F360">
            <v>-285249.24983161932</v>
          </cell>
        </row>
        <row r="361">
          <cell r="C361">
            <v>2759915.3574721422</v>
          </cell>
          <cell r="F361">
            <v>2759915.3574721422</v>
          </cell>
        </row>
        <row r="362">
          <cell r="C362">
            <v>9.6754517640319868</v>
          </cell>
          <cell r="F362">
            <v>9.6754517640319868</v>
          </cell>
        </row>
        <row r="365">
          <cell r="C365">
            <v>-216285.29137325793</v>
          </cell>
          <cell r="F365">
            <v>-216285.29137325793</v>
          </cell>
        </row>
        <row r="366">
          <cell r="C366">
            <v>2064250.4574721423</v>
          </cell>
          <cell r="F366">
            <v>2064250.4574721423</v>
          </cell>
        </row>
        <row r="367">
          <cell r="C367">
            <v>9.5441092843883126</v>
          </cell>
          <cell r="F367">
            <v>9.5441092843883126</v>
          </cell>
        </row>
        <row r="370">
          <cell r="C370">
            <v>-216321.33892182013</v>
          </cell>
          <cell r="D370">
            <v>5000000</v>
          </cell>
          <cell r="F370">
            <v>-5216321.3389218198</v>
          </cell>
        </row>
        <row r="371">
          <cell r="C371">
            <v>2064250.4574721423</v>
          </cell>
          <cell r="D371">
            <v>50345000.000000007</v>
          </cell>
          <cell r="F371">
            <v>52409250.457472153</v>
          </cell>
        </row>
        <row r="372">
          <cell r="C372">
            <v>9.5425188645775485</v>
          </cell>
          <cell r="D372">
            <v>10.069000000000001</v>
          </cell>
          <cell r="F372">
            <v>10.047166777556079</v>
          </cell>
        </row>
        <row r="375">
          <cell r="C375">
            <v>-5201216.9498190787</v>
          </cell>
          <cell r="F375">
            <v>-5201216.9498190787</v>
          </cell>
        </row>
        <row r="376">
          <cell r="C376">
            <v>52748280.857472152</v>
          </cell>
          <cell r="F376">
            <v>52748280.857472152</v>
          </cell>
        </row>
        <row r="377">
          <cell r="C377">
            <v>10.141526755446526</v>
          </cell>
          <cell r="F377">
            <v>10.141526755446526</v>
          </cell>
        </row>
        <row r="380">
          <cell r="C380">
            <v>-5020137.1395932119</v>
          </cell>
          <cell r="F380">
            <v>-5020137.1395932119</v>
          </cell>
        </row>
        <row r="381">
          <cell r="C381">
            <v>51402522.987980887</v>
          </cell>
          <cell r="F381">
            <v>51402522.987980887</v>
          </cell>
        </row>
        <row r="382">
          <cell r="C382">
            <v>10.239266689066207</v>
          </cell>
          <cell r="F382">
            <v>10.239266689066207</v>
          </cell>
        </row>
        <row r="385">
          <cell r="C385">
            <v>-4966776.7734955801</v>
          </cell>
          <cell r="E385">
            <v>15000000</v>
          </cell>
          <cell r="F385">
            <v>-4966776.7734955801</v>
          </cell>
        </row>
        <row r="386">
          <cell r="C386">
            <v>50835452.787980884</v>
          </cell>
          <cell r="E386">
            <v>149785000</v>
          </cell>
          <cell r="F386">
            <v>50835452.787980884</v>
          </cell>
        </row>
        <row r="387">
          <cell r="C387">
            <v>10.235099161141337</v>
          </cell>
          <cell r="E387">
            <v>9.9856666666666669</v>
          </cell>
          <cell r="F387">
            <v>10.235099161141337</v>
          </cell>
        </row>
        <row r="390">
          <cell r="C390">
            <v>10143772.73283069</v>
          </cell>
          <cell r="D390">
            <v>15000000</v>
          </cell>
          <cell r="F390">
            <v>10143772.73283069</v>
          </cell>
        </row>
        <row r="391">
          <cell r="C391">
            <v>-100304048.54069538</v>
          </cell>
          <cell r="D391">
            <v>149550000</v>
          </cell>
          <cell r="F391">
            <v>-100304048.54069538</v>
          </cell>
        </row>
        <row r="392">
          <cell r="C392">
            <v>9.8882389405332081</v>
          </cell>
          <cell r="D392">
            <v>9.9700000000000006</v>
          </cell>
          <cell r="F392">
            <v>9.8882389405332081</v>
          </cell>
        </row>
        <row r="395">
          <cell r="C395">
            <v>-4792132.2767642196</v>
          </cell>
          <cell r="F395">
            <v>-4792132.2767642196</v>
          </cell>
        </row>
        <row r="396">
          <cell r="C396">
            <v>48772806.353678018</v>
          </cell>
          <cell r="F396">
            <v>48772806.353678018</v>
          </cell>
        </row>
        <row r="397">
          <cell r="C397">
            <v>10.177683656639537</v>
          </cell>
          <cell r="F397">
            <v>10.177683656639537</v>
          </cell>
        </row>
        <row r="400">
          <cell r="C400">
            <v>-4765032.1684164973</v>
          </cell>
          <cell r="F400">
            <v>-4765032.1684164973</v>
          </cell>
        </row>
        <row r="401">
          <cell r="C401">
            <v>49487831.21129211</v>
          </cell>
          <cell r="F401">
            <v>49487831.21129211</v>
          </cell>
        </row>
        <row r="402">
          <cell r="C402">
            <v>10.385623740235477</v>
          </cell>
          <cell r="F402">
            <v>10.385623740235477</v>
          </cell>
        </row>
        <row r="405">
          <cell r="C405">
            <v>-4775736.8866452668</v>
          </cell>
          <cell r="F405">
            <v>-4775736.8866452668</v>
          </cell>
        </row>
        <row r="406">
          <cell r="C406">
            <v>50570916.201213993</v>
          </cell>
          <cell r="F406">
            <v>50570916.201213993</v>
          </cell>
        </row>
        <row r="407">
          <cell r="C407">
            <v>10.589133656552363</v>
          </cell>
          <cell r="F407">
            <v>10.589133656552363</v>
          </cell>
        </row>
        <row r="410">
          <cell r="C410">
            <v>-4790641.6147238556</v>
          </cell>
          <cell r="F410">
            <v>-4790641.6147238556</v>
          </cell>
        </row>
        <row r="411">
          <cell r="C411">
            <v>51219164.072405726</v>
          </cell>
          <cell r="F411">
            <v>51219164.072405726</v>
          </cell>
        </row>
        <row r="412">
          <cell r="C412">
            <v>10.691504017955667</v>
          </cell>
          <cell r="F412">
            <v>10.691504017955667</v>
          </cell>
        </row>
        <row r="415">
          <cell r="C415">
            <v>-4751538.95813997</v>
          </cell>
          <cell r="F415">
            <v>-4751538.95813997</v>
          </cell>
        </row>
        <row r="416">
          <cell r="C416">
            <v>50820904.072405726</v>
          </cell>
          <cell r="F416">
            <v>50820904.072405726</v>
          </cell>
        </row>
        <row r="417">
          <cell r="C417">
            <v>10.695672395854668</v>
          </cell>
          <cell r="F417">
            <v>10.695672395854668</v>
          </cell>
        </row>
        <row r="420">
          <cell r="C420">
            <v>-4769439.6821653964</v>
          </cell>
          <cell r="F420">
            <v>-4769439.6821653964</v>
          </cell>
        </row>
        <row r="421">
          <cell r="C421">
            <v>50989810.972405724</v>
          </cell>
          <cell r="F421">
            <v>50989810.972405724</v>
          </cell>
        </row>
        <row r="422">
          <cell r="C422">
            <v>10.690943668514032</v>
          </cell>
          <cell r="F422">
            <v>10.690943668514032</v>
          </cell>
        </row>
        <row r="425">
          <cell r="C425">
            <v>-4763339.2541053612</v>
          </cell>
          <cell r="F425">
            <v>-4763339.2541053612</v>
          </cell>
        </row>
        <row r="426">
          <cell r="C426">
            <v>50914974.366726123</v>
          </cell>
          <cell r="F426">
            <v>50914974.366726123</v>
          </cell>
        </row>
        <row r="427">
          <cell r="C427">
            <v>10.688924649413586</v>
          </cell>
          <cell r="F427">
            <v>10.688924649413586</v>
          </cell>
        </row>
        <row r="430">
          <cell r="C430">
            <v>-4779045.8463493539</v>
          </cell>
          <cell r="F430">
            <v>-4779045.8463493539</v>
          </cell>
        </row>
        <row r="431">
          <cell r="C431">
            <v>51544247.66672612</v>
          </cell>
          <cell r="F431">
            <v>51544247.66672612</v>
          </cell>
        </row>
        <row r="432">
          <cell r="C432">
            <v>10.785468339061875</v>
          </cell>
          <cell r="F432">
            <v>10.785468339061875</v>
          </cell>
        </row>
        <row r="435">
          <cell r="C435">
            <v>-4647923.6216758862</v>
          </cell>
          <cell r="F435">
            <v>-4647923.6216758862</v>
          </cell>
        </row>
        <row r="436">
          <cell r="C436">
            <v>50236497.266726121</v>
          </cell>
          <cell r="F436">
            <v>50236497.266726121</v>
          </cell>
        </row>
        <row r="437">
          <cell r="C437">
            <v>10.808374094712967</v>
          </cell>
          <cell r="F437">
            <v>10.808374094712967</v>
          </cell>
        </row>
        <row r="440">
          <cell r="C440">
            <v>-4714814.0294710919</v>
          </cell>
          <cell r="F440">
            <v>-4714814.0294710919</v>
          </cell>
        </row>
        <row r="441">
          <cell r="C441">
            <v>50893382.066726118</v>
          </cell>
          <cell r="F441">
            <v>50893382.066726118</v>
          </cell>
        </row>
        <row r="442">
          <cell r="C442">
            <v>10.79435620336341</v>
          </cell>
          <cell r="F442">
            <v>10.79435620336341</v>
          </cell>
        </row>
        <row r="445">
          <cell r="C445">
            <v>-4732707.8165655471</v>
          </cell>
          <cell r="F445">
            <v>-4732707.8165655471</v>
          </cell>
        </row>
        <row r="446">
          <cell r="C446">
            <v>51062771.766726121</v>
          </cell>
          <cell r="F446">
            <v>51062771.766726121</v>
          </cell>
        </row>
        <row r="447">
          <cell r="C447">
            <v>10.789335354275385</v>
          </cell>
          <cell r="F447">
            <v>10.789335354275385</v>
          </cell>
        </row>
        <row r="450">
          <cell r="C450">
            <v>-4739602.9058197876</v>
          </cell>
          <cell r="F450">
            <v>-4739602.9058197876</v>
          </cell>
        </row>
        <row r="451">
          <cell r="C451">
            <v>51122372.16672612</v>
          </cell>
          <cell r="F451">
            <v>51122372.16672612</v>
          </cell>
        </row>
        <row r="452">
          <cell r="C452">
            <v>10.78621420034</v>
          </cell>
          <cell r="F452">
            <v>10.78621420034</v>
          </cell>
        </row>
        <row r="455">
          <cell r="C455">
            <v>-4653238.2474664189</v>
          </cell>
          <cell r="F455">
            <v>-4653238.2474664189</v>
          </cell>
        </row>
        <row r="456">
          <cell r="C456">
            <v>50162399.102895863</v>
          </cell>
          <cell r="F456">
            <v>50162399.102895863</v>
          </cell>
        </row>
        <row r="457">
          <cell r="C457">
            <v>10.780105473904788</v>
          </cell>
          <cell r="F457">
            <v>10.780105473904788</v>
          </cell>
        </row>
        <row r="460">
          <cell r="C460">
            <v>-4601107.1813576072</v>
          </cell>
          <cell r="F460">
            <v>-4601107.1813576072</v>
          </cell>
        </row>
        <row r="461">
          <cell r="C461">
            <v>49640698.90289586</v>
          </cell>
          <cell r="F461">
            <v>49640698.90289586</v>
          </cell>
        </row>
        <row r="462">
          <cell r="C462">
            <v>10.788859495389723</v>
          </cell>
          <cell r="F462">
            <v>10.788859495389723</v>
          </cell>
        </row>
        <row r="465">
          <cell r="C465">
            <v>-4681991.3904918637</v>
          </cell>
          <cell r="F465">
            <v>-4681991.3904918637</v>
          </cell>
        </row>
        <row r="466">
          <cell r="C466">
            <v>50424114.90289586</v>
          </cell>
          <cell r="F466">
            <v>50424114.90289586</v>
          </cell>
        </row>
        <row r="467">
          <cell r="C467">
            <v>10.769800859800084</v>
          </cell>
          <cell r="F467">
            <v>10.769800859800084</v>
          </cell>
        </row>
        <row r="470">
          <cell r="C470">
            <v>-4847906.9333100673</v>
          </cell>
          <cell r="F470">
            <v>-4847906.9333100673</v>
          </cell>
        </row>
        <row r="471">
          <cell r="C471">
            <v>52041312.90289586</v>
          </cell>
          <cell r="F471">
            <v>52041312.90289586</v>
          </cell>
        </row>
        <row r="472">
          <cell r="C472">
            <v>10.734800320798021</v>
          </cell>
          <cell r="F472">
            <v>10.734800320798021</v>
          </cell>
        </row>
        <row r="475">
          <cell r="C475">
            <v>-4815816.4157308033</v>
          </cell>
          <cell r="F475">
            <v>-4815816.4157308033</v>
          </cell>
        </row>
        <row r="476">
          <cell r="C476">
            <v>51687064.492335863</v>
          </cell>
          <cell r="F476">
            <v>51687064.492335863</v>
          </cell>
        </row>
        <row r="477">
          <cell r="C477">
            <v>10.732773019233193</v>
          </cell>
          <cell r="F477">
            <v>10.732773019233193</v>
          </cell>
        </row>
        <row r="480">
          <cell r="C480">
            <v>-4713485.8783663837</v>
          </cell>
          <cell r="F480">
            <v>-4713485.8783663837</v>
          </cell>
        </row>
        <row r="481">
          <cell r="C481">
            <v>50560162.492335863</v>
          </cell>
          <cell r="F481">
            <v>50560162.492335863</v>
          </cell>
        </row>
        <row r="482">
          <cell r="C482">
            <v>10.726702868548569</v>
          </cell>
          <cell r="F482">
            <v>10.726702868548569</v>
          </cell>
        </row>
        <row r="485">
          <cell r="C485">
            <v>-4704374.3145878529</v>
          </cell>
          <cell r="F485">
            <v>-4704374.3145878529</v>
          </cell>
        </row>
        <row r="486">
          <cell r="C486">
            <v>50463109.492335863</v>
          </cell>
          <cell r="F486">
            <v>50463109.492335863</v>
          </cell>
        </row>
        <row r="487">
          <cell r="C487">
            <v>10.726848273075163</v>
          </cell>
          <cell r="F487">
            <v>10.726848273075163</v>
          </cell>
        </row>
        <row r="490">
          <cell r="C490">
            <v>-4711264.0519583859</v>
          </cell>
          <cell r="D490">
            <v>5042100</v>
          </cell>
          <cell r="F490">
            <v>-9753364.0519583859</v>
          </cell>
        </row>
        <row r="491">
          <cell r="C491">
            <v>50521061.692335866</v>
          </cell>
          <cell r="D491">
            <v>49000000</v>
          </cell>
          <cell r="F491">
            <v>99521061.692335874</v>
          </cell>
        </row>
        <row r="492">
          <cell r="C492">
            <v>10.723462139918732</v>
          </cell>
          <cell r="D492">
            <v>9.7181729834791053</v>
          </cell>
          <cell r="F492">
            <v>10.203767762811331</v>
          </cell>
        </row>
        <row r="495">
          <cell r="C495">
            <v>-9679191.9985015336</v>
          </cell>
          <cell r="F495">
            <v>-9679191.9985015336</v>
          </cell>
        </row>
        <row r="496">
          <cell r="C496">
            <v>98782480.392335877</v>
          </cell>
          <cell r="F496">
            <v>98782480.392335877</v>
          </cell>
        </row>
        <row r="497">
          <cell r="C497">
            <v>10.205653571871361</v>
          </cell>
          <cell r="F497">
            <v>10.205653571871361</v>
          </cell>
        </row>
        <row r="500">
          <cell r="C500">
            <v>-9521306.5978789181</v>
          </cell>
          <cell r="F500">
            <v>-9521306.5978789181</v>
          </cell>
        </row>
        <row r="501">
          <cell r="C501">
            <v>97242141.125249878</v>
          </cell>
          <cell r="F501">
            <v>97242141.125249878</v>
          </cell>
        </row>
        <row r="502">
          <cell r="C502">
            <v>10.213108896935712</v>
          </cell>
          <cell r="F502">
            <v>10.213108896935712</v>
          </cell>
        </row>
        <row r="505">
          <cell r="C505">
            <v>-9526702.0049510486</v>
          </cell>
          <cell r="F505">
            <v>-9526702.0049510486</v>
          </cell>
        </row>
        <row r="506">
          <cell r="C506">
            <v>97242141.125249878</v>
          </cell>
          <cell r="F506">
            <v>97242141.125249878</v>
          </cell>
        </row>
        <row r="507">
          <cell r="C507">
            <v>10.207324746246174</v>
          </cell>
          <cell r="F507">
            <v>10.207324746246174</v>
          </cell>
        </row>
        <row r="510">
          <cell r="C510">
            <v>-9528501.4931075387</v>
          </cell>
          <cell r="F510">
            <v>-9528501.4931075387</v>
          </cell>
        </row>
        <row r="511">
          <cell r="C511">
            <v>97242141.125249878</v>
          </cell>
          <cell r="F511">
            <v>97242141.125249878</v>
          </cell>
        </row>
        <row r="512">
          <cell r="C512">
            <v>10.205397060134816</v>
          </cell>
          <cell r="F512">
            <v>10.205397060134816</v>
          </cell>
        </row>
        <row r="515">
          <cell r="C515">
            <v>-9530301.321167348</v>
          </cell>
          <cell r="F515">
            <v>-9530301.321167348</v>
          </cell>
        </row>
        <row r="516">
          <cell r="C516">
            <v>97242141.125249878</v>
          </cell>
          <cell r="F516">
            <v>97242141.125249878</v>
          </cell>
        </row>
        <row r="517">
          <cell r="C517">
            <v>10.20346973807318</v>
          </cell>
          <cell r="F517">
            <v>10.20346973807318</v>
          </cell>
        </row>
        <row r="520">
          <cell r="C520">
            <v>-9532101.48919468</v>
          </cell>
          <cell r="F520">
            <v>-9532101.48919468</v>
          </cell>
        </row>
        <row r="521">
          <cell r="C521">
            <v>97242141.125249878</v>
          </cell>
          <cell r="F521">
            <v>97242141.125249878</v>
          </cell>
        </row>
        <row r="522">
          <cell r="C522">
            <v>10.201542779992513</v>
          </cell>
          <cell r="F522">
            <v>10.201542779992513</v>
          </cell>
        </row>
        <row r="525">
          <cell r="C525">
            <v>-9533901.9972537495</v>
          </cell>
          <cell r="F525">
            <v>-9533901.9972537495</v>
          </cell>
        </row>
        <row r="526">
          <cell r="C526">
            <v>97242141.125249878</v>
          </cell>
          <cell r="F526">
            <v>97242141.125249878</v>
          </cell>
        </row>
        <row r="527">
          <cell r="C527">
            <v>10.19961618582408</v>
          </cell>
          <cell r="F527">
            <v>10.19961618582408</v>
          </cell>
        </row>
        <row r="530">
          <cell r="C530">
            <v>-9539304.5417188592</v>
          </cell>
          <cell r="F530">
            <v>-9539304.5417188592</v>
          </cell>
        </row>
        <row r="531">
          <cell r="C531">
            <v>97242141.125249878</v>
          </cell>
          <cell r="F531">
            <v>97242141.125249878</v>
          </cell>
        </row>
        <row r="532">
          <cell r="C532">
            <v>10.193839676673967</v>
          </cell>
          <cell r="F532">
            <v>10.193839676673967</v>
          </cell>
        </row>
        <row r="535">
          <cell r="C535">
            <v>-9541106.4103545174</v>
          </cell>
          <cell r="F535">
            <v>-9541106.4103545174</v>
          </cell>
        </row>
        <row r="536">
          <cell r="C536">
            <v>97242141.125249878</v>
          </cell>
          <cell r="F536">
            <v>97242141.125249878</v>
          </cell>
        </row>
        <row r="537">
          <cell r="C537">
            <v>10.191914537261372</v>
          </cell>
          <cell r="F537">
            <v>10.191914537261372</v>
          </cell>
        </row>
        <row r="540">
          <cell r="C540">
            <v>-9542908.6193431392</v>
          </cell>
          <cell r="F540">
            <v>-9542908.6193431392</v>
          </cell>
        </row>
        <row r="541">
          <cell r="C541">
            <v>97242141.125249878</v>
          </cell>
          <cell r="F541">
            <v>97242141.125249878</v>
          </cell>
        </row>
        <row r="542">
          <cell r="C542">
            <v>10.18998976141755</v>
          </cell>
          <cell r="F542">
            <v>10.18998976141755</v>
          </cell>
        </row>
        <row r="545">
          <cell r="C545">
            <v>-9551921.3663725182</v>
          </cell>
          <cell r="F545">
            <v>-9551921.3663725182</v>
          </cell>
        </row>
        <row r="546">
          <cell r="C546">
            <v>97242141.125249878</v>
          </cell>
          <cell r="F546">
            <v>97242141.125249878</v>
          </cell>
        </row>
        <row r="547">
          <cell r="C547">
            <v>10.180374962841533</v>
          </cell>
          <cell r="F547">
            <v>10.180374962841533</v>
          </cell>
        </row>
        <row r="550">
          <cell r="C550">
            <v>-9553725.6181861665</v>
          </cell>
          <cell r="F550">
            <v>-9553725.6181861665</v>
          </cell>
        </row>
        <row r="551">
          <cell r="C551">
            <v>97242141.125249878</v>
          </cell>
          <cell r="F551">
            <v>97242141.125249878</v>
          </cell>
        </row>
        <row r="552">
          <cell r="C552">
            <v>10.178452366283457</v>
          </cell>
          <cell r="F552">
            <v>10.178452366283457</v>
          </cell>
        </row>
        <row r="555">
          <cell r="C555">
            <v>-9555530.2108029351</v>
          </cell>
          <cell r="F555">
            <v>-9555530.2108029351</v>
          </cell>
        </row>
        <row r="556">
          <cell r="C556">
            <v>97242141.125249878</v>
          </cell>
          <cell r="F556">
            <v>97242141.125249878</v>
          </cell>
        </row>
        <row r="557">
          <cell r="C557">
            <v>10.176530132813927</v>
          </cell>
          <cell r="F557">
            <v>10.176530132813927</v>
          </cell>
        </row>
      </sheetData>
      <sheetData sheetId="17" refreshError="1"/>
      <sheetData sheetId="18" refreshError="1">
        <row r="1">
          <cell r="B1" t="str">
            <v>Posición de Fx, Derivados, Cambios</v>
          </cell>
        </row>
        <row r="2">
          <cell r="B2" t="str">
            <v>Tipo de Cambio</v>
          </cell>
          <cell r="D2">
            <v>9.5912000000000006</v>
          </cell>
          <cell r="E2">
            <v>36245</v>
          </cell>
        </row>
        <row r="4">
          <cell r="B4" t="str">
            <v>P= Compra</v>
          </cell>
          <cell r="C4" t="str">
            <v>Contraparte.</v>
          </cell>
          <cell r="D4" t="str">
            <v>Contraparte</v>
          </cell>
          <cell r="E4" t="str">
            <v>Nocional USD</v>
          </cell>
          <cell r="F4" t="str">
            <v>Precio FWD</v>
          </cell>
          <cell r="G4" t="str">
            <v>Nocional MXP</v>
          </cell>
          <cell r="H4" t="str">
            <v>Vencimiento</v>
          </cell>
          <cell r="I4" t="str">
            <v>Fecha Operación</v>
          </cell>
          <cell r="J4" t="str">
            <v>Plazo</v>
          </cell>
          <cell r="K4" t="str">
            <v xml:space="preserve">Plazo </v>
          </cell>
          <cell r="L4" t="str">
            <v>Tasa MXP</v>
          </cell>
          <cell r="M4" t="str">
            <v>Tasa USD</v>
          </cell>
          <cell r="N4" t="str">
            <v>Precio  FWD</v>
          </cell>
          <cell r="O4" t="str">
            <v>Valor</v>
          </cell>
          <cell r="P4" t="str">
            <v>P/l teorico</v>
          </cell>
          <cell r="Q4" t="str">
            <v>P/l teorico</v>
          </cell>
        </row>
        <row r="5">
          <cell r="B5" t="str">
            <v>V= Venta</v>
          </cell>
          <cell r="C5" t="str">
            <v>Opcion</v>
          </cell>
          <cell r="K5" t="str">
            <v>Por vencer</v>
          </cell>
          <cell r="P5" t="str">
            <v>USD</v>
          </cell>
          <cell r="Q5" t="str">
            <v>MXP</v>
          </cell>
        </row>
        <row r="10">
          <cell r="D10" t="str">
            <v>Derivados</v>
          </cell>
        </row>
        <row r="11">
          <cell r="E11">
            <v>0</v>
          </cell>
          <cell r="F11" t="e">
            <v>#DIV/0!</v>
          </cell>
          <cell r="G11">
            <v>0</v>
          </cell>
          <cell r="P11">
            <v>0</v>
          </cell>
          <cell r="Q11">
            <v>0</v>
          </cell>
        </row>
      </sheetData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">
          <cell r="D1" t="str">
            <v>VALUACION</v>
          </cell>
        </row>
      </sheetData>
      <sheetData sheetId="27">
        <row r="3">
          <cell r="E3" t="str">
            <v>GRUPO FINANCIERO SANTANDER</v>
          </cell>
        </row>
      </sheetData>
      <sheetData sheetId="28">
        <row r="3">
          <cell r="E3" t="str">
            <v>GRUPO FINANCIERO SANTANDER</v>
          </cell>
        </row>
      </sheetData>
      <sheetData sheetId="29">
        <row r="3">
          <cell r="E3" t="str">
            <v>GRUPO FINANCIERO SANTANDER</v>
          </cell>
        </row>
      </sheetData>
      <sheetData sheetId="30">
        <row r="1">
          <cell r="I1" t="str">
            <v>FECHA</v>
          </cell>
        </row>
      </sheetData>
      <sheetData sheetId="31"/>
      <sheetData sheetId="32"/>
      <sheetData sheetId="33">
        <row r="1">
          <cell r="R1" t="str">
            <v>Ayer</v>
          </cell>
        </row>
      </sheetData>
      <sheetData sheetId="34">
        <row r="1">
          <cell r="R1" t="str">
            <v>Ayer</v>
          </cell>
        </row>
      </sheetData>
      <sheetData sheetId="35">
        <row r="3">
          <cell r="D3" t="str">
            <v>GRUPO FINANCIERO SANTANDER</v>
          </cell>
        </row>
      </sheetData>
      <sheetData sheetId="36"/>
      <sheetData sheetId="37"/>
      <sheetData sheetId="38"/>
      <sheetData sheetId="39"/>
      <sheetData sheetId="40">
        <row r="1">
          <cell r="D1" t="str">
            <v>VALUACION</v>
          </cell>
        </row>
      </sheetData>
      <sheetData sheetId="41">
        <row r="3">
          <cell r="E3" t="str">
            <v>GRUPO FINANCIERO SANTANDER</v>
          </cell>
        </row>
      </sheetData>
      <sheetData sheetId="42">
        <row r="3">
          <cell r="E3" t="str">
            <v>GRUPO FINANCIERO SANTANDER</v>
          </cell>
        </row>
      </sheetData>
      <sheetData sheetId="43">
        <row r="3">
          <cell r="E3" t="str">
            <v>GRUPO FINANCIERO SANTANDER</v>
          </cell>
        </row>
      </sheetData>
      <sheetData sheetId="44">
        <row r="1">
          <cell r="I1" t="str">
            <v>FECHA</v>
          </cell>
        </row>
      </sheetData>
      <sheetData sheetId="45"/>
      <sheetData sheetId="46"/>
      <sheetData sheetId="47">
        <row r="1">
          <cell r="R1" t="str">
            <v>Ayer</v>
          </cell>
        </row>
      </sheetData>
      <sheetData sheetId="48">
        <row r="1">
          <cell r="R1" t="str">
            <v>Ayer</v>
          </cell>
        </row>
      </sheetData>
      <sheetData sheetId="49">
        <row r="3">
          <cell r="D3" t="str">
            <v>GRUPO FINANCIERO SANTANDER</v>
          </cell>
        </row>
      </sheetData>
      <sheetData sheetId="50"/>
      <sheetData sheetId="51"/>
      <sheetData sheetId="5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KC"/>
      <sheetName val="KC Murex"/>
      <sheetName val="KG"/>
      <sheetName val="KG Murex"/>
      <sheetName val="K7"/>
      <sheetName val="K7 Murex"/>
      <sheetName val="K6"/>
      <sheetName val="K6 Murex"/>
      <sheetName val="KF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KG356107310000</v>
          </cell>
          <cell r="B2" t="str">
            <v>AFS RESERVE DEBT SECURITIES FAIR VALUE ADJUSTMENT</v>
          </cell>
          <cell r="C2">
            <v>13112001</v>
          </cell>
          <cell r="D2" t="str">
            <v>KGALINDE3M</v>
          </cell>
          <cell r="E2" t="str">
            <v>GBP</v>
          </cell>
          <cell r="F2">
            <v>-1687.86</v>
          </cell>
          <cell r="G2">
            <v>-1850</v>
          </cell>
          <cell r="H2">
            <v>-3537.86</v>
          </cell>
        </row>
        <row r="3">
          <cell r="A3" t="str">
            <v>KG416700000000</v>
          </cell>
          <cell r="B3" t="str">
            <v>PREF SHARES ISSD NON BUSINESS</v>
          </cell>
          <cell r="C3">
            <v>259</v>
          </cell>
          <cell r="D3" t="str">
            <v>KGALINDE3A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KG101501880000</v>
          </cell>
          <cell r="B4" t="str">
            <v>DEPOSIT PLACED I/CO PRINCIPAL MOVEMENT</v>
          </cell>
          <cell r="C4">
            <v>112140</v>
          </cell>
          <cell r="D4" t="str">
            <v>KGALINDE3A</v>
          </cell>
          <cell r="E4" t="str">
            <v>GBP</v>
          </cell>
          <cell r="F4">
            <v>5985663.2000000002</v>
          </cell>
          <cell r="G4">
            <v>-1661526.35</v>
          </cell>
          <cell r="H4">
            <v>4324136.8499999996</v>
          </cell>
        </row>
        <row r="5">
          <cell r="A5" t="str">
            <v>KG109501000000</v>
          </cell>
          <cell r="B5" t="str">
            <v>Account from Porterbrook</v>
          </cell>
          <cell r="C5">
            <v>112102</v>
          </cell>
          <cell r="D5" t="str">
            <v>ZNOSTRO000</v>
          </cell>
          <cell r="E5" t="str">
            <v>GBP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KG109501110000</v>
          </cell>
          <cell r="B6" t="str">
            <v>CASH ADJUSTMENT (REV JNL)</v>
          </cell>
          <cell r="C6">
            <v>21010</v>
          </cell>
          <cell r="D6" t="str">
            <v>ZNOSTRO000</v>
          </cell>
          <cell r="E6" t="str">
            <v>GBP</v>
          </cell>
          <cell r="F6">
            <v>33006002.510000002</v>
          </cell>
          <cell r="G6">
            <v>-38994190.170000002</v>
          </cell>
          <cell r="H6">
            <v>-5988187.6600000001</v>
          </cell>
        </row>
        <row r="7">
          <cell r="A7" t="str">
            <v>KG176001880000</v>
          </cell>
          <cell r="B7" t="str">
            <v>ABS PRINCIPAL MOVEMENT</v>
          </cell>
          <cell r="C7">
            <v>131002192</v>
          </cell>
          <cell r="D7" t="str">
            <v>KGALINDE3A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KG207101880000</v>
          </cell>
          <cell r="B8" t="str">
            <v>I/CO LOAN REC'D PRINCIPAL MOVEMENT</v>
          </cell>
          <cell r="C8">
            <v>2131800</v>
          </cell>
          <cell r="D8" t="str">
            <v>KGALINDE3A</v>
          </cell>
          <cell r="E8" t="str">
            <v>GBP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KG456200000000</v>
          </cell>
          <cell r="B9" t="str">
            <v>AFS RESERVE EQUITY INSTRUMENTS NON BUSINESS</v>
          </cell>
          <cell r="C9">
            <v>28200006</v>
          </cell>
          <cell r="D9" t="str">
            <v>KGALINDE3M</v>
          </cell>
          <cell r="E9" t="str">
            <v>GBP</v>
          </cell>
          <cell r="F9">
            <v>51.139000000000003</v>
          </cell>
          <cell r="G9">
            <v>-51.139000000000003</v>
          </cell>
          <cell r="H9">
            <v>0</v>
          </cell>
        </row>
        <row r="10">
          <cell r="A10" t="str">
            <v>KG190050000002</v>
          </cell>
          <cell r="B10" t="str">
            <v>MISC SUSPENSE SUSPENSE</v>
          </cell>
          <cell r="C10">
            <v>112102</v>
          </cell>
          <cell r="D10" t="str">
            <v>KGALINDE3M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KG301515880000</v>
          </cell>
          <cell r="B11" t="str">
            <v>DEPOSIT PLACED I/CO FEES CAPLSD</v>
          </cell>
          <cell r="C11">
            <v>1121910</v>
          </cell>
          <cell r="D11" t="str">
            <v>KGALINDE3A</v>
          </cell>
          <cell r="E11" t="str">
            <v>GBP</v>
          </cell>
          <cell r="F11">
            <v>0</v>
          </cell>
          <cell r="G11">
            <v>0</v>
          </cell>
          <cell r="H11">
            <v>0</v>
          </cell>
        </row>
        <row r="12">
          <cell r="A12" t="str">
            <v>KG356200000000</v>
          </cell>
          <cell r="B12" t="str">
            <v>AFS RESERVE EQUITY INSTRUMENTS NON BUSINESS</v>
          </cell>
          <cell r="C12">
            <v>28200006</v>
          </cell>
          <cell r="D12" t="str">
            <v>ZDDA000000</v>
          </cell>
          <cell r="E12" t="str">
            <v>GBP</v>
          </cell>
          <cell r="F12">
            <v>1687.86</v>
          </cell>
          <cell r="G12">
            <v>1850</v>
          </cell>
          <cell r="H12">
            <v>3537.86</v>
          </cell>
        </row>
        <row r="13">
          <cell r="A13" t="str">
            <v>KG156101310000</v>
          </cell>
          <cell r="B13" t="str">
            <v>AFS RESERVE DEBT SECURITIES PRINCIPAL MOVEMENT</v>
          </cell>
          <cell r="C13">
            <v>13112001</v>
          </cell>
          <cell r="D13" t="str">
            <v>KGALINDE3M</v>
          </cell>
          <cell r="E13" t="str">
            <v>GBP</v>
          </cell>
          <cell r="F13">
            <v>512937.86</v>
          </cell>
          <cell r="G13">
            <v>0</v>
          </cell>
          <cell r="H13">
            <v>512937.86</v>
          </cell>
        </row>
        <row r="14">
          <cell r="A14" t="str">
            <v>KG276001880000</v>
          </cell>
          <cell r="B14" t="str">
            <v>ABS PRINCIPAL MOVEMENT</v>
          </cell>
          <cell r="C14">
            <v>24000</v>
          </cell>
          <cell r="D14" t="str">
            <v>KGALINDE3A</v>
          </cell>
          <cell r="E14" t="str">
            <v>GBP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KG356104110000</v>
          </cell>
          <cell r="B15" t="str">
            <v>AFS RESERVE DEBT SECURITIES INT ACCRUED/PREPAID</v>
          </cell>
          <cell r="C15">
            <v>13112001</v>
          </cell>
          <cell r="D15" t="str">
            <v>KGALINDE3M</v>
          </cell>
          <cell r="E15" t="str">
            <v>GBP</v>
          </cell>
          <cell r="F15">
            <v>0.05</v>
          </cell>
          <cell r="G15">
            <v>0</v>
          </cell>
          <cell r="H15">
            <v>0.05</v>
          </cell>
        </row>
        <row r="16">
          <cell r="A16" t="str">
            <v>KG476004880000</v>
          </cell>
          <cell r="B16" t="str">
            <v>ABS INT ACCRUED/PREPAID</v>
          </cell>
          <cell r="C16">
            <v>24000</v>
          </cell>
          <cell r="D16" t="str">
            <v>KGALINDE3A</v>
          </cell>
          <cell r="E16" t="str">
            <v>GBP</v>
          </cell>
          <cell r="F16">
            <v>-29.67</v>
          </cell>
          <cell r="G16">
            <v>-34.07</v>
          </cell>
          <cell r="H16">
            <v>-63.74</v>
          </cell>
        </row>
        <row r="17">
          <cell r="A17" t="str">
            <v>KG175601110000</v>
          </cell>
          <cell r="B17" t="str">
            <v>EURO MTN PRINCIPAL MOVEMENT</v>
          </cell>
          <cell r="C17">
            <v>131002192</v>
          </cell>
          <cell r="D17" t="str">
            <v>KGALINDE3M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KG190050000002</v>
          </cell>
          <cell r="B18" t="str">
            <v>MISC SUSPENSE SUSPENSE</v>
          </cell>
          <cell r="C18">
            <v>112102</v>
          </cell>
          <cell r="D18" t="str">
            <v>KGPAYMENTS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KG342125000000</v>
          </cell>
          <cell r="B19" t="str">
            <v>CORP TAX GRP RELIEF CURR CORP TAX ACCRL</v>
          </cell>
          <cell r="C19">
            <v>24500</v>
          </cell>
          <cell r="D19" t="str">
            <v>ZCORPTAX</v>
          </cell>
          <cell r="E19" t="str">
            <v>GBP</v>
          </cell>
          <cell r="F19">
            <v>731</v>
          </cell>
          <cell r="G19">
            <v>0</v>
          </cell>
          <cell r="H19">
            <v>731</v>
          </cell>
        </row>
        <row r="20">
          <cell r="A20" t="str">
            <v>KG355500000000</v>
          </cell>
          <cell r="B20" t="str">
            <v>RETAINED EARNINGS NON BUSINESS</v>
          </cell>
          <cell r="C20">
            <v>2811003</v>
          </cell>
          <cell r="D20" t="str">
            <v>KGALINDE3A</v>
          </cell>
          <cell r="E20" t="str">
            <v>GBP</v>
          </cell>
          <cell r="F20">
            <v>-1607303.5</v>
          </cell>
          <cell r="G20">
            <v>0</v>
          </cell>
          <cell r="H20">
            <v>-1607303.5</v>
          </cell>
        </row>
        <row r="21">
          <cell r="A21" t="str">
            <v>KG376004880000</v>
          </cell>
          <cell r="B21" t="str">
            <v>ABS INT ACCRUED/PREPAID</v>
          </cell>
          <cell r="C21">
            <v>131002192</v>
          </cell>
          <cell r="D21" t="str">
            <v>KGALINDE3A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KG451000000000</v>
          </cell>
          <cell r="B22" t="str">
            <v>SHARE PREMIUM - ORDINARY NON BUSINESS</v>
          </cell>
          <cell r="C22">
            <v>2810001</v>
          </cell>
          <cell r="D22" t="str">
            <v>KGALINDE3A</v>
          </cell>
          <cell r="E22" t="str">
            <v>GBP</v>
          </cell>
          <cell r="F22">
            <v>-14586185.550000001</v>
          </cell>
          <cell r="G22">
            <v>0</v>
          </cell>
          <cell r="H22">
            <v>-14586185.550000001</v>
          </cell>
        </row>
        <row r="23">
          <cell r="A23" t="str">
            <v>KG456200000000</v>
          </cell>
          <cell r="B23" t="str">
            <v>AFS RESERVE EQUITY INSTRUMENTS NON BUSINESS</v>
          </cell>
          <cell r="C23">
            <v>28200006</v>
          </cell>
          <cell r="D23" t="str">
            <v>KGALINDE3A</v>
          </cell>
          <cell r="E23" t="str">
            <v>GBP</v>
          </cell>
          <cell r="F23">
            <v>-13298.15</v>
          </cell>
          <cell r="G23">
            <v>0</v>
          </cell>
          <cell r="H23">
            <v>-13298.15</v>
          </cell>
        </row>
        <row r="24">
          <cell r="A24" t="str">
            <v>KG109501119750</v>
          </cell>
          <cell r="B24" t="str">
            <v>RTGS CHAPS (BANK OF ENGLAND)</v>
          </cell>
          <cell r="C24">
            <v>21010</v>
          </cell>
          <cell r="D24" t="str">
            <v>ZNOSTRO000</v>
          </cell>
          <cell r="E24" t="str">
            <v>GBP</v>
          </cell>
          <cell r="F24">
            <v>-33006000.690000001</v>
          </cell>
          <cell r="G24">
            <v>38952900.159999996</v>
          </cell>
          <cell r="H24">
            <v>5946899.4699999997</v>
          </cell>
        </row>
        <row r="25">
          <cell r="A25" t="str">
            <v>KG356110110000</v>
          </cell>
          <cell r="B25" t="str">
            <v>AFS RESERVE DEBT SECURITIES MTM ADJ</v>
          </cell>
          <cell r="C25">
            <v>13110200</v>
          </cell>
          <cell r="D25" t="str">
            <v>KGALINDE3M</v>
          </cell>
          <cell r="E25" t="str">
            <v>GBP</v>
          </cell>
          <cell r="F25">
            <v>0</v>
          </cell>
          <cell r="G25">
            <v>0</v>
          </cell>
          <cell r="H25">
            <v>0</v>
          </cell>
        </row>
        <row r="26">
          <cell r="A26" t="str">
            <v>KG375604110000</v>
          </cell>
          <cell r="B26" t="str">
            <v>EURO MTN INT ACCRUED/PREPAID</v>
          </cell>
          <cell r="C26">
            <v>131002192</v>
          </cell>
          <cell r="D26" t="str">
            <v>KGALINDE3M</v>
          </cell>
          <cell r="E26" t="str">
            <v>GBP</v>
          </cell>
          <cell r="F26">
            <v>-0.05</v>
          </cell>
          <cell r="G26">
            <v>0</v>
          </cell>
          <cell r="H26">
            <v>-0.05</v>
          </cell>
        </row>
        <row r="27">
          <cell r="A27" t="str">
            <v>KG416704000000</v>
          </cell>
          <cell r="B27" t="str">
            <v>PREF SHARES ISSD INT ACCRUED/PREPAID</v>
          </cell>
          <cell r="C27">
            <v>2911020</v>
          </cell>
          <cell r="D27" t="str">
            <v>KGALINDE3A</v>
          </cell>
          <cell r="E27" t="str">
            <v>GBP</v>
          </cell>
          <cell r="F27">
            <v>-335.19</v>
          </cell>
          <cell r="G27">
            <v>0</v>
          </cell>
          <cell r="H27">
            <v>-335.19</v>
          </cell>
        </row>
        <row r="28">
          <cell r="A28" t="str">
            <v>KG442125000000</v>
          </cell>
          <cell r="B28" t="str">
            <v>CORP TAX GRP RELIEF CURR CORP TAX ACCRL</v>
          </cell>
          <cell r="C28">
            <v>24500</v>
          </cell>
          <cell r="D28" t="str">
            <v>ZCORPTAX</v>
          </cell>
          <cell r="E28" t="str">
            <v>GBP</v>
          </cell>
          <cell r="F28">
            <v>-213209.43299999999</v>
          </cell>
          <cell r="G28">
            <v>201191</v>
          </cell>
          <cell r="H28">
            <v>-12018.433000000001</v>
          </cell>
        </row>
        <row r="29">
          <cell r="A29" t="str">
            <v>KG442125880000</v>
          </cell>
          <cell r="B29" t="str">
            <v>CORP TAX GRP RELIEF CURR CORP TAX ACCRL</v>
          </cell>
          <cell r="C29">
            <v>24501</v>
          </cell>
          <cell r="D29" t="str">
            <v>ZCORPTAX</v>
          </cell>
          <cell r="E29" t="str">
            <v>GBP</v>
          </cell>
          <cell r="F29">
            <v>0</v>
          </cell>
          <cell r="G29">
            <v>-98750</v>
          </cell>
          <cell r="H29">
            <v>-98750</v>
          </cell>
        </row>
        <row r="30">
          <cell r="A30" t="str">
            <v>KG475643110000</v>
          </cell>
          <cell r="B30" t="str">
            <v>EURO MTN MM FWD DR/CR</v>
          </cell>
          <cell r="C30">
            <v>1732100</v>
          </cell>
          <cell r="D30" t="str">
            <v>KGALINDE3M</v>
          </cell>
          <cell r="E30" t="str">
            <v>GBP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KG109500000000</v>
          </cell>
          <cell r="B31" t="str">
            <v>Account from Porterbrook</v>
          </cell>
          <cell r="C31">
            <v>112102</v>
          </cell>
          <cell r="D31" t="str">
            <v>ZNOSTRO000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KG190050000000</v>
          </cell>
          <cell r="B32" t="str">
            <v>MISC SUSPENSE SUSPENSE</v>
          </cell>
          <cell r="C32">
            <v>21010</v>
          </cell>
          <cell r="D32" t="str">
            <v>ZNOSTRO000</v>
          </cell>
          <cell r="E32" t="str">
            <v>GBP</v>
          </cell>
          <cell r="F32">
            <v>0</v>
          </cell>
          <cell r="G32">
            <v>-10335.19</v>
          </cell>
          <cell r="H32">
            <v>-10335.19</v>
          </cell>
        </row>
        <row r="33">
          <cell r="A33" t="str">
            <v>KG301504880000</v>
          </cell>
          <cell r="B33" t="str">
            <v>DEPOSIT PLACED I/CO INT ACCRUED/PREPAID</v>
          </cell>
          <cell r="C33">
            <v>1121910</v>
          </cell>
          <cell r="D33" t="str">
            <v>KGALINDE3A</v>
          </cell>
          <cell r="E33" t="str">
            <v>GBP</v>
          </cell>
          <cell r="F33">
            <v>2356.16</v>
          </cell>
          <cell r="G33">
            <v>-239.8</v>
          </cell>
          <cell r="H33">
            <v>2116.36</v>
          </cell>
        </row>
        <row r="34">
          <cell r="A34" t="str">
            <v>KG301543880000</v>
          </cell>
          <cell r="B34" t="str">
            <v>DEPOSIT PLACED I/CO MM FWD DR/CR</v>
          </cell>
          <cell r="C34">
            <v>112140</v>
          </cell>
          <cell r="D34" t="str">
            <v>KGALINDE3A</v>
          </cell>
          <cell r="E34" t="str">
            <v>GBP</v>
          </cell>
          <cell r="F34">
            <v>0</v>
          </cell>
          <cell r="G34">
            <v>0</v>
          </cell>
          <cell r="H34">
            <v>0</v>
          </cell>
        </row>
        <row r="35">
          <cell r="A35" t="str">
            <v>KG442101880000</v>
          </cell>
          <cell r="B35" t="str">
            <v>CORP TAX GRP RELIEF CURR PRINCIPAL MOVEMENT</v>
          </cell>
          <cell r="C35">
            <v>24501</v>
          </cell>
          <cell r="D35" t="str">
            <v>ZCORPTAX</v>
          </cell>
          <cell r="E35" t="str">
            <v>GBP</v>
          </cell>
          <cell r="F35">
            <v>0</v>
          </cell>
          <cell r="G35">
            <v>-102441</v>
          </cell>
          <cell r="H35">
            <v>-102441</v>
          </cell>
        </row>
        <row r="36">
          <cell r="A36" t="str">
            <v>KG450000000000</v>
          </cell>
          <cell r="B36" t="str">
            <v>SHARE CAPITAL NON BUSINESS</v>
          </cell>
          <cell r="C36">
            <v>280001</v>
          </cell>
          <cell r="D36" t="str">
            <v>KGALINDE3A</v>
          </cell>
          <cell r="E36" t="str">
            <v>GBP</v>
          </cell>
          <cell r="F36">
            <v>-27600</v>
          </cell>
          <cell r="G36">
            <v>0</v>
          </cell>
          <cell r="H36">
            <v>-27600</v>
          </cell>
        </row>
        <row r="37">
          <cell r="A37" t="str">
            <v>KG109501110412</v>
          </cell>
          <cell r="B37" t="str">
            <v>A&amp;L : LEICESTER CASH A/C - 0412</v>
          </cell>
          <cell r="C37">
            <v>112102</v>
          </cell>
          <cell r="D37" t="str">
            <v>ZNOSTRO000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KG115001000000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-136084373.21000001</v>
          </cell>
          <cell r="H38">
            <v>-136084373.21000001</v>
          </cell>
        </row>
        <row r="39">
          <cell r="A39" t="str">
            <v>KG115001880000</v>
          </cell>
          <cell r="B39" t="str">
            <v>INVESTMENT IN SUBSIDIARIES PRINCIPAL MOVEMENT</v>
          </cell>
          <cell r="C39">
            <v>150</v>
          </cell>
          <cell r="D39" t="str">
            <v>KGALINDE3A</v>
          </cell>
          <cell r="E39" t="str">
            <v>GBP</v>
          </cell>
          <cell r="F39">
            <v>10000000</v>
          </cell>
          <cell r="G39">
            <v>0</v>
          </cell>
          <cell r="H39">
            <v>10000000</v>
          </cell>
        </row>
        <row r="40">
          <cell r="A40" t="str">
            <v>KG115001880000</v>
          </cell>
          <cell r="B40" t="str">
            <v>INVESTMENT IN SUBSIDIARIES PRINCIPAL MOVEMENT</v>
          </cell>
          <cell r="C40">
            <v>150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136084373.21000001</v>
          </cell>
          <cell r="H40">
            <v>136084373.21000001</v>
          </cell>
        </row>
        <row r="41">
          <cell r="A41" t="str">
            <v>KG190050000002</v>
          </cell>
          <cell r="B41" t="str">
            <v>MISC SUSPENSE SUSPENSE</v>
          </cell>
          <cell r="C41">
            <v>112102</v>
          </cell>
          <cell r="D41" t="str">
            <v>KGALINDE3A</v>
          </cell>
          <cell r="E41" t="str">
            <v>GBP</v>
          </cell>
          <cell r="F41">
            <v>0</v>
          </cell>
          <cell r="G41">
            <v>337.01</v>
          </cell>
          <cell r="H41">
            <v>337.01</v>
          </cell>
        </row>
        <row r="42">
          <cell r="A42" t="str">
            <v>KG276001880000</v>
          </cell>
          <cell r="B42" t="str">
            <v>ABS PRINCIPAL MOVEMENT</v>
          </cell>
          <cell r="C42">
            <v>24000</v>
          </cell>
          <cell r="D42" t="str">
            <v>KGALINDE3M</v>
          </cell>
          <cell r="E42" t="str">
            <v>GBP</v>
          </cell>
          <cell r="F42">
            <v>-10000</v>
          </cell>
          <cell r="G42">
            <v>10000</v>
          </cell>
          <cell r="H42">
            <v>0</v>
          </cell>
        </row>
        <row r="43">
          <cell r="A43" t="str">
            <v>KG356104310000</v>
          </cell>
          <cell r="B43" t="str">
            <v>AFS RESERVE DEBT SECURITIES INT ACCRUED/PREPAID</v>
          </cell>
          <cell r="C43">
            <v>13112001</v>
          </cell>
          <cell r="D43" t="str">
            <v>KGALINDE3M</v>
          </cell>
          <cell r="E43" t="str">
            <v>GBP</v>
          </cell>
          <cell r="F43">
            <v>11413.19</v>
          </cell>
          <cell r="G43">
            <v>2045.14</v>
          </cell>
          <cell r="H43">
            <v>13458.33</v>
          </cell>
        </row>
        <row r="44">
          <cell r="A44" t="str">
            <v>KG375610110000</v>
          </cell>
          <cell r="B44" t="str">
            <v>EURO MTN MTM ADJ</v>
          </cell>
          <cell r="C44">
            <v>131002192</v>
          </cell>
          <cell r="D44" t="str">
            <v>KGALINDE3M</v>
          </cell>
          <cell r="E44" t="str">
            <v>GBP</v>
          </cell>
          <cell r="F44">
            <v>0</v>
          </cell>
          <cell r="G44">
            <v>0</v>
          </cell>
          <cell r="H44">
            <v>0</v>
          </cell>
        </row>
        <row r="45">
          <cell r="A45" t="str">
            <v>KG907183880000</v>
          </cell>
          <cell r="B45" t="str">
            <v>I/CO LOAN REC'D SHADOW MTM CONTRA</v>
          </cell>
          <cell r="C45">
            <v>39</v>
          </cell>
          <cell r="D45" t="str">
            <v>KGALINDE3A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KG876083880000</v>
          </cell>
          <cell r="B46" t="str">
            <v>ABS SHADOW MTM CONTRA</v>
          </cell>
          <cell r="C46">
            <v>39</v>
          </cell>
          <cell r="D46" t="str">
            <v>KGALINDE3A</v>
          </cell>
          <cell r="E46" t="str">
            <v>GBP</v>
          </cell>
          <cell r="F46">
            <v>-27</v>
          </cell>
          <cell r="G46">
            <v>-21</v>
          </cell>
          <cell r="H46">
            <v>-48</v>
          </cell>
        </row>
        <row r="47">
          <cell r="A47" t="str">
            <v>KG801533880000</v>
          </cell>
          <cell r="B47" t="str">
            <v>DEPOSIT PLACED I/CO SHADOW MTM</v>
          </cell>
          <cell r="C47">
            <v>39</v>
          </cell>
          <cell r="D47" t="str">
            <v>KGALINDE3A</v>
          </cell>
          <cell r="E47" t="str">
            <v>GBP</v>
          </cell>
          <cell r="F47">
            <v>-8509895.4600000009</v>
          </cell>
          <cell r="G47">
            <v>8509898.9199999999</v>
          </cell>
          <cell r="H47">
            <v>3.46</v>
          </cell>
        </row>
        <row r="48">
          <cell r="A48" t="str">
            <v>KG801583880000</v>
          </cell>
          <cell r="B48" t="str">
            <v>DEPOSIT PLACED I/CO SHADOW MTM CONTRA</v>
          </cell>
          <cell r="C48">
            <v>39</v>
          </cell>
          <cell r="D48" t="str">
            <v>KGALINDE3A</v>
          </cell>
          <cell r="E48" t="str">
            <v>GBP</v>
          </cell>
          <cell r="F48">
            <v>8509895.4600000009</v>
          </cell>
          <cell r="G48">
            <v>-8509898.9199999999</v>
          </cell>
          <cell r="H48">
            <v>-3.46</v>
          </cell>
        </row>
        <row r="49">
          <cell r="A49" t="str">
            <v>KG815033880000</v>
          </cell>
          <cell r="B49" t="str">
            <v>INVESTMENT IN SUBSIDIARIES SHADOW MTM</v>
          </cell>
          <cell r="C49">
            <v>39</v>
          </cell>
          <cell r="D49" t="str">
            <v>KGALINDE3A</v>
          </cell>
          <cell r="E49" t="str">
            <v>GBP</v>
          </cell>
          <cell r="F49">
            <v>0</v>
          </cell>
          <cell r="G49">
            <v>-8634123.1600000001</v>
          </cell>
          <cell r="H49">
            <v>-8634123.1600000001</v>
          </cell>
        </row>
        <row r="50">
          <cell r="A50" t="str">
            <v>KG876033880000</v>
          </cell>
          <cell r="B50" t="str">
            <v>ABS SHADOW MTM</v>
          </cell>
          <cell r="C50">
            <v>39</v>
          </cell>
          <cell r="D50" t="str">
            <v>KGALINDE3A</v>
          </cell>
          <cell r="E50" t="str">
            <v>GBP</v>
          </cell>
          <cell r="F50">
            <v>27</v>
          </cell>
          <cell r="G50">
            <v>21</v>
          </cell>
          <cell r="H50">
            <v>48</v>
          </cell>
        </row>
        <row r="51">
          <cell r="A51" t="str">
            <v>KG815083880000</v>
          </cell>
          <cell r="B51" t="str">
            <v>INVESTMENT IN SUBSIDIARIES SHADOW MTM CONTRA</v>
          </cell>
          <cell r="C51">
            <v>39</v>
          </cell>
          <cell r="D51" t="str">
            <v>KGALINDE3A</v>
          </cell>
          <cell r="E51" t="str">
            <v>GBP</v>
          </cell>
          <cell r="F51">
            <v>0</v>
          </cell>
          <cell r="G51">
            <v>8634123.1600000001</v>
          </cell>
          <cell r="H51">
            <v>8634123.1600000001</v>
          </cell>
        </row>
        <row r="52">
          <cell r="A52" t="str">
            <v>KG907133880000</v>
          </cell>
          <cell r="B52" t="str">
            <v>I/CO LOAN REC'D SHADOW MTM</v>
          </cell>
          <cell r="C52">
            <v>39</v>
          </cell>
          <cell r="D52" t="str">
            <v>KGALINDE3A</v>
          </cell>
          <cell r="E52" t="str">
            <v>GBP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KG501554880000</v>
          </cell>
          <cell r="B53" t="str">
            <v>DEPOSIT PLACED I/CO INT PD/RCD P&amp;L</v>
          </cell>
          <cell r="C53">
            <v>501120</v>
          </cell>
          <cell r="D53" t="str">
            <v>KGALINDE3A</v>
          </cell>
          <cell r="E53" t="str">
            <v>GBP</v>
          </cell>
          <cell r="F53">
            <v>-53018.41</v>
          </cell>
          <cell r="G53">
            <v>-2284.66</v>
          </cell>
          <cell r="H53">
            <v>-55303.07</v>
          </cell>
        </row>
        <row r="54">
          <cell r="A54" t="str">
            <v>KG542125000000</v>
          </cell>
          <cell r="B54" t="str">
            <v>CORP TAX GRP RELIEF CURR CORP TAX ACCRL</v>
          </cell>
          <cell r="C54">
            <v>49100</v>
          </cell>
          <cell r="D54" t="str">
            <v>ZCORPTAX</v>
          </cell>
          <cell r="E54" t="str">
            <v>GBP</v>
          </cell>
          <cell r="F54">
            <v>19763.733</v>
          </cell>
          <cell r="G54">
            <v>0</v>
          </cell>
          <cell r="H54">
            <v>19763.733</v>
          </cell>
        </row>
        <row r="55">
          <cell r="A55" t="str">
            <v>KG556155310000</v>
          </cell>
          <cell r="B55" t="str">
            <v>AFS RESERVE DEBT SECURITIES PRM/DSC AMRT P&amp;L</v>
          </cell>
          <cell r="C55">
            <v>50450</v>
          </cell>
          <cell r="D55" t="str">
            <v>KGALINDE3M</v>
          </cell>
          <cell r="E55" t="str">
            <v>GBP</v>
          </cell>
          <cell r="F55">
            <v>-608.18899999999996</v>
          </cell>
          <cell r="G55">
            <v>51.139000000000003</v>
          </cell>
          <cell r="H55">
            <v>-557.04999999999995</v>
          </cell>
        </row>
        <row r="56">
          <cell r="A56" t="str">
            <v>KG600000000000</v>
          </cell>
          <cell r="B56" t="str">
            <v>NON-BUSINESS NON BUSINESS</v>
          </cell>
          <cell r="C56">
            <v>53000</v>
          </cell>
          <cell r="D56" t="str">
            <v>ZSTATUTORY</v>
          </cell>
          <cell r="E56" t="str">
            <v>GBP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KG616754000000</v>
          </cell>
          <cell r="B57" t="str">
            <v>PREF SHARES ISSD INT PD/RCD P&amp;L</v>
          </cell>
          <cell r="C57">
            <v>53000</v>
          </cell>
          <cell r="D57" t="str">
            <v>KGALINDE3A</v>
          </cell>
          <cell r="E57" t="str">
            <v>GBP</v>
          </cell>
          <cell r="F57">
            <v>335.19</v>
          </cell>
          <cell r="G57">
            <v>0</v>
          </cell>
          <cell r="H57">
            <v>335.19</v>
          </cell>
        </row>
        <row r="58">
          <cell r="A58" t="str">
            <v>KG500059000000</v>
          </cell>
          <cell r="B58" t="str">
            <v>NON-BUSINESS DIVIDEND P&amp;L</v>
          </cell>
          <cell r="C58">
            <v>513</v>
          </cell>
          <cell r="D58" t="str">
            <v>ZSTATUTORY</v>
          </cell>
          <cell r="E58" t="str">
            <v>GBP</v>
          </cell>
          <cell r="F58">
            <v>0</v>
          </cell>
          <cell r="G58">
            <v>-1160389</v>
          </cell>
          <cell r="H58">
            <v>-1160389</v>
          </cell>
        </row>
        <row r="59">
          <cell r="A59" t="str">
            <v>KG556154310000</v>
          </cell>
          <cell r="B59" t="str">
            <v>AFS RESERVE DEBT SECURITIES INT PD/RCD P&amp;L</v>
          </cell>
          <cell r="C59">
            <v>50450</v>
          </cell>
          <cell r="D59" t="str">
            <v>KGALINDE3M</v>
          </cell>
          <cell r="E59" t="str">
            <v>GBP</v>
          </cell>
          <cell r="F59">
            <v>-21694.87</v>
          </cell>
          <cell r="G59">
            <v>-2045.14</v>
          </cell>
          <cell r="H59">
            <v>-23740.01</v>
          </cell>
        </row>
        <row r="60">
          <cell r="A60" t="str">
            <v>KG575654110000</v>
          </cell>
          <cell r="B60" t="str">
            <v>EURO MTN INT PD/RCD P&amp;L</v>
          </cell>
          <cell r="C60">
            <v>53000</v>
          </cell>
          <cell r="D60" t="str">
            <v>KGALINDE3M</v>
          </cell>
          <cell r="E60" t="str">
            <v>GBP</v>
          </cell>
          <cell r="F60">
            <v>0.05</v>
          </cell>
          <cell r="G60">
            <v>0</v>
          </cell>
          <cell r="H60">
            <v>0.05</v>
          </cell>
        </row>
        <row r="61">
          <cell r="A61" t="str">
            <v>KG575660110000</v>
          </cell>
          <cell r="B61" t="str">
            <v>EURO MTN MTM ADJ P&amp;L</v>
          </cell>
          <cell r="C61">
            <v>53000</v>
          </cell>
          <cell r="D61" t="str">
            <v>KGALINDE3M</v>
          </cell>
          <cell r="E61" t="str">
            <v>GBP</v>
          </cell>
          <cell r="F61">
            <v>0</v>
          </cell>
          <cell r="G61">
            <v>0</v>
          </cell>
          <cell r="H61">
            <v>0</v>
          </cell>
        </row>
        <row r="62">
          <cell r="A62" t="str">
            <v>KG576054880000</v>
          </cell>
          <cell r="B62" t="str">
            <v>ABS INT PD/RCD P&amp;L</v>
          </cell>
          <cell r="C62">
            <v>53000</v>
          </cell>
          <cell r="D62" t="str">
            <v>KGALINDE3A</v>
          </cell>
          <cell r="E62" t="str">
            <v>GBP</v>
          </cell>
          <cell r="F62">
            <v>29.67</v>
          </cell>
          <cell r="G62">
            <v>34.07</v>
          </cell>
          <cell r="H62">
            <v>63.74</v>
          </cell>
        </row>
        <row r="63">
          <cell r="A63" t="str">
            <v>KG501565880000</v>
          </cell>
          <cell r="B63" t="str">
            <v>DEPOSIT PLACED I/CO FEES AMRTSD P&amp;L</v>
          </cell>
          <cell r="C63">
            <v>501120</v>
          </cell>
          <cell r="D63" t="str">
            <v>KGALINDE3A</v>
          </cell>
          <cell r="E63" t="str">
            <v>GBP</v>
          </cell>
          <cell r="F63">
            <v>0</v>
          </cell>
          <cell r="G63">
            <v>0</v>
          </cell>
          <cell r="H63">
            <v>0</v>
          </cell>
        </row>
        <row r="64">
          <cell r="A64" t="str">
            <v>KG500090000000</v>
          </cell>
          <cell r="B64" t="str">
            <v>NON-BUSINESS DISPSL GAIN/LOSS P&amp;L</v>
          </cell>
          <cell r="D64" t="str">
            <v>KUALINVESA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  <row r="65">
          <cell r="A65" t="str">
            <v>KG574554310000</v>
          </cell>
          <cell r="B65" t="str">
            <v>UK GOVT BONDS (GILTS) INT PD/RCD P&amp;L</v>
          </cell>
          <cell r="C65">
            <v>53000</v>
          </cell>
          <cell r="D65" t="str">
            <v>KGALINDE3M</v>
          </cell>
          <cell r="E65" t="str">
            <v>GBP</v>
          </cell>
          <cell r="F65">
            <v>0</v>
          </cell>
          <cell r="G65">
            <v>0</v>
          </cell>
          <cell r="H65">
            <v>0</v>
          </cell>
        </row>
        <row r="66">
          <cell r="A66" t="str">
            <v>KG556154110000</v>
          </cell>
          <cell r="B66" t="str">
            <v>AFS RESERVE DEBT SECURITIES INT PD/RCD P&amp;L</v>
          </cell>
          <cell r="C66">
            <v>50450</v>
          </cell>
          <cell r="D66" t="str">
            <v>KGALINDE3M</v>
          </cell>
          <cell r="E66" t="str">
            <v>GBP</v>
          </cell>
          <cell r="F66">
            <v>-0.05</v>
          </cell>
          <cell r="G66">
            <v>0</v>
          </cell>
          <cell r="H66">
            <v>-0.05</v>
          </cell>
        </row>
        <row r="67">
          <cell r="A67" t="str">
            <v>KG556160110000</v>
          </cell>
          <cell r="B67" t="str">
            <v>AFS RESERVE DEBT SECURITIES MTM ADJ P&amp;L</v>
          </cell>
          <cell r="C67">
            <v>4220</v>
          </cell>
          <cell r="D67" t="str">
            <v>KGALINDE3M</v>
          </cell>
          <cell r="E67" t="str">
            <v>GBP</v>
          </cell>
          <cell r="F67">
            <v>0</v>
          </cell>
          <cell r="G67">
            <v>0</v>
          </cell>
          <cell r="H67">
            <v>0</v>
          </cell>
        </row>
        <row r="68">
          <cell r="A68" t="str">
            <v>KG574555310000</v>
          </cell>
          <cell r="B68" t="str">
            <v>UK GOVT BONDS (GILTS) PRM/DSC AMRT P&amp;L</v>
          </cell>
          <cell r="C68">
            <v>53000</v>
          </cell>
          <cell r="D68" t="str">
            <v>KGALINDE3M</v>
          </cell>
          <cell r="E68" t="str">
            <v>GBP</v>
          </cell>
          <cell r="F68">
            <v>0</v>
          </cell>
          <cell r="G68">
            <v>0</v>
          </cell>
          <cell r="H68">
            <v>0</v>
          </cell>
        </row>
        <row r="69">
          <cell r="A69" t="str">
            <v>KG600059000000</v>
          </cell>
          <cell r="B69" t="str">
            <v>NON-BUSINESS DIVIDEND P&amp;L</v>
          </cell>
          <cell r="C69">
            <v>1722</v>
          </cell>
          <cell r="D69" t="str">
            <v>ZSTATUTORY</v>
          </cell>
          <cell r="E69" t="str">
            <v>GBP</v>
          </cell>
          <cell r="F69">
            <v>0</v>
          </cell>
          <cell r="G69">
            <v>2865728</v>
          </cell>
          <cell r="H69">
            <v>2865728</v>
          </cell>
        </row>
      </sheetData>
      <sheetData sheetId="4" refreshError="1"/>
      <sheetData sheetId="5" refreshError="1">
        <row r="2">
          <cell r="A2" t="str">
            <v>K7175601110000</v>
          </cell>
          <cell r="B2" t="str">
            <v>EURO MTN PRINCIPAL MOVEMENT</v>
          </cell>
          <cell r="C2">
            <v>131002192</v>
          </cell>
          <cell r="D2" t="str">
            <v>KIALINVS2M</v>
          </cell>
          <cell r="E2" t="str">
            <v>GBP</v>
          </cell>
          <cell r="F2">
            <v>0</v>
          </cell>
          <cell r="G2">
            <v>0</v>
          </cell>
          <cell r="H2">
            <v>0</v>
          </cell>
        </row>
        <row r="3">
          <cell r="A3" t="str">
            <v>K7356107310000</v>
          </cell>
          <cell r="B3" t="str">
            <v>AFS RESERVE DEBT SECURITIES FAIR VALUE ADJUSTMENT</v>
          </cell>
          <cell r="C3">
            <v>13112001</v>
          </cell>
          <cell r="D3" t="str">
            <v>KIALINVS2M</v>
          </cell>
          <cell r="E3" t="str">
            <v>GBP</v>
          </cell>
          <cell r="F3">
            <v>-1687.86</v>
          </cell>
          <cell r="G3">
            <v>-1850</v>
          </cell>
          <cell r="H3">
            <v>-3537.86</v>
          </cell>
        </row>
        <row r="4">
          <cell r="A4" t="str">
            <v>K7456200000000</v>
          </cell>
          <cell r="B4" t="str">
            <v>AFS RESERVE EQUITY INSTRUMENTS NON BUSINESS</v>
          </cell>
          <cell r="C4">
            <v>28200006</v>
          </cell>
          <cell r="D4" t="str">
            <v>KIALINVS2M</v>
          </cell>
          <cell r="E4" t="str">
            <v>GBP</v>
          </cell>
          <cell r="F4">
            <v>51.139000000000003</v>
          </cell>
          <cell r="G4">
            <v>-51.139000000000003</v>
          </cell>
          <cell r="H4">
            <v>0</v>
          </cell>
        </row>
        <row r="5">
          <cell r="A5" t="str">
            <v>K7355500000000</v>
          </cell>
          <cell r="B5" t="str">
            <v>RETAINED EARNINGS NON BUSINESS</v>
          </cell>
          <cell r="C5">
            <v>2811003</v>
          </cell>
          <cell r="D5" t="str">
            <v>KIALINVS2A</v>
          </cell>
          <cell r="E5" t="str">
            <v>GBP</v>
          </cell>
          <cell r="F5">
            <v>-5032142.47</v>
          </cell>
          <cell r="G5">
            <v>0</v>
          </cell>
          <cell r="H5">
            <v>-5032142.47</v>
          </cell>
        </row>
        <row r="6">
          <cell r="A6" t="str">
            <v>K7356104310000</v>
          </cell>
          <cell r="B6" t="str">
            <v>AFS RESERVE DEBT SECURITIES INT ACCRUED/PREPAID</v>
          </cell>
          <cell r="C6">
            <v>13112001</v>
          </cell>
          <cell r="D6" t="str">
            <v>KIALINVS2M</v>
          </cell>
          <cell r="E6" t="str">
            <v>GBP</v>
          </cell>
          <cell r="F6">
            <v>11413.19</v>
          </cell>
          <cell r="G6">
            <v>2045.14</v>
          </cell>
          <cell r="H6">
            <v>13458.33</v>
          </cell>
        </row>
        <row r="7">
          <cell r="A7" t="str">
            <v>K7375610110000</v>
          </cell>
          <cell r="B7" t="str">
            <v>EURO MTN MTM ADJ</v>
          </cell>
          <cell r="C7">
            <v>131002192</v>
          </cell>
          <cell r="D7" t="str">
            <v>KIALINVS2M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K7456200000000</v>
          </cell>
          <cell r="B8" t="str">
            <v>AFS RESERVE EQUITY INSTRUMENTS NON BUSINESS</v>
          </cell>
          <cell r="C8">
            <v>28200006</v>
          </cell>
          <cell r="D8" t="str">
            <v>KIALINVS2A</v>
          </cell>
          <cell r="E8" t="str">
            <v>GBP</v>
          </cell>
          <cell r="F8">
            <v>-13296.33</v>
          </cell>
          <cell r="G8">
            <v>0</v>
          </cell>
          <cell r="H8">
            <v>-13296.33</v>
          </cell>
        </row>
        <row r="9">
          <cell r="A9" t="str">
            <v>K7156101310000</v>
          </cell>
          <cell r="B9" t="str">
            <v>AFS RESERVE DEBT SECURITIES PRINCIPAL MOVEMENT</v>
          </cell>
          <cell r="C9">
            <v>13112001</v>
          </cell>
          <cell r="D9" t="str">
            <v>KIALINVS2M</v>
          </cell>
          <cell r="E9" t="str">
            <v>GBP</v>
          </cell>
          <cell r="F9">
            <v>512937.86</v>
          </cell>
          <cell r="G9">
            <v>0</v>
          </cell>
          <cell r="H9">
            <v>512937.86</v>
          </cell>
        </row>
        <row r="10">
          <cell r="A10" t="str">
            <v>K7342125000000</v>
          </cell>
          <cell r="B10" t="str">
            <v>CORP TAX GRP RELIEF CURR CORP TAX ACCRL</v>
          </cell>
          <cell r="C10">
            <v>24500</v>
          </cell>
          <cell r="D10" t="str">
            <v>ZCORPTAX</v>
          </cell>
          <cell r="E10" t="str">
            <v>GBP</v>
          </cell>
          <cell r="F10">
            <v>731</v>
          </cell>
          <cell r="G10">
            <v>0</v>
          </cell>
          <cell r="H10">
            <v>731</v>
          </cell>
        </row>
        <row r="11">
          <cell r="A11" t="str">
            <v>K7451000000000</v>
          </cell>
          <cell r="B11" t="str">
            <v>SHARE PREMIUM - ORDINARY NON BUSINESS</v>
          </cell>
          <cell r="C11">
            <v>2810001</v>
          </cell>
          <cell r="D11" t="str">
            <v>ZSTATUTORY</v>
          </cell>
          <cell r="E11" t="str">
            <v>GBP</v>
          </cell>
          <cell r="F11">
            <v>-5600000</v>
          </cell>
          <cell r="G11">
            <v>0</v>
          </cell>
          <cell r="H11">
            <v>-5600000</v>
          </cell>
        </row>
        <row r="12">
          <cell r="A12" t="str">
            <v>K7109501113502</v>
          </cell>
          <cell r="B12" t="str">
            <v>A&amp;L: DEUTSCHE BANK AG, LONDON</v>
          </cell>
          <cell r="C12">
            <v>112102</v>
          </cell>
          <cell r="D12" t="str">
            <v>ZNOSTRO000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K7442101880001</v>
          </cell>
          <cell r="B13" t="str">
            <v>CORP TAX GRP RELIEF CURR PRINCIPAL MOVEMENT</v>
          </cell>
          <cell r="C13">
            <v>171000</v>
          </cell>
          <cell r="D13" t="str">
            <v>ZCORPTAX</v>
          </cell>
          <cell r="E13" t="str">
            <v>GBP</v>
          </cell>
          <cell r="F13">
            <v>0</v>
          </cell>
          <cell r="G13">
            <v>-3399058</v>
          </cell>
          <cell r="H13">
            <v>-3399058</v>
          </cell>
        </row>
        <row r="14">
          <cell r="A14" t="str">
            <v>K7450000000000</v>
          </cell>
          <cell r="B14" t="str">
            <v>SHARE CAPITAL NON BUSINESS</v>
          </cell>
          <cell r="C14">
            <v>280001</v>
          </cell>
          <cell r="D14" t="str">
            <v>KIALINVS2A</v>
          </cell>
          <cell r="E14" t="str">
            <v>GBP</v>
          </cell>
          <cell r="F14">
            <v>-220100000</v>
          </cell>
          <cell r="G14">
            <v>0</v>
          </cell>
          <cell r="H14">
            <v>-220100000</v>
          </cell>
        </row>
        <row r="15">
          <cell r="A15" t="str">
            <v>K7101501880000</v>
          </cell>
          <cell r="B15" t="str">
            <v>DEPOSIT PLACED I/CO PRINCIPAL MOVEMENT</v>
          </cell>
          <cell r="C15">
            <v>112140</v>
          </cell>
          <cell r="D15" t="str">
            <v>KIALINVS2A</v>
          </cell>
          <cell r="E15" t="str">
            <v>GBP</v>
          </cell>
          <cell r="F15">
            <v>235737584.66999999</v>
          </cell>
          <cell r="G15">
            <v>0</v>
          </cell>
          <cell r="H15">
            <v>235737584.66999999</v>
          </cell>
        </row>
        <row r="16">
          <cell r="A16" t="str">
            <v>K7109599990000</v>
          </cell>
          <cell r="B16" t="str">
            <v>BONY - NEW YORK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297.29000000000002</v>
          </cell>
          <cell r="G16">
            <v>0</v>
          </cell>
          <cell r="H16">
            <v>297.29000000000002</v>
          </cell>
        </row>
        <row r="17">
          <cell r="A17" t="str">
            <v>K7190050000000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-522503.83</v>
          </cell>
          <cell r="G17">
            <v>522503.83</v>
          </cell>
          <cell r="H17">
            <v>0</v>
          </cell>
        </row>
        <row r="18">
          <cell r="A18" t="str">
            <v>K7207101880000</v>
          </cell>
          <cell r="B18" t="str">
            <v>I/CO LOAN REC'D PRINCIPAL MOVEMENT</v>
          </cell>
          <cell r="C18">
            <v>2131800</v>
          </cell>
          <cell r="D18" t="str">
            <v>KIALINVS2A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K7356200000000</v>
          </cell>
          <cell r="B19" t="str">
            <v>AFS RESERVE EQUITY INSTRUMENTS NON BUSINESS</v>
          </cell>
          <cell r="C19">
            <v>28200006</v>
          </cell>
          <cell r="D19" t="str">
            <v>ZDDA000000</v>
          </cell>
          <cell r="E19" t="str">
            <v>GBP</v>
          </cell>
          <cell r="F19">
            <v>1687.86</v>
          </cell>
          <cell r="G19">
            <v>1850</v>
          </cell>
          <cell r="H19">
            <v>3537.86</v>
          </cell>
        </row>
        <row r="20">
          <cell r="A20" t="str">
            <v>K7375604110000</v>
          </cell>
          <cell r="B20" t="str">
            <v>EURO MTN INT ACCRUED/PREPAID</v>
          </cell>
          <cell r="C20">
            <v>131002192</v>
          </cell>
          <cell r="D20" t="str">
            <v>KIALINVS2M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K7442125000000</v>
          </cell>
          <cell r="B21" t="str">
            <v>CORP TAX GRP RELIEF CURR CORP TAX ACCRL</v>
          </cell>
          <cell r="C21">
            <v>24500</v>
          </cell>
          <cell r="D21" t="str">
            <v>ZCORPTAX</v>
          </cell>
          <cell r="E21" t="str">
            <v>GBP</v>
          </cell>
          <cell r="F21">
            <v>-7501389.7589999996</v>
          </cell>
          <cell r="G21">
            <v>6958089</v>
          </cell>
          <cell r="H21">
            <v>-543300.75899999996</v>
          </cell>
        </row>
        <row r="22">
          <cell r="A22" t="str">
            <v>K7109501119750</v>
          </cell>
          <cell r="B22" t="str">
            <v>RTGS CHAPS (BANK OF ENGLAND)</v>
          </cell>
          <cell r="C22">
            <v>112102</v>
          </cell>
          <cell r="D22" t="str">
            <v>ZNOSTRO000</v>
          </cell>
          <cell r="E22" t="str">
            <v>GBP</v>
          </cell>
          <cell r="F22">
            <v>-471997673.17000002</v>
          </cell>
          <cell r="G22">
            <v>474938272.66000003</v>
          </cell>
          <cell r="H22">
            <v>2940599.49</v>
          </cell>
        </row>
        <row r="23">
          <cell r="A23" t="str">
            <v>K7190050000002</v>
          </cell>
          <cell r="B23" t="str">
            <v>MISC SUSPENSE SUSPENSE</v>
          </cell>
          <cell r="C23">
            <v>112102</v>
          </cell>
          <cell r="D23" t="str">
            <v>KIPAYMENTS</v>
          </cell>
          <cell r="E23" t="str">
            <v>GBP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K7301504880000</v>
          </cell>
          <cell r="B24" t="str">
            <v>DEPOSIT PLACED I/CO INT ACCRUED/PREPAID</v>
          </cell>
          <cell r="C24">
            <v>1121910</v>
          </cell>
          <cell r="D24" t="str">
            <v>KIALINVS2A</v>
          </cell>
          <cell r="E24" t="str">
            <v>GBP</v>
          </cell>
          <cell r="F24">
            <v>92794.32</v>
          </cell>
          <cell r="G24">
            <v>3548.21</v>
          </cell>
          <cell r="H24">
            <v>96342.53</v>
          </cell>
        </row>
        <row r="25">
          <cell r="A25" t="str">
            <v>K7356104110000</v>
          </cell>
          <cell r="B25" t="str">
            <v>AFS RESERVE DEBT SECURITIES INT ACCRUED/PREPAID</v>
          </cell>
          <cell r="C25">
            <v>13112001</v>
          </cell>
          <cell r="D25" t="str">
            <v>KIALINVS2M</v>
          </cell>
          <cell r="E25" t="str">
            <v>GBP</v>
          </cell>
          <cell r="F25">
            <v>0.05</v>
          </cell>
          <cell r="G25">
            <v>0</v>
          </cell>
          <cell r="H25">
            <v>0.05</v>
          </cell>
        </row>
        <row r="26">
          <cell r="A26" t="str">
            <v>K7475643110000</v>
          </cell>
          <cell r="B26" t="str">
            <v>EURO MTN MM FWD DR/CR</v>
          </cell>
          <cell r="C26">
            <v>1732100</v>
          </cell>
          <cell r="D26" t="str">
            <v>KIALINVS2M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K7109501110000</v>
          </cell>
          <cell r="B27" t="str">
            <v>CASH ADJUSTMENT (REV JNL)</v>
          </cell>
          <cell r="C27">
            <v>112102</v>
          </cell>
          <cell r="D27" t="str">
            <v>ZNOSTRO000</v>
          </cell>
          <cell r="E27" t="str">
            <v>GBP</v>
          </cell>
          <cell r="F27">
            <v>472520177</v>
          </cell>
          <cell r="G27">
            <v>-472520177</v>
          </cell>
          <cell r="H27">
            <v>0</v>
          </cell>
        </row>
        <row r="28">
          <cell r="A28" t="str">
            <v>K7190050000002</v>
          </cell>
          <cell r="B28" t="str">
            <v>MISC SUSPENSE SUSPENSE</v>
          </cell>
          <cell r="C28">
            <v>112102</v>
          </cell>
          <cell r="D28" t="str">
            <v>KIALINVS2A</v>
          </cell>
          <cell r="E28" t="str">
            <v>GBP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K7356110110000</v>
          </cell>
          <cell r="B29" t="str">
            <v>AFS RESERVE DEBT SECURITIES MTM ADJ</v>
          </cell>
          <cell r="C29">
            <v>13110200</v>
          </cell>
          <cell r="D29" t="str">
            <v>KIALINVS2M</v>
          </cell>
          <cell r="E29" t="str">
            <v>GBP</v>
          </cell>
          <cell r="F29">
            <v>0</v>
          </cell>
          <cell r="G29">
            <v>0</v>
          </cell>
          <cell r="H29">
            <v>0</v>
          </cell>
        </row>
        <row r="30">
          <cell r="A30" t="str">
            <v>K7442101880000</v>
          </cell>
          <cell r="B30" t="str">
            <v>CORP TAX GRP RELIEF CURR PRINCIPAL MOVEMENT</v>
          </cell>
          <cell r="C30">
            <v>12221093</v>
          </cell>
          <cell r="D30" t="str">
            <v>ZCORPTAX</v>
          </cell>
          <cell r="E30" t="str">
            <v>GBP</v>
          </cell>
          <cell r="F30">
            <v>3399058</v>
          </cell>
          <cell r="G30">
            <v>-3559031</v>
          </cell>
          <cell r="H30">
            <v>-159973</v>
          </cell>
        </row>
        <row r="31">
          <cell r="A31" t="str">
            <v>K7907133880000</v>
          </cell>
          <cell r="B31" t="str">
            <v>I/CO LOAN REC'D SHADOW MTM</v>
          </cell>
          <cell r="C31">
            <v>39</v>
          </cell>
          <cell r="D31" t="str">
            <v>KIALINVS2A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K7907183880000</v>
          </cell>
          <cell r="B32" t="str">
            <v>I/CO LOAN REC'D SHADOW MTM CONTRA</v>
          </cell>
          <cell r="C32">
            <v>39</v>
          </cell>
          <cell r="D32" t="str">
            <v>KIALINVS2A</v>
          </cell>
          <cell r="E32" t="str">
            <v>GBP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K7801583880000</v>
          </cell>
          <cell r="B33" t="str">
            <v>DEPOSIT PLACED I/CO SHADOW MTM CONTRA</v>
          </cell>
          <cell r="C33">
            <v>39</v>
          </cell>
          <cell r="D33" t="str">
            <v>KIALINVS2A</v>
          </cell>
          <cell r="E33" t="str">
            <v>GBP</v>
          </cell>
          <cell r="F33">
            <v>-92.97</v>
          </cell>
          <cell r="G33">
            <v>-128.5</v>
          </cell>
          <cell r="H33">
            <v>-221.47</v>
          </cell>
        </row>
        <row r="34">
          <cell r="A34" t="str">
            <v>K7801533880000</v>
          </cell>
          <cell r="B34" t="str">
            <v>DEPOSIT PLACED I/CO SHADOW MTM</v>
          </cell>
          <cell r="C34">
            <v>39</v>
          </cell>
          <cell r="D34" t="str">
            <v>KIALINVS2A</v>
          </cell>
          <cell r="E34" t="str">
            <v>GBP</v>
          </cell>
          <cell r="F34">
            <v>92.97</v>
          </cell>
          <cell r="G34">
            <v>128.5</v>
          </cell>
          <cell r="H34">
            <v>221.47</v>
          </cell>
        </row>
        <row r="35">
          <cell r="A35" t="str">
            <v>K7574555310000</v>
          </cell>
          <cell r="B35" t="str">
            <v>UK GOVT BONDS (GILTS) PRM/DSC AMRT P&amp;L</v>
          </cell>
          <cell r="C35">
            <v>53000</v>
          </cell>
          <cell r="D35" t="str">
            <v>KIALINVS2M</v>
          </cell>
          <cell r="E35" t="str">
            <v>GBP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K7501554880000</v>
          </cell>
          <cell r="B36" t="str">
            <v>DEPOSIT PLACED I/CO INT PD/RCD P&amp;L</v>
          </cell>
          <cell r="C36">
            <v>501120</v>
          </cell>
          <cell r="D36" t="str">
            <v>KIALINVS2A</v>
          </cell>
          <cell r="E36" t="str">
            <v>GBP</v>
          </cell>
          <cell r="F36">
            <v>-2034111.42</v>
          </cell>
          <cell r="G36">
            <v>-102970.7</v>
          </cell>
          <cell r="H36">
            <v>-2137082.12</v>
          </cell>
        </row>
        <row r="37">
          <cell r="A37" t="str">
            <v>K7556154110000</v>
          </cell>
          <cell r="B37" t="str">
            <v>AFS RESERVE DEBT SECURITIES INT PD/RCD P&amp;L</v>
          </cell>
          <cell r="C37">
            <v>50450</v>
          </cell>
          <cell r="D37" t="str">
            <v>KIALINVS2M</v>
          </cell>
          <cell r="E37" t="str">
            <v>GBP</v>
          </cell>
          <cell r="F37">
            <v>-0.05</v>
          </cell>
          <cell r="G37">
            <v>0</v>
          </cell>
          <cell r="H37">
            <v>-0.05</v>
          </cell>
        </row>
        <row r="38">
          <cell r="A38" t="str">
            <v>K7556154310000</v>
          </cell>
          <cell r="B38" t="str">
            <v>AFS RESERVE DEBT SECURITIES INT PD/RCD P&amp;L</v>
          </cell>
          <cell r="C38">
            <v>50450</v>
          </cell>
          <cell r="D38" t="str">
            <v>KIALINVS2M</v>
          </cell>
          <cell r="E38" t="str">
            <v>GBP</v>
          </cell>
          <cell r="F38">
            <v>-21694.87</v>
          </cell>
          <cell r="G38">
            <v>-2045.14</v>
          </cell>
          <cell r="H38">
            <v>-23740.01</v>
          </cell>
        </row>
        <row r="39">
          <cell r="A39" t="str">
            <v>K7556155310000</v>
          </cell>
          <cell r="B39" t="str">
            <v>AFS RESERVE DEBT SECURITIES PRM/DSC AMRT P&amp;L</v>
          </cell>
          <cell r="C39">
            <v>50450</v>
          </cell>
          <cell r="D39" t="str">
            <v>KIALINVS2M</v>
          </cell>
          <cell r="E39" t="str">
            <v>GBP</v>
          </cell>
          <cell r="F39">
            <v>-608.18899999999996</v>
          </cell>
          <cell r="G39">
            <v>51.139000000000003</v>
          </cell>
          <cell r="H39">
            <v>-557.04999999999995</v>
          </cell>
        </row>
        <row r="40">
          <cell r="A40" t="str">
            <v>K7575660110000</v>
          </cell>
          <cell r="B40" t="str">
            <v>EURO MTN MTM ADJ P&amp;L</v>
          </cell>
          <cell r="C40">
            <v>53000</v>
          </cell>
          <cell r="D40" t="str">
            <v>KIALINVS2M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K7500059000000</v>
          </cell>
          <cell r="B41" t="str">
            <v>NON-BUSINESS DIVIDEND P&amp;L</v>
          </cell>
          <cell r="C41">
            <v>5091</v>
          </cell>
          <cell r="D41" t="str">
            <v>ZSTATUTORY</v>
          </cell>
          <cell r="E41" t="str">
            <v>GBP</v>
          </cell>
          <cell r="F41">
            <v>0</v>
          </cell>
          <cell r="G41">
            <v>-2841177</v>
          </cell>
          <cell r="H41">
            <v>-2841177</v>
          </cell>
        </row>
        <row r="42">
          <cell r="A42" t="str">
            <v>K7542125000000</v>
          </cell>
          <cell r="B42" t="str">
            <v>CORP TAX GRP RELIEF CURR CORP TAX ACCRL</v>
          </cell>
          <cell r="C42">
            <v>49100</v>
          </cell>
          <cell r="D42" t="str">
            <v>ZCORPTAX</v>
          </cell>
          <cell r="E42" t="str">
            <v>GBP</v>
          </cell>
          <cell r="F42">
            <v>548350.35900000005</v>
          </cell>
          <cell r="G42">
            <v>0</v>
          </cell>
          <cell r="H42">
            <v>548350.35900000005</v>
          </cell>
        </row>
        <row r="43">
          <cell r="A43" t="str">
            <v>K7575654110000</v>
          </cell>
          <cell r="B43" t="str">
            <v>EURO MTN INT PD/RCD P&amp;L</v>
          </cell>
          <cell r="C43">
            <v>53000</v>
          </cell>
          <cell r="D43" t="str">
            <v>KIALINVS2M</v>
          </cell>
          <cell r="E43" t="str">
            <v>GBP</v>
          </cell>
          <cell r="F43">
            <v>0.05</v>
          </cell>
          <cell r="G43">
            <v>0</v>
          </cell>
          <cell r="H43">
            <v>0.05</v>
          </cell>
        </row>
        <row r="44">
          <cell r="A44" t="str">
            <v>K7600000000000</v>
          </cell>
          <cell r="B44" t="str">
            <v>NON-BUSINESS NON BUSINESS</v>
          </cell>
          <cell r="C44">
            <v>53000</v>
          </cell>
          <cell r="D44" t="str">
            <v>KIALINVS2A</v>
          </cell>
          <cell r="E44" t="str">
            <v>GBP</v>
          </cell>
          <cell r="F44">
            <v>25.21</v>
          </cell>
          <cell r="G44">
            <v>0</v>
          </cell>
          <cell r="H44">
            <v>25.21</v>
          </cell>
        </row>
        <row r="45">
          <cell r="A45" t="str">
            <v>K7556160110000</v>
          </cell>
          <cell r="B45" t="str">
            <v>AFS RESERVE DEBT SECURITIES MTM ADJ P&amp;L</v>
          </cell>
          <cell r="C45">
            <v>4220</v>
          </cell>
          <cell r="D45" t="str">
            <v>KIALINVS2M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K7574554310000</v>
          </cell>
          <cell r="B46" t="str">
            <v>UK GOVT BONDS (GILTS) INT PD/RCD P&amp;L</v>
          </cell>
          <cell r="C46">
            <v>53000</v>
          </cell>
          <cell r="D46" t="str">
            <v>KIALINVS2M</v>
          </cell>
          <cell r="E46" t="str">
            <v>GBP</v>
          </cell>
          <cell r="F46">
            <v>0</v>
          </cell>
          <cell r="G46">
            <v>0</v>
          </cell>
          <cell r="H46">
            <v>0</v>
          </cell>
        </row>
      </sheetData>
      <sheetData sheetId="6" refreshError="1"/>
      <sheetData sheetId="7" refreshError="1">
        <row r="2">
          <cell r="A2" t="str">
            <v>K6156101310000</v>
          </cell>
          <cell r="B2" t="str">
            <v>AFS RESERVE DEBT SECURITIES PRINCIPAL MOVEMENT</v>
          </cell>
          <cell r="C2">
            <v>13112001</v>
          </cell>
          <cell r="D2" t="str">
            <v>KUALINVESM</v>
          </cell>
          <cell r="E2" t="str">
            <v>GBP</v>
          </cell>
          <cell r="F2">
            <v>446233.35</v>
          </cell>
          <cell r="G2">
            <v>0</v>
          </cell>
          <cell r="H2">
            <v>446233.35</v>
          </cell>
        </row>
        <row r="3">
          <cell r="A3" t="str">
            <v>K6207101880000</v>
          </cell>
          <cell r="B3" t="str">
            <v>I/CO LOAN REC'D PRINCIPAL MOVEMENT</v>
          </cell>
          <cell r="C3">
            <v>2131800</v>
          </cell>
          <cell r="D3" t="str">
            <v>KUALINVESA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K6442101880001</v>
          </cell>
          <cell r="B4" t="str">
            <v>CORP TAX GRP RELIEF CURR PRINCIPAL MOVEMENT</v>
          </cell>
          <cell r="C4">
            <v>22321093</v>
          </cell>
          <cell r="D4" t="str">
            <v>ZCORPTAX</v>
          </cell>
          <cell r="E4" t="str">
            <v>GBP</v>
          </cell>
          <cell r="F4">
            <v>0</v>
          </cell>
          <cell r="G4">
            <v>-2431618</v>
          </cell>
          <cell r="H4">
            <v>-2431618</v>
          </cell>
        </row>
        <row r="5">
          <cell r="A5" t="str">
            <v>K6451000000000</v>
          </cell>
          <cell r="B5" t="str">
            <v>SHARE PREMIUM - ORDINARY NON BUSINESS</v>
          </cell>
          <cell r="C5">
            <v>2810001</v>
          </cell>
          <cell r="D5" t="str">
            <v>ZSTATUTORY</v>
          </cell>
          <cell r="E5" t="str">
            <v>GBP</v>
          </cell>
          <cell r="F5">
            <v>0</v>
          </cell>
          <cell r="G5">
            <v>-29545407</v>
          </cell>
          <cell r="H5">
            <v>-29545407</v>
          </cell>
        </row>
        <row r="6">
          <cell r="A6" t="str">
            <v>K6456200000000</v>
          </cell>
          <cell r="B6" t="str">
            <v>AFS RESERVE EQUITY INSTRUMENTS NON BUSINESS</v>
          </cell>
          <cell r="C6">
            <v>28200006</v>
          </cell>
          <cell r="D6" t="str">
            <v>KUALINVESA</v>
          </cell>
          <cell r="E6" t="str">
            <v>GBP</v>
          </cell>
          <cell r="F6">
            <v>-11618.65</v>
          </cell>
          <cell r="G6">
            <v>0</v>
          </cell>
          <cell r="H6">
            <v>-11618.65</v>
          </cell>
        </row>
        <row r="7">
          <cell r="A7" t="str">
            <v>K6456200000000</v>
          </cell>
          <cell r="B7" t="str">
            <v>AFS RESERVE EQUITY INSTRUMENTS NON BUSINESS</v>
          </cell>
          <cell r="C7">
            <v>28200006</v>
          </cell>
          <cell r="D7" t="str">
            <v>KUALINVESM</v>
          </cell>
          <cell r="E7" t="str">
            <v>GBP</v>
          </cell>
          <cell r="F7">
            <v>44.491</v>
          </cell>
          <cell r="G7">
            <v>-44.491</v>
          </cell>
          <cell r="H7">
            <v>0</v>
          </cell>
        </row>
        <row r="8">
          <cell r="A8" t="str">
            <v>K6442101880002</v>
          </cell>
          <cell r="B8" t="str">
            <v>CORP TAX GRP RELIEF CURR PRINCIPAL MOVEMENT</v>
          </cell>
          <cell r="C8">
            <v>22321093</v>
          </cell>
          <cell r="D8" t="str">
            <v>ZCORPTAX</v>
          </cell>
          <cell r="E8" t="str">
            <v>GBP</v>
          </cell>
          <cell r="F8">
            <v>0</v>
          </cell>
          <cell r="G8">
            <v>-855000</v>
          </cell>
          <cell r="H8">
            <v>-855000</v>
          </cell>
        </row>
        <row r="9">
          <cell r="A9" t="str">
            <v>K6109500000000</v>
          </cell>
          <cell r="B9" t="str">
            <v>Account from Porterbrook</v>
          </cell>
          <cell r="C9">
            <v>112102</v>
          </cell>
          <cell r="D9" t="str">
            <v>ZNOSTRO000</v>
          </cell>
          <cell r="E9" t="str">
            <v>GBP</v>
          </cell>
          <cell r="F9">
            <v>0</v>
          </cell>
          <cell r="G9">
            <v>-15874</v>
          </cell>
          <cell r="H9">
            <v>-15874</v>
          </cell>
        </row>
        <row r="10">
          <cell r="A10" t="str">
            <v>K6190050000002</v>
          </cell>
          <cell r="B10" t="str">
            <v>MISC SUSPENSE SUSPENSE</v>
          </cell>
          <cell r="C10">
            <v>112102</v>
          </cell>
          <cell r="D10" t="str">
            <v>KUALINVESA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K6301504880000</v>
          </cell>
          <cell r="B11" t="str">
            <v>DEPOSIT PLACED I/CO INT ACCRUED/PREPAID</v>
          </cell>
          <cell r="C11">
            <v>1121910</v>
          </cell>
          <cell r="D11" t="str">
            <v>KUALINVESA</v>
          </cell>
          <cell r="E11" t="str">
            <v>GBP</v>
          </cell>
          <cell r="F11">
            <v>24228.78</v>
          </cell>
          <cell r="G11">
            <v>539.4</v>
          </cell>
          <cell r="H11">
            <v>24768.18</v>
          </cell>
        </row>
        <row r="12">
          <cell r="A12" t="str">
            <v>K6301543880000</v>
          </cell>
          <cell r="B12" t="str">
            <v>DEPOSIT PLACED I/CO MM FWD DR/CR</v>
          </cell>
          <cell r="C12">
            <v>112140</v>
          </cell>
          <cell r="D12" t="str">
            <v>KUALINVESA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K6356107310000</v>
          </cell>
          <cell r="B13" t="str">
            <v>AFS RESERVE DEBT SECURITIES FAIR VALUE ADJUSTMENT</v>
          </cell>
          <cell r="C13">
            <v>13112001</v>
          </cell>
          <cell r="D13" t="str">
            <v>KUALINVESM</v>
          </cell>
          <cell r="E13" t="str">
            <v>GBP</v>
          </cell>
          <cell r="F13">
            <v>-1445.85</v>
          </cell>
          <cell r="G13">
            <v>-1609.5</v>
          </cell>
          <cell r="H13">
            <v>-3055.35</v>
          </cell>
        </row>
        <row r="14">
          <cell r="A14" t="str">
            <v>K6356200000000</v>
          </cell>
          <cell r="B14" t="str">
            <v>AFS RESERVE EQUITY INSTRUMENTS NON BUSINESS</v>
          </cell>
          <cell r="C14">
            <v>28200006</v>
          </cell>
          <cell r="D14" t="str">
            <v>ZDDA000000</v>
          </cell>
          <cell r="E14" t="str">
            <v>GBP</v>
          </cell>
          <cell r="F14">
            <v>1445.85</v>
          </cell>
          <cell r="G14">
            <v>1609.5</v>
          </cell>
          <cell r="H14">
            <v>3055.35</v>
          </cell>
        </row>
        <row r="15">
          <cell r="A15" t="str">
            <v>K6109501110000</v>
          </cell>
          <cell r="B15" t="str">
            <v>CASH ADJUSTMENT (REV JNL)</v>
          </cell>
          <cell r="C15">
            <v>112102</v>
          </cell>
          <cell r="D15" t="str">
            <v>ZNOSTRO000</v>
          </cell>
          <cell r="E15" t="str">
            <v>GBP</v>
          </cell>
          <cell r="F15">
            <v>217.17</v>
          </cell>
          <cell r="G15">
            <v>-712075930.26999998</v>
          </cell>
          <cell r="H15">
            <v>-712075713.10000002</v>
          </cell>
        </row>
        <row r="16">
          <cell r="A16" t="str">
            <v>K6109501122009</v>
          </cell>
          <cell r="B16" t="str">
            <v xml:space="preserve">A&amp;L : EUROCLEAR BANK S.A./NV BRUSSELS # 2297904 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0</v>
          </cell>
          <cell r="G16">
            <v>0</v>
          </cell>
          <cell r="H16">
            <v>0</v>
          </cell>
        </row>
        <row r="17">
          <cell r="A17" t="str">
            <v>K6190050000000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K6301505000000</v>
          </cell>
          <cell r="B18" t="str">
            <v>DEPOSIT PLACED I/CO PRM/DSC AT PURCH/ISS</v>
          </cell>
          <cell r="C18">
            <v>1121433</v>
          </cell>
          <cell r="D18" t="str">
            <v>KUALINVESA</v>
          </cell>
          <cell r="E18" t="str">
            <v>GBP</v>
          </cell>
          <cell r="F18">
            <v>27918.79</v>
          </cell>
          <cell r="G18">
            <v>0</v>
          </cell>
          <cell r="H18">
            <v>27918.79</v>
          </cell>
        </row>
        <row r="19">
          <cell r="A19" t="str">
            <v>K6356110110000</v>
          </cell>
          <cell r="B19" t="str">
            <v>AFS RESERVE DEBT SECURITIES MTM ADJ</v>
          </cell>
          <cell r="C19">
            <v>13110200</v>
          </cell>
          <cell r="D19" t="str">
            <v>KUALINVESM</v>
          </cell>
          <cell r="E19" t="str">
            <v>GBP</v>
          </cell>
          <cell r="F19">
            <v>0</v>
          </cell>
          <cell r="G19">
            <v>0</v>
          </cell>
          <cell r="H19">
            <v>0</v>
          </cell>
        </row>
        <row r="20">
          <cell r="A20" t="str">
            <v>K6375604110000</v>
          </cell>
          <cell r="B20" t="str">
            <v>EURO MTN INT ACCRUED/PREPAID</v>
          </cell>
          <cell r="C20">
            <v>131002192</v>
          </cell>
          <cell r="D20" t="str">
            <v>KUALINVESM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K6375610110000</v>
          </cell>
          <cell r="B21" t="str">
            <v>EURO MTN MTM ADJ</v>
          </cell>
          <cell r="C21">
            <v>131002192</v>
          </cell>
          <cell r="D21" t="str">
            <v>KUALINVESM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K6442101880005</v>
          </cell>
          <cell r="B22" t="str">
            <v>CORP TAX GRP RELIEF CURR PRINCIPAL MOVEMENT</v>
          </cell>
          <cell r="C22">
            <v>22321093</v>
          </cell>
          <cell r="D22" t="str">
            <v>ZCORPTAX</v>
          </cell>
          <cell r="E22" t="str">
            <v>GBP</v>
          </cell>
          <cell r="F22">
            <v>0</v>
          </cell>
          <cell r="G22">
            <v>-3595513</v>
          </cell>
          <cell r="H22">
            <v>-3595513</v>
          </cell>
        </row>
        <row r="23">
          <cell r="A23" t="str">
            <v>K6450000000000</v>
          </cell>
          <cell r="B23" t="str">
            <v>SHARE CAPITAL NON BUSINESS</v>
          </cell>
          <cell r="C23">
            <v>280001</v>
          </cell>
          <cell r="D23" t="str">
            <v>KUALINVESA</v>
          </cell>
          <cell r="E23" t="str">
            <v>GBP</v>
          </cell>
          <cell r="F23">
            <v>-399500000</v>
          </cell>
          <cell r="G23">
            <v>0</v>
          </cell>
          <cell r="H23">
            <v>-399500000</v>
          </cell>
        </row>
        <row r="24">
          <cell r="A24" t="str">
            <v>K6101501880000</v>
          </cell>
          <cell r="B24" t="str">
            <v>DEPOSIT PLACED I/CO PRINCIPAL MOVEMENT</v>
          </cell>
          <cell r="C24">
            <v>112140</v>
          </cell>
          <cell r="D24" t="str">
            <v>KUALINVESA</v>
          </cell>
          <cell r="E24" t="str">
            <v>GBP</v>
          </cell>
          <cell r="F24">
            <v>433505150.13999999</v>
          </cell>
          <cell r="G24">
            <v>6416357.79</v>
          </cell>
          <cell r="H24">
            <v>439921507.93000001</v>
          </cell>
        </row>
        <row r="25">
          <cell r="A25" t="str">
            <v>K6109501000000</v>
          </cell>
          <cell r="B25" t="str">
            <v>Account from Porterbrook</v>
          </cell>
          <cell r="C25">
            <v>112102</v>
          </cell>
          <cell r="D25" t="str">
            <v>ZNOSTRO000</v>
          </cell>
          <cell r="E25" t="str">
            <v>GBP</v>
          </cell>
          <cell r="F25">
            <v>0</v>
          </cell>
          <cell r="G25">
            <v>143204155</v>
          </cell>
          <cell r="H25">
            <v>143204155</v>
          </cell>
        </row>
        <row r="26">
          <cell r="A26" t="str">
            <v>K6175601110000</v>
          </cell>
          <cell r="B26" t="str">
            <v>EURO MTN PRINCIPAL MOVEMENT</v>
          </cell>
          <cell r="C26">
            <v>131002192</v>
          </cell>
          <cell r="D26" t="str">
            <v>KUALINVESM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K6176001880000</v>
          </cell>
          <cell r="B27" t="str">
            <v>ABS PRINCIPAL MOVEMENT</v>
          </cell>
          <cell r="C27">
            <v>131002192</v>
          </cell>
          <cell r="D27" t="str">
            <v>KUALINVESA</v>
          </cell>
          <cell r="E27" t="str">
            <v>GBP</v>
          </cell>
          <cell r="F27">
            <v>-29545407</v>
          </cell>
          <cell r="G27">
            <v>29545407</v>
          </cell>
          <cell r="H27">
            <v>0</v>
          </cell>
        </row>
        <row r="28">
          <cell r="A28" t="str">
            <v>K6355500000000</v>
          </cell>
          <cell r="B28" t="str">
            <v>RETAINED EARNINGS NON BUSINESS</v>
          </cell>
          <cell r="C28">
            <v>2811003</v>
          </cell>
          <cell r="D28" t="str">
            <v>KUALINVESA</v>
          </cell>
          <cell r="E28" t="str">
            <v>GBP</v>
          </cell>
          <cell r="F28">
            <v>-2805008.69</v>
          </cell>
          <cell r="G28">
            <v>0</v>
          </cell>
          <cell r="H28">
            <v>-2805008.69</v>
          </cell>
        </row>
        <row r="29">
          <cell r="A29" t="str">
            <v>K6356104110000</v>
          </cell>
          <cell r="B29" t="str">
            <v>AFS RESERVE DEBT SECURITIES INT ACCRUED/PREPAID</v>
          </cell>
          <cell r="C29">
            <v>13112001</v>
          </cell>
          <cell r="D29" t="str">
            <v>KUALINVESM</v>
          </cell>
          <cell r="E29" t="str">
            <v>GBP</v>
          </cell>
          <cell r="F29">
            <v>0.05</v>
          </cell>
          <cell r="G29">
            <v>0</v>
          </cell>
          <cell r="H29">
            <v>0.05</v>
          </cell>
        </row>
        <row r="30">
          <cell r="A30" t="str">
            <v>K6442101880000</v>
          </cell>
          <cell r="B30" t="str">
            <v>CORP TAX GRP RELIEF CURR PRINCIPAL MOVEMENT</v>
          </cell>
          <cell r="C30">
            <v>171000</v>
          </cell>
          <cell r="D30" t="str">
            <v>ZCORPTAX</v>
          </cell>
          <cell r="E30" t="str">
            <v>GBP</v>
          </cell>
          <cell r="F30">
            <v>-16238328.448000001</v>
          </cell>
          <cell r="G30">
            <v>16238328.449999999</v>
          </cell>
          <cell r="H30">
            <v>2E-3</v>
          </cell>
        </row>
        <row r="31">
          <cell r="A31" t="str">
            <v>K6442101880003</v>
          </cell>
          <cell r="B31" t="str">
            <v>CORP TAX GRP RELIEF CURR PRINCIPAL MOVEMENT</v>
          </cell>
          <cell r="C31">
            <v>22321093</v>
          </cell>
          <cell r="D31" t="str">
            <v>ZCORPTAX</v>
          </cell>
          <cell r="E31" t="str">
            <v>GBP</v>
          </cell>
          <cell r="F31">
            <v>0</v>
          </cell>
          <cell r="G31">
            <v>-4658151</v>
          </cell>
          <cell r="H31">
            <v>-4658151</v>
          </cell>
        </row>
        <row r="32">
          <cell r="A32" t="str">
            <v>K6442101880004</v>
          </cell>
          <cell r="B32" t="str">
            <v>CORP TAX GRP RELIEF CURR PRINCIPAL MOVEMENT</v>
          </cell>
          <cell r="C32">
            <v>22321093</v>
          </cell>
          <cell r="D32" t="str">
            <v>ZCORPTAX</v>
          </cell>
          <cell r="E32" t="str">
            <v>GBP</v>
          </cell>
          <cell r="F32">
            <v>0</v>
          </cell>
          <cell r="G32">
            <v>-259926</v>
          </cell>
          <cell r="H32">
            <v>-259926</v>
          </cell>
        </row>
        <row r="33">
          <cell r="A33" t="str">
            <v>K6101501130000</v>
          </cell>
          <cell r="B33" t="str">
            <v>DEPOSIT PLACED I/CO PRINCIPAL MOVEMENT</v>
          </cell>
          <cell r="C33">
            <v>1121433</v>
          </cell>
          <cell r="D33" t="str">
            <v>KUALINVESA</v>
          </cell>
          <cell r="E33" t="str">
            <v>GBP</v>
          </cell>
          <cell r="F33">
            <v>15762248</v>
          </cell>
          <cell r="G33">
            <v>-374195</v>
          </cell>
          <cell r="H33">
            <v>15388053</v>
          </cell>
        </row>
        <row r="34">
          <cell r="A34" t="str">
            <v>K6109501119750</v>
          </cell>
          <cell r="B34" t="str">
            <v>RTGS CHAPS (BANK OF ENGLAND)</v>
          </cell>
          <cell r="C34">
            <v>11010</v>
          </cell>
          <cell r="D34" t="str">
            <v>ZNOSTRO000</v>
          </cell>
          <cell r="E34" t="str">
            <v>GBP</v>
          </cell>
          <cell r="F34">
            <v>0</v>
          </cell>
          <cell r="G34">
            <v>570320616.91999996</v>
          </cell>
          <cell r="H34">
            <v>570320616.91999996</v>
          </cell>
        </row>
        <row r="35">
          <cell r="A35" t="str">
            <v>K6356104310000</v>
          </cell>
          <cell r="B35" t="str">
            <v>AFS RESERVE DEBT SECURITIES INT ACCRUED/PREPAID</v>
          </cell>
          <cell r="C35">
            <v>13112001</v>
          </cell>
          <cell r="D35" t="str">
            <v>KUALINVESM</v>
          </cell>
          <cell r="E35" t="str">
            <v>GBP</v>
          </cell>
          <cell r="F35">
            <v>9929.48</v>
          </cell>
          <cell r="G35">
            <v>1779.27</v>
          </cell>
          <cell r="H35">
            <v>11708.75</v>
          </cell>
        </row>
        <row r="36">
          <cell r="A36" t="str">
            <v>K6442101880006</v>
          </cell>
          <cell r="B36" t="str">
            <v>CORP TAX GRP RELIEF CURR PRINCIPAL MOVEMENT</v>
          </cell>
          <cell r="C36">
            <v>22321093</v>
          </cell>
          <cell r="D36" t="str">
            <v>ZCORPTAX</v>
          </cell>
          <cell r="E36" t="str">
            <v>GBP</v>
          </cell>
          <cell r="F36">
            <v>0</v>
          </cell>
          <cell r="G36">
            <v>-3398985</v>
          </cell>
          <cell r="H36">
            <v>-3398985</v>
          </cell>
        </row>
        <row r="37">
          <cell r="A37" t="str">
            <v>K6475643110000</v>
          </cell>
          <cell r="B37" t="str">
            <v>EURO MTN MM FWD DR/CR</v>
          </cell>
          <cell r="C37">
            <v>1732100</v>
          </cell>
          <cell r="D37" t="str">
            <v>KUALINVESM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K6115001880000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200000</v>
          </cell>
          <cell r="H38">
            <v>200000</v>
          </cell>
        </row>
        <row r="39">
          <cell r="A39" t="str">
            <v>K6301504130000</v>
          </cell>
          <cell r="B39" t="str">
            <v>DEPOSIT PLACED I/CO INT ACCRUED/PREPAID</v>
          </cell>
          <cell r="C39">
            <v>1121912</v>
          </cell>
          <cell r="D39" t="str">
            <v>KUALINVESA</v>
          </cell>
          <cell r="E39" t="str">
            <v>GBP</v>
          </cell>
          <cell r="F39">
            <v>201992.14</v>
          </cell>
          <cell r="G39">
            <v>-184859.91</v>
          </cell>
          <cell r="H39">
            <v>17132.23</v>
          </cell>
        </row>
        <row r="40">
          <cell r="A40" t="str">
            <v>K6301515880000</v>
          </cell>
          <cell r="B40" t="str">
            <v>DEPOSIT PLACED I/CO FEES CAPLSD</v>
          </cell>
          <cell r="C40">
            <v>1121910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K6342125000000</v>
          </cell>
          <cell r="B41" t="str">
            <v>CORP TAX GRP RELIEF CURR CORP TAX ACCRL</v>
          </cell>
          <cell r="C41">
            <v>171100</v>
          </cell>
          <cell r="D41" t="str">
            <v>ZCORPTAX</v>
          </cell>
          <cell r="E41" t="str">
            <v>GBP</v>
          </cell>
          <cell r="F41">
            <v>636</v>
          </cell>
          <cell r="G41">
            <v>35280.550000000003</v>
          </cell>
          <cell r="H41">
            <v>35916.550000000003</v>
          </cell>
        </row>
        <row r="42">
          <cell r="A42" t="str">
            <v>K6442125000000</v>
          </cell>
          <cell r="B42" t="str">
            <v>CORP TAX GRP RELIEF CURR CORP TAX ACCRL</v>
          </cell>
          <cell r="C42">
            <v>24500</v>
          </cell>
          <cell r="D42" t="str">
            <v>ZCORPTAX</v>
          </cell>
          <cell r="E42" t="str">
            <v>GBP</v>
          </cell>
          <cell r="F42">
            <v>1074416</v>
          </cell>
          <cell r="G42">
            <v>-1074416</v>
          </cell>
          <cell r="H42">
            <v>0</v>
          </cell>
        </row>
        <row r="43">
          <cell r="A43" t="str">
            <v>K6801533130000</v>
          </cell>
          <cell r="B43" t="str">
            <v>DEPOSIT PLACED I/CO SHADOW MTM</v>
          </cell>
          <cell r="C43">
            <v>39</v>
          </cell>
          <cell r="D43" t="str">
            <v>KUALINVESA</v>
          </cell>
          <cell r="E43" t="str">
            <v>GBP</v>
          </cell>
          <cell r="F43">
            <v>1853310.89</v>
          </cell>
          <cell r="G43">
            <v>-280423.58</v>
          </cell>
          <cell r="H43">
            <v>1572887.31</v>
          </cell>
        </row>
        <row r="44">
          <cell r="A44" t="str">
            <v>K6801533880000</v>
          </cell>
          <cell r="B44" t="str">
            <v>DEPOSIT PLACED I/CO SHADOW MTM</v>
          </cell>
          <cell r="C44">
            <v>39</v>
          </cell>
          <cell r="D44" t="str">
            <v>KUALINVESA</v>
          </cell>
          <cell r="E44" t="str">
            <v>GBP</v>
          </cell>
          <cell r="F44">
            <v>-6698.89</v>
          </cell>
          <cell r="G44">
            <v>-5125.37</v>
          </cell>
          <cell r="H44">
            <v>-11824.26</v>
          </cell>
        </row>
        <row r="45">
          <cell r="A45" t="str">
            <v>K6907133880000</v>
          </cell>
          <cell r="B45" t="str">
            <v>I/CO LOAN REC'D SHADOW MTM</v>
          </cell>
          <cell r="C45">
            <v>39</v>
          </cell>
          <cell r="D45" t="str">
            <v>KUALINVESA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K6815033880000</v>
          </cell>
          <cell r="B46" t="str">
            <v>INVESTMENT IN SUBSIDIARIES SHADOW MTM</v>
          </cell>
          <cell r="C46">
            <v>39</v>
          </cell>
          <cell r="D46" t="str">
            <v>KUALINVESA</v>
          </cell>
          <cell r="E46" t="str">
            <v>GBP</v>
          </cell>
          <cell r="F46">
            <v>0</v>
          </cell>
          <cell r="G46">
            <v>-117755694.2</v>
          </cell>
          <cell r="H46">
            <v>-117755694.2</v>
          </cell>
        </row>
        <row r="47">
          <cell r="A47" t="str">
            <v>K6801583130000</v>
          </cell>
          <cell r="B47" t="str">
            <v>DEPOSIT PLACED I/CO SHADOW MTM CONTRA</v>
          </cell>
          <cell r="C47">
            <v>39</v>
          </cell>
          <cell r="D47" t="str">
            <v>KUALINVESA</v>
          </cell>
          <cell r="E47" t="str">
            <v>GBP</v>
          </cell>
          <cell r="F47">
            <v>-1853310.89</v>
          </cell>
          <cell r="G47">
            <v>280423.58</v>
          </cell>
          <cell r="H47">
            <v>-1572887.31</v>
          </cell>
        </row>
        <row r="48">
          <cell r="A48" t="str">
            <v>K6801583880000</v>
          </cell>
          <cell r="B48" t="str">
            <v>DEPOSIT PLACED I/CO SHADOW MTM CONTRA</v>
          </cell>
          <cell r="C48">
            <v>39</v>
          </cell>
          <cell r="D48" t="str">
            <v>KUALINVESA</v>
          </cell>
          <cell r="E48" t="str">
            <v>GBP</v>
          </cell>
          <cell r="F48">
            <v>6698.89</v>
          </cell>
          <cell r="G48">
            <v>5125.37</v>
          </cell>
          <cell r="H48">
            <v>11824.26</v>
          </cell>
        </row>
        <row r="49">
          <cell r="A49" t="str">
            <v>K6815083880000</v>
          </cell>
          <cell r="B49" t="str">
            <v>INVESTMENT IN SUBSIDIARIES SHADOW MTM CONTRA</v>
          </cell>
          <cell r="C49">
            <v>39</v>
          </cell>
          <cell r="D49" t="str">
            <v>KUALINVESA</v>
          </cell>
          <cell r="E49" t="str">
            <v>GBP</v>
          </cell>
          <cell r="F49">
            <v>0</v>
          </cell>
          <cell r="G49">
            <v>117755694.2</v>
          </cell>
          <cell r="H49">
            <v>117755694.2</v>
          </cell>
        </row>
        <row r="50">
          <cell r="A50" t="str">
            <v>K6907183880000</v>
          </cell>
          <cell r="B50" t="str">
            <v>I/CO LOAN REC'D SHADOW MTM CONTRA</v>
          </cell>
          <cell r="C50">
            <v>39</v>
          </cell>
          <cell r="D50" t="str">
            <v>KUALINVESA</v>
          </cell>
          <cell r="E50" t="str">
            <v>GBP</v>
          </cell>
          <cell r="F50">
            <v>0</v>
          </cell>
          <cell r="G50">
            <v>0</v>
          </cell>
          <cell r="H50">
            <v>0</v>
          </cell>
        </row>
        <row r="51">
          <cell r="A51" t="str">
            <v>K6500090000000</v>
          </cell>
          <cell r="B51" t="str">
            <v>NON-BUSINESS DISPSL GAIN/LOSS P&amp;L</v>
          </cell>
          <cell r="C51">
            <v>513</v>
          </cell>
          <cell r="D51" t="str">
            <v>KUALINVESA</v>
          </cell>
          <cell r="E51" t="str">
            <v>GBP</v>
          </cell>
          <cell r="F51">
            <v>0</v>
          </cell>
          <cell r="G51">
            <v>-7119781.79</v>
          </cell>
          <cell r="H51">
            <v>-7119781.79</v>
          </cell>
        </row>
        <row r="52">
          <cell r="A52" t="str">
            <v>K6542125000000</v>
          </cell>
          <cell r="B52" t="str">
            <v>CORP TAX GRP RELIEF CURR CORP TAX ACCRL</v>
          </cell>
          <cell r="C52">
            <v>49100</v>
          </cell>
          <cell r="D52" t="str">
            <v>ZCORPTAX</v>
          </cell>
          <cell r="E52" t="str">
            <v>GBP</v>
          </cell>
          <cell r="F52">
            <v>1039135.448</v>
          </cell>
          <cell r="G52">
            <v>0</v>
          </cell>
          <cell r="H52">
            <v>1039135.448</v>
          </cell>
        </row>
        <row r="53">
          <cell r="A53" t="str">
            <v>K6501554130000</v>
          </cell>
          <cell r="B53" t="str">
            <v>DEPOSIT PLACED I/CO INT PD/RCD P&amp;L</v>
          </cell>
          <cell r="C53">
            <v>50450</v>
          </cell>
          <cell r="D53" t="str">
            <v>KUALINVESA</v>
          </cell>
          <cell r="E53" t="str">
            <v>GBP</v>
          </cell>
          <cell r="F53">
            <v>-50698.3</v>
          </cell>
          <cell r="G53">
            <v>-186963.93</v>
          </cell>
          <cell r="H53">
            <v>-237662.23</v>
          </cell>
        </row>
        <row r="54">
          <cell r="A54" t="str">
            <v>K6501565880000</v>
          </cell>
          <cell r="B54" t="str">
            <v>DEPOSIT PLACED I/CO FEES AMRTSD P&amp;L</v>
          </cell>
          <cell r="C54">
            <v>501120</v>
          </cell>
          <cell r="D54" t="str">
            <v>KUALINVESA</v>
          </cell>
          <cell r="E54" t="str">
            <v>GBP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K6600000000000</v>
          </cell>
          <cell r="B55" t="str">
            <v>NON-BUSINESS NON BUSINESS</v>
          </cell>
          <cell r="C55">
            <v>53000</v>
          </cell>
          <cell r="D55" t="str">
            <v>ZSTATUTORY</v>
          </cell>
          <cell r="E55" t="str">
            <v>GBP</v>
          </cell>
          <cell r="F55">
            <v>0</v>
          </cell>
          <cell r="G55">
            <v>15874</v>
          </cell>
          <cell r="H55">
            <v>15874</v>
          </cell>
        </row>
        <row r="56">
          <cell r="A56" t="str">
            <v>K6501554110000</v>
          </cell>
          <cell r="B56" t="str">
            <v>DEPOSIT PLACED I/CO INT PD/RCD P&amp;L</v>
          </cell>
          <cell r="C56">
            <v>50450</v>
          </cell>
          <cell r="D56" t="str">
            <v>KUALINVESA</v>
          </cell>
          <cell r="E56" t="str">
            <v>GBP</v>
          </cell>
          <cell r="F56">
            <v>-43593.14</v>
          </cell>
          <cell r="G56">
            <v>0</v>
          </cell>
          <cell r="H56">
            <v>-43593.14</v>
          </cell>
        </row>
        <row r="57">
          <cell r="A57" t="str">
            <v>K6575654110000</v>
          </cell>
          <cell r="B57" t="str">
            <v>EURO MTN INT PD/RCD P&amp;L</v>
          </cell>
          <cell r="C57">
            <v>53000</v>
          </cell>
          <cell r="D57" t="str">
            <v>KUALINVESM</v>
          </cell>
          <cell r="E57" t="str">
            <v>GBP</v>
          </cell>
          <cell r="F57">
            <v>0.05</v>
          </cell>
          <cell r="G57">
            <v>0</v>
          </cell>
          <cell r="H57">
            <v>0.05</v>
          </cell>
        </row>
        <row r="58">
          <cell r="A58" t="str">
            <v>K6556154310000</v>
          </cell>
          <cell r="B58" t="str">
            <v>AFS RESERVE DEBT SECURITIES INT PD/RCD P&amp;L</v>
          </cell>
          <cell r="C58">
            <v>50450</v>
          </cell>
          <cell r="D58" t="str">
            <v>KUALINVESM</v>
          </cell>
          <cell r="E58" t="str">
            <v>GBP</v>
          </cell>
          <cell r="F58">
            <v>-18908.53</v>
          </cell>
          <cell r="G58">
            <v>-1779.27</v>
          </cell>
          <cell r="H58">
            <v>-20687.8</v>
          </cell>
        </row>
        <row r="59">
          <cell r="A59" t="str">
            <v>K6556155310000</v>
          </cell>
          <cell r="B59" t="str">
            <v>AFS RESERVE DEBT SECURITIES PRM/DSC AMRT P&amp;L</v>
          </cell>
          <cell r="C59">
            <v>50450</v>
          </cell>
          <cell r="D59" t="str">
            <v>KUALINVESM</v>
          </cell>
          <cell r="E59" t="str">
            <v>GBP</v>
          </cell>
          <cell r="F59">
            <v>-519.62099999999998</v>
          </cell>
          <cell r="G59">
            <v>44.491</v>
          </cell>
          <cell r="H59">
            <v>-475.13</v>
          </cell>
        </row>
        <row r="60">
          <cell r="A60" t="str">
            <v>K6575660110000</v>
          </cell>
          <cell r="B60" t="str">
            <v>EURO MTN MTM ADJ P&amp;L</v>
          </cell>
          <cell r="C60">
            <v>53000</v>
          </cell>
          <cell r="D60" t="str">
            <v>KUALINVESM</v>
          </cell>
          <cell r="E60" t="str">
            <v>GBP</v>
          </cell>
          <cell r="F60">
            <v>0</v>
          </cell>
          <cell r="G60">
            <v>0</v>
          </cell>
          <cell r="H60">
            <v>0</v>
          </cell>
        </row>
        <row r="61">
          <cell r="A61" t="str">
            <v>K6600086130000</v>
          </cell>
          <cell r="B61" t="str">
            <v>NON-BUSINESS BANK FEES P&amp;L</v>
          </cell>
          <cell r="C61">
            <v>53000</v>
          </cell>
          <cell r="D61" t="str">
            <v>KUALINVESA</v>
          </cell>
          <cell r="E61" t="str">
            <v>GBP</v>
          </cell>
          <cell r="F61">
            <v>40.07</v>
          </cell>
          <cell r="G61">
            <v>0</v>
          </cell>
          <cell r="H61">
            <v>40.07</v>
          </cell>
        </row>
        <row r="62">
          <cell r="A62" t="str">
            <v>K6501554880000</v>
          </cell>
          <cell r="B62" t="str">
            <v>DEPOSIT PLACED I/CO INT PD/RCD P&amp;L</v>
          </cell>
          <cell r="C62">
            <v>501120</v>
          </cell>
          <cell r="D62" t="str">
            <v>KUALINVESA</v>
          </cell>
          <cell r="E62" t="str">
            <v>GBP</v>
          </cell>
          <cell r="F62">
            <v>-3878107.48</v>
          </cell>
          <cell r="G62">
            <v>-199938.21</v>
          </cell>
          <cell r="H62">
            <v>-4078045.69</v>
          </cell>
        </row>
        <row r="63">
          <cell r="A63" t="str">
            <v>K6556154110000</v>
          </cell>
          <cell r="B63" t="str">
            <v>AFS RESERVE DEBT SECURITIES INT PD/RCD P&amp;L</v>
          </cell>
          <cell r="C63">
            <v>50450</v>
          </cell>
          <cell r="D63" t="str">
            <v>KUALINVESM</v>
          </cell>
          <cell r="E63" t="str">
            <v>GBP</v>
          </cell>
          <cell r="F63">
            <v>-0.05</v>
          </cell>
          <cell r="G63">
            <v>0</v>
          </cell>
          <cell r="H63">
            <v>-0.05</v>
          </cell>
        </row>
        <row r="64">
          <cell r="A64" t="str">
            <v>K6556160110000</v>
          </cell>
          <cell r="B64" t="str">
            <v>AFS RESERVE DEBT SECURITIES MTM ADJ P&amp;L</v>
          </cell>
          <cell r="C64">
            <v>4220</v>
          </cell>
          <cell r="D64" t="str">
            <v>KUALINVESM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</sheetData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C Tab"/>
      <sheetName val="Change Control"/>
      <sheetName val="Testing"/>
      <sheetName val="ANPI Investment Property"/>
      <sheetName val="ANPI Property Sales"/>
      <sheetName val="Cash and Notional Analysis"/>
      <sheetName val="NPI Sales Cost Allocation"/>
      <sheetName val="Consolidated Loan Control"/>
      <sheetName val="HPI"/>
      <sheetName val="Consol Summary Fixed PnL"/>
      <sheetName val="Consol Loan Accounting - New"/>
      <sheetName val="Consol Hedging Costs - New"/>
      <sheetName val="Consol Swap Cashflows - New"/>
      <sheetName val="Sold Properties_SHPP"/>
      <sheetName val="New SHPP Compare"/>
      <sheetName val="Purchases"/>
      <sheetName val="Portfolio"/>
      <sheetName val="DNU Consol Summary Fixed P&amp;L"/>
      <sheetName val="DNU Consol Loan Accounting"/>
      <sheetName val="DNU Consol HPI Accounting"/>
      <sheetName val="DNU Consol Swap Accounting"/>
      <sheetName val="DNU ANPI Accounting Summary"/>
      <sheetName val="DNU -ANPI Acing for NPI Loan"/>
      <sheetName val="DNU - SHPP Compare"/>
      <sheetName val="DNU Consolidated Representation"/>
      <sheetName val="DNU ANPI Accounting Summary 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E2" t="str">
            <v>Weighted Regional HPI Index</v>
          </cell>
        </row>
        <row r="3">
          <cell r="D3">
            <v>35826</v>
          </cell>
          <cell r="E3">
            <v>100</v>
          </cell>
        </row>
        <row r="4">
          <cell r="D4">
            <v>35854</v>
          </cell>
          <cell r="E4">
            <v>100.53987482299462</v>
          </cell>
        </row>
        <row r="5">
          <cell r="D5">
            <v>35885</v>
          </cell>
          <cell r="E5">
            <v>101.7251794615978</v>
          </cell>
        </row>
        <row r="6">
          <cell r="D6">
            <v>35915</v>
          </cell>
          <cell r="E6">
            <v>102.90934149329659</v>
          </cell>
        </row>
        <row r="7">
          <cell r="D7">
            <v>35946</v>
          </cell>
          <cell r="E7">
            <v>104.0924038567093</v>
          </cell>
        </row>
        <row r="8">
          <cell r="D8">
            <v>35976</v>
          </cell>
          <cell r="E8">
            <v>104.3745304976469</v>
          </cell>
        </row>
        <row r="9">
          <cell r="D9">
            <v>36007</v>
          </cell>
          <cell r="E9">
            <v>104.65618228939007</v>
          </cell>
        </row>
        <row r="10">
          <cell r="D10">
            <v>36038</v>
          </cell>
          <cell r="E10">
            <v>104.93736486692352</v>
          </cell>
        </row>
        <row r="11">
          <cell r="D11">
            <v>36068</v>
          </cell>
          <cell r="E11">
            <v>105.20741744457344</v>
          </cell>
        </row>
        <row r="12">
          <cell r="D12">
            <v>36099</v>
          </cell>
          <cell r="E12">
            <v>105.47512551661175</v>
          </cell>
        </row>
        <row r="13">
          <cell r="D13">
            <v>36129</v>
          </cell>
          <cell r="E13">
            <v>105.7404889900717</v>
          </cell>
        </row>
        <row r="14">
          <cell r="D14">
            <v>36160</v>
          </cell>
          <cell r="E14">
            <v>105.6029136365993</v>
          </cell>
        </row>
        <row r="15">
          <cell r="D15">
            <v>36191</v>
          </cell>
          <cell r="E15">
            <v>105.46086656862676</v>
          </cell>
        </row>
        <row r="16">
          <cell r="D16">
            <v>36219</v>
          </cell>
          <cell r="E16">
            <v>105.31429566215522</v>
          </cell>
        </row>
        <row r="17">
          <cell r="D17">
            <v>36250</v>
          </cell>
          <cell r="E17">
            <v>106.94745806691434</v>
          </cell>
        </row>
        <row r="18">
          <cell r="D18">
            <v>36280</v>
          </cell>
          <cell r="E18">
            <v>108.57807542467378</v>
          </cell>
        </row>
        <row r="19">
          <cell r="D19">
            <v>36311</v>
          </cell>
          <cell r="E19">
            <v>110.20625734197016</v>
          </cell>
        </row>
        <row r="20">
          <cell r="D20">
            <v>36341</v>
          </cell>
          <cell r="E20">
            <v>111.96301764987427</v>
          </cell>
        </row>
        <row r="21">
          <cell r="D21">
            <v>36372</v>
          </cell>
          <cell r="E21">
            <v>113.7150768718727</v>
          </cell>
        </row>
        <row r="22">
          <cell r="D22">
            <v>36403</v>
          </cell>
          <cell r="E22">
            <v>115.46258551595447</v>
          </cell>
        </row>
        <row r="23">
          <cell r="D23">
            <v>36433</v>
          </cell>
          <cell r="E23">
            <v>116.83393262960665</v>
          </cell>
        </row>
        <row r="24">
          <cell r="D24">
            <v>36464</v>
          </cell>
          <cell r="E24">
            <v>118.19328157229579</v>
          </cell>
        </row>
        <row r="25">
          <cell r="D25">
            <v>36494</v>
          </cell>
          <cell r="E25">
            <v>119.54102432644223</v>
          </cell>
        </row>
        <row r="26">
          <cell r="D26">
            <v>36525</v>
          </cell>
          <cell r="E26">
            <v>120.58760358052916</v>
          </cell>
        </row>
        <row r="27">
          <cell r="D27">
            <v>36556</v>
          </cell>
          <cell r="E27">
            <v>121.62914661557301</v>
          </cell>
        </row>
        <row r="28">
          <cell r="D28">
            <v>36585</v>
          </cell>
          <cell r="E28">
            <v>122.66577168942328</v>
          </cell>
        </row>
        <row r="29">
          <cell r="D29">
            <v>36616</v>
          </cell>
          <cell r="E29">
            <v>124.24043698853939</v>
          </cell>
        </row>
        <row r="30">
          <cell r="D30">
            <v>36646</v>
          </cell>
          <cell r="E30">
            <v>125.80728019993931</v>
          </cell>
        </row>
        <row r="31">
          <cell r="D31">
            <v>36677</v>
          </cell>
          <cell r="E31">
            <v>127.36650427331493</v>
          </cell>
        </row>
        <row r="32">
          <cell r="D32">
            <v>36707</v>
          </cell>
          <cell r="E32">
            <v>127.94149751975847</v>
          </cell>
        </row>
        <row r="33">
          <cell r="D33">
            <v>36738</v>
          </cell>
          <cell r="E33">
            <v>128.51446977694397</v>
          </cell>
        </row>
        <row r="34">
          <cell r="D34">
            <v>36769</v>
          </cell>
          <cell r="E34">
            <v>129.08543043283299</v>
          </cell>
        </row>
        <row r="35">
          <cell r="D35">
            <v>36799</v>
          </cell>
          <cell r="E35">
            <v>129.04476683380983</v>
          </cell>
        </row>
        <row r="36">
          <cell r="D36">
            <v>36830</v>
          </cell>
          <cell r="E36">
            <v>129.00027430918024</v>
          </cell>
        </row>
        <row r="37">
          <cell r="D37">
            <v>36860</v>
          </cell>
          <cell r="E37">
            <v>128.95197239001635</v>
          </cell>
        </row>
        <row r="38">
          <cell r="D38">
            <v>36891</v>
          </cell>
          <cell r="E38">
            <v>129.30522257257221</v>
          </cell>
        </row>
        <row r="39">
          <cell r="D39">
            <v>36922</v>
          </cell>
          <cell r="E39">
            <v>129.65624734734246</v>
          </cell>
        </row>
        <row r="40">
          <cell r="D40">
            <v>36950</v>
          </cell>
          <cell r="E40">
            <v>130.00506147741834</v>
          </cell>
        </row>
        <row r="41">
          <cell r="D41">
            <v>36981</v>
          </cell>
          <cell r="E41">
            <v>132.46477860546048</v>
          </cell>
        </row>
        <row r="42">
          <cell r="D42">
            <v>37011</v>
          </cell>
          <cell r="E42">
            <v>134.92089984593753</v>
          </cell>
        </row>
        <row r="43">
          <cell r="D43">
            <v>37042</v>
          </cell>
          <cell r="E43">
            <v>137.373560759264</v>
          </cell>
        </row>
        <row r="44">
          <cell r="D44">
            <v>37072</v>
          </cell>
          <cell r="E44">
            <v>139.21675522019837</v>
          </cell>
        </row>
        <row r="45">
          <cell r="D45">
            <v>37103</v>
          </cell>
          <cell r="E45">
            <v>141.04962204569259</v>
          </cell>
        </row>
        <row r="46">
          <cell r="D46">
            <v>37134</v>
          </cell>
          <cell r="E46">
            <v>142.8726168256712</v>
          </cell>
        </row>
        <row r="47">
          <cell r="D47">
            <v>37164</v>
          </cell>
          <cell r="E47">
            <v>143.96779711397309</v>
          </cell>
        </row>
        <row r="48">
          <cell r="D48">
            <v>37195</v>
          </cell>
          <cell r="E48">
            <v>145.058449297853</v>
          </cell>
        </row>
        <row r="49">
          <cell r="D49">
            <v>37225</v>
          </cell>
          <cell r="E49">
            <v>146.14462992046856</v>
          </cell>
        </row>
        <row r="50">
          <cell r="D50">
            <v>37256</v>
          </cell>
          <cell r="E50">
            <v>147.89978281667973</v>
          </cell>
        </row>
        <row r="51">
          <cell r="D51">
            <v>37287</v>
          </cell>
          <cell r="E51">
            <v>149.64230227997052</v>
          </cell>
        </row>
        <row r="52">
          <cell r="D52">
            <v>37315</v>
          </cell>
          <cell r="E52">
            <v>151.3726675919566</v>
          </cell>
        </row>
        <row r="53">
          <cell r="D53">
            <v>37346</v>
          </cell>
          <cell r="E53">
            <v>155.39968980091291</v>
          </cell>
        </row>
        <row r="54">
          <cell r="D54">
            <v>37376</v>
          </cell>
          <cell r="E54">
            <v>159.41151567321432</v>
          </cell>
        </row>
        <row r="55">
          <cell r="D55">
            <v>37407</v>
          </cell>
          <cell r="E55">
            <v>163.40920879494698</v>
          </cell>
        </row>
        <row r="56">
          <cell r="D56">
            <v>37437</v>
          </cell>
          <cell r="E56">
            <v>166.76602247551304</v>
          </cell>
        </row>
        <row r="57">
          <cell r="D57">
            <v>37468</v>
          </cell>
          <cell r="E57">
            <v>170.10173484857117</v>
          </cell>
        </row>
        <row r="58">
          <cell r="D58">
            <v>37499</v>
          </cell>
          <cell r="E58">
            <v>173.41779280982848</v>
          </cell>
        </row>
        <row r="59">
          <cell r="D59">
            <v>37529</v>
          </cell>
          <cell r="E59">
            <v>178.04031526293704</v>
          </cell>
        </row>
        <row r="60">
          <cell r="D60">
            <v>37560</v>
          </cell>
          <cell r="E60">
            <v>182.65029521990988</v>
          </cell>
        </row>
        <row r="61">
          <cell r="D61">
            <v>37590</v>
          </cell>
          <cell r="E61">
            <v>187.24874418563132</v>
          </cell>
        </row>
        <row r="62">
          <cell r="D62">
            <v>37621</v>
          </cell>
          <cell r="E62">
            <v>188.2688819065032</v>
          </cell>
        </row>
        <row r="63">
          <cell r="D63">
            <v>37652</v>
          </cell>
          <cell r="E63">
            <v>189.27915689648319</v>
          </cell>
        </row>
        <row r="64">
          <cell r="D64">
            <v>37680</v>
          </cell>
          <cell r="E64">
            <v>190.27995164539621</v>
          </cell>
        </row>
        <row r="65">
          <cell r="D65">
            <v>37711</v>
          </cell>
          <cell r="E65">
            <v>192.85091266115549</v>
          </cell>
        </row>
        <row r="66">
          <cell r="D66">
            <v>37741</v>
          </cell>
          <cell r="E66">
            <v>195.40142938688791</v>
          </cell>
        </row>
        <row r="67">
          <cell r="D67">
            <v>37772</v>
          </cell>
          <cell r="E67">
            <v>197.93257621686544</v>
          </cell>
        </row>
        <row r="68">
          <cell r="D68">
            <v>37802</v>
          </cell>
          <cell r="E68">
            <v>199.80905117446315</v>
          </cell>
        </row>
        <row r="69">
          <cell r="D69">
            <v>37833</v>
          </cell>
          <cell r="E69">
            <v>201.6804194983645</v>
          </cell>
        </row>
        <row r="70">
          <cell r="D70">
            <v>37864</v>
          </cell>
          <cell r="E70">
            <v>203.54685669536397</v>
          </cell>
        </row>
        <row r="71">
          <cell r="D71">
            <v>37894</v>
          </cell>
          <cell r="E71">
            <v>205.32774671363043</v>
          </cell>
        </row>
        <row r="72">
          <cell r="D72">
            <v>37925</v>
          </cell>
          <cell r="E72">
            <v>206.8763742102656</v>
          </cell>
        </row>
        <row r="73">
          <cell r="D73">
            <v>37955</v>
          </cell>
          <cell r="E73">
            <v>208.23578543586271</v>
          </cell>
        </row>
        <row r="74">
          <cell r="D74">
            <v>37986</v>
          </cell>
          <cell r="E74">
            <v>213.015546039329</v>
          </cell>
        </row>
        <row r="75">
          <cell r="D75">
            <v>38017</v>
          </cell>
          <cell r="E75">
            <v>215.94781735672152</v>
          </cell>
        </row>
        <row r="76">
          <cell r="D76">
            <v>38046</v>
          </cell>
          <cell r="E76">
            <v>219.6026312569669</v>
          </cell>
        </row>
        <row r="77">
          <cell r="D77">
            <v>38077</v>
          </cell>
          <cell r="E77">
            <v>225.95483575425402</v>
          </cell>
        </row>
        <row r="78">
          <cell r="D78">
            <v>38107</v>
          </cell>
          <cell r="E78">
            <v>230.90348342151788</v>
          </cell>
        </row>
        <row r="79">
          <cell r="D79">
            <v>38138</v>
          </cell>
          <cell r="E79">
            <v>236.53455899706148</v>
          </cell>
        </row>
        <row r="80">
          <cell r="D80">
            <v>38168</v>
          </cell>
          <cell r="E80">
            <v>236.93576327864682</v>
          </cell>
        </row>
        <row r="81">
          <cell r="D81">
            <v>38199</v>
          </cell>
          <cell r="E81">
            <v>239.94190574759224</v>
          </cell>
        </row>
        <row r="82">
          <cell r="D82">
            <v>38230</v>
          </cell>
          <cell r="E82">
            <v>241.63512302701471</v>
          </cell>
        </row>
        <row r="83">
          <cell r="D83">
            <v>38260</v>
          </cell>
          <cell r="E83">
            <v>240.0032524044191</v>
          </cell>
        </row>
        <row r="84">
          <cell r="D84">
            <v>38291</v>
          </cell>
          <cell r="E84">
            <v>240.02892953140596</v>
          </cell>
        </row>
        <row r="85">
          <cell r="D85">
            <v>38321</v>
          </cell>
          <cell r="E85">
            <v>239.2211206832128</v>
          </cell>
        </row>
        <row r="86">
          <cell r="D86">
            <v>38352</v>
          </cell>
          <cell r="E86">
            <v>238.61721092319658</v>
          </cell>
        </row>
        <row r="87">
          <cell r="D87">
            <v>38383</v>
          </cell>
          <cell r="E87">
            <v>237.90577396770328</v>
          </cell>
        </row>
        <row r="88">
          <cell r="D88">
            <v>38411</v>
          </cell>
          <cell r="E88">
            <v>237.23979637854572</v>
          </cell>
        </row>
        <row r="89">
          <cell r="D89">
            <v>38442</v>
          </cell>
          <cell r="E89">
            <v>239.75158659755789</v>
          </cell>
        </row>
        <row r="90">
          <cell r="D90">
            <v>38472</v>
          </cell>
          <cell r="E90">
            <v>240.66570333712266</v>
          </cell>
        </row>
        <row r="91">
          <cell r="D91">
            <v>38503</v>
          </cell>
          <cell r="E91">
            <v>242.36685973328073</v>
          </cell>
        </row>
        <row r="92">
          <cell r="D92">
            <v>38533</v>
          </cell>
          <cell r="E92">
            <v>242.80648831264929</v>
          </cell>
        </row>
        <row r="93">
          <cell r="D93">
            <v>38564</v>
          </cell>
          <cell r="E93">
            <v>243.86758048286495</v>
          </cell>
        </row>
        <row r="94">
          <cell r="D94">
            <v>38595</v>
          </cell>
          <cell r="E94">
            <v>244.60723059489385</v>
          </cell>
        </row>
        <row r="95">
          <cell r="D95">
            <v>38625</v>
          </cell>
          <cell r="E95">
            <v>244.94056867624536</v>
          </cell>
        </row>
        <row r="96">
          <cell r="D96">
            <v>38656</v>
          </cell>
          <cell r="E96">
            <v>245.46492859765306</v>
          </cell>
        </row>
        <row r="97">
          <cell r="D97">
            <v>38686</v>
          </cell>
          <cell r="E97">
            <v>245.87635716530573</v>
          </cell>
        </row>
        <row r="98">
          <cell r="D98">
            <v>38717</v>
          </cell>
          <cell r="E98">
            <v>246.39436131566444</v>
          </cell>
        </row>
        <row r="99">
          <cell r="D99">
            <v>38748</v>
          </cell>
          <cell r="E99">
            <v>246.85031726801995</v>
          </cell>
        </row>
        <row r="100">
          <cell r="D100">
            <v>38776</v>
          </cell>
          <cell r="E100">
            <v>247.32510078295184</v>
          </cell>
        </row>
        <row r="101">
          <cell r="D101">
            <v>38807</v>
          </cell>
          <cell r="E101">
            <v>252.79238482855405</v>
          </cell>
        </row>
        <row r="102">
          <cell r="D102">
            <v>38837</v>
          </cell>
          <cell r="E102">
            <v>255.75736645868434</v>
          </cell>
        </row>
        <row r="103">
          <cell r="D103">
            <v>38868</v>
          </cell>
          <cell r="E103">
            <v>259.96678775769726</v>
          </cell>
        </row>
        <row r="104">
          <cell r="D104">
            <v>38898</v>
          </cell>
          <cell r="E104">
            <v>259.62934922581366</v>
          </cell>
        </row>
        <row r="105">
          <cell r="D105">
            <v>38929</v>
          </cell>
          <cell r="E105">
            <v>261.56226886585546</v>
          </cell>
        </row>
        <row r="106">
          <cell r="D106">
            <v>38960</v>
          </cell>
          <cell r="E106">
            <v>262.35742832969157</v>
          </cell>
        </row>
        <row r="107">
          <cell r="D107">
            <v>38990</v>
          </cell>
          <cell r="E107">
            <v>264.86135783730759</v>
          </cell>
        </row>
        <row r="108">
          <cell r="D108">
            <v>39021</v>
          </cell>
          <cell r="E108">
            <v>266.50401854632213</v>
          </cell>
        </row>
        <row r="109">
          <cell r="D109">
            <v>39051</v>
          </cell>
          <cell r="E109">
            <v>268.56615863536786</v>
          </cell>
        </row>
        <row r="110">
          <cell r="D110">
            <v>39082</v>
          </cell>
          <cell r="E110">
            <v>270.47066478706853</v>
          </cell>
        </row>
        <row r="111">
          <cell r="D111">
            <v>39113</v>
          </cell>
          <cell r="E111">
            <v>272.44332511115317</v>
          </cell>
        </row>
        <row r="112">
          <cell r="D112">
            <v>39141</v>
          </cell>
          <cell r="E112">
            <v>274.36619023845867</v>
          </cell>
        </row>
        <row r="113">
          <cell r="D113">
            <v>39172</v>
          </cell>
          <cell r="E113">
            <v>279.54496598260204</v>
          </cell>
        </row>
        <row r="114">
          <cell r="D114">
            <v>39202</v>
          </cell>
          <cell r="E114">
            <v>283.07912973193396</v>
          </cell>
        </row>
        <row r="115">
          <cell r="D115">
            <v>39233</v>
          </cell>
          <cell r="E115">
            <v>287.40827536505134</v>
          </cell>
        </row>
        <row r="116">
          <cell r="D116">
            <v>39263</v>
          </cell>
          <cell r="E116">
            <v>286.37603515128495</v>
          </cell>
        </row>
        <row r="117">
          <cell r="D117">
            <v>39294</v>
          </cell>
          <cell r="E117">
            <v>288.01528287933644</v>
          </cell>
        </row>
        <row r="118">
          <cell r="D118">
            <v>39325</v>
          </cell>
          <cell r="E118">
            <v>288.3129826359135</v>
          </cell>
        </row>
        <row r="119">
          <cell r="D119">
            <v>39355</v>
          </cell>
          <cell r="E119">
            <v>286.19795285678754</v>
          </cell>
        </row>
        <row r="120">
          <cell r="D120">
            <v>39386</v>
          </cell>
          <cell r="E120">
            <v>284.07655879801575</v>
          </cell>
        </row>
        <row r="121">
          <cell r="D121">
            <v>39416</v>
          </cell>
          <cell r="E121">
            <v>281.94866087842291</v>
          </cell>
        </row>
        <row r="122">
          <cell r="D122">
            <v>39447</v>
          </cell>
          <cell r="E122">
            <v>280.01489887598575</v>
          </cell>
        </row>
        <row r="123">
          <cell r="D123">
            <v>39478</v>
          </cell>
          <cell r="E123">
            <v>278.07237362917402</v>
          </cell>
        </row>
        <row r="124">
          <cell r="D124">
            <v>39507</v>
          </cell>
          <cell r="E124">
            <v>276.12090252932092</v>
          </cell>
        </row>
        <row r="125">
          <cell r="D125">
            <v>39538</v>
          </cell>
          <cell r="E125">
            <v>273.92883133726468</v>
          </cell>
        </row>
        <row r="126">
          <cell r="D126">
            <v>39568</v>
          </cell>
          <cell r="E126">
            <v>271.72298139950203</v>
          </cell>
        </row>
        <row r="127">
          <cell r="D127">
            <v>39599</v>
          </cell>
          <cell r="E127">
            <v>269.50299491696944</v>
          </cell>
        </row>
        <row r="128">
          <cell r="D128">
            <v>39629</v>
          </cell>
          <cell r="E128">
            <v>263.89983583949146</v>
          </cell>
        </row>
        <row r="129">
          <cell r="D129">
            <v>39660</v>
          </cell>
          <cell r="E129">
            <v>258.28173361047061</v>
          </cell>
        </row>
        <row r="130">
          <cell r="D130">
            <v>39691</v>
          </cell>
          <cell r="E130">
            <v>252.64731369966205</v>
          </cell>
        </row>
        <row r="131">
          <cell r="D131">
            <v>39721</v>
          </cell>
          <cell r="E131">
            <v>246.97672775796141</v>
          </cell>
        </row>
        <row r="132">
          <cell r="D132">
            <v>39752</v>
          </cell>
          <cell r="E132">
            <v>241.29217512195112</v>
          </cell>
        </row>
        <row r="133">
          <cell r="D133">
            <v>39782</v>
          </cell>
          <cell r="E133">
            <v>235.59297789013152</v>
          </cell>
        </row>
        <row r="134">
          <cell r="D134">
            <v>39813</v>
          </cell>
          <cell r="E134">
            <v>233.36632240469979</v>
          </cell>
        </row>
        <row r="135">
          <cell r="D135">
            <v>39844</v>
          </cell>
          <cell r="E135">
            <v>231.10606468084401</v>
          </cell>
        </row>
        <row r="136">
          <cell r="D136">
            <v>39872</v>
          </cell>
          <cell r="E136">
            <v>228.81219548882169</v>
          </cell>
        </row>
        <row r="137">
          <cell r="D137">
            <v>39903</v>
          </cell>
          <cell r="E137">
            <v>228.98237713685825</v>
          </cell>
        </row>
        <row r="138">
          <cell r="D138">
            <v>39933</v>
          </cell>
          <cell r="E138">
            <v>229.12208214307037</v>
          </cell>
        </row>
        <row r="139">
          <cell r="D139">
            <v>39964</v>
          </cell>
          <cell r="E139">
            <v>229.23087890887754</v>
          </cell>
        </row>
        <row r="140">
          <cell r="D140">
            <v>39994</v>
          </cell>
          <cell r="E140">
            <v>231.8964446576305</v>
          </cell>
        </row>
        <row r="141">
          <cell r="D141">
            <v>40025</v>
          </cell>
          <cell r="E141">
            <v>234.55141674371541</v>
          </cell>
        </row>
        <row r="142">
          <cell r="D142">
            <v>40056</v>
          </cell>
          <cell r="E142">
            <v>237.19609643728643</v>
          </cell>
        </row>
        <row r="143">
          <cell r="D143">
            <v>40086</v>
          </cell>
          <cell r="E143">
            <v>238.84444823108248</v>
          </cell>
        </row>
        <row r="144">
          <cell r="D144">
            <v>40117</v>
          </cell>
          <cell r="E144">
            <v>240.48002191365859</v>
          </cell>
        </row>
        <row r="145">
          <cell r="D145">
            <v>40147</v>
          </cell>
          <cell r="E145">
            <v>242.10300225824844</v>
          </cell>
        </row>
        <row r="146">
          <cell r="D146">
            <v>40178</v>
          </cell>
          <cell r="E146">
            <v>242.24581961733335</v>
          </cell>
        </row>
        <row r="147">
          <cell r="D147">
            <v>40209</v>
          </cell>
          <cell r="E147">
            <v>242.3723734786102</v>
          </cell>
        </row>
        <row r="148">
          <cell r="D148">
            <v>40237</v>
          </cell>
          <cell r="E148">
            <v>242.48324417845964</v>
          </cell>
        </row>
        <row r="149">
          <cell r="D149">
            <v>40268</v>
          </cell>
          <cell r="E149">
            <v>244.15008333627898</v>
          </cell>
        </row>
        <row r="150">
          <cell r="D150">
            <v>40298</v>
          </cell>
          <cell r="E150">
            <v>245.80603102741051</v>
          </cell>
        </row>
        <row r="151">
          <cell r="D151">
            <v>40329</v>
          </cell>
          <cell r="E151">
            <v>247.45112414768207</v>
          </cell>
        </row>
        <row r="152">
          <cell r="D152">
            <v>40359</v>
          </cell>
          <cell r="E152">
            <v>247.92047801108095</v>
          </cell>
        </row>
        <row r="153">
          <cell r="D153">
            <v>40390</v>
          </cell>
          <cell r="E153">
            <v>248.39072212321014</v>
          </cell>
        </row>
        <row r="154">
          <cell r="D154">
            <v>40421</v>
          </cell>
          <cell r="E154">
            <v>248.86185817265235</v>
          </cell>
        </row>
        <row r="155">
          <cell r="D155">
            <v>40451</v>
          </cell>
          <cell r="E155">
            <v>249.33388785119303</v>
          </cell>
        </row>
        <row r="156">
          <cell r="D156">
            <v>40482</v>
          </cell>
          <cell r="E156">
            <v>249.80681285382661</v>
          </cell>
        </row>
        <row r="157">
          <cell r="D157">
            <v>40512</v>
          </cell>
          <cell r="E157">
            <v>250.28063487876247</v>
          </cell>
        </row>
        <row r="158">
          <cell r="D158">
            <v>40543</v>
          </cell>
          <cell r="E158">
            <v>250.75535562743107</v>
          </cell>
        </row>
        <row r="159">
          <cell r="D159">
            <v>40574</v>
          </cell>
          <cell r="E159">
            <v>251.2309768044901</v>
          </cell>
        </row>
        <row r="160">
          <cell r="D160">
            <v>40602</v>
          </cell>
          <cell r="E160">
            <v>251.70750011783051</v>
          </cell>
        </row>
        <row r="161">
          <cell r="D161">
            <v>40633</v>
          </cell>
          <cell r="E161">
            <v>252.18492727858276</v>
          </cell>
        </row>
        <row r="162">
          <cell r="D162">
            <v>40663</v>
          </cell>
          <cell r="E162">
            <v>252.66326000112286</v>
          </cell>
        </row>
        <row r="163">
          <cell r="D163">
            <v>40694</v>
          </cell>
          <cell r="E163">
            <v>253.1425000030786</v>
          </cell>
        </row>
        <row r="164">
          <cell r="D164">
            <v>40724</v>
          </cell>
          <cell r="E164">
            <v>253.62264900533566</v>
          </cell>
        </row>
        <row r="165">
          <cell r="D165">
            <v>40755</v>
          </cell>
          <cell r="E165">
            <v>254.10370873204383</v>
          </cell>
        </row>
        <row r="166">
          <cell r="D166">
            <v>40786</v>
          </cell>
          <cell r="E166">
            <v>254.58568091062318</v>
          </cell>
        </row>
        <row r="167">
          <cell r="D167">
            <v>40816</v>
          </cell>
          <cell r="E167">
            <v>255.06856727177029</v>
          </cell>
        </row>
        <row r="168">
          <cell r="D168">
            <v>40847</v>
          </cell>
          <cell r="E168">
            <v>255.55236954946443</v>
          </cell>
        </row>
        <row r="169">
          <cell r="D169">
            <v>40877</v>
          </cell>
          <cell r="E169">
            <v>256.0370894809738</v>
          </cell>
        </row>
        <row r="170">
          <cell r="D170">
            <v>40908</v>
          </cell>
          <cell r="E170">
            <v>256.52272880686178</v>
          </cell>
        </row>
        <row r="171">
          <cell r="D171">
            <v>40939</v>
          </cell>
          <cell r="E171">
            <v>257.00928927099318</v>
          </cell>
        </row>
        <row r="172">
          <cell r="D172">
            <v>40968</v>
          </cell>
          <cell r="E172">
            <v>257.49677262054041</v>
          </cell>
        </row>
        <row r="173">
          <cell r="D173">
            <v>40999</v>
          </cell>
          <cell r="E173">
            <v>257.98518060598997</v>
          </cell>
        </row>
        <row r="174">
          <cell r="D174">
            <v>41029</v>
          </cell>
          <cell r="E174">
            <v>258.4745149811485</v>
          </cell>
        </row>
        <row r="175">
          <cell r="D175">
            <v>41060</v>
          </cell>
          <cell r="E175">
            <v>258.96477750314921</v>
          </cell>
        </row>
        <row r="176">
          <cell r="D176">
            <v>41090</v>
          </cell>
          <cell r="E176">
            <v>259.45596993245817</v>
          </cell>
        </row>
        <row r="177">
          <cell r="D177">
            <v>41121</v>
          </cell>
          <cell r="E177">
            <v>259.94809403288065</v>
          </cell>
        </row>
        <row r="178">
          <cell r="D178">
            <v>41152</v>
          </cell>
          <cell r="E178">
            <v>260.44115157156733</v>
          </cell>
        </row>
        <row r="179">
          <cell r="D179">
            <v>41182</v>
          </cell>
          <cell r="E179">
            <v>260.93514431902082</v>
          </cell>
        </row>
        <row r="180">
          <cell r="D180">
            <v>41213</v>
          </cell>
          <cell r="E180">
            <v>261.43007404910196</v>
          </cell>
        </row>
        <row r="181">
          <cell r="D181">
            <v>41243</v>
          </cell>
          <cell r="E181">
            <v>261.92594253903604</v>
          </cell>
        </row>
        <row r="182">
          <cell r="D182">
            <v>41274</v>
          </cell>
          <cell r="E182">
            <v>262.42275156941946</v>
          </cell>
        </row>
        <row r="183">
          <cell r="D183">
            <v>41305</v>
          </cell>
          <cell r="E183">
            <v>262.92050292422584</v>
          </cell>
        </row>
        <row r="184">
          <cell r="D184">
            <v>41333</v>
          </cell>
          <cell r="E184">
            <v>263.41919839081265</v>
          </cell>
        </row>
        <row r="185">
          <cell r="D185">
            <v>41364</v>
          </cell>
          <cell r="E185">
            <v>263.91883975992755</v>
          </cell>
        </row>
        <row r="186">
          <cell r="D186">
            <v>41394</v>
          </cell>
          <cell r="E186">
            <v>264.4194288257147</v>
          </cell>
        </row>
        <row r="187">
          <cell r="D187">
            <v>41425</v>
          </cell>
          <cell r="E187">
            <v>264.92096738572144</v>
          </cell>
        </row>
        <row r="188">
          <cell r="D188">
            <v>41455</v>
          </cell>
          <cell r="E188">
            <v>265.4234572409045</v>
          </cell>
        </row>
        <row r="189">
          <cell r="D189">
            <v>41486</v>
          </cell>
          <cell r="E189">
            <v>265.92690019563668</v>
          </cell>
        </row>
        <row r="190">
          <cell r="D190">
            <v>41517</v>
          </cell>
          <cell r="E190">
            <v>266.43129805771315</v>
          </cell>
        </row>
        <row r="191">
          <cell r="D191">
            <v>41547</v>
          </cell>
          <cell r="E191">
            <v>266.93665263835811</v>
          </cell>
        </row>
        <row r="192">
          <cell r="D192">
            <v>41578</v>
          </cell>
          <cell r="E192">
            <v>267.44296575223109</v>
          </cell>
        </row>
        <row r="193">
          <cell r="D193">
            <v>41608</v>
          </cell>
          <cell r="E193">
            <v>267.95023921743365</v>
          </cell>
        </row>
        <row r="194">
          <cell r="D194">
            <v>41639</v>
          </cell>
          <cell r="E194">
            <v>268.45847485551587</v>
          </cell>
        </row>
        <row r="195">
          <cell r="D195">
            <v>41670</v>
          </cell>
          <cell r="E195">
            <v>268.9676744914828</v>
          </cell>
        </row>
        <row r="196">
          <cell r="D196">
            <v>41698</v>
          </cell>
          <cell r="E196">
            <v>269.47783995380115</v>
          </cell>
        </row>
        <row r="197">
          <cell r="D197">
            <v>41729</v>
          </cell>
          <cell r="E197">
            <v>269.98897307440569</v>
          </cell>
        </row>
        <row r="198">
          <cell r="D198">
            <v>41759</v>
          </cell>
          <cell r="E198">
            <v>270.50107568870595</v>
          </cell>
        </row>
        <row r="199">
          <cell r="D199">
            <v>41790</v>
          </cell>
          <cell r="E199">
            <v>271.01414963559284</v>
          </cell>
        </row>
        <row r="200">
          <cell r="D200">
            <v>41820</v>
          </cell>
          <cell r="E200">
            <v>271.52819675744513</v>
          </cell>
        </row>
        <row r="201">
          <cell r="D201">
            <v>41851</v>
          </cell>
          <cell r="E201">
            <v>272.04321890013614</v>
          </cell>
        </row>
        <row r="202">
          <cell r="D202">
            <v>41882</v>
          </cell>
          <cell r="E202">
            <v>272.55921791304036</v>
          </cell>
        </row>
        <row r="203">
          <cell r="D203">
            <v>41912</v>
          </cell>
          <cell r="E203">
            <v>273.07619564904013</v>
          </cell>
        </row>
        <row r="204">
          <cell r="D204">
            <v>41943</v>
          </cell>
          <cell r="E204">
            <v>273.59415396453221</v>
          </cell>
        </row>
        <row r="205">
          <cell r="D205">
            <v>41973</v>
          </cell>
          <cell r="E205">
            <v>274.11309471943446</v>
          </cell>
        </row>
        <row r="206">
          <cell r="D206">
            <v>42004</v>
          </cell>
          <cell r="E206">
            <v>274.63301977719254</v>
          </cell>
        </row>
        <row r="207">
          <cell r="D207">
            <v>42035</v>
          </cell>
          <cell r="E207">
            <v>275.15393100478673</v>
          </cell>
        </row>
        <row r="208">
          <cell r="D208">
            <v>42063</v>
          </cell>
          <cell r="E208">
            <v>275.67583027273838</v>
          </cell>
        </row>
        <row r="209">
          <cell r="D209">
            <v>42094</v>
          </cell>
          <cell r="E209">
            <v>276.19871945511682</v>
          </cell>
        </row>
        <row r="210">
          <cell r="D210">
            <v>42124</v>
          </cell>
          <cell r="E210">
            <v>276.72260042954599</v>
          </cell>
        </row>
        <row r="211">
          <cell r="D211">
            <v>42155</v>
          </cell>
          <cell r="E211">
            <v>277.24747507721128</v>
          </cell>
        </row>
        <row r="212">
          <cell r="D212">
            <v>42185</v>
          </cell>
          <cell r="E212">
            <v>277.77334528286616</v>
          </cell>
        </row>
        <row r="213">
          <cell r="D213">
            <v>42216</v>
          </cell>
          <cell r="E213">
            <v>278.30021293483907</v>
          </cell>
        </row>
        <row r="214">
          <cell r="D214">
            <v>42247</v>
          </cell>
          <cell r="E214">
            <v>278.82807992504013</v>
          </cell>
        </row>
        <row r="215">
          <cell r="D215">
            <v>42277</v>
          </cell>
          <cell r="E215">
            <v>279.35694814896789</v>
          </cell>
        </row>
        <row r="216">
          <cell r="D216">
            <v>42308</v>
          </cell>
          <cell r="E216">
            <v>279.88681950571623</v>
          </cell>
        </row>
        <row r="217">
          <cell r="D217">
            <v>42338</v>
          </cell>
          <cell r="E217">
            <v>280.41769589798122</v>
          </cell>
        </row>
        <row r="218">
          <cell r="D218">
            <v>42369</v>
          </cell>
          <cell r="E218">
            <v>280.94957923206778</v>
          </cell>
        </row>
        <row r="219">
          <cell r="D219">
            <v>42400</v>
          </cell>
          <cell r="E219">
            <v>281.48247141789665</v>
          </cell>
        </row>
        <row r="220">
          <cell r="D220">
            <v>42429</v>
          </cell>
          <cell r="E220">
            <v>282.0163743690112</v>
          </cell>
        </row>
        <row r="221">
          <cell r="D221">
            <v>42460</v>
          </cell>
          <cell r="E221">
            <v>282.55129000258432</v>
          </cell>
        </row>
        <row r="222">
          <cell r="D222">
            <v>42490</v>
          </cell>
          <cell r="E222">
            <v>283.08722023942539</v>
          </cell>
        </row>
        <row r="223">
          <cell r="D223">
            <v>42521</v>
          </cell>
          <cell r="E223">
            <v>283.624167003987</v>
          </cell>
        </row>
        <row r="224">
          <cell r="D224">
            <v>42551</v>
          </cell>
          <cell r="E224">
            <v>284.16213222437193</v>
          </cell>
        </row>
        <row r="225">
          <cell r="D225">
            <v>42582</v>
          </cell>
          <cell r="E225">
            <v>284.70111783234023</v>
          </cell>
        </row>
        <row r="226">
          <cell r="D226">
            <v>42613</v>
          </cell>
          <cell r="E226">
            <v>285.24112576331589</v>
          </cell>
        </row>
        <row r="227">
          <cell r="D227">
            <v>42643</v>
          </cell>
          <cell r="E227">
            <v>285.78215795639397</v>
          </cell>
        </row>
        <row r="228">
          <cell r="D228">
            <v>42674</v>
          </cell>
          <cell r="E228">
            <v>286.32421635434758</v>
          </cell>
        </row>
        <row r="229">
          <cell r="D229">
            <v>42704</v>
          </cell>
          <cell r="E229">
            <v>286.86730290363465</v>
          </cell>
        </row>
        <row r="230">
          <cell r="D230">
            <v>42735</v>
          </cell>
          <cell r="E230">
            <v>287.4114195544052</v>
          </cell>
        </row>
        <row r="231">
          <cell r="D231">
            <v>42766</v>
          </cell>
          <cell r="E231">
            <v>287.95656826050811</v>
          </cell>
        </row>
        <row r="232">
          <cell r="D232">
            <v>42794</v>
          </cell>
          <cell r="E232">
            <v>288.50275097949827</v>
          </cell>
        </row>
        <row r="233">
          <cell r="D233">
            <v>42825</v>
          </cell>
          <cell r="E233">
            <v>289.04996967264361</v>
          </cell>
        </row>
        <row r="234">
          <cell r="D234">
            <v>42855</v>
          </cell>
          <cell r="E234">
            <v>289.59822630493204</v>
          </cell>
        </row>
        <row r="235">
          <cell r="D235">
            <v>42886</v>
          </cell>
          <cell r="E235">
            <v>290.14752284507853</v>
          </cell>
        </row>
        <row r="236">
          <cell r="D236">
            <v>42916</v>
          </cell>
          <cell r="E236">
            <v>290.69786126553237</v>
          </cell>
        </row>
        <row r="237">
          <cell r="D237">
            <v>42947</v>
          </cell>
          <cell r="E237">
            <v>291.24924354248395</v>
          </cell>
        </row>
        <row r="238">
          <cell r="D238">
            <v>42978</v>
          </cell>
          <cell r="E238">
            <v>291.80167165587204</v>
          </cell>
        </row>
        <row r="239">
          <cell r="D239">
            <v>43008</v>
          </cell>
          <cell r="E239">
            <v>292.35514758939092</v>
          </cell>
        </row>
        <row r="240">
          <cell r="D240">
            <v>43039</v>
          </cell>
          <cell r="E240">
            <v>292.90967333049741</v>
          </cell>
        </row>
        <row r="241">
          <cell r="D241">
            <v>43069</v>
          </cell>
          <cell r="E241">
            <v>293.46525087041812</v>
          </cell>
        </row>
        <row r="242">
          <cell r="D242">
            <v>43100</v>
          </cell>
          <cell r="E242">
            <v>294.02188220415638</v>
          </cell>
        </row>
        <row r="243">
          <cell r="D243">
            <v>43131</v>
          </cell>
          <cell r="E243">
            <v>294.57956933049968</v>
          </cell>
        </row>
        <row r="244">
          <cell r="D244">
            <v>43159</v>
          </cell>
          <cell r="E244">
            <v>295.13831425202665</v>
          </cell>
        </row>
        <row r="245">
          <cell r="D245">
            <v>43190</v>
          </cell>
          <cell r="E245">
            <v>295.69811897511431</v>
          </cell>
        </row>
        <row r="246">
          <cell r="D246">
            <v>43220</v>
          </cell>
          <cell r="E246">
            <v>296.25898550994538</v>
          </cell>
        </row>
        <row r="247">
          <cell r="D247">
            <v>43251</v>
          </cell>
          <cell r="E247">
            <v>296.82091587051525</v>
          </cell>
        </row>
        <row r="248">
          <cell r="D248">
            <v>43281</v>
          </cell>
          <cell r="E248">
            <v>297.38391207463951</v>
          </cell>
        </row>
        <row r="249">
          <cell r="D249">
            <v>43312</v>
          </cell>
          <cell r="E249">
            <v>297.94797614396094</v>
          </cell>
        </row>
        <row r="250">
          <cell r="D250">
            <v>43343</v>
          </cell>
          <cell r="E250">
            <v>298.51311010395699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A2" t="str">
            <v>JE2098</v>
          </cell>
          <cell r="B2">
            <v>36336</v>
          </cell>
          <cell r="C2">
            <v>36433</v>
          </cell>
          <cell r="D2">
            <v>7</v>
          </cell>
          <cell r="E2" t="str">
            <v>Glebe Lands</v>
          </cell>
          <cell r="F2" t="str">
            <v>Warminster</v>
          </cell>
          <cell r="G2" t="str">
            <v>Wiltshire</v>
          </cell>
          <cell r="H2" t="str">
            <v>BA12 0ET</v>
          </cell>
          <cell r="I2">
            <v>16860.507296764154</v>
          </cell>
          <cell r="J2">
            <v>15838.658369687539</v>
          </cell>
          <cell r="K2">
            <v>0.01</v>
          </cell>
          <cell r="L2">
            <v>15680.271785990662</v>
          </cell>
          <cell r="M2">
            <v>15680.271785990662</v>
          </cell>
        </row>
        <row r="3">
          <cell r="A3" t="str">
            <v>JE2387</v>
          </cell>
          <cell r="B3">
            <v>36390</v>
          </cell>
          <cell r="C3">
            <v>36433</v>
          </cell>
          <cell r="D3">
            <v>5</v>
          </cell>
          <cell r="E3" t="str">
            <v>Wessex Drive</v>
          </cell>
          <cell r="F3" t="str">
            <v>Northwich</v>
          </cell>
          <cell r="G3" t="str">
            <v>Cheshire</v>
          </cell>
          <cell r="H3" t="str">
            <v>CW9 7JS</v>
          </cell>
          <cell r="I3">
            <v>22078.099108959988</v>
          </cell>
          <cell r="J3">
            <v>20740.032496295746</v>
          </cell>
          <cell r="K3">
            <v>0.01</v>
          </cell>
          <cell r="L3">
            <v>20532.632171332789</v>
          </cell>
          <cell r="M3">
            <v>36212.903957323448</v>
          </cell>
        </row>
        <row r="4">
          <cell r="A4" t="str">
            <v>JE2261</v>
          </cell>
          <cell r="B4">
            <v>36423</v>
          </cell>
          <cell r="C4">
            <v>36433</v>
          </cell>
          <cell r="D4">
            <v>39</v>
          </cell>
          <cell r="E4" t="str">
            <v>Cricket Meadow</v>
          </cell>
          <cell r="F4" t="str">
            <v>Wolverhampton</v>
          </cell>
          <cell r="G4" t="str">
            <v>West Midlands</v>
          </cell>
          <cell r="H4" t="str">
            <v>WV10 6LS</v>
          </cell>
          <cell r="I4">
            <v>12271.566999088584</v>
          </cell>
          <cell r="J4">
            <v>11527.835665810488</v>
          </cell>
          <cell r="K4">
            <v>0.01</v>
          </cell>
          <cell r="L4">
            <v>11412.557309152382</v>
          </cell>
          <cell r="M4">
            <v>47625.461266475832</v>
          </cell>
        </row>
        <row r="5">
          <cell r="A5" t="str">
            <v>JE1782</v>
          </cell>
          <cell r="B5">
            <v>36425</v>
          </cell>
          <cell r="C5">
            <v>36433</v>
          </cell>
          <cell r="D5">
            <v>13</v>
          </cell>
          <cell r="E5" t="str">
            <v>Odell Road</v>
          </cell>
          <cell r="F5" t="str">
            <v>Harrold</v>
          </cell>
          <cell r="G5" t="str">
            <v>Bedfordshire</v>
          </cell>
          <cell r="H5" t="str">
            <v>MK43 7DH</v>
          </cell>
          <cell r="I5">
            <v>40634.964220836111</v>
          </cell>
          <cell r="J5">
            <v>38172.239116543009</v>
          </cell>
          <cell r="K5">
            <v>0.01</v>
          </cell>
          <cell r="L5">
            <v>37790.51672537758</v>
          </cell>
          <cell r="M5">
            <v>85415.977991853404</v>
          </cell>
        </row>
        <row r="6">
          <cell r="A6" t="str">
            <v>JE2349</v>
          </cell>
          <cell r="B6">
            <v>36431</v>
          </cell>
          <cell r="C6">
            <v>36433</v>
          </cell>
          <cell r="D6" t="str">
            <v>17 Galbraith Road</v>
          </cell>
          <cell r="E6" t="str">
            <v>Didsbury</v>
          </cell>
          <cell r="F6" t="str">
            <v>Manchester</v>
          </cell>
          <cell r="G6" t="str">
            <v>Lancashire</v>
          </cell>
          <cell r="H6" t="str">
            <v>M20 6JJ</v>
          </cell>
          <cell r="I6">
            <v>20279.599598602235</v>
          </cell>
          <cell r="J6">
            <v>19050.532956262705</v>
          </cell>
          <cell r="K6">
            <v>0.01</v>
          </cell>
          <cell r="L6">
            <v>18860.027626700077</v>
          </cell>
          <cell r="M6">
            <v>104276.00561855348</v>
          </cell>
        </row>
        <row r="7">
          <cell r="A7" t="str">
            <v>JE2321</v>
          </cell>
          <cell r="B7">
            <v>36433</v>
          </cell>
          <cell r="C7">
            <v>36433</v>
          </cell>
          <cell r="D7">
            <v>37</v>
          </cell>
          <cell r="E7" t="str">
            <v>Nutter Road</v>
          </cell>
          <cell r="F7" t="str">
            <v>Thornton-Cleveleys</v>
          </cell>
          <cell r="G7" t="str">
            <v>Lancashire</v>
          </cell>
          <cell r="H7" t="str">
            <v>FY5 1BQ</v>
          </cell>
          <cell r="I7">
            <v>3247.6571868367787</v>
          </cell>
          <cell r="J7">
            <v>3050.8294785436406</v>
          </cell>
          <cell r="K7">
            <v>0.01</v>
          </cell>
          <cell r="L7">
            <v>3020.3211837582039</v>
          </cell>
          <cell r="M7">
            <v>107296.32680231168</v>
          </cell>
        </row>
        <row r="8">
          <cell r="A8" t="str">
            <v>JE1331</v>
          </cell>
          <cell r="B8">
            <v>36433</v>
          </cell>
          <cell r="C8">
            <v>36433</v>
          </cell>
          <cell r="D8">
            <v>48</v>
          </cell>
          <cell r="E8" t="str">
            <v>Lower Kings Avenue</v>
          </cell>
          <cell r="F8" t="str">
            <v>Pensylvania</v>
          </cell>
          <cell r="G8" t="str">
            <v>Exeter</v>
          </cell>
          <cell r="H8" t="str">
            <v>EX4 6JS</v>
          </cell>
          <cell r="I8">
            <v>3557.821202442286</v>
          </cell>
          <cell r="J8">
            <v>3342.1956750215413</v>
          </cell>
          <cell r="K8">
            <v>0.01</v>
          </cell>
          <cell r="L8">
            <v>3308.7737182713258</v>
          </cell>
          <cell r="M8">
            <v>110605.10052058302</v>
          </cell>
        </row>
        <row r="9">
          <cell r="A9" t="str">
            <v>JE2221</v>
          </cell>
          <cell r="B9">
            <v>36433</v>
          </cell>
          <cell r="C9">
            <v>36433</v>
          </cell>
          <cell r="D9">
            <v>4</v>
          </cell>
          <cell r="E9" t="str">
            <v>Sandy Bank</v>
          </cell>
          <cell r="F9" t="str">
            <v>Whitchurch</v>
          </cell>
          <cell r="G9" t="str">
            <v>Shropshire</v>
          </cell>
          <cell r="H9" t="str">
            <v>SY13 2NS</v>
          </cell>
          <cell r="I9">
            <v>3679.2545551261446</v>
          </cell>
          <cell r="J9">
            <v>3456.2694305730447</v>
          </cell>
          <cell r="K9">
            <v>0.01</v>
          </cell>
          <cell r="L9">
            <v>3421.7067362673142</v>
          </cell>
          <cell r="M9">
            <v>114026.80725685033</v>
          </cell>
        </row>
        <row r="10">
          <cell r="A10" t="str">
            <v>JE2143</v>
          </cell>
          <cell r="B10">
            <v>36433</v>
          </cell>
          <cell r="C10">
            <v>36433</v>
          </cell>
          <cell r="D10" t="str">
            <v>Trelean</v>
          </cell>
          <cell r="E10" t="str">
            <v>3 Dinglewell,  Hucclecote</v>
          </cell>
          <cell r="F10" t="str">
            <v>Gloucester</v>
          </cell>
          <cell r="G10">
            <v>0</v>
          </cell>
          <cell r="H10" t="str">
            <v>GL3 3HW</v>
          </cell>
          <cell r="I10">
            <v>5850.0312497269178</v>
          </cell>
          <cell r="J10">
            <v>5495.4839012586199</v>
          </cell>
          <cell r="K10">
            <v>0.01</v>
          </cell>
          <cell r="L10">
            <v>5440.5290622460334</v>
          </cell>
          <cell r="M10">
            <v>119467.33631909636</v>
          </cell>
        </row>
        <row r="11">
          <cell r="A11" t="str">
            <v>JE1908</v>
          </cell>
          <cell r="B11">
            <v>36433</v>
          </cell>
          <cell r="C11">
            <v>36433</v>
          </cell>
          <cell r="D11">
            <v>21</v>
          </cell>
          <cell r="E11" t="str">
            <v>Alvaston Road</v>
          </cell>
          <cell r="F11" t="str">
            <v>Nantwich</v>
          </cell>
          <cell r="G11" t="str">
            <v>Cheshire</v>
          </cell>
          <cell r="H11" t="str">
            <v>CW5 5WT</v>
          </cell>
          <cell r="I11">
            <v>9832.4999860865646</v>
          </cell>
          <cell r="J11">
            <v>9236.5908960207125</v>
          </cell>
          <cell r="K11">
            <v>0.01</v>
          </cell>
          <cell r="L11">
            <v>9144.2249870605046</v>
          </cell>
          <cell r="M11">
            <v>128611.56130615686</v>
          </cell>
        </row>
        <row r="12">
          <cell r="A12" t="str">
            <v>JE2324</v>
          </cell>
          <cell r="B12">
            <v>36433</v>
          </cell>
          <cell r="C12">
            <v>36433</v>
          </cell>
          <cell r="D12" t="str">
            <v>44 Love Lane</v>
          </cell>
          <cell r="E12" t="str">
            <v>Woodford Green</v>
          </cell>
          <cell r="F12" t="str">
            <v>Chigwell</v>
          </cell>
          <cell r="G12" t="str">
            <v>Essex</v>
          </cell>
          <cell r="H12" t="str">
            <v>IG8 8BB</v>
          </cell>
          <cell r="I12">
            <v>10936.206494228834</v>
          </cell>
          <cell r="J12">
            <v>10273.406100639208</v>
          </cell>
          <cell r="K12">
            <v>0.01</v>
          </cell>
          <cell r="L12">
            <v>10170.672039632815</v>
          </cell>
          <cell r="M12">
            <v>138782.23334578966</v>
          </cell>
        </row>
        <row r="13">
          <cell r="A13" t="str">
            <v>JE1453</v>
          </cell>
          <cell r="B13">
            <v>36433</v>
          </cell>
          <cell r="C13">
            <v>36433</v>
          </cell>
          <cell r="D13" t="str">
            <v>Round Hay Bungalow</v>
          </cell>
          <cell r="E13" t="str">
            <v>New Street</v>
          </cell>
          <cell r="F13" t="str">
            <v>Torrington</v>
          </cell>
          <cell r="G13" t="str">
            <v>Devon</v>
          </cell>
          <cell r="H13" t="str">
            <v>EX38 8BY</v>
          </cell>
          <cell r="I13">
            <v>11012.94114509411</v>
          </cell>
          <cell r="J13">
            <v>10345.490166603557</v>
          </cell>
          <cell r="K13">
            <v>0.01</v>
          </cell>
          <cell r="L13">
            <v>10242.035264937522</v>
          </cell>
          <cell r="M13">
            <v>149024.26861072719</v>
          </cell>
        </row>
        <row r="14">
          <cell r="A14" t="str">
            <v>JE2133</v>
          </cell>
          <cell r="B14">
            <v>36433</v>
          </cell>
          <cell r="C14">
            <v>36433</v>
          </cell>
          <cell r="D14">
            <v>6</v>
          </cell>
          <cell r="E14" t="str">
            <v>Brede Close</v>
          </cell>
          <cell r="F14" t="str">
            <v>Eastbourne</v>
          </cell>
          <cell r="G14" t="str">
            <v>East Sussex</v>
          </cell>
          <cell r="H14" t="str">
            <v>BN22 7PZ</v>
          </cell>
          <cell r="I14">
            <v>11177.549374810078</v>
          </cell>
          <cell r="J14">
            <v>10500.122139973102</v>
          </cell>
          <cell r="K14">
            <v>0.01</v>
          </cell>
          <cell r="L14">
            <v>10395.120918573371</v>
          </cell>
          <cell r="M14">
            <v>159419.38952930056</v>
          </cell>
        </row>
        <row r="15">
          <cell r="A15" t="str">
            <v>JE0957</v>
          </cell>
          <cell r="B15">
            <v>36433</v>
          </cell>
          <cell r="C15">
            <v>36433</v>
          </cell>
          <cell r="D15">
            <v>4</v>
          </cell>
          <cell r="E15" t="str">
            <v>Knights Close</v>
          </cell>
          <cell r="F15" t="str">
            <v>Ashby-de-la-Zouch</v>
          </cell>
          <cell r="G15" t="str">
            <v>Leicestershire</v>
          </cell>
          <cell r="H15" t="str">
            <v>LE65 2JQ</v>
          </cell>
          <cell r="I15">
            <v>11482.752118389451</v>
          </cell>
          <cell r="J15">
            <v>10786.827747577969</v>
          </cell>
          <cell r="K15">
            <v>0.01</v>
          </cell>
          <cell r="L15">
            <v>10678.959470102189</v>
          </cell>
          <cell r="M15">
            <v>170098.34899940275</v>
          </cell>
        </row>
        <row r="16">
          <cell r="A16" t="str">
            <v>JE1954</v>
          </cell>
          <cell r="B16">
            <v>36433</v>
          </cell>
          <cell r="C16">
            <v>36433</v>
          </cell>
          <cell r="D16">
            <v>22</v>
          </cell>
          <cell r="E16" t="str">
            <v>Hartland Drive</v>
          </cell>
          <cell r="F16" t="str">
            <v>South Ruislip</v>
          </cell>
          <cell r="G16" t="str">
            <v>Middlesex</v>
          </cell>
          <cell r="H16" t="str">
            <v>HA4 0TQ</v>
          </cell>
          <cell r="I16">
            <v>11679.045355722908</v>
          </cell>
          <cell r="J16">
            <v>10971.224425073035</v>
          </cell>
          <cell r="K16">
            <v>0.01</v>
          </cell>
          <cell r="L16">
            <v>10861.512180822305</v>
          </cell>
          <cell r="M16">
            <v>180959.86118022504</v>
          </cell>
        </row>
        <row r="17">
          <cell r="A17" t="str">
            <v>JE1091</v>
          </cell>
          <cell r="B17">
            <v>36433</v>
          </cell>
          <cell r="C17">
            <v>36433</v>
          </cell>
          <cell r="D17">
            <v>42</v>
          </cell>
          <cell r="E17" t="str">
            <v>Norman Road</v>
          </cell>
          <cell r="F17" t="str">
            <v>Swindon</v>
          </cell>
          <cell r="G17">
            <v>0</v>
          </cell>
          <cell r="H17" t="str">
            <v>SN2 1AX</v>
          </cell>
          <cell r="I17">
            <v>11696.849384533676</v>
          </cell>
          <cell r="J17">
            <v>10987.949421834664</v>
          </cell>
          <cell r="K17">
            <v>0.01</v>
          </cell>
          <cell r="L17">
            <v>10878.069927616318</v>
          </cell>
          <cell r="M17">
            <v>191837.93110784134</v>
          </cell>
        </row>
        <row r="18">
          <cell r="A18" t="str">
            <v>JE1455</v>
          </cell>
          <cell r="B18">
            <v>36433</v>
          </cell>
          <cell r="C18">
            <v>36433</v>
          </cell>
          <cell r="D18">
            <v>25</v>
          </cell>
          <cell r="E18" t="str">
            <v>Kings Road</v>
          </cell>
          <cell r="F18" t="str">
            <v>Ryde</v>
          </cell>
          <cell r="G18" t="str">
            <v>Isle of Wight</v>
          </cell>
          <cell r="H18" t="str">
            <v>PO33 3RX</v>
          </cell>
          <cell r="I18">
            <v>11700.861678039366</v>
          </cell>
          <cell r="J18">
            <v>10991.71854603698</v>
          </cell>
          <cell r="K18">
            <v>0.01</v>
          </cell>
          <cell r="L18">
            <v>10881.80136057661</v>
          </cell>
          <cell r="M18">
            <v>202719.73246841796</v>
          </cell>
        </row>
        <row r="19">
          <cell r="A19" t="str">
            <v>JE2118</v>
          </cell>
          <cell r="B19">
            <v>36433</v>
          </cell>
          <cell r="C19">
            <v>36433</v>
          </cell>
          <cell r="D19">
            <v>12</v>
          </cell>
          <cell r="E19" t="str">
            <v>Gloucester Road</v>
          </cell>
          <cell r="F19" t="str">
            <v>Hull</v>
          </cell>
          <cell r="G19" t="str">
            <v>North Humberside</v>
          </cell>
          <cell r="H19" t="str">
            <v>HU10 6HW</v>
          </cell>
          <cell r="I19">
            <v>11780.263954406219</v>
          </cell>
          <cell r="J19">
            <v>11066.308563230083</v>
          </cell>
          <cell r="K19">
            <v>0.01</v>
          </cell>
          <cell r="L19">
            <v>10955.645477597782</v>
          </cell>
          <cell r="M19">
            <v>213675.37794601574</v>
          </cell>
        </row>
        <row r="20">
          <cell r="A20" t="str">
            <v>JE2371</v>
          </cell>
          <cell r="B20">
            <v>36433</v>
          </cell>
          <cell r="C20">
            <v>36433</v>
          </cell>
          <cell r="D20">
            <v>24</v>
          </cell>
          <cell r="E20" t="str">
            <v>Southlands Mount</v>
          </cell>
          <cell r="F20" t="str">
            <v>Keighley</v>
          </cell>
          <cell r="G20" t="str">
            <v>West Yorkshire</v>
          </cell>
          <cell r="H20" t="str">
            <v>BD20 5HB</v>
          </cell>
          <cell r="I20">
            <v>11802.055667326578</v>
          </cell>
          <cell r="J20">
            <v>11086.779566276482</v>
          </cell>
          <cell r="K20">
            <v>0.01</v>
          </cell>
          <cell r="L20">
            <v>10975.911770613717</v>
          </cell>
          <cell r="M20">
            <v>224651.28971662946</v>
          </cell>
        </row>
        <row r="21">
          <cell r="A21" t="str">
            <v>JE1709</v>
          </cell>
          <cell r="B21">
            <v>36433</v>
          </cell>
          <cell r="C21">
            <v>36433</v>
          </cell>
          <cell r="D21">
            <v>346</v>
          </cell>
          <cell r="E21" t="str">
            <v>Caerphilly Road</v>
          </cell>
          <cell r="F21" t="str">
            <v>Birchgrove</v>
          </cell>
          <cell r="G21" t="str">
            <v>Cardiff</v>
          </cell>
          <cell r="H21" t="str">
            <v>CF4 4NT</v>
          </cell>
          <cell r="I21">
            <v>11873.935062818668</v>
          </cell>
          <cell r="J21">
            <v>11154.30263476905</v>
          </cell>
          <cell r="K21">
            <v>0.01</v>
          </cell>
          <cell r="L21">
            <v>11042.75960842136</v>
          </cell>
          <cell r="M21">
            <v>235694.04932505082</v>
          </cell>
        </row>
        <row r="22">
          <cell r="A22" t="str">
            <v>JE2579</v>
          </cell>
          <cell r="B22">
            <v>36433</v>
          </cell>
          <cell r="C22">
            <v>36433</v>
          </cell>
          <cell r="D22" t="str">
            <v>Tamarisk</v>
          </cell>
          <cell r="E22" t="str">
            <v>Station Road</v>
          </cell>
          <cell r="F22" t="str">
            <v>Rye</v>
          </cell>
          <cell r="G22" t="str">
            <v>East Sussex</v>
          </cell>
          <cell r="H22" t="str">
            <v>TN31 6QD</v>
          </cell>
          <cell r="I22">
            <v>11978.360597439158</v>
          </cell>
          <cell r="J22">
            <v>11252.399349109512</v>
          </cell>
          <cell r="K22">
            <v>0.01</v>
          </cell>
          <cell r="L22">
            <v>11139.875355618417</v>
          </cell>
          <cell r="M22">
            <v>246833.92468066924</v>
          </cell>
        </row>
        <row r="23">
          <cell r="A23" t="str">
            <v>JE1938</v>
          </cell>
          <cell r="B23">
            <v>36433</v>
          </cell>
          <cell r="C23">
            <v>36433</v>
          </cell>
          <cell r="D23">
            <v>16</v>
          </cell>
          <cell r="E23" t="str">
            <v>Longfield Crescent</v>
          </cell>
          <cell r="F23" t="str">
            <v>Ilkeston</v>
          </cell>
          <cell r="G23" t="str">
            <v>Derbyshire</v>
          </cell>
          <cell r="H23" t="str">
            <v>DE7 4DE</v>
          </cell>
          <cell r="I23">
            <v>11992.199017374573</v>
          </cell>
          <cell r="J23">
            <v>11265.399076927628</v>
          </cell>
          <cell r="K23">
            <v>0.01</v>
          </cell>
          <cell r="L23">
            <v>11152.745086158351</v>
          </cell>
          <cell r="M23">
            <v>257986.6697668276</v>
          </cell>
        </row>
        <row r="24">
          <cell r="A24" t="str">
            <v>JE1966</v>
          </cell>
          <cell r="B24">
            <v>36433</v>
          </cell>
          <cell r="C24">
            <v>36433</v>
          </cell>
          <cell r="D24">
            <v>5</v>
          </cell>
          <cell r="E24" t="str">
            <v>Barratts Close</v>
          </cell>
          <cell r="F24" t="str">
            <v>Whittlesey</v>
          </cell>
          <cell r="G24" t="str">
            <v>Peterborough</v>
          </cell>
          <cell r="H24" t="str">
            <v>PE7 1LU</v>
          </cell>
          <cell r="I24">
            <v>12207.582688545901</v>
          </cell>
          <cell r="J24">
            <v>11467.729192270392</v>
          </cell>
          <cell r="K24">
            <v>0.01</v>
          </cell>
          <cell r="L24">
            <v>11353.051900347687</v>
          </cell>
          <cell r="M24">
            <v>269339.7216671753</v>
          </cell>
        </row>
        <row r="25">
          <cell r="A25" t="str">
            <v>JE1286</v>
          </cell>
          <cell r="B25">
            <v>36433</v>
          </cell>
          <cell r="C25">
            <v>36433</v>
          </cell>
          <cell r="D25">
            <v>15</v>
          </cell>
          <cell r="E25" t="str">
            <v>Day Avenue</v>
          </cell>
          <cell r="F25" t="str">
            <v>Wolverhampton</v>
          </cell>
          <cell r="G25">
            <v>0</v>
          </cell>
          <cell r="H25" t="str">
            <v>WV11 3BZ</v>
          </cell>
          <cell r="I25">
            <v>12260.210437210084</v>
          </cell>
          <cell r="J25">
            <v>11517.167380409472</v>
          </cell>
          <cell r="K25">
            <v>0.01</v>
          </cell>
          <cell r="L25">
            <v>11401.995706605378</v>
          </cell>
          <cell r="M25">
            <v>280741.71737378067</v>
          </cell>
        </row>
        <row r="26">
          <cell r="A26" t="str">
            <v>JE0595</v>
          </cell>
          <cell r="B26">
            <v>36433</v>
          </cell>
          <cell r="C26">
            <v>36433</v>
          </cell>
          <cell r="D26">
            <v>20</v>
          </cell>
          <cell r="E26" t="str">
            <v>Conway Road</v>
          </cell>
          <cell r="F26" t="str">
            <v>Hucclecote</v>
          </cell>
          <cell r="G26" t="str">
            <v>Gloucester</v>
          </cell>
          <cell r="H26" t="str">
            <v>GL3 3PN</v>
          </cell>
          <cell r="I26">
            <v>12408.504663581658</v>
          </cell>
          <cell r="J26">
            <v>11656.474077910041</v>
          </cell>
          <cell r="K26">
            <v>0.01</v>
          </cell>
          <cell r="L26">
            <v>11539.909337130941</v>
          </cell>
          <cell r="M26">
            <v>292281.62671091163</v>
          </cell>
        </row>
        <row r="27">
          <cell r="A27" t="str">
            <v>JE0960</v>
          </cell>
          <cell r="B27">
            <v>36433</v>
          </cell>
          <cell r="C27">
            <v>36433</v>
          </cell>
          <cell r="D27" t="str">
            <v>32 Brunswick House</v>
          </cell>
          <cell r="E27" t="str">
            <v>Water Street</v>
          </cell>
          <cell r="F27" t="str">
            <v>Runcorn</v>
          </cell>
          <cell r="G27" t="str">
            <v>Cheshire</v>
          </cell>
          <cell r="H27" t="str">
            <v>WA7 1DG</v>
          </cell>
          <cell r="I27">
            <v>12507.547386796075</v>
          </cell>
          <cell r="J27">
            <v>11749.514211838736</v>
          </cell>
          <cell r="K27">
            <v>0.01</v>
          </cell>
          <cell r="L27">
            <v>11632.019069720349</v>
          </cell>
          <cell r="M27">
            <v>303913.64578063198</v>
          </cell>
        </row>
        <row r="28">
          <cell r="A28" t="str">
            <v>JE1752</v>
          </cell>
          <cell r="B28">
            <v>36433</v>
          </cell>
          <cell r="C28">
            <v>36433</v>
          </cell>
          <cell r="D28" t="str">
            <v>32 Victoria Crescent</v>
          </cell>
          <cell r="E28" t="str">
            <v>Horsforth</v>
          </cell>
          <cell r="F28" t="str">
            <v>Leeds</v>
          </cell>
          <cell r="G28" t="str">
            <v>West Yorkshire</v>
          </cell>
          <cell r="H28" t="str">
            <v>LS18 4PR</v>
          </cell>
          <cell r="I28">
            <v>12572.334072499927</v>
          </cell>
          <cell r="J28">
            <v>11810.374431742353</v>
          </cell>
          <cell r="K28">
            <v>0.01</v>
          </cell>
          <cell r="L28">
            <v>11692.270687424931</v>
          </cell>
          <cell r="M28">
            <v>315605.91646805691</v>
          </cell>
        </row>
        <row r="29">
          <cell r="A29" t="str">
            <v>JE0948</v>
          </cell>
          <cell r="B29">
            <v>36433</v>
          </cell>
          <cell r="C29">
            <v>36433</v>
          </cell>
          <cell r="D29">
            <v>21</v>
          </cell>
          <cell r="E29" t="str">
            <v>Alvaston Road</v>
          </cell>
          <cell r="F29" t="str">
            <v>Nantwich</v>
          </cell>
          <cell r="G29" t="str">
            <v>Cheshire</v>
          </cell>
          <cell r="H29" t="str">
            <v>CW5 5WT</v>
          </cell>
          <cell r="I29">
            <v>12636.787903466691</v>
          </cell>
          <cell r="J29">
            <v>11870.921969923254</v>
          </cell>
          <cell r="K29">
            <v>0.01</v>
          </cell>
          <cell r="L29">
            <v>11752.212750224022</v>
          </cell>
          <cell r="M29">
            <v>327358.12921828096</v>
          </cell>
        </row>
        <row r="30">
          <cell r="A30" t="str">
            <v>JE1652</v>
          </cell>
          <cell r="B30">
            <v>36433</v>
          </cell>
          <cell r="C30">
            <v>36433</v>
          </cell>
          <cell r="D30">
            <v>5</v>
          </cell>
          <cell r="E30" t="str">
            <v>Tollemache Terrace</v>
          </cell>
          <cell r="F30" t="str">
            <v>Chester</v>
          </cell>
          <cell r="G30" t="str">
            <v>Cheshire</v>
          </cell>
          <cell r="H30" t="str">
            <v>CH2 3ED</v>
          </cell>
          <cell r="I30">
            <v>12667.086719382549</v>
          </cell>
          <cell r="J30">
            <v>11899.384493965425</v>
          </cell>
          <cell r="K30">
            <v>0.01</v>
          </cell>
          <cell r="L30">
            <v>11780.39064902577</v>
          </cell>
          <cell r="M30">
            <v>339138.51986730675</v>
          </cell>
        </row>
        <row r="31">
          <cell r="A31" t="str">
            <v>JE0590</v>
          </cell>
          <cell r="B31">
            <v>36433</v>
          </cell>
          <cell r="C31">
            <v>36433</v>
          </cell>
          <cell r="D31">
            <v>19</v>
          </cell>
          <cell r="E31" t="str">
            <v>Longroyd Crescent</v>
          </cell>
          <cell r="F31" t="str">
            <v>Hilltop</v>
          </cell>
          <cell r="G31" t="str">
            <v>Slaithwaite</v>
          </cell>
          <cell r="H31" t="str">
            <v>HD7 5DP</v>
          </cell>
          <cell r="I31">
            <v>12738.756311334037</v>
          </cell>
          <cell r="J31">
            <v>11966.710474283489</v>
          </cell>
          <cell r="K31">
            <v>0.01</v>
          </cell>
          <cell r="L31">
            <v>11847.043369540654</v>
          </cell>
          <cell r="M31">
            <v>350985.5632368474</v>
          </cell>
        </row>
        <row r="32">
          <cell r="A32" t="str">
            <v>JE1313</v>
          </cell>
          <cell r="B32">
            <v>36433</v>
          </cell>
          <cell r="C32">
            <v>36433</v>
          </cell>
          <cell r="D32">
            <v>17</v>
          </cell>
          <cell r="E32" t="str">
            <v>Cherwell Drive</v>
          </cell>
          <cell r="F32" t="str">
            <v>Birmingham</v>
          </cell>
          <cell r="G32">
            <v>0</v>
          </cell>
          <cell r="H32" t="str">
            <v>B36 0SS</v>
          </cell>
          <cell r="I32">
            <v>12762.503254968806</v>
          </cell>
          <cell r="J32">
            <v>11989.01820921312</v>
          </cell>
          <cell r="K32">
            <v>0.01</v>
          </cell>
          <cell r="L32">
            <v>11869.128027120989</v>
          </cell>
          <cell r="M32">
            <v>362854.69126396842</v>
          </cell>
        </row>
        <row r="33">
          <cell r="A33" t="str">
            <v>JE1568</v>
          </cell>
          <cell r="B33">
            <v>36433</v>
          </cell>
          <cell r="C33">
            <v>36433</v>
          </cell>
          <cell r="D33">
            <v>43</v>
          </cell>
          <cell r="E33" t="str">
            <v>Bramble Lane</v>
          </cell>
          <cell r="F33" t="str">
            <v>Mansfield</v>
          </cell>
          <cell r="G33" t="str">
            <v>Nottinghamshire</v>
          </cell>
          <cell r="H33" t="str">
            <v>NG18 3NP</v>
          </cell>
          <cell r="I33">
            <v>12828.609018838089</v>
          </cell>
          <cell r="J33">
            <v>12051.117563150932</v>
          </cell>
          <cell r="K33">
            <v>0.01</v>
          </cell>
          <cell r="L33">
            <v>11930.606387519423</v>
          </cell>
          <cell r="M33">
            <v>374785.29765148787</v>
          </cell>
        </row>
        <row r="34">
          <cell r="A34" t="str">
            <v>JE2356</v>
          </cell>
          <cell r="B34">
            <v>36433</v>
          </cell>
          <cell r="C34">
            <v>36433</v>
          </cell>
          <cell r="D34">
            <v>9</v>
          </cell>
          <cell r="E34" t="str">
            <v>Parkland Crescent</v>
          </cell>
          <cell r="F34" t="str">
            <v>Norwich</v>
          </cell>
          <cell r="G34" t="str">
            <v>Norfolk</v>
          </cell>
          <cell r="H34" t="str">
            <v>NR6 7RQ</v>
          </cell>
          <cell r="I34">
            <v>12864.599385080684</v>
          </cell>
          <cell r="J34">
            <v>12084.926695075794</v>
          </cell>
          <cell r="K34">
            <v>0.01</v>
          </cell>
          <cell r="L34">
            <v>11964.077428125036</v>
          </cell>
          <cell r="M34">
            <v>386749.37507961289</v>
          </cell>
        </row>
        <row r="35">
          <cell r="A35" t="str">
            <v>JE1503</v>
          </cell>
          <cell r="B35">
            <v>36433</v>
          </cell>
          <cell r="C35">
            <v>36433</v>
          </cell>
          <cell r="D35">
            <v>10</v>
          </cell>
          <cell r="E35" t="str">
            <v>Taylor Grove</v>
          </cell>
          <cell r="F35" t="str">
            <v>Morecambe</v>
          </cell>
          <cell r="G35" t="str">
            <v>Lancashire</v>
          </cell>
          <cell r="H35" t="str">
            <v>LA4 6HT</v>
          </cell>
          <cell r="I35">
            <v>13040.69369385167</v>
          </cell>
          <cell r="J35">
            <v>12250.348621497022</v>
          </cell>
          <cell r="K35">
            <v>0.01</v>
          </cell>
          <cell r="L35">
            <v>12127.845135282052</v>
          </cell>
          <cell r="M35">
            <v>398877.22021489491</v>
          </cell>
        </row>
        <row r="36">
          <cell r="A36" t="str">
            <v>JE0860</v>
          </cell>
          <cell r="B36">
            <v>36433</v>
          </cell>
          <cell r="C36">
            <v>36433</v>
          </cell>
          <cell r="D36" t="str">
            <v>8 Spencer Drive</v>
          </cell>
          <cell r="E36" t="str">
            <v>Tarleton</v>
          </cell>
          <cell r="F36" t="str">
            <v>Preston</v>
          </cell>
          <cell r="G36" t="str">
            <v>Lancs</v>
          </cell>
          <cell r="H36" t="str">
            <v>PR4 6AU</v>
          </cell>
          <cell r="I36">
            <v>13206.971634224479</v>
          </cell>
          <cell r="J36">
            <v>12406.549110938146</v>
          </cell>
          <cell r="K36">
            <v>0.01</v>
          </cell>
          <cell r="L36">
            <v>12282.483619828765</v>
          </cell>
          <cell r="M36">
            <v>411159.70383472368</v>
          </cell>
        </row>
        <row r="37">
          <cell r="A37" t="str">
            <v>JE1641</v>
          </cell>
          <cell r="B37">
            <v>36433</v>
          </cell>
          <cell r="C37">
            <v>36433</v>
          </cell>
          <cell r="D37">
            <v>46</v>
          </cell>
          <cell r="E37" t="str">
            <v>Chilton Grove</v>
          </cell>
          <cell r="F37" t="str">
            <v>Yeovil</v>
          </cell>
          <cell r="G37" t="str">
            <v>Somerset</v>
          </cell>
          <cell r="H37" t="str">
            <v>BA21 4AW</v>
          </cell>
          <cell r="I37">
            <v>13214.303323546392</v>
          </cell>
          <cell r="J37">
            <v>12413.436455452671</v>
          </cell>
          <cell r="K37">
            <v>0.01</v>
          </cell>
          <cell r="L37">
            <v>12289.302090898143</v>
          </cell>
          <cell r="M37">
            <v>423449.00592562184</v>
          </cell>
        </row>
        <row r="38">
          <cell r="A38" t="str">
            <v>JE1071</v>
          </cell>
          <cell r="B38">
            <v>36433</v>
          </cell>
          <cell r="C38">
            <v>36433</v>
          </cell>
          <cell r="D38" t="str">
            <v>123 Station Road</v>
          </cell>
          <cell r="E38" t="str">
            <v>West Moors</v>
          </cell>
          <cell r="F38" t="str">
            <v>Ferndown</v>
          </cell>
          <cell r="G38" t="str">
            <v>Dorset</v>
          </cell>
          <cell r="H38" t="str">
            <v>BH22 0HS</v>
          </cell>
          <cell r="I38">
            <v>13284.881376825828</v>
          </cell>
          <cell r="J38">
            <v>12479.737050957594</v>
          </cell>
          <cell r="K38">
            <v>0.01</v>
          </cell>
          <cell r="L38">
            <v>12354.939680448018</v>
          </cell>
          <cell r="M38">
            <v>435803.94560606987</v>
          </cell>
        </row>
        <row r="39">
          <cell r="A39" t="str">
            <v>JE1184</v>
          </cell>
          <cell r="B39">
            <v>36433</v>
          </cell>
          <cell r="C39">
            <v>36433</v>
          </cell>
          <cell r="D39" t="str">
            <v>6 Hoveton Drive</v>
          </cell>
          <cell r="E39" t="str">
            <v>Southfield</v>
          </cell>
          <cell r="F39" t="str">
            <v>Swaffham</v>
          </cell>
          <cell r="G39" t="str">
            <v>Norfolk</v>
          </cell>
          <cell r="H39" t="str">
            <v>PE37 7SQ</v>
          </cell>
          <cell r="I39">
            <v>13334.941038633235</v>
          </cell>
          <cell r="J39">
            <v>12526.762793867583</v>
          </cell>
          <cell r="K39">
            <v>0.01</v>
          </cell>
          <cell r="L39">
            <v>12401.495165928907</v>
          </cell>
          <cell r="M39">
            <v>448205.44077199878</v>
          </cell>
        </row>
        <row r="40">
          <cell r="A40" t="str">
            <v>JE1539</v>
          </cell>
          <cell r="B40">
            <v>36433</v>
          </cell>
          <cell r="C40">
            <v>36433</v>
          </cell>
          <cell r="D40">
            <v>11</v>
          </cell>
          <cell r="E40" t="str">
            <v>Mafeking Road</v>
          </cell>
          <cell r="F40" t="str">
            <v>Ashton</v>
          </cell>
          <cell r="G40" t="str">
            <v>Preston</v>
          </cell>
          <cell r="H40" t="str">
            <v>PR2 2JQ</v>
          </cell>
          <cell r="I40">
            <v>13385.730391899733</v>
          </cell>
          <cell r="J40">
            <v>12574.474004511869</v>
          </cell>
          <cell r="K40">
            <v>0.01</v>
          </cell>
          <cell r="L40">
            <v>12448.72926446675</v>
          </cell>
          <cell r="M40">
            <v>460654.17003646551</v>
          </cell>
        </row>
        <row r="41">
          <cell r="A41" t="str">
            <v>JE1373</v>
          </cell>
          <cell r="B41">
            <v>36433</v>
          </cell>
          <cell r="C41">
            <v>36433</v>
          </cell>
          <cell r="D41">
            <v>18</v>
          </cell>
          <cell r="E41" t="str">
            <v>Lancaster Gardens</v>
          </cell>
          <cell r="F41" t="str">
            <v>Penn</v>
          </cell>
          <cell r="G41" t="str">
            <v>Wolverhampton</v>
          </cell>
          <cell r="H41" t="str">
            <v>WV4 4DN</v>
          </cell>
          <cell r="I41">
            <v>13426.881665433904</v>
          </cell>
          <cell r="J41">
            <v>12613.131261468212</v>
          </cell>
          <cell r="K41">
            <v>0.01</v>
          </cell>
          <cell r="L41">
            <v>12486.99994885353</v>
          </cell>
          <cell r="M41">
            <v>473141.16998531902</v>
          </cell>
        </row>
        <row r="42">
          <cell r="A42" t="str">
            <v>JE2392</v>
          </cell>
          <cell r="B42">
            <v>36433</v>
          </cell>
          <cell r="C42">
            <v>36433</v>
          </cell>
          <cell r="D42" t="str">
            <v>5 Millbeck Close</v>
          </cell>
          <cell r="E42" t="str">
            <v>Weston</v>
          </cell>
          <cell r="F42" t="str">
            <v>Crewe</v>
          </cell>
          <cell r="G42" t="str">
            <v>Cheshire</v>
          </cell>
          <cell r="H42" t="str">
            <v>CW2 5LR</v>
          </cell>
          <cell r="I42">
            <v>13491.141054848073</v>
          </cell>
          <cell r="J42">
            <v>12673.496142433038</v>
          </cell>
          <cell r="K42">
            <v>0.01</v>
          </cell>
          <cell r="L42">
            <v>12546.761181008707</v>
          </cell>
          <cell r="M42">
            <v>485687.93116632773</v>
          </cell>
        </row>
        <row r="43">
          <cell r="A43" t="str">
            <v>JE2151</v>
          </cell>
          <cell r="B43">
            <v>36433</v>
          </cell>
          <cell r="C43">
            <v>36433</v>
          </cell>
          <cell r="D43" t="str">
            <v>C/o Mr S R Smith, Meadowside</v>
          </cell>
          <cell r="E43" t="str">
            <v>Harvest Hill, Off Stocks Road</v>
          </cell>
          <cell r="F43" t="str">
            <v>Worcester</v>
          </cell>
          <cell r="G43" t="str">
            <v>Worcestershire</v>
          </cell>
          <cell r="H43" t="str">
            <v>WR6 5HD</v>
          </cell>
          <cell r="I43">
            <v>13497.715111616322</v>
          </cell>
          <cell r="J43">
            <v>12679.671771518362</v>
          </cell>
          <cell r="K43">
            <v>0.01</v>
          </cell>
          <cell r="L43">
            <v>12552.875053803178</v>
          </cell>
          <cell r="M43">
            <v>498240.80622013094</v>
          </cell>
        </row>
        <row r="44">
          <cell r="A44" t="str">
            <v>JE2265</v>
          </cell>
          <cell r="B44">
            <v>36433</v>
          </cell>
          <cell r="C44">
            <v>36433</v>
          </cell>
          <cell r="D44" t="str">
            <v>7 Chambers Lane</v>
          </cell>
          <cell r="E44" t="str">
            <v>Mynydd Isa</v>
          </cell>
          <cell r="F44" t="str">
            <v>Mold</v>
          </cell>
          <cell r="G44" t="str">
            <v>Flintshire</v>
          </cell>
          <cell r="H44" t="str">
            <v>CH7 6UB</v>
          </cell>
          <cell r="I44">
            <v>13540.829572683928</v>
          </cell>
          <cell r="J44">
            <v>12720.173234945507</v>
          </cell>
          <cell r="K44">
            <v>0.01</v>
          </cell>
          <cell r="L44">
            <v>12592.971502596052</v>
          </cell>
          <cell r="M44">
            <v>510833.77772272698</v>
          </cell>
        </row>
        <row r="45">
          <cell r="A45" t="str">
            <v>JE1299</v>
          </cell>
          <cell r="B45">
            <v>36433</v>
          </cell>
          <cell r="C45">
            <v>36433</v>
          </cell>
          <cell r="D45">
            <v>24</v>
          </cell>
          <cell r="E45" t="str">
            <v>Stutton Close</v>
          </cell>
          <cell r="F45" t="str">
            <v>Stutton</v>
          </cell>
          <cell r="G45" t="str">
            <v>Ipswich</v>
          </cell>
          <cell r="H45" t="str">
            <v>IP9 2SG</v>
          </cell>
          <cell r="I45">
            <v>13603.887190871455</v>
          </cell>
          <cell r="J45">
            <v>12779.409179303488</v>
          </cell>
          <cell r="K45">
            <v>0.01</v>
          </cell>
          <cell r="L45">
            <v>12651.615087510452</v>
          </cell>
          <cell r="M45">
            <v>523485.39281023742</v>
          </cell>
        </row>
        <row r="46">
          <cell r="A46" t="str">
            <v>JE1548</v>
          </cell>
          <cell r="B46">
            <v>36433</v>
          </cell>
          <cell r="C46">
            <v>36433</v>
          </cell>
          <cell r="D46">
            <v>69</v>
          </cell>
          <cell r="E46" t="str">
            <v>Arundell Drive</v>
          </cell>
          <cell r="F46" t="str">
            <v>Barnsley</v>
          </cell>
          <cell r="G46" t="str">
            <v>South Yorkshire</v>
          </cell>
          <cell r="H46" t="str">
            <v>S71 5LE</v>
          </cell>
          <cell r="I46">
            <v>13640.183003039971</v>
          </cell>
          <cell r="J46">
            <v>12813.505245279972</v>
          </cell>
          <cell r="K46">
            <v>0.01</v>
          </cell>
          <cell r="L46">
            <v>12685.370192827171</v>
          </cell>
          <cell r="M46">
            <v>536170.76300306455</v>
          </cell>
        </row>
        <row r="47">
          <cell r="A47" t="str">
            <v>JE1611</v>
          </cell>
          <cell r="B47">
            <v>36433</v>
          </cell>
          <cell r="C47">
            <v>36433</v>
          </cell>
          <cell r="D47" t="str">
            <v>1 Felin Dyfrdwy</v>
          </cell>
          <cell r="E47" t="str">
            <v>Mill Street</v>
          </cell>
          <cell r="F47" t="str">
            <v>Llangollen</v>
          </cell>
          <cell r="G47" t="str">
            <v>Clwyd</v>
          </cell>
          <cell r="H47" t="str">
            <v>LL20 8RJ</v>
          </cell>
          <cell r="I47">
            <v>13719.540143683987</v>
          </cell>
          <cell r="J47">
            <v>12888.052862248593</v>
          </cell>
          <cell r="K47">
            <v>0.01</v>
          </cell>
          <cell r="L47">
            <v>12759.172333626108</v>
          </cell>
          <cell r="M47">
            <v>548929.93533669063</v>
          </cell>
        </row>
        <row r="48">
          <cell r="A48" t="str">
            <v>JE1683</v>
          </cell>
          <cell r="B48">
            <v>36433</v>
          </cell>
          <cell r="C48">
            <v>36433</v>
          </cell>
          <cell r="D48" t="str">
            <v>4 New Horwich Road</v>
          </cell>
          <cell r="E48" t="str">
            <v>Whaley Bridge</v>
          </cell>
          <cell r="F48" t="str">
            <v>High Peak</v>
          </cell>
          <cell r="G48" t="str">
            <v>Derbyshire</v>
          </cell>
          <cell r="H48" t="str">
            <v>SK23 7LG</v>
          </cell>
          <cell r="I48">
            <v>13752.413408001499</v>
          </cell>
          <cell r="J48">
            <v>12918.93380751656</v>
          </cell>
          <cell r="K48">
            <v>0.01</v>
          </cell>
          <cell r="L48">
            <v>12789.744469441393</v>
          </cell>
          <cell r="M48">
            <v>561719.67980613199</v>
          </cell>
        </row>
        <row r="49">
          <cell r="A49" t="str">
            <v>JE1657</v>
          </cell>
          <cell r="B49">
            <v>36433</v>
          </cell>
          <cell r="C49">
            <v>36433</v>
          </cell>
          <cell r="D49" t="str">
            <v>1 Hazel Close</v>
          </cell>
          <cell r="E49" t="str">
            <v>Marple</v>
          </cell>
          <cell r="F49" t="str">
            <v>Stockport</v>
          </cell>
          <cell r="G49" t="str">
            <v>Cheshire</v>
          </cell>
          <cell r="H49" t="str">
            <v>SK6 7QT</v>
          </cell>
          <cell r="I49">
            <v>13759.690949801927</v>
          </cell>
          <cell r="J49">
            <v>12925.770286177567</v>
          </cell>
          <cell r="K49">
            <v>0.01</v>
          </cell>
          <cell r="L49">
            <v>12796.512583315791</v>
          </cell>
          <cell r="M49">
            <v>574516.19238944782</v>
          </cell>
        </row>
        <row r="50">
          <cell r="A50" t="str">
            <v>JE1682</v>
          </cell>
          <cell r="B50">
            <v>36433</v>
          </cell>
          <cell r="C50">
            <v>36433</v>
          </cell>
          <cell r="D50">
            <v>39</v>
          </cell>
          <cell r="E50" t="str">
            <v>Derwent Close</v>
          </cell>
          <cell r="F50" t="str">
            <v>Rugby</v>
          </cell>
          <cell r="G50" t="str">
            <v>Warwickshire</v>
          </cell>
          <cell r="H50" t="str">
            <v>CV21 1JX</v>
          </cell>
          <cell r="I50">
            <v>13790.425814221675</v>
          </cell>
          <cell r="J50">
            <v>12954.642431541573</v>
          </cell>
          <cell r="K50">
            <v>0.01</v>
          </cell>
          <cell r="L50">
            <v>12825.096007226157</v>
          </cell>
          <cell r="M50">
            <v>587341.28839667398</v>
          </cell>
        </row>
        <row r="51">
          <cell r="A51" t="str">
            <v>JE0564</v>
          </cell>
          <cell r="B51">
            <v>36433</v>
          </cell>
          <cell r="C51">
            <v>36433</v>
          </cell>
          <cell r="D51">
            <v>5</v>
          </cell>
          <cell r="E51" t="str">
            <v>Shalbourne Road</v>
          </cell>
          <cell r="F51" t="str">
            <v>Walkden</v>
          </cell>
          <cell r="G51" t="str">
            <v>Manchester</v>
          </cell>
          <cell r="H51" t="str">
            <v>M28 0SH</v>
          </cell>
          <cell r="I51">
            <v>13798.188530856614</v>
          </cell>
          <cell r="J51">
            <v>12961.934680501667</v>
          </cell>
          <cell r="K51">
            <v>0.01</v>
          </cell>
          <cell r="L51">
            <v>12832.31533369665</v>
          </cell>
          <cell r="M51">
            <v>600173.60373037064</v>
          </cell>
        </row>
        <row r="52">
          <cell r="A52" t="str">
            <v>JE2103</v>
          </cell>
          <cell r="B52">
            <v>36433</v>
          </cell>
          <cell r="C52">
            <v>36433</v>
          </cell>
          <cell r="D52" t="str">
            <v>6 Wallner Crescent</v>
          </cell>
          <cell r="E52" t="str">
            <v>Felpham</v>
          </cell>
          <cell r="F52" t="str">
            <v>Bognor Regis</v>
          </cell>
          <cell r="G52" t="str">
            <v>West Sussex</v>
          </cell>
          <cell r="H52" t="str">
            <v>PO22 7QE</v>
          </cell>
          <cell r="I52">
            <v>13853.306713529697</v>
          </cell>
          <cell r="J52">
            <v>13013.71236725517</v>
          </cell>
          <cell r="K52">
            <v>0.01</v>
          </cell>
          <cell r="L52">
            <v>12883.575243582618</v>
          </cell>
          <cell r="M52">
            <v>613057.17897395324</v>
          </cell>
        </row>
        <row r="53">
          <cell r="A53" t="str">
            <v>JE1538</v>
          </cell>
          <cell r="B53">
            <v>36433</v>
          </cell>
          <cell r="C53">
            <v>36433</v>
          </cell>
          <cell r="D53">
            <v>53</v>
          </cell>
          <cell r="E53" t="str">
            <v>Park Street</v>
          </cell>
          <cell r="F53" t="str">
            <v>Tamworth</v>
          </cell>
          <cell r="G53" t="str">
            <v>Staffordshire</v>
          </cell>
          <cell r="H53" t="str">
            <v>B79 7QP</v>
          </cell>
          <cell r="I53">
            <v>13861.724862098416</v>
          </cell>
          <cell r="J53">
            <v>13021.620325001542</v>
          </cell>
          <cell r="K53">
            <v>0.01</v>
          </cell>
          <cell r="L53">
            <v>12891.404121751526</v>
          </cell>
          <cell r="M53">
            <v>625948.58309570479</v>
          </cell>
        </row>
        <row r="54">
          <cell r="A54" t="str">
            <v>JE1067</v>
          </cell>
          <cell r="B54">
            <v>36433</v>
          </cell>
          <cell r="C54">
            <v>36433</v>
          </cell>
          <cell r="D54">
            <v>70</v>
          </cell>
          <cell r="E54" t="str">
            <v>Broadway Grove</v>
          </cell>
          <cell r="F54" t="str">
            <v>Worcester</v>
          </cell>
          <cell r="G54">
            <v>0</v>
          </cell>
          <cell r="H54" t="str">
            <v>WR2 5EY</v>
          </cell>
          <cell r="I54">
            <v>13874.115025526455</v>
          </cell>
          <cell r="J54">
            <v>13033.259569433942</v>
          </cell>
          <cell r="K54">
            <v>0.01</v>
          </cell>
          <cell r="L54">
            <v>12902.926973739603</v>
          </cell>
          <cell r="M54">
            <v>638851.51006944443</v>
          </cell>
        </row>
        <row r="55">
          <cell r="A55" t="str">
            <v>JE0779</v>
          </cell>
          <cell r="B55">
            <v>36433</v>
          </cell>
          <cell r="C55">
            <v>36433</v>
          </cell>
          <cell r="D55">
            <v>108</v>
          </cell>
          <cell r="E55" t="str">
            <v>Talbot Road</v>
          </cell>
          <cell r="F55" t="str">
            <v>Leeds</v>
          </cell>
          <cell r="G55">
            <v>0</v>
          </cell>
          <cell r="H55" t="str">
            <v>LS8 1HB</v>
          </cell>
          <cell r="I55">
            <v>13874.942356700187</v>
          </cell>
          <cell r="J55">
            <v>13034.036759324417</v>
          </cell>
          <cell r="K55">
            <v>0.01</v>
          </cell>
          <cell r="L55">
            <v>12903.696391731173</v>
          </cell>
          <cell r="M55">
            <v>651755.20646117558</v>
          </cell>
        </row>
        <row r="56">
          <cell r="A56" t="str">
            <v>JE2028</v>
          </cell>
          <cell r="B56">
            <v>36433</v>
          </cell>
          <cell r="C56">
            <v>36433</v>
          </cell>
          <cell r="D56">
            <v>62</v>
          </cell>
          <cell r="E56" t="str">
            <v>Melbury Road</v>
          </cell>
          <cell r="F56" t="str">
            <v>Nottingham</v>
          </cell>
          <cell r="G56" t="str">
            <v>Nottinghamshire</v>
          </cell>
          <cell r="H56" t="str">
            <v>NG5 4PF</v>
          </cell>
          <cell r="I56">
            <v>13927.197397423426</v>
          </cell>
          <cell r="J56">
            <v>13083.124827882611</v>
          </cell>
          <cell r="K56">
            <v>0.01</v>
          </cell>
          <cell r="L56">
            <v>12952.293579603785</v>
          </cell>
          <cell r="M56">
            <v>664707.50004077936</v>
          </cell>
        </row>
        <row r="57">
          <cell r="A57" t="str">
            <v>JE1850</v>
          </cell>
          <cell r="B57">
            <v>36433</v>
          </cell>
          <cell r="C57">
            <v>36433</v>
          </cell>
          <cell r="D57">
            <v>4</v>
          </cell>
          <cell r="E57" t="str">
            <v>Drummond View</v>
          </cell>
          <cell r="F57" t="str">
            <v>Bishop Thorpe York</v>
          </cell>
          <cell r="G57" t="str">
            <v>North Yorkshire</v>
          </cell>
          <cell r="H57" t="str">
            <v>YO23 2SH</v>
          </cell>
          <cell r="I57">
            <v>13975.14965320392</v>
          </cell>
          <cell r="J57">
            <v>13128.170886343076</v>
          </cell>
          <cell r="K57">
            <v>0.01</v>
          </cell>
          <cell r="L57">
            <v>12996.889177479645</v>
          </cell>
          <cell r="M57">
            <v>677704.38921825902</v>
          </cell>
        </row>
        <row r="58">
          <cell r="A58" t="str">
            <v>JE0538</v>
          </cell>
          <cell r="B58">
            <v>36433</v>
          </cell>
          <cell r="C58">
            <v>36433</v>
          </cell>
          <cell r="D58">
            <v>46</v>
          </cell>
          <cell r="E58" t="str">
            <v>Quantock Way</v>
          </cell>
          <cell r="F58" t="str">
            <v>Chesterfield</v>
          </cell>
          <cell r="G58" t="str">
            <v>Derbyshire</v>
          </cell>
          <cell r="H58" t="str">
            <v>S40 4LJ</v>
          </cell>
          <cell r="I58">
            <v>14032.865490522752</v>
          </cell>
          <cell r="J58">
            <v>13182.388794127433</v>
          </cell>
          <cell r="K58">
            <v>0.01</v>
          </cell>
          <cell r="L58">
            <v>13050.564906186159</v>
          </cell>
          <cell r="M58">
            <v>690754.95412444521</v>
          </cell>
        </row>
        <row r="59">
          <cell r="A59" t="str">
            <v>JE1155</v>
          </cell>
          <cell r="B59">
            <v>36433</v>
          </cell>
          <cell r="C59">
            <v>36433</v>
          </cell>
          <cell r="D59" t="str">
            <v>Kelsham</v>
          </cell>
          <cell r="E59" t="str">
            <v>9 Shalloak Road</v>
          </cell>
          <cell r="F59" t="str">
            <v>Broad Oak</v>
          </cell>
          <cell r="G59">
            <v>0</v>
          </cell>
          <cell r="H59" t="str">
            <v>CT2 09D</v>
          </cell>
          <cell r="I59">
            <v>14059.914399244744</v>
          </cell>
          <cell r="J59">
            <v>13207.798375048093</v>
          </cell>
          <cell r="K59">
            <v>0.01</v>
          </cell>
          <cell r="L59">
            <v>13075.720391297611</v>
          </cell>
          <cell r="M59">
            <v>703830.67451574281</v>
          </cell>
        </row>
        <row r="60">
          <cell r="A60" t="str">
            <v>JE1246</v>
          </cell>
          <cell r="B60">
            <v>36433</v>
          </cell>
          <cell r="C60">
            <v>36433</v>
          </cell>
          <cell r="D60">
            <v>2</v>
          </cell>
          <cell r="E60" t="str">
            <v>Kingsway</v>
          </cell>
          <cell r="F60" t="str">
            <v>Wisbech</v>
          </cell>
          <cell r="G60" t="str">
            <v>Cambridgeshire</v>
          </cell>
          <cell r="H60" t="str">
            <v>PE13 3DU</v>
          </cell>
          <cell r="I60">
            <v>14108.955685213965</v>
          </cell>
          <cell r="J60">
            <v>13253.867461867663</v>
          </cell>
          <cell r="K60">
            <v>0.01</v>
          </cell>
          <cell r="L60">
            <v>13121.328787248987</v>
          </cell>
          <cell r="M60">
            <v>716952.00330299174</v>
          </cell>
        </row>
        <row r="61">
          <cell r="A61" t="str">
            <v>JE0805</v>
          </cell>
          <cell r="B61">
            <v>36433</v>
          </cell>
          <cell r="C61">
            <v>36433</v>
          </cell>
          <cell r="D61">
            <v>13</v>
          </cell>
          <cell r="E61" t="str">
            <v>Cantref</v>
          </cell>
          <cell r="F61" t="str">
            <v>Tywyn</v>
          </cell>
          <cell r="G61" t="str">
            <v>Gwynedd</v>
          </cell>
          <cell r="H61" t="str">
            <v>LL36 0BW</v>
          </cell>
          <cell r="I61">
            <v>14130.071486239647</v>
          </cell>
          <cell r="J61">
            <v>13273.703517376638</v>
          </cell>
          <cell r="K61">
            <v>0.01</v>
          </cell>
          <cell r="L61">
            <v>13140.966482202872</v>
          </cell>
          <cell r="M61">
            <v>730092.96978519461</v>
          </cell>
        </row>
        <row r="62">
          <cell r="A62" t="str">
            <v>JE0504</v>
          </cell>
          <cell r="B62">
            <v>36433</v>
          </cell>
          <cell r="C62">
            <v>36433</v>
          </cell>
          <cell r="D62" t="str">
            <v>16 Valley Lane</v>
          </cell>
          <cell r="E62" t="str">
            <v>Carnon Downs</v>
          </cell>
          <cell r="F62" t="str">
            <v>Truro</v>
          </cell>
          <cell r="G62" t="str">
            <v>Cornwall</v>
          </cell>
          <cell r="H62" t="str">
            <v>TR3 6LP</v>
          </cell>
          <cell r="I62">
            <v>14149.72406050927</v>
          </cell>
          <cell r="J62">
            <v>13292.165026539011</v>
          </cell>
          <cell r="K62">
            <v>0.01</v>
          </cell>
          <cell r="L62">
            <v>13159.24337627362</v>
          </cell>
          <cell r="M62">
            <v>743252.21316146827</v>
          </cell>
        </row>
        <row r="63">
          <cell r="A63" t="str">
            <v>JE1230</v>
          </cell>
          <cell r="B63">
            <v>36433</v>
          </cell>
          <cell r="C63">
            <v>36433</v>
          </cell>
          <cell r="D63">
            <v>13</v>
          </cell>
          <cell r="E63" t="str">
            <v>Lindale Avenue</v>
          </cell>
          <cell r="F63" t="str">
            <v>Hornsea</v>
          </cell>
          <cell r="G63" t="str">
            <v>North Humberside</v>
          </cell>
          <cell r="H63" t="str">
            <v>HU18 1RN</v>
          </cell>
          <cell r="I63">
            <v>14155.210630442651</v>
          </cell>
          <cell r="J63">
            <v>13297.319077082489</v>
          </cell>
          <cell r="K63">
            <v>0.01</v>
          </cell>
          <cell r="L63">
            <v>13164.345886311665</v>
          </cell>
          <cell r="M63">
            <v>756416.55904777988</v>
          </cell>
        </row>
        <row r="64">
          <cell r="A64" t="str">
            <v>JE2139</v>
          </cell>
          <cell r="B64">
            <v>36433</v>
          </cell>
          <cell r="C64">
            <v>36433</v>
          </cell>
          <cell r="D64">
            <v>12</v>
          </cell>
          <cell r="E64" t="str">
            <v>Beaufort Close</v>
          </cell>
          <cell r="F64" t="str">
            <v>Runcorn</v>
          </cell>
          <cell r="G64" t="str">
            <v>Cheshire</v>
          </cell>
          <cell r="H64" t="str">
            <v>WA7 4AB</v>
          </cell>
          <cell r="I64">
            <v>14168.971308983062</v>
          </cell>
          <cell r="J64">
            <v>13310.245775105299</v>
          </cell>
          <cell r="K64">
            <v>0.01</v>
          </cell>
          <cell r="L64">
            <v>13177.143317354246</v>
          </cell>
          <cell r="M64">
            <v>769593.70236513414</v>
          </cell>
        </row>
        <row r="65">
          <cell r="A65" t="str">
            <v>JE2035</v>
          </cell>
          <cell r="B65">
            <v>36433</v>
          </cell>
          <cell r="C65">
            <v>36433</v>
          </cell>
          <cell r="D65" t="str">
            <v>40 Springwood Drive</v>
          </cell>
          <cell r="E65" t="str">
            <v>Copley Lane</v>
          </cell>
          <cell r="F65" t="str">
            <v>Halifax</v>
          </cell>
          <cell r="G65" t="str">
            <v>West Yorkshire</v>
          </cell>
          <cell r="H65" t="str">
            <v>HX3 0TQ</v>
          </cell>
          <cell r="I65">
            <v>14184.982927470319</v>
          </cell>
          <cell r="J65">
            <v>13325.286992472116</v>
          </cell>
          <cell r="K65">
            <v>0.01</v>
          </cell>
          <cell r="L65">
            <v>13192.034122547395</v>
          </cell>
          <cell r="M65">
            <v>782785.73648768151</v>
          </cell>
        </row>
        <row r="66">
          <cell r="A66" t="str">
            <v>JE1508</v>
          </cell>
          <cell r="B66">
            <v>36433</v>
          </cell>
          <cell r="C66">
            <v>36433</v>
          </cell>
          <cell r="D66" t="str">
            <v>7 Chapelgate</v>
          </cell>
          <cell r="E66" t="str">
            <v>Sutton St James</v>
          </cell>
          <cell r="F66" t="str">
            <v>Spalding</v>
          </cell>
          <cell r="G66" t="str">
            <v>Lincolnshire</v>
          </cell>
          <cell r="H66" t="str">
            <v>PE12 0EF</v>
          </cell>
          <cell r="I66">
            <v>14218.767408696129</v>
          </cell>
          <cell r="J66">
            <v>13357.023929381212</v>
          </cell>
          <cell r="K66">
            <v>0.01</v>
          </cell>
          <cell r="L66">
            <v>13223.453690087399</v>
          </cell>
          <cell r="M66">
            <v>796009.19017776893</v>
          </cell>
        </row>
        <row r="67">
          <cell r="A67" t="str">
            <v>JE1476</v>
          </cell>
          <cell r="B67">
            <v>36433</v>
          </cell>
          <cell r="C67">
            <v>36433</v>
          </cell>
          <cell r="D67">
            <v>34</v>
          </cell>
          <cell r="E67" t="str">
            <v>Bond Road</v>
          </cell>
          <cell r="F67" t="str">
            <v>Barnsley</v>
          </cell>
          <cell r="G67" t="str">
            <v>South Yorkshire</v>
          </cell>
          <cell r="H67" t="str">
            <v>S75 2TN</v>
          </cell>
          <cell r="I67">
            <v>14345.971104069858</v>
          </cell>
          <cell r="J67">
            <v>13476.518309883806</v>
          </cell>
          <cell r="K67">
            <v>0.01</v>
          </cell>
          <cell r="L67">
            <v>13341.753126784968</v>
          </cell>
          <cell r="M67">
            <v>809350.94330455386</v>
          </cell>
        </row>
        <row r="68">
          <cell r="A68" t="str">
            <v>JE1451</v>
          </cell>
          <cell r="B68">
            <v>36433</v>
          </cell>
          <cell r="C68">
            <v>36433</v>
          </cell>
          <cell r="D68">
            <v>32</v>
          </cell>
          <cell r="E68" t="str">
            <v>Deneside Crescent</v>
          </cell>
          <cell r="F68" t="str">
            <v>Stockport</v>
          </cell>
          <cell r="G68" t="str">
            <v>Cheshire</v>
          </cell>
          <cell r="H68" t="str">
            <v>SK7 4NU</v>
          </cell>
          <cell r="I68">
            <v>14353.244832939972</v>
          </cell>
          <cell r="J68">
            <v>13483.351206701185</v>
          </cell>
          <cell r="K68">
            <v>0.01</v>
          </cell>
          <cell r="L68">
            <v>13348.517694634173</v>
          </cell>
          <cell r="M68">
            <v>822699.46099918801</v>
          </cell>
        </row>
        <row r="69">
          <cell r="A69" t="str">
            <v>JE2173</v>
          </cell>
          <cell r="B69">
            <v>36433</v>
          </cell>
          <cell r="C69">
            <v>36433</v>
          </cell>
          <cell r="D69">
            <v>62</v>
          </cell>
          <cell r="E69" t="str">
            <v>Rosefield Crescent</v>
          </cell>
          <cell r="F69" t="str">
            <v>Rochdale</v>
          </cell>
          <cell r="G69" t="str">
            <v>Lancashire</v>
          </cell>
          <cell r="H69" t="str">
            <v>OL16 5BD</v>
          </cell>
          <cell r="I69">
            <v>14461.994154975086</v>
          </cell>
          <cell r="J69">
            <v>13585.509660734171</v>
          </cell>
          <cell r="K69">
            <v>0.01</v>
          </cell>
          <cell r="L69">
            <v>13449.654564126829</v>
          </cell>
          <cell r="M69">
            <v>836149.11556331487</v>
          </cell>
        </row>
        <row r="70">
          <cell r="A70" t="str">
            <v>JE1557</v>
          </cell>
          <cell r="B70">
            <v>36433</v>
          </cell>
          <cell r="C70">
            <v>36433</v>
          </cell>
          <cell r="D70">
            <v>16</v>
          </cell>
          <cell r="E70" t="str">
            <v>Coten End</v>
          </cell>
          <cell r="F70" t="str">
            <v>Warwick</v>
          </cell>
          <cell r="G70">
            <v>0</v>
          </cell>
          <cell r="H70" t="str">
            <v>CV34 4NP</v>
          </cell>
          <cell r="I70">
            <v>14471.454846508312</v>
          </cell>
          <cell r="J70">
            <v>13594.396977022958</v>
          </cell>
          <cell r="K70">
            <v>0.01</v>
          </cell>
          <cell r="L70">
            <v>13458.453007252729</v>
          </cell>
          <cell r="M70">
            <v>849607.56857056764</v>
          </cell>
        </row>
        <row r="71">
          <cell r="A71" t="str">
            <v>JE2177</v>
          </cell>
          <cell r="B71">
            <v>36433</v>
          </cell>
          <cell r="C71">
            <v>36433</v>
          </cell>
          <cell r="D71">
            <v>19</v>
          </cell>
          <cell r="E71" t="str">
            <v>Windsor Drive</v>
          </cell>
          <cell r="F71" t="str">
            <v>Houghton le Spring</v>
          </cell>
          <cell r="G71" t="str">
            <v>Tyne and Wear</v>
          </cell>
          <cell r="H71" t="str">
            <v>DH5 8JS</v>
          </cell>
          <cell r="I71">
            <v>14546.294564558188</v>
          </cell>
          <cell r="J71">
            <v>13664.700954584963</v>
          </cell>
          <cell r="K71">
            <v>0.01</v>
          </cell>
          <cell r="L71">
            <v>13528.053945039113</v>
          </cell>
          <cell r="M71">
            <v>863135.62251560681</v>
          </cell>
        </row>
        <row r="72">
          <cell r="A72" t="str">
            <v>JE1323</v>
          </cell>
          <cell r="B72">
            <v>36433</v>
          </cell>
          <cell r="C72">
            <v>36433</v>
          </cell>
          <cell r="D72">
            <v>24</v>
          </cell>
          <cell r="E72" t="str">
            <v>Andrews Place</v>
          </cell>
          <cell r="F72" t="str">
            <v>Hunstanton</v>
          </cell>
          <cell r="G72" t="str">
            <v>Norfolk</v>
          </cell>
          <cell r="H72" t="str">
            <v>PE36 5PD</v>
          </cell>
          <cell r="I72">
            <v>14605.867298320436</v>
          </cell>
          <cell r="J72">
            <v>13720.663219634347</v>
          </cell>
          <cell r="K72">
            <v>0.01</v>
          </cell>
          <cell r="L72">
            <v>13583.456587438004</v>
          </cell>
          <cell r="M72">
            <v>876719.07910304482</v>
          </cell>
        </row>
        <row r="73">
          <cell r="A73" t="str">
            <v>JE1494</v>
          </cell>
          <cell r="B73">
            <v>36433</v>
          </cell>
          <cell r="C73">
            <v>36433</v>
          </cell>
          <cell r="D73">
            <v>10</v>
          </cell>
          <cell r="E73" t="str">
            <v>Loverock Crescent</v>
          </cell>
          <cell r="F73" t="str">
            <v>Rugby</v>
          </cell>
          <cell r="G73" t="str">
            <v>Warwickshire</v>
          </cell>
          <cell r="H73" t="str">
            <v>CV21 4AJ</v>
          </cell>
          <cell r="I73">
            <v>14635.677058665206</v>
          </cell>
          <cell r="J73">
            <v>13748.666327837011</v>
          </cell>
          <cell r="K73">
            <v>0.01</v>
          </cell>
          <cell r="L73">
            <v>13611.17966455864</v>
          </cell>
          <cell r="M73">
            <v>890330.25876760343</v>
          </cell>
        </row>
        <row r="74">
          <cell r="A74" t="str">
            <v>JE1390</v>
          </cell>
          <cell r="B74">
            <v>36433</v>
          </cell>
          <cell r="C74">
            <v>36433</v>
          </cell>
          <cell r="D74">
            <v>135</v>
          </cell>
          <cell r="E74" t="str">
            <v>Weston Road</v>
          </cell>
          <cell r="F74" t="str">
            <v>Guildford</v>
          </cell>
          <cell r="G74" t="str">
            <v>Surrey</v>
          </cell>
          <cell r="H74" t="str">
            <v>GU2 8AN</v>
          </cell>
          <cell r="I74">
            <v>14702.65071707815</v>
          </cell>
          <cell r="J74">
            <v>13811.580976649171</v>
          </cell>
          <cell r="K74">
            <v>0.01</v>
          </cell>
          <cell r="L74">
            <v>13673.465166882679</v>
          </cell>
          <cell r="M74">
            <v>904003.72393448616</v>
          </cell>
        </row>
        <row r="75">
          <cell r="A75" t="str">
            <v>JE1130</v>
          </cell>
          <cell r="B75">
            <v>36433</v>
          </cell>
          <cell r="C75">
            <v>36433</v>
          </cell>
          <cell r="D75">
            <v>9</v>
          </cell>
          <cell r="E75" t="str">
            <v>Sairard Gardens</v>
          </cell>
          <cell r="F75" t="str">
            <v>Leigh-on-Sea</v>
          </cell>
          <cell r="G75" t="str">
            <v>Essex</v>
          </cell>
          <cell r="H75" t="str">
            <v>SS9 5AJ</v>
          </cell>
          <cell r="I75">
            <v>14717.545467565762</v>
          </cell>
          <cell r="J75">
            <v>13825.573014986017</v>
          </cell>
          <cell r="K75">
            <v>0.01</v>
          </cell>
          <cell r="L75">
            <v>13687.317284836157</v>
          </cell>
          <cell r="M75">
            <v>917691.04121932236</v>
          </cell>
        </row>
        <row r="76">
          <cell r="A76" t="str">
            <v>JE2241</v>
          </cell>
          <cell r="B76">
            <v>36433</v>
          </cell>
          <cell r="C76">
            <v>36433</v>
          </cell>
          <cell r="D76" t="str">
            <v>3 Norman Close</v>
          </cell>
          <cell r="E76" t="str">
            <v>Worsbrough</v>
          </cell>
          <cell r="F76" t="str">
            <v>Barnsley</v>
          </cell>
          <cell r="G76" t="str">
            <v>South Yorkshire</v>
          </cell>
          <cell r="H76" t="str">
            <v>S70 5QB</v>
          </cell>
          <cell r="I76">
            <v>14752.622088345997</v>
          </cell>
          <cell r="J76">
            <v>13858.523779961391</v>
          </cell>
          <cell r="K76">
            <v>0.01</v>
          </cell>
          <cell r="L76">
            <v>13719.938542161777</v>
          </cell>
          <cell r="M76">
            <v>931410.97976148408</v>
          </cell>
        </row>
        <row r="77">
          <cell r="A77" t="str">
            <v>JE1759</v>
          </cell>
          <cell r="B77">
            <v>36433</v>
          </cell>
          <cell r="C77">
            <v>36433</v>
          </cell>
          <cell r="D77">
            <v>2</v>
          </cell>
          <cell r="E77" t="str">
            <v>Darley Close</v>
          </cell>
          <cell r="F77" t="str">
            <v>Sheffield</v>
          </cell>
          <cell r="G77" t="str">
            <v>South Yorkshire</v>
          </cell>
          <cell r="H77" t="str">
            <v>S26 7XF</v>
          </cell>
          <cell r="I77">
            <v>14794.926580852392</v>
          </cell>
          <cell r="J77">
            <v>13898.264363831035</v>
          </cell>
          <cell r="K77">
            <v>0.01</v>
          </cell>
          <cell r="L77">
            <v>13759.281720192725</v>
          </cell>
          <cell r="M77">
            <v>945170.26148167683</v>
          </cell>
        </row>
        <row r="78">
          <cell r="A78" t="str">
            <v>JE0915</v>
          </cell>
          <cell r="B78">
            <v>36433</v>
          </cell>
          <cell r="C78">
            <v>36433</v>
          </cell>
          <cell r="D78">
            <v>18</v>
          </cell>
          <cell r="E78" t="str">
            <v>Johns Close</v>
          </cell>
          <cell r="F78" t="str">
            <v>Hinckley</v>
          </cell>
          <cell r="G78" t="str">
            <v>Leicestershire</v>
          </cell>
          <cell r="H78" t="str">
            <v>LE10 2LY</v>
          </cell>
          <cell r="I78">
            <v>14798.099405217317</v>
          </cell>
          <cell r="J78">
            <v>13901.244895810207</v>
          </cell>
          <cell r="K78">
            <v>0.01</v>
          </cell>
          <cell r="L78">
            <v>13762.232446852104</v>
          </cell>
          <cell r="M78">
            <v>958932.49392852897</v>
          </cell>
        </row>
        <row r="79">
          <cell r="A79" t="str">
            <v>JE2062</v>
          </cell>
          <cell r="B79">
            <v>36433</v>
          </cell>
          <cell r="C79">
            <v>36433</v>
          </cell>
          <cell r="D79" t="str">
            <v>Rosland</v>
          </cell>
          <cell r="E79" t="str">
            <v>Church Lane</v>
          </cell>
          <cell r="F79" t="str">
            <v>Pitsford</v>
          </cell>
          <cell r="G79" t="str">
            <v>Northamptonshire</v>
          </cell>
          <cell r="H79" t="str">
            <v>NN6 9AJ</v>
          </cell>
          <cell r="I79">
            <v>14832.654271494494</v>
          </cell>
          <cell r="J79">
            <v>13933.705527767554</v>
          </cell>
          <cell r="K79">
            <v>0.01</v>
          </cell>
          <cell r="L79">
            <v>13794.368472489878</v>
          </cell>
          <cell r="M79">
            <v>972726.86240101885</v>
          </cell>
        </row>
        <row r="80">
          <cell r="A80" t="str">
            <v>JE2068</v>
          </cell>
          <cell r="B80">
            <v>36433</v>
          </cell>
          <cell r="C80">
            <v>36433</v>
          </cell>
          <cell r="D80" t="str">
            <v>44 Wordsworth Drive</v>
          </cell>
          <cell r="E80" t="str">
            <v>Bletchley</v>
          </cell>
          <cell r="F80" t="str">
            <v>Milton Keynes</v>
          </cell>
          <cell r="G80" t="str">
            <v>Buckinghamshire</v>
          </cell>
          <cell r="H80" t="str">
            <v>MK3 5HR</v>
          </cell>
          <cell r="I80">
            <v>14856.918011584583</v>
          </cell>
          <cell r="J80">
            <v>13956.498738155215</v>
          </cell>
          <cell r="K80">
            <v>0.01</v>
          </cell>
          <cell r="L80">
            <v>13816.933750773662</v>
          </cell>
          <cell r="M80">
            <v>986543.79615179251</v>
          </cell>
        </row>
        <row r="81">
          <cell r="A81" t="str">
            <v>JE1433</v>
          </cell>
          <cell r="B81">
            <v>36433</v>
          </cell>
          <cell r="C81">
            <v>36433</v>
          </cell>
          <cell r="D81">
            <v>18</v>
          </cell>
          <cell r="E81" t="str">
            <v>Alisan Road</v>
          </cell>
          <cell r="F81" t="str">
            <v>Poulton-le-Fylde</v>
          </cell>
          <cell r="G81" t="str">
            <v>Lancashire</v>
          </cell>
          <cell r="H81" t="str">
            <v>FY6 7QF</v>
          </cell>
          <cell r="I81">
            <v>14861.544800294005</v>
          </cell>
          <cell r="J81">
            <v>13960.845115427701</v>
          </cell>
          <cell r="K81">
            <v>0.01</v>
          </cell>
          <cell r="L81">
            <v>13821.236664273423</v>
          </cell>
          <cell r="M81">
            <v>1000365.0328160659</v>
          </cell>
        </row>
        <row r="82">
          <cell r="A82" t="str">
            <v>JE1882</v>
          </cell>
          <cell r="B82">
            <v>36433</v>
          </cell>
          <cell r="C82">
            <v>36433</v>
          </cell>
          <cell r="D82" t="str">
            <v>14 Mountbatten Road</v>
          </cell>
          <cell r="E82" t="str">
            <v>Dersingham</v>
          </cell>
          <cell r="F82" t="str">
            <v>King's Lynn</v>
          </cell>
          <cell r="G82" t="str">
            <v>Norfolk</v>
          </cell>
          <cell r="H82" t="str">
            <v>PE31 6YE</v>
          </cell>
          <cell r="I82">
            <v>14862.271890557302</v>
          </cell>
          <cell r="J82">
            <v>13961.528139614435</v>
          </cell>
          <cell r="K82">
            <v>0.01</v>
          </cell>
          <cell r="L82">
            <v>13821.912858218289</v>
          </cell>
          <cell r="M82">
            <v>1014186.9456742842</v>
          </cell>
        </row>
        <row r="83">
          <cell r="A83" t="str">
            <v>JE2514</v>
          </cell>
          <cell r="B83">
            <v>36433</v>
          </cell>
          <cell r="C83">
            <v>36433</v>
          </cell>
          <cell r="D83">
            <v>38</v>
          </cell>
          <cell r="E83" t="str">
            <v>Whilestone Way</v>
          </cell>
          <cell r="F83" t="str">
            <v>Swindon</v>
          </cell>
          <cell r="G83" t="str">
            <v>Wiltshire</v>
          </cell>
          <cell r="H83" t="str">
            <v>SN3 4HS</v>
          </cell>
          <cell r="I83">
            <v>14878.979036902461</v>
          </cell>
          <cell r="J83">
            <v>13977.222731635644</v>
          </cell>
          <cell r="K83">
            <v>0.01</v>
          </cell>
          <cell r="L83">
            <v>13837.450504319288</v>
          </cell>
          <cell r="M83">
            <v>1028024.3961786035</v>
          </cell>
        </row>
        <row r="84">
          <cell r="A84" t="str">
            <v>JE0926</v>
          </cell>
          <cell r="B84">
            <v>36433</v>
          </cell>
          <cell r="C84">
            <v>36433</v>
          </cell>
          <cell r="D84">
            <v>82</v>
          </cell>
          <cell r="E84" t="str">
            <v>Churchill Road</v>
          </cell>
          <cell r="F84" t="str">
            <v>Middlesbrough</v>
          </cell>
          <cell r="G84" t="str">
            <v>Cleveland</v>
          </cell>
          <cell r="H84" t="str">
            <v>TS6 9PJ</v>
          </cell>
          <cell r="I84">
            <v>14888.923699385759</v>
          </cell>
          <cell r="J84">
            <v>13986.564687301774</v>
          </cell>
          <cell r="K84">
            <v>0.01</v>
          </cell>
          <cell r="L84">
            <v>13846.699040428755</v>
          </cell>
          <cell r="M84">
            <v>1041871.0952190323</v>
          </cell>
        </row>
        <row r="85">
          <cell r="A85" t="str">
            <v>JE2254</v>
          </cell>
          <cell r="B85">
            <v>36433</v>
          </cell>
          <cell r="C85">
            <v>36433</v>
          </cell>
          <cell r="D85">
            <v>13</v>
          </cell>
          <cell r="E85" t="str">
            <v>Thornhill Croft</v>
          </cell>
          <cell r="F85" t="str">
            <v>Wakefield</v>
          </cell>
          <cell r="G85" t="str">
            <v>West Yorkshire</v>
          </cell>
          <cell r="H85" t="str">
            <v>WF2 6NU</v>
          </cell>
          <cell r="I85">
            <v>14905.41589737874</v>
          </cell>
          <cell r="J85">
            <v>14002.057358143664</v>
          </cell>
          <cell r="K85">
            <v>0.01</v>
          </cell>
          <cell r="L85">
            <v>13862.036784562228</v>
          </cell>
          <cell r="M85">
            <v>1055733.1320035944</v>
          </cell>
        </row>
        <row r="86">
          <cell r="A86" t="str">
            <v>JE2342</v>
          </cell>
          <cell r="B86">
            <v>36433</v>
          </cell>
          <cell r="C86">
            <v>36433</v>
          </cell>
          <cell r="D86">
            <v>59</v>
          </cell>
          <cell r="E86" t="str">
            <v>Springhill Road</v>
          </cell>
          <cell r="F86" t="str">
            <v>Wolverhampton</v>
          </cell>
          <cell r="G86" t="str">
            <v>West Midlands</v>
          </cell>
          <cell r="H86" t="str">
            <v>WV11 3AF</v>
          </cell>
          <cell r="I86">
            <v>14912.239648752746</v>
          </cell>
          <cell r="J86">
            <v>14008.467548828337</v>
          </cell>
          <cell r="K86">
            <v>0.01</v>
          </cell>
          <cell r="L86">
            <v>13868.382873340053</v>
          </cell>
          <cell r="M86">
            <v>1069601.5148769345</v>
          </cell>
        </row>
        <row r="87">
          <cell r="A87" t="str">
            <v>JE1894</v>
          </cell>
          <cell r="B87">
            <v>36433</v>
          </cell>
          <cell r="C87">
            <v>36433</v>
          </cell>
          <cell r="D87">
            <v>4</v>
          </cell>
          <cell r="E87" t="str">
            <v>East View</v>
          </cell>
          <cell r="F87" t="str">
            <v>Newport</v>
          </cell>
          <cell r="G87" t="str">
            <v>Shropshire</v>
          </cell>
          <cell r="H87" t="str">
            <v>TF10 8NT</v>
          </cell>
          <cell r="I87">
            <v>14929.596451666544</v>
          </cell>
          <cell r="J87">
            <v>14024.772424292814</v>
          </cell>
          <cell r="K87">
            <v>0.01</v>
          </cell>
          <cell r="L87">
            <v>13884.524700049886</v>
          </cell>
          <cell r="M87">
            <v>1083486.0395769842</v>
          </cell>
        </row>
        <row r="88">
          <cell r="A88" t="str">
            <v>JE1790</v>
          </cell>
          <cell r="B88">
            <v>36433</v>
          </cell>
          <cell r="C88">
            <v>36433</v>
          </cell>
          <cell r="D88">
            <v>100</v>
          </cell>
          <cell r="E88" t="str">
            <v>Lynwood</v>
          </cell>
          <cell r="F88" t="str">
            <v>Folkestone</v>
          </cell>
          <cell r="G88" t="str">
            <v>Kent</v>
          </cell>
          <cell r="H88" t="str">
            <v>CT19 5DD</v>
          </cell>
          <cell r="I88">
            <v>14937.254164987233</v>
          </cell>
          <cell r="J88">
            <v>14031.966033775883</v>
          </cell>
          <cell r="K88">
            <v>0.01</v>
          </cell>
          <cell r="L88">
            <v>13891.646373438125</v>
          </cell>
          <cell r="M88">
            <v>1097377.6859504224</v>
          </cell>
        </row>
        <row r="89">
          <cell r="A89" t="str">
            <v>JE0110</v>
          </cell>
          <cell r="B89">
            <v>36433</v>
          </cell>
          <cell r="C89">
            <v>36433</v>
          </cell>
          <cell r="D89">
            <v>8</v>
          </cell>
          <cell r="E89" t="str">
            <v>Harbour Lane</v>
          </cell>
          <cell r="F89" t="str">
            <v>Edgworth</v>
          </cell>
          <cell r="G89" t="str">
            <v>Lancashire</v>
          </cell>
          <cell r="H89" t="str">
            <v>BL7 0PA</v>
          </cell>
          <cell r="I89">
            <v>14944.250336643354</v>
          </cell>
          <cell r="J89">
            <v>14038.538195028605</v>
          </cell>
          <cell r="K89">
            <v>0.01</v>
          </cell>
          <cell r="L89">
            <v>13898.152813078319</v>
          </cell>
          <cell r="M89">
            <v>1111275.8387635008</v>
          </cell>
        </row>
        <row r="90">
          <cell r="A90" t="str">
            <v>JE1213</v>
          </cell>
          <cell r="B90">
            <v>36433</v>
          </cell>
          <cell r="C90">
            <v>36433</v>
          </cell>
          <cell r="D90" t="str">
            <v>4 Edgar Close</v>
          </cell>
          <cell r="E90" t="str">
            <v>Swalecliffe</v>
          </cell>
          <cell r="F90" t="str">
            <v>Whitstable</v>
          </cell>
          <cell r="G90" t="str">
            <v>Kent</v>
          </cell>
          <cell r="H90" t="str">
            <v>CT5 2SA</v>
          </cell>
          <cell r="I90">
            <v>14975.325915006384</v>
          </cell>
          <cell r="J90">
            <v>14067.730405005996</v>
          </cell>
          <cell r="K90">
            <v>0.01</v>
          </cell>
          <cell r="L90">
            <v>13927.053100955936</v>
          </cell>
          <cell r="M90">
            <v>1125202.8918644567</v>
          </cell>
        </row>
        <row r="91">
          <cell r="A91" t="str">
            <v>JE2091</v>
          </cell>
          <cell r="B91">
            <v>36433</v>
          </cell>
          <cell r="C91">
            <v>36433</v>
          </cell>
          <cell r="D91">
            <v>14</v>
          </cell>
          <cell r="E91" t="str">
            <v>Elton Walk</v>
          </cell>
          <cell r="F91" t="str">
            <v>Colchester</v>
          </cell>
          <cell r="G91" t="str">
            <v>Essex</v>
          </cell>
          <cell r="H91" t="str">
            <v>CO5 0DD</v>
          </cell>
          <cell r="I91">
            <v>15024.388996518232</v>
          </cell>
          <cell r="J91">
            <v>14113.819966426217</v>
          </cell>
          <cell r="K91">
            <v>0.01</v>
          </cell>
          <cell r="L91">
            <v>13972.681766761954</v>
          </cell>
          <cell r="M91">
            <v>1139175.5736312186</v>
          </cell>
        </row>
        <row r="92">
          <cell r="A92" t="str">
            <v>JE2206</v>
          </cell>
          <cell r="B92">
            <v>36433</v>
          </cell>
          <cell r="C92">
            <v>36433</v>
          </cell>
          <cell r="D92">
            <v>30</v>
          </cell>
          <cell r="E92" t="str">
            <v>Olympus Gardens</v>
          </cell>
          <cell r="F92" t="str">
            <v>Stourport-On-Severn</v>
          </cell>
          <cell r="G92" t="str">
            <v>Worcestershire</v>
          </cell>
          <cell r="H92" t="str">
            <v>DY13 9JX</v>
          </cell>
          <cell r="I92">
            <v>15039.48190637794</v>
          </cell>
          <cell r="J92">
            <v>14127.998154476247</v>
          </cell>
          <cell r="K92">
            <v>0.01</v>
          </cell>
          <cell r="L92">
            <v>13986.718172931483</v>
          </cell>
          <cell r="M92">
            <v>1153162.2918041502</v>
          </cell>
        </row>
        <row r="93">
          <cell r="A93" t="str">
            <v>JE1152</v>
          </cell>
          <cell r="B93">
            <v>36433</v>
          </cell>
          <cell r="C93">
            <v>36433</v>
          </cell>
          <cell r="D93">
            <v>22</v>
          </cell>
          <cell r="E93" t="str">
            <v>Hillcrest New Inn</v>
          </cell>
          <cell r="F93" t="str">
            <v>Pontypool</v>
          </cell>
          <cell r="G93" t="str">
            <v>Gwent</v>
          </cell>
          <cell r="H93" t="str">
            <v>NP4 0NQ</v>
          </cell>
          <cell r="I93">
            <v>15066.166405990367</v>
          </cell>
          <cell r="J93">
            <v>14153.06541168792</v>
          </cell>
          <cell r="K93">
            <v>0.01</v>
          </cell>
          <cell r="L93">
            <v>14011.53475757104</v>
          </cell>
          <cell r="M93">
            <v>1167173.8265617213</v>
          </cell>
        </row>
        <row r="94">
          <cell r="A94" t="str">
            <v>JE0753</v>
          </cell>
          <cell r="B94">
            <v>36433</v>
          </cell>
          <cell r="C94">
            <v>36433</v>
          </cell>
          <cell r="D94">
            <v>42</v>
          </cell>
          <cell r="E94" t="str">
            <v>Culverhouse Road</v>
          </cell>
          <cell r="F94" t="str">
            <v>Luton</v>
          </cell>
          <cell r="G94" t="str">
            <v>Beds</v>
          </cell>
          <cell r="H94" t="str">
            <v>LU3 1PY</v>
          </cell>
          <cell r="I94">
            <v>15089.664027823956</v>
          </cell>
          <cell r="J94">
            <v>14175.138935228564</v>
          </cell>
          <cell r="K94">
            <v>0.01</v>
          </cell>
          <cell r="L94">
            <v>14033.387545876278</v>
          </cell>
          <cell r="M94">
            <v>1181207.2141075975</v>
          </cell>
        </row>
        <row r="95">
          <cell r="A95" t="str">
            <v>JE1099</v>
          </cell>
          <cell r="B95">
            <v>36433</v>
          </cell>
          <cell r="C95">
            <v>36433</v>
          </cell>
          <cell r="D95">
            <v>9</v>
          </cell>
          <cell r="E95" t="str">
            <v>St. Marys Way</v>
          </cell>
          <cell r="F95" t="str">
            <v>Thirsk</v>
          </cell>
          <cell r="G95" t="str">
            <v>North Yorkshire</v>
          </cell>
          <cell r="H95" t="str">
            <v>YO7 1BS</v>
          </cell>
          <cell r="I95">
            <v>15097.530201033776</v>
          </cell>
          <cell r="J95">
            <v>14182.528370668093</v>
          </cell>
          <cell r="K95">
            <v>0.01</v>
          </cell>
          <cell r="L95">
            <v>14040.703086961412</v>
          </cell>
          <cell r="M95">
            <v>1195247.917194559</v>
          </cell>
        </row>
        <row r="96">
          <cell r="A96" t="str">
            <v>JE1549</v>
          </cell>
          <cell r="B96">
            <v>36433</v>
          </cell>
          <cell r="C96">
            <v>36433</v>
          </cell>
          <cell r="D96">
            <v>2</v>
          </cell>
          <cell r="E96" t="str">
            <v>Clarence Avenue</v>
          </cell>
          <cell r="F96" t="str">
            <v>Filey</v>
          </cell>
          <cell r="G96" t="str">
            <v>North Yorkshire</v>
          </cell>
          <cell r="H96" t="str">
            <v>YO14 9BD</v>
          </cell>
          <cell r="I96">
            <v>15103.230415045738</v>
          </cell>
          <cell r="J96">
            <v>14187.883117164178</v>
          </cell>
          <cell r="K96">
            <v>0.01</v>
          </cell>
          <cell r="L96">
            <v>14046.004285992536</v>
          </cell>
          <cell r="M96">
            <v>1209293.9214805516</v>
          </cell>
        </row>
        <row r="97">
          <cell r="A97" t="str">
            <v>JE1948</v>
          </cell>
          <cell r="B97">
            <v>36433</v>
          </cell>
          <cell r="C97">
            <v>36433</v>
          </cell>
          <cell r="D97" t="str">
            <v>37 Roundwood</v>
          </cell>
          <cell r="E97" t="str">
            <v>Moorehead Lane</v>
          </cell>
          <cell r="F97" t="str">
            <v>Shipley</v>
          </cell>
          <cell r="G97" t="str">
            <v>West Yorkshire</v>
          </cell>
          <cell r="H97" t="str">
            <v>BD18 4JP</v>
          </cell>
          <cell r="I97">
            <v>15104.092044629186</v>
          </cell>
          <cell r="J97">
            <v>14188.692526772871</v>
          </cell>
          <cell r="K97">
            <v>0.01</v>
          </cell>
          <cell r="L97">
            <v>14046.805601505142</v>
          </cell>
          <cell r="M97">
            <v>1223340.7270820567</v>
          </cell>
        </row>
        <row r="98">
          <cell r="A98" t="str">
            <v>JE1848</v>
          </cell>
          <cell r="B98">
            <v>36433</v>
          </cell>
          <cell r="C98">
            <v>36433</v>
          </cell>
          <cell r="D98" t="str">
            <v>9 Westfield Road</v>
          </cell>
          <cell r="E98" t="str">
            <v>Tickhill</v>
          </cell>
          <cell r="F98" t="str">
            <v>Doncaster</v>
          </cell>
          <cell r="G98" t="str">
            <v>South Yorkshire</v>
          </cell>
          <cell r="H98" t="str">
            <v>DN11 9LE</v>
          </cell>
          <cell r="I98">
            <v>15142.804477467274</v>
          </cell>
          <cell r="J98">
            <v>14225.058751560166</v>
          </cell>
          <cell r="K98">
            <v>0.01</v>
          </cell>
          <cell r="L98">
            <v>14082.808164044563</v>
          </cell>
          <cell r="M98">
            <v>1237423.5352461012</v>
          </cell>
        </row>
        <row r="99">
          <cell r="A99" t="str">
            <v>JE2006</v>
          </cell>
          <cell r="B99">
            <v>36433</v>
          </cell>
          <cell r="C99">
            <v>36433</v>
          </cell>
          <cell r="D99">
            <v>50</v>
          </cell>
          <cell r="E99" t="str">
            <v>Blackbrook Road</v>
          </cell>
          <cell r="F99" t="str">
            <v>Fareham</v>
          </cell>
          <cell r="G99" t="str">
            <v>Hampshire</v>
          </cell>
          <cell r="H99" t="str">
            <v>PO15 5DQ</v>
          </cell>
          <cell r="I99">
            <v>15186.831462016631</v>
          </cell>
          <cell r="J99">
            <v>14266.417434015622</v>
          </cell>
          <cell r="K99">
            <v>0.01</v>
          </cell>
          <cell r="L99">
            <v>14123.753259675466</v>
          </cell>
          <cell r="M99">
            <v>1251547.2885057768</v>
          </cell>
        </row>
        <row r="100">
          <cell r="A100" t="str">
            <v>JE0520</v>
          </cell>
          <cell r="B100">
            <v>36433</v>
          </cell>
          <cell r="C100">
            <v>36433</v>
          </cell>
          <cell r="D100">
            <v>3</v>
          </cell>
          <cell r="E100" t="str">
            <v>Grosvenor Way</v>
          </cell>
          <cell r="F100" t="str">
            <v>Kettering</v>
          </cell>
          <cell r="G100" t="str">
            <v>Northamptonshire</v>
          </cell>
          <cell r="H100" t="str">
            <v>NN15 6TG</v>
          </cell>
          <cell r="I100">
            <v>15213.78611832913</v>
          </cell>
          <cell r="J100">
            <v>14291.738474794029</v>
          </cell>
          <cell r="K100">
            <v>0.01</v>
          </cell>
          <cell r="L100">
            <v>14148.821090046089</v>
          </cell>
          <cell r="M100">
            <v>1265696.1095958229</v>
          </cell>
        </row>
        <row r="101">
          <cell r="A101" t="str">
            <v>JE2184</v>
          </cell>
          <cell r="B101">
            <v>36433</v>
          </cell>
          <cell r="C101">
            <v>36433</v>
          </cell>
          <cell r="D101">
            <v>35</v>
          </cell>
          <cell r="E101" t="str">
            <v>Beech Avenue</v>
          </cell>
          <cell r="F101" t="str">
            <v>Shepton Mallet</v>
          </cell>
          <cell r="G101" t="str">
            <v>Somerset</v>
          </cell>
          <cell r="H101" t="str">
            <v>BA4 5XW</v>
          </cell>
          <cell r="I101">
            <v>15222.141615364813</v>
          </cell>
          <cell r="J101">
            <v>14299.587578069975</v>
          </cell>
          <cell r="K101">
            <v>0.01</v>
          </cell>
          <cell r="L101">
            <v>14156.591702289275</v>
          </cell>
          <cell r="M101">
            <v>1279852.701298112</v>
          </cell>
        </row>
        <row r="102">
          <cell r="A102" t="str">
            <v>JE0906</v>
          </cell>
          <cell r="B102">
            <v>36433</v>
          </cell>
          <cell r="C102">
            <v>36433</v>
          </cell>
          <cell r="D102">
            <v>10</v>
          </cell>
          <cell r="E102" t="str">
            <v>Westlake Avenue</v>
          </cell>
          <cell r="F102" t="str">
            <v>Sandown</v>
          </cell>
          <cell r="G102" t="str">
            <v>Isle of Wight</v>
          </cell>
          <cell r="H102" t="str">
            <v>PO36 9NJ</v>
          </cell>
          <cell r="I102">
            <v>15261.092023096078</v>
          </cell>
          <cell r="J102">
            <v>14336.177355029648</v>
          </cell>
          <cell r="K102">
            <v>0.01</v>
          </cell>
          <cell r="L102">
            <v>14192.815581479352</v>
          </cell>
          <cell r="M102">
            <v>1294045.5168795914</v>
          </cell>
        </row>
        <row r="103">
          <cell r="A103" t="str">
            <v>JE1514</v>
          </cell>
          <cell r="B103">
            <v>36433</v>
          </cell>
          <cell r="C103">
            <v>36433</v>
          </cell>
          <cell r="D103">
            <v>21</v>
          </cell>
          <cell r="E103" t="str">
            <v>Byron Street</v>
          </cell>
          <cell r="F103" t="str">
            <v>Buxton</v>
          </cell>
          <cell r="G103" t="str">
            <v>Derbyshire</v>
          </cell>
          <cell r="H103" t="str">
            <v>SK17 6LX</v>
          </cell>
          <cell r="I103">
            <v>15277.611144728075</v>
          </cell>
          <cell r="J103">
            <v>14351.695317774856</v>
          </cell>
          <cell r="K103">
            <v>0.01</v>
          </cell>
          <cell r="L103">
            <v>14208.178364597108</v>
          </cell>
          <cell r="M103">
            <v>1308253.6952441884</v>
          </cell>
        </row>
        <row r="104">
          <cell r="A104" t="str">
            <v>JE2332</v>
          </cell>
          <cell r="B104">
            <v>36433</v>
          </cell>
          <cell r="C104">
            <v>36433</v>
          </cell>
          <cell r="D104">
            <v>10</v>
          </cell>
          <cell r="E104" t="str">
            <v>Amherst Close</v>
          </cell>
          <cell r="F104" t="str">
            <v>Hastings</v>
          </cell>
          <cell r="G104" t="str">
            <v>East Sussex</v>
          </cell>
          <cell r="H104" t="str">
            <v>TN34 1TY</v>
          </cell>
          <cell r="I104">
            <v>15368.441429454886</v>
          </cell>
          <cell r="J104">
            <v>14437.020736760649</v>
          </cell>
          <cell r="K104">
            <v>0.01</v>
          </cell>
          <cell r="L104">
            <v>14292.650529393042</v>
          </cell>
          <cell r="M104">
            <v>1322546.3457735814</v>
          </cell>
        </row>
        <row r="105">
          <cell r="A105" t="str">
            <v>JE1891</v>
          </cell>
          <cell r="B105">
            <v>36433</v>
          </cell>
          <cell r="C105">
            <v>36433</v>
          </cell>
          <cell r="D105">
            <v>5</v>
          </cell>
          <cell r="E105" t="str">
            <v>Robin Chase</v>
          </cell>
          <cell r="F105" t="str">
            <v>Pudsey</v>
          </cell>
          <cell r="G105" t="str">
            <v>West Yorkshire</v>
          </cell>
          <cell r="H105" t="str">
            <v>LS28 7DH</v>
          </cell>
          <cell r="I105">
            <v>15379.7052595192</v>
          </cell>
          <cell r="J105">
            <v>14447.60191045743</v>
          </cell>
          <cell r="K105">
            <v>0.01</v>
          </cell>
          <cell r="L105">
            <v>14303.125891352855</v>
          </cell>
          <cell r="M105">
            <v>1336849.4716649342</v>
          </cell>
        </row>
        <row r="106">
          <cell r="A106" t="str">
            <v>JE1300</v>
          </cell>
          <cell r="B106">
            <v>36433</v>
          </cell>
          <cell r="C106">
            <v>36433</v>
          </cell>
          <cell r="D106">
            <v>6</v>
          </cell>
          <cell r="E106" t="str">
            <v>Lee Side Road</v>
          </cell>
          <cell r="F106" t="str">
            <v>Batley</v>
          </cell>
          <cell r="G106" t="str">
            <v>West Yorkshire</v>
          </cell>
          <cell r="H106" t="str">
            <v>WF17 8AL</v>
          </cell>
          <cell r="I106">
            <v>15438.910895033474</v>
          </cell>
          <cell r="J106">
            <v>14503.219325637505</v>
          </cell>
          <cell r="K106">
            <v>0.01</v>
          </cell>
          <cell r="L106">
            <v>14358.18713238113</v>
          </cell>
          <cell r="M106">
            <v>1351207.6587973153</v>
          </cell>
        </row>
        <row r="107">
          <cell r="A107" t="str">
            <v>JE2508</v>
          </cell>
          <cell r="B107">
            <v>36433</v>
          </cell>
          <cell r="C107">
            <v>36433</v>
          </cell>
          <cell r="D107" t="str">
            <v>13 Wheeldon Way</v>
          </cell>
          <cell r="E107" t="str">
            <v>Hulland Ward</v>
          </cell>
          <cell r="F107" t="str">
            <v>Ashbourne</v>
          </cell>
          <cell r="G107" t="str">
            <v>Derbyshire</v>
          </cell>
          <cell r="H107" t="str">
            <v>DE6 3FZ</v>
          </cell>
          <cell r="I107">
            <v>15627.997331891509</v>
          </cell>
          <cell r="J107">
            <v>14680.845978443538</v>
          </cell>
          <cell r="K107">
            <v>0.01</v>
          </cell>
          <cell r="L107">
            <v>14534.037518659103</v>
          </cell>
          <cell r="M107">
            <v>1365741.6963159745</v>
          </cell>
        </row>
        <row r="108">
          <cell r="A108" t="str">
            <v>JE2060</v>
          </cell>
          <cell r="B108">
            <v>36433</v>
          </cell>
          <cell r="C108">
            <v>36433</v>
          </cell>
          <cell r="D108" t="str">
            <v>34 Teagues Crescent</v>
          </cell>
          <cell r="E108" t="str">
            <v>Trench</v>
          </cell>
          <cell r="F108" t="str">
            <v>Telford</v>
          </cell>
          <cell r="G108" t="str">
            <v>Shropshire</v>
          </cell>
          <cell r="H108" t="str">
            <v>TF2 6RG</v>
          </cell>
          <cell r="I108">
            <v>15642.011231845625</v>
          </cell>
          <cell r="J108">
            <v>14694.010551127707</v>
          </cell>
          <cell r="K108">
            <v>0.01</v>
          </cell>
          <cell r="L108">
            <v>14547.070445616429</v>
          </cell>
          <cell r="M108">
            <v>1380288.766761591</v>
          </cell>
        </row>
        <row r="109">
          <cell r="A109" t="str">
            <v>JE0725</v>
          </cell>
          <cell r="B109">
            <v>36433</v>
          </cell>
          <cell r="C109">
            <v>36433</v>
          </cell>
          <cell r="D109">
            <v>12</v>
          </cell>
          <cell r="E109" t="str">
            <v>Birkdale Avenue</v>
          </cell>
          <cell r="F109" t="str">
            <v>Buckley</v>
          </cell>
          <cell r="G109" t="str">
            <v>Flintshire</v>
          </cell>
          <cell r="H109" t="str">
            <v>CH7 2NB</v>
          </cell>
          <cell r="I109">
            <v>15643.09157939276</v>
          </cell>
          <cell r="J109">
            <v>14695.025423065925</v>
          </cell>
          <cell r="K109">
            <v>0.01</v>
          </cell>
          <cell r="L109">
            <v>14548.075168835265</v>
          </cell>
          <cell r="M109">
            <v>1394836.8419304262</v>
          </cell>
        </row>
        <row r="110">
          <cell r="A110" t="str">
            <v>JE2195</v>
          </cell>
          <cell r="B110">
            <v>36433</v>
          </cell>
          <cell r="C110">
            <v>36433</v>
          </cell>
          <cell r="D110">
            <v>28</v>
          </cell>
          <cell r="E110" t="str">
            <v>Willowmead</v>
          </cell>
          <cell r="F110" t="str">
            <v>Hertford</v>
          </cell>
          <cell r="G110" t="str">
            <v>Hertfordshire</v>
          </cell>
          <cell r="H110" t="str">
            <v>SG14 2AT</v>
          </cell>
          <cell r="I110">
            <v>15681.888206224265</v>
          </cell>
          <cell r="J110">
            <v>14731.470739180369</v>
          </cell>
          <cell r="K110">
            <v>0.01</v>
          </cell>
          <cell r="L110">
            <v>14584.156031788565</v>
          </cell>
          <cell r="M110">
            <v>1409420.9979622148</v>
          </cell>
        </row>
        <row r="111">
          <cell r="A111" t="str">
            <v>JE1533</v>
          </cell>
          <cell r="B111">
            <v>36433</v>
          </cell>
          <cell r="C111">
            <v>36433</v>
          </cell>
          <cell r="D111">
            <v>11</v>
          </cell>
          <cell r="E111" t="str">
            <v>Dolerw</v>
          </cell>
          <cell r="F111" t="str">
            <v>Welshpool</v>
          </cell>
          <cell r="G111" t="str">
            <v>Powys</v>
          </cell>
          <cell r="H111" t="str">
            <v>SY21 7HQ</v>
          </cell>
          <cell r="I111">
            <v>15752.925161859102</v>
          </cell>
          <cell r="J111">
            <v>14798.202424776731</v>
          </cell>
          <cell r="K111">
            <v>0.01</v>
          </cell>
          <cell r="L111">
            <v>14650.220400528964</v>
          </cell>
          <cell r="M111">
            <v>1424071.2183627437</v>
          </cell>
        </row>
        <row r="112">
          <cell r="A112" t="str">
            <v>JE2419</v>
          </cell>
          <cell r="B112">
            <v>36433</v>
          </cell>
          <cell r="C112">
            <v>36433</v>
          </cell>
          <cell r="D112">
            <v>14</v>
          </cell>
          <cell r="E112" t="str">
            <v>Loxton Road</v>
          </cell>
          <cell r="F112" t="str">
            <v>Weston-super-Mare</v>
          </cell>
          <cell r="G112" t="str">
            <v>North Somerset</v>
          </cell>
          <cell r="H112" t="str">
            <v>BS23 4QX</v>
          </cell>
          <cell r="I112">
            <v>15756.453703285184</v>
          </cell>
          <cell r="J112">
            <v>14801.517115207294</v>
          </cell>
          <cell r="K112">
            <v>0.01</v>
          </cell>
          <cell r="L112">
            <v>14653.501944055221</v>
          </cell>
          <cell r="M112">
            <v>1438724.720306799</v>
          </cell>
        </row>
        <row r="113">
          <cell r="A113" t="str">
            <v>JE2072</v>
          </cell>
          <cell r="B113">
            <v>36433</v>
          </cell>
          <cell r="C113">
            <v>36433</v>
          </cell>
          <cell r="D113">
            <v>5</v>
          </cell>
          <cell r="E113" t="str">
            <v>Dorset Way</v>
          </cell>
          <cell r="F113" t="str">
            <v>Hillingdon</v>
          </cell>
          <cell r="G113" t="str">
            <v>Middlesex</v>
          </cell>
          <cell r="H113" t="str">
            <v>UB10 0JR</v>
          </cell>
          <cell r="I113">
            <v>15796.558370402485</v>
          </cell>
          <cell r="J113">
            <v>14839.191196438696</v>
          </cell>
          <cell r="K113">
            <v>0.01</v>
          </cell>
          <cell r="L113">
            <v>14690.799284474309</v>
          </cell>
          <cell r="M113">
            <v>1453415.5195912733</v>
          </cell>
        </row>
        <row r="114">
          <cell r="A114" t="str">
            <v>JE2413</v>
          </cell>
          <cell r="B114">
            <v>36433</v>
          </cell>
          <cell r="C114">
            <v>36433</v>
          </cell>
          <cell r="D114">
            <v>7</v>
          </cell>
          <cell r="E114" t="str">
            <v>Firdale Avenue</v>
          </cell>
          <cell r="F114" t="str">
            <v>Rushden</v>
          </cell>
          <cell r="G114" t="str">
            <v>Northamptonshire</v>
          </cell>
          <cell r="H114" t="str">
            <v>NN10 6ED</v>
          </cell>
          <cell r="I114">
            <v>15853.88114309875</v>
          </cell>
          <cell r="J114">
            <v>14893.039861698826</v>
          </cell>
          <cell r="K114">
            <v>0.01</v>
          </cell>
          <cell r="L114">
            <v>14744.109463081837</v>
          </cell>
          <cell r="M114">
            <v>1468159.6290543552</v>
          </cell>
        </row>
        <row r="115">
          <cell r="A115" t="str">
            <v>JE2406</v>
          </cell>
          <cell r="B115">
            <v>36433</v>
          </cell>
          <cell r="C115">
            <v>36433</v>
          </cell>
          <cell r="D115" t="str">
            <v>Garden Cottage</v>
          </cell>
          <cell r="E115" t="str">
            <v>The Street, Hemsby</v>
          </cell>
          <cell r="F115" t="str">
            <v>Great Yarmouth</v>
          </cell>
          <cell r="G115" t="str">
            <v>Norfolk</v>
          </cell>
          <cell r="H115" t="str">
            <v>NR29 4EU</v>
          </cell>
          <cell r="I115">
            <v>15860.353329891759</v>
          </cell>
          <cell r="J115">
            <v>14899.119794746803</v>
          </cell>
          <cell r="K115">
            <v>0.01</v>
          </cell>
          <cell r="L115">
            <v>14750.128596799335</v>
          </cell>
          <cell r="M115">
            <v>1482909.7576511547</v>
          </cell>
        </row>
        <row r="116">
          <cell r="A116" t="str">
            <v>JE0854</v>
          </cell>
          <cell r="B116">
            <v>36433</v>
          </cell>
          <cell r="C116">
            <v>36433</v>
          </cell>
          <cell r="D116">
            <v>51</v>
          </cell>
          <cell r="E116" t="str">
            <v>Wellfield Road</v>
          </cell>
          <cell r="F116" t="str">
            <v>Walsall</v>
          </cell>
          <cell r="G116" t="str">
            <v>West Midlands</v>
          </cell>
          <cell r="H116" t="str">
            <v>WS9 8JD</v>
          </cell>
          <cell r="I116">
            <v>15912.777095510963</v>
          </cell>
          <cell r="J116">
            <v>14948.366362449691</v>
          </cell>
          <cell r="K116">
            <v>0.01</v>
          </cell>
          <cell r="L116">
            <v>14798.882698825195</v>
          </cell>
          <cell r="M116">
            <v>1497708.6403499797</v>
          </cell>
        </row>
        <row r="117">
          <cell r="A117" t="str">
            <v>JE0812</v>
          </cell>
          <cell r="B117">
            <v>36433</v>
          </cell>
          <cell r="C117">
            <v>36433</v>
          </cell>
          <cell r="D117" t="str">
            <v>Roselle</v>
          </cell>
          <cell r="E117" t="str">
            <v>10 Nant Y Patrick</v>
          </cell>
          <cell r="F117" t="str">
            <v>St. Asaph</v>
          </cell>
          <cell r="G117" t="str">
            <v>Clwyd</v>
          </cell>
          <cell r="H117" t="str">
            <v>LL17 0BN</v>
          </cell>
          <cell r="I117">
            <v>15969.645509389306</v>
          </cell>
          <cell r="J117">
            <v>15001.788205789953</v>
          </cell>
          <cell r="K117">
            <v>0.01</v>
          </cell>
          <cell r="L117">
            <v>14851.770323732053</v>
          </cell>
          <cell r="M117">
            <v>1512560.4106737119</v>
          </cell>
        </row>
        <row r="118">
          <cell r="A118" t="str">
            <v>JE0541</v>
          </cell>
          <cell r="B118">
            <v>36433</v>
          </cell>
          <cell r="C118">
            <v>36433</v>
          </cell>
          <cell r="D118">
            <v>8</v>
          </cell>
          <cell r="E118" t="str">
            <v>Skedge Way</v>
          </cell>
          <cell r="F118" t="str">
            <v>Blofield</v>
          </cell>
          <cell r="G118" t="str">
            <v>Norwich</v>
          </cell>
          <cell r="H118" t="str">
            <v>NR13 4RY</v>
          </cell>
          <cell r="I118">
            <v>16032.281103825964</v>
          </cell>
          <cell r="J118">
            <v>15060.627703594086</v>
          </cell>
          <cell r="K118">
            <v>0.01</v>
          </cell>
          <cell r="L118">
            <v>14910.021426558145</v>
          </cell>
          <cell r="M118">
            <v>1527470.4321002699</v>
          </cell>
        </row>
        <row r="119">
          <cell r="A119" t="str">
            <v>JE0823</v>
          </cell>
          <cell r="B119">
            <v>36433</v>
          </cell>
          <cell r="C119">
            <v>36433</v>
          </cell>
          <cell r="D119">
            <v>66</v>
          </cell>
          <cell r="E119" t="str">
            <v>Lindrick Close</v>
          </cell>
          <cell r="F119" t="str">
            <v>Doncaster</v>
          </cell>
          <cell r="G119" t="str">
            <v>South Yorkshire</v>
          </cell>
          <cell r="H119" t="str">
            <v>DN4 7JL</v>
          </cell>
          <cell r="I119">
            <v>16051.139127254277</v>
          </cell>
          <cell r="J119">
            <v>15078.342816511593</v>
          </cell>
          <cell r="K119">
            <v>0.01</v>
          </cell>
          <cell r="L119">
            <v>14927.559388346477</v>
          </cell>
          <cell r="M119">
            <v>1542397.9914886164</v>
          </cell>
        </row>
        <row r="120">
          <cell r="A120" t="str">
            <v>JE2218</v>
          </cell>
          <cell r="B120">
            <v>36433</v>
          </cell>
          <cell r="C120">
            <v>36433</v>
          </cell>
          <cell r="D120" t="str">
            <v>88 Station Road</v>
          </cell>
          <cell r="E120" t="str">
            <v>Teynham</v>
          </cell>
          <cell r="F120" t="str">
            <v>Sittingbourne</v>
          </cell>
          <cell r="G120" t="str">
            <v>Kent</v>
          </cell>
          <cell r="H120" t="str">
            <v>ME9 9SN</v>
          </cell>
          <cell r="I120">
            <v>16054.790595267108</v>
          </cell>
          <cell r="J120">
            <v>15081.772983432737</v>
          </cell>
          <cell r="K120">
            <v>0.01</v>
          </cell>
          <cell r="L120">
            <v>14930.955253598409</v>
          </cell>
          <cell r="M120">
            <v>1557328.946742215</v>
          </cell>
        </row>
        <row r="121">
          <cell r="A121" t="str">
            <v>JE0853</v>
          </cell>
          <cell r="B121">
            <v>36433</v>
          </cell>
          <cell r="C121">
            <v>36433</v>
          </cell>
          <cell r="D121">
            <v>27</v>
          </cell>
          <cell r="E121" t="str">
            <v>Catherine Crescent</v>
          </cell>
          <cell r="F121" t="str">
            <v>Salisbury</v>
          </cell>
          <cell r="G121" t="str">
            <v>Wiltshire</v>
          </cell>
          <cell r="H121" t="str">
            <v>SP5 3NR</v>
          </cell>
          <cell r="I121">
            <v>16059.676534608849</v>
          </cell>
          <cell r="J121">
            <v>15086.362805238614</v>
          </cell>
          <cell r="K121">
            <v>0.01</v>
          </cell>
          <cell r="L121">
            <v>14935.499177186228</v>
          </cell>
          <cell r="M121">
            <v>1572264.4459194012</v>
          </cell>
        </row>
        <row r="122">
          <cell r="A122" t="str">
            <v>JE1264</v>
          </cell>
          <cell r="B122">
            <v>36433</v>
          </cell>
          <cell r="C122">
            <v>36433</v>
          </cell>
          <cell r="D122">
            <v>19</v>
          </cell>
          <cell r="E122" t="str">
            <v>Hospital Lane</v>
          </cell>
          <cell r="F122" t="str">
            <v>South Petherton</v>
          </cell>
          <cell r="G122" t="str">
            <v>Somerset</v>
          </cell>
          <cell r="H122" t="str">
            <v>TA13 5AR</v>
          </cell>
          <cell r="I122">
            <v>16072.690765818375</v>
          </cell>
          <cell r="J122">
            <v>15098.588295162715</v>
          </cell>
          <cell r="K122">
            <v>0.01</v>
          </cell>
          <cell r="L122">
            <v>14947.602412211088</v>
          </cell>
          <cell r="M122">
            <v>1587212.0483316123</v>
          </cell>
        </row>
        <row r="123">
          <cell r="A123" t="str">
            <v>JE2268</v>
          </cell>
          <cell r="B123">
            <v>36433</v>
          </cell>
          <cell r="C123">
            <v>36433</v>
          </cell>
          <cell r="D123" t="str">
            <v>47 Gilman Avenue</v>
          </cell>
          <cell r="E123" t="str">
            <v>Baddeley Green</v>
          </cell>
          <cell r="F123" t="str">
            <v>Stoke-on-Trent</v>
          </cell>
          <cell r="G123" t="str">
            <v>Staffordshire</v>
          </cell>
          <cell r="H123" t="str">
            <v>ST2 7JP</v>
          </cell>
          <cell r="I123">
            <v>16073.099675743524</v>
          </cell>
          <cell r="J123">
            <v>15098.972422668157</v>
          </cell>
          <cell r="K123">
            <v>0.01</v>
          </cell>
          <cell r="L123">
            <v>14947.982698441476</v>
          </cell>
          <cell r="M123">
            <v>1602160.0310300537</v>
          </cell>
        </row>
        <row r="124">
          <cell r="A124" t="str">
            <v>JE1721</v>
          </cell>
          <cell r="B124">
            <v>36433</v>
          </cell>
          <cell r="C124">
            <v>36433</v>
          </cell>
          <cell r="D124">
            <v>16</v>
          </cell>
          <cell r="E124" t="str">
            <v>Leicester Close</v>
          </cell>
          <cell r="F124" t="str">
            <v>Washingborough,lincoln</v>
          </cell>
          <cell r="G124" t="str">
            <v>Lincolnshire</v>
          </cell>
          <cell r="H124" t="str">
            <v>LN4 1DS</v>
          </cell>
          <cell r="I124">
            <v>16114.129464355909</v>
          </cell>
          <cell r="J124">
            <v>15137.515557425248</v>
          </cell>
          <cell r="K124">
            <v>0.01</v>
          </cell>
          <cell r="L124">
            <v>14986.140401850995</v>
          </cell>
          <cell r="M124">
            <v>1617146.1714319047</v>
          </cell>
        </row>
        <row r="125">
          <cell r="A125" t="str">
            <v>JE0659</v>
          </cell>
          <cell r="B125">
            <v>36433</v>
          </cell>
          <cell r="C125">
            <v>36433</v>
          </cell>
          <cell r="D125">
            <v>24</v>
          </cell>
          <cell r="E125" t="str">
            <v>Maryland Road</v>
          </cell>
          <cell r="F125" t="str">
            <v>Tunbridge Wells</v>
          </cell>
          <cell r="G125" t="str">
            <v>Kent</v>
          </cell>
          <cell r="H125" t="str">
            <v>TN2 5HE</v>
          </cell>
          <cell r="I125">
            <v>16129.309297407839</v>
          </cell>
          <cell r="J125">
            <v>15151.775400595241</v>
          </cell>
          <cell r="K125">
            <v>0.01</v>
          </cell>
          <cell r="L125">
            <v>15000.257646589289</v>
          </cell>
          <cell r="M125">
            <v>1632146.429078494</v>
          </cell>
        </row>
        <row r="126">
          <cell r="A126" t="str">
            <v>JE1079</v>
          </cell>
          <cell r="B126">
            <v>36433</v>
          </cell>
          <cell r="C126">
            <v>36433</v>
          </cell>
          <cell r="D126">
            <v>12</v>
          </cell>
          <cell r="E126" t="str">
            <v>Carsal Close</v>
          </cell>
          <cell r="F126" t="str">
            <v>Coventry</v>
          </cell>
          <cell r="G126">
            <v>0</v>
          </cell>
          <cell r="H126" t="str">
            <v>CV7 9NB</v>
          </cell>
          <cell r="I126">
            <v>16138.473886749909</v>
          </cell>
          <cell r="J126">
            <v>15160.384560280216</v>
          </cell>
          <cell r="K126">
            <v>0.01</v>
          </cell>
          <cell r="L126">
            <v>15008.780714677414</v>
          </cell>
          <cell r="M126">
            <v>1647155.2097931714</v>
          </cell>
        </row>
        <row r="127">
          <cell r="A127" t="str">
            <v>JE1980</v>
          </cell>
          <cell r="B127">
            <v>36433</v>
          </cell>
          <cell r="C127">
            <v>36433</v>
          </cell>
          <cell r="D127" t="str">
            <v>2 Trenchard Road</v>
          </cell>
          <cell r="E127" t="str">
            <v>Saltford</v>
          </cell>
          <cell r="F127" t="str">
            <v>Bristol</v>
          </cell>
          <cell r="G127">
            <v>0</v>
          </cell>
          <cell r="H127" t="str">
            <v>BS31 3DT</v>
          </cell>
          <cell r="I127">
            <v>16265.302733928527</v>
          </cell>
          <cell r="J127">
            <v>15279.526810660131</v>
          </cell>
          <cell r="K127">
            <v>0.01</v>
          </cell>
          <cell r="L127">
            <v>15126.731542553529</v>
          </cell>
          <cell r="M127">
            <v>1662281.9413357249</v>
          </cell>
        </row>
        <row r="128">
          <cell r="A128" t="str">
            <v>JE1564</v>
          </cell>
          <cell r="B128">
            <v>36433</v>
          </cell>
          <cell r="C128">
            <v>36433</v>
          </cell>
          <cell r="D128" t="str">
            <v>Cherry Burton</v>
          </cell>
          <cell r="E128" t="str">
            <v>Byways</v>
          </cell>
          <cell r="F128" t="str">
            <v>Chichester</v>
          </cell>
          <cell r="G128" t="str">
            <v>West Sussex</v>
          </cell>
          <cell r="H128" t="str">
            <v>PO20 0HY</v>
          </cell>
          <cell r="I128">
            <v>16348.005685899783</v>
          </cell>
          <cell r="J128">
            <v>15357.217462511917</v>
          </cell>
          <cell r="K128">
            <v>0.01</v>
          </cell>
          <cell r="L128">
            <v>15203.645287886797</v>
          </cell>
          <cell r="M128">
            <v>1677485.5866236116</v>
          </cell>
        </row>
        <row r="129">
          <cell r="A129" t="str">
            <v>JE0706</v>
          </cell>
          <cell r="B129">
            <v>36433</v>
          </cell>
          <cell r="C129">
            <v>36433</v>
          </cell>
          <cell r="D129" t="str">
            <v>18 Hollins Close</v>
          </cell>
          <cell r="E129" t="str">
            <v>Off Bodmin Road</v>
          </cell>
          <cell r="F129" t="str">
            <v>Tyldesley</v>
          </cell>
          <cell r="G129" t="str">
            <v>Manchester</v>
          </cell>
          <cell r="H129" t="str">
            <v>M29 7QD</v>
          </cell>
          <cell r="I129">
            <v>16409.219481662101</v>
          </cell>
          <cell r="J129">
            <v>15414.721331258339</v>
          </cell>
          <cell r="K129">
            <v>0.01</v>
          </cell>
          <cell r="L129">
            <v>15260.574117945755</v>
          </cell>
          <cell r="M129">
            <v>1692746.1607415574</v>
          </cell>
        </row>
        <row r="130">
          <cell r="A130" t="str">
            <v>JE1277</v>
          </cell>
          <cell r="B130">
            <v>36433</v>
          </cell>
          <cell r="C130">
            <v>36433</v>
          </cell>
          <cell r="D130" t="str">
            <v>Stanwin</v>
          </cell>
          <cell r="E130" t="str">
            <v>16 High Gate, Helpringham</v>
          </cell>
          <cell r="F130" t="str">
            <v>Sleaford</v>
          </cell>
          <cell r="G130" t="str">
            <v>Lincolnshire</v>
          </cell>
          <cell r="H130" t="str">
            <v>NG34 0RD</v>
          </cell>
          <cell r="I130">
            <v>16414.881364410867</v>
          </cell>
          <cell r="J130">
            <v>15420.040069598088</v>
          </cell>
          <cell r="K130">
            <v>0.01</v>
          </cell>
          <cell r="L130">
            <v>15265.839668902106</v>
          </cell>
          <cell r="M130">
            <v>1708012.0004104595</v>
          </cell>
        </row>
        <row r="131">
          <cell r="A131" t="str">
            <v>JE1836</v>
          </cell>
          <cell r="B131">
            <v>36433</v>
          </cell>
          <cell r="C131">
            <v>36433</v>
          </cell>
          <cell r="D131">
            <v>59</v>
          </cell>
          <cell r="E131" t="str">
            <v>Cardigan Crescent</v>
          </cell>
          <cell r="F131" t="str">
            <v>Weston-super-Mare</v>
          </cell>
          <cell r="G131" t="str">
            <v>Nrth Somerset</v>
          </cell>
          <cell r="H131" t="str">
            <v>BS22 8NS</v>
          </cell>
          <cell r="I131">
            <v>16452.739125885601</v>
          </cell>
          <cell r="J131">
            <v>15455.603421286471</v>
          </cell>
          <cell r="K131">
            <v>0.01</v>
          </cell>
          <cell r="L131">
            <v>15301.047387073606</v>
          </cell>
          <cell r="M131">
            <v>1723313.047797533</v>
          </cell>
        </row>
        <row r="132">
          <cell r="A132" t="str">
            <v>JE1435</v>
          </cell>
          <cell r="B132">
            <v>36433</v>
          </cell>
          <cell r="C132">
            <v>36433</v>
          </cell>
          <cell r="D132">
            <v>11</v>
          </cell>
          <cell r="E132" t="str">
            <v>Marlborough Close</v>
          </cell>
          <cell r="F132" t="str">
            <v>Littlemore</v>
          </cell>
          <cell r="G132" t="str">
            <v>Oxford</v>
          </cell>
          <cell r="H132" t="str">
            <v>OX4 4PH</v>
          </cell>
          <cell r="I132">
            <v>16480.005178558338</v>
          </cell>
          <cell r="J132">
            <v>15481.216985918438</v>
          </cell>
          <cell r="K132">
            <v>0.01</v>
          </cell>
          <cell r="L132">
            <v>15326.404816059254</v>
          </cell>
          <cell r="M132">
            <v>1738639.4526135921</v>
          </cell>
        </row>
        <row r="133">
          <cell r="A133" t="str">
            <v>JE0872</v>
          </cell>
          <cell r="B133">
            <v>36433</v>
          </cell>
          <cell r="C133">
            <v>36433</v>
          </cell>
          <cell r="D133">
            <v>51</v>
          </cell>
          <cell r="E133" t="str">
            <v>Highfields</v>
          </cell>
          <cell r="F133" t="str">
            <v>Shrewsbury</v>
          </cell>
          <cell r="G133">
            <v>0</v>
          </cell>
          <cell r="H133" t="str">
            <v>SY2 5PH</v>
          </cell>
          <cell r="I133">
            <v>16514.514269703399</v>
          </cell>
          <cell r="J133">
            <v>15513.634616994101</v>
          </cell>
          <cell r="K133">
            <v>0.01</v>
          </cell>
          <cell r="L133">
            <v>15358.498270824159</v>
          </cell>
          <cell r="M133">
            <v>1753997.9508844162</v>
          </cell>
        </row>
        <row r="134">
          <cell r="A134" t="str">
            <v>JE2025</v>
          </cell>
          <cell r="B134">
            <v>36433</v>
          </cell>
          <cell r="C134">
            <v>36433</v>
          </cell>
          <cell r="D134">
            <v>145</v>
          </cell>
          <cell r="E134" t="str">
            <v>Gloucester Avenue</v>
          </cell>
          <cell r="F134" t="str">
            <v>Chelmsford</v>
          </cell>
          <cell r="G134" t="str">
            <v>Essex</v>
          </cell>
          <cell r="H134" t="str">
            <v>CM2 9DU</v>
          </cell>
          <cell r="I134">
            <v>16549.330143600015</v>
          </cell>
          <cell r="J134">
            <v>15546.340437927283</v>
          </cell>
          <cell r="K134">
            <v>0.01</v>
          </cell>
          <cell r="L134">
            <v>15390.877033548011</v>
          </cell>
          <cell r="M134">
            <v>1769388.8279179642</v>
          </cell>
        </row>
        <row r="135">
          <cell r="A135" t="str">
            <v>JE1488</v>
          </cell>
          <cell r="B135">
            <v>36433</v>
          </cell>
          <cell r="C135">
            <v>36433</v>
          </cell>
          <cell r="D135" t="str">
            <v>7 Arnant Villas</v>
          </cell>
          <cell r="E135" t="str">
            <v>Nant Y Moel</v>
          </cell>
          <cell r="F135" t="str">
            <v>Bridgend</v>
          </cell>
          <cell r="G135">
            <v>0</v>
          </cell>
          <cell r="H135" t="str">
            <v>CF32 7PW</v>
          </cell>
          <cell r="I135">
            <v>16587.75037063839</v>
          </cell>
          <cell r="J135">
            <v>15582.432166357274</v>
          </cell>
          <cell r="K135">
            <v>0.01</v>
          </cell>
          <cell r="L135">
            <v>15426.607844693701</v>
          </cell>
          <cell r="M135">
            <v>1784815.4357626578</v>
          </cell>
        </row>
        <row r="136">
          <cell r="A136" t="str">
            <v>JE1572</v>
          </cell>
          <cell r="B136">
            <v>36433</v>
          </cell>
          <cell r="C136">
            <v>36433</v>
          </cell>
          <cell r="D136">
            <v>35</v>
          </cell>
          <cell r="E136" t="str">
            <v>Green Lane</v>
          </cell>
          <cell r="F136" t="str">
            <v>Crawley</v>
          </cell>
          <cell r="G136" t="str">
            <v>West Sussex</v>
          </cell>
          <cell r="H136" t="str">
            <v>RH10 8JX</v>
          </cell>
          <cell r="I136">
            <v>16587.807020660024</v>
          </cell>
          <cell r="J136">
            <v>15582.485383044266</v>
          </cell>
          <cell r="K136">
            <v>0.01</v>
          </cell>
          <cell r="L136">
            <v>15426.660529213823</v>
          </cell>
          <cell r="M136">
            <v>1800242.0962918715</v>
          </cell>
        </row>
        <row r="137">
          <cell r="A137" t="str">
            <v>JE2257</v>
          </cell>
          <cell r="B137">
            <v>36433</v>
          </cell>
          <cell r="C137">
            <v>36433</v>
          </cell>
          <cell r="D137">
            <v>21</v>
          </cell>
          <cell r="E137" t="str">
            <v>Blakemere Avenue</v>
          </cell>
          <cell r="F137" t="str">
            <v>Sale</v>
          </cell>
          <cell r="G137" t="str">
            <v>Cheshire</v>
          </cell>
          <cell r="H137" t="str">
            <v>M33 2PL</v>
          </cell>
          <cell r="I137">
            <v>16606.16670271472</v>
          </cell>
          <cell r="J137">
            <v>15599.732357095645</v>
          </cell>
          <cell r="K137">
            <v>0.01</v>
          </cell>
          <cell r="L137">
            <v>15443.735033524688</v>
          </cell>
          <cell r="M137">
            <v>1815685.8313253962</v>
          </cell>
        </row>
        <row r="138">
          <cell r="A138" t="str">
            <v>JE0921</v>
          </cell>
          <cell r="B138">
            <v>36433</v>
          </cell>
          <cell r="C138">
            <v>36433</v>
          </cell>
          <cell r="D138">
            <v>6</v>
          </cell>
          <cell r="E138" t="str">
            <v>Highfield Close</v>
          </cell>
          <cell r="F138" t="str">
            <v>Burntwood</v>
          </cell>
          <cell r="G138" t="str">
            <v>Staffordshire</v>
          </cell>
          <cell r="H138" t="str">
            <v>WS7 9AR</v>
          </cell>
          <cell r="I138">
            <v>16980.839210800106</v>
          </cell>
          <cell r="J138">
            <v>15951.697440448585</v>
          </cell>
          <cell r="K138">
            <v>0.01</v>
          </cell>
          <cell r="L138">
            <v>15792.180466044099</v>
          </cell>
          <cell r="M138">
            <v>1831478.0117914402</v>
          </cell>
        </row>
        <row r="139">
          <cell r="A139" t="str">
            <v>JE2524</v>
          </cell>
          <cell r="B139">
            <v>36433</v>
          </cell>
          <cell r="C139">
            <v>36433</v>
          </cell>
          <cell r="D139">
            <v>74</v>
          </cell>
          <cell r="E139" t="str">
            <v>High Howe Lane</v>
          </cell>
          <cell r="F139" t="str">
            <v>Bournemouth</v>
          </cell>
          <cell r="G139" t="str">
            <v>Dorset</v>
          </cell>
          <cell r="H139" t="str">
            <v>BH11 9QX</v>
          </cell>
          <cell r="I139">
            <v>16994.046581503022</v>
          </cell>
          <cell r="J139">
            <v>15964.104364442232</v>
          </cell>
          <cell r="K139">
            <v>0.01</v>
          </cell>
          <cell r="L139">
            <v>15804.46332079781</v>
          </cell>
          <cell r="M139">
            <v>1847282.475112238</v>
          </cell>
        </row>
        <row r="140">
          <cell r="A140" t="str">
            <v>JE1950</v>
          </cell>
          <cell r="B140">
            <v>36433</v>
          </cell>
          <cell r="C140">
            <v>36433</v>
          </cell>
          <cell r="D140" t="str">
            <v>28 Sedgley Road</v>
          </cell>
          <cell r="E140" t="str">
            <v>Winton</v>
          </cell>
          <cell r="F140" t="str">
            <v>Bournemouth</v>
          </cell>
          <cell r="G140" t="str">
            <v>Dorset</v>
          </cell>
          <cell r="H140" t="str">
            <v>BH9 2JW</v>
          </cell>
          <cell r="I140">
            <v>17022.475963912362</v>
          </cell>
          <cell r="J140">
            <v>15990.81075397828</v>
          </cell>
          <cell r="K140">
            <v>0.01</v>
          </cell>
          <cell r="L140">
            <v>15830.902646438497</v>
          </cell>
          <cell r="M140">
            <v>1863113.3777586764</v>
          </cell>
        </row>
        <row r="141">
          <cell r="A141" t="str">
            <v>JE2318</v>
          </cell>
          <cell r="B141">
            <v>36433</v>
          </cell>
          <cell r="C141">
            <v>36433</v>
          </cell>
          <cell r="D141">
            <v>27</v>
          </cell>
          <cell r="E141" t="str">
            <v>Glynwood Park</v>
          </cell>
          <cell r="F141" t="str">
            <v>Bolton</v>
          </cell>
          <cell r="G141" t="str">
            <v>Lancashire</v>
          </cell>
          <cell r="H141" t="str">
            <v>BL4 7SX</v>
          </cell>
          <cell r="I141">
            <v>17242.133587778462</v>
          </cell>
          <cell r="J141">
            <v>16197.155794579767</v>
          </cell>
          <cell r="K141">
            <v>0.01</v>
          </cell>
          <cell r="L141">
            <v>16035.18423663397</v>
          </cell>
          <cell r="M141">
            <v>1879148.5619953105</v>
          </cell>
        </row>
        <row r="142">
          <cell r="A142" t="str">
            <v>JE1685</v>
          </cell>
          <cell r="B142">
            <v>36433</v>
          </cell>
          <cell r="C142">
            <v>36433</v>
          </cell>
          <cell r="D142">
            <v>93</v>
          </cell>
          <cell r="E142" t="str">
            <v>Lees Lane</v>
          </cell>
          <cell r="F142" t="str">
            <v>Keighley</v>
          </cell>
          <cell r="G142" t="str">
            <v>West Yorkshire</v>
          </cell>
          <cell r="H142" t="str">
            <v>BD22 8RA</v>
          </cell>
          <cell r="I142">
            <v>17275.326309097018</v>
          </cell>
          <cell r="J142">
            <v>16228.336835818409</v>
          </cell>
          <cell r="K142">
            <v>0.01</v>
          </cell>
          <cell r="L142">
            <v>16066.053467460224</v>
          </cell>
          <cell r="M142">
            <v>1895214.6154627707</v>
          </cell>
        </row>
        <row r="143">
          <cell r="A143" t="str">
            <v>JE0920</v>
          </cell>
          <cell r="B143">
            <v>36433</v>
          </cell>
          <cell r="C143">
            <v>36433</v>
          </cell>
          <cell r="D143">
            <v>26</v>
          </cell>
          <cell r="E143" t="str">
            <v>Hillside Road</v>
          </cell>
          <cell r="F143" t="str">
            <v>Poole</v>
          </cell>
          <cell r="G143" t="str">
            <v>Dorset</v>
          </cell>
          <cell r="H143" t="str">
            <v>BH12 5DY</v>
          </cell>
          <cell r="I143">
            <v>17282.839669512025</v>
          </cell>
          <cell r="J143">
            <v>16235.394841056748</v>
          </cell>
          <cell r="K143">
            <v>0.01</v>
          </cell>
          <cell r="L143">
            <v>16073.040892646181</v>
          </cell>
          <cell r="M143">
            <v>1911287.6563554169</v>
          </cell>
        </row>
        <row r="144">
          <cell r="A144" t="str">
            <v>JE0137</v>
          </cell>
          <cell r="B144">
            <v>36433</v>
          </cell>
          <cell r="C144">
            <v>36433</v>
          </cell>
          <cell r="D144">
            <v>28</v>
          </cell>
          <cell r="E144" t="str">
            <v>Trevince Parc</v>
          </cell>
          <cell r="F144" t="str">
            <v>Redruth</v>
          </cell>
          <cell r="G144" t="str">
            <v>Cornwall</v>
          </cell>
          <cell r="H144" t="str">
            <v>TR16 5QX</v>
          </cell>
          <cell r="I144">
            <v>17380.285902830896</v>
          </cell>
          <cell r="J144">
            <v>16326.935242053267</v>
          </cell>
          <cell r="K144">
            <v>0.01</v>
          </cell>
          <cell r="L144">
            <v>16163.665889632734</v>
          </cell>
          <cell r="M144">
            <v>1927451.3222450495</v>
          </cell>
        </row>
        <row r="145">
          <cell r="A145" t="str">
            <v>JE1114</v>
          </cell>
          <cell r="B145">
            <v>36433</v>
          </cell>
          <cell r="C145">
            <v>36433</v>
          </cell>
          <cell r="D145" t="str">
            <v>8 Woodland Way</v>
          </cell>
          <cell r="E145" t="str">
            <v>Theydon Bois</v>
          </cell>
          <cell r="F145" t="str">
            <v>Epping</v>
          </cell>
          <cell r="G145" t="str">
            <v>Essex</v>
          </cell>
          <cell r="H145" t="str">
            <v>CM16 7DZ</v>
          </cell>
          <cell r="I145">
            <v>17409.607690222812</v>
          </cell>
          <cell r="J145">
            <v>16354.47995142143</v>
          </cell>
          <cell r="K145">
            <v>0.01</v>
          </cell>
          <cell r="L145">
            <v>16190.935151907215</v>
          </cell>
          <cell r="M145">
            <v>1943642.2573969567</v>
          </cell>
        </row>
        <row r="146">
          <cell r="A146" t="str">
            <v>JE0642</v>
          </cell>
          <cell r="B146">
            <v>36433</v>
          </cell>
          <cell r="C146">
            <v>36433</v>
          </cell>
          <cell r="D146">
            <v>1</v>
          </cell>
          <cell r="E146" t="str">
            <v>Granville Grove</v>
          </cell>
          <cell r="F146" t="str">
            <v>Stockton-On-Tees</v>
          </cell>
          <cell r="G146" t="str">
            <v>Cleveland</v>
          </cell>
          <cell r="H146" t="str">
            <v>TS20 2EP</v>
          </cell>
          <cell r="I146">
            <v>17510.478422976434</v>
          </cell>
          <cell r="J146">
            <v>16449.237306432406</v>
          </cell>
          <cell r="K146">
            <v>0.01</v>
          </cell>
          <cell r="L146">
            <v>16284.744933368082</v>
          </cell>
          <cell r="M146">
            <v>1959927.0023303248</v>
          </cell>
        </row>
        <row r="147">
          <cell r="A147" t="str">
            <v>JE1873</v>
          </cell>
          <cell r="B147">
            <v>36433</v>
          </cell>
          <cell r="C147">
            <v>36433</v>
          </cell>
          <cell r="D147">
            <v>2</v>
          </cell>
          <cell r="E147" t="str">
            <v>Bank Top Road</v>
          </cell>
          <cell r="F147" t="str">
            <v>Rotherham</v>
          </cell>
          <cell r="G147" t="str">
            <v>South Yorkshire</v>
          </cell>
          <cell r="H147" t="str">
            <v>S65 3DY</v>
          </cell>
          <cell r="I147">
            <v>17517.819513311482</v>
          </cell>
          <cell r="J147">
            <v>16456.133482201694</v>
          </cell>
          <cell r="K147">
            <v>0.01</v>
          </cell>
          <cell r="L147">
            <v>16291.572147379677</v>
          </cell>
          <cell r="M147">
            <v>1976218.5744777045</v>
          </cell>
        </row>
        <row r="148">
          <cell r="A148" t="str">
            <v>JE1546</v>
          </cell>
          <cell r="B148">
            <v>36433</v>
          </cell>
          <cell r="C148">
            <v>36433</v>
          </cell>
          <cell r="D148">
            <v>1426</v>
          </cell>
          <cell r="E148" t="str">
            <v>Stratford Road</v>
          </cell>
          <cell r="F148" t="str">
            <v>Hall Green</v>
          </cell>
          <cell r="G148" t="str">
            <v>Birmingham</v>
          </cell>
          <cell r="H148" t="str">
            <v>B28 9ES</v>
          </cell>
          <cell r="I148">
            <v>17556.597403900581</v>
          </cell>
          <cell r="J148">
            <v>16492.561197603576</v>
          </cell>
          <cell r="K148">
            <v>0.01</v>
          </cell>
          <cell r="L148">
            <v>16327.63558562754</v>
          </cell>
          <cell r="M148">
            <v>1992546.210063332</v>
          </cell>
        </row>
        <row r="149">
          <cell r="A149" t="str">
            <v>JE2046</v>
          </cell>
          <cell r="B149">
            <v>36433</v>
          </cell>
          <cell r="C149">
            <v>36433</v>
          </cell>
          <cell r="D149">
            <v>133</v>
          </cell>
          <cell r="E149" t="str">
            <v>Fairfield Avenue</v>
          </cell>
          <cell r="F149" t="str">
            <v>Hull</v>
          </cell>
          <cell r="G149" t="str">
            <v>North Humberside</v>
          </cell>
          <cell r="H149" t="str">
            <v>HU10 7UW</v>
          </cell>
          <cell r="I149">
            <v>17604.199532288781</v>
          </cell>
          <cell r="J149">
            <v>16537.278348513704</v>
          </cell>
          <cell r="K149">
            <v>0.01</v>
          </cell>
          <cell r="L149">
            <v>16371.905565028566</v>
          </cell>
          <cell r="M149">
            <v>2008918.1156283605</v>
          </cell>
        </row>
        <row r="150">
          <cell r="A150" t="str">
            <v>JE2176</v>
          </cell>
          <cell r="B150">
            <v>36433</v>
          </cell>
          <cell r="C150">
            <v>36433</v>
          </cell>
          <cell r="D150" t="str">
            <v>58 Auckland Way</v>
          </cell>
          <cell r="E150" t="str">
            <v>Hartburn</v>
          </cell>
          <cell r="F150" t="str">
            <v>Stockton-on-Tees</v>
          </cell>
          <cell r="G150" t="str">
            <v>Cleveland</v>
          </cell>
          <cell r="H150" t="str">
            <v>TS18 5LB</v>
          </cell>
          <cell r="I150">
            <v>17651.112043104884</v>
          </cell>
          <cell r="J150">
            <v>16581.347676856105</v>
          </cell>
          <cell r="K150">
            <v>0.01</v>
          </cell>
          <cell r="L150">
            <v>16415.534200087543</v>
          </cell>
          <cell r="M150">
            <v>2025333.6498284482</v>
          </cell>
        </row>
        <row r="151">
          <cell r="A151" t="str">
            <v>JE1582</v>
          </cell>
          <cell r="B151">
            <v>36433</v>
          </cell>
          <cell r="C151">
            <v>36433</v>
          </cell>
          <cell r="D151">
            <v>41</v>
          </cell>
          <cell r="E151" t="str">
            <v>Burdett Road</v>
          </cell>
          <cell r="F151" t="str">
            <v>Waterloo</v>
          </cell>
          <cell r="G151" t="str">
            <v>Liverpool</v>
          </cell>
          <cell r="H151" t="str">
            <v>L22 7RD</v>
          </cell>
          <cell r="I151">
            <v>17677.910413790287</v>
          </cell>
          <cell r="J151">
            <v>16606.521903863602</v>
          </cell>
          <cell r="K151">
            <v>0.01</v>
          </cell>
          <cell r="L151">
            <v>16440.456684824967</v>
          </cell>
          <cell r="M151">
            <v>2041774.1065132732</v>
          </cell>
        </row>
        <row r="152">
          <cell r="A152" t="str">
            <v>JE2140</v>
          </cell>
          <cell r="B152">
            <v>36433</v>
          </cell>
          <cell r="C152">
            <v>36433</v>
          </cell>
          <cell r="D152">
            <v>5</v>
          </cell>
          <cell r="E152" t="str">
            <v>Willow Grove</v>
          </cell>
          <cell r="F152" t="str">
            <v>Prescot</v>
          </cell>
          <cell r="G152" t="str">
            <v>Merseyside</v>
          </cell>
          <cell r="H152" t="str">
            <v>L35 5BA</v>
          </cell>
          <cell r="I152">
            <v>17684.057865716615</v>
          </cell>
          <cell r="J152">
            <v>16612.296782945908</v>
          </cell>
          <cell r="K152">
            <v>0.01</v>
          </cell>
          <cell r="L152">
            <v>16446.17381511645</v>
          </cell>
          <cell r="M152">
            <v>2058220.2803283897</v>
          </cell>
        </row>
        <row r="153">
          <cell r="A153" t="str">
            <v>JE1461</v>
          </cell>
          <cell r="B153">
            <v>36433</v>
          </cell>
          <cell r="C153">
            <v>36433</v>
          </cell>
          <cell r="D153">
            <v>37</v>
          </cell>
          <cell r="E153" t="str">
            <v>Nutter Road</v>
          </cell>
          <cell r="F153" t="str">
            <v>Thornton-Cleveleys</v>
          </cell>
          <cell r="G153" t="str">
            <v>Lancashire</v>
          </cell>
          <cell r="H153" t="str">
            <v>FY5 1BQ</v>
          </cell>
          <cell r="I153">
            <v>17701.836331442384</v>
          </cell>
          <cell r="J153">
            <v>16628.997765900422</v>
          </cell>
          <cell r="K153">
            <v>0.01</v>
          </cell>
          <cell r="L153">
            <v>16462.707788241416</v>
          </cell>
          <cell r="M153">
            <v>2074682.9881166311</v>
          </cell>
        </row>
        <row r="154">
          <cell r="A154" t="str">
            <v>JE1108</v>
          </cell>
          <cell r="B154">
            <v>36433</v>
          </cell>
          <cell r="C154">
            <v>36433</v>
          </cell>
          <cell r="D154" t="str">
            <v>125 Cedarwood Glade</v>
          </cell>
          <cell r="E154" t="str">
            <v>Stainton Village</v>
          </cell>
          <cell r="F154" t="str">
            <v>Middlesbrough</v>
          </cell>
          <cell r="G154" t="str">
            <v>Cleveland</v>
          </cell>
          <cell r="H154" t="str">
            <v>TS8 9DL</v>
          </cell>
          <cell r="I154">
            <v>17727.463832492271</v>
          </cell>
          <cell r="J154">
            <v>16653.072085068496</v>
          </cell>
          <cell r="K154">
            <v>0.01</v>
          </cell>
          <cell r="L154">
            <v>16486.54136421781</v>
          </cell>
          <cell r="M154">
            <v>2091169.5294808489</v>
          </cell>
        </row>
        <row r="155">
          <cell r="A155" t="str">
            <v>JE0640</v>
          </cell>
          <cell r="B155">
            <v>36433</v>
          </cell>
          <cell r="C155">
            <v>36433</v>
          </cell>
          <cell r="D155" t="str">
            <v>30 Brewster Lane</v>
          </cell>
          <cell r="E155" t="str">
            <v>Wainfleet All Saints</v>
          </cell>
          <cell r="F155" t="str">
            <v>Skegness</v>
          </cell>
          <cell r="G155" t="str">
            <v>Lincolnshire</v>
          </cell>
          <cell r="H155" t="str">
            <v>PE24 4QJ</v>
          </cell>
          <cell r="I155">
            <v>17789.955061095941</v>
          </cell>
          <cell r="J155">
            <v>16711.775966484067</v>
          </cell>
          <cell r="K155">
            <v>0.01</v>
          </cell>
          <cell r="L155">
            <v>16544.658206819226</v>
          </cell>
          <cell r="M155">
            <v>2107714.187687668</v>
          </cell>
        </row>
        <row r="156">
          <cell r="A156" t="str">
            <v>JE0700</v>
          </cell>
          <cell r="B156">
            <v>36433</v>
          </cell>
          <cell r="C156">
            <v>36433</v>
          </cell>
          <cell r="D156" t="str">
            <v>10 Paston Drive</v>
          </cell>
          <cell r="E156" t="str">
            <v>Caister On Sea</v>
          </cell>
          <cell r="F156" t="str">
            <v>Great Yarmouth</v>
          </cell>
          <cell r="G156" t="str">
            <v>Norfolk</v>
          </cell>
          <cell r="H156" t="str">
            <v>NR30 5QG</v>
          </cell>
          <cell r="I156">
            <v>17803.46291713203</v>
          </cell>
          <cell r="J156">
            <v>16724.465164578574</v>
          </cell>
          <cell r="K156">
            <v>0.01</v>
          </cell>
          <cell r="L156">
            <v>16557.220512932789</v>
          </cell>
          <cell r="M156">
            <v>2124271.4082006007</v>
          </cell>
        </row>
        <row r="157">
          <cell r="A157" t="str">
            <v>JE0978</v>
          </cell>
          <cell r="B157">
            <v>36433</v>
          </cell>
          <cell r="C157">
            <v>36433</v>
          </cell>
          <cell r="D157" t="str">
            <v>91 Longsight Road</v>
          </cell>
          <cell r="E157" t="str">
            <v>Holcombe Brook</v>
          </cell>
          <cell r="F157" t="str">
            <v>Ramsbottom</v>
          </cell>
          <cell r="G157">
            <v>0</v>
          </cell>
          <cell r="H157" t="str">
            <v>BL0 9TA</v>
          </cell>
          <cell r="I157">
            <v>17823.016332695501</v>
          </cell>
          <cell r="J157">
            <v>16742.83352465335</v>
          </cell>
          <cell r="K157">
            <v>0.01</v>
          </cell>
          <cell r="L157">
            <v>16575.405189406814</v>
          </cell>
          <cell r="M157">
            <v>2140846.8133900072</v>
          </cell>
        </row>
        <row r="158">
          <cell r="A158" t="str">
            <v>JE2124</v>
          </cell>
          <cell r="B158">
            <v>36433</v>
          </cell>
          <cell r="C158">
            <v>36433</v>
          </cell>
          <cell r="D158">
            <v>38</v>
          </cell>
          <cell r="E158" t="str">
            <v>Roedean Road</v>
          </cell>
          <cell r="F158" t="str">
            <v>Worthing</v>
          </cell>
          <cell r="G158" t="str">
            <v>West Sussex</v>
          </cell>
          <cell r="H158" t="str">
            <v>BN13 2BT</v>
          </cell>
          <cell r="I158">
            <v>17860.539890168286</v>
          </cell>
          <cell r="J158">
            <v>16778.08292712778</v>
          </cell>
          <cell r="K158">
            <v>0.01</v>
          </cell>
          <cell r="L158">
            <v>16610.302097856504</v>
          </cell>
          <cell r="M158">
            <v>2157457.1154878638</v>
          </cell>
        </row>
        <row r="159">
          <cell r="A159" t="str">
            <v>JE2240</v>
          </cell>
          <cell r="B159">
            <v>36433</v>
          </cell>
          <cell r="C159">
            <v>36433</v>
          </cell>
          <cell r="D159" t="str">
            <v>94 Newbury Gardens</v>
          </cell>
          <cell r="E159" t="str">
            <v>Stoneleigh</v>
          </cell>
          <cell r="F159" t="str">
            <v>Epsom</v>
          </cell>
          <cell r="G159" t="str">
            <v>Surrey</v>
          </cell>
          <cell r="H159" t="str">
            <v>KT19 0PD</v>
          </cell>
          <cell r="I159">
            <v>17879.347110053423</v>
          </cell>
          <cell r="J159">
            <v>16795.750315504731</v>
          </cell>
          <cell r="K159">
            <v>0.01</v>
          </cell>
          <cell r="L159">
            <v>16627.792812349682</v>
          </cell>
          <cell r="M159">
            <v>2174084.9083002135</v>
          </cell>
        </row>
        <row r="160">
          <cell r="A160" t="str">
            <v>JE1014</v>
          </cell>
          <cell r="B160">
            <v>36433</v>
          </cell>
          <cell r="C160">
            <v>36433</v>
          </cell>
          <cell r="D160">
            <v>120</v>
          </cell>
          <cell r="E160" t="str">
            <v>Charles Street</v>
          </cell>
          <cell r="F160" t="str">
            <v>Swinton</v>
          </cell>
          <cell r="G160" t="str">
            <v>Manchester</v>
          </cell>
          <cell r="H160" t="str">
            <v>M27 9XD</v>
          </cell>
          <cell r="I160">
            <v>17904.29497094695</v>
          </cell>
          <cell r="J160">
            <v>16819.186184828952</v>
          </cell>
          <cell r="K160">
            <v>0.01</v>
          </cell>
          <cell r="L160">
            <v>16650.994322980663</v>
          </cell>
          <cell r="M160">
            <v>2190735.9026231943</v>
          </cell>
        </row>
        <row r="161">
          <cell r="A161" t="str">
            <v>JE2002</v>
          </cell>
          <cell r="B161">
            <v>36433</v>
          </cell>
          <cell r="C161">
            <v>36433</v>
          </cell>
          <cell r="D161">
            <v>68</v>
          </cell>
          <cell r="E161" t="str">
            <v>Springwood Gardens</v>
          </cell>
          <cell r="F161" t="str">
            <v>Nottingham</v>
          </cell>
          <cell r="G161" t="str">
            <v>Nottinghamshire</v>
          </cell>
          <cell r="H161" t="str">
            <v>NG5 4HE</v>
          </cell>
          <cell r="I161">
            <v>17917.821025857276</v>
          </cell>
          <cell r="J161">
            <v>16831.892478835623</v>
          </cell>
          <cell r="K161">
            <v>0.01</v>
          </cell>
          <cell r="L161">
            <v>16663.573554047267</v>
          </cell>
          <cell r="M161">
            <v>2207399.4761772417</v>
          </cell>
        </row>
        <row r="162">
          <cell r="A162" t="str">
            <v>JE0511</v>
          </cell>
          <cell r="B162">
            <v>36433</v>
          </cell>
          <cell r="C162">
            <v>36433</v>
          </cell>
          <cell r="D162">
            <v>60</v>
          </cell>
          <cell r="E162" t="str">
            <v>Harewood Avenue</v>
          </cell>
          <cell r="F162" t="str">
            <v>Bridlington</v>
          </cell>
          <cell r="G162" t="str">
            <v>North Humberside</v>
          </cell>
          <cell r="H162" t="str">
            <v>YO16 7QD</v>
          </cell>
          <cell r="I162">
            <v>17989.90814907098</v>
          </cell>
          <cell r="J162">
            <v>16899.610685490919</v>
          </cell>
          <cell r="K162">
            <v>0.01</v>
          </cell>
          <cell r="L162">
            <v>16730.61457863601</v>
          </cell>
          <cell r="M162">
            <v>2224130.0907558776</v>
          </cell>
        </row>
        <row r="163">
          <cell r="A163" t="str">
            <v>JE1861</v>
          </cell>
          <cell r="B163">
            <v>36433</v>
          </cell>
          <cell r="C163">
            <v>36433</v>
          </cell>
          <cell r="D163" t="str">
            <v>Windsmoor</v>
          </cell>
          <cell r="E163" t="str">
            <v>North Pool Road</v>
          </cell>
          <cell r="F163" t="str">
            <v>Redruth</v>
          </cell>
          <cell r="G163" t="str">
            <v>Cornwall</v>
          </cell>
          <cell r="H163" t="str">
            <v>TR15 3JQ</v>
          </cell>
          <cell r="I163">
            <v>18023.29296723739</v>
          </cell>
          <cell r="J163">
            <v>16930.972181344216</v>
          </cell>
          <cell r="K163">
            <v>0.01</v>
          </cell>
          <cell r="L163">
            <v>16761.662459530773</v>
          </cell>
          <cell r="M163">
            <v>2240891.7532154084</v>
          </cell>
        </row>
        <row r="164">
          <cell r="A164" t="str">
            <v>JE1268</v>
          </cell>
          <cell r="B164">
            <v>36433</v>
          </cell>
          <cell r="C164">
            <v>36433</v>
          </cell>
          <cell r="D164">
            <v>8</v>
          </cell>
          <cell r="E164" t="str">
            <v>Wentworth Close</v>
          </cell>
          <cell r="F164" t="str">
            <v>Hull</v>
          </cell>
          <cell r="G164">
            <v>0</v>
          </cell>
          <cell r="H164" t="str">
            <v>HU10 6NN</v>
          </cell>
          <cell r="I164">
            <v>18083.566802208265</v>
          </cell>
          <cell r="J164">
            <v>16987.593056619884</v>
          </cell>
          <cell r="K164">
            <v>0.01</v>
          </cell>
          <cell r="L164">
            <v>16817.717126053685</v>
          </cell>
          <cell r="M164">
            <v>2257709.4703414622</v>
          </cell>
        </row>
        <row r="165">
          <cell r="A165" t="str">
            <v>JE0586</v>
          </cell>
          <cell r="B165">
            <v>36433</v>
          </cell>
          <cell r="C165">
            <v>36433</v>
          </cell>
          <cell r="D165">
            <v>22</v>
          </cell>
          <cell r="E165" t="str">
            <v>Wrekin Avenue</v>
          </cell>
          <cell r="F165" t="str">
            <v>Newport</v>
          </cell>
          <cell r="G165" t="str">
            <v>Shropshire</v>
          </cell>
          <cell r="H165" t="str">
            <v>TF10 7HQ</v>
          </cell>
          <cell r="I165">
            <v>18100.362918626968</v>
          </cell>
          <cell r="J165">
            <v>17003.37122658897</v>
          </cell>
          <cell r="K165">
            <v>0.01</v>
          </cell>
          <cell r="L165">
            <v>16833.337514323081</v>
          </cell>
          <cell r="M165">
            <v>2274542.8078557854</v>
          </cell>
        </row>
        <row r="166">
          <cell r="A166" t="str">
            <v>JE0202</v>
          </cell>
          <cell r="B166">
            <v>36433</v>
          </cell>
          <cell r="C166">
            <v>36433</v>
          </cell>
          <cell r="D166" t="str">
            <v>59 Millfield Road</v>
          </cell>
          <cell r="E166" t="str">
            <v>Barningham</v>
          </cell>
          <cell r="F166" t="str">
            <v>Bury St. Edmunds</v>
          </cell>
          <cell r="G166" t="str">
            <v>Suffolk</v>
          </cell>
          <cell r="H166" t="str">
            <v>IP31 1DX</v>
          </cell>
          <cell r="I166">
            <v>18176.579964664597</v>
          </cell>
          <cell r="J166">
            <v>17074.969057715225</v>
          </cell>
          <cell r="K166">
            <v>0.01</v>
          </cell>
          <cell r="L166">
            <v>16904.219367138074</v>
          </cell>
          <cell r="M166">
            <v>2291447.0272229235</v>
          </cell>
        </row>
        <row r="167">
          <cell r="A167" t="str">
            <v>JE1976</v>
          </cell>
          <cell r="B167">
            <v>36433</v>
          </cell>
          <cell r="C167">
            <v>36433</v>
          </cell>
          <cell r="D167">
            <v>29</v>
          </cell>
          <cell r="E167" t="str">
            <v>Woodlands Park Road</v>
          </cell>
          <cell r="F167" t="str">
            <v>Pudsey</v>
          </cell>
          <cell r="G167" t="str">
            <v>West Yorkshire</v>
          </cell>
          <cell r="H167" t="str">
            <v>LS28 8LX</v>
          </cell>
          <cell r="I167">
            <v>18263.826581838326</v>
          </cell>
          <cell r="J167">
            <v>17156.92800112085</v>
          </cell>
          <cell r="K167">
            <v>0.01</v>
          </cell>
          <cell r="L167">
            <v>16985.358721109642</v>
          </cell>
          <cell r="M167">
            <v>2308432.385944033</v>
          </cell>
        </row>
        <row r="168">
          <cell r="A168" t="str">
            <v>JE1952</v>
          </cell>
          <cell r="B168">
            <v>36433</v>
          </cell>
          <cell r="C168">
            <v>36433</v>
          </cell>
          <cell r="D168">
            <v>19</v>
          </cell>
          <cell r="E168" t="str">
            <v>Hazelton Road Marlbrook</v>
          </cell>
          <cell r="F168" t="str">
            <v>Bromsgrove</v>
          </cell>
          <cell r="G168" t="str">
            <v>Worcestershire</v>
          </cell>
          <cell r="H168" t="str">
            <v>B61 0JG</v>
          </cell>
          <cell r="I168">
            <v>18356.556256129854</v>
          </cell>
          <cell r="J168">
            <v>17244.037695152285</v>
          </cell>
          <cell r="K168">
            <v>0.01</v>
          </cell>
          <cell r="L168">
            <v>17071.597318200762</v>
          </cell>
          <cell r="M168">
            <v>2325503.9832622339</v>
          </cell>
        </row>
        <row r="169">
          <cell r="A169" t="str">
            <v>JE0826</v>
          </cell>
          <cell r="B169">
            <v>36433</v>
          </cell>
          <cell r="C169">
            <v>36433</v>
          </cell>
          <cell r="D169">
            <v>19</v>
          </cell>
          <cell r="E169" t="str">
            <v>Cherrywood Avenue</v>
          </cell>
          <cell r="F169" t="str">
            <v>Lytham St. Annes</v>
          </cell>
          <cell r="G169" t="str">
            <v>Lancashire</v>
          </cell>
          <cell r="H169" t="str">
            <v>FY8 4PJ</v>
          </cell>
          <cell r="I169">
            <v>18364.081892957445</v>
          </cell>
          <cell r="J169">
            <v>17251.107232778206</v>
          </cell>
          <cell r="K169">
            <v>0.01</v>
          </cell>
          <cell r="L169">
            <v>17078.596160450423</v>
          </cell>
          <cell r="M169">
            <v>2342582.5794226844</v>
          </cell>
        </row>
        <row r="170">
          <cell r="A170" t="str">
            <v>JE1733</v>
          </cell>
          <cell r="B170">
            <v>36433</v>
          </cell>
          <cell r="C170">
            <v>36433</v>
          </cell>
          <cell r="D170">
            <v>358</v>
          </cell>
          <cell r="E170" t="str">
            <v>Fox Hollies Road</v>
          </cell>
          <cell r="F170" t="str">
            <v>Acocks Green</v>
          </cell>
          <cell r="G170" t="str">
            <v>Birmingham</v>
          </cell>
          <cell r="H170" t="str">
            <v>B27 7PX</v>
          </cell>
          <cell r="I170">
            <v>18439.094737414132</v>
          </cell>
          <cell r="J170">
            <v>17321.573844237515</v>
          </cell>
          <cell r="K170">
            <v>0.01</v>
          </cell>
          <cell r="L170">
            <v>17148.358105795141</v>
          </cell>
          <cell r="M170">
            <v>2359730.9375284794</v>
          </cell>
        </row>
        <row r="171">
          <cell r="A171" t="str">
            <v>JE2137</v>
          </cell>
          <cell r="B171">
            <v>36433</v>
          </cell>
          <cell r="C171">
            <v>36433</v>
          </cell>
          <cell r="D171">
            <v>55</v>
          </cell>
          <cell r="E171" t="str">
            <v>Stadium Avenue</v>
          </cell>
          <cell r="F171" t="str">
            <v>Blackpool</v>
          </cell>
          <cell r="G171" t="str">
            <v>Blackpool</v>
          </cell>
          <cell r="H171" t="str">
            <v>FY4 3QA</v>
          </cell>
          <cell r="I171">
            <v>18508.232035882455</v>
          </cell>
          <cell r="J171">
            <v>17386.52100340473</v>
          </cell>
          <cell r="K171">
            <v>0.01</v>
          </cell>
          <cell r="L171">
            <v>17212.655793370683</v>
          </cell>
          <cell r="M171">
            <v>2376943.5933218501</v>
          </cell>
        </row>
        <row r="172">
          <cell r="A172" t="str">
            <v>JE1996</v>
          </cell>
          <cell r="B172">
            <v>36433</v>
          </cell>
          <cell r="C172">
            <v>36433</v>
          </cell>
          <cell r="D172">
            <v>16</v>
          </cell>
          <cell r="E172" t="str">
            <v>The Gills</v>
          </cell>
          <cell r="F172" t="str">
            <v>Otley</v>
          </cell>
          <cell r="G172" t="str">
            <v>West Yorkshire</v>
          </cell>
          <cell r="H172" t="str">
            <v>LS21 2AH</v>
          </cell>
          <cell r="I172">
            <v>18527.591503774518</v>
          </cell>
          <cell r="J172">
            <v>17404.707170212423</v>
          </cell>
          <cell r="K172">
            <v>0.01</v>
          </cell>
          <cell r="L172">
            <v>17230.6600985103</v>
          </cell>
          <cell r="M172">
            <v>2394174.2534203604</v>
          </cell>
        </row>
        <row r="173">
          <cell r="A173" t="str">
            <v>JE0200</v>
          </cell>
          <cell r="B173">
            <v>36433</v>
          </cell>
          <cell r="C173">
            <v>36433</v>
          </cell>
          <cell r="D173">
            <v>216</v>
          </cell>
          <cell r="E173" t="str">
            <v>Stoops Lane</v>
          </cell>
          <cell r="F173">
            <v>0</v>
          </cell>
          <cell r="G173" t="str">
            <v>South Yorkshire</v>
          </cell>
          <cell r="H173" t="str">
            <v>DN4 7JQ</v>
          </cell>
          <cell r="I173">
            <v>18611.390997450115</v>
          </cell>
          <cell r="J173">
            <v>17483.427906695561</v>
          </cell>
          <cell r="K173">
            <v>0.01</v>
          </cell>
          <cell r="L173">
            <v>17308.593627628605</v>
          </cell>
          <cell r="M173">
            <v>2411482.8470479888</v>
          </cell>
        </row>
        <row r="174">
          <cell r="A174" t="str">
            <v>JE1720</v>
          </cell>
          <cell r="B174">
            <v>36433</v>
          </cell>
          <cell r="C174">
            <v>36433</v>
          </cell>
          <cell r="D174">
            <v>30</v>
          </cell>
          <cell r="E174" t="str">
            <v>Harvest Lane</v>
          </cell>
          <cell r="F174" t="str">
            <v>Moreton Wirral</v>
          </cell>
          <cell r="G174" t="str">
            <v>Merseyside</v>
          </cell>
          <cell r="H174" t="str">
            <v>L46 7UD</v>
          </cell>
          <cell r="I174">
            <v>18696.332461870108</v>
          </cell>
          <cell r="J174">
            <v>17563.221403574946</v>
          </cell>
          <cell r="K174">
            <v>0.01</v>
          </cell>
          <cell r="L174">
            <v>17387.589189539198</v>
          </cell>
          <cell r="M174">
            <v>2428870.436237528</v>
          </cell>
        </row>
        <row r="175">
          <cell r="A175" t="str">
            <v>JE1866</v>
          </cell>
          <cell r="B175">
            <v>36433</v>
          </cell>
          <cell r="C175">
            <v>36433</v>
          </cell>
          <cell r="D175" t="str">
            <v>32 Burnt Oak Drive</v>
          </cell>
          <cell r="E175" t="str">
            <v>Burnt Oak Drive</v>
          </cell>
          <cell r="F175" t="str">
            <v>Stourbridge</v>
          </cell>
          <cell r="G175" t="str">
            <v>West Midlands</v>
          </cell>
          <cell r="H175" t="str">
            <v>DY8 1HL</v>
          </cell>
          <cell r="I175">
            <v>18778.787010005999</v>
          </cell>
          <cell r="J175">
            <v>17640.678706369272</v>
          </cell>
          <cell r="K175">
            <v>0.01</v>
          </cell>
          <cell r="L175">
            <v>17464.271919305578</v>
          </cell>
          <cell r="M175">
            <v>2446334.7081568334</v>
          </cell>
        </row>
        <row r="176">
          <cell r="A176" t="str">
            <v>JE1967</v>
          </cell>
          <cell r="B176">
            <v>36433</v>
          </cell>
          <cell r="C176">
            <v>36433</v>
          </cell>
          <cell r="D176" t="str">
            <v>Almaria</v>
          </cell>
          <cell r="E176" t="str">
            <v>Brynbach Street</v>
          </cell>
          <cell r="F176" t="str">
            <v>Tredegar</v>
          </cell>
          <cell r="G176" t="str">
            <v>Gwent</v>
          </cell>
          <cell r="H176" t="str">
            <v>NP22 3HJ</v>
          </cell>
          <cell r="I176">
            <v>18788.417448949625</v>
          </cell>
          <cell r="J176">
            <v>17649.725482346617</v>
          </cell>
          <cell r="K176">
            <v>0.01</v>
          </cell>
          <cell r="L176">
            <v>17473.228227523152</v>
          </cell>
          <cell r="M176">
            <v>2463807.9363843566</v>
          </cell>
        </row>
        <row r="177">
          <cell r="A177" t="str">
            <v>JE0746</v>
          </cell>
          <cell r="B177">
            <v>36433</v>
          </cell>
          <cell r="C177">
            <v>36433</v>
          </cell>
          <cell r="D177">
            <v>15</v>
          </cell>
          <cell r="E177" t="str">
            <v>Apple Tree Close</v>
          </cell>
          <cell r="F177" t="str">
            <v>Tiverton</v>
          </cell>
          <cell r="G177" t="str">
            <v>Devon</v>
          </cell>
          <cell r="H177" t="str">
            <v>EX16 8AR</v>
          </cell>
          <cell r="I177">
            <v>18799.094328886113</v>
          </cell>
          <cell r="J177">
            <v>17659.755278650588</v>
          </cell>
          <cell r="K177">
            <v>0.01</v>
          </cell>
          <cell r="L177">
            <v>17483.157725864083</v>
          </cell>
          <cell r="M177">
            <v>2481291.0941102207</v>
          </cell>
        </row>
        <row r="178">
          <cell r="A178" t="str">
            <v>JE0639</v>
          </cell>
          <cell r="B178">
            <v>36433</v>
          </cell>
          <cell r="C178">
            <v>36433</v>
          </cell>
          <cell r="D178">
            <v>169</v>
          </cell>
          <cell r="E178" t="str">
            <v>Victoria Road</v>
          </cell>
          <cell r="F178" t="str">
            <v>Fulwood</v>
          </cell>
          <cell r="G178" t="str">
            <v>Preston</v>
          </cell>
          <cell r="H178" t="str">
            <v>PR2 8AJ</v>
          </cell>
          <cell r="I178">
            <v>18802.439392359483</v>
          </cell>
          <cell r="J178">
            <v>17662.897611004362</v>
          </cell>
          <cell r="K178">
            <v>0.01</v>
          </cell>
          <cell r="L178">
            <v>17486.268634894317</v>
          </cell>
          <cell r="M178">
            <v>2498777.3627451151</v>
          </cell>
        </row>
        <row r="179">
          <cell r="A179" t="str">
            <v>JE1552</v>
          </cell>
          <cell r="B179">
            <v>36433</v>
          </cell>
          <cell r="C179">
            <v>36433</v>
          </cell>
          <cell r="D179">
            <v>15</v>
          </cell>
          <cell r="E179" t="str">
            <v>Wimbledon Avenue</v>
          </cell>
          <cell r="F179" t="str">
            <v>Thornton-Cleveleys</v>
          </cell>
          <cell r="G179" t="str">
            <v>Lancashire</v>
          </cell>
          <cell r="H179" t="str">
            <v>FY5 1SA</v>
          </cell>
          <cell r="I179">
            <v>18820.096161113572</v>
          </cell>
          <cell r="J179">
            <v>17679.484272561233</v>
          </cell>
          <cell r="K179">
            <v>0.01</v>
          </cell>
          <cell r="L179">
            <v>17502.68942983562</v>
          </cell>
          <cell r="M179">
            <v>2516280.0521749505</v>
          </cell>
        </row>
        <row r="180">
          <cell r="A180" t="str">
            <v>JE0448</v>
          </cell>
          <cell r="B180">
            <v>36433</v>
          </cell>
          <cell r="C180">
            <v>36433</v>
          </cell>
          <cell r="D180">
            <v>79</v>
          </cell>
          <cell r="E180" t="str">
            <v>Chatsworth Road</v>
          </cell>
          <cell r="F180" t="str">
            <v>Stockport</v>
          </cell>
          <cell r="G180" t="str">
            <v>Cheshire</v>
          </cell>
          <cell r="H180" t="str">
            <v>SK7 6BJ</v>
          </cell>
          <cell r="I180">
            <v>18852.996134750887</v>
          </cell>
          <cell r="J180">
            <v>17710.390308402344</v>
          </cell>
          <cell r="K180">
            <v>0.01</v>
          </cell>
          <cell r="L180">
            <v>17533.286405318322</v>
          </cell>
          <cell r="M180">
            <v>2533813.3385802689</v>
          </cell>
        </row>
        <row r="181">
          <cell r="A181" t="str">
            <v>JE2319</v>
          </cell>
          <cell r="B181">
            <v>36433</v>
          </cell>
          <cell r="C181">
            <v>36433</v>
          </cell>
          <cell r="D181">
            <v>17</v>
          </cell>
          <cell r="E181" t="str">
            <v>Prickwillow Road</v>
          </cell>
          <cell r="F181" t="str">
            <v>Ely</v>
          </cell>
          <cell r="G181" t="str">
            <v>Cambridgeshire</v>
          </cell>
          <cell r="H181" t="str">
            <v>CB7 4QR</v>
          </cell>
          <cell r="I181">
            <v>18981.99634485069</v>
          </cell>
          <cell r="J181">
            <v>17831.572323950648</v>
          </cell>
          <cell r="K181">
            <v>0.01</v>
          </cell>
          <cell r="L181">
            <v>17653.256600711142</v>
          </cell>
          <cell r="M181">
            <v>2551466.5951809799</v>
          </cell>
        </row>
        <row r="182">
          <cell r="A182" t="str">
            <v>JE1713</v>
          </cell>
          <cell r="B182">
            <v>36433</v>
          </cell>
          <cell r="C182">
            <v>36433</v>
          </cell>
          <cell r="D182">
            <v>37</v>
          </cell>
          <cell r="E182" t="str">
            <v>Pembroke Road</v>
          </cell>
          <cell r="F182" t="str">
            <v>Ruislip</v>
          </cell>
          <cell r="G182" t="str">
            <v>Middlesex</v>
          </cell>
          <cell r="H182" t="str">
            <v>HA4 8NQ</v>
          </cell>
          <cell r="I182">
            <v>18871.112140658162</v>
          </cell>
          <cell r="J182">
            <v>17727.408374557668</v>
          </cell>
          <cell r="K182">
            <v>0.01</v>
          </cell>
          <cell r="L182">
            <v>17550.13429081209</v>
          </cell>
          <cell r="M182">
            <v>2569016.729471792</v>
          </cell>
        </row>
        <row r="183">
          <cell r="A183" t="str">
            <v>JE0523</v>
          </cell>
          <cell r="B183">
            <v>36433</v>
          </cell>
          <cell r="C183">
            <v>36433</v>
          </cell>
          <cell r="D183" t="str">
            <v>18 Sokeman Close</v>
          </cell>
          <cell r="E183" t="str">
            <v>Greenleys</v>
          </cell>
          <cell r="F183" t="str">
            <v>Milton Keynes</v>
          </cell>
          <cell r="G183" t="str">
            <v>Buckinghamshire</v>
          </cell>
          <cell r="H183" t="str">
            <v>MK12 6LL</v>
          </cell>
          <cell r="I183">
            <v>18997.948723102312</v>
          </cell>
          <cell r="J183">
            <v>17846.557891399141</v>
          </cell>
          <cell r="K183">
            <v>0.01</v>
          </cell>
          <cell r="L183">
            <v>17668.092312485151</v>
          </cell>
          <cell r="M183">
            <v>2586684.821784277</v>
          </cell>
        </row>
        <row r="184">
          <cell r="A184" t="str">
            <v>JE1563</v>
          </cell>
          <cell r="B184">
            <v>36433</v>
          </cell>
          <cell r="C184">
            <v>36433</v>
          </cell>
          <cell r="D184" t="str">
            <v>31 Blenheim Avenue</v>
          </cell>
          <cell r="E184" t="str">
            <v>Martham</v>
          </cell>
          <cell r="F184" t="str">
            <v>Great Yarmouth</v>
          </cell>
          <cell r="G184" t="str">
            <v>Norfolk</v>
          </cell>
          <cell r="H184" t="str">
            <v>NR29 4TW</v>
          </cell>
          <cell r="I184">
            <v>18998.031799506094</v>
          </cell>
          <cell r="J184">
            <v>17846.635932869358</v>
          </cell>
          <cell r="K184">
            <v>0.01</v>
          </cell>
          <cell r="L184">
            <v>17668.169573540665</v>
          </cell>
          <cell r="M184">
            <v>2604352.9913578178</v>
          </cell>
        </row>
        <row r="185">
          <cell r="A185" t="str">
            <v>JE0657</v>
          </cell>
          <cell r="B185">
            <v>36433</v>
          </cell>
          <cell r="C185">
            <v>36433</v>
          </cell>
          <cell r="D185">
            <v>7</v>
          </cell>
          <cell r="E185" t="str">
            <v>Allendale Avenue</v>
          </cell>
          <cell r="F185" t="str">
            <v>Wallsend</v>
          </cell>
          <cell r="G185" t="str">
            <v>Tyne and Wear</v>
          </cell>
          <cell r="H185" t="str">
            <v>NE28 9NA</v>
          </cell>
          <cell r="I185">
            <v>19106.315228738305</v>
          </cell>
          <cell r="J185">
            <v>17948.356730026895</v>
          </cell>
          <cell r="K185">
            <v>0.01</v>
          </cell>
          <cell r="L185">
            <v>17768.873162726624</v>
          </cell>
          <cell r="M185">
            <v>2622121.8645205442</v>
          </cell>
        </row>
        <row r="186">
          <cell r="A186" t="str">
            <v>JE1356</v>
          </cell>
          <cell r="B186">
            <v>36433</v>
          </cell>
          <cell r="C186">
            <v>36433</v>
          </cell>
          <cell r="D186">
            <v>17</v>
          </cell>
          <cell r="E186" t="str">
            <v>Woodlands Drive</v>
          </cell>
          <cell r="F186" t="str">
            <v>Groby</v>
          </cell>
          <cell r="G186" t="str">
            <v>Leicester</v>
          </cell>
          <cell r="H186" t="str">
            <v>LE6 0BR</v>
          </cell>
          <cell r="I186">
            <v>19108.935288905213</v>
          </cell>
          <cell r="J186">
            <v>17950.817998668532</v>
          </cell>
          <cell r="K186">
            <v>0.01</v>
          </cell>
          <cell r="L186">
            <v>17771.309818681846</v>
          </cell>
          <cell r="M186">
            <v>2639893.174339226</v>
          </cell>
        </row>
        <row r="187">
          <cell r="A187" t="str">
            <v>JE1975</v>
          </cell>
          <cell r="B187">
            <v>36433</v>
          </cell>
          <cell r="C187">
            <v>36433</v>
          </cell>
          <cell r="D187" t="str">
            <v>19 Gladstone Street</v>
          </cell>
          <cell r="E187" t="str">
            <v>Acomb</v>
          </cell>
          <cell r="F187" t="str">
            <v>York</v>
          </cell>
          <cell r="G187" t="str">
            <v>North Yorkshire</v>
          </cell>
          <cell r="H187" t="str">
            <v>YO24 4NQ</v>
          </cell>
          <cell r="I187">
            <v>19147.432883671798</v>
          </cell>
          <cell r="J187">
            <v>17986.982405873507</v>
          </cell>
          <cell r="K187">
            <v>0.01</v>
          </cell>
          <cell r="L187">
            <v>17807.11258181477</v>
          </cell>
          <cell r="M187">
            <v>2657700.2869210406</v>
          </cell>
        </row>
        <row r="188">
          <cell r="A188" t="str">
            <v>JE1696</v>
          </cell>
          <cell r="B188">
            <v>36433</v>
          </cell>
          <cell r="C188">
            <v>36433</v>
          </cell>
          <cell r="D188" t="str">
            <v>81 Grange Lane</v>
          </cell>
          <cell r="E188" t="str">
            <v>Whickham</v>
          </cell>
          <cell r="F188" t="str">
            <v>Newcastle Upon Tyne</v>
          </cell>
          <cell r="G188" t="str">
            <v>Tyne And Wear</v>
          </cell>
          <cell r="H188" t="str">
            <v>NE16 5AJ</v>
          </cell>
          <cell r="I188">
            <v>19148.706827114962</v>
          </cell>
          <cell r="J188">
            <v>17988.179140623146</v>
          </cell>
          <cell r="K188">
            <v>0.01</v>
          </cell>
          <cell r="L188">
            <v>17808.297349216915</v>
          </cell>
          <cell r="M188">
            <v>2675508.5842702575</v>
          </cell>
        </row>
        <row r="189">
          <cell r="A189" t="str">
            <v>JE2153</v>
          </cell>
          <cell r="B189">
            <v>36433</v>
          </cell>
          <cell r="C189">
            <v>36433</v>
          </cell>
          <cell r="D189">
            <v>11</v>
          </cell>
          <cell r="E189" t="str">
            <v>Hadrians Close</v>
          </cell>
          <cell r="F189" t="str">
            <v>Salisbury</v>
          </cell>
          <cell r="G189" t="str">
            <v>Wiltshire</v>
          </cell>
          <cell r="H189" t="str">
            <v>SP2 9NN</v>
          </cell>
          <cell r="I189">
            <v>19194.824819175734</v>
          </cell>
          <cell r="J189">
            <v>18031.502102862054</v>
          </cell>
          <cell r="K189">
            <v>0.01</v>
          </cell>
          <cell r="L189">
            <v>17851.187081833432</v>
          </cell>
          <cell r="M189">
            <v>2693359.7713520909</v>
          </cell>
        </row>
        <row r="190">
          <cell r="A190" t="str">
            <v>JE1475</v>
          </cell>
          <cell r="B190">
            <v>36433</v>
          </cell>
          <cell r="C190">
            <v>36433</v>
          </cell>
          <cell r="D190">
            <v>26</v>
          </cell>
          <cell r="E190" t="str">
            <v>Denison Road</v>
          </cell>
          <cell r="F190" t="str">
            <v>Poole</v>
          </cell>
          <cell r="G190" t="str">
            <v>Dorset</v>
          </cell>
          <cell r="H190" t="str">
            <v>BH17 7LU</v>
          </cell>
          <cell r="I190">
            <v>19197.905927376774</v>
          </cell>
          <cell r="J190">
            <v>18034.396477232727</v>
          </cell>
          <cell r="K190">
            <v>0.01</v>
          </cell>
          <cell r="L190">
            <v>17854.052512460399</v>
          </cell>
          <cell r="M190">
            <v>2711213.8238645513</v>
          </cell>
        </row>
        <row r="191">
          <cell r="A191" t="str">
            <v>JE0162</v>
          </cell>
          <cell r="B191">
            <v>36433</v>
          </cell>
          <cell r="C191">
            <v>36433</v>
          </cell>
          <cell r="D191">
            <v>18</v>
          </cell>
          <cell r="E191" t="str">
            <v>Hunters Meadow</v>
          </cell>
          <cell r="F191" t="str">
            <v>Silsden Keighley</v>
          </cell>
          <cell r="G191" t="str">
            <v>West Yorkshire</v>
          </cell>
          <cell r="H191" t="str">
            <v>BD20 9NG</v>
          </cell>
          <cell r="I191">
            <v>19257.905578029578</v>
          </cell>
          <cell r="J191">
            <v>18090.759785421724</v>
          </cell>
          <cell r="K191">
            <v>0.01</v>
          </cell>
          <cell r="L191">
            <v>17909.852187567507</v>
          </cell>
          <cell r="M191">
            <v>2729123.6760521187</v>
          </cell>
        </row>
        <row r="192">
          <cell r="A192" t="str">
            <v>JE0454</v>
          </cell>
          <cell r="B192">
            <v>36433</v>
          </cell>
          <cell r="C192">
            <v>36433</v>
          </cell>
          <cell r="D192" t="str">
            <v>C/o 16</v>
          </cell>
          <cell r="E192" t="str">
            <v>Lewis Avenue</v>
          </cell>
          <cell r="F192" t="str">
            <v>Manchester</v>
          </cell>
          <cell r="G192" t="str">
            <v>Lancashire</v>
          </cell>
          <cell r="H192" t="str">
            <v>M41 7EQ</v>
          </cell>
          <cell r="I192">
            <v>19283.648681934839</v>
          </cell>
          <cell r="J192">
            <v>18114.942701211516</v>
          </cell>
          <cell r="K192">
            <v>0.01</v>
          </cell>
          <cell r="L192">
            <v>17933.793274199401</v>
          </cell>
          <cell r="M192">
            <v>2747057.4693263182</v>
          </cell>
        </row>
        <row r="193">
          <cell r="A193" t="str">
            <v>JE1881</v>
          </cell>
          <cell r="B193">
            <v>36433</v>
          </cell>
          <cell r="C193">
            <v>36433</v>
          </cell>
          <cell r="D193">
            <v>55</v>
          </cell>
          <cell r="E193" t="str">
            <v>Fir Tree</v>
          </cell>
          <cell r="F193" t="str">
            <v>Thurgoland</v>
          </cell>
          <cell r="G193" t="str">
            <v>Sheffield</v>
          </cell>
          <cell r="H193" t="str">
            <v>S35 7BE</v>
          </cell>
          <cell r="I193">
            <v>19305.086363303082</v>
          </cell>
          <cell r="J193">
            <v>18135.0811291635</v>
          </cell>
          <cell r="K193">
            <v>0.01</v>
          </cell>
          <cell r="L193">
            <v>17953.730317871865</v>
          </cell>
          <cell r="M193">
            <v>2765011.1996441903</v>
          </cell>
        </row>
        <row r="194">
          <cell r="A194" t="str">
            <v>JE2100</v>
          </cell>
          <cell r="B194">
            <v>36433</v>
          </cell>
          <cell r="C194">
            <v>36433</v>
          </cell>
          <cell r="D194">
            <v>45</v>
          </cell>
          <cell r="E194" t="str">
            <v>Parlington Meadow</v>
          </cell>
          <cell r="F194" t="str">
            <v>Barwick In Elmet</v>
          </cell>
          <cell r="G194" t="str">
            <v>Leeds</v>
          </cell>
          <cell r="H194" t="str">
            <v>LS15 4PB</v>
          </cell>
          <cell r="I194">
            <v>19377.341688290788</v>
          </cell>
          <cell r="J194">
            <v>18202.957343545891</v>
          </cell>
          <cell r="K194">
            <v>0.01</v>
          </cell>
          <cell r="L194">
            <v>18020.927770110433</v>
          </cell>
          <cell r="M194">
            <v>2783032.1274143006</v>
          </cell>
        </row>
        <row r="195">
          <cell r="A195" t="str">
            <v>JE1192</v>
          </cell>
          <cell r="B195">
            <v>36433</v>
          </cell>
          <cell r="C195">
            <v>36433</v>
          </cell>
          <cell r="D195">
            <v>72</v>
          </cell>
          <cell r="E195" t="str">
            <v>Highfield Road South</v>
          </cell>
          <cell r="F195" t="str">
            <v>Chorley</v>
          </cell>
          <cell r="G195" t="str">
            <v>Lancashire</v>
          </cell>
          <cell r="H195" t="str">
            <v>PR7 1RH</v>
          </cell>
          <cell r="I195">
            <v>19383.182528397057</v>
          </cell>
          <cell r="J195">
            <v>18208.44419334269</v>
          </cell>
          <cell r="K195">
            <v>0.01</v>
          </cell>
          <cell r="L195">
            <v>18026.359751409262</v>
          </cell>
          <cell r="M195">
            <v>2801058.48716571</v>
          </cell>
        </row>
        <row r="196">
          <cell r="A196" t="str">
            <v>JE1731</v>
          </cell>
          <cell r="B196">
            <v>36433</v>
          </cell>
          <cell r="C196">
            <v>36433</v>
          </cell>
          <cell r="D196">
            <v>2</v>
          </cell>
          <cell r="E196" t="str">
            <v>Perrycroft</v>
          </cell>
          <cell r="F196" t="str">
            <v>Windsor</v>
          </cell>
          <cell r="G196" t="str">
            <v>Berkshire</v>
          </cell>
          <cell r="H196" t="str">
            <v>SL4 4HJ</v>
          </cell>
          <cell r="I196">
            <v>19385.568850619522</v>
          </cell>
          <cell r="J196">
            <v>18210.685889975914</v>
          </cell>
          <cell r="K196">
            <v>0.01</v>
          </cell>
          <cell r="L196">
            <v>18028.579031076155</v>
          </cell>
          <cell r="M196">
            <v>2819087.0661967862</v>
          </cell>
        </row>
        <row r="197">
          <cell r="A197" t="str">
            <v>JE2266</v>
          </cell>
          <cell r="B197">
            <v>36433</v>
          </cell>
          <cell r="C197">
            <v>36433</v>
          </cell>
          <cell r="D197">
            <v>13</v>
          </cell>
          <cell r="E197" t="str">
            <v>Albain Crescent</v>
          </cell>
          <cell r="F197" t="str">
            <v>Ashford</v>
          </cell>
          <cell r="G197" t="str">
            <v>Middlesex</v>
          </cell>
          <cell r="H197" t="str">
            <v>TW15 3AN</v>
          </cell>
          <cell r="I197">
            <v>19425.203048168038</v>
          </cell>
          <cell r="J197">
            <v>18247.918014945732</v>
          </cell>
          <cell r="K197">
            <v>0.01</v>
          </cell>
          <cell r="L197">
            <v>18065.438834796274</v>
          </cell>
          <cell r="M197">
            <v>2837152.5050315824</v>
          </cell>
        </row>
        <row r="198">
          <cell r="A198" t="str">
            <v>JE0891</v>
          </cell>
          <cell r="B198">
            <v>36433</v>
          </cell>
          <cell r="C198">
            <v>36433</v>
          </cell>
          <cell r="D198">
            <v>18</v>
          </cell>
          <cell r="E198" t="str">
            <v>Painswick Close</v>
          </cell>
          <cell r="F198" t="str">
            <v>Portsmouth</v>
          </cell>
          <cell r="G198" t="str">
            <v>Hampshire</v>
          </cell>
          <cell r="H198" t="str">
            <v>PO6 3QD</v>
          </cell>
          <cell r="I198">
            <v>19439.124287660572</v>
          </cell>
          <cell r="J198">
            <v>18260.995542953871</v>
          </cell>
          <cell r="K198">
            <v>0.01</v>
          </cell>
          <cell r="L198">
            <v>18078.385587524332</v>
          </cell>
          <cell r="M198">
            <v>2855230.8906191066</v>
          </cell>
        </row>
        <row r="199">
          <cell r="A199" t="str">
            <v>JE1257</v>
          </cell>
          <cell r="B199">
            <v>36433</v>
          </cell>
          <cell r="C199">
            <v>36433</v>
          </cell>
          <cell r="D199">
            <v>19</v>
          </cell>
          <cell r="E199" t="str">
            <v>Windlehurst Drive</v>
          </cell>
          <cell r="F199" t="str">
            <v>Wesley</v>
          </cell>
          <cell r="G199" t="str">
            <v>Manchester</v>
          </cell>
          <cell r="H199" t="str">
            <v>M28 1HL</v>
          </cell>
          <cell r="I199">
            <v>19444.765166131328</v>
          </cell>
          <cell r="J199">
            <v>18266.294550002156</v>
          </cell>
          <cell r="K199">
            <v>0.01</v>
          </cell>
          <cell r="L199">
            <v>18083.631604502134</v>
          </cell>
          <cell r="M199">
            <v>2873314.5222236086</v>
          </cell>
        </row>
        <row r="200">
          <cell r="A200" t="str">
            <v>JE0109</v>
          </cell>
          <cell r="B200">
            <v>36433</v>
          </cell>
          <cell r="C200">
            <v>36433</v>
          </cell>
          <cell r="D200">
            <v>48</v>
          </cell>
          <cell r="E200" t="str">
            <v>Lower Kings Avenue</v>
          </cell>
          <cell r="F200" t="str">
            <v>Pensylvania</v>
          </cell>
          <cell r="G200" t="str">
            <v>Exeter</v>
          </cell>
          <cell r="H200" t="str">
            <v>EX4 6JS</v>
          </cell>
          <cell r="I200">
            <v>19473.800582639007</v>
          </cell>
          <cell r="J200">
            <v>18293.570244297251</v>
          </cell>
          <cell r="K200">
            <v>0.01</v>
          </cell>
          <cell r="L200">
            <v>18110.634541854277</v>
          </cell>
          <cell r="M200">
            <v>2891425.1567654628</v>
          </cell>
        </row>
        <row r="201">
          <cell r="A201" t="str">
            <v>JE2285</v>
          </cell>
          <cell r="B201">
            <v>36433</v>
          </cell>
          <cell r="C201">
            <v>36433</v>
          </cell>
          <cell r="D201" t="str">
            <v>19 Archers Close</v>
          </cell>
          <cell r="E201" t="str">
            <v>Calmore, Totton</v>
          </cell>
          <cell r="F201" t="str">
            <v>Southampton</v>
          </cell>
          <cell r="G201" t="str">
            <v>Hampshire</v>
          </cell>
          <cell r="H201" t="str">
            <v>SO40 2TJ</v>
          </cell>
          <cell r="I201">
            <v>19502.86558529859</v>
          </cell>
          <cell r="J201">
            <v>18320.873731644129</v>
          </cell>
          <cell r="K201">
            <v>0.01</v>
          </cell>
          <cell r="L201">
            <v>18137.664994327686</v>
          </cell>
          <cell r="M201">
            <v>2909562.8217597906</v>
          </cell>
        </row>
        <row r="202">
          <cell r="A202" t="str">
            <v>JE1456</v>
          </cell>
          <cell r="B202">
            <v>36433</v>
          </cell>
          <cell r="C202">
            <v>36433</v>
          </cell>
          <cell r="D202">
            <v>8</v>
          </cell>
          <cell r="E202" t="str">
            <v>Well Green Close</v>
          </cell>
          <cell r="F202" t="str">
            <v>Saffron Walden</v>
          </cell>
          <cell r="G202" t="str">
            <v>Essex</v>
          </cell>
          <cell r="H202" t="str">
            <v>CB11 4BA</v>
          </cell>
          <cell r="I202">
            <v>19550.693333931333</v>
          </cell>
          <cell r="J202">
            <v>18365.802828844586</v>
          </cell>
          <cell r="K202">
            <v>0.01</v>
          </cell>
          <cell r="L202">
            <v>18182.14480055614</v>
          </cell>
          <cell r="M202">
            <v>2927744.966560347</v>
          </cell>
        </row>
        <row r="203">
          <cell r="A203" t="str">
            <v>JE1102</v>
          </cell>
          <cell r="B203">
            <v>36433</v>
          </cell>
          <cell r="C203">
            <v>36433</v>
          </cell>
          <cell r="D203" t="str">
            <v>44 Love Lane</v>
          </cell>
          <cell r="E203" t="str">
            <v>Woodford Green</v>
          </cell>
          <cell r="F203" t="str">
            <v>Chigwell</v>
          </cell>
          <cell r="G203" t="str">
            <v>Essex</v>
          </cell>
          <cell r="H203" t="str">
            <v>IG8 8BB</v>
          </cell>
          <cell r="I203">
            <v>19582.565934584833</v>
          </cell>
          <cell r="J203">
            <v>18395.743756731204</v>
          </cell>
          <cell r="K203">
            <v>0.01</v>
          </cell>
          <cell r="L203">
            <v>18211.786319163893</v>
          </cell>
          <cell r="M203">
            <v>2945956.7528795111</v>
          </cell>
        </row>
        <row r="204">
          <cell r="A204" t="str">
            <v>JE1762</v>
          </cell>
          <cell r="B204">
            <v>36433</v>
          </cell>
          <cell r="C204">
            <v>36433</v>
          </cell>
          <cell r="D204">
            <v>32</v>
          </cell>
          <cell r="E204" t="str">
            <v>Thornby Drive</v>
          </cell>
          <cell r="F204" t="str">
            <v>Northampton</v>
          </cell>
          <cell r="G204" t="str">
            <v xml:space="preserve">Northampton                   </v>
          </cell>
          <cell r="H204" t="str">
            <v>NN2 7AA</v>
          </cell>
          <cell r="I204">
            <v>19585.060422999039</v>
          </cell>
          <cell r="J204">
            <v>18398.087064029398</v>
          </cell>
          <cell r="K204">
            <v>0.01</v>
          </cell>
          <cell r="L204">
            <v>18214.106193389103</v>
          </cell>
          <cell r="M204">
            <v>2964170.8590729004</v>
          </cell>
        </row>
        <row r="205">
          <cell r="A205" t="str">
            <v>JE0924</v>
          </cell>
          <cell r="B205">
            <v>36433</v>
          </cell>
          <cell r="C205">
            <v>36433</v>
          </cell>
          <cell r="D205">
            <v>28</v>
          </cell>
          <cell r="E205" t="str">
            <v>Ladywood Road</v>
          </cell>
          <cell r="F205" t="str">
            <v>Spalding</v>
          </cell>
          <cell r="G205" t="str">
            <v>Lincolnshire</v>
          </cell>
          <cell r="H205" t="str">
            <v>PE11 2DA</v>
          </cell>
          <cell r="I205">
            <v>19629.115332584606</v>
          </cell>
          <cell r="J205">
            <v>18439.471979094629</v>
          </cell>
          <cell r="K205">
            <v>0.01</v>
          </cell>
          <cell r="L205">
            <v>18255.077259303682</v>
          </cell>
          <cell r="M205">
            <v>2982425.9363322039</v>
          </cell>
        </row>
        <row r="206">
          <cell r="A206" t="str">
            <v>JE0600</v>
          </cell>
          <cell r="B206">
            <v>36433</v>
          </cell>
          <cell r="C206">
            <v>36433</v>
          </cell>
          <cell r="D206">
            <v>101</v>
          </cell>
          <cell r="E206" t="str">
            <v>Taunton Lane</v>
          </cell>
          <cell r="F206" t="str">
            <v>Coulsdon</v>
          </cell>
          <cell r="G206" t="str">
            <v>Surrey</v>
          </cell>
          <cell r="H206" t="str">
            <v>CR5 1SH</v>
          </cell>
          <cell r="I206">
            <v>19694.341897650505</v>
          </cell>
          <cell r="J206">
            <v>18500.745419005019</v>
          </cell>
          <cell r="K206">
            <v>0.01</v>
          </cell>
          <cell r="L206">
            <v>18315.737964814969</v>
          </cell>
          <cell r="M206">
            <v>3000741.6742970189</v>
          </cell>
        </row>
        <row r="207">
          <cell r="A207" t="str">
            <v>JE2188</v>
          </cell>
          <cell r="B207">
            <v>36433</v>
          </cell>
          <cell r="C207">
            <v>36433</v>
          </cell>
          <cell r="D207">
            <v>31</v>
          </cell>
          <cell r="E207" t="str">
            <v>Cornwall Avenue</v>
          </cell>
          <cell r="F207" t="str">
            <v>Darlington</v>
          </cell>
          <cell r="G207" t="str">
            <v>County Durham</v>
          </cell>
          <cell r="H207" t="str">
            <v>DL1 2LJ</v>
          </cell>
          <cell r="I207">
            <v>19696.0575180372</v>
          </cell>
          <cell r="J207">
            <v>18502.357062398583</v>
          </cell>
          <cell r="K207">
            <v>0.01</v>
          </cell>
          <cell r="L207">
            <v>18317.333491774596</v>
          </cell>
          <cell r="M207">
            <v>3019059.0077887936</v>
          </cell>
        </row>
        <row r="208">
          <cell r="A208" t="str">
            <v>JE0859</v>
          </cell>
          <cell r="B208">
            <v>36433</v>
          </cell>
          <cell r="C208">
            <v>36433</v>
          </cell>
          <cell r="D208">
            <v>59</v>
          </cell>
          <cell r="E208" t="str">
            <v>Grittleton Road</v>
          </cell>
          <cell r="F208" t="str">
            <v>Bristol</v>
          </cell>
          <cell r="G208">
            <v>0</v>
          </cell>
          <cell r="H208" t="str">
            <v>BS7 0XA</v>
          </cell>
          <cell r="I208">
            <v>19724.244275008932</v>
          </cell>
          <cell r="J208">
            <v>18528.835531068999</v>
          </cell>
          <cell r="K208">
            <v>0.01</v>
          </cell>
          <cell r="L208">
            <v>18343.547175758307</v>
          </cell>
          <cell r="M208">
            <v>3037402.5549645522</v>
          </cell>
        </row>
        <row r="209">
          <cell r="A209" t="str">
            <v>JE1849</v>
          </cell>
          <cell r="B209">
            <v>36433</v>
          </cell>
          <cell r="C209">
            <v>36433</v>
          </cell>
          <cell r="D209">
            <v>9</v>
          </cell>
          <cell r="E209" t="str">
            <v>Eastchurch Road</v>
          </cell>
          <cell r="F209" t="str">
            <v>Margate</v>
          </cell>
          <cell r="G209" t="str">
            <v>Kent</v>
          </cell>
          <cell r="H209" t="str">
            <v>CT9 3EW</v>
          </cell>
          <cell r="I209">
            <v>19726.474012350001</v>
          </cell>
          <cell r="J209">
            <v>18530.930132813635</v>
          </cell>
          <cell r="K209">
            <v>0.01</v>
          </cell>
          <cell r="L209">
            <v>18345.620831485499</v>
          </cell>
          <cell r="M209">
            <v>3055748.1757960375</v>
          </cell>
        </row>
        <row r="210">
          <cell r="A210" t="str">
            <v>JE0941</v>
          </cell>
          <cell r="B210">
            <v>36433</v>
          </cell>
          <cell r="C210">
            <v>36433</v>
          </cell>
          <cell r="D210">
            <v>5</v>
          </cell>
          <cell r="E210" t="str">
            <v>Banksfield Crescent</v>
          </cell>
          <cell r="F210" t="str">
            <v>Leeds</v>
          </cell>
          <cell r="G210">
            <v>0</v>
          </cell>
          <cell r="H210" t="str">
            <v>LS19 7JY</v>
          </cell>
          <cell r="I210">
            <v>19750.517532088543</v>
          </cell>
          <cell r="J210">
            <v>18553.516469537721</v>
          </cell>
          <cell r="K210">
            <v>0.01</v>
          </cell>
          <cell r="L210">
            <v>18367.981304842342</v>
          </cell>
          <cell r="M210">
            <v>3074116.1571008801</v>
          </cell>
        </row>
        <row r="211">
          <cell r="A211" t="str">
            <v>JE1960</v>
          </cell>
          <cell r="B211">
            <v>36433</v>
          </cell>
          <cell r="C211">
            <v>36433</v>
          </cell>
          <cell r="D211">
            <v>4</v>
          </cell>
          <cell r="E211" t="str">
            <v>Nookston Close</v>
          </cell>
          <cell r="F211" t="str">
            <v>Hartlepool</v>
          </cell>
          <cell r="G211" t="str">
            <v>Cleveland</v>
          </cell>
          <cell r="H211" t="str">
            <v>TS26 0PG</v>
          </cell>
          <cell r="I211">
            <v>19824.598270143626</v>
          </cell>
          <cell r="J211">
            <v>18623.107465892495</v>
          </cell>
          <cell r="K211">
            <v>0.01</v>
          </cell>
          <cell r="L211">
            <v>18436.876391233571</v>
          </cell>
          <cell r="M211">
            <v>3092553.0334921135</v>
          </cell>
        </row>
        <row r="212">
          <cell r="A212" t="str">
            <v>JE0076</v>
          </cell>
          <cell r="B212">
            <v>36433</v>
          </cell>
          <cell r="C212">
            <v>36433</v>
          </cell>
          <cell r="D212">
            <v>25</v>
          </cell>
          <cell r="E212" t="str">
            <v>Finchfield Lane</v>
          </cell>
          <cell r="F212" t="str">
            <v>Merry Hill</v>
          </cell>
          <cell r="G212" t="str">
            <v>Wolverhampton</v>
          </cell>
          <cell r="H212" t="str">
            <v>WV3 8EE</v>
          </cell>
          <cell r="I212">
            <v>19856.447512597832</v>
          </cell>
          <cell r="J212">
            <v>18653.026451228267</v>
          </cell>
          <cell r="K212">
            <v>0.01</v>
          </cell>
          <cell r="L212">
            <v>18466.496186715984</v>
          </cell>
          <cell r="M212">
            <v>3111019.5296788295</v>
          </cell>
        </row>
        <row r="213">
          <cell r="A213" t="str">
            <v>JE2530</v>
          </cell>
          <cell r="B213">
            <v>36433</v>
          </cell>
          <cell r="C213">
            <v>36433</v>
          </cell>
          <cell r="D213" t="str">
            <v>26 Willow Close</v>
          </cell>
          <cell r="E213" t="str">
            <v>Uppingham</v>
          </cell>
          <cell r="F213" t="str">
            <v>Rutland</v>
          </cell>
          <cell r="G213" t="str">
            <v>Leicestershire</v>
          </cell>
          <cell r="H213" t="str">
            <v>LE15 9RD</v>
          </cell>
          <cell r="I213">
            <v>20016.001084968517</v>
          </cell>
          <cell r="J213">
            <v>18802.910110121938</v>
          </cell>
          <cell r="K213">
            <v>0.01</v>
          </cell>
          <cell r="L213">
            <v>18614.881009020719</v>
          </cell>
          <cell r="M213">
            <v>3129634.4106878503</v>
          </cell>
        </row>
        <row r="214">
          <cell r="A214" t="str">
            <v>JE0389</v>
          </cell>
          <cell r="B214">
            <v>36433</v>
          </cell>
          <cell r="C214">
            <v>36433</v>
          </cell>
          <cell r="D214">
            <v>47</v>
          </cell>
          <cell r="E214" t="str">
            <v>Aynho Crescent</v>
          </cell>
          <cell r="F214" t="str">
            <v>Sunnyside</v>
          </cell>
          <cell r="G214" t="str">
            <v>Northampton</v>
          </cell>
          <cell r="H214" t="str">
            <v>NN2 8LF</v>
          </cell>
          <cell r="I214">
            <v>20049.803658817193</v>
          </cell>
          <cell r="J214">
            <v>18834.664043131303</v>
          </cell>
          <cell r="K214">
            <v>0.01</v>
          </cell>
          <cell r="L214">
            <v>18646.317402699988</v>
          </cell>
          <cell r="M214">
            <v>3148280.7280905503</v>
          </cell>
        </row>
        <row r="215">
          <cell r="A215" t="str">
            <v>JE1214</v>
          </cell>
          <cell r="B215">
            <v>36433</v>
          </cell>
          <cell r="C215">
            <v>36433</v>
          </cell>
          <cell r="D215">
            <v>10</v>
          </cell>
          <cell r="E215" t="str">
            <v>Cambridge Close</v>
          </cell>
          <cell r="F215" t="str">
            <v>Basildon</v>
          </cell>
          <cell r="G215" t="str">
            <v>Essex</v>
          </cell>
          <cell r="H215" t="str">
            <v>SS16 6UW</v>
          </cell>
          <cell r="I215">
            <v>20061.94244567195</v>
          </cell>
          <cell r="J215">
            <v>18846.067145934256</v>
          </cell>
          <cell r="K215">
            <v>0.01</v>
          </cell>
          <cell r="L215">
            <v>18657.606474474913</v>
          </cell>
          <cell r="M215">
            <v>3166938.3345650253</v>
          </cell>
        </row>
        <row r="216">
          <cell r="A216" t="str">
            <v>JE0326</v>
          </cell>
          <cell r="B216">
            <v>36433</v>
          </cell>
          <cell r="C216">
            <v>36433</v>
          </cell>
          <cell r="D216">
            <v>80</v>
          </cell>
          <cell r="E216" t="str">
            <v>Gainsborough Drive</v>
          </cell>
          <cell r="F216" t="str">
            <v>Lowestoft</v>
          </cell>
          <cell r="G216" t="str">
            <v>Suffolk</v>
          </cell>
          <cell r="H216" t="str">
            <v>NR32 4NJ</v>
          </cell>
          <cell r="I216">
            <v>20070.879632583143</v>
          </cell>
          <cell r="J216">
            <v>18854.46268515386</v>
          </cell>
          <cell r="K216">
            <v>0.01</v>
          </cell>
          <cell r="L216">
            <v>18665.918058302323</v>
          </cell>
          <cell r="M216">
            <v>3185604.2526233275</v>
          </cell>
        </row>
        <row r="217">
          <cell r="A217" t="str">
            <v>JE2402</v>
          </cell>
          <cell r="B217">
            <v>36433</v>
          </cell>
          <cell r="C217">
            <v>36433</v>
          </cell>
          <cell r="D217">
            <v>25</v>
          </cell>
          <cell r="E217" t="str">
            <v>Portwey Close</v>
          </cell>
          <cell r="F217" t="str">
            <v>Weymouth</v>
          </cell>
          <cell r="G217" t="str">
            <v>Dorset</v>
          </cell>
          <cell r="H217" t="str">
            <v>DT4 8RF</v>
          </cell>
          <cell r="I217">
            <v>20075.324798604695</v>
          </cell>
          <cell r="J217">
            <v>18858.638447174108</v>
          </cell>
          <cell r="K217">
            <v>0.01</v>
          </cell>
          <cell r="L217">
            <v>18670.052062702365</v>
          </cell>
          <cell r="M217">
            <v>3204274.3046860299</v>
          </cell>
        </row>
        <row r="218">
          <cell r="A218" t="str">
            <v>JE1085</v>
          </cell>
          <cell r="B218">
            <v>36433</v>
          </cell>
          <cell r="C218">
            <v>36433</v>
          </cell>
          <cell r="D218" t="str">
            <v>Catalina</v>
          </cell>
          <cell r="E218" t="str">
            <v>14 Giffords Way</v>
          </cell>
          <cell r="F218" t="str">
            <v>Cambridge</v>
          </cell>
          <cell r="G218" t="str">
            <v>Cambridgeshire</v>
          </cell>
          <cell r="H218" t="str">
            <v>CB4 5UB</v>
          </cell>
          <cell r="I218">
            <v>20130.963181163548</v>
          </cell>
          <cell r="J218">
            <v>18910.904806547573</v>
          </cell>
          <cell r="K218">
            <v>0.01</v>
          </cell>
          <cell r="L218">
            <v>18721.795758482098</v>
          </cell>
          <cell r="M218">
            <v>3222996.100444512</v>
          </cell>
        </row>
        <row r="219">
          <cell r="A219" t="str">
            <v>JE2283</v>
          </cell>
          <cell r="B219">
            <v>36433</v>
          </cell>
          <cell r="C219">
            <v>36433</v>
          </cell>
          <cell r="D219" t="str">
            <v>160 Burstellars</v>
          </cell>
          <cell r="E219" t="str">
            <v>St Ives</v>
          </cell>
          <cell r="F219" t="str">
            <v>Nr Huntingdon</v>
          </cell>
          <cell r="G219" t="str">
            <v>Cambridgeshire</v>
          </cell>
          <cell r="H219" t="str">
            <v>PE17 6YG</v>
          </cell>
          <cell r="I219">
            <v>20132.401512268079</v>
          </cell>
          <cell r="J219">
            <v>18912.255966070014</v>
          </cell>
          <cell r="K219">
            <v>0.01</v>
          </cell>
          <cell r="L219">
            <v>18723.133406409313</v>
          </cell>
          <cell r="M219">
            <v>3241719.2338509215</v>
          </cell>
        </row>
        <row r="220">
          <cell r="A220" t="str">
            <v>JE0606</v>
          </cell>
          <cell r="B220">
            <v>36433</v>
          </cell>
          <cell r="C220">
            <v>36433</v>
          </cell>
          <cell r="D220" t="str">
            <v>31 Fairway</v>
          </cell>
          <cell r="E220" t="str">
            <v>Huyton</v>
          </cell>
          <cell r="F220" t="str">
            <v>Liverpool</v>
          </cell>
          <cell r="G220" t="str">
            <v>Merseyside</v>
          </cell>
          <cell r="H220" t="str">
            <v>L36 1UA</v>
          </cell>
          <cell r="I220">
            <v>20165.233613465247</v>
          </cell>
          <cell r="J220">
            <v>18943.098242952201</v>
          </cell>
          <cell r="K220">
            <v>0.01</v>
          </cell>
          <cell r="L220">
            <v>18753.667260522678</v>
          </cell>
          <cell r="M220">
            <v>3260472.901111444</v>
          </cell>
        </row>
        <row r="221">
          <cell r="A221" t="str">
            <v>JE2297</v>
          </cell>
          <cell r="B221">
            <v>36433</v>
          </cell>
          <cell r="C221">
            <v>36433</v>
          </cell>
          <cell r="D221" t="str">
            <v>38 Brookside Rd</v>
          </cell>
          <cell r="E221" t="str">
            <v>Bransgore</v>
          </cell>
          <cell r="F221" t="str">
            <v>Christchurch</v>
          </cell>
          <cell r="G221" t="str">
            <v>Dorset</v>
          </cell>
          <cell r="H221" t="str">
            <v>BH23 8NA</v>
          </cell>
          <cell r="I221">
            <v>20172.326074194229</v>
          </cell>
          <cell r="J221">
            <v>18949.760857576395</v>
          </cell>
          <cell r="K221">
            <v>0.01</v>
          </cell>
          <cell r="L221">
            <v>18760.263249000633</v>
          </cell>
          <cell r="M221">
            <v>3279233.1643604445</v>
          </cell>
        </row>
        <row r="222">
          <cell r="A222" t="str">
            <v>JE1675</v>
          </cell>
          <cell r="B222">
            <v>36433</v>
          </cell>
          <cell r="C222">
            <v>36433</v>
          </cell>
          <cell r="D222">
            <v>22</v>
          </cell>
          <cell r="E222" t="str">
            <v>Vaux Avenue, Dovercourt</v>
          </cell>
          <cell r="F222" t="str">
            <v>Harwich</v>
          </cell>
          <cell r="G222" t="str">
            <v>Essex</v>
          </cell>
          <cell r="H222" t="str">
            <v>CO12 4XP</v>
          </cell>
          <cell r="I222">
            <v>20206.79434718315</v>
          </cell>
          <cell r="J222">
            <v>18982.140144323563</v>
          </cell>
          <cell r="K222">
            <v>0.01</v>
          </cell>
          <cell r="L222">
            <v>18792.318742880329</v>
          </cell>
          <cell r="M222">
            <v>3298025.4831033247</v>
          </cell>
        </row>
        <row r="223">
          <cell r="A223" t="str">
            <v>JE2374</v>
          </cell>
          <cell r="B223">
            <v>36433</v>
          </cell>
          <cell r="C223">
            <v>36433</v>
          </cell>
          <cell r="D223">
            <v>1</v>
          </cell>
          <cell r="E223" t="str">
            <v>Brookfield Terrace</v>
          </cell>
          <cell r="F223" t="str">
            <v>Cleckheaton</v>
          </cell>
          <cell r="G223" t="str">
            <v>West Yorkshire</v>
          </cell>
          <cell r="H223" t="str">
            <v>BD19 4ER</v>
          </cell>
          <cell r="I223">
            <v>20219.500032918848</v>
          </cell>
          <cell r="J223">
            <v>18994.075788499526</v>
          </cell>
          <cell r="K223">
            <v>0.01</v>
          </cell>
          <cell r="L223">
            <v>18804.135030614529</v>
          </cell>
          <cell r="M223">
            <v>3316829.6181339393</v>
          </cell>
        </row>
        <row r="224">
          <cell r="A224" t="str">
            <v>JE1344</v>
          </cell>
          <cell r="B224">
            <v>36433</v>
          </cell>
          <cell r="C224">
            <v>36433</v>
          </cell>
          <cell r="D224" t="str">
            <v>56 Green Lane</v>
          </cell>
          <cell r="E224" t="str">
            <v>Padgate</v>
          </cell>
          <cell r="F224" t="str">
            <v>Warrington</v>
          </cell>
          <cell r="G224" t="str">
            <v>Cheshire</v>
          </cell>
          <cell r="H224" t="str">
            <v>WA1 4JG</v>
          </cell>
          <cell r="I224">
            <v>20223.863994111936</v>
          </cell>
          <cell r="J224">
            <v>18998.17526719606</v>
          </cell>
          <cell r="K224">
            <v>0.01</v>
          </cell>
          <cell r="L224">
            <v>18808.1935145241</v>
          </cell>
          <cell r="M224">
            <v>3335637.8116484634</v>
          </cell>
        </row>
        <row r="225">
          <cell r="A225" t="str">
            <v>JE1328</v>
          </cell>
          <cell r="B225">
            <v>36433</v>
          </cell>
          <cell r="C225">
            <v>36433</v>
          </cell>
          <cell r="D225">
            <v>5</v>
          </cell>
          <cell r="E225" t="str">
            <v>James Street</v>
          </cell>
          <cell r="F225" t="str">
            <v>Barry</v>
          </cell>
          <cell r="G225" t="str">
            <v>South Glamorgan</v>
          </cell>
          <cell r="H225" t="str">
            <v>CF63 2NS</v>
          </cell>
          <cell r="I225">
            <v>20320.405642909656</v>
          </cell>
          <cell r="J225">
            <v>19088.865906975738</v>
          </cell>
          <cell r="K225">
            <v>0.01</v>
          </cell>
          <cell r="L225">
            <v>18897.977247905979</v>
          </cell>
          <cell r="M225">
            <v>3354535.7888963693</v>
          </cell>
        </row>
        <row r="226">
          <cell r="A226" t="str">
            <v>JE1167</v>
          </cell>
          <cell r="B226">
            <v>36433</v>
          </cell>
          <cell r="C226">
            <v>36433</v>
          </cell>
          <cell r="D226">
            <v>102</v>
          </cell>
          <cell r="E226" t="str">
            <v>Ashtree Road</v>
          </cell>
          <cell r="F226" t="str">
            <v>Frome</v>
          </cell>
          <cell r="G226" t="str">
            <v>Somerset</v>
          </cell>
          <cell r="H226" t="str">
            <v>BA11 2SF</v>
          </cell>
          <cell r="I226">
            <v>20324.186547531939</v>
          </cell>
          <cell r="J226">
            <v>19092.417665863337</v>
          </cell>
          <cell r="K226">
            <v>0.01</v>
          </cell>
          <cell r="L226">
            <v>18901.493489204702</v>
          </cell>
          <cell r="M226">
            <v>3373437.2823855742</v>
          </cell>
        </row>
        <row r="227">
          <cell r="A227" t="str">
            <v>JE2255</v>
          </cell>
          <cell r="B227">
            <v>36433</v>
          </cell>
          <cell r="C227">
            <v>36433</v>
          </cell>
          <cell r="D227" t="str">
            <v>38 Gorse Close</v>
          </cell>
          <cell r="E227" t="str">
            <v>Mundesley</v>
          </cell>
          <cell r="F227" t="str">
            <v>Norwich</v>
          </cell>
          <cell r="G227" t="str">
            <v>Norfolk</v>
          </cell>
          <cell r="H227" t="str">
            <v>NR11 8JZ</v>
          </cell>
          <cell r="I227">
            <v>20326.063674879671</v>
          </cell>
          <cell r="J227">
            <v>19094.181027917264</v>
          </cell>
          <cell r="K227">
            <v>0.01</v>
          </cell>
          <cell r="L227">
            <v>18903.239217638093</v>
          </cell>
          <cell r="M227">
            <v>3392340.5216032122</v>
          </cell>
        </row>
        <row r="228">
          <cell r="A228" t="str">
            <v>JE2355</v>
          </cell>
          <cell r="B228">
            <v>36433</v>
          </cell>
          <cell r="C228">
            <v>36433</v>
          </cell>
          <cell r="D228">
            <v>5</v>
          </cell>
          <cell r="E228" t="str">
            <v>Bath Close, Feniton</v>
          </cell>
          <cell r="F228" t="str">
            <v>Honiton</v>
          </cell>
          <cell r="G228" t="str">
            <v>Devon</v>
          </cell>
          <cell r="H228" t="str">
            <v>EX14 3DS</v>
          </cell>
          <cell r="I228">
            <v>20327.664425699459</v>
          </cell>
          <cell r="J228">
            <v>19095.684763535854</v>
          </cell>
          <cell r="K228">
            <v>0.01</v>
          </cell>
          <cell r="L228">
            <v>18904.727915900494</v>
          </cell>
          <cell r="M228">
            <v>3411245.2495191125</v>
          </cell>
        </row>
        <row r="229">
          <cell r="A229" t="str">
            <v>JE1584</v>
          </cell>
          <cell r="B229">
            <v>36433</v>
          </cell>
          <cell r="C229">
            <v>36433</v>
          </cell>
          <cell r="D229">
            <v>3</v>
          </cell>
          <cell r="E229" t="str">
            <v>Church Street</v>
          </cell>
          <cell r="F229" t="str">
            <v>Presteigne</v>
          </cell>
          <cell r="G229" t="str">
            <v>Powys</v>
          </cell>
          <cell r="H229" t="str">
            <v>LD8 2BU</v>
          </cell>
          <cell r="I229">
            <v>20330.293061346812</v>
          </cell>
          <cell r="J229">
            <v>19098.154087931853</v>
          </cell>
          <cell r="K229">
            <v>0.01</v>
          </cell>
          <cell r="L229">
            <v>18907.172547052534</v>
          </cell>
          <cell r="M229">
            <v>3430152.4220661651</v>
          </cell>
        </row>
        <row r="230">
          <cell r="A230" t="str">
            <v>JE1066</v>
          </cell>
          <cell r="B230">
            <v>36433</v>
          </cell>
          <cell r="C230">
            <v>36433</v>
          </cell>
          <cell r="D230">
            <v>9</v>
          </cell>
          <cell r="E230" t="str">
            <v>Glanford Road</v>
          </cell>
          <cell r="F230" t="str">
            <v>Scunthorpe</v>
          </cell>
          <cell r="G230" t="str">
            <v>South Humberside</v>
          </cell>
          <cell r="H230" t="str">
            <v>DN17 2PT</v>
          </cell>
          <cell r="I230">
            <v>20348.054792827003</v>
          </cell>
          <cell r="J230">
            <v>19114.839350837487</v>
          </cell>
          <cell r="K230">
            <v>0.01</v>
          </cell>
          <cell r="L230">
            <v>18923.690957329112</v>
          </cell>
          <cell r="M230">
            <v>3449076.1130234944</v>
          </cell>
        </row>
        <row r="231">
          <cell r="A231" t="str">
            <v>JE1658</v>
          </cell>
          <cell r="B231">
            <v>36433</v>
          </cell>
          <cell r="C231">
            <v>36433</v>
          </cell>
          <cell r="D231" t="str">
            <v>164 Throne Road</v>
          </cell>
          <cell r="E231" t="str">
            <v>Rowley Regis</v>
          </cell>
          <cell r="F231" t="str">
            <v>Warley</v>
          </cell>
          <cell r="G231" t="str">
            <v>West Midlands</v>
          </cell>
          <cell r="H231" t="str">
            <v>B65 9LD</v>
          </cell>
          <cell r="I231">
            <v>20370.592205179433</v>
          </cell>
          <cell r="J231">
            <v>19136.010859410984</v>
          </cell>
          <cell r="K231">
            <v>0.01</v>
          </cell>
          <cell r="L231">
            <v>18944.650750816872</v>
          </cell>
          <cell r="M231">
            <v>3468020.7637743112</v>
          </cell>
        </row>
        <row r="232">
          <cell r="A232" t="str">
            <v>JE1607</v>
          </cell>
          <cell r="B232">
            <v>36433</v>
          </cell>
          <cell r="C232">
            <v>36433</v>
          </cell>
          <cell r="D232">
            <v>35</v>
          </cell>
          <cell r="E232" t="str">
            <v>The Headlands</v>
          </cell>
          <cell r="F232" t="str">
            <v>Market Harborough</v>
          </cell>
          <cell r="G232" t="str">
            <v>Leicestershire</v>
          </cell>
          <cell r="H232" t="str">
            <v>LE16 7GH</v>
          </cell>
          <cell r="I232">
            <v>20446.039819030819</v>
          </cell>
          <cell r="J232">
            <v>19206.88589060471</v>
          </cell>
          <cell r="K232">
            <v>0.01</v>
          </cell>
          <cell r="L232">
            <v>19014.817031698662</v>
          </cell>
          <cell r="M232">
            <v>3487035.5808060099</v>
          </cell>
        </row>
        <row r="233">
          <cell r="A233" t="str">
            <v>JE1913</v>
          </cell>
          <cell r="B233">
            <v>36433</v>
          </cell>
          <cell r="C233">
            <v>36433</v>
          </cell>
          <cell r="D233" t="str">
            <v>1 Chyventon Close</v>
          </cell>
          <cell r="E233" t="str">
            <v>St. Buryan</v>
          </cell>
          <cell r="F233" t="str">
            <v>Penzance</v>
          </cell>
          <cell r="G233" t="str">
            <v>Cornwall</v>
          </cell>
          <cell r="H233" t="str">
            <v>TR19 6BT</v>
          </cell>
          <cell r="I233">
            <v>20452.142739370207</v>
          </cell>
          <cell r="J233">
            <v>19212.618936984134</v>
          </cell>
          <cell r="K233">
            <v>0.01</v>
          </cell>
          <cell r="L233">
            <v>19020.492747614291</v>
          </cell>
          <cell r="M233">
            <v>3506056.0735536241</v>
          </cell>
        </row>
        <row r="234">
          <cell r="A234" t="str">
            <v>JE1805</v>
          </cell>
          <cell r="B234">
            <v>36433</v>
          </cell>
          <cell r="C234">
            <v>36433</v>
          </cell>
          <cell r="D234" t="str">
            <v>173 Horns Road</v>
          </cell>
          <cell r="E234" t="str">
            <v>Barkingside</v>
          </cell>
          <cell r="F234" t="str">
            <v>Ilford</v>
          </cell>
          <cell r="G234" t="str">
            <v>Essex</v>
          </cell>
          <cell r="H234" t="str">
            <v>IG6 1DF</v>
          </cell>
          <cell r="I234">
            <v>20458.90025555612</v>
          </cell>
          <cell r="J234">
            <v>19218.966906734535</v>
          </cell>
          <cell r="K234">
            <v>0.01</v>
          </cell>
          <cell r="L234">
            <v>19026.777237667189</v>
          </cell>
          <cell r="M234">
            <v>3525082.8507912913</v>
          </cell>
        </row>
        <row r="235">
          <cell r="A235" t="str">
            <v>JE1376</v>
          </cell>
          <cell r="B235">
            <v>36433</v>
          </cell>
          <cell r="C235">
            <v>36433</v>
          </cell>
          <cell r="D235">
            <v>20</v>
          </cell>
          <cell r="E235" t="str">
            <v>Orchard Road</v>
          </cell>
          <cell r="F235" t="str">
            <v>Finedon</v>
          </cell>
          <cell r="G235" t="str">
            <v>Northamptonshire</v>
          </cell>
          <cell r="H235" t="str">
            <v>NN9 5JG</v>
          </cell>
          <cell r="I235">
            <v>20460.059568676308</v>
          </cell>
          <cell r="J235">
            <v>19220.0559584535</v>
          </cell>
          <cell r="K235">
            <v>0.01</v>
          </cell>
          <cell r="L235">
            <v>19027.855398868964</v>
          </cell>
          <cell r="M235">
            <v>3544110.7061901605</v>
          </cell>
        </row>
        <row r="236">
          <cell r="A236" t="str">
            <v>JE1910</v>
          </cell>
          <cell r="B236">
            <v>36433</v>
          </cell>
          <cell r="C236">
            <v>36433</v>
          </cell>
          <cell r="D236">
            <v>71</v>
          </cell>
          <cell r="E236" t="str">
            <v>Pinnex Moor Road</v>
          </cell>
          <cell r="F236" t="str">
            <v>Tiverton</v>
          </cell>
          <cell r="G236" t="str">
            <v>Devon</v>
          </cell>
          <cell r="H236" t="str">
            <v>EX16 6JZ</v>
          </cell>
          <cell r="I236">
            <v>20517.033574531957</v>
          </cell>
          <cell r="J236">
            <v>19273.576994257292</v>
          </cell>
          <cell r="K236">
            <v>0.01</v>
          </cell>
          <cell r="L236">
            <v>19080.841224314718</v>
          </cell>
          <cell r="M236">
            <v>3563191.5474144751</v>
          </cell>
        </row>
        <row r="237">
          <cell r="A237" t="str">
            <v>JE1423</v>
          </cell>
          <cell r="B237">
            <v>36433</v>
          </cell>
          <cell r="C237">
            <v>36433</v>
          </cell>
          <cell r="D237" t="str">
            <v>34 The Meadows</v>
          </cell>
          <cell r="E237" t="str">
            <v>Trusthorpe</v>
          </cell>
          <cell r="F237" t="str">
            <v>Mablethorpe</v>
          </cell>
          <cell r="G237" t="str">
            <v>Lincolnshire</v>
          </cell>
          <cell r="H237" t="str">
            <v>LN12 2QP</v>
          </cell>
          <cell r="I237">
            <v>20547.036100471916</v>
          </cell>
          <cell r="J237">
            <v>19301.761185291802</v>
          </cell>
          <cell r="K237">
            <v>0.01</v>
          </cell>
          <cell r="L237">
            <v>19108.743573438882</v>
          </cell>
          <cell r="M237">
            <v>3582300.290987914</v>
          </cell>
        </row>
        <row r="238">
          <cell r="A238" t="str">
            <v>JE1069</v>
          </cell>
          <cell r="B238">
            <v>36433</v>
          </cell>
          <cell r="C238">
            <v>36433</v>
          </cell>
          <cell r="D238">
            <v>151</v>
          </cell>
          <cell r="E238" t="str">
            <v>Cooks Spinney</v>
          </cell>
          <cell r="F238" t="str">
            <v>Harlow</v>
          </cell>
          <cell r="G238" t="str">
            <v>Essex</v>
          </cell>
          <cell r="H238" t="str">
            <v>CM20 3BW</v>
          </cell>
          <cell r="I238">
            <v>20553.636138583293</v>
          </cell>
          <cell r="J238">
            <v>19307.961221093396</v>
          </cell>
          <cell r="K238">
            <v>0.01</v>
          </cell>
          <cell r="L238">
            <v>19114.881608882461</v>
          </cell>
          <cell r="M238">
            <v>3601415.1725967964</v>
          </cell>
        </row>
        <row r="239">
          <cell r="A239" t="str">
            <v>JE1818</v>
          </cell>
          <cell r="B239">
            <v>36433</v>
          </cell>
          <cell r="C239">
            <v>36433</v>
          </cell>
          <cell r="D239">
            <v>52</v>
          </cell>
          <cell r="E239" t="str">
            <v>Granby Road</v>
          </cell>
          <cell r="F239" t="str">
            <v>Buxton</v>
          </cell>
          <cell r="G239" t="str">
            <v>Derbyshire</v>
          </cell>
          <cell r="H239" t="str">
            <v>SK17 7TL</v>
          </cell>
          <cell r="I239">
            <v>20570.807633177068</v>
          </cell>
          <cell r="J239">
            <v>19324.092019045125</v>
          </cell>
          <cell r="K239">
            <v>0.01</v>
          </cell>
          <cell r="L239">
            <v>19130.851098854673</v>
          </cell>
          <cell r="M239">
            <v>3620546.023695651</v>
          </cell>
        </row>
        <row r="240">
          <cell r="A240" t="str">
            <v>JE2260</v>
          </cell>
          <cell r="B240">
            <v>36433</v>
          </cell>
          <cell r="C240">
            <v>36433</v>
          </cell>
          <cell r="D240">
            <v>78</v>
          </cell>
          <cell r="E240" t="str">
            <v>Usk Road</v>
          </cell>
          <cell r="F240" t="str">
            <v>South Ockendon</v>
          </cell>
          <cell r="G240" t="str">
            <v>Essex</v>
          </cell>
          <cell r="H240" t="str">
            <v>RM15 4NU</v>
          </cell>
          <cell r="I240">
            <v>20592.045969979663</v>
          </cell>
          <cell r="J240">
            <v>19344.04318392029</v>
          </cell>
          <cell r="K240">
            <v>0.01</v>
          </cell>
          <cell r="L240">
            <v>19150.602752081086</v>
          </cell>
          <cell r="M240">
            <v>3639696.6264477321</v>
          </cell>
        </row>
        <row r="241">
          <cell r="A241" t="str">
            <v>JE2203</v>
          </cell>
          <cell r="B241">
            <v>36433</v>
          </cell>
          <cell r="C241">
            <v>36433</v>
          </cell>
          <cell r="D241">
            <v>18</v>
          </cell>
          <cell r="E241" t="str">
            <v>Meadowside</v>
          </cell>
          <cell r="F241" t="str">
            <v>Newquay</v>
          </cell>
          <cell r="G241" t="str">
            <v>Cornwall</v>
          </cell>
          <cell r="H241" t="str">
            <v>TR7 2LJ</v>
          </cell>
          <cell r="I241">
            <v>20625.549808895063</v>
          </cell>
          <cell r="J241">
            <v>19375.516487143846</v>
          </cell>
          <cell r="K241">
            <v>0.01</v>
          </cell>
          <cell r="L241">
            <v>19181.761322272407</v>
          </cell>
          <cell r="M241">
            <v>3658878.3877700046</v>
          </cell>
        </row>
        <row r="242">
          <cell r="A242" t="str">
            <v>JE1915</v>
          </cell>
          <cell r="B242">
            <v>36433</v>
          </cell>
          <cell r="C242">
            <v>36433</v>
          </cell>
          <cell r="D242" t="str">
            <v>75 Prince Albert Road</v>
          </cell>
          <cell r="E242" t="str">
            <v>Eastney</v>
          </cell>
          <cell r="F242" t="str">
            <v>Southsea</v>
          </cell>
          <cell r="G242" t="str">
            <v>Hampshire</v>
          </cell>
          <cell r="H242" t="str">
            <v>PO4 9HT</v>
          </cell>
          <cell r="I242">
            <v>20639.829643000208</v>
          </cell>
          <cell r="J242">
            <v>19388.930876757771</v>
          </cell>
          <cell r="K242">
            <v>0.01</v>
          </cell>
          <cell r="L242">
            <v>19195.041567990193</v>
          </cell>
          <cell r="M242">
            <v>3678073.4293379947</v>
          </cell>
        </row>
        <row r="243">
          <cell r="A243" t="str">
            <v>JE2087</v>
          </cell>
          <cell r="B243">
            <v>36433</v>
          </cell>
          <cell r="C243">
            <v>36433</v>
          </cell>
          <cell r="D243" t="str">
            <v>20 The Crescent</v>
          </cell>
          <cell r="E243" t="str">
            <v>Mayfield</v>
          </cell>
          <cell r="F243" t="str">
            <v>Ashbourne</v>
          </cell>
          <cell r="G243" t="str">
            <v>Derbyshire</v>
          </cell>
          <cell r="H243" t="str">
            <v>DE6 2JE</v>
          </cell>
          <cell r="I243">
            <v>20343.863924065718</v>
          </cell>
          <cell r="J243">
            <v>19110.90247412234</v>
          </cell>
          <cell r="K243">
            <v>0.01</v>
          </cell>
          <cell r="L243">
            <v>18919.793449381115</v>
          </cell>
          <cell r="M243">
            <v>3696993.2227873756</v>
          </cell>
        </row>
        <row r="244">
          <cell r="A244" t="str">
            <v>JE2180</v>
          </cell>
          <cell r="B244">
            <v>36433</v>
          </cell>
          <cell r="C244">
            <v>36433</v>
          </cell>
          <cell r="D244">
            <v>2</v>
          </cell>
          <cell r="E244" t="str">
            <v>Derby Road</v>
          </cell>
          <cell r="F244" t="str">
            <v>Preston</v>
          </cell>
          <cell r="G244" t="str">
            <v>Lancashire</v>
          </cell>
          <cell r="H244" t="str">
            <v>PR3 1EU</v>
          </cell>
          <cell r="I244">
            <v>20650.322674635408</v>
          </cell>
          <cell r="J244">
            <v>19398.787967081746</v>
          </cell>
          <cell r="K244">
            <v>0.01</v>
          </cell>
          <cell r="L244">
            <v>19204.800087410928</v>
          </cell>
          <cell r="M244">
            <v>3716198.0228747865</v>
          </cell>
        </row>
        <row r="245">
          <cell r="A245" t="str">
            <v>JE0691</v>
          </cell>
          <cell r="B245">
            <v>36433</v>
          </cell>
          <cell r="C245">
            <v>36433</v>
          </cell>
          <cell r="D245">
            <v>2</v>
          </cell>
          <cell r="E245" t="str">
            <v>Heath Gardens</v>
          </cell>
          <cell r="F245" t="str">
            <v>Stone</v>
          </cell>
          <cell r="G245" t="str">
            <v>Staffordshire</v>
          </cell>
          <cell r="H245" t="str">
            <v>ST15 0AW</v>
          </cell>
          <cell r="I245">
            <v>20650.905959638414</v>
          </cell>
          <cell r="J245">
            <v>19399.335901478509</v>
          </cell>
          <cell r="K245">
            <v>0.01</v>
          </cell>
          <cell r="L245">
            <v>19205.342542463724</v>
          </cell>
          <cell r="M245">
            <v>3735403.3654172504</v>
          </cell>
        </row>
        <row r="246">
          <cell r="A246" t="str">
            <v>JE1110</v>
          </cell>
          <cell r="B246">
            <v>36433</v>
          </cell>
          <cell r="C246">
            <v>36433</v>
          </cell>
          <cell r="D246">
            <v>63</v>
          </cell>
          <cell r="E246" t="str">
            <v>Holmes Road</v>
          </cell>
          <cell r="F246" t="str">
            <v>Boston</v>
          </cell>
          <cell r="G246" t="str">
            <v>Lincolnshire</v>
          </cell>
          <cell r="H246" t="str">
            <v>PE22 8AZ</v>
          </cell>
          <cell r="I246">
            <v>20667.986675337641</v>
          </cell>
          <cell r="J246">
            <v>19415.381422286871</v>
          </cell>
          <cell r="K246">
            <v>0.01</v>
          </cell>
          <cell r="L246">
            <v>19221.227608064004</v>
          </cell>
          <cell r="M246">
            <v>3754624.5930253146</v>
          </cell>
        </row>
        <row r="247">
          <cell r="A247" t="str">
            <v>JE1505</v>
          </cell>
          <cell r="B247">
            <v>36433</v>
          </cell>
          <cell r="C247">
            <v>36433</v>
          </cell>
          <cell r="D247">
            <v>9</v>
          </cell>
          <cell r="E247" t="str">
            <v>Fircotes</v>
          </cell>
          <cell r="F247" t="str">
            <v>Maghull</v>
          </cell>
          <cell r="G247" t="str">
            <v>Liverpool</v>
          </cell>
          <cell r="H247" t="str">
            <v>L31 6DT</v>
          </cell>
          <cell r="I247">
            <v>20702.816095510985</v>
          </cell>
          <cell r="J247">
            <v>19448.09996851032</v>
          </cell>
          <cell r="K247">
            <v>0.01</v>
          </cell>
          <cell r="L247">
            <v>19253.618968825216</v>
          </cell>
          <cell r="M247">
            <v>3773878.2119941399</v>
          </cell>
        </row>
        <row r="248">
          <cell r="A248" t="str">
            <v>JE0154</v>
          </cell>
          <cell r="B248">
            <v>36433</v>
          </cell>
          <cell r="C248">
            <v>36433</v>
          </cell>
          <cell r="D248">
            <v>4</v>
          </cell>
          <cell r="E248" t="str">
            <v>Dale Avenue</v>
          </cell>
          <cell r="F248" t="str">
            <v>Cherry Willingham</v>
          </cell>
          <cell r="G248" t="str">
            <v>Lincoln</v>
          </cell>
          <cell r="H248" t="str">
            <v>LN3 4JJ</v>
          </cell>
          <cell r="I248">
            <v>20805.332691390184</v>
          </cell>
          <cell r="J248">
            <v>19544.403437366534</v>
          </cell>
          <cell r="K248">
            <v>0.01</v>
          </cell>
          <cell r="L248">
            <v>19348.95940299287</v>
          </cell>
          <cell r="M248">
            <v>3793227.1713971328</v>
          </cell>
        </row>
        <row r="249">
          <cell r="A249" t="str">
            <v>JE0638</v>
          </cell>
          <cell r="B249">
            <v>36433</v>
          </cell>
          <cell r="C249">
            <v>36433</v>
          </cell>
          <cell r="D249">
            <v>7</v>
          </cell>
          <cell r="E249" t="str">
            <v>Coverack Walk</v>
          </cell>
          <cell r="F249" t="str">
            <v>Evington</v>
          </cell>
          <cell r="G249" t="str">
            <v>Leicester</v>
          </cell>
          <cell r="H249" t="str">
            <v>LE5 4WF</v>
          </cell>
          <cell r="I249">
            <v>20875.409024264231</v>
          </cell>
          <cell r="J249">
            <v>19610.232719763368</v>
          </cell>
          <cell r="K249">
            <v>0.01</v>
          </cell>
          <cell r="L249">
            <v>19414.130392565734</v>
          </cell>
          <cell r="M249">
            <v>3812641.3017896987</v>
          </cell>
        </row>
        <row r="250">
          <cell r="A250" t="str">
            <v>JE1471</v>
          </cell>
          <cell r="B250">
            <v>36433</v>
          </cell>
          <cell r="C250">
            <v>36433</v>
          </cell>
          <cell r="D250">
            <v>113</v>
          </cell>
          <cell r="E250" t="str">
            <v>Duxford Road</v>
          </cell>
          <cell r="F250" t="str">
            <v>Whittlesford</v>
          </cell>
          <cell r="G250" t="str">
            <v>Cambridgeshire</v>
          </cell>
          <cell r="H250" t="str">
            <v>CB2 4NJ</v>
          </cell>
          <cell r="I250">
            <v>20893.749895720441</v>
          </cell>
          <cell r="J250">
            <v>19627.462023252534</v>
          </cell>
          <cell r="K250">
            <v>0.01</v>
          </cell>
          <cell r="L250">
            <v>19431.187403020009</v>
          </cell>
          <cell r="M250">
            <v>3832072.4891927186</v>
          </cell>
        </row>
        <row r="251">
          <cell r="A251" t="str">
            <v>JE1527</v>
          </cell>
          <cell r="B251">
            <v>36433</v>
          </cell>
          <cell r="C251">
            <v>36433</v>
          </cell>
          <cell r="D251" t="str">
            <v>34 Worthing Road</v>
          </cell>
          <cell r="E251" t="str">
            <v>Rustington</v>
          </cell>
          <cell r="F251" t="str">
            <v>Littlehampton</v>
          </cell>
          <cell r="G251" t="str">
            <v>West Sussex</v>
          </cell>
          <cell r="H251" t="str">
            <v>BN16 3LB</v>
          </cell>
          <cell r="I251">
            <v>20898.221337956158</v>
          </cell>
          <cell r="J251">
            <v>19631.662468989118</v>
          </cell>
          <cell r="K251">
            <v>0.01</v>
          </cell>
          <cell r="L251">
            <v>19435.345844299227</v>
          </cell>
          <cell r="M251">
            <v>3851507.8350370177</v>
          </cell>
        </row>
        <row r="252">
          <cell r="A252" t="str">
            <v>JE1627</v>
          </cell>
          <cell r="B252">
            <v>36433</v>
          </cell>
          <cell r="C252">
            <v>36433</v>
          </cell>
          <cell r="D252">
            <v>60</v>
          </cell>
          <cell r="E252" t="str">
            <v>Sandcliffe Road</v>
          </cell>
          <cell r="F252" t="str">
            <v>Grantham</v>
          </cell>
          <cell r="G252" t="str">
            <v>Lincolnshire</v>
          </cell>
          <cell r="H252" t="str">
            <v>NG31 8ER</v>
          </cell>
          <cell r="I252">
            <v>20922.016580600957</v>
          </cell>
          <cell r="J252">
            <v>19654.01557571605</v>
          </cell>
          <cell r="K252">
            <v>0.01</v>
          </cell>
          <cell r="L252">
            <v>19457.47541995889</v>
          </cell>
          <cell r="M252">
            <v>3870965.3104569768</v>
          </cell>
        </row>
        <row r="253">
          <cell r="A253" t="str">
            <v>JE1500</v>
          </cell>
          <cell r="B253">
            <v>36433</v>
          </cell>
          <cell r="C253">
            <v>36433</v>
          </cell>
          <cell r="D253">
            <v>7</v>
          </cell>
          <cell r="E253" t="str">
            <v>Marlstones</v>
          </cell>
          <cell r="F253" t="str">
            <v>Northampton</v>
          </cell>
          <cell r="G253">
            <v>0</v>
          </cell>
          <cell r="H253" t="str">
            <v>NN4 9UZ</v>
          </cell>
          <cell r="I253">
            <v>20962.28088580889</v>
          </cell>
          <cell r="J253">
            <v>19691.839620002291</v>
          </cell>
          <cell r="K253">
            <v>0.01</v>
          </cell>
          <cell r="L253">
            <v>19494.921223802266</v>
          </cell>
          <cell r="M253">
            <v>3890460.2316807793</v>
          </cell>
        </row>
        <row r="254">
          <cell r="A254" t="str">
            <v>JE1663</v>
          </cell>
          <cell r="B254">
            <v>36433</v>
          </cell>
          <cell r="C254">
            <v>36433</v>
          </cell>
          <cell r="D254">
            <v>33</v>
          </cell>
          <cell r="E254" t="str">
            <v>Sorrell Way</v>
          </cell>
          <cell r="F254" t="str">
            <v>Christchurch</v>
          </cell>
          <cell r="G254" t="str">
            <v>Dorset</v>
          </cell>
          <cell r="H254" t="str">
            <v>BH23 4LY</v>
          </cell>
          <cell r="I254">
            <v>21011.657694726222</v>
          </cell>
          <cell r="J254">
            <v>19738.223895045845</v>
          </cell>
          <cell r="K254">
            <v>0.01</v>
          </cell>
          <cell r="L254">
            <v>19540.841656095385</v>
          </cell>
          <cell r="M254">
            <v>3910001.0733368746</v>
          </cell>
        </row>
        <row r="255">
          <cell r="A255" t="str">
            <v>JE1271</v>
          </cell>
          <cell r="B255">
            <v>36433</v>
          </cell>
          <cell r="C255">
            <v>36433</v>
          </cell>
          <cell r="D255">
            <v>20</v>
          </cell>
          <cell r="E255" t="str">
            <v>Redwood Way</v>
          </cell>
          <cell r="F255" t="str">
            <v>Bridlington</v>
          </cell>
          <cell r="G255" t="str">
            <v>East Yorkshire</v>
          </cell>
          <cell r="H255" t="str">
            <v>YO16 7GY</v>
          </cell>
          <cell r="I255">
            <v>21036.827347795283</v>
          </cell>
          <cell r="J255">
            <v>19761.868114595567</v>
          </cell>
          <cell r="K255">
            <v>0.01</v>
          </cell>
          <cell r="L255">
            <v>19564.249433449611</v>
          </cell>
          <cell r="M255">
            <v>3929565.3227703241</v>
          </cell>
        </row>
        <row r="256">
          <cell r="A256" t="str">
            <v>JE0431</v>
          </cell>
          <cell r="B256">
            <v>36433</v>
          </cell>
          <cell r="C256">
            <v>36433</v>
          </cell>
          <cell r="D256" t="str">
            <v>Monks Gate</v>
          </cell>
          <cell r="E256" t="str">
            <v>The Close</v>
          </cell>
          <cell r="F256" t="str">
            <v>Great Longstone  Bakewell</v>
          </cell>
          <cell r="G256" t="str">
            <v>Derbyshire</v>
          </cell>
          <cell r="H256" t="str">
            <v>DE45 1TT</v>
          </cell>
          <cell r="I256">
            <v>21110.968893974579</v>
          </cell>
          <cell r="J256">
            <v>19831.516233733695</v>
          </cell>
          <cell r="K256">
            <v>0.01</v>
          </cell>
          <cell r="L256">
            <v>19633.201071396357</v>
          </cell>
          <cell r="M256">
            <v>3949198.5238417205</v>
          </cell>
        </row>
        <row r="257">
          <cell r="A257" t="str">
            <v>JE0648</v>
          </cell>
          <cell r="B257">
            <v>36433</v>
          </cell>
          <cell r="C257">
            <v>36433</v>
          </cell>
          <cell r="D257">
            <v>7</v>
          </cell>
          <cell r="E257" t="str">
            <v>Manor Road</v>
          </cell>
          <cell r="F257">
            <v>0</v>
          </cell>
          <cell r="G257" t="str">
            <v>Kent</v>
          </cell>
          <cell r="H257" t="str">
            <v>CT5 2JT</v>
          </cell>
          <cell r="I257">
            <v>21117.055482520376</v>
          </cell>
          <cell r="J257">
            <v>19837.233938125199</v>
          </cell>
          <cell r="K257">
            <v>0.01</v>
          </cell>
          <cell r="L257">
            <v>19638.861598743948</v>
          </cell>
          <cell r="M257">
            <v>3968837.3854404646</v>
          </cell>
        </row>
        <row r="258">
          <cell r="A258" t="str">
            <v>JE0605</v>
          </cell>
          <cell r="B258">
            <v>36433</v>
          </cell>
          <cell r="C258">
            <v>36433</v>
          </cell>
          <cell r="D258" t="str">
            <v>16 Acres Road</v>
          </cell>
          <cell r="E258" t="str">
            <v xml:space="preserve">Lower Pilsley </v>
          </cell>
          <cell r="F258" t="str">
            <v>Chesterfield</v>
          </cell>
          <cell r="G258" t="str">
            <v>Derbyshire</v>
          </cell>
          <cell r="H258" t="str">
            <v>S45 8DU</v>
          </cell>
          <cell r="I258">
            <v>21156.787225725129</v>
          </cell>
          <cell r="J258">
            <v>19874.557696893302</v>
          </cell>
          <cell r="K258">
            <v>0.01</v>
          </cell>
          <cell r="L258">
            <v>19675.812119924369</v>
          </cell>
          <cell r="M258">
            <v>3988513.1975603891</v>
          </cell>
        </row>
        <row r="259">
          <cell r="A259" t="str">
            <v>JE1333</v>
          </cell>
          <cell r="B259">
            <v>36433</v>
          </cell>
          <cell r="C259">
            <v>36433</v>
          </cell>
          <cell r="D259">
            <v>19</v>
          </cell>
          <cell r="E259" t="str">
            <v>Hampshire Close</v>
          </cell>
          <cell r="F259" t="str">
            <v>Bury</v>
          </cell>
          <cell r="G259" t="str">
            <v>Lancashire</v>
          </cell>
          <cell r="H259" t="str">
            <v>BL9 9EZ</v>
          </cell>
          <cell r="I259">
            <v>21176.569238920398</v>
          </cell>
          <cell r="J259">
            <v>19893.140800197947</v>
          </cell>
          <cell r="K259">
            <v>0.01</v>
          </cell>
          <cell r="L259">
            <v>19694.209392195968</v>
          </cell>
          <cell r="M259">
            <v>4008207.4069525851</v>
          </cell>
        </row>
        <row r="260">
          <cell r="A260" t="str">
            <v>JE0189</v>
          </cell>
          <cell r="B260">
            <v>36433</v>
          </cell>
          <cell r="C260">
            <v>36433</v>
          </cell>
          <cell r="D260">
            <v>40</v>
          </cell>
          <cell r="E260" t="str">
            <v>Pickford Walk</v>
          </cell>
          <cell r="F260" t="str">
            <v>Colchester</v>
          </cell>
          <cell r="G260">
            <v>0</v>
          </cell>
          <cell r="H260" t="str">
            <v>CO4 3TJ</v>
          </cell>
          <cell r="I260">
            <v>21232.246085192062</v>
          </cell>
          <cell r="J260">
            <v>19945.443292150117</v>
          </cell>
          <cell r="K260">
            <v>0.01</v>
          </cell>
          <cell r="L260">
            <v>19745.988859228615</v>
          </cell>
          <cell r="M260">
            <v>4027953.3958118139</v>
          </cell>
        </row>
        <row r="261">
          <cell r="A261" t="str">
            <v>JE1111</v>
          </cell>
          <cell r="B261">
            <v>36433</v>
          </cell>
          <cell r="C261">
            <v>36433</v>
          </cell>
          <cell r="D261">
            <v>15</v>
          </cell>
          <cell r="E261" t="str">
            <v>Fairfield Close</v>
          </cell>
          <cell r="F261" t="str">
            <v>Mundesley</v>
          </cell>
          <cell r="G261" t="str">
            <v>Norfolk</v>
          </cell>
          <cell r="H261" t="str">
            <v>NR11 8BZ</v>
          </cell>
          <cell r="I261">
            <v>21253.985789300896</v>
          </cell>
          <cell r="J261">
            <v>19965.865438434172</v>
          </cell>
          <cell r="K261">
            <v>0.01</v>
          </cell>
          <cell r="L261">
            <v>19766.206784049831</v>
          </cell>
          <cell r="M261">
            <v>4047719.6025958639</v>
          </cell>
        </row>
        <row r="262">
          <cell r="A262" t="str">
            <v>JE1895</v>
          </cell>
          <cell r="B262">
            <v>36433</v>
          </cell>
          <cell r="C262">
            <v>36433</v>
          </cell>
          <cell r="D262" t="str">
            <v>5 Westcliffe Walk</v>
          </cell>
          <cell r="E262" t="str">
            <v>Hythe</v>
          </cell>
          <cell r="F262" t="str">
            <v>Southampton</v>
          </cell>
          <cell r="G262" t="str">
            <v>Hampshire</v>
          </cell>
          <cell r="H262" t="str">
            <v>SO45 6BY</v>
          </cell>
          <cell r="I262">
            <v>21275.640066360964</v>
          </cell>
          <cell r="J262">
            <v>19986.20733506636</v>
          </cell>
          <cell r="K262">
            <v>0.01</v>
          </cell>
          <cell r="L262">
            <v>19786.345261715695</v>
          </cell>
          <cell r="M262">
            <v>4067505.9478575797</v>
          </cell>
        </row>
        <row r="263">
          <cell r="A263" t="str">
            <v>JE1200</v>
          </cell>
          <cell r="B263">
            <v>36433</v>
          </cell>
          <cell r="C263">
            <v>36433</v>
          </cell>
          <cell r="D263">
            <v>50</v>
          </cell>
          <cell r="E263" t="str">
            <v>Kingscroft</v>
          </cell>
          <cell r="F263">
            <v>0</v>
          </cell>
          <cell r="G263" t="str">
            <v>Norfolk</v>
          </cell>
          <cell r="H263" t="str">
            <v>PE31 6QN</v>
          </cell>
          <cell r="I263">
            <v>21333.562900893798</v>
          </cell>
          <cell r="J263">
            <v>20040.619694779023</v>
          </cell>
          <cell r="K263">
            <v>0.01</v>
          </cell>
          <cell r="L263">
            <v>19840.213497831232</v>
          </cell>
          <cell r="M263">
            <v>4087346.1613554107</v>
          </cell>
        </row>
        <row r="264">
          <cell r="A264" t="str">
            <v>JE1839</v>
          </cell>
          <cell r="B264">
            <v>36433</v>
          </cell>
          <cell r="C264">
            <v>36433</v>
          </cell>
          <cell r="D264">
            <v>11</v>
          </cell>
          <cell r="E264" t="str">
            <v>Enys Road</v>
          </cell>
          <cell r="F264" t="str">
            <v>Truro</v>
          </cell>
          <cell r="G264" t="str">
            <v>Cornwall</v>
          </cell>
          <cell r="H264" t="str">
            <v>TR1 3TE</v>
          </cell>
          <cell r="I264">
            <v>21359.5588454678</v>
          </cell>
          <cell r="J264">
            <v>20065.040127560656</v>
          </cell>
          <cell r="K264">
            <v>0.01</v>
          </cell>
          <cell r="L264">
            <v>19864.389726285051</v>
          </cell>
          <cell r="M264">
            <v>4107210.5510816956</v>
          </cell>
        </row>
        <row r="265">
          <cell r="A265" t="str">
            <v>JE0917</v>
          </cell>
          <cell r="B265">
            <v>36433</v>
          </cell>
          <cell r="C265">
            <v>36433</v>
          </cell>
          <cell r="D265">
            <v>43</v>
          </cell>
          <cell r="E265" t="str">
            <v>Sebert Road</v>
          </cell>
          <cell r="F265" t="str">
            <v>Bury St. Edmunds</v>
          </cell>
          <cell r="G265" t="str">
            <v>Suffolk</v>
          </cell>
          <cell r="H265" t="str">
            <v>IP32 7EH</v>
          </cell>
          <cell r="I265">
            <v>21374.83565710226</v>
          </cell>
          <cell r="J265">
            <v>20079.391071823331</v>
          </cell>
          <cell r="K265">
            <v>0.01</v>
          </cell>
          <cell r="L265">
            <v>19878.597161105099</v>
          </cell>
          <cell r="M265">
            <v>4127089.1482428005</v>
          </cell>
        </row>
        <row r="266">
          <cell r="A266" t="str">
            <v>JE0969</v>
          </cell>
          <cell r="B266">
            <v>36433</v>
          </cell>
          <cell r="C266">
            <v>36433</v>
          </cell>
          <cell r="D266">
            <v>313</v>
          </cell>
          <cell r="E266" t="str">
            <v>Armley Ridge Road</v>
          </cell>
          <cell r="F266" t="str">
            <v>Leeds</v>
          </cell>
          <cell r="G266" t="str">
            <v>Yorkshire</v>
          </cell>
          <cell r="H266" t="str">
            <v>LS12 2SU</v>
          </cell>
          <cell r="I266">
            <v>21385.756780396292</v>
          </cell>
          <cell r="J266">
            <v>20089.650308857119</v>
          </cell>
          <cell r="K266">
            <v>0.01</v>
          </cell>
          <cell r="L266">
            <v>19888.753805768549</v>
          </cell>
          <cell r="M266">
            <v>4146977.9020485692</v>
          </cell>
        </row>
        <row r="267">
          <cell r="A267" t="str">
            <v>JE1601</v>
          </cell>
          <cell r="B267">
            <v>36433</v>
          </cell>
          <cell r="C267">
            <v>36433</v>
          </cell>
          <cell r="D267">
            <v>21</v>
          </cell>
          <cell r="E267" t="str">
            <v>Sherwood Avenue</v>
          </cell>
          <cell r="F267" t="str">
            <v>Poole</v>
          </cell>
          <cell r="G267" t="str">
            <v>Dorset</v>
          </cell>
          <cell r="H267" t="str">
            <v>BH14 8DH</v>
          </cell>
          <cell r="I267">
            <v>21394.151711639333</v>
          </cell>
          <cell r="J267">
            <v>20097.536456388465</v>
          </cell>
          <cell r="K267">
            <v>0.01</v>
          </cell>
          <cell r="L267">
            <v>19896.56109182458</v>
          </cell>
          <cell r="M267">
            <v>4166874.4631403936</v>
          </cell>
        </row>
        <row r="268">
          <cell r="A268" t="str">
            <v>JE1296</v>
          </cell>
          <cell r="B268">
            <v>36433</v>
          </cell>
          <cell r="C268">
            <v>36433</v>
          </cell>
          <cell r="D268">
            <v>16</v>
          </cell>
          <cell r="E268" t="str">
            <v>East Hill</v>
          </cell>
          <cell r="F268" t="str">
            <v>Frome</v>
          </cell>
          <cell r="G268" t="str">
            <v>Somerset</v>
          </cell>
          <cell r="H268" t="str">
            <v>BA11 5JW</v>
          </cell>
          <cell r="I268">
            <v>21422.005004374587</v>
          </cell>
          <cell r="J268">
            <v>20123.701670776125</v>
          </cell>
          <cell r="K268">
            <v>0.01</v>
          </cell>
          <cell r="L268">
            <v>19922.464654068364</v>
          </cell>
          <cell r="M268">
            <v>4186796.9277944621</v>
          </cell>
        </row>
        <row r="269">
          <cell r="A269" t="str">
            <v>JE1496</v>
          </cell>
          <cell r="B269">
            <v>36433</v>
          </cell>
          <cell r="C269">
            <v>36433</v>
          </cell>
          <cell r="D269" t="str">
            <v>Camden</v>
          </cell>
          <cell r="E269" t="str">
            <v>Wolverhampton Road</v>
          </cell>
          <cell r="F269" t="str">
            <v>Penkridge</v>
          </cell>
          <cell r="G269" t="str">
            <v>Stafford</v>
          </cell>
          <cell r="H269" t="str">
            <v>ST19 5AQ</v>
          </cell>
          <cell r="I269">
            <v>21446.338746568304</v>
          </cell>
          <cell r="J269">
            <v>20146.560640715677</v>
          </cell>
          <cell r="K269">
            <v>0.01</v>
          </cell>
          <cell r="L269">
            <v>19945.095034308521</v>
          </cell>
          <cell r="M269">
            <v>4206742.0228287708</v>
          </cell>
        </row>
        <row r="270">
          <cell r="A270" t="str">
            <v>JE1015</v>
          </cell>
          <cell r="B270">
            <v>36433</v>
          </cell>
          <cell r="C270">
            <v>36433</v>
          </cell>
          <cell r="D270" t="str">
            <v>7 James Street</v>
          </cell>
          <cell r="E270" t="str">
            <v>Bredbury</v>
          </cell>
          <cell r="F270" t="str">
            <v>Stockport</v>
          </cell>
          <cell r="G270" t="str">
            <v>Cheshire</v>
          </cell>
          <cell r="H270" t="str">
            <v>SK6 1AW</v>
          </cell>
          <cell r="I270">
            <v>21478.312207096151</v>
          </cell>
          <cell r="J270">
            <v>20176.596315756989</v>
          </cell>
          <cell r="K270">
            <v>0.01</v>
          </cell>
          <cell r="L270">
            <v>19974.83035259942</v>
          </cell>
          <cell r="M270">
            <v>4226716.8531813705</v>
          </cell>
        </row>
        <row r="271">
          <cell r="A271" t="str">
            <v>JE0792</v>
          </cell>
          <cell r="B271">
            <v>36433</v>
          </cell>
          <cell r="C271">
            <v>36433</v>
          </cell>
          <cell r="D271">
            <v>19</v>
          </cell>
          <cell r="E271" t="str">
            <v>Terence Avenue</v>
          </cell>
          <cell r="F271" t="str">
            <v>Warrington</v>
          </cell>
          <cell r="G271" t="str">
            <v>Cheshire</v>
          </cell>
          <cell r="H271" t="str">
            <v>WA1 3NH</v>
          </cell>
          <cell r="I271">
            <v>21478.980251641999</v>
          </cell>
          <cell r="J271">
            <v>20177.223872754603</v>
          </cell>
          <cell r="K271">
            <v>0.01</v>
          </cell>
          <cell r="L271">
            <v>19975.451634027057</v>
          </cell>
          <cell r="M271">
            <v>4246692.3048153976</v>
          </cell>
        </row>
        <row r="272">
          <cell r="A272" t="str">
            <v>JE1780</v>
          </cell>
          <cell r="B272">
            <v>36433</v>
          </cell>
          <cell r="C272">
            <v>36433</v>
          </cell>
          <cell r="D272">
            <v>10</v>
          </cell>
          <cell r="E272" t="str">
            <v>Langdale Crescent</v>
          </cell>
          <cell r="F272" t="str">
            <v>Grantham</v>
          </cell>
          <cell r="G272" t="str">
            <v>Lincolnshire</v>
          </cell>
          <cell r="H272" t="str">
            <v>NG31 8DF</v>
          </cell>
          <cell r="I272">
            <v>21527.598567143817</v>
          </cell>
          <cell r="J272">
            <v>20222.895623680553</v>
          </cell>
          <cell r="K272">
            <v>0.01</v>
          </cell>
          <cell r="L272">
            <v>20020.666667443747</v>
          </cell>
          <cell r="M272">
            <v>4266712.9714828413</v>
          </cell>
        </row>
        <row r="273">
          <cell r="A273" t="str">
            <v>JE2016</v>
          </cell>
          <cell r="B273">
            <v>36433</v>
          </cell>
          <cell r="C273">
            <v>36433</v>
          </cell>
          <cell r="D273">
            <v>21</v>
          </cell>
          <cell r="E273" t="str">
            <v>Malvern Avenue</v>
          </cell>
          <cell r="F273" t="str">
            <v>Lancaster</v>
          </cell>
          <cell r="G273" t="str">
            <v>Lancashire</v>
          </cell>
          <cell r="H273" t="str">
            <v>LA1 4BP</v>
          </cell>
          <cell r="I273">
            <v>21554.901583492676</v>
          </cell>
          <cell r="J273">
            <v>20248.543911765846</v>
          </cell>
          <cell r="K273">
            <v>0.01</v>
          </cell>
          <cell r="L273">
            <v>20046.058472648187</v>
          </cell>
          <cell r="M273">
            <v>4286759.0299554896</v>
          </cell>
        </row>
        <row r="274">
          <cell r="A274" t="str">
            <v>JE1877</v>
          </cell>
          <cell r="B274">
            <v>36433</v>
          </cell>
          <cell r="C274">
            <v>36433</v>
          </cell>
          <cell r="D274">
            <v>48</v>
          </cell>
          <cell r="E274" t="str">
            <v>Grange Court Drive</v>
          </cell>
          <cell r="F274">
            <v>0</v>
          </cell>
          <cell r="G274" t="str">
            <v>East Sussex</v>
          </cell>
          <cell r="H274" t="str">
            <v>TN39 4AY</v>
          </cell>
          <cell r="I274">
            <v>21561.681140250286</v>
          </cell>
          <cell r="J274">
            <v>20254.912586295723</v>
          </cell>
          <cell r="K274">
            <v>0.01</v>
          </cell>
          <cell r="L274">
            <v>20052.363460432764</v>
          </cell>
          <cell r="M274">
            <v>4306811.3934159223</v>
          </cell>
        </row>
        <row r="275">
          <cell r="A275" t="str">
            <v>JE1040</v>
          </cell>
          <cell r="B275">
            <v>36433</v>
          </cell>
          <cell r="C275">
            <v>36433</v>
          </cell>
          <cell r="D275" t="str">
            <v>25 Staveley Close</v>
          </cell>
          <cell r="E275" t="str">
            <v>Sinfin Avenue</v>
          </cell>
          <cell r="F275" t="str">
            <v>Derby</v>
          </cell>
          <cell r="G275" t="str">
            <v>Derbyshire</v>
          </cell>
          <cell r="H275" t="str">
            <v>DE24 9DN</v>
          </cell>
          <cell r="I275">
            <v>21566.251315191996</v>
          </cell>
          <cell r="J275">
            <v>20259.205780937933</v>
          </cell>
          <cell r="K275">
            <v>0.01</v>
          </cell>
          <cell r="L275">
            <v>20056.613723128554</v>
          </cell>
          <cell r="M275">
            <v>4326868.0071390504</v>
          </cell>
        </row>
        <row r="276">
          <cell r="A276" t="str">
            <v>JE1875</v>
          </cell>
          <cell r="B276">
            <v>36433</v>
          </cell>
          <cell r="C276">
            <v>36433</v>
          </cell>
          <cell r="D276">
            <v>161</v>
          </cell>
          <cell r="E276" t="str">
            <v>Windsor Road</v>
          </cell>
          <cell r="F276" t="str">
            <v>Manchester</v>
          </cell>
          <cell r="G276">
            <v>0</v>
          </cell>
          <cell r="H276" t="str">
            <v>M34 2HH</v>
          </cell>
          <cell r="I276">
            <v>21604.622963416339</v>
          </cell>
          <cell r="J276">
            <v>20295.251874724439</v>
          </cell>
          <cell r="K276">
            <v>0.01</v>
          </cell>
          <cell r="L276">
            <v>20092.299355977193</v>
          </cell>
          <cell r="M276">
            <v>4346960.3064950276</v>
          </cell>
        </row>
        <row r="277">
          <cell r="A277" t="str">
            <v>JE1684</v>
          </cell>
          <cell r="B277">
            <v>36433</v>
          </cell>
          <cell r="C277">
            <v>36433</v>
          </cell>
          <cell r="D277" t="str">
            <v>40 Sutton Park</v>
          </cell>
          <cell r="E277" t="str">
            <v>Blunsdon</v>
          </cell>
          <cell r="F277" t="str">
            <v>Swindon</v>
          </cell>
          <cell r="G277" t="str">
            <v>Wiltshire</v>
          </cell>
          <cell r="H277" t="str">
            <v>SN2 4BB</v>
          </cell>
          <cell r="I277">
            <v>21611.752654101387</v>
          </cell>
          <cell r="J277">
            <v>20301.949462943725</v>
          </cell>
          <cell r="K277">
            <v>0.01</v>
          </cell>
          <cell r="L277">
            <v>20098.929968314289</v>
          </cell>
          <cell r="M277">
            <v>4367059.2364633419</v>
          </cell>
        </row>
        <row r="278">
          <cell r="A278" t="str">
            <v>JE2296</v>
          </cell>
          <cell r="B278">
            <v>36433</v>
          </cell>
          <cell r="C278">
            <v>36433</v>
          </cell>
          <cell r="D278">
            <v>25</v>
          </cell>
          <cell r="E278" t="str">
            <v>Bryntirion</v>
          </cell>
          <cell r="F278" t="str">
            <v>Denbigh</v>
          </cell>
          <cell r="G278" t="str">
            <v>Clwyd</v>
          </cell>
          <cell r="H278" t="str">
            <v>LL16 5YL</v>
          </cell>
          <cell r="I278">
            <v>21692.084396355393</v>
          </cell>
          <cell r="J278">
            <v>20377.412614758097</v>
          </cell>
          <cell r="K278">
            <v>0.01</v>
          </cell>
          <cell r="L278">
            <v>20173.638488610515</v>
          </cell>
          <cell r="M278">
            <v>4387232.8749519521</v>
          </cell>
        </row>
        <row r="279">
          <cell r="A279" t="str">
            <v>JE1928</v>
          </cell>
          <cell r="B279">
            <v>36433</v>
          </cell>
          <cell r="C279">
            <v>36433</v>
          </cell>
          <cell r="D279">
            <v>43</v>
          </cell>
          <cell r="E279" t="str">
            <v>West Street</v>
          </cell>
          <cell r="F279" t="str">
            <v>Trowbridge</v>
          </cell>
          <cell r="G279" t="str">
            <v>Wiltshire</v>
          </cell>
          <cell r="H279" t="str">
            <v>BA14 0AH</v>
          </cell>
          <cell r="I279">
            <v>21693.228916779819</v>
          </cell>
          <cell r="J279">
            <v>20378.487770308315</v>
          </cell>
          <cell r="K279">
            <v>0.01</v>
          </cell>
          <cell r="L279">
            <v>20174.70289260523</v>
          </cell>
          <cell r="M279">
            <v>4407407.5778445574</v>
          </cell>
        </row>
        <row r="280">
          <cell r="A280" t="str">
            <v>JE0798</v>
          </cell>
          <cell r="B280">
            <v>36433</v>
          </cell>
          <cell r="C280">
            <v>36433</v>
          </cell>
          <cell r="D280">
            <v>14</v>
          </cell>
          <cell r="E280" t="str">
            <v>Bell Meadow</v>
          </cell>
          <cell r="F280" t="str">
            <v>Maidstone</v>
          </cell>
          <cell r="G280" t="str">
            <v>Kent</v>
          </cell>
          <cell r="H280" t="str">
            <v>ME15 9NB</v>
          </cell>
          <cell r="I280">
            <v>21735.265360268415</v>
          </cell>
          <cell r="J280">
            <v>20417.976550555177</v>
          </cell>
          <cell r="K280">
            <v>0.01</v>
          </cell>
          <cell r="L280">
            <v>20213.796785049624</v>
          </cell>
          <cell r="M280">
            <v>4427621.3746296074</v>
          </cell>
        </row>
        <row r="281">
          <cell r="A281" t="str">
            <v>JE1743</v>
          </cell>
          <cell r="B281">
            <v>36433</v>
          </cell>
          <cell r="C281">
            <v>36433</v>
          </cell>
          <cell r="D281">
            <v>39</v>
          </cell>
          <cell r="E281" t="str">
            <v>Warwickshire Close</v>
          </cell>
          <cell r="F281" t="str">
            <v>Priory Grange</v>
          </cell>
          <cell r="G281" t="str">
            <v>Hull</v>
          </cell>
          <cell r="H281" t="str">
            <v>HU5 5XF</v>
          </cell>
          <cell r="I281">
            <v>21765.13465677432</v>
          </cell>
          <cell r="J281">
            <v>20446.035586666785</v>
          </cell>
          <cell r="K281">
            <v>0.01</v>
          </cell>
          <cell r="L281">
            <v>20241.575230800117</v>
          </cell>
          <cell r="M281">
            <v>4447862.949860408</v>
          </cell>
        </row>
        <row r="282">
          <cell r="A282" t="str">
            <v>JE1440</v>
          </cell>
          <cell r="B282">
            <v>36433</v>
          </cell>
          <cell r="C282">
            <v>36433</v>
          </cell>
          <cell r="D282">
            <v>107</v>
          </cell>
          <cell r="E282" t="str">
            <v>Carnglas Road</v>
          </cell>
          <cell r="F282" t="str">
            <v>Swansea</v>
          </cell>
          <cell r="G282">
            <v>0</v>
          </cell>
          <cell r="H282" t="str">
            <v>SA2 9BN</v>
          </cell>
          <cell r="I282">
            <v>21811.418949494775</v>
          </cell>
          <cell r="J282">
            <v>20489.514770737514</v>
          </cell>
          <cell r="K282">
            <v>0.01</v>
          </cell>
          <cell r="L282">
            <v>20284.619623030139</v>
          </cell>
          <cell r="M282">
            <v>4468147.5694834385</v>
          </cell>
        </row>
        <row r="283">
          <cell r="A283" t="str">
            <v>JE2052</v>
          </cell>
          <cell r="B283">
            <v>36433</v>
          </cell>
          <cell r="C283">
            <v>36433</v>
          </cell>
          <cell r="D283">
            <v>4</v>
          </cell>
          <cell r="E283" t="str">
            <v>Aylesmore Close</v>
          </cell>
          <cell r="F283" t="str">
            <v>Birmingham</v>
          </cell>
          <cell r="G283" t="str">
            <v>West Midlands</v>
          </cell>
          <cell r="H283" t="str">
            <v>B32 3LH</v>
          </cell>
          <cell r="I283">
            <v>21811.84475982096</v>
          </cell>
          <cell r="J283">
            <v>20489.914774377266</v>
          </cell>
          <cell r="K283">
            <v>0.01</v>
          </cell>
          <cell r="L283">
            <v>20285.015626633493</v>
          </cell>
          <cell r="M283">
            <v>4488432.585110072</v>
          </cell>
        </row>
        <row r="284">
          <cell r="A284" t="str">
            <v>JE1294</v>
          </cell>
          <cell r="B284">
            <v>36433</v>
          </cell>
          <cell r="C284">
            <v>36433</v>
          </cell>
          <cell r="D284">
            <v>200</v>
          </cell>
          <cell r="E284" t="str">
            <v>Chapel Road</v>
          </cell>
          <cell r="F284" t="str">
            <v>Chapeltown</v>
          </cell>
          <cell r="G284" t="str">
            <v>Sheffield</v>
          </cell>
          <cell r="H284" t="str">
            <v>S35 1QA</v>
          </cell>
          <cell r="I284">
            <v>21830.918315762076</v>
          </cell>
          <cell r="J284">
            <v>20507.83235723104</v>
          </cell>
          <cell r="K284">
            <v>0.01</v>
          </cell>
          <cell r="L284">
            <v>20302.75403365873</v>
          </cell>
          <cell r="M284">
            <v>4508735.3391437307</v>
          </cell>
        </row>
        <row r="285">
          <cell r="A285" t="str">
            <v>JE1534</v>
          </cell>
          <cell r="B285">
            <v>36433</v>
          </cell>
          <cell r="C285">
            <v>36433</v>
          </cell>
          <cell r="D285">
            <v>42</v>
          </cell>
          <cell r="E285" t="str">
            <v>Carr Side Crescent</v>
          </cell>
          <cell r="F285" t="str">
            <v>Batley</v>
          </cell>
          <cell r="G285" t="str">
            <v>West Yorkshire</v>
          </cell>
          <cell r="H285" t="str">
            <v>WF17 7JW</v>
          </cell>
          <cell r="I285">
            <v>21868.22558137032</v>
          </cell>
          <cell r="J285">
            <v>20542.878576438783</v>
          </cell>
          <cell r="K285">
            <v>0.01</v>
          </cell>
          <cell r="L285">
            <v>20337.449790674396</v>
          </cell>
          <cell r="M285">
            <v>4529072.788934405</v>
          </cell>
        </row>
        <row r="286">
          <cell r="A286" t="str">
            <v>JE1522</v>
          </cell>
          <cell r="B286">
            <v>36433</v>
          </cell>
          <cell r="C286">
            <v>36433</v>
          </cell>
          <cell r="D286">
            <v>4</v>
          </cell>
          <cell r="E286" t="str">
            <v>Andrews Close</v>
          </cell>
          <cell r="F286" t="str">
            <v>Hemel Hempstead</v>
          </cell>
          <cell r="G286" t="str">
            <v>Hertfordshire</v>
          </cell>
          <cell r="H286" t="str">
            <v>HP2 5EZ</v>
          </cell>
          <cell r="I286">
            <v>21891.938223196339</v>
          </cell>
          <cell r="J286">
            <v>20565.154088457166</v>
          </cell>
          <cell r="K286">
            <v>0.01</v>
          </cell>
          <cell r="L286">
            <v>20359.502547572592</v>
          </cell>
          <cell r="M286">
            <v>4549432.2914819773</v>
          </cell>
        </row>
        <row r="287">
          <cell r="A287" t="str">
            <v>JE1914</v>
          </cell>
          <cell r="B287">
            <v>36433</v>
          </cell>
          <cell r="C287">
            <v>36433</v>
          </cell>
          <cell r="D287" t="str">
            <v>Bryngwyn</v>
          </cell>
          <cell r="E287" t="str">
            <v>Gorsgoch</v>
          </cell>
          <cell r="F287" t="str">
            <v>Llanybydder</v>
          </cell>
          <cell r="G287" t="str">
            <v>Dyfed</v>
          </cell>
          <cell r="H287" t="str">
            <v>SA40 9TD</v>
          </cell>
          <cell r="I287">
            <v>21935.799608377652</v>
          </cell>
          <cell r="J287">
            <v>20606.357207869914</v>
          </cell>
          <cell r="K287">
            <v>0.01</v>
          </cell>
          <cell r="L287">
            <v>20400.293635791215</v>
          </cell>
          <cell r="M287">
            <v>4569832.5851177685</v>
          </cell>
        </row>
        <row r="288">
          <cell r="A288" t="str">
            <v>TR0014</v>
          </cell>
          <cell r="B288">
            <v>36433</v>
          </cell>
          <cell r="C288">
            <v>36433</v>
          </cell>
          <cell r="D288">
            <v>1</v>
          </cell>
          <cell r="E288" t="str">
            <v>Snowden Close</v>
          </cell>
          <cell r="F288" t="str">
            <v>Ripon</v>
          </cell>
          <cell r="G288" t="str">
            <v>North Yorkshire</v>
          </cell>
          <cell r="H288" t="str">
            <v>HG4 2PB</v>
          </cell>
          <cell r="I288">
            <v>21943.908572445591</v>
          </cell>
          <cell r="J288">
            <v>20613.974719570102</v>
          </cell>
          <cell r="K288">
            <v>0.01</v>
          </cell>
          <cell r="L288">
            <v>20407.8349723744</v>
          </cell>
          <cell r="M288">
            <v>4590240.4200901426</v>
          </cell>
        </row>
        <row r="289">
          <cell r="A289" t="str">
            <v>JE2048</v>
          </cell>
          <cell r="B289">
            <v>36433</v>
          </cell>
          <cell r="C289">
            <v>36433</v>
          </cell>
          <cell r="D289" t="str">
            <v>3 Elvington Road</v>
          </cell>
          <cell r="E289" t="str">
            <v>Crickets Meadow</v>
          </cell>
          <cell r="F289" t="str">
            <v>Doddington Park</v>
          </cell>
          <cell r="G289" t="str">
            <v>Lincoln</v>
          </cell>
          <cell r="H289" t="str">
            <v>LN6 0SP</v>
          </cell>
          <cell r="I289">
            <v>21965.411185963861</v>
          </cell>
          <cell r="J289">
            <v>20634.174144390294</v>
          </cell>
          <cell r="K289">
            <v>0.01</v>
          </cell>
          <cell r="L289">
            <v>20427.832402946391</v>
          </cell>
          <cell r="M289">
            <v>4610668.2524930891</v>
          </cell>
        </row>
        <row r="290">
          <cell r="A290" t="str">
            <v>JE1870</v>
          </cell>
          <cell r="B290">
            <v>36433</v>
          </cell>
          <cell r="C290">
            <v>36433</v>
          </cell>
          <cell r="D290">
            <v>88</v>
          </cell>
          <cell r="E290" t="str">
            <v>Highland Avenue</v>
          </cell>
          <cell r="F290" t="str">
            <v>Aston Park Deeside</v>
          </cell>
          <cell r="G290" t="str">
            <v>Clwyd</v>
          </cell>
          <cell r="H290" t="str">
            <v>CH5 1XH</v>
          </cell>
          <cell r="I290">
            <v>21985.299613897481</v>
          </cell>
          <cell r="J290">
            <v>20652.857213055209</v>
          </cell>
          <cell r="K290">
            <v>0.01</v>
          </cell>
          <cell r="L290">
            <v>20446.328640924658</v>
          </cell>
          <cell r="M290">
            <v>4631114.5811340138</v>
          </cell>
        </row>
        <row r="291">
          <cell r="A291" t="str">
            <v>JE0545</v>
          </cell>
          <cell r="B291">
            <v>36433</v>
          </cell>
          <cell r="C291">
            <v>36433</v>
          </cell>
          <cell r="D291">
            <v>8</v>
          </cell>
          <cell r="E291" t="str">
            <v>St. Peters Avenue</v>
          </cell>
          <cell r="F291" t="str">
            <v>North Hykeham</v>
          </cell>
          <cell r="G291" t="str">
            <v>Lincoln</v>
          </cell>
          <cell r="H291" t="str">
            <v>LN6 8QW</v>
          </cell>
          <cell r="I291">
            <v>22008.05423971303</v>
          </cell>
          <cell r="J291">
            <v>20674.232770639512</v>
          </cell>
          <cell r="K291">
            <v>0.01</v>
          </cell>
          <cell r="L291">
            <v>20467.490442933118</v>
          </cell>
          <cell r="M291">
            <v>4651582.0715769473</v>
          </cell>
        </row>
        <row r="292">
          <cell r="A292" t="str">
            <v>JE1291</v>
          </cell>
          <cell r="B292">
            <v>36433</v>
          </cell>
          <cell r="C292">
            <v>36433</v>
          </cell>
          <cell r="D292">
            <v>132</v>
          </cell>
          <cell r="E292" t="str">
            <v>Doe Bank Lane</v>
          </cell>
          <cell r="F292" t="str">
            <v>Great Barr</v>
          </cell>
          <cell r="G292" t="str">
            <v>Birmingham</v>
          </cell>
          <cell r="H292" t="str">
            <v>B43 7UG</v>
          </cell>
          <cell r="I292">
            <v>22074.065602207735</v>
          </cell>
          <cell r="J292">
            <v>20736.243444498174</v>
          </cell>
          <cell r="K292">
            <v>0.01</v>
          </cell>
          <cell r="L292">
            <v>20528.881010053192</v>
          </cell>
          <cell r="M292">
            <v>4672110.9525870001</v>
          </cell>
        </row>
        <row r="293">
          <cell r="A293" t="str">
            <v>JE1410</v>
          </cell>
          <cell r="B293">
            <v>36433</v>
          </cell>
          <cell r="C293">
            <v>36433</v>
          </cell>
          <cell r="D293">
            <v>32</v>
          </cell>
          <cell r="E293" t="str">
            <v>Heol Rudd</v>
          </cell>
          <cell r="F293" t="str">
            <v>Carmarthen</v>
          </cell>
          <cell r="G293">
            <v>0</v>
          </cell>
          <cell r="H293" t="str">
            <v>SA31 1SU</v>
          </cell>
          <cell r="I293">
            <v>22103.258591414709</v>
          </cell>
          <cell r="J293">
            <v>20763.667161631998</v>
          </cell>
          <cell r="K293">
            <v>0.01</v>
          </cell>
          <cell r="L293">
            <v>20556.030490015677</v>
          </cell>
          <cell r="M293">
            <v>4692666.9830770157</v>
          </cell>
        </row>
        <row r="294">
          <cell r="A294" t="str">
            <v>JE1310</v>
          </cell>
          <cell r="B294">
            <v>36433</v>
          </cell>
          <cell r="C294">
            <v>36433</v>
          </cell>
          <cell r="D294">
            <v>7</v>
          </cell>
          <cell r="E294" t="str">
            <v>Wallfields Close</v>
          </cell>
          <cell r="F294" t="str">
            <v>Derby</v>
          </cell>
          <cell r="G294" t="str">
            <v>Derbyshire</v>
          </cell>
          <cell r="H294" t="str">
            <v>DE65 6QL</v>
          </cell>
          <cell r="I294">
            <v>22110.42723442378</v>
          </cell>
          <cell r="J294">
            <v>20770.401341428398</v>
          </cell>
          <cell r="K294">
            <v>0.01</v>
          </cell>
          <cell r="L294">
            <v>20562.697328014114</v>
          </cell>
          <cell r="M294">
            <v>4713229.68040503</v>
          </cell>
        </row>
        <row r="295">
          <cell r="A295" t="str">
            <v>JE1670</v>
          </cell>
          <cell r="B295">
            <v>36433</v>
          </cell>
          <cell r="C295">
            <v>36433</v>
          </cell>
          <cell r="D295">
            <v>278</v>
          </cell>
          <cell r="E295" t="str">
            <v>Sopwith Crescent</v>
          </cell>
          <cell r="F295" t="str">
            <v>Wimborne</v>
          </cell>
          <cell r="G295" t="str">
            <v>Dorset</v>
          </cell>
          <cell r="H295" t="str">
            <v>BH21 1XL</v>
          </cell>
          <cell r="I295">
            <v>22125.995574757213</v>
          </cell>
          <cell r="J295">
            <v>20785.026145984048</v>
          </cell>
          <cell r="K295">
            <v>0.01</v>
          </cell>
          <cell r="L295">
            <v>20577.175884524208</v>
          </cell>
          <cell r="M295">
            <v>4733806.8562895544</v>
          </cell>
        </row>
        <row r="296">
          <cell r="A296" t="str">
            <v>JE0851</v>
          </cell>
          <cell r="B296">
            <v>36433</v>
          </cell>
          <cell r="C296">
            <v>36433</v>
          </cell>
          <cell r="D296">
            <v>15</v>
          </cell>
          <cell r="E296" t="str">
            <v>Bowman Drive</v>
          </cell>
          <cell r="F296" t="str">
            <v>Gleadless</v>
          </cell>
          <cell r="G296" t="str">
            <v>Sheffield</v>
          </cell>
          <cell r="H296" t="str">
            <v>S12 3LE</v>
          </cell>
          <cell r="I296">
            <v>22150.503644136181</v>
          </cell>
          <cell r="J296">
            <v>20808.048877824898</v>
          </cell>
          <cell r="K296">
            <v>0.01</v>
          </cell>
          <cell r="L296">
            <v>20599.968389046648</v>
          </cell>
          <cell r="M296">
            <v>4754406.8246786008</v>
          </cell>
        </row>
        <row r="297">
          <cell r="A297" t="str">
            <v>JE0362</v>
          </cell>
          <cell r="B297">
            <v>36433</v>
          </cell>
          <cell r="C297">
            <v>36433</v>
          </cell>
          <cell r="D297" t="str">
            <v>Beau Regarde</v>
          </cell>
          <cell r="E297" t="str">
            <v>Imperial Avenue</v>
          </cell>
          <cell r="F297" t="str">
            <v>Sheerness</v>
          </cell>
          <cell r="G297" t="str">
            <v>Kent</v>
          </cell>
          <cell r="H297" t="str">
            <v>ME12 2HG</v>
          </cell>
          <cell r="I297">
            <v>22162.121225659976</v>
          </cell>
          <cell r="J297">
            <v>20818.962363498766</v>
          </cell>
          <cell r="K297">
            <v>0.01</v>
          </cell>
          <cell r="L297">
            <v>20610.772739863776</v>
          </cell>
          <cell r="M297">
            <v>4775017.5974184647</v>
          </cell>
        </row>
        <row r="298">
          <cell r="A298" t="str">
            <v>JE1536</v>
          </cell>
          <cell r="B298">
            <v>36433</v>
          </cell>
          <cell r="C298">
            <v>36433</v>
          </cell>
          <cell r="D298">
            <v>14</v>
          </cell>
          <cell r="E298" t="str">
            <v>Ostman Road</v>
          </cell>
          <cell r="F298" t="str">
            <v>Acomb</v>
          </cell>
          <cell r="G298" t="str">
            <v>York</v>
          </cell>
          <cell r="H298" t="str">
            <v>YO2 5PY</v>
          </cell>
          <cell r="I298">
            <v>22176.637519969609</v>
          </cell>
          <cell r="J298">
            <v>20832.59888239569</v>
          </cell>
          <cell r="K298">
            <v>0.01</v>
          </cell>
          <cell r="L298">
            <v>20624.272893571735</v>
          </cell>
          <cell r="M298">
            <v>4795641.870312036</v>
          </cell>
        </row>
        <row r="299">
          <cell r="A299" t="str">
            <v>JE1659</v>
          </cell>
          <cell r="B299">
            <v>36433</v>
          </cell>
          <cell r="C299">
            <v>36433</v>
          </cell>
          <cell r="D299">
            <v>99</v>
          </cell>
          <cell r="E299" t="str">
            <v>Crown Road</v>
          </cell>
          <cell r="F299" t="str">
            <v>Shoreham-by-Sea</v>
          </cell>
          <cell r="G299" t="str">
            <v>West Sussex</v>
          </cell>
          <cell r="H299" t="str">
            <v>BN43 6GD</v>
          </cell>
          <cell r="I299">
            <v>22240.747721728858</v>
          </cell>
          <cell r="J299">
            <v>20892.823617381651</v>
          </cell>
          <cell r="K299">
            <v>0.01</v>
          </cell>
          <cell r="L299">
            <v>20683.895381207836</v>
          </cell>
          <cell r="M299">
            <v>4816325.7656932436</v>
          </cell>
        </row>
        <row r="300">
          <cell r="A300" t="str">
            <v>JE0488</v>
          </cell>
          <cell r="B300">
            <v>36433</v>
          </cell>
          <cell r="C300">
            <v>36433</v>
          </cell>
          <cell r="D300">
            <v>5</v>
          </cell>
          <cell r="E300" t="str">
            <v>Llanddulas Avenue</v>
          </cell>
          <cell r="F300" t="str">
            <v>Kinmel Bay</v>
          </cell>
          <cell r="G300" t="str">
            <v>Conwy</v>
          </cell>
          <cell r="H300" t="str">
            <v>LL18 5HH</v>
          </cell>
          <cell r="I300">
            <v>22298.745955733579</v>
          </cell>
          <cell r="J300">
            <v>20947.306806901237</v>
          </cell>
          <cell r="K300">
            <v>0.01</v>
          </cell>
          <cell r="L300">
            <v>20737.833738832225</v>
          </cell>
          <cell r="M300">
            <v>4837063.5994320754</v>
          </cell>
        </row>
        <row r="301">
          <cell r="A301" t="str">
            <v>JE1605</v>
          </cell>
          <cell r="B301">
            <v>36433</v>
          </cell>
          <cell r="C301">
            <v>36433</v>
          </cell>
          <cell r="D301">
            <v>341</v>
          </cell>
          <cell r="E301" t="str">
            <v>Pettits Lane North</v>
          </cell>
          <cell r="F301">
            <v>0</v>
          </cell>
          <cell r="G301" t="str">
            <v>Essex</v>
          </cell>
          <cell r="H301" t="str">
            <v>RM1 4PH</v>
          </cell>
          <cell r="I301">
            <v>22342.868603957388</v>
          </cell>
          <cell r="J301">
            <v>20988.755355232694</v>
          </cell>
          <cell r="K301">
            <v>0.01</v>
          </cell>
          <cell r="L301">
            <v>20778.867801680368</v>
          </cell>
          <cell r="M301">
            <v>4857842.4672337556</v>
          </cell>
        </row>
        <row r="302">
          <cell r="A302" t="str">
            <v>JE2131</v>
          </cell>
          <cell r="B302">
            <v>36433</v>
          </cell>
          <cell r="C302">
            <v>36433</v>
          </cell>
          <cell r="D302">
            <v>110</v>
          </cell>
          <cell r="E302" t="str">
            <v>Searby Road</v>
          </cell>
          <cell r="F302" t="str">
            <v>Lincoln</v>
          </cell>
          <cell r="G302" t="str">
            <v>Lincolnshire</v>
          </cell>
          <cell r="H302" t="str">
            <v>LN2 4DT</v>
          </cell>
          <cell r="I302">
            <v>22384.687660379666</v>
          </cell>
          <cell r="J302">
            <v>21028.039923386958</v>
          </cell>
          <cell r="K302">
            <v>0.01</v>
          </cell>
          <cell r="L302">
            <v>20817.759524153087</v>
          </cell>
          <cell r="M302">
            <v>4878660.2267579092</v>
          </cell>
        </row>
        <row r="303">
          <cell r="A303" t="str">
            <v>JE0934</v>
          </cell>
          <cell r="B303">
            <v>36433</v>
          </cell>
          <cell r="C303">
            <v>36433</v>
          </cell>
          <cell r="D303">
            <v>27</v>
          </cell>
          <cell r="E303" t="str">
            <v>Norwich Road</v>
          </cell>
          <cell r="F303" t="str">
            <v>Ronkswood</v>
          </cell>
          <cell r="G303" t="str">
            <v>Worcester</v>
          </cell>
          <cell r="H303" t="str">
            <v>WR5 1NY</v>
          </cell>
          <cell r="I303">
            <v>22412.648808350437</v>
          </cell>
          <cell r="J303">
            <v>21054.306456329195</v>
          </cell>
          <cell r="K303">
            <v>0.01</v>
          </cell>
          <cell r="L303">
            <v>20843.763391765904</v>
          </cell>
          <cell r="M303">
            <v>4899503.9901496749</v>
          </cell>
        </row>
        <row r="304">
          <cell r="A304" t="str">
            <v>JE2079</v>
          </cell>
          <cell r="B304">
            <v>36433</v>
          </cell>
          <cell r="C304">
            <v>36433</v>
          </cell>
          <cell r="D304">
            <v>13</v>
          </cell>
          <cell r="E304" t="str">
            <v>Ashtree Bank</v>
          </cell>
          <cell r="F304" t="str">
            <v>Rugeley</v>
          </cell>
          <cell r="G304" t="str">
            <v>Staffordshire</v>
          </cell>
          <cell r="H304" t="str">
            <v>WS15 1HN</v>
          </cell>
          <cell r="I304">
            <v>22427.54850820619</v>
          </cell>
          <cell r="J304">
            <v>21068.303144072477</v>
          </cell>
          <cell r="K304">
            <v>0.01</v>
          </cell>
          <cell r="L304">
            <v>20857.620112631754</v>
          </cell>
          <cell r="M304">
            <v>4920361.6102623064</v>
          </cell>
        </row>
        <row r="305">
          <cell r="A305" t="str">
            <v>JE1068</v>
          </cell>
          <cell r="B305">
            <v>36433</v>
          </cell>
          <cell r="C305">
            <v>36433</v>
          </cell>
          <cell r="D305">
            <v>3</v>
          </cell>
          <cell r="E305" t="str">
            <v>Paterson Court</v>
          </cell>
          <cell r="F305" t="str">
            <v>Stocksbridge</v>
          </cell>
          <cell r="G305" t="str">
            <v>Sheffield</v>
          </cell>
          <cell r="H305" t="str">
            <v>S36 1JN</v>
          </cell>
          <cell r="I305">
            <v>22437.117657958253</v>
          </cell>
          <cell r="J305">
            <v>21077.292345354723</v>
          </cell>
          <cell r="K305">
            <v>0.01</v>
          </cell>
          <cell r="L305">
            <v>20866.519421901176</v>
          </cell>
          <cell r="M305">
            <v>4941228.129684208</v>
          </cell>
        </row>
        <row r="306">
          <cell r="A306" t="str">
            <v>JE2047</v>
          </cell>
          <cell r="B306">
            <v>36433</v>
          </cell>
          <cell r="C306">
            <v>36433</v>
          </cell>
          <cell r="D306" t="str">
            <v>Kilchattan</v>
          </cell>
          <cell r="E306" t="str">
            <v>195 Orchard Road</v>
          </cell>
          <cell r="F306" t="str">
            <v>Burgess Hill</v>
          </cell>
          <cell r="G306" t="str">
            <v>West Sussex</v>
          </cell>
          <cell r="H306" t="str">
            <v>RH15 9PS</v>
          </cell>
          <cell r="I306">
            <v>22461.949381000355</v>
          </cell>
          <cell r="J306">
            <v>21100.61911548518</v>
          </cell>
          <cell r="K306">
            <v>0.01</v>
          </cell>
          <cell r="L306">
            <v>20889.612924330329</v>
          </cell>
          <cell r="M306">
            <v>4962117.7426085379</v>
          </cell>
        </row>
        <row r="307">
          <cell r="A307" t="str">
            <v>JE1215</v>
          </cell>
          <cell r="B307">
            <v>36433</v>
          </cell>
          <cell r="C307">
            <v>36433</v>
          </cell>
          <cell r="D307">
            <v>166</v>
          </cell>
          <cell r="E307" t="str">
            <v>Salutation Road</v>
          </cell>
          <cell r="F307" t="str">
            <v>Darlington</v>
          </cell>
          <cell r="G307" t="str">
            <v>County Durham</v>
          </cell>
          <cell r="H307" t="str">
            <v>DL3 8JS</v>
          </cell>
          <cell r="I307">
            <v>22469.872801923731</v>
          </cell>
          <cell r="J307">
            <v>21108.062329079869</v>
          </cell>
          <cell r="K307">
            <v>0.01</v>
          </cell>
          <cell r="L307">
            <v>20896.981705789069</v>
          </cell>
          <cell r="M307">
            <v>4983014.7243143274</v>
          </cell>
        </row>
        <row r="308">
          <cell r="A308" t="str">
            <v>JE1571</v>
          </cell>
          <cell r="B308">
            <v>36433</v>
          </cell>
          <cell r="C308">
            <v>36433</v>
          </cell>
          <cell r="D308">
            <v>24</v>
          </cell>
          <cell r="E308" t="str">
            <v>Brentford Avenue</v>
          </cell>
          <cell r="F308" t="str">
            <v>Bolton</v>
          </cell>
          <cell r="G308">
            <v>0</v>
          </cell>
          <cell r="H308" t="str">
            <v>BL1 6EW</v>
          </cell>
          <cell r="I308">
            <v>22495.604522114318</v>
          </cell>
          <cell r="J308">
            <v>21132.234551077087</v>
          </cell>
          <cell r="K308">
            <v>0.01</v>
          </cell>
          <cell r="L308">
            <v>20920.912205566314</v>
          </cell>
          <cell r="M308">
            <v>5003935.636519894</v>
          </cell>
        </row>
        <row r="309">
          <cell r="A309" t="str">
            <v>JE0839</v>
          </cell>
          <cell r="B309">
            <v>36433</v>
          </cell>
          <cell r="C309">
            <v>36433</v>
          </cell>
          <cell r="D309">
            <v>177</v>
          </cell>
          <cell r="E309" t="str">
            <v>Point Clear Road</v>
          </cell>
          <cell r="F309">
            <v>0</v>
          </cell>
          <cell r="G309" t="str">
            <v>Essex</v>
          </cell>
          <cell r="H309" t="str">
            <v>CO16 8JD</v>
          </cell>
          <cell r="I309">
            <v>22575.640003060886</v>
          </cell>
          <cell r="J309">
            <v>21207.41939681477</v>
          </cell>
          <cell r="K309">
            <v>0.01</v>
          </cell>
          <cell r="L309">
            <v>20995.345202846624</v>
          </cell>
          <cell r="M309">
            <v>5024930.9817227405</v>
          </cell>
        </row>
        <row r="310">
          <cell r="A310" t="str">
            <v>JE0518</v>
          </cell>
          <cell r="B310">
            <v>36433</v>
          </cell>
          <cell r="C310">
            <v>36433</v>
          </cell>
          <cell r="D310">
            <v>14</v>
          </cell>
          <cell r="E310" t="str">
            <v>Sandy Lane</v>
          </cell>
          <cell r="F310" t="str">
            <v>Preesall</v>
          </cell>
          <cell r="G310">
            <v>0</v>
          </cell>
          <cell r="H310" t="str">
            <v>FY6 0EH</v>
          </cell>
          <cell r="I310">
            <v>22606.89846746172</v>
          </cell>
          <cell r="J310">
            <v>21236.783408827676</v>
          </cell>
          <cell r="K310">
            <v>0.01</v>
          </cell>
          <cell r="L310">
            <v>21024.4155747394</v>
          </cell>
          <cell r="M310">
            <v>5045955.3972974801</v>
          </cell>
        </row>
        <row r="311">
          <cell r="A311" t="str">
            <v>JE2494</v>
          </cell>
          <cell r="B311">
            <v>36433</v>
          </cell>
          <cell r="C311">
            <v>36433</v>
          </cell>
          <cell r="D311">
            <v>12</v>
          </cell>
          <cell r="E311" t="str">
            <v>Inner Loop Road</v>
          </cell>
          <cell r="F311" t="str">
            <v>Chepstow</v>
          </cell>
          <cell r="G311" t="str">
            <v>Monmouthshire</v>
          </cell>
          <cell r="H311" t="str">
            <v>NP16 7HF</v>
          </cell>
          <cell r="I311">
            <v>22622.219918555875</v>
          </cell>
          <cell r="J311">
            <v>21251.176287128244</v>
          </cell>
          <cell r="K311">
            <v>0.01</v>
          </cell>
          <cell r="L311">
            <v>21038.664524256961</v>
          </cell>
          <cell r="M311">
            <v>5066994.0618217373</v>
          </cell>
        </row>
        <row r="312">
          <cell r="A312" t="str">
            <v>JE1943</v>
          </cell>
          <cell r="B312">
            <v>36433</v>
          </cell>
          <cell r="C312">
            <v>36433</v>
          </cell>
          <cell r="D312">
            <v>78</v>
          </cell>
          <cell r="E312" t="str">
            <v>Rodney Street</v>
          </cell>
          <cell r="F312" t="str">
            <v>Swansea</v>
          </cell>
          <cell r="G312" t="str">
            <v>West Glamorgan</v>
          </cell>
          <cell r="H312" t="str">
            <v>SA1 3UD</v>
          </cell>
          <cell r="I312">
            <v>22662.750285805301</v>
          </cell>
          <cell r="J312">
            <v>21289.250268483767</v>
          </cell>
          <cell r="K312">
            <v>0.01</v>
          </cell>
          <cell r="L312">
            <v>21076.35776579893</v>
          </cell>
          <cell r="M312">
            <v>5088070.4195875367</v>
          </cell>
        </row>
        <row r="313">
          <cell r="A313" t="str">
            <v>JE1072</v>
          </cell>
          <cell r="B313">
            <v>36433</v>
          </cell>
          <cell r="C313">
            <v>36433</v>
          </cell>
          <cell r="D313">
            <v>7</v>
          </cell>
          <cell r="E313" t="str">
            <v>Brooke Drive</v>
          </cell>
          <cell r="F313" t="str">
            <v>Mablethorpe</v>
          </cell>
          <cell r="G313" t="str">
            <v>Lincolnshire</v>
          </cell>
          <cell r="H313" t="str">
            <v>LN12 2DA</v>
          </cell>
          <cell r="I313">
            <v>22698.156637889733</v>
          </cell>
          <cell r="J313">
            <v>21322.510781047928</v>
          </cell>
          <cell r="K313">
            <v>0.01</v>
          </cell>
          <cell r="L313">
            <v>21109.285673237449</v>
          </cell>
          <cell r="M313">
            <v>5109179.7052607741</v>
          </cell>
        </row>
        <row r="314">
          <cell r="A314" t="str">
            <v>JE0358</v>
          </cell>
          <cell r="B314">
            <v>36433</v>
          </cell>
          <cell r="C314">
            <v>36433</v>
          </cell>
          <cell r="D314">
            <v>56</v>
          </cell>
          <cell r="E314" t="str">
            <v>Ashcroft Avenue</v>
          </cell>
          <cell r="F314" t="str">
            <v>Crewe</v>
          </cell>
          <cell r="G314" t="str">
            <v>Cheshire</v>
          </cell>
          <cell r="H314" t="str">
            <v>CW2 5HN</v>
          </cell>
          <cell r="I314">
            <v>22708.096023469687</v>
          </cell>
          <cell r="J314">
            <v>21331.847779623036</v>
          </cell>
          <cell r="K314">
            <v>0.01</v>
          </cell>
          <cell r="L314">
            <v>21118.529301826806</v>
          </cell>
          <cell r="M314">
            <v>5130298.234562601</v>
          </cell>
        </row>
        <row r="315">
          <cell r="A315" t="str">
            <v>JE1799</v>
          </cell>
          <cell r="B315">
            <v>36433</v>
          </cell>
          <cell r="C315">
            <v>36433</v>
          </cell>
          <cell r="D315">
            <v>8</v>
          </cell>
          <cell r="E315" t="str">
            <v>Ellesmere Grove</v>
          </cell>
          <cell r="F315" t="str">
            <v>Morecambe</v>
          </cell>
          <cell r="G315" t="str">
            <v>Lancashire</v>
          </cell>
          <cell r="H315" t="str">
            <v>LA4 4LY</v>
          </cell>
          <cell r="I315">
            <v>22709.349138719099</v>
          </cell>
          <cell r="J315">
            <v>21333.024948493698</v>
          </cell>
          <cell r="K315">
            <v>0.01</v>
          </cell>
          <cell r="L315">
            <v>21119.69469900876</v>
          </cell>
          <cell r="M315">
            <v>5151417.9292616099</v>
          </cell>
        </row>
        <row r="316">
          <cell r="A316" t="str">
            <v>JE1187</v>
          </cell>
          <cell r="B316">
            <v>36433</v>
          </cell>
          <cell r="C316">
            <v>36433</v>
          </cell>
          <cell r="D316" t="str">
            <v>Bramlea</v>
          </cell>
          <cell r="E316" t="str">
            <v>Station Road</v>
          </cell>
          <cell r="F316">
            <v>0</v>
          </cell>
          <cell r="G316" t="str">
            <v>Lincolnshire</v>
          </cell>
          <cell r="H316" t="str">
            <v>PE20 3QT</v>
          </cell>
          <cell r="I316">
            <v>22737.481108731274</v>
          </cell>
          <cell r="J316">
            <v>21359.451950626346</v>
          </cell>
          <cell r="K316">
            <v>0.01</v>
          </cell>
          <cell r="L316">
            <v>21145.857431120083</v>
          </cell>
          <cell r="M316">
            <v>5172563.7866927302</v>
          </cell>
        </row>
        <row r="317">
          <cell r="A317" t="str">
            <v>JE2216</v>
          </cell>
          <cell r="B317">
            <v>36433</v>
          </cell>
          <cell r="C317">
            <v>36433</v>
          </cell>
          <cell r="D317" t="str">
            <v>10 Coed Parc</v>
          </cell>
          <cell r="E317" t="str">
            <v>Cwmavon</v>
          </cell>
          <cell r="F317" t="str">
            <v>Port Talbot</v>
          </cell>
          <cell r="G317" t="str">
            <v>West Glamorgan</v>
          </cell>
          <cell r="H317" t="str">
            <v>SA12 9BN</v>
          </cell>
          <cell r="I317">
            <v>22761.845629791715</v>
          </cell>
          <cell r="J317">
            <v>21382.339834046761</v>
          </cell>
          <cell r="K317">
            <v>0.01</v>
          </cell>
          <cell r="L317">
            <v>21168.516435706293</v>
          </cell>
          <cell r="M317">
            <v>5193732.3031284362</v>
          </cell>
        </row>
        <row r="318">
          <cell r="A318" t="str">
            <v>JE0672</v>
          </cell>
          <cell r="B318">
            <v>36433</v>
          </cell>
          <cell r="C318">
            <v>36433</v>
          </cell>
          <cell r="D318">
            <v>49</v>
          </cell>
          <cell r="E318" t="str">
            <v>Beech Tree Way</v>
          </cell>
          <cell r="F318" t="str">
            <v>Treharris</v>
          </cell>
          <cell r="G318" t="str">
            <v>Mid Glamorgan</v>
          </cell>
          <cell r="H318" t="str">
            <v>CF46 6NU</v>
          </cell>
          <cell r="I318">
            <v>22792.08651492498</v>
          </cell>
          <cell r="J318">
            <v>21410.747938262859</v>
          </cell>
          <cell r="K318">
            <v>0.01</v>
          </cell>
          <cell r="L318">
            <v>21196.640458880229</v>
          </cell>
          <cell r="M318">
            <v>5214928.9435873162</v>
          </cell>
        </row>
        <row r="319">
          <cell r="A319" t="str">
            <v>JE1888</v>
          </cell>
          <cell r="B319">
            <v>36433</v>
          </cell>
          <cell r="C319">
            <v>36433</v>
          </cell>
          <cell r="D319">
            <v>8</v>
          </cell>
          <cell r="E319" t="str">
            <v>Layton Avenue</v>
          </cell>
          <cell r="F319" t="str">
            <v>Birkenhead</v>
          </cell>
          <cell r="G319" t="str">
            <v>Merseyside</v>
          </cell>
          <cell r="H319" t="str">
            <v>CH43 0SQ</v>
          </cell>
          <cell r="I319">
            <v>22858.338385403018</v>
          </cell>
          <cell r="J319">
            <v>21472.984543863437</v>
          </cell>
          <cell r="K319">
            <v>0.01</v>
          </cell>
          <cell r="L319">
            <v>21258.254698424804</v>
          </cell>
          <cell r="M319">
            <v>5236187.1982857408</v>
          </cell>
        </row>
        <row r="320">
          <cell r="A320" t="str">
            <v>JE0816</v>
          </cell>
          <cell r="B320">
            <v>36433</v>
          </cell>
          <cell r="C320">
            <v>36433</v>
          </cell>
          <cell r="D320">
            <v>7</v>
          </cell>
          <cell r="E320" t="str">
            <v>Welton Close</v>
          </cell>
          <cell r="F320" t="str">
            <v>Barton-upon-Humber</v>
          </cell>
          <cell r="G320" t="str">
            <v>North Lincolnshire</v>
          </cell>
          <cell r="H320" t="str">
            <v>DN18 5PB</v>
          </cell>
          <cell r="I320">
            <v>22867.749804282965</v>
          </cell>
          <cell r="J320">
            <v>21481.825573720358</v>
          </cell>
          <cell r="K320">
            <v>0.01</v>
          </cell>
          <cell r="L320">
            <v>21267.007317983156</v>
          </cell>
          <cell r="M320">
            <v>5257454.2056037243</v>
          </cell>
        </row>
        <row r="321">
          <cell r="A321" t="str">
            <v>JE0714</v>
          </cell>
          <cell r="B321">
            <v>36433</v>
          </cell>
          <cell r="C321">
            <v>36433</v>
          </cell>
          <cell r="D321">
            <v>19</v>
          </cell>
          <cell r="E321" t="str">
            <v>The Green,  Pagham</v>
          </cell>
          <cell r="F321" t="str">
            <v>Bognor Regis</v>
          </cell>
          <cell r="G321" t="str">
            <v>West Sussex</v>
          </cell>
          <cell r="H321" t="str">
            <v>PO21 4SA</v>
          </cell>
          <cell r="I321">
            <v>22889.029590152233</v>
          </cell>
          <cell r="J321">
            <v>21501.815675597551</v>
          </cell>
          <cell r="K321">
            <v>0.01</v>
          </cell>
          <cell r="L321">
            <v>21286.797518841577</v>
          </cell>
          <cell r="M321">
            <v>5278741.0031225663</v>
          </cell>
        </row>
        <row r="322">
          <cell r="A322" t="str">
            <v>JE1449</v>
          </cell>
          <cell r="B322">
            <v>36433</v>
          </cell>
          <cell r="C322">
            <v>36433</v>
          </cell>
          <cell r="D322">
            <v>19</v>
          </cell>
          <cell r="E322" t="str">
            <v>Wissage Lane</v>
          </cell>
          <cell r="F322" t="str">
            <v>Lichfield</v>
          </cell>
          <cell r="G322" t="str">
            <v>Staffordshire</v>
          </cell>
          <cell r="H322" t="str">
            <v>WS13 6DQ</v>
          </cell>
          <cell r="I322">
            <v>22904.373232192513</v>
          </cell>
          <cell r="J322">
            <v>21516.22939993842</v>
          </cell>
          <cell r="K322">
            <v>0.01</v>
          </cell>
          <cell r="L322">
            <v>21301.067105939037</v>
          </cell>
          <cell r="M322">
            <v>5300042.0702285049</v>
          </cell>
        </row>
        <row r="323">
          <cell r="A323" t="str">
            <v>JE1208</v>
          </cell>
          <cell r="B323">
            <v>36433</v>
          </cell>
          <cell r="C323">
            <v>36433</v>
          </cell>
          <cell r="D323">
            <v>16</v>
          </cell>
          <cell r="E323" t="str">
            <v>Bryn Seiriol</v>
          </cell>
          <cell r="F323" t="str">
            <v>Llandudno</v>
          </cell>
          <cell r="G323" t="str">
            <v>Gwynedd</v>
          </cell>
          <cell r="H323" t="str">
            <v>LL30 1PD</v>
          </cell>
          <cell r="I323">
            <v>22916.369456655499</v>
          </cell>
          <cell r="J323">
            <v>21527.498580494557</v>
          </cell>
          <cell r="K323">
            <v>0.01</v>
          </cell>
          <cell r="L323">
            <v>21312.223594689611</v>
          </cell>
          <cell r="M323">
            <v>5321354.2938231947</v>
          </cell>
        </row>
        <row r="324">
          <cell r="A324" t="str">
            <v>JE2154</v>
          </cell>
          <cell r="B324">
            <v>36433</v>
          </cell>
          <cell r="C324">
            <v>36433</v>
          </cell>
          <cell r="D324">
            <v>41</v>
          </cell>
          <cell r="E324" t="str">
            <v>Mepal Road</v>
          </cell>
          <cell r="F324" t="str">
            <v>Sutton Nr Ely</v>
          </cell>
          <cell r="G324" t="str">
            <v>Cambridgeshire</v>
          </cell>
          <cell r="H324" t="str">
            <v>CB6 2PZ</v>
          </cell>
          <cell r="I324">
            <v>22942.216248160054</v>
          </cell>
          <cell r="J324">
            <v>21551.778899786714</v>
          </cell>
          <cell r="K324">
            <v>0.01</v>
          </cell>
          <cell r="L324">
            <v>21336.261110788848</v>
          </cell>
          <cell r="M324">
            <v>5342690.5549339838</v>
          </cell>
        </row>
        <row r="325">
          <cell r="A325" t="str">
            <v>JE2205</v>
          </cell>
          <cell r="B325">
            <v>36433</v>
          </cell>
          <cell r="C325">
            <v>36433</v>
          </cell>
          <cell r="D325" t="str">
            <v>6 Glebelands</v>
          </cell>
          <cell r="E325" t="str">
            <v>Newton Poppleford</v>
          </cell>
          <cell r="F325" t="str">
            <v>Sidmouth</v>
          </cell>
          <cell r="G325" t="str">
            <v>Devon</v>
          </cell>
          <cell r="H325" t="str">
            <v>EX10 0HB</v>
          </cell>
          <cell r="I325">
            <v>22947.568698126834</v>
          </cell>
          <cell r="J325">
            <v>21556.80695884642</v>
          </cell>
          <cell r="K325">
            <v>0.01</v>
          </cell>
          <cell r="L325">
            <v>21341.238889257955</v>
          </cell>
          <cell r="M325">
            <v>5364031.7938232422</v>
          </cell>
        </row>
        <row r="326">
          <cell r="A326" t="str">
            <v>JE0282</v>
          </cell>
          <cell r="B326">
            <v>36433</v>
          </cell>
          <cell r="C326">
            <v>36433</v>
          </cell>
          <cell r="D326">
            <v>19</v>
          </cell>
          <cell r="E326" t="str">
            <v>John Street</v>
          </cell>
          <cell r="F326">
            <v>0</v>
          </cell>
          <cell r="G326" t="str">
            <v>Staffordshire</v>
          </cell>
          <cell r="H326" t="str">
            <v>B77 3ER</v>
          </cell>
          <cell r="I326">
            <v>23007.046225206475</v>
          </cell>
          <cell r="J326">
            <v>21612.679787315174</v>
          </cell>
          <cell r="K326">
            <v>0.01</v>
          </cell>
          <cell r="L326">
            <v>21396.552989442021</v>
          </cell>
          <cell r="M326">
            <v>5385428.3468126841</v>
          </cell>
        </row>
        <row r="327">
          <cell r="A327" t="str">
            <v>JE1386</v>
          </cell>
          <cell r="B327">
            <v>36433</v>
          </cell>
          <cell r="C327">
            <v>36433</v>
          </cell>
          <cell r="D327" t="str">
            <v>12a</v>
          </cell>
          <cell r="E327" t="str">
            <v>Devizes Road, Wroughton</v>
          </cell>
          <cell r="F327" t="str">
            <v>Swindon</v>
          </cell>
          <cell r="G327" t="str">
            <v>Wiltshire</v>
          </cell>
          <cell r="H327" t="str">
            <v>SN4 0SA</v>
          </cell>
          <cell r="I327">
            <v>23074.743981059382</v>
          </cell>
          <cell r="J327">
            <v>21676.274648873965</v>
          </cell>
          <cell r="K327">
            <v>0.01</v>
          </cell>
          <cell r="L327">
            <v>21459.511902385224</v>
          </cell>
          <cell r="M327">
            <v>5406887.8587150695</v>
          </cell>
        </row>
        <row r="328">
          <cell r="A328" t="str">
            <v>JE2114</v>
          </cell>
          <cell r="B328">
            <v>36433</v>
          </cell>
          <cell r="C328">
            <v>36433</v>
          </cell>
          <cell r="D328">
            <v>8</v>
          </cell>
          <cell r="E328" t="str">
            <v>Lake View Road</v>
          </cell>
          <cell r="F328" t="str">
            <v>Sevenoaks</v>
          </cell>
          <cell r="G328" t="str">
            <v>Kent</v>
          </cell>
          <cell r="H328" t="str">
            <v>TN13 3EH</v>
          </cell>
          <cell r="I328">
            <v>23094.156683819005</v>
          </cell>
          <cell r="J328">
            <v>21694.51082419361</v>
          </cell>
          <cell r="K328">
            <v>0.01</v>
          </cell>
          <cell r="L328">
            <v>21477.565715951674</v>
          </cell>
          <cell r="M328">
            <v>5428365.4244310213</v>
          </cell>
        </row>
        <row r="329">
          <cell r="A329" t="str">
            <v>JE1900</v>
          </cell>
          <cell r="B329">
            <v>36433</v>
          </cell>
          <cell r="C329">
            <v>36433</v>
          </cell>
          <cell r="D329" t="str">
            <v>158 Colyer Road</v>
          </cell>
          <cell r="E329" t="str">
            <v>Northfleet</v>
          </cell>
          <cell r="F329" t="str">
            <v>Gravesend</v>
          </cell>
          <cell r="G329" t="str">
            <v>Kent</v>
          </cell>
          <cell r="H329" t="str">
            <v>DA11 8AS</v>
          </cell>
          <cell r="I329">
            <v>23125.397879981669</v>
          </cell>
          <cell r="J329">
            <v>21723.858614528232</v>
          </cell>
          <cell r="K329">
            <v>0.01</v>
          </cell>
          <cell r="L329">
            <v>21506.620028382949</v>
          </cell>
          <cell r="M329">
            <v>5449872.0444594044</v>
          </cell>
        </row>
        <row r="330">
          <cell r="A330" t="str">
            <v>JE0822</v>
          </cell>
          <cell r="B330">
            <v>36433</v>
          </cell>
          <cell r="C330">
            <v>36433</v>
          </cell>
          <cell r="D330">
            <v>15</v>
          </cell>
          <cell r="E330" t="str">
            <v>Abbotsbury Close</v>
          </cell>
          <cell r="F330" t="str">
            <v>Stoke Park</v>
          </cell>
          <cell r="G330" t="str">
            <v>Ipswich</v>
          </cell>
          <cell r="H330" t="str">
            <v>IP2 9SD</v>
          </cell>
          <cell r="I330">
            <v>23185.711113510468</v>
          </cell>
          <cell r="J330">
            <v>21780.51650057044</v>
          </cell>
          <cell r="K330">
            <v>0.01</v>
          </cell>
          <cell r="L330">
            <v>21562.711335564734</v>
          </cell>
          <cell r="M330">
            <v>5471434.7557949694</v>
          </cell>
        </row>
        <row r="331">
          <cell r="A331" t="str">
            <v>JE0793</v>
          </cell>
          <cell r="B331">
            <v>36433</v>
          </cell>
          <cell r="C331">
            <v>36433</v>
          </cell>
          <cell r="D331" t="str">
            <v>58 Brewhouse Lane</v>
          </cell>
          <cell r="E331" t="str">
            <v>Soham</v>
          </cell>
          <cell r="F331" t="str">
            <v>Ely</v>
          </cell>
          <cell r="G331" t="str">
            <v>Cambridgeshire</v>
          </cell>
          <cell r="H331" t="str">
            <v>CB7 5JE</v>
          </cell>
          <cell r="I331">
            <v>23223.819814544811</v>
          </cell>
          <cell r="J331">
            <v>21816.315583360276</v>
          </cell>
          <cell r="K331">
            <v>0.01</v>
          </cell>
          <cell r="L331">
            <v>21598.152427526675</v>
          </cell>
          <cell r="M331">
            <v>5493032.9082224965</v>
          </cell>
        </row>
        <row r="332">
          <cell r="A332" t="str">
            <v>JE0790</v>
          </cell>
          <cell r="B332">
            <v>36433</v>
          </cell>
          <cell r="C332">
            <v>36433</v>
          </cell>
          <cell r="D332">
            <v>70</v>
          </cell>
          <cell r="E332" t="str">
            <v>Huntley Avenue</v>
          </cell>
          <cell r="F332" t="str">
            <v>Spondon</v>
          </cell>
          <cell r="G332" t="str">
            <v>Derby</v>
          </cell>
          <cell r="H332" t="str">
            <v>DE21 7DU</v>
          </cell>
          <cell r="I332">
            <v>23230.213123222642</v>
          </cell>
          <cell r="J332">
            <v>21822.321418784904</v>
          </cell>
          <cell r="K332">
            <v>0.01</v>
          </cell>
          <cell r="L332">
            <v>21604.098204597056</v>
          </cell>
          <cell r="M332">
            <v>5514637.0064270934</v>
          </cell>
        </row>
        <row r="333">
          <cell r="A333" t="str">
            <v>JE2243</v>
          </cell>
          <cell r="B333">
            <v>36433</v>
          </cell>
          <cell r="C333">
            <v>36433</v>
          </cell>
          <cell r="D333" t="str">
            <v>7 Springfield Close</v>
          </cell>
          <cell r="E333" t="str">
            <v>Clayton West</v>
          </cell>
          <cell r="F333" t="str">
            <v>Huddersfield</v>
          </cell>
          <cell r="G333" t="str">
            <v>West Yorkshire</v>
          </cell>
          <cell r="H333" t="str">
            <v>HD8 9LR</v>
          </cell>
          <cell r="I333">
            <v>23267.192338065444</v>
          </cell>
          <cell r="J333">
            <v>21857.059469091779</v>
          </cell>
          <cell r="K333">
            <v>0.01</v>
          </cell>
          <cell r="L333">
            <v>21638.48887440086</v>
          </cell>
          <cell r="M333">
            <v>5536275.4953014944</v>
          </cell>
        </row>
        <row r="334">
          <cell r="A334" t="str">
            <v>JE1428</v>
          </cell>
          <cell r="B334">
            <v>36433</v>
          </cell>
          <cell r="C334">
            <v>36433</v>
          </cell>
          <cell r="D334">
            <v>62</v>
          </cell>
          <cell r="E334" t="str">
            <v>Grange Road</v>
          </cell>
          <cell r="F334" t="str">
            <v>Hove</v>
          </cell>
          <cell r="G334" t="str">
            <v>East Sussex</v>
          </cell>
          <cell r="H334" t="str">
            <v>BN3 5HW</v>
          </cell>
          <cell r="I334">
            <v>23290.399269819722</v>
          </cell>
          <cell r="J334">
            <v>21878.859920133676</v>
          </cell>
          <cell r="K334">
            <v>0.01</v>
          </cell>
          <cell r="L334">
            <v>21660.07132093234</v>
          </cell>
          <cell r="M334">
            <v>5557935.5666224267</v>
          </cell>
        </row>
        <row r="335">
          <cell r="A335" t="str">
            <v>JE0209</v>
          </cell>
          <cell r="B335">
            <v>36433</v>
          </cell>
          <cell r="C335">
            <v>36433</v>
          </cell>
          <cell r="D335">
            <v>6</v>
          </cell>
          <cell r="E335" t="str">
            <v>Avon Close</v>
          </cell>
          <cell r="F335" t="str">
            <v>South Brent</v>
          </cell>
          <cell r="G335" t="str">
            <v>Devon</v>
          </cell>
          <cell r="H335" t="str">
            <v>TQ10 9PR</v>
          </cell>
          <cell r="I335">
            <v>23320.487279521902</v>
          </cell>
          <cell r="J335">
            <v>21907.124414096332</v>
          </cell>
          <cell r="K335">
            <v>0.01</v>
          </cell>
          <cell r="L335">
            <v>21688.053169955369</v>
          </cell>
          <cell r="M335">
            <v>5579623.6197923822</v>
          </cell>
        </row>
        <row r="336">
          <cell r="A336" t="str">
            <v>JE0356</v>
          </cell>
          <cell r="B336">
            <v>36433</v>
          </cell>
          <cell r="C336">
            <v>36433</v>
          </cell>
          <cell r="D336">
            <v>10</v>
          </cell>
          <cell r="E336" t="str">
            <v>Ladbrook Close</v>
          </cell>
          <cell r="F336" t="str">
            <v>Pinner</v>
          </cell>
          <cell r="G336" t="str">
            <v>Middlesex</v>
          </cell>
          <cell r="H336" t="str">
            <v>HA5 5LB</v>
          </cell>
          <cell r="I336">
            <v>23326.887408424165</v>
          </cell>
          <cell r="J336">
            <v>21913.136656398459</v>
          </cell>
          <cell r="K336">
            <v>0.01</v>
          </cell>
          <cell r="L336">
            <v>21694.005289834473</v>
          </cell>
          <cell r="M336">
            <v>5601317.6250822172</v>
          </cell>
        </row>
        <row r="337">
          <cell r="A337" t="str">
            <v>JE0987</v>
          </cell>
          <cell r="B337">
            <v>36433</v>
          </cell>
          <cell r="C337">
            <v>36433</v>
          </cell>
          <cell r="D337">
            <v>28</v>
          </cell>
          <cell r="E337" t="str">
            <v>Beeston View</v>
          </cell>
          <cell r="F337" t="str">
            <v>Handbridge</v>
          </cell>
          <cell r="G337" t="str">
            <v>Chester</v>
          </cell>
          <cell r="H337" t="str">
            <v>CH4 7EE</v>
          </cell>
          <cell r="I337">
            <v>23335.343072360229</v>
          </cell>
          <cell r="J337">
            <v>21921.079855853546</v>
          </cell>
          <cell r="K337">
            <v>0.01</v>
          </cell>
          <cell r="L337">
            <v>21701.869057295011</v>
          </cell>
          <cell r="M337">
            <v>5623019.4941395121</v>
          </cell>
        </row>
        <row r="338">
          <cell r="A338" t="str">
            <v>JE1060</v>
          </cell>
          <cell r="B338">
            <v>36433</v>
          </cell>
          <cell r="C338">
            <v>36433</v>
          </cell>
          <cell r="D338">
            <v>171</v>
          </cell>
          <cell r="E338" t="str">
            <v>Swanshurst Lane</v>
          </cell>
          <cell r="F338" t="str">
            <v>Birmingham</v>
          </cell>
          <cell r="G338">
            <v>0</v>
          </cell>
          <cell r="H338" t="str">
            <v>B13 0AS</v>
          </cell>
          <cell r="I338">
            <v>23360.031134015484</v>
          </cell>
          <cell r="J338">
            <v>21944.271671347877</v>
          </cell>
          <cell r="K338">
            <v>0.01</v>
          </cell>
          <cell r="L338">
            <v>21724.828954634399</v>
          </cell>
          <cell r="M338">
            <v>5644744.3230941463</v>
          </cell>
        </row>
        <row r="339">
          <cell r="A339" t="str">
            <v>JE2229</v>
          </cell>
          <cell r="B339">
            <v>36433</v>
          </cell>
          <cell r="C339">
            <v>36433</v>
          </cell>
          <cell r="D339">
            <v>9</v>
          </cell>
          <cell r="E339" t="str">
            <v>Highfield Road</v>
          </cell>
          <cell r="F339" t="str">
            <v>Stowmarket</v>
          </cell>
          <cell r="G339" t="str">
            <v>Suffolk</v>
          </cell>
          <cell r="H339" t="str">
            <v>IP14 4DA</v>
          </cell>
          <cell r="I339">
            <v>23379.468423067578</v>
          </cell>
          <cell r="J339">
            <v>21962.530942881665</v>
          </cell>
          <cell r="K339">
            <v>0.01</v>
          </cell>
          <cell r="L339">
            <v>21742.905633452847</v>
          </cell>
          <cell r="M339">
            <v>5666487.2287275996</v>
          </cell>
        </row>
        <row r="340">
          <cell r="A340" t="str">
            <v>JE1460</v>
          </cell>
          <cell r="B340">
            <v>36433</v>
          </cell>
          <cell r="C340">
            <v>36433</v>
          </cell>
          <cell r="D340">
            <v>247</v>
          </cell>
          <cell r="E340" t="str">
            <v>Broadgate</v>
          </cell>
          <cell r="F340" t="str">
            <v>Spalding</v>
          </cell>
          <cell r="G340" t="str">
            <v>Lincolnshire</v>
          </cell>
          <cell r="H340" t="str">
            <v>PE12 6DQ</v>
          </cell>
          <cell r="I340">
            <v>23409.045434671989</v>
          </cell>
          <cell r="J340">
            <v>21990.315408328232</v>
          </cell>
          <cell r="K340">
            <v>0.01</v>
          </cell>
          <cell r="L340">
            <v>21770.412254244948</v>
          </cell>
          <cell r="M340">
            <v>5688257.6409818446</v>
          </cell>
        </row>
        <row r="341">
          <cell r="A341" t="str">
            <v>JE0463</v>
          </cell>
          <cell r="B341">
            <v>36433</v>
          </cell>
          <cell r="C341">
            <v>36433</v>
          </cell>
          <cell r="D341" t="str">
            <v>8 Marine Terrace</v>
          </cell>
          <cell r="E341" t="str">
            <v>Llanrhos Road</v>
          </cell>
          <cell r="F341" t="str">
            <v>Llandudno</v>
          </cell>
          <cell r="G341" t="str">
            <v>Gwynedd</v>
          </cell>
          <cell r="H341" t="str">
            <v>LL30 3LA</v>
          </cell>
          <cell r="I341">
            <v>23429.605234148567</v>
          </cell>
          <cell r="J341">
            <v>22009.62915935168</v>
          </cell>
          <cell r="K341">
            <v>0.01</v>
          </cell>
          <cell r="L341">
            <v>21789.532867758164</v>
          </cell>
          <cell r="M341">
            <v>5710047.1738496032</v>
          </cell>
        </row>
        <row r="342">
          <cell r="A342" t="str">
            <v>JE1247</v>
          </cell>
          <cell r="B342">
            <v>36433</v>
          </cell>
          <cell r="C342">
            <v>36433</v>
          </cell>
          <cell r="D342" t="str">
            <v>53 Ellen Close</v>
          </cell>
          <cell r="E342" t="str">
            <v>Mount Hawke</v>
          </cell>
          <cell r="F342" t="str">
            <v>Truro</v>
          </cell>
          <cell r="G342" t="str">
            <v>Cornwall</v>
          </cell>
          <cell r="H342" t="str">
            <v>TR4 8TU</v>
          </cell>
          <cell r="I342">
            <v>23437.462904060718</v>
          </cell>
          <cell r="J342">
            <v>22017.010606844917</v>
          </cell>
          <cell r="K342">
            <v>0.01</v>
          </cell>
          <cell r="L342">
            <v>21796.840500776467</v>
          </cell>
          <cell r="M342">
            <v>5731844.0143503798</v>
          </cell>
        </row>
        <row r="343">
          <cell r="A343" t="str">
            <v>JE2056</v>
          </cell>
          <cell r="B343">
            <v>36433</v>
          </cell>
          <cell r="C343">
            <v>36433</v>
          </cell>
          <cell r="D343">
            <v>8</v>
          </cell>
          <cell r="E343" t="str">
            <v>Kent Way</v>
          </cell>
          <cell r="F343" t="str">
            <v>Surbiton</v>
          </cell>
          <cell r="G343" t="str">
            <v>Surrey</v>
          </cell>
          <cell r="H343" t="str">
            <v>KT6 7SU</v>
          </cell>
          <cell r="I343">
            <v>23437.530858560163</v>
          </cell>
          <cell r="J343">
            <v>22017.074442889851</v>
          </cell>
          <cell r="K343">
            <v>0.01</v>
          </cell>
          <cell r="L343">
            <v>21796.903698460952</v>
          </cell>
          <cell r="M343">
            <v>5753640.9180488409</v>
          </cell>
        </row>
        <row r="344">
          <cell r="A344" t="str">
            <v>JE1329</v>
          </cell>
          <cell r="B344">
            <v>36433</v>
          </cell>
          <cell r="C344">
            <v>36433</v>
          </cell>
          <cell r="D344" t="str">
            <v>1 Staverton Cottages</v>
          </cell>
          <cell r="E344" t="str">
            <v>Old Totnes Road</v>
          </cell>
          <cell r="F344">
            <v>0</v>
          </cell>
          <cell r="G344" t="str">
            <v>Devon</v>
          </cell>
          <cell r="H344" t="str">
            <v>TQ13 7EE</v>
          </cell>
          <cell r="I344">
            <v>23472.803393248214</v>
          </cell>
          <cell r="J344">
            <v>22050.209248202864</v>
          </cell>
          <cell r="K344">
            <v>0.01</v>
          </cell>
          <cell r="L344">
            <v>21829.707155720836</v>
          </cell>
          <cell r="M344">
            <v>5775470.6252045622</v>
          </cell>
        </row>
        <row r="345">
          <cell r="A345" t="str">
            <v>JE1777</v>
          </cell>
          <cell r="B345">
            <v>36433</v>
          </cell>
          <cell r="C345">
            <v>36433</v>
          </cell>
          <cell r="D345" t="str">
            <v>16 Potters Stile</v>
          </cell>
          <cell r="E345" t="str">
            <v>Dunkeswell</v>
          </cell>
          <cell r="F345" t="str">
            <v>Honiton</v>
          </cell>
          <cell r="G345" t="str">
            <v>Devon</v>
          </cell>
          <cell r="H345" t="str">
            <v>EX14 0XA</v>
          </cell>
          <cell r="I345">
            <v>23503.442324196796</v>
          </cell>
          <cell r="J345">
            <v>22078.991274245473</v>
          </cell>
          <cell r="K345">
            <v>0.01</v>
          </cell>
          <cell r="L345">
            <v>21858.201361503019</v>
          </cell>
          <cell r="M345">
            <v>5797328.8265660657</v>
          </cell>
        </row>
        <row r="346">
          <cell r="A346" t="str">
            <v>JE2232</v>
          </cell>
          <cell r="B346">
            <v>36433</v>
          </cell>
          <cell r="C346">
            <v>36433</v>
          </cell>
          <cell r="D346" t="str">
            <v>73 Stonechat Road</v>
          </cell>
          <cell r="E346" t="str">
            <v>Billericay</v>
          </cell>
          <cell r="F346" t="str">
            <v>Essex</v>
          </cell>
          <cell r="G346" t="str">
            <v>Essex</v>
          </cell>
          <cell r="H346" t="str">
            <v>CM11 2NZ</v>
          </cell>
          <cell r="I346">
            <v>23529.365848593261</v>
          </cell>
          <cell r="J346">
            <v>22103.343675951244</v>
          </cell>
          <cell r="K346">
            <v>0.01</v>
          </cell>
          <cell r="L346">
            <v>21882.310239191731</v>
          </cell>
          <cell r="M346">
            <v>5819211.1368052578</v>
          </cell>
        </row>
        <row r="347">
          <cell r="A347" t="str">
            <v>JE2500</v>
          </cell>
          <cell r="B347">
            <v>36433</v>
          </cell>
          <cell r="C347">
            <v>36433</v>
          </cell>
          <cell r="D347">
            <v>63</v>
          </cell>
          <cell r="E347" t="str">
            <v>Everest Drive</v>
          </cell>
          <cell r="F347" t="str">
            <v>Blackpool</v>
          </cell>
          <cell r="G347" t="str">
            <v>Lancashire</v>
          </cell>
          <cell r="H347" t="str">
            <v>FY2 9DJ</v>
          </cell>
          <cell r="I347">
            <v>23545.231515246076</v>
          </cell>
          <cell r="J347">
            <v>22118.247787049342</v>
          </cell>
          <cell r="K347">
            <v>0.01</v>
          </cell>
          <cell r="L347">
            <v>21897.065309178848</v>
          </cell>
          <cell r="M347">
            <v>5841108.2021144368</v>
          </cell>
        </row>
        <row r="348">
          <cell r="A348" t="str">
            <v>JE1315</v>
          </cell>
          <cell r="B348">
            <v>36433</v>
          </cell>
          <cell r="C348">
            <v>36433</v>
          </cell>
          <cell r="D348">
            <v>11</v>
          </cell>
          <cell r="E348" t="str">
            <v>Fitzwilliam Drive</v>
          </cell>
          <cell r="F348" t="str">
            <v>Kettering</v>
          </cell>
          <cell r="G348" t="str">
            <v>Northamptonshire</v>
          </cell>
          <cell r="H348" t="str">
            <v>NN15 6RG</v>
          </cell>
          <cell r="I348">
            <v>23548.122817765427</v>
          </cell>
          <cell r="J348">
            <v>22120.963859112973</v>
          </cell>
          <cell r="K348">
            <v>0.01</v>
          </cell>
          <cell r="L348">
            <v>21899.754220521845</v>
          </cell>
          <cell r="M348">
            <v>5863007.9563349588</v>
          </cell>
        </row>
        <row r="349">
          <cell r="A349" t="str">
            <v>JE0591</v>
          </cell>
          <cell r="B349">
            <v>36433</v>
          </cell>
          <cell r="C349">
            <v>36433</v>
          </cell>
          <cell r="D349">
            <v>28</v>
          </cell>
          <cell r="E349" t="str">
            <v>Hardy Lane</v>
          </cell>
          <cell r="F349" t="str">
            <v>Chorlton</v>
          </cell>
          <cell r="G349" t="str">
            <v>Manchester</v>
          </cell>
          <cell r="H349" t="str">
            <v>M21 7LA</v>
          </cell>
          <cell r="I349">
            <v>23559.572626466394</v>
          </cell>
          <cell r="J349">
            <v>22131.719740013883</v>
          </cell>
          <cell r="K349">
            <v>0.01</v>
          </cell>
          <cell r="L349">
            <v>21910.402542613745</v>
          </cell>
          <cell r="M349">
            <v>5884918.3588775722</v>
          </cell>
        </row>
        <row r="350">
          <cell r="A350" t="str">
            <v>JE1438</v>
          </cell>
          <cell r="B350">
            <v>36433</v>
          </cell>
          <cell r="C350">
            <v>36433</v>
          </cell>
          <cell r="D350">
            <v>8</v>
          </cell>
          <cell r="E350" t="str">
            <v>Aspen Drive, Oakley</v>
          </cell>
          <cell r="F350" t="str">
            <v>Quedgeley</v>
          </cell>
          <cell r="G350" t="str">
            <v>Gloucester</v>
          </cell>
          <cell r="H350" t="str">
            <v>GL2 4EN</v>
          </cell>
          <cell r="I350">
            <v>23563.501270547851</v>
          </cell>
          <cell r="J350">
            <v>22135.410284454039</v>
          </cell>
          <cell r="K350">
            <v>0.01</v>
          </cell>
          <cell r="L350">
            <v>21914.0561816095</v>
          </cell>
          <cell r="M350">
            <v>5906832.4150591819</v>
          </cell>
        </row>
        <row r="351">
          <cell r="A351" t="str">
            <v>JE2426</v>
          </cell>
          <cell r="B351">
            <v>36433</v>
          </cell>
          <cell r="C351">
            <v>36433</v>
          </cell>
          <cell r="D351" t="str">
            <v>Meadow View</v>
          </cell>
          <cell r="E351" t="str">
            <v>4 Holdingham</v>
          </cell>
          <cell r="F351" t="str">
            <v>Sleaford</v>
          </cell>
          <cell r="G351" t="str">
            <v>Lincolnshire</v>
          </cell>
          <cell r="H351" t="str">
            <v>NG34 8NR</v>
          </cell>
          <cell r="I351">
            <v>23565.806232139021</v>
          </cell>
          <cell r="J351">
            <v>22137.575551403319</v>
          </cell>
          <cell r="K351">
            <v>0.01</v>
          </cell>
          <cell r="L351">
            <v>21916.199795889286</v>
          </cell>
          <cell r="M351">
            <v>5928748.6148550715</v>
          </cell>
        </row>
        <row r="352">
          <cell r="A352" t="str">
            <v>JE1492</v>
          </cell>
          <cell r="B352">
            <v>36433</v>
          </cell>
          <cell r="C352">
            <v>36433</v>
          </cell>
          <cell r="D352">
            <v>11</v>
          </cell>
          <cell r="E352" t="str">
            <v>Stour Meadows</v>
          </cell>
          <cell r="F352" t="str">
            <v>Gillingham</v>
          </cell>
          <cell r="G352" t="str">
            <v>Dorset</v>
          </cell>
          <cell r="H352" t="str">
            <v>SP8 4SG</v>
          </cell>
          <cell r="I352">
            <v>23571.22273800724</v>
          </cell>
          <cell r="J352">
            <v>22142.663784188619</v>
          </cell>
          <cell r="K352">
            <v>0.01</v>
          </cell>
          <cell r="L352">
            <v>21921.237146346732</v>
          </cell>
          <cell r="M352">
            <v>5950669.8520014184</v>
          </cell>
        </row>
        <row r="353">
          <cell r="A353" t="str">
            <v>JE1778</v>
          </cell>
          <cell r="B353">
            <v>36433</v>
          </cell>
          <cell r="C353">
            <v>36433</v>
          </cell>
          <cell r="D353">
            <v>4</v>
          </cell>
          <cell r="E353" t="str">
            <v>Trefelin Street</v>
          </cell>
          <cell r="F353" t="str">
            <v>Port Talbot</v>
          </cell>
          <cell r="G353" t="str">
            <v>West Glamorgan</v>
          </cell>
          <cell r="H353" t="str">
            <v>SA13 1DQ</v>
          </cell>
          <cell r="I353">
            <v>23587.751370794133</v>
          </cell>
          <cell r="J353">
            <v>22158.190681655095</v>
          </cell>
          <cell r="K353">
            <v>0.01</v>
          </cell>
          <cell r="L353">
            <v>21936.608774838543</v>
          </cell>
          <cell r="M353">
            <v>5972606.4607762573</v>
          </cell>
        </row>
        <row r="354">
          <cell r="A354" t="str">
            <v>JE2166</v>
          </cell>
          <cell r="B354">
            <v>36433</v>
          </cell>
          <cell r="C354">
            <v>36433</v>
          </cell>
          <cell r="D354" t="str">
            <v>28 Long Ridge</v>
          </cell>
          <cell r="E354" t="str">
            <v>Huddersfield Road</v>
          </cell>
          <cell r="F354" t="str">
            <v>Brighouse</v>
          </cell>
          <cell r="G354" t="str">
            <v>West Yorkshire</v>
          </cell>
          <cell r="H354" t="str">
            <v>HD6 3RZ</v>
          </cell>
          <cell r="I354">
            <v>23650.476682184959</v>
          </cell>
          <cell r="J354">
            <v>22217.114459022232</v>
          </cell>
          <cell r="K354">
            <v>0.01</v>
          </cell>
          <cell r="L354">
            <v>21994.94331443201</v>
          </cell>
          <cell r="M354">
            <v>5994601.4040906895</v>
          </cell>
        </row>
        <row r="355">
          <cell r="A355" t="str">
            <v>JE0499</v>
          </cell>
          <cell r="B355">
            <v>36433</v>
          </cell>
          <cell r="C355">
            <v>36433</v>
          </cell>
          <cell r="D355">
            <v>44</v>
          </cell>
          <cell r="E355" t="str">
            <v>Grosvenor Crescent</v>
          </cell>
          <cell r="F355" t="str">
            <v>Oadby</v>
          </cell>
          <cell r="G355" t="str">
            <v>Leicester</v>
          </cell>
          <cell r="H355" t="str">
            <v>LE2 5FP</v>
          </cell>
          <cell r="I355">
            <v>23661.158909923801</v>
          </cell>
          <cell r="J355">
            <v>22227.149279019326</v>
          </cell>
          <cell r="K355">
            <v>0.01</v>
          </cell>
          <cell r="L355">
            <v>22004.877786229132</v>
          </cell>
          <cell r="M355">
            <v>6016606.2818769189</v>
          </cell>
        </row>
        <row r="356">
          <cell r="A356" t="str">
            <v>JE1156</v>
          </cell>
          <cell r="B356">
            <v>36433</v>
          </cell>
          <cell r="C356">
            <v>36433</v>
          </cell>
          <cell r="D356">
            <v>18</v>
          </cell>
          <cell r="E356" t="str">
            <v>Longmeadow Road</v>
          </cell>
          <cell r="F356" t="str">
            <v>Saltash</v>
          </cell>
          <cell r="G356" t="str">
            <v>Cornwall</v>
          </cell>
          <cell r="H356" t="str">
            <v>PL12 6DW</v>
          </cell>
          <cell r="I356">
            <v>23705.337313271277</v>
          </cell>
          <cell r="J356">
            <v>22268.650203376048</v>
          </cell>
          <cell r="K356">
            <v>0.01</v>
          </cell>
          <cell r="L356">
            <v>22045.963701342287</v>
          </cell>
          <cell r="M356">
            <v>6038652.2455782611</v>
          </cell>
        </row>
        <row r="357">
          <cell r="A357" t="str">
            <v>JE0905</v>
          </cell>
          <cell r="B357">
            <v>36433</v>
          </cell>
          <cell r="C357">
            <v>36433</v>
          </cell>
          <cell r="D357">
            <v>10</v>
          </cell>
          <cell r="E357" t="str">
            <v>Carkington Road</v>
          </cell>
          <cell r="F357" t="str">
            <v>Woolton</v>
          </cell>
          <cell r="G357" t="str">
            <v>Liverpool</v>
          </cell>
          <cell r="H357" t="str">
            <v>L25 8TB</v>
          </cell>
          <cell r="I357">
            <v>23729.374204616994</v>
          </cell>
          <cell r="J357">
            <v>22291.230313428085</v>
          </cell>
          <cell r="K357">
            <v>0.01</v>
          </cell>
          <cell r="L357">
            <v>22068.318010293802</v>
          </cell>
          <cell r="M357">
            <v>6060720.563588555</v>
          </cell>
        </row>
        <row r="358">
          <cell r="A358" t="str">
            <v>JE0542</v>
          </cell>
          <cell r="B358">
            <v>36433</v>
          </cell>
          <cell r="C358">
            <v>36433</v>
          </cell>
          <cell r="D358" t="str">
            <v>10 Browning Road</v>
          </cell>
          <cell r="E358" t="str">
            <v>Barny Dun</v>
          </cell>
          <cell r="F358" t="str">
            <v>Doncaster</v>
          </cell>
          <cell r="G358" t="str">
            <v>South Yorkshire</v>
          </cell>
          <cell r="H358" t="str">
            <v>DN3 1AT</v>
          </cell>
          <cell r="I358">
            <v>23731.768699280932</v>
          </cell>
          <cell r="J358">
            <v>22293.479687203297</v>
          </cell>
          <cell r="K358">
            <v>0.01</v>
          </cell>
          <cell r="L358">
            <v>22070.544890331264</v>
          </cell>
          <cell r="M358">
            <v>6082791.1084788861</v>
          </cell>
        </row>
        <row r="359">
          <cell r="A359" t="str">
            <v>JE2456</v>
          </cell>
          <cell r="B359">
            <v>36433</v>
          </cell>
          <cell r="C359">
            <v>36433</v>
          </cell>
          <cell r="D359" t="str">
            <v>Sequoia</v>
          </cell>
          <cell r="E359" t="str">
            <v>Brandon Road</v>
          </cell>
          <cell r="F359" t="str">
            <v>Weeting Nr Brandon</v>
          </cell>
          <cell r="G359" t="str">
            <v>Suffolk</v>
          </cell>
          <cell r="H359" t="str">
            <v>IP27 0PT</v>
          </cell>
          <cell r="I359">
            <v>23760.075916414615</v>
          </cell>
          <cell r="J359">
            <v>22320.071315419787</v>
          </cell>
          <cell r="K359">
            <v>0.01</v>
          </cell>
          <cell r="L359">
            <v>22096.87060226559</v>
          </cell>
          <cell r="M359">
            <v>6104887.979081152</v>
          </cell>
        </row>
        <row r="360">
          <cell r="A360" t="str">
            <v>JE0682</v>
          </cell>
          <cell r="B360">
            <v>36433</v>
          </cell>
          <cell r="C360">
            <v>36433</v>
          </cell>
          <cell r="D360">
            <v>12</v>
          </cell>
          <cell r="E360" t="str">
            <v>Gleneagles Drive</v>
          </cell>
          <cell r="F360" t="str">
            <v>Skegness</v>
          </cell>
          <cell r="G360" t="str">
            <v>Lincolnshire</v>
          </cell>
          <cell r="H360" t="str">
            <v>PE25 1DR</v>
          </cell>
          <cell r="I360">
            <v>23766.120265314254</v>
          </cell>
          <cell r="J360">
            <v>22325.749340143691</v>
          </cell>
          <cell r="K360">
            <v>0.01</v>
          </cell>
          <cell r="L360">
            <v>22102.491846742254</v>
          </cell>
          <cell r="M360">
            <v>6126990.4709278941</v>
          </cell>
        </row>
        <row r="361">
          <cell r="A361" t="str">
            <v>JE1231</v>
          </cell>
          <cell r="B361">
            <v>36433</v>
          </cell>
          <cell r="C361">
            <v>36433</v>
          </cell>
          <cell r="D361" t="str">
            <v>Windsor House</v>
          </cell>
          <cell r="E361" t="str">
            <v>Londonderry</v>
          </cell>
          <cell r="F361" t="str">
            <v>Northallerton</v>
          </cell>
          <cell r="G361" t="str">
            <v>North Yorkshire</v>
          </cell>
          <cell r="H361" t="str">
            <v>DL7 9ND</v>
          </cell>
          <cell r="I361">
            <v>23789.668118853777</v>
          </cell>
          <cell r="J361">
            <v>22347.870051044454</v>
          </cell>
          <cell r="K361">
            <v>0.01</v>
          </cell>
          <cell r="L361">
            <v>22124.39135053401</v>
          </cell>
          <cell r="M361">
            <v>6149114.8622784279</v>
          </cell>
        </row>
        <row r="362">
          <cell r="A362" t="str">
            <v>JE1589</v>
          </cell>
          <cell r="B362">
            <v>36433</v>
          </cell>
          <cell r="C362">
            <v>36433</v>
          </cell>
          <cell r="D362">
            <v>8</v>
          </cell>
          <cell r="E362" t="str">
            <v>Elmdale Road</v>
          </cell>
          <cell r="F362" t="str">
            <v>Bideford</v>
          </cell>
          <cell r="G362" t="str">
            <v>Devon</v>
          </cell>
          <cell r="H362" t="str">
            <v>EX39 3LF</v>
          </cell>
          <cell r="I362">
            <v>23814.675001660224</v>
          </cell>
          <cell r="J362">
            <v>22371.361365195964</v>
          </cell>
          <cell r="K362">
            <v>0.01</v>
          </cell>
          <cell r="L362">
            <v>22147.647751544006</v>
          </cell>
          <cell r="M362">
            <v>6171262.5100299716</v>
          </cell>
        </row>
        <row r="363">
          <cell r="A363" t="str">
            <v>JE1480</v>
          </cell>
          <cell r="B363">
            <v>36433</v>
          </cell>
          <cell r="C363">
            <v>36433</v>
          </cell>
          <cell r="D363">
            <v>21</v>
          </cell>
          <cell r="E363" t="str">
            <v>Kingham Close</v>
          </cell>
          <cell r="F363" t="str">
            <v>Redditch</v>
          </cell>
          <cell r="G363" t="str">
            <v>Worcestershire</v>
          </cell>
          <cell r="H363" t="str">
            <v>B98 0SA</v>
          </cell>
          <cell r="I363">
            <v>23840.243406012607</v>
          </cell>
          <cell r="J363">
            <v>22395.38016928457</v>
          </cell>
          <cell r="K363">
            <v>0.01</v>
          </cell>
          <cell r="L363">
            <v>22171.426367591725</v>
          </cell>
          <cell r="M363">
            <v>6193433.9363975637</v>
          </cell>
        </row>
        <row r="364">
          <cell r="A364" t="str">
            <v>JE2353</v>
          </cell>
          <cell r="B364">
            <v>36433</v>
          </cell>
          <cell r="C364">
            <v>36433</v>
          </cell>
          <cell r="D364">
            <v>183</v>
          </cell>
          <cell r="E364" t="str">
            <v>Pemros Road</v>
          </cell>
          <cell r="F364" t="str">
            <v>Plymouth</v>
          </cell>
          <cell r="G364" t="str">
            <v>Devon</v>
          </cell>
          <cell r="H364" t="str">
            <v>PL5 1LS</v>
          </cell>
          <cell r="I364">
            <v>23841.746082285288</v>
          </cell>
          <cell r="J364">
            <v>22396.791774267997</v>
          </cell>
          <cell r="K364">
            <v>0.01</v>
          </cell>
          <cell r="L364">
            <v>22172.823856525316</v>
          </cell>
          <cell r="M364">
            <v>6215606.7602540888</v>
          </cell>
        </row>
        <row r="365">
          <cell r="A365" t="str">
            <v>JE1154</v>
          </cell>
          <cell r="B365">
            <v>36433</v>
          </cell>
          <cell r="C365">
            <v>36433</v>
          </cell>
          <cell r="D365">
            <v>4</v>
          </cell>
          <cell r="E365" t="str">
            <v>Ploughmans Way</v>
          </cell>
          <cell r="F365" t="str">
            <v>Droitwich</v>
          </cell>
          <cell r="G365" t="str">
            <v>Worcestershire</v>
          </cell>
          <cell r="H365" t="str">
            <v>WR9 9DZ</v>
          </cell>
          <cell r="I365">
            <v>23902.642699351331</v>
          </cell>
          <cell r="J365">
            <v>22453.997687269428</v>
          </cell>
          <cell r="K365">
            <v>0.01</v>
          </cell>
          <cell r="L365">
            <v>22229.457710396735</v>
          </cell>
          <cell r="M365">
            <v>6237836.2179644853</v>
          </cell>
        </row>
        <row r="366">
          <cell r="A366" t="str">
            <v>JE0858</v>
          </cell>
          <cell r="B366">
            <v>36433</v>
          </cell>
          <cell r="C366">
            <v>36433</v>
          </cell>
          <cell r="D366">
            <v>18</v>
          </cell>
          <cell r="E366" t="str">
            <v>Maskeleyne Way</v>
          </cell>
          <cell r="F366" t="str">
            <v>Wroughton</v>
          </cell>
          <cell r="G366" t="str">
            <v>Swindon</v>
          </cell>
          <cell r="H366" t="str">
            <v>SN4 9HR</v>
          </cell>
          <cell r="I366">
            <v>23904.826223280528</v>
          </cell>
          <cell r="J366">
            <v>22456.04887641504</v>
          </cell>
          <cell r="K366">
            <v>0.01</v>
          </cell>
          <cell r="L366">
            <v>22231.48838765089</v>
          </cell>
          <cell r="M366">
            <v>6260067.7063521361</v>
          </cell>
        </row>
        <row r="367">
          <cell r="A367" t="str">
            <v>JE0758</v>
          </cell>
          <cell r="B367">
            <v>36433</v>
          </cell>
          <cell r="C367">
            <v>36433</v>
          </cell>
          <cell r="D367">
            <v>44</v>
          </cell>
          <cell r="E367" t="str">
            <v>Salisbury Road</v>
          </cell>
          <cell r="F367" t="str">
            <v>Salisbury</v>
          </cell>
          <cell r="G367">
            <v>0</v>
          </cell>
          <cell r="H367" t="str">
            <v>SP4 9DQ</v>
          </cell>
          <cell r="I367">
            <v>23926.327477305702</v>
          </cell>
          <cell r="J367">
            <v>22476.247024135657</v>
          </cell>
          <cell r="K367">
            <v>0.01</v>
          </cell>
          <cell r="L367">
            <v>22251.484553894301</v>
          </cell>
          <cell r="M367">
            <v>6282319.1909060301</v>
          </cell>
        </row>
        <row r="368">
          <cell r="A368" t="str">
            <v>JE0685</v>
          </cell>
          <cell r="B368">
            <v>36433</v>
          </cell>
          <cell r="C368">
            <v>36433</v>
          </cell>
          <cell r="D368">
            <v>245</v>
          </cell>
          <cell r="E368" t="str">
            <v>Baslow Road</v>
          </cell>
          <cell r="F368" t="str">
            <v>Sheffield</v>
          </cell>
          <cell r="G368">
            <v>0</v>
          </cell>
          <cell r="H368" t="str">
            <v>S17 4DU</v>
          </cell>
          <cell r="I368">
            <v>23979.207105556179</v>
          </cell>
          <cell r="J368">
            <v>22525.92182643156</v>
          </cell>
          <cell r="K368">
            <v>0.01</v>
          </cell>
          <cell r="L368">
            <v>22300.662608167244</v>
          </cell>
          <cell r="M368">
            <v>6304619.8535141973</v>
          </cell>
        </row>
        <row r="369">
          <cell r="A369" t="str">
            <v>JE1717</v>
          </cell>
          <cell r="B369">
            <v>36433</v>
          </cell>
          <cell r="C369">
            <v>36433</v>
          </cell>
          <cell r="D369">
            <v>9</v>
          </cell>
          <cell r="E369" t="str">
            <v>Dunster Road</v>
          </cell>
          <cell r="F369" t="str">
            <v>Bristol</v>
          </cell>
          <cell r="G369" t="str">
            <v>Avon</v>
          </cell>
          <cell r="H369" t="str">
            <v>BS31 1WB</v>
          </cell>
          <cell r="I369">
            <v>23991.163864385271</v>
          </cell>
          <cell r="J369">
            <v>22537.153933210404</v>
          </cell>
          <cell r="K369">
            <v>0.01</v>
          </cell>
          <cell r="L369">
            <v>22311.7823938783</v>
          </cell>
          <cell r="M369">
            <v>6326931.6359080756</v>
          </cell>
        </row>
        <row r="370">
          <cell r="A370" t="str">
            <v>JE0840</v>
          </cell>
          <cell r="B370">
            <v>36433</v>
          </cell>
          <cell r="C370">
            <v>36433</v>
          </cell>
          <cell r="D370" t="str">
            <v xml:space="preserve">3 Morkinshire Cottage </v>
          </cell>
          <cell r="E370" t="str">
            <v>Morkinshire Lane</v>
          </cell>
          <cell r="F370" t="str">
            <v>Cotgrave</v>
          </cell>
          <cell r="G370" t="str">
            <v>Nottingham</v>
          </cell>
          <cell r="H370" t="str">
            <v>NG12 3LH</v>
          </cell>
          <cell r="I370">
            <v>23991.210629613615</v>
          </cell>
          <cell r="J370">
            <v>22537.197864182486</v>
          </cell>
          <cell r="K370">
            <v>0.01</v>
          </cell>
          <cell r="L370">
            <v>22311.82588554066</v>
          </cell>
          <cell r="M370">
            <v>6349243.4617936164</v>
          </cell>
        </row>
        <row r="371">
          <cell r="A371" t="str">
            <v>JE2358</v>
          </cell>
          <cell r="B371">
            <v>36433</v>
          </cell>
          <cell r="C371">
            <v>36433</v>
          </cell>
          <cell r="D371" t="str">
            <v>Fiunary</v>
          </cell>
          <cell r="E371" t="str">
            <v>18 Couhe Close</v>
          </cell>
          <cell r="F371" t="str">
            <v>Swaffham</v>
          </cell>
          <cell r="G371" t="str">
            <v>Norfolk</v>
          </cell>
          <cell r="H371" t="str">
            <v>PE37 7JS</v>
          </cell>
          <cell r="I371">
            <v>24034.970540748411</v>
          </cell>
          <cell r="J371">
            <v>22578.305659490929</v>
          </cell>
          <cell r="K371">
            <v>0.01</v>
          </cell>
          <cell r="L371">
            <v>22352.522602896021</v>
          </cell>
          <cell r="M371">
            <v>6371595.9843965126</v>
          </cell>
        </row>
        <row r="372">
          <cell r="A372" t="str">
            <v>JE0721</v>
          </cell>
          <cell r="B372">
            <v>36433</v>
          </cell>
          <cell r="C372">
            <v>36433</v>
          </cell>
          <cell r="D372">
            <v>13</v>
          </cell>
          <cell r="E372" t="str">
            <v>Hallfield Park</v>
          </cell>
          <cell r="F372" t="str">
            <v>Great Sutton</v>
          </cell>
          <cell r="G372" t="str">
            <v xml:space="preserve">South Wirral </v>
          </cell>
          <cell r="H372" t="str">
            <v>L66 3TA</v>
          </cell>
          <cell r="I372">
            <v>24039.206753798797</v>
          </cell>
          <cell r="J372">
            <v>22582.285132356446</v>
          </cell>
          <cell r="K372">
            <v>0.01</v>
          </cell>
          <cell r="L372">
            <v>22356.46228103288</v>
          </cell>
          <cell r="M372">
            <v>6393952.4466775451</v>
          </cell>
        </row>
        <row r="373">
          <cell r="A373" t="str">
            <v>JE0251</v>
          </cell>
          <cell r="B373">
            <v>36433</v>
          </cell>
          <cell r="C373">
            <v>36433</v>
          </cell>
          <cell r="D373">
            <v>203</v>
          </cell>
          <cell r="E373" t="str">
            <v>Old Birmingham Road</v>
          </cell>
          <cell r="F373" t="str">
            <v>Bromsgrove</v>
          </cell>
          <cell r="G373" t="str">
            <v>Worcestershire</v>
          </cell>
          <cell r="H373" t="str">
            <v>B60 1HL</v>
          </cell>
          <cell r="I373">
            <v>24043.481618736183</v>
          </cell>
          <cell r="J373">
            <v>22586.300914570355</v>
          </cell>
          <cell r="K373">
            <v>0.01</v>
          </cell>
          <cell r="L373">
            <v>22360.437905424649</v>
          </cell>
          <cell r="M373">
            <v>6416312.8845829694</v>
          </cell>
        </row>
        <row r="374">
          <cell r="A374" t="str">
            <v>JE1933</v>
          </cell>
          <cell r="B374">
            <v>36433</v>
          </cell>
          <cell r="C374">
            <v>36433</v>
          </cell>
          <cell r="D374">
            <v>13</v>
          </cell>
          <cell r="E374" t="str">
            <v>Moorland Avenue</v>
          </cell>
          <cell r="F374" t="str">
            <v>Shipley</v>
          </cell>
          <cell r="G374" t="str">
            <v>West Yorkshire</v>
          </cell>
          <cell r="H374" t="str">
            <v>BD17 6RW</v>
          </cell>
          <cell r="I374">
            <v>24076.969018551765</v>
          </cell>
          <cell r="J374">
            <v>22617.758775003174</v>
          </cell>
          <cell r="K374">
            <v>0.01</v>
          </cell>
          <cell r="L374">
            <v>22391.581187253141</v>
          </cell>
          <cell r="M374">
            <v>6438704.4657702222</v>
          </cell>
        </row>
        <row r="375">
          <cell r="A375" t="str">
            <v>JE1442</v>
          </cell>
          <cell r="B375">
            <v>36433</v>
          </cell>
          <cell r="C375">
            <v>36433</v>
          </cell>
          <cell r="D375">
            <v>2</v>
          </cell>
          <cell r="E375" t="str">
            <v>Parc Isaf</v>
          </cell>
          <cell r="F375" t="str">
            <v>Llanfairfechan</v>
          </cell>
          <cell r="G375" t="str">
            <v>Gwynedd</v>
          </cell>
          <cell r="H375" t="str">
            <v>LL33 0AH</v>
          </cell>
          <cell r="I375">
            <v>24109.402920114881</v>
          </cell>
          <cell r="J375">
            <v>22648.226985562462</v>
          </cell>
          <cell r="K375">
            <v>0.01</v>
          </cell>
          <cell r="L375">
            <v>22421.744715706838</v>
          </cell>
          <cell r="M375">
            <v>6461126.2104859287</v>
          </cell>
        </row>
        <row r="376">
          <cell r="A376" t="str">
            <v>JE1303</v>
          </cell>
          <cell r="B376">
            <v>36433</v>
          </cell>
          <cell r="C376">
            <v>36433</v>
          </cell>
          <cell r="D376">
            <v>179</v>
          </cell>
          <cell r="E376" t="str">
            <v>Hillcrest Avenue</v>
          </cell>
          <cell r="F376" t="str">
            <v>Dereham</v>
          </cell>
          <cell r="G376" t="str">
            <v>Norfolk</v>
          </cell>
          <cell r="H376" t="str">
            <v>NR19 1UY</v>
          </cell>
          <cell r="I376">
            <v>24142.599008847432</v>
          </cell>
          <cell r="J376">
            <v>22679.411190129405</v>
          </cell>
          <cell r="K376">
            <v>0.01</v>
          </cell>
          <cell r="L376">
            <v>22452.617078228111</v>
          </cell>
          <cell r="M376">
            <v>6483578.8275641566</v>
          </cell>
        </row>
        <row r="377">
          <cell r="A377" t="str">
            <v>JE1009</v>
          </cell>
          <cell r="B377">
            <v>36433</v>
          </cell>
          <cell r="C377">
            <v>36433</v>
          </cell>
          <cell r="D377">
            <v>281</v>
          </cell>
          <cell r="E377" t="str">
            <v>Quinton Road</v>
          </cell>
          <cell r="F377" t="str">
            <v>Birmingham</v>
          </cell>
          <cell r="G377">
            <v>0</v>
          </cell>
          <cell r="H377" t="str">
            <v>B17 0RB</v>
          </cell>
          <cell r="I377">
            <v>24176.446454976223</v>
          </cell>
          <cell r="J377">
            <v>22711.207275886754</v>
          </cell>
          <cell r="K377">
            <v>0.01</v>
          </cell>
          <cell r="L377">
            <v>22484.095203127887</v>
          </cell>
          <cell r="M377">
            <v>6506062.9227672843</v>
          </cell>
        </row>
        <row r="378">
          <cell r="A378" t="str">
            <v>JE1391</v>
          </cell>
          <cell r="B378">
            <v>36433</v>
          </cell>
          <cell r="C378">
            <v>36433</v>
          </cell>
          <cell r="D378" t="str">
            <v>Boarbank Lane</v>
          </cell>
          <cell r="E378" t="str">
            <v>Allithwaite</v>
          </cell>
          <cell r="F378" t="str">
            <v>Grange-over-Sands</v>
          </cell>
          <cell r="G378" t="str">
            <v>Cumbria</v>
          </cell>
          <cell r="H378" t="str">
            <v>LA11 7QU</v>
          </cell>
          <cell r="I378">
            <v>24196.835526881892</v>
          </cell>
          <cell r="J378">
            <v>22730.360646464807</v>
          </cell>
          <cell r="K378">
            <v>0.01</v>
          </cell>
          <cell r="L378">
            <v>22503.05704000016</v>
          </cell>
          <cell r="M378">
            <v>6528565.9798072847</v>
          </cell>
        </row>
        <row r="379">
          <cell r="A379" t="str">
            <v>JE0218</v>
          </cell>
          <cell r="B379">
            <v>36433</v>
          </cell>
          <cell r="C379">
            <v>36433</v>
          </cell>
          <cell r="D379" t="str">
            <v>C/o Beacon Fam Care Centre</v>
          </cell>
          <cell r="E379" t="str">
            <v>Beacon Lane</v>
          </cell>
          <cell r="F379" t="str">
            <v>Cramlington</v>
          </cell>
          <cell r="G379" t="str">
            <v>Northumberland</v>
          </cell>
          <cell r="H379" t="str">
            <v>NE23 8AZ</v>
          </cell>
          <cell r="I379">
            <v>24235.125362149407</v>
          </cell>
          <cell r="J379">
            <v>22766.329885655501</v>
          </cell>
          <cell r="K379">
            <v>0.01</v>
          </cell>
          <cell r="L379">
            <v>22538.666586798947</v>
          </cell>
          <cell r="M379">
            <v>6551104.6463940833</v>
          </cell>
        </row>
        <row r="380">
          <cell r="A380" t="str">
            <v>JE0884</v>
          </cell>
          <cell r="B380">
            <v>36433</v>
          </cell>
          <cell r="C380">
            <v>36433</v>
          </cell>
          <cell r="D380">
            <v>13</v>
          </cell>
          <cell r="E380" t="str">
            <v>Love Lane</v>
          </cell>
          <cell r="F380" t="str">
            <v>Cowes</v>
          </cell>
          <cell r="G380" t="str">
            <v>Isle of Wight</v>
          </cell>
          <cell r="H380" t="str">
            <v>PO31 7ET</v>
          </cell>
          <cell r="I380">
            <v>24253.608916710564</v>
          </cell>
          <cell r="J380">
            <v>22783.693224788709</v>
          </cell>
          <cell r="K380">
            <v>0.01</v>
          </cell>
          <cell r="L380">
            <v>22555.856292540822</v>
          </cell>
          <cell r="M380">
            <v>6573660.5026866244</v>
          </cell>
        </row>
        <row r="381">
          <cell r="A381" t="str">
            <v>JE0406</v>
          </cell>
          <cell r="B381">
            <v>36433</v>
          </cell>
          <cell r="C381">
            <v>36433</v>
          </cell>
          <cell r="D381">
            <v>46</v>
          </cell>
          <cell r="E381" t="str">
            <v>Hill View</v>
          </cell>
          <cell r="F381" t="str">
            <v>Bridgend</v>
          </cell>
          <cell r="G381" t="str">
            <v>Mid Glamorgan</v>
          </cell>
          <cell r="H381" t="str">
            <v>CF31 4ED</v>
          </cell>
          <cell r="I381">
            <v>24264.119880068927</v>
          </cell>
          <cell r="J381">
            <v>22793.567160064747</v>
          </cell>
          <cell r="K381">
            <v>0.01</v>
          </cell>
          <cell r="L381">
            <v>22565.6314884641</v>
          </cell>
          <cell r="M381">
            <v>6596226.1341750883</v>
          </cell>
        </row>
        <row r="382">
          <cell r="A382" t="str">
            <v>JE0239</v>
          </cell>
          <cell r="B382">
            <v>36433</v>
          </cell>
          <cell r="C382">
            <v>36433</v>
          </cell>
          <cell r="D382">
            <v>18</v>
          </cell>
          <cell r="E382" t="str">
            <v>Croft House Avenue</v>
          </cell>
          <cell r="F382" t="str">
            <v>Morley</v>
          </cell>
          <cell r="G382" t="str">
            <v>Leeds</v>
          </cell>
          <cell r="H382" t="str">
            <v>LS27 8NW</v>
          </cell>
          <cell r="I382">
            <v>24284.129721088615</v>
          </cell>
          <cell r="J382">
            <v>22812.364283446877</v>
          </cell>
          <cell r="K382">
            <v>0.01</v>
          </cell>
          <cell r="L382">
            <v>22584.24064061241</v>
          </cell>
          <cell r="M382">
            <v>6618810.3748157006</v>
          </cell>
        </row>
        <row r="383">
          <cell r="A383" t="str">
            <v>JE0373</v>
          </cell>
          <cell r="B383">
            <v>36433</v>
          </cell>
          <cell r="C383">
            <v>36433</v>
          </cell>
          <cell r="D383">
            <v>12</v>
          </cell>
          <cell r="E383" t="str">
            <v>Croesonen Parc</v>
          </cell>
          <cell r="F383" t="str">
            <v>Abergavenny</v>
          </cell>
          <cell r="G383" t="str">
            <v>Gwent</v>
          </cell>
          <cell r="H383" t="str">
            <v>NP7 6PD</v>
          </cell>
          <cell r="I383">
            <v>24342.016348618545</v>
          </cell>
          <cell r="J383">
            <v>22866.74263052045</v>
          </cell>
          <cell r="K383">
            <v>0.01</v>
          </cell>
          <cell r="L383">
            <v>22638.075204215245</v>
          </cell>
          <cell r="M383">
            <v>6641448.4500199156</v>
          </cell>
        </row>
        <row r="384">
          <cell r="A384" t="str">
            <v>JE2251</v>
          </cell>
          <cell r="B384">
            <v>36433</v>
          </cell>
          <cell r="C384">
            <v>36433</v>
          </cell>
          <cell r="D384" t="str">
            <v>Anneth Lowen</v>
          </cell>
          <cell r="E384" t="str">
            <v>15 Godolphin Terrace</v>
          </cell>
          <cell r="F384" t="str">
            <v>Marazion</v>
          </cell>
          <cell r="G384" t="str">
            <v>Cornwall</v>
          </cell>
          <cell r="H384" t="str">
            <v>TR17 0EX</v>
          </cell>
          <cell r="I384">
            <v>24380.771020131077</v>
          </cell>
          <cell r="J384">
            <v>22903.148534062526</v>
          </cell>
          <cell r="K384">
            <v>0.01</v>
          </cell>
          <cell r="L384">
            <v>22674.117048721899</v>
          </cell>
          <cell r="M384">
            <v>6664122.5670686373</v>
          </cell>
        </row>
        <row r="385">
          <cell r="A385" t="str">
            <v>JE0307</v>
          </cell>
          <cell r="B385">
            <v>36433</v>
          </cell>
          <cell r="C385">
            <v>36433</v>
          </cell>
          <cell r="D385">
            <v>86</v>
          </cell>
          <cell r="E385" t="str">
            <v>Clover Rise</v>
          </cell>
          <cell r="F385" t="str">
            <v>Whitstable</v>
          </cell>
          <cell r="G385" t="str">
            <v>Kent</v>
          </cell>
          <cell r="H385" t="str">
            <v>CT5 3HT</v>
          </cell>
          <cell r="I385">
            <v>24391.475913124286</v>
          </cell>
          <cell r="J385">
            <v>22913.204645662208</v>
          </cell>
          <cell r="K385">
            <v>0.01</v>
          </cell>
          <cell r="L385">
            <v>22684.072599205585</v>
          </cell>
          <cell r="M385">
            <v>6686806.6396678425</v>
          </cell>
        </row>
        <row r="386">
          <cell r="A386" t="str">
            <v>JE0698</v>
          </cell>
          <cell r="B386">
            <v>36433</v>
          </cell>
          <cell r="C386">
            <v>36433</v>
          </cell>
          <cell r="D386">
            <v>49</v>
          </cell>
          <cell r="E386" t="str">
            <v>Thirlmere Close</v>
          </cell>
          <cell r="F386" t="str">
            <v>Frodsham</v>
          </cell>
          <cell r="G386" t="str">
            <v>Cheshire</v>
          </cell>
          <cell r="H386" t="str">
            <v>WA6 7NA</v>
          </cell>
          <cell r="I386">
            <v>24417.77518931845</v>
          </cell>
          <cell r="J386">
            <v>22937.910026329449</v>
          </cell>
          <cell r="K386">
            <v>0.01</v>
          </cell>
          <cell r="L386">
            <v>22708.530926066156</v>
          </cell>
          <cell r="M386">
            <v>6709515.170593909</v>
          </cell>
        </row>
        <row r="387">
          <cell r="A387" t="str">
            <v>JE1855</v>
          </cell>
          <cell r="B387">
            <v>36433</v>
          </cell>
          <cell r="C387">
            <v>36433</v>
          </cell>
          <cell r="D387">
            <v>2</v>
          </cell>
          <cell r="E387" t="str">
            <v>Hipley Road</v>
          </cell>
          <cell r="F387" t="str">
            <v>Havant</v>
          </cell>
          <cell r="G387" t="str">
            <v>Hampshire</v>
          </cell>
          <cell r="H387" t="str">
            <v>PO9 2HG</v>
          </cell>
          <cell r="I387">
            <v>24418.521600647222</v>
          </cell>
          <cell r="J387">
            <v>22938.611200607993</v>
          </cell>
          <cell r="K387">
            <v>0.01</v>
          </cell>
          <cell r="L387">
            <v>22709.225088601914</v>
          </cell>
          <cell r="M387">
            <v>6732224.3956825109</v>
          </cell>
        </row>
        <row r="388">
          <cell r="A388" t="str">
            <v>JE1843</v>
          </cell>
          <cell r="B388">
            <v>36433</v>
          </cell>
          <cell r="C388">
            <v>36433</v>
          </cell>
          <cell r="D388">
            <v>9</v>
          </cell>
          <cell r="E388" t="str">
            <v>Robert Avenue</v>
          </cell>
          <cell r="F388" t="str">
            <v>Barnsley</v>
          </cell>
          <cell r="G388" t="str">
            <v>South Yorkshire</v>
          </cell>
          <cell r="H388" t="str">
            <v>S71 5RB</v>
          </cell>
          <cell r="I388">
            <v>24470.309471692311</v>
          </cell>
          <cell r="J388">
            <v>22987.260412801868</v>
          </cell>
          <cell r="K388">
            <v>0.01</v>
          </cell>
          <cell r="L388">
            <v>22757.387808673848</v>
          </cell>
          <cell r="M388">
            <v>6754981.7834911849</v>
          </cell>
        </row>
        <row r="389">
          <cell r="A389" t="str">
            <v>JE0975</v>
          </cell>
          <cell r="B389">
            <v>36433</v>
          </cell>
          <cell r="C389">
            <v>36433</v>
          </cell>
          <cell r="D389">
            <v>352</v>
          </cell>
          <cell r="E389" t="str">
            <v>Torrington Avenue</v>
          </cell>
          <cell r="F389" t="str">
            <v>Coventry</v>
          </cell>
          <cell r="G389">
            <v>0</v>
          </cell>
          <cell r="H389" t="str">
            <v>CV4 9HH</v>
          </cell>
          <cell r="I389">
            <v>24522.773373738975</v>
          </cell>
          <cell r="J389">
            <v>23036.54468442146</v>
          </cell>
          <cell r="K389">
            <v>0.01</v>
          </cell>
          <cell r="L389">
            <v>22806.179237577246</v>
          </cell>
          <cell r="M389">
            <v>6777787.9627287621</v>
          </cell>
        </row>
        <row r="390">
          <cell r="A390" t="str">
            <v>JE2252</v>
          </cell>
          <cell r="B390">
            <v>36433</v>
          </cell>
          <cell r="C390">
            <v>36433</v>
          </cell>
          <cell r="D390">
            <v>87</v>
          </cell>
          <cell r="E390" t="str">
            <v>Ouzlewell Green</v>
          </cell>
          <cell r="F390" t="str">
            <v>Wakefield</v>
          </cell>
          <cell r="G390" t="str">
            <v>West Yorkshire</v>
          </cell>
          <cell r="H390" t="str">
            <v>WF3 3QP</v>
          </cell>
          <cell r="I390">
            <v>24535.4289126843</v>
          </cell>
          <cell r="J390">
            <v>23048.43322100646</v>
          </cell>
          <cell r="K390">
            <v>0.01</v>
          </cell>
          <cell r="L390">
            <v>22817.948888796396</v>
          </cell>
          <cell r="M390">
            <v>6800605.9116175584</v>
          </cell>
        </row>
        <row r="391">
          <cell r="A391" t="str">
            <v>JE1916</v>
          </cell>
          <cell r="B391">
            <v>36433</v>
          </cell>
          <cell r="C391">
            <v>36433</v>
          </cell>
          <cell r="D391" t="str">
            <v>Arfryn</v>
          </cell>
          <cell r="E391" t="str">
            <v>Rhostryfan</v>
          </cell>
          <cell r="F391" t="str">
            <v>Caernarfon</v>
          </cell>
          <cell r="G391" t="str">
            <v>Gwynedd</v>
          </cell>
          <cell r="H391" t="str">
            <v>LL54 7LR</v>
          </cell>
          <cell r="I391">
            <v>24583.101012839092</v>
          </cell>
          <cell r="J391">
            <v>23093.216102970055</v>
          </cell>
          <cell r="K391">
            <v>0.01</v>
          </cell>
          <cell r="L391">
            <v>22862.283941940354</v>
          </cell>
          <cell r="M391">
            <v>6823468.1955594989</v>
          </cell>
        </row>
        <row r="392">
          <cell r="A392" t="str">
            <v>JE0436</v>
          </cell>
          <cell r="B392">
            <v>36433</v>
          </cell>
          <cell r="C392">
            <v>36433</v>
          </cell>
          <cell r="D392">
            <v>5</v>
          </cell>
          <cell r="E392" t="str">
            <v>Woodfield Avenue</v>
          </cell>
          <cell r="F392" t="str">
            <v>Folkestone</v>
          </cell>
          <cell r="G392" t="str">
            <v>Kent</v>
          </cell>
          <cell r="H392" t="str">
            <v>CT19 4LN</v>
          </cell>
          <cell r="I392">
            <v>24603.15281828912</v>
          </cell>
          <cell r="J392">
            <v>23112.052647483717</v>
          </cell>
          <cell r="K392">
            <v>0.01</v>
          </cell>
          <cell r="L392">
            <v>22880.932121008878</v>
          </cell>
          <cell r="M392">
            <v>6846349.1276805075</v>
          </cell>
        </row>
        <row r="393">
          <cell r="A393" t="str">
            <v>JE1761</v>
          </cell>
          <cell r="B393">
            <v>36433</v>
          </cell>
          <cell r="C393">
            <v>36433</v>
          </cell>
          <cell r="D393" t="str">
            <v>Garden Cottage</v>
          </cell>
          <cell r="E393" t="str">
            <v>The Street, Hemsby</v>
          </cell>
          <cell r="F393" t="str">
            <v>Great Yarmouth</v>
          </cell>
          <cell r="G393" t="str">
            <v>Norfolk</v>
          </cell>
          <cell r="H393" t="str">
            <v>NR29 4EU</v>
          </cell>
          <cell r="I393">
            <v>24623.670667633854</v>
          </cell>
          <cell r="J393">
            <v>23131.326990807556</v>
          </cell>
          <cell r="K393">
            <v>0.01</v>
          </cell>
          <cell r="L393">
            <v>22900.013720899482</v>
          </cell>
          <cell r="M393">
            <v>6869249.1414014073</v>
          </cell>
        </row>
        <row r="394">
          <cell r="A394" t="str">
            <v>JE1363</v>
          </cell>
          <cell r="B394">
            <v>36433</v>
          </cell>
          <cell r="C394">
            <v>36433</v>
          </cell>
          <cell r="D394" t="str">
            <v>2 Arncliffe Road</v>
          </cell>
          <cell r="E394" t="str">
            <v>Heysham</v>
          </cell>
          <cell r="F394" t="str">
            <v>Morecambe</v>
          </cell>
          <cell r="G394" t="str">
            <v>Lancashire</v>
          </cell>
          <cell r="H394" t="str">
            <v>LA3 2AT</v>
          </cell>
          <cell r="I394">
            <v>24654.726253979206</v>
          </cell>
          <cell r="J394">
            <v>23160.500420404707</v>
          </cell>
          <cell r="K394">
            <v>0.01</v>
          </cell>
          <cell r="L394">
            <v>22928.895416200659</v>
          </cell>
          <cell r="M394">
            <v>6892178.0368176084</v>
          </cell>
        </row>
        <row r="395">
          <cell r="A395" t="str">
            <v>JE2310</v>
          </cell>
          <cell r="B395">
            <v>36433</v>
          </cell>
          <cell r="C395">
            <v>36433</v>
          </cell>
          <cell r="D395">
            <v>57</v>
          </cell>
          <cell r="E395" t="str">
            <v>Stafford Road</v>
          </cell>
          <cell r="F395" t="str">
            <v>Ruislip</v>
          </cell>
          <cell r="G395" t="str">
            <v>Middlesex</v>
          </cell>
          <cell r="H395" t="str">
            <v>HA4 6PB</v>
          </cell>
          <cell r="I395">
            <v>24686.277212730227</v>
          </cell>
          <cell r="J395">
            <v>23190.139199837482</v>
          </cell>
          <cell r="K395">
            <v>0.01</v>
          </cell>
          <cell r="L395">
            <v>22958.237807839108</v>
          </cell>
          <cell r="M395">
            <v>6915136.2746254476</v>
          </cell>
        </row>
        <row r="396">
          <cell r="A396" t="str">
            <v>JE1094</v>
          </cell>
          <cell r="B396">
            <v>36433</v>
          </cell>
          <cell r="C396">
            <v>36433</v>
          </cell>
          <cell r="D396">
            <v>49</v>
          </cell>
          <cell r="E396" t="str">
            <v>Van Diemens Pass</v>
          </cell>
          <cell r="F396" t="str">
            <v>Canvey Island</v>
          </cell>
          <cell r="G396" t="str">
            <v>Essex</v>
          </cell>
          <cell r="H396" t="str">
            <v>SS8 7QF</v>
          </cell>
          <cell r="I396">
            <v>24693.523095588778</v>
          </cell>
          <cell r="J396">
            <v>23196.945938280365</v>
          </cell>
          <cell r="K396">
            <v>0.01</v>
          </cell>
          <cell r="L396">
            <v>22964.976478897563</v>
          </cell>
          <cell r="M396">
            <v>6938101.2511043455</v>
          </cell>
        </row>
        <row r="397">
          <cell r="A397" t="str">
            <v>JE2376</v>
          </cell>
          <cell r="B397">
            <v>36433</v>
          </cell>
          <cell r="C397">
            <v>36433</v>
          </cell>
          <cell r="D397" t="str">
            <v>35 Hughes Drive</v>
          </cell>
          <cell r="E397" t="str">
            <v>Victoria Mews</v>
          </cell>
          <cell r="F397" t="str">
            <v>Crewe</v>
          </cell>
          <cell r="G397" t="str">
            <v>Cheshire</v>
          </cell>
          <cell r="H397" t="str">
            <v>CW2 7UA</v>
          </cell>
          <cell r="I397">
            <v>24721.847509013489</v>
          </cell>
          <cell r="J397">
            <v>23223.553720588428</v>
          </cell>
          <cell r="K397">
            <v>0.01</v>
          </cell>
          <cell r="L397">
            <v>22991.318183382544</v>
          </cell>
          <cell r="M397">
            <v>6961092.5692877285</v>
          </cell>
        </row>
        <row r="398">
          <cell r="A398" t="str">
            <v>JE0929</v>
          </cell>
          <cell r="B398">
            <v>36433</v>
          </cell>
          <cell r="C398">
            <v>36433</v>
          </cell>
          <cell r="D398" t="str">
            <v>1 Woodfield Park Crescent</v>
          </cell>
          <cell r="E398" t="str">
            <v>Woodfieldside</v>
          </cell>
          <cell r="F398" t="str">
            <v>Blackwood</v>
          </cell>
          <cell r="G398" t="str">
            <v>Gwent</v>
          </cell>
          <cell r="H398" t="str">
            <v>NP2 0BX</v>
          </cell>
          <cell r="I398">
            <v>24735.403794566697</v>
          </cell>
          <cell r="J398">
            <v>23236.288413077807</v>
          </cell>
          <cell r="K398">
            <v>0.01</v>
          </cell>
          <cell r="L398">
            <v>23003.925528947027</v>
          </cell>
          <cell r="M398">
            <v>6984096.4948166758</v>
          </cell>
        </row>
        <row r="399">
          <cell r="A399" t="str">
            <v>JE1575</v>
          </cell>
          <cell r="B399">
            <v>36433</v>
          </cell>
          <cell r="C399">
            <v>36433</v>
          </cell>
          <cell r="D399">
            <v>15</v>
          </cell>
          <cell r="E399" t="str">
            <v>Willowdene</v>
          </cell>
          <cell r="F399" t="str">
            <v>Cotgrave</v>
          </cell>
          <cell r="G399" t="str">
            <v>Nottinghamshire</v>
          </cell>
          <cell r="H399" t="str">
            <v>NG12 3ND</v>
          </cell>
          <cell r="I399">
            <v>24788.784139062274</v>
          </cell>
          <cell r="J399">
            <v>23286.433585179711</v>
          </cell>
          <cell r="K399">
            <v>0.01</v>
          </cell>
          <cell r="L399">
            <v>23053.569249327913</v>
          </cell>
          <cell r="M399">
            <v>7007150.064066004</v>
          </cell>
        </row>
        <row r="400">
          <cell r="A400" t="str">
            <v>JE1628</v>
          </cell>
          <cell r="B400">
            <v>36433</v>
          </cell>
          <cell r="C400">
            <v>36433</v>
          </cell>
          <cell r="D400">
            <v>15</v>
          </cell>
          <cell r="E400" t="str">
            <v>Haven Gardens</v>
          </cell>
          <cell r="F400" t="str">
            <v>Cookridge</v>
          </cell>
          <cell r="G400" t="str">
            <v>Leeds</v>
          </cell>
          <cell r="H400" t="str">
            <v>LS16 6SN</v>
          </cell>
          <cell r="I400">
            <v>24791.669001368944</v>
          </cell>
          <cell r="J400">
            <v>23289.143607346585</v>
          </cell>
          <cell r="K400">
            <v>0.01</v>
          </cell>
          <cell r="L400">
            <v>23056.252171273118</v>
          </cell>
          <cell r="M400">
            <v>7030206.3162372774</v>
          </cell>
        </row>
        <row r="401">
          <cell r="A401" t="str">
            <v>JE2022</v>
          </cell>
          <cell r="B401">
            <v>36433</v>
          </cell>
          <cell r="C401">
            <v>36433</v>
          </cell>
          <cell r="D401">
            <v>10</v>
          </cell>
          <cell r="E401" t="str">
            <v>Vernon Close</v>
          </cell>
          <cell r="F401" t="str">
            <v>Eastbourne</v>
          </cell>
          <cell r="G401" t="str">
            <v>East Sussex</v>
          </cell>
          <cell r="H401" t="str">
            <v>BN23 6AN</v>
          </cell>
          <cell r="I401">
            <v>24813.496616534601</v>
          </cell>
          <cell r="J401">
            <v>23309.648336744627</v>
          </cell>
          <cell r="K401">
            <v>0.01</v>
          </cell>
          <cell r="L401">
            <v>23076.551853377179</v>
          </cell>
          <cell r="M401">
            <v>7053282.8680906547</v>
          </cell>
        </row>
        <row r="402">
          <cell r="A402" t="str">
            <v>JE1050</v>
          </cell>
          <cell r="B402">
            <v>36433</v>
          </cell>
          <cell r="C402">
            <v>36433</v>
          </cell>
          <cell r="D402" t="str">
            <v>The Moorings</v>
          </cell>
          <cell r="E402" t="str">
            <v>Vicarage Road</v>
          </cell>
          <cell r="F402" t="str">
            <v>Helston</v>
          </cell>
          <cell r="G402" t="str">
            <v>Cornwall</v>
          </cell>
          <cell r="H402" t="str">
            <v>TR13 9HP</v>
          </cell>
          <cell r="I402">
            <v>24813.889483954354</v>
          </cell>
          <cell r="J402">
            <v>23310.017394017723</v>
          </cell>
          <cell r="K402">
            <v>0.01</v>
          </cell>
          <cell r="L402">
            <v>23076.917220077547</v>
          </cell>
          <cell r="M402">
            <v>7076359.7853107322</v>
          </cell>
        </row>
        <row r="403">
          <cell r="A403" t="str">
            <v>JE0883</v>
          </cell>
          <cell r="B403">
            <v>36433</v>
          </cell>
          <cell r="C403">
            <v>36433</v>
          </cell>
          <cell r="D403" t="str">
            <v>17a Ridgeway</v>
          </cell>
          <cell r="E403" t="str">
            <v>Ridgeway</v>
          </cell>
          <cell r="F403" t="str">
            <v>Ottery St. Mary</v>
          </cell>
          <cell r="G403" t="str">
            <v>Devon</v>
          </cell>
          <cell r="H403" t="str">
            <v>EX11 1DT</v>
          </cell>
          <cell r="I403">
            <v>24888.945341568193</v>
          </cell>
          <cell r="J403">
            <v>23380.524411776179</v>
          </cell>
          <cell r="K403">
            <v>0.01</v>
          </cell>
          <cell r="L403">
            <v>23146.719167658419</v>
          </cell>
          <cell r="M403">
            <v>7099506.5044783903</v>
          </cell>
        </row>
        <row r="404">
          <cell r="A404" t="str">
            <v>JE1336</v>
          </cell>
          <cell r="B404">
            <v>36433</v>
          </cell>
          <cell r="C404">
            <v>36433</v>
          </cell>
          <cell r="D404" t="str">
            <v>5 Dando Close</v>
          </cell>
          <cell r="E404" t="str">
            <v>Wollaston</v>
          </cell>
          <cell r="F404" t="str">
            <v>Wellingborough</v>
          </cell>
          <cell r="G404" t="str">
            <v>Northamptonshire</v>
          </cell>
          <cell r="H404" t="str">
            <v>NN29 7QB</v>
          </cell>
          <cell r="I404">
            <v>24900.574306140334</v>
          </cell>
          <cell r="J404">
            <v>23391.448590616677</v>
          </cell>
          <cell r="K404">
            <v>0.01</v>
          </cell>
          <cell r="L404">
            <v>23157.53410471051</v>
          </cell>
          <cell r="M404">
            <v>7122664.0385831008</v>
          </cell>
        </row>
        <row r="405">
          <cell r="A405" t="str">
            <v>JE1757</v>
          </cell>
          <cell r="B405">
            <v>36433</v>
          </cell>
          <cell r="C405">
            <v>36433</v>
          </cell>
          <cell r="D405">
            <v>48</v>
          </cell>
          <cell r="E405" t="str">
            <v>St. Marys Way</v>
          </cell>
          <cell r="F405" t="str">
            <v>Boston</v>
          </cell>
          <cell r="G405" t="str">
            <v>Lincolnshire</v>
          </cell>
          <cell r="H405" t="str">
            <v>PE22 9ND</v>
          </cell>
          <cell r="I405">
            <v>24909.425246838768</v>
          </cell>
          <cell r="J405">
            <v>23399.763110666721</v>
          </cell>
          <cell r="K405">
            <v>0.01</v>
          </cell>
          <cell r="L405">
            <v>23165.765479560054</v>
          </cell>
          <cell r="M405">
            <v>7145829.8040626608</v>
          </cell>
        </row>
        <row r="406">
          <cell r="A406" t="str">
            <v>JE1512</v>
          </cell>
          <cell r="B406">
            <v>36433</v>
          </cell>
          <cell r="C406">
            <v>36433</v>
          </cell>
          <cell r="D406">
            <v>40</v>
          </cell>
          <cell r="E406" t="str">
            <v>Pinehurst Avenue</v>
          </cell>
          <cell r="F406" t="str">
            <v>Waterloo</v>
          </cell>
          <cell r="G406" t="str">
            <v>Liverpool</v>
          </cell>
          <cell r="H406" t="str">
            <v>L22 2AZ</v>
          </cell>
          <cell r="I406">
            <v>24910.24271534901</v>
          </cell>
          <cell r="J406">
            <v>23400.531035630884</v>
          </cell>
          <cell r="K406">
            <v>0.01</v>
          </cell>
          <cell r="L406">
            <v>23166.525725274576</v>
          </cell>
          <cell r="M406">
            <v>7168996.3297879351</v>
          </cell>
        </row>
        <row r="407">
          <cell r="A407" t="str">
            <v>JE1324</v>
          </cell>
          <cell r="B407">
            <v>36433</v>
          </cell>
          <cell r="C407">
            <v>36433</v>
          </cell>
          <cell r="D407" t="str">
            <v>2 Clovelly Avenue</v>
          </cell>
          <cell r="E407" t="str">
            <v>Great Sankey</v>
          </cell>
          <cell r="F407" t="str">
            <v>Warrington</v>
          </cell>
          <cell r="G407" t="str">
            <v>Cheshire</v>
          </cell>
          <cell r="H407" t="str">
            <v>WA5 3JB</v>
          </cell>
          <cell r="I407">
            <v>24938.335648454457</v>
          </cell>
          <cell r="J407">
            <v>23426.921366729941</v>
          </cell>
          <cell r="K407">
            <v>0.01</v>
          </cell>
          <cell r="L407">
            <v>23192.652153062641</v>
          </cell>
          <cell r="M407">
            <v>7192188.9819409978</v>
          </cell>
        </row>
        <row r="408">
          <cell r="A408" t="str">
            <v>JE2101</v>
          </cell>
          <cell r="B408">
            <v>36433</v>
          </cell>
          <cell r="C408">
            <v>36433</v>
          </cell>
          <cell r="D408">
            <v>12</v>
          </cell>
          <cell r="E408" t="str">
            <v>Greenhythe Road</v>
          </cell>
          <cell r="F408" t="str">
            <v>Cheadle</v>
          </cell>
          <cell r="G408" t="str">
            <v>Cheshire</v>
          </cell>
          <cell r="H408" t="str">
            <v>SK8 3NS</v>
          </cell>
          <cell r="I408">
            <v>24948.662056021887</v>
          </cell>
          <cell r="J408">
            <v>23436.621931414498</v>
          </cell>
          <cell r="K408">
            <v>0.01</v>
          </cell>
          <cell r="L408">
            <v>23202.255712100352</v>
          </cell>
          <cell r="M408">
            <v>7215391.2376530981</v>
          </cell>
        </row>
        <row r="409">
          <cell r="A409" t="str">
            <v>JE1293</v>
          </cell>
          <cell r="B409">
            <v>36433</v>
          </cell>
          <cell r="C409">
            <v>36433</v>
          </cell>
          <cell r="D409">
            <v>50</v>
          </cell>
          <cell r="E409" t="str">
            <v>Langley Lane</v>
          </cell>
          <cell r="F409" t="str">
            <v>Shipley</v>
          </cell>
          <cell r="G409" t="str">
            <v>West Yorkshire</v>
          </cell>
          <cell r="H409" t="str">
            <v>BD17 7LH</v>
          </cell>
          <cell r="I409">
            <v>24978.245780978865</v>
          </cell>
          <cell r="J409">
            <v>23464.41270334378</v>
          </cell>
          <cell r="K409">
            <v>0.01</v>
          </cell>
          <cell r="L409">
            <v>23229.768576310344</v>
          </cell>
          <cell r="M409">
            <v>7238621.0062294081</v>
          </cell>
        </row>
        <row r="410">
          <cell r="A410" t="str">
            <v>JE2446</v>
          </cell>
          <cell r="B410">
            <v>36433</v>
          </cell>
          <cell r="C410">
            <v>36433</v>
          </cell>
          <cell r="D410" t="str">
            <v xml:space="preserve">Orchard Lodge </v>
          </cell>
          <cell r="E410" t="str">
            <v>Brownings Mead</v>
          </cell>
          <cell r="F410" t="str">
            <v>Dunsford</v>
          </cell>
          <cell r="G410" t="str">
            <v>Exeter</v>
          </cell>
          <cell r="H410" t="str">
            <v>EX6 7JJ</v>
          </cell>
          <cell r="I410">
            <v>24998.361896864495</v>
          </cell>
          <cell r="J410">
            <v>23483.309660690888</v>
          </cell>
          <cell r="K410">
            <v>0.01</v>
          </cell>
          <cell r="L410">
            <v>23248.47656408398</v>
          </cell>
          <cell r="M410">
            <v>7261869.4827934923</v>
          </cell>
        </row>
        <row r="411">
          <cell r="A411" t="str">
            <v>JE0121</v>
          </cell>
          <cell r="B411">
            <v>36433</v>
          </cell>
          <cell r="C411">
            <v>36433</v>
          </cell>
          <cell r="D411">
            <v>70</v>
          </cell>
          <cell r="E411" t="str">
            <v>Highfield Road</v>
          </cell>
          <cell r="F411" t="str">
            <v>Middlesbrough</v>
          </cell>
          <cell r="G411" t="str">
            <v>Cleveland</v>
          </cell>
          <cell r="H411" t="str">
            <v>TS4 2QP</v>
          </cell>
          <cell r="I411">
            <v>25012.525971142368</v>
          </cell>
          <cell r="J411">
            <v>23496.615306224649</v>
          </cell>
          <cell r="K411">
            <v>0.01</v>
          </cell>
          <cell r="L411">
            <v>23261.649153162401</v>
          </cell>
          <cell r="M411">
            <v>7285131.131946655</v>
          </cell>
        </row>
        <row r="412">
          <cell r="A412" t="str">
            <v>JE0467</v>
          </cell>
          <cell r="B412">
            <v>36433</v>
          </cell>
          <cell r="C412">
            <v>36433</v>
          </cell>
          <cell r="D412">
            <v>15</v>
          </cell>
          <cell r="E412" t="str">
            <v>St. Lucia Close</v>
          </cell>
          <cell r="F412" t="str">
            <v>Whitley Bay</v>
          </cell>
          <cell r="G412" t="str">
            <v>Tyne And Wear</v>
          </cell>
          <cell r="H412" t="str">
            <v>NE26 3HT</v>
          </cell>
          <cell r="I412">
            <v>25013.097930080181</v>
          </cell>
          <cell r="J412">
            <v>23497.152600984413</v>
          </cell>
          <cell r="K412">
            <v>0.01</v>
          </cell>
          <cell r="L412">
            <v>23262.181074974567</v>
          </cell>
          <cell r="M412">
            <v>7308393.3130216291</v>
          </cell>
        </row>
        <row r="413">
          <cell r="A413" t="str">
            <v>JE1389</v>
          </cell>
          <cell r="B413">
            <v>36433</v>
          </cell>
          <cell r="C413">
            <v>36433</v>
          </cell>
          <cell r="D413" t="str">
            <v xml:space="preserve">Crossfields </v>
          </cell>
          <cell r="E413" t="str">
            <v>Burrow Lane</v>
          </cell>
          <cell r="F413" t="str">
            <v>Newton Poppleford</v>
          </cell>
          <cell r="G413" t="str">
            <v>Devon</v>
          </cell>
          <cell r="H413" t="str">
            <v>EX10 0BW</v>
          </cell>
          <cell r="I413">
            <v>25014.148763895006</v>
          </cell>
          <cell r="J413">
            <v>23498.139747901365</v>
          </cell>
          <cell r="K413">
            <v>0.01</v>
          </cell>
          <cell r="L413">
            <v>23263.158350422353</v>
          </cell>
          <cell r="M413">
            <v>7331656.4713720512</v>
          </cell>
        </row>
        <row r="414">
          <cell r="A414" t="str">
            <v>JE1146</v>
          </cell>
          <cell r="B414">
            <v>36433</v>
          </cell>
          <cell r="C414">
            <v>36433</v>
          </cell>
          <cell r="D414">
            <v>26</v>
          </cell>
          <cell r="E414" t="str">
            <v>Fenland Road</v>
          </cell>
          <cell r="F414" t="str">
            <v>Wisbech</v>
          </cell>
          <cell r="G414" t="str">
            <v>Cambridgeshire</v>
          </cell>
          <cell r="H414" t="str">
            <v>PE13 3QD</v>
          </cell>
          <cell r="I414">
            <v>25017.440236991773</v>
          </cell>
          <cell r="J414">
            <v>23501.231737780148</v>
          </cell>
          <cell r="K414">
            <v>0.01</v>
          </cell>
          <cell r="L414">
            <v>23266.219420402347</v>
          </cell>
          <cell r="M414">
            <v>7354922.6907924535</v>
          </cell>
        </row>
        <row r="415">
          <cell r="A415" t="str">
            <v>JE0562</v>
          </cell>
          <cell r="B415">
            <v>36433</v>
          </cell>
          <cell r="C415">
            <v>36433</v>
          </cell>
          <cell r="D415">
            <v>3</v>
          </cell>
          <cell r="E415" t="str">
            <v>Osborn Close</v>
          </cell>
          <cell r="F415" t="str">
            <v>Wellingborough</v>
          </cell>
          <cell r="G415" t="str">
            <v>Northamptonshire</v>
          </cell>
          <cell r="H415" t="str">
            <v>NN8 2AW</v>
          </cell>
          <cell r="I415">
            <v>25044.241095280173</v>
          </cell>
          <cell r="J415">
            <v>23526.408301626827</v>
          </cell>
          <cell r="K415">
            <v>0.01</v>
          </cell>
          <cell r="L415">
            <v>23291.14421861056</v>
          </cell>
          <cell r="M415">
            <v>7378213.8350110641</v>
          </cell>
        </row>
        <row r="416">
          <cell r="A416" t="str">
            <v>JE0683</v>
          </cell>
          <cell r="B416">
            <v>36433</v>
          </cell>
          <cell r="C416">
            <v>36433</v>
          </cell>
          <cell r="D416">
            <v>5</v>
          </cell>
          <cell r="E416" t="str">
            <v>Lambourne Close</v>
          </cell>
          <cell r="F416" t="str">
            <v>Clacton On Sea</v>
          </cell>
          <cell r="G416" t="str">
            <v>Essex</v>
          </cell>
          <cell r="H416" t="str">
            <v>CO15 4UT</v>
          </cell>
          <cell r="I416">
            <v>25111.751984308055</v>
          </cell>
          <cell r="J416">
            <v>23589.827621622717</v>
          </cell>
          <cell r="K416">
            <v>0.01</v>
          </cell>
          <cell r="L416">
            <v>23353.92934540649</v>
          </cell>
          <cell r="M416">
            <v>7401567.7643564707</v>
          </cell>
        </row>
        <row r="417">
          <cell r="A417" t="str">
            <v>JE1287</v>
          </cell>
          <cell r="B417">
            <v>36433</v>
          </cell>
          <cell r="C417">
            <v>36433</v>
          </cell>
          <cell r="D417">
            <v>4</v>
          </cell>
          <cell r="E417" t="str">
            <v>Buckingham Drive</v>
          </cell>
          <cell r="F417" t="str">
            <v>Chichester</v>
          </cell>
          <cell r="G417" t="str">
            <v>West Sussex</v>
          </cell>
          <cell r="H417" t="str">
            <v>PO19 2XP</v>
          </cell>
          <cell r="I417">
            <v>25237.76741067176</v>
          </cell>
          <cell r="J417">
            <v>23708.205749418925</v>
          </cell>
          <cell r="K417">
            <v>0.01</v>
          </cell>
          <cell r="L417">
            <v>23471.123691924735</v>
          </cell>
          <cell r="M417">
            <v>7425038.8880483955</v>
          </cell>
        </row>
        <row r="418">
          <cell r="A418" t="str">
            <v>JE0944</v>
          </cell>
          <cell r="B418">
            <v>36433</v>
          </cell>
          <cell r="C418">
            <v>36433</v>
          </cell>
          <cell r="D418">
            <v>7</v>
          </cell>
          <cell r="E418" t="str">
            <v>Sovereign Court</v>
          </cell>
          <cell r="F418" t="str">
            <v>Southam</v>
          </cell>
          <cell r="G418" t="str">
            <v>Warwickshire</v>
          </cell>
          <cell r="H418" t="str">
            <v>CV47 1UX</v>
          </cell>
          <cell r="I418">
            <v>25244.295568601941</v>
          </cell>
          <cell r="J418">
            <v>23714.338261413945</v>
          </cell>
          <cell r="K418">
            <v>0.01</v>
          </cell>
          <cell r="L418">
            <v>23477.194878799804</v>
          </cell>
          <cell r="M418">
            <v>7448516.0829271954</v>
          </cell>
        </row>
        <row r="419">
          <cell r="A419" t="str">
            <v>JE2718</v>
          </cell>
          <cell r="B419">
            <v>36433</v>
          </cell>
          <cell r="C419">
            <v>36433</v>
          </cell>
          <cell r="D419">
            <v>22</v>
          </cell>
          <cell r="E419" t="str">
            <v>Hinckes Road</v>
          </cell>
          <cell r="F419" t="str">
            <v>Tettenhall</v>
          </cell>
          <cell r="G419" t="str">
            <v>Wolverhampton</v>
          </cell>
          <cell r="H419" t="str">
            <v>WV6 8RJ</v>
          </cell>
          <cell r="I419">
            <v>25253.759428624813</v>
          </cell>
          <cell r="J419">
            <v>23723.228554162702</v>
          </cell>
          <cell r="K419">
            <v>0.01</v>
          </cell>
          <cell r="L419">
            <v>23485.996268621075</v>
          </cell>
          <cell r="M419">
            <v>7472002.0791958161</v>
          </cell>
        </row>
        <row r="420">
          <cell r="A420" t="str">
            <v>JE0786</v>
          </cell>
          <cell r="B420">
            <v>36433</v>
          </cell>
          <cell r="C420">
            <v>36433</v>
          </cell>
          <cell r="D420">
            <v>19</v>
          </cell>
          <cell r="E420" t="str">
            <v>Fleetcroft Road Upton</v>
          </cell>
          <cell r="F420" t="str">
            <v>Wirral</v>
          </cell>
          <cell r="G420" t="str">
            <v>Merseyside</v>
          </cell>
          <cell r="H420" t="str">
            <v>L49 5LZ</v>
          </cell>
          <cell r="I420">
            <v>25302.88428279067</v>
          </cell>
          <cell r="J420">
            <v>23769.376144439717</v>
          </cell>
          <cell r="K420">
            <v>0.01</v>
          </cell>
          <cell r="L420">
            <v>23531.682382995321</v>
          </cell>
          <cell r="M420">
            <v>7495533.7615788113</v>
          </cell>
        </row>
        <row r="421">
          <cell r="A421" t="str">
            <v>JE0127</v>
          </cell>
          <cell r="B421">
            <v>36433</v>
          </cell>
          <cell r="C421">
            <v>36433</v>
          </cell>
          <cell r="D421">
            <v>76</v>
          </cell>
          <cell r="E421" t="str">
            <v>Bromley Gardens</v>
          </cell>
          <cell r="F421" t="str">
            <v>Blyth</v>
          </cell>
          <cell r="G421" t="str">
            <v>Northumberland</v>
          </cell>
          <cell r="H421" t="str">
            <v>NE24 3TS</v>
          </cell>
          <cell r="I421">
            <v>25342.418933945446</v>
          </cell>
          <cell r="J421">
            <v>23806.514756130568</v>
          </cell>
          <cell r="K421">
            <v>0.01</v>
          </cell>
          <cell r="L421">
            <v>23568.449608569263</v>
          </cell>
          <cell r="M421">
            <v>7519102.2111873804</v>
          </cell>
        </row>
        <row r="422">
          <cell r="A422" t="str">
            <v>JE0139</v>
          </cell>
          <cell r="B422">
            <v>36433</v>
          </cell>
          <cell r="C422">
            <v>36433</v>
          </cell>
          <cell r="D422">
            <v>3</v>
          </cell>
          <cell r="E422" t="str">
            <v>St Marys Drive</v>
          </cell>
          <cell r="F422" t="str">
            <v>Sleaford</v>
          </cell>
          <cell r="G422" t="str">
            <v>Lincolnshire</v>
          </cell>
          <cell r="H422" t="str">
            <v>NG34 8AU</v>
          </cell>
          <cell r="I422">
            <v>25354.684254174383</v>
          </cell>
          <cell r="J422">
            <v>23818.036723618356</v>
          </cell>
          <cell r="K422">
            <v>0.01</v>
          </cell>
          <cell r="L422">
            <v>23579.856356382174</v>
          </cell>
          <cell r="M422">
            <v>7542682.0675437627</v>
          </cell>
        </row>
        <row r="423">
          <cell r="A423" t="str">
            <v>JE1412</v>
          </cell>
          <cell r="B423">
            <v>36433</v>
          </cell>
          <cell r="C423">
            <v>36433</v>
          </cell>
          <cell r="D423">
            <v>11</v>
          </cell>
          <cell r="E423" t="str">
            <v>Cornhampton Close</v>
          </cell>
          <cell r="F423" t="str">
            <v>Redditch</v>
          </cell>
          <cell r="G423" t="str">
            <v>Worcestershire</v>
          </cell>
          <cell r="H423" t="str">
            <v>B97 6SL</v>
          </cell>
          <cell r="I423">
            <v>25394.068566730351</v>
          </cell>
          <cell r="J423">
            <v>23855.03410814063</v>
          </cell>
          <cell r="K423">
            <v>0.01</v>
          </cell>
          <cell r="L423">
            <v>23616.483767059224</v>
          </cell>
          <cell r="M423">
            <v>7566298.5513108224</v>
          </cell>
        </row>
        <row r="424">
          <cell r="A424" t="str">
            <v>JE1994</v>
          </cell>
          <cell r="B424">
            <v>36433</v>
          </cell>
          <cell r="C424">
            <v>36433</v>
          </cell>
          <cell r="D424">
            <v>54</v>
          </cell>
          <cell r="E424" t="str">
            <v>Ross Road</v>
          </cell>
          <cell r="F424" t="str">
            <v>Maidenhead</v>
          </cell>
          <cell r="G424" t="str">
            <v>Berkshire</v>
          </cell>
          <cell r="H424" t="str">
            <v>SL6 2TD</v>
          </cell>
          <cell r="I424">
            <v>25399.484412501002</v>
          </cell>
          <cell r="J424">
            <v>23860.121720834275</v>
          </cell>
          <cell r="K424">
            <v>0.01</v>
          </cell>
          <cell r="L424">
            <v>23621.520503625932</v>
          </cell>
          <cell r="M424">
            <v>7589920.0718144486</v>
          </cell>
        </row>
        <row r="425">
          <cell r="A425" t="str">
            <v>JE1047</v>
          </cell>
          <cell r="B425">
            <v>36433</v>
          </cell>
          <cell r="C425">
            <v>36433</v>
          </cell>
          <cell r="D425" t="str">
            <v>21 Johnson Road</v>
          </cell>
          <cell r="E425" t="str">
            <v>St Osyth</v>
          </cell>
          <cell r="F425" t="str">
            <v>Clacton-on-Sea</v>
          </cell>
          <cell r="G425" t="str">
            <v>Essex</v>
          </cell>
          <cell r="H425" t="str">
            <v>CO16 8PL</v>
          </cell>
          <cell r="I425">
            <v>25444.921725528118</v>
          </cell>
          <cell r="J425">
            <v>23902.805257314292</v>
          </cell>
          <cell r="K425">
            <v>0.01</v>
          </cell>
          <cell r="L425">
            <v>23663.777204741149</v>
          </cell>
          <cell r="M425">
            <v>7613583.8490191894</v>
          </cell>
        </row>
        <row r="426">
          <cell r="A426" t="str">
            <v>JE1221</v>
          </cell>
          <cell r="B426">
            <v>36433</v>
          </cell>
          <cell r="C426">
            <v>36433</v>
          </cell>
          <cell r="D426">
            <v>5</v>
          </cell>
          <cell r="E426" t="str">
            <v>Harold Road</v>
          </cell>
          <cell r="F426" t="str">
            <v>Sittingbourne</v>
          </cell>
          <cell r="G426" t="str">
            <v>Kent</v>
          </cell>
          <cell r="H426" t="str">
            <v>ME10 3AJ</v>
          </cell>
          <cell r="I426">
            <v>25458.931423757807</v>
          </cell>
          <cell r="J426">
            <v>23915.965882924</v>
          </cell>
          <cell r="K426">
            <v>0.01</v>
          </cell>
          <cell r="L426">
            <v>23676.806224094758</v>
          </cell>
          <cell r="M426">
            <v>7637260.6552432841</v>
          </cell>
        </row>
        <row r="427">
          <cell r="A427" t="str">
            <v>JE0945</v>
          </cell>
          <cell r="B427">
            <v>36433</v>
          </cell>
          <cell r="C427">
            <v>36433</v>
          </cell>
          <cell r="D427">
            <v>66</v>
          </cell>
          <cell r="E427" t="str">
            <v>Ibbison Court</v>
          </cell>
          <cell r="F427" t="str">
            <v>Blackpool</v>
          </cell>
          <cell r="G427" t="str">
            <v>Lancashire</v>
          </cell>
          <cell r="H427" t="str">
            <v xml:space="preserve">FY1 </v>
          </cell>
          <cell r="I427">
            <v>25498.654578516587</v>
          </cell>
          <cell r="J427">
            <v>23953.281573758006</v>
          </cell>
          <cell r="K427">
            <v>0.01</v>
          </cell>
          <cell r="L427">
            <v>23713.748758020425</v>
          </cell>
          <cell r="M427">
            <v>7660974.4040013049</v>
          </cell>
        </row>
        <row r="428">
          <cell r="A428" t="str">
            <v>JE0301</v>
          </cell>
          <cell r="B428">
            <v>36433</v>
          </cell>
          <cell r="C428">
            <v>36433</v>
          </cell>
          <cell r="D428" t="str">
            <v>Lingmoor</v>
          </cell>
          <cell r="E428" t="str">
            <v>Chapel View</v>
          </cell>
          <cell r="F428" t="str">
            <v>Morecambe</v>
          </cell>
          <cell r="G428" t="str">
            <v>Lancashire</v>
          </cell>
          <cell r="H428" t="str">
            <v>LA3 3EP</v>
          </cell>
          <cell r="I428">
            <v>25540.704230927327</v>
          </cell>
          <cell r="J428">
            <v>23992.782762386276</v>
          </cell>
          <cell r="K428">
            <v>0.01</v>
          </cell>
          <cell r="L428">
            <v>23752.854934762414</v>
          </cell>
          <cell r="M428">
            <v>7684727.2589360671</v>
          </cell>
        </row>
        <row r="429">
          <cell r="A429" t="str">
            <v>JE0923</v>
          </cell>
          <cell r="B429">
            <v>36433</v>
          </cell>
          <cell r="C429">
            <v>36433</v>
          </cell>
          <cell r="D429" t="str">
            <v>5 Thistledown</v>
          </cell>
          <cell r="E429" t="str">
            <v>Carlton Colville</v>
          </cell>
          <cell r="F429" t="str">
            <v>Lowestoft</v>
          </cell>
          <cell r="G429" t="str">
            <v>Suffolk</v>
          </cell>
          <cell r="H429" t="str">
            <v>NR33 8SN</v>
          </cell>
          <cell r="I429">
            <v>25562.952480349872</v>
          </cell>
          <cell r="J429">
            <v>24013.682633055938</v>
          </cell>
          <cell r="K429">
            <v>0.01</v>
          </cell>
          <cell r="L429">
            <v>23773.545806725378</v>
          </cell>
          <cell r="M429">
            <v>7708500.8047427926</v>
          </cell>
        </row>
        <row r="430">
          <cell r="A430" t="str">
            <v>JE0916</v>
          </cell>
          <cell r="B430">
            <v>36433</v>
          </cell>
          <cell r="C430">
            <v>36433</v>
          </cell>
          <cell r="D430" t="str">
            <v>32 Summerfield Drive</v>
          </cell>
          <cell r="E430" t="str">
            <v>Llantrisant</v>
          </cell>
          <cell r="F430" t="str">
            <v>Pontyclun</v>
          </cell>
          <cell r="G430" t="str">
            <v>Mid Glamorgan</v>
          </cell>
          <cell r="H430" t="str">
            <v>CF72 8QF</v>
          </cell>
          <cell r="I430">
            <v>25568.907163732805</v>
          </cell>
          <cell r="J430">
            <v>24019.276426536875</v>
          </cell>
          <cell r="K430">
            <v>0.01</v>
          </cell>
          <cell r="L430">
            <v>23779.083662271507</v>
          </cell>
          <cell r="M430">
            <v>7732279.8884050641</v>
          </cell>
        </row>
        <row r="431">
          <cell r="A431" t="str">
            <v>JE1297</v>
          </cell>
          <cell r="B431">
            <v>36433</v>
          </cell>
          <cell r="C431">
            <v>36433</v>
          </cell>
          <cell r="D431">
            <v>96</v>
          </cell>
          <cell r="E431" t="str">
            <v>June Avenue</v>
          </cell>
          <cell r="F431" t="str">
            <v>Leicester</v>
          </cell>
          <cell r="G431" t="str">
            <v>Leicestershire</v>
          </cell>
          <cell r="H431" t="str">
            <v>LE4 9TE</v>
          </cell>
          <cell r="I431">
            <v>25572.598956705908</v>
          </cell>
          <cell r="J431">
            <v>24022.744474481307</v>
          </cell>
          <cell r="K431">
            <v>0.01</v>
          </cell>
          <cell r="L431">
            <v>23782.517029736493</v>
          </cell>
          <cell r="M431">
            <v>7756062.4054348003</v>
          </cell>
        </row>
        <row r="432">
          <cell r="A432" t="str">
            <v>JE1284</v>
          </cell>
          <cell r="B432">
            <v>36433</v>
          </cell>
          <cell r="C432">
            <v>36433</v>
          </cell>
          <cell r="D432">
            <v>2</v>
          </cell>
          <cell r="E432" t="str">
            <v>Encombe Road</v>
          </cell>
          <cell r="F432" t="str">
            <v>Wareham</v>
          </cell>
          <cell r="G432" t="str">
            <v>Dorset</v>
          </cell>
          <cell r="H432" t="str">
            <v>BH20 4PS</v>
          </cell>
          <cell r="I432">
            <v>25576.329832562715</v>
          </cell>
          <cell r="J432">
            <v>24026.249236649823</v>
          </cell>
          <cell r="K432">
            <v>0.01</v>
          </cell>
          <cell r="L432">
            <v>23785.986744283324</v>
          </cell>
          <cell r="M432">
            <v>7779848.392179084</v>
          </cell>
        </row>
        <row r="433">
          <cell r="A433" t="str">
            <v>JE2361</v>
          </cell>
          <cell r="B433">
            <v>36433</v>
          </cell>
          <cell r="C433">
            <v>36433</v>
          </cell>
          <cell r="D433">
            <v>12</v>
          </cell>
          <cell r="E433" t="str">
            <v>Elizabeth Close</v>
          </cell>
          <cell r="F433" t="str">
            <v>Lowestoft</v>
          </cell>
          <cell r="G433" t="str">
            <v>Suffolk</v>
          </cell>
          <cell r="H433" t="str">
            <v>NR32 2RE</v>
          </cell>
          <cell r="I433">
            <v>25578.327339643518</v>
          </cell>
          <cell r="J433">
            <v>24028.125682695423</v>
          </cell>
          <cell r="K433">
            <v>0.01</v>
          </cell>
          <cell r="L433">
            <v>23787.844425868469</v>
          </cell>
          <cell r="M433">
            <v>7803636.2366049523</v>
          </cell>
        </row>
        <row r="434">
          <cell r="A434" t="str">
            <v>JE0191</v>
          </cell>
          <cell r="B434">
            <v>36433</v>
          </cell>
          <cell r="C434">
            <v>36433</v>
          </cell>
          <cell r="D434">
            <v>28</v>
          </cell>
          <cell r="E434" t="str">
            <v>Denys Road</v>
          </cell>
          <cell r="F434" t="str">
            <v>Ellacombe</v>
          </cell>
          <cell r="G434" t="str">
            <v>Torquay</v>
          </cell>
          <cell r="H434" t="str">
            <v>TQ1 1JL</v>
          </cell>
          <cell r="I434">
            <v>25579.922231152985</v>
          </cell>
          <cell r="J434">
            <v>24029.62391411341</v>
          </cell>
          <cell r="K434">
            <v>0.01</v>
          </cell>
          <cell r="L434">
            <v>23789.327674972275</v>
          </cell>
          <cell r="M434">
            <v>7827425.5642799241</v>
          </cell>
        </row>
        <row r="435">
          <cell r="A435" t="str">
            <v>JE0149</v>
          </cell>
          <cell r="B435">
            <v>36433</v>
          </cell>
          <cell r="C435">
            <v>36433</v>
          </cell>
          <cell r="D435">
            <v>31</v>
          </cell>
          <cell r="E435" t="str">
            <v>Glanmorfa</v>
          </cell>
          <cell r="F435" t="str">
            <v>Ferryside</v>
          </cell>
          <cell r="G435" t="str">
            <v>Carmarthenshire</v>
          </cell>
          <cell r="H435" t="str">
            <v>SA17 5TF</v>
          </cell>
          <cell r="I435">
            <v>25592.97431512484</v>
          </cell>
          <cell r="J435">
            <v>24041.884962693031</v>
          </cell>
          <cell r="K435">
            <v>0.01</v>
          </cell>
          <cell r="L435">
            <v>23801.466113066101</v>
          </cell>
          <cell r="M435">
            <v>7851227.0303929904</v>
          </cell>
        </row>
        <row r="436">
          <cell r="A436" t="str">
            <v>JE2322</v>
          </cell>
          <cell r="B436">
            <v>36433</v>
          </cell>
          <cell r="C436">
            <v>36433</v>
          </cell>
          <cell r="D436">
            <v>6</v>
          </cell>
          <cell r="E436" t="str">
            <v>Jubilee Close</v>
          </cell>
          <cell r="F436" t="str">
            <v>Skegness</v>
          </cell>
          <cell r="G436" t="str">
            <v>Lincolnshire</v>
          </cell>
          <cell r="H436" t="str">
            <v>PE24 5PX</v>
          </cell>
          <cell r="I436">
            <v>25600.196795022312</v>
          </cell>
          <cell r="J436">
            <v>24048.669716536107</v>
          </cell>
          <cell r="K436">
            <v>0.01</v>
          </cell>
          <cell r="L436">
            <v>23808.183019370746</v>
          </cell>
          <cell r="M436">
            <v>7875035.2134123612</v>
          </cell>
        </row>
        <row r="437">
          <cell r="A437" t="str">
            <v>JE2465</v>
          </cell>
          <cell r="B437">
            <v>36433</v>
          </cell>
          <cell r="C437">
            <v>36433</v>
          </cell>
          <cell r="D437">
            <v>1</v>
          </cell>
          <cell r="E437" t="str">
            <v>Culworth Drive</v>
          </cell>
          <cell r="F437" t="str">
            <v>Wigston Magna</v>
          </cell>
          <cell r="G437" t="str">
            <v>Leicestershire</v>
          </cell>
          <cell r="H437" t="str">
            <v>LE18 3XG</v>
          </cell>
          <cell r="I437">
            <v>25615.041808503891</v>
          </cell>
          <cell r="J437">
            <v>24062.615032230926</v>
          </cell>
          <cell r="K437">
            <v>0.01</v>
          </cell>
          <cell r="L437">
            <v>23821.988881908615</v>
          </cell>
          <cell r="M437">
            <v>7898857.2022942696</v>
          </cell>
        </row>
        <row r="438">
          <cell r="A438" t="str">
            <v>JE1944</v>
          </cell>
          <cell r="B438">
            <v>36433</v>
          </cell>
          <cell r="C438">
            <v>36433</v>
          </cell>
          <cell r="D438">
            <v>83</v>
          </cell>
          <cell r="E438" t="str">
            <v>Minster Drive</v>
          </cell>
          <cell r="F438" t="str">
            <v>Cherry Willingham</v>
          </cell>
          <cell r="G438" t="str">
            <v>Lincoln</v>
          </cell>
          <cell r="H438" t="str">
            <v>LN3 4LH</v>
          </cell>
          <cell r="I438">
            <v>25628.188103609635</v>
          </cell>
          <cell r="J438">
            <v>24074.964582178745</v>
          </cell>
          <cell r="K438">
            <v>0.01</v>
          </cell>
          <cell r="L438">
            <v>23834.214936356959</v>
          </cell>
          <cell r="M438">
            <v>7922691.4172306266</v>
          </cell>
        </row>
        <row r="439">
          <cell r="A439" t="str">
            <v>JE0653</v>
          </cell>
          <cell r="B439">
            <v>36433</v>
          </cell>
          <cell r="C439">
            <v>36433</v>
          </cell>
          <cell r="D439">
            <v>40</v>
          </cell>
          <cell r="E439" t="str">
            <v>Severn Grove</v>
          </cell>
          <cell r="F439" t="str">
            <v xml:space="preserve">Canton </v>
          </cell>
          <cell r="G439" t="str">
            <v>Cardiff</v>
          </cell>
          <cell r="H439" t="str">
            <v>CF1 9EN</v>
          </cell>
          <cell r="I439">
            <v>25647.409215178599</v>
          </cell>
          <cell r="J439">
            <v>24093.020777895046</v>
          </cell>
          <cell r="K439">
            <v>0.01</v>
          </cell>
          <cell r="L439">
            <v>23852.090570116095</v>
          </cell>
          <cell r="M439">
            <v>7946543.507800743</v>
          </cell>
        </row>
        <row r="440">
          <cell r="A440" t="str">
            <v>JE0919</v>
          </cell>
          <cell r="B440">
            <v>36433</v>
          </cell>
          <cell r="C440">
            <v>36433</v>
          </cell>
          <cell r="D440">
            <v>14</v>
          </cell>
          <cell r="E440" t="str">
            <v>Parkland Drive</v>
          </cell>
          <cell r="F440" t="str">
            <v>Oadby</v>
          </cell>
          <cell r="G440" t="str">
            <v>Leicester</v>
          </cell>
          <cell r="H440" t="str">
            <v>LE2 4DG</v>
          </cell>
          <cell r="I440">
            <v>25657.200169997079</v>
          </cell>
          <cell r="J440">
            <v>24102.218341512405</v>
          </cell>
          <cell r="K440">
            <v>0.01</v>
          </cell>
          <cell r="L440">
            <v>23861.196158097282</v>
          </cell>
          <cell r="M440">
            <v>7970404.7039588401</v>
          </cell>
        </row>
        <row r="441">
          <cell r="A441" t="str">
            <v>JE1166</v>
          </cell>
          <cell r="B441">
            <v>36433</v>
          </cell>
          <cell r="C441">
            <v>36433</v>
          </cell>
          <cell r="D441" t="str">
            <v>2  Wrenbury Ave</v>
          </cell>
          <cell r="E441" t="str">
            <v>Wrenbury Avenue</v>
          </cell>
          <cell r="F441" t="str">
            <v>Leeds</v>
          </cell>
          <cell r="G441">
            <v>0</v>
          </cell>
          <cell r="H441" t="str">
            <v>LS16 7EQ</v>
          </cell>
          <cell r="I441">
            <v>25716.148750412674</v>
          </cell>
          <cell r="J441">
            <v>24157.594280690693</v>
          </cell>
          <cell r="K441">
            <v>0.01</v>
          </cell>
          <cell r="L441">
            <v>23916.018337883786</v>
          </cell>
          <cell r="M441">
            <v>7994320.7222967241</v>
          </cell>
        </row>
        <row r="442">
          <cell r="A442" t="str">
            <v>JE0807</v>
          </cell>
          <cell r="B442">
            <v>36433</v>
          </cell>
          <cell r="C442">
            <v>36433</v>
          </cell>
          <cell r="D442" t="str">
            <v>Tucepi</v>
          </cell>
          <cell r="E442" t="str">
            <v>Drinkwater Close</v>
          </cell>
          <cell r="F442" t="str">
            <v>Hingham</v>
          </cell>
          <cell r="G442" t="str">
            <v>Norfolk</v>
          </cell>
          <cell r="H442" t="str">
            <v>NR9 4LU</v>
          </cell>
          <cell r="I442">
            <v>25733.021267461248</v>
          </cell>
          <cell r="J442">
            <v>24173.444220948444</v>
          </cell>
          <cell r="K442">
            <v>0.01</v>
          </cell>
          <cell r="L442">
            <v>23931.709778738961</v>
          </cell>
          <cell r="M442">
            <v>8018252.4320754632</v>
          </cell>
        </row>
        <row r="443">
          <cell r="A443" t="str">
            <v>JE2572</v>
          </cell>
          <cell r="B443">
            <v>36433</v>
          </cell>
          <cell r="C443">
            <v>36433</v>
          </cell>
          <cell r="D443">
            <v>9</v>
          </cell>
          <cell r="E443" t="str">
            <v>Wakefield Close</v>
          </cell>
          <cell r="F443" t="str">
            <v>Colchester</v>
          </cell>
          <cell r="G443" t="str">
            <v>Essex</v>
          </cell>
          <cell r="H443" t="str">
            <v>CO1 2SD</v>
          </cell>
          <cell r="I443">
            <v>25751.483470540239</v>
          </cell>
          <cell r="J443">
            <v>24190.787502628711</v>
          </cell>
          <cell r="K443">
            <v>0.01</v>
          </cell>
          <cell r="L443">
            <v>23948.879627602422</v>
          </cell>
          <cell r="M443">
            <v>8042201.3117030654</v>
          </cell>
        </row>
        <row r="444">
          <cell r="A444" t="str">
            <v>JE1668</v>
          </cell>
          <cell r="B444">
            <v>36433</v>
          </cell>
          <cell r="C444">
            <v>36433</v>
          </cell>
          <cell r="D444">
            <v>32</v>
          </cell>
          <cell r="E444" t="str">
            <v>Reeves Road</v>
          </cell>
          <cell r="F444" t="str">
            <v>Chorlton Cum Hardy</v>
          </cell>
          <cell r="G444" t="str">
            <v>Manchester</v>
          </cell>
          <cell r="H444" t="str">
            <v>M21 8BT</v>
          </cell>
          <cell r="I444">
            <v>25825.749346842793</v>
          </cell>
          <cell r="J444">
            <v>24260.552416731109</v>
          </cell>
          <cell r="K444">
            <v>0.01</v>
          </cell>
          <cell r="L444">
            <v>24017.946892563796</v>
          </cell>
          <cell r="M444">
            <v>8066219.2585956296</v>
          </cell>
        </row>
        <row r="445">
          <cell r="A445" t="str">
            <v>JE1737</v>
          </cell>
          <cell r="B445">
            <v>36433</v>
          </cell>
          <cell r="C445">
            <v>36433</v>
          </cell>
          <cell r="D445">
            <v>18</v>
          </cell>
          <cell r="E445" t="str">
            <v>The Glades, Launton</v>
          </cell>
          <cell r="F445" t="str">
            <v>Bicester</v>
          </cell>
          <cell r="G445" t="str">
            <v>Oxfordshire</v>
          </cell>
          <cell r="H445" t="str">
            <v>OX6 0ED</v>
          </cell>
          <cell r="I445">
            <v>25829.781176682773</v>
          </cell>
          <cell r="J445">
            <v>24264.339893247452</v>
          </cell>
          <cell r="K445">
            <v>0.01</v>
          </cell>
          <cell r="L445">
            <v>24021.696494314976</v>
          </cell>
          <cell r="M445">
            <v>8090240.9550899444</v>
          </cell>
        </row>
        <row r="446">
          <cell r="A446" t="str">
            <v>JE1886</v>
          </cell>
          <cell r="B446">
            <v>36433</v>
          </cell>
          <cell r="C446">
            <v>36433</v>
          </cell>
          <cell r="D446">
            <v>21</v>
          </cell>
          <cell r="E446" t="str">
            <v>The Dell</v>
          </cell>
          <cell r="F446" t="str">
            <v>Birmingham</v>
          </cell>
          <cell r="G446" t="str">
            <v>West Midlands</v>
          </cell>
          <cell r="H446" t="str">
            <v>B31 5SL</v>
          </cell>
          <cell r="I446">
            <v>25860.422109451607</v>
          </cell>
          <cell r="J446">
            <v>24293.123799787874</v>
          </cell>
          <cell r="K446">
            <v>0.01</v>
          </cell>
          <cell r="L446">
            <v>24050.192561789994</v>
          </cell>
          <cell r="M446">
            <v>8114291.1476517348</v>
          </cell>
        </row>
        <row r="447">
          <cell r="A447" t="str">
            <v>JE1501</v>
          </cell>
          <cell r="B447">
            <v>36433</v>
          </cell>
          <cell r="C447">
            <v>36433</v>
          </cell>
          <cell r="D447">
            <v>14</v>
          </cell>
          <cell r="E447" t="str">
            <v>Woodcote</v>
          </cell>
          <cell r="F447" t="str">
            <v>Killay</v>
          </cell>
          <cell r="G447" t="str">
            <v>Swansea</v>
          </cell>
          <cell r="H447" t="str">
            <v>SA2 7AZ</v>
          </cell>
          <cell r="I447">
            <v>25864.026737559874</v>
          </cell>
          <cell r="J447">
            <v>24296.509965586549</v>
          </cell>
          <cell r="K447">
            <v>0.01</v>
          </cell>
          <cell r="L447">
            <v>24053.544865930682</v>
          </cell>
          <cell r="M447">
            <v>8138344.6925176652</v>
          </cell>
        </row>
        <row r="448">
          <cell r="A448" t="str">
            <v>JE0820</v>
          </cell>
          <cell r="B448">
            <v>36433</v>
          </cell>
          <cell r="C448">
            <v>36433</v>
          </cell>
          <cell r="D448">
            <v>53</v>
          </cell>
          <cell r="E448" t="str">
            <v>Mitchell Road</v>
          </cell>
          <cell r="F448" t="str">
            <v>St. Helens</v>
          </cell>
          <cell r="G448" t="str">
            <v>Merseyside</v>
          </cell>
          <cell r="H448" t="str">
            <v>WA10 3EX</v>
          </cell>
          <cell r="I448">
            <v>25917.273434850507</v>
          </cell>
          <cell r="J448">
            <v>24346.529590314112</v>
          </cell>
          <cell r="K448">
            <v>0.01</v>
          </cell>
          <cell r="L448">
            <v>24103.064294410971</v>
          </cell>
          <cell r="M448">
            <v>8162447.7568120761</v>
          </cell>
        </row>
        <row r="449">
          <cell r="A449" t="str">
            <v>JE2066</v>
          </cell>
          <cell r="B449">
            <v>36433</v>
          </cell>
          <cell r="C449">
            <v>36433</v>
          </cell>
          <cell r="D449" t="str">
            <v>5 Sefton Drive</v>
          </cell>
          <cell r="E449" t="str">
            <v>Maghull</v>
          </cell>
          <cell r="F449" t="str">
            <v>Liverpool</v>
          </cell>
          <cell r="G449" t="str">
            <v>Merseyside</v>
          </cell>
          <cell r="H449" t="str">
            <v>L31 8AG</v>
          </cell>
          <cell r="I449">
            <v>25924.950893463716</v>
          </cell>
          <cell r="J449">
            <v>24353.741748405308</v>
          </cell>
          <cell r="K449">
            <v>0.01</v>
          </cell>
          <cell r="L449">
            <v>24110.204330921253</v>
          </cell>
          <cell r="M449">
            <v>8186557.9611429973</v>
          </cell>
        </row>
        <row r="450">
          <cell r="A450" t="str">
            <v>JE0338</v>
          </cell>
          <cell r="B450">
            <v>36433</v>
          </cell>
          <cell r="C450">
            <v>36433</v>
          </cell>
          <cell r="D450">
            <v>2</v>
          </cell>
          <cell r="E450" t="str">
            <v>Eltham Avenue</v>
          </cell>
          <cell r="F450" t="str">
            <v>Stockport</v>
          </cell>
          <cell r="G450" t="str">
            <v>Cheshire</v>
          </cell>
          <cell r="H450" t="str">
            <v>SK2 7PJ</v>
          </cell>
          <cell r="I450">
            <v>25928.755814051394</v>
          </cell>
          <cell r="J450">
            <v>24357.316067745247</v>
          </cell>
          <cell r="K450">
            <v>0.01</v>
          </cell>
          <cell r="L450">
            <v>24113.742907067794</v>
          </cell>
          <cell r="M450">
            <v>8210671.704050065</v>
          </cell>
        </row>
        <row r="451">
          <cell r="A451" t="str">
            <v>JE1292</v>
          </cell>
          <cell r="B451">
            <v>36433</v>
          </cell>
          <cell r="C451">
            <v>36433</v>
          </cell>
          <cell r="D451">
            <v>20</v>
          </cell>
          <cell r="E451" t="str">
            <v>Thorndike Road</v>
          </cell>
          <cell r="F451" t="str">
            <v>Southampton</v>
          </cell>
          <cell r="G451">
            <v>0</v>
          </cell>
          <cell r="H451" t="str">
            <v>SO16 6FN</v>
          </cell>
          <cell r="I451">
            <v>25936.615942241442</v>
          </cell>
          <cell r="J451">
            <v>24364.699824529838</v>
          </cell>
          <cell r="K451">
            <v>0.01</v>
          </cell>
          <cell r="L451">
            <v>24121.05282628454</v>
          </cell>
          <cell r="M451">
            <v>8234792.7568763494</v>
          </cell>
        </row>
        <row r="452">
          <cell r="A452" t="str">
            <v>JE0072</v>
          </cell>
          <cell r="B452">
            <v>36433</v>
          </cell>
          <cell r="C452">
            <v>36433</v>
          </cell>
          <cell r="D452">
            <v>5</v>
          </cell>
          <cell r="E452" t="str">
            <v>Bryn Heulog</v>
          </cell>
          <cell r="F452" t="str">
            <v>Old Colwyn</v>
          </cell>
          <cell r="G452" t="str">
            <v>Clwyd</v>
          </cell>
          <cell r="H452" t="str">
            <v>LL29 9NY</v>
          </cell>
          <cell r="I452">
            <v>25966.841031519038</v>
          </cell>
          <cell r="J452">
            <v>24393.09309021485</v>
          </cell>
          <cell r="K452">
            <v>0.01</v>
          </cell>
          <cell r="L452">
            <v>24149.162159312702</v>
          </cell>
          <cell r="M452">
            <v>8258941.919035662</v>
          </cell>
        </row>
        <row r="453">
          <cell r="A453" t="str">
            <v>JE0694</v>
          </cell>
          <cell r="B453">
            <v>36433</v>
          </cell>
          <cell r="C453">
            <v>36433</v>
          </cell>
          <cell r="D453" t="str">
            <v>4 Vicar Park Road</v>
          </cell>
          <cell r="E453" t="str">
            <v>Norton Tower</v>
          </cell>
          <cell r="F453" t="str">
            <v>Halifax</v>
          </cell>
          <cell r="G453" t="str">
            <v>West Yorkshire</v>
          </cell>
          <cell r="H453" t="str">
            <v>HX2 0NL</v>
          </cell>
          <cell r="I453">
            <v>25976.090487436555</v>
          </cell>
          <cell r="J453">
            <v>24401.781973046458</v>
          </cell>
          <cell r="K453">
            <v>0.01</v>
          </cell>
          <cell r="L453">
            <v>24157.764153315995</v>
          </cell>
          <cell r="M453">
            <v>8283099.6831889777</v>
          </cell>
        </row>
        <row r="454">
          <cell r="A454" t="str">
            <v>JE0824</v>
          </cell>
          <cell r="B454">
            <v>36433</v>
          </cell>
          <cell r="C454">
            <v>36433</v>
          </cell>
          <cell r="D454">
            <v>19</v>
          </cell>
          <cell r="E454" t="str">
            <v>The Evergreens</v>
          </cell>
          <cell r="F454" t="str">
            <v>Feniscowles</v>
          </cell>
          <cell r="G454" t="str">
            <v>Blackburn</v>
          </cell>
          <cell r="H454" t="str">
            <v>BB2 5AA</v>
          </cell>
          <cell r="I454">
            <v>26028.162557121672</v>
          </cell>
          <cell r="J454">
            <v>24450.698159720359</v>
          </cell>
          <cell r="K454">
            <v>0.01</v>
          </cell>
          <cell r="L454">
            <v>24206.191178123154</v>
          </cell>
          <cell r="M454">
            <v>8307305.8743671011</v>
          </cell>
        </row>
        <row r="455">
          <cell r="A455" t="str">
            <v>JE0483</v>
          </cell>
          <cell r="B455">
            <v>36433</v>
          </cell>
          <cell r="C455">
            <v>36433</v>
          </cell>
          <cell r="D455" t="str">
            <v>35 Pinewood Avenue</v>
          </cell>
          <cell r="E455" t="str">
            <v>Connahs Quay</v>
          </cell>
          <cell r="F455" t="str">
            <v>Deeside</v>
          </cell>
          <cell r="G455" t="str">
            <v>Clwyd</v>
          </cell>
          <cell r="H455" t="str">
            <v>CH5 4SJ</v>
          </cell>
          <cell r="I455">
            <v>26055.157886345525</v>
          </cell>
          <cell r="J455">
            <v>24476.05740838519</v>
          </cell>
          <cell r="K455">
            <v>0.01</v>
          </cell>
          <cell r="L455">
            <v>24231.296834301338</v>
          </cell>
          <cell r="M455">
            <v>8331537.1712014023</v>
          </cell>
        </row>
        <row r="456">
          <cell r="A456" t="str">
            <v>JE1705</v>
          </cell>
          <cell r="B456">
            <v>36433</v>
          </cell>
          <cell r="C456">
            <v>36433</v>
          </cell>
          <cell r="D456">
            <v>2</v>
          </cell>
          <cell r="E456" t="str">
            <v>Pickering Road</v>
          </cell>
          <cell r="F456" t="str">
            <v>Broughton Astley</v>
          </cell>
          <cell r="G456" t="str">
            <v>Leicester</v>
          </cell>
          <cell r="H456" t="str">
            <v>LE9 6WA</v>
          </cell>
          <cell r="I456">
            <v>26073.610657189594</v>
          </cell>
          <cell r="J456">
            <v>24493.391829481134</v>
          </cell>
          <cell r="K456">
            <v>0.01</v>
          </cell>
          <cell r="L456">
            <v>24248.45791118632</v>
          </cell>
          <cell r="M456">
            <v>8355785.6291125882</v>
          </cell>
        </row>
        <row r="457">
          <cell r="A457" t="str">
            <v>JE0777</v>
          </cell>
          <cell r="B457">
            <v>36433</v>
          </cell>
          <cell r="C457">
            <v>36433</v>
          </cell>
          <cell r="D457">
            <v>14</v>
          </cell>
          <cell r="E457" t="str">
            <v>Severn Drive</v>
          </cell>
          <cell r="F457" t="str">
            <v>Guisborough</v>
          </cell>
          <cell r="G457" t="str">
            <v>Cleveland</v>
          </cell>
          <cell r="H457" t="str">
            <v>TS14 8AU</v>
          </cell>
          <cell r="I457">
            <v>26091.434147097701</v>
          </cell>
          <cell r="J457">
            <v>24510.135107879658</v>
          </cell>
          <cell r="K457">
            <v>0.01</v>
          </cell>
          <cell r="L457">
            <v>24265.033756800862</v>
          </cell>
          <cell r="M457">
            <v>8380050.6628693892</v>
          </cell>
        </row>
        <row r="458">
          <cell r="A458" t="str">
            <v>JE1057</v>
          </cell>
          <cell r="B458">
            <v>36433</v>
          </cell>
          <cell r="C458">
            <v>36433</v>
          </cell>
          <cell r="D458">
            <v>4</v>
          </cell>
          <cell r="E458" t="str">
            <v>North Square</v>
          </cell>
          <cell r="F458" t="str">
            <v>Thornton-Cleveleys</v>
          </cell>
          <cell r="G458" t="str">
            <v>Lancashire</v>
          </cell>
          <cell r="H458" t="str">
            <v>FY5 1HX</v>
          </cell>
          <cell r="I458">
            <v>26099.866783781439</v>
          </cell>
          <cell r="J458">
            <v>24518.056675673473</v>
          </cell>
          <cell r="K458">
            <v>0.01</v>
          </cell>
          <cell r="L458">
            <v>24272.876108916738</v>
          </cell>
          <cell r="M458">
            <v>8404323.5389783066</v>
          </cell>
        </row>
        <row r="459">
          <cell r="A459" t="str">
            <v>JE0513</v>
          </cell>
          <cell r="B459">
            <v>36433</v>
          </cell>
          <cell r="C459">
            <v>36433</v>
          </cell>
          <cell r="D459">
            <v>5</v>
          </cell>
          <cell r="E459" t="str">
            <v>Lucombe Drive</v>
          </cell>
          <cell r="F459" t="str">
            <v>Wisbech</v>
          </cell>
          <cell r="G459" t="str">
            <v>Cambridgeshire</v>
          </cell>
          <cell r="H459" t="str">
            <v>PE13 3RZ</v>
          </cell>
          <cell r="I459">
            <v>26115.968166566159</v>
          </cell>
          <cell r="J459">
            <v>24533.182217077301</v>
          </cell>
          <cell r="K459">
            <v>0.01</v>
          </cell>
          <cell r="L459">
            <v>24287.850394906527</v>
          </cell>
          <cell r="M459">
            <v>8428611.3893732131</v>
          </cell>
        </row>
        <row r="460">
          <cell r="A460" t="str">
            <v>JE1384</v>
          </cell>
          <cell r="B460">
            <v>36433</v>
          </cell>
          <cell r="C460">
            <v>36433</v>
          </cell>
          <cell r="D460">
            <v>55</v>
          </cell>
          <cell r="E460" t="str">
            <v>Silver Street</v>
          </cell>
          <cell r="F460" t="str">
            <v>Thorverton</v>
          </cell>
          <cell r="G460" t="str">
            <v>Exeter</v>
          </cell>
          <cell r="H460" t="str">
            <v>EX5 5LT</v>
          </cell>
          <cell r="I460">
            <v>26119.047457135603</v>
          </cell>
          <cell r="J460">
            <v>24536.074883975867</v>
          </cell>
          <cell r="K460">
            <v>0.01</v>
          </cell>
          <cell r="L460">
            <v>24290.71413513611</v>
          </cell>
          <cell r="M460">
            <v>8452902.1035083495</v>
          </cell>
        </row>
        <row r="461">
          <cell r="A461" t="str">
            <v>JE0708</v>
          </cell>
          <cell r="B461">
            <v>36433</v>
          </cell>
          <cell r="C461">
            <v>36433</v>
          </cell>
          <cell r="D461">
            <v>11</v>
          </cell>
          <cell r="E461" t="str">
            <v>Bonville Crescent</v>
          </cell>
          <cell r="F461" t="str">
            <v>Tiverton</v>
          </cell>
          <cell r="G461" t="str">
            <v>Devon</v>
          </cell>
          <cell r="H461" t="str">
            <v>EX16 4BN</v>
          </cell>
          <cell r="I461">
            <v>26129.030862873216</v>
          </cell>
          <cell r="J461">
            <v>24545.453234820292</v>
          </cell>
          <cell r="K461">
            <v>0.01</v>
          </cell>
          <cell r="L461">
            <v>24299.99870247209</v>
          </cell>
          <cell r="M461">
            <v>8477202.1022108216</v>
          </cell>
        </row>
        <row r="462">
          <cell r="A462" t="str">
            <v>JE1024</v>
          </cell>
          <cell r="B462">
            <v>36433</v>
          </cell>
          <cell r="C462">
            <v>36433</v>
          </cell>
          <cell r="D462">
            <v>22</v>
          </cell>
          <cell r="E462" t="str">
            <v>Breton Avenue</v>
          </cell>
          <cell r="F462" t="str">
            <v>March</v>
          </cell>
          <cell r="G462" t="str">
            <v>Cambridgeshire</v>
          </cell>
          <cell r="H462" t="str">
            <v>PE15 9EY</v>
          </cell>
          <cell r="I462">
            <v>26129.909334218595</v>
          </cell>
          <cell r="J462">
            <v>24546.278465478073</v>
          </cell>
          <cell r="K462">
            <v>0.01</v>
          </cell>
          <cell r="L462">
            <v>24300.815680823292</v>
          </cell>
          <cell r="M462">
            <v>8501502.9178916458</v>
          </cell>
        </row>
        <row r="463">
          <cell r="A463" t="str">
            <v>JE2123</v>
          </cell>
          <cell r="B463">
            <v>36433</v>
          </cell>
          <cell r="C463">
            <v>36433</v>
          </cell>
          <cell r="D463">
            <v>3</v>
          </cell>
          <cell r="E463" t="str">
            <v>Mill Lane</v>
          </cell>
          <cell r="F463" t="str">
            <v>Cotgrave</v>
          </cell>
          <cell r="G463" t="str">
            <v>Nottingham</v>
          </cell>
          <cell r="H463" t="str">
            <v>NG12 3HP</v>
          </cell>
          <cell r="I463">
            <v>26160.69815360225</v>
          </cell>
          <cell r="J463">
            <v>24575.201295808172</v>
          </cell>
          <cell r="K463">
            <v>0.01</v>
          </cell>
          <cell r="L463">
            <v>24329.449282850092</v>
          </cell>
          <cell r="M463">
            <v>8525832.367174495</v>
          </cell>
        </row>
        <row r="464">
          <cell r="A464" t="str">
            <v>JE0125</v>
          </cell>
          <cell r="B464">
            <v>36433</v>
          </cell>
          <cell r="C464">
            <v>36433</v>
          </cell>
          <cell r="D464">
            <v>158</v>
          </cell>
          <cell r="E464" t="str">
            <v>Woodland Road</v>
          </cell>
          <cell r="F464" t="str">
            <v>Hellesdon</v>
          </cell>
          <cell r="G464" t="str">
            <v>Norwich</v>
          </cell>
          <cell r="H464" t="str">
            <v>NR6 5RQ</v>
          </cell>
          <cell r="I464">
            <v>26174.418852628234</v>
          </cell>
          <cell r="J464">
            <v>24588.090437317431</v>
          </cell>
          <cell r="K464">
            <v>0.01</v>
          </cell>
          <cell r="L464">
            <v>24342.209532944256</v>
          </cell>
          <cell r="M464">
            <v>8550174.5767074395</v>
          </cell>
        </row>
        <row r="465">
          <cell r="A465" t="str">
            <v>JE0813</v>
          </cell>
          <cell r="B465">
            <v>36433</v>
          </cell>
          <cell r="C465">
            <v>36433</v>
          </cell>
          <cell r="D465">
            <v>16</v>
          </cell>
          <cell r="E465" t="str">
            <v>Middlefield Road</v>
          </cell>
          <cell r="F465" t="str">
            <v>Redcar</v>
          </cell>
          <cell r="G465" t="str">
            <v>Cleveland</v>
          </cell>
          <cell r="H465" t="str">
            <v>TS11 6EQ</v>
          </cell>
          <cell r="I465">
            <v>26183.690615959535</v>
          </cell>
          <cell r="J465">
            <v>24596.800275598351</v>
          </cell>
          <cell r="K465">
            <v>0.01</v>
          </cell>
          <cell r="L465">
            <v>24350.832272842366</v>
          </cell>
          <cell r="M465">
            <v>8574525.408980282</v>
          </cell>
        </row>
        <row r="466">
          <cell r="A466" t="str">
            <v>JE2094</v>
          </cell>
          <cell r="B466">
            <v>36433</v>
          </cell>
          <cell r="C466">
            <v>36433</v>
          </cell>
          <cell r="D466" t="str">
            <v>1 Eastern Road</v>
          </cell>
          <cell r="E466" t="str">
            <v>Thorpe St Andrew</v>
          </cell>
          <cell r="F466" t="str">
            <v>Norwich</v>
          </cell>
          <cell r="G466" t="str">
            <v>Norfolk</v>
          </cell>
          <cell r="H466" t="str">
            <v>NR7 0UJ</v>
          </cell>
          <cell r="I466">
            <v>26185.337517448708</v>
          </cell>
          <cell r="J466">
            <v>24598.347364876059</v>
          </cell>
          <cell r="K466">
            <v>0.01</v>
          </cell>
          <cell r="L466">
            <v>24352.363891227298</v>
          </cell>
          <cell r="M466">
            <v>8598877.7728715092</v>
          </cell>
        </row>
        <row r="467">
          <cell r="A467" t="str">
            <v>JE0951</v>
          </cell>
          <cell r="B467">
            <v>36433</v>
          </cell>
          <cell r="C467">
            <v>36433</v>
          </cell>
          <cell r="D467" t="str">
            <v>14 Coronation Road</v>
          </cell>
          <cell r="E467" t="str">
            <v>Stanley</v>
          </cell>
          <cell r="F467" t="str">
            <v>Ilkeston</v>
          </cell>
          <cell r="G467" t="str">
            <v>Derbyshire</v>
          </cell>
          <cell r="H467" t="str">
            <v>DE7 6FE</v>
          </cell>
          <cell r="I467">
            <v>26205.70491575389</v>
          </cell>
          <cell r="J467">
            <v>24617.480375405168</v>
          </cell>
          <cell r="K467">
            <v>0.01</v>
          </cell>
          <cell r="L467">
            <v>24371.305571651115</v>
          </cell>
          <cell r="M467">
            <v>8623249.0784431603</v>
          </cell>
        </row>
        <row r="468">
          <cell r="A468" t="str">
            <v>JE2245</v>
          </cell>
          <cell r="B468">
            <v>36433</v>
          </cell>
          <cell r="C468">
            <v>36433</v>
          </cell>
          <cell r="D468">
            <v>133</v>
          </cell>
          <cell r="E468" t="str">
            <v>Huddersfield Road</v>
          </cell>
          <cell r="F468" t="str">
            <v>Halifax</v>
          </cell>
          <cell r="G468" t="str">
            <v>West Yorkshire</v>
          </cell>
          <cell r="H468" t="str">
            <v>HX3 0AH</v>
          </cell>
          <cell r="I468">
            <v>26276.674020484064</v>
          </cell>
          <cell r="J468">
            <v>24684.148322272908</v>
          </cell>
          <cell r="K468">
            <v>0.01</v>
          </cell>
          <cell r="L468">
            <v>24437.306839050179</v>
          </cell>
          <cell r="M468">
            <v>8647686.385282211</v>
          </cell>
        </row>
        <row r="469">
          <cell r="A469" t="str">
            <v>JE0217</v>
          </cell>
          <cell r="B469">
            <v>36433</v>
          </cell>
          <cell r="C469">
            <v>36433</v>
          </cell>
          <cell r="D469">
            <v>6</v>
          </cell>
          <cell r="E469" t="str">
            <v>Waterloo Avenue</v>
          </cell>
          <cell r="F469" t="str">
            <v>Diss</v>
          </cell>
          <cell r="G469" t="str">
            <v>Norfolk</v>
          </cell>
          <cell r="H469" t="str">
            <v>IP22 3RL</v>
          </cell>
          <cell r="I469">
            <v>26313.307878500691</v>
          </cell>
          <cell r="J469">
            <v>24718.561946470345</v>
          </cell>
          <cell r="K469">
            <v>0.01</v>
          </cell>
          <cell r="L469">
            <v>24471.376327005641</v>
          </cell>
          <cell r="M469">
            <v>8672157.7616092172</v>
          </cell>
        </row>
        <row r="470">
          <cell r="A470" t="str">
            <v>JE1041</v>
          </cell>
          <cell r="B470">
            <v>36433</v>
          </cell>
          <cell r="C470">
            <v>36433</v>
          </cell>
          <cell r="D470" t="str">
            <v>1 Birches Close</v>
          </cell>
          <cell r="E470" t="str">
            <v>Springfield Road</v>
          </cell>
          <cell r="F470" t="str">
            <v>Uplands</v>
          </cell>
          <cell r="G470" t="str">
            <v>Stroud, Gloucestershire</v>
          </cell>
          <cell r="H470" t="str">
            <v>GL5 1TJ</v>
          </cell>
          <cell r="I470">
            <v>26348.112802166346</v>
          </cell>
          <cell r="J470">
            <v>24751.257480822929</v>
          </cell>
          <cell r="K470">
            <v>0.01</v>
          </cell>
          <cell r="L470">
            <v>24503.744906014701</v>
          </cell>
          <cell r="M470">
            <v>8696661.506515231</v>
          </cell>
        </row>
        <row r="471">
          <cell r="A471" t="str">
            <v>JE2197</v>
          </cell>
          <cell r="B471">
            <v>36433</v>
          </cell>
          <cell r="C471">
            <v>36433</v>
          </cell>
          <cell r="D471">
            <v>35</v>
          </cell>
          <cell r="E471" t="str">
            <v>Boleyn Drive</v>
          </cell>
          <cell r="F471" t="str">
            <v>West Molesey</v>
          </cell>
          <cell r="G471" t="str">
            <v>Surrey</v>
          </cell>
          <cell r="H471" t="str">
            <v>KT8 1RE</v>
          </cell>
          <cell r="I471">
            <v>26349.742533120338</v>
          </cell>
          <cell r="J471">
            <v>24752.788440203953</v>
          </cell>
          <cell r="K471">
            <v>0.01</v>
          </cell>
          <cell r="L471">
            <v>24505.260555801913</v>
          </cell>
          <cell r="M471">
            <v>8721166.7670710329</v>
          </cell>
        </row>
        <row r="472">
          <cell r="A472" t="str">
            <v>JE0678</v>
          </cell>
          <cell r="B472">
            <v>36433</v>
          </cell>
          <cell r="C472">
            <v>36433</v>
          </cell>
          <cell r="D472">
            <v>7</v>
          </cell>
          <cell r="E472" t="str">
            <v>Victoria Avenue</v>
          </cell>
          <cell r="F472" t="str">
            <v>Greaves</v>
          </cell>
          <cell r="G472" t="str">
            <v>Lancaster</v>
          </cell>
          <cell r="H472" t="str">
            <v>LA1 4SY</v>
          </cell>
          <cell r="I472">
            <v>26361.567902863175</v>
          </cell>
          <cell r="J472">
            <v>24763.897120871465</v>
          </cell>
          <cell r="K472">
            <v>0.01</v>
          </cell>
          <cell r="L472">
            <v>24516.25814966275</v>
          </cell>
          <cell r="M472">
            <v>8745683.0252206959</v>
          </cell>
        </row>
        <row r="473">
          <cell r="A473" t="str">
            <v>JE0781</v>
          </cell>
          <cell r="B473">
            <v>36433</v>
          </cell>
          <cell r="C473">
            <v>36433</v>
          </cell>
          <cell r="D473">
            <v>25</v>
          </cell>
          <cell r="E473" t="str">
            <v>Alt Avenue</v>
          </cell>
          <cell r="F473" t="str">
            <v>Maghull</v>
          </cell>
          <cell r="G473" t="str">
            <v>Merseyside</v>
          </cell>
          <cell r="H473" t="str">
            <v>L31 7BJ</v>
          </cell>
          <cell r="I473">
            <v>26364.289441582183</v>
          </cell>
          <cell r="J473">
            <v>24766.453717849927</v>
          </cell>
          <cell r="K473">
            <v>0.01</v>
          </cell>
          <cell r="L473">
            <v>24518.789180671429</v>
          </cell>
          <cell r="M473">
            <v>8770201.8144013677</v>
          </cell>
        </row>
        <row r="474">
          <cell r="A474" t="str">
            <v>JE1750</v>
          </cell>
          <cell r="B474">
            <v>36433</v>
          </cell>
          <cell r="C474">
            <v>36433</v>
          </cell>
          <cell r="D474">
            <v>4</v>
          </cell>
          <cell r="E474" t="str">
            <v>Throwley Drive</v>
          </cell>
          <cell r="F474" t="str">
            <v>Herne Bay</v>
          </cell>
          <cell r="G474" t="str">
            <v>Kent</v>
          </cell>
          <cell r="H474" t="str">
            <v>CT6 8LP</v>
          </cell>
          <cell r="I474">
            <v>26388.688905457766</v>
          </cell>
          <cell r="J474">
            <v>24789.374426339113</v>
          </cell>
          <cell r="K474">
            <v>0.01</v>
          </cell>
          <cell r="L474">
            <v>24541.480682075722</v>
          </cell>
          <cell r="M474">
            <v>8794743.2950834427</v>
          </cell>
        </row>
        <row r="475">
          <cell r="A475" t="str">
            <v>JE0814</v>
          </cell>
          <cell r="B475">
            <v>36433</v>
          </cell>
          <cell r="C475">
            <v>36433</v>
          </cell>
          <cell r="D475">
            <v>16</v>
          </cell>
          <cell r="E475" t="str">
            <v>Greenlydd Close</v>
          </cell>
          <cell r="F475" t="str">
            <v>Niton</v>
          </cell>
          <cell r="G475" t="str">
            <v>Isle of Wight</v>
          </cell>
          <cell r="H475" t="str">
            <v>PO38 2BJ</v>
          </cell>
          <cell r="I475">
            <v>26393.097855067208</v>
          </cell>
          <cell r="J475">
            <v>24793.516166881316</v>
          </cell>
          <cell r="K475">
            <v>0.01</v>
          </cell>
          <cell r="L475">
            <v>24545.581005212502</v>
          </cell>
          <cell r="M475">
            <v>8819288.8760886546</v>
          </cell>
        </row>
        <row r="476">
          <cell r="A476" t="str">
            <v>JE0288</v>
          </cell>
          <cell r="B476">
            <v>36433</v>
          </cell>
          <cell r="C476">
            <v>36433</v>
          </cell>
          <cell r="D476">
            <v>22</v>
          </cell>
          <cell r="E476" t="str">
            <v>Jubilee Bank Road</v>
          </cell>
          <cell r="F476" t="str">
            <v>King's Lynn</v>
          </cell>
          <cell r="G476" t="str">
            <v>Norfolk</v>
          </cell>
          <cell r="H476" t="str">
            <v>PE34 4BW</v>
          </cell>
          <cell r="I476">
            <v>26393.430228010842</v>
          </cell>
          <cell r="J476">
            <v>24793.828396010183</v>
          </cell>
          <cell r="K476">
            <v>0.01</v>
          </cell>
          <cell r="L476">
            <v>24545.890112050081</v>
          </cell>
          <cell r="M476">
            <v>8843834.7662007045</v>
          </cell>
        </row>
        <row r="477">
          <cell r="A477" t="str">
            <v>JE2146</v>
          </cell>
          <cell r="B477">
            <v>36433</v>
          </cell>
          <cell r="C477">
            <v>36433</v>
          </cell>
          <cell r="D477">
            <v>7</v>
          </cell>
          <cell r="E477" t="str">
            <v>Gloster Park</v>
          </cell>
          <cell r="F477" t="str">
            <v>Morpeth</v>
          </cell>
          <cell r="G477" t="str">
            <v>Northumberland</v>
          </cell>
          <cell r="H477" t="str">
            <v>NE65 0JQ</v>
          </cell>
          <cell r="I477">
            <v>26404.260515010857</v>
          </cell>
          <cell r="J477">
            <v>24804.002301979894</v>
          </cell>
          <cell r="K477">
            <v>0.01</v>
          </cell>
          <cell r="L477">
            <v>24555.962278960094</v>
          </cell>
          <cell r="M477">
            <v>8868390.7284796648</v>
          </cell>
        </row>
        <row r="478">
          <cell r="A478" t="str">
            <v>JE1462</v>
          </cell>
          <cell r="B478">
            <v>36433</v>
          </cell>
          <cell r="C478">
            <v>36433</v>
          </cell>
          <cell r="D478">
            <v>25</v>
          </cell>
          <cell r="E478" t="str">
            <v>Quantock Road</v>
          </cell>
          <cell r="F478" t="str">
            <v>Portishead</v>
          </cell>
          <cell r="G478" t="str">
            <v>Bristol</v>
          </cell>
          <cell r="H478" t="str">
            <v>BS20 6DR</v>
          </cell>
          <cell r="I478">
            <v>26419.364346741637</v>
          </cell>
          <cell r="J478">
            <v>24818.190749969413</v>
          </cell>
          <cell r="K478">
            <v>0.01</v>
          </cell>
          <cell r="L478">
            <v>24570.008842469721</v>
          </cell>
          <cell r="M478">
            <v>8892960.7373221349</v>
          </cell>
        </row>
        <row r="479">
          <cell r="A479" t="str">
            <v>JE1847</v>
          </cell>
          <cell r="B479">
            <v>36433</v>
          </cell>
          <cell r="C479">
            <v>36433</v>
          </cell>
          <cell r="D479">
            <v>40</v>
          </cell>
          <cell r="E479" t="str">
            <v>Read Way</v>
          </cell>
          <cell r="F479" t="str">
            <v>Bishops Cleave</v>
          </cell>
          <cell r="G479" t="str">
            <v>Cheltenham</v>
          </cell>
          <cell r="H479" t="str">
            <v>GL52 4EL</v>
          </cell>
          <cell r="I479">
            <v>26430.011995741672</v>
          </cell>
          <cell r="J479">
            <v>24828.193086908843</v>
          </cell>
          <cell r="K479">
            <v>0.01</v>
          </cell>
          <cell r="L479">
            <v>24579.911156039754</v>
          </cell>
          <cell r="M479">
            <v>8917540.6484781746</v>
          </cell>
        </row>
        <row r="480">
          <cell r="A480" t="str">
            <v>JE1219</v>
          </cell>
          <cell r="B480">
            <v>36433</v>
          </cell>
          <cell r="C480">
            <v>36433</v>
          </cell>
          <cell r="D480">
            <v>88</v>
          </cell>
          <cell r="E480" t="str">
            <v>Crosby Road</v>
          </cell>
          <cell r="F480" t="str">
            <v>Bolton</v>
          </cell>
          <cell r="G480">
            <v>0</v>
          </cell>
          <cell r="H480" t="str">
            <v>BL1 4EJ</v>
          </cell>
          <cell r="I480">
            <v>26439.875062233761</v>
          </cell>
          <cell r="J480">
            <v>24837.45839179535</v>
          </cell>
          <cell r="K480">
            <v>0.01</v>
          </cell>
          <cell r="L480">
            <v>24589.083807877396</v>
          </cell>
          <cell r="M480">
            <v>8942129.7322860528</v>
          </cell>
        </row>
        <row r="481">
          <cell r="A481" t="str">
            <v>JE1821</v>
          </cell>
          <cell r="B481">
            <v>36433</v>
          </cell>
          <cell r="C481">
            <v>36433</v>
          </cell>
          <cell r="D481">
            <v>6</v>
          </cell>
          <cell r="E481" t="str">
            <v>Wharfdale Avenue</v>
          </cell>
          <cell r="F481" t="str">
            <v>Deeside</v>
          </cell>
          <cell r="G481" t="str">
            <v>Flintshire</v>
          </cell>
          <cell r="H481" t="str">
            <v>CH5 4TH</v>
          </cell>
          <cell r="I481">
            <v>26453.143801034188</v>
          </cell>
          <cell r="J481">
            <v>24849.922964607875</v>
          </cell>
          <cell r="K481">
            <v>0.01</v>
          </cell>
          <cell r="L481">
            <v>24601.423734961794</v>
          </cell>
          <cell r="M481">
            <v>8966731.1560210139</v>
          </cell>
        </row>
        <row r="482">
          <cell r="A482" t="str">
            <v>JE2377</v>
          </cell>
          <cell r="B482">
            <v>36433</v>
          </cell>
          <cell r="C482">
            <v>36433</v>
          </cell>
          <cell r="D482">
            <v>26</v>
          </cell>
          <cell r="E482" t="str">
            <v>Wenrisc Drive</v>
          </cell>
          <cell r="F482" t="str">
            <v>Witney</v>
          </cell>
          <cell r="G482" t="str">
            <v>Oxfordshire</v>
          </cell>
          <cell r="H482" t="str">
            <v>OX8 5RQ</v>
          </cell>
          <cell r="I482">
            <v>26462.393528935132</v>
          </cell>
          <cell r="J482">
            <v>24858.612102939063</v>
          </cell>
          <cell r="K482">
            <v>0.01</v>
          </cell>
          <cell r="L482">
            <v>24610.025981909672</v>
          </cell>
          <cell r="M482">
            <v>8991341.1820029244</v>
          </cell>
        </row>
        <row r="483">
          <cell r="A483" t="str">
            <v>JE1880</v>
          </cell>
          <cell r="B483">
            <v>36433</v>
          </cell>
          <cell r="C483">
            <v>36433</v>
          </cell>
          <cell r="D483">
            <v>14</v>
          </cell>
          <cell r="E483" t="str">
            <v>The Common</v>
          </cell>
          <cell r="F483" t="str">
            <v>Harleston</v>
          </cell>
          <cell r="G483" t="str">
            <v>Norfolk</v>
          </cell>
          <cell r="H483" t="str">
            <v>IP20 9JT</v>
          </cell>
          <cell r="I483">
            <v>26479.798613149349</v>
          </cell>
          <cell r="J483">
            <v>24874.962333564541</v>
          </cell>
          <cell r="K483">
            <v>0.01</v>
          </cell>
          <cell r="L483">
            <v>24626.212710228894</v>
          </cell>
          <cell r="M483">
            <v>9015967.3947131541</v>
          </cell>
        </row>
        <row r="484">
          <cell r="A484" t="str">
            <v>JE1258</v>
          </cell>
          <cell r="B484">
            <v>36433</v>
          </cell>
          <cell r="C484">
            <v>36433</v>
          </cell>
          <cell r="D484">
            <v>20</v>
          </cell>
          <cell r="E484" t="str">
            <v>Junction Road</v>
          </cell>
          <cell r="F484" t="str">
            <v>St. Helens</v>
          </cell>
          <cell r="G484" t="str">
            <v>Merseyside</v>
          </cell>
          <cell r="H484" t="str">
            <v>WA11 8SH</v>
          </cell>
          <cell r="I484">
            <v>26517.240363180044</v>
          </cell>
          <cell r="J484">
            <v>24910.134886623677</v>
          </cell>
          <cell r="K484">
            <v>0.01</v>
          </cell>
          <cell r="L484">
            <v>24661.033537757441</v>
          </cell>
          <cell r="M484">
            <v>9040628.4282509107</v>
          </cell>
        </row>
        <row r="485">
          <cell r="A485" t="str">
            <v>JE2021</v>
          </cell>
          <cell r="B485">
            <v>36433</v>
          </cell>
          <cell r="C485">
            <v>36433</v>
          </cell>
          <cell r="D485">
            <v>14</v>
          </cell>
          <cell r="E485" t="str">
            <v>Alkrington Close</v>
          </cell>
          <cell r="F485" t="str">
            <v>Bury</v>
          </cell>
          <cell r="G485" t="str">
            <v>Lancashire</v>
          </cell>
          <cell r="H485" t="str">
            <v>BL9 8NP</v>
          </cell>
          <cell r="I485">
            <v>26517.376659179747</v>
          </cell>
          <cell r="J485">
            <v>24910.262922259761</v>
          </cell>
          <cell r="K485">
            <v>0.01</v>
          </cell>
          <cell r="L485">
            <v>24661.160293037163</v>
          </cell>
          <cell r="M485">
            <v>9065289.5885439478</v>
          </cell>
        </row>
        <row r="486">
          <cell r="A486" t="str">
            <v>JE2019</v>
          </cell>
          <cell r="B486">
            <v>36433</v>
          </cell>
          <cell r="C486">
            <v>36433</v>
          </cell>
          <cell r="D486">
            <v>1</v>
          </cell>
          <cell r="E486" t="str">
            <v>Wilton Road</v>
          </cell>
          <cell r="F486" t="str">
            <v>Wigan</v>
          </cell>
          <cell r="G486" t="str">
            <v>Lancashire</v>
          </cell>
          <cell r="H486" t="str">
            <v>WN6 8BN</v>
          </cell>
          <cell r="I486">
            <v>26531.239836467168</v>
          </cell>
          <cell r="J486">
            <v>24923.285906984307</v>
          </cell>
          <cell r="K486">
            <v>0.01</v>
          </cell>
          <cell r="L486">
            <v>24674.053047914465</v>
          </cell>
          <cell r="M486">
            <v>9089963.6415918618</v>
          </cell>
        </row>
        <row r="487">
          <cell r="A487" t="str">
            <v>JE1115</v>
          </cell>
          <cell r="B487">
            <v>36433</v>
          </cell>
          <cell r="C487">
            <v>36433</v>
          </cell>
          <cell r="D487">
            <v>40</v>
          </cell>
          <cell r="E487" t="str">
            <v>Ouseburn Road</v>
          </cell>
          <cell r="F487" t="str">
            <v>Blackburn</v>
          </cell>
          <cell r="G487">
            <v>0</v>
          </cell>
          <cell r="H487" t="str">
            <v>BB2 4NL</v>
          </cell>
          <cell r="I487">
            <v>26555.452779744239</v>
          </cell>
          <cell r="J487">
            <v>24946.031399153679</v>
          </cell>
          <cell r="K487">
            <v>0.01</v>
          </cell>
          <cell r="L487">
            <v>24696.571085162141</v>
          </cell>
          <cell r="M487">
            <v>9114660.2126770243</v>
          </cell>
        </row>
        <row r="488">
          <cell r="A488" t="str">
            <v>JE1190</v>
          </cell>
          <cell r="B488">
            <v>36433</v>
          </cell>
          <cell r="C488">
            <v>36433</v>
          </cell>
          <cell r="D488">
            <v>6</v>
          </cell>
          <cell r="E488" t="str">
            <v>St. Johns</v>
          </cell>
          <cell r="F488" t="str">
            <v>Redhill</v>
          </cell>
          <cell r="G488" t="str">
            <v>Surrey</v>
          </cell>
          <cell r="H488" t="str">
            <v>RH1 6QF</v>
          </cell>
          <cell r="I488">
            <v>26581.670763250051</v>
          </cell>
          <cell r="J488">
            <v>24970.660413962167</v>
          </cell>
          <cell r="K488">
            <v>0.01</v>
          </cell>
          <cell r="L488">
            <v>24720.953809822546</v>
          </cell>
          <cell r="M488">
            <v>9139381.1664868463</v>
          </cell>
        </row>
        <row r="489">
          <cell r="A489" t="str">
            <v>JE1722</v>
          </cell>
          <cell r="B489">
            <v>36433</v>
          </cell>
          <cell r="C489">
            <v>36433</v>
          </cell>
          <cell r="D489">
            <v>15</v>
          </cell>
          <cell r="E489" t="str">
            <v>Kensington Close</v>
          </cell>
          <cell r="F489" t="str">
            <v>Sutton-in-Ashfield</v>
          </cell>
          <cell r="G489" t="str">
            <v>Nottinghamshire</v>
          </cell>
          <cell r="H489" t="str">
            <v>NG17 1EJ</v>
          </cell>
          <cell r="I489">
            <v>26609.195507922621</v>
          </cell>
          <cell r="J489">
            <v>24996.516992290948</v>
          </cell>
          <cell r="K489">
            <v>0.01</v>
          </cell>
          <cell r="L489">
            <v>24746.551822368037</v>
          </cell>
          <cell r="M489">
            <v>9164127.7183092143</v>
          </cell>
        </row>
        <row r="490">
          <cell r="A490" t="str">
            <v>JE1463</v>
          </cell>
          <cell r="B490">
            <v>36433</v>
          </cell>
          <cell r="C490">
            <v>36433</v>
          </cell>
          <cell r="D490" t="str">
            <v>61 Byfleet Road</v>
          </cell>
          <cell r="E490" t="str">
            <v>New Haw</v>
          </cell>
          <cell r="F490" t="str">
            <v>Weybridge</v>
          </cell>
          <cell r="G490">
            <v>0</v>
          </cell>
          <cell r="H490" t="str">
            <v>KT15 3JZ</v>
          </cell>
          <cell r="I490">
            <v>26651.391322324056</v>
          </cell>
          <cell r="J490">
            <v>25036.155484607443</v>
          </cell>
          <cell r="K490">
            <v>0.01</v>
          </cell>
          <cell r="L490">
            <v>24785.79392976137</v>
          </cell>
          <cell r="M490">
            <v>9188913.5122389756</v>
          </cell>
        </row>
        <row r="491">
          <cell r="A491" t="str">
            <v>JE0430</v>
          </cell>
          <cell r="B491">
            <v>36433</v>
          </cell>
          <cell r="C491">
            <v>36433</v>
          </cell>
          <cell r="D491">
            <v>43</v>
          </cell>
          <cell r="E491" t="str">
            <v>Westfield Road</v>
          </cell>
          <cell r="F491" t="str">
            <v>Camberley</v>
          </cell>
          <cell r="G491" t="str">
            <v>Surrey</v>
          </cell>
          <cell r="H491" t="str">
            <v>GU15 2SA</v>
          </cell>
          <cell r="I491">
            <v>26714.188641540928</v>
          </cell>
          <cell r="J491">
            <v>25095.146905689962</v>
          </cell>
          <cell r="K491">
            <v>0.01</v>
          </cell>
          <cell r="L491">
            <v>24844.195436633061</v>
          </cell>
          <cell r="M491">
            <v>9213757.7076756079</v>
          </cell>
        </row>
        <row r="492">
          <cell r="A492" t="str">
            <v>JE0750</v>
          </cell>
          <cell r="B492">
            <v>36433</v>
          </cell>
          <cell r="C492">
            <v>36433</v>
          </cell>
          <cell r="D492">
            <v>5</v>
          </cell>
          <cell r="E492" t="str">
            <v>Stefan Close</v>
          </cell>
          <cell r="F492" t="str">
            <v>Plymouth</v>
          </cell>
          <cell r="G492" t="str">
            <v>Devon</v>
          </cell>
          <cell r="H492" t="str">
            <v>PL9 9RS</v>
          </cell>
          <cell r="I492">
            <v>26752.721275749158</v>
          </cell>
          <cell r="J492">
            <v>25131.344228734055</v>
          </cell>
          <cell r="K492">
            <v>0.01</v>
          </cell>
          <cell r="L492">
            <v>24880.030786446714</v>
          </cell>
          <cell r="M492">
            <v>9238637.7384620551</v>
          </cell>
        </row>
        <row r="493">
          <cell r="A493" t="str">
            <v>JE1770</v>
          </cell>
          <cell r="B493">
            <v>36433</v>
          </cell>
          <cell r="C493">
            <v>36433</v>
          </cell>
          <cell r="D493">
            <v>26</v>
          </cell>
          <cell r="E493" t="str">
            <v>Woodland Road</v>
          </cell>
          <cell r="F493" t="str">
            <v>Herne Bay</v>
          </cell>
          <cell r="G493" t="str">
            <v>Kent</v>
          </cell>
          <cell r="H493" t="str">
            <v>CT6 7RL</v>
          </cell>
          <cell r="I493">
            <v>26774.411439898864</v>
          </cell>
          <cell r="J493">
            <v>25151.719837480749</v>
          </cell>
          <cell r="K493">
            <v>0.01</v>
          </cell>
          <cell r="L493">
            <v>24900.202639105941</v>
          </cell>
          <cell r="M493">
            <v>9263537.9411011618</v>
          </cell>
        </row>
        <row r="494">
          <cell r="A494" t="str">
            <v>JE0837</v>
          </cell>
          <cell r="B494">
            <v>36433</v>
          </cell>
          <cell r="C494">
            <v>36433</v>
          </cell>
          <cell r="D494">
            <v>14</v>
          </cell>
          <cell r="E494" t="str">
            <v>Wisenholme Close</v>
          </cell>
          <cell r="F494" t="str">
            <v>Runcorn</v>
          </cell>
          <cell r="G494" t="str">
            <v>Cheshire</v>
          </cell>
          <cell r="H494" t="str">
            <v>WA7 2RU</v>
          </cell>
          <cell r="I494">
            <v>26780.208649630018</v>
          </cell>
          <cell r="J494">
            <v>25157.165701167589</v>
          </cell>
          <cell r="K494">
            <v>0.01</v>
          </cell>
          <cell r="L494">
            <v>24905.594044155914</v>
          </cell>
          <cell r="M494">
            <v>9288443.5351453181</v>
          </cell>
        </row>
        <row r="495">
          <cell r="A495" t="str">
            <v>JE1644</v>
          </cell>
          <cell r="B495">
            <v>36433</v>
          </cell>
          <cell r="C495">
            <v>36433</v>
          </cell>
          <cell r="D495" t="str">
            <v>3 Francis Way</v>
          </cell>
          <cell r="E495" t="str">
            <v>Colyford</v>
          </cell>
          <cell r="F495" t="str">
            <v>Colyton</v>
          </cell>
          <cell r="G495" t="str">
            <v>Devon</v>
          </cell>
          <cell r="H495" t="str">
            <v>EX24 6QN</v>
          </cell>
          <cell r="I495">
            <v>26814.01822737226</v>
          </cell>
          <cell r="J495">
            <v>25188.926213592124</v>
          </cell>
          <cell r="K495">
            <v>0.01</v>
          </cell>
          <cell r="L495">
            <v>24937.036951456201</v>
          </cell>
          <cell r="M495">
            <v>9313380.5720967744</v>
          </cell>
        </row>
        <row r="496">
          <cell r="A496" t="str">
            <v>JE0180</v>
          </cell>
          <cell r="B496">
            <v>36433</v>
          </cell>
          <cell r="C496">
            <v>36433</v>
          </cell>
          <cell r="D496">
            <v>40</v>
          </cell>
          <cell r="E496" t="str">
            <v>Kingstan, Walsingham Road</v>
          </cell>
          <cell r="F496" t="str">
            <v>Southend-on-Sea</v>
          </cell>
          <cell r="G496" t="str">
            <v>Essex</v>
          </cell>
          <cell r="H496" t="str">
            <v>SS2 4AJ</v>
          </cell>
          <cell r="I496">
            <v>26818.512777477001</v>
          </cell>
          <cell r="J496">
            <v>25193.148366720819</v>
          </cell>
          <cell r="K496">
            <v>0.01</v>
          </cell>
          <cell r="L496">
            <v>24941.21688305361</v>
          </cell>
          <cell r="M496">
            <v>9338321.7889798284</v>
          </cell>
        </row>
        <row r="497">
          <cell r="A497" t="str">
            <v>JE1603</v>
          </cell>
          <cell r="B497">
            <v>36433</v>
          </cell>
          <cell r="C497">
            <v>36433</v>
          </cell>
          <cell r="D497" t="str">
            <v>14 Edmonton Road</v>
          </cell>
          <cell r="E497" t="str">
            <v>Kesgrave</v>
          </cell>
          <cell r="F497" t="str">
            <v>Nr Ipswich</v>
          </cell>
          <cell r="G497" t="str">
            <v>Suffolk</v>
          </cell>
          <cell r="H497" t="str">
            <v>IP5 1EE</v>
          </cell>
          <cell r="I497">
            <v>26832.575178718482</v>
          </cell>
          <cell r="J497">
            <v>25206.358501220391</v>
          </cell>
          <cell r="K497">
            <v>0.01</v>
          </cell>
          <cell r="L497">
            <v>24954.294916208186</v>
          </cell>
          <cell r="M497">
            <v>9363276.0838960372</v>
          </cell>
        </row>
        <row r="498">
          <cell r="A498" t="str">
            <v>JE1374</v>
          </cell>
          <cell r="B498">
            <v>36433</v>
          </cell>
          <cell r="C498">
            <v>36433</v>
          </cell>
          <cell r="D498">
            <v>41</v>
          </cell>
          <cell r="E498" t="str">
            <v>Cherry Tree Drive</v>
          </cell>
          <cell r="F498" t="str">
            <v>Filey</v>
          </cell>
          <cell r="G498" t="str">
            <v>North Yorkshire</v>
          </cell>
          <cell r="H498" t="str">
            <v>YO14 9UZ</v>
          </cell>
          <cell r="I498">
            <v>26843.700733322534</v>
          </cell>
          <cell r="J498">
            <v>25216.809779787833</v>
          </cell>
          <cell r="K498">
            <v>0.01</v>
          </cell>
          <cell r="L498">
            <v>24964.641681989953</v>
          </cell>
          <cell r="M498">
            <v>9388240.7255780268</v>
          </cell>
        </row>
        <row r="499">
          <cell r="A499" t="str">
            <v>JE0910</v>
          </cell>
          <cell r="B499">
            <v>36433</v>
          </cell>
          <cell r="C499">
            <v>36433</v>
          </cell>
          <cell r="D499">
            <v>45</v>
          </cell>
          <cell r="E499" t="str">
            <v>Falmouth Road</v>
          </cell>
          <cell r="F499" t="str">
            <v>Truro</v>
          </cell>
          <cell r="G499" t="str">
            <v>Cornwall</v>
          </cell>
          <cell r="H499" t="str">
            <v>TR1 2HL</v>
          </cell>
          <cell r="I499">
            <v>26852.781278061757</v>
          </cell>
          <cell r="J499">
            <v>25225.339988482254</v>
          </cell>
          <cell r="K499">
            <v>0.01</v>
          </cell>
          <cell r="L499">
            <v>24973.086588597431</v>
          </cell>
          <cell r="M499">
            <v>9413213.8121666238</v>
          </cell>
        </row>
        <row r="500">
          <cell r="A500" t="str">
            <v>JE2307</v>
          </cell>
          <cell r="B500">
            <v>36433</v>
          </cell>
          <cell r="C500">
            <v>36433</v>
          </cell>
          <cell r="D500" t="str">
            <v>2 Tower Close</v>
          </cell>
          <cell r="E500" t="str">
            <v>Cemetery Road</v>
          </cell>
          <cell r="F500" t="str">
            <v>Market Drayton</v>
          </cell>
          <cell r="G500" t="str">
            <v>Shropshire</v>
          </cell>
          <cell r="H500" t="str">
            <v>TF9 3BE</v>
          </cell>
          <cell r="I500">
            <v>26960.285820771463</v>
          </cell>
          <cell r="J500">
            <v>25326.32910436107</v>
          </cell>
          <cell r="K500">
            <v>0.01</v>
          </cell>
          <cell r="L500">
            <v>25073.065813317458</v>
          </cell>
          <cell r="M500">
            <v>9438286.8779799417</v>
          </cell>
        </row>
        <row r="501">
          <cell r="A501" t="str">
            <v>JE0305</v>
          </cell>
          <cell r="B501">
            <v>36433</v>
          </cell>
          <cell r="C501">
            <v>36433</v>
          </cell>
          <cell r="D501">
            <v>35</v>
          </cell>
          <cell r="E501" t="str">
            <v>Dixton Close</v>
          </cell>
          <cell r="F501" t="str">
            <v>Monmouth</v>
          </cell>
          <cell r="G501" t="str">
            <v>Gwent</v>
          </cell>
          <cell r="H501" t="str">
            <v>NP5 3PJ</v>
          </cell>
          <cell r="I501">
            <v>26961.452874151186</v>
          </cell>
          <cell r="J501">
            <v>25327.425427232931</v>
          </cell>
          <cell r="K501">
            <v>0.01</v>
          </cell>
          <cell r="L501">
            <v>25074.151172960603</v>
          </cell>
          <cell r="M501">
            <v>9463361.0291529018</v>
          </cell>
        </row>
        <row r="502">
          <cell r="A502" t="str">
            <v>JE1084</v>
          </cell>
          <cell r="B502">
            <v>36433</v>
          </cell>
          <cell r="C502">
            <v>36433</v>
          </cell>
          <cell r="D502">
            <v>57</v>
          </cell>
          <cell r="E502" t="str">
            <v>Weatherbury Way</v>
          </cell>
          <cell r="F502" t="str">
            <v>Dorchester</v>
          </cell>
          <cell r="G502" t="str">
            <v>Dorset</v>
          </cell>
          <cell r="H502" t="str">
            <v>DT1 2ED</v>
          </cell>
          <cell r="I502">
            <v>26980.349373119025</v>
          </cell>
          <cell r="J502">
            <v>25345.176683839083</v>
          </cell>
          <cell r="K502">
            <v>0.01</v>
          </cell>
          <cell r="L502">
            <v>25091.724917000691</v>
          </cell>
          <cell r="M502">
            <v>9488452.754069902</v>
          </cell>
        </row>
        <row r="503">
          <cell r="A503" t="str">
            <v>JE0890</v>
          </cell>
          <cell r="B503">
            <v>36433</v>
          </cell>
          <cell r="C503">
            <v>36433</v>
          </cell>
          <cell r="D503">
            <v>12</v>
          </cell>
          <cell r="E503" t="str">
            <v>Smithson Road</v>
          </cell>
          <cell r="F503" t="str">
            <v>Tottenham</v>
          </cell>
          <cell r="G503" t="str">
            <v>London</v>
          </cell>
          <cell r="H503" t="str">
            <v>N17 7DP</v>
          </cell>
          <cell r="I503">
            <v>27026.305353711607</v>
          </cell>
          <cell r="J503">
            <v>25388.347453486662</v>
          </cell>
          <cell r="K503">
            <v>0.01</v>
          </cell>
          <cell r="L503">
            <v>25134.463978951793</v>
          </cell>
          <cell r="M503">
            <v>9513587.2180488538</v>
          </cell>
        </row>
        <row r="504">
          <cell r="A504" t="str">
            <v>JE0928</v>
          </cell>
          <cell r="B504">
            <v>36433</v>
          </cell>
          <cell r="C504">
            <v>36433</v>
          </cell>
          <cell r="D504">
            <v>37</v>
          </cell>
          <cell r="E504" t="str">
            <v>Bear Cross Avenue</v>
          </cell>
          <cell r="F504" t="str">
            <v>Bournemouth</v>
          </cell>
          <cell r="G504">
            <v>0</v>
          </cell>
          <cell r="H504" t="str">
            <v>BH11 9NU</v>
          </cell>
          <cell r="I504">
            <v>27032.062847744372</v>
          </cell>
          <cell r="J504">
            <v>25393.756008487137</v>
          </cell>
          <cell r="K504">
            <v>0.01</v>
          </cell>
          <cell r="L504">
            <v>25139.818448402264</v>
          </cell>
          <cell r="M504">
            <v>9538727.0364972558</v>
          </cell>
        </row>
        <row r="505">
          <cell r="A505" t="str">
            <v>JE2298</v>
          </cell>
          <cell r="B505">
            <v>36433</v>
          </cell>
          <cell r="C505">
            <v>36433</v>
          </cell>
          <cell r="D505">
            <v>15</v>
          </cell>
          <cell r="E505" t="str">
            <v>Rolfs Close</v>
          </cell>
          <cell r="F505" t="str">
            <v>Bembridge</v>
          </cell>
          <cell r="G505" t="str">
            <v>Isle of Wight</v>
          </cell>
          <cell r="H505" t="str">
            <v>PO35 5RL</v>
          </cell>
          <cell r="I505">
            <v>27035.138530759621</v>
          </cell>
          <cell r="J505">
            <v>25396.645286471157</v>
          </cell>
          <cell r="K505">
            <v>0.01</v>
          </cell>
          <cell r="L505">
            <v>25142.678833606446</v>
          </cell>
          <cell r="M505">
            <v>9563869.7153308615</v>
          </cell>
        </row>
        <row r="506">
          <cell r="A506" t="str">
            <v>JE2145</v>
          </cell>
          <cell r="B506">
            <v>36433</v>
          </cell>
          <cell r="C506">
            <v>36433</v>
          </cell>
          <cell r="D506">
            <v>25</v>
          </cell>
          <cell r="E506" t="str">
            <v>Brooklands Road</v>
          </cell>
          <cell r="F506" t="str">
            <v>Havant</v>
          </cell>
          <cell r="G506" t="str">
            <v>Hampshire</v>
          </cell>
          <cell r="H506" t="str">
            <v>PO9 3NS</v>
          </cell>
          <cell r="I506">
            <v>27048.09387734572</v>
          </cell>
          <cell r="J506">
            <v>25408.815460536887</v>
          </cell>
          <cell r="K506">
            <v>0.01</v>
          </cell>
          <cell r="L506">
            <v>25154.727305931519</v>
          </cell>
          <cell r="M506">
            <v>9589024.4426367935</v>
          </cell>
        </row>
        <row r="507">
          <cell r="A507" t="str">
            <v>JE1580</v>
          </cell>
          <cell r="B507">
            <v>36433</v>
          </cell>
          <cell r="C507">
            <v>36433</v>
          </cell>
          <cell r="D507">
            <v>5</v>
          </cell>
          <cell r="E507" t="str">
            <v>Shaftesbury Place</v>
          </cell>
          <cell r="F507" t="str">
            <v>Scotforth</v>
          </cell>
          <cell r="G507" t="str">
            <v>Lancaster</v>
          </cell>
          <cell r="H507" t="str">
            <v>LA1 4PZ</v>
          </cell>
          <cell r="I507">
            <v>27070.631125118103</v>
          </cell>
          <cell r="J507">
            <v>25429.986814504882</v>
          </cell>
          <cell r="K507">
            <v>0.01</v>
          </cell>
          <cell r="L507">
            <v>25175.686946359834</v>
          </cell>
          <cell r="M507">
            <v>9614200.1295831539</v>
          </cell>
        </row>
        <row r="508">
          <cell r="A508" t="str">
            <v>JE1112</v>
          </cell>
          <cell r="B508">
            <v>36433</v>
          </cell>
          <cell r="C508">
            <v>36433</v>
          </cell>
          <cell r="D508">
            <v>23</v>
          </cell>
          <cell r="E508" t="str">
            <v>Wentworth Close</v>
          </cell>
          <cell r="F508" t="str">
            <v>Willerby</v>
          </cell>
          <cell r="G508" t="str">
            <v>Hull</v>
          </cell>
          <cell r="H508" t="str">
            <v>HU10 6NL</v>
          </cell>
          <cell r="I508">
            <v>27088.181905542526</v>
          </cell>
          <cell r="J508">
            <v>25446.473911267218</v>
          </cell>
          <cell r="K508">
            <v>0.01</v>
          </cell>
          <cell r="L508">
            <v>25192.009172154547</v>
          </cell>
          <cell r="M508">
            <v>9639392.1387553085</v>
          </cell>
        </row>
        <row r="509">
          <cell r="A509" t="str">
            <v>JE1445</v>
          </cell>
          <cell r="B509">
            <v>36433</v>
          </cell>
          <cell r="C509">
            <v>36433</v>
          </cell>
          <cell r="D509">
            <v>54</v>
          </cell>
          <cell r="E509" t="str">
            <v>Roundway</v>
          </cell>
          <cell r="F509" t="str">
            <v>Waterlooville</v>
          </cell>
          <cell r="G509" t="str">
            <v>Hampshire</v>
          </cell>
          <cell r="H509" t="str">
            <v>PO7 7QD</v>
          </cell>
          <cell r="I509">
            <v>27111.631035649178</v>
          </cell>
          <cell r="J509">
            <v>25468.501881973469</v>
          </cell>
          <cell r="K509">
            <v>0.01</v>
          </cell>
          <cell r="L509">
            <v>25213.816863153734</v>
          </cell>
          <cell r="M509">
            <v>9664605.9556184616</v>
          </cell>
        </row>
        <row r="510">
          <cell r="A510" t="str">
            <v>JE2346</v>
          </cell>
          <cell r="B510">
            <v>36433</v>
          </cell>
          <cell r="C510">
            <v>36433</v>
          </cell>
          <cell r="D510" t="str">
            <v>2 Granby Gardens</v>
          </cell>
          <cell r="E510" t="str">
            <v>Granby Street</v>
          </cell>
          <cell r="F510" t="str">
            <v>Newmarket</v>
          </cell>
          <cell r="G510" t="str">
            <v>Suffolk</v>
          </cell>
          <cell r="H510" t="str">
            <v>CB8 8HA</v>
          </cell>
          <cell r="I510">
            <v>27112.588719907548</v>
          </cell>
          <cell r="J510">
            <v>25469.401524761633</v>
          </cell>
          <cell r="K510">
            <v>0.01</v>
          </cell>
          <cell r="L510">
            <v>25214.707509514017</v>
          </cell>
          <cell r="M510">
            <v>9689820.6631279755</v>
          </cell>
        </row>
        <row r="511">
          <cell r="A511" t="str">
            <v>JE0548</v>
          </cell>
          <cell r="B511">
            <v>36433</v>
          </cell>
          <cell r="C511">
            <v>36433</v>
          </cell>
          <cell r="D511">
            <v>2</v>
          </cell>
          <cell r="E511" t="str">
            <v>Medway Crescent</v>
          </cell>
          <cell r="F511" t="str">
            <v>North Hykem</v>
          </cell>
          <cell r="G511" t="str">
            <v>Lincoln</v>
          </cell>
          <cell r="H511" t="str">
            <v>LN6 8UB</v>
          </cell>
          <cell r="I511">
            <v>27135.428153481702</v>
          </cell>
          <cell r="J511">
            <v>25490.856750240386</v>
          </cell>
          <cell r="K511">
            <v>0.01</v>
          </cell>
          <cell r="L511">
            <v>25235.948182737982</v>
          </cell>
          <cell r="M511">
            <v>9715056.611310713</v>
          </cell>
        </row>
        <row r="512">
          <cell r="A512" t="str">
            <v>JE2144</v>
          </cell>
          <cell r="B512">
            <v>36433</v>
          </cell>
          <cell r="C512">
            <v>36433</v>
          </cell>
          <cell r="D512" t="str">
            <v>42 Tresithney Road</v>
          </cell>
          <cell r="E512" t="str">
            <v>Carharrack</v>
          </cell>
          <cell r="F512" t="str">
            <v>Redruth</v>
          </cell>
          <cell r="G512" t="str">
            <v>Cornwall</v>
          </cell>
          <cell r="H512" t="str">
            <v>TR16 5QZ</v>
          </cell>
          <cell r="I512">
            <v>27140.841763299515</v>
          </cell>
          <cell r="J512">
            <v>25495.942262493481</v>
          </cell>
          <cell r="K512">
            <v>0.01</v>
          </cell>
          <cell r="L512">
            <v>25240.982839868546</v>
          </cell>
          <cell r="M512">
            <v>9740297.5941505823</v>
          </cell>
        </row>
        <row r="513">
          <cell r="A513" t="str">
            <v>JE1510</v>
          </cell>
          <cell r="B513">
            <v>36433</v>
          </cell>
          <cell r="C513">
            <v>36433</v>
          </cell>
          <cell r="D513">
            <v>29</v>
          </cell>
          <cell r="E513" t="str">
            <v>Ashleigh Close</v>
          </cell>
          <cell r="F513" t="str">
            <v>Plymouth</v>
          </cell>
          <cell r="G513">
            <v>0</v>
          </cell>
          <cell r="H513" t="str">
            <v>PL5 4PY</v>
          </cell>
          <cell r="I513">
            <v>27148.05903831758</v>
          </cell>
          <cell r="J513">
            <v>25502.722126904391</v>
          </cell>
          <cell r="K513">
            <v>0.01</v>
          </cell>
          <cell r="L513">
            <v>25247.694905635348</v>
          </cell>
          <cell r="M513">
            <v>9765545.2890562173</v>
          </cell>
        </row>
        <row r="514">
          <cell r="A514" t="str">
            <v>JE2147</v>
          </cell>
          <cell r="B514">
            <v>36433</v>
          </cell>
          <cell r="C514">
            <v>36433</v>
          </cell>
          <cell r="D514">
            <v>8</v>
          </cell>
          <cell r="E514" t="str">
            <v>Grace Close</v>
          </cell>
          <cell r="F514" t="str">
            <v>Chipping Sodbury</v>
          </cell>
          <cell r="G514" t="str">
            <v>Bristol</v>
          </cell>
          <cell r="H514" t="str">
            <v>BS17 6NS</v>
          </cell>
          <cell r="I514">
            <v>27149.605663468552</v>
          </cell>
          <cell r="J514">
            <v>25504.175017197729</v>
          </cell>
          <cell r="K514">
            <v>0.01</v>
          </cell>
          <cell r="L514">
            <v>25249.133267025751</v>
          </cell>
          <cell r="M514">
            <v>9790794.4223232437</v>
          </cell>
        </row>
        <row r="515">
          <cell r="A515" t="str">
            <v>JE1260</v>
          </cell>
          <cell r="B515">
            <v>36433</v>
          </cell>
          <cell r="C515">
            <v>36433</v>
          </cell>
          <cell r="D515">
            <v>21</v>
          </cell>
          <cell r="E515" t="str">
            <v>Beaumont Way</v>
          </cell>
          <cell r="F515" t="str">
            <v>Stowmarket</v>
          </cell>
          <cell r="G515" t="str">
            <v>Suffolk</v>
          </cell>
          <cell r="H515" t="str">
            <v>IP14 1SA</v>
          </cell>
          <cell r="I515">
            <v>27149.707690330666</v>
          </cell>
          <cell r="J515">
            <v>25504.270860613655</v>
          </cell>
          <cell r="K515">
            <v>0.01</v>
          </cell>
          <cell r="L515">
            <v>25249.228152007519</v>
          </cell>
          <cell r="M515">
            <v>9816043.6504752506</v>
          </cell>
        </row>
        <row r="516">
          <cell r="A516" t="str">
            <v>JE1096</v>
          </cell>
          <cell r="B516">
            <v>36433</v>
          </cell>
          <cell r="C516">
            <v>36433</v>
          </cell>
          <cell r="D516" t="str">
            <v>Hylands Residential Home</v>
          </cell>
          <cell r="E516" t="str">
            <v>The Crescent</v>
          </cell>
          <cell r="F516" t="str">
            <v>Filey</v>
          </cell>
          <cell r="G516" t="str">
            <v>North Yorkshire</v>
          </cell>
          <cell r="H516" t="str">
            <v>YO14 9JR</v>
          </cell>
          <cell r="I516">
            <v>27167.780573559441</v>
          </cell>
          <cell r="J516">
            <v>25521.248417586143</v>
          </cell>
          <cell r="K516">
            <v>0.01</v>
          </cell>
          <cell r="L516">
            <v>25266.03593341028</v>
          </cell>
          <cell r="M516">
            <v>9841309.6864086613</v>
          </cell>
        </row>
        <row r="517">
          <cell r="A517" t="str">
            <v>JE2165</v>
          </cell>
          <cell r="B517">
            <v>36433</v>
          </cell>
          <cell r="C517">
            <v>36433</v>
          </cell>
          <cell r="D517">
            <v>51</v>
          </cell>
          <cell r="E517" t="str">
            <v>Ludlow Drive</v>
          </cell>
          <cell r="F517" t="str">
            <v>Ormskirk</v>
          </cell>
          <cell r="G517" t="str">
            <v>Lancashire</v>
          </cell>
          <cell r="H517" t="str">
            <v>L39 1LE</v>
          </cell>
          <cell r="I517">
            <v>27176.468161061552</v>
          </cell>
          <cell r="J517">
            <v>25529.409484633579</v>
          </cell>
          <cell r="K517">
            <v>0.01</v>
          </cell>
          <cell r="L517">
            <v>25274.115389787243</v>
          </cell>
          <cell r="M517">
            <v>9866583.801798448</v>
          </cell>
        </row>
        <row r="518">
          <cell r="A518" t="str">
            <v>JE1396</v>
          </cell>
          <cell r="B518">
            <v>36433</v>
          </cell>
          <cell r="C518">
            <v>36433</v>
          </cell>
          <cell r="D518">
            <v>4</v>
          </cell>
          <cell r="E518" t="str">
            <v>Franklyn Road</v>
          </cell>
          <cell r="F518" t="str">
            <v>Leicester</v>
          </cell>
          <cell r="G518">
            <v>0</v>
          </cell>
          <cell r="H518" t="str">
            <v>LE2 8LL</v>
          </cell>
          <cell r="I518">
            <v>27178.879565179479</v>
          </cell>
          <cell r="J518">
            <v>25531.674743047388</v>
          </cell>
          <cell r="K518">
            <v>0.01</v>
          </cell>
          <cell r="L518">
            <v>25276.357995616912</v>
          </cell>
          <cell r="M518">
            <v>9891860.1597940642</v>
          </cell>
        </row>
        <row r="519">
          <cell r="A519" t="str">
            <v>JE0319</v>
          </cell>
          <cell r="B519">
            <v>36433</v>
          </cell>
          <cell r="C519">
            <v>36433</v>
          </cell>
          <cell r="D519">
            <v>10</v>
          </cell>
          <cell r="E519" t="str">
            <v>Crossbill Close</v>
          </cell>
          <cell r="F519" t="str">
            <v>Waterlooville</v>
          </cell>
          <cell r="G519" t="str">
            <v>Hampshire</v>
          </cell>
          <cell r="H519" t="str">
            <v>PO8 9DT</v>
          </cell>
          <cell r="I519">
            <v>27180.919322024365</v>
          </cell>
          <cell r="J519">
            <v>25533.590878265313</v>
          </cell>
          <cell r="K519">
            <v>0.01</v>
          </cell>
          <cell r="L519">
            <v>25278.254969482659</v>
          </cell>
          <cell r="M519">
            <v>9917138.4147635475</v>
          </cell>
        </row>
        <row r="520">
          <cell r="A520" t="str">
            <v>JE0974</v>
          </cell>
          <cell r="B520">
            <v>36433</v>
          </cell>
          <cell r="C520">
            <v>36433</v>
          </cell>
          <cell r="D520" t="str">
            <v>31 Ipley Way</v>
          </cell>
          <cell r="E520" t="str">
            <v>Langdown Lawn</v>
          </cell>
          <cell r="F520" t="str">
            <v>Hythe</v>
          </cell>
          <cell r="G520" t="str">
            <v>Southampton</v>
          </cell>
          <cell r="H520" t="str">
            <v>SO45 3LG</v>
          </cell>
          <cell r="I520">
            <v>27192.474157665249</v>
          </cell>
          <cell r="J520">
            <v>25544.445420837048</v>
          </cell>
          <cell r="K520">
            <v>0.01</v>
          </cell>
          <cell r="L520">
            <v>25289.000966628679</v>
          </cell>
          <cell r="M520">
            <v>9942427.4157301765</v>
          </cell>
        </row>
        <row r="521">
          <cell r="A521" t="str">
            <v>JE1126</v>
          </cell>
          <cell r="B521">
            <v>36433</v>
          </cell>
          <cell r="C521">
            <v>36433</v>
          </cell>
          <cell r="D521">
            <v>29</v>
          </cell>
          <cell r="E521" t="str">
            <v>Bruce Close</v>
          </cell>
          <cell r="F521" t="str">
            <v>Haywards Heath</v>
          </cell>
          <cell r="G521" t="str">
            <v>West Sussex</v>
          </cell>
          <cell r="H521" t="str">
            <v>RH16 4QE</v>
          </cell>
          <cell r="I521">
            <v>27198.007338709685</v>
          </cell>
          <cell r="J521">
            <v>25549.643257575764</v>
          </cell>
          <cell r="K521">
            <v>0.01</v>
          </cell>
          <cell r="L521">
            <v>25294.146825000007</v>
          </cell>
          <cell r="M521">
            <v>9967721.5625551771</v>
          </cell>
        </row>
        <row r="522">
          <cell r="A522" t="str">
            <v>JE0881</v>
          </cell>
          <cell r="B522">
            <v>36433</v>
          </cell>
          <cell r="C522">
            <v>36433</v>
          </cell>
          <cell r="D522">
            <v>27</v>
          </cell>
          <cell r="E522" t="str">
            <v>Anderson Avenue</v>
          </cell>
          <cell r="F522" t="str">
            <v>Chelmsford</v>
          </cell>
          <cell r="G522" t="str">
            <v>Essex</v>
          </cell>
          <cell r="H522" t="str">
            <v>CM1 2BZ</v>
          </cell>
          <cell r="I522">
            <v>27254.406559169045</v>
          </cell>
          <cell r="J522">
            <v>25602.62434346183</v>
          </cell>
          <cell r="K522">
            <v>0.01</v>
          </cell>
          <cell r="L522">
            <v>25346.598100027211</v>
          </cell>
          <cell r="M522">
            <v>9993068.1606552042</v>
          </cell>
        </row>
        <row r="523">
          <cell r="A523" t="str">
            <v>JE1403</v>
          </cell>
          <cell r="B523">
            <v>36433</v>
          </cell>
          <cell r="C523">
            <v>36433</v>
          </cell>
          <cell r="D523">
            <v>5</v>
          </cell>
          <cell r="E523" t="str">
            <v>Horndean Avenue</v>
          </cell>
          <cell r="F523" t="str">
            <v>Wigston</v>
          </cell>
          <cell r="G523" t="str">
            <v>Leicestershire</v>
          </cell>
          <cell r="H523" t="str">
            <v>LE18 1DP</v>
          </cell>
          <cell r="I523">
            <v>27274.646687401852</v>
          </cell>
          <cell r="J523">
            <v>25621.637797256284</v>
          </cell>
          <cell r="K523">
            <v>0.01</v>
          </cell>
          <cell r="L523">
            <v>25365.421419283721</v>
          </cell>
          <cell r="M523">
            <v>10018433.582074488</v>
          </cell>
        </row>
        <row r="524">
          <cell r="A524" t="str">
            <v>JE0339</v>
          </cell>
          <cell r="B524">
            <v>36433</v>
          </cell>
          <cell r="C524">
            <v>36433</v>
          </cell>
          <cell r="D524" t="str">
            <v>Nanaimo Cottage</v>
          </cell>
          <cell r="E524" t="str">
            <v>Flitcham</v>
          </cell>
          <cell r="F524" t="str">
            <v>King's Lynn</v>
          </cell>
          <cell r="G524" t="str">
            <v>Norfolk</v>
          </cell>
          <cell r="H524" t="str">
            <v>PE31 6BP</v>
          </cell>
          <cell r="I524">
            <v>27283.443669505152</v>
          </cell>
          <cell r="J524">
            <v>25629.901628929078</v>
          </cell>
          <cell r="K524">
            <v>0.01</v>
          </cell>
          <cell r="L524">
            <v>25373.602612639788</v>
          </cell>
          <cell r="M524">
            <v>10043807.184687128</v>
          </cell>
        </row>
        <row r="525">
          <cell r="A525" t="str">
            <v>JE1616</v>
          </cell>
          <cell r="B525">
            <v>36433</v>
          </cell>
          <cell r="C525">
            <v>36433</v>
          </cell>
          <cell r="D525">
            <v>3</v>
          </cell>
          <cell r="E525" t="str">
            <v>Princes Close</v>
          </cell>
          <cell r="F525" t="str">
            <v>Birchington</v>
          </cell>
          <cell r="G525" t="str">
            <v>Kent</v>
          </cell>
          <cell r="H525" t="str">
            <v>CT7 9PD</v>
          </cell>
          <cell r="I525">
            <v>27298.943170962215</v>
          </cell>
          <cell r="J525">
            <v>25644.461766661472</v>
          </cell>
          <cell r="K525">
            <v>0.01</v>
          </cell>
          <cell r="L525">
            <v>25388.017148994859</v>
          </cell>
          <cell r="M525">
            <v>10069195.201836124</v>
          </cell>
        </row>
        <row r="526">
          <cell r="A526" t="str">
            <v>JE0361</v>
          </cell>
          <cell r="B526">
            <v>36433</v>
          </cell>
          <cell r="C526">
            <v>36433</v>
          </cell>
          <cell r="D526">
            <v>20</v>
          </cell>
          <cell r="E526" t="str">
            <v>Bank Top Road</v>
          </cell>
          <cell r="F526" t="str">
            <v>Rotherham</v>
          </cell>
          <cell r="G526" t="str">
            <v>South Yorkshire</v>
          </cell>
          <cell r="H526" t="str">
            <v>S65 3DY</v>
          </cell>
          <cell r="I526">
            <v>27306.564806712344</v>
          </cell>
          <cell r="J526">
            <v>25651.621485093412</v>
          </cell>
          <cell r="K526">
            <v>0.01</v>
          </cell>
          <cell r="L526">
            <v>25395.105270242479</v>
          </cell>
          <cell r="M526">
            <v>10094590.307106366</v>
          </cell>
        </row>
        <row r="527">
          <cell r="A527" t="str">
            <v>JE1407</v>
          </cell>
          <cell r="B527">
            <v>36433</v>
          </cell>
          <cell r="C527">
            <v>36433</v>
          </cell>
          <cell r="D527" t="str">
            <v>Seven Beech Close</v>
          </cell>
          <cell r="E527" t="str">
            <v>Cheadle</v>
          </cell>
          <cell r="F527" t="str">
            <v>Stoke-on-Trent</v>
          </cell>
          <cell r="G527">
            <v>0</v>
          </cell>
          <cell r="H527" t="str">
            <v>ST10 1SN</v>
          </cell>
          <cell r="I527">
            <v>27347.599640392498</v>
          </cell>
          <cell r="J527">
            <v>25690.169359156589</v>
          </cell>
          <cell r="K527">
            <v>0.01</v>
          </cell>
          <cell r="L527">
            <v>25433.267665565021</v>
          </cell>
          <cell r="M527">
            <v>10120023.574771931</v>
          </cell>
        </row>
        <row r="528">
          <cell r="A528" t="str">
            <v>JE0142</v>
          </cell>
          <cell r="B528">
            <v>36433</v>
          </cell>
          <cell r="C528">
            <v>36433</v>
          </cell>
          <cell r="D528" t="str">
            <v>19 Chermont Court</v>
          </cell>
          <cell r="E528" t="str">
            <v>The Street</v>
          </cell>
          <cell r="F528" t="str">
            <v>Littlehampton</v>
          </cell>
          <cell r="G528" t="str">
            <v>West Sussex</v>
          </cell>
          <cell r="H528" t="str">
            <v>BN16 1HT</v>
          </cell>
          <cell r="I528">
            <v>27440.442308408892</v>
          </cell>
          <cell r="J528">
            <v>25777.385198808352</v>
          </cell>
          <cell r="K528">
            <v>0.01</v>
          </cell>
          <cell r="L528">
            <v>25519.611346820267</v>
          </cell>
          <cell r="M528">
            <v>10145543.186118752</v>
          </cell>
        </row>
        <row r="529">
          <cell r="A529" t="str">
            <v>JE2407</v>
          </cell>
          <cell r="B529">
            <v>36433</v>
          </cell>
          <cell r="C529">
            <v>36433</v>
          </cell>
          <cell r="D529" t="str">
            <v>Drumbrae</v>
          </cell>
          <cell r="E529" t="str">
            <v>10 Woodcote Edge</v>
          </cell>
          <cell r="F529" t="str">
            <v>Church Stretton</v>
          </cell>
          <cell r="G529" t="str">
            <v>Shropshire</v>
          </cell>
          <cell r="H529" t="str">
            <v>SY6 6DF</v>
          </cell>
          <cell r="I529">
            <v>27444.661331061656</v>
          </cell>
          <cell r="J529">
            <v>25781.348523118522</v>
          </cell>
          <cell r="K529">
            <v>0.01</v>
          </cell>
          <cell r="L529">
            <v>25523.535037887337</v>
          </cell>
          <cell r="M529">
            <v>10171066.72115664</v>
          </cell>
        </row>
        <row r="530">
          <cell r="A530" t="str">
            <v>JE0179</v>
          </cell>
          <cell r="B530">
            <v>36433</v>
          </cell>
          <cell r="C530">
            <v>36433</v>
          </cell>
          <cell r="D530" t="str">
            <v>13 Gott Street</v>
          </cell>
          <cell r="E530" t="str">
            <v>Cross Roads</v>
          </cell>
          <cell r="F530" t="str">
            <v>Keighley</v>
          </cell>
          <cell r="G530" t="str">
            <v>West Yorkshire</v>
          </cell>
          <cell r="H530" t="str">
            <v>BD22 9AY</v>
          </cell>
          <cell r="I530">
            <v>27472.468794206139</v>
          </cell>
          <cell r="J530">
            <v>25807.470685466371</v>
          </cell>
          <cell r="K530">
            <v>0.01</v>
          </cell>
          <cell r="L530">
            <v>25549.395978611708</v>
          </cell>
          <cell r="M530">
            <v>10196616.117135251</v>
          </cell>
        </row>
        <row r="531">
          <cell r="A531" t="str">
            <v>JE0864</v>
          </cell>
          <cell r="B531">
            <v>36433</v>
          </cell>
          <cell r="C531">
            <v>36433</v>
          </cell>
          <cell r="D531" t="str">
            <v>22 Scammerton</v>
          </cell>
          <cell r="E531" t="str">
            <v>Wilnecote</v>
          </cell>
          <cell r="F531" t="str">
            <v>Tamworth</v>
          </cell>
          <cell r="G531" t="str">
            <v>Staffordshire</v>
          </cell>
          <cell r="H531" t="str">
            <v>B77 4LA</v>
          </cell>
          <cell r="I531">
            <v>27496.213273049958</v>
          </cell>
          <cell r="J531">
            <v>25829.776104986322</v>
          </cell>
          <cell r="K531">
            <v>0.01</v>
          </cell>
          <cell r="L531">
            <v>25571.478343936458</v>
          </cell>
          <cell r="M531">
            <v>10222187.595479187</v>
          </cell>
        </row>
        <row r="532">
          <cell r="A532" t="str">
            <v>JE0785</v>
          </cell>
          <cell r="B532">
            <v>36433</v>
          </cell>
          <cell r="C532">
            <v>36433</v>
          </cell>
          <cell r="D532">
            <v>24</v>
          </cell>
          <cell r="E532" t="str">
            <v>Barons Croft</v>
          </cell>
          <cell r="F532" t="str">
            <v>Nuneaton</v>
          </cell>
          <cell r="G532" t="str">
            <v>Warwickshire</v>
          </cell>
          <cell r="H532" t="str">
            <v>CV10 9QQ</v>
          </cell>
          <cell r="I532">
            <v>27517.604681241133</v>
          </cell>
          <cell r="J532">
            <v>25849.871064196213</v>
          </cell>
          <cell r="K532">
            <v>0.01</v>
          </cell>
          <cell r="L532">
            <v>25591.372353554252</v>
          </cell>
          <cell r="M532">
            <v>10247778.96783274</v>
          </cell>
        </row>
        <row r="533">
          <cell r="A533" t="str">
            <v>JE0838</v>
          </cell>
          <cell r="B533">
            <v>36433</v>
          </cell>
          <cell r="C533">
            <v>36433</v>
          </cell>
          <cell r="D533">
            <v>33</v>
          </cell>
          <cell r="E533" t="str">
            <v>Oak Road</v>
          </cell>
          <cell r="F533" t="str">
            <v>Halstead</v>
          </cell>
          <cell r="G533" t="str">
            <v>Essex</v>
          </cell>
          <cell r="H533" t="str">
            <v>CO9 1LS</v>
          </cell>
          <cell r="I533">
            <v>27519.189873114978</v>
          </cell>
          <cell r="J533">
            <v>25851.360183835281</v>
          </cell>
          <cell r="K533">
            <v>0.01</v>
          </cell>
          <cell r="L533">
            <v>25592.846581996928</v>
          </cell>
          <cell r="M533">
            <v>10273371.814414738</v>
          </cell>
        </row>
        <row r="534">
          <cell r="A534" t="str">
            <v>JE1177</v>
          </cell>
          <cell r="B534">
            <v>36433</v>
          </cell>
          <cell r="C534">
            <v>36433</v>
          </cell>
          <cell r="D534" t="str">
            <v>8 Wandleys Close</v>
          </cell>
          <cell r="E534" t="str">
            <v>Easter Gate</v>
          </cell>
          <cell r="F534" t="str">
            <v>Nr Chichester</v>
          </cell>
          <cell r="G534" t="str">
            <v>West Sussex</v>
          </cell>
          <cell r="H534" t="str">
            <v>PO20 6SH</v>
          </cell>
          <cell r="I534">
            <v>27545.607271568882</v>
          </cell>
          <cell r="J534">
            <v>25876.176527837433</v>
          </cell>
          <cell r="K534">
            <v>0.01</v>
          </cell>
          <cell r="L534">
            <v>25617.414762559059</v>
          </cell>
          <cell r="M534">
            <v>10298989.229177296</v>
          </cell>
        </row>
        <row r="535">
          <cell r="A535" t="str">
            <v>JE2085</v>
          </cell>
          <cell r="B535">
            <v>36433</v>
          </cell>
          <cell r="C535">
            <v>36433</v>
          </cell>
          <cell r="D535">
            <v>30</v>
          </cell>
          <cell r="E535" t="str">
            <v>Glenmore Avenue</v>
          </cell>
          <cell r="F535" t="str">
            <v>Thornton-Cleveleys</v>
          </cell>
          <cell r="G535" t="str">
            <v>Lancashire</v>
          </cell>
          <cell r="H535" t="str">
            <v>FY5 4NY</v>
          </cell>
          <cell r="I535">
            <v>27562.698434036469</v>
          </cell>
          <cell r="J535">
            <v>25892.231862276683</v>
          </cell>
          <cell r="K535">
            <v>0.01</v>
          </cell>
          <cell r="L535">
            <v>25633.309543653915</v>
          </cell>
          <cell r="M535">
            <v>10324622.53872095</v>
          </cell>
        </row>
        <row r="536">
          <cell r="A536" t="str">
            <v>JE1909</v>
          </cell>
          <cell r="B536">
            <v>36433</v>
          </cell>
          <cell r="C536">
            <v>36433</v>
          </cell>
          <cell r="D536">
            <v>11</v>
          </cell>
          <cell r="E536" t="str">
            <v>Whitworth Close</v>
          </cell>
          <cell r="F536" t="str">
            <v>St. Agnes</v>
          </cell>
          <cell r="G536" t="str">
            <v>Cornwall</v>
          </cell>
          <cell r="H536" t="str">
            <v>TR5 0UW</v>
          </cell>
          <cell r="I536">
            <v>27592.172040440426</v>
          </cell>
          <cell r="J536">
            <v>25919.919189504642</v>
          </cell>
          <cell r="K536">
            <v>0.01</v>
          </cell>
          <cell r="L536">
            <v>25660.719997609594</v>
          </cell>
          <cell r="M536">
            <v>10350283.25871856</v>
          </cell>
        </row>
        <row r="537">
          <cell r="A537" t="str">
            <v>JE1101</v>
          </cell>
          <cell r="B537">
            <v>36433</v>
          </cell>
          <cell r="C537">
            <v>36433</v>
          </cell>
          <cell r="D537">
            <v>47</v>
          </cell>
          <cell r="E537" t="str">
            <v>Estover Road</v>
          </cell>
          <cell r="F537" t="str">
            <v>March</v>
          </cell>
          <cell r="G537" t="str">
            <v>Cambridgeshire</v>
          </cell>
          <cell r="H537" t="str">
            <v>PE15 8SF</v>
          </cell>
          <cell r="I537">
            <v>27596.113567864897</v>
          </cell>
          <cell r="J537">
            <v>25923.621836479146</v>
          </cell>
          <cell r="K537">
            <v>0.01</v>
          </cell>
          <cell r="L537">
            <v>25664.385618114353</v>
          </cell>
          <cell r="M537">
            <v>10375947.644336674</v>
          </cell>
        </row>
        <row r="538">
          <cell r="A538" t="str">
            <v>JE1348</v>
          </cell>
          <cell r="B538">
            <v>36433</v>
          </cell>
          <cell r="C538">
            <v>36433</v>
          </cell>
          <cell r="D538">
            <v>13</v>
          </cell>
          <cell r="E538" t="str">
            <v>Victoria Way</v>
          </cell>
          <cell r="F538" t="str">
            <v>Royton</v>
          </cell>
          <cell r="G538" t="str">
            <v>Oldham</v>
          </cell>
          <cell r="H538" t="str">
            <v>OL2 5SB</v>
          </cell>
          <cell r="I538">
            <v>27617.043475235645</v>
          </cell>
          <cell r="J538">
            <v>25943.283264615304</v>
          </cell>
          <cell r="K538">
            <v>0.01</v>
          </cell>
          <cell r="L538">
            <v>25683.850431969149</v>
          </cell>
          <cell r="M538">
            <v>10401631.494768644</v>
          </cell>
        </row>
        <row r="539">
          <cell r="A539" t="str">
            <v>JE2299</v>
          </cell>
          <cell r="B539">
            <v>36433</v>
          </cell>
          <cell r="C539">
            <v>36433</v>
          </cell>
          <cell r="D539">
            <v>33</v>
          </cell>
          <cell r="E539" t="str">
            <v>Dean Hill</v>
          </cell>
          <cell r="F539" t="str">
            <v>Plymstock Plymouth</v>
          </cell>
          <cell r="G539" t="str">
            <v>Devon</v>
          </cell>
          <cell r="H539" t="str">
            <v>PL9 9AF</v>
          </cell>
          <cell r="I539">
            <v>27654.319504781997</v>
          </cell>
          <cell r="J539">
            <v>25978.300140855816</v>
          </cell>
          <cell r="K539">
            <v>0.01</v>
          </cell>
          <cell r="L539">
            <v>25718.517139447256</v>
          </cell>
          <cell r="M539">
            <v>10427350.011908092</v>
          </cell>
        </row>
        <row r="540">
          <cell r="A540" t="str">
            <v>JE1198</v>
          </cell>
          <cell r="B540">
            <v>36433</v>
          </cell>
          <cell r="C540">
            <v>36433</v>
          </cell>
          <cell r="D540" t="str">
            <v>C/o 13</v>
          </cell>
          <cell r="E540" t="str">
            <v>Raleigh Close</v>
          </cell>
          <cell r="F540" t="str">
            <v>Ashford</v>
          </cell>
          <cell r="G540" t="str">
            <v>Kent</v>
          </cell>
          <cell r="H540" t="str">
            <v>TN24 0UT</v>
          </cell>
          <cell r="I540">
            <v>27673.074947335259</v>
          </cell>
          <cell r="J540">
            <v>25995.918889920998</v>
          </cell>
          <cell r="K540">
            <v>0.01</v>
          </cell>
          <cell r="L540">
            <v>25735.959701021788</v>
          </cell>
          <cell r="M540">
            <v>10453085.971609114</v>
          </cell>
        </row>
        <row r="541">
          <cell r="A541" t="str">
            <v>JE2061</v>
          </cell>
          <cell r="B541">
            <v>36433</v>
          </cell>
          <cell r="C541">
            <v>36433</v>
          </cell>
          <cell r="D541" t="str">
            <v>Elmford</v>
          </cell>
          <cell r="E541" t="str">
            <v>1 West Blackdene</v>
          </cell>
          <cell r="F541" t="str">
            <v>Bishop Auckland</v>
          </cell>
          <cell r="G541" t="str">
            <v>County Durham</v>
          </cell>
          <cell r="H541" t="str">
            <v>DL13 1EQ</v>
          </cell>
          <cell r="I541">
            <v>27697.957747145632</v>
          </cell>
          <cell r="J541">
            <v>26019.293641258017</v>
          </cell>
          <cell r="K541">
            <v>0.01</v>
          </cell>
          <cell r="L541">
            <v>25759.100704845438</v>
          </cell>
          <cell r="M541">
            <v>10478845.072313959</v>
          </cell>
        </row>
        <row r="542">
          <cell r="A542" t="str">
            <v>JE2096</v>
          </cell>
          <cell r="B542">
            <v>36433</v>
          </cell>
          <cell r="C542">
            <v>36433</v>
          </cell>
          <cell r="D542" t="str">
            <v>9 Hill Place Lane</v>
          </cell>
          <cell r="E542" t="str">
            <v>Thorley</v>
          </cell>
          <cell r="F542" t="str">
            <v>Yarmouth</v>
          </cell>
          <cell r="G542" t="str">
            <v>Isle Of Wight</v>
          </cell>
          <cell r="H542" t="str">
            <v>PO41 0XJ</v>
          </cell>
          <cell r="I542">
            <v>27716.772957256337</v>
          </cell>
          <cell r="J542">
            <v>26036.968535604436</v>
          </cell>
          <cell r="K542">
            <v>0.01</v>
          </cell>
          <cell r="L542">
            <v>25776.598850248392</v>
          </cell>
          <cell r="M542">
            <v>10504621.671164207</v>
          </cell>
        </row>
        <row r="543">
          <cell r="A543" t="str">
            <v>JE1233</v>
          </cell>
          <cell r="B543">
            <v>36433</v>
          </cell>
          <cell r="C543">
            <v>36433</v>
          </cell>
          <cell r="D543">
            <v>20</v>
          </cell>
          <cell r="E543" t="str">
            <v>Herne Road</v>
          </cell>
          <cell r="F543" t="str">
            <v>Surbiton</v>
          </cell>
          <cell r="G543" t="str">
            <v>Surrey</v>
          </cell>
          <cell r="H543" t="str">
            <v>KT6 5BP</v>
          </cell>
          <cell r="I543">
            <v>27716.946214816951</v>
          </cell>
          <cell r="J543">
            <v>26037.131292706832</v>
          </cell>
          <cell r="K543">
            <v>0.01</v>
          </cell>
          <cell r="L543">
            <v>25776.759979779763</v>
          </cell>
          <cell r="M543">
            <v>10530398.431143986</v>
          </cell>
        </row>
        <row r="544">
          <cell r="A544" t="str">
            <v>JE1786</v>
          </cell>
          <cell r="B544">
            <v>36433</v>
          </cell>
          <cell r="C544">
            <v>36433</v>
          </cell>
          <cell r="D544">
            <v>169</v>
          </cell>
          <cell r="E544" t="str">
            <v>Robin Hood Lane</v>
          </cell>
          <cell r="F544" t="str">
            <v>Birmingham</v>
          </cell>
          <cell r="G544">
            <v>0</v>
          </cell>
          <cell r="H544" t="str">
            <v>B28 0JE</v>
          </cell>
          <cell r="I544">
            <v>27728.938734295167</v>
          </cell>
          <cell r="J544">
            <v>26048.396992822731</v>
          </cell>
          <cell r="K544">
            <v>0.01</v>
          </cell>
          <cell r="L544">
            <v>25787.913022894503</v>
          </cell>
          <cell r="M544">
            <v>10556186.34416688</v>
          </cell>
        </row>
        <row r="545">
          <cell r="A545" t="str">
            <v>JE2228</v>
          </cell>
          <cell r="B545">
            <v>36433</v>
          </cell>
          <cell r="C545">
            <v>36433</v>
          </cell>
          <cell r="D545">
            <v>28</v>
          </cell>
          <cell r="E545" t="str">
            <v>Highwalls Road</v>
          </cell>
          <cell r="F545" t="str">
            <v>Dinas Powys</v>
          </cell>
          <cell r="G545" t="str">
            <v>Vale Glamorgan</v>
          </cell>
          <cell r="H545" t="str">
            <v>CF64 4AJ</v>
          </cell>
          <cell r="I545">
            <v>27761.561197289768</v>
          </cell>
          <cell r="J545">
            <v>26079.042336847961</v>
          </cell>
          <cell r="K545">
            <v>0.01</v>
          </cell>
          <cell r="L545">
            <v>25818.251913479482</v>
          </cell>
          <cell r="M545">
            <v>10582004.596080359</v>
          </cell>
        </row>
        <row r="546">
          <cell r="A546" t="str">
            <v>JE2017</v>
          </cell>
          <cell r="B546">
            <v>36433</v>
          </cell>
          <cell r="C546">
            <v>36433</v>
          </cell>
          <cell r="D546" t="str">
            <v>11a</v>
          </cell>
          <cell r="E546" t="str">
            <v>Suncote Avenue</v>
          </cell>
          <cell r="F546" t="str">
            <v>Dunstable</v>
          </cell>
          <cell r="G546" t="str">
            <v>Bedfordshire</v>
          </cell>
          <cell r="H546" t="str">
            <v>LU6 1BN</v>
          </cell>
          <cell r="I546">
            <v>27820.768197689988</v>
          </cell>
          <cell r="J546">
            <v>26134.661034193625</v>
          </cell>
          <cell r="K546">
            <v>0.01</v>
          </cell>
          <cell r="L546">
            <v>25873.314423851687</v>
          </cell>
          <cell r="M546">
            <v>10607877.910504211</v>
          </cell>
        </row>
        <row r="547">
          <cell r="A547" t="str">
            <v>JE0535</v>
          </cell>
          <cell r="B547">
            <v>36433</v>
          </cell>
          <cell r="C547">
            <v>36433</v>
          </cell>
          <cell r="D547" t="str">
            <v>Hillcrest</v>
          </cell>
          <cell r="E547" t="str">
            <v>Ashbury</v>
          </cell>
          <cell r="F547" t="str">
            <v>Okehampton</v>
          </cell>
          <cell r="G547" t="str">
            <v>Devon</v>
          </cell>
          <cell r="H547" t="str">
            <v>EX20 3PH</v>
          </cell>
          <cell r="I547">
            <v>27845.857613215234</v>
          </cell>
          <cell r="J547">
            <v>26158.229879080976</v>
          </cell>
          <cell r="K547">
            <v>0.01</v>
          </cell>
          <cell r="L547">
            <v>25896.647580290166</v>
          </cell>
          <cell r="M547">
            <v>10633774.558084501</v>
          </cell>
        </row>
        <row r="548">
          <cell r="A548" t="str">
            <v>JE1182</v>
          </cell>
          <cell r="B548">
            <v>36433</v>
          </cell>
          <cell r="C548">
            <v>36433</v>
          </cell>
          <cell r="D548" t="str">
            <v>55 Cefn Y Bryn</v>
          </cell>
          <cell r="E548" t="str">
            <v>Llanrhos</v>
          </cell>
          <cell r="F548" t="str">
            <v>Llandudno</v>
          </cell>
          <cell r="G548" t="str">
            <v>Gwynedd</v>
          </cell>
          <cell r="H548" t="str">
            <v>LL30 1NL</v>
          </cell>
          <cell r="I548">
            <v>27846.207890078975</v>
          </cell>
          <cell r="J548">
            <v>26158.558927043883</v>
          </cell>
          <cell r="K548">
            <v>0.01</v>
          </cell>
          <cell r="L548">
            <v>25896.973337773445</v>
          </cell>
          <cell r="M548">
            <v>10659671.531422274</v>
          </cell>
        </row>
        <row r="549">
          <cell r="A549" t="str">
            <v>JE1311</v>
          </cell>
          <cell r="B549">
            <v>36433</v>
          </cell>
          <cell r="C549">
            <v>36433</v>
          </cell>
          <cell r="D549">
            <v>20</v>
          </cell>
          <cell r="E549" t="str">
            <v>Eardley Avenue</v>
          </cell>
          <cell r="F549" t="str">
            <v>Andover</v>
          </cell>
          <cell r="G549" t="str">
            <v>Hampshire</v>
          </cell>
          <cell r="H549" t="str">
            <v>SP10 3ND</v>
          </cell>
          <cell r="I549">
            <v>27898.169537422178</v>
          </cell>
          <cell r="J549">
            <v>26207.371383639016</v>
          </cell>
          <cell r="K549">
            <v>0.01</v>
          </cell>
          <cell r="L549">
            <v>25945.297669802625</v>
          </cell>
          <cell r="M549">
            <v>10685616.829092076</v>
          </cell>
        </row>
        <row r="550">
          <cell r="A550" t="str">
            <v>JE1929</v>
          </cell>
          <cell r="B550">
            <v>36433</v>
          </cell>
          <cell r="C550">
            <v>36433</v>
          </cell>
          <cell r="D550">
            <v>112</v>
          </cell>
          <cell r="E550" t="str">
            <v>Kenyngton Drive</v>
          </cell>
          <cell r="F550" t="str">
            <v>Sunbury-on-Thames</v>
          </cell>
          <cell r="G550" t="str">
            <v>Middlesex</v>
          </cell>
          <cell r="H550" t="str">
            <v>TW16 7RZ</v>
          </cell>
          <cell r="I550">
            <v>27898.181154103488</v>
          </cell>
          <cell r="J550">
            <v>26207.382296279033</v>
          </cell>
          <cell r="K550">
            <v>0.01</v>
          </cell>
          <cell r="L550">
            <v>25945.308473316243</v>
          </cell>
          <cell r="M550">
            <v>10711562.137565393</v>
          </cell>
        </row>
        <row r="551">
          <cell r="A551" t="str">
            <v>JE1893</v>
          </cell>
          <cell r="B551">
            <v>36433</v>
          </cell>
          <cell r="C551">
            <v>36433</v>
          </cell>
          <cell r="D551">
            <v>116</v>
          </cell>
          <cell r="E551" t="str">
            <v>Priests Road</v>
          </cell>
          <cell r="F551" t="str">
            <v>Swanage</v>
          </cell>
          <cell r="G551" t="str">
            <v>Dorset</v>
          </cell>
          <cell r="H551" t="str">
            <v>BH19 2RR</v>
          </cell>
          <cell r="I551">
            <v>27940.678403608879</v>
          </cell>
          <cell r="J551">
            <v>26247.30395490531</v>
          </cell>
          <cell r="K551">
            <v>0.01</v>
          </cell>
          <cell r="L551">
            <v>25984.830915356255</v>
          </cell>
          <cell r="M551">
            <v>10737546.968480749</v>
          </cell>
        </row>
        <row r="552">
          <cell r="A552" t="str">
            <v>JE0925</v>
          </cell>
          <cell r="B552">
            <v>36433</v>
          </cell>
          <cell r="C552">
            <v>36433</v>
          </cell>
          <cell r="D552">
            <v>72</v>
          </cell>
          <cell r="E552" t="str">
            <v>Sherwell Hill</v>
          </cell>
          <cell r="F552" t="str">
            <v>Torquay</v>
          </cell>
          <cell r="G552">
            <v>0</v>
          </cell>
          <cell r="H552" t="str">
            <v>TQ2 6LS</v>
          </cell>
          <cell r="I552">
            <v>27955.740668138846</v>
          </cell>
          <cell r="J552">
            <v>26261.453354918307</v>
          </cell>
          <cell r="K552">
            <v>0.01</v>
          </cell>
          <cell r="L552">
            <v>25998.838821369125</v>
          </cell>
          <cell r="M552">
            <v>10763545.807302117</v>
          </cell>
        </row>
        <row r="553">
          <cell r="A553" t="str">
            <v>JE0728</v>
          </cell>
          <cell r="B553">
            <v>36433</v>
          </cell>
          <cell r="C553">
            <v>36433</v>
          </cell>
          <cell r="D553">
            <v>798</v>
          </cell>
          <cell r="E553" t="str">
            <v>Filton Avenue</v>
          </cell>
          <cell r="F553" t="str">
            <v>Bristol</v>
          </cell>
          <cell r="G553" t="str">
            <v>Avon</v>
          </cell>
          <cell r="H553" t="str">
            <v>BS34 7HB</v>
          </cell>
          <cell r="I553">
            <v>27963.870646010258</v>
          </cell>
          <cell r="J553">
            <v>26269.090606858121</v>
          </cell>
          <cell r="K553">
            <v>0.01</v>
          </cell>
          <cell r="L553">
            <v>26006.399700789538</v>
          </cell>
          <cell r="M553">
            <v>10789552.207002906</v>
          </cell>
        </row>
        <row r="554">
          <cell r="A554" t="str">
            <v>JE0784</v>
          </cell>
          <cell r="B554">
            <v>36433</v>
          </cell>
          <cell r="C554">
            <v>36433</v>
          </cell>
          <cell r="D554" t="str">
            <v>63 Bell Lane</v>
          </cell>
          <cell r="E554" t="str">
            <v>Kesgrave</v>
          </cell>
          <cell r="F554" t="str">
            <v>Ipswich</v>
          </cell>
          <cell r="G554" t="str">
            <v>Suffolk</v>
          </cell>
          <cell r="H554" t="str">
            <v>IP5 1JL</v>
          </cell>
          <cell r="I554">
            <v>27983.229758000682</v>
          </cell>
          <cell r="J554">
            <v>26287.276439333975</v>
          </cell>
          <cell r="K554">
            <v>0.01</v>
          </cell>
          <cell r="L554">
            <v>26024.403674940633</v>
          </cell>
          <cell r="M554">
            <v>10815576.610677848</v>
          </cell>
        </row>
        <row r="555">
          <cell r="A555" t="str">
            <v>JE2366</v>
          </cell>
          <cell r="B555">
            <v>36433</v>
          </cell>
          <cell r="C555">
            <v>36433</v>
          </cell>
          <cell r="D555">
            <v>29</v>
          </cell>
          <cell r="E555" t="str">
            <v>The Park</v>
          </cell>
          <cell r="F555" t="str">
            <v>Newark</v>
          </cell>
          <cell r="G555" t="str">
            <v>Nottinghamshire</v>
          </cell>
          <cell r="H555" t="str">
            <v>NG24 1SD</v>
          </cell>
          <cell r="I555">
            <v>27990.125945441359</v>
          </cell>
          <cell r="J555">
            <v>26293.754676020671</v>
          </cell>
          <cell r="K555">
            <v>0.01</v>
          </cell>
          <cell r="L555">
            <v>26030.817129260464</v>
          </cell>
          <cell r="M555">
            <v>10841607.427807108</v>
          </cell>
        </row>
        <row r="556">
          <cell r="A556" t="str">
            <v>JE1181</v>
          </cell>
          <cell r="B556">
            <v>36433</v>
          </cell>
          <cell r="C556">
            <v>36433</v>
          </cell>
          <cell r="D556">
            <v>1</v>
          </cell>
          <cell r="E556" t="str">
            <v>Effingham Crescent</v>
          </cell>
          <cell r="F556" t="str">
            <v>Plymouth</v>
          </cell>
          <cell r="G556">
            <v>0</v>
          </cell>
          <cell r="H556" t="str">
            <v>PL3 5TN</v>
          </cell>
          <cell r="I556">
            <v>27990.994966368013</v>
          </cell>
          <cell r="J556">
            <v>26294.571029012375</v>
          </cell>
          <cell r="K556">
            <v>0.01</v>
          </cell>
          <cell r="L556">
            <v>26031.62531872225</v>
          </cell>
          <cell r="M556">
            <v>10867639.05312583</v>
          </cell>
        </row>
        <row r="557">
          <cell r="A557" t="str">
            <v>JE0071</v>
          </cell>
          <cell r="B557">
            <v>36433</v>
          </cell>
          <cell r="C557">
            <v>36433</v>
          </cell>
          <cell r="D557">
            <v>31</v>
          </cell>
          <cell r="E557" t="str">
            <v>Oakfield Drive</v>
          </cell>
          <cell r="F557" t="str">
            <v>Baildon</v>
          </cell>
          <cell r="G557" t="str">
            <v>Bradford</v>
          </cell>
          <cell r="H557" t="str">
            <v>BD17 6AW</v>
          </cell>
          <cell r="I557">
            <v>27993.613019442568</v>
          </cell>
          <cell r="J557">
            <v>26297.030412203625</v>
          </cell>
          <cell r="K557">
            <v>0.01</v>
          </cell>
          <cell r="L557">
            <v>26034.060108081587</v>
          </cell>
          <cell r="M557">
            <v>10893673.113233913</v>
          </cell>
        </row>
        <row r="558">
          <cell r="A558" t="str">
            <v>JE0016</v>
          </cell>
          <cell r="B558">
            <v>36433</v>
          </cell>
          <cell r="C558">
            <v>36433</v>
          </cell>
          <cell r="D558">
            <v>50</v>
          </cell>
          <cell r="E558" t="str">
            <v>Baxter Avenue</v>
          </cell>
          <cell r="F558" t="str">
            <v>Kidderminster</v>
          </cell>
          <cell r="G558" t="str">
            <v>Worcestershire</v>
          </cell>
          <cell r="H558" t="str">
            <v>DY10 2HB</v>
          </cell>
          <cell r="I558">
            <v>28004.632794511741</v>
          </cell>
          <cell r="J558">
            <v>26307.382322117086</v>
          </cell>
          <cell r="K558">
            <v>0.01</v>
          </cell>
          <cell r="L558">
            <v>26044.308498895916</v>
          </cell>
          <cell r="M558">
            <v>10919717.421732809</v>
          </cell>
        </row>
        <row r="559">
          <cell r="A559" t="str">
            <v>JE0844</v>
          </cell>
          <cell r="B559">
            <v>36433</v>
          </cell>
          <cell r="C559">
            <v>36433</v>
          </cell>
          <cell r="D559" t="str">
            <v>Homelands</v>
          </cell>
          <cell r="E559" t="str">
            <v>Livery Road</v>
          </cell>
          <cell r="F559">
            <v>0</v>
          </cell>
          <cell r="G559" t="str">
            <v>Wiltshire</v>
          </cell>
          <cell r="H559" t="str">
            <v>SP5 1RJ</v>
          </cell>
          <cell r="I559">
            <v>28008.434932523091</v>
          </cell>
          <cell r="J559">
            <v>26310.95402752169</v>
          </cell>
          <cell r="K559">
            <v>0.01</v>
          </cell>
          <cell r="L559">
            <v>26047.844487246472</v>
          </cell>
          <cell r="M559">
            <v>10945765.266220056</v>
          </cell>
        </row>
        <row r="560">
          <cell r="A560" t="str">
            <v>JE0233</v>
          </cell>
          <cell r="B560">
            <v>36433</v>
          </cell>
          <cell r="C560">
            <v>36433</v>
          </cell>
          <cell r="D560">
            <v>63</v>
          </cell>
          <cell r="E560" t="str">
            <v>Guywood Lane</v>
          </cell>
          <cell r="F560" t="str">
            <v>Stockport</v>
          </cell>
          <cell r="G560" t="str">
            <v>Cheshire</v>
          </cell>
          <cell r="H560" t="str">
            <v>SK6 4AN</v>
          </cell>
          <cell r="I560">
            <v>28020.147805691828</v>
          </cell>
          <cell r="J560">
            <v>26321.957029589292</v>
          </cell>
          <cell r="K560">
            <v>0.01</v>
          </cell>
          <cell r="L560">
            <v>26058.737459293399</v>
          </cell>
          <cell r="M560">
            <v>10971824.003679348</v>
          </cell>
        </row>
        <row r="561">
          <cell r="A561" t="str">
            <v>JE1161</v>
          </cell>
          <cell r="B561">
            <v>36433</v>
          </cell>
          <cell r="C561">
            <v>36433</v>
          </cell>
          <cell r="D561">
            <v>62</v>
          </cell>
          <cell r="E561" t="str">
            <v>Tolmers Road</v>
          </cell>
          <cell r="F561" t="str">
            <v>Potters Bar</v>
          </cell>
          <cell r="G561" t="str">
            <v>Hertfordshire</v>
          </cell>
          <cell r="H561" t="str">
            <v>EN6 4JY</v>
          </cell>
          <cell r="I561">
            <v>28042.691365393926</v>
          </cell>
          <cell r="J561">
            <v>26343.134312945807</v>
          </cell>
          <cell r="K561">
            <v>0.01</v>
          </cell>
          <cell r="L561">
            <v>26079.70296981635</v>
          </cell>
          <cell r="M561">
            <v>10997903.706649164</v>
          </cell>
        </row>
        <row r="562">
          <cell r="A562" t="str">
            <v>JE1810</v>
          </cell>
          <cell r="B562">
            <v>36433</v>
          </cell>
          <cell r="C562">
            <v>36433</v>
          </cell>
          <cell r="D562" t="str">
            <v>3a</v>
          </cell>
          <cell r="E562" t="str">
            <v>Mitchells Avenue</v>
          </cell>
          <cell r="F562" t="str">
            <v>Canvey Island</v>
          </cell>
          <cell r="G562" t="str">
            <v>Essex</v>
          </cell>
          <cell r="H562" t="str">
            <v>SS8 8JB</v>
          </cell>
          <cell r="I562">
            <v>28060.288359192738</v>
          </cell>
          <cell r="J562">
            <v>26359.664822271963</v>
          </cell>
          <cell r="K562">
            <v>0.01</v>
          </cell>
          <cell r="L562">
            <v>26096.068174049244</v>
          </cell>
          <cell r="M562">
            <v>11023999.774823213</v>
          </cell>
        </row>
        <row r="563">
          <cell r="A563" t="str">
            <v>JE0455</v>
          </cell>
          <cell r="B563">
            <v>36433</v>
          </cell>
          <cell r="C563">
            <v>36433</v>
          </cell>
          <cell r="D563">
            <v>161</v>
          </cell>
          <cell r="E563" t="str">
            <v>Holywell Lane</v>
          </cell>
          <cell r="F563" t="str">
            <v>Castleford</v>
          </cell>
          <cell r="G563" t="str">
            <v>West Yorkshire</v>
          </cell>
          <cell r="H563" t="str">
            <v>WF10 4QU</v>
          </cell>
          <cell r="I563">
            <v>28082.233317086277</v>
          </cell>
          <cell r="J563">
            <v>26380.279782717411</v>
          </cell>
          <cell r="K563">
            <v>0.01</v>
          </cell>
          <cell r="L563">
            <v>26116.476984890236</v>
          </cell>
          <cell r="M563">
            <v>11050116.251808103</v>
          </cell>
        </row>
        <row r="564">
          <cell r="A564" t="str">
            <v>JE0830</v>
          </cell>
          <cell r="B564">
            <v>36433</v>
          </cell>
          <cell r="C564">
            <v>36433</v>
          </cell>
          <cell r="D564" t="str">
            <v xml:space="preserve">51 Hayes Drive </v>
          </cell>
          <cell r="E564" t="str">
            <v>Barnton</v>
          </cell>
          <cell r="F564" t="str">
            <v>Northwich</v>
          </cell>
          <cell r="G564" t="str">
            <v>Cheshire</v>
          </cell>
          <cell r="H564" t="str">
            <v>CW8 4JX</v>
          </cell>
          <cell r="I564">
            <v>28090.724193381819</v>
          </cell>
          <cell r="J564">
            <v>26388.256060449585</v>
          </cell>
          <cell r="K564">
            <v>0.01</v>
          </cell>
          <cell r="L564">
            <v>26124.373499845089</v>
          </cell>
          <cell r="M564">
            <v>11076240.625307947</v>
          </cell>
        </row>
        <row r="565">
          <cell r="A565" t="str">
            <v>JE0710</v>
          </cell>
          <cell r="B565">
            <v>36433</v>
          </cell>
          <cell r="C565">
            <v>36433</v>
          </cell>
          <cell r="D565">
            <v>14</v>
          </cell>
          <cell r="E565" t="str">
            <v>Needle Close</v>
          </cell>
          <cell r="F565" t="str">
            <v>Studley</v>
          </cell>
          <cell r="G565" t="str">
            <v>Warwickshire</v>
          </cell>
          <cell r="H565" t="str">
            <v>B80 7SB</v>
          </cell>
          <cell r="I565">
            <v>28095.753432218466</v>
          </cell>
          <cell r="J565">
            <v>26392.980496932494</v>
          </cell>
          <cell r="K565">
            <v>0.01</v>
          </cell>
          <cell r="L565">
            <v>26129.05069196317</v>
          </cell>
          <cell r="M565">
            <v>11102369.67599991</v>
          </cell>
        </row>
        <row r="566">
          <cell r="A566" t="str">
            <v>JE0063</v>
          </cell>
          <cell r="B566">
            <v>36433</v>
          </cell>
          <cell r="C566">
            <v>36433</v>
          </cell>
          <cell r="D566">
            <v>71</v>
          </cell>
          <cell r="E566" t="str">
            <v>Mounsey Road</v>
          </cell>
          <cell r="F566" t="str">
            <v>Preston</v>
          </cell>
          <cell r="G566" t="str">
            <v>Lancashire</v>
          </cell>
          <cell r="H566" t="str">
            <v>PR5 6LU</v>
          </cell>
          <cell r="I566">
            <v>28128.68680252671</v>
          </cell>
          <cell r="J566">
            <v>26423.917905403876</v>
          </cell>
          <cell r="K566">
            <v>0.01</v>
          </cell>
          <cell r="L566">
            <v>26159.678726349837</v>
          </cell>
          <cell r="M566">
            <v>11128529.354726259</v>
          </cell>
        </row>
        <row r="567">
          <cell r="A567" t="str">
            <v>JE1639</v>
          </cell>
          <cell r="B567">
            <v>36433</v>
          </cell>
          <cell r="C567">
            <v>36433</v>
          </cell>
          <cell r="D567">
            <v>31</v>
          </cell>
          <cell r="E567" t="str">
            <v>Squires Bridge Road</v>
          </cell>
          <cell r="F567" t="str">
            <v>Shepperton</v>
          </cell>
          <cell r="G567" t="str">
            <v>Middlesex</v>
          </cell>
          <cell r="H567" t="str">
            <v>TW17 0JZ</v>
          </cell>
          <cell r="I567">
            <v>28140.155290238134</v>
          </cell>
          <cell r="J567">
            <v>26434.691333254003</v>
          </cell>
          <cell r="K567">
            <v>0.01</v>
          </cell>
          <cell r="L567">
            <v>26170.344419921461</v>
          </cell>
          <cell r="M567">
            <v>11154699.699146179</v>
          </cell>
        </row>
        <row r="568">
          <cell r="A568" t="str">
            <v>JE0098</v>
          </cell>
          <cell r="B568">
            <v>36433</v>
          </cell>
          <cell r="C568">
            <v>36433</v>
          </cell>
          <cell r="D568">
            <v>1</v>
          </cell>
          <cell r="E568" t="str">
            <v>St Catherines Drive</v>
          </cell>
          <cell r="F568" t="str">
            <v>Doncaster</v>
          </cell>
          <cell r="G568" t="str">
            <v>South Yorkshire</v>
          </cell>
          <cell r="H568" t="str">
            <v>DN7 4PB</v>
          </cell>
          <cell r="I568">
            <v>28148.380244382119</v>
          </cell>
          <cell r="J568">
            <v>26442.417805328656</v>
          </cell>
          <cell r="K568">
            <v>0.01</v>
          </cell>
          <cell r="L568">
            <v>26177.993627275369</v>
          </cell>
          <cell r="M568">
            <v>11180877.692773456</v>
          </cell>
        </row>
        <row r="569">
          <cell r="A569" t="str">
            <v>JE0152</v>
          </cell>
          <cell r="B569">
            <v>36433</v>
          </cell>
          <cell r="C569">
            <v>36433</v>
          </cell>
          <cell r="D569">
            <v>46</v>
          </cell>
          <cell r="E569" t="str">
            <v>Woodlands Avenue</v>
          </cell>
          <cell r="F569" t="str">
            <v>Cherrytree Blackburn</v>
          </cell>
          <cell r="G569" t="str">
            <v>Lancashire</v>
          </cell>
          <cell r="H569" t="str">
            <v>BB2 5NN</v>
          </cell>
          <cell r="I569">
            <v>28151.888951338678</v>
          </cell>
          <cell r="J569">
            <v>26445.713863378758</v>
          </cell>
          <cell r="K569">
            <v>0.01</v>
          </cell>
          <cell r="L569">
            <v>26181.25672474497</v>
          </cell>
          <cell r="M569">
            <v>11207058.949498201</v>
          </cell>
        </row>
        <row r="570">
          <cell r="A570" t="str">
            <v>JE2113</v>
          </cell>
          <cell r="B570">
            <v>36433</v>
          </cell>
          <cell r="C570">
            <v>36433</v>
          </cell>
          <cell r="D570" t="str">
            <v>Oak Tree Cottage</v>
          </cell>
          <cell r="E570" t="str">
            <v>Colwell Lane</v>
          </cell>
          <cell r="F570" t="str">
            <v>Freshwater</v>
          </cell>
          <cell r="G570" t="str">
            <v>Isle Of Wight</v>
          </cell>
          <cell r="H570" t="str">
            <v>PO40 9LT</v>
          </cell>
          <cell r="I570">
            <v>28160.056949794478</v>
          </cell>
          <cell r="J570">
            <v>26453.386831625114</v>
          </cell>
          <cell r="K570">
            <v>0.01</v>
          </cell>
          <cell r="L570">
            <v>26188.852963308862</v>
          </cell>
          <cell r="M570">
            <v>11233247.802461511</v>
          </cell>
        </row>
        <row r="571">
          <cell r="A571" t="str">
            <v>JE0260</v>
          </cell>
          <cell r="B571">
            <v>36433</v>
          </cell>
          <cell r="C571">
            <v>36433</v>
          </cell>
          <cell r="D571">
            <v>6</v>
          </cell>
          <cell r="E571" t="str">
            <v>Priory Close</v>
          </cell>
          <cell r="F571" t="str">
            <v>Caister On Sea, Great Yarmouth</v>
          </cell>
          <cell r="G571" t="str">
            <v>Norfolk</v>
          </cell>
          <cell r="H571" t="str">
            <v>NR30 5AZ</v>
          </cell>
          <cell r="I571">
            <v>28171.051287715753</v>
          </cell>
          <cell r="J571">
            <v>26463.714846036008</v>
          </cell>
          <cell r="K571">
            <v>0.01</v>
          </cell>
          <cell r="L571">
            <v>26199.077697575649</v>
          </cell>
          <cell r="M571">
            <v>11259446.880159086</v>
          </cell>
        </row>
        <row r="572">
          <cell r="A572" t="str">
            <v>JE2132</v>
          </cell>
          <cell r="B572">
            <v>36433</v>
          </cell>
          <cell r="C572">
            <v>36433</v>
          </cell>
          <cell r="D572">
            <v>101</v>
          </cell>
          <cell r="E572" t="str">
            <v>Ashleigh Road</v>
          </cell>
          <cell r="F572" t="str">
            <v>Exmouth</v>
          </cell>
          <cell r="G572" t="str">
            <v>Devon</v>
          </cell>
          <cell r="H572" t="str">
            <v>EX8 2JZ</v>
          </cell>
          <cell r="I572">
            <v>28175.022192402048</v>
          </cell>
          <cell r="J572">
            <v>26467.445089832225</v>
          </cell>
          <cell r="K572">
            <v>0.01</v>
          </cell>
          <cell r="L572">
            <v>26202.770638933904</v>
          </cell>
          <cell r="M572">
            <v>11285649.650798019</v>
          </cell>
        </row>
        <row r="573">
          <cell r="A573" t="str">
            <v>JE0214</v>
          </cell>
          <cell r="B573">
            <v>36433</v>
          </cell>
          <cell r="C573">
            <v>36433</v>
          </cell>
          <cell r="D573">
            <v>12</v>
          </cell>
          <cell r="E573" t="str">
            <v>Meadcroft Close</v>
          </cell>
          <cell r="F573" t="str">
            <v>Southampton</v>
          </cell>
          <cell r="G573">
            <v>0</v>
          </cell>
          <cell r="H573" t="str">
            <v>SO31 9GE</v>
          </cell>
          <cell r="I573">
            <v>28192.981183104443</v>
          </cell>
          <cell r="J573">
            <v>26484.315656855688</v>
          </cell>
          <cell r="K573">
            <v>0.01</v>
          </cell>
          <cell r="L573">
            <v>26219.472500287131</v>
          </cell>
          <cell r="M573">
            <v>11311869.123298306</v>
          </cell>
        </row>
        <row r="574">
          <cell r="A574" t="str">
            <v>JE0556</v>
          </cell>
          <cell r="B574">
            <v>36433</v>
          </cell>
          <cell r="C574">
            <v>36433</v>
          </cell>
          <cell r="D574">
            <v>29</v>
          </cell>
          <cell r="E574" t="str">
            <v>Sowrey Avenue</v>
          </cell>
          <cell r="F574" t="str">
            <v>Rainham</v>
          </cell>
          <cell r="G574" t="str">
            <v>Essex</v>
          </cell>
          <cell r="H574" t="str">
            <v>RM13 7LX</v>
          </cell>
          <cell r="I574">
            <v>28233.033701092423</v>
          </cell>
          <cell r="J574">
            <v>26521.940749511064</v>
          </cell>
          <cell r="K574">
            <v>0.01</v>
          </cell>
          <cell r="L574">
            <v>26256.721342015953</v>
          </cell>
          <cell r="M574">
            <v>11338125.844640322</v>
          </cell>
        </row>
        <row r="575">
          <cell r="A575" t="str">
            <v>JE1727</v>
          </cell>
          <cell r="B575">
            <v>36433</v>
          </cell>
          <cell r="C575">
            <v>36433</v>
          </cell>
          <cell r="D575">
            <v>12</v>
          </cell>
          <cell r="E575" t="str">
            <v>Malthouse Way</v>
          </cell>
          <cell r="F575" t="str">
            <v>Barrington Cambridge</v>
          </cell>
          <cell r="G575" t="str">
            <v>Cambridgeshire</v>
          </cell>
          <cell r="H575" t="str">
            <v>CB2 5RR</v>
          </cell>
          <cell r="I575">
            <v>28265.704438542634</v>
          </cell>
          <cell r="J575">
            <v>26552.63144226732</v>
          </cell>
          <cell r="K575">
            <v>0.01</v>
          </cell>
          <cell r="L575">
            <v>26287.105127844647</v>
          </cell>
          <cell r="M575">
            <v>11364412.949768167</v>
          </cell>
        </row>
        <row r="576">
          <cell r="A576" t="str">
            <v>JE1238</v>
          </cell>
          <cell r="B576">
            <v>36433</v>
          </cell>
          <cell r="C576">
            <v>36433</v>
          </cell>
          <cell r="D576">
            <v>6</v>
          </cell>
          <cell r="E576" t="str">
            <v>Rednock Drive</v>
          </cell>
          <cell r="F576" t="str">
            <v>Dursley</v>
          </cell>
          <cell r="G576" t="str">
            <v>Gloucestershire</v>
          </cell>
          <cell r="H576" t="str">
            <v>GL11 4BX</v>
          </cell>
          <cell r="I576">
            <v>28282.777273731503</v>
          </cell>
          <cell r="J576">
            <v>26568.669560172017</v>
          </cell>
          <cell r="K576">
            <v>0.01</v>
          </cell>
          <cell r="L576">
            <v>26302.982864570295</v>
          </cell>
          <cell r="M576">
            <v>11390715.932632737</v>
          </cell>
        </row>
        <row r="577">
          <cell r="A577" t="str">
            <v>JE1142</v>
          </cell>
          <cell r="B577">
            <v>36433</v>
          </cell>
          <cell r="C577">
            <v>36433</v>
          </cell>
          <cell r="D577">
            <v>29</v>
          </cell>
          <cell r="E577" t="str">
            <v>Benedict Drive</v>
          </cell>
          <cell r="F577" t="str">
            <v>Feltham</v>
          </cell>
          <cell r="G577" t="str">
            <v>Middlesex</v>
          </cell>
          <cell r="H577" t="str">
            <v>TW14 8JH</v>
          </cell>
          <cell r="I577">
            <v>28305.175368079814</v>
          </cell>
          <cell r="J577">
            <v>26589.710194256793</v>
          </cell>
          <cell r="K577">
            <v>0.01</v>
          </cell>
          <cell r="L577">
            <v>26323.813092314223</v>
          </cell>
          <cell r="M577">
            <v>11417039.745725051</v>
          </cell>
        </row>
        <row r="578">
          <cell r="A578" t="str">
            <v>JE0635</v>
          </cell>
          <cell r="B578">
            <v>36433</v>
          </cell>
          <cell r="C578">
            <v>36433</v>
          </cell>
          <cell r="D578">
            <v>1</v>
          </cell>
          <cell r="E578" t="str">
            <v>Parker Lane</v>
          </cell>
          <cell r="F578" t="str">
            <v>Mirfield</v>
          </cell>
          <cell r="G578" t="str">
            <v>West Yorkshire</v>
          </cell>
          <cell r="H578" t="str">
            <v>WF14 9NY</v>
          </cell>
          <cell r="I578">
            <v>28325.601149277347</v>
          </cell>
          <cell r="J578">
            <v>26608.898049321142</v>
          </cell>
          <cell r="K578">
            <v>0.01</v>
          </cell>
          <cell r="L578">
            <v>26342.80906882793</v>
          </cell>
          <cell r="M578">
            <v>11443382.554793879</v>
          </cell>
        </row>
        <row r="579">
          <cell r="A579" t="str">
            <v>JE2269</v>
          </cell>
          <cell r="B579">
            <v>36433</v>
          </cell>
          <cell r="C579">
            <v>36433</v>
          </cell>
          <cell r="D579">
            <v>28</v>
          </cell>
          <cell r="E579" t="str">
            <v>Home Orchard</v>
          </cell>
          <cell r="F579" t="str">
            <v>Yate</v>
          </cell>
          <cell r="G579" t="str">
            <v>Bristol</v>
          </cell>
          <cell r="H579" t="str">
            <v>BS17 5XQ</v>
          </cell>
          <cell r="I579">
            <v>28327.498649094359</v>
          </cell>
          <cell r="J579">
            <v>26610.680549149245</v>
          </cell>
          <cell r="K579">
            <v>0.01</v>
          </cell>
          <cell r="L579">
            <v>26344.573743657751</v>
          </cell>
          <cell r="M579">
            <v>11469727.128537538</v>
          </cell>
        </row>
        <row r="580">
          <cell r="A580" t="str">
            <v>JE1692</v>
          </cell>
          <cell r="B580">
            <v>36433</v>
          </cell>
          <cell r="C580">
            <v>36433</v>
          </cell>
          <cell r="D580" t="str">
            <v>10 The Tarters</v>
          </cell>
          <cell r="E580" t="str">
            <v>Sherston</v>
          </cell>
          <cell r="F580" t="str">
            <v>Malmesbury</v>
          </cell>
          <cell r="G580" t="str">
            <v>Wiltshire</v>
          </cell>
          <cell r="H580" t="str">
            <v>SN16 0NT</v>
          </cell>
          <cell r="I580">
            <v>28341.40067625287</v>
          </cell>
          <cell r="J580">
            <v>26623.740029207242</v>
          </cell>
          <cell r="K580">
            <v>0.01</v>
          </cell>
          <cell r="L580">
            <v>26357.502628915168</v>
          </cell>
          <cell r="M580">
            <v>11496084.631166453</v>
          </cell>
        </row>
        <row r="581">
          <cell r="A581" t="str">
            <v>JE1325</v>
          </cell>
          <cell r="B581">
            <v>36433</v>
          </cell>
          <cell r="C581">
            <v>36433</v>
          </cell>
          <cell r="D581">
            <v>8</v>
          </cell>
          <cell r="E581" t="str">
            <v>Edgehill Close</v>
          </cell>
          <cell r="F581" t="str">
            <v>Worthing</v>
          </cell>
          <cell r="G581" t="str">
            <v>West Sussex</v>
          </cell>
          <cell r="H581" t="str">
            <v>BN13 2EX</v>
          </cell>
          <cell r="I581">
            <v>28364.021132415255</v>
          </cell>
          <cell r="J581">
            <v>26644.989548632511</v>
          </cell>
          <cell r="K581">
            <v>0.01</v>
          </cell>
          <cell r="L581">
            <v>26378.539653146185</v>
          </cell>
          <cell r="M581">
            <v>11522463.170819599</v>
          </cell>
        </row>
        <row r="582">
          <cell r="A582" t="str">
            <v>JE0344</v>
          </cell>
          <cell r="B582">
            <v>36433</v>
          </cell>
          <cell r="C582">
            <v>36433</v>
          </cell>
          <cell r="D582">
            <v>154</v>
          </cell>
          <cell r="E582" t="str">
            <v>Roseberry Road</v>
          </cell>
          <cell r="F582" t="str">
            <v>Redcar</v>
          </cell>
          <cell r="G582" t="str">
            <v>Cleveland</v>
          </cell>
          <cell r="H582" t="str">
            <v>TS10 4AW</v>
          </cell>
          <cell r="I582">
            <v>28365.59041041178</v>
          </cell>
          <cell r="J582">
            <v>26646.46371887167</v>
          </cell>
          <cell r="K582">
            <v>0.01</v>
          </cell>
          <cell r="L582">
            <v>26379.999081682952</v>
          </cell>
          <cell r="M582">
            <v>11548843.169901282</v>
          </cell>
        </row>
        <row r="583">
          <cell r="A583" t="str">
            <v>JE0298</v>
          </cell>
          <cell r="B583">
            <v>36433</v>
          </cell>
          <cell r="C583">
            <v>36433</v>
          </cell>
          <cell r="D583">
            <v>40</v>
          </cell>
          <cell r="E583" t="str">
            <v>Wolsey Way</v>
          </cell>
          <cell r="F583" t="str">
            <v>Syston</v>
          </cell>
          <cell r="G583" t="str">
            <v>Leicester</v>
          </cell>
          <cell r="H583" t="str">
            <v>LE7 1NP</v>
          </cell>
          <cell r="I583">
            <v>28368.431857588708</v>
          </cell>
          <cell r="J583">
            <v>26649.132957128782</v>
          </cell>
          <cell r="K583">
            <v>0.01</v>
          </cell>
          <cell r="L583">
            <v>26382.641627557496</v>
          </cell>
          <cell r="M583">
            <v>11575225.811528839</v>
          </cell>
        </row>
        <row r="584">
          <cell r="A584" t="str">
            <v>JE1599</v>
          </cell>
          <cell r="B584">
            <v>36433</v>
          </cell>
          <cell r="C584">
            <v>36433</v>
          </cell>
          <cell r="D584">
            <v>68</v>
          </cell>
          <cell r="E584" t="str">
            <v>Mill Falls</v>
          </cell>
          <cell r="F584" t="str">
            <v>Driffield</v>
          </cell>
          <cell r="G584" t="str">
            <v>North Humberside</v>
          </cell>
          <cell r="H584" t="str">
            <v>YO25 5BA</v>
          </cell>
          <cell r="I584">
            <v>28373.242473423026</v>
          </cell>
          <cell r="J584">
            <v>26653.652020488295</v>
          </cell>
          <cell r="K584">
            <v>0.01</v>
          </cell>
          <cell r="L584">
            <v>26387.115500283413</v>
          </cell>
          <cell r="M584">
            <v>11601612.927029122</v>
          </cell>
        </row>
        <row r="585">
          <cell r="A585" t="str">
            <v>JE0782</v>
          </cell>
          <cell r="B585">
            <v>36433</v>
          </cell>
          <cell r="C585">
            <v>36433</v>
          </cell>
          <cell r="D585">
            <v>46</v>
          </cell>
          <cell r="E585" t="str">
            <v>Boundaries Road</v>
          </cell>
          <cell r="F585" t="str">
            <v>Feltham</v>
          </cell>
          <cell r="G585" t="str">
            <v>Middlesex</v>
          </cell>
          <cell r="H585" t="str">
            <v>TW13 5DT</v>
          </cell>
          <cell r="I585">
            <v>28381.537931106272</v>
          </cell>
          <cell r="J585">
            <v>26661.444723160435</v>
          </cell>
          <cell r="K585">
            <v>0.01</v>
          </cell>
          <cell r="L585">
            <v>26394.830275928831</v>
          </cell>
          <cell r="M585">
            <v>11628007.75730505</v>
          </cell>
        </row>
        <row r="586">
          <cell r="A586" t="str">
            <v>JE1590</v>
          </cell>
          <cell r="B586">
            <v>36433</v>
          </cell>
          <cell r="C586">
            <v>36433</v>
          </cell>
          <cell r="D586">
            <v>11</v>
          </cell>
          <cell r="E586" t="str">
            <v>The Drive</v>
          </cell>
          <cell r="F586" t="str">
            <v>Prestwich</v>
          </cell>
          <cell r="G586" t="str">
            <v>Manchester</v>
          </cell>
          <cell r="H586" t="str">
            <v>M25 1BJ</v>
          </cell>
          <cell r="I586">
            <v>28403.343163732075</v>
          </cell>
          <cell r="J586">
            <v>26681.928426536189</v>
          </cell>
          <cell r="K586">
            <v>0.01</v>
          </cell>
          <cell r="L586">
            <v>26415.109142270827</v>
          </cell>
          <cell r="M586">
            <v>11654422.86644732</v>
          </cell>
        </row>
        <row r="587">
          <cell r="A587" t="str">
            <v>JE1553</v>
          </cell>
          <cell r="B587">
            <v>36433</v>
          </cell>
          <cell r="C587">
            <v>36433</v>
          </cell>
          <cell r="D587">
            <v>11</v>
          </cell>
          <cell r="E587" t="str">
            <v>Showell Lane</v>
          </cell>
          <cell r="F587" t="str">
            <v>Wolverhampton</v>
          </cell>
          <cell r="G587" t="str">
            <v>West Midlands</v>
          </cell>
          <cell r="H587" t="str">
            <v>WV4 4TZ</v>
          </cell>
          <cell r="I587">
            <v>28438.708159636029</v>
          </cell>
          <cell r="J587">
            <v>26715.150089355055</v>
          </cell>
          <cell r="K587">
            <v>0.01</v>
          </cell>
          <cell r="L587">
            <v>26447.998588461505</v>
          </cell>
          <cell r="M587">
            <v>11680870.865035782</v>
          </cell>
        </row>
        <row r="588">
          <cell r="A588" t="str">
            <v>JE0492</v>
          </cell>
          <cell r="B588">
            <v>36433</v>
          </cell>
          <cell r="C588">
            <v>36433</v>
          </cell>
          <cell r="D588">
            <v>49</v>
          </cell>
          <cell r="E588" t="str">
            <v>Maes Yr Haf</v>
          </cell>
          <cell r="F588" t="str">
            <v>Ammanford</v>
          </cell>
          <cell r="G588" t="str">
            <v>Dyfed</v>
          </cell>
          <cell r="H588" t="str">
            <v>SA18 3TS</v>
          </cell>
          <cell r="I588">
            <v>28450.758589522869</v>
          </cell>
          <cell r="J588">
            <v>26726.470190157845</v>
          </cell>
          <cell r="K588">
            <v>0.01</v>
          </cell>
          <cell r="L588">
            <v>26459.205488256266</v>
          </cell>
          <cell r="M588">
            <v>11707330.070524039</v>
          </cell>
        </row>
        <row r="589">
          <cell r="A589" t="str">
            <v>JE1022</v>
          </cell>
          <cell r="B589">
            <v>36433</v>
          </cell>
          <cell r="C589">
            <v>36433</v>
          </cell>
          <cell r="D589">
            <v>17</v>
          </cell>
          <cell r="E589" t="str">
            <v>Henstead Road</v>
          </cell>
          <cell r="F589" t="str">
            <v>Hethersett</v>
          </cell>
          <cell r="G589">
            <v>0</v>
          </cell>
          <cell r="H589" t="str">
            <v>NR9 3JH</v>
          </cell>
          <cell r="I589">
            <v>28484.356072193514</v>
          </cell>
          <cell r="J589">
            <v>26758.031461757542</v>
          </cell>
          <cell r="K589">
            <v>0.01</v>
          </cell>
          <cell r="L589">
            <v>26490.451147139967</v>
          </cell>
          <cell r="M589">
            <v>11733820.521671178</v>
          </cell>
        </row>
        <row r="590">
          <cell r="A590" t="str">
            <v>JE0123</v>
          </cell>
          <cell r="B590">
            <v>36433</v>
          </cell>
          <cell r="C590">
            <v>36433</v>
          </cell>
          <cell r="D590">
            <v>4</v>
          </cell>
          <cell r="E590" t="str">
            <v>Gage Close</v>
          </cell>
          <cell r="F590" t="str">
            <v>Royston</v>
          </cell>
          <cell r="G590" t="str">
            <v>Hertfordshire</v>
          </cell>
          <cell r="H590" t="str">
            <v>SG8 7BE</v>
          </cell>
          <cell r="I590">
            <v>28486.190250128187</v>
          </cell>
          <cell r="J590">
            <v>26759.754477393144</v>
          </cell>
          <cell r="K590">
            <v>0.01</v>
          </cell>
          <cell r="L590">
            <v>26492.156932619211</v>
          </cell>
          <cell r="M590">
            <v>11760312.678603796</v>
          </cell>
        </row>
        <row r="591">
          <cell r="A591" t="str">
            <v>JE2273</v>
          </cell>
          <cell r="B591">
            <v>36433</v>
          </cell>
          <cell r="C591">
            <v>36433</v>
          </cell>
          <cell r="D591" t="str">
            <v>Pedlars Cottage</v>
          </cell>
          <cell r="E591" t="str">
            <v>Ruanlanihorne</v>
          </cell>
          <cell r="F591" t="str">
            <v>Truro</v>
          </cell>
          <cell r="G591" t="str">
            <v>Cornwall</v>
          </cell>
          <cell r="H591" t="str">
            <v>TR2 5NZ</v>
          </cell>
          <cell r="I591">
            <v>28524.494999577713</v>
          </cell>
          <cell r="J591">
            <v>26795.737726876032</v>
          </cell>
          <cell r="K591">
            <v>0.01</v>
          </cell>
          <cell r="L591">
            <v>26527.78034960727</v>
          </cell>
          <cell r="M591">
            <v>11786840.458953403</v>
          </cell>
        </row>
        <row r="592">
          <cell r="A592" t="str">
            <v>JE2073</v>
          </cell>
          <cell r="B592">
            <v>36433</v>
          </cell>
          <cell r="C592">
            <v>36433</v>
          </cell>
          <cell r="D592">
            <v>161</v>
          </cell>
          <cell r="E592" t="str">
            <v>Queensway</v>
          </cell>
          <cell r="F592" t="str">
            <v>Cheadle</v>
          </cell>
          <cell r="G592" t="str">
            <v>Cheshire</v>
          </cell>
          <cell r="H592" t="str">
            <v>SK8 3HH</v>
          </cell>
          <cell r="I592">
            <v>28564.011403850636</v>
          </cell>
          <cell r="J592">
            <v>26832.859197556656</v>
          </cell>
          <cell r="K592">
            <v>0.01</v>
          </cell>
          <cell r="L592">
            <v>26564.530605581091</v>
          </cell>
          <cell r="M592">
            <v>11813404.989558984</v>
          </cell>
        </row>
        <row r="593">
          <cell r="A593" t="str">
            <v>JE0003</v>
          </cell>
          <cell r="B593">
            <v>36433</v>
          </cell>
          <cell r="C593">
            <v>36433</v>
          </cell>
          <cell r="D593">
            <v>20</v>
          </cell>
          <cell r="E593" t="str">
            <v>Hallington Drive</v>
          </cell>
          <cell r="F593" t="str">
            <v>Heanor</v>
          </cell>
          <cell r="G593" t="str">
            <v>Derbyshire</v>
          </cell>
          <cell r="H593" t="str">
            <v>DE75 7QX</v>
          </cell>
          <cell r="I593">
            <v>28564.321901968011</v>
          </cell>
          <cell r="J593">
            <v>26833.150877606313</v>
          </cell>
          <cell r="K593">
            <v>0.01</v>
          </cell>
          <cell r="L593">
            <v>26564.819368830249</v>
          </cell>
          <cell r="M593">
            <v>11839969.808927814</v>
          </cell>
        </row>
        <row r="594">
          <cell r="A594" t="str">
            <v>JE2432</v>
          </cell>
          <cell r="B594">
            <v>36433</v>
          </cell>
          <cell r="C594">
            <v>36433</v>
          </cell>
          <cell r="D594">
            <v>25</v>
          </cell>
          <cell r="E594" t="str">
            <v>Abney Crescent</v>
          </cell>
          <cell r="F594" t="str">
            <v>Measham</v>
          </cell>
          <cell r="G594" t="str">
            <v>Derbyshire</v>
          </cell>
          <cell r="H594" t="str">
            <v>DE12 7HH</v>
          </cell>
          <cell r="I594">
            <v>28591.508866728927</v>
          </cell>
          <cell r="J594">
            <v>26858.690147533234</v>
          </cell>
          <cell r="K594">
            <v>0.01</v>
          </cell>
          <cell r="L594">
            <v>26590.103246057901</v>
          </cell>
          <cell r="M594">
            <v>11866559.912173871</v>
          </cell>
        </row>
        <row r="595">
          <cell r="A595" t="str">
            <v>JE1637</v>
          </cell>
          <cell r="B595">
            <v>36433</v>
          </cell>
          <cell r="C595">
            <v>36433</v>
          </cell>
          <cell r="D595">
            <v>50</v>
          </cell>
          <cell r="E595" t="str">
            <v>Ethel Street</v>
          </cell>
          <cell r="F595" t="str">
            <v>Victoria Park</v>
          </cell>
          <cell r="G595" t="str">
            <v>Cardiff</v>
          </cell>
          <cell r="H595" t="str">
            <v>CF5 1EL</v>
          </cell>
          <cell r="I595">
            <v>28599.755304600552</v>
          </cell>
          <cell r="J595">
            <v>26866.436801291424</v>
          </cell>
          <cell r="K595">
            <v>0.01</v>
          </cell>
          <cell r="L595">
            <v>26597.772433278511</v>
          </cell>
          <cell r="M595">
            <v>11893157.68460715</v>
          </cell>
        </row>
        <row r="596">
          <cell r="A596" t="str">
            <v>JE1622</v>
          </cell>
          <cell r="B596">
            <v>36433</v>
          </cell>
          <cell r="C596">
            <v>36433</v>
          </cell>
          <cell r="D596" t="str">
            <v>2 Marquis Drive</v>
          </cell>
          <cell r="E596" t="str">
            <v>Heald Green</v>
          </cell>
          <cell r="F596" t="str">
            <v>Cheadle</v>
          </cell>
          <cell r="G596" t="str">
            <v>Cheshire</v>
          </cell>
          <cell r="H596" t="str">
            <v>SK8 3HS</v>
          </cell>
          <cell r="I596">
            <v>28636.976179311736</v>
          </cell>
          <cell r="J596">
            <v>26901.401865414053</v>
          </cell>
          <cell r="K596">
            <v>0.01</v>
          </cell>
          <cell r="L596">
            <v>26632.387846759913</v>
          </cell>
          <cell r="M596">
            <v>11919790.07245391</v>
          </cell>
        </row>
        <row r="597">
          <cell r="A597" t="str">
            <v>JE1347</v>
          </cell>
          <cell r="B597">
            <v>36433</v>
          </cell>
          <cell r="C597">
            <v>36433</v>
          </cell>
          <cell r="D597">
            <v>32</v>
          </cell>
          <cell r="E597" t="str">
            <v>Robert Street</v>
          </cell>
          <cell r="F597" t="str">
            <v>Cathays</v>
          </cell>
          <cell r="G597" t="str">
            <v>Cardiff</v>
          </cell>
          <cell r="H597" t="str">
            <v>CF2 4PD</v>
          </cell>
          <cell r="I597">
            <v>28656.133633449121</v>
          </cell>
          <cell r="J597">
            <v>26919.398261724931</v>
          </cell>
          <cell r="K597">
            <v>0.01</v>
          </cell>
          <cell r="L597">
            <v>26650.204279107682</v>
          </cell>
          <cell r="M597">
            <v>11946440.276733018</v>
          </cell>
        </row>
        <row r="598">
          <cell r="A598" t="str">
            <v>JE2363</v>
          </cell>
          <cell r="B598">
            <v>36433</v>
          </cell>
          <cell r="C598">
            <v>36433</v>
          </cell>
          <cell r="D598" t="str">
            <v>48 The Paddocks</v>
          </cell>
          <cell r="E598" t="str">
            <v>Yarnton</v>
          </cell>
          <cell r="F598" t="str">
            <v>Kidlington</v>
          </cell>
          <cell r="G598" t="str">
            <v>Oxfordshire</v>
          </cell>
          <cell r="H598" t="str">
            <v>OX5 1TE</v>
          </cell>
          <cell r="I598">
            <v>28683.110774107943</v>
          </cell>
          <cell r="J598">
            <v>26944.740424162002</v>
          </cell>
          <cell r="K598">
            <v>0.01</v>
          </cell>
          <cell r="L598">
            <v>26675.293019920384</v>
          </cell>
          <cell r="M598">
            <v>11973115.569752939</v>
          </cell>
        </row>
        <row r="599">
          <cell r="A599" t="str">
            <v>JE0285</v>
          </cell>
          <cell r="B599">
            <v>36433</v>
          </cell>
          <cell r="C599">
            <v>36433</v>
          </cell>
          <cell r="D599" t="str">
            <v>33 Derwent Road</v>
          </cell>
          <cell r="E599" t="str">
            <v xml:space="preserve">Meltham </v>
          </cell>
          <cell r="F599" t="str">
            <v>Huddersfield</v>
          </cell>
          <cell r="G599" t="str">
            <v>West Yorkshire</v>
          </cell>
          <cell r="H599" t="str">
            <v>HD7 3HD</v>
          </cell>
          <cell r="I599">
            <v>28684.86456732755</v>
          </cell>
          <cell r="J599">
            <v>26946.387926883453</v>
          </cell>
          <cell r="K599">
            <v>0.01</v>
          </cell>
          <cell r="L599">
            <v>26676.924047614619</v>
          </cell>
          <cell r="M599">
            <v>11999792.493800554</v>
          </cell>
        </row>
        <row r="600">
          <cell r="A600" t="str">
            <v>JE0569</v>
          </cell>
          <cell r="B600">
            <v>36433</v>
          </cell>
          <cell r="C600">
            <v>36433</v>
          </cell>
          <cell r="D600">
            <v>16</v>
          </cell>
          <cell r="E600" t="str">
            <v>Woodhill Grove</v>
          </cell>
          <cell r="F600" t="str">
            <v>Prestwich</v>
          </cell>
          <cell r="G600" t="str">
            <v>Manchester</v>
          </cell>
          <cell r="H600" t="str">
            <v>M25 0AE</v>
          </cell>
          <cell r="I600">
            <v>28760.597092433814</v>
          </cell>
          <cell r="J600">
            <v>27017.530601983279</v>
          </cell>
          <cell r="K600">
            <v>0.01</v>
          </cell>
          <cell r="L600">
            <v>26747.355295963447</v>
          </cell>
          <cell r="M600">
            <v>12026539.849096518</v>
          </cell>
        </row>
        <row r="601">
          <cell r="A601" t="str">
            <v>JE2160</v>
          </cell>
          <cell r="B601">
            <v>36433</v>
          </cell>
          <cell r="C601">
            <v>36433</v>
          </cell>
          <cell r="D601" t="str">
            <v>3 Tai Glo</v>
          </cell>
          <cell r="E601" t="str">
            <v>Rosemary Lane</v>
          </cell>
          <cell r="F601" t="str">
            <v>Beaumaris</v>
          </cell>
          <cell r="G601" t="str">
            <v>Angelsey</v>
          </cell>
          <cell r="H601" t="str">
            <v>LL58 8ED</v>
          </cell>
          <cell r="I601">
            <v>28815.534077182994</v>
          </cell>
          <cell r="J601">
            <v>27069.138072505237</v>
          </cell>
          <cell r="K601">
            <v>0.01</v>
          </cell>
          <cell r="L601">
            <v>26798.446691780184</v>
          </cell>
          <cell r="M601">
            <v>12053338.295788297</v>
          </cell>
        </row>
        <row r="602">
          <cell r="A602" t="str">
            <v>JE0461</v>
          </cell>
          <cell r="B602">
            <v>36433</v>
          </cell>
          <cell r="C602">
            <v>36433</v>
          </cell>
          <cell r="D602">
            <v>39</v>
          </cell>
          <cell r="E602" t="str">
            <v>Oak Drive</v>
          </cell>
          <cell r="F602" t="str">
            <v>Oswestry</v>
          </cell>
          <cell r="G602" t="str">
            <v>Shropshire</v>
          </cell>
          <cell r="H602" t="str">
            <v>SY11 2RX</v>
          </cell>
          <cell r="I602">
            <v>28863.866708591893</v>
          </cell>
          <cell r="J602">
            <v>27114.541453525719</v>
          </cell>
          <cell r="K602">
            <v>0.01</v>
          </cell>
          <cell r="L602">
            <v>26843.396038990461</v>
          </cell>
          <cell r="M602">
            <v>12080181.691827288</v>
          </cell>
        </row>
        <row r="603">
          <cell r="A603" t="str">
            <v>JE0101</v>
          </cell>
          <cell r="B603">
            <v>36433</v>
          </cell>
          <cell r="C603">
            <v>36433</v>
          </cell>
          <cell r="D603">
            <v>31</v>
          </cell>
          <cell r="E603" t="str">
            <v>Back Lane</v>
          </cell>
          <cell r="F603" t="str">
            <v>Thirsk</v>
          </cell>
          <cell r="G603" t="str">
            <v>North Yorkshire</v>
          </cell>
          <cell r="H603" t="str">
            <v>YO7 1JT</v>
          </cell>
          <cell r="I603">
            <v>28872.76738896572</v>
          </cell>
          <cell r="J603">
            <v>27122.902698725371</v>
          </cell>
          <cell r="K603">
            <v>0.01</v>
          </cell>
          <cell r="L603">
            <v>26851.673671738117</v>
          </cell>
          <cell r="M603">
            <v>12107033.365499025</v>
          </cell>
        </row>
        <row r="604">
          <cell r="A604" t="str">
            <v>JE2311</v>
          </cell>
          <cell r="B604">
            <v>36433</v>
          </cell>
          <cell r="C604">
            <v>36433</v>
          </cell>
          <cell r="D604">
            <v>176</v>
          </cell>
          <cell r="E604" t="str">
            <v>Station Road</v>
          </cell>
          <cell r="F604" t="str">
            <v>Dunscroft Doncaster</v>
          </cell>
          <cell r="G604" t="str">
            <v>South Yorkshire</v>
          </cell>
          <cell r="H604" t="str">
            <v>DN7 4JR</v>
          </cell>
          <cell r="I604">
            <v>28876.868704408156</v>
          </cell>
          <cell r="J604">
            <v>27126.755449595541</v>
          </cell>
          <cell r="K604">
            <v>0.01</v>
          </cell>
          <cell r="L604">
            <v>26855.487895099584</v>
          </cell>
          <cell r="M604">
            <v>12133888.853394125</v>
          </cell>
        </row>
        <row r="605">
          <cell r="A605" t="str">
            <v>JE0727</v>
          </cell>
          <cell r="B605">
            <v>36433</v>
          </cell>
          <cell r="C605">
            <v>36433</v>
          </cell>
          <cell r="D605">
            <v>246</v>
          </cell>
          <cell r="E605" t="str">
            <v>Trimdon Avenue</v>
          </cell>
          <cell r="F605" t="str">
            <v>Middlesbrough</v>
          </cell>
          <cell r="G605" t="str">
            <v>Cleveland</v>
          </cell>
          <cell r="H605" t="str">
            <v>TS5 8TG</v>
          </cell>
          <cell r="I605">
            <v>28902.514253018555</v>
          </cell>
          <cell r="J605">
            <v>27150.84672253258</v>
          </cell>
          <cell r="K605">
            <v>0.01</v>
          </cell>
          <cell r="L605">
            <v>26879.338255307255</v>
          </cell>
          <cell r="M605">
            <v>12160768.191649431</v>
          </cell>
        </row>
        <row r="606">
          <cell r="A606" t="str">
            <v>JE0257</v>
          </cell>
          <cell r="B606">
            <v>36433</v>
          </cell>
          <cell r="C606">
            <v>36433</v>
          </cell>
          <cell r="D606">
            <v>19</v>
          </cell>
          <cell r="E606" t="str">
            <v>Sheldrake Close</v>
          </cell>
          <cell r="F606" t="str">
            <v>Rotherham</v>
          </cell>
          <cell r="G606" t="str">
            <v>South Yorkshire</v>
          </cell>
          <cell r="H606" t="str">
            <v>S61 2UW</v>
          </cell>
          <cell r="I606">
            <v>28905.973301996753</v>
          </cell>
          <cell r="J606">
            <v>27154.096132178769</v>
          </cell>
          <cell r="K606">
            <v>0.01</v>
          </cell>
          <cell r="L606">
            <v>26882.55517085698</v>
          </cell>
          <cell r="M606">
            <v>12187650.746820288</v>
          </cell>
        </row>
        <row r="607">
          <cell r="A607" t="str">
            <v>JE0126</v>
          </cell>
          <cell r="B607">
            <v>36433</v>
          </cell>
          <cell r="C607">
            <v>36433</v>
          </cell>
          <cell r="D607" t="str">
            <v>Chipchase</v>
          </cell>
          <cell r="E607" t="str">
            <v>Heworth Grove</v>
          </cell>
          <cell r="F607" t="str">
            <v>Concord Washington</v>
          </cell>
          <cell r="G607" t="str">
            <v>Tyne And Wear</v>
          </cell>
          <cell r="H607" t="str">
            <v>NE37 2PZ</v>
          </cell>
          <cell r="I607">
            <v>28906.949683549065</v>
          </cell>
          <cell r="J607">
            <v>27155.013339091543</v>
          </cell>
          <cell r="K607">
            <v>0.01</v>
          </cell>
          <cell r="L607">
            <v>26883.463205700627</v>
          </cell>
          <cell r="M607">
            <v>12214534.210025989</v>
          </cell>
        </row>
        <row r="608">
          <cell r="A608" t="str">
            <v>JE1064</v>
          </cell>
          <cell r="B608">
            <v>36433</v>
          </cell>
          <cell r="C608">
            <v>36433</v>
          </cell>
          <cell r="D608" t="str">
            <v>Almar</v>
          </cell>
          <cell r="E608" t="str">
            <v>35 Lord Road</v>
          </cell>
          <cell r="F608" t="str">
            <v>Diss</v>
          </cell>
          <cell r="G608" t="str">
            <v>Norfolk</v>
          </cell>
          <cell r="H608" t="str">
            <v>IP22 3JA</v>
          </cell>
          <cell r="I608">
            <v>28918.274159341978</v>
          </cell>
          <cell r="J608">
            <v>27165.65148301822</v>
          </cell>
          <cell r="K608">
            <v>0.01</v>
          </cell>
          <cell r="L608">
            <v>26893.994968188039</v>
          </cell>
          <cell r="M608">
            <v>12241428.204994177</v>
          </cell>
        </row>
        <row r="609">
          <cell r="A609" t="str">
            <v>JE1278</v>
          </cell>
          <cell r="B609">
            <v>36433</v>
          </cell>
          <cell r="C609">
            <v>36433</v>
          </cell>
          <cell r="D609">
            <v>27</v>
          </cell>
          <cell r="E609" t="str">
            <v>Bartlemy Close</v>
          </cell>
          <cell r="F609" t="str">
            <v>Newbury</v>
          </cell>
          <cell r="G609" t="str">
            <v>Berkshire</v>
          </cell>
          <cell r="H609" t="str">
            <v>RG14 6LE</v>
          </cell>
          <cell r="I609">
            <v>28918.363104567139</v>
          </cell>
          <cell r="J609">
            <v>27165.735037623675</v>
          </cell>
          <cell r="K609">
            <v>0.01</v>
          </cell>
          <cell r="L609">
            <v>26894.077687247438</v>
          </cell>
          <cell r="M609">
            <v>12268322.282681424</v>
          </cell>
        </row>
        <row r="610">
          <cell r="A610" t="str">
            <v>JE1378</v>
          </cell>
          <cell r="B610">
            <v>36433</v>
          </cell>
          <cell r="C610">
            <v>36433</v>
          </cell>
          <cell r="D610">
            <v>26</v>
          </cell>
          <cell r="E610" t="str">
            <v>All Saints Road</v>
          </cell>
          <cell r="F610" t="str">
            <v>Newmarket</v>
          </cell>
          <cell r="G610" t="str">
            <v>Suffolk</v>
          </cell>
          <cell r="H610" t="str">
            <v>CB8 8ET</v>
          </cell>
          <cell r="I610">
            <v>28941.264065808955</v>
          </cell>
          <cell r="J610">
            <v>27187.248061820534</v>
          </cell>
          <cell r="K610">
            <v>0.01</v>
          </cell>
          <cell r="L610">
            <v>26915.375581202326</v>
          </cell>
          <cell r="M610">
            <v>12295237.658262627</v>
          </cell>
        </row>
        <row r="611">
          <cell r="A611" t="str">
            <v>JE0012</v>
          </cell>
          <cell r="B611">
            <v>36433</v>
          </cell>
          <cell r="C611">
            <v>36433</v>
          </cell>
          <cell r="D611">
            <v>36</v>
          </cell>
          <cell r="E611" t="str">
            <v>Collingdale Road</v>
          </cell>
          <cell r="F611" t="str">
            <v>Weston Favell</v>
          </cell>
          <cell r="G611" t="str">
            <v>Northampton</v>
          </cell>
          <cell r="H611" t="str">
            <v>NN3 2TS</v>
          </cell>
          <cell r="I611">
            <v>28944.731444783571</v>
          </cell>
          <cell r="J611">
            <v>27190.505296614865</v>
          </cell>
          <cell r="K611">
            <v>0.01</v>
          </cell>
          <cell r="L611">
            <v>26918.600243648718</v>
          </cell>
          <cell r="M611">
            <v>12322156.258506276</v>
          </cell>
        </row>
        <row r="612">
          <cell r="A612" t="str">
            <v>JE0421</v>
          </cell>
          <cell r="B612">
            <v>36433</v>
          </cell>
          <cell r="C612">
            <v>36433</v>
          </cell>
          <cell r="D612">
            <v>9</v>
          </cell>
          <cell r="E612" t="str">
            <v>Croxon Rise</v>
          </cell>
          <cell r="F612" t="str">
            <v>Oswestry</v>
          </cell>
          <cell r="G612" t="str">
            <v>Shropshire</v>
          </cell>
          <cell r="H612" t="str">
            <v>SY11 2YQ</v>
          </cell>
          <cell r="I612">
            <v>28955.140070845209</v>
          </cell>
          <cell r="J612">
            <v>27200.28309685459</v>
          </cell>
          <cell r="K612">
            <v>0.01</v>
          </cell>
          <cell r="L612">
            <v>26928.280265886042</v>
          </cell>
          <cell r="M612">
            <v>12349084.538772162</v>
          </cell>
        </row>
        <row r="613">
          <cell r="A613" t="str">
            <v>JE0791</v>
          </cell>
          <cell r="B613">
            <v>36433</v>
          </cell>
          <cell r="C613">
            <v>36433</v>
          </cell>
          <cell r="D613">
            <v>4</v>
          </cell>
          <cell r="E613" t="str">
            <v>Mill Lane</v>
          </cell>
          <cell r="F613" t="str">
            <v>Whissonsett, Dereham</v>
          </cell>
          <cell r="G613" t="str">
            <v>Norfolk</v>
          </cell>
          <cell r="H613" t="str">
            <v>NR20 5SR</v>
          </cell>
          <cell r="I613">
            <v>28982.598265689147</v>
          </cell>
          <cell r="J613">
            <v>27226.077158677683</v>
          </cell>
          <cell r="K613">
            <v>0.01</v>
          </cell>
          <cell r="L613">
            <v>26953.816387090905</v>
          </cell>
          <cell r="M613">
            <v>12376038.355159253</v>
          </cell>
        </row>
        <row r="614">
          <cell r="A614" t="str">
            <v>JE1956</v>
          </cell>
          <cell r="B614">
            <v>36433</v>
          </cell>
          <cell r="C614">
            <v>36433</v>
          </cell>
          <cell r="D614">
            <v>507</v>
          </cell>
          <cell r="E614" t="str">
            <v>Maidstone Road</v>
          </cell>
          <cell r="F614" t="str">
            <v>Rochester</v>
          </cell>
          <cell r="G614" t="str">
            <v>Kent</v>
          </cell>
          <cell r="H614" t="str">
            <v>ME1 3PJ</v>
          </cell>
          <cell r="I614">
            <v>28993.041882031768</v>
          </cell>
          <cell r="J614">
            <v>27235.887828575294</v>
          </cell>
          <cell r="K614">
            <v>0.01</v>
          </cell>
          <cell r="L614">
            <v>26963.528950289543</v>
          </cell>
          <cell r="M614">
            <v>12403001.884109542</v>
          </cell>
        </row>
        <row r="615">
          <cell r="A615" t="str">
            <v>JE1926</v>
          </cell>
          <cell r="B615">
            <v>36433</v>
          </cell>
          <cell r="C615">
            <v>36433</v>
          </cell>
          <cell r="D615" t="str">
            <v>30a</v>
          </cell>
          <cell r="E615" t="str">
            <v>Heath Road</v>
          </cell>
          <cell r="F615" t="str">
            <v>Bristol</v>
          </cell>
          <cell r="G615" t="str">
            <v>Avon</v>
          </cell>
          <cell r="H615" t="str">
            <v>BS5 6TU</v>
          </cell>
          <cell r="I615">
            <v>29002.469450721692</v>
          </cell>
          <cell r="J615">
            <v>27244.74402946583</v>
          </cell>
          <cell r="K615">
            <v>0.01</v>
          </cell>
          <cell r="L615">
            <v>26972.296589171172</v>
          </cell>
          <cell r="M615">
            <v>12429974.180698713</v>
          </cell>
        </row>
        <row r="616">
          <cell r="A616" t="str">
            <v>JE0498</v>
          </cell>
          <cell r="B616">
            <v>36433</v>
          </cell>
          <cell r="C616">
            <v>36433</v>
          </cell>
          <cell r="D616">
            <v>27</v>
          </cell>
          <cell r="E616" t="str">
            <v>St. Marys Road</v>
          </cell>
          <cell r="F616" t="str">
            <v>Poringland</v>
          </cell>
          <cell r="G616" t="str">
            <v>Norwich</v>
          </cell>
          <cell r="H616" t="str">
            <v>NR14 7SR</v>
          </cell>
          <cell r="I616">
            <v>29014.590734033201</v>
          </cell>
          <cell r="J616">
            <v>27256.130689546339</v>
          </cell>
          <cell r="K616">
            <v>0.01</v>
          </cell>
          <cell r="L616">
            <v>26983.569382650876</v>
          </cell>
          <cell r="M616">
            <v>12456957.750081364</v>
          </cell>
        </row>
        <row r="617">
          <cell r="A617" t="str">
            <v>JE1223</v>
          </cell>
          <cell r="B617">
            <v>36433</v>
          </cell>
          <cell r="C617">
            <v>36433</v>
          </cell>
          <cell r="D617" t="str">
            <v>Sakura</v>
          </cell>
          <cell r="E617" t="str">
            <v>Fox Corner</v>
          </cell>
          <cell r="F617" t="str">
            <v>Guildford</v>
          </cell>
          <cell r="G617" t="str">
            <v>Surrey</v>
          </cell>
          <cell r="H617" t="str">
            <v>GU3 3PP</v>
          </cell>
          <cell r="I617">
            <v>29023.136726517445</v>
          </cell>
          <cell r="J617">
            <v>27264.158743092143</v>
          </cell>
          <cell r="K617">
            <v>0.01</v>
          </cell>
          <cell r="L617">
            <v>26991.517155661222</v>
          </cell>
          <cell r="M617">
            <v>12483949.267237024</v>
          </cell>
        </row>
        <row r="618">
          <cell r="A618" t="str">
            <v>JE2215</v>
          </cell>
          <cell r="B618">
            <v>36433</v>
          </cell>
          <cell r="C618">
            <v>36433</v>
          </cell>
          <cell r="D618">
            <v>56</v>
          </cell>
          <cell r="E618" t="str">
            <v>Normanhurst Avenue</v>
          </cell>
          <cell r="F618" t="str">
            <v>Bournemouth</v>
          </cell>
          <cell r="G618" t="str">
            <v>Dorset</v>
          </cell>
          <cell r="H618" t="str">
            <v>BH8 9NP</v>
          </cell>
          <cell r="I618">
            <v>29040.894339436345</v>
          </cell>
          <cell r="J618">
            <v>27280.84013704626</v>
          </cell>
          <cell r="K618">
            <v>0.01</v>
          </cell>
          <cell r="L618">
            <v>27008.031735675799</v>
          </cell>
          <cell r="M618">
            <v>12510957.2989727</v>
          </cell>
        </row>
        <row r="619">
          <cell r="A619" t="str">
            <v>JE1218</v>
          </cell>
          <cell r="B619">
            <v>36433</v>
          </cell>
          <cell r="C619">
            <v>36433</v>
          </cell>
          <cell r="D619" t="str">
            <v>11 Argyll Avenue</v>
          </cell>
          <cell r="E619" t="str">
            <v>Eastham</v>
          </cell>
          <cell r="F619" t="str">
            <v>Wirral</v>
          </cell>
          <cell r="G619" t="str">
            <v>Merseyside</v>
          </cell>
          <cell r="H619" t="str">
            <v>L62 8EB</v>
          </cell>
          <cell r="I619">
            <v>29040.973258499023</v>
          </cell>
          <cell r="J619">
            <v>27280.914273135444</v>
          </cell>
          <cell r="K619">
            <v>0.01</v>
          </cell>
          <cell r="L619">
            <v>27008.105130404088</v>
          </cell>
          <cell r="M619">
            <v>12537965.404103104</v>
          </cell>
        </row>
        <row r="620">
          <cell r="A620" t="str">
            <v>JE2000</v>
          </cell>
          <cell r="B620">
            <v>36433</v>
          </cell>
          <cell r="C620">
            <v>36433</v>
          </cell>
          <cell r="D620">
            <v>15</v>
          </cell>
          <cell r="E620" t="str">
            <v>Rectory Gardens</v>
          </cell>
          <cell r="F620" t="str">
            <v>Hingham</v>
          </cell>
          <cell r="G620" t="str">
            <v>Norfolk</v>
          </cell>
          <cell r="H620" t="str">
            <v>NR6 4RG</v>
          </cell>
          <cell r="I620">
            <v>29071.714646777284</v>
          </cell>
          <cell r="J620">
            <v>27309.7925469726</v>
          </cell>
          <cell r="K620">
            <v>0.01</v>
          </cell>
          <cell r="L620">
            <v>27036.694621502873</v>
          </cell>
          <cell r="M620">
            <v>12565002.098724607</v>
          </cell>
        </row>
        <row r="621">
          <cell r="A621" t="str">
            <v>JE1930</v>
          </cell>
          <cell r="B621">
            <v>36433</v>
          </cell>
          <cell r="C621">
            <v>36433</v>
          </cell>
          <cell r="D621" t="str">
            <v>1 Ghyll Cottage</v>
          </cell>
          <cell r="E621" t="str">
            <v>Buckden</v>
          </cell>
          <cell r="F621" t="str">
            <v>Skipton</v>
          </cell>
          <cell r="G621" t="str">
            <v>North Yorkshire</v>
          </cell>
          <cell r="H621" t="str">
            <v>BD23 5JA</v>
          </cell>
          <cell r="I621">
            <v>29085.468152751902</v>
          </cell>
          <cell r="J621">
            <v>27322.712507130575</v>
          </cell>
          <cell r="K621">
            <v>0.01</v>
          </cell>
          <cell r="L621">
            <v>27049.485382059269</v>
          </cell>
          <cell r="M621">
            <v>12592051.584106667</v>
          </cell>
        </row>
        <row r="622">
          <cell r="A622" t="str">
            <v>JE2339</v>
          </cell>
          <cell r="B622">
            <v>36433</v>
          </cell>
          <cell r="C622">
            <v>36433</v>
          </cell>
          <cell r="D622">
            <v>1</v>
          </cell>
          <cell r="E622" t="str">
            <v>Treworden Close</v>
          </cell>
          <cell r="F622" t="str">
            <v>Stratton</v>
          </cell>
          <cell r="G622" t="str">
            <v>Cornwall</v>
          </cell>
          <cell r="H622" t="str">
            <v>EX23 9DT</v>
          </cell>
          <cell r="I622">
            <v>29092.708268266331</v>
          </cell>
          <cell r="J622">
            <v>27329.513827765339</v>
          </cell>
          <cell r="K622">
            <v>0.01</v>
          </cell>
          <cell r="L622">
            <v>27056.218689487687</v>
          </cell>
          <cell r="M622">
            <v>12619107.802796155</v>
          </cell>
        </row>
        <row r="623">
          <cell r="A623" t="str">
            <v>JE2138</v>
          </cell>
          <cell r="B623">
            <v>36433</v>
          </cell>
          <cell r="C623">
            <v>36433</v>
          </cell>
          <cell r="D623">
            <v>6</v>
          </cell>
          <cell r="E623" t="str">
            <v>South Parade</v>
          </cell>
          <cell r="F623" t="str">
            <v>Thornton-Cleveleys</v>
          </cell>
          <cell r="G623" t="str">
            <v>Lancashire</v>
          </cell>
          <cell r="H623" t="str">
            <v>FY5 3NP</v>
          </cell>
          <cell r="I623">
            <v>29104.080110483861</v>
          </cell>
          <cell r="J623">
            <v>27340.19646742423</v>
          </cell>
          <cell r="K623">
            <v>0.01</v>
          </cell>
          <cell r="L623">
            <v>27066.794502749988</v>
          </cell>
          <cell r="M623">
            <v>12646174.597298905</v>
          </cell>
        </row>
        <row r="624">
          <cell r="A624" t="str">
            <v>JE0074</v>
          </cell>
          <cell r="B624">
            <v>36433</v>
          </cell>
          <cell r="C624">
            <v>36433</v>
          </cell>
          <cell r="D624" t="str">
            <v>18 Cwrt Deri</v>
          </cell>
          <cell r="E624" t="str">
            <v>Heol y Felin</v>
          </cell>
          <cell r="F624" t="str">
            <v>Cardiff</v>
          </cell>
          <cell r="G624" t="str">
            <v>South Glamorgan</v>
          </cell>
          <cell r="H624" t="str">
            <v>CF14 6JB</v>
          </cell>
          <cell r="I624">
            <v>29145.726449967664</v>
          </cell>
          <cell r="J624">
            <v>27379.318786333257</v>
          </cell>
          <cell r="K624">
            <v>0.01</v>
          </cell>
          <cell r="L624">
            <v>27105.525598469925</v>
          </cell>
          <cell r="M624">
            <v>12673280.122897375</v>
          </cell>
        </row>
        <row r="625">
          <cell r="A625" t="str">
            <v>JE0166</v>
          </cell>
          <cell r="B625">
            <v>36433</v>
          </cell>
          <cell r="C625">
            <v>36433</v>
          </cell>
          <cell r="D625">
            <v>68</v>
          </cell>
          <cell r="E625" t="str">
            <v>East Road</v>
          </cell>
          <cell r="F625" t="str">
            <v>Navenby</v>
          </cell>
          <cell r="G625" t="str">
            <v>Lincoln</v>
          </cell>
          <cell r="H625" t="str">
            <v>LN5 0EP</v>
          </cell>
          <cell r="I625">
            <v>29150.502735625792</v>
          </cell>
          <cell r="J625">
            <v>27383.805600133317</v>
          </cell>
          <cell r="K625">
            <v>0.01</v>
          </cell>
          <cell r="L625">
            <v>27109.967544131985</v>
          </cell>
          <cell r="M625">
            <v>12700390.090441508</v>
          </cell>
        </row>
        <row r="626">
          <cell r="A626" t="str">
            <v>JE0692</v>
          </cell>
          <cell r="B626">
            <v>36433</v>
          </cell>
          <cell r="C626">
            <v>36433</v>
          </cell>
          <cell r="D626">
            <v>35</v>
          </cell>
          <cell r="E626" t="str">
            <v>Edna Street</v>
          </cell>
          <cell r="F626" t="str">
            <v>Hoole</v>
          </cell>
          <cell r="G626" t="str">
            <v>Chester</v>
          </cell>
          <cell r="H626" t="str">
            <v>CH2 3BW</v>
          </cell>
          <cell r="I626">
            <v>29157.084413948924</v>
          </cell>
          <cell r="J626">
            <v>27389.988388861108</v>
          </cell>
          <cell r="K626">
            <v>0.01</v>
          </cell>
          <cell r="L626">
            <v>27116.088504972497</v>
          </cell>
          <cell r="M626">
            <v>12727506.17894648</v>
          </cell>
        </row>
        <row r="627">
          <cell r="A627" t="str">
            <v>JE1025</v>
          </cell>
          <cell r="B627">
            <v>36433</v>
          </cell>
          <cell r="C627">
            <v>36433</v>
          </cell>
          <cell r="D627" t="str">
            <v>174c</v>
          </cell>
          <cell r="E627" t="str">
            <v>Woodcote Road</v>
          </cell>
          <cell r="F627" t="str">
            <v>Wallington</v>
          </cell>
          <cell r="G627" t="str">
            <v>Surrey</v>
          </cell>
          <cell r="H627" t="str">
            <v>SM6 0PD</v>
          </cell>
          <cell r="I627">
            <v>29161.715113116654</v>
          </cell>
          <cell r="J627">
            <v>27394.33843959443</v>
          </cell>
          <cell r="K627">
            <v>0.01</v>
          </cell>
          <cell r="L627">
            <v>27120.395055198485</v>
          </cell>
          <cell r="M627">
            <v>12754626.574001679</v>
          </cell>
        </row>
        <row r="628">
          <cell r="A628" t="str">
            <v>JE1160</v>
          </cell>
          <cell r="B628">
            <v>36433</v>
          </cell>
          <cell r="C628">
            <v>36433</v>
          </cell>
          <cell r="D628">
            <v>13</v>
          </cell>
          <cell r="E628" t="str">
            <v>Ridge Lea</v>
          </cell>
          <cell r="F628" t="str">
            <v>Hemel Hempstead</v>
          </cell>
          <cell r="G628" t="str">
            <v>Hertfordshire</v>
          </cell>
          <cell r="H628" t="str">
            <v>HP1 2AY</v>
          </cell>
          <cell r="I628">
            <v>29242.617440040336</v>
          </cell>
          <cell r="J628">
            <v>27470.337595189405</v>
          </cell>
          <cell r="K628">
            <v>0.01</v>
          </cell>
          <cell r="L628">
            <v>27195.634219237512</v>
          </cell>
          <cell r="M628">
            <v>12781822.208220916</v>
          </cell>
        </row>
        <row r="629">
          <cell r="A629" t="str">
            <v>JE2488</v>
          </cell>
          <cell r="B629">
            <v>36433</v>
          </cell>
          <cell r="C629">
            <v>36433</v>
          </cell>
          <cell r="D629">
            <v>3</v>
          </cell>
          <cell r="E629" t="str">
            <v>Sugham Lane, Heysham,</v>
          </cell>
          <cell r="F629" t="str">
            <v>Morecambe</v>
          </cell>
          <cell r="G629" t="str">
            <v>Lancashire</v>
          </cell>
          <cell r="H629" t="str">
            <v>LA3 2DR</v>
          </cell>
          <cell r="I629">
            <v>29276.11399013647</v>
          </cell>
          <cell r="J629">
            <v>27501.804051340321</v>
          </cell>
          <cell r="K629">
            <v>0.01</v>
          </cell>
          <cell r="L629">
            <v>27226.786010826916</v>
          </cell>
          <cell r="M629">
            <v>12809048.994231742</v>
          </cell>
        </row>
        <row r="630">
          <cell r="A630" t="str">
            <v>JE0169</v>
          </cell>
          <cell r="B630">
            <v>36433</v>
          </cell>
          <cell r="C630">
            <v>36433</v>
          </cell>
          <cell r="D630">
            <v>30</v>
          </cell>
          <cell r="E630" t="str">
            <v>Hillside  Furnace</v>
          </cell>
          <cell r="F630" t="str">
            <v>Llanelli</v>
          </cell>
          <cell r="G630" t="str">
            <v>Carmarthenshire</v>
          </cell>
          <cell r="H630" t="str">
            <v>SA15 4ES</v>
          </cell>
          <cell r="I630">
            <v>29289.430909112118</v>
          </cell>
          <cell r="J630">
            <v>27514.313884317442</v>
          </cell>
          <cell r="K630">
            <v>0.01</v>
          </cell>
          <cell r="L630">
            <v>27239.170745474268</v>
          </cell>
          <cell r="M630">
            <v>12836288.164977215</v>
          </cell>
        </row>
        <row r="631">
          <cell r="A631" t="str">
            <v>JE0732</v>
          </cell>
          <cell r="B631">
            <v>36433</v>
          </cell>
          <cell r="C631">
            <v>36433</v>
          </cell>
          <cell r="D631" t="str">
            <v>20 The Broadway</v>
          </cell>
          <cell r="E631" t="str">
            <v>Charlton On Otmoor</v>
          </cell>
          <cell r="F631" t="str">
            <v>Kidlington</v>
          </cell>
          <cell r="G631" t="str">
            <v>Oxfordshire</v>
          </cell>
          <cell r="H631" t="str">
            <v>OX5 2UB</v>
          </cell>
          <cell r="I631">
            <v>29295.625798539724</v>
          </cell>
          <cell r="J631">
            <v>27520.133325900952</v>
          </cell>
          <cell r="K631">
            <v>0.01</v>
          </cell>
          <cell r="L631">
            <v>27244.931992641941</v>
          </cell>
          <cell r="M631">
            <v>12863533.096969858</v>
          </cell>
        </row>
        <row r="632">
          <cell r="A632" t="str">
            <v>JE0061</v>
          </cell>
          <cell r="B632">
            <v>36433</v>
          </cell>
          <cell r="C632">
            <v>36433</v>
          </cell>
          <cell r="D632" t="str">
            <v>Cartref</v>
          </cell>
          <cell r="E632" t="str">
            <v>3 Henrys Avenue</v>
          </cell>
          <cell r="F632" t="str">
            <v>Rhyl</v>
          </cell>
          <cell r="G632" t="str">
            <v>Clwyd</v>
          </cell>
          <cell r="H632" t="str">
            <v>LL18 5TH</v>
          </cell>
          <cell r="I632">
            <v>29327.891753297044</v>
          </cell>
          <cell r="J632">
            <v>27550.443768248737</v>
          </cell>
          <cell r="K632">
            <v>0.01</v>
          </cell>
          <cell r="L632">
            <v>27274.939330566249</v>
          </cell>
          <cell r="M632">
            <v>12890808.036300424</v>
          </cell>
        </row>
        <row r="633">
          <cell r="A633" t="str">
            <v>JE1738</v>
          </cell>
          <cell r="B633">
            <v>36433</v>
          </cell>
          <cell r="C633">
            <v>36433</v>
          </cell>
          <cell r="D633">
            <v>4</v>
          </cell>
          <cell r="E633" t="str">
            <v>Partridge Gardens</v>
          </cell>
          <cell r="F633" t="str">
            <v>Waterlooville</v>
          </cell>
          <cell r="G633" t="str">
            <v>Hampshire</v>
          </cell>
          <cell r="H633" t="str">
            <v>PO8 9XG</v>
          </cell>
          <cell r="I633">
            <v>29340.042083690405</v>
          </cell>
          <cell r="J633">
            <v>27561.857714981896</v>
          </cell>
          <cell r="K633">
            <v>0.01</v>
          </cell>
          <cell r="L633">
            <v>27286.239137832075</v>
          </cell>
          <cell r="M633">
            <v>12918094.275438257</v>
          </cell>
        </row>
        <row r="634">
          <cell r="A634" t="str">
            <v>JE1729</v>
          </cell>
          <cell r="B634">
            <v>36433</v>
          </cell>
          <cell r="C634">
            <v>36433</v>
          </cell>
          <cell r="D634" t="str">
            <v>8 Norman Way</v>
          </cell>
          <cell r="E634" t="str">
            <v>Wootton Bridge</v>
          </cell>
          <cell r="F634" t="str">
            <v>Ryde</v>
          </cell>
          <cell r="G634" t="str">
            <v>Isle Of Wight</v>
          </cell>
          <cell r="H634" t="str">
            <v>PO33 4NJ</v>
          </cell>
          <cell r="I634">
            <v>29350.944360495363</v>
          </cell>
          <cell r="J634">
            <v>27572.099247738068</v>
          </cell>
          <cell r="K634">
            <v>0.01</v>
          </cell>
          <cell r="L634">
            <v>27296.378255260686</v>
          </cell>
          <cell r="M634">
            <v>12945390.653693518</v>
          </cell>
        </row>
        <row r="635">
          <cell r="A635" t="str">
            <v>JE1153</v>
          </cell>
          <cell r="B635">
            <v>36433</v>
          </cell>
          <cell r="C635">
            <v>36433</v>
          </cell>
          <cell r="D635">
            <v>45</v>
          </cell>
          <cell r="E635" t="str">
            <v>Periton Lane</v>
          </cell>
          <cell r="F635" t="str">
            <v>Minehead</v>
          </cell>
          <cell r="G635" t="str">
            <v>Somerset</v>
          </cell>
          <cell r="H635" t="str">
            <v>TA24 8AQ</v>
          </cell>
          <cell r="I635">
            <v>29377.071867881143</v>
          </cell>
          <cell r="J635">
            <v>27596.643269827739</v>
          </cell>
          <cell r="K635">
            <v>0.01</v>
          </cell>
          <cell r="L635">
            <v>27320.67683712946</v>
          </cell>
          <cell r="M635">
            <v>12972711.330530647</v>
          </cell>
        </row>
        <row r="636">
          <cell r="A636" t="str">
            <v>JE2417</v>
          </cell>
          <cell r="B636">
            <v>36433</v>
          </cell>
          <cell r="C636">
            <v>36433</v>
          </cell>
          <cell r="D636">
            <v>134</v>
          </cell>
          <cell r="E636" t="str">
            <v>Morecambe Road</v>
          </cell>
          <cell r="F636" t="str">
            <v>Lancaster</v>
          </cell>
          <cell r="G636" t="str">
            <v>Lancs</v>
          </cell>
          <cell r="H636" t="str">
            <v>LA1 5HY</v>
          </cell>
          <cell r="I636">
            <v>29439.535253577047</v>
          </cell>
          <cell r="J636">
            <v>27655.320995784496</v>
          </cell>
          <cell r="K636">
            <v>0.01</v>
          </cell>
          <cell r="L636">
            <v>27378.767785826651</v>
          </cell>
          <cell r="M636">
            <v>13000090.098316474</v>
          </cell>
        </row>
        <row r="637">
          <cell r="A637" t="str">
            <v>JE0246</v>
          </cell>
          <cell r="B637">
            <v>36433</v>
          </cell>
          <cell r="C637">
            <v>36433</v>
          </cell>
          <cell r="D637" t="str">
            <v>Bron Coed</v>
          </cell>
          <cell r="E637" t="str">
            <v>10 Church Close</v>
          </cell>
          <cell r="F637" t="str">
            <v>Penrhyn Bay</v>
          </cell>
          <cell r="G637" t="str">
            <v>Llandudno</v>
          </cell>
          <cell r="H637" t="str">
            <v>LL30 3LR</v>
          </cell>
          <cell r="I637">
            <v>29507.109672627466</v>
          </cell>
          <cell r="J637">
            <v>27718.799995498528</v>
          </cell>
          <cell r="K637">
            <v>0.01</v>
          </cell>
          <cell r="L637">
            <v>27441.611995543542</v>
          </cell>
          <cell r="M637">
            <v>13027531.710312018</v>
          </cell>
        </row>
        <row r="638">
          <cell r="A638" t="str">
            <v>JE2359</v>
          </cell>
          <cell r="B638">
            <v>36433</v>
          </cell>
          <cell r="C638">
            <v>36433</v>
          </cell>
          <cell r="D638">
            <v>88</v>
          </cell>
          <cell r="E638" t="str">
            <v>King Edward Road</v>
          </cell>
          <cell r="F638" t="str">
            <v>Northampton</v>
          </cell>
          <cell r="G638" t="str">
            <v>Northamptonshire</v>
          </cell>
          <cell r="H638" t="str">
            <v>NN1 5LR</v>
          </cell>
          <cell r="I638">
            <v>29551.436205638474</v>
          </cell>
          <cell r="J638">
            <v>27760.440071963414</v>
          </cell>
          <cell r="K638">
            <v>0.01</v>
          </cell>
          <cell r="L638">
            <v>27482.835671243778</v>
          </cell>
          <cell r="M638">
            <v>13055014.545983262</v>
          </cell>
        </row>
        <row r="639">
          <cell r="A639" t="str">
            <v>JE0585</v>
          </cell>
          <cell r="B639">
            <v>36433</v>
          </cell>
          <cell r="C639">
            <v>36433</v>
          </cell>
          <cell r="D639">
            <v>93</v>
          </cell>
          <cell r="E639" t="str">
            <v>Austen Paths</v>
          </cell>
          <cell r="F639" t="str">
            <v>Stevenage</v>
          </cell>
          <cell r="G639" t="str">
            <v>Hertfordshire</v>
          </cell>
          <cell r="H639" t="str">
            <v>SG2 0NN</v>
          </cell>
          <cell r="I639">
            <v>29558.071180969371</v>
          </cell>
          <cell r="J639">
            <v>27766.672927577289</v>
          </cell>
          <cell r="K639">
            <v>0.01</v>
          </cell>
          <cell r="L639">
            <v>27489.006198301515</v>
          </cell>
          <cell r="M639">
            <v>13082503.552181564</v>
          </cell>
        </row>
        <row r="640">
          <cell r="A640" t="str">
            <v>JE0856</v>
          </cell>
          <cell r="B640">
            <v>36433</v>
          </cell>
          <cell r="C640">
            <v>36433</v>
          </cell>
          <cell r="D640">
            <v>16</v>
          </cell>
          <cell r="E640" t="str">
            <v>Florida Fields</v>
          </cell>
          <cell r="F640" t="str">
            <v>Castle Cary</v>
          </cell>
          <cell r="G640" t="str">
            <v>Somerset</v>
          </cell>
          <cell r="H640" t="str">
            <v>BA7 7DL</v>
          </cell>
          <cell r="I640">
            <v>29570.043266257315</v>
          </cell>
          <cell r="J640">
            <v>27777.919431938688</v>
          </cell>
          <cell r="K640">
            <v>0.01</v>
          </cell>
          <cell r="L640">
            <v>27500.1402376193</v>
          </cell>
          <cell r="M640">
            <v>13110003.692419184</v>
          </cell>
        </row>
        <row r="641">
          <cell r="A641" t="str">
            <v>JE0472</v>
          </cell>
          <cell r="B641">
            <v>36433</v>
          </cell>
          <cell r="C641">
            <v>36433</v>
          </cell>
          <cell r="D641" t="str">
            <v>Squirrels</v>
          </cell>
          <cell r="E641" t="str">
            <v>Shortlands Lane Mudgley Road</v>
          </cell>
          <cell r="F641" t="str">
            <v>Wedmore</v>
          </cell>
          <cell r="G641" t="str">
            <v>Somerset</v>
          </cell>
          <cell r="H641" t="str">
            <v>BS28 4DE</v>
          </cell>
          <cell r="I641">
            <v>29608.214397532425</v>
          </cell>
          <cell r="J641">
            <v>27813.777161318336</v>
          </cell>
          <cell r="K641">
            <v>0.01</v>
          </cell>
          <cell r="L641">
            <v>27535.639389705153</v>
          </cell>
          <cell r="M641">
            <v>13137539.331808889</v>
          </cell>
        </row>
        <row r="642">
          <cell r="A642" t="str">
            <v>JE1808</v>
          </cell>
          <cell r="B642">
            <v>36433</v>
          </cell>
          <cell r="C642">
            <v>36433</v>
          </cell>
          <cell r="D642">
            <v>6</v>
          </cell>
          <cell r="E642" t="str">
            <v>High Park Close, Molton Park</v>
          </cell>
          <cell r="F642" t="str">
            <v>Bideford</v>
          </cell>
          <cell r="G642" t="str">
            <v>Devon</v>
          </cell>
          <cell r="H642" t="str">
            <v>EX39 3HJ</v>
          </cell>
          <cell r="I642">
            <v>29622.852882332074</v>
          </cell>
          <cell r="J642">
            <v>27827.528465221036</v>
          </cell>
          <cell r="K642">
            <v>0.01</v>
          </cell>
          <cell r="L642">
            <v>27549.253180568827</v>
          </cell>
          <cell r="M642">
            <v>13165088.584989458</v>
          </cell>
        </row>
        <row r="643">
          <cell r="A643" t="str">
            <v>JE0655</v>
          </cell>
          <cell r="B643">
            <v>36433</v>
          </cell>
          <cell r="C643">
            <v>36433</v>
          </cell>
          <cell r="D643">
            <v>10</v>
          </cell>
          <cell r="E643" t="str">
            <v>Jessica Avenue</v>
          </cell>
          <cell r="F643" t="str">
            <v>Verwood</v>
          </cell>
          <cell r="G643" t="str">
            <v>Dorset</v>
          </cell>
          <cell r="H643" t="str">
            <v>BH31 6LH</v>
          </cell>
          <cell r="I643">
            <v>29639.734045607747</v>
          </cell>
          <cell r="J643">
            <v>27843.386527692124</v>
          </cell>
          <cell r="K643">
            <v>0.01</v>
          </cell>
          <cell r="L643">
            <v>27564.952662415202</v>
          </cell>
          <cell r="M643">
            <v>13192653.537651874</v>
          </cell>
        </row>
        <row r="644">
          <cell r="A644" t="str">
            <v>JE0932</v>
          </cell>
          <cell r="B644">
            <v>36433</v>
          </cell>
          <cell r="C644">
            <v>36433</v>
          </cell>
          <cell r="D644" t="str">
            <v>The Glebe</v>
          </cell>
          <cell r="E644" t="str">
            <v>Station Road</v>
          </cell>
          <cell r="F644" t="str">
            <v>Credenhill</v>
          </cell>
          <cell r="G644" t="str">
            <v>Hereford</v>
          </cell>
          <cell r="H644" t="str">
            <v>HR4 7DW</v>
          </cell>
          <cell r="I644">
            <v>29676.871405952337</v>
          </cell>
          <cell r="J644">
            <v>27878.27313892492</v>
          </cell>
          <cell r="K644">
            <v>0.01</v>
          </cell>
          <cell r="L644">
            <v>27599.490407535672</v>
          </cell>
          <cell r="M644">
            <v>13220253.02805941</v>
          </cell>
        </row>
        <row r="645">
          <cell r="A645" t="str">
            <v>JE0182</v>
          </cell>
          <cell r="B645">
            <v>36433</v>
          </cell>
          <cell r="C645">
            <v>36433</v>
          </cell>
          <cell r="D645">
            <v>15</v>
          </cell>
          <cell r="E645" t="str">
            <v>The Fairway</v>
          </cell>
          <cell r="F645" t="str">
            <v>Pudsey</v>
          </cell>
          <cell r="G645" t="str">
            <v>West Yorkshire</v>
          </cell>
          <cell r="H645" t="str">
            <v>LS28 7RD</v>
          </cell>
          <cell r="I645">
            <v>29687.5520413427</v>
          </cell>
          <cell r="J645">
            <v>27888.306463079505</v>
          </cell>
          <cell r="K645">
            <v>0.01</v>
          </cell>
          <cell r="L645">
            <v>27609.423398448711</v>
          </cell>
          <cell r="M645">
            <v>13247862.451457858</v>
          </cell>
        </row>
        <row r="646">
          <cell r="A646" t="str">
            <v>JE0808</v>
          </cell>
          <cell r="B646">
            <v>36433</v>
          </cell>
          <cell r="C646">
            <v>36433</v>
          </cell>
          <cell r="D646" t="str">
            <v>59 Priory Close</v>
          </cell>
          <cell r="E646" t="str">
            <v>Beeston Regis</v>
          </cell>
          <cell r="F646" t="str">
            <v>Sheringham</v>
          </cell>
          <cell r="G646" t="str">
            <v>Norfolk</v>
          </cell>
          <cell r="H646" t="str">
            <v>NR26 8SL</v>
          </cell>
          <cell r="I646">
            <v>29714.723251827923</v>
          </cell>
          <cell r="J646">
            <v>27913.830933535322</v>
          </cell>
          <cell r="K646">
            <v>0.01</v>
          </cell>
          <cell r="L646">
            <v>27634.692624199968</v>
          </cell>
          <cell r="M646">
            <v>13275497.144082058</v>
          </cell>
        </row>
        <row r="647">
          <cell r="A647" t="str">
            <v>JE1610</v>
          </cell>
          <cell r="B647">
            <v>36433</v>
          </cell>
          <cell r="C647">
            <v>36433</v>
          </cell>
          <cell r="D647">
            <v>37</v>
          </cell>
          <cell r="E647" t="str">
            <v>St. Oswalds Close</v>
          </cell>
          <cell r="F647" t="str">
            <v>Malpas</v>
          </cell>
          <cell r="G647" t="str">
            <v>Cheshire</v>
          </cell>
          <cell r="H647" t="str">
            <v>SY14 8QT</v>
          </cell>
          <cell r="I647">
            <v>29733.142630350438</v>
          </cell>
          <cell r="J647">
            <v>27931.133986086774</v>
          </cell>
          <cell r="K647">
            <v>0.01</v>
          </cell>
          <cell r="L647">
            <v>27651.822646225904</v>
          </cell>
          <cell r="M647">
            <v>13303148.966728285</v>
          </cell>
        </row>
        <row r="648">
          <cell r="A648" t="str">
            <v>JE0083</v>
          </cell>
          <cell r="B648">
            <v>36433</v>
          </cell>
          <cell r="C648">
            <v>36433</v>
          </cell>
          <cell r="D648">
            <v>100</v>
          </cell>
          <cell r="E648" t="str">
            <v>Woodbury Road</v>
          </cell>
          <cell r="F648" t="str">
            <v>Halesowen</v>
          </cell>
          <cell r="G648" t="str">
            <v>West Midlands</v>
          </cell>
          <cell r="H648" t="str">
            <v>B62 9AQ</v>
          </cell>
          <cell r="I648">
            <v>29778.476573165153</v>
          </cell>
          <cell r="J648">
            <v>27973.720417215747</v>
          </cell>
          <cell r="K648">
            <v>0.01</v>
          </cell>
          <cell r="L648">
            <v>27693.98321304359</v>
          </cell>
          <cell r="M648">
            <v>13330842.949941328</v>
          </cell>
        </row>
        <row r="649">
          <cell r="A649" t="str">
            <v>JE2373</v>
          </cell>
          <cell r="B649">
            <v>36433</v>
          </cell>
          <cell r="C649">
            <v>36433</v>
          </cell>
          <cell r="D649">
            <v>46</v>
          </cell>
          <cell r="E649" t="str">
            <v>Aversley Road</v>
          </cell>
          <cell r="F649" t="str">
            <v>Huntingdon</v>
          </cell>
          <cell r="G649" t="str">
            <v>Cambridgeshire</v>
          </cell>
          <cell r="H649" t="str">
            <v>PE28 5XD</v>
          </cell>
          <cell r="I649">
            <v>29788.040230637649</v>
          </cell>
          <cell r="J649">
            <v>27982.704459083849</v>
          </cell>
          <cell r="K649">
            <v>0.01</v>
          </cell>
          <cell r="L649">
            <v>27702.87741449301</v>
          </cell>
          <cell r="M649">
            <v>13358545.827355821</v>
          </cell>
        </row>
        <row r="650">
          <cell r="A650" t="str">
            <v>JE0094</v>
          </cell>
          <cell r="B650">
            <v>36433</v>
          </cell>
          <cell r="C650">
            <v>36433</v>
          </cell>
          <cell r="D650">
            <v>58</v>
          </cell>
          <cell r="E650" t="str">
            <v>Seymour Road</v>
          </cell>
          <cell r="F650" t="str">
            <v>Plympton</v>
          </cell>
          <cell r="G650" t="str">
            <v>Plymouth</v>
          </cell>
          <cell r="H650" t="str">
            <v>PL7 4NZ</v>
          </cell>
          <cell r="I650">
            <v>29789.582362580568</v>
          </cell>
          <cell r="J650">
            <v>27984.153128484773</v>
          </cell>
          <cell r="K650">
            <v>0.01</v>
          </cell>
          <cell r="L650">
            <v>27704.311597199925</v>
          </cell>
          <cell r="M650">
            <v>13386250.138953021</v>
          </cell>
        </row>
        <row r="651">
          <cell r="A651" t="str">
            <v>JE1856</v>
          </cell>
          <cell r="B651">
            <v>36433</v>
          </cell>
          <cell r="C651">
            <v>36433</v>
          </cell>
          <cell r="D651">
            <v>43</v>
          </cell>
          <cell r="E651" t="str">
            <v>Denver Hill</v>
          </cell>
          <cell r="F651" t="str">
            <v>Downham Market</v>
          </cell>
          <cell r="G651" t="str">
            <v>Norfolk</v>
          </cell>
          <cell r="H651" t="str">
            <v>PE38 9BE</v>
          </cell>
          <cell r="I651">
            <v>29800.598527535596</v>
          </cell>
          <cell r="J651">
            <v>27994.501647078891</v>
          </cell>
          <cell r="K651">
            <v>0.01</v>
          </cell>
          <cell r="L651">
            <v>27714.556630608102</v>
          </cell>
          <cell r="M651">
            <v>13413964.695583628</v>
          </cell>
        </row>
        <row r="652">
          <cell r="A652" t="str">
            <v>JE1281</v>
          </cell>
          <cell r="B652">
            <v>36433</v>
          </cell>
          <cell r="C652">
            <v>36433</v>
          </cell>
          <cell r="D652">
            <v>17</v>
          </cell>
          <cell r="E652" t="str">
            <v>First Avenue</v>
          </cell>
          <cell r="F652" t="str">
            <v>Chelmsford</v>
          </cell>
          <cell r="G652" t="str">
            <v>Essex</v>
          </cell>
          <cell r="H652" t="str">
            <v>CM1 1RX</v>
          </cell>
          <cell r="I652">
            <v>29814.355251948164</v>
          </cell>
          <cell r="J652">
            <v>28007.42463061797</v>
          </cell>
          <cell r="K652">
            <v>0.01</v>
          </cell>
          <cell r="L652">
            <v>27727.350384311791</v>
          </cell>
          <cell r="M652">
            <v>13441692.04596794</v>
          </cell>
        </row>
        <row r="653">
          <cell r="A653" t="str">
            <v>JE0081</v>
          </cell>
          <cell r="B653">
            <v>36433</v>
          </cell>
          <cell r="C653">
            <v>36433</v>
          </cell>
          <cell r="D653">
            <v>22</v>
          </cell>
          <cell r="E653" t="str">
            <v>Hinckes Road</v>
          </cell>
          <cell r="F653" t="str">
            <v>Tettenhall</v>
          </cell>
          <cell r="G653" t="str">
            <v>Wolverhampton</v>
          </cell>
          <cell r="H653" t="str">
            <v>WV6 8RJ</v>
          </cell>
          <cell r="I653">
            <v>29822.222038051415</v>
          </cell>
          <cell r="J653">
            <v>28014.814641805871</v>
          </cell>
          <cell r="K653">
            <v>0.01</v>
          </cell>
          <cell r="L653">
            <v>27734.666495387813</v>
          </cell>
          <cell r="M653">
            <v>13469426.712463329</v>
          </cell>
        </row>
        <row r="654">
          <cell r="A654" t="str">
            <v>JE1326</v>
          </cell>
          <cell r="B654">
            <v>36433</v>
          </cell>
          <cell r="C654">
            <v>36433</v>
          </cell>
          <cell r="D654">
            <v>117</v>
          </cell>
          <cell r="E654" t="str">
            <v>Hemdean Road</v>
          </cell>
          <cell r="F654" t="str">
            <v>Reading</v>
          </cell>
          <cell r="G654" t="str">
            <v>Berkshire</v>
          </cell>
          <cell r="H654" t="str">
            <v>RG4 7SS</v>
          </cell>
          <cell r="I654">
            <v>29889.336894067645</v>
          </cell>
          <cell r="J654">
            <v>28077.861930790816</v>
          </cell>
          <cell r="K654">
            <v>0.01</v>
          </cell>
          <cell r="L654">
            <v>27797.083311482907</v>
          </cell>
          <cell r="M654">
            <v>13497223.795774812</v>
          </cell>
        </row>
        <row r="655">
          <cell r="A655" t="str">
            <v>JE0641</v>
          </cell>
          <cell r="B655">
            <v>36433</v>
          </cell>
          <cell r="C655">
            <v>36433</v>
          </cell>
          <cell r="D655">
            <v>588</v>
          </cell>
          <cell r="E655" t="str">
            <v>North Drive</v>
          </cell>
          <cell r="F655" t="str">
            <v>Thornton-Cleveleys</v>
          </cell>
          <cell r="G655" t="str">
            <v>Lancashire</v>
          </cell>
          <cell r="H655" t="str">
            <v>FY5 2QA</v>
          </cell>
          <cell r="I655">
            <v>29907.170614560728</v>
          </cell>
          <cell r="J655">
            <v>28094.614819738865</v>
          </cell>
          <cell r="K655">
            <v>0.01</v>
          </cell>
          <cell r="L655">
            <v>27813.668671541476</v>
          </cell>
          <cell r="M655">
            <v>13525037.464446353</v>
          </cell>
        </row>
        <row r="656">
          <cell r="A656" t="str">
            <v>JE1042</v>
          </cell>
          <cell r="B656">
            <v>36433</v>
          </cell>
          <cell r="C656">
            <v>36433</v>
          </cell>
          <cell r="D656">
            <v>57</v>
          </cell>
          <cell r="E656" t="str">
            <v>The Links</v>
          </cell>
          <cell r="F656" t="str">
            <v>Mold</v>
          </cell>
          <cell r="G656" t="str">
            <v>Clwyd</v>
          </cell>
          <cell r="H656" t="str">
            <v>CH7 5DZ</v>
          </cell>
          <cell r="I656">
            <v>29915.281201965754</v>
          </cell>
          <cell r="J656">
            <v>28102.233856392071</v>
          </cell>
          <cell r="K656">
            <v>0.01</v>
          </cell>
          <cell r="L656">
            <v>27821.211517828149</v>
          </cell>
          <cell r="M656">
            <v>13552858.67596418</v>
          </cell>
        </row>
        <row r="657">
          <cell r="A657" t="str">
            <v>JE2258</v>
          </cell>
          <cell r="B657">
            <v>36433</v>
          </cell>
          <cell r="C657">
            <v>36433</v>
          </cell>
          <cell r="D657">
            <v>64</v>
          </cell>
          <cell r="E657" t="str">
            <v>Walthew Avenue</v>
          </cell>
          <cell r="F657" t="str">
            <v>Holyhead</v>
          </cell>
          <cell r="G657" t="str">
            <v>Gwynedd</v>
          </cell>
          <cell r="H657" t="str">
            <v>LL65 1AG</v>
          </cell>
          <cell r="I657">
            <v>29937.749444320096</v>
          </cell>
          <cell r="J657">
            <v>28123.340387088574</v>
          </cell>
          <cell r="K657">
            <v>0.01</v>
          </cell>
          <cell r="L657">
            <v>27842.106983217687</v>
          </cell>
          <cell r="M657">
            <v>13580700.782947399</v>
          </cell>
        </row>
        <row r="658">
          <cell r="A658" t="str">
            <v>JE2458</v>
          </cell>
          <cell r="B658">
            <v>36433</v>
          </cell>
          <cell r="C658">
            <v>36433</v>
          </cell>
          <cell r="D658">
            <v>80</v>
          </cell>
          <cell r="E658" t="str">
            <v>Orchard Valley</v>
          </cell>
          <cell r="F658" t="str">
            <v>Hythe</v>
          </cell>
          <cell r="G658" t="str">
            <v>Kent</v>
          </cell>
          <cell r="H658" t="str">
            <v>CT21 4EA</v>
          </cell>
          <cell r="I658">
            <v>29938.022428871769</v>
          </cell>
          <cell r="J658">
            <v>28123.596827121964</v>
          </cell>
          <cell r="K658">
            <v>0.01</v>
          </cell>
          <cell r="L658">
            <v>27842.360858850745</v>
          </cell>
          <cell r="M658">
            <v>13608543.143806249</v>
          </cell>
        </row>
        <row r="659">
          <cell r="A659" t="str">
            <v>JE1302</v>
          </cell>
          <cell r="B659">
            <v>36433</v>
          </cell>
          <cell r="C659">
            <v>36433</v>
          </cell>
          <cell r="D659">
            <v>14</v>
          </cell>
          <cell r="E659" t="str">
            <v>Cowley Crescent</v>
          </cell>
          <cell r="F659" t="str">
            <v>Burnley</v>
          </cell>
          <cell r="G659" t="str">
            <v>Lancashire</v>
          </cell>
          <cell r="H659" t="str">
            <v>BB12 8SX</v>
          </cell>
          <cell r="I659">
            <v>29972.076679933201</v>
          </cell>
          <cell r="J659">
            <v>28155.587184179672</v>
          </cell>
          <cell r="K659">
            <v>0.01</v>
          </cell>
          <cell r="L659">
            <v>27874.031312337876</v>
          </cell>
          <cell r="M659">
            <v>13636417.175118586</v>
          </cell>
        </row>
        <row r="660">
          <cell r="A660" t="str">
            <v>JE0048</v>
          </cell>
          <cell r="B660">
            <v>36433</v>
          </cell>
          <cell r="C660">
            <v>36433</v>
          </cell>
          <cell r="D660">
            <v>43</v>
          </cell>
          <cell r="E660" t="str">
            <v>Glebe Road</v>
          </cell>
          <cell r="F660" t="str">
            <v>Trowbridge</v>
          </cell>
          <cell r="G660" t="str">
            <v>Wiltshire</v>
          </cell>
          <cell r="H660" t="str">
            <v>BA14 9JR</v>
          </cell>
          <cell r="I660">
            <v>30031.173671670196</v>
          </cell>
          <cell r="J660">
            <v>28211.10254005382</v>
          </cell>
          <cell r="K660">
            <v>0.01</v>
          </cell>
          <cell r="L660">
            <v>27928.99151465328</v>
          </cell>
          <cell r="M660">
            <v>13664346.166633239</v>
          </cell>
        </row>
        <row r="661">
          <cell r="A661" t="str">
            <v>JE0424</v>
          </cell>
          <cell r="B661">
            <v>36433</v>
          </cell>
          <cell r="C661">
            <v>36433</v>
          </cell>
          <cell r="D661">
            <v>36</v>
          </cell>
          <cell r="E661" t="str">
            <v>Almond Walk</v>
          </cell>
          <cell r="F661" t="str">
            <v>Gedling</v>
          </cell>
          <cell r="G661" t="str">
            <v>Nottingham</v>
          </cell>
          <cell r="H661" t="str">
            <v>NG4 4AH</v>
          </cell>
          <cell r="I661">
            <v>30060.405846566471</v>
          </cell>
          <cell r="J661">
            <v>28238.563067986681</v>
          </cell>
          <cell r="K661">
            <v>0.01</v>
          </cell>
          <cell r="L661">
            <v>27956.177437306815</v>
          </cell>
          <cell r="M661">
            <v>13692302.344070546</v>
          </cell>
        </row>
        <row r="662">
          <cell r="A662" t="str">
            <v>JE0465</v>
          </cell>
          <cell r="B662">
            <v>36433</v>
          </cell>
          <cell r="C662">
            <v>36433</v>
          </cell>
          <cell r="D662" t="str">
            <v>Trelean</v>
          </cell>
          <cell r="E662" t="str">
            <v>3 Dinglewell,  Hucclecote</v>
          </cell>
          <cell r="F662" t="str">
            <v>Gloucester</v>
          </cell>
          <cell r="G662">
            <v>0</v>
          </cell>
          <cell r="H662" t="str">
            <v>GL3 3HW</v>
          </cell>
          <cell r="I662">
            <v>30062.660588874423</v>
          </cell>
          <cell r="J662">
            <v>28240.681159245669</v>
          </cell>
          <cell r="K662">
            <v>0.01</v>
          </cell>
          <cell r="L662">
            <v>27958.274347653212</v>
          </cell>
          <cell r="M662">
            <v>13720260.6184182</v>
          </cell>
        </row>
        <row r="663">
          <cell r="A663" t="str">
            <v>JE2076</v>
          </cell>
          <cell r="B663">
            <v>36433</v>
          </cell>
          <cell r="C663">
            <v>36433</v>
          </cell>
          <cell r="D663">
            <v>25</v>
          </cell>
          <cell r="E663" t="str">
            <v>Lawrence Street</v>
          </cell>
          <cell r="F663" t="str">
            <v>Stourbridge</v>
          </cell>
          <cell r="G663" t="str">
            <v>West Midlands</v>
          </cell>
          <cell r="H663" t="str">
            <v>DY9 7AS</v>
          </cell>
          <cell r="I663">
            <v>30073.789534626758</v>
          </cell>
          <cell r="J663">
            <v>28251.135623437254</v>
          </cell>
          <cell r="K663">
            <v>0.01</v>
          </cell>
          <cell r="L663">
            <v>27968.624267202882</v>
          </cell>
          <cell r="M663">
            <v>13748229.242685404</v>
          </cell>
        </row>
        <row r="664">
          <cell r="A664" t="str">
            <v>JE1134</v>
          </cell>
          <cell r="B664">
            <v>36433</v>
          </cell>
          <cell r="C664">
            <v>36433</v>
          </cell>
          <cell r="D664">
            <v>16</v>
          </cell>
          <cell r="E664" t="str">
            <v>Abbey Road</v>
          </cell>
          <cell r="F664" t="str">
            <v>Sudbury</v>
          </cell>
          <cell r="G664" t="str">
            <v>Suffolk</v>
          </cell>
          <cell r="H664" t="str">
            <v>CO10 1LA</v>
          </cell>
          <cell r="I664">
            <v>30075.527925184895</v>
          </cell>
          <cell r="J664">
            <v>28252.76865699187</v>
          </cell>
          <cell r="K664">
            <v>0.01</v>
          </cell>
          <cell r="L664">
            <v>27970.24097042195</v>
          </cell>
          <cell r="M664">
            <v>13776199.483655825</v>
          </cell>
        </row>
        <row r="665">
          <cell r="A665" t="str">
            <v>JE1150</v>
          </cell>
          <cell r="B665">
            <v>36433</v>
          </cell>
          <cell r="C665">
            <v>36433</v>
          </cell>
          <cell r="D665">
            <v>4</v>
          </cell>
          <cell r="E665" t="str">
            <v>Sandy Bank</v>
          </cell>
          <cell r="F665" t="str">
            <v>Whitchurch</v>
          </cell>
          <cell r="G665" t="str">
            <v>Shropshire</v>
          </cell>
          <cell r="H665" t="str">
            <v>SY13 2NS</v>
          </cell>
          <cell r="I665">
            <v>30081.982030238341</v>
          </cell>
          <cell r="J665">
            <v>28258.83160416329</v>
          </cell>
          <cell r="K665">
            <v>0.01</v>
          </cell>
          <cell r="L665">
            <v>27976.243288121655</v>
          </cell>
          <cell r="M665">
            <v>13804175.726943947</v>
          </cell>
        </row>
        <row r="666">
          <cell r="A666" t="str">
            <v>JE1958</v>
          </cell>
          <cell r="B666">
            <v>36433</v>
          </cell>
          <cell r="C666">
            <v>36433</v>
          </cell>
          <cell r="D666">
            <v>1</v>
          </cell>
          <cell r="E666" t="str">
            <v>Beach Road</v>
          </cell>
          <cell r="F666" t="str">
            <v>Northwich</v>
          </cell>
          <cell r="G666" t="str">
            <v>Cheshire</v>
          </cell>
          <cell r="H666" t="str">
            <v>CW8 4BB</v>
          </cell>
          <cell r="I666">
            <v>30085.881139347428</v>
          </cell>
          <cell r="J666">
            <v>28262.4944036294</v>
          </cell>
          <cell r="K666">
            <v>0.01</v>
          </cell>
          <cell r="L666">
            <v>27979.869459593105</v>
          </cell>
          <cell r="M666">
            <v>13832155.596403541</v>
          </cell>
        </row>
        <row r="667">
          <cell r="A667" t="str">
            <v>JE2110</v>
          </cell>
          <cell r="B667">
            <v>36433</v>
          </cell>
          <cell r="C667">
            <v>36433</v>
          </cell>
          <cell r="D667">
            <v>10</v>
          </cell>
          <cell r="E667" t="str">
            <v>Birch Road</v>
          </cell>
          <cell r="F667" t="str">
            <v>King's Lynn</v>
          </cell>
          <cell r="G667" t="str">
            <v>Norfolk</v>
          </cell>
          <cell r="H667" t="str">
            <v>PE32 1UN</v>
          </cell>
          <cell r="I667">
            <v>30103.607760774092</v>
          </cell>
          <cell r="J667">
            <v>28279.146684363539</v>
          </cell>
          <cell r="K667">
            <v>0.01</v>
          </cell>
          <cell r="L667">
            <v>27996.355217519904</v>
          </cell>
          <cell r="M667">
            <v>13860151.951621061</v>
          </cell>
        </row>
        <row r="668">
          <cell r="A668" t="str">
            <v>JE1138</v>
          </cell>
          <cell r="B668">
            <v>36433</v>
          </cell>
          <cell r="C668">
            <v>36433</v>
          </cell>
          <cell r="D668">
            <v>24</v>
          </cell>
          <cell r="E668" t="str">
            <v>Pacific Road</v>
          </cell>
          <cell r="F668">
            <v>0</v>
          </cell>
          <cell r="G668" t="str">
            <v>Staffordshire</v>
          </cell>
          <cell r="H668" t="str">
            <v>ST4 8UD</v>
          </cell>
          <cell r="I668">
            <v>30128.73351993335</v>
          </cell>
          <cell r="J668">
            <v>28302.749670240421</v>
          </cell>
          <cell r="K668">
            <v>0.01</v>
          </cell>
          <cell r="L668">
            <v>28019.722173538015</v>
          </cell>
          <cell r="M668">
            <v>13888171.673794599</v>
          </cell>
        </row>
        <row r="669">
          <cell r="A669" t="str">
            <v>JE1523</v>
          </cell>
          <cell r="B669">
            <v>36433</v>
          </cell>
          <cell r="C669">
            <v>36433</v>
          </cell>
          <cell r="D669">
            <v>10</v>
          </cell>
          <cell r="E669" t="str">
            <v>Ethelred Road</v>
          </cell>
          <cell r="F669" t="str">
            <v>Westgate-on-Sea</v>
          </cell>
          <cell r="G669" t="str">
            <v>Kent</v>
          </cell>
          <cell r="H669" t="str">
            <v>CT8 8SJ</v>
          </cell>
          <cell r="I669">
            <v>30138.987698714649</v>
          </cell>
          <cell r="J669">
            <v>28312.38238364103</v>
          </cell>
          <cell r="K669">
            <v>0.01</v>
          </cell>
          <cell r="L669">
            <v>28029.258559804621</v>
          </cell>
          <cell r="M669">
            <v>13916200.932354404</v>
          </cell>
        </row>
        <row r="670">
          <cell r="A670" t="str">
            <v>JE1049</v>
          </cell>
          <cell r="B670">
            <v>36433</v>
          </cell>
          <cell r="C670">
            <v>36433</v>
          </cell>
          <cell r="D670">
            <v>154</v>
          </cell>
          <cell r="E670" t="str">
            <v>Nettleham Road</v>
          </cell>
          <cell r="F670" t="str">
            <v>Lincoln</v>
          </cell>
          <cell r="G670">
            <v>0</v>
          </cell>
          <cell r="H670" t="str">
            <v>LN2 1RY</v>
          </cell>
          <cell r="I670">
            <v>30149.044173132661</v>
          </cell>
          <cell r="J670">
            <v>28321.829374760982</v>
          </cell>
          <cell r="K670">
            <v>0.01</v>
          </cell>
          <cell r="L670">
            <v>28038.611081013372</v>
          </cell>
          <cell r="M670">
            <v>13944239.543435417</v>
          </cell>
        </row>
        <row r="671">
          <cell r="A671" t="str">
            <v>JE1355</v>
          </cell>
          <cell r="B671">
            <v>36433</v>
          </cell>
          <cell r="C671">
            <v>36433</v>
          </cell>
          <cell r="D671">
            <v>16</v>
          </cell>
          <cell r="E671" t="str">
            <v>Tenterden Rise</v>
          </cell>
          <cell r="F671" t="str">
            <v>Hastings</v>
          </cell>
          <cell r="G671" t="str">
            <v>East Sussex</v>
          </cell>
          <cell r="H671" t="str">
            <v>TN34 2HH</v>
          </cell>
          <cell r="I671">
            <v>30194.472782890269</v>
          </cell>
          <cell r="J671">
            <v>28364.504735442373</v>
          </cell>
          <cell r="K671">
            <v>0.01</v>
          </cell>
          <cell r="L671">
            <v>28080.859688087949</v>
          </cell>
          <cell r="M671">
            <v>13972320.403123505</v>
          </cell>
        </row>
        <row r="672">
          <cell r="A672" t="str">
            <v>JE2211</v>
          </cell>
          <cell r="B672">
            <v>36433</v>
          </cell>
          <cell r="C672">
            <v>36433</v>
          </cell>
          <cell r="D672" t="str">
            <v>35 Lancaster Drive</v>
          </cell>
          <cell r="E672" t="str">
            <v>Tutbury</v>
          </cell>
          <cell r="F672" t="str">
            <v>Burton-on-Trent</v>
          </cell>
          <cell r="G672" t="str">
            <v>Staffordshire</v>
          </cell>
          <cell r="H672" t="str">
            <v>DE13 9JT</v>
          </cell>
          <cell r="I672">
            <v>30214.283123728634</v>
          </cell>
          <cell r="J672">
            <v>28383.114449563262</v>
          </cell>
          <cell r="K672">
            <v>0.01</v>
          </cell>
          <cell r="L672">
            <v>28099.283305067627</v>
          </cell>
          <cell r="M672">
            <v>14000419.686428573</v>
          </cell>
        </row>
        <row r="673">
          <cell r="A673" t="str">
            <v>JE2223</v>
          </cell>
          <cell r="B673">
            <v>36433</v>
          </cell>
          <cell r="C673">
            <v>36433</v>
          </cell>
          <cell r="D673">
            <v>7</v>
          </cell>
          <cell r="E673" t="str">
            <v>Barn Croft</v>
          </cell>
          <cell r="F673" t="str">
            <v>Helsbey Frodsham</v>
          </cell>
          <cell r="G673" t="str">
            <v>Cheshire</v>
          </cell>
          <cell r="H673" t="str">
            <v>WA6 0PJ</v>
          </cell>
          <cell r="I673">
            <v>30257.421776500967</v>
          </cell>
          <cell r="J673">
            <v>28423.638638531211</v>
          </cell>
          <cell r="K673">
            <v>0.01</v>
          </cell>
          <cell r="L673">
            <v>28139.402252145897</v>
          </cell>
          <cell r="M673">
            <v>14028559.088680718</v>
          </cell>
        </row>
        <row r="674">
          <cell r="A674" t="str">
            <v>JE1483</v>
          </cell>
          <cell r="B674">
            <v>36433</v>
          </cell>
          <cell r="C674">
            <v>36433</v>
          </cell>
          <cell r="D674">
            <v>24</v>
          </cell>
          <cell r="E674" t="str">
            <v>Craycroft Road</v>
          </cell>
          <cell r="F674">
            <v>0</v>
          </cell>
          <cell r="G674" t="str">
            <v>South Yorkshire</v>
          </cell>
          <cell r="H674" t="str">
            <v>DN9 2DQ</v>
          </cell>
          <cell r="I674">
            <v>30291.550462204788</v>
          </cell>
          <cell r="J674">
            <v>28455.69891904086</v>
          </cell>
          <cell r="K674">
            <v>0.01</v>
          </cell>
          <cell r="L674">
            <v>28171.141929850452</v>
          </cell>
          <cell r="M674">
            <v>14056730.230610568</v>
          </cell>
        </row>
        <row r="675">
          <cell r="A675" t="str">
            <v>JE0696</v>
          </cell>
          <cell r="B675">
            <v>36433</v>
          </cell>
          <cell r="C675">
            <v>36433</v>
          </cell>
          <cell r="D675">
            <v>113</v>
          </cell>
          <cell r="E675" t="str">
            <v>Asquith Boulevard</v>
          </cell>
          <cell r="F675" t="str">
            <v>Leicester</v>
          </cell>
          <cell r="G675" t="str">
            <v>Leicestershire</v>
          </cell>
          <cell r="H675" t="str">
            <v>LE2 6FE</v>
          </cell>
          <cell r="I675">
            <v>30301.620796574203</v>
          </cell>
          <cell r="J675">
            <v>28465.158930115162</v>
          </cell>
          <cell r="K675">
            <v>0.01</v>
          </cell>
          <cell r="L675">
            <v>28180.507340814009</v>
          </cell>
          <cell r="M675">
            <v>14084910.737951383</v>
          </cell>
        </row>
        <row r="676">
          <cell r="A676" t="str">
            <v>JE1832</v>
          </cell>
          <cell r="B676">
            <v>36433</v>
          </cell>
          <cell r="C676">
            <v>36433</v>
          </cell>
          <cell r="D676" t="str">
            <v>Elmhurst</v>
          </cell>
          <cell r="E676" t="str">
            <v>High Lane, Barton-St-David</v>
          </cell>
          <cell r="F676" t="str">
            <v>Somerton</v>
          </cell>
          <cell r="G676" t="str">
            <v>Somerset</v>
          </cell>
          <cell r="H676" t="str">
            <v>TA11 6BP</v>
          </cell>
          <cell r="I676">
            <v>30333.453223002249</v>
          </cell>
          <cell r="J676">
            <v>28495.062118577869</v>
          </cell>
          <cell r="K676">
            <v>0.01</v>
          </cell>
          <cell r="L676">
            <v>28210.111497392088</v>
          </cell>
          <cell r="M676">
            <v>14113120.849448776</v>
          </cell>
        </row>
        <row r="677">
          <cell r="A677" t="str">
            <v>JE1574</v>
          </cell>
          <cell r="B677">
            <v>36433</v>
          </cell>
          <cell r="C677">
            <v>36433</v>
          </cell>
          <cell r="D677">
            <v>3</v>
          </cell>
          <cell r="E677" t="str">
            <v>Holmwood Drive</v>
          </cell>
          <cell r="F677" t="str">
            <v>Leeds</v>
          </cell>
          <cell r="G677">
            <v>0</v>
          </cell>
          <cell r="H677" t="str">
            <v>LS6 4NF</v>
          </cell>
          <cell r="I677">
            <v>30336.219593480972</v>
          </cell>
          <cell r="J677">
            <v>28497.6608302397</v>
          </cell>
          <cell r="K677">
            <v>0.01</v>
          </cell>
          <cell r="L677">
            <v>28212.684221937303</v>
          </cell>
          <cell r="M677">
            <v>14141333.533670712</v>
          </cell>
        </row>
        <row r="678">
          <cell r="A678" t="str">
            <v>JE0664</v>
          </cell>
          <cell r="B678">
            <v>36433</v>
          </cell>
          <cell r="C678">
            <v>36433</v>
          </cell>
          <cell r="D678" t="str">
            <v>Ivydene</v>
          </cell>
          <cell r="E678" t="str">
            <v>St. Austell Street</v>
          </cell>
          <cell r="F678" t="str">
            <v>Newquay</v>
          </cell>
          <cell r="G678" t="str">
            <v>Cornwall</v>
          </cell>
          <cell r="H678" t="str">
            <v>TR8 5DR</v>
          </cell>
          <cell r="I678">
            <v>30392.643641247341</v>
          </cell>
          <cell r="J678">
            <v>28550.665238747501</v>
          </cell>
          <cell r="K678">
            <v>0.01</v>
          </cell>
          <cell r="L678">
            <v>28265.158586360027</v>
          </cell>
          <cell r="M678">
            <v>14169598.692257073</v>
          </cell>
        </row>
        <row r="679">
          <cell r="A679" t="str">
            <v>JE1210</v>
          </cell>
          <cell r="B679">
            <v>36433</v>
          </cell>
          <cell r="C679">
            <v>36433</v>
          </cell>
          <cell r="D679">
            <v>4</v>
          </cell>
          <cell r="E679" t="str">
            <v>Buckstone Mount</v>
          </cell>
          <cell r="F679" t="str">
            <v>Leeds</v>
          </cell>
          <cell r="G679">
            <v>0</v>
          </cell>
          <cell r="H679" t="str">
            <v>LS17 5HS</v>
          </cell>
          <cell r="I679">
            <v>30394.983215062544</v>
          </cell>
          <cell r="J679">
            <v>28552.863020210265</v>
          </cell>
          <cell r="K679">
            <v>0.01</v>
          </cell>
          <cell r="L679">
            <v>28267.334390008164</v>
          </cell>
          <cell r="M679">
            <v>14197866.026647082</v>
          </cell>
        </row>
        <row r="680">
          <cell r="A680" t="str">
            <v>JE1946</v>
          </cell>
          <cell r="B680">
            <v>36433</v>
          </cell>
          <cell r="C680">
            <v>36433</v>
          </cell>
          <cell r="D680">
            <v>40</v>
          </cell>
          <cell r="E680" t="str">
            <v>Waddington Road</v>
          </cell>
          <cell r="F680" t="str">
            <v>Lytham St. Annes</v>
          </cell>
          <cell r="G680" t="str">
            <v>Lancashire</v>
          </cell>
          <cell r="H680" t="str">
            <v>FY8 3QA</v>
          </cell>
          <cell r="I680">
            <v>30406.442419321342</v>
          </cell>
          <cell r="J680">
            <v>28563.627727241259</v>
          </cell>
          <cell r="K680">
            <v>0.01</v>
          </cell>
          <cell r="L680">
            <v>28277.991449968846</v>
          </cell>
          <cell r="M680">
            <v>14226144.01809705</v>
          </cell>
        </row>
        <row r="681">
          <cell r="A681" t="str">
            <v>JE0105</v>
          </cell>
          <cell r="B681">
            <v>36433</v>
          </cell>
          <cell r="C681">
            <v>36433</v>
          </cell>
          <cell r="D681">
            <v>2</v>
          </cell>
          <cell r="E681" t="str">
            <v>Kings Meadow</v>
          </cell>
          <cell r="F681" t="str">
            <v>Driffield</v>
          </cell>
          <cell r="G681" t="str">
            <v>North Humberside</v>
          </cell>
          <cell r="H681" t="str">
            <v>YO25 7FB</v>
          </cell>
          <cell r="I681">
            <v>30461.989628599804</v>
          </cell>
          <cell r="J681">
            <v>28615.808438987693</v>
          </cell>
          <cell r="K681">
            <v>0.01</v>
          </cell>
          <cell r="L681">
            <v>28329.650354597816</v>
          </cell>
          <cell r="M681">
            <v>14254473.668451648</v>
          </cell>
        </row>
        <row r="682">
          <cell r="A682" t="str">
            <v>JE1519</v>
          </cell>
          <cell r="B682">
            <v>36433</v>
          </cell>
          <cell r="C682">
            <v>36433</v>
          </cell>
          <cell r="D682">
            <v>49</v>
          </cell>
          <cell r="E682" t="str">
            <v>Taylors Lane</v>
          </cell>
          <cell r="F682" t="str">
            <v>Romney Marsh</v>
          </cell>
          <cell r="G682" t="str">
            <v>Kent</v>
          </cell>
          <cell r="H682" t="str">
            <v>TN29 0HB</v>
          </cell>
          <cell r="I682">
            <v>30469.961983997611</v>
          </cell>
          <cell r="J682">
            <v>28623.29762133109</v>
          </cell>
          <cell r="K682">
            <v>0.01</v>
          </cell>
          <cell r="L682">
            <v>28337.064645117778</v>
          </cell>
          <cell r="M682">
            <v>14282810.733096765</v>
          </cell>
        </row>
        <row r="683">
          <cell r="A683" t="str">
            <v>JE2164</v>
          </cell>
          <cell r="B683">
            <v>36433</v>
          </cell>
          <cell r="C683">
            <v>36433</v>
          </cell>
          <cell r="D683">
            <v>19</v>
          </cell>
          <cell r="E683" t="str">
            <v>Court Barton</v>
          </cell>
          <cell r="F683" t="str">
            <v>Crewkerne</v>
          </cell>
          <cell r="G683" t="str">
            <v>Somerset</v>
          </cell>
          <cell r="H683" t="str">
            <v>TA18 7HP</v>
          </cell>
          <cell r="I683">
            <v>30504.638507588053</v>
          </cell>
          <cell r="J683">
            <v>28655.872537431198</v>
          </cell>
          <cell r="K683">
            <v>0.01</v>
          </cell>
          <cell r="L683">
            <v>28369.313812056887</v>
          </cell>
          <cell r="M683">
            <v>14311180.046908822</v>
          </cell>
        </row>
        <row r="684">
          <cell r="A684" t="str">
            <v>JE0751</v>
          </cell>
          <cell r="B684">
            <v>36433</v>
          </cell>
          <cell r="C684">
            <v>36433</v>
          </cell>
          <cell r="D684">
            <v>45</v>
          </cell>
          <cell r="E684" t="str">
            <v>Rishworth Grove</v>
          </cell>
          <cell r="F684" t="str">
            <v>York</v>
          </cell>
          <cell r="G684">
            <v>0</v>
          </cell>
          <cell r="H684" t="str">
            <v>YO3 4XS</v>
          </cell>
          <cell r="I684">
            <v>30582.308805368939</v>
          </cell>
          <cell r="J684">
            <v>28728.835544437487</v>
          </cell>
          <cell r="K684">
            <v>0.01</v>
          </cell>
          <cell r="L684">
            <v>28441.54718899311</v>
          </cell>
          <cell r="M684">
            <v>14339621.594097815</v>
          </cell>
        </row>
        <row r="685">
          <cell r="A685" t="str">
            <v>JE0079</v>
          </cell>
          <cell r="B685">
            <v>36433</v>
          </cell>
          <cell r="C685">
            <v>36433</v>
          </cell>
          <cell r="D685">
            <v>75</v>
          </cell>
          <cell r="E685" t="str">
            <v>Gressingham Drive</v>
          </cell>
          <cell r="F685" t="str">
            <v>Lancaster</v>
          </cell>
          <cell r="G685" t="str">
            <v>Lancs</v>
          </cell>
          <cell r="H685" t="str">
            <v>LA1 4RF</v>
          </cell>
          <cell r="I685">
            <v>30611.559047803607</v>
          </cell>
          <cell r="J685">
            <v>28756.313044906416</v>
          </cell>
          <cell r="K685">
            <v>0.01</v>
          </cell>
          <cell r="L685">
            <v>28468.749914457352</v>
          </cell>
          <cell r="M685">
            <v>14368090.344012273</v>
          </cell>
        </row>
        <row r="686">
          <cell r="A686" t="str">
            <v>JE2244</v>
          </cell>
          <cell r="B686">
            <v>36433</v>
          </cell>
          <cell r="C686">
            <v>36433</v>
          </cell>
          <cell r="D686">
            <v>51</v>
          </cell>
          <cell r="E686" t="str">
            <v>Leander Avenue</v>
          </cell>
          <cell r="F686" t="str">
            <v>Choppington</v>
          </cell>
          <cell r="G686" t="str">
            <v>Northumberland</v>
          </cell>
          <cell r="H686" t="str">
            <v>NE62 5BB</v>
          </cell>
          <cell r="I686">
            <v>30638.925948857821</v>
          </cell>
          <cell r="J686">
            <v>28782.021345896737</v>
          </cell>
          <cell r="K686">
            <v>0.01</v>
          </cell>
          <cell r="L686">
            <v>28494.201132437771</v>
          </cell>
          <cell r="M686">
            <v>14396584.545144711</v>
          </cell>
        </row>
        <row r="687">
          <cell r="A687" t="str">
            <v>JE1003</v>
          </cell>
          <cell r="B687">
            <v>36433</v>
          </cell>
          <cell r="C687">
            <v>36433</v>
          </cell>
          <cell r="D687">
            <v>137</v>
          </cell>
          <cell r="E687" t="str">
            <v>Woodthorpe Avenue</v>
          </cell>
          <cell r="F687" t="str">
            <v>Boston</v>
          </cell>
          <cell r="G687" t="str">
            <v>Lincolnshire</v>
          </cell>
          <cell r="H687" t="str">
            <v>PE21 0NW</v>
          </cell>
          <cell r="I687">
            <v>30648.785487297693</v>
          </cell>
          <cell r="J687">
            <v>28791.283336552377</v>
          </cell>
          <cell r="K687">
            <v>0.01</v>
          </cell>
          <cell r="L687">
            <v>28503.370503186852</v>
          </cell>
          <cell r="M687">
            <v>14425087.915647898</v>
          </cell>
        </row>
        <row r="688">
          <cell r="A688" t="str">
            <v>JE0192</v>
          </cell>
          <cell r="B688">
            <v>36433</v>
          </cell>
          <cell r="C688">
            <v>36433</v>
          </cell>
          <cell r="D688">
            <v>9</v>
          </cell>
          <cell r="E688" t="str">
            <v>Grosvenor Road</v>
          </cell>
          <cell r="F688" t="str">
            <v>Solihull</v>
          </cell>
          <cell r="G688" t="str">
            <v>West Midlands</v>
          </cell>
          <cell r="H688" t="str">
            <v>B91 3PU</v>
          </cell>
          <cell r="I688">
            <v>30685.791847971774</v>
          </cell>
          <cell r="J688">
            <v>28826.046887488636</v>
          </cell>
          <cell r="K688">
            <v>0.01</v>
          </cell>
          <cell r="L688">
            <v>28537.786418613749</v>
          </cell>
          <cell r="M688">
            <v>14453625.702066511</v>
          </cell>
        </row>
        <row r="689">
          <cell r="A689" t="str">
            <v>JE2208</v>
          </cell>
          <cell r="B689">
            <v>36433</v>
          </cell>
          <cell r="C689">
            <v>36433</v>
          </cell>
          <cell r="D689" t="str">
            <v>12 Greenfields</v>
          </cell>
          <cell r="E689" t="str">
            <v>St. Neots</v>
          </cell>
          <cell r="F689" t="str">
            <v>Huntingdon</v>
          </cell>
          <cell r="G689" t="str">
            <v>Cambridgeshire</v>
          </cell>
          <cell r="H689" t="str">
            <v>PE19 1SL</v>
          </cell>
          <cell r="I689">
            <v>30697.027980639989</v>
          </cell>
          <cell r="J689">
            <v>28836.602042419381</v>
          </cell>
          <cell r="K689">
            <v>0.01</v>
          </cell>
          <cell r="L689">
            <v>28548.236021995188</v>
          </cell>
          <cell r="M689">
            <v>14482173.938088506</v>
          </cell>
        </row>
        <row r="690">
          <cell r="A690" t="str">
            <v>JE1252</v>
          </cell>
          <cell r="B690">
            <v>36433</v>
          </cell>
          <cell r="C690">
            <v>36433</v>
          </cell>
          <cell r="D690">
            <v>11</v>
          </cell>
          <cell r="E690" t="str">
            <v>Hammer Hill</v>
          </cell>
          <cell r="F690" t="str">
            <v>Haslemere</v>
          </cell>
          <cell r="G690" t="str">
            <v>Surrey</v>
          </cell>
          <cell r="H690" t="str">
            <v>GU27 3QY</v>
          </cell>
          <cell r="I690">
            <v>30746.577056362305</v>
          </cell>
          <cell r="J690">
            <v>28883.148143855498</v>
          </cell>
          <cell r="K690">
            <v>0.01</v>
          </cell>
          <cell r="L690">
            <v>28594.316662416943</v>
          </cell>
          <cell r="M690">
            <v>14510768.254750924</v>
          </cell>
        </row>
        <row r="691">
          <cell r="A691" t="str">
            <v>JE0414</v>
          </cell>
          <cell r="B691">
            <v>36433</v>
          </cell>
          <cell r="C691">
            <v>36433</v>
          </cell>
          <cell r="D691">
            <v>42</v>
          </cell>
          <cell r="E691" t="str">
            <v>Wendover Road</v>
          </cell>
          <cell r="F691" t="str">
            <v>Scunthorpe</v>
          </cell>
          <cell r="G691" t="str">
            <v>North Lincolnshire</v>
          </cell>
          <cell r="H691" t="str">
            <v>DN17 3SW</v>
          </cell>
          <cell r="I691">
            <v>30751.114635709266</v>
          </cell>
          <cell r="J691">
            <v>28887.410718393552</v>
          </cell>
          <cell r="K691">
            <v>0.01</v>
          </cell>
          <cell r="L691">
            <v>28598.536611209616</v>
          </cell>
          <cell r="M691">
            <v>14539366.791362133</v>
          </cell>
        </row>
        <row r="692">
          <cell r="A692" t="str">
            <v>JE0333</v>
          </cell>
          <cell r="B692">
            <v>36433</v>
          </cell>
          <cell r="C692">
            <v>36433</v>
          </cell>
          <cell r="D692">
            <v>43</v>
          </cell>
          <cell r="E692" t="str">
            <v>The Inlands</v>
          </cell>
          <cell r="F692" t="str">
            <v>Daventry</v>
          </cell>
          <cell r="G692" t="str">
            <v>Northamptonshire</v>
          </cell>
          <cell r="H692" t="str">
            <v>NN11 4DD</v>
          </cell>
          <cell r="I692">
            <v>30777.754611844081</v>
          </cell>
          <cell r="J692">
            <v>28912.436150520192</v>
          </cell>
          <cell r="K692">
            <v>0.01</v>
          </cell>
          <cell r="L692">
            <v>28623.311789014992</v>
          </cell>
          <cell r="M692">
            <v>14567990.103151148</v>
          </cell>
        </row>
        <row r="693">
          <cell r="A693" t="str">
            <v>JE1459</v>
          </cell>
          <cell r="B693">
            <v>36433</v>
          </cell>
          <cell r="C693">
            <v>36433</v>
          </cell>
          <cell r="D693">
            <v>428</v>
          </cell>
          <cell r="E693" t="str">
            <v>Padiham Road</v>
          </cell>
          <cell r="F693" t="str">
            <v>Burnley</v>
          </cell>
          <cell r="G693" t="str">
            <v>Lancashire</v>
          </cell>
          <cell r="H693" t="str">
            <v>BB12 6TA</v>
          </cell>
          <cell r="I693">
            <v>30782.964033069889</v>
          </cell>
          <cell r="J693">
            <v>28917.329849247471</v>
          </cell>
          <cell r="K693">
            <v>0.01</v>
          </cell>
          <cell r="L693">
            <v>28628.156550754997</v>
          </cell>
          <cell r="M693">
            <v>14596618.259701904</v>
          </cell>
        </row>
        <row r="694">
          <cell r="A694" t="str">
            <v>JE0145</v>
          </cell>
          <cell r="B694">
            <v>36433</v>
          </cell>
          <cell r="C694">
            <v>36433</v>
          </cell>
          <cell r="D694">
            <v>44</v>
          </cell>
          <cell r="E694" t="str">
            <v>Princess Road</v>
          </cell>
          <cell r="F694" t="str">
            <v>Hinckley</v>
          </cell>
          <cell r="G694" t="str">
            <v>Leicestershire</v>
          </cell>
          <cell r="H694" t="str">
            <v>LE10 1EB</v>
          </cell>
          <cell r="I694">
            <v>30798.081347706953</v>
          </cell>
          <cell r="J694">
            <v>28931.53096299744</v>
          </cell>
          <cell r="K694">
            <v>0.01</v>
          </cell>
          <cell r="L694">
            <v>28642.215653367464</v>
          </cell>
          <cell r="M694">
            <v>14625260.475355271</v>
          </cell>
        </row>
        <row r="695">
          <cell r="A695" t="str">
            <v>JE1133</v>
          </cell>
          <cell r="B695">
            <v>36433</v>
          </cell>
          <cell r="C695">
            <v>36433</v>
          </cell>
          <cell r="D695">
            <v>19</v>
          </cell>
          <cell r="E695" t="str">
            <v>St. Helena Way</v>
          </cell>
          <cell r="F695" t="str">
            <v>Horsford, Norwich</v>
          </cell>
          <cell r="G695">
            <v>0</v>
          </cell>
          <cell r="H695" t="str">
            <v>NR10 3EA</v>
          </cell>
          <cell r="I695">
            <v>30808.852381252083</v>
          </cell>
          <cell r="J695">
            <v>28941.64920663074</v>
          </cell>
          <cell r="K695">
            <v>0.01</v>
          </cell>
          <cell r="L695">
            <v>28652.232714564434</v>
          </cell>
          <cell r="M695">
            <v>14653912.708069835</v>
          </cell>
        </row>
        <row r="696">
          <cell r="A696" t="str">
            <v>JE1379</v>
          </cell>
          <cell r="B696">
            <v>36433</v>
          </cell>
          <cell r="C696">
            <v>36433</v>
          </cell>
          <cell r="D696" t="str">
            <v>Rhode Cottage</v>
          </cell>
          <cell r="E696" t="str">
            <v>The Street</v>
          </cell>
          <cell r="F696" t="str">
            <v>Kings Lynn</v>
          </cell>
          <cell r="G696" t="str">
            <v>Norfolk</v>
          </cell>
          <cell r="H696" t="str">
            <v>PE32 2DR</v>
          </cell>
          <cell r="I696">
            <v>30820.464721182281</v>
          </cell>
          <cell r="J696">
            <v>28952.557768383354</v>
          </cell>
          <cell r="K696">
            <v>0.01</v>
          </cell>
          <cell r="L696">
            <v>28663.03219069952</v>
          </cell>
          <cell r="M696">
            <v>14682575.740260534</v>
          </cell>
        </row>
        <row r="697">
          <cell r="A697" t="str">
            <v>JE0509</v>
          </cell>
          <cell r="B697">
            <v>36433</v>
          </cell>
          <cell r="C697">
            <v>36433</v>
          </cell>
          <cell r="D697" t="str">
            <v>Pear Tree Cottage</v>
          </cell>
          <cell r="E697" t="str">
            <v>21 A Hills Lane</v>
          </cell>
          <cell r="F697" t="str">
            <v>Ely</v>
          </cell>
          <cell r="G697" t="str">
            <v>Cambridgeshire</v>
          </cell>
          <cell r="H697" t="str">
            <v>CB6 1AY</v>
          </cell>
          <cell r="I697">
            <v>30856.178513850664</v>
          </cell>
          <cell r="J697">
            <v>28986.107088768804</v>
          </cell>
          <cell r="K697">
            <v>0.01</v>
          </cell>
          <cell r="L697">
            <v>28696.246017881116</v>
          </cell>
          <cell r="M697">
            <v>14711271.986278415</v>
          </cell>
        </row>
        <row r="698">
          <cell r="A698" t="str">
            <v>JE0712</v>
          </cell>
          <cell r="B698">
            <v>36433</v>
          </cell>
          <cell r="C698">
            <v>36433</v>
          </cell>
          <cell r="D698" t="str">
            <v>Fairhaven Shellbrok</v>
          </cell>
          <cell r="E698" t="str">
            <v>Moira Road</v>
          </cell>
          <cell r="F698" t="str">
            <v>Ashby-de-la-Zouch</v>
          </cell>
          <cell r="G698" t="str">
            <v>Leicestershire</v>
          </cell>
          <cell r="H698" t="str">
            <v>LE65 2TU</v>
          </cell>
          <cell r="I698">
            <v>30874.933955233562</v>
          </cell>
          <cell r="J698">
            <v>29003.725836734557</v>
          </cell>
          <cell r="K698">
            <v>0.01</v>
          </cell>
          <cell r="L698">
            <v>28713.688578367211</v>
          </cell>
          <cell r="M698">
            <v>14739985.674856782</v>
          </cell>
        </row>
        <row r="699">
          <cell r="A699" t="str">
            <v>JE1477</v>
          </cell>
          <cell r="B699">
            <v>36433</v>
          </cell>
          <cell r="C699">
            <v>36433</v>
          </cell>
          <cell r="D699">
            <v>5</v>
          </cell>
          <cell r="E699" t="str">
            <v>Harold Road</v>
          </cell>
          <cell r="F699" t="str">
            <v>Hastings</v>
          </cell>
          <cell r="G699" t="str">
            <v>East Sussex</v>
          </cell>
          <cell r="H699" t="str">
            <v>TN35 5NJ</v>
          </cell>
          <cell r="I699">
            <v>30891.782338099241</v>
          </cell>
          <cell r="J699">
            <v>29019.553105487164</v>
          </cell>
          <cell r="K699">
            <v>0.01</v>
          </cell>
          <cell r="L699">
            <v>28729.357574432292</v>
          </cell>
          <cell r="M699">
            <v>14768715.032431215</v>
          </cell>
        </row>
        <row r="700">
          <cell r="A700" t="str">
            <v>JE0787</v>
          </cell>
          <cell r="B700">
            <v>36433</v>
          </cell>
          <cell r="C700">
            <v>36433</v>
          </cell>
          <cell r="D700">
            <v>82</v>
          </cell>
          <cell r="E700" t="str">
            <v>The Ridgeway</v>
          </cell>
          <cell r="F700" t="str">
            <v>St. Albans</v>
          </cell>
          <cell r="G700" t="str">
            <v>Hertfordshire</v>
          </cell>
          <cell r="H700" t="str">
            <v>AL4 9PS</v>
          </cell>
          <cell r="I700">
            <v>30930.338478416219</v>
          </cell>
          <cell r="J700">
            <v>29055.772510027353</v>
          </cell>
          <cell r="K700">
            <v>0.01</v>
          </cell>
          <cell r="L700">
            <v>28765.21478492708</v>
          </cell>
          <cell r="M700">
            <v>14797480.247216143</v>
          </cell>
        </row>
        <row r="701">
          <cell r="A701" t="str">
            <v>JE0827</v>
          </cell>
          <cell r="B701">
            <v>36433</v>
          </cell>
          <cell r="C701">
            <v>36433</v>
          </cell>
          <cell r="D701">
            <v>37</v>
          </cell>
          <cell r="E701" t="str">
            <v>Chapel Road</v>
          </cell>
          <cell r="F701" t="str">
            <v>Burncross</v>
          </cell>
          <cell r="G701" t="str">
            <v xml:space="preserve">Sheffield </v>
          </cell>
          <cell r="H701" t="str">
            <v>S35 1SS</v>
          </cell>
          <cell r="I701">
            <v>31009.293974160541</v>
          </cell>
          <cell r="J701">
            <v>29129.942824211415</v>
          </cell>
          <cell r="K701">
            <v>0.01</v>
          </cell>
          <cell r="L701">
            <v>28838.643395969302</v>
          </cell>
          <cell r="M701">
            <v>14826318.890612112</v>
          </cell>
        </row>
        <row r="702">
          <cell r="A702" t="str">
            <v>JE0320</v>
          </cell>
          <cell r="B702">
            <v>36433</v>
          </cell>
          <cell r="C702">
            <v>36433</v>
          </cell>
          <cell r="D702">
            <v>6</v>
          </cell>
          <cell r="E702" t="str">
            <v>Westleigh Park</v>
          </cell>
          <cell r="F702" t="str">
            <v>Hengrove</v>
          </cell>
          <cell r="G702" t="str">
            <v>Bristol</v>
          </cell>
          <cell r="H702" t="str">
            <v>BS14 9TH</v>
          </cell>
          <cell r="I702">
            <v>31016.861738930755</v>
          </cell>
          <cell r="J702">
            <v>29137.051936571315</v>
          </cell>
          <cell r="K702">
            <v>0.01</v>
          </cell>
          <cell r="L702">
            <v>28845.6814172056</v>
          </cell>
          <cell r="M702">
            <v>14855164.572029319</v>
          </cell>
        </row>
        <row r="703">
          <cell r="A703" t="str">
            <v>JE1719</v>
          </cell>
          <cell r="B703">
            <v>36433</v>
          </cell>
          <cell r="C703">
            <v>36433</v>
          </cell>
          <cell r="D703">
            <v>1</v>
          </cell>
          <cell r="E703" t="str">
            <v>Millers Close</v>
          </cell>
          <cell r="F703" t="str">
            <v>Dorchester</v>
          </cell>
          <cell r="G703" t="str">
            <v>Dorset</v>
          </cell>
          <cell r="H703" t="str">
            <v>DT1 1SS</v>
          </cell>
          <cell r="I703">
            <v>31034.014694662095</v>
          </cell>
          <cell r="J703">
            <v>29153.165319228028</v>
          </cell>
          <cell r="K703">
            <v>0.01</v>
          </cell>
          <cell r="L703">
            <v>28861.633666035748</v>
          </cell>
          <cell r="M703">
            <v>14884026.205695355</v>
          </cell>
        </row>
        <row r="704">
          <cell r="A704" t="str">
            <v>JE2303</v>
          </cell>
          <cell r="B704">
            <v>36433</v>
          </cell>
          <cell r="C704">
            <v>36433</v>
          </cell>
          <cell r="D704">
            <v>31</v>
          </cell>
          <cell r="E704" t="str">
            <v>Westwood Road</v>
          </cell>
          <cell r="F704" t="str">
            <v>Newton Abbot</v>
          </cell>
          <cell r="G704" t="str">
            <v>Devon</v>
          </cell>
          <cell r="H704" t="str">
            <v>TQ12 6YB</v>
          </cell>
          <cell r="I704">
            <v>31036.525363500343</v>
          </cell>
          <cell r="J704">
            <v>29155.523826318502</v>
          </cell>
          <cell r="K704">
            <v>0.01</v>
          </cell>
          <cell r="L704">
            <v>28863.968588055315</v>
          </cell>
          <cell r="M704">
            <v>14912890.174283411</v>
          </cell>
        </row>
        <row r="705">
          <cell r="A705" t="str">
            <v>JE0086</v>
          </cell>
          <cell r="B705">
            <v>36433</v>
          </cell>
          <cell r="C705">
            <v>36433</v>
          </cell>
          <cell r="D705">
            <v>5</v>
          </cell>
          <cell r="E705" t="str">
            <v>Chatsworth Drive</v>
          </cell>
          <cell r="F705" t="str">
            <v>Pudsey</v>
          </cell>
          <cell r="G705" t="str">
            <v>West Yorkshire</v>
          </cell>
          <cell r="H705" t="str">
            <v>LS28 8JT</v>
          </cell>
          <cell r="I705">
            <v>31089.753309243195</v>
          </cell>
          <cell r="J705">
            <v>29205.525835955727</v>
          </cell>
          <cell r="K705">
            <v>0.01</v>
          </cell>
          <cell r="L705">
            <v>28913.47057759617</v>
          </cell>
          <cell r="M705">
            <v>14941803.644861007</v>
          </cell>
        </row>
        <row r="706">
          <cell r="A706" t="str">
            <v>JE0618</v>
          </cell>
          <cell r="B706">
            <v>36433</v>
          </cell>
          <cell r="C706">
            <v>36433</v>
          </cell>
          <cell r="D706">
            <v>80</v>
          </cell>
          <cell r="E706" t="str">
            <v>Trentham Road</v>
          </cell>
          <cell r="F706" t="str">
            <v>Shrewsbury</v>
          </cell>
          <cell r="G706" t="str">
            <v>Shropshire</v>
          </cell>
          <cell r="H706" t="str">
            <v>SY4 5HW</v>
          </cell>
          <cell r="I706">
            <v>31098.138996016296</v>
          </cell>
          <cell r="J706">
            <v>29213.403299288031</v>
          </cell>
          <cell r="K706">
            <v>0.01</v>
          </cell>
          <cell r="L706">
            <v>28921.269266295152</v>
          </cell>
          <cell r="M706">
            <v>14970724.914127301</v>
          </cell>
        </row>
        <row r="707">
          <cell r="A707" t="str">
            <v>JE2220</v>
          </cell>
          <cell r="B707">
            <v>36433</v>
          </cell>
          <cell r="C707">
            <v>36433</v>
          </cell>
          <cell r="D707" t="str">
            <v>6 Churchill Crescent</v>
          </cell>
          <cell r="E707" t="str">
            <v>Alrewas</v>
          </cell>
          <cell r="F707" t="str">
            <v>Burton-on-Trent</v>
          </cell>
          <cell r="G707" t="str">
            <v>Staffordshire</v>
          </cell>
          <cell r="H707" t="str">
            <v>DE13 7EH</v>
          </cell>
          <cell r="I707">
            <v>31100.081722332452</v>
          </cell>
          <cell r="J707">
            <v>29215.228284615332</v>
          </cell>
          <cell r="K707">
            <v>0.01</v>
          </cell>
          <cell r="L707">
            <v>28923.076001769179</v>
          </cell>
          <cell r="M707">
            <v>14999647.99012907</v>
          </cell>
        </row>
        <row r="708">
          <cell r="A708" t="str">
            <v>JE0342</v>
          </cell>
          <cell r="B708">
            <v>36433</v>
          </cell>
          <cell r="C708">
            <v>36433</v>
          </cell>
          <cell r="D708">
            <v>12</v>
          </cell>
          <cell r="E708" t="str">
            <v>Steel Avenue</v>
          </cell>
          <cell r="F708" t="str">
            <v>Wallasey</v>
          </cell>
          <cell r="G708" t="str">
            <v>Cheshire</v>
          </cell>
          <cell r="H708" t="str">
            <v>CH45 7QJ</v>
          </cell>
          <cell r="I708">
            <v>31114.218117948978</v>
          </cell>
          <cell r="J708">
            <v>29228.507928982373</v>
          </cell>
          <cell r="K708">
            <v>0.01</v>
          </cell>
          <cell r="L708">
            <v>28936.222849692549</v>
          </cell>
          <cell r="M708">
            <v>15028584.212978764</v>
          </cell>
        </row>
        <row r="709">
          <cell r="A709" t="str">
            <v>JE1648</v>
          </cell>
          <cell r="B709">
            <v>36433</v>
          </cell>
          <cell r="C709">
            <v>36433</v>
          </cell>
          <cell r="D709" t="str">
            <v>19 Hargill Drive</v>
          </cell>
          <cell r="E709" t="str">
            <v>Redmire</v>
          </cell>
          <cell r="F709" t="str">
            <v>Leyburn</v>
          </cell>
          <cell r="G709" t="str">
            <v>North Yorkshire</v>
          </cell>
          <cell r="H709" t="str">
            <v>DL8 4DZ</v>
          </cell>
          <cell r="I709">
            <v>31115.794688305054</v>
          </cell>
          <cell r="J709">
            <v>29229.988949619899</v>
          </cell>
          <cell r="K709">
            <v>0.01</v>
          </cell>
          <cell r="L709">
            <v>28937.689060123699</v>
          </cell>
          <cell r="M709">
            <v>15057521.902038887</v>
          </cell>
        </row>
        <row r="710">
          <cell r="A710" t="str">
            <v>JE0761</v>
          </cell>
          <cell r="B710">
            <v>36433</v>
          </cell>
          <cell r="C710">
            <v>36433</v>
          </cell>
          <cell r="D710" t="str">
            <v>1 Southover Close</v>
          </cell>
          <cell r="E710" t="str">
            <v>Blandford St Mary</v>
          </cell>
          <cell r="F710" t="str">
            <v>Blandford Forum</v>
          </cell>
          <cell r="G710" t="str">
            <v>Dorset</v>
          </cell>
          <cell r="H710" t="str">
            <v>DT11 9PY</v>
          </cell>
          <cell r="I710">
            <v>31175.030536239319</v>
          </cell>
          <cell r="J710">
            <v>29285.634746164207</v>
          </cell>
          <cell r="K710">
            <v>0.01</v>
          </cell>
          <cell r="L710">
            <v>28992.778398702565</v>
          </cell>
          <cell r="M710">
            <v>15086514.680437589</v>
          </cell>
        </row>
        <row r="711">
          <cell r="A711" t="str">
            <v>JE2290</v>
          </cell>
          <cell r="B711">
            <v>36433</v>
          </cell>
          <cell r="C711">
            <v>36433</v>
          </cell>
          <cell r="D711">
            <v>21</v>
          </cell>
          <cell r="E711" t="str">
            <v>Cherry Lane</v>
          </cell>
          <cell r="F711" t="str">
            <v>Hampton Magna</v>
          </cell>
          <cell r="G711" t="str">
            <v>Warwickshire</v>
          </cell>
          <cell r="H711" t="str">
            <v>CV35 8SL</v>
          </cell>
          <cell r="I711">
            <v>31241.37649250816</v>
          </cell>
          <cell r="J711">
            <v>29347.959735386452</v>
          </cell>
          <cell r="K711">
            <v>0.01</v>
          </cell>
          <cell r="L711">
            <v>29054.480138032588</v>
          </cell>
          <cell r="M711">
            <v>15115569.160575621</v>
          </cell>
        </row>
        <row r="712">
          <cell r="A712" t="str">
            <v>JE1295</v>
          </cell>
          <cell r="B712">
            <v>36433</v>
          </cell>
          <cell r="C712">
            <v>36433</v>
          </cell>
          <cell r="D712">
            <v>2</v>
          </cell>
          <cell r="E712" t="str">
            <v>Lakelands Close</v>
          </cell>
          <cell r="F712" t="str">
            <v>Witheridge</v>
          </cell>
          <cell r="G712" t="str">
            <v>Devon</v>
          </cell>
          <cell r="H712" t="str">
            <v>EX16 8DD</v>
          </cell>
          <cell r="I712">
            <v>31299.253487072892</v>
          </cell>
          <cell r="J712">
            <v>29402.329033310896</v>
          </cell>
          <cell r="K712">
            <v>0.01</v>
          </cell>
          <cell r="L712">
            <v>29108.305742977787</v>
          </cell>
          <cell r="M712">
            <v>15144677.466318598</v>
          </cell>
        </row>
        <row r="713">
          <cell r="A713" t="str">
            <v>JE0181</v>
          </cell>
          <cell r="B713">
            <v>36433</v>
          </cell>
          <cell r="C713">
            <v>36433</v>
          </cell>
          <cell r="D713" t="str">
            <v>Moorgate Lodge Nursing Home</v>
          </cell>
          <cell r="E713" t="str">
            <v>Nightingale Close</v>
          </cell>
          <cell r="F713" t="str">
            <v>Rotherham</v>
          </cell>
          <cell r="G713" t="str">
            <v>South Yorkshire</v>
          </cell>
          <cell r="H713" t="str">
            <v>S60 2AB</v>
          </cell>
          <cell r="I713">
            <v>31320.941758101464</v>
          </cell>
          <cell r="J713">
            <v>29422.702863671067</v>
          </cell>
          <cell r="K713">
            <v>0.01</v>
          </cell>
          <cell r="L713">
            <v>29128.475835034358</v>
          </cell>
          <cell r="M713">
            <v>15173805.942153633</v>
          </cell>
        </row>
        <row r="714">
          <cell r="A714" t="str">
            <v>JE1220</v>
          </cell>
          <cell r="B714">
            <v>36433</v>
          </cell>
          <cell r="C714">
            <v>36433</v>
          </cell>
          <cell r="D714">
            <v>42</v>
          </cell>
          <cell r="E714" t="str">
            <v>Richmond Drive</v>
          </cell>
          <cell r="F714" t="str">
            <v>Skegness</v>
          </cell>
          <cell r="G714" t="str">
            <v>Lincolnshire</v>
          </cell>
          <cell r="H714" t="str">
            <v>PE25 3PQ</v>
          </cell>
          <cell r="I714">
            <v>31324.331212301389</v>
          </cell>
          <cell r="J714">
            <v>29425.886896404332</v>
          </cell>
          <cell r="K714">
            <v>0.01</v>
          </cell>
          <cell r="L714">
            <v>29131.628027440289</v>
          </cell>
          <cell r="M714">
            <v>15202937.570181074</v>
          </cell>
        </row>
        <row r="715">
          <cell r="A715" t="str">
            <v>JE1046</v>
          </cell>
          <cell r="B715">
            <v>36433</v>
          </cell>
          <cell r="C715">
            <v>36433</v>
          </cell>
          <cell r="D715">
            <v>54</v>
          </cell>
          <cell r="E715" t="str">
            <v>Quenchwell Road</v>
          </cell>
          <cell r="F715" t="str">
            <v>Truro</v>
          </cell>
          <cell r="G715" t="str">
            <v>Cornwall</v>
          </cell>
          <cell r="H715" t="str">
            <v>TR3 6LZ</v>
          </cell>
          <cell r="I715">
            <v>31334.127039198476</v>
          </cell>
          <cell r="J715">
            <v>29435.089036822807</v>
          </cell>
          <cell r="K715">
            <v>0.01</v>
          </cell>
          <cell r="L715">
            <v>29140.73814645458</v>
          </cell>
          <cell r="M715">
            <v>15232078.308327528</v>
          </cell>
        </row>
        <row r="716">
          <cell r="A716" t="str">
            <v>JE2191</v>
          </cell>
          <cell r="B716">
            <v>36433</v>
          </cell>
          <cell r="C716">
            <v>36433</v>
          </cell>
          <cell r="D716" t="str">
            <v>10 Moor Royd</v>
          </cell>
          <cell r="E716" t="str">
            <v>Rocks Road</v>
          </cell>
          <cell r="F716" t="str">
            <v>Halifax</v>
          </cell>
          <cell r="G716" t="str">
            <v>West Yorkshire</v>
          </cell>
          <cell r="H716" t="str">
            <v>HX3 0HT</v>
          </cell>
          <cell r="I716">
            <v>31336.173481857106</v>
          </cell>
          <cell r="J716">
            <v>29437.011452653642</v>
          </cell>
          <cell r="K716">
            <v>0.01</v>
          </cell>
          <cell r="L716">
            <v>29142.641338127105</v>
          </cell>
          <cell r="M716">
            <v>15261220.949665654</v>
          </cell>
        </row>
        <row r="717">
          <cell r="A717" t="str">
            <v>JE0215</v>
          </cell>
          <cell r="B717">
            <v>36433</v>
          </cell>
          <cell r="C717">
            <v>36433</v>
          </cell>
          <cell r="D717">
            <v>13</v>
          </cell>
          <cell r="E717" t="str">
            <v>Grosmont Road</v>
          </cell>
          <cell r="F717" t="str">
            <v>Seaton Carew   Hartlepool</v>
          </cell>
          <cell r="G717" t="str">
            <v>Cleveland</v>
          </cell>
          <cell r="H717" t="str">
            <v>TS25 1ED</v>
          </cell>
          <cell r="I717">
            <v>31378.361245479409</v>
          </cell>
          <cell r="J717">
            <v>29476.642382117017</v>
          </cell>
          <cell r="K717">
            <v>0.01</v>
          </cell>
          <cell r="L717">
            <v>29181.875958295848</v>
          </cell>
          <cell r="M717">
            <v>15290402.82562395</v>
          </cell>
        </row>
        <row r="718">
          <cell r="A718" t="str">
            <v>JE0041</v>
          </cell>
          <cell r="B718">
            <v>36433</v>
          </cell>
          <cell r="C718">
            <v>36433</v>
          </cell>
          <cell r="D718">
            <v>34</v>
          </cell>
          <cell r="E718" t="str">
            <v>Kent Avenue</v>
          </cell>
          <cell r="F718" t="str">
            <v>Yate</v>
          </cell>
          <cell r="G718" t="str">
            <v>Bristol</v>
          </cell>
          <cell r="H718" t="str">
            <v>BS37 7RY</v>
          </cell>
          <cell r="I718">
            <v>31442.705697491077</v>
          </cell>
          <cell r="J718">
            <v>29537.087170370403</v>
          </cell>
          <cell r="K718">
            <v>0.01</v>
          </cell>
          <cell r="L718">
            <v>29241.716298666699</v>
          </cell>
          <cell r="M718">
            <v>15319644.541922616</v>
          </cell>
        </row>
        <row r="719">
          <cell r="A719" t="str">
            <v>JE1858</v>
          </cell>
          <cell r="B719">
            <v>36433</v>
          </cell>
          <cell r="C719">
            <v>36433</v>
          </cell>
          <cell r="D719">
            <v>9</v>
          </cell>
          <cell r="E719" t="str">
            <v>West End, Tilshead</v>
          </cell>
          <cell r="F719" t="str">
            <v>Salisbury</v>
          </cell>
          <cell r="G719" t="str">
            <v>Wiltshire</v>
          </cell>
          <cell r="H719" t="str">
            <v>SP3 4SG</v>
          </cell>
          <cell r="I719">
            <v>31467.992953967987</v>
          </cell>
          <cell r="J719">
            <v>29560.841865848713</v>
          </cell>
          <cell r="K719">
            <v>0.01</v>
          </cell>
          <cell r="L719">
            <v>29265.233447190225</v>
          </cell>
          <cell r="M719">
            <v>15348909.775369806</v>
          </cell>
        </row>
        <row r="720">
          <cell r="A720" t="str">
            <v>JE0783</v>
          </cell>
          <cell r="B720">
            <v>36433</v>
          </cell>
          <cell r="C720">
            <v>36433</v>
          </cell>
          <cell r="D720">
            <v>18</v>
          </cell>
          <cell r="E720" t="str">
            <v>Ascot Road</v>
          </cell>
          <cell r="F720" t="str">
            <v>Kippax</v>
          </cell>
          <cell r="G720" t="str">
            <v>Leeds</v>
          </cell>
          <cell r="H720" t="str">
            <v>LS25 7HT</v>
          </cell>
          <cell r="I720">
            <v>31485.402100442992</v>
          </cell>
          <cell r="J720">
            <v>29577.195912537354</v>
          </cell>
          <cell r="K720">
            <v>0.01</v>
          </cell>
          <cell r="L720">
            <v>29281.423953411981</v>
          </cell>
          <cell r="M720">
            <v>15378191.199323218</v>
          </cell>
        </row>
        <row r="721">
          <cell r="A721" t="str">
            <v>JE1555</v>
          </cell>
          <cell r="B721">
            <v>36433</v>
          </cell>
          <cell r="C721">
            <v>36433</v>
          </cell>
          <cell r="D721">
            <v>19</v>
          </cell>
          <cell r="E721" t="str">
            <v>Cypress Drive</v>
          </cell>
          <cell r="F721" t="str">
            <v>Fleet</v>
          </cell>
          <cell r="G721" t="str">
            <v>Hampshire</v>
          </cell>
          <cell r="H721" t="str">
            <v>GU13 9HF</v>
          </cell>
          <cell r="I721">
            <v>31543.55812645554</v>
          </cell>
          <cell r="J721">
            <v>29631.827330912776</v>
          </cell>
          <cell r="K721">
            <v>0.01</v>
          </cell>
          <cell r="L721">
            <v>29335.509057603649</v>
          </cell>
          <cell r="M721">
            <v>15407526.708380822</v>
          </cell>
        </row>
        <row r="722">
          <cell r="A722" t="str">
            <v>JE0968</v>
          </cell>
          <cell r="B722">
            <v>36433</v>
          </cell>
          <cell r="C722">
            <v>36433</v>
          </cell>
          <cell r="D722" t="str">
            <v>5 Brackenhurst Drive</v>
          </cell>
          <cell r="E722" t="str">
            <v>Wallasey</v>
          </cell>
          <cell r="F722" t="str">
            <v>Wirral</v>
          </cell>
          <cell r="G722" t="str">
            <v>Merseyside</v>
          </cell>
          <cell r="H722" t="str">
            <v>L45 1HT</v>
          </cell>
          <cell r="I722">
            <v>31556.457842284701</v>
          </cell>
          <cell r="J722">
            <v>29643.945245782597</v>
          </cell>
          <cell r="K722">
            <v>0.01</v>
          </cell>
          <cell r="L722">
            <v>29347.50579332477</v>
          </cell>
          <cell r="M722">
            <v>15436874.214174148</v>
          </cell>
        </row>
        <row r="723">
          <cell r="A723" t="str">
            <v>JE1941</v>
          </cell>
          <cell r="B723">
            <v>36433</v>
          </cell>
          <cell r="C723">
            <v>36433</v>
          </cell>
          <cell r="D723" t="str">
            <v>C/o R J R Solicitors,</v>
          </cell>
          <cell r="E723" t="str">
            <v>18 Melville Street</v>
          </cell>
          <cell r="F723" t="str">
            <v>Ryde</v>
          </cell>
          <cell r="G723" t="str">
            <v>Isle Of Wight</v>
          </cell>
          <cell r="H723" t="str">
            <v>PO33 2AP</v>
          </cell>
          <cell r="I723">
            <v>31590.583845890673</v>
          </cell>
          <cell r="J723">
            <v>29676.003006745781</v>
          </cell>
          <cell r="K723">
            <v>0.01</v>
          </cell>
          <cell r="L723">
            <v>29379.242976678324</v>
          </cell>
          <cell r="M723">
            <v>15466253.457150826</v>
          </cell>
        </row>
        <row r="724">
          <cell r="A724" t="str">
            <v>JE0577</v>
          </cell>
          <cell r="B724">
            <v>36433</v>
          </cell>
          <cell r="C724">
            <v>36433</v>
          </cell>
          <cell r="D724">
            <v>35</v>
          </cell>
          <cell r="E724" t="str">
            <v>Chestnut Copse</v>
          </cell>
          <cell r="F724" t="str">
            <v>Oxted</v>
          </cell>
          <cell r="G724" t="str">
            <v>Surrey</v>
          </cell>
          <cell r="H724" t="str">
            <v>RH8 0JH</v>
          </cell>
          <cell r="I724">
            <v>31593.870701490523</v>
          </cell>
          <cell r="J724">
            <v>29679.090658975943</v>
          </cell>
          <cell r="K724">
            <v>0.01</v>
          </cell>
          <cell r="L724">
            <v>29382.299752386185</v>
          </cell>
          <cell r="M724">
            <v>15495635.756903213</v>
          </cell>
        </row>
        <row r="725">
          <cell r="A725" t="str">
            <v>JE0996</v>
          </cell>
          <cell r="B725">
            <v>36433</v>
          </cell>
          <cell r="C725">
            <v>36433</v>
          </cell>
          <cell r="D725">
            <v>8</v>
          </cell>
          <cell r="E725" t="str">
            <v>Sheridan Gardens</v>
          </cell>
          <cell r="F725" t="str">
            <v>Totton</v>
          </cell>
          <cell r="G725" t="str">
            <v>Southampton</v>
          </cell>
          <cell r="H725" t="str">
            <v>SO40 8TP</v>
          </cell>
          <cell r="I725">
            <v>31618.915791185485</v>
          </cell>
          <cell r="J725">
            <v>29702.617864446973</v>
          </cell>
          <cell r="K725">
            <v>0.01</v>
          </cell>
          <cell r="L725">
            <v>29405.591685802501</v>
          </cell>
          <cell r="M725">
            <v>15525041.348589014</v>
          </cell>
        </row>
        <row r="726">
          <cell r="A726" t="str">
            <v>JE0506</v>
          </cell>
          <cell r="B726">
            <v>36433</v>
          </cell>
          <cell r="C726">
            <v>36433</v>
          </cell>
          <cell r="D726">
            <v>27</v>
          </cell>
          <cell r="E726" t="str">
            <v>Long Grey</v>
          </cell>
          <cell r="F726" t="str">
            <v>Fleckney</v>
          </cell>
          <cell r="G726" t="str">
            <v>Leicester</v>
          </cell>
          <cell r="H726" t="str">
            <v>LE8 8TB</v>
          </cell>
          <cell r="I726">
            <v>31621.583989306877</v>
          </cell>
          <cell r="J726">
            <v>29705.124353591305</v>
          </cell>
          <cell r="K726">
            <v>0.01</v>
          </cell>
          <cell r="L726">
            <v>29408.073110055393</v>
          </cell>
          <cell r="M726">
            <v>15554449.421699069</v>
          </cell>
        </row>
        <row r="727">
          <cell r="A727" t="str">
            <v>JE0015</v>
          </cell>
          <cell r="B727">
            <v>36433</v>
          </cell>
          <cell r="C727">
            <v>36433</v>
          </cell>
          <cell r="D727">
            <v>8</v>
          </cell>
          <cell r="E727" t="str">
            <v>Craig Ddu</v>
          </cell>
          <cell r="F727" t="str">
            <v>Amlwch</v>
          </cell>
          <cell r="G727">
            <v>0</v>
          </cell>
          <cell r="H727" t="str">
            <v>LL68 9DR</v>
          </cell>
          <cell r="I727">
            <v>31648.611958541278</v>
          </cell>
          <cell r="J727">
            <v>29730.514264084228</v>
          </cell>
          <cell r="K727">
            <v>0.01</v>
          </cell>
          <cell r="L727">
            <v>29433.209121443386</v>
          </cell>
          <cell r="M727">
            <v>15583882.630820513</v>
          </cell>
        </row>
        <row r="728">
          <cell r="A728" t="str">
            <v>JE1822</v>
          </cell>
          <cell r="B728">
            <v>36433</v>
          </cell>
          <cell r="C728">
            <v>36433</v>
          </cell>
          <cell r="D728" t="str">
            <v>45 May Close</v>
          </cell>
          <cell r="E728" t="str">
            <v>Cricklade Road</v>
          </cell>
          <cell r="F728" t="str">
            <v>Swindon</v>
          </cell>
          <cell r="G728" t="str">
            <v>Wiltshire</v>
          </cell>
          <cell r="H728" t="str">
            <v>SN2 1XA</v>
          </cell>
          <cell r="I728">
            <v>31688.989152974875</v>
          </cell>
          <cell r="J728">
            <v>29768.444355824882</v>
          </cell>
          <cell r="K728">
            <v>0.01</v>
          </cell>
          <cell r="L728">
            <v>29470.759912266632</v>
          </cell>
          <cell r="M728">
            <v>15613353.39073278</v>
          </cell>
        </row>
        <row r="729">
          <cell r="A729" t="str">
            <v>JE0965</v>
          </cell>
          <cell r="B729">
            <v>36433</v>
          </cell>
          <cell r="C729">
            <v>36433</v>
          </cell>
          <cell r="D729">
            <v>2</v>
          </cell>
          <cell r="E729" t="str">
            <v>Highcrofts</v>
          </cell>
          <cell r="F729" t="str">
            <v>Horsley</v>
          </cell>
          <cell r="G729" t="str">
            <v>Newcastle Upon Tyne</v>
          </cell>
          <cell r="H729" t="str">
            <v>NE15 0PD</v>
          </cell>
          <cell r="I729">
            <v>31735.973942849258</v>
          </cell>
          <cell r="J729">
            <v>29812.581582676576</v>
          </cell>
          <cell r="K729">
            <v>0.01</v>
          </cell>
          <cell r="L729">
            <v>29514.455766849809</v>
          </cell>
          <cell r="M729">
            <v>15642867.846499629</v>
          </cell>
        </row>
        <row r="730">
          <cell r="A730" t="str">
            <v>JE1655</v>
          </cell>
          <cell r="B730">
            <v>36433</v>
          </cell>
          <cell r="C730">
            <v>36433</v>
          </cell>
          <cell r="D730">
            <v>39</v>
          </cell>
          <cell r="E730" t="str">
            <v>Normandy Road</v>
          </cell>
          <cell r="F730" t="str">
            <v>Worthing</v>
          </cell>
          <cell r="G730" t="str">
            <v>West Sussex</v>
          </cell>
          <cell r="H730" t="str">
            <v>BN14 7DX</v>
          </cell>
          <cell r="I730">
            <v>31777.124446769463</v>
          </cell>
          <cell r="J730">
            <v>29851.238116662222</v>
          </cell>
          <cell r="K730">
            <v>0.01</v>
          </cell>
          <cell r="L730">
            <v>29552.725735495598</v>
          </cell>
          <cell r="M730">
            <v>15672420.572235124</v>
          </cell>
        </row>
        <row r="731">
          <cell r="A731" t="str">
            <v>JE1540</v>
          </cell>
          <cell r="B731">
            <v>36433</v>
          </cell>
          <cell r="C731">
            <v>36433</v>
          </cell>
          <cell r="D731">
            <v>28</v>
          </cell>
          <cell r="E731" t="str">
            <v>Brunswick Street</v>
          </cell>
          <cell r="F731" t="str">
            <v>Reading</v>
          </cell>
          <cell r="G731">
            <v>0</v>
          </cell>
          <cell r="H731" t="str">
            <v>RG1 6NZ</v>
          </cell>
          <cell r="I731">
            <v>31838.000466803587</v>
          </cell>
          <cell r="J731">
            <v>29908.424680936703</v>
          </cell>
          <cell r="K731">
            <v>0.01</v>
          </cell>
          <cell r="L731">
            <v>29609.340434127334</v>
          </cell>
          <cell r="M731">
            <v>15702029.912669251</v>
          </cell>
        </row>
        <row r="732">
          <cell r="A732" t="str">
            <v>JE0898</v>
          </cell>
          <cell r="B732">
            <v>36433</v>
          </cell>
          <cell r="C732">
            <v>36433</v>
          </cell>
          <cell r="D732">
            <v>3</v>
          </cell>
          <cell r="E732" t="str">
            <v>Castle Road</v>
          </cell>
          <cell r="F732" t="str">
            <v>Worthing</v>
          </cell>
          <cell r="G732" t="str">
            <v>West Sussex</v>
          </cell>
          <cell r="H732" t="str">
            <v>BN13 1BS</v>
          </cell>
          <cell r="I732">
            <v>31839.175649226145</v>
          </cell>
          <cell r="J732">
            <v>29909.528640182136</v>
          </cell>
          <cell r="K732">
            <v>0.01</v>
          </cell>
          <cell r="L732">
            <v>29610.433353780314</v>
          </cell>
          <cell r="M732">
            <v>15731640.346023031</v>
          </cell>
        </row>
        <row r="733">
          <cell r="A733" t="str">
            <v>JE0855</v>
          </cell>
          <cell r="B733">
            <v>36433</v>
          </cell>
          <cell r="C733">
            <v>36433</v>
          </cell>
          <cell r="D733" t="str">
            <v>15 Linskill Street</v>
          </cell>
          <cell r="E733" t="str">
            <v>Harbour View Est</v>
          </cell>
          <cell r="F733" t="str">
            <v>North Shields</v>
          </cell>
          <cell r="G733" t="str">
            <v>Tyne And Wear</v>
          </cell>
          <cell r="H733" t="str">
            <v>NE30 1DR</v>
          </cell>
          <cell r="I733">
            <v>31971.135932772318</v>
          </cell>
          <cell r="J733">
            <v>30033.491330786117</v>
          </cell>
          <cell r="K733">
            <v>0.01</v>
          </cell>
          <cell r="L733">
            <v>29733.156417478254</v>
          </cell>
          <cell r="M733">
            <v>15761373.502440508</v>
          </cell>
        </row>
        <row r="734">
          <cell r="A734" t="str">
            <v>JE1387</v>
          </cell>
          <cell r="B734">
            <v>36433</v>
          </cell>
          <cell r="C734">
            <v>36433</v>
          </cell>
          <cell r="D734">
            <v>23</v>
          </cell>
          <cell r="E734" t="str">
            <v>St. Albans Heights</v>
          </cell>
          <cell r="F734" t="str">
            <v>Wrexham</v>
          </cell>
          <cell r="G734" t="str">
            <v>Clwyd</v>
          </cell>
          <cell r="H734" t="str">
            <v>LL11 5SD</v>
          </cell>
          <cell r="I734">
            <v>31984.710312150091</v>
          </cell>
          <cell r="J734">
            <v>30046.243020504629</v>
          </cell>
          <cell r="K734">
            <v>0.01</v>
          </cell>
          <cell r="L734">
            <v>29745.780590299582</v>
          </cell>
          <cell r="M734">
            <v>15791119.283030808</v>
          </cell>
        </row>
        <row r="735">
          <cell r="A735" t="str">
            <v>JE0621</v>
          </cell>
          <cell r="B735">
            <v>36433</v>
          </cell>
          <cell r="C735">
            <v>36433</v>
          </cell>
          <cell r="D735" t="str">
            <v>91 Sycamore Avenue</v>
          </cell>
          <cell r="E735" t="str">
            <v>Bishops Mead</v>
          </cell>
          <cell r="F735" t="str">
            <v>Tavistock</v>
          </cell>
          <cell r="G735" t="str">
            <v>Devon</v>
          </cell>
          <cell r="H735" t="str">
            <v>PL19 9NL</v>
          </cell>
          <cell r="I735">
            <v>31995.934483888839</v>
          </cell>
          <cell r="J735">
            <v>30056.786939410726</v>
          </cell>
          <cell r="K735">
            <v>0.01</v>
          </cell>
          <cell r="L735">
            <v>29756.219070016617</v>
          </cell>
          <cell r="M735">
            <v>15820875.502100825</v>
          </cell>
        </row>
        <row r="736">
          <cell r="A736" t="str">
            <v>JE1228</v>
          </cell>
          <cell r="B736">
            <v>36433</v>
          </cell>
          <cell r="C736">
            <v>36433</v>
          </cell>
          <cell r="D736">
            <v>497</v>
          </cell>
          <cell r="E736" t="str">
            <v>Brook Lane</v>
          </cell>
          <cell r="F736" t="str">
            <v>Kings Heath</v>
          </cell>
          <cell r="G736" t="str">
            <v>Birmingham</v>
          </cell>
          <cell r="H736" t="str">
            <v>B13 0BU</v>
          </cell>
          <cell r="I736">
            <v>32013.118487890089</v>
          </cell>
          <cell r="J736">
            <v>30072.929488624024</v>
          </cell>
          <cell r="K736">
            <v>0.01</v>
          </cell>
          <cell r="L736">
            <v>29772.200193737783</v>
          </cell>
          <cell r="M736">
            <v>15850647.702294564</v>
          </cell>
        </row>
        <row r="737">
          <cell r="A737" t="str">
            <v>JE0055</v>
          </cell>
          <cell r="B737">
            <v>36433</v>
          </cell>
          <cell r="C737">
            <v>36433</v>
          </cell>
          <cell r="D737">
            <v>2</v>
          </cell>
          <cell r="E737" t="str">
            <v>Kendale Road</v>
          </cell>
          <cell r="F737" t="str">
            <v>Bridgwater</v>
          </cell>
          <cell r="G737" t="str">
            <v>Somerset</v>
          </cell>
          <cell r="H737" t="str">
            <v>TA6 3QB</v>
          </cell>
          <cell r="I737">
            <v>32018.847600501187</v>
          </cell>
          <cell r="J737">
            <v>30078.311382288994</v>
          </cell>
          <cell r="K737">
            <v>0.01</v>
          </cell>
          <cell r="L737">
            <v>29777.528268466103</v>
          </cell>
          <cell r="M737">
            <v>15880425.23056303</v>
          </cell>
        </row>
        <row r="738">
          <cell r="A738" t="str">
            <v>JE0067</v>
          </cell>
          <cell r="B738">
            <v>36433</v>
          </cell>
          <cell r="C738">
            <v>36433</v>
          </cell>
          <cell r="D738">
            <v>25</v>
          </cell>
          <cell r="E738" t="str">
            <v>Bro Gwylwyr</v>
          </cell>
          <cell r="F738" t="str">
            <v>Pwllheli</v>
          </cell>
          <cell r="G738" t="str">
            <v>Gwynedd</v>
          </cell>
          <cell r="H738" t="str">
            <v>LL53 6LF</v>
          </cell>
          <cell r="I738">
            <v>32024.866397596066</v>
          </cell>
          <cell r="J738">
            <v>30083.965403802362</v>
          </cell>
          <cell r="K738">
            <v>0.01</v>
          </cell>
          <cell r="L738">
            <v>29783.125749764338</v>
          </cell>
          <cell r="M738">
            <v>15910208.356312795</v>
          </cell>
        </row>
        <row r="739">
          <cell r="A739" t="str">
            <v>JE1964</v>
          </cell>
          <cell r="B739">
            <v>36433</v>
          </cell>
          <cell r="C739">
            <v>36433</v>
          </cell>
          <cell r="D739">
            <v>84</v>
          </cell>
          <cell r="E739" t="str">
            <v>Frankby Road</v>
          </cell>
          <cell r="F739" t="str">
            <v>Wirral</v>
          </cell>
          <cell r="G739" t="str">
            <v>Merseyside</v>
          </cell>
          <cell r="H739" t="str">
            <v>CH48 6EG</v>
          </cell>
          <cell r="I739">
            <v>32040.420463107504</v>
          </cell>
          <cell r="J739">
            <v>30098.576798676746</v>
          </cell>
          <cell r="K739">
            <v>0.01</v>
          </cell>
          <cell r="L739">
            <v>29797.591030689979</v>
          </cell>
          <cell r="M739">
            <v>15940005.947343485</v>
          </cell>
        </row>
        <row r="740">
          <cell r="A740" t="str">
            <v>JE0801</v>
          </cell>
          <cell r="B740">
            <v>36433</v>
          </cell>
          <cell r="C740">
            <v>36433</v>
          </cell>
          <cell r="D740">
            <v>153</v>
          </cell>
          <cell r="E740" t="str">
            <v>Cleveleys Avenue</v>
          </cell>
          <cell r="F740" t="str">
            <v>Thornton-Cleveleys</v>
          </cell>
          <cell r="G740" t="str">
            <v>Lancashire</v>
          </cell>
          <cell r="H740" t="str">
            <v>FY5 2NG</v>
          </cell>
          <cell r="I740">
            <v>32052.52894349075</v>
          </cell>
          <cell r="J740">
            <v>30109.951431764035</v>
          </cell>
          <cell r="K740">
            <v>0.01</v>
          </cell>
          <cell r="L740">
            <v>29808.851917446395</v>
          </cell>
          <cell r="M740">
            <v>15969814.799260931</v>
          </cell>
        </row>
        <row r="741">
          <cell r="A741" t="str">
            <v>JE1362</v>
          </cell>
          <cell r="B741">
            <v>36433</v>
          </cell>
          <cell r="C741">
            <v>36433</v>
          </cell>
          <cell r="D741">
            <v>131</v>
          </cell>
          <cell r="E741" t="str">
            <v>Hedworth Lane</v>
          </cell>
          <cell r="F741" t="str">
            <v>Jarrow</v>
          </cell>
          <cell r="G741" t="str">
            <v>Tyne and Wear</v>
          </cell>
          <cell r="H741" t="str">
            <v>NE32 4LU</v>
          </cell>
          <cell r="I741">
            <v>32173.399136755699</v>
          </cell>
          <cell r="J741">
            <v>30223.496158770504</v>
          </cell>
          <cell r="K741">
            <v>0.01</v>
          </cell>
          <cell r="L741">
            <v>29921.261197182797</v>
          </cell>
          <cell r="M741">
            <v>15999736.060458114</v>
          </cell>
        </row>
        <row r="742">
          <cell r="A742" t="str">
            <v>JE0568</v>
          </cell>
          <cell r="B742">
            <v>36433</v>
          </cell>
          <cell r="C742">
            <v>36433</v>
          </cell>
          <cell r="D742">
            <v>28</v>
          </cell>
          <cell r="E742" t="str">
            <v>Danby Terrace</v>
          </cell>
          <cell r="F742" t="str">
            <v>Exmouth</v>
          </cell>
          <cell r="G742" t="str">
            <v>Devon</v>
          </cell>
          <cell r="H742" t="str">
            <v>EX8 1QS</v>
          </cell>
          <cell r="I742">
            <v>32182.096253231619</v>
          </cell>
          <cell r="J742">
            <v>30231.666177278188</v>
          </cell>
          <cell r="K742">
            <v>0.01</v>
          </cell>
          <cell r="L742">
            <v>29929.349515505404</v>
          </cell>
          <cell r="M742">
            <v>16029665.40997362</v>
          </cell>
        </row>
        <row r="743">
          <cell r="A743" t="str">
            <v>JE0677</v>
          </cell>
          <cell r="B743">
            <v>36433</v>
          </cell>
          <cell r="C743">
            <v>36433</v>
          </cell>
          <cell r="D743">
            <v>1</v>
          </cell>
          <cell r="E743" t="str">
            <v>Dewhirst Way</v>
          </cell>
          <cell r="F743" t="str">
            <v>Rochdale</v>
          </cell>
          <cell r="G743" t="str">
            <v>Lancashire</v>
          </cell>
          <cell r="H743" t="str">
            <v>OL12 9TU</v>
          </cell>
          <cell r="I743">
            <v>32209.999372516562</v>
          </cell>
          <cell r="J743">
            <v>30257.878198424649</v>
          </cell>
          <cell r="K743">
            <v>0.01</v>
          </cell>
          <cell r="L743">
            <v>29955.299416440401</v>
          </cell>
          <cell r="M743">
            <v>16059620.709390059</v>
          </cell>
        </row>
        <row r="744">
          <cell r="A744" t="str">
            <v>JE1274</v>
          </cell>
          <cell r="B744">
            <v>36433</v>
          </cell>
          <cell r="C744">
            <v>36433</v>
          </cell>
          <cell r="D744">
            <v>7</v>
          </cell>
          <cell r="E744" t="str">
            <v>Hereford Gardens</v>
          </cell>
          <cell r="F744" t="str">
            <v>Birchington</v>
          </cell>
          <cell r="G744" t="str">
            <v>Kent</v>
          </cell>
          <cell r="H744" t="str">
            <v>CT7 9TE</v>
          </cell>
          <cell r="I744">
            <v>32236.500236727734</v>
          </cell>
          <cell r="J744">
            <v>30282.772949653325</v>
          </cell>
          <cell r="K744">
            <v>0.01</v>
          </cell>
          <cell r="L744">
            <v>29979.945220156791</v>
          </cell>
          <cell r="M744">
            <v>16089600.654610217</v>
          </cell>
        </row>
        <row r="745">
          <cell r="A745" t="str">
            <v>JE1211</v>
          </cell>
          <cell r="B745">
            <v>36433</v>
          </cell>
          <cell r="C745">
            <v>36433</v>
          </cell>
          <cell r="D745">
            <v>10</v>
          </cell>
          <cell r="E745" t="str">
            <v>Wilman Gardens</v>
          </cell>
          <cell r="F745" t="str">
            <v>Bognor Regis</v>
          </cell>
          <cell r="G745" t="str">
            <v>West Sussex</v>
          </cell>
          <cell r="H745" t="str">
            <v>PO21 4BP</v>
          </cell>
          <cell r="I745">
            <v>32246.58206462353</v>
          </cell>
          <cell r="J745">
            <v>30292.243757676646</v>
          </cell>
          <cell r="K745">
            <v>0.01</v>
          </cell>
          <cell r="L745">
            <v>29989.32132009988</v>
          </cell>
          <cell r="M745">
            <v>16119589.975930316</v>
          </cell>
        </row>
        <row r="746">
          <cell r="A746" t="str">
            <v>JE2421</v>
          </cell>
          <cell r="B746">
            <v>36433</v>
          </cell>
          <cell r="C746">
            <v>36433</v>
          </cell>
          <cell r="D746" t="str">
            <v>5 Millfield Terrace</v>
          </cell>
          <cell r="E746" t="str">
            <v>Back Lane</v>
          </cell>
          <cell r="F746" t="str">
            <v>Staveley Nr Kendal</v>
          </cell>
          <cell r="G746" t="str">
            <v>Cumbria</v>
          </cell>
          <cell r="H746" t="str">
            <v>LA8 9LR</v>
          </cell>
          <cell r="I746">
            <v>32277.337418022827</v>
          </cell>
          <cell r="J746">
            <v>30321.135150263868</v>
          </cell>
          <cell r="K746">
            <v>0.01</v>
          </cell>
          <cell r="L746">
            <v>30017.923798761229</v>
          </cell>
          <cell r="M746">
            <v>16149607.899729077</v>
          </cell>
        </row>
        <row r="747">
          <cell r="A747" t="str">
            <v>JE1077</v>
          </cell>
          <cell r="B747">
            <v>36433</v>
          </cell>
          <cell r="C747">
            <v>36433</v>
          </cell>
          <cell r="D747">
            <v>30</v>
          </cell>
          <cell r="E747" t="str">
            <v>Lime Grove</v>
          </cell>
          <cell r="F747" t="str">
            <v>Brentwood</v>
          </cell>
          <cell r="G747" t="str">
            <v>Essex</v>
          </cell>
          <cell r="H747" t="str">
            <v>CM15 0QY</v>
          </cell>
          <cell r="I747">
            <v>32288.201541879804</v>
          </cell>
          <cell r="J747">
            <v>30331.340842371937</v>
          </cell>
          <cell r="K747">
            <v>0.01</v>
          </cell>
          <cell r="L747">
            <v>30028.027433948217</v>
          </cell>
          <cell r="M747">
            <v>16179635.927163025</v>
          </cell>
        </row>
        <row r="748">
          <cell r="A748" t="str">
            <v>JE0553</v>
          </cell>
          <cell r="B748">
            <v>36433</v>
          </cell>
          <cell r="C748">
            <v>36433</v>
          </cell>
          <cell r="D748" t="str">
            <v>Maytime</v>
          </cell>
          <cell r="E748" t="str">
            <v>30 The Hawthorns</v>
          </cell>
          <cell r="F748" t="str">
            <v>Broadstairs</v>
          </cell>
          <cell r="G748" t="str">
            <v>Kent</v>
          </cell>
          <cell r="H748" t="str">
            <v>CT10 2NG</v>
          </cell>
          <cell r="I748">
            <v>32310.09163950025</v>
          </cell>
          <cell r="J748">
            <v>30351.904267409322</v>
          </cell>
          <cell r="K748">
            <v>0.01</v>
          </cell>
          <cell r="L748">
            <v>30048.38522473523</v>
          </cell>
          <cell r="M748">
            <v>16209684.312387761</v>
          </cell>
        </row>
        <row r="749">
          <cell r="A749" t="str">
            <v>JE2167</v>
          </cell>
          <cell r="B749">
            <v>36433</v>
          </cell>
          <cell r="C749">
            <v>36433</v>
          </cell>
          <cell r="D749" t="str">
            <v>Laburnums</v>
          </cell>
          <cell r="E749" t="str">
            <v>West Street Lane</v>
          </cell>
          <cell r="F749" t="str">
            <v>Heathfield</v>
          </cell>
          <cell r="G749" t="str">
            <v>East Sussex</v>
          </cell>
          <cell r="H749" t="str">
            <v>TN21 0DA</v>
          </cell>
          <cell r="I749">
            <v>32330.193562409011</v>
          </cell>
          <cell r="J749">
            <v>30370.787891959975</v>
          </cell>
          <cell r="K749">
            <v>0.01</v>
          </cell>
          <cell r="L749">
            <v>30067.080013040377</v>
          </cell>
          <cell r="M749">
            <v>16239751.392400801</v>
          </cell>
        </row>
        <row r="750">
          <cell r="A750" t="str">
            <v>JE0723</v>
          </cell>
          <cell r="B750">
            <v>36433</v>
          </cell>
          <cell r="C750">
            <v>36433</v>
          </cell>
          <cell r="D750">
            <v>8</v>
          </cell>
          <cell r="E750" t="str">
            <v>Austins Way, Hook Norton</v>
          </cell>
          <cell r="F750" t="str">
            <v>Banbury</v>
          </cell>
          <cell r="G750" t="str">
            <v>Oxfordshire</v>
          </cell>
          <cell r="H750" t="str">
            <v>OX15 5LQ</v>
          </cell>
          <cell r="I750">
            <v>32355.012664502261</v>
          </cell>
          <cell r="J750">
            <v>30394.102806047576</v>
          </cell>
          <cell r="K750">
            <v>0.01</v>
          </cell>
          <cell r="L750">
            <v>30090.161777987101</v>
          </cell>
          <cell r="M750">
            <v>16269841.554178787</v>
          </cell>
        </row>
        <row r="751">
          <cell r="A751" t="str">
            <v>JE1560</v>
          </cell>
          <cell r="B751">
            <v>36433</v>
          </cell>
          <cell r="C751">
            <v>36433</v>
          </cell>
          <cell r="D751" t="str">
            <v>12 Montacute Road</v>
          </cell>
          <cell r="E751" t="str">
            <v>Tintinhull</v>
          </cell>
          <cell r="F751" t="str">
            <v>Nr Yeovil</v>
          </cell>
          <cell r="G751" t="str">
            <v>Somerset</v>
          </cell>
          <cell r="H751" t="str">
            <v>BA22 8QD</v>
          </cell>
          <cell r="I751">
            <v>32420.536239281202</v>
          </cell>
          <cell r="J751">
            <v>30455.65525508234</v>
          </cell>
          <cell r="K751">
            <v>0.01</v>
          </cell>
          <cell r="L751">
            <v>30151.098702531515</v>
          </cell>
          <cell r="M751">
            <v>16299992.652881319</v>
          </cell>
        </row>
        <row r="752">
          <cell r="A752" t="str">
            <v>JE1889</v>
          </cell>
          <cell r="B752">
            <v>36433</v>
          </cell>
          <cell r="C752">
            <v>36433</v>
          </cell>
          <cell r="D752" t="str">
            <v>5 Langtry Gardens</v>
          </cell>
          <cell r="E752" t="str">
            <v>Bingham</v>
          </cell>
          <cell r="F752" t="str">
            <v>Nottingham</v>
          </cell>
          <cell r="G752" t="str">
            <v>Nottinghamshire</v>
          </cell>
          <cell r="H752" t="str">
            <v>NG13 8TQ</v>
          </cell>
          <cell r="I752">
            <v>32422.745825878817</v>
          </cell>
          <cell r="J752">
            <v>30457.730927340708</v>
          </cell>
          <cell r="K752">
            <v>0.01</v>
          </cell>
          <cell r="L752">
            <v>30153.153618067299</v>
          </cell>
          <cell r="M752">
            <v>16330145.806499386</v>
          </cell>
        </row>
        <row r="753">
          <cell r="A753" t="str">
            <v>JE0977</v>
          </cell>
          <cell r="B753">
            <v>36433</v>
          </cell>
          <cell r="C753">
            <v>36433</v>
          </cell>
          <cell r="D753">
            <v>8</v>
          </cell>
          <cell r="E753" t="str">
            <v>Lutyens Fold</v>
          </cell>
          <cell r="F753" t="str">
            <v>Tavistock</v>
          </cell>
          <cell r="G753" t="str">
            <v>Devon</v>
          </cell>
          <cell r="H753" t="str">
            <v>PL19 0NR</v>
          </cell>
          <cell r="I753">
            <v>32424.325234940916</v>
          </cell>
          <cell r="J753">
            <v>30459.214614641463</v>
          </cell>
          <cell r="K753">
            <v>0.01</v>
          </cell>
          <cell r="L753">
            <v>30154.62246849505</v>
          </cell>
          <cell r="M753">
            <v>16360300.428967882</v>
          </cell>
        </row>
        <row r="754">
          <cell r="A754" t="str">
            <v>JE0306</v>
          </cell>
          <cell r="B754">
            <v>36433</v>
          </cell>
          <cell r="C754">
            <v>36433</v>
          </cell>
          <cell r="D754" t="str">
            <v>Kylemore</v>
          </cell>
          <cell r="E754" t="str">
            <v>Lyme Road</v>
          </cell>
          <cell r="F754" t="str">
            <v>Axminster</v>
          </cell>
          <cell r="G754" t="str">
            <v>Devon</v>
          </cell>
          <cell r="H754" t="str">
            <v>EX13 5AZ</v>
          </cell>
          <cell r="I754">
            <v>32518.379669662234</v>
          </cell>
          <cell r="J754">
            <v>30547.568780591795</v>
          </cell>
          <cell r="K754">
            <v>0.01</v>
          </cell>
          <cell r="L754">
            <v>30242.093092785875</v>
          </cell>
          <cell r="M754">
            <v>16390542.522060668</v>
          </cell>
        </row>
        <row r="755">
          <cell r="A755" t="str">
            <v>JE1957</v>
          </cell>
          <cell r="B755">
            <v>36433</v>
          </cell>
          <cell r="C755">
            <v>36433</v>
          </cell>
          <cell r="D755">
            <v>2</v>
          </cell>
          <cell r="E755" t="str">
            <v>Barton Drive</v>
          </cell>
          <cell r="F755" t="str">
            <v>New Milton</v>
          </cell>
          <cell r="G755" t="str">
            <v>Hampshire</v>
          </cell>
          <cell r="H755" t="str">
            <v>BH25 7JJ</v>
          </cell>
          <cell r="I755">
            <v>32530.605467857054</v>
          </cell>
          <cell r="J755">
            <v>30559.053621320261</v>
          </cell>
          <cell r="K755">
            <v>0.01</v>
          </cell>
          <cell r="L755">
            <v>30253.463085107058</v>
          </cell>
          <cell r="M755">
            <v>16420795.985145776</v>
          </cell>
        </row>
        <row r="756">
          <cell r="A756" t="str">
            <v>JE2152</v>
          </cell>
          <cell r="B756">
            <v>36433</v>
          </cell>
          <cell r="C756">
            <v>36433</v>
          </cell>
          <cell r="D756" t="str">
            <v>Chatley Dene</v>
          </cell>
          <cell r="E756" t="str">
            <v>5 Floyds Lane</v>
          </cell>
          <cell r="F756" t="str">
            <v>Pyrford</v>
          </cell>
          <cell r="G756">
            <v>0</v>
          </cell>
          <cell r="H756" t="str">
            <v>GU22 8TF</v>
          </cell>
          <cell r="I756">
            <v>32549.593882394976</v>
          </cell>
          <cell r="J756">
            <v>30576.891222855884</v>
          </cell>
          <cell r="K756">
            <v>0.01</v>
          </cell>
          <cell r="L756">
            <v>30271.122310627325</v>
          </cell>
          <cell r="M756">
            <v>16451067.107456403</v>
          </cell>
        </row>
        <row r="757">
          <cell r="A757" t="str">
            <v>JE2468</v>
          </cell>
          <cell r="B757">
            <v>36433</v>
          </cell>
          <cell r="C757">
            <v>36433</v>
          </cell>
          <cell r="D757">
            <v>46</v>
          </cell>
          <cell r="E757" t="str">
            <v>Canterbury Road</v>
          </cell>
          <cell r="F757" t="str">
            <v>Birchington</v>
          </cell>
          <cell r="G757" t="str">
            <v>Kent</v>
          </cell>
          <cell r="H757" t="str">
            <v>CT7 9AS</v>
          </cell>
          <cell r="I757">
            <v>32592.149706653967</v>
          </cell>
          <cell r="J757">
            <v>30616.867906250693</v>
          </cell>
          <cell r="K757">
            <v>0.01</v>
          </cell>
          <cell r="L757">
            <v>30310.699227188186</v>
          </cell>
          <cell r="M757">
            <v>16481377.806683591</v>
          </cell>
        </row>
        <row r="758">
          <cell r="A758" t="str">
            <v>JE0453</v>
          </cell>
          <cell r="B758">
            <v>36433</v>
          </cell>
          <cell r="C758">
            <v>36433</v>
          </cell>
          <cell r="D758">
            <v>2</v>
          </cell>
          <cell r="E758" t="str">
            <v>Hawth Rise</v>
          </cell>
          <cell r="F758" t="str">
            <v>Seaford</v>
          </cell>
          <cell r="G758" t="str">
            <v>East Sussex</v>
          </cell>
          <cell r="H758" t="str">
            <v>BN25 2RN</v>
          </cell>
          <cell r="I758">
            <v>32596.876955999607</v>
          </cell>
          <cell r="J758">
            <v>30621.308655635992</v>
          </cell>
          <cell r="K758">
            <v>0.01</v>
          </cell>
          <cell r="L758">
            <v>30315.095569079633</v>
          </cell>
          <cell r="M758">
            <v>16511692.90225267</v>
          </cell>
        </row>
        <row r="759">
          <cell r="A759" t="str">
            <v>JE1401</v>
          </cell>
          <cell r="B759">
            <v>36433</v>
          </cell>
          <cell r="C759">
            <v>36433</v>
          </cell>
          <cell r="D759">
            <v>3</v>
          </cell>
          <cell r="E759" t="str">
            <v>Selby Close</v>
          </cell>
          <cell r="F759" t="str">
            <v>Market Harborough</v>
          </cell>
          <cell r="G759" t="str">
            <v>Leicestershire</v>
          </cell>
          <cell r="H759" t="str">
            <v>LE16 9NF</v>
          </cell>
          <cell r="I759">
            <v>32617.789417136257</v>
          </cell>
          <cell r="J759">
            <v>30640.953694885575</v>
          </cell>
          <cell r="K759">
            <v>0.01</v>
          </cell>
          <cell r="L759">
            <v>30334.544157936718</v>
          </cell>
          <cell r="M759">
            <v>16542027.446410608</v>
          </cell>
        </row>
        <row r="760">
          <cell r="A760" t="str">
            <v>JE0804</v>
          </cell>
          <cell r="B760">
            <v>36433</v>
          </cell>
          <cell r="C760">
            <v>36433</v>
          </cell>
          <cell r="D760">
            <v>7</v>
          </cell>
          <cell r="E760" t="str">
            <v>Avondale Road</v>
          </cell>
          <cell r="F760" t="str">
            <v>Benfleet</v>
          </cell>
          <cell r="G760" t="str">
            <v>Essex</v>
          </cell>
          <cell r="H760" t="str">
            <v>SS7 1EH</v>
          </cell>
          <cell r="I760">
            <v>32638.085624669096</v>
          </cell>
          <cell r="J760">
            <v>30660.019829234607</v>
          </cell>
          <cell r="K760">
            <v>0.01</v>
          </cell>
          <cell r="L760">
            <v>30353.419630942259</v>
          </cell>
          <cell r="M760">
            <v>16572380.86604155</v>
          </cell>
        </row>
        <row r="761">
          <cell r="A761" t="str">
            <v>JE1971</v>
          </cell>
          <cell r="B761">
            <v>36433</v>
          </cell>
          <cell r="C761">
            <v>36433</v>
          </cell>
          <cell r="D761">
            <v>32</v>
          </cell>
          <cell r="E761" t="str">
            <v>Springfield Close</v>
          </cell>
          <cell r="F761" t="str">
            <v>Swindon</v>
          </cell>
          <cell r="G761" t="str">
            <v>Wiltshire</v>
          </cell>
          <cell r="H761" t="str">
            <v>SN13 0JP</v>
          </cell>
          <cell r="I761">
            <v>32647.956358249277</v>
          </cell>
          <cell r="J761">
            <v>30669.292336537197</v>
          </cell>
          <cell r="K761">
            <v>0.01</v>
          </cell>
          <cell r="L761">
            <v>30362.599413171825</v>
          </cell>
          <cell r="M761">
            <v>16602743.465454722</v>
          </cell>
        </row>
        <row r="762">
          <cell r="A762" t="str">
            <v>JE0676</v>
          </cell>
          <cell r="B762">
            <v>36433</v>
          </cell>
          <cell r="C762">
            <v>36433</v>
          </cell>
          <cell r="D762">
            <v>14</v>
          </cell>
          <cell r="E762" t="str">
            <v>The Whimbrels</v>
          </cell>
          <cell r="F762" t="str">
            <v>Porthcawl</v>
          </cell>
          <cell r="G762" t="str">
            <v>Mid Glamorgan</v>
          </cell>
          <cell r="H762" t="str">
            <v>CF36 3TR</v>
          </cell>
          <cell r="I762">
            <v>32716.254694015901</v>
          </cell>
          <cell r="J762">
            <v>30733.451379227055</v>
          </cell>
          <cell r="K762">
            <v>0.01</v>
          </cell>
          <cell r="L762">
            <v>30426.116865434786</v>
          </cell>
          <cell r="M762">
            <v>16633169.582320157</v>
          </cell>
        </row>
        <row r="763">
          <cell r="A763" t="str">
            <v>JE2301</v>
          </cell>
          <cell r="B763">
            <v>36433</v>
          </cell>
          <cell r="C763">
            <v>36433</v>
          </cell>
          <cell r="D763" t="str">
            <v>Windyridge</v>
          </cell>
          <cell r="E763" t="str">
            <v>Tythe Barn Cottages, Culmstock</v>
          </cell>
          <cell r="F763" t="str">
            <v>Cullompton</v>
          </cell>
          <cell r="G763" t="str">
            <v>Devon</v>
          </cell>
          <cell r="H763" t="str">
            <v>EX15 3HS</v>
          </cell>
          <cell r="I763">
            <v>32728.385585764066</v>
          </cell>
          <cell r="J763">
            <v>30744.847065414728</v>
          </cell>
          <cell r="K763">
            <v>0.01</v>
          </cell>
          <cell r="L763">
            <v>30437.39859476058</v>
          </cell>
          <cell r="M763">
            <v>16663606.980914919</v>
          </cell>
        </row>
        <row r="764">
          <cell r="A764" t="str">
            <v>JE0789</v>
          </cell>
          <cell r="B764">
            <v>36433</v>
          </cell>
          <cell r="C764">
            <v>36433</v>
          </cell>
          <cell r="D764" t="str">
            <v>Thorngrove</v>
          </cell>
          <cell r="E764" t="str">
            <v>8a Ridgegrove Lane</v>
          </cell>
          <cell r="F764" t="str">
            <v>Launceston</v>
          </cell>
          <cell r="G764" t="str">
            <v>Cornwall</v>
          </cell>
          <cell r="H764" t="str">
            <v>PL15 8EF</v>
          </cell>
          <cell r="I764">
            <v>32795.104410664775</v>
          </cell>
          <cell r="J764">
            <v>30807.522325169943</v>
          </cell>
          <cell r="K764">
            <v>0.01</v>
          </cell>
          <cell r="L764">
            <v>30499.447101918242</v>
          </cell>
          <cell r="M764">
            <v>16694106.428016838</v>
          </cell>
        </row>
        <row r="765">
          <cell r="A765" t="str">
            <v>JE0380</v>
          </cell>
          <cell r="B765">
            <v>36433</v>
          </cell>
          <cell r="C765">
            <v>36433</v>
          </cell>
          <cell r="D765">
            <v>22</v>
          </cell>
          <cell r="E765" t="str">
            <v>Lapwing Avenue</v>
          </cell>
          <cell r="F765">
            <v>0</v>
          </cell>
          <cell r="G765" t="str">
            <v>Gwent</v>
          </cell>
          <cell r="H765" t="str">
            <v>NP6 4RN</v>
          </cell>
          <cell r="I765">
            <v>32824.160347855286</v>
          </cell>
          <cell r="J765">
            <v>30834.817296470115</v>
          </cell>
          <cell r="K765">
            <v>0.01</v>
          </cell>
          <cell r="L765">
            <v>30526.469123505412</v>
          </cell>
          <cell r="M765">
            <v>16724632.897140343</v>
          </cell>
        </row>
        <row r="766">
          <cell r="A766" t="str">
            <v>JE1074</v>
          </cell>
          <cell r="B766">
            <v>36433</v>
          </cell>
          <cell r="C766">
            <v>36433</v>
          </cell>
          <cell r="D766">
            <v>8</v>
          </cell>
          <cell r="E766" t="str">
            <v>Charnwood Road</v>
          </cell>
          <cell r="F766" t="str">
            <v>Trowbridge</v>
          </cell>
          <cell r="G766" t="str">
            <v>Wiltshire</v>
          </cell>
          <cell r="H766" t="str">
            <v>BA14 9DE</v>
          </cell>
          <cell r="I766">
            <v>32840.840588892315</v>
          </cell>
          <cell r="J766">
            <v>30850.486613807931</v>
          </cell>
          <cell r="K766">
            <v>0.01</v>
          </cell>
          <cell r="L766">
            <v>30541.981747669852</v>
          </cell>
          <cell r="M766">
            <v>16755174.878888013</v>
          </cell>
        </row>
        <row r="767">
          <cell r="A767" t="str">
            <v>JE0549</v>
          </cell>
          <cell r="B767">
            <v>36433</v>
          </cell>
          <cell r="C767">
            <v>36433</v>
          </cell>
          <cell r="D767">
            <v>79</v>
          </cell>
          <cell r="E767" t="str">
            <v>Summerlands Park Avenue</v>
          </cell>
          <cell r="F767" t="str">
            <v>Ilminster</v>
          </cell>
          <cell r="G767" t="str">
            <v>Somerset</v>
          </cell>
          <cell r="H767" t="str">
            <v>TA19 9BU</v>
          </cell>
          <cell r="I767">
            <v>32856.334772694885</v>
          </cell>
          <cell r="J767">
            <v>30865.041756167921</v>
          </cell>
          <cell r="K767">
            <v>0.01</v>
          </cell>
          <cell r="L767">
            <v>30556.391338606241</v>
          </cell>
          <cell r="M767">
            <v>16785731.27022662</v>
          </cell>
        </row>
        <row r="768">
          <cell r="A768" t="str">
            <v>JE2057</v>
          </cell>
          <cell r="B768">
            <v>36433</v>
          </cell>
          <cell r="C768">
            <v>36433</v>
          </cell>
          <cell r="D768" t="str">
            <v>23 Beech Grove</v>
          </cell>
          <cell r="E768" t="str">
            <v>Houghton</v>
          </cell>
          <cell r="F768" t="str">
            <v>Carlisle</v>
          </cell>
          <cell r="G768" t="str">
            <v>Cumbria</v>
          </cell>
          <cell r="H768" t="str">
            <v>CA3 0NU</v>
          </cell>
          <cell r="I768">
            <v>32857.69274575184</v>
          </cell>
          <cell r="J768">
            <v>30866.317427827486</v>
          </cell>
          <cell r="K768">
            <v>0.01</v>
          </cell>
          <cell r="L768">
            <v>30557.654253549212</v>
          </cell>
          <cell r="M768">
            <v>16816288.92448017</v>
          </cell>
        </row>
        <row r="769">
          <cell r="A769" t="str">
            <v>JE2089</v>
          </cell>
          <cell r="B769">
            <v>36433</v>
          </cell>
          <cell r="C769">
            <v>36433</v>
          </cell>
          <cell r="D769">
            <v>28</v>
          </cell>
          <cell r="E769" t="str">
            <v>Seaton Drive</v>
          </cell>
          <cell r="F769" t="str">
            <v>Bedford</v>
          </cell>
          <cell r="G769" t="str">
            <v>Bedfordshire</v>
          </cell>
          <cell r="H769" t="str">
            <v>MK40 3BG</v>
          </cell>
          <cell r="I769">
            <v>32860.471594608811</v>
          </cell>
          <cell r="J769">
            <v>30868.927861602209</v>
          </cell>
          <cell r="K769">
            <v>0.01</v>
          </cell>
          <cell r="L769">
            <v>30560.238582986189</v>
          </cell>
          <cell r="M769">
            <v>16846849.163063157</v>
          </cell>
        </row>
        <row r="770">
          <cell r="A770" t="str">
            <v>JE0596</v>
          </cell>
          <cell r="B770">
            <v>36433</v>
          </cell>
          <cell r="C770">
            <v>36433</v>
          </cell>
          <cell r="D770">
            <v>185</v>
          </cell>
          <cell r="E770" t="str">
            <v>Yorkland Avenue</v>
          </cell>
          <cell r="F770" t="str">
            <v>Welling</v>
          </cell>
          <cell r="G770" t="str">
            <v>Kent</v>
          </cell>
          <cell r="H770" t="str">
            <v>DA16 2LH</v>
          </cell>
          <cell r="I770">
            <v>32871.259583730178</v>
          </cell>
          <cell r="J770">
            <v>30879.062033201073</v>
          </cell>
          <cell r="K770">
            <v>0.01</v>
          </cell>
          <cell r="L770">
            <v>30570.27141286906</v>
          </cell>
          <cell r="M770">
            <v>16877419.434476025</v>
          </cell>
        </row>
        <row r="771">
          <cell r="A771" t="str">
            <v>JE1940</v>
          </cell>
          <cell r="B771">
            <v>36433</v>
          </cell>
          <cell r="C771">
            <v>36433</v>
          </cell>
          <cell r="D771" t="str">
            <v>6 Ash Close</v>
          </cell>
          <cell r="E771" t="str">
            <v>Great Sutton</v>
          </cell>
          <cell r="F771" t="str">
            <v>South Wirral</v>
          </cell>
          <cell r="G771" t="str">
            <v>Cheshire</v>
          </cell>
          <cell r="H771" t="str">
            <v>L66 2XY</v>
          </cell>
          <cell r="I771">
            <v>32888.289202877386</v>
          </cell>
          <cell r="J771">
            <v>30895.059554218147</v>
          </cell>
          <cell r="K771">
            <v>0.01</v>
          </cell>
          <cell r="L771">
            <v>30586.108958675966</v>
          </cell>
          <cell r="M771">
            <v>16908005.543434702</v>
          </cell>
        </row>
        <row r="772">
          <cell r="A772" t="str">
            <v>JE0598</v>
          </cell>
          <cell r="B772">
            <v>36433</v>
          </cell>
          <cell r="C772">
            <v>36433</v>
          </cell>
          <cell r="D772" t="str">
            <v>Sunrise</v>
          </cell>
          <cell r="E772" t="str">
            <v>181 Kendal Drive</v>
          </cell>
          <cell r="F772" t="str">
            <v>Castleford</v>
          </cell>
          <cell r="G772" t="str">
            <v>West Yorkshire</v>
          </cell>
          <cell r="H772" t="str">
            <v>WF10 3NH</v>
          </cell>
          <cell r="I772">
            <v>32894.230402843525</v>
          </cell>
          <cell r="J772">
            <v>30900.640681459066</v>
          </cell>
          <cell r="K772">
            <v>0.01</v>
          </cell>
          <cell r="L772">
            <v>30591.634274644475</v>
          </cell>
          <cell r="M772">
            <v>16938597.177709345</v>
          </cell>
        </row>
        <row r="773">
          <cell r="A773" t="str">
            <v>JE2224</v>
          </cell>
          <cell r="B773">
            <v>36433</v>
          </cell>
          <cell r="C773">
            <v>36433</v>
          </cell>
          <cell r="D773">
            <v>11</v>
          </cell>
          <cell r="E773" t="str">
            <v>Station Road</v>
          </cell>
          <cell r="F773" t="str">
            <v>Balsall Common Coventry</v>
          </cell>
          <cell r="G773" t="str">
            <v>West Midlands</v>
          </cell>
          <cell r="H773" t="str">
            <v>CV7 7FN</v>
          </cell>
          <cell r="I773">
            <v>32898.660996352672</v>
          </cell>
          <cell r="J773">
            <v>30904.802754149481</v>
          </cell>
          <cell r="K773">
            <v>0.01</v>
          </cell>
          <cell r="L773">
            <v>30595.754726607986</v>
          </cell>
          <cell r="M773">
            <v>16969192.932435952</v>
          </cell>
        </row>
        <row r="774">
          <cell r="A774" t="str">
            <v>JE0106</v>
          </cell>
          <cell r="B774">
            <v>36433</v>
          </cell>
          <cell r="C774">
            <v>36433</v>
          </cell>
          <cell r="D774" t="str">
            <v>104 Leylands Lane</v>
          </cell>
          <cell r="E774" t="str">
            <v>Heaton</v>
          </cell>
          <cell r="F774" t="str">
            <v>Bradford</v>
          </cell>
          <cell r="G774" t="str">
            <v>West Yorkshire</v>
          </cell>
          <cell r="H774" t="str">
            <v>BD9 5GS</v>
          </cell>
          <cell r="I774">
            <v>32899.277542563817</v>
          </cell>
          <cell r="J774">
            <v>30905.381933923582</v>
          </cell>
          <cell r="K774">
            <v>0.01</v>
          </cell>
          <cell r="L774">
            <v>30596.328114584347</v>
          </cell>
          <cell r="M774">
            <v>16999789.260550536</v>
          </cell>
        </row>
        <row r="775">
          <cell r="A775" t="str">
            <v>JE0100</v>
          </cell>
          <cell r="B775">
            <v>36433</v>
          </cell>
          <cell r="C775">
            <v>36433</v>
          </cell>
          <cell r="D775">
            <v>7</v>
          </cell>
          <cell r="E775" t="str">
            <v>Redgate Avenue</v>
          </cell>
          <cell r="F775" t="str">
            <v>Tenbury Wells</v>
          </cell>
          <cell r="G775" t="str">
            <v>Worcestershire</v>
          </cell>
          <cell r="H775" t="str">
            <v>WR15 8DL</v>
          </cell>
          <cell r="I775">
            <v>32918.075886675237</v>
          </cell>
          <cell r="J775">
            <v>30923.040984452495</v>
          </cell>
          <cell r="K775">
            <v>0.01</v>
          </cell>
          <cell r="L775">
            <v>30613.810574607971</v>
          </cell>
          <cell r="M775">
            <v>17030403.071125146</v>
          </cell>
        </row>
        <row r="776">
          <cell r="A776" t="str">
            <v>JE0885</v>
          </cell>
          <cell r="B776">
            <v>36433</v>
          </cell>
          <cell r="C776">
            <v>36433</v>
          </cell>
          <cell r="D776" t="str">
            <v>Rhadley</v>
          </cell>
          <cell r="E776" t="str">
            <v>Post Office Lane</v>
          </cell>
          <cell r="F776" t="str">
            <v>Hanwood</v>
          </cell>
          <cell r="G776" t="str">
            <v>Shrewsbury</v>
          </cell>
          <cell r="H776" t="str">
            <v>SY5 8LR</v>
          </cell>
          <cell r="I776">
            <v>32954.57423272272</v>
          </cell>
          <cell r="J776">
            <v>30957.327309527402</v>
          </cell>
          <cell r="K776">
            <v>0.01</v>
          </cell>
          <cell r="L776">
            <v>30647.754036432128</v>
          </cell>
          <cell r="M776">
            <v>17061050.825161576</v>
          </cell>
        </row>
        <row r="777">
          <cell r="A777" t="str">
            <v>JE1745</v>
          </cell>
          <cell r="B777">
            <v>36433</v>
          </cell>
          <cell r="C777">
            <v>36433</v>
          </cell>
          <cell r="D777" t="str">
            <v>Mainsgate</v>
          </cell>
          <cell r="E777" t="str">
            <v>Irton</v>
          </cell>
          <cell r="F777" t="str">
            <v>Holmrook</v>
          </cell>
          <cell r="G777" t="str">
            <v>Cumbria</v>
          </cell>
          <cell r="H777" t="str">
            <v>CA19 1YH</v>
          </cell>
          <cell r="I777">
            <v>32969.385439665399</v>
          </cell>
          <cell r="J777">
            <v>30971.240867564462</v>
          </cell>
          <cell r="K777">
            <v>0.01</v>
          </cell>
          <cell r="L777">
            <v>30661.528458888817</v>
          </cell>
          <cell r="M777">
            <v>17091712.353620466</v>
          </cell>
        </row>
        <row r="778">
          <cell r="A778" t="str">
            <v>JE0894</v>
          </cell>
          <cell r="B778">
            <v>36433</v>
          </cell>
          <cell r="C778">
            <v>36433</v>
          </cell>
          <cell r="D778" t="str">
            <v>3 Perrycroft Close</v>
          </cell>
          <cell r="E778" t="str">
            <v>Fernhill Heath</v>
          </cell>
          <cell r="F778" t="str">
            <v>Worcester</v>
          </cell>
          <cell r="G778">
            <v>0</v>
          </cell>
          <cell r="H778" t="str">
            <v>WR3 7UF</v>
          </cell>
          <cell r="I778">
            <v>32973.109469604191</v>
          </cell>
          <cell r="J778">
            <v>30974.739198719086</v>
          </cell>
          <cell r="K778">
            <v>0.01</v>
          </cell>
          <cell r="L778">
            <v>30664.991806731894</v>
          </cell>
          <cell r="M778">
            <v>17122377.345427196</v>
          </cell>
        </row>
        <row r="779">
          <cell r="A779" t="str">
            <v>JE2084</v>
          </cell>
          <cell r="B779">
            <v>36433</v>
          </cell>
          <cell r="C779">
            <v>36433</v>
          </cell>
          <cell r="D779" t="str">
            <v>18 West End</v>
          </cell>
          <cell r="E779" t="str">
            <v>South Cave</v>
          </cell>
          <cell r="F779" t="str">
            <v>Brough</v>
          </cell>
          <cell r="G779" t="str">
            <v>North Humberside</v>
          </cell>
          <cell r="H779" t="str">
            <v>HU15 2EY</v>
          </cell>
          <cell r="I779">
            <v>33118.392521538852</v>
          </cell>
          <cell r="J779">
            <v>31111.217217203161</v>
          </cell>
          <cell r="K779">
            <v>0.01</v>
          </cell>
          <cell r="L779">
            <v>30800.10504503113</v>
          </cell>
          <cell r="M779">
            <v>17153177.450472228</v>
          </cell>
        </row>
        <row r="780">
          <cell r="A780" t="str">
            <v>JE1129</v>
          </cell>
          <cell r="B780">
            <v>36433</v>
          </cell>
          <cell r="C780">
            <v>36433</v>
          </cell>
          <cell r="D780" t="str">
            <v>13 Mill Lane</v>
          </cell>
          <cell r="E780" t="str">
            <v>Glenburn Road</v>
          </cell>
          <cell r="F780" t="str">
            <v>Skelmersdale</v>
          </cell>
          <cell r="G780" t="str">
            <v>Lancashire</v>
          </cell>
          <cell r="H780" t="str">
            <v>WN8 8RH</v>
          </cell>
          <cell r="I780">
            <v>33175.463780921848</v>
          </cell>
          <cell r="J780">
            <v>31164.829612381127</v>
          </cell>
          <cell r="K780">
            <v>0.01</v>
          </cell>
          <cell r="L780">
            <v>30853.181316257316</v>
          </cell>
          <cell r="M780">
            <v>17184030.631788485</v>
          </cell>
        </row>
        <row r="781">
          <cell r="A781" t="str">
            <v>JE1120</v>
          </cell>
          <cell r="B781">
            <v>36433</v>
          </cell>
          <cell r="C781">
            <v>36433</v>
          </cell>
          <cell r="D781">
            <v>30</v>
          </cell>
          <cell r="E781" t="str">
            <v>Field Close</v>
          </cell>
          <cell r="F781" t="str">
            <v>St. Albans</v>
          </cell>
          <cell r="G781" t="str">
            <v>Hertfordshire</v>
          </cell>
          <cell r="H781" t="str">
            <v>AL4 9NW</v>
          </cell>
          <cell r="I781">
            <v>33244.543141395341</v>
          </cell>
          <cell r="J781">
            <v>31229.722344947135</v>
          </cell>
          <cell r="K781">
            <v>0.01</v>
          </cell>
          <cell r="L781">
            <v>30917.425121497665</v>
          </cell>
          <cell r="M781">
            <v>17214948.056909982</v>
          </cell>
        </row>
        <row r="782">
          <cell r="A782" t="str">
            <v>JE1769</v>
          </cell>
          <cell r="B782">
            <v>36433</v>
          </cell>
          <cell r="C782">
            <v>36433</v>
          </cell>
          <cell r="D782">
            <v>2</v>
          </cell>
          <cell r="E782" t="str">
            <v>Kingfisher Way</v>
          </cell>
          <cell r="F782" t="str">
            <v>Telford</v>
          </cell>
          <cell r="G782" t="str">
            <v>Shropshire</v>
          </cell>
          <cell r="H782" t="str">
            <v>TF1 4FW</v>
          </cell>
          <cell r="I782">
            <v>33252.79471259813</v>
          </cell>
          <cell r="J782">
            <v>31237.473820925516</v>
          </cell>
          <cell r="K782">
            <v>0.01</v>
          </cell>
          <cell r="L782">
            <v>30925.09908271626</v>
          </cell>
          <cell r="M782">
            <v>17245873.155992698</v>
          </cell>
        </row>
        <row r="783">
          <cell r="A783" t="str">
            <v>JE1227</v>
          </cell>
          <cell r="B783">
            <v>36433</v>
          </cell>
          <cell r="C783">
            <v>36433</v>
          </cell>
          <cell r="D783">
            <v>39</v>
          </cell>
          <cell r="E783" t="str">
            <v>Callow Hill Road</v>
          </cell>
          <cell r="F783" t="str">
            <v>Birmingham</v>
          </cell>
          <cell r="G783" t="str">
            <v>West Midlands</v>
          </cell>
          <cell r="H783" t="str">
            <v>B48 7LS</v>
          </cell>
          <cell r="I783">
            <v>33326.28745912556</v>
          </cell>
          <cell r="J783">
            <v>31306.512461602797</v>
          </cell>
          <cell r="K783">
            <v>0.01</v>
          </cell>
          <cell r="L783">
            <v>30993.44733698677</v>
          </cell>
          <cell r="M783">
            <v>17276866.603329685</v>
          </cell>
        </row>
        <row r="784">
          <cell r="A784" t="str">
            <v>JE0634</v>
          </cell>
          <cell r="B784">
            <v>36433</v>
          </cell>
          <cell r="C784">
            <v>36433</v>
          </cell>
          <cell r="D784">
            <v>39</v>
          </cell>
          <cell r="E784" t="str">
            <v>Abbottsbury</v>
          </cell>
          <cell r="F784" t="str">
            <v>Bognor Regis</v>
          </cell>
          <cell r="G784" t="str">
            <v>West Sussex</v>
          </cell>
          <cell r="H784" t="str">
            <v>PO21 4RT</v>
          </cell>
          <cell r="I784">
            <v>33347.972585097108</v>
          </cell>
          <cell r="J784">
            <v>31326.883337515465</v>
          </cell>
          <cell r="K784">
            <v>0.01</v>
          </cell>
          <cell r="L784">
            <v>31013.614504140311</v>
          </cell>
          <cell r="M784">
            <v>17307880.217833824</v>
          </cell>
        </row>
        <row r="785">
          <cell r="A785" t="str">
            <v>JE0052</v>
          </cell>
          <cell r="B785">
            <v>36433</v>
          </cell>
          <cell r="C785">
            <v>36433</v>
          </cell>
          <cell r="D785">
            <v>16</v>
          </cell>
          <cell r="E785" t="str">
            <v>Guilford Road</v>
          </cell>
          <cell r="F785" t="str">
            <v>Eccles</v>
          </cell>
          <cell r="G785" t="str">
            <v>Manchester</v>
          </cell>
          <cell r="H785" t="str">
            <v>M30 7JF</v>
          </cell>
          <cell r="I785">
            <v>33379.495184871106</v>
          </cell>
          <cell r="J785">
            <v>31356.495476697095</v>
          </cell>
          <cell r="K785">
            <v>0.01</v>
          </cell>
          <cell r="L785">
            <v>31042.930521930124</v>
          </cell>
          <cell r="M785">
            <v>17338923.148355756</v>
          </cell>
        </row>
        <row r="786">
          <cell r="A786" t="str">
            <v>JE0927</v>
          </cell>
          <cell r="B786">
            <v>36433</v>
          </cell>
          <cell r="C786">
            <v>36433</v>
          </cell>
          <cell r="D786">
            <v>76</v>
          </cell>
          <cell r="E786" t="str">
            <v>Sisley Avenue</v>
          </cell>
          <cell r="F786" t="str">
            <v>Nottingham</v>
          </cell>
          <cell r="G786" t="str">
            <v>Nottinghamshire</v>
          </cell>
          <cell r="H786" t="str">
            <v>NG9 7HU</v>
          </cell>
          <cell r="I786">
            <v>33417.340580867683</v>
          </cell>
          <cell r="J786">
            <v>31392.04721233025</v>
          </cell>
          <cell r="K786">
            <v>0.01</v>
          </cell>
          <cell r="L786">
            <v>31078.126740206946</v>
          </cell>
          <cell r="M786">
            <v>17370001.275095962</v>
          </cell>
        </row>
        <row r="787">
          <cell r="A787" t="str">
            <v>JE0933</v>
          </cell>
          <cell r="B787">
            <v>36433</v>
          </cell>
          <cell r="C787">
            <v>36433</v>
          </cell>
          <cell r="D787">
            <v>11</v>
          </cell>
          <cell r="E787" t="str">
            <v>Firs Close</v>
          </cell>
          <cell r="F787" t="str">
            <v>Firsdown</v>
          </cell>
          <cell r="G787" t="str">
            <v>Salisbury</v>
          </cell>
          <cell r="H787" t="str">
            <v>SP5 1SG</v>
          </cell>
          <cell r="I787">
            <v>33451.521537294881</v>
          </cell>
          <cell r="J787">
            <v>31424.156595640641</v>
          </cell>
          <cell r="K787">
            <v>0.01</v>
          </cell>
          <cell r="L787">
            <v>31109.915029684234</v>
          </cell>
          <cell r="M787">
            <v>17401111.190125648</v>
          </cell>
        </row>
        <row r="788">
          <cell r="A788" t="str">
            <v>JE1275</v>
          </cell>
          <cell r="B788">
            <v>36433</v>
          </cell>
          <cell r="C788">
            <v>36433</v>
          </cell>
          <cell r="D788">
            <v>94</v>
          </cell>
          <cell r="E788" t="str">
            <v>Pear Tree Road</v>
          </cell>
          <cell r="F788" t="str">
            <v>Great Barr</v>
          </cell>
          <cell r="G788" t="str">
            <v>Birmingham</v>
          </cell>
          <cell r="H788" t="str">
            <v>B43 6JA</v>
          </cell>
          <cell r="I788">
            <v>33481.042090706069</v>
          </cell>
          <cell r="J788">
            <v>31451.888024602667</v>
          </cell>
          <cell r="K788">
            <v>0.01</v>
          </cell>
          <cell r="L788">
            <v>31137.369144356642</v>
          </cell>
          <cell r="M788">
            <v>17432248.559270006</v>
          </cell>
        </row>
        <row r="789">
          <cell r="A789" t="str">
            <v>JE2201</v>
          </cell>
          <cell r="B789">
            <v>36433</v>
          </cell>
          <cell r="C789">
            <v>36433</v>
          </cell>
          <cell r="D789">
            <v>10</v>
          </cell>
          <cell r="E789" t="str">
            <v>Allington Garden</v>
          </cell>
          <cell r="F789" t="str">
            <v>Boston</v>
          </cell>
          <cell r="G789" t="str">
            <v>Lincolnshire</v>
          </cell>
          <cell r="H789" t="str">
            <v>PE21 9DP</v>
          </cell>
          <cell r="I789">
            <v>33537.0593461198</v>
          </cell>
          <cell r="J789">
            <v>31504.510294839813</v>
          </cell>
          <cell r="K789">
            <v>0.01</v>
          </cell>
          <cell r="L789">
            <v>31189.465191891413</v>
          </cell>
          <cell r="M789">
            <v>17463438.024461895</v>
          </cell>
        </row>
        <row r="790">
          <cell r="A790" t="str">
            <v>JE1381</v>
          </cell>
          <cell r="B790">
            <v>36433</v>
          </cell>
          <cell r="C790">
            <v>36433</v>
          </cell>
          <cell r="D790">
            <v>45</v>
          </cell>
          <cell r="E790" t="str">
            <v>Coniston Road</v>
          </cell>
          <cell r="F790" t="str">
            <v>Addiscombe</v>
          </cell>
          <cell r="G790" t="str">
            <v>Croydon</v>
          </cell>
          <cell r="H790" t="str">
            <v>CR0 6LP</v>
          </cell>
          <cell r="I790">
            <v>33574.283318592054</v>
          </cell>
          <cell r="J790">
            <v>31539.478268980412</v>
          </cell>
          <cell r="K790">
            <v>0.01</v>
          </cell>
          <cell r="L790">
            <v>31224.083486290609</v>
          </cell>
          <cell r="M790">
            <v>17494662.107948184</v>
          </cell>
        </row>
        <row r="791">
          <cell r="A791" t="str">
            <v>JE1226</v>
          </cell>
          <cell r="B791">
            <v>36433</v>
          </cell>
          <cell r="C791">
            <v>36433</v>
          </cell>
          <cell r="D791">
            <v>4</v>
          </cell>
          <cell r="E791" t="str">
            <v>Audley Avenue</v>
          </cell>
          <cell r="F791" t="str">
            <v>Bath</v>
          </cell>
          <cell r="G791">
            <v>0</v>
          </cell>
          <cell r="H791" t="str">
            <v>BA1 3BL</v>
          </cell>
          <cell r="I791">
            <v>33605.080229546104</v>
          </cell>
          <cell r="J791">
            <v>31568.408700482702</v>
          </cell>
          <cell r="K791">
            <v>0.01</v>
          </cell>
          <cell r="L791">
            <v>31252.724613477872</v>
          </cell>
          <cell r="M791">
            <v>17525914.832561661</v>
          </cell>
        </row>
        <row r="792">
          <cell r="A792" t="str">
            <v>JE0382</v>
          </cell>
          <cell r="B792">
            <v>36433</v>
          </cell>
          <cell r="C792">
            <v>36433</v>
          </cell>
          <cell r="D792">
            <v>63</v>
          </cell>
          <cell r="E792" t="str">
            <v>Veasypark</v>
          </cell>
          <cell r="F792">
            <v>0</v>
          </cell>
          <cell r="G792" t="str">
            <v>Devon</v>
          </cell>
          <cell r="H792" t="str">
            <v>PL9 0EP</v>
          </cell>
          <cell r="I792">
            <v>33631.373872834338</v>
          </cell>
          <cell r="J792">
            <v>31593.108789632253</v>
          </cell>
          <cell r="K792">
            <v>0.01</v>
          </cell>
          <cell r="L792">
            <v>31277.177701735931</v>
          </cell>
          <cell r="M792">
            <v>17557192.010263398</v>
          </cell>
        </row>
        <row r="793">
          <cell r="A793" t="str">
            <v>JE0950</v>
          </cell>
          <cell r="B793">
            <v>36433</v>
          </cell>
          <cell r="C793">
            <v>36433</v>
          </cell>
          <cell r="D793" t="str">
            <v>31 The Clangers</v>
          </cell>
          <cell r="E793" t="str">
            <v>Windsor Road</v>
          </cell>
          <cell r="F793" t="str">
            <v>-</v>
          </cell>
          <cell r="G793" t="str">
            <v>West Sussex</v>
          </cell>
          <cell r="H793" t="str">
            <v>PO20 0AU</v>
          </cell>
          <cell r="I793">
            <v>33634.228290145031</v>
          </cell>
          <cell r="J793">
            <v>31595.79021195442</v>
          </cell>
          <cell r="K793">
            <v>0.01</v>
          </cell>
          <cell r="L793">
            <v>31279.832309834874</v>
          </cell>
          <cell r="M793">
            <v>17588471.842573233</v>
          </cell>
        </row>
        <row r="794">
          <cell r="A794" t="str">
            <v>JE0468</v>
          </cell>
          <cell r="B794">
            <v>36433</v>
          </cell>
          <cell r="C794">
            <v>36433</v>
          </cell>
          <cell r="D794">
            <v>6</v>
          </cell>
          <cell r="E794" t="str">
            <v>Redlands Close</v>
          </cell>
          <cell r="F794" t="str">
            <v>Highworth</v>
          </cell>
          <cell r="G794" t="str">
            <v>Swindon</v>
          </cell>
          <cell r="H794" t="str">
            <v>SN6 7SN</v>
          </cell>
          <cell r="I794">
            <v>33640.271433692753</v>
          </cell>
          <cell r="J794">
            <v>31601.467104378036</v>
          </cell>
          <cell r="K794">
            <v>0.01</v>
          </cell>
          <cell r="L794">
            <v>31285.452433334256</v>
          </cell>
          <cell r="M794">
            <v>17619757.295006566</v>
          </cell>
        </row>
        <row r="795">
          <cell r="A795" t="str">
            <v>JE0395</v>
          </cell>
          <cell r="B795">
            <v>36433</v>
          </cell>
          <cell r="C795">
            <v>36433</v>
          </cell>
          <cell r="D795">
            <v>16</v>
          </cell>
          <cell r="E795" t="str">
            <v>Durland Close</v>
          </cell>
          <cell r="F795" t="str">
            <v>New Milton</v>
          </cell>
          <cell r="G795" t="str">
            <v>Hampshire</v>
          </cell>
          <cell r="H795" t="str">
            <v>BH25 6NJ</v>
          </cell>
          <cell r="I795">
            <v>33678.658297029848</v>
          </cell>
          <cell r="J795">
            <v>31637.527491149249</v>
          </cell>
          <cell r="K795">
            <v>0.01</v>
          </cell>
          <cell r="L795">
            <v>31321.152216237755</v>
          </cell>
          <cell r="M795">
            <v>17651078.447222803</v>
          </cell>
        </row>
        <row r="796">
          <cell r="A796" t="str">
            <v>JE2171</v>
          </cell>
          <cell r="B796">
            <v>36433</v>
          </cell>
          <cell r="C796">
            <v>36433</v>
          </cell>
          <cell r="D796">
            <v>21</v>
          </cell>
          <cell r="E796" t="str">
            <v>Emville Avenue</v>
          </cell>
          <cell r="F796" t="str">
            <v>Leeds</v>
          </cell>
          <cell r="G796" t="str">
            <v>West Yorkshire</v>
          </cell>
          <cell r="H796" t="str">
            <v>LS17 8BB</v>
          </cell>
          <cell r="I796">
            <v>33689.159440590287</v>
          </cell>
          <cell r="J796">
            <v>31647.39220176663</v>
          </cell>
          <cell r="K796">
            <v>0.01</v>
          </cell>
          <cell r="L796">
            <v>31330.918279748963</v>
          </cell>
          <cell r="M796">
            <v>17682409.365502551</v>
          </cell>
        </row>
        <row r="797">
          <cell r="A797" t="str">
            <v>JE0138</v>
          </cell>
          <cell r="B797">
            <v>36433</v>
          </cell>
          <cell r="C797">
            <v>36433</v>
          </cell>
          <cell r="D797">
            <v>831</v>
          </cell>
          <cell r="E797" t="str">
            <v>New Hey Road</v>
          </cell>
          <cell r="F797" t="str">
            <v>Huddersfield</v>
          </cell>
          <cell r="G797">
            <v>0</v>
          </cell>
          <cell r="H797" t="str">
            <v>HD3 3FG</v>
          </cell>
          <cell r="I797">
            <v>33704.910911544677</v>
          </cell>
          <cell r="J797">
            <v>31662.189038117725</v>
          </cell>
          <cell r="K797">
            <v>0.01</v>
          </cell>
          <cell r="L797">
            <v>31345.567147736547</v>
          </cell>
          <cell r="M797">
            <v>17713754.932650287</v>
          </cell>
        </row>
        <row r="798">
          <cell r="A798" t="str">
            <v>JE0625</v>
          </cell>
          <cell r="B798">
            <v>36433</v>
          </cell>
          <cell r="C798">
            <v>36433</v>
          </cell>
          <cell r="D798">
            <v>16</v>
          </cell>
          <cell r="E798" t="str">
            <v>Elm Drive</v>
          </cell>
          <cell r="F798" t="str">
            <v>Birmingham</v>
          </cell>
          <cell r="G798">
            <v>0</v>
          </cell>
          <cell r="H798" t="str">
            <v>B43 6AT</v>
          </cell>
          <cell r="I798">
            <v>33711.801587126989</v>
          </cell>
          <cell r="J798">
            <v>31668.662096998076</v>
          </cell>
          <cell r="K798">
            <v>0.01</v>
          </cell>
          <cell r="L798">
            <v>31351.975476028096</v>
          </cell>
          <cell r="M798">
            <v>17745106.908126313</v>
          </cell>
        </row>
        <row r="799">
          <cell r="A799" t="str">
            <v>JE0450</v>
          </cell>
          <cell r="B799">
            <v>36433</v>
          </cell>
          <cell r="C799">
            <v>36433</v>
          </cell>
          <cell r="D799">
            <v>45</v>
          </cell>
          <cell r="E799" t="str">
            <v>Andrews Place</v>
          </cell>
          <cell r="F799" t="str">
            <v>Hunstanton</v>
          </cell>
          <cell r="G799" t="str">
            <v>Norfolk</v>
          </cell>
          <cell r="H799" t="str">
            <v>PE36 5PD</v>
          </cell>
          <cell r="I799">
            <v>33715.931853964998</v>
          </cell>
          <cell r="J799">
            <v>31672.542044633785</v>
          </cell>
          <cell r="K799">
            <v>0.01</v>
          </cell>
          <cell r="L799">
            <v>31355.816624187446</v>
          </cell>
          <cell r="M799">
            <v>17776462.7247505</v>
          </cell>
        </row>
        <row r="800">
          <cell r="A800" t="str">
            <v>JE1388</v>
          </cell>
          <cell r="B800">
            <v>36433</v>
          </cell>
          <cell r="C800">
            <v>36433</v>
          </cell>
          <cell r="D800" t="str">
            <v>17 Heol Sant Gattwg</v>
          </cell>
          <cell r="E800" t="str">
            <v>Llanspyddid</v>
          </cell>
          <cell r="F800" t="str">
            <v>Brecon</v>
          </cell>
          <cell r="G800" t="str">
            <v>Powys</v>
          </cell>
          <cell r="H800" t="str">
            <v>LD3 8PD</v>
          </cell>
          <cell r="I800">
            <v>33720.769718842464</v>
          </cell>
          <cell r="J800">
            <v>31677.086705579288</v>
          </cell>
          <cell r="K800">
            <v>0.01</v>
          </cell>
          <cell r="L800">
            <v>31360.315838523493</v>
          </cell>
          <cell r="M800">
            <v>17807823.040589023</v>
          </cell>
        </row>
        <row r="801">
          <cell r="A801" t="str">
            <v>JE0876</v>
          </cell>
          <cell r="B801">
            <v>36433</v>
          </cell>
          <cell r="C801">
            <v>36433</v>
          </cell>
          <cell r="D801">
            <v>6</v>
          </cell>
          <cell r="E801" t="str">
            <v>Grove Crescent</v>
          </cell>
          <cell r="F801" t="str">
            <v>Feltham</v>
          </cell>
          <cell r="G801" t="str">
            <v>Middlesex</v>
          </cell>
          <cell r="H801" t="str">
            <v>TW13 6LY</v>
          </cell>
          <cell r="I801">
            <v>33782.724272551073</v>
          </cell>
          <cell r="J801">
            <v>31735.286437851006</v>
          </cell>
          <cell r="K801">
            <v>0.01</v>
          </cell>
          <cell r="L801">
            <v>31417.933573472495</v>
          </cell>
          <cell r="M801">
            <v>17839240.974162497</v>
          </cell>
        </row>
        <row r="802">
          <cell r="A802" t="str">
            <v>JE0480</v>
          </cell>
          <cell r="B802">
            <v>36433</v>
          </cell>
          <cell r="C802">
            <v>36433</v>
          </cell>
          <cell r="D802">
            <v>19</v>
          </cell>
          <cell r="E802" t="str">
            <v>Belvoir Drive</v>
          </cell>
          <cell r="F802" t="str">
            <v>Syston</v>
          </cell>
          <cell r="G802" t="str">
            <v>Leicester</v>
          </cell>
          <cell r="H802" t="str">
            <v>LE7 2EA</v>
          </cell>
          <cell r="I802">
            <v>33787.835044057465</v>
          </cell>
          <cell r="J802">
            <v>31740.087465629735</v>
          </cell>
          <cell r="K802">
            <v>0.01</v>
          </cell>
          <cell r="L802">
            <v>31422.686590973437</v>
          </cell>
          <cell r="M802">
            <v>17870663.66075347</v>
          </cell>
        </row>
        <row r="803">
          <cell r="A803" t="str">
            <v>JE0276</v>
          </cell>
          <cell r="B803">
            <v>36433</v>
          </cell>
          <cell r="C803">
            <v>36433</v>
          </cell>
          <cell r="D803">
            <v>26</v>
          </cell>
          <cell r="E803" t="str">
            <v>Naseby Close</v>
          </cell>
          <cell r="F803" t="str">
            <v>Coventry</v>
          </cell>
          <cell r="G803">
            <v>0</v>
          </cell>
          <cell r="H803" t="str">
            <v>CV3 2HS</v>
          </cell>
          <cell r="I803">
            <v>33833.630460993241</v>
          </cell>
          <cell r="J803">
            <v>31783.107402751226</v>
          </cell>
          <cell r="K803">
            <v>0.01</v>
          </cell>
          <cell r="L803">
            <v>31465.276328723714</v>
          </cell>
          <cell r="M803">
            <v>17902128.937082194</v>
          </cell>
        </row>
        <row r="804">
          <cell r="A804" t="str">
            <v>JE0397</v>
          </cell>
          <cell r="B804">
            <v>36433</v>
          </cell>
          <cell r="C804">
            <v>36433</v>
          </cell>
          <cell r="D804" t="str">
            <v>Arambagh</v>
          </cell>
          <cell r="E804" t="str">
            <v>1 South View Gardens</v>
          </cell>
          <cell r="F804" t="str">
            <v>Hexham</v>
          </cell>
          <cell r="G804" t="str">
            <v>Northumberland</v>
          </cell>
          <cell r="H804" t="str">
            <v>NE46 2DQ</v>
          </cell>
          <cell r="I804">
            <v>33951.48871512177</v>
          </cell>
          <cell r="J804">
            <v>31893.822732387111</v>
          </cell>
          <cell r="K804">
            <v>0.01</v>
          </cell>
          <cell r="L804">
            <v>31574.884505063241</v>
          </cell>
          <cell r="M804">
            <v>17933703.821587257</v>
          </cell>
        </row>
        <row r="805">
          <cell r="A805" t="str">
            <v>JE0833</v>
          </cell>
          <cell r="B805">
            <v>36433</v>
          </cell>
          <cell r="C805">
            <v>36433</v>
          </cell>
          <cell r="D805" t="str">
            <v>1B</v>
          </cell>
          <cell r="E805" t="str">
            <v>Shillbrook Avenue</v>
          </cell>
          <cell r="F805" t="str">
            <v>Carterton</v>
          </cell>
          <cell r="G805" t="str">
            <v>Oxfordshire</v>
          </cell>
          <cell r="H805" t="str">
            <v>OX18 1EQ</v>
          </cell>
          <cell r="I805">
            <v>33981.621568288385</v>
          </cell>
          <cell r="J805">
            <v>31922.129352028478</v>
          </cell>
          <cell r="K805">
            <v>0.01</v>
          </cell>
          <cell r="L805">
            <v>31602.908058508194</v>
          </cell>
          <cell r="M805">
            <v>17965306.729645766</v>
          </cell>
        </row>
        <row r="806">
          <cell r="A806" t="str">
            <v>JE1979</v>
          </cell>
          <cell r="B806">
            <v>36433</v>
          </cell>
          <cell r="C806">
            <v>36433</v>
          </cell>
          <cell r="D806">
            <v>17</v>
          </cell>
          <cell r="E806" t="str">
            <v>Minister Street</v>
          </cell>
          <cell r="F806" t="str">
            <v>Cardiff</v>
          </cell>
          <cell r="G806" t="str">
            <v>South Glamorgan</v>
          </cell>
          <cell r="H806" t="str">
            <v>CF24 4HR</v>
          </cell>
          <cell r="I806">
            <v>33997.987266416305</v>
          </cell>
          <cell r="J806">
            <v>31937.503189663799</v>
          </cell>
          <cell r="K806">
            <v>0.01</v>
          </cell>
          <cell r="L806">
            <v>31618.128157767162</v>
          </cell>
          <cell r="M806">
            <v>17996924.857803535</v>
          </cell>
        </row>
        <row r="807">
          <cell r="A807" t="str">
            <v>JE1406</v>
          </cell>
          <cell r="B807">
            <v>36433</v>
          </cell>
          <cell r="C807">
            <v>36433</v>
          </cell>
          <cell r="D807">
            <v>91</v>
          </cell>
          <cell r="E807" t="str">
            <v>Gunners Road</v>
          </cell>
          <cell r="F807" t="str">
            <v>Southend On Sea</v>
          </cell>
          <cell r="G807" t="str">
            <v>Essex</v>
          </cell>
          <cell r="H807" t="str">
            <v>SS3 9SB</v>
          </cell>
          <cell r="I807">
            <v>34020.514713044402</v>
          </cell>
          <cell r="J807">
            <v>31958.665336496255</v>
          </cell>
          <cell r="K807">
            <v>0.01</v>
          </cell>
          <cell r="L807">
            <v>31639.078683131291</v>
          </cell>
          <cell r="M807">
            <v>18028563.936486665</v>
          </cell>
        </row>
        <row r="808">
          <cell r="A808" t="str">
            <v>JE0324</v>
          </cell>
          <cell r="B808">
            <v>36433</v>
          </cell>
          <cell r="C808">
            <v>36433</v>
          </cell>
          <cell r="D808">
            <v>41</v>
          </cell>
          <cell r="E808" t="str">
            <v>Whalley Close</v>
          </cell>
          <cell r="F808" t="str">
            <v>Timperley    Altrincham</v>
          </cell>
          <cell r="G808" t="str">
            <v>Cheshire</v>
          </cell>
          <cell r="H808" t="str">
            <v>WA15 6TP</v>
          </cell>
          <cell r="I808">
            <v>34046.834366140611</v>
          </cell>
          <cell r="J808">
            <v>31983.389859101786</v>
          </cell>
          <cell r="K808">
            <v>0.01</v>
          </cell>
          <cell r="L808">
            <v>31663.555960510766</v>
          </cell>
          <cell r="M808">
            <v>18060227.492447175</v>
          </cell>
        </row>
        <row r="809">
          <cell r="A809" t="str">
            <v>JE2074</v>
          </cell>
          <cell r="B809">
            <v>36433</v>
          </cell>
          <cell r="C809">
            <v>36433</v>
          </cell>
          <cell r="D809" t="str">
            <v>Tyn Yr Ardd</v>
          </cell>
          <cell r="E809" t="str">
            <v>Llanuwchllyn</v>
          </cell>
          <cell r="F809" t="str">
            <v>Bala</v>
          </cell>
          <cell r="G809" t="str">
            <v>Gwynedd</v>
          </cell>
          <cell r="H809" t="str">
            <v>LL23 7TL</v>
          </cell>
          <cell r="I809">
            <v>34092.882700032984</v>
          </cell>
          <cell r="J809">
            <v>32026.64738487947</v>
          </cell>
          <cell r="K809">
            <v>0.01</v>
          </cell>
          <cell r="L809">
            <v>31706.380911030676</v>
          </cell>
          <cell r="M809">
            <v>18091933.873358205</v>
          </cell>
        </row>
        <row r="810">
          <cell r="A810" t="str">
            <v>JE0958</v>
          </cell>
          <cell r="B810">
            <v>36433</v>
          </cell>
          <cell r="C810">
            <v>36433</v>
          </cell>
          <cell r="D810">
            <v>11</v>
          </cell>
          <cell r="E810" t="str">
            <v>Cambridge Crescent</v>
          </cell>
          <cell r="F810" t="str">
            <v>Teddington</v>
          </cell>
          <cell r="G810" t="str">
            <v>Middlesex</v>
          </cell>
          <cell r="H810" t="str">
            <v>TW11 8DX</v>
          </cell>
          <cell r="I810">
            <v>34108.359638273294</v>
          </cell>
          <cell r="J810">
            <v>32041.186326862789</v>
          </cell>
          <cell r="K810">
            <v>0.01</v>
          </cell>
          <cell r="L810">
            <v>31720.77446359416</v>
          </cell>
          <cell r="M810">
            <v>18123654.647821799</v>
          </cell>
        </row>
        <row r="811">
          <cell r="A811" t="str">
            <v>JE0626</v>
          </cell>
          <cell r="B811">
            <v>36433</v>
          </cell>
          <cell r="C811">
            <v>36433</v>
          </cell>
          <cell r="D811">
            <v>12</v>
          </cell>
          <cell r="E811" t="str">
            <v>Orchard Avenue</v>
          </cell>
          <cell r="F811" t="str">
            <v>Billericay</v>
          </cell>
          <cell r="G811" t="str">
            <v>Essex</v>
          </cell>
          <cell r="H811" t="str">
            <v>CM12 0SB</v>
          </cell>
          <cell r="I811">
            <v>34108.697246419637</v>
          </cell>
          <cell r="J811">
            <v>32041.503473909353</v>
          </cell>
          <cell r="K811">
            <v>0.01</v>
          </cell>
          <cell r="L811">
            <v>31721.08843917026</v>
          </cell>
          <cell r="M811">
            <v>18155375.736260969</v>
          </cell>
        </row>
        <row r="812">
          <cell r="A812" t="str">
            <v>JE0173</v>
          </cell>
          <cell r="B812">
            <v>36433</v>
          </cell>
          <cell r="C812">
            <v>36433</v>
          </cell>
          <cell r="D812" t="str">
            <v>34 Ranworth Drive</v>
          </cell>
          <cell r="E812" t="str">
            <v>Ormesby</v>
          </cell>
          <cell r="F812" t="str">
            <v>Great Yarmouth</v>
          </cell>
          <cell r="G812" t="str">
            <v>Norfolk</v>
          </cell>
          <cell r="H812" t="str">
            <v>NR29 3SH</v>
          </cell>
          <cell r="I812">
            <v>34136.804632838495</v>
          </cell>
          <cell r="J812">
            <v>32067.907382363432</v>
          </cell>
          <cell r="K812">
            <v>0.01</v>
          </cell>
          <cell r="L812">
            <v>31747.228308539798</v>
          </cell>
          <cell r="M812">
            <v>18187122.964569509</v>
          </cell>
        </row>
        <row r="813">
          <cell r="A813" t="str">
            <v>JE0197</v>
          </cell>
          <cell r="B813">
            <v>36433</v>
          </cell>
          <cell r="C813">
            <v>36433</v>
          </cell>
          <cell r="D813" t="str">
            <v>1 Woodend Fold</v>
          </cell>
          <cell r="E813" t="str">
            <v>Strines</v>
          </cell>
          <cell r="F813" t="str">
            <v>Stockport</v>
          </cell>
          <cell r="G813" t="str">
            <v>Cheshire</v>
          </cell>
          <cell r="H813" t="str">
            <v>SK6 7GW</v>
          </cell>
          <cell r="I813">
            <v>34141.517510342877</v>
          </cell>
          <cell r="J813">
            <v>32072.334630928159</v>
          </cell>
          <cell r="K813">
            <v>0.01</v>
          </cell>
          <cell r="L813">
            <v>31751.611284618877</v>
          </cell>
          <cell r="M813">
            <v>18218874.575854126</v>
          </cell>
        </row>
        <row r="814">
          <cell r="A814" t="str">
            <v>JE1434</v>
          </cell>
          <cell r="B814">
            <v>36433</v>
          </cell>
          <cell r="C814">
            <v>36433</v>
          </cell>
          <cell r="D814" t="str">
            <v>Hibiscus Cottage</v>
          </cell>
          <cell r="E814" t="str">
            <v>8 Manor Court</v>
          </cell>
          <cell r="F814" t="str">
            <v>Lankley</v>
          </cell>
          <cell r="G814" t="str">
            <v>Barnstaple Devon</v>
          </cell>
          <cell r="H814" t="str">
            <v>EX32 0JL</v>
          </cell>
          <cell r="I814">
            <v>34155.883033329868</v>
          </cell>
          <cell r="J814">
            <v>32085.829516158359</v>
          </cell>
          <cell r="K814">
            <v>0.01</v>
          </cell>
          <cell r="L814">
            <v>31764.971220996777</v>
          </cell>
          <cell r="M814">
            <v>18250639.547075123</v>
          </cell>
        </row>
        <row r="815">
          <cell r="A815" t="str">
            <v>JE2170</v>
          </cell>
          <cell r="B815">
            <v>36433</v>
          </cell>
          <cell r="C815">
            <v>36433</v>
          </cell>
          <cell r="D815">
            <v>9</v>
          </cell>
          <cell r="E815" t="str">
            <v>Plantation Road</v>
          </cell>
          <cell r="F815" t="str">
            <v>Oxford</v>
          </cell>
          <cell r="G815" t="str">
            <v>Oxfordshire</v>
          </cell>
          <cell r="H815" t="str">
            <v>OX2 6JD</v>
          </cell>
          <cell r="I815">
            <v>34242.228320008973</v>
          </cell>
          <cell r="J815">
            <v>32166.94175515994</v>
          </cell>
          <cell r="K815">
            <v>0.01</v>
          </cell>
          <cell r="L815">
            <v>31845.272337608341</v>
          </cell>
          <cell r="M815">
            <v>18282484.819412731</v>
          </cell>
        </row>
        <row r="816">
          <cell r="A816" t="str">
            <v>JE2267</v>
          </cell>
          <cell r="B816">
            <v>36433</v>
          </cell>
          <cell r="C816">
            <v>36433</v>
          </cell>
          <cell r="D816">
            <v>86</v>
          </cell>
          <cell r="E816" t="str">
            <v>Whitby Crescent</v>
          </cell>
          <cell r="F816" t="str">
            <v>Woodthorpe</v>
          </cell>
          <cell r="G816" t="str">
            <v>Nottinghamshire</v>
          </cell>
          <cell r="H816" t="str">
            <v>NG5 4LZ</v>
          </cell>
          <cell r="I816">
            <v>34270.131140520898</v>
          </cell>
          <cell r="J816">
            <v>32193.153495640843</v>
          </cell>
          <cell r="K816">
            <v>0.01</v>
          </cell>
          <cell r="L816">
            <v>31871.221960684434</v>
          </cell>
          <cell r="M816">
            <v>18314356.041373417</v>
          </cell>
        </row>
        <row r="817">
          <cell r="A817" t="str">
            <v>JE1863</v>
          </cell>
          <cell r="B817">
            <v>36433</v>
          </cell>
          <cell r="C817">
            <v>36433</v>
          </cell>
          <cell r="D817">
            <v>1</v>
          </cell>
          <cell r="E817" t="str">
            <v>Cornelia Crescent</v>
          </cell>
          <cell r="F817" t="str">
            <v>Shrewsbury</v>
          </cell>
          <cell r="G817" t="str">
            <v>Shropshire</v>
          </cell>
          <cell r="H817" t="str">
            <v>SY2 5LZ</v>
          </cell>
          <cell r="I817">
            <v>34303.895645123615</v>
          </cell>
          <cell r="J817">
            <v>32224.871666631276</v>
          </cell>
          <cell r="K817">
            <v>0.01</v>
          </cell>
          <cell r="L817">
            <v>31902.622949964963</v>
          </cell>
          <cell r="M817">
            <v>18346258.664323382</v>
          </cell>
        </row>
        <row r="818">
          <cell r="A818" t="str">
            <v>JE2474</v>
          </cell>
          <cell r="B818">
            <v>36433</v>
          </cell>
          <cell r="C818">
            <v>36433</v>
          </cell>
          <cell r="D818" t="str">
            <v>2 Leonard Road</v>
          </cell>
          <cell r="E818" t="str">
            <v>Great Stone</v>
          </cell>
          <cell r="F818" t="str">
            <v>New Romney</v>
          </cell>
          <cell r="G818" t="str">
            <v>Kent</v>
          </cell>
          <cell r="H818" t="str">
            <v>TN28 8UJ</v>
          </cell>
          <cell r="I818">
            <v>34344.419026121985</v>
          </cell>
          <cell r="J818">
            <v>32262.939085144895</v>
          </cell>
          <cell r="K818">
            <v>0.01</v>
          </cell>
          <cell r="L818">
            <v>31940.309694293446</v>
          </cell>
          <cell r="M818">
            <v>18378198.974017676</v>
          </cell>
        </row>
        <row r="819">
          <cell r="A819" t="str">
            <v>JE0740</v>
          </cell>
          <cell r="B819">
            <v>36433</v>
          </cell>
          <cell r="C819">
            <v>36433</v>
          </cell>
          <cell r="D819">
            <v>8</v>
          </cell>
          <cell r="E819" t="str">
            <v>Brunswick Place</v>
          </cell>
          <cell r="F819" t="str">
            <v>Lymington</v>
          </cell>
          <cell r="G819" t="str">
            <v>Hampshire</v>
          </cell>
          <cell r="H819" t="str">
            <v>SO41 9EQ</v>
          </cell>
          <cell r="I819">
            <v>34380.413903910012</v>
          </cell>
          <cell r="J819">
            <v>32296.752455188187</v>
          </cell>
          <cell r="K819">
            <v>0.01</v>
          </cell>
          <cell r="L819">
            <v>31973.784930636306</v>
          </cell>
          <cell r="M819">
            <v>18410172.758948311</v>
          </cell>
        </row>
        <row r="820">
          <cell r="A820" t="str">
            <v>JE0387</v>
          </cell>
          <cell r="B820">
            <v>36433</v>
          </cell>
          <cell r="C820">
            <v>36433</v>
          </cell>
          <cell r="D820">
            <v>65</v>
          </cell>
          <cell r="E820" t="str">
            <v>Farmleigh Avenue</v>
          </cell>
          <cell r="F820" t="str">
            <v>Clacton-on-Sea</v>
          </cell>
          <cell r="G820" t="str">
            <v>Essex</v>
          </cell>
          <cell r="H820" t="str">
            <v>CO15 4UL</v>
          </cell>
          <cell r="I820">
            <v>34383.647424069335</v>
          </cell>
          <cell r="J820">
            <v>32299.790004428767</v>
          </cell>
          <cell r="K820">
            <v>0.01</v>
          </cell>
          <cell r="L820">
            <v>31976.79210438448</v>
          </cell>
          <cell r="M820">
            <v>18442149.551052697</v>
          </cell>
        </row>
        <row r="821">
          <cell r="A821" t="str">
            <v>JE1695</v>
          </cell>
          <cell r="B821">
            <v>36433</v>
          </cell>
          <cell r="C821">
            <v>36433</v>
          </cell>
          <cell r="D821">
            <v>11</v>
          </cell>
          <cell r="E821" t="str">
            <v>Greenfields Crescent</v>
          </cell>
          <cell r="F821" t="str">
            <v>Wigan</v>
          </cell>
          <cell r="G821" t="str">
            <v>Lancashire</v>
          </cell>
          <cell r="H821" t="str">
            <v>WN4 8QY</v>
          </cell>
          <cell r="I821">
            <v>34440.810891005101</v>
          </cell>
          <cell r="J821">
            <v>32353.489018822973</v>
          </cell>
          <cell r="K821">
            <v>0.01</v>
          </cell>
          <cell r="L821">
            <v>32029.954128634741</v>
          </cell>
          <cell r="M821">
            <v>18474179.505181331</v>
          </cell>
        </row>
        <row r="822">
          <cell r="A822" t="str">
            <v>JE1999</v>
          </cell>
          <cell r="B822">
            <v>36433</v>
          </cell>
          <cell r="C822">
            <v>36433</v>
          </cell>
          <cell r="D822">
            <v>18</v>
          </cell>
          <cell r="E822" t="str">
            <v>Chapel Close</v>
          </cell>
          <cell r="F822" t="str">
            <v>Hexham</v>
          </cell>
          <cell r="G822" t="str">
            <v>Northumberland</v>
          </cell>
          <cell r="H822" t="str">
            <v>NE46 4RX</v>
          </cell>
          <cell r="I822">
            <v>34456.595115942044</v>
          </cell>
          <cell r="J822">
            <v>32368.316624066771</v>
          </cell>
          <cell r="K822">
            <v>0.01</v>
          </cell>
          <cell r="L822">
            <v>32044.633457826101</v>
          </cell>
          <cell r="M822">
            <v>18506224.138639156</v>
          </cell>
        </row>
        <row r="823">
          <cell r="A823" t="str">
            <v>JE0188</v>
          </cell>
          <cell r="B823">
            <v>36433</v>
          </cell>
          <cell r="C823">
            <v>36433</v>
          </cell>
          <cell r="D823">
            <v>1</v>
          </cell>
          <cell r="E823" t="str">
            <v>Merrie Gardens</v>
          </cell>
          <cell r="F823" t="str">
            <v>Sandown</v>
          </cell>
          <cell r="G823" t="str">
            <v>Isle of Wight</v>
          </cell>
          <cell r="H823" t="str">
            <v>PO36 9QD</v>
          </cell>
          <cell r="I823">
            <v>34468.06793904418</v>
          </cell>
          <cell r="J823">
            <v>32379.09412455665</v>
          </cell>
          <cell r="K823">
            <v>0.01</v>
          </cell>
          <cell r="L823">
            <v>32055.303183311084</v>
          </cell>
          <cell r="M823">
            <v>18538279.441822466</v>
          </cell>
        </row>
        <row r="824">
          <cell r="A824" t="str">
            <v>JE1136</v>
          </cell>
          <cell r="B824">
            <v>36433</v>
          </cell>
          <cell r="C824">
            <v>36433</v>
          </cell>
          <cell r="D824">
            <v>29</v>
          </cell>
          <cell r="E824" t="str">
            <v>Willoughby Drive</v>
          </cell>
          <cell r="F824" t="str">
            <v>Whitley Bay</v>
          </cell>
          <cell r="G824" t="str">
            <v>Tyne and Wear</v>
          </cell>
          <cell r="H824" t="str">
            <v>NE26 3DZ</v>
          </cell>
          <cell r="I824">
            <v>34479.301746104597</v>
          </cell>
          <cell r="J824">
            <v>32389.647094825526</v>
          </cell>
          <cell r="K824">
            <v>0.01</v>
          </cell>
          <cell r="L824">
            <v>32065.750623877269</v>
          </cell>
          <cell r="M824">
            <v>18570345.192446344</v>
          </cell>
        </row>
        <row r="825">
          <cell r="A825" t="str">
            <v>JE2225</v>
          </cell>
          <cell r="B825">
            <v>36433</v>
          </cell>
          <cell r="C825">
            <v>36433</v>
          </cell>
          <cell r="D825">
            <v>16</v>
          </cell>
          <cell r="E825" t="str">
            <v>Brixington Drive</v>
          </cell>
          <cell r="F825" t="str">
            <v>Exmouth</v>
          </cell>
          <cell r="G825" t="str">
            <v>Devon</v>
          </cell>
          <cell r="H825" t="str">
            <v>EX8 4HJ</v>
          </cell>
          <cell r="I825">
            <v>34486.324418712618</v>
          </cell>
          <cell r="J825">
            <v>32396.244150911854</v>
          </cell>
          <cell r="K825">
            <v>0.01</v>
          </cell>
          <cell r="L825">
            <v>32072.281709402734</v>
          </cell>
          <cell r="M825">
            <v>18602417.474155746</v>
          </cell>
        </row>
        <row r="826">
          <cell r="A826" t="str">
            <v>JE2278</v>
          </cell>
          <cell r="B826">
            <v>36433</v>
          </cell>
          <cell r="C826">
            <v>36433</v>
          </cell>
          <cell r="D826" t="str">
            <v>24 Melbourne Avenue</v>
          </cell>
          <cell r="E826" t="str">
            <v>Dronfield Woodhouse</v>
          </cell>
          <cell r="F826" t="str">
            <v>Dronfield</v>
          </cell>
          <cell r="G826" t="str">
            <v>Derbyshire</v>
          </cell>
          <cell r="H826" t="str">
            <v>S18 8YW</v>
          </cell>
          <cell r="I826">
            <v>34488.465748757866</v>
          </cell>
          <cell r="J826">
            <v>32398.255703378596</v>
          </cell>
          <cell r="K826">
            <v>0.01</v>
          </cell>
          <cell r="L826">
            <v>32074.273146344811</v>
          </cell>
          <cell r="M826">
            <v>18634491.747302093</v>
          </cell>
        </row>
        <row r="827">
          <cell r="A827" t="str">
            <v>JE1030</v>
          </cell>
          <cell r="B827">
            <v>36433</v>
          </cell>
          <cell r="C827">
            <v>36433</v>
          </cell>
          <cell r="D827">
            <v>22</v>
          </cell>
          <cell r="E827" t="str">
            <v>Biddick Lane</v>
          </cell>
          <cell r="F827" t="str">
            <v>Washington</v>
          </cell>
          <cell r="G827" t="str">
            <v>Tyne and Wear</v>
          </cell>
          <cell r="H827" t="str">
            <v>NE38 8AE</v>
          </cell>
          <cell r="I827">
            <v>34544.34183426838</v>
          </cell>
          <cell r="J827">
            <v>32450.745359464236</v>
          </cell>
          <cell r="K827">
            <v>0.01</v>
          </cell>
          <cell r="L827">
            <v>32126.237905869591</v>
          </cell>
          <cell r="M827">
            <v>18666617.985207964</v>
          </cell>
        </row>
        <row r="828">
          <cell r="A828" t="str">
            <v>JE2292</v>
          </cell>
          <cell r="B828">
            <v>36433</v>
          </cell>
          <cell r="C828">
            <v>36433</v>
          </cell>
          <cell r="D828" t="str">
            <v>Windrush</v>
          </cell>
          <cell r="E828" t="str">
            <v>The Close, Salford</v>
          </cell>
          <cell r="F828" t="str">
            <v>Chipping Norton</v>
          </cell>
          <cell r="G828" t="str">
            <v>Oxfordshire</v>
          </cell>
          <cell r="H828" t="str">
            <v>OX7 5YR</v>
          </cell>
          <cell r="I828">
            <v>34550.464948898953</v>
          </cell>
          <cell r="J828">
            <v>32456.497376238403</v>
          </cell>
          <cell r="K828">
            <v>0.01</v>
          </cell>
          <cell r="L828">
            <v>32131.932402476021</v>
          </cell>
          <cell r="M828">
            <v>18698749.91761044</v>
          </cell>
        </row>
        <row r="829">
          <cell r="A829" t="str">
            <v>JE0937</v>
          </cell>
          <cell r="B829">
            <v>36433</v>
          </cell>
          <cell r="C829">
            <v>36433</v>
          </cell>
          <cell r="D829">
            <v>19</v>
          </cell>
          <cell r="E829" t="str">
            <v>Warwick Road</v>
          </cell>
          <cell r="F829" t="str">
            <v>Oldbury</v>
          </cell>
          <cell r="G829" t="str">
            <v>West Midlands</v>
          </cell>
          <cell r="H829" t="str">
            <v>B68 0NE</v>
          </cell>
          <cell r="I829">
            <v>34564.209325455282</v>
          </cell>
          <cell r="J829">
            <v>32469.408760276172</v>
          </cell>
          <cell r="K829">
            <v>0.01</v>
          </cell>
          <cell r="L829">
            <v>32144.71467267341</v>
          </cell>
          <cell r="M829">
            <v>18730894.632283114</v>
          </cell>
        </row>
        <row r="830">
          <cell r="A830" t="str">
            <v>JE1903</v>
          </cell>
          <cell r="B830">
            <v>36433</v>
          </cell>
          <cell r="C830">
            <v>36433</v>
          </cell>
          <cell r="D830">
            <v>8</v>
          </cell>
          <cell r="E830" t="str">
            <v>Pendarves Road</v>
          </cell>
          <cell r="F830" t="str">
            <v>Penzance</v>
          </cell>
          <cell r="G830" t="str">
            <v>Cornwall</v>
          </cell>
          <cell r="H830" t="str">
            <v>TR18 2AJ</v>
          </cell>
          <cell r="I830">
            <v>34577.772753185476</v>
          </cell>
          <cell r="J830">
            <v>32482.150162083326</v>
          </cell>
          <cell r="K830">
            <v>0.01</v>
          </cell>
          <cell r="L830">
            <v>32157.328660462492</v>
          </cell>
          <cell r="M830">
            <v>18763051.960943576</v>
          </cell>
        </row>
        <row r="831">
          <cell r="A831" t="str">
            <v>JE1562</v>
          </cell>
          <cell r="B831">
            <v>36433</v>
          </cell>
          <cell r="C831">
            <v>36433</v>
          </cell>
          <cell r="D831">
            <v>36</v>
          </cell>
          <cell r="E831" t="str">
            <v>Orchard Croft, Barnt Green</v>
          </cell>
          <cell r="F831" t="str">
            <v>Birmingham</v>
          </cell>
          <cell r="G831">
            <v>0</v>
          </cell>
          <cell r="H831" t="str">
            <v>B45 8NJ</v>
          </cell>
          <cell r="I831">
            <v>34608.313153274881</v>
          </cell>
          <cell r="J831">
            <v>32510.839628833979</v>
          </cell>
          <cell r="K831">
            <v>0.01</v>
          </cell>
          <cell r="L831">
            <v>32185.731232545641</v>
          </cell>
          <cell r="M831">
            <v>18795237.692176122</v>
          </cell>
        </row>
        <row r="832">
          <cell r="A832" t="str">
            <v>JE1443</v>
          </cell>
          <cell r="B832">
            <v>36433</v>
          </cell>
          <cell r="C832">
            <v>36433</v>
          </cell>
          <cell r="D832" t="str">
            <v>Rosery</v>
          </cell>
          <cell r="E832" t="str">
            <v>6 Hiltom Road</v>
          </cell>
          <cell r="F832" t="str">
            <v>Ringwood</v>
          </cell>
          <cell r="G832" t="str">
            <v>Hampshire</v>
          </cell>
          <cell r="H832" t="str">
            <v>BH24 1PW</v>
          </cell>
          <cell r="I832">
            <v>34622.828741013014</v>
          </cell>
          <cell r="J832">
            <v>32524.475483981918</v>
          </cell>
          <cell r="K832">
            <v>0.01</v>
          </cell>
          <cell r="L832">
            <v>32199.230729142098</v>
          </cell>
          <cell r="M832">
            <v>18827436.922905263</v>
          </cell>
        </row>
        <row r="833">
          <cell r="A833" t="str">
            <v>JE1638</v>
          </cell>
          <cell r="B833">
            <v>36433</v>
          </cell>
          <cell r="C833">
            <v>36433</v>
          </cell>
          <cell r="D833">
            <v>28</v>
          </cell>
          <cell r="E833" t="str">
            <v>Maple Gardens</v>
          </cell>
          <cell r="F833" t="str">
            <v>Bridport</v>
          </cell>
          <cell r="G833" t="str">
            <v>Dorset</v>
          </cell>
          <cell r="H833" t="str">
            <v>DT6 4DR</v>
          </cell>
          <cell r="I833">
            <v>34637.389906999735</v>
          </cell>
          <cell r="J833">
            <v>32538.154155060358</v>
          </cell>
          <cell r="K833">
            <v>0.01</v>
          </cell>
          <cell r="L833">
            <v>32212.772613509755</v>
          </cell>
          <cell r="M833">
            <v>18859649.695518773</v>
          </cell>
        </row>
        <row r="834">
          <cell r="A834" t="str">
            <v>JE1674</v>
          </cell>
          <cell r="B834">
            <v>36433</v>
          </cell>
          <cell r="C834">
            <v>36433</v>
          </cell>
          <cell r="D834">
            <v>8</v>
          </cell>
          <cell r="E834" t="str">
            <v>Mannington Way</v>
          </cell>
          <cell r="F834" t="str">
            <v>Ferndown</v>
          </cell>
          <cell r="G834" t="str">
            <v>Dorset</v>
          </cell>
          <cell r="H834" t="str">
            <v>BH22 0JE</v>
          </cell>
          <cell r="I834">
            <v>34671.165156845324</v>
          </cell>
          <cell r="J834">
            <v>32569.882420066817</v>
          </cell>
          <cell r="K834">
            <v>0.01</v>
          </cell>
          <cell r="L834">
            <v>32244.183595866147</v>
          </cell>
          <cell r="M834">
            <v>18891893.879114639</v>
          </cell>
        </row>
        <row r="835">
          <cell r="A835" t="str">
            <v>JE0747</v>
          </cell>
          <cell r="B835">
            <v>36433</v>
          </cell>
          <cell r="C835">
            <v>36433</v>
          </cell>
          <cell r="D835" t="str">
            <v>6 Gleneagles Road</v>
          </cell>
          <cell r="E835" t="str">
            <v>Flixton</v>
          </cell>
          <cell r="F835" t="str">
            <v>Urmston</v>
          </cell>
          <cell r="G835" t="str">
            <v>Manchester</v>
          </cell>
          <cell r="H835" t="str">
            <v>M41 8SE</v>
          </cell>
          <cell r="I835">
            <v>34690.981155614383</v>
          </cell>
          <cell r="J835">
            <v>32588.497449213508</v>
          </cell>
          <cell r="K835">
            <v>0.01</v>
          </cell>
          <cell r="L835">
            <v>32262.612474721373</v>
          </cell>
          <cell r="M835">
            <v>18924156.49158936</v>
          </cell>
        </row>
        <row r="836">
          <cell r="A836" t="str">
            <v>JE1137</v>
          </cell>
          <cell r="B836">
            <v>36433</v>
          </cell>
          <cell r="C836">
            <v>36433</v>
          </cell>
          <cell r="D836">
            <v>14</v>
          </cell>
          <cell r="E836" t="str">
            <v>Jessop Close</v>
          </cell>
          <cell r="F836" t="str">
            <v>Leicester</v>
          </cell>
          <cell r="G836" t="str">
            <v>Leicestershire</v>
          </cell>
          <cell r="H836" t="str">
            <v>LE3 9BY</v>
          </cell>
          <cell r="I836">
            <v>34701.919236827947</v>
          </cell>
          <cell r="J836">
            <v>32598.772616414131</v>
          </cell>
          <cell r="K836">
            <v>0.01</v>
          </cell>
          <cell r="L836">
            <v>32272.78489024999</v>
          </cell>
          <cell r="M836">
            <v>18956429.276479609</v>
          </cell>
        </row>
        <row r="837">
          <cell r="A837" t="str">
            <v>JE0695</v>
          </cell>
          <cell r="B837">
            <v>36433</v>
          </cell>
          <cell r="C837">
            <v>36433</v>
          </cell>
          <cell r="D837">
            <v>20</v>
          </cell>
          <cell r="E837" t="str">
            <v>Patterdale Road</v>
          </cell>
          <cell r="F837" t="str">
            <v>Dartford</v>
          </cell>
          <cell r="G837" t="str">
            <v>Kent</v>
          </cell>
          <cell r="H837" t="str">
            <v>DA2 6LP</v>
          </cell>
          <cell r="I837">
            <v>34826.182235993212</v>
          </cell>
          <cell r="J837">
            <v>32715.504524720895</v>
          </cell>
          <cell r="K837">
            <v>0.01</v>
          </cell>
          <cell r="L837">
            <v>32388.349479473687</v>
          </cell>
          <cell r="M837">
            <v>18988817.625959083</v>
          </cell>
        </row>
        <row r="838">
          <cell r="A838" t="str">
            <v>JE0375</v>
          </cell>
          <cell r="B838">
            <v>36433</v>
          </cell>
          <cell r="C838">
            <v>36433</v>
          </cell>
          <cell r="D838">
            <v>161</v>
          </cell>
          <cell r="E838" t="str">
            <v>Westwood Road</v>
          </cell>
          <cell r="F838" t="str">
            <v>Tilehurst</v>
          </cell>
          <cell r="G838" t="str">
            <v>Reading</v>
          </cell>
          <cell r="H838" t="str">
            <v>RG31 6LP</v>
          </cell>
          <cell r="I838">
            <v>34840.145381195798</v>
          </cell>
          <cell r="J838">
            <v>32728.621418699084</v>
          </cell>
          <cell r="K838">
            <v>0.01</v>
          </cell>
          <cell r="L838">
            <v>32401.335204512092</v>
          </cell>
          <cell r="M838">
            <v>19021218.961163595</v>
          </cell>
        </row>
        <row r="839">
          <cell r="A839" t="str">
            <v>JE0865</v>
          </cell>
          <cell r="B839">
            <v>36433</v>
          </cell>
          <cell r="C839">
            <v>36433</v>
          </cell>
          <cell r="D839">
            <v>33</v>
          </cell>
          <cell r="E839" t="str">
            <v>Pasture Hill Road</v>
          </cell>
          <cell r="F839" t="str">
            <v>Haywards Heath</v>
          </cell>
          <cell r="G839" t="str">
            <v>West Sussex</v>
          </cell>
          <cell r="H839" t="str">
            <v>RH16 1LY</v>
          </cell>
          <cell r="I839">
            <v>34870.956616804229</v>
          </cell>
          <cell r="J839">
            <v>32757.56530669488</v>
          </cell>
          <cell r="K839">
            <v>0.01</v>
          </cell>
          <cell r="L839">
            <v>32429.98965362793</v>
          </cell>
          <cell r="M839">
            <v>19053648.950817224</v>
          </cell>
        </row>
        <row r="840">
          <cell r="A840" t="str">
            <v>JE2522</v>
          </cell>
          <cell r="B840">
            <v>36433</v>
          </cell>
          <cell r="C840">
            <v>36433</v>
          </cell>
          <cell r="D840">
            <v>41</v>
          </cell>
          <cell r="E840" t="str">
            <v>Northway</v>
          </cell>
          <cell r="F840" t="str">
            <v>Burgess Hill</v>
          </cell>
          <cell r="G840" t="str">
            <v>West Sussex</v>
          </cell>
          <cell r="H840" t="str">
            <v>RH15 0PW</v>
          </cell>
          <cell r="I840">
            <v>34895.11437897521</v>
          </cell>
          <cell r="J840">
            <v>32780.258962067623</v>
          </cell>
          <cell r="K840">
            <v>0.01</v>
          </cell>
          <cell r="L840">
            <v>32452.456372446944</v>
          </cell>
          <cell r="M840">
            <v>19086101.407189671</v>
          </cell>
        </row>
        <row r="841">
          <cell r="A841" t="str">
            <v>JE0762</v>
          </cell>
          <cell r="B841">
            <v>36433</v>
          </cell>
          <cell r="C841">
            <v>36433</v>
          </cell>
          <cell r="D841">
            <v>90</v>
          </cell>
          <cell r="E841" t="str">
            <v>Alfoxton Road</v>
          </cell>
          <cell r="F841" t="str">
            <v>Bridgwater</v>
          </cell>
          <cell r="G841" t="str">
            <v>Somerset</v>
          </cell>
          <cell r="H841" t="str">
            <v>TA6 7NW</v>
          </cell>
          <cell r="I841">
            <v>34944.895784736953</v>
          </cell>
          <cell r="J841">
            <v>32827.023312934711</v>
          </cell>
          <cell r="K841">
            <v>0.01</v>
          </cell>
          <cell r="L841">
            <v>32498.753079805363</v>
          </cell>
          <cell r="M841">
            <v>19118600.160269476</v>
          </cell>
        </row>
        <row r="842">
          <cell r="A842" t="str">
            <v>JE1507</v>
          </cell>
          <cell r="B842">
            <v>36433</v>
          </cell>
          <cell r="C842">
            <v>36433</v>
          </cell>
          <cell r="D842">
            <v>52</v>
          </cell>
          <cell r="E842" t="str">
            <v>George Road</v>
          </cell>
          <cell r="F842" t="str">
            <v>Godalming</v>
          </cell>
          <cell r="G842" t="str">
            <v>Surrey</v>
          </cell>
          <cell r="H842" t="str">
            <v>GU7 3LU</v>
          </cell>
          <cell r="I842">
            <v>34959.28626755796</v>
          </cell>
          <cell r="J842">
            <v>32840.541645281715</v>
          </cell>
          <cell r="K842">
            <v>0.01</v>
          </cell>
          <cell r="L842">
            <v>32512.136228828898</v>
          </cell>
          <cell r="M842">
            <v>19151112.296498306</v>
          </cell>
        </row>
        <row r="843">
          <cell r="A843" t="str">
            <v>JE1229</v>
          </cell>
          <cell r="B843">
            <v>36433</v>
          </cell>
          <cell r="C843">
            <v>36433</v>
          </cell>
          <cell r="D843">
            <v>8</v>
          </cell>
          <cell r="E843" t="str">
            <v>Derby Way</v>
          </cell>
          <cell r="F843" t="str">
            <v>Newmarket</v>
          </cell>
          <cell r="G843" t="str">
            <v>Suffolk</v>
          </cell>
          <cell r="H843" t="str">
            <v>CB8 0DD</v>
          </cell>
          <cell r="I843">
            <v>34961.953509077292</v>
          </cell>
          <cell r="J843">
            <v>32843.047235799881</v>
          </cell>
          <cell r="K843">
            <v>0.01</v>
          </cell>
          <cell r="L843">
            <v>32514.616763441882</v>
          </cell>
          <cell r="M843">
            <v>19183626.913261749</v>
          </cell>
        </row>
        <row r="844">
          <cell r="A844" t="str">
            <v>JE1887</v>
          </cell>
          <cell r="B844">
            <v>36433</v>
          </cell>
          <cell r="C844">
            <v>36433</v>
          </cell>
          <cell r="D844" t="str">
            <v>1 Cox's Court</v>
          </cell>
          <cell r="E844" t="str">
            <v>High Street</v>
          </cell>
          <cell r="F844" t="str">
            <v>Faringdon</v>
          </cell>
          <cell r="G844" t="str">
            <v>Oxfordshire</v>
          </cell>
          <cell r="H844" t="str">
            <v>SN7 8NQ</v>
          </cell>
          <cell r="I844">
            <v>34968.832498015443</v>
          </cell>
          <cell r="J844">
            <v>32849.509316317533</v>
          </cell>
          <cell r="K844">
            <v>0.01</v>
          </cell>
          <cell r="L844">
            <v>32521.014223154358</v>
          </cell>
          <cell r="M844">
            <v>19216147.927484903</v>
          </cell>
        </row>
        <row r="845">
          <cell r="A845" t="str">
            <v>JE0938</v>
          </cell>
          <cell r="B845">
            <v>36433</v>
          </cell>
          <cell r="C845">
            <v>36433</v>
          </cell>
          <cell r="D845">
            <v>1</v>
          </cell>
          <cell r="E845" t="str">
            <v>Langdale Avenue</v>
          </cell>
          <cell r="F845" t="str">
            <v>Lymm</v>
          </cell>
          <cell r="G845" t="str">
            <v>Cheshire</v>
          </cell>
          <cell r="H845" t="str">
            <v>WA13 9PB</v>
          </cell>
          <cell r="I845">
            <v>34990.246686452228</v>
          </cell>
          <cell r="J845">
            <v>32869.625675152092</v>
          </cell>
          <cell r="K845">
            <v>0.01</v>
          </cell>
          <cell r="L845">
            <v>32540.92941840057</v>
          </cell>
          <cell r="M845">
            <v>19248688.856903303</v>
          </cell>
        </row>
        <row r="846">
          <cell r="A846" t="str">
            <v>JE2083</v>
          </cell>
          <cell r="B846">
            <v>36433</v>
          </cell>
          <cell r="C846">
            <v>36433</v>
          </cell>
          <cell r="D846">
            <v>18</v>
          </cell>
          <cell r="E846" t="str">
            <v>Harvest Road</v>
          </cell>
          <cell r="F846" t="str">
            <v>Feltham</v>
          </cell>
          <cell r="G846" t="str">
            <v>Middlesex</v>
          </cell>
          <cell r="H846" t="str">
            <v>TW13 7JG</v>
          </cell>
          <cell r="I846">
            <v>35069.15371376594</v>
          </cell>
          <cell r="J846">
            <v>32943.750458386181</v>
          </cell>
          <cell r="K846">
            <v>0.01</v>
          </cell>
          <cell r="L846">
            <v>32614.31295380232</v>
          </cell>
          <cell r="M846">
            <v>19281303.169857107</v>
          </cell>
        </row>
        <row r="847">
          <cell r="A847" t="str">
            <v>JE0645</v>
          </cell>
          <cell r="B847">
            <v>36433</v>
          </cell>
          <cell r="C847">
            <v>36433</v>
          </cell>
          <cell r="D847">
            <v>190</v>
          </cell>
          <cell r="E847" t="str">
            <v>Liverpool Road</v>
          </cell>
          <cell r="F847" t="str">
            <v>Ashton-In-Makerfield</v>
          </cell>
          <cell r="G847" t="str">
            <v>Nr Wigan</v>
          </cell>
          <cell r="H847" t="str">
            <v>WN4 0YT</v>
          </cell>
          <cell r="I847">
            <v>35083.149879760138</v>
          </cell>
          <cell r="J847">
            <v>32956.898371895884</v>
          </cell>
          <cell r="K847">
            <v>0.01</v>
          </cell>
          <cell r="L847">
            <v>32627.329388176924</v>
          </cell>
          <cell r="M847">
            <v>19313930.499245282</v>
          </cell>
        </row>
        <row r="848">
          <cell r="A848" t="str">
            <v>JE1558</v>
          </cell>
          <cell r="B848">
            <v>36433</v>
          </cell>
          <cell r="C848">
            <v>36433</v>
          </cell>
          <cell r="D848">
            <v>2</v>
          </cell>
          <cell r="E848" t="str">
            <v>Layton Crescent</v>
          </cell>
          <cell r="F848" t="str">
            <v>Rawdon</v>
          </cell>
          <cell r="G848" t="str">
            <v>Leeds</v>
          </cell>
          <cell r="H848" t="str">
            <v>LS19 6RJ</v>
          </cell>
          <cell r="I848">
            <v>35088.050860806434</v>
          </cell>
          <cell r="J848">
            <v>32961.502323787863</v>
          </cell>
          <cell r="K848">
            <v>0.01</v>
          </cell>
          <cell r="L848">
            <v>32631.887300549985</v>
          </cell>
          <cell r="M848">
            <v>19346562.386545833</v>
          </cell>
        </row>
        <row r="849">
          <cell r="A849" t="str">
            <v>JE0247</v>
          </cell>
          <cell r="B849">
            <v>36433</v>
          </cell>
          <cell r="C849">
            <v>36433</v>
          </cell>
          <cell r="D849">
            <v>6</v>
          </cell>
          <cell r="E849" t="str">
            <v>Frilford Drive</v>
          </cell>
          <cell r="F849" t="str">
            <v>Swindon</v>
          </cell>
          <cell r="G849">
            <v>0</v>
          </cell>
          <cell r="H849" t="str">
            <v>SN3 4JW</v>
          </cell>
          <cell r="I849">
            <v>35117.334081153742</v>
          </cell>
          <cell r="J849">
            <v>32989.010803508056</v>
          </cell>
          <cell r="K849">
            <v>0.01</v>
          </cell>
          <cell r="L849">
            <v>32659.120695472975</v>
          </cell>
          <cell r="M849">
            <v>19379221.507241305</v>
          </cell>
        </row>
        <row r="850">
          <cell r="A850" t="str">
            <v>JE0222</v>
          </cell>
          <cell r="B850">
            <v>36433</v>
          </cell>
          <cell r="C850">
            <v>36433</v>
          </cell>
          <cell r="D850">
            <v>12</v>
          </cell>
          <cell r="E850" t="str">
            <v>Redbrook Croft</v>
          </cell>
          <cell r="F850" t="str">
            <v>Owlthorpe</v>
          </cell>
          <cell r="G850" t="str">
            <v>Sheffield</v>
          </cell>
          <cell r="H850" t="str">
            <v>S20 6RQ</v>
          </cell>
          <cell r="I850">
            <v>35124.179865039114</v>
          </cell>
          <cell r="J850">
            <v>32995.441691400374</v>
          </cell>
          <cell r="K850">
            <v>0.01</v>
          </cell>
          <cell r="L850">
            <v>32665.487274486371</v>
          </cell>
          <cell r="M850">
            <v>19411886.994515792</v>
          </cell>
        </row>
        <row r="851">
          <cell r="A851" t="str">
            <v>JE1532</v>
          </cell>
          <cell r="B851">
            <v>36433</v>
          </cell>
          <cell r="C851">
            <v>36433</v>
          </cell>
          <cell r="D851" t="str">
            <v>9a Walkfield Road</v>
          </cell>
          <cell r="E851" t="str">
            <v>Alrewas</v>
          </cell>
          <cell r="F851" t="str">
            <v>Burton-on-Trent</v>
          </cell>
          <cell r="G851" t="str">
            <v>Staffordshire</v>
          </cell>
          <cell r="H851" t="str">
            <v>DE13 7EN</v>
          </cell>
          <cell r="I851">
            <v>35126.276145449112</v>
          </cell>
          <cell r="J851">
            <v>32997.410924512798</v>
          </cell>
          <cell r="K851">
            <v>0.01</v>
          </cell>
          <cell r="L851">
            <v>32667.436815267669</v>
          </cell>
          <cell r="M851">
            <v>19444554.431331061</v>
          </cell>
        </row>
        <row r="852">
          <cell r="A852" t="str">
            <v>JE1140</v>
          </cell>
          <cell r="B852">
            <v>36433</v>
          </cell>
          <cell r="C852">
            <v>36433</v>
          </cell>
          <cell r="D852">
            <v>89</v>
          </cell>
          <cell r="E852" t="str">
            <v>Laurel Avenue</v>
          </cell>
          <cell r="F852" t="str">
            <v>Romney Marsh</v>
          </cell>
          <cell r="G852" t="str">
            <v>Kent</v>
          </cell>
          <cell r="H852" t="str">
            <v>TN29 0SR</v>
          </cell>
          <cell r="I852">
            <v>35146.265091866037</v>
          </cell>
          <cell r="J852">
            <v>33016.188419631726</v>
          </cell>
          <cell r="K852">
            <v>0.01</v>
          </cell>
          <cell r="L852">
            <v>32686.026535435409</v>
          </cell>
          <cell r="M852">
            <v>19477240.457866497</v>
          </cell>
        </row>
        <row r="853">
          <cell r="A853" t="str">
            <v>JE0540</v>
          </cell>
          <cell r="B853">
            <v>36433</v>
          </cell>
          <cell r="C853">
            <v>36433</v>
          </cell>
          <cell r="D853" t="str">
            <v>39 Conisboro Avenue</v>
          </cell>
          <cell r="E853" t="str">
            <v>Caversham</v>
          </cell>
          <cell r="F853" t="str">
            <v>Reading</v>
          </cell>
          <cell r="G853" t="str">
            <v>Berkshire</v>
          </cell>
          <cell r="H853" t="str">
            <v>RG4 7JF</v>
          </cell>
          <cell r="I853">
            <v>35148.819721255801</v>
          </cell>
          <cell r="J853">
            <v>33018.588222997874</v>
          </cell>
          <cell r="K853">
            <v>0.01</v>
          </cell>
          <cell r="L853">
            <v>32688.402340767894</v>
          </cell>
          <cell r="M853">
            <v>19509928.860207263</v>
          </cell>
        </row>
        <row r="854">
          <cell r="A854" t="str">
            <v>JE1339</v>
          </cell>
          <cell r="B854">
            <v>36433</v>
          </cell>
          <cell r="C854">
            <v>36433</v>
          </cell>
          <cell r="D854">
            <v>14</v>
          </cell>
          <cell r="E854" t="str">
            <v>Meynell Avenue</v>
          </cell>
          <cell r="F854" t="str">
            <v>Canvey Island</v>
          </cell>
          <cell r="G854" t="str">
            <v>Essex</v>
          </cell>
          <cell r="H854" t="str">
            <v>SS8 7DB</v>
          </cell>
          <cell r="I854">
            <v>35154.153264582434</v>
          </cell>
          <cell r="J854">
            <v>33023.598521274405</v>
          </cell>
          <cell r="K854">
            <v>0.01</v>
          </cell>
          <cell r="L854">
            <v>32693.362536061661</v>
          </cell>
          <cell r="M854">
            <v>19542622.222743325</v>
          </cell>
        </row>
        <row r="855">
          <cell r="A855" t="str">
            <v>JE1036</v>
          </cell>
          <cell r="B855">
            <v>36433</v>
          </cell>
          <cell r="C855">
            <v>36433</v>
          </cell>
          <cell r="D855">
            <v>11</v>
          </cell>
          <cell r="E855" t="str">
            <v>Albert Road</v>
          </cell>
          <cell r="F855" t="str">
            <v>Benfleet</v>
          </cell>
          <cell r="G855" t="str">
            <v>Essex</v>
          </cell>
          <cell r="H855" t="str">
            <v>SS7 4DJ</v>
          </cell>
          <cell r="I855">
            <v>35198.148326379356</v>
          </cell>
          <cell r="J855">
            <v>33064.927215689699</v>
          </cell>
          <cell r="K855">
            <v>0.01</v>
          </cell>
          <cell r="L855">
            <v>32734.277943532801</v>
          </cell>
          <cell r="M855">
            <v>19575356.500686858</v>
          </cell>
        </row>
        <row r="856">
          <cell r="A856" t="str">
            <v>JE2434</v>
          </cell>
          <cell r="B856">
            <v>36433</v>
          </cell>
          <cell r="C856">
            <v>36433</v>
          </cell>
          <cell r="D856">
            <v>33</v>
          </cell>
          <cell r="E856" t="str">
            <v>Brookside Walk</v>
          </cell>
          <cell r="F856" t="str">
            <v>Tadley</v>
          </cell>
          <cell r="G856" t="str">
            <v>Hampshire</v>
          </cell>
          <cell r="H856" t="str">
            <v>RG26 3RW</v>
          </cell>
          <cell r="I856">
            <v>35232.944422649845</v>
          </cell>
          <cell r="J856">
            <v>33097.614457640761</v>
          </cell>
          <cell r="K856">
            <v>0.01</v>
          </cell>
          <cell r="L856">
            <v>32766.638313064352</v>
          </cell>
          <cell r="M856">
            <v>19608123.138999924</v>
          </cell>
        </row>
        <row r="857">
          <cell r="A857" t="str">
            <v>JE0256</v>
          </cell>
          <cell r="B857">
            <v>36433</v>
          </cell>
          <cell r="C857">
            <v>36433</v>
          </cell>
          <cell r="D857">
            <v>47</v>
          </cell>
          <cell r="E857" t="str">
            <v>Linthorpe Road</v>
          </cell>
          <cell r="F857" t="str">
            <v>Buckley</v>
          </cell>
          <cell r="G857" t="str">
            <v>Flintshire</v>
          </cell>
          <cell r="H857" t="str">
            <v>CH7 3HF</v>
          </cell>
          <cell r="I857">
            <v>35247.627165058831</v>
          </cell>
          <cell r="J857">
            <v>33111.407336873446</v>
          </cell>
          <cell r="K857">
            <v>0.01</v>
          </cell>
          <cell r="L857">
            <v>32780.293263504711</v>
          </cell>
          <cell r="M857">
            <v>19640903.43226343</v>
          </cell>
        </row>
        <row r="858">
          <cell r="A858" t="str">
            <v>JE0602</v>
          </cell>
          <cell r="B858">
            <v>36433</v>
          </cell>
          <cell r="C858">
            <v>36433</v>
          </cell>
          <cell r="D858">
            <v>6</v>
          </cell>
          <cell r="E858" t="str">
            <v>Lavender Gardens</v>
          </cell>
          <cell r="F858" t="str">
            <v>Bordon</v>
          </cell>
          <cell r="G858" t="str">
            <v>Hampshire</v>
          </cell>
          <cell r="H858" t="str">
            <v>GU35 0UZ</v>
          </cell>
          <cell r="I858">
            <v>35249.929797360739</v>
          </cell>
          <cell r="J858">
            <v>33113.57041570251</v>
          </cell>
          <cell r="K858">
            <v>0.01</v>
          </cell>
          <cell r="L858">
            <v>32782.434711545488</v>
          </cell>
          <cell r="M858">
            <v>19673685.866974976</v>
          </cell>
        </row>
        <row r="859">
          <cell r="A859" t="str">
            <v>JE1521</v>
          </cell>
          <cell r="B859">
            <v>36433</v>
          </cell>
          <cell r="C859">
            <v>36433</v>
          </cell>
          <cell r="D859">
            <v>35</v>
          </cell>
          <cell r="E859" t="str">
            <v>Sandringham Drive</v>
          </cell>
          <cell r="F859" t="str">
            <v>Hove</v>
          </cell>
          <cell r="G859" t="str">
            <v>East Sussex</v>
          </cell>
          <cell r="H859" t="str">
            <v>BN3 6XD</v>
          </cell>
          <cell r="I859">
            <v>35263.995687827475</v>
          </cell>
          <cell r="J859">
            <v>33126.783827959145</v>
          </cell>
          <cell r="K859">
            <v>0.01</v>
          </cell>
          <cell r="L859">
            <v>32795.515989679552</v>
          </cell>
          <cell r="M859">
            <v>19706481.382964656</v>
          </cell>
        </row>
        <row r="860">
          <cell r="A860" t="str">
            <v>JE1341</v>
          </cell>
          <cell r="B860">
            <v>36433</v>
          </cell>
          <cell r="C860">
            <v>36433</v>
          </cell>
          <cell r="D860" t="str">
            <v>Wyvern</v>
          </cell>
          <cell r="E860" t="str">
            <v>23 Cross Lane</v>
          </cell>
          <cell r="F860" t="str">
            <v>Stocksmoor</v>
          </cell>
          <cell r="G860" t="str">
            <v>Huddersfield</v>
          </cell>
          <cell r="H860" t="str">
            <v>HD4 6XH</v>
          </cell>
          <cell r="I860">
            <v>35320.858094692179</v>
          </cell>
          <cell r="J860">
            <v>33180.200028347201</v>
          </cell>
          <cell r="K860">
            <v>0.01</v>
          </cell>
          <cell r="L860">
            <v>32848.398028063726</v>
          </cell>
          <cell r="M860">
            <v>19739329.78099272</v>
          </cell>
        </row>
        <row r="861">
          <cell r="A861" t="str">
            <v>JE1803</v>
          </cell>
          <cell r="B861">
            <v>36433</v>
          </cell>
          <cell r="C861">
            <v>36433</v>
          </cell>
          <cell r="D861">
            <v>5</v>
          </cell>
          <cell r="E861" t="str">
            <v>Emsworth Road</v>
          </cell>
          <cell r="F861" t="str">
            <v>Shirley</v>
          </cell>
          <cell r="G861" t="str">
            <v>Southampton</v>
          </cell>
          <cell r="H861" t="str">
            <v>SO15 3LY</v>
          </cell>
          <cell r="I861">
            <v>35360.253440512293</v>
          </cell>
          <cell r="J861">
            <v>33217.207777450938</v>
          </cell>
          <cell r="K861">
            <v>0.01</v>
          </cell>
          <cell r="L861">
            <v>32885.035699676431</v>
          </cell>
          <cell r="M861">
            <v>19772214.816692397</v>
          </cell>
        </row>
        <row r="862">
          <cell r="A862" t="str">
            <v>JE1811</v>
          </cell>
          <cell r="B862">
            <v>36433</v>
          </cell>
          <cell r="C862">
            <v>36433</v>
          </cell>
          <cell r="D862" t="str">
            <v>144 Percy Avenue</v>
          </cell>
          <cell r="E862" t="str">
            <v>Kingsgate</v>
          </cell>
          <cell r="F862" t="str">
            <v>Broadstairs</v>
          </cell>
          <cell r="G862" t="str">
            <v>Kent</v>
          </cell>
          <cell r="H862" t="str">
            <v>CT10 3LE</v>
          </cell>
          <cell r="I862">
            <v>35404.488593608316</v>
          </cell>
          <cell r="J862">
            <v>33258.762012177511</v>
          </cell>
          <cell r="K862">
            <v>0.01</v>
          </cell>
          <cell r="L862">
            <v>32926.174392055735</v>
          </cell>
          <cell r="M862">
            <v>19805140.991084453</v>
          </cell>
        </row>
        <row r="863">
          <cell r="A863" t="str">
            <v>JE0330</v>
          </cell>
          <cell r="B863">
            <v>36433</v>
          </cell>
          <cell r="C863">
            <v>36433</v>
          </cell>
          <cell r="D863">
            <v>18</v>
          </cell>
          <cell r="E863" t="str">
            <v>Brook Street</v>
          </cell>
          <cell r="F863" t="str">
            <v>Syston</v>
          </cell>
          <cell r="G863" t="str">
            <v>Leicester</v>
          </cell>
          <cell r="H863" t="str">
            <v>LE7 1GD</v>
          </cell>
          <cell r="I863">
            <v>35419.320762050149</v>
          </cell>
          <cell r="J863">
            <v>33272.695261319837</v>
          </cell>
          <cell r="K863">
            <v>0.01</v>
          </cell>
          <cell r="L863">
            <v>32939.968308706637</v>
          </cell>
          <cell r="M863">
            <v>19838080.959393159</v>
          </cell>
        </row>
        <row r="864">
          <cell r="A864" t="str">
            <v>JE0347</v>
          </cell>
          <cell r="B864">
            <v>36433</v>
          </cell>
          <cell r="C864">
            <v>36433</v>
          </cell>
          <cell r="D864">
            <v>110</v>
          </cell>
          <cell r="E864" t="str">
            <v>Broadstone Hall Road South</v>
          </cell>
          <cell r="F864" t="str">
            <v>Stockport</v>
          </cell>
          <cell r="G864" t="str">
            <v>Cheshire</v>
          </cell>
          <cell r="H864" t="str">
            <v>SK4 5JE</v>
          </cell>
          <cell r="I864">
            <v>35455.854891684408</v>
          </cell>
          <cell r="J864">
            <v>33307.01520127929</v>
          </cell>
          <cell r="K864">
            <v>0.01</v>
          </cell>
          <cell r="L864">
            <v>32973.945049266498</v>
          </cell>
          <cell r="M864">
            <v>19871054.904442426</v>
          </cell>
        </row>
        <row r="865">
          <cell r="A865" t="str">
            <v>JE0464</v>
          </cell>
          <cell r="B865">
            <v>36433</v>
          </cell>
          <cell r="C865">
            <v>36433</v>
          </cell>
          <cell r="D865">
            <v>11</v>
          </cell>
          <cell r="E865" t="str">
            <v>Merafield Farm Cottages</v>
          </cell>
          <cell r="F865" t="str">
            <v>Plymouth</v>
          </cell>
          <cell r="G865">
            <v>0</v>
          </cell>
          <cell r="H865" t="str">
            <v>PL7 1UJ</v>
          </cell>
          <cell r="I865">
            <v>35479.193155629997</v>
          </cell>
          <cell r="J865">
            <v>33328.939024985746</v>
          </cell>
          <cell r="K865">
            <v>0.01</v>
          </cell>
          <cell r="L865">
            <v>32995.649634735892</v>
          </cell>
          <cell r="M865">
            <v>19904050.554077163</v>
          </cell>
        </row>
        <row r="866">
          <cell r="A866" t="str">
            <v>JE2183</v>
          </cell>
          <cell r="B866">
            <v>36433</v>
          </cell>
          <cell r="C866">
            <v>36433</v>
          </cell>
          <cell r="D866">
            <v>12</v>
          </cell>
          <cell r="E866" t="str">
            <v>Uphill Road South</v>
          </cell>
          <cell r="F866" t="str">
            <v>Weston-super-Mare</v>
          </cell>
          <cell r="G866" t="str">
            <v>North Somerset</v>
          </cell>
          <cell r="H866" t="str">
            <v>BS23 4SG</v>
          </cell>
          <cell r="I866">
            <v>35527.217859703778</v>
          </cell>
          <cell r="J866">
            <v>33374.053140933851</v>
          </cell>
          <cell r="K866">
            <v>0.01</v>
          </cell>
          <cell r="L866">
            <v>33040.31260952451</v>
          </cell>
          <cell r="M866">
            <v>19937090.866686687</v>
          </cell>
        </row>
        <row r="867">
          <cell r="A867" t="str">
            <v>JE0835</v>
          </cell>
          <cell r="B867">
            <v>36433</v>
          </cell>
          <cell r="C867">
            <v>36433</v>
          </cell>
          <cell r="D867">
            <v>67</v>
          </cell>
          <cell r="E867" t="str">
            <v>Clodien Avenue</v>
          </cell>
          <cell r="F867" t="str">
            <v>Cardiff</v>
          </cell>
          <cell r="G867">
            <v>0</v>
          </cell>
          <cell r="H867" t="str">
            <v>CF4 3NL</v>
          </cell>
          <cell r="I867">
            <v>35558.782368218221</v>
          </cell>
          <cell r="J867">
            <v>33403.70464893226</v>
          </cell>
          <cell r="K867">
            <v>0.01</v>
          </cell>
          <cell r="L867">
            <v>33069.66760244294</v>
          </cell>
          <cell r="M867">
            <v>19970160.534289129</v>
          </cell>
        </row>
        <row r="868">
          <cell r="A868" t="str">
            <v>JE2196</v>
          </cell>
          <cell r="B868">
            <v>36433</v>
          </cell>
          <cell r="C868">
            <v>36433</v>
          </cell>
          <cell r="D868" t="str">
            <v>Sycamore Cottage</v>
          </cell>
          <cell r="E868" t="str">
            <v>Earl Sterndale</v>
          </cell>
          <cell r="F868" t="str">
            <v>Buxton</v>
          </cell>
          <cell r="G868" t="str">
            <v>Derbyshire</v>
          </cell>
          <cell r="H868" t="str">
            <v>SK17 0BU</v>
          </cell>
          <cell r="I868">
            <v>35635.625410222798</v>
          </cell>
          <cell r="J868">
            <v>33475.890536875959</v>
          </cell>
          <cell r="K868">
            <v>0.01</v>
          </cell>
          <cell r="L868">
            <v>33141.131631507196</v>
          </cell>
          <cell r="M868">
            <v>20003301.665920638</v>
          </cell>
        </row>
        <row r="869">
          <cell r="A869" t="str">
            <v>JE0113</v>
          </cell>
          <cell r="B869">
            <v>36433</v>
          </cell>
          <cell r="C869">
            <v>36433</v>
          </cell>
          <cell r="D869">
            <v>23</v>
          </cell>
          <cell r="E869" t="str">
            <v>Thames Avenue</v>
          </cell>
          <cell r="F869" t="str">
            <v>Swindon</v>
          </cell>
          <cell r="G869" t="str">
            <v>Wilts</v>
          </cell>
          <cell r="H869" t="str">
            <v>SN2 3NR</v>
          </cell>
          <cell r="I869">
            <v>35680.128596020149</v>
          </cell>
          <cell r="J869">
            <v>33517.696559897711</v>
          </cell>
          <cell r="K869">
            <v>0.01</v>
          </cell>
          <cell r="L869">
            <v>33182.519594298734</v>
          </cell>
          <cell r="M869">
            <v>20036484.185514938</v>
          </cell>
        </row>
        <row r="870">
          <cell r="A870" t="str">
            <v>JE2202</v>
          </cell>
          <cell r="B870">
            <v>36433</v>
          </cell>
          <cell r="C870">
            <v>36433</v>
          </cell>
          <cell r="D870">
            <v>10</v>
          </cell>
          <cell r="E870" t="str">
            <v>Denston Drive</v>
          </cell>
          <cell r="F870" t="str">
            <v>Bristol</v>
          </cell>
          <cell r="G870" t="str">
            <v>Avon</v>
          </cell>
          <cell r="H870" t="str">
            <v>BS20 6YP</v>
          </cell>
          <cell r="I870">
            <v>35698.974660302156</v>
          </cell>
          <cell r="J870">
            <v>33535.400438465658</v>
          </cell>
          <cell r="K870">
            <v>0.01</v>
          </cell>
          <cell r="L870">
            <v>33200.046434080999</v>
          </cell>
          <cell r="M870">
            <v>20069684.23194902</v>
          </cell>
        </row>
        <row r="871">
          <cell r="A871" t="str">
            <v>JE0959</v>
          </cell>
          <cell r="B871">
            <v>36433</v>
          </cell>
          <cell r="C871">
            <v>36433</v>
          </cell>
          <cell r="D871">
            <v>52</v>
          </cell>
          <cell r="E871" t="str">
            <v>Carlton Hill</v>
          </cell>
          <cell r="F871" t="str">
            <v>Herne Bay</v>
          </cell>
          <cell r="G871" t="str">
            <v>Kent</v>
          </cell>
          <cell r="H871" t="str">
            <v>CT6 8HW</v>
          </cell>
          <cell r="I871">
            <v>35700.337218275956</v>
          </cell>
          <cell r="J871">
            <v>33536.680417168318</v>
          </cell>
          <cell r="K871">
            <v>0.01</v>
          </cell>
          <cell r="L871">
            <v>33201.313612996637</v>
          </cell>
          <cell r="M871">
            <v>20102885.545562018</v>
          </cell>
        </row>
        <row r="872">
          <cell r="A872" t="str">
            <v>JE1186</v>
          </cell>
          <cell r="B872">
            <v>36433</v>
          </cell>
          <cell r="C872">
            <v>36433</v>
          </cell>
          <cell r="D872">
            <v>43</v>
          </cell>
          <cell r="E872" t="str">
            <v>Connaught Road</v>
          </cell>
          <cell r="F872" t="str">
            <v>Fleet</v>
          </cell>
          <cell r="G872" t="str">
            <v>Hampshire</v>
          </cell>
          <cell r="H872" t="str">
            <v>GU13 9QZ</v>
          </cell>
          <cell r="I872">
            <v>35733.036076749449</v>
          </cell>
          <cell r="J872">
            <v>33567.397526643421</v>
          </cell>
          <cell r="K872">
            <v>0.01</v>
          </cell>
          <cell r="L872">
            <v>33231.723551376985</v>
          </cell>
          <cell r="M872">
            <v>20136117.269113395</v>
          </cell>
        </row>
        <row r="873">
          <cell r="A873" t="str">
            <v>JE1646</v>
          </cell>
          <cell r="B873">
            <v>36433</v>
          </cell>
          <cell r="C873">
            <v>36433</v>
          </cell>
          <cell r="D873" t="str">
            <v>46A The Green</v>
          </cell>
          <cell r="E873" t="str">
            <v>High Coniscliffe</v>
          </cell>
          <cell r="F873" t="str">
            <v>Darlington</v>
          </cell>
          <cell r="G873" t="str">
            <v>County Durham</v>
          </cell>
          <cell r="H873" t="str">
            <v>DL2 2LR</v>
          </cell>
          <cell r="I873">
            <v>35755.514962920206</v>
          </cell>
          <cell r="J873">
            <v>33588.51405607655</v>
          </cell>
          <cell r="K873">
            <v>0.01</v>
          </cell>
          <cell r="L873">
            <v>33252.628915515787</v>
          </cell>
          <cell r="M873">
            <v>20169369.89802891</v>
          </cell>
        </row>
        <row r="874">
          <cell r="A874" t="str">
            <v>JE1088</v>
          </cell>
          <cell r="B874">
            <v>36433</v>
          </cell>
          <cell r="C874">
            <v>36433</v>
          </cell>
          <cell r="D874">
            <v>10</v>
          </cell>
          <cell r="E874" t="str">
            <v>Kirkby Close</v>
          </cell>
          <cell r="F874" t="str">
            <v>Cambridge</v>
          </cell>
          <cell r="G874">
            <v>0</v>
          </cell>
          <cell r="H874" t="str">
            <v>CB4 1XP</v>
          </cell>
          <cell r="I874">
            <v>35768.196330135303</v>
          </cell>
          <cell r="J874">
            <v>33600.426855581645</v>
          </cell>
          <cell r="K874">
            <v>0.01</v>
          </cell>
          <cell r="L874">
            <v>33264.422587025831</v>
          </cell>
          <cell r="M874">
            <v>20202634.320615936</v>
          </cell>
        </row>
        <row r="875">
          <cell r="A875" t="str">
            <v>JE0971</v>
          </cell>
          <cell r="B875">
            <v>36433</v>
          </cell>
          <cell r="C875">
            <v>36433</v>
          </cell>
          <cell r="D875">
            <v>2</v>
          </cell>
          <cell r="E875" t="str">
            <v>Eaton Lane</v>
          </cell>
          <cell r="F875" t="str">
            <v>Goostrey</v>
          </cell>
          <cell r="G875" t="str">
            <v>Cheshire</v>
          </cell>
          <cell r="H875" t="str">
            <v>CW4 8ND</v>
          </cell>
          <cell r="I875">
            <v>35781.162940962684</v>
          </cell>
          <cell r="J875">
            <v>33612.607611207364</v>
          </cell>
          <cell r="K875">
            <v>0.01</v>
          </cell>
          <cell r="L875">
            <v>33276.481535095292</v>
          </cell>
          <cell r="M875">
            <v>20235910.802151032</v>
          </cell>
        </row>
        <row r="876">
          <cell r="A876" t="str">
            <v>JE0684</v>
          </cell>
          <cell r="B876">
            <v>36433</v>
          </cell>
          <cell r="C876">
            <v>36433</v>
          </cell>
          <cell r="D876">
            <v>12</v>
          </cell>
          <cell r="E876" t="str">
            <v>Hurlbote Close</v>
          </cell>
          <cell r="F876" t="str">
            <v>Handforth, Wilmslow</v>
          </cell>
          <cell r="G876" t="str">
            <v>Cheshire</v>
          </cell>
          <cell r="H876" t="str">
            <v>SK9 3TF</v>
          </cell>
          <cell r="I876">
            <v>35794.143649893755</v>
          </cell>
          <cell r="J876">
            <v>33624.801610506249</v>
          </cell>
          <cell r="K876">
            <v>0.01</v>
          </cell>
          <cell r="L876">
            <v>33288.553594401186</v>
          </cell>
          <cell r="M876">
            <v>20269199.355745435</v>
          </cell>
        </row>
        <row r="877">
          <cell r="A877" t="str">
            <v>JE0539</v>
          </cell>
          <cell r="B877">
            <v>36433</v>
          </cell>
          <cell r="C877">
            <v>36433</v>
          </cell>
          <cell r="D877">
            <v>44</v>
          </cell>
          <cell r="E877" t="str">
            <v>Pont Adam Crescent</v>
          </cell>
          <cell r="F877" t="str">
            <v>Wrexham</v>
          </cell>
          <cell r="G877" t="str">
            <v>Clwyd</v>
          </cell>
          <cell r="H877" t="str">
            <v>LL14 6ED</v>
          </cell>
          <cell r="I877">
            <v>35805.309278434535</v>
          </cell>
          <cell r="J877">
            <v>33635.290534286985</v>
          </cell>
          <cell r="K877">
            <v>0.01</v>
          </cell>
          <cell r="L877">
            <v>33298.937628944113</v>
          </cell>
          <cell r="M877">
            <v>20302498.293374378</v>
          </cell>
        </row>
        <row r="878">
          <cell r="A878" t="str">
            <v>JE0850</v>
          </cell>
          <cell r="B878">
            <v>36433</v>
          </cell>
          <cell r="C878">
            <v>36433</v>
          </cell>
          <cell r="D878" t="str">
            <v>116 Quinton Lane</v>
          </cell>
          <cell r="E878" t="str">
            <v>Quinton</v>
          </cell>
          <cell r="F878" t="str">
            <v>Birmingham</v>
          </cell>
          <cell r="G878">
            <v>0</v>
          </cell>
          <cell r="H878" t="str">
            <v>B32 2TX</v>
          </cell>
          <cell r="I878">
            <v>35809.900797061375</v>
          </cell>
          <cell r="J878">
            <v>33639.603779057652</v>
          </cell>
          <cell r="K878">
            <v>0.01</v>
          </cell>
          <cell r="L878">
            <v>33303.207741267077</v>
          </cell>
          <cell r="M878">
            <v>20335801.501115646</v>
          </cell>
        </row>
        <row r="879">
          <cell r="A879" t="str">
            <v>JE0227</v>
          </cell>
          <cell r="B879">
            <v>36433</v>
          </cell>
          <cell r="C879">
            <v>36433</v>
          </cell>
          <cell r="D879">
            <v>21</v>
          </cell>
          <cell r="E879" t="str">
            <v>Deepwater Road</v>
          </cell>
          <cell r="F879" t="str">
            <v>Canvey Island</v>
          </cell>
          <cell r="G879" t="str">
            <v>Essex</v>
          </cell>
          <cell r="H879" t="str">
            <v>SS8 0LA</v>
          </cell>
          <cell r="I879">
            <v>35813.349788050284</v>
          </cell>
          <cell r="J879">
            <v>33642.843740289652</v>
          </cell>
          <cell r="K879">
            <v>0.01</v>
          </cell>
          <cell r="L879">
            <v>33306.415302886759</v>
          </cell>
          <cell r="M879">
            <v>20369107.916418534</v>
          </cell>
        </row>
        <row r="880">
          <cell r="A880" t="str">
            <v>JE0918</v>
          </cell>
          <cell r="B880">
            <v>36433</v>
          </cell>
          <cell r="C880">
            <v>36433</v>
          </cell>
          <cell r="D880">
            <v>136</v>
          </cell>
          <cell r="E880" t="str">
            <v>Berrow Road</v>
          </cell>
          <cell r="F880" t="str">
            <v>Burnham-on-Sea</v>
          </cell>
          <cell r="G880" t="str">
            <v>Somerset</v>
          </cell>
          <cell r="H880" t="str">
            <v>TA8 2PH</v>
          </cell>
          <cell r="I880">
            <v>35941.717008072592</v>
          </cell>
          <cell r="J880">
            <v>33763.431128795462</v>
          </cell>
          <cell r="K880">
            <v>0.01</v>
          </cell>
          <cell r="L880">
            <v>33425.796817507508</v>
          </cell>
          <cell r="M880">
            <v>20402533.713236041</v>
          </cell>
        </row>
        <row r="881">
          <cell r="A881" t="str">
            <v>JE1707</v>
          </cell>
          <cell r="B881">
            <v>36433</v>
          </cell>
          <cell r="C881">
            <v>36433</v>
          </cell>
          <cell r="D881">
            <v>22</v>
          </cell>
          <cell r="E881" t="str">
            <v>Andrews Place</v>
          </cell>
          <cell r="F881" t="str">
            <v>Hunstanton</v>
          </cell>
          <cell r="G881" t="str">
            <v>Norfolk</v>
          </cell>
          <cell r="H881" t="str">
            <v>PE36 5PD</v>
          </cell>
          <cell r="I881">
            <v>35954.787063354233</v>
          </cell>
          <cell r="J881">
            <v>33775.709059514578</v>
          </cell>
          <cell r="K881">
            <v>0.01</v>
          </cell>
          <cell r="L881">
            <v>33437.951968919435</v>
          </cell>
          <cell r="M881">
            <v>20435971.665204961</v>
          </cell>
        </row>
        <row r="882">
          <cell r="A882" t="str">
            <v>JE0576</v>
          </cell>
          <cell r="B882">
            <v>36433</v>
          </cell>
          <cell r="C882">
            <v>36433</v>
          </cell>
          <cell r="D882">
            <v>51</v>
          </cell>
          <cell r="E882" t="str">
            <v>Abbotts Walk</v>
          </cell>
          <cell r="F882" t="str">
            <v>Bexleyheath</v>
          </cell>
          <cell r="G882" t="str">
            <v>Kent</v>
          </cell>
          <cell r="H882" t="str">
            <v>DA7 5RL</v>
          </cell>
          <cell r="I882">
            <v>35968.939601759375</v>
          </cell>
          <cell r="J882">
            <v>33789.003868319414</v>
          </cell>
          <cell r="K882">
            <v>0.01</v>
          </cell>
          <cell r="L882">
            <v>33451.113829636219</v>
          </cell>
          <cell r="M882">
            <v>20469422.779034596</v>
          </cell>
        </row>
        <row r="883">
          <cell r="A883" t="str">
            <v>JE1089</v>
          </cell>
          <cell r="B883">
            <v>36433</v>
          </cell>
          <cell r="C883">
            <v>36433</v>
          </cell>
          <cell r="D883">
            <v>25</v>
          </cell>
          <cell r="E883" t="str">
            <v>Pensham Hill</v>
          </cell>
          <cell r="F883" t="str">
            <v>Pershore</v>
          </cell>
          <cell r="G883" t="str">
            <v>Worcestershire</v>
          </cell>
          <cell r="H883" t="str">
            <v>WR10 3HA</v>
          </cell>
          <cell r="I883">
            <v>35995.492277655496</v>
          </cell>
          <cell r="J883">
            <v>33813.94729113092</v>
          </cell>
          <cell r="K883">
            <v>0.01</v>
          </cell>
          <cell r="L883">
            <v>33475.807818219611</v>
          </cell>
          <cell r="M883">
            <v>20502898.586852815</v>
          </cell>
        </row>
        <row r="884">
          <cell r="A884" t="str">
            <v>JE2239</v>
          </cell>
          <cell r="B884">
            <v>36433</v>
          </cell>
          <cell r="C884">
            <v>36433</v>
          </cell>
          <cell r="D884">
            <v>19</v>
          </cell>
          <cell r="E884" t="str">
            <v>Bayview Road</v>
          </cell>
          <cell r="F884" t="str">
            <v>Peacehaven</v>
          </cell>
          <cell r="G884" t="str">
            <v>East Sussex</v>
          </cell>
          <cell r="H884" t="str">
            <v>BN10 8QE</v>
          </cell>
          <cell r="I884">
            <v>36023.470438742283</v>
          </cell>
          <cell r="J884">
            <v>33840.229806091236</v>
          </cell>
          <cell r="K884">
            <v>0.01</v>
          </cell>
          <cell r="L884">
            <v>33501.827508030321</v>
          </cell>
          <cell r="M884">
            <v>20536400.414360844</v>
          </cell>
        </row>
        <row r="885">
          <cell r="A885" t="str">
            <v>JE1701</v>
          </cell>
          <cell r="B885">
            <v>36433</v>
          </cell>
          <cell r="C885">
            <v>36433</v>
          </cell>
          <cell r="D885">
            <v>21</v>
          </cell>
          <cell r="E885" t="str">
            <v>Deerhurst</v>
          </cell>
          <cell r="F885" t="str">
            <v>Benfleet</v>
          </cell>
          <cell r="G885" t="str">
            <v>Essex</v>
          </cell>
          <cell r="H885" t="str">
            <v>SS7 3TE</v>
          </cell>
          <cell r="I885">
            <v>36092.285475047291</v>
          </cell>
          <cell r="J885">
            <v>33904.874234135328</v>
          </cell>
          <cell r="K885">
            <v>0.01</v>
          </cell>
          <cell r="L885">
            <v>33565.825491793978</v>
          </cell>
          <cell r="M885">
            <v>20569966.239852637</v>
          </cell>
        </row>
        <row r="886">
          <cell r="A886" t="str">
            <v>JE1078</v>
          </cell>
          <cell r="B886">
            <v>36433</v>
          </cell>
          <cell r="C886">
            <v>36433</v>
          </cell>
          <cell r="D886">
            <v>47</v>
          </cell>
          <cell r="E886" t="str">
            <v>Wellington Road</v>
          </cell>
          <cell r="F886" t="str">
            <v>Camborne</v>
          </cell>
          <cell r="G886" t="str">
            <v>Cornwall</v>
          </cell>
          <cell r="H886" t="str">
            <v>TR14 7LH</v>
          </cell>
          <cell r="I886">
            <v>36093.616691583185</v>
          </cell>
          <cell r="J886">
            <v>33906.124770881172</v>
          </cell>
          <cell r="K886">
            <v>0.01</v>
          </cell>
          <cell r="L886">
            <v>33567.063523172357</v>
          </cell>
          <cell r="M886">
            <v>20603533.30337581</v>
          </cell>
        </row>
        <row r="887">
          <cell r="A887" t="str">
            <v>TR0004</v>
          </cell>
          <cell r="B887">
            <v>36433</v>
          </cell>
          <cell r="C887">
            <v>36433</v>
          </cell>
          <cell r="D887">
            <v>42</v>
          </cell>
          <cell r="E887" t="str">
            <v>Dol Y Dderwen</v>
          </cell>
          <cell r="F887" t="str">
            <v>Carmarthen</v>
          </cell>
          <cell r="G887" t="str">
            <v>Dyfed</v>
          </cell>
          <cell r="H887" t="str">
            <v>SA33 5BE</v>
          </cell>
          <cell r="I887">
            <v>36136.535233355826</v>
          </cell>
          <cell r="J887">
            <v>33946.442188910012</v>
          </cell>
          <cell r="K887">
            <v>0.01</v>
          </cell>
          <cell r="L887">
            <v>33606.977767020915</v>
          </cell>
          <cell r="M887">
            <v>20637140.281142831</v>
          </cell>
        </row>
        <row r="888">
          <cell r="A888" t="str">
            <v>JE1360</v>
          </cell>
          <cell r="B888">
            <v>36433</v>
          </cell>
          <cell r="C888">
            <v>36433</v>
          </cell>
          <cell r="D888">
            <v>27</v>
          </cell>
          <cell r="E888" t="str">
            <v>Hillside Road</v>
          </cell>
          <cell r="F888" t="str">
            <v>Billericay</v>
          </cell>
          <cell r="G888" t="str">
            <v>Essex</v>
          </cell>
          <cell r="H888" t="str">
            <v>CM11 2DA</v>
          </cell>
          <cell r="I888">
            <v>36141.573189447488</v>
          </cell>
          <cell r="J888">
            <v>33951.174814329461</v>
          </cell>
          <cell r="K888">
            <v>0.01</v>
          </cell>
          <cell r="L888">
            <v>33611.663066186164</v>
          </cell>
          <cell r="M888">
            <v>20670751.944209017</v>
          </cell>
        </row>
        <row r="889">
          <cell r="A889" t="str">
            <v>JE1370</v>
          </cell>
          <cell r="B889">
            <v>36433</v>
          </cell>
          <cell r="C889">
            <v>36433</v>
          </cell>
          <cell r="D889">
            <v>26</v>
          </cell>
          <cell r="E889" t="str">
            <v>Dymboro Avenue</v>
          </cell>
          <cell r="F889" t="str">
            <v>Midsomer Norton</v>
          </cell>
          <cell r="G889" t="str">
            <v>Bath</v>
          </cell>
          <cell r="H889" t="str">
            <v>BA3 2QR</v>
          </cell>
          <cell r="I889">
            <v>36204.016941492635</v>
          </cell>
          <cell r="J889">
            <v>34009.834096553685</v>
          </cell>
          <cell r="K889">
            <v>0.01</v>
          </cell>
          <cell r="L889">
            <v>33669.735755588146</v>
          </cell>
          <cell r="M889">
            <v>20704421.679964606</v>
          </cell>
        </row>
        <row r="890">
          <cell r="A890" t="str">
            <v>JE0006</v>
          </cell>
          <cell r="B890">
            <v>36433</v>
          </cell>
          <cell r="C890">
            <v>36433</v>
          </cell>
          <cell r="D890">
            <v>40</v>
          </cell>
          <cell r="E890" t="str">
            <v>Vicarage Road  Milton Regis</v>
          </cell>
          <cell r="F890" t="str">
            <v>Sittingbourne</v>
          </cell>
          <cell r="G890" t="str">
            <v>Kent</v>
          </cell>
          <cell r="H890" t="str">
            <v>ME10 2BL</v>
          </cell>
          <cell r="I890">
            <v>36244.480943864619</v>
          </cell>
          <cell r="J890">
            <v>34047.845735145551</v>
          </cell>
          <cell r="K890">
            <v>0.01</v>
          </cell>
          <cell r="L890">
            <v>33707.367277794096</v>
          </cell>
          <cell r="M890">
            <v>20738129.047242399</v>
          </cell>
        </row>
        <row r="891">
          <cell r="A891" t="str">
            <v>JE1506</v>
          </cell>
          <cell r="B891">
            <v>36433</v>
          </cell>
          <cell r="C891">
            <v>36433</v>
          </cell>
          <cell r="D891" t="str">
            <v>The Springs</v>
          </cell>
          <cell r="E891" t="str">
            <v>113 Main Road</v>
          </cell>
          <cell r="F891" t="str">
            <v>Hundleby</v>
          </cell>
          <cell r="G891" t="str">
            <v>Lincolnshire</v>
          </cell>
          <cell r="H891" t="str">
            <v>PE23 5NQ</v>
          </cell>
          <cell r="I891">
            <v>36282.824636317877</v>
          </cell>
          <cell r="J891">
            <v>34083.865567450128</v>
          </cell>
          <cell r="K891">
            <v>0.01</v>
          </cell>
          <cell r="L891">
            <v>33743.026911775625</v>
          </cell>
          <cell r="M891">
            <v>20771872.074154176</v>
          </cell>
        </row>
        <row r="892">
          <cell r="A892" t="str">
            <v>JE1982</v>
          </cell>
          <cell r="B892">
            <v>36433</v>
          </cell>
          <cell r="C892">
            <v>36433</v>
          </cell>
          <cell r="D892">
            <v>4</v>
          </cell>
          <cell r="E892" t="str">
            <v>Ridgeway Drive</v>
          </cell>
          <cell r="F892" t="str">
            <v>Wolverhampton</v>
          </cell>
          <cell r="G892" t="str">
            <v>West Midlands</v>
          </cell>
          <cell r="H892" t="str">
            <v>WV4 5NU</v>
          </cell>
          <cell r="I892">
            <v>36319.918791372387</v>
          </cell>
          <cell r="J892">
            <v>34118.71159189527</v>
          </cell>
          <cell r="K892">
            <v>0.01</v>
          </cell>
          <cell r="L892">
            <v>33777.524475976315</v>
          </cell>
          <cell r="M892">
            <v>20805649.598630153</v>
          </cell>
        </row>
        <row r="893">
          <cell r="A893" t="str">
            <v>JE0796</v>
          </cell>
          <cell r="B893">
            <v>36433</v>
          </cell>
          <cell r="C893">
            <v>36433</v>
          </cell>
          <cell r="D893">
            <v>39</v>
          </cell>
          <cell r="E893" t="str">
            <v>Heron Gardens</v>
          </cell>
          <cell r="F893" t="str">
            <v>Stalham</v>
          </cell>
          <cell r="G893" t="str">
            <v>Norfolk</v>
          </cell>
          <cell r="H893" t="str">
            <v>NR12 9PL</v>
          </cell>
          <cell r="I893">
            <v>36335.91585829488</v>
          </cell>
          <cell r="J893">
            <v>34133.739139610341</v>
          </cell>
          <cell r="K893">
            <v>0.01</v>
          </cell>
          <cell r="L893">
            <v>33792.401748214237</v>
          </cell>
          <cell r="M893">
            <v>20839442.000378367</v>
          </cell>
        </row>
        <row r="894">
          <cell r="A894" t="str">
            <v>JE0936</v>
          </cell>
          <cell r="B894">
            <v>36433</v>
          </cell>
          <cell r="C894">
            <v>36433</v>
          </cell>
          <cell r="D894">
            <v>426</v>
          </cell>
          <cell r="E894" t="str">
            <v>Warrington Road</v>
          </cell>
          <cell r="F894" t="str">
            <v>Culcheth</v>
          </cell>
          <cell r="G894" t="str">
            <v>Nr Warrington</v>
          </cell>
          <cell r="H894" t="str">
            <v>WA3 5SN</v>
          </cell>
          <cell r="I894">
            <v>36380.077785829089</v>
          </cell>
          <cell r="J894">
            <v>34175.224586687931</v>
          </cell>
          <cell r="K894">
            <v>0.01</v>
          </cell>
          <cell r="L894">
            <v>33833.472340821048</v>
          </cell>
          <cell r="M894">
            <v>20873275.472719189</v>
          </cell>
        </row>
        <row r="895">
          <cell r="A895" t="str">
            <v>JE0289</v>
          </cell>
          <cell r="B895">
            <v>36433</v>
          </cell>
          <cell r="C895">
            <v>36433</v>
          </cell>
          <cell r="D895">
            <v>52</v>
          </cell>
          <cell r="E895" t="str">
            <v>Manor Road</v>
          </cell>
          <cell r="F895" t="str">
            <v>Barton-Le-Clay</v>
          </cell>
          <cell r="G895" t="str">
            <v>Bedfordshire</v>
          </cell>
          <cell r="H895" t="str">
            <v>MK45 4NP</v>
          </cell>
          <cell r="I895">
            <v>36391.644935861485</v>
          </cell>
          <cell r="J895">
            <v>34186.09069732442</v>
          </cell>
          <cell r="K895">
            <v>0.01</v>
          </cell>
          <cell r="L895">
            <v>33844.229790351179</v>
          </cell>
          <cell r="M895">
            <v>20907119.702509541</v>
          </cell>
        </row>
        <row r="896">
          <cell r="A896" t="str">
            <v>JE2282</v>
          </cell>
          <cell r="B896">
            <v>36433</v>
          </cell>
          <cell r="C896">
            <v>36433</v>
          </cell>
          <cell r="D896">
            <v>11</v>
          </cell>
          <cell r="E896" t="str">
            <v>Mendip Close</v>
          </cell>
          <cell r="F896" t="str">
            <v>Verwood</v>
          </cell>
          <cell r="G896" t="str">
            <v>Dorset</v>
          </cell>
          <cell r="H896" t="str">
            <v>BH31 6UE</v>
          </cell>
          <cell r="I896">
            <v>36437.091331613847</v>
          </cell>
          <cell r="J896">
            <v>34228.782766061486</v>
          </cell>
          <cell r="K896">
            <v>0.01</v>
          </cell>
          <cell r="L896">
            <v>33886.494938400872</v>
          </cell>
          <cell r="M896">
            <v>20941006.197447941</v>
          </cell>
        </row>
        <row r="897">
          <cell r="A897" t="str">
            <v>JE1806</v>
          </cell>
          <cell r="B897">
            <v>36433</v>
          </cell>
          <cell r="C897">
            <v>36433</v>
          </cell>
          <cell r="D897">
            <v>7</v>
          </cell>
          <cell r="E897" t="str">
            <v>Edale Way</v>
          </cell>
          <cell r="F897" t="str">
            <v>Cookridge Towers</v>
          </cell>
          <cell r="G897" t="str">
            <v>Leeds</v>
          </cell>
          <cell r="H897" t="str">
            <v>LS16 6SD</v>
          </cell>
          <cell r="I897">
            <v>36457.11018506559</v>
          </cell>
          <cell r="J897">
            <v>34247.588355667671</v>
          </cell>
          <cell r="K897">
            <v>0.01</v>
          </cell>
          <cell r="L897">
            <v>33905.112472110995</v>
          </cell>
          <cell r="M897">
            <v>20974911.30992005</v>
          </cell>
        </row>
        <row r="898">
          <cell r="A898" t="str">
            <v>JE0893</v>
          </cell>
          <cell r="B898">
            <v>36433</v>
          </cell>
          <cell r="C898">
            <v>36433</v>
          </cell>
          <cell r="D898">
            <v>21</v>
          </cell>
          <cell r="E898" t="str">
            <v>Mountbatten Close</v>
          </cell>
          <cell r="F898" t="str">
            <v>Yate</v>
          </cell>
          <cell r="G898" t="str">
            <v>South Glos</v>
          </cell>
          <cell r="H898" t="str">
            <v>BS17 5TD</v>
          </cell>
          <cell r="I898">
            <v>36461.05682312361</v>
          </cell>
          <cell r="J898">
            <v>34251.295803540357</v>
          </cell>
          <cell r="K898">
            <v>0.01</v>
          </cell>
          <cell r="L898">
            <v>33908.782845504953</v>
          </cell>
          <cell r="M898">
            <v>21008820.092765555</v>
          </cell>
        </row>
        <row r="899">
          <cell r="A899" t="str">
            <v>JE0201</v>
          </cell>
          <cell r="B899">
            <v>36433</v>
          </cell>
          <cell r="C899">
            <v>36433</v>
          </cell>
          <cell r="D899">
            <v>98</v>
          </cell>
          <cell r="E899" t="str">
            <v>St James Avenue</v>
          </cell>
          <cell r="F899" t="str">
            <v>Chester</v>
          </cell>
          <cell r="G899">
            <v>0</v>
          </cell>
          <cell r="H899" t="str">
            <v>CH2 1NL</v>
          </cell>
          <cell r="I899">
            <v>36461.290133273316</v>
          </cell>
          <cell r="J899">
            <v>34251.514973680998</v>
          </cell>
          <cell r="K899">
            <v>0.01</v>
          </cell>
          <cell r="L899">
            <v>33908.999823944185</v>
          </cell>
          <cell r="M899">
            <v>21042729.092589498</v>
          </cell>
        </row>
        <row r="900">
          <cell r="A900" t="str">
            <v>JE0993</v>
          </cell>
          <cell r="B900">
            <v>36433</v>
          </cell>
          <cell r="C900">
            <v>36433</v>
          </cell>
          <cell r="D900">
            <v>18</v>
          </cell>
          <cell r="E900" t="str">
            <v>Farm Drive</v>
          </cell>
          <cell r="F900" t="str">
            <v>Croydon</v>
          </cell>
          <cell r="G900" t="str">
            <v>Surrey</v>
          </cell>
          <cell r="H900" t="str">
            <v>CR0 8HR</v>
          </cell>
          <cell r="I900">
            <v>36506.268903625161</v>
          </cell>
          <cell r="J900">
            <v>34293.767757950911</v>
          </cell>
          <cell r="K900">
            <v>0.01</v>
          </cell>
          <cell r="L900">
            <v>33950.830080371401</v>
          </cell>
          <cell r="M900">
            <v>21076679.922669869</v>
          </cell>
        </row>
        <row r="901">
          <cell r="A901" t="str">
            <v>JE1598</v>
          </cell>
          <cell r="B901">
            <v>36433</v>
          </cell>
          <cell r="C901">
            <v>36433</v>
          </cell>
          <cell r="D901" t="str">
            <v>11 Brunswick Park Gardens</v>
          </cell>
          <cell r="E901" t="str">
            <v>Brunswick Park Gardens</v>
          </cell>
          <cell r="F901" t="str">
            <v>London</v>
          </cell>
          <cell r="G901">
            <v>0</v>
          </cell>
          <cell r="H901" t="str">
            <v>N11 1EJ</v>
          </cell>
          <cell r="I901">
            <v>36511.478733314922</v>
          </cell>
          <cell r="J901">
            <v>34298.661840386747</v>
          </cell>
          <cell r="K901">
            <v>0.01</v>
          </cell>
          <cell r="L901">
            <v>33955.675221982878</v>
          </cell>
          <cell r="M901">
            <v>21110635.597891852</v>
          </cell>
        </row>
        <row r="902">
          <cell r="A902" t="str">
            <v>JE1402</v>
          </cell>
          <cell r="B902">
            <v>36433</v>
          </cell>
          <cell r="C902">
            <v>36433</v>
          </cell>
          <cell r="D902" t="str">
            <v>Arncliffe</v>
          </cell>
          <cell r="E902" t="str">
            <v>72 Marsden Road</v>
          </cell>
          <cell r="F902" t="str">
            <v>South Shields</v>
          </cell>
          <cell r="G902" t="str">
            <v>Tyne and Wear</v>
          </cell>
          <cell r="H902" t="str">
            <v>NE34 6DU</v>
          </cell>
          <cell r="I902">
            <v>36558.343816216453</v>
          </cell>
          <cell r="J902">
            <v>34342.686615233637</v>
          </cell>
          <cell r="K902">
            <v>0.01</v>
          </cell>
          <cell r="L902">
            <v>33999.259749081299</v>
          </cell>
          <cell r="M902">
            <v>21144634.857640933</v>
          </cell>
        </row>
        <row r="903">
          <cell r="A903" t="str">
            <v>JE2415</v>
          </cell>
          <cell r="B903">
            <v>36433</v>
          </cell>
          <cell r="C903">
            <v>36433</v>
          </cell>
          <cell r="D903">
            <v>16</v>
          </cell>
          <cell r="E903" t="str">
            <v>Hayward Avenue</v>
          </cell>
          <cell r="F903" t="str">
            <v>Ryde</v>
          </cell>
          <cell r="G903" t="str">
            <v>Isle of Wight</v>
          </cell>
          <cell r="H903" t="str">
            <v>PO33 1AS</v>
          </cell>
          <cell r="I903">
            <v>36571.249634584827</v>
          </cell>
          <cell r="J903">
            <v>34354.810262791805</v>
          </cell>
          <cell r="K903">
            <v>0.01</v>
          </cell>
          <cell r="L903">
            <v>34011.262160163889</v>
          </cell>
          <cell r="M903">
            <v>21178646.119801097</v>
          </cell>
        </row>
        <row r="904">
          <cell r="A904" t="str">
            <v>JE1353</v>
          </cell>
          <cell r="B904">
            <v>36433</v>
          </cell>
          <cell r="C904">
            <v>36433</v>
          </cell>
          <cell r="D904">
            <v>14</v>
          </cell>
          <cell r="E904" t="str">
            <v>Stockfield Avenue</v>
          </cell>
          <cell r="F904" t="str">
            <v>Hoddesdon</v>
          </cell>
          <cell r="G904" t="str">
            <v>Hertfordshire</v>
          </cell>
          <cell r="H904" t="str">
            <v>EN11 9JF</v>
          </cell>
          <cell r="I904">
            <v>36624.65234478216</v>
          </cell>
          <cell r="J904">
            <v>34404.976445098386</v>
          </cell>
          <cell r="K904">
            <v>0.01</v>
          </cell>
          <cell r="L904">
            <v>34060.926680647404</v>
          </cell>
          <cell r="M904">
            <v>21212707.046481743</v>
          </cell>
        </row>
        <row r="905">
          <cell r="A905" t="str">
            <v>JE0240</v>
          </cell>
          <cell r="B905">
            <v>36433</v>
          </cell>
          <cell r="C905">
            <v>36433</v>
          </cell>
          <cell r="D905" t="str">
            <v>Quarry End</v>
          </cell>
          <cell r="E905" t="str">
            <v>21 Bawtry Road</v>
          </cell>
          <cell r="F905" t="str">
            <v>Wickersley, Rotherham</v>
          </cell>
          <cell r="G905" t="str">
            <v>South Yorkshire</v>
          </cell>
          <cell r="H905" t="str">
            <v>S66 2BB</v>
          </cell>
          <cell r="I905">
            <v>36631.414547379209</v>
          </cell>
          <cell r="J905">
            <v>34411.328817235015</v>
          </cell>
          <cell r="K905">
            <v>0.01</v>
          </cell>
          <cell r="L905">
            <v>34067.215529062662</v>
          </cell>
          <cell r="M905">
            <v>21246774.262010805</v>
          </cell>
        </row>
        <row r="906">
          <cell r="A906" t="str">
            <v>JE0332</v>
          </cell>
          <cell r="B906">
            <v>36433</v>
          </cell>
          <cell r="C906">
            <v>36433</v>
          </cell>
          <cell r="D906" t="str">
            <v>Fourways Residential Home</v>
          </cell>
          <cell r="E906" t="str">
            <v>Mason Avenue</v>
          </cell>
          <cell r="F906" t="str">
            <v>Leamington Spa</v>
          </cell>
          <cell r="G906" t="str">
            <v>Warwickshire</v>
          </cell>
          <cell r="H906" t="str">
            <v>CV32 7PE</v>
          </cell>
          <cell r="I906">
            <v>36642.836072952297</v>
          </cell>
          <cell r="J906">
            <v>34422.058129137004</v>
          </cell>
          <cell r="K906">
            <v>0.01</v>
          </cell>
          <cell r="L906">
            <v>34077.837547845636</v>
          </cell>
          <cell r="M906">
            <v>21280852.099558651</v>
          </cell>
        </row>
        <row r="907">
          <cell r="A907" t="str">
            <v>JE2226</v>
          </cell>
          <cell r="B907">
            <v>36433</v>
          </cell>
          <cell r="C907">
            <v>36433</v>
          </cell>
          <cell r="D907">
            <v>10</v>
          </cell>
          <cell r="E907" t="str">
            <v>Frampton Road, Pimperne</v>
          </cell>
          <cell r="F907" t="str">
            <v>Blandford Forum</v>
          </cell>
          <cell r="G907" t="str">
            <v>Dorset</v>
          </cell>
          <cell r="H907" t="str">
            <v>DT11 8UU</v>
          </cell>
          <cell r="I907">
            <v>36652.661575609462</v>
          </cell>
          <cell r="J907">
            <v>34431.288146784646</v>
          </cell>
          <cell r="K907">
            <v>0.01</v>
          </cell>
          <cell r="L907">
            <v>34086.975265316796</v>
          </cell>
          <cell r="M907">
            <v>21314939.074823968</v>
          </cell>
        </row>
        <row r="908">
          <cell r="A908" t="str">
            <v>JE0198</v>
          </cell>
          <cell r="B908">
            <v>36433</v>
          </cell>
          <cell r="C908">
            <v>36433</v>
          </cell>
          <cell r="D908" t="str">
            <v>Coromandel</v>
          </cell>
          <cell r="E908" t="str">
            <v>1 Gwscwm Road</v>
          </cell>
          <cell r="F908" t="str">
            <v>Burry Port</v>
          </cell>
          <cell r="G908" t="str">
            <v>Dyfed</v>
          </cell>
          <cell r="H908" t="str">
            <v>SA16 0BS</v>
          </cell>
          <cell r="I908">
            <v>36673.527563913638</v>
          </cell>
          <cell r="J908">
            <v>34450.889529737047</v>
          </cell>
          <cell r="K908">
            <v>0.01</v>
          </cell>
          <cell r="L908">
            <v>34106.38063443968</v>
          </cell>
          <cell r="M908">
            <v>21349045.455458406</v>
          </cell>
        </row>
        <row r="909">
          <cell r="A909" t="str">
            <v>JE0304</v>
          </cell>
          <cell r="B909">
            <v>36433</v>
          </cell>
          <cell r="C909">
            <v>36433</v>
          </cell>
          <cell r="D909">
            <v>14</v>
          </cell>
          <cell r="E909" t="str">
            <v>Brockworth Crescent</v>
          </cell>
          <cell r="F909" t="str">
            <v>Bristol</v>
          </cell>
          <cell r="G909" t="str">
            <v>Avon</v>
          </cell>
          <cell r="H909" t="str">
            <v>BS16 1HQ</v>
          </cell>
          <cell r="I909">
            <v>36736.423315686792</v>
          </cell>
          <cell r="J909">
            <v>34509.973417766385</v>
          </cell>
          <cell r="K909">
            <v>0.01</v>
          </cell>
          <cell r="L909">
            <v>34164.873683588718</v>
          </cell>
          <cell r="M909">
            <v>21383210.329141997</v>
          </cell>
        </row>
        <row r="910">
          <cell r="A910" t="str">
            <v>JE1703</v>
          </cell>
          <cell r="B910">
            <v>36433</v>
          </cell>
          <cell r="C910">
            <v>36433</v>
          </cell>
          <cell r="D910" t="str">
            <v>Isfryn</v>
          </cell>
          <cell r="E910" t="str">
            <v>Pentregat</v>
          </cell>
          <cell r="F910" t="str">
            <v>Plwmp  Llandysul</v>
          </cell>
          <cell r="G910" t="str">
            <v>Ceredigion</v>
          </cell>
          <cell r="H910" t="str">
            <v>SA44 6HN</v>
          </cell>
          <cell r="I910">
            <v>36794.380754416379</v>
          </cell>
          <cell r="J910">
            <v>34564.418284451749</v>
          </cell>
          <cell r="K910">
            <v>0.01</v>
          </cell>
          <cell r="L910">
            <v>34218.774101607232</v>
          </cell>
          <cell r="M910">
            <v>21417429.103243604</v>
          </cell>
        </row>
        <row r="911">
          <cell r="A911" t="str">
            <v>JE1337</v>
          </cell>
          <cell r="B911">
            <v>36433</v>
          </cell>
          <cell r="C911">
            <v>36433</v>
          </cell>
          <cell r="D911">
            <v>5</v>
          </cell>
          <cell r="E911" t="str">
            <v>Salisbury Drive</v>
          </cell>
          <cell r="F911" t="str">
            <v>Cannock</v>
          </cell>
          <cell r="G911" t="str">
            <v>Staffordshire</v>
          </cell>
          <cell r="H911" t="str">
            <v>WS12 5YW</v>
          </cell>
          <cell r="I911">
            <v>36804.594226593079</v>
          </cell>
          <cell r="J911">
            <v>34574.012758314711</v>
          </cell>
          <cell r="K911">
            <v>0.01</v>
          </cell>
          <cell r="L911">
            <v>34228.272630731561</v>
          </cell>
          <cell r="M911">
            <v>21451657.375874337</v>
          </cell>
        </row>
        <row r="912">
          <cell r="A912" t="str">
            <v>JE2104</v>
          </cell>
          <cell r="B912">
            <v>36433</v>
          </cell>
          <cell r="C912">
            <v>36433</v>
          </cell>
          <cell r="D912">
            <v>248</v>
          </cell>
          <cell r="E912" t="str">
            <v>Fennycroft Road</v>
          </cell>
          <cell r="F912" t="str">
            <v>Hemel Hempstead</v>
          </cell>
          <cell r="G912" t="str">
            <v>Hertfordshire</v>
          </cell>
          <cell r="H912" t="str">
            <v>HP1 3NP</v>
          </cell>
          <cell r="I912">
            <v>36819.366714067895</v>
          </cell>
          <cell r="J912">
            <v>34587.889943518327</v>
          </cell>
          <cell r="K912">
            <v>0.01</v>
          </cell>
          <cell r="L912">
            <v>34242.011044083141</v>
          </cell>
          <cell r="M912">
            <v>21485899.386918418</v>
          </cell>
        </row>
        <row r="913">
          <cell r="A913" t="str">
            <v>JE1872</v>
          </cell>
          <cell r="B913">
            <v>36433</v>
          </cell>
          <cell r="C913">
            <v>36433</v>
          </cell>
          <cell r="D913" t="str">
            <v>3 Oxford Villas</v>
          </cell>
          <cell r="E913" t="str">
            <v>Oxford Road</v>
          </cell>
          <cell r="F913" t="str">
            <v>Hay-on-wye</v>
          </cell>
          <cell r="G913" t="str">
            <v>Hereford</v>
          </cell>
          <cell r="H913" t="str">
            <v>HR3 5BW</v>
          </cell>
          <cell r="I913">
            <v>36828.148748812739</v>
          </cell>
          <cell r="J913">
            <v>34596.13973373318</v>
          </cell>
          <cell r="K913">
            <v>0.01</v>
          </cell>
          <cell r="L913">
            <v>34250.178336395846</v>
          </cell>
          <cell r="M913">
            <v>21520149.565254815</v>
          </cell>
        </row>
        <row r="914">
          <cell r="A914" t="str">
            <v>JE2130</v>
          </cell>
          <cell r="B914">
            <v>36433</v>
          </cell>
          <cell r="C914">
            <v>36433</v>
          </cell>
          <cell r="D914" t="str">
            <v>23 White Hart Lane</v>
          </cell>
          <cell r="E914" t="str">
            <v>Portchester</v>
          </cell>
          <cell r="F914" t="str">
            <v>Fareham</v>
          </cell>
          <cell r="G914" t="str">
            <v>Hampshire</v>
          </cell>
          <cell r="H914" t="str">
            <v>PO16 9BL</v>
          </cell>
          <cell r="I914">
            <v>36892.662437077903</v>
          </cell>
          <cell r="J914">
            <v>34656.743501497418</v>
          </cell>
          <cell r="K914">
            <v>0.01</v>
          </cell>
          <cell r="L914">
            <v>34310.176066482447</v>
          </cell>
          <cell r="M914">
            <v>21554459.741321299</v>
          </cell>
        </row>
        <row r="915">
          <cell r="A915" t="str">
            <v>JE0409</v>
          </cell>
          <cell r="B915">
            <v>36433</v>
          </cell>
          <cell r="C915">
            <v>36433</v>
          </cell>
          <cell r="D915">
            <v>20</v>
          </cell>
          <cell r="E915" t="str">
            <v>Sibley Close</v>
          </cell>
          <cell r="F915" t="str">
            <v>Luton</v>
          </cell>
          <cell r="G915">
            <v>0</v>
          </cell>
          <cell r="H915" t="str">
            <v>LU2 9AQ</v>
          </cell>
          <cell r="I915">
            <v>36935.364742606129</v>
          </cell>
          <cell r="J915">
            <v>34696.857788508787</v>
          </cell>
          <cell r="K915">
            <v>0.01</v>
          </cell>
          <cell r="L915">
            <v>34349.889210623696</v>
          </cell>
          <cell r="M915">
            <v>21588809.630531922</v>
          </cell>
        </row>
        <row r="916">
          <cell r="A916" t="str">
            <v>JE1828</v>
          </cell>
          <cell r="B916">
            <v>36433</v>
          </cell>
          <cell r="C916">
            <v>36433</v>
          </cell>
          <cell r="D916" t="str">
            <v>2 Garwood Close</v>
          </cell>
          <cell r="E916" t="str">
            <v>Churchill Park</v>
          </cell>
          <cell r="F916" t="str">
            <v>King's Lynn</v>
          </cell>
          <cell r="G916" t="str">
            <v>Norfolk</v>
          </cell>
          <cell r="H916" t="str">
            <v>PE30 4UP</v>
          </cell>
          <cell r="I916">
            <v>36971.088433865312</v>
          </cell>
          <cell r="J916">
            <v>34730.416407570447</v>
          </cell>
          <cell r="K916">
            <v>0.01</v>
          </cell>
          <cell r="L916">
            <v>34383.112243494739</v>
          </cell>
          <cell r="M916">
            <v>21623192.742775418</v>
          </cell>
        </row>
        <row r="917">
          <cell r="A917" t="str">
            <v>JE0069</v>
          </cell>
          <cell r="B917">
            <v>36433</v>
          </cell>
          <cell r="C917">
            <v>36433</v>
          </cell>
          <cell r="D917">
            <v>3</v>
          </cell>
          <cell r="E917" t="str">
            <v>Ash Grove</v>
          </cell>
          <cell r="F917" t="str">
            <v>Garstang</v>
          </cell>
          <cell r="G917" t="str">
            <v>Preston</v>
          </cell>
          <cell r="H917" t="str">
            <v>PR3 1FQ</v>
          </cell>
          <cell r="I917">
            <v>36992.402039710141</v>
          </cell>
          <cell r="J917">
            <v>34750.438279727707</v>
          </cell>
          <cell r="K917">
            <v>0.01</v>
          </cell>
          <cell r="L917">
            <v>34402.93389693043</v>
          </cell>
          <cell r="M917">
            <v>21657595.676672347</v>
          </cell>
        </row>
        <row r="918">
          <cell r="A918" t="str">
            <v>JE0112</v>
          </cell>
          <cell r="B918">
            <v>36433</v>
          </cell>
          <cell r="C918">
            <v>36433</v>
          </cell>
          <cell r="D918">
            <v>51</v>
          </cell>
          <cell r="E918" t="str">
            <v>Stafford Way</v>
          </cell>
          <cell r="F918" t="str">
            <v>Winkleigh</v>
          </cell>
          <cell r="G918" t="str">
            <v>Devon</v>
          </cell>
          <cell r="H918" t="str">
            <v>EX19 8PY</v>
          </cell>
          <cell r="I918">
            <v>37016.739307948999</v>
          </cell>
          <cell r="J918">
            <v>34773.300562012693</v>
          </cell>
          <cell r="K918">
            <v>0.01</v>
          </cell>
          <cell r="L918">
            <v>34425.567556392569</v>
          </cell>
          <cell r="M918">
            <v>21692021.244228739</v>
          </cell>
        </row>
        <row r="919">
          <cell r="A919" t="str">
            <v>JE0312</v>
          </cell>
          <cell r="B919">
            <v>36433</v>
          </cell>
          <cell r="C919">
            <v>36433</v>
          </cell>
          <cell r="D919">
            <v>30</v>
          </cell>
          <cell r="E919" t="str">
            <v>Wade Reach</v>
          </cell>
          <cell r="F919" t="str">
            <v>Walton on the Naze</v>
          </cell>
          <cell r="G919" t="str">
            <v>Essex</v>
          </cell>
          <cell r="H919" t="str">
            <v>CO14 8RE</v>
          </cell>
          <cell r="I919">
            <v>37035.031401023516</v>
          </cell>
          <cell r="J919">
            <v>34790.484043385732</v>
          </cell>
          <cell r="K919">
            <v>0.01</v>
          </cell>
          <cell r="L919">
            <v>34442.579202951871</v>
          </cell>
          <cell r="M919">
            <v>21726463.823431693</v>
          </cell>
        </row>
        <row r="920">
          <cell r="A920" t="str">
            <v>JE0914</v>
          </cell>
          <cell r="B920">
            <v>36433</v>
          </cell>
          <cell r="C920">
            <v>36433</v>
          </cell>
          <cell r="D920">
            <v>12</v>
          </cell>
          <cell r="E920" t="str">
            <v>Treebys Avenue</v>
          </cell>
          <cell r="F920" t="str">
            <v>Guildford</v>
          </cell>
          <cell r="G920" t="str">
            <v>Surrey</v>
          </cell>
          <cell r="H920" t="str">
            <v>GU4 7NT</v>
          </cell>
          <cell r="I920">
            <v>37050.592690240468</v>
          </cell>
          <cell r="J920">
            <v>34805.10222416529</v>
          </cell>
          <cell r="K920">
            <v>0.01</v>
          </cell>
          <cell r="L920">
            <v>34457.051201923634</v>
          </cell>
          <cell r="M920">
            <v>21760920.874633618</v>
          </cell>
        </row>
        <row r="921">
          <cell r="A921" t="str">
            <v>JE2037</v>
          </cell>
          <cell r="B921">
            <v>36433</v>
          </cell>
          <cell r="C921">
            <v>36433</v>
          </cell>
          <cell r="D921" t="str">
            <v>1 Ffordd Owen</v>
          </cell>
          <cell r="E921" t="str">
            <v>St Davids</v>
          </cell>
          <cell r="F921" t="str">
            <v>Haverfordwest</v>
          </cell>
          <cell r="G921" t="str">
            <v>Dyfed</v>
          </cell>
          <cell r="H921" t="str">
            <v>SA62 6RT</v>
          </cell>
          <cell r="I921">
            <v>37069.268468523609</v>
          </cell>
          <cell r="J921">
            <v>34822.64613709793</v>
          </cell>
          <cell r="K921">
            <v>0.01</v>
          </cell>
          <cell r="L921">
            <v>34474.419675726953</v>
          </cell>
          <cell r="M921">
            <v>21795395.294309344</v>
          </cell>
        </row>
        <row r="922">
          <cell r="A922" t="str">
            <v>JE1666</v>
          </cell>
          <cell r="B922">
            <v>36433</v>
          </cell>
          <cell r="C922">
            <v>36433</v>
          </cell>
          <cell r="D922" t="str">
            <v>Tawnys</v>
          </cell>
          <cell r="E922" t="str">
            <v>2 Well Meadow</v>
          </cell>
          <cell r="F922" t="str">
            <v>Burbage</v>
          </cell>
          <cell r="G922" t="str">
            <v>Marlborough, Wiltshire</v>
          </cell>
          <cell r="H922" t="str">
            <v>SN8 3AD</v>
          </cell>
          <cell r="I922">
            <v>37175.332256187794</v>
          </cell>
          <cell r="J922">
            <v>34922.281816418836</v>
          </cell>
          <cell r="K922">
            <v>0.01</v>
          </cell>
          <cell r="L922">
            <v>34573.058998254644</v>
          </cell>
          <cell r="M922">
            <v>21829968.353307597</v>
          </cell>
        </row>
        <row r="923">
          <cell r="A923" t="str">
            <v>JE0459</v>
          </cell>
          <cell r="B923">
            <v>36433</v>
          </cell>
          <cell r="C923">
            <v>36433</v>
          </cell>
          <cell r="D923">
            <v>7</v>
          </cell>
          <cell r="E923" t="str">
            <v>Marnham Crescent</v>
          </cell>
          <cell r="F923" t="str">
            <v>Greenford</v>
          </cell>
          <cell r="G923" t="str">
            <v>Middlesex</v>
          </cell>
          <cell r="H923" t="str">
            <v>UB6 9SN</v>
          </cell>
          <cell r="I923">
            <v>37313.036468111946</v>
          </cell>
          <cell r="J923">
            <v>35051.640318529397</v>
          </cell>
          <cell r="K923">
            <v>0.01</v>
          </cell>
          <cell r="L923">
            <v>34701.123915344106</v>
          </cell>
          <cell r="M923">
            <v>21864669.477222942</v>
          </cell>
        </row>
        <row r="924">
          <cell r="A924" t="str">
            <v>JE1612</v>
          </cell>
          <cell r="B924">
            <v>36433</v>
          </cell>
          <cell r="C924">
            <v>36433</v>
          </cell>
          <cell r="D924">
            <v>265</v>
          </cell>
          <cell r="E924" t="str">
            <v>Norbreck Road</v>
          </cell>
          <cell r="F924" t="str">
            <v>Thornton-Cleveleys</v>
          </cell>
          <cell r="G924" t="str">
            <v>Lancashire</v>
          </cell>
          <cell r="H924" t="str">
            <v>FY5 1PE</v>
          </cell>
          <cell r="I924">
            <v>37346.560895918927</v>
          </cell>
          <cell r="J924">
            <v>35083.132962832933</v>
          </cell>
          <cell r="K924">
            <v>0.01</v>
          </cell>
          <cell r="L924">
            <v>34732.301633204603</v>
          </cell>
          <cell r="M924">
            <v>21899401.778856147</v>
          </cell>
        </row>
        <row r="925">
          <cell r="A925" t="str">
            <v>JE1327</v>
          </cell>
          <cell r="B925">
            <v>36433</v>
          </cell>
          <cell r="C925">
            <v>36433</v>
          </cell>
          <cell r="D925" t="str">
            <v>32 Wade Close</v>
          </cell>
          <cell r="E925" t="str">
            <v>Langney Point</v>
          </cell>
          <cell r="F925" t="str">
            <v>Eastbourne</v>
          </cell>
          <cell r="G925" t="str">
            <v>East Sussex</v>
          </cell>
          <cell r="H925" t="str">
            <v>BN23 6AW</v>
          </cell>
          <cell r="I925">
            <v>37371.779192054535</v>
          </cell>
          <cell r="J925">
            <v>35106.822877384562</v>
          </cell>
          <cell r="K925">
            <v>0.01</v>
          </cell>
          <cell r="L925">
            <v>34755.754648610717</v>
          </cell>
          <cell r="M925">
            <v>21934157.533504758</v>
          </cell>
        </row>
        <row r="926">
          <cell r="A926" t="str">
            <v>JE0096</v>
          </cell>
          <cell r="B926">
            <v>36433</v>
          </cell>
          <cell r="C926">
            <v>36433</v>
          </cell>
          <cell r="D926">
            <v>14</v>
          </cell>
          <cell r="E926" t="str">
            <v>Courtfields</v>
          </cell>
          <cell r="F926" t="str">
            <v>Swaffham</v>
          </cell>
          <cell r="G926" t="str">
            <v>Norfolk</v>
          </cell>
          <cell r="H926" t="str">
            <v>PE37 7ET</v>
          </cell>
          <cell r="I926">
            <v>37513.337122567915</v>
          </cell>
          <cell r="J926">
            <v>35239.801539381973</v>
          </cell>
          <cell r="K926">
            <v>0.01</v>
          </cell>
          <cell r="L926">
            <v>34887.403523988156</v>
          </cell>
          <cell r="M926">
            <v>21969044.937028747</v>
          </cell>
        </row>
        <row r="927">
          <cell r="A927" t="str">
            <v>JE2457</v>
          </cell>
          <cell r="B927">
            <v>36433</v>
          </cell>
          <cell r="C927">
            <v>36433</v>
          </cell>
          <cell r="D927" t="str">
            <v>Harlyn</v>
          </cell>
          <cell r="E927" t="str">
            <v>Stevenstone Gardens</v>
          </cell>
          <cell r="F927" t="str">
            <v>St Giles</v>
          </cell>
          <cell r="G927" t="str">
            <v>Devon</v>
          </cell>
          <cell r="H927" t="str">
            <v>EX38 7HY</v>
          </cell>
          <cell r="I927">
            <v>37515.478140207844</v>
          </cell>
          <cell r="J927">
            <v>35241.812798377068</v>
          </cell>
          <cell r="K927">
            <v>0.01</v>
          </cell>
          <cell r="L927">
            <v>34889.394670393296</v>
          </cell>
          <cell r="M927">
            <v>22003934.33169914</v>
          </cell>
        </row>
        <row r="928">
          <cell r="A928" t="str">
            <v>JE1959</v>
          </cell>
          <cell r="B928">
            <v>36433</v>
          </cell>
          <cell r="C928">
            <v>36433</v>
          </cell>
          <cell r="D928">
            <v>13</v>
          </cell>
          <cell r="E928" t="str">
            <v>Monks Drive</v>
          </cell>
          <cell r="F928" t="str">
            <v>Liverpool</v>
          </cell>
          <cell r="G928" t="str">
            <v>Merseyside</v>
          </cell>
          <cell r="H928" t="str">
            <v>L37 6DN</v>
          </cell>
          <cell r="I928">
            <v>37546.628931112144</v>
          </cell>
          <cell r="J928">
            <v>35271.075662559895</v>
          </cell>
          <cell r="K928">
            <v>0.01</v>
          </cell>
          <cell r="L928">
            <v>34918.364905934293</v>
          </cell>
          <cell r="M928">
            <v>22038852.696605075</v>
          </cell>
        </row>
        <row r="929">
          <cell r="A929" t="str">
            <v>JE2011</v>
          </cell>
          <cell r="B929">
            <v>36433</v>
          </cell>
          <cell r="C929">
            <v>36433</v>
          </cell>
          <cell r="D929">
            <v>11</v>
          </cell>
          <cell r="E929" t="str">
            <v>Sandhurst Avenue</v>
          </cell>
          <cell r="F929">
            <v>0</v>
          </cell>
          <cell r="G929" t="str">
            <v>Tyne and Wear</v>
          </cell>
          <cell r="H929" t="str">
            <v>NE30 3DW</v>
          </cell>
          <cell r="I929">
            <v>37546.628931112144</v>
          </cell>
          <cell r="J929">
            <v>35271.075662559895</v>
          </cell>
          <cell r="K929">
            <v>0.01</v>
          </cell>
          <cell r="L929">
            <v>34918.364905934293</v>
          </cell>
          <cell r="M929">
            <v>22073771.06151101</v>
          </cell>
        </row>
        <row r="930">
          <cell r="A930" t="str">
            <v>JE1704</v>
          </cell>
          <cell r="B930">
            <v>36433</v>
          </cell>
          <cell r="C930">
            <v>36433</v>
          </cell>
          <cell r="D930">
            <v>219</v>
          </cell>
          <cell r="E930" t="str">
            <v>Reculver Road</v>
          </cell>
          <cell r="F930" t="str">
            <v>Herne Bay</v>
          </cell>
          <cell r="G930" t="str">
            <v>Kent</v>
          </cell>
          <cell r="H930" t="str">
            <v>CT6 6QA</v>
          </cell>
          <cell r="I930">
            <v>37605.372560178082</v>
          </cell>
          <cell r="J930">
            <v>35326.259071682442</v>
          </cell>
          <cell r="K930">
            <v>0.01</v>
          </cell>
          <cell r="L930">
            <v>34972.996480965616</v>
          </cell>
          <cell r="M930">
            <v>22108744.057991974</v>
          </cell>
        </row>
        <row r="931">
          <cell r="A931" t="str">
            <v>JE0654</v>
          </cell>
          <cell r="B931">
            <v>36433</v>
          </cell>
          <cell r="C931">
            <v>36433</v>
          </cell>
          <cell r="D931">
            <v>9</v>
          </cell>
          <cell r="E931" t="str">
            <v>St. Georges Road</v>
          </cell>
          <cell r="F931" t="str">
            <v>East Cosham</v>
          </cell>
          <cell r="G931" t="str">
            <v>Portsmouth</v>
          </cell>
          <cell r="H931" t="str">
            <v>PO6 2DN</v>
          </cell>
          <cell r="I931">
            <v>37625.849703484113</v>
          </cell>
          <cell r="J931">
            <v>35345.495176000222</v>
          </cell>
          <cell r="K931">
            <v>0.01</v>
          </cell>
          <cell r="L931">
            <v>34992.04022424022</v>
          </cell>
          <cell r="M931">
            <v>22143736.098216213</v>
          </cell>
        </row>
        <row r="932">
          <cell r="A932" t="str">
            <v>JE1585</v>
          </cell>
          <cell r="B932">
            <v>36433</v>
          </cell>
          <cell r="C932">
            <v>36433</v>
          </cell>
          <cell r="D932">
            <v>1</v>
          </cell>
          <cell r="E932" t="str">
            <v>Bigod Close</v>
          </cell>
          <cell r="F932" t="str">
            <v>Framlingham  Nr Woodbridge</v>
          </cell>
          <cell r="G932" t="str">
            <v>Suffolk</v>
          </cell>
          <cell r="H932" t="str">
            <v>IP13 9SQ</v>
          </cell>
          <cell r="I932">
            <v>37626.239403976411</v>
          </cell>
          <cell r="J932">
            <v>35345.861258280864</v>
          </cell>
          <cell r="K932">
            <v>0.01</v>
          </cell>
          <cell r="L932">
            <v>34992.402645698057</v>
          </cell>
          <cell r="M932">
            <v>22178728.500861913</v>
          </cell>
        </row>
        <row r="933">
          <cell r="A933" t="str">
            <v>JE0255</v>
          </cell>
          <cell r="B933">
            <v>36433</v>
          </cell>
          <cell r="C933">
            <v>36433</v>
          </cell>
          <cell r="D933">
            <v>18</v>
          </cell>
          <cell r="E933" t="str">
            <v>Helston Drive</v>
          </cell>
          <cell r="F933" t="str">
            <v>Emsworth</v>
          </cell>
          <cell r="G933" t="str">
            <v>Hampshire</v>
          </cell>
          <cell r="H933" t="str">
            <v>PO10 7TP</v>
          </cell>
          <cell r="I933">
            <v>37723.798007791862</v>
          </cell>
          <cell r="J933">
            <v>35437.507219440835</v>
          </cell>
          <cell r="K933">
            <v>0.01</v>
          </cell>
          <cell r="L933">
            <v>35083.132147246426</v>
          </cell>
          <cell r="M933">
            <v>22213811.633009158</v>
          </cell>
        </row>
        <row r="934">
          <cell r="A934" t="str">
            <v>JE1642</v>
          </cell>
          <cell r="B934">
            <v>36433</v>
          </cell>
          <cell r="C934">
            <v>36433</v>
          </cell>
          <cell r="D934" t="str">
            <v>52 Plantation Avenue</v>
          </cell>
          <cell r="E934" t="str">
            <v>Arnside</v>
          </cell>
          <cell r="F934" t="str">
            <v>Carnforth</v>
          </cell>
          <cell r="G934" t="str">
            <v>Lancashire</v>
          </cell>
          <cell r="H934" t="str">
            <v>LA5 0HX</v>
          </cell>
          <cell r="I934">
            <v>37778.327012562222</v>
          </cell>
          <cell r="J934">
            <v>35488.731436043301</v>
          </cell>
          <cell r="K934">
            <v>0.01</v>
          </cell>
          <cell r="L934">
            <v>35133.844121682865</v>
          </cell>
          <cell r="M934">
            <v>22248945.477130841</v>
          </cell>
        </row>
        <row r="935">
          <cell r="A935" t="str">
            <v>JE2335</v>
          </cell>
          <cell r="B935">
            <v>36433</v>
          </cell>
          <cell r="C935">
            <v>36433</v>
          </cell>
          <cell r="D935">
            <v>1</v>
          </cell>
          <cell r="E935" t="str">
            <v>Eastwell Barn Mews</v>
          </cell>
          <cell r="F935" t="str">
            <v>Tenterden</v>
          </cell>
          <cell r="G935" t="str">
            <v>Kent</v>
          </cell>
          <cell r="H935" t="str">
            <v>TN30 6QW</v>
          </cell>
          <cell r="I935">
            <v>37784.771354063661</v>
          </cell>
          <cell r="J935">
            <v>35494.785211393137</v>
          </cell>
          <cell r="K935">
            <v>0.01</v>
          </cell>
          <cell r="L935">
            <v>35139.837359279205</v>
          </cell>
          <cell r="M935">
            <v>22284085.314490121</v>
          </cell>
        </row>
        <row r="936">
          <cell r="A936" t="str">
            <v>JE0733</v>
          </cell>
          <cell r="B936">
            <v>36433</v>
          </cell>
          <cell r="C936">
            <v>36433</v>
          </cell>
          <cell r="D936">
            <v>21</v>
          </cell>
          <cell r="E936" t="str">
            <v>Poplar Grove</v>
          </cell>
          <cell r="F936" t="str">
            <v>New Malden</v>
          </cell>
          <cell r="G936" t="str">
            <v>Surrey</v>
          </cell>
          <cell r="H936" t="str">
            <v>KT3 3BY</v>
          </cell>
          <cell r="I936">
            <v>37850.531247227605</v>
          </cell>
          <cell r="J936">
            <v>35556.559656486534</v>
          </cell>
          <cell r="K936">
            <v>0.01</v>
          </cell>
          <cell r="L936">
            <v>35200.994059921672</v>
          </cell>
          <cell r="M936">
            <v>22319286.308550041</v>
          </cell>
        </row>
        <row r="937">
          <cell r="A937" t="str">
            <v>JE0875</v>
          </cell>
          <cell r="B937">
            <v>36433</v>
          </cell>
          <cell r="C937">
            <v>36433</v>
          </cell>
          <cell r="D937">
            <v>6</v>
          </cell>
          <cell r="E937" t="str">
            <v>Rectory Court</v>
          </cell>
          <cell r="F937" t="str">
            <v>Bottesford</v>
          </cell>
          <cell r="G937" t="str">
            <v>Nottingham</v>
          </cell>
          <cell r="H937" t="str">
            <v>NG13 0BJ</v>
          </cell>
          <cell r="I937">
            <v>37867.782183678224</v>
          </cell>
          <cell r="J937">
            <v>35572.765081637117</v>
          </cell>
          <cell r="K937">
            <v>0.01</v>
          </cell>
          <cell r="L937">
            <v>35217.037430820747</v>
          </cell>
          <cell r="M937">
            <v>22354503.34598086</v>
          </cell>
        </row>
        <row r="938">
          <cell r="A938" t="str">
            <v>JE0571</v>
          </cell>
          <cell r="B938">
            <v>36433</v>
          </cell>
          <cell r="C938">
            <v>36433</v>
          </cell>
          <cell r="D938">
            <v>21</v>
          </cell>
          <cell r="E938" t="str">
            <v>Bewley Way</v>
          </cell>
          <cell r="F938" t="str">
            <v>Churchdown</v>
          </cell>
          <cell r="G938" t="str">
            <v>Gloucester</v>
          </cell>
          <cell r="H938" t="str">
            <v>GL3 2DU</v>
          </cell>
          <cell r="I938">
            <v>37870.924691662789</v>
          </cell>
          <cell r="J938">
            <v>35575.71713459232</v>
          </cell>
          <cell r="K938">
            <v>0.01</v>
          </cell>
          <cell r="L938">
            <v>35219.959963246394</v>
          </cell>
          <cell r="M938">
            <v>22389723.305944107</v>
          </cell>
        </row>
        <row r="939">
          <cell r="A939" t="str">
            <v>JE2274</v>
          </cell>
          <cell r="B939">
            <v>36433</v>
          </cell>
          <cell r="C939">
            <v>36433</v>
          </cell>
          <cell r="D939" t="str">
            <v>The Nook</v>
          </cell>
          <cell r="E939" t="str">
            <v>Millbrook Way</v>
          </cell>
          <cell r="F939" t="str">
            <v>Ludlow</v>
          </cell>
          <cell r="G939" t="str">
            <v>Shropshire</v>
          </cell>
          <cell r="H939" t="str">
            <v>SY8 4HW</v>
          </cell>
          <cell r="I939">
            <v>37885.251643459225</v>
          </cell>
          <cell r="J939">
            <v>35589.175786279877</v>
          </cell>
          <cell r="K939">
            <v>0.01</v>
          </cell>
          <cell r="L939">
            <v>35233.284028417074</v>
          </cell>
          <cell r="M939">
            <v>22424956.589972526</v>
          </cell>
        </row>
        <row r="940">
          <cell r="A940" t="str">
            <v>JE2024</v>
          </cell>
          <cell r="B940">
            <v>36433</v>
          </cell>
          <cell r="C940">
            <v>36433</v>
          </cell>
          <cell r="D940">
            <v>84</v>
          </cell>
          <cell r="E940" t="str">
            <v>Estcourt Road</v>
          </cell>
          <cell r="F940" t="str">
            <v>Gloucester</v>
          </cell>
          <cell r="G940" t="str">
            <v>Gloucestershire</v>
          </cell>
          <cell r="H940" t="str">
            <v>GL1 3LQ</v>
          </cell>
          <cell r="I940">
            <v>37895.699050350711</v>
          </cell>
          <cell r="J940">
            <v>35598.990016996118</v>
          </cell>
          <cell r="K940">
            <v>0.01</v>
          </cell>
          <cell r="L940">
            <v>35243.000116826159</v>
          </cell>
          <cell r="M940">
            <v>22460199.590089351</v>
          </cell>
        </row>
        <row r="941">
          <cell r="A941" t="str">
            <v>JE2492</v>
          </cell>
          <cell r="B941">
            <v>36433</v>
          </cell>
          <cell r="C941">
            <v>36433</v>
          </cell>
          <cell r="D941">
            <v>71</v>
          </cell>
          <cell r="E941" t="str">
            <v>Merryfield Drive</v>
          </cell>
          <cell r="F941" t="str">
            <v>Selsey</v>
          </cell>
          <cell r="G941" t="str">
            <v>West Sussex</v>
          </cell>
          <cell r="H941" t="str">
            <v>PO20 0DU</v>
          </cell>
          <cell r="I941">
            <v>37915.372172377822</v>
          </cell>
          <cell r="J941">
            <v>35617.470828597347</v>
          </cell>
          <cell r="K941">
            <v>0.01</v>
          </cell>
          <cell r="L941">
            <v>35261.296120311374</v>
          </cell>
          <cell r="M941">
            <v>22495460.886209663</v>
          </cell>
        </row>
        <row r="942">
          <cell r="A942" t="str">
            <v>JE1193</v>
          </cell>
          <cell r="B942">
            <v>36433</v>
          </cell>
          <cell r="C942">
            <v>36433</v>
          </cell>
          <cell r="D942" t="str">
            <v>7 Mill Road</v>
          </cell>
          <cell r="E942" t="str">
            <v>Netheravon</v>
          </cell>
          <cell r="F942" t="str">
            <v>Salisbury</v>
          </cell>
          <cell r="G942" t="str">
            <v>Wiltshire</v>
          </cell>
          <cell r="H942" t="str">
            <v>SP4 9QB</v>
          </cell>
          <cell r="I942">
            <v>37942.735448496627</v>
          </cell>
          <cell r="J942">
            <v>35643.17572434531</v>
          </cell>
          <cell r="K942">
            <v>0.01</v>
          </cell>
          <cell r="L942">
            <v>35286.743967101858</v>
          </cell>
          <cell r="M942">
            <v>22530747.630176764</v>
          </cell>
        </row>
        <row r="943">
          <cell r="A943" t="str">
            <v>JE2058</v>
          </cell>
          <cell r="B943">
            <v>36433</v>
          </cell>
          <cell r="C943">
            <v>36433</v>
          </cell>
          <cell r="D943">
            <v>81</v>
          </cell>
          <cell r="E943" t="str">
            <v>Church Lane</v>
          </cell>
          <cell r="F943" t="str">
            <v>Arlesey</v>
          </cell>
          <cell r="G943" t="str">
            <v>Bedfordshire</v>
          </cell>
          <cell r="H943" t="str">
            <v>SG15 6UX</v>
          </cell>
          <cell r="I943">
            <v>37981.866518698014</v>
          </cell>
          <cell r="J943">
            <v>35679.935214534496</v>
          </cell>
          <cell r="K943">
            <v>0.01</v>
          </cell>
          <cell r="L943">
            <v>35323.13586238915</v>
          </cell>
          <cell r="M943">
            <v>22566070.766039152</v>
          </cell>
        </row>
        <row r="944">
          <cell r="A944" t="str">
            <v>JE0809</v>
          </cell>
          <cell r="B944">
            <v>36433</v>
          </cell>
          <cell r="C944">
            <v>36433</v>
          </cell>
          <cell r="D944">
            <v>72</v>
          </cell>
          <cell r="E944" t="str">
            <v>Finchams Close</v>
          </cell>
          <cell r="F944" t="str">
            <v>Linton</v>
          </cell>
          <cell r="G944" t="str">
            <v>Cambridgeshire</v>
          </cell>
          <cell r="H944" t="str">
            <v>CB1 6NE</v>
          </cell>
          <cell r="I944">
            <v>37987.534133772933</v>
          </cell>
          <cell r="J944">
            <v>35685.259337786694</v>
          </cell>
          <cell r="K944">
            <v>0.01</v>
          </cell>
          <cell r="L944">
            <v>35328.406744408829</v>
          </cell>
          <cell r="M944">
            <v>22601399.172783561</v>
          </cell>
        </row>
        <row r="945">
          <cell r="A945" t="str">
            <v>JE0196</v>
          </cell>
          <cell r="B945">
            <v>36433</v>
          </cell>
          <cell r="C945">
            <v>36433</v>
          </cell>
          <cell r="D945">
            <v>42</v>
          </cell>
          <cell r="E945" t="str">
            <v>Bay View Terrace</v>
          </cell>
          <cell r="F945" t="str">
            <v>Penzance</v>
          </cell>
          <cell r="G945" t="str">
            <v>Cornwall</v>
          </cell>
          <cell r="H945" t="str">
            <v>TR18 4HS</v>
          </cell>
          <cell r="I945">
            <v>38041.756702007893</v>
          </cell>
          <cell r="J945">
            <v>35736.195689764987</v>
          </cell>
          <cell r="K945">
            <v>0.01</v>
          </cell>
          <cell r="L945">
            <v>35378.833732867337</v>
          </cell>
          <cell r="M945">
            <v>22636778.006516427</v>
          </cell>
        </row>
        <row r="946">
          <cell r="A946" t="str">
            <v>JE1846</v>
          </cell>
          <cell r="B946">
            <v>36433</v>
          </cell>
          <cell r="C946">
            <v>36433</v>
          </cell>
          <cell r="D946">
            <v>41</v>
          </cell>
          <cell r="E946" t="str">
            <v>Eden Park Drive</v>
          </cell>
          <cell r="F946" t="str">
            <v>Bath</v>
          </cell>
          <cell r="G946" t="str">
            <v>Avon</v>
          </cell>
          <cell r="H946" t="str">
            <v>BA1 7JJ</v>
          </cell>
          <cell r="I946">
            <v>38102.806393277751</v>
          </cell>
          <cell r="J946">
            <v>35793.545399745766</v>
          </cell>
          <cell r="K946">
            <v>0.01</v>
          </cell>
          <cell r="L946">
            <v>35435.609945748307</v>
          </cell>
          <cell r="M946">
            <v>22672213.616462175</v>
          </cell>
        </row>
        <row r="947">
          <cell r="A947" t="str">
            <v>JE0310</v>
          </cell>
          <cell r="B947">
            <v>36433</v>
          </cell>
          <cell r="C947">
            <v>36433</v>
          </cell>
          <cell r="D947">
            <v>81</v>
          </cell>
          <cell r="E947" t="str">
            <v>Holford Road</v>
          </cell>
          <cell r="F947" t="str">
            <v>Bridgwater</v>
          </cell>
          <cell r="G947" t="str">
            <v>Somerset</v>
          </cell>
          <cell r="H947" t="str">
            <v>TA6 7NX</v>
          </cell>
          <cell r="I947">
            <v>38165.633832298394</v>
          </cell>
          <cell r="J947">
            <v>35852.565115189398</v>
          </cell>
          <cell r="K947">
            <v>0.01</v>
          </cell>
          <cell r="L947">
            <v>35494.039464037502</v>
          </cell>
          <cell r="M947">
            <v>22707707.655926213</v>
          </cell>
        </row>
        <row r="948">
          <cell r="A948" t="str">
            <v>JE0661</v>
          </cell>
          <cell r="B948">
            <v>36433</v>
          </cell>
          <cell r="C948">
            <v>36433</v>
          </cell>
          <cell r="D948">
            <v>5</v>
          </cell>
          <cell r="E948" t="str">
            <v>Daimler Avenue</v>
          </cell>
          <cell r="F948" t="str">
            <v>Herne Bay</v>
          </cell>
          <cell r="G948" t="str">
            <v>Kent</v>
          </cell>
          <cell r="H948" t="str">
            <v>CT6 8BP</v>
          </cell>
          <cell r="I948">
            <v>38188.194393618898</v>
          </cell>
          <cell r="J948">
            <v>35873.758369763207</v>
          </cell>
          <cell r="K948">
            <v>0.01</v>
          </cell>
          <cell r="L948">
            <v>35515.020786065572</v>
          </cell>
          <cell r="M948">
            <v>22743222.676712278</v>
          </cell>
        </row>
        <row r="949">
          <cell r="A949" t="str">
            <v>JE2347</v>
          </cell>
          <cell r="B949">
            <v>36433</v>
          </cell>
          <cell r="C949">
            <v>36433</v>
          </cell>
          <cell r="D949">
            <v>9</v>
          </cell>
          <cell r="E949" t="str">
            <v>Havelock Street</v>
          </cell>
          <cell r="F949" t="str">
            <v>Wokingham</v>
          </cell>
          <cell r="G949" t="str">
            <v>Berkshire</v>
          </cell>
          <cell r="H949" t="str">
            <v>RG41 2XT</v>
          </cell>
          <cell r="I949">
            <v>38211.149354418056</v>
          </cell>
          <cell r="J949">
            <v>35895.322120816956</v>
          </cell>
          <cell r="K949">
            <v>0.01</v>
          </cell>
          <cell r="L949">
            <v>35536.368899608788</v>
          </cell>
          <cell r="M949">
            <v>22778759.045611888</v>
          </cell>
        </row>
        <row r="950">
          <cell r="A950" t="str">
            <v>JE1823</v>
          </cell>
          <cell r="B950">
            <v>36433</v>
          </cell>
          <cell r="C950">
            <v>36433</v>
          </cell>
          <cell r="D950">
            <v>2</v>
          </cell>
          <cell r="E950" t="str">
            <v>Hanover Terrace</v>
          </cell>
          <cell r="F950" t="str">
            <v>Bath</v>
          </cell>
          <cell r="G950" t="str">
            <v>Avon</v>
          </cell>
          <cell r="H950" t="str">
            <v>BA1 6LJ</v>
          </cell>
          <cell r="I950">
            <v>38214.537649867627</v>
          </cell>
          <cell r="J950">
            <v>35898.505065027159</v>
          </cell>
          <cell r="K950">
            <v>0.01</v>
          </cell>
          <cell r="L950">
            <v>35539.520014376889</v>
          </cell>
          <cell r="M950">
            <v>22814298.565626264</v>
          </cell>
        </row>
        <row r="951">
          <cell r="A951" t="str">
            <v>JE1785</v>
          </cell>
          <cell r="B951">
            <v>36433</v>
          </cell>
          <cell r="C951">
            <v>36433</v>
          </cell>
          <cell r="D951">
            <v>255</v>
          </cell>
          <cell r="E951" t="str">
            <v>Cardington Road</v>
          </cell>
          <cell r="F951" t="str">
            <v>Bedford</v>
          </cell>
          <cell r="G951" t="str">
            <v>Bedfordshire</v>
          </cell>
          <cell r="H951" t="str">
            <v>MK42 0DA</v>
          </cell>
          <cell r="I951">
            <v>38229.901623997692</v>
          </cell>
          <cell r="J951">
            <v>35912.937889209956</v>
          </cell>
          <cell r="K951">
            <v>0.01</v>
          </cell>
          <cell r="L951">
            <v>35553.808510317853</v>
          </cell>
          <cell r="M951">
            <v>22849852.374136582</v>
          </cell>
        </row>
        <row r="952">
          <cell r="A952" t="str">
            <v>JE2435</v>
          </cell>
          <cell r="B952">
            <v>36433</v>
          </cell>
          <cell r="C952">
            <v>36433</v>
          </cell>
          <cell r="D952">
            <v>5</v>
          </cell>
          <cell r="E952" t="str">
            <v>Naverne Meadows</v>
          </cell>
          <cell r="F952" t="str">
            <v>Woodbridge</v>
          </cell>
          <cell r="G952" t="str">
            <v>Suffolk</v>
          </cell>
          <cell r="H952" t="str">
            <v>IP12 1HU</v>
          </cell>
          <cell r="I952">
            <v>38241.127278615888</v>
          </cell>
          <cell r="J952">
            <v>35923.483201124014</v>
          </cell>
          <cell r="K952">
            <v>0.01</v>
          </cell>
          <cell r="L952">
            <v>35564.248369112771</v>
          </cell>
          <cell r="M952">
            <v>22885416.622505695</v>
          </cell>
        </row>
        <row r="953">
          <cell r="A953" t="str">
            <v>JE1988</v>
          </cell>
          <cell r="B953">
            <v>36433</v>
          </cell>
          <cell r="C953">
            <v>36433</v>
          </cell>
          <cell r="D953">
            <v>21</v>
          </cell>
          <cell r="E953" t="str">
            <v>Romsey Avenue</v>
          </cell>
          <cell r="F953" t="str">
            <v>Nuneaton</v>
          </cell>
          <cell r="G953" t="str">
            <v>Warwickshire</v>
          </cell>
          <cell r="H953" t="str">
            <v>CV10 0DR</v>
          </cell>
          <cell r="I953">
            <v>38246.888287187961</v>
          </cell>
          <cell r="J953">
            <v>35928.895057661415</v>
          </cell>
          <cell r="K953">
            <v>0.01</v>
          </cell>
          <cell r="L953">
            <v>35569.606107084801</v>
          </cell>
          <cell r="M953">
            <v>22920986.228612781</v>
          </cell>
        </row>
        <row r="954">
          <cell r="A954" t="str">
            <v>JE1951</v>
          </cell>
          <cell r="B954">
            <v>36433</v>
          </cell>
          <cell r="C954">
            <v>36433</v>
          </cell>
          <cell r="D954">
            <v>19</v>
          </cell>
          <cell r="E954" t="str">
            <v>Diamond Road</v>
          </cell>
          <cell r="F954" t="str">
            <v>Slough</v>
          </cell>
          <cell r="G954" t="str">
            <v>Berkshire</v>
          </cell>
          <cell r="H954" t="str">
            <v>SL1 1RT</v>
          </cell>
          <cell r="I954">
            <v>38247.9938778871</v>
          </cell>
          <cell r="J954">
            <v>35929.933642863638</v>
          </cell>
          <cell r="K954">
            <v>0.01</v>
          </cell>
          <cell r="L954">
            <v>35570.634306435</v>
          </cell>
          <cell r="M954">
            <v>22956556.862919215</v>
          </cell>
        </row>
        <row r="955">
          <cell r="A955" t="str">
            <v>JE0911</v>
          </cell>
          <cell r="B955">
            <v>36433</v>
          </cell>
          <cell r="C955">
            <v>36433</v>
          </cell>
          <cell r="D955">
            <v>30</v>
          </cell>
          <cell r="E955" t="str">
            <v>Leeway Road</v>
          </cell>
          <cell r="F955" t="str">
            <v>Southwell</v>
          </cell>
          <cell r="G955" t="str">
            <v>Nottinghamshire</v>
          </cell>
          <cell r="H955" t="str">
            <v>NG25 0BX</v>
          </cell>
          <cell r="I955">
            <v>38356.314641270154</v>
          </cell>
          <cell r="J955">
            <v>36031.689511496203</v>
          </cell>
          <cell r="K955">
            <v>0.01</v>
          </cell>
          <cell r="L955">
            <v>35671.372616381239</v>
          </cell>
          <cell r="M955">
            <v>22992228.235535596</v>
          </cell>
        </row>
        <row r="956">
          <cell r="A956" t="str">
            <v>JE1013</v>
          </cell>
          <cell r="B956">
            <v>36433</v>
          </cell>
          <cell r="C956">
            <v>36433</v>
          </cell>
          <cell r="D956">
            <v>29</v>
          </cell>
          <cell r="E956" t="str">
            <v>Harbour View Crescent</v>
          </cell>
          <cell r="F956" t="str">
            <v>Penzance</v>
          </cell>
          <cell r="G956" t="str">
            <v>Cornwall</v>
          </cell>
          <cell r="H956" t="str">
            <v>TR18 2AZ</v>
          </cell>
          <cell r="I956">
            <v>38376.080681321182</v>
          </cell>
          <cell r="J956">
            <v>36050.257609725952</v>
          </cell>
          <cell r="K956">
            <v>0.01</v>
          </cell>
          <cell r="L956">
            <v>35689.755033628695</v>
          </cell>
          <cell r="M956">
            <v>23027917.990569223</v>
          </cell>
        </row>
        <row r="957">
          <cell r="A957" t="str">
            <v>JE0159</v>
          </cell>
          <cell r="B957">
            <v>36433</v>
          </cell>
          <cell r="C957">
            <v>36433</v>
          </cell>
          <cell r="D957">
            <v>11</v>
          </cell>
          <cell r="E957" t="str">
            <v>St Lucia Close</v>
          </cell>
          <cell r="F957" t="str">
            <v>Whitley Bay</v>
          </cell>
          <cell r="G957" t="str">
            <v>Tyne and Wear</v>
          </cell>
          <cell r="H957" t="str">
            <v>NE26 3HT</v>
          </cell>
          <cell r="I957">
            <v>38431.833999726572</v>
          </cell>
          <cell r="J957">
            <v>36102.631939137078</v>
          </cell>
          <cell r="K957">
            <v>0.01</v>
          </cell>
          <cell r="L957">
            <v>35741.605619745707</v>
          </cell>
          <cell r="M957">
            <v>23063659.59618897</v>
          </cell>
        </row>
        <row r="958">
          <cell r="A958" t="str">
            <v>JE1127</v>
          </cell>
          <cell r="B958">
            <v>36433</v>
          </cell>
          <cell r="C958">
            <v>36433</v>
          </cell>
          <cell r="D958">
            <v>16</v>
          </cell>
          <cell r="E958" t="str">
            <v>Commissioners Road</v>
          </cell>
          <cell r="F958" t="str">
            <v>Strood</v>
          </cell>
          <cell r="G958" t="str">
            <v>Kent</v>
          </cell>
          <cell r="H958" t="str">
            <v>ME2 4EB</v>
          </cell>
          <cell r="I958">
            <v>38440.59776466294</v>
          </cell>
          <cell r="J958">
            <v>36110.864566804579</v>
          </cell>
          <cell r="K958">
            <v>0.01</v>
          </cell>
          <cell r="L958">
            <v>35749.75592113653</v>
          </cell>
          <cell r="M958">
            <v>23099409.352110106</v>
          </cell>
        </row>
        <row r="959">
          <cell r="A959" t="str">
            <v>JE0507</v>
          </cell>
          <cell r="B959">
            <v>36433</v>
          </cell>
          <cell r="C959">
            <v>36433</v>
          </cell>
          <cell r="D959" t="str">
            <v>5 Falcon Rise</v>
          </cell>
          <cell r="E959" t="str">
            <v>Coal Aston</v>
          </cell>
          <cell r="F959" t="str">
            <v>Dronfield</v>
          </cell>
          <cell r="G959" t="str">
            <v>Sheffield</v>
          </cell>
          <cell r="H959" t="str">
            <v>S18 2EF</v>
          </cell>
          <cell r="I959">
            <v>38470.920268717673</v>
          </cell>
          <cell r="J959">
            <v>36139.349343340844</v>
          </cell>
          <cell r="K959">
            <v>0.01</v>
          </cell>
          <cell r="L959">
            <v>35777.955849907434</v>
          </cell>
          <cell r="M959">
            <v>23135187.307960015</v>
          </cell>
        </row>
        <row r="960">
          <cell r="A960" t="str">
            <v>JE0852</v>
          </cell>
          <cell r="B960">
            <v>36433</v>
          </cell>
          <cell r="C960">
            <v>36433</v>
          </cell>
          <cell r="D960">
            <v>12</v>
          </cell>
          <cell r="E960" t="str">
            <v>Highbury Crescent</v>
          </cell>
          <cell r="F960" t="str">
            <v>Plymouth</v>
          </cell>
          <cell r="G960" t="str">
            <v>Devon</v>
          </cell>
          <cell r="H960" t="str">
            <v>PL7 4HB</v>
          </cell>
          <cell r="I960">
            <v>38476.132292573078</v>
          </cell>
          <cell r="J960">
            <v>36144.245486962587</v>
          </cell>
          <cell r="K960">
            <v>0.01</v>
          </cell>
          <cell r="L960">
            <v>35782.803032092961</v>
          </cell>
          <cell r="M960">
            <v>23170970.110992108</v>
          </cell>
        </row>
        <row r="961">
          <cell r="A961" t="str">
            <v>JE2150</v>
          </cell>
          <cell r="B961">
            <v>36433</v>
          </cell>
          <cell r="C961">
            <v>36433</v>
          </cell>
          <cell r="D961">
            <v>1</v>
          </cell>
          <cell r="E961" t="str">
            <v>Finmere Close</v>
          </cell>
          <cell r="F961" t="str">
            <v xml:space="preserve">Litttleover </v>
          </cell>
          <cell r="G961" t="str">
            <v>Derbyshire</v>
          </cell>
          <cell r="H961" t="str">
            <v>DE23 7SP</v>
          </cell>
          <cell r="I961">
            <v>38489.33113458554</v>
          </cell>
          <cell r="J961">
            <v>36156.64439915611</v>
          </cell>
          <cell r="K961">
            <v>0.01</v>
          </cell>
          <cell r="L961">
            <v>35795.077955164546</v>
          </cell>
          <cell r="M961">
            <v>23206765.188947272</v>
          </cell>
        </row>
        <row r="962">
          <cell r="A962" t="str">
            <v>JE0526</v>
          </cell>
          <cell r="B962">
            <v>36433</v>
          </cell>
          <cell r="C962">
            <v>36433</v>
          </cell>
          <cell r="D962">
            <v>2</v>
          </cell>
          <cell r="E962" t="str">
            <v>Field Close</v>
          </cell>
          <cell r="F962" t="str">
            <v>Dronfield</v>
          </cell>
          <cell r="G962" t="str">
            <v>Derbyshire</v>
          </cell>
          <cell r="H962" t="str">
            <v>S18 8YJ</v>
          </cell>
          <cell r="I962">
            <v>38494.234327945</v>
          </cell>
          <cell r="J962">
            <v>36161.250429281667</v>
          </cell>
          <cell r="K962">
            <v>0.01</v>
          </cell>
          <cell r="L962">
            <v>35799.637924988849</v>
          </cell>
          <cell r="M962">
            <v>23242564.826872259</v>
          </cell>
        </row>
        <row r="963">
          <cell r="A963" t="str">
            <v>JE2042</v>
          </cell>
          <cell r="B963">
            <v>36433</v>
          </cell>
          <cell r="C963">
            <v>36433</v>
          </cell>
          <cell r="D963" t="str">
            <v>April Cottage</v>
          </cell>
          <cell r="E963" t="str">
            <v>32 Court Road</v>
          </cell>
          <cell r="F963" t="str">
            <v>Bournemouth</v>
          </cell>
          <cell r="G963" t="str">
            <v>Dorset</v>
          </cell>
          <cell r="H963" t="str">
            <v>BH9 3DL</v>
          </cell>
          <cell r="I963">
            <v>38515.87818883633</v>
          </cell>
          <cell r="J963">
            <v>36181.582541028067</v>
          </cell>
          <cell r="K963">
            <v>0.01</v>
          </cell>
          <cell r="L963">
            <v>35819.766715617785</v>
          </cell>
          <cell r="M963">
            <v>23278384.593587875</v>
          </cell>
        </row>
        <row r="964">
          <cell r="A964" t="str">
            <v>JE0457</v>
          </cell>
          <cell r="B964">
            <v>36433</v>
          </cell>
          <cell r="C964">
            <v>36433</v>
          </cell>
          <cell r="D964" t="str">
            <v>Trecarn</v>
          </cell>
          <cell r="E964" t="str">
            <v>Treliever Road</v>
          </cell>
          <cell r="F964" t="str">
            <v>Penryn</v>
          </cell>
          <cell r="G964" t="str">
            <v>Cornwall</v>
          </cell>
          <cell r="H964" t="str">
            <v>TR10 9EX</v>
          </cell>
          <cell r="I964">
            <v>38557.325301885103</v>
          </cell>
          <cell r="J964">
            <v>36220.517707831459</v>
          </cell>
          <cell r="K964">
            <v>0.01</v>
          </cell>
          <cell r="L964">
            <v>35858.312530753145</v>
          </cell>
          <cell r="M964">
            <v>23314242.906118628</v>
          </cell>
        </row>
        <row r="965">
          <cell r="A965" t="str">
            <v>JE0010</v>
          </cell>
          <cell r="B965">
            <v>36433</v>
          </cell>
          <cell r="C965">
            <v>36433</v>
          </cell>
          <cell r="D965">
            <v>79</v>
          </cell>
          <cell r="E965" t="str">
            <v>Howeth Road</v>
          </cell>
          <cell r="F965" t="str">
            <v>Bournemouth</v>
          </cell>
          <cell r="G965">
            <v>0</v>
          </cell>
          <cell r="H965" t="str">
            <v>BH10 5DZ</v>
          </cell>
          <cell r="I965">
            <v>38667.134776744955</v>
          </cell>
          <cell r="J965">
            <v>36323.672063002829</v>
          </cell>
          <cell r="K965">
            <v>0.01</v>
          </cell>
          <cell r="L965">
            <v>35960.435342372803</v>
          </cell>
          <cell r="M965">
            <v>23350203.341460999</v>
          </cell>
        </row>
        <row r="966">
          <cell r="A966" t="str">
            <v>JE0402</v>
          </cell>
          <cell r="B966">
            <v>36433</v>
          </cell>
          <cell r="C966">
            <v>36433</v>
          </cell>
          <cell r="D966">
            <v>116</v>
          </cell>
          <cell r="E966" t="str">
            <v>Heathfield Crescent</v>
          </cell>
          <cell r="F966" t="str">
            <v>Portslade</v>
          </cell>
          <cell r="G966" t="str">
            <v>Brighton</v>
          </cell>
          <cell r="H966" t="str">
            <v>BN41 2YR</v>
          </cell>
          <cell r="I966">
            <v>38689.518451281903</v>
          </cell>
          <cell r="J966">
            <v>36344.699151204208</v>
          </cell>
          <cell r="K966">
            <v>0.01</v>
          </cell>
          <cell r="L966">
            <v>35981.252159692165</v>
          </cell>
          <cell r="M966">
            <v>23386184.593620691</v>
          </cell>
        </row>
        <row r="967">
          <cell r="A967" t="str">
            <v>JE0863</v>
          </cell>
          <cell r="B967">
            <v>36433</v>
          </cell>
          <cell r="C967">
            <v>36433</v>
          </cell>
          <cell r="D967">
            <v>2</v>
          </cell>
          <cell r="E967" t="str">
            <v>Downham Way</v>
          </cell>
          <cell r="F967" t="str">
            <v>Liverpool</v>
          </cell>
          <cell r="G967">
            <v>0</v>
          </cell>
          <cell r="H967" t="str">
            <v>L25 4TX</v>
          </cell>
          <cell r="I967">
            <v>38705.601243200021</v>
          </cell>
          <cell r="J967">
            <v>36359.807228460624</v>
          </cell>
          <cell r="K967">
            <v>0.01</v>
          </cell>
          <cell r="L967">
            <v>35996.209156176017</v>
          </cell>
          <cell r="M967">
            <v>23422180.802776866</v>
          </cell>
        </row>
        <row r="968">
          <cell r="A968" t="str">
            <v>JE0658</v>
          </cell>
          <cell r="B968">
            <v>36433</v>
          </cell>
          <cell r="C968">
            <v>36433</v>
          </cell>
          <cell r="D968">
            <v>10</v>
          </cell>
          <cell r="E968" t="str">
            <v>Croft Road</v>
          </cell>
          <cell r="F968" t="str">
            <v>East Ogwell</v>
          </cell>
          <cell r="G968" t="str">
            <v>Newton Abbot</v>
          </cell>
          <cell r="H968" t="str">
            <v>TQ12 6BD</v>
          </cell>
          <cell r="I968">
            <v>38708.14008560987</v>
          </cell>
          <cell r="J968">
            <v>36362.192201633508</v>
          </cell>
          <cell r="K968">
            <v>0.01</v>
          </cell>
          <cell r="L968">
            <v>35998.570279617175</v>
          </cell>
          <cell r="M968">
            <v>23458179.373056483</v>
          </cell>
        </row>
        <row r="969">
          <cell r="A969" t="str">
            <v>JE1176</v>
          </cell>
          <cell r="B969">
            <v>36433</v>
          </cell>
          <cell r="C969">
            <v>36433</v>
          </cell>
          <cell r="D969">
            <v>19</v>
          </cell>
          <cell r="E969" t="str">
            <v>Wick Lane</v>
          </cell>
          <cell r="F969" t="str">
            <v>Wickford</v>
          </cell>
          <cell r="G969" t="str">
            <v>Essex</v>
          </cell>
          <cell r="H969" t="str">
            <v>SS11 8AS</v>
          </cell>
          <cell r="I969">
            <v>38735.075138198139</v>
          </cell>
          <cell r="J969">
            <v>36387.494826792186</v>
          </cell>
          <cell r="K969">
            <v>0.01</v>
          </cell>
          <cell r="L969">
            <v>36023.619878524267</v>
          </cell>
          <cell r="M969">
            <v>23494202.992935006</v>
          </cell>
        </row>
        <row r="970">
          <cell r="A970" t="str">
            <v>JE1511</v>
          </cell>
          <cell r="B970">
            <v>36433</v>
          </cell>
          <cell r="C970">
            <v>36433</v>
          </cell>
          <cell r="D970">
            <v>11</v>
          </cell>
          <cell r="E970" t="str">
            <v>Beachfield Road</v>
          </cell>
          <cell r="F970" t="str">
            <v>Bembridge</v>
          </cell>
          <cell r="G970" t="str">
            <v>Isle of Wight</v>
          </cell>
          <cell r="H970" t="str">
            <v>PO35 5TN</v>
          </cell>
          <cell r="I970">
            <v>38768.533560015952</v>
          </cell>
          <cell r="J970">
            <v>36418.925465469525</v>
          </cell>
          <cell r="K970">
            <v>0.01</v>
          </cell>
          <cell r="L970">
            <v>36054.73621081483</v>
          </cell>
          <cell r="M970">
            <v>23530257.729145821</v>
          </cell>
        </row>
        <row r="971">
          <cell r="A971" t="str">
            <v>JE0939</v>
          </cell>
          <cell r="B971">
            <v>36433</v>
          </cell>
          <cell r="C971">
            <v>36433</v>
          </cell>
          <cell r="D971">
            <v>25</v>
          </cell>
          <cell r="E971" t="str">
            <v>Summerly Avenue</v>
          </cell>
          <cell r="F971" t="str">
            <v>Reigate</v>
          </cell>
          <cell r="G971" t="str">
            <v>Surrey</v>
          </cell>
          <cell r="H971" t="str">
            <v>RH2 9HE</v>
          </cell>
          <cell r="I971">
            <v>38777.892515455387</v>
          </cell>
          <cell r="J971">
            <v>36427.717211488387</v>
          </cell>
          <cell r="K971">
            <v>0.01</v>
          </cell>
          <cell r="L971">
            <v>36063.440039373505</v>
          </cell>
          <cell r="M971">
            <v>23566321.169185195</v>
          </cell>
        </row>
        <row r="972">
          <cell r="A972" t="str">
            <v>JE1366</v>
          </cell>
          <cell r="B972">
            <v>36433</v>
          </cell>
          <cell r="C972">
            <v>36433</v>
          </cell>
          <cell r="D972">
            <v>15</v>
          </cell>
          <cell r="E972" t="str">
            <v>Sinclair Drive</v>
          </cell>
          <cell r="F972" t="str">
            <v>Liverpool</v>
          </cell>
          <cell r="G972" t="str">
            <v>Liverpool</v>
          </cell>
          <cell r="H972" t="str">
            <v>L18 0HN</v>
          </cell>
          <cell r="I972">
            <v>38872.395095791471</v>
          </cell>
          <cell r="J972">
            <v>36516.492362713201</v>
          </cell>
          <cell r="K972">
            <v>0.01</v>
          </cell>
          <cell r="L972">
            <v>36151.327439086068</v>
          </cell>
          <cell r="M972">
            <v>23602472.49662428</v>
          </cell>
        </row>
        <row r="973">
          <cell r="A973" t="str">
            <v>JE0368</v>
          </cell>
          <cell r="B973">
            <v>36433</v>
          </cell>
          <cell r="C973">
            <v>36433</v>
          </cell>
          <cell r="D973">
            <v>17</v>
          </cell>
          <cell r="E973" t="str">
            <v>Knoll Drive</v>
          </cell>
          <cell r="F973" t="str">
            <v>Warwick</v>
          </cell>
          <cell r="G973">
            <v>0</v>
          </cell>
          <cell r="H973" t="str">
            <v>CV34 5YQ</v>
          </cell>
          <cell r="I973">
            <v>38883.033210510388</v>
          </cell>
          <cell r="J973">
            <v>36526.485743206729</v>
          </cell>
          <cell r="K973">
            <v>0.01</v>
          </cell>
          <cell r="L973">
            <v>36161.220885774659</v>
          </cell>
          <cell r="M973">
            <v>23638633.717510056</v>
          </cell>
        </row>
        <row r="974">
          <cell r="A974" t="str">
            <v>JE0444</v>
          </cell>
          <cell r="B974">
            <v>36433</v>
          </cell>
          <cell r="C974">
            <v>36433</v>
          </cell>
          <cell r="D974">
            <v>6</v>
          </cell>
          <cell r="E974" t="str">
            <v>Wrenbury Avenue</v>
          </cell>
          <cell r="F974" t="str">
            <v>Cookridge</v>
          </cell>
          <cell r="G974" t="str">
            <v>Leeds</v>
          </cell>
          <cell r="H974" t="str">
            <v>LS16 7EQ</v>
          </cell>
          <cell r="I974">
            <v>38919.549700112308</v>
          </cell>
          <cell r="J974">
            <v>36560.78911222671</v>
          </cell>
          <cell r="K974">
            <v>0.01</v>
          </cell>
          <cell r="L974">
            <v>36195.181221104445</v>
          </cell>
          <cell r="M974">
            <v>23674828.898731161</v>
          </cell>
        </row>
        <row r="975">
          <cell r="A975" t="str">
            <v>JE1061</v>
          </cell>
          <cell r="B975">
            <v>36433</v>
          </cell>
          <cell r="C975">
            <v>36433</v>
          </cell>
          <cell r="D975">
            <v>12</v>
          </cell>
          <cell r="E975" t="str">
            <v>Malvern Way</v>
          </cell>
          <cell r="F975" t="str">
            <v>Helmshore, Rossendale</v>
          </cell>
          <cell r="G975" t="str">
            <v>Lancashire</v>
          </cell>
          <cell r="H975" t="str">
            <v>BB4 4LJ</v>
          </cell>
          <cell r="I975">
            <v>38966.713311738153</v>
          </cell>
          <cell r="J975">
            <v>36605.094323147961</v>
          </cell>
          <cell r="K975">
            <v>0.01</v>
          </cell>
          <cell r="L975">
            <v>36239.043379916482</v>
          </cell>
          <cell r="M975">
            <v>23711067.942111079</v>
          </cell>
        </row>
        <row r="976">
          <cell r="A976" t="str">
            <v>JE0164</v>
          </cell>
          <cell r="B976">
            <v>36433</v>
          </cell>
          <cell r="C976">
            <v>36433</v>
          </cell>
          <cell r="D976">
            <v>5</v>
          </cell>
          <cell r="E976" t="str">
            <v>Benlaw Grove</v>
          </cell>
          <cell r="F976" t="str">
            <v>Felton Morpeth</v>
          </cell>
          <cell r="G976" t="str">
            <v>Northumberland</v>
          </cell>
          <cell r="H976" t="str">
            <v>NE65 9NG</v>
          </cell>
          <cell r="I976">
            <v>38992.579570710368</v>
          </cell>
          <cell r="J976">
            <v>36629.392930061251</v>
          </cell>
          <cell r="K976">
            <v>0.01</v>
          </cell>
          <cell r="L976">
            <v>36263.099000760638</v>
          </cell>
          <cell r="M976">
            <v>23747331.041111838</v>
          </cell>
        </row>
        <row r="977">
          <cell r="A977" t="str">
            <v>JE1168</v>
          </cell>
          <cell r="B977">
            <v>36433</v>
          </cell>
          <cell r="C977">
            <v>36433</v>
          </cell>
          <cell r="D977">
            <v>105</v>
          </cell>
          <cell r="E977" t="str">
            <v>Bridgwater Drive</v>
          </cell>
          <cell r="F977" t="str">
            <v>Westcliff-on-Sea</v>
          </cell>
          <cell r="G977" t="str">
            <v>Essex</v>
          </cell>
          <cell r="H977" t="str">
            <v>SS0 0DX</v>
          </cell>
          <cell r="I977">
            <v>38994.376699688532</v>
          </cell>
          <cell r="J977">
            <v>36631.081142131647</v>
          </cell>
          <cell r="K977">
            <v>0.01</v>
          </cell>
          <cell r="L977">
            <v>36264.770330710329</v>
          </cell>
          <cell r="M977">
            <v>23783595.811442547</v>
          </cell>
        </row>
        <row r="978">
          <cell r="A978" t="str">
            <v>JE0199</v>
          </cell>
          <cell r="B978">
            <v>36433</v>
          </cell>
          <cell r="C978">
            <v>36433</v>
          </cell>
          <cell r="D978">
            <v>36</v>
          </cell>
          <cell r="E978" t="str">
            <v>Gilda Road</v>
          </cell>
          <cell r="F978" t="str">
            <v>Worsley</v>
          </cell>
          <cell r="G978" t="str">
            <v>Manchester</v>
          </cell>
          <cell r="H978" t="str">
            <v>M28 1BP</v>
          </cell>
          <cell r="I978">
            <v>39048.169651298907</v>
          </cell>
          <cell r="J978">
            <v>36681.613914856542</v>
          </cell>
          <cell r="K978">
            <v>0.01</v>
          </cell>
          <cell r="L978">
            <v>36314.797775707979</v>
          </cell>
          <cell r="M978">
            <v>23819910.609218255</v>
          </cell>
        </row>
        <row r="979">
          <cell r="A979" t="str">
            <v>JE0496</v>
          </cell>
          <cell r="B979">
            <v>36433</v>
          </cell>
          <cell r="C979">
            <v>36433</v>
          </cell>
          <cell r="D979">
            <v>3</v>
          </cell>
          <cell r="E979" t="str">
            <v>Westhall Road</v>
          </cell>
          <cell r="F979" t="str">
            <v>Warlingham</v>
          </cell>
          <cell r="G979" t="str">
            <v>Surrey</v>
          </cell>
          <cell r="H979" t="str">
            <v>CR6 9BJ</v>
          </cell>
          <cell r="I979">
            <v>39078.23974332893</v>
          </cell>
          <cell r="J979">
            <v>36709.861577066564</v>
          </cell>
          <cell r="K979">
            <v>0.01</v>
          </cell>
          <cell r="L979">
            <v>36342.762961295899</v>
          </cell>
          <cell r="M979">
            <v>23856253.372179549</v>
          </cell>
        </row>
        <row r="980">
          <cell r="A980" t="str">
            <v>JE0060</v>
          </cell>
          <cell r="B980">
            <v>36433</v>
          </cell>
          <cell r="C980">
            <v>36433</v>
          </cell>
          <cell r="D980">
            <v>37</v>
          </cell>
          <cell r="E980" t="str">
            <v>Trentholme Drive, The Mount</v>
          </cell>
          <cell r="F980" t="str">
            <v>York</v>
          </cell>
          <cell r="G980" t="str">
            <v>North Yorkshire</v>
          </cell>
          <cell r="H980" t="str">
            <v>YO24 1EL</v>
          </cell>
          <cell r="I980">
            <v>39168.489166363805</v>
          </cell>
          <cell r="J980">
            <v>36794.641338099333</v>
          </cell>
          <cell r="K980">
            <v>0.01</v>
          </cell>
          <cell r="L980">
            <v>36426.694924718337</v>
          </cell>
          <cell r="M980">
            <v>23892680.067104269</v>
          </cell>
        </row>
        <row r="981">
          <cell r="A981" t="str">
            <v>JE2213</v>
          </cell>
          <cell r="B981">
            <v>36433</v>
          </cell>
          <cell r="C981">
            <v>36433</v>
          </cell>
          <cell r="D981">
            <v>31</v>
          </cell>
          <cell r="E981" t="str">
            <v>Brickfield Road</v>
          </cell>
          <cell r="F981" t="str">
            <v>Renhold</v>
          </cell>
          <cell r="G981" t="str">
            <v>Bedfordshire</v>
          </cell>
          <cell r="H981" t="str">
            <v>MK41 0JS</v>
          </cell>
          <cell r="I981">
            <v>39178.436075080281</v>
          </cell>
          <cell r="J981">
            <v>36803.985403863291</v>
          </cell>
          <cell r="K981">
            <v>0.01</v>
          </cell>
          <cell r="L981">
            <v>36435.945549824661</v>
          </cell>
          <cell r="M981">
            <v>23929116.012654092</v>
          </cell>
        </row>
        <row r="982">
          <cell r="A982" t="str">
            <v>JE0417</v>
          </cell>
          <cell r="B982">
            <v>36433</v>
          </cell>
          <cell r="C982">
            <v>36433</v>
          </cell>
          <cell r="D982">
            <v>95</v>
          </cell>
          <cell r="E982" t="str">
            <v>Babbacombe Road</v>
          </cell>
          <cell r="F982" t="str">
            <v>Coventry</v>
          </cell>
          <cell r="G982">
            <v>0</v>
          </cell>
          <cell r="H982" t="str">
            <v>CV3 5NZ</v>
          </cell>
          <cell r="I982">
            <v>39227.561105096211</v>
          </cell>
          <cell r="J982">
            <v>36850.133159332807</v>
          </cell>
          <cell r="K982">
            <v>0.01</v>
          </cell>
          <cell r="L982">
            <v>36481.631827739475</v>
          </cell>
          <cell r="M982">
            <v>23965597.64448183</v>
          </cell>
        </row>
        <row r="983">
          <cell r="A983" t="str">
            <v>JE2044</v>
          </cell>
          <cell r="B983">
            <v>36433</v>
          </cell>
          <cell r="C983">
            <v>36433</v>
          </cell>
          <cell r="D983">
            <v>10</v>
          </cell>
          <cell r="E983" t="str">
            <v>Ragley Mews</v>
          </cell>
          <cell r="F983" t="str">
            <v>Reading</v>
          </cell>
          <cell r="G983" t="str">
            <v>Berkshire</v>
          </cell>
          <cell r="H983" t="str">
            <v>RG4 6SG</v>
          </cell>
          <cell r="I983">
            <v>39249.123475001295</v>
          </cell>
          <cell r="J983">
            <v>36870.388718940609</v>
          </cell>
          <cell r="K983">
            <v>0.01</v>
          </cell>
          <cell r="L983">
            <v>36501.684831751205</v>
          </cell>
          <cell r="M983">
            <v>24002099.32931358</v>
          </cell>
        </row>
        <row r="984">
          <cell r="A984" t="str">
            <v>JE0503</v>
          </cell>
          <cell r="B984">
            <v>36433</v>
          </cell>
          <cell r="C984">
            <v>36433</v>
          </cell>
          <cell r="D984">
            <v>103</v>
          </cell>
          <cell r="E984" t="str">
            <v>Hurcott Road</v>
          </cell>
          <cell r="F984" t="str">
            <v>Kidderminster</v>
          </cell>
          <cell r="G984" t="str">
            <v>Worcestershire</v>
          </cell>
          <cell r="H984" t="str">
            <v>DY10 2RG</v>
          </cell>
          <cell r="I984">
            <v>39254.377970196139</v>
          </cell>
          <cell r="J984">
            <v>36875.324759881216</v>
          </cell>
          <cell r="K984">
            <v>0.01</v>
          </cell>
          <cell r="L984">
            <v>36506.571512282404</v>
          </cell>
          <cell r="M984">
            <v>24038605.900825862</v>
          </cell>
        </row>
        <row r="985">
          <cell r="A985" t="str">
            <v>JE0451</v>
          </cell>
          <cell r="B985">
            <v>36433</v>
          </cell>
          <cell r="C985">
            <v>36433</v>
          </cell>
          <cell r="D985" t="str">
            <v>12 Davenant Close</v>
          </cell>
          <cell r="E985" t="str">
            <v>Wyke Moor</v>
          </cell>
          <cell r="F985" t="str">
            <v>Gillingham</v>
          </cell>
          <cell r="G985" t="str">
            <v>Dorset</v>
          </cell>
          <cell r="H985" t="str">
            <v>SP8 4SL</v>
          </cell>
          <cell r="I985">
            <v>39256.995984968969</v>
          </cell>
          <cell r="J985">
            <v>36877.784107092062</v>
          </cell>
          <cell r="K985">
            <v>0.01</v>
          </cell>
          <cell r="L985">
            <v>36509.006266021141</v>
          </cell>
          <cell r="M985">
            <v>24075114.907091882</v>
          </cell>
        </row>
        <row r="986">
          <cell r="A986" t="str">
            <v>JE2107</v>
          </cell>
          <cell r="B986">
            <v>36433</v>
          </cell>
          <cell r="C986">
            <v>36433</v>
          </cell>
          <cell r="D986">
            <v>53</v>
          </cell>
          <cell r="E986" t="str">
            <v>Richmond Road</v>
          </cell>
          <cell r="F986" t="str">
            <v>Aylesbury</v>
          </cell>
          <cell r="G986" t="str">
            <v>Buckinghamshire</v>
          </cell>
          <cell r="H986" t="str">
            <v>HP20 1PN</v>
          </cell>
          <cell r="I986">
            <v>39272.264298575225</v>
          </cell>
          <cell r="J986">
            <v>36892.127068358539</v>
          </cell>
          <cell r="K986">
            <v>0.01</v>
          </cell>
          <cell r="L986">
            <v>36523.205797674957</v>
          </cell>
          <cell r="M986">
            <v>24111638.112889558</v>
          </cell>
        </row>
        <row r="987">
          <cell r="A987" t="str">
            <v>JE0005</v>
          </cell>
          <cell r="B987">
            <v>36433</v>
          </cell>
          <cell r="C987">
            <v>36433</v>
          </cell>
          <cell r="D987">
            <v>15</v>
          </cell>
          <cell r="E987" t="str">
            <v>Bearcroft</v>
          </cell>
          <cell r="F987" t="str">
            <v>Weobley</v>
          </cell>
          <cell r="G987" t="str">
            <v>Herefordshire</v>
          </cell>
          <cell r="H987" t="str">
            <v>HR4 8TA</v>
          </cell>
          <cell r="I987">
            <v>39273.366188998181</v>
          </cell>
          <cell r="J987">
            <v>36893.162177543745</v>
          </cell>
          <cell r="K987">
            <v>0.01</v>
          </cell>
          <cell r="L987">
            <v>36524.230555768307</v>
          </cell>
          <cell r="M987">
            <v>24148162.343445327</v>
          </cell>
        </row>
        <row r="988">
          <cell r="A988" t="str">
            <v>JE0089</v>
          </cell>
          <cell r="B988">
            <v>36433</v>
          </cell>
          <cell r="C988">
            <v>36433</v>
          </cell>
          <cell r="D988">
            <v>17</v>
          </cell>
          <cell r="E988" t="str">
            <v>Troon Close</v>
          </cell>
          <cell r="F988" t="str">
            <v>Bramhall Stockport</v>
          </cell>
          <cell r="G988" t="str">
            <v>Cheshire</v>
          </cell>
          <cell r="H988" t="str">
            <v>SK7 2LF</v>
          </cell>
          <cell r="I988">
            <v>39306.078252930012</v>
          </cell>
          <cell r="J988">
            <v>36923.891692146375</v>
          </cell>
          <cell r="K988">
            <v>0.01</v>
          </cell>
          <cell r="L988">
            <v>36554.652775224909</v>
          </cell>
          <cell r="M988">
            <v>24184716.996220551</v>
          </cell>
        </row>
        <row r="989">
          <cell r="A989" t="str">
            <v>JE0340</v>
          </cell>
          <cell r="B989">
            <v>36433</v>
          </cell>
          <cell r="C989">
            <v>36433</v>
          </cell>
          <cell r="D989">
            <v>12</v>
          </cell>
          <cell r="E989" t="str">
            <v>Bellamy Road</v>
          </cell>
          <cell r="F989" t="str">
            <v>Waltham Cross</v>
          </cell>
          <cell r="G989" t="str">
            <v>Hertfordshire</v>
          </cell>
          <cell r="H989" t="str">
            <v>EN8 9JF</v>
          </cell>
          <cell r="I989">
            <v>39362.195181070034</v>
          </cell>
          <cell r="J989">
            <v>36976.607594338515</v>
          </cell>
          <cell r="K989">
            <v>0.01</v>
          </cell>
          <cell r="L989">
            <v>36606.841518395129</v>
          </cell>
          <cell r="M989">
            <v>24221323.837738946</v>
          </cell>
        </row>
        <row r="990">
          <cell r="A990" t="str">
            <v>JE0103</v>
          </cell>
          <cell r="B990">
            <v>36433</v>
          </cell>
          <cell r="C990">
            <v>36433</v>
          </cell>
          <cell r="D990" t="str">
            <v>38 Henley Avenue</v>
          </cell>
          <cell r="E990" t="str">
            <v>Cheadle Hulme</v>
          </cell>
          <cell r="F990" t="str">
            <v>Cheadle</v>
          </cell>
          <cell r="G990" t="str">
            <v>Cheshire</v>
          </cell>
          <cell r="H990" t="str">
            <v>SK8 6DW</v>
          </cell>
          <cell r="I990">
            <v>39383.791137576081</v>
          </cell>
          <cell r="J990">
            <v>36996.894704995713</v>
          </cell>
          <cell r="K990">
            <v>0.01</v>
          </cell>
          <cell r="L990">
            <v>36626.925757945755</v>
          </cell>
          <cell r="M990">
            <v>24257950.763496891</v>
          </cell>
        </row>
        <row r="991">
          <cell r="A991" t="str">
            <v>JE0515</v>
          </cell>
          <cell r="B991">
            <v>36433</v>
          </cell>
          <cell r="C991">
            <v>36433</v>
          </cell>
          <cell r="D991" t="str">
            <v>The Close</v>
          </cell>
          <cell r="E991" t="str">
            <v>Chapel Lane</v>
          </cell>
          <cell r="F991" t="str">
            <v>Brackley</v>
          </cell>
          <cell r="G991" t="str">
            <v>Northamptonshire</v>
          </cell>
          <cell r="H991" t="str">
            <v>NN13 5TF</v>
          </cell>
          <cell r="I991">
            <v>39422.71211864052</v>
          </cell>
          <cell r="J991">
            <v>37033.456838722916</v>
          </cell>
          <cell r="K991">
            <v>0.01</v>
          </cell>
          <cell r="L991">
            <v>36663.122270335683</v>
          </cell>
          <cell r="M991">
            <v>24294613.885767225</v>
          </cell>
        </row>
        <row r="992">
          <cell r="A992" t="str">
            <v>JE0206</v>
          </cell>
          <cell r="B992">
            <v>36433</v>
          </cell>
          <cell r="C992">
            <v>36433</v>
          </cell>
          <cell r="D992">
            <v>18</v>
          </cell>
          <cell r="E992" t="str">
            <v>Goodwood Close</v>
          </cell>
          <cell r="F992" t="str">
            <v>High Halstow  Rochester</v>
          </cell>
          <cell r="G992" t="str">
            <v>Kent</v>
          </cell>
          <cell r="H992" t="str">
            <v>ME3 8SU</v>
          </cell>
          <cell r="I992">
            <v>39443.921680494641</v>
          </cell>
          <cell r="J992">
            <v>37053.380972585874</v>
          </cell>
          <cell r="K992">
            <v>0.01</v>
          </cell>
          <cell r="L992">
            <v>36682.847162860016</v>
          </cell>
          <cell r="M992">
            <v>24331296.732930087</v>
          </cell>
        </row>
        <row r="993">
          <cell r="A993" t="str">
            <v>JE0995</v>
          </cell>
          <cell r="B993">
            <v>36433</v>
          </cell>
          <cell r="C993">
            <v>36433</v>
          </cell>
          <cell r="D993" t="str">
            <v>Greentiles</v>
          </cell>
          <cell r="E993" t="str">
            <v>Glenwood Way</v>
          </cell>
          <cell r="F993" t="str">
            <v>Croydon</v>
          </cell>
          <cell r="G993">
            <v>0</v>
          </cell>
          <cell r="H993" t="str">
            <v>CR0 7RT</v>
          </cell>
          <cell r="I993">
            <v>39490.495047852375</v>
          </cell>
          <cell r="J993">
            <v>37097.131711618902</v>
          </cell>
          <cell r="K993">
            <v>0.01</v>
          </cell>
          <cell r="L993">
            <v>36726.160394502709</v>
          </cell>
          <cell r="M993">
            <v>24368022.893324587</v>
          </cell>
        </row>
        <row r="994">
          <cell r="A994" t="str">
            <v>JE0633</v>
          </cell>
          <cell r="B994">
            <v>36433</v>
          </cell>
          <cell r="C994">
            <v>36433</v>
          </cell>
          <cell r="D994">
            <v>15</v>
          </cell>
          <cell r="E994" t="str">
            <v>Alexandra Road</v>
          </cell>
          <cell r="F994" t="str">
            <v>Birchington</v>
          </cell>
          <cell r="G994" t="str">
            <v>Kent</v>
          </cell>
          <cell r="H994" t="str">
            <v>CT7 0DX</v>
          </cell>
          <cell r="I994">
            <v>39502.934580261383</v>
          </cell>
          <cell r="J994">
            <v>37108.817332972809</v>
          </cell>
          <cell r="K994">
            <v>0.01</v>
          </cell>
          <cell r="L994">
            <v>36737.72915964308</v>
          </cell>
          <cell r="M994">
            <v>24404760.62248423</v>
          </cell>
        </row>
        <row r="995">
          <cell r="A995" t="str">
            <v>JE0567</v>
          </cell>
          <cell r="B995">
            <v>36433</v>
          </cell>
          <cell r="C995">
            <v>36433</v>
          </cell>
          <cell r="D995">
            <v>10</v>
          </cell>
          <cell r="E995" t="str">
            <v>Cheyne Close</v>
          </cell>
          <cell r="F995" t="str">
            <v>Kemsley</v>
          </cell>
          <cell r="G995" t="str">
            <v>Sittingbourne</v>
          </cell>
          <cell r="H995" t="str">
            <v>ME10 2SQ</v>
          </cell>
          <cell r="I995">
            <v>39564.87588568408</v>
          </cell>
          <cell r="J995">
            <v>37167.00461988504</v>
          </cell>
          <cell r="K995">
            <v>0.01</v>
          </cell>
          <cell r="L995">
            <v>36795.334573686188</v>
          </cell>
          <cell r="M995">
            <v>24441555.957057916</v>
          </cell>
        </row>
        <row r="996">
          <cell r="A996" t="str">
            <v>JE1183</v>
          </cell>
          <cell r="B996">
            <v>36433</v>
          </cell>
          <cell r="C996">
            <v>36433</v>
          </cell>
          <cell r="D996">
            <v>94</v>
          </cell>
          <cell r="E996" t="str">
            <v>Park Avenue</v>
          </cell>
          <cell r="F996" t="str">
            <v>Whitchurch</v>
          </cell>
          <cell r="G996">
            <v>0</v>
          </cell>
          <cell r="H996" t="str">
            <v>CF4 7AN</v>
          </cell>
          <cell r="I996">
            <v>39566.693749129823</v>
          </cell>
          <cell r="J996">
            <v>37168.712309788621</v>
          </cell>
          <cell r="K996">
            <v>0.01</v>
          </cell>
          <cell r="L996">
            <v>36797.025186690735</v>
          </cell>
          <cell r="M996">
            <v>24478352.982244607</v>
          </cell>
        </row>
        <row r="997">
          <cell r="A997" t="str">
            <v>JE0679</v>
          </cell>
          <cell r="B997">
            <v>36433</v>
          </cell>
          <cell r="C997">
            <v>36433</v>
          </cell>
          <cell r="D997">
            <v>4</v>
          </cell>
          <cell r="E997" t="str">
            <v>Jefferson Garth</v>
          </cell>
          <cell r="F997" t="str">
            <v>Penrith</v>
          </cell>
          <cell r="G997" t="str">
            <v>Cumbria</v>
          </cell>
          <cell r="H997" t="str">
            <v>CA11 0UA</v>
          </cell>
          <cell r="I997">
            <v>39581.335434200351</v>
          </cell>
          <cell r="J997">
            <v>37182.466620006395</v>
          </cell>
          <cell r="K997">
            <v>0.01</v>
          </cell>
          <cell r="L997">
            <v>36810.641953806327</v>
          </cell>
          <cell r="M997">
            <v>24515163.624198414</v>
          </cell>
        </row>
        <row r="998">
          <cell r="A998" t="str">
            <v>JE0270</v>
          </cell>
          <cell r="B998">
            <v>36433</v>
          </cell>
          <cell r="C998">
            <v>36433</v>
          </cell>
          <cell r="D998">
            <v>56</v>
          </cell>
          <cell r="E998" t="str">
            <v>Statham Avenue</v>
          </cell>
          <cell r="F998" t="str">
            <v>Lymm</v>
          </cell>
          <cell r="G998" t="str">
            <v>Cheshire</v>
          </cell>
          <cell r="H998" t="str">
            <v>WA13 9NL</v>
          </cell>
          <cell r="I998">
            <v>39617.627810369755</v>
          </cell>
          <cell r="J998">
            <v>37216.559458226133</v>
          </cell>
          <cell r="K998">
            <v>0.01</v>
          </cell>
          <cell r="L998">
            <v>36844.393863643869</v>
          </cell>
          <cell r="M998">
            <v>24552008.018062059</v>
          </cell>
        </row>
        <row r="999">
          <cell r="A999" t="str">
            <v>JE1939</v>
          </cell>
          <cell r="B999">
            <v>36433</v>
          </cell>
          <cell r="C999">
            <v>36433</v>
          </cell>
          <cell r="D999" t="str">
            <v>166 Lichfield Road</v>
          </cell>
          <cell r="E999" t="str">
            <v>Bloxwich</v>
          </cell>
          <cell r="F999" t="str">
            <v>Walsall</v>
          </cell>
          <cell r="G999" t="str">
            <v>West Midlands</v>
          </cell>
          <cell r="H999" t="str">
            <v>WS3 3BJ</v>
          </cell>
          <cell r="I999">
            <v>39647.115882977407</v>
          </cell>
          <cell r="J999">
            <v>37244.260374918165</v>
          </cell>
          <cell r="K999">
            <v>0.01</v>
          </cell>
          <cell r="L999">
            <v>36871.817771168986</v>
          </cell>
          <cell r="M999">
            <v>24588879.835833229</v>
          </cell>
        </row>
        <row r="1000">
          <cell r="A1000" t="str">
            <v>JE1194</v>
          </cell>
          <cell r="B1000">
            <v>36433</v>
          </cell>
          <cell r="C1000">
            <v>36433</v>
          </cell>
          <cell r="D1000">
            <v>58</v>
          </cell>
          <cell r="E1000" t="str">
            <v>Tyelands</v>
          </cell>
          <cell r="F1000" t="str">
            <v>Billericay</v>
          </cell>
          <cell r="G1000" t="str">
            <v>Essex</v>
          </cell>
          <cell r="H1000" t="str">
            <v>CM12 9PB</v>
          </cell>
          <cell r="I1000">
            <v>39676.473487940217</v>
          </cell>
          <cell r="J1000">
            <v>37271.838731095355</v>
          </cell>
          <cell r="K1000">
            <v>0.01</v>
          </cell>
          <cell r="L1000">
            <v>36899.120343784401</v>
          </cell>
          <cell r="M1000">
            <v>24625778.956177015</v>
          </cell>
        </row>
        <row r="1001">
          <cell r="A1001" t="str">
            <v>JE0709</v>
          </cell>
          <cell r="B1001">
            <v>36433</v>
          </cell>
          <cell r="C1001">
            <v>36433</v>
          </cell>
          <cell r="D1001" t="str">
            <v>Sananton</v>
          </cell>
          <cell r="E1001" t="str">
            <v>North Green Road</v>
          </cell>
          <cell r="F1001" t="str">
            <v>Pulham St Mary     Diss</v>
          </cell>
          <cell r="G1001" t="str">
            <v>Norfolk</v>
          </cell>
          <cell r="H1001" t="str">
            <v>IP21 4QZ</v>
          </cell>
          <cell r="I1001">
            <v>39708.239788946572</v>
          </cell>
          <cell r="J1001">
            <v>37301.679801737686</v>
          </cell>
          <cell r="K1001">
            <v>0.01</v>
          </cell>
          <cell r="L1001">
            <v>36928.663003720307</v>
          </cell>
          <cell r="M1001">
            <v>24662707.619180735</v>
          </cell>
        </row>
        <row r="1002">
          <cell r="A1002" t="str">
            <v>JE2008</v>
          </cell>
          <cell r="B1002">
            <v>36433</v>
          </cell>
          <cell r="C1002">
            <v>36433</v>
          </cell>
          <cell r="D1002">
            <v>37</v>
          </cell>
          <cell r="E1002" t="str">
            <v>Chieveley Drive</v>
          </cell>
          <cell r="F1002" t="str">
            <v>Tunbridge Wells</v>
          </cell>
          <cell r="G1002" t="str">
            <v>Kent</v>
          </cell>
          <cell r="H1002" t="str">
            <v>TN2 5HG</v>
          </cell>
          <cell r="I1002">
            <v>39724.237641183834</v>
          </cell>
          <cell r="J1002">
            <v>37316.708087172687</v>
          </cell>
          <cell r="K1002">
            <v>0.01</v>
          </cell>
          <cell r="L1002">
            <v>36943.541006300962</v>
          </cell>
          <cell r="M1002">
            <v>24699651.160187036</v>
          </cell>
        </row>
        <row r="1003">
          <cell r="A1003" t="str">
            <v>JE1005</v>
          </cell>
          <cell r="B1003">
            <v>36433</v>
          </cell>
          <cell r="C1003">
            <v>36433</v>
          </cell>
          <cell r="D1003" t="str">
            <v>Blaenwaun</v>
          </cell>
          <cell r="E1003" t="str">
            <v>Aberporth</v>
          </cell>
          <cell r="F1003" t="str">
            <v>Cardigan</v>
          </cell>
          <cell r="G1003" t="str">
            <v>Caredigion</v>
          </cell>
          <cell r="H1003" t="str">
            <v>SA43 2HS</v>
          </cell>
          <cell r="I1003">
            <v>39740.840901039541</v>
          </cell>
          <cell r="J1003">
            <v>37332.305088855326</v>
          </cell>
          <cell r="K1003">
            <v>0.01</v>
          </cell>
          <cell r="L1003">
            <v>36958.982037966773</v>
          </cell>
          <cell r="M1003">
            <v>24736610.142225001</v>
          </cell>
        </row>
        <row r="1004">
          <cell r="A1004" t="str">
            <v>JE1317</v>
          </cell>
          <cell r="B1004">
            <v>36433</v>
          </cell>
          <cell r="C1004">
            <v>36433</v>
          </cell>
          <cell r="D1004">
            <v>17</v>
          </cell>
          <cell r="E1004" t="str">
            <v>Ainsdale Drive</v>
          </cell>
          <cell r="F1004" t="str">
            <v>Darwen</v>
          </cell>
          <cell r="G1004" t="str">
            <v>Lancashire</v>
          </cell>
          <cell r="H1004" t="str">
            <v>BB3 2EQ</v>
          </cell>
          <cell r="I1004">
            <v>39748.813687304319</v>
          </cell>
          <cell r="J1004">
            <v>37339.794675952544</v>
          </cell>
          <cell r="K1004">
            <v>0.01</v>
          </cell>
          <cell r="L1004">
            <v>36966.396729193017</v>
          </cell>
          <cell r="M1004">
            <v>24773576.538954195</v>
          </cell>
        </row>
        <row r="1005">
          <cell r="A1005" t="str">
            <v>JE0124</v>
          </cell>
          <cell r="B1005">
            <v>36433</v>
          </cell>
          <cell r="C1005">
            <v>36433</v>
          </cell>
          <cell r="D1005">
            <v>21</v>
          </cell>
          <cell r="E1005" t="str">
            <v>Medway</v>
          </cell>
          <cell r="F1005" t="str">
            <v>Hailsham</v>
          </cell>
          <cell r="G1005" t="str">
            <v>East Sussex</v>
          </cell>
          <cell r="H1005" t="str">
            <v>BN27 3HE</v>
          </cell>
          <cell r="I1005">
            <v>39764.602840804269</v>
          </cell>
          <cell r="J1005">
            <v>37354.626911058556</v>
          </cell>
          <cell r="K1005">
            <v>0.01</v>
          </cell>
          <cell r="L1005">
            <v>36981.08064194797</v>
          </cell>
          <cell r="M1005">
            <v>24810557.619596142</v>
          </cell>
        </row>
        <row r="1006">
          <cell r="A1006" t="str">
            <v>JE2136</v>
          </cell>
          <cell r="B1006">
            <v>36433</v>
          </cell>
          <cell r="C1006">
            <v>36433</v>
          </cell>
          <cell r="D1006">
            <v>176</v>
          </cell>
          <cell r="E1006" t="str">
            <v>Springfield Road</v>
          </cell>
          <cell r="F1006" t="str">
            <v>Sheffield</v>
          </cell>
          <cell r="G1006" t="str">
            <v>South Yorkshire</v>
          </cell>
          <cell r="H1006" t="str">
            <v>S7 2GJ</v>
          </cell>
          <cell r="I1006">
            <v>39793.904145362016</v>
          </cell>
          <cell r="J1006">
            <v>37382.15237897644</v>
          </cell>
          <cell r="K1006">
            <v>0.01</v>
          </cell>
          <cell r="L1006">
            <v>37008.330855186672</v>
          </cell>
          <cell r="M1006">
            <v>24847565.950451329</v>
          </cell>
        </row>
        <row r="1007">
          <cell r="A1007" t="str">
            <v>JE2162</v>
          </cell>
          <cell r="B1007">
            <v>36433</v>
          </cell>
          <cell r="C1007">
            <v>36433</v>
          </cell>
          <cell r="D1007">
            <v>6</v>
          </cell>
          <cell r="E1007" t="str">
            <v>Ragstone Court</v>
          </cell>
          <cell r="F1007" t="str">
            <v>Aylesford</v>
          </cell>
          <cell r="G1007" t="str">
            <v>Kent</v>
          </cell>
          <cell r="H1007" t="str">
            <v>ME20 6AJ</v>
          </cell>
          <cell r="I1007">
            <v>39918.916600105847</v>
          </cell>
          <cell r="J1007">
            <v>37499.588321311552</v>
          </cell>
          <cell r="K1007">
            <v>0.01</v>
          </cell>
          <cell r="L1007">
            <v>37124.592438098436</v>
          </cell>
          <cell r="M1007">
            <v>24884690.542889427</v>
          </cell>
        </row>
        <row r="1008">
          <cell r="A1008" t="str">
            <v>JE0846</v>
          </cell>
          <cell r="B1008">
            <v>36433</v>
          </cell>
          <cell r="C1008">
            <v>36433</v>
          </cell>
          <cell r="D1008" t="str">
            <v>Algajola</v>
          </cell>
          <cell r="E1008" t="str">
            <v>Firway</v>
          </cell>
          <cell r="F1008" t="str">
            <v>Wirral</v>
          </cell>
          <cell r="G1008" t="str">
            <v>Merseyside</v>
          </cell>
          <cell r="H1008" t="str">
            <v>L60 3RJ</v>
          </cell>
          <cell r="I1008">
            <v>39949.78268266908</v>
          </cell>
          <cell r="J1008">
            <v>37528.583732204286</v>
          </cell>
          <cell r="K1008">
            <v>0.01</v>
          </cell>
          <cell r="L1008">
            <v>37153.297894882242</v>
          </cell>
          <cell r="M1008">
            <v>24921843.840784311</v>
          </cell>
        </row>
        <row r="1009">
          <cell r="A1009" t="str">
            <v>JE0943</v>
          </cell>
          <cell r="B1009">
            <v>36433</v>
          </cell>
          <cell r="C1009">
            <v>36433</v>
          </cell>
          <cell r="D1009">
            <v>34</v>
          </cell>
          <cell r="E1009" t="str">
            <v>Boxgrove</v>
          </cell>
          <cell r="F1009" t="str">
            <v>Worthing</v>
          </cell>
          <cell r="G1009" t="str">
            <v>West Sussex</v>
          </cell>
          <cell r="H1009" t="str">
            <v>BN12 6BB</v>
          </cell>
          <cell r="I1009">
            <v>39973.412484403263</v>
          </cell>
          <cell r="J1009">
            <v>37550.781424742454</v>
          </cell>
          <cell r="K1009">
            <v>0.01</v>
          </cell>
          <cell r="L1009">
            <v>37175.273610495031</v>
          </cell>
          <cell r="M1009">
            <v>24959019.114394806</v>
          </cell>
        </row>
        <row r="1010">
          <cell r="A1010" t="str">
            <v>JE0592</v>
          </cell>
          <cell r="B1010">
            <v>36433</v>
          </cell>
          <cell r="C1010">
            <v>36433</v>
          </cell>
          <cell r="D1010" t="str">
            <v>Pandora</v>
          </cell>
          <cell r="E1010" t="str">
            <v>39 Newport Road</v>
          </cell>
          <cell r="F1010" t="str">
            <v xml:space="preserve">Hanslope </v>
          </cell>
          <cell r="G1010" t="str">
            <v>Milton Keynes</v>
          </cell>
          <cell r="H1010" t="str">
            <v>MK19 7ND</v>
          </cell>
          <cell r="I1010">
            <v>40024.589708109881</v>
          </cell>
          <cell r="J1010">
            <v>37598.856998527459</v>
          </cell>
          <cell r="K1010">
            <v>0.01</v>
          </cell>
          <cell r="L1010">
            <v>37222.868428542184</v>
          </cell>
          <cell r="M1010">
            <v>24996241.98282335</v>
          </cell>
        </row>
        <row r="1011">
          <cell r="A1011" t="str">
            <v>JE1439</v>
          </cell>
          <cell r="B1011">
            <v>36433</v>
          </cell>
          <cell r="C1011">
            <v>36433</v>
          </cell>
          <cell r="D1011" t="str">
            <v>The Finishing Post</v>
          </cell>
          <cell r="E1011" t="str">
            <v>Main Street</v>
          </cell>
          <cell r="F1011" t="str">
            <v>Skipsea, Driffield</v>
          </cell>
          <cell r="G1011" t="str">
            <v>East Yorkshire</v>
          </cell>
          <cell r="H1011" t="str">
            <v>YO25 8SW</v>
          </cell>
          <cell r="I1011">
            <v>40070.175576305424</v>
          </cell>
          <cell r="J1011">
            <v>37641.68008683237</v>
          </cell>
          <cell r="K1011">
            <v>0.01</v>
          </cell>
          <cell r="L1011">
            <v>37265.263285964043</v>
          </cell>
          <cell r="M1011">
            <v>25033507.246109314</v>
          </cell>
        </row>
        <row r="1012">
          <cell r="A1012" t="str">
            <v>JE1270</v>
          </cell>
          <cell r="B1012">
            <v>36433</v>
          </cell>
          <cell r="C1012">
            <v>36433</v>
          </cell>
          <cell r="D1012" t="str">
            <v>Lynville</v>
          </cell>
          <cell r="E1012" t="str">
            <v>Archway Place</v>
          </cell>
          <cell r="F1012" t="str">
            <v>Dorking</v>
          </cell>
          <cell r="G1012" t="str">
            <v>Surrey</v>
          </cell>
          <cell r="H1012" t="str">
            <v>RH4 1EP</v>
          </cell>
          <cell r="I1012">
            <v>40070.802642282564</v>
          </cell>
          <cell r="J1012">
            <v>37642.26914881089</v>
          </cell>
          <cell r="K1012">
            <v>0.01</v>
          </cell>
          <cell r="L1012">
            <v>37265.846457322783</v>
          </cell>
          <cell r="M1012">
            <v>25070773.092566635</v>
          </cell>
        </row>
        <row r="1013">
          <cell r="A1013" t="str">
            <v>JE2233</v>
          </cell>
          <cell r="B1013">
            <v>36433</v>
          </cell>
          <cell r="C1013">
            <v>36433</v>
          </cell>
          <cell r="D1013">
            <v>8</v>
          </cell>
          <cell r="E1013" t="str">
            <v>Fox Lease</v>
          </cell>
          <cell r="F1013" t="str">
            <v>Bedford</v>
          </cell>
          <cell r="G1013" t="str">
            <v>Bedfordshire</v>
          </cell>
          <cell r="H1013" t="str">
            <v>MK41 8AP</v>
          </cell>
          <cell r="I1013">
            <v>40245.170446427233</v>
          </cell>
          <cell r="J1013">
            <v>37806.06920724982</v>
          </cell>
          <cell r="K1013">
            <v>0.01</v>
          </cell>
          <cell r="L1013">
            <v>37428.008515177324</v>
          </cell>
          <cell r="M1013">
            <v>25108201.101081815</v>
          </cell>
        </row>
        <row r="1014">
          <cell r="A1014" t="str">
            <v>JE1760</v>
          </cell>
          <cell r="B1014">
            <v>36433</v>
          </cell>
          <cell r="C1014">
            <v>36433</v>
          </cell>
          <cell r="D1014">
            <v>28</v>
          </cell>
          <cell r="E1014" t="str">
            <v>Drabbles Road</v>
          </cell>
          <cell r="F1014" t="str">
            <v>Matlock</v>
          </cell>
          <cell r="G1014" t="str">
            <v>Derbyshire</v>
          </cell>
          <cell r="H1014" t="str">
            <v>DE4 3LD</v>
          </cell>
          <cell r="I1014">
            <v>40263.026740784626</v>
          </cell>
          <cell r="J1014">
            <v>37822.843301949186</v>
          </cell>
          <cell r="K1014">
            <v>0.01</v>
          </cell>
          <cell r="L1014">
            <v>37444.614868929697</v>
          </cell>
          <cell r="M1014">
            <v>25145645.715950746</v>
          </cell>
        </row>
        <row r="1015">
          <cell r="A1015" t="str">
            <v>JE1212</v>
          </cell>
          <cell r="B1015">
            <v>36433</v>
          </cell>
          <cell r="C1015">
            <v>36433</v>
          </cell>
          <cell r="D1015" t="str">
            <v>56 Westgate</v>
          </cell>
          <cell r="E1015" t="str">
            <v xml:space="preserve">Old Malton </v>
          </cell>
          <cell r="F1015" t="str">
            <v>Malton</v>
          </cell>
          <cell r="G1015" t="str">
            <v>North Yorkshire</v>
          </cell>
          <cell r="H1015" t="str">
            <v>YO17 7HE</v>
          </cell>
          <cell r="I1015">
            <v>40279.834046026641</v>
          </cell>
          <cell r="J1015">
            <v>37838.631982631086</v>
          </cell>
          <cell r="K1015">
            <v>0.01</v>
          </cell>
          <cell r="L1015">
            <v>37460.245662804773</v>
          </cell>
          <cell r="M1015">
            <v>25183105.961613551</v>
          </cell>
        </row>
        <row r="1016">
          <cell r="A1016" t="str">
            <v>JE0617</v>
          </cell>
          <cell r="B1016">
            <v>36433</v>
          </cell>
          <cell r="C1016">
            <v>36433</v>
          </cell>
          <cell r="D1016" t="str">
            <v>31 Locks Meadow</v>
          </cell>
          <cell r="E1016" t="str">
            <v>Dormansland</v>
          </cell>
          <cell r="F1016" t="str">
            <v>Lingfield</v>
          </cell>
          <cell r="G1016" t="str">
            <v>Surrey</v>
          </cell>
          <cell r="H1016" t="str">
            <v>RH7 6AW</v>
          </cell>
          <cell r="I1016">
            <v>40286.888992767483</v>
          </cell>
          <cell r="J1016">
            <v>37845.25935684218</v>
          </cell>
          <cell r="K1016">
            <v>0.01</v>
          </cell>
          <cell r="L1016">
            <v>37466.806763273758</v>
          </cell>
          <cell r="M1016">
            <v>25220572.768376824</v>
          </cell>
        </row>
        <row r="1017">
          <cell r="A1017" t="str">
            <v>JE0508</v>
          </cell>
          <cell r="B1017">
            <v>36433</v>
          </cell>
          <cell r="C1017">
            <v>36433</v>
          </cell>
          <cell r="D1017">
            <v>34</v>
          </cell>
          <cell r="E1017" t="str">
            <v>Barlavington Way</v>
          </cell>
          <cell r="F1017" t="str">
            <v>Midhurst</v>
          </cell>
          <cell r="G1017" t="str">
            <v>West Sussex</v>
          </cell>
          <cell r="H1017" t="str">
            <v>GU29 9TQ</v>
          </cell>
          <cell r="I1017">
            <v>40341.909202682706</v>
          </cell>
          <cell r="J1017">
            <v>37896.945008580726</v>
          </cell>
          <cell r="K1017">
            <v>0.01</v>
          </cell>
          <cell r="L1017">
            <v>37517.975558494916</v>
          </cell>
          <cell r="M1017">
            <v>25258090.743935317</v>
          </cell>
        </row>
        <row r="1018">
          <cell r="A1018" t="str">
            <v>JE0371</v>
          </cell>
          <cell r="B1018">
            <v>36433</v>
          </cell>
          <cell r="C1018">
            <v>36433</v>
          </cell>
          <cell r="D1018">
            <v>2</v>
          </cell>
          <cell r="E1018" t="str">
            <v>Spernen Close Carbis Bay</v>
          </cell>
          <cell r="F1018" t="str">
            <v>St. Ives</v>
          </cell>
          <cell r="G1018" t="str">
            <v>Cornwall</v>
          </cell>
          <cell r="H1018" t="str">
            <v>TR26 2QT</v>
          </cell>
          <cell r="I1018">
            <v>40358.14893142238</v>
          </cell>
          <cell r="J1018">
            <v>37912.200511336174</v>
          </cell>
          <cell r="K1018">
            <v>0.01</v>
          </cell>
          <cell r="L1018">
            <v>37533.07850622281</v>
          </cell>
          <cell r="M1018">
            <v>25295623.822441541</v>
          </cell>
        </row>
        <row r="1019">
          <cell r="A1019" t="str">
            <v>JE1498</v>
          </cell>
          <cell r="B1019">
            <v>36433</v>
          </cell>
          <cell r="C1019">
            <v>36433</v>
          </cell>
          <cell r="D1019">
            <v>39</v>
          </cell>
          <cell r="E1019" t="str">
            <v>Alfred Hill</v>
          </cell>
          <cell r="F1019" t="str">
            <v>Bristol</v>
          </cell>
          <cell r="G1019" t="str">
            <v>Avon</v>
          </cell>
          <cell r="H1019" t="str">
            <v>BS2 8HN</v>
          </cell>
          <cell r="I1019">
            <v>40420.896482746117</v>
          </cell>
          <cell r="J1019">
            <v>37971.145180761501</v>
          </cell>
          <cell r="K1019">
            <v>0.01</v>
          </cell>
          <cell r="L1019">
            <v>37591.433728953889</v>
          </cell>
          <cell r="M1019">
            <v>25333215.256170496</v>
          </cell>
        </row>
        <row r="1020">
          <cell r="A1020" t="str">
            <v>JE2231</v>
          </cell>
          <cell r="B1020">
            <v>36433</v>
          </cell>
          <cell r="C1020">
            <v>36433</v>
          </cell>
          <cell r="D1020">
            <v>11</v>
          </cell>
          <cell r="E1020" t="str">
            <v>Brake Close</v>
          </cell>
          <cell r="F1020" t="str">
            <v>Bradleystoke</v>
          </cell>
          <cell r="G1020" t="str">
            <v>Bristol</v>
          </cell>
          <cell r="H1020" t="str">
            <v>BS32 8BA</v>
          </cell>
          <cell r="I1020">
            <v>40425.617559155107</v>
          </cell>
          <cell r="J1020">
            <v>37975.580131327522</v>
          </cell>
          <cell r="K1020">
            <v>0.01</v>
          </cell>
          <cell r="L1020">
            <v>37595.824330014249</v>
          </cell>
          <cell r="M1020">
            <v>25370811.08050051</v>
          </cell>
        </row>
        <row r="1021">
          <cell r="A1021" t="str">
            <v>JE2064</v>
          </cell>
          <cell r="B1021">
            <v>36433</v>
          </cell>
          <cell r="C1021">
            <v>36433</v>
          </cell>
          <cell r="D1021">
            <v>119</v>
          </cell>
          <cell r="E1021" t="str">
            <v>Queslett Road East</v>
          </cell>
          <cell r="F1021" t="str">
            <v>Sutton Coldfield</v>
          </cell>
          <cell r="G1021" t="str">
            <v>West Midlands</v>
          </cell>
          <cell r="H1021" t="str">
            <v>B74 2AJ</v>
          </cell>
          <cell r="I1021">
            <v>40447.414519139587</v>
          </cell>
          <cell r="J1021">
            <v>37996.056063434153</v>
          </cell>
          <cell r="K1021">
            <v>0.01</v>
          </cell>
          <cell r="L1021">
            <v>37616.095502799813</v>
          </cell>
          <cell r="M1021">
            <v>25408427.176003311</v>
          </cell>
        </row>
        <row r="1022">
          <cell r="A1022" t="str">
            <v>JE0470</v>
          </cell>
          <cell r="B1022">
            <v>36433</v>
          </cell>
          <cell r="C1022">
            <v>36433</v>
          </cell>
          <cell r="D1022">
            <v>2</v>
          </cell>
          <cell r="E1022" t="str">
            <v>Sandgate Close</v>
          </cell>
          <cell r="F1022" t="str">
            <v>Seaford</v>
          </cell>
          <cell r="G1022" t="str">
            <v>East Sussex</v>
          </cell>
          <cell r="H1022" t="str">
            <v>BN25 3LL</v>
          </cell>
          <cell r="I1022">
            <v>40490.585473595442</v>
          </cell>
          <cell r="J1022">
            <v>38036.610596407838</v>
          </cell>
          <cell r="K1022">
            <v>0.01</v>
          </cell>
          <cell r="L1022">
            <v>37656.244490443758</v>
          </cell>
          <cell r="M1022">
            <v>25446083.420493755</v>
          </cell>
        </row>
        <row r="1023">
          <cell r="A1023" t="str">
            <v>JE2348</v>
          </cell>
          <cell r="B1023">
            <v>36433</v>
          </cell>
          <cell r="C1023">
            <v>36433</v>
          </cell>
          <cell r="D1023">
            <v>2</v>
          </cell>
          <cell r="E1023" t="str">
            <v>Captains Hill</v>
          </cell>
          <cell r="F1023" t="str">
            <v>Alcester</v>
          </cell>
          <cell r="G1023" t="str">
            <v>Warwickshire</v>
          </cell>
          <cell r="H1023" t="str">
            <v>B49 6QW</v>
          </cell>
          <cell r="I1023">
            <v>40507.433136228981</v>
          </cell>
          <cell r="J1023">
            <v>38052.43718857874</v>
          </cell>
          <cell r="K1023">
            <v>0.01</v>
          </cell>
          <cell r="L1023">
            <v>37671.912816692951</v>
          </cell>
          <cell r="M1023">
            <v>25483755.333310448</v>
          </cell>
        </row>
        <row r="1024">
          <cell r="A1024" t="str">
            <v>JE1788</v>
          </cell>
          <cell r="B1024">
            <v>36433</v>
          </cell>
          <cell r="C1024">
            <v>36433</v>
          </cell>
          <cell r="D1024">
            <v>7</v>
          </cell>
          <cell r="E1024" t="str">
            <v>St. Faiths Road</v>
          </cell>
          <cell r="F1024" t="str">
            <v>Winchester</v>
          </cell>
          <cell r="G1024" t="str">
            <v>Hampshire</v>
          </cell>
          <cell r="H1024" t="str">
            <v>SO23 9QB</v>
          </cell>
          <cell r="I1024">
            <v>40527.331226125643</v>
          </cell>
          <cell r="J1024">
            <v>38071.12933363318</v>
          </cell>
          <cell r="K1024">
            <v>0.01</v>
          </cell>
          <cell r="L1024">
            <v>37690.418040296849</v>
          </cell>
          <cell r="M1024">
            <v>25521445.751350746</v>
          </cell>
        </row>
        <row r="1025">
          <cell r="A1025" t="str">
            <v>JE1576</v>
          </cell>
          <cell r="B1025">
            <v>36433</v>
          </cell>
          <cell r="C1025">
            <v>36433</v>
          </cell>
          <cell r="D1025">
            <v>23</v>
          </cell>
          <cell r="E1025" t="str">
            <v>Treves Road</v>
          </cell>
          <cell r="F1025" t="str">
            <v>Dorchester</v>
          </cell>
          <cell r="G1025" t="str">
            <v>Dorset</v>
          </cell>
          <cell r="H1025" t="str">
            <v>DT1 2HE</v>
          </cell>
          <cell r="I1025">
            <v>40559.427327381709</v>
          </cell>
          <cell r="J1025">
            <v>38101.280216631298</v>
          </cell>
          <cell r="K1025">
            <v>0.01</v>
          </cell>
          <cell r="L1025">
            <v>37720.267414464986</v>
          </cell>
          <cell r="M1025">
            <v>25559166.018765211</v>
          </cell>
        </row>
        <row r="1026">
          <cell r="A1026" t="str">
            <v>JE1833</v>
          </cell>
          <cell r="B1026">
            <v>36433</v>
          </cell>
          <cell r="C1026">
            <v>36433</v>
          </cell>
          <cell r="D1026">
            <v>28</v>
          </cell>
          <cell r="E1026" t="str">
            <v>Lower Road</v>
          </cell>
          <cell r="F1026" t="str">
            <v>Malvern</v>
          </cell>
          <cell r="G1026" t="str">
            <v>Worcestershire</v>
          </cell>
          <cell r="H1026" t="str">
            <v>WR14 4BX</v>
          </cell>
          <cell r="I1026">
            <v>40614.179926467055</v>
          </cell>
          <cell r="J1026">
            <v>38152.71447637814</v>
          </cell>
          <cell r="K1026">
            <v>0.01</v>
          </cell>
          <cell r="L1026">
            <v>37771.187331614361</v>
          </cell>
          <cell r="M1026">
            <v>25596937.206096824</v>
          </cell>
        </row>
        <row r="1027">
          <cell r="A1027" t="str">
            <v>JE1371</v>
          </cell>
          <cell r="B1027">
            <v>36433</v>
          </cell>
          <cell r="C1027">
            <v>36433</v>
          </cell>
          <cell r="D1027">
            <v>6</v>
          </cell>
          <cell r="E1027" t="str">
            <v>Applegarth Close</v>
          </cell>
          <cell r="F1027" t="str">
            <v>Newton Abbot</v>
          </cell>
          <cell r="G1027" t="str">
            <v>Devon</v>
          </cell>
          <cell r="H1027" t="str">
            <v>TQ12 1RR</v>
          </cell>
          <cell r="I1027">
            <v>40624.572479634386</v>
          </cell>
          <cell r="J1027">
            <v>38162.477177838358</v>
          </cell>
          <cell r="K1027">
            <v>0.01</v>
          </cell>
          <cell r="L1027">
            <v>37780.852406059974</v>
          </cell>
          <cell r="M1027">
            <v>25634718.058502883</v>
          </cell>
        </row>
        <row r="1028">
          <cell r="A1028" t="str">
            <v>JE1764</v>
          </cell>
          <cell r="B1028">
            <v>36433</v>
          </cell>
          <cell r="C1028">
            <v>36433</v>
          </cell>
          <cell r="D1028" t="str">
            <v>Edgewood</v>
          </cell>
          <cell r="E1028" t="str">
            <v>North Warren</v>
          </cell>
          <cell r="F1028" t="str">
            <v>Aldeburgh</v>
          </cell>
          <cell r="G1028" t="str">
            <v>Suffolk</v>
          </cell>
          <cell r="H1028" t="str">
            <v>IP15 5QF</v>
          </cell>
          <cell r="I1028">
            <v>40655.723434281907</v>
          </cell>
          <cell r="J1028">
            <v>38191.740195840583</v>
          </cell>
          <cell r="K1028">
            <v>0.01</v>
          </cell>
          <cell r="L1028">
            <v>37809.822793882173</v>
          </cell>
          <cell r="M1028">
            <v>25672527.881296765</v>
          </cell>
        </row>
        <row r="1029">
          <cell r="A1029" t="str">
            <v>JE1781</v>
          </cell>
          <cell r="B1029">
            <v>36433</v>
          </cell>
          <cell r="C1029">
            <v>36433</v>
          </cell>
          <cell r="D1029" t="str">
            <v>2 Golden Bank</v>
          </cell>
          <cell r="E1029" t="str">
            <v>Rushock</v>
          </cell>
          <cell r="F1029" t="str">
            <v>Kington</v>
          </cell>
          <cell r="G1029" t="str">
            <v>Herefordshire</v>
          </cell>
          <cell r="H1029" t="str">
            <v>HR5 3RZ</v>
          </cell>
          <cell r="I1029">
            <v>40738.901000068363</v>
          </cell>
          <cell r="J1029">
            <v>38269.876697033913</v>
          </cell>
          <cell r="K1029">
            <v>0.01</v>
          </cell>
          <cell r="L1029">
            <v>37887.177930063575</v>
          </cell>
          <cell r="M1029">
            <v>25710415.05922683</v>
          </cell>
        </row>
        <row r="1030">
          <cell r="A1030" t="str">
            <v>JE0561</v>
          </cell>
          <cell r="B1030">
            <v>36433</v>
          </cell>
          <cell r="C1030">
            <v>36433</v>
          </cell>
          <cell r="D1030">
            <v>21</v>
          </cell>
          <cell r="E1030" t="str">
            <v>St. Andrews Drive</v>
          </cell>
          <cell r="F1030" t="str">
            <v>Orpington</v>
          </cell>
          <cell r="G1030" t="str">
            <v>Kent</v>
          </cell>
          <cell r="H1030" t="str">
            <v>BR5 2BA</v>
          </cell>
          <cell r="I1030">
            <v>40770.529428435257</v>
          </cell>
          <cell r="J1030">
            <v>38299.58825095433</v>
          </cell>
          <cell r="K1030">
            <v>0.01</v>
          </cell>
          <cell r="L1030">
            <v>37916.592368444784</v>
          </cell>
          <cell r="M1030">
            <v>25748331.651595276</v>
          </cell>
        </row>
        <row r="1031">
          <cell r="A1031" t="str">
            <v>JE0699</v>
          </cell>
          <cell r="B1031">
            <v>36433</v>
          </cell>
          <cell r="C1031">
            <v>36433</v>
          </cell>
          <cell r="D1031" t="str">
            <v>Beachways</v>
          </cell>
          <cell r="E1031" t="str">
            <v>Church Street</v>
          </cell>
          <cell r="F1031" t="str">
            <v>Looe</v>
          </cell>
          <cell r="G1031" t="str">
            <v>Cornwall</v>
          </cell>
          <cell r="H1031" t="str">
            <v>PL13 1BY</v>
          </cell>
          <cell r="I1031">
            <v>40799.031003635966</v>
          </cell>
          <cell r="J1031">
            <v>38326.362457961055</v>
          </cell>
          <cell r="K1031">
            <v>0.01</v>
          </cell>
          <cell r="L1031">
            <v>37943.098833381446</v>
          </cell>
          <cell r="M1031">
            <v>25786274.750428658</v>
          </cell>
        </row>
        <row r="1032">
          <cell r="A1032" t="str">
            <v>JE1905</v>
          </cell>
          <cell r="B1032">
            <v>36433</v>
          </cell>
          <cell r="C1032">
            <v>36433</v>
          </cell>
          <cell r="D1032" t="str">
            <v>The Meadows</v>
          </cell>
          <cell r="E1032" t="str">
            <v>Carno Road</v>
          </cell>
          <cell r="F1032" t="str">
            <v>Caersws</v>
          </cell>
          <cell r="G1032" t="str">
            <v>Powys</v>
          </cell>
          <cell r="H1032" t="str">
            <v>SY17 5JA</v>
          </cell>
          <cell r="I1032">
            <v>40820.043634307622</v>
          </cell>
          <cell r="J1032">
            <v>38346.101595864733</v>
          </cell>
          <cell r="K1032">
            <v>0.01</v>
          </cell>
          <cell r="L1032">
            <v>37962.640579906089</v>
          </cell>
          <cell r="M1032">
            <v>25824237.391008563</v>
          </cell>
        </row>
        <row r="1033">
          <cell r="A1033" t="str">
            <v>JE2323</v>
          </cell>
          <cell r="B1033">
            <v>36433</v>
          </cell>
          <cell r="C1033">
            <v>36433</v>
          </cell>
          <cell r="D1033">
            <v>5</v>
          </cell>
          <cell r="E1033" t="str">
            <v>Trelyon Close</v>
          </cell>
          <cell r="F1033" t="str">
            <v>Penzance</v>
          </cell>
          <cell r="G1033" t="str">
            <v>Cornwall</v>
          </cell>
          <cell r="H1033" t="str">
            <v>TR19 6BU</v>
          </cell>
          <cell r="I1033">
            <v>40822.368529976127</v>
          </cell>
          <cell r="J1033">
            <v>38348.285588765451</v>
          </cell>
          <cell r="K1033">
            <v>0.01</v>
          </cell>
          <cell r="L1033">
            <v>37964.802732877797</v>
          </cell>
          <cell r="M1033">
            <v>25862202.193741441</v>
          </cell>
        </row>
        <row r="1034">
          <cell r="A1034" t="str">
            <v>JE1766</v>
          </cell>
          <cell r="B1034">
            <v>36433</v>
          </cell>
          <cell r="C1034">
            <v>36433</v>
          </cell>
          <cell r="D1034">
            <v>7</v>
          </cell>
          <cell r="E1034" t="str">
            <v>Crabtree Avenue</v>
          </cell>
          <cell r="F1034" t="str">
            <v>Wembley</v>
          </cell>
          <cell r="G1034" t="str">
            <v>Middlesex</v>
          </cell>
          <cell r="H1034" t="str">
            <v>HA0 1LW</v>
          </cell>
          <cell r="I1034">
            <v>40846.345920063468</v>
          </cell>
          <cell r="J1034">
            <v>38370.809803695978</v>
          </cell>
          <cell r="K1034">
            <v>0.01</v>
          </cell>
          <cell r="L1034">
            <v>37987.101705659021</v>
          </cell>
          <cell r="M1034">
            <v>25900189.2954471</v>
          </cell>
        </row>
        <row r="1035">
          <cell r="A1035" t="str">
            <v>JE0980</v>
          </cell>
          <cell r="B1035">
            <v>36433</v>
          </cell>
          <cell r="C1035">
            <v>36433</v>
          </cell>
          <cell r="D1035" t="str">
            <v>3 The Elms</v>
          </cell>
          <cell r="E1035" t="str">
            <v>Grove House</v>
          </cell>
          <cell r="F1035" t="str">
            <v>Milltown Road</v>
          </cell>
          <cell r="G1035" t="str">
            <v>Dublin 6</v>
          </cell>
          <cell r="H1035" t="str">
            <v>IRELAND</v>
          </cell>
          <cell r="I1035">
            <v>40846.473919969343</v>
          </cell>
          <cell r="J1035">
            <v>38370.930046031805</v>
          </cell>
          <cell r="K1035">
            <v>0.01</v>
          </cell>
          <cell r="L1035">
            <v>37987.220745571489</v>
          </cell>
          <cell r="M1035">
            <v>25938176.516192671</v>
          </cell>
        </row>
        <row r="1036">
          <cell r="A1036" t="str">
            <v>JE1157</v>
          </cell>
          <cell r="B1036">
            <v>36433</v>
          </cell>
          <cell r="C1036">
            <v>36433</v>
          </cell>
          <cell r="D1036" t="str">
            <v>14 Castell Drive</v>
          </cell>
          <cell r="E1036" t="str">
            <v>Groby</v>
          </cell>
          <cell r="F1036" t="str">
            <v>Leicester</v>
          </cell>
          <cell r="G1036">
            <v>0</v>
          </cell>
          <cell r="H1036" t="str">
            <v>LE6 0DD</v>
          </cell>
          <cell r="I1036">
            <v>40850.450326189108</v>
          </cell>
          <cell r="J1036">
            <v>38374.665457935218</v>
          </cell>
          <cell r="K1036">
            <v>0.01</v>
          </cell>
          <cell r="L1036">
            <v>37990.918803355868</v>
          </cell>
          <cell r="M1036">
            <v>25976167.434996027</v>
          </cell>
        </row>
        <row r="1037">
          <cell r="A1037" t="str">
            <v>JE1718</v>
          </cell>
          <cell r="B1037">
            <v>36433</v>
          </cell>
          <cell r="C1037">
            <v>36433</v>
          </cell>
          <cell r="D1037">
            <v>19</v>
          </cell>
          <cell r="E1037" t="str">
            <v>Montford Road</v>
          </cell>
          <cell r="F1037" t="str">
            <v>Sevenoaks</v>
          </cell>
          <cell r="G1037" t="str">
            <v>Kent</v>
          </cell>
          <cell r="H1037" t="str">
            <v>TN15 6SA</v>
          </cell>
          <cell r="I1037">
            <v>40852.523213475069</v>
          </cell>
          <cell r="J1037">
            <v>38376.612715688701</v>
          </cell>
          <cell r="K1037">
            <v>0.01</v>
          </cell>
          <cell r="L1037">
            <v>37992.846588531815</v>
          </cell>
          <cell r="M1037">
            <v>26014160.281584561</v>
          </cell>
        </row>
        <row r="1038">
          <cell r="A1038" t="str">
            <v>JE1965</v>
          </cell>
          <cell r="B1038">
            <v>36433</v>
          </cell>
          <cell r="C1038">
            <v>36433</v>
          </cell>
          <cell r="D1038">
            <v>16</v>
          </cell>
          <cell r="E1038" t="str">
            <v>Weymans Avenue</v>
          </cell>
          <cell r="F1038" t="str">
            <v>Bournemouth</v>
          </cell>
          <cell r="G1038" t="str">
            <v>Dorset</v>
          </cell>
          <cell r="H1038" t="str">
            <v>BH10 7JN</v>
          </cell>
          <cell r="I1038">
            <v>40874.080123738313</v>
          </cell>
          <cell r="J1038">
            <v>38396.863146542048</v>
          </cell>
          <cell r="K1038">
            <v>0.01</v>
          </cell>
          <cell r="L1038">
            <v>38012.89451507663</v>
          </cell>
          <cell r="M1038">
            <v>26052173.176099636</v>
          </cell>
        </row>
        <row r="1039">
          <cell r="A1039" t="str">
            <v>JE1279</v>
          </cell>
          <cell r="B1039">
            <v>36433</v>
          </cell>
          <cell r="C1039">
            <v>36433</v>
          </cell>
          <cell r="D1039" t="str">
            <v>53 Vowler Road</v>
          </cell>
          <cell r="E1039" t="str">
            <v>Langdon Hills</v>
          </cell>
          <cell r="F1039" t="str">
            <v>Basildon</v>
          </cell>
          <cell r="G1039" t="str">
            <v>Essex</v>
          </cell>
          <cell r="H1039" t="str">
            <v>SS16 6AQ</v>
          </cell>
          <cell r="I1039">
            <v>40978.959627905839</v>
          </cell>
          <cell r="J1039">
            <v>38495.386317123659</v>
          </cell>
          <cell r="K1039">
            <v>0.01</v>
          </cell>
          <cell r="L1039">
            <v>38110.432453952424</v>
          </cell>
          <cell r="M1039">
            <v>26090283.608553588</v>
          </cell>
        </row>
        <row r="1040">
          <cell r="A1040" t="str">
            <v>JE2065</v>
          </cell>
          <cell r="B1040">
            <v>36433</v>
          </cell>
          <cell r="C1040">
            <v>36433</v>
          </cell>
          <cell r="D1040">
            <v>46</v>
          </cell>
          <cell r="E1040" t="str">
            <v>Bower Lane</v>
          </cell>
          <cell r="F1040" t="str">
            <v>Brierley Hill</v>
          </cell>
          <cell r="G1040" t="str">
            <v>West Midlands</v>
          </cell>
          <cell r="H1040" t="str">
            <v>DY5 2DP</v>
          </cell>
          <cell r="I1040">
            <v>41000.832087926021</v>
          </cell>
          <cell r="J1040">
            <v>38515.933173506259</v>
          </cell>
          <cell r="K1040">
            <v>0.01</v>
          </cell>
          <cell r="L1040">
            <v>38130.773841771195</v>
          </cell>
          <cell r="M1040">
            <v>26128414.382395361</v>
          </cell>
        </row>
        <row r="1041">
          <cell r="A1041" t="str">
            <v>JE0261</v>
          </cell>
          <cell r="B1041">
            <v>36433</v>
          </cell>
          <cell r="C1041">
            <v>36433</v>
          </cell>
          <cell r="D1041">
            <v>227</v>
          </cell>
          <cell r="E1041" t="str">
            <v>Canterbury Road</v>
          </cell>
          <cell r="F1041" t="str">
            <v>Herne Bay</v>
          </cell>
          <cell r="G1041" t="str">
            <v>Kent</v>
          </cell>
          <cell r="H1041" t="str">
            <v>CT6 1HB</v>
          </cell>
          <cell r="I1041">
            <v>41096.48832478658</v>
          </cell>
          <cell r="J1041">
            <v>38605.792062678302</v>
          </cell>
          <cell r="K1041">
            <v>0.01</v>
          </cell>
          <cell r="L1041">
            <v>38219.734142051515</v>
          </cell>
          <cell r="M1041">
            <v>26166634.116537411</v>
          </cell>
        </row>
        <row r="1042">
          <cell r="A1042" t="str">
            <v>JE1467</v>
          </cell>
          <cell r="B1042">
            <v>36433</v>
          </cell>
          <cell r="C1042">
            <v>36433</v>
          </cell>
          <cell r="D1042" t="str">
            <v>Flat 12 The Ridings</v>
          </cell>
          <cell r="E1042" t="str">
            <v>Lowfield Road</v>
          </cell>
          <cell r="F1042" t="str">
            <v>Hull</v>
          </cell>
          <cell r="G1042" t="str">
            <v>North Humberside</v>
          </cell>
          <cell r="H1042" t="str">
            <v>HU10 7BU</v>
          </cell>
          <cell r="I1042">
            <v>41176.727368428277</v>
          </cell>
          <cell r="J1042">
            <v>38681.168133978077</v>
          </cell>
          <cell r="K1042">
            <v>0.01</v>
          </cell>
          <cell r="L1042">
            <v>38294.356452638298</v>
          </cell>
          <cell r="M1042">
            <v>26204928.472990051</v>
          </cell>
        </row>
        <row r="1043">
          <cell r="A1043" t="str">
            <v>JE0869</v>
          </cell>
          <cell r="B1043">
            <v>36433</v>
          </cell>
          <cell r="C1043">
            <v>36433</v>
          </cell>
          <cell r="D1043">
            <v>7</v>
          </cell>
          <cell r="E1043" t="str">
            <v>Pen-Y-Bryn</v>
          </cell>
          <cell r="F1043" t="str">
            <v>Mold</v>
          </cell>
          <cell r="G1043" t="str">
            <v>Flintshire</v>
          </cell>
          <cell r="H1043" t="str">
            <v>CH7 1TL</v>
          </cell>
          <cell r="I1043">
            <v>41192.138724352997</v>
          </cell>
          <cell r="J1043">
            <v>38695.645468331597</v>
          </cell>
          <cell r="K1043">
            <v>0.01</v>
          </cell>
          <cell r="L1043">
            <v>38308.689013648283</v>
          </cell>
          <cell r="M1043">
            <v>26243237.1620037</v>
          </cell>
        </row>
        <row r="1044">
          <cell r="A1044" t="str">
            <v>JE1620</v>
          </cell>
          <cell r="B1044">
            <v>36433</v>
          </cell>
          <cell r="C1044">
            <v>36433</v>
          </cell>
          <cell r="D1044">
            <v>7</v>
          </cell>
          <cell r="E1044" t="str">
            <v>Blind Lane</v>
          </cell>
          <cell r="F1044" t="str">
            <v>Chester le Street</v>
          </cell>
          <cell r="G1044" t="str">
            <v>County Durham</v>
          </cell>
          <cell r="H1044" t="str">
            <v>DH3 4AF</v>
          </cell>
          <cell r="I1044">
            <v>41227.74238766385</v>
          </cell>
          <cell r="J1044">
            <v>38729.091333866039</v>
          </cell>
          <cell r="K1044">
            <v>0.01</v>
          </cell>
          <cell r="L1044">
            <v>38341.800420527376</v>
          </cell>
          <cell r="M1044">
            <v>26281578.962424226</v>
          </cell>
        </row>
        <row r="1045">
          <cell r="A1045" t="str">
            <v>JE0537</v>
          </cell>
          <cell r="B1045">
            <v>36433</v>
          </cell>
          <cell r="C1045">
            <v>36433</v>
          </cell>
          <cell r="D1045">
            <v>56</v>
          </cell>
          <cell r="E1045" t="str">
            <v>Douglas Avenue</v>
          </cell>
          <cell r="F1045" t="str">
            <v>Whitstable</v>
          </cell>
          <cell r="G1045" t="str">
            <v>Kent</v>
          </cell>
          <cell r="H1045" t="str">
            <v>CT5 1RU</v>
          </cell>
          <cell r="I1045">
            <v>41234.328107251895</v>
          </cell>
          <cell r="J1045">
            <v>38735.277918933592</v>
          </cell>
          <cell r="K1045">
            <v>0.01</v>
          </cell>
          <cell r="L1045">
            <v>38347.925139744257</v>
          </cell>
          <cell r="M1045">
            <v>26319926.88756397</v>
          </cell>
        </row>
        <row r="1046">
          <cell r="A1046" t="str">
            <v>JE1469</v>
          </cell>
          <cell r="B1046">
            <v>36433</v>
          </cell>
          <cell r="C1046">
            <v>36433</v>
          </cell>
          <cell r="D1046">
            <v>1</v>
          </cell>
          <cell r="E1046" t="str">
            <v>Shardloes Road</v>
          </cell>
          <cell r="F1046" t="str">
            <v>Skegness</v>
          </cell>
          <cell r="G1046" t="str">
            <v>Lincolnshire</v>
          </cell>
          <cell r="H1046" t="str">
            <v>PE25 3AA</v>
          </cell>
          <cell r="I1046">
            <v>41243.011151970379</v>
          </cell>
          <cell r="J1046">
            <v>38743.434718517623</v>
          </cell>
          <cell r="K1046">
            <v>0.01</v>
          </cell>
          <cell r="L1046">
            <v>38356.000371332448</v>
          </cell>
          <cell r="M1046">
            <v>26358282.887935303</v>
          </cell>
        </row>
        <row r="1047">
          <cell r="A1047" t="str">
            <v>JE0321</v>
          </cell>
          <cell r="B1047">
            <v>36433</v>
          </cell>
          <cell r="C1047">
            <v>36433</v>
          </cell>
          <cell r="D1047">
            <v>3</v>
          </cell>
          <cell r="E1047" t="str">
            <v>Eastward Glen</v>
          </cell>
          <cell r="F1047" t="str">
            <v>Codshall</v>
          </cell>
          <cell r="G1047" t="str">
            <v>Wolverhampton</v>
          </cell>
          <cell r="H1047" t="str">
            <v>WV8 2JB</v>
          </cell>
          <cell r="I1047">
            <v>41253.127487025973</v>
          </cell>
          <cell r="J1047">
            <v>38752.937942357727</v>
          </cell>
          <cell r="K1047">
            <v>0.01</v>
          </cell>
          <cell r="L1047">
            <v>38365.40856293415</v>
          </cell>
          <cell r="M1047">
            <v>26396648.296498239</v>
          </cell>
        </row>
        <row r="1048">
          <cell r="A1048" t="str">
            <v>JE0994</v>
          </cell>
          <cell r="B1048">
            <v>36433</v>
          </cell>
          <cell r="C1048">
            <v>36433</v>
          </cell>
          <cell r="D1048">
            <v>4</v>
          </cell>
          <cell r="E1048" t="str">
            <v>Bishton Walk</v>
          </cell>
          <cell r="F1048" t="str">
            <v>Tywyn</v>
          </cell>
          <cell r="G1048" t="str">
            <v>Gwynedd</v>
          </cell>
          <cell r="H1048" t="str">
            <v>LL36 0BP</v>
          </cell>
          <cell r="I1048">
            <v>41253.243788088665</v>
          </cell>
          <cell r="J1048">
            <v>38753.047194871164</v>
          </cell>
          <cell r="K1048">
            <v>0.01</v>
          </cell>
          <cell r="L1048">
            <v>38365.516722922453</v>
          </cell>
          <cell r="M1048">
            <v>26435013.81322116</v>
          </cell>
        </row>
        <row r="1049">
          <cell r="A1049" t="str">
            <v>JE2088</v>
          </cell>
          <cell r="B1049">
            <v>36433</v>
          </cell>
          <cell r="C1049">
            <v>36433</v>
          </cell>
          <cell r="D1049">
            <v>37</v>
          </cell>
          <cell r="E1049" t="str">
            <v>Field Way</v>
          </cell>
          <cell r="F1049" t="str">
            <v>Aldershot</v>
          </cell>
          <cell r="G1049" t="str">
            <v>Hampshire</v>
          </cell>
          <cell r="H1049" t="str">
            <v>GU12 4UJ</v>
          </cell>
          <cell r="I1049">
            <v>41284.663130439141</v>
          </cell>
          <cell r="J1049">
            <v>38782.562334654947</v>
          </cell>
          <cell r="K1049">
            <v>0.01</v>
          </cell>
          <cell r="L1049">
            <v>38394.736711308396</v>
          </cell>
          <cell r="M1049">
            <v>26473408.549932469</v>
          </cell>
        </row>
        <row r="1050">
          <cell r="A1050" t="str">
            <v>JE1234</v>
          </cell>
          <cell r="B1050">
            <v>36433</v>
          </cell>
          <cell r="C1050">
            <v>36433</v>
          </cell>
          <cell r="D1050">
            <v>14</v>
          </cell>
          <cell r="E1050" t="str">
            <v>Grove Close</v>
          </cell>
          <cell r="F1050" t="str">
            <v>Holt</v>
          </cell>
          <cell r="G1050" t="str">
            <v>Norfolk</v>
          </cell>
          <cell r="H1050" t="str">
            <v>NR25 6EF</v>
          </cell>
          <cell r="I1050">
            <v>41284.820384901024</v>
          </cell>
          <cell r="J1050">
            <v>38782.71005854338</v>
          </cell>
          <cell r="K1050">
            <v>0.01</v>
          </cell>
          <cell r="L1050">
            <v>38394.882957957947</v>
          </cell>
          <cell r="M1050">
            <v>26511803.432890426</v>
          </cell>
        </row>
        <row r="1051">
          <cell r="A1051" t="str">
            <v>JE2276</v>
          </cell>
          <cell r="B1051">
            <v>36433</v>
          </cell>
          <cell r="C1051">
            <v>36433</v>
          </cell>
          <cell r="D1051">
            <v>6</v>
          </cell>
          <cell r="E1051" t="str">
            <v>Metcombe Rise</v>
          </cell>
          <cell r="F1051" t="str">
            <v>Ottery St. Mary</v>
          </cell>
          <cell r="G1051" t="str">
            <v>Devon</v>
          </cell>
          <cell r="H1051" t="str">
            <v>EX11 1ST</v>
          </cell>
          <cell r="I1051">
            <v>41292.356419270218</v>
          </cell>
          <cell r="J1051">
            <v>38789.789363556869</v>
          </cell>
          <cell r="K1051">
            <v>0.01</v>
          </cell>
          <cell r="L1051">
            <v>38401.891469921298</v>
          </cell>
          <cell r="M1051">
            <v>26550205.324360348</v>
          </cell>
        </row>
        <row r="1052">
          <cell r="A1052" t="str">
            <v>JE1282</v>
          </cell>
          <cell r="B1052">
            <v>36433</v>
          </cell>
          <cell r="C1052">
            <v>36433</v>
          </cell>
          <cell r="D1052" t="str">
            <v>5 Whiteways Court</v>
          </cell>
          <cell r="E1052" t="str">
            <v>Pavilion Gardens</v>
          </cell>
          <cell r="F1052" t="str">
            <v>Staines</v>
          </cell>
          <cell r="G1052" t="str">
            <v>Middlesex</v>
          </cell>
          <cell r="H1052" t="str">
            <v>TW18 1HL</v>
          </cell>
          <cell r="I1052">
            <v>41394.875133486879</v>
          </cell>
          <cell r="J1052">
            <v>38886.09482236646</v>
          </cell>
          <cell r="K1052">
            <v>0.01</v>
          </cell>
          <cell r="L1052">
            <v>38497.233874142796</v>
          </cell>
          <cell r="M1052">
            <v>26588702.55823449</v>
          </cell>
        </row>
        <row r="1053">
          <cell r="A1053" t="str">
            <v>JE0815</v>
          </cell>
          <cell r="B1053">
            <v>36433</v>
          </cell>
          <cell r="C1053">
            <v>36433</v>
          </cell>
          <cell r="D1053" t="str">
            <v>Laburnum Cottage</v>
          </cell>
          <cell r="E1053" t="str">
            <v>Main Street</v>
          </cell>
          <cell r="F1053" t="str">
            <v>Botcheston</v>
          </cell>
          <cell r="G1053" t="str">
            <v>Leicester</v>
          </cell>
          <cell r="H1053" t="str">
            <v>LE9 9FF</v>
          </cell>
          <cell r="I1053">
            <v>41424.508527154103</v>
          </cell>
          <cell r="J1053">
            <v>38913.932252781131</v>
          </cell>
          <cell r="K1053">
            <v>0.01</v>
          </cell>
          <cell r="L1053">
            <v>38524.792930253316</v>
          </cell>
          <cell r="M1053">
            <v>26627227.351164743</v>
          </cell>
        </row>
        <row r="1054">
          <cell r="A1054" t="str">
            <v>JE0687</v>
          </cell>
          <cell r="B1054">
            <v>36433</v>
          </cell>
          <cell r="C1054">
            <v>36433</v>
          </cell>
          <cell r="D1054" t="str">
            <v>58 Stock Lane</v>
          </cell>
          <cell r="E1054" t="str">
            <v>Wybunbury</v>
          </cell>
          <cell r="F1054" t="str">
            <v>Nantwich</v>
          </cell>
          <cell r="G1054" t="str">
            <v>Cheshire</v>
          </cell>
          <cell r="H1054" t="str">
            <v>CW5 7EX</v>
          </cell>
          <cell r="I1054">
            <v>41433.469471577009</v>
          </cell>
          <cell r="J1054">
            <v>38922.350109663246</v>
          </cell>
          <cell r="K1054">
            <v>0.01</v>
          </cell>
          <cell r="L1054">
            <v>38533.126608566614</v>
          </cell>
          <cell r="M1054">
            <v>26665760.477773309</v>
          </cell>
        </row>
        <row r="1055">
          <cell r="A1055" t="str">
            <v>JE0024</v>
          </cell>
          <cell r="B1055">
            <v>36433</v>
          </cell>
          <cell r="C1055">
            <v>36433</v>
          </cell>
          <cell r="D1055">
            <v>6</v>
          </cell>
          <cell r="E1055" t="str">
            <v>Dunster Road</v>
          </cell>
          <cell r="F1055" t="str">
            <v>Keynsham</v>
          </cell>
          <cell r="G1055" t="str">
            <v>Bristol</v>
          </cell>
          <cell r="H1055" t="str">
            <v>BS31 1WA</v>
          </cell>
          <cell r="I1055">
            <v>41433.510440243917</v>
          </cell>
          <cell r="J1055">
            <v>38922.388595380646</v>
          </cell>
          <cell r="K1055">
            <v>0.01</v>
          </cell>
          <cell r="L1055">
            <v>38533.164709426841</v>
          </cell>
          <cell r="M1055">
            <v>26704293.642482735</v>
          </cell>
        </row>
        <row r="1056">
          <cell r="A1056" t="str">
            <v>JE0442</v>
          </cell>
          <cell r="B1056">
            <v>36433</v>
          </cell>
          <cell r="C1056">
            <v>36433</v>
          </cell>
          <cell r="D1056">
            <v>1</v>
          </cell>
          <cell r="E1056" t="str">
            <v>Walpole Walk</v>
          </cell>
          <cell r="F1056" t="str">
            <v>Eastbourne</v>
          </cell>
          <cell r="G1056" t="str">
            <v>East Sussex</v>
          </cell>
          <cell r="H1056" t="str">
            <v>BN23 7TH</v>
          </cell>
          <cell r="I1056">
            <v>41452.895102399569</v>
          </cell>
          <cell r="J1056">
            <v>38940.598429526864</v>
          </cell>
          <cell r="K1056">
            <v>0.01</v>
          </cell>
          <cell r="L1056">
            <v>38551.192445231594</v>
          </cell>
          <cell r="M1056">
            <v>26742844.834927965</v>
          </cell>
        </row>
        <row r="1057">
          <cell r="A1057" t="str">
            <v>JE1204</v>
          </cell>
          <cell r="B1057">
            <v>36433</v>
          </cell>
          <cell r="C1057">
            <v>36433</v>
          </cell>
          <cell r="D1057">
            <v>27</v>
          </cell>
          <cell r="E1057" t="str">
            <v>Greenloons Drive</v>
          </cell>
          <cell r="F1057" t="str">
            <v>Formby</v>
          </cell>
          <cell r="G1057" t="str">
            <v>Liverpool</v>
          </cell>
          <cell r="H1057" t="str">
            <v>L37 2LX</v>
          </cell>
          <cell r="I1057">
            <v>41545.73702209699</v>
          </cell>
          <cell r="J1057">
            <v>39027.813566212324</v>
          </cell>
          <cell r="K1057">
            <v>0.01</v>
          </cell>
          <cell r="L1057">
            <v>38637.535430550197</v>
          </cell>
          <cell r="M1057">
            <v>26781482.370358516</v>
          </cell>
        </row>
        <row r="1058">
          <cell r="A1058" t="str">
            <v>JE0624</v>
          </cell>
          <cell r="B1058">
            <v>36433</v>
          </cell>
          <cell r="C1058">
            <v>36433</v>
          </cell>
          <cell r="D1058">
            <v>10</v>
          </cell>
          <cell r="E1058" t="str">
            <v>Westbury Court Road</v>
          </cell>
          <cell r="F1058" t="str">
            <v>Westbury On Trym</v>
          </cell>
          <cell r="G1058" t="str">
            <v>Bristol</v>
          </cell>
          <cell r="H1058" t="str">
            <v>BS9 3BU</v>
          </cell>
          <cell r="I1058">
            <v>41568.591915548968</v>
          </cell>
          <cell r="J1058">
            <v>39049.283314606604</v>
          </cell>
          <cell r="K1058">
            <v>0.01</v>
          </cell>
          <cell r="L1058">
            <v>38658.790481460535</v>
          </cell>
          <cell r="M1058">
            <v>26820141.160839975</v>
          </cell>
        </row>
        <row r="1059">
          <cell r="A1059" t="str">
            <v>JE0615</v>
          </cell>
          <cell r="B1059">
            <v>36433</v>
          </cell>
          <cell r="C1059">
            <v>36433</v>
          </cell>
          <cell r="D1059" t="str">
            <v>21 Woods Ley</v>
          </cell>
          <cell r="E1059" t="str">
            <v>Ash</v>
          </cell>
          <cell r="F1059" t="str">
            <v>Canterbury</v>
          </cell>
          <cell r="G1059" t="str">
            <v>Kent</v>
          </cell>
          <cell r="H1059" t="str">
            <v>CT3 2HF</v>
          </cell>
          <cell r="I1059">
            <v>41569.904028102093</v>
          </cell>
          <cell r="J1059">
            <v>39050.515905186818</v>
          </cell>
          <cell r="K1059">
            <v>0.01</v>
          </cell>
          <cell r="L1059">
            <v>38660.010746134947</v>
          </cell>
          <cell r="M1059">
            <v>26858801.171586111</v>
          </cell>
        </row>
        <row r="1060">
          <cell r="A1060" t="str">
            <v>JE0095</v>
          </cell>
          <cell r="B1060">
            <v>36433</v>
          </cell>
          <cell r="C1060">
            <v>36433</v>
          </cell>
          <cell r="D1060">
            <v>155</v>
          </cell>
          <cell r="E1060" t="str">
            <v>Longmead Avenue</v>
          </cell>
          <cell r="F1060" t="str">
            <v>Bristol</v>
          </cell>
          <cell r="G1060">
            <v>0</v>
          </cell>
          <cell r="H1060" t="str">
            <v>BS7 8QG</v>
          </cell>
          <cell r="I1060">
            <v>41598.585646443033</v>
          </cell>
          <cell r="J1060">
            <v>39077.459243628298</v>
          </cell>
          <cell r="K1060">
            <v>0.01</v>
          </cell>
          <cell r="L1060">
            <v>38686.684651192016</v>
          </cell>
          <cell r="M1060">
            <v>26897487.856237303</v>
          </cell>
        </row>
        <row r="1061">
          <cell r="A1061" t="str">
            <v>JE0158</v>
          </cell>
          <cell r="B1061">
            <v>36433</v>
          </cell>
          <cell r="C1061">
            <v>36433</v>
          </cell>
          <cell r="D1061">
            <v>24</v>
          </cell>
          <cell r="E1061" t="str">
            <v>Paddocks Road</v>
          </cell>
          <cell r="F1061" t="str">
            <v>Hollywood</v>
          </cell>
          <cell r="G1061" t="str">
            <v>Birmingham</v>
          </cell>
          <cell r="H1061" t="str">
            <v>B47 5EB</v>
          </cell>
          <cell r="I1061">
            <v>41670.094052171407</v>
          </cell>
          <cell r="J1061">
            <v>39144.633806585261</v>
          </cell>
          <cell r="K1061">
            <v>0.01</v>
          </cell>
          <cell r="L1061">
            <v>38753.187468519405</v>
          </cell>
          <cell r="M1061">
            <v>26936241.043705821</v>
          </cell>
        </row>
        <row r="1062">
          <cell r="A1062" t="str">
            <v>JE0155</v>
          </cell>
          <cell r="B1062">
            <v>36433</v>
          </cell>
          <cell r="C1062">
            <v>36433</v>
          </cell>
          <cell r="D1062">
            <v>3</v>
          </cell>
          <cell r="E1062" t="str">
            <v>Sharpenhoe Road</v>
          </cell>
          <cell r="F1062" t="str">
            <v>Barton-le-Clay</v>
          </cell>
          <cell r="G1062" t="str">
            <v>Bedford</v>
          </cell>
          <cell r="H1062" t="str">
            <v>MK45 4SD</v>
          </cell>
          <cell r="I1062">
            <v>41672.343573660677</v>
          </cell>
          <cell r="J1062">
            <v>39146.746993438814</v>
          </cell>
          <cell r="K1062">
            <v>0.01</v>
          </cell>
          <cell r="L1062">
            <v>38755.279523504425</v>
          </cell>
          <cell r="M1062">
            <v>26974996.323229324</v>
          </cell>
        </row>
        <row r="1063">
          <cell r="A1063" t="str">
            <v>JE1397</v>
          </cell>
          <cell r="B1063">
            <v>36433</v>
          </cell>
          <cell r="C1063">
            <v>36433</v>
          </cell>
          <cell r="D1063">
            <v>15</v>
          </cell>
          <cell r="E1063" t="str">
            <v>Kings Close</v>
          </cell>
          <cell r="F1063" t="str">
            <v>Lancing</v>
          </cell>
          <cell r="G1063" t="str">
            <v>West Sussex</v>
          </cell>
          <cell r="H1063" t="str">
            <v>BN15 8DB</v>
          </cell>
          <cell r="I1063">
            <v>41688.314314105883</v>
          </cell>
          <cell r="J1063">
            <v>39161.749810220674</v>
          </cell>
          <cell r="K1063">
            <v>0.01</v>
          </cell>
          <cell r="L1063">
            <v>38770.132312118469</v>
          </cell>
          <cell r="M1063">
            <v>27013766.455541443</v>
          </cell>
        </row>
        <row r="1064">
          <cell r="A1064" t="str">
            <v>JE0547</v>
          </cell>
          <cell r="B1064">
            <v>36433</v>
          </cell>
          <cell r="C1064">
            <v>36433</v>
          </cell>
          <cell r="D1064" t="str">
            <v>10 Manor Close</v>
          </cell>
          <cell r="E1064" t="str">
            <v>Sibsey</v>
          </cell>
          <cell r="F1064" t="str">
            <v>Boston</v>
          </cell>
          <cell r="G1064" t="str">
            <v>Lincolnshire</v>
          </cell>
          <cell r="H1064" t="str">
            <v>PE22 0SL</v>
          </cell>
          <cell r="I1064">
            <v>41760.182009618075</v>
          </cell>
          <cell r="J1064">
            <v>39229.261887823035</v>
          </cell>
          <cell r="K1064">
            <v>0.01</v>
          </cell>
          <cell r="L1064">
            <v>38836.969268944806</v>
          </cell>
          <cell r="M1064">
            <v>27052603.424810387</v>
          </cell>
        </row>
        <row r="1065">
          <cell r="A1065" t="str">
            <v>JE0014</v>
          </cell>
          <cell r="B1065">
            <v>36433</v>
          </cell>
          <cell r="C1065">
            <v>36433</v>
          </cell>
          <cell r="D1065">
            <v>56</v>
          </cell>
          <cell r="E1065" t="str">
            <v xml:space="preserve">Marsh Lane, Farndon, </v>
          </cell>
          <cell r="F1065" t="str">
            <v>Newark</v>
          </cell>
          <cell r="G1065" t="str">
            <v>Nottinghamshire</v>
          </cell>
          <cell r="H1065" t="str">
            <v>NG24 4SZ</v>
          </cell>
          <cell r="I1065">
            <v>41760.207418775703</v>
          </cell>
          <cell r="J1065">
            <v>39229.285757031721</v>
          </cell>
          <cell r="K1065">
            <v>0.01</v>
          </cell>
          <cell r="L1065">
            <v>38836.992899461402</v>
          </cell>
          <cell r="M1065">
            <v>27091440.41770985</v>
          </cell>
        </row>
        <row r="1066">
          <cell r="A1066" t="str">
            <v>JE1481</v>
          </cell>
          <cell r="B1066">
            <v>36433</v>
          </cell>
          <cell r="C1066">
            <v>36433</v>
          </cell>
          <cell r="D1066" t="str">
            <v>The Cottage</v>
          </cell>
          <cell r="E1066" t="str">
            <v>Hartington Grove</v>
          </cell>
          <cell r="F1066" t="str">
            <v>Cambridge</v>
          </cell>
          <cell r="G1066" t="str">
            <v>Cambridgeshire</v>
          </cell>
          <cell r="H1066" t="str">
            <v>CB1 7UA</v>
          </cell>
          <cell r="I1066">
            <v>41849.574826973243</v>
          </cell>
          <cell r="J1066">
            <v>39313.236958671834</v>
          </cell>
          <cell r="K1066">
            <v>0.01</v>
          </cell>
          <cell r="L1066">
            <v>38920.104589085116</v>
          </cell>
          <cell r="M1066">
            <v>27130360.522298936</v>
          </cell>
        </row>
        <row r="1067">
          <cell r="A1067" t="str">
            <v>JE1561</v>
          </cell>
          <cell r="B1067">
            <v>36433</v>
          </cell>
          <cell r="C1067">
            <v>36433</v>
          </cell>
          <cell r="D1067">
            <v>32</v>
          </cell>
          <cell r="E1067" t="str">
            <v>Warners Avenue</v>
          </cell>
          <cell r="F1067" t="str">
            <v>Hoddesdon</v>
          </cell>
          <cell r="G1067" t="str">
            <v>Hertfordshire</v>
          </cell>
          <cell r="H1067" t="str">
            <v>EN11 8LR</v>
          </cell>
          <cell r="I1067">
            <v>41874.304673941828</v>
          </cell>
          <cell r="J1067">
            <v>39336.468027036266</v>
          </cell>
          <cell r="K1067">
            <v>0.01</v>
          </cell>
          <cell r="L1067">
            <v>38943.1033467659</v>
          </cell>
          <cell r="M1067">
            <v>27169303.625645701</v>
          </cell>
        </row>
        <row r="1068">
          <cell r="A1068" t="str">
            <v>JE0482</v>
          </cell>
          <cell r="B1068">
            <v>36433</v>
          </cell>
          <cell r="C1068">
            <v>36433</v>
          </cell>
          <cell r="D1068">
            <v>1</v>
          </cell>
          <cell r="E1068" t="str">
            <v>Beaver Close, Ingleby Barwick</v>
          </cell>
          <cell r="F1068" t="str">
            <v>Stockton-on-Tees</v>
          </cell>
          <cell r="G1068" t="str">
            <v>Cleveland</v>
          </cell>
          <cell r="H1068" t="str">
            <v>TS17 0SS</v>
          </cell>
          <cell r="I1068">
            <v>41895.309931314216</v>
          </cell>
          <cell r="J1068">
            <v>39356.200238507292</v>
          </cell>
          <cell r="K1068">
            <v>0.01</v>
          </cell>
          <cell r="L1068">
            <v>38962.63823612222</v>
          </cell>
          <cell r="M1068">
            <v>27208266.263881825</v>
          </cell>
        </row>
        <row r="1069">
          <cell r="A1069" t="str">
            <v>JE2422</v>
          </cell>
          <cell r="B1069">
            <v>36433</v>
          </cell>
          <cell r="C1069">
            <v>36433</v>
          </cell>
          <cell r="D1069">
            <v>10</v>
          </cell>
          <cell r="E1069" t="str">
            <v>Mayfield Close</v>
          </cell>
          <cell r="F1069" t="str">
            <v>Colchester</v>
          </cell>
          <cell r="G1069" t="str">
            <v>Essex</v>
          </cell>
          <cell r="H1069" t="str">
            <v>CO4 4QL</v>
          </cell>
          <cell r="I1069">
            <v>41929.873017990052</v>
          </cell>
          <cell r="J1069">
            <v>39388.668592657319</v>
          </cell>
          <cell r="K1069">
            <v>0.01</v>
          </cell>
          <cell r="L1069">
            <v>38994.781906730743</v>
          </cell>
          <cell r="M1069">
            <v>27247261.045788556</v>
          </cell>
        </row>
        <row r="1070">
          <cell r="A1070" t="str">
            <v>JE1001</v>
          </cell>
          <cell r="B1070">
            <v>36433</v>
          </cell>
          <cell r="C1070">
            <v>36433</v>
          </cell>
          <cell r="D1070">
            <v>25</v>
          </cell>
          <cell r="E1070" t="str">
            <v>Chace Avenue</v>
          </cell>
          <cell r="F1070" t="str">
            <v>Potters Bar</v>
          </cell>
          <cell r="G1070" t="str">
            <v>Hertfordshire</v>
          </cell>
          <cell r="H1070" t="str">
            <v>EN6 5LX</v>
          </cell>
          <cell r="I1070">
            <v>41930.469226344547</v>
          </cell>
          <cell r="J1070">
            <v>39389.228667172145</v>
          </cell>
          <cell r="K1070">
            <v>0.01</v>
          </cell>
          <cell r="L1070">
            <v>38995.336380500426</v>
          </cell>
          <cell r="M1070">
            <v>27286256.382169057</v>
          </cell>
        </row>
        <row r="1071">
          <cell r="A1071" t="str">
            <v>JE1273</v>
          </cell>
          <cell r="B1071">
            <v>36433</v>
          </cell>
          <cell r="C1071">
            <v>36433</v>
          </cell>
          <cell r="D1071">
            <v>12</v>
          </cell>
          <cell r="E1071" t="str">
            <v>Horsecombe Brow</v>
          </cell>
          <cell r="F1071" t="str">
            <v>Bath</v>
          </cell>
          <cell r="G1071" t="str">
            <v>Avon</v>
          </cell>
          <cell r="H1071" t="str">
            <v>BA2 5QY</v>
          </cell>
          <cell r="I1071">
            <v>42009.83544870239</v>
          </cell>
          <cell r="J1071">
            <v>39463.784815447696</v>
          </cell>
          <cell r="K1071">
            <v>0.01</v>
          </cell>
          <cell r="L1071">
            <v>39069.146967293222</v>
          </cell>
          <cell r="M1071">
            <v>27325325.529136349</v>
          </cell>
        </row>
        <row r="1072">
          <cell r="A1072" t="str">
            <v>JE0313</v>
          </cell>
          <cell r="B1072">
            <v>36433</v>
          </cell>
          <cell r="C1072">
            <v>36433</v>
          </cell>
          <cell r="D1072" t="str">
            <v>Nicholaston</v>
          </cell>
          <cell r="E1072" t="str">
            <v>Yedmandale Road</v>
          </cell>
          <cell r="F1072" t="str">
            <v>West Ayton</v>
          </cell>
          <cell r="G1072" t="str">
            <v>North Yorkshire</v>
          </cell>
          <cell r="H1072" t="str">
            <v>YO13 9JX</v>
          </cell>
          <cell r="I1072">
            <v>42038.129293216676</v>
          </cell>
          <cell r="J1072">
            <v>39490.363881506571</v>
          </cell>
          <cell r="K1072">
            <v>0.01</v>
          </cell>
          <cell r="L1072">
            <v>39095.460242691508</v>
          </cell>
          <cell r="M1072">
            <v>27364420.989379041</v>
          </cell>
        </row>
        <row r="1073">
          <cell r="A1073" t="str">
            <v>JE1248</v>
          </cell>
          <cell r="B1073">
            <v>36433</v>
          </cell>
          <cell r="C1073">
            <v>36433</v>
          </cell>
          <cell r="D1073">
            <v>4</v>
          </cell>
          <cell r="E1073" t="str">
            <v>Woodside Close</v>
          </cell>
          <cell r="F1073" t="str">
            <v>Skelmersdale</v>
          </cell>
          <cell r="G1073" t="str">
            <v>Lancashire</v>
          </cell>
          <cell r="H1073" t="str">
            <v>WN8 0LJ</v>
          </cell>
          <cell r="I1073">
            <v>42047.050662742055</v>
          </cell>
          <cell r="J1073">
            <v>39498.744561969805</v>
          </cell>
          <cell r="K1073">
            <v>0.01</v>
          </cell>
          <cell r="L1073">
            <v>39103.757116350105</v>
          </cell>
          <cell r="M1073">
            <v>27403524.746495392</v>
          </cell>
        </row>
        <row r="1074">
          <cell r="A1074" t="str">
            <v>JE0711</v>
          </cell>
          <cell r="B1074">
            <v>36433</v>
          </cell>
          <cell r="C1074">
            <v>36433</v>
          </cell>
          <cell r="D1074">
            <v>12</v>
          </cell>
          <cell r="E1074" t="str">
            <v>Carisbrooke Road</v>
          </cell>
          <cell r="F1074" t="str">
            <v>Brighton</v>
          </cell>
          <cell r="G1074">
            <v>0</v>
          </cell>
          <cell r="H1074" t="str">
            <v>BN2 3EF</v>
          </cell>
          <cell r="I1074">
            <v>42116.962954204864</v>
          </cell>
          <cell r="J1074">
            <v>39564.419744859115</v>
          </cell>
          <cell r="K1074">
            <v>0.01</v>
          </cell>
          <cell r="L1074">
            <v>39168.775547410522</v>
          </cell>
          <cell r="M1074">
            <v>27442693.522042803</v>
          </cell>
        </row>
        <row r="1075">
          <cell r="A1075" t="str">
            <v>JE0022</v>
          </cell>
          <cell r="B1075">
            <v>36433</v>
          </cell>
          <cell r="C1075">
            <v>36433</v>
          </cell>
          <cell r="D1075">
            <v>3</v>
          </cell>
          <cell r="E1075" t="str">
            <v>Victory Row</v>
          </cell>
          <cell r="F1075" t="str">
            <v>Wootton Bassett</v>
          </cell>
          <cell r="G1075">
            <v>0</v>
          </cell>
          <cell r="H1075" t="str">
            <v>SN4 7BE</v>
          </cell>
          <cell r="I1075">
            <v>42163.163311714212</v>
          </cell>
          <cell r="J1075">
            <v>39607.820080701225</v>
          </cell>
          <cell r="K1075">
            <v>0.01</v>
          </cell>
          <cell r="L1075">
            <v>39211.741879894216</v>
          </cell>
          <cell r="M1075">
            <v>27481905.263922699</v>
          </cell>
        </row>
        <row r="1076">
          <cell r="A1076" t="str">
            <v>JE1795</v>
          </cell>
          <cell r="B1076">
            <v>36433</v>
          </cell>
          <cell r="C1076">
            <v>36433</v>
          </cell>
          <cell r="D1076">
            <v>5</v>
          </cell>
          <cell r="E1076" t="str">
            <v>Lavender Gardens</v>
          </cell>
          <cell r="F1076" t="str">
            <v>Bordon</v>
          </cell>
          <cell r="G1076" t="str">
            <v>Hampshire</v>
          </cell>
          <cell r="H1076" t="str">
            <v>GU35 0UZ</v>
          </cell>
          <cell r="I1076">
            <v>42167.370651955142</v>
          </cell>
          <cell r="J1076">
            <v>39611.772430624529</v>
          </cell>
          <cell r="K1076">
            <v>0.01</v>
          </cell>
          <cell r="L1076">
            <v>39215.654706318281</v>
          </cell>
          <cell r="M1076">
            <v>27521120.918629017</v>
          </cell>
        </row>
        <row r="1077">
          <cell r="A1077" t="str">
            <v>JE0458</v>
          </cell>
          <cell r="B1077">
            <v>36433</v>
          </cell>
          <cell r="C1077">
            <v>36433</v>
          </cell>
          <cell r="D1077">
            <v>31</v>
          </cell>
          <cell r="E1077" t="str">
            <v>MacDonald Road</v>
          </cell>
          <cell r="F1077" t="str">
            <v>Lightwater</v>
          </cell>
          <cell r="G1077" t="str">
            <v>Surrey</v>
          </cell>
          <cell r="H1077" t="str">
            <v>GU18 5TW</v>
          </cell>
          <cell r="I1077">
            <v>42192.745648585289</v>
          </cell>
          <cell r="J1077">
            <v>39635.609548671033</v>
          </cell>
          <cell r="K1077">
            <v>0.01</v>
          </cell>
          <cell r="L1077">
            <v>39239.253453184319</v>
          </cell>
          <cell r="M1077">
            <v>27560360.172082201</v>
          </cell>
        </row>
        <row r="1078">
          <cell r="A1078" t="str">
            <v>JE0117</v>
          </cell>
          <cell r="B1078">
            <v>36433</v>
          </cell>
          <cell r="C1078">
            <v>36433</v>
          </cell>
          <cell r="D1078" t="str">
            <v>The Bungalow</v>
          </cell>
          <cell r="E1078" t="str">
            <v>Weavers Row</v>
          </cell>
          <cell r="F1078" t="str">
            <v>Halstead</v>
          </cell>
          <cell r="G1078" t="str">
            <v>Essex</v>
          </cell>
          <cell r="H1078" t="str">
            <v>CO9 2JX</v>
          </cell>
          <cell r="I1078">
            <v>42278.500505609103</v>
          </cell>
          <cell r="J1078">
            <v>39716.167141632788</v>
          </cell>
          <cell r="K1078">
            <v>0.01</v>
          </cell>
          <cell r="L1078">
            <v>39319.005470216463</v>
          </cell>
          <cell r="M1078">
            <v>27599679.177552417</v>
          </cell>
        </row>
        <row r="1079">
          <cell r="A1079" t="str">
            <v>JE1392</v>
          </cell>
          <cell r="B1079">
            <v>36433</v>
          </cell>
          <cell r="C1079">
            <v>36433</v>
          </cell>
          <cell r="D1079">
            <v>9</v>
          </cell>
          <cell r="E1079" t="str">
            <v>Flanders Close</v>
          </cell>
          <cell r="F1079" t="str">
            <v>Marnhull Sturminster</v>
          </cell>
          <cell r="G1079" t="str">
            <v>Newton Dorset</v>
          </cell>
          <cell r="H1079" t="str">
            <v>DT10 1LH</v>
          </cell>
          <cell r="I1079">
            <v>42350.440307515171</v>
          </cell>
          <cell r="J1079">
            <v>39783.74695554455</v>
          </cell>
          <cell r="K1079">
            <v>0.01</v>
          </cell>
          <cell r="L1079">
            <v>39385.909485989105</v>
          </cell>
          <cell r="M1079">
            <v>27639065.087038405</v>
          </cell>
        </row>
        <row r="1080">
          <cell r="A1080" t="str">
            <v>JE1065</v>
          </cell>
          <cell r="B1080">
            <v>36433</v>
          </cell>
          <cell r="C1080">
            <v>36433</v>
          </cell>
          <cell r="D1080">
            <v>17</v>
          </cell>
          <cell r="E1080" t="str">
            <v>Fernhurst Gardens</v>
          </cell>
          <cell r="F1080" t="str">
            <v>Edgware</v>
          </cell>
          <cell r="G1080" t="str">
            <v>Middlesex</v>
          </cell>
          <cell r="H1080" t="str">
            <v>HA8 7PQ</v>
          </cell>
          <cell r="I1080">
            <v>42394.197449600273</v>
          </cell>
          <cell r="J1080">
            <v>39824.852149624494</v>
          </cell>
          <cell r="K1080">
            <v>0.01</v>
          </cell>
          <cell r="L1080">
            <v>39426.60362812825</v>
          </cell>
          <cell r="M1080">
            <v>27678491.690666534</v>
          </cell>
        </row>
        <row r="1081">
          <cell r="A1081" t="str">
            <v>JE0323</v>
          </cell>
          <cell r="B1081">
            <v>36433</v>
          </cell>
          <cell r="C1081">
            <v>36433</v>
          </cell>
          <cell r="D1081">
            <v>3</v>
          </cell>
          <cell r="E1081" t="str">
            <v>Applesham Way</v>
          </cell>
          <cell r="F1081" t="str">
            <v>Portslade</v>
          </cell>
          <cell r="G1081" t="str">
            <v>East Sussex</v>
          </cell>
          <cell r="H1081" t="str">
            <v>BN41 2LQ</v>
          </cell>
          <cell r="I1081">
            <v>42543.387827373917</v>
          </cell>
          <cell r="J1081">
            <v>39965.000686320949</v>
          </cell>
          <cell r="K1081">
            <v>0.01</v>
          </cell>
          <cell r="L1081">
            <v>39565.350679457741</v>
          </cell>
          <cell r="M1081">
            <v>27718057.041345991</v>
          </cell>
        </row>
        <row r="1082">
          <cell r="A1082" t="str">
            <v>JE1995</v>
          </cell>
          <cell r="B1082">
            <v>36433</v>
          </cell>
          <cell r="C1082">
            <v>36433</v>
          </cell>
          <cell r="D1082">
            <v>5</v>
          </cell>
          <cell r="E1082" t="str">
            <v>Cross End Fold</v>
          </cell>
          <cell r="F1082" t="str">
            <v>Ilkley</v>
          </cell>
          <cell r="G1082" t="str">
            <v>West Yorkshire</v>
          </cell>
          <cell r="H1082" t="str">
            <v>LS29 0RT</v>
          </cell>
          <cell r="I1082">
            <v>42572.104224481751</v>
          </cell>
          <cell r="J1082">
            <v>39991.97669572528</v>
          </cell>
          <cell r="K1082">
            <v>0.01</v>
          </cell>
          <cell r="L1082">
            <v>39592.056928768026</v>
          </cell>
          <cell r="M1082">
            <v>27757649.09827476</v>
          </cell>
        </row>
        <row r="1083">
          <cell r="A1083" t="str">
            <v>JE0795</v>
          </cell>
          <cell r="B1083">
            <v>36433</v>
          </cell>
          <cell r="C1083">
            <v>36433</v>
          </cell>
          <cell r="D1083" t="str">
            <v>Daleside</v>
          </cell>
          <cell r="E1083" t="str">
            <v>166 Main Street</v>
          </cell>
          <cell r="F1083" t="str">
            <v>Ilkley</v>
          </cell>
          <cell r="G1083" t="str">
            <v>West Yorkshire</v>
          </cell>
          <cell r="H1083" t="str">
            <v>LS29 0LY</v>
          </cell>
          <cell r="I1083">
            <v>42655.464621369727</v>
          </cell>
          <cell r="J1083">
            <v>40070.284947347318</v>
          </cell>
          <cell r="K1083">
            <v>0.01</v>
          </cell>
          <cell r="L1083">
            <v>39669.582097873841</v>
          </cell>
          <cell r="M1083">
            <v>27797318.680372633</v>
          </cell>
        </row>
        <row r="1084">
          <cell r="A1084" t="str">
            <v>JE1342</v>
          </cell>
          <cell r="B1084">
            <v>36433</v>
          </cell>
          <cell r="C1084">
            <v>36433</v>
          </cell>
          <cell r="D1084" t="str">
            <v>32 Barton Hamlet</v>
          </cell>
          <cell r="E1084" t="str">
            <v xml:space="preserve">Great Barton </v>
          </cell>
          <cell r="F1084" t="str">
            <v>Bury St. Edmunds</v>
          </cell>
          <cell r="G1084" t="str">
            <v>Suffolk</v>
          </cell>
          <cell r="H1084" t="str">
            <v>IP31 2PP</v>
          </cell>
          <cell r="I1084">
            <v>42659.543298309858</v>
          </cell>
          <cell r="J1084">
            <v>40074.116431745621</v>
          </cell>
          <cell r="K1084">
            <v>0.01</v>
          </cell>
          <cell r="L1084">
            <v>39673.375267428164</v>
          </cell>
          <cell r="M1084">
            <v>27836992.05564006</v>
          </cell>
        </row>
        <row r="1085">
          <cell r="A1085" t="str">
            <v>JE0778</v>
          </cell>
          <cell r="B1085">
            <v>36433</v>
          </cell>
          <cell r="C1085">
            <v>36433</v>
          </cell>
          <cell r="D1085">
            <v>20</v>
          </cell>
          <cell r="E1085" t="str">
            <v>Meadow Close</v>
          </cell>
          <cell r="F1085" t="str">
            <v>Holt</v>
          </cell>
          <cell r="G1085" t="str">
            <v>Norfolk</v>
          </cell>
          <cell r="H1085" t="str">
            <v>NR25 6JP</v>
          </cell>
          <cell r="I1085">
            <v>42734.075331081891</v>
          </cell>
          <cell r="J1085">
            <v>40144.131371622381</v>
          </cell>
          <cell r="K1085">
            <v>0.01</v>
          </cell>
          <cell r="L1085">
            <v>39742.690057906155</v>
          </cell>
          <cell r="M1085">
            <v>27876734.745697968</v>
          </cell>
        </row>
        <row r="1086">
          <cell r="A1086" t="str">
            <v>JE1444</v>
          </cell>
          <cell r="B1086">
            <v>36433</v>
          </cell>
          <cell r="C1086">
            <v>36433</v>
          </cell>
          <cell r="D1086">
            <v>21</v>
          </cell>
          <cell r="E1086" t="str">
            <v>Oak View</v>
          </cell>
          <cell r="F1086" t="str">
            <v>Honiton</v>
          </cell>
          <cell r="G1086" t="str">
            <v>Devon</v>
          </cell>
          <cell r="H1086" t="str">
            <v>EX14 8UD</v>
          </cell>
          <cell r="I1086">
            <v>42750.554591869099</v>
          </cell>
          <cell r="J1086">
            <v>40159.611889331572</v>
          </cell>
          <cell r="K1086">
            <v>0.01</v>
          </cell>
          <cell r="L1086">
            <v>39758.015770438258</v>
          </cell>
          <cell r="M1086">
            <v>27916492.761468407</v>
          </cell>
        </row>
        <row r="1087">
          <cell r="A1087" t="str">
            <v>JE1491</v>
          </cell>
          <cell r="B1087">
            <v>36433</v>
          </cell>
          <cell r="C1087">
            <v>36433</v>
          </cell>
          <cell r="D1087">
            <v>6</v>
          </cell>
          <cell r="E1087" t="str">
            <v>Temple Gate Walk</v>
          </cell>
          <cell r="F1087" t="str">
            <v>Leeds</v>
          </cell>
          <cell r="G1087" t="str">
            <v>West Yorkshire</v>
          </cell>
          <cell r="H1087" t="str">
            <v>LS15 0EU</v>
          </cell>
          <cell r="I1087">
            <v>42863.263987606784</v>
          </cell>
          <cell r="J1087">
            <v>40265.490412600309</v>
          </cell>
          <cell r="K1087">
            <v>0.01</v>
          </cell>
          <cell r="L1087">
            <v>39862.835508474309</v>
          </cell>
          <cell r="M1087">
            <v>27956355.59697688</v>
          </cell>
        </row>
        <row r="1088">
          <cell r="A1088" t="str">
            <v>JE1883</v>
          </cell>
          <cell r="B1088">
            <v>36433</v>
          </cell>
          <cell r="C1088">
            <v>36433</v>
          </cell>
          <cell r="D1088">
            <v>2</v>
          </cell>
          <cell r="E1088" t="str">
            <v>Hollyberry Avenue</v>
          </cell>
          <cell r="F1088" t="str">
            <v>Solihull</v>
          </cell>
          <cell r="G1088" t="str">
            <v>West Midlands</v>
          </cell>
          <cell r="H1088" t="str">
            <v>B91 3UA</v>
          </cell>
          <cell r="I1088">
            <v>42866.724709709211</v>
          </cell>
          <cell r="J1088">
            <v>40268.741393969256</v>
          </cell>
          <cell r="K1088">
            <v>0.01</v>
          </cell>
          <cell r="L1088">
            <v>39866.053980029566</v>
          </cell>
          <cell r="M1088">
            <v>27996221.65095691</v>
          </cell>
        </row>
        <row r="1089">
          <cell r="A1089" t="str">
            <v>JE0611</v>
          </cell>
          <cell r="B1089">
            <v>36433</v>
          </cell>
          <cell r="C1089">
            <v>36433</v>
          </cell>
          <cell r="D1089" t="str">
            <v>Fairmount</v>
          </cell>
          <cell r="E1089" t="str">
            <v>Starkey Lane</v>
          </cell>
          <cell r="F1089" t="str">
            <v>Keighley</v>
          </cell>
          <cell r="G1089" t="str">
            <v>West Yorkshire</v>
          </cell>
          <cell r="H1089" t="str">
            <v>BD20 9AW</v>
          </cell>
          <cell r="I1089">
            <v>43090.854901166065</v>
          </cell>
          <cell r="J1089">
            <v>40479.287937459027</v>
          </cell>
          <cell r="K1089">
            <v>0.01</v>
          </cell>
          <cell r="L1089">
            <v>40074.495058084438</v>
          </cell>
          <cell r="M1089">
            <v>28036296.146014996</v>
          </cell>
        </row>
        <row r="1090">
          <cell r="A1090" t="str">
            <v>JE0365</v>
          </cell>
          <cell r="B1090">
            <v>36433</v>
          </cell>
          <cell r="C1090">
            <v>36433</v>
          </cell>
          <cell r="D1090">
            <v>34</v>
          </cell>
          <cell r="E1090" t="str">
            <v>Grosvenor Gardens</v>
          </cell>
          <cell r="F1090" t="str">
            <v>Rose Green  Bognor Regis</v>
          </cell>
          <cell r="G1090" t="str">
            <v>West Sussex</v>
          </cell>
          <cell r="H1090" t="str">
            <v>PO21 3EZ</v>
          </cell>
          <cell r="I1090">
            <v>43190.05377120099</v>
          </cell>
          <cell r="J1090">
            <v>40572.474754764567</v>
          </cell>
          <cell r="K1090">
            <v>0.01</v>
          </cell>
          <cell r="L1090">
            <v>40166.75000721692</v>
          </cell>
          <cell r="M1090">
            <v>28076462.896022212</v>
          </cell>
        </row>
        <row r="1091">
          <cell r="A1091" t="str">
            <v>JE0185</v>
          </cell>
          <cell r="B1091">
            <v>36433</v>
          </cell>
          <cell r="C1091">
            <v>36433</v>
          </cell>
          <cell r="D1091" t="str">
            <v>9A Hilldown</v>
          </cell>
          <cell r="E1091" t="str">
            <v>Higher Weston Fields</v>
          </cell>
          <cell r="F1091" t="str">
            <v>Totnes</v>
          </cell>
          <cell r="G1091" t="str">
            <v>Devon</v>
          </cell>
          <cell r="H1091" t="str">
            <v>TQ9 5RE</v>
          </cell>
          <cell r="I1091">
            <v>43301.733905701978</v>
          </cell>
          <cell r="J1091">
            <v>40677.386396265494</v>
          </cell>
          <cell r="K1091">
            <v>0.01</v>
          </cell>
          <cell r="L1091">
            <v>40270.612532302839</v>
          </cell>
          <cell r="M1091">
            <v>28116733.508554514</v>
          </cell>
        </row>
        <row r="1092">
          <cell r="A1092" t="str">
            <v>JE1554</v>
          </cell>
          <cell r="B1092">
            <v>36433</v>
          </cell>
          <cell r="C1092">
            <v>36433</v>
          </cell>
          <cell r="D1092">
            <v>11</v>
          </cell>
          <cell r="E1092" t="str">
            <v>Bendigo Road</v>
          </cell>
          <cell r="F1092" t="str">
            <v>Christchurch</v>
          </cell>
          <cell r="G1092" t="str">
            <v>Dorset</v>
          </cell>
          <cell r="H1092" t="str">
            <v>BH23 2HR</v>
          </cell>
          <cell r="I1092">
            <v>43345.857422026653</v>
          </cell>
          <cell r="J1092">
            <v>40718.83576008564</v>
          </cell>
          <cell r="K1092">
            <v>0.01</v>
          </cell>
          <cell r="L1092">
            <v>40311.647402484785</v>
          </cell>
          <cell r="M1092">
            <v>28157045.155956998</v>
          </cell>
        </row>
        <row r="1093">
          <cell r="A1093" t="str">
            <v>JE0552</v>
          </cell>
          <cell r="B1093">
            <v>36433</v>
          </cell>
          <cell r="C1093">
            <v>36433</v>
          </cell>
          <cell r="D1093">
            <v>12</v>
          </cell>
          <cell r="E1093" t="str">
            <v>Woodside Drive</v>
          </cell>
          <cell r="F1093" t="str">
            <v>Torquay</v>
          </cell>
          <cell r="G1093">
            <v>0</v>
          </cell>
          <cell r="H1093" t="str">
            <v>TQ1 1QN</v>
          </cell>
          <cell r="I1093">
            <v>43387.554631849642</v>
          </cell>
          <cell r="J1093">
            <v>40758.005866282998</v>
          </cell>
          <cell r="K1093">
            <v>0.01</v>
          </cell>
          <cell r="L1093">
            <v>40350.425807620166</v>
          </cell>
          <cell r="M1093">
            <v>28197395.58176462</v>
          </cell>
        </row>
        <row r="1094">
          <cell r="A1094" t="str">
            <v>JE0546</v>
          </cell>
          <cell r="B1094">
            <v>36433</v>
          </cell>
          <cell r="C1094">
            <v>36433</v>
          </cell>
          <cell r="D1094">
            <v>36</v>
          </cell>
          <cell r="E1094" t="str">
            <v>Newlands Road</v>
          </cell>
          <cell r="F1094" t="str">
            <v>Steyning</v>
          </cell>
          <cell r="G1094" t="str">
            <v>West Sussex</v>
          </cell>
          <cell r="H1094" t="str">
            <v>BN44 3JJ</v>
          </cell>
          <cell r="I1094">
            <v>43449.415649663308</v>
          </cell>
          <cell r="J1094">
            <v>40816.117731501894</v>
          </cell>
          <cell r="K1094">
            <v>0.01</v>
          </cell>
          <cell r="L1094">
            <v>40407.956554186872</v>
          </cell>
          <cell r="M1094">
            <v>28237803.538318805</v>
          </cell>
        </row>
        <row r="1095">
          <cell r="A1095" t="str">
            <v>JE2010</v>
          </cell>
          <cell r="B1095">
            <v>36433</v>
          </cell>
          <cell r="C1095">
            <v>36433</v>
          </cell>
          <cell r="D1095">
            <v>4</v>
          </cell>
          <cell r="E1095" t="str">
            <v>Swinburne Pl, Wootton Bassett</v>
          </cell>
          <cell r="F1095" t="str">
            <v>Swindon</v>
          </cell>
          <cell r="G1095" t="str">
            <v>Wiltshire</v>
          </cell>
          <cell r="H1095" t="str">
            <v>SN4 8LE</v>
          </cell>
          <cell r="I1095">
            <v>43477.475979858398</v>
          </cell>
          <cell r="J1095">
            <v>40842.477435624554</v>
          </cell>
          <cell r="K1095">
            <v>0.01</v>
          </cell>
          <cell r="L1095">
            <v>40434.05266126831</v>
          </cell>
          <cell r="M1095">
            <v>28278237.590980075</v>
          </cell>
        </row>
        <row r="1096">
          <cell r="A1096" t="str">
            <v>JE0440</v>
          </cell>
          <cell r="B1096">
            <v>36433</v>
          </cell>
          <cell r="C1096">
            <v>36433</v>
          </cell>
          <cell r="D1096">
            <v>230</v>
          </cell>
          <cell r="E1096" t="str">
            <v>Limpsfield Road</v>
          </cell>
          <cell r="F1096" t="str">
            <v>South Croydon</v>
          </cell>
          <cell r="G1096" t="str">
            <v>Surrey</v>
          </cell>
          <cell r="H1096" t="str">
            <v>CR2 9DA</v>
          </cell>
          <cell r="I1096">
            <v>43644.769812899358</v>
          </cell>
          <cell r="J1096">
            <v>40999.632248481212</v>
          </cell>
          <cell r="K1096">
            <v>0.01</v>
          </cell>
          <cell r="L1096">
            <v>40589.635925996401</v>
          </cell>
          <cell r="M1096">
            <v>28318827.226906072</v>
          </cell>
        </row>
        <row r="1097">
          <cell r="A1097" t="str">
            <v>JE0456</v>
          </cell>
          <cell r="B1097">
            <v>36433</v>
          </cell>
          <cell r="C1097">
            <v>36433</v>
          </cell>
          <cell r="D1097">
            <v>37</v>
          </cell>
          <cell r="E1097" t="str">
            <v>Pembroke Road</v>
          </cell>
          <cell r="F1097" t="str">
            <v>Ruislip</v>
          </cell>
          <cell r="G1097" t="str">
            <v>Middlesex</v>
          </cell>
          <cell r="H1097" t="str">
            <v>HA4 8NQ</v>
          </cell>
          <cell r="I1097">
            <v>43663.478828051637</v>
          </cell>
          <cell r="J1097">
            <v>41017.207383927293</v>
          </cell>
          <cell r="K1097">
            <v>0.01</v>
          </cell>
          <cell r="L1097">
            <v>40607.035310088017</v>
          </cell>
          <cell r="M1097">
            <v>28359434.262216162</v>
          </cell>
        </row>
        <row r="1098">
          <cell r="A1098" t="str">
            <v>JE1125</v>
          </cell>
          <cell r="B1098">
            <v>36433</v>
          </cell>
          <cell r="C1098">
            <v>36433</v>
          </cell>
          <cell r="D1098" t="str">
            <v>Castleford</v>
          </cell>
          <cell r="E1098" t="str">
            <v>Castle Lane</v>
          </cell>
          <cell r="F1098" t="str">
            <v>Thetford</v>
          </cell>
          <cell r="G1098" t="str">
            <v>Norfolk</v>
          </cell>
          <cell r="H1098" t="str">
            <v>IP24 2ER</v>
          </cell>
          <cell r="I1098">
            <v>43823.433640193311</v>
          </cell>
          <cell r="J1098">
            <v>41167.467965030075</v>
          </cell>
          <cell r="K1098">
            <v>0.01</v>
          </cell>
          <cell r="L1098">
            <v>40755.793285379776</v>
          </cell>
          <cell r="M1098">
            <v>28400190.055501543</v>
          </cell>
        </row>
        <row r="1099">
          <cell r="A1099" t="str">
            <v>JE1039</v>
          </cell>
          <cell r="B1099">
            <v>36433</v>
          </cell>
          <cell r="C1099">
            <v>36433</v>
          </cell>
          <cell r="D1099" t="str">
            <v>Netherwood</v>
          </cell>
          <cell r="E1099" t="str">
            <v>29 Church Lane</v>
          </cell>
          <cell r="F1099" t="str">
            <v>Stone</v>
          </cell>
          <cell r="G1099" t="str">
            <v>Staffordshire</v>
          </cell>
          <cell r="H1099" t="str">
            <v>ST15 8UB</v>
          </cell>
          <cell r="I1099">
            <v>43874.697811574792</v>
          </cell>
          <cell r="J1099">
            <v>41215.625216933891</v>
          </cell>
          <cell r="K1099">
            <v>0.01</v>
          </cell>
          <cell r="L1099">
            <v>40803.46896476455</v>
          </cell>
          <cell r="M1099">
            <v>28440993.524466306</v>
          </cell>
        </row>
        <row r="1100">
          <cell r="A1100" t="str">
            <v>JE1056</v>
          </cell>
          <cell r="B1100">
            <v>36433</v>
          </cell>
          <cell r="C1100">
            <v>36433</v>
          </cell>
          <cell r="D1100" t="str">
            <v>36 Winsford Terrace</v>
          </cell>
          <cell r="E1100" t="str">
            <v>Great Cambridge Road</v>
          </cell>
          <cell r="F1100" t="str">
            <v>London</v>
          </cell>
          <cell r="G1100">
            <v>0</v>
          </cell>
          <cell r="H1100" t="str">
            <v>N18 1BS</v>
          </cell>
          <cell r="I1100">
            <v>43881.588181020139</v>
          </cell>
          <cell r="J1100">
            <v>41222.097988231035</v>
          </cell>
          <cell r="K1100">
            <v>0.01</v>
          </cell>
          <cell r="L1100">
            <v>40809.877008348725</v>
          </cell>
          <cell r="M1100">
            <v>28481803.401474655</v>
          </cell>
        </row>
        <row r="1101">
          <cell r="A1101" t="str">
            <v>JE0843</v>
          </cell>
          <cell r="B1101">
            <v>36433</v>
          </cell>
          <cell r="C1101">
            <v>36433</v>
          </cell>
          <cell r="D1101">
            <v>130</v>
          </cell>
          <cell r="E1101" t="str">
            <v>Enfield Road</v>
          </cell>
          <cell r="F1101" t="str">
            <v>Enfield</v>
          </cell>
          <cell r="G1101" t="str">
            <v>Middlesex</v>
          </cell>
          <cell r="H1101" t="str">
            <v>EN2 7HL</v>
          </cell>
          <cell r="I1101">
            <v>44154.878917549031</v>
          </cell>
          <cell r="J1101">
            <v>41478.825649818784</v>
          </cell>
          <cell r="K1101">
            <v>0.01</v>
          </cell>
          <cell r="L1101">
            <v>41064.037393320599</v>
          </cell>
          <cell r="M1101">
            <v>28522867.438867975</v>
          </cell>
        </row>
        <row r="1102">
          <cell r="A1102" t="str">
            <v>JE0612</v>
          </cell>
          <cell r="B1102">
            <v>36433</v>
          </cell>
          <cell r="C1102">
            <v>36433</v>
          </cell>
          <cell r="D1102">
            <v>86</v>
          </cell>
          <cell r="E1102" t="str">
            <v>Craddocks Avenue</v>
          </cell>
          <cell r="F1102" t="str">
            <v>Ashtead</v>
          </cell>
          <cell r="G1102" t="str">
            <v>Surrey</v>
          </cell>
          <cell r="H1102" t="str">
            <v>KT21 1PG</v>
          </cell>
          <cell r="I1102">
            <v>44273.57294564537</v>
          </cell>
          <cell r="J1102">
            <v>41590.326100454738</v>
          </cell>
          <cell r="K1102">
            <v>0.01</v>
          </cell>
          <cell r="L1102">
            <v>41174.422839450192</v>
          </cell>
          <cell r="M1102">
            <v>28564041.861707427</v>
          </cell>
        </row>
        <row r="1103">
          <cell r="A1103" t="str">
            <v>JE0788</v>
          </cell>
          <cell r="B1103">
            <v>36433</v>
          </cell>
          <cell r="C1103">
            <v>36433</v>
          </cell>
          <cell r="D1103">
            <v>9</v>
          </cell>
          <cell r="E1103" t="str">
            <v>Cooke Street</v>
          </cell>
          <cell r="F1103" t="str">
            <v>Doncaster</v>
          </cell>
          <cell r="G1103" t="str">
            <v>South Yorkshire</v>
          </cell>
          <cell r="H1103" t="str">
            <v>DN5 0BH</v>
          </cell>
          <cell r="I1103">
            <v>44275.05116206214</v>
          </cell>
          <cell r="J1103">
            <v>41591.714727997765</v>
          </cell>
          <cell r="K1103">
            <v>0.01</v>
          </cell>
          <cell r="L1103">
            <v>41175.797580717786</v>
          </cell>
          <cell r="M1103">
            <v>28605217.659288146</v>
          </cell>
        </row>
        <row r="1104">
          <cell r="A1104" t="str">
            <v>JE0418</v>
          </cell>
          <cell r="B1104">
            <v>36433</v>
          </cell>
          <cell r="C1104">
            <v>36433</v>
          </cell>
          <cell r="D1104">
            <v>210</v>
          </cell>
          <cell r="E1104" t="str">
            <v>Victoria Drive</v>
          </cell>
          <cell r="F1104" t="str">
            <v>Eastbourne</v>
          </cell>
          <cell r="G1104" t="str">
            <v>East Sussex</v>
          </cell>
          <cell r="H1104" t="str">
            <v>BN20 8QN</v>
          </cell>
          <cell r="I1104">
            <v>44330.647121764123</v>
          </cell>
          <cell r="J1104">
            <v>41643.941235596598</v>
          </cell>
          <cell r="K1104">
            <v>0.01</v>
          </cell>
          <cell r="L1104">
            <v>41227.501823240629</v>
          </cell>
          <cell r="M1104">
            <v>28646445.161111385</v>
          </cell>
        </row>
        <row r="1105">
          <cell r="A1105" t="str">
            <v>JE1667</v>
          </cell>
          <cell r="B1105">
            <v>36433</v>
          </cell>
          <cell r="C1105">
            <v>36433</v>
          </cell>
          <cell r="D1105">
            <v>16</v>
          </cell>
          <cell r="E1105" t="str">
            <v>Hallstile Bank</v>
          </cell>
          <cell r="F1105" t="str">
            <v>Hexham</v>
          </cell>
          <cell r="G1105" t="str">
            <v>Northumberland</v>
          </cell>
          <cell r="H1105" t="str">
            <v>NE46 3PQ</v>
          </cell>
          <cell r="I1105">
            <v>44463.142960570498</v>
          </cell>
          <cell r="J1105">
            <v>41768.407023566222</v>
          </cell>
          <cell r="K1105">
            <v>0.01</v>
          </cell>
          <cell r="L1105">
            <v>41350.722953330558</v>
          </cell>
          <cell r="M1105">
            <v>28687795.884064715</v>
          </cell>
        </row>
        <row r="1106">
          <cell r="A1106" t="str">
            <v>JE1987</v>
          </cell>
          <cell r="B1106">
            <v>36433</v>
          </cell>
          <cell r="C1106">
            <v>36433</v>
          </cell>
          <cell r="D1106">
            <v>10</v>
          </cell>
          <cell r="E1106" t="str">
            <v>Kingsway</v>
          </cell>
          <cell r="F1106" t="str">
            <v>Chichester</v>
          </cell>
          <cell r="G1106" t="str">
            <v>West Sussex</v>
          </cell>
          <cell r="H1106" t="str">
            <v>PO20 0SY</v>
          </cell>
          <cell r="I1106">
            <v>44579.239659015177</v>
          </cell>
          <cell r="J1106">
            <v>41877.467558468801</v>
          </cell>
          <cell r="K1106">
            <v>0.01</v>
          </cell>
          <cell r="L1106">
            <v>41458.692882884112</v>
          </cell>
          <cell r="M1106">
            <v>28729254.5769476</v>
          </cell>
        </row>
        <row r="1107">
          <cell r="A1107" t="str">
            <v>JE2075</v>
          </cell>
          <cell r="B1107">
            <v>36433</v>
          </cell>
          <cell r="C1107">
            <v>36433</v>
          </cell>
          <cell r="D1107">
            <v>15</v>
          </cell>
          <cell r="E1107" t="str">
            <v>Shooters Avenue</v>
          </cell>
          <cell r="F1107" t="str">
            <v>Harrow</v>
          </cell>
          <cell r="G1107" t="str">
            <v>Middlesex</v>
          </cell>
          <cell r="H1107" t="str">
            <v>HA3 9BQ</v>
          </cell>
          <cell r="I1107">
            <v>44802.899323202961</v>
          </cell>
          <cell r="J1107">
            <v>42087.57209149369</v>
          </cell>
          <cell r="K1107">
            <v>0.01</v>
          </cell>
          <cell r="L1107">
            <v>41666.696370578749</v>
          </cell>
          <cell r="M1107">
            <v>28770921.273318179</v>
          </cell>
        </row>
        <row r="1108">
          <cell r="A1108" t="str">
            <v>JE1978</v>
          </cell>
          <cell r="B1108">
            <v>36433</v>
          </cell>
          <cell r="C1108">
            <v>36433</v>
          </cell>
          <cell r="D1108">
            <v>74</v>
          </cell>
          <cell r="E1108" t="str">
            <v>Abbeyfield Drive</v>
          </cell>
          <cell r="F1108" t="str">
            <v>Fareham</v>
          </cell>
          <cell r="G1108" t="str">
            <v>Hampshire</v>
          </cell>
          <cell r="H1108" t="str">
            <v>PO15 5PF</v>
          </cell>
          <cell r="I1108">
            <v>44880.343145761231</v>
          </cell>
          <cell r="J1108">
            <v>42160.322349048431</v>
          </cell>
          <cell r="K1108">
            <v>0.01</v>
          </cell>
          <cell r="L1108">
            <v>41738.719125557946</v>
          </cell>
          <cell r="M1108">
            <v>28812659.992443737</v>
          </cell>
        </row>
        <row r="1109">
          <cell r="A1109" t="str">
            <v>JE0720</v>
          </cell>
          <cell r="B1109">
            <v>36433</v>
          </cell>
          <cell r="C1109">
            <v>36433</v>
          </cell>
          <cell r="D1109">
            <v>13</v>
          </cell>
          <cell r="E1109" t="str">
            <v>Rushall Close</v>
          </cell>
          <cell r="F1109" t="str">
            <v>Walsall</v>
          </cell>
          <cell r="G1109" t="str">
            <v>West Midlands</v>
          </cell>
          <cell r="H1109" t="str">
            <v>WS4 2HQ</v>
          </cell>
          <cell r="I1109">
            <v>44897.364571575672</v>
          </cell>
          <cell r="J1109">
            <v>42176.312173298356</v>
          </cell>
          <cell r="K1109">
            <v>0.01</v>
          </cell>
          <cell r="L1109">
            <v>41754.549051565373</v>
          </cell>
          <cell r="M1109">
            <v>28854414.541495301</v>
          </cell>
        </row>
        <row r="1110">
          <cell r="A1110" t="str">
            <v>JE0845</v>
          </cell>
          <cell r="B1110">
            <v>36433</v>
          </cell>
          <cell r="C1110">
            <v>36433</v>
          </cell>
          <cell r="D1110">
            <v>83</v>
          </cell>
          <cell r="E1110" t="str">
            <v>Prospect Road</v>
          </cell>
          <cell r="F1110" t="str">
            <v>Farnborough</v>
          </cell>
          <cell r="G1110" t="str">
            <v>Hampshire</v>
          </cell>
          <cell r="H1110" t="str">
            <v>GU14 8NX</v>
          </cell>
          <cell r="I1110">
            <v>44951.827964762975</v>
          </cell>
          <cell r="J1110">
            <v>42227.474754777337</v>
          </cell>
          <cell r="K1110">
            <v>0.01</v>
          </cell>
          <cell r="L1110">
            <v>41805.200007229563</v>
          </cell>
          <cell r="M1110">
            <v>28896219.741502531</v>
          </cell>
        </row>
        <row r="1111">
          <cell r="A1111" t="str">
            <v>JE0186</v>
          </cell>
          <cell r="B1111">
            <v>36433</v>
          </cell>
          <cell r="C1111">
            <v>36433</v>
          </cell>
          <cell r="D1111">
            <v>88</v>
          </cell>
          <cell r="E1111" t="str">
            <v>Robin Hood Lane</v>
          </cell>
          <cell r="F1111" t="str">
            <v xml:space="preserve">Hall Green   </v>
          </cell>
          <cell r="G1111" t="str">
            <v>Birmingham</v>
          </cell>
          <cell r="H1111" t="str">
            <v>B28 0JX</v>
          </cell>
          <cell r="I1111">
            <v>44986.809353769917</v>
          </cell>
          <cell r="J1111">
            <v>42260.336059602036</v>
          </cell>
          <cell r="K1111">
            <v>0.01</v>
          </cell>
          <cell r="L1111">
            <v>41837.732699006017</v>
          </cell>
          <cell r="M1111">
            <v>28938057.474201538</v>
          </cell>
        </row>
        <row r="1112">
          <cell r="A1112" t="str">
            <v>JE1164</v>
          </cell>
          <cell r="B1112">
            <v>36433</v>
          </cell>
          <cell r="C1112">
            <v>36433</v>
          </cell>
          <cell r="D1112">
            <v>7</v>
          </cell>
          <cell r="E1112" t="str">
            <v>Rydal Way</v>
          </cell>
          <cell r="F1112" t="str">
            <v>Egham</v>
          </cell>
          <cell r="G1112" t="str">
            <v>Surrey</v>
          </cell>
          <cell r="H1112" t="str">
            <v>TW20 8JH</v>
          </cell>
          <cell r="I1112">
            <v>45044.168827133864</v>
          </cell>
          <cell r="J1112">
            <v>42314.21920124696</v>
          </cell>
          <cell r="K1112">
            <v>0.01</v>
          </cell>
          <cell r="L1112">
            <v>41891.07700923449</v>
          </cell>
          <cell r="M1112">
            <v>28979948.551210772</v>
          </cell>
        </row>
        <row r="1113">
          <cell r="A1113" t="str">
            <v>JE0519</v>
          </cell>
          <cell r="B1113">
            <v>36433</v>
          </cell>
          <cell r="C1113">
            <v>36433</v>
          </cell>
          <cell r="D1113">
            <v>80</v>
          </cell>
          <cell r="E1113" t="str">
            <v>Tolkien Road</v>
          </cell>
          <cell r="F1113" t="str">
            <v>Eastbourne</v>
          </cell>
          <cell r="G1113" t="str">
            <v>East Sussex</v>
          </cell>
          <cell r="H1113" t="str">
            <v>BN23 7AQ</v>
          </cell>
          <cell r="I1113">
            <v>45211.069280335039</v>
          </cell>
          <cell r="J1113">
            <v>42471.004475466245</v>
          </cell>
          <cell r="K1113">
            <v>0.01</v>
          </cell>
          <cell r="L1113">
            <v>42046.294430711583</v>
          </cell>
          <cell r="M1113">
            <v>29021994.845641483</v>
          </cell>
        </row>
        <row r="1114">
          <cell r="A1114" t="str">
            <v>JE1773</v>
          </cell>
          <cell r="B1114">
            <v>36433</v>
          </cell>
          <cell r="C1114">
            <v>36433</v>
          </cell>
          <cell r="D1114">
            <v>4</v>
          </cell>
          <cell r="E1114" t="str">
            <v>Weatherly Avenue</v>
          </cell>
          <cell r="F1114" t="str">
            <v>Bath</v>
          </cell>
          <cell r="G1114" t="str">
            <v>Avon</v>
          </cell>
          <cell r="H1114" t="str">
            <v>BA2 2PF</v>
          </cell>
          <cell r="I1114">
            <v>45242.130464741706</v>
          </cell>
          <cell r="J1114">
            <v>42500.183163848262</v>
          </cell>
          <cell r="K1114">
            <v>0.01</v>
          </cell>
          <cell r="L1114">
            <v>42075.181332209781</v>
          </cell>
          <cell r="M1114">
            <v>29064070.026973691</v>
          </cell>
        </row>
        <row r="1115">
          <cell r="A1115" t="str">
            <v>JE0500</v>
          </cell>
          <cell r="B1115">
            <v>36433</v>
          </cell>
          <cell r="C1115">
            <v>36433</v>
          </cell>
          <cell r="D1115">
            <v>64</v>
          </cell>
          <cell r="E1115" t="str">
            <v>Mount Batten Way</v>
          </cell>
          <cell r="F1115" t="str">
            <v>Plymstock</v>
          </cell>
          <cell r="G1115" t="str">
            <v>Plymouth</v>
          </cell>
          <cell r="H1115" t="str">
            <v>PL9 9EB</v>
          </cell>
          <cell r="I1115">
            <v>45260.817882057272</v>
          </cell>
          <cell r="J1115">
            <v>42517.738010417437</v>
          </cell>
          <cell r="K1115">
            <v>0.01</v>
          </cell>
          <cell r="L1115">
            <v>42092.560630313259</v>
          </cell>
          <cell r="M1115">
            <v>29106162.587604005</v>
          </cell>
        </row>
        <row r="1116">
          <cell r="A1116" t="str">
            <v>JE2277</v>
          </cell>
          <cell r="B1116">
            <v>36433</v>
          </cell>
          <cell r="C1116">
            <v>36433</v>
          </cell>
          <cell r="D1116">
            <v>79</v>
          </cell>
          <cell r="E1116" t="str">
            <v>Lorraine Road</v>
          </cell>
          <cell r="F1116" t="str">
            <v>Altrincham</v>
          </cell>
          <cell r="G1116" t="str">
            <v>Cheshire</v>
          </cell>
          <cell r="H1116" t="str">
            <v>WA15 7NB</v>
          </cell>
          <cell r="I1116">
            <v>45401.659728948347</v>
          </cell>
          <cell r="J1116">
            <v>42650.04398779996</v>
          </cell>
          <cell r="K1116">
            <v>0.01</v>
          </cell>
          <cell r="L1116">
            <v>42223.54354792196</v>
          </cell>
          <cell r="M1116">
            <v>29148386.131151926</v>
          </cell>
        </row>
        <row r="1117">
          <cell r="A1117" t="str">
            <v>JE1436</v>
          </cell>
          <cell r="B1117">
            <v>36433</v>
          </cell>
          <cell r="C1117">
            <v>36433</v>
          </cell>
          <cell r="D1117">
            <v>32</v>
          </cell>
          <cell r="E1117" t="str">
            <v>Parc Yr Irfon</v>
          </cell>
          <cell r="F1117" t="str">
            <v>Builth Wells</v>
          </cell>
          <cell r="G1117" t="str">
            <v>Powys</v>
          </cell>
          <cell r="H1117" t="str">
            <v>LD2 3NG</v>
          </cell>
          <cell r="I1117">
            <v>45621.032822081048</v>
          </cell>
          <cell r="J1117">
            <v>42856.121741954921</v>
          </cell>
          <cell r="K1117">
            <v>0.01</v>
          </cell>
          <cell r="L1117">
            <v>42427.560524535373</v>
          </cell>
          <cell r="M1117">
            <v>29190813.69167646</v>
          </cell>
        </row>
        <row r="1118">
          <cell r="A1118" t="str">
            <v>JE0718</v>
          </cell>
          <cell r="B1118">
            <v>36433</v>
          </cell>
          <cell r="C1118">
            <v>36433</v>
          </cell>
          <cell r="D1118" t="str">
            <v>Fairway, 28</v>
          </cell>
          <cell r="E1118" t="str">
            <v>Glyn Hir Road, Llandybie</v>
          </cell>
          <cell r="F1118" t="str">
            <v>Ammanford</v>
          </cell>
          <cell r="G1118" t="str">
            <v>Carms</v>
          </cell>
          <cell r="H1118" t="str">
            <v>SA18 2TA</v>
          </cell>
          <cell r="I1118">
            <v>45684.240400691524</v>
          </cell>
          <cell r="J1118">
            <v>42915.498558225365</v>
          </cell>
          <cell r="K1118">
            <v>0.01</v>
          </cell>
          <cell r="L1118">
            <v>42486.343572643113</v>
          </cell>
          <cell r="M1118">
            <v>29233300.035249103</v>
          </cell>
        </row>
        <row r="1119">
          <cell r="A1119" t="str">
            <v>JE0376</v>
          </cell>
          <cell r="B1119">
            <v>36433</v>
          </cell>
          <cell r="C1119">
            <v>36433</v>
          </cell>
          <cell r="D1119">
            <v>14</v>
          </cell>
          <cell r="E1119" t="str">
            <v>Harrow Avenue</v>
          </cell>
          <cell r="F1119" t="str">
            <v>Enfield</v>
          </cell>
          <cell r="G1119" t="str">
            <v>Middlesex</v>
          </cell>
          <cell r="H1119" t="str">
            <v>EN1 1JH</v>
          </cell>
          <cell r="I1119">
            <v>45690.403756148713</v>
          </cell>
          <cell r="J1119">
            <v>42921.288376988181</v>
          </cell>
          <cell r="K1119">
            <v>0.01</v>
          </cell>
          <cell r="L1119">
            <v>42492.075493218297</v>
          </cell>
          <cell r="M1119">
            <v>29275792.110742319</v>
          </cell>
        </row>
        <row r="1120">
          <cell r="A1120" t="str">
            <v>JE1147</v>
          </cell>
          <cell r="B1120">
            <v>36433</v>
          </cell>
          <cell r="C1120">
            <v>36433</v>
          </cell>
          <cell r="D1120">
            <v>36</v>
          </cell>
          <cell r="E1120" t="str">
            <v>Osney Road</v>
          </cell>
          <cell r="F1120" t="str">
            <v>Maidenhead</v>
          </cell>
          <cell r="G1120" t="str">
            <v>Berkshire</v>
          </cell>
          <cell r="H1120" t="str">
            <v>SL6 7UQ</v>
          </cell>
          <cell r="I1120">
            <v>45915.80258752856</v>
          </cell>
          <cell r="J1120">
            <v>43133.026673132888</v>
          </cell>
          <cell r="K1120">
            <v>0.01</v>
          </cell>
          <cell r="L1120">
            <v>42701.696406401556</v>
          </cell>
          <cell r="M1120">
            <v>29318493.807148721</v>
          </cell>
        </row>
        <row r="1121">
          <cell r="A1121" t="str">
            <v>JE1474</v>
          </cell>
          <cell r="B1121">
            <v>36433</v>
          </cell>
          <cell r="C1121">
            <v>36433</v>
          </cell>
          <cell r="D1121" t="str">
            <v>3 Chapel Row</v>
          </cell>
          <cell r="E1121" t="str">
            <v>High Street</v>
          </cell>
          <cell r="F1121" t="str">
            <v>Souldern</v>
          </cell>
          <cell r="G1121">
            <v>0</v>
          </cell>
          <cell r="H1121" t="str">
            <v>OX6 9JR</v>
          </cell>
          <cell r="I1121">
            <v>45937.980619374342</v>
          </cell>
          <cell r="J1121">
            <v>43153.860581836503</v>
          </cell>
          <cell r="K1121">
            <v>0.01</v>
          </cell>
          <cell r="L1121">
            <v>42722.321976018138</v>
          </cell>
          <cell r="M1121">
            <v>29361216.129124738</v>
          </cell>
        </row>
        <row r="1122">
          <cell r="A1122" t="str">
            <v>JE1706</v>
          </cell>
          <cell r="B1122">
            <v>36433</v>
          </cell>
          <cell r="C1122">
            <v>36433</v>
          </cell>
          <cell r="D1122">
            <v>10</v>
          </cell>
          <cell r="E1122" t="str">
            <v>Essex Drive</v>
          </cell>
          <cell r="F1122" t="str">
            <v>Taunton</v>
          </cell>
          <cell r="G1122" t="str">
            <v>Somerset</v>
          </cell>
          <cell r="H1122" t="str">
            <v>TA1 4JY</v>
          </cell>
          <cell r="I1122">
            <v>45962.287315194691</v>
          </cell>
          <cell r="J1122">
            <v>43176.694144576832</v>
          </cell>
          <cell r="K1122">
            <v>0.01</v>
          </cell>
          <cell r="L1122">
            <v>42744.927203131061</v>
          </cell>
          <cell r="M1122">
            <v>29403961.056327868</v>
          </cell>
        </row>
        <row r="1123">
          <cell r="A1123" t="str">
            <v>JE0871</v>
          </cell>
          <cell r="B1123">
            <v>36433</v>
          </cell>
          <cell r="C1123">
            <v>36433</v>
          </cell>
          <cell r="D1123">
            <v>15</v>
          </cell>
          <cell r="E1123" t="str">
            <v>Spencer Avenue</v>
          </cell>
          <cell r="F1123" t="str">
            <v>Bewdley</v>
          </cell>
          <cell r="G1123" t="str">
            <v>Worcestershire</v>
          </cell>
          <cell r="H1123" t="str">
            <v>DY12 1DA</v>
          </cell>
          <cell r="I1123">
            <v>46007.900654717771</v>
          </cell>
          <cell r="J1123">
            <v>43219.543039280332</v>
          </cell>
          <cell r="K1123">
            <v>0.01</v>
          </cell>
          <cell r="L1123">
            <v>42787.347608887525</v>
          </cell>
          <cell r="M1123">
            <v>29446748.403936755</v>
          </cell>
        </row>
        <row r="1124">
          <cell r="A1124" t="str">
            <v>JE0831</v>
          </cell>
          <cell r="B1124">
            <v>36433</v>
          </cell>
          <cell r="C1124">
            <v>36433</v>
          </cell>
          <cell r="D1124">
            <v>91</v>
          </cell>
          <cell r="E1124" t="str">
            <v>Hampden Road</v>
          </cell>
          <cell r="F1124" t="str">
            <v>Harrow Weald</v>
          </cell>
          <cell r="G1124" t="str">
            <v>Middlesex</v>
          </cell>
          <cell r="H1124" t="str">
            <v>HA3 5PS</v>
          </cell>
          <cell r="I1124">
            <v>46257.023571362755</v>
          </cell>
          <cell r="J1124">
            <v>43453.567597340763</v>
          </cell>
          <cell r="K1124">
            <v>0.01</v>
          </cell>
          <cell r="L1124">
            <v>43019.031921367357</v>
          </cell>
          <cell r="M1124">
            <v>29489767.435858123</v>
          </cell>
        </row>
        <row r="1125">
          <cell r="A1125" t="str">
            <v>JE1608</v>
          </cell>
          <cell r="B1125">
            <v>36433</v>
          </cell>
          <cell r="C1125">
            <v>36433</v>
          </cell>
          <cell r="D1125">
            <v>49</v>
          </cell>
          <cell r="E1125" t="str">
            <v>Manor Way</v>
          </cell>
          <cell r="F1125" t="str">
            <v>Mitcham</v>
          </cell>
          <cell r="G1125" t="str">
            <v>Surrey</v>
          </cell>
          <cell r="H1125" t="str">
            <v>CR4 1EG</v>
          </cell>
          <cell r="I1125">
            <v>46338.865705156575</v>
          </cell>
          <cell r="J1125">
            <v>43530.449601813751</v>
          </cell>
          <cell r="K1125">
            <v>0.01</v>
          </cell>
          <cell r="L1125">
            <v>43095.145105795615</v>
          </cell>
          <cell r="M1125">
            <v>29532862.580963917</v>
          </cell>
        </row>
        <row r="1126">
          <cell r="A1126" t="str">
            <v>JE0419</v>
          </cell>
          <cell r="B1126">
            <v>36433</v>
          </cell>
          <cell r="C1126">
            <v>36433</v>
          </cell>
          <cell r="D1126">
            <v>1</v>
          </cell>
          <cell r="E1126" t="str">
            <v>Farm Lane</v>
          </cell>
          <cell r="F1126" t="str">
            <v>Worsley</v>
          </cell>
          <cell r="G1126" t="str">
            <v>Manchester</v>
          </cell>
          <cell r="H1126" t="str">
            <v>M28 2PU</v>
          </cell>
          <cell r="I1126">
            <v>46366.309754574591</v>
          </cell>
          <cell r="J1126">
            <v>43556.230375509462</v>
          </cell>
          <cell r="K1126">
            <v>0.01</v>
          </cell>
          <cell r="L1126">
            <v>43120.668071754364</v>
          </cell>
          <cell r="M1126">
            <v>29575983.249035671</v>
          </cell>
        </row>
        <row r="1127">
          <cell r="A1127" t="str">
            <v>JE0976</v>
          </cell>
          <cell r="B1127">
            <v>36433</v>
          </cell>
          <cell r="C1127">
            <v>36433</v>
          </cell>
          <cell r="D1127" t="str">
            <v>Greenwood</v>
          </cell>
          <cell r="E1127" t="str">
            <v>Back Lane</v>
          </cell>
          <cell r="F1127" t="str">
            <v>Barrington</v>
          </cell>
          <cell r="G1127" t="str">
            <v>Cambridge</v>
          </cell>
          <cell r="H1127" t="str">
            <v>CB2 5RF</v>
          </cell>
          <cell r="I1127">
            <v>46398.003779386039</v>
          </cell>
          <cell r="J1127">
            <v>43586.003550332338</v>
          </cell>
          <cell r="K1127">
            <v>0.01</v>
          </cell>
          <cell r="L1127">
            <v>43150.143514829011</v>
          </cell>
          <cell r="M1127">
            <v>29619133.392550502</v>
          </cell>
        </row>
        <row r="1128">
          <cell r="A1128" t="str">
            <v>JE1600</v>
          </cell>
          <cell r="B1128">
            <v>36433</v>
          </cell>
          <cell r="C1128">
            <v>36433</v>
          </cell>
          <cell r="D1128">
            <v>39</v>
          </cell>
          <cell r="E1128" t="str">
            <v>Mason Way</v>
          </cell>
          <cell r="F1128" t="str">
            <v>Waltham Abbey</v>
          </cell>
          <cell r="G1128" t="str">
            <v>Essex</v>
          </cell>
          <cell r="H1128" t="str">
            <v>EN9 3EN</v>
          </cell>
          <cell r="I1128">
            <v>46402.341709504071</v>
          </cell>
          <cell r="J1128">
            <v>43590.078575594729</v>
          </cell>
          <cell r="K1128">
            <v>0.01</v>
          </cell>
          <cell r="L1128">
            <v>43154.177789838781</v>
          </cell>
          <cell r="M1128">
            <v>29662287.570340339</v>
          </cell>
        </row>
        <row r="1129">
          <cell r="A1129" t="str">
            <v>JE0636</v>
          </cell>
          <cell r="B1129">
            <v>36433</v>
          </cell>
          <cell r="C1129">
            <v>36433</v>
          </cell>
          <cell r="D1129">
            <v>10</v>
          </cell>
          <cell r="E1129" t="str">
            <v>Wilcote View</v>
          </cell>
          <cell r="F1129" t="str">
            <v>North Leigh    Witney</v>
          </cell>
          <cell r="G1129" t="str">
            <v>Oxfordshire</v>
          </cell>
          <cell r="H1129" t="str">
            <v>OX8 6SF</v>
          </cell>
          <cell r="I1129">
            <v>46421.4973597469</v>
          </cell>
          <cell r="J1129">
            <v>43608.073277337993</v>
          </cell>
          <cell r="K1129">
            <v>0.01</v>
          </cell>
          <cell r="L1129">
            <v>43171.992544564615</v>
          </cell>
          <cell r="M1129">
            <v>29705459.562884904</v>
          </cell>
        </row>
        <row r="1130">
          <cell r="A1130" t="str">
            <v>JE1124</v>
          </cell>
          <cell r="B1130">
            <v>36433</v>
          </cell>
          <cell r="C1130">
            <v>36433</v>
          </cell>
          <cell r="D1130">
            <v>6</v>
          </cell>
          <cell r="E1130" t="str">
            <v>Fir Close</v>
          </cell>
          <cell r="F1130" t="str">
            <v>Stevenage</v>
          </cell>
          <cell r="G1130" t="str">
            <v>Hertfordshire</v>
          </cell>
          <cell r="H1130" t="str">
            <v>SG2 8DA</v>
          </cell>
          <cell r="I1130">
            <v>46450.126044741613</v>
          </cell>
          <cell r="J1130">
            <v>43634.966890514843</v>
          </cell>
          <cell r="K1130">
            <v>0.01</v>
          </cell>
          <cell r="L1130">
            <v>43198.617221609697</v>
          </cell>
          <cell r="M1130">
            <v>29748658.180106513</v>
          </cell>
        </row>
        <row r="1131">
          <cell r="A1131" t="str">
            <v>JE0555</v>
          </cell>
          <cell r="B1131">
            <v>36433</v>
          </cell>
          <cell r="C1131">
            <v>36433</v>
          </cell>
          <cell r="D1131">
            <v>69</v>
          </cell>
          <cell r="E1131" t="str">
            <v>Kensington Drive</v>
          </cell>
          <cell r="F1131" t="str">
            <v>Woodford Green</v>
          </cell>
          <cell r="G1131" t="str">
            <v>Essex</v>
          </cell>
          <cell r="H1131" t="str">
            <v>IG8 8LN</v>
          </cell>
          <cell r="I1131">
            <v>46458.098341531644</v>
          </cell>
          <cell r="J1131">
            <v>43642.456017802455</v>
          </cell>
          <cell r="K1131">
            <v>0.01</v>
          </cell>
          <cell r="L1131">
            <v>43206.031457624427</v>
          </cell>
          <cell r="M1131">
            <v>29791864.211564139</v>
          </cell>
        </row>
        <row r="1132">
          <cell r="A1132" t="str">
            <v>JE0025</v>
          </cell>
          <cell r="B1132">
            <v>36433</v>
          </cell>
          <cell r="C1132">
            <v>36433</v>
          </cell>
          <cell r="D1132" t="str">
            <v>Matchams</v>
          </cell>
          <cell r="E1132" t="str">
            <v>Upton Fort Road</v>
          </cell>
          <cell r="F1132" t="str">
            <v>Weymouth</v>
          </cell>
          <cell r="G1132" t="str">
            <v>Dorset</v>
          </cell>
          <cell r="H1132" t="str">
            <v>DT3 6HH</v>
          </cell>
          <cell r="I1132">
            <v>46459.900715774063</v>
          </cell>
          <cell r="J1132">
            <v>43644.149157242304</v>
          </cell>
          <cell r="K1132">
            <v>0.01</v>
          </cell>
          <cell r="L1132">
            <v>43207.707665669877</v>
          </cell>
          <cell r="M1132">
            <v>29835071.919229809</v>
          </cell>
        </row>
        <row r="1133">
          <cell r="A1133" t="str">
            <v>JE1225</v>
          </cell>
          <cell r="B1133">
            <v>36433</v>
          </cell>
          <cell r="C1133">
            <v>36433</v>
          </cell>
          <cell r="D1133" t="str">
            <v>5 Dove Nest Lane</v>
          </cell>
          <cell r="E1133" t="str">
            <v>Endmoor</v>
          </cell>
          <cell r="F1133" t="str">
            <v>Kendal</v>
          </cell>
          <cell r="G1133" t="str">
            <v>Cumbria</v>
          </cell>
          <cell r="H1133" t="str">
            <v>LA8 0EY</v>
          </cell>
          <cell r="I1133">
            <v>46505.44048000883</v>
          </cell>
          <cell r="J1133">
            <v>43686.928935765871</v>
          </cell>
          <cell r="K1133">
            <v>0.01</v>
          </cell>
          <cell r="L1133">
            <v>43250.059646408212</v>
          </cell>
          <cell r="M1133">
            <v>29878321.978876218</v>
          </cell>
        </row>
        <row r="1134">
          <cell r="A1134" t="str">
            <v>JE0292</v>
          </cell>
          <cell r="B1134">
            <v>36433</v>
          </cell>
          <cell r="C1134">
            <v>36433</v>
          </cell>
          <cell r="D1134">
            <v>28</v>
          </cell>
          <cell r="E1134" t="str">
            <v>Dellfield</v>
          </cell>
          <cell r="F1134" t="str">
            <v>St. Albans</v>
          </cell>
          <cell r="G1134" t="str">
            <v>Hertfordshire</v>
          </cell>
          <cell r="H1134" t="str">
            <v>AL1 5HB</v>
          </cell>
          <cell r="I1134">
            <v>46550.90738267031</v>
          </cell>
          <cell r="J1134">
            <v>43729.640268569077</v>
          </cell>
          <cell r="K1134">
            <v>0.01</v>
          </cell>
          <cell r="L1134">
            <v>43292.343865883384</v>
          </cell>
          <cell r="M1134">
            <v>29921614.322742101</v>
          </cell>
        </row>
        <row r="1135">
          <cell r="A1135" t="str">
            <v>JE0066</v>
          </cell>
          <cell r="B1135">
            <v>36433</v>
          </cell>
          <cell r="C1135">
            <v>36433</v>
          </cell>
          <cell r="D1135">
            <v>442</v>
          </cell>
          <cell r="E1135" t="str">
            <v>Acklam Road</v>
          </cell>
          <cell r="F1135" t="str">
            <v>Middlesbrough</v>
          </cell>
          <cell r="G1135" t="str">
            <v>Cleveland</v>
          </cell>
          <cell r="H1135" t="str">
            <v>TS5 8BB</v>
          </cell>
          <cell r="I1135">
            <v>46565.005083111377</v>
          </cell>
          <cell r="J1135">
            <v>43742.883562922805</v>
          </cell>
          <cell r="K1135">
            <v>0.01</v>
          </cell>
          <cell r="L1135">
            <v>43305.454727293574</v>
          </cell>
          <cell r="M1135">
            <v>29964919.777469393</v>
          </cell>
        </row>
        <row r="1136">
          <cell r="A1136" t="str">
            <v>JE2054</v>
          </cell>
          <cell r="B1136">
            <v>36433</v>
          </cell>
          <cell r="C1136">
            <v>36433</v>
          </cell>
          <cell r="D1136">
            <v>51</v>
          </cell>
          <cell r="E1136" t="str">
            <v>Bay Crescent</v>
          </cell>
          <cell r="F1136" t="str">
            <v>Swanage</v>
          </cell>
          <cell r="G1136" t="str">
            <v>Dorset</v>
          </cell>
          <cell r="H1136" t="str">
            <v>BH19 1RB</v>
          </cell>
          <cell r="I1136">
            <v>46725.78468730794</v>
          </cell>
          <cell r="J1136">
            <v>43893.918948683211</v>
          </cell>
          <cell r="K1136">
            <v>0.01</v>
          </cell>
          <cell r="L1136">
            <v>43454.97975919638</v>
          </cell>
          <cell r="M1136">
            <v>30008374.757228591</v>
          </cell>
        </row>
        <row r="1137">
          <cell r="A1137" t="str">
            <v>JE0346</v>
          </cell>
          <cell r="B1137">
            <v>36433</v>
          </cell>
          <cell r="C1137">
            <v>36433</v>
          </cell>
          <cell r="D1137">
            <v>24</v>
          </cell>
          <cell r="E1137" t="str">
            <v>Leeway Avenue</v>
          </cell>
          <cell r="F1137" t="str">
            <v>Cambridge</v>
          </cell>
          <cell r="G1137" t="str">
            <v>Cambridgeshire</v>
          </cell>
          <cell r="H1137" t="str">
            <v>CB2 5AU</v>
          </cell>
          <cell r="I1137">
            <v>46765.575074384193</v>
          </cell>
          <cell r="J1137">
            <v>43931.297797148785</v>
          </cell>
          <cell r="K1137">
            <v>0.01</v>
          </cell>
          <cell r="L1137">
            <v>43491.984819177298</v>
          </cell>
          <cell r="M1137">
            <v>30051866.742047768</v>
          </cell>
        </row>
        <row r="1138">
          <cell r="A1138" t="str">
            <v>JE0627</v>
          </cell>
          <cell r="B1138">
            <v>36433</v>
          </cell>
          <cell r="C1138">
            <v>36433</v>
          </cell>
          <cell r="D1138" t="str">
            <v>Brouard Cottage</v>
          </cell>
          <cell r="E1138" t="str">
            <v>Fore Street, Grampound</v>
          </cell>
          <cell r="F1138" t="str">
            <v>Truro</v>
          </cell>
          <cell r="G1138" t="str">
            <v>Cornwall</v>
          </cell>
          <cell r="H1138" t="str">
            <v>TR2 4QT</v>
          </cell>
          <cell r="I1138">
            <v>46777.924263286644</v>
          </cell>
          <cell r="J1138">
            <v>43942.89855036018</v>
          </cell>
          <cell r="K1138">
            <v>0.01</v>
          </cell>
          <cell r="L1138">
            <v>43503.469564856576</v>
          </cell>
          <cell r="M1138">
            <v>30095370.211612623</v>
          </cell>
        </row>
        <row r="1139">
          <cell r="A1139" t="str">
            <v>JE1419</v>
          </cell>
          <cell r="B1139">
            <v>36433</v>
          </cell>
          <cell r="C1139">
            <v>36433</v>
          </cell>
          <cell r="D1139" t="str">
            <v>The Patch</v>
          </cell>
          <cell r="E1139" t="str">
            <v>School Road</v>
          </cell>
          <cell r="F1139">
            <v>0</v>
          </cell>
          <cell r="G1139" t="str">
            <v>Norfolk</v>
          </cell>
          <cell r="H1139" t="str">
            <v>NR20 5LH</v>
          </cell>
          <cell r="I1139">
            <v>46778.153969544735</v>
          </cell>
          <cell r="J1139">
            <v>43943.114335026869</v>
          </cell>
          <cell r="K1139">
            <v>0.01</v>
          </cell>
          <cell r="L1139">
            <v>43503.683191676602</v>
          </cell>
          <cell r="M1139">
            <v>30138873.894804299</v>
          </cell>
        </row>
        <row r="1140">
          <cell r="A1140" t="str">
            <v>JE1330</v>
          </cell>
          <cell r="B1140">
            <v>36433</v>
          </cell>
          <cell r="C1140">
            <v>36433</v>
          </cell>
          <cell r="D1140">
            <v>23</v>
          </cell>
          <cell r="E1140" t="str">
            <v>Stanbridge Park</v>
          </cell>
          <cell r="F1140" t="str">
            <v>Bideford</v>
          </cell>
          <cell r="G1140" t="str">
            <v>Devon</v>
          </cell>
          <cell r="H1140" t="str">
            <v>EX39 3RS</v>
          </cell>
          <cell r="I1140">
            <v>46884.744870335133</v>
          </cell>
          <cell r="J1140">
            <v>44043.245181223909</v>
          </cell>
          <cell r="K1140">
            <v>0.01</v>
          </cell>
          <cell r="L1140">
            <v>43602.812729411671</v>
          </cell>
          <cell r="M1140">
            <v>30182476.70753371</v>
          </cell>
        </row>
        <row r="1141">
          <cell r="A1141" t="str">
            <v>JE0607</v>
          </cell>
          <cell r="B1141">
            <v>36433</v>
          </cell>
          <cell r="C1141">
            <v>36433</v>
          </cell>
          <cell r="D1141">
            <v>28</v>
          </cell>
          <cell r="E1141" t="str">
            <v>Uplands Way</v>
          </cell>
          <cell r="F1141" t="str">
            <v>Sevenoaks</v>
          </cell>
          <cell r="G1141" t="str">
            <v>Kent</v>
          </cell>
          <cell r="H1141" t="str">
            <v>TN13 3BW</v>
          </cell>
          <cell r="I1141">
            <v>47145.217088905447</v>
          </cell>
          <cell r="J1141">
            <v>44287.931204729357</v>
          </cell>
          <cell r="K1141">
            <v>0.01</v>
          </cell>
          <cell r="L1141">
            <v>43845.051892682066</v>
          </cell>
          <cell r="M1141">
            <v>30226321.759426393</v>
          </cell>
        </row>
        <row r="1142">
          <cell r="A1142" t="str">
            <v>JE0416</v>
          </cell>
          <cell r="B1142">
            <v>36433</v>
          </cell>
          <cell r="C1142">
            <v>36433</v>
          </cell>
          <cell r="D1142">
            <v>2</v>
          </cell>
          <cell r="E1142" t="str">
            <v>Valebrook Drive</v>
          </cell>
          <cell r="F1142" t="str">
            <v>Nantwich</v>
          </cell>
          <cell r="G1142" t="str">
            <v>Cheshire</v>
          </cell>
          <cell r="H1142" t="str">
            <v>CW5 7LT</v>
          </cell>
          <cell r="I1142">
            <v>47156.557628926537</v>
          </cell>
          <cell r="J1142">
            <v>44298.584439294624</v>
          </cell>
          <cell r="K1142">
            <v>0.01</v>
          </cell>
          <cell r="L1142">
            <v>43855.598594901676</v>
          </cell>
          <cell r="M1142">
            <v>30270177.358021293</v>
          </cell>
        </row>
        <row r="1143">
          <cell r="A1143" t="str">
            <v>JE0042</v>
          </cell>
          <cell r="B1143">
            <v>36433</v>
          </cell>
          <cell r="C1143">
            <v>36433</v>
          </cell>
          <cell r="D1143">
            <v>191</v>
          </cell>
          <cell r="E1143" t="str">
            <v>Upper Selsdon Road</v>
          </cell>
          <cell r="F1143" t="str">
            <v>South Croydon</v>
          </cell>
          <cell r="G1143" t="str">
            <v>Surrey</v>
          </cell>
          <cell r="H1143" t="str">
            <v>CR2 0DY</v>
          </cell>
          <cell r="I1143">
            <v>47195.050392639365</v>
          </cell>
          <cell r="J1143">
            <v>44334.744308236979</v>
          </cell>
          <cell r="K1143">
            <v>0.01</v>
          </cell>
          <cell r="L1143">
            <v>43891.396865154609</v>
          </cell>
          <cell r="M1143">
            <v>30314068.754886448</v>
          </cell>
        </row>
        <row r="1144">
          <cell r="A1144" t="str">
            <v>JE0697</v>
          </cell>
          <cell r="B1144">
            <v>36433</v>
          </cell>
          <cell r="C1144">
            <v>36433</v>
          </cell>
          <cell r="D1144" t="str">
            <v>Rose Cottage</v>
          </cell>
          <cell r="E1144" t="str">
            <v>Wellhead</v>
          </cell>
          <cell r="F1144" t="str">
            <v>Warminster</v>
          </cell>
          <cell r="G1144" t="str">
            <v>Wiltshire</v>
          </cell>
          <cell r="H1144" t="str">
            <v>BA12 6EH</v>
          </cell>
          <cell r="I1144">
            <v>47281.05099134217</v>
          </cell>
          <cell r="J1144">
            <v>44415.532749442638</v>
          </cell>
          <cell r="K1144">
            <v>0.01</v>
          </cell>
          <cell r="L1144">
            <v>43971.377421948215</v>
          </cell>
          <cell r="M1144">
            <v>30358040.132308397</v>
          </cell>
        </row>
        <row r="1145">
          <cell r="A1145" t="str">
            <v>JE0267</v>
          </cell>
          <cell r="B1145">
            <v>36433</v>
          </cell>
          <cell r="C1145">
            <v>36433</v>
          </cell>
          <cell r="D1145">
            <v>23</v>
          </cell>
          <cell r="E1145" t="str">
            <v>Yew Tree Avenue</v>
          </cell>
          <cell r="F1145" t="str">
            <v>Waterlooville</v>
          </cell>
          <cell r="G1145" t="str">
            <v>Hampshire</v>
          </cell>
          <cell r="H1145" t="str">
            <v>PO8 8AH</v>
          </cell>
          <cell r="I1145">
            <v>47418.916258614889</v>
          </cell>
          <cell r="J1145">
            <v>44545.042545971563</v>
          </cell>
          <cell r="K1145">
            <v>0.01</v>
          </cell>
          <cell r="L1145">
            <v>44099.592120511843</v>
          </cell>
          <cell r="M1145">
            <v>30402139.724428911</v>
          </cell>
        </row>
        <row r="1146">
          <cell r="A1146" t="str">
            <v>JE1902</v>
          </cell>
          <cell r="B1146">
            <v>36433</v>
          </cell>
          <cell r="C1146">
            <v>36433</v>
          </cell>
          <cell r="D1146" t="str">
            <v>Chetwynd Home Farm</v>
          </cell>
          <cell r="E1146" t="str">
            <v>Iwerne Minster</v>
          </cell>
          <cell r="F1146" t="str">
            <v>Blandford Forum</v>
          </cell>
          <cell r="G1146" t="str">
            <v>Dorset</v>
          </cell>
          <cell r="H1146" t="str">
            <v>DT11 8LT</v>
          </cell>
          <cell r="I1146">
            <v>47462.954641430115</v>
          </cell>
          <cell r="J1146">
            <v>44586.411935888893</v>
          </cell>
          <cell r="K1146">
            <v>0.01</v>
          </cell>
          <cell r="L1146">
            <v>44140.547816530001</v>
          </cell>
          <cell r="M1146">
            <v>30446280.272245441</v>
          </cell>
        </row>
        <row r="1147">
          <cell r="A1147" t="str">
            <v>JE1776</v>
          </cell>
          <cell r="B1147">
            <v>36433</v>
          </cell>
          <cell r="C1147">
            <v>36433</v>
          </cell>
          <cell r="D1147" t="str">
            <v>Wordsworth House</v>
          </cell>
          <cell r="E1147" t="str">
            <v>2 Belle Vue Road</v>
          </cell>
          <cell r="F1147" t="str">
            <v>Swanage</v>
          </cell>
          <cell r="G1147" t="str">
            <v>Dorset</v>
          </cell>
          <cell r="H1147" t="str">
            <v>BH19 2HR</v>
          </cell>
          <cell r="I1147">
            <v>47477.92568628044</v>
          </cell>
          <cell r="J1147">
            <v>44600.475644687685</v>
          </cell>
          <cell r="K1147">
            <v>0.01</v>
          </cell>
          <cell r="L1147">
            <v>44154.470888240809</v>
          </cell>
          <cell r="M1147">
            <v>30490434.743133683</v>
          </cell>
        </row>
        <row r="1148">
          <cell r="A1148" t="str">
            <v>JE2305</v>
          </cell>
          <cell r="B1148">
            <v>36433</v>
          </cell>
          <cell r="C1148">
            <v>36433</v>
          </cell>
          <cell r="D1148">
            <v>26</v>
          </cell>
          <cell r="E1148" t="str">
            <v>Deerhurst</v>
          </cell>
          <cell r="F1148" t="str">
            <v>Benfleet</v>
          </cell>
          <cell r="G1148" t="str">
            <v>Essex</v>
          </cell>
          <cell r="H1148" t="str">
            <v>SS7 3TF</v>
          </cell>
          <cell r="I1148">
            <v>47569.985179059215</v>
          </cell>
          <cell r="J1148">
            <v>44686.955774267743</v>
          </cell>
          <cell r="K1148">
            <v>0.01</v>
          </cell>
          <cell r="L1148">
            <v>44240.086216525066</v>
          </cell>
          <cell r="M1148">
            <v>30534674.829350207</v>
          </cell>
        </row>
        <row r="1149">
          <cell r="A1149" t="str">
            <v>JE1345</v>
          </cell>
          <cell r="B1149">
            <v>36433</v>
          </cell>
          <cell r="C1149">
            <v>36433</v>
          </cell>
          <cell r="D1149">
            <v>56</v>
          </cell>
          <cell r="E1149" t="str">
            <v>Commons Road</v>
          </cell>
          <cell r="F1149" t="str">
            <v>Wokingham</v>
          </cell>
          <cell r="G1149" t="str">
            <v>Berkshire</v>
          </cell>
          <cell r="H1149" t="str">
            <v>RG41 1JG</v>
          </cell>
          <cell r="I1149">
            <v>47624.803496595137</v>
          </cell>
          <cell r="J1149">
            <v>44738.451769528765</v>
          </cell>
          <cell r="K1149">
            <v>0.01</v>
          </cell>
          <cell r="L1149">
            <v>44291.067251833476</v>
          </cell>
          <cell r="M1149">
            <v>30578965.896602042</v>
          </cell>
        </row>
        <row r="1150">
          <cell r="A1150" t="str">
            <v>JE0403</v>
          </cell>
          <cell r="B1150">
            <v>36433</v>
          </cell>
          <cell r="C1150">
            <v>36433</v>
          </cell>
          <cell r="D1150">
            <v>11</v>
          </cell>
          <cell r="E1150" t="str">
            <v>Quantock Road</v>
          </cell>
          <cell r="F1150" t="str">
            <v>Worthing</v>
          </cell>
          <cell r="G1150" t="str">
            <v>West Sussex</v>
          </cell>
          <cell r="H1150" t="str">
            <v>BN13 2HG</v>
          </cell>
          <cell r="I1150">
            <v>47674.104507159318</v>
          </cell>
          <cell r="J1150">
            <v>44784.76484005875</v>
          </cell>
          <cell r="K1150">
            <v>0.01</v>
          </cell>
          <cell r="L1150">
            <v>44336.917191658162</v>
          </cell>
          <cell r="M1150">
            <v>30623302.8137937</v>
          </cell>
        </row>
        <row r="1151">
          <cell r="A1151" t="str">
            <v>JE2071</v>
          </cell>
          <cell r="B1151">
            <v>36433</v>
          </cell>
          <cell r="C1151">
            <v>36433</v>
          </cell>
          <cell r="D1151" t="str">
            <v>Tumbleweed</v>
          </cell>
          <cell r="E1151" t="str">
            <v>School Road</v>
          </cell>
          <cell r="F1151" t="str">
            <v>Brisley</v>
          </cell>
          <cell r="G1151" t="str">
            <v>Norfolk</v>
          </cell>
          <cell r="H1151" t="str">
            <v>NR20 5LH</v>
          </cell>
          <cell r="I1151">
            <v>47732.347503689067</v>
          </cell>
          <cell r="J1151">
            <v>44839.477958010939</v>
          </cell>
          <cell r="K1151">
            <v>0.01</v>
          </cell>
          <cell r="L1151">
            <v>44391.083178430832</v>
          </cell>
          <cell r="M1151">
            <v>30667693.896972131</v>
          </cell>
        </row>
        <row r="1152">
          <cell r="A1152" t="str">
            <v>JE1235</v>
          </cell>
          <cell r="B1152">
            <v>36433</v>
          </cell>
          <cell r="C1152">
            <v>36433</v>
          </cell>
          <cell r="D1152" t="str">
            <v>Lyndos</v>
          </cell>
          <cell r="E1152" t="str">
            <v>Lead Road</v>
          </cell>
          <cell r="F1152" t="str">
            <v>Greenside</v>
          </cell>
          <cell r="G1152">
            <v>0</v>
          </cell>
          <cell r="H1152" t="str">
            <v>NE40 4SH</v>
          </cell>
          <cell r="I1152">
            <v>47773.518605961246</v>
          </cell>
          <cell r="J1152">
            <v>44878.153841963591</v>
          </cell>
          <cell r="K1152">
            <v>0.01</v>
          </cell>
          <cell r="L1152">
            <v>44429.372303543954</v>
          </cell>
          <cell r="M1152">
            <v>30712123.269275676</v>
          </cell>
        </row>
        <row r="1153">
          <cell r="A1153" t="str">
            <v>JE0680</v>
          </cell>
          <cell r="B1153">
            <v>36433</v>
          </cell>
          <cell r="C1153">
            <v>36433</v>
          </cell>
          <cell r="D1153">
            <v>34</v>
          </cell>
          <cell r="E1153" t="str">
            <v>Seaway Avenue</v>
          </cell>
          <cell r="F1153" t="str">
            <v>Christchurch</v>
          </cell>
          <cell r="G1153" t="str">
            <v>Dorset</v>
          </cell>
          <cell r="H1153" t="str">
            <v>BH23 4EX</v>
          </cell>
          <cell r="I1153">
            <v>47820.761744682692</v>
          </cell>
          <cell r="J1153">
            <v>44922.533760156468</v>
          </cell>
          <cell r="K1153">
            <v>0.01</v>
          </cell>
          <cell r="L1153">
            <v>44473.308422554903</v>
          </cell>
          <cell r="M1153">
            <v>30756596.577698231</v>
          </cell>
        </row>
        <row r="1154">
          <cell r="A1154" t="str">
            <v>JE0717</v>
          </cell>
          <cell r="B1154">
            <v>36433</v>
          </cell>
          <cell r="C1154">
            <v>36433</v>
          </cell>
          <cell r="D1154">
            <v>2</v>
          </cell>
          <cell r="E1154" t="str">
            <v>Stanbrok Close</v>
          </cell>
          <cell r="F1154" t="str">
            <v>Bognor Regis</v>
          </cell>
          <cell r="G1154" t="str">
            <v>West Sussex</v>
          </cell>
          <cell r="H1154" t="str">
            <v>PO21 3SN</v>
          </cell>
          <cell r="I1154">
            <v>47830.33498277422</v>
          </cell>
          <cell r="J1154">
            <v>44931.526802000022</v>
          </cell>
          <cell r="K1154">
            <v>0.01</v>
          </cell>
          <cell r="L1154">
            <v>44482.211533980022</v>
          </cell>
          <cell r="M1154">
            <v>30801078.789232209</v>
          </cell>
        </row>
        <row r="1155">
          <cell r="A1155" t="str">
            <v>JE0811</v>
          </cell>
          <cell r="B1155">
            <v>36433</v>
          </cell>
          <cell r="C1155">
            <v>36433</v>
          </cell>
          <cell r="D1155">
            <v>63</v>
          </cell>
          <cell r="E1155" t="str">
            <v>Lynchmere Avenue</v>
          </cell>
          <cell r="F1155" t="str">
            <v>Lancing</v>
          </cell>
          <cell r="G1155" t="str">
            <v>West Sussex</v>
          </cell>
          <cell r="H1155" t="str">
            <v>BN15 0PB</v>
          </cell>
          <cell r="I1155">
            <v>47909.270780935418</v>
          </cell>
          <cell r="J1155">
            <v>45005.678612393873</v>
          </cell>
          <cell r="K1155">
            <v>0.01</v>
          </cell>
          <cell r="L1155">
            <v>44555.621826269933</v>
          </cell>
          <cell r="M1155">
            <v>30845634.411058478</v>
          </cell>
        </row>
        <row r="1156">
          <cell r="A1156" t="str">
            <v>JE1122</v>
          </cell>
          <cell r="B1156">
            <v>36433</v>
          </cell>
          <cell r="C1156">
            <v>36433</v>
          </cell>
          <cell r="D1156" t="str">
            <v>Brookdale</v>
          </cell>
          <cell r="E1156" t="str">
            <v>Tisbury Road</v>
          </cell>
          <cell r="F1156" t="str">
            <v>Fovant</v>
          </cell>
          <cell r="G1156" t="str">
            <v>Salisbury Wiltshire</v>
          </cell>
          <cell r="H1156" t="str">
            <v>SP3 5JY</v>
          </cell>
          <cell r="I1156">
            <v>47921.017772194078</v>
          </cell>
          <cell r="J1156">
            <v>45016.713664788374</v>
          </cell>
          <cell r="K1156">
            <v>0.01</v>
          </cell>
          <cell r="L1156">
            <v>44566.54652814049</v>
          </cell>
          <cell r="M1156">
            <v>30890200.95758662</v>
          </cell>
        </row>
        <row r="1157">
          <cell r="A1157" t="str">
            <v>JE0460</v>
          </cell>
          <cell r="B1157">
            <v>36433</v>
          </cell>
          <cell r="C1157">
            <v>36433</v>
          </cell>
          <cell r="D1157">
            <v>40</v>
          </cell>
          <cell r="E1157" t="str">
            <v>Hillrise Avenue</v>
          </cell>
          <cell r="F1157" t="str">
            <v>Watford</v>
          </cell>
          <cell r="G1157">
            <v>0</v>
          </cell>
          <cell r="H1157" t="str">
            <v>WD24 7NR</v>
          </cell>
          <cell r="I1157">
            <v>47931.073420377703</v>
          </cell>
          <cell r="J1157">
            <v>45026.159879748746</v>
          </cell>
          <cell r="K1157">
            <v>0.01</v>
          </cell>
          <cell r="L1157">
            <v>44575.89828095126</v>
          </cell>
          <cell r="M1157">
            <v>30934776.855867572</v>
          </cell>
        </row>
        <row r="1158">
          <cell r="A1158" t="str">
            <v>JE0353</v>
          </cell>
          <cell r="B1158">
            <v>36433</v>
          </cell>
          <cell r="C1158">
            <v>36433</v>
          </cell>
          <cell r="D1158">
            <v>125</v>
          </cell>
          <cell r="E1158" t="str">
            <v>Warren Drive</v>
          </cell>
          <cell r="F1158" t="str">
            <v>Hornchurch</v>
          </cell>
          <cell r="G1158" t="str">
            <v>Essex</v>
          </cell>
          <cell r="H1158" t="str">
            <v>RM12 4QU</v>
          </cell>
          <cell r="I1158">
            <v>47969.232409967823</v>
          </cell>
          <cell r="J1158">
            <v>45062.006203303106</v>
          </cell>
          <cell r="K1158">
            <v>0.01</v>
          </cell>
          <cell r="L1158">
            <v>44611.386141270072</v>
          </cell>
          <cell r="M1158">
            <v>30979388.242008843</v>
          </cell>
        </row>
        <row r="1159">
          <cell r="A1159" t="str">
            <v>JE1755</v>
          </cell>
          <cell r="B1159">
            <v>36433</v>
          </cell>
          <cell r="C1159">
            <v>36433</v>
          </cell>
          <cell r="D1159" t="str">
            <v>Hill Crest</v>
          </cell>
          <cell r="E1159" t="str">
            <v>35 Penlands Rise</v>
          </cell>
          <cell r="F1159" t="str">
            <v>Steyning</v>
          </cell>
          <cell r="G1159" t="str">
            <v>West Sussex</v>
          </cell>
          <cell r="H1159" t="str">
            <v>BN44 3PJ</v>
          </cell>
          <cell r="I1159">
            <v>48029.136132530461</v>
          </cell>
          <cell r="J1159">
            <v>45118.279397225582</v>
          </cell>
          <cell r="K1159">
            <v>0.01</v>
          </cell>
          <cell r="L1159">
            <v>44667.096603253325</v>
          </cell>
          <cell r="M1159">
            <v>31024055.338612095</v>
          </cell>
        </row>
        <row r="1160">
          <cell r="A1160" t="str">
            <v>JE0141</v>
          </cell>
          <cell r="B1160">
            <v>36433</v>
          </cell>
          <cell r="C1160">
            <v>36433</v>
          </cell>
          <cell r="D1160" t="str">
            <v>Sunnyhurst</v>
          </cell>
          <cell r="E1160" t="str">
            <v>Birchill</v>
          </cell>
          <cell r="F1160" t="str">
            <v>Axminster</v>
          </cell>
          <cell r="G1160" t="str">
            <v>Devon</v>
          </cell>
          <cell r="H1160" t="str">
            <v>EX13 7LD</v>
          </cell>
          <cell r="I1160">
            <v>48168.856937711826</v>
          </cell>
          <cell r="J1160">
            <v>45249.532274820202</v>
          </cell>
          <cell r="K1160">
            <v>0.01</v>
          </cell>
          <cell r="L1160">
            <v>44797.036952071998</v>
          </cell>
          <cell r="M1160">
            <v>31068852.375564165</v>
          </cell>
        </row>
        <row r="1161">
          <cell r="A1161" t="str">
            <v>JE0743</v>
          </cell>
          <cell r="B1161">
            <v>36433</v>
          </cell>
          <cell r="C1161">
            <v>36433</v>
          </cell>
          <cell r="D1161">
            <v>4</v>
          </cell>
          <cell r="E1161" t="str">
            <v>Alma Close</v>
          </cell>
          <cell r="F1161" t="str">
            <v>Macclesfield</v>
          </cell>
          <cell r="G1161" t="str">
            <v>Cheshire</v>
          </cell>
          <cell r="H1161" t="str">
            <v>SK11 8QQ</v>
          </cell>
          <cell r="I1161">
            <v>48259.449834937266</v>
          </cell>
          <cell r="J1161">
            <v>45334.634693425913</v>
          </cell>
          <cell r="K1161">
            <v>0.01</v>
          </cell>
          <cell r="L1161">
            <v>44881.288346491652</v>
          </cell>
          <cell r="M1161">
            <v>31113733.663910657</v>
          </cell>
        </row>
        <row r="1162">
          <cell r="A1162" t="str">
            <v>JE0637</v>
          </cell>
          <cell r="B1162">
            <v>36433</v>
          </cell>
          <cell r="C1162">
            <v>36433</v>
          </cell>
          <cell r="D1162">
            <v>30</v>
          </cell>
          <cell r="E1162" t="str">
            <v>Newton Lane</v>
          </cell>
          <cell r="F1162" t="str">
            <v>Wigston</v>
          </cell>
          <cell r="G1162" t="str">
            <v>Leicestershire</v>
          </cell>
          <cell r="H1162" t="str">
            <v>LE18 3SE</v>
          </cell>
          <cell r="I1162">
            <v>48352.589262914829</v>
          </cell>
          <cell r="J1162">
            <v>45422.129307586656</v>
          </cell>
          <cell r="K1162">
            <v>0.01</v>
          </cell>
          <cell r="L1162">
            <v>44967.908014510787</v>
          </cell>
          <cell r="M1162">
            <v>31158701.571925167</v>
          </cell>
        </row>
        <row r="1163">
          <cell r="A1163" t="str">
            <v>JE0229</v>
          </cell>
          <cell r="B1163">
            <v>36433</v>
          </cell>
          <cell r="C1163">
            <v>36433</v>
          </cell>
          <cell r="D1163" t="str">
            <v>Stoneyroyd</v>
          </cell>
          <cell r="E1163" t="str">
            <v>19 Larkfield Drive</v>
          </cell>
          <cell r="F1163" t="str">
            <v>Rawdon</v>
          </cell>
          <cell r="G1163" t="str">
            <v>Leeds</v>
          </cell>
          <cell r="H1163" t="str">
            <v>LS19 6EL</v>
          </cell>
          <cell r="I1163">
            <v>48418.423583903721</v>
          </cell>
          <cell r="J1163">
            <v>45483.973669727733</v>
          </cell>
          <cell r="K1163">
            <v>0.01</v>
          </cell>
          <cell r="L1163">
            <v>45029.133933030455</v>
          </cell>
          <cell r="M1163">
            <v>31203730.705858197</v>
          </cell>
        </row>
        <row r="1164">
          <cell r="A1164" t="str">
            <v>JE0033</v>
          </cell>
          <cell r="B1164">
            <v>36433</v>
          </cell>
          <cell r="C1164">
            <v>36433</v>
          </cell>
          <cell r="D1164" t="str">
            <v>Magpie</v>
          </cell>
          <cell r="E1164" t="str">
            <v>Trelights</v>
          </cell>
          <cell r="F1164" t="str">
            <v>Port Isaac</v>
          </cell>
          <cell r="G1164" t="str">
            <v>Cornwall</v>
          </cell>
          <cell r="H1164" t="str">
            <v>PL29 3TG</v>
          </cell>
          <cell r="I1164">
            <v>48719.45409089946</v>
          </cell>
          <cell r="J1164">
            <v>45766.759903572223</v>
          </cell>
          <cell r="K1164">
            <v>0.01</v>
          </cell>
          <cell r="L1164">
            <v>45309.092304536498</v>
          </cell>
          <cell r="M1164">
            <v>31249039.798162732</v>
          </cell>
        </row>
        <row r="1165">
          <cell r="A1165" t="str">
            <v>JE0226</v>
          </cell>
          <cell r="B1165">
            <v>36433</v>
          </cell>
          <cell r="C1165">
            <v>36433</v>
          </cell>
          <cell r="D1165" t="str">
            <v>Orchard End</v>
          </cell>
          <cell r="E1165" t="str">
            <v>Burtons Way</v>
          </cell>
          <cell r="F1165" t="str">
            <v>Chalfont St. Giles</v>
          </cell>
          <cell r="G1165" t="str">
            <v>Buckinghamshire</v>
          </cell>
          <cell r="H1165" t="str">
            <v>HP8 4BW</v>
          </cell>
          <cell r="I1165">
            <v>48728.739504581194</v>
          </cell>
          <cell r="J1165">
            <v>45775.482564909609</v>
          </cell>
          <cell r="K1165">
            <v>0.01</v>
          </cell>
          <cell r="L1165">
            <v>45317.72773926051</v>
          </cell>
          <cell r="M1165">
            <v>31294357.525901992</v>
          </cell>
        </row>
        <row r="1166">
          <cell r="A1166" t="str">
            <v>JE0329</v>
          </cell>
          <cell r="B1166">
            <v>36433</v>
          </cell>
          <cell r="C1166">
            <v>36433</v>
          </cell>
          <cell r="D1166" t="str">
            <v>Merravay</v>
          </cell>
          <cell r="E1166" t="str">
            <v>Coppenhall</v>
          </cell>
          <cell r="F1166" t="str">
            <v>Stafford</v>
          </cell>
          <cell r="G1166">
            <v>0</v>
          </cell>
          <cell r="H1166" t="str">
            <v>ST18 9BW</v>
          </cell>
          <cell r="I1166">
            <v>48811.985345152949</v>
          </cell>
          <cell r="J1166">
            <v>45853.683203022461</v>
          </cell>
          <cell r="K1166">
            <v>0.01</v>
          </cell>
          <cell r="L1166">
            <v>45395.146370992239</v>
          </cell>
          <cell r="M1166">
            <v>31339752.672272984</v>
          </cell>
        </row>
        <row r="1167">
          <cell r="A1167" t="str">
            <v>JE0348</v>
          </cell>
          <cell r="B1167">
            <v>36433</v>
          </cell>
          <cell r="C1167">
            <v>36433</v>
          </cell>
          <cell r="D1167" t="str">
            <v>23 Oxhayes</v>
          </cell>
          <cell r="E1167" t="str">
            <v>Drimpton</v>
          </cell>
          <cell r="F1167" t="str">
            <v>Beaminster</v>
          </cell>
          <cell r="G1167" t="str">
            <v>Dorset</v>
          </cell>
          <cell r="H1167" t="str">
            <v>DT8 3RP</v>
          </cell>
          <cell r="I1167">
            <v>48838.045149001358</v>
          </cell>
          <cell r="J1167">
            <v>45878.163624819455</v>
          </cell>
          <cell r="K1167">
            <v>0.01</v>
          </cell>
          <cell r="L1167">
            <v>45419.381988571258</v>
          </cell>
          <cell r="M1167">
            <v>31385172.054261554</v>
          </cell>
        </row>
        <row r="1168">
          <cell r="A1168" t="str">
            <v>JE1006</v>
          </cell>
          <cell r="B1168">
            <v>36433</v>
          </cell>
          <cell r="C1168">
            <v>36433</v>
          </cell>
          <cell r="D1168">
            <v>6</v>
          </cell>
          <cell r="E1168" t="str">
            <v>Joeys Field</v>
          </cell>
          <cell r="F1168" t="str">
            <v>South Molton</v>
          </cell>
          <cell r="G1168" t="str">
            <v>Devon</v>
          </cell>
          <cell r="H1168" t="str">
            <v>EX36 4PX</v>
          </cell>
          <cell r="I1168">
            <v>48884.562696284615</v>
          </cell>
          <cell r="J1168">
            <v>45921.861926812817</v>
          </cell>
          <cell r="K1168">
            <v>0.01</v>
          </cell>
          <cell r="L1168">
            <v>45462.643307544691</v>
          </cell>
          <cell r="M1168">
            <v>31430634.697569098</v>
          </cell>
        </row>
        <row r="1169">
          <cell r="A1169" t="str">
            <v>JE0889</v>
          </cell>
          <cell r="B1169">
            <v>36433</v>
          </cell>
          <cell r="C1169">
            <v>36433</v>
          </cell>
          <cell r="D1169">
            <v>21</v>
          </cell>
          <cell r="E1169" t="str">
            <v>Quintilis</v>
          </cell>
          <cell r="F1169" t="str">
            <v>Bracknell</v>
          </cell>
          <cell r="G1169" t="str">
            <v>Berkshire</v>
          </cell>
          <cell r="H1169" t="str">
            <v>RG12 7QQ</v>
          </cell>
          <cell r="I1169">
            <v>48948.914004784972</v>
          </cell>
          <cell r="J1169">
            <v>45982.313156010125</v>
          </cell>
          <cell r="K1169">
            <v>0.01</v>
          </cell>
          <cell r="L1169">
            <v>45522.490024450024</v>
          </cell>
          <cell r="M1169">
            <v>31476157.187593549</v>
          </cell>
        </row>
        <row r="1170">
          <cell r="A1170" t="str">
            <v>JE1774</v>
          </cell>
          <cell r="B1170">
            <v>36433</v>
          </cell>
          <cell r="C1170">
            <v>36433</v>
          </cell>
          <cell r="D1170">
            <v>76</v>
          </cell>
          <cell r="E1170" t="str">
            <v>Llanedeyrn Road</v>
          </cell>
          <cell r="F1170" t="str">
            <v>Cardiff</v>
          </cell>
          <cell r="G1170" t="str">
            <v>South Glamorgan</v>
          </cell>
          <cell r="H1170" t="str">
            <v>CF23 9DY</v>
          </cell>
          <cell r="I1170">
            <v>48988.88622661533</v>
          </cell>
          <cell r="J1170">
            <v>46019.862818941678</v>
          </cell>
          <cell r="K1170">
            <v>0.01</v>
          </cell>
          <cell r="L1170">
            <v>45559.664190752257</v>
          </cell>
          <cell r="M1170">
            <v>31521716.8517843</v>
          </cell>
        </row>
        <row r="1171">
          <cell r="A1171" t="str">
            <v>JE1169</v>
          </cell>
          <cell r="B1171">
            <v>36433</v>
          </cell>
          <cell r="C1171">
            <v>36433</v>
          </cell>
          <cell r="D1171">
            <v>6</v>
          </cell>
          <cell r="E1171" t="str">
            <v>Pilgrims Way</v>
          </cell>
          <cell r="F1171" t="str">
            <v>Canterbury</v>
          </cell>
          <cell r="G1171" t="str">
            <v>Kent</v>
          </cell>
          <cell r="H1171" t="str">
            <v>CT1 1XT</v>
          </cell>
          <cell r="I1171">
            <v>49035.558613953086</v>
          </cell>
          <cell r="J1171">
            <v>46063.706576743811</v>
          </cell>
          <cell r="K1171">
            <v>0.01</v>
          </cell>
          <cell r="L1171">
            <v>45603.069510976369</v>
          </cell>
          <cell r="M1171">
            <v>31567319.921295278</v>
          </cell>
        </row>
        <row r="1172">
          <cell r="A1172" t="str">
            <v>JE1349</v>
          </cell>
          <cell r="B1172">
            <v>36433</v>
          </cell>
          <cell r="C1172">
            <v>36433</v>
          </cell>
          <cell r="D1172" t="str">
            <v>Hope Corner</v>
          </cell>
          <cell r="E1172" t="str">
            <v>Cedar Close</v>
          </cell>
          <cell r="F1172" t="str">
            <v>Honiton</v>
          </cell>
          <cell r="G1172" t="str">
            <v>Devon</v>
          </cell>
          <cell r="H1172" t="str">
            <v>EX14 8AL</v>
          </cell>
          <cell r="I1172">
            <v>49064.813809166088</v>
          </cell>
          <cell r="J1172">
            <v>46091.188729822687</v>
          </cell>
          <cell r="K1172">
            <v>0.01</v>
          </cell>
          <cell r="L1172">
            <v>45630.276842524458</v>
          </cell>
          <cell r="M1172">
            <v>31612950.198137801</v>
          </cell>
        </row>
        <row r="1173">
          <cell r="A1173" t="str">
            <v>JE1075</v>
          </cell>
          <cell r="B1173">
            <v>36433</v>
          </cell>
          <cell r="C1173">
            <v>36433</v>
          </cell>
          <cell r="D1173">
            <v>31</v>
          </cell>
          <cell r="E1173" t="str">
            <v>Blenheim Crescent</v>
          </cell>
          <cell r="F1173" t="str">
            <v>Lymington</v>
          </cell>
          <cell r="G1173" t="str">
            <v>Hampshire</v>
          </cell>
          <cell r="H1173" t="str">
            <v>SO41 0GR</v>
          </cell>
          <cell r="I1173">
            <v>49081.493441995306</v>
          </cell>
          <cell r="J1173">
            <v>46106.857475813769</v>
          </cell>
          <cell r="K1173">
            <v>0.01</v>
          </cell>
          <cell r="L1173">
            <v>45645.788901055632</v>
          </cell>
          <cell r="M1173">
            <v>31658595.987038858</v>
          </cell>
        </row>
        <row r="1174">
          <cell r="A1174" t="str">
            <v>JE1216</v>
          </cell>
          <cell r="B1174">
            <v>36433</v>
          </cell>
          <cell r="C1174">
            <v>36433</v>
          </cell>
          <cell r="D1174">
            <v>24</v>
          </cell>
          <cell r="E1174" t="str">
            <v>Parkfield Crescent</v>
          </cell>
          <cell r="F1174" t="str">
            <v>Feltham</v>
          </cell>
          <cell r="G1174" t="str">
            <v>Middlesex</v>
          </cell>
          <cell r="H1174" t="str">
            <v>TW13 7LA</v>
          </cell>
          <cell r="I1174">
            <v>49256.485037544575</v>
          </cell>
          <cell r="J1174">
            <v>46271.243520117627</v>
          </cell>
          <cell r="K1174">
            <v>0.01</v>
          </cell>
          <cell r="L1174">
            <v>45808.531084916453</v>
          </cell>
          <cell r="M1174">
            <v>31704404.518123776</v>
          </cell>
        </row>
        <row r="1175">
          <cell r="A1175" t="str">
            <v>JE1793</v>
          </cell>
          <cell r="B1175">
            <v>36433</v>
          </cell>
          <cell r="C1175">
            <v>36433</v>
          </cell>
          <cell r="D1175">
            <v>47</v>
          </cell>
          <cell r="E1175" t="str">
            <v>Park Hill Road</v>
          </cell>
          <cell r="F1175" t="str">
            <v>Sevenoaks</v>
          </cell>
          <cell r="G1175" t="str">
            <v>Kent</v>
          </cell>
          <cell r="H1175" t="str">
            <v>TN14 5QH</v>
          </cell>
          <cell r="I1175">
            <v>49271.210221319037</v>
          </cell>
          <cell r="J1175">
            <v>46285.076268511824</v>
          </cell>
          <cell r="K1175">
            <v>0.01</v>
          </cell>
          <cell r="L1175">
            <v>45822.225505826704</v>
          </cell>
          <cell r="M1175">
            <v>31750226.743629601</v>
          </cell>
        </row>
        <row r="1176">
          <cell r="A1176" t="str">
            <v>JE1517</v>
          </cell>
          <cell r="B1176">
            <v>36433</v>
          </cell>
          <cell r="C1176">
            <v>36433</v>
          </cell>
          <cell r="D1176">
            <v>23</v>
          </cell>
          <cell r="E1176" t="str">
            <v>Lamacraft Close</v>
          </cell>
          <cell r="F1176" t="str">
            <v>Dawlish</v>
          </cell>
          <cell r="G1176" t="str">
            <v>Devon</v>
          </cell>
          <cell r="H1176" t="str">
            <v>EX7 9TD</v>
          </cell>
          <cell r="I1176">
            <v>49317.558417740154</v>
          </cell>
          <cell r="J1176">
            <v>46328.615483331654</v>
          </cell>
          <cell r="K1176">
            <v>0.01</v>
          </cell>
          <cell r="L1176">
            <v>45865.329328498337</v>
          </cell>
          <cell r="M1176">
            <v>31796092.072958101</v>
          </cell>
        </row>
        <row r="1177">
          <cell r="A1177" t="str">
            <v>JE0351</v>
          </cell>
          <cell r="B1177">
            <v>36433</v>
          </cell>
          <cell r="C1177">
            <v>36433</v>
          </cell>
          <cell r="D1177">
            <v>49</v>
          </cell>
          <cell r="E1177" t="str">
            <v>Cabrera Avenue</v>
          </cell>
          <cell r="F1177" t="str">
            <v>Virginia Water</v>
          </cell>
          <cell r="G1177" t="str">
            <v>Surrey</v>
          </cell>
          <cell r="H1177" t="str">
            <v>GU25 4HA</v>
          </cell>
          <cell r="I1177">
            <v>49484.161852017336</v>
          </cell>
          <cell r="J1177">
            <v>46485.121739773858</v>
          </cell>
          <cell r="K1177">
            <v>0.01</v>
          </cell>
          <cell r="L1177">
            <v>46020.270522376122</v>
          </cell>
          <cell r="M1177">
            <v>31842112.343480475</v>
          </cell>
        </row>
        <row r="1178">
          <cell r="A1178" t="str">
            <v>JE1784</v>
          </cell>
          <cell r="B1178">
            <v>36433</v>
          </cell>
          <cell r="C1178">
            <v>36433</v>
          </cell>
          <cell r="D1178">
            <v>93</v>
          </cell>
          <cell r="E1178" t="str">
            <v>Edward Road</v>
          </cell>
          <cell r="F1178" t="str">
            <v>Haywards Heath</v>
          </cell>
          <cell r="G1178" t="str">
            <v>West Sussex</v>
          </cell>
          <cell r="H1178" t="str">
            <v>RH16 4QW</v>
          </cell>
          <cell r="I1178">
            <v>49516.883352266923</v>
          </cell>
          <cell r="J1178">
            <v>46515.860118796198</v>
          </cell>
          <cell r="K1178">
            <v>0.01</v>
          </cell>
          <cell r="L1178">
            <v>46050.701517608235</v>
          </cell>
          <cell r="M1178">
            <v>31888163.044998083</v>
          </cell>
        </row>
        <row r="1179">
          <cell r="A1179" t="str">
            <v>JE0070</v>
          </cell>
          <cell r="B1179">
            <v>36433</v>
          </cell>
          <cell r="C1179">
            <v>36433</v>
          </cell>
          <cell r="D1179">
            <v>76</v>
          </cell>
          <cell r="E1179" t="str">
            <v>Park Walk</v>
          </cell>
          <cell r="F1179" t="str">
            <v>Ross-on-Wye</v>
          </cell>
          <cell r="G1179" t="str">
            <v>Herefordshire</v>
          </cell>
          <cell r="H1179" t="str">
            <v>HR9 5LW</v>
          </cell>
          <cell r="I1179">
            <v>49547.312115159788</v>
          </cell>
          <cell r="J1179">
            <v>46544.444714241014</v>
          </cell>
          <cell r="K1179">
            <v>0.01</v>
          </cell>
          <cell r="L1179">
            <v>46079.0002670986</v>
          </cell>
          <cell r="M1179">
            <v>31934242.045265183</v>
          </cell>
        </row>
        <row r="1180">
          <cell r="A1180" t="str">
            <v>JE1241</v>
          </cell>
          <cell r="B1180">
            <v>36433</v>
          </cell>
          <cell r="C1180">
            <v>36433</v>
          </cell>
          <cell r="D1180">
            <v>6</v>
          </cell>
          <cell r="E1180" t="str">
            <v>Heron Court</v>
          </cell>
          <cell r="F1180" t="str">
            <v>St Neots</v>
          </cell>
          <cell r="G1180" t="str">
            <v>Cambridgeshire</v>
          </cell>
          <cell r="H1180" t="str">
            <v>PE19 1TH</v>
          </cell>
          <cell r="I1180">
            <v>49658.444181295868</v>
          </cell>
          <cell r="J1180">
            <v>46648.841503641568</v>
          </cell>
          <cell r="K1180">
            <v>0.01</v>
          </cell>
          <cell r="L1180">
            <v>46182.353088605152</v>
          </cell>
          <cell r="M1180">
            <v>31980424.398353789</v>
          </cell>
        </row>
        <row r="1181">
          <cell r="A1181" t="str">
            <v>JE0489</v>
          </cell>
          <cell r="B1181">
            <v>36433</v>
          </cell>
          <cell r="C1181">
            <v>36433</v>
          </cell>
          <cell r="D1181" t="str">
            <v>58 Langdale Road</v>
          </cell>
          <cell r="E1181" t="str">
            <v>Hatherley</v>
          </cell>
          <cell r="F1181" t="str">
            <v>Cheltenham</v>
          </cell>
          <cell r="G1181" t="str">
            <v>Gloucestershire</v>
          </cell>
          <cell r="H1181" t="str">
            <v>GL51 3LY</v>
          </cell>
          <cell r="I1181">
            <v>49680.90995606513</v>
          </cell>
          <cell r="J1181">
            <v>46669.945716303606</v>
          </cell>
          <cell r="K1181">
            <v>0.01</v>
          </cell>
          <cell r="L1181">
            <v>46203.246259140571</v>
          </cell>
          <cell r="M1181">
            <v>32026627.644612931</v>
          </cell>
        </row>
        <row r="1182">
          <cell r="A1182" t="str">
            <v>JE1059</v>
          </cell>
          <cell r="B1182">
            <v>36433</v>
          </cell>
          <cell r="C1182">
            <v>36433</v>
          </cell>
          <cell r="D1182">
            <v>144</v>
          </cell>
          <cell r="E1182" t="str">
            <v>Watermead Road</v>
          </cell>
          <cell r="F1182" t="str">
            <v>Luton</v>
          </cell>
          <cell r="G1182">
            <v>0</v>
          </cell>
          <cell r="H1182" t="str">
            <v>LU3 2TF</v>
          </cell>
          <cell r="I1182">
            <v>49764.465696284904</v>
          </cell>
          <cell r="J1182">
            <v>46748.437472267637</v>
          </cell>
          <cell r="K1182">
            <v>0.01</v>
          </cell>
          <cell r="L1182">
            <v>46280.95309754496</v>
          </cell>
          <cell r="M1182">
            <v>32072908.597710475</v>
          </cell>
        </row>
        <row r="1183">
          <cell r="A1183" t="str">
            <v>JE1465</v>
          </cell>
          <cell r="B1183">
            <v>36433</v>
          </cell>
          <cell r="C1183">
            <v>36433</v>
          </cell>
          <cell r="D1183" t="str">
            <v>Jopefra</v>
          </cell>
          <cell r="E1183" t="str">
            <v>Andover Road</v>
          </cell>
          <cell r="F1183" t="str">
            <v>Micheldever Station</v>
          </cell>
          <cell r="G1183">
            <v>0</v>
          </cell>
          <cell r="H1183" t="str">
            <v>SO21 3AY</v>
          </cell>
          <cell r="I1183">
            <v>49768.956473542363</v>
          </cell>
          <cell r="J1183">
            <v>46752.656081206464</v>
          </cell>
          <cell r="K1183">
            <v>0.01</v>
          </cell>
          <cell r="L1183">
            <v>46285.129520394396</v>
          </cell>
          <cell r="M1183">
            <v>32119193.727230869</v>
          </cell>
        </row>
        <row r="1184">
          <cell r="A1184" t="str">
            <v>JE0028</v>
          </cell>
          <cell r="B1184">
            <v>36433</v>
          </cell>
          <cell r="C1184">
            <v>36433</v>
          </cell>
          <cell r="D1184">
            <v>22</v>
          </cell>
          <cell r="E1184" t="str">
            <v>The Crescent</v>
          </cell>
          <cell r="F1184" t="str">
            <v>Hagley Stourbridge</v>
          </cell>
          <cell r="G1184" t="str">
            <v>West Midlands</v>
          </cell>
          <cell r="H1184" t="str">
            <v>DY8 2XB</v>
          </cell>
          <cell r="I1184">
            <v>49960.178200150665</v>
          </cell>
          <cell r="J1184">
            <v>46932.288612262746</v>
          </cell>
          <cell r="K1184">
            <v>0.01</v>
          </cell>
          <cell r="L1184">
            <v>46462.965726140115</v>
          </cell>
          <cell r="M1184">
            <v>32165656.69295701</v>
          </cell>
        </row>
        <row r="1185">
          <cell r="A1185" t="str">
            <v>JE1283</v>
          </cell>
          <cell r="B1185">
            <v>36433</v>
          </cell>
          <cell r="C1185">
            <v>36433</v>
          </cell>
          <cell r="D1185" t="str">
            <v>Sunnyside</v>
          </cell>
          <cell r="E1185" t="str">
            <v>Morse Lane</v>
          </cell>
          <cell r="F1185" t="str">
            <v>Drybrook</v>
          </cell>
          <cell r="G1185" t="str">
            <v>Gloucestershire</v>
          </cell>
          <cell r="H1185" t="str">
            <v>GL17 9BE</v>
          </cell>
          <cell r="I1185">
            <v>49973.047082904304</v>
          </cell>
          <cell r="J1185">
            <v>46944.377562728281</v>
          </cell>
          <cell r="K1185">
            <v>0.01</v>
          </cell>
          <cell r="L1185">
            <v>46474.933787100999</v>
          </cell>
          <cell r="M1185">
            <v>32212131.62674411</v>
          </cell>
        </row>
        <row r="1186">
          <cell r="A1186" t="str">
            <v>JE1316</v>
          </cell>
          <cell r="B1186">
            <v>36433</v>
          </cell>
          <cell r="C1186">
            <v>36433</v>
          </cell>
          <cell r="D1186">
            <v>4</v>
          </cell>
          <cell r="E1186" t="str">
            <v>Oakfield Rise</v>
          </cell>
          <cell r="F1186" t="str">
            <v>Holmes Chapel</v>
          </cell>
          <cell r="G1186" t="str">
            <v>Cheshire</v>
          </cell>
          <cell r="H1186" t="str">
            <v>CW4 7DY</v>
          </cell>
          <cell r="I1186">
            <v>50022.865695077009</v>
          </cell>
          <cell r="J1186">
            <v>46991.176865072339</v>
          </cell>
          <cell r="K1186">
            <v>0.01</v>
          </cell>
          <cell r="L1186">
            <v>46521.265096421615</v>
          </cell>
          <cell r="M1186">
            <v>32258652.891840532</v>
          </cell>
        </row>
        <row r="1187">
          <cell r="A1187" t="str">
            <v>JE2050</v>
          </cell>
          <cell r="B1187">
            <v>36433</v>
          </cell>
          <cell r="C1187">
            <v>36433</v>
          </cell>
          <cell r="D1187">
            <v>94</v>
          </cell>
          <cell r="E1187" t="str">
            <v>Bramley Cresent</v>
          </cell>
          <cell r="F1187" t="str">
            <v>Maidstone</v>
          </cell>
          <cell r="G1187" t="str">
            <v>Kent</v>
          </cell>
          <cell r="H1187" t="str">
            <v>ME15 8JX</v>
          </cell>
          <cell r="I1187">
            <v>50295.878189822324</v>
          </cell>
          <cell r="J1187">
            <v>47247.643148014911</v>
          </cell>
          <cell r="K1187">
            <v>0.01</v>
          </cell>
          <cell r="L1187">
            <v>46775.166716534761</v>
          </cell>
          <cell r="M1187">
            <v>32305428.058557067</v>
          </cell>
        </row>
        <row r="1188">
          <cell r="A1188" t="str">
            <v>JE2029</v>
          </cell>
          <cell r="B1188">
            <v>36433</v>
          </cell>
          <cell r="C1188">
            <v>36433</v>
          </cell>
          <cell r="D1188" t="str">
            <v>22 Stephen Road</v>
          </cell>
          <cell r="E1188" t="str">
            <v>Barnehurst</v>
          </cell>
          <cell r="F1188" t="str">
            <v>Bexleyheath</v>
          </cell>
          <cell r="G1188" t="str">
            <v>Kent</v>
          </cell>
          <cell r="H1188" t="str">
            <v>DA7 6EE</v>
          </cell>
          <cell r="I1188">
            <v>50359.063388344439</v>
          </cell>
          <cell r="J1188">
            <v>47306.998940565987</v>
          </cell>
          <cell r="K1188">
            <v>0.01</v>
          </cell>
          <cell r="L1188">
            <v>46833.928951160327</v>
          </cell>
          <cell r="M1188">
            <v>32352261.987508226</v>
          </cell>
        </row>
        <row r="1189">
          <cell r="A1189" t="str">
            <v>JE0367</v>
          </cell>
          <cell r="B1189">
            <v>36433</v>
          </cell>
          <cell r="C1189">
            <v>36433</v>
          </cell>
          <cell r="D1189">
            <v>30</v>
          </cell>
          <cell r="E1189" t="str">
            <v>Lychgate Close</v>
          </cell>
          <cell r="F1189" t="str">
            <v>Bexhill-on-Sea</v>
          </cell>
          <cell r="G1189" t="str">
            <v>East Sussex</v>
          </cell>
          <cell r="H1189" t="str">
            <v>TN40 2EW</v>
          </cell>
          <cell r="I1189">
            <v>50380.848234559751</v>
          </cell>
          <cell r="J1189">
            <v>47327.463493071278</v>
          </cell>
          <cell r="K1189">
            <v>0.01</v>
          </cell>
          <cell r="L1189">
            <v>46854.188858140566</v>
          </cell>
          <cell r="M1189">
            <v>32399116.176366366</v>
          </cell>
        </row>
        <row r="1190">
          <cell r="A1190" t="str">
            <v>JE1266</v>
          </cell>
          <cell r="B1190">
            <v>36433</v>
          </cell>
          <cell r="C1190">
            <v>36433</v>
          </cell>
          <cell r="D1190">
            <v>1</v>
          </cell>
          <cell r="E1190" t="str">
            <v>Dringthorpe Road</v>
          </cell>
          <cell r="F1190" t="str">
            <v>York</v>
          </cell>
          <cell r="G1190">
            <v>0</v>
          </cell>
          <cell r="H1190" t="str">
            <v>YO24 1NF</v>
          </cell>
          <cell r="I1190">
            <v>50392.506390607807</v>
          </cell>
          <cell r="J1190">
            <v>47338.415094207332</v>
          </cell>
          <cell r="K1190">
            <v>0.01</v>
          </cell>
          <cell r="L1190">
            <v>46865.030943265258</v>
          </cell>
          <cell r="M1190">
            <v>32445981.207309633</v>
          </cell>
        </row>
        <row r="1191">
          <cell r="A1191" t="str">
            <v>JE0570</v>
          </cell>
          <cell r="B1191">
            <v>36433</v>
          </cell>
          <cell r="C1191">
            <v>36433</v>
          </cell>
          <cell r="D1191">
            <v>16</v>
          </cell>
          <cell r="E1191" t="str">
            <v>White Beam Rise</v>
          </cell>
          <cell r="F1191" t="str">
            <v>Waterlooville</v>
          </cell>
          <cell r="G1191" t="str">
            <v>Hampshire</v>
          </cell>
          <cell r="H1191" t="str">
            <v>PO8 0LQ</v>
          </cell>
          <cell r="I1191">
            <v>50516.244433643842</v>
          </cell>
          <cell r="J1191">
            <v>47454.653861907849</v>
          </cell>
          <cell r="K1191">
            <v>0.01</v>
          </cell>
          <cell r="L1191">
            <v>46980.107323288772</v>
          </cell>
          <cell r="M1191">
            <v>32492961.314632922</v>
          </cell>
        </row>
        <row r="1192">
          <cell r="A1192" t="str">
            <v>JE2314</v>
          </cell>
          <cell r="B1192">
            <v>36433</v>
          </cell>
          <cell r="C1192">
            <v>36433</v>
          </cell>
          <cell r="D1192">
            <v>68</v>
          </cell>
          <cell r="E1192" t="str">
            <v>Sompting Road</v>
          </cell>
          <cell r="F1192" t="str">
            <v>Lancing</v>
          </cell>
          <cell r="G1192" t="str">
            <v>West Sussex</v>
          </cell>
          <cell r="H1192" t="str">
            <v>BN15 9LD</v>
          </cell>
          <cell r="I1192">
            <v>50546.942737063895</v>
          </cell>
          <cell r="J1192">
            <v>47483.491662090317</v>
          </cell>
          <cell r="K1192">
            <v>0.01</v>
          </cell>
          <cell r="L1192">
            <v>47008.656745469416</v>
          </cell>
          <cell r="M1192">
            <v>32539969.971378393</v>
          </cell>
        </row>
        <row r="1193">
          <cell r="A1193" t="str">
            <v>JE1358</v>
          </cell>
          <cell r="B1193">
            <v>36433</v>
          </cell>
          <cell r="C1193">
            <v>36433</v>
          </cell>
          <cell r="D1193">
            <v>8</v>
          </cell>
          <cell r="E1193" t="str">
            <v>Liss Road</v>
          </cell>
          <cell r="F1193" t="str">
            <v>Southsea</v>
          </cell>
          <cell r="G1193" t="str">
            <v>Hampshire</v>
          </cell>
          <cell r="H1193" t="str">
            <v>PO4 8AR</v>
          </cell>
          <cell r="I1193">
            <v>50567.811004041578</v>
          </cell>
          <cell r="J1193">
            <v>47503.095185614809</v>
          </cell>
          <cell r="K1193">
            <v>0.01</v>
          </cell>
          <cell r="L1193">
            <v>47028.064233758661</v>
          </cell>
          <cell r="M1193">
            <v>32586998.035612151</v>
          </cell>
        </row>
        <row r="1194">
          <cell r="A1194" t="str">
            <v>JE1525</v>
          </cell>
          <cell r="B1194">
            <v>36433</v>
          </cell>
          <cell r="C1194">
            <v>36433</v>
          </cell>
          <cell r="D1194" t="str">
            <v>Lynwood</v>
          </cell>
          <cell r="E1194" t="str">
            <v>Stratford Road</v>
          </cell>
          <cell r="F1194" t="str">
            <v>Alcester</v>
          </cell>
          <cell r="G1194" t="str">
            <v>Warwickshire</v>
          </cell>
          <cell r="H1194" t="str">
            <v>B49 6PG</v>
          </cell>
          <cell r="I1194">
            <v>50675.901885072482</v>
          </cell>
          <cell r="J1194">
            <v>47604.635104159002</v>
          </cell>
          <cell r="K1194">
            <v>0.01</v>
          </cell>
          <cell r="L1194">
            <v>47128.588753117408</v>
          </cell>
          <cell r="M1194">
            <v>32634126.62436527</v>
          </cell>
        </row>
        <row r="1195">
          <cell r="A1195" t="str">
            <v>JE2041</v>
          </cell>
          <cell r="B1195">
            <v>36433</v>
          </cell>
          <cell r="C1195">
            <v>36433</v>
          </cell>
          <cell r="D1195">
            <v>107</v>
          </cell>
          <cell r="E1195" t="str">
            <v>Charles Drive</v>
          </cell>
          <cell r="F1195" t="str">
            <v>Rochester</v>
          </cell>
          <cell r="G1195" t="str">
            <v>Kent</v>
          </cell>
          <cell r="H1195" t="str">
            <v>ME2 1OT</v>
          </cell>
          <cell r="I1195">
            <v>50733.534513318729</v>
          </cell>
          <cell r="J1195">
            <v>47658.774845844862</v>
          </cell>
          <cell r="K1195">
            <v>0.01</v>
          </cell>
          <cell r="L1195">
            <v>47182.187097386413</v>
          </cell>
          <cell r="M1195">
            <v>32681308.811462656</v>
          </cell>
        </row>
        <row r="1196">
          <cell r="A1196" t="str">
            <v>JE1454</v>
          </cell>
          <cell r="B1196">
            <v>36433</v>
          </cell>
          <cell r="C1196">
            <v>36433</v>
          </cell>
          <cell r="D1196">
            <v>74</v>
          </cell>
          <cell r="E1196" t="str">
            <v>Coppice Avenue</v>
          </cell>
          <cell r="F1196" t="str">
            <v>Ferndown</v>
          </cell>
          <cell r="G1196" t="str">
            <v>Dorset</v>
          </cell>
          <cell r="H1196" t="str">
            <v>BH22 9PJ</v>
          </cell>
          <cell r="I1196">
            <v>50752.781540514152</v>
          </cell>
          <cell r="J1196">
            <v>47676.85538654359</v>
          </cell>
          <cell r="K1196">
            <v>0.01</v>
          </cell>
          <cell r="L1196">
            <v>47200.086832678156</v>
          </cell>
          <cell r="M1196">
            <v>32728508.898295335</v>
          </cell>
        </row>
        <row r="1197">
          <cell r="A1197" t="str">
            <v>JE1261</v>
          </cell>
          <cell r="B1197">
            <v>36433</v>
          </cell>
          <cell r="C1197">
            <v>36433</v>
          </cell>
          <cell r="D1197" t="str">
            <v>Coldew</v>
          </cell>
          <cell r="E1197" t="str">
            <v>Watery Lane</v>
          </cell>
          <cell r="F1197" t="str">
            <v>Newent</v>
          </cell>
          <cell r="G1197" t="str">
            <v>Gloucestershire</v>
          </cell>
          <cell r="H1197" t="str">
            <v>GL18 1QG</v>
          </cell>
          <cell r="I1197">
            <v>50763.904744372361</v>
          </cell>
          <cell r="J1197">
            <v>47687.304456834638</v>
          </cell>
          <cell r="K1197">
            <v>0.01</v>
          </cell>
          <cell r="L1197">
            <v>47210.431412266291</v>
          </cell>
          <cell r="M1197">
            <v>32775719.3297076</v>
          </cell>
        </row>
        <row r="1198">
          <cell r="A1198" t="str">
            <v>JE0584</v>
          </cell>
          <cell r="B1198">
            <v>36433</v>
          </cell>
          <cell r="C1198">
            <v>36433</v>
          </cell>
          <cell r="D1198" t="str">
            <v>Trouville</v>
          </cell>
          <cell r="E1198" t="str">
            <v>129a Upton Road</v>
          </cell>
          <cell r="F1198" t="str">
            <v>Bexleyheath</v>
          </cell>
          <cell r="G1198" t="str">
            <v>Kent</v>
          </cell>
          <cell r="H1198" t="str">
            <v>DA6 8LS</v>
          </cell>
          <cell r="I1198">
            <v>50801.398139613957</v>
          </cell>
          <cell r="J1198">
            <v>47722.525525091893</v>
          </cell>
          <cell r="K1198">
            <v>0.01</v>
          </cell>
          <cell r="L1198">
            <v>47245.300269840976</v>
          </cell>
          <cell r="M1198">
            <v>32822964.629977442</v>
          </cell>
        </row>
        <row r="1199">
          <cell r="A1199" t="str">
            <v>JE0656</v>
          </cell>
          <cell r="B1199">
            <v>36433</v>
          </cell>
          <cell r="C1199">
            <v>36433</v>
          </cell>
          <cell r="D1199">
            <v>128</v>
          </cell>
          <cell r="E1199" t="str">
            <v>Plantation Road</v>
          </cell>
          <cell r="F1199" t="str">
            <v>Amersham</v>
          </cell>
          <cell r="G1199" t="str">
            <v>Buckinghamshire</v>
          </cell>
          <cell r="H1199" t="str">
            <v>HP6 6JG</v>
          </cell>
          <cell r="I1199">
            <v>50887.026337379466</v>
          </cell>
          <cell r="J1199">
            <v>47802.964135114038</v>
          </cell>
          <cell r="K1199">
            <v>0.01</v>
          </cell>
          <cell r="L1199">
            <v>47324.934493762899</v>
          </cell>
          <cell r="M1199">
            <v>32870289.564471204</v>
          </cell>
        </row>
        <row r="1200">
          <cell r="A1200" t="str">
            <v>JE0143</v>
          </cell>
          <cell r="B1200">
            <v>36433</v>
          </cell>
          <cell r="C1200">
            <v>36433</v>
          </cell>
          <cell r="D1200">
            <v>11</v>
          </cell>
          <cell r="E1200" t="str">
            <v>Fremantle Road</v>
          </cell>
          <cell r="F1200" t="str">
            <v>Belvedere</v>
          </cell>
          <cell r="G1200" t="str">
            <v>Kent</v>
          </cell>
          <cell r="H1200" t="str">
            <v>DA17 6ES</v>
          </cell>
          <cell r="I1200">
            <v>51255.594168261377</v>
          </cell>
          <cell r="J1200">
            <v>48149.194521700076</v>
          </cell>
          <cell r="K1200">
            <v>0.01</v>
          </cell>
          <cell r="L1200">
            <v>47667.702576483076</v>
          </cell>
          <cell r="M1200">
            <v>32917957.267047688</v>
          </cell>
        </row>
        <row r="1201">
          <cell r="A1201" t="str">
            <v>JE0848</v>
          </cell>
          <cell r="B1201">
            <v>36433</v>
          </cell>
          <cell r="C1201">
            <v>36433</v>
          </cell>
          <cell r="D1201" t="str">
            <v>Woodland View</v>
          </cell>
          <cell r="E1201" t="str">
            <v>The Knoll</v>
          </cell>
          <cell r="F1201" t="str">
            <v>Gloucester</v>
          </cell>
          <cell r="G1201" t="str">
            <v>Gloucestershire</v>
          </cell>
          <cell r="H1201" t="str">
            <v>GL4 8HR</v>
          </cell>
          <cell r="I1201">
            <v>51342.607892819608</v>
          </cell>
          <cell r="J1201">
            <v>48230.934687194174</v>
          </cell>
          <cell r="K1201">
            <v>0.01</v>
          </cell>
          <cell r="L1201">
            <v>47748.625340322229</v>
          </cell>
          <cell r="M1201">
            <v>32965705.892388012</v>
          </cell>
        </row>
        <row r="1202">
          <cell r="A1202" t="str">
            <v>JE0337</v>
          </cell>
          <cell r="B1202">
            <v>36433</v>
          </cell>
          <cell r="C1202">
            <v>36433</v>
          </cell>
          <cell r="D1202">
            <v>12</v>
          </cell>
          <cell r="E1202" t="str">
            <v>Swan Meadow</v>
          </cell>
          <cell r="F1202" t="str">
            <v>Pewsey</v>
          </cell>
          <cell r="G1202" t="str">
            <v>Wiltshire</v>
          </cell>
          <cell r="H1202" t="str">
            <v>SN9 5HW</v>
          </cell>
          <cell r="I1202">
            <v>51396.60460373151</v>
          </cell>
          <cell r="J1202">
            <v>48281.658870172025</v>
          </cell>
          <cell r="K1202">
            <v>0.01</v>
          </cell>
          <cell r="L1202">
            <v>47798.842281470301</v>
          </cell>
          <cell r="M1202">
            <v>33013504.734669484</v>
          </cell>
        </row>
        <row r="1203">
          <cell r="A1203" t="str">
            <v>JE0942</v>
          </cell>
          <cell r="B1203">
            <v>36433</v>
          </cell>
          <cell r="C1203">
            <v>36433</v>
          </cell>
          <cell r="D1203" t="str">
            <v>24 Fairfield Avenue</v>
          </cell>
          <cell r="E1203" t="str">
            <v>Datchett</v>
          </cell>
          <cell r="F1203" t="str">
            <v>Slough</v>
          </cell>
          <cell r="G1203" t="str">
            <v>Berkshire</v>
          </cell>
          <cell r="H1203" t="str">
            <v>SL3 9NQ</v>
          </cell>
          <cell r="I1203">
            <v>51437.037922270516</v>
          </cell>
          <cell r="J1203">
            <v>48319.641684557151</v>
          </cell>
          <cell r="K1203">
            <v>0.01</v>
          </cell>
          <cell r="L1203">
            <v>47836.445267711577</v>
          </cell>
          <cell r="M1203">
            <v>33061341.179937195</v>
          </cell>
        </row>
        <row r="1204">
          <cell r="A1204" t="str">
            <v>JE0388</v>
          </cell>
          <cell r="B1204">
            <v>36433</v>
          </cell>
          <cell r="C1204">
            <v>36433</v>
          </cell>
          <cell r="D1204">
            <v>8</v>
          </cell>
          <cell r="E1204" t="str">
            <v>Wroxham Way</v>
          </cell>
          <cell r="F1204">
            <v>0</v>
          </cell>
          <cell r="G1204" t="str">
            <v>West Sussex</v>
          </cell>
          <cell r="H1204" t="str">
            <v>PO22 8EJ</v>
          </cell>
          <cell r="I1204">
            <v>51625.573219003927</v>
          </cell>
          <cell r="J1204">
            <v>48496.750599670355</v>
          </cell>
          <cell r="K1204">
            <v>0.01</v>
          </cell>
          <cell r="L1204">
            <v>48011.78309367365</v>
          </cell>
          <cell r="M1204">
            <v>33109352.963030867</v>
          </cell>
        </row>
        <row r="1205">
          <cell r="A1205" t="str">
            <v>JE0495</v>
          </cell>
          <cell r="B1205">
            <v>36433</v>
          </cell>
          <cell r="C1205">
            <v>36433</v>
          </cell>
          <cell r="D1205">
            <v>8</v>
          </cell>
          <cell r="E1205" t="str">
            <v>Barry Avenue</v>
          </cell>
          <cell r="F1205" t="str">
            <v>Bexleyheath</v>
          </cell>
          <cell r="G1205" t="str">
            <v>Kent</v>
          </cell>
          <cell r="H1205" t="str">
            <v>DA7 5LL</v>
          </cell>
          <cell r="I1205">
            <v>51713.118598064291</v>
          </cell>
          <cell r="J1205">
            <v>48578.9901981816</v>
          </cell>
          <cell r="K1205">
            <v>0.01</v>
          </cell>
          <cell r="L1205">
            <v>48093.200296199786</v>
          </cell>
          <cell r="M1205">
            <v>33157446.163327068</v>
          </cell>
        </row>
        <row r="1206">
          <cell r="A1206" t="str">
            <v>JE1383</v>
          </cell>
          <cell r="B1206">
            <v>36433</v>
          </cell>
          <cell r="C1206">
            <v>36433</v>
          </cell>
          <cell r="D1206">
            <v>18</v>
          </cell>
          <cell r="E1206" t="str">
            <v>Castlemans Lane</v>
          </cell>
          <cell r="F1206" t="str">
            <v>Hayling Island</v>
          </cell>
          <cell r="G1206" t="str">
            <v>Hampshire</v>
          </cell>
          <cell r="H1206" t="str">
            <v>PO11 0PZ</v>
          </cell>
          <cell r="I1206">
            <v>52026.73235789271</v>
          </cell>
          <cell r="J1206">
            <v>48873.597063474968</v>
          </cell>
          <cell r="K1206">
            <v>0.01</v>
          </cell>
          <cell r="L1206">
            <v>48384.861092840219</v>
          </cell>
          <cell r="M1206">
            <v>33205831.024419907</v>
          </cell>
        </row>
        <row r="1207">
          <cell r="A1207" t="str">
            <v>JE1493</v>
          </cell>
          <cell r="B1207">
            <v>36433</v>
          </cell>
          <cell r="C1207">
            <v>36433</v>
          </cell>
          <cell r="D1207">
            <v>1</v>
          </cell>
          <cell r="E1207" t="str">
            <v>Meadowcroft</v>
          </cell>
          <cell r="F1207" t="str">
            <v>Bromley</v>
          </cell>
          <cell r="G1207" t="str">
            <v>Kent</v>
          </cell>
          <cell r="H1207" t="str">
            <v>BR1 2JD</v>
          </cell>
          <cell r="I1207">
            <v>52065.981466535522</v>
          </cell>
          <cell r="J1207">
            <v>48910.467438260639</v>
          </cell>
          <cell r="K1207">
            <v>0.01</v>
          </cell>
          <cell r="L1207">
            <v>48421.362763878031</v>
          </cell>
          <cell r="M1207">
            <v>33254252.387183785</v>
          </cell>
        </row>
        <row r="1208">
          <cell r="A1208" t="str">
            <v>JE0953</v>
          </cell>
          <cell r="B1208">
            <v>36433</v>
          </cell>
          <cell r="C1208">
            <v>36433</v>
          </cell>
          <cell r="D1208">
            <v>4</v>
          </cell>
          <cell r="E1208" t="str">
            <v>Hazeldene Road</v>
          </cell>
          <cell r="F1208" t="str">
            <v>Welling</v>
          </cell>
          <cell r="G1208" t="str">
            <v>Kent</v>
          </cell>
          <cell r="H1208" t="str">
            <v>DA16 1NR</v>
          </cell>
          <cell r="I1208">
            <v>52340.936858276866</v>
          </cell>
          <cell r="J1208">
            <v>49168.758866866141</v>
          </cell>
          <cell r="K1208">
            <v>0.01</v>
          </cell>
          <cell r="L1208">
            <v>48677.07127819748</v>
          </cell>
          <cell r="M1208">
            <v>33302929.458461981</v>
          </cell>
        </row>
        <row r="1209">
          <cell r="A1209" t="str">
            <v>JE0004</v>
          </cell>
          <cell r="B1209">
            <v>36433</v>
          </cell>
          <cell r="C1209">
            <v>36433</v>
          </cell>
          <cell r="D1209">
            <v>35</v>
          </cell>
          <cell r="E1209" t="str">
            <v>Greentrees Crescent</v>
          </cell>
          <cell r="F1209" t="str">
            <v>Lancing</v>
          </cell>
          <cell r="G1209" t="str">
            <v>West Sussex</v>
          </cell>
          <cell r="H1209" t="str">
            <v>BN15 9SY</v>
          </cell>
          <cell r="I1209">
            <v>52354.923664054841</v>
          </cell>
          <cell r="J1209">
            <v>49181.897987445453</v>
          </cell>
          <cell r="K1209">
            <v>0.01</v>
          </cell>
          <cell r="L1209">
            <v>48690.079007570996</v>
          </cell>
          <cell r="M1209">
            <v>33351619.537469551</v>
          </cell>
        </row>
        <row r="1210">
          <cell r="A1210" t="str">
            <v>JE0582</v>
          </cell>
          <cell r="B1210">
            <v>36433</v>
          </cell>
          <cell r="C1210">
            <v>36433</v>
          </cell>
          <cell r="D1210" t="str">
            <v>Crosby Croft</v>
          </cell>
          <cell r="E1210" t="str">
            <v>Maldon Road</v>
          </cell>
          <cell r="F1210" t="str">
            <v>Chelmsford</v>
          </cell>
          <cell r="G1210">
            <v>0</v>
          </cell>
          <cell r="H1210" t="str">
            <v>CM3 6LG</v>
          </cell>
          <cell r="I1210">
            <v>52462.379919861138</v>
          </cell>
          <cell r="J1210">
            <v>49282.841742899858</v>
          </cell>
          <cell r="K1210">
            <v>0.01</v>
          </cell>
          <cell r="L1210">
            <v>48790.013325470856</v>
          </cell>
          <cell r="M1210">
            <v>33400409.550795022</v>
          </cell>
        </row>
        <row r="1211">
          <cell r="A1211" t="str">
            <v>JE2032</v>
          </cell>
          <cell r="B1211">
            <v>36433</v>
          </cell>
          <cell r="C1211">
            <v>36433</v>
          </cell>
          <cell r="D1211" t="str">
            <v>Fairways</v>
          </cell>
          <cell r="E1211" t="str">
            <v>Broad Lane</v>
          </cell>
          <cell r="F1211" t="str">
            <v>Norwich</v>
          </cell>
          <cell r="G1211" t="str">
            <v>Norfolk</v>
          </cell>
          <cell r="H1211" t="str">
            <v>NR13 6EA</v>
          </cell>
          <cell r="I1211">
            <v>52547.629517453803</v>
          </cell>
          <cell r="J1211">
            <v>49362.924698214178</v>
          </cell>
          <cell r="K1211">
            <v>0.01</v>
          </cell>
          <cell r="L1211">
            <v>48869.295451232036</v>
          </cell>
          <cell r="M1211">
            <v>33449278.846246254</v>
          </cell>
        </row>
        <row r="1212">
          <cell r="A1212" t="str">
            <v>JE0886</v>
          </cell>
          <cell r="B1212">
            <v>36433</v>
          </cell>
          <cell r="C1212">
            <v>36433</v>
          </cell>
          <cell r="D1212" t="str">
            <v>Blue Cedars</v>
          </cell>
          <cell r="E1212" t="str">
            <v>Widecroft Road</v>
          </cell>
          <cell r="F1212" t="str">
            <v>Iver</v>
          </cell>
          <cell r="G1212" t="str">
            <v>Buckinghamshire</v>
          </cell>
          <cell r="H1212" t="str">
            <v>SL0 9QD</v>
          </cell>
          <cell r="I1212">
            <v>52580.418627828753</v>
          </cell>
          <cell r="J1212">
            <v>49393.726589778526</v>
          </cell>
          <cell r="K1212">
            <v>0.01</v>
          </cell>
          <cell r="L1212">
            <v>48899.789323880737</v>
          </cell>
          <cell r="M1212">
            <v>33498178.635570135</v>
          </cell>
        </row>
        <row r="1213">
          <cell r="A1213" t="str">
            <v>JE1896</v>
          </cell>
          <cell r="B1213">
            <v>36433</v>
          </cell>
          <cell r="C1213">
            <v>36433</v>
          </cell>
          <cell r="D1213">
            <v>12</v>
          </cell>
          <cell r="E1213" t="str">
            <v>St. Margarets Close</v>
          </cell>
          <cell r="F1213" t="str">
            <v>Wimborne</v>
          </cell>
          <cell r="G1213" t="str">
            <v>Dorset</v>
          </cell>
          <cell r="H1213" t="str">
            <v>BH21 1NA</v>
          </cell>
          <cell r="I1213">
            <v>52664.809159465127</v>
          </cell>
          <cell r="J1213">
            <v>49473.00254373996</v>
          </cell>
          <cell r="K1213">
            <v>0.01</v>
          </cell>
          <cell r="L1213">
            <v>48978.272518302561</v>
          </cell>
          <cell r="M1213">
            <v>33547156.908088438</v>
          </cell>
        </row>
        <row r="1214">
          <cell r="A1214" t="str">
            <v>JE1076</v>
          </cell>
          <cell r="B1214">
            <v>36433</v>
          </cell>
          <cell r="C1214">
            <v>36433</v>
          </cell>
          <cell r="D1214">
            <v>70</v>
          </cell>
          <cell r="E1214" t="str">
            <v>Farningham Road</v>
          </cell>
          <cell r="F1214" t="str">
            <v>Caterham</v>
          </cell>
          <cell r="G1214" t="str">
            <v>Surrey</v>
          </cell>
          <cell r="H1214" t="str">
            <v>CR3 6LJ</v>
          </cell>
          <cell r="I1214">
            <v>52664.917691340619</v>
          </cell>
          <cell r="J1214">
            <v>49473.104497926033</v>
          </cell>
          <cell r="K1214">
            <v>0.01</v>
          </cell>
          <cell r="L1214">
            <v>48978.373452946769</v>
          </cell>
          <cell r="M1214">
            <v>33596135.281541385</v>
          </cell>
        </row>
        <row r="1215">
          <cell r="A1215" t="str">
            <v>JE0203</v>
          </cell>
          <cell r="B1215">
            <v>36433</v>
          </cell>
          <cell r="C1215">
            <v>36433</v>
          </cell>
          <cell r="D1215">
            <v>2</v>
          </cell>
          <cell r="E1215" t="str">
            <v>Caen Field</v>
          </cell>
          <cell r="F1215" t="str">
            <v>Braunton</v>
          </cell>
          <cell r="G1215" t="str">
            <v>Nth Devon</v>
          </cell>
          <cell r="H1215" t="str">
            <v>EX33 1EG</v>
          </cell>
          <cell r="I1215">
            <v>52680.596727058844</v>
          </cell>
          <cell r="J1215">
            <v>49487.833289055277</v>
          </cell>
          <cell r="K1215">
            <v>0.01</v>
          </cell>
          <cell r="L1215">
            <v>48992.954956164722</v>
          </cell>
          <cell r="M1215">
            <v>33645128.236497551</v>
          </cell>
        </row>
        <row r="1216">
          <cell r="A1216" t="str">
            <v>JE0090</v>
          </cell>
          <cell r="B1216">
            <v>36433</v>
          </cell>
          <cell r="C1216">
            <v>36433</v>
          </cell>
          <cell r="D1216">
            <v>36</v>
          </cell>
          <cell r="E1216" t="str">
            <v>South Street</v>
          </cell>
          <cell r="F1216" t="str">
            <v>Alderley Edge</v>
          </cell>
          <cell r="G1216" t="str">
            <v>Cheshire</v>
          </cell>
          <cell r="H1216" t="str">
            <v>SK9 7ES</v>
          </cell>
          <cell r="I1216">
            <v>52693.10194590524</v>
          </cell>
          <cell r="J1216">
            <v>49499.580615850376</v>
          </cell>
          <cell r="K1216">
            <v>0.01</v>
          </cell>
          <cell r="L1216">
            <v>49004.584809691871</v>
          </cell>
          <cell r="M1216">
            <v>33694132.821307242</v>
          </cell>
        </row>
        <row r="1217">
          <cell r="A1217" t="str">
            <v>JE0054</v>
          </cell>
          <cell r="B1217">
            <v>36433</v>
          </cell>
          <cell r="C1217">
            <v>36433</v>
          </cell>
          <cell r="D1217">
            <v>11</v>
          </cell>
          <cell r="E1217" t="str">
            <v>Springfield Avenue</v>
          </cell>
          <cell r="F1217" t="str">
            <v>Ilkley</v>
          </cell>
          <cell r="G1217" t="str">
            <v>West Yorkshire</v>
          </cell>
          <cell r="H1217" t="str">
            <v>LS29 8TF</v>
          </cell>
          <cell r="I1217">
            <v>52869.723605328167</v>
          </cell>
          <cell r="J1217">
            <v>49665.497932277976</v>
          </cell>
          <cell r="K1217">
            <v>0.01</v>
          </cell>
          <cell r="L1217">
            <v>49168.842952955194</v>
          </cell>
          <cell r="M1217">
            <v>33743301.664260194</v>
          </cell>
        </row>
        <row r="1218">
          <cell r="A1218" t="str">
            <v>JE0093</v>
          </cell>
          <cell r="B1218">
            <v>36433</v>
          </cell>
          <cell r="C1218">
            <v>36433</v>
          </cell>
          <cell r="D1218">
            <v>35</v>
          </cell>
          <cell r="E1218" t="str">
            <v>Lombard Avenue</v>
          </cell>
          <cell r="F1218" t="str">
            <v>Southbourne</v>
          </cell>
          <cell r="G1218" t="str">
            <v>Bournemouth</v>
          </cell>
          <cell r="H1218" t="str">
            <v>BH6 3LZ</v>
          </cell>
          <cell r="I1218">
            <v>52968.598127722646</v>
          </cell>
          <cell r="J1218">
            <v>49758.380059375821</v>
          </cell>
          <cell r="K1218">
            <v>0.01</v>
          </cell>
          <cell r="L1218">
            <v>49260.796258782058</v>
          </cell>
          <cell r="M1218">
            <v>33792562.460518979</v>
          </cell>
        </row>
        <row r="1219">
          <cell r="A1219" t="str">
            <v>JE2291</v>
          </cell>
          <cell r="B1219">
            <v>36433</v>
          </cell>
          <cell r="C1219">
            <v>36433</v>
          </cell>
          <cell r="D1219" t="str">
            <v>Tamarisk</v>
          </cell>
          <cell r="E1219" t="str">
            <v>Station Road</v>
          </cell>
          <cell r="F1219" t="str">
            <v>Rye</v>
          </cell>
          <cell r="G1219" t="str">
            <v>East Sussex</v>
          </cell>
          <cell r="H1219" t="str">
            <v>TN31 6QD</v>
          </cell>
          <cell r="I1219">
            <v>53004.814930987457</v>
          </cell>
          <cell r="J1219">
            <v>49792.401904867002</v>
          </cell>
          <cell r="K1219">
            <v>0.01</v>
          </cell>
          <cell r="L1219">
            <v>49294.477885818334</v>
          </cell>
          <cell r="M1219">
            <v>33841856.938404799</v>
          </cell>
        </row>
        <row r="1220">
          <cell r="A1220" t="str">
            <v>JE0147</v>
          </cell>
          <cell r="B1220">
            <v>36433</v>
          </cell>
          <cell r="C1220">
            <v>36433</v>
          </cell>
          <cell r="D1220" t="str">
            <v>Hamdene</v>
          </cell>
          <cell r="E1220" t="str">
            <v>Haye Lane</v>
          </cell>
          <cell r="F1220" t="str">
            <v>Studley</v>
          </cell>
          <cell r="G1220" t="str">
            <v>Warwickshire</v>
          </cell>
          <cell r="H1220" t="str">
            <v>B80 7BU</v>
          </cell>
          <cell r="I1220">
            <v>53024.963564454949</v>
          </cell>
          <cell r="J1220">
            <v>49811.329409033431</v>
          </cell>
          <cell r="K1220">
            <v>0.01</v>
          </cell>
          <cell r="L1220">
            <v>49313.216114943098</v>
          </cell>
          <cell r="M1220">
            <v>33891170.154519744</v>
          </cell>
        </row>
        <row r="1221">
          <cell r="A1221" t="str">
            <v>JE0297</v>
          </cell>
          <cell r="B1221">
            <v>36433</v>
          </cell>
          <cell r="C1221">
            <v>36433</v>
          </cell>
          <cell r="D1221" t="str">
            <v>32 Heath Park Road</v>
          </cell>
          <cell r="E1221" t="str">
            <v>Gidea Park</v>
          </cell>
          <cell r="F1221" t="str">
            <v>Romford</v>
          </cell>
          <cell r="G1221" t="str">
            <v>Essex</v>
          </cell>
          <cell r="H1221" t="str">
            <v>RM2 5UH</v>
          </cell>
          <cell r="I1221">
            <v>53059.507260478611</v>
          </cell>
          <cell r="J1221">
            <v>49843.779547722326</v>
          </cell>
          <cell r="K1221">
            <v>0.01</v>
          </cell>
          <cell r="L1221">
            <v>49345.341752245105</v>
          </cell>
          <cell r="M1221">
            <v>33940515.49627199</v>
          </cell>
        </row>
        <row r="1222">
          <cell r="A1222" t="str">
            <v>JE1699</v>
          </cell>
          <cell r="B1222">
            <v>36433</v>
          </cell>
          <cell r="C1222">
            <v>36433</v>
          </cell>
          <cell r="D1222">
            <v>104</v>
          </cell>
          <cell r="E1222" t="str">
            <v>East Ferry Road</v>
          </cell>
          <cell r="F1222" t="str">
            <v>Docklands</v>
          </cell>
          <cell r="G1222" t="str">
            <v>London</v>
          </cell>
          <cell r="H1222" t="str">
            <v>E14 3LL</v>
          </cell>
          <cell r="I1222">
            <v>53092.764945771276</v>
          </cell>
          <cell r="J1222">
            <v>49875.02161572453</v>
          </cell>
          <cell r="K1222">
            <v>0.01</v>
          </cell>
          <cell r="L1222">
            <v>49376.271399567282</v>
          </cell>
          <cell r="M1222">
            <v>33989891.767671555</v>
          </cell>
        </row>
        <row r="1223">
          <cell r="A1223" t="str">
            <v>JE0973</v>
          </cell>
          <cell r="B1223">
            <v>36433</v>
          </cell>
          <cell r="C1223">
            <v>36433</v>
          </cell>
          <cell r="D1223">
            <v>78</v>
          </cell>
          <cell r="E1223" t="str">
            <v>Ashley Road</v>
          </cell>
          <cell r="F1223" t="str">
            <v>Newmarket</v>
          </cell>
          <cell r="G1223" t="str">
            <v>Suffolk</v>
          </cell>
          <cell r="H1223" t="str">
            <v>CB8 8DB</v>
          </cell>
          <cell r="I1223">
            <v>53109.539918661096</v>
          </cell>
          <cell r="J1223">
            <v>49890.779923590722</v>
          </cell>
          <cell r="K1223">
            <v>0.01</v>
          </cell>
          <cell r="L1223">
            <v>49391.872124354813</v>
          </cell>
          <cell r="M1223">
            <v>34039283.639795907</v>
          </cell>
        </row>
        <row r="1224">
          <cell r="A1224" t="str">
            <v>JE1413</v>
          </cell>
          <cell r="B1224">
            <v>36433</v>
          </cell>
          <cell r="C1224">
            <v>36433</v>
          </cell>
          <cell r="D1224">
            <v>37</v>
          </cell>
          <cell r="E1224" t="str">
            <v>Chatsworth Road</v>
          </cell>
          <cell r="F1224" t="str">
            <v>Bournemouth</v>
          </cell>
          <cell r="G1224" t="str">
            <v>Dorset</v>
          </cell>
          <cell r="H1224" t="str">
            <v>BH8 8SL</v>
          </cell>
          <cell r="I1224">
            <v>53386.382379781491</v>
          </cell>
          <cell r="J1224">
            <v>50150.844053734123</v>
          </cell>
          <cell r="K1224">
            <v>0.01</v>
          </cell>
          <cell r="L1224">
            <v>49649.335613196781</v>
          </cell>
          <cell r="M1224">
            <v>34088932.975409105</v>
          </cell>
        </row>
        <row r="1225">
          <cell r="A1225" t="str">
            <v>JE0374</v>
          </cell>
          <cell r="B1225">
            <v>36433</v>
          </cell>
          <cell r="C1225">
            <v>36433</v>
          </cell>
          <cell r="D1225">
            <v>1</v>
          </cell>
          <cell r="E1225" t="str">
            <v>York Road</v>
          </cell>
          <cell r="F1225" t="str">
            <v>Edgbaston</v>
          </cell>
          <cell r="G1225" t="str">
            <v>Birmingham</v>
          </cell>
          <cell r="H1225" t="str">
            <v>B16 9HX</v>
          </cell>
          <cell r="I1225">
            <v>53782.551296308739</v>
          </cell>
          <cell r="J1225">
            <v>50523.002732896079</v>
          </cell>
          <cell r="K1225">
            <v>0.01</v>
          </cell>
          <cell r="L1225">
            <v>50017.77270556712</v>
          </cell>
          <cell r="M1225">
            <v>34138950.748114675</v>
          </cell>
        </row>
        <row r="1226">
          <cell r="A1226" t="str">
            <v>JE2396</v>
          </cell>
          <cell r="B1226">
            <v>36433</v>
          </cell>
          <cell r="C1226">
            <v>36433</v>
          </cell>
          <cell r="D1226">
            <v>20</v>
          </cell>
          <cell r="E1226" t="str">
            <v>Hobbs Drive</v>
          </cell>
          <cell r="F1226" t="str">
            <v>Colchester</v>
          </cell>
          <cell r="G1226" t="str">
            <v>Essex</v>
          </cell>
          <cell r="H1226" t="str">
            <v>CO4 5RZ</v>
          </cell>
          <cell r="I1226">
            <v>53983.679328854989</v>
          </cell>
          <cell r="J1226">
            <v>50711.941187712262</v>
          </cell>
          <cell r="K1226">
            <v>0.01</v>
          </cell>
          <cell r="L1226">
            <v>50204.821775835138</v>
          </cell>
          <cell r="M1226">
            <v>34189155.569890514</v>
          </cell>
        </row>
        <row r="1227">
          <cell r="A1227" t="str">
            <v>JE1747</v>
          </cell>
          <cell r="B1227">
            <v>36433</v>
          </cell>
          <cell r="C1227">
            <v>36433</v>
          </cell>
          <cell r="D1227">
            <v>1</v>
          </cell>
          <cell r="E1227" t="str">
            <v>Blackhorse Hill</v>
          </cell>
          <cell r="F1227" t="str">
            <v>Swadlincote</v>
          </cell>
          <cell r="G1227" t="str">
            <v>Derbyshire</v>
          </cell>
          <cell r="H1227" t="str">
            <v>DE12 7AQ</v>
          </cell>
          <cell r="I1227">
            <v>54057.903179218418</v>
          </cell>
          <cell r="J1227">
            <v>50781.66662290215</v>
          </cell>
          <cell r="K1227">
            <v>0.01</v>
          </cell>
          <cell r="L1227">
            <v>50273.849956673126</v>
          </cell>
          <cell r="M1227">
            <v>34239429.41984719</v>
          </cell>
        </row>
        <row r="1228">
          <cell r="A1228" t="str">
            <v>JE1180</v>
          </cell>
          <cell r="B1228">
            <v>36433</v>
          </cell>
          <cell r="C1228">
            <v>36433</v>
          </cell>
          <cell r="D1228">
            <v>34</v>
          </cell>
          <cell r="E1228" t="str">
            <v>King George V Drive West</v>
          </cell>
          <cell r="F1228" t="str">
            <v>Heath Park</v>
          </cell>
          <cell r="G1228" t="str">
            <v>Cardiff</v>
          </cell>
          <cell r="H1228" t="str">
            <v>CF4 4EE</v>
          </cell>
          <cell r="I1228">
            <v>54059.540679097452</v>
          </cell>
          <cell r="J1228">
            <v>50783.204880364268</v>
          </cell>
          <cell r="K1228">
            <v>0.01</v>
          </cell>
          <cell r="L1228">
            <v>50275.372831560628</v>
          </cell>
          <cell r="M1228">
            <v>34289704.792678751</v>
          </cell>
        </row>
        <row r="1229">
          <cell r="A1229" t="str">
            <v>JE0097</v>
          </cell>
          <cell r="B1229">
            <v>36433</v>
          </cell>
          <cell r="C1229">
            <v>36433</v>
          </cell>
          <cell r="D1229">
            <v>133</v>
          </cell>
          <cell r="E1229" t="str">
            <v>Sweet Briar</v>
          </cell>
          <cell r="F1229" t="str">
            <v>Welwyn Garden City</v>
          </cell>
          <cell r="G1229" t="str">
            <v>Hertfordshire</v>
          </cell>
          <cell r="H1229" t="str">
            <v>AL7 3EB</v>
          </cell>
          <cell r="I1229">
            <v>54104.161152281849</v>
          </cell>
          <cell r="J1229">
            <v>50825.121082446582</v>
          </cell>
          <cell r="K1229">
            <v>0.01</v>
          </cell>
          <cell r="L1229">
            <v>50316.869871622119</v>
          </cell>
          <cell r="M1229">
            <v>34340021.662550375</v>
          </cell>
        </row>
        <row r="1230">
          <cell r="A1230" t="str">
            <v>JE0752</v>
          </cell>
          <cell r="B1230">
            <v>36433</v>
          </cell>
          <cell r="C1230">
            <v>36433</v>
          </cell>
          <cell r="D1230">
            <v>46</v>
          </cell>
          <cell r="E1230" t="str">
            <v>Malden Road</v>
          </cell>
          <cell r="F1230" t="str">
            <v>Watford</v>
          </cell>
          <cell r="G1230" t="str">
            <v>Hertfordshire</v>
          </cell>
          <cell r="H1230" t="str">
            <v>WD17 4EW</v>
          </cell>
          <cell r="I1230">
            <v>54123.229851210424</v>
          </cell>
          <cell r="J1230">
            <v>50843.034102652215</v>
          </cell>
          <cell r="K1230">
            <v>0.01</v>
          </cell>
          <cell r="L1230">
            <v>50334.603761625694</v>
          </cell>
          <cell r="M1230">
            <v>34390356.266312003</v>
          </cell>
        </row>
        <row r="1231">
          <cell r="A1231" t="str">
            <v>JE0773</v>
          </cell>
          <cell r="B1231">
            <v>36433</v>
          </cell>
          <cell r="C1231">
            <v>36433</v>
          </cell>
          <cell r="D1231">
            <v>1</v>
          </cell>
          <cell r="E1231" t="str">
            <v>Honeysuckle Drive</v>
          </cell>
          <cell r="F1231" t="str">
            <v>Honiton</v>
          </cell>
          <cell r="G1231" t="str">
            <v>Devon</v>
          </cell>
          <cell r="H1231" t="str">
            <v>EX14 2YL</v>
          </cell>
          <cell r="I1231">
            <v>54193.427298582385</v>
          </cell>
          <cell r="J1231">
            <v>50908.977159274356</v>
          </cell>
          <cell r="K1231">
            <v>0.01</v>
          </cell>
          <cell r="L1231">
            <v>50399.887387681614</v>
          </cell>
          <cell r="M1231">
            <v>34440756.153699681</v>
          </cell>
        </row>
        <row r="1232">
          <cell r="A1232" t="str">
            <v>JE1165</v>
          </cell>
          <cell r="B1232">
            <v>36433</v>
          </cell>
          <cell r="C1232">
            <v>36433</v>
          </cell>
          <cell r="D1232">
            <v>24</v>
          </cell>
          <cell r="E1232" t="str">
            <v>Ellerslie Close</v>
          </cell>
          <cell r="F1232" t="str">
            <v>Dorchester</v>
          </cell>
          <cell r="G1232" t="str">
            <v>Dorset</v>
          </cell>
          <cell r="H1232" t="str">
            <v>DT2 9QQ</v>
          </cell>
          <cell r="I1232">
            <v>54217.453434955409</v>
          </cell>
          <cell r="J1232">
            <v>50931.547166170225</v>
          </cell>
          <cell r="K1232">
            <v>0.01</v>
          </cell>
          <cell r="L1232">
            <v>50422.231694508526</v>
          </cell>
          <cell r="M1232">
            <v>34491178.385394193</v>
          </cell>
        </row>
        <row r="1233">
          <cell r="A1233" t="str">
            <v>JE0622</v>
          </cell>
          <cell r="B1233">
            <v>36433</v>
          </cell>
          <cell r="C1233">
            <v>36433</v>
          </cell>
          <cell r="D1233">
            <v>31</v>
          </cell>
          <cell r="E1233" t="str">
            <v>High Street</v>
          </cell>
          <cell r="F1233" t="str">
            <v>Worthing</v>
          </cell>
          <cell r="G1233" t="str">
            <v>West Sussex</v>
          </cell>
          <cell r="H1233" t="str">
            <v>BN14 0SZ</v>
          </cell>
          <cell r="I1233">
            <v>54258.336079953566</v>
          </cell>
          <cell r="J1233">
            <v>50969.952075107889</v>
          </cell>
          <cell r="K1233">
            <v>0.01</v>
          </cell>
          <cell r="L1233">
            <v>50460.252554356812</v>
          </cell>
          <cell r="M1233">
            <v>34541638.63794855</v>
          </cell>
        </row>
        <row r="1234">
          <cell r="A1234" t="str">
            <v>JE0280</v>
          </cell>
          <cell r="B1234">
            <v>36433</v>
          </cell>
          <cell r="C1234">
            <v>36433</v>
          </cell>
          <cell r="D1234" t="str">
            <v>Treetops</v>
          </cell>
          <cell r="E1234" t="str">
            <v>11 Oak Drive</v>
          </cell>
          <cell r="F1234" t="str">
            <v>Seisdon</v>
          </cell>
          <cell r="G1234" t="str">
            <v>Wolverhampton</v>
          </cell>
          <cell r="H1234" t="str">
            <v>WV5 7ET</v>
          </cell>
          <cell r="I1234">
            <v>54546.373742035546</v>
          </cell>
          <cell r="J1234">
            <v>51240.532909184905</v>
          </cell>
          <cell r="K1234">
            <v>0.01</v>
          </cell>
          <cell r="L1234">
            <v>50728.127580093053</v>
          </cell>
          <cell r="M1234">
            <v>34592366.765528642</v>
          </cell>
        </row>
        <row r="1235">
          <cell r="A1235" t="str">
            <v>JE0966</v>
          </cell>
          <cell r="B1235">
            <v>36433</v>
          </cell>
          <cell r="C1235">
            <v>36433</v>
          </cell>
          <cell r="D1235">
            <v>5</v>
          </cell>
          <cell r="E1235" t="str">
            <v>Tivy Dale Drive</v>
          </cell>
          <cell r="F1235" t="str">
            <v>Barnsley</v>
          </cell>
          <cell r="G1235" t="str">
            <v>South Yorkshire</v>
          </cell>
          <cell r="H1235" t="str">
            <v>S75 4EN</v>
          </cell>
          <cell r="I1235">
            <v>54583.079665901234</v>
          </cell>
          <cell r="J1235">
            <v>51275.014231604189</v>
          </cell>
          <cell r="K1235">
            <v>0.01</v>
          </cell>
          <cell r="L1235">
            <v>50762.264089288146</v>
          </cell>
          <cell r="M1235">
            <v>34643129.029617928</v>
          </cell>
        </row>
        <row r="1236">
          <cell r="A1236" t="str">
            <v>JE1801</v>
          </cell>
          <cell r="B1236">
            <v>36433</v>
          </cell>
          <cell r="C1236">
            <v>36433</v>
          </cell>
          <cell r="D1236">
            <v>17</v>
          </cell>
          <cell r="E1236" t="str">
            <v>Low Green</v>
          </cell>
          <cell r="F1236" t="str">
            <v>York</v>
          </cell>
          <cell r="G1236" t="str">
            <v>North Yorkshire</v>
          </cell>
          <cell r="H1236" t="str">
            <v>YO23 3SD</v>
          </cell>
          <cell r="I1236">
            <v>54622.425367525291</v>
          </cell>
          <cell r="J1236">
            <v>51311.975345251027</v>
          </cell>
          <cell r="K1236">
            <v>0.01</v>
          </cell>
          <cell r="L1236">
            <v>50798.855591798514</v>
          </cell>
          <cell r="M1236">
            <v>34693927.885209724</v>
          </cell>
        </row>
        <row r="1237">
          <cell r="A1237" t="str">
            <v>JE1158</v>
          </cell>
          <cell r="B1237">
            <v>36433</v>
          </cell>
          <cell r="C1237">
            <v>36433</v>
          </cell>
          <cell r="D1237">
            <v>6</v>
          </cell>
          <cell r="E1237" t="str">
            <v>Swn-y-Mor</v>
          </cell>
          <cell r="F1237" t="str">
            <v>Barry</v>
          </cell>
          <cell r="G1237" t="str">
            <v>South Glamorgan</v>
          </cell>
          <cell r="H1237" t="str">
            <v>CF62 6RW</v>
          </cell>
          <cell r="I1237">
            <v>54669.321335811379</v>
          </cell>
          <cell r="J1237">
            <v>51356.029133640994</v>
          </cell>
          <cell r="K1237">
            <v>0.01</v>
          </cell>
          <cell r="L1237">
            <v>50842.468842304581</v>
          </cell>
          <cell r="M1237">
            <v>34744770.35405203</v>
          </cell>
        </row>
        <row r="1238">
          <cell r="A1238" t="str">
            <v>JE1824</v>
          </cell>
          <cell r="B1238">
            <v>36433</v>
          </cell>
          <cell r="C1238">
            <v>36433</v>
          </cell>
          <cell r="D1238" t="str">
            <v>The Cottage</v>
          </cell>
          <cell r="E1238" t="str">
            <v>Mill Lane</v>
          </cell>
          <cell r="F1238" t="str">
            <v>Longhope</v>
          </cell>
          <cell r="G1238" t="str">
            <v>Gloucestershire</v>
          </cell>
          <cell r="H1238" t="str">
            <v>GL17 0AA</v>
          </cell>
          <cell r="I1238">
            <v>54705.766785476502</v>
          </cell>
          <cell r="J1238">
            <v>51390.26576817489</v>
          </cell>
          <cell r="K1238">
            <v>0.01</v>
          </cell>
          <cell r="L1238">
            <v>50876.363110493141</v>
          </cell>
          <cell r="M1238">
            <v>34795646.71716252</v>
          </cell>
        </row>
        <row r="1239">
          <cell r="A1239" t="str">
            <v>JE0068</v>
          </cell>
          <cell r="B1239">
            <v>36433</v>
          </cell>
          <cell r="C1239">
            <v>36433</v>
          </cell>
          <cell r="D1239" t="str">
            <v>16 Sycamore Rise</v>
          </cell>
          <cell r="E1239" t="str">
            <v>Foulridge</v>
          </cell>
          <cell r="F1239" t="str">
            <v>Colne</v>
          </cell>
          <cell r="G1239" t="str">
            <v>Lancashire</v>
          </cell>
          <cell r="H1239" t="str">
            <v>BB8 7NZ</v>
          </cell>
          <cell r="I1239">
            <v>54839.824169185624</v>
          </cell>
          <cell r="J1239">
            <v>51516.198461962253</v>
          </cell>
          <cell r="K1239">
            <v>0.01</v>
          </cell>
          <cell r="L1239">
            <v>51001.036477342626</v>
          </cell>
          <cell r="M1239">
            <v>34846647.753639862</v>
          </cell>
        </row>
        <row r="1240">
          <cell r="A1240" t="str">
            <v>JE0438</v>
          </cell>
          <cell r="B1240">
            <v>36433</v>
          </cell>
          <cell r="C1240">
            <v>36433</v>
          </cell>
          <cell r="D1240">
            <v>2</v>
          </cell>
          <cell r="E1240" t="str">
            <v>Gordon Road</v>
          </cell>
          <cell r="F1240" t="str">
            <v>West Drayton</v>
          </cell>
          <cell r="G1240" t="str">
            <v>Middlesex</v>
          </cell>
          <cell r="H1240" t="str">
            <v>UB7 8AH</v>
          </cell>
          <cell r="I1240">
            <v>54849.166547974259</v>
          </cell>
          <cell r="J1240">
            <v>51524.974635975821</v>
          </cell>
          <cell r="K1240">
            <v>0.01</v>
          </cell>
          <cell r="L1240">
            <v>51009.72488961606</v>
          </cell>
          <cell r="M1240">
            <v>34897657.478529476</v>
          </cell>
        </row>
        <row r="1241">
          <cell r="A1241" t="str">
            <v>JE1173</v>
          </cell>
          <cell r="B1241">
            <v>36433</v>
          </cell>
          <cell r="C1241">
            <v>36433</v>
          </cell>
          <cell r="D1241">
            <v>4</v>
          </cell>
          <cell r="E1241" t="str">
            <v>Provene Close</v>
          </cell>
          <cell r="F1241" t="str">
            <v>Waltham Chase</v>
          </cell>
          <cell r="G1241" t="str">
            <v>Southampton</v>
          </cell>
          <cell r="H1241" t="str">
            <v>SO32 2NH</v>
          </cell>
          <cell r="I1241">
            <v>54942.101822168705</v>
          </cell>
          <cell r="J1241">
            <v>51612.277469309993</v>
          </cell>
          <cell r="K1241">
            <v>0.01</v>
          </cell>
          <cell r="L1241">
            <v>51096.154694616889</v>
          </cell>
          <cell r="M1241">
            <v>34948753.633224092</v>
          </cell>
        </row>
        <row r="1242">
          <cell r="A1242" t="str">
            <v>JE1594</v>
          </cell>
          <cell r="B1242">
            <v>36433</v>
          </cell>
          <cell r="C1242">
            <v>36433</v>
          </cell>
          <cell r="D1242" t="str">
            <v>10 Old Manor Gardens</v>
          </cell>
          <cell r="E1242" t="str">
            <v>Colyford</v>
          </cell>
          <cell r="F1242" t="str">
            <v>Colyton</v>
          </cell>
          <cell r="G1242" t="str">
            <v>Devon</v>
          </cell>
          <cell r="H1242" t="str">
            <v>EX24 6TZ</v>
          </cell>
          <cell r="I1242">
            <v>55036.329752688689</v>
          </cell>
          <cell r="J1242">
            <v>51700.794616162093</v>
          </cell>
          <cell r="K1242">
            <v>0.01</v>
          </cell>
          <cell r="L1242">
            <v>51183.786670000474</v>
          </cell>
          <cell r="M1242">
            <v>34999937.419894092</v>
          </cell>
        </row>
        <row r="1243">
          <cell r="A1243" t="str">
            <v>JE0803</v>
          </cell>
          <cell r="B1243">
            <v>36433</v>
          </cell>
          <cell r="C1243">
            <v>36433</v>
          </cell>
          <cell r="D1243" t="str">
            <v>April Cottage</v>
          </cell>
          <cell r="E1243" t="str">
            <v>Rouse Lane</v>
          </cell>
          <cell r="F1243" t="str">
            <v>Filkins</v>
          </cell>
          <cell r="G1243" t="str">
            <v>Lechlade</v>
          </cell>
          <cell r="H1243" t="str">
            <v>GL7 3JG</v>
          </cell>
          <cell r="I1243">
            <v>55047.294506617436</v>
          </cell>
          <cell r="J1243">
            <v>51711.094839549711</v>
          </cell>
          <cell r="K1243">
            <v>0.01</v>
          </cell>
          <cell r="L1243">
            <v>51193.98389115421</v>
          </cell>
          <cell r="M1243">
            <v>35051131.403785244</v>
          </cell>
        </row>
        <row r="1244">
          <cell r="A1244" t="str">
            <v>JE1482</v>
          </cell>
          <cell r="B1244">
            <v>36433</v>
          </cell>
          <cell r="C1244">
            <v>36433</v>
          </cell>
          <cell r="D1244">
            <v>109</v>
          </cell>
          <cell r="E1244" t="str">
            <v>George Road</v>
          </cell>
          <cell r="F1244" t="str">
            <v>Godalming</v>
          </cell>
          <cell r="G1244" t="str">
            <v>Surrey</v>
          </cell>
          <cell r="H1244" t="str">
            <v>GU7 3LX</v>
          </cell>
          <cell r="I1244">
            <v>55182.505656176407</v>
          </cell>
          <cell r="J1244">
            <v>51838.111373983891</v>
          </cell>
          <cell r="K1244">
            <v>0.01</v>
          </cell>
          <cell r="L1244">
            <v>51319.730260244054</v>
          </cell>
          <cell r="M1244">
            <v>35102451.134045489</v>
          </cell>
        </row>
        <row r="1245">
          <cell r="A1245" t="str">
            <v>JE0210</v>
          </cell>
          <cell r="B1245">
            <v>36433</v>
          </cell>
          <cell r="C1245">
            <v>36433</v>
          </cell>
          <cell r="D1245" t="str">
            <v>Charcott</v>
          </cell>
          <cell r="E1245" t="str">
            <v>Ginger Bread Lane</v>
          </cell>
          <cell r="F1245" t="str">
            <v>Hawhurst</v>
          </cell>
          <cell r="G1245" t="str">
            <v>Kent</v>
          </cell>
          <cell r="H1245" t="str">
            <v>TN18 4XR</v>
          </cell>
          <cell r="I1245">
            <v>55205.633243905657</v>
          </cell>
          <cell r="J1245">
            <v>51859.837289729549</v>
          </cell>
          <cell r="K1245">
            <v>0.01</v>
          </cell>
          <cell r="L1245">
            <v>51341.238916832255</v>
          </cell>
          <cell r="M1245">
            <v>35153792.372962318</v>
          </cell>
        </row>
        <row r="1246">
          <cell r="A1246" t="str">
            <v>JE1841</v>
          </cell>
          <cell r="B1246">
            <v>36433</v>
          </cell>
          <cell r="C1246">
            <v>36433</v>
          </cell>
          <cell r="D1246" t="str">
            <v>80 Top Dartford Road</v>
          </cell>
          <cell r="E1246" t="str">
            <v>Hextable</v>
          </cell>
          <cell r="F1246" t="str">
            <v>Swanley</v>
          </cell>
          <cell r="G1246" t="str">
            <v>Kent</v>
          </cell>
          <cell r="H1246" t="str">
            <v>BR8 7SQ</v>
          </cell>
          <cell r="I1246">
            <v>55480.819782368591</v>
          </cell>
          <cell r="J1246">
            <v>52118.345856164429</v>
          </cell>
          <cell r="K1246">
            <v>0.01</v>
          </cell>
          <cell r="L1246">
            <v>51597.162397602784</v>
          </cell>
          <cell r="M1246">
            <v>35205389.535359919</v>
          </cell>
        </row>
        <row r="1247">
          <cell r="A1247" t="str">
            <v>JE0151</v>
          </cell>
          <cell r="B1247">
            <v>36433</v>
          </cell>
          <cell r="C1247">
            <v>36433</v>
          </cell>
          <cell r="D1247">
            <v>5</v>
          </cell>
          <cell r="E1247" t="str">
            <v>Burcott Close</v>
          </cell>
          <cell r="F1247" t="str">
            <v>Aylesbury</v>
          </cell>
          <cell r="G1247" t="str">
            <v>Buckinghamshire</v>
          </cell>
          <cell r="H1247" t="str">
            <v>HP22 5DH</v>
          </cell>
          <cell r="I1247">
            <v>55784.245007794438</v>
          </cell>
          <cell r="J1247">
            <v>52403.381673988712</v>
          </cell>
          <cell r="K1247">
            <v>0.01</v>
          </cell>
          <cell r="L1247">
            <v>51879.347857248824</v>
          </cell>
          <cell r="M1247">
            <v>35257268.883217171</v>
          </cell>
        </row>
        <row r="1248">
          <cell r="A1248" t="str">
            <v>JE0087</v>
          </cell>
          <cell r="B1248">
            <v>36433</v>
          </cell>
          <cell r="C1248">
            <v>36433</v>
          </cell>
          <cell r="D1248">
            <v>19</v>
          </cell>
          <cell r="E1248" t="str">
            <v>Oak View</v>
          </cell>
          <cell r="F1248" t="str">
            <v>Honiton</v>
          </cell>
          <cell r="G1248" t="str">
            <v>Devon</v>
          </cell>
          <cell r="H1248" t="str">
            <v>EX14 2UD</v>
          </cell>
          <cell r="I1248">
            <v>55893.570079395628</v>
          </cell>
          <cell r="J1248">
            <v>52506.080983674678</v>
          </cell>
          <cell r="K1248">
            <v>0.01</v>
          </cell>
          <cell r="L1248">
            <v>51981.020173837933</v>
          </cell>
          <cell r="M1248">
            <v>35309249.903391011</v>
          </cell>
        </row>
        <row r="1249">
          <cell r="A1249" t="str">
            <v>JE2005</v>
          </cell>
          <cell r="B1249">
            <v>36433</v>
          </cell>
          <cell r="C1249">
            <v>36433</v>
          </cell>
          <cell r="D1249">
            <v>38</v>
          </cell>
          <cell r="E1249" t="str">
            <v>Rudgeway Park</v>
          </cell>
          <cell r="F1249" t="str">
            <v>South Gloucestershire</v>
          </cell>
          <cell r="G1249">
            <v>0</v>
          </cell>
          <cell r="H1249" t="str">
            <v>BS35 3RU</v>
          </cell>
          <cell r="I1249">
            <v>55988.032488465549</v>
          </cell>
          <cell r="J1249">
            <v>52594.818398255513</v>
          </cell>
          <cell r="K1249">
            <v>0.01</v>
          </cell>
          <cell r="L1249">
            <v>52068.87021427296</v>
          </cell>
          <cell r="M1249">
            <v>35361318.773605287</v>
          </cell>
        </row>
        <row r="1250">
          <cell r="A1250" t="str">
            <v>JE0044</v>
          </cell>
          <cell r="B1250">
            <v>36433</v>
          </cell>
          <cell r="C1250">
            <v>36433</v>
          </cell>
          <cell r="D1250" t="str">
            <v>Edelweiss Sweethay Lane</v>
          </cell>
          <cell r="E1250" t="str">
            <v>Staplehay</v>
          </cell>
          <cell r="F1250" t="str">
            <v>Taunton</v>
          </cell>
          <cell r="G1250" t="str">
            <v>Somerset</v>
          </cell>
          <cell r="H1250" t="str">
            <v>TA3 7HD</v>
          </cell>
          <cell r="I1250">
            <v>56349.606716872666</v>
          </cell>
          <cell r="J1250">
            <v>52934.479037062199</v>
          </cell>
          <cell r="K1250">
            <v>0.01</v>
          </cell>
          <cell r="L1250">
            <v>52405.134246691574</v>
          </cell>
          <cell r="M1250">
            <v>35413723.907851979</v>
          </cell>
        </row>
        <row r="1251">
          <cell r="A1251" t="str">
            <v>JE0533</v>
          </cell>
          <cell r="B1251">
            <v>36433</v>
          </cell>
          <cell r="C1251">
            <v>36433</v>
          </cell>
          <cell r="D1251">
            <v>69</v>
          </cell>
          <cell r="E1251" t="str">
            <v>Cooden Drive</v>
          </cell>
          <cell r="F1251" t="str">
            <v>Bexhill-on-Sea</v>
          </cell>
          <cell r="G1251" t="str">
            <v>East Sussex</v>
          </cell>
          <cell r="H1251" t="str">
            <v>TN39 3AN</v>
          </cell>
          <cell r="I1251">
            <v>56376.205154186486</v>
          </cell>
          <cell r="J1251">
            <v>52959.46544787215</v>
          </cell>
          <cell r="K1251">
            <v>0.01</v>
          </cell>
          <cell r="L1251">
            <v>52429.870793393427</v>
          </cell>
          <cell r="M1251">
            <v>35466153.778645374</v>
          </cell>
        </row>
        <row r="1252">
          <cell r="A1252" t="str">
            <v>JE1206</v>
          </cell>
          <cell r="B1252">
            <v>36433</v>
          </cell>
          <cell r="C1252">
            <v>36433</v>
          </cell>
          <cell r="D1252" t="str">
            <v>2 Lampton Close</v>
          </cell>
          <cell r="E1252" t="str">
            <v>Wool</v>
          </cell>
          <cell r="F1252" t="str">
            <v>Wareham</v>
          </cell>
          <cell r="G1252" t="str">
            <v>Dorset</v>
          </cell>
          <cell r="H1252" t="str">
            <v>BH20 6EW</v>
          </cell>
          <cell r="I1252">
            <v>56462.993794456488</v>
          </cell>
          <cell r="J1252">
            <v>53040.994170550031</v>
          </cell>
          <cell r="K1252">
            <v>0.01</v>
          </cell>
          <cell r="L1252">
            <v>52510.584228844527</v>
          </cell>
          <cell r="M1252">
            <v>35518664.362874217</v>
          </cell>
        </row>
        <row r="1253">
          <cell r="A1253" t="str">
            <v>JE0631</v>
          </cell>
          <cell r="B1253">
            <v>36433</v>
          </cell>
          <cell r="C1253">
            <v>36433</v>
          </cell>
          <cell r="D1253">
            <v>54</v>
          </cell>
          <cell r="E1253" t="str">
            <v>Hollybush Road</v>
          </cell>
          <cell r="F1253" t="str">
            <v>Cardiff</v>
          </cell>
          <cell r="G1253" t="str">
            <v>South Glamorgan</v>
          </cell>
          <cell r="H1253" t="str">
            <v>CF23 6TA</v>
          </cell>
          <cell r="I1253">
            <v>56501.035429577263</v>
          </cell>
          <cell r="J1253">
            <v>53076.730252027126</v>
          </cell>
          <cell r="K1253">
            <v>0.01</v>
          </cell>
          <cell r="L1253">
            <v>52545.962949506851</v>
          </cell>
          <cell r="M1253">
            <v>35571210.325823724</v>
          </cell>
        </row>
        <row r="1254">
          <cell r="A1254" t="str">
            <v>JE0985</v>
          </cell>
          <cell r="B1254">
            <v>36433</v>
          </cell>
          <cell r="C1254">
            <v>36433</v>
          </cell>
          <cell r="D1254">
            <v>5</v>
          </cell>
          <cell r="E1254" t="str">
            <v>The Penn</v>
          </cell>
          <cell r="F1254" t="str">
            <v>Over-Norton</v>
          </cell>
          <cell r="G1254" t="str">
            <v>Oxfordshire</v>
          </cell>
          <cell r="H1254" t="str">
            <v>OX7 5QZ</v>
          </cell>
          <cell r="I1254">
            <v>56525.898772877576</v>
          </cell>
          <cell r="J1254">
            <v>53100.086726036505</v>
          </cell>
          <cell r="K1254">
            <v>0.01</v>
          </cell>
          <cell r="L1254">
            <v>52569.08585877614</v>
          </cell>
          <cell r="M1254">
            <v>35623779.411682501</v>
          </cell>
        </row>
        <row r="1255">
          <cell r="A1255" t="str">
            <v>JE1923</v>
          </cell>
          <cell r="B1255">
            <v>36433</v>
          </cell>
          <cell r="C1255">
            <v>36433</v>
          </cell>
          <cell r="D1255">
            <v>190</v>
          </cell>
          <cell r="E1255" t="str">
            <v>Hale Lane</v>
          </cell>
          <cell r="F1255" t="str">
            <v>Edgware</v>
          </cell>
          <cell r="G1255" t="str">
            <v>Middlesex</v>
          </cell>
          <cell r="H1255" t="str">
            <v>HA8 9RF</v>
          </cell>
          <cell r="I1255">
            <v>56567.634240712054</v>
          </cell>
          <cell r="J1255">
            <v>53139.292771577988</v>
          </cell>
          <cell r="K1255">
            <v>0.01</v>
          </cell>
          <cell r="L1255">
            <v>52607.899843862207</v>
          </cell>
          <cell r="M1255">
            <v>35676387.311526366</v>
          </cell>
        </row>
        <row r="1256">
          <cell r="A1256" t="str">
            <v>JE1754</v>
          </cell>
          <cell r="B1256">
            <v>36433</v>
          </cell>
          <cell r="C1256">
            <v>36433</v>
          </cell>
          <cell r="D1256">
            <v>9</v>
          </cell>
          <cell r="E1256" t="str">
            <v>Cuffnells Close</v>
          </cell>
          <cell r="F1256" t="str">
            <v>Mockbeggar, Ringwood</v>
          </cell>
          <cell r="G1256" t="str">
            <v>Hampshire</v>
          </cell>
          <cell r="H1256" t="str">
            <v>BH24 3NR</v>
          </cell>
          <cell r="I1256">
            <v>56592.706467875971</v>
          </cell>
          <cell r="J1256">
            <v>53162.845469822874</v>
          </cell>
          <cell r="K1256">
            <v>0.01</v>
          </cell>
          <cell r="L1256">
            <v>52631.217015124646</v>
          </cell>
          <cell r="M1256">
            <v>35729018.52854149</v>
          </cell>
        </row>
        <row r="1257">
          <cell r="A1257" t="str">
            <v>JE2390</v>
          </cell>
          <cell r="B1257">
            <v>36433</v>
          </cell>
          <cell r="C1257">
            <v>36433</v>
          </cell>
          <cell r="D1257" t="str">
            <v>20 Spey Way</v>
          </cell>
          <cell r="E1257" t="str">
            <v>Rise Park</v>
          </cell>
          <cell r="F1257" t="str">
            <v>Romford</v>
          </cell>
          <cell r="G1257" t="str">
            <v>Essex</v>
          </cell>
          <cell r="H1257" t="str">
            <v>RM1 4YS</v>
          </cell>
          <cell r="I1257">
            <v>56849.067680617722</v>
          </cell>
          <cell r="J1257">
            <v>53403.669639368163</v>
          </cell>
          <cell r="K1257">
            <v>0.01</v>
          </cell>
          <cell r="L1257">
            <v>52869.63294297448</v>
          </cell>
          <cell r="M1257">
            <v>35781888.161484465</v>
          </cell>
        </row>
        <row r="1258">
          <cell r="A1258" t="str">
            <v>JE1175</v>
          </cell>
          <cell r="B1258">
            <v>36433</v>
          </cell>
          <cell r="C1258">
            <v>36433</v>
          </cell>
          <cell r="D1258">
            <v>100</v>
          </cell>
          <cell r="E1258" t="str">
            <v>Rowner Road</v>
          </cell>
          <cell r="F1258" t="str">
            <v>Gosport</v>
          </cell>
          <cell r="G1258" t="str">
            <v>Hampshire</v>
          </cell>
          <cell r="H1258" t="str">
            <v>PO13 9RG</v>
          </cell>
          <cell r="I1258">
            <v>57166.02550988939</v>
          </cell>
          <cell r="J1258">
            <v>53701.417903229427</v>
          </cell>
          <cell r="K1258">
            <v>0.01</v>
          </cell>
          <cell r="L1258">
            <v>53164.403724197131</v>
          </cell>
          <cell r="M1258">
            <v>35835052.565208659</v>
          </cell>
        </row>
        <row r="1259">
          <cell r="A1259" t="str">
            <v>JE0620</v>
          </cell>
          <cell r="B1259">
            <v>36433</v>
          </cell>
          <cell r="C1259">
            <v>36433</v>
          </cell>
          <cell r="D1259">
            <v>119</v>
          </cell>
          <cell r="E1259" t="str">
            <v>New Road</v>
          </cell>
          <cell r="F1259" t="str">
            <v>Waterlooville</v>
          </cell>
          <cell r="G1259" t="str">
            <v>Hampshire</v>
          </cell>
          <cell r="H1259" t="str">
            <v>PO8 0NJ</v>
          </cell>
          <cell r="I1259">
            <v>57349.064730901744</v>
          </cell>
          <cell r="J1259">
            <v>53873.363838119818</v>
          </cell>
          <cell r="K1259">
            <v>0.01</v>
          </cell>
          <cell r="L1259">
            <v>53334.630199738618</v>
          </cell>
          <cell r="M1259">
            <v>35888387.195408396</v>
          </cell>
        </row>
        <row r="1260">
          <cell r="A1260" t="str">
            <v>JE1357</v>
          </cell>
          <cell r="B1260">
            <v>36433</v>
          </cell>
          <cell r="C1260">
            <v>36433</v>
          </cell>
          <cell r="D1260">
            <v>25</v>
          </cell>
          <cell r="E1260" t="str">
            <v>Three Acre Drive</v>
          </cell>
          <cell r="F1260" t="str">
            <v>New Milton</v>
          </cell>
          <cell r="G1260" t="str">
            <v>Hampshire</v>
          </cell>
          <cell r="H1260" t="str">
            <v>BH25 7LG</v>
          </cell>
          <cell r="I1260">
            <v>57372.14713796779</v>
          </cell>
          <cell r="J1260">
            <v>53895.047311424285</v>
          </cell>
          <cell r="K1260">
            <v>0.01</v>
          </cell>
          <cell r="L1260">
            <v>53356.096838310041</v>
          </cell>
          <cell r="M1260">
            <v>35941743.292246707</v>
          </cell>
        </row>
        <row r="1261">
          <cell r="A1261" t="str">
            <v>JE1361</v>
          </cell>
          <cell r="B1261">
            <v>36433</v>
          </cell>
          <cell r="C1261">
            <v>36433</v>
          </cell>
          <cell r="D1261">
            <v>7</v>
          </cell>
          <cell r="E1261" t="str">
            <v>Clifford Avenue</v>
          </cell>
          <cell r="F1261" t="str">
            <v>Ilford</v>
          </cell>
          <cell r="G1261" t="str">
            <v>Essex</v>
          </cell>
          <cell r="H1261" t="str">
            <v>IG5 0UJ</v>
          </cell>
          <cell r="I1261">
            <v>57545.050425622576</v>
          </cell>
          <cell r="J1261">
            <v>54057.47161194848</v>
          </cell>
          <cell r="K1261">
            <v>0.01</v>
          </cell>
          <cell r="L1261">
            <v>53516.896895828992</v>
          </cell>
          <cell r="M1261">
            <v>35995260.189142533</v>
          </cell>
        </row>
        <row r="1262">
          <cell r="A1262" t="str">
            <v>JE0234</v>
          </cell>
          <cell r="B1262">
            <v>36433</v>
          </cell>
          <cell r="C1262">
            <v>36433</v>
          </cell>
          <cell r="D1262" t="str">
            <v>Charlwood</v>
          </cell>
          <cell r="E1262" t="str">
            <v>1 Orchard Avenue</v>
          </cell>
          <cell r="F1262" t="str">
            <v>Watford</v>
          </cell>
          <cell r="G1262" t="str">
            <v>Hertfordshire</v>
          </cell>
          <cell r="H1262" t="str">
            <v>WD2 5JG</v>
          </cell>
          <cell r="I1262">
            <v>57947.593514154345</v>
          </cell>
          <cell r="J1262">
            <v>54435.618149660142</v>
          </cell>
          <cell r="K1262">
            <v>0.01</v>
          </cell>
          <cell r="L1262">
            <v>53891.261968163541</v>
          </cell>
          <cell r="M1262">
            <v>36049151.451110698</v>
          </cell>
        </row>
        <row r="1263">
          <cell r="A1263" t="str">
            <v>JE1097</v>
          </cell>
          <cell r="B1263">
            <v>36433</v>
          </cell>
          <cell r="C1263">
            <v>36433</v>
          </cell>
          <cell r="D1263">
            <v>30</v>
          </cell>
          <cell r="E1263" t="str">
            <v>Kingsacre</v>
          </cell>
          <cell r="F1263" t="str">
            <v>Braunton</v>
          </cell>
          <cell r="G1263" t="str">
            <v>Devon</v>
          </cell>
          <cell r="H1263" t="str">
            <v>EX33 1BN</v>
          </cell>
          <cell r="I1263">
            <v>58309.212754876018</v>
          </cell>
          <cell r="J1263">
            <v>54775.321072762315</v>
          </cell>
          <cell r="K1263">
            <v>0.01</v>
          </cell>
          <cell r="L1263">
            <v>54227.567862034695</v>
          </cell>
          <cell r="M1263">
            <v>36103379.018972732</v>
          </cell>
        </row>
        <row r="1264">
          <cell r="A1264" t="str">
            <v>JE1121</v>
          </cell>
          <cell r="B1264">
            <v>36433</v>
          </cell>
          <cell r="C1264">
            <v>36433</v>
          </cell>
          <cell r="D1264">
            <v>45</v>
          </cell>
          <cell r="E1264" t="str">
            <v>Vinetrees</v>
          </cell>
          <cell r="F1264" t="str">
            <v>Aylesbury</v>
          </cell>
          <cell r="G1264" t="str">
            <v>Buckinghamshire</v>
          </cell>
          <cell r="H1264" t="str">
            <v>HP22 6BS</v>
          </cell>
          <cell r="I1264">
            <v>58513.947699161014</v>
          </cell>
          <cell r="J1264">
            <v>54967.647838605793</v>
          </cell>
          <cell r="K1264">
            <v>0.01</v>
          </cell>
          <cell r="L1264">
            <v>54417.971360219737</v>
          </cell>
          <cell r="M1264">
            <v>36157796.990332954</v>
          </cell>
        </row>
        <row r="1265">
          <cell r="A1265" t="str">
            <v>JE1767</v>
          </cell>
          <cell r="B1265">
            <v>36433</v>
          </cell>
          <cell r="C1265">
            <v>36433</v>
          </cell>
          <cell r="D1265" t="str">
            <v>White Cottage</v>
          </cell>
          <cell r="E1265" t="str">
            <v>Creephedge Lane</v>
          </cell>
          <cell r="F1265" t="str">
            <v>E. Hanningfield</v>
          </cell>
          <cell r="G1265" t="str">
            <v>Chelmsford, Essex</v>
          </cell>
          <cell r="H1265" t="str">
            <v>CM3 8BP</v>
          </cell>
          <cell r="I1265">
            <v>58597.685697402485</v>
          </cell>
          <cell r="J1265">
            <v>55046.310806650814</v>
          </cell>
          <cell r="K1265">
            <v>0.01</v>
          </cell>
          <cell r="L1265">
            <v>54495.847698584308</v>
          </cell>
          <cell r="M1265">
            <v>36212292.838031538</v>
          </cell>
        </row>
        <row r="1266">
          <cell r="A1266" t="str">
            <v>TR0007</v>
          </cell>
          <cell r="B1266">
            <v>36433</v>
          </cell>
          <cell r="C1266">
            <v>36433</v>
          </cell>
          <cell r="D1266" t="str">
            <v>C/o Mr M A Hutley</v>
          </cell>
          <cell r="E1266" t="str">
            <v>13 Milford Drive</v>
          </cell>
          <cell r="F1266" t="str">
            <v>Bournemouth</v>
          </cell>
          <cell r="G1266" t="str">
            <v>Dorset</v>
          </cell>
          <cell r="H1266" t="str">
            <v>BH11 9HL</v>
          </cell>
          <cell r="I1266">
            <v>58868.988792001328</v>
          </cell>
          <cell r="J1266">
            <v>55301.171289455786</v>
          </cell>
          <cell r="K1266">
            <v>0.01</v>
          </cell>
          <cell r="L1266">
            <v>54748.159576561229</v>
          </cell>
          <cell r="M1266">
            <v>36267040.997608095</v>
          </cell>
        </row>
        <row r="1267">
          <cell r="A1267" t="str">
            <v>JE1109</v>
          </cell>
          <cell r="B1267">
            <v>36433</v>
          </cell>
          <cell r="C1267">
            <v>36433</v>
          </cell>
          <cell r="D1267">
            <v>24</v>
          </cell>
          <cell r="E1267" t="str">
            <v>Broadwalk</v>
          </cell>
          <cell r="F1267" t="str">
            <v>London</v>
          </cell>
          <cell r="G1267">
            <v>0</v>
          </cell>
          <cell r="H1267" t="str">
            <v>E18 2DW</v>
          </cell>
          <cell r="I1267">
            <v>58919.670468412703</v>
          </cell>
          <cell r="J1267">
            <v>55348.781349114957</v>
          </cell>
          <cell r="K1267">
            <v>0.01</v>
          </cell>
          <cell r="L1267">
            <v>54795.293535623809</v>
          </cell>
          <cell r="M1267">
            <v>36321836.291143723</v>
          </cell>
        </row>
        <row r="1268">
          <cell r="A1268" t="str">
            <v>JE2270</v>
          </cell>
          <cell r="B1268">
            <v>36433</v>
          </cell>
          <cell r="C1268">
            <v>36433</v>
          </cell>
          <cell r="D1268" t="str">
            <v>Peppercorn</v>
          </cell>
          <cell r="E1268" t="str">
            <v>Durnstown</v>
          </cell>
          <cell r="F1268" t="str">
            <v>Sway</v>
          </cell>
          <cell r="G1268" t="str">
            <v>Hampshire</v>
          </cell>
          <cell r="H1268" t="str">
            <v>SO41 6AL</v>
          </cell>
          <cell r="I1268">
            <v>58937.540578552347</v>
          </cell>
          <cell r="J1268">
            <v>55365.568422276447</v>
          </cell>
          <cell r="K1268">
            <v>0.01</v>
          </cell>
          <cell r="L1268">
            <v>54811.912738053681</v>
          </cell>
          <cell r="M1268">
            <v>36376648.203881778</v>
          </cell>
        </row>
        <row r="1269">
          <cell r="A1269" t="str">
            <v>JE1159</v>
          </cell>
          <cell r="B1269">
            <v>36433</v>
          </cell>
          <cell r="C1269">
            <v>36433</v>
          </cell>
          <cell r="D1269">
            <v>12</v>
          </cell>
          <cell r="E1269" t="str">
            <v>Princes Close</v>
          </cell>
          <cell r="F1269" t="str">
            <v>South Croydon</v>
          </cell>
          <cell r="G1269" t="str">
            <v>Surrey</v>
          </cell>
          <cell r="H1269" t="str">
            <v>CR2 9BP</v>
          </cell>
          <cell r="I1269">
            <v>59042.864932793542</v>
          </cell>
          <cell r="J1269">
            <v>55464.509482321206</v>
          </cell>
          <cell r="K1269">
            <v>0.01</v>
          </cell>
          <cell r="L1269">
            <v>54909.86438749799</v>
          </cell>
          <cell r="M1269">
            <v>36431558.068269275</v>
          </cell>
        </row>
        <row r="1270">
          <cell r="A1270" t="str">
            <v>JE2395</v>
          </cell>
          <cell r="B1270">
            <v>36433</v>
          </cell>
          <cell r="C1270">
            <v>36433</v>
          </cell>
          <cell r="D1270" t="str">
            <v>22 Woodlands Drive</v>
          </cell>
          <cell r="E1270" t="str">
            <v>Goostrey</v>
          </cell>
          <cell r="F1270" t="str">
            <v>Nr Holmes Chapel</v>
          </cell>
          <cell r="G1270" t="str">
            <v>Crewe</v>
          </cell>
          <cell r="H1270" t="str">
            <v>CW4 8JH</v>
          </cell>
          <cell r="I1270">
            <v>59083.315170722788</v>
          </cell>
          <cell r="J1270">
            <v>55502.508190678978</v>
          </cell>
          <cell r="K1270">
            <v>0.01</v>
          </cell>
          <cell r="L1270">
            <v>54947.48310877219</v>
          </cell>
          <cell r="M1270">
            <v>36486505.551378049</v>
          </cell>
        </row>
        <row r="1271">
          <cell r="A1271" t="str">
            <v>JE0062</v>
          </cell>
          <cell r="B1271">
            <v>36433</v>
          </cell>
          <cell r="C1271">
            <v>36433</v>
          </cell>
          <cell r="D1271" t="str">
            <v>The Grange</v>
          </cell>
          <cell r="E1271" t="str">
            <v>High Howe Lane</v>
          </cell>
          <cell r="F1271" t="str">
            <v>Bournemouth</v>
          </cell>
          <cell r="G1271">
            <v>0</v>
          </cell>
          <cell r="H1271" t="str">
            <v>BH11 9QX</v>
          </cell>
          <cell r="I1271">
            <v>59890.933494098623</v>
          </cell>
          <cell r="J1271">
            <v>56261.179949001737</v>
          </cell>
          <cell r="K1271">
            <v>0.01</v>
          </cell>
          <cell r="L1271">
            <v>55698.568149511717</v>
          </cell>
          <cell r="M1271">
            <v>36542204.119527563</v>
          </cell>
        </row>
        <row r="1272">
          <cell r="A1272" t="str">
            <v>JE1145</v>
          </cell>
          <cell r="B1272">
            <v>36433</v>
          </cell>
          <cell r="C1272">
            <v>36433</v>
          </cell>
          <cell r="D1272" t="str">
            <v>99 Meehan Road</v>
          </cell>
          <cell r="E1272" t="str">
            <v>Greatstone</v>
          </cell>
          <cell r="F1272" t="str">
            <v>New Romney</v>
          </cell>
          <cell r="G1272" t="str">
            <v>Kent</v>
          </cell>
          <cell r="H1272" t="str">
            <v>TN28 8NZ</v>
          </cell>
          <cell r="I1272">
            <v>59945.654769464825</v>
          </cell>
          <cell r="J1272">
            <v>56312.58478343665</v>
          </cell>
          <cell r="K1272">
            <v>0.01</v>
          </cell>
          <cell r="L1272">
            <v>55749.458935602284</v>
          </cell>
          <cell r="M1272">
            <v>36597953.578463167</v>
          </cell>
        </row>
        <row r="1273">
          <cell r="A1273" t="str">
            <v>JE1712</v>
          </cell>
          <cell r="B1273">
            <v>36433</v>
          </cell>
          <cell r="C1273">
            <v>36433</v>
          </cell>
          <cell r="D1273" t="str">
            <v>Coppins</v>
          </cell>
          <cell r="E1273" t="str">
            <v>Hill Road</v>
          </cell>
          <cell r="F1273" t="str">
            <v>Preston</v>
          </cell>
          <cell r="G1273" t="str">
            <v>Lancashire</v>
          </cell>
          <cell r="H1273" t="str">
            <v>PR1 9XH</v>
          </cell>
          <cell r="I1273">
            <v>60032.939401084339</v>
          </cell>
          <cell r="J1273">
            <v>56394.579437382257</v>
          </cell>
          <cell r="K1273">
            <v>0.01</v>
          </cell>
          <cell r="L1273">
            <v>55830.633643008434</v>
          </cell>
          <cell r="M1273">
            <v>36653784.212106176</v>
          </cell>
        </row>
        <row r="1274">
          <cell r="A1274" t="str">
            <v>JE0599</v>
          </cell>
          <cell r="B1274">
            <v>36433</v>
          </cell>
          <cell r="C1274">
            <v>36433</v>
          </cell>
          <cell r="D1274" t="str">
            <v>38 Fauchons Close</v>
          </cell>
          <cell r="E1274" t="str">
            <v>Bearstead</v>
          </cell>
          <cell r="F1274" t="str">
            <v>Maidstone</v>
          </cell>
          <cell r="G1274" t="str">
            <v>Kent</v>
          </cell>
          <cell r="H1274" t="str">
            <v>ME14 4BB</v>
          </cell>
          <cell r="I1274">
            <v>60051.841505577366</v>
          </cell>
          <cell r="J1274">
            <v>56412.335959784796</v>
          </cell>
          <cell r="K1274">
            <v>0.01</v>
          </cell>
          <cell r="L1274">
            <v>55848.212600186947</v>
          </cell>
          <cell r="M1274">
            <v>36709632.424706362</v>
          </cell>
        </row>
        <row r="1275">
          <cell r="A1275" t="str">
            <v>JE1196</v>
          </cell>
          <cell r="B1275">
            <v>36433</v>
          </cell>
          <cell r="C1275">
            <v>36433</v>
          </cell>
          <cell r="D1275">
            <v>10</v>
          </cell>
          <cell r="E1275" t="str">
            <v>Claremont Rise</v>
          </cell>
          <cell r="F1275" t="str">
            <v>Uckfield</v>
          </cell>
          <cell r="G1275" t="str">
            <v>East Sussex</v>
          </cell>
          <cell r="H1275" t="str">
            <v>TN22 2AH</v>
          </cell>
          <cell r="I1275">
            <v>60241.712244729839</v>
          </cell>
          <cell r="J1275">
            <v>56590.69938141288</v>
          </cell>
          <cell r="K1275">
            <v>0.01</v>
          </cell>
          <cell r="L1275">
            <v>56024.792387598747</v>
          </cell>
          <cell r="M1275">
            <v>36765657.217093959</v>
          </cell>
        </row>
        <row r="1276">
          <cell r="A1276" t="str">
            <v>JE0250</v>
          </cell>
          <cell r="B1276">
            <v>36433</v>
          </cell>
          <cell r="C1276">
            <v>36433</v>
          </cell>
          <cell r="D1276">
            <v>4</v>
          </cell>
          <cell r="E1276" t="str">
            <v>Grange Road</v>
          </cell>
          <cell r="F1276" t="str">
            <v>Caterham</v>
          </cell>
          <cell r="G1276" t="str">
            <v>Surrey</v>
          </cell>
          <cell r="H1276" t="str">
            <v>CR3 6SH</v>
          </cell>
          <cell r="I1276">
            <v>60457.212878996077</v>
          </cell>
          <cell r="J1276">
            <v>56793.139371178135</v>
          </cell>
          <cell r="K1276">
            <v>0.01</v>
          </cell>
          <cell r="L1276">
            <v>56225.207977466351</v>
          </cell>
          <cell r="M1276">
            <v>36821882.425071426</v>
          </cell>
        </row>
        <row r="1277">
          <cell r="A1277" t="str">
            <v>JE0102</v>
          </cell>
          <cell r="B1277">
            <v>36433</v>
          </cell>
          <cell r="C1277">
            <v>36433</v>
          </cell>
          <cell r="D1277">
            <v>532</v>
          </cell>
          <cell r="E1277" t="str">
            <v>Haslucks Green Road</v>
          </cell>
          <cell r="F1277">
            <v>0</v>
          </cell>
          <cell r="G1277" t="str">
            <v>West Midlands</v>
          </cell>
          <cell r="H1277" t="str">
            <v>B90 1DS</v>
          </cell>
          <cell r="I1277">
            <v>60481.394341842002</v>
          </cell>
          <cell r="J1277">
            <v>56815.855290821273</v>
          </cell>
          <cell r="K1277">
            <v>0.01</v>
          </cell>
          <cell r="L1277">
            <v>56247.696737913058</v>
          </cell>
          <cell r="M1277">
            <v>36878130.121809341</v>
          </cell>
        </row>
        <row r="1278">
          <cell r="A1278" t="str">
            <v>JE2120</v>
          </cell>
          <cell r="B1278">
            <v>36433</v>
          </cell>
          <cell r="C1278">
            <v>36433</v>
          </cell>
          <cell r="D1278">
            <v>35</v>
          </cell>
          <cell r="E1278" t="str">
            <v>Clifton Street</v>
          </cell>
          <cell r="F1278" t="str">
            <v>Brighton</v>
          </cell>
          <cell r="G1278" t="str">
            <v>East Sussex</v>
          </cell>
          <cell r="H1278" t="str">
            <v>BN1 3PG</v>
          </cell>
          <cell r="I1278">
            <v>60769.291831779534</v>
          </cell>
          <cell r="J1278">
            <v>57086.30444803532</v>
          </cell>
          <cell r="K1278">
            <v>0.01</v>
          </cell>
          <cell r="L1278">
            <v>56515.441403554963</v>
          </cell>
          <cell r="M1278">
            <v>36934645.563212894</v>
          </cell>
        </row>
        <row r="1279">
          <cell r="A1279" t="str">
            <v>JE2325</v>
          </cell>
          <cell r="B1279">
            <v>36433</v>
          </cell>
          <cell r="C1279">
            <v>36433</v>
          </cell>
          <cell r="D1279">
            <v>35</v>
          </cell>
          <cell r="E1279" t="str">
            <v>Titchfield Park Road</v>
          </cell>
          <cell r="F1279" t="str">
            <v>Fareham</v>
          </cell>
          <cell r="G1279" t="str">
            <v>Hampshire</v>
          </cell>
          <cell r="H1279" t="str">
            <v>PO15 5RW</v>
          </cell>
          <cell r="I1279">
            <v>61271.747601018644</v>
          </cell>
          <cell r="J1279">
            <v>57558.30835247205</v>
          </cell>
          <cell r="K1279">
            <v>0.01</v>
          </cell>
          <cell r="L1279">
            <v>56982.725268947332</v>
          </cell>
          <cell r="M1279">
            <v>36991628.288481839</v>
          </cell>
        </row>
        <row r="1280">
          <cell r="A1280" t="str">
            <v>JE0364</v>
          </cell>
          <cell r="B1280">
            <v>36433</v>
          </cell>
          <cell r="C1280">
            <v>36433</v>
          </cell>
          <cell r="D1280">
            <v>302</v>
          </cell>
          <cell r="E1280" t="str">
            <v>Birmingham Road</v>
          </cell>
          <cell r="F1280" t="str">
            <v>Bordesley Redditch</v>
          </cell>
          <cell r="G1280" t="str">
            <v>Worcestershire</v>
          </cell>
          <cell r="H1280" t="str">
            <v>B97 6RJ</v>
          </cell>
          <cell r="I1280">
            <v>61977.22466932355</v>
          </cell>
          <cell r="J1280">
            <v>58221.029234819092</v>
          </cell>
          <cell r="K1280">
            <v>0.01</v>
          </cell>
          <cell r="L1280">
            <v>57638.818942470898</v>
          </cell>
          <cell r="M1280">
            <v>37049267.107424311</v>
          </cell>
        </row>
        <row r="1281">
          <cell r="A1281" t="str">
            <v>JE0873</v>
          </cell>
          <cell r="B1281">
            <v>36433</v>
          </cell>
          <cell r="C1281">
            <v>36433</v>
          </cell>
          <cell r="D1281" t="str">
            <v>Rosebank</v>
          </cell>
          <cell r="E1281" t="str">
            <v>South Branmwith</v>
          </cell>
          <cell r="F1281" t="str">
            <v>Doncaster</v>
          </cell>
          <cell r="G1281" t="str">
            <v>South Yorkshire</v>
          </cell>
          <cell r="H1281" t="str">
            <v>DN7 5SJ</v>
          </cell>
          <cell r="I1281">
            <v>62141.852468285055</v>
          </cell>
          <cell r="J1281">
            <v>58375.679591419292</v>
          </cell>
          <cell r="K1281">
            <v>0.01</v>
          </cell>
          <cell r="L1281">
            <v>57791.922795505096</v>
          </cell>
          <cell r="M1281">
            <v>37107059.030219816</v>
          </cell>
        </row>
        <row r="1282">
          <cell r="A1282" t="str">
            <v>JE1263</v>
          </cell>
          <cell r="B1282">
            <v>36433</v>
          </cell>
          <cell r="C1282">
            <v>36433</v>
          </cell>
          <cell r="D1282" t="str">
            <v>Byeways</v>
          </cell>
          <cell r="E1282" t="str">
            <v>New Thorpe Avenue</v>
          </cell>
          <cell r="F1282" t="str">
            <v>Thorpe Le Soken</v>
          </cell>
          <cell r="G1282" t="str">
            <v>Essex</v>
          </cell>
          <cell r="H1282" t="str">
            <v>CO16 0LR</v>
          </cell>
          <cell r="I1282">
            <v>62363.210983329409</v>
          </cell>
          <cell r="J1282">
            <v>58583.622438885199</v>
          </cell>
          <cell r="K1282">
            <v>0.01</v>
          </cell>
          <cell r="L1282">
            <v>57997.786214496344</v>
          </cell>
          <cell r="M1282">
            <v>37165056.816434309</v>
          </cell>
        </row>
        <row r="1283">
          <cell r="A1283" t="str">
            <v>JE2344</v>
          </cell>
          <cell r="B1283">
            <v>36433</v>
          </cell>
          <cell r="C1283">
            <v>36433</v>
          </cell>
          <cell r="D1283">
            <v>32</v>
          </cell>
          <cell r="E1283" t="str">
            <v>Whiteness Green</v>
          </cell>
          <cell r="F1283" t="str">
            <v>Kingsgate Broadstairs</v>
          </cell>
          <cell r="G1283" t="str">
            <v>Kent</v>
          </cell>
          <cell r="H1283" t="str">
            <v>CT10 3JS</v>
          </cell>
          <cell r="I1283">
            <v>62404.818969732187</v>
          </cell>
          <cell r="J1283">
            <v>58622.708729142352</v>
          </cell>
          <cell r="K1283">
            <v>0.01</v>
          </cell>
          <cell r="L1283">
            <v>58036.481641850929</v>
          </cell>
          <cell r="M1283">
            <v>37223093.29807616</v>
          </cell>
        </row>
        <row r="1284">
          <cell r="A1284" t="str">
            <v>JE0702</v>
          </cell>
          <cell r="B1284">
            <v>36433</v>
          </cell>
          <cell r="C1284">
            <v>36433</v>
          </cell>
          <cell r="D1284">
            <v>5</v>
          </cell>
          <cell r="E1284" t="str">
            <v>Chaucer Road</v>
          </cell>
          <cell r="F1284" t="str">
            <v>Tavistock</v>
          </cell>
          <cell r="G1284" t="str">
            <v>Devon</v>
          </cell>
          <cell r="H1284" t="str">
            <v>PL19 9AJ</v>
          </cell>
          <cell r="I1284">
            <v>62562.034263696805</v>
          </cell>
          <cell r="J1284">
            <v>58770.395823472754</v>
          </cell>
          <cell r="K1284">
            <v>0.01</v>
          </cell>
          <cell r="L1284">
            <v>58182.691865238026</v>
          </cell>
          <cell r="M1284">
            <v>37281275.989941396</v>
          </cell>
        </row>
        <row r="1285">
          <cell r="A1285" t="str">
            <v>JE0749</v>
          </cell>
          <cell r="B1285">
            <v>36433</v>
          </cell>
          <cell r="C1285">
            <v>36433</v>
          </cell>
          <cell r="D1285">
            <v>1</v>
          </cell>
          <cell r="E1285" t="str">
            <v>Breakspears Drive</v>
          </cell>
          <cell r="F1285" t="str">
            <v>Orpington</v>
          </cell>
          <cell r="G1285" t="str">
            <v>Kent</v>
          </cell>
          <cell r="H1285" t="str">
            <v>BR5 2RU</v>
          </cell>
          <cell r="I1285">
            <v>62738.314652861525</v>
          </cell>
          <cell r="J1285">
            <v>58935.992552688091</v>
          </cell>
          <cell r="K1285">
            <v>0.01</v>
          </cell>
          <cell r="L1285">
            <v>58346.632627161212</v>
          </cell>
          <cell r="M1285">
            <v>37339622.622568555</v>
          </cell>
        </row>
        <row r="1286">
          <cell r="A1286" t="str">
            <v>JE1398</v>
          </cell>
          <cell r="B1286">
            <v>36433</v>
          </cell>
          <cell r="C1286">
            <v>36433</v>
          </cell>
          <cell r="D1286">
            <v>15</v>
          </cell>
          <cell r="E1286" t="str">
            <v>Malcolm Road</v>
          </cell>
          <cell r="F1286" t="str">
            <v>Wimbledon</v>
          </cell>
          <cell r="G1286" t="str">
            <v>London</v>
          </cell>
          <cell r="H1286" t="str">
            <v>SW19 4AS</v>
          </cell>
          <cell r="I1286">
            <v>62931.674064837207</v>
          </cell>
          <cell r="J1286">
            <v>59117.633212422821</v>
          </cell>
          <cell r="K1286">
            <v>0.01</v>
          </cell>
          <cell r="L1286">
            <v>58526.456880298596</v>
          </cell>
          <cell r="M1286">
            <v>37398149.079448856</v>
          </cell>
        </row>
        <row r="1287">
          <cell r="A1287" t="str">
            <v>JE0487</v>
          </cell>
          <cell r="B1287">
            <v>36433</v>
          </cell>
          <cell r="C1287">
            <v>36433</v>
          </cell>
          <cell r="D1287">
            <v>42</v>
          </cell>
          <cell r="E1287" t="str">
            <v>Hythe Field Avenue</v>
          </cell>
          <cell r="F1287" t="str">
            <v>Egham</v>
          </cell>
          <cell r="G1287" t="str">
            <v>Surrey</v>
          </cell>
          <cell r="H1287" t="str">
            <v>TW20 8DE</v>
          </cell>
          <cell r="I1287">
            <v>63011.416435682899</v>
          </cell>
          <cell r="J1287">
            <v>59192.542712308175</v>
          </cell>
          <cell r="K1287">
            <v>0.01</v>
          </cell>
          <cell r="L1287">
            <v>58600.617285185093</v>
          </cell>
          <cell r="M1287">
            <v>37456749.696734041</v>
          </cell>
        </row>
        <row r="1288">
          <cell r="A1288" t="str">
            <v>JE1783</v>
          </cell>
          <cell r="B1288">
            <v>36433</v>
          </cell>
          <cell r="C1288">
            <v>36433</v>
          </cell>
          <cell r="D1288">
            <v>15</v>
          </cell>
          <cell r="E1288" t="str">
            <v>Western Road</v>
          </cell>
          <cell r="F1288" t="str">
            <v>Henley-on-Thames</v>
          </cell>
          <cell r="G1288" t="str">
            <v>Oxfordshire</v>
          </cell>
          <cell r="H1288" t="str">
            <v>RG9 1JL</v>
          </cell>
          <cell r="I1288">
            <v>63320.696890860345</v>
          </cell>
          <cell r="J1288">
            <v>59483.078897474872</v>
          </cell>
          <cell r="K1288">
            <v>0.01</v>
          </cell>
          <cell r="L1288">
            <v>58888.24810850012</v>
          </cell>
          <cell r="M1288">
            <v>37515637.94484254</v>
          </cell>
        </row>
        <row r="1289">
          <cell r="A1289" t="str">
            <v>JE0437</v>
          </cell>
          <cell r="B1289">
            <v>36433</v>
          </cell>
          <cell r="C1289">
            <v>36433</v>
          </cell>
          <cell r="D1289">
            <v>287</v>
          </cell>
          <cell r="E1289" t="str">
            <v>Rainham Road</v>
          </cell>
          <cell r="F1289" t="str">
            <v>Rainham</v>
          </cell>
          <cell r="G1289" t="str">
            <v>Essex</v>
          </cell>
          <cell r="H1289" t="str">
            <v>RM13 7SH</v>
          </cell>
          <cell r="I1289">
            <v>64150.331054768751</v>
          </cell>
          <cell r="J1289">
            <v>60262.432202964577</v>
          </cell>
          <cell r="K1289">
            <v>0.01</v>
          </cell>
          <cell r="L1289">
            <v>59659.807880934932</v>
          </cell>
          <cell r="M1289">
            <v>37575297.752723478</v>
          </cell>
        </row>
        <row r="1290">
          <cell r="A1290" t="str">
            <v>JE0120</v>
          </cell>
          <cell r="B1290">
            <v>36433</v>
          </cell>
          <cell r="C1290">
            <v>36433</v>
          </cell>
          <cell r="D1290">
            <v>5</v>
          </cell>
          <cell r="E1290" t="str">
            <v>Dorset Way</v>
          </cell>
          <cell r="F1290" t="str">
            <v>Hillingdon</v>
          </cell>
          <cell r="G1290" t="str">
            <v>Middlesex</v>
          </cell>
          <cell r="H1290" t="str">
            <v>UB10 0JR</v>
          </cell>
          <cell r="I1290">
            <v>64173.518379760084</v>
          </cell>
          <cell r="J1290">
            <v>60284.214235532199</v>
          </cell>
          <cell r="K1290">
            <v>0.01</v>
          </cell>
          <cell r="L1290">
            <v>59681.372093176877</v>
          </cell>
          <cell r="M1290">
            <v>37634979.124816656</v>
          </cell>
        </row>
        <row r="1291">
          <cell r="A1291" t="str">
            <v>JE0316</v>
          </cell>
          <cell r="B1291">
            <v>36433</v>
          </cell>
          <cell r="C1291">
            <v>36433</v>
          </cell>
          <cell r="D1291" t="str">
            <v>Pantiles</v>
          </cell>
          <cell r="E1291" t="str">
            <v>Barham Green</v>
          </cell>
          <cell r="F1291" t="str">
            <v>Ipswich</v>
          </cell>
          <cell r="G1291" t="str">
            <v>Suffolk</v>
          </cell>
          <cell r="H1291" t="str">
            <v>IP6 0QQ</v>
          </cell>
          <cell r="I1291">
            <v>64414.587977882758</v>
          </cell>
          <cell r="J1291">
            <v>60510.673554980771</v>
          </cell>
          <cell r="K1291">
            <v>0.01</v>
          </cell>
          <cell r="L1291">
            <v>59905.566819430962</v>
          </cell>
          <cell r="M1291">
            <v>37694884.691636086</v>
          </cell>
        </row>
        <row r="1292">
          <cell r="A1292" t="str">
            <v>JE0372</v>
          </cell>
          <cell r="B1292">
            <v>36433</v>
          </cell>
          <cell r="C1292">
            <v>36433</v>
          </cell>
          <cell r="D1292" t="str">
            <v>Wheelock</v>
          </cell>
          <cell r="E1292" t="str">
            <v>21 Bridge Drive</v>
          </cell>
          <cell r="F1292" t="str">
            <v>Christleton</v>
          </cell>
          <cell r="G1292" t="str">
            <v>Chester</v>
          </cell>
          <cell r="H1292" t="str">
            <v>CH3 6AW</v>
          </cell>
          <cell r="I1292">
            <v>64508.168866664266</v>
          </cell>
          <cell r="J1292">
            <v>60598.582874745218</v>
          </cell>
          <cell r="K1292">
            <v>0.01</v>
          </cell>
          <cell r="L1292">
            <v>59992.597045997762</v>
          </cell>
          <cell r="M1292">
            <v>37754877.288682081</v>
          </cell>
        </row>
        <row r="1293">
          <cell r="A1293" t="str">
            <v>JE0183</v>
          </cell>
          <cell r="B1293">
            <v>36433</v>
          </cell>
          <cell r="C1293">
            <v>36433</v>
          </cell>
          <cell r="D1293">
            <v>48</v>
          </cell>
          <cell r="E1293" t="str">
            <v>Valley Hill</v>
          </cell>
          <cell r="F1293" t="str">
            <v>Loughton</v>
          </cell>
          <cell r="G1293" t="str">
            <v>Essex</v>
          </cell>
          <cell r="H1293" t="str">
            <v>IG10 3AL</v>
          </cell>
          <cell r="I1293">
            <v>64560.364805558769</v>
          </cell>
          <cell r="J1293">
            <v>60647.615423403688</v>
          </cell>
          <cell r="K1293">
            <v>0.01</v>
          </cell>
          <cell r="L1293">
            <v>60041.139269169653</v>
          </cell>
          <cell r="M1293">
            <v>37814918.427951254</v>
          </cell>
        </row>
        <row r="1294">
          <cell r="A1294" t="str">
            <v>JE0129</v>
          </cell>
          <cell r="B1294">
            <v>36433</v>
          </cell>
          <cell r="C1294">
            <v>36433</v>
          </cell>
          <cell r="D1294">
            <v>85</v>
          </cell>
          <cell r="E1294" t="str">
            <v>Pilgrims Way West Otford</v>
          </cell>
          <cell r="F1294" t="str">
            <v>Sevenoaks</v>
          </cell>
          <cell r="G1294" t="str">
            <v>Kent</v>
          </cell>
          <cell r="H1294" t="str">
            <v>TN14 5JL</v>
          </cell>
          <cell r="I1294">
            <v>64568.573171714823</v>
          </cell>
          <cell r="J1294">
            <v>60655.326312823017</v>
          </cell>
          <cell r="K1294">
            <v>0.01</v>
          </cell>
          <cell r="L1294">
            <v>60048.773049694784</v>
          </cell>
          <cell r="M1294">
            <v>37874967.201000951</v>
          </cell>
        </row>
        <row r="1295">
          <cell r="A1295" t="str">
            <v>JE0745</v>
          </cell>
          <cell r="B1295">
            <v>36433</v>
          </cell>
          <cell r="C1295">
            <v>36433</v>
          </cell>
          <cell r="D1295" t="str">
            <v>The Rise</v>
          </cell>
          <cell r="E1295" t="str">
            <v>Ferry Road</v>
          </cell>
          <cell r="F1295" t="str">
            <v>South Stoke</v>
          </cell>
          <cell r="G1295" t="str">
            <v>Goring-On-Thames</v>
          </cell>
          <cell r="H1295" t="str">
            <v>RG8 0JL</v>
          </cell>
          <cell r="I1295">
            <v>64596.844971060971</v>
          </cell>
          <cell r="J1295">
            <v>60681.884669784544</v>
          </cell>
          <cell r="K1295">
            <v>0.01</v>
          </cell>
          <cell r="L1295">
            <v>60075.065823086697</v>
          </cell>
          <cell r="M1295">
            <v>37935042.266824037</v>
          </cell>
        </row>
        <row r="1296">
          <cell r="A1296" t="str">
            <v>JE0588</v>
          </cell>
          <cell r="B1296">
            <v>36433</v>
          </cell>
          <cell r="C1296">
            <v>36433</v>
          </cell>
          <cell r="D1296">
            <v>5</v>
          </cell>
          <cell r="E1296" t="str">
            <v>Woodfield Road</v>
          </cell>
          <cell r="F1296" t="str">
            <v>Rudgwick Nr Horsham</v>
          </cell>
          <cell r="G1296" t="str">
            <v>West Sussex</v>
          </cell>
          <cell r="H1296" t="str">
            <v>RH12 3EP</v>
          </cell>
          <cell r="I1296">
            <v>64802.421765231855</v>
          </cell>
          <cell r="J1296">
            <v>60875.002264308707</v>
          </cell>
          <cell r="K1296">
            <v>0.01</v>
          </cell>
          <cell r="L1296">
            <v>60266.252241665621</v>
          </cell>
          <cell r="M1296">
            <v>37995308.5190657</v>
          </cell>
        </row>
        <row r="1297">
          <cell r="A1297" t="str">
            <v>JE1290</v>
          </cell>
          <cell r="B1297">
            <v>36433</v>
          </cell>
          <cell r="C1297">
            <v>36433</v>
          </cell>
          <cell r="D1297" t="str">
            <v>Hill Crest</v>
          </cell>
          <cell r="E1297" t="str">
            <v>Fell Lane</v>
          </cell>
          <cell r="F1297" t="str">
            <v>Penrith</v>
          </cell>
          <cell r="G1297" t="str">
            <v>Cumbria</v>
          </cell>
          <cell r="H1297" t="str">
            <v>CA11 8BJ</v>
          </cell>
          <cell r="I1297">
            <v>64944.804130207245</v>
          </cell>
          <cell r="J1297">
            <v>61008.755395043168</v>
          </cell>
          <cell r="K1297">
            <v>0.01</v>
          </cell>
          <cell r="L1297">
            <v>60398.667841092734</v>
          </cell>
          <cell r="M1297">
            <v>38055707.186906792</v>
          </cell>
        </row>
        <row r="1298">
          <cell r="A1298" t="str">
            <v>JE1732</v>
          </cell>
          <cell r="B1298">
            <v>36433</v>
          </cell>
          <cell r="C1298">
            <v>36433</v>
          </cell>
          <cell r="D1298" t="str">
            <v>Craigmore</v>
          </cell>
          <cell r="E1298" t="str">
            <v>Brereton Heath Lane</v>
          </cell>
          <cell r="F1298" t="str">
            <v>Congleton</v>
          </cell>
          <cell r="G1298" t="str">
            <v>Cheshire</v>
          </cell>
          <cell r="H1298" t="str">
            <v>CW12 4SY</v>
          </cell>
          <cell r="I1298">
            <v>64985.040508735634</v>
          </cell>
          <cell r="J1298">
            <v>61046.553205175893</v>
          </cell>
          <cell r="K1298">
            <v>0.01</v>
          </cell>
          <cell r="L1298">
            <v>60436.087673124137</v>
          </cell>
          <cell r="M1298">
            <v>38116143.27457992</v>
          </cell>
        </row>
        <row r="1299">
          <cell r="A1299" t="str">
            <v>JE2398</v>
          </cell>
          <cell r="B1299">
            <v>36433</v>
          </cell>
          <cell r="C1299">
            <v>36433</v>
          </cell>
          <cell r="D1299" t="str">
            <v>12 Rectory Farm Road</v>
          </cell>
          <cell r="E1299" t="str">
            <v>Little Wilbraham</v>
          </cell>
          <cell r="F1299" t="str">
            <v>Cambridge</v>
          </cell>
          <cell r="G1299" t="str">
            <v>Cambridgeshire</v>
          </cell>
          <cell r="H1299" t="str">
            <v>CB1 5LB</v>
          </cell>
          <cell r="I1299">
            <v>65102.961240747602</v>
          </cell>
          <cell r="J1299">
            <v>61157.327226156835</v>
          </cell>
          <cell r="K1299">
            <v>0.01</v>
          </cell>
          <cell r="L1299">
            <v>60545.753953895262</v>
          </cell>
          <cell r="M1299">
            <v>38176689.028533816</v>
          </cell>
        </row>
        <row r="1300">
          <cell r="A1300" t="str">
            <v>JE1012</v>
          </cell>
          <cell r="B1300">
            <v>36433</v>
          </cell>
          <cell r="C1300">
            <v>36433</v>
          </cell>
          <cell r="D1300">
            <v>54</v>
          </cell>
          <cell r="E1300" t="str">
            <v>North View</v>
          </cell>
          <cell r="F1300" t="str">
            <v>Bristol</v>
          </cell>
          <cell r="G1300" t="str">
            <v>Avon</v>
          </cell>
          <cell r="H1300" t="str">
            <v>BS6 7QA</v>
          </cell>
          <cell r="I1300">
            <v>65134.745985730653</v>
          </cell>
          <cell r="J1300">
            <v>61187.185622959092</v>
          </cell>
          <cell r="K1300">
            <v>0.01</v>
          </cell>
          <cell r="L1300">
            <v>60575.313766729501</v>
          </cell>
          <cell r="M1300">
            <v>38237264.342300549</v>
          </cell>
        </row>
        <row r="1301">
          <cell r="A1301" t="str">
            <v>JE1301</v>
          </cell>
          <cell r="B1301">
            <v>36433</v>
          </cell>
          <cell r="C1301">
            <v>36433</v>
          </cell>
          <cell r="D1301">
            <v>38</v>
          </cell>
          <cell r="E1301" t="str">
            <v>Bradford Drive</v>
          </cell>
          <cell r="F1301" t="str">
            <v>Epsom</v>
          </cell>
          <cell r="G1301" t="str">
            <v>Surrey</v>
          </cell>
          <cell r="H1301" t="str">
            <v>KT19 0AH</v>
          </cell>
          <cell r="I1301">
            <v>65418.529425234294</v>
          </cell>
          <cell r="J1301">
            <v>61453.770066129182</v>
          </cell>
          <cell r="K1301">
            <v>0.01</v>
          </cell>
          <cell r="L1301">
            <v>60839.232365467891</v>
          </cell>
          <cell r="M1301">
            <v>38298103.574666016</v>
          </cell>
        </row>
        <row r="1302">
          <cell r="A1302" t="str">
            <v>JE0619</v>
          </cell>
          <cell r="B1302">
            <v>36433</v>
          </cell>
          <cell r="C1302">
            <v>36433</v>
          </cell>
          <cell r="D1302" t="str">
            <v>C/o Captain C Allport</v>
          </cell>
          <cell r="E1302" t="str">
            <v>Le Manoir De Grenouillet</v>
          </cell>
          <cell r="F1302" t="str">
            <v>24320 Gouts-Rossignol</v>
          </cell>
          <cell r="G1302" t="str">
            <v>Perigord, France</v>
          </cell>
          <cell r="H1302" t="str">
            <v>SP6 3RB</v>
          </cell>
          <cell r="I1302">
            <v>65421.863937737326</v>
          </cell>
          <cell r="J1302">
            <v>61456.902486965366</v>
          </cell>
          <cell r="K1302">
            <v>0.01</v>
          </cell>
          <cell r="L1302">
            <v>60842.33346209571</v>
          </cell>
          <cell r="M1302">
            <v>38358945.908128113</v>
          </cell>
        </row>
        <row r="1303">
          <cell r="A1303" t="str">
            <v>JE2288</v>
          </cell>
          <cell r="B1303">
            <v>36433</v>
          </cell>
          <cell r="C1303">
            <v>36433</v>
          </cell>
          <cell r="D1303">
            <v>21</v>
          </cell>
          <cell r="E1303" t="str">
            <v>Layters Avenue</v>
          </cell>
          <cell r="F1303" t="str">
            <v>Gerrards Cross</v>
          </cell>
          <cell r="G1303" t="str">
            <v>Buckinghamshire</v>
          </cell>
          <cell r="H1303" t="str">
            <v>SL9 9HP</v>
          </cell>
          <cell r="I1303">
            <v>65476.287051356085</v>
          </cell>
          <cell r="J1303">
            <v>61508.027230061773</v>
          </cell>
          <cell r="K1303">
            <v>0.01</v>
          </cell>
          <cell r="L1303">
            <v>60892.946957761153</v>
          </cell>
          <cell r="M1303">
            <v>38419838.855085872</v>
          </cell>
        </row>
        <row r="1304">
          <cell r="A1304" t="str">
            <v>JE0764</v>
          </cell>
          <cell r="B1304">
            <v>36433</v>
          </cell>
          <cell r="C1304">
            <v>36433</v>
          </cell>
          <cell r="D1304">
            <v>10</v>
          </cell>
          <cell r="E1304" t="str">
            <v>Station Road</v>
          </cell>
          <cell r="F1304">
            <v>0</v>
          </cell>
          <cell r="G1304" t="str">
            <v>Berkshire</v>
          </cell>
          <cell r="H1304" t="str">
            <v>RG17 9UP</v>
          </cell>
          <cell r="I1304">
            <v>66009.14725335571</v>
          </cell>
          <cell r="J1304">
            <v>62008.592874364454</v>
          </cell>
          <cell r="K1304">
            <v>0.01</v>
          </cell>
          <cell r="L1304">
            <v>61388.506945620808</v>
          </cell>
          <cell r="M1304">
            <v>38481227.36203149</v>
          </cell>
        </row>
        <row r="1305">
          <cell r="A1305" t="str">
            <v>JE1338</v>
          </cell>
          <cell r="B1305">
            <v>36433</v>
          </cell>
          <cell r="C1305">
            <v>36433</v>
          </cell>
          <cell r="D1305">
            <v>83</v>
          </cell>
          <cell r="E1305" t="str">
            <v>Hulme Hall Road</v>
          </cell>
          <cell r="F1305" t="str">
            <v>Cheadle</v>
          </cell>
          <cell r="G1305" t="str">
            <v>Cheshire</v>
          </cell>
          <cell r="H1305" t="str">
            <v>SK8 6LF</v>
          </cell>
          <cell r="I1305">
            <v>66015.254240479087</v>
          </cell>
          <cell r="J1305">
            <v>62014.329741056106</v>
          </cell>
          <cell r="K1305">
            <v>0.01</v>
          </cell>
          <cell r="L1305">
            <v>61394.186443645543</v>
          </cell>
          <cell r="M1305">
            <v>38542621.548475139</v>
          </cell>
        </row>
        <row r="1306">
          <cell r="A1306" t="str">
            <v>JE0770</v>
          </cell>
          <cell r="B1306">
            <v>36433</v>
          </cell>
          <cell r="C1306">
            <v>36433</v>
          </cell>
          <cell r="D1306" t="str">
            <v>Roundhayes</v>
          </cell>
          <cell r="E1306" t="str">
            <v>Sidmouth Road</v>
          </cell>
          <cell r="F1306" t="str">
            <v>Aylesbeare  Exeter</v>
          </cell>
          <cell r="G1306" t="str">
            <v>Devon</v>
          </cell>
          <cell r="H1306" t="str">
            <v>EX5 2JJ</v>
          </cell>
          <cell r="I1306">
            <v>66249.235736232382</v>
          </cell>
          <cell r="J1306">
            <v>62234.130540097089</v>
          </cell>
          <cell r="K1306">
            <v>0.01</v>
          </cell>
          <cell r="L1306">
            <v>61611.789234696116</v>
          </cell>
          <cell r="M1306">
            <v>38604233.337709837</v>
          </cell>
        </row>
        <row r="1307">
          <cell r="A1307" t="str">
            <v>JE0390</v>
          </cell>
          <cell r="B1307">
            <v>36433</v>
          </cell>
          <cell r="C1307">
            <v>36433</v>
          </cell>
          <cell r="D1307">
            <v>233</v>
          </cell>
          <cell r="E1307" t="str">
            <v>Kings Road</v>
          </cell>
          <cell r="F1307" t="str">
            <v>Kingston upon Thames</v>
          </cell>
          <cell r="G1307" t="str">
            <v>Surrey</v>
          </cell>
          <cell r="H1307" t="str">
            <v>KT2 5JH</v>
          </cell>
          <cell r="I1307">
            <v>66535.070225744901</v>
          </cell>
          <cell r="J1307">
            <v>62502.641727214905</v>
          </cell>
          <cell r="K1307">
            <v>0.01</v>
          </cell>
          <cell r="L1307">
            <v>61877.615309942754</v>
          </cell>
          <cell r="M1307">
            <v>38666110.953019783</v>
          </cell>
        </row>
        <row r="1308">
          <cell r="A1308" t="str">
            <v>JE0156</v>
          </cell>
          <cell r="B1308">
            <v>36433</v>
          </cell>
          <cell r="C1308">
            <v>36433</v>
          </cell>
          <cell r="D1308" t="str">
            <v>St Arvans</v>
          </cell>
          <cell r="E1308" t="str">
            <v>Chepstow</v>
          </cell>
          <cell r="F1308" t="str">
            <v>Monmouthshire</v>
          </cell>
          <cell r="G1308">
            <v>0</v>
          </cell>
          <cell r="H1308" t="str">
            <v>NP16 6EZ</v>
          </cell>
          <cell r="I1308">
            <v>66918.533563401492</v>
          </cell>
          <cell r="J1308">
            <v>62862.864862589275</v>
          </cell>
          <cell r="K1308">
            <v>0.01</v>
          </cell>
          <cell r="L1308">
            <v>62234.236213963384</v>
          </cell>
          <cell r="M1308">
            <v>38728345.189233743</v>
          </cell>
        </row>
        <row r="1309">
          <cell r="A1309" t="str">
            <v>JE0410</v>
          </cell>
          <cell r="B1309">
            <v>36433</v>
          </cell>
          <cell r="C1309">
            <v>36433</v>
          </cell>
          <cell r="D1309">
            <v>21</v>
          </cell>
          <cell r="E1309" t="str">
            <v>Percy Road</v>
          </cell>
          <cell r="F1309" t="str">
            <v>London</v>
          </cell>
          <cell r="G1309">
            <v>0</v>
          </cell>
          <cell r="H1309" t="str">
            <v>E11 1AJ</v>
          </cell>
          <cell r="I1309">
            <v>66945.084558104645</v>
          </cell>
          <cell r="J1309">
            <v>62887.806706098301</v>
          </cell>
          <cell r="K1309">
            <v>0.01</v>
          </cell>
          <cell r="L1309">
            <v>62258.928639037316</v>
          </cell>
          <cell r="M1309">
            <v>38790604.117872782</v>
          </cell>
        </row>
        <row r="1310">
          <cell r="A1310" t="str">
            <v>JE0532</v>
          </cell>
          <cell r="B1310">
            <v>36433</v>
          </cell>
          <cell r="C1310">
            <v>36433</v>
          </cell>
          <cell r="D1310" t="str">
            <v>The Baulk House</v>
          </cell>
          <cell r="E1310" t="str">
            <v>Higher Rads End</v>
          </cell>
          <cell r="F1310" t="str">
            <v>Eversholt</v>
          </cell>
          <cell r="G1310" t="str">
            <v>Milton Keynes</v>
          </cell>
          <cell r="H1310" t="str">
            <v>MK17 9ED</v>
          </cell>
          <cell r="I1310">
            <v>67061.014969075492</v>
          </cell>
          <cell r="J1310">
            <v>62996.711031555766</v>
          </cell>
          <cell r="K1310">
            <v>0.01</v>
          </cell>
          <cell r="L1310">
            <v>62366.74392124021</v>
          </cell>
          <cell r="M1310">
            <v>38852970.861794025</v>
          </cell>
        </row>
        <row r="1311">
          <cell r="A1311" t="str">
            <v>JE0011</v>
          </cell>
          <cell r="B1311">
            <v>36433</v>
          </cell>
          <cell r="C1311">
            <v>36433</v>
          </cell>
          <cell r="D1311">
            <v>8</v>
          </cell>
          <cell r="E1311" t="str">
            <v>Oak Tree Lane</v>
          </cell>
          <cell r="F1311" t="str">
            <v>Alcester</v>
          </cell>
          <cell r="G1311" t="str">
            <v>Warwickshire</v>
          </cell>
          <cell r="H1311" t="str">
            <v>B49 5LH</v>
          </cell>
          <cell r="I1311">
            <v>67409.541492007236</v>
          </cell>
          <cell r="J1311">
            <v>63324.114734915878</v>
          </cell>
          <cell r="K1311">
            <v>0.01</v>
          </cell>
          <cell r="L1311">
            <v>62690.873587566719</v>
          </cell>
          <cell r="M1311">
            <v>38915661.735381588</v>
          </cell>
        </row>
        <row r="1312">
          <cell r="A1312" t="str">
            <v>JE0404</v>
          </cell>
          <cell r="B1312">
            <v>36433</v>
          </cell>
          <cell r="C1312">
            <v>36433</v>
          </cell>
          <cell r="D1312">
            <v>3</v>
          </cell>
          <cell r="E1312" t="str">
            <v>Kenwood Avenue</v>
          </cell>
          <cell r="F1312" t="str">
            <v>Sheffield</v>
          </cell>
          <cell r="G1312" t="str">
            <v>South Yorkshire</v>
          </cell>
          <cell r="H1312" t="str">
            <v>S7 1NN</v>
          </cell>
          <cell r="I1312">
            <v>67595.089846024392</v>
          </cell>
          <cell r="J1312">
            <v>63498.417734144125</v>
          </cell>
          <cell r="K1312">
            <v>0.01</v>
          </cell>
          <cell r="L1312">
            <v>62863.43355680268</v>
          </cell>
          <cell r="M1312">
            <v>38978525.168938391</v>
          </cell>
        </row>
        <row r="1313">
          <cell r="A1313" t="str">
            <v>JE2352</v>
          </cell>
          <cell r="B1313">
            <v>36433</v>
          </cell>
          <cell r="C1313">
            <v>36433</v>
          </cell>
          <cell r="D1313">
            <v>23</v>
          </cell>
          <cell r="E1313" t="str">
            <v>Sunmead Close</v>
          </cell>
          <cell r="F1313" t="str">
            <v>Surrey</v>
          </cell>
          <cell r="G1313" t="str">
            <v>Surrey</v>
          </cell>
          <cell r="H1313" t="str">
            <v>KT22 9AP</v>
          </cell>
          <cell r="I1313">
            <v>67698.718177062765</v>
          </cell>
          <cell r="J1313">
            <v>63595.765560271073</v>
          </cell>
          <cell r="K1313">
            <v>0.01</v>
          </cell>
          <cell r="L1313">
            <v>62959.807904668363</v>
          </cell>
          <cell r="M1313">
            <v>39041484.976843059</v>
          </cell>
        </row>
        <row r="1314">
          <cell r="A1314" t="str">
            <v>JE0211</v>
          </cell>
          <cell r="B1314">
            <v>36433</v>
          </cell>
          <cell r="C1314">
            <v>36433</v>
          </cell>
          <cell r="D1314" t="str">
            <v>Byways</v>
          </cell>
          <cell r="E1314" t="str">
            <v>Tabernacle Road, Llanvaches</v>
          </cell>
          <cell r="F1314" t="str">
            <v>Near Newport</v>
          </cell>
          <cell r="G1314" t="str">
            <v>Gwent</v>
          </cell>
          <cell r="H1314" t="str">
            <v>NP6 3BL</v>
          </cell>
          <cell r="I1314">
            <v>67722.437046845938</v>
          </cell>
          <cell r="J1314">
            <v>63618.04692279466</v>
          </cell>
          <cell r="K1314">
            <v>0.01</v>
          </cell>
          <cell r="L1314">
            <v>62981.866453566712</v>
          </cell>
          <cell r="M1314">
            <v>39104466.843296625</v>
          </cell>
        </row>
        <row r="1315">
          <cell r="A1315" t="str">
            <v>JE0429</v>
          </cell>
          <cell r="B1315">
            <v>36433</v>
          </cell>
          <cell r="C1315">
            <v>36433</v>
          </cell>
          <cell r="D1315">
            <v>48</v>
          </cell>
          <cell r="E1315" t="str">
            <v>Tattersall Gardens</v>
          </cell>
          <cell r="F1315" t="str">
            <v>Leigh-on-Sea</v>
          </cell>
          <cell r="G1315" t="str">
            <v>Essex</v>
          </cell>
          <cell r="H1315" t="str">
            <v>SS9 2QT</v>
          </cell>
          <cell r="I1315">
            <v>67910.093396970391</v>
          </cell>
          <cell r="J1315">
            <v>63794.33016079037</v>
          </cell>
          <cell r="K1315">
            <v>0.01</v>
          </cell>
          <cell r="L1315">
            <v>63156.386859182465</v>
          </cell>
          <cell r="M1315">
            <v>39167623.230155811</v>
          </cell>
        </row>
        <row r="1316">
          <cell r="A1316" t="str">
            <v>JE0737</v>
          </cell>
          <cell r="B1316">
            <v>36433</v>
          </cell>
          <cell r="C1316">
            <v>36433</v>
          </cell>
          <cell r="D1316" t="str">
            <v>Clover Bank</v>
          </cell>
          <cell r="E1316" t="str">
            <v>Llanfair Dyffryn Clwyd</v>
          </cell>
          <cell r="F1316" t="str">
            <v>Ruthin</v>
          </cell>
          <cell r="G1316" t="str">
            <v>Clwyd</v>
          </cell>
          <cell r="H1316" t="str">
            <v>LL15 2EN</v>
          </cell>
          <cell r="I1316">
            <v>68059.586689768461</v>
          </cell>
          <cell r="J1316">
            <v>63934.763254024918</v>
          </cell>
          <cell r="K1316">
            <v>0.01</v>
          </cell>
          <cell r="L1316">
            <v>63295.415621484666</v>
          </cell>
          <cell r="M1316">
            <v>39230918.645777293</v>
          </cell>
        </row>
        <row r="1317">
          <cell r="A1317" t="str">
            <v>JE1369</v>
          </cell>
          <cell r="B1317">
            <v>36433</v>
          </cell>
          <cell r="C1317">
            <v>36433</v>
          </cell>
          <cell r="D1317" t="str">
            <v>14 Stockton Drive</v>
          </cell>
          <cell r="E1317" t="str">
            <v>Chinley</v>
          </cell>
          <cell r="F1317" t="str">
            <v>High Peak</v>
          </cell>
          <cell r="G1317" t="str">
            <v>Derbyshire</v>
          </cell>
          <cell r="H1317" t="str">
            <v>SK23 6DG</v>
          </cell>
          <cell r="I1317">
            <v>68103.778319930338</v>
          </cell>
          <cell r="J1317">
            <v>63976.276603570921</v>
          </cell>
          <cell r="K1317">
            <v>0.01</v>
          </cell>
          <cell r="L1317">
            <v>63336.513837535211</v>
          </cell>
          <cell r="M1317">
            <v>39294255.159614831</v>
          </cell>
        </row>
        <row r="1318">
          <cell r="A1318" t="str">
            <v>JE1869</v>
          </cell>
          <cell r="B1318">
            <v>36433</v>
          </cell>
          <cell r="C1318">
            <v>36433</v>
          </cell>
          <cell r="D1318">
            <v>8</v>
          </cell>
          <cell r="E1318" t="str">
            <v>Oakwood Gardens</v>
          </cell>
          <cell r="F1318" t="str">
            <v>Orpington</v>
          </cell>
          <cell r="G1318" t="str">
            <v>Kent</v>
          </cell>
          <cell r="H1318" t="str">
            <v>BR6 8JL</v>
          </cell>
          <cell r="I1318">
            <v>68729.760417599609</v>
          </cell>
          <cell r="J1318">
            <v>64564.32039229053</v>
          </cell>
          <cell r="K1318">
            <v>0.01</v>
          </cell>
          <cell r="L1318">
            <v>63918.677188367627</v>
          </cell>
          <cell r="M1318">
            <v>39358173.836803198</v>
          </cell>
        </row>
        <row r="1319">
          <cell r="A1319" t="str">
            <v>JE0738</v>
          </cell>
          <cell r="B1319">
            <v>36433</v>
          </cell>
          <cell r="C1319">
            <v>36433</v>
          </cell>
          <cell r="D1319" t="str">
            <v>Mehala</v>
          </cell>
          <cell r="E1319" t="str">
            <v>Foxhole Lane</v>
          </cell>
          <cell r="F1319" t="str">
            <v>Matfield</v>
          </cell>
          <cell r="G1319">
            <v>0</v>
          </cell>
          <cell r="H1319" t="str">
            <v>TN12 7EP</v>
          </cell>
          <cell r="I1319">
            <v>68844.506117643585</v>
          </cell>
          <cell r="J1319">
            <v>64672.111807483358</v>
          </cell>
          <cell r="K1319">
            <v>0.01</v>
          </cell>
          <cell r="L1319">
            <v>64025.390689408523</v>
          </cell>
          <cell r="M1319">
            <v>39422199.227492608</v>
          </cell>
        </row>
        <row r="1320">
          <cell r="A1320" t="str">
            <v>JE0391</v>
          </cell>
          <cell r="B1320">
            <v>36433</v>
          </cell>
          <cell r="C1320">
            <v>36433</v>
          </cell>
          <cell r="D1320" t="str">
            <v>Whispers</v>
          </cell>
          <cell r="E1320" t="str">
            <v>Downlea</v>
          </cell>
          <cell r="F1320" t="str">
            <v>Tavistock</v>
          </cell>
          <cell r="G1320" t="str">
            <v>Devon</v>
          </cell>
          <cell r="H1320" t="str">
            <v>PL19 9AW</v>
          </cell>
          <cell r="I1320">
            <v>69038.955823485376</v>
          </cell>
          <cell r="J1320">
            <v>64854.776682668082</v>
          </cell>
          <cell r="K1320">
            <v>0.01</v>
          </cell>
          <cell r="L1320">
            <v>64206.228915841399</v>
          </cell>
          <cell r="M1320">
            <v>39486405.456408449</v>
          </cell>
        </row>
        <row r="1321">
          <cell r="A1321" t="str">
            <v>JE0998</v>
          </cell>
          <cell r="B1321">
            <v>36433</v>
          </cell>
          <cell r="C1321">
            <v>36433</v>
          </cell>
          <cell r="D1321">
            <v>34</v>
          </cell>
          <cell r="E1321" t="str">
            <v>Chipstead Way</v>
          </cell>
          <cell r="F1321" t="str">
            <v>Banstead</v>
          </cell>
          <cell r="G1321" t="str">
            <v>Surrey</v>
          </cell>
          <cell r="H1321" t="str">
            <v>SM7 3JP</v>
          </cell>
          <cell r="I1321">
            <v>69095.020861687313</v>
          </cell>
          <cell r="J1321">
            <v>64907.443839766871</v>
          </cell>
          <cell r="K1321">
            <v>0.01</v>
          </cell>
          <cell r="L1321">
            <v>64258.3694013692</v>
          </cell>
          <cell r="M1321">
            <v>39550663.825809814</v>
          </cell>
        </row>
        <row r="1322">
          <cell r="A1322" t="str">
            <v>JE0252</v>
          </cell>
          <cell r="B1322">
            <v>36433</v>
          </cell>
          <cell r="C1322">
            <v>36433</v>
          </cell>
          <cell r="D1322" t="str">
            <v>South Lodge East</v>
          </cell>
          <cell r="E1322" t="str">
            <v>Undercliff</v>
          </cell>
          <cell r="F1322" t="str">
            <v>Folkestone</v>
          </cell>
          <cell r="G1322" t="str">
            <v>Kent</v>
          </cell>
          <cell r="H1322" t="str">
            <v>CT20 3AT</v>
          </cell>
          <cell r="I1322">
            <v>69136.745340486756</v>
          </cell>
          <cell r="J1322">
            <v>64946.639562275428</v>
          </cell>
          <cell r="K1322">
            <v>0.01</v>
          </cell>
          <cell r="L1322">
            <v>64297.173166652676</v>
          </cell>
          <cell r="M1322">
            <v>39614960.998976469</v>
          </cell>
        </row>
        <row r="1323">
          <cell r="A1323" t="str">
            <v>JE2182</v>
          </cell>
          <cell r="B1323">
            <v>36433</v>
          </cell>
          <cell r="C1323">
            <v>36433</v>
          </cell>
          <cell r="D1323">
            <v>238</v>
          </cell>
          <cell r="E1323" t="str">
            <v>Worplesdon Road</v>
          </cell>
          <cell r="F1323" t="str">
            <v>Guildford</v>
          </cell>
          <cell r="G1323" t="str">
            <v>Surrey</v>
          </cell>
          <cell r="H1323" t="str">
            <v>GU2 6UY</v>
          </cell>
          <cell r="I1323">
            <v>69177.995557613918</v>
          </cell>
          <cell r="J1323">
            <v>64985.389766243366</v>
          </cell>
          <cell r="K1323">
            <v>0.01</v>
          </cell>
          <cell r="L1323">
            <v>64335.535868580933</v>
          </cell>
          <cell r="M1323">
            <v>39679296.534845047</v>
          </cell>
        </row>
        <row r="1324">
          <cell r="A1324" t="str">
            <v>JE0302</v>
          </cell>
          <cell r="B1324">
            <v>36433</v>
          </cell>
          <cell r="C1324">
            <v>36433</v>
          </cell>
          <cell r="D1324">
            <v>17</v>
          </cell>
          <cell r="E1324" t="str">
            <v>Beechwood Close</v>
          </cell>
          <cell r="F1324" t="str">
            <v>Ascot</v>
          </cell>
          <cell r="G1324" t="str">
            <v>Berkshire</v>
          </cell>
          <cell r="H1324" t="str">
            <v>SL5 8QJ</v>
          </cell>
          <cell r="I1324">
            <v>70007.232197835532</v>
          </cell>
          <cell r="J1324">
            <v>65764.369640390956</v>
          </cell>
          <cell r="K1324">
            <v>0.01</v>
          </cell>
          <cell r="L1324">
            <v>65106.725943987047</v>
          </cell>
          <cell r="M1324">
            <v>39744403.260789037</v>
          </cell>
        </row>
        <row r="1325">
          <cell r="A1325" t="str">
            <v>JE0422</v>
          </cell>
          <cell r="B1325">
            <v>36433</v>
          </cell>
          <cell r="C1325">
            <v>36433</v>
          </cell>
          <cell r="D1325" t="str">
            <v>30 Westwood Green</v>
          </cell>
          <cell r="E1325" t="str">
            <v>Cookham</v>
          </cell>
          <cell r="F1325" t="str">
            <v>Maidenhead</v>
          </cell>
          <cell r="G1325" t="str">
            <v>Berkshire</v>
          </cell>
          <cell r="H1325" t="str">
            <v>SL6 9DD</v>
          </cell>
          <cell r="I1325">
            <v>70505.955055771454</v>
          </cell>
          <cell r="J1325">
            <v>66232.866870573169</v>
          </cell>
          <cell r="K1325">
            <v>0.01</v>
          </cell>
          <cell r="L1325">
            <v>65570.538201867443</v>
          </cell>
          <cell r="M1325">
            <v>39809973.798990905</v>
          </cell>
        </row>
        <row r="1326">
          <cell r="A1326" t="str">
            <v>JE1771</v>
          </cell>
          <cell r="B1326">
            <v>36433</v>
          </cell>
          <cell r="C1326">
            <v>36433</v>
          </cell>
          <cell r="D1326" t="str">
            <v>1 The Mews</v>
          </cell>
          <cell r="E1326" t="str">
            <v>Lydiard Millicent</v>
          </cell>
          <cell r="F1326" t="str">
            <v>Swindon</v>
          </cell>
          <cell r="G1326" t="str">
            <v>Wiltshire</v>
          </cell>
          <cell r="H1326" t="str">
            <v>SN5 9NQ</v>
          </cell>
          <cell r="I1326">
            <v>71785.480227740816</v>
          </cell>
          <cell r="J1326">
            <v>67434.845062423192</v>
          </cell>
          <cell r="K1326">
            <v>0.01</v>
          </cell>
          <cell r="L1326">
            <v>66760.496611798953</v>
          </cell>
          <cell r="M1326">
            <v>39876734.295602702</v>
          </cell>
        </row>
        <row r="1327">
          <cell r="A1327" t="str">
            <v>JE0647</v>
          </cell>
          <cell r="B1327">
            <v>36433</v>
          </cell>
          <cell r="C1327">
            <v>36433</v>
          </cell>
          <cell r="D1327">
            <v>78</v>
          </cell>
          <cell r="E1327" t="str">
            <v>Hunter Avenue</v>
          </cell>
          <cell r="F1327" t="str">
            <v>Brentwood</v>
          </cell>
          <cell r="G1327" t="str">
            <v>Essex</v>
          </cell>
          <cell r="H1327" t="str">
            <v>CM15 8PG</v>
          </cell>
          <cell r="I1327">
            <v>72078.41383250161</v>
          </cell>
          <cell r="J1327">
            <v>67710.025115380296</v>
          </cell>
          <cell r="K1327">
            <v>0.01</v>
          </cell>
          <cell r="L1327">
            <v>67032.924864226487</v>
          </cell>
          <cell r="M1327">
            <v>39943767.220466927</v>
          </cell>
        </row>
        <row r="1328">
          <cell r="A1328" t="str">
            <v>JE1162</v>
          </cell>
          <cell r="B1328">
            <v>36433</v>
          </cell>
          <cell r="C1328">
            <v>36433</v>
          </cell>
          <cell r="D1328">
            <v>17</v>
          </cell>
          <cell r="E1328" t="str">
            <v>Fleming Close</v>
          </cell>
          <cell r="F1328" t="str">
            <v>Farnborough</v>
          </cell>
          <cell r="G1328" t="str">
            <v>Hampshire</v>
          </cell>
          <cell r="H1328" t="str">
            <v>GU14 8BT</v>
          </cell>
          <cell r="I1328">
            <v>72256.447965685395</v>
          </cell>
          <cell r="J1328">
            <v>67877.269301098393</v>
          </cell>
          <cell r="K1328">
            <v>0.01</v>
          </cell>
          <cell r="L1328">
            <v>67198.496608087415</v>
          </cell>
          <cell r="M1328">
            <v>40010965.717075013</v>
          </cell>
        </row>
        <row r="1329">
          <cell r="A1329" t="str">
            <v>JE1055</v>
          </cell>
          <cell r="B1329">
            <v>36433</v>
          </cell>
          <cell r="C1329">
            <v>36433</v>
          </cell>
          <cell r="D1329">
            <v>141</v>
          </cell>
          <cell r="E1329" t="str">
            <v>Cressex Road</v>
          </cell>
          <cell r="F1329" t="str">
            <v>High Wycombe</v>
          </cell>
          <cell r="G1329" t="str">
            <v>Buckinghamshire</v>
          </cell>
          <cell r="H1329" t="str">
            <v>HP12 4PZ</v>
          </cell>
          <cell r="I1329">
            <v>72514.449284559523</v>
          </cell>
          <cell r="J1329">
            <v>68119.634176404405</v>
          </cell>
          <cell r="K1329">
            <v>0.01</v>
          </cell>
          <cell r="L1329">
            <v>67438.437834640354</v>
          </cell>
          <cell r="M1329">
            <v>40078404.154909655</v>
          </cell>
        </row>
        <row r="1330">
          <cell r="A1330" t="str">
            <v>JE2275</v>
          </cell>
          <cell r="B1330">
            <v>36433</v>
          </cell>
          <cell r="C1330">
            <v>36433</v>
          </cell>
          <cell r="D1330">
            <v>22</v>
          </cell>
          <cell r="E1330" t="str">
            <v>Park Hill</v>
          </cell>
          <cell r="F1330" t="str">
            <v>Clapham</v>
          </cell>
          <cell r="G1330" t="str">
            <v>London</v>
          </cell>
          <cell r="H1330" t="str">
            <v>SW4 9PB</v>
          </cell>
          <cell r="I1330">
            <v>72665.03133109046</v>
          </cell>
          <cell r="J1330">
            <v>68261.090038297101</v>
          </cell>
          <cell r="K1330">
            <v>0.01</v>
          </cell>
          <cell r="L1330">
            <v>67578.479137914124</v>
          </cell>
          <cell r="M1330">
            <v>40145982.634047568</v>
          </cell>
        </row>
        <row r="1331">
          <cell r="A1331" t="str">
            <v>JE0476</v>
          </cell>
          <cell r="B1331">
            <v>36433</v>
          </cell>
          <cell r="C1331">
            <v>36433</v>
          </cell>
          <cell r="D1331">
            <v>7</v>
          </cell>
          <cell r="E1331" t="str">
            <v>Countess Gardens</v>
          </cell>
          <cell r="F1331" t="str">
            <v>Bournemouth</v>
          </cell>
          <cell r="G1331">
            <v>0</v>
          </cell>
          <cell r="H1331" t="str">
            <v>BH7 7RR</v>
          </cell>
          <cell r="I1331">
            <v>72873.211090884361</v>
          </cell>
          <cell r="J1331">
            <v>68456.652842951982</v>
          </cell>
          <cell r="K1331">
            <v>0.01</v>
          </cell>
          <cell r="L1331">
            <v>67772.086314522458</v>
          </cell>
          <cell r="M1331">
            <v>40213754.72036209</v>
          </cell>
        </row>
        <row r="1332">
          <cell r="A1332" t="str">
            <v>JE0242</v>
          </cell>
          <cell r="B1332">
            <v>36433</v>
          </cell>
          <cell r="C1332">
            <v>36433</v>
          </cell>
          <cell r="D1332">
            <v>85</v>
          </cell>
          <cell r="E1332" t="str">
            <v>Consfield Avenue</v>
          </cell>
          <cell r="F1332" t="str">
            <v>New Malden</v>
          </cell>
          <cell r="G1332" t="str">
            <v>Surrey</v>
          </cell>
          <cell r="H1332" t="str">
            <v>KT3 6HE</v>
          </cell>
          <cell r="I1332">
            <v>73078.192017456284</v>
          </cell>
          <cell r="J1332">
            <v>68649.210683065001</v>
          </cell>
          <cell r="K1332">
            <v>0.01</v>
          </cell>
          <cell r="L1332">
            <v>67962.718576234343</v>
          </cell>
          <cell r="M1332">
            <v>40281717.438938327</v>
          </cell>
        </row>
        <row r="1333">
          <cell r="A1333" t="str">
            <v>JE0400</v>
          </cell>
          <cell r="B1333">
            <v>36433</v>
          </cell>
          <cell r="C1333">
            <v>36433</v>
          </cell>
          <cell r="D1333">
            <v>10</v>
          </cell>
          <cell r="E1333" t="str">
            <v>Sandy Lane</v>
          </cell>
          <cell r="F1333" t="str">
            <v>Westerham</v>
          </cell>
          <cell r="G1333" t="str">
            <v>Kent</v>
          </cell>
          <cell r="H1333" t="str">
            <v>TN16 1EB</v>
          </cell>
          <cell r="I1333">
            <v>73206.42210547335</v>
          </cell>
          <cell r="J1333">
            <v>68769.669250596184</v>
          </cell>
          <cell r="K1333">
            <v>0.01</v>
          </cell>
          <cell r="L1333">
            <v>68081.972558090216</v>
          </cell>
          <cell r="M1333">
            <v>40349799.411496416</v>
          </cell>
        </row>
        <row r="1334">
          <cell r="A1334" t="str">
            <v>JE0587</v>
          </cell>
          <cell r="B1334">
            <v>36433</v>
          </cell>
          <cell r="C1334">
            <v>36433</v>
          </cell>
          <cell r="D1334">
            <v>27</v>
          </cell>
          <cell r="E1334" t="str">
            <v>Grenehurst Way</v>
          </cell>
          <cell r="F1334" t="str">
            <v>Petersfield</v>
          </cell>
          <cell r="G1334" t="str">
            <v>Hampshire</v>
          </cell>
          <cell r="H1334" t="str">
            <v>GU31 4AZ</v>
          </cell>
          <cell r="I1334">
            <v>73718.24331529699</v>
          </cell>
          <cell r="J1334">
            <v>69250.470993157782</v>
          </cell>
          <cell r="K1334">
            <v>0.01</v>
          </cell>
          <cell r="L1334">
            <v>68557.966283226197</v>
          </cell>
          <cell r="M1334">
            <v>40418357.37777964</v>
          </cell>
        </row>
        <row r="1335">
          <cell r="A1335" t="str">
            <v>JE0497</v>
          </cell>
          <cell r="B1335">
            <v>36433</v>
          </cell>
          <cell r="C1335">
            <v>36433</v>
          </cell>
          <cell r="D1335">
            <v>21</v>
          </cell>
          <cell r="E1335" t="str">
            <v>Holland Gardens</v>
          </cell>
          <cell r="F1335" t="str">
            <v>Egham</v>
          </cell>
          <cell r="G1335" t="str">
            <v>Surrey</v>
          </cell>
          <cell r="H1335" t="str">
            <v>TW20 8TA</v>
          </cell>
          <cell r="I1335">
            <v>74155.77918972545</v>
          </cell>
          <cell r="J1335">
            <v>69661.489541863295</v>
          </cell>
          <cell r="K1335">
            <v>0.01</v>
          </cell>
          <cell r="L1335">
            <v>68964.874646444659</v>
          </cell>
          <cell r="M1335">
            <v>40487322.252426088</v>
          </cell>
        </row>
        <row r="1336">
          <cell r="A1336" t="str">
            <v>JE1840</v>
          </cell>
          <cell r="B1336">
            <v>36433</v>
          </cell>
          <cell r="C1336">
            <v>36433</v>
          </cell>
          <cell r="D1336">
            <v>29</v>
          </cell>
          <cell r="E1336" t="str">
            <v>Leamington Road</v>
          </cell>
          <cell r="F1336" t="str">
            <v>Coventry</v>
          </cell>
          <cell r="G1336" t="str">
            <v>West Midlands</v>
          </cell>
          <cell r="H1336" t="str">
            <v>CV3 6GF</v>
          </cell>
          <cell r="I1336">
            <v>74177.173822928758</v>
          </cell>
          <cell r="J1336">
            <v>69681.587530630044</v>
          </cell>
          <cell r="K1336">
            <v>0.01</v>
          </cell>
          <cell r="L1336">
            <v>68984.771655323741</v>
          </cell>
          <cell r="M1336">
            <v>40556307.024081409</v>
          </cell>
        </row>
        <row r="1337">
          <cell r="A1337" t="str">
            <v>JE1768</v>
          </cell>
          <cell r="B1337">
            <v>36433</v>
          </cell>
          <cell r="C1337">
            <v>36433</v>
          </cell>
          <cell r="D1337" t="str">
            <v>Bellevue</v>
          </cell>
          <cell r="E1337" t="str">
            <v>34 Nations Hill</v>
          </cell>
          <cell r="F1337" t="str">
            <v>Kingsworthy</v>
          </cell>
          <cell r="G1337">
            <v>0</v>
          </cell>
          <cell r="H1337" t="str">
            <v>SO23 7QY</v>
          </cell>
          <cell r="I1337">
            <v>76773.955542568146</v>
          </cell>
          <cell r="J1337">
            <v>72120.988539988248</v>
          </cell>
          <cell r="K1337">
            <v>0.01</v>
          </cell>
          <cell r="L1337">
            <v>71399.778654588372</v>
          </cell>
          <cell r="M1337">
            <v>40627706.802735999</v>
          </cell>
        </row>
        <row r="1338">
          <cell r="A1338" t="str">
            <v>JE1892</v>
          </cell>
          <cell r="B1338">
            <v>36433</v>
          </cell>
          <cell r="C1338">
            <v>36433</v>
          </cell>
          <cell r="D1338" t="str">
            <v>1 Woodside Cottages</v>
          </cell>
          <cell r="E1338" t="str">
            <v>Cat Street</v>
          </cell>
          <cell r="F1338" t="str">
            <v>Upper Hartfield</v>
          </cell>
          <cell r="G1338" t="str">
            <v>East Sussex</v>
          </cell>
          <cell r="H1338" t="str">
            <v>TN7 4DT</v>
          </cell>
          <cell r="I1338">
            <v>77114.048291854866</v>
          </cell>
          <cell r="J1338">
            <v>72440.469607500025</v>
          </cell>
          <cell r="K1338">
            <v>0.01</v>
          </cell>
          <cell r="L1338">
            <v>71716.064911425026</v>
          </cell>
          <cell r="M1338">
            <v>40699422.867647424</v>
          </cell>
        </row>
        <row r="1339">
          <cell r="A1339" t="str">
            <v>JE0649</v>
          </cell>
          <cell r="B1339">
            <v>36433</v>
          </cell>
          <cell r="C1339">
            <v>36433</v>
          </cell>
          <cell r="D1339" t="str">
            <v>West Riding</v>
          </cell>
          <cell r="E1339" t="str">
            <v>Rock Road</v>
          </cell>
          <cell r="F1339">
            <v>0</v>
          </cell>
          <cell r="G1339" t="str">
            <v>Cornwall</v>
          </cell>
          <cell r="H1339" t="str">
            <v>PL27 6PW</v>
          </cell>
          <cell r="I1339">
            <v>78103.362910114301</v>
          </cell>
          <cell r="J1339">
            <v>73369.825764046764</v>
          </cell>
          <cell r="K1339">
            <v>0.01</v>
          </cell>
          <cell r="L1339">
            <v>72636.127506406294</v>
          </cell>
          <cell r="M1339">
            <v>40772058.995153829</v>
          </cell>
        </row>
        <row r="1340">
          <cell r="A1340" t="str">
            <v>JE1411</v>
          </cell>
          <cell r="B1340">
            <v>36433</v>
          </cell>
          <cell r="C1340">
            <v>36433</v>
          </cell>
          <cell r="D1340" t="str">
            <v>Glencoyne</v>
          </cell>
          <cell r="E1340" t="str">
            <v>11a Brentwood</v>
          </cell>
          <cell r="F1340" t="str">
            <v>Leyburn</v>
          </cell>
          <cell r="G1340" t="str">
            <v>North Yorkshire</v>
          </cell>
          <cell r="H1340" t="str">
            <v>DL8 5EP</v>
          </cell>
          <cell r="I1340">
            <v>78203.150334679507</v>
          </cell>
          <cell r="J1340">
            <v>73463.565465911044</v>
          </cell>
          <cell r="K1340">
            <v>0.01</v>
          </cell>
          <cell r="L1340">
            <v>72728.929811251932</v>
          </cell>
          <cell r="M1340">
            <v>40844787.924965084</v>
          </cell>
        </row>
        <row r="1341">
          <cell r="A1341" t="str">
            <v>JE2105</v>
          </cell>
          <cell r="B1341">
            <v>36433</v>
          </cell>
          <cell r="C1341">
            <v>36433</v>
          </cell>
          <cell r="D1341" t="str">
            <v>White Gate</v>
          </cell>
          <cell r="E1341" t="str">
            <v>Brattle Wood</v>
          </cell>
          <cell r="F1341" t="str">
            <v>Sevenoaks</v>
          </cell>
          <cell r="G1341" t="str">
            <v>Kent</v>
          </cell>
          <cell r="H1341" t="str">
            <v>TN13 1QS</v>
          </cell>
          <cell r="I1341">
            <v>79016.53678478935</v>
          </cell>
          <cell r="J1341">
            <v>74227.655767529388</v>
          </cell>
          <cell r="K1341">
            <v>0.01</v>
          </cell>
          <cell r="L1341">
            <v>73485.379209854087</v>
          </cell>
          <cell r="M1341">
            <v>40918273.304174937</v>
          </cell>
        </row>
        <row r="1342">
          <cell r="A1342" t="str">
            <v>JE1862</v>
          </cell>
          <cell r="B1342">
            <v>36433</v>
          </cell>
          <cell r="C1342">
            <v>36433</v>
          </cell>
          <cell r="D1342" t="str">
            <v>22 The Glen</v>
          </cell>
          <cell r="E1342" t="str">
            <v>London Road</v>
          </cell>
          <cell r="F1342" t="str">
            <v>Slough</v>
          </cell>
          <cell r="G1342" t="str">
            <v>Berkshire</v>
          </cell>
          <cell r="H1342" t="str">
            <v>SL3 7HP</v>
          </cell>
          <cell r="I1342">
            <v>79126.547732113046</v>
          </cell>
          <cell r="J1342">
            <v>74330.999384712253</v>
          </cell>
          <cell r="K1342">
            <v>0.01</v>
          </cell>
          <cell r="L1342">
            <v>73587.689390865125</v>
          </cell>
          <cell r="M1342">
            <v>40991860.993565805</v>
          </cell>
        </row>
        <row r="1343">
          <cell r="A1343" t="str">
            <v>JE0474</v>
          </cell>
          <cell r="B1343">
            <v>36433</v>
          </cell>
          <cell r="C1343">
            <v>36433</v>
          </cell>
          <cell r="D1343">
            <v>27</v>
          </cell>
          <cell r="E1343" t="str">
            <v>Beaulieu Close</v>
          </cell>
          <cell r="F1343" t="str">
            <v>Colindale</v>
          </cell>
          <cell r="G1343" t="str">
            <v>London</v>
          </cell>
          <cell r="H1343" t="str">
            <v>NW9 6SB</v>
          </cell>
          <cell r="I1343">
            <v>79290.516728601273</v>
          </cell>
          <cell r="J1343">
            <v>74485.03086626179</v>
          </cell>
          <cell r="K1343">
            <v>0.01</v>
          </cell>
          <cell r="L1343">
            <v>73740.180557599175</v>
          </cell>
          <cell r="M1343">
            <v>41065601.174123406</v>
          </cell>
        </row>
        <row r="1344">
          <cell r="A1344" t="str">
            <v>JE0161</v>
          </cell>
          <cell r="B1344">
            <v>36433</v>
          </cell>
          <cell r="C1344">
            <v>36433</v>
          </cell>
          <cell r="D1344">
            <v>48</v>
          </cell>
          <cell r="E1344" t="str">
            <v>Bracken Drive</v>
          </cell>
          <cell r="F1344" t="str">
            <v>Chigwell</v>
          </cell>
          <cell r="G1344" t="str">
            <v>Essex</v>
          </cell>
          <cell r="H1344" t="str">
            <v>IG7 5RF</v>
          </cell>
          <cell r="I1344">
            <v>79325.017737543181</v>
          </cell>
          <cell r="J1344">
            <v>74517.440904964809</v>
          </cell>
          <cell r="K1344">
            <v>0.01</v>
          </cell>
          <cell r="L1344">
            <v>73772.266495915159</v>
          </cell>
          <cell r="M1344">
            <v>41139373.44061932</v>
          </cell>
        </row>
        <row r="1345">
          <cell r="A1345" t="str">
            <v>JE0236</v>
          </cell>
          <cell r="B1345">
            <v>36433</v>
          </cell>
          <cell r="C1345">
            <v>36433</v>
          </cell>
          <cell r="D1345" t="str">
            <v>C/o Room12, Ecclesholme</v>
          </cell>
          <cell r="E1345" t="str">
            <v>Vicars Street</v>
          </cell>
          <cell r="F1345" t="str">
            <v>Eccles</v>
          </cell>
          <cell r="G1345">
            <v>0</v>
          </cell>
          <cell r="H1345" t="str">
            <v>M30 0DG</v>
          </cell>
          <cell r="I1345">
            <v>80103.35904999316</v>
          </cell>
          <cell r="J1345">
            <v>75248.610016660226</v>
          </cell>
          <cell r="K1345">
            <v>0.01</v>
          </cell>
          <cell r="L1345">
            <v>74496.123916493627</v>
          </cell>
          <cell r="M1345">
            <v>41213869.564535812</v>
          </cell>
        </row>
        <row r="1346">
          <cell r="A1346" t="str">
            <v>JE2036</v>
          </cell>
          <cell r="B1346">
            <v>36433</v>
          </cell>
          <cell r="C1346">
            <v>36433</v>
          </cell>
          <cell r="D1346">
            <v>7</v>
          </cell>
          <cell r="E1346" t="str">
            <v>Pangbourne Avenue</v>
          </cell>
          <cell r="F1346" t="str">
            <v>London</v>
          </cell>
          <cell r="G1346">
            <v>0</v>
          </cell>
          <cell r="H1346" t="str">
            <v>W10 6DJ</v>
          </cell>
          <cell r="I1346">
            <v>80189.199456815186</v>
          </cell>
          <cell r="J1346">
            <v>75329.247974583952</v>
          </cell>
          <cell r="K1346">
            <v>0.01</v>
          </cell>
          <cell r="L1346">
            <v>74575.955494838112</v>
          </cell>
          <cell r="M1346">
            <v>41288445.520030648</v>
          </cell>
        </row>
        <row r="1347">
          <cell r="A1347" t="str">
            <v>JE1884</v>
          </cell>
          <cell r="B1347">
            <v>36433</v>
          </cell>
          <cell r="C1347">
            <v>36433</v>
          </cell>
          <cell r="D1347" t="str">
            <v>Eridge House</v>
          </cell>
          <cell r="E1347" t="str">
            <v>Horn Hill Road</v>
          </cell>
          <cell r="F1347" t="str">
            <v>Banbury</v>
          </cell>
          <cell r="G1347" t="str">
            <v>Oxfordshire</v>
          </cell>
          <cell r="H1347" t="str">
            <v>OX17 3EW</v>
          </cell>
          <cell r="I1347">
            <v>81309.909724911675</v>
          </cell>
          <cell r="J1347">
            <v>76382.036408250366</v>
          </cell>
          <cell r="K1347">
            <v>0.01</v>
          </cell>
          <cell r="L1347">
            <v>75618.216044167857</v>
          </cell>
          <cell r="M1347">
            <v>41364063.736074813</v>
          </cell>
        </row>
        <row r="1348">
          <cell r="A1348" t="str">
            <v>JE0073</v>
          </cell>
          <cell r="B1348">
            <v>36433</v>
          </cell>
          <cell r="C1348">
            <v>36433</v>
          </cell>
          <cell r="D1348" t="str">
            <v>Awell</v>
          </cell>
          <cell r="E1348" t="str">
            <v>Tuesley Lane</v>
          </cell>
          <cell r="F1348" t="str">
            <v>Godalming</v>
          </cell>
          <cell r="G1348" t="str">
            <v>Surrey</v>
          </cell>
          <cell r="H1348" t="str">
            <v>GU7 1SJ</v>
          </cell>
          <cell r="I1348">
            <v>81944.207122936583</v>
          </cell>
          <cell r="J1348">
            <v>76977.891539728298</v>
          </cell>
          <cell r="K1348">
            <v>0.01</v>
          </cell>
          <cell r="L1348">
            <v>76208.112624331014</v>
          </cell>
          <cell r="M1348">
            <v>41440271.848699145</v>
          </cell>
        </row>
        <row r="1349">
          <cell r="A1349" t="str">
            <v>JE1346</v>
          </cell>
          <cell r="B1349">
            <v>36433</v>
          </cell>
          <cell r="C1349">
            <v>36433</v>
          </cell>
          <cell r="D1349">
            <v>9</v>
          </cell>
          <cell r="E1349" t="str">
            <v>Woolven Close</v>
          </cell>
          <cell r="F1349" t="str">
            <v>Poole</v>
          </cell>
          <cell r="G1349" t="str">
            <v>Dorset</v>
          </cell>
          <cell r="H1349" t="str">
            <v>BH14 0QT</v>
          </cell>
          <cell r="I1349">
            <v>83152.757594484283</v>
          </cell>
          <cell r="J1349">
            <v>78113.196528151893</v>
          </cell>
          <cell r="K1349">
            <v>0.01</v>
          </cell>
          <cell r="L1349">
            <v>77332.064562870379</v>
          </cell>
          <cell r="M1349">
            <v>41517603.913262017</v>
          </cell>
        </row>
        <row r="1350">
          <cell r="A1350" t="str">
            <v>JE0797</v>
          </cell>
          <cell r="B1350">
            <v>36433</v>
          </cell>
          <cell r="C1350">
            <v>36433</v>
          </cell>
          <cell r="D1350">
            <v>20</v>
          </cell>
          <cell r="E1350" t="str">
            <v>Owton Manor Lane</v>
          </cell>
          <cell r="F1350" t="str">
            <v>Hartlepool</v>
          </cell>
          <cell r="G1350" t="str">
            <v>Cleveland</v>
          </cell>
          <cell r="H1350" t="str">
            <v>TS25 3AB</v>
          </cell>
          <cell r="I1350">
            <v>85221.567936341336</v>
          </cell>
          <cell r="J1350">
            <v>80056.624425047921</v>
          </cell>
          <cell r="K1350">
            <v>0.01</v>
          </cell>
          <cell r="L1350">
            <v>79256.058180797438</v>
          </cell>
          <cell r="M1350">
            <v>41596859.971442811</v>
          </cell>
        </row>
        <row r="1351">
          <cell r="A1351" t="str">
            <v>JE0769</v>
          </cell>
          <cell r="B1351">
            <v>36433</v>
          </cell>
          <cell r="C1351">
            <v>36433</v>
          </cell>
          <cell r="D1351">
            <v>26</v>
          </cell>
          <cell r="E1351" t="str">
            <v>Grovedale Road</v>
          </cell>
          <cell r="F1351" t="str">
            <v>London</v>
          </cell>
          <cell r="G1351">
            <v>0</v>
          </cell>
          <cell r="H1351" t="str">
            <v>N19 3EQ</v>
          </cell>
          <cell r="I1351">
            <v>85862.037514966141</v>
          </cell>
          <cell r="J1351">
            <v>80658.277665574249</v>
          </cell>
          <cell r="K1351">
            <v>0.01</v>
          </cell>
          <cell r="L1351">
            <v>79851.694888918501</v>
          </cell>
          <cell r="M1351">
            <v>41676711.666331731</v>
          </cell>
        </row>
        <row r="1352">
          <cell r="A1352" t="str">
            <v>JE2080</v>
          </cell>
          <cell r="B1352">
            <v>36433</v>
          </cell>
          <cell r="C1352">
            <v>36433</v>
          </cell>
          <cell r="D1352">
            <v>7</v>
          </cell>
          <cell r="E1352" t="str">
            <v>Montrose Avenue</v>
          </cell>
          <cell r="F1352" t="str">
            <v>Twickenham</v>
          </cell>
          <cell r="G1352" t="str">
            <v>Middlesex</v>
          </cell>
          <cell r="H1352" t="str">
            <v>TW2 6HA</v>
          </cell>
          <cell r="I1352">
            <v>88797.04103286771</v>
          </cell>
          <cell r="J1352">
            <v>83415.40218239087</v>
          </cell>
          <cell r="K1352">
            <v>0.01</v>
          </cell>
          <cell r="L1352">
            <v>82581.24816056696</v>
          </cell>
          <cell r="M1352">
            <v>41759292.914492294</v>
          </cell>
        </row>
        <row r="1353">
          <cell r="A1353" t="str">
            <v>JE2304</v>
          </cell>
          <cell r="B1353">
            <v>36433</v>
          </cell>
          <cell r="C1353">
            <v>36433</v>
          </cell>
          <cell r="D1353" t="str">
            <v>Treetops</v>
          </cell>
          <cell r="E1353" t="str">
            <v>Crewkerne Road</v>
          </cell>
          <cell r="F1353" t="str">
            <v>Raymonds Hill</v>
          </cell>
          <cell r="G1353" t="str">
            <v>Axminster Devon</v>
          </cell>
          <cell r="H1353" t="str">
            <v>EX13 5SX</v>
          </cell>
          <cell r="I1353">
            <v>92556.762591840612</v>
          </cell>
          <cell r="J1353">
            <v>86947.261828698756</v>
          </cell>
          <cell r="K1353">
            <v>0.01</v>
          </cell>
          <cell r="L1353">
            <v>86077.789210411764</v>
          </cell>
          <cell r="M1353">
            <v>41845370.703702703</v>
          </cell>
        </row>
        <row r="1354">
          <cell r="A1354" t="str">
            <v>JE1794</v>
          </cell>
          <cell r="B1354">
            <v>36433</v>
          </cell>
          <cell r="C1354">
            <v>36433</v>
          </cell>
          <cell r="D1354" t="str">
            <v>2 Selsdon Close</v>
          </cell>
          <cell r="E1354" t="str">
            <v>Avenue Elmers</v>
          </cell>
          <cell r="F1354" t="str">
            <v>Surbiton</v>
          </cell>
          <cell r="G1354" t="str">
            <v>Surrey</v>
          </cell>
          <cell r="H1354" t="str">
            <v>KT6 4TF</v>
          </cell>
          <cell r="I1354">
            <v>93961.194657984364</v>
          </cell>
          <cell r="J1354">
            <v>88266.576799924704</v>
          </cell>
          <cell r="K1354">
            <v>0.01</v>
          </cell>
          <cell r="L1354">
            <v>87383.911031925454</v>
          </cell>
          <cell r="M1354">
            <v>41932754.614734627</v>
          </cell>
        </row>
        <row r="1355">
          <cell r="A1355" t="str">
            <v>JE2169</v>
          </cell>
          <cell r="B1355">
            <v>36433</v>
          </cell>
          <cell r="C1355">
            <v>36433</v>
          </cell>
          <cell r="D1355">
            <v>13</v>
          </cell>
          <cell r="E1355" t="str">
            <v>Kemble Drive</v>
          </cell>
          <cell r="F1355" t="str">
            <v>Bromley</v>
          </cell>
          <cell r="G1355" t="str">
            <v>Kent</v>
          </cell>
          <cell r="H1355" t="str">
            <v>BR2 8PY</v>
          </cell>
          <cell r="I1355">
            <v>93980.331594753661</v>
          </cell>
          <cell r="J1355">
            <v>88284.553922344348</v>
          </cell>
          <cell r="K1355">
            <v>0.01</v>
          </cell>
          <cell r="L1355">
            <v>87401.708383120902</v>
          </cell>
          <cell r="M1355">
            <v>42020156.323117748</v>
          </cell>
        </row>
        <row r="1356">
          <cell r="A1356" t="str">
            <v>JE0343</v>
          </cell>
          <cell r="B1356">
            <v>36433</v>
          </cell>
          <cell r="C1356">
            <v>36433</v>
          </cell>
          <cell r="D1356" t="str">
            <v xml:space="preserve">Croft End </v>
          </cell>
          <cell r="E1356" t="str">
            <v>Sheldon Road</v>
          </cell>
          <cell r="F1356" t="str">
            <v>Aylesbury</v>
          </cell>
          <cell r="G1356" t="str">
            <v>Buckinghamshire</v>
          </cell>
          <cell r="H1356" t="str">
            <v>HP18 9HY</v>
          </cell>
          <cell r="I1356">
            <v>95103.099747025888</v>
          </cell>
          <cell r="J1356">
            <v>89339.275519933406</v>
          </cell>
          <cell r="K1356">
            <v>0.01</v>
          </cell>
          <cell r="L1356">
            <v>88445.882764734066</v>
          </cell>
          <cell r="M1356">
            <v>42108602.205882482</v>
          </cell>
        </row>
        <row r="1357">
          <cell r="A1357" t="str">
            <v>JE0551</v>
          </cell>
          <cell r="B1357">
            <v>36433</v>
          </cell>
          <cell r="C1357">
            <v>36433</v>
          </cell>
          <cell r="D1357">
            <v>55</v>
          </cell>
          <cell r="E1357" t="str">
            <v>Appledore Gardens</v>
          </cell>
          <cell r="F1357" t="str">
            <v>Linfield</v>
          </cell>
          <cell r="G1357" t="str">
            <v>West Sussex</v>
          </cell>
          <cell r="H1357" t="str">
            <v>RH16 2EX</v>
          </cell>
          <cell r="I1357">
            <v>95331.442504948252</v>
          </cell>
          <cell r="J1357">
            <v>89553.779322830174</v>
          </cell>
          <cell r="K1357">
            <v>0.01</v>
          </cell>
          <cell r="L1357">
            <v>88658.241529601873</v>
          </cell>
          <cell r="M1357">
            <v>42197260.447412081</v>
          </cell>
        </row>
        <row r="1358">
          <cell r="A1358" t="str">
            <v>JE2128</v>
          </cell>
          <cell r="B1358">
            <v>36433</v>
          </cell>
          <cell r="C1358">
            <v>36433</v>
          </cell>
          <cell r="D1358">
            <v>18</v>
          </cell>
          <cell r="E1358" t="str">
            <v>Beverley Drive</v>
          </cell>
          <cell r="F1358" t="str">
            <v>Clitheroe</v>
          </cell>
          <cell r="G1358" t="str">
            <v>Lancashire</v>
          </cell>
          <cell r="H1358" t="str">
            <v>BB7 1HY</v>
          </cell>
          <cell r="I1358">
            <v>95860.808356799171</v>
          </cell>
          <cell r="J1358">
            <v>90051.062395781046</v>
          </cell>
          <cell r="K1358">
            <v>0.01</v>
          </cell>
          <cell r="L1358">
            <v>89150.55177182323</v>
          </cell>
          <cell r="M1358">
            <v>42286410.999183901</v>
          </cell>
        </row>
        <row r="1359">
          <cell r="A1359" t="str">
            <v>JE1664</v>
          </cell>
          <cell r="B1359">
            <v>36433</v>
          </cell>
          <cell r="C1359">
            <v>36433</v>
          </cell>
          <cell r="D1359">
            <v>38</v>
          </cell>
          <cell r="E1359" t="str">
            <v>Northampton Road</v>
          </cell>
          <cell r="F1359" t="str">
            <v>Market Harborough</v>
          </cell>
          <cell r="G1359" t="str">
            <v>Leicestershire</v>
          </cell>
          <cell r="H1359" t="str">
            <v>LE16 9HE</v>
          </cell>
          <cell r="I1359">
            <v>97775.765612931442</v>
          </cell>
          <cell r="J1359">
            <v>91849.96163639013</v>
          </cell>
          <cell r="K1359">
            <v>0.01</v>
          </cell>
          <cell r="L1359">
            <v>90931.462020026229</v>
          </cell>
          <cell r="M1359">
            <v>42377342.461203925</v>
          </cell>
        </row>
        <row r="1360">
          <cell r="A1360" t="str">
            <v>JE2357</v>
          </cell>
          <cell r="B1360">
            <v>36433</v>
          </cell>
          <cell r="C1360">
            <v>36433</v>
          </cell>
          <cell r="D1360">
            <v>25</v>
          </cell>
          <cell r="E1360" t="str">
            <v>Parkfield Avenue</v>
          </cell>
          <cell r="F1360" t="str">
            <v>East Sheen</v>
          </cell>
          <cell r="G1360" t="str">
            <v>London</v>
          </cell>
          <cell r="H1360" t="str">
            <v>SW14 8DY</v>
          </cell>
          <cell r="I1360">
            <v>98198.985789992628</v>
          </cell>
          <cell r="J1360">
            <v>92247.532105750652</v>
          </cell>
          <cell r="K1360">
            <v>0.01</v>
          </cell>
          <cell r="L1360">
            <v>91325.056784693137</v>
          </cell>
          <cell r="M1360">
            <v>42468667.517988615</v>
          </cell>
        </row>
        <row r="1361">
          <cell r="A1361" t="str">
            <v>JE1845</v>
          </cell>
          <cell r="B1361">
            <v>36433</v>
          </cell>
          <cell r="C1361">
            <v>36433</v>
          </cell>
          <cell r="D1361">
            <v>59</v>
          </cell>
          <cell r="E1361" t="str">
            <v>Broadfields Avenue</v>
          </cell>
          <cell r="F1361" t="str">
            <v>Winchmoore Hill</v>
          </cell>
          <cell r="G1361" t="str">
            <v>London</v>
          </cell>
          <cell r="H1361" t="str">
            <v>N21 1AG</v>
          </cell>
          <cell r="I1361">
            <v>99101.015239781627</v>
          </cell>
          <cell r="J1361">
            <v>93094.893104037285</v>
          </cell>
          <cell r="K1361">
            <v>0.01</v>
          </cell>
          <cell r="L1361">
            <v>92163.944172996911</v>
          </cell>
          <cell r="M1361">
            <v>42560831.462161608</v>
          </cell>
        </row>
        <row r="1362">
          <cell r="A1362" t="str">
            <v>JE0726</v>
          </cell>
          <cell r="B1362">
            <v>36433</v>
          </cell>
          <cell r="C1362">
            <v>36433</v>
          </cell>
          <cell r="D1362" t="str">
            <v>8 Elmstead Gardens</v>
          </cell>
          <cell r="E1362" t="str">
            <v>West Wittering</v>
          </cell>
          <cell r="F1362" t="str">
            <v>Chichester</v>
          </cell>
          <cell r="G1362" t="str">
            <v>West Sussex</v>
          </cell>
          <cell r="H1362" t="str">
            <v>PO20 8NG</v>
          </cell>
          <cell r="I1362">
            <v>101565.7739489931</v>
          </cell>
          <cell r="J1362">
            <v>95410.272497538972</v>
          </cell>
          <cell r="K1362">
            <v>0.01</v>
          </cell>
          <cell r="L1362">
            <v>94456.169772563575</v>
          </cell>
          <cell r="M1362">
            <v>42655287.631934173</v>
          </cell>
        </row>
        <row r="1363">
          <cell r="A1363" t="str">
            <v>JE1201</v>
          </cell>
          <cell r="B1363">
            <v>36433</v>
          </cell>
          <cell r="C1363">
            <v>36433</v>
          </cell>
          <cell r="D1363">
            <v>3</v>
          </cell>
          <cell r="E1363" t="str">
            <v>Felden Drive</v>
          </cell>
          <cell r="F1363" t="str">
            <v>Hemel Hempstead</v>
          </cell>
          <cell r="G1363" t="str">
            <v>Hertfordshire</v>
          </cell>
          <cell r="H1363" t="str">
            <v>HP3 0BD</v>
          </cell>
          <cell r="I1363">
            <v>108122.00044670016</v>
          </cell>
          <cell r="J1363">
            <v>101569.15193477893</v>
          </cell>
          <cell r="K1363">
            <v>0.01</v>
          </cell>
          <cell r="L1363">
            <v>100553.46041543114</v>
          </cell>
          <cell r="M1363">
            <v>42755841.092349604</v>
          </cell>
        </row>
        <row r="1364">
          <cell r="A1364" t="str">
            <v>JE2092</v>
          </cell>
          <cell r="B1364">
            <v>36433</v>
          </cell>
          <cell r="C1364">
            <v>36433</v>
          </cell>
          <cell r="D1364" t="str">
            <v>Appt1, Spring Leigh</v>
          </cell>
          <cell r="E1364" t="str">
            <v>Leigh Woods, Church Road</v>
          </cell>
          <cell r="F1364" t="str">
            <v>Bristol</v>
          </cell>
          <cell r="G1364" t="str">
            <v>Avon</v>
          </cell>
          <cell r="H1364" t="str">
            <v>BS8 3PG</v>
          </cell>
          <cell r="I1364">
            <v>110284.15879703767</v>
          </cell>
          <cell r="J1364">
            <v>103600.27038509598</v>
          </cell>
          <cell r="K1364">
            <v>0.01</v>
          </cell>
          <cell r="L1364">
            <v>102564.26768124502</v>
          </cell>
          <cell r="M1364">
            <v>42858405.360030852</v>
          </cell>
        </row>
        <row r="1365">
          <cell r="A1365" t="str">
            <v>JE1144</v>
          </cell>
          <cell r="B1365">
            <v>36433</v>
          </cell>
          <cell r="C1365">
            <v>36433</v>
          </cell>
          <cell r="D1365">
            <v>2</v>
          </cell>
          <cell r="E1365" t="str">
            <v>Manor Gardens</v>
          </cell>
          <cell r="F1365" t="str">
            <v>Great Yarmouth</v>
          </cell>
          <cell r="G1365" t="str">
            <v>Norfolk</v>
          </cell>
          <cell r="H1365" t="str">
            <v>NR31 9SN</v>
          </cell>
          <cell r="I1365">
            <v>110649.46184843457</v>
          </cell>
          <cell r="J1365">
            <v>103943.43385762034</v>
          </cell>
          <cell r="K1365">
            <v>0.01</v>
          </cell>
          <cell r="L1365">
            <v>102903.99951904414</v>
          </cell>
          <cell r="M1365">
            <v>42961309.359549895</v>
          </cell>
        </row>
        <row r="1366">
          <cell r="A1366" t="str">
            <v>JE2081</v>
          </cell>
          <cell r="B1366">
            <v>36433</v>
          </cell>
          <cell r="C1366">
            <v>36433</v>
          </cell>
          <cell r="D1366">
            <v>48</v>
          </cell>
          <cell r="E1366" t="str">
            <v>Park View</v>
          </cell>
          <cell r="F1366" t="str">
            <v>Winchmore Hill</v>
          </cell>
          <cell r="G1366" t="str">
            <v>London</v>
          </cell>
          <cell r="H1366" t="str">
            <v>N21 1QX</v>
          </cell>
          <cell r="I1366">
            <v>111146.8331355205</v>
          </cell>
          <cell r="J1366">
            <v>104410.66143033744</v>
          </cell>
          <cell r="K1366">
            <v>0.01</v>
          </cell>
          <cell r="L1366">
            <v>103366.55481603405</v>
          </cell>
          <cell r="M1366">
            <v>43064675.914365932</v>
          </cell>
        </row>
        <row r="1367">
          <cell r="A1367" t="str">
            <v>JE0913</v>
          </cell>
          <cell r="B1367">
            <v>36433</v>
          </cell>
          <cell r="C1367">
            <v>36433</v>
          </cell>
          <cell r="D1367">
            <v>5</v>
          </cell>
          <cell r="E1367" t="str">
            <v>Rivey Close</v>
          </cell>
          <cell r="F1367" t="str">
            <v>West Byfleet</v>
          </cell>
          <cell r="G1367" t="str">
            <v>Surrey</v>
          </cell>
          <cell r="H1367" t="str">
            <v>KT14 6HX</v>
          </cell>
          <cell r="I1367">
            <v>129259.38595140017</v>
          </cell>
          <cell r="J1367">
            <v>121425.48377252743</v>
          </cell>
          <cell r="K1367">
            <v>0.01</v>
          </cell>
          <cell r="L1367">
            <v>120211.22893480214</v>
          </cell>
          <cell r="M1367">
            <v>43184887.143300734</v>
          </cell>
        </row>
        <row r="1368">
          <cell r="A1368" t="str">
            <v>JE2309</v>
          </cell>
          <cell r="B1368">
            <v>36433</v>
          </cell>
          <cell r="C1368">
            <v>36433</v>
          </cell>
          <cell r="D1368" t="str">
            <v>Horsfrith Cottage</v>
          </cell>
          <cell r="E1368" t="str">
            <v>Radley Green</v>
          </cell>
          <cell r="F1368" t="str">
            <v>Ingatestone</v>
          </cell>
          <cell r="G1368" t="str">
            <v>Essex</v>
          </cell>
          <cell r="H1368" t="str">
            <v>CM4 0LR</v>
          </cell>
          <cell r="I1368">
            <v>133486.83170329858</v>
          </cell>
          <cell r="J1368">
            <v>125396.72069097744</v>
          </cell>
          <cell r="K1368">
            <v>0.01</v>
          </cell>
          <cell r="L1368">
            <v>124142.75348406767</v>
          </cell>
          <cell r="M1368">
            <v>43309029.896784805</v>
          </cell>
        </row>
        <row r="1369">
          <cell r="A1369" t="str">
            <v>JE0174</v>
          </cell>
          <cell r="B1369">
            <v>36433</v>
          </cell>
          <cell r="C1369">
            <v>36433</v>
          </cell>
          <cell r="D1369" t="str">
            <v>The Old Kennels</v>
          </cell>
          <cell r="E1369" t="str">
            <v>Coppleridge,  Motcombe</v>
          </cell>
          <cell r="F1369" t="str">
            <v>Shaftesbury</v>
          </cell>
          <cell r="G1369" t="str">
            <v>Dorset</v>
          </cell>
          <cell r="H1369" t="str">
            <v>SP7 9HP</v>
          </cell>
          <cell r="I1369">
            <v>133612.38345561971</v>
          </cell>
          <cell r="J1369">
            <v>125514.6632461882</v>
          </cell>
          <cell r="K1369">
            <v>0.01</v>
          </cell>
          <cell r="L1369">
            <v>124259.51661372631</v>
          </cell>
          <cell r="M1369">
            <v>43433289.413398534</v>
          </cell>
        </row>
        <row r="1370">
          <cell r="A1370" t="str">
            <v>JE2109</v>
          </cell>
          <cell r="B1370">
            <v>36433</v>
          </cell>
          <cell r="C1370">
            <v>36433</v>
          </cell>
          <cell r="D1370" t="str">
            <v>Nutwood</v>
          </cell>
          <cell r="E1370" t="str">
            <v>Chopping Knife Lane</v>
          </cell>
          <cell r="F1370" t="str">
            <v>Marlborough</v>
          </cell>
          <cell r="G1370" t="str">
            <v>Wiltshire</v>
          </cell>
          <cell r="H1370" t="str">
            <v>SN8 2ET</v>
          </cell>
          <cell r="I1370">
            <v>142660.41464194231</v>
          </cell>
          <cell r="J1370">
            <v>134014.32890606701</v>
          </cell>
          <cell r="K1370">
            <v>0.01</v>
          </cell>
          <cell r="L1370">
            <v>132674.18561700633</v>
          </cell>
          <cell r="M1370">
            <v>43565963.599015541</v>
          </cell>
        </row>
        <row r="1371">
          <cell r="A1371" t="str">
            <v>JE1320</v>
          </cell>
          <cell r="B1371">
            <v>36433</v>
          </cell>
          <cell r="C1371">
            <v>36433</v>
          </cell>
          <cell r="D1371">
            <v>11</v>
          </cell>
          <cell r="E1371" t="str">
            <v>Holly Bank</v>
          </cell>
          <cell r="F1371" t="str">
            <v>Sale</v>
          </cell>
          <cell r="G1371" t="str">
            <v>Cheshire</v>
          </cell>
          <cell r="H1371" t="str">
            <v>M33 3EJ</v>
          </cell>
          <cell r="I1371">
            <v>158983.405680561</v>
          </cell>
          <cell r="J1371">
            <v>149348.047760527</v>
          </cell>
          <cell r="K1371">
            <v>0.01</v>
          </cell>
          <cell r="L1371">
            <v>147854.56728292172</v>
          </cell>
          <cell r="M1371">
            <v>43713818.166298464</v>
          </cell>
        </row>
        <row r="1372">
          <cell r="A1372" t="str">
            <v>JE0952</v>
          </cell>
          <cell r="B1372">
            <v>36433</v>
          </cell>
          <cell r="C1372">
            <v>36433</v>
          </cell>
          <cell r="D1372">
            <v>124</v>
          </cell>
          <cell r="E1372" t="str">
            <v>Station Road</v>
          </cell>
          <cell r="F1372" t="str">
            <v>London</v>
          </cell>
          <cell r="G1372">
            <v>0</v>
          </cell>
          <cell r="H1372" t="str">
            <v>NW4 3SN</v>
          </cell>
          <cell r="I1372">
            <v>159096.8654113654</v>
          </cell>
          <cell r="J1372">
            <v>149454.63114400991</v>
          </cell>
          <cell r="K1372">
            <v>0.01</v>
          </cell>
          <cell r="L1372">
            <v>147960.08483256982</v>
          </cell>
          <cell r="M1372">
            <v>43861778.251131035</v>
          </cell>
        </row>
        <row r="1373">
          <cell r="A1373" t="str">
            <v>JE1851</v>
          </cell>
          <cell r="B1373">
            <v>36433</v>
          </cell>
          <cell r="C1373">
            <v>36433</v>
          </cell>
          <cell r="D1373" t="str">
            <v>Holdfast House</v>
          </cell>
          <cell r="E1373" t="str">
            <v>Holdfast</v>
          </cell>
          <cell r="F1373" t="str">
            <v>Nr Upton-on-Severn</v>
          </cell>
          <cell r="G1373" t="str">
            <v>Worcs</v>
          </cell>
          <cell r="H1373" t="str">
            <v>WR8 0RA</v>
          </cell>
          <cell r="I1373">
            <v>159716.94119316968</v>
          </cell>
          <cell r="J1373">
            <v>150037.12657540181</v>
          </cell>
          <cell r="K1373">
            <v>0.01</v>
          </cell>
          <cell r="L1373">
            <v>148536.75530964779</v>
          </cell>
          <cell r="M1373">
            <v>44010315.006440684</v>
          </cell>
        </row>
        <row r="1374">
          <cell r="A1374" t="str">
            <v>JE0462</v>
          </cell>
          <cell r="B1374">
            <v>36433</v>
          </cell>
          <cell r="C1374">
            <v>36433</v>
          </cell>
          <cell r="D1374" t="str">
            <v>Crantock</v>
          </cell>
          <cell r="E1374" t="str">
            <v>Boughton Hall Avenue</v>
          </cell>
          <cell r="F1374" t="str">
            <v>Woking</v>
          </cell>
          <cell r="G1374" t="str">
            <v>Surrey</v>
          </cell>
          <cell r="H1374" t="str">
            <v>GU23 7DE</v>
          </cell>
          <cell r="I1374">
            <v>160318.57925891766</v>
          </cell>
          <cell r="J1374">
            <v>150602.30172807415</v>
          </cell>
          <cell r="K1374">
            <v>0.01</v>
          </cell>
          <cell r="L1374">
            <v>149096.27871079341</v>
          </cell>
          <cell r="M1374">
            <v>44159411.285151474</v>
          </cell>
        </row>
        <row r="1375">
          <cell r="A1375" t="str">
            <v>JE0194</v>
          </cell>
          <cell r="B1375">
            <v>36433</v>
          </cell>
          <cell r="C1375">
            <v>36433</v>
          </cell>
          <cell r="D1375" t="str">
            <v>Lake House</v>
          </cell>
          <cell r="E1375" t="str">
            <v>Vann Lake Road</v>
          </cell>
          <cell r="F1375" t="str">
            <v>Dorking</v>
          </cell>
          <cell r="G1375" t="str">
            <v>Surrey</v>
          </cell>
          <cell r="H1375" t="str">
            <v>RH5 5NS</v>
          </cell>
          <cell r="I1375">
            <v>206954.57942753364</v>
          </cell>
          <cell r="J1375">
            <v>194411.87764404673</v>
          </cell>
          <cell r="K1375">
            <v>0.01</v>
          </cell>
          <cell r="L1375">
            <v>192467.75886760626</v>
          </cell>
          <cell r="M1375">
            <v>44351879.044019081</v>
          </cell>
        </row>
        <row r="1376">
          <cell r="A1376" t="str">
            <v>JE0198a</v>
          </cell>
          <cell r="B1376">
            <v>36433</v>
          </cell>
          <cell r="C1376">
            <v>36433</v>
          </cell>
          <cell r="D1376" t="e">
            <v>#N/A</v>
          </cell>
          <cell r="E1376" t="e">
            <v>#N/A</v>
          </cell>
          <cell r="F1376" t="e">
            <v>#N/A</v>
          </cell>
          <cell r="G1376" t="e">
            <v>#N/A</v>
          </cell>
          <cell r="H1376" t="e">
            <v>#N/A</v>
          </cell>
          <cell r="I1376">
            <v>0</v>
          </cell>
          <cell r="J1376">
            <v>0</v>
          </cell>
          <cell r="K1376">
            <v>0.01</v>
          </cell>
          <cell r="L1376">
            <v>0</v>
          </cell>
          <cell r="M1376">
            <v>44351879.044019081</v>
          </cell>
        </row>
        <row r="1377">
          <cell r="A1377" t="str">
            <v>JE0796a</v>
          </cell>
          <cell r="B1377">
            <v>36433</v>
          </cell>
          <cell r="C1377">
            <v>36433</v>
          </cell>
          <cell r="D1377" t="e">
            <v>#N/A</v>
          </cell>
          <cell r="E1377" t="e">
            <v>#N/A</v>
          </cell>
          <cell r="F1377" t="e">
            <v>#N/A</v>
          </cell>
          <cell r="G1377" t="e">
            <v>#N/A</v>
          </cell>
          <cell r="H1377" t="e">
            <v>#N/A</v>
          </cell>
          <cell r="I1377">
            <v>0</v>
          </cell>
          <cell r="J1377">
            <v>0</v>
          </cell>
          <cell r="K1377">
            <v>0.01</v>
          </cell>
          <cell r="L1377">
            <v>0</v>
          </cell>
          <cell r="M1377">
            <v>44351879.044019081</v>
          </cell>
        </row>
        <row r="1378">
          <cell r="A1378" t="str">
            <v>JE2380</v>
          </cell>
          <cell r="B1378">
            <v>36434</v>
          </cell>
          <cell r="C1378">
            <v>36464</v>
          </cell>
          <cell r="D1378">
            <v>7</v>
          </cell>
          <cell r="E1378" t="str">
            <v>Milford Close</v>
          </cell>
          <cell r="F1378" t="str">
            <v>Coventry</v>
          </cell>
          <cell r="G1378" t="str">
            <v>West Midlands</v>
          </cell>
          <cell r="H1378" t="str">
            <v>CV5 9BS</v>
          </cell>
          <cell r="I1378">
            <v>25626.45723239877</v>
          </cell>
          <cell r="J1378">
            <v>24073.338612253388</v>
          </cell>
          <cell r="K1378">
            <v>0.01</v>
          </cell>
          <cell r="L1378">
            <v>23832.605226130854</v>
          </cell>
          <cell r="M1378">
            <v>44375711.64924521</v>
          </cell>
        </row>
        <row r="1379">
          <cell r="A1379" t="str">
            <v>JE2157</v>
          </cell>
          <cell r="B1379">
            <v>36437</v>
          </cell>
          <cell r="C1379">
            <v>36464</v>
          </cell>
          <cell r="D1379">
            <v>62</v>
          </cell>
          <cell r="E1379" t="str">
            <v>Wheatfield Way</v>
          </cell>
          <cell r="F1379" t="str">
            <v>Cranbrook</v>
          </cell>
          <cell r="G1379" t="str">
            <v>Kent</v>
          </cell>
          <cell r="H1379" t="str">
            <v>TN17 3NE</v>
          </cell>
          <cell r="I1379">
            <v>32213.774993453768</v>
          </cell>
          <cell r="J1379">
            <v>30261.424993850509</v>
          </cell>
          <cell r="K1379">
            <v>0.01</v>
          </cell>
          <cell r="L1379">
            <v>29958.810743912003</v>
          </cell>
          <cell r="M1379">
            <v>44405670.459989123</v>
          </cell>
        </row>
        <row r="1380">
          <cell r="A1380" t="str">
            <v>JE2159</v>
          </cell>
          <cell r="B1380">
            <v>36438</v>
          </cell>
          <cell r="C1380">
            <v>36464</v>
          </cell>
          <cell r="D1380">
            <v>9</v>
          </cell>
          <cell r="E1380" t="str">
            <v>Coronation Road</v>
          </cell>
          <cell r="F1380" t="str">
            <v>Nottingham</v>
          </cell>
          <cell r="G1380" t="str">
            <v>Nottinghamshire</v>
          </cell>
          <cell r="H1380" t="str">
            <v>NG15 7EJ</v>
          </cell>
          <cell r="I1380">
            <v>14929.962148724868</v>
          </cell>
          <cell r="J1380">
            <v>14025.115957893056</v>
          </cell>
          <cell r="K1380">
            <v>0.01</v>
          </cell>
          <cell r="L1380">
            <v>13884.864798314125</v>
          </cell>
          <cell r="M1380">
            <v>44419555.324787438</v>
          </cell>
        </row>
        <row r="1381">
          <cell r="A1381" t="str">
            <v>JE1789</v>
          </cell>
          <cell r="B1381">
            <v>36438</v>
          </cell>
          <cell r="C1381">
            <v>36464</v>
          </cell>
          <cell r="D1381" t="str">
            <v>156 Mossy Lea Road</v>
          </cell>
          <cell r="E1381" t="str">
            <v>Wrightington</v>
          </cell>
          <cell r="F1381" t="str">
            <v>Wigan</v>
          </cell>
          <cell r="G1381" t="str">
            <v>Lancashire</v>
          </cell>
          <cell r="H1381" t="str">
            <v>WN6 9RD</v>
          </cell>
          <cell r="I1381">
            <v>31798.806242438324</v>
          </cell>
          <cell r="J1381">
            <v>29871.605864108726</v>
          </cell>
          <cell r="K1381">
            <v>0.01</v>
          </cell>
          <cell r="L1381">
            <v>29572.889805467639</v>
          </cell>
          <cell r="M1381">
            <v>44449128.214592904</v>
          </cell>
        </row>
        <row r="1382">
          <cell r="A1382" t="str">
            <v>JE2431</v>
          </cell>
          <cell r="B1382">
            <v>36439</v>
          </cell>
          <cell r="C1382">
            <v>36464</v>
          </cell>
          <cell r="D1382" t="str">
            <v>4 Beechers Road</v>
          </cell>
          <cell r="E1382" t="str">
            <v>Mile Oak</v>
          </cell>
          <cell r="F1382" t="str">
            <v>Portslade</v>
          </cell>
          <cell r="G1382" t="str">
            <v>East Sussex</v>
          </cell>
          <cell r="H1382" t="str">
            <v>BN41 2RG</v>
          </cell>
          <cell r="I1382">
            <v>13310.946931358178</v>
          </cell>
          <cell r="J1382">
            <v>12504.222874912226</v>
          </cell>
          <cell r="K1382">
            <v>0.01</v>
          </cell>
          <cell r="L1382">
            <v>12379.180646163104</v>
          </cell>
          <cell r="M1382">
            <v>44461507.39523907</v>
          </cell>
        </row>
        <row r="1383">
          <cell r="A1383" t="str">
            <v>JE2271</v>
          </cell>
          <cell r="B1383">
            <v>36439</v>
          </cell>
          <cell r="C1383">
            <v>36464</v>
          </cell>
          <cell r="D1383" t="str">
            <v>Zinnia</v>
          </cell>
          <cell r="E1383" t="str">
            <v>Roselea Avenue</v>
          </cell>
          <cell r="F1383" t="str">
            <v>Herne Bay</v>
          </cell>
          <cell r="G1383" t="str">
            <v>Kent</v>
          </cell>
          <cell r="H1383" t="str">
            <v>CT6 5TH</v>
          </cell>
          <cell r="I1383">
            <v>17395.97578397673</v>
          </cell>
          <cell r="J1383">
            <v>16341.67422131147</v>
          </cell>
          <cell r="K1383">
            <v>0.01</v>
          </cell>
          <cell r="L1383">
            <v>16178.257479098356</v>
          </cell>
          <cell r="M1383">
            <v>44477685.652718171</v>
          </cell>
        </row>
        <row r="1384">
          <cell r="A1384" t="str">
            <v>JE2250</v>
          </cell>
          <cell r="B1384">
            <v>36439</v>
          </cell>
          <cell r="C1384">
            <v>36464</v>
          </cell>
          <cell r="D1384">
            <v>8</v>
          </cell>
          <cell r="E1384" t="str">
            <v>Deansway Avenue</v>
          </cell>
          <cell r="F1384" t="str">
            <v>Canterbury</v>
          </cell>
          <cell r="G1384" t="str">
            <v>Kent</v>
          </cell>
          <cell r="H1384" t="str">
            <v>CT2 0NN</v>
          </cell>
          <cell r="I1384">
            <v>21983.931484251683</v>
          </cell>
          <cell r="J1384">
            <v>20651.572000357639</v>
          </cell>
          <cell r="K1384">
            <v>0.01</v>
          </cell>
          <cell r="L1384">
            <v>20445.056280354063</v>
          </cell>
          <cell r="M1384">
            <v>44498130.708998524</v>
          </cell>
        </row>
        <row r="1385">
          <cell r="A1385" t="str">
            <v>JE2360</v>
          </cell>
          <cell r="B1385">
            <v>36439</v>
          </cell>
          <cell r="C1385">
            <v>36464</v>
          </cell>
          <cell r="D1385" t="str">
            <v>1 Mill View Road</v>
          </cell>
          <cell r="E1385" t="str">
            <v>Wragby</v>
          </cell>
          <cell r="F1385" t="str">
            <v>Market Rasen</v>
          </cell>
          <cell r="G1385" t="str">
            <v>Lincolnshire</v>
          </cell>
          <cell r="H1385" t="str">
            <v>LN8 5RG</v>
          </cell>
          <cell r="I1385">
            <v>23168.128333548771</v>
          </cell>
          <cell r="J1385">
            <v>21763.999343636726</v>
          </cell>
          <cell r="K1385">
            <v>0.01</v>
          </cell>
          <cell r="L1385">
            <v>21546.359350200357</v>
          </cell>
          <cell r="M1385">
            <v>44519677.068348721</v>
          </cell>
        </row>
        <row r="1386">
          <cell r="A1386" t="str">
            <v>JE2528</v>
          </cell>
          <cell r="B1386">
            <v>36439</v>
          </cell>
          <cell r="C1386">
            <v>36464</v>
          </cell>
          <cell r="D1386" t="str">
            <v>8 Clatterford Road</v>
          </cell>
          <cell r="E1386" t="str">
            <v>Carisbrooke</v>
          </cell>
          <cell r="F1386" t="str">
            <v>Nr Newport</v>
          </cell>
          <cell r="G1386" t="str">
            <v>Isle Of Wight</v>
          </cell>
          <cell r="H1386" t="str">
            <v>PO30 1PA</v>
          </cell>
          <cell r="I1386">
            <v>33499.242110328807</v>
          </cell>
          <cell r="J1386">
            <v>31468.985012733123</v>
          </cell>
          <cell r="K1386">
            <v>0.01</v>
          </cell>
          <cell r="L1386">
            <v>31154.295162605791</v>
          </cell>
          <cell r="M1386">
            <v>44550831.363511324</v>
          </cell>
        </row>
        <row r="1387">
          <cell r="A1387" t="str">
            <v>JE2513</v>
          </cell>
          <cell r="B1387">
            <v>36439</v>
          </cell>
          <cell r="C1387">
            <v>36464</v>
          </cell>
          <cell r="D1387" t="str">
            <v>Doulting Lodge</v>
          </cell>
          <cell r="E1387" t="str">
            <v>Doulting</v>
          </cell>
          <cell r="F1387" t="str">
            <v>Shepton Mallet</v>
          </cell>
          <cell r="G1387" t="str">
            <v>Somerset</v>
          </cell>
          <cell r="H1387" t="str">
            <v>BA4 4QE</v>
          </cell>
          <cell r="I1387">
            <v>35658.529235082933</v>
          </cell>
          <cell r="J1387">
            <v>33497.406251138513</v>
          </cell>
          <cell r="K1387">
            <v>0.01</v>
          </cell>
          <cell r="L1387">
            <v>33162.432188627128</v>
          </cell>
          <cell r="M1387">
            <v>44583993.795699954</v>
          </cell>
        </row>
        <row r="1388">
          <cell r="A1388" t="str">
            <v>JE2405</v>
          </cell>
          <cell r="B1388">
            <v>36439</v>
          </cell>
          <cell r="C1388">
            <v>36464</v>
          </cell>
          <cell r="D1388" t="str">
            <v>87 Compton Avenue</v>
          </cell>
          <cell r="E1388" t="str">
            <v>Lower Parkstone</v>
          </cell>
          <cell r="F1388" t="str">
            <v>Poole</v>
          </cell>
          <cell r="G1388" t="str">
            <v>Dorset</v>
          </cell>
          <cell r="H1388" t="str">
            <v>BH14 8PX</v>
          </cell>
          <cell r="I1388">
            <v>81084.872669847158</v>
          </cell>
          <cell r="J1388">
            <v>76170.6379625837</v>
          </cell>
          <cell r="K1388">
            <v>0.01</v>
          </cell>
          <cell r="L1388">
            <v>75408.931582957855</v>
          </cell>
          <cell r="M1388">
            <v>44659402.727282912</v>
          </cell>
        </row>
        <row r="1389">
          <cell r="A1389" t="str">
            <v>JE2466</v>
          </cell>
          <cell r="B1389">
            <v>36440</v>
          </cell>
          <cell r="C1389">
            <v>36464</v>
          </cell>
          <cell r="D1389">
            <v>38</v>
          </cell>
          <cell r="E1389" t="str">
            <v>Sydney Avenue</v>
          </cell>
          <cell r="F1389" t="str">
            <v>Leigh</v>
          </cell>
          <cell r="G1389" t="str">
            <v>Lancashire</v>
          </cell>
          <cell r="H1389" t="str">
            <v>WN7 3LU</v>
          </cell>
          <cell r="I1389">
            <v>19178.279940269847</v>
          </cell>
          <cell r="J1389">
            <v>18015.959943889855</v>
          </cell>
          <cell r="K1389">
            <v>0.01</v>
          </cell>
          <cell r="L1389">
            <v>17835.800344450956</v>
          </cell>
          <cell r="M1389">
            <v>44677238.527627364</v>
          </cell>
        </row>
        <row r="1390">
          <cell r="A1390" t="str">
            <v>JE2543</v>
          </cell>
          <cell r="B1390">
            <v>36440</v>
          </cell>
          <cell r="C1390">
            <v>36464</v>
          </cell>
          <cell r="D1390">
            <v>74</v>
          </cell>
          <cell r="E1390" t="str">
            <v>Windermere Avenue</v>
          </cell>
          <cell r="F1390" t="str">
            <v>Denton Manchester</v>
          </cell>
          <cell r="G1390" t="str">
            <v>Lancashire</v>
          </cell>
          <cell r="H1390" t="str">
            <v>M34 2EP</v>
          </cell>
          <cell r="I1390">
            <v>29942.618721940082</v>
          </cell>
          <cell r="J1390">
            <v>28127.914556974014</v>
          </cell>
          <cell r="K1390">
            <v>0.01</v>
          </cell>
          <cell r="L1390">
            <v>27846.635411404273</v>
          </cell>
          <cell r="M1390">
            <v>44705085.163038768</v>
          </cell>
        </row>
        <row r="1391">
          <cell r="A1391" t="str">
            <v>JE2423</v>
          </cell>
          <cell r="B1391">
            <v>36441</v>
          </cell>
          <cell r="C1391">
            <v>36464</v>
          </cell>
          <cell r="D1391">
            <v>23</v>
          </cell>
          <cell r="E1391" t="str">
            <v>Brit View Road</v>
          </cell>
          <cell r="F1391" t="str">
            <v>Bridport</v>
          </cell>
          <cell r="G1391" t="str">
            <v>Dorset</v>
          </cell>
          <cell r="H1391" t="str">
            <v>DT6 4HY</v>
          </cell>
          <cell r="I1391">
            <v>13576.765306450461</v>
          </cell>
          <cell r="J1391">
            <v>12753.931045453463</v>
          </cell>
          <cell r="K1391">
            <v>0.01</v>
          </cell>
          <cell r="L1391">
            <v>12626.391734998928</v>
          </cell>
          <cell r="M1391">
            <v>44717711.55477377</v>
          </cell>
        </row>
        <row r="1392">
          <cell r="A1392" t="str">
            <v>JE2462</v>
          </cell>
          <cell r="B1392">
            <v>36441</v>
          </cell>
          <cell r="C1392">
            <v>36464</v>
          </cell>
          <cell r="D1392">
            <v>3</v>
          </cell>
          <cell r="E1392" t="str">
            <v>Mint Park Road</v>
          </cell>
          <cell r="F1392" t="str">
            <v>Braunton</v>
          </cell>
          <cell r="G1392" t="str">
            <v>Devon</v>
          </cell>
          <cell r="H1392" t="str">
            <v>EX33 1LE</v>
          </cell>
          <cell r="I1392">
            <v>15101.851837297168</v>
          </cell>
          <cell r="J1392">
            <v>14186.588089582188</v>
          </cell>
          <cell r="K1392">
            <v>0.01</v>
          </cell>
          <cell r="L1392">
            <v>14044.722208686366</v>
          </cell>
          <cell r="M1392">
            <v>44731756.276982456</v>
          </cell>
        </row>
        <row r="1393">
          <cell r="A1393" t="str">
            <v>JE2469</v>
          </cell>
          <cell r="B1393">
            <v>36441</v>
          </cell>
          <cell r="C1393">
            <v>36464</v>
          </cell>
          <cell r="D1393">
            <v>13</v>
          </cell>
          <cell r="E1393" t="str">
            <v>Firfield Close</v>
          </cell>
          <cell r="F1393" t="str">
            <v>Beccles</v>
          </cell>
          <cell r="G1393" t="str">
            <v>Suffolk</v>
          </cell>
          <cell r="H1393" t="str">
            <v>NR34 9YE</v>
          </cell>
          <cell r="I1393">
            <v>16370.731243580058</v>
          </cell>
          <cell r="J1393">
            <v>15378.565713666114</v>
          </cell>
          <cell r="K1393">
            <v>0.01</v>
          </cell>
          <cell r="L1393">
            <v>15224.780056529453</v>
          </cell>
          <cell r="M1393">
            <v>44746981.057038985</v>
          </cell>
        </row>
        <row r="1394">
          <cell r="A1394" t="str">
            <v>JE2362</v>
          </cell>
          <cell r="B1394">
            <v>36441</v>
          </cell>
          <cell r="C1394">
            <v>36464</v>
          </cell>
          <cell r="D1394">
            <v>18</v>
          </cell>
          <cell r="E1394" t="str">
            <v>Princess Avenue</v>
          </cell>
          <cell r="F1394" t="str">
            <v>Leek</v>
          </cell>
          <cell r="G1394" t="str">
            <v>Staffordshire</v>
          </cell>
          <cell r="H1394" t="str">
            <v>ST13 6QA</v>
          </cell>
          <cell r="I1394">
            <v>20630.299119275478</v>
          </cell>
          <cell r="J1394">
            <v>19379.977960531509</v>
          </cell>
          <cell r="K1394">
            <v>0.01</v>
          </cell>
          <cell r="L1394">
            <v>19186.178180926192</v>
          </cell>
          <cell r="M1394">
            <v>44766167.235219911</v>
          </cell>
        </row>
        <row r="1395">
          <cell r="A1395" t="str">
            <v>JE2479</v>
          </cell>
          <cell r="B1395">
            <v>36441</v>
          </cell>
          <cell r="C1395">
            <v>36464</v>
          </cell>
          <cell r="D1395" t="str">
            <v>Caprice</v>
          </cell>
          <cell r="E1395" t="str">
            <v>Church Road</v>
          </cell>
          <cell r="F1395" t="str">
            <v>Thorrington</v>
          </cell>
          <cell r="G1395" t="str">
            <v>Essex</v>
          </cell>
          <cell r="H1395" t="str">
            <v>CO7 8HS</v>
          </cell>
          <cell r="I1395">
            <v>28227.700887462961</v>
          </cell>
          <cell r="J1395">
            <v>26516.93113670763</v>
          </cell>
          <cell r="K1395">
            <v>0.01</v>
          </cell>
          <cell r="L1395">
            <v>26251.761825340553</v>
          </cell>
          <cell r="M1395">
            <v>44792418.997045249</v>
          </cell>
        </row>
        <row r="1396">
          <cell r="A1396" t="str">
            <v>JE2493</v>
          </cell>
          <cell r="B1396">
            <v>36441</v>
          </cell>
          <cell r="C1396">
            <v>36464</v>
          </cell>
          <cell r="D1396">
            <v>31</v>
          </cell>
          <cell r="E1396" t="str">
            <v>Chalkpit Terrace</v>
          </cell>
          <cell r="F1396" t="str">
            <v>Dorking</v>
          </cell>
          <cell r="G1396" t="str">
            <v>Surrey</v>
          </cell>
          <cell r="H1396" t="str">
            <v>RH4 1HX</v>
          </cell>
          <cell r="I1396">
            <v>34290.112792544191</v>
          </cell>
          <cell r="J1396">
            <v>32211.924138450599</v>
          </cell>
          <cell r="K1396">
            <v>0.01</v>
          </cell>
          <cell r="L1396">
            <v>31889.804897066093</v>
          </cell>
          <cell r="M1396">
            <v>44824308.801942311</v>
          </cell>
        </row>
        <row r="1397">
          <cell r="A1397" t="str">
            <v>JE2652</v>
          </cell>
          <cell r="B1397">
            <v>36442</v>
          </cell>
          <cell r="C1397">
            <v>36464</v>
          </cell>
          <cell r="D1397">
            <v>12</v>
          </cell>
          <cell r="E1397" t="str">
            <v>High Oaks</v>
          </cell>
          <cell r="F1397" t="str">
            <v>York</v>
          </cell>
          <cell r="G1397" t="str">
            <v>North Yorkshire</v>
          </cell>
          <cell r="H1397" t="str">
            <v>YO3 0LB</v>
          </cell>
          <cell r="I1397">
            <v>22605.702425537722</v>
          </cell>
          <cell r="J1397">
            <v>21235.659854293011</v>
          </cell>
          <cell r="K1397">
            <v>0.01</v>
          </cell>
          <cell r="L1397">
            <v>21023.303255750081</v>
          </cell>
          <cell r="M1397">
            <v>44845332.105198063</v>
          </cell>
        </row>
        <row r="1398">
          <cell r="A1398" t="str">
            <v>JE2502</v>
          </cell>
          <cell r="B1398">
            <v>36443</v>
          </cell>
          <cell r="C1398">
            <v>36464</v>
          </cell>
          <cell r="D1398" t="str">
            <v>4 Whitton Close</v>
          </cell>
          <cell r="E1398" t="str">
            <v>Greatworth</v>
          </cell>
          <cell r="F1398" t="str">
            <v>Banbury</v>
          </cell>
          <cell r="G1398" t="str">
            <v>Oxfordshire</v>
          </cell>
          <cell r="H1398" t="str">
            <v>OX17 2EH</v>
          </cell>
          <cell r="I1398">
            <v>25127.787916143185</v>
          </cell>
          <cell r="J1398">
            <v>23604.89167880117</v>
          </cell>
          <cell r="K1398">
            <v>0.01</v>
          </cell>
          <cell r="L1398">
            <v>23368.842762013159</v>
          </cell>
          <cell r="M1398">
            <v>44868700.947960079</v>
          </cell>
        </row>
        <row r="1399">
          <cell r="A1399" t="str">
            <v>JE2534</v>
          </cell>
          <cell r="B1399">
            <v>36444</v>
          </cell>
          <cell r="C1399">
            <v>36464</v>
          </cell>
          <cell r="D1399">
            <v>31</v>
          </cell>
          <cell r="E1399" t="str">
            <v>Rupert Road</v>
          </cell>
          <cell r="F1399" t="str">
            <v>Market Harborough</v>
          </cell>
          <cell r="G1399" t="str">
            <v>Leicester</v>
          </cell>
          <cell r="H1399" t="str">
            <v>LE1 9LT</v>
          </cell>
          <cell r="I1399">
            <v>18111.644833881252</v>
          </cell>
          <cell r="J1399">
            <v>17013.969389403599</v>
          </cell>
          <cell r="K1399">
            <v>0.01</v>
          </cell>
          <cell r="L1399">
            <v>16843.829695509561</v>
          </cell>
          <cell r="M1399">
            <v>44885544.777655587</v>
          </cell>
        </row>
        <row r="1400">
          <cell r="A1400" t="str">
            <v>JE2163</v>
          </cell>
          <cell r="B1400">
            <v>36445</v>
          </cell>
          <cell r="C1400">
            <v>36464</v>
          </cell>
          <cell r="D1400">
            <v>211</v>
          </cell>
          <cell r="E1400" t="str">
            <v>Ansty Road</v>
          </cell>
          <cell r="F1400" t="str">
            <v>Coventry</v>
          </cell>
          <cell r="G1400" t="str">
            <v>West Midlands</v>
          </cell>
          <cell r="H1400" t="str">
            <v>CV2 3FJ</v>
          </cell>
          <cell r="I1400">
            <v>20731.240283012397</v>
          </cell>
          <cell r="J1400">
            <v>19474.801477981342</v>
          </cell>
          <cell r="K1400">
            <v>0.01</v>
          </cell>
          <cell r="L1400">
            <v>19280.05346320153</v>
          </cell>
          <cell r="M1400">
            <v>44904824.831118785</v>
          </cell>
        </row>
        <row r="1401">
          <cell r="A1401" t="str">
            <v>JE2327</v>
          </cell>
          <cell r="B1401">
            <v>36445</v>
          </cell>
          <cell r="C1401">
            <v>36464</v>
          </cell>
          <cell r="D1401" t="str">
            <v>85 Beechwood Drive</v>
          </cell>
          <cell r="E1401" t="str">
            <v>Thorpe St. Andrew</v>
          </cell>
          <cell r="F1401" t="str">
            <v>Norwich</v>
          </cell>
          <cell r="G1401" t="str">
            <v>Norfolk</v>
          </cell>
          <cell r="H1401" t="str">
            <v>NR7 0LN</v>
          </cell>
          <cell r="I1401">
            <v>22984.968100968908</v>
          </cell>
          <cell r="J1401">
            <v>21591.939731213217</v>
          </cell>
          <cell r="K1401">
            <v>0.01</v>
          </cell>
          <cell r="L1401">
            <v>21376.020333901084</v>
          </cell>
          <cell r="M1401">
            <v>44926200.851452686</v>
          </cell>
        </row>
        <row r="1402">
          <cell r="A1402" t="str">
            <v>JE2504</v>
          </cell>
          <cell r="B1402">
            <v>36445</v>
          </cell>
          <cell r="C1402">
            <v>36464</v>
          </cell>
          <cell r="D1402">
            <v>54</v>
          </cell>
          <cell r="E1402" t="str">
            <v>Melbourne Street</v>
          </cell>
          <cell r="F1402" t="str">
            <v>Worcester</v>
          </cell>
          <cell r="G1402" t="str">
            <v>Worcestershire</v>
          </cell>
          <cell r="H1402" t="str">
            <v>WR3 8AX</v>
          </cell>
          <cell r="I1402">
            <v>25871.616918273314</v>
          </cell>
          <cell r="J1402">
            <v>24303.640135347658</v>
          </cell>
          <cell r="K1402">
            <v>0.01</v>
          </cell>
          <cell r="L1402">
            <v>24060.603733994179</v>
          </cell>
          <cell r="M1402">
            <v>44950261.45518668</v>
          </cell>
        </row>
        <row r="1403">
          <cell r="A1403" t="str">
            <v>JE2470</v>
          </cell>
          <cell r="B1403">
            <v>36445</v>
          </cell>
          <cell r="C1403">
            <v>36464</v>
          </cell>
          <cell r="D1403" t="str">
            <v>23 Glebe Close</v>
          </cell>
          <cell r="E1403" t="str">
            <v>Coton In The Elms</v>
          </cell>
          <cell r="F1403" t="str">
            <v>Swadlincote</v>
          </cell>
          <cell r="G1403" t="str">
            <v>Derbyshire</v>
          </cell>
          <cell r="H1403" t="str">
            <v>DE12 8HF</v>
          </cell>
          <cell r="I1403">
            <v>28328.466455972146</v>
          </cell>
          <cell r="J1403">
            <v>26611.589701064742</v>
          </cell>
          <cell r="K1403">
            <v>0.01</v>
          </cell>
          <cell r="L1403">
            <v>26345.473804054094</v>
          </cell>
          <cell r="M1403">
            <v>44976606.928990737</v>
          </cell>
        </row>
        <row r="1404">
          <cell r="A1404" t="str">
            <v>JE2484</v>
          </cell>
          <cell r="B1404">
            <v>36445</v>
          </cell>
          <cell r="C1404">
            <v>36464</v>
          </cell>
          <cell r="D1404" t="str">
            <v>5 Springfield Road</v>
          </cell>
          <cell r="E1404" t="str">
            <v>Somersham</v>
          </cell>
          <cell r="F1404" t="str">
            <v>Ipswich</v>
          </cell>
          <cell r="G1404" t="str">
            <v>Suffolk</v>
          </cell>
          <cell r="H1404" t="str">
            <v>IP8 4PG</v>
          </cell>
          <cell r="I1404">
            <v>29132.005198695831</v>
          </cell>
          <cell r="J1404">
            <v>27366.429126047598</v>
          </cell>
          <cell r="K1404">
            <v>0.01</v>
          </cell>
          <cell r="L1404">
            <v>27092.764834787122</v>
          </cell>
          <cell r="M1404">
            <v>45003699.693825521</v>
          </cell>
        </row>
        <row r="1405">
          <cell r="A1405" t="str">
            <v>JE2259</v>
          </cell>
          <cell r="B1405">
            <v>36445</v>
          </cell>
          <cell r="C1405">
            <v>36464</v>
          </cell>
          <cell r="D1405">
            <v>4</v>
          </cell>
          <cell r="E1405" t="str">
            <v>Winston Crescent</v>
          </cell>
          <cell r="F1405" t="str">
            <v>Sunderland</v>
          </cell>
          <cell r="G1405" t="str">
            <v>Tyne and Wear</v>
          </cell>
          <cell r="H1405" t="str">
            <v>SR4 8RH</v>
          </cell>
          <cell r="I1405">
            <v>35711.020800344522</v>
          </cell>
          <cell r="J1405">
            <v>33546.716509414546</v>
          </cell>
          <cell r="K1405">
            <v>0.01</v>
          </cell>
          <cell r="L1405">
            <v>33211.2493443204</v>
          </cell>
          <cell r="M1405">
            <v>45036910.94316984</v>
          </cell>
        </row>
        <row r="1406">
          <cell r="A1406" t="str">
            <v>JE2447</v>
          </cell>
          <cell r="B1406">
            <v>36446</v>
          </cell>
          <cell r="C1406">
            <v>36464</v>
          </cell>
          <cell r="D1406" t="str">
            <v xml:space="preserve">Y Pant Teg </v>
          </cell>
          <cell r="E1406" t="str">
            <v>Mount Pleasant</v>
          </cell>
          <cell r="F1406" t="str">
            <v>Dolgellau</v>
          </cell>
          <cell r="G1406" t="str">
            <v>Gwynedd</v>
          </cell>
          <cell r="H1406" t="str">
            <v>LL40 1RP</v>
          </cell>
          <cell r="I1406">
            <v>12747.379795911165</v>
          </cell>
          <cell r="J1406">
            <v>11974.811323431699</v>
          </cell>
          <cell r="K1406">
            <v>0.01</v>
          </cell>
          <cell r="L1406">
            <v>11855.063210197382</v>
          </cell>
          <cell r="M1406">
            <v>45048766.006380036</v>
          </cell>
        </row>
        <row r="1407">
          <cell r="A1407" t="str">
            <v>JE2443</v>
          </cell>
          <cell r="B1407">
            <v>36446</v>
          </cell>
          <cell r="C1407">
            <v>36464</v>
          </cell>
          <cell r="D1407" t="str">
            <v>4 Fernway</v>
          </cell>
          <cell r="E1407" t="str">
            <v>Harper Hill</v>
          </cell>
          <cell r="F1407" t="str">
            <v>Buxton</v>
          </cell>
          <cell r="G1407" t="str">
            <v>Derbyshire</v>
          </cell>
          <cell r="H1407" t="str">
            <v>SK17 9LL</v>
          </cell>
          <cell r="I1407">
            <v>17016.854495780983</v>
          </cell>
          <cell r="J1407">
            <v>15985.529980885167</v>
          </cell>
          <cell r="K1407">
            <v>0.01</v>
          </cell>
          <cell r="L1407">
            <v>15825.674681076314</v>
          </cell>
          <cell r="M1407">
            <v>45064591.681061111</v>
          </cell>
        </row>
        <row r="1408">
          <cell r="A1408" t="str">
            <v>JE1775</v>
          </cell>
          <cell r="B1408">
            <v>36446</v>
          </cell>
          <cell r="C1408">
            <v>36464</v>
          </cell>
          <cell r="D1408" t="str">
            <v>Lilliel Cottage</v>
          </cell>
          <cell r="E1408" t="str">
            <v>Shortsill Lane</v>
          </cell>
          <cell r="F1408" t="str">
            <v>Knaresborough</v>
          </cell>
          <cell r="G1408" t="str">
            <v>North Yorkshire</v>
          </cell>
          <cell r="H1408" t="str">
            <v>HG5 0RT</v>
          </cell>
          <cell r="I1408">
            <v>20829.315248023442</v>
          </cell>
          <cell r="J1408">
            <v>19566.932505718993</v>
          </cell>
          <cell r="K1408">
            <v>0.01</v>
          </cell>
          <cell r="L1408">
            <v>19371.263180661801</v>
          </cell>
          <cell r="M1408">
            <v>45083962.94424177</v>
          </cell>
        </row>
        <row r="1409">
          <cell r="A1409" t="str">
            <v>JE2200</v>
          </cell>
          <cell r="B1409">
            <v>36446</v>
          </cell>
          <cell r="C1409">
            <v>36464</v>
          </cell>
          <cell r="D1409">
            <v>23</v>
          </cell>
          <cell r="E1409" t="str">
            <v>Carlford Close</v>
          </cell>
          <cell r="F1409" t="str">
            <v>Martlesham Heath Ipswich</v>
          </cell>
          <cell r="G1409" t="str">
            <v>Suffolk</v>
          </cell>
          <cell r="H1409" t="str">
            <v>IP5 7TA</v>
          </cell>
          <cell r="I1409">
            <v>26204.947987392126</v>
          </cell>
          <cell r="J1409">
            <v>24616.76932148957</v>
          </cell>
          <cell r="K1409">
            <v>0.01</v>
          </cell>
          <cell r="L1409">
            <v>24370.601628274675</v>
          </cell>
          <cell r="M1409">
            <v>45108333.545870043</v>
          </cell>
        </row>
        <row r="1410">
          <cell r="A1410" t="str">
            <v>JE2595</v>
          </cell>
          <cell r="B1410">
            <v>36446</v>
          </cell>
          <cell r="C1410">
            <v>36464</v>
          </cell>
          <cell r="D1410">
            <v>27</v>
          </cell>
          <cell r="E1410" t="str">
            <v>Cammock Avenue</v>
          </cell>
          <cell r="F1410" t="str">
            <v>Carlisle</v>
          </cell>
          <cell r="G1410" t="str">
            <v>Cumbria</v>
          </cell>
          <cell r="H1410" t="str">
            <v>CA2 4PD</v>
          </cell>
          <cell r="I1410">
            <v>29940.876090216643</v>
          </cell>
          <cell r="J1410">
            <v>28126.27753929442</v>
          </cell>
          <cell r="K1410">
            <v>0.01</v>
          </cell>
          <cell r="L1410">
            <v>27845.014763901476</v>
          </cell>
          <cell r="M1410">
            <v>45136178.560633942</v>
          </cell>
        </row>
        <row r="1411">
          <cell r="A1411" t="str">
            <v>JE2038</v>
          </cell>
          <cell r="B1411">
            <v>36446</v>
          </cell>
          <cell r="C1411">
            <v>36464</v>
          </cell>
          <cell r="D1411">
            <v>44</v>
          </cell>
          <cell r="E1411" t="str">
            <v>Howard Crescent</v>
          </cell>
          <cell r="F1411" t="str">
            <v>Beaconsfield</v>
          </cell>
          <cell r="G1411" t="str">
            <v>Buckinghamshire</v>
          </cell>
          <cell r="H1411" t="str">
            <v>HP9 2XP</v>
          </cell>
          <cell r="I1411">
            <v>77484.188538323418</v>
          </cell>
          <cell r="J1411">
            <v>72788.177111758356</v>
          </cell>
          <cell r="K1411">
            <v>0.01</v>
          </cell>
          <cell r="L1411">
            <v>72060.295340640776</v>
          </cell>
          <cell r="M1411">
            <v>45208238.855974585</v>
          </cell>
        </row>
        <row r="1412">
          <cell r="A1412" t="str">
            <v>JE2427</v>
          </cell>
          <cell r="B1412">
            <v>36447</v>
          </cell>
          <cell r="C1412">
            <v>36464</v>
          </cell>
          <cell r="D1412">
            <v>131</v>
          </cell>
          <cell r="E1412" t="str">
            <v>Tilstock Crescent</v>
          </cell>
          <cell r="F1412" t="str">
            <v>Shrewsbury</v>
          </cell>
          <cell r="G1412" t="str">
            <v>Shropshire</v>
          </cell>
          <cell r="H1412" t="str">
            <v>SY2 6HA</v>
          </cell>
          <cell r="I1412">
            <v>20424.362569891764</v>
          </cell>
          <cell r="J1412">
            <v>19186.522414140749</v>
          </cell>
          <cell r="K1412">
            <v>0.01</v>
          </cell>
          <cell r="L1412">
            <v>18994.65718999934</v>
          </cell>
          <cell r="M1412">
            <v>45227233.513164587</v>
          </cell>
        </row>
        <row r="1413">
          <cell r="A1413" t="str">
            <v>JE2520</v>
          </cell>
          <cell r="B1413">
            <v>36447</v>
          </cell>
          <cell r="C1413">
            <v>36464</v>
          </cell>
          <cell r="D1413">
            <v>3</v>
          </cell>
          <cell r="E1413" t="str">
            <v>Carnoustie Close</v>
          </cell>
          <cell r="F1413" t="str">
            <v>Kirkby In Ashfield</v>
          </cell>
          <cell r="G1413" t="str">
            <v>Nottinghamshire</v>
          </cell>
          <cell r="H1413" t="str">
            <v>NG17 8NF</v>
          </cell>
          <cell r="I1413">
            <v>24580.104050807844</v>
          </cell>
          <cell r="J1413">
            <v>23090.400775001308</v>
          </cell>
          <cell r="K1413">
            <v>0.01</v>
          </cell>
          <cell r="L1413">
            <v>22859.496767251294</v>
          </cell>
          <cell r="M1413">
            <v>45250093.00993184</v>
          </cell>
        </row>
        <row r="1414">
          <cell r="A1414" t="str">
            <v>JE2503</v>
          </cell>
          <cell r="B1414">
            <v>36447</v>
          </cell>
          <cell r="C1414">
            <v>36464</v>
          </cell>
          <cell r="D1414">
            <v>119</v>
          </cell>
          <cell r="E1414" t="str">
            <v>Gammons Lane</v>
          </cell>
          <cell r="F1414" t="str">
            <v>Watford</v>
          </cell>
          <cell r="G1414" t="str">
            <v>Hertfordshire</v>
          </cell>
          <cell r="H1414" t="str">
            <v>WD2 5JD</v>
          </cell>
          <cell r="I1414">
            <v>98267.36015988297</v>
          </cell>
          <cell r="J1414">
            <v>92311.762574435517</v>
          </cell>
          <cell r="K1414">
            <v>0.01</v>
          </cell>
          <cell r="L1414">
            <v>91388.644948691159</v>
          </cell>
          <cell r="M1414">
            <v>45341481.654880531</v>
          </cell>
        </row>
        <row r="1415">
          <cell r="A1415" t="str">
            <v>JE1792</v>
          </cell>
          <cell r="B1415">
            <v>36448</v>
          </cell>
          <cell r="C1415">
            <v>36464</v>
          </cell>
          <cell r="D1415" t="str">
            <v>Bryn Awel</v>
          </cell>
          <cell r="E1415" t="str">
            <v>Old Carmel Road</v>
          </cell>
          <cell r="F1415" t="str">
            <v>Ammanford</v>
          </cell>
          <cell r="G1415" t="str">
            <v>Dyfed</v>
          </cell>
          <cell r="H1415" t="str">
            <v>SA18 1PP</v>
          </cell>
          <cell r="I1415">
            <v>22284.373985601047</v>
          </cell>
          <cell r="J1415">
            <v>20933.805865261587</v>
          </cell>
          <cell r="K1415">
            <v>0.01</v>
          </cell>
          <cell r="L1415">
            <v>20724.467806608973</v>
          </cell>
          <cell r="M1415">
            <v>45362206.122687139</v>
          </cell>
        </row>
        <row r="1416">
          <cell r="A1416" t="str">
            <v>JE2630</v>
          </cell>
          <cell r="B1416">
            <v>36448</v>
          </cell>
          <cell r="C1416">
            <v>36464</v>
          </cell>
          <cell r="D1416">
            <v>11</v>
          </cell>
          <cell r="E1416" t="str">
            <v>Glebe Avenue</v>
          </cell>
          <cell r="F1416" t="str">
            <v>Harthill Sheffield</v>
          </cell>
          <cell r="G1416" t="str">
            <v>South Yorkshire</v>
          </cell>
          <cell r="H1416" t="str">
            <v>S26 7YS</v>
          </cell>
          <cell r="I1416">
            <v>24614.939762174869</v>
          </cell>
          <cell r="J1416">
            <v>23123.125231133967</v>
          </cell>
          <cell r="K1416">
            <v>0.01</v>
          </cell>
          <cell r="L1416">
            <v>22891.893978822627</v>
          </cell>
          <cell r="M1416">
            <v>45385098.016665958</v>
          </cell>
        </row>
        <row r="1417">
          <cell r="A1417" t="str">
            <v>JE2253</v>
          </cell>
          <cell r="B1417">
            <v>36448</v>
          </cell>
          <cell r="C1417">
            <v>36464</v>
          </cell>
          <cell r="D1417" t="str">
            <v>6c</v>
          </cell>
          <cell r="E1417" t="str">
            <v>Cripps Avenue</v>
          </cell>
          <cell r="F1417" t="str">
            <v>Peacehaven</v>
          </cell>
          <cell r="G1417" t="str">
            <v>East Sussex</v>
          </cell>
          <cell r="H1417" t="str">
            <v>BN10 8AL</v>
          </cell>
          <cell r="I1417">
            <v>28881.847692373067</v>
          </cell>
          <cell r="J1417">
            <v>27131.43268071409</v>
          </cell>
          <cell r="K1417">
            <v>0.01</v>
          </cell>
          <cell r="L1417">
            <v>26860.11835390695</v>
          </cell>
          <cell r="M1417">
            <v>45411958.135019861</v>
          </cell>
        </row>
        <row r="1418">
          <cell r="A1418" t="str">
            <v>JE2594</v>
          </cell>
          <cell r="B1418">
            <v>36448</v>
          </cell>
          <cell r="C1418">
            <v>36464</v>
          </cell>
          <cell r="D1418">
            <v>38</v>
          </cell>
          <cell r="E1418" t="str">
            <v>West Close</v>
          </cell>
          <cell r="F1418" t="str">
            <v>Polegate</v>
          </cell>
          <cell r="G1418" t="str">
            <v>East Sussex</v>
          </cell>
          <cell r="H1418" t="str">
            <v>BN26 6EL</v>
          </cell>
          <cell r="I1418">
            <v>28981.766650077861</v>
          </cell>
          <cell r="J1418">
            <v>27225.295944012534</v>
          </cell>
          <cell r="K1418">
            <v>0.01</v>
          </cell>
          <cell r="L1418">
            <v>26953.04298457241</v>
          </cell>
          <cell r="M1418">
            <v>45438911.178004436</v>
          </cell>
        </row>
        <row r="1419">
          <cell r="A1419" t="str">
            <v>JE2429</v>
          </cell>
          <cell r="B1419">
            <v>36448</v>
          </cell>
          <cell r="C1419">
            <v>36464</v>
          </cell>
          <cell r="D1419">
            <v>6</v>
          </cell>
          <cell r="E1419" t="str">
            <v>Popes Mead</v>
          </cell>
          <cell r="F1419" t="str">
            <v>Haslemere</v>
          </cell>
          <cell r="G1419" t="str">
            <v>Surrey</v>
          </cell>
          <cell r="H1419" t="str">
            <v>GU27 2AR</v>
          </cell>
          <cell r="I1419">
            <v>35717.97053036232</v>
          </cell>
          <cell r="J1419">
            <v>33553.245043673691</v>
          </cell>
          <cell r="K1419">
            <v>0.01</v>
          </cell>
          <cell r="L1419">
            <v>33217.712593236953</v>
          </cell>
          <cell r="M1419">
            <v>45472128.890597671</v>
          </cell>
        </row>
        <row r="1420">
          <cell r="A1420" t="str">
            <v>JE2489</v>
          </cell>
          <cell r="B1420">
            <v>36448</v>
          </cell>
          <cell r="C1420">
            <v>36464</v>
          </cell>
          <cell r="D1420">
            <v>41</v>
          </cell>
          <cell r="E1420" t="str">
            <v>St. Dunstans Crescent</v>
          </cell>
          <cell r="F1420" t="str">
            <v>Worcester</v>
          </cell>
          <cell r="G1420" t="str">
            <v>Worcestershire</v>
          </cell>
          <cell r="H1420" t="str">
            <v>WR5 2AF</v>
          </cell>
          <cell r="I1420">
            <v>36427.625707317187</v>
          </cell>
          <cell r="J1420">
            <v>34219.890815964631</v>
          </cell>
          <cell r="K1420">
            <v>0.01</v>
          </cell>
          <cell r="L1420">
            <v>33877.691907804983</v>
          </cell>
          <cell r="M1420">
            <v>45506006.582505479</v>
          </cell>
        </row>
        <row r="1421">
          <cell r="A1421" t="str">
            <v>JE2566</v>
          </cell>
          <cell r="B1421">
            <v>36451</v>
          </cell>
          <cell r="C1421">
            <v>36464</v>
          </cell>
          <cell r="D1421">
            <v>123</v>
          </cell>
          <cell r="E1421" t="str">
            <v>Arabella Street Roath</v>
          </cell>
          <cell r="F1421" t="str">
            <v>Cardiff</v>
          </cell>
          <cell r="G1421" t="str">
            <v>South Glamorgan</v>
          </cell>
          <cell r="H1421" t="str">
            <v>CF24 4SX</v>
          </cell>
          <cell r="I1421">
            <v>11764.797435774028</v>
          </cell>
          <cell r="J1421">
            <v>11051.77940936348</v>
          </cell>
          <cell r="K1421">
            <v>0.01</v>
          </cell>
          <cell r="L1421">
            <v>10941.261615269845</v>
          </cell>
          <cell r="M1421">
            <v>45516947.844120748</v>
          </cell>
        </row>
        <row r="1422">
          <cell r="A1422" t="str">
            <v>JE2581</v>
          </cell>
          <cell r="B1422">
            <v>36451</v>
          </cell>
          <cell r="C1422">
            <v>36464</v>
          </cell>
          <cell r="D1422">
            <v>10</v>
          </cell>
          <cell r="E1422" t="str">
            <v>Osbourne Close</v>
          </cell>
          <cell r="F1422" t="str">
            <v>Bicester</v>
          </cell>
          <cell r="G1422" t="str">
            <v>Oxfordshire</v>
          </cell>
          <cell r="H1422" t="str">
            <v>OX26 8FU</v>
          </cell>
          <cell r="I1422">
            <v>12245.259796034203</v>
          </cell>
          <cell r="J1422">
            <v>11503.122838698795</v>
          </cell>
          <cell r="K1422">
            <v>0.01</v>
          </cell>
          <cell r="L1422">
            <v>11388.091610311807</v>
          </cell>
          <cell r="M1422">
            <v>45528335.935731061</v>
          </cell>
        </row>
        <row r="1423">
          <cell r="A1423" t="str">
            <v>JE2428</v>
          </cell>
          <cell r="B1423">
            <v>36451</v>
          </cell>
          <cell r="C1423">
            <v>36464</v>
          </cell>
          <cell r="D1423">
            <v>21</v>
          </cell>
          <cell r="E1423" t="str">
            <v>Acacia Avenue</v>
          </cell>
          <cell r="F1423" t="str">
            <v>Ashill</v>
          </cell>
          <cell r="G1423" t="str">
            <v>Norfolk</v>
          </cell>
          <cell r="H1423" t="str">
            <v>IP25 7AR</v>
          </cell>
          <cell r="I1423">
            <v>16882.815224767099</v>
          </cell>
          <cell r="J1423">
            <v>15859.61430205394</v>
          </cell>
          <cell r="K1423">
            <v>0.01</v>
          </cell>
          <cell r="L1423">
            <v>15701.018159033401</v>
          </cell>
          <cell r="M1423">
            <v>45544036.953890093</v>
          </cell>
        </row>
        <row r="1424">
          <cell r="A1424" t="str">
            <v>JE2471</v>
          </cell>
          <cell r="B1424">
            <v>36451</v>
          </cell>
          <cell r="C1424">
            <v>36464</v>
          </cell>
          <cell r="D1424" t="str">
            <v>Brook Cottage</v>
          </cell>
          <cell r="E1424" t="str">
            <v>Lingen</v>
          </cell>
          <cell r="F1424" t="str">
            <v>Bucknell</v>
          </cell>
          <cell r="G1424" t="str">
            <v>Shropshire</v>
          </cell>
          <cell r="H1424" t="str">
            <v>SY7 0DY</v>
          </cell>
          <cell r="I1424">
            <v>29851.633631946312</v>
          </cell>
          <cell r="J1424">
            <v>28042.443714858655</v>
          </cell>
          <cell r="K1424">
            <v>0.01</v>
          </cell>
          <cell r="L1424">
            <v>27762.019277710067</v>
          </cell>
          <cell r="M1424">
            <v>45571798.973167799</v>
          </cell>
        </row>
        <row r="1425">
          <cell r="A1425" t="str">
            <v>JE2451</v>
          </cell>
          <cell r="B1425">
            <v>36451</v>
          </cell>
          <cell r="C1425">
            <v>36464</v>
          </cell>
          <cell r="D1425">
            <v>62</v>
          </cell>
          <cell r="E1425" t="str">
            <v>Seymour Close</v>
          </cell>
          <cell r="F1425" t="str">
            <v>Coventry</v>
          </cell>
          <cell r="G1425" t="str">
            <v>West Midlands</v>
          </cell>
          <cell r="H1425" t="str">
            <v>CV3 4ER</v>
          </cell>
          <cell r="I1425">
            <v>30214.06009168502</v>
          </cell>
          <cell r="J1425">
            <v>28382.904934613198</v>
          </cell>
          <cell r="K1425">
            <v>0.01</v>
          </cell>
          <cell r="L1425">
            <v>28099.075885267066</v>
          </cell>
          <cell r="M1425">
            <v>45599898.049053065</v>
          </cell>
        </row>
        <row r="1426">
          <cell r="A1426" t="str">
            <v>JE2509</v>
          </cell>
          <cell r="B1426">
            <v>36451</v>
          </cell>
          <cell r="C1426">
            <v>36464</v>
          </cell>
          <cell r="D1426">
            <v>39</v>
          </cell>
          <cell r="E1426" t="str">
            <v>Hull Crescent</v>
          </cell>
          <cell r="F1426" t="str">
            <v>Bournemouth</v>
          </cell>
          <cell r="G1426" t="str">
            <v>Dorset</v>
          </cell>
          <cell r="H1426" t="str">
            <v>BH11 9RG</v>
          </cell>
          <cell r="I1426">
            <v>55461.033507990411</v>
          </cell>
          <cell r="J1426">
            <v>52099.758749930385</v>
          </cell>
          <cell r="K1426">
            <v>0.01</v>
          </cell>
          <cell r="L1426">
            <v>51578.761162431081</v>
          </cell>
          <cell r="M1426">
            <v>45651476.810215496</v>
          </cell>
        </row>
        <row r="1427">
          <cell r="A1427" t="str">
            <v>JE2608</v>
          </cell>
          <cell r="B1427">
            <v>36452</v>
          </cell>
          <cell r="C1427">
            <v>36464</v>
          </cell>
          <cell r="D1427">
            <v>20</v>
          </cell>
          <cell r="E1427" t="str">
            <v>Princess Drive</v>
          </cell>
          <cell r="F1427" t="str">
            <v>Hunstanton</v>
          </cell>
          <cell r="G1427" t="str">
            <v>Norfolk</v>
          </cell>
          <cell r="H1427" t="str">
            <v>PE36 5JG</v>
          </cell>
          <cell r="I1427">
            <v>31029.917423127739</v>
          </cell>
          <cell r="J1427">
            <v>29149.316367180603</v>
          </cell>
          <cell r="K1427">
            <v>0.01</v>
          </cell>
          <cell r="L1427">
            <v>28857.823203508797</v>
          </cell>
          <cell r="M1427">
            <v>45680334.633419007</v>
          </cell>
        </row>
        <row r="1428">
          <cell r="A1428" t="str">
            <v>JE2262</v>
          </cell>
          <cell r="B1428">
            <v>36452</v>
          </cell>
          <cell r="C1428">
            <v>36464</v>
          </cell>
          <cell r="D1428">
            <v>7</v>
          </cell>
          <cell r="E1428" t="str">
            <v>Oakwell Close</v>
          </cell>
          <cell r="F1428" t="str">
            <v>Dunstable</v>
          </cell>
          <cell r="G1428" t="str">
            <v>Bedfordshire</v>
          </cell>
          <cell r="H1428" t="str">
            <v>LU6 2PY</v>
          </cell>
          <cell r="I1428">
            <v>37596.782363478342</v>
          </cell>
          <cell r="J1428">
            <v>35318.189492964499</v>
          </cell>
          <cell r="K1428">
            <v>0.01</v>
          </cell>
          <cell r="L1428">
            <v>34965.007598034856</v>
          </cell>
          <cell r="M1428">
            <v>45715299.641017042</v>
          </cell>
        </row>
        <row r="1429">
          <cell r="A1429" t="str">
            <v>JE2672</v>
          </cell>
          <cell r="B1429">
            <v>36453</v>
          </cell>
          <cell r="C1429">
            <v>36464</v>
          </cell>
          <cell r="D1429">
            <v>40</v>
          </cell>
          <cell r="E1429" t="str">
            <v>Kingstan, Walsingham Road</v>
          </cell>
          <cell r="F1429" t="str">
            <v>Southend-on-Sea</v>
          </cell>
          <cell r="G1429" t="str">
            <v>Essex</v>
          </cell>
          <cell r="H1429" t="str">
            <v>SS2 4AJ</v>
          </cell>
          <cell r="I1429">
            <v>9774.0681290670091</v>
          </cell>
          <cell r="J1429">
            <v>9181.7003636690079</v>
          </cell>
          <cell r="K1429">
            <v>0.01</v>
          </cell>
          <cell r="L1429">
            <v>9089.8833600323178</v>
          </cell>
          <cell r="M1429">
            <v>45724389.524377078</v>
          </cell>
        </row>
        <row r="1430">
          <cell r="A1430" t="str">
            <v>JE2642</v>
          </cell>
          <cell r="B1430">
            <v>36453</v>
          </cell>
          <cell r="C1430">
            <v>36464</v>
          </cell>
          <cell r="D1430">
            <v>12</v>
          </cell>
          <cell r="E1430" t="str">
            <v>Sandra Drive</v>
          </cell>
          <cell r="F1430">
            <v>0</v>
          </cell>
          <cell r="G1430" t="str">
            <v>Merseyside</v>
          </cell>
          <cell r="H1430" t="str">
            <v>WA12 8QA</v>
          </cell>
          <cell r="I1430">
            <v>12539.071999230395</v>
          </cell>
          <cell r="J1430">
            <v>11779.128241701279</v>
          </cell>
          <cell r="K1430">
            <v>0.01</v>
          </cell>
          <cell r="L1430">
            <v>11661.336959284266</v>
          </cell>
          <cell r="M1430">
            <v>45736050.861336365</v>
          </cell>
        </row>
        <row r="1431">
          <cell r="A1431" t="str">
            <v>JE2487</v>
          </cell>
          <cell r="B1431">
            <v>36453</v>
          </cell>
          <cell r="C1431">
            <v>36464</v>
          </cell>
          <cell r="D1431">
            <v>6</v>
          </cell>
          <cell r="E1431" t="str">
            <v>Malmesbury Road</v>
          </cell>
          <cell r="F1431" t="str">
            <v>Nottingham</v>
          </cell>
          <cell r="G1431" t="str">
            <v>Nottinghamshire</v>
          </cell>
          <cell r="H1431" t="str">
            <v>NG3 5QE</v>
          </cell>
          <cell r="I1431">
            <v>15826.873687770372</v>
          </cell>
          <cell r="J1431">
            <v>14867.669221844893</v>
          </cell>
          <cell r="K1431">
            <v>0.01</v>
          </cell>
          <cell r="L1431">
            <v>14718.992529626445</v>
          </cell>
          <cell r="M1431">
            <v>45750769.853865989</v>
          </cell>
        </row>
        <row r="1432">
          <cell r="A1432" t="str">
            <v>JE2249</v>
          </cell>
          <cell r="B1432">
            <v>36453</v>
          </cell>
          <cell r="C1432">
            <v>36464</v>
          </cell>
          <cell r="D1432">
            <v>133</v>
          </cell>
          <cell r="E1432" t="str">
            <v>Old Station Road</v>
          </cell>
          <cell r="F1432" t="str">
            <v>Bromsgrove</v>
          </cell>
          <cell r="G1432" t="str">
            <v>Worcestershire</v>
          </cell>
          <cell r="H1432" t="str">
            <v>B60 2AT</v>
          </cell>
          <cell r="I1432">
            <v>22881.130528666225</v>
          </cell>
          <cell r="J1432">
            <v>21494.395345110694</v>
          </cell>
          <cell r="K1432">
            <v>0.01</v>
          </cell>
          <cell r="L1432">
            <v>21279.451391659586</v>
          </cell>
          <cell r="M1432">
            <v>45772049.305257648</v>
          </cell>
        </row>
        <row r="1433">
          <cell r="A1433" t="str">
            <v>JE2475</v>
          </cell>
          <cell r="B1433">
            <v>36453</v>
          </cell>
          <cell r="C1433">
            <v>36464</v>
          </cell>
          <cell r="D1433">
            <v>31</v>
          </cell>
          <cell r="E1433" t="str">
            <v>Huxley Road</v>
          </cell>
          <cell r="F1433" t="str">
            <v>Welling</v>
          </cell>
          <cell r="G1433" t="str">
            <v>Kent</v>
          </cell>
          <cell r="H1433" t="str">
            <v>DA16 2EN</v>
          </cell>
          <cell r="I1433">
            <v>23470.612838552926</v>
          </cell>
          <cell r="J1433">
            <v>22048.151454398201</v>
          </cell>
          <cell r="K1433">
            <v>0.01</v>
          </cell>
          <cell r="L1433">
            <v>21827.669939854219</v>
          </cell>
          <cell r="M1433">
            <v>45793876.975197501</v>
          </cell>
        </row>
        <row r="1434">
          <cell r="A1434" t="str">
            <v>JE2467</v>
          </cell>
          <cell r="B1434">
            <v>36453</v>
          </cell>
          <cell r="C1434">
            <v>36464</v>
          </cell>
          <cell r="D1434">
            <v>15</v>
          </cell>
          <cell r="E1434" t="str">
            <v>Cadgwith Drive</v>
          </cell>
          <cell r="F1434" t="str">
            <v>Darley Abbey Derby</v>
          </cell>
          <cell r="G1434" t="str">
            <v>Derbyshire</v>
          </cell>
          <cell r="H1434" t="str">
            <v>DE22 2AF</v>
          </cell>
          <cell r="I1434">
            <v>25872.94799114628</v>
          </cell>
          <cell r="J1434">
            <v>24304.890537137413</v>
          </cell>
          <cell r="K1434">
            <v>0.01</v>
          </cell>
          <cell r="L1434">
            <v>24061.841631766038</v>
          </cell>
          <cell r="M1434">
            <v>45817938.816829264</v>
          </cell>
        </row>
        <row r="1435">
          <cell r="A1435" t="str">
            <v>JE2326</v>
          </cell>
          <cell r="B1435">
            <v>36453</v>
          </cell>
          <cell r="C1435">
            <v>36464</v>
          </cell>
          <cell r="D1435">
            <v>124</v>
          </cell>
          <cell r="E1435" t="str">
            <v>West Garth</v>
          </cell>
          <cell r="F1435" t="str">
            <v>Newcastle Upon Tyne</v>
          </cell>
          <cell r="G1435" t="str">
            <v>Tyne And Wear</v>
          </cell>
          <cell r="H1435" t="str">
            <v>NE5 4PE</v>
          </cell>
          <cell r="I1435">
            <v>28279.024741494053</v>
          </cell>
          <cell r="J1435">
            <v>26565.144454130776</v>
          </cell>
          <cell r="K1435">
            <v>0.01</v>
          </cell>
          <cell r="L1435">
            <v>26299.493009589467</v>
          </cell>
          <cell r="M1435">
            <v>45844238.309838854</v>
          </cell>
        </row>
        <row r="1436">
          <cell r="A1436" t="str">
            <v>JE2624</v>
          </cell>
          <cell r="B1436">
            <v>36453</v>
          </cell>
          <cell r="C1436">
            <v>36464</v>
          </cell>
          <cell r="D1436">
            <v>9</v>
          </cell>
          <cell r="E1436" t="str">
            <v>Compton Close</v>
          </cell>
          <cell r="F1436" t="str">
            <v>Havant</v>
          </cell>
          <cell r="G1436" t="str">
            <v>Hampshire</v>
          </cell>
          <cell r="H1436" t="str">
            <v>PO9 2DA</v>
          </cell>
          <cell r="I1436">
            <v>30592.219270613212</v>
          </cell>
          <cell r="J1436">
            <v>28738.14537542453</v>
          </cell>
          <cell r="K1436">
            <v>0.01</v>
          </cell>
          <cell r="L1436">
            <v>28450.763921670285</v>
          </cell>
          <cell r="M1436">
            <v>45872689.073760524</v>
          </cell>
        </row>
        <row r="1437">
          <cell r="A1437" t="str">
            <v>JE2368</v>
          </cell>
          <cell r="B1437">
            <v>36454</v>
          </cell>
          <cell r="C1437">
            <v>36464</v>
          </cell>
          <cell r="D1437">
            <v>5</v>
          </cell>
          <cell r="E1437" t="str">
            <v>Fishpools</v>
          </cell>
          <cell r="F1437" t="str">
            <v>Leicester</v>
          </cell>
          <cell r="G1437" t="str">
            <v>Leicestershire</v>
          </cell>
          <cell r="H1437" t="str">
            <v>LE3 2UL</v>
          </cell>
          <cell r="I1437">
            <v>17444.949831162976</v>
          </cell>
          <cell r="J1437">
            <v>16387.680144425824</v>
          </cell>
          <cell r="K1437">
            <v>0.01</v>
          </cell>
          <cell r="L1437">
            <v>16223.803342981566</v>
          </cell>
          <cell r="M1437">
            <v>45888912.877103508</v>
          </cell>
        </row>
        <row r="1438">
          <cell r="A1438" t="str">
            <v>JE2287</v>
          </cell>
          <cell r="B1438">
            <v>36454</v>
          </cell>
          <cell r="C1438">
            <v>36464</v>
          </cell>
          <cell r="D1438">
            <v>24</v>
          </cell>
          <cell r="E1438" t="str">
            <v>Erw Las</v>
          </cell>
          <cell r="F1438" t="str">
            <v>Cardiff</v>
          </cell>
          <cell r="G1438" t="str">
            <v>South Glamorgan</v>
          </cell>
          <cell r="H1438" t="str">
            <v>CF14 1NL</v>
          </cell>
          <cell r="I1438">
            <v>18476.959602247385</v>
          </cell>
          <cell r="J1438">
            <v>17357.143868777843</v>
          </cell>
          <cell r="K1438">
            <v>0.01</v>
          </cell>
          <cell r="L1438">
            <v>17183.572430090066</v>
          </cell>
          <cell r="M1438">
            <v>45906096.449533597</v>
          </cell>
        </row>
        <row r="1439">
          <cell r="A1439" t="str">
            <v>JE2603</v>
          </cell>
          <cell r="B1439">
            <v>36454</v>
          </cell>
          <cell r="C1439">
            <v>36464</v>
          </cell>
          <cell r="D1439">
            <v>210</v>
          </cell>
          <cell r="E1439" t="str">
            <v>Spring Road, Kempston</v>
          </cell>
          <cell r="F1439" t="str">
            <v>Bedford</v>
          </cell>
          <cell r="G1439" t="str">
            <v>Bedfordshire</v>
          </cell>
          <cell r="H1439" t="str">
            <v>MK42 8ND</v>
          </cell>
          <cell r="I1439">
            <v>39051.360953754127</v>
          </cell>
          <cell r="J1439">
            <v>36684.61180504175</v>
          </cell>
          <cell r="K1439">
            <v>0.01</v>
          </cell>
          <cell r="L1439">
            <v>36317.765686991333</v>
          </cell>
          <cell r="M1439">
            <v>45942414.215220585</v>
          </cell>
        </row>
        <row r="1440">
          <cell r="A1440" t="str">
            <v>JE2477</v>
          </cell>
          <cell r="B1440">
            <v>36454</v>
          </cell>
          <cell r="C1440">
            <v>36464</v>
          </cell>
          <cell r="D1440" t="str">
            <v>17 Goose Lane</v>
          </cell>
          <cell r="E1440" t="str">
            <v>Lower Quinton</v>
          </cell>
          <cell r="F1440" t="str">
            <v>Stratford-upon-Avon</v>
          </cell>
          <cell r="G1440" t="str">
            <v>Warwickshire</v>
          </cell>
          <cell r="H1440" t="str">
            <v>CV37 8TA</v>
          </cell>
          <cell r="I1440">
            <v>42418.586753193187</v>
          </cell>
          <cell r="J1440">
            <v>39847.763313605719</v>
          </cell>
          <cell r="K1440">
            <v>0.01</v>
          </cell>
          <cell r="L1440">
            <v>39449.285680469664</v>
          </cell>
          <cell r="M1440">
            <v>45981863.500901058</v>
          </cell>
        </row>
        <row r="1441">
          <cell r="A1441" t="str">
            <v>JE2369</v>
          </cell>
          <cell r="B1441">
            <v>36454</v>
          </cell>
          <cell r="C1441">
            <v>36464</v>
          </cell>
          <cell r="D1441" t="str">
            <v>1 Spurway</v>
          </cell>
          <cell r="E1441" t="str">
            <v>Bearsted</v>
          </cell>
          <cell r="F1441" t="str">
            <v>Maidstone</v>
          </cell>
          <cell r="G1441" t="str">
            <v>Kent</v>
          </cell>
          <cell r="H1441" t="str">
            <v>ME14 4BN</v>
          </cell>
          <cell r="I1441">
            <v>50548.01550197442</v>
          </cell>
          <cell r="J1441">
            <v>47484.499410945667</v>
          </cell>
          <cell r="K1441">
            <v>0.01</v>
          </cell>
          <cell r="L1441">
            <v>47009.654416836209</v>
          </cell>
          <cell r="M1441">
            <v>46028873.155317895</v>
          </cell>
        </row>
        <row r="1442">
          <cell r="A1442" t="str">
            <v>JE2122</v>
          </cell>
          <cell r="B1442">
            <v>36454</v>
          </cell>
          <cell r="C1442">
            <v>36464</v>
          </cell>
          <cell r="D1442" t="str">
            <v>Long Acre</v>
          </cell>
          <cell r="E1442" t="str">
            <v>Saunders Lane</v>
          </cell>
          <cell r="F1442" t="str">
            <v>Awbridge</v>
          </cell>
          <cell r="G1442" t="str">
            <v>Hants</v>
          </cell>
          <cell r="H1442" t="str">
            <v>SO51 0GP</v>
          </cell>
          <cell r="I1442">
            <v>51542.187865211512</v>
          </cell>
          <cell r="J1442">
            <v>48418.418903683538</v>
          </cell>
          <cell r="K1442">
            <v>0.01</v>
          </cell>
          <cell r="L1442">
            <v>47934.2347146467</v>
          </cell>
          <cell r="M1442">
            <v>46076807.390032545</v>
          </cell>
        </row>
        <row r="1443">
          <cell r="A1443" t="str">
            <v>JE2623</v>
          </cell>
          <cell r="B1443">
            <v>36455</v>
          </cell>
          <cell r="C1443">
            <v>36464</v>
          </cell>
          <cell r="D1443">
            <v>16</v>
          </cell>
          <cell r="E1443" t="str">
            <v>Knights Meadow</v>
          </cell>
          <cell r="F1443" t="str">
            <v>Truro</v>
          </cell>
          <cell r="G1443" t="str">
            <v>Cornwall</v>
          </cell>
          <cell r="H1443" t="str">
            <v>TR3 6HU</v>
          </cell>
          <cell r="I1443">
            <v>13779.86510896499</v>
          </cell>
          <cell r="J1443">
            <v>12944.721769027716</v>
          </cell>
          <cell r="K1443">
            <v>0.01</v>
          </cell>
          <cell r="L1443">
            <v>12815.274551337439</v>
          </cell>
          <cell r="M1443">
            <v>46089622.664583884</v>
          </cell>
        </row>
        <row r="1444">
          <cell r="A1444" t="str">
            <v>JE2641</v>
          </cell>
          <cell r="B1444">
            <v>36455</v>
          </cell>
          <cell r="C1444">
            <v>36464</v>
          </cell>
          <cell r="D1444" t="str">
            <v>4 Geraig</v>
          </cell>
          <cell r="E1444" t="str">
            <v>Cambrian Terrace</v>
          </cell>
          <cell r="F1444" t="str">
            <v>Criccieth</v>
          </cell>
          <cell r="G1444" t="str">
            <v>Gwynedd</v>
          </cell>
          <cell r="H1444" t="str">
            <v>LL52 0HE</v>
          </cell>
          <cell r="I1444">
            <v>21635.028421835563</v>
          </cell>
          <cell r="J1444">
            <v>20323.814578087953</v>
          </cell>
          <cell r="K1444">
            <v>0.01</v>
          </cell>
          <cell r="L1444">
            <v>20120.576432307073</v>
          </cell>
          <cell r="M1444">
            <v>46109743.241016194</v>
          </cell>
        </row>
        <row r="1445">
          <cell r="A1445" t="str">
            <v>JE2540</v>
          </cell>
          <cell r="B1445">
            <v>36455</v>
          </cell>
          <cell r="C1445">
            <v>36464</v>
          </cell>
          <cell r="D1445">
            <v>128</v>
          </cell>
          <cell r="E1445" t="str">
            <v>Stonehill Avenue</v>
          </cell>
          <cell r="F1445" t="str">
            <v>Birstall</v>
          </cell>
          <cell r="G1445" t="str">
            <v>Leicester</v>
          </cell>
          <cell r="H1445" t="str">
            <v>LE4 4JD</v>
          </cell>
          <cell r="I1445">
            <v>27850.027112712665</v>
          </cell>
          <cell r="J1445">
            <v>26162.146681639169</v>
          </cell>
          <cell r="K1445">
            <v>0.01</v>
          </cell>
          <cell r="L1445">
            <v>25900.525214822777</v>
          </cell>
          <cell r="M1445">
            <v>46135643.766231015</v>
          </cell>
        </row>
        <row r="1446">
          <cell r="A1446" t="str">
            <v>JE2677</v>
          </cell>
          <cell r="B1446">
            <v>36455</v>
          </cell>
          <cell r="C1446">
            <v>36464</v>
          </cell>
          <cell r="D1446">
            <v>44</v>
          </cell>
          <cell r="E1446" t="str">
            <v>Albany Street</v>
          </cell>
          <cell r="F1446" t="str">
            <v>Loughborough</v>
          </cell>
          <cell r="G1446" t="str">
            <v>Leicestershire</v>
          </cell>
          <cell r="H1446" t="str">
            <v>LE11 5NB</v>
          </cell>
          <cell r="I1446">
            <v>29506.562785268146</v>
          </cell>
          <cell r="J1446">
            <v>27718.286252827649</v>
          </cell>
          <cell r="K1446">
            <v>0.01</v>
          </cell>
          <cell r="L1446">
            <v>27441.103390299373</v>
          </cell>
          <cell r="M1446">
            <v>46163084.869621314</v>
          </cell>
        </row>
        <row r="1447">
          <cell r="A1447" t="str">
            <v>JE2587</v>
          </cell>
          <cell r="B1447">
            <v>36455</v>
          </cell>
          <cell r="C1447">
            <v>36464</v>
          </cell>
          <cell r="D1447" t="str">
            <v>Gransden Lodge</v>
          </cell>
          <cell r="E1447" t="str">
            <v>Pinchbeck Lane</v>
          </cell>
          <cell r="F1447" t="str">
            <v>Croft Skegness</v>
          </cell>
          <cell r="G1447" t="str">
            <v>Lincolnshire</v>
          </cell>
          <cell r="H1447" t="str">
            <v>PE24 4RY</v>
          </cell>
          <cell r="I1447">
            <v>38899.25502489676</v>
          </cell>
          <cell r="J1447">
            <v>36541.724417327256</v>
          </cell>
          <cell r="K1447">
            <v>0.01</v>
          </cell>
          <cell r="L1447">
            <v>36176.307173153982</v>
          </cell>
          <cell r="M1447">
            <v>46199261.176794469</v>
          </cell>
        </row>
        <row r="1448">
          <cell r="A1448" t="str">
            <v>JE2521</v>
          </cell>
          <cell r="B1448">
            <v>36458</v>
          </cell>
          <cell r="C1448">
            <v>36464</v>
          </cell>
          <cell r="D1448">
            <v>21</v>
          </cell>
          <cell r="E1448" t="str">
            <v>Everard Road</v>
          </cell>
          <cell r="F1448" t="str">
            <v>Southport</v>
          </cell>
          <cell r="G1448" t="str">
            <v>Lancashire</v>
          </cell>
          <cell r="H1448" t="str">
            <v>PR8 6NN</v>
          </cell>
          <cell r="I1448">
            <v>10537.20574573052</v>
          </cell>
          <cell r="J1448">
            <v>9898.5872156862442</v>
          </cell>
          <cell r="K1448">
            <v>0.01</v>
          </cell>
          <cell r="L1448">
            <v>9799.6013435293826</v>
          </cell>
          <cell r="M1448">
            <v>46209060.778137997</v>
          </cell>
        </row>
        <row r="1449">
          <cell r="A1449" t="str">
            <v>JE2482</v>
          </cell>
          <cell r="B1449">
            <v>36458</v>
          </cell>
          <cell r="C1449">
            <v>36464</v>
          </cell>
          <cell r="D1449">
            <v>3</v>
          </cell>
          <cell r="E1449" t="str">
            <v>Russley Road</v>
          </cell>
          <cell r="F1449" t="str">
            <v>Beeston Nottingham</v>
          </cell>
          <cell r="G1449" t="str">
            <v>Nottinghamshire</v>
          </cell>
          <cell r="H1449" t="str">
            <v>NG9 3JF</v>
          </cell>
          <cell r="I1449">
            <v>15604.971146757074</v>
          </cell>
          <cell r="J1449">
            <v>14659.215319680887</v>
          </cell>
          <cell r="K1449">
            <v>0.01</v>
          </cell>
          <cell r="L1449">
            <v>14512.623166484078</v>
          </cell>
          <cell r="M1449">
            <v>46223573.401304483</v>
          </cell>
        </row>
        <row r="1450">
          <cell r="A1450" t="str">
            <v>JE2556</v>
          </cell>
          <cell r="B1450">
            <v>36458</v>
          </cell>
          <cell r="C1450">
            <v>36464</v>
          </cell>
          <cell r="D1450" t="str">
            <v>Gwynant</v>
          </cell>
          <cell r="E1450" t="str">
            <v>Maes yr Heli</v>
          </cell>
          <cell r="F1450" t="str">
            <v>Tywyn</v>
          </cell>
          <cell r="G1450" t="str">
            <v>Gwynedd</v>
          </cell>
          <cell r="H1450" t="str">
            <v>LL36 0AW</v>
          </cell>
          <cell r="I1450">
            <v>25388.708518636213</v>
          </cell>
          <cell r="J1450">
            <v>23849.998911446139</v>
          </cell>
          <cell r="K1450">
            <v>0.01</v>
          </cell>
          <cell r="L1450">
            <v>23611.498922331677</v>
          </cell>
          <cell r="M1450">
            <v>46247184.900226817</v>
          </cell>
        </row>
        <row r="1451">
          <cell r="A1451" t="str">
            <v>JE2658</v>
          </cell>
          <cell r="B1451">
            <v>36458</v>
          </cell>
          <cell r="C1451">
            <v>36464</v>
          </cell>
          <cell r="D1451">
            <v>14</v>
          </cell>
          <cell r="E1451" t="str">
            <v>Longcroft Road</v>
          </cell>
          <cell r="F1451" t="str">
            <v>Thatcham</v>
          </cell>
          <cell r="G1451" t="str">
            <v>Berkshire</v>
          </cell>
          <cell r="H1451" t="str">
            <v>RG19 4QT</v>
          </cell>
          <cell r="I1451">
            <v>26368.617574910171</v>
          </cell>
          <cell r="J1451">
            <v>24770.519540067129</v>
          </cell>
          <cell r="K1451">
            <v>0.01</v>
          </cell>
          <cell r="L1451">
            <v>24522.814344666458</v>
          </cell>
          <cell r="M1451">
            <v>46271707.714571483</v>
          </cell>
        </row>
        <row r="1452">
          <cell r="A1452" t="str">
            <v>JE2580</v>
          </cell>
          <cell r="B1452">
            <v>36458</v>
          </cell>
          <cell r="C1452">
            <v>36464</v>
          </cell>
          <cell r="D1452">
            <v>38</v>
          </cell>
          <cell r="E1452" t="str">
            <v>Granby Close, Winyates</v>
          </cell>
          <cell r="F1452" t="str">
            <v>Redditch</v>
          </cell>
          <cell r="G1452" t="str">
            <v>Worcestershire</v>
          </cell>
          <cell r="H1452" t="str">
            <v>B98 0PJ</v>
          </cell>
          <cell r="I1452">
            <v>32349.802487288103</v>
          </cell>
          <cell r="J1452">
            <v>30389.208397149428</v>
          </cell>
          <cell r="K1452">
            <v>0.01</v>
          </cell>
          <cell r="L1452">
            <v>30085.316313177933</v>
          </cell>
          <cell r="M1452">
            <v>46301793.030884661</v>
          </cell>
        </row>
        <row r="1453">
          <cell r="A1453" t="str">
            <v>JE2333</v>
          </cell>
          <cell r="B1453">
            <v>36458</v>
          </cell>
          <cell r="C1453">
            <v>36464</v>
          </cell>
          <cell r="D1453">
            <v>79</v>
          </cell>
          <cell r="E1453" t="str">
            <v>Sandy Lane</v>
          </cell>
          <cell r="F1453" t="str">
            <v>Melton Mowbray</v>
          </cell>
          <cell r="G1453" t="str">
            <v>Leicestershire</v>
          </cell>
          <cell r="H1453" t="str">
            <v>LE13 0AN</v>
          </cell>
          <cell r="I1453">
            <v>71543.121548012947</v>
          </cell>
          <cell r="J1453">
            <v>67207.174787527314</v>
          </cell>
          <cell r="K1453">
            <v>0.01</v>
          </cell>
          <cell r="L1453">
            <v>66535.103039652036</v>
          </cell>
          <cell r="M1453">
            <v>46368328.133924313</v>
          </cell>
        </row>
        <row r="1454">
          <cell r="A1454" t="str">
            <v>JE1700</v>
          </cell>
          <cell r="B1454">
            <v>36458</v>
          </cell>
          <cell r="C1454">
            <v>36464</v>
          </cell>
          <cell r="D1454">
            <v>3</v>
          </cell>
          <cell r="E1454" t="str">
            <v>Apple Close</v>
          </cell>
          <cell r="F1454" t="str">
            <v>Ilminster</v>
          </cell>
          <cell r="G1454" t="str">
            <v>Somerset</v>
          </cell>
          <cell r="H1454" t="str">
            <v>TA19 0QG</v>
          </cell>
          <cell r="I1454">
            <v>88261.382197808285</v>
          </cell>
          <cell r="J1454">
            <v>82912.207519153235</v>
          </cell>
          <cell r="K1454">
            <v>0.01</v>
          </cell>
          <cell r="L1454">
            <v>82083.085443961696</v>
          </cell>
          <cell r="M1454">
            <v>46450411.219368272</v>
          </cell>
        </row>
        <row r="1455">
          <cell r="A1455" t="str">
            <v>JE2547</v>
          </cell>
          <cell r="B1455">
            <v>36459</v>
          </cell>
          <cell r="C1455">
            <v>36464</v>
          </cell>
          <cell r="D1455">
            <v>4</v>
          </cell>
          <cell r="E1455" t="str">
            <v>Drakes Heath</v>
          </cell>
          <cell r="F1455" t="str">
            <v>Lowestoft</v>
          </cell>
          <cell r="G1455" t="str">
            <v>Suffolk</v>
          </cell>
          <cell r="H1455" t="str">
            <v>NR32 2QQ</v>
          </cell>
          <cell r="I1455">
            <v>16189.066876054641</v>
          </cell>
          <cell r="J1455">
            <v>15207.911307808905</v>
          </cell>
          <cell r="K1455">
            <v>0.01</v>
          </cell>
          <cell r="L1455">
            <v>15055.832194730816</v>
          </cell>
          <cell r="M1455">
            <v>46465467.051563002</v>
          </cell>
        </row>
        <row r="1456">
          <cell r="A1456" t="str">
            <v>JE2529</v>
          </cell>
          <cell r="B1456">
            <v>36459</v>
          </cell>
          <cell r="C1456">
            <v>36464</v>
          </cell>
          <cell r="D1456">
            <v>8</v>
          </cell>
          <cell r="E1456" t="str">
            <v>Churchill Road</v>
          </cell>
          <cell r="F1456" t="str">
            <v>Tiverton</v>
          </cell>
          <cell r="G1456" t="str">
            <v>Devon</v>
          </cell>
          <cell r="H1456" t="str">
            <v>EX16 5AN</v>
          </cell>
          <cell r="I1456">
            <v>19844.7984984578</v>
          </cell>
          <cell r="J1456">
            <v>18642.083437945206</v>
          </cell>
          <cell r="K1456">
            <v>0.01</v>
          </cell>
          <cell r="L1456">
            <v>18455.662603565754</v>
          </cell>
          <cell r="M1456">
            <v>46483922.714166567</v>
          </cell>
        </row>
        <row r="1457">
          <cell r="A1457" t="str">
            <v>JE2410</v>
          </cell>
          <cell r="B1457">
            <v>36459</v>
          </cell>
          <cell r="C1457">
            <v>36464</v>
          </cell>
          <cell r="D1457">
            <v>17</v>
          </cell>
          <cell r="E1457" t="str">
            <v>George Borrow Road</v>
          </cell>
          <cell r="F1457" t="str">
            <v>Dereham</v>
          </cell>
          <cell r="G1457" t="str">
            <v>Norfolk</v>
          </cell>
          <cell r="H1457" t="str">
            <v>NR19 1HH</v>
          </cell>
          <cell r="I1457">
            <v>23029.112741977813</v>
          </cell>
          <cell r="J1457">
            <v>21633.408939433702</v>
          </cell>
          <cell r="K1457">
            <v>0.01</v>
          </cell>
          <cell r="L1457">
            <v>21417.074850039364</v>
          </cell>
          <cell r="M1457">
            <v>46505339.789016604</v>
          </cell>
        </row>
        <row r="1458">
          <cell r="A1458" t="str">
            <v>JE2573</v>
          </cell>
          <cell r="B1458">
            <v>36459</v>
          </cell>
          <cell r="C1458">
            <v>36464</v>
          </cell>
          <cell r="D1458">
            <v>136</v>
          </cell>
          <cell r="E1458" t="str">
            <v>Church Green</v>
          </cell>
          <cell r="F1458" t="str">
            <v>Shoreham-by-Sea</v>
          </cell>
          <cell r="G1458" t="str">
            <v>West Sussex</v>
          </cell>
          <cell r="H1458" t="str">
            <v>BN43 6JW</v>
          </cell>
          <cell r="I1458">
            <v>25114.233079992529</v>
          </cell>
          <cell r="J1458">
            <v>23592.158347871769</v>
          </cell>
          <cell r="K1458">
            <v>0.01</v>
          </cell>
          <cell r="L1458">
            <v>23356.236764393052</v>
          </cell>
          <cell r="M1458">
            <v>46528696.025780998</v>
          </cell>
        </row>
        <row r="1459">
          <cell r="A1459" t="str">
            <v>JE2247</v>
          </cell>
          <cell r="B1459">
            <v>36459</v>
          </cell>
          <cell r="C1459">
            <v>36464</v>
          </cell>
          <cell r="D1459" t="str">
            <v>58 Culford Avenue</v>
          </cell>
          <cell r="E1459" t="str">
            <v>Totton</v>
          </cell>
          <cell r="F1459" t="str">
            <v>Southampton</v>
          </cell>
          <cell r="G1459" t="str">
            <v>Hampshire</v>
          </cell>
          <cell r="H1459" t="str">
            <v>SO40 9BX</v>
          </cell>
          <cell r="I1459">
            <v>40349.002524624542</v>
          </cell>
          <cell r="J1459">
            <v>37903.608432223053</v>
          </cell>
          <cell r="K1459">
            <v>0.01</v>
          </cell>
          <cell r="L1459">
            <v>37524.572347900823</v>
          </cell>
          <cell r="M1459">
            <v>46566220.5981289</v>
          </cell>
        </row>
        <row r="1460">
          <cell r="A1460" t="str">
            <v>JE2576</v>
          </cell>
          <cell r="B1460">
            <v>36459</v>
          </cell>
          <cell r="C1460">
            <v>36464</v>
          </cell>
          <cell r="D1460">
            <v>79</v>
          </cell>
          <cell r="E1460" t="str">
            <v>Patch Lane Bramhall</v>
          </cell>
          <cell r="F1460" t="str">
            <v>Stockport</v>
          </cell>
          <cell r="G1460" t="str">
            <v>Cheshire</v>
          </cell>
          <cell r="H1460" t="str">
            <v>SK7 1HR</v>
          </cell>
          <cell r="I1460">
            <v>42446.359798574464</v>
          </cell>
          <cell r="J1460">
            <v>39873.853144115397</v>
          </cell>
          <cell r="K1460">
            <v>0.01</v>
          </cell>
          <cell r="L1460">
            <v>39475.114612674246</v>
          </cell>
          <cell r="M1460">
            <v>46605695.712741576</v>
          </cell>
        </row>
        <row r="1461">
          <cell r="A1461" t="str">
            <v>JE2668</v>
          </cell>
          <cell r="B1461">
            <v>36459</v>
          </cell>
          <cell r="C1461">
            <v>36464</v>
          </cell>
          <cell r="D1461">
            <v>71</v>
          </cell>
          <cell r="E1461" t="str">
            <v>Ringwood Drive</v>
          </cell>
          <cell r="F1461" t="str">
            <v>North Baddesley Southampton</v>
          </cell>
          <cell r="G1461" t="str">
            <v>Hampshire</v>
          </cell>
          <cell r="H1461" t="str">
            <v>SO52 9GR</v>
          </cell>
          <cell r="I1461">
            <v>52200.432447473737</v>
          </cell>
          <cell r="J1461">
            <v>49036.769874899568</v>
          </cell>
          <cell r="K1461">
            <v>0.01</v>
          </cell>
          <cell r="L1461">
            <v>48546.402176150572</v>
          </cell>
          <cell r="M1461">
            <v>46654242.114917725</v>
          </cell>
        </row>
        <row r="1462">
          <cell r="A1462" t="str">
            <v>JE2505</v>
          </cell>
          <cell r="B1462">
            <v>36460</v>
          </cell>
          <cell r="C1462">
            <v>36464</v>
          </cell>
          <cell r="D1462">
            <v>121</v>
          </cell>
          <cell r="E1462" t="str">
            <v>Southfields</v>
          </cell>
          <cell r="F1462" t="str">
            <v>Polegate</v>
          </cell>
          <cell r="G1462" t="str">
            <v>East Sussex</v>
          </cell>
          <cell r="H1462" t="str">
            <v>BN26 5LZ</v>
          </cell>
          <cell r="I1462">
            <v>13076.94437903252</v>
          </cell>
          <cell r="J1462">
            <v>12284.402295454791</v>
          </cell>
          <cell r="K1462">
            <v>0.01</v>
          </cell>
          <cell r="L1462">
            <v>12161.558272500242</v>
          </cell>
          <cell r="M1462">
            <v>46666403.673190229</v>
          </cell>
        </row>
        <row r="1463">
          <cell r="A1463" t="str">
            <v>JE2600</v>
          </cell>
          <cell r="B1463">
            <v>36460</v>
          </cell>
          <cell r="C1463">
            <v>36464</v>
          </cell>
          <cell r="D1463">
            <v>21</v>
          </cell>
          <cell r="E1463" t="str">
            <v>Grange Drive</v>
          </cell>
          <cell r="F1463" t="str">
            <v>Penketh  Warrington</v>
          </cell>
          <cell r="G1463" t="str">
            <v>Cheshire</v>
          </cell>
          <cell r="H1463" t="str">
            <v>WA5 2JN</v>
          </cell>
          <cell r="I1463">
            <v>13160.942727788848</v>
          </cell>
          <cell r="J1463">
            <v>12363.309835195585</v>
          </cell>
          <cell r="K1463">
            <v>0.01</v>
          </cell>
          <cell r="L1463">
            <v>12239.676736843629</v>
          </cell>
          <cell r="M1463">
            <v>46678643.349927075</v>
          </cell>
        </row>
        <row r="1464">
          <cell r="A1464" t="str">
            <v>JE2700</v>
          </cell>
          <cell r="B1464">
            <v>36460</v>
          </cell>
          <cell r="C1464">
            <v>36464</v>
          </cell>
          <cell r="D1464">
            <v>64</v>
          </cell>
          <cell r="E1464" t="str">
            <v>Tiverton Road</v>
          </cell>
          <cell r="F1464" t="str">
            <v>Wyken Coventry</v>
          </cell>
          <cell r="G1464" t="str">
            <v>West Midlands</v>
          </cell>
          <cell r="H1464" t="str">
            <v>CV2 3DJ</v>
          </cell>
          <cell r="I1464">
            <v>14780.738716658434</v>
          </cell>
          <cell r="J1464">
            <v>13884.936370194286</v>
          </cell>
          <cell r="K1464">
            <v>0.01</v>
          </cell>
          <cell r="L1464">
            <v>13746.087006492342</v>
          </cell>
          <cell r="M1464">
            <v>46692389.43693357</v>
          </cell>
        </row>
        <row r="1465">
          <cell r="A1465" t="str">
            <v>JE2702</v>
          </cell>
          <cell r="B1465">
            <v>36460</v>
          </cell>
          <cell r="C1465">
            <v>36464</v>
          </cell>
          <cell r="D1465" t="str">
            <v>6 Castle Close</v>
          </cell>
          <cell r="E1465" t="str">
            <v>Henley In Arden</v>
          </cell>
          <cell r="F1465" t="str">
            <v>Solihull</v>
          </cell>
          <cell r="G1465" t="str">
            <v>West Midlands</v>
          </cell>
          <cell r="H1465" t="str">
            <v>B95 5LR</v>
          </cell>
          <cell r="I1465">
            <v>27996.601624599523</v>
          </cell>
          <cell r="J1465">
            <v>26299.837889775306</v>
          </cell>
          <cell r="K1465">
            <v>0.01</v>
          </cell>
          <cell r="L1465">
            <v>26036.839510877555</v>
          </cell>
          <cell r="M1465">
            <v>46718426.27644445</v>
          </cell>
        </row>
        <row r="1466">
          <cell r="A1466" t="str">
            <v>JE2698</v>
          </cell>
          <cell r="B1466">
            <v>36460</v>
          </cell>
          <cell r="C1466">
            <v>36464</v>
          </cell>
          <cell r="D1466">
            <v>85</v>
          </cell>
          <cell r="E1466" t="str">
            <v>Park Street</v>
          </cell>
          <cell r="F1466" t="str">
            <v>Pembroke Dock</v>
          </cell>
          <cell r="G1466" t="str">
            <v>Pembrokeshire</v>
          </cell>
          <cell r="H1466" t="str">
            <v>SA72 6BL</v>
          </cell>
          <cell r="I1466">
            <v>29931.029997321199</v>
          </cell>
          <cell r="J1466">
            <v>28117.028179301728</v>
          </cell>
          <cell r="K1466">
            <v>0.01</v>
          </cell>
          <cell r="L1466">
            <v>27835.857897508711</v>
          </cell>
          <cell r="M1466">
            <v>46746262.134341955</v>
          </cell>
        </row>
        <row r="1467">
          <cell r="A1467" t="str">
            <v>JE2453</v>
          </cell>
          <cell r="B1467">
            <v>36461</v>
          </cell>
          <cell r="C1467">
            <v>36464</v>
          </cell>
          <cell r="D1467" t="str">
            <v>Charnwood</v>
          </cell>
          <cell r="E1467" t="str">
            <v>North Road</v>
          </cell>
          <cell r="F1467" t="str">
            <v>Bath</v>
          </cell>
          <cell r="G1467" t="str">
            <v>Avon</v>
          </cell>
          <cell r="H1467" t="str">
            <v>BA2 0JH</v>
          </cell>
          <cell r="I1467">
            <v>15595.213213741821</v>
          </cell>
          <cell r="J1467">
            <v>14650.048776545347</v>
          </cell>
          <cell r="K1467">
            <v>0.01</v>
          </cell>
          <cell r="L1467">
            <v>14503.548288779893</v>
          </cell>
          <cell r="M1467">
            <v>46760765.682630733</v>
          </cell>
        </row>
        <row r="1468">
          <cell r="A1468" t="str">
            <v>JE2568</v>
          </cell>
          <cell r="B1468">
            <v>36461</v>
          </cell>
          <cell r="C1468">
            <v>36464</v>
          </cell>
          <cell r="D1468">
            <v>106</v>
          </cell>
          <cell r="E1468" t="str">
            <v>Trysull Road, Bradmore</v>
          </cell>
          <cell r="F1468" t="str">
            <v>Wolverhampton</v>
          </cell>
          <cell r="G1468" t="str">
            <v>West Midlands</v>
          </cell>
          <cell r="H1468" t="str">
            <v>WV3 7JF</v>
          </cell>
          <cell r="I1468">
            <v>15716.849367288765</v>
          </cell>
          <cell r="J1468">
            <v>14764.313041998535</v>
          </cell>
          <cell r="K1468">
            <v>0.01</v>
          </cell>
          <cell r="L1468">
            <v>14616.66991157855</v>
          </cell>
          <cell r="M1468">
            <v>46775382.352542311</v>
          </cell>
        </row>
        <row r="1469">
          <cell r="A1469" t="str">
            <v>JE2518</v>
          </cell>
          <cell r="B1469">
            <v>36461</v>
          </cell>
          <cell r="C1469">
            <v>36464</v>
          </cell>
          <cell r="D1469">
            <v>7</v>
          </cell>
          <cell r="E1469" t="str">
            <v>Ingarsby Close</v>
          </cell>
          <cell r="F1469" t="str">
            <v>Houghton On The Hill</v>
          </cell>
          <cell r="G1469" t="str">
            <v>Leicestershire</v>
          </cell>
          <cell r="H1469" t="str">
            <v>LE7 9JN</v>
          </cell>
          <cell r="I1469">
            <v>23053.522379369497</v>
          </cell>
          <cell r="J1469">
            <v>21656.339204862252</v>
          </cell>
          <cell r="K1469">
            <v>0.01</v>
          </cell>
          <cell r="L1469">
            <v>21439.77581281363</v>
          </cell>
          <cell r="M1469">
            <v>46796822.128355123</v>
          </cell>
        </row>
        <row r="1470">
          <cell r="A1470" t="str">
            <v>JE2553</v>
          </cell>
          <cell r="B1470">
            <v>36461</v>
          </cell>
          <cell r="C1470">
            <v>36464</v>
          </cell>
          <cell r="D1470">
            <v>19</v>
          </cell>
          <cell r="E1470" t="str">
            <v>Greenlands Road</v>
          </cell>
          <cell r="F1470" t="str">
            <v>Pickering</v>
          </cell>
          <cell r="G1470" t="str">
            <v>North Yorkshire</v>
          </cell>
          <cell r="H1470" t="str">
            <v>YO18 8BQ</v>
          </cell>
          <cell r="I1470">
            <v>33407.287726782728</v>
          </cell>
          <cell r="J1470">
            <v>31382.603622129231</v>
          </cell>
          <cell r="K1470">
            <v>0.01</v>
          </cell>
          <cell r="L1470">
            <v>31068.777585907937</v>
          </cell>
          <cell r="M1470">
            <v>46827890.905941032</v>
          </cell>
        </row>
        <row r="1471">
          <cell r="A1471" t="str">
            <v>JE1382</v>
          </cell>
          <cell r="B1471">
            <v>36465</v>
          </cell>
          <cell r="C1471">
            <v>36494</v>
          </cell>
          <cell r="D1471" t="str">
            <v>5 Newby Avenue</v>
          </cell>
          <cell r="E1471" t="str">
            <v>Fleetwood</v>
          </cell>
          <cell r="F1471">
            <v>0</v>
          </cell>
          <cell r="G1471" t="str">
            <v>Lancashire</v>
          </cell>
          <cell r="H1471" t="str">
            <v>FY7 8NJ</v>
          </cell>
          <cell r="I1471">
            <v>20196.52875049823</v>
          </cell>
          <cell r="J1471">
            <v>18972.496705013487</v>
          </cell>
          <cell r="K1471">
            <v>0.01</v>
          </cell>
          <cell r="L1471">
            <v>18782.771737963354</v>
          </cell>
          <cell r="M1471">
            <v>46846673.677678995</v>
          </cell>
        </row>
        <row r="1472">
          <cell r="A1472" t="str">
            <v>JE2589</v>
          </cell>
          <cell r="B1472">
            <v>36465</v>
          </cell>
          <cell r="C1472">
            <v>36494</v>
          </cell>
          <cell r="D1472">
            <v>44</v>
          </cell>
          <cell r="E1472" t="str">
            <v>Cardinals Drive</v>
          </cell>
          <cell r="F1472" t="str">
            <v>Bognor Regis</v>
          </cell>
          <cell r="G1472" t="str">
            <v>West Sussex</v>
          </cell>
          <cell r="H1472" t="str">
            <v>PO21 4QD</v>
          </cell>
          <cell r="I1472">
            <v>23165.734878441905</v>
          </cell>
          <cell r="J1472">
            <v>21761.750946415123</v>
          </cell>
          <cell r="K1472">
            <v>0.01</v>
          </cell>
          <cell r="L1472">
            <v>21544.133436950971</v>
          </cell>
          <cell r="M1472">
            <v>46868217.811115943</v>
          </cell>
        </row>
        <row r="1473">
          <cell r="A1473" t="str">
            <v>JE2598</v>
          </cell>
          <cell r="B1473">
            <v>36465</v>
          </cell>
          <cell r="C1473">
            <v>36494</v>
          </cell>
          <cell r="D1473">
            <v>129</v>
          </cell>
          <cell r="E1473" t="str">
            <v>Cunningham Avenue</v>
          </cell>
          <cell r="F1473" t="str">
            <v>Enfield</v>
          </cell>
          <cell r="G1473" t="str">
            <v>Middlesex</v>
          </cell>
          <cell r="H1473" t="str">
            <v>EN3 6LA</v>
          </cell>
          <cell r="I1473">
            <v>25872.860928708251</v>
          </cell>
          <cell r="J1473">
            <v>24304.808751210778</v>
          </cell>
          <cell r="K1473">
            <v>0.01</v>
          </cell>
          <cell r="L1473">
            <v>24061.760663698671</v>
          </cell>
          <cell r="M1473">
            <v>46892279.571779639</v>
          </cell>
        </row>
        <row r="1474">
          <cell r="A1474" t="str">
            <v>JE2445</v>
          </cell>
          <cell r="B1474">
            <v>36465</v>
          </cell>
          <cell r="C1474">
            <v>36494</v>
          </cell>
          <cell r="D1474">
            <v>124</v>
          </cell>
          <cell r="E1474" t="str">
            <v>Abbeyfield Drive</v>
          </cell>
          <cell r="F1474" t="str">
            <v>Fareham</v>
          </cell>
          <cell r="G1474" t="str">
            <v>Hampshire</v>
          </cell>
          <cell r="H1474" t="str">
            <v>PO15 5PQ</v>
          </cell>
          <cell r="I1474">
            <v>27048.731115519175</v>
          </cell>
          <cell r="J1474">
            <v>25409.414078214981</v>
          </cell>
          <cell r="K1474">
            <v>0.01</v>
          </cell>
          <cell r="L1474">
            <v>25155.319937432832</v>
          </cell>
          <cell r="M1474">
            <v>46917434.891717069</v>
          </cell>
        </row>
        <row r="1475">
          <cell r="A1475" t="str">
            <v>JE2655</v>
          </cell>
          <cell r="B1475">
            <v>36465</v>
          </cell>
          <cell r="C1475">
            <v>36494</v>
          </cell>
          <cell r="D1475">
            <v>93</v>
          </cell>
          <cell r="E1475" t="str">
            <v>Ophir Road</v>
          </cell>
          <cell r="F1475" t="str">
            <v>Worthing</v>
          </cell>
          <cell r="G1475" t="str">
            <v>West Sussex</v>
          </cell>
          <cell r="H1475" t="str">
            <v>BN11 2ST</v>
          </cell>
          <cell r="I1475">
            <v>27303.659283898363</v>
          </cell>
          <cell r="J1475">
            <v>25648.892054571188</v>
          </cell>
          <cell r="K1475">
            <v>0.01</v>
          </cell>
          <cell r="L1475">
            <v>25392.403134025477</v>
          </cell>
          <cell r="M1475">
            <v>46942827.294851094</v>
          </cell>
        </row>
        <row r="1476">
          <cell r="A1476" t="str">
            <v>JE2539</v>
          </cell>
          <cell r="B1476">
            <v>36465</v>
          </cell>
          <cell r="C1476">
            <v>36494</v>
          </cell>
          <cell r="D1476">
            <v>20</v>
          </cell>
          <cell r="E1476" t="str">
            <v>Haytor Rise</v>
          </cell>
          <cell r="F1476" t="str">
            <v>Coventry</v>
          </cell>
          <cell r="G1476" t="str">
            <v>West Midlands</v>
          </cell>
          <cell r="H1476" t="str">
            <v>CV2 3LE</v>
          </cell>
          <cell r="I1476">
            <v>30826.106142519802</v>
          </cell>
          <cell r="J1476">
            <v>28957.857285397389</v>
          </cell>
          <cell r="K1476">
            <v>0.01</v>
          </cell>
          <cell r="L1476">
            <v>28668.278712543415</v>
          </cell>
          <cell r="M1476">
            <v>46971495.573563635</v>
          </cell>
        </row>
        <row r="1477">
          <cell r="A1477" t="str">
            <v>JE2593</v>
          </cell>
          <cell r="B1477">
            <v>36465</v>
          </cell>
          <cell r="C1477">
            <v>36494</v>
          </cell>
          <cell r="D1477">
            <v>40</v>
          </cell>
          <cell r="E1477" t="str">
            <v>Riseholme Lane</v>
          </cell>
          <cell r="F1477" t="str">
            <v>Riseholme Lincoln</v>
          </cell>
          <cell r="G1477" t="str">
            <v>Lincolnshire</v>
          </cell>
          <cell r="H1477" t="str">
            <v>LN2 2LD</v>
          </cell>
          <cell r="I1477">
            <v>30903.743606962835</v>
          </cell>
          <cell r="J1477">
            <v>29030.789448965086</v>
          </cell>
          <cell r="K1477">
            <v>0.01</v>
          </cell>
          <cell r="L1477">
            <v>28740.481554475435</v>
          </cell>
          <cell r="M1477">
            <v>47000236.055118114</v>
          </cell>
        </row>
        <row r="1478">
          <cell r="A1478" t="str">
            <v>JE2499</v>
          </cell>
          <cell r="B1478">
            <v>36465</v>
          </cell>
          <cell r="C1478">
            <v>36494</v>
          </cell>
          <cell r="D1478">
            <v>18</v>
          </cell>
          <cell r="E1478" t="str">
            <v>Calleva Close</v>
          </cell>
          <cell r="F1478" t="str">
            <v>Basingstoke</v>
          </cell>
          <cell r="G1478" t="str">
            <v>Hampshire</v>
          </cell>
          <cell r="H1478" t="str">
            <v>RG22 4TD</v>
          </cell>
          <cell r="I1478">
            <v>35729.138085501414</v>
          </cell>
          <cell r="J1478">
            <v>33563.735777289206</v>
          </cell>
          <cell r="K1478">
            <v>0.01</v>
          </cell>
          <cell r="L1478">
            <v>33228.098419516311</v>
          </cell>
          <cell r="M1478">
            <v>47033464.153537631</v>
          </cell>
        </row>
        <row r="1479">
          <cell r="A1479" t="str">
            <v>JE2452</v>
          </cell>
          <cell r="B1479">
            <v>36465</v>
          </cell>
          <cell r="C1479">
            <v>36494</v>
          </cell>
          <cell r="D1479">
            <v>4</v>
          </cell>
          <cell r="E1479" t="str">
            <v>Leslie Road</v>
          </cell>
          <cell r="F1479" t="str">
            <v>Birchington</v>
          </cell>
          <cell r="G1479" t="str">
            <v>Kent</v>
          </cell>
          <cell r="H1479" t="str">
            <v>CT7 9HG</v>
          </cell>
          <cell r="I1479">
            <v>67752.755441968155</v>
          </cell>
          <cell r="J1479">
            <v>63646.52783942462</v>
          </cell>
          <cell r="K1479">
            <v>0.01</v>
          </cell>
          <cell r="L1479">
            <v>63010.062561030376</v>
          </cell>
          <cell r="M1479">
            <v>47096474.216098659</v>
          </cell>
        </row>
        <row r="1480">
          <cell r="A1480" t="str">
            <v>JE2643</v>
          </cell>
          <cell r="B1480">
            <v>36466</v>
          </cell>
          <cell r="C1480">
            <v>36494</v>
          </cell>
          <cell r="D1480" t="str">
            <v>17 St. Davids Avenue</v>
          </cell>
          <cell r="E1480" t="str">
            <v>Romiley</v>
          </cell>
          <cell r="F1480" t="str">
            <v>Stockport</v>
          </cell>
          <cell r="G1480" t="str">
            <v>Cheshire</v>
          </cell>
          <cell r="H1480" t="str">
            <v>SK6 3JT</v>
          </cell>
          <cell r="I1480">
            <v>25559.028541676042</v>
          </cell>
          <cell r="J1480">
            <v>24009.996508847191</v>
          </cell>
          <cell r="K1480">
            <v>0.01</v>
          </cell>
          <cell r="L1480">
            <v>23769.896543758718</v>
          </cell>
          <cell r="M1480">
            <v>47120244.112642415</v>
          </cell>
        </row>
        <row r="1481">
          <cell r="A1481" t="str">
            <v>JE2560</v>
          </cell>
          <cell r="B1481">
            <v>36466</v>
          </cell>
          <cell r="C1481">
            <v>36494</v>
          </cell>
          <cell r="D1481">
            <v>373</v>
          </cell>
          <cell r="E1481" t="str">
            <v>Sutton Road</v>
          </cell>
          <cell r="F1481" t="str">
            <v>Maidstone</v>
          </cell>
          <cell r="G1481" t="str">
            <v>Kent</v>
          </cell>
          <cell r="H1481" t="str">
            <v>ME15 9BU</v>
          </cell>
          <cell r="I1481">
            <v>42751.548610698228</v>
          </cell>
          <cell r="J1481">
            <v>40160.545664595309</v>
          </cell>
          <cell r="K1481">
            <v>0.01</v>
          </cell>
          <cell r="L1481">
            <v>39758.940207949352</v>
          </cell>
          <cell r="M1481">
            <v>47160003.052850366</v>
          </cell>
        </row>
        <row r="1482">
          <cell r="A1482" t="str">
            <v>JE2515</v>
          </cell>
          <cell r="B1482">
            <v>36466</v>
          </cell>
          <cell r="C1482">
            <v>36494</v>
          </cell>
          <cell r="D1482">
            <v>6</v>
          </cell>
          <cell r="E1482" t="str">
            <v>St. Johns Park</v>
          </cell>
          <cell r="F1482" t="str">
            <v>Tunbridge Wells</v>
          </cell>
          <cell r="G1482" t="str">
            <v>Kent</v>
          </cell>
          <cell r="H1482" t="str">
            <v>TN4 9XG</v>
          </cell>
          <cell r="I1482">
            <v>63745.538309993528</v>
          </cell>
          <cell r="J1482">
            <v>59882.1723518121</v>
          </cell>
          <cell r="K1482">
            <v>0.01</v>
          </cell>
          <cell r="L1482">
            <v>59283.350628293978</v>
          </cell>
          <cell r="M1482">
            <v>47219286.40347866</v>
          </cell>
        </row>
        <row r="1483">
          <cell r="A1483" t="str">
            <v>JE2676</v>
          </cell>
          <cell r="B1483">
            <v>36467</v>
          </cell>
          <cell r="C1483">
            <v>36494</v>
          </cell>
          <cell r="D1483">
            <v>211</v>
          </cell>
          <cell r="E1483" t="str">
            <v>Nottingham Road</v>
          </cell>
          <cell r="F1483" t="str">
            <v>Alfreton</v>
          </cell>
          <cell r="G1483" t="str">
            <v>Derbyshire</v>
          </cell>
          <cell r="H1483" t="str">
            <v>DE55 7FL</v>
          </cell>
          <cell r="I1483">
            <v>16633.412472222462</v>
          </cell>
          <cell r="J1483">
            <v>15625.326867845342</v>
          </cell>
          <cell r="K1483">
            <v>0.01</v>
          </cell>
          <cell r="L1483">
            <v>15469.073599166888</v>
          </cell>
          <cell r="M1483">
            <v>47234755.477077827</v>
          </cell>
        </row>
        <row r="1484">
          <cell r="A1484" t="str">
            <v>JE2639</v>
          </cell>
          <cell r="B1484">
            <v>36467</v>
          </cell>
          <cell r="C1484">
            <v>36494</v>
          </cell>
          <cell r="D1484">
            <v>29</v>
          </cell>
          <cell r="E1484" t="str">
            <v>North Close</v>
          </cell>
          <cell r="F1484" t="str">
            <v>Tintwistle</v>
          </cell>
          <cell r="G1484" t="str">
            <v>Glossop</v>
          </cell>
          <cell r="H1484" t="str">
            <v>SK13 1NA</v>
          </cell>
          <cell r="I1484">
            <v>20327.968452106237</v>
          </cell>
          <cell r="J1484">
            <v>19095.970364099798</v>
          </cell>
          <cell r="K1484">
            <v>0.01</v>
          </cell>
          <cell r="L1484">
            <v>18905.0106604588</v>
          </cell>
          <cell r="M1484">
            <v>47253660.487738289</v>
          </cell>
        </row>
        <row r="1485">
          <cell r="A1485" t="str">
            <v>JE2616</v>
          </cell>
          <cell r="B1485">
            <v>36467</v>
          </cell>
          <cell r="C1485">
            <v>36494</v>
          </cell>
          <cell r="D1485">
            <v>24</v>
          </cell>
          <cell r="E1485" t="str">
            <v>Harley Road</v>
          </cell>
          <cell r="F1485" t="str">
            <v>Blackpool</v>
          </cell>
          <cell r="G1485" t="str">
            <v>Lancashire</v>
          </cell>
          <cell r="H1485" t="str">
            <v>FY3 9DY</v>
          </cell>
          <cell r="I1485">
            <v>22638.672186987544</v>
          </cell>
          <cell r="J1485">
            <v>21266.631448382239</v>
          </cell>
          <cell r="K1485">
            <v>0.01</v>
          </cell>
          <cell r="L1485">
            <v>21053.965133898415</v>
          </cell>
          <cell r="M1485">
            <v>47274714.452872187</v>
          </cell>
        </row>
        <row r="1486">
          <cell r="A1486" t="str">
            <v>JE2602</v>
          </cell>
          <cell r="B1486">
            <v>36467</v>
          </cell>
          <cell r="C1486">
            <v>36494</v>
          </cell>
          <cell r="D1486">
            <v>59</v>
          </cell>
          <cell r="E1486" t="str">
            <v>Millfield Road</v>
          </cell>
          <cell r="F1486" t="str">
            <v>Bromsgrove</v>
          </cell>
          <cell r="G1486" t="str">
            <v>Worcestershire</v>
          </cell>
          <cell r="H1486" t="str">
            <v>B61 7BT</v>
          </cell>
          <cell r="I1486">
            <v>35104.94997546111</v>
          </cell>
          <cell r="J1486">
            <v>32977.377249675585</v>
          </cell>
          <cell r="K1486">
            <v>0.01</v>
          </cell>
          <cell r="L1486">
            <v>32647.603477178829</v>
          </cell>
          <cell r="M1486">
            <v>47307362.056349367</v>
          </cell>
        </row>
        <row r="1487">
          <cell r="A1487" t="str">
            <v>JE2682</v>
          </cell>
          <cell r="B1487">
            <v>36467</v>
          </cell>
          <cell r="C1487">
            <v>36494</v>
          </cell>
          <cell r="D1487" t="str">
            <v>Baykers</v>
          </cell>
          <cell r="E1487" t="str">
            <v>Inlands Road, Nutbourne,</v>
          </cell>
          <cell r="F1487" t="str">
            <v>Chichester</v>
          </cell>
          <cell r="G1487" t="str">
            <v>West Sussex</v>
          </cell>
          <cell r="H1487" t="str">
            <v>PO18 8RJ</v>
          </cell>
          <cell r="I1487">
            <v>42089.717690636498</v>
          </cell>
          <cell r="J1487">
            <v>39538.825709385797</v>
          </cell>
          <cell r="K1487">
            <v>0.01</v>
          </cell>
          <cell r="L1487">
            <v>39143.437452291939</v>
          </cell>
          <cell r="M1487">
            <v>47346505.493801661</v>
          </cell>
        </row>
        <row r="1488">
          <cell r="A1488" t="str">
            <v>JE2660</v>
          </cell>
          <cell r="B1488">
            <v>36468</v>
          </cell>
          <cell r="C1488">
            <v>36494</v>
          </cell>
          <cell r="D1488">
            <v>17</v>
          </cell>
          <cell r="E1488" t="str">
            <v>Magazine Road</v>
          </cell>
          <cell r="F1488" t="str">
            <v>Ashford</v>
          </cell>
          <cell r="G1488" t="str">
            <v>Kent</v>
          </cell>
          <cell r="H1488" t="str">
            <v>TN24 8NJ</v>
          </cell>
          <cell r="I1488">
            <v>41878.567499616991</v>
          </cell>
          <cell r="J1488">
            <v>39340.472499640207</v>
          </cell>
          <cell r="K1488">
            <v>0.01</v>
          </cell>
          <cell r="L1488">
            <v>38947.067774643801</v>
          </cell>
          <cell r="M1488">
            <v>47385452.561576307</v>
          </cell>
        </row>
        <row r="1489">
          <cell r="A1489" t="str">
            <v>JE2667</v>
          </cell>
          <cell r="B1489">
            <v>36468</v>
          </cell>
          <cell r="C1489">
            <v>36494</v>
          </cell>
          <cell r="D1489">
            <v>4</v>
          </cell>
          <cell r="E1489" t="str">
            <v>Sorrell Way, Highcliff,</v>
          </cell>
          <cell r="F1489" t="str">
            <v>Christchurch</v>
          </cell>
          <cell r="G1489" t="str">
            <v>Dorset</v>
          </cell>
          <cell r="H1489" t="str">
            <v>BH23 4LY</v>
          </cell>
          <cell r="I1489">
            <v>68341.366283503492</v>
          </cell>
          <cell r="J1489">
            <v>64199.46529662449</v>
          </cell>
          <cell r="K1489">
            <v>0.01</v>
          </cell>
          <cell r="L1489">
            <v>63557.470643658242</v>
          </cell>
          <cell r="M1489">
            <v>47449010.032219969</v>
          </cell>
        </row>
        <row r="1490">
          <cell r="A1490" t="str">
            <v>JE2657</v>
          </cell>
          <cell r="B1490">
            <v>36469</v>
          </cell>
          <cell r="C1490">
            <v>36494</v>
          </cell>
          <cell r="D1490">
            <v>36</v>
          </cell>
          <cell r="E1490" t="str">
            <v>Goodwood Avenue</v>
          </cell>
          <cell r="F1490" t="str">
            <v>Northampton</v>
          </cell>
          <cell r="G1490" t="str">
            <v>Northamptonshire</v>
          </cell>
          <cell r="H1490" t="str">
            <v>NN3 6EF</v>
          </cell>
          <cell r="I1490">
            <v>15159.061558946596</v>
          </cell>
          <cell r="J1490">
            <v>14240.330555374074</v>
          </cell>
          <cell r="K1490">
            <v>0.01</v>
          </cell>
          <cell r="L1490">
            <v>14097.927249820334</v>
          </cell>
          <cell r="M1490">
            <v>47463107.959469788</v>
          </cell>
        </row>
        <row r="1491">
          <cell r="A1491" t="str">
            <v>JE2437</v>
          </cell>
          <cell r="B1491">
            <v>36469</v>
          </cell>
          <cell r="C1491">
            <v>36494</v>
          </cell>
          <cell r="D1491">
            <v>15</v>
          </cell>
          <cell r="E1491" t="str">
            <v>Four Ways Drive</v>
          </cell>
          <cell r="F1491" t="str">
            <v>Chulmleigh</v>
          </cell>
          <cell r="G1491" t="str">
            <v>Devon</v>
          </cell>
          <cell r="H1491" t="str">
            <v>EX18 7AZ</v>
          </cell>
          <cell r="I1491">
            <v>20928.269164863526</v>
          </cell>
          <cell r="J1491">
            <v>19659.889215477859</v>
          </cell>
          <cell r="K1491">
            <v>0.01</v>
          </cell>
          <cell r="L1491">
            <v>19463.290323323079</v>
          </cell>
          <cell r="M1491">
            <v>47482571.249793112</v>
          </cell>
        </row>
        <row r="1492">
          <cell r="A1492" t="str">
            <v>JE2438</v>
          </cell>
          <cell r="B1492">
            <v>36469</v>
          </cell>
          <cell r="C1492">
            <v>36494</v>
          </cell>
          <cell r="D1492" t="str">
            <v>6 Pennycress Green</v>
          </cell>
          <cell r="E1492" t="str">
            <v>Norton Canes</v>
          </cell>
          <cell r="F1492" t="str">
            <v>Cannock</v>
          </cell>
          <cell r="G1492" t="str">
            <v>Staffordshire</v>
          </cell>
          <cell r="H1492" t="str">
            <v>WS11 3SX</v>
          </cell>
          <cell r="I1492">
            <v>22075.674256056383</v>
          </cell>
          <cell r="J1492">
            <v>20737.754604174177</v>
          </cell>
          <cell r="K1492">
            <v>0.01</v>
          </cell>
          <cell r="L1492">
            <v>20530.377058132435</v>
          </cell>
          <cell r="M1492">
            <v>47503101.626851246</v>
          </cell>
        </row>
        <row r="1493">
          <cell r="A1493" t="str">
            <v>JE2739</v>
          </cell>
          <cell r="B1493">
            <v>36469</v>
          </cell>
          <cell r="C1493">
            <v>36494</v>
          </cell>
          <cell r="D1493">
            <v>2</v>
          </cell>
          <cell r="E1493" t="str">
            <v>Bicton Place</v>
          </cell>
          <cell r="F1493" t="str">
            <v>Exmouth</v>
          </cell>
          <cell r="G1493" t="str">
            <v>Devon</v>
          </cell>
          <cell r="H1493" t="str">
            <v>EX8 2SU</v>
          </cell>
          <cell r="I1493">
            <v>23443.47189360937</v>
          </cell>
          <cell r="J1493">
            <v>22022.655415208799</v>
          </cell>
          <cell r="K1493">
            <v>0.01</v>
          </cell>
          <cell r="L1493">
            <v>21802.428861056713</v>
          </cell>
          <cell r="M1493">
            <v>47524904.055712305</v>
          </cell>
        </row>
        <row r="1494">
          <cell r="A1494" t="str">
            <v>JE2585</v>
          </cell>
          <cell r="B1494">
            <v>36472</v>
          </cell>
          <cell r="C1494">
            <v>36494</v>
          </cell>
          <cell r="D1494">
            <v>10</v>
          </cell>
          <cell r="E1494" t="str">
            <v>Pinkle Hill Road</v>
          </cell>
          <cell r="F1494" t="str">
            <v>Heath &amp;reach, Leighton Buzzard</v>
          </cell>
          <cell r="G1494" t="str">
            <v>Bedfordshire</v>
          </cell>
          <cell r="H1494" t="str">
            <v>LU7 0AG</v>
          </cell>
          <cell r="I1494">
            <v>15360.540862919102</v>
          </cell>
          <cell r="J1494">
            <v>14429.598992439156</v>
          </cell>
          <cell r="K1494">
            <v>0.01</v>
          </cell>
          <cell r="L1494">
            <v>14285.303002514764</v>
          </cell>
          <cell r="M1494">
            <v>47539189.358714819</v>
          </cell>
        </row>
        <row r="1495">
          <cell r="A1495" t="str">
            <v>JE2662</v>
          </cell>
          <cell r="B1495">
            <v>36472</v>
          </cell>
          <cell r="C1495">
            <v>36494</v>
          </cell>
          <cell r="D1495">
            <v>36</v>
          </cell>
          <cell r="E1495" t="str">
            <v>Shetland Road</v>
          </cell>
          <cell r="F1495" t="str">
            <v>Alfreton</v>
          </cell>
          <cell r="G1495" t="str">
            <v>Derbyshire</v>
          </cell>
          <cell r="H1495" t="str">
            <v>DE55 5QE</v>
          </cell>
          <cell r="I1495">
            <v>15812.249698017171</v>
          </cell>
          <cell r="J1495">
            <v>14853.931534500978</v>
          </cell>
          <cell r="K1495">
            <v>0.01</v>
          </cell>
          <cell r="L1495">
            <v>14705.392219155969</v>
          </cell>
          <cell r="M1495">
            <v>47553894.750933975</v>
          </cell>
        </row>
        <row r="1496">
          <cell r="A1496" t="str">
            <v>JE2724</v>
          </cell>
          <cell r="B1496">
            <v>36472</v>
          </cell>
          <cell r="C1496">
            <v>36494</v>
          </cell>
          <cell r="D1496">
            <v>523</v>
          </cell>
          <cell r="E1496" t="str">
            <v>Princess Road</v>
          </cell>
          <cell r="F1496" t="str">
            <v>Manchester</v>
          </cell>
          <cell r="G1496" t="str">
            <v>Greater Manchester</v>
          </cell>
          <cell r="H1496" t="str">
            <v>M20 1BS</v>
          </cell>
          <cell r="I1496">
            <v>22771.158690485758</v>
          </cell>
          <cell r="J1496">
            <v>21391.088466819954</v>
          </cell>
          <cell r="K1496">
            <v>0.01</v>
          </cell>
          <cell r="L1496">
            <v>21177.177582151755</v>
          </cell>
          <cell r="M1496">
            <v>47575071.928516127</v>
          </cell>
        </row>
        <row r="1497">
          <cell r="A1497" t="str">
            <v>JE2778</v>
          </cell>
          <cell r="B1497">
            <v>36472</v>
          </cell>
          <cell r="C1497">
            <v>36494</v>
          </cell>
          <cell r="D1497" t="str">
            <v>Ingle Neuk</v>
          </cell>
          <cell r="E1497" t="str">
            <v>114 Victoria Avenue</v>
          </cell>
          <cell r="F1497" t="str">
            <v>Shanklin</v>
          </cell>
          <cell r="G1497" t="str">
            <v>Isle Of Wight</v>
          </cell>
          <cell r="H1497" t="str">
            <v>PO37 6QW</v>
          </cell>
          <cell r="I1497">
            <v>34874.518112385282</v>
          </cell>
          <cell r="J1497">
            <v>32760.910954058902</v>
          </cell>
          <cell r="K1497">
            <v>0.01</v>
          </cell>
          <cell r="L1497">
            <v>32433.301844518312</v>
          </cell>
          <cell r="M1497">
            <v>47607505.230360642</v>
          </cell>
        </row>
        <row r="1498">
          <cell r="A1498" t="str">
            <v>JE2644</v>
          </cell>
          <cell r="B1498">
            <v>36472</v>
          </cell>
          <cell r="C1498">
            <v>36494</v>
          </cell>
          <cell r="D1498">
            <v>7</v>
          </cell>
          <cell r="E1498" t="str">
            <v>Queensbridge Drive</v>
          </cell>
          <cell r="F1498" t="str">
            <v>Herne Bay</v>
          </cell>
          <cell r="G1498" t="str">
            <v>Kent</v>
          </cell>
          <cell r="H1498" t="str">
            <v>CT6 8HE</v>
          </cell>
          <cell r="I1498">
            <v>60204.438315546045</v>
          </cell>
          <cell r="J1498">
            <v>56555.684478240226</v>
          </cell>
          <cell r="K1498">
            <v>0.01</v>
          </cell>
          <cell r="L1498">
            <v>55990.127633457822</v>
          </cell>
          <cell r="M1498">
            <v>47663495.357994102</v>
          </cell>
        </row>
        <row r="1499">
          <cell r="A1499" t="str">
            <v>JE2610</v>
          </cell>
          <cell r="B1499">
            <v>36473</v>
          </cell>
          <cell r="C1499">
            <v>36494</v>
          </cell>
          <cell r="D1499">
            <v>66</v>
          </cell>
          <cell r="E1499" t="str">
            <v>Rowthorne Lane, Glapwell</v>
          </cell>
          <cell r="F1499" t="str">
            <v>Chesterfield</v>
          </cell>
          <cell r="G1499" t="str">
            <v>Derbyshire</v>
          </cell>
          <cell r="H1499" t="str">
            <v>S44 5QE</v>
          </cell>
          <cell r="I1499">
            <v>13162.359713943011</v>
          </cell>
          <cell r="J1499">
            <v>12364.640943401009</v>
          </cell>
          <cell r="K1499">
            <v>0.01</v>
          </cell>
          <cell r="L1499">
            <v>12240.994533966999</v>
          </cell>
          <cell r="M1499">
            <v>47675736.352528065</v>
          </cell>
        </row>
        <row r="1500">
          <cell r="A1500" t="str">
            <v>JE2433</v>
          </cell>
          <cell r="B1500">
            <v>36473</v>
          </cell>
          <cell r="C1500">
            <v>36494</v>
          </cell>
          <cell r="D1500">
            <v>6</v>
          </cell>
          <cell r="E1500" t="str">
            <v>Sherwell Hill</v>
          </cell>
          <cell r="F1500" t="str">
            <v>Torquay</v>
          </cell>
          <cell r="G1500" t="str">
            <v>Devon</v>
          </cell>
          <cell r="H1500" t="str">
            <v>TQ2 6LT</v>
          </cell>
          <cell r="I1500">
            <v>15569.846918467136</v>
          </cell>
          <cell r="J1500">
            <v>14626.21983249943</v>
          </cell>
          <cell r="K1500">
            <v>0.01</v>
          </cell>
          <cell r="L1500">
            <v>14479.957634174436</v>
          </cell>
          <cell r="M1500">
            <v>47690216.310162239</v>
          </cell>
        </row>
        <row r="1501">
          <cell r="A1501" t="str">
            <v>JE2705</v>
          </cell>
          <cell r="B1501">
            <v>36473</v>
          </cell>
          <cell r="C1501">
            <v>36494</v>
          </cell>
          <cell r="D1501">
            <v>5</v>
          </cell>
          <cell r="E1501" t="str">
            <v>The Sidings</v>
          </cell>
          <cell r="F1501" t="str">
            <v>Sutton On Sea Mablethorpe</v>
          </cell>
          <cell r="G1501" t="str">
            <v>Lincolnshire</v>
          </cell>
          <cell r="H1501" t="str">
            <v>LN12 2SJ</v>
          </cell>
          <cell r="I1501">
            <v>16291.772222094221</v>
          </cell>
          <cell r="J1501">
            <v>15304.392087421844</v>
          </cell>
          <cell r="K1501">
            <v>0.01</v>
          </cell>
          <cell r="L1501">
            <v>15151.348166547625</v>
          </cell>
          <cell r="M1501">
            <v>47705367.658328786</v>
          </cell>
        </row>
        <row r="1502">
          <cell r="A1502" t="str">
            <v>JE2545</v>
          </cell>
          <cell r="B1502">
            <v>36473</v>
          </cell>
          <cell r="C1502">
            <v>36494</v>
          </cell>
          <cell r="D1502">
            <v>8</v>
          </cell>
          <cell r="E1502" t="str">
            <v>Ash Grove, Blaby</v>
          </cell>
          <cell r="F1502" t="str">
            <v>Leicester</v>
          </cell>
          <cell r="G1502" t="str">
            <v>Leicestershire</v>
          </cell>
          <cell r="H1502" t="str">
            <v>LE8 4GA</v>
          </cell>
          <cell r="I1502">
            <v>21342.051478784575</v>
          </cell>
          <cell r="J1502">
            <v>20048.593813403688</v>
          </cell>
          <cell r="K1502">
            <v>0.01</v>
          </cell>
          <cell r="L1502">
            <v>19848.107875269652</v>
          </cell>
          <cell r="M1502">
            <v>47725215.766204059</v>
          </cell>
        </row>
        <row r="1503">
          <cell r="A1503" t="str">
            <v>JE2536</v>
          </cell>
          <cell r="B1503">
            <v>36473</v>
          </cell>
          <cell r="C1503">
            <v>36494</v>
          </cell>
          <cell r="D1503">
            <v>9</v>
          </cell>
          <cell r="E1503" t="str">
            <v>Brent Road, Northern Moor</v>
          </cell>
          <cell r="F1503" t="str">
            <v>Manchester</v>
          </cell>
          <cell r="G1503" t="str">
            <v>Lancashire</v>
          </cell>
          <cell r="H1503" t="str">
            <v>M23 0EU</v>
          </cell>
          <cell r="I1503">
            <v>28481.360618503193</v>
          </cell>
          <cell r="J1503">
            <v>26755.217550715122</v>
          </cell>
          <cell r="K1503">
            <v>0.01</v>
          </cell>
          <cell r="L1503">
            <v>26487.665375207969</v>
          </cell>
          <cell r="M1503">
            <v>47751703.431579269</v>
          </cell>
        </row>
        <row r="1504">
          <cell r="A1504" t="str">
            <v>JE2207</v>
          </cell>
          <cell r="B1504">
            <v>36473</v>
          </cell>
          <cell r="C1504">
            <v>36494</v>
          </cell>
          <cell r="D1504">
            <v>13</v>
          </cell>
          <cell r="E1504" t="str">
            <v>Fairville Road</v>
          </cell>
          <cell r="F1504" t="str">
            <v>Stockton-on-Tees</v>
          </cell>
          <cell r="G1504" t="str">
            <v>Cleveland</v>
          </cell>
          <cell r="H1504" t="str">
            <v>TS19 7NA</v>
          </cell>
          <cell r="I1504">
            <v>29953.527334301383</v>
          </cell>
          <cell r="J1504">
            <v>28138.162041313422</v>
          </cell>
          <cell r="K1504">
            <v>0.01</v>
          </cell>
          <cell r="L1504">
            <v>27856.780420900286</v>
          </cell>
          <cell r="M1504">
            <v>47779560.212000169</v>
          </cell>
        </row>
        <row r="1505">
          <cell r="A1505" t="str">
            <v>JE2532</v>
          </cell>
          <cell r="B1505">
            <v>36473</v>
          </cell>
          <cell r="C1505">
            <v>36494</v>
          </cell>
          <cell r="D1505" t="str">
            <v>35 Templar Court</v>
          </cell>
          <cell r="E1505" t="str">
            <v>Bollinbrook Road</v>
          </cell>
          <cell r="F1505" t="str">
            <v>Macclesfield</v>
          </cell>
          <cell r="G1505" t="str">
            <v>Cheshire</v>
          </cell>
          <cell r="H1505" t="str">
            <v>SK10 3DP</v>
          </cell>
          <cell r="I1505">
            <v>32580.638700869778</v>
          </cell>
          <cell r="J1505">
            <v>30606.054537180702</v>
          </cell>
          <cell r="K1505">
            <v>0.01</v>
          </cell>
          <cell r="L1505">
            <v>30299.993991808893</v>
          </cell>
          <cell r="M1505">
            <v>47809860.205991976</v>
          </cell>
        </row>
        <row r="1506">
          <cell r="A1506" t="str">
            <v>JE2650</v>
          </cell>
          <cell r="B1506">
            <v>36473</v>
          </cell>
          <cell r="C1506">
            <v>36494</v>
          </cell>
          <cell r="D1506">
            <v>12</v>
          </cell>
          <cell r="E1506" t="str">
            <v>Grosvenor Gardens</v>
          </cell>
          <cell r="F1506" t="str">
            <v>Woodford Green</v>
          </cell>
          <cell r="G1506" t="str">
            <v>Essex</v>
          </cell>
          <cell r="H1506" t="str">
            <v>IG8 0BE</v>
          </cell>
          <cell r="I1506">
            <v>69505.061727506181</v>
          </cell>
          <cell r="J1506">
            <v>65292.633744020954</v>
          </cell>
          <cell r="K1506">
            <v>0.01</v>
          </cell>
          <cell r="L1506">
            <v>64639.707406580746</v>
          </cell>
          <cell r="M1506">
            <v>47874499.913398556</v>
          </cell>
        </row>
        <row r="1507">
          <cell r="A1507" t="str">
            <v>JE2544</v>
          </cell>
          <cell r="B1507">
            <v>36474</v>
          </cell>
          <cell r="C1507">
            <v>36494</v>
          </cell>
          <cell r="D1507">
            <v>3</v>
          </cell>
          <cell r="E1507" t="str">
            <v>The Sidings, Sutton On Sea</v>
          </cell>
          <cell r="F1507" t="str">
            <v>Mablethorpe</v>
          </cell>
          <cell r="G1507" t="str">
            <v>Lincolnshire</v>
          </cell>
          <cell r="H1507" t="str">
            <v>LN12 2SJ</v>
          </cell>
          <cell r="I1507">
            <v>12762.519334257264</v>
          </cell>
          <cell r="J1507">
            <v>11989.033313999247</v>
          </cell>
          <cell r="K1507">
            <v>0.01</v>
          </cell>
          <cell r="L1507">
            <v>11869.142980859255</v>
          </cell>
          <cell r="M1507">
            <v>47886369.056379415</v>
          </cell>
        </row>
        <row r="1508">
          <cell r="A1508" t="str">
            <v>JE2757</v>
          </cell>
          <cell r="B1508">
            <v>36474</v>
          </cell>
          <cell r="C1508">
            <v>36494</v>
          </cell>
          <cell r="D1508">
            <v>5</v>
          </cell>
          <cell r="E1508" t="str">
            <v>The Gardens</v>
          </cell>
          <cell r="F1508" t="str">
            <v>Kenilworth</v>
          </cell>
          <cell r="G1508" t="str">
            <v>Warwickshire</v>
          </cell>
          <cell r="H1508" t="str">
            <v>CV8 2DX</v>
          </cell>
          <cell r="I1508">
            <v>25722.392082846931</v>
          </cell>
          <cell r="J1508">
            <v>24163.459229341057</v>
          </cell>
          <cell r="K1508">
            <v>0.01</v>
          </cell>
          <cell r="L1508">
            <v>23921.824637047645</v>
          </cell>
          <cell r="M1508">
            <v>47910290.881016463</v>
          </cell>
        </row>
        <row r="1509">
          <cell r="A1509" t="str">
            <v>JE2636</v>
          </cell>
          <cell r="B1509">
            <v>36474</v>
          </cell>
          <cell r="C1509">
            <v>36494</v>
          </cell>
          <cell r="D1509">
            <v>6</v>
          </cell>
          <cell r="E1509" t="str">
            <v>Cliff Road</v>
          </cell>
          <cell r="F1509" t="str">
            <v>Paignton</v>
          </cell>
          <cell r="G1509" t="str">
            <v>Devon</v>
          </cell>
          <cell r="H1509" t="str">
            <v>TQ4 6DG</v>
          </cell>
          <cell r="I1509">
            <v>61656.818990238411</v>
          </cell>
          <cell r="J1509">
            <v>57920.042081739106</v>
          </cell>
          <cell r="K1509">
            <v>0.01</v>
          </cell>
          <cell r="L1509">
            <v>57340.841660921717</v>
          </cell>
          <cell r="M1509">
            <v>47967631.722677387</v>
          </cell>
        </row>
        <row r="1510">
          <cell r="A1510" t="str">
            <v>JE2701</v>
          </cell>
          <cell r="B1510">
            <v>36475</v>
          </cell>
          <cell r="C1510">
            <v>36494</v>
          </cell>
          <cell r="D1510">
            <v>20</v>
          </cell>
          <cell r="E1510" t="str">
            <v>Sandhurst Road</v>
          </cell>
          <cell r="F1510" t="str">
            <v>Cliftonville Nr Margate</v>
          </cell>
          <cell r="G1510" t="str">
            <v>Kent</v>
          </cell>
          <cell r="H1510" t="str">
            <v>CT9 3HR</v>
          </cell>
          <cell r="I1510">
            <v>33992.877948324378</v>
          </cell>
          <cell r="J1510">
            <v>31932.703527213809</v>
          </cell>
          <cell r="K1510">
            <v>0.01</v>
          </cell>
          <cell r="L1510">
            <v>31613.376491941672</v>
          </cell>
          <cell r="M1510">
            <v>47999245.099169329</v>
          </cell>
        </row>
        <row r="1511">
          <cell r="A1511" t="str">
            <v>JE2605</v>
          </cell>
          <cell r="B1511">
            <v>36475</v>
          </cell>
          <cell r="C1511">
            <v>36494</v>
          </cell>
          <cell r="D1511">
            <v>45</v>
          </cell>
          <cell r="E1511" t="str">
            <v>Meadow Grove, Olton</v>
          </cell>
          <cell r="F1511" t="str">
            <v>Solihull</v>
          </cell>
          <cell r="G1511" t="str">
            <v>West Midlands</v>
          </cell>
          <cell r="H1511" t="str">
            <v>B92 7JD</v>
          </cell>
          <cell r="I1511">
            <v>42071.168385130259</v>
          </cell>
          <cell r="J1511">
            <v>39521.400604213268</v>
          </cell>
          <cell r="K1511">
            <v>0.01</v>
          </cell>
          <cell r="L1511">
            <v>39126.186598171138</v>
          </cell>
          <cell r="M1511">
            <v>48038371.285767503</v>
          </cell>
        </row>
        <row r="1512">
          <cell r="A1512" t="str">
            <v>JE2752</v>
          </cell>
          <cell r="B1512">
            <v>36476</v>
          </cell>
          <cell r="C1512">
            <v>36494</v>
          </cell>
          <cell r="D1512">
            <v>6</v>
          </cell>
          <cell r="E1512" t="str">
            <v>The Dale</v>
          </cell>
          <cell r="F1512" t="str">
            <v>Little Neston</v>
          </cell>
          <cell r="G1512" t="str">
            <v>South Wirral</v>
          </cell>
          <cell r="H1512" t="str">
            <v>CH64 0SD</v>
          </cell>
          <cell r="I1512">
            <v>18908.240330760545</v>
          </cell>
          <cell r="J1512">
            <v>17762.286371320512</v>
          </cell>
          <cell r="K1512">
            <v>0.01</v>
          </cell>
          <cell r="L1512">
            <v>17584.663507607307</v>
          </cell>
          <cell r="M1512">
            <v>48055955.949275114</v>
          </cell>
        </row>
        <row r="1513">
          <cell r="A1513" t="str">
            <v>JE2090</v>
          </cell>
          <cell r="B1513">
            <v>36476</v>
          </cell>
          <cell r="C1513">
            <v>36494</v>
          </cell>
          <cell r="D1513" t="str">
            <v>136 Upper Lewes Road</v>
          </cell>
          <cell r="E1513" t="str">
            <v>Upper Lewes Road</v>
          </cell>
          <cell r="F1513" t="str">
            <v>Brighton</v>
          </cell>
          <cell r="G1513" t="str">
            <v>East Sussex</v>
          </cell>
          <cell r="H1513" t="str">
            <v>BN2 3FD</v>
          </cell>
          <cell r="I1513">
            <v>26759.928761132131</v>
          </cell>
          <cell r="J1513">
            <v>25138.114896821091</v>
          </cell>
          <cell r="K1513">
            <v>0.01</v>
          </cell>
          <cell r="L1513">
            <v>24886.733747852879</v>
          </cell>
          <cell r="M1513">
            <v>48080842.683022968</v>
          </cell>
        </row>
        <row r="1514">
          <cell r="A1514" t="str">
            <v>JE2715</v>
          </cell>
          <cell r="B1514">
            <v>36476</v>
          </cell>
          <cell r="C1514">
            <v>36494</v>
          </cell>
          <cell r="D1514">
            <v>10</v>
          </cell>
          <cell r="E1514" t="str">
            <v>Chepstow Close</v>
          </cell>
          <cell r="F1514" t="str">
            <v>Crawley</v>
          </cell>
          <cell r="G1514" t="str">
            <v>West Sussex</v>
          </cell>
          <cell r="H1514" t="str">
            <v>RH10 7XF</v>
          </cell>
          <cell r="I1514">
            <v>28746.96881888829</v>
          </cell>
          <cell r="J1514">
            <v>27004.728284410208</v>
          </cell>
          <cell r="K1514">
            <v>0.01</v>
          </cell>
          <cell r="L1514">
            <v>26734.681001566107</v>
          </cell>
          <cell r="M1514">
            <v>48107577.364024535</v>
          </cell>
        </row>
        <row r="1515">
          <cell r="A1515" t="str">
            <v>JE2649</v>
          </cell>
          <cell r="B1515">
            <v>36479</v>
          </cell>
          <cell r="C1515">
            <v>36494</v>
          </cell>
          <cell r="D1515">
            <v>12</v>
          </cell>
          <cell r="E1515" t="str">
            <v>Stamford Road</v>
          </cell>
          <cell r="F1515" t="str">
            <v>Colsterworth</v>
          </cell>
          <cell r="G1515" t="str">
            <v>Lincolnshire</v>
          </cell>
          <cell r="H1515" t="str">
            <v>NG33 5JD</v>
          </cell>
          <cell r="I1515">
            <v>13366.49525834952</v>
          </cell>
          <cell r="J1515">
            <v>12556.404636631365</v>
          </cell>
          <cell r="K1515">
            <v>0.01</v>
          </cell>
          <cell r="L1515">
            <v>12430.840590265052</v>
          </cell>
          <cell r="M1515">
            <v>48120008.204614803</v>
          </cell>
        </row>
        <row r="1516">
          <cell r="A1516" t="str">
            <v>JE2670</v>
          </cell>
          <cell r="B1516">
            <v>36479</v>
          </cell>
          <cell r="C1516">
            <v>36494</v>
          </cell>
          <cell r="D1516">
            <v>4</v>
          </cell>
          <cell r="E1516" t="str">
            <v>Rookery Way Old Newton</v>
          </cell>
          <cell r="F1516" t="str">
            <v>Stowmarket</v>
          </cell>
          <cell r="G1516" t="str">
            <v>Suffolk</v>
          </cell>
          <cell r="H1516" t="str">
            <v>IP14 4ER</v>
          </cell>
          <cell r="I1516">
            <v>16805.553456957325</v>
          </cell>
          <cell r="J1516">
            <v>15787.035065626576</v>
          </cell>
          <cell r="K1516">
            <v>0.01</v>
          </cell>
          <cell r="L1516">
            <v>15629.164714970311</v>
          </cell>
          <cell r="M1516">
            <v>48135637.369329773</v>
          </cell>
        </row>
        <row r="1517">
          <cell r="A1517" t="str">
            <v>JE2767</v>
          </cell>
          <cell r="B1517">
            <v>36479</v>
          </cell>
          <cell r="C1517">
            <v>36494</v>
          </cell>
          <cell r="D1517">
            <v>21</v>
          </cell>
          <cell r="E1517" t="str">
            <v>Littlefields</v>
          </cell>
          <cell r="F1517" t="str">
            <v>Dereham</v>
          </cell>
          <cell r="G1517" t="str">
            <v>Norfolk</v>
          </cell>
          <cell r="H1517" t="str">
            <v>NR19 1BQ</v>
          </cell>
          <cell r="I1517">
            <v>23547.321512214643</v>
          </cell>
          <cell r="J1517">
            <v>22120.211117534967</v>
          </cell>
          <cell r="K1517">
            <v>0.01</v>
          </cell>
          <cell r="L1517">
            <v>21899.009006359618</v>
          </cell>
          <cell r="M1517">
            <v>48157536.378336132</v>
          </cell>
        </row>
        <row r="1518">
          <cell r="A1518" t="str">
            <v>JE2675</v>
          </cell>
          <cell r="B1518">
            <v>36479</v>
          </cell>
          <cell r="C1518">
            <v>36494</v>
          </cell>
          <cell r="D1518">
            <v>10</v>
          </cell>
          <cell r="E1518" t="str">
            <v>Highcross Road</v>
          </cell>
          <cell r="F1518" t="str">
            <v>North Shields</v>
          </cell>
          <cell r="G1518" t="str">
            <v>Tyne and Wear</v>
          </cell>
          <cell r="H1518" t="str">
            <v>NE30 3JG</v>
          </cell>
          <cell r="I1518">
            <v>32038.645230121394</v>
          </cell>
          <cell r="J1518">
            <v>30096.909155568581</v>
          </cell>
          <cell r="K1518">
            <v>0.01</v>
          </cell>
          <cell r="L1518">
            <v>29795.940064012895</v>
          </cell>
          <cell r="M1518">
            <v>48187332.318400145</v>
          </cell>
        </row>
        <row r="1519">
          <cell r="A1519" t="str">
            <v>JE2754</v>
          </cell>
          <cell r="B1519">
            <v>36479</v>
          </cell>
          <cell r="C1519">
            <v>36494</v>
          </cell>
          <cell r="D1519" t="str">
            <v>5 Pointers Hill</v>
          </cell>
          <cell r="E1519" t="str">
            <v>Broomfield Park</v>
          </cell>
          <cell r="F1519" t="str">
            <v>Westcott Dorking</v>
          </cell>
          <cell r="G1519" t="str">
            <v>Surrey</v>
          </cell>
          <cell r="H1519" t="str">
            <v>RH4 3PF</v>
          </cell>
          <cell r="I1519">
            <v>56581.465972890139</v>
          </cell>
          <cell r="J1519">
            <v>53152.2862169574</v>
          </cell>
          <cell r="K1519">
            <v>0.01</v>
          </cell>
          <cell r="L1519">
            <v>52620.763354787829</v>
          </cell>
          <cell r="M1519">
            <v>48239953.08175493</v>
          </cell>
        </row>
        <row r="1520">
          <cell r="A1520" t="str">
            <v>JE2614</v>
          </cell>
          <cell r="B1520">
            <v>36480</v>
          </cell>
          <cell r="C1520">
            <v>36494</v>
          </cell>
          <cell r="D1520" t="str">
            <v>3 Croft Villas</v>
          </cell>
          <cell r="E1520" t="str">
            <v>Bonnersfield Lane</v>
          </cell>
          <cell r="F1520" t="str">
            <v>Harrow</v>
          </cell>
          <cell r="G1520" t="str">
            <v>Middlesex</v>
          </cell>
          <cell r="H1520" t="str">
            <v>HA1 2LF</v>
          </cell>
          <cell r="I1520">
            <v>21538.600255180718</v>
          </cell>
          <cell r="J1520">
            <v>20233.230542745521</v>
          </cell>
          <cell r="K1520">
            <v>0.01</v>
          </cell>
          <cell r="L1520">
            <v>20030.898237318066</v>
          </cell>
          <cell r="M1520">
            <v>48259983.979992248</v>
          </cell>
        </row>
        <row r="1521">
          <cell r="A1521" t="str">
            <v>JE2723</v>
          </cell>
          <cell r="B1521">
            <v>36480</v>
          </cell>
          <cell r="C1521">
            <v>36494</v>
          </cell>
          <cell r="D1521" t="str">
            <v>Mera Ghar</v>
          </cell>
          <cell r="E1521" t="str">
            <v>North Walsham Road, Bacton</v>
          </cell>
          <cell r="F1521" t="str">
            <v>Norwich</v>
          </cell>
          <cell r="G1521" t="str">
            <v>Norfolk</v>
          </cell>
          <cell r="H1521" t="str">
            <v>NR12 0LN</v>
          </cell>
          <cell r="I1521">
            <v>23210.037738347488</v>
          </cell>
          <cell r="J1521">
            <v>21803.368784508246</v>
          </cell>
          <cell r="K1521">
            <v>0.01</v>
          </cell>
          <cell r="L1521">
            <v>21585.335096663162</v>
          </cell>
          <cell r="M1521">
            <v>48281569.315088913</v>
          </cell>
        </row>
        <row r="1522">
          <cell r="A1522" t="str">
            <v>JE2634</v>
          </cell>
          <cell r="B1522">
            <v>36480</v>
          </cell>
          <cell r="C1522">
            <v>36494</v>
          </cell>
          <cell r="D1522">
            <v>21</v>
          </cell>
          <cell r="E1522" t="str">
            <v>Canterbury Close</v>
          </cell>
          <cell r="F1522" t="str">
            <v>Beckenham</v>
          </cell>
          <cell r="G1522" t="str">
            <v>Kent</v>
          </cell>
          <cell r="H1522" t="str">
            <v>BR3 5EP</v>
          </cell>
          <cell r="I1522">
            <v>27216.592576498195</v>
          </cell>
          <cell r="J1522">
            <v>25567.102117316485</v>
          </cell>
          <cell r="K1522">
            <v>0.01</v>
          </cell>
          <cell r="L1522">
            <v>25311.431096143318</v>
          </cell>
          <cell r="M1522">
            <v>48306880.746185057</v>
          </cell>
        </row>
        <row r="1523">
          <cell r="A1523" t="str">
            <v>JE2617</v>
          </cell>
          <cell r="B1523">
            <v>36480</v>
          </cell>
          <cell r="C1523">
            <v>36494</v>
          </cell>
          <cell r="D1523" t="str">
            <v>3a</v>
          </cell>
          <cell r="E1523" t="str">
            <v>Southfield Avenue</v>
          </cell>
          <cell r="F1523" t="str">
            <v>Seahouses</v>
          </cell>
          <cell r="G1523" t="str">
            <v>Northumberland</v>
          </cell>
          <cell r="H1523" t="str">
            <v>NE68 7YT</v>
          </cell>
          <cell r="I1523">
            <v>33156.852502198206</v>
          </cell>
          <cell r="J1523">
            <v>31147.346289943769</v>
          </cell>
          <cell r="K1523">
            <v>0.01</v>
          </cell>
          <cell r="L1523">
            <v>30835.872827044332</v>
          </cell>
          <cell r="M1523">
            <v>48337716.619012102</v>
          </cell>
        </row>
        <row r="1524">
          <cell r="A1524" t="str">
            <v>JE1680</v>
          </cell>
          <cell r="B1524">
            <v>36480</v>
          </cell>
          <cell r="C1524">
            <v>36494</v>
          </cell>
          <cell r="D1524">
            <v>41</v>
          </cell>
          <cell r="E1524" t="str">
            <v>Crawford Place</v>
          </cell>
          <cell r="F1524" t="str">
            <v>Newbury</v>
          </cell>
          <cell r="G1524" t="str">
            <v>Berkshire</v>
          </cell>
          <cell r="H1524" t="str">
            <v>RG14 1XG</v>
          </cell>
          <cell r="I1524">
            <v>34560.075720597175</v>
          </cell>
          <cell r="J1524">
            <v>32465.525676924615</v>
          </cell>
          <cell r="K1524">
            <v>0.01</v>
          </cell>
          <cell r="L1524">
            <v>32140.87042015537</v>
          </cell>
          <cell r="M1524">
            <v>48369857.48943226</v>
          </cell>
        </row>
        <row r="1525">
          <cell r="A1525" t="str">
            <v>JE2460</v>
          </cell>
          <cell r="B1525">
            <v>36480</v>
          </cell>
          <cell r="C1525">
            <v>36494</v>
          </cell>
          <cell r="D1525" t="str">
            <v>Hillview</v>
          </cell>
          <cell r="E1525" t="str">
            <v>Thame Road</v>
          </cell>
          <cell r="F1525" t="str">
            <v>Oxford</v>
          </cell>
          <cell r="G1525" t="str">
            <v>Oxfordshire</v>
          </cell>
          <cell r="H1525" t="str">
            <v>OX44 7TX</v>
          </cell>
          <cell r="I1525">
            <v>39800.043877347234</v>
          </cell>
          <cell r="J1525">
            <v>37387.920005992855</v>
          </cell>
          <cell r="K1525">
            <v>0.01</v>
          </cell>
          <cell r="L1525">
            <v>37014.040805932927</v>
          </cell>
          <cell r="M1525">
            <v>48406871.530238196</v>
          </cell>
        </row>
        <row r="1526">
          <cell r="A1526" t="str">
            <v>JE2442</v>
          </cell>
          <cell r="B1526">
            <v>36481</v>
          </cell>
          <cell r="C1526">
            <v>36494</v>
          </cell>
          <cell r="D1526">
            <v>22</v>
          </cell>
          <cell r="E1526" t="str">
            <v>Cross Street</v>
          </cell>
          <cell r="F1526" t="str">
            <v>Lynton</v>
          </cell>
          <cell r="G1526" t="str">
            <v>North Devon</v>
          </cell>
          <cell r="H1526" t="str">
            <v>EX35 6HD</v>
          </cell>
          <cell r="I1526">
            <v>21519.040793820172</v>
          </cell>
          <cell r="J1526">
            <v>20214.856503285617</v>
          </cell>
          <cell r="K1526">
            <v>0.01</v>
          </cell>
          <cell r="L1526">
            <v>20012.707938252759</v>
          </cell>
          <cell r="M1526">
            <v>48426884.23817645</v>
          </cell>
        </row>
        <row r="1527">
          <cell r="A1527" t="str">
            <v>JE2706</v>
          </cell>
          <cell r="B1527">
            <v>36481</v>
          </cell>
          <cell r="C1527">
            <v>36494</v>
          </cell>
          <cell r="D1527">
            <v>4</v>
          </cell>
          <cell r="E1527" t="str">
            <v>Stretton Close</v>
          </cell>
          <cell r="F1527" t="str">
            <v>Fayre Oaks Hereford</v>
          </cell>
          <cell r="G1527" t="str">
            <v>Herefordshire</v>
          </cell>
          <cell r="H1527" t="str">
            <v>HR4 0QN</v>
          </cell>
          <cell r="I1527">
            <v>31091.855328338326</v>
          </cell>
          <cell r="J1527">
            <v>29207.500459954183</v>
          </cell>
          <cell r="K1527">
            <v>0.01</v>
          </cell>
          <cell r="L1527">
            <v>28915.425455354642</v>
          </cell>
          <cell r="M1527">
            <v>48455799.663631804</v>
          </cell>
        </row>
        <row r="1528">
          <cell r="A1528" t="str">
            <v>JE2824</v>
          </cell>
          <cell r="B1528">
            <v>36481</v>
          </cell>
          <cell r="C1528">
            <v>36494</v>
          </cell>
          <cell r="D1528" t="str">
            <v>Rose Cottage</v>
          </cell>
          <cell r="E1528" t="str">
            <v>New Inn</v>
          </cell>
          <cell r="F1528" t="str">
            <v>Pencader</v>
          </cell>
          <cell r="G1528" t="str">
            <v>Dyfed</v>
          </cell>
          <cell r="H1528" t="str">
            <v>SA39 9AZ</v>
          </cell>
          <cell r="I1528">
            <v>31927.467618534985</v>
          </cell>
          <cell r="J1528">
            <v>29992.469581048015</v>
          </cell>
          <cell r="K1528">
            <v>0.01</v>
          </cell>
          <cell r="L1528">
            <v>29692.544885237534</v>
          </cell>
          <cell r="M1528">
            <v>48485492.208517045</v>
          </cell>
        </row>
        <row r="1529">
          <cell r="A1529" t="str">
            <v>JE2729</v>
          </cell>
          <cell r="B1529">
            <v>36481</v>
          </cell>
          <cell r="C1529">
            <v>36494</v>
          </cell>
          <cell r="D1529">
            <v>2</v>
          </cell>
          <cell r="E1529" t="str">
            <v>Abbey Close</v>
          </cell>
          <cell r="F1529" t="str">
            <v>Cardiff</v>
          </cell>
          <cell r="G1529" t="str">
            <v>South Glamorgan</v>
          </cell>
          <cell r="H1529" t="str">
            <v>CF15 7RS</v>
          </cell>
          <cell r="I1529">
            <v>35219.995195063573</v>
          </cell>
          <cell r="J1529">
            <v>33085.450031726388</v>
          </cell>
          <cell r="K1529">
            <v>0.01</v>
          </cell>
          <cell r="L1529">
            <v>32754.595531409122</v>
          </cell>
          <cell r="M1529">
            <v>48518246.804048456</v>
          </cell>
        </row>
        <row r="1530">
          <cell r="A1530" t="str">
            <v>JE2703</v>
          </cell>
          <cell r="B1530">
            <v>36481</v>
          </cell>
          <cell r="C1530">
            <v>36494</v>
          </cell>
          <cell r="D1530" t="str">
            <v>40 Woodham Park Road</v>
          </cell>
          <cell r="E1530" t="str">
            <v>Woodham</v>
          </cell>
          <cell r="F1530" t="str">
            <v>Addlestone</v>
          </cell>
          <cell r="G1530" t="str">
            <v>Surrey</v>
          </cell>
          <cell r="H1530" t="str">
            <v>KT15 3ST</v>
          </cell>
          <cell r="I1530">
            <v>51839.011783362119</v>
          </cell>
          <cell r="J1530">
            <v>48697.25349346138</v>
          </cell>
          <cell r="K1530">
            <v>0.01</v>
          </cell>
          <cell r="L1530">
            <v>48210.280958526768</v>
          </cell>
          <cell r="M1530">
            <v>48566457.085006982</v>
          </cell>
        </row>
        <row r="1531">
          <cell r="A1531" t="str">
            <v>JE2782</v>
          </cell>
          <cell r="B1531">
            <v>36481</v>
          </cell>
          <cell r="C1531">
            <v>36494</v>
          </cell>
          <cell r="D1531">
            <v>8</v>
          </cell>
          <cell r="E1531" t="str">
            <v>Bridge Road</v>
          </cell>
          <cell r="F1531" t="str">
            <v>Uxbridge</v>
          </cell>
          <cell r="G1531" t="str">
            <v>Middlesex</v>
          </cell>
          <cell r="H1531" t="str">
            <v>UB8 2QN</v>
          </cell>
          <cell r="I1531">
            <v>62230.212019036568</v>
          </cell>
          <cell r="J1531">
            <v>58458.684017882835</v>
          </cell>
          <cell r="K1531">
            <v>0.01</v>
          </cell>
          <cell r="L1531">
            <v>57874.097177704003</v>
          </cell>
          <cell r="M1531">
            <v>48624331.182184689</v>
          </cell>
        </row>
        <row r="1532">
          <cell r="A1532" t="str">
            <v>JE2772</v>
          </cell>
          <cell r="B1532">
            <v>36482</v>
          </cell>
          <cell r="C1532">
            <v>36494</v>
          </cell>
          <cell r="D1532">
            <v>24</v>
          </cell>
          <cell r="E1532" t="str">
            <v>Fermor Way</v>
          </cell>
          <cell r="F1532" t="str">
            <v>Crowborough</v>
          </cell>
          <cell r="G1532" t="str">
            <v>East Sussex</v>
          </cell>
          <cell r="H1532" t="str">
            <v>TN6 3BD</v>
          </cell>
          <cell r="I1532">
            <v>15010.389846628568</v>
          </cell>
          <cell r="J1532">
            <v>14100.669249863198</v>
          </cell>
          <cell r="K1532">
            <v>0.01</v>
          </cell>
          <cell r="L1532">
            <v>13959.662557364567</v>
          </cell>
          <cell r="M1532">
            <v>48638290.844742052</v>
          </cell>
        </row>
        <row r="1533">
          <cell r="A1533" t="str">
            <v>JE2420</v>
          </cell>
          <cell r="B1533">
            <v>36482</v>
          </cell>
          <cell r="C1533">
            <v>36494</v>
          </cell>
          <cell r="D1533" t="str">
            <v>Sonemarg</v>
          </cell>
          <cell r="E1533" t="str">
            <v>Avenue Road</v>
          </cell>
          <cell r="F1533" t="str">
            <v>Wroxall</v>
          </cell>
          <cell r="G1533" t="str">
            <v>Isle Of Wight</v>
          </cell>
          <cell r="H1533" t="str">
            <v>PO38 3EG</v>
          </cell>
          <cell r="I1533">
            <v>21338.28263624978</v>
          </cell>
          <cell r="J1533">
            <v>20045.053385567975</v>
          </cell>
          <cell r="K1533">
            <v>0.01</v>
          </cell>
          <cell r="L1533">
            <v>19844.602851712294</v>
          </cell>
          <cell r="M1533">
            <v>48658135.447593763</v>
          </cell>
        </row>
        <row r="1534">
          <cell r="A1534" t="str">
            <v>JE2637</v>
          </cell>
          <cell r="B1534">
            <v>36482</v>
          </cell>
          <cell r="C1534">
            <v>36494</v>
          </cell>
          <cell r="D1534">
            <v>21</v>
          </cell>
          <cell r="E1534" t="str">
            <v>South Street</v>
          </cell>
          <cell r="F1534" t="str">
            <v>Bedminster Bristol</v>
          </cell>
          <cell r="G1534" t="str">
            <v>Avon</v>
          </cell>
          <cell r="H1534" t="str">
            <v>BS3 3AX</v>
          </cell>
          <cell r="I1534">
            <v>26381.274812339936</v>
          </cell>
          <cell r="J1534">
            <v>24782.409672198122</v>
          </cell>
          <cell r="K1534">
            <v>0.01</v>
          </cell>
          <cell r="L1534">
            <v>24534.58557547614</v>
          </cell>
          <cell r="M1534">
            <v>48682670.03316924</v>
          </cell>
        </row>
        <row r="1535">
          <cell r="A1535" t="str">
            <v>JE2788</v>
          </cell>
          <cell r="B1535">
            <v>36482</v>
          </cell>
          <cell r="C1535">
            <v>36494</v>
          </cell>
          <cell r="D1535">
            <v>24</v>
          </cell>
          <cell r="E1535" t="str">
            <v>Larch Crescent</v>
          </cell>
          <cell r="F1535" t="str">
            <v>Hayes</v>
          </cell>
          <cell r="G1535" t="str">
            <v>Middlesex</v>
          </cell>
          <cell r="H1535" t="str">
            <v>UB4 9DP</v>
          </cell>
          <cell r="I1535">
            <v>52002.190719089267</v>
          </cell>
          <cell r="J1535">
            <v>48850.542796720219</v>
          </cell>
          <cell r="K1535">
            <v>0.01</v>
          </cell>
          <cell r="L1535">
            <v>48362.037368753015</v>
          </cell>
          <cell r="M1535">
            <v>48731032.070537992</v>
          </cell>
        </row>
        <row r="1536">
          <cell r="A1536" t="str">
            <v>JE2868</v>
          </cell>
          <cell r="B1536">
            <v>36483</v>
          </cell>
          <cell r="C1536">
            <v>36494</v>
          </cell>
          <cell r="D1536">
            <v>28</v>
          </cell>
          <cell r="E1536" t="str">
            <v>Danby Terrace</v>
          </cell>
          <cell r="F1536" t="str">
            <v>Exmouth</v>
          </cell>
          <cell r="G1536" t="str">
            <v>Devon</v>
          </cell>
          <cell r="H1536" t="str">
            <v>EX8 1QS</v>
          </cell>
          <cell r="I1536">
            <v>11015.657315431188</v>
          </cell>
          <cell r="J1536">
            <v>10348.04172055657</v>
          </cell>
          <cell r="K1536">
            <v>0.01</v>
          </cell>
          <cell r="L1536">
            <v>10244.561303351004</v>
          </cell>
          <cell r="M1536">
            <v>48741276.631841339</v>
          </cell>
        </row>
        <row r="1537">
          <cell r="A1537" t="str">
            <v>JE2761</v>
          </cell>
          <cell r="B1537">
            <v>36483</v>
          </cell>
          <cell r="C1537">
            <v>36494</v>
          </cell>
          <cell r="D1537">
            <v>10</v>
          </cell>
          <cell r="E1537" t="str">
            <v>Upper Pitching</v>
          </cell>
          <cell r="F1537" t="str">
            <v>Chilcompton Bath</v>
          </cell>
          <cell r="G1537" t="str">
            <v>Avon</v>
          </cell>
          <cell r="H1537" t="str">
            <v>BA3 4HS</v>
          </cell>
          <cell r="I1537">
            <v>19146.130340551295</v>
          </cell>
          <cell r="J1537">
            <v>17985.758804760306</v>
          </cell>
          <cell r="K1537">
            <v>0.01</v>
          </cell>
          <cell r="L1537">
            <v>17805.901216712704</v>
          </cell>
          <cell r="M1537">
            <v>48759082.533058055</v>
          </cell>
        </row>
        <row r="1538">
          <cell r="A1538" t="str">
            <v>JE2831</v>
          </cell>
          <cell r="B1538">
            <v>36483</v>
          </cell>
          <cell r="C1538">
            <v>36494</v>
          </cell>
          <cell r="D1538" t="str">
            <v>2 Llys Penpant</v>
          </cell>
          <cell r="E1538" t="str">
            <v>Morriston</v>
          </cell>
          <cell r="F1538" t="str">
            <v>Swansea</v>
          </cell>
          <cell r="G1538" t="str">
            <v>West Glamorgan</v>
          </cell>
          <cell r="H1538" t="str">
            <v>SA6 6DA</v>
          </cell>
          <cell r="I1538">
            <v>42175.479092234178</v>
          </cell>
          <cell r="J1538">
            <v>39619.389450280592</v>
          </cell>
          <cell r="K1538">
            <v>0.01</v>
          </cell>
          <cell r="L1538">
            <v>39223.195555777784</v>
          </cell>
          <cell r="M1538">
            <v>48798305.728613831</v>
          </cell>
        </row>
        <row r="1539">
          <cell r="A1539" t="str">
            <v>JE2806</v>
          </cell>
          <cell r="B1539">
            <v>36486</v>
          </cell>
          <cell r="C1539">
            <v>36494</v>
          </cell>
          <cell r="D1539">
            <v>5</v>
          </cell>
          <cell r="E1539" t="str">
            <v>Jessopp Close</v>
          </cell>
          <cell r="F1539" t="str">
            <v>Redhill Bournemouth</v>
          </cell>
          <cell r="G1539" t="str">
            <v>Dorset</v>
          </cell>
          <cell r="H1539" t="str">
            <v>BH10 6AP</v>
          </cell>
          <cell r="I1539">
            <v>20235.584870451581</v>
          </cell>
          <cell r="J1539">
            <v>19009.185787393908</v>
          </cell>
          <cell r="K1539">
            <v>0.01</v>
          </cell>
          <cell r="L1539">
            <v>18819.093929519968</v>
          </cell>
          <cell r="M1539">
            <v>48817124.822543353</v>
          </cell>
        </row>
        <row r="1540">
          <cell r="A1540" t="str">
            <v>JE2558</v>
          </cell>
          <cell r="B1540">
            <v>36486</v>
          </cell>
          <cell r="C1540">
            <v>36494</v>
          </cell>
          <cell r="D1540">
            <v>1</v>
          </cell>
          <cell r="E1540" t="str">
            <v>Hillside Road</v>
          </cell>
          <cell r="F1540" t="str">
            <v>Piddington</v>
          </cell>
          <cell r="G1540" t="str">
            <v>Northamptonshire</v>
          </cell>
          <cell r="H1540" t="str">
            <v>NN7 2DB</v>
          </cell>
          <cell r="I1540">
            <v>29184.1499342401</v>
          </cell>
          <cell r="J1540">
            <v>27415.413574589184</v>
          </cell>
          <cell r="K1540">
            <v>0.01</v>
          </cell>
          <cell r="L1540">
            <v>27141.259438843292</v>
          </cell>
          <cell r="M1540">
            <v>48844266.081982195</v>
          </cell>
        </row>
        <row r="1541">
          <cell r="A1541" t="str">
            <v>JE2886</v>
          </cell>
          <cell r="B1541">
            <v>36486</v>
          </cell>
          <cell r="C1541">
            <v>36494</v>
          </cell>
          <cell r="D1541">
            <v>21</v>
          </cell>
          <cell r="E1541" t="str">
            <v>Beltana Drive</v>
          </cell>
          <cell r="F1541" t="str">
            <v>Gravesend</v>
          </cell>
          <cell r="G1541" t="str">
            <v>Kent</v>
          </cell>
          <cell r="H1541" t="str">
            <v>DA12 4BT</v>
          </cell>
          <cell r="I1541">
            <v>54022.781467555462</v>
          </cell>
          <cell r="J1541">
            <v>50748.673499824821</v>
          </cell>
          <cell r="K1541">
            <v>0.01</v>
          </cell>
          <cell r="L1541">
            <v>50241.186764826576</v>
          </cell>
          <cell r="M1541">
            <v>48894507.268747024</v>
          </cell>
        </row>
        <row r="1542">
          <cell r="A1542" t="str">
            <v>JE2671</v>
          </cell>
          <cell r="B1542">
            <v>36487</v>
          </cell>
          <cell r="C1542">
            <v>36494</v>
          </cell>
          <cell r="D1542">
            <v>67</v>
          </cell>
          <cell r="E1542" t="str">
            <v>Hetton Road</v>
          </cell>
          <cell r="F1542" t="str">
            <v>Leeds</v>
          </cell>
          <cell r="G1542" t="str">
            <v>West Yorkshire</v>
          </cell>
          <cell r="H1542" t="str">
            <v>LS8 2RX</v>
          </cell>
          <cell r="I1542">
            <v>18566.579576981923</v>
          </cell>
          <cell r="J1542">
            <v>17441.33232989211</v>
          </cell>
          <cell r="K1542">
            <v>0.01</v>
          </cell>
          <cell r="L1542">
            <v>17266.919006593187</v>
          </cell>
          <cell r="M1542">
            <v>48911774.187753618</v>
          </cell>
        </row>
        <row r="1543">
          <cell r="A1543" t="str">
            <v>JE2874</v>
          </cell>
          <cell r="B1543">
            <v>36487</v>
          </cell>
          <cell r="C1543">
            <v>36494</v>
          </cell>
          <cell r="D1543">
            <v>11</v>
          </cell>
          <cell r="E1543" t="str">
            <v>Meadow Way</v>
          </cell>
          <cell r="F1543" t="str">
            <v>Harrogate</v>
          </cell>
          <cell r="G1543" t="str">
            <v>North Yorkshire</v>
          </cell>
          <cell r="H1543" t="str">
            <v>HG1 3LG</v>
          </cell>
          <cell r="I1543">
            <v>20147.774772625984</v>
          </cell>
          <cell r="J1543">
            <v>18926.697513678955</v>
          </cell>
          <cell r="K1543">
            <v>0.01</v>
          </cell>
          <cell r="L1543">
            <v>18737.430538542165</v>
          </cell>
          <cell r="M1543">
            <v>48930511.61829216</v>
          </cell>
        </row>
        <row r="1544">
          <cell r="A1544" t="str">
            <v>JE2481</v>
          </cell>
          <cell r="B1544">
            <v>36487</v>
          </cell>
          <cell r="C1544">
            <v>36494</v>
          </cell>
          <cell r="D1544" t="str">
            <v>28 Chapman Avenue</v>
          </cell>
          <cell r="E1544" t="str">
            <v>Burgh Le Marsh</v>
          </cell>
          <cell r="F1544" t="str">
            <v>Skegness</v>
          </cell>
          <cell r="G1544" t="str">
            <v>Lincolnshire</v>
          </cell>
          <cell r="H1544" t="str">
            <v>PE24 5LY</v>
          </cell>
          <cell r="I1544">
            <v>21469.905090873282</v>
          </cell>
          <cell r="J1544">
            <v>20168.698721729445</v>
          </cell>
          <cell r="K1544">
            <v>0.01</v>
          </cell>
          <cell r="L1544">
            <v>19967.011734512151</v>
          </cell>
          <cell r="M1544">
            <v>48950478.630026676</v>
          </cell>
        </row>
        <row r="1545">
          <cell r="A1545" t="str">
            <v>JE2375</v>
          </cell>
          <cell r="B1545">
            <v>36487</v>
          </cell>
          <cell r="C1545">
            <v>36494</v>
          </cell>
          <cell r="D1545" t="str">
            <v>Longwaite</v>
          </cell>
          <cell r="E1545" t="str">
            <v>Coleridge Lane,  Chillington</v>
          </cell>
          <cell r="F1545" t="str">
            <v>Kingsbridge</v>
          </cell>
          <cell r="G1545" t="str">
            <v>Devon</v>
          </cell>
          <cell r="H1545" t="str">
            <v>TQ7 2JF</v>
          </cell>
          <cell r="I1545">
            <v>22240.262986781803</v>
          </cell>
          <cell r="J1545">
            <v>20892.368260310177</v>
          </cell>
          <cell r="K1545">
            <v>0.01</v>
          </cell>
          <cell r="L1545">
            <v>20683.444577707076</v>
          </cell>
          <cell r="M1545">
            <v>48971162.074604385</v>
          </cell>
        </row>
        <row r="1546">
          <cell r="A1546" t="str">
            <v>JE2771</v>
          </cell>
          <cell r="B1546">
            <v>36487</v>
          </cell>
          <cell r="C1546">
            <v>36494</v>
          </cell>
          <cell r="D1546" t="str">
            <v>40 Moor Park Avenue</v>
          </cell>
          <cell r="E1546" t="str">
            <v>Beaumont Park</v>
          </cell>
          <cell r="F1546" t="str">
            <v>Huddersfield</v>
          </cell>
          <cell r="G1546" t="str">
            <v>West Yorkshire</v>
          </cell>
          <cell r="H1546" t="str">
            <v>HD4 7AL</v>
          </cell>
          <cell r="I1546">
            <v>23727.773521413441</v>
          </cell>
          <cell r="J1546">
            <v>22289.726641327776</v>
          </cell>
          <cell r="K1546">
            <v>0.01</v>
          </cell>
          <cell r="L1546">
            <v>22066.829374914498</v>
          </cell>
          <cell r="M1546">
            <v>48993228.903979301</v>
          </cell>
        </row>
        <row r="1547">
          <cell r="A1547" t="str">
            <v>JE2659</v>
          </cell>
          <cell r="B1547">
            <v>36487</v>
          </cell>
          <cell r="C1547">
            <v>36494</v>
          </cell>
          <cell r="D1547">
            <v>5</v>
          </cell>
          <cell r="E1547" t="str">
            <v>Argyle Close</v>
          </cell>
          <cell r="F1547" t="str">
            <v>Bordon</v>
          </cell>
          <cell r="G1547" t="str">
            <v>Hampshire</v>
          </cell>
          <cell r="H1547" t="str">
            <v>GU35 9PU</v>
          </cell>
          <cell r="I1547">
            <v>28516.031235671864</v>
          </cell>
          <cell r="J1547">
            <v>26787.786918358415</v>
          </cell>
          <cell r="K1547">
            <v>0.01</v>
          </cell>
          <cell r="L1547">
            <v>26519.909049174832</v>
          </cell>
          <cell r="M1547">
            <v>49019748.813028477</v>
          </cell>
        </row>
        <row r="1548">
          <cell r="A1548" t="str">
            <v>JE2794</v>
          </cell>
          <cell r="B1548">
            <v>36487</v>
          </cell>
          <cell r="C1548">
            <v>36494</v>
          </cell>
          <cell r="D1548" t="str">
            <v>52 Holland Road</v>
          </cell>
          <cell r="E1548" t="str">
            <v>Amptill</v>
          </cell>
          <cell r="F1548" t="str">
            <v>Bedford</v>
          </cell>
          <cell r="G1548" t="str">
            <v>Bedfordshire</v>
          </cell>
          <cell r="H1548" t="str">
            <v>MK45 2RS</v>
          </cell>
          <cell r="I1548">
            <v>52346.747072104692</v>
          </cell>
          <cell r="J1548">
            <v>49174.216946522589</v>
          </cell>
          <cell r="K1548">
            <v>0.01</v>
          </cell>
          <cell r="L1548">
            <v>48682.474777057359</v>
          </cell>
          <cell r="M1548">
            <v>49068431.287805535</v>
          </cell>
        </row>
        <row r="1549">
          <cell r="A1549" t="str">
            <v>JE2857</v>
          </cell>
          <cell r="B1549">
            <v>36488</v>
          </cell>
          <cell r="C1549">
            <v>36494</v>
          </cell>
          <cell r="D1549" t="str">
            <v>Falcon Cottage</v>
          </cell>
          <cell r="E1549" t="str">
            <v>Station Road</v>
          </cell>
          <cell r="F1549" t="str">
            <v>Manea</v>
          </cell>
          <cell r="G1549" t="str">
            <v>Cambridgeshire</v>
          </cell>
          <cell r="H1549" t="str">
            <v>PE15 0JL</v>
          </cell>
          <cell r="I1549">
            <v>23756.425883082862</v>
          </cell>
          <cell r="J1549">
            <v>22316.642496229357</v>
          </cell>
          <cell r="K1549">
            <v>0.01</v>
          </cell>
          <cell r="L1549">
            <v>22093.476071267061</v>
          </cell>
          <cell r="M1549">
            <v>49090524.763876803</v>
          </cell>
        </row>
        <row r="1550">
          <cell r="A1550" t="str">
            <v>JE2737</v>
          </cell>
          <cell r="B1550">
            <v>36488</v>
          </cell>
          <cell r="C1550">
            <v>36494</v>
          </cell>
          <cell r="D1550" t="str">
            <v>7 Highfield Park</v>
          </cell>
          <cell r="E1550" t="str">
            <v>Coxhill</v>
          </cell>
          <cell r="F1550" t="str">
            <v>Narberth</v>
          </cell>
          <cell r="G1550" t="str">
            <v>Pembrokeshire</v>
          </cell>
          <cell r="H1550" t="str">
            <v>SA67 7UN</v>
          </cell>
          <cell r="I1550">
            <v>27207.066527857722</v>
          </cell>
          <cell r="J1550">
            <v>25558.153404957251</v>
          </cell>
          <cell r="K1550">
            <v>0.01</v>
          </cell>
          <cell r="L1550">
            <v>25302.571870907679</v>
          </cell>
          <cell r="M1550">
            <v>49115827.335747711</v>
          </cell>
        </row>
        <row r="1551">
          <cell r="A1551" t="str">
            <v>JE2684</v>
          </cell>
          <cell r="B1551">
            <v>36488</v>
          </cell>
          <cell r="C1551">
            <v>36494</v>
          </cell>
          <cell r="D1551" t="str">
            <v>4 Rivermead</v>
          </cell>
          <cell r="E1551" t="str">
            <v>Herodsfoot</v>
          </cell>
          <cell r="F1551" t="str">
            <v>Liskeard</v>
          </cell>
          <cell r="G1551" t="str">
            <v>Cornwall</v>
          </cell>
          <cell r="H1551" t="str">
            <v>PL14 4QX</v>
          </cell>
          <cell r="I1551">
            <v>30034.473810671043</v>
          </cell>
          <cell r="J1551">
            <v>28214.202670630373</v>
          </cell>
          <cell r="K1551">
            <v>0.01</v>
          </cell>
          <cell r="L1551">
            <v>27932.060643924069</v>
          </cell>
          <cell r="M1551">
            <v>49143759.396391638</v>
          </cell>
        </row>
        <row r="1552">
          <cell r="A1552" t="str">
            <v>JE2070</v>
          </cell>
          <cell r="B1552">
            <v>36488</v>
          </cell>
          <cell r="C1552">
            <v>36494</v>
          </cell>
          <cell r="D1552" t="e">
            <v>#N/A</v>
          </cell>
          <cell r="E1552" t="e">
            <v>#N/A</v>
          </cell>
          <cell r="F1552" t="e">
            <v>#N/A</v>
          </cell>
          <cell r="G1552" t="e">
            <v>#N/A</v>
          </cell>
          <cell r="H1552" t="e">
            <v>#N/A</v>
          </cell>
          <cell r="I1552">
            <v>44170.892566601411</v>
          </cell>
          <cell r="J1552">
            <v>41493.868774686176</v>
          </cell>
          <cell r="K1552">
            <v>0.01</v>
          </cell>
          <cell r="L1552">
            <v>41078.930086939312</v>
          </cell>
          <cell r="M1552">
            <v>49184838.326478578</v>
          </cell>
        </row>
        <row r="1553">
          <cell r="A1553" t="str">
            <v>JE2787</v>
          </cell>
          <cell r="B1553">
            <v>36489</v>
          </cell>
          <cell r="C1553">
            <v>36494</v>
          </cell>
          <cell r="D1553">
            <v>94</v>
          </cell>
          <cell r="E1553" t="str">
            <v>Belper Lane</v>
          </cell>
          <cell r="F1553" t="str">
            <v>Belper</v>
          </cell>
          <cell r="G1553" t="str">
            <v>Derbyshire</v>
          </cell>
          <cell r="H1553" t="str">
            <v>DE56 2UH</v>
          </cell>
          <cell r="I1553">
            <v>14184.129769791416</v>
          </cell>
          <cell r="J1553">
            <v>13324.485541319207</v>
          </cell>
          <cell r="K1553">
            <v>0.01</v>
          </cell>
          <cell r="L1553">
            <v>13191.240685906016</v>
          </cell>
          <cell r="M1553">
            <v>49198029.567164481</v>
          </cell>
        </row>
        <row r="1554">
          <cell r="A1554" t="str">
            <v>JE2512</v>
          </cell>
          <cell r="B1554">
            <v>36489</v>
          </cell>
          <cell r="C1554">
            <v>36494</v>
          </cell>
          <cell r="D1554">
            <v>31</v>
          </cell>
          <cell r="E1554" t="str">
            <v>Nelson Road Central</v>
          </cell>
          <cell r="F1554" t="str">
            <v>Great Yarmouth</v>
          </cell>
          <cell r="G1554" t="str">
            <v>Norfolk</v>
          </cell>
          <cell r="H1554" t="str">
            <v>NR30 2LA</v>
          </cell>
          <cell r="I1554">
            <v>20327.664062013064</v>
          </cell>
          <cell r="J1554">
            <v>19095.684421891059</v>
          </cell>
          <cell r="K1554">
            <v>0.01</v>
          </cell>
          <cell r="L1554">
            <v>18904.727577672147</v>
          </cell>
          <cell r="M1554">
            <v>49216934.294742152</v>
          </cell>
        </row>
        <row r="1555">
          <cell r="A1555" t="str">
            <v>JE2533</v>
          </cell>
          <cell r="B1555">
            <v>36489</v>
          </cell>
          <cell r="C1555">
            <v>36494</v>
          </cell>
          <cell r="D1555">
            <v>13</v>
          </cell>
          <cell r="E1555" t="str">
            <v>Southfield Avenue</v>
          </cell>
          <cell r="F1555" t="str">
            <v>Ripon</v>
          </cell>
          <cell r="G1555" t="str">
            <v>North Yorkshire</v>
          </cell>
          <cell r="H1555" t="str">
            <v>HG4 2NR</v>
          </cell>
          <cell r="I1555">
            <v>23503.003406029089</v>
          </cell>
          <cell r="J1555">
            <v>22078.578957178841</v>
          </cell>
          <cell r="K1555">
            <v>0.01</v>
          </cell>
          <cell r="L1555">
            <v>21857.793167607051</v>
          </cell>
          <cell r="M1555">
            <v>49238792.087909758</v>
          </cell>
        </row>
        <row r="1556">
          <cell r="A1556" t="str">
            <v>JE2786</v>
          </cell>
          <cell r="B1556">
            <v>36489</v>
          </cell>
          <cell r="C1556">
            <v>36494</v>
          </cell>
          <cell r="D1556" t="str">
            <v>1 Egerton Walk</v>
          </cell>
          <cell r="E1556" t="str">
            <v>Dodleston</v>
          </cell>
          <cell r="F1556" t="str">
            <v>Chester</v>
          </cell>
          <cell r="G1556" t="str">
            <v>Cheshire</v>
          </cell>
          <cell r="H1556" t="str">
            <v>CH4 9NS</v>
          </cell>
          <cell r="I1556">
            <v>42584.096758427033</v>
          </cell>
          <cell r="J1556">
            <v>40003.242409431456</v>
          </cell>
          <cell r="K1556">
            <v>0.01</v>
          </cell>
          <cell r="L1556">
            <v>39603.20998533714</v>
          </cell>
          <cell r="M1556">
            <v>49278395.297895096</v>
          </cell>
        </row>
        <row r="1557">
          <cell r="A1557" t="str">
            <v>JE2370</v>
          </cell>
          <cell r="B1557">
            <v>36490</v>
          </cell>
          <cell r="C1557">
            <v>36494</v>
          </cell>
          <cell r="D1557">
            <v>93</v>
          </cell>
          <cell r="E1557" t="str">
            <v>Devonshire Road</v>
          </cell>
          <cell r="F1557" t="str">
            <v>Hornchurch</v>
          </cell>
          <cell r="G1557" t="str">
            <v>Essex</v>
          </cell>
          <cell r="H1557" t="str">
            <v>RM12 4LG</v>
          </cell>
          <cell r="I1557">
            <v>14613.77691547165</v>
          </cell>
          <cell r="J1557">
            <v>13728.093466049126</v>
          </cell>
          <cell r="K1557">
            <v>0.01</v>
          </cell>
          <cell r="L1557">
            <v>13590.812531388634</v>
          </cell>
          <cell r="M1557">
            <v>49291986.110426486</v>
          </cell>
        </row>
        <row r="1558">
          <cell r="A1558" t="str">
            <v>JE1969</v>
          </cell>
          <cell r="B1558">
            <v>36490</v>
          </cell>
          <cell r="C1558">
            <v>36494</v>
          </cell>
          <cell r="D1558">
            <v>10</v>
          </cell>
          <cell r="E1558" t="str">
            <v>Cockthorpe Close</v>
          </cell>
          <cell r="F1558" t="str">
            <v>Birmingham</v>
          </cell>
          <cell r="G1558" t="str">
            <v>West Midlands</v>
          </cell>
          <cell r="H1558" t="str">
            <v>B17 8SD</v>
          </cell>
          <cell r="I1558">
            <v>16238.602011258341</v>
          </cell>
          <cell r="J1558">
            <v>15254.444313606318</v>
          </cell>
          <cell r="K1558">
            <v>0.01</v>
          </cell>
          <cell r="L1558">
            <v>15101.899870470255</v>
          </cell>
          <cell r="M1558">
            <v>49307088.010296956</v>
          </cell>
        </row>
        <row r="1559">
          <cell r="A1559" t="str">
            <v>JE2802</v>
          </cell>
          <cell r="B1559">
            <v>36490</v>
          </cell>
          <cell r="C1559">
            <v>36494</v>
          </cell>
          <cell r="D1559" t="str">
            <v>4 Cottage Close</v>
          </cell>
          <cell r="E1559" t="str">
            <v>Wool</v>
          </cell>
          <cell r="F1559" t="str">
            <v>Wareham</v>
          </cell>
          <cell r="G1559" t="str">
            <v>Dorset</v>
          </cell>
          <cell r="H1559" t="str">
            <v>BH20 6DZ</v>
          </cell>
          <cell r="I1559">
            <v>16474.824189962594</v>
          </cell>
          <cell r="J1559">
            <v>15476.349996631527</v>
          </cell>
          <cell r="K1559">
            <v>0.01</v>
          </cell>
          <cell r="L1559">
            <v>15321.586496665212</v>
          </cell>
          <cell r="M1559">
            <v>49322409.596793622</v>
          </cell>
        </row>
        <row r="1560">
          <cell r="A1560" t="str">
            <v>JE2795</v>
          </cell>
          <cell r="B1560">
            <v>36490</v>
          </cell>
          <cell r="C1560">
            <v>36494</v>
          </cell>
          <cell r="D1560">
            <v>31</v>
          </cell>
          <cell r="E1560" t="str">
            <v>Beggars Lane</v>
          </cell>
          <cell r="F1560" t="str">
            <v>Leek</v>
          </cell>
          <cell r="G1560" t="str">
            <v>Staffordshire</v>
          </cell>
          <cell r="H1560" t="str">
            <v>ST13 8DB</v>
          </cell>
          <cell r="I1560">
            <v>32840.172488666707</v>
          </cell>
          <cell r="J1560">
            <v>30849.859004505084</v>
          </cell>
          <cell r="K1560">
            <v>0.01</v>
          </cell>
          <cell r="L1560">
            <v>30541.360414460032</v>
          </cell>
          <cell r="M1560">
            <v>49352950.957208082</v>
          </cell>
        </row>
        <row r="1561">
          <cell r="A1561" t="str">
            <v>JE2825</v>
          </cell>
          <cell r="B1561">
            <v>36490</v>
          </cell>
          <cell r="C1561">
            <v>36494</v>
          </cell>
          <cell r="D1561">
            <v>13</v>
          </cell>
          <cell r="E1561" t="str">
            <v>Sandhill Way</v>
          </cell>
          <cell r="F1561" t="str">
            <v>Harrogate</v>
          </cell>
          <cell r="G1561" t="str">
            <v>North Yorkshire</v>
          </cell>
          <cell r="H1561" t="str">
            <v>HG1 4JN</v>
          </cell>
          <cell r="I1561">
            <v>33490.62026678909</v>
          </cell>
          <cell r="J1561">
            <v>31460.885705165507</v>
          </cell>
          <cell r="K1561">
            <v>0.01</v>
          </cell>
          <cell r="L1561">
            <v>31146.276848113852</v>
          </cell>
          <cell r="M1561">
            <v>49384097.234056197</v>
          </cell>
        </row>
        <row r="1562">
          <cell r="A1562" t="str">
            <v>JE2877</v>
          </cell>
          <cell r="B1562">
            <v>36492</v>
          </cell>
          <cell r="C1562">
            <v>36494</v>
          </cell>
          <cell r="D1562">
            <v>4</v>
          </cell>
          <cell r="E1562" t="str">
            <v>Loxley Place</v>
          </cell>
          <cell r="F1562" t="str">
            <v>Thornton-Cleveleys</v>
          </cell>
          <cell r="G1562" t="str">
            <v>Lancashire</v>
          </cell>
          <cell r="H1562" t="str">
            <v>FY5 3HH</v>
          </cell>
          <cell r="I1562">
            <v>26812.905117930477</v>
          </cell>
          <cell r="J1562">
            <v>25187.880565328629</v>
          </cell>
          <cell r="K1562">
            <v>0.01</v>
          </cell>
          <cell r="L1562">
            <v>24936.001759675342</v>
          </cell>
          <cell r="M1562">
            <v>49409033.235815875</v>
          </cell>
        </row>
        <row r="1563">
          <cell r="A1563" t="str">
            <v>JE2055</v>
          </cell>
          <cell r="B1563">
            <v>36493</v>
          </cell>
          <cell r="C1563">
            <v>36494</v>
          </cell>
          <cell r="D1563">
            <v>3</v>
          </cell>
          <cell r="E1563" t="str">
            <v>Tenby Drive</v>
          </cell>
          <cell r="F1563" t="str">
            <v>Cheadle Hulme</v>
          </cell>
          <cell r="G1563" t="str">
            <v>Cheshire</v>
          </cell>
          <cell r="H1563" t="str">
            <v>SK8 7BR</v>
          </cell>
          <cell r="I1563">
            <v>13204.245802097294</v>
          </cell>
          <cell r="J1563">
            <v>12403.988480758062</v>
          </cell>
          <cell r="K1563">
            <v>0.01</v>
          </cell>
          <cell r="L1563">
            <v>12279.948595950482</v>
          </cell>
          <cell r="M1563">
            <v>49421313.184411824</v>
          </cell>
        </row>
        <row r="1564">
          <cell r="A1564" t="str">
            <v>JE2709</v>
          </cell>
          <cell r="B1564">
            <v>36493</v>
          </cell>
          <cell r="C1564">
            <v>36494</v>
          </cell>
          <cell r="D1564">
            <v>5</v>
          </cell>
          <cell r="E1564" t="str">
            <v>Lister Road</v>
          </cell>
          <cell r="F1564" t="str">
            <v>Stafford</v>
          </cell>
          <cell r="G1564" t="str">
            <v>Staffordshire</v>
          </cell>
          <cell r="H1564" t="str">
            <v>ST16 3NB</v>
          </cell>
          <cell r="I1564">
            <v>13864.393130697512</v>
          </cell>
          <cell r="J1564">
            <v>13024.126880352207</v>
          </cell>
          <cell r="K1564">
            <v>0.01</v>
          </cell>
          <cell r="L1564">
            <v>12893.885611548685</v>
          </cell>
          <cell r="M1564">
            <v>49434207.070023373</v>
          </cell>
        </row>
        <row r="1565">
          <cell r="A1565" t="str">
            <v>JE2760</v>
          </cell>
          <cell r="B1565">
            <v>36493</v>
          </cell>
          <cell r="C1565">
            <v>36494</v>
          </cell>
          <cell r="D1565">
            <v>93</v>
          </cell>
          <cell r="E1565" t="str">
            <v>The Meadway</v>
          </cell>
          <cell r="F1565" t="str">
            <v>Christchurch</v>
          </cell>
          <cell r="G1565" t="str">
            <v>Dorset</v>
          </cell>
          <cell r="H1565" t="str">
            <v>BH23 4NU</v>
          </cell>
          <cell r="I1565">
            <v>31622.165160936158</v>
          </cell>
          <cell r="J1565">
            <v>29705.670302697603</v>
          </cell>
          <cell r="K1565">
            <v>0.01</v>
          </cell>
          <cell r="L1565">
            <v>29408.613599670625</v>
          </cell>
          <cell r="M1565">
            <v>49463615.683623046</v>
          </cell>
        </row>
        <row r="1566">
          <cell r="A1566" t="str">
            <v>JE2730</v>
          </cell>
          <cell r="B1566">
            <v>36494</v>
          </cell>
          <cell r="C1566">
            <v>36494</v>
          </cell>
          <cell r="D1566">
            <v>40</v>
          </cell>
          <cell r="E1566" t="str">
            <v>Greenview Drive</v>
          </cell>
          <cell r="F1566" t="str">
            <v>Northampton</v>
          </cell>
          <cell r="G1566" t="str">
            <v>Northamptonshire</v>
          </cell>
          <cell r="H1566" t="str">
            <v>NN2 7LA</v>
          </cell>
          <cell r="I1566">
            <v>15794.010358559195</v>
          </cell>
          <cell r="J1566">
            <v>14836.797609555608</v>
          </cell>
          <cell r="K1566">
            <v>0.01</v>
          </cell>
          <cell r="L1566">
            <v>14688.429633460051</v>
          </cell>
          <cell r="M1566">
            <v>49478304.113256507</v>
          </cell>
        </row>
        <row r="1567">
          <cell r="A1567" t="str">
            <v>JE2803</v>
          </cell>
          <cell r="B1567">
            <v>36494</v>
          </cell>
          <cell r="C1567">
            <v>36494</v>
          </cell>
          <cell r="D1567">
            <v>57</v>
          </cell>
          <cell r="E1567" t="str">
            <v>Worplesdon Road</v>
          </cell>
          <cell r="F1567" t="str">
            <v>Guildford</v>
          </cell>
          <cell r="G1567" t="str">
            <v>Surrey</v>
          </cell>
          <cell r="H1567" t="str">
            <v>GU2 9RS</v>
          </cell>
          <cell r="I1567">
            <v>23742.938873352017</v>
          </cell>
          <cell r="J1567">
            <v>22303.97288102765</v>
          </cell>
          <cell r="K1567">
            <v>0.01</v>
          </cell>
          <cell r="L1567">
            <v>22080.933152217374</v>
          </cell>
          <cell r="M1567">
            <v>49500385.04640872</v>
          </cell>
        </row>
        <row r="1568">
          <cell r="A1568" t="str">
            <v>JE2584</v>
          </cell>
          <cell r="B1568">
            <v>36494</v>
          </cell>
          <cell r="C1568">
            <v>36494</v>
          </cell>
          <cell r="D1568">
            <v>23</v>
          </cell>
          <cell r="E1568" t="str">
            <v>Tudor Road</v>
          </cell>
          <cell r="F1568" t="str">
            <v>Eastwood</v>
          </cell>
          <cell r="G1568" t="str">
            <v>Essex</v>
          </cell>
          <cell r="H1568" t="str">
            <v>SS9 5AX</v>
          </cell>
          <cell r="I1568">
            <v>25897.308392879182</v>
          </cell>
          <cell r="J1568">
            <v>24327.774550886505</v>
          </cell>
          <cell r="K1568">
            <v>0.01</v>
          </cell>
          <cell r="L1568">
            <v>24084.496805377639</v>
          </cell>
          <cell r="M1568">
            <v>49524469.543214098</v>
          </cell>
        </row>
        <row r="1569">
          <cell r="A1569" t="str">
            <v>JE2712</v>
          </cell>
          <cell r="B1569">
            <v>36494</v>
          </cell>
          <cell r="C1569">
            <v>36494</v>
          </cell>
          <cell r="D1569">
            <v>69</v>
          </cell>
          <cell r="E1569" t="str">
            <v>Beatty Road</v>
          </cell>
          <cell r="F1569" t="str">
            <v>Eastbourne</v>
          </cell>
          <cell r="G1569" t="str">
            <v>East Sussex</v>
          </cell>
          <cell r="H1569" t="str">
            <v>BN23 6BU</v>
          </cell>
          <cell r="I1569">
            <v>29630.881681771145</v>
          </cell>
          <cell r="J1569">
            <v>27835.070670754711</v>
          </cell>
          <cell r="K1569">
            <v>0.01</v>
          </cell>
          <cell r="L1569">
            <v>27556.719964047163</v>
          </cell>
          <cell r="M1569">
            <v>49552026.263178147</v>
          </cell>
        </row>
        <row r="1570">
          <cell r="A1570" t="str">
            <v>JE2759</v>
          </cell>
          <cell r="B1570">
            <v>36494</v>
          </cell>
          <cell r="C1570">
            <v>36494</v>
          </cell>
          <cell r="D1570">
            <v>7</v>
          </cell>
          <cell r="E1570" t="str">
            <v>Martinsdale</v>
          </cell>
          <cell r="F1570" t="str">
            <v>Great Clacton On Sea</v>
          </cell>
          <cell r="G1570" t="str">
            <v>Essex</v>
          </cell>
          <cell r="H1570" t="str">
            <v>CO15 4JL</v>
          </cell>
          <cell r="I1570">
            <v>31082.881621652861</v>
          </cell>
          <cell r="J1570">
            <v>29199.070614279957</v>
          </cell>
          <cell r="K1570">
            <v>0.01</v>
          </cell>
          <cell r="L1570">
            <v>28907.079908137159</v>
          </cell>
          <cell r="M1570">
            <v>49580933.343086287</v>
          </cell>
        </row>
        <row r="1571">
          <cell r="A1571" t="str">
            <v>JE2756</v>
          </cell>
          <cell r="B1571">
            <v>36494</v>
          </cell>
          <cell r="C1571">
            <v>36494</v>
          </cell>
          <cell r="D1571" t="str">
            <v>16 Severn Road</v>
          </cell>
          <cell r="E1571" t="str">
            <v>Lordswood</v>
          </cell>
          <cell r="F1571" t="str">
            <v>Chatham</v>
          </cell>
          <cell r="G1571" t="str">
            <v>Kent</v>
          </cell>
          <cell r="H1571" t="str">
            <v>ME5 8JN</v>
          </cell>
          <cell r="I1571">
            <v>33403.815152610558</v>
          </cell>
          <cell r="J1571">
            <v>31379.341506997796</v>
          </cell>
          <cell r="K1571">
            <v>0.01</v>
          </cell>
          <cell r="L1571">
            <v>31065.54809192782</v>
          </cell>
          <cell r="M1571">
            <v>49611998.891178213</v>
          </cell>
        </row>
        <row r="1572">
          <cell r="A1572" t="str">
            <v>JE2448</v>
          </cell>
          <cell r="B1572">
            <v>36494</v>
          </cell>
          <cell r="C1572">
            <v>36494</v>
          </cell>
          <cell r="D1572">
            <v>52</v>
          </cell>
          <cell r="E1572" t="str">
            <v>Lakeside</v>
          </cell>
          <cell r="F1572" t="str">
            <v>Newent</v>
          </cell>
          <cell r="G1572" t="str">
            <v>Gloucestershire</v>
          </cell>
          <cell r="H1572" t="str">
            <v>GL18 1SZ</v>
          </cell>
          <cell r="I1572">
            <v>47033.169405050037</v>
          </cell>
          <cell r="J1572">
            <v>44182.674289592454</v>
          </cell>
          <cell r="K1572">
            <v>0.01</v>
          </cell>
          <cell r="L1572">
            <v>43740.847546696532</v>
          </cell>
          <cell r="M1572">
            <v>49655739.73872491</v>
          </cell>
        </row>
        <row r="1573">
          <cell r="A1573" t="str">
            <v>JE2735</v>
          </cell>
          <cell r="B1573">
            <v>36494</v>
          </cell>
          <cell r="C1573">
            <v>36494</v>
          </cell>
          <cell r="D1573" t="str">
            <v>The Blayns</v>
          </cell>
          <cell r="E1573" t="str">
            <v>Winds Ridge Send Hill</v>
          </cell>
          <cell r="F1573" t="str">
            <v>Woking</v>
          </cell>
          <cell r="G1573" t="str">
            <v>Surrey</v>
          </cell>
          <cell r="H1573" t="str">
            <v>GU23 7HU</v>
          </cell>
          <cell r="I1573">
            <v>72192.522165660732</v>
          </cell>
          <cell r="J1573">
            <v>67817.217791984323</v>
          </cell>
          <cell r="K1573">
            <v>0.01</v>
          </cell>
          <cell r="L1573">
            <v>67139.045614064482</v>
          </cell>
          <cell r="M1573">
            <v>49722878.784338973</v>
          </cell>
        </row>
        <row r="1574">
          <cell r="A1574" t="str">
            <v>JE2688</v>
          </cell>
          <cell r="B1574">
            <v>36495</v>
          </cell>
          <cell r="C1574">
            <v>36525</v>
          </cell>
          <cell r="D1574">
            <v>104</v>
          </cell>
          <cell r="E1574" t="str">
            <v>Groby Road</v>
          </cell>
          <cell r="F1574" t="str">
            <v>Glenfield</v>
          </cell>
          <cell r="G1574" t="str">
            <v>Leicester</v>
          </cell>
          <cell r="H1574" t="str">
            <v>LE3 8GL</v>
          </cell>
          <cell r="I1574">
            <v>18244.785505622433</v>
          </cell>
          <cell r="J1574">
            <v>17139.040929524101</v>
          </cell>
          <cell r="K1574">
            <v>0.01</v>
          </cell>
          <cell r="L1574">
            <v>16967.650520228861</v>
          </cell>
          <cell r="M1574">
            <v>49739846.434859201</v>
          </cell>
        </row>
        <row r="1575">
          <cell r="A1575" t="str">
            <v>JE2212</v>
          </cell>
          <cell r="B1575">
            <v>36495</v>
          </cell>
          <cell r="C1575">
            <v>36525</v>
          </cell>
          <cell r="D1575" t="str">
            <v>Glanrafon</v>
          </cell>
          <cell r="E1575" t="str">
            <v>Bryndu</v>
          </cell>
          <cell r="F1575" t="str">
            <v>Ty Croes Ynys Mon</v>
          </cell>
          <cell r="G1575" t="str">
            <v>Gwynedd</v>
          </cell>
          <cell r="H1575" t="str">
            <v>LL63 5RN</v>
          </cell>
          <cell r="I1575">
            <v>21586.987629649011</v>
          </cell>
          <cell r="J1575">
            <v>20278.685349064221</v>
          </cell>
          <cell r="K1575">
            <v>0.01</v>
          </cell>
          <cell r="L1575">
            <v>20075.89849557358</v>
          </cell>
          <cell r="M1575">
            <v>49759922.333354779</v>
          </cell>
        </row>
        <row r="1576">
          <cell r="A1576" t="str">
            <v>JE2622</v>
          </cell>
          <cell r="B1576">
            <v>36495</v>
          </cell>
          <cell r="C1576">
            <v>36525</v>
          </cell>
          <cell r="D1576">
            <v>54</v>
          </cell>
          <cell r="E1576" t="str">
            <v>Douglas Avenue</v>
          </cell>
          <cell r="F1576" t="str">
            <v>Whitstable</v>
          </cell>
          <cell r="G1576" t="str">
            <v>Kent</v>
          </cell>
          <cell r="H1576" t="str">
            <v>CT5 1RU</v>
          </cell>
          <cell r="I1576">
            <v>30670.106107044394</v>
          </cell>
          <cell r="J1576">
            <v>28811.311797526552</v>
          </cell>
          <cell r="K1576">
            <v>0.01</v>
          </cell>
          <cell r="L1576">
            <v>28523.198679551286</v>
          </cell>
          <cell r="M1576">
            <v>49788445.53203433</v>
          </cell>
        </row>
        <row r="1577">
          <cell r="A1577" t="str">
            <v>JE2552</v>
          </cell>
          <cell r="B1577">
            <v>36495</v>
          </cell>
          <cell r="C1577">
            <v>36525</v>
          </cell>
          <cell r="D1577">
            <v>16</v>
          </cell>
          <cell r="E1577" t="str">
            <v>George V Avenue</v>
          </cell>
          <cell r="F1577" t="str">
            <v>Lancing</v>
          </cell>
          <cell r="G1577" t="str">
            <v>West Sussex</v>
          </cell>
          <cell r="H1577" t="str">
            <v>BN15 8NG</v>
          </cell>
          <cell r="I1577">
            <v>31271.557051545275</v>
          </cell>
          <cell r="J1577">
            <v>29376.311169633438</v>
          </cell>
          <cell r="K1577">
            <v>0.01</v>
          </cell>
          <cell r="L1577">
            <v>29082.548057937103</v>
          </cell>
          <cell r="M1577">
            <v>49817528.080092266</v>
          </cell>
        </row>
        <row r="1578">
          <cell r="A1578" t="str">
            <v>JE2699</v>
          </cell>
          <cell r="B1578">
            <v>36495</v>
          </cell>
          <cell r="C1578">
            <v>36525</v>
          </cell>
          <cell r="D1578" t="str">
            <v>55b Queens Close</v>
          </cell>
          <cell r="E1578" t="str">
            <v>West Moors</v>
          </cell>
          <cell r="F1578" t="str">
            <v>Ferndown</v>
          </cell>
          <cell r="G1578" t="str">
            <v>Dorset</v>
          </cell>
          <cell r="H1578" t="str">
            <v>BH22 0HN</v>
          </cell>
          <cell r="I1578">
            <v>31843.68470666296</v>
          </cell>
          <cell r="J1578">
            <v>29913.764421410659</v>
          </cell>
          <cell r="K1578">
            <v>0.01</v>
          </cell>
          <cell r="L1578">
            <v>29614.62677719655</v>
          </cell>
          <cell r="M1578">
            <v>49847142.706869461</v>
          </cell>
        </row>
        <row r="1579">
          <cell r="A1579" t="str">
            <v>JE2704</v>
          </cell>
          <cell r="B1579">
            <v>36495</v>
          </cell>
          <cell r="C1579">
            <v>36525</v>
          </cell>
          <cell r="D1579">
            <v>17</v>
          </cell>
          <cell r="E1579" t="str">
            <v>Windmill Close</v>
          </cell>
          <cell r="F1579" t="str">
            <v>Great Dunmow</v>
          </cell>
          <cell r="G1579" t="str">
            <v>Essex</v>
          </cell>
          <cell r="H1579" t="str">
            <v>CM6 3AX</v>
          </cell>
          <cell r="I1579">
            <v>39802.000333311807</v>
          </cell>
          <cell r="J1579">
            <v>37389.757888868669</v>
          </cell>
          <cell r="K1579">
            <v>0.01</v>
          </cell>
          <cell r="L1579">
            <v>37015.86030997998</v>
          </cell>
          <cell r="M1579">
            <v>49884158.567179441</v>
          </cell>
        </row>
        <row r="1580">
          <cell r="A1580" t="str">
            <v>JE2411</v>
          </cell>
          <cell r="B1580">
            <v>36495</v>
          </cell>
          <cell r="C1580">
            <v>36525</v>
          </cell>
          <cell r="D1580">
            <v>28</v>
          </cell>
          <cell r="E1580" t="str">
            <v>Cedar Way</v>
          </cell>
          <cell r="F1580" t="str">
            <v>Guildford</v>
          </cell>
          <cell r="G1580" t="str">
            <v>Surrey</v>
          </cell>
          <cell r="H1580" t="str">
            <v>GU1 1JH</v>
          </cell>
          <cell r="I1580">
            <v>41585.003574250128</v>
          </cell>
          <cell r="J1580">
            <v>39064.700327325874</v>
          </cell>
          <cell r="K1580">
            <v>0.01</v>
          </cell>
          <cell r="L1580">
            <v>38674.053324052613</v>
          </cell>
          <cell r="M1580">
            <v>49922832.620503493</v>
          </cell>
        </row>
        <row r="1581">
          <cell r="A1581" t="str">
            <v>JE2894</v>
          </cell>
          <cell r="B1581">
            <v>36495</v>
          </cell>
          <cell r="C1581">
            <v>36525</v>
          </cell>
          <cell r="D1581">
            <v>2</v>
          </cell>
          <cell r="E1581" t="str">
            <v>Stokes Road</v>
          </cell>
          <cell r="F1581" t="str">
            <v>Shirley</v>
          </cell>
          <cell r="G1581" t="str">
            <v>Croydon</v>
          </cell>
          <cell r="H1581" t="str">
            <v>CR0 7SD</v>
          </cell>
          <cell r="I1581">
            <v>43203.086373696984</v>
          </cell>
          <cell r="J1581">
            <v>40584.717502563828</v>
          </cell>
          <cell r="K1581">
            <v>0.01</v>
          </cell>
          <cell r="L1581">
            <v>40178.870327538192</v>
          </cell>
          <cell r="M1581">
            <v>49963011.490831032</v>
          </cell>
        </row>
        <row r="1582">
          <cell r="A1582" t="str">
            <v>JE2846</v>
          </cell>
          <cell r="B1582">
            <v>36495</v>
          </cell>
          <cell r="C1582">
            <v>36525</v>
          </cell>
          <cell r="D1582" t="str">
            <v>Norvue</v>
          </cell>
          <cell r="E1582" t="str">
            <v>Arundel Road</v>
          </cell>
          <cell r="F1582" t="str">
            <v>Worthing</v>
          </cell>
          <cell r="G1582" t="str">
            <v>West Sussex</v>
          </cell>
          <cell r="H1582" t="str">
            <v>BN13 3ES</v>
          </cell>
          <cell r="I1582">
            <v>45974.408533361704</v>
          </cell>
          <cell r="J1582">
            <v>43188.080743460989</v>
          </cell>
          <cell r="K1582">
            <v>0.01</v>
          </cell>
          <cell r="L1582">
            <v>42756.19993602638</v>
          </cell>
          <cell r="M1582">
            <v>50005767.690767057</v>
          </cell>
        </row>
        <row r="1583">
          <cell r="A1583" t="str">
            <v>JE2805</v>
          </cell>
          <cell r="B1583">
            <v>36495</v>
          </cell>
          <cell r="C1583">
            <v>36525</v>
          </cell>
          <cell r="D1583" t="str">
            <v>1 Whitelands</v>
          </cell>
          <cell r="E1583" t="str">
            <v>Felpham</v>
          </cell>
          <cell r="F1583" t="str">
            <v>Bognor Regis</v>
          </cell>
          <cell r="G1583" t="str">
            <v>West Sussex</v>
          </cell>
          <cell r="H1583" t="str">
            <v>PO22 8JF</v>
          </cell>
          <cell r="I1583">
            <v>58777.234260465542</v>
          </cell>
          <cell r="J1583">
            <v>55214.977638619144</v>
          </cell>
          <cell r="K1583">
            <v>0.01</v>
          </cell>
          <cell r="L1583">
            <v>54662.827862232953</v>
          </cell>
          <cell r="M1583">
            <v>50060430.51862929</v>
          </cell>
        </row>
        <row r="1584">
          <cell r="A1584" t="str">
            <v>JE2793</v>
          </cell>
          <cell r="B1584">
            <v>36496</v>
          </cell>
          <cell r="C1584">
            <v>36525</v>
          </cell>
          <cell r="D1584">
            <v>4</v>
          </cell>
          <cell r="E1584" t="str">
            <v>Pembroke Close</v>
          </cell>
          <cell r="F1584" t="str">
            <v>Burnham On Sea</v>
          </cell>
          <cell r="G1584" t="str">
            <v>Somerset</v>
          </cell>
          <cell r="H1584" t="str">
            <v>TA8 2EN</v>
          </cell>
          <cell r="I1584">
            <v>18170.000282068238</v>
          </cell>
          <cell r="J1584">
            <v>17068.78814376107</v>
          </cell>
          <cell r="K1584">
            <v>0.01</v>
          </cell>
          <cell r="L1584">
            <v>16898.10026232346</v>
          </cell>
          <cell r="M1584">
            <v>50077328.618891612</v>
          </cell>
        </row>
        <row r="1585">
          <cell r="A1585" t="str">
            <v>JE2689</v>
          </cell>
          <cell r="B1585">
            <v>36496</v>
          </cell>
          <cell r="C1585">
            <v>36525</v>
          </cell>
          <cell r="D1585">
            <v>22</v>
          </cell>
          <cell r="E1585" t="str">
            <v>The Drive</v>
          </cell>
          <cell r="F1585" t="str">
            <v>Bingley</v>
          </cell>
          <cell r="G1585" t="str">
            <v>West Yorkshire</v>
          </cell>
          <cell r="H1585" t="str">
            <v>BD16 2EX</v>
          </cell>
          <cell r="I1585">
            <v>20328.409210507158</v>
          </cell>
          <cell r="J1585">
            <v>19096.384409870359</v>
          </cell>
          <cell r="K1585">
            <v>0.01</v>
          </cell>
          <cell r="L1585">
            <v>18905.420565771656</v>
          </cell>
          <cell r="M1585">
            <v>50096234.039457381</v>
          </cell>
        </row>
        <row r="1586">
          <cell r="A1586" t="str">
            <v>JE2844</v>
          </cell>
          <cell r="B1586">
            <v>36496</v>
          </cell>
          <cell r="C1586">
            <v>36525</v>
          </cell>
          <cell r="D1586" t="str">
            <v>22 Southdown Road</v>
          </cell>
          <cell r="E1586" t="str">
            <v>Minster On Sea</v>
          </cell>
          <cell r="F1586" t="str">
            <v>Sheerness</v>
          </cell>
          <cell r="G1586" t="str">
            <v>Kent</v>
          </cell>
          <cell r="H1586" t="str">
            <v>ME12 3BG</v>
          </cell>
          <cell r="I1586">
            <v>21988.635256295409</v>
          </cell>
          <cell r="J1586">
            <v>20655.99069530781</v>
          </cell>
          <cell r="K1586">
            <v>0.01</v>
          </cell>
          <cell r="L1586">
            <v>20449.43078835473</v>
          </cell>
          <cell r="M1586">
            <v>50116683.470245734</v>
          </cell>
        </row>
        <row r="1587">
          <cell r="A1587" t="str">
            <v>JE2612</v>
          </cell>
          <cell r="B1587">
            <v>36496</v>
          </cell>
          <cell r="C1587">
            <v>36525</v>
          </cell>
          <cell r="D1587" t="str">
            <v>14 Keysworth Avenue</v>
          </cell>
          <cell r="E1587" t="str">
            <v>Barton-on-Sea</v>
          </cell>
          <cell r="F1587" t="str">
            <v>New Milton</v>
          </cell>
          <cell r="G1587" t="str">
            <v>Hampshire</v>
          </cell>
          <cell r="H1587" t="str">
            <v>BH25 7HY</v>
          </cell>
          <cell r="I1587">
            <v>23901.77185834062</v>
          </cell>
          <cell r="J1587">
            <v>22453.179624501794</v>
          </cell>
          <cell r="K1587">
            <v>0.01</v>
          </cell>
          <cell r="L1587">
            <v>22228.647828256777</v>
          </cell>
          <cell r="M1587">
            <v>50138912.118073992</v>
          </cell>
        </row>
        <row r="1588">
          <cell r="A1588" t="str">
            <v>JE2814</v>
          </cell>
          <cell r="B1588">
            <v>36496</v>
          </cell>
          <cell r="C1588">
            <v>36525</v>
          </cell>
          <cell r="D1588">
            <v>65</v>
          </cell>
          <cell r="E1588" t="str">
            <v>Springvale Road</v>
          </cell>
          <cell r="F1588" t="str">
            <v>Kingsworthy Winchester</v>
          </cell>
          <cell r="G1588" t="str">
            <v>Hampshire</v>
          </cell>
          <cell r="H1588" t="str">
            <v>SO23 7ND</v>
          </cell>
          <cell r="I1588">
            <v>23940.134274560594</v>
          </cell>
          <cell r="J1588">
            <v>22489.217045799345</v>
          </cell>
          <cell r="K1588">
            <v>0.01</v>
          </cell>
          <cell r="L1588">
            <v>22264.32487534135</v>
          </cell>
          <cell r="M1588">
            <v>50161176.442949332</v>
          </cell>
        </row>
        <row r="1589">
          <cell r="A1589" t="str">
            <v>JE2808</v>
          </cell>
          <cell r="B1589">
            <v>36496</v>
          </cell>
          <cell r="C1589">
            <v>36525</v>
          </cell>
          <cell r="D1589" t="str">
            <v>10 Castle Rise</v>
          </cell>
          <cell r="E1589" t="str">
            <v>Hadleigh</v>
          </cell>
          <cell r="F1589" t="str">
            <v>Ipswich</v>
          </cell>
          <cell r="G1589" t="str">
            <v>Suffolk</v>
          </cell>
          <cell r="H1589" t="str">
            <v>IP7 6JL</v>
          </cell>
          <cell r="I1589">
            <v>28938.374553520749</v>
          </cell>
          <cell r="J1589">
            <v>27184.533671489186</v>
          </cell>
          <cell r="K1589">
            <v>0.01</v>
          </cell>
          <cell r="L1589">
            <v>26912.688334774295</v>
          </cell>
          <cell r="M1589">
            <v>50188089.13128411</v>
          </cell>
        </row>
        <row r="1590">
          <cell r="A1590" t="str">
            <v>JE2601</v>
          </cell>
          <cell r="B1590">
            <v>36496</v>
          </cell>
          <cell r="C1590">
            <v>36525</v>
          </cell>
          <cell r="D1590">
            <v>363</v>
          </cell>
          <cell r="E1590" t="str">
            <v>Birmingham Road</v>
          </cell>
          <cell r="F1590" t="str">
            <v>Sargents Hill</v>
          </cell>
          <cell r="G1590" t="str">
            <v>Walsall</v>
          </cell>
          <cell r="H1590" t="str">
            <v>WS5 3NU</v>
          </cell>
          <cell r="I1590">
            <v>29263.601425877303</v>
          </cell>
          <cell r="J1590">
            <v>27490.049824308979</v>
          </cell>
          <cell r="K1590">
            <v>0.01</v>
          </cell>
          <cell r="L1590">
            <v>27215.14932606589</v>
          </cell>
          <cell r="M1590">
            <v>50215304.280610174</v>
          </cell>
        </row>
        <row r="1591">
          <cell r="A1591" t="str">
            <v>JE2717</v>
          </cell>
          <cell r="B1591">
            <v>36496</v>
          </cell>
          <cell r="C1591">
            <v>36525</v>
          </cell>
          <cell r="D1591" t="str">
            <v>Shrub House</v>
          </cell>
          <cell r="E1591" t="str">
            <v>Church Road</v>
          </cell>
          <cell r="F1591" t="str">
            <v>Christchurch</v>
          </cell>
          <cell r="G1591" t="str">
            <v>Cambridgeshire</v>
          </cell>
          <cell r="H1591" t="str">
            <v>PE14 9PQ</v>
          </cell>
          <cell r="I1591">
            <v>49527.569623075273</v>
          </cell>
          <cell r="J1591">
            <v>46525.898736828283</v>
          </cell>
          <cell r="K1591">
            <v>0.01</v>
          </cell>
          <cell r="L1591">
            <v>46060.639749460002</v>
          </cell>
          <cell r="M1591">
            <v>50261364.920359634</v>
          </cell>
        </row>
        <row r="1592">
          <cell r="A1592" t="str">
            <v>JE2835</v>
          </cell>
          <cell r="B1592">
            <v>36497</v>
          </cell>
          <cell r="C1592">
            <v>36525</v>
          </cell>
          <cell r="D1592">
            <v>28</v>
          </cell>
          <cell r="E1592" t="str">
            <v>Brick Kiln Lane</v>
          </cell>
          <cell r="F1592" t="str">
            <v>Birmingham</v>
          </cell>
          <cell r="G1592" t="str">
            <v>West Midlands</v>
          </cell>
          <cell r="H1592" t="str">
            <v>B44 8HG</v>
          </cell>
          <cell r="I1592">
            <v>14433.492534455578</v>
          </cell>
          <cell r="J1592">
            <v>13558.735411155239</v>
          </cell>
          <cell r="K1592">
            <v>0.01</v>
          </cell>
          <cell r="L1592">
            <v>13423.148057043687</v>
          </cell>
          <cell r="M1592">
            <v>50274788.068416677</v>
          </cell>
        </row>
        <row r="1593">
          <cell r="A1593" t="str">
            <v>JE2731</v>
          </cell>
          <cell r="B1593">
            <v>36497</v>
          </cell>
          <cell r="C1593">
            <v>36525</v>
          </cell>
          <cell r="D1593" t="str">
            <v>Flat 3, Trinity Fold</v>
          </cell>
          <cell r="E1593" t="str">
            <v>Blackwall</v>
          </cell>
          <cell r="F1593" t="str">
            <v>Halifax</v>
          </cell>
          <cell r="G1593" t="str">
            <v>West Yorkshire</v>
          </cell>
          <cell r="H1593" t="str">
            <v>HX1 2BZ</v>
          </cell>
          <cell r="I1593">
            <v>23050.306405647836</v>
          </cell>
          <cell r="J1593">
            <v>21653.318138638875</v>
          </cell>
          <cell r="K1593">
            <v>0.01</v>
          </cell>
          <cell r="L1593">
            <v>21436.784957252486</v>
          </cell>
          <cell r="M1593">
            <v>50296224.85337393</v>
          </cell>
        </row>
        <row r="1594">
          <cell r="A1594" t="str">
            <v>JE2776</v>
          </cell>
          <cell r="B1594">
            <v>36497</v>
          </cell>
          <cell r="C1594">
            <v>36525</v>
          </cell>
          <cell r="D1594">
            <v>57</v>
          </cell>
          <cell r="E1594" t="str">
            <v>Sandleigh Road</v>
          </cell>
          <cell r="F1594" t="str">
            <v>Leigh On Sea</v>
          </cell>
          <cell r="G1594" t="str">
            <v>Essex</v>
          </cell>
          <cell r="H1594" t="str">
            <v>SS9 1JT</v>
          </cell>
          <cell r="I1594">
            <v>33435.4450674701</v>
          </cell>
          <cell r="J1594">
            <v>31409.054457320395</v>
          </cell>
          <cell r="K1594">
            <v>0.01</v>
          </cell>
          <cell r="L1594">
            <v>31094.963912747189</v>
          </cell>
          <cell r="M1594">
            <v>50327319.817286678</v>
          </cell>
        </row>
        <row r="1595">
          <cell r="A1595" t="str">
            <v>JE2902</v>
          </cell>
          <cell r="B1595">
            <v>36497</v>
          </cell>
          <cell r="C1595">
            <v>36525</v>
          </cell>
          <cell r="D1595">
            <v>5</v>
          </cell>
          <cell r="E1595" t="str">
            <v>Kipling Avenue</v>
          </cell>
          <cell r="F1595" t="str">
            <v>Bath</v>
          </cell>
          <cell r="G1595" t="str">
            <v>Avon</v>
          </cell>
          <cell r="H1595" t="str">
            <v>BA2 4RB</v>
          </cell>
          <cell r="I1595">
            <v>38772.101448468195</v>
          </cell>
          <cell r="J1595">
            <v>36422.277118258004</v>
          </cell>
          <cell r="K1595">
            <v>0.01</v>
          </cell>
          <cell r="L1595">
            <v>36058.05434707542</v>
          </cell>
          <cell r="M1595">
            <v>50363377.871633753</v>
          </cell>
        </row>
        <row r="1596">
          <cell r="A1596" t="str">
            <v>JE2762</v>
          </cell>
          <cell r="B1596">
            <v>36500</v>
          </cell>
          <cell r="C1596">
            <v>36525</v>
          </cell>
          <cell r="D1596" t="str">
            <v>63 Sandown Road</v>
          </cell>
          <cell r="E1596" t="str">
            <v>Brislington</v>
          </cell>
          <cell r="F1596" t="str">
            <v>Bristol</v>
          </cell>
          <cell r="G1596" t="str">
            <v>Avon</v>
          </cell>
          <cell r="H1596" t="str">
            <v>BS4 3PL</v>
          </cell>
          <cell r="I1596">
            <v>13683.685841893148</v>
          </cell>
          <cell r="J1596">
            <v>12854.371548445079</v>
          </cell>
          <cell r="K1596">
            <v>0.01</v>
          </cell>
          <cell r="L1596">
            <v>12725.827832960627</v>
          </cell>
          <cell r="M1596">
            <v>50376103.699466713</v>
          </cell>
        </row>
        <row r="1597">
          <cell r="A1597" t="str">
            <v>JE2590</v>
          </cell>
          <cell r="B1597">
            <v>36500</v>
          </cell>
          <cell r="C1597">
            <v>36525</v>
          </cell>
          <cell r="D1597" t="str">
            <v>2 Conway Place</v>
          </cell>
          <cell r="E1597" t="str">
            <v>Wombwell</v>
          </cell>
          <cell r="F1597" t="str">
            <v>Barnsley</v>
          </cell>
          <cell r="G1597" t="str">
            <v>South Yorkshire</v>
          </cell>
          <cell r="H1597" t="str">
            <v>S73 0RY</v>
          </cell>
          <cell r="I1597">
            <v>14286.403923115078</v>
          </cell>
          <cell r="J1597">
            <v>13420.561261108103</v>
          </cell>
          <cell r="K1597">
            <v>0.01</v>
          </cell>
          <cell r="L1597">
            <v>13286.355648497021</v>
          </cell>
          <cell r="M1597">
            <v>50389390.055115208</v>
          </cell>
        </row>
        <row r="1598">
          <cell r="A1598" t="str">
            <v>JE2780</v>
          </cell>
          <cell r="B1598">
            <v>36500</v>
          </cell>
          <cell r="C1598">
            <v>36525</v>
          </cell>
          <cell r="D1598">
            <v>36</v>
          </cell>
          <cell r="E1598" t="str">
            <v>Durham Road</v>
          </cell>
          <cell r="F1598" t="str">
            <v>Sunderland</v>
          </cell>
          <cell r="G1598" t="str">
            <v>Tyne And Wear</v>
          </cell>
          <cell r="H1598" t="str">
            <v>SR3 3LZ</v>
          </cell>
          <cell r="I1598">
            <v>25346.92459760225</v>
          </cell>
          <cell r="J1598">
            <v>23810.747349262718</v>
          </cell>
          <cell r="K1598">
            <v>0.01</v>
          </cell>
          <cell r="L1598">
            <v>23572.639875770092</v>
          </cell>
          <cell r="M1598">
            <v>50412962.694990978</v>
          </cell>
        </row>
        <row r="1599">
          <cell r="A1599" t="str">
            <v>JE2751</v>
          </cell>
          <cell r="B1599">
            <v>36500</v>
          </cell>
          <cell r="C1599">
            <v>36525</v>
          </cell>
          <cell r="D1599">
            <v>10</v>
          </cell>
          <cell r="E1599" t="str">
            <v>Mayflower Avenue</v>
          </cell>
          <cell r="F1599" t="str">
            <v>Newton Abbot</v>
          </cell>
          <cell r="G1599" t="str">
            <v>Devon</v>
          </cell>
          <cell r="H1599" t="str">
            <v>TQ12 4AR</v>
          </cell>
          <cell r="I1599">
            <v>29855.368686741487</v>
          </cell>
          <cell r="J1599">
            <v>28045.952402696548</v>
          </cell>
          <cell r="K1599">
            <v>0.01</v>
          </cell>
          <cell r="L1599">
            <v>27765.492878669582</v>
          </cell>
          <cell r="M1599">
            <v>50440728.187869646</v>
          </cell>
        </row>
        <row r="1600">
          <cell r="A1600" t="str">
            <v>JE2909</v>
          </cell>
          <cell r="B1600">
            <v>36500</v>
          </cell>
          <cell r="C1600">
            <v>36525</v>
          </cell>
          <cell r="D1600" t="str">
            <v>27 Little Hayes</v>
          </cell>
          <cell r="E1600" t="str">
            <v>Kingsteignton</v>
          </cell>
          <cell r="F1600" t="str">
            <v>Newton Abbot</v>
          </cell>
          <cell r="G1600" t="str">
            <v>Devon</v>
          </cell>
          <cell r="H1600" t="str">
            <v>TQ12 3YP</v>
          </cell>
          <cell r="I1600">
            <v>31946.677272618726</v>
          </cell>
          <cell r="J1600">
            <v>30010.515013672135</v>
          </cell>
          <cell r="K1600">
            <v>0.01</v>
          </cell>
          <cell r="L1600">
            <v>29710.409863535413</v>
          </cell>
          <cell r="M1600">
            <v>50470438.597733185</v>
          </cell>
        </row>
        <row r="1601">
          <cell r="A1601" t="str">
            <v>JE2695</v>
          </cell>
          <cell r="B1601">
            <v>36500</v>
          </cell>
          <cell r="C1601">
            <v>36525</v>
          </cell>
          <cell r="D1601">
            <v>13</v>
          </cell>
          <cell r="E1601" t="str">
            <v>Castle Street</v>
          </cell>
          <cell r="F1601" t="str">
            <v>Truro</v>
          </cell>
          <cell r="G1601" t="str">
            <v>Cornwall</v>
          </cell>
          <cell r="H1601" t="str">
            <v>TR1 3AF</v>
          </cell>
          <cell r="I1601">
            <v>34022.386019468249</v>
          </cell>
          <cell r="J1601">
            <v>31960.423230409568</v>
          </cell>
          <cell r="K1601">
            <v>0.01</v>
          </cell>
          <cell r="L1601">
            <v>31640.818998105471</v>
          </cell>
          <cell r="M1601">
            <v>50502079.416731291</v>
          </cell>
        </row>
        <row r="1602">
          <cell r="A1602" t="str">
            <v>JE2830</v>
          </cell>
          <cell r="B1602">
            <v>36501</v>
          </cell>
          <cell r="C1602">
            <v>36525</v>
          </cell>
          <cell r="D1602">
            <v>21</v>
          </cell>
          <cell r="E1602" t="str">
            <v>Highfield Road</v>
          </cell>
          <cell r="F1602" t="str">
            <v>Southport</v>
          </cell>
          <cell r="G1602" t="str">
            <v>Merseyside</v>
          </cell>
          <cell r="H1602" t="str">
            <v>PR9 8QL</v>
          </cell>
          <cell r="I1602">
            <v>20444.458769864032</v>
          </cell>
          <cell r="J1602">
            <v>19205.400662599546</v>
          </cell>
          <cell r="K1602">
            <v>0.01</v>
          </cell>
          <cell r="L1602">
            <v>19013.34665597355</v>
          </cell>
          <cell r="M1602">
            <v>50521092.763387263</v>
          </cell>
        </row>
        <row r="1603">
          <cell r="A1603" t="str">
            <v>JE2839</v>
          </cell>
          <cell r="B1603">
            <v>36501</v>
          </cell>
          <cell r="C1603">
            <v>36525</v>
          </cell>
          <cell r="D1603">
            <v>12</v>
          </cell>
          <cell r="E1603" t="str">
            <v>Woodstock Road</v>
          </cell>
          <cell r="F1603" t="str">
            <v>Yeovil</v>
          </cell>
          <cell r="G1603" t="str">
            <v>Somerset</v>
          </cell>
          <cell r="H1603" t="str">
            <v>BA21 4FF</v>
          </cell>
          <cell r="I1603">
            <v>21474.517272961457</v>
          </cell>
          <cell r="J1603">
            <v>20173.031377630457</v>
          </cell>
          <cell r="K1603">
            <v>0.01</v>
          </cell>
          <cell r="L1603">
            <v>19971.301063854153</v>
          </cell>
          <cell r="M1603">
            <v>50541064.064451113</v>
          </cell>
        </row>
        <row r="1604">
          <cell r="A1604" t="str">
            <v>JE3009</v>
          </cell>
          <cell r="B1604">
            <v>36501</v>
          </cell>
          <cell r="C1604">
            <v>36525</v>
          </cell>
          <cell r="D1604">
            <v>38</v>
          </cell>
          <cell r="E1604" t="str">
            <v>Headlands Close</v>
          </cell>
          <cell r="F1604" t="str">
            <v>Liversedge</v>
          </cell>
          <cell r="G1604" t="str">
            <v>West Yorkshire</v>
          </cell>
          <cell r="H1604" t="str">
            <v>WF15 7QL</v>
          </cell>
          <cell r="I1604">
            <v>26573.514110534536</v>
          </cell>
          <cell r="J1604">
            <v>24962.998103835471</v>
          </cell>
          <cell r="K1604">
            <v>0.01</v>
          </cell>
          <cell r="L1604">
            <v>24713.368122797117</v>
          </cell>
          <cell r="M1604">
            <v>50565777.432573907</v>
          </cell>
        </row>
        <row r="1605">
          <cell r="A1605" t="str">
            <v>JE2940</v>
          </cell>
          <cell r="B1605">
            <v>36501</v>
          </cell>
          <cell r="C1605">
            <v>36525</v>
          </cell>
          <cell r="D1605">
            <v>2</v>
          </cell>
          <cell r="E1605" t="str">
            <v>Barton Close</v>
          </cell>
          <cell r="F1605" t="str">
            <v>Taunton</v>
          </cell>
          <cell r="G1605" t="str">
            <v>Somerset</v>
          </cell>
          <cell r="H1605" t="str">
            <v>TA1 4RU</v>
          </cell>
          <cell r="I1605">
            <v>28692.438142554482</v>
          </cell>
          <cell r="J1605">
            <v>26953.502497551181</v>
          </cell>
          <cell r="K1605">
            <v>0.01</v>
          </cell>
          <cell r="L1605">
            <v>26683.967472575667</v>
          </cell>
          <cell r="M1605">
            <v>50592461.400046483</v>
          </cell>
        </row>
        <row r="1606">
          <cell r="A1606" t="str">
            <v>JE2625</v>
          </cell>
          <cell r="B1606">
            <v>36502</v>
          </cell>
          <cell r="C1606">
            <v>36525</v>
          </cell>
          <cell r="D1606" t="str">
            <v>The Old School Rooms</v>
          </cell>
          <cell r="E1606" t="str">
            <v>Down Hatherley Lane</v>
          </cell>
          <cell r="F1606" t="str">
            <v>Down Hatherley</v>
          </cell>
          <cell r="G1606" t="str">
            <v>Gloucester</v>
          </cell>
          <cell r="H1606" t="str">
            <v>GL2 9QB</v>
          </cell>
          <cell r="I1606">
            <v>24647.221499501637</v>
          </cell>
          <cell r="J1606">
            <v>23153.450499531838</v>
          </cell>
          <cell r="K1606">
            <v>0.01</v>
          </cell>
          <cell r="L1606">
            <v>22921.915994536521</v>
          </cell>
          <cell r="M1606">
            <v>50615383.316041023</v>
          </cell>
        </row>
        <row r="1607">
          <cell r="A1607" t="str">
            <v>JE2789</v>
          </cell>
          <cell r="B1607">
            <v>36502</v>
          </cell>
          <cell r="C1607">
            <v>36525</v>
          </cell>
          <cell r="D1607">
            <v>5</v>
          </cell>
          <cell r="E1607" t="str">
            <v>George Street</v>
          </cell>
          <cell r="F1607" t="str">
            <v>Bicester Oxon</v>
          </cell>
          <cell r="G1607" t="str">
            <v>Oxfordshire</v>
          </cell>
          <cell r="H1607" t="str">
            <v>OX6 8EB</v>
          </cell>
          <cell r="I1607">
            <v>25286.883687726029</v>
          </cell>
          <cell r="J1607">
            <v>23754.3452824093</v>
          </cell>
          <cell r="K1607">
            <v>0.01</v>
          </cell>
          <cell r="L1607">
            <v>23516.801829585205</v>
          </cell>
          <cell r="M1607">
            <v>50638900.117870606</v>
          </cell>
        </row>
        <row r="1608">
          <cell r="A1608" t="str">
            <v>JE2858</v>
          </cell>
          <cell r="B1608">
            <v>36503</v>
          </cell>
          <cell r="C1608">
            <v>36525</v>
          </cell>
          <cell r="D1608">
            <v>36</v>
          </cell>
          <cell r="E1608" t="str">
            <v>Coombe Road</v>
          </cell>
          <cell r="F1608" t="str">
            <v>Nailsea</v>
          </cell>
          <cell r="G1608" t="str">
            <v>Bristol</v>
          </cell>
          <cell r="H1608" t="str">
            <v>BS48 2HS</v>
          </cell>
          <cell r="I1608">
            <v>13888.258129264679</v>
          </cell>
          <cell r="J1608">
            <v>13046.545515369849</v>
          </cell>
          <cell r="K1608">
            <v>0.01</v>
          </cell>
          <cell r="L1608">
            <v>12916.080060216151</v>
          </cell>
          <cell r="M1608">
            <v>50651816.19793082</v>
          </cell>
        </row>
        <row r="1609">
          <cell r="A1609" t="str">
            <v>JE2879</v>
          </cell>
          <cell r="B1609">
            <v>36503</v>
          </cell>
          <cell r="C1609">
            <v>36525</v>
          </cell>
          <cell r="D1609">
            <v>8</v>
          </cell>
          <cell r="E1609" t="str">
            <v>Sycamore Crescent</v>
          </cell>
          <cell r="F1609" t="str">
            <v>Bawtry Doncaster</v>
          </cell>
          <cell r="G1609" t="str">
            <v>South Yorkshire</v>
          </cell>
          <cell r="H1609" t="str">
            <v>DN10 6LE</v>
          </cell>
          <cell r="I1609">
            <v>14796.257908053798</v>
          </cell>
          <cell r="J1609">
            <v>13899.515004535384</v>
          </cell>
          <cell r="K1609">
            <v>0.01</v>
          </cell>
          <cell r="L1609">
            <v>13760.51985449003</v>
          </cell>
          <cell r="M1609">
            <v>50665576.717785314</v>
          </cell>
        </row>
        <row r="1610">
          <cell r="A1610" t="str">
            <v>JE2829</v>
          </cell>
          <cell r="B1610">
            <v>36503</v>
          </cell>
          <cell r="C1610">
            <v>36525</v>
          </cell>
          <cell r="D1610" t="str">
            <v>16 Barnfield Terrace</v>
          </cell>
          <cell r="E1610" t="str">
            <v>Indian Queens</v>
          </cell>
          <cell r="F1610" t="str">
            <v>St. Columb</v>
          </cell>
          <cell r="G1610" t="str">
            <v>Cornwall</v>
          </cell>
          <cell r="H1610" t="str">
            <v>TR9 6LJ</v>
          </cell>
          <cell r="I1610">
            <v>22557.219997417258</v>
          </cell>
          <cell r="J1610">
            <v>21190.115755149545</v>
          </cell>
          <cell r="K1610">
            <v>0.01</v>
          </cell>
          <cell r="L1610">
            <v>20978.214597598049</v>
          </cell>
          <cell r="M1610">
            <v>50686554.932382911</v>
          </cell>
        </row>
        <row r="1611">
          <cell r="A1611" t="str">
            <v>JE2836</v>
          </cell>
          <cell r="B1611">
            <v>36503</v>
          </cell>
          <cell r="C1611">
            <v>36525</v>
          </cell>
          <cell r="D1611" t="str">
            <v>7 River View Road</v>
          </cell>
          <cell r="E1611" t="str">
            <v>Harkstead</v>
          </cell>
          <cell r="F1611" t="str">
            <v>Ipswich</v>
          </cell>
          <cell r="G1611" t="str">
            <v>Suffolk</v>
          </cell>
          <cell r="H1611" t="str">
            <v>IP9 1BL</v>
          </cell>
          <cell r="I1611">
            <v>22570.332896565989</v>
          </cell>
          <cell r="J1611">
            <v>21202.433933137749</v>
          </cell>
          <cell r="K1611">
            <v>0.01</v>
          </cell>
          <cell r="L1611">
            <v>20990.409593806369</v>
          </cell>
          <cell r="M1611">
            <v>50707545.341976717</v>
          </cell>
        </row>
        <row r="1612">
          <cell r="A1612" t="str">
            <v>JE2653</v>
          </cell>
          <cell r="B1612">
            <v>36503</v>
          </cell>
          <cell r="C1612">
            <v>36525</v>
          </cell>
          <cell r="D1612" t="str">
            <v>23 Beech Grove</v>
          </cell>
          <cell r="E1612" t="str">
            <v>Higham</v>
          </cell>
          <cell r="F1612" t="str">
            <v>Rochester</v>
          </cell>
          <cell r="G1612" t="str">
            <v>Kent</v>
          </cell>
          <cell r="H1612" t="str">
            <v>ME3 7BB</v>
          </cell>
          <cell r="I1612">
            <v>44605.937144977142</v>
          </cell>
          <cell r="J1612">
            <v>41902.547014978525</v>
          </cell>
          <cell r="K1612">
            <v>0.01</v>
          </cell>
          <cell r="L1612">
            <v>41483.521544828742</v>
          </cell>
          <cell r="M1612">
            <v>50749028.863521546</v>
          </cell>
        </row>
        <row r="1613">
          <cell r="A1613" t="str">
            <v>JE2716</v>
          </cell>
          <cell r="B1613">
            <v>36503</v>
          </cell>
          <cell r="C1613">
            <v>36525</v>
          </cell>
          <cell r="D1613">
            <v>75</v>
          </cell>
          <cell r="E1613" t="str">
            <v>Edinburgh Road</v>
          </cell>
          <cell r="F1613" t="str">
            <v>Reading</v>
          </cell>
          <cell r="G1613" t="str">
            <v>Berkshire</v>
          </cell>
          <cell r="H1613" t="str">
            <v>RG30 2UA</v>
          </cell>
          <cell r="I1613">
            <v>50498.659505322954</v>
          </cell>
          <cell r="J1613">
            <v>47438.134686818528</v>
          </cell>
          <cell r="K1613">
            <v>0.01</v>
          </cell>
          <cell r="L1613">
            <v>46963.753339950345</v>
          </cell>
          <cell r="M1613">
            <v>50795992.6168615</v>
          </cell>
        </row>
        <row r="1614">
          <cell r="A1614" t="str">
            <v>JE2775</v>
          </cell>
          <cell r="B1614">
            <v>36503</v>
          </cell>
          <cell r="C1614">
            <v>36525</v>
          </cell>
          <cell r="D1614">
            <v>6</v>
          </cell>
          <cell r="E1614" t="str">
            <v>Couchill Drive</v>
          </cell>
          <cell r="F1614" t="str">
            <v>Seaton</v>
          </cell>
          <cell r="G1614" t="str">
            <v>Devon</v>
          </cell>
          <cell r="H1614" t="str">
            <v>EX12 2JG</v>
          </cell>
          <cell r="I1614">
            <v>50715.976719311555</v>
          </cell>
          <cell r="J1614">
            <v>47642.281160565399</v>
          </cell>
          <cell r="K1614">
            <v>0.01</v>
          </cell>
          <cell r="L1614">
            <v>47165.858348959744</v>
          </cell>
          <cell r="M1614">
            <v>50843158.475210458</v>
          </cell>
        </row>
        <row r="1615">
          <cell r="A1615" t="str">
            <v>JE2801</v>
          </cell>
          <cell r="B1615">
            <v>36504</v>
          </cell>
          <cell r="C1615">
            <v>36525</v>
          </cell>
          <cell r="D1615">
            <v>217</v>
          </cell>
          <cell r="E1615" t="str">
            <v>Hall Lane</v>
          </cell>
          <cell r="F1615" t="str">
            <v>Whitwick Coalville</v>
          </cell>
          <cell r="G1615" t="str">
            <v>Leicestershire</v>
          </cell>
          <cell r="H1615" t="str">
            <v>LE67 5PG</v>
          </cell>
          <cell r="I1615">
            <v>13910.342408625753</v>
          </cell>
          <cell r="J1615">
            <v>13067.291353557524</v>
          </cell>
          <cell r="K1615">
            <v>0.01</v>
          </cell>
          <cell r="L1615">
            <v>12936.61844002195</v>
          </cell>
          <cell r="M1615">
            <v>50856095.093650483</v>
          </cell>
        </row>
        <row r="1616">
          <cell r="A1616" t="str">
            <v>JE2763</v>
          </cell>
          <cell r="B1616">
            <v>36504</v>
          </cell>
          <cell r="C1616">
            <v>36525</v>
          </cell>
          <cell r="D1616">
            <v>51</v>
          </cell>
          <cell r="E1616" t="str">
            <v>St. Annes Close</v>
          </cell>
          <cell r="F1616" t="str">
            <v>Badger Farm Winchester</v>
          </cell>
          <cell r="G1616" t="str">
            <v>Hampshire</v>
          </cell>
          <cell r="H1616" t="str">
            <v>SO22 4LQ</v>
          </cell>
          <cell r="I1616">
            <v>24023.066884043499</v>
          </cell>
          <cell r="J1616">
            <v>22567.123436525711</v>
          </cell>
          <cell r="K1616">
            <v>0.01</v>
          </cell>
          <cell r="L1616">
            <v>22341.452202160453</v>
          </cell>
          <cell r="M1616">
            <v>50878436.545852646</v>
          </cell>
        </row>
        <row r="1617">
          <cell r="A1617" t="str">
            <v>JE2929</v>
          </cell>
          <cell r="B1617">
            <v>36507</v>
          </cell>
          <cell r="C1617">
            <v>36525</v>
          </cell>
          <cell r="D1617">
            <v>17</v>
          </cell>
          <cell r="E1617" t="str">
            <v>Rhondda Street</v>
          </cell>
          <cell r="F1617" t="str">
            <v>Swansea</v>
          </cell>
          <cell r="G1617" t="str">
            <v>West Glamorgan</v>
          </cell>
          <cell r="H1617" t="str">
            <v>SA1 6ER</v>
          </cell>
          <cell r="I1617">
            <v>12619.111776027028</v>
          </cell>
          <cell r="J1617">
            <v>11854.317122934481</v>
          </cell>
          <cell r="K1617">
            <v>0.01</v>
          </cell>
          <cell r="L1617">
            <v>11735.773951705136</v>
          </cell>
          <cell r="M1617">
            <v>50890172.319804348</v>
          </cell>
        </row>
        <row r="1618">
          <cell r="A1618" t="str">
            <v>JE2816</v>
          </cell>
          <cell r="B1618">
            <v>36507</v>
          </cell>
          <cell r="C1618">
            <v>36525</v>
          </cell>
          <cell r="D1618">
            <v>52</v>
          </cell>
          <cell r="E1618" t="str">
            <v>Gibson Drive</v>
          </cell>
          <cell r="F1618" t="str">
            <v>Hillmorton Rugby</v>
          </cell>
          <cell r="G1618" t="str">
            <v>Warwickshire</v>
          </cell>
          <cell r="H1618" t="str">
            <v>CV21 4LL</v>
          </cell>
          <cell r="I1618">
            <v>19243.731403297887</v>
          </cell>
          <cell r="J1618">
            <v>18077.44465158286</v>
          </cell>
          <cell r="K1618">
            <v>0.01</v>
          </cell>
          <cell r="L1618">
            <v>17896.670205067032</v>
          </cell>
          <cell r="M1618">
            <v>50908068.990009412</v>
          </cell>
        </row>
        <row r="1619">
          <cell r="A1619" t="str">
            <v>JE2880</v>
          </cell>
          <cell r="B1619">
            <v>36507</v>
          </cell>
          <cell r="C1619">
            <v>36525</v>
          </cell>
          <cell r="D1619" t="str">
            <v>Widgery</v>
          </cell>
          <cell r="E1619" t="str">
            <v>Kingswood Meadow</v>
          </cell>
          <cell r="F1619" t="str">
            <v>Holsworthy</v>
          </cell>
          <cell r="G1619" t="str">
            <v>Devon</v>
          </cell>
          <cell r="H1619" t="str">
            <v>EX22 6HG</v>
          </cell>
          <cell r="I1619">
            <v>20714.360807212968</v>
          </cell>
          <cell r="J1619">
            <v>19458.945000715212</v>
          </cell>
          <cell r="K1619">
            <v>0.01</v>
          </cell>
          <cell r="L1619">
            <v>19264.35555070806</v>
          </cell>
          <cell r="M1619">
            <v>50927333.345560119</v>
          </cell>
        </row>
        <row r="1620">
          <cell r="A1620" t="str">
            <v>JE2654</v>
          </cell>
          <cell r="B1620">
            <v>36507</v>
          </cell>
          <cell r="C1620">
            <v>36525</v>
          </cell>
          <cell r="D1620" t="str">
            <v>Ael Y Bryn</v>
          </cell>
          <cell r="E1620" t="str">
            <v>Rhos</v>
          </cell>
          <cell r="F1620" t="str">
            <v>Llandysul</v>
          </cell>
          <cell r="G1620" t="str">
            <v>Dyfed</v>
          </cell>
          <cell r="H1620" t="str">
            <v>SA44 5EQ</v>
          </cell>
          <cell r="I1620">
            <v>24469.565307145829</v>
          </cell>
          <cell r="J1620">
            <v>22986.561349136988</v>
          </cell>
          <cell r="K1620">
            <v>0.01</v>
          </cell>
          <cell r="L1620">
            <v>22756.695735645619</v>
          </cell>
          <cell r="M1620">
            <v>50950090.041295767</v>
          </cell>
        </row>
        <row r="1621">
          <cell r="A1621" t="str">
            <v>JE2784</v>
          </cell>
          <cell r="B1621">
            <v>36507</v>
          </cell>
          <cell r="C1621">
            <v>36525</v>
          </cell>
          <cell r="D1621">
            <v>14</v>
          </cell>
          <cell r="E1621" t="str">
            <v>Lapwing Gardens</v>
          </cell>
          <cell r="F1621" t="str">
            <v>Worle</v>
          </cell>
          <cell r="G1621" t="str">
            <v>Weston Super Mare</v>
          </cell>
          <cell r="H1621" t="str">
            <v>BS22 8UP</v>
          </cell>
          <cell r="I1621">
            <v>24783.541110664173</v>
          </cell>
          <cell r="J1621">
            <v>23281.508316078463</v>
          </cell>
          <cell r="K1621">
            <v>0.01</v>
          </cell>
          <cell r="L1621">
            <v>23048.693232917678</v>
          </cell>
          <cell r="M1621">
            <v>50973138.734528683</v>
          </cell>
        </row>
        <row r="1622">
          <cell r="A1622" t="str">
            <v>JE2810</v>
          </cell>
          <cell r="B1622">
            <v>36507</v>
          </cell>
          <cell r="C1622">
            <v>36525</v>
          </cell>
          <cell r="D1622">
            <v>13</v>
          </cell>
          <cell r="E1622" t="str">
            <v>Papeley Meadow Barrow</v>
          </cell>
          <cell r="F1622" t="str">
            <v>Bury St. Edmunds</v>
          </cell>
          <cell r="G1622" t="str">
            <v>Suffolk</v>
          </cell>
          <cell r="H1622" t="str">
            <v>IP29 5DL</v>
          </cell>
          <cell r="I1622">
            <v>25935.038293884711</v>
          </cell>
          <cell r="J1622">
            <v>24363.21779122503</v>
          </cell>
          <cell r="K1622">
            <v>0.01</v>
          </cell>
          <cell r="L1622">
            <v>24119.585613312778</v>
          </cell>
          <cell r="M1622">
            <v>50997258.320141993</v>
          </cell>
        </row>
        <row r="1623">
          <cell r="A1623" t="str">
            <v>JE2827</v>
          </cell>
          <cell r="B1623">
            <v>36507</v>
          </cell>
          <cell r="C1623">
            <v>36525</v>
          </cell>
          <cell r="D1623" t="str">
            <v>77a</v>
          </cell>
          <cell r="E1623" t="str">
            <v>Main Street, Lowick</v>
          </cell>
          <cell r="F1623" t="str">
            <v>Berwick-upon-Tweed</v>
          </cell>
          <cell r="G1623" t="str">
            <v>Northumberland</v>
          </cell>
          <cell r="H1623" t="str">
            <v>TD15 2UD</v>
          </cell>
          <cell r="I1623">
            <v>27406.448722496712</v>
          </cell>
          <cell r="J1623">
            <v>25745.451830224181</v>
          </cell>
          <cell r="K1623">
            <v>0.01</v>
          </cell>
          <cell r="L1623">
            <v>25487.997311921939</v>
          </cell>
          <cell r="M1623">
            <v>51022746.317453913</v>
          </cell>
        </row>
        <row r="1624">
          <cell r="A1624" t="str">
            <v>JE2866</v>
          </cell>
          <cell r="B1624">
            <v>36507</v>
          </cell>
          <cell r="C1624">
            <v>36525</v>
          </cell>
          <cell r="D1624">
            <v>64</v>
          </cell>
          <cell r="E1624" t="str">
            <v>Junction Road</v>
          </cell>
          <cell r="F1624" t="str">
            <v>Burgess Hill</v>
          </cell>
          <cell r="G1624" t="str">
            <v>West Sussex</v>
          </cell>
          <cell r="H1624" t="str">
            <v>RH15 0JN</v>
          </cell>
          <cell r="I1624">
            <v>30039.434771656131</v>
          </cell>
          <cell r="J1624">
            <v>28218.862967313333</v>
          </cell>
          <cell r="K1624">
            <v>0.01</v>
          </cell>
          <cell r="L1624">
            <v>27936.674337640201</v>
          </cell>
          <cell r="M1624">
            <v>51050682.991791554</v>
          </cell>
        </row>
        <row r="1625">
          <cell r="A1625" t="str">
            <v>JE2577</v>
          </cell>
          <cell r="B1625">
            <v>36507</v>
          </cell>
          <cell r="C1625">
            <v>36525</v>
          </cell>
          <cell r="D1625">
            <v>40</v>
          </cell>
          <cell r="E1625" t="str">
            <v>Balmoral Park</v>
          </cell>
          <cell r="F1625" t="str">
            <v>Chester</v>
          </cell>
          <cell r="G1625" t="str">
            <v>Cheshire</v>
          </cell>
          <cell r="H1625" t="str">
            <v>CH1 4BQ</v>
          </cell>
          <cell r="I1625">
            <v>34552.954570629023</v>
          </cell>
          <cell r="J1625">
            <v>32458.836111803015</v>
          </cell>
          <cell r="K1625">
            <v>0.01</v>
          </cell>
          <cell r="L1625">
            <v>32134.247750684986</v>
          </cell>
          <cell r="M1625">
            <v>51082817.239542238</v>
          </cell>
        </row>
        <row r="1626">
          <cell r="A1626" t="str">
            <v>JE2917</v>
          </cell>
          <cell r="B1626">
            <v>36507</v>
          </cell>
          <cell r="C1626">
            <v>36525</v>
          </cell>
          <cell r="D1626" t="str">
            <v>449b</v>
          </cell>
          <cell r="E1626" t="str">
            <v>Newark Road</v>
          </cell>
          <cell r="F1626" t="str">
            <v>Lincoln</v>
          </cell>
          <cell r="G1626" t="str">
            <v>Lincolnshire</v>
          </cell>
          <cell r="H1626" t="str">
            <v>LN6 8RT</v>
          </cell>
          <cell r="I1626">
            <v>38223.424916536307</v>
          </cell>
          <cell r="J1626">
            <v>35906.853709473493</v>
          </cell>
          <cell r="K1626">
            <v>0.01</v>
          </cell>
          <cell r="L1626">
            <v>35547.785172378761</v>
          </cell>
          <cell r="M1626">
            <v>51118365.024714619</v>
          </cell>
        </row>
        <row r="1627">
          <cell r="A1627" t="str">
            <v>JE2578</v>
          </cell>
          <cell r="B1627">
            <v>36508</v>
          </cell>
          <cell r="C1627">
            <v>36525</v>
          </cell>
          <cell r="D1627">
            <v>4</v>
          </cell>
          <cell r="E1627" t="str">
            <v>Crabtree Ave, Biddulph</v>
          </cell>
          <cell r="F1627" t="str">
            <v>Stoke-on-Trent</v>
          </cell>
          <cell r="G1627" t="str">
            <v>Staffordshire</v>
          </cell>
          <cell r="H1627" t="str">
            <v>ST8 7PJ</v>
          </cell>
          <cell r="I1627">
            <v>10005.094961478406</v>
          </cell>
          <cell r="J1627">
            <v>9398.7255698736535</v>
          </cell>
          <cell r="K1627">
            <v>0.01</v>
          </cell>
          <cell r="L1627">
            <v>9304.738314174916</v>
          </cell>
          <cell r="M1627">
            <v>51127669.763028793</v>
          </cell>
        </row>
        <row r="1628">
          <cell r="A1628" t="str">
            <v>JE2822</v>
          </cell>
          <cell r="B1628">
            <v>36508</v>
          </cell>
          <cell r="C1628">
            <v>36525</v>
          </cell>
          <cell r="D1628">
            <v>49</v>
          </cell>
          <cell r="E1628" t="str">
            <v>Baildon Crescent</v>
          </cell>
          <cell r="F1628" t="str">
            <v>Lincoln</v>
          </cell>
          <cell r="G1628" t="str">
            <v>Lincoln</v>
          </cell>
          <cell r="H1628" t="str">
            <v>LN6 8HS</v>
          </cell>
          <cell r="I1628">
            <v>14923.525783005993</v>
          </cell>
          <cell r="J1628">
            <v>14019.069674945024</v>
          </cell>
          <cell r="K1628">
            <v>0.01</v>
          </cell>
          <cell r="L1628">
            <v>13878.878978195573</v>
          </cell>
          <cell r="M1628">
            <v>51141548.642006986</v>
          </cell>
        </row>
        <row r="1629">
          <cell r="A1629" t="str">
            <v>JE2809</v>
          </cell>
          <cell r="B1629">
            <v>36508</v>
          </cell>
          <cell r="C1629">
            <v>36525</v>
          </cell>
          <cell r="D1629">
            <v>19</v>
          </cell>
          <cell r="E1629" t="str">
            <v>Windsor Avenue</v>
          </cell>
          <cell r="F1629" t="str">
            <v>Blackpool</v>
          </cell>
          <cell r="G1629" t="str">
            <v>Lancashire</v>
          </cell>
          <cell r="H1629" t="str">
            <v>FY5 4AY</v>
          </cell>
          <cell r="I1629">
            <v>19107.949733525467</v>
          </cell>
          <cell r="J1629">
            <v>17949.892173917862</v>
          </cell>
          <cell r="K1629">
            <v>0.01</v>
          </cell>
          <cell r="L1629">
            <v>17770.393252178685</v>
          </cell>
          <cell r="M1629">
            <v>51159319.035259165</v>
          </cell>
        </row>
        <row r="1630">
          <cell r="A1630" t="str">
            <v>JE2966</v>
          </cell>
          <cell r="B1630">
            <v>36508</v>
          </cell>
          <cell r="C1630">
            <v>36525</v>
          </cell>
          <cell r="D1630">
            <v>113</v>
          </cell>
          <cell r="E1630" t="str">
            <v>Mewstone Avenue</v>
          </cell>
          <cell r="F1630" t="str">
            <v>Wembury</v>
          </cell>
          <cell r="G1630" t="str">
            <v>Plymouth</v>
          </cell>
          <cell r="H1630" t="str">
            <v>PL9 0LE</v>
          </cell>
          <cell r="I1630">
            <v>27092.631911012744</v>
          </cell>
          <cell r="J1630">
            <v>25450.654219436212</v>
          </cell>
          <cell r="K1630">
            <v>0.01</v>
          </cell>
          <cell r="L1630">
            <v>25196.14767724185</v>
          </cell>
          <cell r="M1630">
            <v>51184515.182936408</v>
          </cell>
        </row>
        <row r="1631">
          <cell r="A1631" t="str">
            <v>JE2871</v>
          </cell>
          <cell r="B1631">
            <v>36508</v>
          </cell>
          <cell r="C1631">
            <v>36525</v>
          </cell>
          <cell r="D1631">
            <v>46</v>
          </cell>
          <cell r="E1631" t="str">
            <v>Sefton Avenue</v>
          </cell>
          <cell r="F1631" t="str">
            <v>Poulton Le Fylde</v>
          </cell>
          <cell r="G1631" t="str">
            <v>Lancashire</v>
          </cell>
          <cell r="H1631" t="str">
            <v>FY6 8BL</v>
          </cell>
          <cell r="I1631">
            <v>27613.214843224821</v>
          </cell>
          <cell r="J1631">
            <v>25939.686670908162</v>
          </cell>
          <cell r="K1631">
            <v>0.01</v>
          </cell>
          <cell r="L1631">
            <v>25680.289804199081</v>
          </cell>
          <cell r="M1631">
            <v>51210195.472740605</v>
          </cell>
        </row>
        <row r="1632">
          <cell r="A1632" t="str">
            <v>JE2927</v>
          </cell>
          <cell r="B1632">
            <v>36509</v>
          </cell>
          <cell r="C1632">
            <v>36525</v>
          </cell>
          <cell r="D1632">
            <v>3</v>
          </cell>
          <cell r="E1632" t="str">
            <v>Winthorpe Road</v>
          </cell>
          <cell r="F1632" t="str">
            <v>Arnold</v>
          </cell>
          <cell r="G1632" t="str">
            <v>Nottingham</v>
          </cell>
          <cell r="H1632" t="str">
            <v>NG5 7LE</v>
          </cell>
          <cell r="I1632">
            <v>15909.589390379926</v>
          </cell>
          <cell r="J1632">
            <v>14945.37185156902</v>
          </cell>
          <cell r="K1632">
            <v>0.01</v>
          </cell>
          <cell r="L1632">
            <v>14795.91813305333</v>
          </cell>
          <cell r="M1632">
            <v>51224991.390873656</v>
          </cell>
        </row>
        <row r="1633">
          <cell r="A1633" t="str">
            <v>JE3029</v>
          </cell>
          <cell r="B1633">
            <v>36509</v>
          </cell>
          <cell r="C1633">
            <v>36525</v>
          </cell>
          <cell r="D1633">
            <v>10</v>
          </cell>
          <cell r="E1633" t="str">
            <v>Kirkhill Close Armthorpe</v>
          </cell>
          <cell r="F1633" t="str">
            <v>Doncaster</v>
          </cell>
          <cell r="G1633" t="str">
            <v>South Yorkshire</v>
          </cell>
          <cell r="H1633" t="str">
            <v>DN3 3SW</v>
          </cell>
          <cell r="I1633">
            <v>16788.396506163273</v>
          </cell>
          <cell r="J1633">
            <v>15770.917930032167</v>
          </cell>
          <cell r="K1633">
            <v>0.01</v>
          </cell>
          <cell r="L1633">
            <v>15613.208750731845</v>
          </cell>
          <cell r="M1633">
            <v>51240604.599624388</v>
          </cell>
        </row>
        <row r="1634">
          <cell r="A1634" t="str">
            <v>JE2954</v>
          </cell>
          <cell r="B1634">
            <v>36509</v>
          </cell>
          <cell r="C1634">
            <v>36525</v>
          </cell>
          <cell r="D1634">
            <v>6</v>
          </cell>
          <cell r="E1634" t="str">
            <v>Alton Close</v>
          </cell>
          <cell r="F1634" t="str">
            <v>Nottingham</v>
          </cell>
          <cell r="G1634" t="str">
            <v>Nottinghamshire</v>
          </cell>
          <cell r="H1634" t="str">
            <v>NG2 7LZ</v>
          </cell>
          <cell r="I1634">
            <v>19599.250077829482</v>
          </cell>
          <cell r="J1634">
            <v>18411.416739779208</v>
          </cell>
          <cell r="K1634">
            <v>0.01</v>
          </cell>
          <cell r="L1634">
            <v>18227.302572381417</v>
          </cell>
          <cell r="M1634">
            <v>51258831.902196772</v>
          </cell>
        </row>
        <row r="1635">
          <cell r="A1635" t="str">
            <v>JE2964</v>
          </cell>
          <cell r="B1635">
            <v>36509</v>
          </cell>
          <cell r="C1635">
            <v>36525</v>
          </cell>
          <cell r="D1635">
            <v>57</v>
          </cell>
          <cell r="E1635" t="str">
            <v>Seaford Avenue</v>
          </cell>
          <cell r="F1635" t="str">
            <v>Wollaton Nottingham</v>
          </cell>
          <cell r="G1635" t="str">
            <v>Nottinghamshire</v>
          </cell>
          <cell r="H1635" t="str">
            <v>NG8 1LA</v>
          </cell>
          <cell r="I1635">
            <v>21962.650946963462</v>
          </cell>
          <cell r="J1635">
            <v>20631.581192602036</v>
          </cell>
          <cell r="K1635">
            <v>0.01</v>
          </cell>
          <cell r="L1635">
            <v>20425.265380676017</v>
          </cell>
          <cell r="M1635">
            <v>51279257.167577446</v>
          </cell>
        </row>
        <row r="1636">
          <cell r="A1636" t="str">
            <v>JE2925</v>
          </cell>
          <cell r="B1636">
            <v>36509</v>
          </cell>
          <cell r="C1636">
            <v>36525</v>
          </cell>
          <cell r="D1636" t="str">
            <v>8 Station Close</v>
          </cell>
          <cell r="E1636" t="str">
            <v>Chipping Sodbury</v>
          </cell>
          <cell r="F1636" t="str">
            <v>Bristol</v>
          </cell>
          <cell r="G1636" t="str">
            <v>Avon</v>
          </cell>
          <cell r="H1636" t="str">
            <v>BS37 6LN</v>
          </cell>
          <cell r="I1636">
            <v>28190.002780927563</v>
          </cell>
          <cell r="J1636">
            <v>26481.517763901647</v>
          </cell>
          <cell r="K1636">
            <v>0.01</v>
          </cell>
          <cell r="L1636">
            <v>26216.702586262632</v>
          </cell>
          <cell r="M1636">
            <v>51305473.870163709</v>
          </cell>
        </row>
        <row r="1637">
          <cell r="A1637" t="str">
            <v>JE2819</v>
          </cell>
          <cell r="B1637">
            <v>36509</v>
          </cell>
          <cell r="C1637">
            <v>36525</v>
          </cell>
          <cell r="D1637">
            <v>89</v>
          </cell>
          <cell r="E1637" t="str">
            <v>Cranleigh Gardens</v>
          </cell>
          <cell r="F1637" t="str">
            <v>Luton</v>
          </cell>
          <cell r="G1637" t="str">
            <v>Bedfordshire</v>
          </cell>
          <cell r="H1637" t="str">
            <v>LU3 1LS</v>
          </cell>
          <cell r="I1637">
            <v>40198.379566423682</v>
          </cell>
          <cell r="J1637">
            <v>37762.114138155579</v>
          </cell>
          <cell r="K1637">
            <v>0.01</v>
          </cell>
          <cell r="L1637">
            <v>37384.492996774025</v>
          </cell>
          <cell r="M1637">
            <v>51342858.363160484</v>
          </cell>
        </row>
        <row r="1638">
          <cell r="A1638" t="str">
            <v>JE2811</v>
          </cell>
          <cell r="B1638">
            <v>36510</v>
          </cell>
          <cell r="C1638">
            <v>36525</v>
          </cell>
          <cell r="D1638">
            <v>74</v>
          </cell>
          <cell r="E1638" t="str">
            <v>St. Giles Road</v>
          </cell>
          <cell r="F1638" t="str">
            <v>Coventry</v>
          </cell>
          <cell r="G1638" t="str">
            <v>West Midlands</v>
          </cell>
          <cell r="H1638" t="str">
            <v>CV7 9HA</v>
          </cell>
          <cell r="I1638">
            <v>13645.129380269222</v>
          </cell>
          <cell r="J1638">
            <v>12818.151842071087</v>
          </cell>
          <cell r="K1638">
            <v>0.01</v>
          </cell>
          <cell r="L1638">
            <v>12689.970323650376</v>
          </cell>
          <cell r="M1638">
            <v>51355548.333484136</v>
          </cell>
        </row>
        <row r="1639">
          <cell r="A1639" t="str">
            <v>JE2913</v>
          </cell>
          <cell r="B1639">
            <v>36510</v>
          </cell>
          <cell r="C1639">
            <v>36525</v>
          </cell>
          <cell r="D1639">
            <v>3</v>
          </cell>
          <cell r="E1639" t="str">
            <v>Ferndale Road</v>
          </cell>
          <cell r="F1639" t="str">
            <v>Andover</v>
          </cell>
          <cell r="G1639" t="str">
            <v>Hampshire</v>
          </cell>
          <cell r="H1639" t="str">
            <v>SP10 3HQ</v>
          </cell>
          <cell r="I1639">
            <v>19053.901680264153</v>
          </cell>
          <cell r="J1639">
            <v>17899.119760248141</v>
          </cell>
          <cell r="K1639">
            <v>0.01</v>
          </cell>
          <cell r="L1639">
            <v>17720.128562645659</v>
          </cell>
          <cell r="M1639">
            <v>51373268.46204678</v>
          </cell>
        </row>
        <row r="1640">
          <cell r="A1640" t="str">
            <v>JE2957</v>
          </cell>
          <cell r="B1640">
            <v>36510</v>
          </cell>
          <cell r="C1640">
            <v>36525</v>
          </cell>
          <cell r="D1640">
            <v>126</v>
          </cell>
          <cell r="E1640" t="str">
            <v>Blackbrook Road</v>
          </cell>
          <cell r="F1640" t="str">
            <v>Fareham</v>
          </cell>
          <cell r="G1640" t="str">
            <v>Hampshire</v>
          </cell>
          <cell r="H1640" t="str">
            <v>PO15 5BZ</v>
          </cell>
          <cell r="I1640">
            <v>27057.204636105074</v>
          </cell>
          <cell r="J1640">
            <v>25417.374052098705</v>
          </cell>
          <cell r="K1640">
            <v>0.01</v>
          </cell>
          <cell r="L1640">
            <v>25163.200311577719</v>
          </cell>
          <cell r="M1640">
            <v>51398431.662358359</v>
          </cell>
        </row>
        <row r="1641">
          <cell r="A1641" t="str">
            <v>JE2507</v>
          </cell>
          <cell r="B1641">
            <v>36510</v>
          </cell>
          <cell r="C1641">
            <v>36525</v>
          </cell>
          <cell r="D1641">
            <v>12</v>
          </cell>
          <cell r="E1641" t="str">
            <v>Silverdale Road</v>
          </cell>
          <cell r="F1641" t="str">
            <v>Birmingham</v>
          </cell>
          <cell r="G1641" t="str">
            <v>West Midlands</v>
          </cell>
          <cell r="H1641" t="str">
            <v>B24 0SH</v>
          </cell>
          <cell r="I1641">
            <v>27977.796993952026</v>
          </cell>
          <cell r="J1641">
            <v>26282.172933712507</v>
          </cell>
          <cell r="K1641">
            <v>0.01</v>
          </cell>
          <cell r="L1641">
            <v>26019.351204375384</v>
          </cell>
          <cell r="M1641">
            <v>51424451.013562731</v>
          </cell>
        </row>
        <row r="1642">
          <cell r="A1642" t="str">
            <v>JE2982</v>
          </cell>
          <cell r="B1642">
            <v>36510</v>
          </cell>
          <cell r="C1642">
            <v>36525</v>
          </cell>
          <cell r="D1642">
            <v>19</v>
          </cell>
          <cell r="E1642" t="str">
            <v>Wroxham  Drive</v>
          </cell>
          <cell r="F1642" t="str">
            <v>Upton</v>
          </cell>
          <cell r="G1642" t="str">
            <v>Wirral</v>
          </cell>
          <cell r="H1642" t="str">
            <v>CH49 0TS</v>
          </cell>
          <cell r="I1642">
            <v>32865.947631020928</v>
          </cell>
          <cell r="J1642">
            <v>30874.072017019658</v>
          </cell>
          <cell r="K1642">
            <v>0.01</v>
          </cell>
          <cell r="L1642">
            <v>30565.331296849461</v>
          </cell>
          <cell r="M1642">
            <v>51455016.344859578</v>
          </cell>
        </row>
        <row r="1643">
          <cell r="A1643" t="str">
            <v>JE2592</v>
          </cell>
          <cell r="B1643">
            <v>36510</v>
          </cell>
          <cell r="C1643">
            <v>36525</v>
          </cell>
          <cell r="D1643">
            <v>1</v>
          </cell>
          <cell r="E1643" t="str">
            <v>Lindale Avenue</v>
          </cell>
          <cell r="F1643" t="str">
            <v>Newcastle Upon Tyne</v>
          </cell>
          <cell r="G1643" t="str">
            <v>Northumberland</v>
          </cell>
          <cell r="H1643" t="str">
            <v>NE16 5QT</v>
          </cell>
          <cell r="I1643">
            <v>42088.41339124176</v>
          </cell>
          <cell r="J1643">
            <v>39537.600458439229</v>
          </cell>
          <cell r="K1643">
            <v>0.01</v>
          </cell>
          <cell r="L1643">
            <v>39142.224453854833</v>
          </cell>
          <cell r="M1643">
            <v>51494158.569313429</v>
          </cell>
        </row>
        <row r="1644">
          <cell r="A1644" t="str">
            <v>JE3013</v>
          </cell>
          <cell r="B1644">
            <v>36510</v>
          </cell>
          <cell r="C1644">
            <v>36525</v>
          </cell>
          <cell r="D1644">
            <v>56</v>
          </cell>
          <cell r="E1644" t="str">
            <v>Bond Road</v>
          </cell>
          <cell r="F1644" t="str">
            <v>Mitcham</v>
          </cell>
          <cell r="G1644" t="str">
            <v>Surrey</v>
          </cell>
          <cell r="H1644" t="str">
            <v>CR4 3HF</v>
          </cell>
          <cell r="I1644">
            <v>60262.951614527425</v>
          </cell>
          <cell r="J1644">
            <v>56610.651516677273</v>
          </cell>
          <cell r="K1644">
            <v>0.01</v>
          </cell>
          <cell r="L1644">
            <v>56044.545001510502</v>
          </cell>
          <cell r="M1644">
            <v>51550203.114314936</v>
          </cell>
        </row>
        <row r="1645">
          <cell r="A1645" t="str">
            <v>JE2832</v>
          </cell>
          <cell r="B1645">
            <v>36511</v>
          </cell>
          <cell r="C1645">
            <v>36525</v>
          </cell>
          <cell r="D1645">
            <v>45</v>
          </cell>
          <cell r="E1645" t="str">
            <v>Greenwood Avenue</v>
          </cell>
          <cell r="F1645" t="str">
            <v>Birmingham</v>
          </cell>
          <cell r="G1645" t="str">
            <v>West Midlands</v>
          </cell>
          <cell r="H1645" t="str">
            <v>B27 7QP</v>
          </cell>
          <cell r="I1645">
            <v>15354.305527795826</v>
          </cell>
          <cell r="J1645">
            <v>14423.741556414261</v>
          </cell>
          <cell r="K1645">
            <v>0.01</v>
          </cell>
          <cell r="L1645">
            <v>14279.504140850118</v>
          </cell>
          <cell r="M1645">
            <v>51564482.618455783</v>
          </cell>
        </row>
        <row r="1646">
          <cell r="A1646" t="str">
            <v>JE2564</v>
          </cell>
          <cell r="B1646">
            <v>36511</v>
          </cell>
          <cell r="C1646">
            <v>36525</v>
          </cell>
          <cell r="D1646">
            <v>34</v>
          </cell>
          <cell r="E1646" t="str">
            <v>Hillside Crescent</v>
          </cell>
          <cell r="F1646" t="str">
            <v>Mold</v>
          </cell>
          <cell r="G1646" t="str">
            <v>North Wales</v>
          </cell>
          <cell r="H1646" t="str">
            <v>CH7 1RL</v>
          </cell>
          <cell r="I1646">
            <v>16837.172982338197</v>
          </cell>
          <cell r="J1646">
            <v>15816.738256135881</v>
          </cell>
          <cell r="K1646">
            <v>0.01</v>
          </cell>
          <cell r="L1646">
            <v>15658.570873574521</v>
          </cell>
          <cell r="M1646">
            <v>51580141.189329356</v>
          </cell>
        </row>
        <row r="1647">
          <cell r="A1647" t="str">
            <v>JE2790</v>
          </cell>
          <cell r="B1647">
            <v>36511</v>
          </cell>
          <cell r="C1647">
            <v>36525</v>
          </cell>
          <cell r="D1647">
            <v>17</v>
          </cell>
          <cell r="E1647" t="str">
            <v>Highfield Road South</v>
          </cell>
          <cell r="F1647" t="str">
            <v>Chorley</v>
          </cell>
          <cell r="G1647" t="str">
            <v>Lancashire</v>
          </cell>
          <cell r="H1647" t="str">
            <v>PR7 1RB</v>
          </cell>
          <cell r="I1647">
            <v>17385.356673258</v>
          </cell>
          <cell r="J1647">
            <v>16331.698693060545</v>
          </cell>
          <cell r="K1647">
            <v>0.01</v>
          </cell>
          <cell r="L1647">
            <v>16168.38170612994</v>
          </cell>
          <cell r="M1647">
            <v>51596309.571035489</v>
          </cell>
        </row>
        <row r="1648">
          <cell r="A1648" t="str">
            <v>JE2418</v>
          </cell>
          <cell r="B1648">
            <v>36511</v>
          </cell>
          <cell r="C1648">
            <v>36525</v>
          </cell>
          <cell r="D1648" t="str">
            <v>C/o Chris York, 12a</v>
          </cell>
          <cell r="E1648" t="str">
            <v>Oakdale Court, Downend</v>
          </cell>
          <cell r="F1648" t="str">
            <v>Bristol</v>
          </cell>
          <cell r="G1648" t="str">
            <v>Avon</v>
          </cell>
          <cell r="H1648" t="str">
            <v>BS16 6DZ</v>
          </cell>
          <cell r="I1648">
            <v>19578.023708152472</v>
          </cell>
          <cell r="J1648">
            <v>18391.476816749288</v>
          </cell>
          <cell r="K1648">
            <v>0.01</v>
          </cell>
          <cell r="L1648">
            <v>18207.562048581796</v>
          </cell>
          <cell r="M1648">
            <v>51614517.133084074</v>
          </cell>
        </row>
        <row r="1649">
          <cell r="A1649" t="str">
            <v>JE2633</v>
          </cell>
          <cell r="B1649">
            <v>36511</v>
          </cell>
          <cell r="C1649">
            <v>36525</v>
          </cell>
          <cell r="D1649">
            <v>68</v>
          </cell>
          <cell r="E1649" t="str">
            <v>May Road</v>
          </cell>
          <cell r="F1649" t="str">
            <v>Gillingham</v>
          </cell>
          <cell r="G1649" t="str">
            <v>Kent</v>
          </cell>
          <cell r="H1649" t="str">
            <v>ME7 5UU</v>
          </cell>
          <cell r="I1649">
            <v>23284.804755039306</v>
          </cell>
          <cell r="J1649">
            <v>21873.604466855104</v>
          </cell>
          <cell r="K1649">
            <v>0.01</v>
          </cell>
          <cell r="L1649">
            <v>21654.868422186551</v>
          </cell>
          <cell r="M1649">
            <v>51636172.001506262</v>
          </cell>
        </row>
        <row r="1650">
          <cell r="A1650" t="str">
            <v>JE2862</v>
          </cell>
          <cell r="B1650">
            <v>36511</v>
          </cell>
          <cell r="C1650">
            <v>36525</v>
          </cell>
          <cell r="D1650" t="str">
            <v>Linden Lea</v>
          </cell>
          <cell r="E1650" t="str">
            <v>Park Lane</v>
          </cell>
          <cell r="F1650" t="str">
            <v>Crowborough</v>
          </cell>
          <cell r="G1650" t="str">
            <v>East Sussex</v>
          </cell>
          <cell r="H1650" t="str">
            <v>TN6 2QL</v>
          </cell>
          <cell r="I1650">
            <v>26130.300834445541</v>
          </cell>
          <cell r="J1650">
            <v>24546.646238418536</v>
          </cell>
          <cell r="K1650">
            <v>0.01</v>
          </cell>
          <cell r="L1650">
            <v>24301.179776034351</v>
          </cell>
          <cell r="M1650">
            <v>51660473.181282297</v>
          </cell>
        </row>
        <row r="1651">
          <cell r="A1651" t="str">
            <v>JE2873</v>
          </cell>
          <cell r="B1651">
            <v>36511</v>
          </cell>
          <cell r="C1651">
            <v>36525</v>
          </cell>
          <cell r="D1651">
            <v>20</v>
          </cell>
          <cell r="E1651" t="str">
            <v>Crofton Rise</v>
          </cell>
          <cell r="F1651" t="str">
            <v>Leeds</v>
          </cell>
          <cell r="G1651" t="str">
            <v>West Yorkshire</v>
          </cell>
          <cell r="H1651" t="str">
            <v>LS17 8LE</v>
          </cell>
          <cell r="I1651">
            <v>32015.423470092384</v>
          </cell>
          <cell r="J1651">
            <v>30075.094774935267</v>
          </cell>
          <cell r="K1651">
            <v>0.01</v>
          </cell>
          <cell r="L1651">
            <v>29774.343827185916</v>
          </cell>
          <cell r="M1651">
            <v>51690247.525109485</v>
          </cell>
        </row>
        <row r="1652">
          <cell r="A1652" t="str">
            <v>JE2766</v>
          </cell>
          <cell r="B1652">
            <v>36511</v>
          </cell>
          <cell r="C1652">
            <v>36525</v>
          </cell>
          <cell r="D1652">
            <v>17</v>
          </cell>
          <cell r="E1652" t="str">
            <v>Vinery Close</v>
          </cell>
          <cell r="F1652" t="str">
            <v>Clayton West</v>
          </cell>
          <cell r="G1652" t="str">
            <v>Huddersfield</v>
          </cell>
          <cell r="H1652" t="str">
            <v>HD8 9XH</v>
          </cell>
          <cell r="I1652">
            <v>41171.376336150126</v>
          </cell>
          <cell r="J1652">
            <v>38676.141406686482</v>
          </cell>
          <cell r="K1652">
            <v>0.01</v>
          </cell>
          <cell r="L1652">
            <v>38289.379992619615</v>
          </cell>
          <cell r="M1652">
            <v>51728536.905102104</v>
          </cell>
        </row>
        <row r="1653">
          <cell r="A1653" t="str">
            <v>JE2991</v>
          </cell>
          <cell r="B1653">
            <v>36511</v>
          </cell>
          <cell r="C1653">
            <v>36525</v>
          </cell>
          <cell r="D1653" t="str">
            <v>16 Court Meadow</v>
          </cell>
          <cell r="E1653" t="str">
            <v>Rotherfield</v>
          </cell>
          <cell r="F1653" t="str">
            <v>Crowborough</v>
          </cell>
          <cell r="G1653" t="str">
            <v>East Sussex</v>
          </cell>
          <cell r="H1653" t="str">
            <v>TN6 3LQ</v>
          </cell>
          <cell r="I1653">
            <v>46901.232365684642</v>
          </cell>
          <cell r="J1653">
            <v>44058.733434431022</v>
          </cell>
          <cell r="K1653">
            <v>0.01</v>
          </cell>
          <cell r="L1653">
            <v>43618.146100086713</v>
          </cell>
          <cell r="M1653">
            <v>51772155.051202193</v>
          </cell>
        </row>
        <row r="1654">
          <cell r="A1654" t="str">
            <v>JE2777</v>
          </cell>
          <cell r="B1654">
            <v>36511</v>
          </cell>
          <cell r="C1654">
            <v>36525</v>
          </cell>
          <cell r="D1654">
            <v>16</v>
          </cell>
          <cell r="E1654" t="str">
            <v>Luckmore Drive</v>
          </cell>
          <cell r="F1654" t="str">
            <v>Reading</v>
          </cell>
          <cell r="G1654" t="str">
            <v>Berkshire</v>
          </cell>
          <cell r="H1654" t="str">
            <v>RG6 7RP</v>
          </cell>
          <cell r="I1654">
            <v>83675.864442844642</v>
          </cell>
          <cell r="J1654">
            <v>78604.599931157078</v>
          </cell>
          <cell r="K1654">
            <v>0.01</v>
          </cell>
          <cell r="L1654">
            <v>77818.553931845512</v>
          </cell>
          <cell r="M1654">
            <v>51849973.60513404</v>
          </cell>
        </row>
        <row r="1655">
          <cell r="A1655" t="str">
            <v>JE3043</v>
          </cell>
          <cell r="B1655">
            <v>36514</v>
          </cell>
          <cell r="C1655">
            <v>36525</v>
          </cell>
          <cell r="D1655" t="str">
            <v>Meadow View</v>
          </cell>
          <cell r="E1655" t="str">
            <v>4 Holdingham</v>
          </cell>
          <cell r="F1655" t="str">
            <v>Sleaford</v>
          </cell>
          <cell r="G1655" t="str">
            <v>Lincolnshire</v>
          </cell>
          <cell r="H1655" t="str">
            <v>NG34 8NR</v>
          </cell>
          <cell r="I1655">
            <v>4856.838612946176</v>
          </cell>
          <cell r="J1655">
            <v>4562.4847576161046</v>
          </cell>
          <cell r="K1655">
            <v>0.01</v>
          </cell>
          <cell r="L1655">
            <v>4516.8599100399433</v>
          </cell>
          <cell r="M1655">
            <v>51854490.465044081</v>
          </cell>
        </row>
        <row r="1656">
          <cell r="A1656" t="str">
            <v>JE2924</v>
          </cell>
          <cell r="B1656">
            <v>36514</v>
          </cell>
          <cell r="C1656">
            <v>36525</v>
          </cell>
          <cell r="D1656">
            <v>47</v>
          </cell>
          <cell r="E1656" t="str">
            <v>Seely Avenue</v>
          </cell>
          <cell r="F1656" t="str">
            <v>Nottingham</v>
          </cell>
          <cell r="G1656" t="str">
            <v>Notts</v>
          </cell>
          <cell r="H1656" t="str">
            <v>NG14 6NG</v>
          </cell>
          <cell r="I1656">
            <v>13414.095403435109</v>
          </cell>
          <cell r="J1656">
            <v>12601.119924439041</v>
          </cell>
          <cell r="K1656">
            <v>0.01</v>
          </cell>
          <cell r="L1656">
            <v>12475.10872519465</v>
          </cell>
          <cell r="M1656">
            <v>51866965.573769279</v>
          </cell>
        </row>
        <row r="1657">
          <cell r="A1657" t="str">
            <v>JE2976</v>
          </cell>
          <cell r="B1657">
            <v>36514</v>
          </cell>
          <cell r="C1657">
            <v>36525</v>
          </cell>
          <cell r="D1657" t="str">
            <v>55 Morgan Crescent</v>
          </cell>
          <cell r="E1657" t="str">
            <v>Theydon Bois</v>
          </cell>
          <cell r="F1657" t="str">
            <v>Epping</v>
          </cell>
          <cell r="G1657" t="str">
            <v>Essex</v>
          </cell>
          <cell r="H1657" t="str">
            <v>CM16 7DU</v>
          </cell>
          <cell r="I1657">
            <v>24067.060474365917</v>
          </cell>
          <cell r="J1657">
            <v>22608.450748646766</v>
          </cell>
          <cell r="K1657">
            <v>0.01</v>
          </cell>
          <cell r="L1657">
            <v>22382.3662411603</v>
          </cell>
          <cell r="M1657">
            <v>51889347.940010436</v>
          </cell>
        </row>
        <row r="1658">
          <cell r="A1658" t="str">
            <v>JE2869</v>
          </cell>
          <cell r="B1658">
            <v>36514</v>
          </cell>
          <cell r="C1658">
            <v>36525</v>
          </cell>
          <cell r="D1658">
            <v>6</v>
          </cell>
          <cell r="E1658" t="str">
            <v>Queen Street</v>
          </cell>
          <cell r="F1658" t="str">
            <v>Doncaster</v>
          </cell>
          <cell r="G1658" t="str">
            <v>South Yorkshire</v>
          </cell>
          <cell r="H1658" t="str">
            <v>DN8 5AA</v>
          </cell>
          <cell r="I1658">
            <v>28469.014181036779</v>
          </cell>
          <cell r="J1658">
            <v>26743.619382186062</v>
          </cell>
          <cell r="K1658">
            <v>0.01</v>
          </cell>
          <cell r="L1658">
            <v>26476.183188364201</v>
          </cell>
          <cell r="M1658">
            <v>51915824.1231988</v>
          </cell>
        </row>
        <row r="1659">
          <cell r="A1659" t="str">
            <v>JE2817</v>
          </cell>
          <cell r="B1659">
            <v>36515</v>
          </cell>
          <cell r="C1659">
            <v>36525</v>
          </cell>
          <cell r="D1659" t="str">
            <v>Addie Well</v>
          </cell>
          <cell r="E1659" t="str">
            <v>Highgate Lane Sutton On Sea</v>
          </cell>
          <cell r="F1659" t="str">
            <v>Mablethorpe</v>
          </cell>
          <cell r="G1659" t="str">
            <v>Lincolnshire</v>
          </cell>
          <cell r="H1659" t="str">
            <v>LN12 2LJ</v>
          </cell>
          <cell r="I1659">
            <v>24352.937333790069</v>
          </cell>
          <cell r="J1659">
            <v>22877.001737802791</v>
          </cell>
          <cell r="K1659">
            <v>0.01</v>
          </cell>
          <cell r="L1659">
            <v>22648.231720424763</v>
          </cell>
          <cell r="M1659">
            <v>51938472.354919225</v>
          </cell>
        </row>
        <row r="1660">
          <cell r="A1660" t="str">
            <v>JE2958</v>
          </cell>
          <cell r="B1660">
            <v>36515</v>
          </cell>
          <cell r="C1660">
            <v>36525</v>
          </cell>
          <cell r="D1660">
            <v>29</v>
          </cell>
          <cell r="E1660" t="str">
            <v>Ffordd Offa</v>
          </cell>
          <cell r="F1660" t="str">
            <v>Cefn Mawr</v>
          </cell>
          <cell r="G1660" t="str">
            <v>Wrexham</v>
          </cell>
          <cell r="H1660" t="str">
            <v>LL14 3RD</v>
          </cell>
          <cell r="I1660">
            <v>27739.068296026027</v>
          </cell>
          <cell r="J1660">
            <v>26057.912641721417</v>
          </cell>
          <cell r="K1660">
            <v>0.01</v>
          </cell>
          <cell r="L1660">
            <v>25797.333515304203</v>
          </cell>
          <cell r="M1660">
            <v>51964269.688434526</v>
          </cell>
        </row>
        <row r="1661">
          <cell r="A1661" t="str">
            <v>JE2910</v>
          </cell>
          <cell r="B1661">
            <v>36515</v>
          </cell>
          <cell r="C1661">
            <v>36525</v>
          </cell>
          <cell r="D1661">
            <v>1</v>
          </cell>
          <cell r="E1661" t="str">
            <v>Langham Drive</v>
          </cell>
          <cell r="F1661" t="str">
            <v>Taunton</v>
          </cell>
          <cell r="G1661" t="str">
            <v>Somerset</v>
          </cell>
          <cell r="H1661" t="str">
            <v>TA1 4LJ</v>
          </cell>
          <cell r="I1661">
            <v>31495.742496987081</v>
          </cell>
          <cell r="J1661">
            <v>29586.9096183818</v>
          </cell>
          <cell r="K1661">
            <v>0.01</v>
          </cell>
          <cell r="L1661">
            <v>29291.040522197982</v>
          </cell>
          <cell r="M1661">
            <v>51993560.728956722</v>
          </cell>
        </row>
        <row r="1662">
          <cell r="A1662" t="str">
            <v>JE2749</v>
          </cell>
          <cell r="B1662">
            <v>36515</v>
          </cell>
          <cell r="C1662">
            <v>36525</v>
          </cell>
          <cell r="D1662">
            <v>28</v>
          </cell>
          <cell r="E1662" t="str">
            <v>Bourne Avenue</v>
          </cell>
          <cell r="F1662" t="str">
            <v>South Ruislip</v>
          </cell>
          <cell r="G1662" t="str">
            <v>Middlesex</v>
          </cell>
          <cell r="H1662" t="str">
            <v>HA4 6TZ</v>
          </cell>
          <cell r="I1662">
            <v>74368.206975891284</v>
          </cell>
          <cell r="J1662">
            <v>69861.042916746359</v>
          </cell>
          <cell r="K1662">
            <v>0.01</v>
          </cell>
          <cell r="L1662">
            <v>69162.432487578888</v>
          </cell>
          <cell r="M1662">
            <v>52062723.161444299</v>
          </cell>
        </row>
        <row r="1663">
          <cell r="A1663" t="str">
            <v>JE2906</v>
          </cell>
          <cell r="B1663">
            <v>36516</v>
          </cell>
          <cell r="C1663">
            <v>36525</v>
          </cell>
          <cell r="D1663">
            <v>191</v>
          </cell>
          <cell r="E1663" t="str">
            <v>Westhorpe Road</v>
          </cell>
          <cell r="F1663" t="str">
            <v>Gosberton Spalding</v>
          </cell>
          <cell r="G1663" t="str">
            <v>Lincolnshire</v>
          </cell>
          <cell r="H1663" t="str">
            <v>PE11 4EN</v>
          </cell>
          <cell r="I1663">
            <v>11534.544776974368</v>
          </cell>
          <cell r="J1663">
            <v>10835.481457157739</v>
          </cell>
          <cell r="K1663">
            <v>0.01</v>
          </cell>
          <cell r="L1663">
            <v>10727.126642586161</v>
          </cell>
          <cell r="M1663">
            <v>52073450.288086884</v>
          </cell>
        </row>
        <row r="1664">
          <cell r="A1664" t="str">
            <v>JE2476</v>
          </cell>
          <cell r="B1664">
            <v>36516</v>
          </cell>
          <cell r="C1664">
            <v>36525</v>
          </cell>
          <cell r="D1664" t="str">
            <v>9 Pear Tree Drive</v>
          </cell>
          <cell r="E1664" t="str">
            <v>Madeley</v>
          </cell>
          <cell r="F1664" t="str">
            <v>Crewe</v>
          </cell>
          <cell r="G1664" t="str">
            <v>Cheshire</v>
          </cell>
          <cell r="H1664" t="str">
            <v>CW3 9EN</v>
          </cell>
          <cell r="I1664">
            <v>12229.875280414788</v>
          </cell>
          <cell r="J1664">
            <v>11488.670717965406</v>
          </cell>
          <cell r="K1664">
            <v>0.01</v>
          </cell>
          <cell r="L1664">
            <v>11373.784010785752</v>
          </cell>
          <cell r="M1664">
            <v>52084824.072097667</v>
          </cell>
        </row>
        <row r="1665">
          <cell r="A1665" t="str">
            <v>JE3004</v>
          </cell>
          <cell r="B1665">
            <v>36516</v>
          </cell>
          <cell r="C1665">
            <v>36525</v>
          </cell>
          <cell r="D1665">
            <v>57</v>
          </cell>
          <cell r="E1665" t="str">
            <v>St. Johns Road</v>
          </cell>
          <cell r="F1665" t="str">
            <v>Warminster</v>
          </cell>
          <cell r="G1665" t="str">
            <v>Wiltshire</v>
          </cell>
          <cell r="H1665" t="str">
            <v>BA12 9LZ</v>
          </cell>
          <cell r="I1665">
            <v>20982.895920431907</v>
          </cell>
          <cell r="J1665">
            <v>19711.205258587546</v>
          </cell>
          <cell r="K1665">
            <v>0.01</v>
          </cell>
          <cell r="L1665">
            <v>19514.093206001671</v>
          </cell>
          <cell r="M1665">
            <v>52104338.16530367</v>
          </cell>
        </row>
        <row r="1666">
          <cell r="A1666" t="str">
            <v>JE2956</v>
          </cell>
          <cell r="B1666">
            <v>36516</v>
          </cell>
          <cell r="C1666">
            <v>36525</v>
          </cell>
          <cell r="D1666">
            <v>32</v>
          </cell>
          <cell r="E1666" t="str">
            <v>Stag Lane</v>
          </cell>
          <cell r="F1666" t="str">
            <v>Edgware</v>
          </cell>
          <cell r="G1666" t="str">
            <v>Middlesex</v>
          </cell>
          <cell r="H1666" t="str">
            <v>HA8 5JY</v>
          </cell>
          <cell r="I1666">
            <v>30271.218151743418</v>
          </cell>
          <cell r="J1666">
            <v>28436.598869819572</v>
          </cell>
          <cell r="K1666">
            <v>0.01</v>
          </cell>
          <cell r="L1666">
            <v>28152.232881121377</v>
          </cell>
          <cell r="M1666">
            <v>52132490.398184791</v>
          </cell>
        </row>
        <row r="1667">
          <cell r="A1667" t="str">
            <v>JE3051</v>
          </cell>
          <cell r="B1667">
            <v>36516</v>
          </cell>
          <cell r="C1667">
            <v>36525</v>
          </cell>
          <cell r="D1667">
            <v>5</v>
          </cell>
          <cell r="E1667" t="str">
            <v>Sherborne Road</v>
          </cell>
          <cell r="F1667" t="str">
            <v>Wallasey</v>
          </cell>
          <cell r="G1667" t="str">
            <v>Merseyside</v>
          </cell>
          <cell r="H1667" t="str">
            <v>CH44 2EY</v>
          </cell>
          <cell r="I1667">
            <v>32411.132231773485</v>
          </cell>
          <cell r="J1667">
            <v>30446.821187423575</v>
          </cell>
          <cell r="K1667">
            <v>0.01</v>
          </cell>
          <cell r="L1667">
            <v>30142.35297554934</v>
          </cell>
          <cell r="M1667">
            <v>52162632.751160339</v>
          </cell>
        </row>
        <row r="1668">
          <cell r="A1668" t="str">
            <v>JE2807</v>
          </cell>
          <cell r="B1668">
            <v>36516</v>
          </cell>
          <cell r="C1668">
            <v>36525</v>
          </cell>
          <cell r="D1668">
            <v>1</v>
          </cell>
          <cell r="E1668" t="str">
            <v>Daylesford Close</v>
          </cell>
          <cell r="F1668" t="str">
            <v>Parkstone</v>
          </cell>
          <cell r="G1668" t="str">
            <v>Dorset</v>
          </cell>
          <cell r="H1668" t="str">
            <v>BH14 8DY</v>
          </cell>
          <cell r="I1668">
            <v>146329.61873679026</v>
          </cell>
          <cell r="J1668">
            <v>137461.15699516659</v>
          </cell>
          <cell r="K1668">
            <v>0.01</v>
          </cell>
          <cell r="L1668">
            <v>136086.54542521492</v>
          </cell>
          <cell r="M1668">
            <v>52298719.296585552</v>
          </cell>
        </row>
        <row r="1669">
          <cell r="A1669" t="str">
            <v>JE3065</v>
          </cell>
          <cell r="B1669">
            <v>36517</v>
          </cell>
          <cell r="C1669">
            <v>36525</v>
          </cell>
          <cell r="D1669">
            <v>2</v>
          </cell>
          <cell r="E1669" t="str">
            <v>Pennine Close</v>
          </cell>
          <cell r="F1669" t="str">
            <v>Melksham</v>
          </cell>
          <cell r="G1669" t="str">
            <v>Wiltshire</v>
          </cell>
          <cell r="H1669" t="str">
            <v>SN12 7RX</v>
          </cell>
          <cell r="I1669">
            <v>16747.945100748559</v>
          </cell>
          <cell r="J1669">
            <v>15732.918124945614</v>
          </cell>
          <cell r="K1669">
            <v>0.01</v>
          </cell>
          <cell r="L1669">
            <v>15575.588943696157</v>
          </cell>
          <cell r="M1669">
            <v>52314294.88552925</v>
          </cell>
        </row>
        <row r="1670">
          <cell r="A1670" t="str">
            <v>JE2770</v>
          </cell>
          <cell r="B1670">
            <v>36517</v>
          </cell>
          <cell r="C1670">
            <v>36525</v>
          </cell>
          <cell r="D1670" t="str">
            <v>60 Salters Road</v>
          </cell>
          <cell r="E1670" t="str">
            <v>Gosforth</v>
          </cell>
          <cell r="F1670" t="str">
            <v>Newcastle Upon Tyne</v>
          </cell>
          <cell r="G1670" t="str">
            <v>Tyne and Wear</v>
          </cell>
          <cell r="H1670" t="str">
            <v>NE3 1DX</v>
          </cell>
          <cell r="I1670">
            <v>20997.10895813358</v>
          </cell>
          <cell r="J1670">
            <v>19724.556900064879</v>
          </cell>
          <cell r="K1670">
            <v>0.01</v>
          </cell>
          <cell r="L1670">
            <v>19527.311331064229</v>
          </cell>
          <cell r="M1670">
            <v>52333822.196860313</v>
          </cell>
        </row>
        <row r="1671">
          <cell r="A1671" t="str">
            <v>JE3017</v>
          </cell>
          <cell r="B1671">
            <v>36517</v>
          </cell>
          <cell r="C1671">
            <v>36525</v>
          </cell>
          <cell r="D1671">
            <v>4</v>
          </cell>
          <cell r="E1671" t="str">
            <v>Burwell Drive</v>
          </cell>
          <cell r="F1671" t="str">
            <v>Witney</v>
          </cell>
          <cell r="G1671" t="str">
            <v>Oxfordshire</v>
          </cell>
          <cell r="H1671" t="str">
            <v>OX28 5LY</v>
          </cell>
          <cell r="I1671">
            <v>23157.089149843046</v>
          </cell>
          <cell r="J1671">
            <v>21753.629201367708</v>
          </cell>
          <cell r="K1671">
            <v>0.01</v>
          </cell>
          <cell r="L1671">
            <v>21536.092909354033</v>
          </cell>
          <cell r="M1671">
            <v>52355358.289769664</v>
          </cell>
        </row>
        <row r="1672">
          <cell r="A1672" t="str">
            <v>JE2953</v>
          </cell>
          <cell r="B1672">
            <v>36517</v>
          </cell>
          <cell r="C1672">
            <v>36525</v>
          </cell>
          <cell r="D1672">
            <v>1</v>
          </cell>
          <cell r="E1672" t="str">
            <v>Langdale</v>
          </cell>
          <cell r="F1672" t="str">
            <v>Bedford</v>
          </cell>
          <cell r="G1672" t="str">
            <v>Bedfordshire</v>
          </cell>
          <cell r="H1672" t="str">
            <v>MK41 9EG</v>
          </cell>
          <cell r="I1672">
            <v>25703.083231853168</v>
          </cell>
          <cell r="J1672">
            <v>24145.320611740855</v>
          </cell>
          <cell r="K1672">
            <v>0.01</v>
          </cell>
          <cell r="L1672">
            <v>23903.867405623445</v>
          </cell>
          <cell r="M1672">
            <v>52379262.157175288</v>
          </cell>
        </row>
        <row r="1673">
          <cell r="A1673" t="str">
            <v>JE2843</v>
          </cell>
          <cell r="B1673">
            <v>36517</v>
          </cell>
          <cell r="C1673">
            <v>36525</v>
          </cell>
          <cell r="D1673">
            <v>23</v>
          </cell>
          <cell r="E1673" t="str">
            <v>Hargon Lane</v>
          </cell>
          <cell r="F1673" t="str">
            <v>Winthorpe Newark</v>
          </cell>
          <cell r="G1673" t="str">
            <v>Nottinghamshire</v>
          </cell>
          <cell r="H1673" t="str">
            <v>NG24 2NP</v>
          </cell>
          <cell r="I1673">
            <v>29189.627257742017</v>
          </cell>
          <cell r="J1673">
            <v>27420.558939090984</v>
          </cell>
          <cell r="K1673">
            <v>0.01</v>
          </cell>
          <cell r="L1673">
            <v>27146.353349700075</v>
          </cell>
          <cell r="M1673">
            <v>52406408.510524988</v>
          </cell>
        </row>
        <row r="1674">
          <cell r="A1674" t="str">
            <v>JE2686</v>
          </cell>
          <cell r="B1674">
            <v>36517</v>
          </cell>
          <cell r="C1674">
            <v>36525</v>
          </cell>
          <cell r="D1674">
            <v>74</v>
          </cell>
          <cell r="E1674" t="str">
            <v>Uvedale Road</v>
          </cell>
          <cell r="F1674" t="str">
            <v>Enfield</v>
          </cell>
          <cell r="G1674" t="str">
            <v>Middlesex</v>
          </cell>
          <cell r="H1674" t="str">
            <v>EN2 6HD</v>
          </cell>
          <cell r="I1674">
            <v>43316.813644885995</v>
          </cell>
          <cell r="J1674">
            <v>40691.552211862596</v>
          </cell>
          <cell r="K1674">
            <v>0.01</v>
          </cell>
          <cell r="L1674">
            <v>40284.636689743973</v>
          </cell>
          <cell r="M1674">
            <v>52446693.147214733</v>
          </cell>
        </row>
        <row r="1675">
          <cell r="A1675" t="str">
            <v>JE2951</v>
          </cell>
          <cell r="B1675">
            <v>36517</v>
          </cell>
          <cell r="C1675">
            <v>36525</v>
          </cell>
          <cell r="D1675" t="str">
            <v>5 St. Peters Way</v>
          </cell>
          <cell r="E1675" t="str">
            <v>Mickle Trafford</v>
          </cell>
          <cell r="F1675" t="str">
            <v>Chester</v>
          </cell>
          <cell r="G1675" t="str">
            <v>Cheshire</v>
          </cell>
          <cell r="H1675" t="str">
            <v>CH2 4EJ</v>
          </cell>
          <cell r="I1675">
            <v>62089.377000922541</v>
          </cell>
          <cell r="J1675">
            <v>58326.384455412081</v>
          </cell>
          <cell r="K1675">
            <v>0.01</v>
          </cell>
          <cell r="L1675">
            <v>57743.120610857957</v>
          </cell>
          <cell r="M1675">
            <v>52504436.267825589</v>
          </cell>
        </row>
        <row r="1676">
          <cell r="A1676" t="str">
            <v>JE2989</v>
          </cell>
          <cell r="B1676">
            <v>36517</v>
          </cell>
          <cell r="C1676">
            <v>36525</v>
          </cell>
          <cell r="D1676">
            <v>74</v>
          </cell>
          <cell r="E1676" t="str">
            <v>College Road, College Town</v>
          </cell>
          <cell r="F1676" t="str">
            <v>Sandhurst</v>
          </cell>
          <cell r="G1676" t="str">
            <v>Berkshire</v>
          </cell>
          <cell r="H1676" t="str">
            <v>GU47 0QZ</v>
          </cell>
          <cell r="I1676">
            <v>65600.720895548307</v>
          </cell>
          <cell r="J1676">
            <v>61624.919629151431</v>
          </cell>
          <cell r="K1676">
            <v>0.01</v>
          </cell>
          <cell r="L1676">
            <v>61008.670432859915</v>
          </cell>
          <cell r="M1676">
            <v>52565444.938258447</v>
          </cell>
        </row>
        <row r="1677">
          <cell r="A1677" t="str">
            <v>JE2555</v>
          </cell>
          <cell r="B1677">
            <v>36517</v>
          </cell>
          <cell r="C1677">
            <v>36525</v>
          </cell>
          <cell r="D1677" t="str">
            <v xml:space="preserve">The Old School House </v>
          </cell>
          <cell r="E1677" t="str">
            <v>Church Hill, Akeley</v>
          </cell>
          <cell r="F1677" t="str">
            <v>Buckingham</v>
          </cell>
          <cell r="G1677" t="str">
            <v>Buckinghamshire</v>
          </cell>
          <cell r="H1677" t="str">
            <v>MK18 5HB</v>
          </cell>
          <cell r="I1677">
            <v>67648.456953827961</v>
          </cell>
          <cell r="J1677">
            <v>63548.55047177778</v>
          </cell>
          <cell r="K1677">
            <v>0.01</v>
          </cell>
          <cell r="L1677">
            <v>62913.064967060003</v>
          </cell>
          <cell r="M1677">
            <v>52628358.003225505</v>
          </cell>
        </row>
        <row r="1678">
          <cell r="A1678" t="str">
            <v>JE2928</v>
          </cell>
          <cell r="B1678">
            <v>36517</v>
          </cell>
          <cell r="C1678">
            <v>36525</v>
          </cell>
          <cell r="D1678" t="str">
            <v>The Foxes</v>
          </cell>
          <cell r="E1678" t="str">
            <v>Mary's Well</v>
          </cell>
          <cell r="F1678" t="str">
            <v>Illogan</v>
          </cell>
          <cell r="G1678" t="str">
            <v>Cornwall</v>
          </cell>
          <cell r="H1678" t="str">
            <v>TR16 4EJ</v>
          </cell>
          <cell r="I1678">
            <v>74025.605297268019</v>
          </cell>
          <cell r="J1678">
            <v>69539.204976221474</v>
          </cell>
          <cell r="K1678">
            <v>0.01</v>
          </cell>
          <cell r="L1678">
            <v>68843.812926459257</v>
          </cell>
          <cell r="M1678">
            <v>52697201.816151962</v>
          </cell>
        </row>
        <row r="1679">
          <cell r="A1679" t="str">
            <v>JE2865</v>
          </cell>
          <cell r="B1679">
            <v>36523</v>
          </cell>
          <cell r="C1679">
            <v>36525</v>
          </cell>
          <cell r="D1679">
            <v>21</v>
          </cell>
          <cell r="E1679" t="str">
            <v>Farmers Meadow</v>
          </cell>
          <cell r="F1679" t="str">
            <v>Penzance</v>
          </cell>
          <cell r="G1679" t="str">
            <v>Cornwall</v>
          </cell>
          <cell r="H1679" t="str">
            <v>TR18 5BP</v>
          </cell>
          <cell r="I1679">
            <v>32810.869980819196</v>
          </cell>
          <cell r="J1679">
            <v>30822.33240622409</v>
          </cell>
          <cell r="K1679">
            <v>0.01</v>
          </cell>
          <cell r="L1679">
            <v>30514.109082161849</v>
          </cell>
          <cell r="M1679">
            <v>52727715.925234124</v>
          </cell>
        </row>
        <row r="1680">
          <cell r="A1680" t="str">
            <v>JE3091</v>
          </cell>
          <cell r="B1680">
            <v>36523</v>
          </cell>
          <cell r="C1680">
            <v>36525</v>
          </cell>
          <cell r="D1680">
            <v>113</v>
          </cell>
          <cell r="E1680" t="str">
            <v>Totnes Road</v>
          </cell>
          <cell r="F1680" t="str">
            <v>Paignton</v>
          </cell>
          <cell r="G1680" t="str">
            <v>Devon</v>
          </cell>
          <cell r="H1680" t="str">
            <v>TQ3 3RZ</v>
          </cell>
          <cell r="I1680">
            <v>36029.488412620143</v>
          </cell>
          <cell r="J1680">
            <v>33845.883054279526</v>
          </cell>
          <cell r="K1680">
            <v>0.01</v>
          </cell>
          <cell r="L1680">
            <v>33507.424223736729</v>
          </cell>
          <cell r="M1680">
            <v>52761223.34945786</v>
          </cell>
        </row>
        <row r="1681">
          <cell r="A1681" t="str">
            <v>JE2783</v>
          </cell>
          <cell r="B1681">
            <v>36523</v>
          </cell>
          <cell r="C1681">
            <v>36525</v>
          </cell>
          <cell r="D1681">
            <v>147</v>
          </cell>
          <cell r="E1681" t="str">
            <v>Briery Way</v>
          </cell>
          <cell r="F1681" t="str">
            <v>Hemel Hempstead</v>
          </cell>
          <cell r="G1681" t="str">
            <v>Hertfordshire</v>
          </cell>
          <cell r="H1681" t="str">
            <v>HP2 7AN</v>
          </cell>
          <cell r="I1681">
            <v>42678.679425001588</v>
          </cell>
          <cell r="J1681">
            <v>40092.092793183307</v>
          </cell>
          <cell r="K1681">
            <v>0.01</v>
          </cell>
          <cell r="L1681">
            <v>39691.171865251476</v>
          </cell>
          <cell r="M1681">
            <v>52800914.521323115</v>
          </cell>
        </row>
        <row r="1682">
          <cell r="A1682" t="str">
            <v>JE3129</v>
          </cell>
          <cell r="B1682">
            <v>36524</v>
          </cell>
          <cell r="C1682">
            <v>36525</v>
          </cell>
          <cell r="D1682">
            <v>17</v>
          </cell>
          <cell r="E1682" t="str">
            <v>Fernhurst Gardens</v>
          </cell>
          <cell r="F1682" t="str">
            <v>Edgware</v>
          </cell>
          <cell r="G1682" t="str">
            <v>Middlesex</v>
          </cell>
          <cell r="H1682" t="str">
            <v>HA8 7PQ</v>
          </cell>
          <cell r="I1682">
            <v>10516.772169972679</v>
          </cell>
          <cell r="J1682">
            <v>9879.3920384591838</v>
          </cell>
          <cell r="K1682">
            <v>0.01</v>
          </cell>
          <cell r="L1682">
            <v>9780.5981180745912</v>
          </cell>
          <cell r="M1682">
            <v>52810695.119441189</v>
          </cell>
        </row>
        <row r="1683">
          <cell r="A1683" t="str">
            <v>JE3031</v>
          </cell>
          <cell r="B1683">
            <v>36524</v>
          </cell>
          <cell r="C1683">
            <v>36525</v>
          </cell>
          <cell r="D1683" t="str">
            <v>23 Burlow Road</v>
          </cell>
          <cell r="E1683" t="str">
            <v>Harpur Hill</v>
          </cell>
          <cell r="F1683" t="str">
            <v>Buxton</v>
          </cell>
          <cell r="G1683" t="str">
            <v>Derbyshire</v>
          </cell>
          <cell r="H1683" t="str">
            <v>SK17 9HZ</v>
          </cell>
          <cell r="I1683">
            <v>11390.538990214152</v>
          </cell>
          <cell r="J1683">
            <v>10700.203293837536</v>
          </cell>
          <cell r="K1683">
            <v>0.01</v>
          </cell>
          <cell r="L1683">
            <v>10593.201260899161</v>
          </cell>
          <cell r="M1683">
            <v>52821288.320702091</v>
          </cell>
        </row>
        <row r="1684">
          <cell r="A1684" t="str">
            <v>JE2486</v>
          </cell>
          <cell r="B1684">
            <v>36524</v>
          </cell>
          <cell r="C1684">
            <v>36525</v>
          </cell>
          <cell r="D1684">
            <v>101</v>
          </cell>
          <cell r="E1684" t="str">
            <v>Gwynedd, Poplar Grove</v>
          </cell>
          <cell r="F1684" t="str">
            <v>Great Horton</v>
          </cell>
          <cell r="G1684" t="str">
            <v>Bradford</v>
          </cell>
          <cell r="H1684" t="str">
            <v>BD7 4JX</v>
          </cell>
          <cell r="I1684">
            <v>20660.746467417892</v>
          </cell>
          <cell r="J1684">
            <v>19408.58001484711</v>
          </cell>
          <cell r="K1684">
            <v>0.01</v>
          </cell>
          <cell r="L1684">
            <v>19214.49421469864</v>
          </cell>
          <cell r="M1684">
            <v>52840502.81491679</v>
          </cell>
        </row>
        <row r="1685">
          <cell r="A1685" t="str">
            <v>JE2840</v>
          </cell>
          <cell r="B1685">
            <v>36525</v>
          </cell>
          <cell r="C1685">
            <v>36525</v>
          </cell>
          <cell r="D1685">
            <v>10</v>
          </cell>
          <cell r="E1685" t="str">
            <v>Yew Close</v>
          </cell>
          <cell r="F1685" t="str">
            <v>Honiton</v>
          </cell>
          <cell r="G1685" t="str">
            <v>Devon</v>
          </cell>
          <cell r="H1685" t="str">
            <v>EX14 2XR</v>
          </cell>
          <cell r="I1685">
            <v>37878.693152960688</v>
          </cell>
          <cell r="J1685">
            <v>35583.014780053978</v>
          </cell>
          <cell r="K1685">
            <v>0.01</v>
          </cell>
          <cell r="L1685">
            <v>35227.18463225344</v>
          </cell>
          <cell r="M1685">
            <v>52875729.999549046</v>
          </cell>
        </row>
        <row r="1686">
          <cell r="A1686" t="str">
            <v>JE2992</v>
          </cell>
          <cell r="B1686">
            <v>36531</v>
          </cell>
          <cell r="C1686">
            <v>36556</v>
          </cell>
          <cell r="D1686" t="str">
            <v>24 Marsh Crescent</v>
          </cell>
          <cell r="E1686" t="str">
            <v>High Halstow</v>
          </cell>
          <cell r="F1686" t="str">
            <v>Rochester</v>
          </cell>
          <cell r="G1686" t="str">
            <v>Kent</v>
          </cell>
          <cell r="H1686" t="str">
            <v>ME3 8TJ</v>
          </cell>
          <cell r="I1686">
            <v>33092.486139987406</v>
          </cell>
          <cell r="J1686">
            <v>31086.880919382103</v>
          </cell>
          <cell r="K1686">
            <v>0.01</v>
          </cell>
          <cell r="L1686">
            <v>30776.012110188283</v>
          </cell>
          <cell r="M1686">
            <v>52906506.011659235</v>
          </cell>
        </row>
        <row r="1687">
          <cell r="A1687" t="str">
            <v>JE3049</v>
          </cell>
          <cell r="B1687">
            <v>36532</v>
          </cell>
          <cell r="C1687">
            <v>36556</v>
          </cell>
          <cell r="D1687">
            <v>62</v>
          </cell>
          <cell r="E1687" t="str">
            <v>Cowper Road</v>
          </cell>
          <cell r="F1687" t="str">
            <v>Cambridge</v>
          </cell>
          <cell r="G1687" t="str">
            <v>Cambridgeshire</v>
          </cell>
          <cell r="H1687" t="str">
            <v>CB1 3SN</v>
          </cell>
          <cell r="I1687">
            <v>20187.492729416554</v>
          </cell>
          <cell r="J1687">
            <v>18964.008321573125</v>
          </cell>
          <cell r="K1687">
            <v>0.01</v>
          </cell>
          <cell r="L1687">
            <v>18774.368238357394</v>
          </cell>
          <cell r="M1687">
            <v>52925280.379897594</v>
          </cell>
        </row>
        <row r="1688">
          <cell r="A1688" t="str">
            <v>JE2943</v>
          </cell>
          <cell r="B1688">
            <v>36535</v>
          </cell>
          <cell r="C1688">
            <v>36556</v>
          </cell>
          <cell r="D1688">
            <v>23</v>
          </cell>
          <cell r="E1688" t="str">
            <v>Derby Road, Duffield</v>
          </cell>
          <cell r="F1688" t="str">
            <v>Belper</v>
          </cell>
          <cell r="G1688" t="str">
            <v>Derbyshire</v>
          </cell>
          <cell r="H1688" t="str">
            <v>DE56 4FL</v>
          </cell>
          <cell r="I1688">
            <v>14524.450845854775</v>
          </cell>
          <cell r="J1688">
            <v>13644.181097621153</v>
          </cell>
          <cell r="K1688">
            <v>0.01</v>
          </cell>
          <cell r="L1688">
            <v>13507.739286644941</v>
          </cell>
          <cell r="M1688">
            <v>52938788.119184241</v>
          </cell>
        </row>
        <row r="1689">
          <cell r="A1689" t="str">
            <v>JE2990</v>
          </cell>
          <cell r="B1689">
            <v>36536</v>
          </cell>
          <cell r="C1689">
            <v>36556</v>
          </cell>
          <cell r="D1689">
            <v>28</v>
          </cell>
          <cell r="E1689" t="str">
            <v>Wheatley Gardens Two Dales</v>
          </cell>
          <cell r="F1689" t="str">
            <v>Matlock</v>
          </cell>
          <cell r="G1689" t="str">
            <v>Derbyshire</v>
          </cell>
          <cell r="H1689" t="str">
            <v>DE4 2FE</v>
          </cell>
          <cell r="I1689">
            <v>12811.926966913801</v>
          </cell>
          <cell r="J1689">
            <v>12035.446544676601</v>
          </cell>
          <cell r="K1689">
            <v>0.01</v>
          </cell>
          <cell r="L1689">
            <v>11915.092079229835</v>
          </cell>
          <cell r="M1689">
            <v>52950703.21126347</v>
          </cell>
        </row>
        <row r="1690">
          <cell r="A1690" t="str">
            <v>JE2961</v>
          </cell>
          <cell r="B1690">
            <v>36536</v>
          </cell>
          <cell r="C1690">
            <v>36556</v>
          </cell>
          <cell r="D1690">
            <v>10</v>
          </cell>
          <cell r="E1690" t="str">
            <v>Tavistock Road</v>
          </cell>
          <cell r="F1690" t="str">
            <v>Chelmsford</v>
          </cell>
          <cell r="G1690" t="str">
            <v>Essex</v>
          </cell>
          <cell r="H1690" t="str">
            <v>CM1 6JL</v>
          </cell>
          <cell r="I1690">
            <v>24295.284216897333</v>
          </cell>
          <cell r="J1690">
            <v>22822.842749206586</v>
          </cell>
          <cell r="K1690">
            <v>0.01</v>
          </cell>
          <cell r="L1690">
            <v>22594.614321714518</v>
          </cell>
          <cell r="M1690">
            <v>52973297.825585186</v>
          </cell>
        </row>
        <row r="1691">
          <cell r="A1691" t="str">
            <v>JE3015</v>
          </cell>
          <cell r="B1691">
            <v>36536</v>
          </cell>
          <cell r="C1691">
            <v>36556</v>
          </cell>
          <cell r="D1691">
            <v>37</v>
          </cell>
          <cell r="E1691" t="str">
            <v>Church Lane</v>
          </cell>
          <cell r="F1691" t="str">
            <v>Melksham</v>
          </cell>
          <cell r="G1691" t="str">
            <v>Wiltshire</v>
          </cell>
          <cell r="H1691" t="str">
            <v>SN12 7EQ</v>
          </cell>
          <cell r="I1691">
            <v>31908.755292510326</v>
          </cell>
          <cell r="J1691">
            <v>29974.891335388485</v>
          </cell>
          <cell r="K1691">
            <v>0.01</v>
          </cell>
          <cell r="L1691">
            <v>29675.142422034602</v>
          </cell>
          <cell r="M1691">
            <v>53002972.968007222</v>
          </cell>
        </row>
        <row r="1692">
          <cell r="A1692" t="str">
            <v>JE2734</v>
          </cell>
          <cell r="B1692">
            <v>36537</v>
          </cell>
          <cell r="C1692">
            <v>36556</v>
          </cell>
          <cell r="D1692">
            <v>18</v>
          </cell>
          <cell r="E1692" t="str">
            <v>Greenway</v>
          </cell>
          <cell r="F1692" t="str">
            <v>Newton Longville Milton Keynes</v>
          </cell>
          <cell r="G1692" t="str">
            <v>Buckinghamshire</v>
          </cell>
          <cell r="H1692" t="str">
            <v>MK17 0AP</v>
          </cell>
          <cell r="I1692">
            <v>25883.86698852199</v>
          </cell>
          <cell r="J1692">
            <v>24315.147777096412</v>
          </cell>
          <cell r="K1692">
            <v>0.01</v>
          </cell>
          <cell r="L1692">
            <v>24071.996299325448</v>
          </cell>
          <cell r="M1692">
            <v>53027044.964306548</v>
          </cell>
        </row>
        <row r="1693">
          <cell r="A1693" t="str">
            <v>JE2848</v>
          </cell>
          <cell r="B1693">
            <v>36537</v>
          </cell>
          <cell r="C1693">
            <v>36556</v>
          </cell>
          <cell r="D1693">
            <v>219</v>
          </cell>
          <cell r="E1693" t="str">
            <v>Coast Road</v>
          </cell>
          <cell r="F1693" t="str">
            <v>Pevensey Bay</v>
          </cell>
          <cell r="G1693" t="str">
            <v>East Sussex</v>
          </cell>
          <cell r="H1693" t="str">
            <v>BN24 6NX</v>
          </cell>
          <cell r="I1693">
            <v>35779.682802973643</v>
          </cell>
          <cell r="J1693">
            <v>33611.217178551</v>
          </cell>
          <cell r="K1693">
            <v>0.01</v>
          </cell>
          <cell r="L1693">
            <v>33275.105006765487</v>
          </cell>
          <cell r="M1693">
            <v>53060320.06931331</v>
          </cell>
        </row>
        <row r="1694">
          <cell r="A1694" t="str">
            <v>JE2948</v>
          </cell>
          <cell r="B1694">
            <v>36538</v>
          </cell>
          <cell r="C1694">
            <v>36556</v>
          </cell>
          <cell r="D1694">
            <v>68</v>
          </cell>
          <cell r="E1694" t="str">
            <v>The Glebe</v>
          </cell>
          <cell r="F1694" t="str">
            <v>Bury St. Edmunds</v>
          </cell>
          <cell r="G1694" t="str">
            <v>Suffolk</v>
          </cell>
          <cell r="H1694" t="str">
            <v>IP29 4PW</v>
          </cell>
          <cell r="I1694">
            <v>32289.23476491528</v>
          </cell>
          <cell r="J1694">
            <v>30332.311445829506</v>
          </cell>
          <cell r="K1694">
            <v>0.01</v>
          </cell>
          <cell r="L1694">
            <v>30028.988331371209</v>
          </cell>
          <cell r="M1694">
            <v>53090349.05764468</v>
          </cell>
        </row>
        <row r="1695">
          <cell r="A1695" t="str">
            <v>JE2669</v>
          </cell>
          <cell r="B1695">
            <v>36538</v>
          </cell>
          <cell r="C1695">
            <v>36556</v>
          </cell>
          <cell r="D1695">
            <v>26</v>
          </cell>
          <cell r="E1695" t="str">
            <v>Fauners</v>
          </cell>
          <cell r="F1695" t="str">
            <v>Basildon</v>
          </cell>
          <cell r="G1695" t="str">
            <v>Essex</v>
          </cell>
          <cell r="H1695" t="str">
            <v>SS16 5AP</v>
          </cell>
          <cell r="I1695">
            <v>36468.780142494492</v>
          </cell>
          <cell r="J1695">
            <v>34258.551042949373</v>
          </cell>
          <cell r="K1695">
            <v>0.01</v>
          </cell>
          <cell r="L1695">
            <v>33915.965532519876</v>
          </cell>
          <cell r="M1695">
            <v>53124265.023177199</v>
          </cell>
        </row>
        <row r="1696">
          <cell r="A1696" t="str">
            <v>JE2631</v>
          </cell>
          <cell r="B1696">
            <v>36538</v>
          </cell>
          <cell r="C1696">
            <v>36556</v>
          </cell>
          <cell r="D1696">
            <v>1</v>
          </cell>
          <cell r="E1696" t="str">
            <v>Blenheim Road</v>
          </cell>
          <cell r="F1696" t="str">
            <v>Deal</v>
          </cell>
          <cell r="G1696" t="str">
            <v>Kent</v>
          </cell>
          <cell r="H1696" t="str">
            <v>CT14 7AJ</v>
          </cell>
          <cell r="I1696">
            <v>37727.358666392938</v>
          </cell>
          <cell r="J1696">
            <v>35440.85208055094</v>
          </cell>
          <cell r="K1696">
            <v>0.01</v>
          </cell>
          <cell r="L1696">
            <v>35086.443559745429</v>
          </cell>
          <cell r="M1696">
            <v>53159351.466736943</v>
          </cell>
        </row>
        <row r="1697">
          <cell r="A1697" t="str">
            <v>JE3078</v>
          </cell>
          <cell r="B1697">
            <v>36538</v>
          </cell>
          <cell r="C1697">
            <v>36556</v>
          </cell>
          <cell r="D1697">
            <v>59</v>
          </cell>
          <cell r="E1697" t="str">
            <v>Proctors Way</v>
          </cell>
          <cell r="F1697" t="str">
            <v>Bishop Stortford</v>
          </cell>
          <cell r="G1697" t="str">
            <v>Hertfordshire</v>
          </cell>
          <cell r="H1697" t="str">
            <v>CM23 3HF</v>
          </cell>
          <cell r="I1697">
            <v>60472.716078117337</v>
          </cell>
          <cell r="J1697">
            <v>56807.702982473857</v>
          </cell>
          <cell r="K1697">
            <v>0.01</v>
          </cell>
          <cell r="L1697">
            <v>56239.625952649119</v>
          </cell>
          <cell r="M1697">
            <v>53215591.092689589</v>
          </cell>
        </row>
        <row r="1698">
          <cell r="A1698" t="str">
            <v>JE3066</v>
          </cell>
          <cell r="B1698">
            <v>36538</v>
          </cell>
          <cell r="C1698">
            <v>36556</v>
          </cell>
          <cell r="D1698">
            <v>72</v>
          </cell>
          <cell r="E1698" t="str">
            <v>Lilian Road</v>
          </cell>
          <cell r="F1698" t="str">
            <v>Streatham</v>
          </cell>
          <cell r="G1698" t="str">
            <v>London</v>
          </cell>
          <cell r="H1698" t="str">
            <v>SW16 5HW</v>
          </cell>
          <cell r="I1698">
            <v>62735.937924329286</v>
          </cell>
          <cell r="J1698">
            <v>58933.759868309324</v>
          </cell>
          <cell r="K1698">
            <v>0.01</v>
          </cell>
          <cell r="L1698">
            <v>58344.42226962623</v>
          </cell>
          <cell r="M1698">
            <v>53273935.514959216</v>
          </cell>
        </row>
        <row r="1699">
          <cell r="A1699" t="str">
            <v>JE3075</v>
          </cell>
          <cell r="B1699">
            <v>36539</v>
          </cell>
          <cell r="C1699">
            <v>36556</v>
          </cell>
          <cell r="D1699" t="str">
            <v>38 Eversleigh Rise</v>
          </cell>
          <cell r="E1699" t="str">
            <v>Darley Bridge</v>
          </cell>
          <cell r="F1699" t="str">
            <v>Matlock</v>
          </cell>
          <cell r="G1699" t="str">
            <v>Derbyshire</v>
          </cell>
          <cell r="H1699" t="str">
            <v>DE4 2JW</v>
          </cell>
          <cell r="I1699">
            <v>18675.638685096183</v>
          </cell>
          <cell r="J1699">
            <v>17543.781795090352</v>
          </cell>
          <cell r="K1699">
            <v>0.01</v>
          </cell>
          <cell r="L1699">
            <v>17368.343977139448</v>
          </cell>
          <cell r="M1699">
            <v>53291303.858936355</v>
          </cell>
        </row>
        <row r="1700">
          <cell r="A1700" t="str">
            <v>JE2561</v>
          </cell>
          <cell r="B1700">
            <v>36539</v>
          </cell>
          <cell r="C1700">
            <v>36556</v>
          </cell>
          <cell r="D1700" t="str">
            <v>12 Hardy Court</v>
          </cell>
          <cell r="E1700" t="str">
            <v>Lang Road</v>
          </cell>
          <cell r="F1700" t="str">
            <v>Crewkerne</v>
          </cell>
          <cell r="G1700" t="str">
            <v>Somerset</v>
          </cell>
          <cell r="H1700" t="str">
            <v>TA18 8JE</v>
          </cell>
          <cell r="I1700">
            <v>19934.918941726177</v>
          </cell>
          <cell r="J1700">
            <v>18726.742036167012</v>
          </cell>
          <cell r="K1700">
            <v>0.01</v>
          </cell>
          <cell r="L1700">
            <v>18539.474615805342</v>
          </cell>
          <cell r="M1700">
            <v>53309843.333552159</v>
          </cell>
        </row>
        <row r="1701">
          <cell r="A1701" t="str">
            <v>JE2599</v>
          </cell>
          <cell r="B1701">
            <v>36539</v>
          </cell>
          <cell r="C1701">
            <v>36556</v>
          </cell>
          <cell r="D1701">
            <v>40</v>
          </cell>
          <cell r="E1701" t="str">
            <v>Bridge Road</v>
          </cell>
          <cell r="F1701" t="str">
            <v>Farnborough</v>
          </cell>
          <cell r="G1701" t="str">
            <v>Hampshire</v>
          </cell>
          <cell r="H1701" t="str">
            <v>GU14 0HP</v>
          </cell>
          <cell r="I1701">
            <v>36256.59688096102</v>
          </cell>
          <cell r="J1701">
            <v>34059.227373023983</v>
          </cell>
          <cell r="K1701">
            <v>0.01</v>
          </cell>
          <cell r="L1701">
            <v>33718.635099293744</v>
          </cell>
          <cell r="M1701">
            <v>53343561.968651451</v>
          </cell>
        </row>
        <row r="1702">
          <cell r="A1702" t="str">
            <v>JE3068</v>
          </cell>
          <cell r="B1702">
            <v>36539</v>
          </cell>
          <cell r="C1702">
            <v>36556</v>
          </cell>
          <cell r="D1702">
            <v>59</v>
          </cell>
          <cell r="E1702" t="str">
            <v>Sutton Street</v>
          </cell>
          <cell r="F1702" t="str">
            <v>Flore Northampton</v>
          </cell>
          <cell r="G1702" t="str">
            <v>Northamptonshire</v>
          </cell>
          <cell r="H1702" t="str">
            <v>NN7 4LD</v>
          </cell>
          <cell r="I1702">
            <v>42399.164658846195</v>
          </cell>
          <cell r="J1702">
            <v>39829.51831588582</v>
          </cell>
          <cell r="K1702">
            <v>0.01</v>
          </cell>
          <cell r="L1702">
            <v>39431.223132726962</v>
          </cell>
          <cell r="M1702">
            <v>53382993.191784181</v>
          </cell>
        </row>
        <row r="1703">
          <cell r="A1703" t="str">
            <v>JE3070</v>
          </cell>
          <cell r="B1703">
            <v>36539</v>
          </cell>
          <cell r="C1703">
            <v>36556</v>
          </cell>
          <cell r="D1703">
            <v>54</v>
          </cell>
          <cell r="E1703" t="str">
            <v>Puller Road</v>
          </cell>
          <cell r="F1703" t="str">
            <v>Barnet</v>
          </cell>
          <cell r="G1703" t="str">
            <v>Hertfordshire</v>
          </cell>
          <cell r="H1703" t="str">
            <v>EN5 4HF</v>
          </cell>
          <cell r="I1703">
            <v>48715.356146472528</v>
          </cell>
          <cell r="J1703">
            <v>45762.910319413582</v>
          </cell>
          <cell r="K1703">
            <v>0.01</v>
          </cell>
          <cell r="L1703">
            <v>45305.281216219446</v>
          </cell>
          <cell r="M1703">
            <v>53428298.4730004</v>
          </cell>
        </row>
        <row r="1704">
          <cell r="A1704" t="str">
            <v>JE2945</v>
          </cell>
          <cell r="B1704">
            <v>36539</v>
          </cell>
          <cell r="C1704">
            <v>36556</v>
          </cell>
          <cell r="D1704">
            <v>63</v>
          </cell>
          <cell r="E1704" t="str">
            <v>Llannon Road</v>
          </cell>
          <cell r="F1704" t="str">
            <v>Llanelli</v>
          </cell>
          <cell r="G1704" t="str">
            <v>Dyfed</v>
          </cell>
          <cell r="H1704" t="str">
            <v>SA14 6BT</v>
          </cell>
          <cell r="I1704">
            <v>67073.961815467381</v>
          </cell>
          <cell r="J1704">
            <v>63008.873220590569</v>
          </cell>
          <cell r="K1704">
            <v>0.01</v>
          </cell>
          <cell r="L1704">
            <v>62378.784488384663</v>
          </cell>
          <cell r="M1704">
            <v>53490677.257488787</v>
          </cell>
        </row>
        <row r="1705">
          <cell r="A1705" t="str">
            <v>JE3048</v>
          </cell>
          <cell r="B1705">
            <v>36542</v>
          </cell>
          <cell r="C1705">
            <v>36556</v>
          </cell>
          <cell r="D1705">
            <v>9</v>
          </cell>
          <cell r="E1705" t="str">
            <v>Ffordd Corsen</v>
          </cell>
          <cell r="F1705" t="str">
            <v>Fairbourne</v>
          </cell>
          <cell r="G1705" t="str">
            <v>Gwynedd</v>
          </cell>
          <cell r="H1705" t="str">
            <v>LL38 2EZ</v>
          </cell>
          <cell r="I1705">
            <v>14428.838685829745</v>
          </cell>
          <cell r="J1705">
            <v>13554.363613961275</v>
          </cell>
          <cell r="K1705">
            <v>0.01</v>
          </cell>
          <cell r="L1705">
            <v>13418.819977821662</v>
          </cell>
          <cell r="M1705">
            <v>53504096.077466607</v>
          </cell>
        </row>
        <row r="1706">
          <cell r="A1706" t="str">
            <v>JE2863</v>
          </cell>
          <cell r="B1706">
            <v>36542</v>
          </cell>
          <cell r="C1706">
            <v>36556</v>
          </cell>
          <cell r="D1706">
            <v>6</v>
          </cell>
          <cell r="E1706" t="str">
            <v>Queens Road</v>
          </cell>
          <cell r="F1706" t="str">
            <v>Westbury</v>
          </cell>
          <cell r="G1706" t="str">
            <v>Wiltshire</v>
          </cell>
          <cell r="H1706" t="str">
            <v>BA13 3LY</v>
          </cell>
          <cell r="I1706">
            <v>17881.58445467112</v>
          </cell>
          <cell r="J1706">
            <v>16797.852063478927</v>
          </cell>
          <cell r="K1706">
            <v>0.01</v>
          </cell>
          <cell r="L1706">
            <v>16629.87354284414</v>
          </cell>
          <cell r="M1706">
            <v>53520725.951009452</v>
          </cell>
        </row>
        <row r="1707">
          <cell r="A1707" t="str">
            <v>JE2609</v>
          </cell>
          <cell r="B1707">
            <v>36542</v>
          </cell>
          <cell r="C1707">
            <v>36556</v>
          </cell>
          <cell r="D1707">
            <v>19</v>
          </cell>
          <cell r="E1707" t="str">
            <v>Queens Close</v>
          </cell>
          <cell r="F1707" t="str">
            <v>Ferndown</v>
          </cell>
          <cell r="G1707" t="str">
            <v>Dorset</v>
          </cell>
          <cell r="H1707" t="str">
            <v>BH22 0HW</v>
          </cell>
          <cell r="I1707">
            <v>25760.643771182546</v>
          </cell>
          <cell r="J1707">
            <v>24199.392633535117</v>
          </cell>
          <cell r="K1707">
            <v>0.01</v>
          </cell>
          <cell r="L1707">
            <v>23957.398707199765</v>
          </cell>
          <cell r="M1707">
            <v>53544683.349716648</v>
          </cell>
        </row>
        <row r="1708">
          <cell r="A1708" t="str">
            <v>JE2952</v>
          </cell>
          <cell r="B1708">
            <v>36542</v>
          </cell>
          <cell r="C1708">
            <v>36556</v>
          </cell>
          <cell r="D1708">
            <v>539</v>
          </cell>
          <cell r="E1708" t="str">
            <v>Westhorne Avenue</v>
          </cell>
          <cell r="F1708" t="str">
            <v>London</v>
          </cell>
          <cell r="G1708">
            <v>0</v>
          </cell>
          <cell r="H1708" t="str">
            <v>SE9 6DJ</v>
          </cell>
          <cell r="I1708">
            <v>31998.44968235241</v>
          </cell>
          <cell r="J1708">
            <v>30059.149701603776</v>
          </cell>
          <cell r="K1708">
            <v>0.01</v>
          </cell>
          <cell r="L1708">
            <v>29758.558204587738</v>
          </cell>
          <cell r="M1708">
            <v>53574441.90792124</v>
          </cell>
        </row>
        <row r="1709">
          <cell r="A1709" t="str">
            <v>JE2733</v>
          </cell>
          <cell r="B1709">
            <v>36542</v>
          </cell>
          <cell r="C1709">
            <v>36556</v>
          </cell>
          <cell r="D1709">
            <v>3</v>
          </cell>
          <cell r="E1709" t="str">
            <v>Christina Park</v>
          </cell>
          <cell r="F1709" t="str">
            <v>Totnes</v>
          </cell>
          <cell r="G1709" t="str">
            <v>Devon</v>
          </cell>
          <cell r="H1709" t="str">
            <v>TQ9 5UT</v>
          </cell>
          <cell r="I1709">
            <v>38160.774586189335</v>
          </cell>
          <cell r="J1709">
            <v>35848.000368844529</v>
          </cell>
          <cell r="K1709">
            <v>0.01</v>
          </cell>
          <cell r="L1709">
            <v>35489.520365156081</v>
          </cell>
          <cell r="M1709">
            <v>53609931.428286396</v>
          </cell>
        </row>
        <row r="1710">
          <cell r="A1710" t="str">
            <v>JE2920</v>
          </cell>
          <cell r="B1710">
            <v>36543</v>
          </cell>
          <cell r="C1710">
            <v>36556</v>
          </cell>
          <cell r="D1710">
            <v>270</v>
          </cell>
          <cell r="E1710" t="str">
            <v>Park Road</v>
          </cell>
          <cell r="F1710" t="str">
            <v>Blackpool</v>
          </cell>
          <cell r="G1710" t="str">
            <v>Lancashire</v>
          </cell>
          <cell r="H1710" t="str">
            <v>FY1 6RW</v>
          </cell>
          <cell r="I1710">
            <v>17120.55042650929</v>
          </cell>
          <cell r="J1710">
            <v>16082.94130975115</v>
          </cell>
          <cell r="K1710">
            <v>0.01</v>
          </cell>
          <cell r="L1710">
            <v>15922.111896653638</v>
          </cell>
          <cell r="M1710">
            <v>53625853.540183052</v>
          </cell>
        </row>
        <row r="1711">
          <cell r="A1711" t="str">
            <v>JE3030</v>
          </cell>
          <cell r="B1711">
            <v>36543</v>
          </cell>
          <cell r="C1711">
            <v>36556</v>
          </cell>
          <cell r="D1711" t="str">
            <v>Tunnicliffe Cottage</v>
          </cell>
          <cell r="E1711" t="str">
            <v>Walker Lane</v>
          </cell>
          <cell r="F1711" t="str">
            <v>Sutton Lane Ends Macclesfield</v>
          </cell>
          <cell r="G1711" t="str">
            <v>Cheshire</v>
          </cell>
          <cell r="H1711" t="str">
            <v>SK11 0DZ</v>
          </cell>
          <cell r="I1711">
            <v>20852.394643967586</v>
          </cell>
          <cell r="J1711">
            <v>19588.613150393794</v>
          </cell>
          <cell r="K1711">
            <v>0.01</v>
          </cell>
          <cell r="L1711">
            <v>19392.727018889855</v>
          </cell>
          <cell r="M1711">
            <v>53645246.267201945</v>
          </cell>
        </row>
        <row r="1712">
          <cell r="A1712" t="str">
            <v>JE2944</v>
          </cell>
          <cell r="B1712">
            <v>36543</v>
          </cell>
          <cell r="C1712">
            <v>36556</v>
          </cell>
          <cell r="D1712">
            <v>11</v>
          </cell>
          <cell r="E1712" t="str">
            <v>Chanctonbury Chase</v>
          </cell>
          <cell r="F1712" t="str">
            <v>Whitstable</v>
          </cell>
          <cell r="G1712" t="str">
            <v>Kent</v>
          </cell>
          <cell r="H1712" t="str">
            <v>CT5 4SS</v>
          </cell>
          <cell r="I1712">
            <v>46927.093071246876</v>
          </cell>
          <cell r="J1712">
            <v>44083.026824504639</v>
          </cell>
          <cell r="K1712">
            <v>0.01</v>
          </cell>
          <cell r="L1712">
            <v>43642.196556259594</v>
          </cell>
          <cell r="M1712">
            <v>53688888.463758208</v>
          </cell>
        </row>
        <row r="1713">
          <cell r="A1713" t="str">
            <v>JE3089</v>
          </cell>
          <cell r="B1713">
            <v>36544</v>
          </cell>
          <cell r="C1713">
            <v>36556</v>
          </cell>
          <cell r="D1713" t="str">
            <v>The Jaze</v>
          </cell>
          <cell r="E1713" t="str">
            <v>1 Arbor Hill</v>
          </cell>
          <cell r="F1713" t="str">
            <v>Cromer</v>
          </cell>
          <cell r="G1713" t="str">
            <v>Norfolk</v>
          </cell>
          <cell r="H1713" t="str">
            <v>NR27 9DN</v>
          </cell>
          <cell r="I1713">
            <v>20602.81635425576</v>
          </cell>
          <cell r="J1713">
            <v>19354.160817634198</v>
          </cell>
          <cell r="K1713">
            <v>0.01</v>
          </cell>
          <cell r="L1713">
            <v>19160.619209457855</v>
          </cell>
          <cell r="M1713">
            <v>53708049.082967669</v>
          </cell>
        </row>
        <row r="1714">
          <cell r="A1714" t="str">
            <v>JE2999</v>
          </cell>
          <cell r="B1714">
            <v>36544</v>
          </cell>
          <cell r="C1714">
            <v>36556</v>
          </cell>
          <cell r="D1714" t="str">
            <v>5 Pinsley View</v>
          </cell>
          <cell r="E1714" t="str">
            <v>Wrenbury</v>
          </cell>
          <cell r="F1714" t="str">
            <v>Nantwich</v>
          </cell>
          <cell r="G1714" t="str">
            <v>Cheshire</v>
          </cell>
          <cell r="H1714" t="str">
            <v>CW5 8HP</v>
          </cell>
          <cell r="I1714">
            <v>23424.48378173996</v>
          </cell>
          <cell r="J1714">
            <v>22004.818097998144</v>
          </cell>
          <cell r="K1714">
            <v>0.01</v>
          </cell>
          <cell r="L1714">
            <v>21784.769917018162</v>
          </cell>
          <cell r="M1714">
            <v>53729833.852884687</v>
          </cell>
        </row>
        <row r="1715">
          <cell r="A1715" t="str">
            <v>JE3111</v>
          </cell>
          <cell r="B1715">
            <v>36544</v>
          </cell>
          <cell r="C1715">
            <v>36556</v>
          </cell>
          <cell r="D1715">
            <v>90</v>
          </cell>
          <cell r="E1715" t="str">
            <v>Gainsborough Road</v>
          </cell>
          <cell r="F1715" t="str">
            <v>Crawley</v>
          </cell>
          <cell r="G1715" t="str">
            <v>West Sussex</v>
          </cell>
          <cell r="H1715" t="str">
            <v>RH10 5LH</v>
          </cell>
          <cell r="I1715">
            <v>24179.113390058108</v>
          </cell>
          <cell r="J1715">
            <v>22713.712578539431</v>
          </cell>
          <cell r="K1715">
            <v>0.01</v>
          </cell>
          <cell r="L1715">
            <v>22486.575452754038</v>
          </cell>
          <cell r="M1715">
            <v>53752320.42833744</v>
          </cell>
        </row>
        <row r="1716">
          <cell r="A1716" t="str">
            <v>JE3012</v>
          </cell>
          <cell r="B1716">
            <v>36544</v>
          </cell>
          <cell r="C1716">
            <v>36556</v>
          </cell>
          <cell r="D1716">
            <v>18</v>
          </cell>
          <cell r="E1716" t="str">
            <v>Independence Drive</v>
          </cell>
          <cell r="F1716" t="str">
            <v>Pinchbeck Spalding</v>
          </cell>
          <cell r="G1716" t="str">
            <v>Lincolnshire</v>
          </cell>
          <cell r="H1716" t="str">
            <v>PE11 3TR</v>
          </cell>
          <cell r="I1716">
            <v>33426.306647408521</v>
          </cell>
          <cell r="J1716">
            <v>31400.469880898912</v>
          </cell>
          <cell r="K1716">
            <v>0.01</v>
          </cell>
          <cell r="L1716">
            <v>31086.465182089923</v>
          </cell>
          <cell r="M1716">
            <v>53783406.893519528</v>
          </cell>
        </row>
        <row r="1717">
          <cell r="A1717" t="str">
            <v>JE2632</v>
          </cell>
          <cell r="B1717">
            <v>36544</v>
          </cell>
          <cell r="C1717">
            <v>36556</v>
          </cell>
          <cell r="D1717">
            <v>17</v>
          </cell>
          <cell r="E1717" t="str">
            <v>Longtown Road</v>
          </cell>
          <cell r="F1717" t="str">
            <v>Harold Hill Romford</v>
          </cell>
          <cell r="G1717" t="str">
            <v>Essex</v>
          </cell>
          <cell r="H1717" t="str">
            <v>RM3 7QL</v>
          </cell>
          <cell r="I1717">
            <v>40189.529615856998</v>
          </cell>
          <cell r="J1717">
            <v>37753.800548229301</v>
          </cell>
          <cell r="K1717">
            <v>0.01</v>
          </cell>
          <cell r="L1717">
            <v>37376.262542747005</v>
          </cell>
          <cell r="M1717">
            <v>53820783.156062275</v>
          </cell>
        </row>
        <row r="1718">
          <cell r="A1718" t="str">
            <v>JE2833</v>
          </cell>
          <cell r="B1718">
            <v>36545</v>
          </cell>
          <cell r="C1718">
            <v>36556</v>
          </cell>
          <cell r="D1718">
            <v>19</v>
          </cell>
          <cell r="E1718" t="str">
            <v>Barn Court</v>
          </cell>
          <cell r="F1718" t="str">
            <v>St. Leornads On Sea</v>
          </cell>
          <cell r="G1718" t="str">
            <v>East Sussex</v>
          </cell>
          <cell r="H1718" t="str">
            <v>TN37 7UJ</v>
          </cell>
          <cell r="I1718">
            <v>10761.269250071473</v>
          </cell>
          <cell r="J1718">
            <v>10109.071113703503</v>
          </cell>
          <cell r="K1718">
            <v>0.01</v>
          </cell>
          <cell r="L1718">
            <v>10007.980402566469</v>
          </cell>
          <cell r="M1718">
            <v>53830791.136464842</v>
          </cell>
        </row>
        <row r="1719">
          <cell r="A1719" t="str">
            <v>JE2815</v>
          </cell>
          <cell r="B1719">
            <v>36545</v>
          </cell>
          <cell r="C1719">
            <v>36556</v>
          </cell>
          <cell r="D1719">
            <v>555</v>
          </cell>
          <cell r="E1719" t="str">
            <v>Holyhead Road</v>
          </cell>
          <cell r="F1719" t="str">
            <v>Coventry</v>
          </cell>
          <cell r="G1719" t="str">
            <v>West Midlands</v>
          </cell>
          <cell r="H1719" t="str">
            <v>CV5 8HW</v>
          </cell>
          <cell r="I1719">
            <v>14013.638474325482</v>
          </cell>
          <cell r="J1719">
            <v>13164.327051639089</v>
          </cell>
          <cell r="K1719">
            <v>0.01</v>
          </cell>
          <cell r="L1719">
            <v>13032.683781122698</v>
          </cell>
          <cell r="M1719">
            <v>53843823.820245966</v>
          </cell>
        </row>
        <row r="1720">
          <cell r="A1720" t="str">
            <v>JE2742</v>
          </cell>
          <cell r="B1720">
            <v>36545</v>
          </cell>
          <cell r="C1720">
            <v>36556</v>
          </cell>
          <cell r="D1720">
            <v>1</v>
          </cell>
          <cell r="E1720" t="str">
            <v>St. John Street</v>
          </cell>
          <cell r="F1720" t="str">
            <v>Retford</v>
          </cell>
          <cell r="G1720" t="str">
            <v>Nottinghamshire</v>
          </cell>
          <cell r="H1720" t="str">
            <v>DN22 6JY</v>
          </cell>
          <cell r="I1720">
            <v>19027.076120700276</v>
          </cell>
          <cell r="J1720">
            <v>17873.919992172985</v>
          </cell>
          <cell r="K1720">
            <v>0.01</v>
          </cell>
          <cell r="L1720">
            <v>17695.180792251256</v>
          </cell>
          <cell r="M1720">
            <v>53861519.001038216</v>
          </cell>
        </row>
        <row r="1721">
          <cell r="A1721" t="str">
            <v>JE2893</v>
          </cell>
          <cell r="B1721">
            <v>36545</v>
          </cell>
          <cell r="C1721">
            <v>36556</v>
          </cell>
          <cell r="D1721" t="str">
            <v>1 Belle Vue Avenue</v>
          </cell>
          <cell r="E1721" t="str">
            <v>Bowerham</v>
          </cell>
          <cell r="F1721" t="str">
            <v>Lancaster</v>
          </cell>
          <cell r="G1721" t="str">
            <v>Lancashire</v>
          </cell>
          <cell r="H1721" t="str">
            <v>LA1 4DD</v>
          </cell>
          <cell r="I1721">
            <v>24332.664004289458</v>
          </cell>
          <cell r="J1721">
            <v>22857.957094938582</v>
          </cell>
          <cell r="K1721">
            <v>0.01</v>
          </cell>
          <cell r="L1721">
            <v>22629.377523989195</v>
          </cell>
          <cell r="M1721">
            <v>53884148.378562205</v>
          </cell>
        </row>
        <row r="1722">
          <cell r="A1722" t="str">
            <v>JE2995</v>
          </cell>
          <cell r="B1722">
            <v>36545</v>
          </cell>
          <cell r="C1722">
            <v>36556</v>
          </cell>
          <cell r="D1722">
            <v>59</v>
          </cell>
          <cell r="E1722" t="str">
            <v>Piercy Avenue</v>
          </cell>
          <cell r="F1722" t="str">
            <v>Marchwiel</v>
          </cell>
          <cell r="G1722" t="str">
            <v>Wrexham</v>
          </cell>
          <cell r="H1722" t="str">
            <v>LL13 0RL</v>
          </cell>
          <cell r="I1722">
            <v>26626.981989343738</v>
          </cell>
          <cell r="J1722">
            <v>25013.225505141087</v>
          </cell>
          <cell r="K1722">
            <v>0.01</v>
          </cell>
          <cell r="L1722">
            <v>24763.093250089674</v>
          </cell>
          <cell r="M1722">
            <v>53908911.471812293</v>
          </cell>
        </row>
        <row r="1723">
          <cell r="A1723" t="str">
            <v>JE2860</v>
          </cell>
          <cell r="B1723">
            <v>36545</v>
          </cell>
          <cell r="C1723">
            <v>36556</v>
          </cell>
          <cell r="D1723" t="str">
            <v>Bramcote</v>
          </cell>
          <cell r="E1723" t="str">
            <v>Common Lane</v>
          </cell>
          <cell r="F1723" t="str">
            <v>Dover</v>
          </cell>
          <cell r="G1723" t="str">
            <v>Kent</v>
          </cell>
          <cell r="H1723" t="str">
            <v>CT17 0PN</v>
          </cell>
          <cell r="I1723">
            <v>27106.338159277537</v>
          </cell>
          <cell r="J1723">
            <v>25463.529785987987</v>
          </cell>
          <cell r="K1723">
            <v>0.01</v>
          </cell>
          <cell r="L1723">
            <v>25208.894488128106</v>
          </cell>
          <cell r="M1723">
            <v>53934120.366300419</v>
          </cell>
        </row>
        <row r="1724">
          <cell r="A1724" t="str">
            <v>JE2627</v>
          </cell>
          <cell r="B1724">
            <v>36545</v>
          </cell>
          <cell r="C1724">
            <v>36556</v>
          </cell>
          <cell r="D1724">
            <v>21</v>
          </cell>
          <cell r="E1724" t="str">
            <v>Marlfield Road</v>
          </cell>
          <cell r="F1724" t="str">
            <v>Oldham</v>
          </cell>
          <cell r="G1724" t="str">
            <v>Lancashire</v>
          </cell>
          <cell r="H1724" t="str">
            <v>OL2 7NF</v>
          </cell>
          <cell r="I1724">
            <v>30044.14976499062</v>
          </cell>
          <cell r="J1724">
            <v>28223.292203476034</v>
          </cell>
          <cell r="K1724">
            <v>0.01</v>
          </cell>
          <cell r="L1724">
            <v>27941.059281441274</v>
          </cell>
          <cell r="M1724">
            <v>53962061.425581858</v>
          </cell>
        </row>
        <row r="1725">
          <cell r="A1725" t="str">
            <v>JE3082</v>
          </cell>
          <cell r="B1725">
            <v>36545</v>
          </cell>
          <cell r="C1725">
            <v>36556</v>
          </cell>
          <cell r="D1725" t="str">
            <v>Four Winds</v>
          </cell>
          <cell r="E1725" t="str">
            <v>37 Hawksworth Lane</v>
          </cell>
          <cell r="F1725" t="str">
            <v>Guiseley Leeds</v>
          </cell>
          <cell r="G1725" t="str">
            <v>West Yorkshire</v>
          </cell>
          <cell r="H1725" t="str">
            <v>LS20 8HD</v>
          </cell>
          <cell r="I1725">
            <v>42511.532069798224</v>
          </cell>
          <cell r="J1725">
            <v>39935.075580719538</v>
          </cell>
          <cell r="K1725">
            <v>0.01</v>
          </cell>
          <cell r="L1725">
            <v>39535.724824912344</v>
          </cell>
          <cell r="M1725">
            <v>54001597.15040677</v>
          </cell>
        </row>
        <row r="1726">
          <cell r="A1726" t="str">
            <v>JE2962</v>
          </cell>
          <cell r="B1726">
            <v>36545</v>
          </cell>
          <cell r="C1726">
            <v>36556</v>
          </cell>
          <cell r="D1726">
            <v>12</v>
          </cell>
          <cell r="E1726" t="str">
            <v>Westminster Terrace</v>
          </cell>
          <cell r="F1726" t="str">
            <v>Chester</v>
          </cell>
          <cell r="G1726" t="str">
            <v>Cheshire</v>
          </cell>
          <cell r="H1726" t="str">
            <v>CH4 7LF</v>
          </cell>
          <cell r="I1726">
            <v>48251.611195095276</v>
          </cell>
          <cell r="J1726">
            <v>45327.271122665254</v>
          </cell>
          <cell r="K1726">
            <v>0.01</v>
          </cell>
          <cell r="L1726">
            <v>44873.998411438602</v>
          </cell>
          <cell r="M1726">
            <v>54046471.14881821</v>
          </cell>
        </row>
        <row r="1727">
          <cell r="A1727" t="str">
            <v>JE2317</v>
          </cell>
          <cell r="B1727">
            <v>36546</v>
          </cell>
          <cell r="C1727">
            <v>36556</v>
          </cell>
          <cell r="D1727" t="str">
            <v>16 Whitegates Lane</v>
          </cell>
          <cell r="E1727" t="str">
            <v>Earley</v>
          </cell>
          <cell r="F1727" t="str">
            <v>Reading</v>
          </cell>
          <cell r="G1727" t="str">
            <v>Berkshire</v>
          </cell>
          <cell r="H1727" t="str">
            <v>RG6 1EE</v>
          </cell>
          <cell r="I1727">
            <v>18771.128585554889</v>
          </cell>
          <cell r="J1727">
            <v>17633.484428854594</v>
          </cell>
          <cell r="K1727">
            <v>0.01</v>
          </cell>
          <cell r="L1727">
            <v>17457.149584566047</v>
          </cell>
          <cell r="M1727">
            <v>54063928.298402779</v>
          </cell>
        </row>
        <row r="1728">
          <cell r="A1728" t="str">
            <v>JE2901</v>
          </cell>
          <cell r="B1728">
            <v>36546</v>
          </cell>
          <cell r="C1728">
            <v>36556</v>
          </cell>
          <cell r="D1728" t="str">
            <v>13 Fir Close</v>
          </cell>
          <cell r="E1728" t="str">
            <v>Mundford</v>
          </cell>
          <cell r="F1728" t="str">
            <v>Thetford</v>
          </cell>
          <cell r="G1728" t="str">
            <v>Norfolk</v>
          </cell>
          <cell r="H1728" t="str">
            <v>IP26 5EE</v>
          </cell>
          <cell r="I1728">
            <v>19358.681629999035</v>
          </cell>
          <cell r="J1728">
            <v>18185.428197877882</v>
          </cell>
          <cell r="K1728">
            <v>0.01</v>
          </cell>
          <cell r="L1728">
            <v>18003.573915899102</v>
          </cell>
          <cell r="M1728">
            <v>54081931.872318678</v>
          </cell>
        </row>
        <row r="1729">
          <cell r="A1729" t="str">
            <v>JE2932</v>
          </cell>
          <cell r="B1729">
            <v>36546</v>
          </cell>
          <cell r="C1729">
            <v>36556</v>
          </cell>
          <cell r="D1729" t="str">
            <v>Trebartha</v>
          </cell>
          <cell r="E1729" t="str">
            <v>Lambrook Road</v>
          </cell>
          <cell r="F1729" t="str">
            <v>Shepton Beauchamp Ilminster</v>
          </cell>
          <cell r="G1729" t="str">
            <v>Somerset</v>
          </cell>
          <cell r="H1729" t="str">
            <v>TA19 0LZ</v>
          </cell>
          <cell r="I1729">
            <v>32993.453583597962</v>
          </cell>
          <cell r="J1729">
            <v>30993.850336107171</v>
          </cell>
          <cell r="K1729">
            <v>0.01</v>
          </cell>
          <cell r="L1729">
            <v>30683.9118327461</v>
          </cell>
          <cell r="M1729">
            <v>54112615.78415142</v>
          </cell>
        </row>
        <row r="1730">
          <cell r="A1730" t="str">
            <v>JE2977</v>
          </cell>
          <cell r="B1730">
            <v>36546</v>
          </cell>
          <cell r="C1730">
            <v>36556</v>
          </cell>
          <cell r="D1730">
            <v>6</v>
          </cell>
          <cell r="E1730" t="str">
            <v>Badgers Copse</v>
          </cell>
          <cell r="F1730" t="str">
            <v>Seaford</v>
          </cell>
          <cell r="G1730" t="str">
            <v>East Sussex</v>
          </cell>
          <cell r="H1730" t="str">
            <v>BN25 4DF</v>
          </cell>
          <cell r="I1730">
            <v>34127.367107756814</v>
          </cell>
          <cell r="J1730">
            <v>32059.041828498823</v>
          </cell>
          <cell r="K1730">
            <v>0.01</v>
          </cell>
          <cell r="L1730">
            <v>31738.451410213835</v>
          </cell>
          <cell r="M1730">
            <v>54144354.235561632</v>
          </cell>
        </row>
        <row r="1731">
          <cell r="A1731" t="str">
            <v>JE2890</v>
          </cell>
          <cell r="B1731">
            <v>36546</v>
          </cell>
          <cell r="C1731">
            <v>36556</v>
          </cell>
          <cell r="D1731" t="str">
            <v>Danely</v>
          </cell>
          <cell r="E1731" t="str">
            <v>Cottons Head</v>
          </cell>
          <cell r="F1731" t="str">
            <v>Outwell</v>
          </cell>
          <cell r="G1731" t="str">
            <v>Cambridgeshire</v>
          </cell>
          <cell r="H1731" t="str">
            <v>PE14 8TN</v>
          </cell>
          <cell r="I1731">
            <v>35033.439710612547</v>
          </cell>
          <cell r="J1731">
            <v>32910.200940272392</v>
          </cell>
          <cell r="K1731">
            <v>0.01</v>
          </cell>
          <cell r="L1731">
            <v>32581.09893086967</v>
          </cell>
          <cell r="M1731">
            <v>54176935.334492505</v>
          </cell>
        </row>
        <row r="1732">
          <cell r="A1732" t="str">
            <v>JE2967</v>
          </cell>
          <cell r="B1732">
            <v>36546</v>
          </cell>
          <cell r="C1732">
            <v>36556</v>
          </cell>
          <cell r="D1732" t="str">
            <v>The Fold</v>
          </cell>
          <cell r="E1732" t="str">
            <v>Sheepway Shepton Beauchamp</v>
          </cell>
          <cell r="F1732" t="str">
            <v>Ilminster</v>
          </cell>
          <cell r="G1732" t="str">
            <v>Somerset</v>
          </cell>
          <cell r="H1732" t="str">
            <v>TA19 0JZ</v>
          </cell>
          <cell r="I1732">
            <v>50793.267642677056</v>
          </cell>
          <cell r="J1732">
            <v>47714.887785545106</v>
          </cell>
          <cell r="K1732">
            <v>0.01</v>
          </cell>
          <cell r="L1732">
            <v>47237.738907689658</v>
          </cell>
          <cell r="M1732">
            <v>54224173.073400192</v>
          </cell>
        </row>
        <row r="1733">
          <cell r="A1733" t="str">
            <v>JE3047</v>
          </cell>
          <cell r="B1733">
            <v>36546</v>
          </cell>
          <cell r="C1733">
            <v>36556</v>
          </cell>
          <cell r="D1733">
            <v>51</v>
          </cell>
          <cell r="E1733" t="str">
            <v>Watton Road</v>
          </cell>
          <cell r="F1733" t="str">
            <v>Swaffham</v>
          </cell>
          <cell r="G1733" t="str">
            <v>Norfolk</v>
          </cell>
          <cell r="H1733" t="str">
            <v>PE37 7XA</v>
          </cell>
          <cell r="I1733">
            <v>52139.106597252226</v>
          </cell>
          <cell r="J1733">
            <v>48979.160742873304</v>
          </cell>
          <cell r="K1733">
            <v>0.01</v>
          </cell>
          <cell r="L1733">
            <v>48489.369135444569</v>
          </cell>
          <cell r="M1733">
            <v>54272662.442535639</v>
          </cell>
        </row>
        <row r="1734">
          <cell r="A1734" t="str">
            <v>JE2750</v>
          </cell>
          <cell r="B1734">
            <v>36546</v>
          </cell>
          <cell r="C1734">
            <v>36556</v>
          </cell>
          <cell r="D1734" t="str">
            <v>Bullfiches</v>
          </cell>
          <cell r="E1734" t="str">
            <v>School Lane Nutley</v>
          </cell>
          <cell r="F1734" t="str">
            <v>Uckfield</v>
          </cell>
          <cell r="G1734" t="str">
            <v>East Sussex</v>
          </cell>
          <cell r="H1734" t="str">
            <v>TN22 3PG</v>
          </cell>
          <cell r="I1734">
            <v>57976.921491946552</v>
          </cell>
          <cell r="J1734">
            <v>54463.168674252818</v>
          </cell>
          <cell r="K1734">
            <v>0.01</v>
          </cell>
          <cell r="L1734">
            <v>53918.536987510292</v>
          </cell>
          <cell r="M1734">
            <v>54326580.979523152</v>
          </cell>
        </row>
        <row r="1735">
          <cell r="A1735" t="str">
            <v>JE2888</v>
          </cell>
          <cell r="B1735">
            <v>36549</v>
          </cell>
          <cell r="C1735">
            <v>36556</v>
          </cell>
          <cell r="D1735">
            <v>14</v>
          </cell>
          <cell r="E1735" t="str">
            <v>Millars Pace</v>
          </cell>
          <cell r="F1735" t="str">
            <v>Southport</v>
          </cell>
          <cell r="G1735" t="str">
            <v>Lancashire</v>
          </cell>
          <cell r="H1735" t="str">
            <v>PR9 9FU</v>
          </cell>
          <cell r="I1735">
            <v>9551.1146005869523</v>
          </cell>
          <cell r="J1735">
            <v>8972.2591702483496</v>
          </cell>
          <cell r="K1735">
            <v>0.01</v>
          </cell>
          <cell r="L1735">
            <v>8882.5365785458653</v>
          </cell>
          <cell r="M1735">
            <v>54335463.516101696</v>
          </cell>
        </row>
        <row r="1736">
          <cell r="A1736" t="str">
            <v>JE2903</v>
          </cell>
          <cell r="B1736">
            <v>36549</v>
          </cell>
          <cell r="C1736">
            <v>36556</v>
          </cell>
          <cell r="D1736">
            <v>9</v>
          </cell>
          <cell r="E1736" t="str">
            <v>Warren Drive</v>
          </cell>
          <cell r="F1736" t="str">
            <v>Anchorsholme</v>
          </cell>
          <cell r="G1736" t="str">
            <v>Cleveleys</v>
          </cell>
          <cell r="H1736" t="str">
            <v>FY5 3HB</v>
          </cell>
          <cell r="I1736">
            <v>24379.656149132548</v>
          </cell>
          <cell r="J1736">
            <v>22902.1012310033</v>
          </cell>
          <cell r="K1736">
            <v>0.01</v>
          </cell>
          <cell r="L1736">
            <v>22673.080218693267</v>
          </cell>
          <cell r="M1736">
            <v>54358136.596320391</v>
          </cell>
        </row>
        <row r="1737">
          <cell r="A1737" t="str">
            <v>JE3134</v>
          </cell>
          <cell r="B1737">
            <v>36549</v>
          </cell>
          <cell r="C1737">
            <v>36556</v>
          </cell>
          <cell r="D1737" t="str">
            <v>9 Nurseries Close</v>
          </cell>
          <cell r="E1737" t="str">
            <v>Topsham</v>
          </cell>
          <cell r="F1737" t="str">
            <v>Exeter</v>
          </cell>
          <cell r="G1737" t="str">
            <v>Devon</v>
          </cell>
          <cell r="H1737" t="str">
            <v>EX3 0NE</v>
          </cell>
          <cell r="I1737">
            <v>24381.244686859543</v>
          </cell>
          <cell r="J1737">
            <v>22903.59349371654</v>
          </cell>
          <cell r="K1737">
            <v>0.01</v>
          </cell>
          <cell r="L1737">
            <v>22674.557558779376</v>
          </cell>
          <cell r="M1737">
            <v>54380811.153879173</v>
          </cell>
        </row>
        <row r="1738">
          <cell r="A1738" t="str">
            <v>JE3086</v>
          </cell>
          <cell r="B1738">
            <v>36549</v>
          </cell>
          <cell r="C1738">
            <v>36556</v>
          </cell>
          <cell r="D1738">
            <v>3</v>
          </cell>
          <cell r="E1738" t="str">
            <v>Stukeley Gardens</v>
          </cell>
          <cell r="F1738" t="str">
            <v>Holbeach Spalding</v>
          </cell>
          <cell r="G1738" t="str">
            <v>Lincolnshire</v>
          </cell>
          <cell r="H1738" t="str">
            <v>PE12 7ET</v>
          </cell>
          <cell r="I1738">
            <v>26232.384892731345</v>
          </cell>
          <cell r="J1738">
            <v>24642.54338408096</v>
          </cell>
          <cell r="K1738">
            <v>0.01</v>
          </cell>
          <cell r="L1738">
            <v>24396.11795024015</v>
          </cell>
          <cell r="M1738">
            <v>54405207.271829411</v>
          </cell>
        </row>
        <row r="1739">
          <cell r="A1739" t="str">
            <v>JF0061</v>
          </cell>
          <cell r="B1739">
            <v>36549</v>
          </cell>
          <cell r="C1739">
            <v>36556</v>
          </cell>
          <cell r="D1739">
            <v>80</v>
          </cell>
          <cell r="E1739" t="str">
            <v>Oakington Drive</v>
          </cell>
          <cell r="F1739" t="str">
            <v>Middlesex</v>
          </cell>
          <cell r="G1739" t="str">
            <v>Middlesex</v>
          </cell>
          <cell r="H1739" t="str">
            <v>TW16 5NW</v>
          </cell>
          <cell r="I1739">
            <v>29941.926550484357</v>
          </cell>
          <cell r="J1739">
            <v>28127.264335303484</v>
          </cell>
          <cell r="K1739">
            <v>0.01</v>
          </cell>
          <cell r="L1739">
            <v>27845.99169195045</v>
          </cell>
          <cell r="M1739">
            <v>54433053.263521358</v>
          </cell>
        </row>
        <row r="1740">
          <cell r="A1740" t="str">
            <v>JE3092</v>
          </cell>
          <cell r="B1740">
            <v>36549</v>
          </cell>
          <cell r="C1740">
            <v>36556</v>
          </cell>
          <cell r="D1740">
            <v>26</v>
          </cell>
          <cell r="E1740" t="str">
            <v>Mitford Road</v>
          </cell>
          <cell r="F1740" t="str">
            <v>Morpeth</v>
          </cell>
          <cell r="G1740" t="str">
            <v>Northumberland</v>
          </cell>
          <cell r="H1740" t="str">
            <v>NE61 1RG</v>
          </cell>
          <cell r="I1740">
            <v>35124.149236760677</v>
          </cell>
          <cell r="J1740">
            <v>32995.41291938124</v>
          </cell>
          <cell r="K1740">
            <v>0.01</v>
          </cell>
          <cell r="L1740">
            <v>32665.458790187429</v>
          </cell>
          <cell r="M1740">
            <v>54465718.722311549</v>
          </cell>
        </row>
        <row r="1741">
          <cell r="A1741" t="str">
            <v>JE3011</v>
          </cell>
          <cell r="B1741">
            <v>36549</v>
          </cell>
          <cell r="C1741">
            <v>36556</v>
          </cell>
          <cell r="D1741">
            <v>52</v>
          </cell>
          <cell r="E1741" t="str">
            <v>Ross Road</v>
          </cell>
          <cell r="F1741" t="str">
            <v>Maidenhead</v>
          </cell>
          <cell r="G1741" t="str">
            <v>Berkshire</v>
          </cell>
          <cell r="H1741" t="str">
            <v>SL6 2TD</v>
          </cell>
          <cell r="I1741">
            <v>60852.875901661078</v>
          </cell>
          <cell r="J1741">
            <v>57164.822816711916</v>
          </cell>
          <cell r="K1741">
            <v>0.01</v>
          </cell>
          <cell r="L1741">
            <v>56593.174588544796</v>
          </cell>
          <cell r="M1741">
            <v>54522311.896900095</v>
          </cell>
        </row>
        <row r="1742">
          <cell r="A1742" t="str">
            <v>JE3139</v>
          </cell>
          <cell r="B1742">
            <v>36550</v>
          </cell>
          <cell r="C1742">
            <v>36556</v>
          </cell>
          <cell r="D1742">
            <v>63</v>
          </cell>
          <cell r="E1742" t="str">
            <v>Woodmans Rise</v>
          </cell>
          <cell r="F1742" t="str">
            <v>Droitwich</v>
          </cell>
          <cell r="G1742" t="str">
            <v>Worcestershire</v>
          </cell>
          <cell r="H1742" t="str">
            <v>WR9 9EP</v>
          </cell>
          <cell r="I1742">
            <v>10532.199571998262</v>
          </cell>
          <cell r="J1742">
            <v>9893.8844464226095</v>
          </cell>
          <cell r="K1742">
            <v>0.01</v>
          </cell>
          <cell r="L1742">
            <v>9794.9456019583831</v>
          </cell>
          <cell r="M1742">
            <v>54532106.84250205</v>
          </cell>
        </row>
        <row r="1743">
          <cell r="A1743" t="str">
            <v>JE3094</v>
          </cell>
          <cell r="B1743">
            <v>36550</v>
          </cell>
          <cell r="C1743">
            <v>36556</v>
          </cell>
          <cell r="D1743">
            <v>19</v>
          </cell>
          <cell r="E1743" t="str">
            <v>Harewood Close</v>
          </cell>
          <cell r="F1743" t="str">
            <v>Langham Oakham</v>
          </cell>
          <cell r="G1743" t="str">
            <v>Rutland</v>
          </cell>
          <cell r="H1743" t="str">
            <v>LE15 7JZ</v>
          </cell>
          <cell r="I1743">
            <v>16350.134051771898</v>
          </cell>
          <cell r="J1743">
            <v>15359.216836512995</v>
          </cell>
          <cell r="K1743">
            <v>0.01</v>
          </cell>
          <cell r="L1743">
            <v>15205.624668147864</v>
          </cell>
          <cell r="M1743">
            <v>54547312.467170201</v>
          </cell>
        </row>
        <row r="1744">
          <cell r="A1744" t="str">
            <v>JE2891</v>
          </cell>
          <cell r="B1744">
            <v>36550</v>
          </cell>
          <cell r="C1744">
            <v>36556</v>
          </cell>
          <cell r="D1744">
            <v>3</v>
          </cell>
          <cell r="E1744" t="str">
            <v>Ash Grove</v>
          </cell>
          <cell r="F1744" t="str">
            <v>Prestatyn</v>
          </cell>
          <cell r="G1744" t="str">
            <v>Clwyd</v>
          </cell>
          <cell r="H1744" t="str">
            <v>LL19 9DW</v>
          </cell>
          <cell r="I1744">
            <v>17466.84354336399</v>
          </cell>
          <cell r="J1744">
            <v>16408.246964978294</v>
          </cell>
          <cell r="K1744">
            <v>0.01</v>
          </cell>
          <cell r="L1744">
            <v>16244.16449532851</v>
          </cell>
          <cell r="M1744">
            <v>54563556.631665528</v>
          </cell>
        </row>
        <row r="1745">
          <cell r="A1745" t="str">
            <v>JE3033</v>
          </cell>
          <cell r="B1745">
            <v>36550</v>
          </cell>
          <cell r="C1745">
            <v>36556</v>
          </cell>
          <cell r="D1745">
            <v>13</v>
          </cell>
          <cell r="E1745" t="str">
            <v>Pimbury Road</v>
          </cell>
          <cell r="F1745" t="str">
            <v>Willenhall</v>
          </cell>
          <cell r="G1745" t="str">
            <v>West Midlands</v>
          </cell>
          <cell r="H1745" t="str">
            <v>WV12 5QN</v>
          </cell>
          <cell r="I1745">
            <v>20425.10552865345</v>
          </cell>
          <cell r="J1745">
            <v>19187.220345098696</v>
          </cell>
          <cell r="K1745">
            <v>0.01</v>
          </cell>
          <cell r="L1745">
            <v>18995.348141647708</v>
          </cell>
          <cell r="M1745">
            <v>54582551.979807176</v>
          </cell>
        </row>
        <row r="1746">
          <cell r="A1746" t="str">
            <v>JE2606</v>
          </cell>
          <cell r="B1746">
            <v>36550</v>
          </cell>
          <cell r="C1746">
            <v>36556</v>
          </cell>
          <cell r="D1746">
            <v>2</v>
          </cell>
          <cell r="E1746" t="str">
            <v>Woodside Close</v>
          </cell>
          <cell r="F1746" t="str">
            <v>Attleborough</v>
          </cell>
          <cell r="G1746" t="str">
            <v>Norfolk</v>
          </cell>
          <cell r="H1746" t="str">
            <v>NR17 2LX</v>
          </cell>
          <cell r="I1746">
            <v>22570.952742563451</v>
          </cell>
          <cell r="J1746">
            <v>21203.016212711118</v>
          </cell>
          <cell r="K1746">
            <v>0.01</v>
          </cell>
          <cell r="L1746">
            <v>20990.986050584008</v>
          </cell>
          <cell r="M1746">
            <v>54603542.965857759</v>
          </cell>
        </row>
        <row r="1747">
          <cell r="A1747" t="str">
            <v>JE3050</v>
          </cell>
          <cell r="B1747">
            <v>36550</v>
          </cell>
          <cell r="C1747">
            <v>36556</v>
          </cell>
          <cell r="D1747">
            <v>34</v>
          </cell>
          <cell r="E1747" t="str">
            <v>Darwin Drive</v>
          </cell>
          <cell r="F1747" t="str">
            <v>Tonbridge</v>
          </cell>
          <cell r="G1747" t="str">
            <v>Kent</v>
          </cell>
          <cell r="H1747" t="str">
            <v>TN10 4SB</v>
          </cell>
          <cell r="I1747">
            <v>36393.056566384286</v>
          </cell>
          <cell r="J1747">
            <v>34187.416774482204</v>
          </cell>
          <cell r="K1747">
            <v>0.01</v>
          </cell>
          <cell r="L1747">
            <v>33845.542606737385</v>
          </cell>
          <cell r="M1747">
            <v>54637388.508464493</v>
          </cell>
        </row>
        <row r="1748">
          <cell r="A1748" t="str">
            <v>JE3144</v>
          </cell>
          <cell r="B1748">
            <v>36550</v>
          </cell>
          <cell r="C1748">
            <v>36556</v>
          </cell>
          <cell r="D1748">
            <v>9</v>
          </cell>
          <cell r="E1748" t="str">
            <v>Briarley Close</v>
          </cell>
          <cell r="F1748" t="str">
            <v>Broxbourne</v>
          </cell>
          <cell r="G1748" t="str">
            <v>Hertfordshire</v>
          </cell>
          <cell r="H1748" t="str">
            <v>EN10 6QQ</v>
          </cell>
          <cell r="I1748">
            <v>47314.52314181476</v>
          </cell>
          <cell r="J1748">
            <v>44446.976284735072</v>
          </cell>
          <cell r="K1748">
            <v>0.01</v>
          </cell>
          <cell r="L1748">
            <v>44002.506521887721</v>
          </cell>
          <cell r="M1748">
            <v>54681391.014986381</v>
          </cell>
        </row>
        <row r="1749">
          <cell r="A1749" t="str">
            <v>JE2821</v>
          </cell>
          <cell r="B1749">
            <v>36550</v>
          </cell>
          <cell r="C1749">
            <v>36556</v>
          </cell>
          <cell r="D1749" t="str">
            <v>The Brambles</v>
          </cell>
          <cell r="E1749" t="str">
            <v>Rising Sun Hill, Rattlesden</v>
          </cell>
          <cell r="F1749" t="str">
            <v>Bury St. Edmunds</v>
          </cell>
          <cell r="G1749" t="str">
            <v>Suffolk</v>
          </cell>
          <cell r="H1749" t="str">
            <v>IP30 0SP</v>
          </cell>
          <cell r="I1749">
            <v>47888.922185953896</v>
          </cell>
          <cell r="J1749">
            <v>44986.563265593046</v>
          </cell>
          <cell r="K1749">
            <v>0.01</v>
          </cell>
          <cell r="L1749">
            <v>44536.697632937117</v>
          </cell>
          <cell r="M1749">
            <v>54725927.71261932</v>
          </cell>
        </row>
        <row r="1750">
          <cell r="A1750" t="str">
            <v>JE2949</v>
          </cell>
          <cell r="B1750">
            <v>36551</v>
          </cell>
          <cell r="C1750">
            <v>36556</v>
          </cell>
          <cell r="D1750">
            <v>28</v>
          </cell>
          <cell r="E1750" t="str">
            <v>Tyddyn Isaf</v>
          </cell>
          <cell r="F1750" t="str">
            <v>Menai Bridge</v>
          </cell>
          <cell r="G1750" t="str">
            <v>Gwynedd</v>
          </cell>
          <cell r="H1750" t="str">
            <v>LL59 5DA</v>
          </cell>
          <cell r="I1750">
            <v>15199.858127805499</v>
          </cell>
          <cell r="J1750">
            <v>14278.654604908195</v>
          </cell>
          <cell r="K1750">
            <v>0.01</v>
          </cell>
          <cell r="L1750">
            <v>14135.868058859112</v>
          </cell>
          <cell r="M1750">
            <v>54740063.58067818</v>
          </cell>
        </row>
        <row r="1751">
          <cell r="A1751" t="str">
            <v>JE3104</v>
          </cell>
          <cell r="B1751">
            <v>36551</v>
          </cell>
          <cell r="C1751">
            <v>36556</v>
          </cell>
          <cell r="D1751" t="str">
            <v>13 Burnsall Close</v>
          </cell>
          <cell r="E1751" t="str">
            <v>Keld Park</v>
          </cell>
          <cell r="F1751" t="str">
            <v>Carlisle</v>
          </cell>
          <cell r="G1751" t="str">
            <v>Cumbria</v>
          </cell>
          <cell r="H1751" t="str">
            <v>CA2 6TL</v>
          </cell>
          <cell r="I1751">
            <v>16517.800950446865</v>
          </cell>
          <cell r="J1751">
            <v>15516.722104965236</v>
          </cell>
          <cell r="K1751">
            <v>0.01</v>
          </cell>
          <cell r="L1751">
            <v>15361.554883915584</v>
          </cell>
          <cell r="M1751">
            <v>54755425.135562092</v>
          </cell>
        </row>
        <row r="1752">
          <cell r="A1752" t="str">
            <v>JE2988</v>
          </cell>
          <cell r="B1752">
            <v>36551</v>
          </cell>
          <cell r="C1752">
            <v>36556</v>
          </cell>
          <cell r="D1752">
            <v>4</v>
          </cell>
          <cell r="E1752" t="str">
            <v>Dart Road</v>
          </cell>
          <cell r="F1752" t="str">
            <v>Southampton</v>
          </cell>
          <cell r="G1752" t="str">
            <v>Hampshire</v>
          </cell>
          <cell r="H1752" t="str">
            <v>SO18 3LP</v>
          </cell>
          <cell r="I1752">
            <v>20787.434751777982</v>
          </cell>
          <cell r="J1752">
            <v>19527.590221367194</v>
          </cell>
          <cell r="K1752">
            <v>0.01</v>
          </cell>
          <cell r="L1752">
            <v>19332.314319153524</v>
          </cell>
          <cell r="M1752">
            <v>54774757.449881248</v>
          </cell>
        </row>
        <row r="1753">
          <cell r="A1753" t="str">
            <v>JE2975</v>
          </cell>
          <cell r="B1753">
            <v>36551</v>
          </cell>
          <cell r="C1753">
            <v>36556</v>
          </cell>
          <cell r="D1753" t="str">
            <v>Virginia Cottage</v>
          </cell>
          <cell r="E1753" t="str">
            <v>Masons Lane</v>
          </cell>
          <cell r="F1753" t="str">
            <v>Woolpit</v>
          </cell>
          <cell r="G1753" t="str">
            <v>Suffolk</v>
          </cell>
          <cell r="H1753" t="str">
            <v>IP30 9QW</v>
          </cell>
          <cell r="I1753">
            <v>22013.818339932528</v>
          </cell>
          <cell r="J1753">
            <v>20679.647531451767</v>
          </cell>
          <cell r="K1753">
            <v>0.01</v>
          </cell>
          <cell r="L1753">
            <v>20472.85105613725</v>
          </cell>
          <cell r="M1753">
            <v>54795230.300937384</v>
          </cell>
        </row>
        <row r="1754">
          <cell r="A1754" t="str">
            <v>JE3046</v>
          </cell>
          <cell r="B1754">
            <v>36551</v>
          </cell>
          <cell r="C1754">
            <v>36556</v>
          </cell>
          <cell r="D1754">
            <v>11</v>
          </cell>
          <cell r="E1754" t="str">
            <v>Glasney Road</v>
          </cell>
          <cell r="F1754" t="str">
            <v>Falmouth</v>
          </cell>
          <cell r="G1754" t="str">
            <v>Cornwall</v>
          </cell>
          <cell r="H1754" t="str">
            <v>TR11 2QA</v>
          </cell>
          <cell r="I1754">
            <v>24211.959687767558</v>
          </cell>
          <cell r="J1754">
            <v>22744.56819153922</v>
          </cell>
          <cell r="K1754">
            <v>0.01</v>
          </cell>
          <cell r="L1754">
            <v>22517.122509623827</v>
          </cell>
          <cell r="M1754">
            <v>54817747.423447005</v>
          </cell>
        </row>
        <row r="1755">
          <cell r="A1755" t="str">
            <v>JE3138</v>
          </cell>
          <cell r="B1755">
            <v>36551</v>
          </cell>
          <cell r="C1755">
            <v>36556</v>
          </cell>
          <cell r="D1755">
            <v>119</v>
          </cell>
          <cell r="E1755" t="str">
            <v>Old Manor Road</v>
          </cell>
          <cell r="F1755" t="str">
            <v>Rustington</v>
          </cell>
          <cell r="G1755" t="str">
            <v>West Sussex</v>
          </cell>
          <cell r="H1755" t="str">
            <v>BN16 3QD</v>
          </cell>
          <cell r="I1755">
            <v>29066.674941412301</v>
          </cell>
          <cell r="J1755">
            <v>27305.058278296405</v>
          </cell>
          <cell r="K1755">
            <v>0.01</v>
          </cell>
          <cell r="L1755">
            <v>27032.007695513439</v>
          </cell>
          <cell r="M1755">
            <v>54844779.431142516</v>
          </cell>
        </row>
        <row r="1756">
          <cell r="A1756" t="str">
            <v>JE3036</v>
          </cell>
          <cell r="B1756">
            <v>36551</v>
          </cell>
          <cell r="C1756">
            <v>36556</v>
          </cell>
          <cell r="D1756" t="str">
            <v>4 Linden Avenue</v>
          </cell>
          <cell r="E1756" t="str">
            <v>Wellsbourne</v>
          </cell>
          <cell r="F1756" t="str">
            <v>Warwick</v>
          </cell>
          <cell r="G1756" t="str">
            <v>Warwickshire</v>
          </cell>
          <cell r="H1756" t="str">
            <v>CV35 9SD</v>
          </cell>
          <cell r="I1756">
            <v>29086.299409138974</v>
          </cell>
          <cell r="J1756">
            <v>27323.493384342673</v>
          </cell>
          <cell r="K1756">
            <v>0.01</v>
          </cell>
          <cell r="L1756">
            <v>27050.258450499245</v>
          </cell>
          <cell r="M1756">
            <v>54871829.689593017</v>
          </cell>
        </row>
        <row r="1757">
          <cell r="A1757" t="str">
            <v>JE3077</v>
          </cell>
          <cell r="B1757">
            <v>36551</v>
          </cell>
          <cell r="C1757">
            <v>36556</v>
          </cell>
          <cell r="D1757">
            <v>8</v>
          </cell>
          <cell r="E1757" t="str">
            <v>Beuzeville Avenue</v>
          </cell>
          <cell r="F1757" t="str">
            <v>Hailsham</v>
          </cell>
          <cell r="G1757" t="str">
            <v>East Sussex</v>
          </cell>
          <cell r="H1757" t="str">
            <v>BN27 3PB</v>
          </cell>
          <cell r="I1757">
            <v>30520.165150001605</v>
          </cell>
          <cell r="J1757">
            <v>28670.458171213628</v>
          </cell>
          <cell r="K1757">
            <v>0.01</v>
          </cell>
          <cell r="L1757">
            <v>28383.753589501492</v>
          </cell>
          <cell r="M1757">
            <v>54900213.443182521</v>
          </cell>
        </row>
        <row r="1758">
          <cell r="A1758" t="str">
            <v>JE3080</v>
          </cell>
          <cell r="B1758">
            <v>36551</v>
          </cell>
          <cell r="C1758">
            <v>36556</v>
          </cell>
          <cell r="D1758">
            <v>24</v>
          </cell>
          <cell r="E1758" t="str">
            <v>Oberon Woods Beddgelert</v>
          </cell>
          <cell r="F1758" t="str">
            <v>Caernarfon</v>
          </cell>
          <cell r="G1758" t="str">
            <v>Gwynedd</v>
          </cell>
          <cell r="H1758" t="str">
            <v>LL55 4YW</v>
          </cell>
          <cell r="I1758">
            <v>31555.452878580454</v>
          </cell>
          <cell r="J1758">
            <v>29643.001188969516</v>
          </cell>
          <cell r="K1758">
            <v>0.01</v>
          </cell>
          <cell r="L1758">
            <v>29346.571177079819</v>
          </cell>
          <cell r="M1758">
            <v>54929560.014359601</v>
          </cell>
        </row>
        <row r="1759">
          <cell r="A1759" t="str">
            <v>JE3060</v>
          </cell>
          <cell r="B1759">
            <v>36551</v>
          </cell>
          <cell r="C1759">
            <v>36556</v>
          </cell>
          <cell r="D1759" t="str">
            <v>Whispering Oak</v>
          </cell>
          <cell r="E1759" t="str">
            <v>Quethiock</v>
          </cell>
          <cell r="F1759" t="str">
            <v>Liskeard</v>
          </cell>
          <cell r="G1759" t="str">
            <v>Cornwall</v>
          </cell>
          <cell r="H1759" t="str">
            <v>PL14 3SQ</v>
          </cell>
          <cell r="I1759">
            <v>33270.934851330836</v>
          </cell>
          <cell r="J1759">
            <v>31254.514557310784</v>
          </cell>
          <cell r="K1759">
            <v>0.01</v>
          </cell>
          <cell r="L1759">
            <v>30941.969411737675</v>
          </cell>
          <cell r="M1759">
            <v>54960501.983771339</v>
          </cell>
        </row>
        <row r="1760">
          <cell r="A1760" t="str">
            <v>JE3072</v>
          </cell>
          <cell r="B1760">
            <v>36551</v>
          </cell>
          <cell r="C1760">
            <v>36556</v>
          </cell>
          <cell r="D1760">
            <v>51</v>
          </cell>
          <cell r="E1760" t="str">
            <v>Heol Chappell</v>
          </cell>
          <cell r="F1760" t="str">
            <v>Whitchurch Cardiff</v>
          </cell>
          <cell r="G1760" t="str">
            <v>South Glamorgan</v>
          </cell>
          <cell r="H1760" t="str">
            <v>CF14 2DB</v>
          </cell>
          <cell r="I1760">
            <v>34286.547543879984</v>
          </cell>
          <cell r="J1760">
            <v>32208.574965463013</v>
          </cell>
          <cell r="K1760">
            <v>0.01</v>
          </cell>
          <cell r="L1760">
            <v>31886.489215808382</v>
          </cell>
          <cell r="M1760">
            <v>54992388.472987145</v>
          </cell>
        </row>
        <row r="1761">
          <cell r="A1761" t="str">
            <v>JE2834</v>
          </cell>
          <cell r="B1761">
            <v>36551</v>
          </cell>
          <cell r="C1761">
            <v>36556</v>
          </cell>
          <cell r="D1761">
            <v>7</v>
          </cell>
          <cell r="E1761" t="str">
            <v>Lenham Avenue</v>
          </cell>
          <cell r="F1761" t="str">
            <v>Saltdean Brighton</v>
          </cell>
          <cell r="G1761" t="str">
            <v>East Sussex</v>
          </cell>
          <cell r="H1761" t="str">
            <v>BN2 8AE</v>
          </cell>
          <cell r="I1761">
            <v>47850.873693251699</v>
          </cell>
          <cell r="J1761">
            <v>44950.820742145537</v>
          </cell>
          <cell r="K1761">
            <v>0.01</v>
          </cell>
          <cell r="L1761">
            <v>44501.312534724078</v>
          </cell>
          <cell r="M1761">
            <v>55036889.785521872</v>
          </cell>
        </row>
        <row r="1762">
          <cell r="A1762" t="str">
            <v>JE2994</v>
          </cell>
          <cell r="B1762">
            <v>36551</v>
          </cell>
          <cell r="C1762">
            <v>36556</v>
          </cell>
          <cell r="D1762">
            <v>54</v>
          </cell>
          <cell r="E1762" t="str">
            <v>Shanklin Road</v>
          </cell>
          <cell r="F1762" t="str">
            <v>Southampton</v>
          </cell>
          <cell r="G1762" t="str">
            <v>Hampshire</v>
          </cell>
          <cell r="H1762" t="str">
            <v>SO15 7RF</v>
          </cell>
          <cell r="I1762">
            <v>54454.247525754196</v>
          </cell>
          <cell r="J1762">
            <v>51153.990099950905</v>
          </cell>
          <cell r="K1762">
            <v>0.01</v>
          </cell>
          <cell r="L1762">
            <v>50642.450198951396</v>
          </cell>
          <cell r="M1762">
            <v>55087532.235720821</v>
          </cell>
        </row>
        <row r="1763">
          <cell r="A1763" t="str">
            <v>JE3148</v>
          </cell>
          <cell r="B1763">
            <v>36551</v>
          </cell>
          <cell r="C1763">
            <v>36556</v>
          </cell>
          <cell r="D1763" t="str">
            <v>4 Stanborough Road</v>
          </cell>
          <cell r="E1763" t="str">
            <v>Plynstock</v>
          </cell>
          <cell r="F1763" t="str">
            <v>Plymouth</v>
          </cell>
          <cell r="G1763" t="str">
            <v>Devon</v>
          </cell>
          <cell r="H1763" t="str">
            <v>PL9 8SX</v>
          </cell>
          <cell r="I1763">
            <v>16715.742593427982</v>
          </cell>
          <cell r="J1763">
            <v>15702.667284735377</v>
          </cell>
          <cell r="K1763">
            <v>0.01</v>
          </cell>
          <cell r="L1763">
            <v>15545.640611888022</v>
          </cell>
          <cell r="M1763">
            <v>55103077.876332708</v>
          </cell>
        </row>
        <row r="1764">
          <cell r="A1764" t="str">
            <v>JE2719</v>
          </cell>
          <cell r="B1764">
            <v>36552</v>
          </cell>
          <cell r="C1764">
            <v>36556</v>
          </cell>
          <cell r="D1764">
            <v>6</v>
          </cell>
          <cell r="E1764" t="str">
            <v>Horseshoe Close</v>
          </cell>
          <cell r="F1764" t="str">
            <v>Sheffield</v>
          </cell>
          <cell r="G1764" t="str">
            <v>S Yorkshire</v>
          </cell>
          <cell r="H1764" t="str">
            <v>S26 5PZ</v>
          </cell>
          <cell r="I1764">
            <v>10911.901881337571</v>
          </cell>
          <cell r="J1764">
            <v>10250.574494589839</v>
          </cell>
          <cell r="K1764">
            <v>0.01</v>
          </cell>
          <cell r="L1764">
            <v>10148.06874964394</v>
          </cell>
          <cell r="M1764">
            <v>55113225.945082352</v>
          </cell>
        </row>
        <row r="1765">
          <cell r="A1765" t="str">
            <v>JE2747</v>
          </cell>
          <cell r="B1765">
            <v>36552</v>
          </cell>
          <cell r="C1765">
            <v>36556</v>
          </cell>
          <cell r="D1765">
            <v>67</v>
          </cell>
          <cell r="E1765" t="str">
            <v>West Ham Close</v>
          </cell>
          <cell r="F1765" t="str">
            <v>Basingstoke</v>
          </cell>
          <cell r="G1765" t="str">
            <v>Hampshire</v>
          </cell>
          <cell r="H1765" t="str">
            <v>RG22 6PH</v>
          </cell>
          <cell r="I1765">
            <v>13361.669897387639</v>
          </cell>
          <cell r="J1765">
            <v>12551.871721788388</v>
          </cell>
          <cell r="K1765">
            <v>0.01</v>
          </cell>
          <cell r="L1765">
            <v>12426.353004570503</v>
          </cell>
          <cell r="M1765">
            <v>55125652.298086919</v>
          </cell>
        </row>
        <row r="1766">
          <cell r="A1766" t="str">
            <v>JE2850</v>
          </cell>
          <cell r="B1766">
            <v>36552</v>
          </cell>
          <cell r="C1766">
            <v>36556</v>
          </cell>
          <cell r="D1766">
            <v>34</v>
          </cell>
          <cell r="E1766" t="str">
            <v>Alexandra Street</v>
          </cell>
          <cell r="F1766" t="str">
            <v>Leicester</v>
          </cell>
          <cell r="G1766" t="str">
            <v>Leicestershire</v>
          </cell>
          <cell r="H1766" t="str">
            <v>LE4 8FA</v>
          </cell>
          <cell r="I1766">
            <v>18460.154754732863</v>
          </cell>
          <cell r="J1766">
            <v>17341.357496870263</v>
          </cell>
          <cell r="K1766">
            <v>0.01</v>
          </cell>
          <cell r="L1766">
            <v>17167.943921901562</v>
          </cell>
          <cell r="M1766">
            <v>55142820.24200882</v>
          </cell>
        </row>
        <row r="1767">
          <cell r="A1767" t="str">
            <v>JE2666</v>
          </cell>
          <cell r="B1767">
            <v>36552</v>
          </cell>
          <cell r="C1767">
            <v>36556</v>
          </cell>
          <cell r="D1767">
            <v>39</v>
          </cell>
          <cell r="E1767" t="str">
            <v>Beaconhill Drive</v>
          </cell>
          <cell r="F1767" t="str">
            <v>Worcester</v>
          </cell>
          <cell r="G1767" t="str">
            <v>Worcestershire</v>
          </cell>
          <cell r="H1767" t="str">
            <v>WR2 6DR</v>
          </cell>
          <cell r="I1767">
            <v>23183.290668807629</v>
          </cell>
          <cell r="J1767">
            <v>21778.242749485951</v>
          </cell>
          <cell r="K1767">
            <v>0.01</v>
          </cell>
          <cell r="L1767">
            <v>21560.460321991093</v>
          </cell>
          <cell r="M1767">
            <v>55164380.702330813</v>
          </cell>
        </row>
        <row r="1768">
          <cell r="A1768" t="str">
            <v>JE2681</v>
          </cell>
          <cell r="B1768">
            <v>36552</v>
          </cell>
          <cell r="C1768">
            <v>36556</v>
          </cell>
          <cell r="D1768">
            <v>35</v>
          </cell>
          <cell r="E1768" t="str">
            <v>Winchester Street</v>
          </cell>
          <cell r="F1768" t="str">
            <v>Farnborough</v>
          </cell>
          <cell r="G1768" t="str">
            <v>Hampshire</v>
          </cell>
          <cell r="H1768" t="str">
            <v>GU14 6AJ</v>
          </cell>
          <cell r="I1768">
            <v>31461.354141623131</v>
          </cell>
          <cell r="J1768">
            <v>29554.605405767183</v>
          </cell>
          <cell r="K1768">
            <v>0.01</v>
          </cell>
          <cell r="L1768">
            <v>29259.059351709511</v>
          </cell>
          <cell r="M1768">
            <v>55193639.761682525</v>
          </cell>
        </row>
        <row r="1769">
          <cell r="A1769" t="str">
            <v>JE3133</v>
          </cell>
          <cell r="B1769">
            <v>36552</v>
          </cell>
          <cell r="C1769">
            <v>36556</v>
          </cell>
          <cell r="D1769">
            <v>88</v>
          </cell>
          <cell r="E1769" t="str">
            <v>Westbourne Road</v>
          </cell>
          <cell r="F1769" t="str">
            <v>Downend</v>
          </cell>
          <cell r="G1769" t="str">
            <v>Bristol</v>
          </cell>
          <cell r="H1769" t="str">
            <v>BS16 6RF</v>
          </cell>
          <cell r="I1769">
            <v>32487.110477196213</v>
          </cell>
          <cell r="J1769">
            <v>30518.194690699471</v>
          </cell>
          <cell r="K1769">
            <v>0.01</v>
          </cell>
          <cell r="L1769">
            <v>30213.012743792475</v>
          </cell>
          <cell r="M1769">
            <v>55223852.774426319</v>
          </cell>
        </row>
        <row r="1770">
          <cell r="A1770" t="str">
            <v>JE2753</v>
          </cell>
          <cell r="B1770">
            <v>36552</v>
          </cell>
          <cell r="C1770">
            <v>36556</v>
          </cell>
          <cell r="D1770" t="str">
            <v>18a</v>
          </cell>
          <cell r="E1770" t="str">
            <v>Eastern Road</v>
          </cell>
          <cell r="F1770" t="str">
            <v>Lymington</v>
          </cell>
          <cell r="G1770" t="str">
            <v>Hampshire</v>
          </cell>
          <cell r="H1770" t="str">
            <v>SO41 9HG</v>
          </cell>
          <cell r="I1770">
            <v>32857.391603499469</v>
          </cell>
          <cell r="J1770">
            <v>30866.034536620711</v>
          </cell>
          <cell r="K1770">
            <v>0.01</v>
          </cell>
          <cell r="L1770">
            <v>30557.374191254505</v>
          </cell>
          <cell r="M1770">
            <v>55254410.148617573</v>
          </cell>
        </row>
        <row r="1771">
          <cell r="A1771" t="str">
            <v>JE2921</v>
          </cell>
          <cell r="B1771">
            <v>36552</v>
          </cell>
          <cell r="C1771">
            <v>36556</v>
          </cell>
          <cell r="D1771">
            <v>13</v>
          </cell>
          <cell r="E1771" t="str">
            <v>Wisteria Way</v>
          </cell>
          <cell r="F1771" t="str">
            <v>Peterborough</v>
          </cell>
          <cell r="G1771" t="str">
            <v>Cambs</v>
          </cell>
          <cell r="H1771" t="str">
            <v>PE4 7RQ</v>
          </cell>
          <cell r="I1771">
            <v>44313.880525538567</v>
          </cell>
          <cell r="J1771">
            <v>41628.190796718045</v>
          </cell>
          <cell r="K1771">
            <v>0.01</v>
          </cell>
          <cell r="L1771">
            <v>41211.908888750862</v>
          </cell>
          <cell r="M1771">
            <v>55295622.057506323</v>
          </cell>
        </row>
        <row r="1772">
          <cell r="A1772" t="str">
            <v>JE3038</v>
          </cell>
          <cell r="B1772">
            <v>36552</v>
          </cell>
          <cell r="C1772">
            <v>36556</v>
          </cell>
          <cell r="D1772" t="str">
            <v>Flat 18, Princess Court</v>
          </cell>
          <cell r="E1772" t="str">
            <v>Marine Road</v>
          </cell>
          <cell r="F1772" t="str">
            <v>Colwyn Bay, Conwy</v>
          </cell>
          <cell r="G1772" t="str">
            <v>Clwyd</v>
          </cell>
          <cell r="H1772" t="str">
            <v>LL29 8PJ</v>
          </cell>
          <cell r="I1772">
            <v>45755.8208288897</v>
          </cell>
          <cell r="J1772">
            <v>42982.740778653962</v>
          </cell>
          <cell r="K1772">
            <v>0.01</v>
          </cell>
          <cell r="L1772">
            <v>42552.91337086742</v>
          </cell>
          <cell r="M1772">
            <v>55338174.970877193</v>
          </cell>
        </row>
        <row r="1773">
          <cell r="A1773" t="str">
            <v>JE3041</v>
          </cell>
          <cell r="B1773">
            <v>36552</v>
          </cell>
          <cell r="C1773">
            <v>36556</v>
          </cell>
          <cell r="D1773">
            <v>46</v>
          </cell>
          <cell r="E1773" t="str">
            <v>Willow View</v>
          </cell>
          <cell r="F1773" t="str">
            <v>Kislingbury Northampton</v>
          </cell>
          <cell r="G1773" t="str">
            <v>Northamptonshire</v>
          </cell>
          <cell r="H1773" t="str">
            <v>NN7 4AT</v>
          </cell>
          <cell r="I1773">
            <v>47318.598788299547</v>
          </cell>
          <cell r="J1773">
            <v>44450.804922341995</v>
          </cell>
          <cell r="K1773">
            <v>0.01</v>
          </cell>
          <cell r="L1773">
            <v>44006.296873118576</v>
          </cell>
          <cell r="M1773">
            <v>55382181.267750308</v>
          </cell>
        </row>
        <row r="1774">
          <cell r="A1774" t="str">
            <v>JE2933</v>
          </cell>
          <cell r="B1774">
            <v>36553</v>
          </cell>
          <cell r="C1774">
            <v>36556</v>
          </cell>
          <cell r="D1774">
            <v>17</v>
          </cell>
          <cell r="E1774" t="str">
            <v>Newlands Close</v>
          </cell>
          <cell r="F1774" t="str">
            <v>Hassocks</v>
          </cell>
          <cell r="G1774" t="str">
            <v>West Sussex</v>
          </cell>
          <cell r="H1774" t="str">
            <v>BN6 8BQ</v>
          </cell>
          <cell r="I1774">
            <v>34048.758833305939</v>
          </cell>
          <cell r="J1774">
            <v>31985.197691893452</v>
          </cell>
          <cell r="K1774">
            <v>0.01</v>
          </cell>
          <cell r="L1774">
            <v>31665.345714974519</v>
          </cell>
          <cell r="M1774">
            <v>55413846.613465279</v>
          </cell>
        </row>
        <row r="1775">
          <cell r="A1775" t="str">
            <v>JE2758</v>
          </cell>
          <cell r="B1775">
            <v>36553</v>
          </cell>
          <cell r="C1775">
            <v>36556</v>
          </cell>
          <cell r="D1775" t="str">
            <v>Lymore Farm House</v>
          </cell>
          <cell r="E1775" t="str">
            <v>School Lane</v>
          </cell>
          <cell r="F1775" t="str">
            <v>Milford On Sea Lymington</v>
          </cell>
          <cell r="G1775" t="str">
            <v>Hants</v>
          </cell>
          <cell r="H1775" t="str">
            <v>SO41 0TU</v>
          </cell>
          <cell r="I1775">
            <v>48490.382640479394</v>
          </cell>
          <cell r="J1775">
            <v>45551.571571359433</v>
          </cell>
          <cell r="K1775">
            <v>0.01</v>
          </cell>
          <cell r="L1775">
            <v>45096.055855645835</v>
          </cell>
          <cell r="M1775">
            <v>55458942.669320926</v>
          </cell>
        </row>
        <row r="1776">
          <cell r="A1776" t="str">
            <v>JE3074</v>
          </cell>
          <cell r="B1776">
            <v>36553</v>
          </cell>
          <cell r="C1776">
            <v>36556</v>
          </cell>
          <cell r="D1776">
            <v>30</v>
          </cell>
          <cell r="E1776" t="str">
            <v>Cannon Grove</v>
          </cell>
          <cell r="F1776" t="str">
            <v>Fetcham Leatherhead</v>
          </cell>
          <cell r="G1776" t="str">
            <v>Surrey</v>
          </cell>
          <cell r="H1776" t="str">
            <v>KT22 9LH</v>
          </cell>
          <cell r="I1776">
            <v>52122.458771042817</v>
          </cell>
          <cell r="J1776">
            <v>48963.521875828097</v>
          </cell>
          <cell r="K1776">
            <v>0.01</v>
          </cell>
          <cell r="L1776">
            <v>48473.886657069816</v>
          </cell>
          <cell r="M1776">
            <v>55507416.555977993</v>
          </cell>
        </row>
        <row r="1777">
          <cell r="A1777" t="str">
            <v>JF0019</v>
          </cell>
          <cell r="B1777">
            <v>36556</v>
          </cell>
          <cell r="C1777">
            <v>36556</v>
          </cell>
          <cell r="D1777" t="str">
            <v>19 Busby Close</v>
          </cell>
          <cell r="E1777" t="str">
            <v>Stonesfield</v>
          </cell>
          <cell r="F1777" t="str">
            <v>Witney</v>
          </cell>
          <cell r="G1777" t="str">
            <v>Oxfordshire</v>
          </cell>
          <cell r="H1777" t="str">
            <v>OX8 8EU</v>
          </cell>
          <cell r="I1777">
            <v>14264.650373556324</v>
          </cell>
          <cell r="J1777">
            <v>13400.126108492303</v>
          </cell>
          <cell r="K1777">
            <v>0.01</v>
          </cell>
          <cell r="L1777">
            <v>13266.12484740738</v>
          </cell>
          <cell r="M1777">
            <v>55520682.680825397</v>
          </cell>
        </row>
        <row r="1778">
          <cell r="A1778" t="str">
            <v>JE3073</v>
          </cell>
          <cell r="B1778">
            <v>36556</v>
          </cell>
          <cell r="C1778">
            <v>36556</v>
          </cell>
          <cell r="D1778">
            <v>41</v>
          </cell>
          <cell r="E1778" t="str">
            <v>Farrington Crescent</v>
          </cell>
          <cell r="F1778" t="str">
            <v>Lincoln</v>
          </cell>
          <cell r="G1778">
            <v>0</v>
          </cell>
          <cell r="H1778" t="str">
            <v>LN6 0YG</v>
          </cell>
          <cell r="I1778">
            <v>17825.103870412539</v>
          </cell>
          <cell r="J1778">
            <v>16744.794544932989</v>
          </cell>
          <cell r="K1778">
            <v>0.01</v>
          </cell>
          <cell r="L1778">
            <v>16577.346599483659</v>
          </cell>
          <cell r="M1778">
            <v>55537260.027424879</v>
          </cell>
        </row>
        <row r="1779">
          <cell r="A1779" t="str">
            <v>JF0074</v>
          </cell>
          <cell r="B1779">
            <v>36556</v>
          </cell>
          <cell r="C1779">
            <v>36556</v>
          </cell>
          <cell r="D1779">
            <v>22</v>
          </cell>
          <cell r="E1779" t="str">
            <v>Fulmar Drive</v>
          </cell>
          <cell r="F1779" t="str">
            <v>Blyth</v>
          </cell>
          <cell r="G1779" t="str">
            <v>Northumberland</v>
          </cell>
          <cell r="H1779" t="str">
            <v>NE24 3QG</v>
          </cell>
          <cell r="I1779">
            <v>23704.257265446056</v>
          </cell>
          <cell r="J1779">
            <v>22267.635612994778</v>
          </cell>
          <cell r="K1779">
            <v>0.01</v>
          </cell>
          <cell r="L1779">
            <v>22044.95925686483</v>
          </cell>
          <cell r="M1779">
            <v>55559304.986681744</v>
          </cell>
        </row>
        <row r="1780">
          <cell r="A1780" t="str">
            <v>JE2936</v>
          </cell>
          <cell r="B1780">
            <v>36556</v>
          </cell>
          <cell r="C1780">
            <v>36556</v>
          </cell>
          <cell r="D1780">
            <v>91</v>
          </cell>
          <cell r="E1780" t="str">
            <v>Belmont Street</v>
          </cell>
          <cell r="F1780" t="str">
            <v>Worcester</v>
          </cell>
          <cell r="G1780" t="str">
            <v>Worcestershire</v>
          </cell>
          <cell r="H1780" t="str">
            <v>WR3 8NW</v>
          </cell>
          <cell r="I1780">
            <v>28045.504113838368</v>
          </cell>
          <cell r="J1780">
            <v>26345.776591787555</v>
          </cell>
          <cell r="K1780">
            <v>0.01</v>
          </cell>
          <cell r="L1780">
            <v>26082.318825869679</v>
          </cell>
          <cell r="M1780">
            <v>55585387.305507615</v>
          </cell>
        </row>
        <row r="1781">
          <cell r="A1781" t="str">
            <v>JE1874</v>
          </cell>
          <cell r="B1781">
            <v>36556</v>
          </cell>
          <cell r="C1781">
            <v>36556</v>
          </cell>
          <cell r="D1781" t="str">
            <v>Rockhouse</v>
          </cell>
          <cell r="E1781" t="str">
            <v>Main Street</v>
          </cell>
          <cell r="F1781" t="str">
            <v>Horsley Woodhouse</v>
          </cell>
          <cell r="G1781" t="str">
            <v>Derbyshire</v>
          </cell>
          <cell r="H1781" t="str">
            <v>DE7 6AU</v>
          </cell>
          <cell r="I1781">
            <v>30400.389580919331</v>
          </cell>
          <cell r="J1781">
            <v>28557.941727530277</v>
          </cell>
          <cell r="K1781">
            <v>0.01</v>
          </cell>
          <cell r="L1781">
            <v>28272.362310254975</v>
          </cell>
          <cell r="M1781">
            <v>55613659.667817868</v>
          </cell>
        </row>
        <row r="1782">
          <cell r="A1782" t="str">
            <v>JE2619</v>
          </cell>
          <cell r="B1782">
            <v>36556</v>
          </cell>
          <cell r="C1782">
            <v>36556</v>
          </cell>
          <cell r="D1782" t="str">
            <v>Balaclava</v>
          </cell>
          <cell r="E1782" t="str">
            <v>Herne Road</v>
          </cell>
          <cell r="F1782" t="str">
            <v>Huntingdon</v>
          </cell>
          <cell r="G1782" t="str">
            <v>Cambridgeshire</v>
          </cell>
          <cell r="H1782" t="str">
            <v>PE26 2TD</v>
          </cell>
          <cell r="I1782">
            <v>38994.983045864305</v>
          </cell>
          <cell r="J1782">
            <v>36631.650740054349</v>
          </cell>
          <cell r="K1782">
            <v>0.01</v>
          </cell>
          <cell r="L1782">
            <v>36265.334232653804</v>
          </cell>
          <cell r="M1782">
            <v>55649925.002050519</v>
          </cell>
        </row>
        <row r="1783">
          <cell r="A1783" t="str">
            <v>JE3143</v>
          </cell>
          <cell r="B1783">
            <v>36556</v>
          </cell>
          <cell r="C1783">
            <v>36556</v>
          </cell>
          <cell r="D1783" t="str">
            <v>Herons Mill</v>
          </cell>
          <cell r="E1783" t="str">
            <v>Swelling Hill</v>
          </cell>
          <cell r="F1783" t="str">
            <v>Ropley</v>
          </cell>
          <cell r="G1783" t="str">
            <v>Alresford Hampshire</v>
          </cell>
          <cell r="H1783" t="str">
            <v>SO24 0DA</v>
          </cell>
          <cell r="I1783">
            <v>41433.72156275926</v>
          </cell>
          <cell r="J1783">
            <v>38922.586922592032</v>
          </cell>
          <cell r="K1783">
            <v>0.01</v>
          </cell>
          <cell r="L1783">
            <v>38533.361053366112</v>
          </cell>
          <cell r="M1783">
            <v>55688458.363103881</v>
          </cell>
        </row>
        <row r="1784">
          <cell r="A1784" t="str">
            <v>JE2785</v>
          </cell>
          <cell r="B1784">
            <v>36556</v>
          </cell>
          <cell r="C1784">
            <v>36556</v>
          </cell>
          <cell r="D1784">
            <v>8</v>
          </cell>
          <cell r="E1784" t="str">
            <v>Orpington Road</v>
          </cell>
          <cell r="F1784" t="str">
            <v>Winchmore Hill</v>
          </cell>
          <cell r="G1784" t="str">
            <v>London</v>
          </cell>
          <cell r="H1784" t="str">
            <v>N21 3PG</v>
          </cell>
          <cell r="I1784">
            <v>79523.636252872588</v>
          </cell>
          <cell r="J1784">
            <v>74704.02193451667</v>
          </cell>
          <cell r="K1784">
            <v>0.01</v>
          </cell>
          <cell r="L1784">
            <v>73956.981715171496</v>
          </cell>
          <cell r="M1784">
            <v>55762415.344819054</v>
          </cell>
        </row>
        <row r="1785">
          <cell r="A1785" t="str">
            <v>JE2972</v>
          </cell>
          <cell r="B1785">
            <v>36556</v>
          </cell>
          <cell r="C1785">
            <v>36556</v>
          </cell>
          <cell r="D1785" t="str">
            <v>Vicarage Cottage</v>
          </cell>
          <cell r="E1785" t="str">
            <v>Church Road</v>
          </cell>
          <cell r="F1785" t="str">
            <v>Old Hunstanton</v>
          </cell>
          <cell r="G1785" t="str">
            <v>Norfolk</v>
          </cell>
          <cell r="H1785" t="str">
            <v>PE36 6JS</v>
          </cell>
          <cell r="I1785">
            <v>92966.705658686013</v>
          </cell>
          <cell r="J1785">
            <v>87332.359861189878</v>
          </cell>
          <cell r="K1785">
            <v>0.01</v>
          </cell>
          <cell r="L1785">
            <v>86459.036262577982</v>
          </cell>
          <cell r="M1785">
            <v>55848874.381081633</v>
          </cell>
        </row>
        <row r="1786">
          <cell r="A1786" t="str">
            <v>JE3131</v>
          </cell>
          <cell r="B1786">
            <v>36557</v>
          </cell>
          <cell r="C1786">
            <v>36585</v>
          </cell>
          <cell r="D1786">
            <v>21</v>
          </cell>
          <cell r="E1786" t="str">
            <v>Blakemere Avenue</v>
          </cell>
          <cell r="F1786" t="str">
            <v>Sale</v>
          </cell>
          <cell r="G1786" t="str">
            <v>Cheshire</v>
          </cell>
          <cell r="H1786" t="str">
            <v>M33 2PL</v>
          </cell>
          <cell r="I1786">
            <v>2899.4068514503883</v>
          </cell>
          <cell r="J1786">
            <v>2723.6852240897583</v>
          </cell>
          <cell r="K1786">
            <v>0.01</v>
          </cell>
          <cell r="L1786">
            <v>2696.4483718488609</v>
          </cell>
          <cell r="M1786">
            <v>55851570.829453483</v>
          </cell>
        </row>
        <row r="1787">
          <cell r="A1787" t="str">
            <v>JE2308</v>
          </cell>
          <cell r="B1787">
            <v>36557</v>
          </cell>
          <cell r="C1787">
            <v>36585</v>
          </cell>
          <cell r="D1787" t="str">
            <v>7 Sydney Road</v>
          </cell>
          <cell r="E1787" t="str">
            <v>Bramhall</v>
          </cell>
          <cell r="F1787" t="str">
            <v>Stockport</v>
          </cell>
          <cell r="G1787" t="str">
            <v>Cheshire</v>
          </cell>
          <cell r="H1787" t="str">
            <v>SK7 1NH</v>
          </cell>
          <cell r="I1787">
            <v>14227.556960678538</v>
          </cell>
          <cell r="J1787">
            <v>13365.280781243475</v>
          </cell>
          <cell r="K1787">
            <v>0.01</v>
          </cell>
          <cell r="L1787">
            <v>13231.627973431039</v>
          </cell>
          <cell r="M1787">
            <v>55864802.457426913</v>
          </cell>
        </row>
        <row r="1788">
          <cell r="A1788" t="str">
            <v>JE2875</v>
          </cell>
          <cell r="B1788">
            <v>36557</v>
          </cell>
          <cell r="C1788">
            <v>36585</v>
          </cell>
          <cell r="D1788">
            <v>50</v>
          </cell>
          <cell r="E1788" t="str">
            <v>Davenport Road</v>
          </cell>
          <cell r="F1788" t="str">
            <v>Leicester</v>
          </cell>
          <cell r="G1788" t="str">
            <v>Leicestershire</v>
          </cell>
          <cell r="H1788" t="str">
            <v>LE5 6SA</v>
          </cell>
          <cell r="I1788">
            <v>17189.767827684605</v>
          </cell>
          <cell r="J1788">
            <v>16147.963716915841</v>
          </cell>
          <cell r="K1788">
            <v>0.01</v>
          </cell>
          <cell r="L1788">
            <v>15986.484079746682</v>
          </cell>
          <cell r="M1788">
            <v>55880788.941506661</v>
          </cell>
        </row>
        <row r="1789">
          <cell r="A1789" t="str">
            <v>JF0092</v>
          </cell>
          <cell r="B1789">
            <v>36557</v>
          </cell>
          <cell r="C1789">
            <v>36585</v>
          </cell>
          <cell r="D1789" t="str">
            <v>14 The Oval</v>
          </cell>
          <cell r="E1789" t="str">
            <v>Stoney Stanton</v>
          </cell>
          <cell r="F1789" t="str">
            <v>Leicester</v>
          </cell>
          <cell r="G1789" t="str">
            <v>Leicestershire</v>
          </cell>
          <cell r="H1789" t="str">
            <v>LE9 4JS</v>
          </cell>
          <cell r="I1789">
            <v>23026.848781721543</v>
          </cell>
          <cell r="J1789">
            <v>21631.282188889934</v>
          </cell>
          <cell r="K1789">
            <v>0.01</v>
          </cell>
          <cell r="L1789">
            <v>21414.969367001035</v>
          </cell>
          <cell r="M1789">
            <v>55902203.910873659</v>
          </cell>
        </row>
        <row r="1790">
          <cell r="A1790" t="str">
            <v>JE2570</v>
          </cell>
          <cell r="B1790">
            <v>36557</v>
          </cell>
          <cell r="C1790">
            <v>36585</v>
          </cell>
          <cell r="D1790" t="str">
            <v>8 Ash Tree Close</v>
          </cell>
          <cell r="E1790" t="str">
            <v>Oadby</v>
          </cell>
          <cell r="F1790" t="str">
            <v>Leicester</v>
          </cell>
          <cell r="G1790" t="str">
            <v>Leicestershire</v>
          </cell>
          <cell r="H1790" t="str">
            <v>LE2 5TA</v>
          </cell>
          <cell r="I1790">
            <v>36237.110817611057</v>
          </cell>
          <cell r="J1790">
            <v>34040.922283210384</v>
          </cell>
          <cell r="K1790">
            <v>0.01</v>
          </cell>
          <cell r="L1790">
            <v>33700.513060378282</v>
          </cell>
          <cell r="M1790">
            <v>55935904.423934035</v>
          </cell>
        </row>
        <row r="1791">
          <cell r="A1791" t="str">
            <v>JF0041</v>
          </cell>
          <cell r="B1791">
            <v>36557</v>
          </cell>
          <cell r="C1791">
            <v>36585</v>
          </cell>
          <cell r="D1791">
            <v>36</v>
          </cell>
          <cell r="E1791" t="str">
            <v>Ravine Road</v>
          </cell>
          <cell r="F1791" t="str">
            <v>Poole</v>
          </cell>
          <cell r="G1791" t="str">
            <v>Dorset</v>
          </cell>
          <cell r="H1791" t="str">
            <v>BH13 7HY</v>
          </cell>
          <cell r="I1791">
            <v>181277.57084544754</v>
          </cell>
          <cell r="J1791">
            <v>170291.05140026889</v>
          </cell>
          <cell r="K1791">
            <v>0.01</v>
          </cell>
          <cell r="L1791">
            <v>168588.14088626619</v>
          </cell>
          <cell r="M1791">
            <v>56104492.564820305</v>
          </cell>
        </row>
        <row r="1792">
          <cell r="A1792" t="str">
            <v>JE3141</v>
          </cell>
          <cell r="B1792">
            <v>36558</v>
          </cell>
          <cell r="C1792">
            <v>36585</v>
          </cell>
          <cell r="D1792">
            <v>60</v>
          </cell>
          <cell r="E1792" t="str">
            <v>Rivington Avenue</v>
          </cell>
          <cell r="F1792" t="str">
            <v>Blackpool</v>
          </cell>
          <cell r="G1792" t="str">
            <v>Lancashire</v>
          </cell>
          <cell r="H1792" t="str">
            <v>FY2 9DG</v>
          </cell>
          <cell r="I1792">
            <v>15911.612145809913</v>
          </cell>
          <cell r="J1792">
            <v>14947.272015760826</v>
          </cell>
          <cell r="K1792">
            <v>0.01</v>
          </cell>
          <cell r="L1792">
            <v>14797.799295603218</v>
          </cell>
          <cell r="M1792">
            <v>56119290.364115909</v>
          </cell>
        </row>
        <row r="1793">
          <cell r="A1793" t="str">
            <v>JE2914</v>
          </cell>
          <cell r="B1793">
            <v>36558</v>
          </cell>
          <cell r="C1793">
            <v>36585</v>
          </cell>
          <cell r="D1793">
            <v>7</v>
          </cell>
          <cell r="E1793" t="str">
            <v>Everton Road</v>
          </cell>
          <cell r="F1793" t="str">
            <v>Croydon</v>
          </cell>
          <cell r="G1793" t="str">
            <v>Surrey</v>
          </cell>
          <cell r="H1793" t="str">
            <v>CR0 6LA</v>
          </cell>
          <cell r="I1793">
            <v>20247.146329882729</v>
          </cell>
          <cell r="J1793">
            <v>19020.046552314077</v>
          </cell>
          <cell r="K1793">
            <v>0.01</v>
          </cell>
          <cell r="L1793">
            <v>18829.846086790938</v>
          </cell>
          <cell r="M1793">
            <v>56138120.210202701</v>
          </cell>
        </row>
        <row r="1794">
          <cell r="A1794" t="str">
            <v>JE2665</v>
          </cell>
          <cell r="B1794">
            <v>36558</v>
          </cell>
          <cell r="C1794">
            <v>36585</v>
          </cell>
          <cell r="D1794" t="str">
            <v>24 Marlborough Gardens</v>
          </cell>
          <cell r="E1794" t="str">
            <v>Lower Howsell Road</v>
          </cell>
          <cell r="F1794" t="str">
            <v>Malvern</v>
          </cell>
          <cell r="G1794" t="str">
            <v>Worcestershire</v>
          </cell>
          <cell r="H1794" t="str">
            <v>WR14 1EH</v>
          </cell>
          <cell r="I1794">
            <v>25583.34449306404</v>
          </cell>
          <cell r="J1794">
            <v>24032.838766211673</v>
          </cell>
          <cell r="K1794">
            <v>0.01</v>
          </cell>
          <cell r="L1794">
            <v>23792.510378549556</v>
          </cell>
          <cell r="M1794">
            <v>56161912.720581248</v>
          </cell>
        </row>
        <row r="1795">
          <cell r="A1795" t="str">
            <v>JF0044</v>
          </cell>
          <cell r="B1795">
            <v>36558</v>
          </cell>
          <cell r="C1795">
            <v>36585</v>
          </cell>
          <cell r="D1795">
            <v>118</v>
          </cell>
          <cell r="E1795" t="str">
            <v>Newbolt Road</v>
          </cell>
          <cell r="F1795" t="str">
            <v>Paulsgrove Portsmouth</v>
          </cell>
          <cell r="G1795" t="str">
            <v>Hampshire</v>
          </cell>
          <cell r="H1795" t="str">
            <v>PO6 4JH</v>
          </cell>
          <cell r="I1795">
            <v>31549.12950602124</v>
          </cell>
          <cell r="J1795">
            <v>29637.061051110861</v>
          </cell>
          <cell r="K1795">
            <v>0.01</v>
          </cell>
          <cell r="L1795">
            <v>29340.690440599752</v>
          </cell>
          <cell r="M1795">
            <v>56191253.411021851</v>
          </cell>
        </row>
        <row r="1796">
          <cell r="A1796" t="str">
            <v>JF0071</v>
          </cell>
          <cell r="B1796">
            <v>36559</v>
          </cell>
          <cell r="C1796">
            <v>36585</v>
          </cell>
          <cell r="D1796">
            <v>68</v>
          </cell>
          <cell r="E1796" t="str">
            <v>Church Road</v>
          </cell>
          <cell r="F1796" t="str">
            <v>Banks</v>
          </cell>
          <cell r="G1796" t="str">
            <v>Southport</v>
          </cell>
          <cell r="H1796" t="str">
            <v>PR9 8ET</v>
          </cell>
          <cell r="I1796">
            <v>13898.457999802862</v>
          </cell>
          <cell r="J1796">
            <v>13056.127211936022</v>
          </cell>
          <cell r="K1796">
            <v>0.01</v>
          </cell>
          <cell r="L1796">
            <v>12925.565939816661</v>
          </cell>
          <cell r="M1796">
            <v>56204178.976961665</v>
          </cell>
        </row>
        <row r="1797">
          <cell r="A1797" t="str">
            <v>JF0079</v>
          </cell>
          <cell r="B1797">
            <v>36559</v>
          </cell>
          <cell r="C1797">
            <v>36585</v>
          </cell>
          <cell r="D1797">
            <v>6</v>
          </cell>
          <cell r="E1797" t="str">
            <v>Farm Avenue</v>
          </cell>
          <cell r="F1797" t="str">
            <v>Stretford</v>
          </cell>
          <cell r="G1797" t="str">
            <v>Manchester</v>
          </cell>
          <cell r="H1797" t="str">
            <v>M32 9TW</v>
          </cell>
          <cell r="I1797">
            <v>15953.583724662742</v>
          </cell>
          <cell r="J1797">
            <v>14986.699862561967</v>
          </cell>
          <cell r="K1797">
            <v>0.01</v>
          </cell>
          <cell r="L1797">
            <v>14836.832863936348</v>
          </cell>
          <cell r="M1797">
            <v>56219015.809825599</v>
          </cell>
        </row>
        <row r="1798">
          <cell r="A1798" t="str">
            <v>JE2896</v>
          </cell>
          <cell r="B1798">
            <v>36559</v>
          </cell>
          <cell r="C1798">
            <v>36585</v>
          </cell>
          <cell r="D1798">
            <v>4</v>
          </cell>
          <cell r="E1798" t="str">
            <v>Ffordd Dyfed</v>
          </cell>
          <cell r="F1798" t="str">
            <v>Wrexham</v>
          </cell>
          <cell r="G1798" t="str">
            <v>Clwyd</v>
          </cell>
          <cell r="H1798" t="str">
            <v>LL12 7EF</v>
          </cell>
          <cell r="I1798">
            <v>26046.981497732508</v>
          </cell>
          <cell r="J1798">
            <v>24468.376558475989</v>
          </cell>
          <cell r="K1798">
            <v>0.01</v>
          </cell>
          <cell r="L1798">
            <v>24223.69279289123</v>
          </cell>
          <cell r="M1798">
            <v>56243239.502618492</v>
          </cell>
        </row>
        <row r="1799">
          <cell r="A1799" t="str">
            <v>JF0086</v>
          </cell>
          <cell r="B1799">
            <v>36559</v>
          </cell>
          <cell r="C1799">
            <v>36585</v>
          </cell>
          <cell r="D1799" t="str">
            <v>Gannalty</v>
          </cell>
          <cell r="E1799" t="str">
            <v>Eastville Road</v>
          </cell>
          <cell r="F1799" t="str">
            <v>Toynton St Peter Nr Spilsby</v>
          </cell>
          <cell r="G1799" t="str">
            <v>Lincolnshire</v>
          </cell>
          <cell r="H1799" t="str">
            <v>PE23 5AW</v>
          </cell>
          <cell r="I1799">
            <v>26583.332844511366</v>
          </cell>
          <cell r="J1799">
            <v>24972.221763025827</v>
          </cell>
          <cell r="K1799">
            <v>0.01</v>
          </cell>
          <cell r="L1799">
            <v>24722.499545395567</v>
          </cell>
          <cell r="M1799">
            <v>56267962.002163887</v>
          </cell>
        </row>
        <row r="1800">
          <cell r="A1800" t="str">
            <v>JE3114</v>
          </cell>
          <cell r="B1800">
            <v>36560</v>
          </cell>
          <cell r="C1800">
            <v>36585</v>
          </cell>
          <cell r="D1800">
            <v>55</v>
          </cell>
          <cell r="E1800" t="str">
            <v>Heol Nant Castan</v>
          </cell>
          <cell r="F1800" t="str">
            <v>Rhiwbina. Cardiff</v>
          </cell>
          <cell r="G1800" t="str">
            <v>South Glamorgan</v>
          </cell>
          <cell r="H1800" t="str">
            <v>CF14 6RQ</v>
          </cell>
          <cell r="I1800">
            <v>48617.167311034478</v>
          </cell>
          <cell r="J1800">
            <v>45670.672322486927</v>
          </cell>
          <cell r="K1800">
            <v>0.01</v>
          </cell>
          <cell r="L1800">
            <v>45213.965599262061</v>
          </cell>
          <cell r="M1800">
            <v>56313175.967763148</v>
          </cell>
        </row>
        <row r="1801">
          <cell r="A1801" t="str">
            <v>JE2571</v>
          </cell>
          <cell r="B1801">
            <v>36563</v>
          </cell>
          <cell r="C1801">
            <v>36585</v>
          </cell>
          <cell r="D1801">
            <v>20</v>
          </cell>
          <cell r="E1801" t="str">
            <v>Westward Rise</v>
          </cell>
          <cell r="F1801" t="str">
            <v>Barry</v>
          </cell>
          <cell r="G1801" t="str">
            <v>South Glamorgan</v>
          </cell>
          <cell r="H1801" t="str">
            <v>CF62 6PL</v>
          </cell>
          <cell r="I1801">
            <v>25466.732344743614</v>
          </cell>
          <cell r="J1801">
            <v>23923.294020819758</v>
          </cell>
          <cell r="K1801">
            <v>0.01</v>
          </cell>
          <cell r="L1801">
            <v>23684.061080611558</v>
          </cell>
          <cell r="M1801">
            <v>56336860.02884376</v>
          </cell>
        </row>
        <row r="1802">
          <cell r="A1802" t="str">
            <v>JE2983</v>
          </cell>
          <cell r="B1802">
            <v>36563</v>
          </cell>
          <cell r="C1802">
            <v>36585</v>
          </cell>
          <cell r="D1802">
            <v>37</v>
          </cell>
          <cell r="E1802" t="str">
            <v>Farm Lane</v>
          </cell>
          <cell r="F1802" t="str">
            <v>Worsley</v>
          </cell>
          <cell r="G1802" t="str">
            <v>Manchester</v>
          </cell>
          <cell r="H1802" t="str">
            <v>M28 2PG</v>
          </cell>
          <cell r="I1802">
            <v>29193.611387174064</v>
          </cell>
          <cell r="J1802">
            <v>27424.301606133209</v>
          </cell>
          <cell r="K1802">
            <v>0.01</v>
          </cell>
          <cell r="L1802">
            <v>27150.058590071876</v>
          </cell>
          <cell r="M1802">
            <v>56364010.08743383</v>
          </cell>
        </row>
        <row r="1803">
          <cell r="A1803" t="str">
            <v>JE2926</v>
          </cell>
          <cell r="B1803">
            <v>36564</v>
          </cell>
          <cell r="C1803">
            <v>36585</v>
          </cell>
          <cell r="D1803" t="str">
            <v>Shortacre</v>
          </cell>
          <cell r="E1803" t="str">
            <v>Saxtead Road</v>
          </cell>
          <cell r="F1803" t="str">
            <v>Dennington</v>
          </cell>
          <cell r="G1803" t="str">
            <v>Suffolk</v>
          </cell>
          <cell r="H1803" t="str">
            <v>IP13 8AP</v>
          </cell>
          <cell r="I1803">
            <v>22437.059368920814</v>
          </cell>
          <cell r="J1803">
            <v>21077.237588986216</v>
          </cell>
          <cell r="K1803">
            <v>0.01</v>
          </cell>
          <cell r="L1803">
            <v>20866.465213096355</v>
          </cell>
          <cell r="M1803">
            <v>56384876.552646928</v>
          </cell>
        </row>
        <row r="1804">
          <cell r="A1804" t="str">
            <v>JE2900</v>
          </cell>
          <cell r="B1804">
            <v>36564</v>
          </cell>
          <cell r="C1804">
            <v>36585</v>
          </cell>
          <cell r="D1804">
            <v>30</v>
          </cell>
          <cell r="E1804" t="str">
            <v>Elizabeth Drive</v>
          </cell>
          <cell r="F1804" t="str">
            <v>Padgate Warrington</v>
          </cell>
          <cell r="G1804" t="str">
            <v>Cheshire</v>
          </cell>
          <cell r="H1804" t="str">
            <v>WA1 4JQ</v>
          </cell>
          <cell r="I1804">
            <v>22878.632124045285</v>
          </cell>
          <cell r="J1804">
            <v>21492.048358951633</v>
          </cell>
          <cell r="K1804">
            <v>0.01</v>
          </cell>
          <cell r="L1804">
            <v>21277.127875362115</v>
          </cell>
          <cell r="M1804">
            <v>56406153.680522293</v>
          </cell>
        </row>
        <row r="1805">
          <cell r="A1805" t="str">
            <v>JE2559</v>
          </cell>
          <cell r="B1805">
            <v>36564</v>
          </cell>
          <cell r="C1805">
            <v>36585</v>
          </cell>
          <cell r="D1805">
            <v>2</v>
          </cell>
          <cell r="E1805" t="str">
            <v>St. Barnabas Close</v>
          </cell>
          <cell r="F1805" t="str">
            <v>Welton Bath</v>
          </cell>
          <cell r="G1805" t="str">
            <v>Avon</v>
          </cell>
          <cell r="H1805" t="str">
            <v>BA3 2TN</v>
          </cell>
          <cell r="I1805">
            <v>26827.572450583906</v>
          </cell>
          <cell r="J1805">
            <v>25201.658968730335</v>
          </cell>
          <cell r="K1805">
            <v>0.01</v>
          </cell>
          <cell r="L1805">
            <v>24949.642379043031</v>
          </cell>
          <cell r="M1805">
            <v>56431103.322901338</v>
          </cell>
        </row>
        <row r="1806">
          <cell r="A1806" t="str">
            <v>JF0089</v>
          </cell>
          <cell r="B1806">
            <v>36564</v>
          </cell>
          <cell r="C1806">
            <v>36585</v>
          </cell>
          <cell r="D1806">
            <v>111</v>
          </cell>
          <cell r="E1806" t="str">
            <v>Bristol Avenue</v>
          </cell>
          <cell r="F1806" t="str">
            <v>Farington</v>
          </cell>
          <cell r="G1806" t="str">
            <v>Preston</v>
          </cell>
          <cell r="H1806" t="str">
            <v>PR5 2QZ</v>
          </cell>
          <cell r="I1806">
            <v>29564.951624026337</v>
          </cell>
          <cell r="J1806">
            <v>27773.136374085345</v>
          </cell>
          <cell r="K1806">
            <v>0.01</v>
          </cell>
          <cell r="L1806">
            <v>27495.40501034449</v>
          </cell>
          <cell r="M1806">
            <v>56458598.727911681</v>
          </cell>
        </row>
        <row r="1807">
          <cell r="A1807" t="str">
            <v>JE2859</v>
          </cell>
          <cell r="B1807">
            <v>36564</v>
          </cell>
          <cell r="C1807">
            <v>36585</v>
          </cell>
          <cell r="D1807">
            <v>198</v>
          </cell>
          <cell r="E1807" t="str">
            <v>Ramsgate Road</v>
          </cell>
          <cell r="F1807" t="str">
            <v>Broadstairs</v>
          </cell>
          <cell r="G1807" t="str">
            <v>Kent</v>
          </cell>
          <cell r="H1807" t="str">
            <v>CT10 2EW</v>
          </cell>
          <cell r="I1807">
            <v>36429.550207004017</v>
          </cell>
          <cell r="J1807">
            <v>34221.698679306806</v>
          </cell>
          <cell r="K1807">
            <v>0.01</v>
          </cell>
          <cell r="L1807">
            <v>33879.481692513735</v>
          </cell>
          <cell r="M1807">
            <v>56492478.209604196</v>
          </cell>
        </row>
        <row r="1808">
          <cell r="A1808" t="str">
            <v>JF0070</v>
          </cell>
          <cell r="B1808">
            <v>36564</v>
          </cell>
          <cell r="C1808">
            <v>36585</v>
          </cell>
          <cell r="D1808">
            <v>10</v>
          </cell>
          <cell r="E1808" t="str">
            <v>Bosvenna View</v>
          </cell>
          <cell r="F1808" t="str">
            <v>Bodmin</v>
          </cell>
          <cell r="G1808" t="str">
            <v>Cornwall</v>
          </cell>
          <cell r="H1808" t="str">
            <v>PL31 1AU</v>
          </cell>
          <cell r="I1808">
            <v>37986.338360575668</v>
          </cell>
          <cell r="J1808">
            <v>35684.136035692289</v>
          </cell>
          <cell r="K1808">
            <v>0.01</v>
          </cell>
          <cell r="L1808">
            <v>35327.294675335368</v>
          </cell>
          <cell r="M1808">
            <v>56527805.504279532</v>
          </cell>
        </row>
        <row r="1809">
          <cell r="A1809" t="str">
            <v>JF0111</v>
          </cell>
          <cell r="B1809">
            <v>36564</v>
          </cell>
          <cell r="C1809">
            <v>36585</v>
          </cell>
          <cell r="D1809">
            <v>49</v>
          </cell>
          <cell r="E1809" t="str">
            <v>The Yarnolds</v>
          </cell>
          <cell r="F1809" t="str">
            <v>ShurdingtonCheltenham</v>
          </cell>
          <cell r="G1809" t="str">
            <v>Gloucestershire</v>
          </cell>
          <cell r="H1809" t="str">
            <v>GL51 5SJ</v>
          </cell>
          <cell r="I1809">
            <v>49283.813169439105</v>
          </cell>
          <cell r="J1809">
            <v>46296.915401594306</v>
          </cell>
          <cell r="K1809">
            <v>0.01</v>
          </cell>
          <cell r="L1809">
            <v>45833.946247578366</v>
          </cell>
          <cell r="M1809">
            <v>56573639.450527109</v>
          </cell>
        </row>
        <row r="1810">
          <cell r="A1810" t="str">
            <v>JE2974</v>
          </cell>
          <cell r="B1810">
            <v>36564</v>
          </cell>
          <cell r="C1810">
            <v>36585</v>
          </cell>
          <cell r="D1810">
            <v>25</v>
          </cell>
          <cell r="E1810" t="str">
            <v>The Avenue</v>
          </cell>
          <cell r="F1810" t="str">
            <v>Rainford St. Helens</v>
          </cell>
          <cell r="G1810" t="str">
            <v>Merseyside</v>
          </cell>
          <cell r="H1810" t="str">
            <v>WA11 8DT</v>
          </cell>
          <cell r="I1810">
            <v>53025.646604670517</v>
          </cell>
          <cell r="J1810">
            <v>49811.971052872301</v>
          </cell>
          <cell r="K1810">
            <v>0.01</v>
          </cell>
          <cell r="L1810">
            <v>49313.85134234358</v>
          </cell>
          <cell r="M1810">
            <v>56622953.301869452</v>
          </cell>
        </row>
        <row r="1811">
          <cell r="A1811" t="str">
            <v>JE3121</v>
          </cell>
          <cell r="B1811">
            <v>36564</v>
          </cell>
          <cell r="C1811">
            <v>36585</v>
          </cell>
          <cell r="D1811" t="str">
            <v>Harbarlea</v>
          </cell>
          <cell r="E1811" t="str">
            <v>Birchets Avenue, Langton Green</v>
          </cell>
          <cell r="F1811" t="str">
            <v>Tunbridge Wells</v>
          </cell>
          <cell r="G1811" t="str">
            <v>Kent</v>
          </cell>
          <cell r="H1811" t="str">
            <v>TN3 0EJ</v>
          </cell>
          <cell r="I1811">
            <v>71090.235753145229</v>
          </cell>
          <cell r="J1811">
            <v>66781.736616590963</v>
          </cell>
          <cell r="K1811">
            <v>0.01</v>
          </cell>
          <cell r="L1811">
            <v>66113.919250425053</v>
          </cell>
          <cell r="M1811">
            <v>56689067.221119881</v>
          </cell>
        </row>
        <row r="1812">
          <cell r="A1812" t="str">
            <v>JE3137</v>
          </cell>
          <cell r="B1812">
            <v>36565</v>
          </cell>
          <cell r="C1812">
            <v>36585</v>
          </cell>
          <cell r="D1812" t="str">
            <v>32 Burnt Oak Drive</v>
          </cell>
          <cell r="E1812" t="str">
            <v>Burnt Oak Drive</v>
          </cell>
          <cell r="F1812" t="str">
            <v>Stourbridge</v>
          </cell>
          <cell r="G1812" t="str">
            <v>West Midlands</v>
          </cell>
          <cell r="H1812" t="str">
            <v>DY8 1HL</v>
          </cell>
          <cell r="I1812">
            <v>10401.481563196792</v>
          </cell>
          <cell r="J1812">
            <v>9771.0887411848653</v>
          </cell>
          <cell r="K1812">
            <v>0.01</v>
          </cell>
          <cell r="L1812">
            <v>9673.3778537730159</v>
          </cell>
          <cell r="M1812">
            <v>56698740.598973654</v>
          </cell>
        </row>
        <row r="1813">
          <cell r="A1813" t="str">
            <v>JE3097</v>
          </cell>
          <cell r="B1813">
            <v>36565</v>
          </cell>
          <cell r="C1813">
            <v>36585</v>
          </cell>
          <cell r="D1813" t="str">
            <v>2 Cedar Park Close</v>
          </cell>
          <cell r="E1813" t="str">
            <v>Thundersley</v>
          </cell>
          <cell r="F1813" t="str">
            <v>Benfleet</v>
          </cell>
          <cell r="G1813" t="str">
            <v>Essex</v>
          </cell>
          <cell r="H1813" t="str">
            <v>SS7 3RU</v>
          </cell>
          <cell r="I1813">
            <v>14158.276785393544</v>
          </cell>
          <cell r="J1813">
            <v>13300.1994044606</v>
          </cell>
          <cell r="K1813">
            <v>0.01</v>
          </cell>
          <cell r="L1813">
            <v>13167.197410415994</v>
          </cell>
          <cell r="M1813">
            <v>56711907.796384074</v>
          </cell>
        </row>
        <row r="1814">
          <cell r="A1814" t="str">
            <v>JF0038</v>
          </cell>
          <cell r="B1814">
            <v>36565</v>
          </cell>
          <cell r="C1814">
            <v>36585</v>
          </cell>
          <cell r="D1814">
            <v>16</v>
          </cell>
          <cell r="E1814" t="str">
            <v>Warwickshire Close</v>
          </cell>
          <cell r="F1814" t="str">
            <v>Priory Grange Priory Road</v>
          </cell>
          <cell r="G1814" t="str">
            <v>Hull E Yorkshire</v>
          </cell>
          <cell r="H1814" t="str">
            <v>HU5 5XF</v>
          </cell>
          <cell r="I1814">
            <v>24622.987746533854</v>
          </cell>
          <cell r="J1814">
            <v>23130.685458865137</v>
          </cell>
          <cell r="K1814">
            <v>0.01</v>
          </cell>
          <cell r="L1814">
            <v>22899.378604276484</v>
          </cell>
          <cell r="M1814">
            <v>56734807.174988352</v>
          </cell>
        </row>
        <row r="1815">
          <cell r="A1815" t="str">
            <v>JE3056</v>
          </cell>
          <cell r="B1815">
            <v>36565</v>
          </cell>
          <cell r="C1815">
            <v>36585</v>
          </cell>
          <cell r="D1815" t="str">
            <v>26 Ganges Road</v>
          </cell>
          <cell r="E1815" t="str">
            <v>Shotley Gate</v>
          </cell>
          <cell r="F1815" t="str">
            <v>Ipswich</v>
          </cell>
          <cell r="G1815" t="str">
            <v>Suffolk</v>
          </cell>
          <cell r="H1815" t="str">
            <v>IP9 1RJ</v>
          </cell>
          <cell r="I1815">
            <v>26512.26755831471</v>
          </cell>
          <cell r="J1815">
            <v>24905.463463871391</v>
          </cell>
          <cell r="K1815">
            <v>0.01</v>
          </cell>
          <cell r="L1815">
            <v>24656.408829232678</v>
          </cell>
          <cell r="M1815">
            <v>56759463.583817586</v>
          </cell>
        </row>
        <row r="1816">
          <cell r="A1816" t="str">
            <v>JF0040</v>
          </cell>
          <cell r="B1816">
            <v>36565</v>
          </cell>
          <cell r="C1816">
            <v>36585</v>
          </cell>
          <cell r="D1816">
            <v>48</v>
          </cell>
          <cell r="E1816" t="str">
            <v>Oxenden Park Drive</v>
          </cell>
          <cell r="F1816" t="str">
            <v>Herne Bay</v>
          </cell>
          <cell r="G1816" t="str">
            <v>Kent</v>
          </cell>
          <cell r="H1816" t="str">
            <v>CT6 8UD</v>
          </cell>
          <cell r="I1816">
            <v>27254.79228550784</v>
          </cell>
          <cell r="J1816">
            <v>25602.986692446757</v>
          </cell>
          <cell r="K1816">
            <v>0.01</v>
          </cell>
          <cell r="L1816">
            <v>25346.956825522288</v>
          </cell>
          <cell r="M1816">
            <v>56784810.540643111</v>
          </cell>
        </row>
        <row r="1817">
          <cell r="A1817" t="str">
            <v>JE3039</v>
          </cell>
          <cell r="B1817">
            <v>36565</v>
          </cell>
          <cell r="C1817">
            <v>36585</v>
          </cell>
          <cell r="D1817">
            <v>7</v>
          </cell>
          <cell r="E1817" t="str">
            <v>Gable Park</v>
          </cell>
          <cell r="F1817" t="str">
            <v>York</v>
          </cell>
          <cell r="G1817" t="str">
            <v>North Yorkshire</v>
          </cell>
          <cell r="H1817" t="str">
            <v>YO23 3RN</v>
          </cell>
          <cell r="I1817">
            <v>36781.634671425061</v>
          </cell>
          <cell r="J1817">
            <v>34552.444691338693</v>
          </cell>
          <cell r="K1817">
            <v>0.01</v>
          </cell>
          <cell r="L1817">
            <v>34206.920244425302</v>
          </cell>
          <cell r="M1817">
            <v>56819017.460887536</v>
          </cell>
        </row>
        <row r="1818">
          <cell r="A1818" t="str">
            <v>JE2679</v>
          </cell>
          <cell r="B1818">
            <v>36565</v>
          </cell>
          <cell r="C1818">
            <v>36585</v>
          </cell>
          <cell r="D1818">
            <v>25</v>
          </cell>
          <cell r="E1818" t="str">
            <v>Brockstone Road</v>
          </cell>
          <cell r="F1818" t="str">
            <v>St. Austell</v>
          </cell>
          <cell r="G1818" t="str">
            <v>Cornwall</v>
          </cell>
          <cell r="H1818" t="str">
            <v>PL25 3DW</v>
          </cell>
          <cell r="I1818">
            <v>38162.698908072038</v>
          </cell>
          <cell r="J1818">
            <v>35849.808065158584</v>
          </cell>
          <cell r="K1818">
            <v>0.01</v>
          </cell>
          <cell r="L1818">
            <v>35491.309984506996</v>
          </cell>
          <cell r="M1818">
            <v>56854508.770872042</v>
          </cell>
        </row>
        <row r="1819">
          <cell r="A1819" t="str">
            <v>JE3021</v>
          </cell>
          <cell r="B1819">
            <v>36565</v>
          </cell>
          <cell r="C1819">
            <v>36585</v>
          </cell>
          <cell r="D1819">
            <v>5</v>
          </cell>
          <cell r="E1819" t="str">
            <v>Orchard Close</v>
          </cell>
          <cell r="F1819" t="str">
            <v>Kingsdown Park West Tankerton</v>
          </cell>
          <cell r="G1819" t="str">
            <v>Nr Whitstable Kent</v>
          </cell>
          <cell r="H1819" t="str">
            <v>CT5 2DG</v>
          </cell>
          <cell r="I1819">
            <v>38992.377838285662</v>
          </cell>
          <cell r="J1819">
            <v>36629.203423844105</v>
          </cell>
          <cell r="K1819">
            <v>0.01</v>
          </cell>
          <cell r="L1819">
            <v>36262.911389605666</v>
          </cell>
          <cell r="M1819">
            <v>56890771.682261646</v>
          </cell>
        </row>
        <row r="1820">
          <cell r="A1820" t="str">
            <v>JE2935</v>
          </cell>
          <cell r="B1820">
            <v>36565</v>
          </cell>
          <cell r="C1820">
            <v>36585</v>
          </cell>
          <cell r="D1820">
            <v>19</v>
          </cell>
          <cell r="E1820" t="str">
            <v>Jubilee Close</v>
          </cell>
          <cell r="F1820" t="str">
            <v>Romford</v>
          </cell>
          <cell r="G1820" t="str">
            <v>Essex</v>
          </cell>
          <cell r="H1820" t="str">
            <v>RM7 9LU</v>
          </cell>
          <cell r="I1820">
            <v>42769.230980654771</v>
          </cell>
          <cell r="J1820">
            <v>40177.156375766601</v>
          </cell>
          <cell r="K1820">
            <v>0.01</v>
          </cell>
          <cell r="L1820">
            <v>39775.384812008931</v>
          </cell>
          <cell r="M1820">
            <v>56930547.067073658</v>
          </cell>
        </row>
        <row r="1821">
          <cell r="A1821" t="str">
            <v>JE3135</v>
          </cell>
          <cell r="B1821">
            <v>36565</v>
          </cell>
          <cell r="C1821">
            <v>36585</v>
          </cell>
          <cell r="D1821">
            <v>101</v>
          </cell>
          <cell r="E1821" t="str">
            <v>Corringway</v>
          </cell>
          <cell r="F1821" t="str">
            <v>Ealing</v>
          </cell>
          <cell r="G1821" t="str">
            <v>London</v>
          </cell>
          <cell r="H1821" t="str">
            <v>W5 3HD</v>
          </cell>
          <cell r="I1821">
            <v>112738.31484893925</v>
          </cell>
          <cell r="J1821">
            <v>105905.68970657929</v>
          </cell>
          <cell r="K1821">
            <v>0.01</v>
          </cell>
          <cell r="L1821">
            <v>104846.6328095135</v>
          </cell>
          <cell r="M1821">
            <v>57035393.69988317</v>
          </cell>
        </row>
        <row r="1822">
          <cell r="A1822" t="str">
            <v>JF0007</v>
          </cell>
          <cell r="B1822">
            <v>36566</v>
          </cell>
          <cell r="C1822">
            <v>36585</v>
          </cell>
          <cell r="D1822">
            <v>134</v>
          </cell>
          <cell r="E1822" t="str">
            <v>Victoria Road</v>
          </cell>
          <cell r="F1822" t="str">
            <v>Fulwood Preston</v>
          </cell>
          <cell r="G1822" t="str">
            <v>Lancashire</v>
          </cell>
          <cell r="H1822" t="str">
            <v>PR2 8NQ</v>
          </cell>
          <cell r="I1822">
            <v>14434.457887703065</v>
          </cell>
          <cell r="J1822">
            <v>13559.642258145303</v>
          </cell>
          <cell r="K1822">
            <v>0.01</v>
          </cell>
          <cell r="L1822">
            <v>13424.045835563849</v>
          </cell>
          <cell r="M1822">
            <v>57048817.745718732</v>
          </cell>
        </row>
        <row r="1823">
          <cell r="A1823" t="str">
            <v>JF0208</v>
          </cell>
          <cell r="B1823">
            <v>36566</v>
          </cell>
          <cell r="C1823">
            <v>36585</v>
          </cell>
          <cell r="D1823">
            <v>42</v>
          </cell>
          <cell r="E1823" t="str">
            <v>Silk Mill Close</v>
          </cell>
          <cell r="F1823" t="str">
            <v>Leeds</v>
          </cell>
          <cell r="G1823" t="str">
            <v>West Yorkshire</v>
          </cell>
          <cell r="H1823" t="str">
            <v>LS16 6PW</v>
          </cell>
          <cell r="I1823">
            <v>23151.824543304665</v>
          </cell>
          <cell r="J1823">
            <v>21748.683661892261</v>
          </cell>
          <cell r="K1823">
            <v>0.01</v>
          </cell>
          <cell r="L1823">
            <v>21531.196825273339</v>
          </cell>
          <cell r="M1823">
            <v>57070348.942544006</v>
          </cell>
        </row>
        <row r="1824">
          <cell r="A1824" t="str">
            <v>JE2981</v>
          </cell>
          <cell r="B1824">
            <v>36566</v>
          </cell>
          <cell r="C1824">
            <v>36585</v>
          </cell>
          <cell r="D1824">
            <v>25</v>
          </cell>
          <cell r="E1824" t="str">
            <v>Boxley Close</v>
          </cell>
          <cell r="F1824" t="str">
            <v>Maidstone</v>
          </cell>
          <cell r="G1824" t="str">
            <v>Kent</v>
          </cell>
          <cell r="H1824" t="str">
            <v>ME14 2DJ</v>
          </cell>
          <cell r="I1824">
            <v>39862.951691917573</v>
          </cell>
          <cell r="J1824">
            <v>37447.015225740754</v>
          </cell>
          <cell r="K1824">
            <v>0.01</v>
          </cell>
          <cell r="L1824">
            <v>37072.545073483343</v>
          </cell>
          <cell r="M1824">
            <v>57107421.487617493</v>
          </cell>
        </row>
        <row r="1825">
          <cell r="A1825" t="str">
            <v>JE2955</v>
          </cell>
          <cell r="B1825">
            <v>36566</v>
          </cell>
          <cell r="C1825">
            <v>36585</v>
          </cell>
          <cell r="D1825">
            <v>12</v>
          </cell>
          <cell r="E1825" t="str">
            <v>Longmead</v>
          </cell>
          <cell r="F1825" t="str">
            <v>Woolton Hill Nr. Newbury</v>
          </cell>
          <cell r="G1825" t="str">
            <v>Berkshire</v>
          </cell>
          <cell r="H1825" t="str">
            <v>RG20 9XY</v>
          </cell>
          <cell r="I1825">
            <v>51354.340531132242</v>
          </cell>
          <cell r="J1825">
            <v>48241.95625651817</v>
          </cell>
          <cell r="K1825">
            <v>0.01</v>
          </cell>
          <cell r="L1825">
            <v>47759.536693952985</v>
          </cell>
          <cell r="M1825">
            <v>57155181.024311446</v>
          </cell>
        </row>
        <row r="1826">
          <cell r="A1826" t="str">
            <v>JF0075</v>
          </cell>
          <cell r="B1826">
            <v>36567</v>
          </cell>
          <cell r="C1826">
            <v>36585</v>
          </cell>
          <cell r="D1826" t="str">
            <v>4 Tregethinan Villas</v>
          </cell>
          <cell r="E1826" t="str">
            <v>Highgate Hill, Hawkhurst</v>
          </cell>
          <cell r="F1826" t="str">
            <v>Cranbrook</v>
          </cell>
          <cell r="G1826" t="str">
            <v>Kent</v>
          </cell>
          <cell r="H1826" t="str">
            <v>TN18 4LB</v>
          </cell>
          <cell r="I1826">
            <v>14399.57389687736</v>
          </cell>
          <cell r="J1826">
            <v>13526.872448581762</v>
          </cell>
          <cell r="K1826">
            <v>0.01</v>
          </cell>
          <cell r="L1826">
            <v>13391.603724095945</v>
          </cell>
          <cell r="M1826">
            <v>57168572.628035538</v>
          </cell>
        </row>
        <row r="1827">
          <cell r="A1827" t="str">
            <v>JF0064</v>
          </cell>
          <cell r="B1827">
            <v>36567</v>
          </cell>
          <cell r="C1827">
            <v>36585</v>
          </cell>
          <cell r="D1827" t="str">
            <v>The School House</v>
          </cell>
          <cell r="E1827" t="str">
            <v>Hernstone Lane</v>
          </cell>
          <cell r="F1827" t="str">
            <v>Peak Forest Buxton</v>
          </cell>
          <cell r="G1827" t="str">
            <v>Derbyshire</v>
          </cell>
          <cell r="H1827" t="str">
            <v>SK17 8EJ</v>
          </cell>
          <cell r="I1827">
            <v>18496.908665830877</v>
          </cell>
          <cell r="J1827">
            <v>17375.883898204764</v>
          </cell>
          <cell r="K1827">
            <v>0.01</v>
          </cell>
          <cell r="L1827">
            <v>17202.125059222715</v>
          </cell>
          <cell r="M1827">
            <v>57185774.753094763</v>
          </cell>
        </row>
        <row r="1828">
          <cell r="A1828" t="str">
            <v>JF0095</v>
          </cell>
          <cell r="B1828">
            <v>36567</v>
          </cell>
          <cell r="C1828">
            <v>36585</v>
          </cell>
          <cell r="D1828">
            <v>19</v>
          </cell>
          <cell r="E1828" t="str">
            <v>Nevill Close, Hanslope,</v>
          </cell>
          <cell r="F1828" t="str">
            <v>Milton Keynes</v>
          </cell>
          <cell r="G1828" t="str">
            <v>Buckinghamshire</v>
          </cell>
          <cell r="H1828" t="str">
            <v>MK19 7NY</v>
          </cell>
          <cell r="I1828">
            <v>18923.415081866973</v>
          </cell>
          <cell r="J1828">
            <v>17776.541440541703</v>
          </cell>
          <cell r="K1828">
            <v>0.01</v>
          </cell>
          <cell r="L1828">
            <v>17598.776026136286</v>
          </cell>
          <cell r="M1828">
            <v>57203373.5291209</v>
          </cell>
        </row>
        <row r="1829">
          <cell r="A1829" t="str">
            <v>JE2998</v>
          </cell>
          <cell r="B1829">
            <v>36567</v>
          </cell>
          <cell r="C1829">
            <v>36585</v>
          </cell>
          <cell r="D1829">
            <v>5</v>
          </cell>
          <cell r="E1829" t="str">
            <v>Powlett Road</v>
          </cell>
          <cell r="F1829" t="str">
            <v>Bath</v>
          </cell>
          <cell r="G1829" t="str">
            <v>Avon</v>
          </cell>
          <cell r="H1829" t="str">
            <v>BA2 6QQ</v>
          </cell>
          <cell r="I1829">
            <v>21569.84640450537</v>
          </cell>
          <cell r="J1829">
            <v>20262.5829860505</v>
          </cell>
          <cell r="K1829">
            <v>0.01</v>
          </cell>
          <cell r="L1829">
            <v>20059.957156189994</v>
          </cell>
          <cell r="M1829">
            <v>57223433.486277089</v>
          </cell>
        </row>
        <row r="1830">
          <cell r="A1830" t="str">
            <v>JE2852</v>
          </cell>
          <cell r="B1830">
            <v>36570</v>
          </cell>
          <cell r="C1830">
            <v>36585</v>
          </cell>
          <cell r="D1830">
            <v>5</v>
          </cell>
          <cell r="E1830" t="str">
            <v>Romany Gardens</v>
          </cell>
          <cell r="F1830" t="str">
            <v>Walthamstow</v>
          </cell>
          <cell r="G1830" t="str">
            <v>London</v>
          </cell>
          <cell r="H1830" t="str">
            <v>E17 5PB</v>
          </cell>
          <cell r="I1830">
            <v>34462.465131427023</v>
          </cell>
          <cell r="J1830">
            <v>32373.830881037506</v>
          </cell>
          <cell r="K1830">
            <v>0.01</v>
          </cell>
          <cell r="L1830">
            <v>32050.092572227131</v>
          </cell>
          <cell r="M1830">
            <v>57255483.578849316</v>
          </cell>
        </row>
        <row r="1831">
          <cell r="A1831" t="str">
            <v>JF0073</v>
          </cell>
          <cell r="B1831">
            <v>36570</v>
          </cell>
          <cell r="C1831">
            <v>36585</v>
          </cell>
          <cell r="D1831">
            <v>29</v>
          </cell>
          <cell r="E1831" t="str">
            <v>Beechfield Road</v>
          </cell>
          <cell r="F1831" t="str">
            <v>Liverpool</v>
          </cell>
          <cell r="G1831" t="str">
            <v>Merseyside</v>
          </cell>
          <cell r="H1831" t="str">
            <v>L18 3EG</v>
          </cell>
          <cell r="I1831">
            <v>41378.436902127571</v>
          </cell>
          <cell r="J1831">
            <v>38870.652847453173</v>
          </cell>
          <cell r="K1831">
            <v>0.01</v>
          </cell>
          <cell r="L1831">
            <v>38481.94631897864</v>
          </cell>
          <cell r="M1831">
            <v>57293965.525168292</v>
          </cell>
        </row>
        <row r="1832">
          <cell r="A1832" t="str">
            <v>JF0077</v>
          </cell>
          <cell r="B1832">
            <v>36571</v>
          </cell>
          <cell r="C1832">
            <v>36585</v>
          </cell>
          <cell r="D1832" t="str">
            <v>8 The Oaks</v>
          </cell>
          <cell r="E1832" t="str">
            <v>Ulnes Walton Lane, Leyland</v>
          </cell>
          <cell r="F1832" t="str">
            <v>Preston</v>
          </cell>
          <cell r="G1832" t="str">
            <v>Lancashire</v>
          </cell>
          <cell r="H1832" t="str">
            <v>PR5 3LU</v>
          </cell>
          <cell r="I1832">
            <v>17944.218757873859</v>
          </cell>
          <cell r="J1832">
            <v>16856.690348305747</v>
          </cell>
          <cell r="K1832">
            <v>0.01</v>
          </cell>
          <cell r="L1832">
            <v>16688.12344482269</v>
          </cell>
          <cell r="M1832">
            <v>57310653.648613118</v>
          </cell>
        </row>
        <row r="1833">
          <cell r="A1833" t="str">
            <v>JF0080</v>
          </cell>
          <cell r="B1833">
            <v>36571</v>
          </cell>
          <cell r="C1833">
            <v>36585</v>
          </cell>
          <cell r="D1833">
            <v>58</v>
          </cell>
          <cell r="E1833" t="str">
            <v>Thorn Grove</v>
          </cell>
          <cell r="F1833" t="str">
            <v>Cheadle Hulme</v>
          </cell>
          <cell r="G1833" t="str">
            <v>Cheshire</v>
          </cell>
          <cell r="H1833" t="str">
            <v>SK8 7LP</v>
          </cell>
          <cell r="I1833">
            <v>20423.184914067129</v>
          </cell>
          <cell r="J1833">
            <v>19185.416131396392</v>
          </cell>
          <cell r="K1833">
            <v>0.01</v>
          </cell>
          <cell r="L1833">
            <v>18993.561970082428</v>
          </cell>
          <cell r="M1833">
            <v>57329647.210583203</v>
          </cell>
        </row>
        <row r="1834">
          <cell r="A1834" t="str">
            <v>JF0076</v>
          </cell>
          <cell r="B1834">
            <v>36571</v>
          </cell>
          <cell r="C1834">
            <v>36585</v>
          </cell>
          <cell r="D1834">
            <v>21</v>
          </cell>
          <cell r="E1834" t="str">
            <v>Greening Street</v>
          </cell>
          <cell r="F1834" t="str">
            <v>Abbeywood</v>
          </cell>
          <cell r="G1834" t="str">
            <v>London</v>
          </cell>
          <cell r="H1834" t="str">
            <v>SE2 0LX</v>
          </cell>
          <cell r="I1834">
            <v>20712.143368242156</v>
          </cell>
          <cell r="J1834">
            <v>19456.861951985054</v>
          </cell>
          <cell r="K1834">
            <v>0.01</v>
          </cell>
          <cell r="L1834">
            <v>19262.293332465204</v>
          </cell>
          <cell r="M1834">
            <v>57348909.503915668</v>
          </cell>
        </row>
        <row r="1835">
          <cell r="A1835" t="str">
            <v>JE2620</v>
          </cell>
          <cell r="B1835">
            <v>36571</v>
          </cell>
          <cell r="C1835">
            <v>36585</v>
          </cell>
          <cell r="D1835">
            <v>2</v>
          </cell>
          <cell r="E1835" t="str">
            <v>Oak Close</v>
          </cell>
          <cell r="F1835" t="str">
            <v>Newton Abbot</v>
          </cell>
          <cell r="G1835" t="str">
            <v>Devon</v>
          </cell>
          <cell r="H1835" t="str">
            <v>TQ12 3SY</v>
          </cell>
          <cell r="I1835">
            <v>26536.828626484814</v>
          </cell>
          <cell r="J1835">
            <v>24928.535982455429</v>
          </cell>
          <cell r="K1835">
            <v>0.01</v>
          </cell>
          <cell r="L1835">
            <v>24679.250622630876</v>
          </cell>
          <cell r="M1835">
            <v>57373588.754538298</v>
          </cell>
        </row>
        <row r="1836">
          <cell r="A1836" t="str">
            <v>JF0062</v>
          </cell>
          <cell r="B1836">
            <v>36571</v>
          </cell>
          <cell r="C1836">
            <v>36585</v>
          </cell>
          <cell r="D1836">
            <v>31</v>
          </cell>
          <cell r="E1836" t="str">
            <v>Chesham Rise</v>
          </cell>
          <cell r="F1836" t="str">
            <v>Northampton</v>
          </cell>
          <cell r="G1836" t="str">
            <v>Northamptonshire</v>
          </cell>
          <cell r="H1836" t="str">
            <v>NN3 8PX</v>
          </cell>
          <cell r="I1836">
            <v>30060.294671897031</v>
          </cell>
          <cell r="J1836">
            <v>28238.458631175996</v>
          </cell>
          <cell r="K1836">
            <v>0.01</v>
          </cell>
          <cell r="L1836">
            <v>27956.074044864235</v>
          </cell>
          <cell r="M1836">
            <v>57401544.828583159</v>
          </cell>
        </row>
        <row r="1837">
          <cell r="A1837" t="str">
            <v>JE3053</v>
          </cell>
          <cell r="B1837">
            <v>36571</v>
          </cell>
          <cell r="C1837">
            <v>36585</v>
          </cell>
          <cell r="D1837">
            <v>11</v>
          </cell>
          <cell r="E1837" t="str">
            <v>Reynard Close</v>
          </cell>
          <cell r="F1837" t="str">
            <v>Horsham</v>
          </cell>
          <cell r="G1837" t="str">
            <v>West Sussex</v>
          </cell>
          <cell r="H1837" t="str">
            <v>RH12 4GX</v>
          </cell>
          <cell r="I1837">
            <v>33558.394402378341</v>
          </cell>
          <cell r="J1837">
            <v>31524.552317385715</v>
          </cell>
          <cell r="K1837">
            <v>0.01</v>
          </cell>
          <cell r="L1837">
            <v>31209.306794211858</v>
          </cell>
          <cell r="M1837">
            <v>57432754.13537737</v>
          </cell>
        </row>
        <row r="1838">
          <cell r="A1838" t="str">
            <v>JE3008</v>
          </cell>
          <cell r="B1838">
            <v>36571</v>
          </cell>
          <cell r="C1838">
            <v>36585</v>
          </cell>
          <cell r="D1838">
            <v>4</v>
          </cell>
          <cell r="E1838" t="str">
            <v>Winters Lane</v>
          </cell>
          <cell r="F1838" t="str">
            <v>Portesham</v>
          </cell>
          <cell r="G1838" t="str">
            <v>Dorset</v>
          </cell>
          <cell r="H1838" t="str">
            <v>DT3 4ES</v>
          </cell>
          <cell r="I1838">
            <v>43638.322360489721</v>
          </cell>
          <cell r="J1838">
            <v>40993.575550763067</v>
          </cell>
          <cell r="K1838">
            <v>0.01</v>
          </cell>
          <cell r="L1838">
            <v>40583.63979525544</v>
          </cell>
          <cell r="M1838">
            <v>57473337.775172628</v>
          </cell>
        </row>
        <row r="1839">
          <cell r="A1839" t="str">
            <v>JE2946</v>
          </cell>
          <cell r="B1839">
            <v>36571</v>
          </cell>
          <cell r="C1839">
            <v>36585</v>
          </cell>
          <cell r="D1839" t="str">
            <v>20 Claydon Path</v>
          </cell>
          <cell r="E1839" t="str">
            <v>Stoke Mandeville</v>
          </cell>
          <cell r="F1839" t="str">
            <v>Aylesbury</v>
          </cell>
          <cell r="G1839" t="str">
            <v>Buckinghamshire</v>
          </cell>
          <cell r="H1839" t="str">
            <v>HP21 9EF</v>
          </cell>
          <cell r="I1839">
            <v>47597.792045173417</v>
          </cell>
          <cell r="J1839">
            <v>44713.077375768968</v>
          </cell>
          <cell r="K1839">
            <v>0.01</v>
          </cell>
          <cell r="L1839">
            <v>44265.946602011274</v>
          </cell>
          <cell r="M1839">
            <v>57517603.721774638</v>
          </cell>
        </row>
        <row r="1840">
          <cell r="A1840" t="str">
            <v>JE3112</v>
          </cell>
          <cell r="B1840">
            <v>36572</v>
          </cell>
          <cell r="C1840">
            <v>36585</v>
          </cell>
          <cell r="D1840">
            <v>2</v>
          </cell>
          <cell r="E1840" t="str">
            <v>Land Park</v>
          </cell>
          <cell r="F1840" t="str">
            <v>Chulmleigh</v>
          </cell>
          <cell r="G1840" t="str">
            <v>Devon</v>
          </cell>
          <cell r="H1840" t="str">
            <v>EX18 7BH</v>
          </cell>
          <cell r="I1840">
            <v>28432.118548602033</v>
          </cell>
          <cell r="J1840">
            <v>26708.959848686758</v>
          </cell>
          <cell r="K1840">
            <v>0.01</v>
          </cell>
          <cell r="L1840">
            <v>26441.870250199889</v>
          </cell>
          <cell r="M1840">
            <v>57544045.59202484</v>
          </cell>
        </row>
        <row r="1841">
          <cell r="A1841" t="str">
            <v>JE2897</v>
          </cell>
          <cell r="B1841">
            <v>36573</v>
          </cell>
          <cell r="C1841">
            <v>36585</v>
          </cell>
          <cell r="D1841" t="str">
            <v>7 Pentle Close</v>
          </cell>
          <cell r="E1841" t="str">
            <v>Pentlepoir</v>
          </cell>
          <cell r="F1841" t="str">
            <v>Saundersfoot</v>
          </cell>
          <cell r="G1841" t="str">
            <v>Dyfed</v>
          </cell>
          <cell r="H1841" t="str">
            <v>SA69 9BY</v>
          </cell>
          <cell r="I1841">
            <v>21819.788442667792</v>
          </cell>
          <cell r="J1841">
            <v>20497.377021900043</v>
          </cell>
          <cell r="K1841">
            <v>0.01</v>
          </cell>
          <cell r="L1841">
            <v>20292.403251681044</v>
          </cell>
          <cell r="M1841">
            <v>57564337.995276518</v>
          </cell>
        </row>
        <row r="1842">
          <cell r="A1842" t="str">
            <v>JE3132</v>
          </cell>
          <cell r="B1842">
            <v>36573</v>
          </cell>
          <cell r="C1842">
            <v>36585</v>
          </cell>
          <cell r="D1842">
            <v>38</v>
          </cell>
          <cell r="E1842" t="str">
            <v>Ivy House Road</v>
          </cell>
          <cell r="F1842" t="str">
            <v>Oldbury</v>
          </cell>
          <cell r="G1842" t="str">
            <v>West Midlands</v>
          </cell>
          <cell r="H1842" t="str">
            <v>B69 1HJ</v>
          </cell>
          <cell r="I1842">
            <v>21978.845080203471</v>
          </cell>
          <cell r="J1842">
            <v>20646.793863221439</v>
          </cell>
          <cell r="K1842">
            <v>0.01</v>
          </cell>
          <cell r="L1842">
            <v>20440.325924589226</v>
          </cell>
          <cell r="M1842">
            <v>57584778.321201108</v>
          </cell>
        </row>
        <row r="1843">
          <cell r="A1843" t="str">
            <v>JE3093</v>
          </cell>
          <cell r="B1843">
            <v>36573</v>
          </cell>
          <cell r="C1843">
            <v>36585</v>
          </cell>
          <cell r="D1843">
            <v>11</v>
          </cell>
          <cell r="E1843" t="str">
            <v>Wood View</v>
          </cell>
          <cell r="F1843" t="str">
            <v>Conisbrough Nr Doncaster</v>
          </cell>
          <cell r="G1843" t="str">
            <v>South Yorkshire</v>
          </cell>
          <cell r="H1843" t="str">
            <v>DN12 2BJ</v>
          </cell>
          <cell r="I1843">
            <v>22946.66635458107</v>
          </cell>
          <cell r="J1843">
            <v>21555.959302788277</v>
          </cell>
          <cell r="K1843">
            <v>0.01</v>
          </cell>
          <cell r="L1843">
            <v>21340.399709760393</v>
          </cell>
          <cell r="M1843">
            <v>57606118.72091087</v>
          </cell>
        </row>
        <row r="1844">
          <cell r="A1844" t="str">
            <v>JE2611</v>
          </cell>
          <cell r="B1844">
            <v>36574</v>
          </cell>
          <cell r="C1844">
            <v>36585</v>
          </cell>
          <cell r="D1844">
            <v>11</v>
          </cell>
          <cell r="E1844" t="str">
            <v>Lindsay Avenue</v>
          </cell>
          <cell r="F1844" t="str">
            <v>Poulton-le-Fylde</v>
          </cell>
          <cell r="G1844" t="str">
            <v>Lancashire</v>
          </cell>
          <cell r="H1844" t="str">
            <v>FY6 8BQ</v>
          </cell>
          <cell r="I1844">
            <v>29055.508884277198</v>
          </cell>
          <cell r="J1844">
            <v>27294.568951896763</v>
          </cell>
          <cell r="K1844">
            <v>0.01</v>
          </cell>
          <cell r="L1844">
            <v>27021.623262377794</v>
          </cell>
          <cell r="M1844">
            <v>57633140.344173245</v>
          </cell>
        </row>
        <row r="1845">
          <cell r="A1845" t="str">
            <v>JE3118</v>
          </cell>
          <cell r="B1845">
            <v>36574</v>
          </cell>
          <cell r="C1845">
            <v>36585</v>
          </cell>
          <cell r="D1845">
            <v>2</v>
          </cell>
          <cell r="E1845" t="str">
            <v>Sterte Esplanade</v>
          </cell>
          <cell r="F1845" t="str">
            <v>Poole</v>
          </cell>
          <cell r="G1845" t="str">
            <v>Dorset</v>
          </cell>
          <cell r="H1845" t="str">
            <v>BH15 2BA</v>
          </cell>
          <cell r="I1845">
            <v>41196.129481428448</v>
          </cell>
          <cell r="J1845">
            <v>38699.394361341867</v>
          </cell>
          <cell r="K1845">
            <v>0.01</v>
          </cell>
          <cell r="L1845">
            <v>38312.400417728451</v>
          </cell>
          <cell r="M1845">
            <v>57671452.744590975</v>
          </cell>
        </row>
        <row r="1846">
          <cell r="A1846" t="str">
            <v>JF0045</v>
          </cell>
          <cell r="B1846">
            <v>36574</v>
          </cell>
          <cell r="C1846">
            <v>36585</v>
          </cell>
          <cell r="D1846" t="str">
            <v>Ivy House Farm</v>
          </cell>
          <cell r="E1846" t="str">
            <v>Rock Lane, Standon</v>
          </cell>
          <cell r="F1846" t="str">
            <v>Stafford</v>
          </cell>
          <cell r="G1846" t="str">
            <v>Staffordshire</v>
          </cell>
          <cell r="H1846" t="str">
            <v>ST21 6RN</v>
          </cell>
          <cell r="I1846">
            <v>70701.863902239726</v>
          </cell>
          <cell r="J1846">
            <v>66416.902453619143</v>
          </cell>
          <cell r="K1846">
            <v>0.01</v>
          </cell>
          <cell r="L1846">
            <v>65752.733429082946</v>
          </cell>
          <cell r="M1846">
            <v>57737205.478020057</v>
          </cell>
        </row>
        <row r="1847">
          <cell r="A1847" t="str">
            <v>JF0247</v>
          </cell>
          <cell r="B1847">
            <v>36577</v>
          </cell>
          <cell r="C1847">
            <v>36585</v>
          </cell>
          <cell r="D1847" t="str">
            <v>14 Heartendale Cottages</v>
          </cell>
          <cell r="E1847" t="str">
            <v>West Street Flamborough</v>
          </cell>
          <cell r="F1847" t="str">
            <v>East Yorkshire</v>
          </cell>
          <cell r="G1847" t="str">
            <v>Yorkshire</v>
          </cell>
          <cell r="H1847" t="str">
            <v>YO15 1PH</v>
          </cell>
          <cell r="I1847">
            <v>16692.372641596296</v>
          </cell>
          <cell r="J1847">
            <v>15680.713693620761</v>
          </cell>
          <cell r="K1847">
            <v>0.01</v>
          </cell>
          <cell r="L1847">
            <v>15523.906556684553</v>
          </cell>
          <cell r="M1847">
            <v>57752729.384576745</v>
          </cell>
        </row>
        <row r="1848">
          <cell r="A1848" t="str">
            <v>JE2728</v>
          </cell>
          <cell r="B1848">
            <v>36577</v>
          </cell>
          <cell r="C1848">
            <v>36585</v>
          </cell>
          <cell r="D1848">
            <v>12</v>
          </cell>
          <cell r="E1848" t="str">
            <v>Rothesay Close</v>
          </cell>
          <cell r="F1848" t="str">
            <v>Aylesbury</v>
          </cell>
          <cell r="G1848" t="str">
            <v>Buckinghamshire</v>
          </cell>
          <cell r="H1848" t="str">
            <v>HP20 1BG</v>
          </cell>
          <cell r="I1848">
            <v>20918.618923724956</v>
          </cell>
          <cell r="J1848">
            <v>19650.823837438595</v>
          </cell>
          <cell r="K1848">
            <v>0.01</v>
          </cell>
          <cell r="L1848">
            <v>19454.315599064208</v>
          </cell>
          <cell r="M1848">
            <v>57772183.700175807</v>
          </cell>
        </row>
        <row r="1849">
          <cell r="A1849" t="str">
            <v>JE3022</v>
          </cell>
          <cell r="B1849">
            <v>36577</v>
          </cell>
          <cell r="C1849">
            <v>36585</v>
          </cell>
          <cell r="D1849">
            <v>13</v>
          </cell>
          <cell r="E1849" t="str">
            <v>Wharfedale Rise</v>
          </cell>
          <cell r="F1849" t="str">
            <v>Tingley</v>
          </cell>
          <cell r="G1849" t="str">
            <v>West Yorkshire</v>
          </cell>
          <cell r="H1849" t="str">
            <v>WF3 1AX</v>
          </cell>
          <cell r="I1849">
            <v>23473.63552646992</v>
          </cell>
          <cell r="J1849">
            <v>22050.990949108105</v>
          </cell>
          <cell r="K1849">
            <v>0.01</v>
          </cell>
          <cell r="L1849">
            <v>21830.481039617025</v>
          </cell>
          <cell r="M1849">
            <v>57794014.18121542</v>
          </cell>
        </row>
        <row r="1850">
          <cell r="A1850" t="str">
            <v>JE2838</v>
          </cell>
          <cell r="B1850">
            <v>36577</v>
          </cell>
          <cell r="C1850">
            <v>36585</v>
          </cell>
          <cell r="D1850" t="str">
            <v>24 Bredenbury Gardens</v>
          </cell>
          <cell r="E1850" t="str">
            <v>Nottage</v>
          </cell>
          <cell r="F1850" t="str">
            <v>Porthcawl</v>
          </cell>
          <cell r="G1850" t="str">
            <v>Mid Glamorgan</v>
          </cell>
          <cell r="H1850" t="str">
            <v>CF36 3NY</v>
          </cell>
          <cell r="I1850">
            <v>24316.673763343311</v>
          </cell>
          <cell r="J1850">
            <v>22842.935959504321</v>
          </cell>
          <cell r="K1850">
            <v>0.01</v>
          </cell>
          <cell r="L1850">
            <v>22614.506599909277</v>
          </cell>
          <cell r="M1850">
            <v>57816628.687815331</v>
          </cell>
        </row>
        <row r="1851">
          <cell r="A1851" t="str">
            <v>JE2764</v>
          </cell>
          <cell r="B1851">
            <v>36577</v>
          </cell>
          <cell r="C1851">
            <v>36585</v>
          </cell>
          <cell r="D1851">
            <v>4</v>
          </cell>
          <cell r="E1851" t="str">
            <v>Church Close, Coltishall</v>
          </cell>
          <cell r="F1851" t="str">
            <v>Norwich</v>
          </cell>
          <cell r="G1851" t="str">
            <v>Norfolk</v>
          </cell>
          <cell r="H1851" t="str">
            <v>NR12 7DL</v>
          </cell>
          <cell r="I1851">
            <v>33832.946894963417</v>
          </cell>
          <cell r="J1851">
            <v>31782.465264965631</v>
          </cell>
          <cell r="K1851">
            <v>0.01</v>
          </cell>
          <cell r="L1851">
            <v>31464.640612315976</v>
          </cell>
          <cell r="M1851">
            <v>57848093.32842765</v>
          </cell>
        </row>
        <row r="1852">
          <cell r="A1852" t="str">
            <v>JE2898</v>
          </cell>
          <cell r="B1852">
            <v>36577</v>
          </cell>
          <cell r="C1852">
            <v>36585</v>
          </cell>
          <cell r="D1852" t="str">
            <v>Ambertry</v>
          </cell>
          <cell r="E1852" t="str">
            <v>Glue Hill</v>
          </cell>
          <cell r="F1852" t="str">
            <v>Sturminster Newton</v>
          </cell>
          <cell r="G1852" t="str">
            <v>Dorset</v>
          </cell>
          <cell r="H1852" t="str">
            <v>DT10 2DJ</v>
          </cell>
          <cell r="I1852">
            <v>36711.258657332117</v>
          </cell>
          <cell r="J1852">
            <v>34486.333890221082</v>
          </cell>
          <cell r="K1852">
            <v>0.01</v>
          </cell>
          <cell r="L1852">
            <v>34141.470551318867</v>
          </cell>
          <cell r="M1852">
            <v>57882234.798978969</v>
          </cell>
        </row>
        <row r="1853">
          <cell r="A1853" t="str">
            <v>JE2993</v>
          </cell>
          <cell r="B1853">
            <v>36577</v>
          </cell>
          <cell r="C1853">
            <v>36585</v>
          </cell>
          <cell r="D1853">
            <v>21</v>
          </cell>
          <cell r="E1853" t="str">
            <v>Chattern Hill</v>
          </cell>
          <cell r="F1853" t="str">
            <v>Ashford</v>
          </cell>
          <cell r="G1853" t="str">
            <v>Middlesex</v>
          </cell>
          <cell r="H1853" t="str">
            <v>TW15 1BZ</v>
          </cell>
          <cell r="I1853">
            <v>73325.887959868021</v>
          </cell>
          <cell r="J1853">
            <v>68881.894750179039</v>
          </cell>
          <cell r="K1853">
            <v>0.01</v>
          </cell>
          <cell r="L1853">
            <v>68193.075802677253</v>
          </cell>
          <cell r="M1853">
            <v>57950427.874781646</v>
          </cell>
        </row>
        <row r="1854">
          <cell r="A1854" t="str">
            <v>JE2511</v>
          </cell>
          <cell r="B1854">
            <v>36578</v>
          </cell>
          <cell r="C1854">
            <v>36585</v>
          </cell>
          <cell r="D1854" t="str">
            <v>9 Wroxhall Drive</v>
          </cell>
          <cell r="E1854" t="str">
            <v>Willenhall</v>
          </cell>
          <cell r="F1854" t="str">
            <v>Coventry</v>
          </cell>
          <cell r="G1854" t="str">
            <v>West Midlands</v>
          </cell>
          <cell r="H1854" t="str">
            <v>CV3 3GB</v>
          </cell>
          <cell r="I1854">
            <v>16570.454343540856</v>
          </cell>
          <cell r="J1854">
            <v>15566.184383326257</v>
          </cell>
          <cell r="K1854">
            <v>0.01</v>
          </cell>
          <cell r="L1854">
            <v>15410.522539492995</v>
          </cell>
          <cell r="M1854">
            <v>57965838.397321142</v>
          </cell>
        </row>
        <row r="1855">
          <cell r="A1855" t="str">
            <v>JE3116</v>
          </cell>
          <cell r="B1855">
            <v>36578</v>
          </cell>
          <cell r="C1855">
            <v>36585</v>
          </cell>
          <cell r="D1855" t="str">
            <v>13 Riverview</v>
          </cell>
          <cell r="E1855" t="str">
            <v>Tarleton</v>
          </cell>
          <cell r="F1855" t="str">
            <v>Preston</v>
          </cell>
          <cell r="G1855" t="str">
            <v>Lancashire</v>
          </cell>
          <cell r="H1855" t="str">
            <v>PR4 6EA</v>
          </cell>
          <cell r="I1855">
            <v>23342.901900149187</v>
          </cell>
          <cell r="J1855">
            <v>21928.180572867419</v>
          </cell>
          <cell r="K1855">
            <v>0.01</v>
          </cell>
          <cell r="L1855">
            <v>21708.898767138744</v>
          </cell>
          <cell r="M1855">
            <v>57987547.296088278</v>
          </cell>
        </row>
        <row r="1856">
          <cell r="A1856" t="str">
            <v>JE3003</v>
          </cell>
          <cell r="B1856">
            <v>36578</v>
          </cell>
          <cell r="C1856">
            <v>36585</v>
          </cell>
          <cell r="D1856">
            <v>119</v>
          </cell>
          <cell r="E1856" t="str">
            <v>Orchard Road</v>
          </cell>
          <cell r="F1856" t="str">
            <v>Burgess Hill</v>
          </cell>
          <cell r="G1856" t="str">
            <v>West Sussex</v>
          </cell>
          <cell r="H1856" t="str">
            <v>RH15 9PJ</v>
          </cell>
          <cell r="I1856">
            <v>25944.418785313479</v>
          </cell>
          <cell r="J1856">
            <v>24372.029768021752</v>
          </cell>
          <cell r="K1856">
            <v>0.01</v>
          </cell>
          <cell r="L1856">
            <v>24128.309470341534</v>
          </cell>
          <cell r="M1856">
            <v>58011675.605558619</v>
          </cell>
        </row>
        <row r="1857">
          <cell r="A1857" t="str">
            <v>JE3057</v>
          </cell>
          <cell r="B1857">
            <v>36578</v>
          </cell>
          <cell r="C1857">
            <v>36585</v>
          </cell>
          <cell r="D1857" t="str">
            <v>17 Paiges Farm Close</v>
          </cell>
          <cell r="E1857" t="str">
            <v>Weald</v>
          </cell>
          <cell r="F1857" t="str">
            <v>Sevenoaks</v>
          </cell>
          <cell r="G1857" t="str">
            <v>Kent</v>
          </cell>
          <cell r="H1857" t="str">
            <v>TN14 6QP</v>
          </cell>
          <cell r="I1857">
            <v>42370.444531291629</v>
          </cell>
          <cell r="J1857">
            <v>39802.538802122435</v>
          </cell>
          <cell r="K1857">
            <v>0.01</v>
          </cell>
          <cell r="L1857">
            <v>39404.513414101209</v>
          </cell>
          <cell r="M1857">
            <v>58051080.118972719</v>
          </cell>
        </row>
        <row r="1858">
          <cell r="A1858" t="str">
            <v>JF0039</v>
          </cell>
          <cell r="B1858">
            <v>36579</v>
          </cell>
          <cell r="C1858">
            <v>36585</v>
          </cell>
          <cell r="D1858">
            <v>60</v>
          </cell>
          <cell r="E1858" t="str">
            <v>Palmarsh Avenue</v>
          </cell>
          <cell r="F1858" t="str">
            <v>Hythe</v>
          </cell>
          <cell r="G1858" t="str">
            <v>Kent</v>
          </cell>
          <cell r="H1858" t="str">
            <v>CT21 6NR</v>
          </cell>
          <cell r="I1858">
            <v>16079.807287398984</v>
          </cell>
          <cell r="J1858">
            <v>15105.273512405105</v>
          </cell>
          <cell r="K1858">
            <v>0.01</v>
          </cell>
          <cell r="L1858">
            <v>14954.220777281054</v>
          </cell>
          <cell r="M1858">
            <v>58066034.339749999</v>
          </cell>
        </row>
        <row r="1859">
          <cell r="A1859" t="str">
            <v>JE3146</v>
          </cell>
          <cell r="B1859">
            <v>36579</v>
          </cell>
          <cell r="C1859">
            <v>36585</v>
          </cell>
          <cell r="D1859" t="str">
            <v xml:space="preserve">3 Morkinshire Cottage </v>
          </cell>
          <cell r="E1859" t="str">
            <v>Morkinshire Lane</v>
          </cell>
          <cell r="F1859" t="str">
            <v>Cotgrave</v>
          </cell>
          <cell r="G1859" t="str">
            <v>Nottingham</v>
          </cell>
          <cell r="H1859" t="str">
            <v>NG12 3LH</v>
          </cell>
          <cell r="I1859">
            <v>20044.837206298624</v>
          </cell>
          <cell r="J1859">
            <v>18829.99858773507</v>
          </cell>
          <cell r="K1859">
            <v>0.01</v>
          </cell>
          <cell r="L1859">
            <v>18641.698601857719</v>
          </cell>
          <cell r="M1859">
            <v>58084676.038351856</v>
          </cell>
        </row>
        <row r="1860">
          <cell r="A1860" t="str">
            <v>JF0285</v>
          </cell>
          <cell r="B1860">
            <v>36579</v>
          </cell>
          <cell r="C1860">
            <v>36585</v>
          </cell>
          <cell r="D1860">
            <v>1</v>
          </cell>
          <cell r="E1860" t="str">
            <v>Tideway Gardens,</v>
          </cell>
          <cell r="F1860" t="str">
            <v>Southseas Nr Portsmouth</v>
          </cell>
          <cell r="G1860" t="str">
            <v>Hampshire</v>
          </cell>
          <cell r="H1860" t="str">
            <v>PO4 8HY</v>
          </cell>
          <cell r="I1860">
            <v>28182.434233457898</v>
          </cell>
          <cell r="J1860">
            <v>26474.407916278629</v>
          </cell>
          <cell r="K1860">
            <v>0.01</v>
          </cell>
          <cell r="L1860">
            <v>26209.663837115844</v>
          </cell>
          <cell r="M1860">
            <v>58110885.702188969</v>
          </cell>
        </row>
        <row r="1861">
          <cell r="A1861" t="str">
            <v>JF0126</v>
          </cell>
          <cell r="B1861">
            <v>36579</v>
          </cell>
          <cell r="C1861">
            <v>36585</v>
          </cell>
          <cell r="D1861">
            <v>32</v>
          </cell>
          <cell r="E1861" t="str">
            <v>Washbourne Road Whitnash</v>
          </cell>
          <cell r="F1861" t="str">
            <v>Leamington Spa</v>
          </cell>
          <cell r="G1861" t="str">
            <v>Warwickshire</v>
          </cell>
          <cell r="H1861" t="str">
            <v>CV31 2LD</v>
          </cell>
          <cell r="I1861">
            <v>29242.996418153609</v>
          </cell>
          <cell r="J1861">
            <v>27470.693604932178</v>
          </cell>
          <cell r="K1861">
            <v>0.01</v>
          </cell>
          <cell r="L1861">
            <v>27195.986668882855</v>
          </cell>
          <cell r="M1861">
            <v>58138081.688857853</v>
          </cell>
        </row>
        <row r="1862">
          <cell r="A1862" t="str">
            <v>JF0109</v>
          </cell>
          <cell r="B1862">
            <v>36579</v>
          </cell>
          <cell r="C1862">
            <v>36585</v>
          </cell>
          <cell r="D1862">
            <v>92</v>
          </cell>
          <cell r="E1862" t="str">
            <v>Periton Lane</v>
          </cell>
          <cell r="F1862" t="str">
            <v>Minehead</v>
          </cell>
          <cell r="G1862" t="str">
            <v>Somerset</v>
          </cell>
          <cell r="H1862" t="str">
            <v>TA24 8DZ</v>
          </cell>
          <cell r="I1862">
            <v>31642.924214291877</v>
          </cell>
          <cell r="J1862">
            <v>29725.171231607521</v>
          </cell>
          <cell r="K1862">
            <v>0.01</v>
          </cell>
          <cell r="L1862">
            <v>29427.919519291445</v>
          </cell>
          <cell r="M1862">
            <v>58167509.608377144</v>
          </cell>
        </row>
        <row r="1863">
          <cell r="A1863" t="str">
            <v>JF0161</v>
          </cell>
          <cell r="B1863">
            <v>36579</v>
          </cell>
          <cell r="C1863">
            <v>36585</v>
          </cell>
          <cell r="D1863" t="str">
            <v>5 Branton Road</v>
          </cell>
          <cell r="E1863" t="str">
            <v>Horns Cross</v>
          </cell>
          <cell r="F1863" t="str">
            <v>Greenhithe</v>
          </cell>
          <cell r="G1863" t="str">
            <v>Kent</v>
          </cell>
          <cell r="H1863" t="str">
            <v>DA9 9JU</v>
          </cell>
          <cell r="I1863">
            <v>49929.775429213034</v>
          </cell>
          <cell r="J1863">
            <v>46903.728433503151</v>
          </cell>
          <cell r="K1863">
            <v>0.01</v>
          </cell>
          <cell r="L1863">
            <v>46434.691149168117</v>
          </cell>
          <cell r="M1863">
            <v>58213944.299526311</v>
          </cell>
        </row>
        <row r="1864">
          <cell r="A1864" t="str">
            <v>JF0209</v>
          </cell>
          <cell r="B1864">
            <v>36580</v>
          </cell>
          <cell r="C1864">
            <v>36585</v>
          </cell>
          <cell r="D1864">
            <v>38</v>
          </cell>
          <cell r="E1864" t="str">
            <v>Gorse Lane</v>
          </cell>
          <cell r="F1864" t="str">
            <v>Oadby</v>
          </cell>
          <cell r="G1864" t="str">
            <v>Leicestershire</v>
          </cell>
          <cell r="H1864" t="str">
            <v>LE2 4RQ</v>
          </cell>
          <cell r="I1864">
            <v>54757.382025045539</v>
          </cell>
          <cell r="J1864">
            <v>51438.752811406412</v>
          </cell>
          <cell r="K1864">
            <v>0.01</v>
          </cell>
          <cell r="L1864">
            <v>50924.365283292347</v>
          </cell>
          <cell r="M1864">
            <v>58264868.664809607</v>
          </cell>
        </row>
        <row r="1865">
          <cell r="A1865" t="str">
            <v>JE3098</v>
          </cell>
          <cell r="B1865">
            <v>36581</v>
          </cell>
          <cell r="C1865">
            <v>36585</v>
          </cell>
          <cell r="D1865">
            <v>6</v>
          </cell>
          <cell r="E1865" t="str">
            <v>Billy Buns Lane</v>
          </cell>
          <cell r="F1865" t="str">
            <v>Wombourne</v>
          </cell>
          <cell r="G1865" t="str">
            <v>Wolverhampton</v>
          </cell>
          <cell r="H1865" t="str">
            <v>WV5 9BP</v>
          </cell>
          <cell r="I1865">
            <v>20071.778296266584</v>
          </cell>
          <cell r="J1865">
            <v>18855.306884371639</v>
          </cell>
          <cell r="K1865">
            <v>0.01</v>
          </cell>
          <cell r="L1865">
            <v>18666.753815527922</v>
          </cell>
          <cell r="M1865">
            <v>58283535.418625131</v>
          </cell>
        </row>
        <row r="1866">
          <cell r="A1866" t="str">
            <v>JE2904</v>
          </cell>
          <cell r="B1866">
            <v>36581</v>
          </cell>
          <cell r="C1866">
            <v>36585</v>
          </cell>
          <cell r="D1866" t="str">
            <v>9 Oakland Walk</v>
          </cell>
          <cell r="E1866" t="str">
            <v>Oakland Park</v>
          </cell>
          <cell r="F1866" t="str">
            <v>Dawlish</v>
          </cell>
          <cell r="G1866" t="str">
            <v>Devon</v>
          </cell>
          <cell r="H1866" t="str">
            <v>EX7 9RS</v>
          </cell>
          <cell r="I1866">
            <v>29473.640977657265</v>
          </cell>
          <cell r="J1866">
            <v>27687.359706284096</v>
          </cell>
          <cell r="K1866">
            <v>0.01</v>
          </cell>
          <cell r="L1866">
            <v>27410.486109221256</v>
          </cell>
          <cell r="M1866">
            <v>58310945.904734351</v>
          </cell>
        </row>
        <row r="1867">
          <cell r="A1867" t="str">
            <v>JF0138</v>
          </cell>
          <cell r="B1867">
            <v>36584</v>
          </cell>
          <cell r="C1867">
            <v>36585</v>
          </cell>
          <cell r="D1867">
            <v>20</v>
          </cell>
          <cell r="E1867" t="str">
            <v>Hurst Rise</v>
          </cell>
          <cell r="F1867" t="str">
            <v>Matlock</v>
          </cell>
          <cell r="G1867" t="str">
            <v>Derbyshire</v>
          </cell>
          <cell r="H1867" t="str">
            <v>DE4 3EP</v>
          </cell>
          <cell r="I1867">
            <v>21480.626206309829</v>
          </cell>
          <cell r="J1867">
            <v>20178.770072594081</v>
          </cell>
          <cell r="K1867">
            <v>0.01</v>
          </cell>
          <cell r="L1867">
            <v>19976.98237186814</v>
          </cell>
          <cell r="M1867">
            <v>58330922.887106217</v>
          </cell>
        </row>
        <row r="1868">
          <cell r="A1868" t="str">
            <v>JF0113</v>
          </cell>
          <cell r="B1868">
            <v>36584</v>
          </cell>
          <cell r="C1868">
            <v>36585</v>
          </cell>
          <cell r="D1868" t="str">
            <v>7 Badgers Way</v>
          </cell>
          <cell r="E1868" t="str">
            <v>Bovey Tracey</v>
          </cell>
          <cell r="F1868" t="str">
            <v>Newton Abbot</v>
          </cell>
          <cell r="G1868" t="str">
            <v>Devon</v>
          </cell>
          <cell r="H1868" t="str">
            <v>TQ13 9QY</v>
          </cell>
          <cell r="I1868">
            <v>33170.383420311635</v>
          </cell>
          <cell r="J1868">
            <v>31160.057152413956</v>
          </cell>
          <cell r="K1868">
            <v>0.01</v>
          </cell>
          <cell r="L1868">
            <v>30848.456580889815</v>
          </cell>
          <cell r="M1868">
            <v>58361771.34368711</v>
          </cell>
        </row>
        <row r="1869">
          <cell r="A1869" t="str">
            <v>JF0091</v>
          </cell>
          <cell r="B1869">
            <v>36584</v>
          </cell>
          <cell r="C1869">
            <v>36585</v>
          </cell>
          <cell r="D1869">
            <v>32</v>
          </cell>
          <cell r="E1869" t="str">
            <v>Charleston Road</v>
          </cell>
          <cell r="F1869" t="str">
            <v>Eastbourne</v>
          </cell>
          <cell r="G1869" t="str">
            <v>East Sussex</v>
          </cell>
          <cell r="H1869" t="str">
            <v>BN21 1SF</v>
          </cell>
          <cell r="I1869">
            <v>33927.854860016145</v>
          </cell>
          <cell r="J1869">
            <v>31871.621232136378</v>
          </cell>
          <cell r="K1869">
            <v>0.01</v>
          </cell>
          <cell r="L1869">
            <v>31552.905019815014</v>
          </cell>
          <cell r="M1869">
            <v>58393324.248706922</v>
          </cell>
        </row>
        <row r="1870">
          <cell r="A1870" t="str">
            <v>JF0055</v>
          </cell>
          <cell r="B1870">
            <v>36584</v>
          </cell>
          <cell r="C1870">
            <v>36585</v>
          </cell>
          <cell r="D1870">
            <v>44</v>
          </cell>
          <cell r="E1870" t="str">
            <v>Higher Downs</v>
          </cell>
          <cell r="F1870" t="str">
            <v>Knutsford</v>
          </cell>
          <cell r="G1870" t="str">
            <v>Cheshire</v>
          </cell>
          <cell r="H1870" t="str">
            <v>WA16 8AS</v>
          </cell>
          <cell r="I1870">
            <v>43892.166439272311</v>
          </cell>
          <cell r="J1870">
            <v>41232.035139922475</v>
          </cell>
          <cell r="K1870">
            <v>0.01</v>
          </cell>
          <cell r="L1870">
            <v>40819.714788523248</v>
          </cell>
          <cell r="M1870">
            <v>58434143.963495448</v>
          </cell>
        </row>
        <row r="1871">
          <cell r="A1871" t="str">
            <v>JF0090</v>
          </cell>
          <cell r="B1871">
            <v>36584</v>
          </cell>
          <cell r="C1871">
            <v>36585</v>
          </cell>
          <cell r="D1871">
            <v>12</v>
          </cell>
          <cell r="E1871" t="str">
            <v>Newtown Road</v>
          </cell>
          <cell r="F1871" t="str">
            <v>Hove</v>
          </cell>
          <cell r="G1871" t="str">
            <v>East Sussex</v>
          </cell>
          <cell r="H1871" t="str">
            <v>BN3 6AB</v>
          </cell>
          <cell r="I1871">
            <v>70458.433744522859</v>
          </cell>
          <cell r="J1871">
            <v>66188.225638794203</v>
          </cell>
          <cell r="K1871">
            <v>0.01</v>
          </cell>
          <cell r="L1871">
            <v>65526.343382406259</v>
          </cell>
          <cell r="M1871">
            <v>58499670.306877851</v>
          </cell>
        </row>
        <row r="1872">
          <cell r="A1872" t="str">
            <v>JF0857</v>
          </cell>
          <cell r="B1872">
            <v>36584</v>
          </cell>
          <cell r="C1872">
            <v>36585</v>
          </cell>
          <cell r="D1872" t="str">
            <v>Hafod</v>
          </cell>
          <cell r="E1872" t="str">
            <v>18 Dean Lane</v>
          </cell>
          <cell r="F1872" t="str">
            <v>Winchester</v>
          </cell>
          <cell r="G1872" t="str">
            <v>Hampshire</v>
          </cell>
          <cell r="H1872" t="str">
            <v>SO22 5LL</v>
          </cell>
          <cell r="I1872">
            <v>33967.03665496772</v>
          </cell>
          <cell r="J1872">
            <v>31908.428372848462</v>
          </cell>
          <cell r="K1872">
            <v>0.01</v>
          </cell>
          <cell r="L1872">
            <v>31589.344089119979</v>
          </cell>
          <cell r="M1872">
            <v>58531259.650966972</v>
          </cell>
        </row>
        <row r="1873">
          <cell r="A1873" t="str">
            <v>JE3147</v>
          </cell>
          <cell r="B1873">
            <v>36585</v>
          </cell>
          <cell r="C1873">
            <v>36585</v>
          </cell>
          <cell r="D1873">
            <v>191</v>
          </cell>
          <cell r="E1873" t="str">
            <v>Upper Selsdon Road</v>
          </cell>
          <cell r="F1873" t="str">
            <v>South Croydon</v>
          </cell>
          <cell r="G1873" t="str">
            <v>Surrey</v>
          </cell>
          <cell r="H1873" t="str">
            <v>CR2 0DY</v>
          </cell>
          <cell r="I1873">
            <v>10022.719200296329</v>
          </cell>
          <cell r="J1873">
            <v>9415.281673005642</v>
          </cell>
          <cell r="K1873">
            <v>0.01</v>
          </cell>
          <cell r="L1873">
            <v>9321.1288562755853</v>
          </cell>
          <cell r="M1873">
            <v>58540580.779823251</v>
          </cell>
        </row>
        <row r="1874">
          <cell r="A1874" t="str">
            <v>JF0142</v>
          </cell>
          <cell r="B1874">
            <v>36585</v>
          </cell>
          <cell r="C1874">
            <v>36585</v>
          </cell>
          <cell r="D1874">
            <v>34</v>
          </cell>
          <cell r="E1874" t="str">
            <v>Rochester Avenue</v>
          </cell>
          <cell r="F1874" t="str">
            <v>Morecambe</v>
          </cell>
          <cell r="G1874" t="str">
            <v>Lancashire</v>
          </cell>
          <cell r="H1874" t="str">
            <v>LA4 4RH</v>
          </cell>
          <cell r="I1874">
            <v>20451.046078014861</v>
          </cell>
          <cell r="J1874">
            <v>19211.588739953353</v>
          </cell>
          <cell r="K1874">
            <v>0.01</v>
          </cell>
          <cell r="L1874">
            <v>19019.472852553819</v>
          </cell>
          <cell r="M1874">
            <v>58559600.252675802</v>
          </cell>
        </row>
        <row r="1875">
          <cell r="A1875" t="str">
            <v>JF0098</v>
          </cell>
          <cell r="B1875">
            <v>36585</v>
          </cell>
          <cell r="C1875">
            <v>36585</v>
          </cell>
          <cell r="D1875" t="str">
            <v>26 Teehey Close</v>
          </cell>
          <cell r="E1875" t="str">
            <v>Higher Bebington</v>
          </cell>
          <cell r="F1875" t="str">
            <v>Wirral</v>
          </cell>
          <cell r="G1875" t="str">
            <v>Merseyside</v>
          </cell>
          <cell r="H1875" t="str">
            <v>CH63 2JD</v>
          </cell>
          <cell r="I1875">
            <v>21469.835224962793</v>
          </cell>
          <cell r="J1875">
            <v>20168.63309011656</v>
          </cell>
          <cell r="K1875">
            <v>0.01</v>
          </cell>
          <cell r="L1875">
            <v>19966.946759215396</v>
          </cell>
          <cell r="M1875">
            <v>58579567.199435018</v>
          </cell>
        </row>
        <row r="1876">
          <cell r="A1876" t="str">
            <v>JF0131</v>
          </cell>
          <cell r="B1876">
            <v>36585</v>
          </cell>
          <cell r="C1876">
            <v>36585</v>
          </cell>
          <cell r="D1876">
            <v>29</v>
          </cell>
          <cell r="E1876" t="str">
            <v>Trevaunance Road</v>
          </cell>
          <cell r="F1876" t="str">
            <v>St. Agnes</v>
          </cell>
          <cell r="G1876" t="str">
            <v>Cornwall</v>
          </cell>
          <cell r="H1876" t="str">
            <v>TR5 0SF</v>
          </cell>
          <cell r="I1876">
            <v>27787.278351825793</v>
          </cell>
          <cell r="J1876">
            <v>26103.200875957562</v>
          </cell>
          <cell r="K1876">
            <v>0.01</v>
          </cell>
          <cell r="L1876">
            <v>25842.168867197986</v>
          </cell>
          <cell r="M1876">
            <v>58605409.368302219</v>
          </cell>
        </row>
        <row r="1877">
          <cell r="A1877" t="str">
            <v>JF0056</v>
          </cell>
          <cell r="B1877">
            <v>36585</v>
          </cell>
          <cell r="C1877">
            <v>36585</v>
          </cell>
          <cell r="D1877" t="str">
            <v>The Cheviots</v>
          </cell>
          <cell r="E1877" t="str">
            <v>Weston Road, Weston On Trent</v>
          </cell>
          <cell r="F1877" t="str">
            <v>Derby</v>
          </cell>
          <cell r="G1877" t="str">
            <v>Derbyshire</v>
          </cell>
          <cell r="H1877" t="str">
            <v>DE72 2BH</v>
          </cell>
          <cell r="I1877">
            <v>45752.649418770954</v>
          </cell>
          <cell r="J1877">
            <v>42979.761575209071</v>
          </cell>
          <cell r="K1877">
            <v>0.01</v>
          </cell>
          <cell r="L1877">
            <v>42549.963959456982</v>
          </cell>
          <cell r="M1877">
            <v>58647959.332261674</v>
          </cell>
        </row>
        <row r="1878">
          <cell r="A1878" t="str">
            <v>JF0191</v>
          </cell>
          <cell r="B1878">
            <v>36585</v>
          </cell>
          <cell r="C1878">
            <v>36585</v>
          </cell>
          <cell r="D1878">
            <v>66</v>
          </cell>
          <cell r="E1878" t="str">
            <v>Bakers Way</v>
          </cell>
          <cell r="F1878" t="str">
            <v>Capel Dorking</v>
          </cell>
          <cell r="G1878" t="str">
            <v>Surrey</v>
          </cell>
          <cell r="H1878" t="str">
            <v>RH5 5JS</v>
          </cell>
          <cell r="I1878">
            <v>76912.001136976643</v>
          </cell>
          <cell r="J1878">
            <v>72250.667734735631</v>
          </cell>
          <cell r="K1878">
            <v>0.01</v>
          </cell>
          <cell r="L1878">
            <v>71528.161057388279</v>
          </cell>
          <cell r="M1878">
            <v>58719487.493319064</v>
          </cell>
        </row>
        <row r="1879">
          <cell r="A1879" t="str">
            <v>JF0117</v>
          </cell>
          <cell r="B1879">
            <v>36586</v>
          </cell>
          <cell r="C1879">
            <v>36616</v>
          </cell>
          <cell r="D1879">
            <v>4</v>
          </cell>
          <cell r="E1879" t="str">
            <v>Ellenhill</v>
          </cell>
          <cell r="F1879" t="str">
            <v>Cromer</v>
          </cell>
          <cell r="G1879" t="str">
            <v>Norfolk</v>
          </cell>
          <cell r="H1879" t="str">
            <v>NR27 0DL</v>
          </cell>
          <cell r="I1879">
            <v>23531.607977007108</v>
          </cell>
          <cell r="J1879">
            <v>22105.449917794554</v>
          </cell>
          <cell r="K1879">
            <v>0.01</v>
          </cell>
          <cell r="L1879">
            <v>21884.395418616608</v>
          </cell>
          <cell r="M1879">
            <v>58741371.888737679</v>
          </cell>
        </row>
        <row r="1880">
          <cell r="A1880" t="str">
            <v>JF0106</v>
          </cell>
          <cell r="B1880">
            <v>36586</v>
          </cell>
          <cell r="C1880">
            <v>36616</v>
          </cell>
          <cell r="D1880">
            <v>9</v>
          </cell>
          <cell r="E1880" t="str">
            <v>Romany Road, Durrington</v>
          </cell>
          <cell r="F1880" t="str">
            <v>Worthing</v>
          </cell>
          <cell r="G1880" t="str">
            <v>West Sussex</v>
          </cell>
          <cell r="H1880" t="str">
            <v>BN13 3ED</v>
          </cell>
          <cell r="I1880">
            <v>31425.681925528341</v>
          </cell>
          <cell r="J1880">
            <v>29521.095142162987</v>
          </cell>
          <cell r="K1880">
            <v>0.01</v>
          </cell>
          <cell r="L1880">
            <v>29225.884190741355</v>
          </cell>
          <cell r="M1880">
            <v>58770597.772928417</v>
          </cell>
        </row>
        <row r="1881">
          <cell r="A1881" t="str">
            <v>JE3130</v>
          </cell>
          <cell r="B1881">
            <v>36586</v>
          </cell>
          <cell r="C1881">
            <v>36616</v>
          </cell>
          <cell r="D1881">
            <v>15</v>
          </cell>
          <cell r="E1881" t="str">
            <v>Winsford Road</v>
          </cell>
          <cell r="F1881" t="str">
            <v>Sully</v>
          </cell>
          <cell r="G1881" t="str">
            <v>Vale Of Glamorgan</v>
          </cell>
          <cell r="H1881" t="str">
            <v>CF64 5SA</v>
          </cell>
          <cell r="I1881">
            <v>38506.937005226682</v>
          </cell>
          <cell r="J1881">
            <v>36173.183247334156</v>
          </cell>
          <cell r="K1881">
            <v>0.01</v>
          </cell>
          <cell r="L1881">
            <v>35811.451414860814</v>
          </cell>
          <cell r="M1881">
            <v>58806409.224343278</v>
          </cell>
        </row>
        <row r="1882">
          <cell r="A1882" t="str">
            <v>JE2710</v>
          </cell>
          <cell r="B1882">
            <v>36586</v>
          </cell>
          <cell r="C1882">
            <v>36616</v>
          </cell>
          <cell r="D1882" t="str">
            <v>Bay View</v>
          </cell>
          <cell r="E1882" t="str">
            <v>7 Burnham Avenue</v>
          </cell>
          <cell r="F1882" t="str">
            <v>Sully</v>
          </cell>
          <cell r="G1882" t="str">
            <v>Vale Of Glamorgan</v>
          </cell>
          <cell r="H1882" t="str">
            <v>CF64 5SU</v>
          </cell>
          <cell r="I1882">
            <v>66160.313112760457</v>
          </cell>
          <cell r="J1882">
            <v>62150.597166532541</v>
          </cell>
          <cell r="K1882">
            <v>0.01</v>
          </cell>
          <cell r="L1882">
            <v>61529.091194867215</v>
          </cell>
          <cell r="M1882">
            <v>58867938.315538146</v>
          </cell>
        </row>
        <row r="1883">
          <cell r="A1883" t="str">
            <v>JF0182</v>
          </cell>
          <cell r="B1883">
            <v>36587</v>
          </cell>
          <cell r="C1883">
            <v>36616</v>
          </cell>
          <cell r="D1883">
            <v>8</v>
          </cell>
          <cell r="E1883" t="str">
            <v>Delamere Road</v>
          </cell>
          <cell r="F1883" t="str">
            <v>Northampton</v>
          </cell>
          <cell r="G1883" t="str">
            <v>Northamptonshire</v>
          </cell>
          <cell r="H1883" t="str">
            <v>NN4 8QG</v>
          </cell>
          <cell r="I1883">
            <v>21101.609254302261</v>
          </cell>
          <cell r="J1883">
            <v>19822.723844950604</v>
          </cell>
          <cell r="K1883">
            <v>0.01</v>
          </cell>
          <cell r="L1883">
            <v>19624.496606501099</v>
          </cell>
          <cell r="M1883">
            <v>58887562.812144645</v>
          </cell>
        </row>
        <row r="1884">
          <cell r="A1884" t="str">
            <v>JF0145</v>
          </cell>
          <cell r="B1884">
            <v>36587</v>
          </cell>
          <cell r="C1884">
            <v>36616</v>
          </cell>
          <cell r="D1884" t="str">
            <v>Lindale</v>
          </cell>
          <cell r="E1884" t="str">
            <v>Broyle Lane</v>
          </cell>
          <cell r="F1884" t="str">
            <v>Lewes</v>
          </cell>
          <cell r="G1884" t="str">
            <v>East Sussex</v>
          </cell>
          <cell r="H1884" t="str">
            <v>BN8 5PG</v>
          </cell>
          <cell r="I1884">
            <v>31058.652489147287</v>
          </cell>
          <cell r="J1884">
            <v>29176.309914047448</v>
          </cell>
          <cell r="K1884">
            <v>0.01</v>
          </cell>
          <cell r="L1884">
            <v>28884.546814906975</v>
          </cell>
          <cell r="M1884">
            <v>58916447.358959548</v>
          </cell>
        </row>
        <row r="1885">
          <cell r="A1885" t="str">
            <v>JF0155</v>
          </cell>
          <cell r="B1885">
            <v>36587</v>
          </cell>
          <cell r="C1885">
            <v>36616</v>
          </cell>
          <cell r="D1885">
            <v>26</v>
          </cell>
          <cell r="E1885" t="str">
            <v>Melrose Road, West Mersea</v>
          </cell>
          <cell r="F1885" t="str">
            <v>Colchester</v>
          </cell>
          <cell r="G1885" t="str">
            <v>Essex</v>
          </cell>
          <cell r="H1885" t="str">
            <v>CO5 8JB</v>
          </cell>
          <cell r="I1885">
            <v>53882.058390395163</v>
          </cell>
          <cell r="J1885">
            <v>50616.479094007576</v>
          </cell>
          <cell r="K1885">
            <v>0.01</v>
          </cell>
          <cell r="L1885">
            <v>50110.314303067498</v>
          </cell>
          <cell r="M1885">
            <v>58966557.673262618</v>
          </cell>
        </row>
        <row r="1886">
          <cell r="A1886" t="str">
            <v>JF0157</v>
          </cell>
          <cell r="B1886">
            <v>36588</v>
          </cell>
          <cell r="C1886">
            <v>36616</v>
          </cell>
          <cell r="D1886">
            <v>8</v>
          </cell>
          <cell r="E1886" t="str">
            <v>Vernon Avenue</v>
          </cell>
          <cell r="F1886" t="str">
            <v>Blackpool</v>
          </cell>
          <cell r="G1886" t="str">
            <v>Lancashire</v>
          </cell>
          <cell r="H1886" t="str">
            <v>FY3 9JF</v>
          </cell>
          <cell r="I1886">
            <v>25915.103215128191</v>
          </cell>
          <cell r="J1886">
            <v>24344.490899059812</v>
          </cell>
          <cell r="K1886">
            <v>0.01</v>
          </cell>
          <cell r="L1886">
            <v>24101.045990069215</v>
          </cell>
          <cell r="M1886">
            <v>58990658.719252691</v>
          </cell>
        </row>
        <row r="1887">
          <cell r="A1887" t="str">
            <v>JF0224</v>
          </cell>
          <cell r="B1887">
            <v>36588</v>
          </cell>
          <cell r="C1887">
            <v>36616</v>
          </cell>
          <cell r="D1887">
            <v>138</v>
          </cell>
          <cell r="E1887" t="str">
            <v>Oakleigh Park Drive</v>
          </cell>
          <cell r="F1887" t="str">
            <v>Leigh On Sea</v>
          </cell>
          <cell r="G1887" t="str">
            <v>Essex</v>
          </cell>
          <cell r="H1887" t="str">
            <v>SS9 1RU</v>
          </cell>
          <cell r="I1887">
            <v>42731.880833146555</v>
          </cell>
          <cell r="J1887">
            <v>40142.069873561915</v>
          </cell>
          <cell r="K1887">
            <v>0.01</v>
          </cell>
          <cell r="L1887">
            <v>39740.649174826292</v>
          </cell>
          <cell r="M1887">
            <v>59030399.368427515</v>
          </cell>
        </row>
        <row r="1888">
          <cell r="A1888" t="str">
            <v>JF0168</v>
          </cell>
          <cell r="B1888">
            <v>36588</v>
          </cell>
          <cell r="C1888">
            <v>36616</v>
          </cell>
          <cell r="D1888">
            <v>326</v>
          </cell>
          <cell r="E1888" t="str">
            <v>Camp Road</v>
          </cell>
          <cell r="F1888" t="str">
            <v>St. Albans</v>
          </cell>
          <cell r="G1888" t="str">
            <v>Hertfordshire</v>
          </cell>
          <cell r="H1888" t="str">
            <v>AL1 5PB</v>
          </cell>
          <cell r="I1888">
            <v>45039.688519198658</v>
          </cell>
          <cell r="J1888">
            <v>42310.010427126006</v>
          </cell>
          <cell r="K1888">
            <v>0.01</v>
          </cell>
          <cell r="L1888">
            <v>41886.910322854746</v>
          </cell>
          <cell r="M1888">
            <v>59072286.278750367</v>
          </cell>
        </row>
        <row r="1889">
          <cell r="A1889" t="str">
            <v>JF0322</v>
          </cell>
          <cell r="B1889">
            <v>36589</v>
          </cell>
          <cell r="C1889">
            <v>36616</v>
          </cell>
          <cell r="D1889" t="str">
            <v>23 High Street</v>
          </cell>
          <cell r="E1889" t="str">
            <v>Dilton Marsh</v>
          </cell>
          <cell r="F1889" t="str">
            <v>Westbury</v>
          </cell>
          <cell r="G1889" t="str">
            <v>Wiltshire</v>
          </cell>
          <cell r="H1889" t="str">
            <v>BA13 4DL</v>
          </cell>
          <cell r="I1889">
            <v>80586.737421733094</v>
          </cell>
          <cell r="J1889">
            <v>75702.692729506845</v>
          </cell>
          <cell r="K1889">
            <v>0.01</v>
          </cell>
          <cell r="L1889">
            <v>74945.665802211777</v>
          </cell>
          <cell r="M1889">
            <v>59147231.944552578</v>
          </cell>
        </row>
        <row r="1890">
          <cell r="A1890" t="str">
            <v>JE3087</v>
          </cell>
          <cell r="B1890">
            <v>36591</v>
          </cell>
          <cell r="C1890">
            <v>36616</v>
          </cell>
          <cell r="D1890">
            <v>7</v>
          </cell>
          <cell r="E1890" t="str">
            <v>Holly Road St Mary's Bay</v>
          </cell>
          <cell r="F1890" t="str">
            <v>Romney Marsh</v>
          </cell>
          <cell r="G1890" t="str">
            <v>Kent</v>
          </cell>
          <cell r="H1890" t="str">
            <v>TN29 0XB</v>
          </cell>
          <cell r="I1890">
            <v>15361.15075292214</v>
          </cell>
          <cell r="J1890">
            <v>14430.171919411707</v>
          </cell>
          <cell r="K1890">
            <v>0.01</v>
          </cell>
          <cell r="L1890">
            <v>14285.870200217589</v>
          </cell>
          <cell r="M1890">
            <v>59161517.814752795</v>
          </cell>
        </row>
        <row r="1891">
          <cell r="A1891" t="str">
            <v>JF0146</v>
          </cell>
          <cell r="B1891">
            <v>36591</v>
          </cell>
          <cell r="C1891">
            <v>36616</v>
          </cell>
          <cell r="D1891">
            <v>27</v>
          </cell>
          <cell r="E1891" t="str">
            <v>Ivy Way</v>
          </cell>
          <cell r="F1891" t="str">
            <v>Dereham</v>
          </cell>
          <cell r="G1891" t="str">
            <v>Norfolk</v>
          </cell>
          <cell r="H1891" t="str">
            <v>NR20 3PW</v>
          </cell>
          <cell r="I1891">
            <v>16217.579664903968</v>
          </cell>
          <cell r="J1891">
            <v>15234.69604884918</v>
          </cell>
          <cell r="K1891">
            <v>0.01</v>
          </cell>
          <cell r="L1891">
            <v>15082.349088360688</v>
          </cell>
          <cell r="M1891">
            <v>59176600.163841158</v>
          </cell>
        </row>
        <row r="1892">
          <cell r="A1892" t="str">
            <v>JF0148</v>
          </cell>
          <cell r="B1892">
            <v>36591</v>
          </cell>
          <cell r="C1892">
            <v>36616</v>
          </cell>
          <cell r="D1892">
            <v>54</v>
          </cell>
          <cell r="E1892" t="str">
            <v>Springwood Avenue</v>
          </cell>
          <cell r="F1892" t="str">
            <v>Knutsford</v>
          </cell>
          <cell r="G1892" t="str">
            <v>Cheshire</v>
          </cell>
          <cell r="H1892" t="str">
            <v>WA16 8JA</v>
          </cell>
          <cell r="I1892">
            <v>18969.767254913833</v>
          </cell>
          <cell r="J1892">
            <v>17820.08439097966</v>
          </cell>
          <cell r="K1892">
            <v>0.01</v>
          </cell>
          <cell r="L1892">
            <v>17641.883547069865</v>
          </cell>
          <cell r="M1892">
            <v>59194242.047388226</v>
          </cell>
        </row>
        <row r="1893">
          <cell r="A1893" t="str">
            <v>JF0187</v>
          </cell>
          <cell r="B1893">
            <v>36591</v>
          </cell>
          <cell r="C1893">
            <v>36616</v>
          </cell>
          <cell r="D1893" t="str">
            <v>62 Pendas Walk</v>
          </cell>
          <cell r="E1893" t="str">
            <v>Crossgates</v>
          </cell>
          <cell r="F1893" t="str">
            <v>Leeds</v>
          </cell>
          <cell r="G1893" t="str">
            <v>West Yorkshire</v>
          </cell>
          <cell r="H1893" t="str">
            <v>LS15 8HS</v>
          </cell>
          <cell r="I1893">
            <v>20787.818509251258</v>
          </cell>
          <cell r="J1893">
            <v>19527.950720811787</v>
          </cell>
          <cell r="K1893">
            <v>0.01</v>
          </cell>
          <cell r="L1893">
            <v>19332.671213603669</v>
          </cell>
          <cell r="M1893">
            <v>59213574.71860183</v>
          </cell>
        </row>
        <row r="1894">
          <cell r="A1894" t="str">
            <v>JE2394</v>
          </cell>
          <cell r="B1894">
            <v>36591</v>
          </cell>
          <cell r="C1894">
            <v>36616</v>
          </cell>
          <cell r="D1894" t="str">
            <v>6 Castle Road</v>
          </cell>
          <cell r="E1894" t="str">
            <v>Kidderminster</v>
          </cell>
          <cell r="F1894" t="str">
            <v>Worcester</v>
          </cell>
          <cell r="G1894" t="str">
            <v>Worcestershire</v>
          </cell>
          <cell r="H1894" t="str">
            <v>DY11 6TS</v>
          </cell>
          <cell r="I1894">
            <v>24997.125649020785</v>
          </cell>
          <cell r="J1894">
            <v>23482.148336958919</v>
          </cell>
          <cell r="K1894">
            <v>0.01</v>
          </cell>
          <cell r="L1894">
            <v>23247.326853589329</v>
          </cell>
          <cell r="M1894">
            <v>59236822.045455419</v>
          </cell>
        </row>
        <row r="1895">
          <cell r="A1895" t="str">
            <v>JF0006</v>
          </cell>
          <cell r="B1895">
            <v>36591</v>
          </cell>
          <cell r="C1895">
            <v>36616</v>
          </cell>
          <cell r="D1895">
            <v>105</v>
          </cell>
          <cell r="E1895" t="str">
            <v>Concord Avenue</v>
          </cell>
          <cell r="F1895" t="str">
            <v>Chatham</v>
          </cell>
          <cell r="G1895" t="str">
            <v>Kent</v>
          </cell>
          <cell r="H1895" t="str">
            <v>ME5 9TT</v>
          </cell>
          <cell r="I1895">
            <v>28964.557147582091</v>
          </cell>
          <cell r="J1895">
            <v>27209.129441668025</v>
          </cell>
          <cell r="K1895">
            <v>0.01</v>
          </cell>
          <cell r="L1895">
            <v>26937.038147251344</v>
          </cell>
          <cell r="M1895">
            <v>59263759.083602667</v>
          </cell>
        </row>
        <row r="1896">
          <cell r="A1896" t="str">
            <v>JE2968</v>
          </cell>
          <cell r="B1896">
            <v>36591</v>
          </cell>
          <cell r="C1896">
            <v>36616</v>
          </cell>
          <cell r="D1896" t="str">
            <v>17 Partridge Drive</v>
          </cell>
          <cell r="E1896" t="str">
            <v>Baxenden</v>
          </cell>
          <cell r="F1896" t="str">
            <v>Accrington</v>
          </cell>
          <cell r="G1896" t="str">
            <v>Lancashire</v>
          </cell>
          <cell r="H1896" t="str">
            <v>BB5 2RL</v>
          </cell>
          <cell r="I1896">
            <v>29437.330587312743</v>
          </cell>
          <cell r="J1896">
            <v>27653.249945657422</v>
          </cell>
          <cell r="K1896">
            <v>0.01</v>
          </cell>
          <cell r="L1896">
            <v>27376.717446200848</v>
          </cell>
          <cell r="M1896">
            <v>59291135.801048867</v>
          </cell>
        </row>
        <row r="1897">
          <cell r="A1897" t="str">
            <v>JF0153</v>
          </cell>
          <cell r="B1897">
            <v>36591</v>
          </cell>
          <cell r="C1897">
            <v>36616</v>
          </cell>
          <cell r="D1897" t="str">
            <v>30 Holywell Road</v>
          </cell>
          <cell r="E1897" t="str">
            <v>Studham</v>
          </cell>
          <cell r="F1897" t="str">
            <v>Dunstable</v>
          </cell>
          <cell r="G1897" t="str">
            <v>Bedfordshire</v>
          </cell>
          <cell r="H1897" t="str">
            <v>LU6 2PA</v>
          </cell>
          <cell r="I1897">
            <v>48568.150446524065</v>
          </cell>
          <cell r="J1897">
            <v>45624.626177037753</v>
          </cell>
          <cell r="K1897">
            <v>0.01</v>
          </cell>
          <cell r="L1897">
            <v>45168.379915267375</v>
          </cell>
          <cell r="M1897">
            <v>59336304.180964135</v>
          </cell>
        </row>
        <row r="1898">
          <cell r="A1898" t="str">
            <v>JE3149</v>
          </cell>
          <cell r="B1898">
            <v>36592</v>
          </cell>
          <cell r="C1898">
            <v>36616</v>
          </cell>
          <cell r="D1898" t="str">
            <v>160 Burstellars</v>
          </cell>
          <cell r="E1898" t="str">
            <v>St Ives</v>
          </cell>
          <cell r="F1898" t="str">
            <v>Nr Huntingdon</v>
          </cell>
          <cell r="G1898" t="str">
            <v>Cambridgeshire</v>
          </cell>
          <cell r="H1898" t="str">
            <v>PE17 6YG</v>
          </cell>
          <cell r="I1898">
            <v>2808.0730407993851</v>
          </cell>
          <cell r="J1898">
            <v>2637.8867959024528</v>
          </cell>
          <cell r="K1898">
            <v>0.01</v>
          </cell>
          <cell r="L1898">
            <v>2611.5079279434281</v>
          </cell>
          <cell r="M1898">
            <v>59338915.688892081</v>
          </cell>
        </row>
        <row r="1899">
          <cell r="A1899" t="str">
            <v>JF0165</v>
          </cell>
          <cell r="B1899">
            <v>36592</v>
          </cell>
          <cell r="C1899">
            <v>36616</v>
          </cell>
          <cell r="D1899">
            <v>79</v>
          </cell>
          <cell r="E1899" t="str">
            <v>Everest Drive</v>
          </cell>
          <cell r="F1899" t="str">
            <v>Norbreck Blackpool</v>
          </cell>
          <cell r="G1899" t="str">
            <v>Lancashire</v>
          </cell>
          <cell r="H1899" t="str">
            <v>FY2 9DJ</v>
          </cell>
          <cell r="I1899">
            <v>14468.189152921796</v>
          </cell>
          <cell r="J1899">
            <v>13591.329204259868</v>
          </cell>
          <cell r="K1899">
            <v>0.01</v>
          </cell>
          <cell r="L1899">
            <v>13455.41591221727</v>
          </cell>
          <cell r="M1899">
            <v>59352371.1048043</v>
          </cell>
        </row>
        <row r="1900">
          <cell r="A1900" t="str">
            <v>JF0203</v>
          </cell>
          <cell r="B1900">
            <v>36592</v>
          </cell>
          <cell r="C1900">
            <v>36616</v>
          </cell>
          <cell r="D1900">
            <v>22</v>
          </cell>
          <cell r="E1900" t="str">
            <v>Walden Road</v>
          </cell>
          <cell r="F1900" t="str">
            <v>Keynsham</v>
          </cell>
          <cell r="G1900" t="str">
            <v>Bristol</v>
          </cell>
          <cell r="H1900" t="str">
            <v>BS31 1QW</v>
          </cell>
          <cell r="I1900">
            <v>18756.741590560865</v>
          </cell>
          <cell r="J1900">
            <v>17619.969372951116</v>
          </cell>
          <cell r="K1900">
            <v>0.01</v>
          </cell>
          <cell r="L1900">
            <v>17443.769679221605</v>
          </cell>
          <cell r="M1900">
            <v>59369814.874483518</v>
          </cell>
        </row>
        <row r="1901">
          <cell r="A1901" t="str">
            <v>JF0162</v>
          </cell>
          <cell r="B1901">
            <v>36592</v>
          </cell>
          <cell r="C1901">
            <v>36616</v>
          </cell>
          <cell r="D1901" t="str">
            <v>11 Ashton Avenue</v>
          </cell>
          <cell r="E1901" t="str">
            <v>Broken Cross</v>
          </cell>
          <cell r="F1901" t="str">
            <v>Macclesfield</v>
          </cell>
          <cell r="G1901" t="str">
            <v>Cheshire</v>
          </cell>
          <cell r="H1901" t="str">
            <v>SK10 3PY</v>
          </cell>
          <cell r="I1901">
            <v>33681.07100738187</v>
          </cell>
          <cell r="J1901">
            <v>31639.793976631448</v>
          </cell>
          <cell r="K1901">
            <v>0.01</v>
          </cell>
          <cell r="L1901">
            <v>31323.396036865135</v>
          </cell>
          <cell r="M1901">
            <v>59401138.270520382</v>
          </cell>
        </row>
        <row r="1902">
          <cell r="A1902" t="str">
            <v>JF0170</v>
          </cell>
          <cell r="B1902">
            <v>36592</v>
          </cell>
          <cell r="C1902">
            <v>36616</v>
          </cell>
          <cell r="D1902">
            <v>10</v>
          </cell>
          <cell r="E1902" t="str">
            <v>Maple Road</v>
          </cell>
          <cell r="F1902" t="str">
            <v>Langport</v>
          </cell>
          <cell r="G1902" t="str">
            <v>Somerset</v>
          </cell>
          <cell r="H1902" t="str">
            <v>TA10 9TQ</v>
          </cell>
          <cell r="I1902">
            <v>36392.421947211173</v>
          </cell>
          <cell r="J1902">
            <v>34186.820617077159</v>
          </cell>
          <cell r="K1902">
            <v>0.01</v>
          </cell>
          <cell r="L1902">
            <v>33844.952410906386</v>
          </cell>
          <cell r="M1902">
            <v>59434983.222931288</v>
          </cell>
        </row>
        <row r="1903">
          <cell r="A1903" t="str">
            <v>JF0190</v>
          </cell>
          <cell r="B1903">
            <v>36592</v>
          </cell>
          <cell r="C1903">
            <v>36616</v>
          </cell>
          <cell r="D1903">
            <v>77</v>
          </cell>
          <cell r="E1903" t="str">
            <v>King Edward Road</v>
          </cell>
          <cell r="F1903" t="str">
            <v>Birchington</v>
          </cell>
          <cell r="G1903" t="str">
            <v>Kent</v>
          </cell>
          <cell r="H1903" t="str">
            <v>CT7 0EG</v>
          </cell>
          <cell r="I1903">
            <v>38464.097926380484</v>
          </cell>
          <cell r="J1903">
            <v>36132.940476296819</v>
          </cell>
          <cell r="K1903">
            <v>0.01</v>
          </cell>
          <cell r="L1903">
            <v>35771.611071533851</v>
          </cell>
          <cell r="M1903">
            <v>59470754.834002823</v>
          </cell>
        </row>
        <row r="1904">
          <cell r="A1904" t="str">
            <v>JF0053</v>
          </cell>
          <cell r="B1904">
            <v>36593</v>
          </cell>
          <cell r="C1904">
            <v>36616</v>
          </cell>
          <cell r="D1904" t="str">
            <v>Northlands</v>
          </cell>
          <cell r="E1904" t="str">
            <v>15 Penrhyn Avenue Alkrington</v>
          </cell>
          <cell r="F1904" t="str">
            <v>Middleton. Manchester</v>
          </cell>
          <cell r="G1904" t="str">
            <v>Lancashire</v>
          </cell>
          <cell r="H1904" t="str">
            <v>M24 1FP</v>
          </cell>
          <cell r="I1904">
            <v>12035.025453125178</v>
          </cell>
          <cell r="J1904">
            <v>11305.629971117591</v>
          </cell>
          <cell r="K1904">
            <v>0.01</v>
          </cell>
          <cell r="L1904">
            <v>11192.573671406415</v>
          </cell>
          <cell r="M1904">
            <v>59481947.407674231</v>
          </cell>
        </row>
        <row r="1905">
          <cell r="A1905" t="str">
            <v>JF0164</v>
          </cell>
          <cell r="B1905">
            <v>36593</v>
          </cell>
          <cell r="C1905">
            <v>36616</v>
          </cell>
          <cell r="D1905">
            <v>16</v>
          </cell>
          <cell r="E1905" t="str">
            <v>Barnard Gardens</v>
          </cell>
          <cell r="F1905" t="str">
            <v>Market Harborough</v>
          </cell>
          <cell r="G1905" t="str">
            <v>Leicestershire</v>
          </cell>
          <cell r="H1905" t="str">
            <v>LE16 9JQ</v>
          </cell>
          <cell r="I1905">
            <v>21520.589258543954</v>
          </cell>
          <cell r="J1905">
            <v>20216.3111216625</v>
          </cell>
          <cell r="K1905">
            <v>0.01</v>
          </cell>
          <cell r="L1905">
            <v>20014.148010445875</v>
          </cell>
          <cell r="M1905">
            <v>59501961.555684678</v>
          </cell>
        </row>
        <row r="1906">
          <cell r="A1906" t="str">
            <v>JE3019</v>
          </cell>
          <cell r="B1906">
            <v>36593</v>
          </cell>
          <cell r="C1906">
            <v>36616</v>
          </cell>
          <cell r="D1906">
            <v>17</v>
          </cell>
          <cell r="E1906" t="str">
            <v>Nursling Green</v>
          </cell>
          <cell r="F1906" t="str">
            <v>Bournemouth</v>
          </cell>
          <cell r="G1906" t="str">
            <v>Dorset</v>
          </cell>
          <cell r="H1906" t="str">
            <v>BH8 0NR</v>
          </cell>
          <cell r="I1906">
            <v>30554.347358322866</v>
          </cell>
          <cell r="J1906">
            <v>28702.568730545721</v>
          </cell>
          <cell r="K1906">
            <v>0.01</v>
          </cell>
          <cell r="L1906">
            <v>28415.543043240265</v>
          </cell>
          <cell r="M1906">
            <v>59530377.098727919</v>
          </cell>
        </row>
        <row r="1907">
          <cell r="A1907" t="str">
            <v>JF0351</v>
          </cell>
          <cell r="B1907">
            <v>36593</v>
          </cell>
          <cell r="C1907">
            <v>36616</v>
          </cell>
          <cell r="D1907">
            <v>7</v>
          </cell>
          <cell r="E1907" t="str">
            <v>Ash Ground Close Brantham</v>
          </cell>
          <cell r="F1907" t="str">
            <v>Manningtree</v>
          </cell>
          <cell r="G1907" t="str">
            <v>Essex</v>
          </cell>
          <cell r="H1907" t="str">
            <v>CO11 1TY</v>
          </cell>
          <cell r="I1907">
            <v>31077.918030973258</v>
          </cell>
          <cell r="J1907">
            <v>29194.407847277907</v>
          </cell>
          <cell r="K1907">
            <v>0.01</v>
          </cell>
          <cell r="L1907">
            <v>28902.46376880513</v>
          </cell>
          <cell r="M1907">
            <v>59559279.562496722</v>
          </cell>
        </row>
        <row r="1908">
          <cell r="A1908" t="str">
            <v>JF0134</v>
          </cell>
          <cell r="B1908">
            <v>36593</v>
          </cell>
          <cell r="C1908">
            <v>36616</v>
          </cell>
          <cell r="D1908">
            <v>26</v>
          </cell>
          <cell r="E1908" t="str">
            <v>Valley Road</v>
          </cell>
          <cell r="F1908" t="str">
            <v>Dover</v>
          </cell>
          <cell r="G1908" t="str">
            <v>Kent</v>
          </cell>
          <cell r="H1908" t="str">
            <v>CT17 0QN</v>
          </cell>
          <cell r="I1908">
            <v>36775.916396949375</v>
          </cell>
          <cell r="J1908">
            <v>34547.072978952441</v>
          </cell>
          <cell r="K1908">
            <v>0.01</v>
          </cell>
          <cell r="L1908">
            <v>34201.602249162919</v>
          </cell>
          <cell r="M1908">
            <v>59593481.164745882</v>
          </cell>
        </row>
        <row r="1909">
          <cell r="A1909" t="str">
            <v>JF0200</v>
          </cell>
          <cell r="B1909">
            <v>36593</v>
          </cell>
          <cell r="C1909">
            <v>36616</v>
          </cell>
          <cell r="D1909">
            <v>48</v>
          </cell>
          <cell r="E1909" t="str">
            <v>Wilshere Road</v>
          </cell>
          <cell r="F1909" t="str">
            <v>Welwyn</v>
          </cell>
          <cell r="G1909" t="str">
            <v>Hertfordshire</v>
          </cell>
          <cell r="H1909" t="str">
            <v>AL6 9PX</v>
          </cell>
          <cell r="I1909">
            <v>39709.732791154282</v>
          </cell>
          <cell r="J1909">
            <v>37303.082318963112</v>
          </cell>
          <cell r="K1909">
            <v>0.01</v>
          </cell>
          <cell r="L1909">
            <v>36930.051495773478</v>
          </cell>
          <cell r="M1909">
            <v>59630411.216241658</v>
          </cell>
        </row>
        <row r="1910">
          <cell r="A1910" t="str">
            <v>JF0063</v>
          </cell>
          <cell r="B1910">
            <v>36594</v>
          </cell>
          <cell r="C1910">
            <v>36616</v>
          </cell>
          <cell r="D1910">
            <v>47</v>
          </cell>
          <cell r="E1910" t="str">
            <v>Claverham Road</v>
          </cell>
          <cell r="F1910" t="str">
            <v>Fishponds Bristol</v>
          </cell>
          <cell r="G1910" t="str">
            <v>Avon</v>
          </cell>
          <cell r="H1910" t="str">
            <v>BS16 2HT</v>
          </cell>
          <cell r="I1910">
            <v>20172.290002177931</v>
          </cell>
          <cell r="J1910">
            <v>18949.726971742904</v>
          </cell>
          <cell r="K1910">
            <v>0.01</v>
          </cell>
          <cell r="L1910">
            <v>18760.229702025474</v>
          </cell>
          <cell r="M1910">
            <v>59649171.445943683</v>
          </cell>
        </row>
        <row r="1911">
          <cell r="A1911" t="str">
            <v>JF0154</v>
          </cell>
          <cell r="B1911">
            <v>36594</v>
          </cell>
          <cell r="C1911">
            <v>36616</v>
          </cell>
          <cell r="D1911">
            <v>22</v>
          </cell>
          <cell r="E1911" t="str">
            <v>Nevis Close</v>
          </cell>
          <cell r="F1911" t="str">
            <v>Whitley Bay</v>
          </cell>
          <cell r="G1911" t="str">
            <v>Tyne and Wear</v>
          </cell>
          <cell r="H1911" t="str">
            <v>NE26 3HZ</v>
          </cell>
          <cell r="I1911">
            <v>20192.758770915592</v>
          </cell>
          <cell r="J1911">
            <v>18968.955209041917</v>
          </cell>
          <cell r="K1911">
            <v>0.01</v>
          </cell>
          <cell r="L1911">
            <v>18779.265656951498</v>
          </cell>
          <cell r="M1911">
            <v>59667950.711600631</v>
          </cell>
        </row>
        <row r="1912">
          <cell r="A1912" t="str">
            <v>JF0065</v>
          </cell>
          <cell r="B1912">
            <v>36594</v>
          </cell>
          <cell r="C1912">
            <v>36616</v>
          </cell>
          <cell r="D1912">
            <v>12</v>
          </cell>
          <cell r="E1912" t="str">
            <v>Greenfields Crescent</v>
          </cell>
          <cell r="F1912" t="str">
            <v>Wigan</v>
          </cell>
          <cell r="G1912" t="str">
            <v>Lancashire</v>
          </cell>
          <cell r="H1912" t="str">
            <v>WN4 8QZ</v>
          </cell>
          <cell r="I1912">
            <v>30832.845442190872</v>
          </cell>
          <cell r="J1912">
            <v>28964.188142664152</v>
          </cell>
          <cell r="K1912">
            <v>0.01</v>
          </cell>
          <cell r="L1912">
            <v>28674.546261237509</v>
          </cell>
          <cell r="M1912">
            <v>59696625.257861868</v>
          </cell>
        </row>
        <row r="1913">
          <cell r="A1913" t="str">
            <v>JF0326</v>
          </cell>
          <cell r="B1913">
            <v>36594</v>
          </cell>
          <cell r="C1913">
            <v>36616</v>
          </cell>
          <cell r="D1913" t="str">
            <v>Bryn Golau</v>
          </cell>
          <cell r="E1913" t="str">
            <v>Dinas</v>
          </cell>
          <cell r="F1913" t="str">
            <v>Pwllheli</v>
          </cell>
          <cell r="G1913" t="str">
            <v>Gwynedd</v>
          </cell>
          <cell r="H1913" t="str">
            <v>LL53 8TA</v>
          </cell>
          <cell r="I1913">
            <v>31452.580399270446</v>
          </cell>
          <cell r="J1913">
            <v>29546.363405375268</v>
          </cell>
          <cell r="K1913">
            <v>0.01</v>
          </cell>
          <cell r="L1913">
            <v>29250.899771321514</v>
          </cell>
          <cell r="M1913">
            <v>59725876.157633185</v>
          </cell>
        </row>
        <row r="1914">
          <cell r="A1914" t="str">
            <v>JF0066</v>
          </cell>
          <cell r="B1914">
            <v>36594</v>
          </cell>
          <cell r="C1914">
            <v>36616</v>
          </cell>
          <cell r="D1914">
            <v>6</v>
          </cell>
          <cell r="E1914" t="str">
            <v>Parker Close Rodmill</v>
          </cell>
          <cell r="F1914" t="str">
            <v>Eastbourne</v>
          </cell>
          <cell r="G1914" t="str">
            <v>East Sussex</v>
          </cell>
          <cell r="H1914" t="str">
            <v>BN21 2RG</v>
          </cell>
          <cell r="I1914">
            <v>35123.639803261722</v>
          </cell>
          <cell r="J1914">
            <v>32994.934360639796</v>
          </cell>
          <cell r="K1914">
            <v>0.01</v>
          </cell>
          <cell r="L1914">
            <v>32664.985017033399</v>
          </cell>
          <cell r="M1914">
            <v>59758541.142650217</v>
          </cell>
        </row>
        <row r="1915">
          <cell r="A1915" t="str">
            <v>JF0016</v>
          </cell>
          <cell r="B1915">
            <v>36594</v>
          </cell>
          <cell r="C1915">
            <v>36616</v>
          </cell>
          <cell r="D1915">
            <v>20</v>
          </cell>
          <cell r="E1915" t="str">
            <v>Ingleside Road</v>
          </cell>
          <cell r="F1915" t="str">
            <v>Bristol</v>
          </cell>
          <cell r="G1915" t="str">
            <v>Avon</v>
          </cell>
          <cell r="H1915" t="str">
            <v>BS15 1HQ</v>
          </cell>
          <cell r="I1915">
            <v>45975.549826151182</v>
          </cell>
          <cell r="J1915">
            <v>43189.152866990502</v>
          </cell>
          <cell r="K1915">
            <v>0.01</v>
          </cell>
          <cell r="L1915">
            <v>42757.261338320597</v>
          </cell>
          <cell r="M1915">
            <v>59801298.40398854</v>
          </cell>
        </row>
        <row r="1916">
          <cell r="A1916" t="str">
            <v>JE3026</v>
          </cell>
          <cell r="B1916">
            <v>36595</v>
          </cell>
          <cell r="C1916">
            <v>36616</v>
          </cell>
          <cell r="D1916" t="str">
            <v>8 Pasture Lane</v>
          </cell>
          <cell r="E1916" t="str">
            <v>Rainford</v>
          </cell>
          <cell r="F1916" t="str">
            <v>St. Helens</v>
          </cell>
          <cell r="G1916" t="str">
            <v>Merseyside</v>
          </cell>
          <cell r="H1916" t="str">
            <v>WA11 8PU</v>
          </cell>
          <cell r="I1916">
            <v>20389.241039389388</v>
          </cell>
          <cell r="J1916">
            <v>19153.529461244576</v>
          </cell>
          <cell r="K1916">
            <v>0.01</v>
          </cell>
          <cell r="L1916">
            <v>18961.994166632128</v>
          </cell>
          <cell r="M1916">
            <v>59820260.398155175</v>
          </cell>
        </row>
        <row r="1917">
          <cell r="A1917" t="str">
            <v>JF0214</v>
          </cell>
          <cell r="B1917">
            <v>36595</v>
          </cell>
          <cell r="C1917">
            <v>36616</v>
          </cell>
          <cell r="D1917">
            <v>9</v>
          </cell>
          <cell r="E1917" t="str">
            <v>Hilton Park</v>
          </cell>
          <cell r="F1917" t="str">
            <v>Blidworth</v>
          </cell>
          <cell r="G1917" t="str">
            <v>Nottinghamshire</v>
          </cell>
          <cell r="H1917" t="str">
            <v>NG21 0PQ</v>
          </cell>
          <cell r="I1917">
            <v>21238.592966835113</v>
          </cell>
          <cell r="J1917">
            <v>19951.405514299651</v>
          </cell>
          <cell r="K1917">
            <v>0.01</v>
          </cell>
          <cell r="L1917">
            <v>19751.891459156654</v>
          </cell>
          <cell r="M1917">
            <v>59840012.289614335</v>
          </cell>
        </row>
        <row r="1918">
          <cell r="A1918" t="str">
            <v>JF0093</v>
          </cell>
          <cell r="B1918">
            <v>36598</v>
          </cell>
          <cell r="C1918">
            <v>36616</v>
          </cell>
          <cell r="D1918">
            <v>10</v>
          </cell>
          <cell r="E1918" t="str">
            <v>Bembridge Drive</v>
          </cell>
          <cell r="F1918" t="str">
            <v>Northampton</v>
          </cell>
          <cell r="G1918" t="str">
            <v>Northamptonshire</v>
          </cell>
          <cell r="H1918" t="str">
            <v>NN2 6LZ</v>
          </cell>
          <cell r="I1918">
            <v>14024.573239408894</v>
          </cell>
          <cell r="J1918">
            <v>13174.59910368714</v>
          </cell>
          <cell r="K1918">
            <v>0.01</v>
          </cell>
          <cell r="L1918">
            <v>13042.853112650269</v>
          </cell>
          <cell r="M1918">
            <v>59853055.142726988</v>
          </cell>
        </row>
        <row r="1919">
          <cell r="A1919" t="str">
            <v>JF0037</v>
          </cell>
          <cell r="B1919">
            <v>36598</v>
          </cell>
          <cell r="C1919">
            <v>36616</v>
          </cell>
          <cell r="D1919" t="str">
            <v>2 Beaumayne Terrace</v>
          </cell>
          <cell r="E1919" t="str">
            <v>Back Walls</v>
          </cell>
          <cell r="F1919" t="str">
            <v>Stow On The Wold</v>
          </cell>
          <cell r="G1919" t="str">
            <v>Gloucestershire</v>
          </cell>
          <cell r="H1919" t="str">
            <v>GL54 1DR</v>
          </cell>
          <cell r="I1919">
            <v>16381.292162568443</v>
          </cell>
          <cell r="J1919">
            <v>15388.486576958232</v>
          </cell>
          <cell r="K1919">
            <v>0.01</v>
          </cell>
          <cell r="L1919">
            <v>15234.60171118865</v>
          </cell>
          <cell r="M1919">
            <v>59868289.744438179</v>
          </cell>
        </row>
        <row r="1920">
          <cell r="A1920" t="str">
            <v>JF0018</v>
          </cell>
          <cell r="B1920">
            <v>36598</v>
          </cell>
          <cell r="C1920">
            <v>36616</v>
          </cell>
          <cell r="D1920">
            <v>31</v>
          </cell>
          <cell r="E1920" t="str">
            <v>Clovelly Road</v>
          </cell>
          <cell r="F1920" t="str">
            <v>Coventry</v>
          </cell>
          <cell r="G1920">
            <v>0</v>
          </cell>
          <cell r="H1920" t="str">
            <v>CV2 3GR</v>
          </cell>
          <cell r="I1920">
            <v>17751.974305623593</v>
          </cell>
          <cell r="J1920">
            <v>16676.097074979738</v>
          </cell>
          <cell r="K1920">
            <v>0.01</v>
          </cell>
          <cell r="L1920">
            <v>16509.33610422994</v>
          </cell>
          <cell r="M1920">
            <v>59884799.080542408</v>
          </cell>
        </row>
        <row r="1921">
          <cell r="A1921" t="str">
            <v>JF0251</v>
          </cell>
          <cell r="B1921">
            <v>36598</v>
          </cell>
          <cell r="C1921">
            <v>36616</v>
          </cell>
          <cell r="D1921">
            <v>36</v>
          </cell>
          <cell r="E1921" t="str">
            <v>Roe Parc</v>
          </cell>
          <cell r="F1921" t="str">
            <v>St. Asaph</v>
          </cell>
          <cell r="G1921" t="str">
            <v>Denbighshire</v>
          </cell>
          <cell r="H1921" t="str">
            <v>LL17 0LD</v>
          </cell>
          <cell r="I1921">
            <v>19531.365551595834</v>
          </cell>
          <cell r="J1921">
            <v>18347.646427256692</v>
          </cell>
          <cell r="K1921">
            <v>0.01</v>
          </cell>
          <cell r="L1921">
            <v>18164.169962984124</v>
          </cell>
          <cell r="M1921">
            <v>59902963.250505395</v>
          </cell>
        </row>
        <row r="1922">
          <cell r="A1922" t="str">
            <v>JF0122</v>
          </cell>
          <cell r="B1922">
            <v>36598</v>
          </cell>
          <cell r="C1922">
            <v>36616</v>
          </cell>
          <cell r="D1922">
            <v>24</v>
          </cell>
          <cell r="E1922" t="str">
            <v>St. Johns Road</v>
          </cell>
          <cell r="F1922" t="str">
            <v>Swalecliffe Whistable</v>
          </cell>
          <cell r="G1922" t="str">
            <v>Kent</v>
          </cell>
          <cell r="H1922" t="str">
            <v>CT5 2RH</v>
          </cell>
          <cell r="I1922">
            <v>25301.758502204288</v>
          </cell>
          <cell r="J1922">
            <v>23768.318592979784</v>
          </cell>
          <cell r="K1922">
            <v>0.01</v>
          </cell>
          <cell r="L1922">
            <v>23530.635407049987</v>
          </cell>
          <cell r="M1922">
            <v>59926493.885912448</v>
          </cell>
        </row>
        <row r="1923">
          <cell r="A1923" t="str">
            <v>JE3024</v>
          </cell>
          <cell r="B1923">
            <v>36598</v>
          </cell>
          <cell r="C1923">
            <v>36616</v>
          </cell>
          <cell r="D1923">
            <v>28</v>
          </cell>
          <cell r="E1923" t="str">
            <v xml:space="preserve">St Andrews Road, Fremington </v>
          </cell>
          <cell r="F1923" t="str">
            <v>Barnstaple</v>
          </cell>
          <cell r="G1923" t="str">
            <v>Devon</v>
          </cell>
          <cell r="H1923" t="str">
            <v>EX31 3BT</v>
          </cell>
          <cell r="I1923">
            <v>27024.27103461033</v>
          </cell>
          <cell r="J1923">
            <v>25386.436426452128</v>
          </cell>
          <cell r="K1923">
            <v>0.01</v>
          </cell>
          <cell r="L1923">
            <v>25132.572062187606</v>
          </cell>
          <cell r="M1923">
            <v>59951626.457974635</v>
          </cell>
        </row>
        <row r="1924">
          <cell r="A1924" t="str">
            <v>JF0133</v>
          </cell>
          <cell r="B1924">
            <v>36598</v>
          </cell>
          <cell r="C1924">
            <v>36616</v>
          </cell>
          <cell r="D1924">
            <v>117</v>
          </cell>
          <cell r="E1924" t="str">
            <v>Reigate Road</v>
          </cell>
          <cell r="F1924" t="str">
            <v>Bromley</v>
          </cell>
          <cell r="G1924" t="str">
            <v>Kent</v>
          </cell>
          <cell r="H1924" t="str">
            <v>BR1 5JJ</v>
          </cell>
          <cell r="I1924">
            <v>27048.264987994764</v>
          </cell>
          <cell r="J1924">
            <v>25408.976200843565</v>
          </cell>
          <cell r="K1924">
            <v>0.01</v>
          </cell>
          <cell r="L1924">
            <v>25154.886438835129</v>
          </cell>
          <cell r="M1924">
            <v>59976781.344413467</v>
          </cell>
        </row>
        <row r="1925">
          <cell r="A1925" t="str">
            <v>JE3040</v>
          </cell>
          <cell r="B1925">
            <v>36598</v>
          </cell>
          <cell r="C1925">
            <v>36616</v>
          </cell>
          <cell r="D1925" t="str">
            <v>39 Coalford</v>
          </cell>
          <cell r="E1925" t="str">
            <v>Jackfield</v>
          </cell>
          <cell r="F1925" t="str">
            <v>Telford</v>
          </cell>
          <cell r="G1925" t="str">
            <v>Shropshire</v>
          </cell>
          <cell r="H1925" t="str">
            <v>TF8 7NA</v>
          </cell>
          <cell r="I1925">
            <v>53598.52153845624</v>
          </cell>
          <cell r="J1925">
            <v>50350.126293701309</v>
          </cell>
          <cell r="K1925">
            <v>0.01</v>
          </cell>
          <cell r="L1925">
            <v>49846.625030764299</v>
          </cell>
          <cell r="M1925">
            <v>60026627.96944423</v>
          </cell>
        </row>
        <row r="1926">
          <cell r="A1926" t="str">
            <v>JE3150</v>
          </cell>
          <cell r="B1926">
            <v>36599</v>
          </cell>
          <cell r="C1926">
            <v>36616</v>
          </cell>
          <cell r="D1926">
            <v>5</v>
          </cell>
          <cell r="E1926" t="str">
            <v>James Street</v>
          </cell>
          <cell r="F1926" t="str">
            <v>Barry</v>
          </cell>
          <cell r="G1926" t="str">
            <v>South Glamorgan</v>
          </cell>
          <cell r="H1926" t="str">
            <v>CF63 2NS</v>
          </cell>
          <cell r="I1926">
            <v>5409.8399973944433</v>
          </cell>
          <cell r="J1926">
            <v>5081.9709066432642</v>
          </cell>
          <cell r="K1926">
            <v>0.01</v>
          </cell>
          <cell r="L1926">
            <v>5031.1511975768317</v>
          </cell>
          <cell r="M1926">
            <v>60031659.120641805</v>
          </cell>
        </row>
        <row r="1927">
          <cell r="A1927" t="str">
            <v>JF0228</v>
          </cell>
          <cell r="B1927">
            <v>36599</v>
          </cell>
          <cell r="C1927">
            <v>36616</v>
          </cell>
          <cell r="D1927" t="str">
            <v>22 Saxonfields</v>
          </cell>
          <cell r="E1927" t="str">
            <v>Bidford-On-Avon</v>
          </cell>
          <cell r="F1927" t="str">
            <v>Alcester</v>
          </cell>
          <cell r="G1927" t="str">
            <v>Warwickshire</v>
          </cell>
          <cell r="H1927" t="str">
            <v>B50 4BS</v>
          </cell>
          <cell r="I1927">
            <v>20862.929678083488</v>
          </cell>
          <cell r="J1927">
            <v>19598.509697593578</v>
          </cell>
          <cell r="K1927">
            <v>0.01</v>
          </cell>
          <cell r="L1927">
            <v>19402.524600617642</v>
          </cell>
          <cell r="M1927">
            <v>60051061.645242423</v>
          </cell>
        </row>
        <row r="1928">
          <cell r="A1928" t="str">
            <v>JF0081</v>
          </cell>
          <cell r="B1928">
            <v>36599</v>
          </cell>
          <cell r="C1928">
            <v>36616</v>
          </cell>
          <cell r="D1928" t="str">
            <v>Gemian</v>
          </cell>
          <cell r="E1928" t="str">
            <v>Swathing</v>
          </cell>
          <cell r="F1928" t="str">
            <v>Cranworth Thetford</v>
          </cell>
          <cell r="G1928" t="str">
            <v>Norfolk</v>
          </cell>
          <cell r="H1928" t="str">
            <v>IP25 7SJ</v>
          </cell>
          <cell r="I1928">
            <v>21009.185104508371</v>
          </cell>
          <cell r="J1928">
            <v>19735.901158780591</v>
          </cell>
          <cell r="K1928">
            <v>0.01</v>
          </cell>
          <cell r="L1928">
            <v>19538.542147192784</v>
          </cell>
          <cell r="M1928">
            <v>60070600.187389612</v>
          </cell>
        </row>
        <row r="1929">
          <cell r="A1929" t="str">
            <v>JF0097</v>
          </cell>
          <cell r="B1929">
            <v>36599</v>
          </cell>
          <cell r="C1929">
            <v>36616</v>
          </cell>
          <cell r="D1929" t="str">
            <v>9 Knighton Park</v>
          </cell>
          <cell r="E1929" t="str">
            <v>Sea Road</v>
          </cell>
          <cell r="F1929" t="str">
            <v>New Milton</v>
          </cell>
          <cell r="G1929" t="str">
            <v>Hampshire</v>
          </cell>
          <cell r="H1929" t="str">
            <v>BH25 7PG</v>
          </cell>
          <cell r="I1929">
            <v>34473.759979369679</v>
          </cell>
          <cell r="J1929">
            <v>32384.441192741211</v>
          </cell>
          <cell r="K1929">
            <v>0.01</v>
          </cell>
          <cell r="L1929">
            <v>32060.596780813798</v>
          </cell>
          <cell r="M1929">
            <v>60102660.784170426</v>
          </cell>
        </row>
        <row r="1930">
          <cell r="A1930" t="str">
            <v>JF0221</v>
          </cell>
          <cell r="B1930">
            <v>36599</v>
          </cell>
          <cell r="C1930">
            <v>36616</v>
          </cell>
          <cell r="D1930" t="str">
            <v>The Coach House</v>
          </cell>
          <cell r="E1930" t="str">
            <v>1 Austins Lane</v>
          </cell>
          <cell r="F1930" t="str">
            <v>Sandwich</v>
          </cell>
          <cell r="G1930" t="str">
            <v>Kent</v>
          </cell>
          <cell r="H1930" t="str">
            <v>CT13 9BX</v>
          </cell>
          <cell r="I1930">
            <v>62730.787842419166</v>
          </cell>
          <cell r="J1930">
            <v>58928.921912575577</v>
          </cell>
          <cell r="K1930">
            <v>0.01</v>
          </cell>
          <cell r="L1930">
            <v>58339.632693449821</v>
          </cell>
          <cell r="M1930">
            <v>60161000.416863874</v>
          </cell>
        </row>
        <row r="1931">
          <cell r="A1931" t="str">
            <v>JF0127</v>
          </cell>
          <cell r="B1931">
            <v>36599</v>
          </cell>
          <cell r="C1931">
            <v>36616</v>
          </cell>
          <cell r="D1931">
            <v>58</v>
          </cell>
          <cell r="E1931" t="str">
            <v>Warwick Road</v>
          </cell>
          <cell r="F1931" t="str">
            <v>St. Albans</v>
          </cell>
          <cell r="G1931" t="str">
            <v>Hertfordshire</v>
          </cell>
          <cell r="H1931" t="str">
            <v>AL1 4DL</v>
          </cell>
          <cell r="I1931">
            <v>65313.454147851691</v>
          </cell>
          <cell r="J1931">
            <v>61355.06298737583</v>
          </cell>
          <cell r="K1931">
            <v>0.01</v>
          </cell>
          <cell r="L1931">
            <v>60741.51235750207</v>
          </cell>
          <cell r="M1931">
            <v>60221741.929221377</v>
          </cell>
        </row>
        <row r="1932">
          <cell r="A1932" t="str">
            <v>JF0858</v>
          </cell>
          <cell r="B1932">
            <v>36599</v>
          </cell>
          <cell r="C1932">
            <v>36616</v>
          </cell>
          <cell r="D1932">
            <v>36</v>
          </cell>
          <cell r="E1932" t="str">
            <v>Rockhurst Drive</v>
          </cell>
          <cell r="F1932" t="str">
            <v>Eastbourne</v>
          </cell>
          <cell r="G1932" t="str">
            <v>East Sussex</v>
          </cell>
          <cell r="H1932" t="str">
            <v>BN20 8UX</v>
          </cell>
          <cell r="I1932">
            <v>29584.637235965532</v>
          </cell>
          <cell r="J1932">
            <v>27791.628918634284</v>
          </cell>
          <cell r="K1932">
            <v>0.01</v>
          </cell>
          <cell r="L1932">
            <v>27513.712629447942</v>
          </cell>
          <cell r="M1932">
            <v>60249255.641850822</v>
          </cell>
        </row>
        <row r="1933">
          <cell r="A1933" t="str">
            <v>JF0175</v>
          </cell>
          <cell r="B1933">
            <v>36600</v>
          </cell>
          <cell r="C1933">
            <v>36616</v>
          </cell>
          <cell r="D1933" t="str">
            <v>17 Dumbles Close</v>
          </cell>
          <cell r="E1933" t="str">
            <v>Kirk Hallam</v>
          </cell>
          <cell r="F1933" t="str">
            <v>Ilkeston</v>
          </cell>
          <cell r="G1933" t="str">
            <v>Derbyshire</v>
          </cell>
          <cell r="H1933" t="str">
            <v>DE7 4HZ</v>
          </cell>
          <cell r="I1933">
            <v>22188.037335698074</v>
          </cell>
          <cell r="J1933">
            <v>20843.307800201223</v>
          </cell>
          <cell r="K1933">
            <v>0.01</v>
          </cell>
          <cell r="L1933">
            <v>20634.874722199209</v>
          </cell>
          <cell r="M1933">
            <v>60269890.516573019</v>
          </cell>
        </row>
        <row r="1934">
          <cell r="A1934" t="str">
            <v>JE3117</v>
          </cell>
          <cell r="B1934">
            <v>36600</v>
          </cell>
          <cell r="C1934">
            <v>36616</v>
          </cell>
          <cell r="D1934" t="str">
            <v>Oakley</v>
          </cell>
          <cell r="E1934" t="str">
            <v>22 The Hallsteads</v>
          </cell>
          <cell r="F1934" t="str">
            <v>Kniveton</v>
          </cell>
          <cell r="G1934" t="str">
            <v>Ashbourne Derbyshire</v>
          </cell>
          <cell r="H1934" t="str">
            <v>DE6 1JT</v>
          </cell>
          <cell r="I1934">
            <v>26204.622168094538</v>
          </cell>
          <cell r="J1934">
            <v>24616.463248816082</v>
          </cell>
          <cell r="K1934">
            <v>0.01</v>
          </cell>
          <cell r="L1934">
            <v>24370.29861632792</v>
          </cell>
          <cell r="M1934">
            <v>60294260.815189347</v>
          </cell>
        </row>
        <row r="1935">
          <cell r="A1935" t="str">
            <v>JF0353</v>
          </cell>
          <cell r="B1935">
            <v>36600</v>
          </cell>
          <cell r="C1935">
            <v>36616</v>
          </cell>
          <cell r="D1935" t="str">
            <v>18 Blake Close</v>
          </cell>
          <cell r="E1935" t="str">
            <v>St Mary Church</v>
          </cell>
          <cell r="F1935" t="str">
            <v>Torquay</v>
          </cell>
          <cell r="G1935" t="str">
            <v>Devon</v>
          </cell>
          <cell r="H1935" t="str">
            <v>TQ1 4UJ</v>
          </cell>
          <cell r="I1935">
            <v>31832.873855192949</v>
          </cell>
          <cell r="J1935">
            <v>29903.608773060041</v>
          </cell>
          <cell r="K1935">
            <v>0.01</v>
          </cell>
          <cell r="L1935">
            <v>29604.57268532944</v>
          </cell>
          <cell r="M1935">
            <v>60323865.387874678</v>
          </cell>
        </row>
        <row r="1936">
          <cell r="A1936" t="str">
            <v>JF0199</v>
          </cell>
          <cell r="B1936">
            <v>36600</v>
          </cell>
          <cell r="C1936">
            <v>36616</v>
          </cell>
          <cell r="D1936" t="str">
            <v>2 Highwoods Close</v>
          </cell>
          <cell r="E1936" t="str">
            <v>Norton Sub Hamdon</v>
          </cell>
          <cell r="F1936" t="str">
            <v>Stoke-Sub-Hamdon</v>
          </cell>
          <cell r="G1936" t="str">
            <v>Somerset</v>
          </cell>
          <cell r="H1936" t="str">
            <v>TA14 6TB</v>
          </cell>
          <cell r="I1936">
            <v>42406.568673151945</v>
          </cell>
          <cell r="J1936">
            <v>39836.473602051825</v>
          </cell>
          <cell r="K1936">
            <v>0.01</v>
          </cell>
          <cell r="L1936">
            <v>39438.108866031303</v>
          </cell>
          <cell r="M1936">
            <v>60363303.496740706</v>
          </cell>
        </row>
        <row r="1937">
          <cell r="A1937" t="str">
            <v>JF0020</v>
          </cell>
          <cell r="B1937">
            <v>36600</v>
          </cell>
          <cell r="C1937">
            <v>36616</v>
          </cell>
          <cell r="D1937">
            <v>7</v>
          </cell>
          <cell r="E1937" t="str">
            <v>Mill Lane</v>
          </cell>
          <cell r="F1937" t="str">
            <v>Dunmow</v>
          </cell>
          <cell r="G1937" t="str">
            <v>Essex</v>
          </cell>
          <cell r="H1937" t="str">
            <v>CM6 1BG</v>
          </cell>
          <cell r="I1937">
            <v>54730.40048555765</v>
          </cell>
          <cell r="J1937">
            <v>51413.406516735973</v>
          </cell>
          <cell r="K1937">
            <v>0.01</v>
          </cell>
          <cell r="L1937">
            <v>50899.272451568613</v>
          </cell>
          <cell r="M1937">
            <v>60414202.769192278</v>
          </cell>
        </row>
        <row r="1938">
          <cell r="A1938" t="str">
            <v>JF0059</v>
          </cell>
          <cell r="B1938">
            <v>36602</v>
          </cell>
          <cell r="C1938">
            <v>36616</v>
          </cell>
          <cell r="D1938">
            <v>46</v>
          </cell>
          <cell r="E1938" t="str">
            <v>Yew Tree Drive</v>
          </cell>
          <cell r="F1938" t="str">
            <v>Bayston Hill Shrewsbury</v>
          </cell>
          <cell r="G1938" t="str">
            <v>Shropshire</v>
          </cell>
          <cell r="H1938" t="str">
            <v>SY3 0PL</v>
          </cell>
          <cell r="I1938">
            <v>29285.486014052858</v>
          </cell>
          <cell r="J1938">
            <v>27510.608073807227</v>
          </cell>
          <cell r="K1938">
            <v>0.01</v>
          </cell>
          <cell r="L1938">
            <v>27235.501993069156</v>
          </cell>
          <cell r="M1938">
            <v>60441438.271185346</v>
          </cell>
        </row>
        <row r="1939">
          <cell r="A1939" t="str">
            <v>JE3136</v>
          </cell>
          <cell r="B1939">
            <v>36602</v>
          </cell>
          <cell r="C1939">
            <v>36616</v>
          </cell>
          <cell r="D1939" t="str">
            <v xml:space="preserve"> Denio      6 Four Crosses</v>
          </cell>
          <cell r="E1939" t="str">
            <v>Treborth</v>
          </cell>
          <cell r="F1939" t="str">
            <v>Bangor</v>
          </cell>
          <cell r="G1939" t="str">
            <v>Gwynedd</v>
          </cell>
          <cell r="H1939" t="str">
            <v>LL57 2NZ</v>
          </cell>
          <cell r="I1939">
            <v>30865.360486360016</v>
          </cell>
          <cell r="J1939">
            <v>28994.732578095773</v>
          </cell>
          <cell r="K1939">
            <v>0.01</v>
          </cell>
          <cell r="L1939">
            <v>28704.785252314814</v>
          </cell>
          <cell r="M1939">
            <v>60470143.056437664</v>
          </cell>
        </row>
        <row r="1940">
          <cell r="A1940" t="str">
            <v>JF0137</v>
          </cell>
          <cell r="B1940">
            <v>36602</v>
          </cell>
          <cell r="C1940">
            <v>36616</v>
          </cell>
          <cell r="D1940">
            <v>14</v>
          </cell>
          <cell r="E1940" t="str">
            <v>Mill Hill Gardens</v>
          </cell>
          <cell r="F1940" t="str">
            <v>Shoreham On Sea</v>
          </cell>
          <cell r="G1940" t="str">
            <v>West Sussex</v>
          </cell>
          <cell r="H1940" t="str">
            <v>BN43 5TN</v>
          </cell>
          <cell r="I1940">
            <v>50511.916573775503</v>
          </cell>
          <cell r="J1940">
            <v>47450.588296576985</v>
          </cell>
          <cell r="K1940">
            <v>0.01</v>
          </cell>
          <cell r="L1940">
            <v>46976.082413611213</v>
          </cell>
          <cell r="M1940">
            <v>60517119.138851278</v>
          </cell>
        </row>
        <row r="1941">
          <cell r="A1941" t="str">
            <v>JF0246</v>
          </cell>
          <cell r="B1941">
            <v>36602</v>
          </cell>
          <cell r="C1941">
            <v>36616</v>
          </cell>
          <cell r="D1941">
            <v>31</v>
          </cell>
          <cell r="E1941" t="str">
            <v>Marsh Lane</v>
          </cell>
          <cell r="F1941" t="str">
            <v>Solihull</v>
          </cell>
          <cell r="G1941" t="str">
            <v>West Midlands</v>
          </cell>
          <cell r="H1941" t="str">
            <v>B91 2PG</v>
          </cell>
          <cell r="I1941">
            <v>57714.834085989663</v>
          </cell>
          <cell r="J1941">
            <v>54216.965353505439</v>
          </cell>
          <cell r="K1941">
            <v>0.01</v>
          </cell>
          <cell r="L1941">
            <v>53674.795699970382</v>
          </cell>
          <cell r="M1941">
            <v>60570793.934551246</v>
          </cell>
        </row>
        <row r="1942">
          <cell r="A1942" t="str">
            <v>JF0158</v>
          </cell>
          <cell r="B1942">
            <v>36605</v>
          </cell>
          <cell r="C1942">
            <v>36616</v>
          </cell>
          <cell r="D1942">
            <v>10</v>
          </cell>
          <cell r="E1942" t="str">
            <v>Roundwell Road</v>
          </cell>
          <cell r="F1942" t="str">
            <v>Hightown Liversedge</v>
          </cell>
          <cell r="G1942" t="str">
            <v>West Yorkshire</v>
          </cell>
          <cell r="H1942" t="str">
            <v>WF15 8HX</v>
          </cell>
          <cell r="I1942">
            <v>17219.891415627091</v>
          </cell>
          <cell r="J1942">
            <v>16176.261632861813</v>
          </cell>
          <cell r="K1942">
            <v>0.01</v>
          </cell>
          <cell r="L1942">
            <v>16014.499016533195</v>
          </cell>
          <cell r="M1942">
            <v>60586808.433567777</v>
          </cell>
        </row>
        <row r="1943">
          <cell r="A1943" t="str">
            <v>JF0072</v>
          </cell>
          <cell r="B1943">
            <v>36605</v>
          </cell>
          <cell r="C1943">
            <v>36616</v>
          </cell>
          <cell r="D1943">
            <v>231</v>
          </cell>
          <cell r="E1943" t="str">
            <v>Armley Ridge Road</v>
          </cell>
          <cell r="F1943" t="str">
            <v>Leeds</v>
          </cell>
          <cell r="G1943" t="str">
            <v>West Yorkshire</v>
          </cell>
          <cell r="H1943" t="str">
            <v>LS12 2QY</v>
          </cell>
          <cell r="I1943">
            <v>22146.599034224324</v>
          </cell>
          <cell r="J1943">
            <v>20804.380910938002</v>
          </cell>
          <cell r="K1943">
            <v>0.01</v>
          </cell>
          <cell r="L1943">
            <v>20596.33710182862</v>
          </cell>
          <cell r="M1943">
            <v>60607404.770669609</v>
          </cell>
        </row>
        <row r="1944">
          <cell r="A1944" t="str">
            <v>JF0279</v>
          </cell>
          <cell r="B1944">
            <v>36605</v>
          </cell>
          <cell r="C1944">
            <v>36616</v>
          </cell>
          <cell r="D1944">
            <v>10</v>
          </cell>
          <cell r="E1944" t="str">
            <v>Betjeman Way</v>
          </cell>
          <cell r="F1944" t="str">
            <v>Hemel Hempstead</v>
          </cell>
          <cell r="G1944" t="str">
            <v>Hertfordshire</v>
          </cell>
          <cell r="H1944" t="str">
            <v>HP1 3HH</v>
          </cell>
          <cell r="I1944">
            <v>108901.54779456991</v>
          </cell>
          <cell r="J1944">
            <v>102301.4539888384</v>
          </cell>
          <cell r="K1944">
            <v>0.01</v>
          </cell>
          <cell r="L1944">
            <v>101278.43944895001</v>
          </cell>
          <cell r="M1944">
            <v>60708683.210118562</v>
          </cell>
        </row>
        <row r="1945">
          <cell r="A1945" t="str">
            <v>JF0281</v>
          </cell>
          <cell r="B1945">
            <v>36607</v>
          </cell>
          <cell r="C1945">
            <v>36616</v>
          </cell>
          <cell r="D1945">
            <v>3</v>
          </cell>
          <cell r="E1945" t="str">
            <v>Sunart Close</v>
          </cell>
          <cell r="F1945" t="str">
            <v>Derby</v>
          </cell>
          <cell r="G1945" t="str">
            <v>Derbyshire</v>
          </cell>
          <cell r="H1945" t="str">
            <v>DE24 3HQ</v>
          </cell>
          <cell r="I1945">
            <v>13595.487832641753</v>
          </cell>
          <cell r="J1945">
            <v>12771.518873087707</v>
          </cell>
          <cell r="K1945">
            <v>0.01</v>
          </cell>
          <cell r="L1945">
            <v>12643.80368435683</v>
          </cell>
          <cell r="M1945">
            <v>60721327.013802916</v>
          </cell>
        </row>
        <row r="1946">
          <cell r="A1946" t="str">
            <v>JF0217</v>
          </cell>
          <cell r="B1946">
            <v>36607</v>
          </cell>
          <cell r="C1946">
            <v>36616</v>
          </cell>
          <cell r="D1946">
            <v>25</v>
          </cell>
          <cell r="E1946" t="str">
            <v>Chapel Lane,</v>
          </cell>
          <cell r="F1946" t="str">
            <v>Hose</v>
          </cell>
          <cell r="G1946" t="str">
            <v>Melton Mowbray</v>
          </cell>
          <cell r="H1946" t="str">
            <v>LE14 4JG</v>
          </cell>
          <cell r="I1946">
            <v>32638.112187413677</v>
          </cell>
          <cell r="J1946">
            <v>30660.044782115874</v>
          </cell>
          <cell r="K1946">
            <v>0.01</v>
          </cell>
          <cell r="L1946">
            <v>30353.444334294716</v>
          </cell>
          <cell r="M1946">
            <v>60751680.458137214</v>
          </cell>
        </row>
        <row r="1947">
          <cell r="A1947" t="str">
            <v>JE2661</v>
          </cell>
          <cell r="B1947">
            <v>36607</v>
          </cell>
          <cell r="C1947">
            <v>36616</v>
          </cell>
          <cell r="D1947">
            <v>22</v>
          </cell>
          <cell r="E1947" t="str">
            <v>Brookfield Drive, Boothstown</v>
          </cell>
          <cell r="F1947" t="str">
            <v>Worsley, Manchester</v>
          </cell>
          <cell r="G1947" t="str">
            <v>Lancashire</v>
          </cell>
          <cell r="H1947" t="str">
            <v>M28 1JY</v>
          </cell>
          <cell r="I1947">
            <v>38476.968965544118</v>
          </cell>
          <cell r="J1947">
            <v>36145.031452480835</v>
          </cell>
          <cell r="K1947">
            <v>0.01</v>
          </cell>
          <cell r="L1947">
            <v>35783.581137956025</v>
          </cell>
          <cell r="M1947">
            <v>60787464.039275169</v>
          </cell>
        </row>
        <row r="1948">
          <cell r="A1948" t="str">
            <v>JF0204</v>
          </cell>
          <cell r="B1948">
            <v>36607</v>
          </cell>
          <cell r="C1948">
            <v>36616</v>
          </cell>
          <cell r="D1948" t="str">
            <v>49 High Street</v>
          </cell>
          <cell r="E1948" t="str">
            <v>Bodicote</v>
          </cell>
          <cell r="F1948" t="str">
            <v>Banbury</v>
          </cell>
          <cell r="G1948" t="str">
            <v>Oxfordshire</v>
          </cell>
          <cell r="H1948" t="str">
            <v>OX15 4BP</v>
          </cell>
          <cell r="I1948">
            <v>49305.399889520937</v>
          </cell>
          <cell r="J1948">
            <v>46317.193835610575</v>
          </cell>
          <cell r="K1948">
            <v>0.01</v>
          </cell>
          <cell r="L1948">
            <v>45854.021897254468</v>
          </cell>
          <cell r="M1948">
            <v>60833318.061172426</v>
          </cell>
        </row>
        <row r="1949">
          <cell r="A1949" t="str">
            <v>JE3153</v>
          </cell>
          <cell r="B1949">
            <v>36608</v>
          </cell>
          <cell r="C1949">
            <v>36616</v>
          </cell>
          <cell r="D1949">
            <v>62</v>
          </cell>
          <cell r="E1949" t="str">
            <v>Melbury Road</v>
          </cell>
          <cell r="F1949" t="str">
            <v>Nottingham</v>
          </cell>
          <cell r="G1949" t="str">
            <v>Nottinghamshire</v>
          </cell>
          <cell r="H1949" t="str">
            <v>NG5 4PF</v>
          </cell>
          <cell r="I1949">
            <v>10361.172452939283</v>
          </cell>
          <cell r="J1949">
            <v>9733.2226073065976</v>
          </cell>
          <cell r="K1949">
            <v>0.01</v>
          </cell>
          <cell r="L1949">
            <v>9635.890381233532</v>
          </cell>
          <cell r="M1949">
            <v>60842953.951553658</v>
          </cell>
        </row>
        <row r="1950">
          <cell r="A1950" t="str">
            <v>JF0012</v>
          </cell>
          <cell r="B1950">
            <v>36608</v>
          </cell>
          <cell r="C1950">
            <v>36616</v>
          </cell>
          <cell r="D1950">
            <v>14</v>
          </cell>
          <cell r="E1950" t="str">
            <v>Townlands Drive</v>
          </cell>
          <cell r="F1950" t="str">
            <v>Beccles</v>
          </cell>
          <cell r="G1950" t="str">
            <v>Suffolk</v>
          </cell>
          <cell r="H1950" t="str">
            <v>NR34 9XU</v>
          </cell>
          <cell r="I1950">
            <v>13962.377474405028</v>
          </cell>
          <cell r="J1950">
            <v>13116.172778986542</v>
          </cell>
          <cell r="K1950">
            <v>0.01</v>
          </cell>
          <cell r="L1950">
            <v>12985.011051196676</v>
          </cell>
          <cell r="M1950">
            <v>60855938.962604858</v>
          </cell>
        </row>
        <row r="1951">
          <cell r="A1951" t="str">
            <v>JF0132</v>
          </cell>
          <cell r="B1951">
            <v>36608</v>
          </cell>
          <cell r="C1951">
            <v>36616</v>
          </cell>
          <cell r="D1951">
            <v>98</v>
          </cell>
          <cell r="E1951" t="str">
            <v>Park Avenue</v>
          </cell>
          <cell r="F1951" t="str">
            <v>Whitley Bay</v>
          </cell>
          <cell r="G1951" t="str">
            <v>Tyne and Wear</v>
          </cell>
          <cell r="H1951" t="str">
            <v>NE26 1DN</v>
          </cell>
          <cell r="I1951">
            <v>19667.495262032644</v>
          </cell>
          <cell r="J1951">
            <v>18475.525852212482</v>
          </cell>
          <cell r="K1951">
            <v>0.01</v>
          </cell>
          <cell r="L1951">
            <v>18290.770593690359</v>
          </cell>
          <cell r="M1951">
            <v>60874229.733198546</v>
          </cell>
        </row>
        <row r="1952">
          <cell r="A1952" t="str">
            <v>JF0230</v>
          </cell>
          <cell r="B1952">
            <v>36608</v>
          </cell>
          <cell r="C1952">
            <v>36616</v>
          </cell>
          <cell r="D1952" t="str">
            <v>184 Nottingham Road</v>
          </cell>
          <cell r="E1952" t="str">
            <v>Eastwood</v>
          </cell>
          <cell r="F1952" t="str">
            <v>Nottingham</v>
          </cell>
          <cell r="G1952" t="str">
            <v>Nottinghamshire</v>
          </cell>
          <cell r="H1952" t="str">
            <v>NG16 3GL</v>
          </cell>
          <cell r="I1952">
            <v>26762.04185750282</v>
          </cell>
          <cell r="J1952">
            <v>25140.099926745072</v>
          </cell>
          <cell r="K1952">
            <v>0.01</v>
          </cell>
          <cell r="L1952">
            <v>24888.698927477621</v>
          </cell>
          <cell r="M1952">
            <v>60899118.432126023</v>
          </cell>
        </row>
        <row r="1953">
          <cell r="A1953" t="str">
            <v>JF0242</v>
          </cell>
          <cell r="B1953">
            <v>36609</v>
          </cell>
          <cell r="C1953">
            <v>36616</v>
          </cell>
          <cell r="D1953">
            <v>24</v>
          </cell>
          <cell r="E1953" t="str">
            <v>Porters Way</v>
          </cell>
          <cell r="F1953" t="str">
            <v>Polegate</v>
          </cell>
          <cell r="G1953" t="str">
            <v>East Sussex</v>
          </cell>
          <cell r="H1953" t="str">
            <v>BN26 6AP</v>
          </cell>
          <cell r="I1953">
            <v>19368.455516131937</v>
          </cell>
          <cell r="J1953">
            <v>18194.609727275452</v>
          </cell>
          <cell r="K1953">
            <v>0.01</v>
          </cell>
          <cell r="L1953">
            <v>18012.663630002698</v>
          </cell>
          <cell r="M1953">
            <v>60917131.095756024</v>
          </cell>
        </row>
        <row r="1954">
          <cell r="A1954" t="str">
            <v>JF0261</v>
          </cell>
          <cell r="B1954">
            <v>36609</v>
          </cell>
          <cell r="C1954">
            <v>36616</v>
          </cell>
          <cell r="D1954">
            <v>3</v>
          </cell>
          <cell r="E1954" t="str">
            <v>Harrow Road</v>
          </cell>
          <cell r="F1954" t="str">
            <v>Nottingham</v>
          </cell>
          <cell r="G1954" t="str">
            <v>Nottinghamshire</v>
          </cell>
          <cell r="H1954" t="str">
            <v>NG8 1FG</v>
          </cell>
          <cell r="I1954">
            <v>19831.132021105153</v>
          </cell>
          <cell r="J1954">
            <v>18629.245231947265</v>
          </cell>
          <cell r="K1954">
            <v>0.01</v>
          </cell>
          <cell r="L1954">
            <v>18442.952779627791</v>
          </cell>
          <cell r="M1954">
            <v>60935574.048535652</v>
          </cell>
        </row>
        <row r="1955">
          <cell r="A1955" t="str">
            <v>JF0202</v>
          </cell>
          <cell r="B1955">
            <v>36609</v>
          </cell>
          <cell r="C1955">
            <v>36616</v>
          </cell>
          <cell r="D1955">
            <v>24</v>
          </cell>
          <cell r="E1955" t="str">
            <v>Burlington Terrace</v>
          </cell>
          <cell r="F1955" t="str">
            <v>Llandaff Cardiff</v>
          </cell>
          <cell r="G1955" t="str">
            <v>South Glamorgan</v>
          </cell>
          <cell r="H1955" t="str">
            <v>CF5 1GG</v>
          </cell>
          <cell r="I1955">
            <v>39376.370432045565</v>
          </cell>
          <cell r="J1955">
            <v>36989.923739194317</v>
          </cell>
          <cell r="K1955">
            <v>0.01</v>
          </cell>
          <cell r="L1955">
            <v>36620.024501802371</v>
          </cell>
          <cell r="M1955">
            <v>60972194.073037453</v>
          </cell>
        </row>
        <row r="1956">
          <cell r="A1956" t="str">
            <v>JF0125</v>
          </cell>
          <cell r="B1956">
            <v>36609</v>
          </cell>
          <cell r="C1956">
            <v>36616</v>
          </cell>
          <cell r="D1956">
            <v>119</v>
          </cell>
          <cell r="E1956" t="str">
            <v>Longton Avenue</v>
          </cell>
          <cell r="F1956" t="str">
            <v>Sydenham</v>
          </cell>
          <cell r="G1956" t="str">
            <v>London</v>
          </cell>
          <cell r="H1956" t="str">
            <v>SE26 6RF</v>
          </cell>
          <cell r="I1956">
            <v>60275.167771748274</v>
          </cell>
          <cell r="J1956">
            <v>56622.12730073322</v>
          </cell>
          <cell r="K1956">
            <v>0.01</v>
          </cell>
          <cell r="L1956">
            <v>56055.90602772589</v>
          </cell>
          <cell r="M1956">
            <v>61028249.97906518</v>
          </cell>
        </row>
        <row r="1957">
          <cell r="A1957" t="str">
            <v>JF0197</v>
          </cell>
          <cell r="B1957">
            <v>36612</v>
          </cell>
          <cell r="C1957">
            <v>36616</v>
          </cell>
          <cell r="D1957">
            <v>2</v>
          </cell>
          <cell r="E1957" t="str">
            <v>Woodside View, Bircotes</v>
          </cell>
          <cell r="F1957" t="str">
            <v>Doncaster</v>
          </cell>
          <cell r="G1957" t="str">
            <v>South Yorkshire</v>
          </cell>
          <cell r="H1957" t="str">
            <v>DN11 8HA</v>
          </cell>
          <cell r="I1957">
            <v>23510.477883782292</v>
          </cell>
          <cell r="J1957">
            <v>22085.600436280332</v>
          </cell>
          <cell r="K1957">
            <v>0.01</v>
          </cell>
          <cell r="L1957">
            <v>21864.74443191753</v>
          </cell>
          <cell r="M1957">
            <v>61050114.7234971</v>
          </cell>
        </row>
        <row r="1958">
          <cell r="A1958" t="str">
            <v>JF0267</v>
          </cell>
          <cell r="B1958">
            <v>36612</v>
          </cell>
          <cell r="C1958">
            <v>36616</v>
          </cell>
          <cell r="D1958">
            <v>21</v>
          </cell>
          <cell r="E1958" t="str">
            <v>Nada Road, Highcliffe On Sea</v>
          </cell>
          <cell r="F1958" t="str">
            <v>Christchurch</v>
          </cell>
          <cell r="G1958" t="str">
            <v>Dorset</v>
          </cell>
          <cell r="H1958" t="str">
            <v>BH23 4PR</v>
          </cell>
          <cell r="I1958">
            <v>34610.740160955072</v>
          </cell>
          <cell r="J1958">
            <v>32513.119545139609</v>
          </cell>
          <cell r="K1958">
            <v>0.01</v>
          </cell>
          <cell r="L1958">
            <v>32187.988349688214</v>
          </cell>
          <cell r="M1958">
            <v>61082302.711846791</v>
          </cell>
        </row>
        <row r="1959">
          <cell r="A1959" t="str">
            <v>JF0290</v>
          </cell>
          <cell r="B1959">
            <v>36612</v>
          </cell>
          <cell r="C1959">
            <v>36616</v>
          </cell>
          <cell r="D1959" t="str">
            <v>62 West Drive</v>
          </cell>
          <cell r="E1959" t="str">
            <v>Highfields</v>
          </cell>
          <cell r="F1959" t="str">
            <v>Caldecote</v>
          </cell>
          <cell r="G1959" t="str">
            <v>Cambridgeshire</v>
          </cell>
          <cell r="H1959" t="str">
            <v>CB3 7NY</v>
          </cell>
          <cell r="I1959">
            <v>34977.019821973983</v>
          </cell>
          <cell r="J1959">
            <v>32857.200438824038</v>
          </cell>
          <cell r="K1959">
            <v>0.01</v>
          </cell>
          <cell r="L1959">
            <v>32528.628434435799</v>
          </cell>
          <cell r="M1959">
            <v>61114831.340281226</v>
          </cell>
        </row>
        <row r="1960">
          <cell r="A1960" t="str">
            <v>JF0244</v>
          </cell>
          <cell r="B1960">
            <v>36612</v>
          </cell>
          <cell r="C1960">
            <v>36616</v>
          </cell>
          <cell r="D1960">
            <v>11</v>
          </cell>
          <cell r="E1960" t="str">
            <v>Firs Avenue</v>
          </cell>
          <cell r="F1960" t="str">
            <v>Bognor Regis</v>
          </cell>
          <cell r="G1960" t="str">
            <v>West Sussex</v>
          </cell>
          <cell r="H1960" t="str">
            <v>PO22 8QA</v>
          </cell>
          <cell r="I1960">
            <v>36171.823619816903</v>
          </cell>
          <cell r="J1960">
            <v>33979.591885282542</v>
          </cell>
          <cell r="K1960">
            <v>0.01</v>
          </cell>
          <cell r="L1960">
            <v>33639.795966429716</v>
          </cell>
          <cell r="M1960">
            <v>61148471.136247657</v>
          </cell>
        </row>
        <row r="1961">
          <cell r="A1961" t="str">
            <v>JF0270</v>
          </cell>
          <cell r="B1961">
            <v>36612</v>
          </cell>
          <cell r="C1961">
            <v>36616</v>
          </cell>
          <cell r="D1961" t="str">
            <v>43 Queenhythe Road</v>
          </cell>
          <cell r="E1961" t="str">
            <v>Jacobs Well</v>
          </cell>
          <cell r="F1961" t="str">
            <v>Guildford</v>
          </cell>
          <cell r="G1961" t="str">
            <v>Surrey</v>
          </cell>
          <cell r="H1961" t="str">
            <v>GU4 7NU</v>
          </cell>
          <cell r="I1961">
            <v>39185.927875016052</v>
          </cell>
          <cell r="J1961">
            <v>36811.023155318107</v>
          </cell>
          <cell r="K1961">
            <v>0.01</v>
          </cell>
          <cell r="L1961">
            <v>36442.912923764925</v>
          </cell>
          <cell r="M1961">
            <v>61184914.049171425</v>
          </cell>
        </row>
        <row r="1962">
          <cell r="A1962" t="str">
            <v>JF0112</v>
          </cell>
          <cell r="B1962">
            <v>36612</v>
          </cell>
          <cell r="C1962">
            <v>36616</v>
          </cell>
          <cell r="D1962">
            <v>20</v>
          </cell>
          <cell r="E1962" t="str">
            <v>Steyning Avenue</v>
          </cell>
          <cell r="F1962" t="str">
            <v>Southend On Sea</v>
          </cell>
          <cell r="G1962" t="str">
            <v>Essex</v>
          </cell>
          <cell r="H1962" t="str">
            <v>SS2 4TP</v>
          </cell>
          <cell r="I1962">
            <v>44681.406612034836</v>
          </cell>
          <cell r="J1962">
            <v>41973.442574941815</v>
          </cell>
          <cell r="K1962">
            <v>0.01</v>
          </cell>
          <cell r="L1962">
            <v>41553.708149192396</v>
          </cell>
          <cell r="M1962">
            <v>61226467.75732062</v>
          </cell>
        </row>
        <row r="1963">
          <cell r="A1963" t="str">
            <v>JF0229</v>
          </cell>
          <cell r="B1963">
            <v>36612</v>
          </cell>
          <cell r="C1963">
            <v>36616</v>
          </cell>
          <cell r="D1963">
            <v>3</v>
          </cell>
          <cell r="E1963" t="str">
            <v>Martock Lane</v>
          </cell>
          <cell r="F1963" t="str">
            <v>Ash</v>
          </cell>
          <cell r="G1963" t="str">
            <v>Somerset</v>
          </cell>
          <cell r="H1963" t="str">
            <v>TA12 6NR</v>
          </cell>
          <cell r="I1963">
            <v>44810.915477005161</v>
          </cell>
          <cell r="J1963">
            <v>42095.102417792725</v>
          </cell>
          <cell r="K1963">
            <v>0.01</v>
          </cell>
          <cell r="L1963">
            <v>41674.151393614797</v>
          </cell>
          <cell r="M1963">
            <v>61268141.908714235</v>
          </cell>
        </row>
        <row r="1964">
          <cell r="A1964" t="str">
            <v>JF0227</v>
          </cell>
          <cell r="B1964">
            <v>36613</v>
          </cell>
          <cell r="C1964">
            <v>36616</v>
          </cell>
          <cell r="D1964">
            <v>23</v>
          </cell>
          <cell r="E1964" t="str">
            <v>Mill Way</v>
          </cell>
          <cell r="F1964" t="str">
            <v>Billingshurst</v>
          </cell>
          <cell r="G1964" t="str">
            <v>West Sussex</v>
          </cell>
          <cell r="H1964" t="str">
            <v>RH14 9LB</v>
          </cell>
          <cell r="I1964">
            <v>21497.769236014083</v>
          </cell>
          <cell r="J1964">
            <v>20194.874130801105</v>
          </cell>
          <cell r="K1964">
            <v>0.01</v>
          </cell>
          <cell r="L1964">
            <v>19992.925389493095</v>
          </cell>
          <cell r="M1964">
            <v>61288134.834103726</v>
          </cell>
        </row>
        <row r="1965">
          <cell r="A1965" t="str">
            <v>JF0342</v>
          </cell>
          <cell r="B1965">
            <v>36613</v>
          </cell>
          <cell r="C1965">
            <v>36616</v>
          </cell>
          <cell r="D1965">
            <v>217</v>
          </cell>
          <cell r="E1965" t="str">
            <v>Windermere Road</v>
          </cell>
          <cell r="F1965" t="str">
            <v>Kendal</v>
          </cell>
          <cell r="G1965" t="str">
            <v>Cumbria</v>
          </cell>
          <cell r="H1965" t="str">
            <v>LA9 5EY</v>
          </cell>
          <cell r="I1965">
            <v>29272.880880788041</v>
          </cell>
          <cell r="J1965">
            <v>27498.766888013008</v>
          </cell>
          <cell r="K1965">
            <v>0.01</v>
          </cell>
          <cell r="L1965">
            <v>27223.779219132877</v>
          </cell>
          <cell r="M1965">
            <v>61315358.613322861</v>
          </cell>
        </row>
        <row r="1966">
          <cell r="A1966" t="str">
            <v>JF0305</v>
          </cell>
          <cell r="B1966">
            <v>36613</v>
          </cell>
          <cell r="C1966">
            <v>36616</v>
          </cell>
          <cell r="D1966" t="str">
            <v>14 Bishops Walk</v>
          </cell>
          <cell r="E1966" t="str">
            <v>Ilchester</v>
          </cell>
          <cell r="F1966" t="str">
            <v>Yeovil</v>
          </cell>
          <cell r="G1966" t="str">
            <v>Somerset</v>
          </cell>
          <cell r="H1966" t="str">
            <v>BA22 8NS</v>
          </cell>
          <cell r="I1966">
            <v>36837.869010851296</v>
          </cell>
          <cell r="J1966">
            <v>34605.270888981519</v>
          </cell>
          <cell r="K1966">
            <v>0.01</v>
          </cell>
          <cell r="L1966">
            <v>34259.218180091702</v>
          </cell>
          <cell r="M1966">
            <v>61349617.831502952</v>
          </cell>
        </row>
        <row r="1967">
          <cell r="A1967" t="str">
            <v>JF0048</v>
          </cell>
          <cell r="B1967">
            <v>36613</v>
          </cell>
          <cell r="C1967">
            <v>36616</v>
          </cell>
          <cell r="D1967" t="str">
            <v>6 Bramham Drive</v>
          </cell>
          <cell r="E1967" t="str">
            <v>Baildon</v>
          </cell>
          <cell r="F1967" t="str">
            <v>Shipley</v>
          </cell>
          <cell r="G1967" t="str">
            <v>West Yorkshire</v>
          </cell>
          <cell r="H1967" t="str">
            <v>BD17 6SZ</v>
          </cell>
          <cell r="I1967">
            <v>40845.374692466903</v>
          </cell>
          <cell r="J1967">
            <v>38369.897438378001</v>
          </cell>
          <cell r="K1967">
            <v>0.01</v>
          </cell>
          <cell r="L1967">
            <v>37986.198463994217</v>
          </cell>
          <cell r="M1967">
            <v>61387604.029966943</v>
          </cell>
        </row>
        <row r="1968">
          <cell r="A1968" t="str">
            <v>JE3016</v>
          </cell>
          <cell r="B1968">
            <v>36613</v>
          </cell>
          <cell r="C1968">
            <v>36616</v>
          </cell>
          <cell r="D1968" t="str">
            <v>The Red House Farm</v>
          </cell>
          <cell r="E1968" t="str">
            <v>Kettleburgh</v>
          </cell>
          <cell r="F1968" t="str">
            <v>Framlingham</v>
          </cell>
          <cell r="G1968">
            <v>0</v>
          </cell>
          <cell r="H1968" t="str">
            <v>IP13 9RX</v>
          </cell>
          <cell r="I1968">
            <v>69017.141934881482</v>
          </cell>
          <cell r="J1968">
            <v>64834.284847918963</v>
          </cell>
          <cell r="K1968">
            <v>0.01</v>
          </cell>
          <cell r="L1968">
            <v>64185.941999439776</v>
          </cell>
          <cell r="M1968">
            <v>61451789.971966386</v>
          </cell>
        </row>
        <row r="1969">
          <cell r="A1969" t="str">
            <v>JF0225</v>
          </cell>
          <cell r="B1969">
            <v>36614</v>
          </cell>
          <cell r="C1969">
            <v>36616</v>
          </cell>
          <cell r="D1969">
            <v>9</v>
          </cell>
          <cell r="E1969" t="str">
            <v>Tollemache Avenue</v>
          </cell>
          <cell r="F1969" t="str">
            <v>Leicester</v>
          </cell>
          <cell r="G1969" t="str">
            <v>Leicestershire</v>
          </cell>
          <cell r="H1969" t="str">
            <v>LE4 0EB</v>
          </cell>
          <cell r="I1969">
            <v>13798.150715067221</v>
          </cell>
          <cell r="J1969">
            <v>12961.899156578298</v>
          </cell>
          <cell r="K1969">
            <v>0.01</v>
          </cell>
          <cell r="L1969">
            <v>12832.280165012515</v>
          </cell>
          <cell r="M1969">
            <v>61464622.252131395</v>
          </cell>
        </row>
        <row r="1970">
          <cell r="A1970" t="str">
            <v>JF0234</v>
          </cell>
          <cell r="B1970">
            <v>36614</v>
          </cell>
          <cell r="C1970">
            <v>36616</v>
          </cell>
          <cell r="D1970" t="str">
            <v>11 Dolphin Place</v>
          </cell>
          <cell r="E1970" t="str">
            <v>Barton On Sea</v>
          </cell>
          <cell r="F1970" t="str">
            <v>New Milton</v>
          </cell>
          <cell r="G1970" t="str">
            <v>Hampshire</v>
          </cell>
          <cell r="H1970" t="str">
            <v>BH25 7DR</v>
          </cell>
          <cell r="I1970">
            <v>26037.262115657824</v>
          </cell>
          <cell r="J1970">
            <v>24459.246229860382</v>
          </cell>
          <cell r="K1970">
            <v>0.01</v>
          </cell>
          <cell r="L1970">
            <v>24214.653767561776</v>
          </cell>
          <cell r="M1970">
            <v>61488836.905898958</v>
          </cell>
        </row>
        <row r="1971">
          <cell r="A1971" t="str">
            <v>JF0047</v>
          </cell>
          <cell r="B1971">
            <v>36614</v>
          </cell>
          <cell r="C1971">
            <v>36616</v>
          </cell>
          <cell r="D1971">
            <v>84</v>
          </cell>
          <cell r="E1971" t="str">
            <v>Victoria Road West</v>
          </cell>
          <cell r="F1971" t="str">
            <v>Prestatyn</v>
          </cell>
          <cell r="G1971" t="str">
            <v>Denbighshire</v>
          </cell>
          <cell r="H1971" t="str">
            <v>LL19 7AF</v>
          </cell>
          <cell r="I1971">
            <v>27778.490799894389</v>
          </cell>
          <cell r="J1971">
            <v>26094.945902931089</v>
          </cell>
          <cell r="K1971">
            <v>0.01</v>
          </cell>
          <cell r="L1971">
            <v>25833.996443901779</v>
          </cell>
          <cell r="M1971">
            <v>61514670.902342863</v>
          </cell>
        </row>
        <row r="1972">
          <cell r="A1972" t="str">
            <v>JF0159</v>
          </cell>
          <cell r="B1972">
            <v>36614</v>
          </cell>
          <cell r="C1972">
            <v>36616</v>
          </cell>
          <cell r="D1972">
            <v>22</v>
          </cell>
          <cell r="E1972" t="str">
            <v>Kensington Road</v>
          </cell>
          <cell r="F1972" t="str">
            <v>Chichester</v>
          </cell>
          <cell r="G1972" t="str">
            <v>West Sussex</v>
          </cell>
          <cell r="H1972" t="str">
            <v>PO19 2XN</v>
          </cell>
          <cell r="I1972">
            <v>54453.851859428927</v>
          </cell>
          <cell r="J1972">
            <v>51153.618413402924</v>
          </cell>
          <cell r="K1972">
            <v>0.01</v>
          </cell>
          <cell r="L1972">
            <v>50642.082229268897</v>
          </cell>
          <cell r="M1972">
            <v>61565312.984572135</v>
          </cell>
        </row>
        <row r="1973">
          <cell r="A1973" t="str">
            <v>JE3152</v>
          </cell>
          <cell r="B1973">
            <v>36615</v>
          </cell>
          <cell r="C1973">
            <v>36616</v>
          </cell>
          <cell r="D1973">
            <v>5</v>
          </cell>
          <cell r="E1973" t="str">
            <v>Barratts Close</v>
          </cell>
          <cell r="F1973" t="str">
            <v>Whittlesey</v>
          </cell>
          <cell r="G1973" t="str">
            <v>Peterborough</v>
          </cell>
          <cell r="H1973" t="str">
            <v>PE7 1LU</v>
          </cell>
          <cell r="I1973">
            <v>3958.8194770353739</v>
          </cell>
          <cell r="J1973">
            <v>3718.8910238817148</v>
          </cell>
          <cell r="K1973">
            <v>0.01</v>
          </cell>
          <cell r="L1973">
            <v>3681.7021136428975</v>
          </cell>
          <cell r="M1973">
            <v>61568994.686685778</v>
          </cell>
        </row>
        <row r="1974">
          <cell r="A1974" t="str">
            <v>JF0160</v>
          </cell>
          <cell r="B1974">
            <v>36615</v>
          </cell>
          <cell r="C1974">
            <v>36616</v>
          </cell>
          <cell r="D1974" t="str">
            <v>40 Tinkle Street</v>
          </cell>
          <cell r="E1974" t="str">
            <v>Grimoldby</v>
          </cell>
          <cell r="F1974" t="str">
            <v>Louth</v>
          </cell>
          <cell r="G1974" t="str">
            <v>Lincolnshire</v>
          </cell>
          <cell r="H1974" t="str">
            <v>LN11 8SZ</v>
          </cell>
          <cell r="I1974">
            <v>13932.050638478575</v>
          </cell>
          <cell r="J1974">
            <v>13087.683933116235</v>
          </cell>
          <cell r="K1974">
            <v>0.01</v>
          </cell>
          <cell r="L1974">
            <v>12956.807093785073</v>
          </cell>
          <cell r="M1974">
            <v>61581951.493779562</v>
          </cell>
        </row>
        <row r="1975">
          <cell r="A1975" t="str">
            <v>JE1697</v>
          </cell>
          <cell r="B1975">
            <v>36615</v>
          </cell>
          <cell r="C1975">
            <v>36616</v>
          </cell>
          <cell r="D1975">
            <v>16</v>
          </cell>
          <cell r="E1975" t="str">
            <v>Redbrooke Road</v>
          </cell>
          <cell r="F1975" t="str">
            <v>Camborne</v>
          </cell>
          <cell r="G1975" t="str">
            <v>Cornwall</v>
          </cell>
          <cell r="H1975" t="str">
            <v>TR14 7AX</v>
          </cell>
          <cell r="I1975">
            <v>19421.888265885176</v>
          </cell>
          <cell r="J1975">
            <v>18244.804128558801</v>
          </cell>
          <cell r="K1975">
            <v>0.01</v>
          </cell>
          <cell r="L1975">
            <v>18062.356087273212</v>
          </cell>
          <cell r="M1975">
            <v>61600013.849866837</v>
          </cell>
        </row>
        <row r="1976">
          <cell r="A1976" t="str">
            <v>JF0346</v>
          </cell>
          <cell r="B1976">
            <v>36615</v>
          </cell>
          <cell r="C1976">
            <v>36616</v>
          </cell>
          <cell r="D1976">
            <v>16</v>
          </cell>
          <cell r="E1976" t="str">
            <v>Fleming Avenue, Sidford</v>
          </cell>
          <cell r="F1976" t="str">
            <v>Sidmouth</v>
          </cell>
          <cell r="G1976" t="str">
            <v>Devon</v>
          </cell>
          <cell r="H1976" t="str">
            <v>EX10 9NY</v>
          </cell>
          <cell r="I1976">
            <v>27117.188795872069</v>
          </cell>
          <cell r="J1976">
            <v>25473.722808243456</v>
          </cell>
          <cell r="K1976">
            <v>0.01</v>
          </cell>
          <cell r="L1976">
            <v>25218.985580161021</v>
          </cell>
          <cell r="M1976">
            <v>61625232.835446998</v>
          </cell>
        </row>
        <row r="1977">
          <cell r="A1977" t="str">
            <v>JF0186</v>
          </cell>
          <cell r="B1977">
            <v>36615</v>
          </cell>
          <cell r="C1977">
            <v>36616</v>
          </cell>
          <cell r="D1977" t="str">
            <v>Shalma</v>
          </cell>
          <cell r="E1977" t="str">
            <v>2 Oak Drive Outwell</v>
          </cell>
          <cell r="F1977" t="str">
            <v>Wisbech</v>
          </cell>
          <cell r="G1977" t="str">
            <v>Cambridgeshire</v>
          </cell>
          <cell r="H1977" t="str">
            <v>PE14 8QP</v>
          </cell>
          <cell r="I1977">
            <v>28281.609959321529</v>
          </cell>
          <cell r="J1977">
            <v>26567.572992089918</v>
          </cell>
          <cell r="K1977">
            <v>0.01</v>
          </cell>
          <cell r="L1977">
            <v>26301.897262169019</v>
          </cell>
          <cell r="M1977">
            <v>61651534.732709169</v>
          </cell>
        </row>
        <row r="1978">
          <cell r="A1978" t="str">
            <v>JF0283</v>
          </cell>
          <cell r="B1978">
            <v>36615</v>
          </cell>
          <cell r="C1978">
            <v>36616</v>
          </cell>
          <cell r="D1978" t="str">
            <v>Lavenders</v>
          </cell>
          <cell r="E1978" t="str">
            <v>Honey Lane</v>
          </cell>
          <cell r="F1978" t="str">
            <v>Selborne</v>
          </cell>
          <cell r="G1978" t="str">
            <v>Alton Hampshire</v>
          </cell>
          <cell r="H1978" t="str">
            <v>GU34 3BS</v>
          </cell>
          <cell r="I1978">
            <v>55410.216519042799</v>
          </cell>
          <cell r="J1978">
            <v>52052.02157849475</v>
          </cell>
          <cell r="K1978">
            <v>0.01</v>
          </cell>
          <cell r="L1978">
            <v>51531.501362709801</v>
          </cell>
          <cell r="M1978">
            <v>61703066.234071881</v>
          </cell>
        </row>
        <row r="1979">
          <cell r="A1979" t="str">
            <v>JE3151</v>
          </cell>
          <cell r="B1979">
            <v>36616</v>
          </cell>
          <cell r="C1979">
            <v>36616</v>
          </cell>
          <cell r="D1979">
            <v>47</v>
          </cell>
          <cell r="E1979" t="str">
            <v>Seely Avenue</v>
          </cell>
          <cell r="F1979" t="str">
            <v>Nottingham</v>
          </cell>
          <cell r="G1979" t="str">
            <v>Notts</v>
          </cell>
          <cell r="H1979" t="str">
            <v>NG14 6NG</v>
          </cell>
          <cell r="I1979">
            <v>2925.2127675646784</v>
          </cell>
          <cell r="J1979">
            <v>2747.9271452880312</v>
          </cell>
          <cell r="K1979">
            <v>0.01</v>
          </cell>
          <cell r="L1979">
            <v>2720.4478738351509</v>
          </cell>
          <cell r="M1979">
            <v>61705786.681945719</v>
          </cell>
        </row>
        <row r="1980">
          <cell r="A1980" t="str">
            <v>JE3155</v>
          </cell>
          <cell r="B1980">
            <v>36616</v>
          </cell>
          <cell r="C1980">
            <v>36616</v>
          </cell>
          <cell r="D1980">
            <v>19</v>
          </cell>
          <cell r="E1980" t="str">
            <v>Longroyd Crescent</v>
          </cell>
          <cell r="F1980" t="str">
            <v>Hilltop</v>
          </cell>
          <cell r="G1980" t="str">
            <v>Slaithwaite</v>
          </cell>
          <cell r="H1980" t="str">
            <v>HD7 5DP</v>
          </cell>
          <cell r="I1980">
            <v>6128.0767321281692</v>
          </cell>
          <cell r="J1980">
            <v>5756.6781423022185</v>
          </cell>
          <cell r="K1980">
            <v>0.01</v>
          </cell>
          <cell r="L1980">
            <v>5699.1113608791966</v>
          </cell>
          <cell r="M1980">
            <v>61711485.793306597</v>
          </cell>
        </row>
        <row r="1981">
          <cell r="A1981" t="str">
            <v>JF0183</v>
          </cell>
          <cell r="B1981">
            <v>36616</v>
          </cell>
          <cell r="C1981">
            <v>36616</v>
          </cell>
          <cell r="D1981">
            <v>31</v>
          </cell>
          <cell r="E1981" t="str">
            <v>Keats Road</v>
          </cell>
          <cell r="F1981" t="str">
            <v>Copsewood Coventry</v>
          </cell>
          <cell r="G1981" t="str">
            <v>West Midlands</v>
          </cell>
          <cell r="H1981" t="str">
            <v>CV2 5JZ</v>
          </cell>
          <cell r="I1981">
            <v>10532.877349502842</v>
          </cell>
          <cell r="J1981">
            <v>9894.5211465026696</v>
          </cell>
          <cell r="K1981">
            <v>0.01</v>
          </cell>
          <cell r="L1981">
            <v>9795.5759350376429</v>
          </cell>
          <cell r="M1981">
            <v>61721281.369241633</v>
          </cell>
        </row>
        <row r="1982">
          <cell r="A1982" t="str">
            <v>JF0284</v>
          </cell>
          <cell r="B1982">
            <v>36616</v>
          </cell>
          <cell r="C1982">
            <v>36616</v>
          </cell>
          <cell r="D1982" t="str">
            <v>175 Church Road</v>
          </cell>
          <cell r="E1982" t="str">
            <v>Kessingland</v>
          </cell>
          <cell r="F1982" t="str">
            <v>Lowestoft</v>
          </cell>
          <cell r="G1982" t="str">
            <v>Suffolk</v>
          </cell>
          <cell r="H1982" t="str">
            <v>NR33 7SG</v>
          </cell>
          <cell r="I1982">
            <v>14090.142182104195</v>
          </cell>
          <cell r="J1982">
            <v>13236.194171067576</v>
          </cell>
          <cell r="K1982">
            <v>0.01</v>
          </cell>
          <cell r="L1982">
            <v>13103.8322293569</v>
          </cell>
          <cell r="M1982">
            <v>61734385.201470986</v>
          </cell>
        </row>
        <row r="1983">
          <cell r="A1983" t="str">
            <v>JF0139</v>
          </cell>
          <cell r="B1983">
            <v>36616</v>
          </cell>
          <cell r="C1983">
            <v>36616</v>
          </cell>
          <cell r="D1983">
            <v>53</v>
          </cell>
          <cell r="E1983" t="str">
            <v>Alfred Road</v>
          </cell>
          <cell r="F1983" t="str">
            <v>Stubbington Fareham</v>
          </cell>
          <cell r="G1983" t="str">
            <v>Hampshire</v>
          </cell>
          <cell r="H1983" t="str">
            <v>PO14 2QZ</v>
          </cell>
          <cell r="I1983">
            <v>21232.291713395865</v>
          </cell>
          <cell r="J1983">
            <v>19945.486155008235</v>
          </cell>
          <cell r="K1983">
            <v>0.01</v>
          </cell>
          <cell r="L1983">
            <v>19746.031293458153</v>
          </cell>
          <cell r="M1983">
            <v>61754131.232764445</v>
          </cell>
        </row>
        <row r="1984">
          <cell r="A1984" t="str">
            <v>JF0238</v>
          </cell>
          <cell r="B1984">
            <v>36616</v>
          </cell>
          <cell r="C1984">
            <v>36616</v>
          </cell>
          <cell r="D1984">
            <v>59</v>
          </cell>
          <cell r="E1984" t="str">
            <v>Netherfield Avenue</v>
          </cell>
          <cell r="F1984" t="str">
            <v>Eastbourne</v>
          </cell>
          <cell r="G1984" t="str">
            <v>East Sussex</v>
          </cell>
          <cell r="H1984" t="str">
            <v>BN23 7BT</v>
          </cell>
          <cell r="I1984">
            <v>27352.522200698339</v>
          </cell>
          <cell r="J1984">
            <v>25694.793582474194</v>
          </cell>
          <cell r="K1984">
            <v>0.01</v>
          </cell>
          <cell r="L1984">
            <v>25437.845646649454</v>
          </cell>
          <cell r="M1984">
            <v>61779569.078411095</v>
          </cell>
        </row>
        <row r="1985">
          <cell r="A1985" t="str">
            <v>JE2722</v>
          </cell>
          <cell r="B1985">
            <v>36616</v>
          </cell>
          <cell r="C1985">
            <v>36616</v>
          </cell>
          <cell r="D1985">
            <v>45</v>
          </cell>
          <cell r="E1985" t="str">
            <v>Gotch Road</v>
          </cell>
          <cell r="F1985" t="str">
            <v>Barton Seagrave Kettering</v>
          </cell>
          <cell r="G1985" t="str">
            <v>Northamptonshire</v>
          </cell>
          <cell r="H1985" t="str">
            <v>NN15 6UF</v>
          </cell>
          <cell r="I1985">
            <v>30675.813014832824</v>
          </cell>
          <cell r="J1985">
            <v>28816.672832115681</v>
          </cell>
          <cell r="K1985">
            <v>0.01</v>
          </cell>
          <cell r="L1985">
            <v>28528.506103794523</v>
          </cell>
          <cell r="M1985">
            <v>61808097.584514886</v>
          </cell>
        </row>
        <row r="1986">
          <cell r="A1986" t="str">
            <v>JE3140</v>
          </cell>
          <cell r="B1986">
            <v>36616</v>
          </cell>
          <cell r="C1986">
            <v>36616</v>
          </cell>
          <cell r="D1986">
            <v>2</v>
          </cell>
          <cell r="E1986" t="str">
            <v>West View Road</v>
          </cell>
          <cell r="F1986" t="str">
            <v>Sutton Coldfield</v>
          </cell>
          <cell r="G1986" t="str">
            <v>West Midlands</v>
          </cell>
          <cell r="H1986" t="str">
            <v>B75 6AY</v>
          </cell>
          <cell r="I1986">
            <v>35860.460168685066</v>
          </cell>
          <cell r="J1986">
            <v>33687.09894634052</v>
          </cell>
          <cell r="K1986">
            <v>0.01</v>
          </cell>
          <cell r="L1986">
            <v>33350.227956877112</v>
          </cell>
          <cell r="M1986">
            <v>61841447.812471762</v>
          </cell>
        </row>
        <row r="1987">
          <cell r="A1987" t="str">
            <v>JF0334</v>
          </cell>
          <cell r="B1987">
            <v>36619</v>
          </cell>
          <cell r="C1987">
            <v>36646</v>
          </cell>
          <cell r="D1987" t="str">
            <v>1 Barford Approach</v>
          </cell>
          <cell r="E1987" t="str">
            <v>Whitnash</v>
          </cell>
          <cell r="F1987" t="str">
            <v>Leamington Spa</v>
          </cell>
          <cell r="G1987" t="str">
            <v>Warwickshire</v>
          </cell>
          <cell r="H1987" t="str">
            <v>CV31 2RU</v>
          </cell>
          <cell r="I1987">
            <v>14894.20869158306</v>
          </cell>
          <cell r="J1987">
            <v>13991.529376941662</v>
          </cell>
          <cell r="K1987">
            <v>0.01</v>
          </cell>
          <cell r="L1987">
            <v>13851.614083172246</v>
          </cell>
          <cell r="M1987">
            <v>61855299.426554933</v>
          </cell>
        </row>
        <row r="1988">
          <cell r="A1988" t="str">
            <v>JF0151</v>
          </cell>
          <cell r="B1988">
            <v>36619</v>
          </cell>
          <cell r="C1988">
            <v>36646</v>
          </cell>
          <cell r="D1988" t="str">
            <v xml:space="preserve">47a </v>
          </cell>
          <cell r="E1988" t="str">
            <v>Clarence Rd</v>
          </cell>
          <cell r="F1988" t="str">
            <v>Wroxall</v>
          </cell>
          <cell r="G1988" t="str">
            <v>Isle Of Wight</v>
          </cell>
          <cell r="H1988" t="str">
            <v>PO38 3BY</v>
          </cell>
          <cell r="I1988">
            <v>21311.826271308826</v>
          </cell>
          <cell r="J1988">
            <v>20020.200436684048</v>
          </cell>
          <cell r="K1988">
            <v>0.01</v>
          </cell>
          <cell r="L1988">
            <v>19819.998432317207</v>
          </cell>
          <cell r="M1988">
            <v>61875119.424987249</v>
          </cell>
        </row>
        <row r="1989">
          <cell r="A1989" t="str">
            <v>JF0307</v>
          </cell>
          <cell r="B1989">
            <v>36619</v>
          </cell>
          <cell r="C1989">
            <v>36646</v>
          </cell>
          <cell r="D1989">
            <v>83</v>
          </cell>
          <cell r="E1989" t="str">
            <v>Malvern Road</v>
          </cell>
          <cell r="F1989" t="str">
            <v>Redditch</v>
          </cell>
          <cell r="G1989" t="str">
            <v>Worcestershire</v>
          </cell>
          <cell r="H1989" t="str">
            <v>B97 5DP</v>
          </cell>
          <cell r="I1989">
            <v>25426.943287818613</v>
          </cell>
          <cell r="J1989">
            <v>23885.916421890211</v>
          </cell>
          <cell r="K1989">
            <v>0.01</v>
          </cell>
          <cell r="L1989">
            <v>23647.057257671309</v>
          </cell>
          <cell r="M1989">
            <v>61898766.482244924</v>
          </cell>
        </row>
        <row r="1990">
          <cell r="A1990" t="str">
            <v>JF0188</v>
          </cell>
          <cell r="B1990">
            <v>36620</v>
          </cell>
          <cell r="C1990">
            <v>36646</v>
          </cell>
          <cell r="D1990">
            <v>33</v>
          </cell>
          <cell r="E1990" t="str">
            <v>Pembury Road</v>
          </cell>
          <cell r="F1990" t="str">
            <v>Eastbourne</v>
          </cell>
          <cell r="G1990" t="str">
            <v>East Sussex</v>
          </cell>
          <cell r="H1990" t="str">
            <v>BN23 7HS</v>
          </cell>
          <cell r="I1990">
            <v>16597.682186618084</v>
          </cell>
          <cell r="J1990">
            <v>15591.762054095776</v>
          </cell>
          <cell r="K1990">
            <v>0.01</v>
          </cell>
          <cell r="L1990">
            <v>15435.844433554817</v>
          </cell>
          <cell r="M1990">
            <v>61914202.326678477</v>
          </cell>
        </row>
        <row r="1991">
          <cell r="A1991" t="str">
            <v>JF0116</v>
          </cell>
          <cell r="B1991">
            <v>36620</v>
          </cell>
          <cell r="C1991">
            <v>36646</v>
          </cell>
          <cell r="D1991" t="str">
            <v>15 St Peters Close</v>
          </cell>
          <cell r="E1991" t="str">
            <v>Llanharan</v>
          </cell>
          <cell r="F1991" t="str">
            <v>Pontyclun</v>
          </cell>
          <cell r="G1991" t="str">
            <v>Mid Glamorgan</v>
          </cell>
          <cell r="H1991" t="str">
            <v>CF72 9SD</v>
          </cell>
          <cell r="I1991">
            <v>23154.894895000096</v>
          </cell>
          <cell r="J1991">
            <v>21751.567931666756</v>
          </cell>
          <cell r="K1991">
            <v>0.01</v>
          </cell>
          <cell r="L1991">
            <v>21534.052252350088</v>
          </cell>
          <cell r="M1991">
            <v>61935736.378930829</v>
          </cell>
        </row>
        <row r="1992">
          <cell r="A1992" t="str">
            <v>JF0327</v>
          </cell>
          <cell r="B1992">
            <v>36620</v>
          </cell>
          <cell r="C1992">
            <v>36646</v>
          </cell>
          <cell r="D1992">
            <v>84</v>
          </cell>
          <cell r="E1992" t="str">
            <v>New House Park</v>
          </cell>
          <cell r="F1992" t="str">
            <v>St. Albans</v>
          </cell>
          <cell r="G1992" t="str">
            <v>Hertfordshire</v>
          </cell>
          <cell r="H1992" t="str">
            <v>AL1 1UP</v>
          </cell>
          <cell r="I1992">
            <v>23266.668929949159</v>
          </cell>
          <cell r="J1992">
            <v>21856.567782679511</v>
          </cell>
          <cell r="K1992">
            <v>0.01</v>
          </cell>
          <cell r="L1992">
            <v>21638.002104852716</v>
          </cell>
          <cell r="M1992">
            <v>61957374.381035686</v>
          </cell>
        </row>
        <row r="1993">
          <cell r="A1993" t="str">
            <v>JF0034</v>
          </cell>
          <cell r="B1993">
            <v>36621</v>
          </cell>
          <cell r="C1993">
            <v>36646</v>
          </cell>
          <cell r="D1993">
            <v>17</v>
          </cell>
          <cell r="E1993" t="str">
            <v>Sudeley Avenue</v>
          </cell>
          <cell r="F1993" t="str">
            <v>Leicester</v>
          </cell>
          <cell r="G1993" t="str">
            <v>Leicestershire</v>
          </cell>
          <cell r="H1993" t="str">
            <v>LE4 0DU</v>
          </cell>
          <cell r="I1993">
            <v>18409.632326354291</v>
          </cell>
          <cell r="J1993">
            <v>17293.89703384797</v>
          </cell>
          <cell r="K1993">
            <v>0.01</v>
          </cell>
          <cell r="L1993">
            <v>17120.95806350949</v>
          </cell>
          <cell r="M1993">
            <v>61974495.339099199</v>
          </cell>
        </row>
        <row r="1994">
          <cell r="A1994" t="str">
            <v>JF0264</v>
          </cell>
          <cell r="B1994">
            <v>36621</v>
          </cell>
          <cell r="C1994">
            <v>36646</v>
          </cell>
          <cell r="D1994">
            <v>15</v>
          </cell>
          <cell r="E1994" t="str">
            <v>Admirals Close</v>
          </cell>
          <cell r="F1994" t="str">
            <v>Watchet</v>
          </cell>
          <cell r="G1994" t="str">
            <v>Somerset</v>
          </cell>
          <cell r="H1994" t="str">
            <v>TA23 0QD</v>
          </cell>
          <cell r="I1994">
            <v>42685.937273672585</v>
          </cell>
          <cell r="J1994">
            <v>40098.910772237883</v>
          </cell>
          <cell r="K1994">
            <v>0.01</v>
          </cell>
          <cell r="L1994">
            <v>39697.921664515503</v>
          </cell>
          <cell r="M1994">
            <v>62014193.260763712</v>
          </cell>
        </row>
        <row r="1995">
          <cell r="A1995" t="str">
            <v>JF0273</v>
          </cell>
          <cell r="B1995">
            <v>36622</v>
          </cell>
          <cell r="C1995">
            <v>36646</v>
          </cell>
          <cell r="D1995">
            <v>12</v>
          </cell>
          <cell r="E1995" t="str">
            <v>Ashbourne Avenue</v>
          </cell>
          <cell r="F1995" t="str">
            <v>Bolton</v>
          </cell>
          <cell r="G1995" t="str">
            <v>Lancashire</v>
          </cell>
          <cell r="H1995" t="str">
            <v>BL2 1LS</v>
          </cell>
          <cell r="I1995">
            <v>25556.2637007456</v>
          </cell>
          <cell r="J1995">
            <v>24007.399234033743</v>
          </cell>
          <cell r="K1995">
            <v>0.01</v>
          </cell>
          <cell r="L1995">
            <v>23767.325241693405</v>
          </cell>
          <cell r="M1995">
            <v>62037960.586005405</v>
          </cell>
        </row>
        <row r="1996">
          <cell r="A1996" t="str">
            <v>JF0118</v>
          </cell>
          <cell r="B1996">
            <v>36622</v>
          </cell>
          <cell r="C1996">
            <v>36646</v>
          </cell>
          <cell r="D1996">
            <v>19</v>
          </cell>
          <cell r="E1996" t="str">
            <v>Hawthorne Avenue</v>
          </cell>
          <cell r="F1996" t="str">
            <v>Mitcham</v>
          </cell>
          <cell r="G1996" t="str">
            <v>Surrey</v>
          </cell>
          <cell r="H1996" t="str">
            <v>CR4 3DN</v>
          </cell>
          <cell r="I1996">
            <v>26357.478704895369</v>
          </cell>
          <cell r="J1996">
            <v>24760.055753083529</v>
          </cell>
          <cell r="K1996">
            <v>0.01</v>
          </cell>
          <cell r="L1996">
            <v>24512.455195552691</v>
          </cell>
          <cell r="M1996">
            <v>62062473.041200958</v>
          </cell>
        </row>
        <row r="1997">
          <cell r="A1997" t="str">
            <v>JF0179</v>
          </cell>
          <cell r="B1997">
            <v>36622</v>
          </cell>
          <cell r="C1997">
            <v>36646</v>
          </cell>
          <cell r="D1997">
            <v>78</v>
          </cell>
          <cell r="E1997" t="str">
            <v>Kennerleigh Avenue</v>
          </cell>
          <cell r="F1997" t="str">
            <v>Leeds</v>
          </cell>
          <cell r="G1997" t="str">
            <v>West Yorkshire</v>
          </cell>
          <cell r="H1997" t="str">
            <v>LS15 8RY</v>
          </cell>
          <cell r="I1997">
            <v>28155.223584889925</v>
          </cell>
          <cell r="J1997">
            <v>26448.846397926896</v>
          </cell>
          <cell r="K1997">
            <v>0.01</v>
          </cell>
          <cell r="L1997">
            <v>26184.357933947627</v>
          </cell>
          <cell r="M1997">
            <v>62088657.399134904</v>
          </cell>
        </row>
        <row r="1998">
          <cell r="A1998" t="str">
            <v>JF0239</v>
          </cell>
          <cell r="B1998">
            <v>36622</v>
          </cell>
          <cell r="C1998">
            <v>36646</v>
          </cell>
          <cell r="D1998">
            <v>35</v>
          </cell>
          <cell r="E1998" t="str">
            <v>Medway Gardens</v>
          </cell>
          <cell r="F1998" t="str">
            <v>Sudbury Wembley</v>
          </cell>
          <cell r="G1998" t="str">
            <v>Middlesex</v>
          </cell>
          <cell r="H1998" t="str">
            <v>HA0 2RW</v>
          </cell>
          <cell r="I1998">
            <v>33028.656249870925</v>
          </cell>
          <cell r="J1998">
            <v>31026.919507454502</v>
          </cell>
          <cell r="K1998">
            <v>0.01</v>
          </cell>
          <cell r="L1998">
            <v>30716.650312379956</v>
          </cell>
          <cell r="M1998">
            <v>62119374.049447283</v>
          </cell>
        </row>
        <row r="1999">
          <cell r="A1999" t="str">
            <v>JF0323</v>
          </cell>
          <cell r="B1999">
            <v>36622</v>
          </cell>
          <cell r="C1999">
            <v>36646</v>
          </cell>
          <cell r="D1999">
            <v>1</v>
          </cell>
          <cell r="E1999" t="str">
            <v>Hathaway Gardens</v>
          </cell>
          <cell r="F1999" t="str">
            <v>Sunderland</v>
          </cell>
          <cell r="G1999" t="str">
            <v>Tyne and Wear</v>
          </cell>
          <cell r="H1999" t="str">
            <v>SR3 1UD</v>
          </cell>
          <cell r="I1999">
            <v>36124.051396576295</v>
          </cell>
          <cell r="J1999">
            <v>33934.714948298941</v>
          </cell>
          <cell r="K1999">
            <v>0.01</v>
          </cell>
          <cell r="L1999">
            <v>33595.367798815954</v>
          </cell>
          <cell r="M1999">
            <v>62152969.417246096</v>
          </cell>
        </row>
        <row r="2000">
          <cell r="A2000" t="str">
            <v>JF0304</v>
          </cell>
          <cell r="B2000">
            <v>36622</v>
          </cell>
          <cell r="C2000">
            <v>36646</v>
          </cell>
          <cell r="D2000">
            <v>28</v>
          </cell>
          <cell r="E2000" t="str">
            <v>Eland Road</v>
          </cell>
          <cell r="F2000" t="str">
            <v>Croydon</v>
          </cell>
          <cell r="G2000" t="str">
            <v>Surrey</v>
          </cell>
          <cell r="H2000" t="str">
            <v>CR0 4LG</v>
          </cell>
          <cell r="I2000">
            <v>41209.920669008483</v>
          </cell>
          <cell r="J2000">
            <v>38712.349719371603</v>
          </cell>
          <cell r="K2000">
            <v>0.01</v>
          </cell>
          <cell r="L2000">
            <v>38325.226222177887</v>
          </cell>
          <cell r="M2000">
            <v>62191294.643468276</v>
          </cell>
        </row>
        <row r="2001">
          <cell r="A2001" t="str">
            <v>JF0205</v>
          </cell>
          <cell r="B2001">
            <v>36623</v>
          </cell>
          <cell r="C2001">
            <v>36646</v>
          </cell>
          <cell r="D2001">
            <v>108</v>
          </cell>
          <cell r="E2001" t="str">
            <v>Queens Avenue</v>
          </cell>
          <cell r="F2001" t="str">
            <v>Bromley Cross Bolton</v>
          </cell>
          <cell r="G2001" t="str">
            <v>Lancashire</v>
          </cell>
          <cell r="H2001" t="str">
            <v>BL7 9BJ</v>
          </cell>
          <cell r="I2001">
            <v>21700.860444147183</v>
          </cell>
          <cell r="J2001">
            <v>20385.656780865535</v>
          </cell>
          <cell r="K2001">
            <v>0.01</v>
          </cell>
          <cell r="L2001">
            <v>20181.800213056878</v>
          </cell>
          <cell r="M2001">
            <v>62211476.443681329</v>
          </cell>
        </row>
        <row r="2002">
          <cell r="A2002" t="str">
            <v>JF0211</v>
          </cell>
          <cell r="B2002">
            <v>36626</v>
          </cell>
          <cell r="C2002">
            <v>36646</v>
          </cell>
          <cell r="D2002">
            <v>31</v>
          </cell>
          <cell r="E2002" t="str">
            <v>North Street</v>
          </cell>
          <cell r="F2002" t="str">
            <v>Kirkby In Ashfield Nottingham</v>
          </cell>
          <cell r="G2002" t="str">
            <v>Nottinghamshire</v>
          </cell>
          <cell r="H2002" t="str">
            <v>NG17 9AN</v>
          </cell>
          <cell r="I2002">
            <v>15585.381933805149</v>
          </cell>
          <cell r="J2002">
            <v>14640.813331756352</v>
          </cell>
          <cell r="K2002">
            <v>0.01</v>
          </cell>
          <cell r="L2002">
            <v>14494.405198438788</v>
          </cell>
          <cell r="M2002">
            <v>62225970.848879769</v>
          </cell>
        </row>
        <row r="2003">
          <cell r="A2003" t="str">
            <v>JF0215</v>
          </cell>
          <cell r="B2003">
            <v>36626</v>
          </cell>
          <cell r="C2003">
            <v>36646</v>
          </cell>
          <cell r="D2003">
            <v>53</v>
          </cell>
          <cell r="E2003" t="str">
            <v>Central Way</v>
          </cell>
          <cell r="F2003" t="str">
            <v>Sandown</v>
          </cell>
          <cell r="G2003" t="str">
            <v>Isle of Wight</v>
          </cell>
          <cell r="H2003" t="str">
            <v>PO36 9DW</v>
          </cell>
          <cell r="I2003">
            <v>21096.075376077733</v>
          </cell>
          <cell r="J2003">
            <v>19817.525353285142</v>
          </cell>
          <cell r="K2003">
            <v>0.01</v>
          </cell>
          <cell r="L2003">
            <v>19619.35009975229</v>
          </cell>
          <cell r="M2003">
            <v>62245590.198979519</v>
          </cell>
        </row>
        <row r="2004">
          <cell r="A2004" t="str">
            <v>JF0272</v>
          </cell>
          <cell r="B2004">
            <v>36626</v>
          </cell>
          <cell r="C2004">
            <v>36646</v>
          </cell>
          <cell r="D2004" t="str">
            <v>Penrhiw Bungalow</v>
          </cell>
          <cell r="E2004" t="str">
            <v>The Downs</v>
          </cell>
          <cell r="F2004" t="str">
            <v>St Nicholas</v>
          </cell>
          <cell r="G2004" t="str">
            <v>Vale Of Glamorgan</v>
          </cell>
          <cell r="H2004" t="str">
            <v>CF5 6SB</v>
          </cell>
          <cell r="I2004">
            <v>28310.715669677051</v>
          </cell>
          <cell r="J2004">
            <v>26594.914719999651</v>
          </cell>
          <cell r="K2004">
            <v>0.01</v>
          </cell>
          <cell r="L2004">
            <v>26328.965572799654</v>
          </cell>
          <cell r="M2004">
            <v>62271919.164552316</v>
          </cell>
        </row>
        <row r="2005">
          <cell r="A2005" t="str">
            <v>JF0314</v>
          </cell>
          <cell r="B2005">
            <v>36626</v>
          </cell>
          <cell r="C2005">
            <v>36646</v>
          </cell>
          <cell r="D2005">
            <v>84</v>
          </cell>
          <cell r="E2005" t="str">
            <v>Wimbotsham Road</v>
          </cell>
          <cell r="F2005" t="str">
            <v>Downham Market</v>
          </cell>
          <cell r="G2005" t="str">
            <v>Norfolk</v>
          </cell>
          <cell r="H2005" t="str">
            <v>PE38 9QB</v>
          </cell>
          <cell r="I2005">
            <v>30639.109947717301</v>
          </cell>
          <cell r="J2005">
            <v>28782.194193310192</v>
          </cell>
          <cell r="K2005">
            <v>0.01</v>
          </cell>
          <cell r="L2005">
            <v>28494.372251377088</v>
          </cell>
          <cell r="M2005">
            <v>62300413.536803693</v>
          </cell>
        </row>
        <row r="2006">
          <cell r="A2006" t="str">
            <v>JF0094</v>
          </cell>
          <cell r="B2006">
            <v>36626</v>
          </cell>
          <cell r="C2006">
            <v>36646</v>
          </cell>
          <cell r="D2006">
            <v>3</v>
          </cell>
          <cell r="E2006" t="str">
            <v>Campion Way</v>
          </cell>
          <cell r="F2006" t="str">
            <v>Flitwick</v>
          </cell>
          <cell r="G2006" t="str">
            <v>Bedford</v>
          </cell>
          <cell r="H2006" t="str">
            <v>MK45 1PA</v>
          </cell>
          <cell r="I2006">
            <v>36387.090871522058</v>
          </cell>
          <cell r="J2006">
            <v>34181.812636884359</v>
          </cell>
          <cell r="K2006">
            <v>0.01</v>
          </cell>
          <cell r="L2006">
            <v>33839.994510515513</v>
          </cell>
          <cell r="M2006">
            <v>62334253.531314209</v>
          </cell>
        </row>
        <row r="2007">
          <cell r="A2007" t="str">
            <v>JF0185</v>
          </cell>
          <cell r="B2007">
            <v>36626</v>
          </cell>
          <cell r="C2007">
            <v>36646</v>
          </cell>
          <cell r="D2007">
            <v>4</v>
          </cell>
          <cell r="E2007" t="str">
            <v>Druids Close</v>
          </cell>
          <cell r="F2007" t="str">
            <v>Calne</v>
          </cell>
          <cell r="G2007" t="str">
            <v>Wiltshire</v>
          </cell>
          <cell r="H2007" t="str">
            <v>SN11 0RQ</v>
          </cell>
          <cell r="I2007">
            <v>42626.867078907424</v>
          </cell>
          <cell r="J2007">
            <v>40043.420589276669</v>
          </cell>
          <cell r="K2007">
            <v>0.01</v>
          </cell>
          <cell r="L2007">
            <v>39642.986383383904</v>
          </cell>
          <cell r="M2007">
            <v>62373896.517697595</v>
          </cell>
        </row>
        <row r="2008">
          <cell r="A2008" t="str">
            <v>JE3154</v>
          </cell>
          <cell r="B2008">
            <v>36627</v>
          </cell>
          <cell r="C2008">
            <v>36646</v>
          </cell>
          <cell r="D2008">
            <v>132</v>
          </cell>
          <cell r="E2008" t="str">
            <v>Doe Bank Lane</v>
          </cell>
          <cell r="F2008" t="str">
            <v>Great Barr</v>
          </cell>
          <cell r="G2008" t="str">
            <v>Birmingham</v>
          </cell>
          <cell r="H2008" t="str">
            <v>B43 7UG</v>
          </cell>
          <cell r="I2008">
            <v>5547.5050304507995</v>
          </cell>
          <cell r="J2008">
            <v>5211.2926043628722</v>
          </cell>
          <cell r="K2008">
            <v>0.01</v>
          </cell>
          <cell r="L2008">
            <v>5159.1796783192431</v>
          </cell>
          <cell r="M2008">
            <v>62379055.697375916</v>
          </cell>
        </row>
        <row r="2009">
          <cell r="A2009" t="str">
            <v>JF0362</v>
          </cell>
          <cell r="B2009">
            <v>36627</v>
          </cell>
          <cell r="C2009">
            <v>36646</v>
          </cell>
          <cell r="D2009" t="str">
            <v>Poppins</v>
          </cell>
          <cell r="E2009" t="str">
            <v>2 Jennings Close</v>
          </cell>
          <cell r="F2009" t="str">
            <v>Freshwater Bay</v>
          </cell>
          <cell r="G2009" t="str">
            <v>Isle Of Wight</v>
          </cell>
          <cell r="H2009" t="str">
            <v>PO40 9XJ</v>
          </cell>
          <cell r="I2009">
            <v>13718.95613957105</v>
          </cell>
          <cell r="J2009">
            <v>12887.504252324319</v>
          </cell>
          <cell r="K2009">
            <v>0.01</v>
          </cell>
          <cell r="L2009">
            <v>12758.629209801076</v>
          </cell>
          <cell r="M2009">
            <v>62391814.326585717</v>
          </cell>
        </row>
        <row r="2010">
          <cell r="A2010" t="str">
            <v>JF0181</v>
          </cell>
          <cell r="B2010">
            <v>36627</v>
          </cell>
          <cell r="C2010">
            <v>36646</v>
          </cell>
          <cell r="D2010">
            <v>14</v>
          </cell>
          <cell r="E2010" t="str">
            <v>Grimsbury Green</v>
          </cell>
          <cell r="F2010" t="str">
            <v>Banbury</v>
          </cell>
          <cell r="G2010" t="str">
            <v>Oxfordshire</v>
          </cell>
          <cell r="H2010" t="str">
            <v>OX16 3JF</v>
          </cell>
          <cell r="I2010">
            <v>17373.810841169521</v>
          </cell>
          <cell r="J2010">
            <v>16320.852608371366</v>
          </cell>
          <cell r="K2010">
            <v>0.01</v>
          </cell>
          <cell r="L2010">
            <v>16157.644082287652</v>
          </cell>
          <cell r="M2010">
            <v>62407971.970668003</v>
          </cell>
        </row>
        <row r="2011">
          <cell r="A2011" t="str">
            <v>JF0219</v>
          </cell>
          <cell r="B2011">
            <v>36627</v>
          </cell>
          <cell r="C2011">
            <v>36646</v>
          </cell>
          <cell r="D2011" t="str">
            <v>39 Balmoral</v>
          </cell>
          <cell r="E2011" t="str">
            <v>Adlington</v>
          </cell>
          <cell r="F2011" t="str">
            <v>Chorley</v>
          </cell>
          <cell r="G2011" t="str">
            <v>Lancashire</v>
          </cell>
          <cell r="H2011" t="str">
            <v>PR7 4EL</v>
          </cell>
          <cell r="I2011">
            <v>31119.06376145285</v>
          </cell>
          <cell r="J2011">
            <v>29233.059897122374</v>
          </cell>
          <cell r="K2011">
            <v>0.01</v>
          </cell>
          <cell r="L2011">
            <v>28940.729298151149</v>
          </cell>
          <cell r="M2011">
            <v>62436912.699966155</v>
          </cell>
        </row>
        <row r="2012">
          <cell r="A2012" t="str">
            <v>JF0052</v>
          </cell>
          <cell r="B2012">
            <v>36627</v>
          </cell>
          <cell r="C2012">
            <v>36646</v>
          </cell>
          <cell r="D2012">
            <v>19</v>
          </cell>
          <cell r="E2012" t="str">
            <v>Bronte Way</v>
          </cell>
          <cell r="F2012" t="str">
            <v>Bitterne</v>
          </cell>
          <cell r="G2012" t="str">
            <v>Southampton</v>
          </cell>
          <cell r="H2012" t="str">
            <v>SO19 7JG</v>
          </cell>
          <cell r="I2012">
            <v>36452.818471904982</v>
          </cell>
          <cell r="J2012">
            <v>34243.55674633498</v>
          </cell>
          <cell r="K2012">
            <v>0.01</v>
          </cell>
          <cell r="L2012">
            <v>33901.121178871632</v>
          </cell>
          <cell r="M2012">
            <v>62470813.821145028</v>
          </cell>
        </row>
        <row r="2013">
          <cell r="A2013" t="str">
            <v>JF0167</v>
          </cell>
          <cell r="B2013">
            <v>36627</v>
          </cell>
          <cell r="C2013">
            <v>36646</v>
          </cell>
          <cell r="D2013">
            <v>17</v>
          </cell>
          <cell r="E2013" t="str">
            <v>The Crescent</v>
          </cell>
          <cell r="F2013" t="str">
            <v>Bude</v>
          </cell>
          <cell r="G2013" t="str">
            <v>Cornwall</v>
          </cell>
          <cell r="H2013" t="str">
            <v>EX23 8LE</v>
          </cell>
          <cell r="I2013">
            <v>41210.018054835789</v>
          </cell>
          <cell r="J2013">
            <v>38712.441203027556</v>
          </cell>
          <cell r="K2013">
            <v>0.01</v>
          </cell>
          <cell r="L2013">
            <v>38325.316790997284</v>
          </cell>
          <cell r="M2013">
            <v>62509139.137936026</v>
          </cell>
        </row>
        <row r="2014">
          <cell r="A2014" t="str">
            <v>JE2378</v>
          </cell>
          <cell r="B2014">
            <v>36627</v>
          </cell>
          <cell r="C2014">
            <v>36646</v>
          </cell>
          <cell r="D2014">
            <v>65</v>
          </cell>
          <cell r="E2014" t="str">
            <v>Dorset Avenue</v>
          </cell>
          <cell r="F2014" t="str">
            <v>Exeter</v>
          </cell>
          <cell r="G2014" t="str">
            <v>Devon</v>
          </cell>
          <cell r="H2014" t="str">
            <v>EX4 1ND</v>
          </cell>
          <cell r="I2014">
            <v>41851.918191805198</v>
          </cell>
          <cell r="J2014">
            <v>39315.438301392758</v>
          </cell>
          <cell r="K2014">
            <v>0.01</v>
          </cell>
          <cell r="L2014">
            <v>38922.283918378831</v>
          </cell>
          <cell r="M2014">
            <v>62548061.421854407</v>
          </cell>
        </row>
        <row r="2015">
          <cell r="A2015" t="str">
            <v>JF0328</v>
          </cell>
          <cell r="B2015">
            <v>36627</v>
          </cell>
          <cell r="C2015">
            <v>36646</v>
          </cell>
          <cell r="D2015">
            <v>16</v>
          </cell>
          <cell r="E2015" t="str">
            <v>Saffron Drive</v>
          </cell>
          <cell r="F2015" t="str">
            <v>Christchurch</v>
          </cell>
          <cell r="G2015" t="str">
            <v>Dorset</v>
          </cell>
          <cell r="H2015" t="str">
            <v>BH23 4LS</v>
          </cell>
          <cell r="I2015">
            <v>49483.351325684431</v>
          </cell>
          <cell r="J2015">
            <v>46484.36033624901</v>
          </cell>
          <cell r="K2015">
            <v>0.01</v>
          </cell>
          <cell r="L2015">
            <v>46019.516732886521</v>
          </cell>
          <cell r="M2015">
            <v>62594080.938587293</v>
          </cell>
        </row>
        <row r="2016">
          <cell r="A2016" t="str">
            <v>JE2847</v>
          </cell>
          <cell r="B2016">
            <v>36627</v>
          </cell>
          <cell r="C2016">
            <v>36646</v>
          </cell>
          <cell r="D2016">
            <v>73</v>
          </cell>
          <cell r="E2016" t="str">
            <v>Harewood Road</v>
          </cell>
          <cell r="F2016" t="str">
            <v>Bedford</v>
          </cell>
          <cell r="G2016" t="str">
            <v>Bedfordshire</v>
          </cell>
          <cell r="H2016" t="str">
            <v>MK42 9TH</v>
          </cell>
          <cell r="I2016">
            <v>53765.070807325639</v>
          </cell>
          <cell r="J2016">
            <v>50506.581667487721</v>
          </cell>
          <cell r="K2016">
            <v>0.01</v>
          </cell>
          <cell r="L2016">
            <v>50001.515850812844</v>
          </cell>
          <cell r="M2016">
            <v>62644082.454438105</v>
          </cell>
        </row>
        <row r="2017">
          <cell r="A2017" t="str">
            <v>JF0294</v>
          </cell>
          <cell r="B2017">
            <v>36628</v>
          </cell>
          <cell r="C2017">
            <v>36646</v>
          </cell>
          <cell r="D2017">
            <v>22</v>
          </cell>
          <cell r="E2017" t="str">
            <v>Orford Drive Oulton Broad</v>
          </cell>
          <cell r="F2017" t="str">
            <v>Lowestoft</v>
          </cell>
          <cell r="G2017" t="str">
            <v>Suffolk</v>
          </cell>
          <cell r="H2017" t="str">
            <v>NR32 3DJ</v>
          </cell>
          <cell r="I2017">
            <v>10808.370273866274</v>
          </cell>
          <cell r="J2017">
            <v>10153.317529995589</v>
          </cell>
          <cell r="K2017">
            <v>0.01</v>
          </cell>
          <cell r="L2017">
            <v>10051.784354695634</v>
          </cell>
          <cell r="M2017">
            <v>62654134.238792799</v>
          </cell>
        </row>
        <row r="2018">
          <cell r="A2018" t="str">
            <v>JF0207</v>
          </cell>
          <cell r="B2018">
            <v>36628</v>
          </cell>
          <cell r="C2018">
            <v>36646</v>
          </cell>
          <cell r="D2018">
            <v>27</v>
          </cell>
          <cell r="E2018" t="str">
            <v>Cornfield Road</v>
          </cell>
          <cell r="F2018" t="str">
            <v>Devizes</v>
          </cell>
          <cell r="G2018" t="str">
            <v>Wiltshire</v>
          </cell>
          <cell r="H2018" t="str">
            <v>SN10 3BA</v>
          </cell>
          <cell r="I2018">
            <v>15549.639811045914</v>
          </cell>
          <cell r="J2018">
            <v>14607.237398255253</v>
          </cell>
          <cell r="K2018">
            <v>0.01</v>
          </cell>
          <cell r="L2018">
            <v>14461.165024272699</v>
          </cell>
          <cell r="M2018">
            <v>62668595.403817073</v>
          </cell>
        </row>
        <row r="2019">
          <cell r="A2019" t="str">
            <v>JF0144</v>
          </cell>
          <cell r="B2019">
            <v>36628</v>
          </cell>
          <cell r="C2019">
            <v>36646</v>
          </cell>
          <cell r="D2019">
            <v>1</v>
          </cell>
          <cell r="E2019" t="str">
            <v>Old Park Avenue</v>
          </cell>
          <cell r="F2019" t="str">
            <v>Canterbury</v>
          </cell>
          <cell r="G2019" t="str">
            <v>Kent</v>
          </cell>
          <cell r="H2019" t="str">
            <v>CT1 1DL</v>
          </cell>
          <cell r="I2019">
            <v>31919.733950897331</v>
          </cell>
          <cell r="J2019">
            <v>29985.204620539917</v>
          </cell>
          <cell r="K2019">
            <v>0.01</v>
          </cell>
          <cell r="L2019">
            <v>29685.352574334516</v>
          </cell>
          <cell r="M2019">
            <v>62698280.756391406</v>
          </cell>
        </row>
        <row r="2020">
          <cell r="A2020" t="str">
            <v>JF0274</v>
          </cell>
          <cell r="B2020">
            <v>36628</v>
          </cell>
          <cell r="C2020">
            <v>36646</v>
          </cell>
          <cell r="D2020">
            <v>39</v>
          </cell>
          <cell r="E2020" t="str">
            <v>Ridgeway</v>
          </cell>
          <cell r="F2020" t="str">
            <v>Sherborne</v>
          </cell>
          <cell r="G2020" t="str">
            <v>Dorset</v>
          </cell>
          <cell r="H2020" t="str">
            <v>DT9 6DA</v>
          </cell>
          <cell r="I2020">
            <v>35133.8424434681</v>
          </cell>
          <cell r="J2020">
            <v>33004.518659015484</v>
          </cell>
          <cell r="K2020">
            <v>0.01</v>
          </cell>
          <cell r="L2020">
            <v>32674.473472425329</v>
          </cell>
          <cell r="M2020">
            <v>62730955.22986383</v>
          </cell>
        </row>
        <row r="2021">
          <cell r="A2021" t="str">
            <v>JE3157</v>
          </cell>
          <cell r="B2021">
            <v>36629</v>
          </cell>
          <cell r="C2021">
            <v>36646</v>
          </cell>
          <cell r="D2021" t="str">
            <v>40 Springwood Drive</v>
          </cell>
          <cell r="E2021" t="str">
            <v>Copley Lane</v>
          </cell>
          <cell r="F2021" t="str">
            <v>Halifax</v>
          </cell>
          <cell r="G2021" t="str">
            <v>West Yorkshire</v>
          </cell>
          <cell r="H2021" t="str">
            <v>HX3 0TQ</v>
          </cell>
          <cell r="I2021">
            <v>3479.6924003262097</v>
          </cell>
          <cell r="J2021">
            <v>3268.801951821591</v>
          </cell>
          <cell r="K2021">
            <v>0.01</v>
          </cell>
          <cell r="L2021">
            <v>3236.1139323033749</v>
          </cell>
          <cell r="M2021">
            <v>62734191.343796134</v>
          </cell>
        </row>
        <row r="2022">
          <cell r="A2022" t="str">
            <v>JE3158</v>
          </cell>
          <cell r="B2022">
            <v>36629</v>
          </cell>
          <cell r="C2022">
            <v>36646</v>
          </cell>
          <cell r="D2022">
            <v>4</v>
          </cell>
          <cell r="E2022" t="str">
            <v>Knights Close</v>
          </cell>
          <cell r="F2022" t="str">
            <v>Ashby-de-la-Zouch</v>
          </cell>
          <cell r="G2022" t="str">
            <v>Leicestershire</v>
          </cell>
          <cell r="H2022" t="str">
            <v>LE65 2JQ</v>
          </cell>
          <cell r="I2022">
            <v>3612.5100462730293</v>
          </cell>
          <cell r="J2022">
            <v>3393.5700434686032</v>
          </cell>
          <cell r="K2022">
            <v>0.01</v>
          </cell>
          <cell r="L2022">
            <v>3359.634343033917</v>
          </cell>
          <cell r="M2022">
            <v>62737550.97813917</v>
          </cell>
        </row>
        <row r="2023">
          <cell r="A2023" t="str">
            <v>JF0235</v>
          </cell>
          <cell r="B2023">
            <v>36629</v>
          </cell>
          <cell r="C2023">
            <v>36646</v>
          </cell>
          <cell r="D2023">
            <v>18</v>
          </cell>
          <cell r="E2023" t="str">
            <v>Equity Road</v>
          </cell>
          <cell r="F2023" t="str">
            <v>Earl Shilton</v>
          </cell>
          <cell r="G2023" t="str">
            <v>Leicestershire</v>
          </cell>
          <cell r="H2023" t="str">
            <v>LE9 7FD</v>
          </cell>
          <cell r="I2023">
            <v>15287.624964138613</v>
          </cell>
          <cell r="J2023">
            <v>14361.102239039301</v>
          </cell>
          <cell r="K2023">
            <v>0.01</v>
          </cell>
          <cell r="L2023">
            <v>14217.491216648908</v>
          </cell>
          <cell r="M2023">
            <v>62751768.469355822</v>
          </cell>
        </row>
        <row r="2024">
          <cell r="A2024" t="str">
            <v>JF0356</v>
          </cell>
          <cell r="B2024">
            <v>36629</v>
          </cell>
          <cell r="C2024">
            <v>36646</v>
          </cell>
          <cell r="D2024" t="str">
            <v>50 Church Street</v>
          </cell>
          <cell r="E2024" t="str">
            <v>Long Bennington</v>
          </cell>
          <cell r="F2024" t="str">
            <v>Newark</v>
          </cell>
          <cell r="G2024" t="str">
            <v>Nottinghamshire</v>
          </cell>
          <cell r="H2024" t="str">
            <v>NG23 5ES</v>
          </cell>
          <cell r="I2024">
            <v>15211.080751918036</v>
          </cell>
          <cell r="J2024">
            <v>14289.197069983609</v>
          </cell>
          <cell r="K2024">
            <v>0.01</v>
          </cell>
          <cell r="L2024">
            <v>14146.305099283773</v>
          </cell>
          <cell r="M2024">
            <v>62765914.774455108</v>
          </cell>
        </row>
        <row r="2025">
          <cell r="A2025" t="str">
            <v>JF0258</v>
          </cell>
          <cell r="B2025">
            <v>36629</v>
          </cell>
          <cell r="C2025">
            <v>36646</v>
          </cell>
          <cell r="D2025">
            <v>7</v>
          </cell>
          <cell r="E2025" t="str">
            <v>Langholm Avenue</v>
          </cell>
          <cell r="F2025" t="str">
            <v>North Shields</v>
          </cell>
          <cell r="G2025" t="str">
            <v>Tyne and Wear</v>
          </cell>
          <cell r="H2025" t="str">
            <v>NE29 8DH</v>
          </cell>
          <cell r="I2025">
            <v>17819.518863239413</v>
          </cell>
          <cell r="J2025">
            <v>16739.548023043084</v>
          </cell>
          <cell r="K2025">
            <v>0.01</v>
          </cell>
          <cell r="L2025">
            <v>16572.152542812652</v>
          </cell>
          <cell r="M2025">
            <v>62782486.926997922</v>
          </cell>
        </row>
        <row r="2026">
          <cell r="A2026" t="str">
            <v>JF0343</v>
          </cell>
          <cell r="B2026">
            <v>36630</v>
          </cell>
          <cell r="C2026">
            <v>36646</v>
          </cell>
          <cell r="D2026">
            <v>14</v>
          </cell>
          <cell r="E2026" t="str">
            <v>Bermuda Road</v>
          </cell>
          <cell r="F2026" t="str">
            <v>Wirral</v>
          </cell>
          <cell r="G2026" t="str">
            <v>Merseyside</v>
          </cell>
          <cell r="H2026" t="str">
            <v>CH46 6AZ</v>
          </cell>
          <cell r="I2026">
            <v>14319.483324579576</v>
          </cell>
          <cell r="J2026">
            <v>13451.635850362631</v>
          </cell>
          <cell r="K2026">
            <v>0.01</v>
          </cell>
          <cell r="L2026">
            <v>13317.119491859004</v>
          </cell>
          <cell r="M2026">
            <v>62795804.046489783</v>
          </cell>
        </row>
        <row r="2027">
          <cell r="A2027" t="str">
            <v>JF0318</v>
          </cell>
          <cell r="B2027">
            <v>36630</v>
          </cell>
          <cell r="C2027">
            <v>36646</v>
          </cell>
          <cell r="D2027">
            <v>8</v>
          </cell>
          <cell r="E2027" t="str">
            <v>Cotswold Way</v>
          </cell>
          <cell r="F2027" t="str">
            <v>Lowestoft</v>
          </cell>
          <cell r="G2027" t="str">
            <v>Suffolk</v>
          </cell>
          <cell r="H2027" t="str">
            <v>NR32 3HH</v>
          </cell>
          <cell r="I2027">
            <v>23902.708718899197</v>
          </cell>
          <cell r="J2027">
            <v>22454.059705632579</v>
          </cell>
          <cell r="K2027">
            <v>0.01</v>
          </cell>
          <cell r="L2027">
            <v>22229.519108576253</v>
          </cell>
          <cell r="M2027">
            <v>62818033.565598361</v>
          </cell>
        </row>
        <row r="2028">
          <cell r="A2028" t="str">
            <v>JE2883</v>
          </cell>
          <cell r="B2028">
            <v>36630</v>
          </cell>
          <cell r="C2028">
            <v>36646</v>
          </cell>
          <cell r="D2028" t="str">
            <v>18 Brinkburn Close</v>
          </cell>
          <cell r="E2028" t="str">
            <v>Hanover Estate. Winlaton</v>
          </cell>
          <cell r="F2028" t="str">
            <v>Blaydon.</v>
          </cell>
          <cell r="G2028" t="str">
            <v>Tyne And Wear</v>
          </cell>
          <cell r="H2028" t="str">
            <v>NE21 6HW</v>
          </cell>
          <cell r="I2028">
            <v>24350.184752034915</v>
          </cell>
          <cell r="J2028">
            <v>22874.415979184312</v>
          </cell>
          <cell r="K2028">
            <v>0.01</v>
          </cell>
          <cell r="L2028">
            <v>22645.671819392468</v>
          </cell>
          <cell r="M2028">
            <v>62840679.23741775</v>
          </cell>
        </row>
        <row r="2029">
          <cell r="A2029" t="str">
            <v>JF0368</v>
          </cell>
          <cell r="B2029">
            <v>36630</v>
          </cell>
          <cell r="C2029">
            <v>36646</v>
          </cell>
          <cell r="D2029">
            <v>71</v>
          </cell>
          <cell r="E2029" t="str">
            <v>St. Andrews Road</v>
          </cell>
          <cell r="F2029" t="str">
            <v>Henley On Thames</v>
          </cell>
          <cell r="G2029" t="str">
            <v>Oxfordshire</v>
          </cell>
          <cell r="H2029" t="str">
            <v>RG9 1PG</v>
          </cell>
          <cell r="I2029">
            <v>31784.906498547851</v>
          </cell>
          <cell r="J2029">
            <v>29858.548528938889</v>
          </cell>
          <cell r="K2029">
            <v>0.01</v>
          </cell>
          <cell r="L2029">
            <v>29559.963043649499</v>
          </cell>
          <cell r="M2029">
            <v>62870239.200461403</v>
          </cell>
        </row>
        <row r="2030">
          <cell r="A2030" t="str">
            <v>JF0371</v>
          </cell>
          <cell r="B2030">
            <v>36630</v>
          </cell>
          <cell r="C2030">
            <v>36646</v>
          </cell>
          <cell r="D2030">
            <v>11</v>
          </cell>
          <cell r="E2030" t="str">
            <v>Attwood Road</v>
          </cell>
          <cell r="F2030" t="str">
            <v>Timperley Altrincham</v>
          </cell>
          <cell r="G2030" t="str">
            <v>Cheshire</v>
          </cell>
          <cell r="H2030" t="str">
            <v>WA15 7NJ</v>
          </cell>
          <cell r="I2030">
            <v>32928.908119319654</v>
          </cell>
          <cell r="J2030">
            <v>30933.216718148768</v>
          </cell>
          <cell r="K2030">
            <v>0.01</v>
          </cell>
          <cell r="L2030">
            <v>30623.884550967279</v>
          </cell>
          <cell r="M2030">
            <v>62900863.085012369</v>
          </cell>
        </row>
        <row r="2031">
          <cell r="A2031" t="str">
            <v>JF0370</v>
          </cell>
          <cell r="B2031">
            <v>36630</v>
          </cell>
          <cell r="C2031">
            <v>36646</v>
          </cell>
          <cell r="D2031" t="str">
            <v>2 Centry Court</v>
          </cell>
          <cell r="E2031" t="str">
            <v>Higher Ranscombe Road</v>
          </cell>
          <cell r="F2031" t="str">
            <v>Brixham</v>
          </cell>
          <cell r="G2031" t="str">
            <v>Devon</v>
          </cell>
          <cell r="H2031" t="str">
            <v>TQ5 9HA</v>
          </cell>
          <cell r="I2031">
            <v>32970.712440671734</v>
          </cell>
          <cell r="J2031">
            <v>30972.487444267386</v>
          </cell>
          <cell r="K2031">
            <v>0.01</v>
          </cell>
          <cell r="L2031">
            <v>30662.762569824714</v>
          </cell>
          <cell r="M2031">
            <v>62931525.847582191</v>
          </cell>
        </row>
        <row r="2032">
          <cell r="A2032" t="str">
            <v>JF0276</v>
          </cell>
          <cell r="B2032">
            <v>36630</v>
          </cell>
          <cell r="C2032">
            <v>36646</v>
          </cell>
          <cell r="D2032" t="str">
            <v>19 Maybridge Square</v>
          </cell>
          <cell r="E2032" t="str">
            <v>Goring By Sea</v>
          </cell>
          <cell r="F2032" t="str">
            <v>Worthing</v>
          </cell>
          <cell r="G2032" t="str">
            <v>West Sussex</v>
          </cell>
          <cell r="H2032" t="str">
            <v>BN12 6HL</v>
          </cell>
          <cell r="I2032">
            <v>37074.736944038574</v>
          </cell>
          <cell r="J2032">
            <v>34827.783189854417</v>
          </cell>
          <cell r="K2032">
            <v>0.01</v>
          </cell>
          <cell r="L2032">
            <v>34479.505357955873</v>
          </cell>
          <cell r="M2032">
            <v>62966005.35294015</v>
          </cell>
        </row>
        <row r="2033">
          <cell r="A2033" t="str">
            <v>JF0293</v>
          </cell>
          <cell r="B2033">
            <v>36630</v>
          </cell>
          <cell r="C2033">
            <v>36646</v>
          </cell>
          <cell r="D2033">
            <v>25</v>
          </cell>
          <cell r="E2033" t="str">
            <v>Popes Crescent</v>
          </cell>
          <cell r="F2033" t="str">
            <v>Basildon</v>
          </cell>
          <cell r="G2033" t="str">
            <v>Essex</v>
          </cell>
          <cell r="H2033" t="str">
            <v>SS13 3AD</v>
          </cell>
          <cell r="I2033">
            <v>39211.46128738761</v>
          </cell>
          <cell r="J2033">
            <v>36835.009088151994</v>
          </cell>
          <cell r="K2033">
            <v>0.01</v>
          </cell>
          <cell r="L2033">
            <v>36466.658997270475</v>
          </cell>
          <cell r="M2033">
            <v>63002472.011937417</v>
          </cell>
        </row>
        <row r="2034">
          <cell r="A2034" t="str">
            <v>JF0210</v>
          </cell>
          <cell r="B2034">
            <v>36633</v>
          </cell>
          <cell r="C2034">
            <v>36646</v>
          </cell>
          <cell r="D2034" t="str">
            <v>Hilltop</v>
          </cell>
          <cell r="E2034" t="str">
            <v>9 Seymour Avenue</v>
          </cell>
          <cell r="F2034" t="str">
            <v>Whitstable</v>
          </cell>
          <cell r="G2034" t="str">
            <v>Kent</v>
          </cell>
          <cell r="H2034" t="str">
            <v>CT5 1RY</v>
          </cell>
          <cell r="I2034">
            <v>44681.99076674207</v>
          </cell>
          <cell r="J2034">
            <v>41973.99132633346</v>
          </cell>
          <cell r="K2034">
            <v>0.01</v>
          </cell>
          <cell r="L2034">
            <v>41554.251413070124</v>
          </cell>
          <cell r="M2034">
            <v>63044026.263350487</v>
          </cell>
        </row>
        <row r="2035">
          <cell r="A2035" t="str">
            <v>JF0324</v>
          </cell>
          <cell r="B2035">
            <v>36635</v>
          </cell>
          <cell r="C2035">
            <v>36646</v>
          </cell>
          <cell r="D2035">
            <v>86</v>
          </cell>
          <cell r="E2035" t="str">
            <v>Kingsway</v>
          </cell>
          <cell r="F2035" t="str">
            <v>Northampton</v>
          </cell>
          <cell r="G2035" t="str">
            <v>Northamptonshire</v>
          </cell>
          <cell r="H2035" t="str">
            <v>NN2 8HF</v>
          </cell>
          <cell r="I2035">
            <v>15269.378368905422</v>
          </cell>
          <cell r="J2035">
            <v>14343.961498062668</v>
          </cell>
          <cell r="K2035">
            <v>0.01</v>
          </cell>
          <cell r="L2035">
            <v>14200.521883082041</v>
          </cell>
          <cell r="M2035">
            <v>63058226.785233572</v>
          </cell>
        </row>
        <row r="2036">
          <cell r="A2036" t="str">
            <v>JF0387</v>
          </cell>
          <cell r="B2036">
            <v>36635</v>
          </cell>
          <cell r="C2036">
            <v>36646</v>
          </cell>
          <cell r="D2036" t="str">
            <v>5 Leon Drive</v>
          </cell>
          <cell r="E2036" t="str">
            <v>Vange</v>
          </cell>
          <cell r="F2036" t="str">
            <v>Basildon</v>
          </cell>
          <cell r="G2036" t="str">
            <v>Essex</v>
          </cell>
          <cell r="H2036" t="str">
            <v>SS16 4RJ</v>
          </cell>
          <cell r="I2036">
            <v>15733.365722948196</v>
          </cell>
          <cell r="J2036">
            <v>14779.828406405881</v>
          </cell>
          <cell r="K2036">
            <v>0.01</v>
          </cell>
          <cell r="L2036">
            <v>14632.030122341821</v>
          </cell>
          <cell r="M2036">
            <v>63072858.815355912</v>
          </cell>
        </row>
        <row r="2037">
          <cell r="A2037" t="str">
            <v>JF0358</v>
          </cell>
          <cell r="B2037">
            <v>36635</v>
          </cell>
          <cell r="C2037">
            <v>36646</v>
          </cell>
          <cell r="D2037">
            <v>162</v>
          </cell>
          <cell r="E2037" t="str">
            <v>Standhill Road</v>
          </cell>
          <cell r="F2037" t="str">
            <v>Nottingham</v>
          </cell>
          <cell r="G2037" t="str">
            <v>Nottinghamshire</v>
          </cell>
          <cell r="H2037" t="str">
            <v>NG4 1JW</v>
          </cell>
          <cell r="I2037">
            <v>16531.976653915863</v>
          </cell>
          <cell r="J2037">
            <v>15530.038674890657</v>
          </cell>
          <cell r="K2037">
            <v>0.01</v>
          </cell>
          <cell r="L2037">
            <v>15374.738288141751</v>
          </cell>
          <cell r="M2037">
            <v>63088233.553644054</v>
          </cell>
        </row>
        <row r="2038">
          <cell r="A2038" t="str">
            <v>JF0291</v>
          </cell>
          <cell r="B2038">
            <v>36635</v>
          </cell>
          <cell r="C2038">
            <v>36646</v>
          </cell>
          <cell r="D2038">
            <v>235</v>
          </cell>
          <cell r="E2038" t="str">
            <v>Derby Road</v>
          </cell>
          <cell r="F2038" t="str">
            <v>Chaddesden Derby</v>
          </cell>
          <cell r="G2038" t="str">
            <v>Derbyshire</v>
          </cell>
          <cell r="H2038" t="str">
            <v>DE21 6SY</v>
          </cell>
          <cell r="I2038">
            <v>24015.125995817187</v>
          </cell>
          <cell r="J2038">
            <v>22559.663814252508</v>
          </cell>
          <cell r="K2038">
            <v>0.01</v>
          </cell>
          <cell r="L2038">
            <v>22334.067176109984</v>
          </cell>
          <cell r="M2038">
            <v>63110567.620820165</v>
          </cell>
        </row>
        <row r="2039">
          <cell r="A2039" t="str">
            <v>JF0282</v>
          </cell>
          <cell r="B2039">
            <v>36635</v>
          </cell>
          <cell r="C2039">
            <v>36646</v>
          </cell>
          <cell r="D2039">
            <v>18</v>
          </cell>
          <cell r="E2039" t="str">
            <v>Mitford Road</v>
          </cell>
          <cell r="F2039" t="str">
            <v>Morpeth</v>
          </cell>
          <cell r="G2039" t="str">
            <v>Northumberland</v>
          </cell>
          <cell r="H2039" t="str">
            <v>NE61 1RG</v>
          </cell>
          <cell r="I2039">
            <v>26325.386430864131</v>
          </cell>
          <cell r="J2039">
            <v>24729.908465357214</v>
          </cell>
          <cell r="K2039">
            <v>0.01</v>
          </cell>
          <cell r="L2039">
            <v>24482.609380703641</v>
          </cell>
          <cell r="M2039">
            <v>63135050.230200872</v>
          </cell>
        </row>
        <row r="2040">
          <cell r="A2040" t="str">
            <v>JF0096</v>
          </cell>
          <cell r="B2040">
            <v>36635</v>
          </cell>
          <cell r="C2040">
            <v>36646</v>
          </cell>
          <cell r="D2040" t="str">
            <v>8 Third Avenue</v>
          </cell>
          <cell r="E2040" t="str">
            <v>Sundon Park</v>
          </cell>
          <cell r="F2040" t="str">
            <v>Luton</v>
          </cell>
          <cell r="G2040" t="str">
            <v>Bedfordshire</v>
          </cell>
          <cell r="H2040" t="str">
            <v>LU3 3ES</v>
          </cell>
          <cell r="I2040">
            <v>32320.035838195359</v>
          </cell>
          <cell r="J2040">
            <v>30361.245787395641</v>
          </cell>
          <cell r="K2040">
            <v>0.01</v>
          </cell>
          <cell r="L2040">
            <v>30057.633329521683</v>
          </cell>
          <cell r="M2040">
            <v>63165107.86353039</v>
          </cell>
        </row>
        <row r="2041">
          <cell r="A2041" t="str">
            <v>JF0141</v>
          </cell>
          <cell r="B2041">
            <v>36636</v>
          </cell>
          <cell r="C2041">
            <v>36646</v>
          </cell>
          <cell r="D2041">
            <v>86</v>
          </cell>
          <cell r="E2041" t="str">
            <v>Chester Avenue</v>
          </cell>
          <cell r="F2041" t="str">
            <v>Lancing</v>
          </cell>
          <cell r="G2041" t="str">
            <v>West Sussex</v>
          </cell>
          <cell r="H2041" t="str">
            <v>BN15 8PG</v>
          </cell>
          <cell r="I2041">
            <v>18077.939167515713</v>
          </cell>
          <cell r="J2041">
            <v>16982.306490696577</v>
          </cell>
          <cell r="K2041">
            <v>0.01</v>
          </cell>
          <cell r="L2041">
            <v>16812.483425789611</v>
          </cell>
          <cell r="M2041">
            <v>63181920.346956179</v>
          </cell>
        </row>
        <row r="2042">
          <cell r="A2042" t="str">
            <v>JF0256</v>
          </cell>
          <cell r="B2042">
            <v>36636</v>
          </cell>
          <cell r="C2042">
            <v>36646</v>
          </cell>
          <cell r="D2042" t="str">
            <v>Cranley</v>
          </cell>
          <cell r="E2042" t="str">
            <v>Willow Green, Manor Road</v>
          </cell>
          <cell r="F2042" t="str">
            <v>Chedzoy. Bridgwater</v>
          </cell>
          <cell r="G2042" t="str">
            <v>Somerset</v>
          </cell>
          <cell r="H2042" t="str">
            <v>TA7 8QZ</v>
          </cell>
          <cell r="I2042">
            <v>35430.434306031697</v>
          </cell>
          <cell r="J2042">
            <v>33283.135257181289</v>
          </cell>
          <cell r="K2042">
            <v>0.01</v>
          </cell>
          <cell r="L2042">
            <v>32950.303904609478</v>
          </cell>
          <cell r="M2042">
            <v>63214870.650860786</v>
          </cell>
        </row>
        <row r="2043">
          <cell r="A2043" t="str">
            <v>JF0248</v>
          </cell>
          <cell r="B2043">
            <v>36636</v>
          </cell>
          <cell r="C2043">
            <v>36646</v>
          </cell>
          <cell r="D2043">
            <v>1</v>
          </cell>
          <cell r="E2043" t="str">
            <v>Fir Tree Lane</v>
          </cell>
          <cell r="F2043" t="str">
            <v>Christchurch</v>
          </cell>
          <cell r="G2043" t="str">
            <v>Dorset</v>
          </cell>
          <cell r="H2043" t="str">
            <v>BH23 4NP</v>
          </cell>
          <cell r="I2043">
            <v>53982.033060041351</v>
          </cell>
          <cell r="J2043">
            <v>50710.394692766109</v>
          </cell>
          <cell r="K2043">
            <v>0.01</v>
          </cell>
          <cell r="L2043">
            <v>50203.290745838451</v>
          </cell>
          <cell r="M2043">
            <v>63265073.941606626</v>
          </cell>
        </row>
        <row r="2044">
          <cell r="A2044" t="str">
            <v>JF0625</v>
          </cell>
          <cell r="B2044">
            <v>36641</v>
          </cell>
          <cell r="C2044">
            <v>36646</v>
          </cell>
          <cell r="D2044">
            <v>59</v>
          </cell>
          <cell r="E2044" t="str">
            <v>Willhayes Park</v>
          </cell>
          <cell r="F2044" t="str">
            <v>Axminster</v>
          </cell>
          <cell r="G2044" t="str">
            <v>Devon</v>
          </cell>
          <cell r="H2044" t="str">
            <v>EX13 5QW</v>
          </cell>
          <cell r="I2044">
            <v>21267.094246138706</v>
          </cell>
          <cell r="J2044">
            <v>19978.179443342418</v>
          </cell>
          <cell r="K2044">
            <v>0.01</v>
          </cell>
          <cell r="L2044">
            <v>19778.397648908995</v>
          </cell>
          <cell r="M2044">
            <v>63284852.339255534</v>
          </cell>
        </row>
        <row r="2045">
          <cell r="A2045" t="str">
            <v>JF0057</v>
          </cell>
          <cell r="B2045">
            <v>36641</v>
          </cell>
          <cell r="C2045">
            <v>36646</v>
          </cell>
          <cell r="D2045">
            <v>76</v>
          </cell>
          <cell r="E2045" t="str">
            <v>Mill Street</v>
          </cell>
          <cell r="F2045" t="str">
            <v>Caerleon</v>
          </cell>
          <cell r="G2045" t="str">
            <v>Gwent</v>
          </cell>
          <cell r="H2045" t="str">
            <v>NP18 1BL</v>
          </cell>
          <cell r="I2045">
            <v>29263.151784165879</v>
          </cell>
          <cell r="J2045">
            <v>27489.627433610371</v>
          </cell>
          <cell r="K2045">
            <v>0.01</v>
          </cell>
          <cell r="L2045">
            <v>27214.731159274266</v>
          </cell>
          <cell r="M2045">
            <v>63312067.070414811</v>
          </cell>
        </row>
        <row r="2046">
          <cell r="A2046" t="str">
            <v>JF0372</v>
          </cell>
          <cell r="B2046">
            <v>36641</v>
          </cell>
          <cell r="C2046">
            <v>36646</v>
          </cell>
          <cell r="D2046">
            <v>37</v>
          </cell>
          <cell r="E2046" t="str">
            <v>Marina Avenue</v>
          </cell>
          <cell r="F2046" t="str">
            <v>Ryde</v>
          </cell>
          <cell r="G2046" t="str">
            <v>Isle of Wight</v>
          </cell>
          <cell r="H2046" t="str">
            <v>PO33 1NG</v>
          </cell>
          <cell r="I2046">
            <v>43157.437754363491</v>
          </cell>
          <cell r="J2046">
            <v>40541.835466220247</v>
          </cell>
          <cell r="K2046">
            <v>0.01</v>
          </cell>
          <cell r="L2046">
            <v>40136.417111558047</v>
          </cell>
          <cell r="M2046">
            <v>63352203.487526372</v>
          </cell>
        </row>
        <row r="2047">
          <cell r="A2047" t="str">
            <v>JF0347</v>
          </cell>
          <cell r="B2047">
            <v>36642</v>
          </cell>
          <cell r="C2047">
            <v>36646</v>
          </cell>
          <cell r="D2047">
            <v>20</v>
          </cell>
          <cell r="E2047" t="str">
            <v>Wedmore Road</v>
          </cell>
          <cell r="F2047" t="str">
            <v>Grangetown</v>
          </cell>
          <cell r="G2047" t="str">
            <v>Cardiff</v>
          </cell>
          <cell r="H2047" t="str">
            <v>CF1 7SH</v>
          </cell>
          <cell r="I2047">
            <v>14714.218084501827</v>
          </cell>
          <cell r="J2047">
            <v>13822.447291501714</v>
          </cell>
          <cell r="K2047">
            <v>0.01</v>
          </cell>
          <cell r="L2047">
            <v>13684.222818586697</v>
          </cell>
          <cell r="M2047">
            <v>63365887.710344955</v>
          </cell>
        </row>
        <row r="2048">
          <cell r="A2048" t="str">
            <v>JF0232</v>
          </cell>
          <cell r="B2048">
            <v>36642</v>
          </cell>
          <cell r="C2048">
            <v>36646</v>
          </cell>
          <cell r="D2048">
            <v>222</v>
          </cell>
          <cell r="E2048" t="str">
            <v>Darwen Road</v>
          </cell>
          <cell r="F2048" t="str">
            <v>Bolton</v>
          </cell>
          <cell r="G2048" t="str">
            <v>Lancashire</v>
          </cell>
          <cell r="H2048" t="str">
            <v>BL7 9JQ</v>
          </cell>
          <cell r="I2048">
            <v>18706.723672226482</v>
          </cell>
          <cell r="J2048">
            <v>17572.982843606693</v>
          </cell>
          <cell r="K2048">
            <v>0.01</v>
          </cell>
          <cell r="L2048">
            <v>17397.253015170627</v>
          </cell>
          <cell r="M2048">
            <v>63383284.963360123</v>
          </cell>
        </row>
        <row r="2049">
          <cell r="A2049" t="str">
            <v>JF0166</v>
          </cell>
          <cell r="B2049">
            <v>36642</v>
          </cell>
          <cell r="C2049">
            <v>36646</v>
          </cell>
          <cell r="D2049">
            <v>19</v>
          </cell>
          <cell r="E2049" t="str">
            <v>Bohelland Way</v>
          </cell>
          <cell r="F2049" t="str">
            <v>Penryn</v>
          </cell>
          <cell r="G2049" t="str">
            <v>Cornwall</v>
          </cell>
          <cell r="H2049" t="str">
            <v>TR10 8DZ</v>
          </cell>
          <cell r="I2049">
            <v>20200.180762808144</v>
          </cell>
          <cell r="J2049">
            <v>18975.927383244016</v>
          </cell>
          <cell r="K2049">
            <v>0.01</v>
          </cell>
          <cell r="L2049">
            <v>18786.168109411574</v>
          </cell>
          <cell r="M2049">
            <v>63402071.131469533</v>
          </cell>
        </row>
        <row r="2050">
          <cell r="A2050" t="str">
            <v>JF0385</v>
          </cell>
          <cell r="B2050">
            <v>36642</v>
          </cell>
          <cell r="C2050">
            <v>36646</v>
          </cell>
          <cell r="D2050">
            <v>61</v>
          </cell>
          <cell r="E2050" t="str">
            <v>Pendyffryn Road North</v>
          </cell>
          <cell r="F2050" t="str">
            <v>Rhyl</v>
          </cell>
          <cell r="G2050" t="str">
            <v>Denbs</v>
          </cell>
          <cell r="H2050" t="str">
            <v>LL18 4DE</v>
          </cell>
          <cell r="I2050">
            <v>20436.943414695725</v>
          </cell>
          <cell r="J2050">
            <v>19198.340783502044</v>
          </cell>
          <cell r="K2050">
            <v>0.01</v>
          </cell>
          <cell r="L2050">
            <v>19006.357375667023</v>
          </cell>
          <cell r="M2050">
            <v>63421077.488845199</v>
          </cell>
        </row>
        <row r="2051">
          <cell r="A2051" t="str">
            <v>JF0373</v>
          </cell>
          <cell r="B2051">
            <v>36642</v>
          </cell>
          <cell r="C2051">
            <v>36646</v>
          </cell>
          <cell r="D2051" t="str">
            <v>Fairview</v>
          </cell>
          <cell r="E2051" t="str">
            <v>Stad Gwastadgoed Isaf</v>
          </cell>
          <cell r="F2051" t="str">
            <v>Llwyngwril</v>
          </cell>
          <cell r="G2051" t="str">
            <v>Gwynedd</v>
          </cell>
          <cell r="H2051" t="str">
            <v>LL37 2LA</v>
          </cell>
          <cell r="I2051">
            <v>23119.087369381035</v>
          </cell>
          <cell r="J2051">
            <v>21717.930559115517</v>
          </cell>
          <cell r="K2051">
            <v>0.01</v>
          </cell>
          <cell r="L2051">
            <v>21500.751253524362</v>
          </cell>
          <cell r="M2051">
            <v>63442578.240098722</v>
          </cell>
        </row>
        <row r="2052">
          <cell r="A2052" t="str">
            <v>JF0634</v>
          </cell>
          <cell r="B2052">
            <v>36642</v>
          </cell>
          <cell r="C2052">
            <v>36646</v>
          </cell>
          <cell r="D2052">
            <v>48</v>
          </cell>
          <cell r="E2052" t="str">
            <v>Abbey Close</v>
          </cell>
          <cell r="F2052" t="str">
            <v>Peacehaven</v>
          </cell>
          <cell r="G2052" t="str">
            <v>East Sussex</v>
          </cell>
          <cell r="H2052" t="str">
            <v>BN10 7SD</v>
          </cell>
          <cell r="I2052">
            <v>33187.418679062343</v>
          </cell>
          <cell r="J2052">
            <v>31176.059971240382</v>
          </cell>
          <cell r="K2052">
            <v>0.01</v>
          </cell>
          <cell r="L2052">
            <v>30864.299371527977</v>
          </cell>
          <cell r="M2052">
            <v>63473442.539470248</v>
          </cell>
        </row>
        <row r="2053">
          <cell r="A2053" t="str">
            <v>JF0255</v>
          </cell>
          <cell r="B2053">
            <v>36642</v>
          </cell>
          <cell r="C2053">
            <v>36646</v>
          </cell>
          <cell r="D2053" t="str">
            <v>Little Ham</v>
          </cell>
          <cell r="E2053" t="str">
            <v>The Common, Child Okeford</v>
          </cell>
          <cell r="F2053" t="str">
            <v>Blandford Forum</v>
          </cell>
          <cell r="G2053" t="str">
            <v>Dorset</v>
          </cell>
          <cell r="H2053" t="str">
            <v>DT11 8QY</v>
          </cell>
          <cell r="I2053">
            <v>69175.916672697713</v>
          </cell>
          <cell r="J2053">
            <v>64983.436874352388</v>
          </cell>
          <cell r="K2053">
            <v>0.01</v>
          </cell>
          <cell r="L2053">
            <v>64333.602505608862</v>
          </cell>
          <cell r="M2053">
            <v>63537776.141975857</v>
          </cell>
        </row>
        <row r="2054">
          <cell r="A2054" t="str">
            <v>JF0340</v>
          </cell>
          <cell r="B2054">
            <v>36642</v>
          </cell>
          <cell r="C2054">
            <v>36646</v>
          </cell>
          <cell r="D2054">
            <v>30</v>
          </cell>
          <cell r="E2054" t="str">
            <v>Blossom Waye</v>
          </cell>
          <cell r="F2054" t="str">
            <v>Heston Hounslow</v>
          </cell>
          <cell r="G2054" t="str">
            <v>Middlesex</v>
          </cell>
          <cell r="H2054" t="str">
            <v>TW5 9HD</v>
          </cell>
          <cell r="I2054">
            <v>94132.390426683836</v>
          </cell>
          <cell r="J2054">
            <v>88427.397067490878</v>
          </cell>
          <cell r="K2054">
            <v>0.01</v>
          </cell>
          <cell r="L2054">
            <v>87543.123096815965</v>
          </cell>
          <cell r="M2054">
            <v>63625319.265072674</v>
          </cell>
        </row>
        <row r="2055">
          <cell r="A2055" t="str">
            <v>JF0120</v>
          </cell>
          <cell r="B2055">
            <v>36643</v>
          </cell>
          <cell r="C2055">
            <v>36646</v>
          </cell>
          <cell r="D2055">
            <v>69</v>
          </cell>
          <cell r="E2055" t="str">
            <v>Hanworth Road</v>
          </cell>
          <cell r="F2055" t="str">
            <v>Warwick</v>
          </cell>
          <cell r="G2055" t="str">
            <v>Warwickshire</v>
          </cell>
          <cell r="H2055" t="str">
            <v>CV34 5DY</v>
          </cell>
          <cell r="I2055">
            <v>14728.442629230367</v>
          </cell>
          <cell r="J2055">
            <v>13835.809742610345</v>
          </cell>
          <cell r="K2055">
            <v>0.01</v>
          </cell>
          <cell r="L2055">
            <v>13697.451645184241</v>
          </cell>
          <cell r="M2055">
            <v>63639016.716717854</v>
          </cell>
        </row>
        <row r="2056">
          <cell r="A2056" t="str">
            <v>JF0206</v>
          </cell>
          <cell r="B2056">
            <v>36643</v>
          </cell>
          <cell r="C2056">
            <v>36646</v>
          </cell>
          <cell r="D2056">
            <v>201</v>
          </cell>
          <cell r="E2056" t="str">
            <v>Dowson Road</v>
          </cell>
          <cell r="F2056" t="str">
            <v>Hyde</v>
          </cell>
          <cell r="G2056" t="str">
            <v>Cheshire</v>
          </cell>
          <cell r="H2056" t="str">
            <v>SK14 5BR</v>
          </cell>
          <cell r="I2056">
            <v>21134.739439178458</v>
          </cell>
          <cell r="J2056">
            <v>19853.84613983431</v>
          </cell>
          <cell r="K2056">
            <v>0.01</v>
          </cell>
          <cell r="L2056">
            <v>19655.307678435965</v>
          </cell>
          <cell r="M2056">
            <v>63658672.024396293</v>
          </cell>
        </row>
        <row r="2057">
          <cell r="A2057" t="str">
            <v>JF0633</v>
          </cell>
          <cell r="B2057">
            <v>36643</v>
          </cell>
          <cell r="C2057">
            <v>36646</v>
          </cell>
          <cell r="D2057">
            <v>25</v>
          </cell>
          <cell r="E2057" t="str">
            <v>Arundel Avenue</v>
          </cell>
          <cell r="F2057" t="str">
            <v>Hazel Grove Stockport</v>
          </cell>
          <cell r="G2057" t="str">
            <v>Cheshire</v>
          </cell>
          <cell r="H2057" t="str">
            <v>SK7 5LB</v>
          </cell>
          <cell r="I2057">
            <v>22881.958083064161</v>
          </cell>
          <cell r="J2057">
            <v>21495.172744696632</v>
          </cell>
          <cell r="K2057">
            <v>0.01</v>
          </cell>
          <cell r="L2057">
            <v>21280.221017249667</v>
          </cell>
          <cell r="M2057">
            <v>63679952.245413542</v>
          </cell>
        </row>
        <row r="2058">
          <cell r="A2058" t="str">
            <v>JF0635</v>
          </cell>
          <cell r="B2058">
            <v>36643</v>
          </cell>
          <cell r="C2058">
            <v>36646</v>
          </cell>
          <cell r="D2058">
            <v>76</v>
          </cell>
          <cell r="E2058" t="str">
            <v>Grove Road</v>
          </cell>
          <cell r="F2058" t="str">
            <v>Folkestone</v>
          </cell>
          <cell r="G2058" t="str">
            <v>Kent</v>
          </cell>
          <cell r="H2058" t="str">
            <v>CT20 1NQ</v>
          </cell>
          <cell r="I2058">
            <v>24165.94631508071</v>
          </cell>
          <cell r="J2058">
            <v>22701.343508106122</v>
          </cell>
          <cell r="K2058">
            <v>0.01</v>
          </cell>
          <cell r="L2058">
            <v>22474.330073025059</v>
          </cell>
          <cell r="M2058">
            <v>63702426.575486563</v>
          </cell>
        </row>
        <row r="2059">
          <cell r="A2059" t="str">
            <v>JF0594</v>
          </cell>
          <cell r="B2059">
            <v>36643</v>
          </cell>
          <cell r="C2059">
            <v>36646</v>
          </cell>
          <cell r="D2059">
            <v>46</v>
          </cell>
          <cell r="E2059" t="str">
            <v>Chilberton Drive</v>
          </cell>
          <cell r="F2059" t="str">
            <v>South Merstham Redhill</v>
          </cell>
          <cell r="G2059" t="str">
            <v>Surrey</v>
          </cell>
          <cell r="H2059" t="str">
            <v>RH1 3HW</v>
          </cell>
          <cell r="I2059">
            <v>32843.013517118074</v>
          </cell>
          <cell r="J2059">
            <v>30852.527849413949</v>
          </cell>
          <cell r="K2059">
            <v>0.01</v>
          </cell>
          <cell r="L2059">
            <v>30544.002570919809</v>
          </cell>
          <cell r="M2059">
            <v>63732970.578057483</v>
          </cell>
        </row>
        <row r="2060">
          <cell r="A2060" t="str">
            <v>JF0302</v>
          </cell>
          <cell r="B2060">
            <v>36643</v>
          </cell>
          <cell r="C2060">
            <v>36646</v>
          </cell>
          <cell r="D2060">
            <v>14</v>
          </cell>
          <cell r="E2060" t="str">
            <v>Ffordd Madoc</v>
          </cell>
          <cell r="F2060" t="str">
            <v>Wrexham</v>
          </cell>
          <cell r="G2060" t="str">
            <v>Clwyd</v>
          </cell>
          <cell r="H2060" t="str">
            <v>LL12 7PS</v>
          </cell>
          <cell r="I2060">
            <v>32918.39949663476</v>
          </cell>
          <cell r="J2060">
            <v>30923.344981687194</v>
          </cell>
          <cell r="K2060">
            <v>0.01</v>
          </cell>
          <cell r="L2060">
            <v>30614.111531870323</v>
          </cell>
          <cell r="M2060">
            <v>63763584.689589351</v>
          </cell>
        </row>
        <row r="2061">
          <cell r="A2061" t="str">
            <v>JF0617</v>
          </cell>
          <cell r="B2061">
            <v>36643</v>
          </cell>
          <cell r="C2061">
            <v>36646</v>
          </cell>
          <cell r="D2061">
            <v>26</v>
          </cell>
          <cell r="E2061" t="str">
            <v>Ashbourne Avenue</v>
          </cell>
          <cell r="F2061" t="str">
            <v>South Woodford</v>
          </cell>
          <cell r="G2061" t="str">
            <v>London</v>
          </cell>
          <cell r="H2061" t="str">
            <v>E18 1PH</v>
          </cell>
          <cell r="I2061">
            <v>40500.003343012395</v>
          </cell>
          <cell r="J2061">
            <v>38045.457685860129</v>
          </cell>
          <cell r="K2061">
            <v>0.01</v>
          </cell>
          <cell r="L2061">
            <v>37665.003109001525</v>
          </cell>
          <cell r="M2061">
            <v>63801249.692698352</v>
          </cell>
        </row>
        <row r="2062">
          <cell r="A2062" t="str">
            <v>JF0196</v>
          </cell>
          <cell r="B2062">
            <v>36643</v>
          </cell>
          <cell r="C2062">
            <v>36646</v>
          </cell>
          <cell r="D2062" t="str">
            <v>Glenthorne</v>
          </cell>
          <cell r="E2062" t="str">
            <v>Park Road</v>
          </cell>
          <cell r="F2062" t="str">
            <v>Hook Norton Banbury</v>
          </cell>
          <cell r="G2062" t="str">
            <v>Oxfordshire</v>
          </cell>
          <cell r="H2062" t="str">
            <v>OX15 5PY</v>
          </cell>
          <cell r="I2062">
            <v>54771.41698241244</v>
          </cell>
          <cell r="J2062">
            <v>51451.937165296535</v>
          </cell>
          <cell r="K2062">
            <v>0.01</v>
          </cell>
          <cell r="L2062">
            <v>50937.417793643566</v>
          </cell>
          <cell r="M2062">
            <v>63852187.110491998</v>
          </cell>
        </row>
        <row r="2063">
          <cell r="A2063" t="str">
            <v>JF0620</v>
          </cell>
          <cell r="B2063">
            <v>36644</v>
          </cell>
          <cell r="C2063">
            <v>36646</v>
          </cell>
          <cell r="D2063" t="str">
            <v>76 Medcalfe Way</v>
          </cell>
          <cell r="E2063" t="str">
            <v>Melbourn</v>
          </cell>
          <cell r="F2063" t="str">
            <v>Royston</v>
          </cell>
          <cell r="G2063" t="str">
            <v>Hertfordshire</v>
          </cell>
          <cell r="H2063" t="str">
            <v>SG8 6HU</v>
          </cell>
          <cell r="I2063">
            <v>13746.065742578718</v>
          </cell>
          <cell r="J2063">
            <v>12912.970849089097</v>
          </cell>
          <cell r="K2063">
            <v>0.01</v>
          </cell>
          <cell r="L2063">
            <v>12783.841140598206</v>
          </cell>
          <cell r="M2063">
            <v>63864970.951632597</v>
          </cell>
        </row>
        <row r="2064">
          <cell r="A2064" t="str">
            <v>JF0213</v>
          </cell>
          <cell r="B2064">
            <v>36644</v>
          </cell>
          <cell r="C2064">
            <v>36646</v>
          </cell>
          <cell r="D2064" t="str">
            <v>44 Winchfield</v>
          </cell>
          <cell r="E2064" t="str">
            <v>Great Gransden</v>
          </cell>
          <cell r="F2064" t="str">
            <v>Sandy</v>
          </cell>
          <cell r="G2064" t="str">
            <v>Bedfordshire</v>
          </cell>
          <cell r="H2064" t="str">
            <v>SG19 3AN</v>
          </cell>
          <cell r="I2064">
            <v>30770.505608491469</v>
          </cell>
          <cell r="J2064">
            <v>28905.626480704104</v>
          </cell>
          <cell r="K2064">
            <v>0.01</v>
          </cell>
          <cell r="L2064">
            <v>28616.570215897063</v>
          </cell>
          <cell r="M2064">
            <v>63893587.521848492</v>
          </cell>
        </row>
        <row r="2065">
          <cell r="A2065" t="str">
            <v>JF0688</v>
          </cell>
          <cell r="B2065">
            <v>36644</v>
          </cell>
          <cell r="C2065">
            <v>36646</v>
          </cell>
          <cell r="D2065">
            <v>9</v>
          </cell>
          <cell r="E2065" t="str">
            <v>Aveland Road</v>
          </cell>
          <cell r="F2065" t="str">
            <v>Ketton Nr Stamford</v>
          </cell>
          <cell r="G2065" t="str">
            <v>Lincolnshire</v>
          </cell>
          <cell r="H2065" t="str">
            <v>PE9 3SH</v>
          </cell>
          <cell r="I2065">
            <v>40508.20542479954</v>
          </cell>
          <cell r="J2065">
            <v>38053.162671781385</v>
          </cell>
          <cell r="K2065">
            <v>0.01</v>
          </cell>
          <cell r="L2065">
            <v>37672.631045063572</v>
          </cell>
          <cell r="M2065">
            <v>63931260.152893558</v>
          </cell>
        </row>
        <row r="2066">
          <cell r="A2066" t="str">
            <v>JF0349</v>
          </cell>
          <cell r="B2066">
            <v>36644</v>
          </cell>
          <cell r="C2066">
            <v>36646</v>
          </cell>
          <cell r="D2066" t="str">
            <v>5 Churchill Avenue</v>
          </cell>
          <cell r="E2066" t="str">
            <v>Bulford</v>
          </cell>
          <cell r="F2066" t="str">
            <v>Salisbury</v>
          </cell>
          <cell r="G2066" t="str">
            <v>Wiltshire</v>
          </cell>
          <cell r="H2066" t="str">
            <v>SP4 9HJ</v>
          </cell>
          <cell r="I2066">
            <v>41323.114489497639</v>
          </cell>
          <cell r="J2066">
            <v>38818.683308315958</v>
          </cell>
          <cell r="K2066">
            <v>0.01</v>
          </cell>
          <cell r="L2066">
            <v>38430.496475232801</v>
          </cell>
          <cell r="M2066">
            <v>63969690.649368793</v>
          </cell>
        </row>
        <row r="2067">
          <cell r="A2067" t="str">
            <v>JE3161</v>
          </cell>
          <cell r="B2067">
            <v>36648</v>
          </cell>
          <cell r="C2067">
            <v>36677</v>
          </cell>
          <cell r="D2067">
            <v>101</v>
          </cell>
          <cell r="E2067" t="str">
            <v>Taunton Lane</v>
          </cell>
          <cell r="F2067" t="str">
            <v>Coulsdon</v>
          </cell>
          <cell r="G2067" t="str">
            <v>Surrey</v>
          </cell>
          <cell r="H2067" t="str">
            <v>CR5 1SH</v>
          </cell>
          <cell r="I2067">
            <v>3469.799744393149</v>
          </cell>
          <cell r="J2067">
            <v>3259.5088507935639</v>
          </cell>
          <cell r="K2067">
            <v>0.01</v>
          </cell>
          <cell r="L2067">
            <v>3226.9137622856283</v>
          </cell>
          <cell r="M2067">
            <v>63972917.563131079</v>
          </cell>
        </row>
        <row r="2068">
          <cell r="A2068" t="str">
            <v>JE3156</v>
          </cell>
          <cell r="B2068">
            <v>36648</v>
          </cell>
          <cell r="C2068">
            <v>36677</v>
          </cell>
          <cell r="D2068">
            <v>6</v>
          </cell>
          <cell r="E2068" t="str">
            <v>Alton Close</v>
          </cell>
          <cell r="F2068" t="str">
            <v>Nottingham</v>
          </cell>
          <cell r="G2068" t="str">
            <v>Nottinghamshire</v>
          </cell>
          <cell r="H2068" t="str">
            <v>NG2 7LZ</v>
          </cell>
          <cell r="I2068">
            <v>5676.7981678058959</v>
          </cell>
          <cell r="J2068">
            <v>5332.7497939994773</v>
          </cell>
          <cell r="K2068">
            <v>0.01</v>
          </cell>
          <cell r="L2068">
            <v>5279.4222960594825</v>
          </cell>
          <cell r="M2068">
            <v>63978196.985427141</v>
          </cell>
        </row>
        <row r="2069">
          <cell r="A2069" t="str">
            <v>JF0379</v>
          </cell>
          <cell r="B2069">
            <v>36648</v>
          </cell>
          <cell r="C2069">
            <v>36677</v>
          </cell>
          <cell r="D2069" t="str">
            <v>2a</v>
          </cell>
          <cell r="E2069" t="str">
            <v>Light Oaks Road</v>
          </cell>
          <cell r="F2069" t="str">
            <v>Salford</v>
          </cell>
          <cell r="G2069" t="str">
            <v>Lancashire</v>
          </cell>
          <cell r="H2069" t="str">
            <v>M6 8NQ</v>
          </cell>
          <cell r="I2069">
            <v>26065.711386345964</v>
          </cell>
          <cell r="J2069">
            <v>24485.971302324997</v>
          </cell>
          <cell r="K2069">
            <v>0.01</v>
          </cell>
          <cell r="L2069">
            <v>24241.111589301745</v>
          </cell>
          <cell r="M2069">
            <v>64002438.097016446</v>
          </cell>
        </row>
        <row r="2070">
          <cell r="A2070" t="str">
            <v>JF0627</v>
          </cell>
          <cell r="B2070">
            <v>36648</v>
          </cell>
          <cell r="C2070">
            <v>36677</v>
          </cell>
          <cell r="D2070">
            <v>3</v>
          </cell>
          <cell r="E2070" t="str">
            <v>Pine Grove Garstang</v>
          </cell>
          <cell r="F2070" t="str">
            <v>Preston</v>
          </cell>
          <cell r="G2070" t="str">
            <v>Lancashire</v>
          </cell>
          <cell r="H2070" t="str">
            <v>PR3 1JQ</v>
          </cell>
          <cell r="I2070">
            <v>39539.744209415156</v>
          </cell>
          <cell r="J2070">
            <v>37143.396075511206</v>
          </cell>
          <cell r="K2070">
            <v>0.01</v>
          </cell>
          <cell r="L2070">
            <v>36771.96211475609</v>
          </cell>
          <cell r="M2070">
            <v>64039210.059131205</v>
          </cell>
        </row>
        <row r="2071">
          <cell r="A2071" t="str">
            <v>JF0341</v>
          </cell>
          <cell r="B2071">
            <v>36648</v>
          </cell>
          <cell r="C2071">
            <v>36677</v>
          </cell>
          <cell r="D2071">
            <v>2</v>
          </cell>
          <cell r="E2071" t="str">
            <v>Hulme Hall Avenue</v>
          </cell>
          <cell r="F2071" t="str">
            <v>Cheadle Hulme Cheadle</v>
          </cell>
          <cell r="G2071" t="str">
            <v>Cheshire</v>
          </cell>
          <cell r="H2071" t="str">
            <v>SK8 6LN</v>
          </cell>
          <cell r="I2071">
            <v>66580.579736588465</v>
          </cell>
          <cell r="J2071">
            <v>62545.393085886135</v>
          </cell>
          <cell r="K2071">
            <v>0.01</v>
          </cell>
          <cell r="L2071">
            <v>61919.93915502727</v>
          </cell>
          <cell r="M2071">
            <v>64101129.998286232</v>
          </cell>
        </row>
        <row r="2072">
          <cell r="A2072" t="str">
            <v>JF0110</v>
          </cell>
          <cell r="B2072">
            <v>36649</v>
          </cell>
          <cell r="C2072">
            <v>36677</v>
          </cell>
          <cell r="D2072">
            <v>10</v>
          </cell>
          <cell r="E2072" t="str">
            <v>Common Mead Avenue</v>
          </cell>
          <cell r="F2072" t="str">
            <v>Gillingham</v>
          </cell>
          <cell r="G2072" t="str">
            <v>Dorset</v>
          </cell>
          <cell r="H2072" t="str">
            <v>SP8 4NB</v>
          </cell>
          <cell r="I2072">
            <v>18283.976949102507</v>
          </cell>
          <cell r="J2072">
            <v>17175.857134005386</v>
          </cell>
          <cell r="K2072">
            <v>0.01</v>
          </cell>
          <cell r="L2072">
            <v>17004.098562665331</v>
          </cell>
          <cell r="M2072">
            <v>64118134.096848898</v>
          </cell>
        </row>
        <row r="2073">
          <cell r="A2073" t="str">
            <v>JF0375</v>
          </cell>
          <cell r="B2073">
            <v>36650</v>
          </cell>
          <cell r="C2073">
            <v>36677</v>
          </cell>
          <cell r="D2073">
            <v>34</v>
          </cell>
          <cell r="E2073" t="str">
            <v>Berwick Road</v>
          </cell>
          <cell r="F2073" t="str">
            <v>Blackpool</v>
          </cell>
          <cell r="G2073" t="str">
            <v>Lancashire</v>
          </cell>
          <cell r="H2073" t="str">
            <v>FY4 2PS</v>
          </cell>
          <cell r="I2073">
            <v>14417.410427021759</v>
          </cell>
          <cell r="J2073">
            <v>13543.627976899228</v>
          </cell>
          <cell r="K2073">
            <v>0.01</v>
          </cell>
          <cell r="L2073">
            <v>13408.191697130236</v>
          </cell>
          <cell r="M2073">
            <v>64131542.288546026</v>
          </cell>
        </row>
        <row r="2074">
          <cell r="A2074" t="str">
            <v>JF0609</v>
          </cell>
          <cell r="B2074">
            <v>36650</v>
          </cell>
          <cell r="C2074">
            <v>36677</v>
          </cell>
          <cell r="D2074" t="str">
            <v>22 Tandara Avenue</v>
          </cell>
          <cell r="E2074" t="str">
            <v>Bradbury</v>
          </cell>
          <cell r="F2074" t="str">
            <v>New South Wales</v>
          </cell>
          <cell r="G2074" t="str">
            <v>Australia</v>
          </cell>
          <cell r="H2074">
            <v>2560</v>
          </cell>
          <cell r="I2074">
            <v>16786.159537642139</v>
          </cell>
          <cell r="J2074">
            <v>15768.816535360795</v>
          </cell>
          <cell r="K2074">
            <v>0.01</v>
          </cell>
          <cell r="L2074">
            <v>15611.128370007187</v>
          </cell>
          <cell r="M2074">
            <v>64147153.416916035</v>
          </cell>
        </row>
        <row r="2075">
          <cell r="A2075" t="str">
            <v>JF0233</v>
          </cell>
          <cell r="B2075">
            <v>36650</v>
          </cell>
          <cell r="C2075">
            <v>36677</v>
          </cell>
          <cell r="D2075">
            <v>21</v>
          </cell>
          <cell r="E2075" t="str">
            <v>Seaview Drive</v>
          </cell>
          <cell r="F2075" t="str">
            <v>Ogmore By Sea</v>
          </cell>
          <cell r="G2075" t="str">
            <v>Vale Of Glamorgan</v>
          </cell>
          <cell r="H2075" t="str">
            <v>CF32 0PB</v>
          </cell>
          <cell r="I2075">
            <v>19693.288254427847</v>
          </cell>
          <cell r="J2075">
            <v>18499.755632947374</v>
          </cell>
          <cell r="K2075">
            <v>0.01</v>
          </cell>
          <cell r="L2075">
            <v>18314.758076617898</v>
          </cell>
          <cell r="M2075">
            <v>64165468.174992651</v>
          </cell>
        </row>
        <row r="2076">
          <cell r="A2076" t="str">
            <v>JF0653</v>
          </cell>
          <cell r="B2076">
            <v>36650</v>
          </cell>
          <cell r="C2076">
            <v>36677</v>
          </cell>
          <cell r="D2076">
            <v>3</v>
          </cell>
          <cell r="E2076" t="str">
            <v>Curlew Close</v>
          </cell>
          <cell r="F2076" t="str">
            <v>Ferndown</v>
          </cell>
          <cell r="G2076" t="str">
            <v>Dorset</v>
          </cell>
          <cell r="H2076" t="str">
            <v>BH22 9TN</v>
          </cell>
          <cell r="I2076">
            <v>20230.906102132631</v>
          </cell>
          <cell r="J2076">
            <v>19004.790580791261</v>
          </cell>
          <cell r="K2076">
            <v>0.01</v>
          </cell>
          <cell r="L2076">
            <v>18814.742674983347</v>
          </cell>
          <cell r="M2076">
            <v>64184282.917667635</v>
          </cell>
        </row>
        <row r="2077">
          <cell r="A2077" t="str">
            <v>JF0257</v>
          </cell>
          <cell r="B2077">
            <v>36650</v>
          </cell>
          <cell r="C2077">
            <v>36677</v>
          </cell>
          <cell r="D2077">
            <v>45</v>
          </cell>
          <cell r="E2077" t="str">
            <v>Berkswell Close</v>
          </cell>
          <cell r="F2077" t="str">
            <v>Solihull</v>
          </cell>
          <cell r="G2077" t="str">
            <v>West Midlands</v>
          </cell>
          <cell r="H2077" t="str">
            <v>B91 2EH</v>
          </cell>
          <cell r="I2077">
            <v>38031.886873510797</v>
          </cell>
          <cell r="J2077">
            <v>35726.924032691953</v>
          </cell>
          <cell r="K2077">
            <v>0.01</v>
          </cell>
          <cell r="L2077">
            <v>35369.654792365036</v>
          </cell>
          <cell r="M2077">
            <v>64219652.572460003</v>
          </cell>
        </row>
        <row r="2078">
          <cell r="A2078" t="str">
            <v>JF0135</v>
          </cell>
          <cell r="B2078">
            <v>36650</v>
          </cell>
          <cell r="C2078">
            <v>36677</v>
          </cell>
          <cell r="D2078">
            <v>5</v>
          </cell>
          <cell r="E2078" t="str">
            <v>Birds Close</v>
          </cell>
          <cell r="F2078" t="str">
            <v>Welwyn Garden City</v>
          </cell>
          <cell r="G2078" t="str">
            <v>Hertfordshire</v>
          </cell>
          <cell r="H2078" t="str">
            <v>AL7 4AR</v>
          </cell>
          <cell r="I2078">
            <v>46051.882911820241</v>
          </cell>
          <cell r="J2078">
            <v>43260.859705043258</v>
          </cell>
          <cell r="K2078">
            <v>0.01</v>
          </cell>
          <cell r="L2078">
            <v>42828.251107992823</v>
          </cell>
          <cell r="M2078">
            <v>64262480.823567994</v>
          </cell>
        </row>
        <row r="2079">
          <cell r="A2079" t="str">
            <v>JF0669</v>
          </cell>
          <cell r="B2079">
            <v>36651</v>
          </cell>
          <cell r="C2079">
            <v>36677</v>
          </cell>
          <cell r="D2079">
            <v>130</v>
          </cell>
          <cell r="E2079" t="str">
            <v>Merlin Way</v>
          </cell>
          <cell r="F2079" t="str">
            <v>Chipping Sodbury</v>
          </cell>
          <cell r="G2079" t="str">
            <v>South Gloucester</v>
          </cell>
          <cell r="H2079" t="str">
            <v>BS37 6XT</v>
          </cell>
          <cell r="I2079">
            <v>22191.298951732693</v>
          </cell>
          <cell r="J2079">
            <v>20846.371742536772</v>
          </cell>
          <cell r="K2079">
            <v>0.01</v>
          </cell>
          <cell r="L2079">
            <v>20637.908025111403</v>
          </cell>
          <cell r="M2079">
            <v>64283118.731593102</v>
          </cell>
        </row>
        <row r="2080">
          <cell r="A2080" t="str">
            <v>JF0612</v>
          </cell>
          <cell r="B2080">
            <v>36651</v>
          </cell>
          <cell r="C2080">
            <v>36677</v>
          </cell>
          <cell r="D2080">
            <v>12</v>
          </cell>
          <cell r="E2080" t="str">
            <v>Buckingham Close</v>
          </cell>
          <cell r="F2080" t="str">
            <v>Exmouth</v>
          </cell>
          <cell r="G2080" t="str">
            <v>Devon</v>
          </cell>
          <cell r="H2080" t="str">
            <v>EX8 2JB</v>
          </cell>
          <cell r="I2080">
            <v>37292.744065103274</v>
          </cell>
          <cell r="J2080">
            <v>35032.577758127314</v>
          </cell>
          <cell r="K2080">
            <v>0.01</v>
          </cell>
          <cell r="L2080">
            <v>34682.25198054604</v>
          </cell>
          <cell r="M2080">
            <v>64317800.983573645</v>
          </cell>
        </row>
        <row r="2081">
          <cell r="A2081" t="str">
            <v>JF0289</v>
          </cell>
          <cell r="B2081">
            <v>36654</v>
          </cell>
          <cell r="C2081">
            <v>36677</v>
          </cell>
          <cell r="D2081">
            <v>7</v>
          </cell>
          <cell r="E2081" t="str">
            <v>Southlands Avenue</v>
          </cell>
          <cell r="F2081" t="str">
            <v>Corfe Mullen Wimborne</v>
          </cell>
          <cell r="G2081" t="str">
            <v>Dorset</v>
          </cell>
          <cell r="H2081" t="str">
            <v>BH21 3JB</v>
          </cell>
          <cell r="I2081">
            <v>34135.208089419473</v>
          </cell>
          <cell r="J2081">
            <v>32066.407599151622</v>
          </cell>
          <cell r="K2081">
            <v>0.01</v>
          </cell>
          <cell r="L2081">
            <v>31745.743523160105</v>
          </cell>
          <cell r="M2081">
            <v>64349546.727096803</v>
          </cell>
        </row>
        <row r="2082">
          <cell r="A2082" t="str">
            <v>JF0644</v>
          </cell>
          <cell r="B2082">
            <v>36655</v>
          </cell>
          <cell r="C2082">
            <v>36677</v>
          </cell>
          <cell r="D2082">
            <v>12</v>
          </cell>
          <cell r="E2082" t="str">
            <v>Bowling Green Road</v>
          </cell>
          <cell r="F2082" t="str">
            <v>Hinckley</v>
          </cell>
          <cell r="G2082" t="str">
            <v>Leicestershire</v>
          </cell>
          <cell r="H2082" t="str">
            <v>LE10 1EX</v>
          </cell>
          <cell r="I2082">
            <v>13129.852619687299</v>
          </cell>
          <cell r="J2082">
            <v>12334.103976069886</v>
          </cell>
          <cell r="K2082">
            <v>0.01</v>
          </cell>
          <cell r="L2082">
            <v>12210.762936309187</v>
          </cell>
          <cell r="M2082">
            <v>64361757.490033112</v>
          </cell>
        </row>
        <row r="2083">
          <cell r="A2083" t="str">
            <v>JF0728</v>
          </cell>
          <cell r="B2083">
            <v>36655</v>
          </cell>
          <cell r="C2083">
            <v>36677</v>
          </cell>
          <cell r="D2083" t="str">
            <v>48 Woodridge Avenue</v>
          </cell>
          <cell r="E2083" t="str">
            <v>Norbreck</v>
          </cell>
          <cell r="F2083" t="str">
            <v>Blackpool</v>
          </cell>
          <cell r="G2083" t="str">
            <v>Lancashire</v>
          </cell>
          <cell r="H2083" t="str">
            <v>FY5 1PR</v>
          </cell>
          <cell r="I2083">
            <v>14349.007225008692</v>
          </cell>
          <cell r="J2083">
            <v>13479.370423493012</v>
          </cell>
          <cell r="K2083">
            <v>0.01</v>
          </cell>
          <cell r="L2083">
            <v>13344.576719258082</v>
          </cell>
          <cell r="M2083">
            <v>64375102.066752374</v>
          </cell>
        </row>
        <row r="2084">
          <cell r="A2084" t="str">
            <v>JF0595</v>
          </cell>
          <cell r="B2084">
            <v>36655</v>
          </cell>
          <cell r="C2084">
            <v>36677</v>
          </cell>
          <cell r="D2084">
            <v>9</v>
          </cell>
          <cell r="E2084" t="str">
            <v>Jaques Close</v>
          </cell>
          <cell r="F2084" t="str">
            <v>Glemsford</v>
          </cell>
          <cell r="G2084" t="str">
            <v>Suffolk</v>
          </cell>
          <cell r="H2084" t="str">
            <v>CO10 7UN</v>
          </cell>
          <cell r="I2084">
            <v>16462.221045316117</v>
          </cell>
          <cell r="J2084">
            <v>15464.51067893332</v>
          </cell>
          <cell r="K2084">
            <v>0.01</v>
          </cell>
          <cell r="L2084">
            <v>15309.865572143986</v>
          </cell>
          <cell r="M2084">
            <v>64390411.932324521</v>
          </cell>
        </row>
        <row r="2085">
          <cell r="A2085" t="str">
            <v>JF0719</v>
          </cell>
          <cell r="B2085">
            <v>36655</v>
          </cell>
          <cell r="C2085">
            <v>36677</v>
          </cell>
          <cell r="D2085">
            <v>14</v>
          </cell>
          <cell r="E2085" t="str">
            <v>Barleyfields</v>
          </cell>
          <cell r="F2085" t="str">
            <v>Shrewsbury</v>
          </cell>
          <cell r="G2085" t="str">
            <v>Shropshire</v>
          </cell>
          <cell r="H2085" t="str">
            <v>SY4 5LU</v>
          </cell>
          <cell r="I2085">
            <v>21058.283299465689</v>
          </cell>
          <cell r="J2085">
            <v>19782.023705558677</v>
          </cell>
          <cell r="K2085">
            <v>0.01</v>
          </cell>
          <cell r="L2085">
            <v>19584.203468503089</v>
          </cell>
          <cell r="M2085">
            <v>64409996.135793023</v>
          </cell>
        </row>
        <row r="2086">
          <cell r="A2086" t="str">
            <v>JF0677</v>
          </cell>
          <cell r="B2086">
            <v>36655</v>
          </cell>
          <cell r="C2086">
            <v>36677</v>
          </cell>
          <cell r="D2086" t="str">
            <v>9 Weetman Avenue</v>
          </cell>
          <cell r="E2086" t="str">
            <v>Old Church Warsop</v>
          </cell>
          <cell r="F2086" t="str">
            <v>Mansfield</v>
          </cell>
          <cell r="G2086" t="str">
            <v>Nottinghamshire</v>
          </cell>
          <cell r="H2086" t="str">
            <v>NG20 0SB</v>
          </cell>
          <cell r="I2086">
            <v>21780.996919878893</v>
          </cell>
          <cell r="J2086">
            <v>20460.936500492291</v>
          </cell>
          <cell r="K2086">
            <v>0.01</v>
          </cell>
          <cell r="L2086">
            <v>20256.327135487369</v>
          </cell>
          <cell r="M2086">
            <v>64430252.462928511</v>
          </cell>
        </row>
        <row r="2087">
          <cell r="A2087" t="str">
            <v>JF0156</v>
          </cell>
          <cell r="B2087">
            <v>36655</v>
          </cell>
          <cell r="C2087">
            <v>36677</v>
          </cell>
          <cell r="D2087">
            <v>133</v>
          </cell>
          <cell r="E2087" t="str">
            <v>Princess Road</v>
          </cell>
          <cell r="F2087" t="str">
            <v>Oldbury</v>
          </cell>
          <cell r="G2087" t="str">
            <v>West Midlands</v>
          </cell>
          <cell r="H2087" t="str">
            <v>B68 9PN</v>
          </cell>
          <cell r="I2087">
            <v>23425.17212904253</v>
          </cell>
          <cell r="J2087">
            <v>22005.464727282375</v>
          </cell>
          <cell r="K2087">
            <v>0.01</v>
          </cell>
          <cell r="L2087">
            <v>21785.410080009551</v>
          </cell>
          <cell r="M2087">
            <v>64452037.873008519</v>
          </cell>
        </row>
        <row r="2088">
          <cell r="A2088" t="str">
            <v>JF0339</v>
          </cell>
          <cell r="B2088">
            <v>36655</v>
          </cell>
          <cell r="C2088">
            <v>36677</v>
          </cell>
          <cell r="D2088">
            <v>17</v>
          </cell>
          <cell r="E2088" t="str">
            <v>Woodstock Drive</v>
          </cell>
          <cell r="F2088" t="str">
            <v>Swinton</v>
          </cell>
          <cell r="G2088" t="str">
            <v>Manchester</v>
          </cell>
          <cell r="H2088" t="str">
            <v>M27 5WB</v>
          </cell>
          <cell r="I2088">
            <v>26278.408761695908</v>
          </cell>
          <cell r="J2088">
            <v>24685.777927653733</v>
          </cell>
          <cell r="K2088">
            <v>0.01</v>
          </cell>
          <cell r="L2088">
            <v>24438.920148377194</v>
          </cell>
          <cell r="M2088">
            <v>64476476.7931569</v>
          </cell>
        </row>
        <row r="2089">
          <cell r="A2089" t="str">
            <v>JF0671</v>
          </cell>
          <cell r="B2089">
            <v>36655</v>
          </cell>
          <cell r="C2089">
            <v>36677</v>
          </cell>
          <cell r="D2089" t="str">
            <v>46 Vyrnwy Road</v>
          </cell>
          <cell r="E2089" t="str">
            <v>Saltney</v>
          </cell>
          <cell r="F2089" t="str">
            <v>Chester</v>
          </cell>
          <cell r="G2089" t="str">
            <v>Cheshire</v>
          </cell>
          <cell r="H2089" t="str">
            <v>CH4 8QW</v>
          </cell>
          <cell r="I2089">
            <v>26226.829633392746</v>
          </cell>
          <cell r="J2089">
            <v>24637.324807126515</v>
          </cell>
          <cell r="K2089">
            <v>0.01</v>
          </cell>
          <cell r="L2089">
            <v>24390.951559055251</v>
          </cell>
          <cell r="M2089">
            <v>64500867.744715951</v>
          </cell>
        </row>
        <row r="2090">
          <cell r="A2090" t="str">
            <v>JF0628</v>
          </cell>
          <cell r="B2090">
            <v>36655</v>
          </cell>
          <cell r="C2090">
            <v>36677</v>
          </cell>
          <cell r="D2090">
            <v>3</v>
          </cell>
          <cell r="E2090" t="str">
            <v>Netherhouse Road</v>
          </cell>
          <cell r="F2090" t="str">
            <v>Shaw Oldham</v>
          </cell>
          <cell r="G2090" t="str">
            <v>Lancashire</v>
          </cell>
          <cell r="H2090" t="str">
            <v>OL2 7EX</v>
          </cell>
          <cell r="I2090">
            <v>30947.761314199975</v>
          </cell>
          <cell r="J2090">
            <v>29072.139416369675</v>
          </cell>
          <cell r="K2090">
            <v>0.01</v>
          </cell>
          <cell r="L2090">
            <v>28781.418022205977</v>
          </cell>
          <cell r="M2090">
            <v>64529649.162738159</v>
          </cell>
        </row>
        <row r="2091">
          <cell r="A2091" t="str">
            <v>JF0360</v>
          </cell>
          <cell r="B2091">
            <v>36655</v>
          </cell>
          <cell r="C2091">
            <v>36677</v>
          </cell>
          <cell r="D2091" t="str">
            <v>Ingoldsby</v>
          </cell>
          <cell r="E2091" t="str">
            <v>Lower Road</v>
          </cell>
          <cell r="F2091" t="str">
            <v>East Farleigh</v>
          </cell>
          <cell r="G2091" t="str">
            <v>Maidstone Kent</v>
          </cell>
          <cell r="H2091" t="str">
            <v>ME15 0JL</v>
          </cell>
          <cell r="I2091">
            <v>44041.747539969154</v>
          </cell>
          <cell r="J2091">
            <v>41372.550719364961</v>
          </cell>
          <cell r="K2091">
            <v>0.01</v>
          </cell>
          <cell r="L2091">
            <v>40958.825212171309</v>
          </cell>
          <cell r="M2091">
            <v>64570607.987950332</v>
          </cell>
        </row>
        <row r="2092">
          <cell r="A2092" t="str">
            <v>JF0195</v>
          </cell>
          <cell r="B2092">
            <v>36656</v>
          </cell>
          <cell r="C2092">
            <v>36677</v>
          </cell>
          <cell r="D2092">
            <v>7</v>
          </cell>
          <cell r="E2092" t="str">
            <v>Grasmere Close</v>
          </cell>
          <cell r="F2092" t="str">
            <v>Prestatyn</v>
          </cell>
          <cell r="G2092" t="str">
            <v>Denbighshire</v>
          </cell>
          <cell r="H2092" t="str">
            <v>LL19 7TU</v>
          </cell>
          <cell r="I2092">
            <v>12697.13035619099</v>
          </cell>
          <cell r="J2092">
            <v>11927.607304300627</v>
          </cell>
          <cell r="K2092">
            <v>0.01</v>
          </cell>
          <cell r="L2092">
            <v>11808.33123125762</v>
          </cell>
          <cell r="M2092">
            <v>64582416.319181591</v>
          </cell>
        </row>
        <row r="2093">
          <cell r="A2093" t="str">
            <v>JF0636</v>
          </cell>
          <cell r="B2093">
            <v>36656</v>
          </cell>
          <cell r="C2093">
            <v>36677</v>
          </cell>
          <cell r="D2093">
            <v>12</v>
          </cell>
          <cell r="E2093" t="str">
            <v>The Scimitars Hillhead</v>
          </cell>
          <cell r="F2093" t="str">
            <v>Fareham</v>
          </cell>
          <cell r="G2093" t="str">
            <v>Hampshire</v>
          </cell>
          <cell r="H2093" t="str">
            <v>PO14 3RW</v>
          </cell>
          <cell r="I2093">
            <v>21085.608211728948</v>
          </cell>
          <cell r="J2093">
            <v>19807.692562533255</v>
          </cell>
          <cell r="K2093">
            <v>0.01</v>
          </cell>
          <cell r="L2093">
            <v>19609.615636907922</v>
          </cell>
          <cell r="M2093">
            <v>64602025.934818499</v>
          </cell>
        </row>
        <row r="2094">
          <cell r="A2094" t="str">
            <v>JF0046</v>
          </cell>
          <cell r="B2094">
            <v>36656</v>
          </cell>
          <cell r="C2094">
            <v>36677</v>
          </cell>
          <cell r="D2094">
            <v>14</v>
          </cell>
          <cell r="E2094" t="str">
            <v>Northcote Whickham</v>
          </cell>
          <cell r="F2094" t="str">
            <v>Newcastle upon Tyne</v>
          </cell>
          <cell r="G2094" t="str">
            <v>Tyne and Wear</v>
          </cell>
          <cell r="H2094" t="str">
            <v>NE16 5RU</v>
          </cell>
          <cell r="I2094">
            <v>37024.700380261958</v>
          </cell>
          <cell r="J2094">
            <v>34780.779145094566</v>
          </cell>
          <cell r="K2094">
            <v>0.01</v>
          </cell>
          <cell r="L2094">
            <v>34432.971353643617</v>
          </cell>
          <cell r="M2094">
            <v>64636458.906172141</v>
          </cell>
        </row>
        <row r="2095">
          <cell r="A2095" t="str">
            <v>JF0337</v>
          </cell>
          <cell r="B2095">
            <v>36656</v>
          </cell>
          <cell r="C2095">
            <v>36677</v>
          </cell>
          <cell r="D2095">
            <v>47</v>
          </cell>
          <cell r="E2095" t="str">
            <v>Old Millmeads</v>
          </cell>
          <cell r="F2095" t="str">
            <v>Horsham</v>
          </cell>
          <cell r="G2095" t="str">
            <v>West Sussex</v>
          </cell>
          <cell r="H2095" t="str">
            <v>RH12 2LP</v>
          </cell>
          <cell r="I2095">
            <v>91052.242669064028</v>
          </cell>
          <cell r="J2095">
            <v>85533.924931545</v>
          </cell>
          <cell r="K2095">
            <v>0.01</v>
          </cell>
          <cell r="L2095">
            <v>84678.585682229546</v>
          </cell>
          <cell r="M2095">
            <v>64721137.49185437</v>
          </cell>
        </row>
        <row r="2096">
          <cell r="A2096" t="str">
            <v>JF0605</v>
          </cell>
          <cell r="B2096">
            <v>36657</v>
          </cell>
          <cell r="C2096">
            <v>36677</v>
          </cell>
          <cell r="D2096">
            <v>21</v>
          </cell>
          <cell r="E2096" t="str">
            <v>Springfield Close West Ham</v>
          </cell>
          <cell r="F2096" t="str">
            <v>Pevensey</v>
          </cell>
          <cell r="G2096" t="str">
            <v>East Sussex</v>
          </cell>
          <cell r="H2096" t="str">
            <v>BN24 5JF</v>
          </cell>
          <cell r="I2096">
            <v>13782.935299691349</v>
          </cell>
          <cell r="J2096">
            <v>12947.605887588843</v>
          </cell>
          <cell r="K2096">
            <v>0.01</v>
          </cell>
          <cell r="L2096">
            <v>12818.129828712954</v>
          </cell>
          <cell r="M2096">
            <v>64733955.621683083</v>
          </cell>
        </row>
        <row r="2097">
          <cell r="A2097" t="str">
            <v>JF0632</v>
          </cell>
          <cell r="B2097">
            <v>36657</v>
          </cell>
          <cell r="C2097">
            <v>36677</v>
          </cell>
          <cell r="D2097">
            <v>50</v>
          </cell>
          <cell r="E2097" t="str">
            <v>Park View Way</v>
          </cell>
          <cell r="F2097" t="str">
            <v>Mansfield</v>
          </cell>
          <cell r="G2097" t="str">
            <v>Nottinghamshire</v>
          </cell>
          <cell r="H2097" t="str">
            <v>NG18 2RN</v>
          </cell>
          <cell r="I2097">
            <v>14618.823543051376</v>
          </cell>
          <cell r="J2097">
            <v>13732.834237411898</v>
          </cell>
          <cell r="K2097">
            <v>0.01</v>
          </cell>
          <cell r="L2097">
            <v>13595.505895037779</v>
          </cell>
          <cell r="M2097">
            <v>64747551.127578124</v>
          </cell>
        </row>
        <row r="2098">
          <cell r="A2098" t="str">
            <v>JF0310</v>
          </cell>
          <cell r="B2098">
            <v>36657</v>
          </cell>
          <cell r="C2098">
            <v>36677</v>
          </cell>
          <cell r="D2098" t="str">
            <v>12 Mortimer Place</v>
          </cell>
          <cell r="E2098" t="str">
            <v>Clare</v>
          </cell>
          <cell r="F2098" t="str">
            <v>Sudbury</v>
          </cell>
          <cell r="G2098" t="str">
            <v>Suffolk</v>
          </cell>
          <cell r="H2098" t="str">
            <v>CO10 8QP</v>
          </cell>
          <cell r="I2098">
            <v>14844.200738407182</v>
          </cell>
          <cell r="J2098">
            <v>13944.552208806746</v>
          </cell>
          <cell r="K2098">
            <v>0.01</v>
          </cell>
          <cell r="L2098">
            <v>13805.106686718678</v>
          </cell>
          <cell r="M2098">
            <v>64761356.234264843</v>
          </cell>
        </row>
        <row r="2099">
          <cell r="A2099" t="str">
            <v>JF0591</v>
          </cell>
          <cell r="B2099">
            <v>36657</v>
          </cell>
          <cell r="C2099">
            <v>36677</v>
          </cell>
          <cell r="D2099">
            <v>5</v>
          </cell>
          <cell r="E2099" t="str">
            <v>Primrose Close</v>
          </cell>
          <cell r="F2099" t="str">
            <v>Southport</v>
          </cell>
          <cell r="G2099" t="str">
            <v>Merseyside</v>
          </cell>
          <cell r="H2099" t="str">
            <v>PR9 9FD</v>
          </cell>
          <cell r="I2099">
            <v>24292.78662607916</v>
          </cell>
          <cell r="J2099">
            <v>22820.496527528907</v>
          </cell>
          <cell r="K2099">
            <v>0.01</v>
          </cell>
          <cell r="L2099">
            <v>22592.291562253617</v>
          </cell>
          <cell r="M2099">
            <v>64783948.525827095</v>
          </cell>
        </row>
        <row r="2100">
          <cell r="A2100" t="str">
            <v>JF0332</v>
          </cell>
          <cell r="B2100">
            <v>36657</v>
          </cell>
          <cell r="C2100">
            <v>36677</v>
          </cell>
          <cell r="D2100">
            <v>9</v>
          </cell>
          <cell r="E2100" t="str">
            <v>Matlock Close</v>
          </cell>
          <cell r="F2100" t="str">
            <v>Sale</v>
          </cell>
          <cell r="G2100" t="str">
            <v>Cheshire</v>
          </cell>
          <cell r="H2100" t="str">
            <v>M33 3FA</v>
          </cell>
          <cell r="I2100">
            <v>26676.310998007524</v>
          </cell>
          <cell r="J2100">
            <v>25059.564876916156</v>
          </cell>
          <cell r="K2100">
            <v>0.01</v>
          </cell>
          <cell r="L2100">
            <v>24808.969228146994</v>
          </cell>
          <cell r="M2100">
            <v>64808757.495055243</v>
          </cell>
        </row>
        <row r="2101">
          <cell r="A2101" t="str">
            <v>JF0643</v>
          </cell>
          <cell r="B2101">
            <v>36657</v>
          </cell>
          <cell r="C2101">
            <v>36677</v>
          </cell>
          <cell r="D2101" t="str">
            <v>33 Mead Park</v>
          </cell>
          <cell r="E2101" t="str">
            <v>Atworth</v>
          </cell>
          <cell r="F2101" t="str">
            <v>Melksham</v>
          </cell>
          <cell r="G2101" t="str">
            <v>Wiltshire</v>
          </cell>
          <cell r="H2101" t="str">
            <v>SN12 8JS</v>
          </cell>
          <cell r="I2101">
            <v>40065.223063815989</v>
          </cell>
          <cell r="J2101">
            <v>37637.027726615015</v>
          </cell>
          <cell r="K2101">
            <v>0.01</v>
          </cell>
          <cell r="L2101">
            <v>37260.657449348866</v>
          </cell>
          <cell r="M2101">
            <v>64846018.152504593</v>
          </cell>
        </row>
        <row r="2102">
          <cell r="A2102" t="str">
            <v>JF0367</v>
          </cell>
          <cell r="B2102">
            <v>36657</v>
          </cell>
          <cell r="C2102">
            <v>36677</v>
          </cell>
          <cell r="D2102">
            <v>14</v>
          </cell>
          <cell r="E2102" t="str">
            <v>Carling Road</v>
          </cell>
          <cell r="F2102" t="str">
            <v>Sonning Common</v>
          </cell>
          <cell r="G2102" t="str">
            <v>Reading</v>
          </cell>
          <cell r="H2102" t="str">
            <v>RG4 9TG</v>
          </cell>
          <cell r="I2102">
            <v>64957.490064519661</v>
          </cell>
          <cell r="J2102">
            <v>61020.672484851799</v>
          </cell>
          <cell r="K2102">
            <v>0.01</v>
          </cell>
          <cell r="L2102">
            <v>60410.465760003281</v>
          </cell>
          <cell r="M2102">
            <v>64906428.618264593</v>
          </cell>
        </row>
        <row r="2103">
          <cell r="A2103" t="str">
            <v>JE2726</v>
          </cell>
          <cell r="B2103">
            <v>36657</v>
          </cell>
          <cell r="C2103">
            <v>36677</v>
          </cell>
          <cell r="D2103" t="str">
            <v>33 Grenville Close</v>
          </cell>
          <cell r="E2103" t="str">
            <v>Burnham</v>
          </cell>
          <cell r="F2103" t="str">
            <v>Slough</v>
          </cell>
          <cell r="G2103" t="str">
            <v>Berkshire</v>
          </cell>
          <cell r="H2103" t="str">
            <v>SL1 8HQ</v>
          </cell>
          <cell r="I2103">
            <v>81930.594153479222</v>
          </cell>
          <cell r="J2103">
            <v>76965.103598722912</v>
          </cell>
          <cell r="K2103">
            <v>0.01</v>
          </cell>
          <cell r="L2103">
            <v>76195.452562735678</v>
          </cell>
          <cell r="M2103">
            <v>64982624.070827328</v>
          </cell>
        </row>
        <row r="2104">
          <cell r="A2104" t="str">
            <v>JF0642</v>
          </cell>
          <cell r="B2104">
            <v>36658</v>
          </cell>
          <cell r="C2104">
            <v>36677</v>
          </cell>
          <cell r="D2104">
            <v>39</v>
          </cell>
          <cell r="E2104" t="str">
            <v>Beach Road</v>
          </cell>
          <cell r="F2104" t="str">
            <v>St. Austell</v>
          </cell>
          <cell r="G2104" t="str">
            <v>Cornwall</v>
          </cell>
          <cell r="H2104" t="str">
            <v>PL25 3PQ</v>
          </cell>
          <cell r="I2104">
            <v>9645.616689723327</v>
          </cell>
          <cell r="J2104">
            <v>9061.0338600431242</v>
          </cell>
          <cell r="K2104">
            <v>0.01</v>
          </cell>
          <cell r="L2104">
            <v>8970.4235214426935</v>
          </cell>
          <cell r="M2104">
            <v>64991594.494348772</v>
          </cell>
        </row>
        <row r="2105">
          <cell r="A2105" t="str">
            <v>JF0592</v>
          </cell>
          <cell r="B2105">
            <v>36658</v>
          </cell>
          <cell r="C2105">
            <v>36677</v>
          </cell>
          <cell r="D2105">
            <v>22</v>
          </cell>
          <cell r="E2105" t="str">
            <v>The Green</v>
          </cell>
          <cell r="F2105" t="str">
            <v>Stanton Harcourt Nr Witney</v>
          </cell>
          <cell r="G2105" t="str">
            <v>Oxfordshire</v>
          </cell>
          <cell r="H2105" t="str">
            <v>OX8 1RN</v>
          </cell>
          <cell r="I2105">
            <v>15058.387840057405</v>
          </cell>
          <cell r="J2105">
            <v>14145.758273993319</v>
          </cell>
          <cell r="K2105">
            <v>0.01</v>
          </cell>
          <cell r="L2105">
            <v>14004.300691253386</v>
          </cell>
          <cell r="M2105">
            <v>65005598.795040026</v>
          </cell>
        </row>
        <row r="2106">
          <cell r="A2106" t="str">
            <v>JF0382</v>
          </cell>
          <cell r="B2106">
            <v>36658</v>
          </cell>
          <cell r="C2106">
            <v>36677</v>
          </cell>
          <cell r="D2106">
            <v>3</v>
          </cell>
          <cell r="E2106" t="str">
            <v>Spittlefields</v>
          </cell>
          <cell r="F2106" t="str">
            <v>Ringwood</v>
          </cell>
          <cell r="G2106" t="str">
            <v>Hampshire</v>
          </cell>
          <cell r="H2106" t="str">
            <v>BH24 1QQ</v>
          </cell>
          <cell r="I2106">
            <v>16489.707687390579</v>
          </cell>
          <cell r="J2106">
            <v>15490.33146391236</v>
          </cell>
          <cell r="K2106">
            <v>0.01</v>
          </cell>
          <cell r="L2106">
            <v>15335.428149273237</v>
          </cell>
          <cell r="M2106">
            <v>65020934.223189302</v>
          </cell>
        </row>
        <row r="2107">
          <cell r="A2107" t="str">
            <v>JF0596</v>
          </cell>
          <cell r="B2107">
            <v>36658</v>
          </cell>
          <cell r="C2107">
            <v>36677</v>
          </cell>
          <cell r="D2107">
            <v>10</v>
          </cell>
          <cell r="E2107" t="str">
            <v>Holmesdale</v>
          </cell>
          <cell r="F2107" t="str">
            <v>Waltham Cross</v>
          </cell>
          <cell r="G2107" t="str">
            <v>Hertfordshire</v>
          </cell>
          <cell r="H2107" t="str">
            <v>EN8 8QY</v>
          </cell>
          <cell r="I2107">
            <v>32002.85646627508</v>
          </cell>
          <cell r="J2107">
            <v>30063.289407712953</v>
          </cell>
          <cell r="K2107">
            <v>0.01</v>
          </cell>
          <cell r="L2107">
            <v>29762.656513635822</v>
          </cell>
          <cell r="M2107">
            <v>65050696.879702941</v>
          </cell>
        </row>
        <row r="2108">
          <cell r="A2108" t="str">
            <v>JE3000</v>
          </cell>
          <cell r="B2108">
            <v>36658</v>
          </cell>
          <cell r="C2108">
            <v>36677</v>
          </cell>
          <cell r="D2108" t="str">
            <v>Hawthorn Cottage</v>
          </cell>
          <cell r="E2108" t="str">
            <v>538 Preston Road</v>
          </cell>
          <cell r="F2108" t="str">
            <v>Clayton Green</v>
          </cell>
          <cell r="G2108" t="str">
            <v>Chorley</v>
          </cell>
          <cell r="H2108" t="str">
            <v>PR6 7EB</v>
          </cell>
          <cell r="I2108">
            <v>39230.095700152648</v>
          </cell>
          <cell r="J2108">
            <v>36852.514142567641</v>
          </cell>
          <cell r="K2108">
            <v>0.01</v>
          </cell>
          <cell r="L2108">
            <v>36483.989001141963</v>
          </cell>
          <cell r="M2108">
            <v>65087180.868704081</v>
          </cell>
        </row>
        <row r="2109">
          <cell r="A2109" t="str">
            <v>JF0345</v>
          </cell>
          <cell r="B2109">
            <v>36660</v>
          </cell>
          <cell r="C2109">
            <v>36677</v>
          </cell>
          <cell r="D2109">
            <v>87</v>
          </cell>
          <cell r="E2109" t="str">
            <v>Highbury Road East</v>
          </cell>
          <cell r="F2109" t="str">
            <v>Lytham St. Annes</v>
          </cell>
          <cell r="G2109" t="str">
            <v>Lancashire</v>
          </cell>
          <cell r="H2109" t="str">
            <v>FY8 2LG</v>
          </cell>
          <cell r="I2109">
            <v>18143.535072130788</v>
          </cell>
          <cell r="J2109">
            <v>17043.92688594104</v>
          </cell>
          <cell r="K2109">
            <v>0.01</v>
          </cell>
          <cell r="L2109">
            <v>16873.487617081631</v>
          </cell>
          <cell r="M2109">
            <v>65104054.356321163</v>
          </cell>
        </row>
        <row r="2110">
          <cell r="A2110" t="str">
            <v>JF0777</v>
          </cell>
          <cell r="B2110">
            <v>36661</v>
          </cell>
          <cell r="C2110">
            <v>36677</v>
          </cell>
          <cell r="D2110">
            <v>31</v>
          </cell>
          <cell r="E2110" t="str">
            <v>Roundway, Bramhall</v>
          </cell>
          <cell r="F2110" t="str">
            <v>Stockport</v>
          </cell>
          <cell r="G2110" t="str">
            <v>Cheshire</v>
          </cell>
          <cell r="H2110" t="str">
            <v>SK7 1DF</v>
          </cell>
          <cell r="I2110">
            <v>22028.744251624423</v>
          </cell>
          <cell r="J2110">
            <v>20693.668842435061</v>
          </cell>
          <cell r="K2110">
            <v>0.01</v>
          </cell>
          <cell r="L2110">
            <v>20486.732154010711</v>
          </cell>
          <cell r="M2110">
            <v>65124541.088475175</v>
          </cell>
        </row>
        <row r="2111">
          <cell r="A2111" t="str">
            <v>JF0640</v>
          </cell>
          <cell r="B2111">
            <v>36661</v>
          </cell>
          <cell r="C2111">
            <v>36677</v>
          </cell>
          <cell r="D2111">
            <v>27</v>
          </cell>
          <cell r="E2111" t="str">
            <v>Roundhouse Lane</v>
          </cell>
          <cell r="F2111" t="str">
            <v>Exmouth</v>
          </cell>
          <cell r="G2111" t="str">
            <v>Devon</v>
          </cell>
          <cell r="H2111" t="str">
            <v>EX8 3BY</v>
          </cell>
          <cell r="I2111">
            <v>23397.382737897904</v>
          </cell>
          <cell r="J2111">
            <v>21979.359541661666</v>
          </cell>
          <cell r="K2111">
            <v>0.01</v>
          </cell>
          <cell r="L2111">
            <v>21759.565946245049</v>
          </cell>
          <cell r="M2111">
            <v>65146300.654421419</v>
          </cell>
        </row>
        <row r="2112">
          <cell r="A2112" t="str">
            <v>JF0173</v>
          </cell>
          <cell r="B2112">
            <v>36661</v>
          </cell>
          <cell r="C2112">
            <v>36677</v>
          </cell>
          <cell r="D2112">
            <v>17</v>
          </cell>
          <cell r="E2112" t="str">
            <v>Greenbank Road</v>
          </cell>
          <cell r="F2112" t="str">
            <v>Radcliffe Manchester</v>
          </cell>
          <cell r="G2112" t="str">
            <v>Lancashire</v>
          </cell>
          <cell r="H2112" t="str">
            <v>M26 4FR</v>
          </cell>
          <cell r="I2112">
            <v>24804.139226049094</v>
          </cell>
          <cell r="J2112">
            <v>23300.858060833998</v>
          </cell>
          <cell r="K2112">
            <v>0.01</v>
          </cell>
          <cell r="L2112">
            <v>23067.849480225657</v>
          </cell>
          <cell r="M2112">
            <v>65169368.503901646</v>
          </cell>
        </row>
        <row r="2113">
          <cell r="A2113" t="str">
            <v>JF0710</v>
          </cell>
          <cell r="B2113">
            <v>36661</v>
          </cell>
          <cell r="C2113">
            <v>36677</v>
          </cell>
          <cell r="D2113">
            <v>61</v>
          </cell>
          <cell r="E2113" t="str">
            <v>Meads Street</v>
          </cell>
          <cell r="F2113" t="str">
            <v>Eastbourne</v>
          </cell>
          <cell r="G2113" t="str">
            <v>East Sussex</v>
          </cell>
          <cell r="H2113" t="str">
            <v>BN20 7RN</v>
          </cell>
          <cell r="I2113">
            <v>45799.814969131403</v>
          </cell>
          <cell r="J2113">
            <v>43024.068607365858</v>
          </cell>
          <cell r="K2113">
            <v>0.01</v>
          </cell>
          <cell r="L2113">
            <v>42593.827921292199</v>
          </cell>
          <cell r="M2113">
            <v>65211962.331822939</v>
          </cell>
        </row>
        <row r="2114">
          <cell r="A2114" t="str">
            <v>JF0651</v>
          </cell>
          <cell r="B2114">
            <v>36661</v>
          </cell>
          <cell r="C2114">
            <v>36677</v>
          </cell>
          <cell r="D2114">
            <v>13</v>
          </cell>
          <cell r="E2114" t="str">
            <v>Northford Road</v>
          </cell>
          <cell r="F2114" t="str">
            <v>Dartmouth</v>
          </cell>
          <cell r="G2114" t="str">
            <v>Devon</v>
          </cell>
          <cell r="H2114" t="str">
            <v>TQ6 9EP</v>
          </cell>
          <cell r="I2114">
            <v>51230.685512740609</v>
          </cell>
          <cell r="J2114">
            <v>48125.795481665416</v>
          </cell>
          <cell r="K2114">
            <v>0.01</v>
          </cell>
          <cell r="L2114">
            <v>47644.537526848762</v>
          </cell>
          <cell r="M2114">
            <v>65259606.869349785</v>
          </cell>
        </row>
        <row r="2115">
          <cell r="A2115" t="str">
            <v>JF0708</v>
          </cell>
          <cell r="B2115">
            <v>36662</v>
          </cell>
          <cell r="C2115">
            <v>36677</v>
          </cell>
          <cell r="D2115">
            <v>13</v>
          </cell>
          <cell r="E2115" t="str">
            <v>Parksway</v>
          </cell>
          <cell r="F2115" t="str">
            <v>Knottend On Sea Poulton</v>
          </cell>
          <cell r="G2115" t="str">
            <v>Lancashire</v>
          </cell>
          <cell r="H2115" t="str">
            <v>FY6 0DB</v>
          </cell>
          <cell r="I2115">
            <v>12437.769444332003</v>
          </cell>
          <cell r="J2115">
            <v>11683.965235584608</v>
          </cell>
          <cell r="K2115">
            <v>0.01</v>
          </cell>
          <cell r="L2115">
            <v>11567.125583228762</v>
          </cell>
          <cell r="M2115">
            <v>65271173.994933017</v>
          </cell>
        </row>
        <row r="2116">
          <cell r="A2116" t="str">
            <v>JE3159</v>
          </cell>
          <cell r="B2116">
            <v>36662</v>
          </cell>
          <cell r="C2116">
            <v>36677</v>
          </cell>
          <cell r="D2116" t="str">
            <v>1B</v>
          </cell>
          <cell r="E2116" t="str">
            <v>Shillbrook Avenue</v>
          </cell>
          <cell r="F2116" t="str">
            <v>Carterton</v>
          </cell>
          <cell r="G2116" t="str">
            <v>Oxfordshire</v>
          </cell>
          <cell r="H2116" t="str">
            <v>OX18 1EQ</v>
          </cell>
          <cell r="I2116">
            <v>12569.783448114087</v>
          </cell>
          <cell r="J2116">
            <v>11807.978390652628</v>
          </cell>
          <cell r="K2116">
            <v>0.01</v>
          </cell>
          <cell r="L2116">
            <v>11689.898606746101</v>
          </cell>
          <cell r="M2116">
            <v>65282863.893539764</v>
          </cell>
        </row>
        <row r="2117">
          <cell r="A2117" t="str">
            <v>JF0724</v>
          </cell>
          <cell r="B2117">
            <v>36662</v>
          </cell>
          <cell r="C2117">
            <v>36677</v>
          </cell>
          <cell r="D2117">
            <v>26</v>
          </cell>
          <cell r="E2117" t="str">
            <v>Highfield Drive</v>
          </cell>
          <cell r="F2117" t="str">
            <v>Kingsbridge</v>
          </cell>
          <cell r="G2117" t="str">
            <v>Devon</v>
          </cell>
          <cell r="H2117" t="str">
            <v>TQ7 1JR</v>
          </cell>
          <cell r="I2117">
            <v>14973.595296139147</v>
          </cell>
          <cell r="J2117">
            <v>14066.104672130712</v>
          </cell>
          <cell r="K2117">
            <v>0.01</v>
          </cell>
          <cell r="L2117">
            <v>13925.443625409405</v>
          </cell>
          <cell r="M2117">
            <v>65296789.337165177</v>
          </cell>
        </row>
        <row r="2118">
          <cell r="A2118" t="str">
            <v>JF0658</v>
          </cell>
          <cell r="B2118">
            <v>36662</v>
          </cell>
          <cell r="C2118">
            <v>36677</v>
          </cell>
          <cell r="D2118" t="str">
            <v>Joann</v>
          </cell>
          <cell r="E2118" t="str">
            <v>Heath Lane</v>
          </cell>
          <cell r="F2118" t="str">
            <v>Fakenham</v>
          </cell>
          <cell r="G2118" t="str">
            <v>Norfolk</v>
          </cell>
          <cell r="H2118" t="str">
            <v>NR21 8LN</v>
          </cell>
          <cell r="I2118">
            <v>16932.265226123181</v>
          </cell>
          <cell r="J2118">
            <v>15906.067333630866</v>
          </cell>
          <cell r="K2118">
            <v>0.01</v>
          </cell>
          <cell r="L2118">
            <v>15747.006660294557</v>
          </cell>
          <cell r="M2118">
            <v>65312536.343825474</v>
          </cell>
        </row>
        <row r="2119">
          <cell r="A2119" t="str">
            <v>JF0747</v>
          </cell>
          <cell r="B2119">
            <v>36662</v>
          </cell>
          <cell r="C2119">
            <v>36677</v>
          </cell>
          <cell r="D2119">
            <v>15</v>
          </cell>
          <cell r="E2119" t="str">
            <v>Glebe Ave,hardingstone,</v>
          </cell>
          <cell r="F2119" t="str">
            <v>Northampton</v>
          </cell>
          <cell r="G2119" t="str">
            <v>Northants</v>
          </cell>
          <cell r="H2119" t="str">
            <v>NN4 6DG</v>
          </cell>
          <cell r="I2119">
            <v>25073.596053132227</v>
          </cell>
          <cell r="J2119">
            <v>23553.984171124212</v>
          </cell>
          <cell r="K2119">
            <v>0.01</v>
          </cell>
          <cell r="L2119">
            <v>23318.444329412971</v>
          </cell>
          <cell r="M2119">
            <v>65335854.788154885</v>
          </cell>
        </row>
        <row r="2120">
          <cell r="A2120" t="str">
            <v>JF0299</v>
          </cell>
          <cell r="B2120">
            <v>36662</v>
          </cell>
          <cell r="C2120">
            <v>36677</v>
          </cell>
          <cell r="D2120" t="str">
            <v>Estoril  No 3</v>
          </cell>
          <cell r="E2120" t="str">
            <v>Bro Dawel</v>
          </cell>
          <cell r="F2120" t="str">
            <v>Rhos Goch</v>
          </cell>
          <cell r="G2120" t="str">
            <v>Gwynedd</v>
          </cell>
          <cell r="H2120" t="str">
            <v>LL66 0AB</v>
          </cell>
          <cell r="I2120">
            <v>25300.625548483455</v>
          </cell>
          <cell r="J2120">
            <v>23767.254303120819</v>
          </cell>
          <cell r="K2120">
            <v>0.01</v>
          </cell>
          <cell r="L2120">
            <v>23529.581760089612</v>
          </cell>
          <cell r="M2120">
            <v>65359384.369914971</v>
          </cell>
        </row>
        <row r="2121">
          <cell r="A2121" t="str">
            <v>JF0622</v>
          </cell>
          <cell r="B2121">
            <v>36662</v>
          </cell>
          <cell r="C2121">
            <v>36677</v>
          </cell>
          <cell r="D2121" t="str">
            <v>5 Vale Road</v>
          </cell>
          <cell r="E2121" t="str">
            <v>Stalbridge</v>
          </cell>
          <cell r="F2121" t="str">
            <v>Sturminster Newton</v>
          </cell>
          <cell r="G2121" t="str">
            <v>Dorset</v>
          </cell>
          <cell r="H2121" t="str">
            <v>DT10 2NS</v>
          </cell>
          <cell r="I2121">
            <v>26126.668590886802</v>
          </cell>
          <cell r="J2121">
            <v>24543.234130833054</v>
          </cell>
          <cell r="K2121">
            <v>0.01</v>
          </cell>
          <cell r="L2121">
            <v>24297.801789524725</v>
          </cell>
          <cell r="M2121">
            <v>65383682.171704493</v>
          </cell>
        </row>
        <row r="2122">
          <cell r="A2122" t="str">
            <v>JF0700</v>
          </cell>
          <cell r="B2122">
            <v>36662</v>
          </cell>
          <cell r="C2122">
            <v>36677</v>
          </cell>
          <cell r="D2122" t="str">
            <v>25 Church Howle Cres</v>
          </cell>
          <cell r="E2122" t="str">
            <v>Marske By The Sea</v>
          </cell>
          <cell r="F2122" t="str">
            <v>Redcar</v>
          </cell>
          <cell r="G2122" t="str">
            <v>Cleveland</v>
          </cell>
          <cell r="H2122" t="str">
            <v>TS11 7EJ</v>
          </cell>
          <cell r="I2122">
            <v>28629.19166706039</v>
          </cell>
          <cell r="J2122">
            <v>26894.089141784003</v>
          </cell>
          <cell r="K2122">
            <v>0.01</v>
          </cell>
          <cell r="L2122">
            <v>26625.148250366161</v>
          </cell>
          <cell r="M2122">
            <v>65410307.319954857</v>
          </cell>
        </row>
        <row r="2123">
          <cell r="A2123" t="str">
            <v>JF0321</v>
          </cell>
          <cell r="B2123">
            <v>36662</v>
          </cell>
          <cell r="C2123">
            <v>36677</v>
          </cell>
          <cell r="D2123">
            <v>24</v>
          </cell>
          <cell r="E2123" t="str">
            <v>Pightle Way</v>
          </cell>
          <cell r="F2123" t="str">
            <v>Lyng Norwich</v>
          </cell>
          <cell r="G2123" t="str">
            <v>Norfolk</v>
          </cell>
          <cell r="H2123" t="str">
            <v>NR9 5RL</v>
          </cell>
          <cell r="I2123">
            <v>29587.531035089731</v>
          </cell>
          <cell r="J2123">
            <v>27794.347335993381</v>
          </cell>
          <cell r="K2123">
            <v>0.01</v>
          </cell>
          <cell r="L2123">
            <v>27516.403862633448</v>
          </cell>
          <cell r="M2123">
            <v>65437823.72381749</v>
          </cell>
        </row>
        <row r="2124">
          <cell r="A2124" t="str">
            <v>JF0738</v>
          </cell>
          <cell r="B2124">
            <v>36662</v>
          </cell>
          <cell r="C2124">
            <v>36677</v>
          </cell>
          <cell r="D2124" t="str">
            <v xml:space="preserve">Raleigh Cottage </v>
          </cell>
          <cell r="E2124" t="str">
            <v>137 Withycombe Village Road</v>
          </cell>
          <cell r="F2124" t="str">
            <v>Exmouth</v>
          </cell>
          <cell r="G2124" t="str">
            <v>Devon</v>
          </cell>
          <cell r="H2124" t="str">
            <v>EX8 3AG</v>
          </cell>
          <cell r="I2124">
            <v>31082.785582918557</v>
          </cell>
          <cell r="J2124">
            <v>29198.980396075007</v>
          </cell>
          <cell r="K2124">
            <v>0.01</v>
          </cell>
          <cell r="L2124">
            <v>28906.990592114256</v>
          </cell>
          <cell r="M2124">
            <v>65466730.714409605</v>
          </cell>
        </row>
        <row r="2125">
          <cell r="A2125" t="str">
            <v>JF0355</v>
          </cell>
          <cell r="B2125">
            <v>36662</v>
          </cell>
          <cell r="C2125">
            <v>36677</v>
          </cell>
          <cell r="D2125">
            <v>65</v>
          </cell>
          <cell r="E2125" t="str">
            <v>Cobden Road</v>
          </cell>
          <cell r="F2125" t="str">
            <v>Brighton</v>
          </cell>
          <cell r="G2125" t="str">
            <v>West Sussex</v>
          </cell>
          <cell r="H2125" t="str">
            <v>BN2 2TJ</v>
          </cell>
          <cell r="I2125">
            <v>60454.964547478121</v>
          </cell>
          <cell r="J2125">
            <v>56791.027302176415</v>
          </cell>
          <cell r="K2125">
            <v>0.01</v>
          </cell>
          <cell r="L2125">
            <v>56223.117029154651</v>
          </cell>
          <cell r="M2125">
            <v>65522953.831438757</v>
          </cell>
        </row>
        <row r="2126">
          <cell r="A2126" t="str">
            <v>JF0731</v>
          </cell>
          <cell r="B2126">
            <v>36663</v>
          </cell>
          <cell r="C2126">
            <v>36677</v>
          </cell>
          <cell r="D2126">
            <v>148</v>
          </cell>
          <cell r="E2126" t="str">
            <v>Maple Way</v>
          </cell>
          <cell r="F2126" t="str">
            <v>Gillingham</v>
          </cell>
          <cell r="G2126" t="str">
            <v>Dorset</v>
          </cell>
          <cell r="H2126" t="str">
            <v>SP8 4RR</v>
          </cell>
          <cell r="I2126">
            <v>26063.839962080197</v>
          </cell>
          <cell r="J2126">
            <v>24484.213297711696</v>
          </cell>
          <cell r="K2126">
            <v>0.01</v>
          </cell>
          <cell r="L2126">
            <v>24239.371164734581</v>
          </cell>
          <cell r="M2126">
            <v>65547193.202603489</v>
          </cell>
        </row>
        <row r="2127">
          <cell r="A2127" t="str">
            <v>JF0366</v>
          </cell>
          <cell r="B2127">
            <v>36663</v>
          </cell>
          <cell r="C2127">
            <v>36677</v>
          </cell>
          <cell r="D2127">
            <v>12</v>
          </cell>
          <cell r="E2127" t="str">
            <v>Foxglove Road</v>
          </cell>
          <cell r="F2127" t="str">
            <v>Willesborough Ashford</v>
          </cell>
          <cell r="G2127" t="str">
            <v>Kent</v>
          </cell>
          <cell r="H2127" t="str">
            <v>TN24 0RA</v>
          </cell>
          <cell r="I2127">
            <v>37278.329850007489</v>
          </cell>
          <cell r="J2127">
            <v>35019.037131825215</v>
          </cell>
          <cell r="K2127">
            <v>0.01</v>
          </cell>
          <cell r="L2127">
            <v>34668.84676050696</v>
          </cell>
          <cell r="M2127">
            <v>65581862.049363993</v>
          </cell>
        </row>
        <row r="2128">
          <cell r="A2128" t="str">
            <v>JE2851</v>
          </cell>
          <cell r="B2128">
            <v>36663</v>
          </cell>
          <cell r="C2128">
            <v>36677</v>
          </cell>
          <cell r="D2128">
            <v>7</v>
          </cell>
          <cell r="E2128" t="str">
            <v>St. Lawrence Close</v>
          </cell>
          <cell r="F2128" t="str">
            <v>Edgware</v>
          </cell>
          <cell r="G2128" t="str">
            <v>Middlesex</v>
          </cell>
          <cell r="H2128" t="str">
            <v>HA8 6RB</v>
          </cell>
          <cell r="I2128">
            <v>136397.37867484972</v>
          </cell>
          <cell r="J2128">
            <v>128130.87087637397</v>
          </cell>
          <cell r="K2128">
            <v>0.01</v>
          </cell>
          <cell r="L2128">
            <v>126849.56216761023</v>
          </cell>
          <cell r="M2128">
            <v>65708711.6115316</v>
          </cell>
        </row>
        <row r="2129">
          <cell r="A2129" t="str">
            <v>JF0761</v>
          </cell>
          <cell r="B2129">
            <v>36664</v>
          </cell>
          <cell r="C2129">
            <v>36677</v>
          </cell>
          <cell r="D2129">
            <v>15</v>
          </cell>
          <cell r="E2129" t="str">
            <v>Bangor Close</v>
          </cell>
          <cell r="F2129" t="str">
            <v>Hereford</v>
          </cell>
          <cell r="G2129" t="str">
            <v>Herefordshire</v>
          </cell>
          <cell r="H2129" t="str">
            <v>HR4 9XB</v>
          </cell>
          <cell r="I2129">
            <v>26513.537518216963</v>
          </cell>
          <cell r="J2129">
            <v>24906.656456506844</v>
          </cell>
          <cell r="K2129">
            <v>0.01</v>
          </cell>
          <cell r="L2129">
            <v>24657.589891941774</v>
          </cell>
          <cell r="M2129">
            <v>65733369.201423541</v>
          </cell>
        </row>
        <row r="2130">
          <cell r="A2130" t="str">
            <v>JF0259</v>
          </cell>
          <cell r="B2130">
            <v>36664</v>
          </cell>
          <cell r="C2130">
            <v>36677</v>
          </cell>
          <cell r="D2130">
            <v>6</v>
          </cell>
          <cell r="E2130" t="str">
            <v>Greenbank Avenue West</v>
          </cell>
          <cell r="F2130" t="str">
            <v>Greenbank Bristol</v>
          </cell>
          <cell r="G2130" t="str">
            <v>Avon</v>
          </cell>
          <cell r="H2130" t="str">
            <v>BS5 6ET</v>
          </cell>
          <cell r="I2130">
            <v>29887.140813929404</v>
          </cell>
          <cell r="J2130">
            <v>28075.79894641853</v>
          </cell>
          <cell r="K2130">
            <v>0.01</v>
          </cell>
          <cell r="L2130">
            <v>27795.040956954344</v>
          </cell>
          <cell r="M2130">
            <v>65761164.242380492</v>
          </cell>
        </row>
        <row r="2131">
          <cell r="A2131" t="str">
            <v>JF0377</v>
          </cell>
          <cell r="B2131">
            <v>36664</v>
          </cell>
          <cell r="C2131">
            <v>36677</v>
          </cell>
          <cell r="D2131">
            <v>5</v>
          </cell>
          <cell r="E2131" t="str">
            <v>Pelham Way, Cottenham</v>
          </cell>
          <cell r="F2131" t="str">
            <v>Cambridge</v>
          </cell>
          <cell r="G2131" t="str">
            <v>Cambridgeshire</v>
          </cell>
          <cell r="H2131" t="str">
            <v>CB4 8TQ</v>
          </cell>
          <cell r="I2131">
            <v>32177.189067576757</v>
          </cell>
          <cell r="J2131">
            <v>30227.056396814525</v>
          </cell>
          <cell r="K2131">
            <v>0.01</v>
          </cell>
          <cell r="L2131">
            <v>29924.785832846381</v>
          </cell>
          <cell r="M2131">
            <v>65791089.028213337</v>
          </cell>
        </row>
        <row r="2132">
          <cell r="A2132" t="str">
            <v>JF0739</v>
          </cell>
          <cell r="B2132">
            <v>36665</v>
          </cell>
          <cell r="C2132">
            <v>36677</v>
          </cell>
          <cell r="D2132">
            <v>20</v>
          </cell>
          <cell r="E2132" t="str">
            <v>Warkton Way</v>
          </cell>
          <cell r="F2132" t="str">
            <v>Corby</v>
          </cell>
          <cell r="G2132" t="str">
            <v>Northamptonshire</v>
          </cell>
          <cell r="H2132" t="str">
            <v>NN17 2QR</v>
          </cell>
          <cell r="I2132">
            <v>11294.799358543576</v>
          </cell>
          <cell r="J2132">
            <v>10610.266064086389</v>
          </cell>
          <cell r="K2132">
            <v>0.01</v>
          </cell>
          <cell r="L2132">
            <v>10504.163403445526</v>
          </cell>
          <cell r="M2132">
            <v>65801593.191616781</v>
          </cell>
        </row>
        <row r="2133">
          <cell r="A2133" t="str">
            <v>JF0682</v>
          </cell>
          <cell r="B2133">
            <v>36665</v>
          </cell>
          <cell r="C2133">
            <v>36677</v>
          </cell>
          <cell r="D2133">
            <v>2</v>
          </cell>
          <cell r="E2133" t="str">
            <v>Orchard Court</v>
          </cell>
          <cell r="F2133" t="str">
            <v>Verwood</v>
          </cell>
          <cell r="G2133" t="str">
            <v>Dorset</v>
          </cell>
          <cell r="H2133" t="str">
            <v>BH31 6JH</v>
          </cell>
          <cell r="I2133">
            <v>53172.205027689946</v>
          </cell>
          <cell r="J2133">
            <v>49949.647147223885</v>
          </cell>
          <cell r="K2133">
            <v>0.01</v>
          </cell>
          <cell r="L2133">
            <v>49450.150675751647</v>
          </cell>
          <cell r="M2133">
            <v>65851043.342292532</v>
          </cell>
        </row>
        <row r="2134">
          <cell r="A2134" t="str">
            <v>JF0319</v>
          </cell>
          <cell r="B2134">
            <v>36668</v>
          </cell>
          <cell r="C2134">
            <v>36677</v>
          </cell>
          <cell r="D2134">
            <v>12</v>
          </cell>
          <cell r="E2134" t="str">
            <v>Greenwich Avenue</v>
          </cell>
          <cell r="F2134" t="str">
            <v>Nottingham</v>
          </cell>
          <cell r="G2134" t="str">
            <v>Nottinghamshire</v>
          </cell>
          <cell r="H2134" t="str">
            <v>NG6 0LD</v>
          </cell>
          <cell r="I2134">
            <v>14199.162095228092</v>
          </cell>
          <cell r="J2134">
            <v>13338.606816729418</v>
          </cell>
          <cell r="K2134">
            <v>0.01</v>
          </cell>
          <cell r="L2134">
            <v>13205.220748562124</v>
          </cell>
          <cell r="M2134">
            <v>65864248.563041091</v>
          </cell>
        </row>
        <row r="2135">
          <cell r="A2135" t="str">
            <v>JF0359</v>
          </cell>
          <cell r="B2135">
            <v>36668</v>
          </cell>
          <cell r="C2135">
            <v>36677</v>
          </cell>
          <cell r="D2135">
            <v>2</v>
          </cell>
          <cell r="E2135" t="str">
            <v>Telford Walk</v>
          </cell>
          <cell r="F2135" t="str">
            <v>Speedwell Bristol</v>
          </cell>
          <cell r="G2135" t="str">
            <v>Avon</v>
          </cell>
          <cell r="H2135" t="str">
            <v>BS5 7RE</v>
          </cell>
          <cell r="I2135">
            <v>15350.244437590503</v>
          </cell>
          <cell r="J2135">
            <v>14419.926592888049</v>
          </cell>
          <cell r="K2135">
            <v>0.01</v>
          </cell>
          <cell r="L2135">
            <v>14275.727326959168</v>
          </cell>
          <cell r="M2135">
            <v>65878524.29036805</v>
          </cell>
        </row>
        <row r="2136">
          <cell r="A2136" t="str">
            <v>JF0588</v>
          </cell>
          <cell r="B2136">
            <v>36668</v>
          </cell>
          <cell r="C2136">
            <v>36677</v>
          </cell>
          <cell r="D2136">
            <v>170</v>
          </cell>
          <cell r="E2136" t="str">
            <v>Fircroft Road</v>
          </cell>
          <cell r="F2136" t="str">
            <v>Ipswich</v>
          </cell>
          <cell r="G2136" t="str">
            <v>Suffolk</v>
          </cell>
          <cell r="H2136" t="str">
            <v>IP1 6PS</v>
          </cell>
          <cell r="I2136">
            <v>18234.617676446174</v>
          </cell>
          <cell r="J2136">
            <v>17129.489332419133</v>
          </cell>
          <cell r="K2136">
            <v>0.01</v>
          </cell>
          <cell r="L2136">
            <v>16958.194439094939</v>
          </cell>
          <cell r="M2136">
            <v>65895482.484807149</v>
          </cell>
        </row>
        <row r="2137">
          <cell r="A2137" t="str">
            <v>JF0357</v>
          </cell>
          <cell r="B2137">
            <v>36668</v>
          </cell>
          <cell r="C2137">
            <v>36677</v>
          </cell>
          <cell r="D2137" t="str">
            <v>12 Aspley Park Drive</v>
          </cell>
          <cell r="E2137" t="str">
            <v>Aspley</v>
          </cell>
          <cell r="F2137" t="str">
            <v>Nottingham</v>
          </cell>
          <cell r="G2137" t="str">
            <v>Nottinghamshire</v>
          </cell>
          <cell r="H2137" t="str">
            <v>NG8 3EA</v>
          </cell>
          <cell r="I2137">
            <v>22490.222812549862</v>
          </cell>
          <cell r="J2137">
            <v>21127.179005728656</v>
          </cell>
          <cell r="K2137">
            <v>0.01</v>
          </cell>
          <cell r="L2137">
            <v>20915.90721567137</v>
          </cell>
          <cell r="M2137">
            <v>65916398.392022818</v>
          </cell>
        </row>
        <row r="2138">
          <cell r="A2138" t="str">
            <v>JF0027</v>
          </cell>
          <cell r="B2138">
            <v>36668</v>
          </cell>
          <cell r="C2138">
            <v>36677</v>
          </cell>
          <cell r="D2138">
            <v>15</v>
          </cell>
          <cell r="E2138" t="str">
            <v>Park Road</v>
          </cell>
          <cell r="F2138" t="str">
            <v>Boston Spar Wetherby</v>
          </cell>
          <cell r="G2138" t="str">
            <v>West Yorkshire</v>
          </cell>
          <cell r="H2138" t="str">
            <v>LS23 6NH</v>
          </cell>
          <cell r="I2138">
            <v>26622.998607368321</v>
          </cell>
          <cell r="J2138">
            <v>25009.483540255085</v>
          </cell>
          <cell r="K2138">
            <v>0.01</v>
          </cell>
          <cell r="L2138">
            <v>24759.388704852536</v>
          </cell>
          <cell r="M2138">
            <v>65941157.78072767</v>
          </cell>
        </row>
        <row r="2139">
          <cell r="A2139" t="str">
            <v>JF0660</v>
          </cell>
          <cell r="B2139">
            <v>36668</v>
          </cell>
          <cell r="C2139">
            <v>36677</v>
          </cell>
          <cell r="D2139">
            <v>33</v>
          </cell>
          <cell r="E2139" t="str">
            <v>Pencommin Estate</v>
          </cell>
          <cell r="F2139" t="str">
            <v>Llangynidr Crickhowell</v>
          </cell>
          <cell r="G2139" t="str">
            <v>Powys</v>
          </cell>
          <cell r="H2139" t="str">
            <v>NP8 1LT</v>
          </cell>
          <cell r="I2139">
            <v>28001.848695439858</v>
          </cell>
          <cell r="J2139">
            <v>26304.766956322292</v>
          </cell>
          <cell r="K2139">
            <v>0.01</v>
          </cell>
          <cell r="L2139">
            <v>26041.719286759067</v>
          </cell>
          <cell r="M2139">
            <v>65967199.500014432</v>
          </cell>
        </row>
        <row r="2140">
          <cell r="A2140" t="str">
            <v>JF0143</v>
          </cell>
          <cell r="B2140">
            <v>36668</v>
          </cell>
          <cell r="C2140">
            <v>36677</v>
          </cell>
          <cell r="D2140" t="str">
            <v>59 Wainfleet Road</v>
          </cell>
          <cell r="E2140" t="str">
            <v>Burgh-le-Marsh</v>
          </cell>
          <cell r="F2140" t="str">
            <v>Skegness</v>
          </cell>
          <cell r="G2140" t="str">
            <v>Lincolnshire</v>
          </cell>
          <cell r="H2140" t="str">
            <v>PE24 5AH</v>
          </cell>
          <cell r="I2140">
            <v>30754.327121162678</v>
          </cell>
          <cell r="J2140">
            <v>28890.428507758876</v>
          </cell>
          <cell r="K2140">
            <v>0.01</v>
          </cell>
          <cell r="L2140">
            <v>28601.524222681288</v>
          </cell>
          <cell r="M2140">
            <v>65995801.024237111</v>
          </cell>
        </row>
        <row r="2141">
          <cell r="A2141" t="str">
            <v>JF0679</v>
          </cell>
          <cell r="B2141">
            <v>36668</v>
          </cell>
          <cell r="C2141">
            <v>36677</v>
          </cell>
          <cell r="D2141">
            <v>36</v>
          </cell>
          <cell r="E2141" t="str">
            <v>Scribers Lane</v>
          </cell>
          <cell r="F2141" t="str">
            <v>Hall Green Birmingham</v>
          </cell>
          <cell r="G2141" t="str">
            <v>West Midlands</v>
          </cell>
          <cell r="H2141" t="str">
            <v>B28 0NZ</v>
          </cell>
          <cell r="I2141">
            <v>30911.783118447813</v>
          </cell>
          <cell r="J2141">
            <v>29038.341717329764</v>
          </cell>
          <cell r="K2141">
            <v>0.01</v>
          </cell>
          <cell r="L2141">
            <v>28747.958300156464</v>
          </cell>
          <cell r="M2141">
            <v>66024548.98253727</v>
          </cell>
        </row>
        <row r="2142">
          <cell r="A2142" t="str">
            <v>JF0716</v>
          </cell>
          <cell r="B2142">
            <v>36668</v>
          </cell>
          <cell r="C2142">
            <v>36677</v>
          </cell>
          <cell r="D2142">
            <v>7</v>
          </cell>
          <cell r="E2142" t="str">
            <v>Chandos Drive</v>
          </cell>
          <cell r="F2142" t="str">
            <v>Brockworth Gloucester</v>
          </cell>
          <cell r="G2142" t="str">
            <v>Gloucestershire</v>
          </cell>
          <cell r="H2142" t="str">
            <v>GL3 4RG</v>
          </cell>
          <cell r="I2142">
            <v>32894.502701990103</v>
          </cell>
          <cell r="J2142">
            <v>30900.896477627066</v>
          </cell>
          <cell r="K2142">
            <v>0.01</v>
          </cell>
          <cell r="L2142">
            <v>30591.887512850793</v>
          </cell>
          <cell r="M2142">
            <v>66055140.870050117</v>
          </cell>
        </row>
        <row r="2143">
          <cell r="A2143" t="str">
            <v>JF0631</v>
          </cell>
          <cell r="B2143">
            <v>36668</v>
          </cell>
          <cell r="C2143">
            <v>36677</v>
          </cell>
          <cell r="D2143">
            <v>78</v>
          </cell>
          <cell r="E2143" t="str">
            <v>Lymore Avenue</v>
          </cell>
          <cell r="F2143" t="str">
            <v>Bath</v>
          </cell>
          <cell r="G2143" t="str">
            <v>North East Somerset</v>
          </cell>
          <cell r="H2143" t="str">
            <v>BA2 1AY</v>
          </cell>
          <cell r="I2143">
            <v>38700.754110992049</v>
          </cell>
          <cell r="J2143">
            <v>36355.253861841011</v>
          </cell>
          <cell r="K2143">
            <v>0.01</v>
          </cell>
          <cell r="L2143">
            <v>35991.701323222602</v>
          </cell>
          <cell r="M2143">
            <v>66091132.571373343</v>
          </cell>
        </row>
        <row r="2144">
          <cell r="A2144" t="str">
            <v>JF0691</v>
          </cell>
          <cell r="B2144">
            <v>36668</v>
          </cell>
          <cell r="C2144">
            <v>36677</v>
          </cell>
          <cell r="D2144" t="str">
            <v>Milford House</v>
          </cell>
          <cell r="E2144" t="str">
            <v>Burcombe Road</v>
          </cell>
          <cell r="F2144" t="str">
            <v>Chalford Hill Stroud</v>
          </cell>
          <cell r="G2144" t="str">
            <v>Gloucestershire</v>
          </cell>
          <cell r="H2144" t="str">
            <v>GL6 8BQ</v>
          </cell>
          <cell r="I2144">
            <v>46327.913016770828</v>
          </cell>
          <cell r="J2144">
            <v>43520.160712724115</v>
          </cell>
          <cell r="K2144">
            <v>0.01</v>
          </cell>
          <cell r="L2144">
            <v>43084.95910559687</v>
          </cell>
          <cell r="M2144">
            <v>66134217.530478939</v>
          </cell>
        </row>
        <row r="2145">
          <cell r="A2145" t="str">
            <v>JF0714</v>
          </cell>
          <cell r="B2145">
            <v>36669</v>
          </cell>
          <cell r="C2145">
            <v>36677</v>
          </cell>
          <cell r="D2145">
            <v>15</v>
          </cell>
          <cell r="E2145" t="str">
            <v>Templemore Drive</v>
          </cell>
          <cell r="F2145" t="str">
            <v>Birmingham</v>
          </cell>
          <cell r="G2145" t="str">
            <v>West Midlands</v>
          </cell>
          <cell r="H2145" t="str">
            <v>B43 5HF</v>
          </cell>
          <cell r="I2145">
            <v>15090.376275174995</v>
          </cell>
          <cell r="J2145">
            <v>14175.808016073479</v>
          </cell>
          <cell r="K2145">
            <v>0.01</v>
          </cell>
          <cell r="L2145">
            <v>14034.049935912744</v>
          </cell>
          <cell r="M2145">
            <v>66148251.580414854</v>
          </cell>
        </row>
        <row r="2146">
          <cell r="A2146" t="str">
            <v>JF0699</v>
          </cell>
          <cell r="B2146">
            <v>36669</v>
          </cell>
          <cell r="C2146">
            <v>36677</v>
          </cell>
          <cell r="D2146">
            <v>22</v>
          </cell>
          <cell r="E2146" t="str">
            <v>Leat Street</v>
          </cell>
          <cell r="F2146" t="str">
            <v>Tiverton</v>
          </cell>
          <cell r="G2146" t="str">
            <v>Devon</v>
          </cell>
          <cell r="H2146" t="str">
            <v>EX16 5LG</v>
          </cell>
          <cell r="I2146">
            <v>18950.463664624556</v>
          </cell>
          <cell r="J2146">
            <v>17801.95071525337</v>
          </cell>
          <cell r="K2146">
            <v>0.01</v>
          </cell>
          <cell r="L2146">
            <v>17623.931208100836</v>
          </cell>
          <cell r="M2146">
            <v>66165875.511622958</v>
          </cell>
        </row>
        <row r="2147">
          <cell r="A2147" t="str">
            <v>JF0684</v>
          </cell>
          <cell r="B2147">
            <v>36669</v>
          </cell>
          <cell r="C2147">
            <v>36677</v>
          </cell>
          <cell r="D2147">
            <v>1</v>
          </cell>
          <cell r="E2147" t="str">
            <v>Leigh Drive</v>
          </cell>
          <cell r="F2147" t="str">
            <v>Romford</v>
          </cell>
          <cell r="G2147" t="str">
            <v>Essex</v>
          </cell>
          <cell r="H2147" t="str">
            <v>RM3 7YJ</v>
          </cell>
          <cell r="I2147">
            <v>34330.732719936394</v>
          </cell>
          <cell r="J2147">
            <v>32250.082252061457</v>
          </cell>
          <cell r="K2147">
            <v>0.01</v>
          </cell>
          <cell r="L2147">
            <v>31927.581429540842</v>
          </cell>
          <cell r="M2147">
            <v>66197803.093052499</v>
          </cell>
        </row>
        <row r="2148">
          <cell r="A2148" t="str">
            <v>JF0781</v>
          </cell>
          <cell r="B2148">
            <v>36669</v>
          </cell>
          <cell r="C2148">
            <v>36677</v>
          </cell>
          <cell r="D2148" t="str">
            <v>12 Elmtree Avenue</v>
          </cell>
          <cell r="E2148" t="str">
            <v>Kelvedon Hatch</v>
          </cell>
          <cell r="F2148" t="str">
            <v>Brentwood</v>
          </cell>
          <cell r="G2148" t="str">
            <v>Essex</v>
          </cell>
          <cell r="H2148" t="str">
            <v>CM15 0BH</v>
          </cell>
          <cell r="I2148">
            <v>64895.328153585775</v>
          </cell>
          <cell r="J2148">
            <v>60962.27796245936</v>
          </cell>
          <cell r="K2148">
            <v>0.01</v>
          </cell>
          <cell r="L2148">
            <v>60352.655182834766</v>
          </cell>
          <cell r="M2148">
            <v>66258155.748235337</v>
          </cell>
        </row>
        <row r="2149">
          <cell r="A2149" t="str">
            <v>JF0764</v>
          </cell>
          <cell r="B2149">
            <v>36670</v>
          </cell>
          <cell r="C2149">
            <v>36677</v>
          </cell>
          <cell r="D2149">
            <v>5</v>
          </cell>
          <cell r="E2149" t="str">
            <v>Fisher Close</v>
          </cell>
          <cell r="F2149" t="str">
            <v>Willerby Hull</v>
          </cell>
          <cell r="G2149" t="str">
            <v>East Yorkshire</v>
          </cell>
          <cell r="H2149" t="str">
            <v>HU10 6HA</v>
          </cell>
          <cell r="I2149">
            <v>16068.227868169342</v>
          </cell>
          <cell r="J2149">
            <v>15094.395876159078</v>
          </cell>
          <cell r="K2149">
            <v>0.01</v>
          </cell>
          <cell r="L2149">
            <v>14943.451917397488</v>
          </cell>
          <cell r="M2149">
            <v>66273099.200152732</v>
          </cell>
        </row>
        <row r="2150">
          <cell r="A2150" t="str">
            <v>JF0694</v>
          </cell>
          <cell r="B2150">
            <v>36670</v>
          </cell>
          <cell r="C2150">
            <v>36677</v>
          </cell>
          <cell r="D2150" t="str">
            <v>28 Tall Pines</v>
          </cell>
          <cell r="E2150" t="str">
            <v>Wildwood</v>
          </cell>
          <cell r="F2150" t="str">
            <v>Stafford</v>
          </cell>
          <cell r="G2150" t="str">
            <v>Staffordshire</v>
          </cell>
          <cell r="H2150" t="str">
            <v>ST17 4QF</v>
          </cell>
          <cell r="I2150">
            <v>19373.687306320764</v>
          </cell>
          <cell r="J2150">
            <v>18199.524439271019</v>
          </cell>
          <cell r="K2150">
            <v>0.01</v>
          </cell>
          <cell r="L2150">
            <v>18017.529194878309</v>
          </cell>
          <cell r="M2150">
            <v>66291116.729347609</v>
          </cell>
        </row>
        <row r="2151">
          <cell r="A2151" t="str">
            <v>JE3014</v>
          </cell>
          <cell r="B2151">
            <v>36670</v>
          </cell>
          <cell r="C2151">
            <v>36677</v>
          </cell>
          <cell r="D2151">
            <v>60</v>
          </cell>
          <cell r="E2151" t="str">
            <v>Hill Park Road</v>
          </cell>
          <cell r="F2151" t="str">
            <v>Gosport</v>
          </cell>
          <cell r="G2151" t="str">
            <v>Hampshire</v>
          </cell>
          <cell r="H2151" t="str">
            <v>PO12 3EB</v>
          </cell>
          <cell r="I2151">
            <v>22083.342107257748</v>
          </cell>
          <cell r="J2151">
            <v>20744.957737120912</v>
          </cell>
          <cell r="K2151">
            <v>0.01</v>
          </cell>
          <cell r="L2151">
            <v>20537.508159749705</v>
          </cell>
          <cell r="M2151">
            <v>66311654.237507358</v>
          </cell>
        </row>
        <row r="2152">
          <cell r="A2152" t="str">
            <v>JF0663</v>
          </cell>
          <cell r="B2152">
            <v>36670</v>
          </cell>
          <cell r="C2152">
            <v>36677</v>
          </cell>
          <cell r="D2152">
            <v>23</v>
          </cell>
          <cell r="E2152" t="str">
            <v>Robinsgreen</v>
          </cell>
          <cell r="F2152" t="str">
            <v>Covingham Swindon</v>
          </cell>
          <cell r="G2152" t="str">
            <v>Wiltshire</v>
          </cell>
          <cell r="H2152" t="str">
            <v>SN3 5AY</v>
          </cell>
          <cell r="I2152">
            <v>36766.930764594312</v>
          </cell>
          <cell r="J2152">
            <v>34538.631930376469</v>
          </cell>
          <cell r="K2152">
            <v>0.01</v>
          </cell>
          <cell r="L2152">
            <v>34193.245611072707</v>
          </cell>
          <cell r="M2152">
            <v>66345847.48311843</v>
          </cell>
        </row>
        <row r="2153">
          <cell r="A2153" t="str">
            <v>JF0685</v>
          </cell>
          <cell r="B2153">
            <v>36670</v>
          </cell>
          <cell r="C2153">
            <v>36677</v>
          </cell>
          <cell r="D2153">
            <v>1</v>
          </cell>
          <cell r="E2153" t="str">
            <v>Carruthers Close</v>
          </cell>
          <cell r="F2153" t="str">
            <v>Wickford</v>
          </cell>
          <cell r="G2153" t="str">
            <v>Essex</v>
          </cell>
          <cell r="H2153" t="str">
            <v>SS11 7EZ</v>
          </cell>
          <cell r="I2153">
            <v>53369.634004111416</v>
          </cell>
          <cell r="J2153">
            <v>50135.110731134962</v>
          </cell>
          <cell r="K2153">
            <v>0.01</v>
          </cell>
          <cell r="L2153">
            <v>49633.759623823615</v>
          </cell>
          <cell r="M2153">
            <v>66395481.242742255</v>
          </cell>
        </row>
        <row r="2154">
          <cell r="A2154" t="str">
            <v>JF0794</v>
          </cell>
          <cell r="B2154">
            <v>36671</v>
          </cell>
          <cell r="C2154">
            <v>36677</v>
          </cell>
          <cell r="D2154" t="str">
            <v>59 Rodger Road</v>
          </cell>
          <cell r="E2154" t="str">
            <v>Woodhouse</v>
          </cell>
          <cell r="F2154" t="str">
            <v>Sheffield</v>
          </cell>
          <cell r="G2154" t="str">
            <v>South Yorkshire</v>
          </cell>
          <cell r="H2154" t="str">
            <v>S13 7RG</v>
          </cell>
          <cell r="I2154">
            <v>13886.893305250969</v>
          </cell>
          <cell r="J2154">
            <v>13045.263407963032</v>
          </cell>
          <cell r="K2154">
            <v>0.01</v>
          </cell>
          <cell r="L2154">
            <v>12914.810773883401</v>
          </cell>
          <cell r="M2154">
            <v>66408396.053516142</v>
          </cell>
        </row>
        <row r="2155">
          <cell r="A2155" t="str">
            <v>JF0769</v>
          </cell>
          <cell r="B2155">
            <v>36671</v>
          </cell>
          <cell r="C2155">
            <v>36677</v>
          </cell>
          <cell r="D2155">
            <v>40</v>
          </cell>
          <cell r="E2155" t="str">
            <v>Sunny Vale</v>
          </cell>
          <cell r="F2155" t="str">
            <v>Raglan</v>
          </cell>
          <cell r="G2155" t="str">
            <v>Monmouthshire</v>
          </cell>
          <cell r="H2155" t="str">
            <v>NP15 2EF</v>
          </cell>
          <cell r="I2155">
            <v>19458.174111821219</v>
          </cell>
          <cell r="J2155">
            <v>18278.890832316902</v>
          </cell>
          <cell r="K2155">
            <v>0.01</v>
          </cell>
          <cell r="L2155">
            <v>18096.101923993734</v>
          </cell>
          <cell r="M2155">
            <v>66426492.155440137</v>
          </cell>
        </row>
        <row r="2156">
          <cell r="A2156" t="str">
            <v>JF0730</v>
          </cell>
          <cell r="B2156">
            <v>36671</v>
          </cell>
          <cell r="C2156">
            <v>36677</v>
          </cell>
          <cell r="D2156">
            <v>33</v>
          </cell>
          <cell r="E2156" t="str">
            <v>Ecton Park Road</v>
          </cell>
          <cell r="F2156" t="str">
            <v>Northampton</v>
          </cell>
          <cell r="G2156" t="str">
            <v>Northamptonshire</v>
          </cell>
          <cell r="H2156" t="str">
            <v>NN3 5EB</v>
          </cell>
          <cell r="I2156">
            <v>21218.934538622034</v>
          </cell>
          <cell r="J2156">
            <v>19932.938505978273</v>
          </cell>
          <cell r="K2156">
            <v>0.01</v>
          </cell>
          <cell r="L2156">
            <v>19733.609120918489</v>
          </cell>
          <cell r="M2156">
            <v>66446225.764561057</v>
          </cell>
        </row>
        <row r="2157">
          <cell r="A2157" t="str">
            <v>JF0598</v>
          </cell>
          <cell r="B2157">
            <v>36671</v>
          </cell>
          <cell r="C2157">
            <v>36677</v>
          </cell>
          <cell r="D2157">
            <v>2</v>
          </cell>
          <cell r="E2157" t="str">
            <v>Arndale Way</v>
          </cell>
          <cell r="F2157" t="str">
            <v>Filey</v>
          </cell>
          <cell r="G2157" t="str">
            <v>North Yorkshire</v>
          </cell>
          <cell r="H2157" t="str">
            <v>YO14 9EW</v>
          </cell>
          <cell r="I2157">
            <v>21479.136847810791</v>
          </cell>
          <cell r="J2157">
            <v>20177.370978246498</v>
          </cell>
          <cell r="K2157">
            <v>0.01</v>
          </cell>
          <cell r="L2157">
            <v>19975.597268464033</v>
          </cell>
          <cell r="M2157">
            <v>66466201.361829519</v>
          </cell>
        </row>
        <row r="2158">
          <cell r="A2158" t="str">
            <v>JF0721</v>
          </cell>
          <cell r="B2158">
            <v>36672</v>
          </cell>
          <cell r="C2158">
            <v>36677</v>
          </cell>
          <cell r="D2158">
            <v>37</v>
          </cell>
          <cell r="E2158" t="str">
            <v>The Meadows</v>
          </cell>
          <cell r="F2158" t="str">
            <v>Bidford On Avon Alcester</v>
          </cell>
          <cell r="G2158" t="str">
            <v>Warwickshire</v>
          </cell>
          <cell r="H2158" t="str">
            <v>B50 4AP</v>
          </cell>
          <cell r="I2158">
            <v>14279.172599162746</v>
          </cell>
          <cell r="J2158">
            <v>13413.768199213488</v>
          </cell>
          <cell r="K2158">
            <v>0.01</v>
          </cell>
          <cell r="L2158">
            <v>13279.630517221352</v>
          </cell>
          <cell r="M2158">
            <v>66479480.992346741</v>
          </cell>
        </row>
        <row r="2159">
          <cell r="A2159" t="str">
            <v>JF0049</v>
          </cell>
          <cell r="B2159">
            <v>36672</v>
          </cell>
          <cell r="C2159">
            <v>36677</v>
          </cell>
          <cell r="D2159">
            <v>35</v>
          </cell>
          <cell r="E2159" t="str">
            <v>Shelburne Road</v>
          </cell>
          <cell r="F2159" t="str">
            <v>Calne</v>
          </cell>
          <cell r="G2159" t="str">
            <v>Wiltshire</v>
          </cell>
          <cell r="H2159" t="str">
            <v>SN11 8ER</v>
          </cell>
          <cell r="I2159">
            <v>15974.775532555877</v>
          </cell>
          <cell r="J2159">
            <v>15006.607318461582</v>
          </cell>
          <cell r="K2159">
            <v>0.01</v>
          </cell>
          <cell r="L2159">
            <v>14856.541245276965</v>
          </cell>
          <cell r="M2159">
            <v>66494337.533592016</v>
          </cell>
        </row>
        <row r="2160">
          <cell r="A2160" t="str">
            <v>JE3164</v>
          </cell>
          <cell r="B2160">
            <v>36672</v>
          </cell>
          <cell r="C2160">
            <v>36677</v>
          </cell>
          <cell r="D2160" t="str">
            <v>Lyndos</v>
          </cell>
          <cell r="E2160" t="str">
            <v>Lead Road</v>
          </cell>
          <cell r="F2160" t="str">
            <v>Greenside</v>
          </cell>
          <cell r="G2160">
            <v>0</v>
          </cell>
          <cell r="H2160" t="str">
            <v>NE40 4SH</v>
          </cell>
          <cell r="I2160">
            <v>16249.885098142937</v>
          </cell>
          <cell r="J2160">
            <v>15265.043577043365</v>
          </cell>
          <cell r="K2160">
            <v>0.01</v>
          </cell>
          <cell r="L2160">
            <v>15112.393141272931</v>
          </cell>
          <cell r="M2160">
            <v>66509449.926733285</v>
          </cell>
        </row>
        <row r="2161">
          <cell r="A2161" t="str">
            <v>JF0722</v>
          </cell>
          <cell r="B2161">
            <v>36672</v>
          </cell>
          <cell r="C2161">
            <v>36677</v>
          </cell>
          <cell r="D2161" t="str">
            <v>36 Park View</v>
          </cell>
          <cell r="E2161" t="str">
            <v>Sturry</v>
          </cell>
          <cell r="F2161" t="str">
            <v>Canterbury</v>
          </cell>
          <cell r="G2161" t="str">
            <v>Kent</v>
          </cell>
          <cell r="H2161" t="str">
            <v>CT2 0NR</v>
          </cell>
          <cell r="I2161">
            <v>18787.109915604509</v>
          </cell>
          <cell r="J2161">
            <v>17648.497193446659</v>
          </cell>
          <cell r="K2161">
            <v>0.01</v>
          </cell>
          <cell r="L2161">
            <v>17472.012221512192</v>
          </cell>
          <cell r="M2161">
            <v>66526921.9389548</v>
          </cell>
        </row>
        <row r="2162">
          <cell r="A2162" t="str">
            <v>JF0853</v>
          </cell>
          <cell r="B2162">
            <v>36672</v>
          </cell>
          <cell r="C2162">
            <v>36677</v>
          </cell>
          <cell r="D2162">
            <v>17</v>
          </cell>
          <cell r="E2162" t="str">
            <v>Derby Road</v>
          </cell>
          <cell r="F2162" t="str">
            <v>Lytham St. Annes</v>
          </cell>
          <cell r="G2162" t="str">
            <v>Lancashire</v>
          </cell>
          <cell r="H2162" t="str">
            <v>FY8 4BZ</v>
          </cell>
          <cell r="I2162">
            <v>19085.288232188384</v>
          </cell>
          <cell r="J2162">
            <v>17928.604096904241</v>
          </cell>
          <cell r="K2162">
            <v>0.01</v>
          </cell>
          <cell r="L2162">
            <v>17749.318055935197</v>
          </cell>
          <cell r="M2162">
            <v>66544671.257010736</v>
          </cell>
        </row>
        <row r="2163">
          <cell r="A2163" t="str">
            <v>JF0732</v>
          </cell>
          <cell r="B2163">
            <v>36672</v>
          </cell>
          <cell r="C2163">
            <v>36677</v>
          </cell>
          <cell r="D2163">
            <v>41</v>
          </cell>
          <cell r="E2163" t="str">
            <v>Northcote Road</v>
          </cell>
          <cell r="F2163" t="str">
            <v>Bournemouth</v>
          </cell>
          <cell r="G2163" t="str">
            <v>Dorset</v>
          </cell>
          <cell r="H2163" t="str">
            <v>BH1 4SG</v>
          </cell>
          <cell r="I2163">
            <v>19929.631924862195</v>
          </cell>
          <cell r="J2163">
            <v>18721.775444567516</v>
          </cell>
          <cell r="K2163">
            <v>0.01</v>
          </cell>
          <cell r="L2163">
            <v>18534.557690121841</v>
          </cell>
          <cell r="M2163">
            <v>66563205.814700857</v>
          </cell>
        </row>
        <row r="2164">
          <cell r="A2164" t="str">
            <v>JF0386</v>
          </cell>
          <cell r="B2164">
            <v>36672</v>
          </cell>
          <cell r="C2164">
            <v>36677</v>
          </cell>
          <cell r="D2164">
            <v>14</v>
          </cell>
          <cell r="E2164" t="str">
            <v>Stuart Way</v>
          </cell>
          <cell r="F2164" t="str">
            <v>Bridport</v>
          </cell>
          <cell r="G2164" t="str">
            <v>Dorset</v>
          </cell>
          <cell r="H2164" t="str">
            <v>DT6 4AU</v>
          </cell>
          <cell r="I2164">
            <v>31204.605274924023</v>
          </cell>
          <cell r="J2164">
            <v>29313.417076443777</v>
          </cell>
          <cell r="K2164">
            <v>0.01</v>
          </cell>
          <cell r="L2164">
            <v>29020.282905679338</v>
          </cell>
          <cell r="M2164">
            <v>66592226.09760654</v>
          </cell>
        </row>
        <row r="2165">
          <cell r="A2165" t="str">
            <v>JF0809</v>
          </cell>
          <cell r="B2165">
            <v>36672</v>
          </cell>
          <cell r="C2165">
            <v>36677</v>
          </cell>
          <cell r="D2165">
            <v>60</v>
          </cell>
          <cell r="E2165" t="str">
            <v>Kindersley Way</v>
          </cell>
          <cell r="F2165" t="str">
            <v>Abbots Langley</v>
          </cell>
          <cell r="G2165" t="str">
            <v>Hertfordshire</v>
          </cell>
          <cell r="H2165" t="str">
            <v>WD5 0DQ</v>
          </cell>
          <cell r="I2165">
            <v>31273.359976659136</v>
          </cell>
          <cell r="J2165">
            <v>29378.004826558583</v>
          </cell>
          <cell r="K2165">
            <v>0.01</v>
          </cell>
          <cell r="L2165">
            <v>29084.224778292995</v>
          </cell>
          <cell r="M2165">
            <v>66621310.322384834</v>
          </cell>
        </row>
        <row r="2166">
          <cell r="A2166" t="str">
            <v>JF0797</v>
          </cell>
          <cell r="B2166">
            <v>36676</v>
          </cell>
          <cell r="C2166">
            <v>36677</v>
          </cell>
          <cell r="D2166">
            <v>58</v>
          </cell>
          <cell r="E2166" t="str">
            <v>Tonteg Close, Tonteg</v>
          </cell>
          <cell r="F2166" t="str">
            <v>Pontypridd</v>
          </cell>
          <cell r="G2166" t="str">
            <v>Mid Glamorgan</v>
          </cell>
          <cell r="H2166" t="str">
            <v>CF38 1LU</v>
          </cell>
          <cell r="I2166">
            <v>17014.918358911615</v>
          </cell>
          <cell r="J2166">
            <v>15983.711185644244</v>
          </cell>
          <cell r="K2166">
            <v>0.01</v>
          </cell>
          <cell r="L2166">
            <v>15823.874073787802</v>
          </cell>
          <cell r="M2166">
            <v>66637134.196458623</v>
          </cell>
        </row>
        <row r="2167">
          <cell r="A2167" t="str">
            <v>JF0790</v>
          </cell>
          <cell r="B2167">
            <v>36676</v>
          </cell>
          <cell r="C2167">
            <v>36677</v>
          </cell>
          <cell r="D2167">
            <v>81</v>
          </cell>
          <cell r="E2167" t="str">
            <v>Laura Grove</v>
          </cell>
          <cell r="F2167" t="str">
            <v>Paignton</v>
          </cell>
          <cell r="G2167" t="str">
            <v>Devon</v>
          </cell>
          <cell r="H2167" t="str">
            <v>TQ3 2LL</v>
          </cell>
          <cell r="I2167">
            <v>20804.574896067468</v>
          </cell>
          <cell r="J2167">
            <v>19543.691569033075</v>
          </cell>
          <cell r="K2167">
            <v>0.01</v>
          </cell>
          <cell r="L2167">
            <v>19348.254653342745</v>
          </cell>
          <cell r="M2167">
            <v>66656482.451111965</v>
          </cell>
        </row>
        <row r="2168">
          <cell r="A2168" t="str">
            <v>JF0770</v>
          </cell>
          <cell r="B2168">
            <v>36676</v>
          </cell>
          <cell r="C2168">
            <v>36677</v>
          </cell>
          <cell r="D2168">
            <v>21</v>
          </cell>
          <cell r="E2168" t="str">
            <v>Cherry Drive</v>
          </cell>
          <cell r="F2168" t="str">
            <v>Ellesmere</v>
          </cell>
          <cell r="G2168" t="str">
            <v>Shropshire</v>
          </cell>
          <cell r="H2168" t="str">
            <v>SY12 9PF</v>
          </cell>
          <cell r="I2168">
            <v>26467.218252795348</v>
          </cell>
          <cell r="J2168">
            <v>24863.144419292596</v>
          </cell>
          <cell r="K2168">
            <v>0.01</v>
          </cell>
          <cell r="L2168">
            <v>24614.512975099671</v>
          </cell>
          <cell r="M2168">
            <v>66681096.964087062</v>
          </cell>
        </row>
        <row r="2169">
          <cell r="A2169" t="str">
            <v>JF0604</v>
          </cell>
          <cell r="B2169">
            <v>36676</v>
          </cell>
          <cell r="C2169">
            <v>36677</v>
          </cell>
          <cell r="D2169">
            <v>4</v>
          </cell>
          <cell r="E2169" t="str">
            <v>Rhes Ganol</v>
          </cell>
          <cell r="F2169" t="str">
            <v>Caernarfon</v>
          </cell>
          <cell r="G2169" t="str">
            <v>Gwynedd</v>
          </cell>
          <cell r="H2169" t="str">
            <v>LL54 7HT</v>
          </cell>
          <cell r="I2169">
            <v>27041.165331976536</v>
          </cell>
          <cell r="J2169">
            <v>25402.306827008259</v>
          </cell>
          <cell r="K2169">
            <v>0.01</v>
          </cell>
          <cell r="L2169">
            <v>25148.283758738176</v>
          </cell>
          <cell r="M2169">
            <v>66706245.247845799</v>
          </cell>
        </row>
        <row r="2170">
          <cell r="A2170" t="str">
            <v>JF0593</v>
          </cell>
          <cell r="B2170">
            <v>36676</v>
          </cell>
          <cell r="C2170">
            <v>36677</v>
          </cell>
          <cell r="D2170" t="str">
            <v>8 Marram Way</v>
          </cell>
          <cell r="E2170" t="str">
            <v>Heacham</v>
          </cell>
          <cell r="F2170" t="str">
            <v>Kings Lynn</v>
          </cell>
          <cell r="G2170" t="str">
            <v>Norfolk</v>
          </cell>
          <cell r="H2170" t="str">
            <v>PE31 7AN</v>
          </cell>
          <cell r="I2170">
            <v>41417.464505309399</v>
          </cell>
          <cell r="J2170">
            <v>38907.315141351253</v>
          </cell>
          <cell r="K2170">
            <v>0.01</v>
          </cell>
          <cell r="L2170">
            <v>38518.241989937742</v>
          </cell>
          <cell r="M2170">
            <v>66744763.489835739</v>
          </cell>
        </row>
        <row r="2171">
          <cell r="A2171" t="str">
            <v>JF0720</v>
          </cell>
          <cell r="B2171">
            <v>36676</v>
          </cell>
          <cell r="C2171">
            <v>36677</v>
          </cell>
          <cell r="D2171">
            <v>66</v>
          </cell>
          <cell r="E2171" t="str">
            <v>Maudlin Drive</v>
          </cell>
          <cell r="F2171" t="str">
            <v>Teignmouth</v>
          </cell>
          <cell r="G2171" t="str">
            <v>Devon</v>
          </cell>
          <cell r="H2171" t="str">
            <v>TQ14 8SB</v>
          </cell>
          <cell r="I2171">
            <v>56334.175061554917</v>
          </cell>
          <cell r="J2171">
            <v>52919.982633581887</v>
          </cell>
          <cell r="K2171">
            <v>0.01</v>
          </cell>
          <cell r="L2171">
            <v>52390.782807246069</v>
          </cell>
          <cell r="M2171">
            <v>66797154.272642985</v>
          </cell>
        </row>
        <row r="2172">
          <cell r="A2172" t="str">
            <v>JF0626</v>
          </cell>
          <cell r="B2172">
            <v>36676</v>
          </cell>
          <cell r="C2172">
            <v>36677</v>
          </cell>
          <cell r="D2172" t="str">
            <v>Courtway</v>
          </cell>
          <cell r="E2172" t="str">
            <v>Ledbury Road</v>
          </cell>
          <cell r="F2172" t="str">
            <v>Ross On Wye</v>
          </cell>
          <cell r="G2172" t="str">
            <v>Herefordshire</v>
          </cell>
          <cell r="H2172" t="str">
            <v>HR9 7BG</v>
          </cell>
          <cell r="I2172">
            <v>82392.615191760924</v>
          </cell>
          <cell r="J2172">
            <v>77399.12336195723</v>
          </cell>
          <cell r="K2172">
            <v>0.01</v>
          </cell>
          <cell r="L2172">
            <v>76625.13212833766</v>
          </cell>
          <cell r="M2172">
            <v>66873779.404771321</v>
          </cell>
        </row>
        <row r="2173">
          <cell r="A2173" t="str">
            <v>JF0762</v>
          </cell>
          <cell r="B2173">
            <v>36677</v>
          </cell>
          <cell r="C2173">
            <v>36677</v>
          </cell>
          <cell r="D2173">
            <v>16</v>
          </cell>
          <cell r="E2173" t="str">
            <v>Halton Terrace</v>
          </cell>
          <cell r="F2173" t="str">
            <v>Hastings</v>
          </cell>
          <cell r="G2173" t="str">
            <v>East Sussex</v>
          </cell>
          <cell r="H2173" t="str">
            <v>TN34 3NY</v>
          </cell>
          <cell r="I2173">
            <v>13880.474433609788</v>
          </cell>
          <cell r="J2173">
            <v>13039.233558845559</v>
          </cell>
          <cell r="K2173">
            <v>0.01</v>
          </cell>
          <cell r="L2173">
            <v>12908.841223257103</v>
          </cell>
          <cell r="M2173">
            <v>66886688.245994575</v>
          </cell>
        </row>
        <row r="2174">
          <cell r="A2174" t="str">
            <v>JE2692</v>
          </cell>
          <cell r="B2174">
            <v>36677</v>
          </cell>
          <cell r="C2174">
            <v>36677</v>
          </cell>
          <cell r="D2174">
            <v>16</v>
          </cell>
          <cell r="E2174" t="str">
            <v>Byland Close</v>
          </cell>
          <cell r="F2174" t="str">
            <v>Bromsgrove</v>
          </cell>
          <cell r="G2174" t="str">
            <v>Worcestershire</v>
          </cell>
          <cell r="H2174" t="str">
            <v>B61 7PL</v>
          </cell>
          <cell r="I2174">
            <v>18572.3978678901</v>
          </cell>
          <cell r="J2174">
            <v>17446.797997108883</v>
          </cell>
          <cell r="K2174">
            <v>0.01</v>
          </cell>
          <cell r="L2174">
            <v>17272.330017137792</v>
          </cell>
          <cell r="M2174">
            <v>66903960.57601171</v>
          </cell>
        </row>
        <row r="2175">
          <cell r="A2175" t="str">
            <v>JF0825</v>
          </cell>
          <cell r="B2175">
            <v>36677</v>
          </cell>
          <cell r="C2175">
            <v>36677</v>
          </cell>
          <cell r="D2175">
            <v>2</v>
          </cell>
          <cell r="E2175" t="str">
            <v>Wayside</v>
          </cell>
          <cell r="F2175" t="str">
            <v>Brixham</v>
          </cell>
          <cell r="G2175" t="str">
            <v>Devon</v>
          </cell>
          <cell r="H2175" t="str">
            <v>TQ5 8PY</v>
          </cell>
          <cell r="I2175">
            <v>24614.316131518888</v>
          </cell>
          <cell r="J2175">
            <v>23122.539396275315</v>
          </cell>
          <cell r="K2175">
            <v>0.01</v>
          </cell>
          <cell r="L2175">
            <v>22891.314002312563</v>
          </cell>
          <cell r="M2175">
            <v>66926851.890014023</v>
          </cell>
        </row>
        <row r="2176">
          <cell r="A2176" t="str">
            <v>JF0169</v>
          </cell>
          <cell r="B2176">
            <v>36678</v>
          </cell>
          <cell r="C2176">
            <v>36707</v>
          </cell>
          <cell r="D2176" t="str">
            <v>Lanhydrock</v>
          </cell>
          <cell r="E2176" t="str">
            <v>Wheal Leisure</v>
          </cell>
          <cell r="F2176" t="str">
            <v>Perranporth</v>
          </cell>
          <cell r="G2176" t="str">
            <v>Cornwall</v>
          </cell>
          <cell r="H2176" t="str">
            <v>TR6 0EY</v>
          </cell>
          <cell r="I2176">
            <v>23936.737227831116</v>
          </cell>
          <cell r="J2176">
            <v>22486.025880689835</v>
          </cell>
          <cell r="K2176">
            <v>0.01</v>
          </cell>
          <cell r="L2176">
            <v>22261.165621882938</v>
          </cell>
          <cell r="M2176">
            <v>66949113.055635907</v>
          </cell>
        </row>
        <row r="2177">
          <cell r="A2177" t="str">
            <v>JF0266</v>
          </cell>
          <cell r="B2177">
            <v>36678</v>
          </cell>
          <cell r="C2177">
            <v>36707</v>
          </cell>
          <cell r="D2177">
            <v>46</v>
          </cell>
          <cell r="E2177" t="str">
            <v>Aldworth Road</v>
          </cell>
          <cell r="F2177" t="str">
            <v>Stratford</v>
          </cell>
          <cell r="G2177" t="str">
            <v>London</v>
          </cell>
          <cell r="H2177" t="str">
            <v>E15 4DL</v>
          </cell>
          <cell r="I2177">
            <v>24300.43311323152</v>
          </cell>
          <cell r="J2177">
            <v>22827.679591217486</v>
          </cell>
          <cell r="K2177">
            <v>0.01</v>
          </cell>
          <cell r="L2177">
            <v>22599.402795305312</v>
          </cell>
          <cell r="M2177">
            <v>66971712.458431214</v>
          </cell>
        </row>
        <row r="2178">
          <cell r="A2178" t="str">
            <v>JF0741</v>
          </cell>
          <cell r="B2178">
            <v>36678</v>
          </cell>
          <cell r="C2178">
            <v>36707</v>
          </cell>
          <cell r="D2178">
            <v>20</v>
          </cell>
          <cell r="E2178" t="str">
            <v>Eastholme Avenue</v>
          </cell>
          <cell r="F2178" t="str">
            <v>Belmont</v>
          </cell>
          <cell r="G2178" t="str">
            <v>Hereford</v>
          </cell>
          <cell r="H2178" t="str">
            <v>HR2 7UQ</v>
          </cell>
          <cell r="I2178">
            <v>30750.577705263626</v>
          </cell>
          <cell r="J2178">
            <v>28886.906329187041</v>
          </cell>
          <cell r="K2178">
            <v>0.01</v>
          </cell>
          <cell r="L2178">
            <v>28598.037265895171</v>
          </cell>
          <cell r="M2178">
            <v>67000310.495697111</v>
          </cell>
        </row>
        <row r="2179">
          <cell r="A2179" t="str">
            <v>JF0765</v>
          </cell>
          <cell r="B2179">
            <v>36678</v>
          </cell>
          <cell r="C2179">
            <v>36707</v>
          </cell>
          <cell r="D2179" t="str">
            <v>17 Park Lane</v>
          </cell>
          <cell r="E2179" t="str">
            <v>Washinborough</v>
          </cell>
          <cell r="F2179" t="str">
            <v>Lincoln</v>
          </cell>
          <cell r="G2179">
            <v>0</v>
          </cell>
          <cell r="H2179" t="str">
            <v>LN4 1DE</v>
          </cell>
          <cell r="I2179">
            <v>32487.886263824381</v>
          </cell>
          <cell r="J2179">
            <v>30518.923459956233</v>
          </cell>
          <cell r="K2179">
            <v>0.01</v>
          </cell>
          <cell r="L2179">
            <v>30213.734225356671</v>
          </cell>
          <cell r="M2179">
            <v>67030524.229922466</v>
          </cell>
        </row>
        <row r="2180">
          <cell r="A2180" t="str">
            <v>JF0690</v>
          </cell>
          <cell r="B2180">
            <v>36678</v>
          </cell>
          <cell r="C2180">
            <v>36707</v>
          </cell>
          <cell r="D2180">
            <v>14</v>
          </cell>
          <cell r="E2180" t="str">
            <v>Shalden Close</v>
          </cell>
          <cell r="F2180" t="str">
            <v>Aldermoor</v>
          </cell>
          <cell r="G2180" t="str">
            <v>Southampton</v>
          </cell>
          <cell r="H2180" t="str">
            <v>SO16 5JG</v>
          </cell>
          <cell r="I2180">
            <v>36371.984204381079</v>
          </cell>
          <cell r="J2180">
            <v>34167.621525327675</v>
          </cell>
          <cell r="K2180">
            <v>0.01</v>
          </cell>
          <cell r="L2180">
            <v>33825.945310074399</v>
          </cell>
          <cell r="M2180">
            <v>67064350.175232537</v>
          </cell>
        </row>
        <row r="2181">
          <cell r="A2181" t="str">
            <v>JF0652</v>
          </cell>
          <cell r="B2181">
            <v>36678</v>
          </cell>
          <cell r="C2181">
            <v>36707</v>
          </cell>
          <cell r="D2181" t="str">
            <v>634 South Tenth St</v>
          </cell>
          <cell r="E2181" t="str">
            <v>Central Milton Keynes</v>
          </cell>
          <cell r="F2181" t="str">
            <v>Milton Keynes</v>
          </cell>
          <cell r="G2181">
            <v>0</v>
          </cell>
          <cell r="H2181" t="str">
            <v>MK9 3DG</v>
          </cell>
          <cell r="I2181">
            <v>39460.787167772403</v>
          </cell>
          <cell r="J2181">
            <v>37069.224309119527</v>
          </cell>
          <cell r="K2181">
            <v>0.01</v>
          </cell>
          <cell r="L2181">
            <v>36698.532066028332</v>
          </cell>
          <cell r="M2181">
            <v>67101048.707298562</v>
          </cell>
        </row>
        <row r="2182">
          <cell r="A2182" t="str">
            <v>JF0771</v>
          </cell>
          <cell r="B2182">
            <v>36678</v>
          </cell>
          <cell r="C2182">
            <v>36707</v>
          </cell>
          <cell r="D2182">
            <v>70</v>
          </cell>
          <cell r="E2182" t="str">
            <v>Dunley Drive</v>
          </cell>
          <cell r="F2182" t="str">
            <v>Croydon</v>
          </cell>
          <cell r="G2182" t="str">
            <v>Surrey</v>
          </cell>
          <cell r="H2182" t="str">
            <v>CR0 0RZ</v>
          </cell>
          <cell r="I2182">
            <v>49957.865290209134</v>
          </cell>
          <cell r="J2182">
            <v>46930.11587868131</v>
          </cell>
          <cell r="K2182">
            <v>0.01</v>
          </cell>
          <cell r="L2182">
            <v>46460.814719894493</v>
          </cell>
          <cell r="M2182">
            <v>67147509.522018462</v>
          </cell>
        </row>
        <row r="2183">
          <cell r="A2183" t="str">
            <v>JF0909</v>
          </cell>
          <cell r="B2183">
            <v>36679</v>
          </cell>
          <cell r="C2183">
            <v>36707</v>
          </cell>
          <cell r="D2183" t="str">
            <v>54 Newbridge Road</v>
          </cell>
          <cell r="E2183" t="str">
            <v>Pontllanfraith</v>
          </cell>
          <cell r="F2183" t="str">
            <v>Blackwood</v>
          </cell>
          <cell r="G2183" t="str">
            <v>Gwent</v>
          </cell>
          <cell r="H2183" t="str">
            <v>NP12 2LB</v>
          </cell>
          <cell r="I2183">
            <v>13259.257798268809</v>
          </cell>
          <cell r="J2183">
            <v>12455.666416555547</v>
          </cell>
          <cell r="K2183">
            <v>0.01</v>
          </cell>
          <cell r="L2183">
            <v>12331.109752389992</v>
          </cell>
          <cell r="M2183">
            <v>67159840.631770849</v>
          </cell>
        </row>
        <row r="2184">
          <cell r="A2184" t="str">
            <v>JF0812</v>
          </cell>
          <cell r="B2184">
            <v>36679</v>
          </cell>
          <cell r="C2184">
            <v>36707</v>
          </cell>
          <cell r="D2184">
            <v>11</v>
          </cell>
          <cell r="E2184" t="str">
            <v>Crecy Road</v>
          </cell>
          <cell r="F2184" t="str">
            <v>Coventry</v>
          </cell>
          <cell r="G2184" t="str">
            <v>West Midlands</v>
          </cell>
          <cell r="H2184" t="str">
            <v>CV3 5HS</v>
          </cell>
          <cell r="I2184">
            <v>17442.973521369506</v>
          </cell>
          <cell r="J2184">
            <v>16385.823610983472</v>
          </cell>
          <cell r="K2184">
            <v>0.01</v>
          </cell>
          <cell r="L2184">
            <v>16221.965374873638</v>
          </cell>
          <cell r="M2184">
            <v>67176062.597145721</v>
          </cell>
        </row>
        <row r="2185">
          <cell r="A2185" t="str">
            <v>JF0789</v>
          </cell>
          <cell r="B2185">
            <v>36679</v>
          </cell>
          <cell r="C2185">
            <v>36707</v>
          </cell>
          <cell r="D2185">
            <v>7</v>
          </cell>
          <cell r="E2185" t="str">
            <v>Walnut Close</v>
          </cell>
          <cell r="F2185" t="str">
            <v>Paddock Wood</v>
          </cell>
          <cell r="G2185" t="str">
            <v>Kent</v>
          </cell>
          <cell r="H2185" t="str">
            <v>TN12 6HW</v>
          </cell>
          <cell r="I2185">
            <v>26456.297573831267</v>
          </cell>
          <cell r="J2185">
            <v>24852.885599659672</v>
          </cell>
          <cell r="K2185">
            <v>0.01</v>
          </cell>
          <cell r="L2185">
            <v>24604.356743663076</v>
          </cell>
          <cell r="M2185">
            <v>67200666.953889385</v>
          </cell>
        </row>
        <row r="2186">
          <cell r="A2186" t="str">
            <v>JE2971</v>
          </cell>
          <cell r="B2186">
            <v>36679</v>
          </cell>
          <cell r="C2186">
            <v>36707</v>
          </cell>
          <cell r="D2186">
            <v>236</v>
          </cell>
          <cell r="E2186" t="str">
            <v>Southwood Road</v>
          </cell>
          <cell r="F2186" t="str">
            <v>Hayling Island</v>
          </cell>
          <cell r="G2186" t="str">
            <v>Hampshire</v>
          </cell>
          <cell r="H2186" t="str">
            <v>PO11 9QL</v>
          </cell>
          <cell r="I2186">
            <v>26910.809869452853</v>
          </cell>
          <cell r="J2186">
            <v>25279.851695546618</v>
          </cell>
          <cell r="K2186">
            <v>0.01</v>
          </cell>
          <cell r="L2186">
            <v>25027.053178591152</v>
          </cell>
          <cell r="M2186">
            <v>67225694.007067978</v>
          </cell>
        </row>
        <row r="2187">
          <cell r="A2187" t="str">
            <v>JF0380</v>
          </cell>
          <cell r="B2187">
            <v>36679</v>
          </cell>
          <cell r="C2187">
            <v>36707</v>
          </cell>
          <cell r="D2187">
            <v>25</v>
          </cell>
          <cell r="E2187" t="str">
            <v>Paignton Avenue</v>
          </cell>
          <cell r="F2187" t="str">
            <v>Whitley Bay</v>
          </cell>
          <cell r="G2187" t="str">
            <v>Tyne And Wear</v>
          </cell>
          <cell r="H2187" t="str">
            <v>NE25 8SY</v>
          </cell>
          <cell r="I2187">
            <v>33833.412862856479</v>
          </cell>
          <cell r="J2187">
            <v>31782.902992380325</v>
          </cell>
          <cell r="K2187">
            <v>0.01</v>
          </cell>
          <cell r="L2187">
            <v>31465.073962456521</v>
          </cell>
          <cell r="M2187">
            <v>67257159.081030428</v>
          </cell>
        </row>
        <row r="2188">
          <cell r="A2188" t="str">
            <v>JF0840</v>
          </cell>
          <cell r="B2188">
            <v>36679</v>
          </cell>
          <cell r="C2188">
            <v>36707</v>
          </cell>
          <cell r="D2188" t="str">
            <v>6 Gisburn Close</v>
          </cell>
          <cell r="E2188" t="str">
            <v>Woodloes Park</v>
          </cell>
          <cell r="F2188" t="str">
            <v>Warwick</v>
          </cell>
          <cell r="G2188" t="str">
            <v>Warwickshire</v>
          </cell>
          <cell r="H2188" t="str">
            <v>CV34 5XQ</v>
          </cell>
          <cell r="I2188">
            <v>34333.490222008972</v>
          </cell>
          <cell r="J2188">
            <v>32252.672632796304</v>
          </cell>
          <cell r="K2188">
            <v>0.01</v>
          </cell>
          <cell r="L2188">
            <v>31930.14590646834</v>
          </cell>
          <cell r="M2188">
            <v>67289089.226936892</v>
          </cell>
        </row>
        <row r="2189">
          <cell r="A2189" t="str">
            <v>JF0808</v>
          </cell>
          <cell r="B2189">
            <v>36679</v>
          </cell>
          <cell r="C2189">
            <v>36707</v>
          </cell>
          <cell r="D2189">
            <v>16</v>
          </cell>
          <cell r="E2189" t="str">
            <v>Dudsbury Road West Parley</v>
          </cell>
          <cell r="F2189" t="str">
            <v>Ferndown</v>
          </cell>
          <cell r="G2189" t="str">
            <v>Dorset</v>
          </cell>
          <cell r="H2189" t="str">
            <v>BH22 8RE</v>
          </cell>
          <cell r="I2189">
            <v>106721.13479856431</v>
          </cell>
          <cell r="J2189">
            <v>100253.18723501495</v>
          </cell>
          <cell r="K2189">
            <v>0.01</v>
          </cell>
          <cell r="L2189">
            <v>99250.655362664795</v>
          </cell>
          <cell r="M2189">
            <v>67388339.882299557</v>
          </cell>
        </row>
        <row r="2190">
          <cell r="A2190" t="str">
            <v>JF0830</v>
          </cell>
          <cell r="B2190">
            <v>36682</v>
          </cell>
          <cell r="C2190">
            <v>36707</v>
          </cell>
          <cell r="D2190">
            <v>38</v>
          </cell>
          <cell r="E2190" t="str">
            <v>Riverdale Road</v>
          </cell>
          <cell r="F2190" t="str">
            <v>Scunthorpe</v>
          </cell>
          <cell r="G2190" t="str">
            <v>South Humberside</v>
          </cell>
          <cell r="H2190" t="str">
            <v>DN16 2BL</v>
          </cell>
          <cell r="I2190">
            <v>11353.962272750303</v>
          </cell>
          <cell r="J2190">
            <v>10665.843347129072</v>
          </cell>
          <cell r="K2190">
            <v>0.01</v>
          </cell>
          <cell r="L2190">
            <v>10559.18491365778</v>
          </cell>
          <cell r="M2190">
            <v>67398899.067213222</v>
          </cell>
        </row>
        <row r="2191">
          <cell r="A2191" t="str">
            <v>JF0672</v>
          </cell>
          <cell r="B2191">
            <v>36682</v>
          </cell>
          <cell r="C2191">
            <v>36707</v>
          </cell>
          <cell r="D2191">
            <v>28</v>
          </cell>
          <cell r="E2191" t="str">
            <v>Copsehill</v>
          </cell>
          <cell r="F2191" t="str">
            <v>Leybourne West Malling</v>
          </cell>
          <cell r="G2191" t="str">
            <v>Kent</v>
          </cell>
          <cell r="H2191" t="str">
            <v>ME19 5QR</v>
          </cell>
          <cell r="I2191">
            <v>16524.793115701181</v>
          </cell>
          <cell r="J2191">
            <v>15523.290502628381</v>
          </cell>
          <cell r="K2191">
            <v>0.01</v>
          </cell>
          <cell r="L2191">
            <v>15368.057597602097</v>
          </cell>
          <cell r="M2191">
            <v>67414267.12481083</v>
          </cell>
        </row>
        <row r="2192">
          <cell r="A2192" t="str">
            <v>JF0754</v>
          </cell>
          <cell r="B2192">
            <v>36682</v>
          </cell>
          <cell r="C2192">
            <v>36707</v>
          </cell>
          <cell r="D2192">
            <v>157</v>
          </cell>
          <cell r="E2192" t="str">
            <v>Hawthorne Avenue</v>
          </cell>
          <cell r="F2192" t="str">
            <v>Gillingham</v>
          </cell>
          <cell r="G2192" t="str">
            <v>Kent</v>
          </cell>
          <cell r="H2192" t="str">
            <v>ME8 6YF</v>
          </cell>
          <cell r="I2192">
            <v>18369.235636384779</v>
          </cell>
          <cell r="J2192">
            <v>17255.948628119037</v>
          </cell>
          <cell r="K2192">
            <v>0.01</v>
          </cell>
          <cell r="L2192">
            <v>17083.389141837844</v>
          </cell>
          <cell r="M2192">
            <v>67431350.513952672</v>
          </cell>
        </row>
        <row r="2193">
          <cell r="A2193" t="str">
            <v>JF0870</v>
          </cell>
          <cell r="B2193">
            <v>36682</v>
          </cell>
          <cell r="C2193">
            <v>36707</v>
          </cell>
          <cell r="D2193">
            <v>159</v>
          </cell>
          <cell r="E2193" t="str">
            <v>Hellesdon Road</v>
          </cell>
          <cell r="F2193" t="str">
            <v>Norwich</v>
          </cell>
          <cell r="G2193">
            <v>0</v>
          </cell>
          <cell r="H2193" t="str">
            <v>NR6 5EJ</v>
          </cell>
          <cell r="I2193">
            <v>20117.779989490271</v>
          </cell>
          <cell r="J2193">
            <v>18898.520596187831</v>
          </cell>
          <cell r="K2193">
            <v>0.01</v>
          </cell>
          <cell r="L2193">
            <v>18709.535390225952</v>
          </cell>
          <cell r="M2193">
            <v>67450060.049342901</v>
          </cell>
        </row>
        <row r="2194">
          <cell r="A2194" t="str">
            <v>JF0702</v>
          </cell>
          <cell r="B2194">
            <v>36682</v>
          </cell>
          <cell r="C2194">
            <v>36707</v>
          </cell>
          <cell r="D2194">
            <v>22</v>
          </cell>
          <cell r="E2194" t="str">
            <v>St. Annes Road</v>
          </cell>
          <cell r="F2194" t="str">
            <v>Southport</v>
          </cell>
          <cell r="G2194" t="str">
            <v>Merseyside</v>
          </cell>
          <cell r="H2194" t="str">
            <v>PR9 9TQ</v>
          </cell>
          <cell r="I2194">
            <v>26698.955035722898</v>
          </cell>
          <cell r="J2194">
            <v>25080.836548709387</v>
          </cell>
          <cell r="K2194">
            <v>0.01</v>
          </cell>
          <cell r="L2194">
            <v>24830.028183222294</v>
          </cell>
          <cell r="M2194">
            <v>67474890.077526122</v>
          </cell>
        </row>
        <row r="2195">
          <cell r="A2195" t="str">
            <v>JF0664</v>
          </cell>
          <cell r="B2195">
            <v>36682</v>
          </cell>
          <cell r="C2195">
            <v>36707</v>
          </cell>
          <cell r="D2195">
            <v>51</v>
          </cell>
          <cell r="E2195" t="str">
            <v>Mousehole Lane</v>
          </cell>
          <cell r="F2195" t="str">
            <v>Southampton</v>
          </cell>
          <cell r="G2195" t="str">
            <v>Hampshire</v>
          </cell>
          <cell r="H2195" t="str">
            <v>SO18 4FB</v>
          </cell>
          <cell r="I2195">
            <v>29883.447243760784</v>
          </cell>
          <cell r="J2195">
            <v>28072.329228987401</v>
          </cell>
          <cell r="K2195">
            <v>0.01</v>
          </cell>
          <cell r="L2195">
            <v>27791.605936697528</v>
          </cell>
          <cell r="M2195">
            <v>67502681.683462813</v>
          </cell>
        </row>
        <row r="2196">
          <cell r="A2196" t="str">
            <v>JF0249</v>
          </cell>
          <cell r="B2196">
            <v>36682</v>
          </cell>
          <cell r="C2196">
            <v>36707</v>
          </cell>
          <cell r="D2196">
            <v>15</v>
          </cell>
          <cell r="E2196" t="str">
            <v>Manewas Way</v>
          </cell>
          <cell r="F2196" t="str">
            <v>Newquay</v>
          </cell>
          <cell r="G2196" t="str">
            <v>Cornwall</v>
          </cell>
          <cell r="H2196" t="str">
            <v>TR7 3AJ</v>
          </cell>
          <cell r="I2196">
            <v>30767.857351797222</v>
          </cell>
          <cell r="J2196">
            <v>28903.13872441557</v>
          </cell>
          <cell r="K2196">
            <v>0.01</v>
          </cell>
          <cell r="L2196">
            <v>28614.107337171416</v>
          </cell>
          <cell r="M2196">
            <v>67531295.79079999</v>
          </cell>
        </row>
        <row r="2197">
          <cell r="A2197" t="str">
            <v>JF0693</v>
          </cell>
          <cell r="B2197">
            <v>36682</v>
          </cell>
          <cell r="C2197">
            <v>36707</v>
          </cell>
          <cell r="D2197">
            <v>20</v>
          </cell>
          <cell r="E2197" t="str">
            <v>Eastgate</v>
          </cell>
          <cell r="F2197" t="str">
            <v>Deeping St James</v>
          </cell>
          <cell r="G2197" t="str">
            <v>Lincolnshire</v>
          </cell>
          <cell r="H2197" t="str">
            <v>PE6 8HJ</v>
          </cell>
          <cell r="I2197">
            <v>40626.220784119017</v>
          </cell>
          <cell r="J2197">
            <v>38164.025585081494</v>
          </cell>
          <cell r="K2197">
            <v>0.01</v>
          </cell>
          <cell r="L2197">
            <v>37782.385329230681</v>
          </cell>
          <cell r="M2197">
            <v>67569078.176129222</v>
          </cell>
        </row>
        <row r="2198">
          <cell r="A2198" t="str">
            <v>JF0363</v>
          </cell>
          <cell r="B2198">
            <v>36682</v>
          </cell>
          <cell r="C2198">
            <v>36707</v>
          </cell>
          <cell r="D2198">
            <v>57</v>
          </cell>
          <cell r="E2198" t="str">
            <v>Old Hale Way</v>
          </cell>
          <cell r="F2198" t="str">
            <v>Hitchin</v>
          </cell>
          <cell r="G2198" t="str">
            <v>Hertfordshire</v>
          </cell>
          <cell r="H2198" t="str">
            <v>SG5 1XJ</v>
          </cell>
          <cell r="I2198">
            <v>60089.309864061164</v>
          </cell>
          <cell r="J2198">
            <v>56447.533508663517</v>
          </cell>
          <cell r="K2198">
            <v>0.01</v>
          </cell>
          <cell r="L2198">
            <v>55883.058173576879</v>
          </cell>
          <cell r="M2198">
            <v>67624961.234302804</v>
          </cell>
        </row>
        <row r="2199">
          <cell r="A2199" t="str">
            <v>JF0779</v>
          </cell>
          <cell r="B2199">
            <v>36682</v>
          </cell>
          <cell r="C2199">
            <v>36707</v>
          </cell>
          <cell r="D2199" t="str">
            <v>Lane End</v>
          </cell>
          <cell r="E2199" t="str">
            <v>The Green</v>
          </cell>
          <cell r="F2199" t="str">
            <v>Zeals Warminster</v>
          </cell>
          <cell r="G2199" t="str">
            <v>Wiltshire</v>
          </cell>
          <cell r="H2199" t="str">
            <v>BA12 6NB</v>
          </cell>
          <cell r="I2199">
            <v>71733.351913849649</v>
          </cell>
          <cell r="J2199">
            <v>67385.876040282994</v>
          </cell>
          <cell r="K2199">
            <v>0.01</v>
          </cell>
          <cell r="L2199">
            <v>66712.017279880165</v>
          </cell>
          <cell r="M2199">
            <v>67691673.251582682</v>
          </cell>
        </row>
        <row r="2200">
          <cell r="A2200" t="str">
            <v>JE3165</v>
          </cell>
          <cell r="B2200">
            <v>36683</v>
          </cell>
          <cell r="C2200">
            <v>36707</v>
          </cell>
          <cell r="D2200">
            <v>3</v>
          </cell>
          <cell r="E2200" t="str">
            <v>Church Street</v>
          </cell>
          <cell r="F2200" t="str">
            <v>Presteigne</v>
          </cell>
          <cell r="G2200" t="str">
            <v>Powys</v>
          </cell>
          <cell r="H2200" t="str">
            <v>LD8 2BU</v>
          </cell>
          <cell r="I2200">
            <v>5757.1881783884464</v>
          </cell>
          <cell r="J2200">
            <v>5408.2676827285404</v>
          </cell>
          <cell r="K2200">
            <v>0.01</v>
          </cell>
          <cell r="L2200">
            <v>5354.185005901255</v>
          </cell>
          <cell r="M2200">
            <v>67697027.436588585</v>
          </cell>
        </row>
        <row r="2201">
          <cell r="A2201" t="str">
            <v>JF0804</v>
          </cell>
          <cell r="B2201">
            <v>36683</v>
          </cell>
          <cell r="C2201">
            <v>36707</v>
          </cell>
          <cell r="D2201" t="str">
            <v>20 South View</v>
          </cell>
          <cell r="E2201" t="str">
            <v>Bradford Abbas</v>
          </cell>
          <cell r="F2201" t="str">
            <v>Sherborne</v>
          </cell>
          <cell r="G2201" t="str">
            <v>Dorset</v>
          </cell>
          <cell r="H2201" t="str">
            <v>DT9 6RS</v>
          </cell>
          <cell r="I2201">
            <v>32399.001732539142</v>
          </cell>
          <cell r="J2201">
            <v>30435.425869961011</v>
          </cell>
          <cell r="K2201">
            <v>0.01</v>
          </cell>
          <cell r="L2201">
            <v>30131.071611261399</v>
          </cell>
          <cell r="M2201">
            <v>67727158.508199841</v>
          </cell>
        </row>
        <row r="2202">
          <cell r="A2202" t="str">
            <v>JF0904</v>
          </cell>
          <cell r="B2202">
            <v>36684</v>
          </cell>
          <cell r="C2202">
            <v>36707</v>
          </cell>
          <cell r="D2202">
            <v>15</v>
          </cell>
          <cell r="E2202" t="str">
            <v>Caldy Close</v>
          </cell>
          <cell r="F2202" t="str">
            <v>Newport</v>
          </cell>
          <cell r="G2202" t="str">
            <v>Gwent</v>
          </cell>
          <cell r="H2202" t="str">
            <v>NP19 7TA</v>
          </cell>
          <cell r="I2202">
            <v>20218.722252999982</v>
          </cell>
          <cell r="J2202">
            <v>18993.345146757558</v>
          </cell>
          <cell r="K2202">
            <v>0.01</v>
          </cell>
          <cell r="L2202">
            <v>18803.411695289982</v>
          </cell>
          <cell r="M2202">
            <v>67745961.919895127</v>
          </cell>
        </row>
        <row r="2203">
          <cell r="A2203" t="str">
            <v>JF0140</v>
          </cell>
          <cell r="B2203">
            <v>36685</v>
          </cell>
          <cell r="C2203">
            <v>36707</v>
          </cell>
          <cell r="D2203">
            <v>13</v>
          </cell>
          <cell r="E2203" t="str">
            <v>Penygraig Road</v>
          </cell>
          <cell r="F2203" t="str">
            <v>Swansea</v>
          </cell>
          <cell r="G2203" t="str">
            <v>West Glamorgan</v>
          </cell>
          <cell r="H2203" t="str">
            <v>SA9 2YP</v>
          </cell>
          <cell r="I2203">
            <v>12882.022193019773</v>
          </cell>
          <cell r="J2203">
            <v>12101.293575260997</v>
          </cell>
          <cell r="K2203">
            <v>0.01</v>
          </cell>
          <cell r="L2203">
            <v>11980.280639508388</v>
          </cell>
          <cell r="M2203">
            <v>67757942.200534642</v>
          </cell>
        </row>
        <row r="2204">
          <cell r="A2204" t="str">
            <v>JF0850</v>
          </cell>
          <cell r="B2204">
            <v>36685</v>
          </cell>
          <cell r="C2204">
            <v>36707</v>
          </cell>
          <cell r="D2204">
            <v>18</v>
          </cell>
          <cell r="E2204" t="str">
            <v>Machynlleth Way</v>
          </cell>
          <cell r="F2204" t="str">
            <v>Deeside</v>
          </cell>
          <cell r="G2204" t="str">
            <v>Clwyd</v>
          </cell>
          <cell r="H2204" t="str">
            <v>CH5 4UG</v>
          </cell>
          <cell r="I2204">
            <v>25133.486603811445</v>
          </cell>
          <cell r="J2204">
            <v>23610.244991459236</v>
          </cell>
          <cell r="K2204">
            <v>0.01</v>
          </cell>
          <cell r="L2204">
            <v>23374.142541544643</v>
          </cell>
          <cell r="M2204">
            <v>67781316.343076184</v>
          </cell>
        </row>
        <row r="2205">
          <cell r="A2205" t="str">
            <v>JF0755</v>
          </cell>
          <cell r="B2205">
            <v>36685</v>
          </cell>
          <cell r="C2205">
            <v>36707</v>
          </cell>
          <cell r="D2205">
            <v>45</v>
          </cell>
          <cell r="E2205" t="str">
            <v>Powder Mill Lane</v>
          </cell>
          <cell r="F2205" t="str">
            <v>Tunbridge Wells</v>
          </cell>
          <cell r="G2205" t="str">
            <v>Kent</v>
          </cell>
          <cell r="H2205" t="str">
            <v>TN4 9EE</v>
          </cell>
          <cell r="I2205">
            <v>28031.421134200802</v>
          </cell>
          <cell r="J2205">
            <v>26332.54712606742</v>
          </cell>
          <cell r="K2205">
            <v>0.01</v>
          </cell>
          <cell r="L2205">
            <v>26069.221654806744</v>
          </cell>
          <cell r="M2205">
            <v>67807385.564730987</v>
          </cell>
        </row>
        <row r="2206">
          <cell r="A2206" t="str">
            <v>JF0352</v>
          </cell>
          <cell r="B2206">
            <v>36685</v>
          </cell>
          <cell r="C2206">
            <v>36707</v>
          </cell>
          <cell r="D2206" t="str">
            <v>Nye Timbers</v>
          </cell>
          <cell r="E2206" t="str">
            <v>14c Sidney Road</v>
          </cell>
          <cell r="F2206" t="str">
            <v>Walton On Thames</v>
          </cell>
          <cell r="G2206" t="str">
            <v>Surrey</v>
          </cell>
          <cell r="H2206" t="str">
            <v>KT12 2NA</v>
          </cell>
          <cell r="I2206">
            <v>108265.68926725909</v>
          </cell>
          <cell r="J2206">
            <v>101704.13234197065</v>
          </cell>
          <cell r="K2206">
            <v>0.01</v>
          </cell>
          <cell r="L2206">
            <v>100687.09101855094</v>
          </cell>
          <cell r="M2206">
            <v>67908072.655749545</v>
          </cell>
        </row>
        <row r="2207">
          <cell r="A2207" t="str">
            <v>JF0696</v>
          </cell>
          <cell r="B2207">
            <v>36686</v>
          </cell>
          <cell r="C2207">
            <v>36707</v>
          </cell>
          <cell r="D2207">
            <v>11</v>
          </cell>
          <cell r="E2207" t="str">
            <v>Maplehurst Close</v>
          </cell>
          <cell r="F2207" t="str">
            <v>St Leonards On Sea</v>
          </cell>
          <cell r="G2207" t="str">
            <v>East Sussex</v>
          </cell>
          <cell r="H2207" t="str">
            <v>TN37 7NB</v>
          </cell>
          <cell r="I2207">
            <v>19960.782474021915</v>
          </cell>
          <cell r="J2207">
            <v>18751.038081656949</v>
          </cell>
          <cell r="K2207">
            <v>0.01</v>
          </cell>
          <cell r="L2207">
            <v>18563.527700840379</v>
          </cell>
          <cell r="M2207">
            <v>67926636.183450386</v>
          </cell>
        </row>
        <row r="2208">
          <cell r="A2208" t="str">
            <v>JF0192</v>
          </cell>
          <cell r="B2208">
            <v>36686</v>
          </cell>
          <cell r="C2208">
            <v>36707</v>
          </cell>
          <cell r="D2208" t="str">
            <v>52 Woodland Avenue</v>
          </cell>
          <cell r="E2208" t="str">
            <v>Overstone</v>
          </cell>
          <cell r="F2208" t="str">
            <v>Northampton</v>
          </cell>
          <cell r="G2208" t="str">
            <v>Northamptonshire</v>
          </cell>
          <cell r="H2208" t="str">
            <v>NN6 0AJ</v>
          </cell>
          <cell r="I2208">
            <v>20737.181651106741</v>
          </cell>
          <cell r="J2208">
            <v>19480.382763160876</v>
          </cell>
          <cell r="K2208">
            <v>0.01</v>
          </cell>
          <cell r="L2208">
            <v>19285.578935529269</v>
          </cell>
          <cell r="M2208">
            <v>67945921.76238592</v>
          </cell>
        </row>
        <row r="2209">
          <cell r="A2209" t="str">
            <v>JF0759</v>
          </cell>
          <cell r="B2209">
            <v>36686</v>
          </cell>
          <cell r="C2209">
            <v>36707</v>
          </cell>
          <cell r="D2209">
            <v>50</v>
          </cell>
          <cell r="E2209" t="str">
            <v>Caeffynnon Road Llandybie</v>
          </cell>
          <cell r="F2209" t="str">
            <v>Ammanford</v>
          </cell>
          <cell r="G2209" t="str">
            <v>Dyfed</v>
          </cell>
          <cell r="H2209" t="str">
            <v>SA18 2TH</v>
          </cell>
          <cell r="I2209">
            <v>29806.592532517101</v>
          </cell>
          <cell r="J2209">
            <v>28000.132379031213</v>
          </cell>
          <cell r="K2209">
            <v>0.01</v>
          </cell>
          <cell r="L2209">
            <v>27720.131055240901</v>
          </cell>
          <cell r="M2209">
            <v>67973641.893441156</v>
          </cell>
        </row>
        <row r="2210">
          <cell r="A2210" t="str">
            <v>JE3163</v>
          </cell>
          <cell r="B2210">
            <v>36687</v>
          </cell>
          <cell r="C2210">
            <v>36707</v>
          </cell>
          <cell r="D2210">
            <v>15</v>
          </cell>
          <cell r="E2210" t="str">
            <v>Malcolm Road</v>
          </cell>
          <cell r="F2210" t="str">
            <v>Wimbledon</v>
          </cell>
          <cell r="G2210" t="str">
            <v>London</v>
          </cell>
          <cell r="H2210" t="str">
            <v>SW19 4AS</v>
          </cell>
          <cell r="I2210">
            <v>15258.248254594186</v>
          </cell>
          <cell r="J2210">
            <v>14333.505936133932</v>
          </cell>
          <cell r="K2210">
            <v>0.01</v>
          </cell>
          <cell r="L2210">
            <v>14190.170876772592</v>
          </cell>
          <cell r="M2210">
            <v>67987832.064317927</v>
          </cell>
        </row>
        <row r="2211">
          <cell r="A2211" t="str">
            <v>JF0590</v>
          </cell>
          <cell r="B2211">
            <v>36689</v>
          </cell>
          <cell r="C2211">
            <v>36707</v>
          </cell>
          <cell r="D2211">
            <v>254</v>
          </cell>
          <cell r="E2211" t="str">
            <v>Park Road</v>
          </cell>
          <cell r="F2211" t="str">
            <v>Westhoughton</v>
          </cell>
          <cell r="G2211" t="str">
            <v>Nr Bolton</v>
          </cell>
          <cell r="H2211" t="str">
            <v>BL5 3HL</v>
          </cell>
          <cell r="I2211">
            <v>17160.664735404003</v>
          </cell>
          <cell r="J2211">
            <v>16120.624448409819</v>
          </cell>
          <cell r="K2211">
            <v>0.01</v>
          </cell>
          <cell r="L2211">
            <v>15959.418203925721</v>
          </cell>
          <cell r="M2211">
            <v>68003791.482521847</v>
          </cell>
        </row>
        <row r="2212">
          <cell r="A2212" t="str">
            <v>JF0727</v>
          </cell>
          <cell r="B2212">
            <v>36689</v>
          </cell>
          <cell r="C2212">
            <v>36707</v>
          </cell>
          <cell r="D2212">
            <v>24</v>
          </cell>
          <cell r="E2212" t="str">
            <v>Bede Road</v>
          </cell>
          <cell r="F2212" t="str">
            <v>Chadwell Heath Romford</v>
          </cell>
          <cell r="G2212" t="str">
            <v>Essex</v>
          </cell>
          <cell r="H2212" t="str">
            <v>RM6 5RT</v>
          </cell>
          <cell r="I2212">
            <v>27541.033847847797</v>
          </cell>
          <cell r="J2212">
            <v>25871.880281311565</v>
          </cell>
          <cell r="K2212">
            <v>0.01</v>
          </cell>
          <cell r="L2212">
            <v>25613.161478498449</v>
          </cell>
          <cell r="M2212">
            <v>68029404.644000351</v>
          </cell>
        </row>
        <row r="2213">
          <cell r="A2213" t="str">
            <v>JF0614</v>
          </cell>
          <cell r="B2213">
            <v>36689</v>
          </cell>
          <cell r="C2213">
            <v>36707</v>
          </cell>
          <cell r="D2213">
            <v>159</v>
          </cell>
          <cell r="E2213" t="str">
            <v>High Street</v>
          </cell>
          <cell r="F2213" t="str">
            <v>Cherry Hinton Cambridge</v>
          </cell>
          <cell r="G2213" t="str">
            <v>Cambridgeshire</v>
          </cell>
          <cell r="H2213" t="str">
            <v>CB1 9LN</v>
          </cell>
          <cell r="I2213">
            <v>39992.407431350002</v>
          </cell>
          <cell r="J2213">
            <v>37568.625162783334</v>
          </cell>
          <cell r="K2213">
            <v>0.01</v>
          </cell>
          <cell r="L2213">
            <v>37192.938911155499</v>
          </cell>
          <cell r="M2213">
            <v>68066597.582911506</v>
          </cell>
        </row>
        <row r="2214">
          <cell r="A2214" t="str">
            <v>JF0350</v>
          </cell>
          <cell r="B2214">
            <v>36690</v>
          </cell>
          <cell r="C2214">
            <v>36707</v>
          </cell>
          <cell r="D2214" t="str">
            <v>11 Cartmel Way</v>
          </cell>
          <cell r="E2214" t="str">
            <v>Eye</v>
          </cell>
          <cell r="F2214" t="str">
            <v>Peterborough</v>
          </cell>
          <cell r="G2214" t="str">
            <v>Cambridgeshire</v>
          </cell>
          <cell r="H2214" t="str">
            <v>PE6 7XA</v>
          </cell>
          <cell r="I2214">
            <v>15274.03198026389</v>
          </cell>
          <cell r="J2214">
            <v>14348.333072369107</v>
          </cell>
          <cell r="K2214">
            <v>0.01</v>
          </cell>
          <cell r="L2214">
            <v>14204.849741645416</v>
          </cell>
          <cell r="M2214">
            <v>68080802.432653159</v>
          </cell>
        </row>
        <row r="2215">
          <cell r="A2215" t="str">
            <v>JF0788</v>
          </cell>
          <cell r="B2215">
            <v>36690</v>
          </cell>
          <cell r="C2215">
            <v>36707</v>
          </cell>
          <cell r="D2215">
            <v>5</v>
          </cell>
          <cell r="E2215" t="str">
            <v>Milton Close</v>
          </cell>
          <cell r="F2215" t="str">
            <v>Weymouth</v>
          </cell>
          <cell r="G2215" t="str">
            <v>Dorset</v>
          </cell>
          <cell r="H2215" t="str">
            <v>DT4 7NB</v>
          </cell>
          <cell r="I2215">
            <v>20939.656413629968</v>
          </cell>
          <cell r="J2215">
            <v>19670.586327955425</v>
          </cell>
          <cell r="K2215">
            <v>0.01</v>
          </cell>
          <cell r="L2215">
            <v>19473.880464675869</v>
          </cell>
          <cell r="M2215">
            <v>68100276.313117832</v>
          </cell>
        </row>
        <row r="2216">
          <cell r="A2216" t="str">
            <v>JF0638</v>
          </cell>
          <cell r="B2216">
            <v>36690</v>
          </cell>
          <cell r="C2216">
            <v>36707</v>
          </cell>
          <cell r="D2216">
            <v>43</v>
          </cell>
          <cell r="E2216" t="str">
            <v>Derwent Drive</v>
          </cell>
          <cell r="F2216" t="str">
            <v>Telford</v>
          </cell>
          <cell r="G2216" t="str">
            <v>Shropshire</v>
          </cell>
          <cell r="H2216" t="str">
            <v>TF2 9QN</v>
          </cell>
          <cell r="I2216">
            <v>23476.312369185813</v>
          </cell>
          <cell r="J2216">
            <v>22053.505558932124</v>
          </cell>
          <cell r="K2216">
            <v>0.01</v>
          </cell>
          <cell r="L2216">
            <v>21832.970503342804</v>
          </cell>
          <cell r="M2216">
            <v>68122109.283621177</v>
          </cell>
        </row>
        <row r="2217">
          <cell r="A2217" t="str">
            <v>JF0793</v>
          </cell>
          <cell r="B2217">
            <v>36690</v>
          </cell>
          <cell r="C2217">
            <v>36707</v>
          </cell>
          <cell r="D2217">
            <v>108</v>
          </cell>
          <cell r="E2217" t="str">
            <v>Ringway</v>
          </cell>
          <cell r="F2217" t="str">
            <v>Thornton Cleveleys</v>
          </cell>
          <cell r="G2217" t="str">
            <v>Lancashire</v>
          </cell>
          <cell r="H2217" t="str">
            <v>FY5 2NW</v>
          </cell>
          <cell r="I2217">
            <v>35605.456136552537</v>
          </cell>
          <cell r="J2217">
            <v>33447.549704034202</v>
          </cell>
          <cell r="K2217">
            <v>0.01</v>
          </cell>
          <cell r="L2217">
            <v>33113.074206993857</v>
          </cell>
          <cell r="M2217">
            <v>68155222.35782817</v>
          </cell>
        </row>
        <row r="2218">
          <cell r="A2218" t="str">
            <v>JF0613</v>
          </cell>
          <cell r="B2218">
            <v>36690</v>
          </cell>
          <cell r="C2218">
            <v>36707</v>
          </cell>
          <cell r="D2218" t="str">
            <v>6 Sycamore Way</v>
          </cell>
          <cell r="E2218" t="str">
            <v>Brantham</v>
          </cell>
          <cell r="F2218" t="str">
            <v>Manningtree</v>
          </cell>
          <cell r="G2218" t="str">
            <v>Essex</v>
          </cell>
          <cell r="H2218" t="str">
            <v>CO11 1TL</v>
          </cell>
          <cell r="I2218">
            <v>38830.668765503586</v>
          </cell>
          <cell r="J2218">
            <v>36477.294900927605</v>
          </cell>
          <cell r="K2218">
            <v>0.01</v>
          </cell>
          <cell r="L2218">
            <v>36112.52195191833</v>
          </cell>
          <cell r="M2218">
            <v>68191334.879780084</v>
          </cell>
        </row>
        <row r="2219">
          <cell r="A2219" t="str">
            <v>JF0736</v>
          </cell>
          <cell r="B2219">
            <v>36691</v>
          </cell>
          <cell r="C2219">
            <v>36707</v>
          </cell>
          <cell r="D2219">
            <v>6</v>
          </cell>
          <cell r="E2219" t="str">
            <v>Marshall Crescent</v>
          </cell>
          <cell r="F2219" t="str">
            <v>Broadstairs</v>
          </cell>
          <cell r="G2219" t="str">
            <v>Kent</v>
          </cell>
          <cell r="H2219" t="str">
            <v>CT10 2HS</v>
          </cell>
          <cell r="I2219">
            <v>19804.353209667857</v>
          </cell>
          <cell r="J2219">
            <v>18604.089378778892</v>
          </cell>
          <cell r="K2219">
            <v>0.01</v>
          </cell>
          <cell r="L2219">
            <v>18418.048484991104</v>
          </cell>
          <cell r="M2219">
            <v>68209752.92826508</v>
          </cell>
        </row>
        <row r="2220">
          <cell r="A2220" t="str">
            <v>JF0607</v>
          </cell>
          <cell r="B2220">
            <v>36691</v>
          </cell>
          <cell r="C2220">
            <v>36707</v>
          </cell>
          <cell r="D2220">
            <v>25</v>
          </cell>
          <cell r="E2220" t="str">
            <v>Cheam Way</v>
          </cell>
          <cell r="F2220" t="str">
            <v>Testwood Totton</v>
          </cell>
          <cell r="G2220" t="str">
            <v>Hampshire</v>
          </cell>
          <cell r="H2220" t="str">
            <v>SO40 3PJ</v>
          </cell>
          <cell r="I2220">
            <v>27188.450632879863</v>
          </cell>
          <cell r="J2220">
            <v>25540.665746038656</v>
          </cell>
          <cell r="K2220">
            <v>0.01</v>
          </cell>
          <cell r="L2220">
            <v>25285.25908857827</v>
          </cell>
          <cell r="M2220">
            <v>68235038.187353656</v>
          </cell>
        </row>
        <row r="2221">
          <cell r="A2221" t="str">
            <v>JF0715</v>
          </cell>
          <cell r="B2221">
            <v>36691</v>
          </cell>
          <cell r="C2221">
            <v>36707</v>
          </cell>
          <cell r="D2221" t="str">
            <v>19 The Close</v>
          </cell>
          <cell r="E2221" t="str">
            <v>Soundwell</v>
          </cell>
          <cell r="F2221" t="str">
            <v>Bristol</v>
          </cell>
          <cell r="G2221" t="str">
            <v>Avon</v>
          </cell>
          <cell r="H2221" t="str">
            <v>BS16 4PH</v>
          </cell>
          <cell r="I2221">
            <v>28227.965932326239</v>
          </cell>
          <cell r="J2221">
            <v>26517.180118245858</v>
          </cell>
          <cell r="K2221">
            <v>0.01</v>
          </cell>
          <cell r="L2221">
            <v>26252.008317063399</v>
          </cell>
          <cell r="M2221">
            <v>68261290.195670724</v>
          </cell>
        </row>
        <row r="2222">
          <cell r="A2222" t="str">
            <v>JE3168</v>
          </cell>
          <cell r="B2222">
            <v>36692</v>
          </cell>
          <cell r="C2222">
            <v>36707</v>
          </cell>
          <cell r="D2222" t="str">
            <v>5 Westcliffe Walk</v>
          </cell>
          <cell r="E2222" t="str">
            <v>Hythe</v>
          </cell>
          <cell r="F2222" t="str">
            <v>Southampton</v>
          </cell>
          <cell r="G2222" t="str">
            <v>Hampshire</v>
          </cell>
          <cell r="H2222" t="str">
            <v>SO45 6BY</v>
          </cell>
          <cell r="I2222">
            <v>5602.8781497533964</v>
          </cell>
          <cell r="J2222">
            <v>5263.3097770410695</v>
          </cell>
          <cell r="K2222">
            <v>0.01</v>
          </cell>
          <cell r="L2222">
            <v>5210.6766792706585</v>
          </cell>
          <cell r="M2222">
            <v>68266500.872349992</v>
          </cell>
        </row>
        <row r="2223">
          <cell r="A2223" t="str">
            <v>JF0823</v>
          </cell>
          <cell r="B2223">
            <v>36692</v>
          </cell>
          <cell r="C2223">
            <v>36707</v>
          </cell>
          <cell r="D2223">
            <v>97</v>
          </cell>
          <cell r="E2223" t="str">
            <v>Green Lane</v>
          </cell>
          <cell r="F2223" t="str">
            <v>Caldicot</v>
          </cell>
          <cell r="G2223" t="str">
            <v>Monmouthshire Gwent</v>
          </cell>
          <cell r="H2223" t="str">
            <v>NP26 4DP</v>
          </cell>
          <cell r="I2223">
            <v>17058.997172664072</v>
          </cell>
          <cell r="J2223">
            <v>16025.118556138976</v>
          </cell>
          <cell r="K2223">
            <v>0.01</v>
          </cell>
          <cell r="L2223">
            <v>15864.867370577585</v>
          </cell>
          <cell r="M2223">
            <v>68282365.739720568</v>
          </cell>
        </row>
        <row r="2224">
          <cell r="A2224" t="str">
            <v>JF0838</v>
          </cell>
          <cell r="B2224">
            <v>36692</v>
          </cell>
          <cell r="C2224">
            <v>36707</v>
          </cell>
          <cell r="D2224">
            <v>7</v>
          </cell>
          <cell r="E2224" t="str">
            <v>Beckford Close</v>
          </cell>
          <cell r="F2224" t="str">
            <v>Tisbury</v>
          </cell>
          <cell r="G2224" t="str">
            <v>Salisbury</v>
          </cell>
          <cell r="H2224" t="str">
            <v>SP3 6QT</v>
          </cell>
          <cell r="I2224">
            <v>19634.72013162346</v>
          </cell>
          <cell r="J2224">
            <v>18444.73709334325</v>
          </cell>
          <cell r="K2224">
            <v>0.01</v>
          </cell>
          <cell r="L2224">
            <v>18260.289722409816</v>
          </cell>
          <cell r="M2224">
            <v>68300626.029442981</v>
          </cell>
        </row>
        <row r="2225">
          <cell r="A2225" t="str">
            <v>JF0927</v>
          </cell>
          <cell r="B2225">
            <v>36692</v>
          </cell>
          <cell r="C2225">
            <v>36707</v>
          </cell>
          <cell r="D2225" t="str">
            <v>11 Rashley Road</v>
          </cell>
          <cell r="E2225" t="str">
            <v>Chickerell</v>
          </cell>
          <cell r="F2225" t="str">
            <v>Weymouth</v>
          </cell>
          <cell r="G2225" t="str">
            <v>Dorset</v>
          </cell>
          <cell r="H2225" t="str">
            <v>DT3 4AT</v>
          </cell>
          <cell r="I2225">
            <v>24777.796384604972</v>
          </cell>
          <cell r="J2225">
            <v>23276.111755234971</v>
          </cell>
          <cell r="K2225">
            <v>0.01</v>
          </cell>
          <cell r="L2225">
            <v>23043.350637682623</v>
          </cell>
          <cell r="M2225">
            <v>68323669.38008067</v>
          </cell>
        </row>
        <row r="2226">
          <cell r="A2226" t="str">
            <v>JF0817</v>
          </cell>
          <cell r="B2226">
            <v>36692</v>
          </cell>
          <cell r="C2226">
            <v>36707</v>
          </cell>
          <cell r="D2226" t="str">
            <v>49 Old Road</v>
          </cell>
          <cell r="E2226" t="str">
            <v>Churwell</v>
          </cell>
          <cell r="F2226" t="str">
            <v>Morley</v>
          </cell>
          <cell r="G2226" t="str">
            <v>Leeds</v>
          </cell>
          <cell r="H2226" t="str">
            <v>LS27 7RS</v>
          </cell>
          <cell r="I2226">
            <v>24834.698788301688</v>
          </cell>
          <cell r="J2226">
            <v>23329.565528404615</v>
          </cell>
          <cell r="K2226">
            <v>0.01</v>
          </cell>
          <cell r="L2226">
            <v>23096.269873120567</v>
          </cell>
          <cell r="M2226">
            <v>68346765.649953797</v>
          </cell>
        </row>
        <row r="2227">
          <cell r="A2227" t="str">
            <v>JF0767</v>
          </cell>
          <cell r="B2227">
            <v>36693</v>
          </cell>
          <cell r="C2227">
            <v>36707</v>
          </cell>
          <cell r="D2227">
            <v>6</v>
          </cell>
          <cell r="E2227" t="str">
            <v>Halsbury Road</v>
          </cell>
          <cell r="F2227" t="str">
            <v>Westbury Park</v>
          </cell>
          <cell r="G2227" t="str">
            <v>Bristol</v>
          </cell>
          <cell r="H2227" t="str">
            <v>BS6 7SR</v>
          </cell>
          <cell r="I2227">
            <v>29054.69573915219</v>
          </cell>
          <cell r="J2227">
            <v>27293.805088294481</v>
          </cell>
          <cell r="K2227">
            <v>0.01</v>
          </cell>
          <cell r="L2227">
            <v>27020.867037411535</v>
          </cell>
          <cell r="M2227">
            <v>68373786.516991213</v>
          </cell>
        </row>
        <row r="2228">
          <cell r="A2228" t="str">
            <v>JF0917</v>
          </cell>
          <cell r="B2228">
            <v>36693</v>
          </cell>
          <cell r="C2228">
            <v>36707</v>
          </cell>
          <cell r="D2228">
            <v>143</v>
          </cell>
          <cell r="E2228" t="str">
            <v>Howard Road</v>
          </cell>
          <cell r="F2228" t="str">
            <v>Upminster</v>
          </cell>
          <cell r="G2228" t="str">
            <v>Essex</v>
          </cell>
          <cell r="H2228" t="str">
            <v>RM14 2UQ</v>
          </cell>
          <cell r="I2228">
            <v>34919.26868473411</v>
          </cell>
          <cell r="J2228">
            <v>32802.949370507798</v>
          </cell>
          <cell r="K2228">
            <v>0.01</v>
          </cell>
          <cell r="L2228">
            <v>32474.91987680272</v>
          </cell>
          <cell r="M2228">
            <v>68406261.436868012</v>
          </cell>
        </row>
        <row r="2229">
          <cell r="A2229" t="str">
            <v>JF0902</v>
          </cell>
          <cell r="B2229">
            <v>36693</v>
          </cell>
          <cell r="C2229">
            <v>36707</v>
          </cell>
          <cell r="D2229" t="str">
            <v>6 Dell Close Cottages</v>
          </cell>
          <cell r="E2229" t="str">
            <v>Dell Close</v>
          </cell>
          <cell r="F2229" t="str">
            <v>Mickleham Dorking</v>
          </cell>
          <cell r="G2229" t="str">
            <v>Surrey</v>
          </cell>
          <cell r="H2229" t="str">
            <v>RH5 6EF</v>
          </cell>
          <cell r="I2229">
            <v>65309.79998868399</v>
          </cell>
          <cell r="J2229">
            <v>61351.630292400107</v>
          </cell>
          <cell r="K2229">
            <v>0.01</v>
          </cell>
          <cell r="L2229">
            <v>60738.113989476107</v>
          </cell>
          <cell r="M2229">
            <v>68466999.550857484</v>
          </cell>
        </row>
        <row r="2230">
          <cell r="A2230" t="str">
            <v>JE3162</v>
          </cell>
          <cell r="B2230">
            <v>36694</v>
          </cell>
          <cell r="C2230">
            <v>36707</v>
          </cell>
          <cell r="D2230">
            <v>26</v>
          </cell>
          <cell r="E2230" t="str">
            <v>Fenland Road</v>
          </cell>
          <cell r="F2230" t="str">
            <v>Wisbech</v>
          </cell>
          <cell r="G2230" t="str">
            <v>Cambridgeshire</v>
          </cell>
          <cell r="H2230" t="str">
            <v>PE13 3QD</v>
          </cell>
          <cell r="I2230">
            <v>10201.85004077819</v>
          </cell>
          <cell r="J2230">
            <v>9583.5560989128444</v>
          </cell>
          <cell r="K2230">
            <v>0.01</v>
          </cell>
          <cell r="L2230">
            <v>9487.7205379237166</v>
          </cell>
          <cell r="M2230">
            <v>68476487.271395415</v>
          </cell>
        </row>
        <row r="2231">
          <cell r="A2231" t="str">
            <v>JF0879</v>
          </cell>
          <cell r="B2231">
            <v>36696</v>
          </cell>
          <cell r="C2231">
            <v>36707</v>
          </cell>
          <cell r="D2231" t="str">
            <v>11 Manor Road</v>
          </cell>
          <cell r="E2231" t="str">
            <v>Wellington</v>
          </cell>
          <cell r="F2231" t="str">
            <v>Telford</v>
          </cell>
          <cell r="G2231" t="str">
            <v>Shropshire</v>
          </cell>
          <cell r="H2231" t="str">
            <v>TF1 2LG</v>
          </cell>
          <cell r="I2231">
            <v>11696.396948075457</v>
          </cell>
          <cell r="J2231">
            <v>10987.524405767854</v>
          </cell>
          <cell r="K2231">
            <v>0.01</v>
          </cell>
          <cell r="L2231">
            <v>10877.649161710175</v>
          </cell>
          <cell r="M2231">
            <v>68487364.920557126</v>
          </cell>
        </row>
        <row r="2232">
          <cell r="A2232" t="str">
            <v>JF0926</v>
          </cell>
          <cell r="B2232">
            <v>36696</v>
          </cell>
          <cell r="C2232">
            <v>36707</v>
          </cell>
          <cell r="D2232">
            <v>9</v>
          </cell>
          <cell r="E2232" t="str">
            <v>Edwinstowe Drive</v>
          </cell>
          <cell r="F2232" t="str">
            <v>Nottingham</v>
          </cell>
          <cell r="G2232" t="str">
            <v>Nottinghamshire</v>
          </cell>
          <cell r="H2232" t="str">
            <v>NG5 3EQ</v>
          </cell>
          <cell r="I2232">
            <v>12312.980344119707</v>
          </cell>
          <cell r="J2232">
            <v>11566.739111142755</v>
          </cell>
          <cell r="K2232">
            <v>0.01</v>
          </cell>
          <cell r="L2232">
            <v>11451.071720031327</v>
          </cell>
          <cell r="M2232">
            <v>68498815.99227716</v>
          </cell>
        </row>
        <row r="2233">
          <cell r="A2233" t="str">
            <v>JF0820</v>
          </cell>
          <cell r="B2233">
            <v>36696</v>
          </cell>
          <cell r="C2233">
            <v>36707</v>
          </cell>
          <cell r="D2233" t="str">
            <v>85 Southfield Road</v>
          </cell>
          <cell r="E2233" t="str">
            <v>Armthorpe</v>
          </cell>
          <cell r="F2233" t="str">
            <v>Doncaster</v>
          </cell>
          <cell r="G2233" t="str">
            <v>South Yorkshire</v>
          </cell>
          <cell r="H2233" t="str">
            <v>DN3 3BH</v>
          </cell>
          <cell r="I2233">
            <v>13389.17924695761</v>
          </cell>
          <cell r="J2233">
            <v>12577.713838051088</v>
          </cell>
          <cell r="K2233">
            <v>0.01</v>
          </cell>
          <cell r="L2233">
            <v>12451.936699670578</v>
          </cell>
          <cell r="M2233">
            <v>68511267.928976834</v>
          </cell>
        </row>
        <row r="2234">
          <cell r="A2234" t="str">
            <v>JF0882</v>
          </cell>
          <cell r="B2234">
            <v>36696</v>
          </cell>
          <cell r="C2234">
            <v>36707</v>
          </cell>
          <cell r="D2234">
            <v>24</v>
          </cell>
          <cell r="E2234" t="str">
            <v>Margaret Road</v>
          </cell>
          <cell r="F2234" t="str">
            <v>Bexley</v>
          </cell>
          <cell r="G2234" t="str">
            <v>Kent</v>
          </cell>
          <cell r="H2234" t="str">
            <v>DA5 1DU</v>
          </cell>
          <cell r="I2234">
            <v>13847.381776060804</v>
          </cell>
          <cell r="J2234">
            <v>13008.146516905603</v>
          </cell>
          <cell r="K2234">
            <v>0.01</v>
          </cell>
          <cell r="L2234">
            <v>12878.065051736547</v>
          </cell>
          <cell r="M2234">
            <v>68524145.994028568</v>
          </cell>
        </row>
        <row r="2235">
          <cell r="A2235" t="str">
            <v>JF0800</v>
          </cell>
          <cell r="B2235">
            <v>36696</v>
          </cell>
          <cell r="C2235">
            <v>36707</v>
          </cell>
          <cell r="D2235">
            <v>22</v>
          </cell>
          <cell r="E2235" t="str">
            <v>Lewis Close, Ashill</v>
          </cell>
          <cell r="F2235" t="str">
            <v>Thetford</v>
          </cell>
          <cell r="G2235" t="str">
            <v>Norfolk</v>
          </cell>
          <cell r="H2235" t="str">
            <v>IP25 7BH</v>
          </cell>
          <cell r="I2235">
            <v>31622.05178239998</v>
          </cell>
          <cell r="J2235">
            <v>29705.563795587859</v>
          </cell>
          <cell r="K2235">
            <v>0.01</v>
          </cell>
          <cell r="L2235">
            <v>29408.508157631979</v>
          </cell>
          <cell r="M2235">
            <v>68553554.502186194</v>
          </cell>
        </row>
        <row r="2236">
          <cell r="A2236" t="str">
            <v>JF0813</v>
          </cell>
          <cell r="B2236">
            <v>36696</v>
          </cell>
          <cell r="C2236">
            <v>36707</v>
          </cell>
          <cell r="D2236">
            <v>45</v>
          </cell>
          <cell r="E2236" t="str">
            <v>Eaton Avenue</v>
          </cell>
          <cell r="F2236" t="str">
            <v>High Wycombe</v>
          </cell>
          <cell r="G2236" t="str">
            <v>Bucks</v>
          </cell>
          <cell r="H2236" t="str">
            <v>HP12 3BS</v>
          </cell>
          <cell r="I2236">
            <v>50190.498633910589</v>
          </cell>
          <cell r="J2236">
            <v>47148.650231855398</v>
          </cell>
          <cell r="K2236">
            <v>0.01</v>
          </cell>
          <cell r="L2236">
            <v>46677.163729536842</v>
          </cell>
          <cell r="M2236">
            <v>68600231.665915728</v>
          </cell>
        </row>
        <row r="2237">
          <cell r="A2237" t="str">
            <v>JF0848</v>
          </cell>
          <cell r="B2237">
            <v>36696</v>
          </cell>
          <cell r="C2237">
            <v>36707</v>
          </cell>
          <cell r="D2237" t="str">
            <v>12 Manor Close</v>
          </cell>
          <cell r="E2237" t="str">
            <v>Bradford Abbas</v>
          </cell>
          <cell r="F2237" t="str">
            <v>Sherborne</v>
          </cell>
          <cell r="G2237" t="str">
            <v>Dorset</v>
          </cell>
          <cell r="H2237" t="str">
            <v>DT9 6RN</v>
          </cell>
          <cell r="I2237">
            <v>52897.346260242914</v>
          </cell>
          <cell r="J2237">
            <v>49691.446486894856</v>
          </cell>
          <cell r="K2237">
            <v>0.01</v>
          </cell>
          <cell r="L2237">
            <v>49194.532022025909</v>
          </cell>
          <cell r="M2237">
            <v>68649426.197937757</v>
          </cell>
        </row>
        <row r="2238">
          <cell r="A2238" t="str">
            <v>JF0931</v>
          </cell>
          <cell r="B2238">
            <v>36697</v>
          </cell>
          <cell r="C2238">
            <v>36707</v>
          </cell>
          <cell r="D2238">
            <v>40</v>
          </cell>
          <cell r="E2238" t="str">
            <v>Chestnut Avenue</v>
          </cell>
          <cell r="F2238" t="str">
            <v>Doncaster</v>
          </cell>
          <cell r="G2238" t="str">
            <v>South Yorkshire</v>
          </cell>
          <cell r="H2238" t="str">
            <v>DN2 5SP</v>
          </cell>
          <cell r="I2238">
            <v>21083.59622819395</v>
          </cell>
          <cell r="J2238">
            <v>19805.802517394317</v>
          </cell>
          <cell r="K2238">
            <v>0.01</v>
          </cell>
          <cell r="L2238">
            <v>19607.744492220372</v>
          </cell>
          <cell r="M2238">
            <v>68669033.942429975</v>
          </cell>
        </row>
        <row r="2239">
          <cell r="A2239" t="str">
            <v>JE3166</v>
          </cell>
          <cell r="B2239">
            <v>36697</v>
          </cell>
          <cell r="C2239">
            <v>36707</v>
          </cell>
          <cell r="D2239">
            <v>135</v>
          </cell>
          <cell r="E2239" t="str">
            <v>Weston Road</v>
          </cell>
          <cell r="F2239" t="str">
            <v>Guildford</v>
          </cell>
          <cell r="G2239" t="str">
            <v>Surrey</v>
          </cell>
          <cell r="H2239" t="str">
            <v>GU2 8AN</v>
          </cell>
          <cell r="I2239">
            <v>21244.913561179008</v>
          </cell>
          <cell r="J2239">
            <v>19957.343042319673</v>
          </cell>
          <cell r="K2239">
            <v>0.01</v>
          </cell>
          <cell r="L2239">
            <v>19757.769611896478</v>
          </cell>
          <cell r="M2239">
            <v>68688791.71204187</v>
          </cell>
        </row>
        <row r="2240">
          <cell r="A2240" t="str">
            <v>JF0315</v>
          </cell>
          <cell r="B2240">
            <v>36697</v>
          </cell>
          <cell r="C2240">
            <v>36707</v>
          </cell>
          <cell r="D2240">
            <v>29</v>
          </cell>
          <cell r="E2240" t="str">
            <v>Aynho Crescent Kings Thorpe</v>
          </cell>
          <cell r="F2240" t="str">
            <v>Northampton</v>
          </cell>
          <cell r="G2240" t="str">
            <v>Northamptonshire</v>
          </cell>
          <cell r="H2240" t="str">
            <v>NN2 8JY</v>
          </cell>
          <cell r="I2240">
            <v>22134.568267754115</v>
          </cell>
          <cell r="J2240">
            <v>20793.079281829621</v>
          </cell>
          <cell r="K2240">
            <v>0.01</v>
          </cell>
          <cell r="L2240">
            <v>20585.148489011324</v>
          </cell>
          <cell r="M2240">
            <v>68709376.860530883</v>
          </cell>
        </row>
        <row r="2241">
          <cell r="A2241" t="str">
            <v>JF0908</v>
          </cell>
          <cell r="B2241">
            <v>36697</v>
          </cell>
          <cell r="C2241">
            <v>36707</v>
          </cell>
          <cell r="D2241">
            <v>11</v>
          </cell>
          <cell r="E2241" t="str">
            <v>Westminster Close</v>
          </cell>
          <cell r="F2241" t="str">
            <v>Feniton Nr Honiton</v>
          </cell>
          <cell r="G2241" t="str">
            <v>Devon</v>
          </cell>
          <cell r="H2241" t="str">
            <v>EX14 3DW</v>
          </cell>
          <cell r="I2241">
            <v>22741.069967033425</v>
          </cell>
          <cell r="J2241">
            <v>21362.82330236473</v>
          </cell>
          <cell r="K2241">
            <v>0.01</v>
          </cell>
          <cell r="L2241">
            <v>21149.195069341084</v>
          </cell>
          <cell r="M2241">
            <v>68730526.055600226</v>
          </cell>
        </row>
        <row r="2242">
          <cell r="A2242" t="str">
            <v>JF0287</v>
          </cell>
          <cell r="B2242">
            <v>36697</v>
          </cell>
          <cell r="C2242">
            <v>36707</v>
          </cell>
          <cell r="D2242" t="str">
            <v>The Nutshell</v>
          </cell>
          <cell r="E2242" t="str">
            <v>24 The Chestnuts</v>
          </cell>
          <cell r="F2242" t="str">
            <v>Beccles</v>
          </cell>
          <cell r="G2242" t="str">
            <v>Suffolk</v>
          </cell>
          <cell r="H2242" t="str">
            <v>NR34 7EZ</v>
          </cell>
          <cell r="I2242">
            <v>24383.412298406638</v>
          </cell>
          <cell r="J2242">
            <v>22905.629734866841</v>
          </cell>
          <cell r="K2242">
            <v>0.01</v>
          </cell>
          <cell r="L2242">
            <v>22676.573437518171</v>
          </cell>
          <cell r="M2242">
            <v>68753202.629037738</v>
          </cell>
        </row>
        <row r="2243">
          <cell r="A2243" t="str">
            <v>JF0958</v>
          </cell>
          <cell r="B2243">
            <v>36697</v>
          </cell>
          <cell r="C2243">
            <v>36707</v>
          </cell>
          <cell r="D2243">
            <v>28</v>
          </cell>
          <cell r="E2243" t="str">
            <v>Kipling Close</v>
          </cell>
          <cell r="F2243" t="str">
            <v>Nuneaton</v>
          </cell>
          <cell r="G2243" t="str">
            <v>Warwickshire</v>
          </cell>
          <cell r="H2243" t="str">
            <v>CV10 9SJ</v>
          </cell>
          <cell r="I2243">
            <v>33909.219182012203</v>
          </cell>
          <cell r="J2243">
            <v>31854.114989162972</v>
          </cell>
          <cell r="K2243">
            <v>0.01</v>
          </cell>
          <cell r="L2243">
            <v>31535.573839271343</v>
          </cell>
          <cell r="M2243">
            <v>68784738.202877015</v>
          </cell>
        </row>
        <row r="2244">
          <cell r="A2244" t="str">
            <v>JF0818</v>
          </cell>
          <cell r="B2244">
            <v>36697</v>
          </cell>
          <cell r="C2244">
            <v>36707</v>
          </cell>
          <cell r="D2244">
            <v>39</v>
          </cell>
          <cell r="E2244" t="str">
            <v>Norman Close</v>
          </cell>
          <cell r="F2244" t="str">
            <v>Bridport</v>
          </cell>
          <cell r="G2244" t="str">
            <v>Dorset</v>
          </cell>
          <cell r="H2244" t="str">
            <v>DT6 4ET</v>
          </cell>
          <cell r="I2244">
            <v>36385.29025215633</v>
          </cell>
          <cell r="J2244">
            <v>34180.121145965037</v>
          </cell>
          <cell r="K2244">
            <v>0.01</v>
          </cell>
          <cell r="L2244">
            <v>33838.319934505387</v>
          </cell>
          <cell r="M2244">
            <v>68818576.522811517</v>
          </cell>
        </row>
        <row r="2245">
          <cell r="A2245" t="str">
            <v>JF0950</v>
          </cell>
          <cell r="B2245">
            <v>36697</v>
          </cell>
          <cell r="C2245">
            <v>36707</v>
          </cell>
          <cell r="D2245">
            <v>26</v>
          </cell>
          <cell r="E2245" t="str">
            <v>Sea Way, Elmer Sands</v>
          </cell>
          <cell r="F2245" t="str">
            <v>Bognor Regis</v>
          </cell>
          <cell r="G2245" t="str">
            <v>West Sussex</v>
          </cell>
          <cell r="H2245" t="str">
            <v>PO22 6JY</v>
          </cell>
          <cell r="I2245">
            <v>69612.349043044203</v>
          </cell>
          <cell r="J2245">
            <v>65393.418798011218</v>
          </cell>
          <cell r="K2245">
            <v>0.01</v>
          </cell>
          <cell r="L2245">
            <v>64739.484610031104</v>
          </cell>
          <cell r="M2245">
            <v>68883316.007421553</v>
          </cell>
        </row>
        <row r="2246">
          <cell r="A2246" t="str">
            <v>JE3171</v>
          </cell>
          <cell r="B2246">
            <v>36698</v>
          </cell>
          <cell r="C2246">
            <v>36707</v>
          </cell>
          <cell r="D2246">
            <v>1</v>
          </cell>
          <cell r="E2246" t="str">
            <v>Meadowcroft</v>
          </cell>
          <cell r="F2246" t="str">
            <v>Bromley</v>
          </cell>
          <cell r="G2246" t="str">
            <v>Kent</v>
          </cell>
          <cell r="H2246" t="str">
            <v>BR1 2JD</v>
          </cell>
          <cell r="I2246">
            <v>29650.356383908173</v>
          </cell>
          <cell r="J2246">
            <v>27853.365087913735</v>
          </cell>
          <cell r="K2246">
            <v>0.01</v>
          </cell>
          <cell r="L2246">
            <v>27574.831437034598</v>
          </cell>
          <cell r="M2246">
            <v>68910890.83885859</v>
          </cell>
        </row>
        <row r="2247">
          <cell r="A2247" t="str">
            <v>JF0983</v>
          </cell>
          <cell r="B2247">
            <v>36698</v>
          </cell>
          <cell r="C2247">
            <v>36707</v>
          </cell>
          <cell r="D2247">
            <v>42</v>
          </cell>
          <cell r="E2247" t="str">
            <v>Columbia Avenue</v>
          </cell>
          <cell r="F2247" t="str">
            <v>Whitstable</v>
          </cell>
          <cell r="G2247" t="str">
            <v>Kent</v>
          </cell>
          <cell r="H2247" t="str">
            <v>CT5 4EH</v>
          </cell>
          <cell r="I2247">
            <v>31602.931623370037</v>
          </cell>
          <cell r="J2247">
            <v>29687.602434074881</v>
          </cell>
          <cell r="K2247">
            <v>0.01</v>
          </cell>
          <cell r="L2247">
            <v>29390.726409734132</v>
          </cell>
          <cell r="M2247">
            <v>68940281.565268323</v>
          </cell>
        </row>
        <row r="2248">
          <cell r="A2248" t="str">
            <v>JF0783</v>
          </cell>
          <cell r="B2248">
            <v>36698</v>
          </cell>
          <cell r="C2248">
            <v>36707</v>
          </cell>
          <cell r="D2248">
            <v>45</v>
          </cell>
          <cell r="E2248" t="str">
            <v>Balliol Road Burbage</v>
          </cell>
          <cell r="F2248" t="str">
            <v>Hinckley</v>
          </cell>
          <cell r="G2248" t="str">
            <v>Leicestershire</v>
          </cell>
          <cell r="H2248" t="str">
            <v>LE10 2RE</v>
          </cell>
          <cell r="I2248">
            <v>42481.468797148045</v>
          </cell>
          <cell r="J2248">
            <v>39906.834324593612</v>
          </cell>
          <cell r="K2248">
            <v>0.01</v>
          </cell>
          <cell r="L2248">
            <v>39507.765981347678</v>
          </cell>
          <cell r="M2248">
            <v>68979789.331249669</v>
          </cell>
        </row>
        <row r="2249">
          <cell r="A2249" t="str">
            <v>JF0878</v>
          </cell>
          <cell r="B2249">
            <v>36698</v>
          </cell>
          <cell r="C2249">
            <v>36707</v>
          </cell>
          <cell r="D2249" t="str">
            <v>Long Hanney</v>
          </cell>
          <cell r="E2249" t="str">
            <v>13 Beech Park</v>
          </cell>
          <cell r="F2249" t="str">
            <v>Westhill</v>
          </cell>
          <cell r="G2249" t="str">
            <v>Ottery St Mary Devon</v>
          </cell>
          <cell r="H2249" t="str">
            <v>EX11 1UH</v>
          </cell>
          <cell r="I2249">
            <v>64638.328180896191</v>
          </cell>
          <cell r="J2249">
            <v>60720.853745690358</v>
          </cell>
          <cell r="K2249">
            <v>0.01</v>
          </cell>
          <cell r="L2249">
            <v>60113.645208233451</v>
          </cell>
          <cell r="M2249">
            <v>69039902.976457909</v>
          </cell>
        </row>
        <row r="2250">
          <cell r="A2250" t="str">
            <v>JE3169</v>
          </cell>
          <cell r="B2250">
            <v>36699</v>
          </cell>
          <cell r="C2250">
            <v>36707</v>
          </cell>
          <cell r="D2250">
            <v>17</v>
          </cell>
          <cell r="E2250" t="str">
            <v>Cherwell Drive</v>
          </cell>
          <cell r="F2250" t="str">
            <v>Birmingham</v>
          </cell>
          <cell r="G2250">
            <v>0</v>
          </cell>
          <cell r="H2250" t="str">
            <v>B36 0SS</v>
          </cell>
          <cell r="I2250">
            <v>4488.6037534533252</v>
          </cell>
          <cell r="J2250">
            <v>4216.5671623349417</v>
          </cell>
          <cell r="K2250">
            <v>0.01</v>
          </cell>
          <cell r="L2250">
            <v>4174.4014907115925</v>
          </cell>
          <cell r="M2250">
            <v>69044077.377948627</v>
          </cell>
        </row>
        <row r="2251">
          <cell r="A2251" t="str">
            <v>JF0763</v>
          </cell>
          <cell r="B2251">
            <v>36699</v>
          </cell>
          <cell r="C2251">
            <v>36707</v>
          </cell>
          <cell r="D2251">
            <v>19</v>
          </cell>
          <cell r="E2251" t="str">
            <v>Arundel Road</v>
          </cell>
          <cell r="F2251" t="str">
            <v>Hollywood</v>
          </cell>
          <cell r="G2251" t="str">
            <v>Birmingham</v>
          </cell>
          <cell r="H2251" t="str">
            <v>B14 5TY</v>
          </cell>
          <cell r="I2251">
            <v>13611.523087922487</v>
          </cell>
          <cell r="J2251">
            <v>12786.582294715063</v>
          </cell>
          <cell r="K2251">
            <v>0.01</v>
          </cell>
          <cell r="L2251">
            <v>12658.716471767912</v>
          </cell>
          <cell r="M2251">
            <v>69056736.094420388</v>
          </cell>
        </row>
        <row r="2252">
          <cell r="A2252" t="str">
            <v>JF0774</v>
          </cell>
          <cell r="B2252">
            <v>36699</v>
          </cell>
          <cell r="C2252">
            <v>36707</v>
          </cell>
          <cell r="D2252" t="str">
            <v>63 Mountbatten Road</v>
          </cell>
          <cell r="E2252" t="str">
            <v>Dersingham</v>
          </cell>
          <cell r="F2252" t="str">
            <v>Kingslynn</v>
          </cell>
          <cell r="G2252" t="str">
            <v>Norfolk</v>
          </cell>
          <cell r="H2252" t="str">
            <v>PE31 6YE</v>
          </cell>
          <cell r="I2252">
            <v>14255.514858297893</v>
          </cell>
          <cell r="J2252">
            <v>13391.544260825292</v>
          </cell>
          <cell r="K2252">
            <v>0.01</v>
          </cell>
          <cell r="L2252">
            <v>13257.628818217039</v>
          </cell>
          <cell r="M2252">
            <v>69069993.723238602</v>
          </cell>
        </row>
        <row r="2253">
          <cell r="A2253" t="str">
            <v>JF0824</v>
          </cell>
          <cell r="B2253">
            <v>36699</v>
          </cell>
          <cell r="C2253">
            <v>36707</v>
          </cell>
          <cell r="D2253">
            <v>14</v>
          </cell>
          <cell r="E2253" t="str">
            <v>Springfield Road</v>
          </cell>
          <cell r="F2253" t="str">
            <v>Taverham</v>
          </cell>
          <cell r="G2253" t="str">
            <v>Norwich</v>
          </cell>
          <cell r="H2253" t="str">
            <v>NR8 6QU</v>
          </cell>
          <cell r="I2253">
            <v>17114.699708258064</v>
          </cell>
          <cell r="J2253">
            <v>16077.445180484847</v>
          </cell>
          <cell r="K2253">
            <v>0.01</v>
          </cell>
          <cell r="L2253">
            <v>15916.670728679997</v>
          </cell>
          <cell r="M2253">
            <v>69085910.393967286</v>
          </cell>
        </row>
        <row r="2254">
          <cell r="A2254" t="str">
            <v>JF0944</v>
          </cell>
          <cell r="B2254">
            <v>36700</v>
          </cell>
          <cell r="C2254">
            <v>36707</v>
          </cell>
          <cell r="D2254">
            <v>113</v>
          </cell>
          <cell r="E2254" t="str">
            <v>Kensington Gardens</v>
          </cell>
          <cell r="F2254" t="str">
            <v>Darlington</v>
          </cell>
          <cell r="G2254" t="str">
            <v>County Durham</v>
          </cell>
          <cell r="H2254" t="str">
            <v>DL1 4NH</v>
          </cell>
          <cell r="I2254">
            <v>25520.807917874783</v>
          </cell>
          <cell r="J2254">
            <v>23974.092286488431</v>
          </cell>
          <cell r="K2254">
            <v>0.01</v>
          </cell>
          <cell r="L2254">
            <v>23734.351363623548</v>
          </cell>
          <cell r="M2254">
            <v>69109644.745330915</v>
          </cell>
        </row>
        <row r="2255">
          <cell r="A2255" t="str">
            <v>JF0692</v>
          </cell>
          <cell r="B2255">
            <v>36700</v>
          </cell>
          <cell r="C2255">
            <v>36707</v>
          </cell>
          <cell r="D2255">
            <v>48</v>
          </cell>
          <cell r="E2255" t="str">
            <v>Lodge Oak Lane</v>
          </cell>
          <cell r="F2255" t="str">
            <v>Tonbridge</v>
          </cell>
          <cell r="G2255" t="str">
            <v>Kent</v>
          </cell>
          <cell r="H2255" t="str">
            <v>TN9 2ES</v>
          </cell>
          <cell r="I2255">
            <v>26453.10690195582</v>
          </cell>
          <cell r="J2255">
            <v>24849.888301837284</v>
          </cell>
          <cell r="K2255">
            <v>0.01</v>
          </cell>
          <cell r="L2255">
            <v>24601.389418818912</v>
          </cell>
          <cell r="M2255">
            <v>69134246.13474974</v>
          </cell>
        </row>
        <row r="2256">
          <cell r="A2256" t="str">
            <v>JF0900</v>
          </cell>
          <cell r="B2256">
            <v>36700</v>
          </cell>
          <cell r="C2256">
            <v>36707</v>
          </cell>
          <cell r="D2256" t="str">
            <v>The Bungalow</v>
          </cell>
          <cell r="E2256" t="str">
            <v>101 Sandown Road</v>
          </cell>
          <cell r="F2256" t="str">
            <v>Sandown</v>
          </cell>
          <cell r="G2256" t="str">
            <v>Isle Of Wight</v>
          </cell>
          <cell r="H2256" t="str">
            <v>PO36 9JZ</v>
          </cell>
          <cell r="I2256">
            <v>35600.042494125533</v>
          </cell>
          <cell r="J2256">
            <v>33442.464161148229</v>
          </cell>
          <cell r="K2256">
            <v>0.01</v>
          </cell>
          <cell r="L2256">
            <v>33108.039519536746</v>
          </cell>
          <cell r="M2256">
            <v>69167354.174269274</v>
          </cell>
        </row>
        <row r="2257">
          <cell r="A2257" t="str">
            <v>JF0901</v>
          </cell>
          <cell r="B2257">
            <v>36700</v>
          </cell>
          <cell r="C2257">
            <v>36707</v>
          </cell>
          <cell r="D2257">
            <v>11</v>
          </cell>
          <cell r="E2257" t="str">
            <v>Brewsters</v>
          </cell>
          <cell r="F2257" t="str">
            <v>East Harling</v>
          </cell>
          <cell r="G2257" t="str">
            <v>Norwich Norfolk</v>
          </cell>
          <cell r="H2257" t="str">
            <v>NR16 2QH</v>
          </cell>
          <cell r="I2257">
            <v>35890.428411439418</v>
          </cell>
          <cell r="J2257">
            <v>33715.250931958239</v>
          </cell>
          <cell r="K2257">
            <v>0.01</v>
          </cell>
          <cell r="L2257">
            <v>33378.098422638657</v>
          </cell>
          <cell r="M2257">
            <v>69200732.272691905</v>
          </cell>
        </row>
        <row r="2258">
          <cell r="A2258" t="str">
            <v>JF0869</v>
          </cell>
          <cell r="B2258">
            <v>36700</v>
          </cell>
          <cell r="C2258">
            <v>36707</v>
          </cell>
          <cell r="D2258">
            <v>1</v>
          </cell>
          <cell r="E2258" t="str">
            <v>Browning Close</v>
          </cell>
          <cell r="F2258" t="str">
            <v>Pound Hill Crawley</v>
          </cell>
          <cell r="G2258" t="str">
            <v>West Sussex</v>
          </cell>
          <cell r="H2258" t="str">
            <v>RH10 3BY</v>
          </cell>
          <cell r="I2258">
            <v>40451.123538833788</v>
          </cell>
          <cell r="J2258">
            <v>37999.540294055987</v>
          </cell>
          <cell r="K2258">
            <v>0.01</v>
          </cell>
          <cell r="L2258">
            <v>37619.544891115424</v>
          </cell>
          <cell r="M2258">
            <v>69238351.817583025</v>
          </cell>
        </row>
        <row r="2259">
          <cell r="A2259" t="str">
            <v>JE3172</v>
          </cell>
          <cell r="B2259">
            <v>36703</v>
          </cell>
          <cell r="C2259">
            <v>36707</v>
          </cell>
          <cell r="D2259" t="str">
            <v>32 Wade Close</v>
          </cell>
          <cell r="E2259" t="str">
            <v>Langney Point</v>
          </cell>
          <cell r="F2259" t="str">
            <v>Eastbourne</v>
          </cell>
          <cell r="G2259" t="str">
            <v>East Sussex</v>
          </cell>
          <cell r="H2259" t="str">
            <v>BN23 6AW</v>
          </cell>
          <cell r="I2259">
            <v>9170.7488379938077</v>
          </cell>
          <cell r="J2259">
            <v>8614.9458781153953</v>
          </cell>
          <cell r="K2259">
            <v>0.01</v>
          </cell>
          <cell r="L2259">
            <v>8528.7964193342414</v>
          </cell>
          <cell r="M2259">
            <v>69246880.614002362</v>
          </cell>
        </row>
        <row r="2260">
          <cell r="A2260" t="str">
            <v>JF0833</v>
          </cell>
          <cell r="B2260">
            <v>36703</v>
          </cell>
          <cell r="C2260">
            <v>36707</v>
          </cell>
          <cell r="D2260">
            <v>30</v>
          </cell>
          <cell r="E2260" t="str">
            <v>Meadow Head Drive</v>
          </cell>
          <cell r="F2260" t="str">
            <v>Sheffield</v>
          </cell>
          <cell r="G2260" t="str">
            <v>South Yorkshire</v>
          </cell>
          <cell r="H2260" t="str">
            <v>S8 7TQ</v>
          </cell>
          <cell r="I2260">
            <v>15100.758691277073</v>
          </cell>
          <cell r="J2260">
            <v>14185.561194836037</v>
          </cell>
          <cell r="K2260">
            <v>0.01</v>
          </cell>
          <cell r="L2260">
            <v>14043.705582887676</v>
          </cell>
          <cell r="M2260">
            <v>69260924.319585249</v>
          </cell>
        </row>
        <row r="2261">
          <cell r="A2261" t="str">
            <v>JF0834</v>
          </cell>
          <cell r="B2261">
            <v>36703</v>
          </cell>
          <cell r="C2261">
            <v>36707</v>
          </cell>
          <cell r="D2261">
            <v>6</v>
          </cell>
          <cell r="E2261" t="str">
            <v>Ethel Road</v>
          </cell>
          <cell r="F2261" t="str">
            <v>Portsmouth</v>
          </cell>
          <cell r="G2261" t="str">
            <v>Hampshire</v>
          </cell>
          <cell r="H2261" t="str">
            <v>PO1 5JH</v>
          </cell>
          <cell r="I2261">
            <v>16254.251668409954</v>
          </cell>
          <cell r="J2261">
            <v>15269.145506688137</v>
          </cell>
          <cell r="K2261">
            <v>0.01</v>
          </cell>
          <cell r="L2261">
            <v>15116.454051621256</v>
          </cell>
          <cell r="M2261">
            <v>69276040.773636878</v>
          </cell>
        </row>
        <row r="2262">
          <cell r="A2262" t="str">
            <v>JF0742</v>
          </cell>
          <cell r="B2262">
            <v>36703</v>
          </cell>
          <cell r="C2262">
            <v>36707</v>
          </cell>
          <cell r="D2262">
            <v>26</v>
          </cell>
          <cell r="E2262" t="str">
            <v>Claremont Avenue</v>
          </cell>
          <cell r="F2262" t="str">
            <v>Gillingham</v>
          </cell>
          <cell r="G2262" t="str">
            <v>Dorset</v>
          </cell>
          <cell r="H2262" t="str">
            <v>SP8 4RQ</v>
          </cell>
          <cell r="I2262">
            <v>17776.838473640215</v>
          </cell>
          <cell r="J2262">
            <v>16699.454323722624</v>
          </cell>
          <cell r="K2262">
            <v>0.01</v>
          </cell>
          <cell r="L2262">
            <v>16532.459780485398</v>
          </cell>
          <cell r="M2262">
            <v>69292573.233417362</v>
          </cell>
        </row>
        <row r="2263">
          <cell r="A2263" t="str">
            <v>JF0842</v>
          </cell>
          <cell r="B2263">
            <v>36703</v>
          </cell>
          <cell r="C2263">
            <v>36707</v>
          </cell>
          <cell r="D2263" t="str">
            <v>28 King Edwards Road</v>
          </cell>
          <cell r="E2263" t="str">
            <v>South Woodham</v>
          </cell>
          <cell r="F2263" t="str">
            <v>Ferrers Chelmsford</v>
          </cell>
          <cell r="G2263" t="str">
            <v>Essex</v>
          </cell>
          <cell r="H2263" t="str">
            <v>CM3 5PQ</v>
          </cell>
          <cell r="I2263">
            <v>19650.299114370719</v>
          </cell>
          <cell r="J2263">
            <v>18459.371895317945</v>
          </cell>
          <cell r="K2263">
            <v>0.01</v>
          </cell>
          <cell r="L2263">
            <v>18274.778176364765</v>
          </cell>
          <cell r="M2263">
            <v>69310848.011593729</v>
          </cell>
        </row>
        <row r="2264">
          <cell r="A2264" t="str">
            <v>JF0806</v>
          </cell>
          <cell r="B2264">
            <v>36703</v>
          </cell>
          <cell r="C2264">
            <v>36707</v>
          </cell>
          <cell r="D2264">
            <v>1</v>
          </cell>
          <cell r="E2264" t="str">
            <v>Cornfield Road Romiley</v>
          </cell>
          <cell r="F2264" t="str">
            <v>Stockport</v>
          </cell>
          <cell r="G2264" t="str">
            <v>Cheshire</v>
          </cell>
          <cell r="H2264" t="str">
            <v>SK6 4LU</v>
          </cell>
          <cell r="I2264">
            <v>23175.350771795031</v>
          </cell>
          <cell r="J2264">
            <v>21770.784058352907</v>
          </cell>
          <cell r="K2264">
            <v>0.01</v>
          </cell>
          <cell r="L2264">
            <v>21553.076217769376</v>
          </cell>
          <cell r="M2264">
            <v>69332401.0878115</v>
          </cell>
        </row>
        <row r="2265">
          <cell r="A2265" t="str">
            <v>JF0849</v>
          </cell>
          <cell r="B2265">
            <v>36703</v>
          </cell>
          <cell r="C2265">
            <v>36707</v>
          </cell>
          <cell r="D2265">
            <v>12</v>
          </cell>
          <cell r="E2265" t="str">
            <v>Sandy Lane</v>
          </cell>
          <cell r="F2265" t="str">
            <v>Lymm</v>
          </cell>
          <cell r="G2265" t="str">
            <v>Cheshire</v>
          </cell>
          <cell r="H2265" t="str">
            <v>WA13 9HQ</v>
          </cell>
          <cell r="I2265">
            <v>24989.727917315267</v>
          </cell>
          <cell r="J2265">
            <v>23475.198952629493</v>
          </cell>
          <cell r="K2265">
            <v>0.01</v>
          </cell>
          <cell r="L2265">
            <v>23240.446963103197</v>
          </cell>
          <cell r="M2265">
            <v>69355641.534774601</v>
          </cell>
        </row>
        <row r="2266">
          <cell r="A2266" t="str">
            <v>JF0886</v>
          </cell>
          <cell r="B2266">
            <v>36703</v>
          </cell>
          <cell r="C2266">
            <v>36707</v>
          </cell>
          <cell r="D2266">
            <v>90</v>
          </cell>
          <cell r="E2266" t="str">
            <v>Metcalf Road</v>
          </cell>
          <cell r="F2266" t="str">
            <v>Ashford</v>
          </cell>
          <cell r="G2266" t="str">
            <v>Middlesex</v>
          </cell>
          <cell r="H2266" t="str">
            <v>TW15 1HA</v>
          </cell>
          <cell r="I2266">
            <v>63698.12131828635</v>
          </cell>
          <cell r="J2266">
            <v>59837.629117178083</v>
          </cell>
          <cell r="K2266">
            <v>0.01</v>
          </cell>
          <cell r="L2266">
            <v>59239.252826006305</v>
          </cell>
          <cell r="M2266">
            <v>69414880.787600607</v>
          </cell>
        </row>
        <row r="2267">
          <cell r="A2267" t="str">
            <v>JF0919</v>
          </cell>
          <cell r="B2267">
            <v>36704</v>
          </cell>
          <cell r="C2267">
            <v>36707</v>
          </cell>
          <cell r="D2267">
            <v>4</v>
          </cell>
          <cell r="E2267" t="str">
            <v>St. Johns Way Ashley</v>
          </cell>
          <cell r="F2267" t="str">
            <v>Market Drayton</v>
          </cell>
          <cell r="G2267" t="str">
            <v>Shropshire</v>
          </cell>
          <cell r="H2267" t="str">
            <v>TF9 4LB</v>
          </cell>
          <cell r="I2267">
            <v>16880.260055560797</v>
          </cell>
          <cell r="J2267">
            <v>15857.213991587412</v>
          </cell>
          <cell r="K2267">
            <v>0.01</v>
          </cell>
          <cell r="L2267">
            <v>15698.641851671538</v>
          </cell>
          <cell r="M2267">
            <v>69430579.429452285</v>
          </cell>
        </row>
        <row r="2268">
          <cell r="A2268" t="str">
            <v>JF0939</v>
          </cell>
          <cell r="B2268">
            <v>36704</v>
          </cell>
          <cell r="C2268">
            <v>36707</v>
          </cell>
          <cell r="D2268">
            <v>24</v>
          </cell>
          <cell r="E2268" t="str">
            <v>Elizabeth Way</v>
          </cell>
          <cell r="F2268" t="str">
            <v>Felixstowe</v>
          </cell>
          <cell r="G2268" t="str">
            <v>Suffolk</v>
          </cell>
          <cell r="H2268" t="str">
            <v>IP11 2PF</v>
          </cell>
          <cell r="I2268">
            <v>23358.852661551158</v>
          </cell>
          <cell r="J2268">
            <v>21943.164621457148</v>
          </cell>
          <cell r="K2268">
            <v>0.01</v>
          </cell>
          <cell r="L2268">
            <v>21723.732975242576</v>
          </cell>
          <cell r="M2268">
            <v>69452303.16242753</v>
          </cell>
        </row>
        <row r="2269">
          <cell r="A2269" t="str">
            <v>JF0348</v>
          </cell>
          <cell r="B2269">
            <v>36705</v>
          </cell>
          <cell r="C2269">
            <v>36707</v>
          </cell>
          <cell r="D2269">
            <v>3</v>
          </cell>
          <cell r="E2269" t="str">
            <v>Common Lane</v>
          </cell>
          <cell r="F2269" t="str">
            <v>Beccles</v>
          </cell>
          <cell r="G2269" t="str">
            <v>Suffolk</v>
          </cell>
          <cell r="H2269" t="str">
            <v>NR34 9RQ</v>
          </cell>
          <cell r="I2269">
            <v>19983.603810144308</v>
          </cell>
          <cell r="J2269">
            <v>18772.476306499197</v>
          </cell>
          <cell r="K2269">
            <v>0.01</v>
          </cell>
          <cell r="L2269">
            <v>18584.751543434206</v>
          </cell>
          <cell r="M2269">
            <v>69470887.913970962</v>
          </cell>
        </row>
        <row r="2270">
          <cell r="A2270" t="str">
            <v>JF0269</v>
          </cell>
          <cell r="B2270">
            <v>36706</v>
          </cell>
          <cell r="C2270">
            <v>36707</v>
          </cell>
          <cell r="D2270" t="str">
            <v>Megway</v>
          </cell>
          <cell r="E2270" t="str">
            <v>15 Glan Morfa</v>
          </cell>
          <cell r="F2270" t="str">
            <v>Ferryside</v>
          </cell>
          <cell r="G2270" t="str">
            <v>Carmarthenshire</v>
          </cell>
          <cell r="H2270" t="str">
            <v>SA17 5TF</v>
          </cell>
          <cell r="I2270">
            <v>33437.454043245809</v>
          </cell>
          <cell r="J2270">
            <v>31410.941676988488</v>
          </cell>
          <cell r="K2270">
            <v>0.01</v>
          </cell>
          <cell r="L2270">
            <v>31096.832260218602</v>
          </cell>
          <cell r="M2270">
            <v>69501984.746231183</v>
          </cell>
        </row>
        <row r="2271">
          <cell r="A2271" t="str">
            <v>JF0856</v>
          </cell>
          <cell r="B2271">
            <v>36706</v>
          </cell>
          <cell r="C2271">
            <v>36707</v>
          </cell>
          <cell r="D2271" t="str">
            <v>22 Mondemont Close</v>
          </cell>
          <cell r="E2271" t="str">
            <v>Holbeach</v>
          </cell>
          <cell r="F2271" t="str">
            <v>Spalding</v>
          </cell>
          <cell r="G2271" t="str">
            <v>Lincolnshire</v>
          </cell>
          <cell r="H2271" t="str">
            <v>PE12 7EP</v>
          </cell>
          <cell r="I2271">
            <v>36040.478915412299</v>
          </cell>
          <cell r="J2271">
            <v>33856.207465993364</v>
          </cell>
          <cell r="K2271">
            <v>0.01</v>
          </cell>
          <cell r="L2271">
            <v>33517.645391333434</v>
          </cell>
          <cell r="M2271">
            <v>69535502.391622514</v>
          </cell>
        </row>
        <row r="2272">
          <cell r="A2272" t="str">
            <v>JF0757</v>
          </cell>
          <cell r="B2272">
            <v>36707</v>
          </cell>
          <cell r="C2272">
            <v>36707</v>
          </cell>
          <cell r="D2272">
            <v>332</v>
          </cell>
          <cell r="E2272" t="str">
            <v>Tyburn Road</v>
          </cell>
          <cell r="F2272" t="str">
            <v>Erdington Birmingham</v>
          </cell>
          <cell r="G2272" t="str">
            <v>West Midlands</v>
          </cell>
          <cell r="H2272" t="str">
            <v>B24 8NA</v>
          </cell>
          <cell r="I2272">
            <v>12791.582225655577</v>
          </cell>
          <cell r="J2272">
            <v>12016.334818040086</v>
          </cell>
          <cell r="K2272">
            <v>0.01</v>
          </cell>
          <cell r="L2272">
            <v>11896.171469859686</v>
          </cell>
          <cell r="M2272">
            <v>69547398.563092366</v>
          </cell>
        </row>
        <row r="2273">
          <cell r="A2273" t="str">
            <v>JF0745</v>
          </cell>
          <cell r="B2273">
            <v>36707</v>
          </cell>
          <cell r="C2273">
            <v>36707</v>
          </cell>
          <cell r="D2273">
            <v>111</v>
          </cell>
          <cell r="E2273" t="str">
            <v>Waterloo Road</v>
          </cell>
          <cell r="F2273" t="str">
            <v>Waterloo</v>
          </cell>
          <cell r="G2273" t="str">
            <v>Huddersfield</v>
          </cell>
          <cell r="H2273" t="str">
            <v>HD5 0AB</v>
          </cell>
          <cell r="I2273">
            <v>18945.188756585638</v>
          </cell>
          <cell r="J2273">
            <v>17796.995498610748</v>
          </cell>
          <cell r="K2273">
            <v>0.01</v>
          </cell>
          <cell r="L2273">
            <v>17619.025543624641</v>
          </cell>
          <cell r="M2273">
            <v>69565017.588635996</v>
          </cell>
        </row>
        <row r="2274">
          <cell r="A2274" t="str">
            <v>JF0890</v>
          </cell>
          <cell r="B2274">
            <v>36707</v>
          </cell>
          <cell r="C2274">
            <v>36707</v>
          </cell>
          <cell r="D2274">
            <v>32</v>
          </cell>
          <cell r="E2274" t="str">
            <v>Aldermans Drive</v>
          </cell>
          <cell r="F2274" t="str">
            <v>Peterborough</v>
          </cell>
          <cell r="G2274">
            <v>0</v>
          </cell>
          <cell r="H2274" t="str">
            <v>PE3 6AR</v>
          </cell>
          <cell r="I2274">
            <v>22529.533152445852</v>
          </cell>
          <cell r="J2274">
            <v>21164.106900782466</v>
          </cell>
          <cell r="K2274">
            <v>0.01</v>
          </cell>
          <cell r="L2274">
            <v>20952.46583177464</v>
          </cell>
          <cell r="M2274">
            <v>69585970.054467767</v>
          </cell>
        </row>
        <row r="2275">
          <cell r="A2275" t="str">
            <v>JF1024</v>
          </cell>
          <cell r="B2275">
            <v>36707</v>
          </cell>
          <cell r="C2275">
            <v>36707</v>
          </cell>
          <cell r="D2275">
            <v>94</v>
          </cell>
          <cell r="E2275" t="str">
            <v>Cainscross Road</v>
          </cell>
          <cell r="F2275" t="str">
            <v>Stroud</v>
          </cell>
          <cell r="G2275" t="str">
            <v>Glocs</v>
          </cell>
          <cell r="H2275" t="str">
            <v>GL5 4HB</v>
          </cell>
          <cell r="I2275">
            <v>25497.326249365782</v>
          </cell>
          <cell r="J2275">
            <v>23952.033749404218</v>
          </cell>
          <cell r="K2275">
            <v>0.01</v>
          </cell>
          <cell r="L2275">
            <v>23712.513411910175</v>
          </cell>
          <cell r="M2275">
            <v>69609682.567879677</v>
          </cell>
        </row>
        <row r="2276">
          <cell r="A2276" t="str">
            <v>JF0910</v>
          </cell>
          <cell r="B2276">
            <v>36707</v>
          </cell>
          <cell r="C2276">
            <v>36707</v>
          </cell>
          <cell r="D2276" t="str">
            <v>Lyndhurst</v>
          </cell>
          <cell r="E2276" t="str">
            <v>Main Street Bothenhampton</v>
          </cell>
          <cell r="F2276" t="str">
            <v>Bridport</v>
          </cell>
          <cell r="G2276" t="str">
            <v>Dorset</v>
          </cell>
          <cell r="H2276" t="str">
            <v>DT6 4BJ</v>
          </cell>
          <cell r="I2276">
            <v>28561.396568493539</v>
          </cell>
          <cell r="J2276">
            <v>26830.402837069687</v>
          </cell>
          <cell r="K2276">
            <v>0.01</v>
          </cell>
          <cell r="L2276">
            <v>26562.098808698989</v>
          </cell>
          <cell r="M2276">
            <v>69636244.666688383</v>
          </cell>
        </row>
        <row r="2277">
          <cell r="A2277" t="str">
            <v>JF0839</v>
          </cell>
          <cell r="B2277">
            <v>36707</v>
          </cell>
          <cell r="C2277">
            <v>36707</v>
          </cell>
          <cell r="D2277">
            <v>9</v>
          </cell>
          <cell r="E2277" t="str">
            <v>Wynmore Crescent</v>
          </cell>
          <cell r="F2277" t="str">
            <v>Bramhope</v>
          </cell>
          <cell r="G2277" t="str">
            <v>Leeds</v>
          </cell>
          <cell r="H2277" t="str">
            <v>LS16 9DH</v>
          </cell>
          <cell r="I2277">
            <v>36749.139294728448</v>
          </cell>
          <cell r="J2277">
            <v>34521.91873141157</v>
          </cell>
          <cell r="K2277">
            <v>0.01</v>
          </cell>
          <cell r="L2277">
            <v>34176.699544097457</v>
          </cell>
          <cell r="M2277">
            <v>69670421.366232485</v>
          </cell>
        </row>
        <row r="2278">
          <cell r="A2278" t="str">
            <v>JF0960</v>
          </cell>
          <cell r="B2278">
            <v>36707</v>
          </cell>
          <cell r="C2278">
            <v>36707</v>
          </cell>
          <cell r="D2278">
            <v>12</v>
          </cell>
          <cell r="E2278" t="str">
            <v>Old Farm Road</v>
          </cell>
          <cell r="F2278" t="str">
            <v>Nether Stowey Bridgwater</v>
          </cell>
          <cell r="G2278" t="str">
            <v>Somerset</v>
          </cell>
          <cell r="H2278" t="str">
            <v>TA5 1PE</v>
          </cell>
          <cell r="I2278">
            <v>38209.240070444888</v>
          </cell>
          <cell r="J2278">
            <v>35893.528551023985</v>
          </cell>
          <cell r="K2278">
            <v>0.01</v>
          </cell>
          <cell r="L2278">
            <v>35534.593265513744</v>
          </cell>
          <cell r="M2278">
            <v>69705955.959498003</v>
          </cell>
        </row>
        <row r="2279">
          <cell r="A2279" t="str">
            <v>JF0924</v>
          </cell>
          <cell r="B2279">
            <v>36707</v>
          </cell>
          <cell r="C2279">
            <v>36707</v>
          </cell>
          <cell r="D2279" t="str">
            <v>Nextend Cottage</v>
          </cell>
          <cell r="E2279" t="str">
            <v>Lyonshall</v>
          </cell>
          <cell r="F2279" t="str">
            <v>Kington</v>
          </cell>
          <cell r="G2279" t="str">
            <v>Herefordshire</v>
          </cell>
          <cell r="H2279" t="str">
            <v>HR5 3HZ</v>
          </cell>
          <cell r="I2279">
            <v>38761.571219946491</v>
          </cell>
          <cell r="J2279">
            <v>36412.385085404276</v>
          </cell>
          <cell r="K2279">
            <v>0.01</v>
          </cell>
          <cell r="L2279">
            <v>36048.261234550235</v>
          </cell>
          <cell r="M2279">
            <v>69742004.220732555</v>
          </cell>
        </row>
        <row r="2280">
          <cell r="A2280" t="str">
            <v>JF0661</v>
          </cell>
          <cell r="B2280">
            <v>36707</v>
          </cell>
          <cell r="C2280">
            <v>36707</v>
          </cell>
          <cell r="D2280">
            <v>30</v>
          </cell>
          <cell r="E2280" t="str">
            <v>Greswolde Road</v>
          </cell>
          <cell r="F2280" t="str">
            <v>Solihull</v>
          </cell>
          <cell r="G2280" t="str">
            <v>West Midlands</v>
          </cell>
          <cell r="H2280" t="str">
            <v>B91 1DY</v>
          </cell>
          <cell r="I2280">
            <v>61830.468495188215</v>
          </cell>
          <cell r="J2280">
            <v>58083.167374267716</v>
          </cell>
          <cell r="K2280">
            <v>0.01</v>
          </cell>
          <cell r="L2280">
            <v>57502.335700525036</v>
          </cell>
          <cell r="M2280">
            <v>69799506.556433082</v>
          </cell>
        </row>
        <row r="2281">
          <cell r="A2281" t="str">
            <v>JF0670</v>
          </cell>
          <cell r="B2281">
            <v>36710</v>
          </cell>
          <cell r="C2281">
            <v>36738</v>
          </cell>
          <cell r="D2281" t="str">
            <v>39 Johnson Road</v>
          </cell>
          <cell r="E2281" t="str">
            <v>Birstall</v>
          </cell>
          <cell r="F2281" t="str">
            <v>Leicester</v>
          </cell>
          <cell r="G2281" t="str">
            <v>Leicestershire</v>
          </cell>
          <cell r="H2281" t="str">
            <v>LE4 3AT</v>
          </cell>
          <cell r="I2281">
            <v>17307.40373056741</v>
          </cell>
          <cell r="J2281">
            <v>16258.470171139079</v>
          </cell>
          <cell r="K2281">
            <v>0.01</v>
          </cell>
          <cell r="L2281">
            <v>16095.885469427689</v>
          </cell>
          <cell r="M2281">
            <v>69815602.441902503</v>
          </cell>
        </row>
        <row r="2282">
          <cell r="A2282" t="str">
            <v>JF0935</v>
          </cell>
          <cell r="B2282">
            <v>36710</v>
          </cell>
          <cell r="C2282">
            <v>36738</v>
          </cell>
          <cell r="D2282">
            <v>69</v>
          </cell>
          <cell r="E2282" t="str">
            <v>Mafeking Road</v>
          </cell>
          <cell r="F2282" t="str">
            <v>Southsea</v>
          </cell>
          <cell r="G2282" t="str">
            <v>Hampshire</v>
          </cell>
          <cell r="H2282" t="str">
            <v>PO4 9BG</v>
          </cell>
          <cell r="I2282">
            <v>23176.620964856877</v>
          </cell>
          <cell r="J2282">
            <v>21771.977270017062</v>
          </cell>
          <cell r="K2282">
            <v>0.01</v>
          </cell>
          <cell r="L2282">
            <v>21554.257497316892</v>
          </cell>
          <cell r="M2282">
            <v>69837156.699399814</v>
          </cell>
        </row>
        <row r="2283">
          <cell r="A2283" t="str">
            <v>JF0940</v>
          </cell>
          <cell r="B2283">
            <v>36710</v>
          </cell>
          <cell r="C2283">
            <v>36738</v>
          </cell>
          <cell r="D2283">
            <v>121</v>
          </cell>
          <cell r="E2283" t="str">
            <v>Saron Road</v>
          </cell>
          <cell r="F2283" t="str">
            <v>Ammanford</v>
          </cell>
          <cell r="G2283" t="str">
            <v>Dyfed</v>
          </cell>
          <cell r="H2283" t="str">
            <v>SA18 3LH</v>
          </cell>
          <cell r="I2283">
            <v>27466.913101502905</v>
          </cell>
          <cell r="J2283">
            <v>25802.251701411817</v>
          </cell>
          <cell r="K2283">
            <v>0.01</v>
          </cell>
          <cell r="L2283">
            <v>25544.2291843977</v>
          </cell>
          <cell r="M2283">
            <v>69862700.928584218</v>
          </cell>
        </row>
        <row r="2284">
          <cell r="A2284" t="str">
            <v>JF1002</v>
          </cell>
          <cell r="B2284">
            <v>36710</v>
          </cell>
          <cell r="C2284">
            <v>36738</v>
          </cell>
          <cell r="D2284">
            <v>163</v>
          </cell>
          <cell r="E2284" t="str">
            <v>Dukes Avenue Ham</v>
          </cell>
          <cell r="F2284" t="str">
            <v>Richmond</v>
          </cell>
          <cell r="G2284" t="str">
            <v>Surrey</v>
          </cell>
          <cell r="H2284" t="str">
            <v>TW10 7YH</v>
          </cell>
          <cell r="I2284">
            <v>109223.93084465103</v>
          </cell>
          <cell r="J2284">
            <v>102604.29867224793</v>
          </cell>
          <cell r="K2284">
            <v>0.01</v>
          </cell>
          <cell r="L2284">
            <v>101578.25568552545</v>
          </cell>
          <cell r="M2284">
            <v>69964279.184269741</v>
          </cell>
        </row>
        <row r="2285">
          <cell r="A2285" t="str">
            <v>JF0791</v>
          </cell>
          <cell r="B2285">
            <v>36711</v>
          </cell>
          <cell r="C2285">
            <v>36738</v>
          </cell>
          <cell r="D2285" t="str">
            <v>33 Roman Way</v>
          </cell>
          <cell r="E2285" t="str">
            <v>Syston</v>
          </cell>
          <cell r="F2285" t="str">
            <v>Leicester</v>
          </cell>
          <cell r="G2285" t="str">
            <v>Leicestershire</v>
          </cell>
          <cell r="H2285" t="str">
            <v>LE7 1GE</v>
          </cell>
          <cell r="I2285">
            <v>17309.223792726429</v>
          </cell>
          <cell r="J2285">
            <v>16260.179926500585</v>
          </cell>
          <cell r="K2285">
            <v>0.01</v>
          </cell>
          <cell r="L2285">
            <v>16097.578127235578</v>
          </cell>
          <cell r="M2285">
            <v>69980376.762396976</v>
          </cell>
        </row>
        <row r="2286">
          <cell r="A2286" t="str">
            <v>JF0971</v>
          </cell>
          <cell r="B2286">
            <v>36711</v>
          </cell>
          <cell r="C2286">
            <v>36738</v>
          </cell>
          <cell r="D2286" t="str">
            <v>59 Hillside Avenue</v>
          </cell>
          <cell r="E2286" t="str">
            <v>Sutton On Sea</v>
          </cell>
          <cell r="F2286" t="str">
            <v>Mablethorpe</v>
          </cell>
          <cell r="G2286" t="str">
            <v>Lincolnshire</v>
          </cell>
          <cell r="H2286" t="str">
            <v>LN12 2JH</v>
          </cell>
          <cell r="I2286">
            <v>20138.117816196689</v>
          </cell>
          <cell r="J2286">
            <v>18917.625827336284</v>
          </cell>
          <cell r="K2286">
            <v>0.01</v>
          </cell>
          <cell r="L2286">
            <v>18728.449569062919</v>
          </cell>
          <cell r="M2286">
            <v>69999105.211966038</v>
          </cell>
        </row>
        <row r="2287">
          <cell r="A2287" t="str">
            <v>JF0782</v>
          </cell>
          <cell r="B2287">
            <v>36711</v>
          </cell>
          <cell r="C2287">
            <v>36738</v>
          </cell>
          <cell r="D2287" t="str">
            <v>Wesbrook House</v>
          </cell>
          <cell r="E2287" t="str">
            <v>Winterfield Road</v>
          </cell>
          <cell r="F2287" t="str">
            <v>Paulton. Bristol</v>
          </cell>
          <cell r="G2287" t="str">
            <v>Avon</v>
          </cell>
          <cell r="H2287" t="str">
            <v>BS39 7RF</v>
          </cell>
          <cell r="I2287">
            <v>24768.143050832419</v>
          </cell>
          <cell r="J2287">
            <v>23267.043471994089</v>
          </cell>
          <cell r="K2287">
            <v>0.01</v>
          </cell>
          <cell r="L2287">
            <v>23034.373037274148</v>
          </cell>
          <cell r="M2287">
            <v>70022139.585003316</v>
          </cell>
        </row>
        <row r="2288">
          <cell r="A2288" t="str">
            <v>JF0895</v>
          </cell>
          <cell r="B2288">
            <v>36711</v>
          </cell>
          <cell r="C2288">
            <v>36738</v>
          </cell>
          <cell r="D2288">
            <v>20</v>
          </cell>
          <cell r="E2288" t="str">
            <v>Chestnut Close</v>
          </cell>
          <cell r="F2288" t="str">
            <v>Wellington</v>
          </cell>
          <cell r="G2288" t="str">
            <v>Somerset</v>
          </cell>
          <cell r="H2288" t="str">
            <v>TA21 8ET</v>
          </cell>
          <cell r="I2288">
            <v>43970.809259746733</v>
          </cell>
          <cell r="J2288">
            <v>41305.911728852989</v>
          </cell>
          <cell r="K2288">
            <v>0.01</v>
          </cell>
          <cell r="L2288">
            <v>40892.852611564456</v>
          </cell>
          <cell r="M2288">
            <v>70063032.437614888</v>
          </cell>
        </row>
        <row r="2289">
          <cell r="A2289" t="str">
            <v>JF0898</v>
          </cell>
          <cell r="B2289">
            <v>36711</v>
          </cell>
          <cell r="C2289">
            <v>36738</v>
          </cell>
          <cell r="D2289">
            <v>8</v>
          </cell>
          <cell r="E2289" t="str">
            <v>Shelley Walk</v>
          </cell>
          <cell r="F2289" t="str">
            <v>Eastbourne</v>
          </cell>
          <cell r="G2289" t="str">
            <v>East Sussex</v>
          </cell>
          <cell r="H2289" t="str">
            <v>BN23 7QA</v>
          </cell>
          <cell r="I2289">
            <v>46937.602538497675</v>
          </cell>
          <cell r="J2289">
            <v>44092.8993543463</v>
          </cell>
          <cell r="K2289">
            <v>0.01</v>
          </cell>
          <cell r="L2289">
            <v>43651.970360802836</v>
          </cell>
          <cell r="M2289">
            <v>70106684.407975689</v>
          </cell>
        </row>
        <row r="2290">
          <cell r="A2290" t="str">
            <v>JF0999</v>
          </cell>
          <cell r="B2290">
            <v>36711</v>
          </cell>
          <cell r="C2290">
            <v>36738</v>
          </cell>
          <cell r="D2290">
            <v>26</v>
          </cell>
          <cell r="E2290" t="str">
            <v>Wealdview Road</v>
          </cell>
          <cell r="F2290" t="str">
            <v>Heathfield</v>
          </cell>
          <cell r="G2290" t="str">
            <v>East Sussex</v>
          </cell>
          <cell r="H2290" t="str">
            <v>TN21 0XA</v>
          </cell>
          <cell r="I2290">
            <v>49006.951440123703</v>
          </cell>
          <cell r="J2290">
            <v>46036.833171025297</v>
          </cell>
          <cell r="K2290">
            <v>0.01</v>
          </cell>
          <cell r="L2290">
            <v>45576.464839315042</v>
          </cell>
          <cell r="M2290">
            <v>70152260.872814998</v>
          </cell>
        </row>
        <row r="2291">
          <cell r="A2291" t="str">
            <v>JF0914</v>
          </cell>
          <cell r="B2291">
            <v>36712</v>
          </cell>
          <cell r="C2291">
            <v>36738</v>
          </cell>
          <cell r="D2291" t="str">
            <v>87 Meadow Road</v>
          </cell>
          <cell r="E2291" t="str">
            <v>Henley In Arden</v>
          </cell>
          <cell r="F2291" t="str">
            <v>Solihull</v>
          </cell>
          <cell r="G2291" t="str">
            <v>West Midlands</v>
          </cell>
          <cell r="H2291" t="str">
            <v>B95 5LA</v>
          </cell>
          <cell r="I2291">
            <v>19702.817050235775</v>
          </cell>
          <cell r="J2291">
            <v>18508.706925979059</v>
          </cell>
          <cell r="K2291">
            <v>0.01</v>
          </cell>
          <cell r="L2291">
            <v>18323.61985671927</v>
          </cell>
          <cell r="M2291">
            <v>70170584.492671713</v>
          </cell>
        </row>
        <row r="2292">
          <cell r="A2292" t="str">
            <v>JF0816</v>
          </cell>
          <cell r="B2292">
            <v>36712</v>
          </cell>
          <cell r="C2292">
            <v>36738</v>
          </cell>
          <cell r="D2292">
            <v>23</v>
          </cell>
          <cell r="E2292" t="str">
            <v>Southsea Road</v>
          </cell>
          <cell r="F2292" t="str">
            <v>Patchway</v>
          </cell>
          <cell r="G2292" t="str">
            <v>Bristol</v>
          </cell>
          <cell r="H2292" t="str">
            <v>BS34 5DY</v>
          </cell>
          <cell r="I2292">
            <v>20698.471433369221</v>
          </cell>
          <cell r="J2292">
            <v>19444.01861922563</v>
          </cell>
          <cell r="K2292">
            <v>0.01</v>
          </cell>
          <cell r="L2292">
            <v>19249.578433033374</v>
          </cell>
          <cell r="M2292">
            <v>70189834.07110475</v>
          </cell>
        </row>
        <row r="2293">
          <cell r="A2293" t="str">
            <v>JF0787</v>
          </cell>
          <cell r="B2293">
            <v>36712</v>
          </cell>
          <cell r="C2293">
            <v>36738</v>
          </cell>
          <cell r="D2293">
            <v>34</v>
          </cell>
          <cell r="E2293" t="str">
            <v>Great Fellingfield Mary Tavy</v>
          </cell>
          <cell r="F2293" t="str">
            <v>Tavistock</v>
          </cell>
          <cell r="G2293" t="str">
            <v>Devon</v>
          </cell>
          <cell r="H2293" t="str">
            <v>PL19 9QQ</v>
          </cell>
          <cell r="I2293">
            <v>20798.693783156596</v>
          </cell>
          <cell r="J2293">
            <v>19538.16688720771</v>
          </cell>
          <cell r="K2293">
            <v>0.01</v>
          </cell>
          <cell r="L2293">
            <v>19342.785218335634</v>
          </cell>
          <cell r="M2293">
            <v>70209176.856323078</v>
          </cell>
        </row>
        <row r="2294">
          <cell r="A2294" t="str">
            <v>JF0996</v>
          </cell>
          <cell r="B2294">
            <v>36712</v>
          </cell>
          <cell r="C2294">
            <v>36738</v>
          </cell>
          <cell r="D2294">
            <v>102</v>
          </cell>
          <cell r="E2294" t="str">
            <v>Salterton Road</v>
          </cell>
          <cell r="F2294" t="str">
            <v>Exmouth</v>
          </cell>
          <cell r="G2294" t="str">
            <v>Devon</v>
          </cell>
          <cell r="H2294" t="str">
            <v>EX8 2PD</v>
          </cell>
          <cell r="I2294">
            <v>30514.4968639734</v>
          </cell>
          <cell r="J2294">
            <v>28665.133417671979</v>
          </cell>
          <cell r="K2294">
            <v>0.01</v>
          </cell>
          <cell r="L2294">
            <v>28378.482083495259</v>
          </cell>
          <cell r="M2294">
            <v>70237555.338406578</v>
          </cell>
        </row>
        <row r="2295">
          <cell r="A2295" t="str">
            <v>JF0938</v>
          </cell>
          <cell r="B2295">
            <v>36712</v>
          </cell>
          <cell r="C2295">
            <v>36738</v>
          </cell>
          <cell r="D2295" t="str">
            <v>Little West</v>
          </cell>
          <cell r="E2295" t="str">
            <v>Ashmore Green</v>
          </cell>
          <cell r="F2295" t="str">
            <v>Thatcham</v>
          </cell>
          <cell r="G2295" t="str">
            <v>Berkshire</v>
          </cell>
          <cell r="H2295" t="str">
            <v>RG18 9EY</v>
          </cell>
          <cell r="I2295">
            <v>34195.85612583124</v>
          </cell>
          <cell r="J2295">
            <v>32123.379996992982</v>
          </cell>
          <cell r="K2295">
            <v>0.01</v>
          </cell>
          <cell r="L2295">
            <v>31802.146197023052</v>
          </cell>
          <cell r="M2295">
            <v>70269357.484603599</v>
          </cell>
        </row>
        <row r="2296">
          <cell r="A2296" t="str">
            <v>JF0212</v>
          </cell>
          <cell r="B2296">
            <v>36712</v>
          </cell>
          <cell r="C2296">
            <v>36738</v>
          </cell>
          <cell r="D2296">
            <v>73</v>
          </cell>
          <cell r="E2296" t="str">
            <v>Oakdale Avenue</v>
          </cell>
          <cell r="F2296" t="str">
            <v>Peterborough</v>
          </cell>
          <cell r="G2296">
            <v>0</v>
          </cell>
          <cell r="H2296" t="str">
            <v>PE2 8TE</v>
          </cell>
          <cell r="I2296">
            <v>39288.113931733089</v>
          </cell>
          <cell r="J2296">
            <v>36907.016117688661</v>
          </cell>
          <cell r="K2296">
            <v>0.01</v>
          </cell>
          <cell r="L2296">
            <v>36537.945956511772</v>
          </cell>
          <cell r="M2296">
            <v>70305895.430560112</v>
          </cell>
        </row>
        <row r="2297">
          <cell r="A2297" t="str">
            <v>JF0921</v>
          </cell>
          <cell r="B2297">
            <v>36713</v>
          </cell>
          <cell r="C2297">
            <v>36738</v>
          </cell>
          <cell r="D2297">
            <v>37</v>
          </cell>
          <cell r="E2297" t="str">
            <v>Hollingworth Road</v>
          </cell>
          <cell r="F2297" t="str">
            <v>Petts Wood Orpington</v>
          </cell>
          <cell r="G2297" t="str">
            <v>Kent</v>
          </cell>
          <cell r="H2297" t="str">
            <v>BR5 1AQ</v>
          </cell>
          <cell r="I2297">
            <v>17940.271882193199</v>
          </cell>
          <cell r="J2297">
            <v>16852.982677211792</v>
          </cell>
          <cell r="K2297">
            <v>0.01</v>
          </cell>
          <cell r="L2297">
            <v>16684.452850439673</v>
          </cell>
          <cell r="M2297">
            <v>70322579.883410558</v>
          </cell>
        </row>
        <row r="2298">
          <cell r="A2298" t="str">
            <v>JF0756</v>
          </cell>
          <cell r="B2298">
            <v>36713</v>
          </cell>
          <cell r="C2298">
            <v>36738</v>
          </cell>
          <cell r="D2298" t="str">
            <v>62 Main Street</v>
          </cell>
          <cell r="E2298" t="str">
            <v>Wolston</v>
          </cell>
          <cell r="F2298" t="str">
            <v>Coventry</v>
          </cell>
          <cell r="G2298" t="str">
            <v>West Midlands</v>
          </cell>
          <cell r="H2298" t="str">
            <v>CV8 3HJ</v>
          </cell>
          <cell r="I2298">
            <v>23657.626860960001</v>
          </cell>
          <cell r="J2298">
            <v>22223.831293629089</v>
          </cell>
          <cell r="K2298">
            <v>0.01</v>
          </cell>
          <cell r="L2298">
            <v>22001.5929806928</v>
          </cell>
          <cell r="M2298">
            <v>70344581.476391256</v>
          </cell>
        </row>
        <row r="2299">
          <cell r="A2299" t="str">
            <v>JF0136</v>
          </cell>
          <cell r="B2299">
            <v>36713</v>
          </cell>
          <cell r="C2299">
            <v>36738</v>
          </cell>
          <cell r="D2299">
            <v>202</v>
          </cell>
          <cell r="E2299" t="str">
            <v>Westbourne Road</v>
          </cell>
          <cell r="F2299" t="str">
            <v>Penarth</v>
          </cell>
          <cell r="G2299" t="str">
            <v>South Glamorgan</v>
          </cell>
          <cell r="H2299" t="str">
            <v>CF64 5BS</v>
          </cell>
          <cell r="I2299">
            <v>42125.440611589744</v>
          </cell>
          <cell r="J2299">
            <v>39572.383604826726</v>
          </cell>
          <cell r="K2299">
            <v>0.01</v>
          </cell>
          <cell r="L2299">
            <v>39176.65976877846</v>
          </cell>
          <cell r="M2299">
            <v>70383758.136160031</v>
          </cell>
        </row>
        <row r="2300">
          <cell r="A2300" t="str">
            <v>JE3170</v>
          </cell>
          <cell r="B2300">
            <v>36714</v>
          </cell>
          <cell r="C2300">
            <v>36738</v>
          </cell>
          <cell r="D2300">
            <v>523</v>
          </cell>
          <cell r="E2300" t="str">
            <v>Princess Road</v>
          </cell>
          <cell r="F2300" t="str">
            <v>Manchester</v>
          </cell>
          <cell r="G2300" t="str">
            <v>Greater Manchester</v>
          </cell>
          <cell r="H2300" t="str">
            <v>M20 1BS</v>
          </cell>
          <cell r="I2300">
            <v>2831.2951463975123</v>
          </cell>
          <cell r="J2300">
            <v>2659.7015011612993</v>
          </cell>
          <cell r="K2300">
            <v>0.01</v>
          </cell>
          <cell r="L2300">
            <v>2633.1044861496862</v>
          </cell>
          <cell r="M2300">
            <v>70386391.240646183</v>
          </cell>
        </row>
        <row r="2301">
          <cell r="A2301" t="str">
            <v>JE3174</v>
          </cell>
          <cell r="B2301">
            <v>36714</v>
          </cell>
          <cell r="C2301">
            <v>36738</v>
          </cell>
          <cell r="D2301" t="str">
            <v>The Red House Farm</v>
          </cell>
          <cell r="E2301" t="str">
            <v>Kettleburgh</v>
          </cell>
          <cell r="F2301" t="str">
            <v>Framlingham</v>
          </cell>
          <cell r="G2301">
            <v>0</v>
          </cell>
          <cell r="H2301" t="str">
            <v>IP13 9RX</v>
          </cell>
          <cell r="I2301">
            <v>17917.569747783669</v>
          </cell>
          <cell r="J2301">
            <v>16831.656429736173</v>
          </cell>
          <cell r="K2301">
            <v>0.01</v>
          </cell>
          <cell r="L2301">
            <v>16663.339865438811</v>
          </cell>
          <cell r="M2301">
            <v>70403054.58051163</v>
          </cell>
        </row>
        <row r="2302">
          <cell r="A2302" t="str">
            <v>JF0785</v>
          </cell>
          <cell r="B2302">
            <v>36714</v>
          </cell>
          <cell r="C2302">
            <v>36738</v>
          </cell>
          <cell r="D2302">
            <v>123</v>
          </cell>
          <cell r="E2302" t="str">
            <v>Hemper Lane</v>
          </cell>
          <cell r="F2302" t="str">
            <v>Greenhill</v>
          </cell>
          <cell r="G2302" t="str">
            <v>Sheffield</v>
          </cell>
          <cell r="H2302" t="str">
            <v>S8 7FB</v>
          </cell>
          <cell r="I2302">
            <v>17974.888102139783</v>
          </cell>
          <cell r="J2302">
            <v>16885.500944434341</v>
          </cell>
          <cell r="K2302">
            <v>0.01</v>
          </cell>
          <cell r="L2302">
            <v>16716.645934989996</v>
          </cell>
          <cell r="M2302">
            <v>70419771.226446614</v>
          </cell>
        </row>
        <row r="2303">
          <cell r="A2303" t="str">
            <v>JF0871</v>
          </cell>
          <cell r="B2303">
            <v>36714</v>
          </cell>
          <cell r="C2303">
            <v>36738</v>
          </cell>
          <cell r="D2303">
            <v>67</v>
          </cell>
          <cell r="E2303" t="str">
            <v>Lee Warner Avenue</v>
          </cell>
          <cell r="F2303" t="str">
            <v>Fakenham</v>
          </cell>
          <cell r="G2303" t="str">
            <v>Norfolk</v>
          </cell>
          <cell r="H2303" t="str">
            <v>NR21 8ER</v>
          </cell>
          <cell r="I2303">
            <v>20420.217048232225</v>
          </cell>
          <cell r="J2303">
            <v>19182.628136218147</v>
          </cell>
          <cell r="K2303">
            <v>0.01</v>
          </cell>
          <cell r="L2303">
            <v>18990.801854855967</v>
          </cell>
          <cell r="M2303">
            <v>70438762.028301463</v>
          </cell>
        </row>
        <row r="2304">
          <cell r="A2304" t="str">
            <v>JF0819</v>
          </cell>
          <cell r="B2304">
            <v>36714</v>
          </cell>
          <cell r="C2304">
            <v>36738</v>
          </cell>
          <cell r="D2304">
            <v>14</v>
          </cell>
          <cell r="E2304" t="str">
            <v>Dorset Drive</v>
          </cell>
          <cell r="F2304" t="str">
            <v>Pensby Wirral</v>
          </cell>
          <cell r="G2304" t="str">
            <v>Merseyside</v>
          </cell>
          <cell r="H2304" t="str">
            <v>CH61 8SX</v>
          </cell>
          <cell r="I2304">
            <v>20810.922358235559</v>
          </cell>
          <cell r="J2304">
            <v>19549.654336524312</v>
          </cell>
          <cell r="K2304">
            <v>0.01</v>
          </cell>
          <cell r="L2304">
            <v>19354.157793159069</v>
          </cell>
          <cell r="M2304">
            <v>70458116.186094627</v>
          </cell>
        </row>
        <row r="2305">
          <cell r="A2305" t="str">
            <v>JF0934</v>
          </cell>
          <cell r="B2305">
            <v>36714</v>
          </cell>
          <cell r="C2305">
            <v>36738</v>
          </cell>
          <cell r="D2305">
            <v>5</v>
          </cell>
          <cell r="E2305" t="str">
            <v>Beech Croft</v>
          </cell>
          <cell r="F2305" t="str">
            <v>Pattingham</v>
          </cell>
          <cell r="G2305" t="str">
            <v>W Midlands</v>
          </cell>
          <cell r="H2305" t="str">
            <v>WV6 7BW</v>
          </cell>
          <cell r="I2305">
            <v>32221.494218867036</v>
          </cell>
          <cell r="J2305">
            <v>30268.676387420546</v>
          </cell>
          <cell r="K2305">
            <v>0.01</v>
          </cell>
          <cell r="L2305">
            <v>29965.989623546342</v>
          </cell>
          <cell r="M2305">
            <v>70488082.175718173</v>
          </cell>
        </row>
        <row r="2306">
          <cell r="A2306" t="str">
            <v>JF1016</v>
          </cell>
          <cell r="B2306">
            <v>36714</v>
          </cell>
          <cell r="C2306">
            <v>36738</v>
          </cell>
          <cell r="D2306">
            <v>65</v>
          </cell>
          <cell r="E2306" t="str">
            <v>Elder Avenue</v>
          </cell>
          <cell r="F2306" t="str">
            <v>Wickford</v>
          </cell>
          <cell r="G2306" t="str">
            <v>Essex</v>
          </cell>
          <cell r="H2306" t="str">
            <v>SS12 0LP</v>
          </cell>
          <cell r="I2306">
            <v>35627.041166474635</v>
          </cell>
          <cell r="J2306">
            <v>33467.826550324651</v>
          </cell>
          <cell r="K2306">
            <v>0.01</v>
          </cell>
          <cell r="L2306">
            <v>33133.148284821407</v>
          </cell>
          <cell r="M2306">
            <v>70521215.324002996</v>
          </cell>
        </row>
        <row r="2307">
          <cell r="A2307" t="str">
            <v>JF0814</v>
          </cell>
          <cell r="B2307">
            <v>36714</v>
          </cell>
          <cell r="C2307">
            <v>36738</v>
          </cell>
          <cell r="D2307">
            <v>7</v>
          </cell>
          <cell r="E2307" t="str">
            <v>The Orchards</v>
          </cell>
          <cell r="F2307" t="str">
            <v>Chatteris</v>
          </cell>
          <cell r="G2307" t="str">
            <v>Cambridgeshire</v>
          </cell>
          <cell r="H2307" t="str">
            <v>PE16 6BX</v>
          </cell>
          <cell r="I2307">
            <v>36698.292039917855</v>
          </cell>
          <cell r="J2307">
            <v>34474.153128407677</v>
          </cell>
          <cell r="K2307">
            <v>0.01</v>
          </cell>
          <cell r="L2307">
            <v>34129.411597123602</v>
          </cell>
          <cell r="M2307">
            <v>70555344.735600114</v>
          </cell>
        </row>
        <row r="2308">
          <cell r="A2308" t="str">
            <v>JF0718</v>
          </cell>
          <cell r="B2308">
            <v>36717</v>
          </cell>
          <cell r="C2308">
            <v>36738</v>
          </cell>
          <cell r="D2308">
            <v>4</v>
          </cell>
          <cell r="E2308" t="str">
            <v>Orchard Gardens</v>
          </cell>
          <cell r="F2308" t="str">
            <v>Pocklington</v>
          </cell>
          <cell r="G2308" t="str">
            <v>York</v>
          </cell>
          <cell r="H2308" t="str">
            <v>YO42 2EX</v>
          </cell>
          <cell r="I2308">
            <v>9908.2184612084293</v>
          </cell>
          <cell r="J2308">
            <v>9307.7203726503412</v>
          </cell>
          <cell r="K2308">
            <v>0.01</v>
          </cell>
          <cell r="L2308">
            <v>9214.6431689238379</v>
          </cell>
          <cell r="M2308">
            <v>70564559.37876904</v>
          </cell>
        </row>
        <row r="2309">
          <cell r="A2309" t="str">
            <v>JF0930</v>
          </cell>
          <cell r="B2309">
            <v>36717</v>
          </cell>
          <cell r="C2309">
            <v>36738</v>
          </cell>
          <cell r="D2309">
            <v>15</v>
          </cell>
          <cell r="E2309" t="str">
            <v>Duxbury Close</v>
          </cell>
          <cell r="F2309" t="str">
            <v>Rainford St Helens</v>
          </cell>
          <cell r="G2309" t="str">
            <v>Merseyside</v>
          </cell>
          <cell r="H2309" t="str">
            <v>WA11 8JU</v>
          </cell>
          <cell r="I2309">
            <v>25912.400285184078</v>
          </cell>
          <cell r="J2309">
            <v>24341.951783051707</v>
          </cell>
          <cell r="K2309">
            <v>0.01</v>
          </cell>
          <cell r="L2309">
            <v>24098.532265221191</v>
          </cell>
          <cell r="M2309">
            <v>70588657.911034256</v>
          </cell>
        </row>
        <row r="2310">
          <cell r="A2310" t="str">
            <v>JF1005</v>
          </cell>
          <cell r="B2310">
            <v>36717</v>
          </cell>
          <cell r="C2310">
            <v>36738</v>
          </cell>
          <cell r="D2310">
            <v>3</v>
          </cell>
          <cell r="E2310" t="str">
            <v>Russet Way</v>
          </cell>
          <cell r="F2310" t="str">
            <v>Birstall Leicester</v>
          </cell>
          <cell r="G2310" t="str">
            <v>Leicestershire</v>
          </cell>
          <cell r="H2310" t="str">
            <v>LE4 4GH</v>
          </cell>
          <cell r="I2310">
            <v>30002.795626558651</v>
          </cell>
          <cell r="J2310">
            <v>28184.444376464187</v>
          </cell>
          <cell r="K2310">
            <v>0.01</v>
          </cell>
          <cell r="L2310">
            <v>27902.599932699544</v>
          </cell>
          <cell r="M2310">
            <v>70616560.510966957</v>
          </cell>
        </row>
        <row r="2311">
          <cell r="A2311" t="str">
            <v>JF0827</v>
          </cell>
          <cell r="B2311">
            <v>36717</v>
          </cell>
          <cell r="C2311">
            <v>36738</v>
          </cell>
          <cell r="D2311">
            <v>43</v>
          </cell>
          <cell r="E2311" t="str">
            <v>St. Marks Road</v>
          </cell>
          <cell r="F2311" t="str">
            <v>Burnham On Sea</v>
          </cell>
          <cell r="G2311" t="str">
            <v>Somerset</v>
          </cell>
          <cell r="H2311" t="str">
            <v>TA8 2BE</v>
          </cell>
          <cell r="I2311">
            <v>30278.751071368362</v>
          </cell>
          <cell r="J2311">
            <v>28443.675248861186</v>
          </cell>
          <cell r="K2311">
            <v>0.01</v>
          </cell>
          <cell r="L2311">
            <v>28159.238496372574</v>
          </cell>
          <cell r="M2311">
            <v>70644719.749463335</v>
          </cell>
        </row>
        <row r="2312">
          <cell r="A2312" t="str">
            <v>JF0623</v>
          </cell>
          <cell r="B2312">
            <v>36717</v>
          </cell>
          <cell r="C2312">
            <v>36738</v>
          </cell>
          <cell r="D2312">
            <v>4</v>
          </cell>
          <cell r="E2312" t="str">
            <v>Denver Close</v>
          </cell>
          <cell r="F2312" t="str">
            <v>Topsham Exeter</v>
          </cell>
          <cell r="G2312" t="str">
            <v>Devon</v>
          </cell>
          <cell r="H2312" t="str">
            <v>EX3 0NB</v>
          </cell>
          <cell r="I2312">
            <v>31205.098644902129</v>
          </cell>
          <cell r="J2312">
            <v>29313.88054521109</v>
          </cell>
          <cell r="K2312">
            <v>0.01</v>
          </cell>
          <cell r="L2312">
            <v>29020.741739758978</v>
          </cell>
          <cell r="M2312">
            <v>70673740.491203099</v>
          </cell>
        </row>
        <row r="2313">
          <cell r="A2313" t="str">
            <v>JF0888</v>
          </cell>
          <cell r="B2313">
            <v>36718</v>
          </cell>
          <cell r="C2313">
            <v>36738</v>
          </cell>
          <cell r="D2313">
            <v>3</v>
          </cell>
          <cell r="E2313" t="str">
            <v>Belmont</v>
          </cell>
          <cell r="F2313" t="str">
            <v>Holton Le Clay</v>
          </cell>
          <cell r="G2313" t="str">
            <v>North East Lincs</v>
          </cell>
          <cell r="H2313" t="str">
            <v>DN36 5HQ</v>
          </cell>
          <cell r="I2313">
            <v>10836.298530797301</v>
          </cell>
          <cell r="J2313">
            <v>10179.553165294434</v>
          </cell>
          <cell r="K2313">
            <v>0.01</v>
          </cell>
          <cell r="L2313">
            <v>10077.75763364149</v>
          </cell>
          <cell r="M2313">
            <v>70683818.248836741</v>
          </cell>
        </row>
        <row r="2314">
          <cell r="A2314" t="str">
            <v>JF0704</v>
          </cell>
          <cell r="B2314">
            <v>36718</v>
          </cell>
          <cell r="C2314">
            <v>36738</v>
          </cell>
          <cell r="D2314" t="str">
            <v>6 Butterfield Crescent</v>
          </cell>
          <cell r="E2314" t="str">
            <v>Swanwick</v>
          </cell>
          <cell r="F2314" t="str">
            <v>Alfreton</v>
          </cell>
          <cell r="G2314" t="str">
            <v>Derbyshire</v>
          </cell>
          <cell r="H2314" t="str">
            <v>DE55 1BA</v>
          </cell>
          <cell r="I2314">
            <v>15802.928106590918</v>
          </cell>
          <cell r="J2314">
            <v>14845.174888009651</v>
          </cell>
          <cell r="K2314">
            <v>0.01</v>
          </cell>
          <cell r="L2314">
            <v>14696.723139129554</v>
          </cell>
          <cell r="M2314">
            <v>70698514.971975863</v>
          </cell>
        </row>
        <row r="2315">
          <cell r="A2315" t="str">
            <v>JF0964</v>
          </cell>
          <cell r="B2315">
            <v>36718</v>
          </cell>
          <cell r="C2315">
            <v>36738</v>
          </cell>
          <cell r="D2315" t="str">
            <v>50 Wenthill Gardens</v>
          </cell>
          <cell r="E2315" t="str">
            <v>Lower Willingdon</v>
          </cell>
          <cell r="F2315" t="str">
            <v>Eastbourne</v>
          </cell>
          <cell r="G2315" t="str">
            <v>East Sussex</v>
          </cell>
          <cell r="H2315" t="str">
            <v>BN22 0QP</v>
          </cell>
          <cell r="I2315">
            <v>24027.401348337648</v>
          </cell>
          <cell r="J2315">
            <v>22571.195206014152</v>
          </cell>
          <cell r="K2315">
            <v>0.01</v>
          </cell>
          <cell r="L2315">
            <v>22345.483253954011</v>
          </cell>
          <cell r="M2315">
            <v>70720860.455229819</v>
          </cell>
        </row>
        <row r="2316">
          <cell r="A2316" t="str">
            <v>JF0641</v>
          </cell>
          <cell r="B2316">
            <v>36718</v>
          </cell>
          <cell r="C2316">
            <v>36738</v>
          </cell>
          <cell r="D2316">
            <v>55</v>
          </cell>
          <cell r="E2316" t="str">
            <v>Sharpley Drive</v>
          </cell>
          <cell r="F2316" t="str">
            <v>Seaham Seaton</v>
          </cell>
          <cell r="G2316" t="str">
            <v>County Durham</v>
          </cell>
          <cell r="H2316" t="str">
            <v>SR7 0LE</v>
          </cell>
          <cell r="I2316">
            <v>25194.721808617043</v>
          </cell>
          <cell r="J2316">
            <v>23667.768971731159</v>
          </cell>
          <cell r="K2316">
            <v>0.01</v>
          </cell>
          <cell r="L2316">
            <v>23431.091282013847</v>
          </cell>
          <cell r="M2316">
            <v>70744291.546511829</v>
          </cell>
        </row>
        <row r="2317">
          <cell r="A2317" t="str">
            <v>JE3178</v>
          </cell>
          <cell r="B2317">
            <v>36719</v>
          </cell>
          <cell r="C2317">
            <v>36738</v>
          </cell>
          <cell r="D2317">
            <v>16</v>
          </cell>
          <cell r="E2317" t="str">
            <v>Bryn Seiriol</v>
          </cell>
          <cell r="F2317" t="str">
            <v>Llandudno</v>
          </cell>
          <cell r="G2317" t="str">
            <v>Gwynedd</v>
          </cell>
          <cell r="H2317" t="str">
            <v>LL30 1PD</v>
          </cell>
          <cell r="I2317">
            <v>5491.6225835239047</v>
          </cell>
          <cell r="J2317">
            <v>5158.7969724012437</v>
          </cell>
          <cell r="K2317">
            <v>0.01</v>
          </cell>
          <cell r="L2317">
            <v>5107.2090026772312</v>
          </cell>
          <cell r="M2317">
            <v>70749398.755514503</v>
          </cell>
        </row>
        <row r="2318">
          <cell r="A2318" t="str">
            <v>JE3175</v>
          </cell>
          <cell r="B2318">
            <v>36719</v>
          </cell>
          <cell r="C2318">
            <v>36738</v>
          </cell>
          <cell r="D2318">
            <v>8</v>
          </cell>
          <cell r="E2318" t="str">
            <v>Wentworth Close</v>
          </cell>
          <cell r="F2318" t="str">
            <v>Hull</v>
          </cell>
          <cell r="G2318">
            <v>0</v>
          </cell>
          <cell r="H2318" t="str">
            <v>HU10 6NN</v>
          </cell>
          <cell r="I2318">
            <v>10395.527426052487</v>
          </cell>
          <cell r="J2318">
            <v>9765.4954608371845</v>
          </cell>
          <cell r="K2318">
            <v>0.01</v>
          </cell>
          <cell r="L2318">
            <v>9667.840506228813</v>
          </cell>
          <cell r="M2318">
            <v>70759066.596020728</v>
          </cell>
        </row>
        <row r="2319">
          <cell r="A2319" t="str">
            <v>JF0743</v>
          </cell>
          <cell r="B2319">
            <v>36719</v>
          </cell>
          <cell r="C2319">
            <v>36738</v>
          </cell>
          <cell r="D2319" t="str">
            <v>39 Middletons Road</v>
          </cell>
          <cell r="E2319" t="str">
            <v>Yaxley</v>
          </cell>
          <cell r="F2319" t="str">
            <v>Peterborough</v>
          </cell>
          <cell r="G2319" t="str">
            <v>Cambridgeshire</v>
          </cell>
          <cell r="H2319" t="str">
            <v>PE7 3LR</v>
          </cell>
          <cell r="I2319">
            <v>11442.991090577945</v>
          </cell>
          <cell r="J2319">
            <v>10749.476479027766</v>
          </cell>
          <cell r="K2319">
            <v>0.01</v>
          </cell>
          <cell r="L2319">
            <v>10641.981714237489</v>
          </cell>
          <cell r="M2319">
            <v>70769708.577734962</v>
          </cell>
        </row>
        <row r="2320">
          <cell r="A2320" t="str">
            <v>JF0776</v>
          </cell>
          <cell r="B2320">
            <v>36719</v>
          </cell>
          <cell r="C2320">
            <v>36738</v>
          </cell>
          <cell r="D2320">
            <v>75</v>
          </cell>
          <cell r="E2320" t="str">
            <v>Marldon Road Shiphay</v>
          </cell>
          <cell r="F2320" t="str">
            <v>Torquay</v>
          </cell>
          <cell r="G2320" t="str">
            <v>Devon</v>
          </cell>
          <cell r="H2320" t="str">
            <v>TQ2 7EF</v>
          </cell>
          <cell r="I2320">
            <v>30454.429977926069</v>
          </cell>
          <cell r="J2320">
            <v>28608.706948960851</v>
          </cell>
          <cell r="K2320">
            <v>0.01</v>
          </cell>
          <cell r="L2320">
            <v>28322.619879471244</v>
          </cell>
          <cell r="M2320">
            <v>70798031.197614431</v>
          </cell>
        </row>
        <row r="2321">
          <cell r="A2321" t="str">
            <v>JF0832</v>
          </cell>
          <cell r="B2321">
            <v>36719</v>
          </cell>
          <cell r="C2321">
            <v>36738</v>
          </cell>
          <cell r="D2321">
            <v>4</v>
          </cell>
          <cell r="E2321" t="str">
            <v>Ronhill Lane Cleobury Mortimer</v>
          </cell>
          <cell r="F2321" t="str">
            <v>Kidderminster</v>
          </cell>
          <cell r="G2321" t="str">
            <v>Worcestershire</v>
          </cell>
          <cell r="H2321" t="str">
            <v>DY14 8EQ</v>
          </cell>
          <cell r="I2321">
            <v>37597.329005739644</v>
          </cell>
          <cell r="J2321">
            <v>35318.703005391784</v>
          </cell>
          <cell r="K2321">
            <v>0.01</v>
          </cell>
          <cell r="L2321">
            <v>34965.515975337868</v>
          </cell>
          <cell r="M2321">
            <v>70832996.713589773</v>
          </cell>
        </row>
        <row r="2322">
          <cell r="A2322" t="str">
            <v>JF0697</v>
          </cell>
          <cell r="B2322">
            <v>36720</v>
          </cell>
          <cell r="C2322">
            <v>36738</v>
          </cell>
          <cell r="D2322">
            <v>23</v>
          </cell>
          <cell r="E2322" t="str">
            <v>Rhydycoed Birchgrove</v>
          </cell>
          <cell r="F2322" t="str">
            <v>Swansea</v>
          </cell>
          <cell r="G2322" t="str">
            <v>West Glamorgan</v>
          </cell>
          <cell r="H2322" t="str">
            <v>SA7 9PE</v>
          </cell>
          <cell r="I2322">
            <v>28447.861419245721</v>
          </cell>
          <cell r="J2322">
            <v>26723.748605958099</v>
          </cell>
          <cell r="K2322">
            <v>0.01</v>
          </cell>
          <cell r="L2322">
            <v>26456.511119898518</v>
          </cell>
          <cell r="M2322">
            <v>70859453.224709675</v>
          </cell>
        </row>
        <row r="2323">
          <cell r="A2323" t="str">
            <v>JF0959</v>
          </cell>
          <cell r="B2323">
            <v>36720</v>
          </cell>
          <cell r="C2323">
            <v>36738</v>
          </cell>
          <cell r="D2323">
            <v>84</v>
          </cell>
          <cell r="E2323" t="str">
            <v>Pound Close</v>
          </cell>
          <cell r="F2323" t="str">
            <v>Sidbury</v>
          </cell>
          <cell r="G2323" t="str">
            <v>Devon</v>
          </cell>
          <cell r="H2323" t="str">
            <v>EX10 0RQ</v>
          </cell>
          <cell r="I2323">
            <v>30797.669312688831</v>
          </cell>
          <cell r="J2323">
            <v>28931.143899798597</v>
          </cell>
          <cell r="K2323">
            <v>0.01</v>
          </cell>
          <cell r="L2323">
            <v>28641.832460800611</v>
          </cell>
          <cell r="M2323">
            <v>70888095.05717048</v>
          </cell>
        </row>
        <row r="2324">
          <cell r="A2324" t="str">
            <v>JF0286</v>
          </cell>
          <cell r="B2324">
            <v>36720</v>
          </cell>
          <cell r="C2324">
            <v>36738</v>
          </cell>
          <cell r="D2324">
            <v>5</v>
          </cell>
          <cell r="E2324" t="str">
            <v>Walmer Road</v>
          </cell>
          <cell r="F2324" t="str">
            <v>Southport</v>
          </cell>
          <cell r="G2324" t="str">
            <v>Merseyside</v>
          </cell>
          <cell r="H2324" t="str">
            <v>PR8 4SX</v>
          </cell>
          <cell r="I2324">
            <v>36742.338180751445</v>
          </cell>
          <cell r="J2324">
            <v>34515.529806160448</v>
          </cell>
          <cell r="K2324">
            <v>0.01</v>
          </cell>
          <cell r="L2324">
            <v>34170.374508098845</v>
          </cell>
          <cell r="M2324">
            <v>70922265.431678578</v>
          </cell>
        </row>
        <row r="2325">
          <cell r="A2325" t="str">
            <v>JF0965</v>
          </cell>
          <cell r="B2325">
            <v>36720</v>
          </cell>
          <cell r="C2325">
            <v>36738</v>
          </cell>
          <cell r="D2325" t="str">
            <v>West Riddiord</v>
          </cell>
          <cell r="E2325" t="str">
            <v>West Riddiford</v>
          </cell>
          <cell r="F2325" t="str">
            <v>Winkleigh</v>
          </cell>
          <cell r="G2325" t="str">
            <v>Devon</v>
          </cell>
          <cell r="H2325" t="str">
            <v>EX19 8DW</v>
          </cell>
          <cell r="I2325">
            <v>78270.214958868455</v>
          </cell>
          <cell r="J2325">
            <v>73526.565567421872</v>
          </cell>
          <cell r="K2325">
            <v>0.01</v>
          </cell>
          <cell r="L2325">
            <v>72791.299911747657</v>
          </cell>
          <cell r="M2325">
            <v>70995056.731590331</v>
          </cell>
        </row>
        <row r="2326">
          <cell r="A2326" t="str">
            <v>JF0953</v>
          </cell>
          <cell r="B2326">
            <v>36721</v>
          </cell>
          <cell r="C2326">
            <v>36738</v>
          </cell>
          <cell r="D2326">
            <v>7</v>
          </cell>
          <cell r="E2326" t="str">
            <v>Hillside Road</v>
          </cell>
          <cell r="F2326" t="str">
            <v>Lymington</v>
          </cell>
          <cell r="G2326" t="str">
            <v>Hampshire</v>
          </cell>
          <cell r="H2326" t="str">
            <v>SO41 9HY</v>
          </cell>
          <cell r="I2326">
            <v>25775.19229790258</v>
          </cell>
          <cell r="J2326">
            <v>24213.059431363032</v>
          </cell>
          <cell r="K2326">
            <v>0.01</v>
          </cell>
          <cell r="L2326">
            <v>23970.9288370494</v>
          </cell>
          <cell r="M2326">
            <v>71019027.660427377</v>
          </cell>
        </row>
        <row r="2327">
          <cell r="A2327" t="str">
            <v>JF0252</v>
          </cell>
          <cell r="B2327">
            <v>36721</v>
          </cell>
          <cell r="C2327">
            <v>36738</v>
          </cell>
          <cell r="D2327">
            <v>58</v>
          </cell>
          <cell r="E2327" t="str">
            <v>Alwyn Gardens</v>
          </cell>
          <cell r="F2327" t="str">
            <v>Upton Heath Chester</v>
          </cell>
          <cell r="G2327" t="str">
            <v>Cheshire</v>
          </cell>
          <cell r="H2327" t="str">
            <v>CH2 1LW</v>
          </cell>
          <cell r="I2327">
            <v>30679.488124369826</v>
          </cell>
          <cell r="J2327">
            <v>28820.125207741352</v>
          </cell>
          <cell r="K2327">
            <v>0.01</v>
          </cell>
          <cell r="L2327">
            <v>28531.923955663937</v>
          </cell>
          <cell r="M2327">
            <v>71047559.584383041</v>
          </cell>
        </row>
        <row r="2328">
          <cell r="A2328" t="str">
            <v>JF0707</v>
          </cell>
          <cell r="B2328">
            <v>36721</v>
          </cell>
          <cell r="C2328">
            <v>36738</v>
          </cell>
          <cell r="D2328" t="str">
            <v>31a</v>
          </cell>
          <cell r="E2328" t="str">
            <v>Rosedene Avenue</v>
          </cell>
          <cell r="F2328" t="str">
            <v>London</v>
          </cell>
          <cell r="G2328">
            <v>0</v>
          </cell>
          <cell r="H2328" t="str">
            <v>SW16 2LS</v>
          </cell>
          <cell r="I2328">
            <v>49419.79586500927</v>
          </cell>
          <cell r="J2328">
            <v>46424.656721675368</v>
          </cell>
          <cell r="K2328">
            <v>0.01</v>
          </cell>
          <cell r="L2328">
            <v>45960.410154458616</v>
          </cell>
          <cell r="M2328">
            <v>71093519.994537503</v>
          </cell>
        </row>
        <row r="2329">
          <cell r="A2329" t="str">
            <v>JF0987</v>
          </cell>
          <cell r="B2329">
            <v>36721</v>
          </cell>
          <cell r="C2329">
            <v>36738</v>
          </cell>
          <cell r="D2329" t="str">
            <v>30 The Withers</v>
          </cell>
          <cell r="E2329" t="str">
            <v>Bishops Cleeve</v>
          </cell>
          <cell r="F2329" t="str">
            <v>Cheltenham</v>
          </cell>
          <cell r="G2329" t="str">
            <v>Gloucestershire</v>
          </cell>
          <cell r="H2329" t="str">
            <v>GL52 8WE</v>
          </cell>
          <cell r="I2329">
            <v>71978.853929330755</v>
          </cell>
          <cell r="J2329">
            <v>67616.499145734953</v>
          </cell>
          <cell r="K2329">
            <v>0.01</v>
          </cell>
          <cell r="L2329">
            <v>66940.334154277603</v>
          </cell>
          <cell r="M2329">
            <v>71160460.328691781</v>
          </cell>
        </row>
        <row r="2330">
          <cell r="A2330" t="str">
            <v>JF0883</v>
          </cell>
          <cell r="B2330">
            <v>36724</v>
          </cell>
          <cell r="C2330">
            <v>36738</v>
          </cell>
          <cell r="D2330" t="str">
            <v>35 South Parade</v>
          </cell>
          <cell r="E2330" t="str">
            <v>Leven</v>
          </cell>
          <cell r="F2330" t="str">
            <v>Beverley</v>
          </cell>
          <cell r="G2330" t="str">
            <v>North Humberside</v>
          </cell>
          <cell r="H2330" t="str">
            <v>HU17 5LJ</v>
          </cell>
          <cell r="I2330">
            <v>13811.803433391144</v>
          </cell>
          <cell r="J2330">
            <v>12974.724437428044</v>
          </cell>
          <cell r="K2330">
            <v>0.01</v>
          </cell>
          <cell r="L2330">
            <v>12844.977193053763</v>
          </cell>
          <cell r="M2330">
            <v>71173305.305884838</v>
          </cell>
        </row>
        <row r="2331">
          <cell r="A2331" t="str">
            <v>JF0880</v>
          </cell>
          <cell r="B2331">
            <v>36724</v>
          </cell>
          <cell r="C2331">
            <v>36738</v>
          </cell>
          <cell r="D2331">
            <v>38</v>
          </cell>
          <cell r="E2331" t="str">
            <v>Bevyl Road</v>
          </cell>
          <cell r="F2331" t="str">
            <v>Parkgate Neston</v>
          </cell>
          <cell r="G2331" t="str">
            <v>Merseyside</v>
          </cell>
          <cell r="H2331" t="str">
            <v>CH64 6RR</v>
          </cell>
          <cell r="I2331">
            <v>17140.542276414311</v>
          </cell>
          <cell r="J2331">
            <v>16101.7215323892</v>
          </cell>
          <cell r="K2331">
            <v>0.01</v>
          </cell>
          <cell r="L2331">
            <v>15940.704317065307</v>
          </cell>
          <cell r="M2331">
            <v>71189246.010201901</v>
          </cell>
        </row>
        <row r="2332">
          <cell r="A2332" t="str">
            <v>JF1098</v>
          </cell>
          <cell r="B2332">
            <v>36724</v>
          </cell>
          <cell r="C2332">
            <v>36738</v>
          </cell>
          <cell r="D2332">
            <v>163</v>
          </cell>
          <cell r="E2332" t="str">
            <v>Rhiw'r Ddar</v>
          </cell>
          <cell r="F2332" t="str">
            <v>Taffs Well</v>
          </cell>
          <cell r="G2332" t="str">
            <v>Cardiff</v>
          </cell>
          <cell r="H2332" t="str">
            <v>CF15 7PD</v>
          </cell>
          <cell r="I2332">
            <v>21835.952628709962</v>
          </cell>
          <cell r="J2332">
            <v>20512.561560303297</v>
          </cell>
          <cell r="K2332">
            <v>0.01</v>
          </cell>
          <cell r="L2332">
            <v>20307.435944700264</v>
          </cell>
          <cell r="M2332">
            <v>71209553.446146607</v>
          </cell>
        </row>
        <row r="2333">
          <cell r="A2333" t="str">
            <v>JF0993</v>
          </cell>
          <cell r="B2333">
            <v>36724</v>
          </cell>
          <cell r="C2333">
            <v>36738</v>
          </cell>
          <cell r="D2333" t="str">
            <v>Carousel</v>
          </cell>
          <cell r="E2333" t="str">
            <v>Sandpit Lane</v>
          </cell>
          <cell r="F2333" t="str">
            <v>Thorpe Market Norwich</v>
          </cell>
          <cell r="G2333" t="str">
            <v>Norfolk</v>
          </cell>
          <cell r="H2333" t="str">
            <v>NR11 8TJ</v>
          </cell>
          <cell r="I2333">
            <v>33032.71608026688</v>
          </cell>
          <cell r="J2333">
            <v>31030.733287523435</v>
          </cell>
          <cell r="K2333">
            <v>0.01</v>
          </cell>
          <cell r="L2333">
            <v>30720.425954648199</v>
          </cell>
          <cell r="M2333">
            <v>71240273.872101262</v>
          </cell>
        </row>
        <row r="2334">
          <cell r="A2334" t="str">
            <v>JF0835</v>
          </cell>
          <cell r="B2334">
            <v>36724</v>
          </cell>
          <cell r="C2334">
            <v>36738</v>
          </cell>
          <cell r="D2334">
            <v>14</v>
          </cell>
          <cell r="E2334" t="str">
            <v>Besthorpe Road</v>
          </cell>
          <cell r="F2334" t="str">
            <v>Attleborough</v>
          </cell>
          <cell r="G2334" t="str">
            <v>Norfolk</v>
          </cell>
          <cell r="H2334" t="str">
            <v>NR17 2AN</v>
          </cell>
          <cell r="I2334">
            <v>47384.20638048101</v>
          </cell>
          <cell r="J2334">
            <v>44512.436296815489</v>
          </cell>
          <cell r="K2334">
            <v>0.01</v>
          </cell>
          <cell r="L2334">
            <v>44067.311933847333</v>
          </cell>
          <cell r="M2334">
            <v>71284341.184035107</v>
          </cell>
        </row>
        <row r="2335">
          <cell r="A2335" t="str">
            <v>JF0920</v>
          </cell>
          <cell r="B2335">
            <v>36725</v>
          </cell>
          <cell r="C2335">
            <v>36738</v>
          </cell>
          <cell r="D2335">
            <v>7</v>
          </cell>
          <cell r="E2335" t="str">
            <v>Blackthorne Road</v>
          </cell>
          <cell r="F2335" t="str">
            <v>Biggin Hill Westerham</v>
          </cell>
          <cell r="G2335" t="str">
            <v>Kent</v>
          </cell>
          <cell r="H2335" t="str">
            <v>TN16 3SH</v>
          </cell>
          <cell r="I2335">
            <v>31913.92479793309</v>
          </cell>
          <cell r="J2335">
            <v>29979.747537452295</v>
          </cell>
          <cell r="K2335">
            <v>0.01</v>
          </cell>
          <cell r="L2335">
            <v>29679.950062077773</v>
          </cell>
          <cell r="M2335">
            <v>71314021.134097189</v>
          </cell>
        </row>
        <row r="2336">
          <cell r="A2336" t="str">
            <v>JF0957</v>
          </cell>
          <cell r="B2336">
            <v>36725</v>
          </cell>
          <cell r="C2336">
            <v>36738</v>
          </cell>
          <cell r="D2336">
            <v>30</v>
          </cell>
          <cell r="E2336" t="str">
            <v>Glan Morfa</v>
          </cell>
          <cell r="F2336" t="str">
            <v>Ferryside</v>
          </cell>
          <cell r="G2336" t="str">
            <v>Dyfed</v>
          </cell>
          <cell r="H2336" t="str">
            <v>SA17 5TF</v>
          </cell>
          <cell r="I2336">
            <v>36382.684152352347</v>
          </cell>
          <cell r="J2336">
            <v>34177.672991603722</v>
          </cell>
          <cell r="K2336">
            <v>0.01</v>
          </cell>
          <cell r="L2336">
            <v>33835.896261687682</v>
          </cell>
          <cell r="M2336">
            <v>71347857.030358881</v>
          </cell>
        </row>
        <row r="2337">
          <cell r="A2337" t="str">
            <v>JE2818</v>
          </cell>
          <cell r="B2337">
            <v>36725</v>
          </cell>
          <cell r="C2337">
            <v>36738</v>
          </cell>
          <cell r="D2337">
            <v>7</v>
          </cell>
          <cell r="E2337" t="str">
            <v>Allens Avenue</v>
          </cell>
          <cell r="F2337" t="str">
            <v>Norwich</v>
          </cell>
          <cell r="G2337" t="str">
            <v>Norfolk</v>
          </cell>
          <cell r="H2337" t="str">
            <v>NR7 8EP</v>
          </cell>
          <cell r="I2337">
            <v>36973.307920942665</v>
          </cell>
          <cell r="J2337">
            <v>34732.501380279471</v>
          </cell>
          <cell r="K2337">
            <v>0.01</v>
          </cell>
          <cell r="L2337">
            <v>34385.176366476677</v>
          </cell>
          <cell r="M2337">
            <v>71382242.206725359</v>
          </cell>
        </row>
        <row r="2338">
          <cell r="A2338" t="str">
            <v>JF1073</v>
          </cell>
          <cell r="B2338">
            <v>36726</v>
          </cell>
          <cell r="C2338">
            <v>36738</v>
          </cell>
          <cell r="D2338" t="str">
            <v>Uplands</v>
          </cell>
          <cell r="E2338" t="str">
            <v>Main Street</v>
          </cell>
          <cell r="F2338" t="str">
            <v>Frankton. Rugby</v>
          </cell>
          <cell r="G2338" t="str">
            <v>Warwickshire</v>
          </cell>
          <cell r="H2338" t="str">
            <v>CV23 9NY</v>
          </cell>
          <cell r="I2338">
            <v>16708.476889963564</v>
          </cell>
          <cell r="J2338">
            <v>15695.841926935469</v>
          </cell>
          <cell r="K2338">
            <v>0.01</v>
          </cell>
          <cell r="L2338">
            <v>15538.883507666114</v>
          </cell>
          <cell r="M2338">
            <v>71397781.090233028</v>
          </cell>
        </row>
        <row r="2339">
          <cell r="A2339" t="str">
            <v>JF0962</v>
          </cell>
          <cell r="B2339">
            <v>36726</v>
          </cell>
          <cell r="C2339">
            <v>36738</v>
          </cell>
          <cell r="D2339">
            <v>1</v>
          </cell>
          <cell r="E2339" t="str">
            <v>Leamington Grove</v>
          </cell>
          <cell r="F2339" t="str">
            <v>Swindon</v>
          </cell>
          <cell r="G2339" t="str">
            <v>Wiltshire</v>
          </cell>
          <cell r="H2339" t="str">
            <v>SN3 1NU</v>
          </cell>
          <cell r="I2339">
            <v>56705.714471847183</v>
          </cell>
          <cell r="J2339">
            <v>53269.004503856442</v>
          </cell>
          <cell r="K2339">
            <v>0.01</v>
          </cell>
          <cell r="L2339">
            <v>52736.314458817877</v>
          </cell>
          <cell r="M2339">
            <v>71450517.404691845</v>
          </cell>
        </row>
        <row r="2340">
          <cell r="A2340" t="str">
            <v>JE3179</v>
          </cell>
          <cell r="B2340">
            <v>36727</v>
          </cell>
          <cell r="C2340">
            <v>36738</v>
          </cell>
          <cell r="D2340" t="str">
            <v>166 Lichfield Road</v>
          </cell>
          <cell r="E2340" t="str">
            <v>Bloxwich</v>
          </cell>
          <cell r="F2340" t="str">
            <v>Walsall</v>
          </cell>
          <cell r="G2340" t="str">
            <v>West Midlands</v>
          </cell>
          <cell r="H2340" t="str">
            <v>WS3 3BJ</v>
          </cell>
          <cell r="I2340">
            <v>5339.3355791398299</v>
          </cell>
          <cell r="J2340">
            <v>5015.739483434385</v>
          </cell>
          <cell r="K2340">
            <v>0.01</v>
          </cell>
          <cell r="L2340">
            <v>4965.5820886000411</v>
          </cell>
          <cell r="M2340">
            <v>71455482.98678045</v>
          </cell>
        </row>
        <row r="2341">
          <cell r="A2341" t="str">
            <v>JF0976</v>
          </cell>
          <cell r="B2341">
            <v>36727</v>
          </cell>
          <cell r="C2341">
            <v>36738</v>
          </cell>
          <cell r="D2341">
            <v>63</v>
          </cell>
          <cell r="E2341" t="str">
            <v>Manor Gardens</v>
          </cell>
          <cell r="F2341" t="str">
            <v>Warminster</v>
          </cell>
          <cell r="G2341" t="str">
            <v>Wiltshire</v>
          </cell>
          <cell r="H2341" t="str">
            <v>BA12 8PN</v>
          </cell>
          <cell r="I2341">
            <v>26770.893000596883</v>
          </cell>
          <cell r="J2341">
            <v>25148.414636924343</v>
          </cell>
          <cell r="K2341">
            <v>0.01</v>
          </cell>
          <cell r="L2341">
            <v>24896.9304905551</v>
          </cell>
          <cell r="M2341">
            <v>71480379.917271003</v>
          </cell>
        </row>
        <row r="2342">
          <cell r="A2342" t="str">
            <v>JF0615</v>
          </cell>
          <cell r="B2342">
            <v>36727</v>
          </cell>
          <cell r="C2342">
            <v>36738</v>
          </cell>
          <cell r="D2342">
            <v>18</v>
          </cell>
          <cell r="E2342" t="str">
            <v>St. Benedicts Road</v>
          </cell>
          <cell r="F2342" t="str">
            <v>Brandon</v>
          </cell>
          <cell r="G2342" t="str">
            <v>Suffolk</v>
          </cell>
          <cell r="H2342" t="str">
            <v>IP27 0UP</v>
          </cell>
          <cell r="I2342">
            <v>32083.483678247147</v>
          </cell>
          <cell r="J2342">
            <v>30139.030121989741</v>
          </cell>
          <cell r="K2342">
            <v>0.01</v>
          </cell>
          <cell r="L2342">
            <v>29837.639820769844</v>
          </cell>
          <cell r="M2342">
            <v>71510217.557091773</v>
          </cell>
        </row>
        <row r="2343">
          <cell r="A2343" t="str">
            <v>JF0828</v>
          </cell>
          <cell r="B2343">
            <v>36727</v>
          </cell>
          <cell r="C2343">
            <v>36738</v>
          </cell>
          <cell r="D2343" t="str">
            <v>12 Silverdale Close</v>
          </cell>
          <cell r="E2343" t="str">
            <v>Pagham</v>
          </cell>
          <cell r="F2343" t="str">
            <v>Bognor Regis</v>
          </cell>
          <cell r="G2343" t="str">
            <v>West Sussex</v>
          </cell>
          <cell r="H2343" t="str">
            <v>PO21 4XF</v>
          </cell>
          <cell r="I2343">
            <v>32574.271585777245</v>
          </cell>
          <cell r="J2343">
            <v>30600.073307851348</v>
          </cell>
          <cell r="K2343">
            <v>0.01</v>
          </cell>
          <cell r="L2343">
            <v>30294.072574772836</v>
          </cell>
          <cell r="M2343">
            <v>71540511.629666552</v>
          </cell>
        </row>
        <row r="2344">
          <cell r="A2344" t="str">
            <v>JF0992</v>
          </cell>
          <cell r="B2344">
            <v>36727</v>
          </cell>
          <cell r="C2344">
            <v>36738</v>
          </cell>
          <cell r="D2344">
            <v>75</v>
          </cell>
          <cell r="E2344" t="str">
            <v>Empire Road Pervale</v>
          </cell>
          <cell r="F2344" t="str">
            <v>Greenford</v>
          </cell>
          <cell r="G2344" t="str">
            <v>Middlesex</v>
          </cell>
          <cell r="H2344" t="str">
            <v>UB6 7EJ</v>
          </cell>
          <cell r="I2344">
            <v>33710.612891284582</v>
          </cell>
          <cell r="J2344">
            <v>31667.545443327937</v>
          </cell>
          <cell r="K2344">
            <v>0.01</v>
          </cell>
          <cell r="L2344">
            <v>31350.869988894658</v>
          </cell>
          <cell r="M2344">
            <v>71571862.49965544</v>
          </cell>
        </row>
        <row r="2345">
          <cell r="A2345" t="str">
            <v>JF0961</v>
          </cell>
          <cell r="B2345">
            <v>36727</v>
          </cell>
          <cell r="C2345">
            <v>36738</v>
          </cell>
          <cell r="D2345">
            <v>28</v>
          </cell>
          <cell r="E2345" t="str">
            <v>Headlands Grove</v>
          </cell>
          <cell r="F2345" t="str">
            <v>Swindon</v>
          </cell>
          <cell r="G2345" t="str">
            <v>Wiltshire</v>
          </cell>
          <cell r="H2345" t="str">
            <v>SN2 7HF</v>
          </cell>
          <cell r="I2345">
            <v>60457.541422500311</v>
          </cell>
          <cell r="J2345">
            <v>56793.448002954836</v>
          </cell>
          <cell r="K2345">
            <v>0.01</v>
          </cell>
          <cell r="L2345">
            <v>56225.513522925285</v>
          </cell>
          <cell r="M2345">
            <v>71628088.013178363</v>
          </cell>
        </row>
        <row r="2346">
          <cell r="A2346" t="str">
            <v>JF1088</v>
          </cell>
          <cell r="B2346">
            <v>36727</v>
          </cell>
          <cell r="C2346">
            <v>36738</v>
          </cell>
          <cell r="D2346" t="str">
            <v>Marlborough</v>
          </cell>
          <cell r="E2346" t="str">
            <v>14 Richmond Close</v>
          </cell>
          <cell r="F2346" t="str">
            <v>Portishead</v>
          </cell>
          <cell r="G2346" t="str">
            <v>Bristol</v>
          </cell>
          <cell r="H2346" t="str">
            <v>BS20 6SZ</v>
          </cell>
          <cell r="I2346">
            <v>68033.742127867532</v>
          </cell>
          <cell r="J2346">
            <v>63910.485029208896</v>
          </cell>
          <cell r="K2346">
            <v>0.01</v>
          </cell>
          <cell r="L2346">
            <v>63271.380178916806</v>
          </cell>
          <cell r="M2346">
            <v>71691359.393357277</v>
          </cell>
        </row>
        <row r="2347">
          <cell r="A2347" t="str">
            <v>JE3177</v>
          </cell>
          <cell r="B2347">
            <v>36728</v>
          </cell>
          <cell r="C2347">
            <v>36738</v>
          </cell>
          <cell r="D2347">
            <v>12</v>
          </cell>
          <cell r="E2347" t="str">
            <v>St. Margarets Close</v>
          </cell>
          <cell r="F2347" t="str">
            <v>Wimborne</v>
          </cell>
          <cell r="G2347" t="str">
            <v>Dorset</v>
          </cell>
          <cell r="H2347" t="str">
            <v>BH21 1NA</v>
          </cell>
          <cell r="I2347">
            <v>10532.289895101692</v>
          </cell>
          <cell r="J2347">
            <v>9893.9692953985577</v>
          </cell>
          <cell r="K2347">
            <v>0.01</v>
          </cell>
          <cell r="L2347">
            <v>9795.0296024445724</v>
          </cell>
          <cell r="M2347">
            <v>71701154.422959715</v>
          </cell>
        </row>
        <row r="2348">
          <cell r="A2348" t="str">
            <v>JF0969</v>
          </cell>
          <cell r="B2348">
            <v>36728</v>
          </cell>
          <cell r="C2348">
            <v>36738</v>
          </cell>
          <cell r="D2348">
            <v>120</v>
          </cell>
          <cell r="E2348" t="str">
            <v>Caldwell Road</v>
          </cell>
          <cell r="F2348" t="str">
            <v>Nuneaton</v>
          </cell>
          <cell r="G2348" t="str">
            <v>Warwickshire</v>
          </cell>
          <cell r="H2348" t="str">
            <v>CV11 4QE</v>
          </cell>
          <cell r="I2348">
            <v>11726.74141649468</v>
          </cell>
          <cell r="J2348">
            <v>11016.029815495001</v>
          </cell>
          <cell r="K2348">
            <v>0.01</v>
          </cell>
          <cell r="L2348">
            <v>10905.869517340052</v>
          </cell>
          <cell r="M2348">
            <v>71712060.292477056</v>
          </cell>
        </row>
        <row r="2349">
          <cell r="A2349" t="str">
            <v>JF0918</v>
          </cell>
          <cell r="B2349">
            <v>36728</v>
          </cell>
          <cell r="C2349">
            <v>36738</v>
          </cell>
          <cell r="D2349">
            <v>8</v>
          </cell>
          <cell r="E2349" t="str">
            <v>North Drive</v>
          </cell>
          <cell r="F2349" t="str">
            <v>Totteridge High Wycombe</v>
          </cell>
          <cell r="G2349" t="str">
            <v>Buckinghamshire</v>
          </cell>
          <cell r="H2349" t="str">
            <v>HP13 6JW</v>
          </cell>
          <cell r="I2349">
            <v>69499.439103560726</v>
          </cell>
          <cell r="J2349">
            <v>65287.351885163102</v>
          </cell>
          <cell r="K2349">
            <v>0.01</v>
          </cell>
          <cell r="L2349">
            <v>64634.478366311472</v>
          </cell>
          <cell r="M2349">
            <v>71776694.770843372</v>
          </cell>
        </row>
        <row r="2350">
          <cell r="A2350" t="str">
            <v>JF1004</v>
          </cell>
          <cell r="B2350">
            <v>36731</v>
          </cell>
          <cell r="C2350">
            <v>36738</v>
          </cell>
          <cell r="D2350">
            <v>250</v>
          </cell>
          <cell r="E2350" t="str">
            <v>Devon Road</v>
          </cell>
          <cell r="F2350" t="str">
            <v>Luton</v>
          </cell>
          <cell r="G2350" t="str">
            <v>Bedfordshire</v>
          </cell>
          <cell r="H2350" t="str">
            <v>LU2 0RY</v>
          </cell>
          <cell r="I2350">
            <v>15181.427024841907</v>
          </cell>
          <cell r="J2350">
            <v>14261.340538487852</v>
          </cell>
          <cell r="K2350">
            <v>0.01</v>
          </cell>
          <cell r="L2350">
            <v>14118.727133102973</v>
          </cell>
          <cell r="M2350">
            <v>71790813.497976482</v>
          </cell>
        </row>
        <row r="2351">
          <cell r="A2351" t="str">
            <v>JF1032</v>
          </cell>
          <cell r="B2351">
            <v>36731</v>
          </cell>
          <cell r="C2351">
            <v>36738</v>
          </cell>
          <cell r="D2351">
            <v>14</v>
          </cell>
          <cell r="E2351" t="str">
            <v>Draycott Crescent</v>
          </cell>
          <cell r="F2351" t="str">
            <v>Tamworth</v>
          </cell>
          <cell r="G2351" t="str">
            <v>Staffordshire</v>
          </cell>
          <cell r="H2351" t="str">
            <v>B77 1DA</v>
          </cell>
          <cell r="I2351">
            <v>17456.174193427913</v>
          </cell>
          <cell r="J2351">
            <v>16398.224242311069</v>
          </cell>
          <cell r="K2351">
            <v>0.01</v>
          </cell>
          <cell r="L2351">
            <v>16234.241999887958</v>
          </cell>
          <cell r="M2351">
            <v>71807047.739976376</v>
          </cell>
        </row>
        <row r="2352">
          <cell r="A2352" t="str">
            <v>JF1047</v>
          </cell>
          <cell r="B2352">
            <v>36731</v>
          </cell>
          <cell r="C2352">
            <v>36738</v>
          </cell>
          <cell r="D2352">
            <v>14</v>
          </cell>
          <cell r="E2352" t="str">
            <v>Westbury Close</v>
          </cell>
          <cell r="F2352" t="str">
            <v>Thornton Cleveleys</v>
          </cell>
          <cell r="G2352" t="str">
            <v>Lancashire</v>
          </cell>
          <cell r="H2352" t="str">
            <v>FY5 1QN</v>
          </cell>
          <cell r="I2352">
            <v>19894.014166836863</v>
          </cell>
          <cell r="J2352">
            <v>18688.316338543722</v>
          </cell>
          <cell r="K2352">
            <v>0.01</v>
          </cell>
          <cell r="L2352">
            <v>18501.433175158283</v>
          </cell>
          <cell r="M2352">
            <v>71825549.173151538</v>
          </cell>
        </row>
        <row r="2353">
          <cell r="A2353" t="str">
            <v>JF0680</v>
          </cell>
          <cell r="B2353">
            <v>36731</v>
          </cell>
          <cell r="C2353">
            <v>36738</v>
          </cell>
          <cell r="D2353">
            <v>474</v>
          </cell>
          <cell r="E2353" t="str">
            <v>Ferndale Road</v>
          </cell>
          <cell r="F2353" t="str">
            <v>Swindon</v>
          </cell>
          <cell r="G2353" t="str">
            <v>Wilts</v>
          </cell>
          <cell r="H2353" t="str">
            <v>SN2 1HW</v>
          </cell>
          <cell r="I2353">
            <v>20578.242138369693</v>
          </cell>
          <cell r="J2353">
            <v>19331.075948165468</v>
          </cell>
          <cell r="K2353">
            <v>0.01</v>
          </cell>
          <cell r="L2353">
            <v>19137.765188683814</v>
          </cell>
          <cell r="M2353">
            <v>71844686.938340217</v>
          </cell>
        </row>
        <row r="2354">
          <cell r="A2354" t="str">
            <v>JF0798</v>
          </cell>
          <cell r="B2354">
            <v>36731</v>
          </cell>
          <cell r="C2354">
            <v>36738</v>
          </cell>
          <cell r="D2354">
            <v>8</v>
          </cell>
          <cell r="E2354" t="str">
            <v>Gunton Lane, New Costessey</v>
          </cell>
          <cell r="F2354" t="str">
            <v>Norwich</v>
          </cell>
          <cell r="G2354" t="str">
            <v>Norfolk</v>
          </cell>
          <cell r="H2354" t="str">
            <v>NR5 0AE</v>
          </cell>
          <cell r="I2354">
            <v>28324.966781146759</v>
          </cell>
          <cell r="J2354">
            <v>26608.302127743922</v>
          </cell>
          <cell r="K2354">
            <v>0.01</v>
          </cell>
          <cell r="L2354">
            <v>26342.219106466484</v>
          </cell>
          <cell r="M2354">
            <v>71871029.157446682</v>
          </cell>
        </row>
        <row r="2355">
          <cell r="A2355" t="str">
            <v>JF1026</v>
          </cell>
          <cell r="B2355">
            <v>36731</v>
          </cell>
          <cell r="C2355">
            <v>36738</v>
          </cell>
          <cell r="D2355">
            <v>5</v>
          </cell>
          <cell r="E2355" t="str">
            <v>Rossett Holt Grove</v>
          </cell>
          <cell r="F2355" t="str">
            <v>Harrogate</v>
          </cell>
          <cell r="G2355" t="str">
            <v>North Yorkshire</v>
          </cell>
          <cell r="H2355" t="str">
            <v>HG2 9AQ</v>
          </cell>
          <cell r="I2355">
            <v>69987.505042702993</v>
          </cell>
          <cell r="J2355">
            <v>65745.838070417958</v>
          </cell>
          <cell r="K2355">
            <v>0.01</v>
          </cell>
          <cell r="L2355">
            <v>65088.37968971378</v>
          </cell>
          <cell r="M2355">
            <v>71936117.537136391</v>
          </cell>
        </row>
        <row r="2356">
          <cell r="A2356" t="str">
            <v>JF1097</v>
          </cell>
          <cell r="B2356">
            <v>36732</v>
          </cell>
          <cell r="C2356">
            <v>36738</v>
          </cell>
          <cell r="D2356" t="str">
            <v>Byways</v>
          </cell>
          <cell r="E2356" t="str">
            <v>West Hythe Road</v>
          </cell>
          <cell r="F2356" t="str">
            <v>Hythe</v>
          </cell>
          <cell r="G2356" t="str">
            <v>Kent</v>
          </cell>
          <cell r="H2356" t="str">
            <v>CT21 4NT</v>
          </cell>
          <cell r="I2356">
            <v>23813.181193780758</v>
          </cell>
          <cell r="J2356">
            <v>22369.958091127377</v>
          </cell>
          <cell r="K2356">
            <v>0.01</v>
          </cell>
          <cell r="L2356">
            <v>22146.258510216103</v>
          </cell>
          <cell r="M2356">
            <v>71958263.795646608</v>
          </cell>
        </row>
        <row r="2357">
          <cell r="A2357" t="str">
            <v>JF0915</v>
          </cell>
          <cell r="B2357">
            <v>36732</v>
          </cell>
          <cell r="C2357">
            <v>36738</v>
          </cell>
          <cell r="D2357">
            <v>11</v>
          </cell>
          <cell r="E2357" t="str">
            <v>Tynings</v>
          </cell>
          <cell r="F2357" t="str">
            <v>Clutton</v>
          </cell>
          <cell r="G2357" t="str">
            <v>Bristol</v>
          </cell>
          <cell r="H2357" t="str">
            <v>BS39 5RR</v>
          </cell>
          <cell r="I2357">
            <v>24965.99881166561</v>
          </cell>
          <cell r="J2357">
            <v>23452.907974594964</v>
          </cell>
          <cell r="K2357">
            <v>0.01</v>
          </cell>
          <cell r="L2357">
            <v>23218.378894849015</v>
          </cell>
          <cell r="M2357">
            <v>71981482.174541458</v>
          </cell>
        </row>
        <row r="2358">
          <cell r="A2358" t="str">
            <v>JF0821</v>
          </cell>
          <cell r="B2358">
            <v>36732</v>
          </cell>
          <cell r="C2358">
            <v>36738</v>
          </cell>
          <cell r="D2358">
            <v>46</v>
          </cell>
          <cell r="E2358" t="str">
            <v>Forest Road</v>
          </cell>
          <cell r="F2358" t="str">
            <v>Melksham</v>
          </cell>
          <cell r="G2358" t="str">
            <v>Wiltshire</v>
          </cell>
          <cell r="H2358" t="str">
            <v>SN12 7AB</v>
          </cell>
          <cell r="I2358">
            <v>28913.025679353217</v>
          </cell>
          <cell r="J2358">
            <v>27160.721092725747</v>
          </cell>
          <cell r="K2358">
            <v>0.01</v>
          </cell>
          <cell r="L2358">
            <v>26889.11388179849</v>
          </cell>
          <cell r="M2358">
            <v>72008371.288423255</v>
          </cell>
        </row>
        <row r="2359">
          <cell r="A2359" t="str">
            <v>JF0951</v>
          </cell>
          <cell r="B2359">
            <v>36732</v>
          </cell>
          <cell r="C2359">
            <v>36738</v>
          </cell>
          <cell r="D2359">
            <v>8</v>
          </cell>
          <cell r="E2359" t="str">
            <v>South Road</v>
          </cell>
          <cell r="F2359" t="str">
            <v>Herne Bay</v>
          </cell>
          <cell r="G2359" t="str">
            <v>Kent</v>
          </cell>
          <cell r="H2359" t="str">
            <v>CT6 5AR</v>
          </cell>
          <cell r="I2359">
            <v>30938.244968396775</v>
          </cell>
          <cell r="J2359">
            <v>29063.199818796969</v>
          </cell>
          <cell r="K2359">
            <v>0.01</v>
          </cell>
          <cell r="L2359">
            <v>28772.567820608998</v>
          </cell>
          <cell r="M2359">
            <v>72037143.856243864</v>
          </cell>
        </row>
        <row r="2360">
          <cell r="A2360" t="str">
            <v>JF1061</v>
          </cell>
          <cell r="B2360">
            <v>36732</v>
          </cell>
          <cell r="C2360">
            <v>36738</v>
          </cell>
          <cell r="D2360">
            <v>4</v>
          </cell>
          <cell r="E2360" t="str">
            <v>Maple Close</v>
          </cell>
          <cell r="F2360" t="str">
            <v>Brixham</v>
          </cell>
          <cell r="G2360" t="str">
            <v>Devon</v>
          </cell>
          <cell r="H2360" t="str">
            <v>TQ5 0DX</v>
          </cell>
          <cell r="I2360">
            <v>36016.208355920186</v>
          </cell>
          <cell r="J2360">
            <v>33833.407849500778</v>
          </cell>
          <cell r="K2360">
            <v>0.01</v>
          </cell>
          <cell r="L2360">
            <v>33495.073771005773</v>
          </cell>
          <cell r="M2360">
            <v>72070638.930014864</v>
          </cell>
        </row>
        <row r="2361">
          <cell r="A2361" t="str">
            <v>JF1087</v>
          </cell>
          <cell r="B2361">
            <v>36733</v>
          </cell>
          <cell r="C2361">
            <v>36738</v>
          </cell>
          <cell r="D2361" t="str">
            <v>9 Gazzard Road</v>
          </cell>
          <cell r="E2361" t="str">
            <v>Winterbourne</v>
          </cell>
          <cell r="F2361" t="str">
            <v>Bristol</v>
          </cell>
          <cell r="G2361" t="str">
            <v>Avon</v>
          </cell>
          <cell r="H2361" t="str">
            <v>BS36 1NR</v>
          </cell>
          <cell r="I2361">
            <v>13513.803133132262</v>
          </cell>
          <cell r="J2361">
            <v>12694.784761427274</v>
          </cell>
          <cell r="K2361">
            <v>0.01</v>
          </cell>
          <cell r="L2361">
            <v>12567.836913813002</v>
          </cell>
          <cell r="M2361">
            <v>72083206.766928673</v>
          </cell>
        </row>
        <row r="2362">
          <cell r="A2362" t="str">
            <v>JF1076</v>
          </cell>
          <cell r="B2362">
            <v>36733</v>
          </cell>
          <cell r="C2362">
            <v>36738</v>
          </cell>
          <cell r="D2362">
            <v>10</v>
          </cell>
          <cell r="E2362" t="str">
            <v>Higman Close</v>
          </cell>
          <cell r="F2362" t="str">
            <v>Liskeard</v>
          </cell>
          <cell r="G2362" t="str">
            <v>Cornwall</v>
          </cell>
          <cell r="H2362" t="str">
            <v>PL14 4LW</v>
          </cell>
          <cell r="I2362">
            <v>15071.332703998003</v>
          </cell>
          <cell r="J2362">
            <v>14157.918600725397</v>
          </cell>
          <cell r="K2362">
            <v>0.01</v>
          </cell>
          <cell r="L2362">
            <v>14016.339414718143</v>
          </cell>
          <cell r="M2362">
            <v>72097223.106343389</v>
          </cell>
        </row>
        <row r="2363">
          <cell r="A2363" t="str">
            <v>JF0979</v>
          </cell>
          <cell r="B2363">
            <v>36733</v>
          </cell>
          <cell r="C2363">
            <v>36738</v>
          </cell>
          <cell r="D2363">
            <v>2</v>
          </cell>
          <cell r="E2363" t="str">
            <v>Holly Bank Grove</v>
          </cell>
          <cell r="F2363" t="str">
            <v>York</v>
          </cell>
          <cell r="G2363" t="str">
            <v>North Yorkshire</v>
          </cell>
          <cell r="H2363" t="str">
            <v>YO24 4EA</v>
          </cell>
          <cell r="I2363">
            <v>24009.020438232819</v>
          </cell>
          <cell r="J2363">
            <v>22553.928290461132</v>
          </cell>
          <cell r="K2363">
            <v>0.01</v>
          </cell>
          <cell r="L2363">
            <v>22328.389007556521</v>
          </cell>
          <cell r="M2363">
            <v>72119551.495350942</v>
          </cell>
        </row>
        <row r="2364">
          <cell r="A2364" t="str">
            <v>JF0968</v>
          </cell>
          <cell r="B2364">
            <v>36733</v>
          </cell>
          <cell r="C2364">
            <v>36738</v>
          </cell>
          <cell r="D2364">
            <v>23</v>
          </cell>
          <cell r="E2364" t="str">
            <v>West Street</v>
          </cell>
          <cell r="F2364" t="str">
            <v>Cromer</v>
          </cell>
          <cell r="G2364" t="str">
            <v>Norfolk</v>
          </cell>
          <cell r="H2364" t="str">
            <v>NR27 9DT</v>
          </cell>
          <cell r="I2364">
            <v>27930.98065101769</v>
          </cell>
          <cell r="J2364">
            <v>26238.193944895404</v>
          </cell>
          <cell r="K2364">
            <v>0.01</v>
          </cell>
          <cell r="L2364">
            <v>25975.812005446449</v>
          </cell>
          <cell r="M2364">
            <v>72145527.307356387</v>
          </cell>
        </row>
        <row r="2365">
          <cell r="A2365" t="str">
            <v>JF1064</v>
          </cell>
          <cell r="B2365">
            <v>36733</v>
          </cell>
          <cell r="C2365">
            <v>36738</v>
          </cell>
          <cell r="D2365">
            <v>64</v>
          </cell>
          <cell r="E2365" t="str">
            <v>Charlotte Avenue</v>
          </cell>
          <cell r="F2365" t="str">
            <v>Wickford</v>
          </cell>
          <cell r="G2365" t="str">
            <v>Essex</v>
          </cell>
          <cell r="H2365" t="str">
            <v>SS12 0DZ</v>
          </cell>
          <cell r="I2365">
            <v>33467.294350174605</v>
          </cell>
          <cell r="J2365">
            <v>31438.973480467048</v>
          </cell>
          <cell r="K2365">
            <v>0.01</v>
          </cell>
          <cell r="L2365">
            <v>31124.583745662378</v>
          </cell>
          <cell r="M2365">
            <v>72176651.891102046</v>
          </cell>
        </row>
        <row r="2366">
          <cell r="A2366" t="str">
            <v>JF0896</v>
          </cell>
          <cell r="B2366">
            <v>36733</v>
          </cell>
          <cell r="C2366">
            <v>36738</v>
          </cell>
          <cell r="D2366" t="str">
            <v>7 Conway Green</v>
          </cell>
          <cell r="E2366" t="str">
            <v>Keynsham</v>
          </cell>
          <cell r="F2366" t="str">
            <v>Bristol</v>
          </cell>
          <cell r="G2366">
            <v>0</v>
          </cell>
          <cell r="H2366" t="str">
            <v>BS31 1SD</v>
          </cell>
          <cell r="I2366">
            <v>48352.762310091581</v>
          </cell>
          <cell r="J2366">
            <v>45422.291867055726</v>
          </cell>
          <cell r="K2366">
            <v>0.01</v>
          </cell>
          <cell r="L2366">
            <v>44968.068948385167</v>
          </cell>
          <cell r="M2366">
            <v>72221619.960050434</v>
          </cell>
        </row>
        <row r="2367">
          <cell r="A2367" t="str">
            <v>JF1077</v>
          </cell>
          <cell r="B2367">
            <v>36733</v>
          </cell>
          <cell r="C2367">
            <v>36738</v>
          </cell>
          <cell r="D2367">
            <v>5</v>
          </cell>
          <cell r="E2367" t="str">
            <v>Dunsdon Close</v>
          </cell>
          <cell r="F2367" t="str">
            <v>Liverpool</v>
          </cell>
          <cell r="G2367" t="str">
            <v>Merseyside</v>
          </cell>
          <cell r="H2367" t="str">
            <v>L25 6JG</v>
          </cell>
          <cell r="I2367">
            <v>67857.742773037971</v>
          </cell>
          <cell r="J2367">
            <v>63745.152301944756</v>
          </cell>
          <cell r="K2367">
            <v>0.01</v>
          </cell>
          <cell r="L2367">
            <v>63107.700778925311</v>
          </cell>
          <cell r="M2367">
            <v>72284727.660829365</v>
          </cell>
        </row>
        <row r="2368">
          <cell r="A2368" t="str">
            <v>JF1030</v>
          </cell>
          <cell r="B2368">
            <v>36734</v>
          </cell>
          <cell r="C2368">
            <v>36738</v>
          </cell>
          <cell r="D2368" t="str">
            <v>94 Oakleaze Road</v>
          </cell>
          <cell r="E2368" t="str">
            <v>Thornbury</v>
          </cell>
          <cell r="F2368" t="str">
            <v>Bristol</v>
          </cell>
          <cell r="G2368" t="str">
            <v>Avon</v>
          </cell>
          <cell r="H2368" t="str">
            <v>BS35 2LP</v>
          </cell>
          <cell r="I2368">
            <v>23725.628653512224</v>
          </cell>
          <cell r="J2368">
            <v>22287.711765420572</v>
          </cell>
          <cell r="K2368">
            <v>0.01</v>
          </cell>
          <cell r="L2368">
            <v>22064.834647766365</v>
          </cell>
          <cell r="M2368">
            <v>72306792.495477125</v>
          </cell>
        </row>
        <row r="2369">
          <cell r="A2369" t="str">
            <v>JF0875</v>
          </cell>
          <cell r="B2369">
            <v>36734</v>
          </cell>
          <cell r="C2369">
            <v>36738</v>
          </cell>
          <cell r="D2369" t="str">
            <v>Silver Birches</v>
          </cell>
          <cell r="E2369" t="str">
            <v>Penhow</v>
          </cell>
          <cell r="F2369" t="str">
            <v>Caldicot Newport</v>
          </cell>
          <cell r="G2369" t="str">
            <v>Gwent</v>
          </cell>
          <cell r="H2369" t="str">
            <v>NP6 3AE</v>
          </cell>
          <cell r="I2369">
            <v>29550.533311095653</v>
          </cell>
          <cell r="J2369">
            <v>27759.591898301976</v>
          </cell>
          <cell r="K2369">
            <v>0.01</v>
          </cell>
          <cell r="L2369">
            <v>27481.995979318956</v>
          </cell>
          <cell r="M2369">
            <v>72334274.491456449</v>
          </cell>
        </row>
        <row r="2370">
          <cell r="A2370" t="str">
            <v>JF0624</v>
          </cell>
          <cell r="B2370">
            <v>36734</v>
          </cell>
          <cell r="C2370">
            <v>36738</v>
          </cell>
          <cell r="D2370">
            <v>22</v>
          </cell>
          <cell r="E2370" t="str">
            <v>Egerton Road</v>
          </cell>
          <cell r="F2370" t="str">
            <v>Bournemouth</v>
          </cell>
          <cell r="G2370" t="str">
            <v>Dorset</v>
          </cell>
          <cell r="H2370" t="str">
            <v>BH8 9AY</v>
          </cell>
          <cell r="I2370">
            <v>37139.273441632962</v>
          </cell>
          <cell r="J2370">
            <v>34888.408384564296</v>
          </cell>
          <cell r="K2370">
            <v>0.01</v>
          </cell>
          <cell r="L2370">
            <v>34539.524300718651</v>
          </cell>
          <cell r="M2370">
            <v>72368814.015757173</v>
          </cell>
        </row>
        <row r="2371">
          <cell r="A2371" t="str">
            <v>JF1043</v>
          </cell>
          <cell r="B2371">
            <v>36735</v>
          </cell>
          <cell r="C2371">
            <v>36738</v>
          </cell>
          <cell r="D2371" t="str">
            <v>8b</v>
          </cell>
          <cell r="E2371" t="str">
            <v>Rosewood Avenue</v>
          </cell>
          <cell r="F2371" t="str">
            <v>Burnham On Sea</v>
          </cell>
          <cell r="G2371" t="str">
            <v>Somerset</v>
          </cell>
          <cell r="H2371" t="str">
            <v>TA8 1HE</v>
          </cell>
          <cell r="I2371">
            <v>27114.032384242455</v>
          </cell>
          <cell r="J2371">
            <v>25470.757694288368</v>
          </cell>
          <cell r="K2371">
            <v>0.01</v>
          </cell>
          <cell r="L2371">
            <v>25216.050117345483</v>
          </cell>
          <cell r="M2371">
            <v>72394030.065874517</v>
          </cell>
        </row>
        <row r="2372">
          <cell r="A2372" t="str">
            <v>JF1022</v>
          </cell>
          <cell r="B2372">
            <v>36735</v>
          </cell>
          <cell r="C2372">
            <v>36738</v>
          </cell>
          <cell r="D2372">
            <v>16</v>
          </cell>
          <cell r="E2372" t="str">
            <v>Hyde Road</v>
          </cell>
          <cell r="F2372" t="str">
            <v>Shanklin</v>
          </cell>
          <cell r="G2372" t="str">
            <v>Isle Of Wight</v>
          </cell>
          <cell r="H2372" t="str">
            <v>PO37 7LE</v>
          </cell>
          <cell r="I2372">
            <v>41130.486034069057</v>
          </cell>
          <cell r="J2372">
            <v>38637.729304731532</v>
          </cell>
          <cell r="K2372">
            <v>0.01</v>
          </cell>
          <cell r="L2372">
            <v>38251.352011684219</v>
          </cell>
          <cell r="M2372">
            <v>72432281.417886198</v>
          </cell>
        </row>
        <row r="2373">
          <cell r="A2373" t="str">
            <v>JF1025</v>
          </cell>
          <cell r="B2373">
            <v>36735</v>
          </cell>
          <cell r="C2373">
            <v>36738</v>
          </cell>
          <cell r="D2373" t="str">
            <v>125 Lancaster Drive</v>
          </cell>
          <cell r="E2373" t="str">
            <v>Elm Park</v>
          </cell>
          <cell r="F2373" t="str">
            <v>Hornchurch</v>
          </cell>
          <cell r="G2373" t="str">
            <v>Essex</v>
          </cell>
          <cell r="H2373" t="str">
            <v>RM12 5SP</v>
          </cell>
          <cell r="I2373">
            <v>42401.765505326417</v>
          </cell>
          <cell r="J2373">
            <v>39831.961535306633</v>
          </cell>
          <cell r="K2373">
            <v>0.01</v>
          </cell>
          <cell r="L2373">
            <v>39433.641919953567</v>
          </cell>
          <cell r="M2373">
            <v>72471715.059806153</v>
          </cell>
        </row>
        <row r="2374">
          <cell r="A2374" t="str">
            <v>JF1028</v>
          </cell>
          <cell r="B2374">
            <v>36738</v>
          </cell>
          <cell r="C2374">
            <v>36738</v>
          </cell>
          <cell r="D2374">
            <v>47</v>
          </cell>
          <cell r="E2374" t="str">
            <v>Roundmead</v>
          </cell>
          <cell r="F2374" t="str">
            <v>Bedford</v>
          </cell>
          <cell r="G2374" t="str">
            <v>Bedfordshire</v>
          </cell>
          <cell r="H2374" t="str">
            <v>MK41 9HY</v>
          </cell>
          <cell r="I2374">
            <v>13889.474734670745</v>
          </cell>
          <cell r="J2374">
            <v>13047.688387114942</v>
          </cell>
          <cell r="K2374">
            <v>0.01</v>
          </cell>
          <cell r="L2374">
            <v>12917.211503243792</v>
          </cell>
          <cell r="M2374">
            <v>72484632.271309391</v>
          </cell>
        </row>
        <row r="2375">
          <cell r="A2375" t="str">
            <v>JF0977</v>
          </cell>
          <cell r="B2375">
            <v>36738</v>
          </cell>
          <cell r="C2375">
            <v>36738</v>
          </cell>
          <cell r="D2375">
            <v>54</v>
          </cell>
          <cell r="E2375" t="str">
            <v>Ledbury Road</v>
          </cell>
          <cell r="F2375" t="str">
            <v>Normoss</v>
          </cell>
          <cell r="G2375" t="str">
            <v>Blackpool</v>
          </cell>
          <cell r="H2375" t="str">
            <v>FY3 7SP</v>
          </cell>
          <cell r="I2375">
            <v>25678.308079421626</v>
          </cell>
          <cell r="J2375">
            <v>24122.0469836991</v>
          </cell>
          <cell r="K2375">
            <v>0.01</v>
          </cell>
          <cell r="L2375">
            <v>23880.82651386211</v>
          </cell>
          <cell r="M2375">
            <v>72508513.097823247</v>
          </cell>
        </row>
        <row r="2376">
          <cell r="A2376" t="str">
            <v>JF0916</v>
          </cell>
          <cell r="B2376">
            <v>36738</v>
          </cell>
          <cell r="C2376">
            <v>36738</v>
          </cell>
          <cell r="D2376">
            <v>29</v>
          </cell>
          <cell r="E2376" t="str">
            <v>Lime Close</v>
          </cell>
          <cell r="F2376" t="str">
            <v>Worle Weston Super Mare</v>
          </cell>
          <cell r="G2376" t="str">
            <v>North Somerset</v>
          </cell>
          <cell r="H2376" t="str">
            <v>BS22 6RP</v>
          </cell>
          <cell r="I2376">
            <v>30879.139776336637</v>
          </cell>
          <cell r="J2376">
            <v>29007.676759588958</v>
          </cell>
          <cell r="K2376">
            <v>0.01</v>
          </cell>
          <cell r="L2376">
            <v>28717.599991993069</v>
          </cell>
          <cell r="M2376">
            <v>72537230.697815239</v>
          </cell>
        </row>
        <row r="2377">
          <cell r="A2377" t="str">
            <v>JF1078</v>
          </cell>
          <cell r="B2377">
            <v>36739</v>
          </cell>
          <cell r="C2377">
            <v>36769</v>
          </cell>
          <cell r="D2377">
            <v>15</v>
          </cell>
          <cell r="E2377" t="str">
            <v>Cedar Grove, Stockton Lane,</v>
          </cell>
          <cell r="F2377" t="str">
            <v>York</v>
          </cell>
          <cell r="G2377" t="str">
            <v>North Yorkshire</v>
          </cell>
          <cell r="H2377" t="str">
            <v>YO31 1JZ</v>
          </cell>
          <cell r="I2377">
            <v>14354.126361194409</v>
          </cell>
          <cell r="J2377">
            <v>13484.179309000809</v>
          </cell>
          <cell r="K2377">
            <v>0.01</v>
          </cell>
          <cell r="L2377">
            <v>13349.3375159108</v>
          </cell>
          <cell r="M2377">
            <v>72550580.035331145</v>
          </cell>
        </row>
        <row r="2378">
          <cell r="A2378" t="str">
            <v>JF0945</v>
          </cell>
          <cell r="B2378">
            <v>36739</v>
          </cell>
          <cell r="C2378">
            <v>36769</v>
          </cell>
          <cell r="D2378">
            <v>23</v>
          </cell>
          <cell r="E2378" t="str">
            <v>Station Road</v>
          </cell>
          <cell r="F2378" t="str">
            <v>Beccles</v>
          </cell>
          <cell r="G2378" t="str">
            <v>Suffolk</v>
          </cell>
          <cell r="H2378" t="str">
            <v>NR34 9QH</v>
          </cell>
          <cell r="I2378">
            <v>20038.474444210788</v>
          </cell>
          <cell r="J2378">
            <v>18824.021447591949</v>
          </cell>
          <cell r="K2378">
            <v>0.01</v>
          </cell>
          <cell r="L2378">
            <v>18635.781233116031</v>
          </cell>
          <cell r="M2378">
            <v>72569215.816564262</v>
          </cell>
        </row>
        <row r="2379">
          <cell r="A2379" t="str">
            <v>JF1017</v>
          </cell>
          <cell r="B2379">
            <v>36739</v>
          </cell>
          <cell r="C2379">
            <v>36769</v>
          </cell>
          <cell r="D2379">
            <v>83</v>
          </cell>
          <cell r="E2379" t="str">
            <v>Johnston Avenue</v>
          </cell>
          <cell r="F2379" t="str">
            <v>Hebburn</v>
          </cell>
          <cell r="G2379" t="str">
            <v>Tyne And Wear</v>
          </cell>
          <cell r="H2379" t="str">
            <v>NE31 2LF</v>
          </cell>
          <cell r="I2379">
            <v>24526.5805119451</v>
          </cell>
          <cell r="J2379">
            <v>23040.121086978728</v>
          </cell>
          <cell r="K2379">
            <v>0.01</v>
          </cell>
          <cell r="L2379">
            <v>22809.719876108942</v>
          </cell>
          <cell r="M2379">
            <v>72592025.536440372</v>
          </cell>
        </row>
        <row r="2380">
          <cell r="A2380" t="str">
            <v>JF1000</v>
          </cell>
          <cell r="B2380">
            <v>36739</v>
          </cell>
          <cell r="C2380">
            <v>36769</v>
          </cell>
          <cell r="D2380">
            <v>8</v>
          </cell>
          <cell r="E2380" t="str">
            <v>Station Road</v>
          </cell>
          <cell r="F2380" t="str">
            <v>Gravesend</v>
          </cell>
          <cell r="G2380" t="str">
            <v>Kent</v>
          </cell>
          <cell r="H2380" t="str">
            <v>DA13 0LX</v>
          </cell>
          <cell r="I2380">
            <v>32073.995919165249</v>
          </cell>
          <cell r="J2380">
            <v>30130.117378609779</v>
          </cell>
          <cell r="K2380">
            <v>0.01</v>
          </cell>
          <cell r="L2380">
            <v>29828.816204823681</v>
          </cell>
          <cell r="M2380">
            <v>72621854.352645203</v>
          </cell>
        </row>
        <row r="2381">
          <cell r="A2381" t="str">
            <v>JF1015</v>
          </cell>
          <cell r="B2381">
            <v>36739</v>
          </cell>
          <cell r="C2381">
            <v>36769</v>
          </cell>
          <cell r="D2381">
            <v>15</v>
          </cell>
          <cell r="E2381" t="str">
            <v>Black Croft</v>
          </cell>
          <cell r="F2381" t="str">
            <v>Wantage</v>
          </cell>
          <cell r="G2381" t="str">
            <v>Oxfordshire</v>
          </cell>
          <cell r="H2381" t="str">
            <v>OX12 9EX</v>
          </cell>
          <cell r="I2381">
            <v>49036.112423099206</v>
          </cell>
          <cell r="J2381">
            <v>46064.226821699252</v>
          </cell>
          <cell r="K2381">
            <v>0.01</v>
          </cell>
          <cell r="L2381">
            <v>45603.584553482258</v>
          </cell>
          <cell r="M2381">
            <v>72667457.937198684</v>
          </cell>
        </row>
        <row r="2382">
          <cell r="A2382" t="str">
            <v>JF1070</v>
          </cell>
          <cell r="B2382">
            <v>36740</v>
          </cell>
          <cell r="C2382">
            <v>36769</v>
          </cell>
          <cell r="D2382">
            <v>20</v>
          </cell>
          <cell r="E2382" t="str">
            <v>Ashley Drive</v>
          </cell>
          <cell r="F2382" t="str">
            <v>Leigh</v>
          </cell>
          <cell r="G2382" t="str">
            <v>Lancashire</v>
          </cell>
          <cell r="H2382" t="str">
            <v>WN7 5HP</v>
          </cell>
          <cell r="I2382">
            <v>13920.678762140951</v>
          </cell>
          <cell r="J2382">
            <v>13077.001261405136</v>
          </cell>
          <cell r="K2382">
            <v>0.01</v>
          </cell>
          <cell r="L2382">
            <v>12946.231248791084</v>
          </cell>
          <cell r="M2382">
            <v>72680404.16844748</v>
          </cell>
        </row>
        <row r="2383">
          <cell r="A2383" t="str">
            <v>JF0766</v>
          </cell>
          <cell r="B2383">
            <v>36740</v>
          </cell>
          <cell r="C2383">
            <v>36769</v>
          </cell>
          <cell r="D2383">
            <v>31</v>
          </cell>
          <cell r="E2383" t="str">
            <v>Parklands Way</v>
          </cell>
          <cell r="F2383" t="str">
            <v>Somerton</v>
          </cell>
          <cell r="G2383" t="str">
            <v>Somerset</v>
          </cell>
          <cell r="H2383" t="str">
            <v>TA11 6JG</v>
          </cell>
          <cell r="I2383">
            <v>24211.523332144807</v>
          </cell>
          <cell r="J2383">
            <v>22744.158281711789</v>
          </cell>
          <cell r="K2383">
            <v>0.01</v>
          </cell>
          <cell r="L2383">
            <v>22516.71669889467</v>
          </cell>
          <cell r="M2383">
            <v>72702920.885146379</v>
          </cell>
        </row>
        <row r="2384">
          <cell r="A2384" t="str">
            <v>JF1143</v>
          </cell>
          <cell r="B2384">
            <v>36740</v>
          </cell>
          <cell r="C2384">
            <v>36769</v>
          </cell>
          <cell r="D2384" t="str">
            <v>17 Grove Fields</v>
          </cell>
          <cell r="E2384" t="str">
            <v>Weddington Road</v>
          </cell>
          <cell r="F2384" t="str">
            <v>Nuneaton</v>
          </cell>
          <cell r="G2384" t="str">
            <v>Warwickshire</v>
          </cell>
          <cell r="H2384" t="str">
            <v>CV10 0TL</v>
          </cell>
          <cell r="I2384">
            <v>37318.966216312379</v>
          </cell>
          <cell r="J2384">
            <v>35057.210688051018</v>
          </cell>
          <cell r="K2384">
            <v>0.01</v>
          </cell>
          <cell r="L2384">
            <v>34706.638581170511</v>
          </cell>
          <cell r="M2384">
            <v>72737627.523727551</v>
          </cell>
        </row>
        <row r="2385">
          <cell r="A2385" t="str">
            <v>JF1033</v>
          </cell>
          <cell r="B2385">
            <v>36740</v>
          </cell>
          <cell r="C2385">
            <v>36769</v>
          </cell>
          <cell r="D2385" t="str">
            <v>Bradculm   Jaycroft Road</v>
          </cell>
          <cell r="E2385" t="str">
            <v>Willand Old Village</v>
          </cell>
          <cell r="F2385" t="str">
            <v>Cullompton</v>
          </cell>
          <cell r="G2385" t="str">
            <v>Devon</v>
          </cell>
          <cell r="H2385" t="str">
            <v>EX15 2RE</v>
          </cell>
          <cell r="I2385">
            <v>43501.436427507404</v>
          </cell>
          <cell r="J2385">
            <v>40864.985734931201</v>
          </cell>
          <cell r="K2385">
            <v>0.01</v>
          </cell>
          <cell r="L2385">
            <v>40456.335877581885</v>
          </cell>
          <cell r="M2385">
            <v>72778083.859605134</v>
          </cell>
        </row>
        <row r="2386">
          <cell r="A2386" t="str">
            <v>JF0907</v>
          </cell>
          <cell r="B2386">
            <v>36740</v>
          </cell>
          <cell r="C2386">
            <v>36769</v>
          </cell>
          <cell r="D2386">
            <v>46</v>
          </cell>
          <cell r="E2386" t="str">
            <v>Bexhill Road</v>
          </cell>
          <cell r="F2386" t="str">
            <v>Catford London</v>
          </cell>
          <cell r="G2386">
            <v>0</v>
          </cell>
          <cell r="H2386" t="str">
            <v>SE4 1SL</v>
          </cell>
          <cell r="I2386">
            <v>70136.355012615648</v>
          </cell>
          <cell r="J2386">
            <v>65885.666830032875</v>
          </cell>
          <cell r="K2386">
            <v>0.01</v>
          </cell>
          <cell r="L2386">
            <v>65226.810161732545</v>
          </cell>
          <cell r="M2386">
            <v>72843310.669766873</v>
          </cell>
        </row>
        <row r="2387">
          <cell r="A2387" t="str">
            <v>JF1049</v>
          </cell>
          <cell r="B2387">
            <v>36741</v>
          </cell>
          <cell r="C2387">
            <v>36769</v>
          </cell>
          <cell r="D2387">
            <v>71</v>
          </cell>
          <cell r="E2387" t="str">
            <v>Ark Royal</v>
          </cell>
          <cell r="F2387" t="str">
            <v>Bilton</v>
          </cell>
          <cell r="G2387" t="str">
            <v>Hull</v>
          </cell>
          <cell r="H2387" t="str">
            <v>HU11 4BN</v>
          </cell>
          <cell r="I2387">
            <v>12304.71634507136</v>
          </cell>
          <cell r="J2387">
            <v>11558.97596052158</v>
          </cell>
          <cell r="K2387">
            <v>0.01</v>
          </cell>
          <cell r="L2387">
            <v>11443.386200916364</v>
          </cell>
          <cell r="M2387">
            <v>72854754.055967793</v>
          </cell>
        </row>
        <row r="2388">
          <cell r="A2388" t="str">
            <v>JF1120</v>
          </cell>
          <cell r="B2388">
            <v>36741</v>
          </cell>
          <cell r="C2388">
            <v>36769</v>
          </cell>
          <cell r="D2388" t="str">
            <v>2 Broad Oak Crescent</v>
          </cell>
          <cell r="E2388" t="str">
            <v>Bayston Hill</v>
          </cell>
          <cell r="F2388" t="str">
            <v>Shrewsbury</v>
          </cell>
          <cell r="G2388" t="str">
            <v>Shropshire</v>
          </cell>
          <cell r="H2388" t="str">
            <v>SY3 0ND</v>
          </cell>
          <cell r="I2388">
            <v>16831.410586704642</v>
          </cell>
          <cell r="J2388">
            <v>15811.325096601327</v>
          </cell>
          <cell r="K2388">
            <v>0.01</v>
          </cell>
          <cell r="L2388">
            <v>15653.211845635315</v>
          </cell>
          <cell r="M2388">
            <v>72870407.267813429</v>
          </cell>
        </row>
        <row r="2389">
          <cell r="A2389" t="str">
            <v>JF1155</v>
          </cell>
          <cell r="B2389">
            <v>36741</v>
          </cell>
          <cell r="C2389">
            <v>36769</v>
          </cell>
          <cell r="D2389">
            <v>20</v>
          </cell>
          <cell r="E2389" t="str">
            <v>Manston Drive Wellesbourne</v>
          </cell>
          <cell r="F2389" t="str">
            <v>Warwick</v>
          </cell>
          <cell r="G2389" t="str">
            <v>Warwickshire</v>
          </cell>
          <cell r="H2389" t="str">
            <v>CV35 9TG</v>
          </cell>
          <cell r="I2389">
            <v>19765.422657386396</v>
          </cell>
          <cell r="J2389">
            <v>18567.518253908434</v>
          </cell>
          <cell r="K2389">
            <v>0.01</v>
          </cell>
          <cell r="L2389">
            <v>18381.843071369349</v>
          </cell>
          <cell r="M2389">
            <v>72888789.110884801</v>
          </cell>
        </row>
        <row r="2390">
          <cell r="A2390" t="str">
            <v>JF0922</v>
          </cell>
          <cell r="B2390">
            <v>36741</v>
          </cell>
          <cell r="C2390">
            <v>36769</v>
          </cell>
          <cell r="D2390" t="str">
            <v>11 The Orchard</v>
          </cell>
          <cell r="E2390" t="str">
            <v>Cromer Road</v>
          </cell>
          <cell r="F2390" t="str">
            <v>Norwich</v>
          </cell>
          <cell r="G2390" t="str">
            <v>Norfolk</v>
          </cell>
          <cell r="H2390" t="str">
            <v>NR11 8AZ</v>
          </cell>
          <cell r="I2390">
            <v>20434.166690093112</v>
          </cell>
          <cell r="J2390">
            <v>19195.732345238983</v>
          </cell>
          <cell r="K2390">
            <v>0.01</v>
          </cell>
          <cell r="L2390">
            <v>19003.775021786594</v>
          </cell>
          <cell r="M2390">
            <v>72907792.885906592</v>
          </cell>
        </row>
        <row r="2391">
          <cell r="A2391" t="str">
            <v>JF0308</v>
          </cell>
          <cell r="B2391">
            <v>36741</v>
          </cell>
          <cell r="C2391">
            <v>36769</v>
          </cell>
          <cell r="D2391">
            <v>17</v>
          </cell>
          <cell r="E2391" t="str">
            <v>Millfield Avenue</v>
          </cell>
          <cell r="F2391" t="str">
            <v>Stowmarket</v>
          </cell>
          <cell r="G2391" t="str">
            <v>Suffolk</v>
          </cell>
          <cell r="H2391" t="str">
            <v>IP14 1QZ</v>
          </cell>
          <cell r="I2391">
            <v>21196.305798924255</v>
          </cell>
          <cell r="J2391">
            <v>19911.681205050056</v>
          </cell>
          <cell r="K2391">
            <v>0.01</v>
          </cell>
          <cell r="L2391">
            <v>19712.564392999557</v>
          </cell>
          <cell r="M2391">
            <v>72927505.450299591</v>
          </cell>
        </row>
        <row r="2392">
          <cell r="A2392" t="str">
            <v>JF1003</v>
          </cell>
          <cell r="B2392">
            <v>36741</v>
          </cell>
          <cell r="C2392">
            <v>36769</v>
          </cell>
          <cell r="D2392">
            <v>89</v>
          </cell>
          <cell r="E2392" t="str">
            <v>Mead Way</v>
          </cell>
          <cell r="F2392" t="str">
            <v>Coulsdon</v>
          </cell>
          <cell r="G2392" t="str">
            <v>Surrey</v>
          </cell>
          <cell r="H2392" t="str">
            <v>CR5 1PQ</v>
          </cell>
          <cell r="I2392">
            <v>60659.188189539571</v>
          </cell>
          <cell r="J2392">
            <v>56982.873753809894</v>
          </cell>
          <cell r="K2392">
            <v>0.01</v>
          </cell>
          <cell r="L2392">
            <v>56413.045016271797</v>
          </cell>
          <cell r="M2392">
            <v>72983918.495315865</v>
          </cell>
        </row>
        <row r="2393">
          <cell r="A2393" t="str">
            <v>JF1068</v>
          </cell>
          <cell r="B2393">
            <v>36742</v>
          </cell>
          <cell r="C2393">
            <v>36769</v>
          </cell>
          <cell r="D2393">
            <v>4</v>
          </cell>
          <cell r="E2393" t="str">
            <v>Montrose Drive Ensbury Park</v>
          </cell>
          <cell r="F2393" t="str">
            <v>Bournemouth</v>
          </cell>
          <cell r="G2393" t="str">
            <v>Dorset</v>
          </cell>
          <cell r="H2393" t="str">
            <v>BH10 4AY</v>
          </cell>
          <cell r="I2393">
            <v>14468.026057356614</v>
          </cell>
          <cell r="J2393">
            <v>13591.175993274393</v>
          </cell>
          <cell r="K2393">
            <v>0.01</v>
          </cell>
          <cell r="L2393">
            <v>13455.26423334165</v>
          </cell>
          <cell r="M2393">
            <v>72997373.759549201</v>
          </cell>
        </row>
        <row r="2394">
          <cell r="A2394" t="str">
            <v>JF1115</v>
          </cell>
          <cell r="B2394">
            <v>36742</v>
          </cell>
          <cell r="C2394">
            <v>36769</v>
          </cell>
          <cell r="D2394">
            <v>4</v>
          </cell>
          <cell r="E2394" t="str">
            <v>Vincent Close</v>
          </cell>
          <cell r="F2394" t="str">
            <v>New Milton</v>
          </cell>
          <cell r="G2394" t="str">
            <v>Hampshire</v>
          </cell>
          <cell r="H2394" t="str">
            <v>BH25 6RL</v>
          </cell>
          <cell r="I2394">
            <v>51142.845588680131</v>
          </cell>
          <cell r="J2394">
            <v>48043.279189366178</v>
          </cell>
          <cell r="K2394">
            <v>0.01</v>
          </cell>
          <cell r="L2394">
            <v>47562.846397472516</v>
          </cell>
          <cell r="M2394">
            <v>73044936.605946675</v>
          </cell>
        </row>
        <row r="2395">
          <cell r="A2395" t="str">
            <v>JE3194</v>
          </cell>
          <cell r="B2395">
            <v>36745</v>
          </cell>
          <cell r="C2395">
            <v>36769</v>
          </cell>
          <cell r="D2395" t="str">
            <v>C/o Mr M A Hutley</v>
          </cell>
          <cell r="E2395" t="str">
            <v>13 Milford Drive</v>
          </cell>
          <cell r="F2395" t="str">
            <v>Bournemouth</v>
          </cell>
          <cell r="G2395" t="str">
            <v>Dorset</v>
          </cell>
          <cell r="H2395" t="str">
            <v>BH11 9HL</v>
          </cell>
          <cell r="I2395">
            <v>0</v>
          </cell>
          <cell r="J2395">
            <v>0</v>
          </cell>
          <cell r="K2395">
            <v>0.01</v>
          </cell>
          <cell r="L2395">
            <v>0</v>
          </cell>
          <cell r="M2395">
            <v>73044936.605946675</v>
          </cell>
        </row>
        <row r="2396">
          <cell r="A2396" t="str">
            <v>JF1011</v>
          </cell>
          <cell r="B2396">
            <v>36745</v>
          </cell>
          <cell r="C2396">
            <v>36769</v>
          </cell>
          <cell r="D2396">
            <v>245</v>
          </cell>
          <cell r="E2396" t="str">
            <v>Valence Wood Road</v>
          </cell>
          <cell r="F2396" t="str">
            <v>Dagenham</v>
          </cell>
          <cell r="G2396" t="str">
            <v>Essex</v>
          </cell>
          <cell r="H2396" t="str">
            <v>RM8 3AD</v>
          </cell>
          <cell r="I2396">
            <v>13137.674864994591</v>
          </cell>
          <cell r="J2396">
            <v>12341.45214590401</v>
          </cell>
          <cell r="K2396">
            <v>0.01</v>
          </cell>
          <cell r="L2396">
            <v>12218.037624444969</v>
          </cell>
          <cell r="M2396">
            <v>73057154.643571123</v>
          </cell>
        </row>
        <row r="2397">
          <cell r="A2397" t="str">
            <v>JF0354</v>
          </cell>
          <cell r="B2397">
            <v>36745</v>
          </cell>
          <cell r="C2397">
            <v>36769</v>
          </cell>
          <cell r="D2397" t="str">
            <v>23 Beechfield Road</v>
          </cell>
          <cell r="E2397" t="str">
            <v>Milnrow</v>
          </cell>
          <cell r="F2397" t="str">
            <v>Nr Rochdale</v>
          </cell>
          <cell r="G2397" t="str">
            <v>Lancashire</v>
          </cell>
          <cell r="H2397" t="str">
            <v>OL16 4EU</v>
          </cell>
          <cell r="I2397">
            <v>22404.496875697831</v>
          </cell>
          <cell r="J2397">
            <v>21046.648580200992</v>
          </cell>
          <cell r="K2397">
            <v>0.01</v>
          </cell>
          <cell r="L2397">
            <v>20836.182094398981</v>
          </cell>
          <cell r="M2397">
            <v>73077990.825665519</v>
          </cell>
        </row>
        <row r="2398">
          <cell r="A2398" t="str">
            <v>JF0967</v>
          </cell>
          <cell r="B2398">
            <v>36745</v>
          </cell>
          <cell r="C2398">
            <v>36769</v>
          </cell>
          <cell r="D2398" t="str">
            <v>43 Grange Road</v>
          </cell>
          <cell r="E2398" t="str">
            <v>Caister On Sea</v>
          </cell>
          <cell r="F2398" t="str">
            <v>Great Yarmouth</v>
          </cell>
          <cell r="G2398" t="str">
            <v>Norfolk</v>
          </cell>
          <cell r="H2398" t="str">
            <v>NR30 5BA</v>
          </cell>
          <cell r="I2398">
            <v>30418.393617380483</v>
          </cell>
          <cell r="J2398">
            <v>28574.854610266513</v>
          </cell>
          <cell r="K2398">
            <v>0.01</v>
          </cell>
          <cell r="L2398">
            <v>28289.106064163847</v>
          </cell>
          <cell r="M2398">
            <v>73106279.931729689</v>
          </cell>
        </row>
        <row r="2399">
          <cell r="A2399" t="str">
            <v>JF1031</v>
          </cell>
          <cell r="B2399">
            <v>36746</v>
          </cell>
          <cell r="C2399">
            <v>36769</v>
          </cell>
          <cell r="D2399">
            <v>47</v>
          </cell>
          <cell r="E2399" t="str">
            <v>Auckland Way</v>
          </cell>
          <cell r="F2399" t="str">
            <v>Stockton On Tees</v>
          </cell>
          <cell r="G2399" t="str">
            <v>Cleveland</v>
          </cell>
          <cell r="H2399" t="str">
            <v>TS18 5LB</v>
          </cell>
          <cell r="I2399">
            <v>13210.693516468777</v>
          </cell>
          <cell r="J2399">
            <v>12410.045424561577</v>
          </cell>
          <cell r="K2399">
            <v>0.01</v>
          </cell>
          <cell r="L2399">
            <v>12285.944970315961</v>
          </cell>
          <cell r="M2399">
            <v>73118565.876699999</v>
          </cell>
        </row>
        <row r="2400">
          <cell r="A2400" t="str">
            <v>JF1020</v>
          </cell>
          <cell r="B2400">
            <v>36746</v>
          </cell>
          <cell r="C2400">
            <v>36769</v>
          </cell>
          <cell r="D2400" t="str">
            <v>63 Grosvenor Close</v>
          </cell>
          <cell r="E2400" t="str">
            <v>Four Oaks</v>
          </cell>
          <cell r="F2400" t="str">
            <v>Sutton Coldfield</v>
          </cell>
          <cell r="G2400" t="str">
            <v>West Midlands</v>
          </cell>
          <cell r="H2400" t="str">
            <v>B75 6RP</v>
          </cell>
          <cell r="I2400">
            <v>37464.836708093666</v>
          </cell>
          <cell r="J2400">
            <v>35194.240543966771</v>
          </cell>
          <cell r="K2400">
            <v>0.01</v>
          </cell>
          <cell r="L2400">
            <v>34842.298138527105</v>
          </cell>
          <cell r="M2400">
            <v>73153408.174838528</v>
          </cell>
        </row>
        <row r="2401">
          <cell r="A2401" t="str">
            <v>JF1176</v>
          </cell>
          <cell r="B2401">
            <v>36746</v>
          </cell>
          <cell r="C2401">
            <v>36769</v>
          </cell>
          <cell r="D2401" t="str">
            <v>54 Hoscar Moss Road</v>
          </cell>
          <cell r="E2401" t="str">
            <v>Lathom</v>
          </cell>
          <cell r="F2401" t="str">
            <v>Ormskirk</v>
          </cell>
          <cell r="G2401" t="str">
            <v>Lancashire</v>
          </cell>
          <cell r="H2401" t="str">
            <v>L40 4BQ</v>
          </cell>
          <cell r="I2401">
            <v>41615.775139986552</v>
          </cell>
          <cell r="J2401">
            <v>39093.606949684334</v>
          </cell>
          <cell r="K2401">
            <v>0.01</v>
          </cell>
          <cell r="L2401">
            <v>38702.670880187492</v>
          </cell>
          <cell r="M2401">
            <v>73192110.845718712</v>
          </cell>
        </row>
        <row r="2402">
          <cell r="A2402" t="str">
            <v>JF0956</v>
          </cell>
          <cell r="B2402">
            <v>36746</v>
          </cell>
          <cell r="C2402">
            <v>36769</v>
          </cell>
          <cell r="D2402" t="str">
            <v>Gretel Bungalow</v>
          </cell>
          <cell r="E2402" t="str">
            <v>2 New Road Tostock</v>
          </cell>
          <cell r="F2402" t="str">
            <v>Bury St. Edmunds</v>
          </cell>
          <cell r="G2402" t="str">
            <v>Suffolk</v>
          </cell>
          <cell r="H2402" t="str">
            <v>IP30 9PL</v>
          </cell>
          <cell r="I2402">
            <v>48474.018317901078</v>
          </cell>
          <cell r="J2402">
            <v>45536.199025907074</v>
          </cell>
          <cell r="K2402">
            <v>0.01</v>
          </cell>
          <cell r="L2402">
            <v>45080.837035648001</v>
          </cell>
          <cell r="M2402">
            <v>73237191.682754353</v>
          </cell>
        </row>
        <row r="2403">
          <cell r="A2403" t="str">
            <v>JF1117</v>
          </cell>
          <cell r="B2403">
            <v>36747</v>
          </cell>
          <cell r="C2403">
            <v>36769</v>
          </cell>
          <cell r="D2403">
            <v>14</v>
          </cell>
          <cell r="E2403" t="str">
            <v>Bascott Road</v>
          </cell>
          <cell r="F2403" t="str">
            <v>Wallisdown Bournemouth</v>
          </cell>
          <cell r="G2403" t="str">
            <v>Dorset</v>
          </cell>
          <cell r="H2403" t="str">
            <v>BH11 8RH</v>
          </cell>
          <cell r="I2403">
            <v>14103.13968376037</v>
          </cell>
          <cell r="J2403">
            <v>13248.403945350648</v>
          </cell>
          <cell r="K2403">
            <v>0.01</v>
          </cell>
          <cell r="L2403">
            <v>13115.919905897143</v>
          </cell>
          <cell r="M2403">
            <v>73250307.602660254</v>
          </cell>
        </row>
        <row r="2404">
          <cell r="A2404" t="str">
            <v>JF0795</v>
          </cell>
          <cell r="B2404">
            <v>36747</v>
          </cell>
          <cell r="C2404">
            <v>36769</v>
          </cell>
          <cell r="D2404" t="str">
            <v>The Nook</v>
          </cell>
          <cell r="E2404" t="str">
            <v>1 Brookfield Drive</v>
          </cell>
          <cell r="F2404" t="str">
            <v>Teignmouth</v>
          </cell>
          <cell r="G2404" t="str">
            <v>Devon</v>
          </cell>
          <cell r="H2404" t="str">
            <v>TQ14 8QQ</v>
          </cell>
          <cell r="I2404">
            <v>25787.328514766854</v>
          </cell>
          <cell r="J2404">
            <v>24224.460119932501</v>
          </cell>
          <cell r="K2404">
            <v>0.01</v>
          </cell>
          <cell r="L2404">
            <v>23982.215518733174</v>
          </cell>
          <cell r="M2404">
            <v>73274289.818178982</v>
          </cell>
        </row>
        <row r="2405">
          <cell r="A2405" t="str">
            <v>JF1042</v>
          </cell>
          <cell r="B2405">
            <v>36747</v>
          </cell>
          <cell r="C2405">
            <v>36769</v>
          </cell>
          <cell r="D2405">
            <v>75</v>
          </cell>
          <cell r="E2405" t="str">
            <v>Brooklands Drive</v>
          </cell>
          <cell r="F2405" t="str">
            <v>Leighton Buzzard</v>
          </cell>
          <cell r="G2405" t="str">
            <v>Bedfordshire</v>
          </cell>
          <cell r="H2405" t="str">
            <v>LU7 8PE</v>
          </cell>
          <cell r="I2405">
            <v>28477.092051409592</v>
          </cell>
          <cell r="J2405">
            <v>26751.207684657493</v>
          </cell>
          <cell r="K2405">
            <v>0.01</v>
          </cell>
          <cell r="L2405">
            <v>26483.695607810918</v>
          </cell>
          <cell r="M2405">
            <v>73300773.513786793</v>
          </cell>
        </row>
        <row r="2406">
          <cell r="A2406" t="str">
            <v>JF0701</v>
          </cell>
          <cell r="B2406">
            <v>36747</v>
          </cell>
          <cell r="C2406">
            <v>36769</v>
          </cell>
          <cell r="D2406">
            <v>9</v>
          </cell>
          <cell r="E2406" t="str">
            <v>Polventon Close</v>
          </cell>
          <cell r="F2406" t="str">
            <v>Falmouth</v>
          </cell>
          <cell r="G2406" t="str">
            <v>Cornwall</v>
          </cell>
          <cell r="H2406" t="str">
            <v>TR11 4JS</v>
          </cell>
          <cell r="I2406">
            <v>61457.245597297828</v>
          </cell>
          <cell r="J2406">
            <v>57732.564045946441</v>
          </cell>
          <cell r="K2406">
            <v>0.01</v>
          </cell>
          <cell r="L2406">
            <v>57155.238405486976</v>
          </cell>
          <cell r="M2406">
            <v>73357928.752192274</v>
          </cell>
        </row>
        <row r="2407">
          <cell r="A2407" t="str">
            <v>JF1168</v>
          </cell>
          <cell r="B2407">
            <v>36748</v>
          </cell>
          <cell r="C2407">
            <v>36769</v>
          </cell>
          <cell r="D2407">
            <v>24</v>
          </cell>
          <cell r="E2407" t="str">
            <v>Tything Way</v>
          </cell>
          <cell r="F2407" t="str">
            <v>Wincanton</v>
          </cell>
          <cell r="G2407" t="str">
            <v>Somerset</v>
          </cell>
          <cell r="H2407" t="str">
            <v>BA9 9EU</v>
          </cell>
          <cell r="I2407">
            <v>11576.808447193735</v>
          </cell>
          <cell r="J2407">
            <v>10875.183692818357</v>
          </cell>
          <cell r="K2407">
            <v>0.01</v>
          </cell>
          <cell r="L2407">
            <v>10766.431855890172</v>
          </cell>
          <cell r="M2407">
            <v>73368695.184048161</v>
          </cell>
        </row>
        <row r="2408">
          <cell r="A2408" t="str">
            <v>JF1092</v>
          </cell>
          <cell r="B2408">
            <v>36748</v>
          </cell>
          <cell r="C2408">
            <v>36769</v>
          </cell>
          <cell r="D2408" t="str">
            <v>Deryn Dale</v>
          </cell>
          <cell r="E2408" t="str">
            <v>Brook Street</v>
          </cell>
          <cell r="F2408" t="str">
            <v>Brynmawr</v>
          </cell>
          <cell r="G2408" t="str">
            <v>Ebbw Vale</v>
          </cell>
          <cell r="H2408" t="str">
            <v>NP23 4HH</v>
          </cell>
          <cell r="I2408">
            <v>14311.008403737949</v>
          </cell>
          <cell r="J2408">
            <v>13443.674561087164</v>
          </cell>
          <cell r="K2408">
            <v>0.01</v>
          </cell>
          <cell r="L2408">
            <v>13309.237815476292</v>
          </cell>
          <cell r="M2408">
            <v>73382004.42186363</v>
          </cell>
        </row>
        <row r="2409">
          <cell r="A2409" t="str">
            <v>JF0985</v>
          </cell>
          <cell r="B2409">
            <v>36748</v>
          </cell>
          <cell r="C2409">
            <v>36769</v>
          </cell>
          <cell r="D2409">
            <v>10</v>
          </cell>
          <cell r="E2409" t="str">
            <v>Hawkhill Gardens</v>
          </cell>
          <cell r="F2409" t="str">
            <v>Leeds</v>
          </cell>
          <cell r="G2409" t="str">
            <v>West Yorkshire</v>
          </cell>
          <cell r="H2409" t="str">
            <v>LS15 7PT</v>
          </cell>
          <cell r="I2409">
            <v>21321.948663387117</v>
          </cell>
          <cell r="J2409">
            <v>20029.709350454563</v>
          </cell>
          <cell r="K2409">
            <v>0.01</v>
          </cell>
          <cell r="L2409">
            <v>19829.412256950018</v>
          </cell>
          <cell r="M2409">
            <v>73401833.834120587</v>
          </cell>
        </row>
        <row r="2410">
          <cell r="A2410" t="str">
            <v>JF1035</v>
          </cell>
          <cell r="B2410">
            <v>36748</v>
          </cell>
          <cell r="C2410">
            <v>36769</v>
          </cell>
          <cell r="D2410">
            <v>48</v>
          </cell>
          <cell r="E2410" t="str">
            <v>Westcott Drive</v>
          </cell>
          <cell r="F2410" t="str">
            <v>Durham</v>
          </cell>
          <cell r="G2410" t="str">
            <v>County Durham</v>
          </cell>
          <cell r="H2410" t="str">
            <v>DH1 5AQ</v>
          </cell>
          <cell r="I2410">
            <v>34102.878295064416</v>
          </cell>
          <cell r="J2410">
            <v>32036.037186272632</v>
          </cell>
          <cell r="K2410">
            <v>0.01</v>
          </cell>
          <cell r="L2410">
            <v>31715.676814409904</v>
          </cell>
          <cell r="M2410">
            <v>73433549.510934994</v>
          </cell>
        </row>
        <row r="2411">
          <cell r="A2411" t="str">
            <v>JF1044</v>
          </cell>
          <cell r="B2411">
            <v>36748</v>
          </cell>
          <cell r="C2411">
            <v>36769</v>
          </cell>
          <cell r="D2411">
            <v>9</v>
          </cell>
          <cell r="E2411" t="str">
            <v>Brownlow Avenue Bitterne</v>
          </cell>
          <cell r="F2411" t="str">
            <v>Southampton</v>
          </cell>
          <cell r="G2411">
            <v>0</v>
          </cell>
          <cell r="H2411" t="str">
            <v>SO19 7BX</v>
          </cell>
          <cell r="I2411">
            <v>34620.240321752215</v>
          </cell>
          <cell r="J2411">
            <v>32522.043938615716</v>
          </cell>
          <cell r="K2411">
            <v>0.01</v>
          </cell>
          <cell r="L2411">
            <v>32196.823499229558</v>
          </cell>
          <cell r="M2411">
            <v>73465746.334434226</v>
          </cell>
        </row>
        <row r="2412">
          <cell r="A2412" t="str">
            <v>JF0986</v>
          </cell>
          <cell r="B2412">
            <v>36748</v>
          </cell>
          <cell r="C2412">
            <v>36769</v>
          </cell>
          <cell r="D2412">
            <v>65</v>
          </cell>
          <cell r="E2412" t="str">
            <v>Chestnut Drive</v>
          </cell>
          <cell r="F2412" t="str">
            <v>Marton</v>
          </cell>
          <cell r="G2412" t="str">
            <v>Middlesbrough</v>
          </cell>
          <cell r="H2412" t="str">
            <v>TS7 8BU</v>
          </cell>
          <cell r="I2412">
            <v>37079.28593102107</v>
          </cell>
          <cell r="J2412">
            <v>34832.056480656152</v>
          </cell>
          <cell r="K2412">
            <v>0.01</v>
          </cell>
          <cell r="L2412">
            <v>34483.735915849589</v>
          </cell>
          <cell r="M2412">
            <v>73500230.070350081</v>
          </cell>
        </row>
        <row r="2413">
          <cell r="A2413" t="str">
            <v>JF0942</v>
          </cell>
          <cell r="B2413">
            <v>36748</v>
          </cell>
          <cell r="C2413">
            <v>36769</v>
          </cell>
          <cell r="D2413" t="str">
            <v>Woodlands Snowhill</v>
          </cell>
          <cell r="E2413" t="str">
            <v>Pennant</v>
          </cell>
          <cell r="F2413" t="str">
            <v>Llanon</v>
          </cell>
          <cell r="G2413" t="str">
            <v>Dyfed</v>
          </cell>
          <cell r="H2413" t="str">
            <v>SY23 5JW</v>
          </cell>
          <cell r="I2413">
            <v>45634.199802757212</v>
          </cell>
          <cell r="J2413">
            <v>42868.490723802228</v>
          </cell>
          <cell r="K2413">
            <v>0.01</v>
          </cell>
          <cell r="L2413">
            <v>42439.805816564207</v>
          </cell>
          <cell r="M2413">
            <v>73542669.876166642</v>
          </cell>
        </row>
        <row r="2414">
          <cell r="A2414" t="str">
            <v>JF0740</v>
          </cell>
          <cell r="B2414">
            <v>36749</v>
          </cell>
          <cell r="C2414">
            <v>36769</v>
          </cell>
          <cell r="D2414">
            <v>6</v>
          </cell>
          <cell r="E2414" t="str">
            <v>Birchwood</v>
          </cell>
          <cell r="F2414" t="str">
            <v>Leyland</v>
          </cell>
          <cell r="G2414" t="str">
            <v>Preston</v>
          </cell>
          <cell r="H2414" t="str">
            <v>PR5 3QJ</v>
          </cell>
          <cell r="I2414">
            <v>13291.133035189849</v>
          </cell>
          <cell r="J2414">
            <v>12485.609820935917</v>
          </cell>
          <cell r="K2414">
            <v>0.01</v>
          </cell>
          <cell r="L2414">
            <v>12360.753722726558</v>
          </cell>
          <cell r="M2414">
            <v>73555030.629889369</v>
          </cell>
        </row>
        <row r="2415">
          <cell r="A2415" t="str">
            <v>JF0946</v>
          </cell>
          <cell r="B2415">
            <v>36749</v>
          </cell>
          <cell r="C2415">
            <v>36769</v>
          </cell>
          <cell r="D2415">
            <v>10</v>
          </cell>
          <cell r="E2415" t="str">
            <v>Bush Road</v>
          </cell>
          <cell r="F2415" t="str">
            <v>Bridgwater</v>
          </cell>
          <cell r="G2415" t="str">
            <v>Somerset</v>
          </cell>
          <cell r="H2415" t="str">
            <v>TA5 1BX</v>
          </cell>
          <cell r="I2415">
            <v>20444.931727847281</v>
          </cell>
          <cell r="J2415">
            <v>19205.844956462595</v>
          </cell>
          <cell r="K2415">
            <v>0.01</v>
          </cell>
          <cell r="L2415">
            <v>19013.78650689797</v>
          </cell>
          <cell r="M2415">
            <v>73574044.41639626</v>
          </cell>
        </row>
        <row r="2416">
          <cell r="A2416" t="str">
            <v>JF0629</v>
          </cell>
          <cell r="B2416">
            <v>36749</v>
          </cell>
          <cell r="C2416">
            <v>36769</v>
          </cell>
          <cell r="D2416" t="str">
            <v>15 Cargill Close</v>
          </cell>
          <cell r="E2416" t="str">
            <v>Gwaun Miskin</v>
          </cell>
          <cell r="F2416" t="str">
            <v>Beddau</v>
          </cell>
          <cell r="G2416" t="str">
            <v>Pontypridd</v>
          </cell>
          <cell r="H2416" t="str">
            <v>CF38 2RU</v>
          </cell>
          <cell r="I2416">
            <v>22457.420141421324</v>
          </cell>
          <cell r="J2416">
            <v>21096.364375274574</v>
          </cell>
          <cell r="K2416">
            <v>0.01</v>
          </cell>
          <cell r="L2416">
            <v>20885.40073152183</v>
          </cell>
          <cell r="M2416">
            <v>73594929.817127779</v>
          </cell>
        </row>
        <row r="2417">
          <cell r="A2417" t="str">
            <v>JF1174</v>
          </cell>
          <cell r="B2417">
            <v>36749</v>
          </cell>
          <cell r="C2417">
            <v>36769</v>
          </cell>
          <cell r="D2417" t="str">
            <v>183 Wakering Road</v>
          </cell>
          <cell r="E2417" t="str">
            <v>Shoeburyness</v>
          </cell>
          <cell r="F2417" t="str">
            <v>Southend-on-Sea</v>
          </cell>
          <cell r="G2417" t="str">
            <v>Essex</v>
          </cell>
          <cell r="H2417" t="str">
            <v>SS3 9TW</v>
          </cell>
          <cell r="I2417">
            <v>29052.868560519953</v>
          </cell>
          <cell r="J2417">
            <v>27292.088647761168</v>
          </cell>
          <cell r="K2417">
            <v>0.01</v>
          </cell>
          <cell r="L2417">
            <v>27019.167761283556</v>
          </cell>
          <cell r="M2417">
            <v>73621948.98488906</v>
          </cell>
        </row>
        <row r="2418">
          <cell r="A2418" t="str">
            <v>JF0600</v>
          </cell>
          <cell r="B2418">
            <v>36749</v>
          </cell>
          <cell r="C2418">
            <v>36769</v>
          </cell>
          <cell r="D2418">
            <v>32</v>
          </cell>
          <cell r="E2418" t="str">
            <v>Kingsdown Avenue</v>
          </cell>
          <cell r="F2418" t="str">
            <v>Luton</v>
          </cell>
          <cell r="G2418" t="str">
            <v>Bedfordshire</v>
          </cell>
          <cell r="H2418" t="str">
            <v>LU2 7BU</v>
          </cell>
          <cell r="I2418">
            <v>30970.872089459706</v>
          </cell>
          <cell r="J2418">
            <v>29093.849538583359</v>
          </cell>
          <cell r="K2418">
            <v>0.01</v>
          </cell>
          <cell r="L2418">
            <v>28802.911043197524</v>
          </cell>
          <cell r="M2418">
            <v>73650751.895932257</v>
          </cell>
        </row>
        <row r="2419">
          <cell r="A2419" t="str">
            <v>JF1067</v>
          </cell>
          <cell r="B2419">
            <v>36749</v>
          </cell>
          <cell r="C2419">
            <v>36769</v>
          </cell>
          <cell r="D2419" t="str">
            <v>St Marguerite</v>
          </cell>
          <cell r="E2419" t="str">
            <v>Iffin Lane</v>
          </cell>
          <cell r="F2419" t="str">
            <v>Canterbury</v>
          </cell>
          <cell r="G2419" t="str">
            <v>Kent</v>
          </cell>
          <cell r="H2419" t="str">
            <v>CT4 7BD</v>
          </cell>
          <cell r="I2419">
            <v>34564.984744298214</v>
          </cell>
          <cell r="J2419">
            <v>32470.137184037714</v>
          </cell>
          <cell r="K2419">
            <v>0.01</v>
          </cell>
          <cell r="L2419">
            <v>32145.435812197338</v>
          </cell>
          <cell r="M2419">
            <v>73682897.331744447</v>
          </cell>
        </row>
        <row r="2420">
          <cell r="A2420" t="str">
            <v>JF1145</v>
          </cell>
          <cell r="B2420">
            <v>36749</v>
          </cell>
          <cell r="C2420">
            <v>36769</v>
          </cell>
          <cell r="D2420">
            <v>25</v>
          </cell>
          <cell r="E2420" t="str">
            <v>The Ridings</v>
          </cell>
          <cell r="F2420" t="str">
            <v>Addlestone</v>
          </cell>
          <cell r="G2420" t="str">
            <v>Surrey</v>
          </cell>
          <cell r="H2420" t="str">
            <v>KT15 1DR</v>
          </cell>
          <cell r="I2420">
            <v>43200.664887998311</v>
          </cell>
          <cell r="J2420">
            <v>40582.44277357417</v>
          </cell>
          <cell r="K2420">
            <v>0.01</v>
          </cell>
          <cell r="L2420">
            <v>40176.618345838426</v>
          </cell>
          <cell r="M2420">
            <v>73723073.950090289</v>
          </cell>
        </row>
        <row r="2421">
          <cell r="A2421" t="str">
            <v>JF1132</v>
          </cell>
          <cell r="B2421">
            <v>36749</v>
          </cell>
          <cell r="C2421">
            <v>36769</v>
          </cell>
          <cell r="D2421" t="str">
            <v>5 Laurels Garth</v>
          </cell>
          <cell r="E2421" t="str">
            <v>Sherriff Hutton</v>
          </cell>
          <cell r="F2421" t="str">
            <v>York</v>
          </cell>
          <cell r="G2421" t="str">
            <v>North Yorkshire</v>
          </cell>
          <cell r="H2421" t="str">
            <v>YO60 6SE</v>
          </cell>
          <cell r="I2421">
            <v>44335.102737103865</v>
          </cell>
          <cell r="J2421">
            <v>41648.126813643023</v>
          </cell>
          <cell r="K2421">
            <v>0.01</v>
          </cell>
          <cell r="L2421">
            <v>41231.645545506595</v>
          </cell>
          <cell r="M2421">
            <v>73764305.595635802</v>
          </cell>
        </row>
        <row r="2422">
          <cell r="A2422" t="str">
            <v>JF1191</v>
          </cell>
          <cell r="B2422">
            <v>36749</v>
          </cell>
          <cell r="C2422">
            <v>36769</v>
          </cell>
          <cell r="D2422" t="str">
            <v>28A</v>
          </cell>
          <cell r="E2422" t="str">
            <v>Jubilee Road</v>
          </cell>
          <cell r="F2422" t="str">
            <v>Street</v>
          </cell>
          <cell r="G2422" t="str">
            <v>Somerset</v>
          </cell>
          <cell r="H2422" t="str">
            <v>BA16 0QP</v>
          </cell>
          <cell r="I2422">
            <v>47346.752215977693</v>
          </cell>
          <cell r="J2422">
            <v>44477.252081676015</v>
          </cell>
          <cell r="K2422">
            <v>0.01</v>
          </cell>
          <cell r="L2422">
            <v>44032.479560859254</v>
          </cell>
          <cell r="M2422">
            <v>73808338.075196654</v>
          </cell>
        </row>
        <row r="2423">
          <cell r="A2423" t="str">
            <v>JF1166</v>
          </cell>
          <cell r="B2423">
            <v>36752</v>
          </cell>
          <cell r="C2423">
            <v>36769</v>
          </cell>
          <cell r="D2423">
            <v>21</v>
          </cell>
          <cell r="E2423" t="str">
            <v>Palm Close</v>
          </cell>
          <cell r="F2423" t="str">
            <v>Wymondham</v>
          </cell>
          <cell r="G2423" t="str">
            <v>Norfolk</v>
          </cell>
          <cell r="H2423" t="str">
            <v>NR18 0TZ</v>
          </cell>
          <cell r="I2423">
            <v>12748.166918309418</v>
          </cell>
          <cell r="J2423">
            <v>11975.550741442181</v>
          </cell>
          <cell r="K2423">
            <v>0.01</v>
          </cell>
          <cell r="L2423">
            <v>11855.795234027759</v>
          </cell>
          <cell r="M2423">
            <v>73820193.870430678</v>
          </cell>
        </row>
        <row r="2424">
          <cell r="A2424" t="str">
            <v>JF1091</v>
          </cell>
          <cell r="B2424">
            <v>36752</v>
          </cell>
          <cell r="C2424">
            <v>36769</v>
          </cell>
          <cell r="D2424">
            <v>18</v>
          </cell>
          <cell r="E2424" t="str">
            <v>Phoenix Way</v>
          </cell>
          <cell r="F2424" t="str">
            <v>Southwick</v>
          </cell>
          <cell r="G2424" t="str">
            <v>Brighton</v>
          </cell>
          <cell r="H2424" t="str">
            <v>BN42 4HQ</v>
          </cell>
          <cell r="I2424">
            <v>78591.272404058764</v>
          </cell>
          <cell r="J2424">
            <v>73828.164985630952</v>
          </cell>
          <cell r="K2424">
            <v>0.01</v>
          </cell>
          <cell r="L2424">
            <v>73089.883335774648</v>
          </cell>
          <cell r="M2424">
            <v>73893283.753766447</v>
          </cell>
        </row>
        <row r="2425">
          <cell r="A2425" t="str">
            <v>JF0899</v>
          </cell>
          <cell r="B2425">
            <v>36753</v>
          </cell>
          <cell r="C2425">
            <v>36769</v>
          </cell>
          <cell r="D2425">
            <v>7</v>
          </cell>
          <cell r="E2425" t="str">
            <v>Bell Meadow</v>
          </cell>
          <cell r="F2425" t="str">
            <v>Bury St. Edmunds</v>
          </cell>
          <cell r="G2425" t="str">
            <v>Suffolk</v>
          </cell>
          <cell r="H2425" t="str">
            <v>IP32 6AU</v>
          </cell>
          <cell r="I2425">
            <v>19818.450180553005</v>
          </cell>
          <cell r="J2425">
            <v>18617.331987792215</v>
          </cell>
          <cell r="K2425">
            <v>0.01</v>
          </cell>
          <cell r="L2425">
            <v>18431.158667914293</v>
          </cell>
          <cell r="M2425">
            <v>73911714.912434354</v>
          </cell>
        </row>
        <row r="2426">
          <cell r="A2426" t="str">
            <v>JF1105</v>
          </cell>
          <cell r="B2426">
            <v>36753</v>
          </cell>
          <cell r="C2426">
            <v>36769</v>
          </cell>
          <cell r="D2426">
            <v>86</v>
          </cell>
          <cell r="E2426" t="str">
            <v>Brockley Crescent</v>
          </cell>
          <cell r="F2426" t="str">
            <v>Weston Super Mare</v>
          </cell>
          <cell r="G2426" t="str">
            <v>Avon</v>
          </cell>
          <cell r="H2426" t="str">
            <v>BS24 9LG</v>
          </cell>
          <cell r="I2426">
            <v>23938.105018036411</v>
          </cell>
          <cell r="J2426">
            <v>22487.310774519054</v>
          </cell>
          <cell r="K2426">
            <v>0.01</v>
          </cell>
          <cell r="L2426">
            <v>22262.437666773862</v>
          </cell>
          <cell r="M2426">
            <v>73933977.350101128</v>
          </cell>
        </row>
        <row r="2427">
          <cell r="A2427" t="str">
            <v>JE3184</v>
          </cell>
          <cell r="B2427">
            <v>36754</v>
          </cell>
          <cell r="C2427">
            <v>36769</v>
          </cell>
          <cell r="D2427">
            <v>48</v>
          </cell>
          <cell r="E2427" t="str">
            <v>Lower Kings Avenue</v>
          </cell>
          <cell r="F2427" t="str">
            <v>Pensylvania</v>
          </cell>
          <cell r="G2427" t="str">
            <v>Exeter</v>
          </cell>
          <cell r="H2427" t="str">
            <v>EX4 6JS</v>
          </cell>
          <cell r="I2427">
            <v>3115.5272904480457</v>
          </cell>
          <cell r="J2427">
            <v>2926.7074546633153</v>
          </cell>
          <cell r="K2427">
            <v>0.01</v>
          </cell>
          <cell r="L2427">
            <v>2897.4403801166823</v>
          </cell>
          <cell r="M2427">
            <v>73936874.79048124</v>
          </cell>
        </row>
        <row r="2428">
          <cell r="A2428" t="str">
            <v>JF1029</v>
          </cell>
          <cell r="B2428">
            <v>36754</v>
          </cell>
          <cell r="C2428">
            <v>36769</v>
          </cell>
          <cell r="D2428">
            <v>32</v>
          </cell>
          <cell r="E2428" t="str">
            <v>Godwit Road</v>
          </cell>
          <cell r="F2428" t="str">
            <v>Milton Southsea</v>
          </cell>
          <cell r="G2428" t="str">
            <v>Hampshire</v>
          </cell>
          <cell r="H2428" t="str">
            <v>PO4 8XY</v>
          </cell>
          <cell r="I2428">
            <v>19631.62230963742</v>
          </cell>
          <cell r="J2428">
            <v>18441.827018144242</v>
          </cell>
          <cell r="K2428">
            <v>0.01</v>
          </cell>
          <cell r="L2428">
            <v>18257.4087479628</v>
          </cell>
          <cell r="M2428">
            <v>73955132.199229196</v>
          </cell>
        </row>
        <row r="2429">
          <cell r="A2429" t="str">
            <v>JF1006</v>
          </cell>
          <cell r="B2429">
            <v>36754</v>
          </cell>
          <cell r="C2429">
            <v>36769</v>
          </cell>
          <cell r="D2429" t="str">
            <v>Four Bells</v>
          </cell>
          <cell r="E2429" t="str">
            <v>Moel View Road</v>
          </cell>
          <cell r="F2429" t="str">
            <v>Gronant</v>
          </cell>
          <cell r="G2429" t="str">
            <v>Flintshire</v>
          </cell>
          <cell r="H2429" t="str">
            <v>LL19 9SU</v>
          </cell>
          <cell r="I2429">
            <v>21001.353048453035</v>
          </cell>
          <cell r="J2429">
            <v>19728.543772789213</v>
          </cell>
          <cell r="K2429">
            <v>0.01</v>
          </cell>
          <cell r="L2429">
            <v>19531.25833506132</v>
          </cell>
          <cell r="M2429">
            <v>73974663.45756425</v>
          </cell>
        </row>
        <row r="2430">
          <cell r="A2430" t="str">
            <v>JF0758</v>
          </cell>
          <cell r="B2430">
            <v>36754</v>
          </cell>
          <cell r="C2430">
            <v>36769</v>
          </cell>
          <cell r="D2430">
            <v>8</v>
          </cell>
          <cell r="E2430" t="str">
            <v>Fairfields</v>
          </cell>
          <cell r="F2430" t="str">
            <v>Oldham</v>
          </cell>
          <cell r="G2430" t="str">
            <v>Lancashire</v>
          </cell>
          <cell r="H2430" t="str">
            <v>OL8 3AS</v>
          </cell>
          <cell r="I2430">
            <v>34295.187918046155</v>
          </cell>
          <cell r="J2430">
            <v>32216.691680588807</v>
          </cell>
          <cell r="K2430">
            <v>0.01</v>
          </cell>
          <cell r="L2430">
            <v>31894.52476378292</v>
          </cell>
          <cell r="M2430">
            <v>74006557.982328027</v>
          </cell>
        </row>
        <row r="2431">
          <cell r="A2431" t="str">
            <v>JF0329</v>
          </cell>
          <cell r="B2431">
            <v>36754</v>
          </cell>
          <cell r="C2431">
            <v>36769</v>
          </cell>
          <cell r="D2431" t="str">
            <v>Fordens Cottage</v>
          </cell>
          <cell r="E2431" t="str">
            <v>7 Fordens Lane</v>
          </cell>
          <cell r="F2431" t="str">
            <v>Holcombe Nr Dawlish</v>
          </cell>
          <cell r="G2431" t="str">
            <v>Devon</v>
          </cell>
          <cell r="H2431" t="str">
            <v>EX7 0LD</v>
          </cell>
          <cell r="I2431">
            <v>39515.716096510689</v>
          </cell>
          <cell r="J2431">
            <v>37120.824211873674</v>
          </cell>
          <cell r="K2431">
            <v>0.01</v>
          </cell>
          <cell r="L2431">
            <v>36749.615969754937</v>
          </cell>
          <cell r="M2431">
            <v>74043307.59829779</v>
          </cell>
        </row>
        <row r="2432">
          <cell r="A2432" t="str">
            <v>JF1109</v>
          </cell>
          <cell r="B2432">
            <v>36754</v>
          </cell>
          <cell r="C2432">
            <v>36769</v>
          </cell>
          <cell r="D2432" t="str">
            <v>Marlyn</v>
          </cell>
          <cell r="E2432" t="str">
            <v>Lansdell Avenue</v>
          </cell>
          <cell r="F2432" t="str">
            <v>Booker</v>
          </cell>
          <cell r="G2432" t="str">
            <v>High Wycombe Buckinghamshire</v>
          </cell>
          <cell r="H2432" t="str">
            <v>HP12 4UQ</v>
          </cell>
          <cell r="I2432">
            <v>41249.937314405026</v>
          </cell>
          <cell r="J2432">
            <v>38749.941113531997</v>
          </cell>
          <cell r="K2432">
            <v>0.01</v>
          </cell>
          <cell r="L2432">
            <v>38362.441702396674</v>
          </cell>
          <cell r="M2432">
            <v>74081670.040000185</v>
          </cell>
        </row>
        <row r="2433">
          <cell r="A2433" t="str">
            <v>JF1163</v>
          </cell>
          <cell r="B2433">
            <v>36754</v>
          </cell>
          <cell r="C2433">
            <v>36769</v>
          </cell>
          <cell r="D2433">
            <v>6</v>
          </cell>
          <cell r="E2433" t="str">
            <v>Corrib Drive</v>
          </cell>
          <cell r="F2433" t="str">
            <v>Sutton</v>
          </cell>
          <cell r="G2433" t="str">
            <v>Surrey</v>
          </cell>
          <cell r="H2433" t="str">
            <v>SM1 4NT</v>
          </cell>
          <cell r="I2433">
            <v>80742.418810564792</v>
          </cell>
          <cell r="J2433">
            <v>75848.938882651768</v>
          </cell>
          <cell r="K2433">
            <v>0.01</v>
          </cell>
          <cell r="L2433">
            <v>75090.449493825246</v>
          </cell>
          <cell r="M2433">
            <v>74156760.489494011</v>
          </cell>
        </row>
        <row r="2434">
          <cell r="A2434" t="str">
            <v>JF1167</v>
          </cell>
          <cell r="B2434">
            <v>36755</v>
          </cell>
          <cell r="C2434">
            <v>36769</v>
          </cell>
          <cell r="D2434">
            <v>75</v>
          </cell>
          <cell r="E2434" t="str">
            <v>Norwood Drive</v>
          </cell>
          <cell r="F2434" t="str">
            <v>Morecambe</v>
          </cell>
          <cell r="G2434" t="str">
            <v>Lancashire</v>
          </cell>
          <cell r="H2434" t="str">
            <v>LA4 6LT</v>
          </cell>
          <cell r="I2434">
            <v>13476.17733390417</v>
          </cell>
          <cell r="J2434">
            <v>12659.439313667554</v>
          </cell>
          <cell r="K2434">
            <v>0.01</v>
          </cell>
          <cell r="L2434">
            <v>12532.844920530877</v>
          </cell>
          <cell r="M2434">
            <v>74169293.334414542</v>
          </cell>
        </row>
        <row r="2435">
          <cell r="A2435" t="str">
            <v>JF1150</v>
          </cell>
          <cell r="B2435">
            <v>36755</v>
          </cell>
          <cell r="C2435">
            <v>36769</v>
          </cell>
          <cell r="D2435">
            <v>63</v>
          </cell>
          <cell r="E2435" t="str">
            <v>Gadby Road</v>
          </cell>
          <cell r="F2435" t="str">
            <v>Sittingbourne</v>
          </cell>
          <cell r="G2435" t="str">
            <v>Kent</v>
          </cell>
          <cell r="H2435" t="str">
            <v>ME10 1PY</v>
          </cell>
          <cell r="I2435">
            <v>14448.96970713942</v>
          </cell>
          <cell r="J2435">
            <v>13573.274573373394</v>
          </cell>
          <cell r="K2435">
            <v>0.01</v>
          </cell>
          <cell r="L2435">
            <v>13437.541827639659</v>
          </cell>
          <cell r="M2435">
            <v>74182730.876242176</v>
          </cell>
        </row>
        <row r="2436">
          <cell r="A2436" t="str">
            <v>JF1036</v>
          </cell>
          <cell r="B2436">
            <v>36755</v>
          </cell>
          <cell r="C2436">
            <v>36769</v>
          </cell>
          <cell r="D2436">
            <v>88</v>
          </cell>
          <cell r="E2436" t="str">
            <v>Queenborough Road</v>
          </cell>
          <cell r="F2436" t="str">
            <v>Halfway Minster In Sheppey</v>
          </cell>
          <cell r="G2436" t="str">
            <v>Kent</v>
          </cell>
          <cell r="H2436" t="str">
            <v>ME12 3BZ</v>
          </cell>
          <cell r="I2436">
            <v>30438.374107235406</v>
          </cell>
          <cell r="J2436">
            <v>28593.624161342352</v>
          </cell>
          <cell r="K2436">
            <v>0.01</v>
          </cell>
          <cell r="L2436">
            <v>28307.687919728927</v>
          </cell>
          <cell r="M2436">
            <v>74211038.564161912</v>
          </cell>
        </row>
        <row r="2437">
          <cell r="A2437" t="str">
            <v>JF1099</v>
          </cell>
          <cell r="B2437">
            <v>36755</v>
          </cell>
          <cell r="C2437">
            <v>36769</v>
          </cell>
          <cell r="D2437">
            <v>49</v>
          </cell>
          <cell r="E2437" t="str">
            <v>Frobisher Drive</v>
          </cell>
          <cell r="F2437" t="str">
            <v>Jaywick Clacton On Sea</v>
          </cell>
          <cell r="G2437" t="str">
            <v>Essex</v>
          </cell>
          <cell r="H2437" t="str">
            <v>CO15 2QG</v>
          </cell>
          <cell r="I2437">
            <v>33013.484357264366</v>
          </cell>
          <cell r="J2437">
            <v>31012.667123490766</v>
          </cell>
          <cell r="K2437">
            <v>0.01</v>
          </cell>
          <cell r="L2437">
            <v>30702.540452255857</v>
          </cell>
          <cell r="M2437">
            <v>74241741.104614168</v>
          </cell>
        </row>
        <row r="2438">
          <cell r="A2438" t="str">
            <v>JF0846</v>
          </cell>
          <cell r="B2438">
            <v>36755</v>
          </cell>
          <cell r="C2438">
            <v>36769</v>
          </cell>
          <cell r="D2438">
            <v>113</v>
          </cell>
          <cell r="E2438" t="str">
            <v>Spencers Croft</v>
          </cell>
          <cell r="F2438" t="str">
            <v>Harlow</v>
          </cell>
          <cell r="G2438" t="str">
            <v>Essex</v>
          </cell>
          <cell r="H2438" t="str">
            <v>CM18 6JS</v>
          </cell>
          <cell r="I2438">
            <v>39942.377881762288</v>
          </cell>
          <cell r="J2438">
            <v>37521.627707110027</v>
          </cell>
          <cell r="K2438">
            <v>0.01</v>
          </cell>
          <cell r="L2438">
            <v>37146.411430038926</v>
          </cell>
          <cell r="M2438">
            <v>74278887.516044214</v>
          </cell>
        </row>
        <row r="2439">
          <cell r="A2439" t="str">
            <v>JF0997</v>
          </cell>
          <cell r="B2439">
            <v>36755</v>
          </cell>
          <cell r="C2439">
            <v>36769</v>
          </cell>
          <cell r="D2439">
            <v>45</v>
          </cell>
          <cell r="E2439" t="str">
            <v>Orchard Road</v>
          </cell>
          <cell r="F2439" t="str">
            <v>Maldon</v>
          </cell>
          <cell r="G2439" t="str">
            <v>Essex</v>
          </cell>
          <cell r="H2439" t="str">
            <v>CM9 6EW</v>
          </cell>
          <cell r="I2439">
            <v>39727.634555527286</v>
          </cell>
          <cell r="J2439">
            <v>37319.899127919569</v>
          </cell>
          <cell r="K2439">
            <v>0.01</v>
          </cell>
          <cell r="L2439">
            <v>36946.700136640371</v>
          </cell>
          <cell r="M2439">
            <v>74315834.216180861</v>
          </cell>
        </row>
        <row r="2440">
          <cell r="A2440" t="str">
            <v>JF0925</v>
          </cell>
          <cell r="B2440">
            <v>36755</v>
          </cell>
          <cell r="C2440">
            <v>36769</v>
          </cell>
          <cell r="D2440">
            <v>33</v>
          </cell>
          <cell r="E2440" t="str">
            <v>Southgate Drive</v>
          </cell>
          <cell r="F2440" t="str">
            <v>Crawley</v>
          </cell>
          <cell r="G2440" t="str">
            <v>West Sussex</v>
          </cell>
          <cell r="H2440" t="str">
            <v>RH10 6EE</v>
          </cell>
          <cell r="I2440">
            <v>40271.052467811525</v>
          </cell>
          <cell r="J2440">
            <v>37830.382621277487</v>
          </cell>
          <cell r="K2440">
            <v>0.01</v>
          </cell>
          <cell r="L2440">
            <v>37452.078795064714</v>
          </cell>
          <cell r="M2440">
            <v>74353286.294975922</v>
          </cell>
        </row>
        <row r="2441">
          <cell r="A2441" t="str">
            <v>JE3182</v>
          </cell>
          <cell r="B2441">
            <v>36756</v>
          </cell>
          <cell r="C2441">
            <v>36769</v>
          </cell>
          <cell r="D2441">
            <v>5</v>
          </cell>
          <cell r="E2441" t="str">
            <v>The Gardens</v>
          </cell>
          <cell r="F2441" t="str">
            <v>Kenilworth</v>
          </cell>
          <cell r="G2441" t="str">
            <v>Warwickshire</v>
          </cell>
          <cell r="H2441" t="str">
            <v>CV8 2DX</v>
          </cell>
          <cell r="I2441">
            <v>5540.3553285325206</v>
          </cell>
          <cell r="J2441">
            <v>5204.5762177123679</v>
          </cell>
          <cell r="K2441">
            <v>0.01</v>
          </cell>
          <cell r="L2441">
            <v>5152.5304555352441</v>
          </cell>
          <cell r="M2441">
            <v>74358438.825431451</v>
          </cell>
        </row>
        <row r="2442">
          <cell r="A2442" t="str">
            <v>JF0837</v>
          </cell>
          <cell r="B2442">
            <v>36756</v>
          </cell>
          <cell r="C2442">
            <v>36769</v>
          </cell>
          <cell r="D2442">
            <v>7</v>
          </cell>
          <cell r="E2442" t="str">
            <v>Cottage Road</v>
          </cell>
          <cell r="F2442" t="str">
            <v>Ramsgate</v>
          </cell>
          <cell r="G2442" t="str">
            <v>Kent</v>
          </cell>
          <cell r="H2442" t="str">
            <v>CT11 8HJ</v>
          </cell>
          <cell r="I2442">
            <v>16327.187664900381</v>
          </cell>
          <cell r="J2442">
            <v>15337.661139754902</v>
          </cell>
          <cell r="K2442">
            <v>0.01</v>
          </cell>
          <cell r="L2442">
            <v>15184.284528357353</v>
          </cell>
          <cell r="M2442">
            <v>74373623.109959811</v>
          </cell>
        </row>
        <row r="2443">
          <cell r="A2443" t="str">
            <v>JF0748</v>
          </cell>
          <cell r="B2443">
            <v>36756</v>
          </cell>
          <cell r="C2443">
            <v>36769</v>
          </cell>
          <cell r="D2443">
            <v>32</v>
          </cell>
          <cell r="E2443" t="str">
            <v>Gron Ffordd</v>
          </cell>
          <cell r="F2443" t="str">
            <v>Rhiwbina Cardiff</v>
          </cell>
          <cell r="G2443" t="str">
            <v>South Glamorgan</v>
          </cell>
          <cell r="H2443" t="str">
            <v>CF14 6SJ</v>
          </cell>
          <cell r="I2443">
            <v>26236.679650469152</v>
          </cell>
          <cell r="J2443">
            <v>24646.577853471023</v>
          </cell>
          <cell r="K2443">
            <v>0.01</v>
          </cell>
          <cell r="L2443">
            <v>24400.112074936311</v>
          </cell>
          <cell r="M2443">
            <v>74398023.222034752</v>
          </cell>
        </row>
        <row r="2444">
          <cell r="A2444" t="str">
            <v>JF1142</v>
          </cell>
          <cell r="B2444">
            <v>36759</v>
          </cell>
          <cell r="C2444">
            <v>36769</v>
          </cell>
          <cell r="D2444">
            <v>17</v>
          </cell>
          <cell r="E2444" t="str">
            <v>Sibley Close</v>
          </cell>
          <cell r="F2444" t="str">
            <v>Luton</v>
          </cell>
          <cell r="G2444" t="str">
            <v>Bedfordshire</v>
          </cell>
          <cell r="H2444" t="str">
            <v>LU2 9AQ</v>
          </cell>
          <cell r="I2444">
            <v>26323.553694043047</v>
          </cell>
          <cell r="J2444">
            <v>24728.18680349498</v>
          </cell>
          <cell r="K2444">
            <v>0.01</v>
          </cell>
          <cell r="L2444">
            <v>24480.904935460032</v>
          </cell>
          <cell r="M2444">
            <v>74422504.126970217</v>
          </cell>
        </row>
        <row r="2445">
          <cell r="A2445" t="str">
            <v>JF1183</v>
          </cell>
          <cell r="B2445">
            <v>36759</v>
          </cell>
          <cell r="C2445">
            <v>36769</v>
          </cell>
          <cell r="D2445" t="str">
            <v>1 The Ridgeway</v>
          </cell>
          <cell r="E2445" t="str">
            <v>Codicote</v>
          </cell>
          <cell r="F2445" t="str">
            <v>Hitchin</v>
          </cell>
          <cell r="G2445" t="str">
            <v>Hertfordshire</v>
          </cell>
          <cell r="H2445" t="str">
            <v>SG4 8YP</v>
          </cell>
          <cell r="I2445">
            <v>36423.973748405071</v>
          </cell>
          <cell r="J2445">
            <v>34216.460187895667</v>
          </cell>
          <cell r="K2445">
            <v>0.01</v>
          </cell>
          <cell r="L2445">
            <v>33874.295586016713</v>
          </cell>
          <cell r="M2445">
            <v>74456378.422556236</v>
          </cell>
        </row>
        <row r="2446">
          <cell r="A2446" t="str">
            <v>JF1141</v>
          </cell>
          <cell r="B2446">
            <v>36759</v>
          </cell>
          <cell r="C2446">
            <v>36769</v>
          </cell>
          <cell r="D2446">
            <v>7</v>
          </cell>
          <cell r="E2446" t="str">
            <v>Ellesmere Avenue</v>
          </cell>
          <cell r="F2446" t="str">
            <v>Beckenham</v>
          </cell>
          <cell r="G2446" t="str">
            <v>Kent</v>
          </cell>
          <cell r="H2446" t="str">
            <v>BR3 6NN</v>
          </cell>
          <cell r="I2446">
            <v>40431.53708249551</v>
          </cell>
          <cell r="J2446">
            <v>37981.140895677599</v>
          </cell>
          <cell r="K2446">
            <v>0.01</v>
          </cell>
          <cell r="L2446">
            <v>37601.329486720824</v>
          </cell>
          <cell r="M2446">
            <v>74493979.752042964</v>
          </cell>
        </row>
        <row r="2447">
          <cell r="A2447" t="str">
            <v>JF1215</v>
          </cell>
          <cell r="B2447">
            <v>36759</v>
          </cell>
          <cell r="C2447">
            <v>36769</v>
          </cell>
          <cell r="D2447">
            <v>4</v>
          </cell>
          <cell r="E2447" t="str">
            <v>Humboldt Court</v>
          </cell>
          <cell r="F2447" t="str">
            <v>Tunbridge Wells</v>
          </cell>
          <cell r="G2447" t="str">
            <v>Kent</v>
          </cell>
          <cell r="H2447" t="str">
            <v>TN2 3PE</v>
          </cell>
          <cell r="I2447">
            <v>44387.996871011943</v>
          </cell>
          <cell r="J2447">
            <v>41697.81524246576</v>
          </cell>
          <cell r="K2447">
            <v>0.01</v>
          </cell>
          <cell r="L2447">
            <v>41280.837090041103</v>
          </cell>
          <cell r="M2447">
            <v>74535260.589133009</v>
          </cell>
        </row>
        <row r="2448">
          <cell r="A2448" t="str">
            <v>JF0974</v>
          </cell>
          <cell r="B2448">
            <v>36760</v>
          </cell>
          <cell r="C2448">
            <v>36769</v>
          </cell>
          <cell r="D2448">
            <v>7</v>
          </cell>
          <cell r="E2448" t="str">
            <v>Orchard Way</v>
          </cell>
          <cell r="F2448" t="str">
            <v>Brighouse</v>
          </cell>
          <cell r="G2448" t="str">
            <v>West Yorkshire</v>
          </cell>
          <cell r="H2448" t="str">
            <v>HD6 2SS</v>
          </cell>
          <cell r="I2448">
            <v>12964.189926093562</v>
          </cell>
          <cell r="J2448">
            <v>12178.481445724256</v>
          </cell>
          <cell r="K2448">
            <v>0.01</v>
          </cell>
          <cell r="L2448">
            <v>12056.696631267012</v>
          </cell>
          <cell r="M2448">
            <v>74547317.285764277</v>
          </cell>
        </row>
        <row r="2449">
          <cell r="A2449" t="str">
            <v>JF1135</v>
          </cell>
          <cell r="B2449">
            <v>36760</v>
          </cell>
          <cell r="C2449">
            <v>36769</v>
          </cell>
          <cell r="D2449">
            <v>10</v>
          </cell>
          <cell r="E2449" t="str">
            <v>Springbank Rise</v>
          </cell>
          <cell r="F2449" t="str">
            <v>Pudsey</v>
          </cell>
          <cell r="G2449" t="str">
            <v>West Yorkshire</v>
          </cell>
          <cell r="H2449" t="str">
            <v>LS28 5LP</v>
          </cell>
          <cell r="I2449">
            <v>18063.510917892894</v>
          </cell>
          <cell r="J2449">
            <v>16968.752680444839</v>
          </cell>
          <cell r="K2449">
            <v>0.01</v>
          </cell>
          <cell r="L2449">
            <v>16799.065153640389</v>
          </cell>
          <cell r="M2449">
            <v>74564116.35091792</v>
          </cell>
        </row>
        <row r="2450">
          <cell r="A2450" t="str">
            <v>JF1014</v>
          </cell>
          <cell r="B2450">
            <v>36760</v>
          </cell>
          <cell r="C2450">
            <v>36769</v>
          </cell>
          <cell r="D2450" t="str">
            <v>3 Walnut Drive</v>
          </cell>
          <cell r="E2450" t="str">
            <v>Bletchley</v>
          </cell>
          <cell r="F2450" t="str">
            <v>Milton Keynes</v>
          </cell>
          <cell r="G2450" t="str">
            <v>Buckinghamshire</v>
          </cell>
          <cell r="H2450" t="str">
            <v>MK2 2JA</v>
          </cell>
          <cell r="I2450">
            <v>27079.071524706676</v>
          </cell>
          <cell r="J2450">
            <v>25437.915674724452</v>
          </cell>
          <cell r="K2450">
            <v>0.01</v>
          </cell>
          <cell r="L2450">
            <v>25183.536517977209</v>
          </cell>
          <cell r="M2450">
            <v>74589299.887435898</v>
          </cell>
        </row>
        <row r="2451">
          <cell r="A2451" t="str">
            <v>JF1050</v>
          </cell>
          <cell r="B2451">
            <v>36760</v>
          </cell>
          <cell r="C2451">
            <v>36769</v>
          </cell>
          <cell r="D2451">
            <v>17</v>
          </cell>
          <cell r="E2451" t="str">
            <v>Rothbury Park</v>
          </cell>
          <cell r="F2451" t="str">
            <v>New Milton</v>
          </cell>
          <cell r="G2451" t="str">
            <v>Hampshire</v>
          </cell>
          <cell r="H2451" t="str">
            <v>BH25 6TR</v>
          </cell>
          <cell r="I2451">
            <v>48921.186123643747</v>
          </cell>
          <cell r="J2451">
            <v>45956.26575251382</v>
          </cell>
          <cell r="K2451">
            <v>0.01</v>
          </cell>
          <cell r="L2451">
            <v>45496.703094988683</v>
          </cell>
          <cell r="M2451">
            <v>74634796.590530887</v>
          </cell>
        </row>
        <row r="2452">
          <cell r="A2452" t="str">
            <v>JE3183</v>
          </cell>
          <cell r="B2452">
            <v>36761</v>
          </cell>
          <cell r="C2452">
            <v>36769</v>
          </cell>
          <cell r="D2452">
            <v>16</v>
          </cell>
          <cell r="E2452" t="str">
            <v>Longfield Crescent</v>
          </cell>
          <cell r="F2452" t="str">
            <v>Ilkeston</v>
          </cell>
          <cell r="G2452" t="str">
            <v>Derbyshire</v>
          </cell>
          <cell r="H2452" t="str">
            <v>DE7 4DE</v>
          </cell>
          <cell r="I2452">
            <v>3518.5484947043115</v>
          </cell>
          <cell r="J2452">
            <v>3305.3031313888982</v>
          </cell>
          <cell r="K2452">
            <v>0.01</v>
          </cell>
          <cell r="L2452">
            <v>3272.2501000750094</v>
          </cell>
          <cell r="M2452">
            <v>74638068.840630963</v>
          </cell>
        </row>
        <row r="2453">
          <cell r="A2453" t="str">
            <v>JE3187</v>
          </cell>
          <cell r="B2453">
            <v>36761</v>
          </cell>
          <cell r="C2453">
            <v>36769</v>
          </cell>
          <cell r="D2453" t="str">
            <v>Sakura</v>
          </cell>
          <cell r="E2453" t="str">
            <v>Fox Corner</v>
          </cell>
          <cell r="F2453" t="str">
            <v>Guildford</v>
          </cell>
          <cell r="G2453" t="str">
            <v>Surrey</v>
          </cell>
          <cell r="H2453" t="str">
            <v>GU3 3PP</v>
          </cell>
          <cell r="I2453">
            <v>14488.852565787509</v>
          </cell>
          <cell r="J2453">
            <v>13610.740289073114</v>
          </cell>
          <cell r="K2453">
            <v>0.01</v>
          </cell>
          <cell r="L2453">
            <v>13474.632886182382</v>
          </cell>
          <cell r="M2453">
            <v>74651543.47351715</v>
          </cell>
        </row>
        <row r="2454">
          <cell r="A2454" t="str">
            <v>JF0683</v>
          </cell>
          <cell r="B2454">
            <v>36761</v>
          </cell>
          <cell r="C2454">
            <v>36769</v>
          </cell>
          <cell r="D2454">
            <v>5</v>
          </cell>
          <cell r="E2454" t="str">
            <v>Gallow Drive</v>
          </cell>
          <cell r="F2454" t="str">
            <v>Downham Market</v>
          </cell>
          <cell r="G2454" t="str">
            <v>Norfolk</v>
          </cell>
          <cell r="H2454" t="str">
            <v>PE38 9RD</v>
          </cell>
          <cell r="I2454">
            <v>25683.553894601246</v>
          </cell>
          <cell r="J2454">
            <v>24126.974870686019</v>
          </cell>
          <cell r="K2454">
            <v>0.01</v>
          </cell>
          <cell r="L2454">
            <v>23885.705121979157</v>
          </cell>
          <cell r="M2454">
            <v>74675429.178639129</v>
          </cell>
        </row>
        <row r="2455">
          <cell r="A2455" t="str">
            <v>JF1069</v>
          </cell>
          <cell r="B2455">
            <v>36761</v>
          </cell>
          <cell r="C2455">
            <v>36769</v>
          </cell>
          <cell r="D2455" t="str">
            <v>Misbourne House</v>
          </cell>
          <cell r="E2455" t="str">
            <v>27 Mill Drove</v>
          </cell>
          <cell r="F2455" t="str">
            <v>Bourne</v>
          </cell>
          <cell r="G2455" t="str">
            <v>Lincolnshire</v>
          </cell>
          <cell r="H2455" t="str">
            <v>PE10 9BY</v>
          </cell>
          <cell r="I2455">
            <v>34094.840600399504</v>
          </cell>
          <cell r="J2455">
            <v>32028.486624617715</v>
          </cell>
          <cell r="K2455">
            <v>0.01</v>
          </cell>
          <cell r="L2455">
            <v>31708.201758371539</v>
          </cell>
          <cell r="M2455">
            <v>74707137.380397499</v>
          </cell>
        </row>
        <row r="2456">
          <cell r="A2456" t="str">
            <v>JF1128</v>
          </cell>
          <cell r="B2456">
            <v>36761</v>
          </cell>
          <cell r="C2456">
            <v>36769</v>
          </cell>
          <cell r="D2456">
            <v>7</v>
          </cell>
          <cell r="E2456" t="str">
            <v>Cranmer Gardens</v>
          </cell>
          <cell r="F2456" t="str">
            <v>Warlingham</v>
          </cell>
          <cell r="G2456" t="str">
            <v>Surrey</v>
          </cell>
          <cell r="H2456" t="str">
            <v>CR6 9SU</v>
          </cell>
          <cell r="I2456">
            <v>80646.767190937666</v>
          </cell>
          <cell r="J2456">
            <v>75759.084330880825</v>
          </cell>
          <cell r="K2456">
            <v>0.01</v>
          </cell>
          <cell r="L2456">
            <v>75001.493487572021</v>
          </cell>
          <cell r="M2456">
            <v>74782138.873885065</v>
          </cell>
        </row>
        <row r="2457">
          <cell r="A2457" t="str">
            <v>JF1121</v>
          </cell>
          <cell r="B2457">
            <v>36761</v>
          </cell>
          <cell r="C2457">
            <v>36769</v>
          </cell>
          <cell r="D2457" t="str">
            <v>18 Lowther Drive</v>
          </cell>
          <cell r="E2457" t="str">
            <v>Oakwood</v>
          </cell>
          <cell r="F2457" t="str">
            <v>Enfield</v>
          </cell>
          <cell r="G2457" t="str">
            <v>Middlesex</v>
          </cell>
          <cell r="H2457" t="str">
            <v>EN2 7JN</v>
          </cell>
          <cell r="I2457">
            <v>163911.77528776834</v>
          </cell>
          <cell r="J2457">
            <v>153977.72830063087</v>
          </cell>
          <cell r="K2457">
            <v>0.01</v>
          </cell>
          <cell r="L2457">
            <v>152437.95101762455</v>
          </cell>
          <cell r="M2457">
            <v>74934576.824902683</v>
          </cell>
        </row>
        <row r="2458">
          <cell r="A2458" t="str">
            <v>JE3185</v>
          </cell>
          <cell r="B2458">
            <v>36762</v>
          </cell>
          <cell r="C2458">
            <v>36769</v>
          </cell>
          <cell r="D2458">
            <v>21</v>
          </cell>
          <cell r="E2458" t="str">
            <v>Blakemere Avenue</v>
          </cell>
          <cell r="F2458" t="str">
            <v>Sale</v>
          </cell>
          <cell r="G2458" t="str">
            <v>Cheshire</v>
          </cell>
          <cell r="H2458" t="str">
            <v>M33 2PL</v>
          </cell>
          <cell r="I2458">
            <v>2906.1028030225884</v>
          </cell>
          <cell r="J2458">
            <v>2729.9753604151588</v>
          </cell>
          <cell r="K2458">
            <v>0.01</v>
          </cell>
          <cell r="L2458">
            <v>2702.6756068110071</v>
          </cell>
          <cell r="M2458">
            <v>74937279.500509501</v>
          </cell>
        </row>
        <row r="2459">
          <cell r="A2459" t="str">
            <v>JF1021</v>
          </cell>
          <cell r="B2459">
            <v>36762</v>
          </cell>
          <cell r="C2459">
            <v>36769</v>
          </cell>
          <cell r="D2459">
            <v>89</v>
          </cell>
          <cell r="E2459" t="str">
            <v>Coalway Road</v>
          </cell>
          <cell r="F2459" t="str">
            <v>Wolverhampton</v>
          </cell>
          <cell r="G2459" t="str">
            <v>West Midlands</v>
          </cell>
          <cell r="H2459" t="str">
            <v>WV3 7LY</v>
          </cell>
          <cell r="I2459">
            <v>20708.436779154035</v>
          </cell>
          <cell r="J2459">
            <v>19453.380004659852</v>
          </cell>
          <cell r="K2459">
            <v>0.01</v>
          </cell>
          <cell r="L2459">
            <v>19258.846204613252</v>
          </cell>
          <cell r="M2459">
            <v>74956538.346714109</v>
          </cell>
        </row>
        <row r="2460">
          <cell r="A2460" t="str">
            <v>JF1178</v>
          </cell>
          <cell r="B2460">
            <v>36762</v>
          </cell>
          <cell r="C2460">
            <v>36769</v>
          </cell>
          <cell r="D2460">
            <v>91</v>
          </cell>
          <cell r="E2460" t="str">
            <v>Byrne Drive</v>
          </cell>
          <cell r="F2460" t="str">
            <v>Southend On Sea</v>
          </cell>
          <cell r="G2460" t="str">
            <v>Essex</v>
          </cell>
          <cell r="H2460" t="str">
            <v>SS2 6SA</v>
          </cell>
          <cell r="I2460">
            <v>35549.357989163829</v>
          </cell>
          <cell r="J2460">
            <v>33394.851444366024</v>
          </cell>
          <cell r="K2460">
            <v>0.01</v>
          </cell>
          <cell r="L2460">
            <v>33060.902929922362</v>
          </cell>
          <cell r="M2460">
            <v>74989599.249644026</v>
          </cell>
        </row>
        <row r="2461">
          <cell r="A2461" t="str">
            <v>JF1204</v>
          </cell>
          <cell r="B2461">
            <v>36762</v>
          </cell>
          <cell r="C2461">
            <v>36769</v>
          </cell>
          <cell r="D2461">
            <v>32</v>
          </cell>
          <cell r="E2461" t="str">
            <v>Flambard Road</v>
          </cell>
          <cell r="F2461" t="str">
            <v>Harrow</v>
          </cell>
          <cell r="G2461" t="str">
            <v>Middlesex</v>
          </cell>
          <cell r="H2461" t="str">
            <v>HA1 2NA</v>
          </cell>
          <cell r="I2461">
            <v>74091.157793378588</v>
          </cell>
          <cell r="J2461">
            <v>69600.784593779885</v>
          </cell>
          <cell r="K2461">
            <v>0.01</v>
          </cell>
          <cell r="L2461">
            <v>68904.776747842086</v>
          </cell>
          <cell r="M2461">
            <v>75058504.026391864</v>
          </cell>
        </row>
        <row r="2462">
          <cell r="A2462" t="str">
            <v>JF1147</v>
          </cell>
          <cell r="B2462">
            <v>36763</v>
          </cell>
          <cell r="C2462">
            <v>36769</v>
          </cell>
          <cell r="D2462">
            <v>1</v>
          </cell>
          <cell r="E2462" t="str">
            <v>Oakleaf Road</v>
          </cell>
          <cell r="F2462" t="str">
            <v>Peterborough</v>
          </cell>
          <cell r="G2462" t="str">
            <v>Cambridgeshire</v>
          </cell>
          <cell r="H2462" t="str">
            <v>PE1 4NU</v>
          </cell>
          <cell r="I2462">
            <v>14906.460311412953</v>
          </cell>
          <cell r="J2462">
            <v>14003.038474357623</v>
          </cell>
          <cell r="K2462">
            <v>0.01</v>
          </cell>
          <cell r="L2462">
            <v>13863.008089614046</v>
          </cell>
          <cell r="M2462">
            <v>75072367.034481481</v>
          </cell>
        </row>
        <row r="2463">
          <cell r="A2463" t="str">
            <v>JF1054</v>
          </cell>
          <cell r="B2463">
            <v>36763</v>
          </cell>
          <cell r="C2463">
            <v>36769</v>
          </cell>
          <cell r="D2463" t="str">
            <v>Two Steps</v>
          </cell>
          <cell r="E2463" t="str">
            <v>Trent Lane</v>
          </cell>
          <cell r="F2463" t="str">
            <v>Beesthorpe Newark</v>
          </cell>
          <cell r="G2463" t="str">
            <v>Nottinghamshire</v>
          </cell>
          <cell r="H2463" t="str">
            <v>NG23 7HL</v>
          </cell>
          <cell r="I2463">
            <v>16243.964421155222</v>
          </cell>
          <cell r="J2463">
            <v>15259.481728963996</v>
          </cell>
          <cell r="K2463">
            <v>0.01</v>
          </cell>
          <cell r="L2463">
            <v>15106.886911674355</v>
          </cell>
          <cell r="M2463">
            <v>75087473.921393156</v>
          </cell>
        </row>
        <row r="2464">
          <cell r="A2464" t="str">
            <v>JF1100</v>
          </cell>
          <cell r="B2464">
            <v>36767</v>
          </cell>
          <cell r="C2464">
            <v>36769</v>
          </cell>
          <cell r="D2464">
            <v>7</v>
          </cell>
          <cell r="E2464" t="str">
            <v>Allenview Road</v>
          </cell>
          <cell r="F2464" t="str">
            <v>Wimborne</v>
          </cell>
          <cell r="G2464" t="str">
            <v>Dorset</v>
          </cell>
          <cell r="H2464" t="str">
            <v>BH21 1AT</v>
          </cell>
          <cell r="I2464">
            <v>20424.031554662401</v>
          </cell>
          <cell r="J2464">
            <v>19186.211460440438</v>
          </cell>
          <cell r="K2464">
            <v>0.01</v>
          </cell>
          <cell r="L2464">
            <v>18994.349345836032</v>
          </cell>
          <cell r="M2464">
            <v>75106468.270738989</v>
          </cell>
        </row>
        <row r="2465">
          <cell r="A2465" t="str">
            <v>JF1131</v>
          </cell>
          <cell r="B2465">
            <v>36767</v>
          </cell>
          <cell r="C2465">
            <v>36769</v>
          </cell>
          <cell r="D2465">
            <v>85</v>
          </cell>
          <cell r="E2465" t="str">
            <v>Pine Vale Crescent</v>
          </cell>
          <cell r="F2465" t="str">
            <v>Bournemouth</v>
          </cell>
          <cell r="G2465" t="str">
            <v>Dorset</v>
          </cell>
          <cell r="H2465" t="str">
            <v>BH10 6BQ</v>
          </cell>
          <cell r="I2465">
            <v>29021.534275984006</v>
          </cell>
          <cell r="J2465">
            <v>27262.653410772855</v>
          </cell>
          <cell r="K2465">
            <v>0.01</v>
          </cell>
          <cell r="L2465">
            <v>26990.026876665124</v>
          </cell>
          <cell r="M2465">
            <v>75133458.297615647</v>
          </cell>
        </row>
        <row r="2466">
          <cell r="A2466" t="str">
            <v>JF1124</v>
          </cell>
          <cell r="B2466">
            <v>36768</v>
          </cell>
          <cell r="C2466">
            <v>36769</v>
          </cell>
          <cell r="D2466">
            <v>4</v>
          </cell>
          <cell r="E2466" t="str">
            <v>Ashness Close</v>
          </cell>
          <cell r="F2466" t="str">
            <v>Horwich</v>
          </cell>
          <cell r="G2466" t="str">
            <v>Bolton</v>
          </cell>
          <cell r="H2466" t="str">
            <v>BL6 5RL</v>
          </cell>
          <cell r="I2466">
            <v>11691.542033392714</v>
          </cell>
          <cell r="J2466">
            <v>10982.963728338609</v>
          </cell>
          <cell r="K2466">
            <v>0.01</v>
          </cell>
          <cell r="L2466">
            <v>10873.134091055223</v>
          </cell>
          <cell r="M2466">
            <v>75144331.431706697</v>
          </cell>
        </row>
        <row r="2467">
          <cell r="A2467" t="str">
            <v>JF1055</v>
          </cell>
          <cell r="B2467">
            <v>36768</v>
          </cell>
          <cell r="C2467">
            <v>36769</v>
          </cell>
          <cell r="D2467">
            <v>1</v>
          </cell>
          <cell r="E2467" t="str">
            <v>Spring Wood Close</v>
          </cell>
          <cell r="F2467" t="str">
            <v>Chesterfield</v>
          </cell>
          <cell r="G2467" t="str">
            <v>Derbyshire</v>
          </cell>
          <cell r="H2467" t="str">
            <v>S41 8BS</v>
          </cell>
          <cell r="I2467">
            <v>12129.903010920305</v>
          </cell>
          <cell r="J2467">
            <v>11394.75737389483</v>
          </cell>
          <cell r="K2467">
            <v>0.01</v>
          </cell>
          <cell r="L2467">
            <v>11280.809800155883</v>
          </cell>
          <cell r="M2467">
            <v>75155612.24150686</v>
          </cell>
        </row>
        <row r="2468">
          <cell r="A2468" t="str">
            <v>JF1154</v>
          </cell>
          <cell r="B2468">
            <v>36768</v>
          </cell>
          <cell r="C2468">
            <v>36769</v>
          </cell>
          <cell r="D2468">
            <v>113</v>
          </cell>
          <cell r="E2468" t="str">
            <v>Birchwood Drive</v>
          </cell>
          <cell r="F2468" t="str">
            <v>Ulverston</v>
          </cell>
          <cell r="G2468" t="str">
            <v>Cumbria</v>
          </cell>
          <cell r="H2468" t="str">
            <v>LA12 9NY</v>
          </cell>
          <cell r="I2468">
            <v>13625.048420781484</v>
          </cell>
          <cell r="J2468">
            <v>12799.28791043109</v>
          </cell>
          <cell r="K2468">
            <v>0.01</v>
          </cell>
          <cell r="L2468">
            <v>12671.295031326779</v>
          </cell>
          <cell r="M2468">
            <v>75168283.536538184</v>
          </cell>
        </row>
        <row r="2469">
          <cell r="A2469" t="str">
            <v>JF1126</v>
          </cell>
          <cell r="B2469">
            <v>36768</v>
          </cell>
          <cell r="C2469">
            <v>36769</v>
          </cell>
          <cell r="D2469" t="str">
            <v>11 Menzies Court</v>
          </cell>
          <cell r="E2469" t="str">
            <v>Minster On Sea</v>
          </cell>
          <cell r="F2469" t="str">
            <v>Sheerness</v>
          </cell>
          <cell r="G2469" t="str">
            <v>Kent</v>
          </cell>
          <cell r="H2469" t="str">
            <v>ME12 3JP</v>
          </cell>
          <cell r="I2469">
            <v>18241.891992552959</v>
          </cell>
          <cell r="J2469">
            <v>17136.322780883082</v>
          </cell>
          <cell r="K2469">
            <v>0.01</v>
          </cell>
          <cell r="L2469">
            <v>16964.959553074252</v>
          </cell>
          <cell r="M2469">
            <v>75185248.496091262</v>
          </cell>
        </row>
        <row r="2470">
          <cell r="A2470" t="str">
            <v>JF0928</v>
          </cell>
          <cell r="B2470">
            <v>36768</v>
          </cell>
          <cell r="C2470">
            <v>36769</v>
          </cell>
          <cell r="D2470">
            <v>45</v>
          </cell>
          <cell r="E2470" t="str">
            <v>Thirlmere Avenue</v>
          </cell>
          <cell r="F2470" t="str">
            <v>Standish Wigan</v>
          </cell>
          <cell r="G2470" t="str">
            <v>Lancashire</v>
          </cell>
          <cell r="H2470" t="str">
            <v>WN6 0AT</v>
          </cell>
          <cell r="I2470">
            <v>21979.728281112421</v>
          </cell>
          <cell r="J2470">
            <v>20647.623536802577</v>
          </cell>
          <cell r="K2470">
            <v>0.01</v>
          </cell>
          <cell r="L2470">
            <v>20441.14730143455</v>
          </cell>
          <cell r="M2470">
            <v>75205689.643392697</v>
          </cell>
        </row>
        <row r="2471">
          <cell r="A2471" t="str">
            <v>JF1197</v>
          </cell>
          <cell r="B2471">
            <v>36768</v>
          </cell>
          <cell r="C2471">
            <v>36769</v>
          </cell>
          <cell r="D2471">
            <v>61</v>
          </cell>
          <cell r="E2471" t="str">
            <v>Squires Way</v>
          </cell>
          <cell r="F2471" t="str">
            <v>Dartford</v>
          </cell>
          <cell r="G2471" t="str">
            <v>Kent</v>
          </cell>
          <cell r="H2471" t="str">
            <v>DA2 7NN</v>
          </cell>
          <cell r="I2471">
            <v>32110.795059093307</v>
          </cell>
          <cell r="J2471">
            <v>30164.686267633104</v>
          </cell>
          <cell r="K2471">
            <v>0.01</v>
          </cell>
          <cell r="L2471">
            <v>29863.039404956773</v>
          </cell>
          <cell r="M2471">
            <v>75235552.682797655</v>
          </cell>
        </row>
        <row r="2472">
          <cell r="A2472" t="str">
            <v>JF1051</v>
          </cell>
          <cell r="B2472">
            <v>36768</v>
          </cell>
          <cell r="C2472">
            <v>36769</v>
          </cell>
          <cell r="D2472">
            <v>37</v>
          </cell>
          <cell r="E2472" t="str">
            <v>Elmdale Gardens</v>
          </cell>
          <cell r="F2472" t="str">
            <v>Princes Risborough</v>
          </cell>
          <cell r="G2472" t="str">
            <v>Buckinghamshire</v>
          </cell>
          <cell r="H2472" t="str">
            <v>HP27 0DL</v>
          </cell>
          <cell r="I2472">
            <v>35005.398539944465</v>
          </cell>
          <cell r="J2472">
            <v>32883.859234493284</v>
          </cell>
          <cell r="K2472">
            <v>0.01</v>
          </cell>
          <cell r="L2472">
            <v>32555.020642148353</v>
          </cell>
          <cell r="M2472">
            <v>75268107.703439802</v>
          </cell>
        </row>
        <row r="2473">
          <cell r="A2473" t="str">
            <v>JF1152</v>
          </cell>
          <cell r="B2473">
            <v>36768</v>
          </cell>
          <cell r="C2473">
            <v>36769</v>
          </cell>
          <cell r="D2473" t="str">
            <v>52 Cabot Way</v>
          </cell>
          <cell r="E2473" t="str">
            <v>Worle</v>
          </cell>
          <cell r="F2473" t="str">
            <v>Weston Super Mare</v>
          </cell>
          <cell r="G2473" t="str">
            <v>North Somerset</v>
          </cell>
          <cell r="H2473" t="str">
            <v>BS22 7TF</v>
          </cell>
          <cell r="I2473">
            <v>37054.291899023352</v>
          </cell>
          <cell r="J2473">
            <v>34808.577238476479</v>
          </cell>
          <cell r="K2473">
            <v>0.01</v>
          </cell>
          <cell r="L2473">
            <v>34460.491466091713</v>
          </cell>
          <cell r="M2473">
            <v>75302568.194905892</v>
          </cell>
        </row>
        <row r="2474">
          <cell r="A2474" t="str">
            <v>JF1039</v>
          </cell>
          <cell r="B2474">
            <v>36768</v>
          </cell>
          <cell r="C2474">
            <v>36769</v>
          </cell>
          <cell r="D2474">
            <v>12</v>
          </cell>
          <cell r="E2474" t="str">
            <v>Perry Way</v>
          </cell>
          <cell r="F2474" t="str">
            <v>Headley</v>
          </cell>
          <cell r="G2474" t="str">
            <v>Hampshire</v>
          </cell>
          <cell r="H2474" t="str">
            <v>GU35 8NE</v>
          </cell>
          <cell r="I2474">
            <v>37177.19451560919</v>
          </cell>
          <cell r="J2474">
            <v>34924.031211632871</v>
          </cell>
          <cell r="K2474">
            <v>0.01</v>
          </cell>
          <cell r="L2474">
            <v>34574.790899516542</v>
          </cell>
          <cell r="M2474">
            <v>75337142.985805407</v>
          </cell>
        </row>
        <row r="2475">
          <cell r="A2475" t="str">
            <v>JF1072</v>
          </cell>
          <cell r="B2475">
            <v>36768</v>
          </cell>
          <cell r="C2475">
            <v>36769</v>
          </cell>
          <cell r="D2475" t="str">
            <v>60 Long Meadow</v>
          </cell>
          <cell r="E2475" t="str">
            <v>Frimley</v>
          </cell>
          <cell r="F2475" t="str">
            <v>Camberley</v>
          </cell>
          <cell r="G2475" t="str">
            <v>Surrey</v>
          </cell>
          <cell r="H2475" t="str">
            <v>GU16 5RR</v>
          </cell>
          <cell r="I2475">
            <v>48897.74933614667</v>
          </cell>
          <cell r="J2475">
            <v>45934.249376380205</v>
          </cell>
          <cell r="K2475">
            <v>0.01</v>
          </cell>
          <cell r="L2475">
            <v>45474.9068826164</v>
          </cell>
          <cell r="M2475">
            <v>75382617.892688021</v>
          </cell>
        </row>
        <row r="2476">
          <cell r="A2476" t="str">
            <v>JF1095</v>
          </cell>
          <cell r="B2476">
            <v>36768</v>
          </cell>
          <cell r="C2476">
            <v>36769</v>
          </cell>
          <cell r="D2476">
            <v>9</v>
          </cell>
          <cell r="E2476" t="str">
            <v>The Friars</v>
          </cell>
          <cell r="F2476" t="str">
            <v>Chigwell</v>
          </cell>
          <cell r="G2476" t="str">
            <v>Essex</v>
          </cell>
          <cell r="H2476" t="str">
            <v>IG7 6NG</v>
          </cell>
          <cell r="I2476">
            <v>53824.498692281893</v>
          </cell>
          <cell r="J2476">
            <v>50562.407862446627</v>
          </cell>
          <cell r="K2476">
            <v>0.01</v>
          </cell>
          <cell r="L2476">
            <v>50056.78378382216</v>
          </cell>
          <cell r="M2476">
            <v>75432674.676471844</v>
          </cell>
        </row>
        <row r="2477">
          <cell r="A2477" t="str">
            <v>JF1245</v>
          </cell>
          <cell r="B2477">
            <v>36768</v>
          </cell>
          <cell r="C2477">
            <v>36769</v>
          </cell>
          <cell r="D2477">
            <v>51</v>
          </cell>
          <cell r="E2477" t="str">
            <v>Goodwin Close</v>
          </cell>
          <cell r="F2477" t="str">
            <v>Mitcham</v>
          </cell>
          <cell r="G2477" t="str">
            <v>Surrey</v>
          </cell>
          <cell r="H2477" t="str">
            <v>CR4 3HZ</v>
          </cell>
          <cell r="I2477">
            <v>58427.830703383552</v>
          </cell>
          <cell r="J2477">
            <v>54886.750054693635</v>
          </cell>
          <cell r="K2477">
            <v>0.01</v>
          </cell>
          <cell r="L2477">
            <v>54337.882554146701</v>
          </cell>
          <cell r="M2477">
            <v>75487012.559025988</v>
          </cell>
        </row>
        <row r="2478">
          <cell r="A2478" t="str">
            <v>JF1216</v>
          </cell>
          <cell r="B2478">
            <v>36768</v>
          </cell>
          <cell r="C2478">
            <v>36769</v>
          </cell>
          <cell r="D2478">
            <v>16</v>
          </cell>
          <cell r="E2478" t="str">
            <v>Stalbridge Drive</v>
          </cell>
          <cell r="F2478" t="str">
            <v>Ferndown</v>
          </cell>
          <cell r="G2478" t="str">
            <v>Dorset</v>
          </cell>
          <cell r="H2478" t="str">
            <v>BH22 8HY</v>
          </cell>
          <cell r="I2478">
            <v>76866.581259953091</v>
          </cell>
          <cell r="J2478">
            <v>72208.000577531697</v>
          </cell>
          <cell r="K2478">
            <v>0.01</v>
          </cell>
          <cell r="L2478">
            <v>71485.920571756375</v>
          </cell>
          <cell r="M2478">
            <v>75558498.479597747</v>
          </cell>
        </row>
        <row r="2479">
          <cell r="A2479" t="str">
            <v>JF1287</v>
          </cell>
          <cell r="B2479">
            <v>36768</v>
          </cell>
          <cell r="C2479">
            <v>36769</v>
          </cell>
          <cell r="D2479">
            <v>14</v>
          </cell>
          <cell r="E2479" t="str">
            <v>Park Crescent Terrace</v>
          </cell>
          <cell r="F2479" t="str">
            <v>Brighton</v>
          </cell>
          <cell r="G2479" t="str">
            <v>East Sussex</v>
          </cell>
          <cell r="H2479" t="str">
            <v>BN2 3HD</v>
          </cell>
          <cell r="I2479">
            <v>90555.398240292765</v>
          </cell>
          <cell r="J2479">
            <v>85067.19228633563</v>
          </cell>
          <cell r="K2479">
            <v>0.01</v>
          </cell>
          <cell r="L2479">
            <v>84216.520363472271</v>
          </cell>
          <cell r="M2479">
            <v>75642714.999961212</v>
          </cell>
        </row>
        <row r="2480">
          <cell r="A2480" t="str">
            <v>JE3189</v>
          </cell>
          <cell r="B2480">
            <v>36769</v>
          </cell>
          <cell r="C2480">
            <v>36769</v>
          </cell>
          <cell r="D2480">
            <v>248</v>
          </cell>
          <cell r="E2480" t="str">
            <v>Fennycroft Road</v>
          </cell>
          <cell r="F2480" t="str">
            <v>Hemel Hempstead</v>
          </cell>
          <cell r="G2480" t="str">
            <v>Hertfordshire</v>
          </cell>
          <cell r="H2480" t="str">
            <v>HP1 3NP</v>
          </cell>
          <cell r="I2480">
            <v>3556.092754747629</v>
          </cell>
          <cell r="J2480">
            <v>3340.5719817326212</v>
          </cell>
          <cell r="K2480">
            <v>0.01</v>
          </cell>
          <cell r="L2480">
            <v>3307.1662619152949</v>
          </cell>
          <cell r="M2480">
            <v>75646022.166223124</v>
          </cell>
        </row>
        <row r="2481">
          <cell r="A2481" t="str">
            <v>JE3180</v>
          </cell>
          <cell r="B2481">
            <v>36769</v>
          </cell>
          <cell r="C2481">
            <v>36769</v>
          </cell>
          <cell r="D2481" t="str">
            <v>Kylemore</v>
          </cell>
          <cell r="E2481" t="str">
            <v>Lyme Road</v>
          </cell>
          <cell r="F2481" t="str">
            <v>Axminster</v>
          </cell>
          <cell r="G2481" t="str">
            <v>Devon</v>
          </cell>
          <cell r="H2481" t="str">
            <v>EX13 5AZ</v>
          </cell>
          <cell r="I2481">
            <v>5732.3951206972515</v>
          </cell>
          <cell r="J2481">
            <v>5384.9772345943875</v>
          </cell>
          <cell r="K2481">
            <v>0.01</v>
          </cell>
          <cell r="L2481">
            <v>5331.1274622484434</v>
          </cell>
          <cell r="M2481">
            <v>75651353.293685377</v>
          </cell>
        </row>
        <row r="2482">
          <cell r="A2482" t="str">
            <v>JE3186</v>
          </cell>
          <cell r="B2482">
            <v>36769</v>
          </cell>
          <cell r="C2482">
            <v>36769</v>
          </cell>
          <cell r="D2482">
            <v>171</v>
          </cell>
          <cell r="E2482" t="str">
            <v>Swanshurst Lane</v>
          </cell>
          <cell r="F2482" t="str">
            <v>Birmingham</v>
          </cell>
          <cell r="G2482">
            <v>0</v>
          </cell>
          <cell r="H2482" t="str">
            <v>B13 0AS</v>
          </cell>
          <cell r="I2482">
            <v>10000.019187796363</v>
          </cell>
          <cell r="J2482">
            <v>9393.957418839007</v>
          </cell>
          <cell r="K2482">
            <v>0.01</v>
          </cell>
          <cell r="L2482">
            <v>9300.0178446506161</v>
          </cell>
          <cell r="M2482">
            <v>75660653.311530024</v>
          </cell>
        </row>
        <row r="2483">
          <cell r="A2483" t="str">
            <v>JF1247</v>
          </cell>
          <cell r="B2483">
            <v>36769</v>
          </cell>
          <cell r="C2483">
            <v>36769</v>
          </cell>
          <cell r="D2483" t="str">
            <v>12 Seafield Close</v>
          </cell>
          <cell r="E2483" t="str">
            <v>East Wittering</v>
          </cell>
          <cell r="F2483" t="str">
            <v>Chichester</v>
          </cell>
          <cell r="G2483" t="str">
            <v>West Sussex</v>
          </cell>
          <cell r="H2483" t="str">
            <v>PO20 8DP</v>
          </cell>
          <cell r="I2483">
            <v>24732.731035061901</v>
          </cell>
          <cell r="J2483">
            <v>23233.777638997544</v>
          </cell>
          <cell r="K2483">
            <v>0.01</v>
          </cell>
          <cell r="L2483">
            <v>23001.439862607567</v>
          </cell>
          <cell r="M2483">
            <v>75683654.751392633</v>
          </cell>
        </row>
        <row r="2484">
          <cell r="A2484" t="str">
            <v>JF1270</v>
          </cell>
          <cell r="B2484">
            <v>36769</v>
          </cell>
          <cell r="C2484">
            <v>36769</v>
          </cell>
          <cell r="D2484">
            <v>67</v>
          </cell>
          <cell r="E2484" t="str">
            <v>Syward Close</v>
          </cell>
          <cell r="F2484" t="str">
            <v>Dorchester</v>
          </cell>
          <cell r="G2484" t="str">
            <v>Dorset</v>
          </cell>
          <cell r="H2484" t="str">
            <v>DT1 2AN</v>
          </cell>
          <cell r="I2484">
            <v>31653.290453267058</v>
          </cell>
          <cell r="J2484">
            <v>29734.909213675113</v>
          </cell>
          <cell r="K2484">
            <v>0.01</v>
          </cell>
          <cell r="L2484">
            <v>29437.560121538361</v>
          </cell>
          <cell r="M2484">
            <v>75713092.311514169</v>
          </cell>
        </row>
        <row r="2485">
          <cell r="A2485" t="str">
            <v>JF1209</v>
          </cell>
          <cell r="B2485">
            <v>36769</v>
          </cell>
          <cell r="C2485">
            <v>36769</v>
          </cell>
          <cell r="D2485">
            <v>28</v>
          </cell>
          <cell r="E2485" t="str">
            <v>Stile Croft</v>
          </cell>
          <cell r="F2485" t="str">
            <v>Harlow</v>
          </cell>
          <cell r="G2485" t="str">
            <v>Essex</v>
          </cell>
          <cell r="H2485" t="str">
            <v>CM18 6LN</v>
          </cell>
          <cell r="I2485">
            <v>32634.238170772078</v>
          </cell>
          <cell r="J2485">
            <v>30656.405554361649</v>
          </cell>
          <cell r="K2485">
            <v>0.01</v>
          </cell>
          <cell r="L2485">
            <v>30349.84149881803</v>
          </cell>
          <cell r="M2485">
            <v>75743442.153012991</v>
          </cell>
        </row>
        <row r="2486">
          <cell r="A2486" t="str">
            <v>JF1199</v>
          </cell>
          <cell r="B2486">
            <v>36769</v>
          </cell>
          <cell r="C2486">
            <v>36769</v>
          </cell>
          <cell r="D2486">
            <v>41</v>
          </cell>
          <cell r="E2486" t="str">
            <v>Durham Close</v>
          </cell>
          <cell r="F2486" t="str">
            <v>Crawley</v>
          </cell>
          <cell r="G2486" t="str">
            <v>West Sussex</v>
          </cell>
          <cell r="H2486" t="str">
            <v>RH10 5JX</v>
          </cell>
          <cell r="I2486">
            <v>39543.34110446542</v>
          </cell>
          <cell r="J2486">
            <v>37146.774976922054</v>
          </cell>
          <cell r="K2486">
            <v>0.01</v>
          </cell>
          <cell r="L2486">
            <v>36775.307227152836</v>
          </cell>
          <cell r="M2486">
            <v>75780217.460240141</v>
          </cell>
        </row>
        <row r="2487">
          <cell r="A2487" t="str">
            <v>JF1341</v>
          </cell>
          <cell r="B2487">
            <v>36769</v>
          </cell>
          <cell r="C2487">
            <v>36769</v>
          </cell>
          <cell r="D2487">
            <v>39</v>
          </cell>
          <cell r="E2487" t="str">
            <v>Westminster Drive</v>
          </cell>
          <cell r="F2487" t="str">
            <v>Aldwick Park Bognor Regis</v>
          </cell>
          <cell r="G2487" t="str">
            <v>West Sussex</v>
          </cell>
          <cell r="H2487" t="str">
            <v>PO21 3RE</v>
          </cell>
          <cell r="I2487">
            <v>47149.045549198599</v>
          </cell>
          <cell r="J2487">
            <v>44291.527637125961</v>
          </cell>
          <cell r="K2487">
            <v>0.01</v>
          </cell>
          <cell r="L2487">
            <v>43848.612360754698</v>
          </cell>
          <cell r="M2487">
            <v>75824066.072600901</v>
          </cell>
        </row>
        <row r="2488">
          <cell r="A2488" t="str">
            <v>JF1140</v>
          </cell>
          <cell r="B2488">
            <v>36769</v>
          </cell>
          <cell r="C2488">
            <v>36769</v>
          </cell>
          <cell r="D2488">
            <v>2</v>
          </cell>
          <cell r="E2488" t="str">
            <v>Raven Road</v>
          </cell>
          <cell r="F2488" t="str">
            <v>Stokenchurch</v>
          </cell>
          <cell r="G2488" t="str">
            <v>Buckinghamshire</v>
          </cell>
          <cell r="H2488" t="str">
            <v>HP14 3QP</v>
          </cell>
          <cell r="I2488">
            <v>71903.037453702098</v>
          </cell>
          <cell r="J2488">
            <v>67545.277608023171</v>
          </cell>
          <cell r="K2488">
            <v>0.01</v>
          </cell>
          <cell r="L2488">
            <v>66869.82483194294</v>
          </cell>
          <cell r="M2488">
            <v>75890935.897432849</v>
          </cell>
        </row>
        <row r="2489">
          <cell r="A2489" t="str">
            <v>JE3176</v>
          </cell>
          <cell r="B2489">
            <v>36770</v>
          </cell>
          <cell r="C2489">
            <v>36799</v>
          </cell>
          <cell r="D2489">
            <v>17</v>
          </cell>
          <cell r="E2489" t="str">
            <v>George Borrow Road</v>
          </cell>
          <cell r="F2489" t="str">
            <v>Dereham</v>
          </cell>
          <cell r="G2489" t="str">
            <v>Norfolk</v>
          </cell>
          <cell r="H2489" t="str">
            <v>NR19 1HH</v>
          </cell>
          <cell r="I2489">
            <v>6470.6965242459974</v>
          </cell>
          <cell r="J2489">
            <v>6078.5330985341179</v>
          </cell>
          <cell r="K2489">
            <v>0.01</v>
          </cell>
          <cell r="L2489">
            <v>6017.7477675487771</v>
          </cell>
          <cell r="M2489">
            <v>75896953.645200402</v>
          </cell>
        </row>
        <row r="2490">
          <cell r="A2490" t="str">
            <v>JF1119</v>
          </cell>
          <cell r="B2490">
            <v>36770</v>
          </cell>
          <cell r="C2490">
            <v>36799</v>
          </cell>
          <cell r="D2490" t="str">
            <v>Rowanby</v>
          </cell>
          <cell r="E2490" t="str">
            <v>Woodhouse Farm Lane</v>
          </cell>
          <cell r="F2490" t="str">
            <v>Flixton</v>
          </cell>
          <cell r="G2490" t="str">
            <v>North Yorkshire</v>
          </cell>
          <cell r="H2490" t="str">
            <v>YO11 3UD</v>
          </cell>
          <cell r="I2490">
            <v>33997.569414221143</v>
          </cell>
          <cell r="J2490">
            <v>31937.110661844104</v>
          </cell>
          <cell r="K2490">
            <v>0.01</v>
          </cell>
          <cell r="L2490">
            <v>31617.739555225664</v>
          </cell>
          <cell r="M2490">
            <v>75928571.384755626</v>
          </cell>
        </row>
        <row r="2491">
          <cell r="A2491" t="str">
            <v>JF0948</v>
          </cell>
          <cell r="B2491">
            <v>36770</v>
          </cell>
          <cell r="C2491">
            <v>36799</v>
          </cell>
          <cell r="D2491">
            <v>59</v>
          </cell>
          <cell r="E2491" t="str">
            <v>Correnden Road</v>
          </cell>
          <cell r="F2491" t="str">
            <v>Tonbridge</v>
          </cell>
          <cell r="G2491" t="str">
            <v>Kent</v>
          </cell>
          <cell r="H2491" t="str">
            <v>TN10 3AX</v>
          </cell>
          <cell r="I2491">
            <v>38201.290338946172</v>
          </cell>
          <cell r="J2491">
            <v>35886.060621434284</v>
          </cell>
          <cell r="K2491">
            <v>0.01</v>
          </cell>
          <cell r="L2491">
            <v>35527.20001521994</v>
          </cell>
          <cell r="M2491">
            <v>75964098.584770843</v>
          </cell>
        </row>
        <row r="2492">
          <cell r="A2492" t="str">
            <v>JF1302</v>
          </cell>
          <cell r="B2492">
            <v>36770</v>
          </cell>
          <cell r="C2492">
            <v>36799</v>
          </cell>
          <cell r="D2492">
            <v>36</v>
          </cell>
          <cell r="E2492" t="str">
            <v>Hinton Wood Avenue</v>
          </cell>
          <cell r="F2492" t="str">
            <v>Highcliffe Christchurch</v>
          </cell>
          <cell r="G2492" t="str">
            <v>Dorset</v>
          </cell>
          <cell r="H2492" t="str">
            <v>BH23 5AH</v>
          </cell>
          <cell r="I2492">
            <v>54587.24142907661</v>
          </cell>
          <cell r="J2492">
            <v>51278.923766708329</v>
          </cell>
          <cell r="K2492">
            <v>0.01</v>
          </cell>
          <cell r="L2492">
            <v>50766.134529041243</v>
          </cell>
          <cell r="M2492">
            <v>76014864.719299883</v>
          </cell>
        </row>
        <row r="2493">
          <cell r="A2493" t="str">
            <v>JF1133</v>
          </cell>
          <cell r="B2493">
            <v>36770</v>
          </cell>
          <cell r="C2493">
            <v>36799</v>
          </cell>
          <cell r="D2493" t="str">
            <v>Whipsiderry</v>
          </cell>
          <cell r="E2493" t="str">
            <v>Bournebridge Lane</v>
          </cell>
          <cell r="F2493" t="str">
            <v>Stapleford Abbotts Romford</v>
          </cell>
          <cell r="G2493" t="str">
            <v>Essex</v>
          </cell>
          <cell r="H2493" t="str">
            <v>RM4 1LT</v>
          </cell>
          <cell r="I2493">
            <v>103052.82820014942</v>
          </cell>
          <cell r="J2493">
            <v>96807.20224862521</v>
          </cell>
          <cell r="K2493">
            <v>0.01</v>
          </cell>
          <cell r="L2493">
            <v>95839.13022613895</v>
          </cell>
          <cell r="M2493">
            <v>76110703.849526018</v>
          </cell>
        </row>
        <row r="2494">
          <cell r="A2494" t="str">
            <v>JF1267</v>
          </cell>
          <cell r="B2494">
            <v>36773</v>
          </cell>
          <cell r="C2494">
            <v>36799</v>
          </cell>
          <cell r="D2494">
            <v>17</v>
          </cell>
          <cell r="E2494" t="str">
            <v>Hawthorn Close</v>
          </cell>
          <cell r="F2494" t="str">
            <v>Dorchester</v>
          </cell>
          <cell r="G2494" t="str">
            <v>Dorset</v>
          </cell>
          <cell r="H2494" t="str">
            <v>DT1 2PQ</v>
          </cell>
          <cell r="I2494">
            <v>11542.493562509342</v>
          </cell>
          <cell r="J2494">
            <v>10842.948498114836</v>
          </cell>
          <cell r="K2494">
            <v>0.01</v>
          </cell>
          <cell r="L2494">
            <v>10734.519013133688</v>
          </cell>
          <cell r="M2494">
            <v>76121438.368539155</v>
          </cell>
        </row>
        <row r="2495">
          <cell r="A2495" t="str">
            <v>JF0750</v>
          </cell>
          <cell r="B2495">
            <v>36773</v>
          </cell>
          <cell r="C2495">
            <v>36799</v>
          </cell>
          <cell r="D2495">
            <v>72</v>
          </cell>
          <cell r="E2495" t="str">
            <v>Nursery Road</v>
          </cell>
          <cell r="F2495" t="str">
            <v>Gravesend</v>
          </cell>
          <cell r="G2495" t="str">
            <v>Kent</v>
          </cell>
          <cell r="H2495" t="str">
            <v>DA13 0NF</v>
          </cell>
          <cell r="I2495">
            <v>13415.594701072387</v>
          </cell>
          <cell r="J2495">
            <v>12602.528355552848</v>
          </cell>
          <cell r="K2495">
            <v>0.01</v>
          </cell>
          <cell r="L2495">
            <v>12476.503071997318</v>
          </cell>
          <cell r="M2495">
            <v>76133914.871611148</v>
          </cell>
        </row>
        <row r="2496">
          <cell r="A2496" t="str">
            <v>JF0943</v>
          </cell>
          <cell r="B2496">
            <v>36773</v>
          </cell>
          <cell r="C2496">
            <v>36799</v>
          </cell>
          <cell r="D2496">
            <v>17</v>
          </cell>
          <cell r="E2496" t="str">
            <v>Knapping Hill</v>
          </cell>
          <cell r="F2496" t="str">
            <v>Harrogate</v>
          </cell>
          <cell r="G2496" t="str">
            <v>North Yorkshire</v>
          </cell>
          <cell r="H2496" t="str">
            <v>HG1 2DN</v>
          </cell>
          <cell r="I2496">
            <v>15033.66907654187</v>
          </cell>
          <cell r="J2496">
            <v>14122.537617357513</v>
          </cell>
          <cell r="K2496">
            <v>0.01</v>
          </cell>
          <cell r="L2496">
            <v>13981.312241183938</v>
          </cell>
          <cell r="M2496">
            <v>76147896.18385233</v>
          </cell>
        </row>
        <row r="2497">
          <cell r="A2497" t="str">
            <v>JF1125</v>
          </cell>
          <cell r="B2497">
            <v>36773</v>
          </cell>
          <cell r="C2497">
            <v>36799</v>
          </cell>
          <cell r="D2497">
            <v>35</v>
          </cell>
          <cell r="E2497" t="str">
            <v>Shenstone Avenue</v>
          </cell>
          <cell r="F2497" t="str">
            <v>Rugby</v>
          </cell>
          <cell r="G2497" t="str">
            <v>Warwickshire</v>
          </cell>
          <cell r="H2497" t="str">
            <v>CV22 5BL</v>
          </cell>
          <cell r="I2497">
            <v>19718.394483759959</v>
          </cell>
          <cell r="J2497">
            <v>18523.340272622991</v>
          </cell>
          <cell r="K2497">
            <v>0.01</v>
          </cell>
          <cell r="L2497">
            <v>18338.106869896761</v>
          </cell>
          <cell r="M2497">
            <v>76166234.290722221</v>
          </cell>
        </row>
        <row r="2498">
          <cell r="A2498" t="str">
            <v>JF1229</v>
          </cell>
          <cell r="B2498">
            <v>36773</v>
          </cell>
          <cell r="C2498">
            <v>36799</v>
          </cell>
          <cell r="D2498">
            <v>65</v>
          </cell>
          <cell r="E2498" t="str">
            <v>Inglemire Lane</v>
          </cell>
          <cell r="F2498" t="str">
            <v>Hull</v>
          </cell>
          <cell r="G2498" t="str">
            <v>North Humberside</v>
          </cell>
          <cell r="H2498" t="str">
            <v>HU6 7TP</v>
          </cell>
          <cell r="I2498">
            <v>25139.082794314403</v>
          </cell>
          <cell r="J2498">
            <v>23615.502018901407</v>
          </cell>
          <cell r="K2498">
            <v>0.01</v>
          </cell>
          <cell r="L2498">
            <v>23379.346998712394</v>
          </cell>
          <cell r="M2498">
            <v>76189613.637720928</v>
          </cell>
        </row>
        <row r="2499">
          <cell r="A2499" t="str">
            <v>JF1336</v>
          </cell>
          <cell r="B2499">
            <v>36773</v>
          </cell>
          <cell r="C2499">
            <v>36799</v>
          </cell>
          <cell r="D2499">
            <v>10</v>
          </cell>
          <cell r="E2499" t="str">
            <v>Bath Close</v>
          </cell>
          <cell r="F2499" t="str">
            <v>Sapcote</v>
          </cell>
          <cell r="G2499" t="str">
            <v>Leicestershire</v>
          </cell>
          <cell r="H2499" t="str">
            <v>LE9 4FA</v>
          </cell>
          <cell r="I2499">
            <v>34371.258650237243</v>
          </cell>
          <cell r="J2499">
            <v>32288.152065374379</v>
          </cell>
          <cell r="K2499">
            <v>0.01</v>
          </cell>
          <cell r="L2499">
            <v>31965.270544720635</v>
          </cell>
          <cell r="M2499">
            <v>76221578.90826565</v>
          </cell>
        </row>
        <row r="2500">
          <cell r="A2500" t="str">
            <v>JF1139</v>
          </cell>
          <cell r="B2500">
            <v>36773</v>
          </cell>
          <cell r="C2500">
            <v>36799</v>
          </cell>
          <cell r="D2500" t="str">
            <v>Primrose Cottage</v>
          </cell>
          <cell r="E2500" t="str">
            <v>464 Shadwell Lane</v>
          </cell>
          <cell r="F2500" t="str">
            <v>Leeds</v>
          </cell>
          <cell r="G2500" t="str">
            <v>West Yorkshire</v>
          </cell>
          <cell r="H2500" t="str">
            <v>LS17 8BA</v>
          </cell>
          <cell r="I2500">
            <v>36374.410125412724</v>
          </cell>
          <cell r="J2500">
            <v>34169.900420842256</v>
          </cell>
          <cell r="K2500">
            <v>0.01</v>
          </cell>
          <cell r="L2500">
            <v>33828.201416633834</v>
          </cell>
          <cell r="M2500">
            <v>76255407.109682277</v>
          </cell>
        </row>
        <row r="2501">
          <cell r="A2501" t="str">
            <v>JF1106</v>
          </cell>
          <cell r="B2501">
            <v>36773</v>
          </cell>
          <cell r="C2501">
            <v>36799</v>
          </cell>
          <cell r="D2501">
            <v>16</v>
          </cell>
          <cell r="E2501" t="str">
            <v>Coleman Road</v>
          </cell>
          <cell r="F2501" t="str">
            <v>Dagenham</v>
          </cell>
          <cell r="G2501" t="str">
            <v>Essex</v>
          </cell>
          <cell r="H2501" t="str">
            <v>RM9 6JU</v>
          </cell>
          <cell r="I2501">
            <v>39898.55180329147</v>
          </cell>
          <cell r="J2501">
            <v>37480.457754607138</v>
          </cell>
          <cell r="K2501">
            <v>0.01</v>
          </cell>
          <cell r="L2501">
            <v>37105.653177061067</v>
          </cell>
          <cell r="M2501">
            <v>76292512.762859344</v>
          </cell>
        </row>
        <row r="2502">
          <cell r="A2502" t="str">
            <v>JF1149</v>
          </cell>
          <cell r="B2502">
            <v>36773</v>
          </cell>
          <cell r="C2502">
            <v>36799</v>
          </cell>
          <cell r="D2502" t="str">
            <v>8 Foulgar Close</v>
          </cell>
          <cell r="E2502" t="str">
            <v>South Woodham Ferrers</v>
          </cell>
          <cell r="F2502" t="str">
            <v>Chelmsford</v>
          </cell>
          <cell r="G2502" t="str">
            <v>Essex</v>
          </cell>
          <cell r="H2502" t="str">
            <v>CM3 5SP</v>
          </cell>
          <cell r="I2502">
            <v>41723.392232357466</v>
          </cell>
          <cell r="J2502">
            <v>39194.701794032771</v>
          </cell>
          <cell r="K2502">
            <v>0.01</v>
          </cell>
          <cell r="L2502">
            <v>38802.754776092443</v>
          </cell>
          <cell r="M2502">
            <v>76331315.517635435</v>
          </cell>
        </row>
        <row r="2503">
          <cell r="A2503" t="str">
            <v>JF1254</v>
          </cell>
          <cell r="B2503">
            <v>36773</v>
          </cell>
          <cell r="C2503">
            <v>36799</v>
          </cell>
          <cell r="D2503">
            <v>264</v>
          </cell>
          <cell r="E2503" t="str">
            <v>Reading Road</v>
          </cell>
          <cell r="F2503" t="str">
            <v>Wokingham</v>
          </cell>
          <cell r="G2503" t="str">
            <v>Berkshire</v>
          </cell>
          <cell r="H2503" t="str">
            <v>RG41 5AA</v>
          </cell>
          <cell r="I2503">
            <v>61637.742248028007</v>
          </cell>
          <cell r="J2503">
            <v>57902.121505723277</v>
          </cell>
          <cell r="K2503">
            <v>0.01</v>
          </cell>
          <cell r="L2503">
            <v>57323.100290666043</v>
          </cell>
          <cell r="M2503">
            <v>76388638.617926106</v>
          </cell>
        </row>
        <row r="2504">
          <cell r="A2504" t="str">
            <v>JF1086</v>
          </cell>
          <cell r="B2504">
            <v>36773</v>
          </cell>
          <cell r="C2504">
            <v>36799</v>
          </cell>
          <cell r="D2504" t="str">
            <v>Moon Rise</v>
          </cell>
          <cell r="E2504" t="str">
            <v>Jacksons Lane</v>
          </cell>
          <cell r="F2504" t="str">
            <v>Nether Stowey</v>
          </cell>
          <cell r="G2504" t="str">
            <v>Bridgwater Somerset</v>
          </cell>
          <cell r="H2504" t="str">
            <v>TA5 1LB</v>
          </cell>
          <cell r="I2504">
            <v>71250.732524801962</v>
          </cell>
          <cell r="J2504">
            <v>66932.506311177596</v>
          </cell>
          <cell r="K2504">
            <v>0.01</v>
          </cell>
          <cell r="L2504">
            <v>66263.181248065826</v>
          </cell>
          <cell r="M2504">
            <v>76454901.799174175</v>
          </cell>
        </row>
        <row r="2505">
          <cell r="A2505" t="str">
            <v>JE3191</v>
          </cell>
          <cell r="B2505">
            <v>36774</v>
          </cell>
          <cell r="C2505">
            <v>36799</v>
          </cell>
          <cell r="D2505">
            <v>43</v>
          </cell>
          <cell r="E2505" t="str">
            <v>Bramble Lane</v>
          </cell>
          <cell r="F2505" t="str">
            <v>Mansfield</v>
          </cell>
          <cell r="G2505" t="str">
            <v>Nottinghamshire</v>
          </cell>
          <cell r="H2505" t="str">
            <v>NG18 3NP</v>
          </cell>
          <cell r="I2505">
            <v>7620.5644932713176</v>
          </cell>
          <cell r="J2505">
            <v>7158.7120997397224</v>
          </cell>
          <cell r="K2505">
            <v>0.01</v>
          </cell>
          <cell r="L2505">
            <v>7087.1249787423249</v>
          </cell>
          <cell r="M2505">
            <v>76461988.924152911</v>
          </cell>
        </row>
        <row r="2506">
          <cell r="A2506" t="str">
            <v>JF0847</v>
          </cell>
          <cell r="B2506">
            <v>36774</v>
          </cell>
          <cell r="C2506">
            <v>36799</v>
          </cell>
          <cell r="D2506" t="str">
            <v>43 Walford Road</v>
          </cell>
          <cell r="E2506" t="str">
            <v>Rolleston-On-Dove</v>
          </cell>
          <cell r="F2506" t="str">
            <v>Burton-on-Trent</v>
          </cell>
          <cell r="G2506" t="str">
            <v>Staffordshire</v>
          </cell>
          <cell r="H2506" t="str">
            <v>DE13 9AR</v>
          </cell>
          <cell r="I2506">
            <v>12507.027874036839</v>
          </cell>
          <cell r="J2506">
            <v>11749.026184701273</v>
          </cell>
          <cell r="K2506">
            <v>0.01</v>
          </cell>
          <cell r="L2506">
            <v>11631.53592285426</v>
          </cell>
          <cell r="M2506">
            <v>76473620.460075766</v>
          </cell>
        </row>
        <row r="2507">
          <cell r="A2507" t="str">
            <v>JF1085</v>
          </cell>
          <cell r="B2507">
            <v>36774</v>
          </cell>
          <cell r="C2507">
            <v>36799</v>
          </cell>
          <cell r="D2507">
            <v>55</v>
          </cell>
          <cell r="E2507" t="str">
            <v>Ilkeston Avenue</v>
          </cell>
          <cell r="F2507" t="str">
            <v>Goole</v>
          </cell>
          <cell r="G2507" t="str">
            <v>East Yorkshire</v>
          </cell>
          <cell r="H2507" t="str">
            <v>DN14 6PN</v>
          </cell>
          <cell r="I2507">
            <v>26438.827179699052</v>
          </cell>
          <cell r="J2507">
            <v>24836.474017293051</v>
          </cell>
          <cell r="K2507">
            <v>0.01</v>
          </cell>
          <cell r="L2507">
            <v>24588.109277120118</v>
          </cell>
          <cell r="M2507">
            <v>76498208.56935288</v>
          </cell>
        </row>
        <row r="2508">
          <cell r="A2508" t="str">
            <v>JF1329</v>
          </cell>
          <cell r="B2508">
            <v>36774</v>
          </cell>
          <cell r="C2508">
            <v>36799</v>
          </cell>
          <cell r="D2508" t="str">
            <v>16 Finch Mansions</v>
          </cell>
          <cell r="E2508" t="str">
            <v>Upper Maze Hill</v>
          </cell>
          <cell r="F2508" t="str">
            <v>St. Leonards-on-Sea</v>
          </cell>
          <cell r="G2508" t="str">
            <v>East Sussex</v>
          </cell>
          <cell r="H2508" t="str">
            <v>TN38 0LD</v>
          </cell>
          <cell r="I2508">
            <v>29938.727527600229</v>
          </cell>
          <cell r="J2508">
            <v>28124.259192594152</v>
          </cell>
          <cell r="K2508">
            <v>0.01</v>
          </cell>
          <cell r="L2508">
            <v>27843.016600668212</v>
          </cell>
          <cell r="M2508">
            <v>76526051.585953549</v>
          </cell>
        </row>
        <row r="2509">
          <cell r="A2509" t="str">
            <v>JF1238</v>
          </cell>
          <cell r="B2509">
            <v>36774</v>
          </cell>
          <cell r="C2509">
            <v>36799</v>
          </cell>
          <cell r="D2509">
            <v>84</v>
          </cell>
          <cell r="E2509" t="str">
            <v>Churchill Road</v>
          </cell>
          <cell r="F2509" t="str">
            <v>Langley Slough</v>
          </cell>
          <cell r="G2509" t="str">
            <v>Berkshire</v>
          </cell>
          <cell r="H2509" t="str">
            <v>SL3 7RB</v>
          </cell>
          <cell r="I2509">
            <v>31022.703531611874</v>
          </cell>
          <cell r="J2509">
            <v>29142.539681211154</v>
          </cell>
          <cell r="K2509">
            <v>0.01</v>
          </cell>
          <cell r="L2509">
            <v>28851.114284399042</v>
          </cell>
          <cell r="M2509">
            <v>76554902.700237945</v>
          </cell>
        </row>
        <row r="2510">
          <cell r="A2510" t="str">
            <v>JF1258</v>
          </cell>
          <cell r="B2510">
            <v>36774</v>
          </cell>
          <cell r="C2510">
            <v>36799</v>
          </cell>
          <cell r="D2510">
            <v>20</v>
          </cell>
          <cell r="E2510" t="str">
            <v>Hawthorn Hill</v>
          </cell>
          <cell r="F2510" t="str">
            <v>Letchworth</v>
          </cell>
          <cell r="G2510" t="str">
            <v>Hertfordshire</v>
          </cell>
          <cell r="H2510" t="str">
            <v>SG6 4HG</v>
          </cell>
          <cell r="I2510">
            <v>32268.882638807801</v>
          </cell>
          <cell r="J2510">
            <v>30313.192781910358</v>
          </cell>
          <cell r="K2510">
            <v>0.01</v>
          </cell>
          <cell r="L2510">
            <v>30010.060854091254</v>
          </cell>
          <cell r="M2510">
            <v>76584912.761092037</v>
          </cell>
        </row>
        <row r="2511">
          <cell r="A2511" t="str">
            <v>JF1249</v>
          </cell>
          <cell r="B2511">
            <v>36774</v>
          </cell>
          <cell r="C2511">
            <v>36799</v>
          </cell>
          <cell r="D2511">
            <v>49</v>
          </cell>
          <cell r="E2511" t="str">
            <v>Denman Drive</v>
          </cell>
          <cell r="F2511" t="str">
            <v>Ashford</v>
          </cell>
          <cell r="G2511" t="str">
            <v>Middlesex</v>
          </cell>
          <cell r="H2511" t="str">
            <v>TW15 2AN</v>
          </cell>
          <cell r="I2511">
            <v>35827.788041789856</v>
          </cell>
          <cell r="J2511">
            <v>33656.406948348042</v>
          </cell>
          <cell r="K2511">
            <v>0.01</v>
          </cell>
          <cell r="L2511">
            <v>33319.842878864561</v>
          </cell>
          <cell r="M2511">
            <v>76618232.6039709</v>
          </cell>
        </row>
        <row r="2512">
          <cell r="A2512" t="str">
            <v>JF1161</v>
          </cell>
          <cell r="B2512">
            <v>36774</v>
          </cell>
          <cell r="C2512">
            <v>36799</v>
          </cell>
          <cell r="D2512">
            <v>4</v>
          </cell>
          <cell r="E2512" t="str">
            <v>Willow Grove</v>
          </cell>
          <cell r="F2512" t="str">
            <v>Ely</v>
          </cell>
          <cell r="G2512" t="str">
            <v>Cambridgeshire</v>
          </cell>
          <cell r="H2512" t="str">
            <v>CB7 4EB</v>
          </cell>
          <cell r="I2512">
            <v>40232.246974212743</v>
          </cell>
          <cell r="J2512">
            <v>37793.928975775605</v>
          </cell>
          <cell r="K2512">
            <v>0.01</v>
          </cell>
          <cell r="L2512">
            <v>37415.989686017849</v>
          </cell>
          <cell r="M2512">
            <v>76655648.593656912</v>
          </cell>
        </row>
        <row r="2513">
          <cell r="A2513" t="str">
            <v>JF1220</v>
          </cell>
          <cell r="B2513">
            <v>36774</v>
          </cell>
          <cell r="C2513">
            <v>36799</v>
          </cell>
          <cell r="D2513">
            <v>4</v>
          </cell>
          <cell r="E2513" t="str">
            <v>Sturdy Close</v>
          </cell>
          <cell r="F2513" t="str">
            <v>Hythe</v>
          </cell>
          <cell r="G2513" t="str">
            <v>Kent</v>
          </cell>
          <cell r="H2513" t="str">
            <v>CT21 6AG</v>
          </cell>
          <cell r="I2513">
            <v>45060.563646609313</v>
          </cell>
          <cell r="J2513">
            <v>42329.620395299651</v>
          </cell>
          <cell r="K2513">
            <v>0.01</v>
          </cell>
          <cell r="L2513">
            <v>41906.324191346655</v>
          </cell>
          <cell r="M2513">
            <v>76697554.917848259</v>
          </cell>
        </row>
        <row r="2514">
          <cell r="A2514" t="str">
            <v>JF0972</v>
          </cell>
          <cell r="B2514">
            <v>36775</v>
          </cell>
          <cell r="C2514">
            <v>36799</v>
          </cell>
          <cell r="D2514">
            <v>60</v>
          </cell>
          <cell r="E2514" t="str">
            <v>Fir Tree Approach Moretown Est</v>
          </cell>
          <cell r="F2514" t="str">
            <v>Leeds</v>
          </cell>
          <cell r="G2514" t="str">
            <v>West Yorkshire</v>
          </cell>
          <cell r="H2514" t="str">
            <v>LS17 7EG</v>
          </cell>
          <cell r="I2514">
            <v>13811.459053316434</v>
          </cell>
          <cell r="J2514">
            <v>12974.400928873012</v>
          </cell>
          <cell r="K2514">
            <v>0.01</v>
          </cell>
          <cell r="L2514">
            <v>12844.656919584282</v>
          </cell>
          <cell r="M2514">
            <v>76710399.574767843</v>
          </cell>
        </row>
        <row r="2515">
          <cell r="A2515" t="str">
            <v>JF1157</v>
          </cell>
          <cell r="B2515">
            <v>36775</v>
          </cell>
          <cell r="C2515">
            <v>36799</v>
          </cell>
          <cell r="D2515">
            <v>6</v>
          </cell>
          <cell r="E2515" t="str">
            <v>Hemmingway</v>
          </cell>
          <cell r="F2515" t="str">
            <v>Evesham</v>
          </cell>
          <cell r="G2515" t="str">
            <v>Worcestershire</v>
          </cell>
          <cell r="H2515" t="str">
            <v>WR11 6HH</v>
          </cell>
          <cell r="I2515">
            <v>14256.978851762144</v>
          </cell>
          <cell r="J2515">
            <v>13392.919527412922</v>
          </cell>
          <cell r="K2515">
            <v>0.01</v>
          </cell>
          <cell r="L2515">
            <v>13258.990332138792</v>
          </cell>
          <cell r="M2515">
            <v>76723658.565099984</v>
          </cell>
        </row>
        <row r="2516">
          <cell r="A2516" t="str">
            <v>JF1186</v>
          </cell>
          <cell r="B2516">
            <v>36775</v>
          </cell>
          <cell r="C2516">
            <v>36799</v>
          </cell>
          <cell r="D2516">
            <v>24</v>
          </cell>
          <cell r="E2516" t="str">
            <v>Nursery Close</v>
          </cell>
          <cell r="F2516" t="str">
            <v>Shoreham By Sea</v>
          </cell>
          <cell r="G2516" t="str">
            <v>West Sussex</v>
          </cell>
          <cell r="H2516" t="str">
            <v>BN43 6GJ</v>
          </cell>
          <cell r="I2516">
            <v>18492.46637003349</v>
          </cell>
          <cell r="J2516">
            <v>17371.710832455701</v>
          </cell>
          <cell r="K2516">
            <v>0.01</v>
          </cell>
          <cell r="L2516">
            <v>17197.993724131145</v>
          </cell>
          <cell r="M2516">
            <v>76740856.558824122</v>
          </cell>
        </row>
        <row r="2517">
          <cell r="A2517" t="str">
            <v>JF0637</v>
          </cell>
          <cell r="B2517">
            <v>36775</v>
          </cell>
          <cell r="C2517">
            <v>36799</v>
          </cell>
          <cell r="D2517">
            <v>41</v>
          </cell>
          <cell r="E2517" t="str">
            <v>East Lancashire Road</v>
          </cell>
          <cell r="F2517" t="str">
            <v>Swinton Manchester</v>
          </cell>
          <cell r="G2517" t="str">
            <v>Lancashire</v>
          </cell>
          <cell r="H2517" t="str">
            <v>M27 5LY</v>
          </cell>
          <cell r="I2517">
            <v>26043.418945076817</v>
          </cell>
          <cell r="J2517">
            <v>24465.029918102464</v>
          </cell>
          <cell r="K2517">
            <v>0.01</v>
          </cell>
          <cell r="L2517">
            <v>24220.379618921437</v>
          </cell>
          <cell r="M2517">
            <v>76765076.93844305</v>
          </cell>
        </row>
        <row r="2518">
          <cell r="A2518" t="str">
            <v>JF1365</v>
          </cell>
          <cell r="B2518">
            <v>36775</v>
          </cell>
          <cell r="C2518">
            <v>36799</v>
          </cell>
          <cell r="D2518" t="str">
            <v>Penrose</v>
          </cell>
          <cell r="E2518" t="str">
            <v>17 Trewyn Park</v>
          </cell>
          <cell r="F2518" t="str">
            <v>Holsworthy</v>
          </cell>
          <cell r="G2518" t="str">
            <v>Devon</v>
          </cell>
          <cell r="H2518" t="str">
            <v>EX22 6LS</v>
          </cell>
          <cell r="I2518">
            <v>27784.921869404858</v>
          </cell>
          <cell r="J2518">
            <v>26100.987210653046</v>
          </cell>
          <cell r="K2518">
            <v>0.01</v>
          </cell>
          <cell r="L2518">
            <v>25839.977338546516</v>
          </cell>
          <cell r="M2518">
            <v>76790916.915781602</v>
          </cell>
        </row>
        <row r="2519">
          <cell r="A2519" t="str">
            <v>JF1306</v>
          </cell>
          <cell r="B2519">
            <v>36776</v>
          </cell>
          <cell r="C2519">
            <v>36799</v>
          </cell>
          <cell r="D2519">
            <v>85</v>
          </cell>
          <cell r="E2519" t="str">
            <v>Jeans Way</v>
          </cell>
          <cell r="F2519" t="str">
            <v>Dunstable</v>
          </cell>
          <cell r="G2519" t="str">
            <v>Bedfordshire</v>
          </cell>
          <cell r="H2519" t="str">
            <v>LU5 4PP</v>
          </cell>
          <cell r="I2519">
            <v>24383.062609822642</v>
          </cell>
          <cell r="J2519">
            <v>22905.301239530359</v>
          </cell>
          <cell r="K2519">
            <v>0.01</v>
          </cell>
          <cell r="L2519">
            <v>22676.248227135056</v>
          </cell>
          <cell r="M2519">
            <v>76813593.164008737</v>
          </cell>
        </row>
        <row r="2520">
          <cell r="A2520" t="str">
            <v>JF1180</v>
          </cell>
          <cell r="B2520">
            <v>36776</v>
          </cell>
          <cell r="C2520">
            <v>36799</v>
          </cell>
          <cell r="D2520">
            <v>127</v>
          </cell>
          <cell r="E2520" t="str">
            <v>Binstead Lodge Road</v>
          </cell>
          <cell r="F2520" t="str">
            <v>Binstead Ryde</v>
          </cell>
          <cell r="G2520" t="str">
            <v>Isle Of Wight</v>
          </cell>
          <cell r="H2520" t="str">
            <v>PO33 3UB</v>
          </cell>
          <cell r="I2520">
            <v>32589.366453812534</v>
          </cell>
          <cell r="J2520">
            <v>30614.253335399651</v>
          </cell>
          <cell r="K2520">
            <v>0.01</v>
          </cell>
          <cell r="L2520">
            <v>30308.110802045656</v>
          </cell>
          <cell r="M2520">
            <v>76843901.274810776</v>
          </cell>
        </row>
        <row r="2521">
          <cell r="A2521" t="str">
            <v>JF1079</v>
          </cell>
          <cell r="B2521">
            <v>36776</v>
          </cell>
          <cell r="C2521">
            <v>36799</v>
          </cell>
          <cell r="D2521">
            <v>217</v>
          </cell>
          <cell r="E2521" t="str">
            <v>Upton Road South</v>
          </cell>
          <cell r="F2521" t="str">
            <v>Bexley</v>
          </cell>
          <cell r="G2521" t="str">
            <v>Kent</v>
          </cell>
          <cell r="H2521" t="str">
            <v>DA5 1RG</v>
          </cell>
          <cell r="I2521">
            <v>86014.452483035086</v>
          </cell>
          <cell r="J2521">
            <v>80801.455362851135</v>
          </cell>
          <cell r="K2521">
            <v>0.01</v>
          </cell>
          <cell r="L2521">
            <v>79993.440809222622</v>
          </cell>
          <cell r="M2521">
            <v>76923894.715619996</v>
          </cell>
        </row>
        <row r="2522">
          <cell r="A2522" t="str">
            <v>JF1214</v>
          </cell>
          <cell r="B2522">
            <v>36777</v>
          </cell>
          <cell r="C2522">
            <v>36799</v>
          </cell>
          <cell r="D2522">
            <v>115</v>
          </cell>
          <cell r="E2522" t="str">
            <v>Willington Street</v>
          </cell>
          <cell r="F2522" t="str">
            <v>Bearsted Maidstone</v>
          </cell>
          <cell r="G2522" t="str">
            <v>Kent</v>
          </cell>
          <cell r="H2522" t="str">
            <v>ME15 8JU</v>
          </cell>
          <cell r="I2522">
            <v>16726.929153611567</v>
          </cell>
          <cell r="J2522">
            <v>15713.175871574502</v>
          </cell>
          <cell r="K2522">
            <v>0.01</v>
          </cell>
          <cell r="L2522">
            <v>15556.044112858757</v>
          </cell>
          <cell r="M2522">
            <v>76939450.759732857</v>
          </cell>
        </row>
        <row r="2523">
          <cell r="A2523" t="str">
            <v>JF1195</v>
          </cell>
          <cell r="B2523">
            <v>36777</v>
          </cell>
          <cell r="C2523">
            <v>36799</v>
          </cell>
          <cell r="D2523">
            <v>9</v>
          </cell>
          <cell r="E2523" t="str">
            <v>The Circle</v>
          </cell>
          <cell r="F2523" t="str">
            <v>Tilbury</v>
          </cell>
          <cell r="G2523" t="str">
            <v>Essex</v>
          </cell>
          <cell r="H2523" t="str">
            <v>RM18 7RS</v>
          </cell>
          <cell r="I2523">
            <v>32599.100026400778</v>
          </cell>
          <cell r="J2523">
            <v>30623.3969944977</v>
          </cell>
          <cell r="K2523">
            <v>0.01</v>
          </cell>
          <cell r="L2523">
            <v>30317.163024552723</v>
          </cell>
          <cell r="M2523">
            <v>76969767.922757417</v>
          </cell>
        </row>
        <row r="2524">
          <cell r="A2524" t="str">
            <v>JE3188</v>
          </cell>
          <cell r="B2524">
            <v>36777</v>
          </cell>
          <cell r="C2524">
            <v>36799</v>
          </cell>
          <cell r="D2524">
            <v>25</v>
          </cell>
          <cell r="E2524" t="str">
            <v>Summerly Avenue</v>
          </cell>
          <cell r="F2524" t="str">
            <v>Reigate</v>
          </cell>
          <cell r="G2524" t="str">
            <v>Surrey</v>
          </cell>
          <cell r="H2524" t="str">
            <v>RH2 9HE</v>
          </cell>
          <cell r="I2524">
            <v>39423.654537177274</v>
          </cell>
          <cell r="J2524">
            <v>37034.342140984707</v>
          </cell>
          <cell r="K2524">
            <v>0.01</v>
          </cell>
          <cell r="L2524">
            <v>36663.998719574862</v>
          </cell>
          <cell r="M2524">
            <v>77006431.92147699</v>
          </cell>
        </row>
        <row r="2525">
          <cell r="A2525" t="str">
            <v>JF1171</v>
          </cell>
          <cell r="B2525">
            <v>36777</v>
          </cell>
          <cell r="C2525">
            <v>36799</v>
          </cell>
          <cell r="D2525" t="str">
            <v>C/o 14</v>
          </cell>
          <cell r="E2525" t="str">
            <v>Bloomfield Way</v>
          </cell>
          <cell r="F2525" t="str">
            <v>Tamworth</v>
          </cell>
          <cell r="G2525" t="str">
            <v>Staffordshire</v>
          </cell>
          <cell r="H2525" t="str">
            <v>B79 8LS</v>
          </cell>
          <cell r="I2525">
            <v>42659.125995670023</v>
          </cell>
          <cell r="J2525">
            <v>40073.724420174869</v>
          </cell>
          <cell r="K2525">
            <v>0.01</v>
          </cell>
          <cell r="L2525">
            <v>39672.987175973118</v>
          </cell>
          <cell r="M2525">
            <v>77046104.908652961</v>
          </cell>
        </row>
        <row r="2526">
          <cell r="A2526" t="str">
            <v>JF1165</v>
          </cell>
          <cell r="B2526">
            <v>36777</v>
          </cell>
          <cell r="C2526">
            <v>36799</v>
          </cell>
          <cell r="D2526">
            <v>7</v>
          </cell>
          <cell r="E2526" t="str">
            <v>Baileys Way Wroughton</v>
          </cell>
          <cell r="F2526" t="str">
            <v>Swindon</v>
          </cell>
          <cell r="G2526" t="str">
            <v>Wiltshire</v>
          </cell>
          <cell r="H2526" t="str">
            <v>SN4 9AH</v>
          </cell>
          <cell r="I2526">
            <v>43272.595775019319</v>
          </cell>
          <cell r="J2526">
            <v>40650.014212896938</v>
          </cell>
          <cell r="K2526">
            <v>0.01</v>
          </cell>
          <cell r="L2526">
            <v>40243.514070767967</v>
          </cell>
          <cell r="M2526">
            <v>77086348.422723725</v>
          </cell>
        </row>
        <row r="2527">
          <cell r="A2527" t="str">
            <v>JF1333</v>
          </cell>
          <cell r="B2527">
            <v>36777</v>
          </cell>
          <cell r="C2527">
            <v>36799</v>
          </cell>
          <cell r="D2527" t="str">
            <v>4 Willow Garth Avenue</v>
          </cell>
          <cell r="E2527" t="str">
            <v>Cross Hills</v>
          </cell>
          <cell r="F2527" t="str">
            <v>Keighley</v>
          </cell>
          <cell r="G2527" t="str">
            <v>West Yorkshire</v>
          </cell>
          <cell r="H2527" t="str">
            <v>BD20 7DY</v>
          </cell>
          <cell r="I2527">
            <v>43374.121198209323</v>
          </cell>
          <cell r="J2527">
            <v>40745.38658013603</v>
          </cell>
          <cell r="K2527">
            <v>0.01</v>
          </cell>
          <cell r="L2527">
            <v>40337.932714334667</v>
          </cell>
          <cell r="M2527">
            <v>77126686.355438054</v>
          </cell>
        </row>
        <row r="2528">
          <cell r="A2528" t="str">
            <v>JF1337</v>
          </cell>
          <cell r="B2528">
            <v>36777</v>
          </cell>
          <cell r="C2528">
            <v>36799</v>
          </cell>
          <cell r="D2528" t="str">
            <v>The Chippings</v>
          </cell>
          <cell r="E2528" t="str">
            <v>Manston Road</v>
          </cell>
          <cell r="F2528" t="str">
            <v>Margate</v>
          </cell>
          <cell r="G2528" t="str">
            <v>Kent</v>
          </cell>
          <cell r="H2528" t="str">
            <v>CT9 4LT</v>
          </cell>
          <cell r="I2528">
            <v>47584.492556200072</v>
          </cell>
          <cell r="J2528">
            <v>44700.583916430369</v>
          </cell>
          <cell r="K2528">
            <v>0.01</v>
          </cell>
          <cell r="L2528">
            <v>44253.578077266066</v>
          </cell>
          <cell r="M2528">
            <v>77170939.933515325</v>
          </cell>
        </row>
        <row r="2529">
          <cell r="A2529" t="str">
            <v>JF0751</v>
          </cell>
          <cell r="B2529">
            <v>36777</v>
          </cell>
          <cell r="C2529">
            <v>36799</v>
          </cell>
          <cell r="D2529" t="str">
            <v>Pine Lodge</v>
          </cell>
          <cell r="E2529" t="str">
            <v>48 Lon Cadog</v>
          </cell>
          <cell r="F2529" t="str">
            <v>Sketty</v>
          </cell>
          <cell r="G2529" t="str">
            <v>Swansea</v>
          </cell>
          <cell r="H2529" t="str">
            <v>SA2 0TN</v>
          </cell>
          <cell r="I2529">
            <v>49138.105563533536</v>
          </cell>
          <cell r="J2529">
            <v>46160.038559683017</v>
          </cell>
          <cell r="K2529">
            <v>0.01</v>
          </cell>
          <cell r="L2529">
            <v>45698.438174086186</v>
          </cell>
          <cell r="M2529">
            <v>77216638.371689409</v>
          </cell>
        </row>
        <row r="2530">
          <cell r="A2530" t="str">
            <v>JF1187</v>
          </cell>
          <cell r="B2530">
            <v>36777</v>
          </cell>
          <cell r="C2530">
            <v>36799</v>
          </cell>
          <cell r="D2530" t="str">
            <v>4 Henry Avenue</v>
          </cell>
          <cell r="E2530" t="str">
            <v>Rustington</v>
          </cell>
          <cell r="F2530" t="str">
            <v>Littlehampton</v>
          </cell>
          <cell r="G2530" t="str">
            <v>West Sussex</v>
          </cell>
          <cell r="H2530" t="str">
            <v>BN16 2NY</v>
          </cell>
          <cell r="I2530">
            <v>53367.505403445553</v>
          </cell>
          <cell r="J2530">
            <v>50133.111136570064</v>
          </cell>
          <cell r="K2530">
            <v>0.01</v>
          </cell>
          <cell r="L2530">
            <v>49631.78002520436</v>
          </cell>
          <cell r="M2530">
            <v>77266270.151714608</v>
          </cell>
        </row>
        <row r="2531">
          <cell r="A2531" t="str">
            <v>JF1384</v>
          </cell>
          <cell r="B2531">
            <v>36780</v>
          </cell>
          <cell r="C2531">
            <v>36799</v>
          </cell>
          <cell r="D2531">
            <v>56</v>
          </cell>
          <cell r="E2531" t="str">
            <v>Wandsworth Road</v>
          </cell>
          <cell r="F2531" t="str">
            <v>Birmingham</v>
          </cell>
          <cell r="G2531" t="str">
            <v>West Midlands</v>
          </cell>
          <cell r="H2531" t="str">
            <v>B44 9LU</v>
          </cell>
          <cell r="I2531">
            <v>22263.064616767857</v>
          </cell>
          <cell r="J2531">
            <v>20913.787973327377</v>
          </cell>
          <cell r="K2531">
            <v>0.01</v>
          </cell>
          <cell r="L2531">
            <v>20704.650093594104</v>
          </cell>
          <cell r="M2531">
            <v>77286974.801808208</v>
          </cell>
        </row>
        <row r="2532">
          <cell r="A2532" t="str">
            <v>JF0778</v>
          </cell>
          <cell r="B2532">
            <v>36780</v>
          </cell>
          <cell r="C2532">
            <v>36799</v>
          </cell>
          <cell r="D2532">
            <v>57</v>
          </cell>
          <cell r="E2532" t="str">
            <v>Poley Road</v>
          </cell>
          <cell r="F2532" t="str">
            <v>Stanford Le Hope</v>
          </cell>
          <cell r="G2532" t="str">
            <v>Essex</v>
          </cell>
          <cell r="H2532" t="str">
            <v>SS17 0JL</v>
          </cell>
          <cell r="I2532">
            <v>28199.701931543077</v>
          </cell>
          <cell r="J2532">
            <v>26490.629087207129</v>
          </cell>
          <cell r="K2532">
            <v>0.01</v>
          </cell>
          <cell r="L2532">
            <v>26225.72279633506</v>
          </cell>
          <cell r="M2532">
            <v>77313200.524604544</v>
          </cell>
        </row>
        <row r="2533">
          <cell r="A2533" t="str">
            <v>JF1213</v>
          </cell>
          <cell r="B2533">
            <v>36780</v>
          </cell>
          <cell r="C2533">
            <v>36799</v>
          </cell>
          <cell r="D2533">
            <v>8</v>
          </cell>
          <cell r="E2533" t="str">
            <v>Waynflete Close</v>
          </cell>
          <cell r="F2533" t="str">
            <v>Brackley</v>
          </cell>
          <cell r="G2533" t="str">
            <v>Northamptonshire</v>
          </cell>
          <cell r="H2533" t="str">
            <v>NN13 6AE</v>
          </cell>
          <cell r="I2533">
            <v>42283.520999614317</v>
          </cell>
          <cell r="J2533">
            <v>39720.883363274057</v>
          </cell>
          <cell r="K2533">
            <v>0.01</v>
          </cell>
          <cell r="L2533">
            <v>39323.674529641314</v>
          </cell>
          <cell r="M2533">
            <v>77352524.199134186</v>
          </cell>
        </row>
        <row r="2534">
          <cell r="A2534" t="str">
            <v>JF1127</v>
          </cell>
          <cell r="B2534">
            <v>36781</v>
          </cell>
          <cell r="C2534">
            <v>36799</v>
          </cell>
          <cell r="D2534">
            <v>6</v>
          </cell>
          <cell r="E2534" t="str">
            <v>Windermere Square</v>
          </cell>
          <cell r="F2534" t="str">
            <v>Lytham St. Annes</v>
          </cell>
          <cell r="G2534" t="str">
            <v>Lancashire</v>
          </cell>
          <cell r="H2534" t="str">
            <v>FY8 3BU</v>
          </cell>
          <cell r="I2534">
            <v>15544.173406119709</v>
          </cell>
          <cell r="J2534">
            <v>14602.102290597302</v>
          </cell>
          <cell r="K2534">
            <v>0.01</v>
          </cell>
          <cell r="L2534">
            <v>14456.081267691328</v>
          </cell>
          <cell r="M2534">
            <v>77366980.280401871</v>
          </cell>
        </row>
        <row r="2535">
          <cell r="A2535" t="str">
            <v>JF1272</v>
          </cell>
          <cell r="B2535">
            <v>36781</v>
          </cell>
          <cell r="C2535">
            <v>36799</v>
          </cell>
          <cell r="D2535">
            <v>22</v>
          </cell>
          <cell r="E2535" t="str">
            <v>Kensington Close</v>
          </cell>
          <cell r="F2535" t="str">
            <v>Toton</v>
          </cell>
          <cell r="G2535" t="str">
            <v>Nottingham</v>
          </cell>
          <cell r="H2535" t="str">
            <v>NG9 6GR</v>
          </cell>
          <cell r="I2535">
            <v>16051.410917241161</v>
          </cell>
          <cell r="J2535">
            <v>15078.598134378059</v>
          </cell>
          <cell r="K2535">
            <v>0.01</v>
          </cell>
          <cell r="L2535">
            <v>14927.812153034278</v>
          </cell>
          <cell r="M2535">
            <v>77381908.092554912</v>
          </cell>
        </row>
        <row r="2536">
          <cell r="A2536" t="str">
            <v>JF1071</v>
          </cell>
          <cell r="B2536">
            <v>36781</v>
          </cell>
          <cell r="C2536">
            <v>36799</v>
          </cell>
          <cell r="D2536" t="str">
            <v>Keytops</v>
          </cell>
          <cell r="E2536" t="str">
            <v>6 Gordon Brae</v>
          </cell>
          <cell r="F2536" t="str">
            <v>Mansfield</v>
          </cell>
          <cell r="G2536" t="str">
            <v>Nottinghamshire</v>
          </cell>
          <cell r="H2536" t="str">
            <v>NG18 4RW</v>
          </cell>
          <cell r="I2536">
            <v>16075.937075922719</v>
          </cell>
          <cell r="J2536">
            <v>15101.637859200129</v>
          </cell>
          <cell r="K2536">
            <v>0.01</v>
          </cell>
          <cell r="L2536">
            <v>14950.621480608128</v>
          </cell>
          <cell r="M2536">
            <v>77396858.714035526</v>
          </cell>
        </row>
        <row r="2537">
          <cell r="A2537" t="str">
            <v>JF1243</v>
          </cell>
          <cell r="B2537">
            <v>36781</v>
          </cell>
          <cell r="C2537">
            <v>36799</v>
          </cell>
          <cell r="D2537" t="str">
            <v>75 Galliard Road</v>
          </cell>
          <cell r="E2537" t="str">
            <v>Edmunton</v>
          </cell>
          <cell r="F2537" t="str">
            <v>London</v>
          </cell>
          <cell r="G2537">
            <v>0</v>
          </cell>
          <cell r="H2537" t="str">
            <v>N9 7PA</v>
          </cell>
          <cell r="I2537">
            <v>28956.39959648213</v>
          </cell>
          <cell r="J2537">
            <v>27201.466287604424</v>
          </cell>
          <cell r="K2537">
            <v>0.01</v>
          </cell>
          <cell r="L2537">
            <v>26929.451624728379</v>
          </cell>
          <cell r="M2537">
            <v>77423788.165660247</v>
          </cell>
        </row>
        <row r="2538">
          <cell r="A2538" t="str">
            <v>JF0954</v>
          </cell>
          <cell r="B2538">
            <v>36781</v>
          </cell>
          <cell r="C2538">
            <v>36799</v>
          </cell>
          <cell r="D2538" t="str">
            <v>36 Constable Leys</v>
          </cell>
          <cell r="E2538" t="str">
            <v>Kimbolton</v>
          </cell>
          <cell r="F2538" t="str">
            <v>Huntingdon</v>
          </cell>
          <cell r="G2538" t="str">
            <v>Cambridgeshire</v>
          </cell>
          <cell r="H2538" t="str">
            <v>PE28 0JG</v>
          </cell>
          <cell r="I2538">
            <v>30818.708961103035</v>
          </cell>
          <cell r="J2538">
            <v>28950.908418005882</v>
          </cell>
          <cell r="K2538">
            <v>0.01</v>
          </cell>
          <cell r="L2538">
            <v>28661.399333825822</v>
          </cell>
          <cell r="M2538">
            <v>77452449.564994067</v>
          </cell>
        </row>
        <row r="2539">
          <cell r="A2539" t="str">
            <v>JF1277</v>
          </cell>
          <cell r="B2539">
            <v>36781</v>
          </cell>
          <cell r="C2539">
            <v>36799</v>
          </cell>
          <cell r="D2539">
            <v>10</v>
          </cell>
          <cell r="E2539" t="str">
            <v>Ness View Road</v>
          </cell>
          <cell r="F2539" t="str">
            <v>Teignmouth</v>
          </cell>
          <cell r="G2539" t="str">
            <v>Devon</v>
          </cell>
          <cell r="H2539" t="str">
            <v>TQ14 8RQ</v>
          </cell>
          <cell r="I2539">
            <v>39019.734531333197</v>
          </cell>
          <cell r="J2539">
            <v>36654.90213549482</v>
          </cell>
          <cell r="K2539">
            <v>0.01</v>
          </cell>
          <cell r="L2539">
            <v>36288.353114139871</v>
          </cell>
          <cell r="M2539">
            <v>77488737.91810821</v>
          </cell>
        </row>
        <row r="2540">
          <cell r="A2540" t="str">
            <v>JF1351</v>
          </cell>
          <cell r="B2540">
            <v>36781</v>
          </cell>
          <cell r="C2540">
            <v>36799</v>
          </cell>
          <cell r="D2540">
            <v>8</v>
          </cell>
          <cell r="E2540" t="str">
            <v>Sherborne Road</v>
          </cell>
          <cell r="F2540" t="str">
            <v>Wallasey</v>
          </cell>
          <cell r="G2540" t="str">
            <v>Merseyside</v>
          </cell>
          <cell r="H2540" t="str">
            <v>CH44 2EY</v>
          </cell>
          <cell r="I2540">
            <v>39371.213977112595</v>
          </cell>
          <cell r="J2540">
            <v>36985.079796681523</v>
          </cell>
          <cell r="K2540">
            <v>0.01</v>
          </cell>
          <cell r="L2540">
            <v>36615.228998714709</v>
          </cell>
          <cell r="M2540">
            <v>77525353.147106931</v>
          </cell>
        </row>
        <row r="2541">
          <cell r="A2541" t="str">
            <v>JF1156</v>
          </cell>
          <cell r="B2541">
            <v>36781</v>
          </cell>
          <cell r="C2541">
            <v>36799</v>
          </cell>
          <cell r="D2541">
            <v>99</v>
          </cell>
          <cell r="E2541" t="str">
            <v>Broadmark Lane</v>
          </cell>
          <cell r="F2541" t="str">
            <v>Rustington</v>
          </cell>
          <cell r="G2541" t="str">
            <v>West Sussex</v>
          </cell>
          <cell r="H2541" t="str">
            <v>BN16 2JN</v>
          </cell>
          <cell r="I2541">
            <v>42127.599796257229</v>
          </cell>
          <cell r="J2541">
            <v>39574.41192981739</v>
          </cell>
          <cell r="K2541">
            <v>0.01</v>
          </cell>
          <cell r="L2541">
            <v>39178.667810519219</v>
          </cell>
          <cell r="M2541">
            <v>77564531.814917445</v>
          </cell>
        </row>
        <row r="2542">
          <cell r="A2542" t="str">
            <v>JF1331</v>
          </cell>
          <cell r="B2542">
            <v>36781</v>
          </cell>
          <cell r="C2542">
            <v>36799</v>
          </cell>
          <cell r="D2542">
            <v>9</v>
          </cell>
          <cell r="E2542" t="str">
            <v>Stanwell Road</v>
          </cell>
          <cell r="F2542" t="str">
            <v>Ashford</v>
          </cell>
          <cell r="G2542" t="str">
            <v>Middlesex</v>
          </cell>
          <cell r="H2542" t="str">
            <v>TW15 3EH</v>
          </cell>
          <cell r="I2542">
            <v>52043.163623432156</v>
          </cell>
          <cell r="J2542">
            <v>48889.032494739295</v>
          </cell>
          <cell r="K2542">
            <v>0.01</v>
          </cell>
          <cell r="L2542">
            <v>48400.1421697919</v>
          </cell>
          <cell r="M2542">
            <v>77612931.957087234</v>
          </cell>
        </row>
        <row r="2543">
          <cell r="A2543" t="str">
            <v>JF1348</v>
          </cell>
          <cell r="B2543">
            <v>36782</v>
          </cell>
          <cell r="C2543">
            <v>36799</v>
          </cell>
          <cell r="D2543">
            <v>126</v>
          </cell>
          <cell r="E2543" t="str">
            <v>Hargham Road</v>
          </cell>
          <cell r="F2543" t="str">
            <v>Attleborough</v>
          </cell>
          <cell r="G2543" t="str">
            <v>Norfolk</v>
          </cell>
          <cell r="H2543" t="str">
            <v>NR17 2HQ</v>
          </cell>
          <cell r="I2543">
            <v>14544.280685217735</v>
          </cell>
          <cell r="J2543">
            <v>13662.80912853787</v>
          </cell>
          <cell r="K2543">
            <v>0.01</v>
          </cell>
          <cell r="L2543">
            <v>13526.181037252492</v>
          </cell>
          <cell r="M2543">
            <v>77626458.138124481</v>
          </cell>
        </row>
        <row r="2544">
          <cell r="A2544" t="str">
            <v>JF1280</v>
          </cell>
          <cell r="B2544">
            <v>36782</v>
          </cell>
          <cell r="C2544">
            <v>36799</v>
          </cell>
          <cell r="D2544">
            <v>14</v>
          </cell>
          <cell r="E2544" t="str">
            <v>Annalee Gardens</v>
          </cell>
          <cell r="F2544" t="str">
            <v>South Ockendon</v>
          </cell>
          <cell r="G2544" t="str">
            <v>Essex</v>
          </cell>
          <cell r="H2544" t="str">
            <v>RM15 5DF</v>
          </cell>
          <cell r="I2544">
            <v>14580.889655041545</v>
          </cell>
          <cell r="J2544">
            <v>13697.199372917814</v>
          </cell>
          <cell r="K2544">
            <v>0.01</v>
          </cell>
          <cell r="L2544">
            <v>13560.227379188636</v>
          </cell>
          <cell r="M2544">
            <v>77640018.365503669</v>
          </cell>
        </row>
        <row r="2545">
          <cell r="A2545" t="str">
            <v>JF1210</v>
          </cell>
          <cell r="B2545">
            <v>36782</v>
          </cell>
          <cell r="C2545">
            <v>36799</v>
          </cell>
          <cell r="D2545">
            <v>34</v>
          </cell>
          <cell r="E2545" t="str">
            <v>Leap Park</v>
          </cell>
          <cell r="F2545" t="str">
            <v>Threemilestone Truro</v>
          </cell>
          <cell r="G2545" t="str">
            <v>Cornwall</v>
          </cell>
          <cell r="H2545" t="str">
            <v>TR3 6UB</v>
          </cell>
          <cell r="I2545">
            <v>20682.9018054183</v>
          </cell>
          <cell r="J2545">
            <v>19429.392605089917</v>
          </cell>
          <cell r="K2545">
            <v>0.01</v>
          </cell>
          <cell r="L2545">
            <v>19235.098679039016</v>
          </cell>
          <cell r="M2545">
            <v>77659253.464182705</v>
          </cell>
        </row>
        <row r="2546">
          <cell r="A2546" t="str">
            <v>JF1188</v>
          </cell>
          <cell r="B2546">
            <v>36782</v>
          </cell>
          <cell r="C2546">
            <v>36799</v>
          </cell>
          <cell r="D2546">
            <v>48</v>
          </cell>
          <cell r="E2546" t="str">
            <v>Newark Road</v>
          </cell>
          <cell r="F2546" t="str">
            <v>Gloucester</v>
          </cell>
          <cell r="G2546" t="str">
            <v>Gloucestershire</v>
          </cell>
          <cell r="H2546" t="str">
            <v>GL1 5TW</v>
          </cell>
          <cell r="I2546">
            <v>24657.166421689686</v>
          </cell>
          <cell r="J2546">
            <v>23162.792699163037</v>
          </cell>
          <cell r="K2546">
            <v>0.01</v>
          </cell>
          <cell r="L2546">
            <v>22931.164772171407</v>
          </cell>
          <cell r="M2546">
            <v>77682184.628954872</v>
          </cell>
        </row>
        <row r="2547">
          <cell r="A2547" t="str">
            <v>JF1371</v>
          </cell>
          <cell r="B2547">
            <v>36782</v>
          </cell>
          <cell r="C2547">
            <v>36799</v>
          </cell>
          <cell r="D2547">
            <v>10</v>
          </cell>
          <cell r="E2547" t="str">
            <v>Boyce View Drive</v>
          </cell>
          <cell r="F2547" t="str">
            <v>Benfleet</v>
          </cell>
          <cell r="G2547" t="str">
            <v>Essex</v>
          </cell>
          <cell r="H2547" t="str">
            <v>SS7 5EB</v>
          </cell>
          <cell r="I2547">
            <v>39387.609910662548</v>
          </cell>
          <cell r="J2547">
            <v>37000.482037289054</v>
          </cell>
          <cell r="K2547">
            <v>0.01</v>
          </cell>
          <cell r="L2547">
            <v>36630.477216916166</v>
          </cell>
          <cell r="M2547">
            <v>77718815.106171787</v>
          </cell>
        </row>
        <row r="2548">
          <cell r="A2548" t="str">
            <v>JF1103</v>
          </cell>
          <cell r="B2548">
            <v>36782</v>
          </cell>
          <cell r="C2548">
            <v>36799</v>
          </cell>
          <cell r="D2548">
            <v>15</v>
          </cell>
          <cell r="E2548" t="str">
            <v>Webster Road, Teg Down</v>
          </cell>
          <cell r="F2548" t="str">
            <v>Winchester</v>
          </cell>
          <cell r="G2548" t="str">
            <v>Hampshire</v>
          </cell>
          <cell r="H2548" t="str">
            <v>SO22 5NT</v>
          </cell>
          <cell r="I2548">
            <v>39337.581211672521</v>
          </cell>
          <cell r="J2548">
            <v>36953.485380662067</v>
          </cell>
          <cell r="K2548">
            <v>0.01</v>
          </cell>
          <cell r="L2548">
            <v>36583.950526855442</v>
          </cell>
          <cell r="M2548">
            <v>77755399.056698635</v>
          </cell>
        </row>
        <row r="2549">
          <cell r="A2549" t="str">
            <v>JF1009</v>
          </cell>
          <cell r="B2549">
            <v>36782</v>
          </cell>
          <cell r="C2549">
            <v>36799</v>
          </cell>
          <cell r="D2549">
            <v>7</v>
          </cell>
          <cell r="E2549" t="str">
            <v>Cranbrook Close</v>
          </cell>
          <cell r="F2549" t="str">
            <v>Bromley</v>
          </cell>
          <cell r="G2549" t="str">
            <v>Kent</v>
          </cell>
          <cell r="H2549" t="str">
            <v>BR2 7QA</v>
          </cell>
          <cell r="I2549">
            <v>42866.747227313135</v>
          </cell>
          <cell r="J2549">
            <v>40268.762546869912</v>
          </cell>
          <cell r="K2549">
            <v>0.01</v>
          </cell>
          <cell r="L2549">
            <v>39866.07492140121</v>
          </cell>
          <cell r="M2549">
            <v>77795265.131620035</v>
          </cell>
        </row>
        <row r="2550">
          <cell r="A2550" t="str">
            <v>JF1325</v>
          </cell>
          <cell r="B2550">
            <v>36782</v>
          </cell>
          <cell r="C2550">
            <v>36799</v>
          </cell>
          <cell r="D2550">
            <v>4</v>
          </cell>
          <cell r="E2550" t="str">
            <v>Eagles Chase</v>
          </cell>
          <cell r="F2550" t="str">
            <v>Wick Littlehampton</v>
          </cell>
          <cell r="G2550" t="str">
            <v>West Sussex</v>
          </cell>
          <cell r="H2550" t="str">
            <v>BN17 7RF</v>
          </cell>
          <cell r="I2550">
            <v>44921.739562113013</v>
          </cell>
          <cell r="J2550">
            <v>42199.209891681916</v>
          </cell>
          <cell r="K2550">
            <v>0.01</v>
          </cell>
          <cell r="L2550">
            <v>41777.217792765099</v>
          </cell>
          <cell r="M2550">
            <v>77837042.349412799</v>
          </cell>
        </row>
        <row r="2551">
          <cell r="A2551" t="str">
            <v>JF1153</v>
          </cell>
          <cell r="B2551">
            <v>36782</v>
          </cell>
          <cell r="C2551">
            <v>36799</v>
          </cell>
          <cell r="D2551">
            <v>39</v>
          </cell>
          <cell r="E2551" t="str">
            <v>Willow Walk</v>
          </cell>
          <cell r="F2551" t="str">
            <v>Hockley</v>
          </cell>
          <cell r="G2551" t="str">
            <v>Essex</v>
          </cell>
          <cell r="H2551" t="str">
            <v>SS5 5DQ</v>
          </cell>
          <cell r="I2551">
            <v>45967.707865838354</v>
          </cell>
          <cell r="J2551">
            <v>43181.78617699966</v>
          </cell>
          <cell r="K2551">
            <v>0.01</v>
          </cell>
          <cell r="L2551">
            <v>42749.968315229664</v>
          </cell>
          <cell r="M2551">
            <v>77879792.317728028</v>
          </cell>
        </row>
        <row r="2552">
          <cell r="A2552" t="str">
            <v>JF0262</v>
          </cell>
          <cell r="B2552">
            <v>36783</v>
          </cell>
          <cell r="C2552">
            <v>36799</v>
          </cell>
          <cell r="D2552">
            <v>49</v>
          </cell>
          <cell r="E2552" t="str">
            <v>Tollerton Road West Derby</v>
          </cell>
          <cell r="F2552" t="str">
            <v>Liverpool</v>
          </cell>
          <cell r="G2552" t="str">
            <v>Merseyside</v>
          </cell>
          <cell r="H2552" t="str">
            <v>L12 7HG</v>
          </cell>
          <cell r="I2552">
            <v>15671.660625673474</v>
          </cell>
          <cell r="J2552">
            <v>14721.863011996293</v>
          </cell>
          <cell r="K2552">
            <v>0.01</v>
          </cell>
          <cell r="L2552">
            <v>14574.644381876329</v>
          </cell>
          <cell r="M2552">
            <v>77894366.962109908</v>
          </cell>
        </row>
        <row r="2553">
          <cell r="A2553" t="str">
            <v>JF1310</v>
          </cell>
          <cell r="B2553">
            <v>36783</v>
          </cell>
          <cell r="C2553">
            <v>36799</v>
          </cell>
          <cell r="D2553">
            <v>11</v>
          </cell>
          <cell r="E2553" t="str">
            <v>Jerningham Avenue</v>
          </cell>
          <cell r="F2553" t="str">
            <v>Clayhall,Ilford</v>
          </cell>
          <cell r="G2553" t="str">
            <v>Essex</v>
          </cell>
          <cell r="H2553" t="str">
            <v>IG5 0UG</v>
          </cell>
          <cell r="I2553">
            <v>39699.059423932013</v>
          </cell>
          <cell r="J2553">
            <v>37293.05582248159</v>
          </cell>
          <cell r="K2553">
            <v>0.01</v>
          </cell>
          <cell r="L2553">
            <v>36920.125264256771</v>
          </cell>
          <cell r="M2553">
            <v>77931287.087374166</v>
          </cell>
        </row>
        <row r="2554">
          <cell r="A2554" t="str">
            <v>JF1237</v>
          </cell>
          <cell r="B2554">
            <v>36783</v>
          </cell>
          <cell r="C2554">
            <v>36799</v>
          </cell>
          <cell r="D2554" t="str">
            <v>20 Admiralty Road</v>
          </cell>
          <cell r="E2554" t="str">
            <v>Upper Upnor</v>
          </cell>
          <cell r="F2554" t="str">
            <v>Rochester</v>
          </cell>
          <cell r="G2554" t="str">
            <v>Kent</v>
          </cell>
          <cell r="H2554" t="str">
            <v>ME2 4XY</v>
          </cell>
          <cell r="I2554">
            <v>60499.966281677443</v>
          </cell>
          <cell r="J2554">
            <v>56833.301658545475</v>
          </cell>
          <cell r="K2554">
            <v>0.01</v>
          </cell>
          <cell r="L2554">
            <v>56264.968641960018</v>
          </cell>
          <cell r="M2554">
            <v>77987552.056016132</v>
          </cell>
        </row>
        <row r="2555">
          <cell r="A2555" t="str">
            <v>JF1335</v>
          </cell>
          <cell r="B2555">
            <v>36784</v>
          </cell>
          <cell r="C2555">
            <v>36799</v>
          </cell>
          <cell r="D2555">
            <v>36</v>
          </cell>
          <cell r="E2555" t="str">
            <v>Lone Barn Road, Sprowston</v>
          </cell>
          <cell r="F2555" t="str">
            <v>Norwich</v>
          </cell>
          <cell r="G2555" t="str">
            <v>Norfolk</v>
          </cell>
          <cell r="H2555" t="str">
            <v>NR7 8HZ</v>
          </cell>
          <cell r="I2555">
            <v>11205.541749183198</v>
          </cell>
          <cell r="J2555">
            <v>10526.418006808459</v>
          </cell>
          <cell r="K2555">
            <v>0.01</v>
          </cell>
          <cell r="L2555">
            <v>10421.153826740374</v>
          </cell>
          <cell r="M2555">
            <v>77997973.209842876</v>
          </cell>
        </row>
        <row r="2556">
          <cell r="A2556" t="str">
            <v>JF0975</v>
          </cell>
          <cell r="B2556">
            <v>36784</v>
          </cell>
          <cell r="C2556">
            <v>36799</v>
          </cell>
          <cell r="D2556">
            <v>19</v>
          </cell>
          <cell r="E2556" t="str">
            <v>Oxford Crescent</v>
          </cell>
          <cell r="F2556" t="str">
            <v>Clayton Bradford</v>
          </cell>
          <cell r="G2556" t="str">
            <v>West Yorkshire</v>
          </cell>
          <cell r="H2556" t="str">
            <v>BD14 6RQ</v>
          </cell>
          <cell r="I2556">
            <v>25098.316034266871</v>
          </cell>
          <cell r="J2556">
            <v>23577.20597158403</v>
          </cell>
          <cell r="K2556">
            <v>0.01</v>
          </cell>
          <cell r="L2556">
            <v>23341.433911868189</v>
          </cell>
          <cell r="M2556">
            <v>78021314.64375475</v>
          </cell>
        </row>
        <row r="2557">
          <cell r="A2557" t="str">
            <v>JF1291</v>
          </cell>
          <cell r="B2557">
            <v>36784</v>
          </cell>
          <cell r="C2557">
            <v>36799</v>
          </cell>
          <cell r="D2557">
            <v>22</v>
          </cell>
          <cell r="E2557" t="str">
            <v>Brighton Road</v>
          </cell>
          <cell r="F2557" t="str">
            <v>Newhaven</v>
          </cell>
          <cell r="G2557" t="str">
            <v>East Sussex</v>
          </cell>
          <cell r="H2557" t="str">
            <v>BN9 9NB</v>
          </cell>
          <cell r="I2557">
            <v>29445.041406831155</v>
          </cell>
          <cell r="J2557">
            <v>27660.493442780778</v>
          </cell>
          <cell r="K2557">
            <v>0.01</v>
          </cell>
          <cell r="L2557">
            <v>27383.888508352971</v>
          </cell>
          <cell r="M2557">
            <v>78048698.5322631</v>
          </cell>
        </row>
        <row r="2558">
          <cell r="A2558" t="str">
            <v>JF1184</v>
          </cell>
          <cell r="B2558">
            <v>36784</v>
          </cell>
          <cell r="C2558">
            <v>36799</v>
          </cell>
          <cell r="D2558">
            <v>1</v>
          </cell>
          <cell r="E2558" t="str">
            <v>Partridge Way</v>
          </cell>
          <cell r="F2558" t="str">
            <v>High Wycombe</v>
          </cell>
          <cell r="G2558" t="str">
            <v>Buckinghamshire</v>
          </cell>
          <cell r="H2558" t="str">
            <v>HP13 5JX</v>
          </cell>
          <cell r="I2558">
            <v>80454.319397492742</v>
          </cell>
          <cell r="J2558">
            <v>75578.300040068949</v>
          </cell>
          <cell r="K2558">
            <v>0.01</v>
          </cell>
          <cell r="L2558">
            <v>74822.517039668252</v>
          </cell>
          <cell r="M2558">
            <v>78123521.049302772</v>
          </cell>
        </row>
        <row r="2559">
          <cell r="A2559" t="str">
            <v>JF1366</v>
          </cell>
          <cell r="B2559">
            <v>36787</v>
          </cell>
          <cell r="C2559">
            <v>36799</v>
          </cell>
          <cell r="D2559">
            <v>30</v>
          </cell>
          <cell r="E2559" t="str">
            <v>Park Street, Newhall</v>
          </cell>
          <cell r="F2559" t="str">
            <v>Swadlincote</v>
          </cell>
          <cell r="G2559" t="str">
            <v>Derbyshire</v>
          </cell>
          <cell r="H2559" t="str">
            <v>DE11 0JJ</v>
          </cell>
          <cell r="I2559">
            <v>17483.40099702487</v>
          </cell>
          <cell r="J2559">
            <v>16423.80093659912</v>
          </cell>
          <cell r="K2559">
            <v>0.01</v>
          </cell>
          <cell r="L2559">
            <v>16259.562927233128</v>
          </cell>
          <cell r="M2559">
            <v>78139780.612230003</v>
          </cell>
        </row>
        <row r="2560">
          <cell r="A2560" t="str">
            <v>JF1377</v>
          </cell>
          <cell r="B2560">
            <v>36787</v>
          </cell>
          <cell r="C2560">
            <v>36799</v>
          </cell>
          <cell r="D2560">
            <v>21</v>
          </cell>
          <cell r="E2560" t="str">
            <v>Warton Street</v>
          </cell>
          <cell r="F2560" t="str">
            <v>Lytham St. Annes</v>
          </cell>
          <cell r="G2560" t="str">
            <v>Lancashire</v>
          </cell>
          <cell r="H2560" t="str">
            <v>FY8 5DQ</v>
          </cell>
          <cell r="I2560">
            <v>22431.63365746757</v>
          </cell>
          <cell r="J2560">
            <v>21072.14070853014</v>
          </cell>
          <cell r="K2560">
            <v>0.01</v>
          </cell>
          <cell r="L2560">
            <v>20861.419301444839</v>
          </cell>
          <cell r="M2560">
            <v>78160642.031531453</v>
          </cell>
        </row>
        <row r="2561">
          <cell r="A2561" t="str">
            <v>JF1313</v>
          </cell>
          <cell r="B2561">
            <v>36787</v>
          </cell>
          <cell r="C2561">
            <v>36799</v>
          </cell>
          <cell r="D2561">
            <v>3</v>
          </cell>
          <cell r="E2561" t="str">
            <v>Silverdale Grove</v>
          </cell>
          <cell r="F2561" t="str">
            <v>Sittingbourne</v>
          </cell>
          <cell r="G2561" t="str">
            <v>Kent</v>
          </cell>
          <cell r="H2561" t="str">
            <v>ME10 1UY</v>
          </cell>
          <cell r="I2561">
            <v>26998.20966752795</v>
          </cell>
          <cell r="J2561">
            <v>25361.954536162619</v>
          </cell>
          <cell r="K2561">
            <v>0.01</v>
          </cell>
          <cell r="L2561">
            <v>25108.334990800991</v>
          </cell>
          <cell r="M2561">
            <v>78185750.366522253</v>
          </cell>
        </row>
        <row r="2562">
          <cell r="A2562" t="str">
            <v>JF1236</v>
          </cell>
          <cell r="B2562">
            <v>36787</v>
          </cell>
          <cell r="C2562">
            <v>36799</v>
          </cell>
          <cell r="D2562">
            <v>11</v>
          </cell>
          <cell r="E2562" t="str">
            <v>St Mildreds Avenue</v>
          </cell>
          <cell r="F2562" t="str">
            <v>Broadstairs</v>
          </cell>
          <cell r="G2562" t="str">
            <v>Kent</v>
          </cell>
          <cell r="H2562" t="str">
            <v>CT10 2BX</v>
          </cell>
          <cell r="I2562">
            <v>40134.334398447594</v>
          </cell>
          <cell r="J2562">
            <v>37701.950495511373</v>
          </cell>
          <cell r="K2562">
            <v>0.01</v>
          </cell>
          <cell r="L2562">
            <v>37324.930990556262</v>
          </cell>
          <cell r="M2562">
            <v>78223075.297512814</v>
          </cell>
        </row>
        <row r="2563">
          <cell r="A2563" t="str">
            <v>JF1230</v>
          </cell>
          <cell r="B2563">
            <v>36787</v>
          </cell>
          <cell r="C2563">
            <v>36799</v>
          </cell>
          <cell r="D2563">
            <v>4</v>
          </cell>
          <cell r="E2563" t="str">
            <v>Arun Close</v>
          </cell>
          <cell r="F2563" t="str">
            <v>Gillingham</v>
          </cell>
          <cell r="G2563" t="str">
            <v>Dorset</v>
          </cell>
          <cell r="H2563" t="str">
            <v>SP8 4RN</v>
          </cell>
          <cell r="I2563">
            <v>47916.236805018656</v>
          </cell>
          <cell r="J2563">
            <v>45012.222453199342</v>
          </cell>
          <cell r="K2563">
            <v>0.01</v>
          </cell>
          <cell r="L2563">
            <v>44562.100228667347</v>
          </cell>
          <cell r="M2563">
            <v>78267637.397741482</v>
          </cell>
        </row>
        <row r="2564">
          <cell r="A2564" t="str">
            <v>JF1367</v>
          </cell>
          <cell r="B2564">
            <v>36787</v>
          </cell>
          <cell r="C2564">
            <v>36799</v>
          </cell>
          <cell r="D2564">
            <v>20</v>
          </cell>
          <cell r="E2564" t="str">
            <v>Walton Road Oldfield Brow</v>
          </cell>
          <cell r="F2564" t="str">
            <v>Altrincham</v>
          </cell>
          <cell r="G2564" t="str">
            <v>Cheshire</v>
          </cell>
          <cell r="H2564" t="str">
            <v>WA14 4NE</v>
          </cell>
          <cell r="I2564">
            <v>52955.647046694656</v>
          </cell>
          <cell r="J2564">
            <v>49746.213892349522</v>
          </cell>
          <cell r="K2564">
            <v>0.01</v>
          </cell>
          <cell r="L2564">
            <v>49248.751753426026</v>
          </cell>
          <cell r="M2564">
            <v>78316886.149494901</v>
          </cell>
        </row>
        <row r="2565">
          <cell r="A2565" t="str">
            <v>JE3190</v>
          </cell>
          <cell r="B2565">
            <v>36788</v>
          </cell>
          <cell r="C2565">
            <v>36799</v>
          </cell>
          <cell r="D2565" t="str">
            <v>Rhadley</v>
          </cell>
          <cell r="E2565" t="str">
            <v>Post Office Lane</v>
          </cell>
          <cell r="F2565" t="str">
            <v>Hanwood</v>
          </cell>
          <cell r="G2565" t="str">
            <v>Shrewsbury</v>
          </cell>
          <cell r="H2565" t="str">
            <v>SY5 8LR</v>
          </cell>
          <cell r="I2565">
            <v>8859.3075291328732</v>
          </cell>
          <cell r="J2565">
            <v>8322.3798000945171</v>
          </cell>
          <cell r="K2565">
            <v>0.01</v>
          </cell>
          <cell r="L2565">
            <v>8239.1560020935722</v>
          </cell>
          <cell r="M2565">
            <v>78325125.305496991</v>
          </cell>
        </row>
        <row r="2566">
          <cell r="A2566" t="str">
            <v>JF1450</v>
          </cell>
          <cell r="B2566">
            <v>36788</v>
          </cell>
          <cell r="C2566">
            <v>36799</v>
          </cell>
          <cell r="D2566" t="str">
            <v xml:space="preserve">47a </v>
          </cell>
          <cell r="E2566" t="str">
            <v>Clarence Rd</v>
          </cell>
          <cell r="F2566" t="str">
            <v>Wroxall</v>
          </cell>
          <cell r="G2566" t="str">
            <v>Isle Of Wight</v>
          </cell>
          <cell r="H2566" t="str">
            <v>PO38 3BY</v>
          </cell>
          <cell r="I2566">
            <v>14103.891173493648</v>
          </cell>
          <cell r="J2566">
            <v>13249.109890251608</v>
          </cell>
          <cell r="K2566">
            <v>0.01</v>
          </cell>
          <cell r="L2566">
            <v>13116.618791349092</v>
          </cell>
          <cell r="M2566">
            <v>78338241.924288332</v>
          </cell>
        </row>
        <row r="2567">
          <cell r="A2567" t="str">
            <v>JF1013</v>
          </cell>
          <cell r="B2567">
            <v>36788</v>
          </cell>
          <cell r="C2567">
            <v>36799</v>
          </cell>
          <cell r="D2567">
            <v>89</v>
          </cell>
          <cell r="E2567" t="str">
            <v>Hillside Avenue</v>
          </cell>
          <cell r="F2567" t="str">
            <v>Gravesend</v>
          </cell>
          <cell r="G2567" t="str">
            <v>Kent</v>
          </cell>
          <cell r="H2567" t="str">
            <v>DA12 5QN</v>
          </cell>
          <cell r="I2567">
            <v>24978.663090694525</v>
          </cell>
          <cell r="J2567">
            <v>23464.804721561522</v>
          </cell>
          <cell r="K2567">
            <v>0.01</v>
          </cell>
          <cell r="L2567">
            <v>23230.156674345908</v>
          </cell>
          <cell r="M2567">
            <v>78361472.080962673</v>
          </cell>
        </row>
        <row r="2568">
          <cell r="A2568" t="str">
            <v>JF1208</v>
          </cell>
          <cell r="B2568">
            <v>36788</v>
          </cell>
          <cell r="C2568">
            <v>36799</v>
          </cell>
          <cell r="D2568">
            <v>9</v>
          </cell>
          <cell r="E2568" t="str">
            <v>St. Georges Lane</v>
          </cell>
          <cell r="F2568" t="str">
            <v>South Ascot</v>
          </cell>
          <cell r="G2568" t="str">
            <v>Berkshire</v>
          </cell>
          <cell r="H2568" t="str">
            <v>SL5 9BL</v>
          </cell>
          <cell r="I2568">
            <v>37025.792668098969</v>
          </cell>
          <cell r="J2568">
            <v>34781.805233668732</v>
          </cell>
          <cell r="K2568">
            <v>0.01</v>
          </cell>
          <cell r="L2568">
            <v>34433.987181332042</v>
          </cell>
          <cell r="M2568">
            <v>78395906.068144009</v>
          </cell>
        </row>
        <row r="2569">
          <cell r="A2569" t="str">
            <v>JF1274</v>
          </cell>
          <cell r="B2569">
            <v>36788</v>
          </cell>
          <cell r="C2569">
            <v>36799</v>
          </cell>
          <cell r="D2569">
            <v>16</v>
          </cell>
          <cell r="E2569" t="str">
            <v>Marley Road</v>
          </cell>
          <cell r="F2569" t="str">
            <v>Hoo Nr Rochester</v>
          </cell>
          <cell r="G2569" t="str">
            <v>Kent</v>
          </cell>
          <cell r="H2569" t="str">
            <v>ME3 9DH</v>
          </cell>
          <cell r="I2569">
            <v>46545.800391954072</v>
          </cell>
          <cell r="J2569">
            <v>43724.842792441697</v>
          </cell>
          <cell r="K2569">
            <v>0.01</v>
          </cell>
          <cell r="L2569">
            <v>43287.594364517281</v>
          </cell>
          <cell r="M2569">
            <v>78439193.662508532</v>
          </cell>
        </row>
        <row r="2570">
          <cell r="A2570" t="str">
            <v>JF1390</v>
          </cell>
          <cell r="B2570">
            <v>36789</v>
          </cell>
          <cell r="C2570">
            <v>36799</v>
          </cell>
          <cell r="D2570" t="str">
            <v>7 Quentin Street</v>
          </cell>
          <cell r="E2570" t="str">
            <v>Heath</v>
          </cell>
          <cell r="F2570" t="str">
            <v>Cardiff</v>
          </cell>
          <cell r="G2570" t="str">
            <v>South Glamorgan</v>
          </cell>
          <cell r="H2570" t="str">
            <v>CF14 3JW</v>
          </cell>
          <cell r="I2570">
            <v>17294.756019843826</v>
          </cell>
          <cell r="J2570">
            <v>16246.588988338141</v>
          </cell>
          <cell r="K2570">
            <v>0.01</v>
          </cell>
          <cell r="L2570">
            <v>16084.123098454758</v>
          </cell>
          <cell r="M2570">
            <v>78455277.78560698</v>
          </cell>
        </row>
        <row r="2571">
          <cell r="A2571" t="str">
            <v>JF1218</v>
          </cell>
          <cell r="B2571">
            <v>36789</v>
          </cell>
          <cell r="C2571">
            <v>36799</v>
          </cell>
          <cell r="D2571">
            <v>4</v>
          </cell>
          <cell r="E2571" t="str">
            <v>Crown Close</v>
          </cell>
          <cell r="F2571" t="str">
            <v>Chippenham</v>
          </cell>
          <cell r="G2571" t="str">
            <v>Wiltshire</v>
          </cell>
          <cell r="H2571" t="str">
            <v>SN15 3UQ</v>
          </cell>
          <cell r="I2571">
            <v>23320.802297106478</v>
          </cell>
          <cell r="J2571">
            <v>21907.420339706085</v>
          </cell>
          <cell r="K2571">
            <v>0.01</v>
          </cell>
          <cell r="L2571">
            <v>21688.346136309025</v>
          </cell>
          <cell r="M2571">
            <v>78476966.131743282</v>
          </cell>
        </row>
        <row r="2572">
          <cell r="A2572" t="str">
            <v>JF1394</v>
          </cell>
          <cell r="B2572">
            <v>36789</v>
          </cell>
          <cell r="C2572">
            <v>36799</v>
          </cell>
          <cell r="D2572">
            <v>20</v>
          </cell>
          <cell r="E2572" t="str">
            <v>Arnold Avenue</v>
          </cell>
          <cell r="F2572" t="str">
            <v>Southwell</v>
          </cell>
          <cell r="G2572" t="str">
            <v>Nottinghamshire</v>
          </cell>
          <cell r="H2572" t="str">
            <v>NG25 0BP</v>
          </cell>
          <cell r="I2572">
            <v>26022.45652144041</v>
          </cell>
          <cell r="J2572">
            <v>24445.337944383416</v>
          </cell>
          <cell r="K2572">
            <v>0.01</v>
          </cell>
          <cell r="L2572">
            <v>24200.884564939581</v>
          </cell>
          <cell r="M2572">
            <v>78501167.016308218</v>
          </cell>
        </row>
        <row r="2573">
          <cell r="A2573" t="str">
            <v>JF1410</v>
          </cell>
          <cell r="B2573">
            <v>36789</v>
          </cell>
          <cell r="C2573">
            <v>36799</v>
          </cell>
          <cell r="D2573">
            <v>219</v>
          </cell>
          <cell r="E2573" t="str">
            <v>Camrose Avenue</v>
          </cell>
          <cell r="F2573" t="str">
            <v>Edgware</v>
          </cell>
          <cell r="G2573" t="str">
            <v>Middlesex</v>
          </cell>
          <cell r="H2573" t="str">
            <v>HA8 6DQ</v>
          </cell>
          <cell r="I2573">
            <v>45168.190737588986</v>
          </cell>
          <cell r="J2573">
            <v>42430.724632280566</v>
          </cell>
          <cell r="K2573">
            <v>0.01</v>
          </cell>
          <cell r="L2573">
            <v>42006.417385957757</v>
          </cell>
          <cell r="M2573">
            <v>78543173.433694169</v>
          </cell>
        </row>
        <row r="2574">
          <cell r="A2574" t="str">
            <v>JF1151</v>
          </cell>
          <cell r="B2574">
            <v>36789</v>
          </cell>
          <cell r="C2574">
            <v>36799</v>
          </cell>
          <cell r="D2574">
            <v>19</v>
          </cell>
          <cell r="E2574" t="str">
            <v>Poulcott</v>
          </cell>
          <cell r="F2574" t="str">
            <v>Wraysbury Staines</v>
          </cell>
          <cell r="G2574" t="str">
            <v>Middlesex</v>
          </cell>
          <cell r="H2574" t="str">
            <v>TW19 5DN</v>
          </cell>
          <cell r="I2574">
            <v>46880.055329951007</v>
          </cell>
          <cell r="J2574">
            <v>44038.839855408522</v>
          </cell>
          <cell r="K2574">
            <v>0.01</v>
          </cell>
          <cell r="L2574">
            <v>43598.451456854433</v>
          </cell>
          <cell r="M2574">
            <v>78586771.885151029</v>
          </cell>
        </row>
        <row r="2575">
          <cell r="A2575" t="str">
            <v>JF1185</v>
          </cell>
          <cell r="B2575">
            <v>36789</v>
          </cell>
          <cell r="C2575">
            <v>36799</v>
          </cell>
          <cell r="D2575">
            <v>66</v>
          </cell>
          <cell r="E2575" t="str">
            <v>Massetts Road</v>
          </cell>
          <cell r="F2575" t="str">
            <v>Horley</v>
          </cell>
          <cell r="G2575" t="str">
            <v>Surrey</v>
          </cell>
          <cell r="H2575" t="str">
            <v>RH6 7ED</v>
          </cell>
          <cell r="I2575">
            <v>149617.09213954423</v>
          </cell>
          <cell r="J2575">
            <v>140549.38958563242</v>
          </cell>
          <cell r="K2575">
            <v>0.01</v>
          </cell>
          <cell r="L2575">
            <v>139143.89568977611</v>
          </cell>
          <cell r="M2575">
            <v>78725915.780840799</v>
          </cell>
        </row>
        <row r="2576">
          <cell r="A2576" t="str">
            <v>JF1240</v>
          </cell>
          <cell r="B2576">
            <v>36790</v>
          </cell>
          <cell r="C2576">
            <v>36799</v>
          </cell>
          <cell r="D2576" t="str">
            <v>40 Luffenham Road</v>
          </cell>
          <cell r="E2576" t="str">
            <v>Ketton</v>
          </cell>
          <cell r="F2576" t="str">
            <v>Stamford</v>
          </cell>
          <cell r="G2576" t="str">
            <v>Lincolnshire</v>
          </cell>
          <cell r="H2576" t="str">
            <v>PE9 3RN</v>
          </cell>
          <cell r="I2576">
            <v>17220.434108441612</v>
          </cell>
          <cell r="J2576">
            <v>16176.771435202723</v>
          </cell>
          <cell r="K2576">
            <v>0.01</v>
          </cell>
          <cell r="L2576">
            <v>16015.003720850696</v>
          </cell>
          <cell r="M2576">
            <v>78741930.784561649</v>
          </cell>
        </row>
        <row r="2577">
          <cell r="A2577" t="str">
            <v>JF1255</v>
          </cell>
          <cell r="B2577">
            <v>36790</v>
          </cell>
          <cell r="C2577">
            <v>36799</v>
          </cell>
          <cell r="D2577">
            <v>7</v>
          </cell>
          <cell r="E2577" t="str">
            <v>Deric Close</v>
          </cell>
          <cell r="F2577" t="str">
            <v>Prestatyn</v>
          </cell>
          <cell r="G2577" t="str">
            <v>Clwyd</v>
          </cell>
          <cell r="H2577" t="str">
            <v>LL19 7BE</v>
          </cell>
          <cell r="I2577">
            <v>24890.09782705718</v>
          </cell>
          <cell r="J2577">
            <v>23381.607049659775</v>
          </cell>
          <cell r="K2577">
            <v>0.01</v>
          </cell>
          <cell r="L2577">
            <v>23147.790979163176</v>
          </cell>
          <cell r="M2577">
            <v>78765078.575540811</v>
          </cell>
        </row>
        <row r="2578">
          <cell r="A2578" t="str">
            <v>JF1358</v>
          </cell>
          <cell r="B2578">
            <v>36790</v>
          </cell>
          <cell r="C2578">
            <v>36799</v>
          </cell>
          <cell r="D2578">
            <v>34</v>
          </cell>
          <cell r="E2578" t="str">
            <v>Stuart Road</v>
          </cell>
          <cell r="F2578" t="str">
            <v>Harrow</v>
          </cell>
          <cell r="G2578" t="str">
            <v>Middlesex</v>
          </cell>
          <cell r="H2578" t="str">
            <v>HA3 7RA</v>
          </cell>
          <cell r="I2578">
            <v>34430.587811188256</v>
          </cell>
          <cell r="J2578">
            <v>32343.885519601088</v>
          </cell>
          <cell r="K2578">
            <v>0.01</v>
          </cell>
          <cell r="L2578">
            <v>32020.446664405077</v>
          </cell>
          <cell r="M2578">
            <v>78797099.022205219</v>
          </cell>
        </row>
        <row r="2579">
          <cell r="A2579" t="str">
            <v>JF0873</v>
          </cell>
          <cell r="B2579">
            <v>36790</v>
          </cell>
          <cell r="C2579">
            <v>36799</v>
          </cell>
          <cell r="D2579">
            <v>1</v>
          </cell>
          <cell r="E2579" t="str">
            <v>Shirley Avenue</v>
          </cell>
          <cell r="F2579" t="str">
            <v>Old Coulsdon</v>
          </cell>
          <cell r="G2579" t="str">
            <v>Surrey</v>
          </cell>
          <cell r="H2579" t="str">
            <v>CR5 1QZ</v>
          </cell>
          <cell r="I2579">
            <v>79972.7669993202</v>
          </cell>
          <cell r="J2579">
            <v>75125.932635725025</v>
          </cell>
          <cell r="K2579">
            <v>0.01</v>
          </cell>
          <cell r="L2579">
            <v>74374.673309367776</v>
          </cell>
          <cell r="M2579">
            <v>78871473.69551459</v>
          </cell>
        </row>
        <row r="2580">
          <cell r="A2580" t="str">
            <v>JF1375</v>
          </cell>
          <cell r="B2580">
            <v>36791</v>
          </cell>
          <cell r="C2580">
            <v>36799</v>
          </cell>
          <cell r="D2580">
            <v>27</v>
          </cell>
          <cell r="E2580" t="str">
            <v>Carnot Street</v>
          </cell>
          <cell r="F2580" t="str">
            <v>York</v>
          </cell>
          <cell r="G2580" t="str">
            <v>North Yorkshire</v>
          </cell>
          <cell r="H2580" t="str">
            <v>YO26 4YY</v>
          </cell>
          <cell r="I2580">
            <v>17021.013229626951</v>
          </cell>
          <cell r="J2580">
            <v>15989.436670255618</v>
          </cell>
          <cell r="K2580">
            <v>0.01</v>
          </cell>
          <cell r="L2580">
            <v>15829.542303553062</v>
          </cell>
          <cell r="M2580">
            <v>78887303.237818137</v>
          </cell>
        </row>
        <row r="2581">
          <cell r="A2581" t="str">
            <v>JF1316</v>
          </cell>
          <cell r="B2581">
            <v>36791</v>
          </cell>
          <cell r="C2581">
            <v>36799</v>
          </cell>
          <cell r="D2581">
            <v>66</v>
          </cell>
          <cell r="E2581" t="str">
            <v>Oxford Crescent</v>
          </cell>
          <cell r="F2581" t="str">
            <v>Clacton</v>
          </cell>
          <cell r="G2581" t="str">
            <v>Essex</v>
          </cell>
          <cell r="H2581" t="str">
            <v>CO15 3PZ</v>
          </cell>
          <cell r="I2581">
            <v>22279.641267534098</v>
          </cell>
          <cell r="J2581">
            <v>20929.359978592638</v>
          </cell>
          <cell r="K2581">
            <v>0.01</v>
          </cell>
          <cell r="L2581">
            <v>20720.06637880671</v>
          </cell>
          <cell r="M2581">
            <v>78908023.304196939</v>
          </cell>
        </row>
        <row r="2582">
          <cell r="A2582" t="str">
            <v>JF1404</v>
          </cell>
          <cell r="B2582">
            <v>36791</v>
          </cell>
          <cell r="C2582">
            <v>36799</v>
          </cell>
          <cell r="D2582">
            <v>3</v>
          </cell>
          <cell r="E2582" t="str">
            <v>Burnett Close</v>
          </cell>
          <cell r="F2582" t="str">
            <v>Burnham On Sea</v>
          </cell>
          <cell r="G2582" t="str">
            <v>Somerset</v>
          </cell>
          <cell r="H2582" t="str">
            <v>TA8 2TP</v>
          </cell>
          <cell r="I2582">
            <v>23528.668995736607</v>
          </cell>
          <cell r="J2582">
            <v>22102.689056601055</v>
          </cell>
          <cell r="K2582">
            <v>0.01</v>
          </cell>
          <cell r="L2582">
            <v>21881.662166035043</v>
          </cell>
          <cell r="M2582">
            <v>78929904.966362968</v>
          </cell>
        </row>
        <row r="2583">
          <cell r="A2583" t="str">
            <v>JF1400</v>
          </cell>
          <cell r="B2583">
            <v>36791</v>
          </cell>
          <cell r="C2583">
            <v>36799</v>
          </cell>
          <cell r="D2583">
            <v>128</v>
          </cell>
          <cell r="E2583" t="str">
            <v>Risborough Lane</v>
          </cell>
          <cell r="F2583" t="str">
            <v>Folkestone</v>
          </cell>
          <cell r="G2583" t="str">
            <v>Kent</v>
          </cell>
          <cell r="H2583" t="str">
            <v>CT20 3LL</v>
          </cell>
          <cell r="I2583">
            <v>27000.250096606072</v>
          </cell>
          <cell r="J2583">
            <v>25363.871302872369</v>
          </cell>
          <cell r="K2583">
            <v>0.01</v>
          </cell>
          <cell r="L2583">
            <v>25110.232589843647</v>
          </cell>
          <cell r="M2583">
            <v>78955015.198952809</v>
          </cell>
        </row>
        <row r="2584">
          <cell r="A2584" t="str">
            <v>JF1370</v>
          </cell>
          <cell r="B2584">
            <v>36791</v>
          </cell>
          <cell r="C2584">
            <v>36799</v>
          </cell>
          <cell r="D2584" t="str">
            <v>17 Mill Lane</v>
          </cell>
          <cell r="E2584" t="str">
            <v>Lower Slaughter</v>
          </cell>
          <cell r="F2584" t="str">
            <v>Cheltenham</v>
          </cell>
          <cell r="G2584" t="str">
            <v>Gloucestershire</v>
          </cell>
          <cell r="H2584" t="str">
            <v>GL54 2HX</v>
          </cell>
          <cell r="I2584">
            <v>97013.693575875455</v>
          </cell>
          <cell r="J2584">
            <v>91134.075783398148</v>
          </cell>
          <cell r="K2584">
            <v>0.01</v>
          </cell>
          <cell r="L2584">
            <v>90222.735025564165</v>
          </cell>
          <cell r="M2584">
            <v>79045237.933978379</v>
          </cell>
        </row>
        <row r="2585">
          <cell r="A2585" t="str">
            <v>JF1285</v>
          </cell>
          <cell r="B2585">
            <v>36794</v>
          </cell>
          <cell r="C2585">
            <v>36799</v>
          </cell>
          <cell r="D2585">
            <v>25</v>
          </cell>
          <cell r="E2585" t="str">
            <v>Brookside Road</v>
          </cell>
          <cell r="F2585" t="str">
            <v>Breadsall Derby</v>
          </cell>
          <cell r="G2585" t="str">
            <v>Derbyshire</v>
          </cell>
          <cell r="H2585" t="str">
            <v>DE21 5LF</v>
          </cell>
          <cell r="I2585">
            <v>13995.086944415398</v>
          </cell>
          <cell r="J2585">
            <v>13146.89985687507</v>
          </cell>
          <cell r="K2585">
            <v>0.01</v>
          </cell>
          <cell r="L2585">
            <v>13015.430858306319</v>
          </cell>
          <cell r="M2585">
            <v>79058253.364836678</v>
          </cell>
        </row>
        <row r="2586">
          <cell r="A2586" t="str">
            <v>JF1257</v>
          </cell>
          <cell r="B2586">
            <v>36794</v>
          </cell>
          <cell r="C2586">
            <v>36799</v>
          </cell>
          <cell r="D2586">
            <v>9</v>
          </cell>
          <cell r="E2586" t="str">
            <v>Glynne Road</v>
          </cell>
          <cell r="F2586" t="str">
            <v>Bangor</v>
          </cell>
          <cell r="G2586" t="str">
            <v>Gwynedd</v>
          </cell>
          <cell r="H2586" t="str">
            <v>LL57 1AH</v>
          </cell>
          <cell r="I2586">
            <v>20719.002036938404</v>
          </cell>
          <cell r="J2586">
            <v>19463.304943790623</v>
          </cell>
          <cell r="K2586">
            <v>0.01</v>
          </cell>
          <cell r="L2586">
            <v>19268.671894352716</v>
          </cell>
          <cell r="M2586">
            <v>79077522.036731035</v>
          </cell>
        </row>
        <row r="2587">
          <cell r="A2587" t="str">
            <v>JF1299</v>
          </cell>
          <cell r="B2587">
            <v>36794</v>
          </cell>
          <cell r="C2587">
            <v>36799</v>
          </cell>
          <cell r="D2587">
            <v>13</v>
          </cell>
          <cell r="E2587" t="str">
            <v>Broadland Road</v>
          </cell>
          <cell r="F2587" t="str">
            <v>Hickling</v>
          </cell>
          <cell r="G2587" t="str">
            <v>Norfolk</v>
          </cell>
          <cell r="H2587" t="str">
            <v>NR12 0YG</v>
          </cell>
          <cell r="I2587">
            <v>21714.567359767545</v>
          </cell>
          <cell r="J2587">
            <v>20398.532974327085</v>
          </cell>
          <cell r="K2587">
            <v>0.01</v>
          </cell>
          <cell r="L2587">
            <v>20194.547644583814</v>
          </cell>
          <cell r="M2587">
            <v>79097716.58437562</v>
          </cell>
        </row>
        <row r="2588">
          <cell r="A2588" t="str">
            <v>JF1413</v>
          </cell>
          <cell r="B2588">
            <v>36794</v>
          </cell>
          <cell r="C2588">
            <v>36799</v>
          </cell>
          <cell r="D2588">
            <v>22</v>
          </cell>
          <cell r="E2588" t="str">
            <v>Quarry Hill</v>
          </cell>
          <cell r="F2588" t="str">
            <v>Huddersfield</v>
          </cell>
          <cell r="G2588" t="str">
            <v>West Yorkshire</v>
          </cell>
          <cell r="H2588" t="str">
            <v>HD5 8RQ</v>
          </cell>
          <cell r="I2588">
            <v>36240.582887523306</v>
          </cell>
          <cell r="J2588">
            <v>34044.183924643097</v>
          </cell>
          <cell r="K2588">
            <v>0.01</v>
          </cell>
          <cell r="L2588">
            <v>33703.742085396669</v>
          </cell>
          <cell r="M2588">
            <v>79131420.326461017</v>
          </cell>
        </row>
        <row r="2589">
          <cell r="A2589" t="str">
            <v>JF1501</v>
          </cell>
          <cell r="B2589">
            <v>36795</v>
          </cell>
          <cell r="C2589">
            <v>36799</v>
          </cell>
          <cell r="D2589">
            <v>4</v>
          </cell>
          <cell r="E2589" t="str">
            <v>St. Johns Way Ashley</v>
          </cell>
          <cell r="F2589" t="str">
            <v>Market Drayton</v>
          </cell>
          <cell r="G2589" t="str">
            <v>Shropshire</v>
          </cell>
          <cell r="H2589" t="str">
            <v>TF9 4LB</v>
          </cell>
          <cell r="I2589">
            <v>3667.2855554092052</v>
          </cell>
          <cell r="J2589">
            <v>3445.025824778344</v>
          </cell>
          <cell r="K2589">
            <v>0.01</v>
          </cell>
          <cell r="L2589">
            <v>3410.5755665305605</v>
          </cell>
          <cell r="M2589">
            <v>79134830.902027547</v>
          </cell>
        </row>
        <row r="2590">
          <cell r="A2590" t="str">
            <v>JF1462</v>
          </cell>
          <cell r="B2590">
            <v>36795</v>
          </cell>
          <cell r="C2590">
            <v>36799</v>
          </cell>
          <cell r="D2590">
            <v>82</v>
          </cell>
          <cell r="E2590" t="str">
            <v>Seamore Avenue</v>
          </cell>
          <cell r="F2590" t="str">
            <v>Benfleet</v>
          </cell>
          <cell r="G2590" t="str">
            <v>Essex</v>
          </cell>
          <cell r="H2590" t="str">
            <v>SS7 4EZ</v>
          </cell>
          <cell r="I2590">
            <v>14142.690830733425</v>
          </cell>
          <cell r="J2590">
            <v>13285.558053113216</v>
          </cell>
          <cell r="K2590">
            <v>0.01</v>
          </cell>
          <cell r="L2590">
            <v>13152.702472582085</v>
          </cell>
          <cell r="M2590">
            <v>79147983.60450013</v>
          </cell>
        </row>
        <row r="2591">
          <cell r="A2591" t="str">
            <v>JF0876</v>
          </cell>
          <cell r="B2591">
            <v>36795</v>
          </cell>
          <cell r="C2591">
            <v>36799</v>
          </cell>
          <cell r="D2591">
            <v>2</v>
          </cell>
          <cell r="E2591" t="str">
            <v>Mersea Gardens</v>
          </cell>
          <cell r="F2591" t="str">
            <v>Sholing Southampton</v>
          </cell>
          <cell r="G2591" t="str">
            <v>Hampshire</v>
          </cell>
          <cell r="H2591" t="str">
            <v>SO19 8PN</v>
          </cell>
          <cell r="I2591">
            <v>26420.002713742379</v>
          </cell>
          <cell r="J2591">
            <v>24818.79042806102</v>
          </cell>
          <cell r="K2591">
            <v>0.01</v>
          </cell>
          <cell r="L2591">
            <v>24570.60252378041</v>
          </cell>
          <cell r="M2591">
            <v>79172554.207023904</v>
          </cell>
        </row>
        <row r="2592">
          <cell r="A2592" t="str">
            <v>JF1338</v>
          </cell>
          <cell r="B2592">
            <v>36795</v>
          </cell>
          <cell r="C2592">
            <v>36799</v>
          </cell>
          <cell r="D2592">
            <v>17</v>
          </cell>
          <cell r="E2592" t="str">
            <v>Ruby Street</v>
          </cell>
          <cell r="F2592" t="str">
            <v>Cardiff</v>
          </cell>
          <cell r="G2592" t="str">
            <v>South Glamorgan</v>
          </cell>
          <cell r="H2592" t="str">
            <v>CF24 1LP</v>
          </cell>
          <cell r="I2592">
            <v>32606.393962187984</v>
          </cell>
          <cell r="J2592">
            <v>30630.24887357053</v>
          </cell>
          <cell r="K2592">
            <v>0.01</v>
          </cell>
          <cell r="L2592">
            <v>30323.946384834824</v>
          </cell>
          <cell r="M2592">
            <v>79202878.153408736</v>
          </cell>
        </row>
        <row r="2593">
          <cell r="A2593" t="str">
            <v>JF1173</v>
          </cell>
          <cell r="B2593">
            <v>36795</v>
          </cell>
          <cell r="C2593">
            <v>36799</v>
          </cell>
          <cell r="D2593">
            <v>118</v>
          </cell>
          <cell r="E2593" t="str">
            <v>Bedford Road</v>
          </cell>
          <cell r="F2593" t="str">
            <v>Wootton Bedford</v>
          </cell>
          <cell r="G2593" t="str">
            <v>Bedfordshire</v>
          </cell>
          <cell r="H2593" t="str">
            <v>MK43 9JB</v>
          </cell>
          <cell r="I2593">
            <v>33119.526185992036</v>
          </cell>
          <cell r="J2593">
            <v>31112.282174719792</v>
          </cell>
          <cell r="K2593">
            <v>0.01</v>
          </cell>
          <cell r="L2593">
            <v>30801.159352972594</v>
          </cell>
          <cell r="M2593">
            <v>79233679.312761709</v>
          </cell>
        </row>
        <row r="2594">
          <cell r="A2594" t="str">
            <v>JF1426</v>
          </cell>
          <cell r="B2594">
            <v>36795</v>
          </cell>
          <cell r="C2594">
            <v>36799</v>
          </cell>
          <cell r="D2594" t="str">
            <v>2 Conrad Avenue</v>
          </cell>
          <cell r="E2594" t="str">
            <v>Whipton</v>
          </cell>
          <cell r="F2594" t="str">
            <v>Exeter</v>
          </cell>
          <cell r="G2594" t="str">
            <v>Devon</v>
          </cell>
          <cell r="H2594" t="str">
            <v>EX4 8DE</v>
          </cell>
          <cell r="I2594">
            <v>37519.234727582967</v>
          </cell>
          <cell r="J2594">
            <v>35245.341713790054</v>
          </cell>
          <cell r="K2594">
            <v>0.01</v>
          </cell>
          <cell r="L2594">
            <v>34892.888296652156</v>
          </cell>
          <cell r="M2594">
            <v>79268572.201058358</v>
          </cell>
        </row>
        <row r="2595">
          <cell r="A2595" t="str">
            <v>JF1346</v>
          </cell>
          <cell r="B2595">
            <v>36796</v>
          </cell>
          <cell r="C2595">
            <v>36799</v>
          </cell>
          <cell r="D2595">
            <v>22</v>
          </cell>
          <cell r="E2595" t="str">
            <v>The Fairway</v>
          </cell>
          <cell r="F2595" t="str">
            <v>Rochester</v>
          </cell>
          <cell r="G2595" t="str">
            <v>Kent</v>
          </cell>
          <cell r="H2595" t="str">
            <v>ME1 2PY</v>
          </cell>
          <cell r="I2595">
            <v>17103.606057779736</v>
          </cell>
          <cell r="J2595">
            <v>16067.023872459749</v>
          </cell>
          <cell r="K2595">
            <v>0.01</v>
          </cell>
          <cell r="L2595">
            <v>15906.353633735152</v>
          </cell>
          <cell r="M2595">
            <v>79284478.55469209</v>
          </cell>
        </row>
        <row r="2596">
          <cell r="A2596" t="str">
            <v>JF1228</v>
          </cell>
          <cell r="B2596">
            <v>36796</v>
          </cell>
          <cell r="C2596">
            <v>36799</v>
          </cell>
          <cell r="D2596">
            <v>15</v>
          </cell>
          <cell r="E2596" t="str">
            <v>Alten Road</v>
          </cell>
          <cell r="F2596" t="str">
            <v>Waterlooville</v>
          </cell>
          <cell r="G2596" t="str">
            <v>Hampshire</v>
          </cell>
          <cell r="H2596" t="str">
            <v>PO7 6DR</v>
          </cell>
          <cell r="I2596">
            <v>21658.129888092535</v>
          </cell>
          <cell r="J2596">
            <v>20345.515955480863</v>
          </cell>
          <cell r="K2596">
            <v>0.01</v>
          </cell>
          <cell r="L2596">
            <v>20142.060795926056</v>
          </cell>
          <cell r="M2596">
            <v>79304620.615488023</v>
          </cell>
        </row>
        <row r="2597">
          <cell r="A2597" t="str">
            <v>JF1283</v>
          </cell>
          <cell r="B2597">
            <v>36796</v>
          </cell>
          <cell r="C2597">
            <v>36799</v>
          </cell>
          <cell r="D2597">
            <v>224</v>
          </cell>
          <cell r="E2597" t="str">
            <v>Bradford Road</v>
          </cell>
          <cell r="F2597" t="str">
            <v>Otley</v>
          </cell>
          <cell r="G2597" t="str">
            <v>West Yorkshire</v>
          </cell>
          <cell r="H2597" t="str">
            <v>LS21 3LT</v>
          </cell>
          <cell r="I2597">
            <v>22213.268606755682</v>
          </cell>
          <cell r="J2597">
            <v>20867.009903315942</v>
          </cell>
          <cell r="K2597">
            <v>0.01</v>
          </cell>
          <cell r="L2597">
            <v>20658.339804282783</v>
          </cell>
          <cell r="M2597">
            <v>79325278.955292299</v>
          </cell>
        </row>
        <row r="2598">
          <cell r="A2598" t="str">
            <v>JF1452</v>
          </cell>
          <cell r="B2598">
            <v>36796</v>
          </cell>
          <cell r="C2598">
            <v>36799</v>
          </cell>
          <cell r="D2598" t="str">
            <v>Roxana</v>
          </cell>
          <cell r="E2598" t="str">
            <v>Tamworth Road</v>
          </cell>
          <cell r="F2598" t="str">
            <v>Sutton Coldfield</v>
          </cell>
          <cell r="G2598" t="str">
            <v>West Midlands</v>
          </cell>
          <cell r="H2598" t="str">
            <v>B75 5RX</v>
          </cell>
          <cell r="I2598">
            <v>56816.155055249706</v>
          </cell>
          <cell r="J2598">
            <v>53372.751718567903</v>
          </cell>
          <cell r="K2598">
            <v>0.01</v>
          </cell>
          <cell r="L2598">
            <v>52839.024201382221</v>
          </cell>
          <cell r="M2598">
            <v>79378117.979493678</v>
          </cell>
        </row>
        <row r="2599">
          <cell r="A2599" t="str">
            <v>JF1196</v>
          </cell>
          <cell r="B2599">
            <v>36796</v>
          </cell>
          <cell r="C2599">
            <v>36799</v>
          </cell>
          <cell r="D2599">
            <v>30</v>
          </cell>
          <cell r="E2599" t="str">
            <v>Silvermere Avenue</v>
          </cell>
          <cell r="F2599" t="str">
            <v>Romford</v>
          </cell>
          <cell r="G2599" t="str">
            <v>Essex</v>
          </cell>
          <cell r="H2599" t="str">
            <v>RM5 2QA</v>
          </cell>
          <cell r="I2599">
            <v>57186.456812888529</v>
          </cell>
          <cell r="J2599">
            <v>53720.610945440741</v>
          </cell>
          <cell r="K2599">
            <v>0.01</v>
          </cell>
          <cell r="L2599">
            <v>53183.40483598633</v>
          </cell>
          <cell r="M2599">
            <v>79431301.384329662</v>
          </cell>
        </row>
        <row r="2600">
          <cell r="A2600" t="str">
            <v>JF1219</v>
          </cell>
          <cell r="B2600">
            <v>36796</v>
          </cell>
          <cell r="C2600">
            <v>36799</v>
          </cell>
          <cell r="D2600" t="str">
            <v>Parkside Cottage</v>
          </cell>
          <cell r="E2600" t="str">
            <v>Braydon</v>
          </cell>
          <cell r="F2600" t="str">
            <v>Swindon</v>
          </cell>
          <cell r="G2600" t="str">
            <v>Wiltshire</v>
          </cell>
          <cell r="H2600" t="str">
            <v>SN5 0AQ</v>
          </cell>
          <cell r="I2600">
            <v>175149.34908115523</v>
          </cell>
          <cell r="J2600">
            <v>164534.23701563067</v>
          </cell>
          <cell r="K2600">
            <v>0.01</v>
          </cell>
          <cell r="L2600">
            <v>162888.89464547436</v>
          </cell>
          <cell r="M2600">
            <v>79594190.278975129</v>
          </cell>
        </row>
        <row r="2601">
          <cell r="A2601" t="str">
            <v>JF1420</v>
          </cell>
          <cell r="B2601">
            <v>36797</v>
          </cell>
          <cell r="C2601">
            <v>36799</v>
          </cell>
          <cell r="D2601" t="str">
            <v>Longours</v>
          </cell>
          <cell r="E2601" t="str">
            <v>Boston Road North End</v>
          </cell>
          <cell r="F2601" t="str">
            <v>Boston</v>
          </cell>
          <cell r="G2601" t="str">
            <v>Lincolnshire</v>
          </cell>
          <cell r="H2601" t="str">
            <v>PE20 3NA</v>
          </cell>
          <cell r="I2601">
            <v>12106.418749399883</v>
          </cell>
          <cell r="J2601">
            <v>11372.696400951405</v>
          </cell>
          <cell r="K2601">
            <v>0.01</v>
          </cell>
          <cell r="L2601">
            <v>11258.96943694189</v>
          </cell>
          <cell r="M2601">
            <v>79605449.248412073</v>
          </cell>
        </row>
        <row r="2602">
          <cell r="A2602" t="str">
            <v>JF1250</v>
          </cell>
          <cell r="B2602">
            <v>36797</v>
          </cell>
          <cell r="C2602">
            <v>36799</v>
          </cell>
          <cell r="D2602" t="str">
            <v>5 Leighton Road</v>
          </cell>
          <cell r="E2602" t="str">
            <v>Heath And Reach</v>
          </cell>
          <cell r="F2602" t="str">
            <v>Leighton Buzzard</v>
          </cell>
          <cell r="G2602" t="str">
            <v>Bedfordshire</v>
          </cell>
          <cell r="H2602" t="str">
            <v>LU7 0AA</v>
          </cell>
          <cell r="I2602">
            <v>33299.043440298461</v>
          </cell>
          <cell r="J2602">
            <v>31280.919595431889</v>
          </cell>
          <cell r="K2602">
            <v>0.01</v>
          </cell>
          <cell r="L2602">
            <v>30968.110399477569</v>
          </cell>
          <cell r="M2602">
            <v>79636417.358811557</v>
          </cell>
        </row>
        <row r="2603">
          <cell r="A2603" t="str">
            <v>JF1251</v>
          </cell>
          <cell r="B2603">
            <v>36797</v>
          </cell>
          <cell r="C2603">
            <v>36799</v>
          </cell>
          <cell r="D2603">
            <v>26</v>
          </cell>
          <cell r="E2603" t="str">
            <v>The Strand</v>
          </cell>
          <cell r="F2603" t="str">
            <v>Ipswich</v>
          </cell>
          <cell r="G2603" t="str">
            <v>Suffolk</v>
          </cell>
          <cell r="H2603" t="str">
            <v>IP2 8NL</v>
          </cell>
          <cell r="I2603">
            <v>35440.788677688281</v>
          </cell>
          <cell r="J2603">
            <v>33292.862091161718</v>
          </cell>
          <cell r="K2603">
            <v>0.01</v>
          </cell>
          <cell r="L2603">
            <v>32959.9334702501</v>
          </cell>
          <cell r="M2603">
            <v>79669377.292281806</v>
          </cell>
        </row>
        <row r="2604">
          <cell r="A2604" t="str">
            <v>JF1433</v>
          </cell>
          <cell r="B2604">
            <v>36798</v>
          </cell>
          <cell r="C2604">
            <v>36799</v>
          </cell>
          <cell r="D2604" t="str">
            <v>Mar Vin</v>
          </cell>
          <cell r="E2604" t="str">
            <v>Cross Street</v>
          </cell>
          <cell r="F2604" t="str">
            <v>Barrow On Humber</v>
          </cell>
          <cell r="G2604" t="str">
            <v>South Humberside</v>
          </cell>
          <cell r="H2604" t="str">
            <v>DN19 7AL</v>
          </cell>
          <cell r="I2604">
            <v>10833.477063886745</v>
          </cell>
          <cell r="J2604">
            <v>10176.902696378456</v>
          </cell>
          <cell r="K2604">
            <v>0.01</v>
          </cell>
          <cell r="L2604">
            <v>10075.133669414672</v>
          </cell>
          <cell r="M2604">
            <v>79679452.425951228</v>
          </cell>
        </row>
        <row r="2605">
          <cell r="A2605" t="str">
            <v>JF1324</v>
          </cell>
          <cell r="B2605">
            <v>36798</v>
          </cell>
          <cell r="C2605">
            <v>36799</v>
          </cell>
          <cell r="D2605">
            <v>11</v>
          </cell>
          <cell r="E2605" t="str">
            <v>Birch Close</v>
          </cell>
          <cell r="F2605" t="str">
            <v>Canvey Island</v>
          </cell>
          <cell r="G2605" t="str">
            <v>Essex</v>
          </cell>
          <cell r="H2605" t="str">
            <v>SS8 9JG</v>
          </cell>
          <cell r="I2605">
            <v>21450.582707783764</v>
          </cell>
          <cell r="J2605">
            <v>20150.547392160504</v>
          </cell>
          <cell r="K2605">
            <v>0.01</v>
          </cell>
          <cell r="L2605">
            <v>19949.041918238898</v>
          </cell>
          <cell r="M2605">
            <v>79699401.467869461</v>
          </cell>
        </row>
        <row r="2606">
          <cell r="A2606" t="str">
            <v>JF1449</v>
          </cell>
          <cell r="B2606">
            <v>36798</v>
          </cell>
          <cell r="C2606">
            <v>36799</v>
          </cell>
          <cell r="D2606">
            <v>31</v>
          </cell>
          <cell r="E2606" t="str">
            <v>The Winter Knoll</v>
          </cell>
          <cell r="F2606" t="str">
            <v>Littlehampton</v>
          </cell>
          <cell r="G2606" t="str">
            <v>West Sussex</v>
          </cell>
          <cell r="H2606" t="str">
            <v>BN17 6NQ</v>
          </cell>
          <cell r="I2606">
            <v>24532.809197395716</v>
          </cell>
          <cell r="J2606">
            <v>23045.972276341428</v>
          </cell>
          <cell r="K2606">
            <v>0.01</v>
          </cell>
          <cell r="L2606">
            <v>22815.512553578013</v>
          </cell>
          <cell r="M2606">
            <v>79722216.980423033</v>
          </cell>
        </row>
        <row r="2607">
          <cell r="A2607" t="str">
            <v>JF1094</v>
          </cell>
          <cell r="B2607">
            <v>36798</v>
          </cell>
          <cell r="C2607">
            <v>36799</v>
          </cell>
          <cell r="D2607" t="str">
            <v>95 The Spinney</v>
          </cell>
          <cell r="E2607" t="str">
            <v>Bar Hill</v>
          </cell>
          <cell r="F2607" t="str">
            <v>Cambridge</v>
          </cell>
          <cell r="G2607" t="str">
            <v>Cambridgeshire</v>
          </cell>
          <cell r="H2607" t="str">
            <v>CB3 8SU</v>
          </cell>
          <cell r="I2607">
            <v>30710.377907234957</v>
          </cell>
          <cell r="J2607">
            <v>28849.14288255405</v>
          </cell>
          <cell r="K2607">
            <v>0.01</v>
          </cell>
          <cell r="L2607">
            <v>28560.651453728507</v>
          </cell>
          <cell r="M2607">
            <v>79750777.631876767</v>
          </cell>
        </row>
        <row r="2608">
          <cell r="A2608" t="str">
            <v>JF1311</v>
          </cell>
          <cell r="B2608">
            <v>36798</v>
          </cell>
          <cell r="C2608">
            <v>36799</v>
          </cell>
          <cell r="D2608" t="str">
            <v>17 Milton Grove</v>
          </cell>
          <cell r="E2608" t="str">
            <v>Orrell</v>
          </cell>
          <cell r="F2608" t="str">
            <v>Wigan</v>
          </cell>
          <cell r="G2608" t="str">
            <v>Lancashire</v>
          </cell>
          <cell r="H2608" t="str">
            <v>WN5 8HT</v>
          </cell>
          <cell r="I2608">
            <v>31288.721211229251</v>
          </cell>
          <cell r="J2608">
            <v>29392.435077215356</v>
          </cell>
          <cell r="K2608">
            <v>0.01</v>
          </cell>
          <cell r="L2608">
            <v>29098.510726443201</v>
          </cell>
          <cell r="M2608">
            <v>79779876.142603204</v>
          </cell>
        </row>
        <row r="2609">
          <cell r="A2609" t="str">
            <v>JF1470</v>
          </cell>
          <cell r="B2609">
            <v>36798</v>
          </cell>
          <cell r="C2609">
            <v>36799</v>
          </cell>
          <cell r="D2609">
            <v>11</v>
          </cell>
          <cell r="E2609" t="str">
            <v>Sefton Road</v>
          </cell>
          <cell r="F2609" t="str">
            <v>Coventry</v>
          </cell>
          <cell r="G2609" t="str">
            <v>West Midlands</v>
          </cell>
          <cell r="H2609" t="str">
            <v>CV4 7BP</v>
          </cell>
          <cell r="I2609">
            <v>32122.27241847193</v>
          </cell>
          <cell r="J2609">
            <v>30175.468029473628</v>
          </cell>
          <cell r="K2609">
            <v>0.01</v>
          </cell>
          <cell r="L2609">
            <v>29873.713349178892</v>
          </cell>
          <cell r="M2609">
            <v>79809749.855952382</v>
          </cell>
        </row>
        <row r="2610">
          <cell r="A2610" t="str">
            <v>JF1451</v>
          </cell>
          <cell r="B2610">
            <v>36798</v>
          </cell>
          <cell r="C2610">
            <v>36799</v>
          </cell>
          <cell r="D2610">
            <v>31</v>
          </cell>
          <cell r="E2610" t="str">
            <v>Witchards</v>
          </cell>
          <cell r="F2610" t="str">
            <v>Basildon</v>
          </cell>
          <cell r="G2610" t="str">
            <v>Essex</v>
          </cell>
          <cell r="H2610" t="str">
            <v>SS16 5BG</v>
          </cell>
          <cell r="I2610">
            <v>32717.865254782428</v>
          </cell>
          <cell r="J2610">
            <v>30734.964330250157</v>
          </cell>
          <cell r="K2610">
            <v>0.01</v>
          </cell>
          <cell r="L2610">
            <v>30427.614686947654</v>
          </cell>
          <cell r="M2610">
            <v>79840177.470639333</v>
          </cell>
        </row>
        <row r="2611">
          <cell r="A2611" t="str">
            <v>JF1403</v>
          </cell>
          <cell r="B2611">
            <v>36798</v>
          </cell>
          <cell r="C2611">
            <v>36799</v>
          </cell>
          <cell r="D2611">
            <v>6</v>
          </cell>
          <cell r="E2611" t="str">
            <v>Copp Path</v>
          </cell>
          <cell r="F2611" t="str">
            <v>Dawlish</v>
          </cell>
          <cell r="G2611" t="str">
            <v>Devon</v>
          </cell>
          <cell r="H2611" t="str">
            <v>EX7 9SR</v>
          </cell>
          <cell r="I2611">
            <v>33391.011019044156</v>
          </cell>
          <cell r="J2611">
            <v>31367.313381526328</v>
          </cell>
          <cell r="K2611">
            <v>0.01</v>
          </cell>
          <cell r="L2611">
            <v>31053.640247711064</v>
          </cell>
          <cell r="M2611">
            <v>79871231.110887051</v>
          </cell>
        </row>
        <row r="2612">
          <cell r="A2612" t="str">
            <v>JF1459</v>
          </cell>
          <cell r="B2612">
            <v>36798</v>
          </cell>
          <cell r="C2612">
            <v>36799</v>
          </cell>
          <cell r="D2612">
            <v>8</v>
          </cell>
          <cell r="E2612" t="str">
            <v>Green Road Winton</v>
          </cell>
          <cell r="F2612" t="str">
            <v>Bournemouth</v>
          </cell>
          <cell r="G2612" t="str">
            <v>Dorset</v>
          </cell>
          <cell r="H2612" t="str">
            <v>BH9 1EA</v>
          </cell>
          <cell r="I2612">
            <v>34964.371500396606</v>
          </cell>
          <cell r="J2612">
            <v>32845.318682190751</v>
          </cell>
          <cell r="K2612">
            <v>0.01</v>
          </cell>
          <cell r="L2612">
            <v>32516.865495368842</v>
          </cell>
          <cell r="M2612">
            <v>79903747.976382419</v>
          </cell>
        </row>
        <row r="2613">
          <cell r="A2613" t="str">
            <v>JF1339</v>
          </cell>
          <cell r="B2613">
            <v>36798</v>
          </cell>
          <cell r="C2613">
            <v>36799</v>
          </cell>
          <cell r="D2613">
            <v>20</v>
          </cell>
          <cell r="E2613" t="str">
            <v>Penn Meadows</v>
          </cell>
          <cell r="F2613" t="str">
            <v>Brixham</v>
          </cell>
          <cell r="G2613" t="str">
            <v>Devon</v>
          </cell>
          <cell r="H2613" t="str">
            <v>TQ5 9PG</v>
          </cell>
          <cell r="I2613">
            <v>35904.150675264827</v>
          </cell>
          <cell r="J2613">
            <v>33728.141543430596</v>
          </cell>
          <cell r="K2613">
            <v>0.01</v>
          </cell>
          <cell r="L2613">
            <v>33390.86012799629</v>
          </cell>
          <cell r="M2613">
            <v>79937138.83651042</v>
          </cell>
        </row>
        <row r="2614">
          <cell r="A2614" t="str">
            <v>JF1543</v>
          </cell>
          <cell r="B2614">
            <v>36798</v>
          </cell>
          <cell r="C2614">
            <v>36799</v>
          </cell>
          <cell r="D2614">
            <v>112</v>
          </cell>
          <cell r="E2614" t="str">
            <v>Macklands Way</v>
          </cell>
          <cell r="F2614" t="str">
            <v>Gillingham</v>
          </cell>
          <cell r="G2614" t="str">
            <v>Kent</v>
          </cell>
          <cell r="H2614" t="str">
            <v>ME8 7PP</v>
          </cell>
          <cell r="I2614">
            <v>38904.60103189823</v>
          </cell>
          <cell r="J2614">
            <v>36546.746423904398</v>
          </cell>
          <cell r="K2614">
            <v>0.01</v>
          </cell>
          <cell r="L2614">
            <v>36181.278959665353</v>
          </cell>
          <cell r="M2614">
            <v>79973320.115470082</v>
          </cell>
        </row>
        <row r="2615">
          <cell r="A2615" t="str">
            <v>JF1381</v>
          </cell>
          <cell r="B2615">
            <v>36798</v>
          </cell>
          <cell r="C2615">
            <v>36799</v>
          </cell>
          <cell r="D2615" t="str">
            <v>5 Nash Road,</v>
          </cell>
          <cell r="E2615" t="str">
            <v>Langley,</v>
          </cell>
          <cell r="F2615" t="str">
            <v>Slough</v>
          </cell>
          <cell r="G2615" t="str">
            <v>Berkshire</v>
          </cell>
          <cell r="H2615" t="str">
            <v>SL3 8NQ</v>
          </cell>
          <cell r="I2615">
            <v>39154.79973250108</v>
          </cell>
          <cell r="J2615">
            <v>36781.781566894948</v>
          </cell>
          <cell r="K2615">
            <v>0.01</v>
          </cell>
          <cell r="L2615">
            <v>36413.963751226001</v>
          </cell>
          <cell r="M2615">
            <v>80009734.079221308</v>
          </cell>
        </row>
        <row r="2616">
          <cell r="A2616" t="str">
            <v>JF1018</v>
          </cell>
          <cell r="B2616">
            <v>36798</v>
          </cell>
          <cell r="C2616">
            <v>36799</v>
          </cell>
          <cell r="D2616" t="str">
            <v>Shepherds Gaze</v>
          </cell>
          <cell r="E2616" t="str">
            <v>West End</v>
          </cell>
          <cell r="F2616" t="str">
            <v>Chadlington Chipping Norton</v>
          </cell>
          <cell r="G2616" t="str">
            <v>Oxfordshire</v>
          </cell>
          <cell r="H2616" t="str">
            <v>OX7 3NJ</v>
          </cell>
          <cell r="I2616">
            <v>133818.65384366948</v>
          </cell>
          <cell r="J2616">
            <v>125708.4323985986</v>
          </cell>
          <cell r="K2616">
            <v>0.01</v>
          </cell>
          <cell r="L2616">
            <v>124451.34807461262</v>
          </cell>
          <cell r="M2616">
            <v>80134185.427295923</v>
          </cell>
        </row>
        <row r="2617">
          <cell r="A2617" t="str">
            <v>JE3196</v>
          </cell>
          <cell r="B2617">
            <v>36801</v>
          </cell>
          <cell r="C2617">
            <v>36830</v>
          </cell>
          <cell r="D2617">
            <v>19</v>
          </cell>
          <cell r="E2617" t="str">
            <v>Barn Court</v>
          </cell>
          <cell r="F2617" t="str">
            <v>St. Leornads On Sea</v>
          </cell>
          <cell r="G2617" t="str">
            <v>East Sussex</v>
          </cell>
          <cell r="H2617" t="str">
            <v>TN37 7UJ</v>
          </cell>
          <cell r="I2617">
            <v>5043.5349253531231</v>
          </cell>
          <cell r="J2617">
            <v>4737.8661419983873</v>
          </cell>
          <cell r="K2617">
            <v>0.01</v>
          </cell>
          <cell r="L2617">
            <v>4690.4874805784038</v>
          </cell>
          <cell r="M2617">
            <v>80138875.914776504</v>
          </cell>
        </row>
        <row r="2618">
          <cell r="A2618" t="str">
            <v>JF1397</v>
          </cell>
          <cell r="B2618">
            <v>36801</v>
          </cell>
          <cell r="C2618">
            <v>36830</v>
          </cell>
          <cell r="D2618">
            <v>18</v>
          </cell>
          <cell r="E2618" t="str">
            <v>St. Marks Road</v>
          </cell>
          <cell r="F2618" t="str">
            <v>Burnham-On-Sea</v>
          </cell>
          <cell r="G2618" t="str">
            <v>Somerset</v>
          </cell>
          <cell r="H2618" t="str">
            <v>TA8 2BB</v>
          </cell>
          <cell r="I2618">
            <v>15338.879351703836</v>
          </cell>
          <cell r="J2618">
            <v>14409.250300085421</v>
          </cell>
          <cell r="K2618">
            <v>0.01</v>
          </cell>
          <cell r="L2618">
            <v>14265.157797084566</v>
          </cell>
          <cell r="M2618">
            <v>80153141.072573587</v>
          </cell>
        </row>
        <row r="2619">
          <cell r="A2619" t="str">
            <v>JF0128</v>
          </cell>
          <cell r="B2619">
            <v>36801</v>
          </cell>
          <cell r="C2619">
            <v>36830</v>
          </cell>
          <cell r="D2619" t="str">
            <v>74 Kitwell Lane</v>
          </cell>
          <cell r="E2619" t="str">
            <v>Bartley Green</v>
          </cell>
          <cell r="F2619" t="str">
            <v>Birmingham</v>
          </cell>
          <cell r="G2619" t="str">
            <v>West Midlands</v>
          </cell>
          <cell r="H2619" t="str">
            <v>B32 4AL</v>
          </cell>
          <cell r="I2619">
            <v>20882.742529899002</v>
          </cell>
          <cell r="J2619">
            <v>19617.121770511181</v>
          </cell>
          <cell r="K2619">
            <v>0.01</v>
          </cell>
          <cell r="L2619">
            <v>19420.950552806069</v>
          </cell>
          <cell r="M2619">
            <v>80172562.023126394</v>
          </cell>
        </row>
        <row r="2620">
          <cell r="A2620" t="str">
            <v>JF1138</v>
          </cell>
          <cell r="B2620">
            <v>36801</v>
          </cell>
          <cell r="C2620">
            <v>36830</v>
          </cell>
          <cell r="D2620">
            <v>42</v>
          </cell>
          <cell r="E2620" t="str">
            <v>Kestrel Road</v>
          </cell>
          <cell r="F2620" t="str">
            <v>Ipswich</v>
          </cell>
          <cell r="G2620" t="str">
            <v>Suffolk</v>
          </cell>
          <cell r="H2620" t="str">
            <v>IP2 0RR</v>
          </cell>
          <cell r="I2620">
            <v>22979.237692967145</v>
          </cell>
          <cell r="J2620">
            <v>21586.556620666102</v>
          </cell>
          <cell r="K2620">
            <v>0.01</v>
          </cell>
          <cell r="L2620">
            <v>21370.691054459443</v>
          </cell>
          <cell r="M2620">
            <v>80193932.714180857</v>
          </cell>
        </row>
        <row r="2621">
          <cell r="A2621" t="str">
            <v>JF1453</v>
          </cell>
          <cell r="B2621">
            <v>36801</v>
          </cell>
          <cell r="C2621">
            <v>36830</v>
          </cell>
          <cell r="D2621">
            <v>36</v>
          </cell>
          <cell r="E2621" t="str">
            <v>Nursery Grove</v>
          </cell>
          <cell r="F2621" t="str">
            <v>Francahe Kidderminster</v>
          </cell>
          <cell r="G2621" t="str">
            <v>Worcestershire</v>
          </cell>
          <cell r="H2621" t="str">
            <v>DY11 5BG</v>
          </cell>
          <cell r="I2621">
            <v>23711.052337481578</v>
          </cell>
          <cell r="J2621">
            <v>22274.018862482691</v>
          </cell>
          <cell r="K2621">
            <v>0.01</v>
          </cell>
          <cell r="L2621">
            <v>22051.278673857865</v>
          </cell>
          <cell r="M2621">
            <v>80215983.992854714</v>
          </cell>
        </row>
        <row r="2622">
          <cell r="A2622" t="str">
            <v>JF1544</v>
          </cell>
          <cell r="B2622">
            <v>36801</v>
          </cell>
          <cell r="C2622">
            <v>36830</v>
          </cell>
          <cell r="D2622">
            <v>11</v>
          </cell>
          <cell r="E2622" t="str">
            <v>Lodge Crescent</v>
          </cell>
          <cell r="F2622" t="str">
            <v>Warwick</v>
          </cell>
          <cell r="G2622" t="str">
            <v>Warwickshire</v>
          </cell>
          <cell r="H2622" t="str">
            <v>CV34 6BB</v>
          </cell>
          <cell r="I2622">
            <v>49723.052968155462</v>
          </cell>
          <cell r="J2622">
            <v>46709.534606449066</v>
          </cell>
          <cell r="K2622">
            <v>0.01</v>
          </cell>
          <cell r="L2622">
            <v>46242.439260384577</v>
          </cell>
          <cell r="M2622">
            <v>80262226.432115093</v>
          </cell>
        </row>
        <row r="2623">
          <cell r="A2623" t="str">
            <v>JF1389</v>
          </cell>
          <cell r="B2623">
            <v>36801</v>
          </cell>
          <cell r="C2623">
            <v>36830</v>
          </cell>
          <cell r="D2623" t="str">
            <v>The Bungalow</v>
          </cell>
          <cell r="E2623" t="str">
            <v>1c Scotland Road</v>
          </cell>
          <cell r="F2623" t="str">
            <v>Melksham</v>
          </cell>
          <cell r="G2623" t="str">
            <v>Wiltshire</v>
          </cell>
          <cell r="H2623" t="str">
            <v>SN12 8AJ</v>
          </cell>
          <cell r="I2623">
            <v>53430.665079624247</v>
          </cell>
          <cell r="J2623">
            <v>50192.442953586411</v>
          </cell>
          <cell r="K2623">
            <v>0.01</v>
          </cell>
          <cell r="L2623">
            <v>49690.518524050545</v>
          </cell>
          <cell r="M2623">
            <v>80311916.950639144</v>
          </cell>
        </row>
        <row r="2624">
          <cell r="A2624" t="str">
            <v>JF1203</v>
          </cell>
          <cell r="B2624">
            <v>36801</v>
          </cell>
          <cell r="C2624">
            <v>36830</v>
          </cell>
          <cell r="D2624">
            <v>8</v>
          </cell>
          <cell r="E2624" t="str">
            <v>Tudor Drive, Otford</v>
          </cell>
          <cell r="F2624" t="str">
            <v>Sevenoaks</v>
          </cell>
          <cell r="G2624" t="str">
            <v>Kent</v>
          </cell>
          <cell r="H2624" t="str">
            <v>TN14 5QP</v>
          </cell>
          <cell r="I2624">
            <v>55241.650221436837</v>
          </cell>
          <cell r="J2624">
            <v>51893.671420137638</v>
          </cell>
          <cell r="K2624">
            <v>0.01</v>
          </cell>
          <cell r="L2624">
            <v>51374.734705936258</v>
          </cell>
          <cell r="M2624">
            <v>80363291.685345083</v>
          </cell>
        </row>
        <row r="2625">
          <cell r="A2625" t="str">
            <v>JF0966</v>
          </cell>
          <cell r="B2625">
            <v>36802</v>
          </cell>
          <cell r="C2625">
            <v>36830</v>
          </cell>
          <cell r="D2625">
            <v>31</v>
          </cell>
          <cell r="E2625" t="str">
            <v>Fairbourne Avenue</v>
          </cell>
          <cell r="F2625" t="str">
            <v>Rowley Regis</v>
          </cell>
          <cell r="G2625" t="str">
            <v>West Midlands</v>
          </cell>
          <cell r="H2625" t="str">
            <v>B65 9JR</v>
          </cell>
          <cell r="I2625">
            <v>14652.893999001482</v>
          </cell>
          <cell r="J2625">
            <v>13764.839817243816</v>
          </cell>
          <cell r="K2625">
            <v>0.01</v>
          </cell>
          <cell r="L2625">
            <v>13627.191419071378</v>
          </cell>
          <cell r="M2625">
            <v>80376918.876764148</v>
          </cell>
        </row>
        <row r="2626">
          <cell r="A2626" t="str">
            <v>JF1456</v>
          </cell>
          <cell r="B2626">
            <v>36802</v>
          </cell>
          <cell r="C2626">
            <v>36830</v>
          </cell>
          <cell r="D2626">
            <v>5</v>
          </cell>
          <cell r="E2626" t="str">
            <v>Byron Close</v>
          </cell>
          <cell r="F2626" t="str">
            <v>Mablethorpe</v>
          </cell>
          <cell r="G2626" t="str">
            <v>Lincolnshire</v>
          </cell>
          <cell r="H2626" t="str">
            <v>LN12 1LF</v>
          </cell>
          <cell r="I2626">
            <v>15301.886806733963</v>
          </cell>
          <cell r="J2626">
            <v>14374.499727537965</v>
          </cell>
          <cell r="K2626">
            <v>0.01</v>
          </cell>
          <cell r="L2626">
            <v>14230.754730262584</v>
          </cell>
          <cell r="M2626">
            <v>80391149.631494418</v>
          </cell>
        </row>
        <row r="2627">
          <cell r="A2627" t="str">
            <v>JF1212</v>
          </cell>
          <cell r="B2627">
            <v>36802</v>
          </cell>
          <cell r="C2627">
            <v>36830</v>
          </cell>
          <cell r="D2627">
            <v>195</v>
          </cell>
          <cell r="E2627" t="str">
            <v>Okehampton Crescent</v>
          </cell>
          <cell r="F2627" t="str">
            <v>Welling</v>
          </cell>
          <cell r="G2627" t="str">
            <v>Kent</v>
          </cell>
          <cell r="H2627" t="str">
            <v>DA16 1DH</v>
          </cell>
          <cell r="I2627">
            <v>21232.906715536104</v>
          </cell>
          <cell r="J2627">
            <v>19946.063884291492</v>
          </cell>
          <cell r="K2627">
            <v>0.01</v>
          </cell>
          <cell r="L2627">
            <v>19746.603245448576</v>
          </cell>
          <cell r="M2627">
            <v>80410896.23473987</v>
          </cell>
        </row>
        <row r="2628">
          <cell r="A2628" t="str">
            <v>JF1300</v>
          </cell>
          <cell r="B2628">
            <v>36802</v>
          </cell>
          <cell r="C2628">
            <v>36830</v>
          </cell>
          <cell r="D2628" t="str">
            <v>89 The Bridle</v>
          </cell>
          <cell r="E2628" t="str">
            <v>Glen Parva</v>
          </cell>
          <cell r="F2628" t="str">
            <v>Leicester</v>
          </cell>
          <cell r="G2628" t="str">
            <v>Leicestershire</v>
          </cell>
          <cell r="H2628" t="str">
            <v>LE2 9HR</v>
          </cell>
          <cell r="I2628">
            <v>21467.927353009458</v>
          </cell>
          <cell r="J2628">
            <v>20166.840846766459</v>
          </cell>
          <cell r="K2628">
            <v>0.01</v>
          </cell>
          <cell r="L2628">
            <v>19965.172438298796</v>
          </cell>
          <cell r="M2628">
            <v>80430861.407178164</v>
          </cell>
        </row>
        <row r="2629">
          <cell r="A2629" t="str">
            <v>JF1364</v>
          </cell>
          <cell r="B2629">
            <v>36802</v>
          </cell>
          <cell r="C2629">
            <v>36830</v>
          </cell>
          <cell r="D2629">
            <v>60</v>
          </cell>
          <cell r="E2629" t="str">
            <v>Holmes House Avenue</v>
          </cell>
          <cell r="F2629" t="str">
            <v>Wigan</v>
          </cell>
          <cell r="G2629" t="str">
            <v>Lancashire</v>
          </cell>
          <cell r="H2629" t="str">
            <v>WN3 6EE</v>
          </cell>
          <cell r="I2629">
            <v>22343.349416111298</v>
          </cell>
          <cell r="J2629">
            <v>20989.207027256063</v>
          </cell>
          <cell r="K2629">
            <v>0.01</v>
          </cell>
          <cell r="L2629">
            <v>20779.314956983504</v>
          </cell>
          <cell r="M2629">
            <v>80451640.722135141</v>
          </cell>
        </row>
        <row r="2630">
          <cell r="A2630" t="str">
            <v>JF1295</v>
          </cell>
          <cell r="B2630">
            <v>36802</v>
          </cell>
          <cell r="C2630">
            <v>36830</v>
          </cell>
          <cell r="D2630" t="str">
            <v>5 Armson Avenue</v>
          </cell>
          <cell r="E2630" t="str">
            <v>Kirby Muxloe</v>
          </cell>
          <cell r="F2630" t="str">
            <v>Leicester</v>
          </cell>
          <cell r="G2630" t="str">
            <v>Leicestershire</v>
          </cell>
          <cell r="H2630" t="str">
            <v>LE9 2DB</v>
          </cell>
          <cell r="I2630">
            <v>22638.654501293575</v>
          </cell>
          <cell r="J2630">
            <v>21266.614834548509</v>
          </cell>
          <cell r="K2630">
            <v>0.01</v>
          </cell>
          <cell r="L2630">
            <v>21053.948686203024</v>
          </cell>
          <cell r="M2630">
            <v>80472694.670821339</v>
          </cell>
        </row>
        <row r="2631">
          <cell r="A2631" t="str">
            <v>JF1227</v>
          </cell>
          <cell r="B2631">
            <v>36802</v>
          </cell>
          <cell r="C2631">
            <v>36830</v>
          </cell>
          <cell r="D2631">
            <v>89</v>
          </cell>
          <cell r="E2631" t="str">
            <v>Vernon Road</v>
          </cell>
          <cell r="F2631" t="str">
            <v>Portsmouth</v>
          </cell>
          <cell r="G2631" t="str">
            <v>Hampshire</v>
          </cell>
          <cell r="H2631" t="str">
            <v>PO3 5DR</v>
          </cell>
          <cell r="I2631">
            <v>25989.141459559574</v>
          </cell>
          <cell r="J2631">
            <v>24414.041977162025</v>
          </cell>
          <cell r="K2631">
            <v>0.01</v>
          </cell>
          <cell r="L2631">
            <v>24169.901557390403</v>
          </cell>
          <cell r="M2631">
            <v>80496864.572378725</v>
          </cell>
        </row>
        <row r="2632">
          <cell r="A2632" t="str">
            <v>JF1479</v>
          </cell>
          <cell r="B2632">
            <v>36802</v>
          </cell>
          <cell r="C2632">
            <v>36830</v>
          </cell>
          <cell r="D2632">
            <v>96</v>
          </cell>
          <cell r="E2632" t="str">
            <v>Dunnington Road</v>
          </cell>
          <cell r="F2632" t="str">
            <v>Wootton Bassett Swindon</v>
          </cell>
          <cell r="G2632" t="str">
            <v>Wiltshire</v>
          </cell>
          <cell r="H2632" t="str">
            <v>SN4 7EL</v>
          </cell>
          <cell r="I2632">
            <v>28380.295711256163</v>
          </cell>
          <cell r="J2632">
            <v>26660.277789361848</v>
          </cell>
          <cell r="K2632">
            <v>0.01</v>
          </cell>
          <cell r="L2632">
            <v>26393.675011468229</v>
          </cell>
          <cell r="M2632">
            <v>80523258.247390196</v>
          </cell>
        </row>
        <row r="2633">
          <cell r="A2633" t="str">
            <v>JF1431</v>
          </cell>
          <cell r="B2633">
            <v>36802</v>
          </cell>
          <cell r="C2633">
            <v>36830</v>
          </cell>
          <cell r="D2633" t="str">
            <v>155 Hastings Road</v>
          </cell>
          <cell r="E2633" t="str">
            <v>Pembury</v>
          </cell>
          <cell r="F2633" t="str">
            <v>Tunbridge Wells</v>
          </cell>
          <cell r="G2633" t="str">
            <v>Kent</v>
          </cell>
          <cell r="H2633" t="str">
            <v>TN2 4JU</v>
          </cell>
          <cell r="I2633">
            <v>29277.515853707573</v>
          </cell>
          <cell r="J2633">
            <v>27503.120953482867</v>
          </cell>
          <cell r="K2633">
            <v>0.01</v>
          </cell>
          <cell r="L2633">
            <v>27228.08974394804</v>
          </cell>
          <cell r="M2633">
            <v>80550486.337134138</v>
          </cell>
        </row>
        <row r="2634">
          <cell r="A2634" t="str">
            <v>JF1246</v>
          </cell>
          <cell r="B2634">
            <v>36802</v>
          </cell>
          <cell r="C2634">
            <v>36830</v>
          </cell>
          <cell r="D2634">
            <v>56</v>
          </cell>
          <cell r="E2634" t="str">
            <v>Alder Road</v>
          </cell>
          <cell r="F2634" t="str">
            <v>London</v>
          </cell>
          <cell r="G2634">
            <v>0</v>
          </cell>
          <cell r="H2634" t="str">
            <v>SW14 8ER</v>
          </cell>
          <cell r="I2634">
            <v>70351.333577456506</v>
          </cell>
          <cell r="J2634">
            <v>66087.616390943978</v>
          </cell>
          <cell r="K2634">
            <v>0.01</v>
          </cell>
          <cell r="L2634">
            <v>65426.740227034541</v>
          </cell>
          <cell r="M2634">
            <v>80615913.077361166</v>
          </cell>
        </row>
        <row r="2635">
          <cell r="A2635" t="str">
            <v>JF1464</v>
          </cell>
          <cell r="B2635">
            <v>36803</v>
          </cell>
          <cell r="C2635">
            <v>36830</v>
          </cell>
          <cell r="D2635" t="str">
            <v>85 South Road</v>
          </cell>
          <cell r="E2635" t="str">
            <v>Bare</v>
          </cell>
          <cell r="F2635" t="str">
            <v>Morecambe</v>
          </cell>
          <cell r="G2635" t="str">
            <v>Lancashire</v>
          </cell>
          <cell r="H2635" t="str">
            <v>LA4 6JR</v>
          </cell>
          <cell r="I2635">
            <v>10719.336666568543</v>
          </cell>
          <cell r="J2635">
            <v>10069.679898897723</v>
          </cell>
          <cell r="K2635">
            <v>0.01</v>
          </cell>
          <cell r="L2635">
            <v>9968.9830999087444</v>
          </cell>
          <cell r="M2635">
            <v>80625882.060461074</v>
          </cell>
        </row>
        <row r="2636">
          <cell r="A2636" t="str">
            <v>JF1414</v>
          </cell>
          <cell r="B2636">
            <v>36803</v>
          </cell>
          <cell r="C2636">
            <v>36830</v>
          </cell>
          <cell r="D2636">
            <v>26</v>
          </cell>
          <cell r="E2636" t="str">
            <v>Low Cudworth Green</v>
          </cell>
          <cell r="F2636" t="str">
            <v>Barnsley</v>
          </cell>
          <cell r="G2636" t="str">
            <v>South Yorkshire</v>
          </cell>
          <cell r="H2636" t="str">
            <v>S72 8EF</v>
          </cell>
          <cell r="I2636">
            <v>10942.884175430305</v>
          </cell>
          <cell r="J2636">
            <v>10279.679073889072</v>
          </cell>
          <cell r="K2636">
            <v>0.01</v>
          </cell>
          <cell r="L2636">
            <v>10176.882283150182</v>
          </cell>
          <cell r="M2636">
            <v>80636058.942744225</v>
          </cell>
        </row>
        <row r="2637">
          <cell r="A2637" t="str">
            <v>JF1380</v>
          </cell>
          <cell r="B2637">
            <v>36803</v>
          </cell>
          <cell r="C2637">
            <v>36830</v>
          </cell>
          <cell r="D2637">
            <v>78</v>
          </cell>
          <cell r="E2637" t="str">
            <v>New Pool Road</v>
          </cell>
          <cell r="F2637" t="str">
            <v>Cradley Heath</v>
          </cell>
          <cell r="G2637" t="str">
            <v>West Midlands</v>
          </cell>
          <cell r="H2637" t="str">
            <v>B64 5BY</v>
          </cell>
          <cell r="I2637">
            <v>17590.508570147376</v>
          </cell>
          <cell r="J2637">
            <v>16524.417141653594</v>
          </cell>
          <cell r="K2637">
            <v>0.01</v>
          </cell>
          <cell r="L2637">
            <v>16359.172970237058</v>
          </cell>
          <cell r="M2637">
            <v>80652418.115714461</v>
          </cell>
        </row>
        <row r="2638">
          <cell r="A2638" t="str">
            <v>JF0344</v>
          </cell>
          <cell r="B2638">
            <v>36803</v>
          </cell>
          <cell r="C2638">
            <v>36830</v>
          </cell>
          <cell r="D2638">
            <v>6</v>
          </cell>
          <cell r="E2638" t="str">
            <v>Silsden Avenue</v>
          </cell>
          <cell r="F2638" t="str">
            <v>Hull</v>
          </cell>
          <cell r="G2638" t="str">
            <v>North Humberside</v>
          </cell>
          <cell r="H2638" t="str">
            <v>HU6 7BY</v>
          </cell>
          <cell r="I2638">
            <v>19873.900855860393</v>
          </cell>
          <cell r="J2638">
            <v>18669.422016111275</v>
          </cell>
          <cell r="K2638">
            <v>0.01</v>
          </cell>
          <cell r="L2638">
            <v>18482.727795950163</v>
          </cell>
          <cell r="M2638">
            <v>80670900.843510404</v>
          </cell>
        </row>
        <row r="2639">
          <cell r="A2639" t="str">
            <v>JF1443</v>
          </cell>
          <cell r="B2639">
            <v>36803</v>
          </cell>
          <cell r="C2639">
            <v>36830</v>
          </cell>
          <cell r="D2639">
            <v>17</v>
          </cell>
          <cell r="E2639" t="str">
            <v>Lyddon Close</v>
          </cell>
          <cell r="F2639" t="str">
            <v>Wellington</v>
          </cell>
          <cell r="G2639" t="str">
            <v>Somerset</v>
          </cell>
          <cell r="H2639" t="str">
            <v>TA21 9AS</v>
          </cell>
          <cell r="I2639">
            <v>26801.937548306982</v>
          </cell>
          <cell r="J2639">
            <v>25177.577696894437</v>
          </cell>
          <cell r="K2639">
            <v>0.01</v>
          </cell>
          <cell r="L2639">
            <v>24925.801919925492</v>
          </cell>
          <cell r="M2639">
            <v>80695826.645430326</v>
          </cell>
        </row>
        <row r="2640">
          <cell r="A2640" t="str">
            <v>JF1471</v>
          </cell>
          <cell r="B2640">
            <v>36803</v>
          </cell>
          <cell r="C2640">
            <v>36830</v>
          </cell>
          <cell r="D2640" t="str">
            <v>4 Elmtree Close</v>
          </cell>
          <cell r="E2640" t="str">
            <v>Ashurst</v>
          </cell>
          <cell r="F2640" t="str">
            <v>Southampton</v>
          </cell>
          <cell r="G2640" t="str">
            <v>Hampshire</v>
          </cell>
          <cell r="H2640" t="str">
            <v>SO40 7FD</v>
          </cell>
          <cell r="I2640">
            <v>30355.620430314008</v>
          </cell>
          <cell r="J2640">
            <v>28515.885858779824</v>
          </cell>
          <cell r="K2640">
            <v>0.01</v>
          </cell>
          <cell r="L2640">
            <v>28230.727000192026</v>
          </cell>
          <cell r="M2640">
            <v>80724057.372430518</v>
          </cell>
        </row>
        <row r="2641">
          <cell r="A2641" t="str">
            <v>JF1363</v>
          </cell>
          <cell r="B2641">
            <v>36803</v>
          </cell>
          <cell r="C2641">
            <v>36830</v>
          </cell>
          <cell r="D2641">
            <v>9</v>
          </cell>
          <cell r="E2641" t="str">
            <v>Slimbridge Road</v>
          </cell>
          <cell r="F2641" t="str">
            <v>Burgess Hill</v>
          </cell>
          <cell r="G2641" t="str">
            <v>West Sussex</v>
          </cell>
          <cell r="H2641" t="str">
            <v>RH15 8QE</v>
          </cell>
          <cell r="I2641">
            <v>47737.624484632128</v>
          </cell>
          <cell r="J2641">
            <v>44844.435121927148</v>
          </cell>
          <cell r="K2641">
            <v>0.01</v>
          </cell>
          <cell r="L2641">
            <v>44395.990770707875</v>
          </cell>
          <cell r="M2641">
            <v>80768453.363201231</v>
          </cell>
        </row>
        <row r="2642">
          <cell r="A2642" t="str">
            <v>JF1248</v>
          </cell>
          <cell r="B2642">
            <v>36804</v>
          </cell>
          <cell r="C2642">
            <v>36830</v>
          </cell>
          <cell r="D2642">
            <v>4</v>
          </cell>
          <cell r="E2642" t="str">
            <v>Kelstern Close</v>
          </cell>
          <cell r="F2642" t="str">
            <v>Nuthall Road Cinderhill</v>
          </cell>
          <cell r="G2642" t="str">
            <v>Nottinghamshire</v>
          </cell>
          <cell r="H2642" t="str">
            <v>NG8 6AE</v>
          </cell>
          <cell r="I2642">
            <v>19459.248916334047</v>
          </cell>
          <cell r="J2642">
            <v>18279.900497162285</v>
          </cell>
          <cell r="K2642">
            <v>0.01</v>
          </cell>
          <cell r="L2642">
            <v>18097.101492190661</v>
          </cell>
          <cell r="M2642">
            <v>80786550.464693427</v>
          </cell>
        </row>
        <row r="2643">
          <cell r="A2643" t="str">
            <v>JF1290</v>
          </cell>
          <cell r="B2643">
            <v>36804</v>
          </cell>
          <cell r="C2643">
            <v>36830</v>
          </cell>
          <cell r="D2643">
            <v>10</v>
          </cell>
          <cell r="E2643" t="str">
            <v>Central Drive</v>
          </cell>
          <cell r="F2643" t="str">
            <v>Bramhall Stockport</v>
          </cell>
          <cell r="G2643" t="str">
            <v>Cheshire</v>
          </cell>
          <cell r="H2643" t="str">
            <v>SK7 3JT</v>
          </cell>
          <cell r="I2643">
            <v>23845.871744444434</v>
          </cell>
          <cell r="J2643">
            <v>22400.667396296285</v>
          </cell>
          <cell r="K2643">
            <v>0.01</v>
          </cell>
          <cell r="L2643">
            <v>22176.660722333323</v>
          </cell>
          <cell r="M2643">
            <v>80808727.125415757</v>
          </cell>
        </row>
        <row r="2644">
          <cell r="A2644" t="str">
            <v>JF1226</v>
          </cell>
          <cell r="B2644">
            <v>36804</v>
          </cell>
          <cell r="C2644">
            <v>36830</v>
          </cell>
          <cell r="D2644" t="str">
            <v>12 Smithtyne Avenue</v>
          </cell>
          <cell r="E2644" t="str">
            <v>Dereham</v>
          </cell>
          <cell r="F2644" t="str">
            <v>Norfolk</v>
          </cell>
          <cell r="G2644">
            <v>0</v>
          </cell>
          <cell r="H2644" t="str">
            <v>NR19 1HW</v>
          </cell>
          <cell r="I2644">
            <v>24352.485184280245</v>
          </cell>
          <cell r="J2644">
            <v>22876.576991293561</v>
          </cell>
          <cell r="K2644">
            <v>0.01</v>
          </cell>
          <cell r="L2644">
            <v>22647.811221380627</v>
          </cell>
          <cell r="M2644">
            <v>80831374.936637133</v>
          </cell>
        </row>
        <row r="2645">
          <cell r="A2645" t="str">
            <v>JF1461</v>
          </cell>
          <cell r="B2645">
            <v>36804</v>
          </cell>
          <cell r="C2645">
            <v>36830</v>
          </cell>
          <cell r="D2645">
            <v>20</v>
          </cell>
          <cell r="E2645" t="str">
            <v>St. Peters Road</v>
          </cell>
          <cell r="F2645" t="str">
            <v>Reading</v>
          </cell>
          <cell r="G2645" t="str">
            <v>Berkshire</v>
          </cell>
          <cell r="H2645" t="str">
            <v>RG6 1NT</v>
          </cell>
          <cell r="I2645">
            <v>30673.216122001304</v>
          </cell>
          <cell r="J2645">
            <v>28814.233326728496</v>
          </cell>
          <cell r="K2645">
            <v>0.01</v>
          </cell>
          <cell r="L2645">
            <v>28526.09099346121</v>
          </cell>
          <cell r="M2645">
            <v>80859901.027630597</v>
          </cell>
        </row>
        <row r="2646">
          <cell r="A2646" t="str">
            <v>JF1361</v>
          </cell>
          <cell r="B2646">
            <v>36804</v>
          </cell>
          <cell r="C2646">
            <v>36830</v>
          </cell>
          <cell r="D2646">
            <v>41</v>
          </cell>
          <cell r="E2646" t="str">
            <v>Southover</v>
          </cell>
          <cell r="F2646" t="str">
            <v>Wells</v>
          </cell>
          <cell r="G2646" t="str">
            <v>Somerset</v>
          </cell>
          <cell r="H2646" t="str">
            <v>BA5 1UH</v>
          </cell>
          <cell r="I2646">
            <v>41647.614955937504</v>
          </cell>
          <cell r="J2646">
            <v>39123.517079820078</v>
          </cell>
          <cell r="K2646">
            <v>0.01</v>
          </cell>
          <cell r="L2646">
            <v>38732.281909021876</v>
          </cell>
          <cell r="M2646">
            <v>80898633.309539616</v>
          </cell>
        </row>
        <row r="2647">
          <cell r="A2647" t="str">
            <v>JF1327</v>
          </cell>
          <cell r="B2647">
            <v>36805</v>
          </cell>
          <cell r="C2647">
            <v>36830</v>
          </cell>
          <cell r="D2647">
            <v>96</v>
          </cell>
          <cell r="E2647" t="str">
            <v>Ridgeway</v>
          </cell>
          <cell r="F2647" t="str">
            <v>Wellingborough</v>
          </cell>
          <cell r="G2647" t="str">
            <v>Northamptonshire</v>
          </cell>
          <cell r="H2647" t="str">
            <v>NN8 4RY</v>
          </cell>
          <cell r="I2647">
            <v>32183.241071435234</v>
          </cell>
          <cell r="J2647">
            <v>30232.74161256037</v>
          </cell>
          <cell r="K2647">
            <v>0.01</v>
          </cell>
          <cell r="L2647">
            <v>29930.414196434765</v>
          </cell>
          <cell r="M2647">
            <v>80928563.723736048</v>
          </cell>
        </row>
        <row r="2648">
          <cell r="A2648" t="str">
            <v>JF1445</v>
          </cell>
          <cell r="B2648">
            <v>36805</v>
          </cell>
          <cell r="C2648">
            <v>36830</v>
          </cell>
          <cell r="D2648">
            <v>39</v>
          </cell>
          <cell r="E2648" t="str">
            <v>Lewisham Grove</v>
          </cell>
          <cell r="F2648" t="str">
            <v>Weston Super Mare</v>
          </cell>
          <cell r="G2648" t="str">
            <v>North Somerset</v>
          </cell>
          <cell r="H2648" t="str">
            <v>BS23 3JP</v>
          </cell>
          <cell r="I2648">
            <v>33733.085896831086</v>
          </cell>
          <cell r="J2648">
            <v>31688.656448538291</v>
          </cell>
          <cell r="K2648">
            <v>0.01</v>
          </cell>
          <cell r="L2648">
            <v>31371.769884052908</v>
          </cell>
          <cell r="M2648">
            <v>80959935.493620098</v>
          </cell>
        </row>
        <row r="2649">
          <cell r="A2649" t="str">
            <v>JF1435</v>
          </cell>
          <cell r="B2649">
            <v>36805</v>
          </cell>
          <cell r="C2649">
            <v>36830</v>
          </cell>
          <cell r="D2649" t="str">
            <v>34 Rosebank Gardens</v>
          </cell>
          <cell r="E2649" t="str">
            <v>Northfleet</v>
          </cell>
          <cell r="F2649" t="str">
            <v>Gravesend</v>
          </cell>
          <cell r="G2649" t="str">
            <v>Kent</v>
          </cell>
          <cell r="H2649" t="str">
            <v>DA11 8RZ</v>
          </cell>
          <cell r="I2649">
            <v>40846.668341401266</v>
          </cell>
          <cell r="J2649">
            <v>38371.112684346641</v>
          </cell>
          <cell r="K2649">
            <v>0.01</v>
          </cell>
          <cell r="L2649">
            <v>37987.401557503174</v>
          </cell>
          <cell r="M2649">
            <v>80997922.895177603</v>
          </cell>
        </row>
        <row r="2650">
          <cell r="A2650" t="str">
            <v>JF1349</v>
          </cell>
          <cell r="B2650">
            <v>36808</v>
          </cell>
          <cell r="C2650">
            <v>36830</v>
          </cell>
          <cell r="D2650">
            <v>12</v>
          </cell>
          <cell r="E2650" t="str">
            <v>Tanworth Lane</v>
          </cell>
          <cell r="F2650" t="str">
            <v>Solihull</v>
          </cell>
          <cell r="G2650" t="str">
            <v>West Midlands</v>
          </cell>
          <cell r="H2650" t="str">
            <v>B90 4DR</v>
          </cell>
          <cell r="I2650">
            <v>18320.470042654637</v>
          </cell>
          <cell r="J2650">
            <v>17210.138524917991</v>
          </cell>
          <cell r="K2650">
            <v>0.01</v>
          </cell>
          <cell r="L2650">
            <v>17038.03713966881</v>
          </cell>
          <cell r="M2650">
            <v>81014960.932317272</v>
          </cell>
        </row>
        <row r="2651">
          <cell r="A2651" t="str">
            <v>JF1345</v>
          </cell>
          <cell r="B2651">
            <v>36808</v>
          </cell>
          <cell r="C2651">
            <v>36830</v>
          </cell>
          <cell r="D2651" t="str">
            <v>19 Halls Drive</v>
          </cell>
          <cell r="E2651" t="str">
            <v>Gressenhall</v>
          </cell>
          <cell r="F2651" t="str">
            <v>Dereham</v>
          </cell>
          <cell r="G2651" t="str">
            <v>Norfolk</v>
          </cell>
          <cell r="H2651" t="str">
            <v>NR20 4EJ</v>
          </cell>
          <cell r="I2651">
            <v>21366.017008663322</v>
          </cell>
          <cell r="J2651">
            <v>20071.106886926151</v>
          </cell>
          <cell r="K2651">
            <v>0.01</v>
          </cell>
          <cell r="L2651">
            <v>19870.395818056888</v>
          </cell>
          <cell r="M2651">
            <v>81034831.328135327</v>
          </cell>
        </row>
        <row r="2652">
          <cell r="A2652" t="str">
            <v>JF1372</v>
          </cell>
          <cell r="B2652">
            <v>36808</v>
          </cell>
          <cell r="C2652">
            <v>36830</v>
          </cell>
          <cell r="D2652" t="str">
            <v>Altea</v>
          </cell>
          <cell r="E2652" t="str">
            <v>11 North Beeches Road</v>
          </cell>
          <cell r="F2652" t="str">
            <v>Crowborough</v>
          </cell>
          <cell r="G2652" t="str">
            <v>East Sussex</v>
          </cell>
          <cell r="H2652" t="str">
            <v>TN6 2AR</v>
          </cell>
          <cell r="I2652">
            <v>21723.793793417317</v>
          </cell>
          <cell r="J2652">
            <v>20407.200230179904</v>
          </cell>
          <cell r="K2652">
            <v>0.01</v>
          </cell>
          <cell r="L2652">
            <v>20203.128227878104</v>
          </cell>
          <cell r="M2652">
            <v>81055034.456363201</v>
          </cell>
        </row>
        <row r="2653">
          <cell r="A2653" t="str">
            <v>JE3195</v>
          </cell>
          <cell r="B2653">
            <v>36808</v>
          </cell>
          <cell r="C2653">
            <v>36830</v>
          </cell>
          <cell r="D2653" t="str">
            <v>44 Love Lane</v>
          </cell>
          <cell r="E2653" t="str">
            <v>Woodford Green</v>
          </cell>
          <cell r="F2653" t="str">
            <v>Chigwell</v>
          </cell>
          <cell r="G2653" t="str">
            <v>Essex</v>
          </cell>
          <cell r="H2653" t="str">
            <v>IG8 8BB</v>
          </cell>
          <cell r="I2653">
            <v>29759.638952537149</v>
          </cell>
          <cell r="J2653">
            <v>27956.024470565197</v>
          </cell>
          <cell r="K2653">
            <v>0.01</v>
          </cell>
          <cell r="L2653">
            <v>27676.464225859545</v>
          </cell>
          <cell r="M2653">
            <v>81082710.92058906</v>
          </cell>
        </row>
        <row r="2654">
          <cell r="A2654" t="str">
            <v>JF1301</v>
          </cell>
          <cell r="B2654">
            <v>36808</v>
          </cell>
          <cell r="C2654">
            <v>36830</v>
          </cell>
          <cell r="D2654">
            <v>51</v>
          </cell>
          <cell r="E2654" t="str">
            <v>Victoria Road</v>
          </cell>
          <cell r="F2654" t="str">
            <v>Woodbridge</v>
          </cell>
          <cell r="G2654" t="str">
            <v>Suffolk</v>
          </cell>
          <cell r="H2654" t="str">
            <v>IP12 1EL</v>
          </cell>
          <cell r="I2654">
            <v>29845.021546956021</v>
          </cell>
          <cell r="J2654">
            <v>28036.232362292019</v>
          </cell>
          <cell r="K2654">
            <v>0.01</v>
          </cell>
          <cell r="L2654">
            <v>27755.870038669098</v>
          </cell>
          <cell r="M2654">
            <v>81110466.790627733</v>
          </cell>
        </row>
        <row r="2655">
          <cell r="A2655" t="str">
            <v>JF0124</v>
          </cell>
          <cell r="B2655">
            <v>36808</v>
          </cell>
          <cell r="C2655">
            <v>36830</v>
          </cell>
          <cell r="D2655">
            <v>46</v>
          </cell>
          <cell r="E2655" t="str">
            <v>Northall Road</v>
          </cell>
          <cell r="F2655" t="str">
            <v>Bexleyheath</v>
          </cell>
          <cell r="G2655" t="str">
            <v>Kent</v>
          </cell>
          <cell r="H2655" t="str">
            <v>DA7 6JD</v>
          </cell>
          <cell r="I2655">
            <v>30395.88953942333</v>
          </cell>
          <cell r="J2655">
            <v>28553.714415821916</v>
          </cell>
          <cell r="K2655">
            <v>0.01</v>
          </cell>
          <cell r="L2655">
            <v>28268.177271663695</v>
          </cell>
          <cell r="M2655">
            <v>81138734.967899397</v>
          </cell>
        </row>
        <row r="2656">
          <cell r="A2656" t="str">
            <v>JF1320</v>
          </cell>
          <cell r="B2656">
            <v>36808</v>
          </cell>
          <cell r="C2656">
            <v>36830</v>
          </cell>
          <cell r="D2656" t="str">
            <v>Villach</v>
          </cell>
          <cell r="E2656" t="str">
            <v>Rectory Lane</v>
          </cell>
          <cell r="F2656" t="str">
            <v>Llanymynech</v>
          </cell>
          <cell r="G2656" t="str">
            <v>Powys</v>
          </cell>
          <cell r="H2656" t="str">
            <v>SY22 6EQ</v>
          </cell>
          <cell r="I2656">
            <v>53466.075242582898</v>
          </cell>
          <cell r="J2656">
            <v>50225.707046062715</v>
          </cell>
          <cell r="K2656">
            <v>0.01</v>
          </cell>
          <cell r="L2656">
            <v>49723.449975602089</v>
          </cell>
          <cell r="M2656">
            <v>81188458.417874992</v>
          </cell>
        </row>
        <row r="2657">
          <cell r="A2657" t="str">
            <v>JF1576</v>
          </cell>
          <cell r="B2657">
            <v>36808</v>
          </cell>
          <cell r="C2657">
            <v>36830</v>
          </cell>
          <cell r="D2657">
            <v>14</v>
          </cell>
          <cell r="E2657" t="str">
            <v>Abbotts Close</v>
          </cell>
          <cell r="F2657" t="str">
            <v>Cowley, Uxbridge</v>
          </cell>
          <cell r="G2657" t="str">
            <v>Middlesex</v>
          </cell>
          <cell r="H2657" t="str">
            <v>UB8 3RY</v>
          </cell>
          <cell r="I2657">
            <v>62625.856132573594</v>
          </cell>
          <cell r="J2657">
            <v>58830.3497002964</v>
          </cell>
          <cell r="K2657">
            <v>0.01</v>
          </cell>
          <cell r="L2657">
            <v>58242.046203293437</v>
          </cell>
          <cell r="M2657">
            <v>81246700.464078292</v>
          </cell>
        </row>
        <row r="2658">
          <cell r="A2658" t="str">
            <v>JF1506</v>
          </cell>
          <cell r="B2658">
            <v>36808</v>
          </cell>
          <cell r="C2658">
            <v>36830</v>
          </cell>
          <cell r="D2658">
            <v>5</v>
          </cell>
          <cell r="E2658" t="str">
            <v>Ashbrook Close</v>
          </cell>
          <cell r="F2658" t="str">
            <v>Allestree</v>
          </cell>
          <cell r="G2658" t="str">
            <v>Derby</v>
          </cell>
          <cell r="H2658" t="str">
            <v>DE22 2NS</v>
          </cell>
          <cell r="I2658">
            <v>70289.375775167151</v>
          </cell>
          <cell r="J2658">
            <v>66029.413606975198</v>
          </cell>
          <cell r="K2658">
            <v>0.01</v>
          </cell>
          <cell r="L2658">
            <v>65369.119470905447</v>
          </cell>
          <cell r="M2658">
            <v>81312069.583549201</v>
          </cell>
        </row>
        <row r="2659">
          <cell r="A2659" t="str">
            <v>JF1546</v>
          </cell>
          <cell r="B2659">
            <v>36809</v>
          </cell>
          <cell r="C2659">
            <v>36830</v>
          </cell>
          <cell r="D2659">
            <v>9</v>
          </cell>
          <cell r="E2659" t="str">
            <v>Selworthy Gardens</v>
          </cell>
          <cell r="F2659" t="str">
            <v>Nailsea Bristol</v>
          </cell>
          <cell r="G2659" t="str">
            <v>North Somerset</v>
          </cell>
          <cell r="H2659" t="str">
            <v>BS48 2JZ</v>
          </cell>
          <cell r="I2659">
            <v>25988.143009103296</v>
          </cell>
          <cell r="J2659">
            <v>24413.10403885461</v>
          </cell>
          <cell r="K2659">
            <v>0.01</v>
          </cell>
          <cell r="L2659">
            <v>24168.972998466063</v>
          </cell>
          <cell r="M2659">
            <v>81336238.556547672</v>
          </cell>
        </row>
        <row r="2660">
          <cell r="A2660" t="str">
            <v>JF1263</v>
          </cell>
          <cell r="B2660">
            <v>36809</v>
          </cell>
          <cell r="C2660">
            <v>36830</v>
          </cell>
          <cell r="D2660">
            <v>48</v>
          </cell>
          <cell r="E2660" t="str">
            <v>Bonchurch Avenue</v>
          </cell>
          <cell r="F2660" t="str">
            <v>Leigh On Sea</v>
          </cell>
          <cell r="G2660" t="str">
            <v>Essex</v>
          </cell>
          <cell r="H2660" t="str">
            <v>SS9 3AT</v>
          </cell>
          <cell r="I2660">
            <v>32311.5920918583</v>
          </cell>
          <cell r="J2660">
            <v>30353.313783260826</v>
          </cell>
          <cell r="K2660">
            <v>0.01</v>
          </cell>
          <cell r="L2660">
            <v>30049.780645428218</v>
          </cell>
          <cell r="M2660">
            <v>81366288.337193102</v>
          </cell>
        </row>
        <row r="2661">
          <cell r="A2661" t="str">
            <v>JF1417</v>
          </cell>
          <cell r="B2661">
            <v>36809</v>
          </cell>
          <cell r="C2661">
            <v>36830</v>
          </cell>
          <cell r="D2661">
            <v>13</v>
          </cell>
          <cell r="E2661" t="str">
            <v>Winstanley Close</v>
          </cell>
          <cell r="F2661" t="str">
            <v>Freshbrook</v>
          </cell>
          <cell r="G2661" t="str">
            <v>Swindon</v>
          </cell>
          <cell r="H2661" t="str">
            <v>SN5 8RR</v>
          </cell>
          <cell r="I2661">
            <v>43608.63439625789</v>
          </cell>
          <cell r="J2661">
            <v>40965.686857090739</v>
          </cell>
          <cell r="K2661">
            <v>0.01</v>
          </cell>
          <cell r="L2661">
            <v>40556.029988519833</v>
          </cell>
          <cell r="M2661">
            <v>81406844.367181614</v>
          </cell>
        </row>
        <row r="2662">
          <cell r="A2662" t="str">
            <v>JF1469</v>
          </cell>
          <cell r="B2662">
            <v>36809</v>
          </cell>
          <cell r="C2662">
            <v>36830</v>
          </cell>
          <cell r="D2662">
            <v>19</v>
          </cell>
          <cell r="E2662" t="str">
            <v>Westerleigh Road</v>
          </cell>
          <cell r="F2662" t="str">
            <v>Clevedon</v>
          </cell>
          <cell r="G2662" t="str">
            <v>Avon</v>
          </cell>
          <cell r="H2662" t="str">
            <v>BS21 7UR</v>
          </cell>
          <cell r="I2662">
            <v>54503.396126395222</v>
          </cell>
          <cell r="J2662">
            <v>51200.15999752278</v>
          </cell>
          <cell r="K2662">
            <v>0.01</v>
          </cell>
          <cell r="L2662">
            <v>50688.158397547551</v>
          </cell>
          <cell r="M2662">
            <v>81457532.525579154</v>
          </cell>
        </row>
        <row r="2663">
          <cell r="A2663" t="str">
            <v>JE3199</v>
          </cell>
          <cell r="B2663">
            <v>36810</v>
          </cell>
          <cell r="C2663">
            <v>36830</v>
          </cell>
          <cell r="D2663" t="str">
            <v>Almaria</v>
          </cell>
          <cell r="E2663" t="str">
            <v>Brynbach Street</v>
          </cell>
          <cell r="F2663" t="str">
            <v>Tredegar</v>
          </cell>
          <cell r="G2663" t="str">
            <v>Gwent</v>
          </cell>
          <cell r="H2663" t="str">
            <v>NP22 3HJ</v>
          </cell>
          <cell r="I2663">
            <v>4081.2761218537694</v>
          </cell>
          <cell r="J2663">
            <v>3833.9260538626313</v>
          </cell>
          <cell r="K2663">
            <v>0.01</v>
          </cell>
          <cell r="L2663">
            <v>3795.5867933240052</v>
          </cell>
          <cell r="M2663">
            <v>81461328.112372473</v>
          </cell>
        </row>
        <row r="2664">
          <cell r="A2664" t="str">
            <v>JE3200</v>
          </cell>
          <cell r="B2664">
            <v>36810</v>
          </cell>
          <cell r="C2664">
            <v>36830</v>
          </cell>
          <cell r="D2664">
            <v>14</v>
          </cell>
          <cell r="E2664" t="str">
            <v>Wisenholme Close</v>
          </cell>
          <cell r="F2664" t="str">
            <v>Runcorn</v>
          </cell>
          <cell r="G2664" t="str">
            <v>Cheshire</v>
          </cell>
          <cell r="H2664" t="str">
            <v>WA7 2RU</v>
          </cell>
          <cell r="I2664">
            <v>9850.4784085270858</v>
          </cell>
          <cell r="J2664">
            <v>9253.4797171012015</v>
          </cell>
          <cell r="K2664">
            <v>0.01</v>
          </cell>
          <cell r="L2664">
            <v>9160.9449199301889</v>
          </cell>
          <cell r="M2664">
            <v>81470489.057292402</v>
          </cell>
        </row>
        <row r="2665">
          <cell r="A2665" t="str">
            <v>JF1146</v>
          </cell>
          <cell r="B2665">
            <v>36810</v>
          </cell>
          <cell r="C2665">
            <v>36830</v>
          </cell>
          <cell r="D2665">
            <v>43</v>
          </cell>
          <cell r="E2665" t="str">
            <v>Tile Kiln Lane</v>
          </cell>
          <cell r="F2665" t="str">
            <v>Bexley</v>
          </cell>
          <cell r="G2665" t="str">
            <v>Kent</v>
          </cell>
          <cell r="H2665" t="str">
            <v>DA5 2JE</v>
          </cell>
          <cell r="I2665">
            <v>11251.011736944434</v>
          </cell>
          <cell r="J2665">
            <v>10569.132237735681</v>
          </cell>
          <cell r="K2665">
            <v>0.01</v>
          </cell>
          <cell r="L2665">
            <v>10463.440915358324</v>
          </cell>
          <cell r="M2665">
            <v>81480952.498207763</v>
          </cell>
        </row>
        <row r="2666">
          <cell r="A2666" t="str">
            <v>JF1343</v>
          </cell>
          <cell r="B2666">
            <v>36810</v>
          </cell>
          <cell r="C2666">
            <v>36830</v>
          </cell>
          <cell r="D2666" t="str">
            <v>6 Oaks Drive</v>
          </cell>
          <cell r="E2666" t="str">
            <v>Necton</v>
          </cell>
          <cell r="F2666" t="str">
            <v>Swaffham</v>
          </cell>
          <cell r="G2666" t="str">
            <v>Norfolk</v>
          </cell>
          <cell r="H2666" t="str">
            <v>PE37 8LY</v>
          </cell>
          <cell r="I2666">
            <v>19828.769676987034</v>
          </cell>
          <cell r="J2666">
            <v>18627.02606019994</v>
          </cell>
          <cell r="K2666">
            <v>0.01</v>
          </cell>
          <cell r="L2666">
            <v>18440.75579959794</v>
          </cell>
          <cell r="M2666">
            <v>81499393.254007354</v>
          </cell>
        </row>
        <row r="2667">
          <cell r="A2667" t="str">
            <v>JF1505</v>
          </cell>
          <cell r="B2667">
            <v>36810</v>
          </cell>
          <cell r="C2667">
            <v>36830</v>
          </cell>
          <cell r="D2667">
            <v>36</v>
          </cell>
          <cell r="E2667" t="str">
            <v>Addison Close</v>
          </cell>
          <cell r="F2667" t="str">
            <v>Exeter</v>
          </cell>
          <cell r="G2667" t="str">
            <v>Devon</v>
          </cell>
          <cell r="H2667" t="str">
            <v>EX4 1SJ</v>
          </cell>
          <cell r="I2667">
            <v>34449.069700892571</v>
          </cell>
          <cell r="J2667">
            <v>32361.24729477787</v>
          </cell>
          <cell r="K2667">
            <v>0.01</v>
          </cell>
          <cell r="L2667">
            <v>32037.634821830092</v>
          </cell>
          <cell r="M2667">
            <v>81531430.888829187</v>
          </cell>
        </row>
        <row r="2668">
          <cell r="A2668" t="str">
            <v>JF1332</v>
          </cell>
          <cell r="B2668">
            <v>36810</v>
          </cell>
          <cell r="C2668">
            <v>36830</v>
          </cell>
          <cell r="D2668" t="str">
            <v>39 Ward Close</v>
          </cell>
          <cell r="E2668" t="str">
            <v>Statton</v>
          </cell>
          <cell r="F2668" t="str">
            <v>Bude</v>
          </cell>
          <cell r="G2668" t="str">
            <v>Cornwall</v>
          </cell>
          <cell r="H2668" t="str">
            <v>EX23 9BB</v>
          </cell>
          <cell r="I2668">
            <v>37208.923032760496</v>
          </cell>
          <cell r="J2668">
            <v>34953.836788350767</v>
          </cell>
          <cell r="K2668">
            <v>0.01</v>
          </cell>
          <cell r="L2668">
            <v>34604.298420467261</v>
          </cell>
          <cell r="M2668">
            <v>81566035.18724966</v>
          </cell>
        </row>
        <row r="2669">
          <cell r="A2669" t="str">
            <v>JF1376</v>
          </cell>
          <cell r="B2669">
            <v>36810</v>
          </cell>
          <cell r="C2669">
            <v>36830</v>
          </cell>
          <cell r="D2669" t="str">
            <v>14 Peterborough Avenue</v>
          </cell>
          <cell r="E2669" t="str">
            <v>Oakham</v>
          </cell>
          <cell r="F2669" t="str">
            <v>Rutland</v>
          </cell>
          <cell r="G2669" t="str">
            <v>Leicestershire</v>
          </cell>
          <cell r="H2669" t="str">
            <v>LE15 6EB</v>
          </cell>
          <cell r="I2669">
            <v>38229.428324563596</v>
          </cell>
          <cell r="J2669">
            <v>35912.493274590044</v>
          </cell>
          <cell r="K2669">
            <v>0.01</v>
          </cell>
          <cell r="L2669">
            <v>35553.368341844143</v>
          </cell>
          <cell r="M2669">
            <v>81601588.555591509</v>
          </cell>
        </row>
        <row r="2670">
          <cell r="A2670" t="str">
            <v>JF1514</v>
          </cell>
          <cell r="B2670">
            <v>36810</v>
          </cell>
          <cell r="C2670">
            <v>36830</v>
          </cell>
          <cell r="D2670">
            <v>26</v>
          </cell>
          <cell r="E2670" t="str">
            <v>Mayfield Road Northfleet</v>
          </cell>
          <cell r="F2670" t="str">
            <v>Gravesend</v>
          </cell>
          <cell r="G2670" t="str">
            <v>Kent</v>
          </cell>
          <cell r="H2670" t="str">
            <v>DA11 0JP</v>
          </cell>
          <cell r="I2670">
            <v>41863.302056888526</v>
          </cell>
          <cell r="J2670">
            <v>39326.13223525892</v>
          </cell>
          <cell r="K2670">
            <v>0.01</v>
          </cell>
          <cell r="L2670">
            <v>38932.870912906328</v>
          </cell>
          <cell r="M2670">
            <v>81640521.426504418</v>
          </cell>
        </row>
        <row r="2671">
          <cell r="A2671" t="str">
            <v>JF1260</v>
          </cell>
          <cell r="B2671">
            <v>36810</v>
          </cell>
          <cell r="C2671">
            <v>36830</v>
          </cell>
          <cell r="D2671" t="str">
            <v>200 Acheson Road</v>
          </cell>
          <cell r="E2671" t="str">
            <v>Shirley</v>
          </cell>
          <cell r="F2671" t="str">
            <v>Solihull</v>
          </cell>
          <cell r="G2671" t="str">
            <v>West Midlands</v>
          </cell>
          <cell r="H2671" t="str">
            <v>B90 2JA</v>
          </cell>
          <cell r="I2671">
            <v>42462.231560769425</v>
          </cell>
          <cell r="J2671">
            <v>39888.762981328851</v>
          </cell>
          <cell r="K2671">
            <v>0.01</v>
          </cell>
          <cell r="L2671">
            <v>39489.875351515562</v>
          </cell>
          <cell r="M2671">
            <v>81680011.301855937</v>
          </cell>
        </row>
        <row r="2672">
          <cell r="A2672" t="str">
            <v>JF1535</v>
          </cell>
          <cell r="B2672">
            <v>36810</v>
          </cell>
          <cell r="C2672">
            <v>36830</v>
          </cell>
          <cell r="D2672">
            <v>18</v>
          </cell>
          <cell r="E2672" t="str">
            <v>Pontwillim Estate</v>
          </cell>
          <cell r="F2672" t="str">
            <v>Brecon</v>
          </cell>
          <cell r="G2672" t="str">
            <v>Powys</v>
          </cell>
          <cell r="H2672" t="str">
            <v>LD3 9BT</v>
          </cell>
          <cell r="I2672">
            <v>52411.105904433622</v>
          </cell>
          <cell r="J2672">
            <v>49234.67524355885</v>
          </cell>
          <cell r="K2672">
            <v>0.01</v>
          </cell>
          <cell r="L2672">
            <v>48742.328491123262</v>
          </cell>
          <cell r="M2672">
            <v>81728753.630347058</v>
          </cell>
        </row>
        <row r="2673">
          <cell r="A2673" t="str">
            <v>JF1330</v>
          </cell>
          <cell r="B2673">
            <v>36810</v>
          </cell>
          <cell r="C2673">
            <v>36830</v>
          </cell>
          <cell r="D2673">
            <v>20</v>
          </cell>
          <cell r="E2673" t="str">
            <v>Well Lane</v>
          </cell>
          <cell r="F2673" t="str">
            <v>Newton Chester</v>
          </cell>
          <cell r="G2673" t="str">
            <v>Cheshire</v>
          </cell>
          <cell r="H2673" t="str">
            <v>CH2 2HL</v>
          </cell>
          <cell r="I2673">
            <v>58491.92016772311</v>
          </cell>
          <cell r="J2673">
            <v>54946.955309073222</v>
          </cell>
          <cell r="K2673">
            <v>0.01</v>
          </cell>
          <cell r="L2673">
            <v>54397.485755982489</v>
          </cell>
          <cell r="M2673">
            <v>81783151.116103038</v>
          </cell>
        </row>
        <row r="2674">
          <cell r="A2674" t="str">
            <v>JF1507</v>
          </cell>
          <cell r="B2674">
            <v>36810</v>
          </cell>
          <cell r="C2674">
            <v>36830</v>
          </cell>
          <cell r="D2674" t="str">
            <v>The Lilacs</v>
          </cell>
          <cell r="E2674" t="str">
            <v>Church Road</v>
          </cell>
          <cell r="F2674" t="str">
            <v>Lilleshall Newport</v>
          </cell>
          <cell r="G2674" t="str">
            <v>Shropshire</v>
          </cell>
          <cell r="H2674" t="str">
            <v>TF10 9HJ</v>
          </cell>
          <cell r="I2674">
            <v>75504.264930878824</v>
          </cell>
          <cell r="J2674">
            <v>70928.248874461919</v>
          </cell>
          <cell r="K2674">
            <v>0.01</v>
          </cell>
          <cell r="L2674">
            <v>70218.9663857173</v>
          </cell>
          <cell r="M2674">
            <v>81853370.08248876</v>
          </cell>
        </row>
        <row r="2675">
          <cell r="A2675" t="str">
            <v>JE3197</v>
          </cell>
          <cell r="B2675">
            <v>36811</v>
          </cell>
          <cell r="C2675">
            <v>36830</v>
          </cell>
          <cell r="D2675">
            <v>6</v>
          </cell>
          <cell r="E2675" t="str">
            <v>Malmesbury Road</v>
          </cell>
          <cell r="F2675" t="str">
            <v>Nottingham</v>
          </cell>
          <cell r="G2675" t="str">
            <v>Nottinghamshire</v>
          </cell>
          <cell r="H2675" t="str">
            <v>NG3 5QE</v>
          </cell>
          <cell r="I2675">
            <v>4117.1850069145639</v>
          </cell>
          <cell r="J2675">
            <v>3867.6586428591359</v>
          </cell>
          <cell r="K2675">
            <v>0.01</v>
          </cell>
          <cell r="L2675">
            <v>3828.9820564305446</v>
          </cell>
          <cell r="M2675">
            <v>81857199.064545184</v>
          </cell>
        </row>
        <row r="2676">
          <cell r="A2676" t="str">
            <v>JF1355</v>
          </cell>
          <cell r="B2676">
            <v>36811</v>
          </cell>
          <cell r="C2676">
            <v>36830</v>
          </cell>
          <cell r="D2676">
            <v>12</v>
          </cell>
          <cell r="E2676" t="str">
            <v>Mornington Road</v>
          </cell>
          <cell r="F2676" t="str">
            <v>Sale</v>
          </cell>
          <cell r="G2676" t="str">
            <v>Cheshire</v>
          </cell>
          <cell r="H2676" t="str">
            <v>M33 2DA</v>
          </cell>
          <cell r="I2676">
            <v>24279.514379065389</v>
          </cell>
          <cell r="J2676">
            <v>22808.028659122028</v>
          </cell>
          <cell r="K2676">
            <v>0.01</v>
          </cell>
          <cell r="L2676">
            <v>22579.948372530809</v>
          </cell>
          <cell r="M2676">
            <v>81879779.012917712</v>
          </cell>
        </row>
        <row r="2677">
          <cell r="A2677" t="str">
            <v>JF1102</v>
          </cell>
          <cell r="B2677">
            <v>36811</v>
          </cell>
          <cell r="C2677">
            <v>36830</v>
          </cell>
          <cell r="D2677">
            <v>28</v>
          </cell>
          <cell r="E2677" t="str">
            <v>Castlefield Road</v>
          </cell>
          <cell r="F2677" t="str">
            <v>Liverpool</v>
          </cell>
          <cell r="G2677" t="str">
            <v>Merseyside</v>
          </cell>
          <cell r="H2677" t="str">
            <v>L12 5JG</v>
          </cell>
          <cell r="I2677">
            <v>25587.805091581507</v>
          </cell>
          <cell r="J2677">
            <v>24037.02902542505</v>
          </cell>
          <cell r="K2677">
            <v>0.01</v>
          </cell>
          <cell r="L2677">
            <v>23796.6587351708</v>
          </cell>
          <cell r="M2677">
            <v>81903575.671652883</v>
          </cell>
        </row>
        <row r="2678">
          <cell r="A2678" t="str">
            <v>JF1517</v>
          </cell>
          <cell r="B2678">
            <v>36811</v>
          </cell>
          <cell r="C2678">
            <v>36830</v>
          </cell>
          <cell r="D2678">
            <v>10</v>
          </cell>
          <cell r="E2678" t="str">
            <v>Bibury Crescent</v>
          </cell>
          <cell r="F2678" t="str">
            <v>Northampton</v>
          </cell>
          <cell r="G2678" t="str">
            <v>Northamptonshire</v>
          </cell>
          <cell r="H2678" t="str">
            <v>NN3 6AG</v>
          </cell>
          <cell r="I2678">
            <v>36834.904045046838</v>
          </cell>
          <cell r="J2678">
            <v>34602.485618074301</v>
          </cell>
          <cell r="K2678">
            <v>0.01</v>
          </cell>
          <cell r="L2678">
            <v>34256.460761893555</v>
          </cell>
          <cell r="M2678">
            <v>81937832.132414773</v>
          </cell>
        </row>
        <row r="2679">
          <cell r="A2679" t="str">
            <v>JF1385</v>
          </cell>
          <cell r="B2679">
            <v>36811</v>
          </cell>
          <cell r="C2679">
            <v>36830</v>
          </cell>
          <cell r="D2679" t="str">
            <v>25 Hurstville Road</v>
          </cell>
          <cell r="E2679" t="str">
            <v>Chorlton-cum-Hardy</v>
          </cell>
          <cell r="F2679" t="str">
            <v>Manchester</v>
          </cell>
          <cell r="G2679">
            <v>0</v>
          </cell>
          <cell r="H2679" t="str">
            <v>M21 8DJ</v>
          </cell>
          <cell r="I2679">
            <v>40068.173764619576</v>
          </cell>
          <cell r="J2679">
            <v>37639.799597066871</v>
          </cell>
          <cell r="K2679">
            <v>0.01</v>
          </cell>
          <cell r="L2679">
            <v>37263.4016010962</v>
          </cell>
          <cell r="M2679">
            <v>81975095.534015864</v>
          </cell>
        </row>
        <row r="2680">
          <cell r="A2680" t="str">
            <v>JF1567</v>
          </cell>
          <cell r="B2680">
            <v>36811</v>
          </cell>
          <cell r="C2680">
            <v>36830</v>
          </cell>
          <cell r="D2680">
            <v>35</v>
          </cell>
          <cell r="E2680" t="str">
            <v>Churchfield</v>
          </cell>
          <cell r="F2680" t="str">
            <v>Harpenden</v>
          </cell>
          <cell r="G2680" t="str">
            <v>Hertfordshire</v>
          </cell>
          <cell r="H2680" t="str">
            <v>AL5 1LJ</v>
          </cell>
          <cell r="I2680">
            <v>106509.25833899704</v>
          </cell>
          <cell r="J2680">
            <v>100054.15177299721</v>
          </cell>
          <cell r="K2680">
            <v>0.01</v>
          </cell>
          <cell r="L2680">
            <v>99053.610255267238</v>
          </cell>
          <cell r="M2680">
            <v>82074149.144271135</v>
          </cell>
        </row>
        <row r="2681">
          <cell r="A2681" t="str">
            <v>JF1476</v>
          </cell>
          <cell r="B2681">
            <v>36811</v>
          </cell>
          <cell r="C2681">
            <v>36830</v>
          </cell>
          <cell r="D2681">
            <v>15</v>
          </cell>
          <cell r="E2681" t="str">
            <v>Fairmead Crescent</v>
          </cell>
          <cell r="F2681" t="str">
            <v>Edgware</v>
          </cell>
          <cell r="G2681" t="str">
            <v>Middlesex</v>
          </cell>
          <cell r="H2681" t="str">
            <v>HA8 8YH</v>
          </cell>
          <cell r="I2681">
            <v>108106.49068652789</v>
          </cell>
          <cell r="J2681">
            <v>101554.58216007166</v>
          </cell>
          <cell r="K2681">
            <v>0.01</v>
          </cell>
          <cell r="L2681">
            <v>100539.03633847093</v>
          </cell>
          <cell r="M2681">
            <v>82174688.180609614</v>
          </cell>
        </row>
        <row r="2682">
          <cell r="A2682" t="str">
            <v>JF1222</v>
          </cell>
          <cell r="B2682">
            <v>36812</v>
          </cell>
          <cell r="C2682">
            <v>36830</v>
          </cell>
          <cell r="D2682">
            <v>36</v>
          </cell>
          <cell r="E2682" t="str">
            <v>Robin Road</v>
          </cell>
          <cell r="F2682" t="str">
            <v>Birmingham</v>
          </cell>
          <cell r="G2682" t="str">
            <v>West Midlands</v>
          </cell>
          <cell r="H2682" t="str">
            <v>B23 6PG</v>
          </cell>
          <cell r="I2682">
            <v>20069.253197185732</v>
          </cell>
          <cell r="J2682">
            <v>18852.934821598716</v>
          </cell>
          <cell r="K2682">
            <v>0.01</v>
          </cell>
          <cell r="L2682">
            <v>18664.405473382729</v>
          </cell>
          <cell r="M2682">
            <v>82193352.586082995</v>
          </cell>
        </row>
        <row r="2683">
          <cell r="A2683" t="str">
            <v>JF0947</v>
          </cell>
          <cell r="B2683">
            <v>36812</v>
          </cell>
          <cell r="C2683">
            <v>36830</v>
          </cell>
          <cell r="D2683">
            <v>15</v>
          </cell>
          <cell r="E2683" t="str">
            <v>Priest Walk</v>
          </cell>
          <cell r="F2683" t="str">
            <v>Gravesend</v>
          </cell>
          <cell r="G2683" t="str">
            <v>Kent</v>
          </cell>
          <cell r="H2683" t="str">
            <v>DA12 4TJ</v>
          </cell>
          <cell r="I2683">
            <v>25163.171245742618</v>
          </cell>
          <cell r="J2683">
            <v>23638.130564182458</v>
          </cell>
          <cell r="K2683">
            <v>0.01</v>
          </cell>
          <cell r="L2683">
            <v>23401.749258540633</v>
          </cell>
          <cell r="M2683">
            <v>82216754.335341543</v>
          </cell>
        </row>
        <row r="2684">
          <cell r="A2684" t="str">
            <v>JF1319</v>
          </cell>
          <cell r="B2684">
            <v>36812</v>
          </cell>
          <cell r="C2684">
            <v>36830</v>
          </cell>
          <cell r="D2684">
            <v>11</v>
          </cell>
          <cell r="E2684" t="str">
            <v>Roman Road</v>
          </cell>
          <cell r="F2684" t="str">
            <v>Dorchester</v>
          </cell>
          <cell r="G2684" t="str">
            <v>Dorset</v>
          </cell>
          <cell r="H2684" t="str">
            <v>DT1 2QW</v>
          </cell>
          <cell r="I2684">
            <v>26209.907070382938</v>
          </cell>
          <cell r="J2684">
            <v>24621.427853996094</v>
          </cell>
          <cell r="K2684">
            <v>0.01</v>
          </cell>
          <cell r="L2684">
            <v>24375.213575456131</v>
          </cell>
          <cell r="M2684">
            <v>82241129.548916996</v>
          </cell>
        </row>
        <row r="2685">
          <cell r="A2685" t="str">
            <v>JF1558</v>
          </cell>
          <cell r="B2685">
            <v>36812</v>
          </cell>
          <cell r="C2685">
            <v>36830</v>
          </cell>
          <cell r="D2685">
            <v>95</v>
          </cell>
          <cell r="E2685" t="str">
            <v>Boileau Road</v>
          </cell>
          <cell r="F2685" t="str">
            <v>Barnes</v>
          </cell>
          <cell r="G2685" t="str">
            <v>London</v>
          </cell>
          <cell r="H2685" t="str">
            <v>SW13 9BW</v>
          </cell>
          <cell r="I2685">
            <v>34901.603131309363</v>
          </cell>
          <cell r="J2685">
            <v>32786.354456684552</v>
          </cell>
          <cell r="K2685">
            <v>0.01</v>
          </cell>
          <cell r="L2685">
            <v>32458.490912117708</v>
          </cell>
          <cell r="M2685">
            <v>82273588.03982912</v>
          </cell>
        </row>
        <row r="2686">
          <cell r="A2686" t="str">
            <v>JF1386</v>
          </cell>
          <cell r="B2686">
            <v>36812</v>
          </cell>
          <cell r="C2686">
            <v>36830</v>
          </cell>
          <cell r="D2686">
            <v>24</v>
          </cell>
          <cell r="E2686" t="str">
            <v>Old Woods Hill</v>
          </cell>
          <cell r="F2686" t="str">
            <v>Torquay</v>
          </cell>
          <cell r="G2686" t="str">
            <v>Devon</v>
          </cell>
          <cell r="H2686" t="str">
            <v>TQ2 7NR</v>
          </cell>
          <cell r="I2686">
            <v>36498.435326214465</v>
          </cell>
          <cell r="J2686">
            <v>34286.408942807524</v>
          </cell>
          <cell r="K2686">
            <v>0.01</v>
          </cell>
          <cell r="L2686">
            <v>33943.544853379448</v>
          </cell>
          <cell r="M2686">
            <v>82307531.584682494</v>
          </cell>
        </row>
        <row r="2687">
          <cell r="A2687" t="str">
            <v>JF1578</v>
          </cell>
          <cell r="B2687">
            <v>36812</v>
          </cell>
          <cell r="C2687">
            <v>36830</v>
          </cell>
          <cell r="D2687" t="str">
            <v>39 Summers Road</v>
          </cell>
          <cell r="E2687" t="str">
            <v>Farncombe</v>
          </cell>
          <cell r="F2687" t="str">
            <v>Godalming</v>
          </cell>
          <cell r="G2687" t="str">
            <v>Surrey</v>
          </cell>
          <cell r="H2687" t="str">
            <v>GU7 3BD</v>
          </cell>
          <cell r="I2687">
            <v>41559.82731900808</v>
          </cell>
          <cell r="J2687">
            <v>39041.049905734857</v>
          </cell>
          <cell r="K2687">
            <v>0.01</v>
          </cell>
          <cell r="L2687">
            <v>38650.63940667751</v>
          </cell>
          <cell r="M2687">
            <v>82346182.224089175</v>
          </cell>
        </row>
        <row r="2688">
          <cell r="A2688" t="str">
            <v>JF1455</v>
          </cell>
          <cell r="B2688">
            <v>36812</v>
          </cell>
          <cell r="C2688">
            <v>36830</v>
          </cell>
          <cell r="D2688" t="str">
            <v>1b</v>
          </cell>
          <cell r="E2688" t="str">
            <v>Exchange Street</v>
          </cell>
          <cell r="F2688" t="str">
            <v>Deal</v>
          </cell>
          <cell r="G2688" t="str">
            <v>Kent</v>
          </cell>
          <cell r="H2688" t="str">
            <v>CT14 6LN</v>
          </cell>
          <cell r="I2688">
            <v>58073.833684402343</v>
          </cell>
          <cell r="J2688">
            <v>54554.207400499174</v>
          </cell>
          <cell r="K2688">
            <v>0.01</v>
          </cell>
          <cell r="L2688">
            <v>54008.665326494178</v>
          </cell>
          <cell r="M2688">
            <v>82400190.889415666</v>
          </cell>
        </row>
        <row r="2689">
          <cell r="A2689" t="str">
            <v>JF1630</v>
          </cell>
          <cell r="B2689">
            <v>36814</v>
          </cell>
          <cell r="C2689">
            <v>36830</v>
          </cell>
          <cell r="D2689">
            <v>12</v>
          </cell>
          <cell r="E2689" t="str">
            <v>Mill Road</v>
          </cell>
          <cell r="F2689" t="str">
            <v>Wisbech</v>
          </cell>
          <cell r="G2689" t="str">
            <v>Cambridgeshire</v>
          </cell>
          <cell r="H2689" t="str">
            <v>PE14 7SF</v>
          </cell>
          <cell r="I2689">
            <v>17410.349279724298</v>
          </cell>
          <cell r="J2689">
            <v>16355.176596104644</v>
          </cell>
          <cell r="K2689">
            <v>0.01</v>
          </cell>
          <cell r="L2689">
            <v>16191.624830143597</v>
          </cell>
          <cell r="M2689">
            <v>82416382.514245808</v>
          </cell>
        </row>
        <row r="2690">
          <cell r="A2690" t="str">
            <v>JF1446</v>
          </cell>
          <cell r="B2690">
            <v>36815</v>
          </cell>
          <cell r="C2690">
            <v>36830</v>
          </cell>
          <cell r="D2690">
            <v>49</v>
          </cell>
          <cell r="E2690" t="str">
            <v>Langwith Gardens</v>
          </cell>
          <cell r="F2690" t="str">
            <v>Spalding Holbeach</v>
          </cell>
          <cell r="G2690" t="str">
            <v>Lincolnshire</v>
          </cell>
          <cell r="H2690" t="str">
            <v>PE12 7JJ</v>
          </cell>
          <cell r="I2690">
            <v>38817.913818903369</v>
          </cell>
          <cell r="J2690">
            <v>36465.312981394069</v>
          </cell>
          <cell r="K2690">
            <v>0.01</v>
          </cell>
          <cell r="L2690">
            <v>36100.659851580131</v>
          </cell>
          <cell r="M2690">
            <v>82452483.174097389</v>
          </cell>
        </row>
        <row r="2691">
          <cell r="A2691" t="str">
            <v>JF1052</v>
          </cell>
          <cell r="B2691">
            <v>36815</v>
          </cell>
          <cell r="C2691">
            <v>36830</v>
          </cell>
          <cell r="D2691">
            <v>4</v>
          </cell>
          <cell r="E2691" t="str">
            <v>Sycamore Close</v>
          </cell>
          <cell r="F2691" t="str">
            <v>Biggleswade</v>
          </cell>
          <cell r="G2691" t="str">
            <v>Bedfordshire</v>
          </cell>
          <cell r="H2691" t="str">
            <v>SG18 0HY</v>
          </cell>
          <cell r="I2691">
            <v>46002.762480785103</v>
          </cell>
          <cell r="J2691">
            <v>43214.716269828423</v>
          </cell>
          <cell r="K2691">
            <v>0.01</v>
          </cell>
          <cell r="L2691">
            <v>42782.569107130141</v>
          </cell>
          <cell r="M2691">
            <v>82495265.743204519</v>
          </cell>
        </row>
        <row r="2692">
          <cell r="A2692" t="str">
            <v>JF1673</v>
          </cell>
          <cell r="B2692">
            <v>36816</v>
          </cell>
          <cell r="C2692">
            <v>36830</v>
          </cell>
          <cell r="D2692" t="str">
            <v>4 Tregethinan Villas</v>
          </cell>
          <cell r="E2692" t="str">
            <v>Highgate Hill, Hawkhurst</v>
          </cell>
          <cell r="F2692" t="str">
            <v>Cranbrook</v>
          </cell>
          <cell r="G2692" t="str">
            <v>Kent</v>
          </cell>
          <cell r="H2692" t="str">
            <v>TN18 4LB</v>
          </cell>
          <cell r="I2692">
            <v>11076.635267499925</v>
          </cell>
          <cell r="J2692">
            <v>10405.324039166595</v>
          </cell>
          <cell r="K2692">
            <v>0.01</v>
          </cell>
          <cell r="L2692">
            <v>10301.270798774929</v>
          </cell>
          <cell r="M2692">
            <v>82505567.014003292</v>
          </cell>
        </row>
        <row r="2693">
          <cell r="A2693" t="str">
            <v>JF1193</v>
          </cell>
          <cell r="B2693">
            <v>36816</v>
          </cell>
          <cell r="C2693">
            <v>36830</v>
          </cell>
          <cell r="D2693">
            <v>15</v>
          </cell>
          <cell r="E2693" t="str">
            <v>St. Marys Road</v>
          </cell>
          <cell r="F2693" t="str">
            <v>Bamber Bridge Preston</v>
          </cell>
          <cell r="G2693" t="str">
            <v>Lancashire</v>
          </cell>
          <cell r="H2693" t="str">
            <v>PR5 6TD</v>
          </cell>
          <cell r="I2693">
            <v>13253.398741375398</v>
          </cell>
          <cell r="J2693">
            <v>12450.162454019313</v>
          </cell>
          <cell r="K2693">
            <v>0.01</v>
          </cell>
          <cell r="L2693">
            <v>12325.66082947912</v>
          </cell>
          <cell r="M2693">
            <v>82517892.674832776</v>
          </cell>
        </row>
        <row r="2694">
          <cell r="A2694" t="str">
            <v>JF1565</v>
          </cell>
          <cell r="B2694">
            <v>36816</v>
          </cell>
          <cell r="C2694">
            <v>36830</v>
          </cell>
          <cell r="D2694">
            <v>148</v>
          </cell>
          <cell r="E2694" t="str">
            <v>Hassock Lane South</v>
          </cell>
          <cell r="F2694" t="str">
            <v>Shipley Heanor</v>
          </cell>
          <cell r="G2694" t="str">
            <v>Derbyshire</v>
          </cell>
          <cell r="H2694" t="str">
            <v>DE75 7JE</v>
          </cell>
          <cell r="I2694">
            <v>14599.086026002551</v>
          </cell>
          <cell r="J2694">
            <v>13714.292933517547</v>
          </cell>
          <cell r="K2694">
            <v>0.01</v>
          </cell>
          <cell r="L2694">
            <v>13577.150004182371</v>
          </cell>
          <cell r="M2694">
            <v>82531469.824836954</v>
          </cell>
        </row>
        <row r="2695">
          <cell r="A2695" t="str">
            <v>JF1432</v>
          </cell>
          <cell r="B2695">
            <v>36816</v>
          </cell>
          <cell r="C2695">
            <v>36830</v>
          </cell>
          <cell r="D2695">
            <v>46</v>
          </cell>
          <cell r="E2695" t="str">
            <v>St. Lukes Road</v>
          </cell>
          <cell r="F2695" t="str">
            <v>Newton Abbot</v>
          </cell>
          <cell r="G2695" t="str">
            <v>Devon</v>
          </cell>
          <cell r="H2695" t="str">
            <v>TQ12 4ND</v>
          </cell>
          <cell r="I2695">
            <v>15100.569630195281</v>
          </cell>
          <cell r="J2695">
            <v>14185.383592001626</v>
          </cell>
          <cell r="K2695">
            <v>0.01</v>
          </cell>
          <cell r="L2695">
            <v>14043.529756081611</v>
          </cell>
          <cell r="M2695">
            <v>82545513.354593039</v>
          </cell>
        </row>
        <row r="2696">
          <cell r="A2696" t="str">
            <v>JF0984</v>
          </cell>
          <cell r="B2696">
            <v>36816</v>
          </cell>
          <cell r="C2696">
            <v>36830</v>
          </cell>
          <cell r="D2696">
            <v>29</v>
          </cell>
          <cell r="E2696" t="str">
            <v>Parkhill Road</v>
          </cell>
          <cell r="F2696" t="str">
            <v>Burntwood</v>
          </cell>
          <cell r="G2696" t="str">
            <v>Staffordshire</v>
          </cell>
          <cell r="H2696" t="str">
            <v>WS7 8ET</v>
          </cell>
          <cell r="I2696">
            <v>15386.161889660811</v>
          </cell>
          <cell r="J2696">
            <v>14453.667229681367</v>
          </cell>
          <cell r="K2696">
            <v>0.01</v>
          </cell>
          <cell r="L2696">
            <v>14309.130557384553</v>
          </cell>
          <cell r="M2696">
            <v>82559822.485150427</v>
          </cell>
        </row>
        <row r="2697">
          <cell r="A2697" t="str">
            <v>JF1639</v>
          </cell>
          <cell r="B2697">
            <v>36816</v>
          </cell>
          <cell r="C2697">
            <v>36830</v>
          </cell>
          <cell r="D2697">
            <v>9</v>
          </cell>
          <cell r="E2697" t="str">
            <v>Folly Fields</v>
          </cell>
          <cell r="F2697" t="str">
            <v>Yeovil</v>
          </cell>
          <cell r="G2697" t="str">
            <v>Somerset</v>
          </cell>
          <cell r="H2697" t="str">
            <v>BA21 4PH</v>
          </cell>
          <cell r="I2697">
            <v>16271.822959154328</v>
          </cell>
          <cell r="J2697">
            <v>15285.651870720731</v>
          </cell>
          <cell r="K2697">
            <v>0.01</v>
          </cell>
          <cell r="L2697">
            <v>15132.795352013523</v>
          </cell>
          <cell r="M2697">
            <v>82574955.280502439</v>
          </cell>
        </row>
        <row r="2698">
          <cell r="A2698" t="str">
            <v>JF1439</v>
          </cell>
          <cell r="B2698">
            <v>36816</v>
          </cell>
          <cell r="C2698">
            <v>36830</v>
          </cell>
          <cell r="D2698">
            <v>16</v>
          </cell>
          <cell r="E2698" t="str">
            <v>Goldcrest Close</v>
          </cell>
          <cell r="F2698" t="str">
            <v>Luton</v>
          </cell>
          <cell r="G2698" t="str">
            <v>Bedfordshire</v>
          </cell>
          <cell r="H2698" t="str">
            <v>LU4 0XX</v>
          </cell>
          <cell r="I2698">
            <v>17464.203291770686</v>
          </cell>
          <cell r="J2698">
            <v>16405.766728633069</v>
          </cell>
          <cell r="K2698">
            <v>0.01</v>
          </cell>
          <cell r="L2698">
            <v>16241.709061346737</v>
          </cell>
          <cell r="M2698">
            <v>82591196.989563778</v>
          </cell>
        </row>
        <row r="2699">
          <cell r="A2699" t="str">
            <v>JF1484</v>
          </cell>
          <cell r="B2699">
            <v>36816</v>
          </cell>
          <cell r="C2699">
            <v>36830</v>
          </cell>
          <cell r="D2699">
            <v>130</v>
          </cell>
          <cell r="E2699" t="str">
            <v>High Street</v>
          </cell>
          <cell r="F2699" t="str">
            <v>Brackley</v>
          </cell>
          <cell r="G2699" t="str">
            <v>Northamptonshire</v>
          </cell>
          <cell r="H2699" t="str">
            <v>NN13 7DR</v>
          </cell>
          <cell r="I2699">
            <v>18684.616770378409</v>
          </cell>
          <cell r="J2699">
            <v>17552.215753991837</v>
          </cell>
          <cell r="K2699">
            <v>0.01</v>
          </cell>
          <cell r="L2699">
            <v>17376.693596451918</v>
          </cell>
          <cell r="M2699">
            <v>82608573.683160231</v>
          </cell>
        </row>
        <row r="2700">
          <cell r="A2700" t="str">
            <v>JF1579</v>
          </cell>
          <cell r="B2700">
            <v>36816</v>
          </cell>
          <cell r="C2700">
            <v>36830</v>
          </cell>
          <cell r="D2700">
            <v>9</v>
          </cell>
          <cell r="E2700" t="str">
            <v>Whitby Road</v>
          </cell>
          <cell r="F2700" t="str">
            <v>Luton</v>
          </cell>
          <cell r="G2700" t="str">
            <v>Bedfordshire</v>
          </cell>
          <cell r="H2700" t="str">
            <v>LU3 1BQ</v>
          </cell>
          <cell r="I2700">
            <v>20744.824145039835</v>
          </cell>
          <cell r="J2700">
            <v>19487.56207564348</v>
          </cell>
          <cell r="K2700">
            <v>0.01</v>
          </cell>
          <cell r="L2700">
            <v>19292.686454887044</v>
          </cell>
          <cell r="M2700">
            <v>82627866.369615123</v>
          </cell>
        </row>
        <row r="2701">
          <cell r="A2701" t="str">
            <v>JF1405</v>
          </cell>
          <cell r="B2701">
            <v>36816</v>
          </cell>
          <cell r="C2701">
            <v>36830</v>
          </cell>
          <cell r="D2701">
            <v>8</v>
          </cell>
          <cell r="E2701" t="str">
            <v>Elton Walk</v>
          </cell>
          <cell r="F2701" t="str">
            <v>Tiptree</v>
          </cell>
          <cell r="G2701" t="str">
            <v>Colchester</v>
          </cell>
          <cell r="H2701" t="str">
            <v>CO5 0DD</v>
          </cell>
          <cell r="I2701">
            <v>25646.313191385827</v>
          </cell>
          <cell r="J2701">
            <v>24091.991179786684</v>
          </cell>
          <cell r="K2701">
            <v>0.01</v>
          </cell>
          <cell r="L2701">
            <v>23851.071267988817</v>
          </cell>
          <cell r="M2701">
            <v>82651717.440883115</v>
          </cell>
        </row>
        <row r="2702">
          <cell r="A2702" t="str">
            <v>JF1584</v>
          </cell>
          <cell r="B2702">
            <v>36816</v>
          </cell>
          <cell r="C2702">
            <v>36830</v>
          </cell>
          <cell r="D2702" t="str">
            <v>13 Heath Field</v>
          </cell>
          <cell r="E2702" t="str">
            <v>Langley Heath</v>
          </cell>
          <cell r="F2702" t="str">
            <v>Maidstone</v>
          </cell>
          <cell r="G2702" t="str">
            <v>Kent</v>
          </cell>
          <cell r="H2702" t="str">
            <v>ME17 3JL</v>
          </cell>
          <cell r="I2702">
            <v>32101.719507887803</v>
          </cell>
          <cell r="J2702">
            <v>30156.160749833994</v>
          </cell>
          <cell r="K2702">
            <v>0.01</v>
          </cell>
          <cell r="L2702">
            <v>29854.599142335654</v>
          </cell>
          <cell r="M2702">
            <v>82681572.040025458</v>
          </cell>
        </row>
        <row r="2703">
          <cell r="A2703" t="str">
            <v>JF1554</v>
          </cell>
          <cell r="B2703">
            <v>36816</v>
          </cell>
          <cell r="C2703">
            <v>36830</v>
          </cell>
          <cell r="D2703">
            <v>40</v>
          </cell>
          <cell r="E2703" t="str">
            <v>Dalesford Road</v>
          </cell>
          <cell r="F2703" t="str">
            <v>Aylesbury</v>
          </cell>
          <cell r="G2703" t="str">
            <v>Buckinghamshire</v>
          </cell>
          <cell r="H2703" t="str">
            <v>HP21 9XD</v>
          </cell>
          <cell r="I2703">
            <v>38446.456488065356</v>
          </cell>
          <cell r="J2703">
            <v>36116.368216061397</v>
          </cell>
          <cell r="K2703">
            <v>0.01</v>
          </cell>
          <cell r="L2703">
            <v>35755.204533900782</v>
          </cell>
          <cell r="M2703">
            <v>82717327.244559363</v>
          </cell>
        </row>
        <row r="2704">
          <cell r="A2704" t="str">
            <v>JF1373</v>
          </cell>
          <cell r="B2704">
            <v>36816</v>
          </cell>
          <cell r="C2704">
            <v>36830</v>
          </cell>
          <cell r="D2704">
            <v>15</v>
          </cell>
          <cell r="E2704" t="str">
            <v>Chichester Road</v>
          </cell>
          <cell r="F2704" t="str">
            <v>Ringwood</v>
          </cell>
          <cell r="G2704" t="str">
            <v>Hampshire</v>
          </cell>
          <cell r="H2704" t="str">
            <v>BH24 1UE</v>
          </cell>
          <cell r="I2704">
            <v>45481.945782377195</v>
          </cell>
          <cell r="J2704">
            <v>42725.464219808877</v>
          </cell>
          <cell r="K2704">
            <v>0.01</v>
          </cell>
          <cell r="L2704">
            <v>42298.209577610789</v>
          </cell>
          <cell r="M2704">
            <v>82759625.454136968</v>
          </cell>
        </row>
        <row r="2705">
          <cell r="A2705" t="str">
            <v>JF1438</v>
          </cell>
          <cell r="B2705">
            <v>36816</v>
          </cell>
          <cell r="C2705">
            <v>36830</v>
          </cell>
          <cell r="D2705">
            <v>9</v>
          </cell>
          <cell r="E2705" t="str">
            <v>Tunstead Avenue</v>
          </cell>
          <cell r="F2705" t="str">
            <v>West Didsbury</v>
          </cell>
          <cell r="G2705" t="str">
            <v>Manchester</v>
          </cell>
          <cell r="H2705" t="str">
            <v>M20 1JY</v>
          </cell>
          <cell r="I2705">
            <v>46635.41708665483</v>
          </cell>
          <cell r="J2705">
            <v>43809.028172312108</v>
          </cell>
          <cell r="K2705">
            <v>0.01</v>
          </cell>
          <cell r="L2705">
            <v>43370.93789058899</v>
          </cell>
          <cell r="M2705">
            <v>82802996.392027557</v>
          </cell>
        </row>
        <row r="2706">
          <cell r="A2706" t="str">
            <v>JF1360</v>
          </cell>
          <cell r="B2706">
            <v>36816</v>
          </cell>
          <cell r="C2706">
            <v>36830</v>
          </cell>
          <cell r="D2706" t="str">
            <v>Thornglade</v>
          </cell>
          <cell r="E2706" t="str">
            <v>Church Road</v>
          </cell>
          <cell r="F2706" t="str">
            <v>Westhorpe</v>
          </cell>
          <cell r="G2706" t="str">
            <v>Suffolk</v>
          </cell>
          <cell r="H2706" t="str">
            <v>IP14 4SY</v>
          </cell>
          <cell r="I2706">
            <v>101455.02397648574</v>
          </cell>
          <cell r="J2706">
            <v>95306.234644577504</v>
          </cell>
          <cell r="K2706">
            <v>0.01</v>
          </cell>
          <cell r="L2706">
            <v>94353.172298131729</v>
          </cell>
          <cell r="M2706">
            <v>82897349.56432569</v>
          </cell>
        </row>
        <row r="2707">
          <cell r="A2707" t="str">
            <v>JF0836</v>
          </cell>
          <cell r="B2707">
            <v>36816</v>
          </cell>
          <cell r="C2707">
            <v>36830</v>
          </cell>
          <cell r="D2707">
            <v>106</v>
          </cell>
          <cell r="E2707" t="str">
            <v>Hanover Road</v>
          </cell>
          <cell r="F2707" t="str">
            <v>London</v>
          </cell>
          <cell r="G2707">
            <v>0</v>
          </cell>
          <cell r="H2707" t="str">
            <v>NW10 3DP</v>
          </cell>
          <cell r="I2707">
            <v>108226.00781957769</v>
          </cell>
          <cell r="J2707">
            <v>101666.85583051237</v>
          </cell>
          <cell r="K2707">
            <v>0.01</v>
          </cell>
          <cell r="L2707">
            <v>100650.18727220724</v>
          </cell>
          <cell r="M2707">
            <v>82997999.751597896</v>
          </cell>
        </row>
        <row r="2708">
          <cell r="A2708" t="str">
            <v>JF1190</v>
          </cell>
          <cell r="B2708">
            <v>36817</v>
          </cell>
          <cell r="C2708">
            <v>36830</v>
          </cell>
          <cell r="D2708">
            <v>225</v>
          </cell>
          <cell r="E2708" t="str">
            <v>Lonsdale Road</v>
          </cell>
          <cell r="F2708" t="str">
            <v>Stevenage</v>
          </cell>
          <cell r="G2708" t="str">
            <v>Hertfordshire</v>
          </cell>
          <cell r="H2708" t="str">
            <v>SG1 5DJ</v>
          </cell>
          <cell r="I2708">
            <v>25763.33961608716</v>
          </cell>
          <cell r="J2708">
            <v>24201.925093900056</v>
          </cell>
          <cell r="K2708">
            <v>0.01</v>
          </cell>
          <cell r="L2708">
            <v>23959.905842961056</v>
          </cell>
          <cell r="M2708">
            <v>83021959.657440856</v>
          </cell>
        </row>
        <row r="2709">
          <cell r="A2709" t="str">
            <v>JF1553</v>
          </cell>
          <cell r="B2709">
            <v>36818</v>
          </cell>
          <cell r="C2709">
            <v>36830</v>
          </cell>
          <cell r="D2709">
            <v>18</v>
          </cell>
          <cell r="E2709" t="str">
            <v>Old Shoreham Road</v>
          </cell>
          <cell r="F2709" t="str">
            <v>Lancing</v>
          </cell>
          <cell r="G2709" t="str">
            <v>West Sussex</v>
          </cell>
          <cell r="H2709" t="str">
            <v>BN15 0QT</v>
          </cell>
          <cell r="I2709">
            <v>14730.050789330089</v>
          </cell>
          <cell r="J2709">
            <v>13837.320438461598</v>
          </cell>
          <cell r="K2709">
            <v>0.01</v>
          </cell>
          <cell r="L2709">
            <v>13698.947234076983</v>
          </cell>
          <cell r="M2709">
            <v>83035658.604674935</v>
          </cell>
        </row>
        <row r="2710">
          <cell r="A2710" t="str">
            <v>JF1491</v>
          </cell>
          <cell r="B2710">
            <v>36818</v>
          </cell>
          <cell r="C2710">
            <v>36830</v>
          </cell>
          <cell r="D2710">
            <v>46</v>
          </cell>
          <cell r="E2710" t="str">
            <v>King Edward Road</v>
          </cell>
          <cell r="F2710" t="str">
            <v>Leicester</v>
          </cell>
          <cell r="G2710" t="str">
            <v>Leicestershire</v>
          </cell>
          <cell r="H2710" t="str">
            <v>LE5 4DB</v>
          </cell>
          <cell r="I2710">
            <v>15430.517815239587</v>
          </cell>
          <cell r="J2710">
            <v>14495.334917346279</v>
          </cell>
          <cell r="K2710">
            <v>0.01</v>
          </cell>
          <cell r="L2710">
            <v>14350.381568172816</v>
          </cell>
          <cell r="M2710">
            <v>83050008.986243114</v>
          </cell>
        </row>
        <row r="2711">
          <cell r="A2711" t="str">
            <v>JF1232</v>
          </cell>
          <cell r="B2711">
            <v>36818</v>
          </cell>
          <cell r="C2711">
            <v>36830</v>
          </cell>
          <cell r="D2711">
            <v>29</v>
          </cell>
          <cell r="E2711" t="str">
            <v>Glynmel Road</v>
          </cell>
          <cell r="F2711" t="str">
            <v>Fishguard</v>
          </cell>
          <cell r="G2711" t="str">
            <v>Dyfed</v>
          </cell>
          <cell r="H2711" t="str">
            <v>SA65 9LY</v>
          </cell>
          <cell r="I2711">
            <v>15873.269050380099</v>
          </cell>
          <cell r="J2711">
            <v>14911.252744296457</v>
          </cell>
          <cell r="K2711">
            <v>0.01</v>
          </cell>
          <cell r="L2711">
            <v>14762.140216853491</v>
          </cell>
          <cell r="M2711">
            <v>83064771.126459971</v>
          </cell>
        </row>
        <row r="2712">
          <cell r="A2712" t="str">
            <v>JF1621</v>
          </cell>
          <cell r="B2712">
            <v>36818</v>
          </cell>
          <cell r="C2712">
            <v>36830</v>
          </cell>
          <cell r="D2712">
            <v>426</v>
          </cell>
          <cell r="E2712" t="str">
            <v>Lords Wood Lane</v>
          </cell>
          <cell r="F2712" t="str">
            <v>Chatham</v>
          </cell>
          <cell r="G2712" t="str">
            <v>Kent</v>
          </cell>
          <cell r="H2712" t="str">
            <v>ME5 8EJ</v>
          </cell>
          <cell r="I2712">
            <v>25058.724092586104</v>
          </cell>
          <cell r="J2712">
            <v>23540.013541520279</v>
          </cell>
          <cell r="K2712">
            <v>0.01</v>
          </cell>
          <cell r="L2712">
            <v>23304.613406105076</v>
          </cell>
          <cell r="M2712">
            <v>83088075.739866078</v>
          </cell>
        </row>
        <row r="2713">
          <cell r="A2713" t="str">
            <v>JF1496</v>
          </cell>
          <cell r="B2713">
            <v>36818</v>
          </cell>
          <cell r="C2713">
            <v>36830</v>
          </cell>
          <cell r="D2713">
            <v>59</v>
          </cell>
          <cell r="E2713" t="str">
            <v>Keston Avenue</v>
          </cell>
          <cell r="F2713" t="str">
            <v>Old Coulsdon, Couldson</v>
          </cell>
          <cell r="G2713" t="str">
            <v>Surrey</v>
          </cell>
          <cell r="H2713" t="str">
            <v>CR5 1HP</v>
          </cell>
          <cell r="I2713">
            <v>26887.135890593072</v>
          </cell>
          <cell r="J2713">
            <v>25257.612503284399</v>
          </cell>
          <cell r="K2713">
            <v>0.01</v>
          </cell>
          <cell r="L2713">
            <v>25005.036378251556</v>
          </cell>
          <cell r="M2713">
            <v>83113080.776244327</v>
          </cell>
        </row>
        <row r="2714">
          <cell r="A2714" t="str">
            <v>JF1633</v>
          </cell>
          <cell r="B2714">
            <v>36818</v>
          </cell>
          <cell r="C2714">
            <v>36830</v>
          </cell>
          <cell r="D2714">
            <v>8</v>
          </cell>
          <cell r="E2714" t="str">
            <v>Quendon Way</v>
          </cell>
          <cell r="F2714" t="str">
            <v>Frinton On Sea</v>
          </cell>
          <cell r="G2714" t="str">
            <v>Essex</v>
          </cell>
          <cell r="H2714" t="str">
            <v>CO13 9PF</v>
          </cell>
          <cell r="I2714">
            <v>41441.735629408082</v>
          </cell>
          <cell r="J2714">
            <v>38930.115288231835</v>
          </cell>
          <cell r="K2714">
            <v>0.01</v>
          </cell>
          <cell r="L2714">
            <v>38540.814135349516</v>
          </cell>
          <cell r="M2714">
            <v>83151621.59037967</v>
          </cell>
        </row>
        <row r="2715">
          <cell r="A2715" t="str">
            <v>JF1503</v>
          </cell>
          <cell r="B2715">
            <v>36819</v>
          </cell>
          <cell r="C2715">
            <v>36830</v>
          </cell>
          <cell r="D2715">
            <v>79</v>
          </cell>
          <cell r="E2715" t="str">
            <v>Woodside</v>
          </cell>
          <cell r="F2715" t="str">
            <v>Sutton-in-Ashfield</v>
          </cell>
          <cell r="G2715" t="str">
            <v>Nottinghamshire</v>
          </cell>
          <cell r="H2715" t="str">
            <v>NG17 3EB</v>
          </cell>
          <cell r="I2715">
            <v>13900.130219563956</v>
          </cell>
          <cell r="J2715">
            <v>13057.698085044929</v>
          </cell>
          <cell r="K2715">
            <v>0.01</v>
          </cell>
          <cell r="L2715">
            <v>12927.121104194479</v>
          </cell>
          <cell r="M2715">
            <v>83164548.711483866</v>
          </cell>
        </row>
        <row r="2716">
          <cell r="A2716" t="str">
            <v>JF1407</v>
          </cell>
          <cell r="B2716">
            <v>36819</v>
          </cell>
          <cell r="C2716">
            <v>36830</v>
          </cell>
          <cell r="D2716">
            <v>15</v>
          </cell>
          <cell r="E2716" t="str">
            <v>School Lane Horton Kirby</v>
          </cell>
          <cell r="F2716" t="str">
            <v>Dartford</v>
          </cell>
          <cell r="G2716" t="str">
            <v>Kent</v>
          </cell>
          <cell r="H2716" t="str">
            <v>DA4 9DQ</v>
          </cell>
          <cell r="I2716">
            <v>17616.852323828582</v>
          </cell>
          <cell r="J2716">
            <v>16549.164304202604</v>
          </cell>
          <cell r="K2716">
            <v>0.01</v>
          </cell>
          <cell r="L2716">
            <v>16383.672661160579</v>
          </cell>
          <cell r="M2716">
            <v>83180932.384145021</v>
          </cell>
        </row>
        <row r="2717">
          <cell r="A2717" t="str">
            <v>JF1019</v>
          </cell>
          <cell r="B2717">
            <v>36819</v>
          </cell>
          <cell r="C2717">
            <v>36830</v>
          </cell>
          <cell r="D2717" t="str">
            <v>1 Poldue Close</v>
          </cell>
          <cell r="E2717" t="str">
            <v>Roseland Gardens</v>
          </cell>
          <cell r="F2717" t="str">
            <v>Redruth</v>
          </cell>
          <cell r="G2717" t="str">
            <v>Cornwall</v>
          </cell>
          <cell r="H2717" t="str">
            <v>TR15 1QW</v>
          </cell>
          <cell r="I2717">
            <v>18619.096090432035</v>
          </cell>
          <cell r="J2717">
            <v>17490.666024345246</v>
          </cell>
          <cell r="K2717">
            <v>0.01</v>
          </cell>
          <cell r="L2717">
            <v>17315.759364101792</v>
          </cell>
          <cell r="M2717">
            <v>83198248.14350912</v>
          </cell>
        </row>
        <row r="2718">
          <cell r="A2718" t="str">
            <v>JF1592</v>
          </cell>
          <cell r="B2718">
            <v>36819</v>
          </cell>
          <cell r="C2718">
            <v>36830</v>
          </cell>
          <cell r="D2718">
            <v>9</v>
          </cell>
          <cell r="E2718" t="str">
            <v>Queensbury</v>
          </cell>
          <cell r="F2718" t="str">
            <v>Wirral</v>
          </cell>
          <cell r="G2718" t="str">
            <v>Merseyside</v>
          </cell>
          <cell r="H2718" t="str">
            <v>CH48 6EL</v>
          </cell>
          <cell r="I2718">
            <v>25419.544671538635</v>
          </cell>
          <cell r="J2718">
            <v>23878.966206596899</v>
          </cell>
          <cell r="K2718">
            <v>0.01</v>
          </cell>
          <cell r="L2718">
            <v>23640.176544530928</v>
          </cell>
          <cell r="M2718">
            <v>83221888.320053652</v>
          </cell>
        </row>
        <row r="2719">
          <cell r="A2719" t="str">
            <v>JF1352</v>
          </cell>
          <cell r="B2719">
            <v>36819</v>
          </cell>
          <cell r="C2719">
            <v>36830</v>
          </cell>
          <cell r="D2719">
            <v>125</v>
          </cell>
          <cell r="E2719" t="str">
            <v>Grove Leaze</v>
          </cell>
          <cell r="F2719" t="str">
            <v>Shirehampton</v>
          </cell>
          <cell r="G2719" t="str">
            <v>Bristol</v>
          </cell>
          <cell r="H2719" t="str">
            <v>BS11 9QU</v>
          </cell>
          <cell r="I2719">
            <v>31044.424781845308</v>
          </cell>
          <cell r="J2719">
            <v>29162.944492036502</v>
          </cell>
          <cell r="K2719">
            <v>0.01</v>
          </cell>
          <cell r="L2719">
            <v>28871.315047116135</v>
          </cell>
          <cell r="M2719">
            <v>83250759.635100767</v>
          </cell>
        </row>
        <row r="2720">
          <cell r="A2720" t="str">
            <v>JF1493</v>
          </cell>
          <cell r="B2720">
            <v>36819</v>
          </cell>
          <cell r="C2720">
            <v>36830</v>
          </cell>
          <cell r="D2720">
            <v>25</v>
          </cell>
          <cell r="E2720" t="str">
            <v>Meadway</v>
          </cell>
          <cell r="F2720" t="str">
            <v>Hildenborough Tonbridge</v>
          </cell>
          <cell r="G2720" t="str">
            <v>Kent</v>
          </cell>
          <cell r="H2720" t="str">
            <v>TN11 9HA</v>
          </cell>
          <cell r="I2720">
            <v>31518.412658848571</v>
          </cell>
          <cell r="J2720">
            <v>29608.205831039566</v>
          </cell>
          <cell r="K2720">
            <v>0.01</v>
          </cell>
          <cell r="L2720">
            <v>29312.12377272917</v>
          </cell>
          <cell r="M2720">
            <v>83280071.758873492</v>
          </cell>
        </row>
        <row r="2721">
          <cell r="A2721" t="str">
            <v>JF1475</v>
          </cell>
          <cell r="B2721">
            <v>36819</v>
          </cell>
          <cell r="C2721">
            <v>36830</v>
          </cell>
          <cell r="D2721">
            <v>89</v>
          </cell>
          <cell r="E2721" t="str">
            <v>Oak Road</v>
          </cell>
          <cell r="F2721" t="str">
            <v>Bishops Mead Tavistock</v>
          </cell>
          <cell r="G2721" t="str">
            <v>Devon</v>
          </cell>
          <cell r="H2721" t="str">
            <v>PL19 9LJ</v>
          </cell>
          <cell r="I2721">
            <v>32776.484927497586</v>
          </cell>
          <cell r="J2721">
            <v>30790.031295528035</v>
          </cell>
          <cell r="K2721">
            <v>0.01</v>
          </cell>
          <cell r="L2721">
            <v>30482.130982572755</v>
          </cell>
          <cell r="M2721">
            <v>83310553.88985607</v>
          </cell>
        </row>
        <row r="2722">
          <cell r="A2722" t="str">
            <v>JF1347</v>
          </cell>
          <cell r="B2722">
            <v>36819</v>
          </cell>
          <cell r="C2722">
            <v>36830</v>
          </cell>
          <cell r="D2722">
            <v>95</v>
          </cell>
          <cell r="E2722" t="str">
            <v>Bayham Road</v>
          </cell>
          <cell r="F2722" t="str">
            <v>Tunbridge Wells</v>
          </cell>
          <cell r="G2722" t="str">
            <v>Kent</v>
          </cell>
          <cell r="H2722" t="str">
            <v>TN2 5HX</v>
          </cell>
          <cell r="I2722">
            <v>42596.67761071799</v>
          </cell>
          <cell r="J2722">
            <v>40015.06078582599</v>
          </cell>
          <cell r="K2722">
            <v>0.01</v>
          </cell>
          <cell r="L2722">
            <v>39614.910177967729</v>
          </cell>
          <cell r="M2722">
            <v>83350168.800034031</v>
          </cell>
        </row>
        <row r="2723">
          <cell r="A2723" t="str">
            <v>JF1600</v>
          </cell>
          <cell r="B2723">
            <v>36819</v>
          </cell>
          <cell r="C2723">
            <v>36830</v>
          </cell>
          <cell r="D2723" t="str">
            <v>40 Angmering Lane</v>
          </cell>
          <cell r="E2723" t="str">
            <v>East Preston</v>
          </cell>
          <cell r="F2723" t="str">
            <v>Littlehampton</v>
          </cell>
          <cell r="G2723" t="str">
            <v>West Sussex</v>
          </cell>
          <cell r="H2723" t="str">
            <v>BN16 2TA</v>
          </cell>
          <cell r="I2723">
            <v>119587.33153775703</v>
          </cell>
          <cell r="J2723">
            <v>112339.61447486265</v>
          </cell>
          <cell r="K2723">
            <v>0.01</v>
          </cell>
          <cell r="L2723">
            <v>111216.21833011403</v>
          </cell>
          <cell r="M2723">
            <v>83461385.018364146</v>
          </cell>
        </row>
        <row r="2724">
          <cell r="A2724" t="str">
            <v>JF1595</v>
          </cell>
          <cell r="B2724">
            <v>36822</v>
          </cell>
          <cell r="C2724">
            <v>36830</v>
          </cell>
          <cell r="D2724">
            <v>20</v>
          </cell>
          <cell r="E2724" t="str">
            <v>Ambleside Court</v>
          </cell>
          <cell r="F2724" t="str">
            <v>Congleton</v>
          </cell>
          <cell r="G2724" t="str">
            <v>Cheshire</v>
          </cell>
          <cell r="H2724" t="str">
            <v>CW12 4HZ</v>
          </cell>
          <cell r="I2724">
            <v>15484.488949657811</v>
          </cell>
          <cell r="J2724">
            <v>14546.035073920972</v>
          </cell>
          <cell r="K2724">
            <v>0.01</v>
          </cell>
          <cell r="L2724">
            <v>14400.574723181762</v>
          </cell>
          <cell r="M2724">
            <v>83475785.59308733</v>
          </cell>
        </row>
        <row r="2725">
          <cell r="A2725" t="str">
            <v>JF1271</v>
          </cell>
          <cell r="B2725">
            <v>36822</v>
          </cell>
          <cell r="C2725">
            <v>36830</v>
          </cell>
          <cell r="D2725">
            <v>14</v>
          </cell>
          <cell r="E2725" t="str">
            <v>Cardale Road</v>
          </cell>
          <cell r="F2725" t="str">
            <v>Mansfield</v>
          </cell>
          <cell r="G2725" t="str">
            <v>Nottinghamshire</v>
          </cell>
          <cell r="H2725" t="str">
            <v>NG19 7RP</v>
          </cell>
          <cell r="I2725">
            <v>18406.611100911628</v>
          </cell>
          <cell r="J2725">
            <v>17291.058912977591</v>
          </cell>
          <cell r="K2725">
            <v>0.01</v>
          </cell>
          <cell r="L2725">
            <v>17118.148323847814</v>
          </cell>
          <cell r="M2725">
            <v>83492903.741411179</v>
          </cell>
        </row>
        <row r="2726">
          <cell r="A2726" t="str">
            <v>JF1424</v>
          </cell>
          <cell r="B2726">
            <v>36822</v>
          </cell>
          <cell r="C2726">
            <v>36830</v>
          </cell>
          <cell r="D2726">
            <v>36</v>
          </cell>
          <cell r="E2726" t="str">
            <v>Deepdale Avenue</v>
          </cell>
          <cell r="F2726" t="str">
            <v>Poulton-le-Fylde</v>
          </cell>
          <cell r="G2726" t="str">
            <v>Lancashire</v>
          </cell>
          <cell r="H2726" t="str">
            <v>FY6 7NS</v>
          </cell>
          <cell r="I2726">
            <v>27008.52736907659</v>
          </cell>
          <cell r="J2726">
            <v>25371.646922465887</v>
          </cell>
          <cell r="K2726">
            <v>0.01</v>
          </cell>
          <cell r="L2726">
            <v>25117.930453241228</v>
          </cell>
          <cell r="M2726">
            <v>83518021.67186442</v>
          </cell>
        </row>
        <row r="2727">
          <cell r="A2727" t="str">
            <v>JF1499</v>
          </cell>
          <cell r="B2727">
            <v>36822</v>
          </cell>
          <cell r="C2727">
            <v>36830</v>
          </cell>
          <cell r="D2727">
            <v>112</v>
          </cell>
          <cell r="E2727" t="str">
            <v>Ashford Road</v>
          </cell>
          <cell r="F2727" t="str">
            <v>Eastbourne</v>
          </cell>
          <cell r="G2727" t="str">
            <v>East Sussex</v>
          </cell>
          <cell r="H2727" t="str">
            <v>BN21 3TP</v>
          </cell>
          <cell r="I2727">
            <v>34178.222391082418</v>
          </cell>
          <cell r="J2727">
            <v>32106.814973441058</v>
          </cell>
          <cell r="K2727">
            <v>0.01</v>
          </cell>
          <cell r="L2727">
            <v>31785.746823706646</v>
          </cell>
          <cell r="M2727">
            <v>83549807.418688133</v>
          </cell>
        </row>
        <row r="2728">
          <cell r="A2728" t="str">
            <v>JF1202</v>
          </cell>
          <cell r="B2728">
            <v>36822</v>
          </cell>
          <cell r="C2728">
            <v>36830</v>
          </cell>
          <cell r="D2728" t="str">
            <v>13a</v>
          </cell>
          <cell r="E2728" t="str">
            <v>Sevington Road</v>
          </cell>
          <cell r="F2728" t="str">
            <v>London</v>
          </cell>
          <cell r="G2728">
            <v>0</v>
          </cell>
          <cell r="H2728" t="str">
            <v>NW4 3SA</v>
          </cell>
          <cell r="I2728">
            <v>157139.27201881071</v>
          </cell>
          <cell r="J2728">
            <v>147615.67977524639</v>
          </cell>
          <cell r="K2728">
            <v>0.01</v>
          </cell>
          <cell r="L2728">
            <v>146139.52297749394</v>
          </cell>
          <cell r="M2728">
            <v>83695946.941665635</v>
          </cell>
        </row>
        <row r="2729">
          <cell r="A2729" t="str">
            <v>JE3215</v>
          </cell>
          <cell r="B2729">
            <v>36823</v>
          </cell>
          <cell r="C2729">
            <v>36830</v>
          </cell>
          <cell r="D2729" t="str">
            <v>C/o Room12, Ecclesholme</v>
          </cell>
          <cell r="E2729" t="str">
            <v>Vicars Street</v>
          </cell>
          <cell r="F2729" t="str">
            <v>Eccles</v>
          </cell>
          <cell r="G2729">
            <v>0</v>
          </cell>
          <cell r="H2729" t="str">
            <v>M30 0DG</v>
          </cell>
          <cell r="I2729">
            <v>0</v>
          </cell>
          <cell r="J2729">
            <v>0</v>
          </cell>
          <cell r="K2729">
            <v>0.01</v>
          </cell>
          <cell r="L2729">
            <v>0</v>
          </cell>
          <cell r="M2729">
            <v>83695946.941665635</v>
          </cell>
        </row>
        <row r="2730">
          <cell r="A2730" t="str">
            <v>JF1326</v>
          </cell>
          <cell r="B2730">
            <v>36823</v>
          </cell>
          <cell r="C2730">
            <v>36830</v>
          </cell>
          <cell r="D2730" t="str">
            <v>14 Vicarage Hill</v>
          </cell>
          <cell r="E2730" t="str">
            <v>Flitwick</v>
          </cell>
          <cell r="F2730" t="str">
            <v>Bedford</v>
          </cell>
          <cell r="G2730" t="str">
            <v>Bedfordshire</v>
          </cell>
          <cell r="H2730" t="str">
            <v>MK45 1HZ</v>
          </cell>
          <cell r="I2730">
            <v>14317.745194396744</v>
          </cell>
          <cell r="J2730">
            <v>13450.003061403002</v>
          </cell>
          <cell r="K2730">
            <v>0.01</v>
          </cell>
          <cell r="L2730">
            <v>13315.503030788972</v>
          </cell>
          <cell r="M2730">
            <v>83709262.444696426</v>
          </cell>
        </row>
        <row r="2731">
          <cell r="A2731" t="str">
            <v>JF1605</v>
          </cell>
          <cell r="B2731">
            <v>36823</v>
          </cell>
          <cell r="C2731">
            <v>36830</v>
          </cell>
          <cell r="D2731">
            <v>11</v>
          </cell>
          <cell r="E2731" t="str">
            <v>Derville Road</v>
          </cell>
          <cell r="F2731" t="str">
            <v>Greatstone New Romney</v>
          </cell>
          <cell r="G2731" t="str">
            <v>Kent</v>
          </cell>
          <cell r="H2731" t="str">
            <v>TN28 8SX</v>
          </cell>
          <cell r="I2731">
            <v>20316.759420959836</v>
          </cell>
          <cell r="J2731">
            <v>19085.440668174389</v>
          </cell>
          <cell r="K2731">
            <v>0.01</v>
          </cell>
          <cell r="L2731">
            <v>18894.586261492645</v>
          </cell>
          <cell r="M2731">
            <v>83728157.030957922</v>
          </cell>
        </row>
        <row r="2732">
          <cell r="A2732" t="str">
            <v>JF1637</v>
          </cell>
          <cell r="B2732">
            <v>36823</v>
          </cell>
          <cell r="C2732">
            <v>36830</v>
          </cell>
          <cell r="D2732" t="str">
            <v>40 Ethelurga Drive</v>
          </cell>
          <cell r="E2732" t="str">
            <v>Lyminge</v>
          </cell>
          <cell r="F2732" t="str">
            <v>Folkestone</v>
          </cell>
          <cell r="G2732" t="str">
            <v>Kent</v>
          </cell>
          <cell r="H2732" t="str">
            <v>CT18 8JJ</v>
          </cell>
          <cell r="I2732">
            <v>28520.329946897087</v>
          </cell>
          <cell r="J2732">
            <v>26791.825101630595</v>
          </cell>
          <cell r="K2732">
            <v>0.01</v>
          </cell>
          <cell r="L2732">
            <v>26523.90685061429</v>
          </cell>
          <cell r="M2732">
            <v>83754680.937808543</v>
          </cell>
        </row>
        <row r="2733">
          <cell r="A2733" t="str">
            <v>JF1223</v>
          </cell>
          <cell r="B2733">
            <v>36823</v>
          </cell>
          <cell r="C2733">
            <v>36830</v>
          </cell>
          <cell r="D2733">
            <v>32</v>
          </cell>
          <cell r="E2733" t="str">
            <v>South Entrance</v>
          </cell>
          <cell r="F2733" t="str">
            <v>Saxmundham</v>
          </cell>
          <cell r="G2733" t="str">
            <v>Suffolk</v>
          </cell>
          <cell r="H2733" t="str">
            <v>IP17 1DQ</v>
          </cell>
          <cell r="I2733">
            <v>57727.105239824203</v>
          </cell>
          <cell r="J2733">
            <v>54228.492801046974</v>
          </cell>
          <cell r="K2733">
            <v>0.01</v>
          </cell>
          <cell r="L2733">
            <v>53686.207873036503</v>
          </cell>
          <cell r="M2733">
            <v>83808367.145681575</v>
          </cell>
        </row>
        <row r="2734">
          <cell r="A2734" t="str">
            <v>JF1481</v>
          </cell>
          <cell r="B2734">
            <v>36824</v>
          </cell>
          <cell r="C2734">
            <v>36830</v>
          </cell>
          <cell r="D2734">
            <v>25</v>
          </cell>
          <cell r="E2734" t="str">
            <v>Lawn Heads Avenue</v>
          </cell>
          <cell r="F2734" t="str">
            <v>Derby</v>
          </cell>
          <cell r="G2734" t="str">
            <v>Derbyshire</v>
          </cell>
          <cell r="H2734" t="str">
            <v>DE23 6DR</v>
          </cell>
          <cell r="I2734">
            <v>14268.977926104799</v>
          </cell>
          <cell r="J2734">
            <v>13404.19138512875</v>
          </cell>
          <cell r="K2734">
            <v>0.01</v>
          </cell>
          <cell r="L2734">
            <v>13270.149471277462</v>
          </cell>
          <cell r="M2734">
            <v>83821637.295152858</v>
          </cell>
        </row>
        <row r="2735">
          <cell r="A2735" t="str">
            <v>JF1522</v>
          </cell>
          <cell r="B2735">
            <v>36824</v>
          </cell>
          <cell r="C2735">
            <v>36830</v>
          </cell>
          <cell r="D2735">
            <v>14</v>
          </cell>
          <cell r="E2735" t="str">
            <v>Horse Carr View</v>
          </cell>
          <cell r="F2735" t="str">
            <v>Barnsley</v>
          </cell>
          <cell r="G2735" t="str">
            <v>South Yorkshire</v>
          </cell>
          <cell r="H2735" t="str">
            <v>S71 5HF</v>
          </cell>
          <cell r="I2735">
            <v>19354.656644080456</v>
          </cell>
          <cell r="J2735">
            <v>18181.647150499819</v>
          </cell>
          <cell r="K2735">
            <v>0.01</v>
          </cell>
          <cell r="L2735">
            <v>17999.830678994822</v>
          </cell>
          <cell r="M2735">
            <v>83839637.125831857</v>
          </cell>
        </row>
        <row r="2736">
          <cell r="A2736" t="str">
            <v>JF1564</v>
          </cell>
          <cell r="B2736">
            <v>36824</v>
          </cell>
          <cell r="C2736">
            <v>36830</v>
          </cell>
          <cell r="D2736">
            <v>13</v>
          </cell>
          <cell r="E2736" t="str">
            <v>Rookwell Drive</v>
          </cell>
          <cell r="F2736" t="str">
            <v>Market Harborough</v>
          </cell>
          <cell r="G2736" t="str">
            <v>Leicestershire</v>
          </cell>
          <cell r="H2736" t="str">
            <v>LE16 8BG</v>
          </cell>
          <cell r="I2736">
            <v>52177.898120567093</v>
          </cell>
          <cell r="J2736">
            <v>49015.601264775141</v>
          </cell>
          <cell r="K2736">
            <v>0.01</v>
          </cell>
          <cell r="L2736">
            <v>48525.445252127392</v>
          </cell>
          <cell r="M2736">
            <v>83888162.571083978</v>
          </cell>
        </row>
        <row r="2737">
          <cell r="A2737" t="str">
            <v>JF1485</v>
          </cell>
          <cell r="B2737">
            <v>36824</v>
          </cell>
          <cell r="C2737">
            <v>36830</v>
          </cell>
          <cell r="D2737" t="str">
            <v>Westlands</v>
          </cell>
          <cell r="E2737" t="str">
            <v>4 Elm Rise</v>
          </cell>
          <cell r="F2737" t="str">
            <v>Findon Nr Worthing</v>
          </cell>
          <cell r="G2737" t="str">
            <v>West Sussex</v>
          </cell>
          <cell r="H2737" t="str">
            <v>BN14 0UP</v>
          </cell>
          <cell r="I2737">
            <v>60550.935128572441</v>
          </cell>
          <cell r="J2737">
            <v>56881.181484416527</v>
          </cell>
          <cell r="K2737">
            <v>0.01</v>
          </cell>
          <cell r="L2737">
            <v>56312.369669572363</v>
          </cell>
          <cell r="M2737">
            <v>83944474.940753549</v>
          </cell>
        </row>
        <row r="2738">
          <cell r="A2738" t="str">
            <v>JF1724</v>
          </cell>
          <cell r="B2738">
            <v>36824</v>
          </cell>
          <cell r="C2738">
            <v>36830</v>
          </cell>
          <cell r="D2738">
            <v>31</v>
          </cell>
          <cell r="E2738" t="str">
            <v>The Paddock</v>
          </cell>
          <cell r="F2738" t="str">
            <v>Westerham</v>
          </cell>
          <cell r="G2738" t="str">
            <v>Kent</v>
          </cell>
          <cell r="H2738" t="str">
            <v>TN16 1ER</v>
          </cell>
          <cell r="I2738">
            <v>70745.859183757551</v>
          </cell>
          <cell r="J2738">
            <v>66458.231354438918</v>
          </cell>
          <cell r="K2738">
            <v>0.01</v>
          </cell>
          <cell r="L2738">
            <v>65793.649040894525</v>
          </cell>
          <cell r="M2738">
            <v>84010268.589794442</v>
          </cell>
        </row>
        <row r="2739">
          <cell r="A2739" t="str">
            <v>JF1542</v>
          </cell>
          <cell r="B2739">
            <v>36824</v>
          </cell>
          <cell r="C2739">
            <v>36830</v>
          </cell>
          <cell r="D2739">
            <v>24</v>
          </cell>
          <cell r="E2739" t="str">
            <v>Sunny Hill</v>
          </cell>
          <cell r="F2739" t="str">
            <v>Hendon</v>
          </cell>
          <cell r="G2739" t="str">
            <v>London</v>
          </cell>
          <cell r="H2739" t="str">
            <v>NW4 4LL</v>
          </cell>
          <cell r="I2739">
            <v>98911.019973057366</v>
          </cell>
          <cell r="J2739">
            <v>92916.412701962967</v>
          </cell>
          <cell r="K2739">
            <v>0.01</v>
          </cell>
          <cell r="L2739">
            <v>91987.24857494334</v>
          </cell>
          <cell r="M2739">
            <v>84102255.838369384</v>
          </cell>
        </row>
        <row r="2740">
          <cell r="A2740" t="str">
            <v>JF1642</v>
          </cell>
          <cell r="B2740">
            <v>36825</v>
          </cell>
          <cell r="C2740">
            <v>36830</v>
          </cell>
          <cell r="D2740" t="str">
            <v>74 Carrs Way</v>
          </cell>
          <cell r="E2740" t="str">
            <v>Harpole</v>
          </cell>
          <cell r="F2740" t="str">
            <v>Northampton</v>
          </cell>
          <cell r="G2740" t="str">
            <v>Northamptonshire</v>
          </cell>
          <cell r="H2740" t="str">
            <v>NN7 4DA</v>
          </cell>
          <cell r="I2740">
            <v>17390.257103086929</v>
          </cell>
          <cell r="J2740">
            <v>16336.302127142268</v>
          </cell>
          <cell r="K2740">
            <v>0.01</v>
          </cell>
          <cell r="L2740">
            <v>16172.939105870844</v>
          </cell>
          <cell r="M2740">
            <v>84118428.777475253</v>
          </cell>
        </row>
        <row r="2741">
          <cell r="A2741" t="str">
            <v>JF1594</v>
          </cell>
          <cell r="B2741">
            <v>36825</v>
          </cell>
          <cell r="C2741">
            <v>36830</v>
          </cell>
          <cell r="D2741">
            <v>48</v>
          </cell>
          <cell r="E2741" t="str">
            <v>Fforddisa</v>
          </cell>
          <cell r="F2741" t="str">
            <v>Prestatyn</v>
          </cell>
          <cell r="G2741" t="str">
            <v>Clwyd</v>
          </cell>
          <cell r="H2741" t="str">
            <v>LL19 8EB</v>
          </cell>
          <cell r="I2741">
            <v>18635.563389194944</v>
          </cell>
          <cell r="J2741">
            <v>17506.135305001309</v>
          </cell>
          <cell r="K2741">
            <v>0.01</v>
          </cell>
          <cell r="L2741">
            <v>17331.073951951297</v>
          </cell>
          <cell r="M2741">
            <v>84135759.851427197</v>
          </cell>
        </row>
        <row r="2742">
          <cell r="A2742" t="str">
            <v>JF1281</v>
          </cell>
          <cell r="B2742">
            <v>36825</v>
          </cell>
          <cell r="C2742">
            <v>36830</v>
          </cell>
          <cell r="D2742">
            <v>168</v>
          </cell>
          <cell r="E2742" t="str">
            <v>Heath Row</v>
          </cell>
          <cell r="F2742" t="str">
            <v>Bishops Stortford</v>
          </cell>
          <cell r="G2742" t="str">
            <v>Hertfordshire</v>
          </cell>
          <cell r="H2742" t="str">
            <v>CM23 5DQ</v>
          </cell>
          <cell r="I2742">
            <v>39650.54943311213</v>
          </cell>
          <cell r="J2742">
            <v>37247.485831105332</v>
          </cell>
          <cell r="K2742">
            <v>0.01</v>
          </cell>
          <cell r="L2742">
            <v>36875.010972794276</v>
          </cell>
          <cell r="M2742">
            <v>84172634.862399995</v>
          </cell>
        </row>
        <row r="2743">
          <cell r="A2743" t="str">
            <v>JF1671</v>
          </cell>
          <cell r="B2743">
            <v>36825</v>
          </cell>
          <cell r="C2743">
            <v>36830</v>
          </cell>
          <cell r="D2743">
            <v>24</v>
          </cell>
          <cell r="E2743" t="str">
            <v>Meadway Close</v>
          </cell>
          <cell r="F2743" t="str">
            <v>Staines</v>
          </cell>
          <cell r="G2743" t="str">
            <v>Middlesex</v>
          </cell>
          <cell r="H2743" t="str">
            <v>TW18 2PR</v>
          </cell>
          <cell r="I2743">
            <v>96577.942017922513</v>
          </cell>
          <cell r="J2743">
            <v>90724.733410775691</v>
          </cell>
          <cell r="K2743">
            <v>0.01</v>
          </cell>
          <cell r="L2743">
            <v>89817.486076667934</v>
          </cell>
          <cell r="M2743">
            <v>84262452.348476663</v>
          </cell>
        </row>
        <row r="2744">
          <cell r="A2744" t="str">
            <v>JE3201</v>
          </cell>
          <cell r="B2744">
            <v>36826</v>
          </cell>
          <cell r="C2744">
            <v>36830</v>
          </cell>
          <cell r="D2744" t="str">
            <v>Meadow View</v>
          </cell>
          <cell r="E2744" t="str">
            <v>4 Holdingham</v>
          </cell>
          <cell r="F2744" t="str">
            <v>Sleaford</v>
          </cell>
          <cell r="G2744" t="str">
            <v>Lincolnshire</v>
          </cell>
          <cell r="H2744" t="str">
            <v>NG34 8NR</v>
          </cell>
          <cell r="I2744">
            <v>2671.4753743573733</v>
          </cell>
          <cell r="J2744">
            <v>2509.5677759114715</v>
          </cell>
          <cell r="K2744">
            <v>0.01</v>
          </cell>
          <cell r="L2744">
            <v>2484.4720981523569</v>
          </cell>
          <cell r="M2744">
            <v>84264936.82057482</v>
          </cell>
        </row>
        <row r="2745">
          <cell r="A2745" t="str">
            <v>JF1374</v>
          </cell>
          <cell r="B2745">
            <v>36826</v>
          </cell>
          <cell r="C2745">
            <v>36830</v>
          </cell>
          <cell r="D2745">
            <v>7</v>
          </cell>
          <cell r="E2745" t="str">
            <v>Somers Road</v>
          </cell>
          <cell r="F2745" t="str">
            <v>Leicester</v>
          </cell>
          <cell r="G2745" t="str">
            <v>Leicestershire</v>
          </cell>
          <cell r="H2745" t="str">
            <v>LE5 2FB</v>
          </cell>
          <cell r="I2745">
            <v>11756.597633235651</v>
          </cell>
          <cell r="J2745">
            <v>11044.076564554704</v>
          </cell>
          <cell r="K2745">
            <v>0.01</v>
          </cell>
          <cell r="L2745">
            <v>10933.635798909156</v>
          </cell>
          <cell r="M2745">
            <v>84275870.456373736</v>
          </cell>
        </row>
        <row r="2746">
          <cell r="A2746" t="str">
            <v>JF1408</v>
          </cell>
          <cell r="B2746">
            <v>36826</v>
          </cell>
          <cell r="C2746">
            <v>36830</v>
          </cell>
          <cell r="D2746" t="str">
            <v>9 Kent Close</v>
          </cell>
          <cell r="E2746" t="str">
            <v>Sutton Bridge</v>
          </cell>
          <cell r="F2746" t="str">
            <v>Spalding</v>
          </cell>
          <cell r="G2746" t="str">
            <v>Lincolnshire</v>
          </cell>
          <cell r="H2746" t="str">
            <v>PE12 9QY</v>
          </cell>
          <cell r="I2746">
            <v>12397.2526486057</v>
          </cell>
          <cell r="J2746">
            <v>11645.904003235655</v>
          </cell>
          <cell r="K2746">
            <v>0.01</v>
          </cell>
          <cell r="L2746">
            <v>11529.444963203299</v>
          </cell>
          <cell r="M2746">
            <v>84287399.901336938</v>
          </cell>
        </row>
        <row r="2747">
          <cell r="A2747" t="str">
            <v>JF1571</v>
          </cell>
          <cell r="B2747">
            <v>36826</v>
          </cell>
          <cell r="C2747">
            <v>36830</v>
          </cell>
          <cell r="D2747">
            <v>21</v>
          </cell>
          <cell r="E2747" t="str">
            <v>Langdon Close</v>
          </cell>
          <cell r="F2747" t="str">
            <v>Chard</v>
          </cell>
          <cell r="G2747" t="str">
            <v>Somerset</v>
          </cell>
          <cell r="H2747" t="str">
            <v>TA20 1DP</v>
          </cell>
          <cell r="I2747">
            <v>34343.969245385713</v>
          </cell>
          <cell r="J2747">
            <v>32262.516563847188</v>
          </cell>
          <cell r="K2747">
            <v>0.01</v>
          </cell>
          <cell r="L2747">
            <v>31939.891398208714</v>
          </cell>
          <cell r="M2747">
            <v>84319339.792735144</v>
          </cell>
        </row>
        <row r="2748">
          <cell r="A2748" t="str">
            <v>JF1570</v>
          </cell>
          <cell r="B2748">
            <v>36826</v>
          </cell>
          <cell r="C2748">
            <v>36830</v>
          </cell>
          <cell r="D2748" t="str">
            <v>33 Forge Lane</v>
          </cell>
          <cell r="E2748" t="str">
            <v>Horton Kirby</v>
          </cell>
          <cell r="F2748" t="str">
            <v>Dartford</v>
          </cell>
          <cell r="G2748" t="str">
            <v>Kent</v>
          </cell>
          <cell r="H2748" t="str">
            <v>DA4 9DR</v>
          </cell>
          <cell r="I2748">
            <v>41997.26197495564</v>
          </cell>
          <cell r="J2748">
            <v>39451.973370412874</v>
          </cell>
          <cell r="K2748">
            <v>0.01</v>
          </cell>
          <cell r="L2748">
            <v>39057.453636708742</v>
          </cell>
          <cell r="M2748">
            <v>84358397.24637185</v>
          </cell>
        </row>
        <row r="2749">
          <cell r="A2749" t="str">
            <v>JF1401</v>
          </cell>
          <cell r="B2749">
            <v>36826</v>
          </cell>
          <cell r="C2749">
            <v>36830</v>
          </cell>
          <cell r="D2749">
            <v>12</v>
          </cell>
          <cell r="E2749" t="str">
            <v>Eltham Close</v>
          </cell>
          <cell r="F2749" t="str">
            <v>Castle Dean</v>
          </cell>
          <cell r="G2749" t="str">
            <v>Bournemouth</v>
          </cell>
          <cell r="H2749" t="str">
            <v>BH7 7JS</v>
          </cell>
          <cell r="I2749">
            <v>50305.012360803055</v>
          </cell>
          <cell r="J2749">
            <v>47256.223732875595</v>
          </cell>
          <cell r="K2749">
            <v>0.01</v>
          </cell>
          <cell r="L2749">
            <v>46783.661495546839</v>
          </cell>
          <cell r="M2749">
            <v>84405180.907867402</v>
          </cell>
        </row>
        <row r="2750">
          <cell r="A2750" t="str">
            <v>JF1412</v>
          </cell>
          <cell r="B2750">
            <v>36826</v>
          </cell>
          <cell r="C2750">
            <v>36830</v>
          </cell>
          <cell r="D2750">
            <v>23</v>
          </cell>
          <cell r="E2750" t="str">
            <v>Parbury Rise</v>
          </cell>
          <cell r="F2750" t="str">
            <v>Chessington</v>
          </cell>
          <cell r="G2750" t="str">
            <v>Surrey</v>
          </cell>
          <cell r="H2750" t="str">
            <v>KT9 2ER</v>
          </cell>
          <cell r="I2750">
            <v>62426.931362282659</v>
          </cell>
          <cell r="J2750">
            <v>58643.480976689767</v>
          </cell>
          <cell r="K2750">
            <v>0.01</v>
          </cell>
          <cell r="L2750">
            <v>58057.046166922868</v>
          </cell>
          <cell r="M2750">
            <v>84463237.954034328</v>
          </cell>
        </row>
        <row r="2751">
          <cell r="A2751" t="str">
            <v>JF1536</v>
          </cell>
          <cell r="B2751">
            <v>36826</v>
          </cell>
          <cell r="C2751">
            <v>36830</v>
          </cell>
          <cell r="D2751">
            <v>7</v>
          </cell>
          <cell r="E2751" t="str">
            <v>Rydes Hill Crescent</v>
          </cell>
          <cell r="F2751" t="str">
            <v>Guildford</v>
          </cell>
          <cell r="G2751" t="str">
            <v>Surrey</v>
          </cell>
          <cell r="H2751" t="str">
            <v>GU2 9UH</v>
          </cell>
          <cell r="I2751">
            <v>86341.399290787347</v>
          </cell>
          <cell r="J2751">
            <v>81108.587212557803</v>
          </cell>
          <cell r="K2751">
            <v>0.01</v>
          </cell>
          <cell r="L2751">
            <v>80297.501340432224</v>
          </cell>
          <cell r="M2751">
            <v>84543535.455374762</v>
          </cell>
        </row>
        <row r="2752">
          <cell r="A2752" t="str">
            <v>JF1529</v>
          </cell>
          <cell r="B2752">
            <v>36829</v>
          </cell>
          <cell r="C2752">
            <v>36830</v>
          </cell>
          <cell r="D2752">
            <v>5</v>
          </cell>
          <cell r="E2752" t="str">
            <v>Capesthorne Close</v>
          </cell>
          <cell r="F2752" t="str">
            <v>Sandbach</v>
          </cell>
          <cell r="G2752" t="str">
            <v>Cheshire</v>
          </cell>
          <cell r="H2752" t="str">
            <v>CW11 1ED</v>
          </cell>
          <cell r="I2752">
            <v>12840.355967073472</v>
          </cell>
          <cell r="J2752">
            <v>12062.152575129625</v>
          </cell>
          <cell r="K2752">
            <v>0.01</v>
          </cell>
          <cell r="L2752">
            <v>11941.531049378329</v>
          </cell>
          <cell r="M2752">
            <v>84555476.986424148</v>
          </cell>
        </row>
        <row r="2753">
          <cell r="A2753" t="str">
            <v>JF1611</v>
          </cell>
          <cell r="B2753">
            <v>36829</v>
          </cell>
          <cell r="C2753">
            <v>36830</v>
          </cell>
          <cell r="D2753">
            <v>38</v>
          </cell>
          <cell r="E2753" t="str">
            <v>Westfields</v>
          </cell>
          <cell r="F2753" t="str">
            <v>Croston Chorley</v>
          </cell>
          <cell r="G2753" t="str">
            <v>Lancashire</v>
          </cell>
          <cell r="H2753" t="str">
            <v>PR5 7RT</v>
          </cell>
          <cell r="I2753">
            <v>14678.968904205687</v>
          </cell>
          <cell r="J2753">
            <v>13789.334425162919</v>
          </cell>
          <cell r="K2753">
            <v>0.01</v>
          </cell>
          <cell r="L2753">
            <v>13651.441080911289</v>
          </cell>
          <cell r="M2753">
            <v>84569128.427505061</v>
          </cell>
        </row>
        <row r="2754">
          <cell r="A2754" t="str">
            <v>JF1648</v>
          </cell>
          <cell r="B2754">
            <v>36829</v>
          </cell>
          <cell r="C2754">
            <v>36830</v>
          </cell>
          <cell r="D2754">
            <v>19</v>
          </cell>
          <cell r="E2754" t="str">
            <v>Greatham Road</v>
          </cell>
          <cell r="F2754" t="str">
            <v>Findon Valley Worthing</v>
          </cell>
          <cell r="G2754" t="str">
            <v>West Sussex</v>
          </cell>
          <cell r="H2754" t="str">
            <v>BN14 0BJ</v>
          </cell>
          <cell r="I2754">
            <v>15942.679026540329</v>
          </cell>
          <cell r="J2754">
            <v>14976.456055234854</v>
          </cell>
          <cell r="K2754">
            <v>0.01</v>
          </cell>
          <cell r="L2754">
            <v>14826.691494682505</v>
          </cell>
          <cell r="M2754">
            <v>84583955.118999749</v>
          </cell>
        </row>
        <row r="2755">
          <cell r="A2755" t="str">
            <v>JF1474</v>
          </cell>
          <cell r="B2755">
            <v>36829</v>
          </cell>
          <cell r="C2755">
            <v>36830</v>
          </cell>
          <cell r="D2755" t="str">
            <v>2a</v>
          </cell>
          <cell r="E2755" t="str">
            <v>Mellanvrane Lane</v>
          </cell>
          <cell r="F2755" t="str">
            <v>Newquay</v>
          </cell>
          <cell r="G2755" t="str">
            <v>Cornwall</v>
          </cell>
          <cell r="H2755" t="str">
            <v>TR7 2LB</v>
          </cell>
          <cell r="I2755">
            <v>35111.103599484763</v>
          </cell>
          <cell r="J2755">
            <v>32983.157926788714</v>
          </cell>
          <cell r="K2755">
            <v>0.01</v>
          </cell>
          <cell r="L2755">
            <v>32653.326347520826</v>
          </cell>
          <cell r="M2755">
            <v>84616608.445347264</v>
          </cell>
        </row>
        <row r="2756">
          <cell r="A2756" t="str">
            <v>JF1723</v>
          </cell>
          <cell r="B2756">
            <v>36829</v>
          </cell>
          <cell r="C2756">
            <v>36830</v>
          </cell>
          <cell r="D2756">
            <v>24</v>
          </cell>
          <cell r="E2756" t="str">
            <v>Meadow Walk</v>
          </cell>
          <cell r="F2756" t="str">
            <v>Maidstone</v>
          </cell>
          <cell r="G2756" t="str">
            <v>Kent</v>
          </cell>
          <cell r="H2756" t="str">
            <v>ME15 7RX</v>
          </cell>
          <cell r="I2756">
            <v>41805.675439434337</v>
          </cell>
          <cell r="J2756">
            <v>39271.998140074676</v>
          </cell>
          <cell r="K2756">
            <v>0.01</v>
          </cell>
          <cell r="L2756">
            <v>38879.278158673929</v>
          </cell>
          <cell r="M2756">
            <v>84655487.723505944</v>
          </cell>
        </row>
        <row r="2757">
          <cell r="A2757" t="str">
            <v>JF1681</v>
          </cell>
          <cell r="B2757">
            <v>36829</v>
          </cell>
          <cell r="C2757">
            <v>36830</v>
          </cell>
          <cell r="D2757">
            <v>15</v>
          </cell>
          <cell r="E2757" t="str">
            <v>Quentin Street</v>
          </cell>
          <cell r="F2757" t="str">
            <v>Gabalfa</v>
          </cell>
          <cell r="G2757" t="str">
            <v>Cardiff</v>
          </cell>
          <cell r="H2757" t="str">
            <v>CF14 3JW</v>
          </cell>
          <cell r="I2757">
            <v>42140.1208429498</v>
          </cell>
          <cell r="J2757">
            <v>39586.174125195263</v>
          </cell>
          <cell r="K2757">
            <v>0.01</v>
          </cell>
          <cell r="L2757">
            <v>39190.31238394331</v>
          </cell>
          <cell r="M2757">
            <v>84694678.035889894</v>
          </cell>
        </row>
        <row r="2758">
          <cell r="A2758" t="str">
            <v>JF1378</v>
          </cell>
          <cell r="B2758">
            <v>36829</v>
          </cell>
          <cell r="C2758">
            <v>36830</v>
          </cell>
          <cell r="D2758" t="str">
            <v>25a</v>
          </cell>
          <cell r="E2758" t="str">
            <v>Parkside Road</v>
          </cell>
          <cell r="F2758" t="str">
            <v>Exeter</v>
          </cell>
          <cell r="G2758" t="str">
            <v>Devon</v>
          </cell>
          <cell r="H2758" t="str">
            <v>EX1 3TN</v>
          </cell>
          <cell r="I2758">
            <v>76059.578587973039</v>
          </cell>
          <cell r="J2758">
            <v>71449.907158398913</v>
          </cell>
          <cell r="K2758">
            <v>0.01</v>
          </cell>
          <cell r="L2758">
            <v>70735.408086814918</v>
          </cell>
          <cell r="M2758">
            <v>84765413.443976715</v>
          </cell>
        </row>
        <row r="2759">
          <cell r="A2759" t="str">
            <v>JE3203</v>
          </cell>
          <cell r="B2759">
            <v>36830</v>
          </cell>
          <cell r="C2759">
            <v>36830</v>
          </cell>
          <cell r="D2759">
            <v>6</v>
          </cell>
          <cell r="E2759" t="str">
            <v>Brede Close</v>
          </cell>
          <cell r="F2759" t="str">
            <v>Eastbourne</v>
          </cell>
          <cell r="G2759" t="str">
            <v>East Sussex</v>
          </cell>
          <cell r="H2759" t="str">
            <v>BN22 7PZ</v>
          </cell>
          <cell r="I2759">
            <v>5866.0562831567086</v>
          </cell>
          <cell r="J2759">
            <v>5510.5377205411505</v>
          </cell>
          <cell r="K2759">
            <v>0.01</v>
          </cell>
          <cell r="L2759">
            <v>5455.4323433357386</v>
          </cell>
          <cell r="M2759">
            <v>84770868.876320049</v>
          </cell>
        </row>
        <row r="2760">
          <cell r="A2760" t="str">
            <v>JE3202</v>
          </cell>
          <cell r="B2760">
            <v>36830</v>
          </cell>
          <cell r="C2760">
            <v>36830</v>
          </cell>
          <cell r="D2760" t="str">
            <v>4 Beechers Road</v>
          </cell>
          <cell r="E2760" t="str">
            <v>Mile Oak</v>
          </cell>
          <cell r="F2760" t="str">
            <v>Portslade</v>
          </cell>
          <cell r="G2760" t="str">
            <v>East Sussex</v>
          </cell>
          <cell r="H2760" t="str">
            <v>BN41 2RG</v>
          </cell>
          <cell r="I2760">
            <v>8193.8679440543965</v>
          </cell>
          <cell r="J2760">
            <v>7697.2698868389771</v>
          </cell>
          <cell r="K2760">
            <v>0.01</v>
          </cell>
          <cell r="L2760">
            <v>7620.2971879705874</v>
          </cell>
          <cell r="M2760">
            <v>84778489.173508018</v>
          </cell>
        </row>
        <row r="2761">
          <cell r="A2761" t="str">
            <v>JF1286</v>
          </cell>
          <cell r="B2761">
            <v>36830</v>
          </cell>
          <cell r="C2761">
            <v>36830</v>
          </cell>
          <cell r="D2761">
            <v>14</v>
          </cell>
          <cell r="E2761" t="str">
            <v>Winchester Drive</v>
          </cell>
          <cell r="F2761" t="str">
            <v>Mablethorpe</v>
          </cell>
          <cell r="G2761" t="str">
            <v>Lincolnshire</v>
          </cell>
          <cell r="H2761" t="str">
            <v>LN12 2AY</v>
          </cell>
          <cell r="I2761">
            <v>12015.15143577761</v>
          </cell>
          <cell r="J2761">
            <v>11286.960439669876</v>
          </cell>
          <cell r="K2761">
            <v>0.01</v>
          </cell>
          <cell r="L2761">
            <v>11174.090835273177</v>
          </cell>
          <cell r="M2761">
            <v>84789663.264343292</v>
          </cell>
        </row>
        <row r="2762">
          <cell r="A2762" t="str">
            <v>JF1636</v>
          </cell>
          <cell r="B2762">
            <v>36830</v>
          </cell>
          <cell r="C2762">
            <v>36830</v>
          </cell>
          <cell r="D2762">
            <v>19</v>
          </cell>
          <cell r="E2762" t="str">
            <v>Garrick Close, Brant Road</v>
          </cell>
          <cell r="F2762" t="str">
            <v>Lincoln</v>
          </cell>
          <cell r="G2762" t="str">
            <v>Lincolnshire</v>
          </cell>
          <cell r="H2762" t="str">
            <v>LN5 8TG</v>
          </cell>
          <cell r="I2762">
            <v>15501.780530405675</v>
          </cell>
          <cell r="J2762">
            <v>14562.278680078058</v>
          </cell>
          <cell r="K2762">
            <v>0.01</v>
          </cell>
          <cell r="L2762">
            <v>14416.655893277277</v>
          </cell>
          <cell r="M2762">
            <v>84804079.920236573</v>
          </cell>
        </row>
        <row r="2763">
          <cell r="A2763" t="str">
            <v>JF1560</v>
          </cell>
          <cell r="B2763">
            <v>36830</v>
          </cell>
          <cell r="C2763">
            <v>36830</v>
          </cell>
          <cell r="D2763" t="str">
            <v>4 The Pippins</v>
          </cell>
          <cell r="E2763" t="str">
            <v>Blundeston</v>
          </cell>
          <cell r="F2763" t="str">
            <v>Lowestoft</v>
          </cell>
          <cell r="G2763" t="str">
            <v>Suffolk</v>
          </cell>
          <cell r="H2763" t="str">
            <v>NR32 5AE</v>
          </cell>
          <cell r="I2763">
            <v>19548.634952215896</v>
          </cell>
          <cell r="J2763">
            <v>18363.869197536143</v>
          </cell>
          <cell r="K2763">
            <v>0.01</v>
          </cell>
          <cell r="L2763">
            <v>18180.230505560783</v>
          </cell>
          <cell r="M2763">
            <v>84822260.150742128</v>
          </cell>
        </row>
        <row r="2764">
          <cell r="A2764" t="str">
            <v>JF1477</v>
          </cell>
          <cell r="B2764">
            <v>36830</v>
          </cell>
          <cell r="C2764">
            <v>36830</v>
          </cell>
          <cell r="D2764">
            <v>64</v>
          </cell>
          <cell r="E2764" t="str">
            <v>Shaftesbury Road</v>
          </cell>
          <cell r="F2764" t="str">
            <v>Reading</v>
          </cell>
          <cell r="G2764" t="str">
            <v>Berkshire</v>
          </cell>
          <cell r="H2764" t="str">
            <v>RG30 2QP</v>
          </cell>
          <cell r="I2764">
            <v>26843.561048553202</v>
          </cell>
          <cell r="J2764">
            <v>25216.678560762095</v>
          </cell>
          <cell r="K2764">
            <v>0.01</v>
          </cell>
          <cell r="L2764">
            <v>24964.511775154475</v>
          </cell>
          <cell r="M2764">
            <v>84847224.662517279</v>
          </cell>
        </row>
        <row r="2765">
          <cell r="A2765" t="str">
            <v>JF1614</v>
          </cell>
          <cell r="B2765">
            <v>36830</v>
          </cell>
          <cell r="C2765">
            <v>36830</v>
          </cell>
          <cell r="D2765">
            <v>17</v>
          </cell>
          <cell r="E2765" t="str">
            <v>Rookery Close</v>
          </cell>
          <cell r="F2765" t="str">
            <v>Rooksbridge, Nr Axbridge</v>
          </cell>
          <cell r="G2765" t="str">
            <v>Somerset</v>
          </cell>
          <cell r="H2765" t="str">
            <v>BS26 2UQ</v>
          </cell>
          <cell r="I2765">
            <v>28438.029809637206</v>
          </cell>
          <cell r="J2765">
            <v>26714.512851477375</v>
          </cell>
          <cell r="K2765">
            <v>0.01</v>
          </cell>
          <cell r="L2765">
            <v>26447.367722962601</v>
          </cell>
          <cell r="M2765">
            <v>84873672.030240238</v>
          </cell>
        </row>
        <row r="2766">
          <cell r="A2766" t="str">
            <v>JF1409</v>
          </cell>
          <cell r="B2766">
            <v>36830</v>
          </cell>
          <cell r="C2766">
            <v>36830</v>
          </cell>
          <cell r="D2766">
            <v>29</v>
          </cell>
          <cell r="E2766" t="str">
            <v>Pier Avenue</v>
          </cell>
          <cell r="F2766" t="str">
            <v>Southwold</v>
          </cell>
          <cell r="G2766" t="str">
            <v>Suffolk</v>
          </cell>
          <cell r="H2766" t="str">
            <v>IP18 6BU</v>
          </cell>
          <cell r="I2766">
            <v>36886.876942780153</v>
          </cell>
          <cell r="J2766">
            <v>34651.308643217715</v>
          </cell>
          <cell r="K2766">
            <v>0.01</v>
          </cell>
          <cell r="L2766">
            <v>34304.795556785539</v>
          </cell>
          <cell r="M2766">
            <v>84907976.825797021</v>
          </cell>
        </row>
        <row r="2767">
          <cell r="A2767" t="str">
            <v>JF1309</v>
          </cell>
          <cell r="B2767">
            <v>36830</v>
          </cell>
          <cell r="C2767">
            <v>36830</v>
          </cell>
          <cell r="D2767">
            <v>3</v>
          </cell>
          <cell r="E2767" t="str">
            <v>Downland Drive</v>
          </cell>
          <cell r="F2767" t="str">
            <v>Crawley</v>
          </cell>
          <cell r="G2767" t="str">
            <v>West Sussex</v>
          </cell>
          <cell r="H2767" t="str">
            <v>RH11 8QN</v>
          </cell>
          <cell r="I2767">
            <v>56197.011112507229</v>
          </cell>
          <cell r="J2767">
            <v>52791.131651143151</v>
          </cell>
          <cell r="K2767">
            <v>0.01</v>
          </cell>
          <cell r="L2767">
            <v>52263.220334631718</v>
          </cell>
          <cell r="M2767">
            <v>84960240.046131656</v>
          </cell>
        </row>
        <row r="2768">
          <cell r="A2768" t="str">
            <v>JF1624</v>
          </cell>
          <cell r="B2768">
            <v>36830</v>
          </cell>
          <cell r="C2768">
            <v>36830</v>
          </cell>
          <cell r="D2768" t="str">
            <v>3 Park Cottage</v>
          </cell>
          <cell r="E2768" t="str">
            <v>Cranbrook Road, Frittendon</v>
          </cell>
          <cell r="F2768" t="str">
            <v>Cranbrook</v>
          </cell>
          <cell r="G2768" t="str">
            <v>Kent</v>
          </cell>
          <cell r="H2768" t="str">
            <v>TN17 2AU</v>
          </cell>
          <cell r="I2768">
            <v>71620.876029415071</v>
          </cell>
          <cell r="J2768">
            <v>67280.216876117192</v>
          </cell>
          <cell r="K2768">
            <v>0.01</v>
          </cell>
          <cell r="L2768">
            <v>66607.414707356016</v>
          </cell>
          <cell r="M2768">
            <v>85026847.460839018</v>
          </cell>
        </row>
        <row r="2769">
          <cell r="A2769" t="str">
            <v>JF1659</v>
          </cell>
          <cell r="B2769">
            <v>36830</v>
          </cell>
          <cell r="C2769">
            <v>36830</v>
          </cell>
          <cell r="D2769">
            <v>46</v>
          </cell>
          <cell r="E2769" t="str">
            <v>Duke Road</v>
          </cell>
          <cell r="F2769" t="str">
            <v>Chiswick London</v>
          </cell>
          <cell r="G2769">
            <v>0</v>
          </cell>
          <cell r="H2769" t="str">
            <v>W4 2DD</v>
          </cell>
          <cell r="I2769">
            <v>208589.77284692874</v>
          </cell>
          <cell r="J2769">
            <v>195947.96843196335</v>
          </cell>
          <cell r="K2769">
            <v>0.01</v>
          </cell>
          <cell r="L2769">
            <v>193988.48874764371</v>
          </cell>
          <cell r="M2769">
            <v>85220835.94958666</v>
          </cell>
        </row>
        <row r="2770">
          <cell r="A2770" t="str">
            <v>JF1629</v>
          </cell>
          <cell r="B2770">
            <v>36831</v>
          </cell>
          <cell r="C2770">
            <v>36860</v>
          </cell>
          <cell r="D2770">
            <v>12</v>
          </cell>
          <cell r="E2770" t="str">
            <v>Anglesey Road</v>
          </cell>
          <cell r="F2770" t="str">
            <v>Wigston</v>
          </cell>
          <cell r="G2770" t="str">
            <v>Leicestershire</v>
          </cell>
          <cell r="H2770" t="str">
            <v>LE18 4XA</v>
          </cell>
          <cell r="I2770">
            <v>32362.002497887745</v>
          </cell>
          <cell r="J2770">
            <v>30400.669013167273</v>
          </cell>
          <cell r="K2770">
            <v>0.01</v>
          </cell>
          <cell r="L2770">
            <v>30096.662323035602</v>
          </cell>
          <cell r="M2770">
            <v>85250932.611909702</v>
          </cell>
        </row>
        <row r="2771">
          <cell r="A2771" t="str">
            <v>JF1751</v>
          </cell>
          <cell r="B2771">
            <v>36831</v>
          </cell>
          <cell r="C2771">
            <v>36860</v>
          </cell>
          <cell r="D2771">
            <v>19</v>
          </cell>
          <cell r="E2771" t="str">
            <v>The Pasture</v>
          </cell>
          <cell r="F2771" t="str">
            <v>Somersham Huntingdon</v>
          </cell>
          <cell r="G2771" t="str">
            <v>Cambridgeshire</v>
          </cell>
          <cell r="H2771" t="str">
            <v>PE28 3YX</v>
          </cell>
          <cell r="I2771">
            <v>34852.572438110779</v>
          </cell>
          <cell r="J2771">
            <v>32740.295320649519</v>
          </cell>
          <cell r="K2771">
            <v>0.01</v>
          </cell>
          <cell r="L2771">
            <v>32412.892367443023</v>
          </cell>
          <cell r="M2771">
            <v>85283345.50427714</v>
          </cell>
        </row>
        <row r="2772">
          <cell r="A2772" t="str">
            <v>JF1590</v>
          </cell>
          <cell r="B2772">
            <v>36831</v>
          </cell>
          <cell r="C2772">
            <v>36860</v>
          </cell>
          <cell r="D2772">
            <v>3</v>
          </cell>
          <cell r="E2772" t="str">
            <v>Dagnell End Road Bordesley</v>
          </cell>
          <cell r="F2772" t="str">
            <v>Redditch</v>
          </cell>
          <cell r="G2772" t="str">
            <v>Worcestershire</v>
          </cell>
          <cell r="H2772" t="str">
            <v>B98 9BJ</v>
          </cell>
          <cell r="I2772">
            <v>38190.916044044097</v>
          </cell>
          <cell r="J2772">
            <v>35876.315071677782</v>
          </cell>
          <cell r="K2772">
            <v>0.01</v>
          </cell>
          <cell r="L2772">
            <v>35517.551920961007</v>
          </cell>
          <cell r="M2772">
            <v>85318863.056198105</v>
          </cell>
        </row>
        <row r="2773">
          <cell r="A2773" t="str">
            <v>JF1729</v>
          </cell>
          <cell r="B2773">
            <v>36831</v>
          </cell>
          <cell r="C2773">
            <v>36860</v>
          </cell>
          <cell r="D2773">
            <v>67</v>
          </cell>
          <cell r="E2773" t="str">
            <v>Wolsey Grove</v>
          </cell>
          <cell r="F2773" t="str">
            <v>Burnt Oak Edgware</v>
          </cell>
          <cell r="G2773" t="str">
            <v>Middlesex</v>
          </cell>
          <cell r="H2773" t="str">
            <v>HA8 0PN</v>
          </cell>
          <cell r="I2773">
            <v>66379.702317345829</v>
          </cell>
          <cell r="J2773">
            <v>62356.690055688501</v>
          </cell>
          <cell r="K2773">
            <v>0.01</v>
          </cell>
          <cell r="L2773">
            <v>61733.123155131616</v>
          </cell>
          <cell r="M2773">
            <v>85380596.179353237</v>
          </cell>
        </row>
        <row r="2774">
          <cell r="A2774" t="str">
            <v>JF1434</v>
          </cell>
          <cell r="B2774">
            <v>36832</v>
          </cell>
          <cell r="C2774">
            <v>36860</v>
          </cell>
          <cell r="D2774">
            <v>46</v>
          </cell>
          <cell r="E2774" t="str">
            <v>Speke Road Woolton</v>
          </cell>
          <cell r="F2774" t="str">
            <v>Liverpool</v>
          </cell>
          <cell r="G2774" t="str">
            <v>Merseyside</v>
          </cell>
          <cell r="H2774" t="str">
            <v>L25 7TW</v>
          </cell>
          <cell r="I2774">
            <v>15225.901242548001</v>
          </cell>
          <cell r="J2774">
            <v>14303.119349060242</v>
          </cell>
          <cell r="K2774">
            <v>0.01</v>
          </cell>
          <cell r="L2774">
            <v>14160.08815556964</v>
          </cell>
          <cell r="M2774">
            <v>85394756.267508805</v>
          </cell>
        </row>
        <row r="2775">
          <cell r="A2775" t="str">
            <v>JF1262</v>
          </cell>
          <cell r="B2775">
            <v>36832</v>
          </cell>
          <cell r="C2775">
            <v>36860</v>
          </cell>
          <cell r="D2775">
            <v>7</v>
          </cell>
          <cell r="E2775" t="str">
            <v>Battersby Road</v>
          </cell>
          <cell r="F2775" t="str">
            <v>London</v>
          </cell>
          <cell r="G2775">
            <v>0</v>
          </cell>
          <cell r="H2775" t="str">
            <v>SE6 1SA</v>
          </cell>
          <cell r="I2775">
            <v>16231.907665515941</v>
          </cell>
          <cell r="J2775">
            <v>15248.155685787702</v>
          </cell>
          <cell r="K2775">
            <v>0.01</v>
          </cell>
          <cell r="L2775">
            <v>15095.674128929824</v>
          </cell>
          <cell r="M2775">
            <v>85409851.94163774</v>
          </cell>
        </row>
        <row r="2776">
          <cell r="A2776" t="str">
            <v>JF1717</v>
          </cell>
          <cell r="B2776">
            <v>36832</v>
          </cell>
          <cell r="C2776">
            <v>36860</v>
          </cell>
          <cell r="D2776">
            <v>64</v>
          </cell>
          <cell r="E2776" t="str">
            <v>Eastern Avenue South</v>
          </cell>
          <cell r="F2776" t="str">
            <v>Northampton</v>
          </cell>
          <cell r="G2776" t="str">
            <v>Northamptonshire</v>
          </cell>
          <cell r="H2776" t="str">
            <v>NN2 7QB</v>
          </cell>
          <cell r="I2776">
            <v>16635.692102461064</v>
          </cell>
          <cell r="J2776">
            <v>15627.468338675544</v>
          </cell>
          <cell r="K2776">
            <v>0.01</v>
          </cell>
          <cell r="L2776">
            <v>15471.193655288789</v>
          </cell>
          <cell r="M2776">
            <v>85425323.135293022</v>
          </cell>
        </row>
        <row r="2777">
          <cell r="A2777" t="str">
            <v>JF1615</v>
          </cell>
          <cell r="B2777">
            <v>36832</v>
          </cell>
          <cell r="C2777">
            <v>36860</v>
          </cell>
          <cell r="D2777">
            <v>32</v>
          </cell>
          <cell r="E2777" t="str">
            <v>Kingsthorpe</v>
          </cell>
          <cell r="F2777" t="str">
            <v>York</v>
          </cell>
          <cell r="G2777" t="str">
            <v>North Yorkshire</v>
          </cell>
          <cell r="H2777" t="str">
            <v>YO24 4PR</v>
          </cell>
          <cell r="I2777">
            <v>23143.666440238172</v>
          </cell>
          <cell r="J2777">
            <v>21741.019989314645</v>
          </cell>
          <cell r="K2777">
            <v>0.01</v>
          </cell>
          <cell r="L2777">
            <v>21523.609789421498</v>
          </cell>
          <cell r="M2777">
            <v>85446846.745082438</v>
          </cell>
        </row>
        <row r="2778">
          <cell r="A2778" t="str">
            <v>JF1586</v>
          </cell>
          <cell r="B2778">
            <v>36832</v>
          </cell>
          <cell r="C2778">
            <v>36860</v>
          </cell>
          <cell r="D2778">
            <v>1</v>
          </cell>
          <cell r="E2778" t="str">
            <v>Swinstead Road</v>
          </cell>
          <cell r="F2778" t="str">
            <v>Evington</v>
          </cell>
          <cell r="G2778" t="str">
            <v>Leicester</v>
          </cell>
          <cell r="H2778" t="str">
            <v>LE5 6JJ</v>
          </cell>
          <cell r="I2778">
            <v>29403.605703758614</v>
          </cell>
          <cell r="J2778">
            <v>27621.568994439909</v>
          </cell>
          <cell r="K2778">
            <v>0.01</v>
          </cell>
          <cell r="L2778">
            <v>27345.353304495511</v>
          </cell>
          <cell r="M2778">
            <v>85474192.098386928</v>
          </cell>
        </row>
        <row r="2779">
          <cell r="A2779" t="str">
            <v>JF1515</v>
          </cell>
          <cell r="B2779">
            <v>36832</v>
          </cell>
          <cell r="C2779">
            <v>36860</v>
          </cell>
          <cell r="D2779" t="str">
            <v>12 Parva Springs</v>
          </cell>
          <cell r="E2779" t="str">
            <v>Tintern</v>
          </cell>
          <cell r="F2779" t="str">
            <v>Chepstow</v>
          </cell>
          <cell r="G2779" t="str">
            <v>Monmouthshire</v>
          </cell>
          <cell r="H2779" t="str">
            <v>NP16 6TY</v>
          </cell>
          <cell r="I2779">
            <v>39577.266616663175</v>
          </cell>
          <cell r="J2779">
            <v>37178.644397471464</v>
          </cell>
          <cell r="K2779">
            <v>0.01</v>
          </cell>
          <cell r="L2779">
            <v>36806.85795349675</v>
          </cell>
          <cell r="M2779">
            <v>85510998.956340432</v>
          </cell>
        </row>
        <row r="2780">
          <cell r="A2780" t="str">
            <v>JF1667</v>
          </cell>
          <cell r="B2780">
            <v>36832</v>
          </cell>
          <cell r="C2780">
            <v>36860</v>
          </cell>
          <cell r="D2780">
            <v>2</v>
          </cell>
          <cell r="E2780" t="str">
            <v>Stanley Road</v>
          </cell>
          <cell r="F2780" t="str">
            <v>Holbury Southampton</v>
          </cell>
          <cell r="G2780" t="str">
            <v>Hampshire</v>
          </cell>
          <cell r="H2780" t="str">
            <v>SO45 2LR</v>
          </cell>
          <cell r="I2780">
            <v>40933.171981833453</v>
          </cell>
          <cell r="J2780">
            <v>38452.373679904151</v>
          </cell>
          <cell r="K2780">
            <v>0.01</v>
          </cell>
          <cell r="L2780">
            <v>38067.84994310511</v>
          </cell>
          <cell r="M2780">
            <v>85549066.806283534</v>
          </cell>
        </row>
        <row r="2781">
          <cell r="A2781" t="str">
            <v>JF1383</v>
          </cell>
          <cell r="B2781">
            <v>36832</v>
          </cell>
          <cell r="C2781">
            <v>36860</v>
          </cell>
          <cell r="D2781">
            <v>3</v>
          </cell>
          <cell r="E2781" t="str">
            <v>Chatsworth Avenue</v>
          </cell>
          <cell r="F2781" t="str">
            <v>Sidcup</v>
          </cell>
          <cell r="G2781" t="str">
            <v>Kent</v>
          </cell>
          <cell r="H2781" t="str">
            <v>DA15 9BS</v>
          </cell>
          <cell r="I2781">
            <v>41312.079776904277</v>
          </cell>
          <cell r="J2781">
            <v>38808.317366182804</v>
          </cell>
          <cell r="K2781">
            <v>0.01</v>
          </cell>
          <cell r="L2781">
            <v>38420.234192520977</v>
          </cell>
          <cell r="M2781">
            <v>85587487.040476054</v>
          </cell>
        </row>
        <row r="2782">
          <cell r="A2782" t="str">
            <v>JF1566</v>
          </cell>
          <cell r="B2782">
            <v>36832</v>
          </cell>
          <cell r="C2782">
            <v>36860</v>
          </cell>
          <cell r="D2782" t="str">
            <v>Chyanneth</v>
          </cell>
          <cell r="E2782" t="str">
            <v>Trelyon Close</v>
          </cell>
          <cell r="F2782" t="str">
            <v>St Buryan Penzance</v>
          </cell>
          <cell r="G2782" t="str">
            <v>Cornwall</v>
          </cell>
          <cell r="H2782" t="str">
            <v>TR19 6BU</v>
          </cell>
          <cell r="I2782">
            <v>45259.925289209037</v>
          </cell>
          <cell r="J2782">
            <v>42516.899514105455</v>
          </cell>
          <cell r="K2782">
            <v>0.01</v>
          </cell>
          <cell r="L2782">
            <v>42091.730518964403</v>
          </cell>
          <cell r="M2782">
            <v>85629578.770995021</v>
          </cell>
        </row>
        <row r="2783">
          <cell r="A2783" t="str">
            <v>JF1568</v>
          </cell>
          <cell r="B2783">
            <v>36833</v>
          </cell>
          <cell r="C2783">
            <v>36860</v>
          </cell>
          <cell r="D2783">
            <v>44</v>
          </cell>
          <cell r="E2783" t="str">
            <v>Meriton Road</v>
          </cell>
          <cell r="F2783" t="str">
            <v>Lutterworth</v>
          </cell>
          <cell r="G2783" t="str">
            <v>Leicestershire</v>
          </cell>
          <cell r="H2783" t="str">
            <v>LE17 4QD</v>
          </cell>
          <cell r="I2783">
            <v>13641.560278831092</v>
          </cell>
          <cell r="J2783">
            <v>12814.799049811025</v>
          </cell>
          <cell r="K2783">
            <v>0.01</v>
          </cell>
          <cell r="L2783">
            <v>12686.651059312915</v>
          </cell>
          <cell r="M2783">
            <v>85642265.422054335</v>
          </cell>
        </row>
        <row r="2784">
          <cell r="A2784" t="str">
            <v>JF1725</v>
          </cell>
          <cell r="B2784">
            <v>36833</v>
          </cell>
          <cell r="C2784">
            <v>36860</v>
          </cell>
          <cell r="D2784">
            <v>15</v>
          </cell>
          <cell r="E2784" t="str">
            <v>Castle Hill Crescent</v>
          </cell>
          <cell r="F2784" t="str">
            <v>Mere</v>
          </cell>
          <cell r="G2784" t="str">
            <v>Wiltshire</v>
          </cell>
          <cell r="H2784" t="str">
            <v>BA12 6HL</v>
          </cell>
          <cell r="I2784">
            <v>19244.224865477903</v>
          </cell>
          <cell r="J2784">
            <v>18077.90820696409</v>
          </cell>
          <cell r="K2784">
            <v>0.01</v>
          </cell>
          <cell r="L2784">
            <v>17897.129124894447</v>
          </cell>
          <cell r="M2784">
            <v>85660162.55117923</v>
          </cell>
        </row>
        <row r="2785">
          <cell r="A2785" t="str">
            <v>JF1569</v>
          </cell>
          <cell r="B2785">
            <v>36833</v>
          </cell>
          <cell r="C2785">
            <v>36860</v>
          </cell>
          <cell r="D2785">
            <v>25</v>
          </cell>
          <cell r="E2785" t="str">
            <v>Meriton Road</v>
          </cell>
          <cell r="F2785" t="str">
            <v>Lutterworth</v>
          </cell>
          <cell r="G2785" t="str">
            <v>Leicestershire</v>
          </cell>
          <cell r="H2785" t="str">
            <v>LE17 4QD</v>
          </cell>
          <cell r="I2785">
            <v>20207.826597965093</v>
          </cell>
          <cell r="J2785">
            <v>18983.109834452054</v>
          </cell>
          <cell r="K2785">
            <v>0.01</v>
          </cell>
          <cell r="L2785">
            <v>18793.278736107535</v>
          </cell>
          <cell r="M2785">
            <v>85678955.829915345</v>
          </cell>
        </row>
        <row r="2786">
          <cell r="A2786" t="str">
            <v>JF1428</v>
          </cell>
          <cell r="B2786">
            <v>36833</v>
          </cell>
          <cell r="C2786">
            <v>36860</v>
          </cell>
          <cell r="D2786">
            <v>5</v>
          </cell>
          <cell r="E2786" t="str">
            <v>Sandwood Road</v>
          </cell>
          <cell r="F2786" t="str">
            <v>Ramsgate</v>
          </cell>
          <cell r="G2786" t="str">
            <v>Kent</v>
          </cell>
          <cell r="H2786" t="str">
            <v>CT11 7DH</v>
          </cell>
          <cell r="I2786">
            <v>22627.145032050204</v>
          </cell>
          <cell r="J2786">
            <v>21255.802908895643</v>
          </cell>
          <cell r="K2786">
            <v>0.01</v>
          </cell>
          <cell r="L2786">
            <v>21043.244879806687</v>
          </cell>
          <cell r="M2786">
            <v>85699999.074795157</v>
          </cell>
        </row>
        <row r="2787">
          <cell r="A2787" t="str">
            <v>JF1604</v>
          </cell>
          <cell r="B2787">
            <v>36833</v>
          </cell>
          <cell r="C2787">
            <v>36860</v>
          </cell>
          <cell r="D2787">
            <v>22</v>
          </cell>
          <cell r="E2787" t="str">
            <v>Elmhurst Avenue</v>
          </cell>
          <cell r="F2787" t="str">
            <v>Lowestoft</v>
          </cell>
          <cell r="G2787" t="str">
            <v>Suffolk</v>
          </cell>
          <cell r="H2787" t="str">
            <v>NR32 3AS</v>
          </cell>
          <cell r="I2787">
            <v>22833.111003677124</v>
          </cell>
          <cell r="J2787">
            <v>21449.286094363357</v>
          </cell>
          <cell r="K2787">
            <v>0.01</v>
          </cell>
          <cell r="L2787">
            <v>21234.793233419725</v>
          </cell>
          <cell r="M2787">
            <v>85721233.868028581</v>
          </cell>
        </row>
        <row r="2788">
          <cell r="A2788" t="str">
            <v>JE3088</v>
          </cell>
          <cell r="B2788">
            <v>36833</v>
          </cell>
          <cell r="C2788">
            <v>36860</v>
          </cell>
          <cell r="D2788">
            <v>14</v>
          </cell>
          <cell r="E2788" t="str">
            <v>Ringway</v>
          </cell>
          <cell r="F2788" t="str">
            <v>Choppington</v>
          </cell>
          <cell r="G2788" t="str">
            <v>Northumberland</v>
          </cell>
          <cell r="H2788" t="str">
            <v>NE62 5XT</v>
          </cell>
          <cell r="I2788">
            <v>24936.577587609165</v>
          </cell>
          <cell r="J2788">
            <v>23425.269855026789</v>
          </cell>
          <cell r="K2788">
            <v>0.01</v>
          </cell>
          <cell r="L2788">
            <v>23191.017156476522</v>
          </cell>
          <cell r="M2788">
            <v>85744424.885185063</v>
          </cell>
        </row>
        <row r="2789">
          <cell r="A2789" t="str">
            <v>JF1665</v>
          </cell>
          <cell r="B2789">
            <v>36833</v>
          </cell>
          <cell r="C2789">
            <v>36860</v>
          </cell>
          <cell r="D2789" t="str">
            <v>Little Monkhams</v>
          </cell>
          <cell r="E2789" t="str">
            <v>Chalk Lane</v>
          </cell>
          <cell r="F2789" t="str">
            <v>Ashtead</v>
          </cell>
          <cell r="G2789" t="str">
            <v>Surrey</v>
          </cell>
          <cell r="H2789" t="str">
            <v>KT21 1DH</v>
          </cell>
          <cell r="I2789">
            <v>266315.33802647697</v>
          </cell>
          <cell r="J2789">
            <v>250175.01450972079</v>
          </cell>
          <cell r="K2789">
            <v>0.01</v>
          </cell>
          <cell r="L2789">
            <v>247673.26436462358</v>
          </cell>
          <cell r="M2789">
            <v>85992098.149549693</v>
          </cell>
        </row>
        <row r="2790">
          <cell r="A2790" t="str">
            <v>JF1182</v>
          </cell>
          <cell r="B2790">
            <v>36836</v>
          </cell>
          <cell r="C2790">
            <v>36860</v>
          </cell>
          <cell r="D2790" t="str">
            <v>Llwynderw</v>
          </cell>
          <cell r="E2790" t="str">
            <v>4 Cross Hands Road</v>
          </cell>
          <cell r="F2790" t="str">
            <v>Gorslas. Llanelli</v>
          </cell>
          <cell r="G2790" t="str">
            <v>Dyfed</v>
          </cell>
          <cell r="H2790" t="str">
            <v>SA14 6RR</v>
          </cell>
          <cell r="I2790">
            <v>19590.026229416631</v>
          </cell>
          <cell r="J2790">
            <v>18402.751912482287</v>
          </cell>
          <cell r="K2790">
            <v>0.01</v>
          </cell>
          <cell r="L2790">
            <v>18218.724393357465</v>
          </cell>
          <cell r="M2790">
            <v>86010316.873943046</v>
          </cell>
        </row>
        <row r="2791">
          <cell r="A2791" t="str">
            <v>JF1704</v>
          </cell>
          <cell r="B2791">
            <v>36836</v>
          </cell>
          <cell r="C2791">
            <v>36860</v>
          </cell>
          <cell r="D2791" t="str">
            <v>7 Hudson Close</v>
          </cell>
          <cell r="E2791" t="str">
            <v>Sturry</v>
          </cell>
          <cell r="F2791" t="str">
            <v>Canterbury</v>
          </cell>
          <cell r="G2791" t="str">
            <v>Kent</v>
          </cell>
          <cell r="H2791" t="str">
            <v>CT2 0HX</v>
          </cell>
          <cell r="I2791">
            <v>32647.970890598848</v>
          </cell>
          <cell r="J2791">
            <v>30669.305988138312</v>
          </cell>
          <cell r="K2791">
            <v>0.01</v>
          </cell>
          <cell r="L2791">
            <v>30362.612928256927</v>
          </cell>
          <cell r="M2791">
            <v>86040679.486871302</v>
          </cell>
        </row>
        <row r="2792">
          <cell r="A2792" t="str">
            <v>JF1478</v>
          </cell>
          <cell r="B2792">
            <v>36836</v>
          </cell>
          <cell r="C2792">
            <v>36860</v>
          </cell>
          <cell r="D2792">
            <v>46</v>
          </cell>
          <cell r="E2792" t="str">
            <v>Dickinson Avenue</v>
          </cell>
          <cell r="F2792" t="str">
            <v>Croxley Green, Rickmansworth</v>
          </cell>
          <cell r="G2792" t="str">
            <v>Hertfordshire</v>
          </cell>
          <cell r="H2792" t="str">
            <v>WD3 3EX</v>
          </cell>
          <cell r="I2792">
            <v>34647.503542680046</v>
          </cell>
          <cell r="J2792">
            <v>32547.654843123677</v>
          </cell>
          <cell r="K2792">
            <v>0.01</v>
          </cell>
          <cell r="L2792">
            <v>32222.17829469244</v>
          </cell>
          <cell r="M2792">
            <v>86072901.665165991</v>
          </cell>
        </row>
        <row r="2793">
          <cell r="A2793" t="str">
            <v>JF1714</v>
          </cell>
          <cell r="B2793">
            <v>36836</v>
          </cell>
          <cell r="C2793">
            <v>36860</v>
          </cell>
          <cell r="D2793">
            <v>1</v>
          </cell>
          <cell r="E2793" t="str">
            <v>Greywethers Avenue</v>
          </cell>
          <cell r="F2793" t="str">
            <v>The Lawns Swindon</v>
          </cell>
          <cell r="G2793" t="str">
            <v>Wiltshire</v>
          </cell>
          <cell r="H2793" t="str">
            <v>SN3 1QG</v>
          </cell>
          <cell r="I2793">
            <v>43449.288906367467</v>
          </cell>
          <cell r="J2793">
            <v>40815.998669617918</v>
          </cell>
          <cell r="K2793">
            <v>0.01</v>
          </cell>
          <cell r="L2793">
            <v>40407.838682921742</v>
          </cell>
          <cell r="M2793">
            <v>86113309.50384891</v>
          </cell>
        </row>
        <row r="2794">
          <cell r="A2794" t="str">
            <v>JE3206</v>
          </cell>
          <cell r="B2794">
            <v>36837</v>
          </cell>
          <cell r="C2794">
            <v>36860</v>
          </cell>
          <cell r="D2794" t="str">
            <v>4 Fernway</v>
          </cell>
          <cell r="E2794" t="str">
            <v>Harper Hill</v>
          </cell>
          <cell r="F2794" t="str">
            <v>Buxton</v>
          </cell>
          <cell r="G2794" t="str">
            <v>Derbyshire</v>
          </cell>
          <cell r="H2794" t="str">
            <v>SK17 9LL</v>
          </cell>
          <cell r="I2794">
            <v>4132.408503858328</v>
          </cell>
          <cell r="J2794">
            <v>3881.9595036244896</v>
          </cell>
          <cell r="K2794">
            <v>0.01</v>
          </cell>
          <cell r="L2794">
            <v>3843.1399085882445</v>
          </cell>
          <cell r="M2794">
            <v>86117152.643757492</v>
          </cell>
        </row>
        <row r="2795">
          <cell r="A2795" t="str">
            <v>JF1794</v>
          </cell>
          <cell r="B2795">
            <v>36837</v>
          </cell>
          <cell r="C2795">
            <v>36860</v>
          </cell>
          <cell r="D2795">
            <v>34</v>
          </cell>
          <cell r="E2795" t="str">
            <v>Rochester Avenue</v>
          </cell>
          <cell r="F2795" t="str">
            <v>Morecambe</v>
          </cell>
          <cell r="G2795" t="str">
            <v>Lancashire</v>
          </cell>
          <cell r="H2795" t="str">
            <v>LA4 4RH</v>
          </cell>
          <cell r="I2795">
            <v>4497.3345608877626</v>
          </cell>
          <cell r="J2795">
            <v>4224.7688299248675</v>
          </cell>
          <cell r="K2795">
            <v>0.01</v>
          </cell>
          <cell r="L2795">
            <v>4182.5211416256188</v>
          </cell>
          <cell r="M2795">
            <v>86121335.164899111</v>
          </cell>
        </row>
        <row r="2796">
          <cell r="A2796" t="str">
            <v>JF1597</v>
          </cell>
          <cell r="B2796">
            <v>36837</v>
          </cell>
          <cell r="C2796">
            <v>36860</v>
          </cell>
          <cell r="D2796">
            <v>58</v>
          </cell>
          <cell r="E2796" t="str">
            <v>Belmont View</v>
          </cell>
          <cell r="F2796" t="str">
            <v>Harwood Bolton</v>
          </cell>
          <cell r="G2796" t="str">
            <v>Lancashire</v>
          </cell>
          <cell r="H2796" t="str">
            <v>BL2 3QW</v>
          </cell>
          <cell r="I2796">
            <v>13930.540218482914</v>
          </cell>
          <cell r="J2796">
            <v>13086.265053726373</v>
          </cell>
          <cell r="K2796">
            <v>0.01</v>
          </cell>
          <cell r="L2796">
            <v>12955.402403189109</v>
          </cell>
          <cell r="M2796">
            <v>86134290.567302302</v>
          </cell>
        </row>
        <row r="2797">
          <cell r="A2797" t="str">
            <v>JF1690</v>
          </cell>
          <cell r="B2797">
            <v>36837</v>
          </cell>
          <cell r="C2797">
            <v>36860</v>
          </cell>
          <cell r="D2797">
            <v>10</v>
          </cell>
          <cell r="E2797" t="str">
            <v>Main Street</v>
          </cell>
          <cell r="F2797" t="str">
            <v>Ashby De La Launde, Lincoln</v>
          </cell>
          <cell r="G2797" t="str">
            <v>Lincolnshire</v>
          </cell>
          <cell r="H2797" t="str">
            <v>LN4 3JG</v>
          </cell>
          <cell r="I2797">
            <v>15284.583735701239</v>
          </cell>
          <cell r="J2797">
            <v>14358.245327476921</v>
          </cell>
          <cell r="K2797">
            <v>0.01</v>
          </cell>
          <cell r="L2797">
            <v>14214.662874202151</v>
          </cell>
          <cell r="M2797">
            <v>86148505.230176508</v>
          </cell>
        </row>
        <row r="2798">
          <cell r="A2798" t="str">
            <v>JF1500</v>
          </cell>
          <cell r="B2798">
            <v>36837</v>
          </cell>
          <cell r="C2798">
            <v>36860</v>
          </cell>
          <cell r="D2798" t="str">
            <v>3 Farm Road</v>
          </cell>
          <cell r="E2798" t="str">
            <v>Gasthorpe</v>
          </cell>
          <cell r="F2798" t="str">
            <v>Diss</v>
          </cell>
          <cell r="G2798" t="str">
            <v>Norfolk</v>
          </cell>
          <cell r="H2798" t="str">
            <v>IP22 2TN</v>
          </cell>
          <cell r="I2798">
            <v>16976.675130223659</v>
          </cell>
          <cell r="J2798">
            <v>15947.785728391922</v>
          </cell>
          <cell r="K2798">
            <v>0.01</v>
          </cell>
          <cell r="L2798">
            <v>15788.307871108003</v>
          </cell>
          <cell r="M2798">
            <v>86164293.538047612</v>
          </cell>
        </row>
        <row r="2799">
          <cell r="A2799" t="str">
            <v>JF1440</v>
          </cell>
          <cell r="B2799">
            <v>36837</v>
          </cell>
          <cell r="C2799">
            <v>36860</v>
          </cell>
          <cell r="D2799">
            <v>44</v>
          </cell>
          <cell r="E2799" t="str">
            <v>Bardney</v>
          </cell>
          <cell r="F2799" t="str">
            <v>Orton Goldhay Peterborough</v>
          </cell>
          <cell r="G2799" t="str">
            <v>Cambridgeshire</v>
          </cell>
          <cell r="H2799" t="str">
            <v>PE2 5QG</v>
          </cell>
          <cell r="I2799">
            <v>17048.748098066735</v>
          </cell>
          <cell r="J2799">
            <v>16015.490637577841</v>
          </cell>
          <cell r="K2799">
            <v>0.01</v>
          </cell>
          <cell r="L2799">
            <v>15855.335731202062</v>
          </cell>
          <cell r="M2799">
            <v>86180148.87377882</v>
          </cell>
        </row>
        <row r="2800">
          <cell r="A2800" t="str">
            <v>JF1580</v>
          </cell>
          <cell r="B2800">
            <v>36837</v>
          </cell>
          <cell r="C2800">
            <v>36860</v>
          </cell>
          <cell r="D2800" t="str">
            <v>8 Maesderi</v>
          </cell>
          <cell r="E2800" t="str">
            <v>Hendy Pontraddulais</v>
          </cell>
          <cell r="F2800" t="str">
            <v>Swansea</v>
          </cell>
          <cell r="G2800" t="str">
            <v>West Glamorgan</v>
          </cell>
          <cell r="H2800" t="str">
            <v>SA4 1XG</v>
          </cell>
          <cell r="I2800">
            <v>19387.638285545727</v>
          </cell>
          <cell r="J2800">
            <v>18212.62990460356</v>
          </cell>
          <cell r="K2800">
            <v>0.01</v>
          </cell>
          <cell r="L2800">
            <v>18030.503605557526</v>
          </cell>
          <cell r="M2800">
            <v>86198179.37738438</v>
          </cell>
        </row>
        <row r="2801">
          <cell r="A2801" t="str">
            <v>JF1583</v>
          </cell>
          <cell r="B2801">
            <v>36837</v>
          </cell>
          <cell r="C2801">
            <v>36860</v>
          </cell>
          <cell r="D2801" t="str">
            <v>Hendiadys</v>
          </cell>
          <cell r="E2801" t="str">
            <v>19 Harrys Way</v>
          </cell>
          <cell r="F2801" t="str">
            <v>Hunstanton</v>
          </cell>
          <cell r="G2801" t="str">
            <v>Norfolk</v>
          </cell>
          <cell r="H2801" t="str">
            <v>PE36 5PG</v>
          </cell>
          <cell r="I2801">
            <v>25141.123220443624</v>
          </cell>
          <cell r="J2801">
            <v>23617.418782840978</v>
          </cell>
          <cell r="K2801">
            <v>0.01</v>
          </cell>
          <cell r="L2801">
            <v>23381.244595012569</v>
          </cell>
          <cell r="M2801">
            <v>86221560.621979386</v>
          </cell>
        </row>
        <row r="2802">
          <cell r="A2802" t="str">
            <v>JF1641</v>
          </cell>
          <cell r="B2802">
            <v>36837</v>
          </cell>
          <cell r="C2802">
            <v>36860</v>
          </cell>
          <cell r="D2802">
            <v>5</v>
          </cell>
          <cell r="E2802" t="str">
            <v>Mill Lane</v>
          </cell>
          <cell r="F2802" t="str">
            <v>Tettenhall Wood Wolverhampton</v>
          </cell>
          <cell r="G2802" t="str">
            <v>West Midlands</v>
          </cell>
          <cell r="H2802" t="str">
            <v>WV6 8EU</v>
          </cell>
          <cell r="I2802">
            <v>32997.434577860884</v>
          </cell>
          <cell r="J2802">
            <v>30997.590057990525</v>
          </cell>
          <cell r="K2802">
            <v>0.01</v>
          </cell>
          <cell r="L2802">
            <v>30687.614157410619</v>
          </cell>
          <cell r="M2802">
            <v>86252248.236136794</v>
          </cell>
        </row>
        <row r="2803">
          <cell r="A2803" t="str">
            <v>JF1591</v>
          </cell>
          <cell r="B2803">
            <v>36837</v>
          </cell>
          <cell r="C2803">
            <v>36860</v>
          </cell>
          <cell r="D2803">
            <v>5</v>
          </cell>
          <cell r="E2803" t="str">
            <v>Kingsway</v>
          </cell>
          <cell r="F2803" t="str">
            <v>Seaford</v>
          </cell>
          <cell r="G2803" t="str">
            <v>East Sussex</v>
          </cell>
          <cell r="H2803" t="str">
            <v>BN25 2NE</v>
          </cell>
          <cell r="I2803">
            <v>33694.226179678008</v>
          </cell>
          <cell r="J2803">
            <v>31652.151865758125</v>
          </cell>
          <cell r="K2803">
            <v>0.01</v>
          </cell>
          <cell r="L2803">
            <v>31335.630347100545</v>
          </cell>
          <cell r="M2803">
            <v>86283583.866483897</v>
          </cell>
        </row>
        <row r="2804">
          <cell r="A2804" t="str">
            <v>JF1710</v>
          </cell>
          <cell r="B2804">
            <v>36837</v>
          </cell>
          <cell r="C2804">
            <v>36860</v>
          </cell>
          <cell r="D2804">
            <v>1</v>
          </cell>
          <cell r="E2804" t="str">
            <v>Prince Drive</v>
          </cell>
          <cell r="F2804" t="str">
            <v>Oadby</v>
          </cell>
          <cell r="G2804" t="str">
            <v>Leicestershire</v>
          </cell>
          <cell r="H2804" t="str">
            <v>LE2 4SB</v>
          </cell>
          <cell r="I2804">
            <v>48394.215532954979</v>
          </cell>
          <cell r="J2804">
            <v>45461.232773381947</v>
          </cell>
          <cell r="K2804">
            <v>0.01</v>
          </cell>
          <cell r="L2804">
            <v>45006.620445648128</v>
          </cell>
          <cell r="M2804">
            <v>86328590.486929551</v>
          </cell>
        </row>
        <row r="2805">
          <cell r="A2805" t="str">
            <v>JF1786</v>
          </cell>
          <cell r="B2805">
            <v>36837</v>
          </cell>
          <cell r="C2805">
            <v>36860</v>
          </cell>
          <cell r="D2805">
            <v>15</v>
          </cell>
          <cell r="E2805" t="str">
            <v>Pentwyn</v>
          </cell>
          <cell r="F2805" t="str">
            <v>Radyr Cardiff</v>
          </cell>
          <cell r="G2805" t="str">
            <v>South Glamorgan</v>
          </cell>
          <cell r="H2805" t="str">
            <v>CF15 8RE</v>
          </cell>
          <cell r="I2805">
            <v>50737.334793099748</v>
          </cell>
          <cell r="J2805">
            <v>47662.344805639157</v>
          </cell>
          <cell r="K2805">
            <v>0.01</v>
          </cell>
          <cell r="L2805">
            <v>47185.721357582763</v>
          </cell>
          <cell r="M2805">
            <v>86375776.208287135</v>
          </cell>
        </row>
        <row r="2806">
          <cell r="A2806" t="str">
            <v>JF1587</v>
          </cell>
          <cell r="B2806">
            <v>36837</v>
          </cell>
          <cell r="C2806">
            <v>36860</v>
          </cell>
          <cell r="D2806">
            <v>80</v>
          </cell>
          <cell r="E2806" t="str">
            <v>King Harold's Way</v>
          </cell>
          <cell r="F2806" t="str">
            <v>Bexleyheath</v>
          </cell>
          <cell r="G2806" t="str">
            <v>Kent</v>
          </cell>
          <cell r="H2806" t="str">
            <v>DA7 5QZ</v>
          </cell>
          <cell r="I2806">
            <v>52975.405980283067</v>
          </cell>
          <cell r="J2806">
            <v>49764.775314811362</v>
          </cell>
          <cell r="K2806">
            <v>0.01</v>
          </cell>
          <cell r="L2806">
            <v>49267.127561663248</v>
          </cell>
          <cell r="M2806">
            <v>86425043.335848793</v>
          </cell>
        </row>
        <row r="2807">
          <cell r="A2807" t="str">
            <v>JF1709</v>
          </cell>
          <cell r="B2807">
            <v>36837</v>
          </cell>
          <cell r="C2807">
            <v>36860</v>
          </cell>
          <cell r="D2807">
            <v>76</v>
          </cell>
          <cell r="E2807" t="str">
            <v>Send Road</v>
          </cell>
          <cell r="F2807" t="str">
            <v>Send Woking</v>
          </cell>
          <cell r="G2807" t="str">
            <v>Surrey</v>
          </cell>
          <cell r="H2807" t="str">
            <v>GU23 7EZ</v>
          </cell>
          <cell r="I2807">
            <v>55303.575789813483</v>
          </cell>
          <cell r="J2807">
            <v>51951.843923764172</v>
          </cell>
          <cell r="K2807">
            <v>0.01</v>
          </cell>
          <cell r="L2807">
            <v>51432.325484526533</v>
          </cell>
          <cell r="M2807">
            <v>86476475.661333323</v>
          </cell>
        </row>
        <row r="2808">
          <cell r="A2808" t="str">
            <v>JF1622</v>
          </cell>
          <cell r="B2808">
            <v>36838</v>
          </cell>
          <cell r="C2808">
            <v>36860</v>
          </cell>
          <cell r="D2808">
            <v>42</v>
          </cell>
          <cell r="E2808" t="str">
            <v>Moorview Way</v>
          </cell>
          <cell r="F2808" t="str">
            <v>Skipton</v>
          </cell>
          <cell r="G2808" t="str">
            <v>North Yorkshire</v>
          </cell>
          <cell r="H2808" t="str">
            <v>BD23 2JW</v>
          </cell>
          <cell r="I2808">
            <v>16019.972451078773</v>
          </cell>
          <cell r="J2808">
            <v>15049.06502980127</v>
          </cell>
          <cell r="K2808">
            <v>0.01</v>
          </cell>
          <cell r="L2808">
            <v>14898.574379503258</v>
          </cell>
          <cell r="M2808">
            <v>86491374.235712826</v>
          </cell>
        </row>
        <row r="2809">
          <cell r="A2809" t="str">
            <v>JF1510</v>
          </cell>
          <cell r="B2809">
            <v>36838</v>
          </cell>
          <cell r="C2809">
            <v>36860</v>
          </cell>
          <cell r="D2809">
            <v>61</v>
          </cell>
          <cell r="E2809" t="str">
            <v>Felmersham Road</v>
          </cell>
          <cell r="F2809" t="str">
            <v>Luton</v>
          </cell>
          <cell r="G2809" t="str">
            <v>Bedfordshire</v>
          </cell>
          <cell r="H2809" t="str">
            <v>LU1 5SQ</v>
          </cell>
          <cell r="I2809">
            <v>20541.085623009862</v>
          </cell>
          <cell r="J2809">
            <v>19296.171342827445</v>
          </cell>
          <cell r="K2809">
            <v>0.01</v>
          </cell>
          <cell r="L2809">
            <v>19103.209629399171</v>
          </cell>
          <cell r="M2809">
            <v>86510477.445342228</v>
          </cell>
        </row>
        <row r="2810">
          <cell r="A2810" t="str">
            <v>JF1652</v>
          </cell>
          <cell r="B2810">
            <v>36838</v>
          </cell>
          <cell r="C2810">
            <v>36860</v>
          </cell>
          <cell r="D2810">
            <v>59</v>
          </cell>
          <cell r="E2810" t="str">
            <v>Middletune Avenue</v>
          </cell>
          <cell r="F2810" t="str">
            <v>Sittingbourne</v>
          </cell>
          <cell r="G2810" t="str">
            <v>Kent</v>
          </cell>
          <cell r="H2810" t="str">
            <v>ME10 2JB</v>
          </cell>
          <cell r="I2810">
            <v>26735.068247988311</v>
          </cell>
          <cell r="J2810">
            <v>25114.761081443561</v>
          </cell>
          <cell r="K2810">
            <v>0.01</v>
          </cell>
          <cell r="L2810">
            <v>24863.613470629127</v>
          </cell>
          <cell r="M2810">
            <v>86535341.058812857</v>
          </cell>
        </row>
        <row r="2811">
          <cell r="A2811" t="str">
            <v>JF1655</v>
          </cell>
          <cell r="B2811">
            <v>36838</v>
          </cell>
          <cell r="C2811">
            <v>36860</v>
          </cell>
          <cell r="D2811">
            <v>1</v>
          </cell>
          <cell r="E2811" t="str">
            <v>Walfield Avenue</v>
          </cell>
          <cell r="F2811" t="str">
            <v>Congleton</v>
          </cell>
          <cell r="G2811" t="str">
            <v>Cheshire</v>
          </cell>
          <cell r="H2811" t="str">
            <v>CW12 2HP</v>
          </cell>
          <cell r="I2811">
            <v>29762.132549960632</v>
          </cell>
          <cell r="J2811">
            <v>27958.366940872107</v>
          </cell>
          <cell r="K2811">
            <v>0.01</v>
          </cell>
          <cell r="L2811">
            <v>27678.783271463384</v>
          </cell>
          <cell r="M2811">
            <v>86563019.842084318</v>
          </cell>
        </row>
        <row r="2812">
          <cell r="A2812" t="str">
            <v>JF1399</v>
          </cell>
          <cell r="B2812">
            <v>36838</v>
          </cell>
          <cell r="C2812">
            <v>36860</v>
          </cell>
          <cell r="D2812">
            <v>4</v>
          </cell>
          <cell r="E2812" t="str">
            <v>Nottingham Road</v>
          </cell>
          <cell r="F2812" t="str">
            <v>Birchington</v>
          </cell>
          <cell r="G2812" t="str">
            <v>Kent</v>
          </cell>
          <cell r="H2812" t="str">
            <v>CT7 0EH</v>
          </cell>
          <cell r="I2812">
            <v>45160.605438379367</v>
          </cell>
          <cell r="J2812">
            <v>42423.599048174561</v>
          </cell>
          <cell r="K2812">
            <v>0.01</v>
          </cell>
          <cell r="L2812">
            <v>41999.363057692812</v>
          </cell>
          <cell r="M2812">
            <v>86605019.205142006</v>
          </cell>
        </row>
        <row r="2813">
          <cell r="A2813" t="str">
            <v>JF1705</v>
          </cell>
          <cell r="B2813">
            <v>36839</v>
          </cell>
          <cell r="C2813">
            <v>36860</v>
          </cell>
          <cell r="D2813">
            <v>9</v>
          </cell>
          <cell r="E2813" t="str">
            <v>Aspen Close</v>
          </cell>
          <cell r="F2813" t="str">
            <v>Ely</v>
          </cell>
          <cell r="G2813" t="str">
            <v>Cambridgeshire</v>
          </cell>
          <cell r="H2813" t="str">
            <v>CB7 4TL</v>
          </cell>
          <cell r="I2813">
            <v>12379.392512982347</v>
          </cell>
          <cell r="J2813">
            <v>11629.126300074326</v>
          </cell>
          <cell r="K2813">
            <v>0.01</v>
          </cell>
          <cell r="L2813">
            <v>11512.835037073582</v>
          </cell>
          <cell r="M2813">
            <v>86616532.040179074</v>
          </cell>
        </row>
        <row r="2814">
          <cell r="A2814" t="str">
            <v>JF1701</v>
          </cell>
          <cell r="B2814">
            <v>36839</v>
          </cell>
          <cell r="C2814">
            <v>36860</v>
          </cell>
          <cell r="D2814">
            <v>4</v>
          </cell>
          <cell r="E2814" t="str">
            <v>York Road</v>
          </cell>
          <cell r="F2814" t="str">
            <v>St. Leonards-On-Sea</v>
          </cell>
          <cell r="G2814" t="str">
            <v>East Sussex</v>
          </cell>
          <cell r="H2814" t="str">
            <v>TN37 6PU</v>
          </cell>
          <cell r="I2814">
            <v>20905.592781342631</v>
          </cell>
          <cell r="J2814">
            <v>19638.587158230956</v>
          </cell>
          <cell r="K2814">
            <v>0.01</v>
          </cell>
          <cell r="L2814">
            <v>19442.201286648648</v>
          </cell>
          <cell r="M2814">
            <v>86635974.241465718</v>
          </cell>
        </row>
        <row r="2815">
          <cell r="A2815" t="str">
            <v>JF1708</v>
          </cell>
          <cell r="B2815">
            <v>36839</v>
          </cell>
          <cell r="C2815">
            <v>36860</v>
          </cell>
          <cell r="D2815">
            <v>32</v>
          </cell>
          <cell r="E2815" t="str">
            <v>Bramley Close</v>
          </cell>
          <cell r="F2815" t="str">
            <v>Chertsey</v>
          </cell>
          <cell r="G2815" t="str">
            <v>Surrey</v>
          </cell>
          <cell r="H2815" t="str">
            <v>KT16 8HJ</v>
          </cell>
          <cell r="I2815">
            <v>31221.532418657458</v>
          </cell>
          <cell r="J2815">
            <v>29329.318332678216</v>
          </cell>
          <cell r="K2815">
            <v>0.01</v>
          </cell>
          <cell r="L2815">
            <v>29036.025149351433</v>
          </cell>
          <cell r="M2815">
            <v>86665010.266615063</v>
          </cell>
        </row>
        <row r="2816">
          <cell r="A2816" t="str">
            <v>JF1627</v>
          </cell>
          <cell r="B2816">
            <v>36839</v>
          </cell>
          <cell r="C2816">
            <v>36860</v>
          </cell>
          <cell r="D2816">
            <v>28</v>
          </cell>
          <cell r="E2816" t="str">
            <v>Maple Road</v>
          </cell>
          <cell r="F2816" t="str">
            <v>Walsall</v>
          </cell>
          <cell r="G2816" t="str">
            <v>West Midlands</v>
          </cell>
          <cell r="H2816" t="str">
            <v>WS3 4JJ</v>
          </cell>
          <cell r="I2816">
            <v>31243.813540945263</v>
          </cell>
          <cell r="J2816">
            <v>29350.249083918276</v>
          </cell>
          <cell r="K2816">
            <v>0.01</v>
          </cell>
          <cell r="L2816">
            <v>29056.746593079093</v>
          </cell>
          <cell r="M2816">
            <v>86694067.013208136</v>
          </cell>
        </row>
        <row r="2817">
          <cell r="A2817" t="str">
            <v>JF1756</v>
          </cell>
          <cell r="B2817">
            <v>36839</v>
          </cell>
          <cell r="C2817">
            <v>36860</v>
          </cell>
          <cell r="D2817">
            <v>23</v>
          </cell>
          <cell r="E2817" t="str">
            <v>Longfield Close</v>
          </cell>
          <cell r="F2817" t="str">
            <v>Loddon</v>
          </cell>
          <cell r="G2817" t="str">
            <v>Norwich</v>
          </cell>
          <cell r="H2817" t="str">
            <v>NR14 6UU</v>
          </cell>
          <cell r="I2817">
            <v>31728.463937667253</v>
          </cell>
          <cell r="J2817">
            <v>29805.526729323781</v>
          </cell>
          <cell r="K2817">
            <v>0.01</v>
          </cell>
          <cell r="L2817">
            <v>29507.471462030542</v>
          </cell>
          <cell r="M2817">
            <v>86723574.484670162</v>
          </cell>
        </row>
        <row r="2818">
          <cell r="A2818" t="str">
            <v>JF1080</v>
          </cell>
          <cell r="B2818">
            <v>36839</v>
          </cell>
          <cell r="C2818">
            <v>36860</v>
          </cell>
          <cell r="D2818">
            <v>53</v>
          </cell>
          <cell r="E2818" t="str">
            <v>Mount Drive</v>
          </cell>
          <cell r="F2818" t="str">
            <v>Urmston</v>
          </cell>
          <cell r="G2818" t="str">
            <v>Manchester</v>
          </cell>
          <cell r="H2818" t="str">
            <v>M41 9PZ</v>
          </cell>
          <cell r="I2818">
            <v>32875.378243022278</v>
          </cell>
          <cell r="J2818">
            <v>30882.931076778499</v>
          </cell>
          <cell r="K2818">
            <v>0.01</v>
          </cell>
          <cell r="L2818">
            <v>30574.101766010714</v>
          </cell>
          <cell r="M2818">
            <v>86754148.586436167</v>
          </cell>
        </row>
        <row r="2819">
          <cell r="A2819" t="str">
            <v>JF1487</v>
          </cell>
          <cell r="B2819">
            <v>36839</v>
          </cell>
          <cell r="C2819">
            <v>36860</v>
          </cell>
          <cell r="D2819" t="str">
            <v>Drive Cottage</v>
          </cell>
          <cell r="E2819" t="str">
            <v>17 Church Road</v>
          </cell>
          <cell r="F2819" t="str">
            <v>Polegate</v>
          </cell>
          <cell r="G2819" t="str">
            <v>East Sussex</v>
          </cell>
          <cell r="H2819" t="str">
            <v>BN26 5BU</v>
          </cell>
          <cell r="I2819">
            <v>55009.863828266782</v>
          </cell>
          <cell r="J2819">
            <v>51675.932687159708</v>
          </cell>
          <cell r="K2819">
            <v>0.01</v>
          </cell>
          <cell r="L2819">
            <v>51159.173360288107</v>
          </cell>
          <cell r="M2819">
            <v>86805307.759796456</v>
          </cell>
        </row>
        <row r="2820">
          <cell r="A2820" t="str">
            <v>JF1581</v>
          </cell>
          <cell r="B2820">
            <v>36839</v>
          </cell>
          <cell r="C2820">
            <v>36860</v>
          </cell>
          <cell r="D2820" t="str">
            <v>34 Holywell Road</v>
          </cell>
          <cell r="E2820" t="str">
            <v>Studham</v>
          </cell>
          <cell r="F2820" t="str">
            <v>Dunstable</v>
          </cell>
          <cell r="G2820" t="str">
            <v>Bedfordshire</v>
          </cell>
          <cell r="H2820" t="str">
            <v>LU6 2PA</v>
          </cell>
          <cell r="I2820">
            <v>65748.543307017753</v>
          </cell>
          <cell r="J2820">
            <v>61763.78310659244</v>
          </cell>
          <cell r="K2820">
            <v>0.01</v>
          </cell>
          <cell r="L2820">
            <v>61146.145275526513</v>
          </cell>
          <cell r="M2820">
            <v>86866453.905071989</v>
          </cell>
        </row>
        <row r="2821">
          <cell r="A2821" t="str">
            <v>JF1737</v>
          </cell>
          <cell r="B2821">
            <v>36839</v>
          </cell>
          <cell r="C2821">
            <v>36860</v>
          </cell>
          <cell r="D2821">
            <v>29</v>
          </cell>
          <cell r="E2821" t="str">
            <v>Adderley Road</v>
          </cell>
          <cell r="F2821" t="str">
            <v>Harrow Weald</v>
          </cell>
          <cell r="G2821" t="str">
            <v>Middlesex</v>
          </cell>
          <cell r="H2821" t="str">
            <v>HA3 7HS</v>
          </cell>
          <cell r="I2821">
            <v>70352.254510483341</v>
          </cell>
          <cell r="J2821">
            <v>66088.481509847974</v>
          </cell>
          <cell r="K2821">
            <v>0.01</v>
          </cell>
          <cell r="L2821">
            <v>65427.596694749496</v>
          </cell>
          <cell r="M2821">
            <v>86931881.501766741</v>
          </cell>
        </row>
        <row r="2822">
          <cell r="A2822" t="str">
            <v>JF1548</v>
          </cell>
          <cell r="B2822">
            <v>36840</v>
          </cell>
          <cell r="C2822">
            <v>36860</v>
          </cell>
          <cell r="D2822">
            <v>12</v>
          </cell>
          <cell r="E2822" t="str">
            <v>Valley Road</v>
          </cell>
          <cell r="F2822" t="str">
            <v>Chilwell</v>
          </cell>
          <cell r="G2822" t="str">
            <v>Nottinghamshire</v>
          </cell>
          <cell r="H2822" t="str">
            <v>NG9 4GP</v>
          </cell>
          <cell r="I2822">
            <v>9851.4783883690707</v>
          </cell>
          <cell r="J2822">
            <v>9254.4190921042773</v>
          </cell>
          <cell r="K2822">
            <v>0.01</v>
          </cell>
          <cell r="L2822">
            <v>9161.8749011832351</v>
          </cell>
          <cell r="M2822">
            <v>86941043.376667932</v>
          </cell>
        </row>
        <row r="2823">
          <cell r="A2823" t="str">
            <v>JF1702</v>
          </cell>
          <cell r="B2823">
            <v>36840</v>
          </cell>
          <cell r="C2823">
            <v>36860</v>
          </cell>
          <cell r="D2823">
            <v>28</v>
          </cell>
          <cell r="E2823" t="str">
            <v>Rutherford Way</v>
          </cell>
          <cell r="F2823" t="str">
            <v>Bushey Heath</v>
          </cell>
          <cell r="G2823" t="str">
            <v>Herts</v>
          </cell>
          <cell r="H2823" t="str">
            <v>WD23 1NJ</v>
          </cell>
          <cell r="I2823">
            <v>14891.302273034989</v>
          </cell>
          <cell r="J2823">
            <v>13988.799104972262</v>
          </cell>
          <cell r="K2823">
            <v>0.01</v>
          </cell>
          <cell r="L2823">
            <v>13848.911113922539</v>
          </cell>
          <cell r="M2823">
            <v>86954892.28778185</v>
          </cell>
        </row>
        <row r="2824">
          <cell r="A2824" t="str">
            <v>JF1460</v>
          </cell>
          <cell r="B2824">
            <v>36840</v>
          </cell>
          <cell r="C2824">
            <v>36860</v>
          </cell>
          <cell r="D2824">
            <v>2</v>
          </cell>
          <cell r="E2824" t="str">
            <v>Dawlish Close</v>
          </cell>
          <cell r="F2824" t="str">
            <v>Leicester</v>
          </cell>
          <cell r="G2824" t="str">
            <v>Leicestershire</v>
          </cell>
          <cell r="H2824" t="str">
            <v>LE5 6PE</v>
          </cell>
          <cell r="I2824">
            <v>20095.644662556639</v>
          </cell>
          <cell r="J2824">
            <v>18877.72680421987</v>
          </cell>
          <cell r="K2824">
            <v>0.01</v>
          </cell>
          <cell r="L2824">
            <v>18688.949536177672</v>
          </cell>
          <cell r="M2824">
            <v>86973581.237318024</v>
          </cell>
        </row>
        <row r="2825">
          <cell r="A2825" t="str">
            <v>JF1497</v>
          </cell>
          <cell r="B2825">
            <v>36840</v>
          </cell>
          <cell r="C2825">
            <v>36860</v>
          </cell>
          <cell r="D2825">
            <v>58</v>
          </cell>
          <cell r="E2825" t="str">
            <v>Rodney Way</v>
          </cell>
          <cell r="F2825" t="str">
            <v>Romford</v>
          </cell>
          <cell r="G2825" t="str">
            <v>Essex</v>
          </cell>
          <cell r="H2825" t="str">
            <v>RM7 8PH</v>
          </cell>
          <cell r="I2825">
            <v>26461.789664294141</v>
          </cell>
          <cell r="J2825">
            <v>24858.044836155099</v>
          </cell>
          <cell r="K2825">
            <v>0.01</v>
          </cell>
          <cell r="L2825">
            <v>24609.464387793549</v>
          </cell>
          <cell r="M2825">
            <v>86998190.701705813</v>
          </cell>
        </row>
        <row r="2826">
          <cell r="A2826" t="str">
            <v>JF1678</v>
          </cell>
          <cell r="B2826">
            <v>36840</v>
          </cell>
          <cell r="C2826">
            <v>36860</v>
          </cell>
          <cell r="D2826">
            <v>79</v>
          </cell>
          <cell r="E2826" t="str">
            <v>Scalwell Lane</v>
          </cell>
          <cell r="F2826" t="str">
            <v>Seaton</v>
          </cell>
          <cell r="G2826" t="str">
            <v>Devon</v>
          </cell>
          <cell r="H2826" t="str">
            <v>EX12 2ST</v>
          </cell>
          <cell r="I2826">
            <v>29904.023287480049</v>
          </cell>
          <cell r="J2826">
            <v>28091.658239753986</v>
          </cell>
          <cell r="K2826">
            <v>0.01</v>
          </cell>
          <cell r="L2826">
            <v>27810.741657356444</v>
          </cell>
          <cell r="M2826">
            <v>87026001.443363175</v>
          </cell>
        </row>
        <row r="2827">
          <cell r="A2827" t="str">
            <v>JF1643</v>
          </cell>
          <cell r="B2827">
            <v>36840</v>
          </cell>
          <cell r="C2827">
            <v>36860</v>
          </cell>
          <cell r="D2827">
            <v>53</v>
          </cell>
          <cell r="E2827" t="str">
            <v>Queens Road</v>
          </cell>
          <cell r="F2827" t="str">
            <v>New Malden</v>
          </cell>
          <cell r="G2827" t="str">
            <v>Surrey</v>
          </cell>
          <cell r="H2827" t="str">
            <v>KT3 6BY</v>
          </cell>
          <cell r="I2827">
            <v>38852.186384098801</v>
          </cell>
          <cell r="J2827">
            <v>36497.508421426144</v>
          </cell>
          <cell r="K2827">
            <v>0.01</v>
          </cell>
          <cell r="L2827">
            <v>36132.533337211884</v>
          </cell>
          <cell r="M2827">
            <v>87062133.97670038</v>
          </cell>
        </row>
        <row r="2828">
          <cell r="A2828" t="str">
            <v>JF1509</v>
          </cell>
          <cell r="B2828">
            <v>36840</v>
          </cell>
          <cell r="C2828">
            <v>36860</v>
          </cell>
          <cell r="D2828">
            <v>38</v>
          </cell>
          <cell r="E2828" t="str">
            <v>All Saints Green</v>
          </cell>
          <cell r="F2828" t="str">
            <v>St. Ives</v>
          </cell>
          <cell r="G2828" t="str">
            <v>Cambridgeshire</v>
          </cell>
          <cell r="H2828" t="str">
            <v>PE27 3YY</v>
          </cell>
          <cell r="I2828">
            <v>39972.171725845132</v>
          </cell>
          <cell r="J2828">
            <v>37549.615863672698</v>
          </cell>
          <cell r="K2828">
            <v>0.01</v>
          </cell>
          <cell r="L2828">
            <v>37174.11970503597</v>
          </cell>
          <cell r="M2828">
            <v>87099308.096405417</v>
          </cell>
        </row>
        <row r="2829">
          <cell r="A2829" t="str">
            <v>JF1526</v>
          </cell>
          <cell r="B2829">
            <v>36840</v>
          </cell>
          <cell r="C2829">
            <v>36860</v>
          </cell>
          <cell r="D2829" t="str">
            <v>13 Merryfield</v>
          </cell>
          <cell r="E2829" t="str">
            <v>Mark</v>
          </cell>
          <cell r="F2829" t="str">
            <v>Highbridge</v>
          </cell>
          <cell r="G2829" t="str">
            <v>Somerset</v>
          </cell>
          <cell r="H2829" t="str">
            <v>TA9 4NB</v>
          </cell>
          <cell r="I2829">
            <v>45545.198377086694</v>
          </cell>
          <cell r="J2829">
            <v>42784.883323929927</v>
          </cell>
          <cell r="K2829">
            <v>0.01</v>
          </cell>
          <cell r="L2829">
            <v>42357.034490690625</v>
          </cell>
          <cell r="M2829">
            <v>87141665.130896106</v>
          </cell>
        </row>
        <row r="2830">
          <cell r="A2830" t="str">
            <v>JF1654</v>
          </cell>
          <cell r="B2830">
            <v>36840</v>
          </cell>
          <cell r="C2830">
            <v>36860</v>
          </cell>
          <cell r="D2830" t="str">
            <v>Clematis Cottage</v>
          </cell>
          <cell r="E2830" t="str">
            <v>Trelights</v>
          </cell>
          <cell r="F2830" t="str">
            <v>Port Isaac</v>
          </cell>
          <cell r="G2830" t="str">
            <v>Cornwall</v>
          </cell>
          <cell r="H2830" t="str">
            <v>PL29 3TJ</v>
          </cell>
          <cell r="I2830">
            <v>54602.319584864672</v>
          </cell>
          <cell r="J2830">
            <v>51293.088094872866</v>
          </cell>
          <cell r="K2830">
            <v>0.01</v>
          </cell>
          <cell r="L2830">
            <v>50780.15721392414</v>
          </cell>
          <cell r="M2830">
            <v>87192445.288110033</v>
          </cell>
        </row>
        <row r="2831">
          <cell r="A2831" t="str">
            <v>JF1686</v>
          </cell>
          <cell r="B2831">
            <v>36843</v>
          </cell>
          <cell r="C2831">
            <v>36860</v>
          </cell>
          <cell r="D2831">
            <v>18</v>
          </cell>
          <cell r="E2831" t="str">
            <v>St. Lukes Close</v>
          </cell>
          <cell r="F2831" t="str">
            <v>Spratton</v>
          </cell>
          <cell r="G2831" t="str">
            <v>Northampton</v>
          </cell>
          <cell r="H2831" t="str">
            <v>NN6 8HS</v>
          </cell>
          <cell r="I2831">
            <v>14861.424679033704</v>
          </cell>
          <cell r="J2831">
            <v>13960.732274243783</v>
          </cell>
          <cell r="K2831">
            <v>0.01</v>
          </cell>
          <cell r="L2831">
            <v>13821.124951501344</v>
          </cell>
          <cell r="M2831">
            <v>87206266.413061529</v>
          </cell>
        </row>
        <row r="2832">
          <cell r="A2832" t="str">
            <v>JF1653</v>
          </cell>
          <cell r="B2832">
            <v>36843</v>
          </cell>
          <cell r="C2832">
            <v>36860</v>
          </cell>
          <cell r="D2832">
            <v>1</v>
          </cell>
          <cell r="E2832" t="str">
            <v>Seaburn Road</v>
          </cell>
          <cell r="F2832" t="str">
            <v>Nottingham</v>
          </cell>
          <cell r="G2832" t="str">
            <v>Nottinghamshire</v>
          </cell>
          <cell r="H2832" t="str">
            <v>NG9 6HT</v>
          </cell>
          <cell r="I2832">
            <v>14947.513199957726</v>
          </cell>
          <cell r="J2832">
            <v>14041.603309051197</v>
          </cell>
          <cell r="K2832">
            <v>0.01</v>
          </cell>
          <cell r="L2832">
            <v>13901.187275960685</v>
          </cell>
          <cell r="M2832">
            <v>87220167.60033749</v>
          </cell>
        </row>
        <row r="2833">
          <cell r="A2833" t="str">
            <v>JF1114</v>
          </cell>
          <cell r="B2833">
            <v>36843</v>
          </cell>
          <cell r="C2833">
            <v>36860</v>
          </cell>
          <cell r="D2833" t="str">
            <v>Hengwrt</v>
          </cell>
          <cell r="E2833" t="str">
            <v>Cwmbowydd Road</v>
          </cell>
          <cell r="F2833" t="str">
            <v>Blaenau Ffestiniog</v>
          </cell>
          <cell r="G2833">
            <v>0</v>
          </cell>
          <cell r="H2833" t="str">
            <v>LL41 3EE</v>
          </cell>
          <cell r="I2833">
            <v>19331.409566736933</v>
          </cell>
          <cell r="J2833">
            <v>18159.808986934695</v>
          </cell>
          <cell r="K2833">
            <v>0.01</v>
          </cell>
          <cell r="L2833">
            <v>17978.210897065346</v>
          </cell>
          <cell r="M2833">
            <v>87238145.811234549</v>
          </cell>
        </row>
        <row r="2834">
          <cell r="A2834" t="str">
            <v>JF1467</v>
          </cell>
          <cell r="B2834">
            <v>36843</v>
          </cell>
          <cell r="C2834">
            <v>36860</v>
          </cell>
          <cell r="D2834" t="str">
            <v>22 Pelham Close</v>
          </cell>
          <cell r="E2834" t="str">
            <v>Dover Court</v>
          </cell>
          <cell r="F2834" t="str">
            <v>Harwich</v>
          </cell>
          <cell r="G2834" t="str">
            <v>Essex</v>
          </cell>
          <cell r="H2834" t="str">
            <v>CO12 4UR</v>
          </cell>
          <cell r="I2834">
            <v>28192.376646639332</v>
          </cell>
          <cell r="J2834">
            <v>26483.747758964219</v>
          </cell>
          <cell r="K2834">
            <v>0.01</v>
          </cell>
          <cell r="L2834">
            <v>26218.910281374578</v>
          </cell>
          <cell r="M2834">
            <v>87264364.721515924</v>
          </cell>
        </row>
        <row r="2835">
          <cell r="A2835" t="str">
            <v>JF1670</v>
          </cell>
          <cell r="B2835">
            <v>36843</v>
          </cell>
          <cell r="C2835">
            <v>36860</v>
          </cell>
          <cell r="D2835">
            <v>9</v>
          </cell>
          <cell r="E2835" t="str">
            <v>Raven Lane</v>
          </cell>
          <cell r="F2835" t="str">
            <v>Billericay</v>
          </cell>
          <cell r="G2835" t="str">
            <v>Essex</v>
          </cell>
          <cell r="H2835" t="str">
            <v>CM12 0JB</v>
          </cell>
          <cell r="I2835">
            <v>36341.893236129465</v>
          </cell>
          <cell r="J2835">
            <v>34139.354252121615</v>
          </cell>
          <cell r="K2835">
            <v>0.01</v>
          </cell>
          <cell r="L2835">
            <v>33797.960709600397</v>
          </cell>
          <cell r="M2835">
            <v>87298162.682225525</v>
          </cell>
        </row>
        <row r="2836">
          <cell r="A2836" t="str">
            <v>JF1822</v>
          </cell>
          <cell r="B2836">
            <v>36843</v>
          </cell>
          <cell r="C2836">
            <v>36860</v>
          </cell>
          <cell r="D2836">
            <v>14</v>
          </cell>
          <cell r="E2836" t="str">
            <v>Kittle Hill Lane</v>
          </cell>
          <cell r="F2836" t="str">
            <v>Kittle</v>
          </cell>
          <cell r="G2836" t="str">
            <v>Swansea</v>
          </cell>
          <cell r="H2836" t="str">
            <v>SA3 3LB</v>
          </cell>
          <cell r="I2836">
            <v>46669.27683316655</v>
          </cell>
          <cell r="J2836">
            <v>43840.835812974634</v>
          </cell>
          <cell r="K2836">
            <v>0.01</v>
          </cell>
          <cell r="L2836">
            <v>43402.427454844888</v>
          </cell>
          <cell r="M2836">
            <v>87341565.109680369</v>
          </cell>
        </row>
        <row r="2837">
          <cell r="A2837" t="str">
            <v>JF1465</v>
          </cell>
          <cell r="B2837">
            <v>36843</v>
          </cell>
          <cell r="C2837">
            <v>36860</v>
          </cell>
          <cell r="D2837">
            <v>72</v>
          </cell>
          <cell r="E2837" t="str">
            <v>Shelsley Way</v>
          </cell>
          <cell r="F2837" t="str">
            <v>Solihull</v>
          </cell>
          <cell r="G2837" t="str">
            <v>West Midlands</v>
          </cell>
          <cell r="H2837" t="str">
            <v>B91 3UZ</v>
          </cell>
          <cell r="I2837">
            <v>57869.536449022497</v>
          </cell>
          <cell r="J2837">
            <v>54362.291815748402</v>
          </cell>
          <cell r="K2837">
            <v>0.01</v>
          </cell>
          <cell r="L2837">
            <v>53818.66889759092</v>
          </cell>
          <cell r="M2837">
            <v>87395383.778577954</v>
          </cell>
        </row>
        <row r="2838">
          <cell r="A2838" t="str">
            <v>JF1732</v>
          </cell>
          <cell r="B2838">
            <v>36843</v>
          </cell>
          <cell r="C2838">
            <v>36860</v>
          </cell>
          <cell r="D2838" t="str">
            <v>Stone Croft</v>
          </cell>
          <cell r="E2838" t="str">
            <v>8 Stone Close</v>
          </cell>
          <cell r="F2838" t="str">
            <v>Honiton</v>
          </cell>
          <cell r="G2838" t="str">
            <v>Devon</v>
          </cell>
          <cell r="H2838" t="str">
            <v>EX14 2GG</v>
          </cell>
          <cell r="I2838">
            <v>58461.816687561091</v>
          </cell>
          <cell r="J2838">
            <v>54918.676282254353</v>
          </cell>
          <cell r="K2838">
            <v>0.01</v>
          </cell>
          <cell r="L2838">
            <v>54369.489519431809</v>
          </cell>
          <cell r="M2838">
            <v>87449753.268097386</v>
          </cell>
        </row>
        <row r="2839">
          <cell r="A2839" t="str">
            <v>JF1716</v>
          </cell>
          <cell r="B2839">
            <v>36844</v>
          </cell>
          <cell r="C2839">
            <v>36860</v>
          </cell>
          <cell r="D2839" t="str">
            <v>12 Wycliffe Close</v>
          </cell>
          <cell r="E2839" t="str">
            <v>Rodley</v>
          </cell>
          <cell r="F2839" t="str">
            <v>Leeds</v>
          </cell>
          <cell r="G2839" t="str">
            <v>West Yorkshire</v>
          </cell>
          <cell r="H2839" t="str">
            <v>LS13 1LX</v>
          </cell>
          <cell r="I2839">
            <v>12685.756925179074</v>
          </cell>
          <cell r="J2839">
            <v>11916.923172137918</v>
          </cell>
          <cell r="K2839">
            <v>0.01</v>
          </cell>
          <cell r="L2839">
            <v>11797.753940416538</v>
          </cell>
          <cell r="M2839">
            <v>87461551.022037804</v>
          </cell>
        </row>
        <row r="2840">
          <cell r="A2840" t="str">
            <v>JF1589</v>
          </cell>
          <cell r="B2840">
            <v>36844</v>
          </cell>
          <cell r="C2840">
            <v>36860</v>
          </cell>
          <cell r="D2840">
            <v>75</v>
          </cell>
          <cell r="E2840" t="str">
            <v>St. Columba Road</v>
          </cell>
          <cell r="F2840" t="str">
            <v>Bridlington</v>
          </cell>
          <cell r="G2840" t="str">
            <v>East Yorkshire</v>
          </cell>
          <cell r="H2840" t="str">
            <v>YO16 6QY</v>
          </cell>
          <cell r="I2840">
            <v>18376.925860234081</v>
          </cell>
          <cell r="J2840">
            <v>17263.172777795651</v>
          </cell>
          <cell r="K2840">
            <v>0.01</v>
          </cell>
          <cell r="L2840">
            <v>17090.541050017695</v>
          </cell>
          <cell r="M2840">
            <v>87478641.563087821</v>
          </cell>
        </row>
        <row r="2841">
          <cell r="A2841" t="str">
            <v>JF1675</v>
          </cell>
          <cell r="B2841">
            <v>36844</v>
          </cell>
          <cell r="C2841">
            <v>36860</v>
          </cell>
          <cell r="D2841">
            <v>25</v>
          </cell>
          <cell r="E2841" t="str">
            <v>Craig Street</v>
          </cell>
          <cell r="F2841" t="str">
            <v>Nottingham</v>
          </cell>
          <cell r="G2841" t="str">
            <v>Nottinghamshire</v>
          </cell>
          <cell r="H2841" t="str">
            <v>NG10 1ET</v>
          </cell>
          <cell r="I2841">
            <v>19972.327246246368</v>
          </cell>
          <cell r="J2841">
            <v>18761.883170716286</v>
          </cell>
          <cell r="K2841">
            <v>0.01</v>
          </cell>
          <cell r="L2841">
            <v>18574.264339009122</v>
          </cell>
          <cell r="M2841">
            <v>87497215.827426836</v>
          </cell>
        </row>
        <row r="2842">
          <cell r="A2842" t="str">
            <v>JE3208</v>
          </cell>
          <cell r="B2842">
            <v>36844</v>
          </cell>
          <cell r="C2842">
            <v>36860</v>
          </cell>
          <cell r="D2842" t="str">
            <v>Bullfiches</v>
          </cell>
          <cell r="E2842" t="str">
            <v>School Lane Nutley</v>
          </cell>
          <cell r="F2842" t="str">
            <v>Uckfield</v>
          </cell>
          <cell r="G2842" t="str">
            <v>East Sussex</v>
          </cell>
          <cell r="H2842" t="str">
            <v>TN22 3PG</v>
          </cell>
          <cell r="I2842">
            <v>20613.384548281272</v>
          </cell>
          <cell r="J2842">
            <v>19364.088515052103</v>
          </cell>
          <cell r="K2842">
            <v>0.01</v>
          </cell>
          <cell r="L2842">
            <v>19170.447629901581</v>
          </cell>
          <cell r="M2842">
            <v>87516386.275056735</v>
          </cell>
        </row>
        <row r="2843">
          <cell r="A2843" t="str">
            <v>JF1740</v>
          </cell>
          <cell r="B2843">
            <v>36844</v>
          </cell>
          <cell r="C2843">
            <v>36860</v>
          </cell>
          <cell r="D2843">
            <v>24</v>
          </cell>
          <cell r="E2843" t="str">
            <v>Grizedale Road</v>
          </cell>
          <cell r="F2843" t="str">
            <v>Blackpool</v>
          </cell>
          <cell r="G2843" t="str">
            <v>Lancashire</v>
          </cell>
          <cell r="H2843" t="str">
            <v>FY4 4TL</v>
          </cell>
          <cell r="I2843">
            <v>25234.326970270533</v>
          </cell>
          <cell r="J2843">
            <v>23704.973820557167</v>
          </cell>
          <cell r="K2843">
            <v>0.01</v>
          </cell>
          <cell r="L2843">
            <v>23467.924082351594</v>
          </cell>
          <cell r="M2843">
            <v>87539854.199139088</v>
          </cell>
        </row>
        <row r="2844">
          <cell r="A2844" t="str">
            <v>JF1676</v>
          </cell>
          <cell r="B2844">
            <v>36844</v>
          </cell>
          <cell r="C2844">
            <v>36860</v>
          </cell>
          <cell r="D2844">
            <v>4</v>
          </cell>
          <cell r="E2844" t="str">
            <v>Watts Close, Hanslope</v>
          </cell>
          <cell r="F2844" t="str">
            <v>Milton Keynes</v>
          </cell>
          <cell r="G2844" t="str">
            <v>Buckinghamshire</v>
          </cell>
          <cell r="H2844" t="str">
            <v>MK19 7NG</v>
          </cell>
          <cell r="I2844">
            <v>33828.895727071067</v>
          </cell>
          <cell r="J2844">
            <v>31778.659622400093</v>
          </cell>
          <cell r="K2844">
            <v>0.01</v>
          </cell>
          <cell r="L2844">
            <v>31460.87302617609</v>
          </cell>
          <cell r="M2844">
            <v>87571315.072165266</v>
          </cell>
        </row>
        <row r="2845">
          <cell r="A2845" t="str">
            <v>JF1781</v>
          </cell>
          <cell r="B2845">
            <v>36844</v>
          </cell>
          <cell r="C2845">
            <v>36860</v>
          </cell>
          <cell r="D2845">
            <v>21</v>
          </cell>
          <cell r="E2845" t="str">
            <v>Moorsend</v>
          </cell>
          <cell r="F2845" t="str">
            <v>Bradley Valley Newton Abbot</v>
          </cell>
          <cell r="G2845" t="str">
            <v>Devon</v>
          </cell>
          <cell r="H2845" t="str">
            <v>TQ12 1YA</v>
          </cell>
          <cell r="I2845">
            <v>33983.833056078649</v>
          </cell>
          <cell r="J2845">
            <v>31924.206810255699</v>
          </cell>
          <cell r="K2845">
            <v>0.01</v>
          </cell>
          <cell r="L2845">
            <v>31604.964742153141</v>
          </cell>
          <cell r="M2845">
            <v>87602920.03690742</v>
          </cell>
        </row>
        <row r="2846">
          <cell r="A2846" t="str">
            <v>JF1749</v>
          </cell>
          <cell r="B2846">
            <v>36844</v>
          </cell>
          <cell r="C2846">
            <v>36860</v>
          </cell>
          <cell r="D2846">
            <v>17</v>
          </cell>
          <cell r="E2846" t="str">
            <v>Randwick Road</v>
          </cell>
          <cell r="F2846" t="str">
            <v>Tuffley</v>
          </cell>
          <cell r="G2846" t="str">
            <v>Gloucester</v>
          </cell>
          <cell r="H2846" t="str">
            <v>GL4 0NH</v>
          </cell>
          <cell r="I2846">
            <v>34936.719526427551</v>
          </cell>
          <cell r="J2846">
            <v>32819.342585431936</v>
          </cell>
          <cell r="K2846">
            <v>0.01</v>
          </cell>
          <cell r="L2846">
            <v>32491.149159577617</v>
          </cell>
          <cell r="M2846">
            <v>87635411.186067</v>
          </cell>
        </row>
        <row r="2847">
          <cell r="A2847" t="str">
            <v>JF1259</v>
          </cell>
          <cell r="B2847">
            <v>36844</v>
          </cell>
          <cell r="C2847">
            <v>36860</v>
          </cell>
          <cell r="D2847" t="str">
            <v>24 Geoffrey Avenue</v>
          </cell>
          <cell r="E2847" t="str">
            <v>Harold Park</v>
          </cell>
          <cell r="F2847" t="str">
            <v>Romford</v>
          </cell>
          <cell r="G2847" t="str">
            <v>Essex</v>
          </cell>
          <cell r="H2847" t="str">
            <v>RM3 0YH</v>
          </cell>
          <cell r="I2847">
            <v>37547.492322866172</v>
          </cell>
          <cell r="J2847">
            <v>35271.88672754095</v>
          </cell>
          <cell r="K2847">
            <v>0.01</v>
          </cell>
          <cell r="L2847">
            <v>34919.167860265537</v>
          </cell>
          <cell r="M2847">
            <v>87670330.35392727</v>
          </cell>
        </row>
        <row r="2848">
          <cell r="A2848" t="str">
            <v>JF1612</v>
          </cell>
          <cell r="B2848">
            <v>36844</v>
          </cell>
          <cell r="C2848">
            <v>36860</v>
          </cell>
          <cell r="D2848" t="str">
            <v>27 Chesham Avenue</v>
          </cell>
          <cell r="E2848" t="str">
            <v>Pettswood</v>
          </cell>
          <cell r="F2848" t="str">
            <v>Orpington</v>
          </cell>
          <cell r="G2848" t="str">
            <v>Kent</v>
          </cell>
          <cell r="H2848" t="str">
            <v>BR5 1AA</v>
          </cell>
          <cell r="I2848">
            <v>40910.35532379635</v>
          </cell>
          <cell r="J2848">
            <v>38430.93984962687</v>
          </cell>
          <cell r="K2848">
            <v>0.01</v>
          </cell>
          <cell r="L2848">
            <v>38046.630451130601</v>
          </cell>
          <cell r="M2848">
            <v>87708376.984378397</v>
          </cell>
        </row>
        <row r="2849">
          <cell r="A2849" t="str">
            <v>JF1651</v>
          </cell>
          <cell r="B2849">
            <v>36844</v>
          </cell>
          <cell r="C2849">
            <v>36860</v>
          </cell>
          <cell r="D2849">
            <v>59</v>
          </cell>
          <cell r="E2849" t="str">
            <v>Greenway Gardens</v>
          </cell>
          <cell r="F2849" t="str">
            <v>Chippenham</v>
          </cell>
          <cell r="G2849" t="str">
            <v>Wiltshire</v>
          </cell>
          <cell r="H2849" t="str">
            <v>SN15 1AL</v>
          </cell>
          <cell r="I2849">
            <v>43381.65344932719</v>
          </cell>
          <cell r="J2849">
            <v>40752.462331186143</v>
          </cell>
          <cell r="K2849">
            <v>0.01</v>
          </cell>
          <cell r="L2849">
            <v>40344.937707874284</v>
          </cell>
          <cell r="M2849">
            <v>87748721.922086269</v>
          </cell>
        </row>
        <row r="2850">
          <cell r="A2850" t="str">
            <v>JF1795</v>
          </cell>
          <cell r="B2850">
            <v>36844</v>
          </cell>
          <cell r="C2850">
            <v>36860</v>
          </cell>
          <cell r="D2850">
            <v>19</v>
          </cell>
          <cell r="E2850" t="str">
            <v>Thomas Avenue</v>
          </cell>
          <cell r="F2850" t="str">
            <v>Emersons Green</v>
          </cell>
          <cell r="G2850" t="str">
            <v>Bristol</v>
          </cell>
          <cell r="H2850" t="str">
            <v>BS16 7TB</v>
          </cell>
          <cell r="I2850">
            <v>54009.467595781491</v>
          </cell>
          <cell r="J2850">
            <v>50736.166529370486</v>
          </cell>
          <cell r="K2850">
            <v>0.01</v>
          </cell>
          <cell r="L2850">
            <v>50228.804864076781</v>
          </cell>
          <cell r="M2850">
            <v>87798950.726950347</v>
          </cell>
        </row>
        <row r="2851">
          <cell r="A2851" t="str">
            <v>JF1538</v>
          </cell>
          <cell r="B2851">
            <v>36844</v>
          </cell>
          <cell r="C2851">
            <v>36860</v>
          </cell>
          <cell r="D2851" t="str">
            <v>44 Church Road</v>
          </cell>
          <cell r="E2851" t="str">
            <v>Fordham</v>
          </cell>
          <cell r="F2851" t="str">
            <v>Colchester</v>
          </cell>
          <cell r="G2851" t="str">
            <v>Essex</v>
          </cell>
          <cell r="H2851" t="str">
            <v>CO6 3NE</v>
          </cell>
          <cell r="I2851">
            <v>54944.39287063526</v>
          </cell>
          <cell r="J2851">
            <v>51614.429666354335</v>
          </cell>
          <cell r="K2851">
            <v>0.01</v>
          </cell>
          <cell r="L2851">
            <v>51098.285369690791</v>
          </cell>
          <cell r="M2851">
            <v>87850049.012320042</v>
          </cell>
        </row>
        <row r="2852">
          <cell r="A2852" t="str">
            <v>JF1692</v>
          </cell>
          <cell r="B2852">
            <v>36844</v>
          </cell>
          <cell r="C2852">
            <v>36860</v>
          </cell>
          <cell r="D2852">
            <v>11</v>
          </cell>
          <cell r="E2852" t="str">
            <v>Springfield Close</v>
          </cell>
          <cell r="F2852" t="str">
            <v>Lymington</v>
          </cell>
          <cell r="G2852" t="str">
            <v>Hampshire</v>
          </cell>
          <cell r="H2852" t="str">
            <v>SO41 3SR</v>
          </cell>
          <cell r="I2852">
            <v>59166.265361448932</v>
          </cell>
          <cell r="J2852">
            <v>55580.431097118693</v>
          </cell>
          <cell r="K2852">
            <v>0.01</v>
          </cell>
          <cell r="L2852">
            <v>55024.626786147506</v>
          </cell>
          <cell r="M2852">
            <v>87905073.639106184</v>
          </cell>
        </row>
        <row r="2853">
          <cell r="A2853" t="str">
            <v>JF1745</v>
          </cell>
          <cell r="B2853">
            <v>36845</v>
          </cell>
          <cell r="C2853">
            <v>36860</v>
          </cell>
          <cell r="D2853">
            <v>19</v>
          </cell>
          <cell r="E2853" t="str">
            <v>Foads Lane, Cliffs End</v>
          </cell>
          <cell r="F2853" t="str">
            <v>Ramsgate</v>
          </cell>
          <cell r="G2853" t="str">
            <v>Kent</v>
          </cell>
          <cell r="H2853" t="str">
            <v>CT12 5JP</v>
          </cell>
          <cell r="I2853">
            <v>14010.746776841976</v>
          </cell>
          <cell r="J2853">
            <v>13161.610608548521</v>
          </cell>
          <cell r="K2853">
            <v>0.01</v>
          </cell>
          <cell r="L2853">
            <v>13029.994502463036</v>
          </cell>
          <cell r="M2853">
            <v>87918103.633608654</v>
          </cell>
        </row>
        <row r="2854">
          <cell r="A2854" t="str">
            <v>JF1780</v>
          </cell>
          <cell r="B2854">
            <v>36845</v>
          </cell>
          <cell r="C2854">
            <v>36860</v>
          </cell>
          <cell r="D2854">
            <v>24</v>
          </cell>
          <cell r="E2854" t="str">
            <v>Woodlands Coxsheath</v>
          </cell>
          <cell r="F2854" t="str">
            <v>Maidstone</v>
          </cell>
          <cell r="G2854" t="str">
            <v>Kent</v>
          </cell>
          <cell r="H2854" t="str">
            <v>ME17 4EE</v>
          </cell>
          <cell r="I2854">
            <v>20144.599254357974</v>
          </cell>
          <cell r="J2854">
            <v>18923.714451063552</v>
          </cell>
          <cell r="K2854">
            <v>0.01</v>
          </cell>
          <cell r="L2854">
            <v>18734.477306552915</v>
          </cell>
          <cell r="M2854">
            <v>87936838.110915214</v>
          </cell>
        </row>
        <row r="2855">
          <cell r="A2855" t="str">
            <v>JF1442</v>
          </cell>
          <cell r="B2855">
            <v>36845</v>
          </cell>
          <cell r="C2855">
            <v>36860</v>
          </cell>
          <cell r="D2855">
            <v>88</v>
          </cell>
          <cell r="E2855" t="str">
            <v>Drybread Road</v>
          </cell>
          <cell r="F2855" t="str">
            <v>Whittlesey Peterborough</v>
          </cell>
          <cell r="G2855" t="str">
            <v>Cambridgeshire</v>
          </cell>
          <cell r="H2855" t="str">
            <v>PE7 1XL</v>
          </cell>
          <cell r="I2855">
            <v>20687.710498707373</v>
          </cell>
          <cell r="J2855">
            <v>19433.909862422075</v>
          </cell>
          <cell r="K2855">
            <v>0.01</v>
          </cell>
          <cell r="L2855">
            <v>19239.570763797856</v>
          </cell>
          <cell r="M2855">
            <v>87956077.68167901</v>
          </cell>
        </row>
        <row r="2856">
          <cell r="A2856" t="str">
            <v>JF1423</v>
          </cell>
          <cell r="B2856">
            <v>36845</v>
          </cell>
          <cell r="C2856">
            <v>36860</v>
          </cell>
          <cell r="D2856" t="str">
            <v>615 Bordesley Green East</v>
          </cell>
          <cell r="E2856" t="str">
            <v>Stechford</v>
          </cell>
          <cell r="F2856" t="str">
            <v>Birmingham</v>
          </cell>
          <cell r="G2856" t="str">
            <v>West Midlands</v>
          </cell>
          <cell r="H2856" t="str">
            <v>B33 8RY</v>
          </cell>
          <cell r="I2856">
            <v>23562.051922499053</v>
          </cell>
          <cell r="J2856">
            <v>22134.048775680927</v>
          </cell>
          <cell r="K2856">
            <v>0.01</v>
          </cell>
          <cell r="L2856">
            <v>21912.708287924117</v>
          </cell>
          <cell r="M2856">
            <v>87977990.389966935</v>
          </cell>
        </row>
        <row r="2857">
          <cell r="A2857" t="str">
            <v>JF1393</v>
          </cell>
          <cell r="B2857">
            <v>36845</v>
          </cell>
          <cell r="C2857">
            <v>36860</v>
          </cell>
          <cell r="D2857" t="str">
            <v>51 Dove Crescent</v>
          </cell>
          <cell r="E2857" t="str">
            <v>Dovercourt</v>
          </cell>
          <cell r="F2857" t="str">
            <v>Harwich</v>
          </cell>
          <cell r="G2857" t="str">
            <v>Essex</v>
          </cell>
          <cell r="H2857" t="str">
            <v>CO12 4RD</v>
          </cell>
          <cell r="I2857">
            <v>28468.892712605244</v>
          </cell>
          <cell r="J2857">
            <v>26743.505275477652</v>
          </cell>
          <cell r="K2857">
            <v>0.01</v>
          </cell>
          <cell r="L2857">
            <v>26476.070222722876</v>
          </cell>
          <cell r="M2857">
            <v>88004466.460189655</v>
          </cell>
        </row>
        <row r="2858">
          <cell r="A2858" t="str">
            <v>JF1454</v>
          </cell>
          <cell r="B2858">
            <v>36845</v>
          </cell>
          <cell r="C2858">
            <v>36860</v>
          </cell>
          <cell r="D2858" t="str">
            <v>56 Park Road West</v>
          </cell>
          <cell r="E2858" t="str">
            <v>Wollaston</v>
          </cell>
          <cell r="F2858" t="str">
            <v>Stourbridge</v>
          </cell>
          <cell r="G2858" t="str">
            <v>West Midlands</v>
          </cell>
          <cell r="H2858" t="str">
            <v>DY8 3NQ</v>
          </cell>
          <cell r="I2858">
            <v>28505.97816982563</v>
          </cell>
          <cell r="J2858">
            <v>26778.343129230136</v>
          </cell>
          <cell r="K2858">
            <v>0.01</v>
          </cell>
          <cell r="L2858">
            <v>26510.559697937835</v>
          </cell>
          <cell r="M2858">
            <v>88030977.019887596</v>
          </cell>
        </row>
        <row r="2859">
          <cell r="A2859" t="str">
            <v>JF1683</v>
          </cell>
          <cell r="B2859">
            <v>36845</v>
          </cell>
          <cell r="C2859">
            <v>36860</v>
          </cell>
          <cell r="D2859">
            <v>5</v>
          </cell>
          <cell r="E2859" t="str">
            <v>Barrymore Walk</v>
          </cell>
          <cell r="F2859" t="str">
            <v>Rayleigh</v>
          </cell>
          <cell r="G2859" t="str">
            <v>Essex</v>
          </cell>
          <cell r="H2859" t="str">
            <v>SS6 8YF</v>
          </cell>
          <cell r="I2859">
            <v>28862.844796714973</v>
          </cell>
          <cell r="J2859">
            <v>27113.581475701943</v>
          </cell>
          <cell r="K2859">
            <v>0.01</v>
          </cell>
          <cell r="L2859">
            <v>26842.445660944923</v>
          </cell>
          <cell r="M2859">
            <v>88057819.465548545</v>
          </cell>
        </row>
        <row r="2860">
          <cell r="A2860" t="str">
            <v>JF1626</v>
          </cell>
          <cell r="B2860">
            <v>36845</v>
          </cell>
          <cell r="C2860">
            <v>36860</v>
          </cell>
          <cell r="D2860">
            <v>65</v>
          </cell>
          <cell r="E2860" t="str">
            <v>Wicken Road</v>
          </cell>
          <cell r="F2860" t="str">
            <v>Newport Saffron Walden</v>
          </cell>
          <cell r="G2860" t="str">
            <v>Essex</v>
          </cell>
          <cell r="H2860" t="str">
            <v>CB11 3QH</v>
          </cell>
          <cell r="I2860">
            <v>34553.734514986922</v>
          </cell>
          <cell r="J2860">
            <v>32459.568786805896</v>
          </cell>
          <cell r="K2860">
            <v>0.01</v>
          </cell>
          <cell r="L2860">
            <v>32134.973098937837</v>
          </cell>
          <cell r="M2860">
            <v>88089954.438647479</v>
          </cell>
        </row>
        <row r="2861">
          <cell r="A2861" t="str">
            <v>JF1282</v>
          </cell>
          <cell r="B2861">
            <v>36845</v>
          </cell>
          <cell r="C2861">
            <v>36860</v>
          </cell>
          <cell r="D2861" t="str">
            <v>1 Bunwell Street</v>
          </cell>
          <cell r="E2861" t="str">
            <v>Bunwell</v>
          </cell>
          <cell r="F2861" t="str">
            <v>Norwich</v>
          </cell>
          <cell r="G2861" t="str">
            <v>Norfolk</v>
          </cell>
          <cell r="H2861" t="str">
            <v>NR16 1NA</v>
          </cell>
          <cell r="I2861">
            <v>34551.711623378033</v>
          </cell>
          <cell r="J2861">
            <v>32457.668494688452</v>
          </cell>
          <cell r="K2861">
            <v>0.01</v>
          </cell>
          <cell r="L2861">
            <v>32133.091809741567</v>
          </cell>
          <cell r="M2861">
            <v>88122087.530457214</v>
          </cell>
        </row>
        <row r="2862">
          <cell r="A2862" t="str">
            <v>JF1625</v>
          </cell>
          <cell r="B2862">
            <v>36845</v>
          </cell>
          <cell r="C2862">
            <v>36860</v>
          </cell>
          <cell r="D2862" t="str">
            <v>21 Woodside Road</v>
          </cell>
          <cell r="E2862" t="str">
            <v>Bricket Wood</v>
          </cell>
          <cell r="F2862" t="str">
            <v>St. Albans</v>
          </cell>
          <cell r="G2862" t="str">
            <v>Hertfordshire</v>
          </cell>
          <cell r="H2862" t="str">
            <v>AL2 3QL</v>
          </cell>
          <cell r="I2862">
            <v>50200.395266334868</v>
          </cell>
          <cell r="J2862">
            <v>47157.947068375179</v>
          </cell>
          <cell r="K2862">
            <v>0.01</v>
          </cell>
          <cell r="L2862">
            <v>46686.367597691424</v>
          </cell>
          <cell r="M2862">
            <v>88168773.898054898</v>
          </cell>
        </row>
        <row r="2863">
          <cell r="A2863" t="str">
            <v>JF1314</v>
          </cell>
          <cell r="B2863">
            <v>36846</v>
          </cell>
          <cell r="C2863">
            <v>36860</v>
          </cell>
          <cell r="D2863">
            <v>2</v>
          </cell>
          <cell r="E2863" t="str">
            <v>Crabtree Road</v>
          </cell>
          <cell r="F2863" t="str">
            <v>Gillingham</v>
          </cell>
          <cell r="G2863" t="str">
            <v>Kent</v>
          </cell>
          <cell r="H2863" t="str">
            <v>ME8 0BY</v>
          </cell>
          <cell r="I2863">
            <v>13395.312969277535</v>
          </cell>
          <cell r="J2863">
            <v>12583.475819624351</v>
          </cell>
          <cell r="K2863">
            <v>0.01</v>
          </cell>
          <cell r="L2863">
            <v>12457.641061428107</v>
          </cell>
          <cell r="M2863">
            <v>88181231.539116323</v>
          </cell>
        </row>
        <row r="2864">
          <cell r="A2864" t="str">
            <v>JF1720</v>
          </cell>
          <cell r="B2864">
            <v>36846</v>
          </cell>
          <cell r="C2864">
            <v>36860</v>
          </cell>
          <cell r="D2864">
            <v>21</v>
          </cell>
          <cell r="E2864" t="str">
            <v>Cleveland Road</v>
          </cell>
          <cell r="F2864" t="str">
            <v>Loughborough</v>
          </cell>
          <cell r="G2864" t="str">
            <v>Leicestershire</v>
          </cell>
          <cell r="H2864" t="str">
            <v>LE11 2SP</v>
          </cell>
          <cell r="I2864">
            <v>16617.026858300145</v>
          </cell>
          <cell r="J2864">
            <v>15609.934321433469</v>
          </cell>
          <cell r="K2864">
            <v>0.01</v>
          </cell>
          <cell r="L2864">
            <v>15453.834978219134</v>
          </cell>
          <cell r="M2864">
            <v>88196685.374094546</v>
          </cell>
        </row>
        <row r="2865">
          <cell r="A2865" t="str">
            <v>JF1201</v>
          </cell>
          <cell r="B2865">
            <v>36846</v>
          </cell>
          <cell r="C2865">
            <v>36860</v>
          </cell>
          <cell r="D2865">
            <v>103</v>
          </cell>
          <cell r="E2865" t="str">
            <v>Windmill Lane</v>
          </cell>
          <cell r="F2865" t="str">
            <v>Wolverhampton</v>
          </cell>
          <cell r="G2865" t="str">
            <v>West Midlands</v>
          </cell>
          <cell r="H2865" t="str">
            <v>WV3 8HN</v>
          </cell>
          <cell r="I2865">
            <v>21865.825772150576</v>
          </cell>
          <cell r="J2865">
            <v>20540.624210202055</v>
          </cell>
          <cell r="K2865">
            <v>0.01</v>
          </cell>
          <cell r="L2865">
            <v>20335.217968100034</v>
          </cell>
          <cell r="M2865">
            <v>88217020.592062652</v>
          </cell>
        </row>
        <row r="2866">
          <cell r="A2866" t="str">
            <v>JF1556</v>
          </cell>
          <cell r="B2866">
            <v>36846</v>
          </cell>
          <cell r="C2866">
            <v>36860</v>
          </cell>
          <cell r="D2866" t="str">
            <v>97a</v>
          </cell>
          <cell r="E2866" t="str">
            <v>Adelaide Road</v>
          </cell>
          <cell r="F2866" t="str">
            <v>Southampton</v>
          </cell>
          <cell r="G2866" t="str">
            <v>Hampshire</v>
          </cell>
          <cell r="H2866" t="str">
            <v>SO17 2HZ</v>
          </cell>
          <cell r="I2866">
            <v>23408.328287156</v>
          </cell>
          <cell r="J2866">
            <v>21989.641724298061</v>
          </cell>
          <cell r="K2866">
            <v>0.01</v>
          </cell>
          <cell r="L2866">
            <v>21769.74530705508</v>
          </cell>
          <cell r="M2866">
            <v>88238790.33736971</v>
          </cell>
        </row>
        <row r="2867">
          <cell r="A2867" t="str">
            <v>JF1323</v>
          </cell>
          <cell r="B2867">
            <v>36846</v>
          </cell>
          <cell r="C2867">
            <v>36860</v>
          </cell>
          <cell r="D2867">
            <v>21</v>
          </cell>
          <cell r="E2867" t="str">
            <v>Ferndale Rise</v>
          </cell>
          <cell r="F2867" t="str">
            <v>Dronfield</v>
          </cell>
          <cell r="G2867" t="str">
            <v>Derbyshire</v>
          </cell>
          <cell r="H2867" t="str">
            <v>S18 3BS</v>
          </cell>
          <cell r="I2867">
            <v>28223.167638257713</v>
          </cell>
          <cell r="J2867">
            <v>26512.672629878456</v>
          </cell>
          <cell r="K2867">
            <v>0.01</v>
          </cell>
          <cell r="L2867">
            <v>26247.54590357967</v>
          </cell>
          <cell r="M2867">
            <v>88265037.883273289</v>
          </cell>
        </row>
        <row r="2868">
          <cell r="A2868" t="str">
            <v>JF1778</v>
          </cell>
          <cell r="B2868">
            <v>36846</v>
          </cell>
          <cell r="C2868">
            <v>36860</v>
          </cell>
          <cell r="D2868">
            <v>33</v>
          </cell>
          <cell r="E2868" t="str">
            <v>Lime Tree Gardens</v>
          </cell>
          <cell r="F2868" t="str">
            <v>Bilbrook Codsall Wolverhampton</v>
          </cell>
          <cell r="G2868" t="str">
            <v>West Midlands</v>
          </cell>
          <cell r="H2868" t="str">
            <v>WV8 1NR</v>
          </cell>
          <cell r="I2868">
            <v>39951.308825914566</v>
          </cell>
          <cell r="J2868">
            <v>37530.017381919737</v>
          </cell>
          <cell r="K2868">
            <v>0.01</v>
          </cell>
          <cell r="L2868">
            <v>37154.717208100541</v>
          </cell>
          <cell r="M2868">
            <v>88302192.600481391</v>
          </cell>
        </row>
        <row r="2869">
          <cell r="A2869" t="str">
            <v>JF1706</v>
          </cell>
          <cell r="B2869">
            <v>36846</v>
          </cell>
          <cell r="C2869">
            <v>36860</v>
          </cell>
          <cell r="D2869">
            <v>22</v>
          </cell>
          <cell r="E2869" t="str">
            <v>Wenlock Road</v>
          </cell>
          <cell r="F2869" t="str">
            <v>Edgware</v>
          </cell>
          <cell r="G2869" t="str">
            <v>Middlesex</v>
          </cell>
          <cell r="H2869" t="str">
            <v>HA8 9JF</v>
          </cell>
          <cell r="I2869">
            <v>43407.908187536508</v>
          </cell>
          <cell r="J2869">
            <v>40777.12587314035</v>
          </cell>
          <cell r="K2869">
            <v>0.01</v>
          </cell>
          <cell r="L2869">
            <v>40369.354614408949</v>
          </cell>
          <cell r="M2869">
            <v>88342561.955095798</v>
          </cell>
        </row>
        <row r="2870">
          <cell r="A2870" t="str">
            <v>JF1688</v>
          </cell>
          <cell r="B2870">
            <v>36846</v>
          </cell>
          <cell r="C2870">
            <v>36860</v>
          </cell>
          <cell r="D2870">
            <v>6</v>
          </cell>
          <cell r="E2870" t="str">
            <v>Copse Gate</v>
          </cell>
          <cell r="F2870" t="str">
            <v>Winslow Buckingham</v>
          </cell>
          <cell r="G2870" t="str">
            <v>Buckinghamshire</v>
          </cell>
          <cell r="H2870" t="str">
            <v>MK18 3HX</v>
          </cell>
          <cell r="I2870">
            <v>74944.932155372007</v>
          </cell>
          <cell r="J2870">
            <v>70402.815055046434</v>
          </cell>
          <cell r="K2870">
            <v>0.01</v>
          </cell>
          <cell r="L2870">
            <v>69698.786904495966</v>
          </cell>
          <cell r="M2870">
            <v>88412260.742000297</v>
          </cell>
        </row>
        <row r="2871">
          <cell r="A2871" t="str">
            <v>JF1217</v>
          </cell>
          <cell r="B2871">
            <v>36847</v>
          </cell>
          <cell r="C2871">
            <v>36860</v>
          </cell>
          <cell r="D2871" t="str">
            <v>21 Maes Tudno</v>
          </cell>
          <cell r="E2871" t="str">
            <v>Maes Y Sarn</v>
          </cell>
          <cell r="F2871" t="str">
            <v>Pensarn Abergele</v>
          </cell>
          <cell r="G2871" t="str">
            <v>Clwyd</v>
          </cell>
          <cell r="H2871" t="str">
            <v>LL22 7RX</v>
          </cell>
          <cell r="I2871">
            <v>27049.448621491174</v>
          </cell>
          <cell r="J2871">
            <v>25410.088098976554</v>
          </cell>
          <cell r="K2871">
            <v>0.01</v>
          </cell>
          <cell r="L2871">
            <v>25155.987217986789</v>
          </cell>
          <cell r="M2871">
            <v>88437416.729218289</v>
          </cell>
        </row>
        <row r="2872">
          <cell r="A2872" t="str">
            <v>JF1664</v>
          </cell>
          <cell r="B2872">
            <v>36847</v>
          </cell>
          <cell r="C2872">
            <v>36860</v>
          </cell>
          <cell r="D2872">
            <v>9</v>
          </cell>
          <cell r="E2872" t="str">
            <v>Beauvale Gardens</v>
          </cell>
          <cell r="F2872" t="str">
            <v>Peterborough</v>
          </cell>
          <cell r="G2872" t="str">
            <v>Cambridgeshire</v>
          </cell>
          <cell r="H2872" t="str">
            <v>PE4 7UG</v>
          </cell>
          <cell r="I2872">
            <v>29354.851006066514</v>
          </cell>
          <cell r="J2872">
            <v>27575.769126910967</v>
          </cell>
          <cell r="K2872">
            <v>0.01</v>
          </cell>
          <cell r="L2872">
            <v>27300.011435641856</v>
          </cell>
          <cell r="M2872">
            <v>88464716.740653932</v>
          </cell>
        </row>
        <row r="2873">
          <cell r="A2873" t="str">
            <v>JF1753</v>
          </cell>
          <cell r="B2873">
            <v>36847</v>
          </cell>
          <cell r="C2873">
            <v>36860</v>
          </cell>
          <cell r="D2873">
            <v>17</v>
          </cell>
          <cell r="E2873" t="str">
            <v>Lakes Lane</v>
          </cell>
          <cell r="F2873" t="str">
            <v>Newport Pagnell</v>
          </cell>
          <cell r="G2873" t="str">
            <v>Buckinghamshire</v>
          </cell>
          <cell r="H2873" t="str">
            <v>MK16 8HS</v>
          </cell>
          <cell r="I2873">
            <v>38447.115891745685</v>
          </cell>
          <cell r="J2873">
            <v>36116.987655882309</v>
          </cell>
          <cell r="K2873">
            <v>0.01</v>
          </cell>
          <cell r="L2873">
            <v>35755.817779323486</v>
          </cell>
          <cell r="M2873">
            <v>88500472.55843325</v>
          </cell>
        </row>
        <row r="2874">
          <cell r="A2874" t="str">
            <v>JF1743</v>
          </cell>
          <cell r="B2874">
            <v>36847</v>
          </cell>
          <cell r="C2874">
            <v>36860</v>
          </cell>
          <cell r="D2874">
            <v>5</v>
          </cell>
          <cell r="E2874" t="str">
            <v>Goose Green Road Snettisham</v>
          </cell>
          <cell r="F2874" t="str">
            <v>King's Lynn</v>
          </cell>
          <cell r="G2874" t="str">
            <v>Norfolk</v>
          </cell>
          <cell r="H2874" t="str">
            <v>PE31 7PW</v>
          </cell>
          <cell r="I2874">
            <v>44029.431864756087</v>
          </cell>
          <cell r="J2874">
            <v>41360.981448710256</v>
          </cell>
          <cell r="K2874">
            <v>0.01</v>
          </cell>
          <cell r="L2874">
            <v>40947.371634223156</v>
          </cell>
          <cell r="M2874">
            <v>88541419.93006748</v>
          </cell>
        </row>
        <row r="2875">
          <cell r="A2875" t="str">
            <v>JF1593</v>
          </cell>
          <cell r="B2875">
            <v>36847</v>
          </cell>
          <cell r="C2875">
            <v>36860</v>
          </cell>
          <cell r="D2875">
            <v>10</v>
          </cell>
          <cell r="E2875" t="str">
            <v>Redcliffe Road</v>
          </cell>
          <cell r="F2875" t="str">
            <v>Mapperley Park Nottingham</v>
          </cell>
          <cell r="G2875" t="str">
            <v>Nottinghamshire</v>
          </cell>
          <cell r="H2875" t="str">
            <v>NG3 5BT</v>
          </cell>
          <cell r="I2875">
            <v>76462.957523371078</v>
          </cell>
          <cell r="J2875">
            <v>71828.838885591016</v>
          </cell>
          <cell r="K2875">
            <v>0.01</v>
          </cell>
          <cell r="L2875">
            <v>71110.550496735101</v>
          </cell>
          <cell r="M2875">
            <v>88612530.480564222</v>
          </cell>
        </row>
        <row r="2876">
          <cell r="A2876" t="str">
            <v>JE3205</v>
          </cell>
          <cell r="B2876">
            <v>36850</v>
          </cell>
          <cell r="C2876">
            <v>36860</v>
          </cell>
          <cell r="D2876">
            <v>4</v>
          </cell>
          <cell r="E2876" t="str">
            <v>Andrews Close</v>
          </cell>
          <cell r="F2876" t="str">
            <v>Hemel Hempstead</v>
          </cell>
          <cell r="G2876" t="str">
            <v>Hertfordshire</v>
          </cell>
          <cell r="H2876" t="str">
            <v>HP2 5EZ</v>
          </cell>
          <cell r="I2876">
            <v>5967.7993829934321</v>
          </cell>
          <cell r="J2876">
            <v>5606.11457190292</v>
          </cell>
          <cell r="K2876">
            <v>0.01</v>
          </cell>
          <cell r="L2876">
            <v>5550.0534261838911</v>
          </cell>
          <cell r="M2876">
            <v>88618080.533990413</v>
          </cell>
        </row>
        <row r="2877">
          <cell r="A2877" t="str">
            <v>JE3204</v>
          </cell>
          <cell r="B2877">
            <v>36850</v>
          </cell>
          <cell r="C2877">
            <v>36860</v>
          </cell>
          <cell r="D2877">
            <v>79</v>
          </cell>
          <cell r="E2877" t="str">
            <v>Lorraine Road</v>
          </cell>
          <cell r="F2877" t="str">
            <v>Altrincham</v>
          </cell>
          <cell r="G2877" t="str">
            <v>Cheshire</v>
          </cell>
          <cell r="H2877" t="str">
            <v>WA15 7NB</v>
          </cell>
          <cell r="I2877">
            <v>6683.7486667074363</v>
          </cell>
          <cell r="J2877">
            <v>6278.6729899372885</v>
          </cell>
          <cell r="K2877">
            <v>0.01</v>
          </cell>
          <cell r="L2877">
            <v>6215.8862600379152</v>
          </cell>
          <cell r="M2877">
            <v>88624296.420250446</v>
          </cell>
        </row>
        <row r="2878">
          <cell r="A2878" t="str">
            <v>JF1703</v>
          </cell>
          <cell r="B2878">
            <v>36850</v>
          </cell>
          <cell r="C2878">
            <v>36860</v>
          </cell>
          <cell r="D2878">
            <v>56</v>
          </cell>
          <cell r="E2878" t="str">
            <v>The Oval</v>
          </cell>
          <cell r="F2878" t="str">
            <v>Dresden Stoke On Trent</v>
          </cell>
          <cell r="G2878" t="str">
            <v>Staffordshire</v>
          </cell>
          <cell r="H2878" t="str">
            <v>ST3 4HG</v>
          </cell>
          <cell r="I2878">
            <v>17480.33321272485</v>
          </cell>
          <cell r="J2878">
            <v>16420.919078620314</v>
          </cell>
          <cell r="K2878">
            <v>0.01</v>
          </cell>
          <cell r="L2878">
            <v>16256.709887834111</v>
          </cell>
          <cell r="M2878">
            <v>88640553.130138278</v>
          </cell>
        </row>
        <row r="2879">
          <cell r="A2879" t="str">
            <v>JF1599</v>
          </cell>
          <cell r="B2879">
            <v>36850</v>
          </cell>
          <cell r="C2879">
            <v>36860</v>
          </cell>
          <cell r="D2879" t="str">
            <v>8 Montcliff Close</v>
          </cell>
          <cell r="E2879" t="str">
            <v>Locking Stumps</v>
          </cell>
          <cell r="F2879" t="str">
            <v>Warrington</v>
          </cell>
          <cell r="G2879" t="str">
            <v>Cheshire</v>
          </cell>
          <cell r="H2879" t="str">
            <v>WA3 7LX</v>
          </cell>
          <cell r="I2879">
            <v>31895.898618732281</v>
          </cell>
          <cell r="J2879">
            <v>29962.813853960626</v>
          </cell>
          <cell r="K2879">
            <v>0.01</v>
          </cell>
          <cell r="L2879">
            <v>29663.185715421019</v>
          </cell>
          <cell r="M2879">
            <v>88670216.3158537</v>
          </cell>
        </row>
        <row r="2880">
          <cell r="A2880" t="str">
            <v>JF1669</v>
          </cell>
          <cell r="B2880">
            <v>36850</v>
          </cell>
          <cell r="C2880">
            <v>36860</v>
          </cell>
          <cell r="D2880">
            <v>137</v>
          </cell>
          <cell r="E2880" t="str">
            <v>Northview Drive</v>
          </cell>
          <cell r="F2880" t="str">
            <v>Westcliff-on-Sea</v>
          </cell>
          <cell r="G2880" t="str">
            <v>Essex</v>
          </cell>
          <cell r="H2880" t="str">
            <v>SS0 9ND</v>
          </cell>
          <cell r="I2880">
            <v>39147.60458604119</v>
          </cell>
          <cell r="J2880">
            <v>36775.022489917479</v>
          </cell>
          <cell r="K2880">
            <v>0.01</v>
          </cell>
          <cell r="L2880">
            <v>36407.272265018306</v>
          </cell>
          <cell r="M2880">
            <v>88706623.588118717</v>
          </cell>
        </row>
        <row r="2881">
          <cell r="A2881" t="str">
            <v>JF1628</v>
          </cell>
          <cell r="B2881">
            <v>36850</v>
          </cell>
          <cell r="C2881">
            <v>36860</v>
          </cell>
          <cell r="D2881">
            <v>20</v>
          </cell>
          <cell r="E2881" t="str">
            <v>Stuart Road</v>
          </cell>
          <cell r="F2881" t="str">
            <v>Southend-on-Sea</v>
          </cell>
          <cell r="G2881" t="str">
            <v>Essex</v>
          </cell>
          <cell r="H2881" t="str">
            <v>SS2 5JT</v>
          </cell>
          <cell r="I2881">
            <v>47165.350910352012</v>
          </cell>
          <cell r="J2881">
            <v>44306.844794573102</v>
          </cell>
          <cell r="K2881">
            <v>0.01</v>
          </cell>
          <cell r="L2881">
            <v>43863.776346627368</v>
          </cell>
          <cell r="M2881">
            <v>88750487.364465341</v>
          </cell>
        </row>
        <row r="2882">
          <cell r="A2882" t="str">
            <v>JF1752</v>
          </cell>
          <cell r="B2882">
            <v>36850</v>
          </cell>
          <cell r="C2882">
            <v>36860</v>
          </cell>
          <cell r="D2882">
            <v>3</v>
          </cell>
          <cell r="E2882" t="str">
            <v>Tyberry Close</v>
          </cell>
          <cell r="F2882" t="str">
            <v>Solihull</v>
          </cell>
          <cell r="G2882" t="str">
            <v>West Midlands</v>
          </cell>
          <cell r="H2882" t="str">
            <v>B90 2PG</v>
          </cell>
          <cell r="I2882">
            <v>49608.353323747877</v>
          </cell>
          <cell r="J2882">
            <v>46601.786455641944</v>
          </cell>
          <cell r="K2882">
            <v>0.01</v>
          </cell>
          <cell r="L2882">
            <v>46135.768591085522</v>
          </cell>
          <cell r="M2882">
            <v>88796623.133056432</v>
          </cell>
        </row>
        <row r="2883">
          <cell r="A2883" t="str">
            <v>JF1801</v>
          </cell>
          <cell r="B2883">
            <v>36850</v>
          </cell>
          <cell r="C2883">
            <v>36860</v>
          </cell>
          <cell r="D2883" t="str">
            <v>1 The Close</v>
          </cell>
          <cell r="E2883" t="str">
            <v>Elmwood Way</v>
          </cell>
          <cell r="F2883" t="str">
            <v>Basingstoke</v>
          </cell>
          <cell r="G2883" t="str">
            <v>Hampshire</v>
          </cell>
          <cell r="H2883" t="str">
            <v>RG23 8LF</v>
          </cell>
          <cell r="I2883">
            <v>55454.24544429352</v>
          </cell>
          <cell r="J2883">
            <v>52093.382084033306</v>
          </cell>
          <cell r="K2883">
            <v>0.01</v>
          </cell>
          <cell r="L2883">
            <v>51572.448263192971</v>
          </cell>
          <cell r="M2883">
            <v>88848195.58131963</v>
          </cell>
        </row>
        <row r="2884">
          <cell r="A2884" t="str">
            <v>JF1601</v>
          </cell>
          <cell r="B2884">
            <v>36850</v>
          </cell>
          <cell r="C2884">
            <v>36860</v>
          </cell>
          <cell r="D2884" t="str">
            <v>Rothley</v>
          </cell>
          <cell r="E2884" t="str">
            <v>12 Hill View</v>
          </cell>
          <cell r="F2884" t="str">
            <v>Eydon Daventry</v>
          </cell>
          <cell r="G2884" t="str">
            <v>Northamptonshire</v>
          </cell>
          <cell r="H2884" t="str">
            <v>NN11 3PB</v>
          </cell>
          <cell r="I2884">
            <v>65042.39224336687</v>
          </cell>
          <cell r="J2884">
            <v>61100.429077102206</v>
          </cell>
          <cell r="K2884">
            <v>0.01</v>
          </cell>
          <cell r="L2884">
            <v>60489.424786331183</v>
          </cell>
          <cell r="M2884">
            <v>88908685.006105959</v>
          </cell>
        </row>
        <row r="2885">
          <cell r="A2885" t="str">
            <v>JF1784</v>
          </cell>
          <cell r="B2885">
            <v>36851</v>
          </cell>
          <cell r="C2885">
            <v>36860</v>
          </cell>
          <cell r="D2885">
            <v>67</v>
          </cell>
          <cell r="E2885" t="str">
            <v>Hillary Road</v>
          </cell>
          <cell r="F2885" t="str">
            <v>Rugby</v>
          </cell>
          <cell r="G2885" t="str">
            <v>Warwickshire</v>
          </cell>
          <cell r="H2885" t="str">
            <v>CV22 6ET</v>
          </cell>
          <cell r="I2885">
            <v>17920.120844142995</v>
          </cell>
          <cell r="J2885">
            <v>16834.052914194937</v>
          </cell>
          <cell r="K2885">
            <v>0.01</v>
          </cell>
          <cell r="L2885">
            <v>16665.712385052986</v>
          </cell>
          <cell r="M2885">
            <v>88925350.718491018</v>
          </cell>
        </row>
        <row r="2886">
          <cell r="A2886" t="str">
            <v>JF1779</v>
          </cell>
          <cell r="B2886">
            <v>36851</v>
          </cell>
          <cell r="C2886">
            <v>36860</v>
          </cell>
          <cell r="D2886" t="str">
            <v>54 Park Way</v>
          </cell>
          <cell r="E2886" t="str">
            <v>Coxheath</v>
          </cell>
          <cell r="F2886" t="str">
            <v>Maidstone</v>
          </cell>
          <cell r="G2886" t="str">
            <v>Kent</v>
          </cell>
          <cell r="H2886" t="str">
            <v>ME17 4HH</v>
          </cell>
          <cell r="I2886">
            <v>30314.123591585805</v>
          </cell>
          <cell r="J2886">
            <v>28476.903979974544</v>
          </cell>
          <cell r="K2886">
            <v>0.01</v>
          </cell>
          <cell r="L2886">
            <v>28192.134940174798</v>
          </cell>
          <cell r="M2886">
            <v>88953542.853431195</v>
          </cell>
        </row>
        <row r="2887">
          <cell r="A2887" t="str">
            <v>JF1835</v>
          </cell>
          <cell r="B2887">
            <v>36851</v>
          </cell>
          <cell r="C2887">
            <v>36860</v>
          </cell>
          <cell r="D2887">
            <v>53</v>
          </cell>
          <cell r="E2887" t="str">
            <v>High Beeches,</v>
          </cell>
          <cell r="F2887" t="str">
            <v>Chelsfield , Orpington</v>
          </cell>
          <cell r="G2887" t="str">
            <v>Kent</v>
          </cell>
          <cell r="H2887" t="str">
            <v>BR6 6EE</v>
          </cell>
          <cell r="I2887">
            <v>40791.310774135418</v>
          </cell>
          <cell r="J2887">
            <v>38319.110121157508</v>
          </cell>
          <cell r="K2887">
            <v>0.01</v>
          </cell>
          <cell r="L2887">
            <v>37935.919019945934</v>
          </cell>
          <cell r="M2887">
            <v>88991478.772451147</v>
          </cell>
        </row>
        <row r="2888">
          <cell r="A2888" t="str">
            <v>JF1796</v>
          </cell>
          <cell r="B2888">
            <v>36851</v>
          </cell>
          <cell r="C2888">
            <v>36860</v>
          </cell>
          <cell r="D2888" t="str">
            <v>75 Sherwood Crescent</v>
          </cell>
          <cell r="E2888" t="str">
            <v>Hadleigh</v>
          </cell>
          <cell r="F2888" t="str">
            <v>Benfleet</v>
          </cell>
          <cell r="G2888" t="str">
            <v>Essex</v>
          </cell>
          <cell r="H2888" t="str">
            <v>SS7 2LF</v>
          </cell>
          <cell r="I2888">
            <v>50237.351033864026</v>
          </cell>
          <cell r="J2888">
            <v>47192.663092417723</v>
          </cell>
          <cell r="K2888">
            <v>0.01</v>
          </cell>
          <cell r="L2888">
            <v>46720.736461493543</v>
          </cell>
          <cell r="M2888">
            <v>89038199.508912638</v>
          </cell>
        </row>
        <row r="2889">
          <cell r="A2889" t="str">
            <v>JF1305</v>
          </cell>
          <cell r="B2889">
            <v>36852</v>
          </cell>
          <cell r="C2889">
            <v>36860</v>
          </cell>
          <cell r="D2889">
            <v>98</v>
          </cell>
          <cell r="E2889" t="str">
            <v>West Way</v>
          </cell>
          <cell r="F2889" t="str">
            <v>Wimbotsham Kings Lynn</v>
          </cell>
          <cell r="G2889" t="str">
            <v>Norfolk</v>
          </cell>
          <cell r="H2889" t="str">
            <v>PE34 3QB</v>
          </cell>
          <cell r="I2889">
            <v>15881.346898752967</v>
          </cell>
          <cell r="J2889">
            <v>14918.84102610127</v>
          </cell>
          <cell r="K2889">
            <v>0.01</v>
          </cell>
          <cell r="L2889">
            <v>14769.652615840258</v>
          </cell>
          <cell r="M2889">
            <v>89052969.161528483</v>
          </cell>
        </row>
        <row r="2890">
          <cell r="A2890" t="str">
            <v>JF1722</v>
          </cell>
          <cell r="B2890">
            <v>36852</v>
          </cell>
          <cell r="C2890">
            <v>36860</v>
          </cell>
          <cell r="D2890">
            <v>123</v>
          </cell>
          <cell r="E2890" t="str">
            <v>Winchester Road</v>
          </cell>
          <cell r="F2890" t="str">
            <v>Bedford</v>
          </cell>
          <cell r="G2890" t="str">
            <v>Bedfordshire</v>
          </cell>
          <cell r="H2890" t="str">
            <v>MK42 0SB</v>
          </cell>
          <cell r="I2890">
            <v>18840.745981892713</v>
          </cell>
          <cell r="J2890">
            <v>17698.882589050729</v>
          </cell>
          <cell r="K2890">
            <v>0.01</v>
          </cell>
          <cell r="L2890">
            <v>17521.89376316022</v>
          </cell>
          <cell r="M2890">
            <v>89070491.055291638</v>
          </cell>
        </row>
        <row r="2891">
          <cell r="A2891" t="str">
            <v>JF1549</v>
          </cell>
          <cell r="B2891">
            <v>36852</v>
          </cell>
          <cell r="C2891">
            <v>36860</v>
          </cell>
          <cell r="D2891">
            <v>19</v>
          </cell>
          <cell r="E2891" t="str">
            <v>Pinewood Avenue</v>
          </cell>
          <cell r="F2891" t="str">
            <v>Preesall Poulton-Le-Fylde</v>
          </cell>
          <cell r="G2891" t="str">
            <v>Lancashire</v>
          </cell>
          <cell r="H2891" t="str">
            <v>FY6 0PX</v>
          </cell>
          <cell r="I2891">
            <v>21948.698688753844</v>
          </cell>
          <cell r="J2891">
            <v>20618.474525799062</v>
          </cell>
          <cell r="K2891">
            <v>0.01</v>
          </cell>
          <cell r="L2891">
            <v>20412.289780541072</v>
          </cell>
          <cell r="M2891">
            <v>89090903.34507218</v>
          </cell>
        </row>
        <row r="2892">
          <cell r="A2892" t="str">
            <v>JF1840</v>
          </cell>
          <cell r="B2892">
            <v>36852</v>
          </cell>
          <cell r="C2892">
            <v>36860</v>
          </cell>
          <cell r="D2892">
            <v>7</v>
          </cell>
          <cell r="E2892" t="str">
            <v>Limmer Avenue</v>
          </cell>
          <cell r="F2892" t="str">
            <v>Dickleburgh</v>
          </cell>
          <cell r="G2892" t="str">
            <v>Norfolk</v>
          </cell>
          <cell r="H2892" t="str">
            <v>IP21 4PP</v>
          </cell>
          <cell r="I2892">
            <v>25183.211180346734</v>
          </cell>
          <cell r="J2892">
            <v>23656.955957295417</v>
          </cell>
          <cell r="K2892">
            <v>0.01</v>
          </cell>
          <cell r="L2892">
            <v>23420.386397722461</v>
          </cell>
          <cell r="M2892">
            <v>89114323.731469899</v>
          </cell>
        </row>
        <row r="2893">
          <cell r="A2893" t="str">
            <v>JF1635</v>
          </cell>
          <cell r="B2893">
            <v>36852</v>
          </cell>
          <cell r="C2893">
            <v>36860</v>
          </cell>
          <cell r="D2893" t="str">
            <v>Cartref</v>
          </cell>
          <cell r="E2893" t="str">
            <v>9 Bleadon Hill</v>
          </cell>
          <cell r="F2893" t="str">
            <v>Weston-super-Mare</v>
          </cell>
          <cell r="G2893" t="str">
            <v>Somerset</v>
          </cell>
          <cell r="H2893" t="str">
            <v>BS24 9JA</v>
          </cell>
          <cell r="I2893">
            <v>26834.500312228596</v>
          </cell>
          <cell r="J2893">
            <v>25208.166959972317</v>
          </cell>
          <cell r="K2893">
            <v>0.01</v>
          </cell>
          <cell r="L2893">
            <v>24956.085290372594</v>
          </cell>
          <cell r="M2893">
            <v>89139279.816760272</v>
          </cell>
        </row>
        <row r="2894">
          <cell r="A2894" t="str">
            <v>JF1574</v>
          </cell>
          <cell r="B2894">
            <v>36852</v>
          </cell>
          <cell r="C2894">
            <v>36860</v>
          </cell>
          <cell r="D2894">
            <v>30</v>
          </cell>
          <cell r="E2894" t="str">
            <v>Newell Road</v>
          </cell>
          <cell r="F2894" t="str">
            <v>Ringstead Kettering</v>
          </cell>
          <cell r="G2894" t="str">
            <v>Northamptonshire</v>
          </cell>
          <cell r="H2894" t="str">
            <v>NN14 4EP</v>
          </cell>
          <cell r="I2894">
            <v>33543.201438258482</v>
          </cell>
          <cell r="J2894">
            <v>31510.280138970091</v>
          </cell>
          <cell r="K2894">
            <v>0.01</v>
          </cell>
          <cell r="L2894">
            <v>31195.17733758039</v>
          </cell>
          <cell r="M2894">
            <v>89170474.994097859</v>
          </cell>
        </row>
        <row r="2895">
          <cell r="A2895" t="str">
            <v>JF1758</v>
          </cell>
          <cell r="B2895">
            <v>36852</v>
          </cell>
          <cell r="C2895">
            <v>36860</v>
          </cell>
          <cell r="D2895">
            <v>18</v>
          </cell>
          <cell r="E2895" t="str">
            <v>Maple Drive. Firsdown</v>
          </cell>
          <cell r="F2895" t="str">
            <v>Salisbury</v>
          </cell>
          <cell r="G2895" t="str">
            <v>Wiltshire</v>
          </cell>
          <cell r="H2895" t="str">
            <v>SP5 1SY</v>
          </cell>
          <cell r="I2895">
            <v>34446.940846563033</v>
          </cell>
          <cell r="J2895">
            <v>32359.247461922845</v>
          </cell>
          <cell r="K2895">
            <v>0.01</v>
          </cell>
          <cell r="L2895">
            <v>32035.654987303617</v>
          </cell>
          <cell r="M2895">
            <v>89202510.649085164</v>
          </cell>
        </row>
        <row r="2896">
          <cell r="A2896" t="str">
            <v>JF1448</v>
          </cell>
          <cell r="B2896">
            <v>36852</v>
          </cell>
          <cell r="C2896">
            <v>36860</v>
          </cell>
          <cell r="D2896">
            <v>17</v>
          </cell>
          <cell r="E2896" t="str">
            <v>Darcy Way</v>
          </cell>
          <cell r="F2896" t="str">
            <v>Tolleshunt D'Acry Maldon</v>
          </cell>
          <cell r="G2896" t="str">
            <v>Essex</v>
          </cell>
          <cell r="H2896" t="str">
            <v>CM9 8UD</v>
          </cell>
          <cell r="I2896">
            <v>48543.513259354135</v>
          </cell>
          <cell r="J2896">
            <v>45601.482152726603</v>
          </cell>
          <cell r="K2896">
            <v>0.01</v>
          </cell>
          <cell r="L2896">
            <v>45145.467331199339</v>
          </cell>
          <cell r="M2896">
            <v>89247656.116416365</v>
          </cell>
        </row>
        <row r="2897">
          <cell r="A2897" t="str">
            <v>JF1728</v>
          </cell>
          <cell r="B2897">
            <v>36852</v>
          </cell>
          <cell r="C2897">
            <v>36860</v>
          </cell>
          <cell r="D2897">
            <v>33</v>
          </cell>
          <cell r="E2897" t="str">
            <v>Roe Green Lane</v>
          </cell>
          <cell r="F2897" t="str">
            <v>Hatfield</v>
          </cell>
          <cell r="G2897" t="str">
            <v>Hertfordshire</v>
          </cell>
          <cell r="H2897" t="str">
            <v>AL10 0SH</v>
          </cell>
          <cell r="I2897">
            <v>79013.727577673184</v>
          </cell>
          <cell r="J2897">
            <v>74225.016815389958</v>
          </cell>
          <cell r="K2897">
            <v>0.01</v>
          </cell>
          <cell r="L2897">
            <v>73482.766647236058</v>
          </cell>
          <cell r="M2897">
            <v>89321138.883063599</v>
          </cell>
        </row>
        <row r="2898">
          <cell r="A2898" t="str">
            <v>JF1679</v>
          </cell>
          <cell r="B2898">
            <v>36853</v>
          </cell>
          <cell r="C2898">
            <v>36860</v>
          </cell>
          <cell r="D2898">
            <v>27</v>
          </cell>
          <cell r="E2898" t="str">
            <v>Lindsay Road</v>
          </cell>
          <cell r="F2898" t="str">
            <v>Bristol</v>
          </cell>
          <cell r="G2898" t="str">
            <v>Avon</v>
          </cell>
          <cell r="H2898" t="str">
            <v>BS7 9NP</v>
          </cell>
          <cell r="I2898">
            <v>25024.491970975363</v>
          </cell>
          <cell r="J2898">
            <v>23507.856093946553</v>
          </cell>
          <cell r="K2898">
            <v>0.01</v>
          </cell>
          <cell r="L2898">
            <v>23272.777533007087</v>
          </cell>
          <cell r="M2898">
            <v>89344411.660596609</v>
          </cell>
        </row>
        <row r="2899">
          <cell r="A2899" t="str">
            <v>JF1814</v>
          </cell>
          <cell r="B2899">
            <v>36853</v>
          </cell>
          <cell r="C2899">
            <v>36860</v>
          </cell>
          <cell r="D2899">
            <v>91</v>
          </cell>
          <cell r="E2899" t="str">
            <v>Dovedale Crescent</v>
          </cell>
          <cell r="F2899" t="str">
            <v>Buxton</v>
          </cell>
          <cell r="G2899" t="str">
            <v>Derbyshire</v>
          </cell>
          <cell r="H2899" t="str">
            <v>SK17 9BQ</v>
          </cell>
          <cell r="I2899">
            <v>26557.237228461679</v>
          </cell>
          <cell r="J2899">
            <v>24947.707699464001</v>
          </cell>
          <cell r="K2899">
            <v>0.01</v>
          </cell>
          <cell r="L2899">
            <v>24698.23062246936</v>
          </cell>
          <cell r="M2899">
            <v>89369109.891219079</v>
          </cell>
        </row>
        <row r="2900">
          <cell r="A2900" t="str">
            <v>JF1458</v>
          </cell>
          <cell r="B2900">
            <v>36853</v>
          </cell>
          <cell r="C2900">
            <v>36860</v>
          </cell>
          <cell r="D2900" t="str">
            <v>166 Chadderton Drive</v>
          </cell>
          <cell r="E2900" t="str">
            <v>Chapel House</v>
          </cell>
          <cell r="F2900" t="str">
            <v>Newcastle Upon Tyne</v>
          </cell>
          <cell r="G2900" t="str">
            <v>Tyne And Wear</v>
          </cell>
          <cell r="H2900" t="str">
            <v>NE5 1HR</v>
          </cell>
          <cell r="I2900">
            <v>27706.021448180807</v>
          </cell>
          <cell r="J2900">
            <v>26026.868633139547</v>
          </cell>
          <cell r="K2900">
            <v>0.01</v>
          </cell>
          <cell r="L2900">
            <v>25766.59994680815</v>
          </cell>
          <cell r="M2900">
            <v>89394876.491165891</v>
          </cell>
        </row>
        <row r="2901">
          <cell r="A2901" t="str">
            <v>JF1856</v>
          </cell>
          <cell r="B2901">
            <v>36853</v>
          </cell>
          <cell r="C2901">
            <v>36860</v>
          </cell>
          <cell r="D2901" t="str">
            <v>The Old Post House</v>
          </cell>
          <cell r="E2901" t="str">
            <v>High Street</v>
          </cell>
          <cell r="F2901" t="str">
            <v>Pitford Northampton</v>
          </cell>
          <cell r="G2901" t="str">
            <v>Northamptonshire</v>
          </cell>
          <cell r="H2901" t="str">
            <v>NN6 9AQ</v>
          </cell>
          <cell r="I2901">
            <v>50014.162999012908</v>
          </cell>
          <cell r="J2901">
            <v>46983.00160513333</v>
          </cell>
          <cell r="K2901">
            <v>0.01</v>
          </cell>
          <cell r="L2901">
            <v>46513.171589081998</v>
          </cell>
          <cell r="M2901">
            <v>89441389.662754968</v>
          </cell>
        </row>
        <row r="2902">
          <cell r="A2902" t="str">
            <v>JF1582</v>
          </cell>
          <cell r="B2902">
            <v>36853</v>
          </cell>
          <cell r="C2902">
            <v>36860</v>
          </cell>
          <cell r="D2902" t="str">
            <v>Denby Meadowside</v>
          </cell>
          <cell r="E2902" t="str">
            <v>Tregrehan Mills</v>
          </cell>
          <cell r="F2902" t="str">
            <v>St. Austell</v>
          </cell>
          <cell r="G2902" t="str">
            <v>Cornwall</v>
          </cell>
          <cell r="H2902" t="str">
            <v>PL25 3TJ</v>
          </cell>
          <cell r="I2902">
            <v>58059.729550936696</v>
          </cell>
          <cell r="J2902">
            <v>54540.958063001133</v>
          </cell>
          <cell r="K2902">
            <v>0.01</v>
          </cell>
          <cell r="L2902">
            <v>53995.548482371123</v>
          </cell>
          <cell r="M2902">
            <v>89495385.211237341</v>
          </cell>
        </row>
        <row r="2903">
          <cell r="A2903" t="str">
            <v>JF1884</v>
          </cell>
          <cell r="B2903">
            <v>36853</v>
          </cell>
          <cell r="C2903">
            <v>36860</v>
          </cell>
          <cell r="D2903">
            <v>17</v>
          </cell>
          <cell r="E2903" t="str">
            <v>Carpenders Avenue</v>
          </cell>
          <cell r="F2903" t="str">
            <v>Watford</v>
          </cell>
          <cell r="G2903" t="str">
            <v>Hertfordshire</v>
          </cell>
          <cell r="H2903" t="str">
            <v>WD1 5BR</v>
          </cell>
          <cell r="I2903">
            <v>66664.33189330298</v>
          </cell>
          <cell r="J2903">
            <v>62624.069354314917</v>
          </cell>
          <cell r="K2903">
            <v>0.01</v>
          </cell>
          <cell r="L2903">
            <v>61997.828660771767</v>
          </cell>
          <cell r="M2903">
            <v>89557383.039898112</v>
          </cell>
        </row>
        <row r="2904">
          <cell r="A2904" t="str">
            <v>JF1808</v>
          </cell>
          <cell r="B2904">
            <v>36854</v>
          </cell>
          <cell r="C2904">
            <v>36860</v>
          </cell>
          <cell r="D2904" t="str">
            <v>Homeleigh</v>
          </cell>
          <cell r="E2904" t="str">
            <v>Fodder Fen, Manea</v>
          </cell>
          <cell r="F2904" t="str">
            <v>March</v>
          </cell>
          <cell r="G2904" t="str">
            <v>Cambridgeshire</v>
          </cell>
          <cell r="H2904" t="str">
            <v>PE15 0HQ</v>
          </cell>
          <cell r="I2904">
            <v>14325.934711111775</v>
          </cell>
          <cell r="J2904">
            <v>13457.696243771667</v>
          </cell>
          <cell r="K2904">
            <v>0.01</v>
          </cell>
          <cell r="L2904">
            <v>13323.119281333949</v>
          </cell>
          <cell r="M2904">
            <v>89570706.159179449</v>
          </cell>
        </row>
        <row r="2905">
          <cell r="A2905" t="str">
            <v>JF1700</v>
          </cell>
          <cell r="B2905">
            <v>36854</v>
          </cell>
          <cell r="C2905">
            <v>36860</v>
          </cell>
          <cell r="D2905" t="str">
            <v>18 Honour Court</v>
          </cell>
          <cell r="E2905" t="str">
            <v>Preston Close, Ampthill</v>
          </cell>
          <cell r="F2905" t="str">
            <v>Bedford</v>
          </cell>
          <cell r="G2905" t="str">
            <v>Bedfordshire</v>
          </cell>
          <cell r="H2905" t="str">
            <v>MK45 2QH</v>
          </cell>
          <cell r="I2905">
            <v>26692.186937486789</v>
          </cell>
          <cell r="J2905">
            <v>25074.478638245164</v>
          </cell>
          <cell r="K2905">
            <v>0.01</v>
          </cell>
          <cell r="L2905">
            <v>24823.733851862711</v>
          </cell>
          <cell r="M2905">
            <v>89595529.893031314</v>
          </cell>
        </row>
        <row r="2906">
          <cell r="A2906" t="str">
            <v>JF1682</v>
          </cell>
          <cell r="B2906">
            <v>36854</v>
          </cell>
          <cell r="C2906">
            <v>36860</v>
          </cell>
          <cell r="D2906">
            <v>125</v>
          </cell>
          <cell r="E2906" t="str">
            <v>Mayola Road</v>
          </cell>
          <cell r="F2906" t="str">
            <v>Clapton</v>
          </cell>
          <cell r="G2906" t="str">
            <v>London</v>
          </cell>
          <cell r="H2906" t="str">
            <v>E5 0RG</v>
          </cell>
          <cell r="I2906">
            <v>104985.67425007456</v>
          </cell>
          <cell r="J2906">
            <v>98622.906113706398</v>
          </cell>
          <cell r="K2906">
            <v>0.01</v>
          </cell>
          <cell r="L2906">
            <v>97636.677052569328</v>
          </cell>
          <cell r="M2906">
            <v>89693166.570083886</v>
          </cell>
        </row>
        <row r="2907">
          <cell r="A2907" t="str">
            <v>JE3210</v>
          </cell>
          <cell r="B2907">
            <v>36858</v>
          </cell>
          <cell r="C2907">
            <v>36860</v>
          </cell>
          <cell r="D2907">
            <v>5</v>
          </cell>
          <cell r="E2907" t="str">
            <v>Barratts Close</v>
          </cell>
          <cell r="F2907" t="str">
            <v>Whittlesey</v>
          </cell>
          <cell r="G2907" t="str">
            <v>Peterborough</v>
          </cell>
          <cell r="H2907" t="str">
            <v>PE7 1LU</v>
          </cell>
          <cell r="I2907">
            <v>4157.045012274546</v>
          </cell>
          <cell r="J2907">
            <v>3905.1028903185124</v>
          </cell>
          <cell r="K2907">
            <v>0.01</v>
          </cell>
          <cell r="L2907">
            <v>3866.0518614153275</v>
          </cell>
          <cell r="M2907">
            <v>89697032.621945307</v>
          </cell>
        </row>
        <row r="2908">
          <cell r="A2908" t="str">
            <v>JE3209</v>
          </cell>
          <cell r="B2908">
            <v>36858</v>
          </cell>
          <cell r="C2908">
            <v>36860</v>
          </cell>
          <cell r="D2908" t="str">
            <v>The Glebe</v>
          </cell>
          <cell r="E2908" t="str">
            <v>Station Road</v>
          </cell>
          <cell r="F2908" t="str">
            <v>Credenhill</v>
          </cell>
          <cell r="G2908" t="str">
            <v>Hereford</v>
          </cell>
          <cell r="H2908" t="str">
            <v>HR4 7DW</v>
          </cell>
          <cell r="I2908">
            <v>20557.065587558052</v>
          </cell>
          <cell r="J2908">
            <v>19311.182824675747</v>
          </cell>
          <cell r="K2908">
            <v>0.01</v>
          </cell>
          <cell r="L2908">
            <v>19118.070996428989</v>
          </cell>
          <cell r="M2908">
            <v>89716150.69294174</v>
          </cell>
        </row>
        <row r="2909">
          <cell r="A2909" t="str">
            <v>JF1687</v>
          </cell>
          <cell r="B2909">
            <v>36858</v>
          </cell>
          <cell r="C2909">
            <v>36860</v>
          </cell>
          <cell r="D2909">
            <v>35</v>
          </cell>
          <cell r="E2909" t="str">
            <v>St. Johns Road</v>
          </cell>
          <cell r="F2909" t="str">
            <v>Colchester</v>
          </cell>
          <cell r="G2909" t="str">
            <v>Essex</v>
          </cell>
          <cell r="H2909" t="str">
            <v>CO4 4JW</v>
          </cell>
          <cell r="I2909">
            <v>27835.202010023051</v>
          </cell>
          <cell r="J2909">
            <v>26148.220070021653</v>
          </cell>
          <cell r="K2909">
            <v>0.01</v>
          </cell>
          <cell r="L2909">
            <v>25886.737869321434</v>
          </cell>
          <cell r="M2909">
            <v>89742037.430811062</v>
          </cell>
        </row>
        <row r="2910">
          <cell r="A2910" t="str">
            <v>JF1909</v>
          </cell>
          <cell r="B2910">
            <v>36858</v>
          </cell>
          <cell r="C2910">
            <v>36860</v>
          </cell>
          <cell r="D2910" t="str">
            <v>9 Orchard Way</v>
          </cell>
          <cell r="E2910" t="str">
            <v>Terrington St John</v>
          </cell>
          <cell r="F2910" t="str">
            <v>Wisbech</v>
          </cell>
          <cell r="G2910" t="str">
            <v>Cambridgeshire</v>
          </cell>
          <cell r="H2910" t="str">
            <v>PE14 7TD</v>
          </cell>
          <cell r="I2910">
            <v>31080.161388731598</v>
          </cell>
          <cell r="J2910">
            <v>29196.515243959984</v>
          </cell>
          <cell r="K2910">
            <v>0.01</v>
          </cell>
          <cell r="L2910">
            <v>28904.550091520385</v>
          </cell>
          <cell r="M2910">
            <v>89770941.980902582</v>
          </cell>
        </row>
        <row r="2911">
          <cell r="A2911" t="str">
            <v>JF1719</v>
          </cell>
          <cell r="B2911">
            <v>36858</v>
          </cell>
          <cell r="C2911">
            <v>36860</v>
          </cell>
          <cell r="D2911" t="str">
            <v>26 Loring Road</v>
          </cell>
          <cell r="E2911" t="str">
            <v>Sharnbrook</v>
          </cell>
          <cell r="F2911" t="str">
            <v>Bedford</v>
          </cell>
          <cell r="G2911" t="str">
            <v>Bedfordshire</v>
          </cell>
          <cell r="H2911" t="str">
            <v>MK44 1JZ</v>
          </cell>
          <cell r="I2911">
            <v>32452.76375234497</v>
          </cell>
          <cell r="J2911">
            <v>30485.929585536185</v>
          </cell>
          <cell r="K2911">
            <v>0.01</v>
          </cell>
          <cell r="L2911">
            <v>30181.070289680822</v>
          </cell>
          <cell r="M2911">
            <v>89801123.051192269</v>
          </cell>
        </row>
        <row r="2912">
          <cell r="A2912" t="str">
            <v>JF1488</v>
          </cell>
          <cell r="B2912">
            <v>36858</v>
          </cell>
          <cell r="C2912">
            <v>36860</v>
          </cell>
          <cell r="D2912" t="str">
            <v>20 Stream Farm Cottages</v>
          </cell>
          <cell r="E2912" t="str">
            <v>Netherfield Road</v>
          </cell>
          <cell r="F2912" t="str">
            <v>Battle</v>
          </cell>
          <cell r="G2912" t="str">
            <v>East Sussex</v>
          </cell>
          <cell r="H2912" t="str">
            <v>TN33 0HH</v>
          </cell>
          <cell r="I2912">
            <v>43369.107119333916</v>
          </cell>
          <cell r="J2912">
            <v>40740.676384828825</v>
          </cell>
          <cell r="K2912">
            <v>0.01</v>
          </cell>
          <cell r="L2912">
            <v>40333.269620980536</v>
          </cell>
          <cell r="M2912">
            <v>89841456.320813254</v>
          </cell>
        </row>
        <row r="2913">
          <cell r="A2913" t="str">
            <v>JF1252</v>
          </cell>
          <cell r="B2913">
            <v>36858</v>
          </cell>
          <cell r="C2913">
            <v>36860</v>
          </cell>
          <cell r="D2913">
            <v>14</v>
          </cell>
          <cell r="E2913" t="str">
            <v>Morgan Way</v>
          </cell>
          <cell r="F2913" t="str">
            <v>Rainham</v>
          </cell>
          <cell r="G2913" t="str">
            <v>Essex</v>
          </cell>
          <cell r="H2913" t="str">
            <v>RM13 9JT</v>
          </cell>
          <cell r="I2913">
            <v>43286.359143771399</v>
          </cell>
          <cell r="J2913">
            <v>40662.943438088281</v>
          </cell>
          <cell r="K2913">
            <v>0.01</v>
          </cell>
          <cell r="L2913">
            <v>40256.314003707397</v>
          </cell>
          <cell r="M2913">
            <v>89881712.63481696</v>
          </cell>
        </row>
        <row r="2914">
          <cell r="A2914" t="str">
            <v>JF1038</v>
          </cell>
          <cell r="B2914">
            <v>36859</v>
          </cell>
          <cell r="C2914">
            <v>36860</v>
          </cell>
          <cell r="D2914" t="str">
            <v>10 Rycroft Close</v>
          </cell>
          <cell r="E2914" t="str">
            <v>Deeping St James</v>
          </cell>
          <cell r="F2914" t="str">
            <v>Peterborough</v>
          </cell>
          <cell r="G2914" t="str">
            <v>Cambridgeshire</v>
          </cell>
          <cell r="H2914" t="str">
            <v>PE6 8XH</v>
          </cell>
          <cell r="I2914">
            <v>15108.493678282523</v>
          </cell>
          <cell r="J2914">
            <v>14192.827394750248</v>
          </cell>
          <cell r="K2914">
            <v>0.01</v>
          </cell>
          <cell r="L2914">
            <v>14050.899120802746</v>
          </cell>
          <cell r="M2914">
            <v>89895763.533937767</v>
          </cell>
        </row>
        <row r="2915">
          <cell r="A2915" t="str">
            <v>JF1715</v>
          </cell>
          <cell r="B2915">
            <v>36859</v>
          </cell>
          <cell r="C2915">
            <v>36860</v>
          </cell>
          <cell r="D2915">
            <v>62</v>
          </cell>
          <cell r="E2915" t="str">
            <v>Long Pasture</v>
          </cell>
          <cell r="F2915" t="str">
            <v>Werrington Nr Peterborough</v>
          </cell>
          <cell r="G2915" t="str">
            <v>Cambridgeshire</v>
          </cell>
          <cell r="H2915" t="str">
            <v>PE4 5AX</v>
          </cell>
          <cell r="I2915">
            <v>19365.703902921337</v>
          </cell>
          <cell r="J2915">
            <v>18192.024878501863</v>
          </cell>
          <cell r="K2915">
            <v>0.01</v>
          </cell>
          <cell r="L2915">
            <v>18010.104629716843</v>
          </cell>
          <cell r="M2915">
            <v>89913773.638567477</v>
          </cell>
        </row>
        <row r="2916">
          <cell r="A2916" t="str">
            <v>JF1668</v>
          </cell>
          <cell r="B2916">
            <v>36859</v>
          </cell>
          <cell r="C2916">
            <v>36860</v>
          </cell>
          <cell r="D2916">
            <v>16</v>
          </cell>
          <cell r="E2916" t="str">
            <v>Kimberley Close Church Hill Nr</v>
          </cell>
          <cell r="F2916" t="str">
            <v>Redditch</v>
          </cell>
          <cell r="G2916" t="str">
            <v>Worcestershire</v>
          </cell>
          <cell r="H2916" t="str">
            <v>B98 8RL</v>
          </cell>
          <cell r="I2916">
            <v>28351.72123500747</v>
          </cell>
          <cell r="J2916">
            <v>26633.435099552473</v>
          </cell>
          <cell r="K2916">
            <v>0.01</v>
          </cell>
          <cell r="L2916">
            <v>26367.100748556946</v>
          </cell>
          <cell r="M2916">
            <v>89940140.739316031</v>
          </cell>
        </row>
        <row r="2917">
          <cell r="A2917" t="str">
            <v>JF1885</v>
          </cell>
          <cell r="B2917">
            <v>36859</v>
          </cell>
          <cell r="C2917">
            <v>36860</v>
          </cell>
          <cell r="D2917">
            <v>27</v>
          </cell>
          <cell r="E2917" t="str">
            <v>Willow Grove</v>
          </cell>
          <cell r="F2917" t="str">
            <v>Formby</v>
          </cell>
          <cell r="G2917" t="str">
            <v>Liverpool</v>
          </cell>
          <cell r="H2917" t="str">
            <v>L37 3NX</v>
          </cell>
          <cell r="I2917">
            <v>29056.20723794982</v>
          </cell>
          <cell r="J2917">
            <v>27295.224981104377</v>
          </cell>
          <cell r="K2917">
            <v>0.01</v>
          </cell>
          <cell r="L2917">
            <v>27022.272731293331</v>
          </cell>
          <cell r="M2917">
            <v>89967163.012047321</v>
          </cell>
        </row>
        <row r="2918">
          <cell r="A2918" t="str">
            <v>JF1837</v>
          </cell>
          <cell r="B2918">
            <v>36859</v>
          </cell>
          <cell r="C2918">
            <v>36860</v>
          </cell>
          <cell r="D2918">
            <v>52</v>
          </cell>
          <cell r="E2918" t="str">
            <v>Hill Drive</v>
          </cell>
          <cell r="F2918" t="str">
            <v>Bingham</v>
          </cell>
          <cell r="G2918" t="str">
            <v>Nottingham</v>
          </cell>
          <cell r="H2918" t="str">
            <v>NG13 8GA</v>
          </cell>
          <cell r="I2918">
            <v>29213.029012116167</v>
          </cell>
          <cell r="J2918">
            <v>27442.542405321248</v>
          </cell>
          <cell r="K2918">
            <v>0.01</v>
          </cell>
          <cell r="L2918">
            <v>27168.116981268035</v>
          </cell>
          <cell r="M2918">
            <v>89994331.129028589</v>
          </cell>
        </row>
        <row r="2919">
          <cell r="A2919" t="str">
            <v>JF1541</v>
          </cell>
          <cell r="B2919">
            <v>36859</v>
          </cell>
          <cell r="C2919">
            <v>36860</v>
          </cell>
          <cell r="D2919" t="str">
            <v>Stone Close</v>
          </cell>
          <cell r="E2919" t="str">
            <v>14 South View, Gainford</v>
          </cell>
          <cell r="F2919" t="str">
            <v>Darlington</v>
          </cell>
          <cell r="G2919" t="str">
            <v>County Durham</v>
          </cell>
          <cell r="H2919" t="str">
            <v>DL2 3EG</v>
          </cell>
          <cell r="I2919">
            <v>34257.179624243203</v>
          </cell>
          <cell r="J2919">
            <v>32180.986919743616</v>
          </cell>
          <cell r="K2919">
            <v>0.01</v>
          </cell>
          <cell r="L2919">
            <v>31859.177050546179</v>
          </cell>
          <cell r="M2919">
            <v>90026190.306079134</v>
          </cell>
        </row>
        <row r="2920">
          <cell r="A2920" t="str">
            <v>JF1765</v>
          </cell>
          <cell r="B2920">
            <v>36859</v>
          </cell>
          <cell r="C2920">
            <v>36860</v>
          </cell>
          <cell r="D2920">
            <v>11</v>
          </cell>
          <cell r="E2920" t="str">
            <v>Oldcastle Avenue</v>
          </cell>
          <cell r="F2920" t="str">
            <v>Welshpool</v>
          </cell>
          <cell r="G2920" t="str">
            <v>Powys</v>
          </cell>
          <cell r="H2920" t="str">
            <v>SY21 9PA</v>
          </cell>
          <cell r="I2920">
            <v>37304.277781872057</v>
          </cell>
          <cell r="J2920">
            <v>35043.412461758591</v>
          </cell>
          <cell r="K2920">
            <v>0.01</v>
          </cell>
          <cell r="L2920">
            <v>34692.978337141009</v>
          </cell>
          <cell r="M2920">
            <v>90060883.284416273</v>
          </cell>
        </row>
        <row r="2921">
          <cell r="A2921" t="str">
            <v>JF1735</v>
          </cell>
          <cell r="B2921">
            <v>36860</v>
          </cell>
          <cell r="C2921">
            <v>36860</v>
          </cell>
          <cell r="D2921">
            <v>17</v>
          </cell>
          <cell r="E2921" t="str">
            <v>Sherwood Way</v>
          </cell>
          <cell r="F2921" t="str">
            <v>Selston, Nottingham</v>
          </cell>
          <cell r="G2921" t="str">
            <v>Nottinghamshire</v>
          </cell>
          <cell r="H2921" t="str">
            <v>NG16 6PY</v>
          </cell>
          <cell r="I2921">
            <v>16373.915474497748</v>
          </cell>
          <cell r="J2921">
            <v>15381.556960891823</v>
          </cell>
          <cell r="K2921">
            <v>0.01</v>
          </cell>
          <cell r="L2921">
            <v>15227.741391282905</v>
          </cell>
          <cell r="M2921">
            <v>90076111.025807559</v>
          </cell>
        </row>
        <row r="2922">
          <cell r="A2922" t="str">
            <v>JF1421</v>
          </cell>
          <cell r="B2922">
            <v>36860</v>
          </cell>
          <cell r="C2922">
            <v>36860</v>
          </cell>
          <cell r="D2922">
            <v>9</v>
          </cell>
          <cell r="E2922" t="str">
            <v>Le Marchant Close</v>
          </cell>
          <cell r="F2922" t="str">
            <v>Honiton</v>
          </cell>
          <cell r="G2922" t="str">
            <v>Devon</v>
          </cell>
          <cell r="H2922" t="str">
            <v>EX14 4XD</v>
          </cell>
          <cell r="I2922">
            <v>37372.006786391597</v>
          </cell>
          <cell r="J2922">
            <v>35107.036678125442</v>
          </cell>
          <cell r="K2922">
            <v>0.01</v>
          </cell>
          <cell r="L2922">
            <v>34755.966311344186</v>
          </cell>
          <cell r="M2922">
            <v>90110866.99211891</v>
          </cell>
        </row>
        <row r="2923">
          <cell r="A2923" t="str">
            <v>JF1739</v>
          </cell>
          <cell r="B2923">
            <v>36860</v>
          </cell>
          <cell r="C2923">
            <v>36860</v>
          </cell>
          <cell r="D2923">
            <v>46</v>
          </cell>
          <cell r="E2923" t="str">
            <v>Woodlands Road</v>
          </cell>
          <cell r="F2923" t="str">
            <v>Enfield</v>
          </cell>
          <cell r="G2923" t="str">
            <v>Middlesex</v>
          </cell>
          <cell r="H2923" t="str">
            <v>EN2 0LP</v>
          </cell>
          <cell r="I2923">
            <v>54226.153976599016</v>
          </cell>
          <cell r="J2923">
            <v>50939.720402259685</v>
          </cell>
          <cell r="K2923">
            <v>0.01</v>
          </cell>
          <cell r="L2923">
            <v>50430.323198237085</v>
          </cell>
          <cell r="M2923">
            <v>90161297.315317154</v>
          </cell>
        </row>
        <row r="2924">
          <cell r="A2924" t="str">
            <v>JF1666</v>
          </cell>
          <cell r="B2924">
            <v>36861</v>
          </cell>
          <cell r="C2924">
            <v>36891</v>
          </cell>
          <cell r="D2924" t="str">
            <v>Briar Cliff</v>
          </cell>
          <cell r="E2924" t="str">
            <v>Beech Street</v>
          </cell>
          <cell r="F2924" t="str">
            <v>Bingley</v>
          </cell>
          <cell r="G2924" t="str">
            <v>West Yorkshire</v>
          </cell>
          <cell r="H2924" t="str">
            <v>BD16 1EX</v>
          </cell>
          <cell r="I2924">
            <v>41953.214913812182</v>
          </cell>
          <cell r="J2924">
            <v>39410.595828126592</v>
          </cell>
          <cell r="K2924">
            <v>0.01</v>
          </cell>
          <cell r="L2924">
            <v>39016.489869845325</v>
          </cell>
          <cell r="M2924">
            <v>90200313.805187002</v>
          </cell>
        </row>
        <row r="2925">
          <cell r="A2925" t="str">
            <v>JF1736</v>
          </cell>
          <cell r="B2925">
            <v>36861</v>
          </cell>
          <cell r="C2925">
            <v>36891</v>
          </cell>
          <cell r="D2925">
            <v>39</v>
          </cell>
          <cell r="E2925" t="str">
            <v>Staveley Road</v>
          </cell>
          <cell r="F2925" t="str">
            <v>Dunstable</v>
          </cell>
          <cell r="G2925" t="str">
            <v>Bedfordshire</v>
          </cell>
          <cell r="H2925" t="str">
            <v>LU6 3QQ</v>
          </cell>
          <cell r="I2925">
            <v>42583.229282317428</v>
          </cell>
          <cell r="J2925">
            <v>40002.427507631517</v>
          </cell>
          <cell r="K2925">
            <v>0.01</v>
          </cell>
          <cell r="L2925">
            <v>39602.403232555203</v>
          </cell>
          <cell r="M2925">
            <v>90239916.208419561</v>
          </cell>
        </row>
        <row r="2926">
          <cell r="A2926" t="str">
            <v>JF1707</v>
          </cell>
          <cell r="B2926">
            <v>36861</v>
          </cell>
          <cell r="C2926">
            <v>36891</v>
          </cell>
          <cell r="D2926">
            <v>5</v>
          </cell>
          <cell r="E2926" t="str">
            <v>Albany Road</v>
          </cell>
          <cell r="F2926" t="str">
            <v>Wilmslow</v>
          </cell>
          <cell r="G2926" t="str">
            <v>Cheshire</v>
          </cell>
          <cell r="H2926" t="str">
            <v>SK9 6LL</v>
          </cell>
          <cell r="I2926">
            <v>49377.114848555131</v>
          </cell>
          <cell r="J2926">
            <v>46384.562433491184</v>
          </cell>
          <cell r="K2926">
            <v>0.01</v>
          </cell>
          <cell r="L2926">
            <v>45920.716809156271</v>
          </cell>
          <cell r="M2926">
            <v>90285836.925228715</v>
          </cell>
        </row>
        <row r="2927">
          <cell r="A2927" t="str">
            <v>JE3211</v>
          </cell>
          <cell r="B2927">
            <v>36864</v>
          </cell>
          <cell r="C2927">
            <v>36891</v>
          </cell>
          <cell r="D2927" t="str">
            <v>38 Brookside Rd</v>
          </cell>
          <cell r="E2927" t="str">
            <v>Bransgore</v>
          </cell>
          <cell r="F2927" t="str">
            <v>Christchurch</v>
          </cell>
          <cell r="G2927" t="str">
            <v>Dorset</v>
          </cell>
          <cell r="H2927" t="str">
            <v>BH23 8NA</v>
          </cell>
          <cell r="I2927">
            <v>13330.434560902942</v>
          </cell>
          <cell r="J2927">
            <v>12522.529435999733</v>
          </cell>
          <cell r="K2927">
            <v>0.01</v>
          </cell>
          <cell r="L2927">
            <v>12397.304141639735</v>
          </cell>
          <cell r="M2927">
            <v>90298234.229370356</v>
          </cell>
        </row>
        <row r="2928">
          <cell r="A2928" t="str">
            <v>JF1760</v>
          </cell>
          <cell r="B2928">
            <v>36864</v>
          </cell>
          <cell r="C2928">
            <v>36891</v>
          </cell>
          <cell r="D2928">
            <v>11</v>
          </cell>
          <cell r="E2928" t="str">
            <v>Abbey Meadow</v>
          </cell>
          <cell r="F2928" t="str">
            <v>Sibble Headigham Halstead</v>
          </cell>
          <cell r="G2928" t="str">
            <v>Essex</v>
          </cell>
          <cell r="H2928" t="str">
            <v>CO9 3QS</v>
          </cell>
          <cell r="I2928">
            <v>18966.661398761156</v>
          </cell>
          <cell r="J2928">
            <v>17817.166768533207</v>
          </cell>
          <cell r="K2928">
            <v>0.01</v>
          </cell>
          <cell r="L2928">
            <v>17638.995100847875</v>
          </cell>
          <cell r="M2928">
            <v>90315873.224471197</v>
          </cell>
        </row>
        <row r="2929">
          <cell r="A2929" t="str">
            <v>JF1797</v>
          </cell>
          <cell r="B2929">
            <v>36864</v>
          </cell>
          <cell r="C2929">
            <v>36891</v>
          </cell>
          <cell r="D2929">
            <v>82</v>
          </cell>
          <cell r="E2929" t="str">
            <v>Shepherds Walk</v>
          </cell>
          <cell r="F2929" t="str">
            <v>Hythe</v>
          </cell>
          <cell r="G2929" t="str">
            <v>Kent</v>
          </cell>
          <cell r="H2929" t="str">
            <v>CT21 6PZ</v>
          </cell>
          <cell r="I2929">
            <v>21776.262692643297</v>
          </cell>
          <cell r="J2929">
            <v>20456.489196119459</v>
          </cell>
          <cell r="K2929">
            <v>0.01</v>
          </cell>
          <cell r="L2929">
            <v>20251.924304158263</v>
          </cell>
          <cell r="M2929">
            <v>90336125.148775354</v>
          </cell>
        </row>
        <row r="2930">
          <cell r="A2930" t="str">
            <v>JF1806</v>
          </cell>
          <cell r="B2930">
            <v>36864</v>
          </cell>
          <cell r="C2930">
            <v>36891</v>
          </cell>
          <cell r="D2930">
            <v>3</v>
          </cell>
          <cell r="E2930" t="str">
            <v>Upper Branston Road</v>
          </cell>
          <cell r="F2930" t="str">
            <v>Claton On Sea</v>
          </cell>
          <cell r="G2930" t="str">
            <v>Essex</v>
          </cell>
          <cell r="H2930" t="str">
            <v>CO15 3JS</v>
          </cell>
          <cell r="I2930">
            <v>23690.4943897923</v>
          </cell>
          <cell r="J2930">
            <v>22254.70685101701</v>
          </cell>
          <cell r="K2930">
            <v>0.01</v>
          </cell>
          <cell r="L2930">
            <v>22032.159782506838</v>
          </cell>
          <cell r="M2930">
            <v>90358157.308557868</v>
          </cell>
        </row>
        <row r="2931">
          <cell r="A2931" t="str">
            <v>JF1843</v>
          </cell>
          <cell r="B2931">
            <v>36864</v>
          </cell>
          <cell r="C2931">
            <v>36891</v>
          </cell>
          <cell r="D2931">
            <v>10</v>
          </cell>
          <cell r="E2931" t="str">
            <v>Mallard Road</v>
          </cell>
          <cell r="F2931" t="str">
            <v>Chelmsford</v>
          </cell>
          <cell r="G2931" t="str">
            <v>Essex</v>
          </cell>
          <cell r="H2931" t="str">
            <v>CM2 8AR</v>
          </cell>
          <cell r="I2931">
            <v>27607.774294521445</v>
          </cell>
          <cell r="J2931">
            <v>25934.575852429236</v>
          </cell>
          <cell r="K2931">
            <v>0.01</v>
          </cell>
          <cell r="L2931">
            <v>25675.230093904942</v>
          </cell>
          <cell r="M2931">
            <v>90383832.538651779</v>
          </cell>
        </row>
        <row r="2932">
          <cell r="A2932" t="str">
            <v>JF1631</v>
          </cell>
          <cell r="B2932">
            <v>36864</v>
          </cell>
          <cell r="C2932">
            <v>36891</v>
          </cell>
          <cell r="D2932">
            <v>40</v>
          </cell>
          <cell r="E2932" t="str">
            <v>Florence Avenue</v>
          </cell>
          <cell r="F2932" t="str">
            <v>Luton</v>
          </cell>
          <cell r="G2932" t="str">
            <v>Bedfordshire</v>
          </cell>
          <cell r="H2932" t="str">
            <v>LU3 3BY</v>
          </cell>
          <cell r="I2932">
            <v>29603.470497691029</v>
          </cell>
          <cell r="J2932">
            <v>27809.320770558239</v>
          </cell>
          <cell r="K2932">
            <v>0.01</v>
          </cell>
          <cell r="L2932">
            <v>27531.227562852655</v>
          </cell>
          <cell r="M2932">
            <v>90411363.766214639</v>
          </cell>
        </row>
        <row r="2933">
          <cell r="A2933" t="str">
            <v>JF1903</v>
          </cell>
          <cell r="B2933">
            <v>36864</v>
          </cell>
          <cell r="C2933">
            <v>36891</v>
          </cell>
          <cell r="D2933" t="str">
            <v>70 Southwick Road</v>
          </cell>
          <cell r="E2933" t="str">
            <v>Boscombe East</v>
          </cell>
          <cell r="F2933" t="str">
            <v>Bournemouth</v>
          </cell>
          <cell r="G2933" t="str">
            <v>Dorset</v>
          </cell>
          <cell r="H2933" t="str">
            <v>BH6 5PU</v>
          </cell>
          <cell r="I2933">
            <v>33435.213819811921</v>
          </cell>
          <cell r="J2933">
            <v>31408.837224671806</v>
          </cell>
          <cell r="K2933">
            <v>0.01</v>
          </cell>
          <cell r="L2933">
            <v>31094.748852425088</v>
          </cell>
          <cell r="M2933">
            <v>90442458.515067071</v>
          </cell>
        </row>
        <row r="2934">
          <cell r="A2934" t="str">
            <v>JF1494</v>
          </cell>
          <cell r="B2934">
            <v>36864</v>
          </cell>
          <cell r="C2934">
            <v>36891</v>
          </cell>
          <cell r="D2934">
            <v>101</v>
          </cell>
          <cell r="E2934" t="str">
            <v>Park View</v>
          </cell>
          <cell r="F2934" t="str">
            <v>Hastings</v>
          </cell>
          <cell r="G2934" t="str">
            <v>East Sussex</v>
          </cell>
          <cell r="H2934" t="str">
            <v>TN34 2PD</v>
          </cell>
          <cell r="I2934">
            <v>35871.826547746452</v>
          </cell>
          <cell r="J2934">
            <v>33697.776453943632</v>
          </cell>
          <cell r="K2934">
            <v>0.01</v>
          </cell>
          <cell r="L2934">
            <v>33360.798689404197</v>
          </cell>
          <cell r="M2934">
            <v>90475819.313756481</v>
          </cell>
        </row>
        <row r="2935">
          <cell r="A2935" t="str">
            <v>JF1832</v>
          </cell>
          <cell r="B2935">
            <v>36864</v>
          </cell>
          <cell r="C2935">
            <v>36891</v>
          </cell>
          <cell r="D2935" t="str">
            <v>Westfield</v>
          </cell>
          <cell r="E2935" t="str">
            <v>11 Parc An Forth</v>
          </cell>
          <cell r="F2935" t="str">
            <v>St. Ives</v>
          </cell>
          <cell r="G2935" t="str">
            <v>Cornwall</v>
          </cell>
          <cell r="H2935" t="str">
            <v>TR26 2EZ</v>
          </cell>
          <cell r="I2935">
            <v>39452.381471551409</v>
          </cell>
          <cell r="J2935">
            <v>37061.328049033138</v>
          </cell>
          <cell r="K2935">
            <v>0.01</v>
          </cell>
          <cell r="L2935">
            <v>36690.714768542806</v>
          </cell>
          <cell r="M2935">
            <v>90512510.028525025</v>
          </cell>
        </row>
        <row r="2936">
          <cell r="A2936" t="str">
            <v>JF1761</v>
          </cell>
          <cell r="B2936">
            <v>36864</v>
          </cell>
          <cell r="C2936">
            <v>36891</v>
          </cell>
          <cell r="D2936" t="str">
            <v>663 Burton Road</v>
          </cell>
          <cell r="E2936" t="str">
            <v>Midway</v>
          </cell>
          <cell r="F2936" t="str">
            <v>Swadlincote</v>
          </cell>
          <cell r="G2936" t="str">
            <v>Derbyshire</v>
          </cell>
          <cell r="H2936" t="str">
            <v>DE11 0DL</v>
          </cell>
          <cell r="I2936">
            <v>79048.990492309735</v>
          </cell>
          <cell r="J2936">
            <v>74258.142583684894</v>
          </cell>
          <cell r="K2936">
            <v>0.01</v>
          </cell>
          <cell r="L2936">
            <v>73515.561157848046</v>
          </cell>
          <cell r="M2936">
            <v>90586025.589682877</v>
          </cell>
        </row>
        <row r="2937">
          <cell r="A2937" t="str">
            <v>JE3213</v>
          </cell>
          <cell r="B2937">
            <v>36865</v>
          </cell>
          <cell r="C2937">
            <v>36891</v>
          </cell>
          <cell r="D2937">
            <v>6</v>
          </cell>
          <cell r="E2937" t="str">
            <v>Horseshoe Close</v>
          </cell>
          <cell r="F2937" t="str">
            <v>Sheffield</v>
          </cell>
          <cell r="G2937" t="str">
            <v>S Yorkshire</v>
          </cell>
          <cell r="H2937" t="str">
            <v>S26 5PZ</v>
          </cell>
          <cell r="I2937">
            <v>3824.7027298944085</v>
          </cell>
          <cell r="J2937">
            <v>3592.9025644462627</v>
          </cell>
          <cell r="K2937">
            <v>0.01</v>
          </cell>
          <cell r="L2937">
            <v>3556.9735388017998</v>
          </cell>
          <cell r="M2937">
            <v>90589582.563221678</v>
          </cell>
        </row>
        <row r="2938">
          <cell r="A2938" t="str">
            <v>JF1696</v>
          </cell>
          <cell r="B2938">
            <v>36865</v>
          </cell>
          <cell r="C2938">
            <v>36891</v>
          </cell>
          <cell r="D2938">
            <v>1</v>
          </cell>
          <cell r="E2938" t="str">
            <v>Stonefield Park</v>
          </cell>
          <cell r="F2938" t="str">
            <v>Maidenhead</v>
          </cell>
          <cell r="G2938" t="str">
            <v>Berkshire</v>
          </cell>
          <cell r="H2938" t="str">
            <v>SL6 6ES</v>
          </cell>
          <cell r="I2938">
            <v>38943.449219804759</v>
          </cell>
          <cell r="J2938">
            <v>36583.240176180225</v>
          </cell>
          <cell r="K2938">
            <v>0.01</v>
          </cell>
          <cell r="L2938">
            <v>36217.407774418425</v>
          </cell>
          <cell r="M2938">
            <v>90625799.970996097</v>
          </cell>
        </row>
        <row r="2939">
          <cell r="A2939" t="str">
            <v>JF1861</v>
          </cell>
          <cell r="B2939">
            <v>36866</v>
          </cell>
          <cell r="C2939">
            <v>36891</v>
          </cell>
          <cell r="D2939" t="str">
            <v>Green Gables</v>
          </cell>
          <cell r="E2939" t="str">
            <v>Main Street. Bathley</v>
          </cell>
          <cell r="F2939" t="str">
            <v>Newark</v>
          </cell>
          <cell r="G2939" t="str">
            <v>Nottinghamshire</v>
          </cell>
          <cell r="H2939" t="str">
            <v>NG23 6DA</v>
          </cell>
          <cell r="I2939">
            <v>16091.724325071489</v>
          </cell>
          <cell r="J2939">
            <v>15116.468305370185</v>
          </cell>
          <cell r="K2939">
            <v>0.01</v>
          </cell>
          <cell r="L2939">
            <v>14965.303622316484</v>
          </cell>
          <cell r="M2939">
            <v>90640765.274618417</v>
          </cell>
        </row>
        <row r="2940">
          <cell r="A2940" t="str">
            <v>JF1689</v>
          </cell>
          <cell r="B2940">
            <v>36866</v>
          </cell>
          <cell r="C2940">
            <v>36891</v>
          </cell>
          <cell r="D2940" t="str">
            <v>89 Taylor Road</v>
          </cell>
          <cell r="E2940" t="str">
            <v>Hindley Green</v>
          </cell>
          <cell r="F2940" t="str">
            <v>Wigan</v>
          </cell>
          <cell r="G2940" t="str">
            <v>Lancashire</v>
          </cell>
          <cell r="H2940" t="str">
            <v>WN2 4TL</v>
          </cell>
          <cell r="I2940">
            <v>18872.21095661266</v>
          </cell>
          <cell r="J2940">
            <v>17728.440595605833</v>
          </cell>
          <cell r="K2940">
            <v>0.01</v>
          </cell>
          <cell r="L2940">
            <v>17551.156189649773</v>
          </cell>
          <cell r="M2940">
            <v>90658316.430808067</v>
          </cell>
        </row>
        <row r="2941">
          <cell r="A2941" t="str">
            <v>JE3212</v>
          </cell>
          <cell r="B2941">
            <v>36866</v>
          </cell>
          <cell r="C2941">
            <v>36891</v>
          </cell>
          <cell r="D2941" t="str">
            <v>5 Westcliffe Walk</v>
          </cell>
          <cell r="E2941" t="str">
            <v>Hythe</v>
          </cell>
          <cell r="F2941" t="str">
            <v>Southampton</v>
          </cell>
          <cell r="G2941" t="str">
            <v>Hampshire</v>
          </cell>
          <cell r="H2941" t="str">
            <v>SO45 6BY</v>
          </cell>
          <cell r="I2941">
            <v>27712.785817541164</v>
          </cell>
          <cell r="J2941">
            <v>26033.223040720488</v>
          </cell>
          <cell r="K2941">
            <v>0.01</v>
          </cell>
          <cell r="L2941">
            <v>25772.890810313282</v>
          </cell>
          <cell r="M2941">
            <v>90684089.321618378</v>
          </cell>
        </row>
        <row r="2942">
          <cell r="A2942" t="str">
            <v>JF1836</v>
          </cell>
          <cell r="B2942">
            <v>36866</v>
          </cell>
          <cell r="C2942">
            <v>36891</v>
          </cell>
          <cell r="D2942">
            <v>23</v>
          </cell>
          <cell r="E2942" t="str">
            <v>Merrythorn Road</v>
          </cell>
          <cell r="F2942" t="str">
            <v>Fremington Barnstaple</v>
          </cell>
          <cell r="G2942" t="str">
            <v>Devon</v>
          </cell>
          <cell r="H2942" t="str">
            <v>EX31 3AL</v>
          </cell>
          <cell r="I2942">
            <v>32567.021753270692</v>
          </cell>
          <cell r="J2942">
            <v>30593.262859133072</v>
          </cell>
          <cell r="K2942">
            <v>0.01</v>
          </cell>
          <cell r="L2942">
            <v>30287.330230541742</v>
          </cell>
          <cell r="M2942">
            <v>90714376.651848927</v>
          </cell>
        </row>
        <row r="2943">
          <cell r="A2943" t="str">
            <v>JF1473</v>
          </cell>
          <cell r="B2943">
            <v>36866</v>
          </cell>
          <cell r="C2943">
            <v>36891</v>
          </cell>
          <cell r="D2943">
            <v>38</v>
          </cell>
          <cell r="E2943" t="str">
            <v>Laburnum Road Botley</v>
          </cell>
          <cell r="F2943" t="str">
            <v>North Hinksey</v>
          </cell>
          <cell r="G2943" t="str">
            <v>Oxfordshire</v>
          </cell>
          <cell r="H2943" t="str">
            <v>OX2 9EN</v>
          </cell>
          <cell r="I2943">
            <v>35886.686507387283</v>
          </cell>
          <cell r="J2943">
            <v>33711.735809969869</v>
          </cell>
          <cell r="K2943">
            <v>0.01</v>
          </cell>
          <cell r="L2943">
            <v>33374.61845187017</v>
          </cell>
          <cell r="M2943">
            <v>90747751.270300791</v>
          </cell>
        </row>
        <row r="2944">
          <cell r="A2944" t="str">
            <v>JF1867</v>
          </cell>
          <cell r="B2944">
            <v>36866</v>
          </cell>
          <cell r="C2944">
            <v>36891</v>
          </cell>
          <cell r="D2944">
            <v>59</v>
          </cell>
          <cell r="E2944" t="str">
            <v>East Fairholme Road</v>
          </cell>
          <cell r="F2944" t="str">
            <v>Bude</v>
          </cell>
          <cell r="G2944" t="str">
            <v>Cornwall</v>
          </cell>
          <cell r="H2944" t="str">
            <v>EX23 8HU</v>
          </cell>
          <cell r="I2944">
            <v>41962.174880352446</v>
          </cell>
          <cell r="J2944">
            <v>39419.012766391694</v>
          </cell>
          <cell r="K2944">
            <v>0.01</v>
          </cell>
          <cell r="L2944">
            <v>39024.822638727775</v>
          </cell>
          <cell r="M2944">
            <v>90786776.092939526</v>
          </cell>
        </row>
        <row r="2945">
          <cell r="A2945" t="str">
            <v>JF1711</v>
          </cell>
          <cell r="B2945">
            <v>36866</v>
          </cell>
          <cell r="C2945">
            <v>36891</v>
          </cell>
          <cell r="D2945">
            <v>89</v>
          </cell>
          <cell r="E2945" t="str">
            <v>Lincoln Road</v>
          </cell>
          <cell r="F2945" t="str">
            <v>Enfield</v>
          </cell>
          <cell r="G2945" t="str">
            <v>Middlesex</v>
          </cell>
          <cell r="H2945" t="str">
            <v>EN1 1JU</v>
          </cell>
          <cell r="I2945">
            <v>44814.177609779734</v>
          </cell>
          <cell r="J2945">
            <v>42098.166845550651</v>
          </cell>
          <cell r="K2945">
            <v>0.01</v>
          </cell>
          <cell r="L2945">
            <v>41677.185177095147</v>
          </cell>
          <cell r="M2945">
            <v>90828453.278116614</v>
          </cell>
        </row>
        <row r="2946">
          <cell r="A2946" t="str">
            <v>JF1770</v>
          </cell>
          <cell r="B2946">
            <v>36866</v>
          </cell>
          <cell r="C2946">
            <v>36891</v>
          </cell>
          <cell r="D2946">
            <v>57</v>
          </cell>
          <cell r="E2946" t="str">
            <v>Windmill Road</v>
          </cell>
          <cell r="F2946" t="str">
            <v>Hampton Hill</v>
          </cell>
          <cell r="G2946" t="str">
            <v>Middlesex</v>
          </cell>
          <cell r="H2946" t="str">
            <v>TW12 1QS</v>
          </cell>
          <cell r="I2946">
            <v>58334.621327315879</v>
          </cell>
          <cell r="J2946">
            <v>54799.189731720973</v>
          </cell>
          <cell r="K2946">
            <v>0.01</v>
          </cell>
          <cell r="L2946">
            <v>54251.197834403763</v>
          </cell>
          <cell r="M2946">
            <v>90882704.475951016</v>
          </cell>
        </row>
        <row r="2947">
          <cell r="A2947" t="str">
            <v>JF1744</v>
          </cell>
          <cell r="B2947">
            <v>36866</v>
          </cell>
          <cell r="C2947">
            <v>36891</v>
          </cell>
          <cell r="D2947">
            <v>5</v>
          </cell>
          <cell r="E2947" t="str">
            <v>Longwood Close</v>
          </cell>
          <cell r="F2947" t="str">
            <v>Upminster</v>
          </cell>
          <cell r="G2947" t="str">
            <v>Essex</v>
          </cell>
          <cell r="H2947" t="str">
            <v>RM14 2BU</v>
          </cell>
          <cell r="I2947">
            <v>73766.726989701448</v>
          </cell>
          <cell r="J2947">
            <v>69296.016263052865</v>
          </cell>
          <cell r="K2947">
            <v>0.01</v>
          </cell>
          <cell r="L2947">
            <v>68603.056100422342</v>
          </cell>
          <cell r="M2947">
            <v>90951307.532051444</v>
          </cell>
        </row>
        <row r="2948">
          <cell r="A2948" t="str">
            <v>JF1962</v>
          </cell>
          <cell r="B2948">
            <v>36867</v>
          </cell>
          <cell r="C2948">
            <v>36891</v>
          </cell>
          <cell r="D2948" t="str">
            <v>Longours</v>
          </cell>
          <cell r="E2948" t="str">
            <v>Boston Road North End</v>
          </cell>
          <cell r="F2948" t="str">
            <v>Boston</v>
          </cell>
          <cell r="G2948" t="str">
            <v>Lincolnshire</v>
          </cell>
          <cell r="H2948" t="str">
            <v>PE20 3NA</v>
          </cell>
          <cell r="I2948">
            <v>18858.92895582124</v>
          </cell>
          <cell r="J2948">
            <v>17715.963564559344</v>
          </cell>
          <cell r="K2948">
            <v>0.01</v>
          </cell>
          <cell r="L2948">
            <v>17538.803928913752</v>
          </cell>
          <cell r="M2948">
            <v>90968846.335980356</v>
          </cell>
        </row>
        <row r="2949">
          <cell r="A2949" t="str">
            <v>JF1827</v>
          </cell>
          <cell r="B2949">
            <v>36867</v>
          </cell>
          <cell r="C2949">
            <v>36891</v>
          </cell>
          <cell r="D2949" t="str">
            <v>Chelwood</v>
          </cell>
          <cell r="E2949" t="str">
            <v>Church Lane</v>
          </cell>
          <cell r="F2949" t="str">
            <v>Barnardiston</v>
          </cell>
          <cell r="G2949" t="str">
            <v>Suffolk</v>
          </cell>
          <cell r="H2949" t="str">
            <v>CB9 7TL</v>
          </cell>
          <cell r="I2949">
            <v>22763.393666709115</v>
          </cell>
          <cell r="J2949">
            <v>21383.794050544926</v>
          </cell>
          <cell r="K2949">
            <v>0.01</v>
          </cell>
          <cell r="L2949">
            <v>21169.956110039475</v>
          </cell>
          <cell r="M2949">
            <v>90990016.292090401</v>
          </cell>
        </row>
        <row r="2950">
          <cell r="A2950" t="str">
            <v>JF1798</v>
          </cell>
          <cell r="B2950">
            <v>36867</v>
          </cell>
          <cell r="C2950">
            <v>36891</v>
          </cell>
          <cell r="D2950">
            <v>11</v>
          </cell>
          <cell r="E2950" t="str">
            <v>Claydon Avenue</v>
          </cell>
          <cell r="F2950" t="str">
            <v>Southsea</v>
          </cell>
          <cell r="G2950" t="str">
            <v>Hampshire</v>
          </cell>
          <cell r="H2950" t="str">
            <v>PO4 8RJ</v>
          </cell>
          <cell r="I2950">
            <v>44175.171766881809</v>
          </cell>
          <cell r="J2950">
            <v>41497.888629495028</v>
          </cell>
          <cell r="K2950">
            <v>0.01</v>
          </cell>
          <cell r="L2950">
            <v>41082.909743200078</v>
          </cell>
          <cell r="M2950">
            <v>91031099.201833606</v>
          </cell>
        </row>
        <row r="2951">
          <cell r="A2951" t="str">
            <v>JF1850</v>
          </cell>
          <cell r="B2951">
            <v>36867</v>
          </cell>
          <cell r="C2951">
            <v>36891</v>
          </cell>
          <cell r="D2951">
            <v>26</v>
          </cell>
          <cell r="E2951" t="str">
            <v>Compton Crescent</v>
          </cell>
          <cell r="F2951" t="str">
            <v>Northolt</v>
          </cell>
          <cell r="G2951" t="str">
            <v>Middlesex</v>
          </cell>
          <cell r="H2951" t="str">
            <v>UB5 5LS</v>
          </cell>
          <cell r="I2951">
            <v>49374.288022496614</v>
          </cell>
          <cell r="J2951">
            <v>46381.90693022409</v>
          </cell>
          <cell r="K2951">
            <v>0.01</v>
          </cell>
          <cell r="L2951">
            <v>45918.087860921849</v>
          </cell>
          <cell r="M2951">
            <v>91077017.289694533</v>
          </cell>
        </row>
        <row r="2952">
          <cell r="A2952" t="str">
            <v>JF1684</v>
          </cell>
          <cell r="B2952">
            <v>36868</v>
          </cell>
          <cell r="C2952">
            <v>36891</v>
          </cell>
          <cell r="D2952">
            <v>7</v>
          </cell>
          <cell r="E2952" t="str">
            <v>Kilburn Road</v>
          </cell>
          <cell r="F2952" t="str">
            <v>Tontine Orrell Nr Wigan</v>
          </cell>
          <cell r="G2952" t="str">
            <v>Lancashire</v>
          </cell>
          <cell r="H2952" t="str">
            <v>WN5 8UG</v>
          </cell>
          <cell r="I2952">
            <v>16757.41912033681</v>
          </cell>
          <cell r="J2952">
            <v>15741.817961528517</v>
          </cell>
          <cell r="K2952">
            <v>0.01</v>
          </cell>
          <cell r="L2952">
            <v>15584.399781913231</v>
          </cell>
          <cell r="M2952">
            <v>91092601.689476445</v>
          </cell>
        </row>
        <row r="2953">
          <cell r="A2953" t="str">
            <v>JF1425</v>
          </cell>
          <cell r="B2953">
            <v>36868</v>
          </cell>
          <cell r="C2953">
            <v>36891</v>
          </cell>
          <cell r="D2953">
            <v>34</v>
          </cell>
          <cell r="E2953" t="str">
            <v>Maple Avenue</v>
          </cell>
          <cell r="F2953" t="str">
            <v>Beeston Nottingham</v>
          </cell>
          <cell r="G2953" t="str">
            <v>Nottinghamshire</v>
          </cell>
          <cell r="H2953" t="str">
            <v>NG9 1PW</v>
          </cell>
          <cell r="I2953">
            <v>17280.308634368626</v>
          </cell>
          <cell r="J2953">
            <v>16233.01720198265</v>
          </cell>
          <cell r="K2953">
            <v>0.01</v>
          </cell>
          <cell r="L2953">
            <v>16070.687029962823</v>
          </cell>
          <cell r="M2953">
            <v>91108672.376506403</v>
          </cell>
        </row>
        <row r="2954">
          <cell r="A2954" t="str">
            <v>JF1842</v>
          </cell>
          <cell r="B2954">
            <v>36868</v>
          </cell>
          <cell r="C2954">
            <v>36891</v>
          </cell>
          <cell r="D2954">
            <v>9</v>
          </cell>
          <cell r="E2954" t="str">
            <v>Central Drive</v>
          </cell>
          <cell r="F2954" t="str">
            <v>Broxwich</v>
          </cell>
          <cell r="G2954" t="str">
            <v>Walsall</v>
          </cell>
          <cell r="H2954" t="str">
            <v>WS3 2QQ</v>
          </cell>
          <cell r="I2954">
            <v>24208.847310325698</v>
          </cell>
          <cell r="J2954">
            <v>22741.64444303323</v>
          </cell>
          <cell r="K2954">
            <v>0.01</v>
          </cell>
          <cell r="L2954">
            <v>22514.227998602899</v>
          </cell>
          <cell r="M2954">
            <v>91131186.604505002</v>
          </cell>
        </row>
        <row r="2955">
          <cell r="A2955" t="str">
            <v>JF1900</v>
          </cell>
          <cell r="B2955">
            <v>36868</v>
          </cell>
          <cell r="C2955">
            <v>36891</v>
          </cell>
          <cell r="D2955">
            <v>5</v>
          </cell>
          <cell r="E2955" t="str">
            <v>Valley Gardens</v>
          </cell>
          <cell r="F2955" t="str">
            <v>North Walsham</v>
          </cell>
          <cell r="G2955" t="str">
            <v>Norfolk</v>
          </cell>
          <cell r="H2955" t="str">
            <v>NR28 9QE</v>
          </cell>
          <cell r="I2955">
            <v>27024.346153204315</v>
          </cell>
          <cell r="J2955">
            <v>25386.506992404054</v>
          </cell>
          <cell r="K2955">
            <v>0.01</v>
          </cell>
          <cell r="L2955">
            <v>25132.641922480012</v>
          </cell>
          <cell r="M2955">
            <v>91156319.246427476</v>
          </cell>
        </row>
        <row r="2956">
          <cell r="A2956" t="str">
            <v>JF1657</v>
          </cell>
          <cell r="B2956">
            <v>36868</v>
          </cell>
          <cell r="C2956">
            <v>36891</v>
          </cell>
          <cell r="D2956">
            <v>31</v>
          </cell>
          <cell r="E2956" t="str">
            <v>Woolley Terrace</v>
          </cell>
          <cell r="F2956" t="str">
            <v>Bradford On Avon</v>
          </cell>
          <cell r="G2956" t="str">
            <v>Wiltshire</v>
          </cell>
          <cell r="H2956" t="str">
            <v>BA15 1AY</v>
          </cell>
          <cell r="I2956">
            <v>27615.159493079769</v>
          </cell>
          <cell r="J2956">
            <v>25941.513463196148</v>
          </cell>
          <cell r="K2956">
            <v>0.01</v>
          </cell>
          <cell r="L2956">
            <v>25682.098328564185</v>
          </cell>
          <cell r="M2956">
            <v>91182001.344756037</v>
          </cell>
        </row>
        <row r="2957">
          <cell r="A2957" t="str">
            <v>JF1768</v>
          </cell>
          <cell r="B2957">
            <v>36868</v>
          </cell>
          <cell r="C2957">
            <v>36891</v>
          </cell>
          <cell r="D2957">
            <v>8</v>
          </cell>
          <cell r="E2957" t="str">
            <v>Farringdon Road</v>
          </cell>
          <cell r="F2957" t="str">
            <v>Havant</v>
          </cell>
          <cell r="G2957" t="str">
            <v>Hampshire</v>
          </cell>
          <cell r="H2957" t="str">
            <v>PO9 2LR</v>
          </cell>
          <cell r="I2957">
            <v>35490.767571290722</v>
          </cell>
          <cell r="J2957">
            <v>33339.811960909465</v>
          </cell>
          <cell r="K2957">
            <v>0.01</v>
          </cell>
          <cell r="L2957">
            <v>33006.413841300367</v>
          </cell>
          <cell r="M2957">
            <v>91215007.758597344</v>
          </cell>
        </row>
        <row r="2958">
          <cell r="A2958" t="str">
            <v>JF1555</v>
          </cell>
          <cell r="B2958">
            <v>36868</v>
          </cell>
          <cell r="C2958">
            <v>36891</v>
          </cell>
          <cell r="D2958">
            <v>26</v>
          </cell>
          <cell r="E2958" t="str">
            <v>Beaumont Close</v>
          </cell>
          <cell r="F2958" t="str">
            <v>Weston Super Mare</v>
          </cell>
          <cell r="G2958" t="str">
            <v>Avon</v>
          </cell>
          <cell r="H2958" t="str">
            <v>BS23 4LL</v>
          </cell>
          <cell r="I2958">
            <v>35905.074323612156</v>
          </cell>
          <cell r="J2958">
            <v>33729.009213090205</v>
          </cell>
          <cell r="K2958">
            <v>0.01</v>
          </cell>
          <cell r="L2958">
            <v>33391.7191209593</v>
          </cell>
          <cell r="M2958">
            <v>91248399.477718309</v>
          </cell>
        </row>
        <row r="2959">
          <cell r="A2959" t="str">
            <v>JF1839</v>
          </cell>
          <cell r="B2959">
            <v>36868</v>
          </cell>
          <cell r="C2959">
            <v>36891</v>
          </cell>
          <cell r="D2959">
            <v>35</v>
          </cell>
          <cell r="E2959" t="str">
            <v>Royal Lane</v>
          </cell>
          <cell r="F2959" t="str">
            <v>Yiewsley</v>
          </cell>
          <cell r="G2959" t="str">
            <v>Middlesex</v>
          </cell>
          <cell r="H2959" t="str">
            <v>UB7 8DW</v>
          </cell>
          <cell r="I2959">
            <v>42849.224227004022</v>
          </cell>
          <cell r="J2959">
            <v>40252.30154657954</v>
          </cell>
          <cell r="K2959">
            <v>0.01</v>
          </cell>
          <cell r="L2959">
            <v>39849.778531113741</v>
          </cell>
          <cell r="M2959">
            <v>91288249.256249428</v>
          </cell>
        </row>
        <row r="2960">
          <cell r="A2960" t="str">
            <v>JF1882</v>
          </cell>
          <cell r="B2960">
            <v>36868</v>
          </cell>
          <cell r="C2960">
            <v>36891</v>
          </cell>
          <cell r="D2960">
            <v>50</v>
          </cell>
          <cell r="E2960" t="str">
            <v>Valley Road</v>
          </cell>
          <cell r="F2960" t="str">
            <v>Bude</v>
          </cell>
          <cell r="G2960" t="str">
            <v>Cornwall</v>
          </cell>
          <cell r="H2960" t="str">
            <v>EX23 8ER</v>
          </cell>
          <cell r="I2960">
            <v>46267.211141439155</v>
          </cell>
          <cell r="J2960">
            <v>43463.137738927689</v>
          </cell>
          <cell r="K2960">
            <v>0.01</v>
          </cell>
          <cell r="L2960">
            <v>43028.506361538413</v>
          </cell>
          <cell r="M2960">
            <v>91331277.762610972</v>
          </cell>
        </row>
        <row r="2961">
          <cell r="A2961" t="str">
            <v>JF1905</v>
          </cell>
          <cell r="B2961">
            <v>36868</v>
          </cell>
          <cell r="C2961">
            <v>36891</v>
          </cell>
          <cell r="D2961">
            <v>19</v>
          </cell>
          <cell r="E2961" t="str">
            <v>Dunstans Lane</v>
          </cell>
          <cell r="F2961" t="str">
            <v>Poole</v>
          </cell>
          <cell r="G2961" t="str">
            <v>Dorset</v>
          </cell>
          <cell r="H2961" t="str">
            <v>BH15 3NQ</v>
          </cell>
          <cell r="I2961">
            <v>53377.654093224672</v>
          </cell>
          <cell r="J2961">
            <v>50142.644754241352</v>
          </cell>
          <cell r="K2961">
            <v>0.01</v>
          </cell>
          <cell r="L2961">
            <v>49641.218306698938</v>
          </cell>
          <cell r="M2961">
            <v>91380918.980917677</v>
          </cell>
        </row>
        <row r="2962">
          <cell r="A2962" t="str">
            <v>JE3233</v>
          </cell>
          <cell r="B2962">
            <v>36871</v>
          </cell>
          <cell r="C2962">
            <v>36891</v>
          </cell>
          <cell r="D2962" t="str">
            <v>C/o Chris York, 12a</v>
          </cell>
          <cell r="E2962" t="str">
            <v>Oakdale Court, Downend</v>
          </cell>
          <cell r="F2962" t="str">
            <v>Bristol</v>
          </cell>
          <cell r="G2962" t="str">
            <v>Avon</v>
          </cell>
          <cell r="H2962" t="str">
            <v>BS16 6DZ</v>
          </cell>
          <cell r="I2962">
            <v>0</v>
          </cell>
          <cell r="J2962">
            <v>0</v>
          </cell>
          <cell r="K2962">
            <v>0.01</v>
          </cell>
          <cell r="L2962">
            <v>0</v>
          </cell>
          <cell r="M2962">
            <v>91380918.980917677</v>
          </cell>
        </row>
        <row r="2963">
          <cell r="A2963" t="str">
            <v>JF1952</v>
          </cell>
          <cell r="B2963">
            <v>36871</v>
          </cell>
          <cell r="C2963">
            <v>36891</v>
          </cell>
          <cell r="D2963">
            <v>126</v>
          </cell>
          <cell r="E2963" t="str">
            <v>Hargham Road</v>
          </cell>
          <cell r="F2963" t="str">
            <v>Attleborough</v>
          </cell>
          <cell r="G2963" t="str">
            <v>Norfolk</v>
          </cell>
          <cell r="H2963" t="str">
            <v>NR17 2HQ</v>
          </cell>
          <cell r="I2963">
            <v>11043.24312895615</v>
          </cell>
          <cell r="J2963">
            <v>10373.955666595171</v>
          </cell>
          <cell r="K2963">
            <v>0.01</v>
          </cell>
          <cell r="L2963">
            <v>10270.216109929219</v>
          </cell>
          <cell r="M2963">
            <v>91391189.197027609</v>
          </cell>
        </row>
        <row r="2964">
          <cell r="A2964" t="str">
            <v>JF1634</v>
          </cell>
          <cell r="B2964">
            <v>36871</v>
          </cell>
          <cell r="C2964">
            <v>36891</v>
          </cell>
          <cell r="D2964">
            <v>103</v>
          </cell>
          <cell r="E2964" t="str">
            <v>Keary Road</v>
          </cell>
          <cell r="F2964" t="str">
            <v>Swanscombe</v>
          </cell>
          <cell r="G2964" t="str">
            <v>Kent</v>
          </cell>
          <cell r="H2964" t="str">
            <v>DA10 0BX</v>
          </cell>
          <cell r="I2964">
            <v>23402.304249892477</v>
          </cell>
          <cell r="J2964">
            <v>21983.982780202023</v>
          </cell>
          <cell r="K2964">
            <v>0.01</v>
          </cell>
          <cell r="L2964">
            <v>21764.142952400001</v>
          </cell>
          <cell r="M2964">
            <v>91412953.339980006</v>
          </cell>
        </row>
        <row r="2965">
          <cell r="A2965" t="str">
            <v>JF1645</v>
          </cell>
          <cell r="B2965">
            <v>36871</v>
          </cell>
          <cell r="C2965">
            <v>36891</v>
          </cell>
          <cell r="D2965" t="str">
            <v>Kinree</v>
          </cell>
          <cell r="E2965" t="str">
            <v>Butterhill, Llangwm</v>
          </cell>
          <cell r="F2965" t="str">
            <v>Haverfordwest</v>
          </cell>
          <cell r="G2965" t="str">
            <v>Pembrokeshire</v>
          </cell>
          <cell r="H2965" t="str">
            <v>SA62 4JP</v>
          </cell>
          <cell r="I2965">
            <v>25125.867058320477</v>
          </cell>
          <cell r="J2965">
            <v>23603.087236604082</v>
          </cell>
          <cell r="K2965">
            <v>0.01</v>
          </cell>
          <cell r="L2965">
            <v>23367.05636423804</v>
          </cell>
          <cell r="M2965">
            <v>91436320.396344244</v>
          </cell>
        </row>
        <row r="2966">
          <cell r="A2966" t="str">
            <v>JF1864</v>
          </cell>
          <cell r="B2966">
            <v>36871</v>
          </cell>
          <cell r="C2966">
            <v>36891</v>
          </cell>
          <cell r="D2966">
            <v>11</v>
          </cell>
          <cell r="E2966" t="str">
            <v>Georgina Avenue</v>
          </cell>
          <cell r="F2966" t="str">
            <v>Worcester</v>
          </cell>
          <cell r="G2966" t="str">
            <v>Worcestershire</v>
          </cell>
          <cell r="H2966" t="str">
            <v>WR2 4LZ</v>
          </cell>
          <cell r="I2966">
            <v>26317.988383004445</v>
          </cell>
          <cell r="J2966">
            <v>24722.958784034479</v>
          </cell>
          <cell r="K2966">
            <v>0.01</v>
          </cell>
          <cell r="L2966">
            <v>24475.729196194134</v>
          </cell>
          <cell r="M2966">
            <v>91460796.125540435</v>
          </cell>
        </row>
        <row r="2967">
          <cell r="A2967" t="str">
            <v>JF1943</v>
          </cell>
          <cell r="B2967">
            <v>36871</v>
          </cell>
          <cell r="C2967">
            <v>36891</v>
          </cell>
          <cell r="D2967" t="str">
            <v>7 Pembroke Park</v>
          </cell>
          <cell r="E2967" t="str">
            <v>Marldon</v>
          </cell>
          <cell r="F2967" t="str">
            <v>Paignton</v>
          </cell>
          <cell r="G2967" t="str">
            <v>Devon</v>
          </cell>
          <cell r="H2967" t="str">
            <v>TQ3 1NL</v>
          </cell>
          <cell r="I2967">
            <v>34635.676212456703</v>
          </cell>
          <cell r="J2967">
            <v>32536.544320792658</v>
          </cell>
          <cell r="K2967">
            <v>0.01</v>
          </cell>
          <cell r="L2967">
            <v>32211.178877584731</v>
          </cell>
          <cell r="M2967">
            <v>91493007.304418027</v>
          </cell>
        </row>
        <row r="2968">
          <cell r="A2968" t="str">
            <v>JF1933</v>
          </cell>
          <cell r="B2968">
            <v>36871</v>
          </cell>
          <cell r="C2968">
            <v>36891</v>
          </cell>
          <cell r="D2968" t="str">
            <v>Eglantine</v>
          </cell>
          <cell r="E2968" t="str">
            <v>Hammersley Lane</v>
          </cell>
          <cell r="F2968" t="str">
            <v>High Wycombe</v>
          </cell>
          <cell r="G2968" t="str">
            <v>Buckinghamshire</v>
          </cell>
          <cell r="H2968" t="str">
            <v>HP13 7BY</v>
          </cell>
          <cell r="I2968">
            <v>152595.79904738333</v>
          </cell>
          <cell r="J2968">
            <v>143347.56880208736</v>
          </cell>
          <cell r="K2968">
            <v>0.01</v>
          </cell>
          <cell r="L2968">
            <v>141914.09311406649</v>
          </cell>
          <cell r="M2968">
            <v>91634921.397532091</v>
          </cell>
        </row>
        <row r="2969">
          <cell r="A2969" t="str">
            <v>JE3220</v>
          </cell>
          <cell r="B2969">
            <v>36872</v>
          </cell>
          <cell r="C2969">
            <v>36891</v>
          </cell>
          <cell r="D2969">
            <v>38</v>
          </cell>
          <cell r="E2969" t="str">
            <v>West Close</v>
          </cell>
          <cell r="F2969" t="str">
            <v>Polegate</v>
          </cell>
          <cell r="G2969" t="str">
            <v>East Sussex</v>
          </cell>
          <cell r="H2969" t="str">
            <v>BN26 6EL</v>
          </cell>
          <cell r="I2969">
            <v>5675.7550943998531</v>
          </cell>
          <cell r="J2969">
            <v>5331.7699371634981</v>
          </cell>
          <cell r="K2969">
            <v>0.01</v>
          </cell>
          <cell r="L2969">
            <v>5278.4522377918629</v>
          </cell>
          <cell r="M2969">
            <v>91640199.849769875</v>
          </cell>
        </row>
        <row r="2970">
          <cell r="A2970" t="str">
            <v>JF1748</v>
          </cell>
          <cell r="B2970">
            <v>36872</v>
          </cell>
          <cell r="C2970">
            <v>36891</v>
          </cell>
          <cell r="D2970" t="str">
            <v>15 Grange Road</v>
          </cell>
          <cell r="E2970" t="str">
            <v>Newhall</v>
          </cell>
          <cell r="F2970" t="str">
            <v>Swadlincote</v>
          </cell>
          <cell r="G2970" t="str">
            <v>Derbyshire</v>
          </cell>
          <cell r="H2970" t="str">
            <v>DE11 0SZ</v>
          </cell>
          <cell r="I2970">
            <v>11541.066737654864</v>
          </cell>
          <cell r="J2970">
            <v>10841.608147493962</v>
          </cell>
          <cell r="K2970">
            <v>0.01</v>
          </cell>
          <cell r="L2970">
            <v>10733.192066019023</v>
          </cell>
          <cell r="M2970">
            <v>91650933.041835889</v>
          </cell>
        </row>
        <row r="2971">
          <cell r="A2971" t="str">
            <v>JF1890</v>
          </cell>
          <cell r="B2971">
            <v>36872</v>
          </cell>
          <cell r="C2971">
            <v>36891</v>
          </cell>
          <cell r="D2971">
            <v>206</v>
          </cell>
          <cell r="E2971" t="str">
            <v>King Oswy Drive</v>
          </cell>
          <cell r="F2971" t="str">
            <v>Hart Station Hartlepool</v>
          </cell>
          <cell r="G2971" t="str">
            <v>Cleveland</v>
          </cell>
          <cell r="H2971" t="str">
            <v>TS24 9SA</v>
          </cell>
          <cell r="I2971">
            <v>15123.134783277052</v>
          </cell>
          <cell r="J2971">
            <v>14206.581160048139</v>
          </cell>
          <cell r="K2971">
            <v>0.01</v>
          </cell>
          <cell r="L2971">
            <v>14064.515348447658</v>
          </cell>
          <cell r="M2971">
            <v>91664997.557184339</v>
          </cell>
        </row>
        <row r="2972">
          <cell r="A2972" t="str">
            <v>JF1104</v>
          </cell>
          <cell r="B2972">
            <v>36872</v>
          </cell>
          <cell r="C2972">
            <v>36891</v>
          </cell>
          <cell r="D2972">
            <v>5</v>
          </cell>
          <cell r="E2972" t="str">
            <v>Lympsham Green</v>
          </cell>
          <cell r="F2972" t="str">
            <v>Old Down</v>
          </cell>
          <cell r="G2972" t="str">
            <v>Bath</v>
          </cell>
          <cell r="H2972" t="str">
            <v>BA2 2UL</v>
          </cell>
          <cell r="I2972">
            <v>27891.539942629628</v>
          </cell>
          <cell r="J2972">
            <v>26201.143582470253</v>
          </cell>
          <cell r="K2972">
            <v>0.01</v>
          </cell>
          <cell r="L2972">
            <v>25939.132146645552</v>
          </cell>
          <cell r="M2972">
            <v>91690936.68933098</v>
          </cell>
        </row>
        <row r="2973">
          <cell r="A2973" t="str">
            <v>JF1851</v>
          </cell>
          <cell r="B2973">
            <v>36872</v>
          </cell>
          <cell r="C2973">
            <v>36891</v>
          </cell>
          <cell r="D2973">
            <v>7</v>
          </cell>
          <cell r="E2973" t="str">
            <v>Bulpit Lane</v>
          </cell>
          <cell r="F2973" t="str">
            <v>Hungerford</v>
          </cell>
          <cell r="G2973" t="str">
            <v>Berkshire</v>
          </cell>
          <cell r="H2973" t="str">
            <v>RG17 0AU</v>
          </cell>
          <cell r="I2973">
            <v>59157.702953438842</v>
          </cell>
          <cell r="J2973">
            <v>55572.387622927396</v>
          </cell>
          <cell r="K2973">
            <v>0.01</v>
          </cell>
          <cell r="L2973">
            <v>55016.663746698119</v>
          </cell>
          <cell r="M2973">
            <v>91745953.35307768</v>
          </cell>
        </row>
        <row r="2974">
          <cell r="A2974" t="str">
            <v>JF1940</v>
          </cell>
          <cell r="B2974">
            <v>36872</v>
          </cell>
          <cell r="C2974">
            <v>36891</v>
          </cell>
          <cell r="D2974">
            <v>6</v>
          </cell>
          <cell r="E2974" t="str">
            <v>Spernen Close</v>
          </cell>
          <cell r="F2974" t="str">
            <v>Carvis Bay St Ives</v>
          </cell>
          <cell r="G2974" t="str">
            <v>Cornwall</v>
          </cell>
          <cell r="H2974" t="str">
            <v>TR26 2QT</v>
          </cell>
          <cell r="I2974">
            <v>64305.308838102377</v>
          </cell>
          <cell r="J2974">
            <v>60408.017393368893</v>
          </cell>
          <cell r="K2974">
            <v>0.01</v>
          </cell>
          <cell r="L2974">
            <v>59803.937219435204</v>
          </cell>
          <cell r="M2974">
            <v>91805757.290297121</v>
          </cell>
        </row>
        <row r="2975">
          <cell r="A2975" t="str">
            <v>JF1540</v>
          </cell>
          <cell r="B2975">
            <v>36873</v>
          </cell>
          <cell r="C2975">
            <v>36891</v>
          </cell>
          <cell r="D2975">
            <v>24</v>
          </cell>
          <cell r="E2975" t="str">
            <v>Ormiston Road</v>
          </cell>
          <cell r="F2975" t="str">
            <v>London</v>
          </cell>
          <cell r="G2975">
            <v>0</v>
          </cell>
          <cell r="H2975" t="str">
            <v>SE10 0LN</v>
          </cell>
          <cell r="I2975">
            <v>48638.488945728837</v>
          </cell>
          <cell r="J2975">
            <v>45690.701736896786</v>
          </cell>
          <cell r="K2975">
            <v>0.01</v>
          </cell>
          <cell r="L2975">
            <v>45233.794719527818</v>
          </cell>
          <cell r="M2975">
            <v>91850991.085016653</v>
          </cell>
        </row>
        <row r="2976">
          <cell r="A2976" t="str">
            <v>JF1817</v>
          </cell>
          <cell r="B2976">
            <v>36873</v>
          </cell>
          <cell r="C2976">
            <v>36891</v>
          </cell>
          <cell r="D2976" t="str">
            <v>Lyndale</v>
          </cell>
          <cell r="E2976" t="str">
            <v>Forest Road, Effingham Junctio</v>
          </cell>
          <cell r="F2976" t="str">
            <v>Leatherhead</v>
          </cell>
          <cell r="G2976" t="str">
            <v>Surrey</v>
          </cell>
          <cell r="H2976" t="str">
            <v>KT24 5HE</v>
          </cell>
          <cell r="I2976">
            <v>105445.13332529561</v>
          </cell>
          <cell r="J2976">
            <v>99054.519184368604</v>
          </cell>
          <cell r="K2976">
            <v>0.01</v>
          </cell>
          <cell r="L2976">
            <v>98063.973992524916</v>
          </cell>
          <cell r="M2976">
            <v>91949055.059009179</v>
          </cell>
        </row>
        <row r="2977">
          <cell r="A2977" t="str">
            <v>JF1698</v>
          </cell>
          <cell r="B2977">
            <v>36874</v>
          </cell>
          <cell r="C2977">
            <v>36891</v>
          </cell>
          <cell r="D2977">
            <v>155</v>
          </cell>
          <cell r="E2977" t="str">
            <v>Spencers Croft</v>
          </cell>
          <cell r="F2977" t="str">
            <v>Harlow</v>
          </cell>
          <cell r="G2977" t="str">
            <v>Essex</v>
          </cell>
          <cell r="H2977" t="str">
            <v>CM18 6JR</v>
          </cell>
          <cell r="I2977">
            <v>10081.130898979834</v>
          </cell>
          <cell r="J2977">
            <v>9470.1532687386316</v>
          </cell>
          <cell r="K2977">
            <v>0.01</v>
          </cell>
          <cell r="L2977">
            <v>9375.4517360512455</v>
          </cell>
          <cell r="M2977">
            <v>91958430.510745227</v>
          </cell>
        </row>
        <row r="2978">
          <cell r="A2978" t="str">
            <v>JF1785</v>
          </cell>
          <cell r="B2978">
            <v>36874</v>
          </cell>
          <cell r="C2978">
            <v>36891</v>
          </cell>
          <cell r="D2978">
            <v>333</v>
          </cell>
          <cell r="E2978" t="str">
            <v>Sewall Highway</v>
          </cell>
          <cell r="F2978" t="str">
            <v>Coventry</v>
          </cell>
          <cell r="G2978" t="str">
            <v>West Midlands</v>
          </cell>
          <cell r="H2978" t="str">
            <v>CV2 3PB</v>
          </cell>
          <cell r="I2978">
            <v>15911.145252492764</v>
          </cell>
          <cell r="J2978">
            <v>14946.833419008353</v>
          </cell>
          <cell r="K2978">
            <v>0.01</v>
          </cell>
          <cell r="L2978">
            <v>14797.36508481827</v>
          </cell>
          <cell r="M2978">
            <v>91973227.875830039</v>
          </cell>
        </row>
        <row r="2979">
          <cell r="A2979" t="str">
            <v>JF1821</v>
          </cell>
          <cell r="B2979">
            <v>36874</v>
          </cell>
          <cell r="C2979">
            <v>36891</v>
          </cell>
          <cell r="D2979">
            <v>22</v>
          </cell>
          <cell r="E2979" t="str">
            <v>Radford Park Road</v>
          </cell>
          <cell r="F2979" t="str">
            <v>Plymstock</v>
          </cell>
          <cell r="G2979" t="str">
            <v>Plymouth</v>
          </cell>
          <cell r="H2979" t="str">
            <v>PL9 9DW</v>
          </cell>
          <cell r="I2979">
            <v>19934.271259770449</v>
          </cell>
          <cell r="J2979">
            <v>18726.133607663145</v>
          </cell>
          <cell r="K2979">
            <v>0.01</v>
          </cell>
          <cell r="L2979">
            <v>18538.872271586515</v>
          </cell>
          <cell r="M2979">
            <v>91991766.748101622</v>
          </cell>
        </row>
        <row r="2980">
          <cell r="A2980" t="str">
            <v>JF1531</v>
          </cell>
          <cell r="B2980">
            <v>36874</v>
          </cell>
          <cell r="C2980">
            <v>36891</v>
          </cell>
          <cell r="D2980">
            <v>36</v>
          </cell>
          <cell r="E2980" t="str">
            <v>Plumpton Mead</v>
          </cell>
          <cell r="F2980" t="str">
            <v>Bradford</v>
          </cell>
          <cell r="G2980" t="str">
            <v>West Yorkshire</v>
          </cell>
          <cell r="H2980" t="str">
            <v>BD2 1NF</v>
          </cell>
          <cell r="I2980">
            <v>27707.530693097357</v>
          </cell>
          <cell r="J2980">
            <v>26028.286408667213</v>
          </cell>
          <cell r="K2980">
            <v>0.01</v>
          </cell>
          <cell r="L2980">
            <v>25768.003544580541</v>
          </cell>
          <cell r="M2980">
            <v>92017534.751646206</v>
          </cell>
        </row>
        <row r="2981">
          <cell r="A2981" t="str">
            <v>JF1918</v>
          </cell>
          <cell r="B2981">
            <v>36874</v>
          </cell>
          <cell r="C2981">
            <v>36891</v>
          </cell>
          <cell r="D2981">
            <v>174</v>
          </cell>
          <cell r="E2981" t="str">
            <v>Nevill Road</v>
          </cell>
          <cell r="F2981" t="str">
            <v>Hove</v>
          </cell>
          <cell r="G2981" t="str">
            <v>East Sussex</v>
          </cell>
          <cell r="H2981" t="str">
            <v>BN3 7QG</v>
          </cell>
          <cell r="I2981">
            <v>43852.444704873837</v>
          </cell>
          <cell r="J2981">
            <v>41194.720783366327</v>
          </cell>
          <cell r="K2981">
            <v>0.01</v>
          </cell>
          <cell r="L2981">
            <v>40782.773575532665</v>
          </cell>
          <cell r="M2981">
            <v>92058317.525221735</v>
          </cell>
        </row>
        <row r="2982">
          <cell r="A2982" t="str">
            <v>JF1862</v>
          </cell>
          <cell r="B2982">
            <v>36875</v>
          </cell>
          <cell r="C2982">
            <v>36891</v>
          </cell>
          <cell r="D2982">
            <v>67</v>
          </cell>
          <cell r="E2982" t="str">
            <v>The Meadows</v>
          </cell>
          <cell r="F2982" t="str">
            <v>Leominster</v>
          </cell>
          <cell r="G2982" t="str">
            <v>Herefordshire</v>
          </cell>
          <cell r="H2982" t="str">
            <v>HR6 9QY</v>
          </cell>
          <cell r="I2982">
            <v>25533.331903048707</v>
          </cell>
          <cell r="J2982">
            <v>23985.857242257873</v>
          </cell>
          <cell r="K2982">
            <v>0.01</v>
          </cell>
          <cell r="L2982">
            <v>23745.998669835295</v>
          </cell>
          <cell r="M2982">
            <v>92082063.523891568</v>
          </cell>
        </row>
        <row r="2983">
          <cell r="A2983" t="str">
            <v>JF1865</v>
          </cell>
          <cell r="B2983">
            <v>36875</v>
          </cell>
          <cell r="C2983">
            <v>36891</v>
          </cell>
          <cell r="D2983">
            <v>14</v>
          </cell>
          <cell r="E2983" t="str">
            <v>Christchurch Avenue</v>
          </cell>
          <cell r="F2983" t="str">
            <v>Rainham</v>
          </cell>
          <cell r="G2983" t="str">
            <v>Essex</v>
          </cell>
          <cell r="H2983" t="str">
            <v>RM13 8JB</v>
          </cell>
          <cell r="I2983">
            <v>32627.369893031202</v>
          </cell>
          <cell r="J2983">
            <v>30649.953535877794</v>
          </cell>
          <cell r="K2983">
            <v>0.01</v>
          </cell>
          <cell r="L2983">
            <v>30343.454000519017</v>
          </cell>
          <cell r="M2983">
            <v>92112406.977892086</v>
          </cell>
        </row>
        <row r="2984">
          <cell r="A2984" t="str">
            <v>JF1266</v>
          </cell>
          <cell r="B2984">
            <v>36875</v>
          </cell>
          <cell r="C2984">
            <v>36891</v>
          </cell>
          <cell r="D2984" t="str">
            <v>6 Francis Road</v>
          </cell>
          <cell r="E2984" t="str">
            <v>Stockton Heath</v>
          </cell>
          <cell r="F2984" t="str">
            <v>Warrington</v>
          </cell>
          <cell r="G2984" t="str">
            <v>Cheshire</v>
          </cell>
          <cell r="H2984" t="str">
            <v>WA4 6EB</v>
          </cell>
          <cell r="I2984">
            <v>38451.135123638946</v>
          </cell>
          <cell r="J2984">
            <v>36120.763297963858</v>
          </cell>
          <cell r="K2984">
            <v>0.01</v>
          </cell>
          <cell r="L2984">
            <v>35759.555664984218</v>
          </cell>
          <cell r="M2984">
            <v>92148166.533557072</v>
          </cell>
        </row>
        <row r="2985">
          <cell r="A2985" t="str">
            <v>JF1826</v>
          </cell>
          <cell r="B2985">
            <v>36875</v>
          </cell>
          <cell r="C2985">
            <v>36891</v>
          </cell>
          <cell r="D2985">
            <v>30</v>
          </cell>
          <cell r="E2985" t="str">
            <v>Eastfield Avenue</v>
          </cell>
          <cell r="F2985" t="str">
            <v>Fareham</v>
          </cell>
          <cell r="G2985" t="str">
            <v>Hampshire</v>
          </cell>
          <cell r="H2985" t="str">
            <v>PO14 1EG</v>
          </cell>
          <cell r="I2985">
            <v>38744.444549338288</v>
          </cell>
          <cell r="J2985">
            <v>36396.296394832934</v>
          </cell>
          <cell r="K2985">
            <v>0.01</v>
          </cell>
          <cell r="L2985">
            <v>36032.333430884602</v>
          </cell>
          <cell r="M2985">
            <v>92184198.866987959</v>
          </cell>
        </row>
        <row r="2986">
          <cell r="A2986" t="str">
            <v>JF1948</v>
          </cell>
          <cell r="B2986">
            <v>36875</v>
          </cell>
          <cell r="C2986">
            <v>36891</v>
          </cell>
          <cell r="D2986">
            <v>91</v>
          </cell>
          <cell r="E2986" t="str">
            <v>Columbine Gardens</v>
          </cell>
          <cell r="F2986" t="str">
            <v>Walton on the Naze</v>
          </cell>
          <cell r="G2986" t="str">
            <v>Essex</v>
          </cell>
          <cell r="H2986" t="str">
            <v>CO14 8NS</v>
          </cell>
          <cell r="I2986">
            <v>39015.627664355292</v>
          </cell>
          <cell r="J2986">
            <v>36651.044169545872</v>
          </cell>
          <cell r="K2986">
            <v>0.01</v>
          </cell>
          <cell r="L2986">
            <v>36284.533727850416</v>
          </cell>
          <cell r="M2986">
            <v>92220483.400715813</v>
          </cell>
        </row>
        <row r="2987">
          <cell r="A2987" t="str">
            <v>JF1828</v>
          </cell>
          <cell r="B2987">
            <v>36875</v>
          </cell>
          <cell r="C2987">
            <v>36891</v>
          </cell>
          <cell r="D2987" t="str">
            <v>2 Lemon Bank</v>
          </cell>
          <cell r="E2987" t="str">
            <v>The Bridge</v>
          </cell>
          <cell r="F2987" t="str">
            <v>Sturminster Newton</v>
          </cell>
          <cell r="G2987" t="str">
            <v>Dorset</v>
          </cell>
          <cell r="H2987" t="str">
            <v>DT10 2BT</v>
          </cell>
          <cell r="I2987">
            <v>46000.297388656196</v>
          </cell>
          <cell r="J2987">
            <v>43212.400577222485</v>
          </cell>
          <cell r="K2987">
            <v>0.01</v>
          </cell>
          <cell r="L2987">
            <v>42780.27657145026</v>
          </cell>
          <cell r="M2987">
            <v>92263263.677287266</v>
          </cell>
        </row>
        <row r="2988">
          <cell r="A2988" t="str">
            <v>JF1936</v>
          </cell>
          <cell r="B2988">
            <v>36875</v>
          </cell>
          <cell r="C2988">
            <v>36891</v>
          </cell>
          <cell r="D2988" t="str">
            <v>Maryvale</v>
          </cell>
          <cell r="E2988" t="str">
            <v>53 Elm Grove Road</v>
          </cell>
          <cell r="F2988" t="str">
            <v>Dawlish</v>
          </cell>
          <cell r="G2988" t="str">
            <v>Devon</v>
          </cell>
          <cell r="H2988" t="str">
            <v>EX7 0EB</v>
          </cell>
          <cell r="I2988">
            <v>46541.530805540744</v>
          </cell>
          <cell r="J2988">
            <v>43720.831968841303</v>
          </cell>
          <cell r="K2988">
            <v>0.01</v>
          </cell>
          <cell r="L2988">
            <v>43283.623649152891</v>
          </cell>
          <cell r="M2988">
            <v>92306547.300936416</v>
          </cell>
        </row>
        <row r="2989">
          <cell r="A2989" t="str">
            <v>JF1917</v>
          </cell>
          <cell r="B2989">
            <v>36875</v>
          </cell>
          <cell r="C2989">
            <v>36891</v>
          </cell>
          <cell r="D2989">
            <v>410</v>
          </cell>
          <cell r="E2989" t="str">
            <v>Northenden Road</v>
          </cell>
          <cell r="F2989" t="str">
            <v>Sale</v>
          </cell>
          <cell r="G2989" t="str">
            <v>Cheshire</v>
          </cell>
          <cell r="H2989" t="str">
            <v>M33 2PT</v>
          </cell>
          <cell r="I2989">
            <v>49390.770510540235</v>
          </cell>
          <cell r="J2989">
            <v>46397.390479598398</v>
          </cell>
          <cell r="K2989">
            <v>0.01</v>
          </cell>
          <cell r="L2989">
            <v>45933.416574802417</v>
          </cell>
          <cell r="M2989">
            <v>92352480.717511222</v>
          </cell>
        </row>
        <row r="2990">
          <cell r="A2990" t="str">
            <v>JF1824</v>
          </cell>
          <cell r="B2990">
            <v>36875</v>
          </cell>
          <cell r="C2990">
            <v>36891</v>
          </cell>
          <cell r="D2990" t="str">
            <v>Cherry Corner</v>
          </cell>
          <cell r="E2990" t="str">
            <v>4 Warwick Avenue</v>
          </cell>
          <cell r="F2990" t="str">
            <v>Halesworth</v>
          </cell>
          <cell r="G2990" t="str">
            <v>Suffolk</v>
          </cell>
          <cell r="H2990" t="str">
            <v>IP19 8PZ</v>
          </cell>
          <cell r="I2990">
            <v>56270.337655410156</v>
          </cell>
          <cell r="J2990">
            <v>52860.01416114287</v>
          </cell>
          <cell r="K2990">
            <v>0.01</v>
          </cell>
          <cell r="L2990">
            <v>52331.414019531439</v>
          </cell>
          <cell r="M2990">
            <v>92404812.131530747</v>
          </cell>
        </row>
        <row r="2991">
          <cell r="A2991" t="str">
            <v>JF1911</v>
          </cell>
          <cell r="B2991">
            <v>36875</v>
          </cell>
          <cell r="C2991">
            <v>36891</v>
          </cell>
          <cell r="D2991">
            <v>4</v>
          </cell>
          <cell r="E2991" t="str">
            <v>Harborough Road</v>
          </cell>
          <cell r="F2991" t="str">
            <v>Dingley Market Harborough</v>
          </cell>
          <cell r="G2991" t="str">
            <v>Leicestershire</v>
          </cell>
          <cell r="H2991" t="str">
            <v>LE16 8PH</v>
          </cell>
          <cell r="I2991">
            <v>72017.297067750958</v>
          </cell>
          <cell r="J2991">
            <v>67652.612396978177</v>
          </cell>
          <cell r="K2991">
            <v>0.01</v>
          </cell>
          <cell r="L2991">
            <v>66976.08627300839</v>
          </cell>
          <cell r="M2991">
            <v>92471788.217803761</v>
          </cell>
        </row>
        <row r="2992">
          <cell r="A2992" t="str">
            <v>JF1904</v>
          </cell>
          <cell r="B2992">
            <v>36878</v>
          </cell>
          <cell r="C2992">
            <v>36891</v>
          </cell>
          <cell r="D2992">
            <v>40</v>
          </cell>
          <cell r="E2992" t="str">
            <v>Sudbury Road</v>
          </cell>
          <cell r="F2992" t="str">
            <v>Waterloo</v>
          </cell>
          <cell r="G2992" t="str">
            <v>Liverpool</v>
          </cell>
          <cell r="H2992" t="str">
            <v>L22 6QR</v>
          </cell>
          <cell r="I2992">
            <v>15877.382870089685</v>
          </cell>
          <cell r="J2992">
            <v>14915.117241599399</v>
          </cell>
          <cell r="K2992">
            <v>0.01</v>
          </cell>
          <cell r="L2992">
            <v>14765.966069183405</v>
          </cell>
          <cell r="M2992">
            <v>92486554.183872938</v>
          </cell>
        </row>
        <row r="2993">
          <cell r="A2993" t="str">
            <v>JF1893</v>
          </cell>
          <cell r="B2993">
            <v>36878</v>
          </cell>
          <cell r="C2993">
            <v>36891</v>
          </cell>
          <cell r="D2993">
            <v>9</v>
          </cell>
          <cell r="E2993" t="str">
            <v>Carlyon Close</v>
          </cell>
          <cell r="F2993" t="str">
            <v>Torpoint</v>
          </cell>
          <cell r="G2993" t="str">
            <v>Cornwall</v>
          </cell>
          <cell r="H2993" t="str">
            <v>PL11 2QU</v>
          </cell>
          <cell r="I2993">
            <v>25537.772335561167</v>
          </cell>
          <cell r="J2993">
            <v>23990.028557648369</v>
          </cell>
          <cell r="K2993">
            <v>0.01</v>
          </cell>
          <cell r="L2993">
            <v>23750.128272071885</v>
          </cell>
          <cell r="M2993">
            <v>92510304.31214501</v>
          </cell>
        </row>
        <row r="2994">
          <cell r="A2994" t="str">
            <v>JF1662</v>
          </cell>
          <cell r="B2994">
            <v>36878</v>
          </cell>
          <cell r="C2994">
            <v>36891</v>
          </cell>
          <cell r="D2994">
            <v>8</v>
          </cell>
          <cell r="E2994" t="str">
            <v>Cygnus Gardens</v>
          </cell>
          <cell r="F2994" t="str">
            <v>Dibden</v>
          </cell>
          <cell r="G2994" t="str">
            <v>Hampshire</v>
          </cell>
          <cell r="H2994" t="str">
            <v>SO45 5UH</v>
          </cell>
          <cell r="I2994">
            <v>43278.207532175948</v>
          </cell>
          <cell r="J2994">
            <v>40655.28586355922</v>
          </cell>
          <cell r="K2994">
            <v>0.01</v>
          </cell>
          <cell r="L2994">
            <v>40248.733004923626</v>
          </cell>
          <cell r="M2994">
            <v>92550553.045149937</v>
          </cell>
        </row>
        <row r="2995">
          <cell r="A2995" t="str">
            <v>JF1774</v>
          </cell>
          <cell r="B2995">
            <v>36878</v>
          </cell>
          <cell r="C2995">
            <v>36891</v>
          </cell>
          <cell r="D2995" t="str">
            <v>Hazelton House</v>
          </cell>
          <cell r="E2995" t="str">
            <v>Grenville Road</v>
          </cell>
          <cell r="F2995" t="str">
            <v>Lostwithiel</v>
          </cell>
          <cell r="G2995" t="str">
            <v>Cornwall</v>
          </cell>
          <cell r="H2995" t="str">
            <v>PL22 0ER</v>
          </cell>
          <cell r="I2995">
            <v>74601.695754022949</v>
          </cell>
          <cell r="J2995">
            <v>70080.380859839745</v>
          </cell>
          <cell r="K2995">
            <v>0.01</v>
          </cell>
          <cell r="L2995">
            <v>69379.577051241344</v>
          </cell>
          <cell r="M2995">
            <v>92619932.622201174</v>
          </cell>
        </row>
        <row r="2996">
          <cell r="A2996" t="str">
            <v>JF1876</v>
          </cell>
          <cell r="B2996">
            <v>36878</v>
          </cell>
          <cell r="C2996">
            <v>36891</v>
          </cell>
          <cell r="D2996" t="str">
            <v>65 Broughton Avenue</v>
          </cell>
          <cell r="E2996" t="str">
            <v>Ensbury Park</v>
          </cell>
          <cell r="F2996" t="str">
            <v>Bournemouth</v>
          </cell>
          <cell r="G2996" t="str">
            <v>Dorset</v>
          </cell>
          <cell r="H2996" t="str">
            <v>BH10 6HY</v>
          </cell>
          <cell r="I2996">
            <v>76338.480810871872</v>
          </cell>
          <cell r="J2996">
            <v>71711.906216273564</v>
          </cell>
          <cell r="K2996">
            <v>0.01</v>
          </cell>
          <cell r="L2996">
            <v>70994.787154110832</v>
          </cell>
          <cell r="M2996">
            <v>92690927.409355283</v>
          </cell>
        </row>
        <row r="2997">
          <cell r="A2997" t="str">
            <v>JF1944</v>
          </cell>
          <cell r="B2997">
            <v>36879</v>
          </cell>
          <cell r="C2997">
            <v>36891</v>
          </cell>
          <cell r="D2997">
            <v>54</v>
          </cell>
          <cell r="E2997" t="str">
            <v>Leys Road</v>
          </cell>
          <cell r="F2997" t="str">
            <v>Torquay</v>
          </cell>
          <cell r="G2997" t="str">
            <v>Devon</v>
          </cell>
          <cell r="H2997" t="str">
            <v>TQ2 6ED</v>
          </cell>
          <cell r="I2997">
            <v>15988.917660282928</v>
          </cell>
          <cell r="J2997">
            <v>15019.892347538507</v>
          </cell>
          <cell r="K2997">
            <v>0.01</v>
          </cell>
          <cell r="L2997">
            <v>14869.693424063122</v>
          </cell>
          <cell r="M2997">
            <v>92705797.102779344</v>
          </cell>
        </row>
        <row r="2998">
          <cell r="A2998" t="str">
            <v>JF1950</v>
          </cell>
          <cell r="B2998">
            <v>36879</v>
          </cell>
          <cell r="C2998">
            <v>36891</v>
          </cell>
          <cell r="D2998">
            <v>14</v>
          </cell>
          <cell r="E2998" t="str">
            <v>Kingswood Drive</v>
          </cell>
          <cell r="F2998" t="str">
            <v>Great Wyrley, Walsall</v>
          </cell>
          <cell r="G2998" t="str">
            <v>West Midlands</v>
          </cell>
          <cell r="H2998" t="str">
            <v>WS6 6NX</v>
          </cell>
          <cell r="I2998">
            <v>20426.223367126215</v>
          </cell>
          <cell r="J2998">
            <v>19188.270435785231</v>
          </cell>
          <cell r="K2998">
            <v>0.01</v>
          </cell>
          <cell r="L2998">
            <v>18996.387731427378</v>
          </cell>
          <cell r="M2998">
            <v>92724793.490510777</v>
          </cell>
        </row>
        <row r="2999">
          <cell r="A2999" t="str">
            <v>JF1988</v>
          </cell>
          <cell r="B2999">
            <v>36879</v>
          </cell>
          <cell r="C2999">
            <v>36891</v>
          </cell>
          <cell r="D2999">
            <v>1</v>
          </cell>
          <cell r="E2999" t="str">
            <v>West View Close</v>
          </cell>
          <cell r="F2999" t="str">
            <v>Keelby Grimsby</v>
          </cell>
          <cell r="G2999" t="str">
            <v>South Humberside</v>
          </cell>
          <cell r="H2999" t="str">
            <v>DN41 8HL</v>
          </cell>
          <cell r="I2999">
            <v>24532.885213394686</v>
          </cell>
          <cell r="J2999">
            <v>23046.04368531016</v>
          </cell>
          <cell r="K2999">
            <v>0.01</v>
          </cell>
          <cell r="L2999">
            <v>22815.583248457056</v>
          </cell>
          <cell r="M2999">
            <v>92747609.073759228</v>
          </cell>
        </row>
        <row r="3000">
          <cell r="A3000" t="str">
            <v>JF1783</v>
          </cell>
          <cell r="B3000">
            <v>36879</v>
          </cell>
          <cell r="C3000">
            <v>36891</v>
          </cell>
          <cell r="D3000" t="str">
            <v>11 Limbourne Drive</v>
          </cell>
          <cell r="E3000" t="str">
            <v>Heybridge</v>
          </cell>
          <cell r="F3000" t="str">
            <v>Maldon</v>
          </cell>
          <cell r="G3000" t="str">
            <v>Essex</v>
          </cell>
          <cell r="H3000" t="str">
            <v>CM9 4YU</v>
          </cell>
          <cell r="I3000">
            <v>26460.766726679627</v>
          </cell>
          <cell r="J3000">
            <v>24857.083894759646</v>
          </cell>
          <cell r="K3000">
            <v>0.01</v>
          </cell>
          <cell r="L3000">
            <v>24608.513055812051</v>
          </cell>
          <cell r="M3000">
            <v>92772217.586815044</v>
          </cell>
        </row>
        <row r="3001">
          <cell r="A3001" t="str">
            <v>JF1897</v>
          </cell>
          <cell r="B3001">
            <v>36879</v>
          </cell>
          <cell r="C3001">
            <v>36891</v>
          </cell>
          <cell r="D3001" t="str">
            <v>Lilac Cottage</v>
          </cell>
          <cell r="E3001" t="str">
            <v>10 Queens Gardens</v>
          </cell>
          <cell r="F3001" t="str">
            <v>Brighton</v>
          </cell>
          <cell r="G3001" t="str">
            <v>East Sussex</v>
          </cell>
          <cell r="H3001" t="str">
            <v>BN1 4AR</v>
          </cell>
          <cell r="I3001">
            <v>75113.471075487672</v>
          </cell>
          <cell r="J3001">
            <v>70561.13949515509</v>
          </cell>
          <cell r="K3001">
            <v>0.01</v>
          </cell>
          <cell r="L3001">
            <v>69855.528100203534</v>
          </cell>
          <cell r="M3001">
            <v>92842073.114915252</v>
          </cell>
        </row>
        <row r="3002">
          <cell r="A3002" t="str">
            <v>JF1754</v>
          </cell>
          <cell r="B3002">
            <v>36880</v>
          </cell>
          <cell r="C3002">
            <v>36891</v>
          </cell>
          <cell r="D3002">
            <v>334</v>
          </cell>
          <cell r="E3002" t="str">
            <v>Hall Road</v>
          </cell>
          <cell r="F3002" t="str">
            <v>Norwich</v>
          </cell>
          <cell r="G3002" t="str">
            <v>Norfolk</v>
          </cell>
          <cell r="H3002" t="str">
            <v>NR4 6NE</v>
          </cell>
          <cell r="I3002">
            <v>16049.586228699123</v>
          </cell>
          <cell r="J3002">
            <v>15076.884033020388</v>
          </cell>
          <cell r="K3002">
            <v>0.01</v>
          </cell>
          <cell r="L3002">
            <v>14926.115192690184</v>
          </cell>
          <cell r="M3002">
            <v>92856999.230107948</v>
          </cell>
        </row>
        <row r="3003">
          <cell r="A3003" t="str">
            <v>JF2014</v>
          </cell>
          <cell r="B3003">
            <v>36880</v>
          </cell>
          <cell r="C3003">
            <v>36891</v>
          </cell>
          <cell r="D3003" t="str">
            <v>9 Linden Way</v>
          </cell>
          <cell r="E3003" t="str">
            <v>Thorpe Willoughby</v>
          </cell>
          <cell r="F3003" t="str">
            <v>Selby</v>
          </cell>
          <cell r="G3003" t="str">
            <v>North Yorkshire</v>
          </cell>
          <cell r="H3003" t="str">
            <v>YO8 9ND</v>
          </cell>
          <cell r="I3003">
            <v>25380.21811274736</v>
          </cell>
          <cell r="J3003">
            <v>23842.023075611152</v>
          </cell>
          <cell r="K3003">
            <v>0.01</v>
          </cell>
          <cell r="L3003">
            <v>23603.602844855042</v>
          </cell>
          <cell r="M3003">
            <v>92880602.832952797</v>
          </cell>
        </row>
        <row r="3004">
          <cell r="A3004" t="str">
            <v>JF1663</v>
          </cell>
          <cell r="B3004">
            <v>36880</v>
          </cell>
          <cell r="C3004">
            <v>36891</v>
          </cell>
          <cell r="D3004">
            <v>75</v>
          </cell>
          <cell r="E3004" t="str">
            <v>Stow Road</v>
          </cell>
          <cell r="F3004" t="str">
            <v>Wisbech</v>
          </cell>
          <cell r="G3004" t="str">
            <v>Cambridgeshire</v>
          </cell>
          <cell r="H3004" t="str">
            <v>PE13 3TH</v>
          </cell>
          <cell r="I3004">
            <v>34571.803379506928</v>
          </cell>
          <cell r="J3004">
            <v>32476.542568627716</v>
          </cell>
          <cell r="K3004">
            <v>0.01</v>
          </cell>
          <cell r="L3004">
            <v>32151.777142941439</v>
          </cell>
          <cell r="M3004">
            <v>92912754.610095739</v>
          </cell>
        </row>
        <row r="3005">
          <cell r="A3005" t="str">
            <v>JF1694</v>
          </cell>
          <cell r="B3005">
            <v>36880</v>
          </cell>
          <cell r="C3005">
            <v>36891</v>
          </cell>
          <cell r="D3005">
            <v>4</v>
          </cell>
          <cell r="E3005" t="str">
            <v>Byron Avenue</v>
          </cell>
          <cell r="F3005" t="str">
            <v>Bolton Le Sands Carnforth</v>
          </cell>
          <cell r="G3005" t="str">
            <v>Lancashire</v>
          </cell>
          <cell r="H3005" t="str">
            <v>LA5 8HN</v>
          </cell>
          <cell r="I3005">
            <v>35452.088105547053</v>
          </cell>
          <cell r="J3005">
            <v>33303.476705210865</v>
          </cell>
          <cell r="K3005">
            <v>0.01</v>
          </cell>
          <cell r="L3005">
            <v>32970.441938158758</v>
          </cell>
          <cell r="M3005">
            <v>92945725.052033901</v>
          </cell>
        </row>
        <row r="3006">
          <cell r="A3006" t="str">
            <v>JF1844</v>
          </cell>
          <cell r="B3006">
            <v>36880</v>
          </cell>
          <cell r="C3006">
            <v>36891</v>
          </cell>
          <cell r="D3006" t="str">
            <v>The Warren</v>
          </cell>
          <cell r="E3006" t="str">
            <v>37 Knockwood Road</v>
          </cell>
          <cell r="F3006" t="str">
            <v>Tenterden</v>
          </cell>
          <cell r="G3006" t="str">
            <v>Kent</v>
          </cell>
          <cell r="H3006" t="str">
            <v>TN30 7AT</v>
          </cell>
          <cell r="I3006">
            <v>56344.529272927954</v>
          </cell>
          <cell r="J3006">
            <v>52929.709316992921</v>
          </cell>
          <cell r="K3006">
            <v>0.01</v>
          </cell>
          <cell r="L3006">
            <v>52400.41222382299</v>
          </cell>
          <cell r="M3006">
            <v>92998125.464257717</v>
          </cell>
        </row>
        <row r="3007">
          <cell r="A3007" t="str">
            <v>JF1929</v>
          </cell>
          <cell r="B3007">
            <v>36881</v>
          </cell>
          <cell r="C3007">
            <v>36891</v>
          </cell>
          <cell r="D3007">
            <v>31</v>
          </cell>
          <cell r="E3007" t="str">
            <v>Fields Road</v>
          </cell>
          <cell r="F3007" t="str">
            <v>Wootton</v>
          </cell>
          <cell r="G3007" t="str">
            <v>Bedfordshire</v>
          </cell>
          <cell r="H3007" t="str">
            <v>MK43 9JJ</v>
          </cell>
          <cell r="I3007">
            <v>33292.003455822953</v>
          </cell>
          <cell r="J3007">
            <v>31274.306276682164</v>
          </cell>
          <cell r="K3007">
            <v>0.01</v>
          </cell>
          <cell r="L3007">
            <v>30961.563213915342</v>
          </cell>
          <cell r="M3007">
            <v>93029087.027471632</v>
          </cell>
        </row>
        <row r="3008">
          <cell r="A3008" t="str">
            <v>JF1858</v>
          </cell>
          <cell r="B3008">
            <v>36882</v>
          </cell>
          <cell r="C3008">
            <v>36891</v>
          </cell>
          <cell r="D3008">
            <v>26</v>
          </cell>
          <cell r="E3008" t="str">
            <v>Kent Avenue</v>
          </cell>
          <cell r="F3008" t="str">
            <v>Ashford</v>
          </cell>
          <cell r="G3008" t="str">
            <v>Kent</v>
          </cell>
          <cell r="H3008" t="str">
            <v>TN24 8NQ</v>
          </cell>
          <cell r="I3008">
            <v>23606.722929863496</v>
          </cell>
          <cell r="J3008">
            <v>22176.012449265705</v>
          </cell>
          <cell r="K3008">
            <v>0.01</v>
          </cell>
          <cell r="L3008">
            <v>21954.25232477305</v>
          </cell>
          <cell r="M3008">
            <v>93051041.279796407</v>
          </cell>
        </row>
        <row r="3009">
          <cell r="A3009" t="str">
            <v>JF1829a</v>
          </cell>
          <cell r="B3009">
            <v>36882</v>
          </cell>
          <cell r="C3009">
            <v>36891</v>
          </cell>
          <cell r="D3009" t="str">
            <v>Tregustic</v>
          </cell>
          <cell r="E3009" t="str">
            <v>Church Road Hilmarton</v>
          </cell>
          <cell r="F3009" t="str">
            <v>Calne</v>
          </cell>
          <cell r="G3009" t="str">
            <v>Wiltshire</v>
          </cell>
          <cell r="H3009" t="str">
            <v>SN11 8SD</v>
          </cell>
          <cell r="I3009">
            <v>59852.604688710417</v>
          </cell>
          <cell r="J3009">
            <v>56225.17410151584</v>
          </cell>
          <cell r="K3009">
            <v>0.01</v>
          </cell>
          <cell r="L3009">
            <v>55662.922360500685</v>
          </cell>
          <cell r="M3009">
            <v>93106704.202156901</v>
          </cell>
        </row>
        <row r="3010">
          <cell r="A3010" t="str">
            <v>JF1872</v>
          </cell>
          <cell r="B3010">
            <v>36882</v>
          </cell>
          <cell r="C3010">
            <v>36891</v>
          </cell>
          <cell r="D3010" t="str">
            <v>1 The Grove</v>
          </cell>
          <cell r="E3010" t="str">
            <v>Forest Hall</v>
          </cell>
          <cell r="F3010" t="str">
            <v>Newcastle Upon Tyne</v>
          </cell>
          <cell r="G3010" t="str">
            <v>Tyne And Wear</v>
          </cell>
          <cell r="H3010" t="str">
            <v>NE12 9PE</v>
          </cell>
          <cell r="I3010">
            <v>65617.943269738797</v>
          </cell>
          <cell r="J3010">
            <v>61641.098223087953</v>
          </cell>
          <cell r="K3010">
            <v>0.01</v>
          </cell>
          <cell r="L3010">
            <v>61024.687240857071</v>
          </cell>
          <cell r="M3010">
            <v>93167728.889397755</v>
          </cell>
        </row>
        <row r="3011">
          <cell r="A3011" t="str">
            <v>JE3217</v>
          </cell>
          <cell r="B3011">
            <v>36887</v>
          </cell>
          <cell r="C3011">
            <v>36891</v>
          </cell>
          <cell r="D3011">
            <v>12</v>
          </cell>
          <cell r="E3011" t="str">
            <v>Rothesay Close</v>
          </cell>
          <cell r="F3011" t="str">
            <v>Aylesbury</v>
          </cell>
          <cell r="G3011" t="str">
            <v>Buckinghamshire</v>
          </cell>
          <cell r="H3011" t="str">
            <v>HP20 1BG</v>
          </cell>
          <cell r="I3011">
            <v>7632.1542003204495</v>
          </cell>
          <cell r="J3011">
            <v>7169.5994003010273</v>
          </cell>
          <cell r="K3011">
            <v>0.01</v>
          </cell>
          <cell r="L3011">
            <v>7097.9034062980172</v>
          </cell>
          <cell r="M3011">
            <v>93174826.792804047</v>
          </cell>
        </row>
        <row r="3012">
          <cell r="A3012" t="str">
            <v>JE3218</v>
          </cell>
          <cell r="B3012">
            <v>36887</v>
          </cell>
          <cell r="C3012">
            <v>36891</v>
          </cell>
          <cell r="D3012" t="str">
            <v>7 River View Road</v>
          </cell>
          <cell r="E3012" t="str">
            <v>Harkstead</v>
          </cell>
          <cell r="F3012" t="str">
            <v>Ipswich</v>
          </cell>
          <cell r="G3012" t="str">
            <v>Suffolk</v>
          </cell>
          <cell r="H3012" t="str">
            <v>IP9 1BL</v>
          </cell>
          <cell r="I3012">
            <v>7715.5229259197286</v>
          </cell>
          <cell r="J3012">
            <v>7247.915475863987</v>
          </cell>
          <cell r="K3012">
            <v>0.01</v>
          </cell>
          <cell r="L3012">
            <v>7175.4363211053469</v>
          </cell>
          <cell r="M3012">
            <v>93182002.229125157</v>
          </cell>
        </row>
        <row r="3013">
          <cell r="A3013" t="str">
            <v>JF1813</v>
          </cell>
          <cell r="B3013">
            <v>36889</v>
          </cell>
          <cell r="C3013">
            <v>36891</v>
          </cell>
          <cell r="D3013" t="str">
            <v>69 Newton Leys</v>
          </cell>
          <cell r="E3013" t="str">
            <v>Winshills</v>
          </cell>
          <cell r="F3013" t="str">
            <v>Burton-on-Trent</v>
          </cell>
          <cell r="G3013" t="str">
            <v>Staffordshire</v>
          </cell>
          <cell r="H3013" t="str">
            <v>DE15 0DW</v>
          </cell>
          <cell r="I3013">
            <v>17175.858235621836</v>
          </cell>
          <cell r="J3013">
            <v>16134.897130432633</v>
          </cell>
          <cell r="K3013">
            <v>0.01</v>
          </cell>
          <cell r="L3013">
            <v>15973.548159128306</v>
          </cell>
          <cell r="M3013">
            <v>93197975.777284279</v>
          </cell>
        </row>
        <row r="3014">
          <cell r="A3014" t="str">
            <v>JE3222</v>
          </cell>
          <cell r="B3014">
            <v>36890</v>
          </cell>
          <cell r="C3014">
            <v>36891</v>
          </cell>
          <cell r="D3014" t="str">
            <v>Charlwood</v>
          </cell>
          <cell r="E3014" t="str">
            <v>1 Orchard Avenue</v>
          </cell>
          <cell r="F3014" t="str">
            <v>Watford</v>
          </cell>
          <cell r="G3014" t="str">
            <v>Hertfordshire</v>
          </cell>
          <cell r="H3014" t="str">
            <v>WD2 5JG</v>
          </cell>
          <cell r="I3014">
            <v>10160.494315602285</v>
          </cell>
          <cell r="J3014">
            <v>9544.7067813233571</v>
          </cell>
          <cell r="K3014">
            <v>0.01</v>
          </cell>
          <cell r="L3014">
            <v>9449.2597135101241</v>
          </cell>
          <cell r="M3014">
            <v>93207425.036997795</v>
          </cell>
        </row>
        <row r="3015">
          <cell r="A3015" t="str">
            <v>JF1825</v>
          </cell>
          <cell r="B3015">
            <v>36893</v>
          </cell>
          <cell r="C3015">
            <v>36922</v>
          </cell>
          <cell r="D3015">
            <v>60</v>
          </cell>
          <cell r="E3015" t="str">
            <v>Churchill Road</v>
          </cell>
          <cell r="F3015" t="str">
            <v>Stamford</v>
          </cell>
          <cell r="G3015" t="str">
            <v>Lincolnshire</v>
          </cell>
          <cell r="H3015" t="str">
            <v>PE9 1JG</v>
          </cell>
          <cell r="I3015">
            <v>25029.649235089571</v>
          </cell>
          <cell r="J3015">
            <v>23512.700796599293</v>
          </cell>
          <cell r="K3015">
            <v>0.01</v>
          </cell>
          <cell r="L3015">
            <v>23277.573788633301</v>
          </cell>
          <cell r="M3015">
            <v>93230702.610786423</v>
          </cell>
        </row>
        <row r="3016">
          <cell r="A3016" t="str">
            <v>JF1863</v>
          </cell>
          <cell r="B3016">
            <v>36893</v>
          </cell>
          <cell r="C3016">
            <v>36922</v>
          </cell>
          <cell r="D3016">
            <v>7</v>
          </cell>
          <cell r="E3016" t="str">
            <v>Oak Close</v>
          </cell>
          <cell r="F3016" t="str">
            <v>Bromyard</v>
          </cell>
          <cell r="G3016" t="str">
            <v>Herefordshire</v>
          </cell>
          <cell r="H3016" t="str">
            <v>HR7 4LJ</v>
          </cell>
          <cell r="I3016">
            <v>27077.110448816937</v>
          </cell>
          <cell r="J3016">
            <v>25436.073451918939</v>
          </cell>
          <cell r="K3016">
            <v>0.01</v>
          </cell>
          <cell r="L3016">
            <v>25181.712717399751</v>
          </cell>
          <cell r="M3016">
            <v>93255884.323503822</v>
          </cell>
        </row>
        <row r="3017">
          <cell r="A3017" t="str">
            <v>JF1938</v>
          </cell>
          <cell r="B3017">
            <v>36893</v>
          </cell>
          <cell r="C3017">
            <v>36922</v>
          </cell>
          <cell r="D3017">
            <v>1</v>
          </cell>
          <cell r="E3017" t="str">
            <v>Heathlands Close</v>
          </cell>
          <cell r="F3017" t="str">
            <v>Verwood</v>
          </cell>
          <cell r="G3017" t="str">
            <v>Dorset</v>
          </cell>
          <cell r="H3017" t="str">
            <v>BH31 6UX</v>
          </cell>
          <cell r="I3017">
            <v>38592.847925348047</v>
          </cell>
          <cell r="J3017">
            <v>36253.887445023924</v>
          </cell>
          <cell r="K3017">
            <v>0.01</v>
          </cell>
          <cell r="L3017">
            <v>35891.348570573682</v>
          </cell>
          <cell r="M3017">
            <v>93291775.672074392</v>
          </cell>
        </row>
        <row r="3018">
          <cell r="A3018" t="str">
            <v>JF2045</v>
          </cell>
          <cell r="B3018">
            <v>36893</v>
          </cell>
          <cell r="C3018">
            <v>36922</v>
          </cell>
          <cell r="D3018">
            <v>20</v>
          </cell>
          <cell r="E3018" t="str">
            <v>Bentley Crescent</v>
          </cell>
          <cell r="F3018" t="str">
            <v>Fareham</v>
          </cell>
          <cell r="G3018" t="str">
            <v>Hampshire</v>
          </cell>
          <cell r="H3018" t="str">
            <v>PO16 7LU</v>
          </cell>
          <cell r="I3018">
            <v>64998.002017475155</v>
          </cell>
          <cell r="J3018">
            <v>61058.729167931204</v>
          </cell>
          <cell r="K3018">
            <v>0.01</v>
          </cell>
          <cell r="L3018">
            <v>60448.141876251888</v>
          </cell>
          <cell r="M3018">
            <v>93352223.813950643</v>
          </cell>
        </row>
        <row r="3019">
          <cell r="A3019" t="str">
            <v>JF1742</v>
          </cell>
          <cell r="B3019">
            <v>36893</v>
          </cell>
          <cell r="C3019">
            <v>36922</v>
          </cell>
          <cell r="D3019">
            <v>26</v>
          </cell>
          <cell r="E3019" t="str">
            <v>Church Road</v>
          </cell>
          <cell r="F3019" t="str">
            <v>Brentwood</v>
          </cell>
          <cell r="G3019" t="str">
            <v>Essex</v>
          </cell>
          <cell r="H3019" t="str">
            <v>CM15 0TH</v>
          </cell>
          <cell r="I3019">
            <v>79067.35291899032</v>
          </cell>
          <cell r="J3019">
            <v>74275.392136021212</v>
          </cell>
          <cell r="K3019">
            <v>0.01</v>
          </cell>
          <cell r="L3019">
            <v>73532.638214660998</v>
          </cell>
          <cell r="M3019">
            <v>93425756.452165306</v>
          </cell>
        </row>
        <row r="3020">
          <cell r="A3020" t="str">
            <v>JF1350</v>
          </cell>
          <cell r="B3020">
            <v>36894</v>
          </cell>
          <cell r="C3020">
            <v>36922</v>
          </cell>
          <cell r="D3020">
            <v>47</v>
          </cell>
          <cell r="E3020" t="str">
            <v>Ashfield Avenue</v>
          </cell>
          <cell r="F3020" t="str">
            <v>Beeston</v>
          </cell>
          <cell r="G3020" t="str">
            <v>Nottinghamshire</v>
          </cell>
          <cell r="H3020" t="str">
            <v>NG9 1PY</v>
          </cell>
          <cell r="I3020">
            <v>12461.071674925572</v>
          </cell>
          <cell r="J3020">
            <v>11705.855209778567</v>
          </cell>
          <cell r="K3020">
            <v>0.01</v>
          </cell>
          <cell r="L3020">
            <v>11588.796657680781</v>
          </cell>
          <cell r="M3020">
            <v>93437345.248822987</v>
          </cell>
        </row>
        <row r="3021">
          <cell r="A3021" t="str">
            <v>JF1775</v>
          </cell>
          <cell r="B3021">
            <v>36894</v>
          </cell>
          <cell r="C3021">
            <v>36922</v>
          </cell>
          <cell r="D3021" t="str">
            <v>5 Cambrian View</v>
          </cell>
          <cell r="E3021" t="str">
            <v>Kingsway</v>
          </cell>
          <cell r="F3021" t="str">
            <v>Whitchurch</v>
          </cell>
          <cell r="G3021" t="str">
            <v>Shropshire</v>
          </cell>
          <cell r="H3021" t="str">
            <v>SY13 1EJ</v>
          </cell>
          <cell r="I3021">
            <v>13612.209849799956</v>
          </cell>
          <cell r="J3021">
            <v>12787.227434660565</v>
          </cell>
          <cell r="K3021">
            <v>0.01</v>
          </cell>
          <cell r="L3021">
            <v>12659.355160313959</v>
          </cell>
          <cell r="M3021">
            <v>93450004.603983298</v>
          </cell>
        </row>
        <row r="3022">
          <cell r="A3022" t="str">
            <v>JF1883</v>
          </cell>
          <cell r="B3022">
            <v>36894</v>
          </cell>
          <cell r="C3022">
            <v>36922</v>
          </cell>
          <cell r="D3022">
            <v>16</v>
          </cell>
          <cell r="E3022" t="str">
            <v>Plane Tree Close</v>
          </cell>
          <cell r="F3022" t="str">
            <v>Burnley</v>
          </cell>
          <cell r="G3022" t="str">
            <v>Lancashire</v>
          </cell>
          <cell r="H3022" t="str">
            <v>BB11 5HS</v>
          </cell>
          <cell r="I3022">
            <v>14347.86484829957</v>
          </cell>
          <cell r="J3022">
            <v>13478.29728173596</v>
          </cell>
          <cell r="K3022">
            <v>0.01</v>
          </cell>
          <cell r="L3022">
            <v>13343.5143089186</v>
          </cell>
          <cell r="M3022">
            <v>93463348.118292212</v>
          </cell>
        </row>
        <row r="3023">
          <cell r="A3023" t="str">
            <v>JF1388</v>
          </cell>
          <cell r="B3023">
            <v>36894</v>
          </cell>
          <cell r="C3023">
            <v>36922</v>
          </cell>
          <cell r="D3023">
            <v>12</v>
          </cell>
          <cell r="E3023" t="str">
            <v>Horndale Road</v>
          </cell>
          <cell r="F3023" t="str">
            <v>Filey</v>
          </cell>
          <cell r="G3023" t="str">
            <v>North Yorkshire</v>
          </cell>
          <cell r="H3023" t="str">
            <v>YO14 9EP</v>
          </cell>
          <cell r="I3023">
            <v>15318.78382629089</v>
          </cell>
          <cell r="J3023">
            <v>14390.372685303562</v>
          </cell>
          <cell r="K3023">
            <v>0.01</v>
          </cell>
          <cell r="L3023">
            <v>14246.468958450527</v>
          </cell>
          <cell r="M3023">
            <v>93477594.587250665</v>
          </cell>
        </row>
        <row r="3024">
          <cell r="A3024" t="str">
            <v>JF1908</v>
          </cell>
          <cell r="B3024">
            <v>36894</v>
          </cell>
          <cell r="C3024">
            <v>36922</v>
          </cell>
          <cell r="D3024">
            <v>5</v>
          </cell>
          <cell r="E3024" t="str">
            <v>Orchard Close</v>
          </cell>
          <cell r="F3024" t="str">
            <v>Morton</v>
          </cell>
          <cell r="G3024" t="str">
            <v>Lincolnshire</v>
          </cell>
          <cell r="H3024" t="str">
            <v>PE10 0NP</v>
          </cell>
          <cell r="I3024">
            <v>24792.951746092629</v>
          </cell>
          <cell r="J3024">
            <v>23290.3486099658</v>
          </cell>
          <cell r="K3024">
            <v>0.01</v>
          </cell>
          <cell r="L3024">
            <v>23057.445123866142</v>
          </cell>
          <cell r="M3024">
            <v>93500652.032374531</v>
          </cell>
        </row>
        <row r="3025">
          <cell r="A3025" t="str">
            <v>JF1820</v>
          </cell>
          <cell r="B3025">
            <v>36895</v>
          </cell>
          <cell r="C3025">
            <v>36922</v>
          </cell>
          <cell r="D3025">
            <v>15</v>
          </cell>
          <cell r="E3025" t="str">
            <v>Pound Drive</v>
          </cell>
          <cell r="F3025" t="str">
            <v>Fishpounds Bristol</v>
          </cell>
          <cell r="G3025" t="str">
            <v>Avon</v>
          </cell>
          <cell r="H3025" t="str">
            <v>BS16 2EG</v>
          </cell>
          <cell r="I3025">
            <v>14982.680963857943</v>
          </cell>
          <cell r="J3025">
            <v>14074.639693321098</v>
          </cell>
          <cell r="K3025">
            <v>0.01</v>
          </cell>
          <cell r="L3025">
            <v>13933.893296387887</v>
          </cell>
          <cell r="M3025">
            <v>93514585.925670922</v>
          </cell>
        </row>
        <row r="3026">
          <cell r="A3026" t="str">
            <v>JF1920</v>
          </cell>
          <cell r="B3026">
            <v>36895</v>
          </cell>
          <cell r="C3026">
            <v>36922</v>
          </cell>
          <cell r="D3026">
            <v>69</v>
          </cell>
          <cell r="E3026" t="str">
            <v>South Park Avenue</v>
          </cell>
          <cell r="F3026" t="str">
            <v>Norwich</v>
          </cell>
          <cell r="G3026" t="str">
            <v>Norfolk</v>
          </cell>
          <cell r="H3026" t="str">
            <v>NR4 7AY</v>
          </cell>
          <cell r="I3026">
            <v>29210.144983195991</v>
          </cell>
          <cell r="J3026">
            <v>27439.833166032597</v>
          </cell>
          <cell r="K3026">
            <v>0.01</v>
          </cell>
          <cell r="L3026">
            <v>27165.43483437227</v>
          </cell>
          <cell r="M3026">
            <v>93541751.360505298</v>
          </cell>
        </row>
        <row r="3027">
          <cell r="A3027" t="str">
            <v>JF1730</v>
          </cell>
          <cell r="B3027">
            <v>36895</v>
          </cell>
          <cell r="C3027">
            <v>36922</v>
          </cell>
          <cell r="D3027" t="str">
            <v>Barlescott</v>
          </cell>
          <cell r="E3027" t="str">
            <v>Wild Oak Lane</v>
          </cell>
          <cell r="F3027" t="str">
            <v>Trull</v>
          </cell>
          <cell r="G3027" t="str">
            <v>Taunton</v>
          </cell>
          <cell r="H3027" t="str">
            <v>TA3 7JT</v>
          </cell>
          <cell r="I3027">
            <v>37239.24778895019</v>
          </cell>
          <cell r="J3027">
            <v>34982.323680528963</v>
          </cell>
          <cell r="K3027">
            <v>0.01</v>
          </cell>
          <cell r="L3027">
            <v>34632.500443723671</v>
          </cell>
          <cell r="M3027">
            <v>93576383.860949025</v>
          </cell>
        </row>
        <row r="3028">
          <cell r="A3028" t="str">
            <v>JF2044</v>
          </cell>
          <cell r="B3028">
            <v>36895</v>
          </cell>
          <cell r="C3028">
            <v>36922</v>
          </cell>
          <cell r="D3028">
            <v>9</v>
          </cell>
          <cell r="E3028" t="str">
            <v>Cunningham Close</v>
          </cell>
          <cell r="F3028" t="str">
            <v>Christchurch</v>
          </cell>
          <cell r="G3028" t="str">
            <v>Dorset</v>
          </cell>
          <cell r="H3028" t="str">
            <v>BH23 3EU</v>
          </cell>
          <cell r="I3028">
            <v>44155.901205650123</v>
          </cell>
          <cell r="J3028">
            <v>41479.785981065266</v>
          </cell>
          <cell r="K3028">
            <v>0.01</v>
          </cell>
          <cell r="L3028">
            <v>41064.98812125461</v>
          </cell>
          <cell r="M3028">
            <v>93617448.849070281</v>
          </cell>
        </row>
        <row r="3029">
          <cell r="A3029" t="str">
            <v>JF1557</v>
          </cell>
          <cell r="B3029">
            <v>36895</v>
          </cell>
          <cell r="C3029">
            <v>36922</v>
          </cell>
          <cell r="D3029">
            <v>11</v>
          </cell>
          <cell r="E3029" t="str">
            <v>Beverley Gardens</v>
          </cell>
          <cell r="F3029" t="str">
            <v>Cheltenham</v>
          </cell>
          <cell r="G3029" t="str">
            <v>Gloucestershire</v>
          </cell>
          <cell r="H3029" t="str">
            <v>GL52 9QD</v>
          </cell>
          <cell r="I3029">
            <v>48477.536109643646</v>
          </cell>
          <cell r="J3029">
            <v>45539.503618150091</v>
          </cell>
          <cell r="K3029">
            <v>0.01</v>
          </cell>
          <cell r="L3029">
            <v>45084.10858196859</v>
          </cell>
          <cell r="M3029">
            <v>93662532.957652256</v>
          </cell>
        </row>
        <row r="3030">
          <cell r="A3030" t="str">
            <v>JF2079</v>
          </cell>
          <cell r="B3030">
            <v>36896</v>
          </cell>
          <cell r="C3030">
            <v>36922</v>
          </cell>
          <cell r="D3030">
            <v>9</v>
          </cell>
          <cell r="E3030" t="str">
            <v>Aspen Close</v>
          </cell>
          <cell r="F3030" t="str">
            <v>Ely</v>
          </cell>
          <cell r="G3030" t="str">
            <v>Cambridgeshire</v>
          </cell>
          <cell r="H3030" t="str">
            <v>CB7 4TL</v>
          </cell>
          <cell r="I3030">
            <v>4423.2565644911892</v>
          </cell>
          <cell r="J3030">
            <v>4155.1804090674805</v>
          </cell>
          <cell r="K3030">
            <v>0.01</v>
          </cell>
          <cell r="L3030">
            <v>4113.6286049768059</v>
          </cell>
          <cell r="M3030">
            <v>93666646.586257234</v>
          </cell>
        </row>
        <row r="3031">
          <cell r="A3031" t="str">
            <v>JF1912</v>
          </cell>
          <cell r="B3031">
            <v>36896</v>
          </cell>
          <cell r="C3031">
            <v>36922</v>
          </cell>
          <cell r="D3031">
            <v>3</v>
          </cell>
          <cell r="E3031" t="str">
            <v>Bankfield Drive</v>
          </cell>
          <cell r="F3031" t="str">
            <v>Ilkeston</v>
          </cell>
          <cell r="G3031" t="str">
            <v>Derbyshire</v>
          </cell>
          <cell r="H3031" t="str">
            <v>DE7 4JL</v>
          </cell>
          <cell r="I3031">
            <v>19260.143535391311</v>
          </cell>
          <cell r="J3031">
            <v>18092.862109003956</v>
          </cell>
          <cell r="K3031">
            <v>0.01</v>
          </cell>
          <cell r="L3031">
            <v>17911.933487913917</v>
          </cell>
          <cell r="M3031">
            <v>93684558.519745141</v>
          </cell>
        </row>
        <row r="3032">
          <cell r="A3032" t="str">
            <v>JF1763</v>
          </cell>
          <cell r="B3032">
            <v>36896</v>
          </cell>
          <cell r="C3032">
            <v>36922</v>
          </cell>
          <cell r="D3032">
            <v>37</v>
          </cell>
          <cell r="E3032" t="str">
            <v>Goring Gardens</v>
          </cell>
          <cell r="F3032" t="str">
            <v>Dagenham</v>
          </cell>
          <cell r="G3032" t="str">
            <v>Essex</v>
          </cell>
          <cell r="H3032" t="str">
            <v>RM8 2AD</v>
          </cell>
          <cell r="I3032">
            <v>23000.899554994703</v>
          </cell>
          <cell r="J3032">
            <v>21606.905642570782</v>
          </cell>
          <cell r="K3032">
            <v>0.01</v>
          </cell>
          <cell r="L3032">
            <v>21390.836586145073</v>
          </cell>
          <cell r="M3032">
            <v>93705949.356331289</v>
          </cell>
        </row>
        <row r="3033">
          <cell r="A3033" t="str">
            <v>JE3223</v>
          </cell>
          <cell r="B3033">
            <v>36899</v>
          </cell>
          <cell r="C3033">
            <v>36922</v>
          </cell>
          <cell r="D3033">
            <v>13</v>
          </cell>
          <cell r="E3033" t="str">
            <v>Ashtree Bank</v>
          </cell>
          <cell r="F3033" t="str">
            <v>Rugeley</v>
          </cell>
          <cell r="G3033" t="str">
            <v>Staffordshire</v>
          </cell>
          <cell r="H3033" t="str">
            <v>WS15 1HN</v>
          </cell>
          <cell r="I3033">
            <v>5858.3968943407081</v>
          </cell>
          <cell r="J3033">
            <v>5503.3425371079384</v>
          </cell>
          <cell r="K3033">
            <v>0.01</v>
          </cell>
          <cell r="L3033">
            <v>5448.3091117368585</v>
          </cell>
          <cell r="M3033">
            <v>93711397.665443033</v>
          </cell>
        </row>
        <row r="3034">
          <cell r="A3034" t="str">
            <v>JF2028</v>
          </cell>
          <cell r="B3034">
            <v>36899</v>
          </cell>
          <cell r="C3034">
            <v>36922</v>
          </cell>
          <cell r="D3034">
            <v>16</v>
          </cell>
          <cell r="E3034" t="str">
            <v>Clarkes Road</v>
          </cell>
          <cell r="F3034" t="str">
            <v>Harwich</v>
          </cell>
          <cell r="G3034" t="str">
            <v>Essex</v>
          </cell>
          <cell r="H3034" t="str">
            <v>CO12 4LL</v>
          </cell>
          <cell r="I3034">
            <v>21189.00038694817</v>
          </cell>
          <cell r="J3034">
            <v>19904.818545314945</v>
          </cell>
          <cell r="K3034">
            <v>0.01</v>
          </cell>
          <cell r="L3034">
            <v>19705.770359861795</v>
          </cell>
          <cell r="M3034">
            <v>93731103.435802892</v>
          </cell>
        </row>
        <row r="3035">
          <cell r="A3035" t="str">
            <v>JF1755</v>
          </cell>
          <cell r="B3035">
            <v>36899</v>
          </cell>
          <cell r="C3035">
            <v>36922</v>
          </cell>
          <cell r="D3035" t="str">
            <v>Firsland</v>
          </cell>
          <cell r="E3035" t="str">
            <v>Preston New Road</v>
          </cell>
          <cell r="F3035" t="str">
            <v>Blackburn</v>
          </cell>
          <cell r="G3035" t="str">
            <v>Lancashire</v>
          </cell>
          <cell r="H3035" t="str">
            <v>BB2 7PU</v>
          </cell>
          <cell r="I3035">
            <v>32925.418434837185</v>
          </cell>
          <cell r="J3035">
            <v>30929.938529695537</v>
          </cell>
          <cell r="K3035">
            <v>0.01</v>
          </cell>
          <cell r="L3035">
            <v>30620.639144398581</v>
          </cell>
          <cell r="M3035">
            <v>93761724.074947298</v>
          </cell>
        </row>
        <row r="3036">
          <cell r="A3036" t="str">
            <v>JF1906</v>
          </cell>
          <cell r="B3036">
            <v>36899</v>
          </cell>
          <cell r="C3036">
            <v>36922</v>
          </cell>
          <cell r="D3036">
            <v>23</v>
          </cell>
          <cell r="E3036" t="str">
            <v>Grange Lane</v>
          </cell>
          <cell r="F3036" t="str">
            <v>Cople, Bedford</v>
          </cell>
          <cell r="G3036" t="str">
            <v>Bedfordshire</v>
          </cell>
          <cell r="H3036" t="str">
            <v>MK44 3TT</v>
          </cell>
          <cell r="I3036">
            <v>43035.070629372807</v>
          </cell>
          <cell r="J3036">
            <v>40426.884530622934</v>
          </cell>
          <cell r="K3036">
            <v>0.01</v>
          </cell>
          <cell r="L3036">
            <v>40022.615685316705</v>
          </cell>
          <cell r="M3036">
            <v>93801746.690632612</v>
          </cell>
        </row>
        <row r="3037">
          <cell r="A3037" t="str">
            <v>JF1896</v>
          </cell>
          <cell r="B3037">
            <v>36899</v>
          </cell>
          <cell r="C3037">
            <v>36922</v>
          </cell>
          <cell r="D3037" t="str">
            <v>19 Kingsmill Road</v>
          </cell>
          <cell r="E3037" t="str">
            <v>Canford Heath</v>
          </cell>
          <cell r="F3037" t="str">
            <v>Poole</v>
          </cell>
          <cell r="G3037" t="str">
            <v>Dorset</v>
          </cell>
          <cell r="H3037" t="str">
            <v>BH17 8NT</v>
          </cell>
          <cell r="I3037">
            <v>55715.72556680211</v>
          </cell>
          <cell r="J3037">
            <v>52339.014926389857</v>
          </cell>
          <cell r="K3037">
            <v>0.01</v>
          </cell>
          <cell r="L3037">
            <v>51815.624777125959</v>
          </cell>
          <cell r="M3037">
            <v>93853562.315409735</v>
          </cell>
        </row>
        <row r="3038">
          <cell r="A3038" t="str">
            <v>JF2025</v>
          </cell>
          <cell r="B3038">
            <v>36900</v>
          </cell>
          <cell r="C3038">
            <v>36922</v>
          </cell>
          <cell r="D3038">
            <v>5</v>
          </cell>
          <cell r="E3038" t="str">
            <v>Tuns Road, Necton</v>
          </cell>
          <cell r="F3038" t="str">
            <v>Swaffham</v>
          </cell>
          <cell r="G3038" t="str">
            <v>Norfolk</v>
          </cell>
          <cell r="H3038" t="str">
            <v>PE37 8EH</v>
          </cell>
          <cell r="I3038">
            <v>15034.230520795538</v>
          </cell>
          <cell r="J3038">
            <v>14123.065034686717</v>
          </cell>
          <cell r="K3038">
            <v>0.01</v>
          </cell>
          <cell r="L3038">
            <v>13981.834384339849</v>
          </cell>
          <cell r="M3038">
            <v>93867544.149794072</v>
          </cell>
        </row>
        <row r="3039">
          <cell r="A3039" t="str">
            <v>JF1919</v>
          </cell>
          <cell r="B3039">
            <v>36900</v>
          </cell>
          <cell r="C3039">
            <v>36922</v>
          </cell>
          <cell r="D3039">
            <v>252</v>
          </cell>
          <cell r="E3039" t="str">
            <v>Gander Green Lane</v>
          </cell>
          <cell r="F3039" t="str">
            <v>Sutton</v>
          </cell>
          <cell r="G3039" t="str">
            <v>Surrey</v>
          </cell>
          <cell r="H3039" t="str">
            <v>SM3 9QY</v>
          </cell>
          <cell r="I3039">
            <v>16728.281206680753</v>
          </cell>
          <cell r="J3039">
            <v>15714.445982033432</v>
          </cell>
          <cell r="K3039">
            <v>0.01</v>
          </cell>
          <cell r="L3039">
            <v>15557.301522213098</v>
          </cell>
          <cell r="M3039">
            <v>93883101.451316282</v>
          </cell>
        </row>
        <row r="3040">
          <cell r="A3040" t="str">
            <v>JF2042</v>
          </cell>
          <cell r="B3040">
            <v>36900</v>
          </cell>
          <cell r="C3040">
            <v>36922</v>
          </cell>
          <cell r="D3040">
            <v>12</v>
          </cell>
          <cell r="E3040" t="str">
            <v>New School Road</v>
          </cell>
          <cell r="F3040" t="str">
            <v>Histon Cambridge</v>
          </cell>
          <cell r="G3040" t="str">
            <v>Cambridgeshire</v>
          </cell>
          <cell r="H3040" t="str">
            <v>CB4 9LL</v>
          </cell>
          <cell r="I3040">
            <v>48469.363202043583</v>
          </cell>
          <cell r="J3040">
            <v>45531.826038283361</v>
          </cell>
          <cell r="K3040">
            <v>0.01</v>
          </cell>
          <cell r="L3040">
            <v>45076.50777790053</v>
          </cell>
          <cell r="M3040">
            <v>93928177.959094182</v>
          </cell>
        </row>
        <row r="3041">
          <cell r="A3041" t="str">
            <v>JF1945</v>
          </cell>
          <cell r="B3041">
            <v>36901</v>
          </cell>
          <cell r="C3041">
            <v>36922</v>
          </cell>
          <cell r="D3041">
            <v>62</v>
          </cell>
          <cell r="E3041" t="str">
            <v>Mill Green View</v>
          </cell>
          <cell r="F3041" t="str">
            <v>Leeds</v>
          </cell>
          <cell r="G3041" t="str">
            <v>West Yorkshire</v>
          </cell>
          <cell r="H3041" t="str">
            <v>LS14 5JT</v>
          </cell>
          <cell r="I3041">
            <v>11230.096989054167</v>
          </cell>
          <cell r="J3041">
            <v>10549.485050323612</v>
          </cell>
          <cell r="K3041">
            <v>0.01</v>
          </cell>
          <cell r="L3041">
            <v>10443.990199820375</v>
          </cell>
          <cell r="M3041">
            <v>93938621.949294001</v>
          </cell>
        </row>
        <row r="3042">
          <cell r="A3042" t="str">
            <v>JF1874</v>
          </cell>
          <cell r="B3042">
            <v>36901</v>
          </cell>
          <cell r="C3042">
            <v>36922</v>
          </cell>
          <cell r="D3042">
            <v>21</v>
          </cell>
          <cell r="E3042" t="str">
            <v>Avondale Gardens</v>
          </cell>
          <cell r="F3042" t="str">
            <v>Grangetown</v>
          </cell>
          <cell r="G3042" t="str">
            <v>South Glamorgan</v>
          </cell>
          <cell r="H3042" t="str">
            <v>CF11 7DY</v>
          </cell>
          <cell r="I3042">
            <v>19042.810150718306</v>
          </cell>
          <cell r="J3042">
            <v>17888.700444614162</v>
          </cell>
          <cell r="K3042">
            <v>0.01</v>
          </cell>
          <cell r="L3042">
            <v>17709.813440168022</v>
          </cell>
          <cell r="M3042">
            <v>93956331.762734175</v>
          </cell>
        </row>
        <row r="3043">
          <cell r="A3043" t="str">
            <v>JF2012</v>
          </cell>
          <cell r="B3043">
            <v>36901</v>
          </cell>
          <cell r="C3043">
            <v>36922</v>
          </cell>
          <cell r="D3043">
            <v>217</v>
          </cell>
          <cell r="E3043" t="str">
            <v>Grangemouth Road</v>
          </cell>
          <cell r="F3043" t="str">
            <v>Coventry</v>
          </cell>
          <cell r="G3043" t="str">
            <v>West Midlands</v>
          </cell>
          <cell r="H3043" t="str">
            <v>CV6 3FF</v>
          </cell>
          <cell r="I3043">
            <v>24111.054492980536</v>
          </cell>
          <cell r="J3043">
            <v>22649.778463102924</v>
          </cell>
          <cell r="K3043">
            <v>0.01</v>
          </cell>
          <cell r="L3043">
            <v>22423.280678471896</v>
          </cell>
          <cell r="M3043">
            <v>93978755.043412641</v>
          </cell>
        </row>
        <row r="3044">
          <cell r="A3044" t="str">
            <v>JF2029</v>
          </cell>
          <cell r="B3044">
            <v>36901</v>
          </cell>
          <cell r="C3044">
            <v>36922</v>
          </cell>
          <cell r="D3044">
            <v>8</v>
          </cell>
          <cell r="E3044" t="str">
            <v>Birchin Close</v>
          </cell>
          <cell r="F3044" t="str">
            <v>Nantwich</v>
          </cell>
          <cell r="G3044" t="str">
            <v>Cheshire</v>
          </cell>
          <cell r="H3044" t="str">
            <v>CW5 6LD</v>
          </cell>
          <cell r="I3044">
            <v>28938.773848749475</v>
          </cell>
          <cell r="J3044">
            <v>27184.90876700708</v>
          </cell>
          <cell r="K3044">
            <v>0.01</v>
          </cell>
          <cell r="L3044">
            <v>26913.05967933701</v>
          </cell>
          <cell r="M3044">
            <v>94005668.103091985</v>
          </cell>
        </row>
        <row r="3045">
          <cell r="A3045" t="str">
            <v>JF1932</v>
          </cell>
          <cell r="B3045">
            <v>36901</v>
          </cell>
          <cell r="C3045">
            <v>36922</v>
          </cell>
          <cell r="D3045">
            <v>112</v>
          </cell>
          <cell r="E3045" t="str">
            <v>Windermere Avenue</v>
          </cell>
          <cell r="F3045" t="str">
            <v>Denton Manchester</v>
          </cell>
          <cell r="G3045" t="str">
            <v>Lancashire</v>
          </cell>
          <cell r="H3045" t="str">
            <v>M34 2EP</v>
          </cell>
          <cell r="I3045">
            <v>33899.750366135675</v>
          </cell>
          <cell r="J3045">
            <v>31845.22004091533</v>
          </cell>
          <cell r="K3045">
            <v>0.01</v>
          </cell>
          <cell r="L3045">
            <v>31526.767840506178</v>
          </cell>
          <cell r="M3045">
            <v>94037194.87093249</v>
          </cell>
        </row>
        <row r="3046">
          <cell r="A3046" t="str">
            <v>JF2049</v>
          </cell>
          <cell r="B3046">
            <v>36901</v>
          </cell>
          <cell r="C3046">
            <v>36922</v>
          </cell>
          <cell r="D3046">
            <v>8</v>
          </cell>
          <cell r="E3046" t="str">
            <v>Queens Drive</v>
          </cell>
          <cell r="F3046" t="str">
            <v>Hunstanton</v>
          </cell>
          <cell r="G3046" t="str">
            <v>Norfolk</v>
          </cell>
          <cell r="H3046" t="str">
            <v>PE36 6EZ</v>
          </cell>
          <cell r="I3046">
            <v>43011.673166314031</v>
          </cell>
          <cell r="J3046">
            <v>40404.905095628324</v>
          </cell>
          <cell r="K3046">
            <v>0.01</v>
          </cell>
          <cell r="L3046">
            <v>40000.856044672044</v>
          </cell>
          <cell r="M3046">
            <v>94077195.726977155</v>
          </cell>
        </row>
        <row r="3047">
          <cell r="A3047" t="str">
            <v>JF1834</v>
          </cell>
          <cell r="B3047">
            <v>36901</v>
          </cell>
          <cell r="C3047">
            <v>36922</v>
          </cell>
          <cell r="D3047" t="str">
            <v>9 The Paddocks</v>
          </cell>
          <cell r="E3047" t="str">
            <v>Mosterton</v>
          </cell>
          <cell r="F3047" t="str">
            <v>Beaminster</v>
          </cell>
          <cell r="G3047" t="str">
            <v>Dorset</v>
          </cell>
          <cell r="H3047" t="str">
            <v>DT8 3HQ</v>
          </cell>
          <cell r="I3047">
            <v>46206.808585429302</v>
          </cell>
          <cell r="J3047">
            <v>43406.395943888136</v>
          </cell>
          <cell r="K3047">
            <v>0.01</v>
          </cell>
          <cell r="L3047">
            <v>42972.331984449251</v>
          </cell>
          <cell r="M3047">
            <v>94120168.0589616</v>
          </cell>
        </row>
        <row r="3048">
          <cell r="A3048" t="str">
            <v>JF2064</v>
          </cell>
          <cell r="B3048">
            <v>36901</v>
          </cell>
          <cell r="C3048">
            <v>36922</v>
          </cell>
          <cell r="D3048">
            <v>18</v>
          </cell>
          <cell r="E3048" t="str">
            <v>North Avenue East</v>
          </cell>
          <cell r="F3048" t="str">
            <v>Middleton On Sea Bognor Regis</v>
          </cell>
          <cell r="G3048" t="str">
            <v>West Sussex</v>
          </cell>
          <cell r="H3048" t="str">
            <v>PO22 6HQ</v>
          </cell>
          <cell r="I3048">
            <v>53030.885360542765</v>
          </cell>
          <cell r="J3048">
            <v>49816.892308388655</v>
          </cell>
          <cell r="K3048">
            <v>0.01</v>
          </cell>
          <cell r="L3048">
            <v>49318.723385304766</v>
          </cell>
          <cell r="M3048">
            <v>94169486.782346904</v>
          </cell>
        </row>
        <row r="3049">
          <cell r="A3049" t="str">
            <v>JF1999</v>
          </cell>
          <cell r="B3049">
            <v>36902</v>
          </cell>
          <cell r="C3049">
            <v>36922</v>
          </cell>
          <cell r="D3049">
            <v>263</v>
          </cell>
          <cell r="E3049" t="str">
            <v>St. Osyth Road</v>
          </cell>
          <cell r="F3049" t="str">
            <v>Clacton-On-Sea</v>
          </cell>
          <cell r="G3049" t="str">
            <v>Essex</v>
          </cell>
          <cell r="H3049" t="str">
            <v>CO15 3HJ</v>
          </cell>
          <cell r="I3049">
            <v>24194.097358123076</v>
          </cell>
          <cell r="J3049">
            <v>22727.788427327734</v>
          </cell>
          <cell r="K3049">
            <v>0.01</v>
          </cell>
          <cell r="L3049">
            <v>22500.510543054457</v>
          </cell>
          <cell r="M3049">
            <v>94191987.292889953</v>
          </cell>
        </row>
        <row r="3050">
          <cell r="A3050" t="str">
            <v>JF1891</v>
          </cell>
          <cell r="B3050">
            <v>36903</v>
          </cell>
          <cell r="C3050">
            <v>36922</v>
          </cell>
          <cell r="D3050">
            <v>287</v>
          </cell>
          <cell r="E3050" t="str">
            <v>Kings Ash Road</v>
          </cell>
          <cell r="F3050" t="str">
            <v>Paignton</v>
          </cell>
          <cell r="G3050" t="str">
            <v>Devon</v>
          </cell>
          <cell r="H3050" t="str">
            <v>TQ3 3XG</v>
          </cell>
          <cell r="I3050">
            <v>18881.015552341305</v>
          </cell>
          <cell r="J3050">
            <v>17736.711579472132</v>
          </cell>
          <cell r="K3050">
            <v>0.01</v>
          </cell>
          <cell r="L3050">
            <v>17559.344463677411</v>
          </cell>
          <cell r="M3050">
            <v>94209546.637353629</v>
          </cell>
        </row>
        <row r="3051">
          <cell r="A3051" t="str">
            <v>JF1547</v>
          </cell>
          <cell r="B3051">
            <v>36903</v>
          </cell>
          <cell r="C3051">
            <v>36922</v>
          </cell>
          <cell r="D3051">
            <v>1</v>
          </cell>
          <cell r="E3051" t="str">
            <v>Parkwood Close</v>
          </cell>
          <cell r="F3051" t="str">
            <v>Bromborough Wirral</v>
          </cell>
          <cell r="G3051" t="str">
            <v>Merseyside</v>
          </cell>
          <cell r="H3051" t="str">
            <v>CH62 7JT</v>
          </cell>
          <cell r="I3051">
            <v>19352.295612464397</v>
          </cell>
          <cell r="J3051">
            <v>18179.429211708979</v>
          </cell>
          <cell r="K3051">
            <v>0.01</v>
          </cell>
          <cell r="L3051">
            <v>17997.634919591888</v>
          </cell>
          <cell r="M3051">
            <v>94227544.272273228</v>
          </cell>
        </row>
        <row r="3052">
          <cell r="A3052" t="str">
            <v>JF1855</v>
          </cell>
          <cell r="B3052">
            <v>36903</v>
          </cell>
          <cell r="C3052">
            <v>36922</v>
          </cell>
          <cell r="D3052">
            <v>12</v>
          </cell>
          <cell r="E3052" t="str">
            <v>Grampian Way</v>
          </cell>
          <cell r="F3052" t="str">
            <v>Lowestoft</v>
          </cell>
          <cell r="G3052" t="str">
            <v>Suffolk</v>
          </cell>
          <cell r="H3052" t="str">
            <v>NR32 3EW</v>
          </cell>
          <cell r="I3052">
            <v>24414.7188849659</v>
          </cell>
          <cell r="J3052">
            <v>22935.03895254372</v>
          </cell>
          <cell r="K3052">
            <v>0.01</v>
          </cell>
          <cell r="L3052">
            <v>22705.688563018284</v>
          </cell>
          <cell r="M3052">
            <v>94250249.960836247</v>
          </cell>
        </row>
        <row r="3053">
          <cell r="A3053" t="str">
            <v>JF1966</v>
          </cell>
          <cell r="B3053">
            <v>36903</v>
          </cell>
          <cell r="C3053">
            <v>36922</v>
          </cell>
          <cell r="D3053">
            <v>2</v>
          </cell>
          <cell r="E3053" t="str">
            <v>Gomer Close</v>
          </cell>
          <cell r="F3053" t="str">
            <v>Codicote Hitchin</v>
          </cell>
          <cell r="G3053" t="str">
            <v>Hertfordshire</v>
          </cell>
          <cell r="H3053" t="str">
            <v>SG4 8XP</v>
          </cell>
          <cell r="I3053">
            <v>50162.889217155142</v>
          </cell>
          <cell r="J3053">
            <v>47122.714113085131</v>
          </cell>
          <cell r="K3053">
            <v>0.01</v>
          </cell>
          <cell r="L3053">
            <v>46651.486971954277</v>
          </cell>
          <cell r="M3053">
            <v>94296901.447808206</v>
          </cell>
        </row>
        <row r="3054">
          <cell r="A3054" t="str">
            <v>JF1979</v>
          </cell>
          <cell r="B3054">
            <v>36903</v>
          </cell>
          <cell r="C3054">
            <v>36922</v>
          </cell>
          <cell r="D3054">
            <v>37</v>
          </cell>
          <cell r="E3054" t="str">
            <v>Auriol Drive</v>
          </cell>
          <cell r="F3054" t="str">
            <v>Bedhampton Havant</v>
          </cell>
          <cell r="G3054" t="str">
            <v>Hampshire</v>
          </cell>
          <cell r="H3054" t="str">
            <v>PO9 3LS</v>
          </cell>
          <cell r="I3054">
            <v>60615.219800188017</v>
          </cell>
          <cell r="J3054">
            <v>56941.570115328133</v>
          </cell>
          <cell r="K3054">
            <v>0.01</v>
          </cell>
          <cell r="L3054">
            <v>56372.154414174853</v>
          </cell>
          <cell r="M3054">
            <v>94353273.602222383</v>
          </cell>
        </row>
        <row r="3055">
          <cell r="A3055" t="str">
            <v>JF1873</v>
          </cell>
          <cell r="B3055">
            <v>36903</v>
          </cell>
          <cell r="C3055">
            <v>36922</v>
          </cell>
          <cell r="D3055">
            <v>93</v>
          </cell>
          <cell r="E3055" t="str">
            <v>Edison Road</v>
          </cell>
          <cell r="F3055" t="str">
            <v>Welling</v>
          </cell>
          <cell r="G3055" t="str">
            <v>Kent</v>
          </cell>
          <cell r="H3055" t="str">
            <v>DA16 3NF</v>
          </cell>
          <cell r="I3055">
            <v>65410.2985457553</v>
          </cell>
          <cell r="J3055">
            <v>61446.038027830735</v>
          </cell>
          <cell r="K3055">
            <v>0.01</v>
          </cell>
          <cell r="L3055">
            <v>60831.577647552425</v>
          </cell>
          <cell r="M3055">
            <v>94414105.179869935</v>
          </cell>
        </row>
        <row r="3056">
          <cell r="A3056" t="str">
            <v>JF1959</v>
          </cell>
          <cell r="B3056">
            <v>36906</v>
          </cell>
          <cell r="C3056">
            <v>36922</v>
          </cell>
          <cell r="D3056">
            <v>8</v>
          </cell>
          <cell r="E3056" t="str">
            <v>Fresca Road</v>
          </cell>
          <cell r="F3056" t="str">
            <v>Oldham</v>
          </cell>
          <cell r="G3056" t="str">
            <v>Lancashire</v>
          </cell>
          <cell r="H3056" t="str">
            <v>OL1 4NN</v>
          </cell>
          <cell r="I3056">
            <v>12999.454833727672</v>
          </cell>
          <cell r="J3056">
            <v>12211.609086229024</v>
          </cell>
          <cell r="K3056">
            <v>0.01</v>
          </cell>
          <cell r="L3056">
            <v>12089.492995366734</v>
          </cell>
          <cell r="M3056">
            <v>94426194.672865301</v>
          </cell>
        </row>
        <row r="3057">
          <cell r="A3057" t="str">
            <v>JF2065</v>
          </cell>
          <cell r="B3057">
            <v>36907</v>
          </cell>
          <cell r="C3057">
            <v>36922</v>
          </cell>
          <cell r="D3057">
            <v>12</v>
          </cell>
          <cell r="E3057" t="str">
            <v>Cedar Close</v>
          </cell>
          <cell r="F3057" t="str">
            <v>Pontefract</v>
          </cell>
          <cell r="G3057" t="str">
            <v>West Yorkshire</v>
          </cell>
          <cell r="H3057" t="str">
            <v>WF8 4NP</v>
          </cell>
          <cell r="I3057">
            <v>20746.533915414853</v>
          </cell>
          <cell r="J3057">
            <v>19489.168223571531</v>
          </cell>
          <cell r="K3057">
            <v>0.01</v>
          </cell>
          <cell r="L3057">
            <v>19294.276541335814</v>
          </cell>
          <cell r="M3057">
            <v>94445488.949406639</v>
          </cell>
        </row>
        <row r="3058">
          <cell r="A3058" t="str">
            <v>JF1974</v>
          </cell>
          <cell r="B3058">
            <v>36907</v>
          </cell>
          <cell r="C3058">
            <v>36922</v>
          </cell>
          <cell r="D3058">
            <v>35</v>
          </cell>
          <cell r="E3058" t="str">
            <v>Holman Close</v>
          </cell>
          <cell r="F3058" t="str">
            <v>Aylsham Norwich</v>
          </cell>
          <cell r="G3058" t="str">
            <v>Norfolk</v>
          </cell>
          <cell r="H3058" t="str">
            <v>NR11 6DD</v>
          </cell>
          <cell r="I3058">
            <v>23467.07392360716</v>
          </cell>
          <cell r="J3058">
            <v>22044.82701914612</v>
          </cell>
          <cell r="K3058">
            <v>0.01</v>
          </cell>
          <cell r="L3058">
            <v>21824.378748954659</v>
          </cell>
          <cell r="M3058">
            <v>94467313.328155592</v>
          </cell>
        </row>
        <row r="3059">
          <cell r="A3059" t="str">
            <v>JF1816</v>
          </cell>
          <cell r="B3059">
            <v>36907</v>
          </cell>
          <cell r="C3059">
            <v>36922</v>
          </cell>
          <cell r="D3059">
            <v>303</v>
          </cell>
          <cell r="E3059" t="str">
            <v>Wharf Road</v>
          </cell>
          <cell r="F3059" t="str">
            <v>Ealand Nr Scunthorpe</v>
          </cell>
          <cell r="G3059" t="str">
            <v>South Humberside</v>
          </cell>
          <cell r="H3059" t="str">
            <v>DN17 4JW</v>
          </cell>
          <cell r="I3059">
            <v>26716.530224864084</v>
          </cell>
          <cell r="J3059">
            <v>25097.346574872321</v>
          </cell>
          <cell r="K3059">
            <v>0.01</v>
          </cell>
          <cell r="L3059">
            <v>24846.373109123597</v>
          </cell>
          <cell r="M3059">
            <v>94492159.701264709</v>
          </cell>
        </row>
        <row r="3060">
          <cell r="A3060" t="str">
            <v>JF1677</v>
          </cell>
          <cell r="B3060">
            <v>36907</v>
          </cell>
          <cell r="C3060">
            <v>36922</v>
          </cell>
          <cell r="D3060">
            <v>11</v>
          </cell>
          <cell r="E3060" t="str">
            <v>Maple Way</v>
          </cell>
          <cell r="F3060" t="str">
            <v>Burnham On Crouch</v>
          </cell>
          <cell r="G3060" t="str">
            <v>Essex</v>
          </cell>
          <cell r="H3060" t="str">
            <v>CM0 8DF</v>
          </cell>
          <cell r="I3060">
            <v>73692.186983624852</v>
          </cell>
          <cell r="J3060">
            <v>69225.993833102126</v>
          </cell>
          <cell r="K3060">
            <v>0.01</v>
          </cell>
          <cell r="L3060">
            <v>68533.73389477111</v>
          </cell>
          <cell r="M3060">
            <v>94560693.435159475</v>
          </cell>
        </row>
        <row r="3061">
          <cell r="A3061" t="str">
            <v>JF1596</v>
          </cell>
          <cell r="B3061">
            <v>36907</v>
          </cell>
          <cell r="C3061">
            <v>36922</v>
          </cell>
          <cell r="D3061">
            <v>267</v>
          </cell>
          <cell r="E3061" t="str">
            <v>Hatfield Road</v>
          </cell>
          <cell r="F3061" t="str">
            <v>St. Albans</v>
          </cell>
          <cell r="G3061" t="str">
            <v>Hertfordshire</v>
          </cell>
          <cell r="H3061" t="str">
            <v>AL4 0DH</v>
          </cell>
          <cell r="I3061">
            <v>79797.327771644283</v>
          </cell>
          <cell r="J3061">
            <v>74961.126088514313</v>
          </cell>
          <cell r="K3061">
            <v>0.01</v>
          </cell>
          <cell r="L3061">
            <v>74211.514827629173</v>
          </cell>
          <cell r="M3061">
            <v>94634904.949987099</v>
          </cell>
        </row>
        <row r="3062">
          <cell r="A3062" t="str">
            <v>JF1879</v>
          </cell>
          <cell r="B3062">
            <v>36908</v>
          </cell>
          <cell r="C3062">
            <v>36922</v>
          </cell>
          <cell r="D3062">
            <v>72</v>
          </cell>
          <cell r="E3062" t="str">
            <v>Suffolk Avenue</v>
          </cell>
          <cell r="F3062" t="str">
            <v>Derby</v>
          </cell>
          <cell r="G3062" t="str">
            <v>Derbyshire</v>
          </cell>
          <cell r="H3062" t="str">
            <v>DE21 6ER</v>
          </cell>
          <cell r="I3062">
            <v>14764.843684421265</v>
          </cell>
          <cell r="J3062">
            <v>13870.004673244217</v>
          </cell>
          <cell r="K3062">
            <v>0.01</v>
          </cell>
          <cell r="L3062">
            <v>13731.304626511775</v>
          </cell>
          <cell r="M3062">
            <v>94648636.254613608</v>
          </cell>
        </row>
        <row r="3063">
          <cell r="A3063" t="str">
            <v>JF1857</v>
          </cell>
          <cell r="B3063">
            <v>36908</v>
          </cell>
          <cell r="C3063">
            <v>36922</v>
          </cell>
          <cell r="D3063">
            <v>35</v>
          </cell>
          <cell r="E3063" t="str">
            <v>Baldwin Road</v>
          </cell>
          <cell r="F3063" t="str">
            <v>West Knighton Leicester</v>
          </cell>
          <cell r="G3063" t="str">
            <v>Leicestershire</v>
          </cell>
          <cell r="H3063" t="str">
            <v>LE2 6HB</v>
          </cell>
          <cell r="I3063">
            <v>15616.046270235978</v>
          </cell>
          <cell r="J3063">
            <v>14669.619223555008</v>
          </cell>
          <cell r="K3063">
            <v>0.01</v>
          </cell>
          <cell r="L3063">
            <v>14522.923031319458</v>
          </cell>
          <cell r="M3063">
            <v>94663159.177644923</v>
          </cell>
        </row>
        <row r="3064">
          <cell r="A3064" t="str">
            <v>JF2054</v>
          </cell>
          <cell r="B3064">
            <v>36908</v>
          </cell>
          <cell r="C3064">
            <v>36922</v>
          </cell>
          <cell r="D3064">
            <v>2</v>
          </cell>
          <cell r="E3064" t="str">
            <v>Chestnut Close</v>
          </cell>
          <cell r="F3064" t="str">
            <v>Seaton</v>
          </cell>
          <cell r="G3064" t="str">
            <v>Devon</v>
          </cell>
          <cell r="H3064" t="str">
            <v>EX12 2QR</v>
          </cell>
          <cell r="I3064">
            <v>27437.866328142383</v>
          </cell>
          <cell r="J3064">
            <v>25774.965338557995</v>
          </cell>
          <cell r="K3064">
            <v>0.01</v>
          </cell>
          <cell r="L3064">
            <v>25517.215685172414</v>
          </cell>
          <cell r="M3064">
            <v>94688676.393330097</v>
          </cell>
        </row>
        <row r="3065">
          <cell r="A3065" t="str">
            <v>JF1947</v>
          </cell>
          <cell r="B3065">
            <v>36908</v>
          </cell>
          <cell r="C3065">
            <v>36922</v>
          </cell>
          <cell r="D3065" t="str">
            <v>Una</v>
          </cell>
          <cell r="E3065" t="str">
            <v>Lady Drove Barroway Drove</v>
          </cell>
          <cell r="F3065" t="str">
            <v>Downham Market</v>
          </cell>
          <cell r="G3065" t="str">
            <v>Norfolk</v>
          </cell>
          <cell r="H3065" t="str">
            <v>PE38 0AQ</v>
          </cell>
          <cell r="I3065">
            <v>27730.590054783694</v>
          </cell>
          <cell r="J3065">
            <v>26049.948233281648</v>
          </cell>
          <cell r="K3065">
            <v>0.01</v>
          </cell>
          <cell r="L3065">
            <v>25789.448750948832</v>
          </cell>
          <cell r="M3065">
            <v>94714465.84208104</v>
          </cell>
        </row>
        <row r="3066">
          <cell r="A3066" t="str">
            <v>JF2019</v>
          </cell>
          <cell r="B3066">
            <v>36908</v>
          </cell>
          <cell r="C3066">
            <v>36922</v>
          </cell>
          <cell r="D3066" t="str">
            <v>1 Spencer Road</v>
          </cell>
          <cell r="E3066" t="str">
            <v>Irthlingborough</v>
          </cell>
          <cell r="F3066" t="str">
            <v>Wellingborough</v>
          </cell>
          <cell r="G3066" t="str">
            <v>Northamptonshire</v>
          </cell>
          <cell r="H3066" t="str">
            <v>NN9 5QZ</v>
          </cell>
          <cell r="I3066">
            <v>29758.706235815233</v>
          </cell>
          <cell r="J3066">
            <v>27955.148282129459</v>
          </cell>
          <cell r="K3066">
            <v>0.01</v>
          </cell>
          <cell r="L3066">
            <v>27675.596799308165</v>
          </cell>
          <cell r="M3066">
            <v>94742141.438880354</v>
          </cell>
        </row>
        <row r="3067">
          <cell r="A3067" t="str">
            <v>JF1845</v>
          </cell>
          <cell r="B3067">
            <v>36908</v>
          </cell>
          <cell r="C3067">
            <v>36922</v>
          </cell>
          <cell r="D3067" t="str">
            <v>Captains Cottage</v>
          </cell>
          <cell r="E3067" t="str">
            <v>Dartmouth Road, Stoke Fleming</v>
          </cell>
          <cell r="F3067" t="str">
            <v>Dartmouth</v>
          </cell>
          <cell r="G3067" t="str">
            <v>Devon</v>
          </cell>
          <cell r="H3067" t="str">
            <v>TQ6 0NU</v>
          </cell>
          <cell r="I3067">
            <v>33309.317080940869</v>
          </cell>
          <cell r="J3067">
            <v>31290.570591186875</v>
          </cell>
          <cell r="K3067">
            <v>0.01</v>
          </cell>
          <cell r="L3067">
            <v>30977.664885275008</v>
          </cell>
          <cell r="M3067">
            <v>94773119.103765622</v>
          </cell>
        </row>
        <row r="3068">
          <cell r="A3068" t="str">
            <v>JF2040</v>
          </cell>
          <cell r="B3068">
            <v>36908</v>
          </cell>
          <cell r="C3068">
            <v>36922</v>
          </cell>
          <cell r="D3068">
            <v>14</v>
          </cell>
          <cell r="E3068" t="str">
            <v>Elm Grove</v>
          </cell>
          <cell r="F3068" t="str">
            <v>Westgate-on-Sea</v>
          </cell>
          <cell r="G3068" t="str">
            <v>Kent</v>
          </cell>
          <cell r="H3068" t="str">
            <v>CT8 8LB</v>
          </cell>
          <cell r="I3068">
            <v>39715.600367963023</v>
          </cell>
          <cell r="J3068">
            <v>37308.594285056177</v>
          </cell>
          <cell r="K3068">
            <v>0.01</v>
          </cell>
          <cell r="L3068">
            <v>36935.508342205612</v>
          </cell>
          <cell r="M3068">
            <v>94810054.612107828</v>
          </cell>
        </row>
        <row r="3069">
          <cell r="A3069" t="str">
            <v>JF2101</v>
          </cell>
          <cell r="B3069">
            <v>36908</v>
          </cell>
          <cell r="C3069">
            <v>36922</v>
          </cell>
          <cell r="D3069" t="str">
            <v>Chame</v>
          </cell>
          <cell r="E3069" t="str">
            <v>34 Castle Drive</v>
          </cell>
          <cell r="F3069" t="str">
            <v>Adlington Chorley</v>
          </cell>
          <cell r="G3069" t="str">
            <v>Lancashire</v>
          </cell>
          <cell r="H3069" t="str">
            <v>PR7 4EA</v>
          </cell>
          <cell r="I3069">
            <v>40354.69297781113</v>
          </cell>
          <cell r="J3069">
            <v>37908.954009458939</v>
          </cell>
          <cell r="K3069">
            <v>0.01</v>
          </cell>
          <cell r="L3069">
            <v>37529.864469364351</v>
          </cell>
          <cell r="M3069">
            <v>94847584.476577193</v>
          </cell>
        </row>
        <row r="3070">
          <cell r="A3070" t="str">
            <v>JF1847</v>
          </cell>
          <cell r="B3070">
            <v>36908</v>
          </cell>
          <cell r="C3070">
            <v>36922</v>
          </cell>
          <cell r="D3070">
            <v>33</v>
          </cell>
          <cell r="E3070" t="str">
            <v>Clarendon Road</v>
          </cell>
          <cell r="F3070" t="str">
            <v>Broadstone</v>
          </cell>
          <cell r="G3070" t="str">
            <v>Dorset</v>
          </cell>
          <cell r="H3070" t="str">
            <v>BH18 9HT</v>
          </cell>
          <cell r="I3070">
            <v>52585.720629234791</v>
          </cell>
          <cell r="J3070">
            <v>49398.707257766015</v>
          </cell>
          <cell r="K3070">
            <v>0.01</v>
          </cell>
          <cell r="L3070">
            <v>48904.720185188351</v>
          </cell>
          <cell r="M3070">
            <v>94896489.196762383</v>
          </cell>
        </row>
        <row r="3071">
          <cell r="A3071" t="str">
            <v>JF2056</v>
          </cell>
          <cell r="B3071">
            <v>36909</v>
          </cell>
          <cell r="C3071">
            <v>36922</v>
          </cell>
          <cell r="D3071">
            <v>2</v>
          </cell>
          <cell r="E3071" t="str">
            <v>Halton Close</v>
          </cell>
          <cell r="F3071" t="str">
            <v>Billingham</v>
          </cell>
          <cell r="G3071" t="str">
            <v>Cleveland</v>
          </cell>
          <cell r="H3071" t="str">
            <v>TS23 3UY</v>
          </cell>
          <cell r="I3071">
            <v>15733.322565175264</v>
          </cell>
          <cell r="J3071">
            <v>14779.78786425555</v>
          </cell>
          <cell r="K3071">
            <v>0.01</v>
          </cell>
          <cell r="L3071">
            <v>14631.989985612994</v>
          </cell>
          <cell r="M3071">
            <v>94911121.186747998</v>
          </cell>
        </row>
        <row r="3072">
          <cell r="A3072" t="str">
            <v>JF2090</v>
          </cell>
          <cell r="B3072">
            <v>36909</v>
          </cell>
          <cell r="C3072">
            <v>36922</v>
          </cell>
          <cell r="D3072">
            <v>30</v>
          </cell>
          <cell r="E3072" t="str">
            <v>Pinley Grove</v>
          </cell>
          <cell r="F3072" t="str">
            <v>Great Barr</v>
          </cell>
          <cell r="G3072" t="str">
            <v>Birmingham</v>
          </cell>
          <cell r="H3072" t="str">
            <v>B43 7RB</v>
          </cell>
          <cell r="I3072">
            <v>22762.52532810035</v>
          </cell>
          <cell r="J3072">
            <v>21382.978338518511</v>
          </cell>
          <cell r="K3072">
            <v>0.01</v>
          </cell>
          <cell r="L3072">
            <v>21169.148555133324</v>
          </cell>
          <cell r="M3072">
            <v>94932290.335303128</v>
          </cell>
        </row>
        <row r="3073">
          <cell r="A3073" t="str">
            <v>JF2076</v>
          </cell>
          <cell r="B3073">
            <v>36909</v>
          </cell>
          <cell r="C3073">
            <v>36922</v>
          </cell>
          <cell r="D3073">
            <v>71</v>
          </cell>
          <cell r="E3073" t="str">
            <v>Langdale Avenue</v>
          </cell>
          <cell r="F3073" t="str">
            <v>Chichester</v>
          </cell>
          <cell r="G3073" t="str">
            <v>West Sussex</v>
          </cell>
          <cell r="H3073" t="str">
            <v>PO19 2JH</v>
          </cell>
          <cell r="I3073">
            <v>31419.993081825163</v>
          </cell>
          <cell r="J3073">
            <v>29515.751076866061</v>
          </cell>
          <cell r="K3073">
            <v>0.01</v>
          </cell>
          <cell r="L3073">
            <v>29220.593566097399</v>
          </cell>
          <cell r="M3073">
            <v>94961510.928869233</v>
          </cell>
        </row>
        <row r="3074">
          <cell r="A3074" t="str">
            <v>JF2024</v>
          </cell>
          <cell r="B3074">
            <v>36909</v>
          </cell>
          <cell r="C3074">
            <v>36922</v>
          </cell>
          <cell r="D3074">
            <v>1</v>
          </cell>
          <cell r="E3074" t="str">
            <v>Cefn House, Trewern</v>
          </cell>
          <cell r="F3074" t="str">
            <v>Welshpool</v>
          </cell>
          <cell r="G3074" t="str">
            <v>Powys</v>
          </cell>
          <cell r="H3074" t="str">
            <v>SY21 8SX</v>
          </cell>
          <cell r="I3074">
            <v>35672.178777941721</v>
          </cell>
          <cell r="J3074">
            <v>33510.228548975552</v>
          </cell>
          <cell r="K3074">
            <v>0.01</v>
          </cell>
          <cell r="L3074">
            <v>33175.126263485799</v>
          </cell>
          <cell r="M3074">
            <v>94994686.055132717</v>
          </cell>
        </row>
        <row r="3075">
          <cell r="A3075" t="str">
            <v>JF2023</v>
          </cell>
          <cell r="B3075">
            <v>36909</v>
          </cell>
          <cell r="C3075">
            <v>36922</v>
          </cell>
          <cell r="D3075" t="str">
            <v>3 Gordon Villas</v>
          </cell>
          <cell r="E3075" t="str">
            <v>Well Path</v>
          </cell>
          <cell r="F3075" t="str">
            <v>Horsell Woking</v>
          </cell>
          <cell r="G3075" t="str">
            <v>Surrey</v>
          </cell>
          <cell r="H3075" t="str">
            <v>GU21 4PJ</v>
          </cell>
          <cell r="I3075">
            <v>65814.325345542238</v>
          </cell>
          <cell r="J3075">
            <v>61825.578354903315</v>
          </cell>
          <cell r="K3075">
            <v>0.01</v>
          </cell>
          <cell r="L3075">
            <v>61207.322571354278</v>
          </cell>
          <cell r="M3075">
            <v>95055893.377704069</v>
          </cell>
        </row>
        <row r="3076">
          <cell r="A3076" t="str">
            <v>JF2092</v>
          </cell>
          <cell r="B3076">
            <v>36909</v>
          </cell>
          <cell r="C3076">
            <v>36922</v>
          </cell>
          <cell r="D3076">
            <v>12</v>
          </cell>
          <cell r="E3076" t="str">
            <v>Fir Road</v>
          </cell>
          <cell r="F3076" t="str">
            <v>Sutton</v>
          </cell>
          <cell r="G3076" t="str">
            <v>Surrey</v>
          </cell>
          <cell r="H3076" t="str">
            <v>SM3 9JY</v>
          </cell>
          <cell r="I3076">
            <v>86573.725581175313</v>
          </cell>
          <cell r="J3076">
            <v>81326.833121710137</v>
          </cell>
          <cell r="K3076">
            <v>0.01</v>
          </cell>
          <cell r="L3076">
            <v>80513.564790493037</v>
          </cell>
          <cell r="M3076">
            <v>95136406.942494556</v>
          </cell>
        </row>
        <row r="3077">
          <cell r="A3077" t="str">
            <v>JE3224</v>
          </cell>
          <cell r="B3077">
            <v>36910</v>
          </cell>
          <cell r="C3077">
            <v>36922</v>
          </cell>
          <cell r="D3077">
            <v>62</v>
          </cell>
          <cell r="E3077" t="str">
            <v>Melbury Road</v>
          </cell>
          <cell r="F3077" t="str">
            <v>Nottingham</v>
          </cell>
          <cell r="G3077" t="str">
            <v>Nottinghamshire</v>
          </cell>
          <cell r="H3077" t="str">
            <v>NG5 4PF</v>
          </cell>
          <cell r="I3077">
            <v>10935.589044699314</v>
          </cell>
          <cell r="J3077">
            <v>10272.826072293296</v>
          </cell>
          <cell r="K3077">
            <v>0.01</v>
          </cell>
          <cell r="L3077">
            <v>10170.097811570362</v>
          </cell>
          <cell r="M3077">
            <v>95146577.040306121</v>
          </cell>
        </row>
        <row r="3078">
          <cell r="A3078" t="str">
            <v>JF2001</v>
          </cell>
          <cell r="B3078">
            <v>36910</v>
          </cell>
          <cell r="C3078">
            <v>36922</v>
          </cell>
          <cell r="D3078" t="str">
            <v>72 Main Street</v>
          </cell>
          <cell r="E3078" t="str">
            <v>Newhall</v>
          </cell>
          <cell r="F3078" t="str">
            <v>Swadlincote</v>
          </cell>
          <cell r="G3078" t="str">
            <v>Derbyshire</v>
          </cell>
          <cell r="H3078" t="str">
            <v>DE11 0TW</v>
          </cell>
          <cell r="I3078">
            <v>16010.570188320948</v>
          </cell>
          <cell r="J3078">
            <v>15040.232601149979</v>
          </cell>
          <cell r="K3078">
            <v>0.01</v>
          </cell>
          <cell r="L3078">
            <v>14889.83027513848</v>
          </cell>
          <cell r="M3078">
            <v>95161466.870581254</v>
          </cell>
        </row>
        <row r="3079">
          <cell r="A3079" t="str">
            <v>JF1831</v>
          </cell>
          <cell r="B3079">
            <v>36910</v>
          </cell>
          <cell r="C3079">
            <v>36922</v>
          </cell>
          <cell r="D3079" t="str">
            <v>Meadview</v>
          </cell>
          <cell r="E3079" t="str">
            <v>55 Mead Lane</v>
          </cell>
          <cell r="F3079" t="str">
            <v>Chertsey</v>
          </cell>
          <cell r="G3079" t="str">
            <v>Surrey</v>
          </cell>
          <cell r="H3079" t="str">
            <v>KT16 8NS</v>
          </cell>
          <cell r="I3079">
            <v>31225.006316861032</v>
          </cell>
          <cell r="J3079">
            <v>29332.581691596726</v>
          </cell>
          <cell r="K3079">
            <v>0.01</v>
          </cell>
          <cell r="L3079">
            <v>29039.255874680759</v>
          </cell>
          <cell r="M3079">
            <v>95190506.126455933</v>
          </cell>
        </row>
        <row r="3080">
          <cell r="A3080" t="str">
            <v>JF2050</v>
          </cell>
          <cell r="B3080">
            <v>36910</v>
          </cell>
          <cell r="C3080">
            <v>36922</v>
          </cell>
          <cell r="D3080">
            <v>158</v>
          </cell>
          <cell r="E3080" t="str">
            <v>Arnold Avenue</v>
          </cell>
          <cell r="F3080" t="str">
            <v>Sheffield</v>
          </cell>
          <cell r="G3080" t="str">
            <v>South Yorkshire</v>
          </cell>
          <cell r="H3080" t="str">
            <v>S12 3JE</v>
          </cell>
          <cell r="I3080">
            <v>34158.25423935771</v>
          </cell>
          <cell r="J3080">
            <v>32088.057012729969</v>
          </cell>
          <cell r="K3080">
            <v>0.01</v>
          </cell>
          <cell r="L3080">
            <v>31767.176442602668</v>
          </cell>
          <cell r="M3080">
            <v>95222273.302898541</v>
          </cell>
        </row>
        <row r="3081">
          <cell r="A3081" t="str">
            <v>JF2048</v>
          </cell>
          <cell r="B3081">
            <v>36910</v>
          </cell>
          <cell r="C3081">
            <v>36922</v>
          </cell>
          <cell r="D3081">
            <v>14</v>
          </cell>
          <cell r="E3081" t="str">
            <v>The Highway</v>
          </cell>
          <cell r="F3081" t="str">
            <v>Stanmore</v>
          </cell>
          <cell r="G3081" t="str">
            <v>Middlesex</v>
          </cell>
          <cell r="H3081" t="str">
            <v>HA7 3PW</v>
          </cell>
          <cell r="I3081">
            <v>112294.98314081508</v>
          </cell>
          <cell r="J3081">
            <v>105489.22658682628</v>
          </cell>
          <cell r="K3081">
            <v>0.01</v>
          </cell>
          <cell r="L3081">
            <v>104434.33432095802</v>
          </cell>
          <cell r="M3081">
            <v>95326707.637219504</v>
          </cell>
        </row>
        <row r="3082">
          <cell r="A3082" t="str">
            <v>JF1928</v>
          </cell>
          <cell r="B3082">
            <v>36913</v>
          </cell>
          <cell r="C3082">
            <v>36922</v>
          </cell>
          <cell r="D3082">
            <v>34</v>
          </cell>
          <cell r="E3082" t="str">
            <v>Deerfield Road</v>
          </cell>
          <cell r="F3082" t="str">
            <v>March</v>
          </cell>
          <cell r="G3082" t="str">
            <v>Cambridgeshire</v>
          </cell>
          <cell r="H3082" t="str">
            <v>PE15 9AH</v>
          </cell>
          <cell r="I3082">
            <v>32199.596008542576</v>
          </cell>
          <cell r="J3082">
            <v>30248.105341358176</v>
          </cell>
          <cell r="K3082">
            <v>0.01</v>
          </cell>
          <cell r="L3082">
            <v>29945.624287944593</v>
          </cell>
          <cell r="M3082">
            <v>95356653.261507452</v>
          </cell>
        </row>
        <row r="3083">
          <cell r="A3083" t="str">
            <v>JF1985</v>
          </cell>
          <cell r="B3083">
            <v>36913</v>
          </cell>
          <cell r="C3083">
            <v>36922</v>
          </cell>
          <cell r="D3083">
            <v>110</v>
          </cell>
          <cell r="E3083" t="str">
            <v>Fair Oak Road</v>
          </cell>
          <cell r="F3083" t="str">
            <v>Eastleigh</v>
          </cell>
          <cell r="G3083" t="str">
            <v>Hampshire</v>
          </cell>
          <cell r="H3083" t="str">
            <v>SO50 8LP</v>
          </cell>
          <cell r="I3083">
            <v>74355.069676526531</v>
          </cell>
          <cell r="J3083">
            <v>69848.701817343099</v>
          </cell>
          <cell r="K3083">
            <v>0.01</v>
          </cell>
          <cell r="L3083">
            <v>69150.214799169669</v>
          </cell>
          <cell r="M3083">
            <v>95425803.476306617</v>
          </cell>
        </row>
        <row r="3084">
          <cell r="A3084" t="str">
            <v>JF1957</v>
          </cell>
          <cell r="B3084">
            <v>36914</v>
          </cell>
          <cell r="C3084">
            <v>36922</v>
          </cell>
          <cell r="D3084">
            <v>107</v>
          </cell>
          <cell r="E3084" t="str">
            <v>Queens Road</v>
          </cell>
          <cell r="F3084" t="str">
            <v>Brandon</v>
          </cell>
          <cell r="G3084" t="str">
            <v>Suffolk</v>
          </cell>
          <cell r="H3084" t="str">
            <v>IP27 0JN</v>
          </cell>
          <cell r="I3084">
            <v>12232.585400580825</v>
          </cell>
          <cell r="J3084">
            <v>11491.216588424411</v>
          </cell>
          <cell r="K3084">
            <v>0.01</v>
          </cell>
          <cell r="L3084">
            <v>11376.304422540166</v>
          </cell>
          <cell r="M3084">
            <v>95437179.78072916</v>
          </cell>
        </row>
        <row r="3085">
          <cell r="A3085" t="str">
            <v>JF2008</v>
          </cell>
          <cell r="B3085">
            <v>36914</v>
          </cell>
          <cell r="C3085">
            <v>36922</v>
          </cell>
          <cell r="D3085">
            <v>56</v>
          </cell>
          <cell r="E3085" t="str">
            <v>Ashby Close, Ernsford Grange</v>
          </cell>
          <cell r="F3085" t="str">
            <v>Coventry</v>
          </cell>
          <cell r="G3085" t="str">
            <v>West Midlands</v>
          </cell>
          <cell r="H3085" t="str">
            <v>CV3 2LN</v>
          </cell>
          <cell r="I3085">
            <v>14203.152429140137</v>
          </cell>
          <cell r="J3085">
            <v>13342.355312222551</v>
          </cell>
          <cell r="K3085">
            <v>0.01</v>
          </cell>
          <cell r="L3085">
            <v>13208.931759100326</v>
          </cell>
          <cell r="M3085">
            <v>95450388.712488264</v>
          </cell>
        </row>
        <row r="3086">
          <cell r="A3086" t="str">
            <v>JF2037</v>
          </cell>
          <cell r="B3086">
            <v>36914</v>
          </cell>
          <cell r="C3086">
            <v>36922</v>
          </cell>
          <cell r="D3086">
            <v>6</v>
          </cell>
          <cell r="E3086" t="str">
            <v>Swale Close</v>
          </cell>
          <cell r="F3086" t="str">
            <v>Herne Bay</v>
          </cell>
          <cell r="G3086" t="str">
            <v>Kent</v>
          </cell>
          <cell r="H3086" t="str">
            <v>CT6 7EN</v>
          </cell>
          <cell r="I3086">
            <v>14575.819947148952</v>
          </cell>
          <cell r="J3086">
            <v>13692.436920049015</v>
          </cell>
          <cell r="K3086">
            <v>0.01</v>
          </cell>
          <cell r="L3086">
            <v>13555.512550848523</v>
          </cell>
          <cell r="M3086">
            <v>95463944.22503911</v>
          </cell>
        </row>
        <row r="3087">
          <cell r="A3087" t="str">
            <v>JF1910</v>
          </cell>
          <cell r="B3087">
            <v>36914</v>
          </cell>
          <cell r="C3087">
            <v>36922</v>
          </cell>
          <cell r="D3087">
            <v>11</v>
          </cell>
          <cell r="E3087" t="str">
            <v>Kingsmead Court</v>
          </cell>
          <cell r="F3087" t="str">
            <v>Littleport, Ely</v>
          </cell>
          <cell r="G3087" t="str">
            <v>Cambridgeshire</v>
          </cell>
          <cell r="H3087" t="str">
            <v>CB6 1LR</v>
          </cell>
          <cell r="I3087">
            <v>28428.779366868228</v>
          </cell>
          <cell r="J3087">
            <v>26705.823041603486</v>
          </cell>
          <cell r="K3087">
            <v>0.01</v>
          </cell>
          <cell r="L3087">
            <v>26438.764811187451</v>
          </cell>
          <cell r="M3087">
            <v>95490382.989850298</v>
          </cell>
        </row>
        <row r="3088">
          <cell r="A3088" t="str">
            <v>JF2055</v>
          </cell>
          <cell r="B3088">
            <v>36914</v>
          </cell>
          <cell r="C3088">
            <v>36922</v>
          </cell>
          <cell r="D3088">
            <v>6</v>
          </cell>
          <cell r="E3088" t="str">
            <v>Park View</v>
          </cell>
          <cell r="F3088" t="str">
            <v>Bristol</v>
          </cell>
          <cell r="G3088" t="str">
            <v>Avon</v>
          </cell>
          <cell r="H3088" t="str">
            <v>BS15 9TJ</v>
          </cell>
          <cell r="I3088">
            <v>32685.352467614452</v>
          </cell>
          <cell r="J3088">
            <v>30704.422015031756</v>
          </cell>
          <cell r="K3088">
            <v>0.01</v>
          </cell>
          <cell r="L3088">
            <v>30397.377794881439</v>
          </cell>
          <cell r="M3088">
            <v>95520780.367645174</v>
          </cell>
        </row>
        <row r="3089">
          <cell r="A3089" t="str">
            <v>JF1805</v>
          </cell>
          <cell r="B3089">
            <v>36914</v>
          </cell>
          <cell r="C3089">
            <v>36922</v>
          </cell>
          <cell r="D3089">
            <v>22</v>
          </cell>
          <cell r="E3089" t="str">
            <v>Arran Court</v>
          </cell>
          <cell r="F3089" t="str">
            <v>The Meadows, Garforth</v>
          </cell>
          <cell r="G3089" t="str">
            <v>Leeds</v>
          </cell>
          <cell r="H3089" t="str">
            <v>LS25 2BZ</v>
          </cell>
          <cell r="I3089">
            <v>39618.195038274775</v>
          </cell>
          <cell r="J3089">
            <v>37217.09230868236</v>
          </cell>
          <cell r="K3089">
            <v>0.01</v>
          </cell>
          <cell r="L3089">
            <v>36844.921385595539</v>
          </cell>
          <cell r="M3089">
            <v>95557625.289030775</v>
          </cell>
        </row>
        <row r="3090">
          <cell r="A3090" t="str">
            <v>JF1954</v>
          </cell>
          <cell r="B3090">
            <v>36914</v>
          </cell>
          <cell r="C3090">
            <v>36922</v>
          </cell>
          <cell r="D3090" t="str">
            <v>54 Fitzroy Crescent</v>
          </cell>
          <cell r="E3090" t="str">
            <v>Woodley</v>
          </cell>
          <cell r="F3090" t="str">
            <v>Reading</v>
          </cell>
          <cell r="G3090" t="str">
            <v>Berkshire</v>
          </cell>
          <cell r="H3090" t="str">
            <v>RG5 4EX</v>
          </cell>
          <cell r="I3090">
            <v>76346.925573118351</v>
          </cell>
          <cell r="J3090">
            <v>71719.83917474754</v>
          </cell>
          <cell r="K3090">
            <v>0.01</v>
          </cell>
          <cell r="L3090">
            <v>71002.640783000068</v>
          </cell>
          <cell r="M3090">
            <v>95628627.929813772</v>
          </cell>
        </row>
        <row r="3091">
          <cell r="A3091" t="str">
            <v>JF3009</v>
          </cell>
          <cell r="B3091">
            <v>36915</v>
          </cell>
          <cell r="C3091">
            <v>36922</v>
          </cell>
          <cell r="D3091">
            <v>270</v>
          </cell>
          <cell r="E3091" t="str">
            <v>Cooden Drive</v>
          </cell>
          <cell r="F3091" t="str">
            <v>Bexhill-on-Sea</v>
          </cell>
          <cell r="G3091" t="str">
            <v>East Sussex</v>
          </cell>
          <cell r="H3091" t="str">
            <v>TN39 3AB</v>
          </cell>
          <cell r="I3091">
            <v>39113.962585842426</v>
          </cell>
          <cell r="J3091">
            <v>36743.419398821665</v>
          </cell>
          <cell r="K3091">
            <v>0.01</v>
          </cell>
          <cell r="L3091">
            <v>36375.985204833451</v>
          </cell>
          <cell r="M3091">
            <v>95665003.915018603</v>
          </cell>
        </row>
        <row r="3092">
          <cell r="A3092" t="str">
            <v>JF2003</v>
          </cell>
          <cell r="B3092">
            <v>36915</v>
          </cell>
          <cell r="C3092">
            <v>36922</v>
          </cell>
          <cell r="D3092">
            <v>3</v>
          </cell>
          <cell r="E3092" t="str">
            <v>Agars Place</v>
          </cell>
          <cell r="F3092" t="str">
            <v>Datchet</v>
          </cell>
          <cell r="G3092" t="str">
            <v>Berkshire</v>
          </cell>
          <cell r="H3092" t="str">
            <v>SL3 9AH</v>
          </cell>
          <cell r="I3092">
            <v>142839.68728943824</v>
          </cell>
          <cell r="J3092">
            <v>134182.73654462377</v>
          </cell>
          <cell r="K3092">
            <v>0.01</v>
          </cell>
          <cell r="L3092">
            <v>132840.90917917754</v>
          </cell>
          <cell r="M3092">
            <v>95797844.824197784</v>
          </cell>
        </row>
        <row r="3093">
          <cell r="A3093" t="str">
            <v>JF1992</v>
          </cell>
          <cell r="B3093">
            <v>36916</v>
          </cell>
          <cell r="C3093">
            <v>36922</v>
          </cell>
          <cell r="D3093">
            <v>17</v>
          </cell>
          <cell r="E3093" t="str">
            <v>Warren Drive</v>
          </cell>
          <cell r="F3093" t="str">
            <v>Leicester</v>
          </cell>
          <cell r="G3093" t="str">
            <v>Leicestershire</v>
          </cell>
          <cell r="H3093" t="str">
            <v>LE4 9WU</v>
          </cell>
          <cell r="I3093">
            <v>13723.145086809067</v>
          </cell>
          <cell r="J3093">
            <v>12891.439323972154</v>
          </cell>
          <cell r="K3093">
            <v>0.01</v>
          </cell>
          <cell r="L3093">
            <v>12762.524930732432</v>
          </cell>
          <cell r="M3093">
            <v>95810607.349128515</v>
          </cell>
        </row>
        <row r="3094">
          <cell r="A3094" t="str">
            <v>JE3225</v>
          </cell>
          <cell r="B3094">
            <v>36916</v>
          </cell>
          <cell r="C3094">
            <v>36922</v>
          </cell>
          <cell r="D3094">
            <v>17</v>
          </cell>
          <cell r="E3094" t="str">
            <v>Fernhurst Gardens</v>
          </cell>
          <cell r="F3094" t="str">
            <v>Edgware</v>
          </cell>
          <cell r="G3094" t="str">
            <v>Middlesex</v>
          </cell>
          <cell r="H3094" t="str">
            <v>HA8 7PQ</v>
          </cell>
          <cell r="I3094">
            <v>21885.925594908815</v>
          </cell>
          <cell r="J3094">
            <v>20559.505861884038</v>
          </cell>
          <cell r="K3094">
            <v>0.01</v>
          </cell>
          <cell r="L3094">
            <v>20353.910803265197</v>
          </cell>
          <cell r="M3094">
            <v>95830961.259931773</v>
          </cell>
        </row>
        <row r="3095">
          <cell r="A3095" t="str">
            <v>JF1963</v>
          </cell>
          <cell r="B3095">
            <v>36916</v>
          </cell>
          <cell r="C3095">
            <v>36922</v>
          </cell>
          <cell r="D3095">
            <v>12</v>
          </cell>
          <cell r="E3095" t="str">
            <v>Ashfield Avenue</v>
          </cell>
          <cell r="F3095" t="str">
            <v>Thorne, Nr. Doncaster</v>
          </cell>
          <cell r="G3095" t="str">
            <v>South Yorkshire</v>
          </cell>
          <cell r="H3095" t="str">
            <v>DN8 5RN</v>
          </cell>
          <cell r="I3095">
            <v>23816.152935804948</v>
          </cell>
          <cell r="J3095">
            <v>22372.749727574344</v>
          </cell>
          <cell r="K3095">
            <v>0.01</v>
          </cell>
          <cell r="L3095">
            <v>22149.0222302986</v>
          </cell>
          <cell r="M3095">
            <v>95853110.28216207</v>
          </cell>
        </row>
        <row r="3096">
          <cell r="A3096" t="str">
            <v>JE3231</v>
          </cell>
          <cell r="B3096">
            <v>36917</v>
          </cell>
          <cell r="C3096">
            <v>36922</v>
          </cell>
          <cell r="D3096" t="str">
            <v>Flat 12 The Ridings</v>
          </cell>
          <cell r="E3096" t="str">
            <v>Lowfield Road</v>
          </cell>
          <cell r="F3096" t="str">
            <v>Hull</v>
          </cell>
          <cell r="G3096" t="str">
            <v>North Humberside</v>
          </cell>
          <cell r="H3096" t="str">
            <v>HU10 7BU</v>
          </cell>
          <cell r="I3096">
            <v>0</v>
          </cell>
          <cell r="J3096">
            <v>0</v>
          </cell>
          <cell r="K3096">
            <v>0.01</v>
          </cell>
          <cell r="L3096">
            <v>0</v>
          </cell>
          <cell r="M3096">
            <v>95853110.28216207</v>
          </cell>
        </row>
        <row r="3097">
          <cell r="A3097" t="str">
            <v>JF1802</v>
          </cell>
          <cell r="B3097">
            <v>36917</v>
          </cell>
          <cell r="C3097">
            <v>36922</v>
          </cell>
          <cell r="D3097" t="str">
            <v>42 Rowney Croft</v>
          </cell>
          <cell r="E3097" t="str">
            <v>Hall Green</v>
          </cell>
          <cell r="F3097" t="str">
            <v>Birmingham</v>
          </cell>
          <cell r="G3097" t="str">
            <v>West Midlands</v>
          </cell>
          <cell r="H3097" t="str">
            <v>B28 0PL</v>
          </cell>
          <cell r="I3097">
            <v>29170.011562376985</v>
          </cell>
          <cell r="J3097">
            <v>27402.132073748075</v>
          </cell>
          <cell r="K3097">
            <v>0.01</v>
          </cell>
          <cell r="L3097">
            <v>27128.110753010595</v>
          </cell>
          <cell r="M3097">
            <v>95880238.392915085</v>
          </cell>
        </row>
        <row r="3098">
          <cell r="A3098" t="str">
            <v>JF1726</v>
          </cell>
          <cell r="B3098">
            <v>36917</v>
          </cell>
          <cell r="C3098">
            <v>36922</v>
          </cell>
          <cell r="D3098">
            <v>94</v>
          </cell>
          <cell r="E3098" t="str">
            <v>Ruspidge Road</v>
          </cell>
          <cell r="F3098" t="str">
            <v>Cinderford</v>
          </cell>
          <cell r="G3098" t="str">
            <v>Gloucestershire</v>
          </cell>
          <cell r="H3098" t="str">
            <v>GL14 3AE</v>
          </cell>
          <cell r="I3098">
            <v>31302.529872925687</v>
          </cell>
          <cell r="J3098">
            <v>29405.406850324129</v>
          </cell>
          <cell r="K3098">
            <v>0.01</v>
          </cell>
          <cell r="L3098">
            <v>29111.352781820886</v>
          </cell>
          <cell r="M3098">
            <v>95909349.745696902</v>
          </cell>
        </row>
        <row r="3099">
          <cell r="A3099" t="str">
            <v>JF1968</v>
          </cell>
          <cell r="B3099">
            <v>36917</v>
          </cell>
          <cell r="C3099">
            <v>36922</v>
          </cell>
          <cell r="D3099">
            <v>27</v>
          </cell>
          <cell r="E3099" t="str">
            <v>Pykes Down</v>
          </cell>
          <cell r="F3099" t="str">
            <v>Ivybridge</v>
          </cell>
          <cell r="G3099" t="str">
            <v>Devon</v>
          </cell>
          <cell r="H3099" t="str">
            <v>PL21 0BY</v>
          </cell>
          <cell r="I3099">
            <v>37622.59597893896</v>
          </cell>
          <cell r="J3099">
            <v>35342.438646882045</v>
          </cell>
          <cell r="K3099">
            <v>0.01</v>
          </cell>
          <cell r="L3099">
            <v>34989.014260413227</v>
          </cell>
          <cell r="M3099">
            <v>95944338.759957314</v>
          </cell>
        </row>
        <row r="3100">
          <cell r="A3100" t="str">
            <v>JF1868</v>
          </cell>
          <cell r="B3100">
            <v>36917</v>
          </cell>
          <cell r="C3100">
            <v>36922</v>
          </cell>
          <cell r="D3100">
            <v>58</v>
          </cell>
          <cell r="E3100" t="str">
            <v>Lacy Drive</v>
          </cell>
          <cell r="F3100" t="str">
            <v>Wimborne</v>
          </cell>
          <cell r="G3100" t="str">
            <v>Dorset</v>
          </cell>
          <cell r="H3100" t="str">
            <v>BH21 1DG</v>
          </cell>
          <cell r="I3100">
            <v>45238.444868431747</v>
          </cell>
          <cell r="J3100">
            <v>42496.72093701164</v>
          </cell>
          <cell r="K3100">
            <v>0.01</v>
          </cell>
          <cell r="L3100">
            <v>42071.753727641524</v>
          </cell>
          <cell r="M3100">
            <v>95986410.513684958</v>
          </cell>
        </row>
        <row r="3101">
          <cell r="A3101" t="str">
            <v>JF1807</v>
          </cell>
          <cell r="B3101">
            <v>36917</v>
          </cell>
          <cell r="C3101">
            <v>36922</v>
          </cell>
          <cell r="D3101">
            <v>20</v>
          </cell>
          <cell r="E3101" t="str">
            <v>Upper Churston Rise</v>
          </cell>
          <cell r="F3101" t="str">
            <v>Seaton</v>
          </cell>
          <cell r="G3101" t="str">
            <v>Devon</v>
          </cell>
          <cell r="H3101" t="str">
            <v>EX12 2HD</v>
          </cell>
          <cell r="I3101">
            <v>46614.812675421235</v>
          </cell>
          <cell r="J3101">
            <v>43789.672513274498</v>
          </cell>
          <cell r="K3101">
            <v>0.01</v>
          </cell>
          <cell r="L3101">
            <v>43351.775788141749</v>
          </cell>
          <cell r="M3101">
            <v>96029762.289473101</v>
          </cell>
        </row>
        <row r="3102">
          <cell r="A3102" t="str">
            <v>JF1396</v>
          </cell>
          <cell r="B3102">
            <v>36917</v>
          </cell>
          <cell r="C3102">
            <v>36922</v>
          </cell>
          <cell r="D3102">
            <v>38</v>
          </cell>
          <cell r="E3102" t="str">
            <v>Buckingham Road West</v>
          </cell>
          <cell r="F3102" t="str">
            <v>Heaton Moor Stockport</v>
          </cell>
          <cell r="G3102" t="str">
            <v>Cheshire</v>
          </cell>
          <cell r="H3102" t="str">
            <v>SK4 4BA</v>
          </cell>
          <cell r="I3102">
            <v>50109.989906383867</v>
          </cell>
          <cell r="J3102">
            <v>47073.020821148479</v>
          </cell>
          <cell r="K3102">
            <v>0.01</v>
          </cell>
          <cell r="L3102">
            <v>46602.290612936995</v>
          </cell>
          <cell r="M3102">
            <v>96076364.580086038</v>
          </cell>
        </row>
        <row r="3103">
          <cell r="A3103" t="str">
            <v>JF1953</v>
          </cell>
          <cell r="B3103">
            <v>36920</v>
          </cell>
          <cell r="C3103">
            <v>36922</v>
          </cell>
          <cell r="D3103">
            <v>66</v>
          </cell>
          <cell r="E3103" t="str">
            <v>Corporation Road</v>
          </cell>
          <cell r="F3103" t="str">
            <v>Ilkeston</v>
          </cell>
          <cell r="G3103" t="str">
            <v>Derbyshire</v>
          </cell>
          <cell r="H3103" t="str">
            <v>DE7 4AX</v>
          </cell>
          <cell r="I3103">
            <v>12429.336963197456</v>
          </cell>
          <cell r="J3103">
            <v>11676.043813912762</v>
          </cell>
          <cell r="K3103">
            <v>0.01</v>
          </cell>
          <cell r="L3103">
            <v>11559.283375773633</v>
          </cell>
          <cell r="M3103">
            <v>96087923.863461807</v>
          </cell>
        </row>
        <row r="3104">
          <cell r="A3104" t="str">
            <v>JF1889</v>
          </cell>
          <cell r="B3104">
            <v>36920</v>
          </cell>
          <cell r="C3104">
            <v>36922</v>
          </cell>
          <cell r="D3104" t="str">
            <v>7 Howell Road</v>
          </cell>
          <cell r="E3104" t="str">
            <v>Drayton</v>
          </cell>
          <cell r="F3104" t="str">
            <v>Norwich</v>
          </cell>
          <cell r="G3104" t="str">
            <v>Norfolk</v>
          </cell>
          <cell r="H3104" t="str">
            <v>NR8 6BU</v>
          </cell>
          <cell r="I3104">
            <v>28668.984756715188</v>
          </cell>
          <cell r="J3104">
            <v>26931.47052903548</v>
          </cell>
          <cell r="K3104">
            <v>0.01</v>
          </cell>
          <cell r="L3104">
            <v>26662.155823745125</v>
          </cell>
          <cell r="M3104">
            <v>96114586.01928556</v>
          </cell>
        </row>
        <row r="3105">
          <cell r="A3105" t="str">
            <v>JF1923</v>
          </cell>
          <cell r="B3105">
            <v>36920</v>
          </cell>
          <cell r="C3105">
            <v>36922</v>
          </cell>
          <cell r="D3105">
            <v>4</v>
          </cell>
          <cell r="E3105" t="str">
            <v>Park Close</v>
          </cell>
          <cell r="F3105" t="str">
            <v>Leeds</v>
          </cell>
          <cell r="G3105" t="str">
            <v>West Yorkshire</v>
          </cell>
          <cell r="H3105" t="str">
            <v>LS13 2LS</v>
          </cell>
          <cell r="I3105">
            <v>28717.220075612389</v>
          </cell>
          <cell r="J3105">
            <v>26976.782495272244</v>
          </cell>
          <cell r="K3105">
            <v>0.01</v>
          </cell>
          <cell r="L3105">
            <v>26707.014670319521</v>
          </cell>
          <cell r="M3105">
            <v>96141293.033955872</v>
          </cell>
        </row>
        <row r="3106">
          <cell r="A3106" t="str">
            <v>JF1894</v>
          </cell>
          <cell r="B3106">
            <v>36920</v>
          </cell>
          <cell r="C3106">
            <v>36922</v>
          </cell>
          <cell r="D3106">
            <v>138</v>
          </cell>
          <cell r="E3106" t="str">
            <v>Parkwall Road</v>
          </cell>
          <cell r="F3106" t="str">
            <v>Bristol</v>
          </cell>
          <cell r="G3106" t="str">
            <v>Avon</v>
          </cell>
          <cell r="H3106" t="str">
            <v>BS30 8HA</v>
          </cell>
          <cell r="I3106">
            <v>30431.494289407608</v>
          </cell>
          <cell r="J3106">
            <v>28587.161302170782</v>
          </cell>
          <cell r="K3106">
            <v>0.01</v>
          </cell>
          <cell r="L3106">
            <v>28301.289689149075</v>
          </cell>
          <cell r="M3106">
            <v>96169594.323645025</v>
          </cell>
        </row>
        <row r="3107">
          <cell r="A3107" t="str">
            <v>JF1970</v>
          </cell>
          <cell r="B3107">
            <v>36920</v>
          </cell>
          <cell r="C3107">
            <v>36922</v>
          </cell>
          <cell r="D3107">
            <v>22</v>
          </cell>
          <cell r="E3107" t="str">
            <v>Falkland Road</v>
          </cell>
          <cell r="F3107" t="str">
            <v>Sheffield</v>
          </cell>
          <cell r="G3107" t="str">
            <v>South Yorkshire</v>
          </cell>
          <cell r="H3107" t="str">
            <v>S11 7PL</v>
          </cell>
          <cell r="I3107">
            <v>41088.086407474133</v>
          </cell>
          <cell r="J3107">
            <v>38597.899352475702</v>
          </cell>
          <cell r="K3107">
            <v>0.01</v>
          </cell>
          <cell r="L3107">
            <v>38211.920358950942</v>
          </cell>
          <cell r="M3107">
            <v>96207806.244003981</v>
          </cell>
        </row>
        <row r="3108">
          <cell r="A3108" t="str">
            <v>JF1996</v>
          </cell>
          <cell r="B3108">
            <v>36920</v>
          </cell>
          <cell r="C3108">
            <v>36922</v>
          </cell>
          <cell r="D3108" t="str">
            <v>The Pippins</v>
          </cell>
          <cell r="E3108" t="str">
            <v>Gladstone Road</v>
          </cell>
          <cell r="F3108" t="str">
            <v>Stourbridge</v>
          </cell>
          <cell r="G3108" t="str">
            <v>West Midlands</v>
          </cell>
          <cell r="H3108" t="str">
            <v>DY8 3PE</v>
          </cell>
          <cell r="I3108">
            <v>52317.465829916749</v>
          </cell>
          <cell r="J3108">
            <v>49146.710325073305</v>
          </cell>
          <cell r="K3108">
            <v>0.01</v>
          </cell>
          <cell r="L3108">
            <v>48655.243221822573</v>
          </cell>
          <cell r="M3108">
            <v>96256461.487225801</v>
          </cell>
        </row>
        <row r="3109">
          <cell r="A3109" t="str">
            <v>JF2078</v>
          </cell>
          <cell r="B3109">
            <v>36921</v>
          </cell>
          <cell r="C3109">
            <v>36922</v>
          </cell>
          <cell r="D3109">
            <v>149</v>
          </cell>
          <cell r="E3109" t="str">
            <v>Hull Grove</v>
          </cell>
          <cell r="F3109" t="str">
            <v>Harlow</v>
          </cell>
          <cell r="G3109" t="str">
            <v>Essex</v>
          </cell>
          <cell r="H3109" t="str">
            <v>CM19 5RS</v>
          </cell>
          <cell r="I3109">
            <v>18641.005157403921</v>
          </cell>
          <cell r="J3109">
            <v>17511.247269076412</v>
          </cell>
          <cell r="K3109">
            <v>0.01</v>
          </cell>
          <cell r="L3109">
            <v>17336.134796385646</v>
          </cell>
          <cell r="M3109">
            <v>96273797.622022182</v>
          </cell>
        </row>
        <row r="3110">
          <cell r="A3110" t="str">
            <v>JF2118</v>
          </cell>
          <cell r="B3110">
            <v>36921</v>
          </cell>
          <cell r="C3110">
            <v>36922</v>
          </cell>
          <cell r="D3110">
            <v>41</v>
          </cell>
          <cell r="E3110" t="str">
            <v>Greenway</v>
          </cell>
          <cell r="F3110" t="str">
            <v>Chatham</v>
          </cell>
          <cell r="G3110" t="str">
            <v>Kent</v>
          </cell>
          <cell r="H3110" t="str">
            <v>ME5 9UY</v>
          </cell>
          <cell r="I3110">
            <v>22389.951589480683</v>
          </cell>
          <cell r="J3110">
            <v>21032.98482648185</v>
          </cell>
          <cell r="K3110">
            <v>0.01</v>
          </cell>
          <cell r="L3110">
            <v>20822.654978217033</v>
          </cell>
          <cell r="M3110">
            <v>96294620.277000397</v>
          </cell>
        </row>
        <row r="3111">
          <cell r="A3111" t="str">
            <v>JF2086</v>
          </cell>
          <cell r="B3111">
            <v>36921</v>
          </cell>
          <cell r="C3111">
            <v>36922</v>
          </cell>
          <cell r="D3111">
            <v>3</v>
          </cell>
          <cell r="E3111" t="str">
            <v>St. Just Close</v>
          </cell>
          <cell r="F3111" t="str">
            <v>Ferndown</v>
          </cell>
          <cell r="G3111" t="str">
            <v>Dorset</v>
          </cell>
          <cell r="H3111" t="str">
            <v>BH22 9EA</v>
          </cell>
          <cell r="I3111">
            <v>22626.221001491194</v>
          </cell>
          <cell r="J3111">
            <v>21254.934880188695</v>
          </cell>
          <cell r="K3111">
            <v>0.01</v>
          </cell>
          <cell r="L3111">
            <v>21042.385531386808</v>
          </cell>
          <cell r="M3111">
            <v>96315662.662531778</v>
          </cell>
        </row>
        <row r="3112">
          <cell r="A3112" t="str">
            <v>JF2087</v>
          </cell>
          <cell r="B3112">
            <v>36921</v>
          </cell>
          <cell r="C3112">
            <v>36922</v>
          </cell>
          <cell r="D3112">
            <v>74</v>
          </cell>
          <cell r="E3112" t="str">
            <v>Highcroft Avenue</v>
          </cell>
          <cell r="F3112" t="str">
            <v>Bispham Blackpool</v>
          </cell>
          <cell r="G3112" t="str">
            <v>Lancashire</v>
          </cell>
          <cell r="H3112" t="str">
            <v>FY2 0BW</v>
          </cell>
          <cell r="I3112">
            <v>22923.103607875422</v>
          </cell>
          <cell r="J3112">
            <v>21533.824601337517</v>
          </cell>
          <cell r="K3112">
            <v>0.01</v>
          </cell>
          <cell r="L3112">
            <v>21318.486355324141</v>
          </cell>
          <cell r="M3112">
            <v>96336981.148887098</v>
          </cell>
        </row>
        <row r="3113">
          <cell r="A3113" t="str">
            <v>JF2027</v>
          </cell>
          <cell r="B3113">
            <v>36921</v>
          </cell>
          <cell r="C3113">
            <v>36922</v>
          </cell>
          <cell r="D3113">
            <v>9</v>
          </cell>
          <cell r="E3113" t="str">
            <v>Hales Road</v>
          </cell>
          <cell r="F3113" t="str">
            <v>Tunstall</v>
          </cell>
          <cell r="G3113" t="str">
            <v>Sittingbourne, Kent</v>
          </cell>
          <cell r="H3113" t="str">
            <v>ME10 1SR</v>
          </cell>
          <cell r="I3113">
            <v>33921.829937138813</v>
          </cell>
          <cell r="J3113">
            <v>31865.961456100093</v>
          </cell>
          <cell r="K3113">
            <v>0.01</v>
          </cell>
          <cell r="L3113">
            <v>31547.301841539091</v>
          </cell>
          <cell r="M3113">
            <v>96368528.45072864</v>
          </cell>
        </row>
        <row r="3114">
          <cell r="A3114" t="str">
            <v>JF2143</v>
          </cell>
          <cell r="B3114">
            <v>36922</v>
          </cell>
          <cell r="C3114">
            <v>36922</v>
          </cell>
          <cell r="D3114">
            <v>43</v>
          </cell>
          <cell r="E3114" t="str">
            <v>Alder Grove</v>
          </cell>
          <cell r="F3114" t="str">
            <v>Lytham St. Annes</v>
          </cell>
          <cell r="G3114" t="str">
            <v>Lancashire</v>
          </cell>
          <cell r="H3114" t="str">
            <v>FY8 4LA</v>
          </cell>
          <cell r="I3114">
            <v>14789.519579735615</v>
          </cell>
          <cell r="J3114">
            <v>13893.185059751639</v>
          </cell>
          <cell r="K3114">
            <v>0.01</v>
          </cell>
          <cell r="L3114">
            <v>13754.253209154122</v>
          </cell>
          <cell r="M3114">
            <v>96382282.703937799</v>
          </cell>
        </row>
        <row r="3115">
          <cell r="A3115" t="str">
            <v>JF1980</v>
          </cell>
          <cell r="B3115">
            <v>36922</v>
          </cell>
          <cell r="C3115">
            <v>36922</v>
          </cell>
          <cell r="D3115">
            <v>15</v>
          </cell>
          <cell r="E3115" t="str">
            <v>Albion Row</v>
          </cell>
          <cell r="F3115" t="str">
            <v>Carharrack Redruth</v>
          </cell>
          <cell r="G3115" t="str">
            <v>Cornwall</v>
          </cell>
          <cell r="H3115" t="str">
            <v>TR16 5QW</v>
          </cell>
          <cell r="I3115">
            <v>20753.452758528965</v>
          </cell>
          <cell r="J3115">
            <v>19495.667742860544</v>
          </cell>
          <cell r="K3115">
            <v>0.01</v>
          </cell>
          <cell r="L3115">
            <v>19300.711065431937</v>
          </cell>
          <cell r="M3115">
            <v>96401583.415003225</v>
          </cell>
        </row>
        <row r="3116">
          <cell r="A3116" t="str">
            <v>JF2094</v>
          </cell>
          <cell r="B3116">
            <v>36922</v>
          </cell>
          <cell r="C3116">
            <v>36922</v>
          </cell>
          <cell r="D3116">
            <v>2</v>
          </cell>
          <cell r="E3116" t="str">
            <v>Parliament Road</v>
          </cell>
          <cell r="F3116" t="str">
            <v>Mansfield</v>
          </cell>
          <cell r="G3116" t="str">
            <v>Nottinghamshire</v>
          </cell>
          <cell r="H3116" t="str">
            <v>NG19 6EX</v>
          </cell>
          <cell r="I3116">
            <v>22065.043969943417</v>
          </cell>
          <cell r="J3116">
            <v>20727.768577825631</v>
          </cell>
          <cell r="K3116">
            <v>0.01</v>
          </cell>
          <cell r="L3116">
            <v>20520.490892047375</v>
          </cell>
          <cell r="M3116">
            <v>96422103.905895278</v>
          </cell>
        </row>
        <row r="3117">
          <cell r="A3117" t="str">
            <v>JF3007</v>
          </cell>
          <cell r="B3117">
            <v>36922</v>
          </cell>
          <cell r="C3117">
            <v>36922</v>
          </cell>
          <cell r="D3117">
            <v>59</v>
          </cell>
          <cell r="E3117" t="str">
            <v>Bower Lane</v>
          </cell>
          <cell r="F3117" t="str">
            <v>Maidstone</v>
          </cell>
          <cell r="G3117" t="str">
            <v>Kent</v>
          </cell>
          <cell r="H3117" t="str">
            <v>ME16 8ED</v>
          </cell>
          <cell r="I3117">
            <v>26630.878760299453</v>
          </cell>
          <cell r="J3117">
            <v>25016.886108160092</v>
          </cell>
          <cell r="K3117">
            <v>0.01</v>
          </cell>
          <cell r="L3117">
            <v>24766.71724707849</v>
          </cell>
          <cell r="M3117">
            <v>96446870.623142362</v>
          </cell>
        </row>
        <row r="3118">
          <cell r="A3118" t="str">
            <v>JF2100</v>
          </cell>
          <cell r="B3118">
            <v>36922</v>
          </cell>
          <cell r="C3118">
            <v>36922</v>
          </cell>
          <cell r="D3118">
            <v>11</v>
          </cell>
          <cell r="E3118" t="str">
            <v>Clifford Drive</v>
          </cell>
          <cell r="F3118" t="str">
            <v>Lowestoft</v>
          </cell>
          <cell r="G3118" t="str">
            <v>Suffolk</v>
          </cell>
          <cell r="H3118" t="str">
            <v>NR33 9EU</v>
          </cell>
          <cell r="I3118">
            <v>34915.22149624033</v>
          </cell>
          <cell r="J3118">
            <v>32799.147466165159</v>
          </cell>
          <cell r="K3118">
            <v>0.01</v>
          </cell>
          <cell r="L3118">
            <v>32471.155991503507</v>
          </cell>
          <cell r="M3118">
            <v>96479341.779133871</v>
          </cell>
        </row>
        <row r="3119">
          <cell r="A3119" t="str">
            <v>JF2070</v>
          </cell>
          <cell r="B3119">
            <v>36922</v>
          </cell>
          <cell r="C3119">
            <v>36922</v>
          </cell>
          <cell r="D3119">
            <v>10</v>
          </cell>
          <cell r="E3119" t="str">
            <v>Alston Road</v>
          </cell>
          <cell r="F3119" t="str">
            <v>Barnet</v>
          </cell>
          <cell r="G3119" t="str">
            <v>Hertfordshire</v>
          </cell>
          <cell r="H3119" t="str">
            <v>EN5 4ET</v>
          </cell>
          <cell r="I3119">
            <v>57425.359258223252</v>
          </cell>
          <cell r="J3119">
            <v>53945.034454694563</v>
          </cell>
          <cell r="K3119">
            <v>0.01</v>
          </cell>
          <cell r="L3119">
            <v>53405.584110147618</v>
          </cell>
          <cell r="M3119">
            <v>96532747.363244012</v>
          </cell>
        </row>
        <row r="3120">
          <cell r="A3120" t="str">
            <v>JF2075</v>
          </cell>
          <cell r="B3120">
            <v>36922</v>
          </cell>
          <cell r="C3120">
            <v>36922</v>
          </cell>
          <cell r="D3120" t="str">
            <v>Highwood</v>
          </cell>
          <cell r="E3120" t="str">
            <v>Graeme Road</v>
          </cell>
          <cell r="F3120" t="str">
            <v>Westhill, Yarmouth</v>
          </cell>
          <cell r="G3120" t="str">
            <v>Isle of Wight</v>
          </cell>
          <cell r="H3120" t="str">
            <v>PO41 0RX</v>
          </cell>
          <cell r="I3120">
            <v>65007.207717240097</v>
          </cell>
          <cell r="J3120">
            <v>61067.376946498269</v>
          </cell>
          <cell r="K3120">
            <v>0.01</v>
          </cell>
          <cell r="L3120">
            <v>60456.703177033283</v>
          </cell>
          <cell r="M3120">
            <v>96593204.066421047</v>
          </cell>
        </row>
        <row r="3121">
          <cell r="A3121" t="str">
            <v>JF2131</v>
          </cell>
          <cell r="B3121">
            <v>36923</v>
          </cell>
          <cell r="C3121">
            <v>36950</v>
          </cell>
          <cell r="D3121">
            <v>396</v>
          </cell>
          <cell r="E3121" t="str">
            <v>Cannock Road</v>
          </cell>
          <cell r="F3121" t="str">
            <v>Cannock</v>
          </cell>
          <cell r="G3121" t="str">
            <v>Staffordshire</v>
          </cell>
          <cell r="H3121" t="str">
            <v>WS11 2TD</v>
          </cell>
          <cell r="I3121">
            <v>19357.762557788807</v>
          </cell>
          <cell r="J3121">
            <v>18184.564827013724</v>
          </cell>
          <cell r="K3121">
            <v>0.01</v>
          </cell>
          <cell r="L3121">
            <v>18002.719178743588</v>
          </cell>
          <cell r="M3121">
            <v>96611206.785599783</v>
          </cell>
        </row>
        <row r="3122">
          <cell r="A3122" t="str">
            <v>JF1537</v>
          </cell>
          <cell r="B3122">
            <v>36923</v>
          </cell>
          <cell r="C3122">
            <v>36950</v>
          </cell>
          <cell r="D3122">
            <v>58</v>
          </cell>
          <cell r="E3122" t="str">
            <v>Whitemill Road</v>
          </cell>
          <cell r="F3122" t="str">
            <v>Chatteris</v>
          </cell>
          <cell r="G3122" t="str">
            <v>Cambridgeshire</v>
          </cell>
          <cell r="H3122" t="str">
            <v>PE16 6PG</v>
          </cell>
          <cell r="I3122">
            <v>19998.200681671176</v>
          </cell>
          <cell r="J3122">
            <v>18786.188519145649</v>
          </cell>
          <cell r="K3122">
            <v>0.01</v>
          </cell>
          <cell r="L3122">
            <v>18598.326633954191</v>
          </cell>
          <cell r="M3122">
            <v>96629805.112233743</v>
          </cell>
        </row>
        <row r="3123">
          <cell r="A3123" t="str">
            <v>JF2126</v>
          </cell>
          <cell r="B3123">
            <v>36923</v>
          </cell>
          <cell r="C3123">
            <v>36950</v>
          </cell>
          <cell r="D3123" t="str">
            <v>20 Rossington Close</v>
          </cell>
          <cell r="E3123" t="str">
            <v>Shiregate</v>
          </cell>
          <cell r="F3123" t="str">
            <v>Metheringham</v>
          </cell>
          <cell r="G3123" t="str">
            <v>Lincolnshire</v>
          </cell>
          <cell r="H3123" t="str">
            <v>LN4 3DS</v>
          </cell>
          <cell r="I3123">
            <v>22911.137034257783</v>
          </cell>
          <cell r="J3123">
            <v>21522.583274605797</v>
          </cell>
          <cell r="K3123">
            <v>0.01</v>
          </cell>
          <cell r="L3123">
            <v>21307.357441859738</v>
          </cell>
          <cell r="M3123">
            <v>96651112.469675601</v>
          </cell>
        </row>
        <row r="3124">
          <cell r="A3124" t="str">
            <v>JF1967</v>
          </cell>
          <cell r="B3124">
            <v>36923</v>
          </cell>
          <cell r="C3124">
            <v>36950</v>
          </cell>
          <cell r="D3124">
            <v>7</v>
          </cell>
          <cell r="E3124" t="str">
            <v>Boldgrove Street</v>
          </cell>
          <cell r="F3124" t="str">
            <v>Dewsbury</v>
          </cell>
          <cell r="G3124" t="str">
            <v>West Yorkshire</v>
          </cell>
          <cell r="H3124" t="str">
            <v>WF12 8NA</v>
          </cell>
          <cell r="I3124">
            <v>23696.764614542339</v>
          </cell>
          <cell r="J3124">
            <v>22260.597062145833</v>
          </cell>
          <cell r="K3124">
            <v>0.01</v>
          </cell>
          <cell r="L3124">
            <v>22037.991091524374</v>
          </cell>
          <cell r="M3124">
            <v>96673150.46076712</v>
          </cell>
        </row>
        <row r="3125">
          <cell r="A3125" t="str">
            <v>JF2156</v>
          </cell>
          <cell r="B3125">
            <v>36923</v>
          </cell>
          <cell r="C3125">
            <v>36950</v>
          </cell>
          <cell r="D3125">
            <v>57</v>
          </cell>
          <cell r="E3125" t="str">
            <v>Fecknam Way</v>
          </cell>
          <cell r="F3125" t="str">
            <v>Lichfield</v>
          </cell>
          <cell r="G3125" t="str">
            <v>Staffordshire</v>
          </cell>
          <cell r="H3125" t="str">
            <v>WS13 6AN</v>
          </cell>
          <cell r="I3125">
            <v>34289.781272596309</v>
          </cell>
          <cell r="J3125">
            <v>32211.612710620775</v>
          </cell>
          <cell r="K3125">
            <v>0.01</v>
          </cell>
          <cell r="L3125">
            <v>31889.496583514567</v>
          </cell>
          <cell r="M3125">
            <v>96705039.957350641</v>
          </cell>
        </row>
        <row r="3126">
          <cell r="A3126" t="str">
            <v>JF1871</v>
          </cell>
          <cell r="B3126">
            <v>36924</v>
          </cell>
          <cell r="C3126">
            <v>36950</v>
          </cell>
          <cell r="D3126">
            <v>62</v>
          </cell>
          <cell r="E3126" t="str">
            <v>Sangwin Road</v>
          </cell>
          <cell r="F3126" t="str">
            <v>Bilston</v>
          </cell>
          <cell r="G3126" t="str">
            <v>West Midlands</v>
          </cell>
          <cell r="H3126" t="str">
            <v>WV14 9EQ</v>
          </cell>
          <cell r="I3126">
            <v>25976.53580833771</v>
          </cell>
          <cell r="J3126">
            <v>24402.200304802089</v>
          </cell>
          <cell r="K3126">
            <v>0.01</v>
          </cell>
          <cell r="L3126">
            <v>24158.178301754069</v>
          </cell>
          <cell r="M3126">
            <v>96729198.135652393</v>
          </cell>
        </row>
        <row r="3127">
          <cell r="A3127" t="str">
            <v>JF2038</v>
          </cell>
          <cell r="B3127">
            <v>36924</v>
          </cell>
          <cell r="C3127">
            <v>36950</v>
          </cell>
          <cell r="D3127">
            <v>39</v>
          </cell>
          <cell r="E3127" t="str">
            <v>Wood End Road</v>
          </cell>
          <cell r="F3127" t="str">
            <v>Bedford</v>
          </cell>
          <cell r="G3127" t="str">
            <v>Bedfordshire</v>
          </cell>
          <cell r="H3127" t="str">
            <v>MK43 9BB</v>
          </cell>
          <cell r="I3127">
            <v>31050.716611305492</v>
          </cell>
          <cell r="J3127">
            <v>29168.854998499097</v>
          </cell>
          <cell r="K3127">
            <v>0.01</v>
          </cell>
          <cell r="L3127">
            <v>28877.166448514105</v>
          </cell>
          <cell r="M3127">
            <v>96758075.302100912</v>
          </cell>
        </row>
        <row r="3128">
          <cell r="A3128" t="str">
            <v>JF2059</v>
          </cell>
          <cell r="B3128">
            <v>36924</v>
          </cell>
          <cell r="C3128">
            <v>36950</v>
          </cell>
          <cell r="D3128">
            <v>16</v>
          </cell>
          <cell r="E3128" t="str">
            <v>Columbine Close</v>
          </cell>
          <cell r="F3128" t="str">
            <v>Widnes</v>
          </cell>
          <cell r="G3128" t="str">
            <v>Cheshire</v>
          </cell>
          <cell r="H3128" t="str">
            <v>WA8 4TR</v>
          </cell>
          <cell r="I3128">
            <v>34911.565633092876</v>
          </cell>
          <cell r="J3128">
            <v>32795.713170481184</v>
          </cell>
          <cell r="K3128">
            <v>0.01</v>
          </cell>
          <cell r="L3128">
            <v>32467.756038776373</v>
          </cell>
          <cell r="M3128">
            <v>96790543.058139682</v>
          </cell>
        </row>
        <row r="3129">
          <cell r="A3129" t="str">
            <v>JF1804</v>
          </cell>
          <cell r="B3129">
            <v>36924</v>
          </cell>
          <cell r="C3129">
            <v>36950</v>
          </cell>
          <cell r="D3129">
            <v>36</v>
          </cell>
          <cell r="E3129" t="str">
            <v>Dartmouth Road</v>
          </cell>
          <cell r="F3129" t="str">
            <v>Ruislip</v>
          </cell>
          <cell r="G3129" t="str">
            <v>Middlesex</v>
          </cell>
          <cell r="H3129" t="str">
            <v>HA4 0DB</v>
          </cell>
          <cell r="I3129">
            <v>46540.735731797395</v>
          </cell>
          <cell r="J3129">
            <v>43720.085081385427</v>
          </cell>
          <cell r="K3129">
            <v>0.01</v>
          </cell>
          <cell r="L3129">
            <v>43282.884230571573</v>
          </cell>
          <cell r="M3129">
            <v>96833825.942370251</v>
          </cell>
        </row>
        <row r="3130">
          <cell r="A3130" t="str">
            <v>JF1913</v>
          </cell>
          <cell r="B3130">
            <v>36927</v>
          </cell>
          <cell r="C3130">
            <v>36950</v>
          </cell>
          <cell r="D3130" t="str">
            <v>38 Queens Road</v>
          </cell>
          <cell r="E3130" t="str">
            <v>Minster</v>
          </cell>
          <cell r="F3130" t="str">
            <v>Sheerness</v>
          </cell>
          <cell r="G3130" t="str">
            <v>Kent</v>
          </cell>
          <cell r="H3130" t="str">
            <v>ME12 2HA</v>
          </cell>
          <cell r="I3130">
            <v>18674.99084332542</v>
          </cell>
          <cell r="J3130">
            <v>17543.173216457213</v>
          </cell>
          <cell r="K3130">
            <v>0.01</v>
          </cell>
          <cell r="L3130">
            <v>17367.741484292641</v>
          </cell>
          <cell r="M3130">
            <v>96851193.68385455</v>
          </cell>
        </row>
        <row r="3131">
          <cell r="A3131" t="str">
            <v>JF1956</v>
          </cell>
          <cell r="B3131">
            <v>36927</v>
          </cell>
          <cell r="C3131">
            <v>36950</v>
          </cell>
          <cell r="D3131">
            <v>202</v>
          </cell>
          <cell r="E3131" t="str">
            <v>Harborne Road</v>
          </cell>
          <cell r="F3131" t="str">
            <v>Oldbury</v>
          </cell>
          <cell r="G3131" t="str">
            <v>West Midlands</v>
          </cell>
          <cell r="H3131" t="str">
            <v>B68 9JP</v>
          </cell>
          <cell r="I3131">
            <v>24608.059604486953</v>
          </cell>
          <cell r="J3131">
            <v>23116.662052699863</v>
          </cell>
          <cell r="K3131">
            <v>0.01</v>
          </cell>
          <cell r="L3131">
            <v>22885.495432172866</v>
          </cell>
          <cell r="M3131">
            <v>96874079.179286718</v>
          </cell>
        </row>
        <row r="3132">
          <cell r="A3132" t="str">
            <v>JF2016</v>
          </cell>
          <cell r="B3132">
            <v>36927</v>
          </cell>
          <cell r="C3132">
            <v>36950</v>
          </cell>
          <cell r="D3132">
            <v>4</v>
          </cell>
          <cell r="E3132" t="str">
            <v>Hillside</v>
          </cell>
          <cell r="F3132" t="str">
            <v>Brandon</v>
          </cell>
          <cell r="G3132" t="str">
            <v>Suffolk</v>
          </cell>
          <cell r="H3132" t="str">
            <v>IP27 0NL</v>
          </cell>
          <cell r="I3132">
            <v>31011.251846486233</v>
          </cell>
          <cell r="J3132">
            <v>29131.782037608278</v>
          </cell>
          <cell r="K3132">
            <v>0.01</v>
          </cell>
          <cell r="L3132">
            <v>28840.464217232195</v>
          </cell>
          <cell r="M3132">
            <v>96902919.643503949</v>
          </cell>
        </row>
        <row r="3133">
          <cell r="A3133" t="str">
            <v>JE3227</v>
          </cell>
          <cell r="B3133">
            <v>36928</v>
          </cell>
          <cell r="C3133">
            <v>36950</v>
          </cell>
          <cell r="D3133">
            <v>54</v>
          </cell>
          <cell r="E3133" t="str">
            <v>Roundway</v>
          </cell>
          <cell r="F3133" t="str">
            <v>Waterlooville</v>
          </cell>
          <cell r="G3133" t="str">
            <v>Hampshire</v>
          </cell>
          <cell r="H3133" t="str">
            <v>PO7 7QD</v>
          </cell>
          <cell r="I3133">
            <v>8504.4775401893821</v>
          </cell>
          <cell r="J3133">
            <v>7989.0546589657833</v>
          </cell>
          <cell r="K3133">
            <v>0.01</v>
          </cell>
          <cell r="L3133">
            <v>7909.1641123761256</v>
          </cell>
          <cell r="M3133">
            <v>96910828.807616323</v>
          </cell>
        </row>
        <row r="3134">
          <cell r="A3134" t="str">
            <v>JF2112</v>
          </cell>
          <cell r="B3134">
            <v>36928</v>
          </cell>
          <cell r="C3134">
            <v>36950</v>
          </cell>
          <cell r="D3134" t="str">
            <v>15 Southfield Road</v>
          </cell>
          <cell r="E3134" t="str">
            <v>Holcombe Ramsbottom</v>
          </cell>
          <cell r="F3134" t="str">
            <v>Bury</v>
          </cell>
          <cell r="G3134" t="str">
            <v>Lancashire</v>
          </cell>
          <cell r="H3134" t="str">
            <v>BL0 9ST</v>
          </cell>
          <cell r="I3134">
            <v>17004.600569597926</v>
          </cell>
          <cell r="J3134">
            <v>15974.018716895021</v>
          </cell>
          <cell r="K3134">
            <v>0.01</v>
          </cell>
          <cell r="L3134">
            <v>15814.278529726071</v>
          </cell>
          <cell r="M3134">
            <v>96926643.086146057</v>
          </cell>
        </row>
        <row r="3135">
          <cell r="A3135" t="str">
            <v>JF1830</v>
          </cell>
          <cell r="B3135">
            <v>36928</v>
          </cell>
          <cell r="C3135">
            <v>36950</v>
          </cell>
          <cell r="D3135">
            <v>18</v>
          </cell>
          <cell r="E3135" t="str">
            <v>Holcombe Avenue</v>
          </cell>
          <cell r="F3135" t="str">
            <v>Llandrindod Wells</v>
          </cell>
          <cell r="G3135" t="str">
            <v>Powys</v>
          </cell>
          <cell r="H3135" t="str">
            <v>LD1 6DW</v>
          </cell>
          <cell r="I3135">
            <v>20719.431784086362</v>
          </cell>
          <cell r="J3135">
            <v>19463.708645656883</v>
          </cell>
          <cell r="K3135">
            <v>0.01</v>
          </cell>
          <cell r="L3135">
            <v>19269.071559200314</v>
          </cell>
          <cell r="M3135">
            <v>96945912.157705262</v>
          </cell>
        </row>
        <row r="3136">
          <cell r="A3136" t="str">
            <v>JF2058</v>
          </cell>
          <cell r="B3136">
            <v>36928</v>
          </cell>
          <cell r="C3136">
            <v>36950</v>
          </cell>
          <cell r="D3136">
            <v>41</v>
          </cell>
          <cell r="E3136" t="str">
            <v>Bosworth Road</v>
          </cell>
          <cell r="F3136" t="str">
            <v>Dagenham</v>
          </cell>
          <cell r="G3136" t="str">
            <v>Essex</v>
          </cell>
          <cell r="H3136" t="str">
            <v>RM10 7NU</v>
          </cell>
          <cell r="I3136">
            <v>23353.832516550261</v>
          </cell>
          <cell r="J3136">
            <v>21938.448727668427</v>
          </cell>
          <cell r="K3136">
            <v>0.01</v>
          </cell>
          <cell r="L3136">
            <v>21719.064240391741</v>
          </cell>
          <cell r="M3136">
            <v>96967631.221945658</v>
          </cell>
        </row>
        <row r="3137">
          <cell r="A3137" t="str">
            <v>JF2007</v>
          </cell>
          <cell r="B3137">
            <v>36928</v>
          </cell>
          <cell r="C3137">
            <v>36950</v>
          </cell>
          <cell r="D3137" t="str">
            <v>36 Hayes Drive</v>
          </cell>
          <cell r="E3137" t="str">
            <v>Halfway</v>
          </cell>
          <cell r="F3137" t="str">
            <v>Sheffield</v>
          </cell>
          <cell r="G3137" t="str">
            <v>South Yorkshire</v>
          </cell>
          <cell r="H3137" t="str">
            <v>S20 4TR</v>
          </cell>
          <cell r="I3137">
            <v>29291.87905498832</v>
          </cell>
          <cell r="J3137">
            <v>27516.613657716298</v>
          </cell>
          <cell r="K3137">
            <v>0.01</v>
          </cell>
          <cell r="L3137">
            <v>27241.447521139136</v>
          </cell>
          <cell r="M3137">
            <v>96994872.669466794</v>
          </cell>
        </row>
        <row r="3138">
          <cell r="A3138" t="str">
            <v>JF1955</v>
          </cell>
          <cell r="B3138">
            <v>36928</v>
          </cell>
          <cell r="C3138">
            <v>36950</v>
          </cell>
          <cell r="D3138" t="str">
            <v>22 Northill Road</v>
          </cell>
          <cell r="E3138" t="str">
            <v>Cople</v>
          </cell>
          <cell r="F3138" t="str">
            <v>Nr Bedford</v>
          </cell>
          <cell r="G3138" t="str">
            <v>Bedfordshire</v>
          </cell>
          <cell r="H3138" t="str">
            <v>MK44 3TU</v>
          </cell>
          <cell r="I3138">
            <v>35831.321747080532</v>
          </cell>
          <cell r="J3138">
            <v>33659.726489681707</v>
          </cell>
          <cell r="K3138">
            <v>0.01</v>
          </cell>
          <cell r="L3138">
            <v>33323.129224784891</v>
          </cell>
          <cell r="M3138">
            <v>97028195.798691586</v>
          </cell>
        </row>
        <row r="3139">
          <cell r="A3139" t="str">
            <v>JF2113</v>
          </cell>
          <cell r="B3139">
            <v>36928</v>
          </cell>
          <cell r="C3139">
            <v>36950</v>
          </cell>
          <cell r="D3139">
            <v>17</v>
          </cell>
          <cell r="E3139" t="str">
            <v>Beechfield Avenue</v>
          </cell>
          <cell r="F3139" t="str">
            <v>Preesall Poulton-Le-Fylde</v>
          </cell>
          <cell r="G3139" t="str">
            <v>Lancashire</v>
          </cell>
          <cell r="H3139" t="str">
            <v>FY6 0PT</v>
          </cell>
          <cell r="I3139">
            <v>40200.93391975345</v>
          </cell>
          <cell r="J3139">
            <v>37764.513682192635</v>
          </cell>
          <cell r="K3139">
            <v>0.01</v>
          </cell>
          <cell r="L3139">
            <v>37386.868545370708</v>
          </cell>
          <cell r="M3139">
            <v>97065582.667236954</v>
          </cell>
        </row>
        <row r="3140">
          <cell r="A3140" t="str">
            <v>JE3221</v>
          </cell>
          <cell r="B3140">
            <v>36929</v>
          </cell>
          <cell r="C3140">
            <v>36950</v>
          </cell>
          <cell r="D3140" t="str">
            <v>17 St. Davids Avenue</v>
          </cell>
          <cell r="E3140" t="str">
            <v>Romiley</v>
          </cell>
          <cell r="F3140" t="str">
            <v>Stockport</v>
          </cell>
          <cell r="G3140" t="str">
            <v>Cheshire</v>
          </cell>
          <cell r="H3140" t="str">
            <v>SK6 3JT</v>
          </cell>
          <cell r="I3140">
            <v>3607.8034793245847</v>
          </cell>
          <cell r="J3140">
            <v>3389.1487230018824</v>
          </cell>
          <cell r="K3140">
            <v>0.01</v>
          </cell>
          <cell r="L3140">
            <v>3355.2572357718636</v>
          </cell>
          <cell r="M3140">
            <v>97068937.924472719</v>
          </cell>
        </row>
        <row r="3141">
          <cell r="A3141" t="str">
            <v>JE3228</v>
          </cell>
          <cell r="B3141">
            <v>36929</v>
          </cell>
          <cell r="C3141">
            <v>36950</v>
          </cell>
          <cell r="D3141">
            <v>3</v>
          </cell>
          <cell r="E3141" t="str">
            <v>Ash Grove</v>
          </cell>
          <cell r="F3141" t="str">
            <v>Prestatyn</v>
          </cell>
          <cell r="G3141" t="str">
            <v>Clwyd</v>
          </cell>
          <cell r="H3141" t="str">
            <v>LL19 9DW</v>
          </cell>
          <cell r="I3141">
            <v>4113.0930816679565</v>
          </cell>
          <cell r="J3141">
            <v>3863.8147130820194</v>
          </cell>
          <cell r="K3141">
            <v>0.01</v>
          </cell>
          <cell r="L3141">
            <v>3825.1765659511993</v>
          </cell>
          <cell r="M3141">
            <v>97072763.101038665</v>
          </cell>
        </row>
        <row r="3142">
          <cell r="A3142" t="str">
            <v>JF2129</v>
          </cell>
          <cell r="B3142">
            <v>36929</v>
          </cell>
          <cell r="C3142">
            <v>36950</v>
          </cell>
          <cell r="D3142">
            <v>12</v>
          </cell>
          <cell r="E3142" t="str">
            <v>Rochester Avenue</v>
          </cell>
          <cell r="F3142" t="str">
            <v>Burntwood</v>
          </cell>
          <cell r="G3142" t="str">
            <v>Staffordshire</v>
          </cell>
          <cell r="H3142" t="str">
            <v>WS7 8EN</v>
          </cell>
          <cell r="I3142">
            <v>19083.475720649483</v>
          </cell>
          <cell r="J3142">
            <v>17926.901434549516</v>
          </cell>
          <cell r="K3142">
            <v>0.01</v>
          </cell>
          <cell r="L3142">
            <v>17747.63242020402</v>
          </cell>
          <cell r="M3142">
            <v>97090510.733458862</v>
          </cell>
        </row>
        <row r="3143">
          <cell r="A3143" t="str">
            <v>JF2036</v>
          </cell>
          <cell r="B3143">
            <v>36929</v>
          </cell>
          <cell r="C3143">
            <v>36950</v>
          </cell>
          <cell r="D3143">
            <v>4</v>
          </cell>
          <cell r="E3143" t="str">
            <v>Elmtree Road</v>
          </cell>
          <cell r="F3143" t="str">
            <v>Ruskington, Sleaford</v>
          </cell>
          <cell r="G3143" t="str">
            <v>Lincolnshire</v>
          </cell>
          <cell r="H3143" t="str">
            <v>NG34 9BT</v>
          </cell>
          <cell r="I3143">
            <v>28783.125804249881</v>
          </cell>
          <cell r="J3143">
            <v>27038.693937325643</v>
          </cell>
          <cell r="K3143">
            <v>0.01</v>
          </cell>
          <cell r="L3143">
            <v>26768.306997952386</v>
          </cell>
          <cell r="M3143">
            <v>97117279.040456817</v>
          </cell>
        </row>
        <row r="3144">
          <cell r="A3144" t="str">
            <v>JF2122</v>
          </cell>
          <cell r="B3144">
            <v>36929</v>
          </cell>
          <cell r="C3144">
            <v>36950</v>
          </cell>
          <cell r="D3144" t="str">
            <v>Placentia</v>
          </cell>
          <cell r="E3144" t="str">
            <v>31 Higher Brimley</v>
          </cell>
          <cell r="F3144" t="str">
            <v>Teignmouth</v>
          </cell>
          <cell r="G3144" t="str">
            <v>Devon</v>
          </cell>
          <cell r="H3144" t="str">
            <v>TQ14 8JU</v>
          </cell>
          <cell r="I3144">
            <v>37347.416782331486</v>
          </cell>
          <cell r="J3144">
            <v>35083.936977341691</v>
          </cell>
          <cell r="K3144">
            <v>0.01</v>
          </cell>
          <cell r="L3144">
            <v>34733.097607568277</v>
          </cell>
          <cell r="M3144">
            <v>97152012.138064384</v>
          </cell>
        </row>
        <row r="3145">
          <cell r="A3145" t="str">
            <v>JF3000</v>
          </cell>
          <cell r="B3145">
            <v>36929</v>
          </cell>
          <cell r="C3145">
            <v>36950</v>
          </cell>
          <cell r="D3145">
            <v>17</v>
          </cell>
          <cell r="E3145" t="str">
            <v>The Drive</v>
          </cell>
          <cell r="F3145" t="str">
            <v>Lancing</v>
          </cell>
          <cell r="G3145" t="str">
            <v>West Sussex</v>
          </cell>
          <cell r="H3145" t="str">
            <v>BN15 8PT</v>
          </cell>
          <cell r="I3145">
            <v>39215.292358217441</v>
          </cell>
          <cell r="J3145">
            <v>36838.60797287093</v>
          </cell>
          <cell r="K3145">
            <v>0.01</v>
          </cell>
          <cell r="L3145">
            <v>36470.221893142218</v>
          </cell>
          <cell r="M3145">
            <v>97188482.359957531</v>
          </cell>
        </row>
        <row r="3146">
          <cell r="A3146" t="str">
            <v>JF2067</v>
          </cell>
          <cell r="B3146">
            <v>36929</v>
          </cell>
          <cell r="C3146">
            <v>36950</v>
          </cell>
          <cell r="D3146">
            <v>57</v>
          </cell>
          <cell r="E3146" t="str">
            <v>Cranmer Avenue</v>
          </cell>
          <cell r="F3146" t="str">
            <v>Hove</v>
          </cell>
          <cell r="G3146" t="str">
            <v>East Sussex</v>
          </cell>
          <cell r="H3146" t="str">
            <v>BN3 7JP</v>
          </cell>
          <cell r="I3146">
            <v>98174.677328612248</v>
          </cell>
          <cell r="J3146">
            <v>92224.696884453922</v>
          </cell>
          <cell r="K3146">
            <v>0.01</v>
          </cell>
          <cell r="L3146">
            <v>91302.449915609381</v>
          </cell>
          <cell r="M3146">
            <v>97279784.809873134</v>
          </cell>
        </row>
        <row r="3147">
          <cell r="A3147" t="str">
            <v>JE3226</v>
          </cell>
          <cell r="B3147">
            <v>36930</v>
          </cell>
          <cell r="C3147">
            <v>36950</v>
          </cell>
          <cell r="D3147">
            <v>36</v>
          </cell>
          <cell r="E3147" t="str">
            <v>Goodwood Avenue</v>
          </cell>
          <cell r="F3147" t="str">
            <v>Northampton</v>
          </cell>
          <cell r="G3147" t="str">
            <v>Northamptonshire</v>
          </cell>
          <cell r="H3147" t="str">
            <v>NN3 6EF</v>
          </cell>
          <cell r="I3147">
            <v>11474.980560137557</v>
          </cell>
          <cell r="J3147">
            <v>10779.527192856494</v>
          </cell>
          <cell r="K3147">
            <v>0.01</v>
          </cell>
          <cell r="L3147">
            <v>10671.731920927929</v>
          </cell>
          <cell r="M3147">
            <v>97290456.541794062</v>
          </cell>
        </row>
        <row r="3148">
          <cell r="A3148" t="str">
            <v>JF2161</v>
          </cell>
          <cell r="B3148">
            <v>36930</v>
          </cell>
          <cell r="C3148">
            <v>36950</v>
          </cell>
          <cell r="D3148">
            <v>207</v>
          </cell>
          <cell r="E3148" t="str">
            <v>Prince Of Wales Road</v>
          </cell>
          <cell r="F3148" t="str">
            <v>Chapel Field</v>
          </cell>
          <cell r="G3148" t="str">
            <v>Coventry</v>
          </cell>
          <cell r="H3148" t="str">
            <v>CV5 8GT</v>
          </cell>
          <cell r="I3148">
            <v>13753.181961359369</v>
          </cell>
          <cell r="J3148">
            <v>12919.655781883042</v>
          </cell>
          <cell r="K3148">
            <v>0.01</v>
          </cell>
          <cell r="L3148">
            <v>12790.459224064212</v>
          </cell>
          <cell r="M3148">
            <v>97303247.001018122</v>
          </cell>
        </row>
        <row r="3149">
          <cell r="A3149" t="str">
            <v>JF2152</v>
          </cell>
          <cell r="B3149">
            <v>36930</v>
          </cell>
          <cell r="C3149">
            <v>36950</v>
          </cell>
          <cell r="D3149">
            <v>156</v>
          </cell>
          <cell r="E3149" t="str">
            <v>Little Breach</v>
          </cell>
          <cell r="F3149" t="str">
            <v>Chichester</v>
          </cell>
          <cell r="G3149" t="str">
            <v>West Sussex</v>
          </cell>
          <cell r="H3149" t="str">
            <v>PO19 4UA</v>
          </cell>
          <cell r="I3149">
            <v>16711.01525959183</v>
          </cell>
          <cell r="J3149">
            <v>15698.226455980202</v>
          </cell>
          <cell r="K3149">
            <v>0.01</v>
          </cell>
          <cell r="L3149">
            <v>15541.244191420401</v>
          </cell>
          <cell r="M3149">
            <v>97318788.245209545</v>
          </cell>
        </row>
        <row r="3150">
          <cell r="A3150" t="str">
            <v>JF2149</v>
          </cell>
          <cell r="B3150">
            <v>36930</v>
          </cell>
          <cell r="C3150">
            <v>36950</v>
          </cell>
          <cell r="D3150">
            <v>52</v>
          </cell>
          <cell r="E3150" t="str">
            <v>Whitchurch Road</v>
          </cell>
          <cell r="F3150" t="str">
            <v>Heath Cardiff</v>
          </cell>
          <cell r="G3150" t="str">
            <v>South Glamorgan</v>
          </cell>
          <cell r="H3150" t="str">
            <v>CF14 3LX</v>
          </cell>
          <cell r="I3150">
            <v>20835.023072933436</v>
          </cell>
          <cell r="J3150">
            <v>19572.294401846561</v>
          </cell>
          <cell r="K3150">
            <v>0.01</v>
          </cell>
          <cell r="L3150">
            <v>19376.571457828093</v>
          </cell>
          <cell r="M3150">
            <v>97338164.816667378</v>
          </cell>
        </row>
        <row r="3151">
          <cell r="A3151" t="str">
            <v>JF2066</v>
          </cell>
          <cell r="B3151">
            <v>36930</v>
          </cell>
          <cell r="C3151">
            <v>36950</v>
          </cell>
          <cell r="D3151">
            <v>225</v>
          </cell>
          <cell r="E3151" t="str">
            <v>Ashcroft Road</v>
          </cell>
          <cell r="F3151" t="str">
            <v>Luton</v>
          </cell>
          <cell r="G3151" t="str">
            <v>Bedfordshire</v>
          </cell>
          <cell r="H3151" t="str">
            <v>LU2 9AA</v>
          </cell>
          <cell r="I3151">
            <v>31530.946297886803</v>
          </cell>
          <cell r="J3151">
            <v>29619.979855590631</v>
          </cell>
          <cell r="K3151">
            <v>0.01</v>
          </cell>
          <cell r="L3151">
            <v>29323.780057034724</v>
          </cell>
          <cell r="M3151">
            <v>97367488.596724406</v>
          </cell>
        </row>
        <row r="3152">
          <cell r="A3152" t="str">
            <v>JF1402</v>
          </cell>
          <cell r="B3152">
            <v>36930</v>
          </cell>
          <cell r="C3152">
            <v>36950</v>
          </cell>
          <cell r="D3152">
            <v>459</v>
          </cell>
          <cell r="E3152" t="str">
            <v>Chickerell Road</v>
          </cell>
          <cell r="F3152" t="str">
            <v>Weymouth</v>
          </cell>
          <cell r="G3152" t="str">
            <v>Dorset</v>
          </cell>
          <cell r="H3152" t="str">
            <v>DT3 4DQ</v>
          </cell>
          <cell r="I3152">
            <v>35491.963800349113</v>
          </cell>
          <cell r="J3152">
            <v>33340.935691237042</v>
          </cell>
          <cell r="K3152">
            <v>0.01</v>
          </cell>
          <cell r="L3152">
            <v>33007.52633432467</v>
          </cell>
          <cell r="M3152">
            <v>97400496.123058736</v>
          </cell>
        </row>
        <row r="3153">
          <cell r="A3153" t="str">
            <v>JF1788</v>
          </cell>
          <cell r="B3153">
            <v>36930</v>
          </cell>
          <cell r="C3153">
            <v>36950</v>
          </cell>
          <cell r="D3153">
            <v>71</v>
          </cell>
          <cell r="E3153" t="str">
            <v>Furlong Gardens</v>
          </cell>
          <cell r="F3153" t="str">
            <v>Trowbridge</v>
          </cell>
          <cell r="G3153" t="str">
            <v>Wiltshire</v>
          </cell>
          <cell r="H3153" t="str">
            <v>BA14 7HB</v>
          </cell>
          <cell r="I3153">
            <v>35993.926456793219</v>
          </cell>
          <cell r="J3153">
            <v>33812.476368502714</v>
          </cell>
          <cell r="K3153">
            <v>0.01</v>
          </cell>
          <cell r="L3153">
            <v>33474.35160481769</v>
          </cell>
          <cell r="M3153">
            <v>97433970.474663556</v>
          </cell>
        </row>
        <row r="3154">
          <cell r="A3154" t="str">
            <v>JF0201</v>
          </cell>
          <cell r="B3154">
            <v>36930</v>
          </cell>
          <cell r="C3154">
            <v>36950</v>
          </cell>
          <cell r="D3154">
            <v>14</v>
          </cell>
          <cell r="E3154" t="str">
            <v>Georgian Close</v>
          </cell>
          <cell r="F3154" t="str">
            <v>Porthcawl</v>
          </cell>
          <cell r="G3154" t="str">
            <v>Mid Glamorgan</v>
          </cell>
          <cell r="H3154" t="str">
            <v>CF36 5NB</v>
          </cell>
          <cell r="I3154">
            <v>47604.59300412234</v>
          </cell>
          <cell r="J3154">
            <v>44719.46615538765</v>
          </cell>
          <cell r="K3154">
            <v>0.01</v>
          </cell>
          <cell r="L3154">
            <v>44272.271493833774</v>
          </cell>
          <cell r="M3154">
            <v>97478242.746157393</v>
          </cell>
        </row>
        <row r="3155">
          <cell r="A3155" t="str">
            <v>JF2068</v>
          </cell>
          <cell r="B3155">
            <v>36930</v>
          </cell>
          <cell r="C3155">
            <v>36950</v>
          </cell>
          <cell r="D3155">
            <v>21</v>
          </cell>
          <cell r="E3155" t="str">
            <v>Crail View</v>
          </cell>
          <cell r="F3155" t="str">
            <v>North Leach Cheltenham</v>
          </cell>
          <cell r="G3155" t="str">
            <v>Gloucestershire</v>
          </cell>
          <cell r="H3155" t="str">
            <v>GL54 3QH</v>
          </cell>
          <cell r="I3155">
            <v>89339.160049429178</v>
          </cell>
          <cell r="J3155">
            <v>83924.665500978925</v>
          </cell>
          <cell r="K3155">
            <v>0.01</v>
          </cell>
          <cell r="L3155">
            <v>83085.418845969136</v>
          </cell>
          <cell r="M3155">
            <v>97561328.165003359</v>
          </cell>
        </row>
        <row r="3156">
          <cell r="A3156" t="str">
            <v>JF1482</v>
          </cell>
          <cell r="B3156">
            <v>36930</v>
          </cell>
          <cell r="C3156">
            <v>36950</v>
          </cell>
          <cell r="D3156">
            <v>3</v>
          </cell>
          <cell r="E3156" t="str">
            <v>Pollards Hill East</v>
          </cell>
          <cell r="F3156" t="str">
            <v>Norbury</v>
          </cell>
          <cell r="G3156" t="str">
            <v>London</v>
          </cell>
          <cell r="H3156" t="str">
            <v>SW16 4UX</v>
          </cell>
          <cell r="I3156">
            <v>125312.78037484878</v>
          </cell>
          <cell r="J3156">
            <v>117718.06641273673</v>
          </cell>
          <cell r="K3156">
            <v>0.01</v>
          </cell>
          <cell r="L3156">
            <v>116540.88574860936</v>
          </cell>
          <cell r="M3156">
            <v>97677869.050751969</v>
          </cell>
        </row>
        <row r="3157">
          <cell r="A3157" t="str">
            <v>JF2172</v>
          </cell>
          <cell r="B3157">
            <v>36931</v>
          </cell>
          <cell r="C3157">
            <v>36950</v>
          </cell>
          <cell r="D3157" t="str">
            <v>Tengah</v>
          </cell>
          <cell r="E3157" t="str">
            <v>Donne Lane Lower Odcombe</v>
          </cell>
          <cell r="F3157" t="str">
            <v>Yeovil</v>
          </cell>
          <cell r="G3157" t="str">
            <v>Somerset</v>
          </cell>
          <cell r="H3157" t="str">
            <v>BA22 8TY</v>
          </cell>
          <cell r="I3157">
            <v>21208.114836420329</v>
          </cell>
          <cell r="J3157">
            <v>19922.774543303945</v>
          </cell>
          <cell r="K3157">
            <v>0.01</v>
          </cell>
          <cell r="L3157">
            <v>19723.546797870906</v>
          </cell>
          <cell r="M3157">
            <v>97697592.597549841</v>
          </cell>
        </row>
        <row r="3158">
          <cell r="A3158" t="str">
            <v>JF2105</v>
          </cell>
          <cell r="B3158">
            <v>36931</v>
          </cell>
          <cell r="C3158">
            <v>36950</v>
          </cell>
          <cell r="D3158">
            <v>40</v>
          </cell>
          <cell r="E3158" t="str">
            <v>Windmill Rise, Hundon</v>
          </cell>
          <cell r="F3158" t="str">
            <v>Sudbury</v>
          </cell>
          <cell r="G3158" t="str">
            <v>Suffolk</v>
          </cell>
          <cell r="H3158" t="str">
            <v>CO10 8EQ</v>
          </cell>
          <cell r="I3158">
            <v>24037.081096374994</v>
          </cell>
          <cell r="J3158">
            <v>22580.288302655295</v>
          </cell>
          <cell r="K3158">
            <v>0.01</v>
          </cell>
          <cell r="L3158">
            <v>22354.485419628742</v>
          </cell>
          <cell r="M3158">
            <v>97719947.082969472</v>
          </cell>
        </row>
        <row r="3159">
          <cell r="A3159" t="str">
            <v>JF1674</v>
          </cell>
          <cell r="B3159">
            <v>36931</v>
          </cell>
          <cell r="C3159">
            <v>36950</v>
          </cell>
          <cell r="D3159">
            <v>24</v>
          </cell>
          <cell r="E3159" t="str">
            <v>Jubilee Drive</v>
          </cell>
          <cell r="F3159" t="str">
            <v>West Kirby</v>
          </cell>
          <cell r="G3159" t="str">
            <v>Wirral</v>
          </cell>
          <cell r="H3159" t="str">
            <v>CH48 5EF</v>
          </cell>
          <cell r="I3159">
            <v>26449.707341417732</v>
          </cell>
          <cell r="J3159">
            <v>24846.694775271204</v>
          </cell>
          <cell r="K3159">
            <v>0.01</v>
          </cell>
          <cell r="L3159">
            <v>24598.227827518491</v>
          </cell>
          <cell r="M3159">
            <v>97744545.310796991</v>
          </cell>
        </row>
        <row r="3160">
          <cell r="A3160" t="str">
            <v>JF2017</v>
          </cell>
          <cell r="B3160">
            <v>36931</v>
          </cell>
          <cell r="C3160">
            <v>36950</v>
          </cell>
          <cell r="D3160">
            <v>98</v>
          </cell>
          <cell r="E3160" t="str">
            <v>Chaplin Road</v>
          </cell>
          <cell r="F3160" t="str">
            <v>Dagenham</v>
          </cell>
          <cell r="G3160" t="str">
            <v>Essex</v>
          </cell>
          <cell r="H3160" t="str">
            <v>RM9 6ES</v>
          </cell>
          <cell r="I3160">
            <v>34822.739551751038</v>
          </cell>
          <cell r="J3160">
            <v>32712.270488008551</v>
          </cell>
          <cell r="K3160">
            <v>0.01</v>
          </cell>
          <cell r="L3160">
            <v>32385.147783128465</v>
          </cell>
          <cell r="M3160">
            <v>97776930.458580121</v>
          </cell>
        </row>
        <row r="3161">
          <cell r="A3161" t="str">
            <v>JF2179</v>
          </cell>
          <cell r="B3161">
            <v>36931</v>
          </cell>
          <cell r="C3161">
            <v>36950</v>
          </cell>
          <cell r="D3161">
            <v>48</v>
          </cell>
          <cell r="E3161" t="str">
            <v>Bannetts Tree Crescent</v>
          </cell>
          <cell r="F3161" t="str">
            <v>Bristol</v>
          </cell>
          <cell r="G3161" t="str">
            <v>Avon</v>
          </cell>
          <cell r="H3161" t="str">
            <v>BS35 3LY</v>
          </cell>
          <cell r="I3161">
            <v>64581.347939440398</v>
          </cell>
          <cell r="J3161">
            <v>60667.326852201586</v>
          </cell>
          <cell r="K3161">
            <v>0.01</v>
          </cell>
          <cell r="L3161">
            <v>60060.653583679567</v>
          </cell>
          <cell r="M3161">
            <v>97836991.112163797</v>
          </cell>
        </row>
        <row r="3162">
          <cell r="A3162" t="str">
            <v>JF2157</v>
          </cell>
          <cell r="B3162">
            <v>36934</v>
          </cell>
          <cell r="C3162">
            <v>36950</v>
          </cell>
          <cell r="D3162" t="str">
            <v>45 Highmead Avenue</v>
          </cell>
          <cell r="E3162" t="str">
            <v>Newton</v>
          </cell>
          <cell r="F3162" t="str">
            <v>Swansea</v>
          </cell>
          <cell r="G3162" t="str">
            <v>West Glamorgan</v>
          </cell>
          <cell r="H3162" t="str">
            <v>SA3 4TY</v>
          </cell>
          <cell r="I3162">
            <v>14075.202109025255</v>
          </cell>
          <cell r="J3162">
            <v>13222.159556963117</v>
          </cell>
          <cell r="K3162">
            <v>0.01</v>
          </cell>
          <cell r="L3162">
            <v>13089.937961393485</v>
          </cell>
          <cell r="M3162">
            <v>97850081.050125197</v>
          </cell>
        </row>
        <row r="3163">
          <cell r="A3163" t="str">
            <v>JF1989</v>
          </cell>
          <cell r="B3163">
            <v>36934</v>
          </cell>
          <cell r="C3163">
            <v>36950</v>
          </cell>
          <cell r="D3163">
            <v>23</v>
          </cell>
          <cell r="E3163" t="str">
            <v>Farncombe Way, Whitfield</v>
          </cell>
          <cell r="F3163" t="str">
            <v>Dover</v>
          </cell>
          <cell r="G3163" t="str">
            <v>Kent</v>
          </cell>
          <cell r="H3163" t="str">
            <v>CT16 3NT</v>
          </cell>
          <cell r="I3163">
            <v>27548.894412621197</v>
          </cell>
          <cell r="J3163">
            <v>25879.264448219914</v>
          </cell>
          <cell r="K3163">
            <v>0.01</v>
          </cell>
          <cell r="L3163">
            <v>25620.471803737713</v>
          </cell>
          <cell r="M3163">
            <v>97875701.521928936</v>
          </cell>
        </row>
        <row r="3164">
          <cell r="A3164" t="str">
            <v>JF2144</v>
          </cell>
          <cell r="B3164">
            <v>36935</v>
          </cell>
          <cell r="C3164">
            <v>36950</v>
          </cell>
          <cell r="D3164">
            <v>33</v>
          </cell>
          <cell r="E3164" t="str">
            <v>Honeysuckle Close</v>
          </cell>
          <cell r="F3164" t="str">
            <v>Gosport</v>
          </cell>
          <cell r="G3164" t="str">
            <v>Hampshire</v>
          </cell>
          <cell r="H3164" t="str">
            <v>PO13 0DY</v>
          </cell>
          <cell r="I3164">
            <v>10990.585724398443</v>
          </cell>
          <cell r="J3164">
            <v>10324.489619889446</v>
          </cell>
          <cell r="K3164">
            <v>0.01</v>
          </cell>
          <cell r="L3164">
            <v>10221.244723690552</v>
          </cell>
          <cell r="M3164">
            <v>97885922.766652629</v>
          </cell>
        </row>
        <row r="3165">
          <cell r="A3165" t="str">
            <v>JF1994</v>
          </cell>
          <cell r="B3165">
            <v>36935</v>
          </cell>
          <cell r="C3165">
            <v>36950</v>
          </cell>
          <cell r="D3165">
            <v>83</v>
          </cell>
          <cell r="E3165" t="str">
            <v>Stanton Road</v>
          </cell>
          <cell r="F3165" t="str">
            <v>Bebington Wirral</v>
          </cell>
          <cell r="G3165" t="str">
            <v>Merseyside</v>
          </cell>
          <cell r="H3165" t="str">
            <v>CH63 3AT</v>
          </cell>
          <cell r="I3165">
            <v>17645.248030839743</v>
          </cell>
          <cell r="J3165">
            <v>16575.839059273698</v>
          </cell>
          <cell r="K3165">
            <v>0.01</v>
          </cell>
          <cell r="L3165">
            <v>16410.080668680959</v>
          </cell>
          <cell r="M3165">
            <v>97902332.847321317</v>
          </cell>
        </row>
        <row r="3166">
          <cell r="A3166" t="str">
            <v>JF2057</v>
          </cell>
          <cell r="B3166">
            <v>36935</v>
          </cell>
          <cell r="C3166">
            <v>36950</v>
          </cell>
          <cell r="D3166">
            <v>13</v>
          </cell>
          <cell r="E3166" t="str">
            <v>Wayland Avenue</v>
          </cell>
          <cell r="F3166" t="str">
            <v>Exeter</v>
          </cell>
          <cell r="G3166" t="str">
            <v>Devon</v>
          </cell>
          <cell r="H3166" t="str">
            <v>EX2 4PR</v>
          </cell>
          <cell r="I3166">
            <v>32328.871382694677</v>
          </cell>
          <cell r="J3166">
            <v>30369.545844349544</v>
          </cell>
          <cell r="K3166">
            <v>0.01</v>
          </cell>
          <cell r="L3166">
            <v>30065.850385906047</v>
          </cell>
          <cell r="M3166">
            <v>97932398.697707221</v>
          </cell>
        </row>
        <row r="3167">
          <cell r="A3167" t="str">
            <v>JF2185</v>
          </cell>
          <cell r="B3167">
            <v>36935</v>
          </cell>
          <cell r="C3167">
            <v>36950</v>
          </cell>
          <cell r="D3167">
            <v>26</v>
          </cell>
          <cell r="E3167" t="str">
            <v>Ashbourne Avenue</v>
          </cell>
          <cell r="F3167" t="str">
            <v>South Woodford</v>
          </cell>
          <cell r="G3167" t="str">
            <v>London</v>
          </cell>
          <cell r="H3167" t="str">
            <v>E18 1PH</v>
          </cell>
          <cell r="I3167">
            <v>39380.813575992412</v>
          </cell>
          <cell r="J3167">
            <v>36994.097601689842</v>
          </cell>
          <cell r="K3167">
            <v>0.01</v>
          </cell>
          <cell r="L3167">
            <v>36624.156625672942</v>
          </cell>
          <cell r="M3167">
            <v>97969022.854332894</v>
          </cell>
        </row>
        <row r="3168">
          <cell r="A3168" t="str">
            <v>JE3229</v>
          </cell>
          <cell r="B3168">
            <v>36936</v>
          </cell>
          <cell r="C3168">
            <v>36950</v>
          </cell>
          <cell r="D3168" t="str">
            <v>Mera Ghar</v>
          </cell>
          <cell r="E3168" t="str">
            <v>North Walsham Road, Bacton</v>
          </cell>
          <cell r="F3168" t="str">
            <v>Norwich</v>
          </cell>
          <cell r="G3168" t="str">
            <v>Norfolk</v>
          </cell>
          <cell r="H3168" t="str">
            <v>NR12 0LN</v>
          </cell>
          <cell r="I3168">
            <v>11191.101289451928</v>
          </cell>
          <cell r="J3168">
            <v>10512.852726454841</v>
          </cell>
          <cell r="K3168">
            <v>0.01</v>
          </cell>
          <cell r="L3168">
            <v>10407.724199190292</v>
          </cell>
          <cell r="M3168">
            <v>97979430.578532085</v>
          </cell>
        </row>
        <row r="3169">
          <cell r="A3169" t="str">
            <v>JF2103</v>
          </cell>
          <cell r="B3169">
            <v>36936</v>
          </cell>
          <cell r="C3169">
            <v>36950</v>
          </cell>
          <cell r="D3169">
            <v>18</v>
          </cell>
          <cell r="E3169" t="str">
            <v>Kingfisher Avenue</v>
          </cell>
          <cell r="F3169" t="str">
            <v>Hythe</v>
          </cell>
          <cell r="G3169" t="str">
            <v>Kent</v>
          </cell>
          <cell r="H3169" t="str">
            <v>CT21 6RD</v>
          </cell>
          <cell r="I3169">
            <v>39341.709391293014</v>
          </cell>
          <cell r="J3169">
            <v>36957.363367578284</v>
          </cell>
          <cell r="K3169">
            <v>0.01</v>
          </cell>
          <cell r="L3169">
            <v>36587.7897339025</v>
          </cell>
          <cell r="M3169">
            <v>98016018.368265986</v>
          </cell>
        </row>
        <row r="3170">
          <cell r="A3170" t="str">
            <v>JF2080</v>
          </cell>
          <cell r="B3170">
            <v>36937</v>
          </cell>
          <cell r="C3170">
            <v>36950</v>
          </cell>
          <cell r="D3170">
            <v>10</v>
          </cell>
          <cell r="E3170" t="str">
            <v>Beech Close</v>
          </cell>
          <cell r="F3170" t="str">
            <v>Thetford</v>
          </cell>
          <cell r="G3170" t="str">
            <v>Norfolk</v>
          </cell>
          <cell r="H3170" t="str">
            <v>IP24 3JX</v>
          </cell>
          <cell r="I3170">
            <v>14861.633352833051</v>
          </cell>
          <cell r="J3170">
            <v>13960.928301146198</v>
          </cell>
          <cell r="K3170">
            <v>0.01</v>
          </cell>
          <cell r="L3170">
            <v>13821.319018134736</v>
          </cell>
          <cell r="M3170">
            <v>98029839.687284127</v>
          </cell>
        </row>
        <row r="3171">
          <cell r="A3171" t="str">
            <v>JF2073</v>
          </cell>
          <cell r="B3171">
            <v>36937</v>
          </cell>
          <cell r="C3171">
            <v>36950</v>
          </cell>
          <cell r="D3171">
            <v>22</v>
          </cell>
          <cell r="E3171" t="str">
            <v>Waverley Road</v>
          </cell>
          <cell r="F3171" t="str">
            <v>St Budeaux Plymouth</v>
          </cell>
          <cell r="G3171" t="str">
            <v>Devon</v>
          </cell>
          <cell r="H3171" t="str">
            <v>PL5 1SH</v>
          </cell>
          <cell r="I3171">
            <v>42077.327545414351</v>
          </cell>
          <cell r="J3171">
            <v>39527.186482055906</v>
          </cell>
          <cell r="K3171">
            <v>0.01</v>
          </cell>
          <cell r="L3171">
            <v>39131.914617235343</v>
          </cell>
          <cell r="M3171">
            <v>98068971.601901367</v>
          </cell>
        </row>
        <row r="3172">
          <cell r="A3172" t="str">
            <v>JF2046</v>
          </cell>
          <cell r="B3172">
            <v>36937</v>
          </cell>
          <cell r="C3172">
            <v>36950</v>
          </cell>
          <cell r="D3172">
            <v>120</v>
          </cell>
          <cell r="E3172" t="str">
            <v>Devonshire Avenue</v>
          </cell>
          <cell r="F3172" t="str">
            <v>Southsea</v>
          </cell>
          <cell r="G3172" t="str">
            <v>Hampshire</v>
          </cell>
          <cell r="H3172" t="str">
            <v>PO4 9EQ</v>
          </cell>
          <cell r="I3172">
            <v>62171.947985530853</v>
          </cell>
          <cell r="J3172">
            <v>58403.951137922922</v>
          </cell>
          <cell r="K3172">
            <v>0.01</v>
          </cell>
          <cell r="L3172">
            <v>57819.91162654369</v>
          </cell>
          <cell r="M3172">
            <v>98126791.513527915</v>
          </cell>
        </row>
        <row r="3173">
          <cell r="A3173" t="str">
            <v>JF0874</v>
          </cell>
          <cell r="B3173">
            <v>36938</v>
          </cell>
          <cell r="C3173">
            <v>36950</v>
          </cell>
          <cell r="D3173">
            <v>15</v>
          </cell>
          <cell r="E3173" t="str">
            <v>Alandale Avenue</v>
          </cell>
          <cell r="F3173" t="str">
            <v>Mansfield</v>
          </cell>
          <cell r="G3173" t="str">
            <v>Nottinghamshire</v>
          </cell>
          <cell r="H3173" t="str">
            <v>NG20 9RU</v>
          </cell>
          <cell r="I3173">
            <v>11303.408738259763</v>
          </cell>
          <cell r="J3173">
            <v>10618.353663213717</v>
          </cell>
          <cell r="K3173">
            <v>0.01</v>
          </cell>
          <cell r="L3173">
            <v>10512.170126581579</v>
          </cell>
          <cell r="M3173">
            <v>98137303.683654502</v>
          </cell>
        </row>
        <row r="3174">
          <cell r="A3174" t="str">
            <v>JF2192</v>
          </cell>
          <cell r="B3174">
            <v>36938</v>
          </cell>
          <cell r="C3174">
            <v>36950</v>
          </cell>
          <cell r="D3174">
            <v>5</v>
          </cell>
          <cell r="E3174" t="str">
            <v>Balmoral Way</v>
          </cell>
          <cell r="F3174" t="str">
            <v>Rotherham</v>
          </cell>
          <cell r="G3174" t="str">
            <v>South Yorkshire</v>
          </cell>
          <cell r="H3174" t="str">
            <v>S66 3QD</v>
          </cell>
          <cell r="I3174">
            <v>12590.046270041576</v>
          </cell>
          <cell r="J3174">
            <v>11827.013162766329</v>
          </cell>
          <cell r="K3174">
            <v>0.01</v>
          </cell>
          <cell r="L3174">
            <v>11708.743031138665</v>
          </cell>
          <cell r="M3174">
            <v>98149012.426685646</v>
          </cell>
        </row>
        <row r="3175">
          <cell r="A3175" t="str">
            <v>JF2106</v>
          </cell>
          <cell r="B3175">
            <v>36938</v>
          </cell>
          <cell r="C3175">
            <v>36950</v>
          </cell>
          <cell r="D3175" t="str">
            <v>12 Picton Road</v>
          </cell>
          <cell r="E3175" t="str">
            <v>Swallows Rise</v>
          </cell>
          <cell r="F3175" t="str">
            <v>Rhoose</v>
          </cell>
          <cell r="G3175" t="str">
            <v>Vale Of Gamorgan</v>
          </cell>
          <cell r="H3175" t="str">
            <v>CF62 3HU</v>
          </cell>
          <cell r="I3175">
            <v>18355.658862815668</v>
          </cell>
          <cell r="J3175">
            <v>17243.194689311687</v>
          </cell>
          <cell r="K3175">
            <v>0.01</v>
          </cell>
          <cell r="L3175">
            <v>17070.76274241857</v>
          </cell>
          <cell r="M3175">
            <v>98166083.189428061</v>
          </cell>
        </row>
        <row r="3176">
          <cell r="A3176" t="str">
            <v>JF2176</v>
          </cell>
          <cell r="B3176">
            <v>36938</v>
          </cell>
          <cell r="C3176">
            <v>36950</v>
          </cell>
          <cell r="D3176">
            <v>5</v>
          </cell>
          <cell r="E3176" t="str">
            <v>Broadway</v>
          </cell>
          <cell r="F3176" t="str">
            <v>Barnsley</v>
          </cell>
          <cell r="G3176" t="str">
            <v>South Yorkshire</v>
          </cell>
          <cell r="H3176" t="str">
            <v>S70 6QQ</v>
          </cell>
          <cell r="I3176">
            <v>41366.171808835279</v>
          </cell>
          <cell r="J3176">
            <v>38859.131093148295</v>
          </cell>
          <cell r="K3176">
            <v>0.01</v>
          </cell>
          <cell r="L3176">
            <v>38470.539782216809</v>
          </cell>
          <cell r="M3176">
            <v>98204553.729210272</v>
          </cell>
        </row>
        <row r="3177">
          <cell r="A3177" t="str">
            <v>JF2136</v>
          </cell>
          <cell r="B3177">
            <v>36938</v>
          </cell>
          <cell r="C3177">
            <v>36950</v>
          </cell>
          <cell r="D3177" t="str">
            <v>Camusfearna</v>
          </cell>
          <cell r="E3177" t="str">
            <v>Vicarage Lane, North Weald</v>
          </cell>
          <cell r="F3177" t="str">
            <v>Epping</v>
          </cell>
          <cell r="G3177" t="str">
            <v>Essex</v>
          </cell>
          <cell r="H3177" t="str">
            <v>CM16 6ET</v>
          </cell>
          <cell r="I3177">
            <v>44895.893765077388</v>
          </cell>
          <cell r="J3177">
            <v>42174.930506587851</v>
          </cell>
          <cell r="K3177">
            <v>0.01</v>
          </cell>
          <cell r="L3177">
            <v>41753.181201521969</v>
          </cell>
          <cell r="M3177">
            <v>98246306.91041179</v>
          </cell>
        </row>
        <row r="3178">
          <cell r="A3178" t="str">
            <v>JF2099</v>
          </cell>
          <cell r="B3178">
            <v>36941</v>
          </cell>
          <cell r="C3178">
            <v>36950</v>
          </cell>
          <cell r="D3178">
            <v>23</v>
          </cell>
          <cell r="E3178" t="str">
            <v>Birch Way</v>
          </cell>
          <cell r="F3178" t="str">
            <v>Hastings</v>
          </cell>
          <cell r="G3178" t="str">
            <v>East Sussex</v>
          </cell>
          <cell r="H3178" t="str">
            <v>TN34 2JZ</v>
          </cell>
          <cell r="I3178">
            <v>14293.270394302463</v>
          </cell>
          <cell r="J3178">
            <v>13427.011582526555</v>
          </cell>
          <cell r="K3178">
            <v>0.01</v>
          </cell>
          <cell r="L3178">
            <v>13292.741466701289</v>
          </cell>
          <cell r="M3178">
            <v>98259599.651878491</v>
          </cell>
        </row>
        <row r="3179">
          <cell r="A3179" t="str">
            <v>JF2170</v>
          </cell>
          <cell r="B3179">
            <v>36941</v>
          </cell>
          <cell r="C3179">
            <v>36950</v>
          </cell>
          <cell r="D3179">
            <v>21</v>
          </cell>
          <cell r="E3179" t="str">
            <v>Church Lane</v>
          </cell>
          <cell r="F3179" t="str">
            <v>Crowland</v>
          </cell>
          <cell r="G3179" t="str">
            <v>Peterborough</v>
          </cell>
          <cell r="H3179" t="str">
            <v>PE6 0ER</v>
          </cell>
          <cell r="I3179">
            <v>32365.562625472838</v>
          </cell>
          <cell r="J3179">
            <v>30404.013375444181</v>
          </cell>
          <cell r="K3179">
            <v>0.01</v>
          </cell>
          <cell r="L3179">
            <v>30099.973241689739</v>
          </cell>
          <cell r="M3179">
            <v>98289699.625120178</v>
          </cell>
        </row>
        <row r="3180">
          <cell r="A3180" t="str">
            <v>JF2188</v>
          </cell>
          <cell r="B3180">
            <v>36941</v>
          </cell>
          <cell r="C3180">
            <v>36950</v>
          </cell>
          <cell r="D3180">
            <v>313</v>
          </cell>
          <cell r="E3180" t="str">
            <v>Whaddon Way</v>
          </cell>
          <cell r="F3180" t="str">
            <v>Milton Keynes</v>
          </cell>
          <cell r="G3180" t="str">
            <v>Buckinghamshire</v>
          </cell>
          <cell r="H3180" t="str">
            <v>MK3 7LW</v>
          </cell>
          <cell r="I3180">
            <v>35092.181070847524</v>
          </cell>
          <cell r="J3180">
            <v>32965.38221806888</v>
          </cell>
          <cell r="K3180">
            <v>0.01</v>
          </cell>
          <cell r="L3180">
            <v>32635.728395888193</v>
          </cell>
          <cell r="M3180">
            <v>98322335.353516072</v>
          </cell>
        </row>
        <row r="3181">
          <cell r="A3181" t="str">
            <v>JF1866</v>
          </cell>
          <cell r="B3181">
            <v>36941</v>
          </cell>
          <cell r="C3181">
            <v>36950</v>
          </cell>
          <cell r="D3181">
            <v>63</v>
          </cell>
          <cell r="E3181" t="str">
            <v>St. James Avenue</v>
          </cell>
          <cell r="F3181" t="str">
            <v>Ramsgate</v>
          </cell>
          <cell r="G3181" t="str">
            <v>Kent</v>
          </cell>
          <cell r="H3181" t="str">
            <v>CT12 6DT</v>
          </cell>
          <cell r="I3181">
            <v>35339.870014217646</v>
          </cell>
          <cell r="J3181">
            <v>33198.059710325666</v>
          </cell>
          <cell r="K3181">
            <v>0.01</v>
          </cell>
          <cell r="L3181">
            <v>32866.079113222411</v>
          </cell>
          <cell r="M3181">
            <v>98355201.432629287</v>
          </cell>
        </row>
        <row r="3182">
          <cell r="A3182" t="str">
            <v>JF2125</v>
          </cell>
          <cell r="B3182">
            <v>36941</v>
          </cell>
          <cell r="C3182">
            <v>36950</v>
          </cell>
          <cell r="D3182">
            <v>76</v>
          </cell>
          <cell r="E3182" t="str">
            <v>High Street</v>
          </cell>
          <cell r="F3182" t="str">
            <v>Dunmow</v>
          </cell>
          <cell r="G3182" t="str">
            <v>Essex</v>
          </cell>
          <cell r="H3182" t="str">
            <v>CM6 1AP</v>
          </cell>
          <cell r="I3182">
            <v>101173.34872324567</v>
          </cell>
          <cell r="J3182">
            <v>95041.630618806535</v>
          </cell>
          <cell r="K3182">
            <v>0.01</v>
          </cell>
          <cell r="L3182">
            <v>94091.214312618467</v>
          </cell>
          <cell r="M3182">
            <v>98449292.6469419</v>
          </cell>
        </row>
        <row r="3183">
          <cell r="A3183" t="str">
            <v>JF2177</v>
          </cell>
          <cell r="B3183">
            <v>36942</v>
          </cell>
          <cell r="C3183">
            <v>36950</v>
          </cell>
          <cell r="D3183">
            <v>34</v>
          </cell>
          <cell r="E3183" t="str">
            <v>Fernham Road</v>
          </cell>
          <cell r="F3183" t="str">
            <v>Faringdon</v>
          </cell>
          <cell r="G3183" t="str">
            <v>Oxfordshire</v>
          </cell>
          <cell r="H3183" t="str">
            <v>SN7 7LB</v>
          </cell>
          <cell r="I3183">
            <v>95650.799368503634</v>
          </cell>
          <cell r="J3183">
            <v>89853.781224957944</v>
          </cell>
          <cell r="K3183">
            <v>0.01</v>
          </cell>
          <cell r="L3183">
            <v>88955.243412708369</v>
          </cell>
          <cell r="M3183">
            <v>98538247.890354604</v>
          </cell>
        </row>
        <row r="3184">
          <cell r="A3184" t="str">
            <v>JF2238</v>
          </cell>
          <cell r="B3184">
            <v>36943</v>
          </cell>
          <cell r="C3184">
            <v>36950</v>
          </cell>
          <cell r="D3184" t="str">
            <v>Gannalty</v>
          </cell>
          <cell r="E3184" t="str">
            <v>Eastville Road</v>
          </cell>
          <cell r="F3184" t="str">
            <v>Toynton St Peter Nr Spilsby</v>
          </cell>
          <cell r="G3184" t="str">
            <v>Lincolnshire</v>
          </cell>
          <cell r="H3184" t="str">
            <v>PE23 5AW</v>
          </cell>
          <cell r="I3184">
            <v>10902.610155494998</v>
          </cell>
          <cell r="J3184">
            <v>10241.845903646816</v>
          </cell>
          <cell r="K3184">
            <v>0.01</v>
          </cell>
          <cell r="L3184">
            <v>10139.427444610348</v>
          </cell>
          <cell r="M3184">
            <v>98548387.317799211</v>
          </cell>
        </row>
        <row r="3185">
          <cell r="A3185" t="str">
            <v>JF2124</v>
          </cell>
          <cell r="B3185">
            <v>36944</v>
          </cell>
          <cell r="C3185">
            <v>36950</v>
          </cell>
          <cell r="D3185" t="str">
            <v>239 Oregon Way</v>
          </cell>
          <cell r="E3185" t="str">
            <v>Chaddesden</v>
          </cell>
          <cell r="F3185" t="str">
            <v>Derby</v>
          </cell>
          <cell r="G3185" t="str">
            <v>Derbyshire</v>
          </cell>
          <cell r="H3185" t="str">
            <v>DE21 6UR</v>
          </cell>
          <cell r="I3185">
            <v>11541.108516566825</v>
          </cell>
          <cell r="J3185">
            <v>10841.647394350653</v>
          </cell>
          <cell r="K3185">
            <v>0.01</v>
          </cell>
          <cell r="L3185">
            <v>10733.230920407146</v>
          </cell>
          <cell r="M3185">
            <v>98559120.548719615</v>
          </cell>
        </row>
        <row r="3186">
          <cell r="A3186" t="str">
            <v>JF2226</v>
          </cell>
          <cell r="B3186">
            <v>36944</v>
          </cell>
          <cell r="C3186">
            <v>36950</v>
          </cell>
          <cell r="D3186" t="str">
            <v>66a</v>
          </cell>
          <cell r="E3186" t="str">
            <v>Waverley Crescent</v>
          </cell>
          <cell r="F3186" t="str">
            <v>Wickford</v>
          </cell>
          <cell r="G3186" t="str">
            <v>Essex</v>
          </cell>
          <cell r="H3186" t="str">
            <v>SS11 7LW</v>
          </cell>
          <cell r="I3186">
            <v>21985.683450045311</v>
          </cell>
          <cell r="J3186">
            <v>20653.2177864062</v>
          </cell>
          <cell r="K3186">
            <v>0.01</v>
          </cell>
          <cell r="L3186">
            <v>20446.685608542139</v>
          </cell>
          <cell r="M3186">
            <v>98579567.234328151</v>
          </cell>
        </row>
        <row r="3187">
          <cell r="A3187" t="str">
            <v>JF2071</v>
          </cell>
          <cell r="B3187">
            <v>36944</v>
          </cell>
          <cell r="C3187">
            <v>36950</v>
          </cell>
          <cell r="D3187">
            <v>34</v>
          </cell>
          <cell r="E3187" t="str">
            <v>Denness Road</v>
          </cell>
          <cell r="F3187" t="str">
            <v>Lake</v>
          </cell>
          <cell r="G3187" t="str">
            <v>Isle Of Wight</v>
          </cell>
          <cell r="H3187" t="str">
            <v>PO36 8PD</v>
          </cell>
          <cell r="I3187">
            <v>25980.158296404101</v>
          </cell>
          <cell r="J3187">
            <v>24405.603248137184</v>
          </cell>
          <cell r="K3187">
            <v>0.01</v>
          </cell>
          <cell r="L3187">
            <v>24161.547215655813</v>
          </cell>
          <cell r="M3187">
            <v>98603728.781543806</v>
          </cell>
        </row>
        <row r="3188">
          <cell r="A3188" t="str">
            <v>JF2164</v>
          </cell>
          <cell r="B3188">
            <v>36944</v>
          </cell>
          <cell r="C3188">
            <v>36950</v>
          </cell>
          <cell r="D3188">
            <v>35</v>
          </cell>
          <cell r="E3188" t="str">
            <v>Harborough Road North</v>
          </cell>
          <cell r="F3188" t="str">
            <v>Whitehills</v>
          </cell>
          <cell r="G3188" t="str">
            <v>Northampton</v>
          </cell>
          <cell r="H3188" t="str">
            <v>NN2 8LS</v>
          </cell>
          <cell r="I3188">
            <v>34039.370089811491</v>
          </cell>
          <cell r="J3188">
            <v>31976.377963156243</v>
          </cell>
          <cell r="K3188">
            <v>0.01</v>
          </cell>
          <cell r="L3188">
            <v>31656.614183524682</v>
          </cell>
          <cell r="M3188">
            <v>98635385.395727336</v>
          </cell>
        </row>
        <row r="3189">
          <cell r="A3189" t="str">
            <v>JF2158</v>
          </cell>
          <cell r="B3189">
            <v>36944</v>
          </cell>
          <cell r="C3189">
            <v>36950</v>
          </cell>
          <cell r="D3189" t="str">
            <v>Grove Cottage</v>
          </cell>
          <cell r="E3189" t="str">
            <v>519 Scalby Road</v>
          </cell>
          <cell r="F3189" t="str">
            <v>Scarborough</v>
          </cell>
          <cell r="G3189" t="str">
            <v>North Yorkshire</v>
          </cell>
          <cell r="H3189" t="str">
            <v>YO13 0NW</v>
          </cell>
          <cell r="I3189">
            <v>37365.412556228686</v>
          </cell>
          <cell r="J3189">
            <v>35100.842098275432</v>
          </cell>
          <cell r="K3189">
            <v>0.01</v>
          </cell>
          <cell r="L3189">
            <v>34749.833677292678</v>
          </cell>
          <cell r="M3189">
            <v>98670135.229404628</v>
          </cell>
        </row>
        <row r="3190">
          <cell r="A3190" t="str">
            <v>JF2174</v>
          </cell>
          <cell r="B3190">
            <v>36944</v>
          </cell>
          <cell r="C3190">
            <v>36950</v>
          </cell>
          <cell r="D3190">
            <v>3</v>
          </cell>
          <cell r="E3190" t="str">
            <v>Linden Grove Hartwood Park</v>
          </cell>
          <cell r="F3190" t="str">
            <v>Chorley</v>
          </cell>
          <cell r="G3190" t="str">
            <v>Lancashire</v>
          </cell>
          <cell r="H3190" t="str">
            <v>PR6 7BN</v>
          </cell>
          <cell r="I3190">
            <v>46948.629509187042</v>
          </cell>
          <cell r="J3190">
            <v>44103.258023781767</v>
          </cell>
          <cell r="K3190">
            <v>0.01</v>
          </cell>
          <cell r="L3190">
            <v>43662.225443543946</v>
          </cell>
          <cell r="M3190">
            <v>98713797.45484817</v>
          </cell>
        </row>
        <row r="3191">
          <cell r="A3191" t="str">
            <v>JF2193</v>
          </cell>
          <cell r="B3191">
            <v>36944</v>
          </cell>
          <cell r="C3191">
            <v>36950</v>
          </cell>
          <cell r="D3191">
            <v>5</v>
          </cell>
          <cell r="E3191" t="str">
            <v>Beech Close</v>
          </cell>
          <cell r="F3191" t="str">
            <v>Stafford</v>
          </cell>
          <cell r="G3191" t="str">
            <v>Staffordshire</v>
          </cell>
          <cell r="H3191" t="str">
            <v>ST18 9HT</v>
          </cell>
          <cell r="I3191">
            <v>67691.923711037685</v>
          </cell>
          <cell r="J3191">
            <v>63589.382880065699</v>
          </cell>
          <cell r="K3191">
            <v>0.01</v>
          </cell>
          <cell r="L3191">
            <v>62953.489051265038</v>
          </cell>
          <cell r="M3191">
            <v>98776750.943899438</v>
          </cell>
        </row>
        <row r="3192">
          <cell r="A3192" t="str">
            <v>JE3244</v>
          </cell>
          <cell r="B3192">
            <v>36945</v>
          </cell>
          <cell r="C3192">
            <v>36950</v>
          </cell>
          <cell r="D3192">
            <v>227</v>
          </cell>
          <cell r="E3192" t="str">
            <v>Canterbury Road</v>
          </cell>
          <cell r="F3192" t="str">
            <v>Herne Bay</v>
          </cell>
          <cell r="G3192" t="str">
            <v>Kent</v>
          </cell>
          <cell r="H3192" t="str">
            <v>CT6 1HB</v>
          </cell>
          <cell r="I3192">
            <v>0</v>
          </cell>
          <cell r="J3192">
            <v>0</v>
          </cell>
          <cell r="K3192">
            <v>0.01</v>
          </cell>
          <cell r="L3192">
            <v>0</v>
          </cell>
          <cell r="M3192">
            <v>98776750.943899438</v>
          </cell>
        </row>
        <row r="3193">
          <cell r="A3193" t="str">
            <v>JF1875</v>
          </cell>
          <cell r="B3193">
            <v>36945</v>
          </cell>
          <cell r="C3193">
            <v>36950</v>
          </cell>
          <cell r="D3193">
            <v>51</v>
          </cell>
          <cell r="E3193" t="str">
            <v>Elmore Way</v>
          </cell>
          <cell r="F3193" t="str">
            <v>Tiverton</v>
          </cell>
          <cell r="G3193" t="str">
            <v>Devon</v>
          </cell>
          <cell r="H3193" t="str">
            <v>EX16 6DR</v>
          </cell>
          <cell r="I3193">
            <v>12751.939698681608</v>
          </cell>
          <cell r="J3193">
            <v>11979.09486845848</v>
          </cell>
          <cell r="K3193">
            <v>0.01</v>
          </cell>
          <cell r="L3193">
            <v>11859.303919773894</v>
          </cell>
          <cell r="M3193">
            <v>98788610.247819215</v>
          </cell>
        </row>
        <row r="3194">
          <cell r="A3194" t="str">
            <v>JF1899</v>
          </cell>
          <cell r="B3194">
            <v>36945</v>
          </cell>
          <cell r="C3194">
            <v>36950</v>
          </cell>
          <cell r="D3194">
            <v>7</v>
          </cell>
          <cell r="E3194" t="str">
            <v>Hanover Close, Oxton</v>
          </cell>
          <cell r="F3194" t="str">
            <v>Prenton</v>
          </cell>
          <cell r="G3194" t="str">
            <v>Merseyside</v>
          </cell>
          <cell r="H3194" t="str">
            <v>CH43 1XR</v>
          </cell>
          <cell r="I3194">
            <v>24616.833449542861</v>
          </cell>
          <cell r="J3194">
            <v>23124.904149570564</v>
          </cell>
          <cell r="K3194">
            <v>0.01</v>
          </cell>
          <cell r="L3194">
            <v>22893.655108074858</v>
          </cell>
          <cell r="M3194">
            <v>98811503.902927294</v>
          </cell>
        </row>
        <row r="3195">
          <cell r="A3195" t="str">
            <v>JF1886</v>
          </cell>
          <cell r="B3195">
            <v>36945</v>
          </cell>
          <cell r="C3195">
            <v>36950</v>
          </cell>
          <cell r="D3195">
            <v>19</v>
          </cell>
          <cell r="E3195" t="str">
            <v>St. Georges Crescent</v>
          </cell>
          <cell r="F3195" t="str">
            <v>Rhyl</v>
          </cell>
          <cell r="G3195" t="str">
            <v>Clwyd</v>
          </cell>
          <cell r="H3195" t="str">
            <v>LL18 3NN</v>
          </cell>
          <cell r="I3195">
            <v>25063.612437714746</v>
          </cell>
          <cell r="J3195">
            <v>23544.605623307791</v>
          </cell>
          <cell r="K3195">
            <v>0.01</v>
          </cell>
          <cell r="L3195">
            <v>23309.159567074712</v>
          </cell>
          <cell r="M3195">
            <v>98834813.062494367</v>
          </cell>
        </row>
        <row r="3196">
          <cell r="A3196" t="str">
            <v>JF2137</v>
          </cell>
          <cell r="B3196">
            <v>36945</v>
          </cell>
          <cell r="C3196">
            <v>36950</v>
          </cell>
          <cell r="D3196">
            <v>105</v>
          </cell>
          <cell r="E3196" t="str">
            <v>River Way</v>
          </cell>
          <cell r="F3196" t="str">
            <v>Christchurch</v>
          </cell>
          <cell r="G3196" t="str">
            <v>Dorset</v>
          </cell>
          <cell r="H3196" t="str">
            <v>BH23 2QJ</v>
          </cell>
          <cell r="I3196">
            <v>27274.434122917763</v>
          </cell>
          <cell r="J3196">
            <v>25621.438115468198</v>
          </cell>
          <cell r="K3196">
            <v>0.01</v>
          </cell>
          <cell r="L3196">
            <v>25365.223734313517</v>
          </cell>
          <cell r="M3196">
            <v>98860178.286228687</v>
          </cell>
        </row>
        <row r="3197">
          <cell r="A3197" t="str">
            <v>JF2110</v>
          </cell>
          <cell r="B3197">
            <v>36945</v>
          </cell>
          <cell r="C3197">
            <v>36950</v>
          </cell>
          <cell r="D3197">
            <v>28</v>
          </cell>
          <cell r="E3197" t="str">
            <v>Meadow Lane</v>
          </cell>
          <cell r="F3197" t="str">
            <v>Moulton</v>
          </cell>
          <cell r="G3197" t="str">
            <v>Northwich Cheshire</v>
          </cell>
          <cell r="H3197" t="str">
            <v>CW9 8QH</v>
          </cell>
          <cell r="I3197">
            <v>39447.502666815773</v>
          </cell>
          <cell r="J3197">
            <v>37056.744929432993</v>
          </cell>
          <cell r="K3197">
            <v>0.01</v>
          </cell>
          <cell r="L3197">
            <v>36686.177480138664</v>
          </cell>
          <cell r="M3197">
            <v>98896864.463708818</v>
          </cell>
        </row>
        <row r="3198">
          <cell r="A3198" t="str">
            <v>JF2013</v>
          </cell>
          <cell r="B3198">
            <v>36945</v>
          </cell>
          <cell r="C3198">
            <v>36950</v>
          </cell>
          <cell r="D3198">
            <v>35</v>
          </cell>
          <cell r="E3198" t="str">
            <v>Milton Road</v>
          </cell>
          <cell r="F3198" t="str">
            <v>Walton-on-Thames</v>
          </cell>
          <cell r="G3198" t="str">
            <v>Surrey</v>
          </cell>
          <cell r="H3198" t="str">
            <v>KT12 3HB</v>
          </cell>
          <cell r="I3198">
            <v>54669.880392818719</v>
          </cell>
          <cell r="J3198">
            <v>51356.554308405459</v>
          </cell>
          <cell r="K3198">
            <v>0.01</v>
          </cell>
          <cell r="L3198">
            <v>50842.988765321403</v>
          </cell>
          <cell r="M3198">
            <v>98947707.452474132</v>
          </cell>
        </row>
        <row r="3199">
          <cell r="A3199" t="str">
            <v>JF3005</v>
          </cell>
          <cell r="B3199">
            <v>36945</v>
          </cell>
          <cell r="C3199">
            <v>36950</v>
          </cell>
          <cell r="D3199">
            <v>299</v>
          </cell>
          <cell r="E3199" t="str">
            <v>Iffley Road</v>
          </cell>
          <cell r="F3199" t="str">
            <v>Oxford</v>
          </cell>
          <cell r="G3199">
            <v>0</v>
          </cell>
          <cell r="H3199" t="str">
            <v>OX4 4AG</v>
          </cell>
          <cell r="I3199">
            <v>59106.845438975331</v>
          </cell>
          <cell r="J3199">
            <v>55524.612382067731</v>
          </cell>
          <cell r="K3199">
            <v>0.01</v>
          </cell>
          <cell r="L3199">
            <v>54969.366258247057</v>
          </cell>
          <cell r="M3199">
            <v>99002676.818732381</v>
          </cell>
        </row>
        <row r="3200">
          <cell r="A3200" t="str">
            <v>JF1790</v>
          </cell>
          <cell r="B3200">
            <v>36945</v>
          </cell>
          <cell r="C3200">
            <v>36950</v>
          </cell>
          <cell r="D3200">
            <v>2</v>
          </cell>
          <cell r="E3200" t="str">
            <v>Credon Close</v>
          </cell>
          <cell r="F3200" t="str">
            <v>Cove Farnborough</v>
          </cell>
          <cell r="G3200" t="str">
            <v>Hampshire</v>
          </cell>
          <cell r="H3200" t="str">
            <v>GU14 8QN</v>
          </cell>
          <cell r="I3200">
            <v>64796.320849051808</v>
          </cell>
          <cell r="J3200">
            <v>60869.271100624421</v>
          </cell>
          <cell r="K3200">
            <v>0.01</v>
          </cell>
          <cell r="L3200">
            <v>60260.578389618175</v>
          </cell>
          <cell r="M3200">
            <v>99062937.397121996</v>
          </cell>
        </row>
        <row r="3201">
          <cell r="A3201" t="str">
            <v>JF2227</v>
          </cell>
          <cell r="B3201">
            <v>36948</v>
          </cell>
          <cell r="C3201">
            <v>36950</v>
          </cell>
          <cell r="D3201">
            <v>46</v>
          </cell>
          <cell r="E3201" t="str">
            <v>Epping Way</v>
          </cell>
          <cell r="F3201" t="str">
            <v>Luton</v>
          </cell>
          <cell r="G3201" t="str">
            <v>Bedfordshire</v>
          </cell>
          <cell r="H3201" t="str">
            <v>LU3 3JE</v>
          </cell>
          <cell r="I3201">
            <v>20044.182757928305</v>
          </cell>
          <cell r="J3201">
            <v>18829.383802902346</v>
          </cell>
          <cell r="K3201">
            <v>0.01</v>
          </cell>
          <cell r="L3201">
            <v>18641.089964873321</v>
          </cell>
          <cell r="M3201">
            <v>99081578.487086862</v>
          </cell>
        </row>
        <row r="3202">
          <cell r="A3202" t="str">
            <v>JE3230</v>
          </cell>
          <cell r="B3202">
            <v>36948</v>
          </cell>
          <cell r="C3202">
            <v>36950</v>
          </cell>
          <cell r="D3202">
            <v>13</v>
          </cell>
          <cell r="E3202" t="str">
            <v>Albain Crescent</v>
          </cell>
          <cell r="F3202" t="str">
            <v>Ashford</v>
          </cell>
          <cell r="G3202" t="str">
            <v>Middlesex</v>
          </cell>
          <cell r="H3202" t="str">
            <v>TW15 3AN</v>
          </cell>
          <cell r="I3202">
            <v>24844.556249574995</v>
          </cell>
          <cell r="J3202">
            <v>23338.825567782569</v>
          </cell>
          <cell r="K3202">
            <v>0.01</v>
          </cell>
          <cell r="L3202">
            <v>23105.437312104743</v>
          </cell>
          <cell r="M3202">
            <v>99104683.924398974</v>
          </cell>
        </row>
        <row r="3203">
          <cell r="A3203" t="str">
            <v>JF2121</v>
          </cell>
          <cell r="B3203">
            <v>36948</v>
          </cell>
          <cell r="C3203">
            <v>36950</v>
          </cell>
          <cell r="D3203" t="str">
            <v>6 Linalls Drive</v>
          </cell>
          <cell r="E3203" t="str">
            <v>Old Costessey</v>
          </cell>
          <cell r="F3203" t="str">
            <v>Norwich</v>
          </cell>
          <cell r="G3203" t="str">
            <v>Norfolk</v>
          </cell>
          <cell r="H3203" t="str">
            <v>NR8 5AS</v>
          </cell>
          <cell r="I3203">
            <v>25647.960227398828</v>
          </cell>
          <cell r="J3203">
            <v>24093.538395435262</v>
          </cell>
          <cell r="K3203">
            <v>0.01</v>
          </cell>
          <cell r="L3203">
            <v>23852.603011480907</v>
          </cell>
          <cell r="M3203">
            <v>99128536.527410448</v>
          </cell>
        </row>
        <row r="3204">
          <cell r="A3204" t="str">
            <v>JF2191</v>
          </cell>
          <cell r="B3204">
            <v>36948</v>
          </cell>
          <cell r="C3204">
            <v>36950</v>
          </cell>
          <cell r="D3204">
            <v>92</v>
          </cell>
          <cell r="E3204" t="str">
            <v>Periton Lane</v>
          </cell>
          <cell r="F3204" t="str">
            <v>Minehead</v>
          </cell>
          <cell r="G3204" t="str">
            <v>Somerset</v>
          </cell>
          <cell r="H3204" t="str">
            <v>TA24 8DZ</v>
          </cell>
          <cell r="I3204">
            <v>37896.752342127278</v>
          </cell>
          <cell r="J3204">
            <v>35599.979472907442</v>
          </cell>
          <cell r="K3204">
            <v>0.01</v>
          </cell>
          <cell r="L3204">
            <v>35243.979678178366</v>
          </cell>
          <cell r="M3204">
            <v>99163780.507088631</v>
          </cell>
        </row>
        <row r="3205">
          <cell r="A3205" t="str">
            <v>JF3002</v>
          </cell>
          <cell r="B3205">
            <v>36949</v>
          </cell>
          <cell r="C3205">
            <v>36950</v>
          </cell>
          <cell r="D3205" t="str">
            <v>26 Crantock Drive</v>
          </cell>
          <cell r="E3205" t="str">
            <v>Heald Green</v>
          </cell>
          <cell r="F3205" t="str">
            <v>Cheadle</v>
          </cell>
          <cell r="G3205" t="str">
            <v>Cheshire</v>
          </cell>
          <cell r="H3205" t="str">
            <v>SK8 3EZ</v>
          </cell>
          <cell r="I3205">
            <v>29390.994169695074</v>
          </cell>
          <cell r="J3205">
            <v>27609.721795774156</v>
          </cell>
          <cell r="K3205">
            <v>0.01</v>
          </cell>
          <cell r="L3205">
            <v>27333.624577816416</v>
          </cell>
          <cell r="M3205">
            <v>99191114.131666452</v>
          </cell>
        </row>
        <row r="3206">
          <cell r="A3206" t="str">
            <v>JF1791</v>
          </cell>
          <cell r="B3206">
            <v>36949</v>
          </cell>
          <cell r="C3206">
            <v>36950</v>
          </cell>
          <cell r="D3206" t="str">
            <v>Arcadia</v>
          </cell>
          <cell r="E3206" t="str">
            <v>Rosehill Road</v>
          </cell>
          <cell r="F3206" t="str">
            <v>Biggin Hill Westerham</v>
          </cell>
          <cell r="G3206" t="str">
            <v>Kent</v>
          </cell>
          <cell r="H3206" t="str">
            <v>TN16 3NF</v>
          </cell>
          <cell r="I3206">
            <v>38554.667473554058</v>
          </cell>
          <cell r="J3206">
            <v>36218.020960005328</v>
          </cell>
          <cell r="K3206">
            <v>0.01</v>
          </cell>
          <cell r="L3206">
            <v>35855.840750405274</v>
          </cell>
          <cell r="M3206">
            <v>99226969.972416863</v>
          </cell>
        </row>
        <row r="3207">
          <cell r="A3207" t="str">
            <v>JF2202</v>
          </cell>
          <cell r="B3207">
            <v>36949</v>
          </cell>
          <cell r="C3207">
            <v>36950</v>
          </cell>
          <cell r="D3207">
            <v>29</v>
          </cell>
          <cell r="E3207" t="str">
            <v>Churchill Road</v>
          </cell>
          <cell r="F3207" t="str">
            <v>Church Stretton</v>
          </cell>
          <cell r="G3207" t="str">
            <v>Shropshire</v>
          </cell>
          <cell r="H3207" t="str">
            <v>SY6 6AE</v>
          </cell>
          <cell r="I3207">
            <v>63816.499804613239</v>
          </cell>
          <cell r="J3207">
            <v>59797.828532282423</v>
          </cell>
          <cell r="K3207">
            <v>7.4999999999999997E-3</v>
          </cell>
          <cell r="L3207">
            <v>59349.344818290308</v>
          </cell>
          <cell r="M3207">
            <v>99286319.317235157</v>
          </cell>
        </row>
        <row r="3208">
          <cell r="A3208" t="str">
            <v>JF2084</v>
          </cell>
          <cell r="B3208">
            <v>36950</v>
          </cell>
          <cell r="C3208">
            <v>36950</v>
          </cell>
          <cell r="D3208">
            <v>109</v>
          </cell>
          <cell r="E3208" t="str">
            <v>Nield Road</v>
          </cell>
          <cell r="F3208" t="str">
            <v>Hayes</v>
          </cell>
          <cell r="G3208" t="str">
            <v>Middlesex</v>
          </cell>
          <cell r="H3208" t="str">
            <v>UB3 1SQ</v>
          </cell>
          <cell r="I3208">
            <v>14936.099630684737</v>
          </cell>
          <cell r="J3208">
            <v>13995.539200540859</v>
          </cell>
          <cell r="K3208">
            <v>7.4999999999999997E-3</v>
          </cell>
          <cell r="L3208">
            <v>13890.572656536804</v>
          </cell>
          <cell r="M3208">
            <v>99300209.889891699</v>
          </cell>
        </row>
        <row r="3209">
          <cell r="A3209" t="str">
            <v>JF2041</v>
          </cell>
          <cell r="B3209">
            <v>36950</v>
          </cell>
          <cell r="C3209">
            <v>36950</v>
          </cell>
          <cell r="D3209">
            <v>24</v>
          </cell>
          <cell r="E3209" t="str">
            <v>Kingsley Drive</v>
          </cell>
          <cell r="F3209" t="str">
            <v>Oldham</v>
          </cell>
          <cell r="G3209" t="str">
            <v>Lancashire</v>
          </cell>
          <cell r="H3209" t="str">
            <v>OL4 3JW</v>
          </cell>
          <cell r="I3209">
            <v>15575.678778134679</v>
          </cell>
          <cell r="J3209">
            <v>14594.842583038035</v>
          </cell>
          <cell r="K3209">
            <v>7.4999999999999997E-3</v>
          </cell>
          <cell r="L3209">
            <v>14485.381263665251</v>
          </cell>
          <cell r="M3209">
            <v>99314695.271155357</v>
          </cell>
        </row>
        <row r="3210">
          <cell r="A3210" t="str">
            <v>JF2139</v>
          </cell>
          <cell r="B3210">
            <v>36950</v>
          </cell>
          <cell r="C3210">
            <v>36950</v>
          </cell>
          <cell r="D3210">
            <v>33</v>
          </cell>
          <cell r="E3210" t="str">
            <v>Stowe Croft</v>
          </cell>
          <cell r="F3210" t="str">
            <v>Lichfield</v>
          </cell>
          <cell r="G3210" t="str">
            <v>Staffordshire</v>
          </cell>
          <cell r="H3210" t="str">
            <v>WS13 6TW</v>
          </cell>
          <cell r="I3210">
            <v>18818.12364310354</v>
          </cell>
          <cell r="J3210">
            <v>17633.103262555458</v>
          </cell>
          <cell r="K3210">
            <v>7.4999999999999997E-3</v>
          </cell>
          <cell r="L3210">
            <v>17500.854988086292</v>
          </cell>
          <cell r="M3210">
            <v>99332196.126143441</v>
          </cell>
        </row>
        <row r="3211">
          <cell r="A3211" t="str">
            <v>JF1937</v>
          </cell>
          <cell r="B3211">
            <v>36950</v>
          </cell>
          <cell r="C3211">
            <v>36950</v>
          </cell>
          <cell r="D3211">
            <v>12</v>
          </cell>
          <cell r="E3211" t="str">
            <v>Nab Wood Crescent</v>
          </cell>
          <cell r="F3211" t="str">
            <v>Shipley</v>
          </cell>
          <cell r="G3211" t="str">
            <v>West Yorkshire</v>
          </cell>
          <cell r="H3211" t="str">
            <v>BD18 4HX</v>
          </cell>
          <cell r="I3211">
            <v>34078.153172669641</v>
          </cell>
          <cell r="J3211">
            <v>31932.17375373578</v>
          </cell>
          <cell r="K3211">
            <v>7.4999999999999997E-3</v>
          </cell>
          <cell r="L3211">
            <v>31692.682450582764</v>
          </cell>
          <cell r="M3211">
            <v>99363888.808594018</v>
          </cell>
        </row>
        <row r="3212">
          <cell r="A3212" t="str">
            <v>JF2047</v>
          </cell>
          <cell r="B3212">
            <v>36950</v>
          </cell>
          <cell r="C3212">
            <v>36950</v>
          </cell>
          <cell r="D3212">
            <v>21</v>
          </cell>
          <cell r="E3212" t="str">
            <v>Heathbrook Avenue</v>
          </cell>
          <cell r="F3212" t="str">
            <v>Kingswinford</v>
          </cell>
          <cell r="G3212" t="str">
            <v>West Midlands</v>
          </cell>
          <cell r="H3212" t="str">
            <v>DY6 0ER</v>
          </cell>
          <cell r="I3212">
            <v>39259.29065291211</v>
          </cell>
          <cell r="J3212">
            <v>36787.04313068842</v>
          </cell>
          <cell r="K3212">
            <v>7.4999999999999997E-3</v>
          </cell>
          <cell r="L3212">
            <v>36511.140307208261</v>
          </cell>
          <cell r="M3212">
            <v>99400399.948901221</v>
          </cell>
        </row>
        <row r="3213">
          <cell r="A3213" t="str">
            <v>JF2206</v>
          </cell>
          <cell r="B3213">
            <v>36950</v>
          </cell>
          <cell r="C3213">
            <v>36950</v>
          </cell>
          <cell r="D3213" t="str">
            <v>39 Sleaford Road</v>
          </cell>
          <cell r="E3213" t="str">
            <v>Cranwell Village</v>
          </cell>
          <cell r="F3213" t="str">
            <v>Sleaford</v>
          </cell>
          <cell r="G3213" t="str">
            <v>Lincolnshire</v>
          </cell>
          <cell r="H3213" t="str">
            <v>NG34 8BU</v>
          </cell>
          <cell r="I3213">
            <v>38709.714094855481</v>
          </cell>
          <cell r="J3213">
            <v>36272.074668227295</v>
          </cell>
          <cell r="K3213">
            <v>7.4999999999999997E-3</v>
          </cell>
          <cell r="L3213">
            <v>36000.034108215594</v>
          </cell>
          <cell r="M3213">
            <v>99436399.983009443</v>
          </cell>
        </row>
        <row r="3214">
          <cell r="A3214" t="str">
            <v>JF2211</v>
          </cell>
          <cell r="B3214">
            <v>36950</v>
          </cell>
          <cell r="C3214">
            <v>36950</v>
          </cell>
          <cell r="D3214" t="str">
            <v>Fir Tree Cottage</v>
          </cell>
          <cell r="E3214" t="str">
            <v>East Coker</v>
          </cell>
          <cell r="F3214" t="str">
            <v>Yeovil</v>
          </cell>
          <cell r="G3214" t="str">
            <v>Somerset</v>
          </cell>
          <cell r="H3214" t="str">
            <v>BA22 9JP</v>
          </cell>
          <cell r="I3214">
            <v>47727.077653615866</v>
          </cell>
          <cell r="J3214">
            <v>44721.594174169019</v>
          </cell>
          <cell r="K3214">
            <v>7.4999999999999997E-3</v>
          </cell>
          <cell r="L3214">
            <v>44386.182217862755</v>
          </cell>
          <cell r="M3214">
            <v>99480786.165227309</v>
          </cell>
        </row>
        <row r="3215">
          <cell r="A3215" t="str">
            <v>JF2119</v>
          </cell>
          <cell r="B3215">
            <v>36950</v>
          </cell>
          <cell r="C3215">
            <v>36950</v>
          </cell>
          <cell r="D3215">
            <v>12</v>
          </cell>
          <cell r="E3215" t="str">
            <v>Princes Road</v>
          </cell>
          <cell r="F3215" t="str">
            <v>Ilford</v>
          </cell>
          <cell r="G3215" t="str">
            <v>Essex</v>
          </cell>
          <cell r="H3215" t="str">
            <v>IG6 1NG</v>
          </cell>
          <cell r="I3215">
            <v>51898.359484678411</v>
          </cell>
          <cell r="J3215">
            <v>48630.200826953063</v>
          </cell>
          <cell r="K3215">
            <v>7.4999999999999997E-3</v>
          </cell>
          <cell r="L3215">
            <v>48265.474320750916</v>
          </cell>
          <cell r="M3215">
            <v>99529051.639548063</v>
          </cell>
        </row>
        <row r="3216">
          <cell r="A3216" t="str">
            <v>JF2219</v>
          </cell>
          <cell r="B3216">
            <v>36950</v>
          </cell>
          <cell r="C3216">
            <v>36950</v>
          </cell>
          <cell r="D3216">
            <v>41</v>
          </cell>
          <cell r="E3216" t="str">
            <v>Queens Road</v>
          </cell>
          <cell r="F3216" t="str">
            <v>Basingstoke</v>
          </cell>
          <cell r="G3216" t="str">
            <v>Hampshire</v>
          </cell>
          <cell r="H3216" t="str">
            <v>RG21 7RH</v>
          </cell>
          <cell r="I3216">
            <v>68965.026294515483</v>
          </cell>
          <cell r="J3216">
            <v>64622.140507707198</v>
          </cell>
          <cell r="K3216">
            <v>7.4999999999999997E-3</v>
          </cell>
          <cell r="L3216">
            <v>64137.474453899398</v>
          </cell>
          <cell r="M3216">
            <v>99593189.11400196</v>
          </cell>
        </row>
        <row r="3217">
          <cell r="A3217" t="str">
            <v>JF2009</v>
          </cell>
          <cell r="B3217">
            <v>36950</v>
          </cell>
          <cell r="C3217">
            <v>36950</v>
          </cell>
          <cell r="D3217">
            <v>7</v>
          </cell>
          <cell r="E3217" t="str">
            <v>Chevening Road</v>
          </cell>
          <cell r="F3217" t="str">
            <v>Queens Park</v>
          </cell>
          <cell r="G3217" t="str">
            <v>London</v>
          </cell>
          <cell r="H3217" t="str">
            <v>NW6 6DB</v>
          </cell>
          <cell r="I3217">
            <v>132534.07697316166</v>
          </cell>
          <cell r="J3217">
            <v>124188.10235268548</v>
          </cell>
          <cell r="K3217">
            <v>7.4999999999999997E-3</v>
          </cell>
          <cell r="L3217">
            <v>123256.69158504035</v>
          </cell>
          <cell r="M3217">
            <v>99716445.805586994</v>
          </cell>
        </row>
        <row r="3218">
          <cell r="A3218" t="str">
            <v>JF2190</v>
          </cell>
          <cell r="B3218">
            <v>36951</v>
          </cell>
          <cell r="C3218">
            <v>36981</v>
          </cell>
          <cell r="D3218" t="str">
            <v>19 Thorntrees Avenue</v>
          </cell>
          <cell r="E3218" t="str">
            <v>Lea</v>
          </cell>
          <cell r="F3218" t="str">
            <v>Preston</v>
          </cell>
          <cell r="G3218" t="str">
            <v>Lancashire</v>
          </cell>
          <cell r="H3218" t="str">
            <v>PR2 1PJ</v>
          </cell>
          <cell r="I3218">
            <v>22589.782760910075</v>
          </cell>
          <cell r="J3218">
            <v>21167.252360348986</v>
          </cell>
          <cell r="K3218">
            <v>7.4999999999999997E-3</v>
          </cell>
          <cell r="L3218">
            <v>21008.49796764637</v>
          </cell>
          <cell r="M3218">
            <v>99737454.303554639</v>
          </cell>
        </row>
        <row r="3219">
          <cell r="A3219" t="str">
            <v>JF2160</v>
          </cell>
          <cell r="B3219">
            <v>36951</v>
          </cell>
          <cell r="C3219">
            <v>36981</v>
          </cell>
          <cell r="D3219">
            <v>50</v>
          </cell>
          <cell r="E3219" t="str">
            <v>Highfield Road</v>
          </cell>
          <cell r="F3219" t="str">
            <v>Attleborough Nuneaton</v>
          </cell>
          <cell r="G3219" t="str">
            <v>Warwickshire</v>
          </cell>
          <cell r="H3219" t="str">
            <v>CV11 4PL</v>
          </cell>
          <cell r="I3219">
            <v>26580.40560332522</v>
          </cell>
          <cell r="J3219">
            <v>24906.576535105745</v>
          </cell>
          <cell r="K3219">
            <v>7.4999999999999997E-3</v>
          </cell>
          <cell r="L3219">
            <v>24719.777211092452</v>
          </cell>
          <cell r="M3219">
            <v>99762174.080765739</v>
          </cell>
        </row>
        <row r="3220">
          <cell r="A3220" t="str">
            <v>JF2199</v>
          </cell>
          <cell r="B3220">
            <v>36951</v>
          </cell>
          <cell r="C3220">
            <v>36981</v>
          </cell>
          <cell r="D3220">
            <v>11</v>
          </cell>
          <cell r="E3220" t="str">
            <v>Weller Road</v>
          </cell>
          <cell r="F3220" t="str">
            <v>Rusthall , Tunbridge Wells</v>
          </cell>
          <cell r="G3220" t="str">
            <v>Kent</v>
          </cell>
          <cell r="H3220" t="str">
            <v>TN4 8PJ</v>
          </cell>
          <cell r="I3220">
            <v>28959.614107930578</v>
          </cell>
          <cell r="J3220">
            <v>27135.960826574745</v>
          </cell>
          <cell r="K3220">
            <v>7.4999999999999997E-3</v>
          </cell>
          <cell r="L3220">
            <v>26932.441120375435</v>
          </cell>
          <cell r="M3220">
            <v>99789106.52188611</v>
          </cell>
        </row>
        <row r="3221">
          <cell r="A3221" t="str">
            <v>JF2258</v>
          </cell>
          <cell r="B3221">
            <v>36951</v>
          </cell>
          <cell r="C3221">
            <v>36981</v>
          </cell>
          <cell r="D3221">
            <v>34</v>
          </cell>
          <cell r="E3221" t="str">
            <v>Whitton Drive</v>
          </cell>
          <cell r="F3221" t="str">
            <v>Greenford</v>
          </cell>
          <cell r="G3221" t="str">
            <v>Middlesex</v>
          </cell>
          <cell r="H3221" t="str">
            <v>UB6 0QZ</v>
          </cell>
          <cell r="I3221">
            <v>47948.025211644024</v>
          </cell>
          <cell r="J3221">
            <v>44928.628158014042</v>
          </cell>
          <cell r="K3221">
            <v>7.4999999999999997E-3</v>
          </cell>
          <cell r="L3221">
            <v>44591.663446828941</v>
          </cell>
          <cell r="M3221">
            <v>99833698.185332939</v>
          </cell>
        </row>
        <row r="3222">
          <cell r="A3222" t="str">
            <v>JE3243</v>
          </cell>
          <cell r="B3222">
            <v>36952</v>
          </cell>
          <cell r="C3222">
            <v>36981</v>
          </cell>
          <cell r="D3222" t="str">
            <v>Flat 3, Trinity Fold</v>
          </cell>
          <cell r="E3222" t="str">
            <v>Blackwall</v>
          </cell>
          <cell r="F3222" t="str">
            <v>Halifax</v>
          </cell>
          <cell r="G3222" t="str">
            <v>West Yorkshire</v>
          </cell>
          <cell r="H3222" t="str">
            <v>HX1 2BZ</v>
          </cell>
          <cell r="I3222">
            <v>0</v>
          </cell>
          <cell r="J3222">
            <v>0</v>
          </cell>
          <cell r="K3222">
            <v>7.4999999999999997E-3</v>
          </cell>
          <cell r="L3222">
            <v>0</v>
          </cell>
          <cell r="M3222">
            <v>99833698.185332939</v>
          </cell>
        </row>
        <row r="3223">
          <cell r="A3223" t="str">
            <v>JF2142</v>
          </cell>
          <cell r="B3223">
            <v>36952</v>
          </cell>
          <cell r="C3223">
            <v>36981</v>
          </cell>
          <cell r="D3223">
            <v>24</v>
          </cell>
          <cell r="E3223" t="str">
            <v>Woolley View, Hall Green</v>
          </cell>
          <cell r="F3223" t="str">
            <v>Wakefield</v>
          </cell>
          <cell r="G3223" t="str">
            <v>West Yorkshire</v>
          </cell>
          <cell r="H3223" t="str">
            <v>WF4 3LR</v>
          </cell>
          <cell r="I3223">
            <v>17929.097493627341</v>
          </cell>
          <cell r="J3223">
            <v>16800.061127529902</v>
          </cell>
          <cell r="K3223">
            <v>7.4999999999999997E-3</v>
          </cell>
          <cell r="L3223">
            <v>16674.060669073428</v>
          </cell>
          <cell r="M3223">
            <v>99850372.246002018</v>
          </cell>
        </row>
        <row r="3224">
          <cell r="A3224" t="str">
            <v>JF2225</v>
          </cell>
          <cell r="B3224">
            <v>36952</v>
          </cell>
          <cell r="C3224">
            <v>36981</v>
          </cell>
          <cell r="D3224" t="str">
            <v>North Scale</v>
          </cell>
          <cell r="E3224" t="str">
            <v>Walney</v>
          </cell>
          <cell r="F3224" t="str">
            <v>Barrow-in-Furness</v>
          </cell>
          <cell r="G3224" t="str">
            <v>Cumbria</v>
          </cell>
          <cell r="H3224" t="str">
            <v>LA14 3RW</v>
          </cell>
          <cell r="I3224">
            <v>30652.488122555882</v>
          </cell>
          <cell r="J3224">
            <v>28722.230684107777</v>
          </cell>
          <cell r="K3224">
            <v>7.4999999999999997E-3</v>
          </cell>
          <cell r="L3224">
            <v>28506.813953976969</v>
          </cell>
          <cell r="M3224">
            <v>99878879.059955999</v>
          </cell>
        </row>
        <row r="3225">
          <cell r="A3225" t="str">
            <v>JF2201</v>
          </cell>
          <cell r="B3225">
            <v>36952</v>
          </cell>
          <cell r="C3225">
            <v>36981</v>
          </cell>
          <cell r="D3225">
            <v>1</v>
          </cell>
          <cell r="E3225" t="str">
            <v>Gregory Avenue</v>
          </cell>
          <cell r="F3225" t="str">
            <v>Ryde</v>
          </cell>
          <cell r="G3225" t="str">
            <v>Isle Of Wight</v>
          </cell>
          <cell r="H3225" t="str">
            <v>PO33 1PZ</v>
          </cell>
          <cell r="I3225">
            <v>70613.446876041548</v>
          </cell>
          <cell r="J3225">
            <v>66166.756266719021</v>
          </cell>
          <cell r="K3225">
            <v>7.4999999999999997E-3</v>
          </cell>
          <cell r="L3225">
            <v>65670.505594718634</v>
          </cell>
          <cell r="M3225">
            <v>99944549.565550715</v>
          </cell>
        </row>
        <row r="3226">
          <cell r="A3226" t="str">
            <v>JF2270</v>
          </cell>
          <cell r="B3226">
            <v>36955</v>
          </cell>
          <cell r="C3226">
            <v>36981</v>
          </cell>
          <cell r="D3226">
            <v>61</v>
          </cell>
          <cell r="E3226" t="str">
            <v>Meads Street</v>
          </cell>
          <cell r="F3226" t="str">
            <v>Eastbourne</v>
          </cell>
          <cell r="G3226" t="str">
            <v>East Sussex</v>
          </cell>
          <cell r="H3226" t="str">
            <v>BN20 7RN</v>
          </cell>
          <cell r="I3226">
            <v>5032.4883873651443</v>
          </cell>
          <cell r="J3226">
            <v>4715.5810581859787</v>
          </cell>
          <cell r="K3226">
            <v>7.4999999999999997E-3</v>
          </cell>
          <cell r="L3226">
            <v>4680.2142002495839</v>
          </cell>
          <cell r="M3226">
            <v>99949229.779750958</v>
          </cell>
        </row>
        <row r="3227">
          <cell r="A3227" t="str">
            <v>JF1776</v>
          </cell>
          <cell r="B3227">
            <v>36955</v>
          </cell>
          <cell r="C3227">
            <v>36981</v>
          </cell>
          <cell r="D3227">
            <v>22</v>
          </cell>
          <cell r="E3227" t="str">
            <v>Harvey Drive</v>
          </cell>
          <cell r="F3227" t="str">
            <v>Sutton Coldfield</v>
          </cell>
          <cell r="G3227" t="str">
            <v>West Midlands</v>
          </cell>
          <cell r="H3227" t="str">
            <v>B75 6PL</v>
          </cell>
          <cell r="I3227">
            <v>33458.770167509101</v>
          </cell>
          <cell r="J3227">
            <v>31351.794716154622</v>
          </cell>
          <cell r="K3227">
            <v>7.4999999999999997E-3</v>
          </cell>
          <cell r="L3227">
            <v>31116.656255783462</v>
          </cell>
          <cell r="M3227">
            <v>99980346.43600674</v>
          </cell>
        </row>
        <row r="3228">
          <cell r="A3228" t="str">
            <v>JF2183</v>
          </cell>
          <cell r="B3228">
            <v>36955</v>
          </cell>
          <cell r="C3228">
            <v>36981</v>
          </cell>
          <cell r="D3228">
            <v>12</v>
          </cell>
          <cell r="E3228" t="str">
            <v>North Brook Road</v>
          </cell>
          <cell r="F3228" t="str">
            <v>Utkinton Tarporley</v>
          </cell>
          <cell r="G3228" t="str">
            <v>Cheshire</v>
          </cell>
          <cell r="H3228" t="str">
            <v>CW6 0LS</v>
          </cell>
          <cell r="I3228">
            <v>39288.192793671929</v>
          </cell>
          <cell r="J3228">
            <v>36814.125237395354</v>
          </cell>
          <cell r="K3228">
            <v>7.4999999999999997E-3</v>
          </cell>
          <cell r="L3228">
            <v>36538.019298114894</v>
          </cell>
          <cell r="M3228">
            <v>100016884.45530486</v>
          </cell>
        </row>
        <row r="3229">
          <cell r="A3229" t="str">
            <v>JF2262</v>
          </cell>
          <cell r="B3229">
            <v>36956</v>
          </cell>
          <cell r="C3229">
            <v>36981</v>
          </cell>
          <cell r="D3229" t="str">
            <v>1 The Ridgeway</v>
          </cell>
          <cell r="E3229" t="str">
            <v>Codicote</v>
          </cell>
          <cell r="F3229" t="str">
            <v>Hitchin</v>
          </cell>
          <cell r="G3229" t="str">
            <v>Hertfordshire</v>
          </cell>
          <cell r="H3229" t="str">
            <v>SG4 8YP</v>
          </cell>
          <cell r="I3229">
            <v>11204.695551508157</v>
          </cell>
          <cell r="J3229">
            <v>10499.110189322504</v>
          </cell>
          <cell r="K3229">
            <v>7.4999999999999997E-3</v>
          </cell>
          <cell r="L3229">
            <v>10420.366862902585</v>
          </cell>
          <cell r="M3229">
            <v>100027304.82216777</v>
          </cell>
        </row>
        <row r="3230">
          <cell r="A3230" t="str">
            <v>JF1973</v>
          </cell>
          <cell r="B3230">
            <v>36956</v>
          </cell>
          <cell r="C3230">
            <v>36981</v>
          </cell>
          <cell r="D3230">
            <v>11</v>
          </cell>
          <cell r="E3230" t="str">
            <v>Addlestead Road East Peckham</v>
          </cell>
          <cell r="F3230" t="str">
            <v>Tonbridge</v>
          </cell>
          <cell r="G3230" t="str">
            <v>Kent</v>
          </cell>
          <cell r="H3230" t="str">
            <v>TN12 5DT</v>
          </cell>
          <cell r="I3230">
            <v>23252.437691319636</v>
          </cell>
          <cell r="J3230">
            <v>21788.178390858699</v>
          </cell>
          <cell r="K3230">
            <v>7.4999999999999997E-3</v>
          </cell>
          <cell r="L3230">
            <v>21624.767052927258</v>
          </cell>
          <cell r="M3230">
            <v>100048929.5892207</v>
          </cell>
        </row>
        <row r="3231">
          <cell r="A3231" t="str">
            <v>JF2280</v>
          </cell>
          <cell r="B3231">
            <v>36957</v>
          </cell>
          <cell r="C3231">
            <v>36981</v>
          </cell>
          <cell r="D3231">
            <v>138</v>
          </cell>
          <cell r="E3231" t="str">
            <v>Parkwall Road</v>
          </cell>
          <cell r="F3231" t="str">
            <v>Bristol</v>
          </cell>
          <cell r="G3231" t="str">
            <v>Avon</v>
          </cell>
          <cell r="H3231" t="str">
            <v>BS30 8HA</v>
          </cell>
          <cell r="I3231">
            <v>8846.1352217451513</v>
          </cell>
          <cell r="J3231">
            <v>8289.0738097964622</v>
          </cell>
          <cell r="K3231">
            <v>7.4999999999999997E-3</v>
          </cell>
          <cell r="L3231">
            <v>8226.90575622299</v>
          </cell>
          <cell r="M3231">
            <v>100057156.49497692</v>
          </cell>
        </row>
        <row r="3232">
          <cell r="A3232" t="str">
            <v>JF2069</v>
          </cell>
          <cell r="B3232">
            <v>36957</v>
          </cell>
          <cell r="C3232">
            <v>36981</v>
          </cell>
          <cell r="D3232">
            <v>105</v>
          </cell>
          <cell r="E3232" t="str">
            <v>Harold Road</v>
          </cell>
          <cell r="F3232" t="str">
            <v>Upton Park</v>
          </cell>
          <cell r="G3232" t="str">
            <v>London</v>
          </cell>
          <cell r="H3232" t="str">
            <v>E13 0SG</v>
          </cell>
          <cell r="I3232">
            <v>15433.801619368891</v>
          </cell>
          <cell r="J3232">
            <v>14461.899754169337</v>
          </cell>
          <cell r="K3232">
            <v>7.4999999999999997E-3</v>
          </cell>
          <cell r="L3232">
            <v>14353.435506013067</v>
          </cell>
          <cell r="M3232">
            <v>100071509.93048294</v>
          </cell>
        </row>
        <row r="3233">
          <cell r="A3233" t="str">
            <v>JF2034</v>
          </cell>
          <cell r="B3233">
            <v>36957</v>
          </cell>
          <cell r="C3233">
            <v>36981</v>
          </cell>
          <cell r="D3233">
            <v>27</v>
          </cell>
          <cell r="E3233" t="str">
            <v>North Road, Gorleston</v>
          </cell>
          <cell r="F3233" t="str">
            <v>Great Yarmouth</v>
          </cell>
          <cell r="G3233" t="str">
            <v>Norfolk</v>
          </cell>
          <cell r="H3233" t="str">
            <v>NR31 6AP</v>
          </cell>
          <cell r="I3233">
            <v>18038.230377392221</v>
          </cell>
          <cell r="J3233">
            <v>16902.321663450643</v>
          </cell>
          <cell r="K3233">
            <v>7.4999999999999997E-3</v>
          </cell>
          <cell r="L3233">
            <v>16775.554250974765</v>
          </cell>
          <cell r="M3233">
            <v>100088285.48473391</v>
          </cell>
        </row>
        <row r="3234">
          <cell r="A3234" t="str">
            <v>JF2213</v>
          </cell>
          <cell r="B3234">
            <v>36957</v>
          </cell>
          <cell r="C3234">
            <v>36981</v>
          </cell>
          <cell r="D3234">
            <v>7</v>
          </cell>
          <cell r="E3234" t="str">
            <v>Denmark Road</v>
          </cell>
          <cell r="F3234" t="str">
            <v>Cowes</v>
          </cell>
          <cell r="G3234" t="str">
            <v>Isle of Wight</v>
          </cell>
          <cell r="H3234" t="str">
            <v>PO31 7SY</v>
          </cell>
          <cell r="I3234">
            <v>20981.498735081183</v>
          </cell>
          <cell r="J3234">
            <v>19660.245666121409</v>
          </cell>
          <cell r="K3234">
            <v>7.4999999999999997E-3</v>
          </cell>
          <cell r="L3234">
            <v>19512.793823625499</v>
          </cell>
          <cell r="M3234">
            <v>100107798.27855754</v>
          </cell>
        </row>
        <row r="3235">
          <cell r="A3235" t="str">
            <v>JF1995</v>
          </cell>
          <cell r="B3235">
            <v>36957</v>
          </cell>
          <cell r="C3235">
            <v>36981</v>
          </cell>
          <cell r="D3235">
            <v>101</v>
          </cell>
          <cell r="E3235" t="str">
            <v>Bentry Road</v>
          </cell>
          <cell r="F3235" t="str">
            <v>Dagenham</v>
          </cell>
          <cell r="G3235" t="str">
            <v>Essex</v>
          </cell>
          <cell r="H3235" t="str">
            <v>RM8 3PJ</v>
          </cell>
          <cell r="I3235">
            <v>26801.113454881688</v>
          </cell>
          <cell r="J3235">
            <v>25113.385907345055</v>
          </cell>
          <cell r="K3235">
            <v>7.4999999999999997E-3</v>
          </cell>
          <cell r="L3235">
            <v>24925.035513039969</v>
          </cell>
          <cell r="M3235">
            <v>100132723.31407058</v>
          </cell>
        </row>
        <row r="3236">
          <cell r="A3236" t="str">
            <v>JF2128</v>
          </cell>
          <cell r="B3236">
            <v>36957</v>
          </cell>
          <cell r="C3236">
            <v>36981</v>
          </cell>
          <cell r="D3236">
            <v>9</v>
          </cell>
          <cell r="E3236" t="str">
            <v>Wistaria Close</v>
          </cell>
          <cell r="F3236" t="str">
            <v>Orpington</v>
          </cell>
          <cell r="G3236" t="str">
            <v>Kent</v>
          </cell>
          <cell r="H3236" t="str">
            <v>BR6 8LE</v>
          </cell>
          <cell r="I3236">
            <v>28953.508696902827</v>
          </cell>
          <cell r="J3236">
            <v>27130.239887274183</v>
          </cell>
          <cell r="K3236">
            <v>7.4999999999999997E-3</v>
          </cell>
          <cell r="L3236">
            <v>26926.763088119627</v>
          </cell>
          <cell r="M3236">
            <v>100159650.0771587</v>
          </cell>
        </row>
        <row r="3237">
          <cell r="A3237" t="str">
            <v>JF2217</v>
          </cell>
          <cell r="B3237">
            <v>36957</v>
          </cell>
          <cell r="C3237">
            <v>36981</v>
          </cell>
          <cell r="D3237">
            <v>14</v>
          </cell>
          <cell r="E3237" t="str">
            <v>Lonsdale Road</v>
          </cell>
          <cell r="F3237" t="str">
            <v>Rackheath Norwich</v>
          </cell>
          <cell r="G3237" t="str">
            <v>Norfolk</v>
          </cell>
          <cell r="H3237" t="str">
            <v>NR13 6QW</v>
          </cell>
          <cell r="I3237">
            <v>29092.091375296008</v>
          </cell>
          <cell r="J3237">
            <v>27260.095696750916</v>
          </cell>
          <cell r="K3237">
            <v>7.4999999999999997E-3</v>
          </cell>
          <cell r="L3237">
            <v>27055.644979025285</v>
          </cell>
          <cell r="M3237">
            <v>100186705.72213773</v>
          </cell>
        </row>
        <row r="3238">
          <cell r="A3238" t="str">
            <v>JF2228</v>
          </cell>
          <cell r="B3238">
            <v>36957</v>
          </cell>
          <cell r="C3238">
            <v>36981</v>
          </cell>
          <cell r="D3238" t="str">
            <v>454 Obelisk Rise</v>
          </cell>
          <cell r="E3238" t="str">
            <v>Kingsthorpe</v>
          </cell>
          <cell r="F3238" t="str">
            <v>Northampton</v>
          </cell>
          <cell r="G3238" t="str">
            <v>Northamptonshire</v>
          </cell>
          <cell r="H3238" t="str">
            <v>NN2 8TY</v>
          </cell>
          <cell r="I3238">
            <v>38534.125370113245</v>
          </cell>
          <cell r="J3238">
            <v>36107.54316796505</v>
          </cell>
          <cell r="K3238">
            <v>7.4999999999999997E-3</v>
          </cell>
          <cell r="L3238">
            <v>35836.736594205315</v>
          </cell>
          <cell r="M3238">
            <v>100222542.45873193</v>
          </cell>
        </row>
        <row r="3239">
          <cell r="A3239" t="str">
            <v>JF2198</v>
          </cell>
          <cell r="B3239">
            <v>36957</v>
          </cell>
          <cell r="C3239">
            <v>36981</v>
          </cell>
          <cell r="D3239">
            <v>8</v>
          </cell>
          <cell r="E3239" t="str">
            <v>Wilfrid Road</v>
          </cell>
          <cell r="F3239" t="str">
            <v>Hove</v>
          </cell>
          <cell r="G3239" t="str">
            <v>East Sussex</v>
          </cell>
          <cell r="H3239" t="str">
            <v>BN3 7FL</v>
          </cell>
          <cell r="I3239">
            <v>41732.600758615699</v>
          </cell>
          <cell r="J3239">
            <v>39104.603229735614</v>
          </cell>
          <cell r="K3239">
            <v>7.4999999999999997E-3</v>
          </cell>
          <cell r="L3239">
            <v>38811.318705512596</v>
          </cell>
          <cell r="M3239">
            <v>100261353.77743745</v>
          </cell>
        </row>
        <row r="3240">
          <cell r="A3240" t="str">
            <v>JF2203</v>
          </cell>
          <cell r="B3240">
            <v>36957</v>
          </cell>
          <cell r="C3240">
            <v>36981</v>
          </cell>
          <cell r="D3240" t="str">
            <v>Shalom</v>
          </cell>
          <cell r="E3240" t="str">
            <v>Brick Lane</v>
          </cell>
          <cell r="F3240" t="str">
            <v>Wrangle, Boston</v>
          </cell>
          <cell r="G3240" t="str">
            <v>Lincolnshire</v>
          </cell>
          <cell r="H3240" t="str">
            <v>PE22 9EP</v>
          </cell>
          <cell r="I3240">
            <v>47640.813495175578</v>
          </cell>
          <cell r="J3240">
            <v>44640.762267519684</v>
          </cell>
          <cell r="K3240">
            <v>7.4999999999999997E-3</v>
          </cell>
          <cell r="L3240">
            <v>44305.956550513285</v>
          </cell>
          <cell r="M3240">
            <v>100305659.73398796</v>
          </cell>
        </row>
        <row r="3241">
          <cell r="A3241" t="str">
            <v>JF2272</v>
          </cell>
          <cell r="B3241">
            <v>36957</v>
          </cell>
          <cell r="C3241">
            <v>36981</v>
          </cell>
          <cell r="D3241" t="str">
            <v>S T A Felomena</v>
          </cell>
          <cell r="E3241" t="str">
            <v>Osmena Street</v>
          </cell>
          <cell r="F3241" t="str">
            <v>Arevalo, Ilo Ilo City</v>
          </cell>
          <cell r="G3241" t="str">
            <v>Phillipines</v>
          </cell>
          <cell r="H3241" t="str">
            <v>.</v>
          </cell>
          <cell r="I3241">
            <v>79371.809369132578</v>
          </cell>
          <cell r="J3241">
            <v>74373.584597776615</v>
          </cell>
          <cell r="K3241">
            <v>7.4999999999999997E-3</v>
          </cell>
          <cell r="L3241">
            <v>73815.782713293287</v>
          </cell>
          <cell r="M3241">
            <v>100379475.51670125</v>
          </cell>
        </row>
        <row r="3242">
          <cell r="A3242" t="str">
            <v>JF2229</v>
          </cell>
          <cell r="B3242">
            <v>36958</v>
          </cell>
          <cell r="C3242">
            <v>36981</v>
          </cell>
          <cell r="D3242">
            <v>9</v>
          </cell>
          <cell r="E3242" t="str">
            <v>Kingston Drive</v>
          </cell>
          <cell r="F3242" t="str">
            <v>Flixton Urmston</v>
          </cell>
          <cell r="G3242" t="str">
            <v>Manchester</v>
          </cell>
          <cell r="H3242" t="str">
            <v>M41 9ES</v>
          </cell>
          <cell r="I3242">
            <v>25467.627307769464</v>
          </cell>
          <cell r="J3242">
            <v>23863.872439522016</v>
          </cell>
          <cell r="K3242">
            <v>7.4999999999999997E-3</v>
          </cell>
          <cell r="L3242">
            <v>23684.893396225601</v>
          </cell>
          <cell r="M3242">
            <v>100403160.41009748</v>
          </cell>
        </row>
        <row r="3243">
          <cell r="A3243" t="str">
            <v>JF2221</v>
          </cell>
          <cell r="B3243">
            <v>36958</v>
          </cell>
          <cell r="C3243">
            <v>36981</v>
          </cell>
          <cell r="D3243">
            <v>127</v>
          </cell>
          <cell r="E3243" t="str">
            <v>Wisbech Road</v>
          </cell>
          <cell r="F3243" t="str">
            <v>March</v>
          </cell>
          <cell r="G3243" t="str">
            <v>Cambridgeshire</v>
          </cell>
          <cell r="H3243" t="str">
            <v>PE15 8ET</v>
          </cell>
          <cell r="I3243">
            <v>26934.248959308406</v>
          </cell>
          <cell r="J3243">
            <v>25238.137563885961</v>
          </cell>
          <cell r="K3243">
            <v>7.4999999999999997E-3</v>
          </cell>
          <cell r="L3243">
            <v>25048.851532156816</v>
          </cell>
          <cell r="M3243">
            <v>100428209.26162964</v>
          </cell>
        </row>
        <row r="3244">
          <cell r="A3244" t="str">
            <v>JF2230</v>
          </cell>
          <cell r="B3244">
            <v>36959</v>
          </cell>
          <cell r="C3244">
            <v>36981</v>
          </cell>
          <cell r="D3244" t="str">
            <v>18 Cotswold Road</v>
          </cell>
          <cell r="E3244" t="str">
            <v>Thorne</v>
          </cell>
          <cell r="F3244" t="str">
            <v>Doncaster</v>
          </cell>
          <cell r="G3244" t="str">
            <v>South Yorkshire</v>
          </cell>
          <cell r="H3244" t="str">
            <v>DN8 5RR</v>
          </cell>
          <cell r="I3244">
            <v>16610.996836816572</v>
          </cell>
          <cell r="J3244">
            <v>15564.964290417543</v>
          </cell>
          <cell r="K3244">
            <v>7.4999999999999997E-3</v>
          </cell>
          <cell r="L3244">
            <v>15448.227058239412</v>
          </cell>
          <cell r="M3244">
            <v>100443657.48868789</v>
          </cell>
        </row>
        <row r="3245">
          <cell r="A3245" t="str">
            <v>JF2296</v>
          </cell>
          <cell r="B3245">
            <v>36959</v>
          </cell>
          <cell r="C3245">
            <v>36981</v>
          </cell>
          <cell r="D3245">
            <v>9</v>
          </cell>
          <cell r="E3245" t="str">
            <v>Berry Close</v>
          </cell>
          <cell r="F3245" t="str">
            <v>Purdis Farm Ipswich</v>
          </cell>
          <cell r="G3245" t="str">
            <v>Suffolk</v>
          </cell>
          <cell r="H3245" t="str">
            <v>IP3 8SP</v>
          </cell>
          <cell r="I3245">
            <v>43334.130489696632</v>
          </cell>
          <cell r="J3245">
            <v>40605.280962637647</v>
          </cell>
          <cell r="K3245">
            <v>7.4999999999999997E-3</v>
          </cell>
          <cell r="L3245">
            <v>40300.741355417864</v>
          </cell>
          <cell r="M3245">
            <v>100483958.23004331</v>
          </cell>
        </row>
        <row r="3246">
          <cell r="A3246" t="str">
            <v>JF2138</v>
          </cell>
          <cell r="B3246">
            <v>36959</v>
          </cell>
          <cell r="C3246">
            <v>36981</v>
          </cell>
          <cell r="D3246">
            <v>23</v>
          </cell>
          <cell r="E3246" t="str">
            <v>Bewley Way</v>
          </cell>
          <cell r="F3246" t="str">
            <v>Church Down Gloucester</v>
          </cell>
          <cell r="G3246" t="str">
            <v>Gloucestershire</v>
          </cell>
          <cell r="H3246" t="str">
            <v>GL3 2DU</v>
          </cell>
          <cell r="I3246">
            <v>55908.099432346025</v>
          </cell>
          <cell r="J3246">
            <v>52387.438259024486</v>
          </cell>
          <cell r="K3246">
            <v>7.4999999999999997E-3</v>
          </cell>
          <cell r="L3246">
            <v>51994.532472081803</v>
          </cell>
          <cell r="M3246">
            <v>100535952.7625154</v>
          </cell>
        </row>
        <row r="3247">
          <cell r="A3247" t="str">
            <v>JF2208</v>
          </cell>
          <cell r="B3247">
            <v>36962</v>
          </cell>
          <cell r="C3247">
            <v>36981</v>
          </cell>
          <cell r="D3247">
            <v>40</v>
          </cell>
          <cell r="E3247" t="str">
            <v>The Green</v>
          </cell>
          <cell r="F3247" t="str">
            <v>Houghton</v>
          </cell>
          <cell r="G3247" t="str">
            <v>Carlisle</v>
          </cell>
          <cell r="H3247" t="str">
            <v>CA3 0LL</v>
          </cell>
          <cell r="I3247">
            <v>13155.538882442839</v>
          </cell>
          <cell r="J3247">
            <v>12327.104444001852</v>
          </cell>
          <cell r="K3247">
            <v>7.4999999999999997E-3</v>
          </cell>
          <cell r="L3247">
            <v>12234.65116067184</v>
          </cell>
          <cell r="M3247">
            <v>100548187.41367607</v>
          </cell>
        </row>
        <row r="3248">
          <cell r="A3248" t="str">
            <v>JF2155</v>
          </cell>
          <cell r="B3248">
            <v>36962</v>
          </cell>
          <cell r="C3248">
            <v>36981</v>
          </cell>
          <cell r="D3248">
            <v>1</v>
          </cell>
          <cell r="E3248" t="str">
            <v>Pineridge Close</v>
          </cell>
          <cell r="F3248" t="str">
            <v>Exeter</v>
          </cell>
          <cell r="G3248" t="str">
            <v>Devon</v>
          </cell>
          <cell r="H3248" t="str">
            <v>EX4 1NR</v>
          </cell>
          <cell r="I3248">
            <v>16714.130379385864</v>
          </cell>
          <cell r="J3248">
            <v>15661.60327740942</v>
          </cell>
          <cell r="K3248">
            <v>7.4999999999999997E-3</v>
          </cell>
          <cell r="L3248">
            <v>15544.141252828851</v>
          </cell>
          <cell r="M3248">
            <v>100563731.5549289</v>
          </cell>
        </row>
        <row r="3249">
          <cell r="A3249" t="str">
            <v>JF2291</v>
          </cell>
          <cell r="B3249">
            <v>36962</v>
          </cell>
          <cell r="C3249">
            <v>36981</v>
          </cell>
          <cell r="D3249">
            <v>1</v>
          </cell>
          <cell r="E3249" t="str">
            <v>Hawthorn Close</v>
          </cell>
          <cell r="F3249" t="str">
            <v>Bude</v>
          </cell>
          <cell r="G3249" t="str">
            <v>Cornwall</v>
          </cell>
          <cell r="H3249" t="str">
            <v>EX23 8QA</v>
          </cell>
          <cell r="I3249">
            <v>48493.354101653982</v>
          </cell>
          <cell r="J3249">
            <v>45439.616437821867</v>
          </cell>
          <cell r="K3249">
            <v>7.4999999999999997E-3</v>
          </cell>
          <cell r="L3249">
            <v>45098.819314538203</v>
          </cell>
          <cell r="M3249">
            <v>100608830.37424344</v>
          </cell>
        </row>
        <row r="3250">
          <cell r="A3250" t="str">
            <v>JF1975</v>
          </cell>
          <cell r="B3250">
            <v>36963</v>
          </cell>
          <cell r="C3250">
            <v>36981</v>
          </cell>
          <cell r="D3250">
            <v>11</v>
          </cell>
          <cell r="E3250" t="str">
            <v>New Street</v>
          </cell>
          <cell r="F3250" t="str">
            <v>Pontefract</v>
          </cell>
          <cell r="G3250" t="str">
            <v>West Yorkshire</v>
          </cell>
          <cell r="H3250" t="str">
            <v>WF7 7JF</v>
          </cell>
          <cell r="I3250">
            <v>14359.944567310533</v>
          </cell>
          <cell r="J3250">
            <v>13455.665942165031</v>
          </cell>
          <cell r="K3250">
            <v>7.4999999999999997E-3</v>
          </cell>
          <cell r="L3250">
            <v>13354.748447598795</v>
          </cell>
          <cell r="M3250">
            <v>100622185.12269104</v>
          </cell>
        </row>
        <row r="3251">
          <cell r="A3251" t="str">
            <v>JF2127</v>
          </cell>
          <cell r="B3251">
            <v>36963</v>
          </cell>
          <cell r="C3251">
            <v>36981</v>
          </cell>
          <cell r="D3251">
            <v>114</v>
          </cell>
          <cell r="E3251" t="str">
            <v>Bretch Hill</v>
          </cell>
          <cell r="F3251" t="str">
            <v>Banbury</v>
          </cell>
          <cell r="G3251" t="str">
            <v>Oxfordshire</v>
          </cell>
          <cell r="H3251" t="str">
            <v>OX16 0NA</v>
          </cell>
          <cell r="I3251">
            <v>17305.247329720733</v>
          </cell>
          <cell r="J3251">
            <v>16215.496238428494</v>
          </cell>
          <cell r="K3251">
            <v>7.4999999999999997E-3</v>
          </cell>
          <cell r="L3251">
            <v>16093.88001664028</v>
          </cell>
          <cell r="M3251">
            <v>100638279.00270768</v>
          </cell>
        </row>
        <row r="3252">
          <cell r="A3252" t="str">
            <v>JF2248</v>
          </cell>
          <cell r="B3252">
            <v>36963</v>
          </cell>
          <cell r="C3252">
            <v>36981</v>
          </cell>
          <cell r="D3252">
            <v>17</v>
          </cell>
          <cell r="E3252" t="str">
            <v>Scalwell Mead</v>
          </cell>
          <cell r="F3252" t="str">
            <v>Seaton</v>
          </cell>
          <cell r="G3252" t="str">
            <v>Devon</v>
          </cell>
          <cell r="H3252" t="str">
            <v>EX12 2DW</v>
          </cell>
          <cell r="I3252">
            <v>18722.171360255485</v>
          </cell>
          <cell r="J3252">
            <v>17543.193314899345</v>
          </cell>
          <cell r="K3252">
            <v>7.4999999999999997E-3</v>
          </cell>
          <cell r="L3252">
            <v>17411.619365037601</v>
          </cell>
          <cell r="M3252">
            <v>100655690.62207271</v>
          </cell>
        </row>
        <row r="3253">
          <cell r="A3253" t="str">
            <v>JF1395</v>
          </cell>
          <cell r="B3253">
            <v>36963</v>
          </cell>
          <cell r="C3253">
            <v>36981</v>
          </cell>
          <cell r="D3253">
            <v>1</v>
          </cell>
          <cell r="E3253" t="str">
            <v>Irwell Rise</v>
          </cell>
          <cell r="F3253" t="str">
            <v>Macclesfield</v>
          </cell>
          <cell r="G3253" t="str">
            <v>Cheshire</v>
          </cell>
          <cell r="H3253" t="str">
            <v>SK10 5YE</v>
          </cell>
          <cell r="I3253">
            <v>42016.525826916892</v>
          </cell>
          <cell r="J3253">
            <v>39370.648885675269</v>
          </cell>
          <cell r="K3253">
            <v>7.4999999999999997E-3</v>
          </cell>
          <cell r="L3253">
            <v>39075.369019032703</v>
          </cell>
          <cell r="M3253">
            <v>100694765.99109174</v>
          </cell>
        </row>
        <row r="3254">
          <cell r="A3254" t="str">
            <v>JF2295</v>
          </cell>
          <cell r="B3254">
            <v>36963</v>
          </cell>
          <cell r="C3254">
            <v>36981</v>
          </cell>
          <cell r="D3254">
            <v>35</v>
          </cell>
          <cell r="E3254" t="str">
            <v>High Portinscale</v>
          </cell>
          <cell r="F3254" t="str">
            <v>Keswick</v>
          </cell>
          <cell r="G3254" t="str">
            <v>Cumbria</v>
          </cell>
          <cell r="H3254" t="str">
            <v>CA12 5RN</v>
          </cell>
          <cell r="I3254">
            <v>58848.935097009431</v>
          </cell>
          <cell r="J3254">
            <v>55143.08276092571</v>
          </cell>
          <cell r="K3254">
            <v>7.4999999999999997E-3</v>
          </cell>
          <cell r="L3254">
            <v>54729.50964021877</v>
          </cell>
          <cell r="M3254">
            <v>100749495.50073196</v>
          </cell>
        </row>
        <row r="3255">
          <cell r="A3255" t="str">
            <v>JF2256</v>
          </cell>
          <cell r="B3255">
            <v>36964</v>
          </cell>
          <cell r="C3255">
            <v>36981</v>
          </cell>
          <cell r="D3255" t="str">
            <v>55 Tweenways</v>
          </cell>
          <cell r="E3255" t="str">
            <v>Kingsteington</v>
          </cell>
          <cell r="F3255" t="str">
            <v>Newton Abbot</v>
          </cell>
          <cell r="G3255" t="str">
            <v>Devon</v>
          </cell>
          <cell r="H3255" t="str">
            <v>TQ12 3ES</v>
          </cell>
          <cell r="I3255">
            <v>11476.547583651574</v>
          </cell>
          <cell r="J3255">
            <v>10753.843075864948</v>
          </cell>
          <cell r="K3255">
            <v>7.4999999999999997E-3</v>
          </cell>
          <cell r="L3255">
            <v>10673.189252795963</v>
          </cell>
          <cell r="M3255">
            <v>100760168.68998475</v>
          </cell>
        </row>
        <row r="3256">
          <cell r="A3256" t="str">
            <v>JE3236</v>
          </cell>
          <cell r="B3256">
            <v>36964</v>
          </cell>
          <cell r="C3256">
            <v>36981</v>
          </cell>
          <cell r="D3256" t="str">
            <v>Blue Cedars</v>
          </cell>
          <cell r="E3256" t="str">
            <v>Widecroft Road</v>
          </cell>
          <cell r="F3256" t="str">
            <v>Iver</v>
          </cell>
          <cell r="G3256" t="str">
            <v>Buckinghamshire</v>
          </cell>
          <cell r="H3256" t="str">
            <v>SL0 9QD</v>
          </cell>
          <cell r="I3256">
            <v>21109.257536178364</v>
          </cell>
          <cell r="J3256">
            <v>19779.959202665872</v>
          </cell>
          <cell r="K3256">
            <v>7.4999999999999997E-3</v>
          </cell>
          <cell r="L3256">
            <v>19631.609508645877</v>
          </cell>
          <cell r="M3256">
            <v>100779800.2994934</v>
          </cell>
        </row>
        <row r="3257">
          <cell r="A3257" t="str">
            <v>JF2269</v>
          </cell>
          <cell r="B3257">
            <v>36964</v>
          </cell>
          <cell r="C3257">
            <v>36981</v>
          </cell>
          <cell r="D3257">
            <v>2</v>
          </cell>
          <cell r="E3257" t="str">
            <v>Wyatt Road</v>
          </cell>
          <cell r="F3257" t="str">
            <v>Sutton Coldfield</v>
          </cell>
          <cell r="G3257" t="str">
            <v>West Midlands</v>
          </cell>
          <cell r="H3257" t="str">
            <v>B75 7NJ</v>
          </cell>
          <cell r="I3257">
            <v>30551.535880152296</v>
          </cell>
          <cell r="J3257">
            <v>28627.635635810209</v>
          </cell>
          <cell r="K3257">
            <v>7.4999999999999997E-3</v>
          </cell>
          <cell r="L3257">
            <v>28412.928368541634</v>
          </cell>
          <cell r="M3257">
            <v>100808213.22786194</v>
          </cell>
        </row>
        <row r="3258">
          <cell r="A3258" t="str">
            <v>JF2257</v>
          </cell>
          <cell r="B3258">
            <v>36964</v>
          </cell>
          <cell r="C3258">
            <v>36981</v>
          </cell>
          <cell r="D3258">
            <v>96</v>
          </cell>
          <cell r="E3258" t="str">
            <v>Belgrave Road</v>
          </cell>
          <cell r="F3258" t="str">
            <v>Newton Abbot</v>
          </cell>
          <cell r="G3258" t="str">
            <v>Devon</v>
          </cell>
          <cell r="H3258" t="str">
            <v>TQ12 4JP</v>
          </cell>
          <cell r="I3258">
            <v>34521.704280486651</v>
          </cell>
          <cell r="J3258">
            <v>32347.7934315895</v>
          </cell>
          <cell r="K3258">
            <v>7.4999999999999997E-3</v>
          </cell>
          <cell r="L3258">
            <v>32105.18498085258</v>
          </cell>
          <cell r="M3258">
            <v>100840318.4128428</v>
          </cell>
        </row>
        <row r="3259">
          <cell r="A3259" t="str">
            <v>JF2271</v>
          </cell>
          <cell r="B3259">
            <v>36964</v>
          </cell>
          <cell r="C3259">
            <v>36981</v>
          </cell>
          <cell r="D3259" t="str">
            <v>Lynmas</v>
          </cell>
          <cell r="E3259" t="str">
            <v>Ashdon</v>
          </cell>
          <cell r="F3259" t="str">
            <v>Saffron Walden</v>
          </cell>
          <cell r="G3259" t="str">
            <v>Essex</v>
          </cell>
          <cell r="H3259" t="str">
            <v>CB10 2HB</v>
          </cell>
          <cell r="I3259">
            <v>59737.098607945387</v>
          </cell>
          <cell r="J3259">
            <v>55975.316579737235</v>
          </cell>
          <cell r="K3259">
            <v>7.4999999999999997E-3</v>
          </cell>
          <cell r="L3259">
            <v>55555.501705389208</v>
          </cell>
          <cell r="M3259">
            <v>100895873.91454819</v>
          </cell>
        </row>
        <row r="3260">
          <cell r="A3260" t="str">
            <v>JF2313</v>
          </cell>
          <cell r="B3260">
            <v>36965</v>
          </cell>
          <cell r="C3260">
            <v>36981</v>
          </cell>
          <cell r="D3260">
            <v>84</v>
          </cell>
          <cell r="E3260" t="str">
            <v>Churchill Road</v>
          </cell>
          <cell r="F3260" t="str">
            <v>Langley Slough</v>
          </cell>
          <cell r="G3260" t="str">
            <v>Berkshire</v>
          </cell>
          <cell r="H3260" t="str">
            <v>SL3 7RB</v>
          </cell>
          <cell r="I3260">
            <v>5765.3006758671354</v>
          </cell>
          <cell r="J3260">
            <v>5402.2464771349469</v>
          </cell>
          <cell r="K3260">
            <v>7.4999999999999997E-3</v>
          </cell>
          <cell r="L3260">
            <v>5361.7296285564353</v>
          </cell>
          <cell r="M3260">
            <v>100901235.64417675</v>
          </cell>
        </row>
        <row r="3261">
          <cell r="A3261" t="str">
            <v>JF2150</v>
          </cell>
          <cell r="B3261">
            <v>36965</v>
          </cell>
          <cell r="C3261">
            <v>36981</v>
          </cell>
          <cell r="D3261">
            <v>51</v>
          </cell>
          <cell r="E3261" t="str">
            <v>Danes Way</v>
          </cell>
          <cell r="F3261" t="str">
            <v>Brentwood</v>
          </cell>
          <cell r="G3261" t="str">
            <v>Essex</v>
          </cell>
          <cell r="H3261" t="str">
            <v>CM15 9JT</v>
          </cell>
          <cell r="I3261">
            <v>22404.916492190991</v>
          </cell>
          <cell r="J3261">
            <v>20994.027544320019</v>
          </cell>
          <cell r="K3261">
            <v>7.4999999999999997E-3</v>
          </cell>
          <cell r="L3261">
            <v>20836.57233773762</v>
          </cell>
          <cell r="M3261">
            <v>100922072.21651448</v>
          </cell>
        </row>
        <row r="3262">
          <cell r="A3262" t="str">
            <v>JF1902</v>
          </cell>
          <cell r="B3262">
            <v>36965</v>
          </cell>
          <cell r="C3262">
            <v>36981</v>
          </cell>
          <cell r="D3262">
            <v>38</v>
          </cell>
          <cell r="E3262" t="str">
            <v>Knights Avenue</v>
          </cell>
          <cell r="F3262" t="str">
            <v>Clapham Nr Bedford</v>
          </cell>
          <cell r="G3262" t="str">
            <v>Bedfordshire</v>
          </cell>
          <cell r="H3262" t="str">
            <v>MK41 6DF</v>
          </cell>
          <cell r="I3262">
            <v>22839.289505614939</v>
          </cell>
          <cell r="J3262">
            <v>21401.04709342256</v>
          </cell>
          <cell r="K3262">
            <v>7.4999999999999997E-3</v>
          </cell>
          <cell r="L3262">
            <v>21240.539240221893</v>
          </cell>
          <cell r="M3262">
            <v>100943312.75575471</v>
          </cell>
        </row>
        <row r="3263">
          <cell r="A3263" t="str">
            <v>JF2180</v>
          </cell>
          <cell r="B3263">
            <v>36965</v>
          </cell>
          <cell r="C3263">
            <v>36981</v>
          </cell>
          <cell r="D3263">
            <v>59</v>
          </cell>
          <cell r="E3263" t="str">
            <v>Gainsborough Drive</v>
          </cell>
          <cell r="F3263" t="str">
            <v>Bedworth</v>
          </cell>
          <cell r="G3263" t="str">
            <v>Warwickshire</v>
          </cell>
          <cell r="H3263" t="str">
            <v>CV12 8DB</v>
          </cell>
          <cell r="I3263">
            <v>33596.086621890579</v>
          </cell>
          <cell r="J3263">
            <v>31480.464038648093</v>
          </cell>
          <cell r="K3263">
            <v>7.4999999999999997E-3</v>
          </cell>
          <cell r="L3263">
            <v>31244.360558358236</v>
          </cell>
          <cell r="M3263">
            <v>100974557.11631307</v>
          </cell>
        </row>
        <row r="3264">
          <cell r="A3264" t="str">
            <v>JF2062</v>
          </cell>
          <cell r="B3264">
            <v>36966</v>
          </cell>
          <cell r="C3264">
            <v>36981</v>
          </cell>
          <cell r="D3264">
            <v>14</v>
          </cell>
          <cell r="E3264" t="str">
            <v>Beech Road</v>
          </cell>
          <cell r="F3264" t="str">
            <v>Street</v>
          </cell>
          <cell r="G3264" t="str">
            <v>Somerset</v>
          </cell>
          <cell r="H3264" t="str">
            <v>BA16 0RY</v>
          </cell>
          <cell r="I3264">
            <v>30413.5379858794</v>
          </cell>
          <cell r="J3264">
            <v>28498.327785257268</v>
          </cell>
          <cell r="K3264">
            <v>7.4999999999999997E-3</v>
          </cell>
          <cell r="L3264">
            <v>28284.590326867841</v>
          </cell>
          <cell r="M3264">
            <v>101002841.70663993</v>
          </cell>
        </row>
        <row r="3265">
          <cell r="A3265" t="str">
            <v>JF2303</v>
          </cell>
          <cell r="B3265">
            <v>36966</v>
          </cell>
          <cell r="C3265">
            <v>36981</v>
          </cell>
          <cell r="D3265">
            <v>17</v>
          </cell>
          <cell r="E3265" t="str">
            <v>Hertford Road</v>
          </cell>
          <cell r="F3265" t="str">
            <v>Clare</v>
          </cell>
          <cell r="G3265" t="str">
            <v>Suffolk</v>
          </cell>
          <cell r="H3265" t="str">
            <v>CO10 8QH</v>
          </cell>
          <cell r="I3265">
            <v>37859.432757736096</v>
          </cell>
          <cell r="J3265">
            <v>35475.337495913918</v>
          </cell>
          <cell r="K3265">
            <v>7.4999999999999997E-3</v>
          </cell>
          <cell r="L3265">
            <v>35209.272464694564</v>
          </cell>
          <cell r="M3265">
            <v>101038050.97910462</v>
          </cell>
        </row>
        <row r="3266">
          <cell r="A3266" t="str">
            <v>JF2268</v>
          </cell>
          <cell r="B3266">
            <v>36966</v>
          </cell>
          <cell r="C3266">
            <v>36981</v>
          </cell>
          <cell r="D3266">
            <v>25</v>
          </cell>
          <cell r="E3266" t="str">
            <v>Westmeath Avenue</v>
          </cell>
          <cell r="F3266" t="str">
            <v>Leicester</v>
          </cell>
          <cell r="G3266" t="str">
            <v>Leicestershire</v>
          </cell>
          <cell r="H3266" t="str">
            <v>LE5 6SS</v>
          </cell>
          <cell r="I3266">
            <v>40058.753854716473</v>
          </cell>
          <cell r="J3266">
            <v>37536.162302152457</v>
          </cell>
          <cell r="K3266">
            <v>7.4999999999999997E-3</v>
          </cell>
          <cell r="L3266">
            <v>37254.641084886316</v>
          </cell>
          <cell r="M3266">
            <v>101075305.6201895</v>
          </cell>
        </row>
        <row r="3267">
          <cell r="A3267" t="str">
            <v>JF2282</v>
          </cell>
          <cell r="B3267">
            <v>36969</v>
          </cell>
          <cell r="C3267">
            <v>36981</v>
          </cell>
          <cell r="D3267">
            <v>58</v>
          </cell>
          <cell r="E3267" t="str">
            <v>Trent Avenue</v>
          </cell>
          <cell r="F3267" t="str">
            <v>Maghull</v>
          </cell>
          <cell r="G3267" t="str">
            <v>Liverpool</v>
          </cell>
          <cell r="H3267" t="str">
            <v>L31 9DE</v>
          </cell>
          <cell r="I3267">
            <v>15364.205063407671</v>
          </cell>
          <cell r="J3267">
            <v>14396.685852865625</v>
          </cell>
          <cell r="K3267">
            <v>7.4999999999999997E-3</v>
          </cell>
          <cell r="L3267">
            <v>14288.710708969133</v>
          </cell>
          <cell r="M3267">
            <v>101089594.33089848</v>
          </cell>
        </row>
        <row r="3268">
          <cell r="A3268" t="str">
            <v>JF2299</v>
          </cell>
          <cell r="B3268">
            <v>36969</v>
          </cell>
          <cell r="C3268">
            <v>36981</v>
          </cell>
          <cell r="D3268">
            <v>9</v>
          </cell>
          <cell r="E3268" t="str">
            <v>Marine Parade</v>
          </cell>
          <cell r="F3268" t="str">
            <v>Larkholme, Fleetwood</v>
          </cell>
          <cell r="G3268" t="str">
            <v>Lancashire</v>
          </cell>
          <cell r="H3268" t="str">
            <v>FY7 8QT</v>
          </cell>
          <cell r="I3268">
            <v>18466.369867526875</v>
          </cell>
          <cell r="J3268">
            <v>17303.500228513847</v>
          </cell>
          <cell r="K3268">
            <v>7.4999999999999997E-3</v>
          </cell>
          <cell r="L3268">
            <v>17173.723976799993</v>
          </cell>
          <cell r="M3268">
            <v>101106768.05487528</v>
          </cell>
        </row>
        <row r="3269">
          <cell r="A3269" t="str">
            <v>JF2281</v>
          </cell>
          <cell r="B3269">
            <v>36969</v>
          </cell>
          <cell r="C3269">
            <v>36981</v>
          </cell>
          <cell r="D3269" t="str">
            <v>3 Bucklers Mead</v>
          </cell>
          <cell r="E3269" t="str">
            <v>Yetminster</v>
          </cell>
          <cell r="F3269" t="str">
            <v>Sherborne</v>
          </cell>
          <cell r="G3269" t="str">
            <v>Dorset</v>
          </cell>
          <cell r="H3269" t="str">
            <v>DT9 6LA</v>
          </cell>
          <cell r="I3269">
            <v>22195.407020210405</v>
          </cell>
          <cell r="J3269">
            <v>20797.711364025869</v>
          </cell>
          <cell r="K3269">
            <v>7.4999999999999997E-3</v>
          </cell>
          <cell r="L3269">
            <v>20641.728528795677</v>
          </cell>
          <cell r="M3269">
            <v>101127409.78340408</v>
          </cell>
        </row>
        <row r="3270">
          <cell r="A3270" t="str">
            <v>JF2205</v>
          </cell>
          <cell r="B3270">
            <v>36969</v>
          </cell>
          <cell r="C3270">
            <v>36981</v>
          </cell>
          <cell r="D3270" t="str">
            <v>7 Sackville Street</v>
          </cell>
          <cell r="E3270" t="str">
            <v>Thrapston</v>
          </cell>
          <cell r="F3270" t="str">
            <v>Kettering</v>
          </cell>
          <cell r="G3270" t="str">
            <v>Northamptonshire</v>
          </cell>
          <cell r="H3270" t="str">
            <v>NN14 4NZ</v>
          </cell>
          <cell r="I3270">
            <v>24054.981529211134</v>
          </cell>
          <cell r="J3270">
            <v>22540.184203694058</v>
          </cell>
          <cell r="K3270">
            <v>7.4999999999999997E-3</v>
          </cell>
          <cell r="L3270">
            <v>22371.132822166353</v>
          </cell>
          <cell r="M3270">
            <v>101149780.91622625</v>
          </cell>
        </row>
        <row r="3271">
          <cell r="A3271" t="str">
            <v>JF2159</v>
          </cell>
          <cell r="B3271">
            <v>36969</v>
          </cell>
          <cell r="C3271">
            <v>36981</v>
          </cell>
          <cell r="D3271">
            <v>317</v>
          </cell>
          <cell r="E3271" t="str">
            <v>New Mill Road</v>
          </cell>
          <cell r="F3271" t="str">
            <v>Huddersfield</v>
          </cell>
          <cell r="G3271" t="str">
            <v>West Yorkshire</v>
          </cell>
          <cell r="H3271" t="str">
            <v>HD9 7AE</v>
          </cell>
          <cell r="I3271">
            <v>25584.821562224442</v>
          </cell>
          <cell r="J3271">
            <v>23973.686703142295</v>
          </cell>
          <cell r="K3271">
            <v>7.4999999999999997E-3</v>
          </cell>
          <cell r="L3271">
            <v>23793.884052868729</v>
          </cell>
          <cell r="M3271">
            <v>101173574.80027913</v>
          </cell>
        </row>
        <row r="3272">
          <cell r="A3272" t="str">
            <v>JF2253</v>
          </cell>
          <cell r="B3272">
            <v>36969</v>
          </cell>
          <cell r="C3272">
            <v>36981</v>
          </cell>
          <cell r="D3272">
            <v>5</v>
          </cell>
          <cell r="E3272" t="str">
            <v>Homefield Close</v>
          </cell>
          <cell r="F3272" t="str">
            <v>Locking</v>
          </cell>
          <cell r="G3272" t="str">
            <v>North Somerset</v>
          </cell>
          <cell r="H3272" t="str">
            <v>BS24 8EB</v>
          </cell>
          <cell r="I3272">
            <v>29722.612284247651</v>
          </cell>
          <cell r="J3272">
            <v>27850.911258791246</v>
          </cell>
          <cell r="K3272">
            <v>7.4999999999999997E-3</v>
          </cell>
          <cell r="L3272">
            <v>27642.029424350312</v>
          </cell>
          <cell r="M3272">
            <v>101201216.82970348</v>
          </cell>
        </row>
        <row r="3273">
          <cell r="A3273" t="str">
            <v>JF2279</v>
          </cell>
          <cell r="B3273">
            <v>36969</v>
          </cell>
          <cell r="C3273">
            <v>36981</v>
          </cell>
          <cell r="D3273">
            <v>11</v>
          </cell>
          <cell r="E3273" t="str">
            <v>Hailstone Close</v>
          </cell>
          <cell r="F3273" t="str">
            <v>Hadlow Tonbridge</v>
          </cell>
          <cell r="G3273" t="str">
            <v>Kent</v>
          </cell>
          <cell r="H3273" t="str">
            <v>TN11 0JY</v>
          </cell>
          <cell r="I3273">
            <v>32440.379559267581</v>
          </cell>
          <cell r="J3273">
            <v>30397.534498860299</v>
          </cell>
          <cell r="K3273">
            <v>7.4999999999999997E-3</v>
          </cell>
          <cell r="L3273">
            <v>30169.552990118849</v>
          </cell>
          <cell r="M3273">
            <v>101231386.3826936</v>
          </cell>
        </row>
        <row r="3274">
          <cell r="A3274" t="str">
            <v>JF2265</v>
          </cell>
          <cell r="B3274">
            <v>36969</v>
          </cell>
          <cell r="C3274">
            <v>36981</v>
          </cell>
          <cell r="D3274">
            <v>56</v>
          </cell>
          <cell r="E3274" t="str">
            <v>Malden Road</v>
          </cell>
          <cell r="F3274" t="str">
            <v>Sidmouth</v>
          </cell>
          <cell r="G3274" t="str">
            <v>Devon</v>
          </cell>
          <cell r="H3274" t="str">
            <v>EX10 9NF</v>
          </cell>
          <cell r="I3274">
            <v>43164.722048102893</v>
          </cell>
          <cell r="J3274">
            <v>40446.540558927642</v>
          </cell>
          <cell r="K3274">
            <v>7.4999999999999997E-3</v>
          </cell>
          <cell r="L3274">
            <v>40143.191504735689</v>
          </cell>
          <cell r="M3274">
            <v>101271529.57419834</v>
          </cell>
        </row>
        <row r="3275">
          <cell r="A3275" t="str">
            <v>JE3235</v>
          </cell>
          <cell r="B3275">
            <v>36970</v>
          </cell>
          <cell r="C3275">
            <v>36981</v>
          </cell>
          <cell r="D3275">
            <v>12</v>
          </cell>
          <cell r="E3275" t="str">
            <v>Rothesay Close</v>
          </cell>
          <cell r="F3275" t="str">
            <v>Aylesbury</v>
          </cell>
          <cell r="G3275" t="str">
            <v>Buckinghamshire</v>
          </cell>
          <cell r="H3275" t="str">
            <v>HP20 1BG</v>
          </cell>
          <cell r="I3275">
            <v>5693.9797649317343</v>
          </cell>
          <cell r="J3275">
            <v>5335.4168074423296</v>
          </cell>
          <cell r="K3275">
            <v>7.4999999999999997E-3</v>
          </cell>
          <cell r="L3275">
            <v>5295.4011813865127</v>
          </cell>
          <cell r="M3275">
            <v>101276824.97537972</v>
          </cell>
        </row>
        <row r="3276">
          <cell r="A3276" t="str">
            <v>JE3240</v>
          </cell>
          <cell r="B3276">
            <v>36970</v>
          </cell>
          <cell r="C3276">
            <v>36981</v>
          </cell>
          <cell r="D3276" t="str">
            <v>6 Castle Close</v>
          </cell>
          <cell r="E3276" t="str">
            <v>Henley In Arden</v>
          </cell>
          <cell r="F3276" t="str">
            <v>Solihull</v>
          </cell>
          <cell r="G3276" t="str">
            <v>West Midlands</v>
          </cell>
          <cell r="H3276" t="str">
            <v>B95 5LR</v>
          </cell>
          <cell r="I3276">
            <v>11726.759648205456</v>
          </cell>
          <cell r="J3276">
            <v>10988.298713179922</v>
          </cell>
          <cell r="K3276">
            <v>7.4999999999999997E-3</v>
          </cell>
          <cell r="L3276">
            <v>10905.886472831073</v>
          </cell>
          <cell r="M3276">
            <v>101287730.86185256</v>
          </cell>
        </row>
        <row r="3277">
          <cell r="A3277" t="str">
            <v>JF2310</v>
          </cell>
          <cell r="B3277">
            <v>36970</v>
          </cell>
          <cell r="C3277">
            <v>36981</v>
          </cell>
          <cell r="D3277">
            <v>8</v>
          </cell>
          <cell r="E3277" t="str">
            <v>Hamlet Way</v>
          </cell>
          <cell r="F3277" t="str">
            <v>Gosport</v>
          </cell>
          <cell r="G3277" t="str">
            <v>Hampshire</v>
          </cell>
          <cell r="H3277" t="str">
            <v>PO12 4DX</v>
          </cell>
          <cell r="I3277">
            <v>25050.414680532413</v>
          </cell>
          <cell r="J3277">
            <v>23472.932647753292</v>
          </cell>
          <cell r="K3277">
            <v>7.4999999999999997E-3</v>
          </cell>
          <cell r="L3277">
            <v>23296.885652895144</v>
          </cell>
          <cell r="M3277">
            <v>101311027.74750546</v>
          </cell>
        </row>
        <row r="3278">
          <cell r="A3278" t="str">
            <v>JF2285</v>
          </cell>
          <cell r="B3278">
            <v>36970</v>
          </cell>
          <cell r="C3278">
            <v>36981</v>
          </cell>
          <cell r="D3278">
            <v>14</v>
          </cell>
          <cell r="E3278" t="str">
            <v>St. Crispin Road, Earls Barton</v>
          </cell>
          <cell r="F3278" t="str">
            <v>Northampton</v>
          </cell>
          <cell r="G3278" t="str">
            <v>Northamptonshire</v>
          </cell>
          <cell r="H3278" t="str">
            <v>NN6 0PG</v>
          </cell>
          <cell r="I3278">
            <v>28611.858772709162</v>
          </cell>
          <cell r="J3278">
            <v>26810.104441934021</v>
          </cell>
          <cell r="K3278">
            <v>7.4999999999999997E-3</v>
          </cell>
          <cell r="L3278">
            <v>26609.028658619518</v>
          </cell>
          <cell r="M3278">
            <v>101337636.77616407</v>
          </cell>
        </row>
        <row r="3279">
          <cell r="A3279" t="str">
            <v>JF2218</v>
          </cell>
          <cell r="B3279">
            <v>36970</v>
          </cell>
          <cell r="C3279">
            <v>36981</v>
          </cell>
          <cell r="D3279">
            <v>678</v>
          </cell>
          <cell r="E3279" t="str">
            <v>East Rochester Way</v>
          </cell>
          <cell r="F3279" t="str">
            <v>Sidcup</v>
          </cell>
          <cell r="G3279" t="str">
            <v>Kent</v>
          </cell>
          <cell r="H3279" t="str">
            <v>DA15 8PA</v>
          </cell>
          <cell r="I3279">
            <v>30899.20906666954</v>
          </cell>
          <cell r="J3279">
            <v>28953.415044838963</v>
          </cell>
          <cell r="K3279">
            <v>7.4999999999999997E-3</v>
          </cell>
          <cell r="L3279">
            <v>28736.26443200267</v>
          </cell>
          <cell r="M3279">
            <v>101366373.04059607</v>
          </cell>
        </row>
        <row r="3280">
          <cell r="A3280" t="str">
            <v>JF2286</v>
          </cell>
          <cell r="B3280">
            <v>36970</v>
          </cell>
          <cell r="C3280">
            <v>36981</v>
          </cell>
          <cell r="D3280">
            <v>25</v>
          </cell>
          <cell r="E3280" t="str">
            <v>Baron Court</v>
          </cell>
          <cell r="F3280" t="str">
            <v>Peterborough</v>
          </cell>
          <cell r="G3280" t="str">
            <v>Cambridgeshire</v>
          </cell>
          <cell r="H3280" t="str">
            <v>PE4 7ZE</v>
          </cell>
          <cell r="I3280">
            <v>32003.86729595084</v>
          </cell>
          <cell r="J3280">
            <v>29988.510413334283</v>
          </cell>
          <cell r="K3280">
            <v>7.4999999999999997E-3</v>
          </cell>
          <cell r="L3280">
            <v>29763.596585234278</v>
          </cell>
          <cell r="M3280">
            <v>101396136.6371813</v>
          </cell>
        </row>
        <row r="3281">
          <cell r="A3281" t="str">
            <v>JF2173</v>
          </cell>
          <cell r="B3281">
            <v>36970</v>
          </cell>
          <cell r="C3281">
            <v>36981</v>
          </cell>
          <cell r="D3281">
            <v>9</v>
          </cell>
          <cell r="E3281" t="str">
            <v>Haddon Drive</v>
          </cell>
          <cell r="F3281" t="str">
            <v>Eastleigh</v>
          </cell>
          <cell r="G3281" t="str">
            <v>Hampshire</v>
          </cell>
          <cell r="H3281" t="str">
            <v>SO50 4PF</v>
          </cell>
          <cell r="I3281">
            <v>32734.338398370663</v>
          </cell>
          <cell r="J3281">
            <v>30672.982076055127</v>
          </cell>
          <cell r="K3281">
            <v>7.4999999999999997E-3</v>
          </cell>
          <cell r="L3281">
            <v>30442.934710484715</v>
          </cell>
          <cell r="M3281">
            <v>101426579.57189178</v>
          </cell>
        </row>
        <row r="3282">
          <cell r="A3282" t="str">
            <v>JF2233</v>
          </cell>
          <cell r="B3282">
            <v>36970</v>
          </cell>
          <cell r="C3282">
            <v>36981</v>
          </cell>
          <cell r="D3282" t="str">
            <v>11a</v>
          </cell>
          <cell r="E3282" t="str">
            <v>Elliman Avenue</v>
          </cell>
          <cell r="F3282" t="str">
            <v>Slough</v>
          </cell>
          <cell r="G3282" t="str">
            <v>Berkshire</v>
          </cell>
          <cell r="H3282" t="str">
            <v>SL2 5AZ</v>
          </cell>
          <cell r="I3282">
            <v>43645.704297215278</v>
          </cell>
          <cell r="J3282">
            <v>40897.234253310031</v>
          </cell>
          <cell r="K3282">
            <v>7.4999999999999997E-3</v>
          </cell>
          <cell r="L3282">
            <v>40590.504996410207</v>
          </cell>
          <cell r="M3282">
            <v>101467170.07688819</v>
          </cell>
        </row>
        <row r="3283">
          <cell r="A3283" t="str">
            <v>JF2231</v>
          </cell>
          <cell r="B3283">
            <v>36970</v>
          </cell>
          <cell r="C3283">
            <v>36981</v>
          </cell>
          <cell r="D3283">
            <v>118</v>
          </cell>
          <cell r="E3283" t="str">
            <v>Purnells Way, Knowle</v>
          </cell>
          <cell r="F3283" t="str">
            <v>Solihull</v>
          </cell>
          <cell r="G3283" t="str">
            <v>West Midlands</v>
          </cell>
          <cell r="H3283" t="str">
            <v>B93 9ED</v>
          </cell>
          <cell r="I3283">
            <v>50284.530195809268</v>
          </cell>
          <cell r="J3283">
            <v>47117.998067609689</v>
          </cell>
          <cell r="K3283">
            <v>7.4999999999999997E-3</v>
          </cell>
          <cell r="L3283">
            <v>46764.613082102616</v>
          </cell>
          <cell r="M3283">
            <v>101513934.68997028</v>
          </cell>
        </row>
        <row r="3284">
          <cell r="A3284" t="str">
            <v>JF2220</v>
          </cell>
          <cell r="B3284">
            <v>36970</v>
          </cell>
          <cell r="C3284">
            <v>36981</v>
          </cell>
          <cell r="D3284" t="str">
            <v>1 Coxham Cottages</v>
          </cell>
          <cell r="E3284" t="str">
            <v>Coxham Lane</v>
          </cell>
          <cell r="F3284" t="str">
            <v>Steyning</v>
          </cell>
          <cell r="G3284" t="str">
            <v>West Sussex</v>
          </cell>
          <cell r="H3284" t="str">
            <v>BN44 3LT</v>
          </cell>
          <cell r="I3284">
            <v>57966.791397867084</v>
          </cell>
          <cell r="J3284">
            <v>54316.489672560587</v>
          </cell>
          <cell r="K3284">
            <v>7.4999999999999997E-3</v>
          </cell>
          <cell r="L3284">
            <v>53909.116000016387</v>
          </cell>
          <cell r="M3284">
            <v>101567843.8059703</v>
          </cell>
        </row>
        <row r="3285">
          <cell r="A3285" t="str">
            <v>JF2260</v>
          </cell>
          <cell r="B3285">
            <v>36970</v>
          </cell>
          <cell r="C3285">
            <v>36981</v>
          </cell>
          <cell r="D3285" t="str">
            <v>Woodpecker Cottage</v>
          </cell>
          <cell r="E3285" t="str">
            <v>2 Broadway</v>
          </cell>
          <cell r="F3285" t="str">
            <v>Sidmouth</v>
          </cell>
          <cell r="G3285" t="str">
            <v>Devon</v>
          </cell>
          <cell r="H3285" t="str">
            <v>EX10 8XH</v>
          </cell>
          <cell r="I3285">
            <v>63355.341981395308</v>
          </cell>
          <cell r="J3285">
            <v>59365.710874254539</v>
          </cell>
          <cell r="K3285">
            <v>7.4999999999999997E-3</v>
          </cell>
          <cell r="L3285">
            <v>58920.468042697634</v>
          </cell>
          <cell r="M3285">
            <v>101626764.274013</v>
          </cell>
        </row>
        <row r="3286">
          <cell r="A3286" t="str">
            <v>JE3238</v>
          </cell>
          <cell r="B3286">
            <v>36971</v>
          </cell>
          <cell r="C3286">
            <v>36981</v>
          </cell>
          <cell r="D3286">
            <v>116</v>
          </cell>
          <cell r="E3286" t="str">
            <v>Priests Road</v>
          </cell>
          <cell r="F3286" t="str">
            <v>Swanage</v>
          </cell>
          <cell r="G3286" t="str">
            <v>Dorset</v>
          </cell>
          <cell r="H3286" t="str">
            <v>BH19 2RR</v>
          </cell>
          <cell r="I3286">
            <v>3948.9921199446217</v>
          </cell>
          <cell r="J3286">
            <v>3700.315034305791</v>
          </cell>
          <cell r="K3286">
            <v>7.4999999999999997E-3</v>
          </cell>
          <cell r="L3286">
            <v>3672.5626715484977</v>
          </cell>
          <cell r="M3286">
            <v>101630436.83668454</v>
          </cell>
        </row>
        <row r="3287">
          <cell r="A3287" t="str">
            <v>JF2302</v>
          </cell>
          <cell r="B3287">
            <v>36971</v>
          </cell>
          <cell r="C3287">
            <v>36981</v>
          </cell>
          <cell r="D3287">
            <v>14</v>
          </cell>
          <cell r="E3287" t="str">
            <v>Foston Gate</v>
          </cell>
          <cell r="F3287" t="str">
            <v>Wigston</v>
          </cell>
          <cell r="G3287" t="str">
            <v>Leicestershire</v>
          </cell>
          <cell r="H3287" t="str">
            <v>LE18 3SD</v>
          </cell>
          <cell r="I3287">
            <v>20353.838661530237</v>
          </cell>
          <cell r="J3287">
            <v>19072.11078611901</v>
          </cell>
          <cell r="K3287">
            <v>7.4999999999999997E-3</v>
          </cell>
          <cell r="L3287">
            <v>18929.06995522312</v>
          </cell>
          <cell r="M3287">
            <v>101649365.90663977</v>
          </cell>
        </row>
        <row r="3288">
          <cell r="A3288" t="str">
            <v>JF2336</v>
          </cell>
          <cell r="B3288">
            <v>36971</v>
          </cell>
          <cell r="C3288">
            <v>36981</v>
          </cell>
          <cell r="D3288">
            <v>9</v>
          </cell>
          <cell r="E3288" t="str">
            <v>Fraser Road</v>
          </cell>
          <cell r="F3288" t="str">
            <v>Gosport</v>
          </cell>
          <cell r="G3288" t="str">
            <v>Hampshire</v>
          </cell>
          <cell r="H3288" t="str">
            <v>PO13 0UD</v>
          </cell>
          <cell r="I3288">
            <v>39368.432493235159</v>
          </cell>
          <cell r="J3288">
            <v>36889.312059152333</v>
          </cell>
          <cell r="K3288">
            <v>7.4999999999999997E-3</v>
          </cell>
          <cell r="L3288">
            <v>36612.642218708694</v>
          </cell>
          <cell r="M3288">
            <v>101685978.54885848</v>
          </cell>
        </row>
        <row r="3289">
          <cell r="A3289" t="str">
            <v>JF2232</v>
          </cell>
          <cell r="B3289">
            <v>36971</v>
          </cell>
          <cell r="C3289">
            <v>36981</v>
          </cell>
          <cell r="D3289">
            <v>55</v>
          </cell>
          <cell r="E3289" t="str">
            <v>Aster Drive</v>
          </cell>
          <cell r="F3289" t="str">
            <v>Werrington Peterborough</v>
          </cell>
          <cell r="G3289" t="str">
            <v>Cambridgeshire</v>
          </cell>
          <cell r="H3289" t="str">
            <v>PE4 7RY</v>
          </cell>
          <cell r="I3289">
            <v>41850.759055582785</v>
          </cell>
          <cell r="J3289">
            <v>39215.320827901247</v>
          </cell>
          <cell r="K3289">
            <v>7.4999999999999997E-3</v>
          </cell>
          <cell r="L3289">
            <v>38921.205921691988</v>
          </cell>
          <cell r="M3289">
            <v>101724899.75478017</v>
          </cell>
        </row>
        <row r="3290">
          <cell r="A3290" t="str">
            <v>JE3237</v>
          </cell>
          <cell r="B3290">
            <v>36972</v>
          </cell>
          <cell r="C3290">
            <v>36981</v>
          </cell>
          <cell r="D3290">
            <v>18</v>
          </cell>
          <cell r="E3290" t="str">
            <v>Longmeadow Road</v>
          </cell>
          <cell r="F3290" t="str">
            <v>Saltash</v>
          </cell>
          <cell r="G3290" t="str">
            <v>Cornwall</v>
          </cell>
          <cell r="H3290" t="str">
            <v>PL12 6DW</v>
          </cell>
          <cell r="I3290">
            <v>25503.024106865578</v>
          </cell>
          <cell r="J3290">
            <v>23897.040221042807</v>
          </cell>
          <cell r="K3290">
            <v>7.4999999999999997E-3</v>
          </cell>
          <cell r="L3290">
            <v>23717.812419384987</v>
          </cell>
          <cell r="M3290">
            <v>101748617.56719956</v>
          </cell>
        </row>
        <row r="3291">
          <cell r="A3291" t="str">
            <v>JF2278</v>
          </cell>
          <cell r="B3291">
            <v>36972</v>
          </cell>
          <cell r="C3291">
            <v>36981</v>
          </cell>
          <cell r="D3291" t="str">
            <v>8 Beech Road</v>
          </cell>
          <cell r="E3291" t="str">
            <v>Clare Park</v>
          </cell>
          <cell r="F3291" t="str">
            <v>East Malling West Malling</v>
          </cell>
          <cell r="G3291" t="str">
            <v>Kent</v>
          </cell>
          <cell r="H3291" t="str">
            <v>ME19 6DJ</v>
          </cell>
          <cell r="I3291">
            <v>31760.758042538961</v>
          </cell>
          <cell r="J3291">
            <v>29760.7103068627</v>
          </cell>
          <cell r="K3291">
            <v>7.4999999999999997E-3</v>
          </cell>
          <cell r="L3291">
            <v>29537.504979561232</v>
          </cell>
          <cell r="M3291">
            <v>101778155.07217912</v>
          </cell>
        </row>
        <row r="3292">
          <cell r="A3292" t="str">
            <v>JF2216</v>
          </cell>
          <cell r="B3292">
            <v>36973</v>
          </cell>
          <cell r="C3292">
            <v>36981</v>
          </cell>
          <cell r="D3292" t="e">
            <v>#N/A</v>
          </cell>
          <cell r="E3292" t="e">
            <v>#N/A</v>
          </cell>
          <cell r="F3292" t="e">
            <v>#N/A</v>
          </cell>
          <cell r="G3292" t="e">
            <v>#N/A</v>
          </cell>
          <cell r="H3292" t="e">
            <v>#N/A</v>
          </cell>
          <cell r="I3292">
            <v>22648.555387880868</v>
          </cell>
          <cell r="J3292">
            <v>21222.323940281312</v>
          </cell>
          <cell r="K3292">
            <v>7.4999999999999997E-3</v>
          </cell>
          <cell r="L3292">
            <v>21063.156510729204</v>
          </cell>
          <cell r="M3292">
            <v>101799218.22868985</v>
          </cell>
        </row>
        <row r="3293">
          <cell r="A3293" t="str">
            <v>JF1880</v>
          </cell>
          <cell r="B3293">
            <v>36973</v>
          </cell>
          <cell r="C3293">
            <v>36981</v>
          </cell>
          <cell r="D3293">
            <v>9</v>
          </cell>
          <cell r="E3293" t="str">
            <v>Clifton Road</v>
          </cell>
          <cell r="F3293" t="str">
            <v>Paignton</v>
          </cell>
          <cell r="G3293" t="str">
            <v>Devon</v>
          </cell>
          <cell r="H3293" t="str">
            <v>TQ3 3LN</v>
          </cell>
          <cell r="I3293">
            <v>35704.165740700555</v>
          </cell>
          <cell r="J3293">
            <v>33455.792583225702</v>
          </cell>
          <cell r="K3293">
            <v>7.4999999999999997E-3</v>
          </cell>
          <cell r="L3293">
            <v>33204.874138851512</v>
          </cell>
          <cell r="M3293">
            <v>101832423.1028287</v>
          </cell>
        </row>
        <row r="3294">
          <cell r="A3294" t="str">
            <v>JF2298</v>
          </cell>
          <cell r="B3294">
            <v>36973</v>
          </cell>
          <cell r="C3294">
            <v>36981</v>
          </cell>
          <cell r="D3294">
            <v>18</v>
          </cell>
          <cell r="E3294" t="str">
            <v>Werneth Road</v>
          </cell>
          <cell r="F3294" t="str">
            <v>Woodley Stockport</v>
          </cell>
          <cell r="G3294" t="str">
            <v>Cheshire</v>
          </cell>
          <cell r="H3294" t="str">
            <v>SK6 1HW</v>
          </cell>
          <cell r="I3294">
            <v>48301.957830933236</v>
          </cell>
          <cell r="J3294">
            <v>45260.272828985297</v>
          </cell>
          <cell r="K3294">
            <v>7.4999999999999997E-3</v>
          </cell>
          <cell r="L3294">
            <v>44920.820782767907</v>
          </cell>
          <cell r="M3294">
            <v>101877343.92361146</v>
          </cell>
        </row>
        <row r="3295">
          <cell r="A3295" t="str">
            <v>JF2306</v>
          </cell>
          <cell r="B3295">
            <v>36973</v>
          </cell>
          <cell r="C3295">
            <v>36981</v>
          </cell>
          <cell r="D3295" t="str">
            <v>1 Osborne Drive</v>
          </cell>
          <cell r="E3295" t="str">
            <v>Sompting</v>
          </cell>
          <cell r="F3295" t="str">
            <v>Lancing</v>
          </cell>
          <cell r="G3295" t="str">
            <v>West Sussex</v>
          </cell>
          <cell r="H3295" t="str">
            <v>BN15 9UY</v>
          </cell>
          <cell r="I3295">
            <v>55595.561308645367</v>
          </cell>
          <cell r="J3295">
            <v>52094.581377370465</v>
          </cell>
          <cell r="K3295">
            <v>7.4999999999999997E-3</v>
          </cell>
          <cell r="L3295">
            <v>51703.872017040187</v>
          </cell>
          <cell r="M3295">
            <v>101929047.7956285</v>
          </cell>
        </row>
        <row r="3296">
          <cell r="A3296" t="str">
            <v>JF2091</v>
          </cell>
          <cell r="B3296">
            <v>36976</v>
          </cell>
          <cell r="C3296">
            <v>36981</v>
          </cell>
          <cell r="D3296">
            <v>4</v>
          </cell>
          <cell r="E3296" t="str">
            <v>Luccombe Drive</v>
          </cell>
          <cell r="F3296" t="str">
            <v>Alvaston</v>
          </cell>
          <cell r="G3296" t="str">
            <v>Derby</v>
          </cell>
          <cell r="H3296" t="str">
            <v>DE24 0XD</v>
          </cell>
          <cell r="I3296">
            <v>12862.612681249047</v>
          </cell>
          <cell r="J3296">
            <v>12052.624477140163</v>
          </cell>
          <cell r="K3296">
            <v>7.4999999999999997E-3</v>
          </cell>
          <cell r="L3296">
            <v>11962.229793561613</v>
          </cell>
          <cell r="M3296">
            <v>101941010.02542207</v>
          </cell>
        </row>
        <row r="3297">
          <cell r="A3297" t="str">
            <v>JF2328</v>
          </cell>
          <cell r="B3297">
            <v>36976</v>
          </cell>
          <cell r="C3297">
            <v>36981</v>
          </cell>
          <cell r="D3297" t="str">
            <v>14 Lea Street</v>
          </cell>
          <cell r="E3297" t="str">
            <v>Lindley</v>
          </cell>
          <cell r="F3297" t="str">
            <v>Huddersfield</v>
          </cell>
          <cell r="G3297" t="str">
            <v>West Yorkshire</v>
          </cell>
          <cell r="H3297" t="str">
            <v>HD3 3LS</v>
          </cell>
          <cell r="I3297">
            <v>15032.710511873522</v>
          </cell>
          <cell r="J3297">
            <v>14086.066273090553</v>
          </cell>
          <cell r="K3297">
            <v>7.4999999999999997E-3</v>
          </cell>
          <cell r="L3297">
            <v>13980.420776042374</v>
          </cell>
          <cell r="M3297">
            <v>101954990.44619811</v>
          </cell>
        </row>
        <row r="3298">
          <cell r="A3298" t="str">
            <v>JF1941</v>
          </cell>
          <cell r="B3298">
            <v>36976</v>
          </cell>
          <cell r="C3298">
            <v>36981</v>
          </cell>
          <cell r="D3298" t="str">
            <v>31 Mountain View</v>
          </cell>
          <cell r="E3298" t="str">
            <v>Hope</v>
          </cell>
          <cell r="F3298" t="str">
            <v>Wrexham</v>
          </cell>
          <cell r="G3298" t="str">
            <v>Clwyd</v>
          </cell>
          <cell r="H3298" t="str">
            <v>LL12 9NE</v>
          </cell>
          <cell r="I3298">
            <v>20692.051242195856</v>
          </cell>
          <cell r="J3298">
            <v>19389.025345332135</v>
          </cell>
          <cell r="K3298">
            <v>7.4999999999999997E-3</v>
          </cell>
          <cell r="L3298">
            <v>19243.607655242144</v>
          </cell>
          <cell r="M3298">
            <v>101974234.05385335</v>
          </cell>
        </row>
        <row r="3299">
          <cell r="A3299" t="str">
            <v>JF2175</v>
          </cell>
          <cell r="B3299">
            <v>36976</v>
          </cell>
          <cell r="C3299">
            <v>36981</v>
          </cell>
          <cell r="D3299">
            <v>8</v>
          </cell>
          <cell r="E3299" t="str">
            <v>The Drive</v>
          </cell>
          <cell r="F3299" t="str">
            <v>Horley</v>
          </cell>
          <cell r="G3299" t="str">
            <v>Surrey</v>
          </cell>
          <cell r="H3299" t="str">
            <v>RH6 7NG</v>
          </cell>
          <cell r="I3299">
            <v>64511.299020231017</v>
          </cell>
          <cell r="J3299">
            <v>60448.874648679943</v>
          </cell>
          <cell r="K3299">
            <v>7.4999999999999997E-3</v>
          </cell>
          <cell r="L3299">
            <v>59995.508088814844</v>
          </cell>
          <cell r="M3299">
            <v>102034229.56194216</v>
          </cell>
        </row>
        <row r="3300">
          <cell r="A3300" t="str">
            <v>JF2261</v>
          </cell>
          <cell r="B3300">
            <v>36977</v>
          </cell>
          <cell r="C3300">
            <v>36981</v>
          </cell>
          <cell r="D3300">
            <v>9</v>
          </cell>
          <cell r="E3300" t="str">
            <v>Bristol Close</v>
          </cell>
          <cell r="F3300" t="str">
            <v>Grantham</v>
          </cell>
          <cell r="G3300" t="str">
            <v>Lincolnshire</v>
          </cell>
          <cell r="H3300" t="str">
            <v>NG31 8SL</v>
          </cell>
          <cell r="I3300">
            <v>13730.276123269405</v>
          </cell>
          <cell r="J3300">
            <v>12865.649163365788</v>
          </cell>
          <cell r="K3300">
            <v>7.4999999999999997E-3</v>
          </cell>
          <cell r="L3300">
            <v>12769.156794640545</v>
          </cell>
          <cell r="M3300">
            <v>102046998.7187368</v>
          </cell>
        </row>
        <row r="3301">
          <cell r="A3301" t="str">
            <v>JF2341</v>
          </cell>
          <cell r="B3301">
            <v>36977</v>
          </cell>
          <cell r="C3301">
            <v>36981</v>
          </cell>
          <cell r="D3301">
            <v>2</v>
          </cell>
          <cell r="E3301" t="str">
            <v>Cherry Close</v>
          </cell>
          <cell r="F3301" t="str">
            <v>Hornsea</v>
          </cell>
          <cell r="G3301" t="str">
            <v>North Humberside</v>
          </cell>
          <cell r="H3301" t="str">
            <v>HU18 1TU</v>
          </cell>
          <cell r="I3301">
            <v>30687.039529588543</v>
          </cell>
          <cell r="J3301">
            <v>28754.606309841151</v>
          </cell>
          <cell r="K3301">
            <v>7.4999999999999997E-3</v>
          </cell>
          <cell r="L3301">
            <v>28538.946762517342</v>
          </cell>
          <cell r="M3301">
            <v>102075537.66549931</v>
          </cell>
        </row>
        <row r="3302">
          <cell r="A3302" t="str">
            <v>JF2297</v>
          </cell>
          <cell r="B3302">
            <v>36978</v>
          </cell>
          <cell r="C3302">
            <v>36981</v>
          </cell>
          <cell r="D3302">
            <v>24</v>
          </cell>
          <cell r="E3302" t="str">
            <v>Farm Grove</v>
          </cell>
          <cell r="F3302" t="str">
            <v>Rugby</v>
          </cell>
          <cell r="G3302" t="str">
            <v>Warwickshire</v>
          </cell>
          <cell r="H3302" t="str">
            <v>CV22 5NQ</v>
          </cell>
          <cell r="I3302">
            <v>21194.473474585058</v>
          </cell>
          <cell r="J3302">
            <v>19859.808898099851</v>
          </cell>
          <cell r="K3302">
            <v>7.4999999999999997E-3</v>
          </cell>
          <cell r="L3302">
            <v>19710.860331364103</v>
          </cell>
          <cell r="M3302">
            <v>102095248.52583069</v>
          </cell>
        </row>
        <row r="3303">
          <cell r="A3303" t="str">
            <v>JF2273</v>
          </cell>
          <cell r="B3303">
            <v>36978</v>
          </cell>
          <cell r="C3303">
            <v>36981</v>
          </cell>
          <cell r="D3303">
            <v>22</v>
          </cell>
          <cell r="E3303" t="str">
            <v>Milburn Avenue</v>
          </cell>
          <cell r="F3303" t="str">
            <v>Thornton-Cleveleys</v>
          </cell>
          <cell r="G3303" t="str">
            <v>Lancashire</v>
          </cell>
          <cell r="H3303" t="str">
            <v>FY5 2LD</v>
          </cell>
          <cell r="I3303">
            <v>30978.656519631309</v>
          </cell>
          <cell r="J3303">
            <v>29027.859509578957</v>
          </cell>
          <cell r="K3303">
            <v>7.4999999999999997E-3</v>
          </cell>
          <cell r="L3303">
            <v>28810.150563257117</v>
          </cell>
          <cell r="M3303">
            <v>102124058.67639394</v>
          </cell>
        </row>
        <row r="3304">
          <cell r="A3304" t="str">
            <v>JF2168</v>
          </cell>
          <cell r="B3304">
            <v>36978</v>
          </cell>
          <cell r="C3304">
            <v>36981</v>
          </cell>
          <cell r="D3304">
            <v>9</v>
          </cell>
          <cell r="E3304" t="str">
            <v>South Hey Road</v>
          </cell>
          <cell r="F3304" t="str">
            <v>Wirral</v>
          </cell>
          <cell r="G3304" t="str">
            <v>Merseyside</v>
          </cell>
          <cell r="H3304" t="str">
            <v>CH61 2XB</v>
          </cell>
          <cell r="I3304">
            <v>32022.271815497475</v>
          </cell>
          <cell r="J3304">
            <v>30005.755958098387</v>
          </cell>
          <cell r="K3304">
            <v>7.4999999999999997E-3</v>
          </cell>
          <cell r="L3304">
            <v>29780.712788412649</v>
          </cell>
          <cell r="M3304">
            <v>102153839.38918236</v>
          </cell>
        </row>
        <row r="3305">
          <cell r="A3305" t="str">
            <v>JF2367</v>
          </cell>
          <cell r="B3305">
            <v>36978</v>
          </cell>
          <cell r="C3305">
            <v>36981</v>
          </cell>
          <cell r="D3305">
            <v>11</v>
          </cell>
          <cell r="E3305" t="str">
            <v>Links View</v>
          </cell>
          <cell r="F3305" t="str">
            <v>Newton Green Sudbury</v>
          </cell>
          <cell r="G3305" t="str">
            <v>Suffolk</v>
          </cell>
          <cell r="H3305" t="str">
            <v>CO10 0QT</v>
          </cell>
          <cell r="I3305">
            <v>46213.656099578839</v>
          </cell>
          <cell r="J3305">
            <v>43303.476244441626</v>
          </cell>
          <cell r="K3305">
            <v>7.4999999999999997E-3</v>
          </cell>
          <cell r="L3305">
            <v>42978.700172608318</v>
          </cell>
          <cell r="M3305">
            <v>102196818.08935496</v>
          </cell>
        </row>
        <row r="3306">
          <cell r="A3306" t="str">
            <v>JF2318</v>
          </cell>
          <cell r="B3306">
            <v>36978</v>
          </cell>
          <cell r="C3306">
            <v>36981</v>
          </cell>
          <cell r="D3306">
            <v>61</v>
          </cell>
          <cell r="E3306" t="str">
            <v>Upper Chyngton Gardens</v>
          </cell>
          <cell r="F3306" t="str">
            <v>Seaford</v>
          </cell>
          <cell r="G3306" t="str">
            <v>East Sussex</v>
          </cell>
          <cell r="H3306" t="str">
            <v>BN25 3SB</v>
          </cell>
          <cell r="I3306">
            <v>53825.672330352718</v>
          </cell>
          <cell r="J3306">
            <v>50436.146364965258</v>
          </cell>
          <cell r="K3306">
            <v>7.4999999999999997E-3</v>
          </cell>
          <cell r="L3306">
            <v>50057.875267228024</v>
          </cell>
          <cell r="M3306">
            <v>102246875.96462218</v>
          </cell>
        </row>
        <row r="3307">
          <cell r="A3307" t="str">
            <v>JF2267</v>
          </cell>
          <cell r="B3307">
            <v>36978</v>
          </cell>
          <cell r="C3307">
            <v>36981</v>
          </cell>
          <cell r="D3307">
            <v>19</v>
          </cell>
          <cell r="E3307" t="str">
            <v>Fir Tree Avenue</v>
          </cell>
          <cell r="F3307" t="str">
            <v>Chester</v>
          </cell>
          <cell r="G3307" t="str">
            <v>Cheshire</v>
          </cell>
          <cell r="H3307" t="str">
            <v>CH4 7QY</v>
          </cell>
          <cell r="I3307">
            <v>58302.987424265877</v>
          </cell>
          <cell r="J3307">
            <v>54631.514664551396</v>
          </cell>
          <cell r="K3307">
            <v>7.4999999999999997E-3</v>
          </cell>
          <cell r="L3307">
            <v>54221.778304567262</v>
          </cell>
          <cell r="M3307">
            <v>102301097.74292675</v>
          </cell>
        </row>
        <row r="3308">
          <cell r="A3308" t="str">
            <v>JF2315</v>
          </cell>
          <cell r="B3308">
            <v>36978</v>
          </cell>
          <cell r="C3308">
            <v>36981</v>
          </cell>
          <cell r="D3308" t="str">
            <v>37 St Davids Road</v>
          </cell>
          <cell r="E3308" t="str">
            <v>Clifton Campville</v>
          </cell>
          <cell r="F3308" t="str">
            <v>Nr Tamworth</v>
          </cell>
          <cell r="G3308" t="str">
            <v>Staffordshire</v>
          </cell>
          <cell r="H3308" t="str">
            <v>B79 0BA</v>
          </cell>
          <cell r="I3308">
            <v>64856.683893011686</v>
          </cell>
          <cell r="J3308">
            <v>60772.509844333363</v>
          </cell>
          <cell r="K3308">
            <v>7.4999999999999997E-3</v>
          </cell>
          <cell r="L3308">
            <v>60316.716020500862</v>
          </cell>
          <cell r="M3308">
            <v>102361414.45894724</v>
          </cell>
        </row>
        <row r="3309">
          <cell r="A3309" t="str">
            <v>JF2096</v>
          </cell>
          <cell r="B3309">
            <v>36979</v>
          </cell>
          <cell r="C3309">
            <v>36981</v>
          </cell>
          <cell r="D3309">
            <v>12</v>
          </cell>
          <cell r="E3309" t="str">
            <v>Beech Grove</v>
          </cell>
          <cell r="F3309" t="str">
            <v>Trowbridge</v>
          </cell>
          <cell r="G3309" t="str">
            <v>Wiltshire</v>
          </cell>
          <cell r="H3309" t="str">
            <v>BA14 0HG</v>
          </cell>
          <cell r="I3309">
            <v>31526.380225218447</v>
          </cell>
          <cell r="J3309">
            <v>29541.091797937683</v>
          </cell>
          <cell r="K3309">
            <v>7.4999999999999997E-3</v>
          </cell>
          <cell r="L3309">
            <v>29319.533609453152</v>
          </cell>
          <cell r="M3309">
            <v>102390733.99255669</v>
          </cell>
        </row>
        <row r="3310">
          <cell r="A3310" t="str">
            <v>JF2347</v>
          </cell>
          <cell r="B3310">
            <v>36980</v>
          </cell>
          <cell r="C3310">
            <v>36981</v>
          </cell>
          <cell r="D3310">
            <v>95</v>
          </cell>
          <cell r="E3310" t="str">
            <v>Boileau Road</v>
          </cell>
          <cell r="F3310" t="str">
            <v>Barnes</v>
          </cell>
          <cell r="G3310" t="str">
            <v>London</v>
          </cell>
          <cell r="H3310" t="str">
            <v>SW13 9BW</v>
          </cell>
          <cell r="I3310">
            <v>16651.420281086695</v>
          </cell>
          <cell r="J3310">
            <v>15602.842177743703</v>
          </cell>
          <cell r="K3310">
            <v>7.4999999999999997E-3</v>
          </cell>
          <cell r="L3310">
            <v>15485.820861410626</v>
          </cell>
          <cell r="M3310">
            <v>102406219.81341811</v>
          </cell>
        </row>
        <row r="3311">
          <cell r="A3311" t="str">
            <v>JF2214</v>
          </cell>
          <cell r="B3311">
            <v>36980</v>
          </cell>
          <cell r="C3311">
            <v>36981</v>
          </cell>
          <cell r="D3311">
            <v>11</v>
          </cell>
          <cell r="E3311" t="str">
            <v>Bunns Road</v>
          </cell>
          <cell r="F3311" t="str">
            <v>Worcester</v>
          </cell>
          <cell r="G3311" t="str">
            <v>Worcestershire</v>
          </cell>
          <cell r="H3311" t="str">
            <v>WR5 3AS</v>
          </cell>
          <cell r="I3311">
            <v>22371.234272665057</v>
          </cell>
          <cell r="J3311">
            <v>20962.466371363727</v>
          </cell>
          <cell r="K3311">
            <v>7.4999999999999997E-3</v>
          </cell>
          <cell r="L3311">
            <v>20805.247873578501</v>
          </cell>
          <cell r="M3311">
            <v>102427025.06129168</v>
          </cell>
        </row>
        <row r="3312">
          <cell r="A3312" t="str">
            <v>JF2239</v>
          </cell>
          <cell r="B3312">
            <v>36980</v>
          </cell>
          <cell r="C3312">
            <v>36981</v>
          </cell>
          <cell r="D3312">
            <v>149</v>
          </cell>
          <cell r="E3312" t="str">
            <v>Bamford Road</v>
          </cell>
          <cell r="F3312" t="str">
            <v>Bedford</v>
          </cell>
          <cell r="G3312" t="str">
            <v>Bedfordshire</v>
          </cell>
          <cell r="H3312" t="str">
            <v>MK42 0NH</v>
          </cell>
          <cell r="I3312">
            <v>29007.239368960451</v>
          </cell>
          <cell r="J3312">
            <v>27180.587015751349</v>
          </cell>
          <cell r="K3312">
            <v>7.4999999999999997E-3</v>
          </cell>
          <cell r="L3312">
            <v>26976.732613133216</v>
          </cell>
          <cell r="M3312">
            <v>102454001.79390481</v>
          </cell>
        </row>
        <row r="3313">
          <cell r="A3313" t="str">
            <v>JF1852</v>
          </cell>
          <cell r="B3313">
            <v>36980</v>
          </cell>
          <cell r="C3313">
            <v>36981</v>
          </cell>
          <cell r="D3313">
            <v>38</v>
          </cell>
          <cell r="E3313" t="str">
            <v>Cranes Park Road</v>
          </cell>
          <cell r="F3313" t="str">
            <v>Birmingham</v>
          </cell>
          <cell r="G3313" t="str">
            <v>West Midlands</v>
          </cell>
          <cell r="H3313" t="str">
            <v>B26 3SG</v>
          </cell>
          <cell r="I3313">
            <v>32276.807568705506</v>
          </cell>
          <cell r="J3313">
            <v>30244.263011482235</v>
          </cell>
          <cell r="K3313">
            <v>7.4999999999999997E-3</v>
          </cell>
          <cell r="L3313">
            <v>30017.43103889612</v>
          </cell>
          <cell r="M3313">
            <v>102484019.22494371</v>
          </cell>
        </row>
        <row r="3314">
          <cell r="A3314" t="str">
            <v>JF2292</v>
          </cell>
          <cell r="B3314">
            <v>36983</v>
          </cell>
          <cell r="C3314">
            <v>37011</v>
          </cell>
          <cell r="D3314">
            <v>67</v>
          </cell>
          <cell r="E3314" t="str">
            <v>Winslow Road</v>
          </cell>
          <cell r="F3314" t="str">
            <v>Bolton</v>
          </cell>
          <cell r="G3314" t="str">
            <v>Lancashire</v>
          </cell>
          <cell r="H3314" t="str">
            <v>BL3 4SZ</v>
          </cell>
          <cell r="I3314">
            <v>12324.941894636851</v>
          </cell>
          <cell r="J3314">
            <v>11548.81205240531</v>
          </cell>
          <cell r="K3314">
            <v>7.4999999999999997E-3</v>
          </cell>
          <cell r="L3314">
            <v>11462.195962012271</v>
          </cell>
          <cell r="M3314">
            <v>102495481.42090572</v>
          </cell>
        </row>
        <row r="3315">
          <cell r="A3315" t="str">
            <v>JF2241</v>
          </cell>
          <cell r="B3315">
            <v>36983</v>
          </cell>
          <cell r="C3315">
            <v>37011</v>
          </cell>
          <cell r="D3315" t="str">
            <v>Glenesk</v>
          </cell>
          <cell r="E3315" t="str">
            <v>Skinburness</v>
          </cell>
          <cell r="F3315" t="str">
            <v>Wigton</v>
          </cell>
          <cell r="G3315" t="str">
            <v>Cumbria</v>
          </cell>
          <cell r="H3315" t="str">
            <v>CA7 4QY</v>
          </cell>
          <cell r="I3315">
            <v>18292.998902110096</v>
          </cell>
          <cell r="J3315">
            <v>17141.046830188803</v>
          </cell>
          <cell r="K3315">
            <v>7.4999999999999997E-3</v>
          </cell>
          <cell r="L3315">
            <v>17012.488978962389</v>
          </cell>
          <cell r="M3315">
            <v>102512493.90988469</v>
          </cell>
        </row>
        <row r="3316">
          <cell r="A3316" t="str">
            <v>JF2316</v>
          </cell>
          <cell r="B3316">
            <v>36983</v>
          </cell>
          <cell r="C3316">
            <v>37011</v>
          </cell>
          <cell r="D3316">
            <v>11</v>
          </cell>
          <cell r="E3316" t="str">
            <v>Sycamore Road</v>
          </cell>
          <cell r="F3316" t="str">
            <v>Ruskington, Sleaford</v>
          </cell>
          <cell r="G3316" t="str">
            <v>Lincolnshire</v>
          </cell>
          <cell r="H3316" t="str">
            <v>NG34 9BU</v>
          </cell>
          <cell r="I3316">
            <v>23110.295731975741</v>
          </cell>
          <cell r="J3316">
            <v>21654.98743651127</v>
          </cell>
          <cell r="K3316">
            <v>7.4999999999999997E-3</v>
          </cell>
          <cell r="L3316">
            <v>21492.575030737436</v>
          </cell>
          <cell r="M3316">
            <v>102533986.48491544</v>
          </cell>
        </row>
        <row r="3317">
          <cell r="A3317" t="str">
            <v>JF2301</v>
          </cell>
          <cell r="B3317">
            <v>36983</v>
          </cell>
          <cell r="C3317">
            <v>37011</v>
          </cell>
          <cell r="D3317" t="str">
            <v>135 Muller Road</v>
          </cell>
          <cell r="E3317" t="str">
            <v>Horfield</v>
          </cell>
          <cell r="F3317" t="str">
            <v>Bristol</v>
          </cell>
          <cell r="G3317" t="str">
            <v>Avon</v>
          </cell>
          <cell r="H3317" t="str">
            <v>BS7 9RQ</v>
          </cell>
          <cell r="I3317">
            <v>29687.473820791267</v>
          </cell>
          <cell r="J3317">
            <v>27817.985544922798</v>
          </cell>
          <cell r="K3317">
            <v>7.4999999999999997E-3</v>
          </cell>
          <cell r="L3317">
            <v>27609.350653335878</v>
          </cell>
          <cell r="M3317">
            <v>102561595.83556877</v>
          </cell>
        </row>
        <row r="3318">
          <cell r="A3318" t="str">
            <v>JE3239</v>
          </cell>
          <cell r="B3318">
            <v>36984</v>
          </cell>
          <cell r="C3318">
            <v>37011</v>
          </cell>
          <cell r="D3318">
            <v>6</v>
          </cell>
          <cell r="E3318" t="str">
            <v>Alton Close</v>
          </cell>
          <cell r="F3318" t="str">
            <v>Nottingham</v>
          </cell>
          <cell r="G3318" t="str">
            <v>Nottinghamshire</v>
          </cell>
          <cell r="H3318" t="str">
            <v>NG2 7LZ</v>
          </cell>
          <cell r="I3318">
            <v>6179.5031415172371</v>
          </cell>
          <cell r="J3318">
            <v>5790.3656640917179</v>
          </cell>
          <cell r="K3318">
            <v>7.4999999999999997E-3</v>
          </cell>
          <cell r="L3318">
            <v>5746.9379216110301</v>
          </cell>
          <cell r="M3318">
            <v>102567342.77349038</v>
          </cell>
        </row>
        <row r="3319">
          <cell r="A3319" t="str">
            <v>JF1978</v>
          </cell>
          <cell r="B3319">
            <v>36984</v>
          </cell>
          <cell r="C3319">
            <v>37011</v>
          </cell>
          <cell r="D3319">
            <v>135</v>
          </cell>
          <cell r="E3319" t="str">
            <v>Court Road</v>
          </cell>
          <cell r="F3319" t="str">
            <v>Orpington</v>
          </cell>
          <cell r="G3319" t="str">
            <v>Kent</v>
          </cell>
          <cell r="H3319" t="str">
            <v>BR6 0PU</v>
          </cell>
          <cell r="I3319">
            <v>15192.791621254906</v>
          </cell>
          <cell r="J3319">
            <v>14236.066708077644</v>
          </cell>
          <cell r="K3319">
            <v>7.4999999999999997E-3</v>
          </cell>
          <cell r="L3319">
            <v>14129.296207767062</v>
          </cell>
          <cell r="M3319">
            <v>102581472.06969815</v>
          </cell>
        </row>
        <row r="3320">
          <cell r="A3320" t="str">
            <v>JF2189</v>
          </cell>
          <cell r="B3320">
            <v>36984</v>
          </cell>
          <cell r="C3320">
            <v>37011</v>
          </cell>
          <cell r="D3320">
            <v>24</v>
          </cell>
          <cell r="E3320" t="str">
            <v>Ronaldsway</v>
          </cell>
          <cell r="F3320" t="str">
            <v>Preston</v>
          </cell>
          <cell r="G3320" t="str">
            <v>Lancashire</v>
          </cell>
          <cell r="H3320" t="str">
            <v>PR1 6EP</v>
          </cell>
          <cell r="I3320">
            <v>18592.630689132697</v>
          </cell>
          <cell r="J3320">
            <v>17421.810116769175</v>
          </cell>
          <cell r="K3320">
            <v>7.4999999999999997E-3</v>
          </cell>
          <cell r="L3320">
            <v>17291.146540893405</v>
          </cell>
          <cell r="M3320">
            <v>102598763.21623905</v>
          </cell>
        </row>
        <row r="3321">
          <cell r="A3321" t="str">
            <v>JF1931</v>
          </cell>
          <cell r="B3321">
            <v>36984</v>
          </cell>
          <cell r="C3321">
            <v>37011</v>
          </cell>
          <cell r="D3321">
            <v>143</v>
          </cell>
          <cell r="E3321" t="str">
            <v>Corporation Road</v>
          </cell>
          <cell r="F3321" t="str">
            <v>Grangetown Cardiff</v>
          </cell>
          <cell r="G3321" t="str">
            <v>South Glamorgan</v>
          </cell>
          <cell r="H3321" t="str">
            <v>CF11 7AR</v>
          </cell>
          <cell r="I3321">
            <v>42180.769422115583</v>
          </cell>
          <cell r="J3321">
            <v>39524.549685206533</v>
          </cell>
          <cell r="K3321">
            <v>7.4999999999999997E-3</v>
          </cell>
          <cell r="L3321">
            <v>39228.115562567487</v>
          </cell>
          <cell r="M3321">
            <v>102637991.33180162</v>
          </cell>
        </row>
        <row r="3322">
          <cell r="A3322" t="str">
            <v>JF2373</v>
          </cell>
          <cell r="B3322">
            <v>36984</v>
          </cell>
          <cell r="C3322">
            <v>37011</v>
          </cell>
          <cell r="D3322" t="str">
            <v>1 Suffolk Cresent</v>
          </cell>
          <cell r="E3322" t="str">
            <v>Galmington</v>
          </cell>
          <cell r="F3322" t="str">
            <v>Taunton</v>
          </cell>
          <cell r="G3322" t="str">
            <v>Somerset</v>
          </cell>
          <cell r="H3322" t="str">
            <v>TA1 4JL</v>
          </cell>
          <cell r="I3322">
            <v>48275.491738266108</v>
          </cell>
          <cell r="J3322">
            <v>45235.473366838763</v>
          </cell>
          <cell r="K3322">
            <v>7.4999999999999997E-3</v>
          </cell>
          <cell r="L3322">
            <v>44896.207316587475</v>
          </cell>
          <cell r="M3322">
            <v>102682887.53911822</v>
          </cell>
        </row>
        <row r="3323">
          <cell r="A3323" t="str">
            <v>JE3241</v>
          </cell>
          <cell r="B3323">
            <v>36985</v>
          </cell>
          <cell r="C3323">
            <v>37011</v>
          </cell>
          <cell r="D3323">
            <v>4</v>
          </cell>
          <cell r="E3323" t="str">
            <v>East View</v>
          </cell>
          <cell r="F3323" t="str">
            <v>Newport</v>
          </cell>
          <cell r="G3323" t="str">
            <v>Shropshire</v>
          </cell>
          <cell r="H3323" t="str">
            <v>TF10 8NT</v>
          </cell>
          <cell r="I3323">
            <v>3602.8678102671456</v>
          </cell>
          <cell r="J3323">
            <v>3375.9869657918844</v>
          </cell>
          <cell r="K3323">
            <v>7.4999999999999997E-3</v>
          </cell>
          <cell r="L3323">
            <v>3350.6670635484452</v>
          </cell>
          <cell r="M3323">
            <v>102686238.20618176</v>
          </cell>
        </row>
        <row r="3324">
          <cell r="A3324" t="str">
            <v>JF2386</v>
          </cell>
          <cell r="B3324">
            <v>36985</v>
          </cell>
          <cell r="C3324">
            <v>37011</v>
          </cell>
          <cell r="D3324" t="str">
            <v>9 Gazzard Road</v>
          </cell>
          <cell r="E3324" t="str">
            <v>Winterbourne</v>
          </cell>
          <cell r="F3324" t="str">
            <v>Bristol</v>
          </cell>
          <cell r="G3324" t="str">
            <v>Avon</v>
          </cell>
          <cell r="H3324" t="str">
            <v>BS36 1NR</v>
          </cell>
          <cell r="I3324">
            <v>18430.533997162507</v>
          </cell>
          <cell r="J3324">
            <v>17269.921025048996</v>
          </cell>
          <cell r="K3324">
            <v>7.4999999999999997E-3</v>
          </cell>
          <cell r="L3324">
            <v>17140.39661736113</v>
          </cell>
          <cell r="M3324">
            <v>102703378.60279913</v>
          </cell>
        </row>
        <row r="3325">
          <cell r="A3325" t="str">
            <v>JF2209</v>
          </cell>
          <cell r="B3325">
            <v>36985</v>
          </cell>
          <cell r="C3325">
            <v>37011</v>
          </cell>
          <cell r="D3325">
            <v>21</v>
          </cell>
          <cell r="E3325" t="str">
            <v>Rowan Drive</v>
          </cell>
          <cell r="F3325" t="str">
            <v>Crowthorne</v>
          </cell>
          <cell r="G3325" t="str">
            <v>Berkshire</v>
          </cell>
          <cell r="H3325" t="str">
            <v>RG45 6RY</v>
          </cell>
          <cell r="I3325">
            <v>27139.937000171536</v>
          </cell>
          <cell r="J3325">
            <v>25430.872957339572</v>
          </cell>
          <cell r="K3325">
            <v>7.4999999999999997E-3</v>
          </cell>
          <cell r="L3325">
            <v>25240.141410159526</v>
          </cell>
          <cell r="M3325">
            <v>102728618.74420929</v>
          </cell>
        </row>
        <row r="3326">
          <cell r="A3326" t="str">
            <v>JF2352</v>
          </cell>
          <cell r="B3326">
            <v>36985</v>
          </cell>
          <cell r="C3326">
            <v>37011</v>
          </cell>
          <cell r="D3326">
            <v>3</v>
          </cell>
          <cell r="E3326" t="str">
            <v>Woodhurst Avenue</v>
          </cell>
          <cell r="F3326" t="str">
            <v>Orpington</v>
          </cell>
          <cell r="G3326" t="str">
            <v>Kent</v>
          </cell>
          <cell r="H3326" t="str">
            <v>BR5 1AR</v>
          </cell>
          <cell r="I3326">
            <v>33991.226083765432</v>
          </cell>
          <cell r="J3326">
            <v>31850.720662873398</v>
          </cell>
          <cell r="K3326">
            <v>7.4999999999999997E-3</v>
          </cell>
          <cell r="L3326">
            <v>31611.840257901851</v>
          </cell>
          <cell r="M3326">
            <v>102760230.58446719</v>
          </cell>
        </row>
        <row r="3327">
          <cell r="A3327" t="str">
            <v>JF2408</v>
          </cell>
          <cell r="B3327">
            <v>36986</v>
          </cell>
          <cell r="C3327">
            <v>37011</v>
          </cell>
          <cell r="D3327">
            <v>48</v>
          </cell>
          <cell r="E3327" t="str">
            <v>College Avenue</v>
          </cell>
          <cell r="F3327" t="str">
            <v>Harrow</v>
          </cell>
          <cell r="G3327" t="str">
            <v>Middlesex</v>
          </cell>
          <cell r="H3327" t="str">
            <v>HA3 6HA</v>
          </cell>
          <cell r="I3327">
            <v>25862.364363991881</v>
          </cell>
          <cell r="J3327">
            <v>24233.751998501208</v>
          </cell>
          <cell r="K3327">
            <v>7.4999999999999997E-3</v>
          </cell>
          <cell r="L3327">
            <v>24051.998858512448</v>
          </cell>
          <cell r="M3327">
            <v>102784282.5833257</v>
          </cell>
        </row>
        <row r="3328">
          <cell r="A3328" t="str">
            <v>JF2387</v>
          </cell>
          <cell r="B3328">
            <v>36986</v>
          </cell>
          <cell r="C3328">
            <v>37011</v>
          </cell>
          <cell r="D3328">
            <v>106</v>
          </cell>
          <cell r="E3328" t="str">
            <v>West End Lane</v>
          </cell>
          <cell r="F3328" t="str">
            <v>Hayes</v>
          </cell>
          <cell r="G3328" t="str">
            <v>Middlesex</v>
          </cell>
          <cell r="H3328" t="str">
            <v>UB3 5LY</v>
          </cell>
          <cell r="I3328">
            <v>39506.901001795828</v>
          </cell>
          <cell r="J3328">
            <v>37019.060888332613</v>
          </cell>
          <cell r="K3328">
            <v>7.4999999999999997E-3</v>
          </cell>
          <cell r="L3328">
            <v>36741.417931670119</v>
          </cell>
          <cell r="M3328">
            <v>102821024.00125737</v>
          </cell>
        </row>
        <row r="3329">
          <cell r="A3329" t="str">
            <v>JF2332</v>
          </cell>
          <cell r="B3329">
            <v>36986</v>
          </cell>
          <cell r="C3329">
            <v>37011</v>
          </cell>
          <cell r="D3329" t="str">
            <v>St Claire</v>
          </cell>
          <cell r="E3329" t="str">
            <v>Furzeland Road</v>
          </cell>
          <cell r="F3329" t="str">
            <v>Porlock Minehead</v>
          </cell>
          <cell r="G3329" t="str">
            <v>Somerset</v>
          </cell>
          <cell r="H3329" t="str">
            <v>TA24 8NF</v>
          </cell>
          <cell r="I3329">
            <v>44487.606295154779</v>
          </cell>
          <cell r="J3329">
            <v>41686.119752638726</v>
          </cell>
          <cell r="K3329">
            <v>7.4999999999999997E-3</v>
          </cell>
          <cell r="L3329">
            <v>41373.473854493939</v>
          </cell>
          <cell r="M3329">
            <v>102862397.47511187</v>
          </cell>
        </row>
        <row r="3330">
          <cell r="A3330" t="str">
            <v>JF2200</v>
          </cell>
          <cell r="B3330">
            <v>36986</v>
          </cell>
          <cell r="C3330">
            <v>37011</v>
          </cell>
          <cell r="D3330">
            <v>116</v>
          </cell>
          <cell r="E3330" t="str">
            <v>George Borrow Road</v>
          </cell>
          <cell r="F3330" t="str">
            <v>Norwich</v>
          </cell>
          <cell r="G3330" t="str">
            <v>Norfolk</v>
          </cell>
          <cell r="H3330" t="str">
            <v>NR4 7HX</v>
          </cell>
          <cell r="I3330">
            <v>45633.982608492537</v>
          </cell>
          <cell r="J3330">
            <v>42760.306121811642</v>
          </cell>
          <cell r="K3330">
            <v>7.4999999999999997E-3</v>
          </cell>
          <cell r="L3330">
            <v>42439.603825898055</v>
          </cell>
          <cell r="M3330">
            <v>102904837.07893777</v>
          </cell>
        </row>
        <row r="3331">
          <cell r="A3331" t="str">
            <v>JF2359</v>
          </cell>
          <cell r="B3331">
            <v>36987</v>
          </cell>
          <cell r="C3331">
            <v>37011</v>
          </cell>
          <cell r="D3331">
            <v>37</v>
          </cell>
          <cell r="E3331" t="str">
            <v>Carlton Road</v>
          </cell>
          <cell r="F3331" t="str">
            <v>Welling</v>
          </cell>
          <cell r="G3331" t="str">
            <v>Kent</v>
          </cell>
          <cell r="H3331" t="str">
            <v>DA16 1QH</v>
          </cell>
          <cell r="I3331">
            <v>13331.512931073896</v>
          </cell>
          <cell r="J3331">
            <v>12491.997003424405</v>
          </cell>
          <cell r="K3331">
            <v>7.4999999999999997E-3</v>
          </cell>
          <cell r="L3331">
            <v>12398.307025898723</v>
          </cell>
          <cell r="M3331">
            <v>102917235.38596366</v>
          </cell>
        </row>
        <row r="3332">
          <cell r="A3332" t="str">
            <v>JF2323</v>
          </cell>
          <cell r="B3332">
            <v>36987</v>
          </cell>
          <cell r="C3332">
            <v>37011</v>
          </cell>
          <cell r="D3332" t="str">
            <v>24 Coppice Drive</v>
          </cell>
          <cell r="E3332" t="str">
            <v>High Ercall</v>
          </cell>
          <cell r="F3332" t="str">
            <v>Telford</v>
          </cell>
          <cell r="G3332" t="str">
            <v>Shropshire</v>
          </cell>
          <cell r="H3332" t="str">
            <v>TF6 6BX</v>
          </cell>
          <cell r="I3332">
            <v>26692.613360983662</v>
          </cell>
          <cell r="J3332">
            <v>25011.718313062775</v>
          </cell>
          <cell r="K3332">
            <v>7.4999999999999997E-3</v>
          </cell>
          <cell r="L3332">
            <v>24824.130425714804</v>
          </cell>
          <cell r="M3332">
            <v>102942059.51638938</v>
          </cell>
        </row>
        <row r="3333">
          <cell r="A3333" t="str">
            <v>JF2370</v>
          </cell>
          <cell r="B3333">
            <v>36987</v>
          </cell>
          <cell r="C3333">
            <v>37011</v>
          </cell>
          <cell r="D3333">
            <v>94</v>
          </cell>
          <cell r="E3333" t="str">
            <v>Gardeners Road Debenham</v>
          </cell>
          <cell r="F3333" t="str">
            <v>Stowmarket</v>
          </cell>
          <cell r="G3333" t="str">
            <v>Suffolk</v>
          </cell>
          <cell r="H3333" t="str">
            <v>IP14 6RZ</v>
          </cell>
          <cell r="I3333">
            <v>30979.831164199521</v>
          </cell>
          <cell r="J3333">
            <v>29028.960184086198</v>
          </cell>
          <cell r="K3333">
            <v>7.4999999999999997E-3</v>
          </cell>
          <cell r="L3333">
            <v>28811.242982705553</v>
          </cell>
          <cell r="M3333">
            <v>102970870.75937209</v>
          </cell>
        </row>
        <row r="3334">
          <cell r="A3334" t="str">
            <v>JF2322</v>
          </cell>
          <cell r="B3334">
            <v>36987</v>
          </cell>
          <cell r="C3334">
            <v>37011</v>
          </cell>
          <cell r="D3334" t="str">
            <v>Church Cottage</v>
          </cell>
          <cell r="E3334" t="str">
            <v>Church Lane</v>
          </cell>
          <cell r="F3334" t="str">
            <v>Wychbold</v>
          </cell>
          <cell r="G3334" t="str">
            <v>Droitwich</v>
          </cell>
          <cell r="H3334" t="str">
            <v>WR9 0NZ</v>
          </cell>
          <cell r="I3334">
            <v>41133.282122348632</v>
          </cell>
          <cell r="J3334">
            <v>38543.025061747328</v>
          </cell>
          <cell r="K3334">
            <v>7.4999999999999997E-3</v>
          </cell>
          <cell r="L3334">
            <v>38253.952373784225</v>
          </cell>
          <cell r="M3334">
            <v>103009124.71174587</v>
          </cell>
        </row>
        <row r="3335">
          <cell r="A3335" t="str">
            <v>JF2169</v>
          </cell>
          <cell r="B3335">
            <v>36990</v>
          </cell>
          <cell r="C3335">
            <v>37011</v>
          </cell>
          <cell r="D3335">
            <v>4</v>
          </cell>
          <cell r="E3335" t="str">
            <v>Muswell Close</v>
          </cell>
          <cell r="F3335" t="str">
            <v>Solihull</v>
          </cell>
          <cell r="G3335" t="str">
            <v>West Midlands</v>
          </cell>
          <cell r="H3335" t="str">
            <v>B91 2QS</v>
          </cell>
          <cell r="I3335">
            <v>21510.559270886217</v>
          </cell>
          <cell r="J3335">
            <v>20155.99004727877</v>
          </cell>
          <cell r="K3335">
            <v>7.4999999999999997E-3</v>
          </cell>
          <cell r="L3335">
            <v>20004.820121924182</v>
          </cell>
          <cell r="M3335">
            <v>103029129.5318678</v>
          </cell>
        </row>
        <row r="3336">
          <cell r="A3336" t="str">
            <v>JF2305</v>
          </cell>
          <cell r="B3336">
            <v>36990</v>
          </cell>
          <cell r="C3336">
            <v>37011</v>
          </cell>
          <cell r="D3336">
            <v>3</v>
          </cell>
          <cell r="E3336" t="str">
            <v>Rippleside</v>
          </cell>
          <cell r="F3336" t="str">
            <v>Basildon</v>
          </cell>
          <cell r="G3336" t="str">
            <v>Essex</v>
          </cell>
          <cell r="H3336" t="str">
            <v>SS14 1UA</v>
          </cell>
          <cell r="I3336">
            <v>30967.743615793155</v>
          </cell>
          <cell r="J3336">
            <v>29017.633816309957</v>
          </cell>
          <cell r="K3336">
            <v>7.4999999999999997E-3</v>
          </cell>
          <cell r="L3336">
            <v>28800.001562687634</v>
          </cell>
          <cell r="M3336">
            <v>103057929.53343049</v>
          </cell>
        </row>
        <row r="3337">
          <cell r="A3337" t="str">
            <v>JF2333</v>
          </cell>
          <cell r="B3337">
            <v>36990</v>
          </cell>
          <cell r="C3337">
            <v>37011</v>
          </cell>
          <cell r="D3337">
            <v>178</v>
          </cell>
          <cell r="E3337" t="str">
            <v>St. John's Road</v>
          </cell>
          <cell r="F3337" t="str">
            <v>Walthamstow</v>
          </cell>
          <cell r="G3337" t="str">
            <v>London</v>
          </cell>
          <cell r="H3337" t="str">
            <v>E17 4JJ</v>
          </cell>
          <cell r="I3337">
            <v>53907.06759911462</v>
          </cell>
          <cell r="J3337">
            <v>50512.415987079687</v>
          </cell>
          <cell r="K3337">
            <v>7.4999999999999997E-3</v>
          </cell>
          <cell r="L3337">
            <v>50133.57286717659</v>
          </cell>
          <cell r="M3337">
            <v>103108063.10629766</v>
          </cell>
        </row>
        <row r="3338">
          <cell r="A3338" t="str">
            <v>JF3003</v>
          </cell>
          <cell r="B3338">
            <v>36990</v>
          </cell>
          <cell r="C3338">
            <v>37011</v>
          </cell>
          <cell r="D3338">
            <v>117</v>
          </cell>
          <cell r="E3338" t="str">
            <v>Salisbury Road</v>
          </cell>
          <cell r="F3338" t="str">
            <v>Birmingham</v>
          </cell>
          <cell r="G3338" t="str">
            <v>West Midlands</v>
          </cell>
          <cell r="H3338" t="str">
            <v>B13 8LA</v>
          </cell>
          <cell r="I3338">
            <v>65200.066781761176</v>
          </cell>
          <cell r="J3338">
            <v>61094.269125478982</v>
          </cell>
          <cell r="K3338">
            <v>7.4999999999999997E-3</v>
          </cell>
          <cell r="L3338">
            <v>60636.062107037891</v>
          </cell>
          <cell r="M3338">
            <v>103168699.1684047</v>
          </cell>
        </row>
        <row r="3339">
          <cell r="A3339" t="str">
            <v>JF2342</v>
          </cell>
          <cell r="B3339">
            <v>36991</v>
          </cell>
          <cell r="C3339">
            <v>37011</v>
          </cell>
          <cell r="D3339">
            <v>5</v>
          </cell>
          <cell r="E3339" t="str">
            <v>Dovecote Close</v>
          </cell>
          <cell r="F3339" t="str">
            <v>Yarwelll Peterborough</v>
          </cell>
          <cell r="G3339" t="str">
            <v>Cambridgeshire</v>
          </cell>
          <cell r="H3339" t="str">
            <v>PE8 6PT</v>
          </cell>
          <cell r="I3339">
            <v>12047.023165725066</v>
          </cell>
          <cell r="J3339">
            <v>11288.39450289603</v>
          </cell>
          <cell r="K3339">
            <v>7.4999999999999997E-3</v>
          </cell>
          <cell r="L3339">
            <v>11203.73154412431</v>
          </cell>
          <cell r="M3339">
            <v>103179902.89994882</v>
          </cell>
        </row>
        <row r="3340">
          <cell r="A3340" t="str">
            <v>JF2371</v>
          </cell>
          <cell r="B3340">
            <v>36991</v>
          </cell>
          <cell r="C3340">
            <v>37011</v>
          </cell>
          <cell r="D3340">
            <v>25</v>
          </cell>
          <cell r="E3340" t="str">
            <v>Court Road</v>
          </cell>
          <cell r="F3340" t="str">
            <v>Torquay</v>
          </cell>
          <cell r="G3340" t="str">
            <v>Devon</v>
          </cell>
          <cell r="H3340" t="str">
            <v>TQ2 6SE</v>
          </cell>
          <cell r="I3340">
            <v>23803.3825023502</v>
          </cell>
          <cell r="J3340">
            <v>22304.428944267693</v>
          </cell>
          <cell r="K3340">
            <v>7.4999999999999997E-3</v>
          </cell>
          <cell r="L3340">
            <v>22137.145727185685</v>
          </cell>
          <cell r="M3340">
            <v>103202040.04567601</v>
          </cell>
        </row>
        <row r="3341">
          <cell r="A3341" t="str">
            <v>JF2363</v>
          </cell>
          <cell r="B3341">
            <v>36991</v>
          </cell>
          <cell r="C3341">
            <v>37011</v>
          </cell>
          <cell r="D3341" t="str">
            <v>64 Edinburgh Gardens</v>
          </cell>
          <cell r="E3341" t="str">
            <v>Claydon</v>
          </cell>
          <cell r="F3341" t="str">
            <v>Ipswich</v>
          </cell>
          <cell r="G3341" t="str">
            <v>Suffolk</v>
          </cell>
          <cell r="H3341" t="str">
            <v>IP6 0DU</v>
          </cell>
          <cell r="I3341">
            <v>27380.057253411782</v>
          </cell>
          <cell r="J3341">
            <v>25655.872287831691</v>
          </cell>
          <cell r="K3341">
            <v>7.4999999999999997E-3</v>
          </cell>
          <cell r="L3341">
            <v>25463.453245672954</v>
          </cell>
          <cell r="M3341">
            <v>103227503.49892168</v>
          </cell>
        </row>
        <row r="3342">
          <cell r="A3342" t="str">
            <v>JF2083</v>
          </cell>
          <cell r="B3342">
            <v>36991</v>
          </cell>
          <cell r="C3342">
            <v>37011</v>
          </cell>
          <cell r="D3342">
            <v>32</v>
          </cell>
          <cell r="E3342" t="str">
            <v>Holyoake Terrace Long Buckby</v>
          </cell>
          <cell r="F3342" t="str">
            <v>Northampton</v>
          </cell>
          <cell r="G3342" t="str">
            <v>Northamptonshire</v>
          </cell>
          <cell r="H3342" t="str">
            <v>NN6 7RH</v>
          </cell>
          <cell r="I3342">
            <v>32776.450826240325</v>
          </cell>
          <cell r="J3342">
            <v>30712.442587812089</v>
          </cell>
          <cell r="K3342">
            <v>7.4999999999999997E-3</v>
          </cell>
          <cell r="L3342">
            <v>30482.099268403501</v>
          </cell>
          <cell r="M3342">
            <v>103257985.59819008</v>
          </cell>
        </row>
        <row r="3343">
          <cell r="A3343" t="str">
            <v>JF2358</v>
          </cell>
          <cell r="B3343">
            <v>36991</v>
          </cell>
          <cell r="C3343">
            <v>37011</v>
          </cell>
          <cell r="D3343" t="str">
            <v>Mullion Court</v>
          </cell>
          <cell r="E3343" t="str">
            <v>Linton Hill</v>
          </cell>
          <cell r="F3343" t="str">
            <v>Maidstone</v>
          </cell>
          <cell r="G3343" t="str">
            <v>Kent</v>
          </cell>
          <cell r="H3343" t="str">
            <v>ME17 4AP</v>
          </cell>
          <cell r="I3343">
            <v>39698.997555462796</v>
          </cell>
          <cell r="J3343">
            <v>37199.060681693096</v>
          </cell>
          <cell r="K3343">
            <v>7.4999999999999997E-3</v>
          </cell>
          <cell r="L3343">
            <v>36920.067726580397</v>
          </cell>
          <cell r="M3343">
            <v>103294905.66591667</v>
          </cell>
        </row>
        <row r="3344">
          <cell r="A3344" t="str">
            <v>JF2289</v>
          </cell>
          <cell r="B3344">
            <v>36991</v>
          </cell>
          <cell r="C3344">
            <v>37011</v>
          </cell>
          <cell r="D3344">
            <v>59</v>
          </cell>
          <cell r="E3344" t="str">
            <v>Lindum Road</v>
          </cell>
          <cell r="F3344" t="str">
            <v>Cleethorpes</v>
          </cell>
          <cell r="G3344" t="str">
            <v>South Humberside</v>
          </cell>
          <cell r="H3344" t="str">
            <v>DN35 0BN</v>
          </cell>
          <cell r="I3344">
            <v>47911.081513098696</v>
          </cell>
          <cell r="J3344">
            <v>44894.010888848148</v>
          </cell>
          <cell r="K3344">
            <v>7.4999999999999997E-3</v>
          </cell>
          <cell r="L3344">
            <v>44557.305807181787</v>
          </cell>
          <cell r="M3344">
            <v>103339462.97172385</v>
          </cell>
        </row>
        <row r="3345">
          <cell r="A3345" t="str">
            <v>JF2403</v>
          </cell>
          <cell r="B3345">
            <v>36991</v>
          </cell>
          <cell r="C3345">
            <v>37011</v>
          </cell>
          <cell r="D3345">
            <v>6</v>
          </cell>
          <cell r="E3345" t="str">
            <v>Charlton Close</v>
          </cell>
          <cell r="F3345" t="str">
            <v>Ashford</v>
          </cell>
          <cell r="G3345" t="str">
            <v>Kent</v>
          </cell>
          <cell r="H3345" t="str">
            <v>TN24 0JN</v>
          </cell>
          <cell r="I3345">
            <v>56746.563865783064</v>
          </cell>
          <cell r="J3345">
            <v>53173.102665166996</v>
          </cell>
          <cell r="K3345">
            <v>7.4999999999999997E-3</v>
          </cell>
          <cell r="L3345">
            <v>52774.304395178246</v>
          </cell>
          <cell r="M3345">
            <v>103392237.27611904</v>
          </cell>
        </row>
        <row r="3346">
          <cell r="A3346" t="str">
            <v>JF2237</v>
          </cell>
          <cell r="B3346">
            <v>36991</v>
          </cell>
          <cell r="C3346">
            <v>37011</v>
          </cell>
          <cell r="D3346">
            <v>27</v>
          </cell>
          <cell r="E3346" t="str">
            <v>Cambridge Drive</v>
          </cell>
          <cell r="F3346" t="str">
            <v>Bognor Regis</v>
          </cell>
          <cell r="G3346" t="str">
            <v>West Sussex</v>
          </cell>
          <cell r="H3346" t="str">
            <v>PO21 5RP</v>
          </cell>
          <cell r="I3346">
            <v>59159.198887778773</v>
          </cell>
          <cell r="J3346">
            <v>55433.8085296063</v>
          </cell>
          <cell r="K3346">
            <v>7.4999999999999997E-3</v>
          </cell>
          <cell r="L3346">
            <v>55018.054965634255</v>
          </cell>
          <cell r="M3346">
            <v>103447255.33108467</v>
          </cell>
        </row>
        <row r="3347">
          <cell r="A3347" t="str">
            <v>JF2357</v>
          </cell>
          <cell r="B3347">
            <v>36992</v>
          </cell>
          <cell r="C3347">
            <v>37011</v>
          </cell>
          <cell r="D3347">
            <v>16</v>
          </cell>
          <cell r="E3347" t="str">
            <v>Bradford Road</v>
          </cell>
          <cell r="F3347" t="str">
            <v>Immingham</v>
          </cell>
          <cell r="G3347" t="str">
            <v>South Humberside</v>
          </cell>
          <cell r="H3347" t="str">
            <v>DN40 2BE</v>
          </cell>
          <cell r="I3347">
            <v>11396.180205374118</v>
          </cell>
          <cell r="J3347">
            <v>10678.536615615041</v>
          </cell>
          <cell r="K3347">
            <v>7.4999999999999997E-3</v>
          </cell>
          <cell r="L3347">
            <v>10598.447590997928</v>
          </cell>
          <cell r="M3347">
            <v>103457853.77867566</v>
          </cell>
        </row>
        <row r="3348">
          <cell r="A3348" t="str">
            <v>JF2343</v>
          </cell>
          <cell r="B3348">
            <v>36992</v>
          </cell>
          <cell r="C3348">
            <v>37011</v>
          </cell>
          <cell r="D3348" t="str">
            <v>45 Pindar Road</v>
          </cell>
          <cell r="E3348" t="str">
            <v>New Parks Estate</v>
          </cell>
          <cell r="F3348" t="str">
            <v>Leicester</v>
          </cell>
          <cell r="G3348" t="str">
            <v>Leicestershire</v>
          </cell>
          <cell r="H3348" t="str">
            <v>LE3 9RN</v>
          </cell>
          <cell r="I3348">
            <v>23555.92131086556</v>
          </cell>
          <cell r="J3348">
            <v>22072.550951239264</v>
          </cell>
          <cell r="K3348">
            <v>7.4999999999999997E-3</v>
          </cell>
          <cell r="L3348">
            <v>21907.006819104969</v>
          </cell>
          <cell r="M3348">
            <v>103479760.78549476</v>
          </cell>
        </row>
        <row r="3349">
          <cell r="A3349" t="str">
            <v>JF2326</v>
          </cell>
          <cell r="B3349">
            <v>36992</v>
          </cell>
          <cell r="C3349">
            <v>37011</v>
          </cell>
          <cell r="D3349">
            <v>59</v>
          </cell>
          <cell r="E3349" t="str">
            <v>Springfield</v>
          </cell>
          <cell r="F3349" t="str">
            <v>Bradford-on-Avon</v>
          </cell>
          <cell r="G3349" t="str">
            <v>Wiltshire</v>
          </cell>
          <cell r="H3349" t="str">
            <v>BA15 1BA</v>
          </cell>
          <cell r="I3349">
            <v>29702.741865176555</v>
          </cell>
          <cell r="J3349">
            <v>27832.292125555861</v>
          </cell>
          <cell r="K3349">
            <v>7.4999999999999997E-3</v>
          </cell>
          <cell r="L3349">
            <v>27623.549934614195</v>
          </cell>
          <cell r="M3349">
            <v>103507384.33542937</v>
          </cell>
        </row>
        <row r="3350">
          <cell r="A3350" t="str">
            <v>JF2409</v>
          </cell>
          <cell r="B3350">
            <v>36992</v>
          </cell>
          <cell r="C3350">
            <v>37011</v>
          </cell>
          <cell r="D3350">
            <v>14</v>
          </cell>
          <cell r="E3350" t="str">
            <v>Homestead Drive</v>
          </cell>
          <cell r="F3350" t="str">
            <v>Wigston</v>
          </cell>
          <cell r="G3350" t="str">
            <v>Leicestershire</v>
          </cell>
          <cell r="H3350" t="str">
            <v>LE18 2HN</v>
          </cell>
          <cell r="I3350">
            <v>34404.976183438012</v>
          </cell>
          <cell r="J3350">
            <v>32238.415970375157</v>
          </cell>
          <cell r="K3350">
            <v>7.4999999999999997E-3</v>
          </cell>
          <cell r="L3350">
            <v>31996.627850597346</v>
          </cell>
          <cell r="M3350">
            <v>103539380.96327996</v>
          </cell>
        </row>
        <row r="3351">
          <cell r="A3351" t="str">
            <v>JF2383</v>
          </cell>
          <cell r="B3351">
            <v>36992</v>
          </cell>
          <cell r="C3351">
            <v>37011</v>
          </cell>
          <cell r="D3351" t="str">
            <v>Old Well House</v>
          </cell>
          <cell r="E3351" t="str">
            <v>Off Langton Road</v>
          </cell>
          <cell r="F3351" t="str">
            <v>Speldhurst</v>
          </cell>
          <cell r="G3351" t="str">
            <v>Kent</v>
          </cell>
          <cell r="H3351" t="str">
            <v>TN3 0NP</v>
          </cell>
          <cell r="I3351">
            <v>168280.2310230257</v>
          </cell>
          <cell r="J3351">
            <v>157683.23914500137</v>
          </cell>
          <cell r="K3351">
            <v>7.4999999999999997E-3</v>
          </cell>
          <cell r="L3351">
            <v>156500.61485141388</v>
          </cell>
          <cell r="M3351">
            <v>103695881.57813138</v>
          </cell>
        </row>
        <row r="3352">
          <cell r="A3352" t="str">
            <v>JE3255</v>
          </cell>
          <cell r="B3352">
            <v>36993</v>
          </cell>
          <cell r="C3352">
            <v>37011</v>
          </cell>
          <cell r="D3352" t="str">
            <v>3 The Elms</v>
          </cell>
          <cell r="E3352" t="str">
            <v>Grove House</v>
          </cell>
          <cell r="F3352" t="str">
            <v>Milltown Road</v>
          </cell>
          <cell r="G3352" t="str">
            <v>Dublin 6</v>
          </cell>
          <cell r="H3352" t="str">
            <v>IRELAND</v>
          </cell>
          <cell r="I3352">
            <v>0</v>
          </cell>
          <cell r="J3352">
            <v>0</v>
          </cell>
          <cell r="K3352">
            <v>7.4999999999999997E-3</v>
          </cell>
          <cell r="L3352">
            <v>0</v>
          </cell>
          <cell r="M3352">
            <v>103695881.57813138</v>
          </cell>
        </row>
        <row r="3353">
          <cell r="A3353" t="str">
            <v>JE3242</v>
          </cell>
          <cell r="B3353">
            <v>36993</v>
          </cell>
          <cell r="C3353">
            <v>37011</v>
          </cell>
          <cell r="D3353">
            <v>7</v>
          </cell>
          <cell r="E3353" t="str">
            <v>Lenham Avenue</v>
          </cell>
          <cell r="F3353" t="str">
            <v>Saltdean Brighton</v>
          </cell>
          <cell r="G3353" t="str">
            <v>East Sussex</v>
          </cell>
          <cell r="H3353" t="str">
            <v>BN2 8AE</v>
          </cell>
          <cell r="I3353">
            <v>12928.621188117839</v>
          </cell>
          <cell r="J3353">
            <v>12114.476277027294</v>
          </cell>
          <cell r="K3353">
            <v>7.4999999999999997E-3</v>
          </cell>
          <cell r="L3353">
            <v>12023.617704949589</v>
          </cell>
          <cell r="M3353">
            <v>103707905.19583632</v>
          </cell>
        </row>
        <row r="3354">
          <cell r="A3354" t="str">
            <v>JF2324</v>
          </cell>
          <cell r="B3354">
            <v>36993</v>
          </cell>
          <cell r="C3354">
            <v>37011</v>
          </cell>
          <cell r="D3354">
            <v>1</v>
          </cell>
          <cell r="E3354" t="str">
            <v>Brades Avenue</v>
          </cell>
          <cell r="F3354" t="str">
            <v>Thornton-Cleveleys</v>
          </cell>
          <cell r="G3354" t="str">
            <v>Lancashire</v>
          </cell>
          <cell r="H3354" t="str">
            <v>FY5 4ES</v>
          </cell>
          <cell r="I3354">
            <v>21540.008903121885</v>
          </cell>
          <cell r="J3354">
            <v>20183.585168668364</v>
          </cell>
          <cell r="K3354">
            <v>7.4999999999999997E-3</v>
          </cell>
          <cell r="L3354">
            <v>20032.208279903352</v>
          </cell>
          <cell r="M3354">
            <v>103727937.40411623</v>
          </cell>
        </row>
        <row r="3355">
          <cell r="A3355" t="str">
            <v>JF2319</v>
          </cell>
          <cell r="B3355">
            <v>36993</v>
          </cell>
          <cell r="C3355">
            <v>37011</v>
          </cell>
          <cell r="D3355">
            <v>43</v>
          </cell>
          <cell r="E3355" t="str">
            <v>Prestwich Avenue</v>
          </cell>
          <cell r="F3355" t="str">
            <v>Worcester</v>
          </cell>
          <cell r="G3355" t="str">
            <v>Worcestershire</v>
          </cell>
          <cell r="H3355" t="str">
            <v>WR5 1QF</v>
          </cell>
          <cell r="I3355">
            <v>22056.203667755493</v>
          </cell>
          <cell r="J3355">
            <v>20667.273965755772</v>
          </cell>
          <cell r="K3355">
            <v>7.4999999999999997E-3</v>
          </cell>
          <cell r="L3355">
            <v>20512.269411012607</v>
          </cell>
          <cell r="M3355">
            <v>103748449.67352724</v>
          </cell>
        </row>
        <row r="3356">
          <cell r="A3356" t="str">
            <v>JF2329</v>
          </cell>
          <cell r="B3356">
            <v>36993</v>
          </cell>
          <cell r="C3356">
            <v>37011</v>
          </cell>
          <cell r="D3356">
            <v>32</v>
          </cell>
          <cell r="E3356" t="str">
            <v>Thedwastre Close</v>
          </cell>
          <cell r="F3356" t="str">
            <v>Bury St. Edmunds</v>
          </cell>
          <cell r="G3356" t="str">
            <v>Suffolk</v>
          </cell>
          <cell r="H3356" t="str">
            <v>IP30 9DA</v>
          </cell>
          <cell r="I3356">
            <v>22467.133298697547</v>
          </cell>
          <cell r="J3356">
            <v>21052.326415908028</v>
          </cell>
          <cell r="K3356">
            <v>7.4999999999999997E-3</v>
          </cell>
          <cell r="L3356">
            <v>20894.433967788718</v>
          </cell>
          <cell r="M3356">
            <v>103769344.10749502</v>
          </cell>
        </row>
        <row r="3357">
          <cell r="A3357" t="str">
            <v>JF2251</v>
          </cell>
          <cell r="B3357">
            <v>36993</v>
          </cell>
          <cell r="C3357">
            <v>37011</v>
          </cell>
          <cell r="D3357">
            <v>29</v>
          </cell>
          <cell r="E3357" t="str">
            <v>Litchfield Road Midanbury</v>
          </cell>
          <cell r="F3357" t="str">
            <v>Southampton</v>
          </cell>
          <cell r="G3357" t="str">
            <v>Hampshire</v>
          </cell>
          <cell r="H3357" t="str">
            <v>SO18 2BH</v>
          </cell>
          <cell r="I3357">
            <v>24081.876310800872</v>
          </cell>
          <cell r="J3357">
            <v>22565.385359239102</v>
          </cell>
          <cell r="K3357">
            <v>7.4999999999999997E-3</v>
          </cell>
          <cell r="L3357">
            <v>22396.14496904481</v>
          </cell>
          <cell r="M3357">
            <v>103791740.25246407</v>
          </cell>
        </row>
        <row r="3358">
          <cell r="A3358" t="str">
            <v>JF2404</v>
          </cell>
          <cell r="B3358">
            <v>36993</v>
          </cell>
          <cell r="C3358">
            <v>37011</v>
          </cell>
          <cell r="D3358">
            <v>1</v>
          </cell>
          <cell r="E3358" t="str">
            <v>Thames Road</v>
          </cell>
          <cell r="F3358" t="str">
            <v>Canvey Island</v>
          </cell>
          <cell r="G3358" t="str">
            <v>Essex</v>
          </cell>
          <cell r="H3358" t="str">
            <v>SS8 0HH</v>
          </cell>
          <cell r="I3358">
            <v>24152.441422834225</v>
          </cell>
          <cell r="J3358">
            <v>22631.506824418968</v>
          </cell>
          <cell r="K3358">
            <v>7.4999999999999997E-3</v>
          </cell>
          <cell r="L3358">
            <v>22461.770523235828</v>
          </cell>
          <cell r="M3358">
            <v>103814202.02298731</v>
          </cell>
        </row>
        <row r="3359">
          <cell r="A3359" t="str">
            <v>JF2365</v>
          </cell>
          <cell r="B3359">
            <v>36993</v>
          </cell>
          <cell r="C3359">
            <v>37011</v>
          </cell>
          <cell r="D3359">
            <v>48</v>
          </cell>
          <cell r="E3359" t="str">
            <v>Ramsay Gardens</v>
          </cell>
          <cell r="F3359" t="str">
            <v>Romford</v>
          </cell>
          <cell r="G3359" t="str">
            <v>Essex</v>
          </cell>
          <cell r="H3359" t="str">
            <v>RM3 7NS</v>
          </cell>
          <cell r="I3359">
            <v>50437.876198120284</v>
          </cell>
          <cell r="J3359">
            <v>47261.687520656786</v>
          </cell>
          <cell r="K3359">
            <v>7.4999999999999997E-3</v>
          </cell>
          <cell r="L3359">
            <v>46907.224864251861</v>
          </cell>
          <cell r="M3359">
            <v>103861109.24785155</v>
          </cell>
        </row>
        <row r="3360">
          <cell r="A3360" t="str">
            <v>JF2171</v>
          </cell>
          <cell r="B3360">
            <v>36998</v>
          </cell>
          <cell r="C3360">
            <v>37011</v>
          </cell>
          <cell r="D3360">
            <v>82</v>
          </cell>
          <cell r="E3360" t="str">
            <v>Dovedale Road</v>
          </cell>
          <cell r="F3360" t="str">
            <v>Liverpool</v>
          </cell>
          <cell r="G3360" t="str">
            <v>Merseyside</v>
          </cell>
          <cell r="H3360" t="str">
            <v>L18 5ET</v>
          </cell>
          <cell r="I3360">
            <v>22335.480814273738</v>
          </cell>
          <cell r="J3360">
            <v>20928.964390201083</v>
          </cell>
          <cell r="K3360">
            <v>7.4999999999999997E-3</v>
          </cell>
          <cell r="L3360">
            <v>20771.997157274574</v>
          </cell>
          <cell r="M3360">
            <v>103881881.24500883</v>
          </cell>
        </row>
        <row r="3361">
          <cell r="A3361" t="str">
            <v>JF2345</v>
          </cell>
          <cell r="B3361">
            <v>36998</v>
          </cell>
          <cell r="C3361">
            <v>37011</v>
          </cell>
          <cell r="D3361" t="str">
            <v>Twynham Cottage</v>
          </cell>
          <cell r="E3361" t="str">
            <v>Foxholes Road</v>
          </cell>
          <cell r="F3361" t="str">
            <v>Bournemouth</v>
          </cell>
          <cell r="G3361">
            <v>0</v>
          </cell>
          <cell r="H3361" t="str">
            <v>BH6 3AS</v>
          </cell>
          <cell r="I3361">
            <v>25928.251708530777</v>
          </cell>
          <cell r="J3361">
            <v>24295.490265928078</v>
          </cell>
          <cell r="K3361">
            <v>7.4999999999999997E-3</v>
          </cell>
          <cell r="L3361">
            <v>24113.27408893362</v>
          </cell>
          <cell r="M3361">
            <v>103905994.51909776</v>
          </cell>
        </row>
        <row r="3362">
          <cell r="A3362" t="str">
            <v>JF2396</v>
          </cell>
          <cell r="B3362">
            <v>36998</v>
          </cell>
          <cell r="C3362">
            <v>37011</v>
          </cell>
          <cell r="D3362">
            <v>14</v>
          </cell>
          <cell r="E3362" t="str">
            <v>Curlew Drive</v>
          </cell>
          <cell r="F3362" t="str">
            <v>Fareham</v>
          </cell>
          <cell r="G3362" t="str">
            <v>Hampshire</v>
          </cell>
          <cell r="H3362" t="str">
            <v>PO16 8BB</v>
          </cell>
          <cell r="I3362">
            <v>30982.177421671626</v>
          </cell>
          <cell r="J3362">
            <v>29031.158692347213</v>
          </cell>
          <cell r="K3362">
            <v>7.4999999999999997E-3</v>
          </cell>
          <cell r="L3362">
            <v>28813.42500215461</v>
          </cell>
          <cell r="M3362">
            <v>103934807.94409992</v>
          </cell>
        </row>
        <row r="3363">
          <cell r="A3363" t="str">
            <v>JE3254</v>
          </cell>
          <cell r="B3363">
            <v>36999</v>
          </cell>
          <cell r="C3363">
            <v>37011</v>
          </cell>
          <cell r="D3363" t="str">
            <v>Hylands Residential Home</v>
          </cell>
          <cell r="E3363" t="str">
            <v>The Crescent</v>
          </cell>
          <cell r="F3363" t="str">
            <v>Filey</v>
          </cell>
          <cell r="G3363" t="str">
            <v>North Yorkshire</v>
          </cell>
          <cell r="H3363" t="str">
            <v>YO14 9JR</v>
          </cell>
          <cell r="I3363">
            <v>0</v>
          </cell>
          <cell r="J3363">
            <v>0</v>
          </cell>
          <cell r="K3363">
            <v>7.4999999999999997E-3</v>
          </cell>
          <cell r="L3363">
            <v>0</v>
          </cell>
          <cell r="M3363">
            <v>103934807.94409992</v>
          </cell>
        </row>
        <row r="3364">
          <cell r="A3364" t="str">
            <v>JE3246</v>
          </cell>
          <cell r="B3364">
            <v>36999</v>
          </cell>
          <cell r="C3364">
            <v>37011</v>
          </cell>
          <cell r="D3364" t="str">
            <v>63 Bell Lane</v>
          </cell>
          <cell r="E3364" t="str">
            <v>Kesgrave</v>
          </cell>
          <cell r="F3364" t="str">
            <v>Ipswich</v>
          </cell>
          <cell r="G3364" t="str">
            <v>Suffolk</v>
          </cell>
          <cell r="H3364" t="str">
            <v>IP5 1JL</v>
          </cell>
          <cell r="I3364">
            <v>3887.2570469558591</v>
          </cell>
          <cell r="J3364">
            <v>3642.4675603717369</v>
          </cell>
          <cell r="K3364">
            <v>7.4999999999999997E-3</v>
          </cell>
          <cell r="L3364">
            <v>3615.1490536689489</v>
          </cell>
          <cell r="M3364">
            <v>103938423.09315358</v>
          </cell>
        </row>
        <row r="3365">
          <cell r="A3365" t="str">
            <v>JE3245</v>
          </cell>
          <cell r="B3365">
            <v>36999</v>
          </cell>
          <cell r="C3365">
            <v>37011</v>
          </cell>
          <cell r="D3365">
            <v>21</v>
          </cell>
          <cell r="E3365" t="str">
            <v>Quintilis</v>
          </cell>
          <cell r="F3365" t="str">
            <v>Bracknell</v>
          </cell>
          <cell r="G3365" t="str">
            <v>Berkshire</v>
          </cell>
          <cell r="H3365" t="str">
            <v>RG12 7QQ</v>
          </cell>
          <cell r="I3365">
            <v>11227.888233902806</v>
          </cell>
          <cell r="J3365">
            <v>10520.842375344693</v>
          </cell>
          <cell r="K3365">
            <v>7.4999999999999997E-3</v>
          </cell>
          <cell r="L3365">
            <v>10441.936057529609</v>
          </cell>
          <cell r="M3365">
            <v>103948865.0292111</v>
          </cell>
        </row>
        <row r="3366">
          <cell r="A3366" t="str">
            <v>JF2449</v>
          </cell>
          <cell r="B3366">
            <v>36999</v>
          </cell>
          <cell r="C3366">
            <v>37011</v>
          </cell>
          <cell r="D3366">
            <v>16</v>
          </cell>
          <cell r="E3366" t="str">
            <v>Court Road</v>
          </cell>
          <cell r="F3366" t="str">
            <v>Barry</v>
          </cell>
          <cell r="G3366" t="str">
            <v>South Glamorgan</v>
          </cell>
          <cell r="H3366" t="str">
            <v>CF63 4ET</v>
          </cell>
          <cell r="I3366">
            <v>16073.534383502156</v>
          </cell>
          <cell r="J3366">
            <v>15061.347079755167</v>
          </cell>
          <cell r="K3366">
            <v>7.4999999999999997E-3</v>
          </cell>
          <cell r="L3366">
            <v>14948.386976657004</v>
          </cell>
          <cell r="M3366">
            <v>103963813.41618776</v>
          </cell>
        </row>
        <row r="3367">
          <cell r="A3367" t="str">
            <v>JF2361</v>
          </cell>
          <cell r="B3367">
            <v>36999</v>
          </cell>
          <cell r="C3367">
            <v>37011</v>
          </cell>
          <cell r="D3367">
            <v>12</v>
          </cell>
          <cell r="E3367" t="str">
            <v>Whinlatter Drive</v>
          </cell>
          <cell r="F3367" t="str">
            <v>Barrow-in-Furness</v>
          </cell>
          <cell r="G3367" t="str">
            <v>Cumbria</v>
          </cell>
          <cell r="H3367" t="str">
            <v>LA14 4NJ</v>
          </cell>
          <cell r="I3367">
            <v>17604.698677429315</v>
          </cell>
          <cell r="J3367">
            <v>16496.090448372051</v>
          </cell>
          <cell r="K3367">
            <v>7.4999999999999997E-3</v>
          </cell>
          <cell r="L3367">
            <v>16372.369770009262</v>
          </cell>
          <cell r="M3367">
            <v>103980185.78595777</v>
          </cell>
        </row>
        <row r="3368">
          <cell r="A3368" t="str">
            <v>JF2051</v>
          </cell>
          <cell r="B3368">
            <v>36999</v>
          </cell>
          <cell r="C3368">
            <v>37011</v>
          </cell>
          <cell r="D3368">
            <v>3</v>
          </cell>
          <cell r="E3368" t="str">
            <v>Harris Drive</v>
          </cell>
          <cell r="F3368" t="str">
            <v>Unsworth Bury</v>
          </cell>
          <cell r="G3368" t="str">
            <v>Lancashire</v>
          </cell>
          <cell r="H3368" t="str">
            <v>BL9 8PS</v>
          </cell>
          <cell r="I3368">
            <v>18516.603831974076</v>
          </cell>
          <cell r="J3368">
            <v>17350.570845073944</v>
          </cell>
          <cell r="K3368">
            <v>7.4999999999999997E-3</v>
          </cell>
          <cell r="L3368">
            <v>17220.441563735891</v>
          </cell>
          <cell r="M3368">
            <v>103997406.22752151</v>
          </cell>
        </row>
        <row r="3369">
          <cell r="A3369" t="str">
            <v>JF3001</v>
          </cell>
          <cell r="B3369">
            <v>36999</v>
          </cell>
          <cell r="C3369">
            <v>37011</v>
          </cell>
          <cell r="D3369">
            <v>11</v>
          </cell>
          <cell r="E3369" t="str">
            <v>Prospect Terrace</v>
          </cell>
          <cell r="F3369" t="str">
            <v>Gateshead</v>
          </cell>
          <cell r="G3369" t="str">
            <v>Tyne and Wear</v>
          </cell>
          <cell r="H3369" t="str">
            <v>NE9 7YE</v>
          </cell>
          <cell r="I3369">
            <v>21810.999438757237</v>
          </cell>
          <cell r="J3369">
            <v>20437.510809112573</v>
          </cell>
          <cell r="K3369">
            <v>7.4999999999999997E-3</v>
          </cell>
          <cell r="L3369">
            <v>20284.229478044228</v>
          </cell>
          <cell r="M3369">
            <v>104017690.45699956</v>
          </cell>
        </row>
        <row r="3370">
          <cell r="A3370" t="str">
            <v>JF2414</v>
          </cell>
          <cell r="B3370">
            <v>36999</v>
          </cell>
          <cell r="C3370">
            <v>37011</v>
          </cell>
          <cell r="D3370">
            <v>49</v>
          </cell>
          <cell r="E3370" t="str">
            <v>Hoopern Street</v>
          </cell>
          <cell r="F3370" t="str">
            <v>Exeter</v>
          </cell>
          <cell r="G3370" t="str">
            <v>Devon</v>
          </cell>
          <cell r="H3370" t="str">
            <v>EX4 4LU</v>
          </cell>
          <cell r="I3370">
            <v>28399.319273270252</v>
          </cell>
          <cell r="J3370">
            <v>26610.949041956002</v>
          </cell>
          <cell r="K3370">
            <v>7.4999999999999997E-3</v>
          </cell>
          <cell r="L3370">
            <v>26411.366924141334</v>
          </cell>
          <cell r="M3370">
            <v>104044101.82392369</v>
          </cell>
        </row>
        <row r="3371">
          <cell r="A3371" t="str">
            <v>JF2354</v>
          </cell>
          <cell r="B3371">
            <v>36999</v>
          </cell>
          <cell r="C3371">
            <v>37011</v>
          </cell>
          <cell r="D3371">
            <v>61</v>
          </cell>
          <cell r="E3371" t="str">
            <v>Priestley Gardens</v>
          </cell>
          <cell r="F3371" t="str">
            <v>Romford</v>
          </cell>
          <cell r="G3371" t="str">
            <v>Essex</v>
          </cell>
          <cell r="H3371" t="str">
            <v>RM6 4SH</v>
          </cell>
          <cell r="I3371">
            <v>34189.339739062067</v>
          </cell>
          <cell r="J3371">
            <v>32036.35864718158</v>
          </cell>
          <cell r="K3371">
            <v>7.4999999999999997E-3</v>
          </cell>
          <cell r="L3371">
            <v>31796.085957327719</v>
          </cell>
          <cell r="M3371">
            <v>104075897.90988103</v>
          </cell>
        </row>
        <row r="3372">
          <cell r="A3372" t="str">
            <v>JF2398</v>
          </cell>
          <cell r="B3372">
            <v>36999</v>
          </cell>
          <cell r="C3372">
            <v>37011</v>
          </cell>
          <cell r="D3372" t="str">
            <v>24 Meadow Drive</v>
          </cell>
          <cell r="E3372" t="str">
            <v>Thorpe Bay</v>
          </cell>
          <cell r="F3372" t="str">
            <v>Leigh On Sea</v>
          </cell>
          <cell r="G3372" t="str">
            <v>Essex</v>
          </cell>
          <cell r="H3372" t="str">
            <v>SS1 3DJ</v>
          </cell>
          <cell r="I3372">
            <v>40473.817958179287</v>
          </cell>
          <cell r="J3372">
            <v>37925.088867613842</v>
          </cell>
          <cell r="K3372">
            <v>7.4999999999999997E-3</v>
          </cell>
          <cell r="L3372">
            <v>37640.650701106737</v>
          </cell>
          <cell r="M3372">
            <v>104113538.56058213</v>
          </cell>
        </row>
        <row r="3373">
          <cell r="A3373" t="str">
            <v>JF2384</v>
          </cell>
          <cell r="B3373">
            <v>36999</v>
          </cell>
          <cell r="C3373">
            <v>37011</v>
          </cell>
          <cell r="D3373">
            <v>52</v>
          </cell>
          <cell r="E3373" t="str">
            <v>Meadowview Road</v>
          </cell>
          <cell r="F3373" t="str">
            <v>West Ewell, Epsom</v>
          </cell>
          <cell r="G3373" t="str">
            <v>Surrey</v>
          </cell>
          <cell r="H3373" t="str">
            <v>KT19 9UB</v>
          </cell>
          <cell r="I3373">
            <v>46021.796822678632</v>
          </cell>
          <cell r="J3373">
            <v>43123.698785986016</v>
          </cell>
          <cell r="K3373">
            <v>7.4999999999999997E-3</v>
          </cell>
          <cell r="L3373">
            <v>42800.271045091125</v>
          </cell>
          <cell r="M3373">
            <v>104156338.83162722</v>
          </cell>
        </row>
        <row r="3374">
          <cell r="A3374" t="str">
            <v>JF2379</v>
          </cell>
          <cell r="B3374">
            <v>36999</v>
          </cell>
          <cell r="C3374">
            <v>37011</v>
          </cell>
          <cell r="D3374" t="str">
            <v>5b</v>
          </cell>
          <cell r="E3374" t="str">
            <v>The Avenue</v>
          </cell>
          <cell r="F3374" t="str">
            <v>Hertford</v>
          </cell>
          <cell r="G3374" t="str">
            <v>Hertfordshire</v>
          </cell>
          <cell r="H3374" t="str">
            <v>SG14 3DG</v>
          </cell>
          <cell r="I3374">
            <v>182458.28795947618</v>
          </cell>
          <cell r="J3374">
            <v>170968.4713373429</v>
          </cell>
          <cell r="K3374">
            <v>7.4999999999999997E-3</v>
          </cell>
          <cell r="L3374">
            <v>169686.20780231283</v>
          </cell>
          <cell r="M3374">
            <v>104326025.03942953</v>
          </cell>
        </row>
        <row r="3375">
          <cell r="A3375" t="str">
            <v>JF2308</v>
          </cell>
          <cell r="B3375">
            <v>37000</v>
          </cell>
          <cell r="C3375">
            <v>37011</v>
          </cell>
          <cell r="D3375">
            <v>2</v>
          </cell>
          <cell r="E3375" t="str">
            <v>Keviliok Street</v>
          </cell>
          <cell r="F3375" t="str">
            <v>Cheylesmore, Coventry</v>
          </cell>
          <cell r="G3375" t="str">
            <v>West Midlands</v>
          </cell>
          <cell r="H3375" t="str">
            <v>CV3 5DZ</v>
          </cell>
          <cell r="I3375">
            <v>14791.242989433264</v>
          </cell>
          <cell r="J3375">
            <v>13859.804514028145</v>
          </cell>
          <cell r="K3375">
            <v>7.4999999999999997E-3</v>
          </cell>
          <cell r="L3375">
            <v>13755.855980172933</v>
          </cell>
          <cell r="M3375">
            <v>104339780.8954097</v>
          </cell>
        </row>
        <row r="3376">
          <cell r="A3376" t="str">
            <v>JF2469</v>
          </cell>
          <cell r="B3376">
            <v>37000</v>
          </cell>
          <cell r="C3376">
            <v>37011</v>
          </cell>
          <cell r="D3376">
            <v>61</v>
          </cell>
          <cell r="E3376" t="str">
            <v>Colley End Road</v>
          </cell>
          <cell r="F3376" t="str">
            <v>Paignton</v>
          </cell>
          <cell r="G3376" t="str">
            <v>Devon</v>
          </cell>
          <cell r="H3376" t="str">
            <v>TQ3 3DQ</v>
          </cell>
          <cell r="I3376">
            <v>16501.744807267165</v>
          </cell>
          <cell r="J3376">
            <v>15462.592111595426</v>
          </cell>
          <cell r="K3376">
            <v>7.4999999999999997E-3</v>
          </cell>
          <cell r="L3376">
            <v>15346.622670758461</v>
          </cell>
          <cell r="M3376">
            <v>104355127.51808046</v>
          </cell>
        </row>
        <row r="3377">
          <cell r="A3377" t="str">
            <v>JF2435</v>
          </cell>
          <cell r="B3377">
            <v>37000</v>
          </cell>
          <cell r="C3377">
            <v>37011</v>
          </cell>
          <cell r="D3377">
            <v>12</v>
          </cell>
          <cell r="E3377" t="str">
            <v>Ashley Meadow</v>
          </cell>
          <cell r="F3377" t="str">
            <v>Haslington Crewe</v>
          </cell>
          <cell r="G3377" t="str">
            <v>Cheshire</v>
          </cell>
          <cell r="H3377" t="str">
            <v>CW1 5RH</v>
          </cell>
          <cell r="I3377">
            <v>20858.248422991262</v>
          </cell>
          <cell r="J3377">
            <v>19544.756708697099</v>
          </cell>
          <cell r="K3377">
            <v>7.4999999999999997E-3</v>
          </cell>
          <cell r="L3377">
            <v>19398.171033381874</v>
          </cell>
          <cell r="M3377">
            <v>104374525.68911384</v>
          </cell>
        </row>
        <row r="3378">
          <cell r="A3378" t="str">
            <v>JF2263</v>
          </cell>
          <cell r="B3378">
            <v>37000</v>
          </cell>
          <cell r="C3378">
            <v>37011</v>
          </cell>
          <cell r="D3378">
            <v>5</v>
          </cell>
          <cell r="E3378" t="str">
            <v>Grosvenor Road</v>
          </cell>
          <cell r="F3378" t="str">
            <v>East Ham</v>
          </cell>
          <cell r="G3378" t="str">
            <v>London</v>
          </cell>
          <cell r="H3378" t="str">
            <v>E6 1HE</v>
          </cell>
          <cell r="I3378">
            <v>23160.164159769447</v>
          </cell>
          <cell r="J3378">
            <v>21701.715535098825</v>
          </cell>
          <cell r="K3378">
            <v>7.4999999999999997E-3</v>
          </cell>
          <cell r="L3378">
            <v>21538.952668585585</v>
          </cell>
          <cell r="M3378">
            <v>104396064.64178243</v>
          </cell>
        </row>
        <row r="3379">
          <cell r="A3379" t="str">
            <v>JF2259</v>
          </cell>
          <cell r="B3379">
            <v>37000</v>
          </cell>
          <cell r="C3379">
            <v>37011</v>
          </cell>
          <cell r="D3379" t="str">
            <v>1 Rose Cottage Rear Off 1477a</v>
          </cell>
          <cell r="E3379" t="str">
            <v>Pershore Road Stirchley</v>
          </cell>
          <cell r="F3379" t="str">
            <v>Birmingham</v>
          </cell>
          <cell r="G3379" t="str">
            <v>West Midlands</v>
          </cell>
          <cell r="H3379" t="str">
            <v>B30 2JL</v>
          </cell>
          <cell r="I3379">
            <v>24072.924620526454</v>
          </cell>
          <cell r="J3379">
            <v>22556.997377420252</v>
          </cell>
          <cell r="K3379">
            <v>7.4999999999999997E-3</v>
          </cell>
          <cell r="L3379">
            <v>22387.819897089601</v>
          </cell>
          <cell r="M3379">
            <v>104418452.46167952</v>
          </cell>
        </row>
        <row r="3380">
          <cell r="A3380" t="str">
            <v>JF2395</v>
          </cell>
          <cell r="B3380">
            <v>37000</v>
          </cell>
          <cell r="C3380">
            <v>37011</v>
          </cell>
          <cell r="D3380">
            <v>4</v>
          </cell>
          <cell r="E3380" t="str">
            <v>Sun Park Close</v>
          </cell>
          <cell r="F3380" t="str">
            <v>Bognor Regis</v>
          </cell>
          <cell r="G3380" t="str">
            <v>West Sussex</v>
          </cell>
          <cell r="H3380" t="str">
            <v>PO21 5TY</v>
          </cell>
          <cell r="I3380">
            <v>24341.548300984996</v>
          </cell>
          <cell r="J3380">
            <v>22808.705208983418</v>
          </cell>
          <cell r="K3380">
            <v>7.4999999999999997E-3</v>
          </cell>
          <cell r="L3380">
            <v>22637.639919916044</v>
          </cell>
          <cell r="M3380">
            <v>104441090.10159944</v>
          </cell>
        </row>
        <row r="3381">
          <cell r="A3381" t="str">
            <v>JF2340</v>
          </cell>
          <cell r="B3381">
            <v>37000</v>
          </cell>
          <cell r="C3381">
            <v>37011</v>
          </cell>
          <cell r="D3381">
            <v>3</v>
          </cell>
          <cell r="E3381" t="str">
            <v>Danes Drive</v>
          </cell>
          <cell r="F3381" t="str">
            <v>Leysdown</v>
          </cell>
          <cell r="G3381" t="str">
            <v>Isle Of Sheppey</v>
          </cell>
          <cell r="H3381" t="str">
            <v>ME12 4AJ</v>
          </cell>
          <cell r="I3381">
            <v>24876.173031252507</v>
          </cell>
          <cell r="J3381">
            <v>23309.663394523759</v>
          </cell>
          <cell r="K3381">
            <v>7.4999999999999997E-3</v>
          </cell>
          <cell r="L3381">
            <v>23134.840919064831</v>
          </cell>
          <cell r="M3381">
            <v>104464224.9425185</v>
          </cell>
        </row>
        <row r="3382">
          <cell r="A3382" t="str">
            <v>JF2406</v>
          </cell>
          <cell r="B3382">
            <v>37000</v>
          </cell>
          <cell r="C3382">
            <v>37011</v>
          </cell>
          <cell r="D3382">
            <v>51</v>
          </cell>
          <cell r="E3382" t="str">
            <v>Foxley Road</v>
          </cell>
          <cell r="F3382" t="str">
            <v>Queenborough</v>
          </cell>
          <cell r="G3382" t="str">
            <v>Kent</v>
          </cell>
          <cell r="H3382" t="str">
            <v>ME11 5AN</v>
          </cell>
          <cell r="I3382">
            <v>46177.267548297852</v>
          </cell>
          <cell r="J3382">
            <v>43269.379163644327</v>
          </cell>
          <cell r="K3382">
            <v>7.4999999999999997E-3</v>
          </cell>
          <cell r="L3382">
            <v>42944.858819916997</v>
          </cell>
          <cell r="M3382">
            <v>104507169.80133842</v>
          </cell>
        </row>
        <row r="3383">
          <cell r="A3383" t="str">
            <v>JF2254</v>
          </cell>
          <cell r="B3383">
            <v>37000</v>
          </cell>
          <cell r="C3383">
            <v>37011</v>
          </cell>
          <cell r="D3383">
            <v>85</v>
          </cell>
          <cell r="E3383" t="str">
            <v>Kings Road</v>
          </cell>
          <cell r="F3383" t="str">
            <v>Surbiton</v>
          </cell>
          <cell r="G3383" t="str">
            <v>Surrey</v>
          </cell>
          <cell r="H3383" t="str">
            <v>KT6 5JE</v>
          </cell>
          <cell r="I3383">
            <v>121222.87468809568</v>
          </cell>
          <cell r="J3383">
            <v>113589.1924029511</v>
          </cell>
          <cell r="K3383">
            <v>7.4999999999999997E-3</v>
          </cell>
          <cell r="L3383">
            <v>112737.27345992897</v>
          </cell>
          <cell r="M3383">
            <v>104619907.07479835</v>
          </cell>
        </row>
        <row r="3384">
          <cell r="A3384" t="str">
            <v>JF2432</v>
          </cell>
          <cell r="B3384">
            <v>37004</v>
          </cell>
          <cell r="C3384">
            <v>37011</v>
          </cell>
          <cell r="D3384">
            <v>49</v>
          </cell>
          <cell r="E3384" t="str">
            <v>Bank End Road</v>
          </cell>
          <cell r="F3384" t="str">
            <v>Worsbrough Barnsley</v>
          </cell>
          <cell r="G3384" t="str">
            <v>South Yorkshire</v>
          </cell>
          <cell r="H3384" t="str">
            <v>S70 4QJ</v>
          </cell>
          <cell r="I3384">
            <v>15972.316441547986</v>
          </cell>
          <cell r="J3384">
            <v>14966.503063616752</v>
          </cell>
          <cell r="K3384">
            <v>7.4999999999999997E-3</v>
          </cell>
          <cell r="L3384">
            <v>14854.254290639627</v>
          </cell>
          <cell r="M3384">
            <v>104634761.32908899</v>
          </cell>
        </row>
        <row r="3385">
          <cell r="A3385" t="str">
            <v>JF2300</v>
          </cell>
          <cell r="B3385">
            <v>37004</v>
          </cell>
          <cell r="C3385">
            <v>37011</v>
          </cell>
          <cell r="D3385">
            <v>13</v>
          </cell>
          <cell r="E3385" t="str">
            <v>Bann Close</v>
          </cell>
          <cell r="F3385" t="str">
            <v>South Ockendon</v>
          </cell>
          <cell r="G3385" t="str">
            <v>Essex</v>
          </cell>
          <cell r="H3385" t="str">
            <v>RM15 5QT</v>
          </cell>
          <cell r="I3385">
            <v>23785.660553596212</v>
          </cell>
          <cell r="J3385">
            <v>22287.822987248841</v>
          </cell>
          <cell r="K3385">
            <v>7.4999999999999997E-3</v>
          </cell>
          <cell r="L3385">
            <v>22120.664314844475</v>
          </cell>
          <cell r="M3385">
            <v>104656881.99340384</v>
          </cell>
        </row>
        <row r="3386">
          <cell r="A3386" t="str">
            <v>JF2446</v>
          </cell>
          <cell r="B3386">
            <v>37004</v>
          </cell>
          <cell r="C3386">
            <v>37011</v>
          </cell>
          <cell r="D3386">
            <v>3</v>
          </cell>
          <cell r="E3386" t="str">
            <v>Beck Way</v>
          </cell>
          <cell r="F3386" t="str">
            <v>Beckenham</v>
          </cell>
          <cell r="G3386" t="str">
            <v>Kent</v>
          </cell>
          <cell r="H3386" t="str">
            <v>BR3 3JX</v>
          </cell>
          <cell r="I3386">
            <v>28811.393001762372</v>
          </cell>
          <cell r="J3386">
            <v>26997.0735432131</v>
          </cell>
          <cell r="K3386">
            <v>7.4999999999999997E-3</v>
          </cell>
          <cell r="L3386">
            <v>26794.595491639004</v>
          </cell>
          <cell r="M3386">
            <v>104683676.58889547</v>
          </cell>
        </row>
        <row r="3387">
          <cell r="A3387" t="str">
            <v>JF2441</v>
          </cell>
          <cell r="B3387">
            <v>37004</v>
          </cell>
          <cell r="C3387">
            <v>37011</v>
          </cell>
          <cell r="D3387">
            <v>26</v>
          </cell>
          <cell r="E3387" t="str">
            <v>Shirburn Road Eggbuckland</v>
          </cell>
          <cell r="F3387" t="str">
            <v>Plymouth</v>
          </cell>
          <cell r="G3387" t="str">
            <v>Devon</v>
          </cell>
          <cell r="H3387" t="str">
            <v>PL6 5PG</v>
          </cell>
          <cell r="I3387">
            <v>39068.345231558866</v>
          </cell>
          <cell r="J3387">
            <v>36608.121980201249</v>
          </cell>
          <cell r="K3387">
            <v>7.4999999999999997E-3</v>
          </cell>
          <cell r="L3387">
            <v>36333.561065349742</v>
          </cell>
          <cell r="M3387">
            <v>104720010.14996082</v>
          </cell>
        </row>
        <row r="3388">
          <cell r="A3388" t="str">
            <v>JF2433</v>
          </cell>
          <cell r="B3388">
            <v>37004</v>
          </cell>
          <cell r="C3388">
            <v>37011</v>
          </cell>
          <cell r="D3388">
            <v>8</v>
          </cell>
          <cell r="E3388" t="str">
            <v>Greenway</v>
          </cell>
          <cell r="F3388" t="str">
            <v>Hayes</v>
          </cell>
          <cell r="G3388" t="str">
            <v>Middlesex</v>
          </cell>
          <cell r="H3388" t="str">
            <v>UB4 9HP</v>
          </cell>
          <cell r="I3388">
            <v>43474.295799845779</v>
          </cell>
          <cell r="J3388">
            <v>40736.619741920978</v>
          </cell>
          <cell r="K3388">
            <v>7.4999999999999997E-3</v>
          </cell>
          <cell r="L3388">
            <v>40431.095093856573</v>
          </cell>
          <cell r="M3388">
            <v>104760441.24505468</v>
          </cell>
        </row>
        <row r="3389">
          <cell r="A3389" t="str">
            <v>JE3247</v>
          </cell>
          <cell r="B3389">
            <v>37005</v>
          </cell>
          <cell r="C3389">
            <v>37011</v>
          </cell>
          <cell r="D3389" t="str">
            <v>19 Archers Close</v>
          </cell>
          <cell r="E3389" t="str">
            <v>Calmore, Totton</v>
          </cell>
          <cell r="F3389" t="str">
            <v>Southampton</v>
          </cell>
          <cell r="G3389" t="str">
            <v>Hampshire</v>
          </cell>
          <cell r="H3389" t="str">
            <v>SO40 2TJ</v>
          </cell>
          <cell r="I3389">
            <v>7642.9724906555402</v>
          </cell>
          <cell r="J3389">
            <v>7161.6769937628733</v>
          </cell>
          <cell r="K3389">
            <v>7.4999999999999997E-3</v>
          </cell>
          <cell r="L3389">
            <v>7107.9644163096518</v>
          </cell>
          <cell r="M3389">
            <v>104767549.20947099</v>
          </cell>
        </row>
        <row r="3390">
          <cell r="A3390" t="str">
            <v>JF2378</v>
          </cell>
          <cell r="B3390">
            <v>37005</v>
          </cell>
          <cell r="C3390">
            <v>37011</v>
          </cell>
          <cell r="D3390">
            <v>24</v>
          </cell>
          <cell r="E3390" t="str">
            <v>Chelford Drive</v>
          </cell>
          <cell r="F3390" t="str">
            <v>Astley, Manchester</v>
          </cell>
          <cell r="G3390" t="str">
            <v>Lancashire</v>
          </cell>
          <cell r="H3390" t="str">
            <v>M29 7HF</v>
          </cell>
          <cell r="I3390">
            <v>14068.574552727288</v>
          </cell>
          <cell r="J3390">
            <v>13182.644165275946</v>
          </cell>
          <cell r="K3390">
            <v>7.4999999999999997E-3</v>
          </cell>
          <cell r="L3390">
            <v>13083.774334036378</v>
          </cell>
          <cell r="M3390">
            <v>104780632.98380503</v>
          </cell>
        </row>
        <row r="3391">
          <cell r="A3391" t="str">
            <v>JF2405</v>
          </cell>
          <cell r="B3391">
            <v>37005</v>
          </cell>
          <cell r="C3391">
            <v>37011</v>
          </cell>
          <cell r="D3391">
            <v>4</v>
          </cell>
          <cell r="E3391" t="str">
            <v>Gatelands Drive</v>
          </cell>
          <cell r="F3391" t="str">
            <v>Bexhill-On-Sea</v>
          </cell>
          <cell r="G3391" t="str">
            <v>East Sussex</v>
          </cell>
          <cell r="H3391" t="str">
            <v>TN39 4DP</v>
          </cell>
          <cell r="I3391">
            <v>35131.588057047593</v>
          </cell>
          <cell r="J3391">
            <v>32919.271428770036</v>
          </cell>
          <cell r="K3391">
            <v>7.4999999999999997E-3</v>
          </cell>
          <cell r="L3391">
            <v>32672.376893054261</v>
          </cell>
          <cell r="M3391">
            <v>104813305.36069809</v>
          </cell>
        </row>
        <row r="3392">
          <cell r="A3392" t="str">
            <v>JF2385</v>
          </cell>
          <cell r="B3392">
            <v>37005</v>
          </cell>
          <cell r="C3392">
            <v>37011</v>
          </cell>
          <cell r="D3392" t="str">
            <v>Rol-Taire</v>
          </cell>
          <cell r="E3392" t="str">
            <v>Holmpton Road</v>
          </cell>
          <cell r="F3392" t="str">
            <v>Withernsea</v>
          </cell>
          <cell r="G3392" t="str">
            <v>North Humberside</v>
          </cell>
          <cell r="H3392" t="str">
            <v>HU19 2QW</v>
          </cell>
          <cell r="I3392">
            <v>37593.207303261079</v>
          </cell>
          <cell r="J3392">
            <v>35225.876868546897</v>
          </cell>
          <cell r="K3392">
            <v>7.4999999999999997E-3</v>
          </cell>
          <cell r="L3392">
            <v>34961.6827920328</v>
          </cell>
          <cell r="M3392">
            <v>104848267.04349013</v>
          </cell>
        </row>
        <row r="3393">
          <cell r="A3393" t="str">
            <v>JF2223</v>
          </cell>
          <cell r="B3393">
            <v>37005</v>
          </cell>
          <cell r="C3393">
            <v>37011</v>
          </cell>
          <cell r="D3393">
            <v>37</v>
          </cell>
          <cell r="E3393" t="str">
            <v>Rusper Road</v>
          </cell>
          <cell r="F3393" t="str">
            <v>Dagenham</v>
          </cell>
          <cell r="G3393" t="str">
            <v>Essex</v>
          </cell>
          <cell r="H3393" t="str">
            <v>RM9 4NS</v>
          </cell>
          <cell r="I3393">
            <v>50943.189181735048</v>
          </cell>
          <cell r="J3393">
            <v>47735.179787419234</v>
          </cell>
          <cell r="K3393">
            <v>7.4999999999999997E-3</v>
          </cell>
          <cell r="L3393">
            <v>47377.16593901359</v>
          </cell>
          <cell r="M3393">
            <v>104895644.20942914</v>
          </cell>
        </row>
        <row r="3394">
          <cell r="A3394" t="str">
            <v>JF2447</v>
          </cell>
          <cell r="B3394">
            <v>37006</v>
          </cell>
          <cell r="C3394">
            <v>37011</v>
          </cell>
          <cell r="D3394" t="str">
            <v>9 Mill Lane</v>
          </cell>
          <cell r="E3394" t="str">
            <v>Cotgrave</v>
          </cell>
          <cell r="F3394" t="str">
            <v>Nottingham</v>
          </cell>
          <cell r="G3394" t="str">
            <v>Nottinghamshire</v>
          </cell>
          <cell r="H3394" t="str">
            <v>NG12 3HP</v>
          </cell>
          <cell r="I3394">
            <v>10160.821509280373</v>
          </cell>
          <cell r="J3394">
            <v>9520.9712882929434</v>
          </cell>
          <cell r="K3394">
            <v>7.4999999999999997E-3</v>
          </cell>
          <cell r="L3394">
            <v>9449.5640036307468</v>
          </cell>
          <cell r="M3394">
            <v>104905093.77343278</v>
          </cell>
        </row>
        <row r="3395">
          <cell r="A3395" t="str">
            <v>JE3248</v>
          </cell>
          <cell r="B3395">
            <v>37006</v>
          </cell>
          <cell r="C3395">
            <v>37011</v>
          </cell>
          <cell r="D3395">
            <v>128</v>
          </cell>
          <cell r="E3395" t="str">
            <v>Plantation Road</v>
          </cell>
          <cell r="F3395" t="str">
            <v>Amersham</v>
          </cell>
          <cell r="G3395" t="str">
            <v>Buckinghamshire</v>
          </cell>
          <cell r="H3395" t="str">
            <v>HP6 6JG</v>
          </cell>
          <cell r="I3395">
            <v>11004.210241196457</v>
          </cell>
          <cell r="J3395">
            <v>10311.249898551843</v>
          </cell>
          <cell r="K3395">
            <v>7.4999999999999997E-3</v>
          </cell>
          <cell r="L3395">
            <v>10233.915524312704</v>
          </cell>
          <cell r="M3395">
            <v>104915327.6889571</v>
          </cell>
        </row>
        <row r="3396">
          <cell r="A3396" t="str">
            <v>JF2360</v>
          </cell>
          <cell r="B3396">
            <v>37006</v>
          </cell>
          <cell r="C3396">
            <v>37011</v>
          </cell>
          <cell r="D3396">
            <v>22</v>
          </cell>
          <cell r="E3396" t="str">
            <v>Grange Avenue</v>
          </cell>
          <cell r="F3396" t="str">
            <v>Hastings</v>
          </cell>
          <cell r="G3396" t="str">
            <v>East Sussex</v>
          </cell>
          <cell r="H3396" t="str">
            <v>TN34 2QE</v>
          </cell>
          <cell r="I3396">
            <v>26428.675730825049</v>
          </cell>
          <cell r="J3396">
            <v>24764.401440470825</v>
          </cell>
          <cell r="K3396">
            <v>7.4999999999999997E-3</v>
          </cell>
          <cell r="L3396">
            <v>24578.668429667294</v>
          </cell>
          <cell r="M3396">
            <v>104939906.35738677</v>
          </cell>
        </row>
        <row r="3397">
          <cell r="A3397" t="str">
            <v>JF2350</v>
          </cell>
          <cell r="B3397">
            <v>37006</v>
          </cell>
          <cell r="C3397">
            <v>37011</v>
          </cell>
          <cell r="D3397">
            <v>8</v>
          </cell>
          <cell r="E3397" t="str">
            <v>Chapel Gardens</v>
          </cell>
          <cell r="F3397" t="str">
            <v>Lindford</v>
          </cell>
          <cell r="G3397" t="str">
            <v>Hampshire</v>
          </cell>
          <cell r="H3397" t="str">
            <v>GU35 0TA</v>
          </cell>
          <cell r="I3397">
            <v>26834.875820216119</v>
          </cell>
          <cell r="J3397">
            <v>25145.022179144573</v>
          </cell>
          <cell r="K3397">
            <v>7.4999999999999997E-3</v>
          </cell>
          <cell r="L3397">
            <v>24956.434512800988</v>
          </cell>
          <cell r="M3397">
            <v>104964862.79189956</v>
          </cell>
        </row>
        <row r="3398">
          <cell r="A3398" t="str">
            <v>JF2320</v>
          </cell>
          <cell r="B3398">
            <v>37006</v>
          </cell>
          <cell r="C3398">
            <v>37011</v>
          </cell>
          <cell r="D3398">
            <v>6</v>
          </cell>
          <cell r="E3398" t="str">
            <v>Pilgrims Way</v>
          </cell>
          <cell r="F3398" t="str">
            <v xml:space="preserve">Downend </v>
          </cell>
          <cell r="G3398" t="str">
            <v>Bristol</v>
          </cell>
          <cell r="H3398" t="str">
            <v>BS16 6JW</v>
          </cell>
          <cell r="I3398">
            <v>28200.867779919146</v>
          </cell>
          <cell r="J3398">
            <v>26424.994494030027</v>
          </cell>
          <cell r="K3398">
            <v>7.4999999999999997E-3</v>
          </cell>
          <cell r="L3398">
            <v>26226.807035324804</v>
          </cell>
          <cell r="M3398">
            <v>104991089.59893489</v>
          </cell>
        </row>
        <row r="3399">
          <cell r="A3399" t="str">
            <v>JF2390</v>
          </cell>
          <cell r="B3399">
            <v>37006</v>
          </cell>
          <cell r="C3399">
            <v>37011</v>
          </cell>
          <cell r="D3399">
            <v>21</v>
          </cell>
          <cell r="E3399" t="str">
            <v>Rookery Way</v>
          </cell>
          <cell r="F3399" t="str">
            <v>Seaford</v>
          </cell>
          <cell r="G3399" t="str">
            <v>East Sussex</v>
          </cell>
          <cell r="H3399" t="str">
            <v>BN25 2TD</v>
          </cell>
          <cell r="I3399">
            <v>28817.321068726349</v>
          </cell>
          <cell r="J3399">
            <v>27002.628306212093</v>
          </cell>
          <cell r="K3399">
            <v>7.4999999999999997E-3</v>
          </cell>
          <cell r="L3399">
            <v>26800.108593915502</v>
          </cell>
          <cell r="M3399">
            <v>105017889.7075288</v>
          </cell>
        </row>
        <row r="3400">
          <cell r="A3400" t="str">
            <v>JF2309</v>
          </cell>
          <cell r="B3400">
            <v>37006</v>
          </cell>
          <cell r="C3400">
            <v>37011</v>
          </cell>
          <cell r="D3400">
            <v>20</v>
          </cell>
          <cell r="E3400" t="str">
            <v>Margaret Street</v>
          </cell>
          <cell r="F3400" t="str">
            <v>Beaumaris</v>
          </cell>
          <cell r="G3400" t="str">
            <v>Gwynedd</v>
          </cell>
          <cell r="H3400" t="str">
            <v>LL58 8DN</v>
          </cell>
          <cell r="I3400">
            <v>31964.886539898991</v>
          </cell>
          <cell r="J3400">
            <v>29951.984364842374</v>
          </cell>
          <cell r="K3400">
            <v>7.4999999999999997E-3</v>
          </cell>
          <cell r="L3400">
            <v>29727.344482106058</v>
          </cell>
          <cell r="M3400">
            <v>105047617.05201091</v>
          </cell>
        </row>
        <row r="3401">
          <cell r="A3401" t="str">
            <v>JF2461</v>
          </cell>
          <cell r="B3401">
            <v>37006</v>
          </cell>
          <cell r="C3401">
            <v>37011</v>
          </cell>
          <cell r="D3401">
            <v>404</v>
          </cell>
          <cell r="E3401" t="str">
            <v>Castle Lane West</v>
          </cell>
          <cell r="F3401" t="str">
            <v>Bournemouth</v>
          </cell>
          <cell r="G3401" t="str">
            <v>Dorset</v>
          </cell>
          <cell r="H3401" t="str">
            <v>BH8 9TX</v>
          </cell>
          <cell r="I3401">
            <v>38119.110039012412</v>
          </cell>
          <cell r="J3401">
            <v>35718.662303558223</v>
          </cell>
          <cell r="K3401">
            <v>7.4999999999999997E-3</v>
          </cell>
          <cell r="L3401">
            <v>35450.772336281538</v>
          </cell>
          <cell r="M3401">
            <v>105083067.82434718</v>
          </cell>
        </row>
        <row r="3402">
          <cell r="A3402" t="str">
            <v>JF2466</v>
          </cell>
          <cell r="B3402">
            <v>37007</v>
          </cell>
          <cell r="C3402">
            <v>37011</v>
          </cell>
          <cell r="D3402">
            <v>1</v>
          </cell>
          <cell r="E3402" t="str">
            <v>Rydal Avenue</v>
          </cell>
          <cell r="F3402" t="str">
            <v>Thornton-Cleveleys</v>
          </cell>
          <cell r="G3402" t="str">
            <v>Lancashire</v>
          </cell>
          <cell r="H3402" t="str">
            <v>FY5 4AJ</v>
          </cell>
          <cell r="I3402">
            <v>15163.163164366997</v>
          </cell>
          <cell r="J3402">
            <v>14208.304023034061</v>
          </cell>
          <cell r="K3402">
            <v>7.4999999999999997E-3</v>
          </cell>
          <cell r="L3402">
            <v>14101.741742861306</v>
          </cell>
          <cell r="M3402">
            <v>105097169.56609005</v>
          </cell>
        </row>
        <row r="3403">
          <cell r="A3403" t="str">
            <v>JF2411</v>
          </cell>
          <cell r="B3403">
            <v>37007</v>
          </cell>
          <cell r="C3403">
            <v>37011</v>
          </cell>
          <cell r="D3403" t="str">
            <v>12 Huntingdon Cresent</v>
          </cell>
          <cell r="E3403" t="str">
            <v>Burton On Stather</v>
          </cell>
          <cell r="F3403" t="str">
            <v>Scunthorpe</v>
          </cell>
          <cell r="G3403" t="str">
            <v>N.lincolnshire</v>
          </cell>
          <cell r="H3403" t="str">
            <v>DH15 9HR</v>
          </cell>
          <cell r="I3403">
            <v>23728.948509646441</v>
          </cell>
          <cell r="J3403">
            <v>22234.682230701448</v>
          </cell>
          <cell r="K3403">
            <v>7.4999999999999997E-3</v>
          </cell>
          <cell r="L3403">
            <v>22067.922113971188</v>
          </cell>
          <cell r="M3403">
            <v>105119237.48820402</v>
          </cell>
        </row>
        <row r="3404">
          <cell r="A3404" t="str">
            <v>JF2338</v>
          </cell>
          <cell r="B3404">
            <v>37007</v>
          </cell>
          <cell r="C3404">
            <v>37011</v>
          </cell>
          <cell r="D3404" t="str">
            <v>5 Beaconfield Road</v>
          </cell>
          <cell r="E3404" t="str">
            <v>Willesden</v>
          </cell>
          <cell r="F3404" t="str">
            <v>London</v>
          </cell>
          <cell r="G3404">
            <v>0</v>
          </cell>
          <cell r="H3404" t="str">
            <v>NW10 2JE</v>
          </cell>
          <cell r="I3404">
            <v>60077.721293628951</v>
          </cell>
          <cell r="J3404">
            <v>56294.489474130904</v>
          </cell>
          <cell r="K3404">
            <v>7.4999999999999997E-3</v>
          </cell>
          <cell r="L3404">
            <v>55872.280803074922</v>
          </cell>
          <cell r="M3404">
            <v>105175109.76900709</v>
          </cell>
        </row>
        <row r="3405">
          <cell r="A3405" t="str">
            <v>JF2334</v>
          </cell>
          <cell r="B3405">
            <v>37007</v>
          </cell>
          <cell r="C3405">
            <v>37011</v>
          </cell>
          <cell r="D3405">
            <v>11</v>
          </cell>
          <cell r="E3405" t="str">
            <v>Sunny Nook Gardens</v>
          </cell>
          <cell r="F3405" t="str">
            <v>South Croydon</v>
          </cell>
          <cell r="G3405" t="str">
            <v>Surrey</v>
          </cell>
          <cell r="H3405" t="str">
            <v>CR2 6PX</v>
          </cell>
          <cell r="I3405">
            <v>78205.139427278526</v>
          </cell>
          <cell r="J3405">
            <v>73280.38253639196</v>
          </cell>
          <cell r="K3405">
            <v>7.4999999999999997E-3</v>
          </cell>
          <cell r="L3405">
            <v>72730.779667369017</v>
          </cell>
          <cell r="M3405">
            <v>105247840.54867445</v>
          </cell>
        </row>
        <row r="3406">
          <cell r="A3406" t="str">
            <v>JF2465</v>
          </cell>
          <cell r="B3406">
            <v>37008</v>
          </cell>
          <cell r="C3406">
            <v>37011</v>
          </cell>
          <cell r="D3406">
            <v>97</v>
          </cell>
          <cell r="E3406" t="str">
            <v>Cromwell Avenue</v>
          </cell>
          <cell r="F3406" t="str">
            <v>Aylesbury</v>
          </cell>
          <cell r="G3406" t="str">
            <v>Buckinghamshire</v>
          </cell>
          <cell r="H3406" t="str">
            <v>HP19 9PH</v>
          </cell>
          <cell r="I3406">
            <v>26675.622314801061</v>
          </cell>
          <cell r="J3406">
            <v>24995.797232005021</v>
          </cell>
          <cell r="K3406">
            <v>7.4999999999999997E-3</v>
          </cell>
          <cell r="L3406">
            <v>24808.328752764985</v>
          </cell>
          <cell r="M3406">
            <v>105272648.87742722</v>
          </cell>
        </row>
        <row r="3407">
          <cell r="A3407" t="str">
            <v>JF2393</v>
          </cell>
          <cell r="B3407">
            <v>37008</v>
          </cell>
          <cell r="C3407">
            <v>37011</v>
          </cell>
          <cell r="D3407">
            <v>97</v>
          </cell>
          <cell r="E3407" t="str">
            <v>Cumberland Road</v>
          </cell>
          <cell r="F3407" t="str">
            <v>Urmston Manchester</v>
          </cell>
          <cell r="G3407" t="str">
            <v>Lancashire</v>
          </cell>
          <cell r="H3407" t="str">
            <v>M41 9HQ</v>
          </cell>
          <cell r="I3407">
            <v>27879.657266515936</v>
          </cell>
          <cell r="J3407">
            <v>26124.011342931808</v>
          </cell>
          <cell r="K3407">
            <v>7.4999999999999997E-3</v>
          </cell>
          <cell r="L3407">
            <v>25928.08125785982</v>
          </cell>
          <cell r="M3407">
            <v>105298576.95868509</v>
          </cell>
        </row>
        <row r="3408">
          <cell r="A3408" t="str">
            <v>JF2492</v>
          </cell>
          <cell r="B3408">
            <v>37008</v>
          </cell>
          <cell r="C3408">
            <v>37011</v>
          </cell>
          <cell r="D3408">
            <v>1</v>
          </cell>
          <cell r="E3408" t="str">
            <v>Birkdale Close</v>
          </cell>
          <cell r="F3408" t="str">
            <v>Macclesfield</v>
          </cell>
          <cell r="G3408" t="str">
            <v>Cheshire</v>
          </cell>
          <cell r="H3408" t="str">
            <v>SK10 2UA</v>
          </cell>
          <cell r="I3408">
            <v>44188.998051340612</v>
          </cell>
          <cell r="J3408">
            <v>41406.315554404806</v>
          </cell>
          <cell r="K3408">
            <v>7.4999999999999997E-3</v>
          </cell>
          <cell r="L3408">
            <v>41095.768187746769</v>
          </cell>
          <cell r="M3408">
            <v>105339672.72687283</v>
          </cell>
        </row>
        <row r="3409">
          <cell r="A3409" t="str">
            <v>JF2400</v>
          </cell>
          <cell r="B3409">
            <v>37011</v>
          </cell>
          <cell r="C3409">
            <v>37011</v>
          </cell>
          <cell r="D3409">
            <v>3</v>
          </cell>
          <cell r="E3409" t="str">
            <v>Trumbull Road</v>
          </cell>
          <cell r="F3409" t="str">
            <v>Bracknell</v>
          </cell>
          <cell r="G3409" t="str">
            <v>Berkshire</v>
          </cell>
          <cell r="H3409" t="str">
            <v>RG42 2EP</v>
          </cell>
          <cell r="I3409">
            <v>26546.649621588029</v>
          </cell>
          <cell r="J3409">
            <v>24874.946244913717</v>
          </cell>
          <cell r="K3409">
            <v>7.4999999999999997E-3</v>
          </cell>
          <cell r="L3409">
            <v>24688.384148076864</v>
          </cell>
          <cell r="M3409">
            <v>105364361.11102091</v>
          </cell>
        </row>
        <row r="3410">
          <cell r="A3410" t="str">
            <v>JF2355</v>
          </cell>
          <cell r="B3410">
            <v>37011</v>
          </cell>
          <cell r="C3410">
            <v>37011</v>
          </cell>
          <cell r="D3410" t="str">
            <v>10 Rookery Road</v>
          </cell>
          <cell r="E3410" t="str">
            <v>Clenchwarton</v>
          </cell>
          <cell r="F3410" t="str">
            <v>King's Lynn</v>
          </cell>
          <cell r="G3410" t="str">
            <v>Norfolk</v>
          </cell>
          <cell r="H3410" t="str">
            <v>PE34 4EG</v>
          </cell>
          <cell r="I3410">
            <v>33565.960229090706</v>
          </cell>
          <cell r="J3410">
            <v>31452.234773858294</v>
          </cell>
          <cell r="K3410">
            <v>7.4999999999999997E-3</v>
          </cell>
          <cell r="L3410">
            <v>31216.343013054357</v>
          </cell>
          <cell r="M3410">
            <v>105395577.45403396</v>
          </cell>
        </row>
        <row r="3411">
          <cell r="A3411" t="str">
            <v>JF2482</v>
          </cell>
          <cell r="B3411">
            <v>37011</v>
          </cell>
          <cell r="C3411">
            <v>37011</v>
          </cell>
          <cell r="D3411" t="str">
            <v>Grinston Andle</v>
          </cell>
          <cell r="E3411" t="str">
            <v>Stombers Lane</v>
          </cell>
          <cell r="F3411" t="str">
            <v>Folkestone</v>
          </cell>
          <cell r="G3411" t="str">
            <v>Kent</v>
          </cell>
          <cell r="H3411" t="str">
            <v>CT18 7AP</v>
          </cell>
          <cell r="I3411">
            <v>39871.849223464436</v>
          </cell>
          <cell r="J3411">
            <v>37361.027483951562</v>
          </cell>
          <cell r="K3411">
            <v>7.4999999999999997E-3</v>
          </cell>
          <cell r="L3411">
            <v>37080.819777821926</v>
          </cell>
          <cell r="M3411">
            <v>105432658.27381177</v>
          </cell>
        </row>
        <row r="3412">
          <cell r="A3412" t="str">
            <v>JF2436</v>
          </cell>
          <cell r="B3412">
            <v>37011</v>
          </cell>
          <cell r="C3412">
            <v>37011</v>
          </cell>
          <cell r="D3412">
            <v>13</v>
          </cell>
          <cell r="E3412" t="str">
            <v>Ash Close</v>
          </cell>
          <cell r="F3412" t="str">
            <v>Shrewsbury</v>
          </cell>
          <cell r="G3412" t="str">
            <v>Shropshire</v>
          </cell>
          <cell r="H3412" t="str">
            <v>SY2 6HU</v>
          </cell>
          <cell r="I3412">
            <v>40205.587854547332</v>
          </cell>
          <cell r="J3412">
            <v>37673.749828442335</v>
          </cell>
          <cell r="K3412">
            <v>7.4999999999999997E-3</v>
          </cell>
          <cell r="L3412">
            <v>37391.196704729016</v>
          </cell>
          <cell r="M3412">
            <v>105470049.4705165</v>
          </cell>
        </row>
        <row r="3413">
          <cell r="A3413" t="str">
            <v>JF2457</v>
          </cell>
          <cell r="B3413">
            <v>37011</v>
          </cell>
          <cell r="C3413">
            <v>37011</v>
          </cell>
          <cell r="D3413">
            <v>16</v>
          </cell>
          <cell r="E3413" t="str">
            <v>Boyne Road</v>
          </cell>
          <cell r="F3413" t="str">
            <v>Budleigh Salterton</v>
          </cell>
          <cell r="G3413" t="str">
            <v>Devon</v>
          </cell>
          <cell r="H3413" t="str">
            <v>EX9 6SE</v>
          </cell>
          <cell r="I3413">
            <v>46159.633306503027</v>
          </cell>
          <cell r="J3413">
            <v>43252.855390476383</v>
          </cell>
          <cell r="K3413">
            <v>7.4999999999999997E-3</v>
          </cell>
          <cell r="L3413">
            <v>42928.458975047812</v>
          </cell>
          <cell r="M3413">
            <v>105512977.92949155</v>
          </cell>
        </row>
        <row r="3414">
          <cell r="A3414" t="str">
            <v>JF2502</v>
          </cell>
          <cell r="B3414">
            <v>37012</v>
          </cell>
          <cell r="C3414">
            <v>37042</v>
          </cell>
          <cell r="D3414">
            <v>10</v>
          </cell>
          <cell r="E3414" t="str">
            <v>Little Week Road</v>
          </cell>
          <cell r="F3414" t="str">
            <v>Dawlish</v>
          </cell>
          <cell r="G3414" t="str">
            <v>Devon</v>
          </cell>
          <cell r="H3414" t="str">
            <v>EX7 0NL</v>
          </cell>
          <cell r="I3414">
            <v>17954.657280680014</v>
          </cell>
          <cell r="J3414">
            <v>16824.011356203941</v>
          </cell>
          <cell r="K3414">
            <v>7.4999999999999997E-3</v>
          </cell>
          <cell r="L3414">
            <v>16697.831271032413</v>
          </cell>
          <cell r="M3414">
            <v>105529675.76076259</v>
          </cell>
        </row>
        <row r="3415">
          <cell r="A3415" t="str">
            <v>JF2431</v>
          </cell>
          <cell r="B3415">
            <v>37012</v>
          </cell>
          <cell r="C3415">
            <v>37042</v>
          </cell>
          <cell r="D3415">
            <v>28</v>
          </cell>
          <cell r="E3415" t="str">
            <v>Park Hill Drive</v>
          </cell>
          <cell r="F3415" t="str">
            <v>Frome</v>
          </cell>
          <cell r="G3415" t="str">
            <v>Somerset</v>
          </cell>
          <cell r="H3415" t="str">
            <v>BA11 2LE</v>
          </cell>
          <cell r="I3415">
            <v>27506.262686377475</v>
          </cell>
          <cell r="J3415">
            <v>25774.130275396521</v>
          </cell>
          <cell r="K3415">
            <v>7.4999999999999997E-3</v>
          </cell>
          <cell r="L3415">
            <v>25580.824298331048</v>
          </cell>
          <cell r="M3415">
            <v>105555256.58506092</v>
          </cell>
        </row>
        <row r="3416">
          <cell r="A3416" t="str">
            <v>JF2452</v>
          </cell>
          <cell r="B3416">
            <v>37012</v>
          </cell>
          <cell r="C3416">
            <v>37042</v>
          </cell>
          <cell r="D3416">
            <v>48</v>
          </cell>
          <cell r="E3416" t="str">
            <v>Beechcroft Avenue</v>
          </cell>
          <cell r="F3416" t="str">
            <v>Barnehurst Bexleyheath</v>
          </cell>
          <cell r="G3416" t="str">
            <v>Kent</v>
          </cell>
          <cell r="H3416" t="str">
            <v>DA7 6QS</v>
          </cell>
          <cell r="I3416">
            <v>35029.505370892657</v>
          </cell>
          <cell r="J3416">
            <v>32823.617123355332</v>
          </cell>
          <cell r="K3416">
            <v>7.4999999999999997E-3</v>
          </cell>
          <cell r="L3416">
            <v>32577.43999493017</v>
          </cell>
          <cell r="M3416">
            <v>105587834.02505586</v>
          </cell>
        </row>
        <row r="3417">
          <cell r="A3417" t="str">
            <v>JF2130</v>
          </cell>
          <cell r="B3417">
            <v>37012</v>
          </cell>
          <cell r="C3417">
            <v>37042</v>
          </cell>
          <cell r="D3417">
            <v>28</v>
          </cell>
          <cell r="E3417" t="str">
            <v>Downside Avenue</v>
          </cell>
          <cell r="F3417" t="str">
            <v>Fingdon Valley Worthing</v>
          </cell>
          <cell r="G3417" t="str">
            <v>West Sussex</v>
          </cell>
          <cell r="H3417" t="str">
            <v>BN14 0EU</v>
          </cell>
          <cell r="I3417">
            <v>36796.75157220658</v>
          </cell>
          <cell r="J3417">
            <v>34479.575780505911</v>
          </cell>
          <cell r="K3417">
            <v>7.4999999999999997E-3</v>
          </cell>
          <cell r="L3417">
            <v>34220.978962152119</v>
          </cell>
          <cell r="M3417">
            <v>105622055.00401801</v>
          </cell>
        </row>
        <row r="3418">
          <cell r="A3418" t="str">
            <v>JF1993</v>
          </cell>
          <cell r="B3418">
            <v>37012</v>
          </cell>
          <cell r="C3418">
            <v>37042</v>
          </cell>
          <cell r="D3418" t="str">
            <v>Streborjjopp</v>
          </cell>
          <cell r="E3418" t="str">
            <v>Foredown Lane</v>
          </cell>
          <cell r="F3418" t="str">
            <v>Kingskerswell Nr Newton Abbot</v>
          </cell>
          <cell r="G3418" t="str">
            <v>Devon</v>
          </cell>
          <cell r="H3418" t="str">
            <v>TQ12 5LE</v>
          </cell>
          <cell r="I3418">
            <v>38146.295458861059</v>
          </cell>
          <cell r="J3418">
            <v>35744.13579520482</v>
          </cell>
          <cell r="K3418">
            <v>7.4999999999999997E-3</v>
          </cell>
          <cell r="L3418">
            <v>35476.054776740784</v>
          </cell>
          <cell r="M3418">
            <v>105657531.05879475</v>
          </cell>
        </row>
        <row r="3419">
          <cell r="A3419" t="str">
            <v>JF2497</v>
          </cell>
          <cell r="B3419">
            <v>37012</v>
          </cell>
          <cell r="C3419">
            <v>37042</v>
          </cell>
          <cell r="D3419">
            <v>11</v>
          </cell>
          <cell r="E3419" t="str">
            <v>Lower Drive</v>
          </cell>
          <cell r="F3419" t="str">
            <v>Seaford</v>
          </cell>
          <cell r="G3419" t="str">
            <v>East Sussex</v>
          </cell>
          <cell r="H3419" t="str">
            <v>BN25 3AS</v>
          </cell>
          <cell r="I3419">
            <v>70310.465192648044</v>
          </cell>
          <cell r="J3419">
            <v>65882.85403442083</v>
          </cell>
          <cell r="K3419">
            <v>7.4999999999999997E-3</v>
          </cell>
          <cell r="L3419">
            <v>65388.732629162674</v>
          </cell>
          <cell r="M3419">
            <v>105722919.79142392</v>
          </cell>
        </row>
        <row r="3420">
          <cell r="A3420" t="str">
            <v>JF2426</v>
          </cell>
          <cell r="B3420">
            <v>37013</v>
          </cell>
          <cell r="C3420">
            <v>37042</v>
          </cell>
          <cell r="D3420">
            <v>41</v>
          </cell>
          <cell r="E3420" t="str">
            <v>Foxhunter Drive</v>
          </cell>
          <cell r="F3420" t="str">
            <v>Oadby Leicester</v>
          </cell>
          <cell r="G3420" t="str">
            <v>Leicestershire</v>
          </cell>
          <cell r="H3420" t="str">
            <v>LE2 5FG</v>
          </cell>
          <cell r="I3420">
            <v>16921.364144295047</v>
          </cell>
          <cell r="J3420">
            <v>15855.787057122812</v>
          </cell>
          <cell r="K3420">
            <v>7.4999999999999997E-3</v>
          </cell>
          <cell r="L3420">
            <v>15736.868654194392</v>
          </cell>
          <cell r="M3420">
            <v>105738656.66007811</v>
          </cell>
        </row>
        <row r="3421">
          <cell r="A3421" t="str">
            <v>JF2505</v>
          </cell>
          <cell r="B3421">
            <v>37013</v>
          </cell>
          <cell r="C3421">
            <v>37042</v>
          </cell>
          <cell r="D3421" t="str">
            <v>76 Birchley Road</v>
          </cell>
          <cell r="E3421" t="str">
            <v>Billinge</v>
          </cell>
          <cell r="F3421" t="str">
            <v>Nr Wigan</v>
          </cell>
          <cell r="G3421" t="str">
            <v>Lancashire</v>
          </cell>
          <cell r="H3421" t="str">
            <v>WN5 7QN</v>
          </cell>
          <cell r="I3421">
            <v>19299.668381350893</v>
          </cell>
          <cell r="J3421">
            <v>18084.324024842652</v>
          </cell>
          <cell r="K3421">
            <v>7.4999999999999997E-3</v>
          </cell>
          <cell r="L3421">
            <v>17948.691594656331</v>
          </cell>
          <cell r="M3421">
            <v>105756605.35167277</v>
          </cell>
        </row>
        <row r="3422">
          <cell r="A3422" t="str">
            <v>JF2508</v>
          </cell>
          <cell r="B3422">
            <v>37013</v>
          </cell>
          <cell r="C3422">
            <v>37042</v>
          </cell>
          <cell r="D3422">
            <v>46</v>
          </cell>
          <cell r="E3422" t="str">
            <v>Mortimer Drive</v>
          </cell>
          <cell r="F3422" t="str">
            <v>Sandbach</v>
          </cell>
          <cell r="G3422" t="str">
            <v>Cheshire</v>
          </cell>
          <cell r="H3422" t="str">
            <v>CW11 4HS</v>
          </cell>
          <cell r="I3422">
            <v>21579.36906400193</v>
          </cell>
          <cell r="J3422">
            <v>20220.46672999677</v>
          </cell>
          <cell r="K3422">
            <v>7.4999999999999997E-3</v>
          </cell>
          <cell r="L3422">
            <v>20068.813229521795</v>
          </cell>
          <cell r="M3422">
            <v>105776674.16490228</v>
          </cell>
        </row>
        <row r="3423">
          <cell r="A3423" t="str">
            <v>JF2451</v>
          </cell>
          <cell r="B3423">
            <v>37013</v>
          </cell>
          <cell r="C3423">
            <v>37042</v>
          </cell>
          <cell r="D3423">
            <v>85</v>
          </cell>
          <cell r="E3423" t="str">
            <v>Cumberland Road</v>
          </cell>
          <cell r="F3423" t="str">
            <v>Camberley</v>
          </cell>
          <cell r="G3423" t="str">
            <v>Surrey</v>
          </cell>
          <cell r="H3423" t="str">
            <v>GU15 1RE</v>
          </cell>
          <cell r="I3423">
            <v>36427.424885977336</v>
          </cell>
          <cell r="J3423">
            <v>34133.50644227599</v>
          </cell>
          <cell r="K3423">
            <v>7.4999999999999997E-3</v>
          </cell>
          <cell r="L3423">
            <v>33877.505143958922</v>
          </cell>
          <cell r="M3423">
            <v>105810551.67004624</v>
          </cell>
        </row>
        <row r="3424">
          <cell r="A3424" t="str">
            <v>JF2382</v>
          </cell>
          <cell r="B3424">
            <v>37014</v>
          </cell>
          <cell r="C3424">
            <v>37042</v>
          </cell>
          <cell r="D3424">
            <v>65</v>
          </cell>
          <cell r="E3424" t="str">
            <v>Scott Avenue</v>
          </cell>
          <cell r="F3424" t="str">
            <v>Baxenden Accrington</v>
          </cell>
          <cell r="G3424" t="str">
            <v>Lancashire</v>
          </cell>
          <cell r="H3424" t="str">
            <v>BB5 2XA</v>
          </cell>
          <cell r="I3424">
            <v>42235.428543041591</v>
          </cell>
          <cell r="J3424">
            <v>39575.766795998665</v>
          </cell>
          <cell r="K3424">
            <v>7.4999999999999997E-3</v>
          </cell>
          <cell r="L3424">
            <v>39278.948545028674</v>
          </cell>
          <cell r="M3424">
            <v>105849830.61859126</v>
          </cell>
        </row>
        <row r="3425">
          <cell r="A3425" t="str">
            <v>JF3045</v>
          </cell>
          <cell r="B3425">
            <v>37015</v>
          </cell>
          <cell r="C3425">
            <v>37042</v>
          </cell>
          <cell r="D3425">
            <v>40</v>
          </cell>
          <cell r="E3425" t="str">
            <v>Masons Rise</v>
          </cell>
          <cell r="F3425" t="str">
            <v>Broadstairs</v>
          </cell>
          <cell r="G3425" t="str">
            <v>Kent</v>
          </cell>
          <cell r="H3425" t="str">
            <v>CT10 1AZ</v>
          </cell>
          <cell r="I3425">
            <v>15704.074069923823</v>
          </cell>
          <cell r="J3425">
            <v>14715.152528996628</v>
          </cell>
          <cell r="K3425">
            <v>7.4999999999999997E-3</v>
          </cell>
          <cell r="L3425">
            <v>14604.788885029155</v>
          </cell>
          <cell r="M3425">
            <v>105864435.40747629</v>
          </cell>
        </row>
        <row r="3426">
          <cell r="A3426" t="str">
            <v>JF2530</v>
          </cell>
          <cell r="B3426">
            <v>37015</v>
          </cell>
          <cell r="C3426">
            <v>37042</v>
          </cell>
          <cell r="D3426">
            <v>62</v>
          </cell>
          <cell r="E3426" t="str">
            <v>Prospect Avenue</v>
          </cell>
          <cell r="F3426" t="str">
            <v>Pye Nest Halifax</v>
          </cell>
          <cell r="G3426" t="str">
            <v>West Yorkshire</v>
          </cell>
          <cell r="H3426" t="str">
            <v>HX2 7HP</v>
          </cell>
          <cell r="I3426">
            <v>17868.792013798538</v>
          </cell>
          <cell r="J3426">
            <v>16743.553221997619</v>
          </cell>
          <cell r="K3426">
            <v>7.4999999999999997E-3</v>
          </cell>
          <cell r="L3426">
            <v>16617.976572832638</v>
          </cell>
          <cell r="M3426">
            <v>105881053.38404912</v>
          </cell>
        </row>
        <row r="3427">
          <cell r="A3427" t="str">
            <v>JF2477</v>
          </cell>
          <cell r="B3427">
            <v>37015</v>
          </cell>
          <cell r="C3427">
            <v>37042</v>
          </cell>
          <cell r="D3427">
            <v>10</v>
          </cell>
          <cell r="E3427" t="str">
            <v>The Sycamores</v>
          </cell>
          <cell r="F3427" t="str">
            <v>Beverley</v>
          </cell>
          <cell r="G3427" t="str">
            <v>E Yorkshire</v>
          </cell>
          <cell r="H3427" t="str">
            <v>HU17 0PF</v>
          </cell>
          <cell r="I3427">
            <v>21286.669813595076</v>
          </cell>
          <cell r="J3427">
            <v>19946.19942231075</v>
          </cell>
          <cell r="K3427">
            <v>7.4999999999999997E-3</v>
          </cell>
          <cell r="L3427">
            <v>19796.60292664342</v>
          </cell>
          <cell r="M3427">
            <v>105900849.98697576</v>
          </cell>
        </row>
        <row r="3428">
          <cell r="A3428" t="str">
            <v>JF2444</v>
          </cell>
          <cell r="B3428">
            <v>37019</v>
          </cell>
          <cell r="C3428">
            <v>37042</v>
          </cell>
          <cell r="D3428">
            <v>1</v>
          </cell>
          <cell r="E3428" t="str">
            <v>Lavington Road</v>
          </cell>
          <cell r="F3428" t="str">
            <v>South Shields</v>
          </cell>
          <cell r="G3428" t="str">
            <v>Tyne And Wear</v>
          </cell>
          <cell r="H3428" t="str">
            <v>NE34 6EY</v>
          </cell>
          <cell r="I3428">
            <v>15840.830764068083</v>
          </cell>
          <cell r="J3428">
            <v>14843.297340638101</v>
          </cell>
          <cell r="K3428">
            <v>7.4999999999999997E-3</v>
          </cell>
          <cell r="L3428">
            <v>14731.972610583316</v>
          </cell>
          <cell r="M3428">
            <v>105915581.95958634</v>
          </cell>
        </row>
        <row r="3429">
          <cell r="A3429" t="str">
            <v>JF3006</v>
          </cell>
          <cell r="B3429">
            <v>37019</v>
          </cell>
          <cell r="C3429">
            <v>37042</v>
          </cell>
          <cell r="D3429">
            <v>54</v>
          </cell>
          <cell r="E3429" t="str">
            <v>Bligh Way</v>
          </cell>
          <cell r="F3429" t="str">
            <v>Strood Nr Rochester</v>
          </cell>
          <cell r="G3429" t="str">
            <v>Kent</v>
          </cell>
          <cell r="H3429" t="str">
            <v>ME2 2UT</v>
          </cell>
          <cell r="I3429">
            <v>16920.349926060298</v>
          </cell>
          <cell r="J3429">
            <v>15854.83670653509</v>
          </cell>
          <cell r="K3429">
            <v>7.4999999999999997E-3</v>
          </cell>
          <cell r="L3429">
            <v>15735.925431236077</v>
          </cell>
          <cell r="M3429">
            <v>105931317.88501757</v>
          </cell>
        </row>
        <row r="3430">
          <cell r="A3430" t="str">
            <v>JF2496</v>
          </cell>
          <cell r="B3430">
            <v>37019</v>
          </cell>
          <cell r="C3430">
            <v>37042</v>
          </cell>
          <cell r="D3430" t="str">
            <v>7 Peacocks Close</v>
          </cell>
          <cell r="E3430" t="str">
            <v>West Buckland</v>
          </cell>
          <cell r="F3430" t="str">
            <v>Wellington</v>
          </cell>
          <cell r="G3430" t="str">
            <v>Somerset</v>
          </cell>
          <cell r="H3430" t="str">
            <v>TA21 9JY</v>
          </cell>
          <cell r="I3430">
            <v>17106.770319526509</v>
          </cell>
          <cell r="J3430">
            <v>16029.517780513503</v>
          </cell>
          <cell r="K3430">
            <v>7.4999999999999997E-3</v>
          </cell>
          <cell r="L3430">
            <v>15909.296397159653</v>
          </cell>
          <cell r="M3430">
            <v>105947227.18141474</v>
          </cell>
        </row>
        <row r="3431">
          <cell r="A3431" t="str">
            <v>JF2518</v>
          </cell>
          <cell r="B3431">
            <v>37019</v>
          </cell>
          <cell r="C3431">
            <v>37042</v>
          </cell>
          <cell r="D3431">
            <v>18</v>
          </cell>
          <cell r="E3431" t="str">
            <v>Lancaster Gardens</v>
          </cell>
          <cell r="F3431" t="str">
            <v>Earley, Reading</v>
          </cell>
          <cell r="G3431" t="str">
            <v>Berkshire</v>
          </cell>
          <cell r="H3431" t="str">
            <v>RG6 7PA</v>
          </cell>
          <cell r="I3431">
            <v>34200.957751653914</v>
          </cell>
          <cell r="J3431">
            <v>32047.245046889813</v>
          </cell>
          <cell r="K3431">
            <v>7.4999999999999997E-3</v>
          </cell>
          <cell r="L3431">
            <v>31806.89070903814</v>
          </cell>
          <cell r="M3431">
            <v>105979034.07212378</v>
          </cell>
        </row>
        <row r="3432">
          <cell r="A3432" t="str">
            <v>JF2472</v>
          </cell>
          <cell r="B3432">
            <v>37019</v>
          </cell>
          <cell r="C3432">
            <v>37042</v>
          </cell>
          <cell r="D3432">
            <v>38</v>
          </cell>
          <cell r="E3432" t="str">
            <v>Curzon Drive</v>
          </cell>
          <cell r="F3432" t="str">
            <v>Worksop</v>
          </cell>
          <cell r="G3432" t="str">
            <v>Nottinghamshire</v>
          </cell>
          <cell r="H3432" t="str">
            <v>S81 0LP</v>
          </cell>
          <cell r="I3432">
            <v>36947.943173194086</v>
          </cell>
          <cell r="J3432">
            <v>34621.246499819135</v>
          </cell>
          <cell r="K3432">
            <v>7.4999999999999997E-3</v>
          </cell>
          <cell r="L3432">
            <v>34361.587151070496</v>
          </cell>
          <cell r="M3432">
            <v>106013395.65927485</v>
          </cell>
        </row>
        <row r="3433">
          <cell r="A3433" t="str">
            <v>JF2548</v>
          </cell>
          <cell r="B3433">
            <v>37019</v>
          </cell>
          <cell r="C3433">
            <v>37042</v>
          </cell>
          <cell r="D3433">
            <v>17</v>
          </cell>
          <cell r="E3433" t="str">
            <v>Parkway</v>
          </cell>
          <cell r="F3433" t="str">
            <v>Woburn Sands Milton Keynes</v>
          </cell>
          <cell r="G3433" t="str">
            <v>Buckinghamshire</v>
          </cell>
          <cell r="H3433" t="str">
            <v>MK17 8UH</v>
          </cell>
          <cell r="I3433">
            <v>37388.371762584116</v>
          </cell>
          <cell r="J3433">
            <v>35033.940291388637</v>
          </cell>
          <cell r="K3433">
            <v>7.4999999999999997E-3</v>
          </cell>
          <cell r="L3433">
            <v>34771.185739203225</v>
          </cell>
          <cell r="M3433">
            <v>106048166.84501405</v>
          </cell>
        </row>
        <row r="3434">
          <cell r="A3434" t="str">
            <v>JF2558</v>
          </cell>
          <cell r="B3434">
            <v>37020</v>
          </cell>
          <cell r="C3434">
            <v>37042</v>
          </cell>
          <cell r="D3434">
            <v>40</v>
          </cell>
          <cell r="E3434" t="str">
            <v>Florence Avenue</v>
          </cell>
          <cell r="F3434" t="str">
            <v>Luton</v>
          </cell>
          <cell r="G3434" t="str">
            <v>Bedfordshire</v>
          </cell>
          <cell r="H3434" t="str">
            <v>LU3 3BY</v>
          </cell>
          <cell r="I3434">
            <v>3627.2599063278553</v>
          </cell>
          <cell r="J3434">
            <v>3398.8430356522972</v>
          </cell>
          <cell r="K3434">
            <v>7.4999999999999997E-3</v>
          </cell>
          <cell r="L3434">
            <v>3373.3517128849053</v>
          </cell>
          <cell r="M3434">
            <v>106051540.19672693</v>
          </cell>
        </row>
        <row r="3435">
          <cell r="A3435" t="str">
            <v>JF2559</v>
          </cell>
          <cell r="B3435">
            <v>37020</v>
          </cell>
          <cell r="C3435">
            <v>37042</v>
          </cell>
          <cell r="D3435">
            <v>25</v>
          </cell>
          <cell r="E3435" t="str">
            <v>Popes Crescent</v>
          </cell>
          <cell r="F3435" t="str">
            <v>Basildon</v>
          </cell>
          <cell r="G3435" t="str">
            <v>Essex</v>
          </cell>
          <cell r="H3435" t="str">
            <v>SS13 3AD</v>
          </cell>
          <cell r="I3435">
            <v>15443.065140731786</v>
          </cell>
          <cell r="J3435">
            <v>14470.579930358246</v>
          </cell>
          <cell r="K3435">
            <v>7.4999999999999997E-3</v>
          </cell>
          <cell r="L3435">
            <v>14362.050580880559</v>
          </cell>
          <cell r="M3435">
            <v>106065902.24730781</v>
          </cell>
        </row>
        <row r="3436">
          <cell r="A3436" t="str">
            <v>JF2351</v>
          </cell>
          <cell r="B3436">
            <v>37020</v>
          </cell>
          <cell r="C3436">
            <v>37042</v>
          </cell>
          <cell r="D3436">
            <v>6</v>
          </cell>
          <cell r="E3436" t="str">
            <v>Ferndale Close</v>
          </cell>
          <cell r="F3436" t="str">
            <v>Great Clacton</v>
          </cell>
          <cell r="G3436" t="str">
            <v>Essex</v>
          </cell>
          <cell r="H3436" t="str">
            <v>CO15 4TP</v>
          </cell>
          <cell r="I3436">
            <v>37247.430521955641</v>
          </cell>
          <cell r="J3436">
            <v>34901.874443746849</v>
          </cell>
          <cell r="K3436">
            <v>7.4999999999999997E-3</v>
          </cell>
          <cell r="L3436">
            <v>34640.110385418746</v>
          </cell>
          <cell r="M3436">
            <v>106100542.35769323</v>
          </cell>
        </row>
        <row r="3437">
          <cell r="A3437" t="str">
            <v>JF2523</v>
          </cell>
          <cell r="B3437">
            <v>37021</v>
          </cell>
          <cell r="C3437">
            <v>37042</v>
          </cell>
          <cell r="D3437">
            <v>129</v>
          </cell>
          <cell r="E3437" t="str">
            <v>Valley Road</v>
          </cell>
          <cell r="F3437" t="str">
            <v>Solihull</v>
          </cell>
          <cell r="G3437" t="str">
            <v>West Midlands</v>
          </cell>
          <cell r="H3437" t="str">
            <v>B92 9AX</v>
          </cell>
          <cell r="I3437">
            <v>28950.928129537042</v>
          </cell>
          <cell r="J3437">
            <v>27127.821824150575</v>
          </cell>
          <cell r="K3437">
            <v>7.4999999999999997E-3</v>
          </cell>
          <cell r="L3437">
            <v>26924.363160469446</v>
          </cell>
          <cell r="M3437">
            <v>106127466.7208537</v>
          </cell>
        </row>
        <row r="3438">
          <cell r="A3438" t="str">
            <v>JF2397</v>
          </cell>
          <cell r="B3438">
            <v>37021</v>
          </cell>
          <cell r="C3438">
            <v>37042</v>
          </cell>
          <cell r="D3438">
            <v>36</v>
          </cell>
          <cell r="E3438" t="str">
            <v>Birch Close</v>
          </cell>
          <cell r="F3438" t="str">
            <v>Romford Nr Collier Row</v>
          </cell>
          <cell r="G3438" t="str">
            <v>Essex</v>
          </cell>
          <cell r="H3438" t="str">
            <v>RM7 8ES</v>
          </cell>
          <cell r="I3438">
            <v>33694.002187431484</v>
          </cell>
          <cell r="J3438">
            <v>31572.213636585668</v>
          </cell>
          <cell r="K3438">
            <v>7.4999999999999997E-3</v>
          </cell>
          <cell r="L3438">
            <v>31335.422034311276</v>
          </cell>
          <cell r="M3438">
            <v>106158802.14288801</v>
          </cell>
        </row>
        <row r="3439">
          <cell r="A3439" t="str">
            <v>JF2460</v>
          </cell>
          <cell r="B3439">
            <v>37021</v>
          </cell>
          <cell r="C3439">
            <v>37042</v>
          </cell>
          <cell r="D3439">
            <v>207</v>
          </cell>
          <cell r="E3439" t="str">
            <v>Preston New Road</v>
          </cell>
          <cell r="F3439" t="str">
            <v>Southport</v>
          </cell>
          <cell r="G3439" t="str">
            <v>Merseyside</v>
          </cell>
          <cell r="H3439" t="str">
            <v>PR9 8NT</v>
          </cell>
          <cell r="I3439">
            <v>48982.427064169526</v>
          </cell>
          <cell r="J3439">
            <v>45897.891354838946</v>
          </cell>
          <cell r="K3439">
            <v>7.4999999999999997E-3</v>
          </cell>
          <cell r="L3439">
            <v>45553.657169677659</v>
          </cell>
          <cell r="M3439">
            <v>106204355.80005769</v>
          </cell>
        </row>
        <row r="3440">
          <cell r="A3440" t="str">
            <v>JF2528</v>
          </cell>
          <cell r="B3440">
            <v>37021</v>
          </cell>
          <cell r="C3440">
            <v>37042</v>
          </cell>
          <cell r="D3440">
            <v>34</v>
          </cell>
          <cell r="E3440" t="str">
            <v>Birkendale View</v>
          </cell>
          <cell r="F3440" t="str">
            <v>Sheffield</v>
          </cell>
          <cell r="G3440" t="str">
            <v>South Yorks</v>
          </cell>
          <cell r="H3440" t="str">
            <v>S6 3NN</v>
          </cell>
          <cell r="I3440">
            <v>61018.339566918767</v>
          </cell>
          <cell r="J3440">
            <v>57175.874858674506</v>
          </cell>
          <cell r="K3440">
            <v>7.4999999999999997E-3</v>
          </cell>
          <cell r="L3440">
            <v>56747.055797234447</v>
          </cell>
          <cell r="M3440">
            <v>106261102.85585493</v>
          </cell>
        </row>
        <row r="3441">
          <cell r="A3441" t="str">
            <v>JF2425</v>
          </cell>
          <cell r="B3441">
            <v>37021</v>
          </cell>
          <cell r="C3441">
            <v>37042</v>
          </cell>
          <cell r="D3441" t="str">
            <v>Mozart</v>
          </cell>
          <cell r="E3441" t="str">
            <v>Grove Lane, Hackney</v>
          </cell>
          <cell r="F3441" t="str">
            <v>Matlock</v>
          </cell>
          <cell r="G3441" t="str">
            <v>Derbyshire</v>
          </cell>
          <cell r="H3441" t="str">
            <v>DE4 2QF</v>
          </cell>
          <cell r="I3441">
            <v>61768.169535144669</v>
          </cell>
          <cell r="J3441">
            <v>57878.486315047398</v>
          </cell>
          <cell r="K3441">
            <v>7.4999999999999997E-3</v>
          </cell>
          <cell r="L3441">
            <v>57444.397667684541</v>
          </cell>
          <cell r="M3441">
            <v>106318547.25352262</v>
          </cell>
        </row>
        <row r="3442">
          <cell r="A3442" t="str">
            <v>JF2380</v>
          </cell>
          <cell r="B3442">
            <v>37022</v>
          </cell>
          <cell r="C3442">
            <v>37042</v>
          </cell>
          <cell r="D3442">
            <v>87</v>
          </cell>
          <cell r="E3442" t="str">
            <v>Norfolk Crescent</v>
          </cell>
          <cell r="F3442" t="str">
            <v>Sidcup</v>
          </cell>
          <cell r="G3442" t="str">
            <v>Kent</v>
          </cell>
          <cell r="H3442" t="str">
            <v>DA15 8HN</v>
          </cell>
          <cell r="I3442">
            <v>20539.64510575599</v>
          </cell>
          <cell r="J3442">
            <v>19246.216572647929</v>
          </cell>
          <cell r="K3442">
            <v>7.4999999999999997E-3</v>
          </cell>
          <cell r="L3442">
            <v>19101.869948353069</v>
          </cell>
          <cell r="M3442">
            <v>106337649.12347098</v>
          </cell>
        </row>
        <row r="3443">
          <cell r="A3443" t="str">
            <v>JF2484</v>
          </cell>
          <cell r="B3443">
            <v>37022</v>
          </cell>
          <cell r="C3443">
            <v>37042</v>
          </cell>
          <cell r="D3443" t="str">
            <v>32a</v>
          </cell>
          <cell r="E3443" t="str">
            <v>Castlecroft Lane</v>
          </cell>
          <cell r="F3443" t="str">
            <v>Wolverhampton</v>
          </cell>
          <cell r="G3443" t="str">
            <v>West Midlands</v>
          </cell>
          <cell r="H3443" t="str">
            <v>WV3 8JU</v>
          </cell>
          <cell r="I3443">
            <v>44826.029896689208</v>
          </cell>
          <cell r="J3443">
            <v>42003.232044252851</v>
          </cell>
          <cell r="K3443">
            <v>7.4999999999999997E-3</v>
          </cell>
          <cell r="L3443">
            <v>41688.207803920959</v>
          </cell>
          <cell r="M3443">
            <v>106379337.3312749</v>
          </cell>
        </row>
        <row r="3444">
          <cell r="A3444" t="str">
            <v>JF2420</v>
          </cell>
          <cell r="B3444">
            <v>37025</v>
          </cell>
          <cell r="C3444">
            <v>37042</v>
          </cell>
          <cell r="D3444">
            <v>78</v>
          </cell>
          <cell r="E3444" t="str">
            <v>Waldron Thorns</v>
          </cell>
          <cell r="F3444" t="str">
            <v>Heathfield</v>
          </cell>
          <cell r="G3444" t="str">
            <v>East Sussex</v>
          </cell>
          <cell r="H3444" t="str">
            <v>TN21 0AE</v>
          </cell>
          <cell r="I3444">
            <v>15683.37318315023</v>
          </cell>
          <cell r="J3444">
            <v>14695.755224513563</v>
          </cell>
          <cell r="K3444">
            <v>7.4999999999999997E-3</v>
          </cell>
          <cell r="L3444">
            <v>14585.537060329712</v>
          </cell>
          <cell r="M3444">
            <v>106393922.86833523</v>
          </cell>
        </row>
        <row r="3445">
          <cell r="A3445" t="str">
            <v>JF2537</v>
          </cell>
          <cell r="B3445">
            <v>37025</v>
          </cell>
          <cell r="C3445">
            <v>37042</v>
          </cell>
          <cell r="D3445">
            <v>14</v>
          </cell>
          <cell r="E3445" t="str">
            <v>Lorton Close</v>
          </cell>
          <cell r="F3445" t="str">
            <v>Fulwood Preston</v>
          </cell>
          <cell r="G3445" t="str">
            <v>Lancashire</v>
          </cell>
          <cell r="H3445" t="str">
            <v>PR2 8YS</v>
          </cell>
          <cell r="I3445">
            <v>28344.387514445105</v>
          </cell>
          <cell r="J3445">
            <v>26559.476461898179</v>
          </cell>
          <cell r="K3445">
            <v>7.4999999999999997E-3</v>
          </cell>
          <cell r="L3445">
            <v>26360.280388433945</v>
          </cell>
          <cell r="M3445">
            <v>106420283.14872366</v>
          </cell>
        </row>
        <row r="3446">
          <cell r="A3446" t="str">
            <v>JF2549</v>
          </cell>
          <cell r="B3446">
            <v>37025</v>
          </cell>
          <cell r="C3446">
            <v>37042</v>
          </cell>
          <cell r="D3446">
            <v>52</v>
          </cell>
          <cell r="E3446" t="str">
            <v>Sandringham Close</v>
          </cell>
          <cell r="F3446" t="str">
            <v>Ipswich</v>
          </cell>
          <cell r="G3446" t="str">
            <v>Suffolk</v>
          </cell>
          <cell r="H3446" t="str">
            <v>IP2 9DT</v>
          </cell>
          <cell r="I3446">
            <v>35159.517998174837</v>
          </cell>
          <cell r="J3446">
            <v>32945.442557483722</v>
          </cell>
          <cell r="K3446">
            <v>7.4999999999999997E-3</v>
          </cell>
          <cell r="L3446">
            <v>32698.351738302597</v>
          </cell>
          <cell r="M3446">
            <v>106452981.50046197</v>
          </cell>
        </row>
        <row r="3447">
          <cell r="A3447" t="str">
            <v>JF2526</v>
          </cell>
          <cell r="B3447">
            <v>37026</v>
          </cell>
          <cell r="C3447">
            <v>37042</v>
          </cell>
          <cell r="D3447">
            <v>11</v>
          </cell>
          <cell r="E3447" t="str">
            <v>Ash Close</v>
          </cell>
          <cell r="F3447" t="str">
            <v>Wymondham</v>
          </cell>
          <cell r="G3447" t="str">
            <v>Norfolk</v>
          </cell>
          <cell r="H3447" t="str">
            <v>NR18 0HR</v>
          </cell>
          <cell r="I3447">
            <v>16943.684342397839</v>
          </cell>
          <cell r="J3447">
            <v>15876.701701188906</v>
          </cell>
          <cell r="K3447">
            <v>7.4999999999999997E-3</v>
          </cell>
          <cell r="L3447">
            <v>15757.62643842999</v>
          </cell>
          <cell r="M3447">
            <v>106468739.12690039</v>
          </cell>
        </row>
        <row r="3448">
          <cell r="A3448" t="str">
            <v>JF2524</v>
          </cell>
          <cell r="B3448">
            <v>37026</v>
          </cell>
          <cell r="C3448">
            <v>37042</v>
          </cell>
          <cell r="D3448" t="str">
            <v>Fletchwood</v>
          </cell>
          <cell r="E3448" t="str">
            <v>Sherbourne Street</v>
          </cell>
          <cell r="F3448" t="str">
            <v>Edwardstone</v>
          </cell>
          <cell r="G3448" t="str">
            <v>Sudbury Suffolk</v>
          </cell>
          <cell r="H3448" t="str">
            <v>CO10 5PE</v>
          </cell>
          <cell r="I3448">
            <v>38683.61281376407</v>
          </cell>
          <cell r="J3448">
            <v>36247.61704463535</v>
          </cell>
          <cell r="K3448">
            <v>7.4999999999999997E-3</v>
          </cell>
          <cell r="L3448">
            <v>35975.759916800584</v>
          </cell>
          <cell r="M3448">
            <v>106504714.88681719</v>
          </cell>
        </row>
        <row r="3449">
          <cell r="A3449" t="str">
            <v>JF2519</v>
          </cell>
          <cell r="B3449">
            <v>37026</v>
          </cell>
          <cell r="C3449">
            <v>37042</v>
          </cell>
          <cell r="D3449">
            <v>14</v>
          </cell>
          <cell r="E3449" t="str">
            <v>Wensley Avenue</v>
          </cell>
          <cell r="F3449" t="str">
            <v>Woodford Green</v>
          </cell>
          <cell r="G3449" t="str">
            <v>Essex</v>
          </cell>
          <cell r="H3449" t="str">
            <v>IG8 9HE</v>
          </cell>
          <cell r="I3449">
            <v>79277.263772354534</v>
          </cell>
          <cell r="J3449">
            <v>74284.992753944287</v>
          </cell>
          <cell r="K3449">
            <v>7.4999999999999997E-3</v>
          </cell>
          <cell r="L3449">
            <v>73727.855308289712</v>
          </cell>
          <cell r="M3449">
            <v>106578442.74212548</v>
          </cell>
        </row>
        <row r="3450">
          <cell r="A3450" t="str">
            <v>JF2542</v>
          </cell>
          <cell r="B3450">
            <v>37026</v>
          </cell>
          <cell r="C3450">
            <v>37042</v>
          </cell>
          <cell r="D3450">
            <v>72</v>
          </cell>
          <cell r="E3450" t="str">
            <v>Testwood Road</v>
          </cell>
          <cell r="F3450" t="str">
            <v>Windsor</v>
          </cell>
          <cell r="G3450" t="str">
            <v>Berkshire</v>
          </cell>
          <cell r="H3450" t="str">
            <v>SL4 5RP</v>
          </cell>
          <cell r="I3450">
            <v>79969.785422924164</v>
          </cell>
          <cell r="J3450">
            <v>74933.904728785346</v>
          </cell>
          <cell r="K3450">
            <v>7.4999999999999997E-3</v>
          </cell>
          <cell r="L3450">
            <v>74371.900443319464</v>
          </cell>
          <cell r="M3450">
            <v>106652814.6425688</v>
          </cell>
        </row>
        <row r="3451">
          <cell r="A3451" t="str">
            <v>JF2535</v>
          </cell>
          <cell r="B3451">
            <v>37026</v>
          </cell>
          <cell r="C3451">
            <v>37042</v>
          </cell>
          <cell r="D3451" t="str">
            <v>Sandlands</v>
          </cell>
          <cell r="E3451" t="str">
            <v>Liverpool Road</v>
          </cell>
          <cell r="F3451" t="str">
            <v>Chester</v>
          </cell>
          <cell r="G3451" t="str">
            <v>Cheshire</v>
          </cell>
          <cell r="H3451" t="str">
            <v>CH2 4BA</v>
          </cell>
          <cell r="I3451">
            <v>186763.4439169821</v>
          </cell>
          <cell r="J3451">
            <v>175002.52175596304</v>
          </cell>
          <cell r="K3451">
            <v>7.4999999999999997E-3</v>
          </cell>
          <cell r="L3451">
            <v>173690.00284279333</v>
          </cell>
          <cell r="M3451">
            <v>106826504.6454116</v>
          </cell>
        </row>
        <row r="3452">
          <cell r="A3452" t="str">
            <v>JF2471</v>
          </cell>
          <cell r="B3452">
            <v>37028</v>
          </cell>
          <cell r="C3452">
            <v>37042</v>
          </cell>
          <cell r="D3452" t="str">
            <v>13 Blake Cresent</v>
          </cell>
          <cell r="E3452" t="str">
            <v>Stratton, St Margaret</v>
          </cell>
          <cell r="F3452" t="str">
            <v>Swindon</v>
          </cell>
          <cell r="G3452" t="str">
            <v>Wiltshire</v>
          </cell>
          <cell r="H3452" t="str">
            <v>SN3 4LR</v>
          </cell>
          <cell r="I3452">
            <v>15012.93634502026</v>
          </cell>
          <cell r="J3452">
            <v>14067.537330850217</v>
          </cell>
          <cell r="K3452">
            <v>7.4999999999999997E-3</v>
          </cell>
          <cell r="L3452">
            <v>13962.030800868841</v>
          </cell>
          <cell r="M3452">
            <v>106840466.67621246</v>
          </cell>
        </row>
        <row r="3453">
          <cell r="A3453" t="str">
            <v>JF2586</v>
          </cell>
          <cell r="B3453">
            <v>37028</v>
          </cell>
          <cell r="C3453">
            <v>37042</v>
          </cell>
          <cell r="D3453">
            <v>4</v>
          </cell>
          <cell r="E3453" t="str">
            <v>Lyndhurst Road Dymchurch</v>
          </cell>
          <cell r="F3453" t="str">
            <v>Romney Marsh</v>
          </cell>
          <cell r="G3453" t="str">
            <v>Kent</v>
          </cell>
          <cell r="H3453" t="str">
            <v>TN29 0TF</v>
          </cell>
          <cell r="I3453">
            <v>16063.317684149964</v>
          </cell>
          <cell r="J3453">
            <v>15051.773749379814</v>
          </cell>
          <cell r="K3453">
            <v>7.4999999999999997E-3</v>
          </cell>
          <cell r="L3453">
            <v>14938.885446259466</v>
          </cell>
          <cell r="M3453">
            <v>106855405.56165873</v>
          </cell>
        </row>
        <row r="3454">
          <cell r="A3454" t="str">
            <v>JF2483</v>
          </cell>
          <cell r="B3454">
            <v>37028</v>
          </cell>
          <cell r="C3454">
            <v>37042</v>
          </cell>
          <cell r="D3454">
            <v>1</v>
          </cell>
          <cell r="E3454" t="str">
            <v>Huntly Close</v>
          </cell>
          <cell r="F3454" t="str">
            <v>Mansfield</v>
          </cell>
          <cell r="G3454" t="str">
            <v>Nottinghamshire</v>
          </cell>
          <cell r="H3454" t="str">
            <v>NG18 5HP</v>
          </cell>
          <cell r="I3454">
            <v>16931.621463307685</v>
          </cell>
          <cell r="J3454">
            <v>15865.398449245487</v>
          </cell>
          <cell r="K3454">
            <v>7.4999999999999997E-3</v>
          </cell>
          <cell r="L3454">
            <v>15746.407960876148</v>
          </cell>
          <cell r="M3454">
            <v>106871151.9696196</v>
          </cell>
        </row>
        <row r="3455">
          <cell r="A3455" t="str">
            <v>JF2204</v>
          </cell>
          <cell r="B3455">
            <v>37028</v>
          </cell>
          <cell r="C3455">
            <v>37042</v>
          </cell>
          <cell r="D3455">
            <v>496</v>
          </cell>
          <cell r="E3455" t="str">
            <v>Woodchurch Road</v>
          </cell>
          <cell r="F3455" t="str">
            <v>Prenton Birkenhead</v>
          </cell>
          <cell r="G3455" t="str">
            <v>Merseyside</v>
          </cell>
          <cell r="H3455" t="str">
            <v>CH43 0SF</v>
          </cell>
          <cell r="I3455">
            <v>21502.271585650673</v>
          </cell>
          <cell r="J3455">
            <v>20148.22425657947</v>
          </cell>
          <cell r="K3455">
            <v>7.4999999999999997E-3</v>
          </cell>
          <cell r="L3455">
            <v>19997.112574655126</v>
          </cell>
          <cell r="M3455">
            <v>106891149.08219425</v>
          </cell>
        </row>
        <row r="3456">
          <cell r="A3456" t="str">
            <v>JE3267</v>
          </cell>
          <cell r="B3456">
            <v>37029</v>
          </cell>
          <cell r="C3456">
            <v>37042</v>
          </cell>
          <cell r="D3456" t="str">
            <v>C/o 13</v>
          </cell>
          <cell r="E3456" t="str">
            <v>Raleigh Close</v>
          </cell>
          <cell r="F3456" t="str">
            <v>Ashford</v>
          </cell>
          <cell r="G3456" t="str">
            <v>Kent</v>
          </cell>
          <cell r="H3456" t="str">
            <v>TN24 0UT</v>
          </cell>
          <cell r="I3456">
            <v>0</v>
          </cell>
          <cell r="J3456">
            <v>0</v>
          </cell>
          <cell r="K3456">
            <v>7.4999999999999997E-3</v>
          </cell>
          <cell r="L3456">
            <v>0</v>
          </cell>
          <cell r="M3456">
            <v>106891149.08219425</v>
          </cell>
        </row>
        <row r="3457">
          <cell r="A3457" t="str">
            <v>JE3249</v>
          </cell>
          <cell r="B3457">
            <v>37029</v>
          </cell>
          <cell r="C3457">
            <v>37042</v>
          </cell>
          <cell r="D3457">
            <v>34</v>
          </cell>
          <cell r="E3457" t="str">
            <v>Barlavington Way</v>
          </cell>
          <cell r="F3457" t="str">
            <v>Midhurst</v>
          </cell>
          <cell r="G3457" t="str">
            <v>West Sussex</v>
          </cell>
          <cell r="H3457" t="str">
            <v>GU29 9TQ</v>
          </cell>
          <cell r="I3457">
            <v>12692.079434032486</v>
          </cell>
          <cell r="J3457">
            <v>11892.830099395678</v>
          </cell>
          <cell r="K3457">
            <v>7.4999999999999997E-3</v>
          </cell>
          <cell r="L3457">
            <v>11803.633873650211</v>
          </cell>
          <cell r="M3457">
            <v>106902952.71606791</v>
          </cell>
        </row>
        <row r="3458">
          <cell r="A3458" t="str">
            <v>JF1849</v>
          </cell>
          <cell r="B3458">
            <v>37029</v>
          </cell>
          <cell r="C3458">
            <v>37042</v>
          </cell>
          <cell r="D3458">
            <v>5</v>
          </cell>
          <cell r="E3458" t="str">
            <v>Matlock Close</v>
          </cell>
          <cell r="F3458" t="str">
            <v>Sale</v>
          </cell>
          <cell r="G3458" t="str">
            <v>Cheshire</v>
          </cell>
          <cell r="H3458" t="str">
            <v>M33 3FA</v>
          </cell>
          <cell r="I3458">
            <v>31467.863505471916</v>
          </cell>
          <cell r="J3458">
            <v>29486.260010165115</v>
          </cell>
          <cell r="K3458">
            <v>7.4999999999999997E-3</v>
          </cell>
          <cell r="L3458">
            <v>29265.113060088879</v>
          </cell>
          <cell r="M3458">
            <v>106932217.829128</v>
          </cell>
        </row>
        <row r="3459">
          <cell r="A3459" t="str">
            <v>JF2468</v>
          </cell>
          <cell r="B3459">
            <v>37032</v>
          </cell>
          <cell r="C3459">
            <v>37042</v>
          </cell>
          <cell r="D3459" t="str">
            <v>Arrad House</v>
          </cell>
          <cell r="E3459" t="str">
            <v>Main Street</v>
          </cell>
          <cell r="F3459" t="str">
            <v>Green Odd Ulverston</v>
          </cell>
          <cell r="G3459" t="str">
            <v>Cumbria</v>
          </cell>
          <cell r="H3459" t="str">
            <v>LA12 7RB</v>
          </cell>
          <cell r="I3459">
            <v>25827.166136563279</v>
          </cell>
          <cell r="J3459">
            <v>24200.770284134858</v>
          </cell>
          <cell r="K3459">
            <v>7.4999999999999997E-3</v>
          </cell>
          <cell r="L3459">
            <v>24019.264507003849</v>
          </cell>
          <cell r="M3459">
            <v>106956237.09363501</v>
          </cell>
        </row>
        <row r="3460">
          <cell r="A3460" t="str">
            <v>JF2541</v>
          </cell>
          <cell r="B3460">
            <v>37032</v>
          </cell>
          <cell r="C3460">
            <v>37042</v>
          </cell>
          <cell r="D3460">
            <v>174</v>
          </cell>
          <cell r="E3460" t="str">
            <v>Scartho Road</v>
          </cell>
          <cell r="F3460" t="str">
            <v>Grimsby</v>
          </cell>
          <cell r="G3460" t="str">
            <v>North East Lincolnshire</v>
          </cell>
          <cell r="H3460" t="str">
            <v>DN33 2BP</v>
          </cell>
          <cell r="I3460">
            <v>49656.053803437397</v>
          </cell>
          <cell r="J3460">
            <v>46529.098274253673</v>
          </cell>
          <cell r="K3460">
            <v>7.4999999999999997E-3</v>
          </cell>
          <cell r="L3460">
            <v>46180.130037196774</v>
          </cell>
          <cell r="M3460">
            <v>107002417.22367221</v>
          </cell>
        </row>
        <row r="3461">
          <cell r="A3461" t="str">
            <v>JF2532</v>
          </cell>
          <cell r="B3461">
            <v>37033</v>
          </cell>
          <cell r="C3461">
            <v>37042</v>
          </cell>
          <cell r="D3461">
            <v>50</v>
          </cell>
          <cell r="E3461" t="str">
            <v>Larch Road</v>
          </cell>
          <cell r="F3461" t="str">
            <v>Runcorn</v>
          </cell>
          <cell r="G3461" t="str">
            <v>Cheshire</v>
          </cell>
          <cell r="H3461" t="str">
            <v>WA7 5HR</v>
          </cell>
          <cell r="I3461">
            <v>17952.611104740259</v>
          </cell>
          <cell r="J3461">
            <v>16822.094032653342</v>
          </cell>
          <cell r="K3461">
            <v>7.4999999999999997E-3</v>
          </cell>
          <cell r="L3461">
            <v>16695.928327408441</v>
          </cell>
          <cell r="M3461">
            <v>107019113.15199962</v>
          </cell>
        </row>
        <row r="3462">
          <cell r="A3462" t="str">
            <v>JF2490</v>
          </cell>
          <cell r="B3462">
            <v>37033</v>
          </cell>
          <cell r="C3462">
            <v>37042</v>
          </cell>
          <cell r="D3462">
            <v>57</v>
          </cell>
          <cell r="E3462" t="str">
            <v>Macclesfield Old Road</v>
          </cell>
          <cell r="F3462" t="str">
            <v>Buxton</v>
          </cell>
          <cell r="G3462" t="str">
            <v>Derbyshire</v>
          </cell>
          <cell r="H3462" t="str">
            <v>SK17 6TZ</v>
          </cell>
          <cell r="I3462">
            <v>23617.064968019287</v>
          </cell>
          <cell r="J3462">
            <v>22129.844252149054</v>
          </cell>
          <cell r="K3462">
            <v>7.4999999999999997E-3</v>
          </cell>
          <cell r="L3462">
            <v>21963.870420257936</v>
          </cell>
          <cell r="M3462">
            <v>107041077.02241988</v>
          </cell>
        </row>
        <row r="3463">
          <cell r="A3463" t="str">
            <v>JF2562</v>
          </cell>
          <cell r="B3463">
            <v>37033</v>
          </cell>
          <cell r="C3463">
            <v>37042</v>
          </cell>
          <cell r="D3463">
            <v>51</v>
          </cell>
          <cell r="E3463" t="str">
            <v>Tithe Barn Road</v>
          </cell>
          <cell r="F3463" t="str">
            <v>Wootton Bedford</v>
          </cell>
          <cell r="G3463" t="str">
            <v>Bedfordshire</v>
          </cell>
          <cell r="H3463" t="str">
            <v>MK43 9EZ</v>
          </cell>
          <cell r="I3463">
            <v>24650.096977835154</v>
          </cell>
          <cell r="J3463">
            <v>23097.823868399686</v>
          </cell>
          <cell r="K3463">
            <v>7.4999999999999997E-3</v>
          </cell>
          <cell r="L3463">
            <v>22924.59018938669</v>
          </cell>
          <cell r="M3463">
            <v>107064001.61260927</v>
          </cell>
        </row>
        <row r="3464">
          <cell r="A3464" t="str">
            <v>JF2454</v>
          </cell>
          <cell r="B3464">
            <v>37033</v>
          </cell>
          <cell r="C3464">
            <v>37042</v>
          </cell>
          <cell r="D3464">
            <v>19</v>
          </cell>
          <cell r="E3464" t="str">
            <v>Hawthorn Crescent</v>
          </cell>
          <cell r="F3464" t="str">
            <v>Bewdley</v>
          </cell>
          <cell r="G3464" t="str">
            <v>Worcestershire</v>
          </cell>
          <cell r="H3464" t="str">
            <v>DY12 2JE</v>
          </cell>
          <cell r="I3464">
            <v>27836.82051950843</v>
          </cell>
          <cell r="J3464">
            <v>26083.872124073387</v>
          </cell>
          <cell r="K3464">
            <v>7.4999999999999997E-3</v>
          </cell>
          <cell r="L3464">
            <v>25888.243083142839</v>
          </cell>
          <cell r="M3464">
            <v>107089889.85569242</v>
          </cell>
        </row>
        <row r="3465">
          <cell r="A3465" t="str">
            <v>JF2165</v>
          </cell>
          <cell r="B3465">
            <v>37033</v>
          </cell>
          <cell r="C3465">
            <v>37042</v>
          </cell>
          <cell r="D3465">
            <v>70</v>
          </cell>
          <cell r="E3465" t="str">
            <v>Beechfield</v>
          </cell>
          <cell r="F3465" t="str">
            <v>Coulby Newham Middlesbrough</v>
          </cell>
          <cell r="G3465" t="str">
            <v>Cleveland</v>
          </cell>
          <cell r="H3465" t="str">
            <v>TS8 0TY</v>
          </cell>
          <cell r="I3465">
            <v>30994.959453365318</v>
          </cell>
          <cell r="J3465">
            <v>29043.135810206288</v>
          </cell>
          <cell r="K3465">
            <v>7.4999999999999997E-3</v>
          </cell>
          <cell r="L3465">
            <v>28825.312291629743</v>
          </cell>
          <cell r="M3465">
            <v>107118715.16798405</v>
          </cell>
        </row>
        <row r="3466">
          <cell r="A3466" t="str">
            <v>JF2464</v>
          </cell>
          <cell r="B3466">
            <v>37033</v>
          </cell>
          <cell r="C3466">
            <v>37042</v>
          </cell>
          <cell r="D3466">
            <v>5</v>
          </cell>
          <cell r="E3466" t="str">
            <v>Danebury Close</v>
          </cell>
          <cell r="F3466" t="str">
            <v>Havant</v>
          </cell>
          <cell r="G3466" t="str">
            <v>Hampshire</v>
          </cell>
          <cell r="H3466" t="str">
            <v>PO9 5EG</v>
          </cell>
          <cell r="I3466">
            <v>35825.928296962964</v>
          </cell>
          <cell r="J3466">
            <v>33569.887472217182</v>
          </cell>
          <cell r="K3466">
            <v>7.4999999999999997E-3</v>
          </cell>
          <cell r="L3466">
            <v>33318.113316175557</v>
          </cell>
          <cell r="M3466">
            <v>107152033.28130023</v>
          </cell>
        </row>
        <row r="3467">
          <cell r="A3467" t="str">
            <v>JF2585</v>
          </cell>
          <cell r="B3467">
            <v>37034</v>
          </cell>
          <cell r="C3467">
            <v>37042</v>
          </cell>
          <cell r="D3467">
            <v>27</v>
          </cell>
          <cell r="E3467" t="str">
            <v>Exmoor Avenue</v>
          </cell>
          <cell r="F3467" t="str">
            <v>Leicester</v>
          </cell>
          <cell r="G3467" t="str">
            <v>Leicestershire</v>
          </cell>
          <cell r="H3467" t="str">
            <v>LE4 0BJ</v>
          </cell>
          <cell r="I3467">
            <v>21034.251491430688</v>
          </cell>
          <cell r="J3467">
            <v>19709.67646048417</v>
          </cell>
          <cell r="K3467">
            <v>7.4999999999999997E-3</v>
          </cell>
          <cell r="L3467">
            <v>19561.853887030538</v>
          </cell>
          <cell r="M3467">
            <v>107171595.13518727</v>
          </cell>
        </row>
        <row r="3468">
          <cell r="A3468" t="str">
            <v>JF2337</v>
          </cell>
          <cell r="B3468">
            <v>37034</v>
          </cell>
          <cell r="C3468">
            <v>37042</v>
          </cell>
          <cell r="D3468">
            <v>22</v>
          </cell>
          <cell r="E3468" t="str">
            <v>Cross Farm Road, Draycott</v>
          </cell>
          <cell r="F3468" t="str">
            <v>Cheddar</v>
          </cell>
          <cell r="G3468" t="str">
            <v>Somerset</v>
          </cell>
          <cell r="H3468" t="str">
            <v>BS27 3SE</v>
          </cell>
          <cell r="I3468">
            <v>63338.556366096258</v>
          </cell>
          <cell r="J3468">
            <v>59349.982287626714</v>
          </cell>
          <cell r="K3468">
            <v>7.4999999999999997E-3</v>
          </cell>
          <cell r="L3468">
            <v>58904.857420469518</v>
          </cell>
          <cell r="M3468">
            <v>107230499.99260774</v>
          </cell>
        </row>
        <row r="3469">
          <cell r="A3469" t="str">
            <v>JF2640</v>
          </cell>
          <cell r="B3469">
            <v>37035</v>
          </cell>
          <cell r="C3469">
            <v>37042</v>
          </cell>
          <cell r="D3469">
            <v>106</v>
          </cell>
          <cell r="E3469" t="str">
            <v>Stroud Green Drive</v>
          </cell>
          <cell r="F3469" t="str">
            <v>Bognor Regis</v>
          </cell>
          <cell r="G3469" t="str">
            <v>West Sussex</v>
          </cell>
          <cell r="H3469" t="str">
            <v>PO21 5SZ</v>
          </cell>
          <cell r="I3469">
            <v>44535.330795597205</v>
          </cell>
          <cell r="J3469">
            <v>41730.838931894607</v>
          </cell>
          <cell r="K3469">
            <v>7.4999999999999997E-3</v>
          </cell>
          <cell r="L3469">
            <v>41417.8576399054</v>
          </cell>
          <cell r="M3469">
            <v>107271917.85024765</v>
          </cell>
        </row>
        <row r="3470">
          <cell r="A3470" t="str">
            <v>JF2614</v>
          </cell>
          <cell r="B3470">
            <v>37035</v>
          </cell>
          <cell r="C3470">
            <v>37042</v>
          </cell>
          <cell r="D3470" t="str">
            <v>2 Elmwood Terrace</v>
          </cell>
          <cell r="E3470" t="str">
            <v>Collingham</v>
          </cell>
          <cell r="F3470" t="str">
            <v>Wetherby</v>
          </cell>
          <cell r="G3470" t="str">
            <v>West Yorkshire</v>
          </cell>
          <cell r="H3470" t="str">
            <v>LS22 5AX</v>
          </cell>
          <cell r="I3470">
            <v>48470.499354385909</v>
          </cell>
          <cell r="J3470">
            <v>45418.200906376718</v>
          </cell>
          <cell r="K3470">
            <v>7.4999999999999997E-3</v>
          </cell>
          <cell r="L3470">
            <v>45077.564399578892</v>
          </cell>
          <cell r="M3470">
            <v>107316995.41464724</v>
          </cell>
        </row>
        <row r="3471">
          <cell r="A3471" t="str">
            <v>JF2533</v>
          </cell>
          <cell r="B3471">
            <v>37036</v>
          </cell>
          <cell r="C3471">
            <v>37042</v>
          </cell>
          <cell r="D3471">
            <v>19</v>
          </cell>
          <cell r="E3471" t="str">
            <v>Marlborough Drive</v>
          </cell>
          <cell r="F3471" t="str">
            <v>Mablethorpe</v>
          </cell>
          <cell r="G3471" t="str">
            <v>Lincolnshire</v>
          </cell>
          <cell r="H3471" t="str">
            <v>LN12 2BA</v>
          </cell>
          <cell r="I3471">
            <v>38674.147095567168</v>
          </cell>
          <cell r="J3471">
            <v>36238.74740441054</v>
          </cell>
          <cell r="K3471">
            <v>7.4999999999999997E-3</v>
          </cell>
          <cell r="L3471">
            <v>35966.956798877465</v>
          </cell>
          <cell r="M3471">
            <v>107352962.37144612</v>
          </cell>
        </row>
        <row r="3472">
          <cell r="A3472" t="str">
            <v>JF2456</v>
          </cell>
          <cell r="B3472">
            <v>37036</v>
          </cell>
          <cell r="C3472">
            <v>37042</v>
          </cell>
          <cell r="D3472">
            <v>2</v>
          </cell>
          <cell r="E3472" t="str">
            <v>Parkland Avenue</v>
          </cell>
          <cell r="F3472" t="str">
            <v>Upminster</v>
          </cell>
          <cell r="G3472" t="str">
            <v>Essex</v>
          </cell>
          <cell r="H3472" t="str">
            <v>RM14 2HA</v>
          </cell>
          <cell r="I3472">
            <v>76609.330250522995</v>
          </cell>
          <cell r="J3472">
            <v>71785.065121396852</v>
          </cell>
          <cell r="K3472">
            <v>7.4999999999999997E-3</v>
          </cell>
          <cell r="L3472">
            <v>71246.677132986384</v>
          </cell>
          <cell r="M3472">
            <v>107424209.0485791</v>
          </cell>
        </row>
        <row r="3473">
          <cell r="A3473" t="str">
            <v>JF2573</v>
          </cell>
          <cell r="B3473">
            <v>37040</v>
          </cell>
          <cell r="C3473">
            <v>37042</v>
          </cell>
          <cell r="D3473">
            <v>19</v>
          </cell>
          <cell r="E3473" t="str">
            <v>Park Row</v>
          </cell>
          <cell r="F3473" t="str">
            <v>Knaresborough</v>
          </cell>
          <cell r="G3473" t="str">
            <v>North Yorkshire</v>
          </cell>
          <cell r="H3473" t="str">
            <v>HG5 0BJ</v>
          </cell>
          <cell r="I3473">
            <v>18047.772221570838</v>
          </cell>
          <cell r="J3473">
            <v>16911.2626358296</v>
          </cell>
          <cell r="K3473">
            <v>7.4999999999999997E-3</v>
          </cell>
          <cell r="L3473">
            <v>16784.428166060879</v>
          </cell>
          <cell r="M3473">
            <v>107440993.47674516</v>
          </cell>
        </row>
        <row r="3474">
          <cell r="A3474" t="str">
            <v>JF2377</v>
          </cell>
          <cell r="B3474">
            <v>37040</v>
          </cell>
          <cell r="C3474">
            <v>37042</v>
          </cell>
          <cell r="D3474">
            <v>21</v>
          </cell>
          <cell r="E3474" t="str">
            <v>Maes Y Dref</v>
          </cell>
          <cell r="F3474" t="str">
            <v>Bangor</v>
          </cell>
          <cell r="G3474" t="str">
            <v>Gwynedd</v>
          </cell>
          <cell r="H3474" t="str">
            <v>LL57 1YL</v>
          </cell>
          <cell r="I3474">
            <v>19215.775978429563</v>
          </cell>
          <cell r="J3474">
            <v>18005.714518830722</v>
          </cell>
          <cell r="K3474">
            <v>7.4999999999999997E-3</v>
          </cell>
          <cell r="L3474">
            <v>17870.671659939493</v>
          </cell>
          <cell r="M3474">
            <v>107458864.1484051</v>
          </cell>
        </row>
        <row r="3475">
          <cell r="A3475" t="str">
            <v>JF2561</v>
          </cell>
          <cell r="B3475">
            <v>37040</v>
          </cell>
          <cell r="C3475">
            <v>37042</v>
          </cell>
          <cell r="D3475" t="str">
            <v>23 Trevelthan Road</v>
          </cell>
          <cell r="E3475" t="str">
            <v>Merritts Hill, Illogan</v>
          </cell>
          <cell r="F3475" t="str">
            <v>Redruth</v>
          </cell>
          <cell r="G3475" t="str">
            <v>Cornwall</v>
          </cell>
          <cell r="H3475" t="str">
            <v>TR16  4DX</v>
          </cell>
          <cell r="I3475">
            <v>36461.236192527664</v>
          </cell>
          <cell r="J3475">
            <v>34165.188573350853</v>
          </cell>
          <cell r="K3475">
            <v>7.4999999999999997E-3</v>
          </cell>
          <cell r="L3475">
            <v>33908.949659050726</v>
          </cell>
          <cell r="M3475">
            <v>107492773.09806415</v>
          </cell>
        </row>
        <row r="3476">
          <cell r="A3476" t="str">
            <v>JF2325</v>
          </cell>
          <cell r="B3476">
            <v>37041</v>
          </cell>
          <cell r="C3476">
            <v>37042</v>
          </cell>
          <cell r="D3476">
            <v>9</v>
          </cell>
          <cell r="E3476" t="str">
            <v>Grange Drive</v>
          </cell>
          <cell r="F3476" t="str">
            <v>Dropping Well Rotherham</v>
          </cell>
          <cell r="G3476" t="str">
            <v>South Yorkshire</v>
          </cell>
          <cell r="H3476" t="str">
            <v>S61 3NN</v>
          </cell>
          <cell r="I3476">
            <v>15139.136588113275</v>
          </cell>
          <cell r="J3476">
            <v>14185.790455360549</v>
          </cell>
          <cell r="K3476">
            <v>7.4999999999999997E-3</v>
          </cell>
          <cell r="L3476">
            <v>14079.397026945346</v>
          </cell>
          <cell r="M3476">
            <v>107506852.4950911</v>
          </cell>
        </row>
        <row r="3477">
          <cell r="A3477" t="str">
            <v>JF2618</v>
          </cell>
          <cell r="B3477">
            <v>37041</v>
          </cell>
          <cell r="C3477">
            <v>37042</v>
          </cell>
          <cell r="D3477">
            <v>1</v>
          </cell>
          <cell r="E3477" t="str">
            <v>Knolls Close</v>
          </cell>
          <cell r="F3477" t="str">
            <v>Osgodoby Scarbourough</v>
          </cell>
          <cell r="G3477" t="str">
            <v>North Yorkshire</v>
          </cell>
          <cell r="H3477" t="str">
            <v>YO11 3QR</v>
          </cell>
          <cell r="I3477">
            <v>15849.212809715298</v>
          </cell>
          <cell r="J3477">
            <v>14851.151549657658</v>
          </cell>
          <cell r="K3477">
            <v>7.4999999999999997E-3</v>
          </cell>
          <cell r="L3477">
            <v>14739.767913035226</v>
          </cell>
          <cell r="M3477">
            <v>107521592.26300412</v>
          </cell>
        </row>
        <row r="3478">
          <cell r="A3478" t="str">
            <v>JF2353</v>
          </cell>
          <cell r="B3478">
            <v>37041</v>
          </cell>
          <cell r="C3478">
            <v>37042</v>
          </cell>
          <cell r="D3478">
            <v>4</v>
          </cell>
          <cell r="E3478" t="str">
            <v>Woodrow Chase</v>
          </cell>
          <cell r="F3478" t="str">
            <v>Herne Bay</v>
          </cell>
          <cell r="G3478" t="str">
            <v>Kent</v>
          </cell>
          <cell r="H3478" t="str">
            <v>CT6 7JN</v>
          </cell>
          <cell r="I3478">
            <v>15928.318390080016</v>
          </cell>
          <cell r="J3478">
            <v>14925.275670301677</v>
          </cell>
          <cell r="K3478">
            <v>7.4999999999999997E-3</v>
          </cell>
          <cell r="L3478">
            <v>14813.336102774414</v>
          </cell>
          <cell r="M3478">
            <v>107536405.59910689</v>
          </cell>
        </row>
        <row r="3479">
          <cell r="A3479" t="str">
            <v>JF2348</v>
          </cell>
          <cell r="B3479">
            <v>37041</v>
          </cell>
          <cell r="C3479">
            <v>37042</v>
          </cell>
          <cell r="D3479">
            <v>4</v>
          </cell>
          <cell r="E3479" t="str">
            <v>Lake View</v>
          </cell>
          <cell r="F3479" t="str">
            <v>Bognor Regis</v>
          </cell>
          <cell r="G3479" t="str">
            <v>West Sussex</v>
          </cell>
          <cell r="H3479" t="str">
            <v>PO21 4QP</v>
          </cell>
          <cell r="I3479">
            <v>28563.994914012663</v>
          </cell>
          <cell r="J3479">
            <v>26765.25468013277</v>
          </cell>
          <cell r="K3479">
            <v>7.4999999999999997E-3</v>
          </cell>
          <cell r="L3479">
            <v>26564.515270031774</v>
          </cell>
          <cell r="M3479">
            <v>107562970.11437692</v>
          </cell>
        </row>
        <row r="3480">
          <cell r="A3480" t="str">
            <v>JF2607</v>
          </cell>
          <cell r="B3480">
            <v>37041</v>
          </cell>
          <cell r="C3480">
            <v>37042</v>
          </cell>
          <cell r="D3480">
            <v>108</v>
          </cell>
          <cell r="E3480" t="str">
            <v>Mather Avenue</v>
          </cell>
          <cell r="F3480" t="str">
            <v>Liverpool</v>
          </cell>
          <cell r="G3480">
            <v>0</v>
          </cell>
          <cell r="H3480" t="str">
            <v>L18 7HB</v>
          </cell>
          <cell r="I3480">
            <v>35801.717653120308</v>
          </cell>
          <cell r="J3480">
            <v>33547.201428112727</v>
          </cell>
          <cell r="K3480">
            <v>7.4999999999999997E-3</v>
          </cell>
          <cell r="L3480">
            <v>33295.597417401885</v>
          </cell>
          <cell r="M3480">
            <v>107596265.71179432</v>
          </cell>
        </row>
        <row r="3481">
          <cell r="A3481" t="str">
            <v>JF2501</v>
          </cell>
          <cell r="B3481">
            <v>37041</v>
          </cell>
          <cell r="C3481">
            <v>37042</v>
          </cell>
          <cell r="D3481">
            <v>4</v>
          </cell>
          <cell r="E3481" t="str">
            <v>Hatherleigh Gardens</v>
          </cell>
          <cell r="F3481" t="str">
            <v>Potters Bar</v>
          </cell>
          <cell r="G3481" t="str">
            <v>Hertfordshire</v>
          </cell>
          <cell r="H3481" t="str">
            <v>EN6 5HZ</v>
          </cell>
          <cell r="I3481">
            <v>43263.558115514577</v>
          </cell>
          <cell r="J3481">
            <v>40539.152692623225</v>
          </cell>
          <cell r="K3481">
            <v>7.4999999999999997E-3</v>
          </cell>
          <cell r="L3481">
            <v>40235.109047428552</v>
          </cell>
          <cell r="M3481">
            <v>107636500.82084174</v>
          </cell>
        </row>
        <row r="3482">
          <cell r="A3482" t="str">
            <v>JF2624</v>
          </cell>
          <cell r="B3482">
            <v>37042</v>
          </cell>
          <cell r="C3482">
            <v>37042</v>
          </cell>
          <cell r="D3482">
            <v>7</v>
          </cell>
          <cell r="E3482" t="str">
            <v>Battersby Road</v>
          </cell>
          <cell r="F3482" t="str">
            <v>London</v>
          </cell>
          <cell r="G3482">
            <v>0</v>
          </cell>
          <cell r="H3482" t="str">
            <v>SE6 1SA</v>
          </cell>
          <cell r="I3482">
            <v>10683.518870941316</v>
          </cell>
          <cell r="J3482">
            <v>10010.753198967681</v>
          </cell>
          <cell r="K3482">
            <v>7.4999999999999997E-3</v>
          </cell>
          <cell r="L3482">
            <v>9935.672549975423</v>
          </cell>
          <cell r="M3482">
            <v>107646436.49339172</v>
          </cell>
        </row>
        <row r="3483">
          <cell r="A3483" t="str">
            <v>JF2481</v>
          </cell>
          <cell r="B3483">
            <v>37042</v>
          </cell>
          <cell r="C3483">
            <v>37042</v>
          </cell>
          <cell r="D3483" t="str">
            <v>1a Flowers Way</v>
          </cell>
          <cell r="E3483" t="str">
            <v>Jaywick</v>
          </cell>
          <cell r="F3483" t="str">
            <v>Clacton On Sea</v>
          </cell>
          <cell r="G3483" t="str">
            <v>Essex</v>
          </cell>
          <cell r="H3483" t="str">
            <v>CO15 2EP</v>
          </cell>
          <cell r="I3483">
            <v>27091.146378247078</v>
          </cell>
          <cell r="J3483">
            <v>25385.154792715144</v>
          </cell>
          <cell r="K3483">
            <v>7.4999999999999997E-3</v>
          </cell>
          <cell r="L3483">
            <v>25194.766131769782</v>
          </cell>
          <cell r="M3483">
            <v>107671631.2595235</v>
          </cell>
        </row>
        <row r="3484">
          <cell r="A3484" t="str">
            <v>JF2531</v>
          </cell>
          <cell r="B3484">
            <v>37042</v>
          </cell>
          <cell r="C3484">
            <v>37042</v>
          </cell>
          <cell r="D3484">
            <v>6</v>
          </cell>
          <cell r="E3484" t="str">
            <v>Chesterfield Drive</v>
          </cell>
          <cell r="F3484" t="str">
            <v>Dartford</v>
          </cell>
          <cell r="G3484" t="str">
            <v>Kent</v>
          </cell>
          <cell r="H3484" t="str">
            <v>DA1 3DB</v>
          </cell>
          <cell r="I3484">
            <v>38831.102135417146</v>
          </cell>
          <cell r="J3484">
            <v>36385.818625630163</v>
          </cell>
          <cell r="K3484">
            <v>7.4999999999999997E-3</v>
          </cell>
          <cell r="L3484">
            <v>36112.924985937942</v>
          </cell>
          <cell r="M3484">
            <v>107707744.18450944</v>
          </cell>
        </row>
        <row r="3485">
          <cell r="A3485" t="str">
            <v>JF2511</v>
          </cell>
          <cell r="B3485">
            <v>37042</v>
          </cell>
          <cell r="C3485">
            <v>37042</v>
          </cell>
          <cell r="D3485">
            <v>7</v>
          </cell>
          <cell r="E3485" t="str">
            <v>Uffington Drive</v>
          </cell>
          <cell r="F3485" t="str">
            <v>Bracknell</v>
          </cell>
          <cell r="G3485" t="str">
            <v>Berkshire</v>
          </cell>
          <cell r="H3485" t="str">
            <v>RG12 9HP</v>
          </cell>
          <cell r="I3485">
            <v>55813.678629440707</v>
          </cell>
          <cell r="J3485">
            <v>52298.963350508668</v>
          </cell>
          <cell r="K3485">
            <v>7.4999999999999997E-3</v>
          </cell>
          <cell r="L3485">
            <v>51906.721125379852</v>
          </cell>
          <cell r="M3485">
            <v>107759650.90563482</v>
          </cell>
        </row>
        <row r="3486">
          <cell r="A3486" t="str">
            <v>JF2375</v>
          </cell>
          <cell r="B3486">
            <v>37043</v>
          </cell>
          <cell r="C3486">
            <v>37072</v>
          </cell>
          <cell r="D3486">
            <v>5</v>
          </cell>
          <cell r="E3486" t="str">
            <v>Belvedere Avenue</v>
          </cell>
          <cell r="F3486" t="str">
            <v>Bury</v>
          </cell>
          <cell r="G3486" t="str">
            <v>Lancashire</v>
          </cell>
          <cell r="H3486" t="str">
            <v>BL8 4ED</v>
          </cell>
          <cell r="I3486">
            <v>16309.490994626833</v>
          </cell>
          <cell r="J3486">
            <v>15282.444962219601</v>
          </cell>
          <cell r="K3486">
            <v>7.4999999999999997E-3</v>
          </cell>
          <cell r="L3486">
            <v>15167.826625002954</v>
          </cell>
          <cell r="M3486">
            <v>107774818.73225982</v>
          </cell>
        </row>
        <row r="3487">
          <cell r="A3487" t="str">
            <v>JF2641</v>
          </cell>
          <cell r="B3487">
            <v>37043</v>
          </cell>
          <cell r="C3487">
            <v>37072</v>
          </cell>
          <cell r="D3487">
            <v>60</v>
          </cell>
          <cell r="E3487" t="str">
            <v>Highcliffe Close</v>
          </cell>
          <cell r="F3487" t="str">
            <v>Wickford</v>
          </cell>
          <cell r="G3487" t="str">
            <v>Essex</v>
          </cell>
          <cell r="H3487" t="str">
            <v>SS11 8JY</v>
          </cell>
          <cell r="I3487">
            <v>35439.90926985821</v>
          </cell>
          <cell r="J3487">
            <v>33208.176948078726</v>
          </cell>
          <cell r="K3487">
            <v>7.4999999999999997E-3</v>
          </cell>
          <cell r="L3487">
            <v>32959.115620968136</v>
          </cell>
          <cell r="M3487">
            <v>107807777.8478808</v>
          </cell>
        </row>
        <row r="3488">
          <cell r="A3488" t="str">
            <v>JF2109</v>
          </cell>
          <cell r="B3488">
            <v>37043</v>
          </cell>
          <cell r="C3488">
            <v>37072</v>
          </cell>
          <cell r="D3488">
            <v>27</v>
          </cell>
          <cell r="E3488" t="str">
            <v>Fernleigh Road</v>
          </cell>
          <cell r="F3488" t="str">
            <v>Walsall</v>
          </cell>
          <cell r="G3488" t="str">
            <v>West Midlands</v>
          </cell>
          <cell r="H3488" t="str">
            <v>WS4 2EZ</v>
          </cell>
          <cell r="I3488">
            <v>44294.616262153831</v>
          </cell>
          <cell r="J3488">
            <v>41505.282744385957</v>
          </cell>
          <cell r="K3488">
            <v>7.4999999999999997E-3</v>
          </cell>
          <cell r="L3488">
            <v>41193.993123803062</v>
          </cell>
          <cell r="M3488">
            <v>107848971.8410046</v>
          </cell>
        </row>
        <row r="3489">
          <cell r="A3489" t="str">
            <v>JF2566</v>
          </cell>
          <cell r="B3489">
            <v>37043</v>
          </cell>
          <cell r="C3489">
            <v>37072</v>
          </cell>
          <cell r="D3489">
            <v>15</v>
          </cell>
          <cell r="E3489" t="str">
            <v>Northdown Close</v>
          </cell>
          <cell r="F3489" t="str">
            <v>Maidstone</v>
          </cell>
          <cell r="G3489" t="str">
            <v>Kent</v>
          </cell>
          <cell r="H3489" t="str">
            <v>ME14 2ER</v>
          </cell>
          <cell r="I3489">
            <v>55474.889614118903</v>
          </cell>
          <cell r="J3489">
            <v>51981.508656050959</v>
          </cell>
          <cell r="K3489">
            <v>7.4999999999999997E-3</v>
          </cell>
          <cell r="L3489">
            <v>51591.647341130578</v>
          </cell>
          <cell r="M3489">
            <v>107900563.48834573</v>
          </cell>
        </row>
        <row r="3490">
          <cell r="A3490" t="str">
            <v>JF2652</v>
          </cell>
          <cell r="B3490">
            <v>37043</v>
          </cell>
          <cell r="C3490">
            <v>37072</v>
          </cell>
          <cell r="D3490">
            <v>11</v>
          </cell>
          <cell r="E3490" t="str">
            <v>Skipton Close</v>
          </cell>
          <cell r="F3490" t="str">
            <v>Broadstone</v>
          </cell>
          <cell r="G3490" t="str">
            <v>Dorset</v>
          </cell>
          <cell r="H3490" t="str">
            <v>BH18 8HH</v>
          </cell>
          <cell r="I3490">
            <v>61151.573492349708</v>
          </cell>
          <cell r="J3490">
            <v>57300.718738423398</v>
          </cell>
          <cell r="K3490">
            <v>7.4999999999999997E-3</v>
          </cell>
          <cell r="L3490">
            <v>56870.963347885227</v>
          </cell>
          <cell r="M3490">
            <v>107957434.45169361</v>
          </cell>
        </row>
        <row r="3491">
          <cell r="A3491" t="str">
            <v>JE3250</v>
          </cell>
          <cell r="B3491">
            <v>37046</v>
          </cell>
          <cell r="C3491">
            <v>37072</v>
          </cell>
          <cell r="D3491">
            <v>10</v>
          </cell>
          <cell r="E3491" t="str">
            <v>Carkington Road</v>
          </cell>
          <cell r="F3491" t="str">
            <v>Woolton</v>
          </cell>
          <cell r="G3491" t="str">
            <v>Liverpool</v>
          </cell>
          <cell r="H3491" t="str">
            <v>L25 8TB</v>
          </cell>
          <cell r="I3491">
            <v>4969.9714804404302</v>
          </cell>
          <cell r="J3491">
            <v>4657.0009841910323</v>
          </cell>
          <cell r="K3491">
            <v>7.4999999999999997E-3</v>
          </cell>
          <cell r="L3491">
            <v>4622.0734768095999</v>
          </cell>
          <cell r="M3491">
            <v>107962056.52517042</v>
          </cell>
        </row>
        <row r="3492">
          <cell r="A3492" t="str">
            <v>JF2686</v>
          </cell>
          <cell r="B3492">
            <v>37046</v>
          </cell>
          <cell r="C3492">
            <v>37072</v>
          </cell>
          <cell r="D3492">
            <v>20</v>
          </cell>
          <cell r="E3492" t="str">
            <v>Arnold Avenue</v>
          </cell>
          <cell r="F3492" t="str">
            <v>Southwell</v>
          </cell>
          <cell r="G3492" t="str">
            <v>Nottinghamshire</v>
          </cell>
          <cell r="H3492" t="str">
            <v>NG25 0BP</v>
          </cell>
          <cell r="I3492">
            <v>6559.9169941840146</v>
          </cell>
          <cell r="J3492">
            <v>6146.8239844746931</v>
          </cell>
          <cell r="K3492">
            <v>7.4999999999999997E-3</v>
          </cell>
          <cell r="L3492">
            <v>6100.7228045911334</v>
          </cell>
          <cell r="M3492">
            <v>107968157.24797501</v>
          </cell>
        </row>
        <row r="3493">
          <cell r="A3493" t="str">
            <v>JF2592</v>
          </cell>
          <cell r="B3493">
            <v>37046</v>
          </cell>
          <cell r="C3493">
            <v>37072</v>
          </cell>
          <cell r="D3493" t="str">
            <v>18 Kew Gardens</v>
          </cell>
          <cell r="E3493" t="str">
            <v>Mackworth Estate</v>
          </cell>
          <cell r="F3493" t="str">
            <v>Derby</v>
          </cell>
          <cell r="G3493" t="str">
            <v>Derbyshire</v>
          </cell>
          <cell r="H3493" t="str">
            <v>DE22 4AJ</v>
          </cell>
          <cell r="I3493">
            <v>13510.525592185544</v>
          </cell>
          <cell r="J3493">
            <v>12659.736826934562</v>
          </cell>
          <cell r="K3493">
            <v>7.4999999999999997E-3</v>
          </cell>
          <cell r="L3493">
            <v>12564.788800732555</v>
          </cell>
          <cell r="M3493">
            <v>107980722.03677574</v>
          </cell>
        </row>
        <row r="3494">
          <cell r="A3494" t="str">
            <v>JF2522</v>
          </cell>
          <cell r="B3494">
            <v>37046</v>
          </cell>
          <cell r="C3494">
            <v>37072</v>
          </cell>
          <cell r="D3494">
            <v>7</v>
          </cell>
          <cell r="E3494" t="str">
            <v>Vale Avenue</v>
          </cell>
          <cell r="F3494" t="str">
            <v>Warrington</v>
          </cell>
          <cell r="G3494" t="str">
            <v>Cheshire</v>
          </cell>
          <cell r="H3494" t="str">
            <v>WA2 8AY</v>
          </cell>
          <cell r="I3494">
            <v>16237.972347239469</v>
          </cell>
          <cell r="J3494">
            <v>15215.430007992649</v>
          </cell>
          <cell r="K3494">
            <v>7.4999999999999997E-3</v>
          </cell>
          <cell r="L3494">
            <v>15101.314282932704</v>
          </cell>
          <cell r="M3494">
            <v>107995823.35105868</v>
          </cell>
        </row>
        <row r="3495">
          <cell r="A3495" t="str">
            <v>JF2610</v>
          </cell>
          <cell r="B3495">
            <v>37046</v>
          </cell>
          <cell r="C3495">
            <v>37072</v>
          </cell>
          <cell r="D3495">
            <v>10</v>
          </cell>
          <cell r="E3495" t="str">
            <v>Eastbourne Terrace</v>
          </cell>
          <cell r="F3495" t="str">
            <v>Taunton</v>
          </cell>
          <cell r="G3495" t="str">
            <v>Somerset</v>
          </cell>
          <cell r="H3495" t="str">
            <v>TA1 1SX</v>
          </cell>
          <cell r="I3495">
            <v>16554.488925325539</v>
          </cell>
          <cell r="J3495">
            <v>15512.014811640049</v>
          </cell>
          <cell r="K3495">
            <v>7.4999999999999997E-3</v>
          </cell>
          <cell r="L3495">
            <v>15395.674700552749</v>
          </cell>
          <cell r="M3495">
            <v>108011219.02575924</v>
          </cell>
        </row>
        <row r="3496">
          <cell r="A3496" t="str">
            <v>JF2587</v>
          </cell>
          <cell r="B3496">
            <v>37046</v>
          </cell>
          <cell r="C3496">
            <v>37072</v>
          </cell>
          <cell r="D3496">
            <v>140</v>
          </cell>
          <cell r="E3496" t="str">
            <v>Boscombe Grove Road</v>
          </cell>
          <cell r="F3496" t="str">
            <v>Bournemouth</v>
          </cell>
          <cell r="G3496" t="str">
            <v>Dorset</v>
          </cell>
          <cell r="H3496" t="str">
            <v>BH1 4PG</v>
          </cell>
          <cell r="I3496">
            <v>22866.334299879778</v>
          </cell>
          <cell r="J3496">
            <v>21426.388815000697</v>
          </cell>
          <cell r="K3496">
            <v>7.4999999999999997E-3</v>
          </cell>
          <cell r="L3496">
            <v>21265.690898888191</v>
          </cell>
          <cell r="M3496">
            <v>108032484.71665813</v>
          </cell>
        </row>
        <row r="3497">
          <cell r="A3497" t="str">
            <v>JF2540</v>
          </cell>
          <cell r="B3497">
            <v>37046</v>
          </cell>
          <cell r="C3497">
            <v>37072</v>
          </cell>
          <cell r="D3497">
            <v>35</v>
          </cell>
          <cell r="E3497" t="str">
            <v>Amberley Avenue</v>
          </cell>
          <cell r="F3497" t="str">
            <v>Bulkington Bedworth</v>
          </cell>
          <cell r="G3497" t="str">
            <v>Warwickshire</v>
          </cell>
          <cell r="H3497" t="str">
            <v>CV12 9QY</v>
          </cell>
          <cell r="I3497">
            <v>25322.843413757713</v>
          </cell>
          <cell r="J3497">
            <v>23728.205919188586</v>
          </cell>
          <cell r="K3497">
            <v>7.4999999999999997E-3</v>
          </cell>
          <cell r="L3497">
            <v>23550.244374794671</v>
          </cell>
          <cell r="M3497">
            <v>108056034.96103293</v>
          </cell>
        </row>
        <row r="3498">
          <cell r="A3498" t="str">
            <v>JF2626</v>
          </cell>
          <cell r="B3498">
            <v>37046</v>
          </cell>
          <cell r="C3498">
            <v>37072</v>
          </cell>
          <cell r="D3498">
            <v>66</v>
          </cell>
          <cell r="E3498" t="str">
            <v>Ifield Road</v>
          </cell>
          <cell r="F3498" t="str">
            <v>Crawley</v>
          </cell>
          <cell r="G3498" t="str">
            <v>West Sussex</v>
          </cell>
          <cell r="H3498" t="str">
            <v>RH11 7BQ</v>
          </cell>
          <cell r="I3498">
            <v>37685.190484529492</v>
          </cell>
          <cell r="J3498">
            <v>35312.067658047781</v>
          </cell>
          <cell r="K3498">
            <v>7.4999999999999997E-3</v>
          </cell>
          <cell r="L3498">
            <v>35047.227150612423</v>
          </cell>
          <cell r="M3498">
            <v>108091082.18818355</v>
          </cell>
        </row>
        <row r="3499">
          <cell r="A3499" t="str">
            <v>JF2644</v>
          </cell>
          <cell r="B3499">
            <v>37046</v>
          </cell>
          <cell r="C3499">
            <v>37072</v>
          </cell>
          <cell r="D3499">
            <v>7</v>
          </cell>
          <cell r="E3499" t="str">
            <v>Lovell Close</v>
          </cell>
          <cell r="F3499" t="str">
            <v>Exmouth</v>
          </cell>
          <cell r="G3499" t="str">
            <v>Devon</v>
          </cell>
          <cell r="H3499" t="str">
            <v>EX8 4PW</v>
          </cell>
          <cell r="I3499">
            <v>37380.044206438397</v>
          </cell>
          <cell r="J3499">
            <v>35026.137140541767</v>
          </cell>
          <cell r="K3499">
            <v>7.4999999999999997E-3</v>
          </cell>
          <cell r="L3499">
            <v>34763.441111987704</v>
          </cell>
          <cell r="M3499">
            <v>108125845.62929553</v>
          </cell>
        </row>
        <row r="3500">
          <cell r="A3500" t="str">
            <v>JF2512</v>
          </cell>
          <cell r="B3500">
            <v>37046</v>
          </cell>
          <cell r="C3500">
            <v>37072</v>
          </cell>
          <cell r="D3500">
            <v>20</v>
          </cell>
          <cell r="E3500" t="str">
            <v>Curlew Crescent</v>
          </cell>
          <cell r="F3500" t="str">
            <v>Kingswood Basildon</v>
          </cell>
          <cell r="G3500" t="str">
            <v>Essex</v>
          </cell>
          <cell r="H3500" t="str">
            <v>SS16 5HR</v>
          </cell>
          <cell r="I3500">
            <v>44331.791892334921</v>
          </cell>
          <cell r="J3500">
            <v>41540.117339920878</v>
          </cell>
          <cell r="K3500">
            <v>7.4999999999999997E-3</v>
          </cell>
          <cell r="L3500">
            <v>41228.566459871472</v>
          </cell>
          <cell r="M3500">
            <v>108167074.19575539</v>
          </cell>
        </row>
        <row r="3501">
          <cell r="A3501" t="str">
            <v>JF2331</v>
          </cell>
          <cell r="B3501">
            <v>37046</v>
          </cell>
          <cell r="C3501">
            <v>37072</v>
          </cell>
          <cell r="D3501">
            <v>20</v>
          </cell>
          <cell r="E3501" t="str">
            <v>Burnett Square</v>
          </cell>
          <cell r="F3501" t="str">
            <v>Hertford</v>
          </cell>
          <cell r="G3501" t="str">
            <v>Hertfordshire</v>
          </cell>
          <cell r="H3501" t="str">
            <v>SG14 2HD</v>
          </cell>
          <cell r="I3501">
            <v>49977.535206699991</v>
          </cell>
          <cell r="J3501">
            <v>46830.335256655904</v>
          </cell>
          <cell r="K3501">
            <v>7.4999999999999997E-3</v>
          </cell>
          <cell r="L3501">
            <v>46479.10774223099</v>
          </cell>
          <cell r="M3501">
            <v>108213553.30349763</v>
          </cell>
        </row>
        <row r="3502">
          <cell r="A3502" t="str">
            <v>JF2499</v>
          </cell>
          <cell r="B3502">
            <v>37047</v>
          </cell>
          <cell r="C3502">
            <v>37072</v>
          </cell>
          <cell r="D3502">
            <v>22</v>
          </cell>
          <cell r="E3502" t="str">
            <v>Northorpe Road</v>
          </cell>
          <cell r="F3502" t="str">
            <v>Donington Spalding</v>
          </cell>
          <cell r="G3502" t="str">
            <v>Lincolnshire</v>
          </cell>
          <cell r="H3502" t="str">
            <v>PE11 4XU</v>
          </cell>
          <cell r="I3502">
            <v>21315.523850738042</v>
          </cell>
          <cell r="J3502">
            <v>19973.236454595848</v>
          </cell>
          <cell r="K3502">
            <v>7.4999999999999997E-3</v>
          </cell>
          <cell r="L3502">
            <v>19823.437181186378</v>
          </cell>
          <cell r="M3502">
            <v>108233376.74067882</v>
          </cell>
        </row>
        <row r="3503">
          <cell r="A3503" t="str">
            <v>JF2685</v>
          </cell>
          <cell r="B3503">
            <v>37047</v>
          </cell>
          <cell r="C3503">
            <v>37072</v>
          </cell>
          <cell r="D3503">
            <v>6</v>
          </cell>
          <cell r="E3503" t="str">
            <v>Halsbury Road</v>
          </cell>
          <cell r="F3503" t="str">
            <v>Westbury Park</v>
          </cell>
          <cell r="G3503" t="str">
            <v>Bristol</v>
          </cell>
          <cell r="H3503" t="str">
            <v>BS6 7SR</v>
          </cell>
          <cell r="I3503">
            <v>22031.536982810041</v>
          </cell>
          <cell r="J3503">
            <v>20644.160598502101</v>
          </cell>
          <cell r="K3503">
            <v>7.4999999999999997E-3</v>
          </cell>
          <cell r="L3503">
            <v>20489.329394013337</v>
          </cell>
          <cell r="M3503">
            <v>108253866.07007283</v>
          </cell>
        </row>
        <row r="3504">
          <cell r="A3504" t="str">
            <v>JF2534</v>
          </cell>
          <cell r="B3504">
            <v>37047</v>
          </cell>
          <cell r="C3504">
            <v>37072</v>
          </cell>
          <cell r="D3504" t="str">
            <v>5 Landor Avenue</v>
          </cell>
          <cell r="E3504" t="str">
            <v>Killay</v>
          </cell>
          <cell r="F3504" t="str">
            <v>Swansea</v>
          </cell>
          <cell r="G3504" t="str">
            <v>West Glamorgan</v>
          </cell>
          <cell r="H3504" t="str">
            <v>SA2 7BP</v>
          </cell>
          <cell r="I3504">
            <v>24021.456792280216</v>
          </cell>
          <cell r="J3504">
            <v>22508.770596292794</v>
          </cell>
          <cell r="K3504">
            <v>7.4999999999999997E-3</v>
          </cell>
          <cell r="L3504">
            <v>22339.954816820598</v>
          </cell>
          <cell r="M3504">
            <v>108276206.02488965</v>
          </cell>
        </row>
        <row r="3505">
          <cell r="A3505" t="str">
            <v>JF2443</v>
          </cell>
          <cell r="B3505">
            <v>37047</v>
          </cell>
          <cell r="C3505">
            <v>37072</v>
          </cell>
          <cell r="D3505">
            <v>68</v>
          </cell>
          <cell r="E3505" t="str">
            <v>Westfield Road</v>
          </cell>
          <cell r="F3505" t="str">
            <v>Studley Green Trowbridge</v>
          </cell>
          <cell r="G3505" t="str">
            <v>Wiltshire</v>
          </cell>
          <cell r="H3505" t="str">
            <v>BA14 9JN</v>
          </cell>
          <cell r="I3505">
            <v>32075.293269995127</v>
          </cell>
          <cell r="J3505">
            <v>30055.438530070995</v>
          </cell>
          <cell r="K3505">
            <v>7.4999999999999997E-3</v>
          </cell>
          <cell r="L3505">
            <v>29830.022741095465</v>
          </cell>
          <cell r="M3505">
            <v>108306036.04763074</v>
          </cell>
        </row>
        <row r="3506">
          <cell r="A3506" t="str">
            <v>JF2611</v>
          </cell>
          <cell r="B3506">
            <v>37047</v>
          </cell>
          <cell r="C3506">
            <v>37072</v>
          </cell>
          <cell r="D3506" t="str">
            <v>Largo</v>
          </cell>
          <cell r="E3506" t="str">
            <v>2 Edwalton Avenue</v>
          </cell>
          <cell r="F3506" t="str">
            <v>Sutton On Sea</v>
          </cell>
          <cell r="G3506" t="str">
            <v>Lincolnshire</v>
          </cell>
          <cell r="H3506" t="str">
            <v>LN12 2SS</v>
          </cell>
          <cell r="I3506">
            <v>35862.201095942764</v>
          </cell>
          <cell r="J3506">
            <v>33603.876089901023</v>
          </cell>
          <cell r="K3506">
            <v>7.4999999999999997E-3</v>
          </cell>
          <cell r="L3506">
            <v>33351.84701922677</v>
          </cell>
          <cell r="M3506">
            <v>108339387.89464997</v>
          </cell>
        </row>
        <row r="3507">
          <cell r="A3507" t="str">
            <v>JF2616</v>
          </cell>
          <cell r="B3507">
            <v>37047</v>
          </cell>
          <cell r="C3507">
            <v>37072</v>
          </cell>
          <cell r="D3507">
            <v>100</v>
          </cell>
          <cell r="E3507" t="str">
            <v>Lavinia Way</v>
          </cell>
          <cell r="F3507" t="str">
            <v>East Preston</v>
          </cell>
          <cell r="G3507" t="str">
            <v>West Sussex</v>
          </cell>
          <cell r="H3507" t="str">
            <v>BN16 1DD</v>
          </cell>
          <cell r="I3507">
            <v>71544.70984415061</v>
          </cell>
          <cell r="J3507">
            <v>67039.375471093255</v>
          </cell>
          <cell r="K3507">
            <v>7.4999999999999997E-3</v>
          </cell>
          <cell r="L3507">
            <v>66536.580155060059</v>
          </cell>
          <cell r="M3507">
            <v>108405924.47480503</v>
          </cell>
        </row>
        <row r="3508">
          <cell r="A3508" t="str">
            <v>JF2671</v>
          </cell>
          <cell r="B3508">
            <v>37047</v>
          </cell>
          <cell r="C3508">
            <v>37072</v>
          </cell>
          <cell r="D3508">
            <v>7</v>
          </cell>
          <cell r="E3508" t="str">
            <v>Beechwood Grove</v>
          </cell>
          <cell r="F3508" t="str">
            <v>Harrogate</v>
          </cell>
          <cell r="G3508" t="str">
            <v>North Yorkshire</v>
          </cell>
          <cell r="H3508" t="str">
            <v>HG2 8QP</v>
          </cell>
          <cell r="I3508">
            <v>74260.61231767766</v>
          </cell>
          <cell r="J3508">
            <v>69584.251340493924</v>
          </cell>
          <cell r="K3508">
            <v>7.4999999999999997E-3</v>
          </cell>
          <cell r="L3508">
            <v>69062.369455440217</v>
          </cell>
          <cell r="M3508">
            <v>108474986.84426047</v>
          </cell>
        </row>
        <row r="3509">
          <cell r="A3509" t="str">
            <v>JF2697</v>
          </cell>
          <cell r="B3509">
            <v>37048</v>
          </cell>
          <cell r="C3509">
            <v>37072</v>
          </cell>
          <cell r="D3509">
            <v>37</v>
          </cell>
          <cell r="E3509" t="str">
            <v>Carlton Road</v>
          </cell>
          <cell r="F3509" t="str">
            <v>Welling</v>
          </cell>
          <cell r="G3509" t="str">
            <v>Kent</v>
          </cell>
          <cell r="H3509" t="str">
            <v>DA16 1QH</v>
          </cell>
          <cell r="I3509">
            <v>6186.0565225711061</v>
          </cell>
          <cell r="J3509">
            <v>5796.5063637190215</v>
          </cell>
          <cell r="K3509">
            <v>7.4999999999999997E-3</v>
          </cell>
          <cell r="L3509">
            <v>5753.0325659911286</v>
          </cell>
          <cell r="M3509">
            <v>108480739.87682647</v>
          </cell>
        </row>
        <row r="3510">
          <cell r="A3510" t="str">
            <v>JF2485</v>
          </cell>
          <cell r="B3510">
            <v>37048</v>
          </cell>
          <cell r="C3510">
            <v>37072</v>
          </cell>
          <cell r="D3510" t="str">
            <v>14 Wellington Road</v>
          </cell>
          <cell r="E3510" t="str">
            <v>Horseyhay</v>
          </cell>
          <cell r="F3510" t="str">
            <v>Telford</v>
          </cell>
          <cell r="G3510" t="str">
            <v>Shropshire</v>
          </cell>
          <cell r="H3510" t="str">
            <v>TF4 3BT</v>
          </cell>
          <cell r="I3510">
            <v>15569.382559223925</v>
          </cell>
          <cell r="J3510">
            <v>14588.94285146423</v>
          </cell>
          <cell r="K3510">
            <v>7.4999999999999997E-3</v>
          </cell>
          <cell r="L3510">
            <v>14479.525780078249</v>
          </cell>
          <cell r="M3510">
            <v>108495219.40260655</v>
          </cell>
        </row>
        <row r="3511">
          <cell r="A3511" t="str">
            <v>JF2706</v>
          </cell>
          <cell r="B3511">
            <v>37049</v>
          </cell>
          <cell r="C3511">
            <v>37072</v>
          </cell>
          <cell r="D3511">
            <v>32</v>
          </cell>
          <cell r="E3511" t="str">
            <v>Aldermans Drive</v>
          </cell>
          <cell r="F3511" t="str">
            <v>Peterborough</v>
          </cell>
          <cell r="G3511">
            <v>0</v>
          </cell>
          <cell r="H3511" t="str">
            <v>PE3 6AR</v>
          </cell>
          <cell r="I3511">
            <v>3868.3604071809409</v>
          </cell>
          <cell r="J3511">
            <v>3624.7608853181609</v>
          </cell>
          <cell r="K3511">
            <v>7.4999999999999997E-3</v>
          </cell>
          <cell r="L3511">
            <v>3597.5751786782748</v>
          </cell>
          <cell r="M3511">
            <v>108498816.97778523</v>
          </cell>
        </row>
        <row r="3512">
          <cell r="A3512" t="str">
            <v>JF2588</v>
          </cell>
          <cell r="B3512">
            <v>37049</v>
          </cell>
          <cell r="C3512">
            <v>37072</v>
          </cell>
          <cell r="D3512">
            <v>22</v>
          </cell>
          <cell r="E3512" t="str">
            <v>Langholme Road</v>
          </cell>
          <cell r="F3512" t="str">
            <v>Preston</v>
          </cell>
          <cell r="G3512" t="str">
            <v>Lancashire</v>
          </cell>
          <cell r="H3512" t="str">
            <v>PR1 0TL</v>
          </cell>
          <cell r="I3512">
            <v>17531.228285699639</v>
          </cell>
          <cell r="J3512">
            <v>16427.246655617797</v>
          </cell>
          <cell r="K3512">
            <v>7.4999999999999997E-3</v>
          </cell>
          <cell r="L3512">
            <v>16304.042305700665</v>
          </cell>
          <cell r="M3512">
            <v>108515121.02009094</v>
          </cell>
        </row>
        <row r="3513">
          <cell r="A3513" t="str">
            <v>JF2674</v>
          </cell>
          <cell r="B3513">
            <v>37049</v>
          </cell>
          <cell r="C3513">
            <v>37072</v>
          </cell>
          <cell r="D3513" t="str">
            <v>3 Firs Avenue</v>
          </cell>
          <cell r="E3513" t="str">
            <v>Cowplain</v>
          </cell>
          <cell r="F3513" t="str">
            <v>Waterlooville</v>
          </cell>
          <cell r="G3513" t="str">
            <v>Hampshire</v>
          </cell>
          <cell r="H3513" t="str">
            <v>PO8 8RR</v>
          </cell>
          <cell r="I3513">
            <v>43024.641070178317</v>
          </cell>
          <cell r="J3513">
            <v>40315.280801275396</v>
          </cell>
          <cell r="K3513">
            <v>7.4999999999999997E-3</v>
          </cell>
          <cell r="L3513">
            <v>40012.916195265832</v>
          </cell>
          <cell r="M3513">
            <v>108555133.9362862</v>
          </cell>
        </row>
        <row r="3514">
          <cell r="A3514" t="str">
            <v>JF2604</v>
          </cell>
          <cell r="B3514">
            <v>37049</v>
          </cell>
          <cell r="C3514">
            <v>37072</v>
          </cell>
          <cell r="D3514" t="str">
            <v>Fell View</v>
          </cell>
          <cell r="E3514" t="str">
            <v>Ashtree Avenue</v>
          </cell>
          <cell r="F3514" t="str">
            <v>Keswick</v>
          </cell>
          <cell r="G3514" t="str">
            <v>Cumbria</v>
          </cell>
          <cell r="H3514" t="str">
            <v>CA12 5PF</v>
          </cell>
          <cell r="I3514">
            <v>56189.755804925822</v>
          </cell>
          <cell r="J3514">
            <v>52651.358084212603</v>
          </cell>
          <cell r="K3514">
            <v>7.4999999999999997E-3</v>
          </cell>
          <cell r="L3514">
            <v>52256.472898581014</v>
          </cell>
          <cell r="M3514">
            <v>108607390.40918478</v>
          </cell>
        </row>
        <row r="3515">
          <cell r="A3515" t="str">
            <v>JF2547</v>
          </cell>
          <cell r="B3515">
            <v>37049</v>
          </cell>
          <cell r="C3515">
            <v>37072</v>
          </cell>
          <cell r="D3515">
            <v>106</v>
          </cell>
          <cell r="E3515" t="str">
            <v>Kennel Ride</v>
          </cell>
          <cell r="F3515" t="str">
            <v>Ascot</v>
          </cell>
          <cell r="G3515" t="str">
            <v>Berkshire</v>
          </cell>
          <cell r="H3515" t="str">
            <v>SL5 7NP</v>
          </cell>
          <cell r="I3515">
            <v>70481.254463613412</v>
          </cell>
          <cell r="J3515">
            <v>66042.888313511794</v>
          </cell>
          <cell r="K3515">
            <v>7.4999999999999997E-3</v>
          </cell>
          <cell r="L3515">
            <v>65547.566651160465</v>
          </cell>
          <cell r="M3515">
            <v>108672937.97583595</v>
          </cell>
        </row>
        <row r="3516">
          <cell r="A3516" t="str">
            <v>JF2659</v>
          </cell>
          <cell r="B3516">
            <v>37050</v>
          </cell>
          <cell r="C3516">
            <v>37072</v>
          </cell>
          <cell r="D3516">
            <v>26</v>
          </cell>
          <cell r="E3516" t="str">
            <v>Martens Road, Shrivenham</v>
          </cell>
          <cell r="F3516" t="str">
            <v>Swindon</v>
          </cell>
          <cell r="G3516" t="str">
            <v>Wiltshire</v>
          </cell>
          <cell r="H3516" t="str">
            <v>SN6 8AX</v>
          </cell>
          <cell r="I3516">
            <v>51377.002774836117</v>
          </cell>
          <cell r="J3516">
            <v>48141.675144178924</v>
          </cell>
          <cell r="K3516">
            <v>7.4999999999999997E-3</v>
          </cell>
          <cell r="L3516">
            <v>47780.612580597583</v>
          </cell>
          <cell r="M3516">
            <v>108720718.58841655</v>
          </cell>
        </row>
        <row r="3517">
          <cell r="A3517" t="str">
            <v>JF2247</v>
          </cell>
          <cell r="B3517">
            <v>37050</v>
          </cell>
          <cell r="C3517">
            <v>37072</v>
          </cell>
          <cell r="D3517">
            <v>97</v>
          </cell>
          <cell r="E3517" t="str">
            <v>Dukes Avenue</v>
          </cell>
          <cell r="F3517" t="str">
            <v>New Malden</v>
          </cell>
          <cell r="G3517" t="str">
            <v>Surrey</v>
          </cell>
          <cell r="H3517" t="str">
            <v>KT3 4HR</v>
          </cell>
          <cell r="I3517">
            <v>58643.259186508752</v>
          </cell>
          <cell r="J3517">
            <v>54950.358733957823</v>
          </cell>
          <cell r="K3517">
            <v>7.4999999999999997E-3</v>
          </cell>
          <cell r="L3517">
            <v>54538.231043453139</v>
          </cell>
          <cell r="M3517">
            <v>108775256.81946</v>
          </cell>
        </row>
        <row r="3518">
          <cell r="A3518" t="str">
            <v>JF2513</v>
          </cell>
          <cell r="B3518">
            <v>37053</v>
          </cell>
          <cell r="C3518">
            <v>37072</v>
          </cell>
          <cell r="D3518">
            <v>10</v>
          </cell>
          <cell r="E3518" t="str">
            <v>Godwin Avenue</v>
          </cell>
          <cell r="F3518" t="str">
            <v>Wigston</v>
          </cell>
          <cell r="G3518" t="str">
            <v>Leicestershire</v>
          </cell>
          <cell r="H3518" t="str">
            <v>LE18 3PL</v>
          </cell>
          <cell r="I3518">
            <v>16973.604965857627</v>
          </cell>
          <cell r="J3518">
            <v>15904.738154405635</v>
          </cell>
          <cell r="K3518">
            <v>7.4999999999999997E-3</v>
          </cell>
          <cell r="L3518">
            <v>15785.452618247593</v>
          </cell>
          <cell r="M3518">
            <v>108791042.27207825</v>
          </cell>
        </row>
        <row r="3519">
          <cell r="A3519" t="str">
            <v>JF2577</v>
          </cell>
          <cell r="B3519">
            <v>37053</v>
          </cell>
          <cell r="C3519">
            <v>37072</v>
          </cell>
          <cell r="D3519">
            <v>11</v>
          </cell>
          <cell r="E3519" t="str">
            <v>Skelton Road</v>
          </cell>
          <cell r="F3519" t="str">
            <v>Stretford Manchester</v>
          </cell>
          <cell r="G3519" t="str">
            <v>Lancashire</v>
          </cell>
          <cell r="H3519" t="str">
            <v>M32 0DX</v>
          </cell>
          <cell r="I3519">
            <v>31509.415740085497</v>
          </cell>
          <cell r="J3519">
            <v>29525.195605319401</v>
          </cell>
          <cell r="K3519">
            <v>7.4999999999999997E-3</v>
          </cell>
          <cell r="L3519">
            <v>29303.756638279508</v>
          </cell>
          <cell r="M3519">
            <v>108820346.02871652</v>
          </cell>
        </row>
        <row r="3520">
          <cell r="A3520" t="str">
            <v>JF2615</v>
          </cell>
          <cell r="B3520">
            <v>37053</v>
          </cell>
          <cell r="C3520">
            <v>37072</v>
          </cell>
          <cell r="D3520">
            <v>3</v>
          </cell>
          <cell r="E3520" t="str">
            <v>Horsham Road</v>
          </cell>
          <cell r="F3520" t="str">
            <v>Pease Cottage Crawley</v>
          </cell>
          <cell r="G3520" t="str">
            <v>West Sussex</v>
          </cell>
          <cell r="H3520" t="str">
            <v>RH11 9AW</v>
          </cell>
          <cell r="I3520">
            <v>32754.828750294691</v>
          </cell>
          <cell r="J3520">
            <v>30692.182103550687</v>
          </cell>
          <cell r="K3520">
            <v>7.4999999999999997E-3</v>
          </cell>
          <cell r="L3520">
            <v>30461.99073777406</v>
          </cell>
          <cell r="M3520">
            <v>108850808.0194543</v>
          </cell>
        </row>
        <row r="3521">
          <cell r="A3521" t="str">
            <v>JF2521</v>
          </cell>
          <cell r="B3521">
            <v>37054</v>
          </cell>
          <cell r="C3521">
            <v>37072</v>
          </cell>
          <cell r="D3521">
            <v>19</v>
          </cell>
          <cell r="E3521" t="str">
            <v>Kings Park</v>
          </cell>
          <cell r="F3521" t="str">
            <v>Dereham</v>
          </cell>
          <cell r="G3521" t="str">
            <v>Norfolk</v>
          </cell>
          <cell r="H3521" t="str">
            <v>NR19 2AH</v>
          </cell>
          <cell r="I3521">
            <v>20972.532977480845</v>
          </cell>
          <cell r="J3521">
            <v>19651.844502828397</v>
          </cell>
          <cell r="K3521">
            <v>7.4999999999999997E-3</v>
          </cell>
          <cell r="L3521">
            <v>19504.455669057184</v>
          </cell>
          <cell r="M3521">
            <v>108870312.47512336</v>
          </cell>
        </row>
        <row r="3522">
          <cell r="A3522" t="str">
            <v>JF2563</v>
          </cell>
          <cell r="B3522">
            <v>37054</v>
          </cell>
          <cell r="C3522">
            <v>37072</v>
          </cell>
          <cell r="D3522">
            <v>7</v>
          </cell>
          <cell r="E3522" t="str">
            <v>Lorrain Grove, Norton</v>
          </cell>
          <cell r="F3522" t="str">
            <v>Stockton-on-Tees</v>
          </cell>
          <cell r="G3522" t="str">
            <v>Cleveland</v>
          </cell>
          <cell r="H3522" t="str">
            <v>TS20 1JT</v>
          </cell>
          <cell r="I3522">
            <v>29962.920591426591</v>
          </cell>
          <cell r="J3522">
            <v>28076.086801034486</v>
          </cell>
          <cell r="K3522">
            <v>7.4999999999999997E-3</v>
          </cell>
          <cell r="L3522">
            <v>27865.516150026728</v>
          </cell>
          <cell r="M3522">
            <v>108898177.99127339</v>
          </cell>
        </row>
        <row r="3523">
          <cell r="A3523" t="str">
            <v>JF2423</v>
          </cell>
          <cell r="B3523">
            <v>37054</v>
          </cell>
          <cell r="C3523">
            <v>37072</v>
          </cell>
          <cell r="D3523">
            <v>12</v>
          </cell>
          <cell r="E3523" t="str">
            <v>Dewhirst Road</v>
          </cell>
          <cell r="F3523" t="str">
            <v>Shipley</v>
          </cell>
          <cell r="G3523" t="str">
            <v>West Yorkshire</v>
          </cell>
          <cell r="H3523" t="str">
            <v>BD17 6DW</v>
          </cell>
          <cell r="I3523">
            <v>33699.143398511027</v>
          </cell>
          <cell r="J3523">
            <v>31577.031093818892</v>
          </cell>
          <cell r="K3523">
            <v>7.4999999999999997E-3</v>
          </cell>
          <cell r="L3523">
            <v>31340.203360615251</v>
          </cell>
          <cell r="M3523">
            <v>108929518.19463401</v>
          </cell>
        </row>
        <row r="3524">
          <cell r="A3524" t="str">
            <v>JF2708</v>
          </cell>
          <cell r="B3524">
            <v>37054</v>
          </cell>
          <cell r="C3524">
            <v>37072</v>
          </cell>
          <cell r="D3524">
            <v>12</v>
          </cell>
          <cell r="E3524" t="str">
            <v>Chesham Road</v>
          </cell>
          <cell r="F3524" t="str">
            <v>Wilmslow</v>
          </cell>
          <cell r="G3524" t="str">
            <v>Cheshire</v>
          </cell>
          <cell r="H3524" t="str">
            <v>SK9 6HA</v>
          </cell>
          <cell r="I3524">
            <v>54820.802315023386</v>
          </cell>
          <cell r="J3524">
            <v>51368.610733472793</v>
          </cell>
          <cell r="K3524">
            <v>7.4999999999999997E-3</v>
          </cell>
          <cell r="L3524">
            <v>50983.346152971746</v>
          </cell>
          <cell r="M3524">
            <v>108980501.54078698</v>
          </cell>
        </row>
        <row r="3525">
          <cell r="A3525" t="str">
            <v>JF2632</v>
          </cell>
          <cell r="B3525">
            <v>37054</v>
          </cell>
          <cell r="C3525">
            <v>37072</v>
          </cell>
          <cell r="D3525">
            <v>24</v>
          </cell>
          <cell r="E3525" t="str">
            <v>Grange Avenue</v>
          </cell>
          <cell r="F3525" t="str">
            <v>Wickford</v>
          </cell>
          <cell r="G3525" t="str">
            <v>Essex</v>
          </cell>
          <cell r="H3525" t="str">
            <v>SS12 0ND</v>
          </cell>
          <cell r="I3525">
            <v>73876.679220524733</v>
          </cell>
          <cell r="J3525">
            <v>69224.495390516866</v>
          </cell>
          <cell r="K3525">
            <v>7.4999999999999997E-3</v>
          </cell>
          <cell r="L3525">
            <v>68705.311675088</v>
          </cell>
          <cell r="M3525">
            <v>109049206.85246207</v>
          </cell>
        </row>
        <row r="3526">
          <cell r="A3526" t="str">
            <v>JF2602</v>
          </cell>
          <cell r="B3526">
            <v>37054</v>
          </cell>
          <cell r="C3526">
            <v>37072</v>
          </cell>
          <cell r="D3526" t="str">
            <v>Flying Fishes</v>
          </cell>
          <cell r="E3526" t="str">
            <v>3 The Esplanade</v>
          </cell>
          <cell r="F3526" t="str">
            <v>Holland On Sea Clacton-On-Sea</v>
          </cell>
          <cell r="G3526" t="str">
            <v>Essex</v>
          </cell>
          <cell r="H3526" t="str">
            <v>CO15 5TT</v>
          </cell>
          <cell r="I3526">
            <v>99430.1316190941</v>
          </cell>
          <cell r="J3526">
            <v>93168.78831814359</v>
          </cell>
          <cell r="K3526">
            <v>7.4999999999999997E-3</v>
          </cell>
          <cell r="L3526">
            <v>92470.022405757511</v>
          </cell>
          <cell r="M3526">
            <v>109141676.87486783</v>
          </cell>
        </row>
        <row r="3527">
          <cell r="A3527" t="str">
            <v>JF2693</v>
          </cell>
          <cell r="B3527">
            <v>37055</v>
          </cell>
          <cell r="C3527">
            <v>37072</v>
          </cell>
          <cell r="D3527">
            <v>69</v>
          </cell>
          <cell r="E3527" t="str">
            <v>Mafeking Road</v>
          </cell>
          <cell r="F3527" t="str">
            <v>Southsea</v>
          </cell>
          <cell r="G3527" t="str">
            <v>Hampshire</v>
          </cell>
          <cell r="H3527" t="str">
            <v>PO4 9BG</v>
          </cell>
          <cell r="I3527">
            <v>3266.5294692915763</v>
          </cell>
          <cell r="J3527">
            <v>3060.8286210994111</v>
          </cell>
          <cell r="K3527">
            <v>7.4999999999999997E-3</v>
          </cell>
          <cell r="L3527">
            <v>3037.8724064411658</v>
          </cell>
          <cell r="M3527">
            <v>109144714.74727426</v>
          </cell>
        </row>
        <row r="3528">
          <cell r="A3528" t="str">
            <v>JF2613</v>
          </cell>
          <cell r="B3528">
            <v>37055</v>
          </cell>
          <cell r="C3528">
            <v>37072</v>
          </cell>
          <cell r="D3528">
            <v>26</v>
          </cell>
          <cell r="E3528" t="str">
            <v>Birch Green</v>
          </cell>
          <cell r="F3528" t="str">
            <v>Formby</v>
          </cell>
          <cell r="G3528" t="str">
            <v>Merseyside</v>
          </cell>
          <cell r="H3528" t="str">
            <v>L37 1NQ</v>
          </cell>
          <cell r="I3528">
            <v>20055.323379093737</v>
          </cell>
          <cell r="J3528">
            <v>18792.393695271712</v>
          </cell>
          <cell r="K3528">
            <v>7.4999999999999997E-3</v>
          </cell>
          <cell r="L3528">
            <v>18651.450742557176</v>
          </cell>
          <cell r="M3528">
            <v>109163366.19801682</v>
          </cell>
        </row>
        <row r="3529">
          <cell r="A3529" t="str">
            <v>JF2579</v>
          </cell>
          <cell r="B3529">
            <v>37055</v>
          </cell>
          <cell r="C3529">
            <v>37072</v>
          </cell>
          <cell r="D3529">
            <v>9</v>
          </cell>
          <cell r="E3529" t="str">
            <v>Orland Way</v>
          </cell>
          <cell r="F3529" t="str">
            <v>Longwell Green</v>
          </cell>
          <cell r="G3529" t="str">
            <v>Bristol</v>
          </cell>
          <cell r="H3529" t="str">
            <v>BS30 9XX</v>
          </cell>
          <cell r="I3529">
            <v>26496.368493462163</v>
          </cell>
          <cell r="J3529">
            <v>24827.831434679909</v>
          </cell>
          <cell r="K3529">
            <v>7.4999999999999997E-3</v>
          </cell>
          <cell r="L3529">
            <v>24641.622698919811</v>
          </cell>
          <cell r="M3529">
            <v>109188007.82071574</v>
          </cell>
        </row>
        <row r="3530">
          <cell r="A3530" t="str">
            <v>JF2690</v>
          </cell>
          <cell r="B3530">
            <v>37055</v>
          </cell>
          <cell r="C3530">
            <v>37072</v>
          </cell>
          <cell r="D3530">
            <v>320</v>
          </cell>
          <cell r="E3530" t="str">
            <v>Washwood Heath Road</v>
          </cell>
          <cell r="F3530" t="str">
            <v>Birmingham</v>
          </cell>
          <cell r="G3530" t="str">
            <v>West Midlands</v>
          </cell>
          <cell r="H3530" t="str">
            <v>B8 2UL</v>
          </cell>
          <cell r="I3530">
            <v>37460.398000642424</v>
          </cell>
          <cell r="J3530">
            <v>35101.430872138488</v>
          </cell>
          <cell r="K3530">
            <v>7.4999999999999997E-3</v>
          </cell>
          <cell r="L3530">
            <v>34838.170140597453</v>
          </cell>
          <cell r="M3530">
            <v>109222845.99085633</v>
          </cell>
        </row>
        <row r="3531">
          <cell r="A3531" t="str">
            <v>JF2525</v>
          </cell>
          <cell r="B3531">
            <v>37055</v>
          </cell>
          <cell r="C3531">
            <v>37072</v>
          </cell>
          <cell r="D3531">
            <v>115</v>
          </cell>
          <cell r="E3531" t="str">
            <v>Glanville Road</v>
          </cell>
          <cell r="F3531" t="str">
            <v>Blenheim Gds</v>
          </cell>
          <cell r="G3531" t="str">
            <v>London</v>
          </cell>
          <cell r="H3531" t="str">
            <v>SW2 5DF</v>
          </cell>
          <cell r="I3531">
            <v>45192.642203445241</v>
          </cell>
          <cell r="J3531">
            <v>42346.757933706875</v>
          </cell>
          <cell r="K3531">
            <v>7.4999999999999997E-3</v>
          </cell>
          <cell r="L3531">
            <v>42029.157249204072</v>
          </cell>
          <cell r="M3531">
            <v>109264875.14810553</v>
          </cell>
        </row>
        <row r="3532">
          <cell r="A3532" t="str">
            <v>JF2606</v>
          </cell>
          <cell r="B3532">
            <v>37055</v>
          </cell>
          <cell r="C3532">
            <v>37072</v>
          </cell>
          <cell r="D3532">
            <v>269</v>
          </cell>
          <cell r="E3532" t="str">
            <v>Old Road East</v>
          </cell>
          <cell r="F3532" t="str">
            <v>Gravesend</v>
          </cell>
          <cell r="G3532" t="str">
            <v>Kent</v>
          </cell>
          <cell r="H3532" t="str">
            <v>DA12 1PW</v>
          </cell>
          <cell r="I3532">
            <v>45707.772358342394</v>
          </cell>
          <cell r="J3532">
            <v>42829.449161973214</v>
          </cell>
          <cell r="K3532">
            <v>7.4999999999999997E-3</v>
          </cell>
          <cell r="L3532">
            <v>42508.22829325842</v>
          </cell>
          <cell r="M3532">
            <v>109307383.37639879</v>
          </cell>
        </row>
        <row r="3533">
          <cell r="A3533" t="str">
            <v>JF2584</v>
          </cell>
          <cell r="B3533">
            <v>37055</v>
          </cell>
          <cell r="C3533">
            <v>37072</v>
          </cell>
          <cell r="D3533">
            <v>54</v>
          </cell>
          <cell r="E3533" t="str">
            <v>Cotswold Avenue</v>
          </cell>
          <cell r="F3533" t="str">
            <v>Rayleigh</v>
          </cell>
          <cell r="G3533" t="str">
            <v>Essex</v>
          </cell>
          <cell r="H3533" t="str">
            <v>SS6 8AN</v>
          </cell>
          <cell r="I3533">
            <v>51604.433875053357</v>
          </cell>
          <cell r="J3533">
            <v>48354.784386699859</v>
          </cell>
          <cell r="K3533">
            <v>7.4999999999999997E-3</v>
          </cell>
          <cell r="L3533">
            <v>47992.123503799616</v>
          </cell>
          <cell r="M3533">
            <v>109355375.49990259</v>
          </cell>
        </row>
        <row r="3534">
          <cell r="A3534" t="str">
            <v>JF2418</v>
          </cell>
          <cell r="B3534">
            <v>37055</v>
          </cell>
          <cell r="C3534">
            <v>37072</v>
          </cell>
          <cell r="D3534">
            <v>43</v>
          </cell>
          <cell r="E3534" t="str">
            <v>Balmoral Avenue</v>
          </cell>
          <cell r="F3534" t="str">
            <v>Beckenham</v>
          </cell>
          <cell r="G3534" t="str">
            <v>Kent</v>
          </cell>
          <cell r="H3534" t="str">
            <v>BR3 3RD</v>
          </cell>
          <cell r="I3534">
            <v>55028.293781666594</v>
          </cell>
          <cell r="J3534">
            <v>51563.035986851311</v>
          </cell>
          <cell r="K3534">
            <v>7.4999999999999997E-3</v>
          </cell>
          <cell r="L3534">
            <v>51176.313216949929</v>
          </cell>
          <cell r="M3534">
            <v>109406551.81311955</v>
          </cell>
        </row>
        <row r="3535">
          <cell r="A3535" t="str">
            <v>JE3264</v>
          </cell>
          <cell r="B3535">
            <v>37056</v>
          </cell>
          <cell r="C3535">
            <v>37072</v>
          </cell>
          <cell r="D3535" t="str">
            <v>C/o Mr S R Smith, Meadowside</v>
          </cell>
          <cell r="E3535" t="str">
            <v>Harvest Hill, Off Stocks Road</v>
          </cell>
          <cell r="F3535" t="str">
            <v>Worcester</v>
          </cell>
          <cell r="G3535" t="str">
            <v>Worcestershire</v>
          </cell>
          <cell r="H3535" t="str">
            <v>WR6 5HD</v>
          </cell>
          <cell r="I3535">
            <v>0</v>
          </cell>
          <cell r="J3535">
            <v>0</v>
          </cell>
          <cell r="K3535">
            <v>7.4999999999999997E-3</v>
          </cell>
          <cell r="L3535">
            <v>0</v>
          </cell>
          <cell r="M3535">
            <v>109406551.81311955</v>
          </cell>
        </row>
        <row r="3536">
          <cell r="A3536" t="str">
            <v>JF2646</v>
          </cell>
          <cell r="B3536">
            <v>37056</v>
          </cell>
          <cell r="C3536">
            <v>37072</v>
          </cell>
          <cell r="D3536">
            <v>110</v>
          </cell>
          <cell r="E3536" t="str">
            <v>Clarendon Road</v>
          </cell>
          <cell r="F3536" t="str">
            <v>Ashford</v>
          </cell>
          <cell r="G3536" t="str">
            <v>Middlesex</v>
          </cell>
          <cell r="H3536" t="str">
            <v>TW15 2QD</v>
          </cell>
          <cell r="I3536">
            <v>28542.928930729413</v>
          </cell>
          <cell r="J3536">
            <v>26745.51527010413</v>
          </cell>
          <cell r="K3536">
            <v>7.4999999999999997E-3</v>
          </cell>
          <cell r="L3536">
            <v>26544.923905578351</v>
          </cell>
          <cell r="M3536">
            <v>109433096.73702513</v>
          </cell>
        </row>
        <row r="3537">
          <cell r="A3537" t="str">
            <v>JE3253</v>
          </cell>
          <cell r="B3537">
            <v>37057</v>
          </cell>
          <cell r="C3537">
            <v>37072</v>
          </cell>
          <cell r="D3537">
            <v>28</v>
          </cell>
          <cell r="E3537" t="str">
            <v>Willowmead</v>
          </cell>
          <cell r="F3537" t="str">
            <v>Hertford</v>
          </cell>
          <cell r="G3537" t="str">
            <v>Hertfordshire</v>
          </cell>
          <cell r="H3537" t="str">
            <v>SG14 2AT</v>
          </cell>
          <cell r="I3537">
            <v>5505.9753137545013</v>
          </cell>
          <cell r="J3537">
            <v>5159.2514274979203</v>
          </cell>
          <cell r="K3537">
            <v>7.4999999999999997E-3</v>
          </cell>
          <cell r="L3537">
            <v>5120.5570417916861</v>
          </cell>
          <cell r="M3537">
            <v>109438217.29406692</v>
          </cell>
        </row>
        <row r="3538">
          <cell r="A3538" t="str">
            <v>JF2726</v>
          </cell>
          <cell r="B3538">
            <v>37057</v>
          </cell>
          <cell r="C3538">
            <v>37072</v>
          </cell>
          <cell r="D3538">
            <v>109</v>
          </cell>
          <cell r="E3538" t="str">
            <v>Nield Road</v>
          </cell>
          <cell r="F3538" t="str">
            <v>Hayes</v>
          </cell>
          <cell r="G3538" t="str">
            <v>Middlesex</v>
          </cell>
          <cell r="H3538" t="str">
            <v>UB3 1SQ</v>
          </cell>
          <cell r="I3538">
            <v>8588.3515013332217</v>
          </cell>
          <cell r="J3538">
            <v>8047.5233211485083</v>
          </cell>
          <cell r="K3538">
            <v>7.4999999999999997E-3</v>
          </cell>
          <cell r="L3538">
            <v>7987.1668962398953</v>
          </cell>
          <cell r="M3538">
            <v>109446204.46096316</v>
          </cell>
        </row>
        <row r="3539">
          <cell r="A3539" t="str">
            <v>JE3252</v>
          </cell>
          <cell r="B3539">
            <v>37057</v>
          </cell>
          <cell r="C3539">
            <v>37072</v>
          </cell>
          <cell r="D3539" t="str">
            <v>Boarbank Lane</v>
          </cell>
          <cell r="E3539" t="str">
            <v>Allithwaite</v>
          </cell>
          <cell r="F3539" t="str">
            <v>Grange-over-Sands</v>
          </cell>
          <cell r="G3539" t="str">
            <v>Cumbria</v>
          </cell>
          <cell r="H3539" t="str">
            <v>LA11 7QU</v>
          </cell>
          <cell r="I3539">
            <v>15331.530825292237</v>
          </cell>
          <cell r="J3539">
            <v>14366.069186419929</v>
          </cell>
          <cell r="K3539">
            <v>7.4999999999999997E-3</v>
          </cell>
          <cell r="L3539">
            <v>14258.323667521779</v>
          </cell>
          <cell r="M3539">
            <v>109460462.78463069</v>
          </cell>
        </row>
        <row r="3540">
          <cell r="A3540" t="str">
            <v>JF2381</v>
          </cell>
          <cell r="B3540">
            <v>37057</v>
          </cell>
          <cell r="C3540">
            <v>37072</v>
          </cell>
          <cell r="D3540" t="str">
            <v>42 Cartmel Drive</v>
          </cell>
          <cell r="E3540" t="str">
            <v>Rainhill</v>
          </cell>
          <cell r="F3540" t="str">
            <v>Prescot</v>
          </cell>
          <cell r="G3540" t="str">
            <v>Merseyside</v>
          </cell>
          <cell r="H3540" t="str">
            <v>L35 9JS</v>
          </cell>
          <cell r="I3540">
            <v>19345.827595592949</v>
          </cell>
          <cell r="J3540">
            <v>18127.576487558126</v>
          </cell>
          <cell r="K3540">
            <v>7.4999999999999997E-3</v>
          </cell>
          <cell r="L3540">
            <v>17991.619663901442</v>
          </cell>
          <cell r="M3540">
            <v>109478454.40429458</v>
          </cell>
        </row>
        <row r="3541">
          <cell r="A3541" t="str">
            <v>JF2718</v>
          </cell>
          <cell r="B3541">
            <v>37057</v>
          </cell>
          <cell r="C3541">
            <v>37072</v>
          </cell>
          <cell r="D3541">
            <v>18</v>
          </cell>
          <cell r="E3541" t="str">
            <v>Llandovery Close</v>
          </cell>
          <cell r="F3541" t="str">
            <v>Ely</v>
          </cell>
          <cell r="G3541" t="str">
            <v>Cardiff</v>
          </cell>
          <cell r="H3541" t="str">
            <v>CF5 5HW</v>
          </cell>
          <cell r="I3541">
            <v>36786.313569836348</v>
          </cell>
          <cell r="J3541">
            <v>34469.795083070829</v>
          </cell>
          <cell r="K3541">
            <v>7.4999999999999997E-3</v>
          </cell>
          <cell r="L3541">
            <v>34211.271619947802</v>
          </cell>
          <cell r="M3541">
            <v>109512665.67591453</v>
          </cell>
        </row>
        <row r="3542">
          <cell r="A3542" t="str">
            <v>JF2589</v>
          </cell>
          <cell r="B3542">
            <v>37057</v>
          </cell>
          <cell r="C3542">
            <v>37072</v>
          </cell>
          <cell r="D3542" t="str">
            <v>1 Kent Gardens</v>
          </cell>
          <cell r="E3542" t="str">
            <v>Fox Hill Copse</v>
          </cell>
          <cell r="F3542" t="str">
            <v>Ashurst Bridge West Totton</v>
          </cell>
          <cell r="G3542" t="str">
            <v>Southampton Hampshire</v>
          </cell>
          <cell r="H3542" t="str">
            <v>SO40 2QP</v>
          </cell>
          <cell r="I3542">
            <v>48567.392861880369</v>
          </cell>
          <cell r="J3542">
            <v>45508.992807605784</v>
          </cell>
          <cell r="K3542">
            <v>7.4999999999999997E-3</v>
          </cell>
          <cell r="L3542">
            <v>45167.67536154874</v>
          </cell>
          <cell r="M3542">
            <v>109557833.35127607</v>
          </cell>
        </row>
        <row r="3543">
          <cell r="A3543" t="str">
            <v>JF2714</v>
          </cell>
          <cell r="B3543">
            <v>37057</v>
          </cell>
          <cell r="C3543">
            <v>37072</v>
          </cell>
          <cell r="D3543">
            <v>146</v>
          </cell>
          <cell r="E3543" t="str">
            <v>Vale Road</v>
          </cell>
          <cell r="F3543" t="str">
            <v>Worcester Park</v>
          </cell>
          <cell r="G3543" t="str">
            <v>Surrey</v>
          </cell>
          <cell r="H3543" t="str">
            <v>KT4 7ED</v>
          </cell>
          <cell r="I3543">
            <v>75322.784471254359</v>
          </cell>
          <cell r="J3543">
            <v>70579.536078857971</v>
          </cell>
          <cell r="K3543">
            <v>7.4999999999999997E-3</v>
          </cell>
          <cell r="L3543">
            <v>70050.189558266546</v>
          </cell>
          <cell r="M3543">
            <v>109627883.54083434</v>
          </cell>
        </row>
        <row r="3544">
          <cell r="A3544" t="str">
            <v>JF2639</v>
          </cell>
          <cell r="B3544">
            <v>37060</v>
          </cell>
          <cell r="C3544">
            <v>37072</v>
          </cell>
          <cell r="D3544" t="str">
            <v>10 Alliston Way</v>
          </cell>
          <cell r="E3544" t="str">
            <v>Stanford Le Hope</v>
          </cell>
          <cell r="F3544" t="str">
            <v>Essex</v>
          </cell>
          <cell r="G3544">
            <v>0</v>
          </cell>
          <cell r="H3544" t="str">
            <v>SS17 8HY</v>
          </cell>
          <cell r="I3544">
            <v>15421.744296940698</v>
          </cell>
          <cell r="J3544">
            <v>14450.601708972139</v>
          </cell>
          <cell r="K3544">
            <v>7.4999999999999997E-3</v>
          </cell>
          <cell r="L3544">
            <v>14342.222196154849</v>
          </cell>
          <cell r="M3544">
            <v>109642225.7630305</v>
          </cell>
        </row>
        <row r="3545">
          <cell r="A3545" t="str">
            <v>JF2642</v>
          </cell>
          <cell r="B3545">
            <v>37060</v>
          </cell>
          <cell r="C3545">
            <v>37072</v>
          </cell>
          <cell r="D3545">
            <v>38</v>
          </cell>
          <cell r="E3545" t="str">
            <v>Blenheim Road</v>
          </cell>
          <cell r="F3545" t="str">
            <v>Shirley, Solihull</v>
          </cell>
          <cell r="G3545" t="str">
            <v>West Midlands</v>
          </cell>
          <cell r="H3545" t="str">
            <v>B90 3QJ</v>
          </cell>
          <cell r="I3545">
            <v>20177.968434655089</v>
          </cell>
          <cell r="J3545">
            <v>18907.315510558419</v>
          </cell>
          <cell r="K3545">
            <v>7.4999999999999997E-3</v>
          </cell>
          <cell r="L3545">
            <v>18765.510644229231</v>
          </cell>
          <cell r="M3545">
            <v>109660991.27367473</v>
          </cell>
        </row>
        <row r="3546">
          <cell r="A3546" t="str">
            <v>JF2565</v>
          </cell>
          <cell r="B3546">
            <v>37060</v>
          </cell>
          <cell r="C3546">
            <v>37072</v>
          </cell>
          <cell r="D3546">
            <v>10</v>
          </cell>
          <cell r="E3546" t="str">
            <v>The Paddock</v>
          </cell>
          <cell r="F3546" t="str">
            <v>Hadfield Glossop</v>
          </cell>
          <cell r="G3546" t="str">
            <v>Derbyshire</v>
          </cell>
          <cell r="H3546" t="str">
            <v>SK13 1PF</v>
          </cell>
          <cell r="I3546">
            <v>24175.881833468138</v>
          </cell>
          <cell r="J3546">
            <v>22653.471138665358</v>
          </cell>
          <cell r="K3546">
            <v>7.4999999999999997E-3</v>
          </cell>
          <cell r="L3546">
            <v>22483.570105125367</v>
          </cell>
          <cell r="M3546">
            <v>109683474.84377985</v>
          </cell>
        </row>
        <row r="3547">
          <cell r="A3547" t="str">
            <v>JF2590</v>
          </cell>
          <cell r="B3547">
            <v>37060</v>
          </cell>
          <cell r="C3547">
            <v>37072</v>
          </cell>
          <cell r="D3547">
            <v>14</v>
          </cell>
          <cell r="E3547" t="str">
            <v>Christina Avenue</v>
          </cell>
          <cell r="F3547" t="str">
            <v>Prestatyn</v>
          </cell>
          <cell r="G3547" t="str">
            <v>Clwyd</v>
          </cell>
          <cell r="H3547" t="str">
            <v>LL19 7DR</v>
          </cell>
          <cell r="I3547">
            <v>29880.090507979523</v>
          </cell>
          <cell r="J3547">
            <v>27998.472717804489</v>
          </cell>
          <cell r="K3547">
            <v>7.4999999999999997E-3</v>
          </cell>
          <cell r="L3547">
            <v>27788.484172420955</v>
          </cell>
          <cell r="M3547">
            <v>109711263.32795227</v>
          </cell>
        </row>
        <row r="3548">
          <cell r="A3548" t="str">
            <v>JF2478</v>
          </cell>
          <cell r="B3548">
            <v>37060</v>
          </cell>
          <cell r="C3548">
            <v>37072</v>
          </cell>
          <cell r="D3548" t="str">
            <v>3 South Bank</v>
          </cell>
          <cell r="E3548" t="str">
            <v>East Keswick</v>
          </cell>
          <cell r="F3548" t="str">
            <v>Leeds</v>
          </cell>
          <cell r="G3548" t="str">
            <v>West Yorkshire</v>
          </cell>
          <cell r="H3548" t="str">
            <v>LS17 9HD</v>
          </cell>
          <cell r="I3548">
            <v>30247.233013631329</v>
          </cell>
          <cell r="J3548">
            <v>28342.495418314491</v>
          </cell>
          <cell r="K3548">
            <v>7.4999999999999997E-3</v>
          </cell>
          <cell r="L3548">
            <v>28129.926702677134</v>
          </cell>
          <cell r="M3548">
            <v>109739393.25465494</v>
          </cell>
        </row>
        <row r="3549">
          <cell r="A3549" t="str">
            <v>JF2571</v>
          </cell>
          <cell r="B3549">
            <v>37060</v>
          </cell>
          <cell r="C3549">
            <v>37072</v>
          </cell>
          <cell r="D3549">
            <v>18</v>
          </cell>
          <cell r="E3549" t="str">
            <v>Thames Avenue</v>
          </cell>
          <cell r="F3549" t="str">
            <v>Sheerness</v>
          </cell>
          <cell r="G3549" t="str">
            <v>Kent</v>
          </cell>
          <cell r="H3549" t="str">
            <v>ME12 1DH</v>
          </cell>
          <cell r="I3549">
            <v>34888.006234586566</v>
          </cell>
          <cell r="J3549">
            <v>32691.028512005545</v>
          </cell>
          <cell r="K3549">
            <v>7.4999999999999997E-3</v>
          </cell>
          <cell r="L3549">
            <v>32445.845798165505</v>
          </cell>
          <cell r="M3549">
            <v>109771839.10045311</v>
          </cell>
        </row>
        <row r="3550">
          <cell r="A3550" t="str">
            <v>JF2339</v>
          </cell>
          <cell r="B3550">
            <v>37060</v>
          </cell>
          <cell r="C3550">
            <v>37072</v>
          </cell>
          <cell r="D3550">
            <v>11</v>
          </cell>
          <cell r="E3550" t="str">
            <v>Church Lane</v>
          </cell>
          <cell r="F3550" t="str">
            <v>Monk Fryston</v>
          </cell>
          <cell r="G3550" t="str">
            <v>Leeds, Yorkshire</v>
          </cell>
          <cell r="H3550" t="str">
            <v>LS25 5DY</v>
          </cell>
          <cell r="I3550">
            <v>36087.25137260215</v>
          </cell>
          <cell r="J3550">
            <v>33814.754434780851</v>
          </cell>
          <cell r="K3550">
            <v>7.4999999999999997E-3</v>
          </cell>
          <cell r="L3550">
            <v>33561.143776519995</v>
          </cell>
          <cell r="M3550">
            <v>109805400.24422963</v>
          </cell>
        </row>
        <row r="3551">
          <cell r="A3551" t="str">
            <v>JF2663</v>
          </cell>
          <cell r="B3551">
            <v>37060</v>
          </cell>
          <cell r="C3551">
            <v>37072</v>
          </cell>
          <cell r="D3551">
            <v>50</v>
          </cell>
          <cell r="E3551" t="str">
            <v>St. Ives Road</v>
          </cell>
          <cell r="F3551" t="str">
            <v>Wigston</v>
          </cell>
          <cell r="G3551" t="str">
            <v>Leicestershire</v>
          </cell>
          <cell r="H3551" t="str">
            <v>LE18 2JA</v>
          </cell>
          <cell r="I3551">
            <v>36938.240586348576</v>
          </cell>
          <cell r="J3551">
            <v>34612.154907107477</v>
          </cell>
          <cell r="K3551">
            <v>7.4999999999999997E-3</v>
          </cell>
          <cell r="L3551">
            <v>34352.563745304171</v>
          </cell>
          <cell r="M3551">
            <v>109839752.80797493</v>
          </cell>
        </row>
        <row r="3552">
          <cell r="A3552" t="str">
            <v>JF2627</v>
          </cell>
          <cell r="B3552">
            <v>37060</v>
          </cell>
          <cell r="C3552">
            <v>37072</v>
          </cell>
          <cell r="D3552">
            <v>9</v>
          </cell>
          <cell r="E3552" t="str">
            <v>Pleasant Hill</v>
          </cell>
          <cell r="F3552" t="str">
            <v>Tadley</v>
          </cell>
          <cell r="G3552" t="str">
            <v>Hampshire</v>
          </cell>
          <cell r="H3552" t="str">
            <v>RG26 4LP</v>
          </cell>
          <cell r="I3552">
            <v>38390.854492442922</v>
          </cell>
          <cell r="J3552">
            <v>35973.294385865913</v>
          </cell>
          <cell r="K3552">
            <v>7.4999999999999997E-3</v>
          </cell>
          <cell r="L3552">
            <v>35703.494677971918</v>
          </cell>
          <cell r="M3552">
            <v>109875456.30265291</v>
          </cell>
        </row>
        <row r="3553">
          <cell r="A3553" t="str">
            <v>JF2630</v>
          </cell>
          <cell r="B3553">
            <v>37060</v>
          </cell>
          <cell r="C3553">
            <v>37072</v>
          </cell>
          <cell r="D3553">
            <v>81</v>
          </cell>
          <cell r="E3553" t="str">
            <v>Newcourt Road</v>
          </cell>
          <cell r="F3553" t="str">
            <v>Topsham Exeter</v>
          </cell>
          <cell r="G3553" t="str">
            <v>Devon</v>
          </cell>
          <cell r="H3553" t="str">
            <v>EX3 0BU</v>
          </cell>
          <cell r="I3553">
            <v>44632.663797597343</v>
          </cell>
          <cell r="J3553">
            <v>41822.042651652926</v>
          </cell>
          <cell r="K3553">
            <v>7.4999999999999997E-3</v>
          </cell>
          <cell r="L3553">
            <v>41508.377331765529</v>
          </cell>
          <cell r="M3553">
            <v>109916964.67998467</v>
          </cell>
        </row>
        <row r="3554">
          <cell r="A3554" t="str">
            <v>JF2681</v>
          </cell>
          <cell r="B3554">
            <v>37060</v>
          </cell>
          <cell r="C3554">
            <v>37072</v>
          </cell>
          <cell r="D3554" t="str">
            <v>8 Overdale Road</v>
          </cell>
          <cell r="E3554" t="str">
            <v>Newtown</v>
          </cell>
          <cell r="F3554" t="str">
            <v>Disley Stockport</v>
          </cell>
          <cell r="G3554" t="str">
            <v>Cheshire</v>
          </cell>
          <cell r="H3554" t="str">
            <v>SK12 2RJ</v>
          </cell>
          <cell r="I3554">
            <v>50709.694886597608</v>
          </cell>
          <cell r="J3554">
            <v>47516.389163260217</v>
          </cell>
          <cell r="K3554">
            <v>7.4999999999999997E-3</v>
          </cell>
          <cell r="L3554">
            <v>47160.016244535771</v>
          </cell>
          <cell r="M3554">
            <v>109964124.6962292</v>
          </cell>
        </row>
        <row r="3555">
          <cell r="A3555" t="str">
            <v>JF2713</v>
          </cell>
          <cell r="B3555">
            <v>37060</v>
          </cell>
          <cell r="C3555">
            <v>37072</v>
          </cell>
          <cell r="D3555">
            <v>5</v>
          </cell>
          <cell r="E3555" t="str">
            <v>Spinnaker Drive</v>
          </cell>
          <cell r="F3555" t="str">
            <v>Heybridge Basin Maldon</v>
          </cell>
          <cell r="G3555" t="str">
            <v>Essex</v>
          </cell>
          <cell r="H3555" t="str">
            <v>CM9 4UG</v>
          </cell>
          <cell r="I3555">
            <v>69683.146830317288</v>
          </cell>
          <cell r="J3555">
            <v>65295.039347299818</v>
          </cell>
          <cell r="K3555">
            <v>7.4999999999999997E-3</v>
          </cell>
          <cell r="L3555">
            <v>64805.326552195074</v>
          </cell>
          <cell r="M3555">
            <v>110028930.0227814</v>
          </cell>
        </row>
        <row r="3556">
          <cell r="A3556" t="str">
            <v>JF2486</v>
          </cell>
          <cell r="B3556">
            <v>37061</v>
          </cell>
          <cell r="C3556">
            <v>37072</v>
          </cell>
          <cell r="D3556">
            <v>4</v>
          </cell>
          <cell r="E3556" t="str">
            <v>Bay View Gardens</v>
          </cell>
          <cell r="F3556" t="str">
            <v>Burnham-On-Sea</v>
          </cell>
          <cell r="G3556" t="str">
            <v>Somerset</v>
          </cell>
          <cell r="H3556" t="str">
            <v>TA8 1LD</v>
          </cell>
          <cell r="I3556">
            <v>26526.592385338688</v>
          </cell>
          <cell r="J3556">
            <v>24856.152058806023</v>
          </cell>
          <cell r="K3556">
            <v>7.4999999999999997E-3</v>
          </cell>
          <cell r="L3556">
            <v>24669.730918364978</v>
          </cell>
          <cell r="M3556">
            <v>110053599.75369976</v>
          </cell>
        </row>
        <row r="3557">
          <cell r="A3557" t="str">
            <v>JF2617</v>
          </cell>
          <cell r="B3557">
            <v>37061</v>
          </cell>
          <cell r="C3557">
            <v>37072</v>
          </cell>
          <cell r="D3557">
            <v>45</v>
          </cell>
          <cell r="E3557" t="str">
            <v>Tottington Lane Roydon</v>
          </cell>
          <cell r="F3557" t="str">
            <v>Diss</v>
          </cell>
          <cell r="G3557" t="str">
            <v>Norfolk</v>
          </cell>
          <cell r="H3557" t="str">
            <v>IP22 5SF</v>
          </cell>
          <cell r="I3557">
            <v>27757.448431062683</v>
          </cell>
          <cell r="J3557">
            <v>26009.498277973093</v>
          </cell>
          <cell r="K3557">
            <v>7.4999999999999997E-3</v>
          </cell>
          <cell r="L3557">
            <v>25814.427040888295</v>
          </cell>
          <cell r="M3557">
            <v>110079414.18074065</v>
          </cell>
        </row>
        <row r="3558">
          <cell r="A3558" t="str">
            <v>JF2707</v>
          </cell>
          <cell r="B3558">
            <v>37061</v>
          </cell>
          <cell r="C3558">
            <v>37072</v>
          </cell>
          <cell r="D3558">
            <v>115</v>
          </cell>
          <cell r="E3558" t="str">
            <v>Downsway</v>
          </cell>
          <cell r="F3558" t="str">
            <v>Southwick</v>
          </cell>
          <cell r="G3558" t="str">
            <v>Brighton</v>
          </cell>
          <cell r="H3558" t="str">
            <v>BN42 4WE</v>
          </cell>
          <cell r="I3558">
            <v>32896.845057019098</v>
          </cell>
          <cell r="J3558">
            <v>30825.255317912095</v>
          </cell>
          <cell r="K3558">
            <v>7.4999999999999997E-3</v>
          </cell>
          <cell r="L3558">
            <v>30594.065903027757</v>
          </cell>
          <cell r="M3558">
            <v>110110008.24664368</v>
          </cell>
        </row>
        <row r="3559">
          <cell r="A3559" t="str">
            <v>JF2699</v>
          </cell>
          <cell r="B3559">
            <v>37061</v>
          </cell>
          <cell r="C3559">
            <v>37072</v>
          </cell>
          <cell r="D3559">
            <v>10</v>
          </cell>
          <cell r="E3559" t="str">
            <v>Spencer Road</v>
          </cell>
          <cell r="F3559" t="str">
            <v>Chaple En Le Firth High Peak</v>
          </cell>
          <cell r="G3559" t="str">
            <v>Derbyshire</v>
          </cell>
          <cell r="H3559" t="str">
            <v>SK23 9SB</v>
          </cell>
          <cell r="I3559">
            <v>41457.770018572832</v>
          </cell>
          <cell r="J3559">
            <v>38847.079211357915</v>
          </cell>
          <cell r="K3559">
            <v>7.4999999999999997E-3</v>
          </cell>
          <cell r="L3559">
            <v>38555.72611727273</v>
          </cell>
          <cell r="M3559">
            <v>110148563.97276095</v>
          </cell>
        </row>
        <row r="3560">
          <cell r="A3560" t="str">
            <v>JF2701</v>
          </cell>
          <cell r="B3560">
            <v>37061</v>
          </cell>
          <cell r="C3560">
            <v>37072</v>
          </cell>
          <cell r="D3560" t="str">
            <v>2 Woodgate Road</v>
          </cell>
          <cell r="E3560" t="str">
            <v>Aldingbourne</v>
          </cell>
          <cell r="F3560" t="str">
            <v>Chichester</v>
          </cell>
          <cell r="G3560" t="str">
            <v>West Sussex</v>
          </cell>
          <cell r="H3560" t="str">
            <v>PO20 6SX</v>
          </cell>
          <cell r="I3560">
            <v>56720.187114308326</v>
          </cell>
          <cell r="J3560">
            <v>53148.386918193188</v>
          </cell>
          <cell r="K3560">
            <v>7.4999999999999997E-3</v>
          </cell>
          <cell r="L3560">
            <v>52749.774016306743</v>
          </cell>
          <cell r="M3560">
            <v>110201313.74677725</v>
          </cell>
        </row>
        <row r="3561">
          <cell r="A3561" t="str">
            <v>JF2553</v>
          </cell>
          <cell r="B3561">
            <v>37062</v>
          </cell>
          <cell r="C3561">
            <v>37072</v>
          </cell>
          <cell r="D3561">
            <v>29</v>
          </cell>
          <cell r="E3561" t="str">
            <v>Bretts Hall Estate</v>
          </cell>
          <cell r="F3561" t="str">
            <v>Nuneaton</v>
          </cell>
          <cell r="G3561" t="str">
            <v>Warwickshire</v>
          </cell>
          <cell r="H3561" t="str">
            <v>CV10 0PN</v>
          </cell>
          <cell r="I3561">
            <v>15325.079922106923</v>
          </cell>
          <cell r="J3561">
            <v>14360.024511394899</v>
          </cell>
          <cell r="K3561">
            <v>7.4999999999999997E-3</v>
          </cell>
          <cell r="L3561">
            <v>14252.324327559438</v>
          </cell>
          <cell r="M3561">
            <v>110215566.07110481</v>
          </cell>
        </row>
        <row r="3562">
          <cell r="A3562" t="str">
            <v>JF2489</v>
          </cell>
          <cell r="B3562">
            <v>37062</v>
          </cell>
          <cell r="C3562">
            <v>37072</v>
          </cell>
          <cell r="D3562" t="str">
            <v>12 Welwyn Close</v>
          </cell>
          <cell r="E3562" t="str">
            <v>Thelwall</v>
          </cell>
          <cell r="F3562" t="str">
            <v>Warrington</v>
          </cell>
          <cell r="G3562" t="str">
            <v>Cheshire</v>
          </cell>
          <cell r="H3562" t="str">
            <v>WA4 2HE</v>
          </cell>
          <cell r="I3562">
            <v>19355.879159315326</v>
          </cell>
          <cell r="J3562">
            <v>18136.995081272798</v>
          </cell>
          <cell r="K3562">
            <v>7.4999999999999997E-3</v>
          </cell>
          <cell r="L3562">
            <v>18000.967618163253</v>
          </cell>
          <cell r="M3562">
            <v>110233567.03872298</v>
          </cell>
        </row>
        <row r="3563">
          <cell r="A3563" t="str">
            <v>JF2591</v>
          </cell>
          <cell r="B3563">
            <v>37062</v>
          </cell>
          <cell r="C3563">
            <v>37072</v>
          </cell>
          <cell r="D3563">
            <v>9</v>
          </cell>
          <cell r="E3563" t="str">
            <v>Rectory Meadow</v>
          </cell>
          <cell r="F3563" t="str">
            <v>Fornham All Saints</v>
          </cell>
          <cell r="G3563" t="str">
            <v>Bury St Edmunds Suffolk</v>
          </cell>
          <cell r="H3563" t="str">
            <v>IP28 6JR</v>
          </cell>
          <cell r="I3563">
            <v>21718.012142284035</v>
          </cell>
          <cell r="J3563">
            <v>20350.379135842973</v>
          </cell>
          <cell r="K3563">
            <v>7.4999999999999997E-3</v>
          </cell>
          <cell r="L3563">
            <v>20197.751292324152</v>
          </cell>
          <cell r="M3563">
            <v>110253764.7900153</v>
          </cell>
        </row>
        <row r="3564">
          <cell r="A3564" t="str">
            <v>JF2657</v>
          </cell>
          <cell r="B3564">
            <v>37062</v>
          </cell>
          <cell r="C3564">
            <v>37072</v>
          </cell>
          <cell r="D3564">
            <v>8</v>
          </cell>
          <cell r="E3564" t="str">
            <v>George Street Place</v>
          </cell>
          <cell r="F3564" t="str">
            <v>Warminster</v>
          </cell>
          <cell r="G3564" t="str">
            <v>Wiltshire</v>
          </cell>
          <cell r="H3564" t="str">
            <v>BA12 8SD</v>
          </cell>
          <cell r="I3564">
            <v>21819.493675897997</v>
          </cell>
          <cell r="J3564">
            <v>20445.470144670162</v>
          </cell>
          <cell r="K3564">
            <v>7.4999999999999997E-3</v>
          </cell>
          <cell r="L3564">
            <v>20292.129118585137</v>
          </cell>
          <cell r="M3564">
            <v>110274056.91913389</v>
          </cell>
        </row>
        <row r="3565">
          <cell r="A3565" t="str">
            <v>JF2500</v>
          </cell>
          <cell r="B3565">
            <v>37062</v>
          </cell>
          <cell r="C3565">
            <v>37072</v>
          </cell>
          <cell r="D3565">
            <v>26</v>
          </cell>
          <cell r="E3565" t="str">
            <v>Stormont Road</v>
          </cell>
          <cell r="F3565" t="str">
            <v>Hitchin</v>
          </cell>
          <cell r="G3565" t="str">
            <v>Hertfordshire</v>
          </cell>
          <cell r="H3565" t="str">
            <v>SG5 1SH</v>
          </cell>
          <cell r="I3565">
            <v>24221.566015527562</v>
          </cell>
          <cell r="J3565">
            <v>22696.278483063608</v>
          </cell>
          <cell r="K3565">
            <v>7.4999999999999997E-3</v>
          </cell>
          <cell r="L3565">
            <v>22526.056394440631</v>
          </cell>
          <cell r="M3565">
            <v>110296582.97552833</v>
          </cell>
        </row>
        <row r="3566">
          <cell r="A3566" t="str">
            <v>JF2720</v>
          </cell>
          <cell r="B3566">
            <v>37062</v>
          </cell>
          <cell r="C3566">
            <v>37072</v>
          </cell>
          <cell r="D3566" t="str">
            <v>40 Long Copse</v>
          </cell>
          <cell r="E3566" t="str">
            <v>Holbury</v>
          </cell>
          <cell r="F3566" t="str">
            <v>Southampton</v>
          </cell>
          <cell r="G3566" t="str">
            <v>Hampshire</v>
          </cell>
          <cell r="H3566" t="str">
            <v>SO45 2LD</v>
          </cell>
          <cell r="I3566">
            <v>28135.500747711081</v>
          </cell>
          <cell r="J3566">
            <v>26363.743773673858</v>
          </cell>
          <cell r="K3566">
            <v>7.4999999999999997E-3</v>
          </cell>
          <cell r="L3566">
            <v>26166.015695371305</v>
          </cell>
          <cell r="M3566">
            <v>110322748.99122371</v>
          </cell>
        </row>
        <row r="3567">
          <cell r="A3567" t="str">
            <v>JF2151</v>
          </cell>
          <cell r="B3567">
            <v>37063</v>
          </cell>
          <cell r="C3567">
            <v>37072</v>
          </cell>
          <cell r="D3567">
            <v>53</v>
          </cell>
          <cell r="E3567" t="str">
            <v>Cosmeston Drive</v>
          </cell>
          <cell r="F3567" t="str">
            <v>Penarth</v>
          </cell>
          <cell r="G3567" t="str">
            <v>South Glamorgan</v>
          </cell>
          <cell r="H3567" t="str">
            <v>CF64 5FA</v>
          </cell>
          <cell r="I3567">
            <v>27007.635941083619</v>
          </cell>
          <cell r="J3567">
            <v>25306.903199201777</v>
          </cell>
          <cell r="K3567">
            <v>7.4999999999999997E-3</v>
          </cell>
          <cell r="L3567">
            <v>25117.101425207766</v>
          </cell>
          <cell r="M3567">
            <v>110347866.09264891</v>
          </cell>
        </row>
        <row r="3568">
          <cell r="A3568" t="str">
            <v>JF2679</v>
          </cell>
          <cell r="B3568">
            <v>37063</v>
          </cell>
          <cell r="C3568">
            <v>37072</v>
          </cell>
          <cell r="D3568">
            <v>33</v>
          </cell>
          <cell r="E3568" t="str">
            <v>River Road</v>
          </cell>
          <cell r="F3568" t="str">
            <v>Brentwood</v>
          </cell>
          <cell r="G3568" t="str">
            <v>Essex</v>
          </cell>
          <cell r="H3568" t="str">
            <v>CM14 5NU</v>
          </cell>
          <cell r="I3568">
            <v>28664.471666332633</v>
          </cell>
          <cell r="J3568">
            <v>26859.404181047197</v>
          </cell>
          <cell r="K3568">
            <v>7.4999999999999997E-3</v>
          </cell>
          <cell r="L3568">
            <v>26657.958649689346</v>
          </cell>
          <cell r="M3568">
            <v>110374524.0512986</v>
          </cell>
        </row>
        <row r="3569">
          <cell r="A3569" t="str">
            <v>JF2667</v>
          </cell>
          <cell r="B3569">
            <v>37063</v>
          </cell>
          <cell r="C3569">
            <v>37072</v>
          </cell>
          <cell r="D3569">
            <v>16</v>
          </cell>
          <cell r="E3569" t="str">
            <v>River Drive</v>
          </cell>
          <cell r="F3569" t="str">
            <v>March</v>
          </cell>
          <cell r="G3569" t="str">
            <v>Cambridgeshire</v>
          </cell>
          <cell r="H3569" t="str">
            <v>PE15 9AB</v>
          </cell>
          <cell r="I3569">
            <v>33001.759468612378</v>
          </cell>
          <cell r="J3569">
            <v>30923.563028523433</v>
          </cell>
          <cell r="K3569">
            <v>7.4999999999999997E-3</v>
          </cell>
          <cell r="L3569">
            <v>30691.636305809508</v>
          </cell>
          <cell r="M3569">
            <v>110405215.68760441</v>
          </cell>
        </row>
        <row r="3570">
          <cell r="A3570" t="str">
            <v>JF2450</v>
          </cell>
          <cell r="B3570">
            <v>37063</v>
          </cell>
          <cell r="C3570">
            <v>37072</v>
          </cell>
          <cell r="D3570">
            <v>35</v>
          </cell>
          <cell r="E3570" t="str">
            <v>Ham Shades Lane</v>
          </cell>
          <cell r="F3570" t="str">
            <v>Whitstable</v>
          </cell>
          <cell r="G3570" t="str">
            <v>Kent</v>
          </cell>
          <cell r="H3570" t="str">
            <v>CT5 1NX</v>
          </cell>
          <cell r="I3570">
            <v>41399.426127471452</v>
          </cell>
          <cell r="J3570">
            <v>38792.409368814551</v>
          </cell>
          <cell r="K3570">
            <v>7.4999999999999997E-3</v>
          </cell>
          <cell r="L3570">
            <v>38501.466298548447</v>
          </cell>
          <cell r="M3570">
            <v>110443717.15390296</v>
          </cell>
        </row>
        <row r="3571">
          <cell r="A3571" t="str">
            <v>JF2673</v>
          </cell>
          <cell r="B3571">
            <v>37063</v>
          </cell>
          <cell r="C3571">
            <v>37072</v>
          </cell>
          <cell r="D3571">
            <v>85</v>
          </cell>
          <cell r="E3571" t="str">
            <v>Rotherfield Crescent</v>
          </cell>
          <cell r="F3571" t="str">
            <v>Brighton</v>
          </cell>
          <cell r="G3571" t="str">
            <v>East Sussex</v>
          </cell>
          <cell r="H3571" t="str">
            <v>BN1 8FH</v>
          </cell>
          <cell r="I3571">
            <v>54014.16022987105</v>
          </cell>
          <cell r="J3571">
            <v>50612.76474940058</v>
          </cell>
          <cell r="K3571">
            <v>7.4999999999999997E-3</v>
          </cell>
          <cell r="L3571">
            <v>50233.169013780076</v>
          </cell>
          <cell r="M3571">
            <v>110493950.32291675</v>
          </cell>
        </row>
        <row r="3572">
          <cell r="A3572" t="str">
            <v>JF2741</v>
          </cell>
          <cell r="B3572">
            <v>37064</v>
          </cell>
          <cell r="C3572">
            <v>37072</v>
          </cell>
          <cell r="D3572" t="str">
            <v>27 Chesham Avenue</v>
          </cell>
          <cell r="E3572" t="str">
            <v>Pettswood</v>
          </cell>
          <cell r="F3572" t="str">
            <v>Orpington</v>
          </cell>
          <cell r="G3572" t="str">
            <v>Kent</v>
          </cell>
          <cell r="H3572" t="str">
            <v>BR5 1AA</v>
          </cell>
          <cell r="I3572">
            <v>11370.941671676872</v>
          </cell>
          <cell r="J3572">
            <v>10654.887410236262</v>
          </cell>
          <cell r="K3572">
            <v>7.4999999999999997E-3</v>
          </cell>
          <cell r="L3572">
            <v>10574.97575465949</v>
          </cell>
          <cell r="M3572">
            <v>110504525.29867141</v>
          </cell>
        </row>
        <row r="3573">
          <cell r="A3573" t="str">
            <v>JF2702</v>
          </cell>
          <cell r="B3573">
            <v>37064</v>
          </cell>
          <cell r="C3573">
            <v>37072</v>
          </cell>
          <cell r="D3573">
            <v>34</v>
          </cell>
          <cell r="E3573" t="str">
            <v>Woodleigh Avenue</v>
          </cell>
          <cell r="F3573" t="str">
            <v>Leigh On Sea</v>
          </cell>
          <cell r="G3573" t="str">
            <v>Essex</v>
          </cell>
          <cell r="H3573" t="str">
            <v>SS9 4JB</v>
          </cell>
          <cell r="I3573">
            <v>41637.719429780838</v>
          </cell>
          <cell r="J3573">
            <v>39015.696795663651</v>
          </cell>
          <cell r="K3573">
            <v>7.4999999999999997E-3</v>
          </cell>
          <cell r="L3573">
            <v>38723.079069696178</v>
          </cell>
          <cell r="M3573">
            <v>110543248.3777411</v>
          </cell>
        </row>
        <row r="3574">
          <cell r="A3574" t="str">
            <v>JF2684</v>
          </cell>
          <cell r="B3574">
            <v>37067</v>
          </cell>
          <cell r="C3574">
            <v>37072</v>
          </cell>
          <cell r="D3574">
            <v>51</v>
          </cell>
          <cell r="E3574" t="str">
            <v>Millsborough Road</v>
          </cell>
          <cell r="F3574" t="str">
            <v>Redditch</v>
          </cell>
          <cell r="G3574" t="str">
            <v>Worcestershire</v>
          </cell>
          <cell r="H3574" t="str">
            <v>B98 7BU</v>
          </cell>
          <cell r="I3574">
            <v>18441.809906888153</v>
          </cell>
          <cell r="J3574">
            <v>17280.486864892675</v>
          </cell>
          <cell r="K3574">
            <v>7.4999999999999997E-3</v>
          </cell>
          <cell r="L3574">
            <v>17150.883213405981</v>
          </cell>
          <cell r="M3574">
            <v>110560399.2609545</v>
          </cell>
        </row>
        <row r="3575">
          <cell r="A3575" t="str">
            <v>JF2680</v>
          </cell>
          <cell r="B3575">
            <v>37068</v>
          </cell>
          <cell r="C3575">
            <v>37072</v>
          </cell>
          <cell r="D3575" t="str">
            <v>3 Abbey Road</v>
          </cell>
          <cell r="E3575" t="str">
            <v>Glascote</v>
          </cell>
          <cell r="F3575" t="str">
            <v>Tamworth</v>
          </cell>
          <cell r="G3575" t="str">
            <v>Staffordshire</v>
          </cell>
          <cell r="H3575" t="str">
            <v>B77 2QE</v>
          </cell>
          <cell r="I3575">
            <v>23090.732843453185</v>
          </cell>
          <cell r="J3575">
            <v>21636.656467920864</v>
          </cell>
          <cell r="K3575">
            <v>7.4999999999999997E-3</v>
          </cell>
          <cell r="L3575">
            <v>21474.381544411459</v>
          </cell>
          <cell r="M3575">
            <v>110581873.64249891</v>
          </cell>
        </row>
        <row r="3576">
          <cell r="A3576" t="str">
            <v>JF2487</v>
          </cell>
          <cell r="B3576">
            <v>37068</v>
          </cell>
          <cell r="C3576">
            <v>37072</v>
          </cell>
          <cell r="D3576">
            <v>8</v>
          </cell>
          <cell r="E3576" t="str">
            <v>The Cunnery</v>
          </cell>
          <cell r="F3576" t="str">
            <v>Kirk Langley, Ashbourne</v>
          </cell>
          <cell r="G3576" t="str">
            <v>Derbyshire</v>
          </cell>
          <cell r="H3576" t="str">
            <v>DE6 4LP</v>
          </cell>
          <cell r="I3576">
            <v>26368.974027646305</v>
          </cell>
          <cell r="J3576">
            <v>24708.459290388979</v>
          </cell>
          <cell r="K3576">
            <v>7.4999999999999997E-3</v>
          </cell>
          <cell r="L3576">
            <v>24523.145845711064</v>
          </cell>
          <cell r="M3576">
            <v>110606396.78834462</v>
          </cell>
        </row>
        <row r="3577">
          <cell r="A3577" t="str">
            <v>JF2557</v>
          </cell>
          <cell r="B3577">
            <v>37068</v>
          </cell>
          <cell r="C3577">
            <v>37072</v>
          </cell>
          <cell r="D3577">
            <v>5</v>
          </cell>
          <cell r="E3577" t="str">
            <v>Orchard View</v>
          </cell>
          <cell r="F3577" t="str">
            <v>Falfield Wotton-Under-Edge</v>
          </cell>
          <cell r="G3577" t="str">
            <v>Gloucestershire</v>
          </cell>
          <cell r="H3577" t="str">
            <v>GL12 8DG</v>
          </cell>
          <cell r="I3577">
            <v>34866.825306135914</v>
          </cell>
          <cell r="J3577">
            <v>32671.181395170173</v>
          </cell>
          <cell r="K3577">
            <v>7.4999999999999997E-3</v>
          </cell>
          <cell r="L3577">
            <v>32426.147534706397</v>
          </cell>
          <cell r="M3577">
            <v>110638822.93587933</v>
          </cell>
        </row>
        <row r="3578">
          <cell r="A3578" t="str">
            <v>JF2658</v>
          </cell>
          <cell r="B3578">
            <v>37068</v>
          </cell>
          <cell r="C3578">
            <v>37072</v>
          </cell>
          <cell r="D3578">
            <v>1</v>
          </cell>
          <cell r="E3578" t="str">
            <v>Ashdown Drive</v>
          </cell>
          <cell r="F3578" t="str">
            <v>Crawley</v>
          </cell>
          <cell r="G3578" t="str">
            <v>West Sussex</v>
          </cell>
          <cell r="H3578" t="str">
            <v>RH10 5AB</v>
          </cell>
          <cell r="I3578">
            <v>38973.47947249483</v>
          </cell>
          <cell r="J3578">
            <v>36519.230135435959</v>
          </cell>
          <cell r="K3578">
            <v>7.4999999999999997E-3</v>
          </cell>
          <cell r="L3578">
            <v>36245.335909420188</v>
          </cell>
          <cell r="M3578">
            <v>110675068.27178876</v>
          </cell>
        </row>
        <row r="3579">
          <cell r="A3579" t="str">
            <v>JF2746</v>
          </cell>
          <cell r="B3579">
            <v>37068</v>
          </cell>
          <cell r="C3579">
            <v>37072</v>
          </cell>
          <cell r="D3579">
            <v>14</v>
          </cell>
          <cell r="E3579" t="str">
            <v>Blackthorn Way</v>
          </cell>
          <cell r="F3579" t="str">
            <v>Verwood</v>
          </cell>
          <cell r="G3579" t="str">
            <v>Dorset</v>
          </cell>
          <cell r="H3579" t="str">
            <v>BH31 6TA</v>
          </cell>
          <cell r="I3579">
            <v>39574.428725723628</v>
          </cell>
          <cell r="J3579">
            <v>37082.336236698204</v>
          </cell>
          <cell r="K3579">
            <v>7.4999999999999997E-3</v>
          </cell>
          <cell r="L3579">
            <v>36804.218714922972</v>
          </cell>
          <cell r="M3579">
            <v>110711872.49050368</v>
          </cell>
        </row>
        <row r="3580">
          <cell r="A3580" t="str">
            <v>JF2677</v>
          </cell>
          <cell r="B3580">
            <v>37068</v>
          </cell>
          <cell r="C3580">
            <v>37072</v>
          </cell>
          <cell r="D3580">
            <v>23</v>
          </cell>
          <cell r="E3580" t="str">
            <v>Bowerfold Lane</v>
          </cell>
          <cell r="F3580" t="str">
            <v>Stockport</v>
          </cell>
          <cell r="G3580" t="str">
            <v>Cheshire</v>
          </cell>
          <cell r="H3580" t="str">
            <v>SK4 2LT</v>
          </cell>
          <cell r="I3580">
            <v>40827.885033940889</v>
          </cell>
          <cell r="J3580">
            <v>38256.859528025212</v>
          </cell>
          <cell r="K3580">
            <v>7.4999999999999997E-3</v>
          </cell>
          <cell r="L3580">
            <v>37969.933081565025</v>
          </cell>
          <cell r="M3580">
            <v>110749842.42358525</v>
          </cell>
        </row>
        <row r="3581">
          <cell r="A3581" t="str">
            <v>JF2576</v>
          </cell>
          <cell r="B3581">
            <v>37068</v>
          </cell>
          <cell r="C3581">
            <v>37072</v>
          </cell>
          <cell r="D3581" t="str">
            <v>Hendor</v>
          </cell>
          <cell r="E3581" t="str">
            <v>7 The Spears</v>
          </cell>
          <cell r="F3581" t="str">
            <v>Yarnton, Kidlington</v>
          </cell>
          <cell r="G3581" t="str">
            <v>Oxfordshire</v>
          </cell>
          <cell r="H3581" t="str">
            <v>OX5 1NS</v>
          </cell>
          <cell r="I3581">
            <v>110144.09911593546</v>
          </cell>
          <cell r="J3581">
            <v>103208.0727232443</v>
          </cell>
          <cell r="K3581">
            <v>7.4999999999999997E-3</v>
          </cell>
          <cell r="L3581">
            <v>102434.01217781997</v>
          </cell>
          <cell r="M3581">
            <v>110852276.43576308</v>
          </cell>
        </row>
        <row r="3582">
          <cell r="A3582" t="str">
            <v>JF2388</v>
          </cell>
          <cell r="B3582">
            <v>37069</v>
          </cell>
          <cell r="C3582">
            <v>37072</v>
          </cell>
          <cell r="D3582">
            <v>17</v>
          </cell>
          <cell r="E3582" t="str">
            <v>Twyford Crescent</v>
          </cell>
          <cell r="F3582" t="str">
            <v>St. Leonards-on-Sea</v>
          </cell>
          <cell r="G3582" t="str">
            <v>East Sussex</v>
          </cell>
          <cell r="H3582" t="str">
            <v>TN37 7JA</v>
          </cell>
          <cell r="I3582">
            <v>26707.05494534524</v>
          </cell>
          <cell r="J3582">
            <v>25025.250477754227</v>
          </cell>
          <cell r="K3582">
            <v>7.4999999999999997E-3</v>
          </cell>
          <cell r="L3582">
            <v>24837.561099171071</v>
          </cell>
          <cell r="M3582">
            <v>110877113.99686225</v>
          </cell>
        </row>
        <row r="3583">
          <cell r="A3583" t="str">
            <v>JF2372</v>
          </cell>
          <cell r="B3583">
            <v>37069</v>
          </cell>
          <cell r="C3583">
            <v>37072</v>
          </cell>
          <cell r="D3583">
            <v>8</v>
          </cell>
          <cell r="E3583" t="str">
            <v>Limbrick Close</v>
          </cell>
          <cell r="F3583" t="str">
            <v>Shirley Solihull</v>
          </cell>
          <cell r="G3583" t="str">
            <v>West Midlands</v>
          </cell>
          <cell r="H3583" t="str">
            <v>B90 2LS</v>
          </cell>
          <cell r="I3583">
            <v>27779.320565778522</v>
          </cell>
          <cell r="J3583">
            <v>26029.993074230755</v>
          </cell>
          <cell r="K3583">
            <v>7.4999999999999997E-3</v>
          </cell>
          <cell r="L3583">
            <v>25834.768126174025</v>
          </cell>
          <cell r="M3583">
            <v>110902948.76498842</v>
          </cell>
        </row>
        <row r="3584">
          <cell r="A3584" t="str">
            <v>JF2638</v>
          </cell>
          <cell r="B3584">
            <v>37069</v>
          </cell>
          <cell r="C3584">
            <v>37072</v>
          </cell>
          <cell r="D3584" t="str">
            <v>13 Denham Close</v>
          </cell>
          <cell r="E3584" t="str">
            <v>Dymchurch</v>
          </cell>
          <cell r="F3584" t="str">
            <v>Romney Marsh</v>
          </cell>
          <cell r="G3584" t="str">
            <v>Kent</v>
          </cell>
          <cell r="H3584" t="str">
            <v>TN29 0TU</v>
          </cell>
          <cell r="I3584">
            <v>34635.445641522419</v>
          </cell>
          <cell r="J3584">
            <v>32454.372238403874</v>
          </cell>
          <cell r="K3584">
            <v>7.4999999999999997E-3</v>
          </cell>
          <cell r="L3584">
            <v>32210.964446615846</v>
          </cell>
          <cell r="M3584">
            <v>110935159.72943504</v>
          </cell>
        </row>
        <row r="3585">
          <cell r="A3585" t="str">
            <v>JF2721</v>
          </cell>
          <cell r="B3585">
            <v>37069</v>
          </cell>
          <cell r="C3585">
            <v>37072</v>
          </cell>
          <cell r="D3585">
            <v>4</v>
          </cell>
          <cell r="E3585" t="str">
            <v>Hewlett Close</v>
          </cell>
          <cell r="F3585" t="str">
            <v>Chippenham</v>
          </cell>
          <cell r="G3585" t="str">
            <v>Wiltshire</v>
          </cell>
          <cell r="H3585" t="str">
            <v>SN15 3TL</v>
          </cell>
          <cell r="I3585">
            <v>39194.684058577317</v>
          </cell>
          <cell r="J3585">
            <v>36726.50496168957</v>
          </cell>
          <cell r="K3585">
            <v>7.4999999999999997E-3</v>
          </cell>
          <cell r="L3585">
            <v>36451.0561744769</v>
          </cell>
          <cell r="M3585">
            <v>110971610.78560951</v>
          </cell>
        </row>
        <row r="3586">
          <cell r="A3586" t="str">
            <v>JF2740</v>
          </cell>
          <cell r="B3586">
            <v>37069</v>
          </cell>
          <cell r="C3586">
            <v>37072</v>
          </cell>
          <cell r="D3586">
            <v>80</v>
          </cell>
          <cell r="E3586" t="str">
            <v>Gladeside Shirley</v>
          </cell>
          <cell r="F3586" t="str">
            <v>Croydon</v>
          </cell>
          <cell r="G3586" t="str">
            <v>Surrey</v>
          </cell>
          <cell r="H3586" t="str">
            <v>CR0 7RG</v>
          </cell>
          <cell r="I3586">
            <v>70621.53935173231</v>
          </cell>
          <cell r="J3586">
            <v>66174.339140666038</v>
          </cell>
          <cell r="K3586">
            <v>7.4999999999999997E-3</v>
          </cell>
          <cell r="L3586">
            <v>65678.031597111039</v>
          </cell>
          <cell r="M3586">
            <v>111037288.81720662</v>
          </cell>
        </row>
        <row r="3587">
          <cell r="A3587" t="str">
            <v>JF2688</v>
          </cell>
          <cell r="B3587">
            <v>37070</v>
          </cell>
          <cell r="C3587">
            <v>37072</v>
          </cell>
          <cell r="D3587">
            <v>109</v>
          </cell>
          <cell r="E3587" t="str">
            <v>Stockport Road</v>
          </cell>
          <cell r="F3587" t="str">
            <v>Cheadle Heath Stockport</v>
          </cell>
          <cell r="G3587" t="str">
            <v>Cheshire</v>
          </cell>
          <cell r="H3587" t="str">
            <v>SK3 0JG</v>
          </cell>
          <cell r="I3587">
            <v>19617.916087063139</v>
          </cell>
          <cell r="J3587">
            <v>18382.530943041529</v>
          </cell>
          <cell r="K3587">
            <v>7.4999999999999997E-3</v>
          </cell>
          <cell r="L3587">
            <v>18244.661960968719</v>
          </cell>
          <cell r="M3587">
            <v>111055533.4791676</v>
          </cell>
        </row>
        <row r="3588">
          <cell r="A3588" t="str">
            <v>JF2703</v>
          </cell>
          <cell r="B3588">
            <v>37070</v>
          </cell>
          <cell r="C3588">
            <v>37072</v>
          </cell>
          <cell r="D3588">
            <v>21</v>
          </cell>
          <cell r="E3588" t="str">
            <v>Three Tuns Lane</v>
          </cell>
          <cell r="F3588" t="str">
            <v>Formby</v>
          </cell>
          <cell r="G3588" t="str">
            <v>Liverpool</v>
          </cell>
          <cell r="H3588" t="str">
            <v>L37 4AG</v>
          </cell>
          <cell r="I3588">
            <v>19952.339675519132</v>
          </cell>
          <cell r="J3588">
            <v>18695.895111569564</v>
          </cell>
          <cell r="K3588">
            <v>7.4999999999999997E-3</v>
          </cell>
          <cell r="L3588">
            <v>18555.675898232792</v>
          </cell>
          <cell r="M3588">
            <v>111074089.15506583</v>
          </cell>
        </row>
        <row r="3589">
          <cell r="A3589" t="str">
            <v>JF2162</v>
          </cell>
          <cell r="B3589">
            <v>37070</v>
          </cell>
          <cell r="C3589">
            <v>37072</v>
          </cell>
          <cell r="D3589">
            <v>38</v>
          </cell>
          <cell r="E3589" t="str">
            <v>Burgess Avenue</v>
          </cell>
          <cell r="F3589" t="str">
            <v>Warrington</v>
          </cell>
          <cell r="G3589" t="str">
            <v>Cheshire</v>
          </cell>
          <cell r="H3589" t="str">
            <v>WA4 6QZ</v>
          </cell>
          <cell r="I3589">
            <v>20801.238696586617</v>
          </cell>
          <cell r="J3589">
            <v>19491.337015441361</v>
          </cell>
          <cell r="K3589">
            <v>7.4999999999999997E-3</v>
          </cell>
          <cell r="L3589">
            <v>19345.151987825553</v>
          </cell>
          <cell r="M3589">
            <v>111093434.30705366</v>
          </cell>
        </row>
        <row r="3590">
          <cell r="A3590" t="str">
            <v>JF2575</v>
          </cell>
          <cell r="B3590">
            <v>37070</v>
          </cell>
          <cell r="C3590">
            <v>37072</v>
          </cell>
          <cell r="D3590">
            <v>20</v>
          </cell>
          <cell r="E3590" t="str">
            <v>Boscombe Drive</v>
          </cell>
          <cell r="F3590" t="str">
            <v>Hazel Grove Stockport</v>
          </cell>
          <cell r="G3590" t="str">
            <v>Cheshire</v>
          </cell>
          <cell r="H3590" t="str">
            <v>SK7 5JA</v>
          </cell>
          <cell r="I3590">
            <v>33227.366968052433</v>
          </cell>
          <cell r="J3590">
            <v>31134.96350658817</v>
          </cell>
          <cell r="K3590">
            <v>7.4999999999999997E-3</v>
          </cell>
          <cell r="L3590">
            <v>30901.451280288762</v>
          </cell>
          <cell r="M3590">
            <v>111124335.75833395</v>
          </cell>
        </row>
        <row r="3591">
          <cell r="A3591" t="str">
            <v>JF2737</v>
          </cell>
          <cell r="B3591">
            <v>37070</v>
          </cell>
          <cell r="C3591">
            <v>37072</v>
          </cell>
          <cell r="D3591">
            <v>40</v>
          </cell>
          <cell r="E3591" t="str">
            <v>Penponds Road Porthleven</v>
          </cell>
          <cell r="F3591" t="str">
            <v>Helston</v>
          </cell>
          <cell r="G3591" t="str">
            <v>Cornwall</v>
          </cell>
          <cell r="H3591" t="str">
            <v>TR13 9LL</v>
          </cell>
          <cell r="I3591">
            <v>47629.123227623342</v>
          </cell>
          <cell r="J3591">
            <v>44629.80816291154</v>
          </cell>
          <cell r="K3591">
            <v>7.4999999999999997E-3</v>
          </cell>
          <cell r="L3591">
            <v>44295.084601689705</v>
          </cell>
          <cell r="M3591">
            <v>111168630.84293564</v>
          </cell>
        </row>
        <row r="3592">
          <cell r="A3592" t="str">
            <v>JF2560</v>
          </cell>
          <cell r="B3592">
            <v>37070</v>
          </cell>
          <cell r="C3592">
            <v>37072</v>
          </cell>
          <cell r="D3592">
            <v>8</v>
          </cell>
          <cell r="E3592" t="str">
            <v>Clayton Road</v>
          </cell>
          <cell r="F3592" t="str">
            <v>Chessington</v>
          </cell>
          <cell r="G3592" t="str">
            <v>Surrey</v>
          </cell>
          <cell r="H3592" t="str">
            <v>KT9 1NE</v>
          </cell>
          <cell r="I3592">
            <v>60948.41362242461</v>
          </cell>
          <cell r="J3592">
            <v>57110.352311188799</v>
          </cell>
          <cell r="K3592">
            <v>7.4999999999999997E-3</v>
          </cell>
          <cell r="L3592">
            <v>56682.024668854887</v>
          </cell>
          <cell r="M3592">
            <v>111225312.86760449</v>
          </cell>
        </row>
        <row r="3593">
          <cell r="A3593" t="str">
            <v>JF2676</v>
          </cell>
          <cell r="B3593">
            <v>37070</v>
          </cell>
          <cell r="C3593">
            <v>37072</v>
          </cell>
          <cell r="D3593">
            <v>29</v>
          </cell>
          <cell r="E3593" t="str">
            <v>St. Augustines Avenue</v>
          </cell>
          <cell r="F3593" t="str">
            <v>South Croydon</v>
          </cell>
          <cell r="G3593" t="str">
            <v>Surrey</v>
          </cell>
          <cell r="H3593" t="str">
            <v>CR2 6JP</v>
          </cell>
          <cell r="I3593">
            <v>82943.810458204578</v>
          </cell>
          <cell r="J3593">
            <v>77720.648590559445</v>
          </cell>
          <cell r="K3593">
            <v>7.4999999999999997E-3</v>
          </cell>
          <cell r="L3593">
            <v>77137.743726130255</v>
          </cell>
          <cell r="M3593">
            <v>111302450.61133063</v>
          </cell>
        </row>
        <row r="3594">
          <cell r="A3594" t="str">
            <v>JF2773</v>
          </cell>
          <cell r="B3594">
            <v>37071</v>
          </cell>
          <cell r="C3594">
            <v>37072</v>
          </cell>
          <cell r="D3594">
            <v>23</v>
          </cell>
          <cell r="E3594" t="str">
            <v>Mill Way</v>
          </cell>
          <cell r="F3594" t="str">
            <v>Billingshurst</v>
          </cell>
          <cell r="G3594" t="str">
            <v>West Sussex</v>
          </cell>
          <cell r="H3594" t="str">
            <v>RH14 9LB</v>
          </cell>
          <cell r="I3594">
            <v>11489.267707348257</v>
          </cell>
          <cell r="J3594">
            <v>10765.762184215495</v>
          </cell>
          <cell r="K3594">
            <v>7.4999999999999997E-3</v>
          </cell>
          <cell r="L3594">
            <v>10685.018967833879</v>
          </cell>
          <cell r="M3594">
            <v>111313135.63029847</v>
          </cell>
        </row>
        <row r="3595">
          <cell r="A3595" t="str">
            <v>JF2349</v>
          </cell>
          <cell r="B3595">
            <v>37071</v>
          </cell>
          <cell r="C3595">
            <v>37072</v>
          </cell>
          <cell r="D3595">
            <v>50</v>
          </cell>
          <cell r="E3595" t="str">
            <v>Stornoway Road,</v>
          </cell>
          <cell r="F3595" t="str">
            <v>Birmingham</v>
          </cell>
          <cell r="G3595" t="str">
            <v>West Midlands</v>
          </cell>
          <cell r="H3595" t="str">
            <v>B35 6NT</v>
          </cell>
          <cell r="I3595">
            <v>28090.971974694108</v>
          </cell>
          <cell r="J3595">
            <v>26322.019079562233</v>
          </cell>
          <cell r="K3595">
            <v>7.4999999999999997E-3</v>
          </cell>
          <cell r="L3595">
            <v>26124.603936465519</v>
          </cell>
          <cell r="M3595">
            <v>111339260.23423493</v>
          </cell>
        </row>
        <row r="3596">
          <cell r="A3596" t="str">
            <v>JF2514</v>
          </cell>
          <cell r="B3596">
            <v>37071</v>
          </cell>
          <cell r="C3596">
            <v>37072</v>
          </cell>
          <cell r="D3596" t="str">
            <v>26 Sleets End</v>
          </cell>
          <cell r="E3596" t="str">
            <v>Gadebridge</v>
          </cell>
          <cell r="F3596" t="str">
            <v>Hemel Hempstead</v>
          </cell>
          <cell r="G3596" t="str">
            <v>Hertfordshire</v>
          </cell>
          <cell r="H3596" t="str">
            <v>HP1 3JA</v>
          </cell>
          <cell r="I3596">
            <v>32722.745458401954</v>
          </cell>
          <cell r="J3596">
            <v>30662.119170089485</v>
          </cell>
          <cell r="K3596">
            <v>7.4999999999999997E-3</v>
          </cell>
          <cell r="L3596">
            <v>30432.153276313817</v>
          </cell>
          <cell r="M3596">
            <v>111369692.38751124</v>
          </cell>
        </row>
        <row r="3597">
          <cell r="A3597" t="str">
            <v>JF2724</v>
          </cell>
          <cell r="B3597">
            <v>37071</v>
          </cell>
          <cell r="C3597">
            <v>37072</v>
          </cell>
          <cell r="D3597">
            <v>27</v>
          </cell>
          <cell r="E3597" t="str">
            <v>Alwins Field</v>
          </cell>
          <cell r="F3597" t="str">
            <v>Linslade</v>
          </cell>
          <cell r="G3597" t="str">
            <v>Bedfordshire</v>
          </cell>
          <cell r="H3597" t="str">
            <v>LU7 2UF</v>
          </cell>
          <cell r="I3597">
            <v>65602.062097934962</v>
          </cell>
          <cell r="J3597">
            <v>61470.94987514308</v>
          </cell>
          <cell r="K3597">
            <v>7.4999999999999997E-3</v>
          </cell>
          <cell r="L3597">
            <v>61009.917751079513</v>
          </cell>
          <cell r="M3597">
            <v>111430702.30526231</v>
          </cell>
        </row>
        <row r="3598">
          <cell r="A3598" t="str">
            <v>JF2327</v>
          </cell>
          <cell r="B3598">
            <v>37074</v>
          </cell>
          <cell r="C3598">
            <v>37103</v>
          </cell>
          <cell r="D3598" t="str">
            <v>16 Parklawn Close</v>
          </cell>
          <cell r="E3598" t="str">
            <v>Pontnewydd</v>
          </cell>
          <cell r="F3598" t="str">
            <v>Cwmbran</v>
          </cell>
          <cell r="G3598" t="str">
            <v>Gwent</v>
          </cell>
          <cell r="H3598" t="str">
            <v>NP44 1ER</v>
          </cell>
          <cell r="I3598">
            <v>20062.894787248493</v>
          </cell>
          <cell r="J3598">
            <v>18799.488314499846</v>
          </cell>
          <cell r="K3598">
            <v>7.4999999999999997E-3</v>
          </cell>
          <cell r="L3598">
            <v>18658.492152141098</v>
          </cell>
          <cell r="M3598">
            <v>111449360.79741445</v>
          </cell>
        </row>
        <row r="3599">
          <cell r="A3599" t="str">
            <v>JF2645</v>
          </cell>
          <cell r="B3599">
            <v>37074</v>
          </cell>
          <cell r="C3599">
            <v>37103</v>
          </cell>
          <cell r="D3599" t="str">
            <v>8 Kingston Drive</v>
          </cell>
          <cell r="E3599" t="str">
            <v>Stanground</v>
          </cell>
          <cell r="F3599" t="str">
            <v>Peterborough</v>
          </cell>
          <cell r="G3599" t="str">
            <v>Cambridgeshire</v>
          </cell>
          <cell r="H3599" t="str">
            <v>PE2 8RS</v>
          </cell>
          <cell r="I3599">
            <v>20949.731621502797</v>
          </cell>
          <cell r="J3599">
            <v>19630.479000501356</v>
          </cell>
          <cell r="K3599">
            <v>7.4999999999999997E-3</v>
          </cell>
          <cell r="L3599">
            <v>19483.250407997599</v>
          </cell>
          <cell r="M3599">
            <v>111468844.04782245</v>
          </cell>
        </row>
        <row r="3600">
          <cell r="A3600" t="str">
            <v>JF2990</v>
          </cell>
          <cell r="B3600">
            <v>37075</v>
          </cell>
          <cell r="C3600">
            <v>37103</v>
          </cell>
          <cell r="D3600" t="str">
            <v>S T A Felomena</v>
          </cell>
          <cell r="E3600" t="str">
            <v>Osmena Street</v>
          </cell>
          <cell r="F3600" t="str">
            <v>Arevalo, Ilo Ilo City</v>
          </cell>
          <cell r="G3600" t="str">
            <v>Phillipines</v>
          </cell>
          <cell r="H3600" t="str">
            <v>.</v>
          </cell>
          <cell r="I3600">
            <v>0</v>
          </cell>
          <cell r="J3600">
            <v>0</v>
          </cell>
          <cell r="K3600">
            <v>7.4999999999999997E-3</v>
          </cell>
          <cell r="L3600">
            <v>0</v>
          </cell>
          <cell r="M3600">
            <v>111468844.04782245</v>
          </cell>
        </row>
        <row r="3601">
          <cell r="A3601" t="str">
            <v>JF2634</v>
          </cell>
          <cell r="B3601">
            <v>37075</v>
          </cell>
          <cell r="C3601">
            <v>37103</v>
          </cell>
          <cell r="D3601">
            <v>20</v>
          </cell>
          <cell r="E3601" t="str">
            <v>Queens Drive</v>
          </cell>
          <cell r="F3601" t="str">
            <v>Halesworth</v>
          </cell>
          <cell r="G3601" t="str">
            <v>Suffolk</v>
          </cell>
          <cell r="H3601" t="str">
            <v>IP19 8DN</v>
          </cell>
          <cell r="I3601">
            <v>24118.203823241845</v>
          </cell>
          <cell r="J3601">
            <v>22599.425244952054</v>
          </cell>
          <cell r="K3601">
            <v>7.4999999999999997E-3</v>
          </cell>
          <cell r="L3601">
            <v>22429.929555614915</v>
          </cell>
          <cell r="M3601">
            <v>111491273.97737806</v>
          </cell>
        </row>
        <row r="3602">
          <cell r="A3602" t="str">
            <v>JE3258</v>
          </cell>
          <cell r="B3602">
            <v>37076</v>
          </cell>
          <cell r="C3602">
            <v>37103</v>
          </cell>
          <cell r="D3602" t="str">
            <v>2 Cedar Park Close</v>
          </cell>
          <cell r="E3602" t="str">
            <v>Thundersley</v>
          </cell>
          <cell r="F3602" t="str">
            <v>Benfleet</v>
          </cell>
          <cell r="G3602" t="str">
            <v>Essex</v>
          </cell>
          <cell r="H3602" t="str">
            <v>SS7 3RU</v>
          </cell>
          <cell r="I3602">
            <v>7033.8130212535434</v>
          </cell>
          <cell r="J3602">
            <v>6590.8776924592394</v>
          </cell>
          <cell r="K3602">
            <v>7.4999999999999997E-3</v>
          </cell>
          <cell r="L3602">
            <v>6541.446109765795</v>
          </cell>
          <cell r="M3602">
            <v>111497815.42348783</v>
          </cell>
        </row>
        <row r="3603">
          <cell r="A3603" t="str">
            <v>JF2593</v>
          </cell>
          <cell r="B3603">
            <v>37076</v>
          </cell>
          <cell r="C3603">
            <v>37103</v>
          </cell>
          <cell r="D3603">
            <v>56</v>
          </cell>
          <cell r="E3603" t="str">
            <v>Graystone Road Tankerton</v>
          </cell>
          <cell r="F3603" t="str">
            <v>Whitstable</v>
          </cell>
          <cell r="G3603" t="str">
            <v>Kent</v>
          </cell>
          <cell r="H3603" t="str">
            <v>CT5 2JU</v>
          </cell>
          <cell r="I3603">
            <v>15466.462786853415</v>
          </cell>
          <cell r="J3603">
            <v>14492.504173071713</v>
          </cell>
          <cell r="K3603">
            <v>7.4999999999999997E-3</v>
          </cell>
          <cell r="L3603">
            <v>14383.810391773675</v>
          </cell>
          <cell r="M3603">
            <v>111512199.2338796</v>
          </cell>
        </row>
        <row r="3604">
          <cell r="A3604" t="str">
            <v>JF2643</v>
          </cell>
          <cell r="B3604">
            <v>37076</v>
          </cell>
          <cell r="C3604">
            <v>37103</v>
          </cell>
          <cell r="D3604">
            <v>2</v>
          </cell>
          <cell r="E3604" t="str">
            <v>Sussex Close</v>
          </cell>
          <cell r="F3604" t="str">
            <v>Exeter</v>
          </cell>
          <cell r="G3604" t="str">
            <v>Devon</v>
          </cell>
          <cell r="H3604" t="str">
            <v>EX4 1LP</v>
          </cell>
          <cell r="I3604">
            <v>16852.165538036395</v>
          </cell>
          <cell r="J3604">
            <v>15790.946045716722</v>
          </cell>
          <cell r="K3604">
            <v>7.4999999999999997E-3</v>
          </cell>
          <cell r="L3604">
            <v>15672.513950373848</v>
          </cell>
          <cell r="M3604">
            <v>111527871.74782997</v>
          </cell>
        </row>
        <row r="3605">
          <cell r="A3605" t="str">
            <v>JF2776</v>
          </cell>
          <cell r="B3605">
            <v>37076</v>
          </cell>
          <cell r="C3605">
            <v>37103</v>
          </cell>
          <cell r="D3605">
            <v>24</v>
          </cell>
          <cell r="E3605" t="str">
            <v>Broadmeadows Close</v>
          </cell>
          <cell r="F3605" t="str">
            <v>Willenhall</v>
          </cell>
          <cell r="G3605" t="str">
            <v>West Midlands</v>
          </cell>
          <cell r="H3605" t="str">
            <v>WV12 5JW</v>
          </cell>
          <cell r="I3605">
            <v>19081.018757715723</v>
          </cell>
          <cell r="J3605">
            <v>17879.44326919458</v>
          </cell>
          <cell r="K3605">
            <v>7.4999999999999997E-3</v>
          </cell>
          <cell r="L3605">
            <v>17745.347444675623</v>
          </cell>
          <cell r="M3605">
            <v>111545617.09527464</v>
          </cell>
        </row>
        <row r="3606">
          <cell r="A3606" t="str">
            <v>JF2570</v>
          </cell>
          <cell r="B3606">
            <v>37076</v>
          </cell>
          <cell r="C3606">
            <v>37103</v>
          </cell>
          <cell r="D3606" t="str">
            <v>White Gables</v>
          </cell>
          <cell r="E3606" t="str">
            <v>4 Heol Brynteg</v>
          </cell>
          <cell r="F3606" t="str">
            <v>Ystrad Mynach</v>
          </cell>
          <cell r="G3606">
            <v>0</v>
          </cell>
          <cell r="H3606" t="str">
            <v>CF82 7EY</v>
          </cell>
          <cell r="I3606">
            <v>27095.79322029365</v>
          </cell>
          <cell r="J3606">
            <v>25389.509012466588</v>
          </cell>
          <cell r="K3606">
            <v>7.4999999999999997E-3</v>
          </cell>
          <cell r="L3606">
            <v>25199.087694873091</v>
          </cell>
          <cell r="M3606">
            <v>111570816.18296951</v>
          </cell>
        </row>
        <row r="3607">
          <cell r="A3607" t="str">
            <v>JF2234</v>
          </cell>
          <cell r="B3607">
            <v>37076</v>
          </cell>
          <cell r="C3607">
            <v>37103</v>
          </cell>
          <cell r="D3607">
            <v>1</v>
          </cell>
          <cell r="E3607" t="str">
            <v>Forest Ridge Road</v>
          </cell>
          <cell r="F3607" t="str">
            <v>Paignton</v>
          </cell>
          <cell r="G3607" t="str">
            <v>Devon</v>
          </cell>
          <cell r="H3607" t="str">
            <v>TQ3 1AD</v>
          </cell>
          <cell r="I3607">
            <v>30340.335518980279</v>
          </cell>
          <cell r="J3607">
            <v>28429.735045492853</v>
          </cell>
          <cell r="K3607">
            <v>7.4999999999999997E-3</v>
          </cell>
          <cell r="L3607">
            <v>28216.512032651659</v>
          </cell>
          <cell r="M3607">
            <v>111599032.69500217</v>
          </cell>
        </row>
        <row r="3608">
          <cell r="A3608" t="str">
            <v>JF2751</v>
          </cell>
          <cell r="B3608">
            <v>37076</v>
          </cell>
          <cell r="C3608">
            <v>37103</v>
          </cell>
          <cell r="D3608">
            <v>71</v>
          </cell>
          <cell r="E3608" t="str">
            <v>Beech Grange</v>
          </cell>
          <cell r="F3608" t="str">
            <v>Landford Salisbury</v>
          </cell>
          <cell r="G3608" t="str">
            <v>Wiltshire</v>
          </cell>
          <cell r="H3608" t="str">
            <v>SP5 2AN</v>
          </cell>
          <cell r="I3608">
            <v>53890.889802950835</v>
          </cell>
          <cell r="J3608">
            <v>50497.25694382294</v>
          </cell>
          <cell r="K3608">
            <v>7.4999999999999997E-3</v>
          </cell>
          <cell r="L3608">
            <v>50118.527516744274</v>
          </cell>
          <cell r="M3608">
            <v>111649151.22251891</v>
          </cell>
        </row>
        <row r="3609">
          <cell r="A3609" t="str">
            <v>JF2572</v>
          </cell>
          <cell r="B3609">
            <v>37077</v>
          </cell>
          <cell r="C3609">
            <v>37103</v>
          </cell>
          <cell r="D3609">
            <v>49</v>
          </cell>
          <cell r="E3609" t="str">
            <v>Aston Road</v>
          </cell>
          <cell r="F3609" t="str">
            <v>Nuneaton</v>
          </cell>
          <cell r="G3609" t="str">
            <v>Warwickshire</v>
          </cell>
          <cell r="H3609" t="str">
            <v>CV11 5EJ</v>
          </cell>
          <cell r="I3609">
            <v>12551.220161854624</v>
          </cell>
          <cell r="J3609">
            <v>11760.841058463273</v>
          </cell>
          <cell r="K3609">
            <v>7.4999999999999997E-3</v>
          </cell>
          <cell r="L3609">
            <v>11672.6347505248</v>
          </cell>
          <cell r="M3609">
            <v>111660823.85726944</v>
          </cell>
        </row>
        <row r="3610">
          <cell r="A3610" t="str">
            <v>JF2417</v>
          </cell>
          <cell r="B3610">
            <v>37077</v>
          </cell>
          <cell r="C3610">
            <v>37103</v>
          </cell>
          <cell r="D3610">
            <v>7</v>
          </cell>
          <cell r="E3610" t="str">
            <v>Skelmuir Road</v>
          </cell>
          <cell r="F3610" t="str">
            <v>Tremorfa Cardiff</v>
          </cell>
          <cell r="G3610" t="str">
            <v>South Glamorgan</v>
          </cell>
          <cell r="H3610" t="str">
            <v>CF24 2PR</v>
          </cell>
          <cell r="I3610">
            <v>14826.132914244525</v>
          </cell>
          <cell r="J3610">
            <v>13892.497340299653</v>
          </cell>
          <cell r="K3610">
            <v>7.4999999999999997E-3</v>
          </cell>
          <cell r="L3610">
            <v>13788.303610247407</v>
          </cell>
          <cell r="M3610">
            <v>111674612.16087969</v>
          </cell>
        </row>
        <row r="3611">
          <cell r="A3611" t="str">
            <v>JF2670</v>
          </cell>
          <cell r="B3611">
            <v>37077</v>
          </cell>
          <cell r="C3611">
            <v>37103</v>
          </cell>
          <cell r="D3611" t="str">
            <v>163 Roseberry Gardens</v>
          </cell>
          <cell r="E3611" t="str">
            <v>Cranham</v>
          </cell>
          <cell r="F3611" t="str">
            <v>Upminster</v>
          </cell>
          <cell r="G3611" t="str">
            <v>Essex</v>
          </cell>
          <cell r="H3611" t="str">
            <v>RM14 1NF</v>
          </cell>
          <cell r="I3611">
            <v>37269.796503133541</v>
          </cell>
          <cell r="J3611">
            <v>34922.831987822858</v>
          </cell>
          <cell r="K3611">
            <v>7.4999999999999997E-3</v>
          </cell>
          <cell r="L3611">
            <v>34660.910747914189</v>
          </cell>
          <cell r="M3611">
            <v>111709273.0716276</v>
          </cell>
        </row>
        <row r="3612">
          <cell r="A3612" t="str">
            <v>JF2705</v>
          </cell>
          <cell r="B3612">
            <v>37077</v>
          </cell>
          <cell r="C3612">
            <v>37103</v>
          </cell>
          <cell r="D3612">
            <v>61</v>
          </cell>
          <cell r="E3612" t="str">
            <v>Kingswood Lane</v>
          </cell>
          <cell r="F3612" t="str">
            <v>Warlingham</v>
          </cell>
          <cell r="G3612" t="str">
            <v>Surrey</v>
          </cell>
          <cell r="H3612" t="str">
            <v>CR6 9AB</v>
          </cell>
          <cell r="I3612">
            <v>66206.45708933362</v>
          </cell>
          <cell r="J3612">
            <v>62037.284728544342</v>
          </cell>
          <cell r="K3612">
            <v>7.4999999999999997E-3</v>
          </cell>
          <cell r="L3612">
            <v>61572.005093080261</v>
          </cell>
          <cell r="M3612">
            <v>111770845.07672068</v>
          </cell>
        </row>
        <row r="3613">
          <cell r="A3613" t="str">
            <v>JF2797</v>
          </cell>
          <cell r="B3613">
            <v>37077</v>
          </cell>
          <cell r="C3613">
            <v>37103</v>
          </cell>
          <cell r="D3613">
            <v>28</v>
          </cell>
          <cell r="E3613" t="str">
            <v>St. Richards Way</v>
          </cell>
          <cell r="F3613" t="str">
            <v>Bognor Regis</v>
          </cell>
          <cell r="G3613" t="str">
            <v>West Sussex</v>
          </cell>
          <cell r="H3613" t="str">
            <v>PO21 3BB</v>
          </cell>
          <cell r="I3613">
            <v>84319.264675740153</v>
          </cell>
          <cell r="J3613">
            <v>79009.487303212431</v>
          </cell>
          <cell r="K3613">
            <v>7.4999999999999997E-3</v>
          </cell>
          <cell r="L3613">
            <v>78416.916148438337</v>
          </cell>
          <cell r="M3613">
            <v>111849261.99286912</v>
          </cell>
        </row>
        <row r="3614">
          <cell r="A3614" t="str">
            <v>JE3256</v>
          </cell>
          <cell r="B3614">
            <v>37078</v>
          </cell>
          <cell r="C3614">
            <v>37103</v>
          </cell>
          <cell r="D3614">
            <v>16</v>
          </cell>
          <cell r="E3614" t="str">
            <v>Durland Close</v>
          </cell>
          <cell r="F3614" t="str">
            <v>New Milton</v>
          </cell>
          <cell r="G3614" t="str">
            <v>Hampshire</v>
          </cell>
          <cell r="H3614" t="str">
            <v>BH25 6NJ</v>
          </cell>
          <cell r="I3614">
            <v>5712.5935207440516</v>
          </cell>
          <cell r="J3614">
            <v>5352.8584123848541</v>
          </cell>
          <cell r="K3614">
            <v>7.4999999999999997E-3</v>
          </cell>
          <cell r="L3614">
            <v>5312.7119742919676</v>
          </cell>
          <cell r="M3614">
            <v>111854574.70484342</v>
          </cell>
        </row>
        <row r="3615">
          <cell r="A3615" t="str">
            <v>JF1466</v>
          </cell>
          <cell r="B3615">
            <v>37078</v>
          </cell>
          <cell r="C3615">
            <v>37103</v>
          </cell>
          <cell r="D3615">
            <v>45</v>
          </cell>
          <cell r="E3615" t="str">
            <v>Hemming Street</v>
          </cell>
          <cell r="F3615" t="str">
            <v>Kidderminster</v>
          </cell>
          <cell r="G3615" t="str">
            <v>Worcestershire</v>
          </cell>
          <cell r="H3615" t="str">
            <v>DY11 6NB</v>
          </cell>
          <cell r="I3615">
            <v>28393.761337629188</v>
          </cell>
          <cell r="J3615">
            <v>26605.741102262109</v>
          </cell>
          <cell r="K3615">
            <v>7.4999999999999997E-3</v>
          </cell>
          <cell r="L3615">
            <v>26406.198043995144</v>
          </cell>
          <cell r="M3615">
            <v>111880980.90288742</v>
          </cell>
        </row>
        <row r="3616">
          <cell r="A3616" t="str">
            <v>JE3257</v>
          </cell>
          <cell r="B3616">
            <v>37081</v>
          </cell>
          <cell r="C3616">
            <v>37103</v>
          </cell>
          <cell r="D3616" t="str">
            <v>Greenwood</v>
          </cell>
          <cell r="E3616" t="str">
            <v>Back Lane</v>
          </cell>
          <cell r="F3616" t="str">
            <v>Barrington</v>
          </cell>
          <cell r="G3616" t="str">
            <v>Cambridge</v>
          </cell>
          <cell r="H3616" t="str">
            <v>CB2 5RF</v>
          </cell>
          <cell r="I3616">
            <v>10674.976212537418</v>
          </cell>
          <cell r="J3616">
            <v>10002.748491344884</v>
          </cell>
          <cell r="K3616">
            <v>7.4999999999999997E-3</v>
          </cell>
          <cell r="L3616">
            <v>9927.7278776597977</v>
          </cell>
          <cell r="M3616">
            <v>111890908.63076508</v>
          </cell>
        </row>
        <row r="3617">
          <cell r="A3617" t="str">
            <v>JF2745</v>
          </cell>
          <cell r="B3617">
            <v>37081</v>
          </cell>
          <cell r="C3617">
            <v>37103</v>
          </cell>
          <cell r="D3617">
            <v>18</v>
          </cell>
          <cell r="E3617" t="str">
            <v>St. Hilda Close</v>
          </cell>
          <cell r="F3617" t="str">
            <v>Dereham</v>
          </cell>
          <cell r="G3617" t="str">
            <v>Norfolk</v>
          </cell>
          <cell r="H3617" t="str">
            <v>NR19 2EH</v>
          </cell>
          <cell r="I3617">
            <v>14065.092922987051</v>
          </cell>
          <cell r="J3617">
            <v>13179.381781741013</v>
          </cell>
          <cell r="K3617">
            <v>7.4999999999999997E-3</v>
          </cell>
          <cell r="L3617">
            <v>13080.536418377957</v>
          </cell>
          <cell r="M3617">
            <v>111903989.16718346</v>
          </cell>
        </row>
        <row r="3618">
          <cell r="A3618" t="str">
            <v>JF2730</v>
          </cell>
          <cell r="B3618">
            <v>37081</v>
          </cell>
          <cell r="C3618">
            <v>37103</v>
          </cell>
          <cell r="D3618">
            <v>8</v>
          </cell>
          <cell r="E3618" t="str">
            <v>Mulberry Way</v>
          </cell>
          <cell r="F3618" t="str">
            <v>Theale Reading</v>
          </cell>
          <cell r="G3618" t="str">
            <v>Berkshire</v>
          </cell>
          <cell r="H3618" t="str">
            <v>RG7 5EQ</v>
          </cell>
          <cell r="I3618">
            <v>29617.162184864781</v>
          </cell>
          <cell r="J3618">
            <v>27752.101593878331</v>
          </cell>
          <cell r="K3618">
            <v>7.4999999999999997E-3</v>
          </cell>
          <cell r="L3618">
            <v>27543.960831924243</v>
          </cell>
          <cell r="M3618">
            <v>111931533.12801538</v>
          </cell>
        </row>
        <row r="3619">
          <cell r="A3619" t="str">
            <v>JF2649</v>
          </cell>
          <cell r="B3619">
            <v>37081</v>
          </cell>
          <cell r="C3619">
            <v>37103</v>
          </cell>
          <cell r="D3619">
            <v>3</v>
          </cell>
          <cell r="E3619" t="str">
            <v>Netherton Road</v>
          </cell>
          <cell r="F3619" t="str">
            <v>Padstow</v>
          </cell>
          <cell r="G3619" t="str">
            <v>Cornwall</v>
          </cell>
          <cell r="H3619" t="str">
            <v>PL28 8EG</v>
          </cell>
          <cell r="I3619">
            <v>31346.990286150874</v>
          </cell>
          <cell r="J3619">
            <v>29372.998454529279</v>
          </cell>
          <cell r="K3619">
            <v>7.4999999999999997E-3</v>
          </cell>
          <cell r="L3619">
            <v>29152.700966120312</v>
          </cell>
          <cell r="M3619">
            <v>111960685.8289815</v>
          </cell>
        </row>
        <row r="3620">
          <cell r="A3620" t="str">
            <v>JF2520</v>
          </cell>
          <cell r="B3620">
            <v>37081</v>
          </cell>
          <cell r="C3620">
            <v>37103</v>
          </cell>
          <cell r="D3620">
            <v>43</v>
          </cell>
          <cell r="E3620" t="str">
            <v>Adelaide Road</v>
          </cell>
          <cell r="F3620" t="str">
            <v>London</v>
          </cell>
          <cell r="G3620">
            <v>0</v>
          </cell>
          <cell r="H3620" t="str">
            <v>E10 5NW</v>
          </cell>
          <cell r="I3620">
            <v>52384.601901311944</v>
          </cell>
          <cell r="J3620">
            <v>49085.823444050482</v>
          </cell>
          <cell r="K3620">
            <v>7.4999999999999997E-3</v>
          </cell>
          <cell r="L3620">
            <v>48717.679768220107</v>
          </cell>
          <cell r="M3620">
            <v>112009403.50874972</v>
          </cell>
        </row>
        <row r="3621">
          <cell r="A3621" t="str">
            <v>JF2738</v>
          </cell>
          <cell r="B3621">
            <v>37081</v>
          </cell>
          <cell r="C3621">
            <v>37103</v>
          </cell>
          <cell r="D3621">
            <v>13</v>
          </cell>
          <cell r="E3621" t="str">
            <v>Caroline Close</v>
          </cell>
          <cell r="F3621" t="str">
            <v>Exmouth</v>
          </cell>
          <cell r="G3621" t="str">
            <v>Devon</v>
          </cell>
          <cell r="H3621" t="str">
            <v>EX8 4AZ</v>
          </cell>
          <cell r="I3621">
            <v>56028.982359514492</v>
          </cell>
          <cell r="J3621">
            <v>52500.708911182337</v>
          </cell>
          <cell r="K3621">
            <v>7.4999999999999997E-3</v>
          </cell>
          <cell r="L3621">
            <v>52106.953594348473</v>
          </cell>
          <cell r="M3621">
            <v>112061510.46234407</v>
          </cell>
        </row>
        <row r="3622">
          <cell r="A3622" t="str">
            <v>JF2625</v>
          </cell>
          <cell r="B3622">
            <v>37082</v>
          </cell>
          <cell r="C3622">
            <v>37103</v>
          </cell>
          <cell r="D3622" t="str">
            <v>Garlaine</v>
          </cell>
          <cell r="E3622" t="str">
            <v>Chapel Lane Broadoak</v>
          </cell>
          <cell r="F3622" t="str">
            <v>Canterbury</v>
          </cell>
          <cell r="G3622" t="str">
            <v>Kent</v>
          </cell>
          <cell r="H3622" t="str">
            <v>CT2 0QG</v>
          </cell>
          <cell r="I3622">
            <v>21554.81266306945</v>
          </cell>
          <cell r="J3622">
            <v>20197.456701918978</v>
          </cell>
          <cell r="K3622">
            <v>7.4999999999999997E-3</v>
          </cell>
          <cell r="L3622">
            <v>20045.975776654588</v>
          </cell>
          <cell r="M3622">
            <v>112081556.43812072</v>
          </cell>
        </row>
        <row r="3623">
          <cell r="A3623" t="str">
            <v>JF2692</v>
          </cell>
          <cell r="B3623">
            <v>37082</v>
          </cell>
          <cell r="C3623">
            <v>37103</v>
          </cell>
          <cell r="D3623">
            <v>8</v>
          </cell>
          <cell r="E3623" t="str">
            <v>Alton Close</v>
          </cell>
          <cell r="F3623" t="str">
            <v>Isleworth</v>
          </cell>
          <cell r="G3623" t="str">
            <v>Middlesex</v>
          </cell>
          <cell r="H3623" t="str">
            <v>TW7 6AL</v>
          </cell>
          <cell r="I3623">
            <v>29338.944810783061</v>
          </cell>
          <cell r="J3623">
            <v>27491.404205570019</v>
          </cell>
          <cell r="K3623">
            <v>7.4999999999999997E-3</v>
          </cell>
          <cell r="L3623">
            <v>27285.218674028245</v>
          </cell>
          <cell r="M3623">
            <v>112108841.65679476</v>
          </cell>
        </row>
        <row r="3624">
          <cell r="A3624" t="str">
            <v>JF2755</v>
          </cell>
          <cell r="B3624">
            <v>37083</v>
          </cell>
          <cell r="C3624">
            <v>37103</v>
          </cell>
          <cell r="D3624">
            <v>105</v>
          </cell>
          <cell r="E3624" t="str">
            <v>East Pines Drive</v>
          </cell>
          <cell r="F3624" t="str">
            <v>Thornton-Cleveleys</v>
          </cell>
          <cell r="G3624" t="str">
            <v>Lancashire</v>
          </cell>
          <cell r="H3624" t="str">
            <v>FY5 3RY</v>
          </cell>
          <cell r="I3624">
            <v>21550.530060049623</v>
          </cell>
          <cell r="J3624">
            <v>20193.443784227857</v>
          </cell>
          <cell r="K3624">
            <v>7.4999999999999997E-3</v>
          </cell>
          <cell r="L3624">
            <v>20041.992955846148</v>
          </cell>
          <cell r="M3624">
            <v>112128883.64975061</v>
          </cell>
        </row>
        <row r="3625">
          <cell r="A3625" t="str">
            <v>JF2756</v>
          </cell>
          <cell r="B3625">
            <v>37083</v>
          </cell>
          <cell r="C3625">
            <v>37103</v>
          </cell>
          <cell r="D3625">
            <v>32</v>
          </cell>
          <cell r="E3625" t="str">
            <v>Centre Drive</v>
          </cell>
          <cell r="F3625" t="str">
            <v>Newmarket</v>
          </cell>
          <cell r="G3625" t="str">
            <v>Suffolk</v>
          </cell>
          <cell r="H3625" t="str">
            <v>CB8 8AN</v>
          </cell>
          <cell r="I3625">
            <v>34856.930847195908</v>
          </cell>
          <cell r="J3625">
            <v>32661.910012989614</v>
          </cell>
          <cell r="K3625">
            <v>7.4999999999999997E-3</v>
          </cell>
          <cell r="L3625">
            <v>32416.945687892192</v>
          </cell>
          <cell r="M3625">
            <v>112161300.5954385</v>
          </cell>
        </row>
        <row r="3626">
          <cell r="A3626" t="str">
            <v>JF2757</v>
          </cell>
          <cell r="B3626">
            <v>37084</v>
          </cell>
          <cell r="C3626">
            <v>37103</v>
          </cell>
          <cell r="D3626">
            <v>304</v>
          </cell>
          <cell r="E3626" t="str">
            <v>Wollaton Vale</v>
          </cell>
          <cell r="F3626" t="str">
            <v>Nottingham</v>
          </cell>
          <cell r="G3626" t="str">
            <v>Nottinghamshire</v>
          </cell>
          <cell r="H3626" t="str">
            <v>NG8 2GG</v>
          </cell>
          <cell r="I3626">
            <v>13253.393294051124</v>
          </cell>
          <cell r="J3626">
            <v>12418.79673901012</v>
          </cell>
          <cell r="K3626">
            <v>7.4999999999999997E-3</v>
          </cell>
          <cell r="L3626">
            <v>12325.655763467545</v>
          </cell>
          <cell r="M3626">
            <v>112173626.25120196</v>
          </cell>
        </row>
        <row r="3627">
          <cell r="A3627" t="str">
            <v>JF2633</v>
          </cell>
          <cell r="B3627">
            <v>37084</v>
          </cell>
          <cell r="C3627">
            <v>37103</v>
          </cell>
          <cell r="D3627" t="str">
            <v>43 St Marys Road</v>
          </cell>
          <cell r="E3627" t="str">
            <v>Bamber Bridge</v>
          </cell>
          <cell r="F3627" t="str">
            <v>Preston</v>
          </cell>
          <cell r="G3627" t="str">
            <v>Lancashire</v>
          </cell>
          <cell r="H3627" t="str">
            <v>PR5 6TE</v>
          </cell>
          <cell r="I3627">
            <v>13674.405578738895</v>
          </cell>
          <cell r="J3627">
            <v>12813.296915090348</v>
          </cell>
          <cell r="K3627">
            <v>7.4999999999999997E-3</v>
          </cell>
          <cell r="L3627">
            <v>12717.197188227172</v>
          </cell>
          <cell r="M3627">
            <v>112186343.44839019</v>
          </cell>
        </row>
        <row r="3628">
          <cell r="A3628" t="str">
            <v>JF2581</v>
          </cell>
          <cell r="B3628">
            <v>37084</v>
          </cell>
          <cell r="C3628">
            <v>37103</v>
          </cell>
          <cell r="D3628">
            <v>38</v>
          </cell>
          <cell r="E3628" t="str">
            <v>Glendale</v>
          </cell>
          <cell r="F3628" t="str">
            <v>Orton Wistow Peterborough</v>
          </cell>
          <cell r="G3628" t="str">
            <v>Cambridgeshire</v>
          </cell>
          <cell r="H3628" t="str">
            <v>PE2 6YL</v>
          </cell>
          <cell r="I3628">
            <v>32673.876944494354</v>
          </cell>
          <cell r="J3628">
            <v>30616.328018518638</v>
          </cell>
          <cell r="K3628">
            <v>7.4999999999999997E-3</v>
          </cell>
          <cell r="L3628">
            <v>30386.705558379748</v>
          </cell>
          <cell r="M3628">
            <v>112216730.15394856</v>
          </cell>
        </row>
        <row r="3629">
          <cell r="A3629" t="str">
            <v>JF2758</v>
          </cell>
          <cell r="B3629">
            <v>37084</v>
          </cell>
          <cell r="C3629">
            <v>37103</v>
          </cell>
          <cell r="D3629">
            <v>22</v>
          </cell>
          <cell r="E3629" t="str">
            <v>St. Leonards Avenue</v>
          </cell>
          <cell r="F3629" t="str">
            <v>Blandford Forum</v>
          </cell>
          <cell r="G3629" t="str">
            <v>Dorset</v>
          </cell>
          <cell r="H3629" t="str">
            <v>DT11 7NY</v>
          </cell>
          <cell r="I3629">
            <v>43516.95456489193</v>
          </cell>
          <cell r="J3629">
            <v>40776.592186750117</v>
          </cell>
          <cell r="K3629">
            <v>7.4999999999999997E-3</v>
          </cell>
          <cell r="L3629">
            <v>40470.767745349491</v>
          </cell>
          <cell r="M3629">
            <v>112257200.92169391</v>
          </cell>
        </row>
        <row r="3630">
          <cell r="A3630" t="str">
            <v>JF2709</v>
          </cell>
          <cell r="B3630">
            <v>37084</v>
          </cell>
          <cell r="C3630">
            <v>37103</v>
          </cell>
          <cell r="D3630">
            <v>20</v>
          </cell>
          <cell r="E3630" t="str">
            <v>Viner Close</v>
          </cell>
          <cell r="F3630" t="str">
            <v>Witney</v>
          </cell>
          <cell r="G3630" t="str">
            <v>Oxfordshire</v>
          </cell>
          <cell r="H3630" t="str">
            <v>OX28 1EP</v>
          </cell>
          <cell r="I3630">
            <v>54529.001813109084</v>
          </cell>
          <cell r="J3630">
            <v>51095.185578026641</v>
          </cell>
          <cell r="K3630">
            <v>7.4999999999999997E-3</v>
          </cell>
          <cell r="L3630">
            <v>50711.971686191442</v>
          </cell>
          <cell r="M3630">
            <v>112307912.89338009</v>
          </cell>
        </row>
        <row r="3631">
          <cell r="A3631" t="str">
            <v>JF2824</v>
          </cell>
          <cell r="B3631">
            <v>37084</v>
          </cell>
          <cell r="C3631">
            <v>37103</v>
          </cell>
          <cell r="D3631" t="str">
            <v>Highfield Lodge</v>
          </cell>
          <cell r="E3631" t="str">
            <v>Windmill Hill</v>
          </cell>
          <cell r="F3631" t="str">
            <v>Exning</v>
          </cell>
          <cell r="G3631" t="str">
            <v>Newmarket</v>
          </cell>
          <cell r="H3631" t="str">
            <v>CB8 7LB</v>
          </cell>
          <cell r="I3631">
            <v>133365.92314662563</v>
          </cell>
          <cell r="J3631">
            <v>124967.56526585574</v>
          </cell>
          <cell r="K3631">
            <v>7.4999999999999997E-3</v>
          </cell>
          <cell r="L3631">
            <v>124030.30852636183</v>
          </cell>
          <cell r="M3631">
            <v>112431943.20190646</v>
          </cell>
        </row>
        <row r="3632">
          <cell r="A3632" t="str">
            <v>JE3274</v>
          </cell>
          <cell r="B3632">
            <v>37085</v>
          </cell>
          <cell r="C3632">
            <v>37103</v>
          </cell>
          <cell r="D3632">
            <v>7</v>
          </cell>
          <cell r="E3632" t="str">
            <v>Glebe Lands</v>
          </cell>
          <cell r="F3632" t="str">
            <v>Warminster</v>
          </cell>
          <cell r="G3632" t="str">
            <v>Wiltshire</v>
          </cell>
          <cell r="H3632" t="str">
            <v>BA12 0ET</v>
          </cell>
          <cell r="I3632">
            <v>0</v>
          </cell>
          <cell r="J3632">
            <v>0</v>
          </cell>
          <cell r="K3632">
            <v>7.4999999999999997E-3</v>
          </cell>
          <cell r="L3632">
            <v>0</v>
          </cell>
          <cell r="M3632">
            <v>112431943.20190646</v>
          </cell>
        </row>
        <row r="3633">
          <cell r="A3633" t="str">
            <v>JF2694</v>
          </cell>
          <cell r="B3633">
            <v>37085</v>
          </cell>
          <cell r="C3633">
            <v>37103</v>
          </cell>
          <cell r="D3633" t="str">
            <v>76 Medcalfe Way</v>
          </cell>
          <cell r="E3633" t="str">
            <v>Melbourn</v>
          </cell>
          <cell r="F3633" t="str">
            <v>Royston</v>
          </cell>
          <cell r="G3633" t="str">
            <v>Hertfordshire</v>
          </cell>
          <cell r="H3633" t="str">
            <v>SG8 6HU</v>
          </cell>
          <cell r="I3633">
            <v>6020.2152230622733</v>
          </cell>
          <cell r="J3633">
            <v>5641.1084709802653</v>
          </cell>
          <cell r="K3633">
            <v>7.4999999999999997E-3</v>
          </cell>
          <cell r="L3633">
            <v>5598.800157447914</v>
          </cell>
          <cell r="M3633">
            <v>112437542.0020639</v>
          </cell>
        </row>
        <row r="3634">
          <cell r="A3634" t="str">
            <v>JF2858</v>
          </cell>
          <cell r="B3634">
            <v>37085</v>
          </cell>
          <cell r="C3634">
            <v>37103</v>
          </cell>
          <cell r="D3634">
            <v>69</v>
          </cell>
          <cell r="E3634" t="str">
            <v>South Park Avenue</v>
          </cell>
          <cell r="F3634" t="str">
            <v>Norwich</v>
          </cell>
          <cell r="G3634" t="str">
            <v>Norfolk</v>
          </cell>
          <cell r="H3634" t="str">
            <v>NR4 7AY</v>
          </cell>
          <cell r="I3634">
            <v>10764.868784591623</v>
          </cell>
          <cell r="J3634">
            <v>10086.980322085852</v>
          </cell>
          <cell r="K3634">
            <v>7.4999999999999997E-3</v>
          </cell>
          <cell r="L3634">
            <v>10011.327969670208</v>
          </cell>
          <cell r="M3634">
            <v>112447553.33003357</v>
          </cell>
        </row>
        <row r="3635">
          <cell r="A3635" t="str">
            <v>JF2789</v>
          </cell>
          <cell r="B3635">
            <v>37085</v>
          </cell>
          <cell r="C3635">
            <v>37103</v>
          </cell>
          <cell r="D3635">
            <v>39</v>
          </cell>
          <cell r="E3635" t="str">
            <v>Kirkstone Drive</v>
          </cell>
          <cell r="F3635" t="str">
            <v>Thornton Cleveleys</v>
          </cell>
          <cell r="G3635" t="str">
            <v>Lancashire</v>
          </cell>
          <cell r="H3635" t="str">
            <v>FY5 1QQ</v>
          </cell>
          <cell r="I3635">
            <v>12683.914440166616</v>
          </cell>
          <cell r="J3635">
            <v>11885.179273909273</v>
          </cell>
          <cell r="K3635">
            <v>7.4999999999999997E-3</v>
          </cell>
          <cell r="L3635">
            <v>11796.040429354953</v>
          </cell>
          <cell r="M3635">
            <v>112459349.37046292</v>
          </cell>
        </row>
        <row r="3636">
          <cell r="A3636" t="str">
            <v>JF2835</v>
          </cell>
          <cell r="B3636">
            <v>37085</v>
          </cell>
          <cell r="C3636">
            <v>37103</v>
          </cell>
          <cell r="D3636">
            <v>50</v>
          </cell>
          <cell r="E3636" t="str">
            <v>Adie Road</v>
          </cell>
          <cell r="F3636" t="str">
            <v>Greatstone, New Romney</v>
          </cell>
          <cell r="G3636" t="str">
            <v>Kent</v>
          </cell>
          <cell r="H3636" t="str">
            <v>TN28 8SR</v>
          </cell>
          <cell r="I3636">
            <v>15618.725648799866</v>
          </cell>
          <cell r="J3636">
            <v>14635.178693585767</v>
          </cell>
          <cell r="K3636">
            <v>7.4999999999999997E-3</v>
          </cell>
          <cell r="L3636">
            <v>14525.414853383874</v>
          </cell>
          <cell r="M3636">
            <v>112473874.7853163</v>
          </cell>
        </row>
        <row r="3637">
          <cell r="A3637" t="str">
            <v>JF2722</v>
          </cell>
          <cell r="B3637">
            <v>37085</v>
          </cell>
          <cell r="C3637">
            <v>37103</v>
          </cell>
          <cell r="D3637">
            <v>6</v>
          </cell>
          <cell r="E3637" t="str">
            <v>The Chilterns</v>
          </cell>
          <cell r="F3637" t="str">
            <v>Coventry</v>
          </cell>
          <cell r="G3637" t="str">
            <v>West Midlands</v>
          </cell>
          <cell r="H3637" t="str">
            <v>CV5 9NE</v>
          </cell>
          <cell r="I3637">
            <v>15952.966799206964</v>
          </cell>
          <cell r="J3637">
            <v>14948.371912607028</v>
          </cell>
          <cell r="K3637">
            <v>7.4999999999999997E-3</v>
          </cell>
          <cell r="L3637">
            <v>14836.259123262476</v>
          </cell>
          <cell r="M3637">
            <v>112488711.04443957</v>
          </cell>
        </row>
        <row r="3638">
          <cell r="A3638" t="str">
            <v>JE3260</v>
          </cell>
          <cell r="B3638">
            <v>37085</v>
          </cell>
          <cell r="C3638">
            <v>37103</v>
          </cell>
          <cell r="D3638">
            <v>86</v>
          </cell>
          <cell r="E3638" t="str">
            <v>Clover Rise</v>
          </cell>
          <cell r="F3638" t="str">
            <v>Whitstable</v>
          </cell>
          <cell r="G3638" t="str">
            <v>Kent</v>
          </cell>
          <cell r="H3638" t="str">
            <v>CT5 3HT</v>
          </cell>
          <cell r="I3638">
            <v>18620.428554092745</v>
          </cell>
          <cell r="J3638">
            <v>17447.857486454661</v>
          </cell>
          <cell r="K3638">
            <v>7.4999999999999997E-3</v>
          </cell>
          <cell r="L3638">
            <v>17316.998555306251</v>
          </cell>
          <cell r="M3638">
            <v>112506028.04299487</v>
          </cell>
        </row>
        <row r="3639">
          <cell r="A3639" t="str">
            <v>JF2753</v>
          </cell>
          <cell r="B3639">
            <v>37085</v>
          </cell>
          <cell r="C3639">
            <v>37103</v>
          </cell>
          <cell r="D3639">
            <v>12</v>
          </cell>
          <cell r="E3639" t="str">
            <v>Hangleton Close</v>
          </cell>
          <cell r="F3639" t="str">
            <v>Hove</v>
          </cell>
          <cell r="G3639" t="str">
            <v>East Sussex</v>
          </cell>
          <cell r="H3639" t="str">
            <v>BN3 8LT</v>
          </cell>
          <cell r="I3639">
            <v>45722.850608992245</v>
          </cell>
          <cell r="J3639">
            <v>42843.577900617413</v>
          </cell>
          <cell r="K3639">
            <v>7.4999999999999997E-3</v>
          </cell>
          <cell r="L3639">
            <v>42522.251066362784</v>
          </cell>
          <cell r="M3639">
            <v>112548550.29406123</v>
          </cell>
        </row>
        <row r="3640">
          <cell r="A3640" t="str">
            <v>JF2868</v>
          </cell>
          <cell r="B3640">
            <v>37088</v>
          </cell>
          <cell r="C3640">
            <v>37103</v>
          </cell>
          <cell r="D3640">
            <v>36</v>
          </cell>
          <cell r="E3640" t="str">
            <v>Plumpton Mead</v>
          </cell>
          <cell r="F3640" t="str">
            <v>Bradford</v>
          </cell>
          <cell r="G3640" t="str">
            <v>West Yorkshire</v>
          </cell>
          <cell r="H3640" t="str">
            <v>BD2 1NF</v>
          </cell>
          <cell r="I3640">
            <v>3456.9287345428033</v>
          </cell>
          <cell r="J3640">
            <v>3239.2380081862034</v>
          </cell>
          <cell r="K3640">
            <v>7.4999999999999997E-3</v>
          </cell>
          <cell r="L3640">
            <v>3214.9437231248071</v>
          </cell>
          <cell r="M3640">
            <v>112551765.23778436</v>
          </cell>
        </row>
        <row r="3641">
          <cell r="A3641" t="str">
            <v>JF2608</v>
          </cell>
          <cell r="B3641">
            <v>37088</v>
          </cell>
          <cell r="C3641">
            <v>37103</v>
          </cell>
          <cell r="D3641">
            <v>170</v>
          </cell>
          <cell r="E3641" t="str">
            <v>Sutherland Drive</v>
          </cell>
          <cell r="F3641" t="str">
            <v>Eastham</v>
          </cell>
          <cell r="G3641" t="str">
            <v>Wirral</v>
          </cell>
          <cell r="H3641" t="str">
            <v>CH62 8EF</v>
          </cell>
          <cell r="I3641">
            <v>18225.895113809864</v>
          </cell>
          <cell r="J3641">
            <v>17078.168721252565</v>
          </cell>
          <cell r="K3641">
            <v>7.4999999999999997E-3</v>
          </cell>
          <cell r="L3641">
            <v>16950.08245584317</v>
          </cell>
          <cell r="M3641">
            <v>112568715.3202402</v>
          </cell>
        </row>
        <row r="3642">
          <cell r="A3642" t="str">
            <v>JF2857</v>
          </cell>
          <cell r="B3642">
            <v>37088</v>
          </cell>
          <cell r="C3642">
            <v>37103</v>
          </cell>
          <cell r="D3642">
            <v>72</v>
          </cell>
          <cell r="E3642" t="str">
            <v>Nursery Road</v>
          </cell>
          <cell r="F3642" t="str">
            <v>Gravesend</v>
          </cell>
          <cell r="G3642" t="str">
            <v>Kent</v>
          </cell>
          <cell r="H3642" t="str">
            <v>DA13 0NF</v>
          </cell>
          <cell r="I3642">
            <v>20886.456833451732</v>
          </cell>
          <cell r="J3642">
            <v>19571.188770891797</v>
          </cell>
          <cell r="K3642">
            <v>7.4999999999999997E-3</v>
          </cell>
          <cell r="L3642">
            <v>19424.404855110108</v>
          </cell>
          <cell r="M3642">
            <v>112588139.72509532</v>
          </cell>
        </row>
        <row r="3643">
          <cell r="A3643" t="str">
            <v>JF2792</v>
          </cell>
          <cell r="B3643">
            <v>37088</v>
          </cell>
          <cell r="C3643">
            <v>37103</v>
          </cell>
          <cell r="D3643">
            <v>15</v>
          </cell>
          <cell r="E3643" t="str">
            <v>Stableford Close Harborne</v>
          </cell>
          <cell r="F3643" t="str">
            <v>Birmingham</v>
          </cell>
          <cell r="G3643" t="str">
            <v>West Midlands</v>
          </cell>
          <cell r="H3643" t="str">
            <v>B32 3XL</v>
          </cell>
          <cell r="I3643">
            <v>23196.938510518972</v>
          </cell>
          <cell r="J3643">
            <v>21736.1741206878</v>
          </cell>
          <cell r="K3643">
            <v>7.4999999999999997E-3</v>
          </cell>
          <cell r="L3643">
            <v>21573.152814782643</v>
          </cell>
          <cell r="M3643">
            <v>112609712.87791009</v>
          </cell>
        </row>
        <row r="3644">
          <cell r="A3644" t="str">
            <v>JF2603</v>
          </cell>
          <cell r="B3644">
            <v>37088</v>
          </cell>
          <cell r="C3644">
            <v>37103</v>
          </cell>
          <cell r="D3644">
            <v>39</v>
          </cell>
          <cell r="E3644" t="str">
            <v>Methersgate</v>
          </cell>
          <cell r="F3644" t="str">
            <v>Basildon</v>
          </cell>
          <cell r="G3644" t="str">
            <v>Essex</v>
          </cell>
          <cell r="H3644" t="str">
            <v>SS14 2LS</v>
          </cell>
          <cell r="I3644">
            <v>37788.616458392491</v>
          </cell>
          <cell r="J3644">
            <v>35408.980661264497</v>
          </cell>
          <cell r="K3644">
            <v>7.4999999999999997E-3</v>
          </cell>
          <cell r="L3644">
            <v>35143.413306305018</v>
          </cell>
          <cell r="M3644">
            <v>112644856.2912164</v>
          </cell>
        </row>
        <row r="3645">
          <cell r="A3645" t="str">
            <v>JF2866</v>
          </cell>
          <cell r="B3645">
            <v>37089</v>
          </cell>
          <cell r="C3645">
            <v>37103</v>
          </cell>
          <cell r="D3645">
            <v>29</v>
          </cell>
          <cell r="E3645" t="str">
            <v>Trevaunance Road</v>
          </cell>
          <cell r="F3645" t="str">
            <v>St. Agnes</v>
          </cell>
          <cell r="G3645" t="str">
            <v>Cornwall</v>
          </cell>
          <cell r="H3645" t="str">
            <v>TR5 0SF</v>
          </cell>
          <cell r="I3645">
            <v>5798.8420678482826</v>
          </cell>
          <cell r="J3645">
            <v>5433.6756907797508</v>
          </cell>
          <cell r="K3645">
            <v>7.4999999999999997E-3</v>
          </cell>
          <cell r="L3645">
            <v>5392.9231230989026</v>
          </cell>
          <cell r="M3645">
            <v>112650249.21433949</v>
          </cell>
        </row>
        <row r="3646">
          <cell r="A3646" t="str">
            <v>JF2811</v>
          </cell>
          <cell r="B3646">
            <v>37089</v>
          </cell>
          <cell r="C3646">
            <v>37103</v>
          </cell>
          <cell r="D3646">
            <v>16</v>
          </cell>
          <cell r="E3646" t="str">
            <v>Westwick Crescent</v>
          </cell>
          <cell r="F3646" t="str">
            <v>Sheffield</v>
          </cell>
          <cell r="G3646" t="str">
            <v>South Yorkshire</v>
          </cell>
          <cell r="H3646" t="str">
            <v>S8 7DH</v>
          </cell>
          <cell r="I3646">
            <v>17056.47254234365</v>
          </cell>
          <cell r="J3646">
            <v>15982.387369651982</v>
          </cell>
          <cell r="K3646">
            <v>7.4999999999999997E-3</v>
          </cell>
          <cell r="L3646">
            <v>15862.519464379593</v>
          </cell>
          <cell r="M3646">
            <v>112666111.73380387</v>
          </cell>
        </row>
        <row r="3647">
          <cell r="A3647" t="str">
            <v>JF2765</v>
          </cell>
          <cell r="B3647">
            <v>37089</v>
          </cell>
          <cell r="C3647">
            <v>37103</v>
          </cell>
          <cell r="D3647">
            <v>16</v>
          </cell>
          <cell r="E3647" t="str">
            <v>Droskyn Way</v>
          </cell>
          <cell r="F3647" t="str">
            <v>Perranporth</v>
          </cell>
          <cell r="G3647" t="str">
            <v>Cornwall</v>
          </cell>
          <cell r="H3647" t="str">
            <v>TR6 0DS</v>
          </cell>
          <cell r="I3647">
            <v>40871.154324682262</v>
          </cell>
          <cell r="J3647">
            <v>38297.404052347105</v>
          </cell>
          <cell r="K3647">
            <v>7.4999999999999997E-3</v>
          </cell>
          <cell r="L3647">
            <v>38010.173521954501</v>
          </cell>
          <cell r="M3647">
            <v>112704121.90732582</v>
          </cell>
        </row>
        <row r="3648">
          <cell r="A3648" t="str">
            <v>JF2551</v>
          </cell>
          <cell r="B3648">
            <v>37089</v>
          </cell>
          <cell r="C3648">
            <v>37103</v>
          </cell>
          <cell r="D3648">
            <v>11</v>
          </cell>
          <cell r="E3648" t="str">
            <v>Midguard Way</v>
          </cell>
          <cell r="F3648" t="str">
            <v>Maldon</v>
          </cell>
          <cell r="G3648" t="str">
            <v>Essex</v>
          </cell>
          <cell r="H3648" t="str">
            <v>CM9 6UP</v>
          </cell>
          <cell r="I3648">
            <v>62830.604549896445</v>
          </cell>
          <cell r="J3648">
            <v>58874.017361615806</v>
          </cell>
          <cell r="K3648">
            <v>7.4999999999999997E-3</v>
          </cell>
          <cell r="L3648">
            <v>58432.46223140369</v>
          </cell>
          <cell r="M3648">
            <v>112762554.36955722</v>
          </cell>
        </row>
        <row r="3649">
          <cell r="A3649" t="str">
            <v>JF2445</v>
          </cell>
          <cell r="B3649">
            <v>37089</v>
          </cell>
          <cell r="C3649">
            <v>37103</v>
          </cell>
          <cell r="D3649">
            <v>5</v>
          </cell>
          <cell r="E3649" t="str">
            <v>Aveland Road</v>
          </cell>
          <cell r="F3649" t="str">
            <v>Ketton Stamford</v>
          </cell>
          <cell r="G3649" t="str">
            <v>Lincolnshire</v>
          </cell>
          <cell r="H3649" t="str">
            <v>PE9 3SH</v>
          </cell>
          <cell r="I3649">
            <v>62849.628645146433</v>
          </cell>
          <cell r="J3649">
            <v>58891.84346598103</v>
          </cell>
          <cell r="K3649">
            <v>7.4999999999999997E-3</v>
          </cell>
          <cell r="L3649">
            <v>58450.154639986176</v>
          </cell>
          <cell r="M3649">
            <v>112821004.52419721</v>
          </cell>
        </row>
        <row r="3650">
          <cell r="A3650" t="str">
            <v>JF2790</v>
          </cell>
          <cell r="B3650">
            <v>37090</v>
          </cell>
          <cell r="C3650">
            <v>37103</v>
          </cell>
          <cell r="D3650">
            <v>33</v>
          </cell>
          <cell r="E3650" t="str">
            <v>Mercia Road</v>
          </cell>
          <cell r="F3650" t="str">
            <v>Newark</v>
          </cell>
          <cell r="G3650" t="str">
            <v>Nottinghamshire</v>
          </cell>
          <cell r="H3650" t="str">
            <v>NG24 4NA</v>
          </cell>
          <cell r="I3650">
            <v>17001.457644361359</v>
          </cell>
          <cell r="J3650">
            <v>15930.836885900315</v>
          </cell>
          <cell r="K3650">
            <v>7.4999999999999997E-3</v>
          </cell>
          <cell r="L3650">
            <v>15811.355609256063</v>
          </cell>
          <cell r="M3650">
            <v>112836815.87980646</v>
          </cell>
        </row>
        <row r="3651">
          <cell r="A3651" t="str">
            <v>JF2344</v>
          </cell>
          <cell r="B3651">
            <v>37090</v>
          </cell>
          <cell r="C3651">
            <v>37103</v>
          </cell>
          <cell r="D3651">
            <v>59</v>
          </cell>
          <cell r="E3651" t="str">
            <v>Maitland Avenue</v>
          </cell>
          <cell r="F3651" t="str">
            <v>Chorlton Cum Hardy Manchester</v>
          </cell>
          <cell r="G3651" t="str">
            <v>Lancashire</v>
          </cell>
          <cell r="H3651" t="str">
            <v>M21 7NH</v>
          </cell>
          <cell r="I3651">
            <v>17753.08960865223</v>
          </cell>
          <cell r="J3651">
            <v>16635.136862515439</v>
          </cell>
          <cell r="K3651">
            <v>7.4999999999999997E-3</v>
          </cell>
          <cell r="L3651">
            <v>16510.373336046574</v>
          </cell>
          <cell r="M3651">
            <v>112853326.25314251</v>
          </cell>
        </row>
        <row r="3652">
          <cell r="A3652" t="str">
            <v>JF2742</v>
          </cell>
          <cell r="B3652">
            <v>37090</v>
          </cell>
          <cell r="C3652">
            <v>37103</v>
          </cell>
          <cell r="D3652">
            <v>48</v>
          </cell>
          <cell r="E3652" t="str">
            <v>Waddington Avenue</v>
          </cell>
          <cell r="F3652" t="str">
            <v>Coulsdon</v>
          </cell>
          <cell r="G3652" t="str">
            <v>Surrey</v>
          </cell>
          <cell r="H3652" t="str">
            <v>CR5 1QF</v>
          </cell>
          <cell r="I3652">
            <v>39675.55631017527</v>
          </cell>
          <cell r="J3652">
            <v>37177.095585353149</v>
          </cell>
          <cell r="K3652">
            <v>7.4999999999999997E-3</v>
          </cell>
          <cell r="L3652">
            <v>36898.267368462999</v>
          </cell>
          <cell r="M3652">
            <v>112890224.52051097</v>
          </cell>
        </row>
        <row r="3653">
          <cell r="A3653" t="str">
            <v>JF2800</v>
          </cell>
          <cell r="B3653">
            <v>37090</v>
          </cell>
          <cell r="C3653">
            <v>37103</v>
          </cell>
          <cell r="D3653">
            <v>33</v>
          </cell>
          <cell r="E3653" t="str">
            <v>High Beeches</v>
          </cell>
          <cell r="F3653" t="str">
            <v>Banstead</v>
          </cell>
          <cell r="G3653" t="str">
            <v>Surrey</v>
          </cell>
          <cell r="H3653" t="str">
            <v>SM7 1NB</v>
          </cell>
          <cell r="I3653">
            <v>49641.263585343026</v>
          </cell>
          <cell r="J3653">
            <v>46515.23943009472</v>
          </cell>
          <cell r="K3653">
            <v>7.4999999999999997E-3</v>
          </cell>
          <cell r="L3653">
            <v>46166.375134369009</v>
          </cell>
          <cell r="M3653">
            <v>112936390.89564534</v>
          </cell>
        </row>
        <row r="3654">
          <cell r="A3654" t="str">
            <v>JF2675</v>
          </cell>
          <cell r="B3654">
            <v>37090</v>
          </cell>
          <cell r="C3654">
            <v>37103</v>
          </cell>
          <cell r="D3654" t="str">
            <v>14 Thorn Road</v>
          </cell>
          <cell r="E3654" t="str">
            <v>Paddington</v>
          </cell>
          <cell r="F3654" t="str">
            <v>Warrington</v>
          </cell>
          <cell r="G3654" t="str">
            <v>Cheshire</v>
          </cell>
          <cell r="H3654" t="str">
            <v>WA1 3HQ</v>
          </cell>
          <cell r="I3654">
            <v>49689.246265260044</v>
          </cell>
          <cell r="J3654">
            <v>46560.200530671878</v>
          </cell>
          <cell r="K3654">
            <v>7.4999999999999997E-3</v>
          </cell>
          <cell r="L3654">
            <v>46210.999026691839</v>
          </cell>
          <cell r="M3654">
            <v>112982601.89467202</v>
          </cell>
        </row>
        <row r="3655">
          <cell r="A3655" t="str">
            <v>JF2833</v>
          </cell>
          <cell r="B3655">
            <v>37090</v>
          </cell>
          <cell r="C3655">
            <v>37103</v>
          </cell>
          <cell r="D3655">
            <v>30</v>
          </cell>
          <cell r="E3655" t="str">
            <v>The Dingle</v>
          </cell>
          <cell r="F3655" t="str">
            <v>Crawley</v>
          </cell>
          <cell r="G3655" t="str">
            <v>West Sussex</v>
          </cell>
          <cell r="H3655" t="str">
            <v>RH11 7JE</v>
          </cell>
          <cell r="I3655">
            <v>68948.389968666321</v>
          </cell>
          <cell r="J3655">
            <v>64606.551809430406</v>
          </cell>
          <cell r="K3655">
            <v>7.4999999999999997E-3</v>
          </cell>
          <cell r="L3655">
            <v>64122.002670859678</v>
          </cell>
          <cell r="M3655">
            <v>113046723.89734288</v>
          </cell>
        </row>
        <row r="3656">
          <cell r="A3656" t="str">
            <v>JF2669</v>
          </cell>
          <cell r="B3656">
            <v>37090</v>
          </cell>
          <cell r="C3656">
            <v>37103</v>
          </cell>
          <cell r="D3656">
            <v>176</v>
          </cell>
          <cell r="E3656" t="str">
            <v>Courtlands Avenue</v>
          </cell>
          <cell r="F3656" t="str">
            <v>London</v>
          </cell>
          <cell r="G3656">
            <v>0</v>
          </cell>
          <cell r="H3656" t="str">
            <v>SE12 8JD</v>
          </cell>
          <cell r="I3656">
            <v>77801.891616455629</v>
          </cell>
          <cell r="J3656">
            <v>72902.528164537769</v>
          </cell>
          <cell r="K3656">
            <v>7.4999999999999997E-3</v>
          </cell>
          <cell r="L3656">
            <v>72355.759203303736</v>
          </cell>
          <cell r="M3656">
            <v>113119079.65654618</v>
          </cell>
        </row>
        <row r="3657">
          <cell r="A3657" t="str">
            <v>JF2716</v>
          </cell>
          <cell r="B3657">
            <v>37091</v>
          </cell>
          <cell r="C3657">
            <v>37103</v>
          </cell>
          <cell r="D3657" t="str">
            <v>Harbour Lights 16 Heath Rise</v>
          </cell>
          <cell r="E3657" t="str">
            <v>Heath Road</v>
          </cell>
          <cell r="F3657" t="str">
            <v>Brixham</v>
          </cell>
          <cell r="G3657" t="str">
            <v>Devon</v>
          </cell>
          <cell r="H3657" t="str">
            <v>TQ5 9BG</v>
          </cell>
          <cell r="I3657">
            <v>40739.784736949601</v>
          </cell>
          <cell r="J3657">
            <v>38174.307108678215</v>
          </cell>
          <cell r="K3657">
            <v>7.4999999999999997E-3</v>
          </cell>
          <cell r="L3657">
            <v>37887.999805363128</v>
          </cell>
          <cell r="M3657">
            <v>113156967.65635154</v>
          </cell>
        </row>
        <row r="3658">
          <cell r="A3658" t="str">
            <v>JF2744</v>
          </cell>
          <cell r="B3658">
            <v>37091</v>
          </cell>
          <cell r="C3658">
            <v>37103</v>
          </cell>
          <cell r="D3658">
            <v>36</v>
          </cell>
          <cell r="E3658" t="str">
            <v>North Lane</v>
          </cell>
          <cell r="F3658" t="str">
            <v>Portslade Brighton</v>
          </cell>
          <cell r="G3658" t="str">
            <v>East Sussex</v>
          </cell>
          <cell r="H3658" t="str">
            <v>BN41 2HG</v>
          </cell>
          <cell r="I3658">
            <v>47324.865030334513</v>
          </cell>
          <cell r="J3658">
            <v>44344.709801724021</v>
          </cell>
          <cell r="K3658">
            <v>7.4999999999999997E-3</v>
          </cell>
          <cell r="L3658">
            <v>44012.124478211095</v>
          </cell>
          <cell r="M3658">
            <v>113200979.78082974</v>
          </cell>
        </row>
        <row r="3659">
          <cell r="A3659" t="str">
            <v>JF2622</v>
          </cell>
          <cell r="B3659">
            <v>37091</v>
          </cell>
          <cell r="C3659">
            <v>37103</v>
          </cell>
          <cell r="D3659">
            <v>1</v>
          </cell>
          <cell r="E3659" t="str">
            <v>Frobisher Way</v>
          </cell>
          <cell r="F3659" t="str">
            <v>Gravesend</v>
          </cell>
          <cell r="G3659" t="str">
            <v>Kent</v>
          </cell>
          <cell r="H3659" t="str">
            <v>DA12 4QY</v>
          </cell>
          <cell r="I3659">
            <v>52011.371115879825</v>
          </cell>
          <cell r="J3659">
            <v>48736.095856693428</v>
          </cell>
          <cell r="K3659">
            <v>7.4999999999999997E-3</v>
          </cell>
          <cell r="L3659">
            <v>48370.575137768232</v>
          </cell>
          <cell r="M3659">
            <v>113249350.35596751</v>
          </cell>
        </row>
        <row r="3660">
          <cell r="A3660" t="str">
            <v>JF2574</v>
          </cell>
          <cell r="B3660">
            <v>37091</v>
          </cell>
          <cell r="C3660">
            <v>37103</v>
          </cell>
          <cell r="D3660">
            <v>35</v>
          </cell>
          <cell r="E3660" t="str">
            <v>Neathem Road</v>
          </cell>
          <cell r="F3660" t="str">
            <v>Yeovil</v>
          </cell>
          <cell r="G3660" t="str">
            <v>Somerset</v>
          </cell>
          <cell r="H3660" t="str">
            <v>BA21 4SE</v>
          </cell>
          <cell r="I3660">
            <v>62631.53936571988</v>
          </cell>
          <cell r="J3660">
            <v>58687.487768382351</v>
          </cell>
          <cell r="K3660">
            <v>7.4999999999999997E-3</v>
          </cell>
          <cell r="L3660">
            <v>58247.331610119487</v>
          </cell>
          <cell r="M3660">
            <v>113307597.68757762</v>
          </cell>
        </row>
        <row r="3661">
          <cell r="A3661" t="str">
            <v>JF2687</v>
          </cell>
          <cell r="B3661">
            <v>37091</v>
          </cell>
          <cell r="C3661">
            <v>37103</v>
          </cell>
          <cell r="D3661">
            <v>13</v>
          </cell>
          <cell r="E3661" t="str">
            <v>Borough Walk</v>
          </cell>
          <cell r="F3661" t="str">
            <v>Abingdon</v>
          </cell>
          <cell r="G3661" t="str">
            <v>Oxfordshire</v>
          </cell>
          <cell r="H3661" t="str">
            <v>OX14 1HW</v>
          </cell>
          <cell r="I3661">
            <v>77133.062538077633</v>
          </cell>
          <cell r="J3661">
            <v>72275.816786309515</v>
          </cell>
          <cell r="K3661">
            <v>7.4999999999999997E-3</v>
          </cell>
          <cell r="L3661">
            <v>71733.7481604122</v>
          </cell>
          <cell r="M3661">
            <v>113379331.43573803</v>
          </cell>
        </row>
        <row r="3662">
          <cell r="A3662" t="str">
            <v>JE3261</v>
          </cell>
          <cell r="B3662">
            <v>37092</v>
          </cell>
          <cell r="C3662">
            <v>37103</v>
          </cell>
          <cell r="D3662">
            <v>25</v>
          </cell>
          <cell r="E3662" t="str">
            <v>Pensham Hill</v>
          </cell>
          <cell r="F3662" t="str">
            <v>Pershore</v>
          </cell>
          <cell r="G3662" t="str">
            <v>Worcestershire</v>
          </cell>
          <cell r="H3662" t="str">
            <v>WR10 3HA</v>
          </cell>
          <cell r="I3662">
            <v>12411.135853251048</v>
          </cell>
          <cell r="J3662">
            <v>11629.578179872517</v>
          </cell>
          <cell r="K3662">
            <v>7.4999999999999997E-3</v>
          </cell>
          <cell r="L3662">
            <v>11542.356343523474</v>
          </cell>
          <cell r="M3662">
            <v>113390873.79208155</v>
          </cell>
        </row>
        <row r="3663">
          <cell r="A3663" t="str">
            <v>JF2864</v>
          </cell>
          <cell r="B3663">
            <v>37092</v>
          </cell>
          <cell r="C3663">
            <v>37103</v>
          </cell>
          <cell r="D3663">
            <v>42</v>
          </cell>
          <cell r="E3663" t="str">
            <v>Twycross Road</v>
          </cell>
          <cell r="F3663" t="str">
            <v>Burbage Hinckley</v>
          </cell>
          <cell r="G3663" t="str">
            <v>Leicestershire</v>
          </cell>
          <cell r="H3663" t="str">
            <v>LE10 2SG</v>
          </cell>
          <cell r="I3663">
            <v>14867.622712223641</v>
          </cell>
          <cell r="J3663">
            <v>13931.374430597465</v>
          </cell>
          <cell r="K3663">
            <v>7.4999999999999997E-3</v>
          </cell>
          <cell r="L3663">
            <v>13826.889122367986</v>
          </cell>
          <cell r="M3663">
            <v>113404700.68120392</v>
          </cell>
        </row>
        <row r="3664">
          <cell r="A3664" t="str">
            <v>JF2389</v>
          </cell>
          <cell r="B3664">
            <v>37092</v>
          </cell>
          <cell r="C3664">
            <v>37103</v>
          </cell>
          <cell r="D3664">
            <v>33</v>
          </cell>
          <cell r="E3664" t="str">
            <v>Sutton Avenue</v>
          </cell>
          <cell r="F3664" t="str">
            <v>Little Neston</v>
          </cell>
          <cell r="G3664" t="str">
            <v>South Wirral</v>
          </cell>
          <cell r="H3664" t="str">
            <v>CH64 0TQ</v>
          </cell>
          <cell r="I3664">
            <v>18064.021266662479</v>
          </cell>
          <cell r="J3664">
            <v>16926.488441305901</v>
          </cell>
          <cell r="K3664">
            <v>7.4999999999999997E-3</v>
          </cell>
          <cell r="L3664">
            <v>16799.539777996106</v>
          </cell>
          <cell r="M3664">
            <v>113421500.22098191</v>
          </cell>
        </row>
        <row r="3665">
          <cell r="A3665" t="str">
            <v>JF2752</v>
          </cell>
          <cell r="B3665">
            <v>37092</v>
          </cell>
          <cell r="C3665">
            <v>37103</v>
          </cell>
          <cell r="D3665">
            <v>61</v>
          </cell>
          <cell r="E3665" t="str">
            <v>Acacia Avenue</v>
          </cell>
          <cell r="F3665" t="str">
            <v>Hornchurch</v>
          </cell>
          <cell r="G3665" t="str">
            <v>Essex</v>
          </cell>
          <cell r="H3665" t="str">
            <v>RM12 4EW</v>
          </cell>
          <cell r="I3665">
            <v>29969.614741603622</v>
          </cell>
          <cell r="J3665">
            <v>28082.359405230596</v>
          </cell>
          <cell r="K3665">
            <v>7.4999999999999997E-3</v>
          </cell>
          <cell r="L3665">
            <v>27871.741709691367</v>
          </cell>
          <cell r="M3665">
            <v>113449371.96269161</v>
          </cell>
        </row>
        <row r="3666">
          <cell r="A3666" t="str">
            <v>JF2696</v>
          </cell>
          <cell r="B3666">
            <v>37092</v>
          </cell>
          <cell r="C3666">
            <v>37103</v>
          </cell>
          <cell r="D3666">
            <v>45</v>
          </cell>
          <cell r="E3666" t="str">
            <v>Cunningham Crescent</v>
          </cell>
          <cell r="F3666" t="str">
            <v>Birchington</v>
          </cell>
          <cell r="G3666" t="str">
            <v>Kent</v>
          </cell>
          <cell r="H3666" t="str">
            <v>CT7 9LF</v>
          </cell>
          <cell r="I3666">
            <v>35256.514699682601</v>
          </cell>
          <cell r="J3666">
            <v>33036.331154362531</v>
          </cell>
          <cell r="K3666">
            <v>7.4999999999999997E-3</v>
          </cell>
          <cell r="L3666">
            <v>32788.558670704813</v>
          </cell>
          <cell r="M3666">
            <v>113482160.5213623</v>
          </cell>
        </row>
        <row r="3667">
          <cell r="A3667" t="str">
            <v>JF2924</v>
          </cell>
          <cell r="B3667">
            <v>37095</v>
          </cell>
          <cell r="C3667">
            <v>37103</v>
          </cell>
          <cell r="D3667">
            <v>18</v>
          </cell>
          <cell r="E3667" t="str">
            <v>Equity Road</v>
          </cell>
          <cell r="F3667" t="str">
            <v>Earl Shilton</v>
          </cell>
          <cell r="G3667" t="str">
            <v>Leicestershire</v>
          </cell>
          <cell r="H3667" t="str">
            <v>LE9 7FD</v>
          </cell>
          <cell r="I3667">
            <v>5783.0960944664239</v>
          </cell>
          <cell r="J3667">
            <v>5418.9212774345324</v>
          </cell>
          <cell r="K3667">
            <v>7.4999999999999997E-3</v>
          </cell>
          <cell r="L3667">
            <v>5378.2793678537737</v>
          </cell>
          <cell r="M3667">
            <v>113487538.80073015</v>
          </cell>
        </row>
        <row r="3668">
          <cell r="A3668" t="str">
            <v>JF2814</v>
          </cell>
          <cell r="B3668">
            <v>37095</v>
          </cell>
          <cell r="C3668">
            <v>37103</v>
          </cell>
          <cell r="D3668">
            <v>49</v>
          </cell>
          <cell r="E3668" t="str">
            <v>Sandy Lane</v>
          </cell>
          <cell r="F3668" t="str">
            <v>Skelmersdale</v>
          </cell>
          <cell r="G3668" t="str">
            <v>Lancashire</v>
          </cell>
          <cell r="H3668" t="str">
            <v>WN8 8LA</v>
          </cell>
          <cell r="I3668">
            <v>15296.975550503099</v>
          </cell>
          <cell r="J3668">
            <v>14333.689936491568</v>
          </cell>
          <cell r="K3668">
            <v>7.4999999999999997E-3</v>
          </cell>
          <cell r="L3668">
            <v>14226.187261967882</v>
          </cell>
          <cell r="M3668">
            <v>113501764.98799212</v>
          </cell>
        </row>
        <row r="3669">
          <cell r="A3669" t="str">
            <v>JF2719</v>
          </cell>
          <cell r="B3669">
            <v>37095</v>
          </cell>
          <cell r="C3669">
            <v>37103</v>
          </cell>
          <cell r="D3669">
            <v>22</v>
          </cell>
          <cell r="E3669" t="str">
            <v>Lydiard Croft</v>
          </cell>
          <cell r="F3669" t="str">
            <v>Hanham, Bristol</v>
          </cell>
          <cell r="G3669" t="str">
            <v>Avon</v>
          </cell>
          <cell r="H3669" t="str">
            <v>BS15 3LT</v>
          </cell>
          <cell r="I3669">
            <v>16558.889707267419</v>
          </cell>
          <cell r="J3669">
            <v>15516.138466255616</v>
          </cell>
          <cell r="K3669">
            <v>7.4999999999999997E-3</v>
          </cell>
          <cell r="L3669">
            <v>15399.767427758699</v>
          </cell>
          <cell r="M3669">
            <v>113517164.75541988</v>
          </cell>
        </row>
        <row r="3670">
          <cell r="A3670" t="str">
            <v>JF2727</v>
          </cell>
          <cell r="B3670">
            <v>37095</v>
          </cell>
          <cell r="C3670">
            <v>37103</v>
          </cell>
          <cell r="D3670">
            <v>11</v>
          </cell>
          <cell r="E3670" t="str">
            <v>Plantation Road</v>
          </cell>
          <cell r="F3670" t="str">
            <v>Erith</v>
          </cell>
          <cell r="G3670" t="str">
            <v>Kent</v>
          </cell>
          <cell r="H3670" t="str">
            <v>DA8 2JB</v>
          </cell>
          <cell r="I3670">
            <v>17132.422786719144</v>
          </cell>
          <cell r="J3670">
            <v>16053.554853046653</v>
          </cell>
          <cell r="K3670">
            <v>7.4999999999999997E-3</v>
          </cell>
          <cell r="L3670">
            <v>15933.153191648804</v>
          </cell>
          <cell r="M3670">
            <v>113533097.90861154</v>
          </cell>
        </row>
        <row r="3671">
          <cell r="A3671" t="str">
            <v>JF2710</v>
          </cell>
          <cell r="B3671">
            <v>37095</v>
          </cell>
          <cell r="C3671">
            <v>37103</v>
          </cell>
          <cell r="D3671">
            <v>6</v>
          </cell>
          <cell r="E3671" t="str">
            <v>Sea View</v>
          </cell>
          <cell r="F3671" t="str">
            <v>Portland</v>
          </cell>
          <cell r="G3671" t="str">
            <v>Dorset</v>
          </cell>
          <cell r="H3671" t="str">
            <v>DT5 1AA</v>
          </cell>
          <cell r="I3671">
            <v>20640.321109346522</v>
          </cell>
          <cell r="J3671">
            <v>19340.552777523688</v>
          </cell>
          <cell r="K3671">
            <v>7.4999999999999997E-3</v>
          </cell>
          <cell r="L3671">
            <v>19195.498631692262</v>
          </cell>
          <cell r="M3671">
            <v>113552293.40724322</v>
          </cell>
        </row>
        <row r="3672">
          <cell r="A3672" t="str">
            <v>JF2816</v>
          </cell>
          <cell r="B3672">
            <v>37095</v>
          </cell>
          <cell r="C3672">
            <v>37103</v>
          </cell>
          <cell r="D3672">
            <v>39</v>
          </cell>
          <cell r="E3672" t="str">
            <v>Burnt House Lane, Stubbington</v>
          </cell>
          <cell r="F3672" t="str">
            <v>Fareham</v>
          </cell>
          <cell r="G3672" t="str">
            <v>Hampshire</v>
          </cell>
          <cell r="H3672" t="str">
            <v>PO14 2LP</v>
          </cell>
          <cell r="I3672">
            <v>43317.249777564597</v>
          </cell>
          <cell r="J3672">
            <v>40589.463267642386</v>
          </cell>
          <cell r="K3672">
            <v>7.4999999999999997E-3</v>
          </cell>
          <cell r="L3672">
            <v>40285.042293135069</v>
          </cell>
          <cell r="M3672">
            <v>113592578.44953635</v>
          </cell>
        </row>
        <row r="3673">
          <cell r="A3673" t="str">
            <v>JF2878</v>
          </cell>
          <cell r="B3673">
            <v>37095</v>
          </cell>
          <cell r="C3673">
            <v>37103</v>
          </cell>
          <cell r="D3673" t="str">
            <v>48 Willow Road</v>
          </cell>
          <cell r="E3673" t="str">
            <v>Enfeild</v>
          </cell>
          <cell r="F3673" t="str">
            <v>Middlesex</v>
          </cell>
          <cell r="G3673">
            <v>0</v>
          </cell>
          <cell r="H3673" t="str">
            <v>EN1  3ND</v>
          </cell>
          <cell r="I3673">
            <v>66903.4489726381</v>
          </cell>
          <cell r="J3673">
            <v>62690.385435318312</v>
          </cell>
          <cell r="K3673">
            <v>7.4999999999999997E-3</v>
          </cell>
          <cell r="L3673">
            <v>62220.207544553428</v>
          </cell>
          <cell r="M3673">
            <v>113654798.6570809</v>
          </cell>
        </row>
        <row r="3674">
          <cell r="A3674" t="str">
            <v>JF2410</v>
          </cell>
          <cell r="B3674">
            <v>37095</v>
          </cell>
          <cell r="C3674">
            <v>37103</v>
          </cell>
          <cell r="D3674" t="str">
            <v>Kings</v>
          </cell>
          <cell r="E3674" t="str">
            <v>Salisbury Road</v>
          </cell>
          <cell r="F3674" t="str">
            <v>Broughton , Stockbridge</v>
          </cell>
          <cell r="G3674" t="str">
            <v>Hampshire</v>
          </cell>
          <cell r="H3674" t="str">
            <v>SO20 8BY</v>
          </cell>
          <cell r="I3674">
            <v>82604.314314163377</v>
          </cell>
          <cell r="J3674">
            <v>77402.531296898669</v>
          </cell>
          <cell r="K3674">
            <v>7.4999999999999997E-3</v>
          </cell>
          <cell r="L3674">
            <v>76822.012312171937</v>
          </cell>
          <cell r="M3674">
            <v>113731620.66939308</v>
          </cell>
        </row>
        <row r="3675">
          <cell r="A3675" t="str">
            <v>JF2840</v>
          </cell>
          <cell r="B3675">
            <v>37095</v>
          </cell>
          <cell r="C3675">
            <v>37103</v>
          </cell>
          <cell r="D3675">
            <v>44</v>
          </cell>
          <cell r="E3675" t="str">
            <v>Redford Avenue</v>
          </cell>
          <cell r="F3675" t="str">
            <v>Horsham</v>
          </cell>
          <cell r="G3675" t="str">
            <v>West Sussex</v>
          </cell>
          <cell r="H3675" t="str">
            <v>RH12 2HJ</v>
          </cell>
          <cell r="I3675">
            <v>90715.664195752252</v>
          </cell>
          <cell r="J3675">
            <v>85003.09088367717</v>
          </cell>
          <cell r="K3675">
            <v>7.4999999999999997E-3</v>
          </cell>
          <cell r="L3675">
            <v>84365.567702049593</v>
          </cell>
          <cell r="M3675">
            <v>113815986.23709513</v>
          </cell>
        </row>
        <row r="3676">
          <cell r="A3676" t="str">
            <v>JF2665</v>
          </cell>
          <cell r="B3676">
            <v>37096</v>
          </cell>
          <cell r="C3676">
            <v>37103</v>
          </cell>
          <cell r="D3676">
            <v>16</v>
          </cell>
          <cell r="E3676" t="str">
            <v>Wyndale Road</v>
          </cell>
          <cell r="F3676" t="str">
            <v>Leicester</v>
          </cell>
          <cell r="G3676" t="str">
            <v>Leicestershire</v>
          </cell>
          <cell r="H3676" t="str">
            <v>LE2 3WR</v>
          </cell>
          <cell r="I3676">
            <v>26944.547361545043</v>
          </cell>
          <cell r="J3676">
            <v>25247.787452127846</v>
          </cell>
          <cell r="K3676">
            <v>7.4999999999999997E-3</v>
          </cell>
          <cell r="L3676">
            <v>25058.429046236888</v>
          </cell>
          <cell r="M3676">
            <v>113841044.66614138</v>
          </cell>
        </row>
        <row r="3677">
          <cell r="A3677" t="str">
            <v>JF2600</v>
          </cell>
          <cell r="B3677">
            <v>37096</v>
          </cell>
          <cell r="C3677">
            <v>37103</v>
          </cell>
          <cell r="D3677" t="str">
            <v>Prencoed</v>
          </cell>
          <cell r="E3677" t="str">
            <v>17 Cae Mair</v>
          </cell>
          <cell r="F3677" t="str">
            <v>Beaumaris</v>
          </cell>
          <cell r="G3677" t="str">
            <v>Anglesey</v>
          </cell>
          <cell r="H3677" t="str">
            <v>LL58 8YN</v>
          </cell>
          <cell r="I3677">
            <v>28153.887386974038</v>
          </cell>
          <cell r="J3677">
            <v>26380.972564116728</v>
          </cell>
          <cell r="K3677">
            <v>7.4999999999999997E-3</v>
          </cell>
          <cell r="L3677">
            <v>26183.115269885853</v>
          </cell>
          <cell r="M3677">
            <v>113867227.78141126</v>
          </cell>
        </row>
        <row r="3678">
          <cell r="A3678" t="str">
            <v>JF1741</v>
          </cell>
          <cell r="B3678">
            <v>37096</v>
          </cell>
          <cell r="C3678">
            <v>37103</v>
          </cell>
          <cell r="D3678">
            <v>14</v>
          </cell>
          <cell r="E3678" t="str">
            <v>Perclose</v>
          </cell>
          <cell r="F3678" t="str">
            <v>Dinas Powys</v>
          </cell>
          <cell r="G3678" t="str">
            <v>South Glamorgan</v>
          </cell>
          <cell r="H3678" t="str">
            <v>CF64 4JL</v>
          </cell>
          <cell r="I3678">
            <v>48122.940008084908</v>
          </cell>
          <cell r="J3678">
            <v>45092.528168784847</v>
          </cell>
          <cell r="K3678">
            <v>7.4999999999999997E-3</v>
          </cell>
          <cell r="L3678">
            <v>44754.334207518965</v>
          </cell>
          <cell r="M3678">
            <v>113911982.11561878</v>
          </cell>
        </row>
        <row r="3679">
          <cell r="A3679" t="str">
            <v>JF2732</v>
          </cell>
          <cell r="B3679">
            <v>37096</v>
          </cell>
          <cell r="C3679">
            <v>37103</v>
          </cell>
          <cell r="D3679">
            <v>49</v>
          </cell>
          <cell r="E3679" t="str">
            <v>Kynaston Crescent</v>
          </cell>
          <cell r="F3679" t="str">
            <v>Thornton Heath</v>
          </cell>
          <cell r="G3679" t="str">
            <v>Surrey</v>
          </cell>
          <cell r="H3679" t="str">
            <v>CR7 7BS</v>
          </cell>
          <cell r="I3679">
            <v>89455.734252426366</v>
          </cell>
          <cell r="J3679">
            <v>83822.501616883135</v>
          </cell>
          <cell r="K3679">
            <v>7.4999999999999997E-3</v>
          </cell>
          <cell r="L3679">
            <v>83193.832854756518</v>
          </cell>
          <cell r="M3679">
            <v>113995175.94847354</v>
          </cell>
        </row>
        <row r="3680">
          <cell r="A3680" t="str">
            <v>JF2527</v>
          </cell>
          <cell r="B3680">
            <v>37097</v>
          </cell>
          <cell r="C3680">
            <v>37103</v>
          </cell>
          <cell r="D3680">
            <v>20</v>
          </cell>
          <cell r="E3680" t="str">
            <v>Cliff Closes Road</v>
          </cell>
          <cell r="F3680" t="str">
            <v>Scunthorpe</v>
          </cell>
          <cell r="G3680" t="str">
            <v>North Lincolnshire</v>
          </cell>
          <cell r="H3680" t="str">
            <v>DN15 7HU</v>
          </cell>
          <cell r="I3680">
            <v>14295.836300725454</v>
          </cell>
          <cell r="J3680">
            <v>13395.594720075234</v>
          </cell>
          <cell r="K3680">
            <v>7.4999999999999997E-3</v>
          </cell>
          <cell r="L3680">
            <v>13295.127759674671</v>
          </cell>
          <cell r="M3680">
            <v>114008471.07623322</v>
          </cell>
        </row>
        <row r="3681">
          <cell r="A3681" t="str">
            <v>JF2712</v>
          </cell>
          <cell r="B3681">
            <v>37097</v>
          </cell>
          <cell r="C3681">
            <v>37103</v>
          </cell>
          <cell r="D3681">
            <v>4</v>
          </cell>
          <cell r="E3681" t="str">
            <v>Arcadian Gardens</v>
          </cell>
          <cell r="F3681" t="str">
            <v>London</v>
          </cell>
          <cell r="G3681">
            <v>0</v>
          </cell>
          <cell r="H3681" t="str">
            <v>N22 5AA</v>
          </cell>
          <cell r="I3681">
            <v>26308.88273295344</v>
          </cell>
          <cell r="J3681">
            <v>24652.152082263674</v>
          </cell>
          <cell r="K3681">
            <v>7.4999999999999997E-3</v>
          </cell>
          <cell r="L3681">
            <v>24467.260941646698</v>
          </cell>
          <cell r="M3681">
            <v>114032938.33717486</v>
          </cell>
        </row>
        <row r="3682">
          <cell r="A3682" t="str">
            <v>JF2647</v>
          </cell>
          <cell r="B3682">
            <v>37097</v>
          </cell>
          <cell r="C3682">
            <v>37103</v>
          </cell>
          <cell r="D3682" t="str">
            <v>3 Ashtrees</v>
          </cell>
          <cell r="E3682" t="str">
            <v>Mawdesley</v>
          </cell>
          <cell r="F3682" t="str">
            <v>Ormskirk</v>
          </cell>
          <cell r="G3682" t="str">
            <v>Lancashire</v>
          </cell>
          <cell r="H3682" t="str">
            <v>L40 2RN</v>
          </cell>
          <cell r="I3682">
            <v>35699.987391292612</v>
          </cell>
          <cell r="J3682">
            <v>33451.877354057557</v>
          </cell>
          <cell r="K3682">
            <v>7.4999999999999997E-3</v>
          </cell>
          <cell r="L3682">
            <v>33200.988273902127</v>
          </cell>
          <cell r="M3682">
            <v>114066139.32544877</v>
          </cell>
        </row>
        <row r="3683">
          <cell r="A3683" t="str">
            <v>JF2815</v>
          </cell>
          <cell r="B3683">
            <v>37098</v>
          </cell>
          <cell r="C3683">
            <v>37103</v>
          </cell>
          <cell r="D3683">
            <v>35</v>
          </cell>
          <cell r="E3683" t="str">
            <v>Hayston Avenue</v>
          </cell>
          <cell r="F3683" t="str">
            <v>Hakin Milford Haven</v>
          </cell>
          <cell r="G3683" t="str">
            <v>Pembrokshire</v>
          </cell>
          <cell r="H3683" t="str">
            <v>SA73 3EA</v>
          </cell>
          <cell r="I3683">
            <v>15216.055345172395</v>
          </cell>
          <cell r="J3683">
            <v>14257.86546197514</v>
          </cell>
          <cell r="K3683">
            <v>7.4999999999999997E-3</v>
          </cell>
          <cell r="L3683">
            <v>14150.931471010326</v>
          </cell>
          <cell r="M3683">
            <v>114080290.25691977</v>
          </cell>
        </row>
        <row r="3684">
          <cell r="A3684" t="str">
            <v>JF3107</v>
          </cell>
          <cell r="B3684">
            <v>37098</v>
          </cell>
          <cell r="C3684">
            <v>37103</v>
          </cell>
          <cell r="D3684">
            <v>1</v>
          </cell>
          <cell r="E3684" t="str">
            <v>Riverview Drive</v>
          </cell>
          <cell r="F3684" t="str">
            <v>Upton</v>
          </cell>
          <cell r="G3684" t="str">
            <v>Norwich</v>
          </cell>
          <cell r="H3684" t="str">
            <v>NR13 6BH</v>
          </cell>
          <cell r="I3684">
            <v>48023.943605225941</v>
          </cell>
          <cell r="J3684">
            <v>44999.76579633262</v>
          </cell>
          <cell r="K3684">
            <v>7.4999999999999997E-3</v>
          </cell>
          <cell r="L3684">
            <v>44662.267552860125</v>
          </cell>
          <cell r="M3684">
            <v>114124952.52447264</v>
          </cell>
        </row>
        <row r="3685">
          <cell r="A3685" t="str">
            <v>JF2842</v>
          </cell>
          <cell r="B3685">
            <v>37098</v>
          </cell>
          <cell r="C3685">
            <v>37103</v>
          </cell>
          <cell r="D3685">
            <v>13</v>
          </cell>
          <cell r="E3685" t="str">
            <v>College Lane</v>
          </cell>
          <cell r="F3685" t="str">
            <v>Hatfield</v>
          </cell>
          <cell r="G3685" t="str">
            <v>Hertfordshire</v>
          </cell>
          <cell r="H3685" t="str">
            <v>AL10 9PB</v>
          </cell>
          <cell r="I3685">
            <v>51890.86844897722</v>
          </cell>
          <cell r="J3685">
            <v>48623.181518940866</v>
          </cell>
          <cell r="K3685">
            <v>7.4999999999999997E-3</v>
          </cell>
          <cell r="L3685">
            <v>48258.507657548813</v>
          </cell>
          <cell r="M3685">
            <v>114173211.03213018</v>
          </cell>
        </row>
        <row r="3686">
          <cell r="A3686" t="str">
            <v>JF2926</v>
          </cell>
          <cell r="B3686">
            <v>37099</v>
          </cell>
          <cell r="C3686">
            <v>37103</v>
          </cell>
          <cell r="D3686" t="str">
            <v>Two Steps</v>
          </cell>
          <cell r="E3686" t="str">
            <v>Trent Lane</v>
          </cell>
          <cell r="F3686" t="str">
            <v>Beesthorpe Newark</v>
          </cell>
          <cell r="G3686" t="str">
            <v>Nottinghamshire</v>
          </cell>
          <cell r="H3686" t="str">
            <v>NG23 7HL</v>
          </cell>
          <cell r="I3686">
            <v>7459.5336104187927</v>
          </cell>
          <cell r="J3686">
            <v>6989.7896802916639</v>
          </cell>
          <cell r="K3686">
            <v>7.4999999999999997E-3</v>
          </cell>
          <cell r="L3686">
            <v>6937.3662576894767</v>
          </cell>
          <cell r="M3686">
            <v>114180148.39838786</v>
          </cell>
        </row>
        <row r="3687">
          <cell r="A3687" t="str">
            <v>JF2934</v>
          </cell>
          <cell r="B3687">
            <v>37099</v>
          </cell>
          <cell r="C3687">
            <v>37103</v>
          </cell>
          <cell r="D3687">
            <v>78</v>
          </cell>
          <cell r="E3687" t="str">
            <v>Waldron Thorns</v>
          </cell>
          <cell r="F3687" t="str">
            <v>Heathfield</v>
          </cell>
          <cell r="G3687" t="str">
            <v>East Sussex</v>
          </cell>
          <cell r="H3687" t="str">
            <v>TN21 0AE</v>
          </cell>
          <cell r="I3687">
            <v>11645.603720793333</v>
          </cell>
          <cell r="J3687">
            <v>10912.253360541861</v>
          </cell>
          <cell r="K3687">
            <v>7.4999999999999997E-3</v>
          </cell>
          <cell r="L3687">
            <v>10830.411460337798</v>
          </cell>
          <cell r="M3687">
            <v>114190978.8098482</v>
          </cell>
        </row>
        <row r="3688">
          <cell r="A3688" t="str">
            <v>JF2748</v>
          </cell>
          <cell r="B3688">
            <v>37099</v>
          </cell>
          <cell r="C3688">
            <v>37103</v>
          </cell>
          <cell r="D3688" t="str">
            <v>4 Cement Cottages</v>
          </cell>
          <cell r="E3688" t="str">
            <v>Station Road</v>
          </cell>
          <cell r="F3688" t="str">
            <v>Rainham Gillingham</v>
          </cell>
          <cell r="G3688" t="str">
            <v>Kent</v>
          </cell>
          <cell r="H3688" t="str">
            <v>ME8 7UF</v>
          </cell>
          <cell r="I3688">
            <v>13563.66364881649</v>
          </cell>
          <cell r="J3688">
            <v>12709.52865833686</v>
          </cell>
          <cell r="K3688">
            <v>7.4999999999999997E-3</v>
          </cell>
          <cell r="L3688">
            <v>12614.207193399334</v>
          </cell>
          <cell r="M3688">
            <v>114203593.01704161</v>
          </cell>
        </row>
        <row r="3689">
          <cell r="A3689" t="str">
            <v>JF2843</v>
          </cell>
          <cell r="B3689">
            <v>37099</v>
          </cell>
          <cell r="C3689">
            <v>37103</v>
          </cell>
          <cell r="D3689">
            <v>30</v>
          </cell>
          <cell r="E3689" t="str">
            <v>Norman Close</v>
          </cell>
          <cell r="F3689" t="str">
            <v>Battle</v>
          </cell>
          <cell r="G3689" t="str">
            <v>East Sussex</v>
          </cell>
          <cell r="H3689" t="str">
            <v>TN33 0BD</v>
          </cell>
          <cell r="I3689">
            <v>21307.20359691948</v>
          </cell>
          <cell r="J3689">
            <v>19965.440146231853</v>
          </cell>
          <cell r="K3689">
            <v>7.4999999999999997E-3</v>
          </cell>
          <cell r="L3689">
            <v>19815.699345135115</v>
          </cell>
          <cell r="M3689">
            <v>114223408.71638675</v>
          </cell>
        </row>
        <row r="3690">
          <cell r="A3690" t="str">
            <v>JF2869</v>
          </cell>
          <cell r="B3690">
            <v>37099</v>
          </cell>
          <cell r="C3690">
            <v>37103</v>
          </cell>
          <cell r="D3690">
            <v>14</v>
          </cell>
          <cell r="E3690" t="str">
            <v>Cooling Close</v>
          </cell>
          <cell r="F3690" t="str">
            <v>Vinters Park Maidstone</v>
          </cell>
          <cell r="G3690" t="str">
            <v>Kent</v>
          </cell>
          <cell r="H3690" t="str">
            <v>ME14 5RA</v>
          </cell>
          <cell r="I3690">
            <v>28156.961480940379</v>
          </cell>
          <cell r="J3690">
            <v>26383.853075339597</v>
          </cell>
          <cell r="K3690">
            <v>7.4999999999999997E-3</v>
          </cell>
          <cell r="L3690">
            <v>26185.974177274551</v>
          </cell>
          <cell r="M3690">
            <v>114249594.69056402</v>
          </cell>
        </row>
        <row r="3691">
          <cell r="A3691" t="str">
            <v>JF2810</v>
          </cell>
          <cell r="B3691">
            <v>37099</v>
          </cell>
          <cell r="C3691">
            <v>37103</v>
          </cell>
          <cell r="D3691">
            <v>29</v>
          </cell>
          <cell r="E3691" t="str">
            <v>Wheatlands</v>
          </cell>
          <cell r="F3691" t="str">
            <v>Fareham</v>
          </cell>
          <cell r="G3691" t="str">
            <v>Hampshire</v>
          </cell>
          <cell r="H3691" t="str">
            <v>PO14 4SL</v>
          </cell>
          <cell r="I3691">
            <v>28516.193876414181</v>
          </cell>
          <cell r="J3691">
            <v>26720.463783440995</v>
          </cell>
          <cell r="K3691">
            <v>7.4999999999999997E-3</v>
          </cell>
          <cell r="L3691">
            <v>26520.060305065188</v>
          </cell>
          <cell r="M3691">
            <v>114276114.75086908</v>
          </cell>
        </row>
        <row r="3692">
          <cell r="A3692" t="str">
            <v>JF2793</v>
          </cell>
          <cell r="B3692">
            <v>37099</v>
          </cell>
          <cell r="C3692">
            <v>37103</v>
          </cell>
          <cell r="D3692">
            <v>72</v>
          </cell>
          <cell r="E3692" t="str">
            <v>Cheyne Walk</v>
          </cell>
          <cell r="F3692" t="str">
            <v>Meopham Gravesend</v>
          </cell>
          <cell r="G3692" t="str">
            <v>Kent</v>
          </cell>
          <cell r="H3692" t="str">
            <v>DA13 0PG</v>
          </cell>
          <cell r="I3692">
            <v>29751.823325737223</v>
          </cell>
          <cell r="J3692">
            <v>27878.282814040922</v>
          </cell>
          <cell r="K3692">
            <v>7.4999999999999997E-3</v>
          </cell>
          <cell r="L3692">
            <v>27669.195692935617</v>
          </cell>
          <cell r="M3692">
            <v>114303783.94656202</v>
          </cell>
        </row>
        <row r="3693">
          <cell r="A3693" t="str">
            <v>JF2664</v>
          </cell>
          <cell r="B3693">
            <v>37099</v>
          </cell>
          <cell r="C3693">
            <v>37103</v>
          </cell>
          <cell r="D3693">
            <v>53</v>
          </cell>
          <cell r="E3693" t="str">
            <v>Tilewood Avenue</v>
          </cell>
          <cell r="F3693" t="str">
            <v>Coventry</v>
          </cell>
          <cell r="G3693" t="str">
            <v>West Midlands</v>
          </cell>
          <cell r="H3693" t="str">
            <v>CV5 7GT</v>
          </cell>
          <cell r="I3693">
            <v>36274.435010181696</v>
          </cell>
          <cell r="J3693">
            <v>33990.150689641283</v>
          </cell>
          <cell r="K3693">
            <v>7.4999999999999997E-3</v>
          </cell>
          <cell r="L3693">
            <v>33735.224559468974</v>
          </cell>
          <cell r="M3693">
            <v>114337519.17112149</v>
          </cell>
        </row>
        <row r="3694">
          <cell r="A3694" t="str">
            <v>JF2711</v>
          </cell>
          <cell r="B3694">
            <v>37099</v>
          </cell>
          <cell r="C3694">
            <v>37103</v>
          </cell>
          <cell r="D3694">
            <v>22</v>
          </cell>
          <cell r="E3694" t="str">
            <v>Gilder Close</v>
          </cell>
          <cell r="F3694" t="str">
            <v>Luton</v>
          </cell>
          <cell r="G3694" t="str">
            <v>Bedfordshire</v>
          </cell>
          <cell r="H3694" t="str">
            <v>LU3 4AX</v>
          </cell>
          <cell r="I3694">
            <v>52818.226770429355</v>
          </cell>
          <cell r="J3694">
            <v>49492.141961208363</v>
          </cell>
          <cell r="K3694">
            <v>7.4999999999999997E-3</v>
          </cell>
          <cell r="L3694">
            <v>49120.9508964993</v>
          </cell>
          <cell r="M3694">
            <v>114386640.12201799</v>
          </cell>
        </row>
        <row r="3695">
          <cell r="A3695" t="str">
            <v>JF2654</v>
          </cell>
          <cell r="B3695">
            <v>37099</v>
          </cell>
          <cell r="C3695">
            <v>37103</v>
          </cell>
          <cell r="D3695">
            <v>19</v>
          </cell>
          <cell r="E3695" t="str">
            <v>Ewood Drive</v>
          </cell>
          <cell r="F3695" t="str">
            <v>Hebden Bridge</v>
          </cell>
          <cell r="G3695" t="str">
            <v>West Yorkshire</v>
          </cell>
          <cell r="H3695" t="str">
            <v>HX7 5PQ</v>
          </cell>
          <cell r="I3695">
            <v>58971.877397123004</v>
          </cell>
          <cell r="J3695">
            <v>55258.283102593843</v>
          </cell>
          <cell r="K3695">
            <v>7.4999999999999997E-3</v>
          </cell>
          <cell r="L3695">
            <v>54843.845979324389</v>
          </cell>
          <cell r="M3695">
            <v>114441483.96799731</v>
          </cell>
        </row>
        <row r="3696">
          <cell r="A3696" t="str">
            <v>JF2413</v>
          </cell>
          <cell r="B3696">
            <v>37099</v>
          </cell>
          <cell r="C3696">
            <v>37103</v>
          </cell>
          <cell r="D3696">
            <v>35</v>
          </cell>
          <cell r="E3696" t="str">
            <v>Hilldale Road</v>
          </cell>
          <cell r="F3696" t="str">
            <v>Sutton</v>
          </cell>
          <cell r="G3696" t="str">
            <v>Surrey</v>
          </cell>
          <cell r="H3696" t="str">
            <v>SM1 2JA</v>
          </cell>
          <cell r="I3696">
            <v>60335.282131211759</v>
          </cell>
          <cell r="J3696">
            <v>56535.831115392371</v>
          </cell>
          <cell r="K3696">
            <v>7.4999999999999997E-3</v>
          </cell>
          <cell r="L3696">
            <v>56111.812382026932</v>
          </cell>
          <cell r="M3696">
            <v>114497595.78037934</v>
          </cell>
        </row>
        <row r="3697">
          <cell r="A3697" t="str">
            <v>JF2739</v>
          </cell>
          <cell r="B3697">
            <v>37099</v>
          </cell>
          <cell r="C3697">
            <v>37103</v>
          </cell>
          <cell r="D3697">
            <v>21</v>
          </cell>
          <cell r="E3697" t="str">
            <v>Manor Park</v>
          </cell>
          <cell r="F3697" t="str">
            <v>Yelverton</v>
          </cell>
          <cell r="G3697" t="str">
            <v>Devon</v>
          </cell>
          <cell r="H3697" t="str">
            <v>PL20 6LX</v>
          </cell>
          <cell r="I3697">
            <v>71051.944984667542</v>
          </cell>
          <cell r="J3697">
            <v>66577.641144323235</v>
          </cell>
          <cell r="K3697">
            <v>7.4999999999999997E-3</v>
          </cell>
          <cell r="L3697">
            <v>66078.308835740812</v>
          </cell>
          <cell r="M3697">
            <v>114563674.08921508</v>
          </cell>
        </row>
        <row r="3698">
          <cell r="A3698" t="str">
            <v>JF2964</v>
          </cell>
          <cell r="B3698">
            <v>37102</v>
          </cell>
          <cell r="C3698">
            <v>37103</v>
          </cell>
          <cell r="D3698">
            <v>14</v>
          </cell>
          <cell r="E3698" t="str">
            <v>Bermuda Road</v>
          </cell>
          <cell r="F3698" t="str">
            <v>Wirral</v>
          </cell>
          <cell r="G3698" t="str">
            <v>Merseyside</v>
          </cell>
          <cell r="H3698" t="str">
            <v>CH46 6AZ</v>
          </cell>
          <cell r="I3698">
            <v>5857.0613578105922</v>
          </cell>
          <cell r="J3698">
            <v>5488.2287786033748</v>
          </cell>
          <cell r="K3698">
            <v>7.4999999999999997E-3</v>
          </cell>
          <cell r="L3698">
            <v>5447.0670627638501</v>
          </cell>
          <cell r="M3698">
            <v>114569121.15627785</v>
          </cell>
        </row>
        <row r="3699">
          <cell r="A3699" t="str">
            <v>JF2925</v>
          </cell>
          <cell r="B3699">
            <v>37102</v>
          </cell>
          <cell r="C3699">
            <v>37103</v>
          </cell>
          <cell r="D3699">
            <v>264</v>
          </cell>
          <cell r="E3699" t="str">
            <v>Reading Road</v>
          </cell>
          <cell r="F3699" t="str">
            <v>Wokingham</v>
          </cell>
          <cell r="G3699" t="str">
            <v>Berkshire</v>
          </cell>
          <cell r="H3699" t="str">
            <v>RG41 5AA</v>
          </cell>
          <cell r="I3699">
            <v>11304.589772101821</v>
          </cell>
          <cell r="J3699">
            <v>10592.713841868708</v>
          </cell>
          <cell r="K3699">
            <v>7.4999999999999997E-3</v>
          </cell>
          <cell r="L3699">
            <v>10513.268488054693</v>
          </cell>
          <cell r="M3699">
            <v>114579634.4247659</v>
          </cell>
        </row>
        <row r="3700">
          <cell r="A3700" t="str">
            <v>JF2823</v>
          </cell>
          <cell r="B3700">
            <v>37102</v>
          </cell>
          <cell r="C3700">
            <v>37103</v>
          </cell>
          <cell r="D3700" t="str">
            <v>Copperfield</v>
          </cell>
          <cell r="E3700" t="str">
            <v>69 Peartree Lane</v>
          </cell>
          <cell r="F3700" t="str">
            <v>Danbury Nr Chelmsford</v>
          </cell>
          <cell r="G3700" t="str">
            <v>Essex</v>
          </cell>
          <cell r="H3700" t="str">
            <v>CM3 4LS</v>
          </cell>
          <cell r="I3700">
            <v>29929.777808348095</v>
          </cell>
          <cell r="J3700">
            <v>28045.031094976046</v>
          </cell>
          <cell r="K3700">
            <v>7.4999999999999997E-3</v>
          </cell>
          <cell r="L3700">
            <v>27834.693361763726</v>
          </cell>
          <cell r="M3700">
            <v>114607469.11812766</v>
          </cell>
        </row>
        <row r="3701">
          <cell r="A3701" t="str">
            <v>JF2818</v>
          </cell>
          <cell r="B3701">
            <v>37102</v>
          </cell>
          <cell r="C3701">
            <v>37103</v>
          </cell>
          <cell r="D3701">
            <v>3</v>
          </cell>
          <cell r="E3701" t="str">
            <v>Boverton Brook Boverton</v>
          </cell>
          <cell r="F3701" t="str">
            <v>Llantwit Major</v>
          </cell>
          <cell r="G3701" t="str">
            <v>South Glamorgan</v>
          </cell>
          <cell r="H3701" t="str">
            <v>CF61 1YG</v>
          </cell>
          <cell r="I3701">
            <v>45974.774882811464</v>
          </cell>
          <cell r="J3701">
            <v>43079.637925455572</v>
          </cell>
          <cell r="K3701">
            <v>7.4999999999999997E-3</v>
          </cell>
          <cell r="L3701">
            <v>42756.540641014661</v>
          </cell>
          <cell r="M3701">
            <v>114650225.65876867</v>
          </cell>
        </row>
        <row r="3702">
          <cell r="A3702" t="str">
            <v>JF2879</v>
          </cell>
          <cell r="B3702">
            <v>37102</v>
          </cell>
          <cell r="C3702">
            <v>37103</v>
          </cell>
          <cell r="D3702">
            <v>98</v>
          </cell>
          <cell r="E3702" t="str">
            <v>Evelegh Road</v>
          </cell>
          <cell r="F3702" t="str">
            <v>Portsmouth</v>
          </cell>
          <cell r="G3702" t="str">
            <v>Hampshire</v>
          </cell>
          <cell r="H3702" t="str">
            <v>PO6 1DN</v>
          </cell>
          <cell r="I3702">
            <v>55997.700957184003</v>
          </cell>
          <cell r="J3702">
            <v>52471.397370459563</v>
          </cell>
          <cell r="K3702">
            <v>7.4999999999999997E-3</v>
          </cell>
          <cell r="L3702">
            <v>52077.861890181121</v>
          </cell>
          <cell r="M3702">
            <v>114702303.52065885</v>
          </cell>
        </row>
        <row r="3703">
          <cell r="A3703" t="str">
            <v>JF2888</v>
          </cell>
          <cell r="B3703">
            <v>37102</v>
          </cell>
          <cell r="C3703">
            <v>37103</v>
          </cell>
          <cell r="D3703">
            <v>43</v>
          </cell>
          <cell r="E3703" t="str">
            <v>Hawthorn Hill</v>
          </cell>
          <cell r="F3703" t="str">
            <v>Letchworth</v>
          </cell>
          <cell r="G3703" t="str">
            <v>Hertfordshire</v>
          </cell>
          <cell r="H3703" t="str">
            <v>SG6 4HF</v>
          </cell>
          <cell r="I3703">
            <v>95947.101836151531</v>
          </cell>
          <cell r="J3703">
            <v>89905.092904403937</v>
          </cell>
          <cell r="K3703">
            <v>7.4999999999999997E-3</v>
          </cell>
          <cell r="L3703">
            <v>89230.804707620919</v>
          </cell>
          <cell r="M3703">
            <v>114791534.32536647</v>
          </cell>
        </row>
        <row r="3704">
          <cell r="A3704" t="str">
            <v>JE3285</v>
          </cell>
          <cell r="B3704">
            <v>37103</v>
          </cell>
          <cell r="C3704">
            <v>37103</v>
          </cell>
          <cell r="D3704" t="str">
            <v>25 Staveley Close</v>
          </cell>
          <cell r="E3704" t="str">
            <v>Sinfin Avenue</v>
          </cell>
          <cell r="F3704" t="str">
            <v>Derby</v>
          </cell>
          <cell r="G3704" t="str">
            <v>Derbyshire</v>
          </cell>
          <cell r="H3704" t="str">
            <v>DE24 9DN</v>
          </cell>
          <cell r="I3704">
            <v>0</v>
          </cell>
          <cell r="J3704">
            <v>0</v>
          </cell>
          <cell r="K3704">
            <v>7.4999999999999997E-3</v>
          </cell>
          <cell r="L3704">
            <v>0</v>
          </cell>
          <cell r="M3704">
            <v>114791534.32536647</v>
          </cell>
        </row>
        <row r="3705">
          <cell r="A3705" t="str">
            <v>JF2956</v>
          </cell>
          <cell r="B3705">
            <v>37103</v>
          </cell>
          <cell r="C3705">
            <v>37103</v>
          </cell>
          <cell r="D3705">
            <v>31</v>
          </cell>
          <cell r="E3705" t="str">
            <v>Clovelly Road</v>
          </cell>
          <cell r="F3705" t="str">
            <v>Coventry</v>
          </cell>
          <cell r="G3705">
            <v>0</v>
          </cell>
          <cell r="H3705" t="str">
            <v>CV2 3GR</v>
          </cell>
          <cell r="I3705">
            <v>3830.5334744394863</v>
          </cell>
          <cell r="J3705">
            <v>3589.3160012380067</v>
          </cell>
          <cell r="K3705">
            <v>7.4999999999999997E-3</v>
          </cell>
          <cell r="L3705">
            <v>3562.396131228722</v>
          </cell>
          <cell r="M3705">
            <v>114795096.7214977</v>
          </cell>
        </row>
        <row r="3706">
          <cell r="A3706" t="str">
            <v>JE3259</v>
          </cell>
          <cell r="B3706">
            <v>37103</v>
          </cell>
          <cell r="C3706">
            <v>37103</v>
          </cell>
          <cell r="D3706">
            <v>39</v>
          </cell>
          <cell r="E3706" t="str">
            <v>Oak Drive</v>
          </cell>
          <cell r="F3706" t="str">
            <v>Oswestry</v>
          </cell>
          <cell r="G3706" t="str">
            <v>Shropshire</v>
          </cell>
          <cell r="H3706" t="str">
            <v>SY11 2RX</v>
          </cell>
          <cell r="I3706">
            <v>5591.6338195687458</v>
          </cell>
          <cell r="J3706">
            <v>5239.5158208553476</v>
          </cell>
          <cell r="K3706">
            <v>7.4999999999999997E-3</v>
          </cell>
          <cell r="L3706">
            <v>5200.2194521989331</v>
          </cell>
          <cell r="M3706">
            <v>114800296.9409499</v>
          </cell>
        </row>
        <row r="3707">
          <cell r="A3707" t="str">
            <v>JF2802</v>
          </cell>
          <cell r="B3707">
            <v>37103</v>
          </cell>
          <cell r="C3707">
            <v>37103</v>
          </cell>
          <cell r="D3707">
            <v>32</v>
          </cell>
          <cell r="E3707" t="str">
            <v>Dove House Road</v>
          </cell>
          <cell r="F3707" t="str">
            <v>Haverhill</v>
          </cell>
          <cell r="G3707" t="str">
            <v>Suffolk</v>
          </cell>
          <cell r="H3707" t="str">
            <v>CB9 0BZ</v>
          </cell>
          <cell r="I3707">
            <v>11849.577174411137</v>
          </cell>
          <cell r="J3707">
            <v>11103.382138239149</v>
          </cell>
          <cell r="K3707">
            <v>7.4999999999999997E-3</v>
          </cell>
          <cell r="L3707">
            <v>11020.106772202356</v>
          </cell>
          <cell r="M3707">
            <v>114811317.0477221</v>
          </cell>
        </row>
        <row r="3708">
          <cell r="A3708" t="str">
            <v>JF2749</v>
          </cell>
          <cell r="B3708">
            <v>37103</v>
          </cell>
          <cell r="C3708">
            <v>37103</v>
          </cell>
          <cell r="D3708">
            <v>5</v>
          </cell>
          <cell r="E3708" t="str">
            <v>Inglewood Drive</v>
          </cell>
          <cell r="F3708" t="str">
            <v>New Milton</v>
          </cell>
          <cell r="G3708" t="str">
            <v>Hampshire</v>
          </cell>
          <cell r="H3708" t="str">
            <v>BH25 6TT</v>
          </cell>
          <cell r="I3708">
            <v>13953.23675351014</v>
          </cell>
          <cell r="J3708">
            <v>13074.569451651818</v>
          </cell>
          <cell r="K3708">
            <v>7.4999999999999997E-3</v>
          </cell>
          <cell r="L3708">
            <v>12976.51018076443</v>
          </cell>
          <cell r="M3708">
            <v>114824293.55790287</v>
          </cell>
        </row>
        <row r="3709">
          <cell r="A3709" t="str">
            <v>JF2769</v>
          </cell>
          <cell r="B3709">
            <v>37103</v>
          </cell>
          <cell r="C3709">
            <v>37103</v>
          </cell>
          <cell r="D3709">
            <v>33</v>
          </cell>
          <cell r="E3709" t="str">
            <v>The Kingfishers</v>
          </cell>
          <cell r="F3709" t="str">
            <v>Verwood</v>
          </cell>
          <cell r="G3709" t="str">
            <v>Dorset</v>
          </cell>
          <cell r="H3709" t="str">
            <v>BH31  6NP</v>
          </cell>
          <cell r="I3709">
            <v>17291.102500330649</v>
          </cell>
          <cell r="J3709">
            <v>16202.24214136776</v>
          </cell>
          <cell r="K3709">
            <v>7.4999999999999997E-3</v>
          </cell>
          <cell r="L3709">
            <v>16080.725325307503</v>
          </cell>
          <cell r="M3709">
            <v>114840374.28322817</v>
          </cell>
        </row>
        <row r="3710">
          <cell r="A3710" t="str">
            <v>JF2662</v>
          </cell>
          <cell r="B3710">
            <v>37103</v>
          </cell>
          <cell r="C3710">
            <v>37103</v>
          </cell>
          <cell r="D3710" t="str">
            <v>Dan-Y-Graig</v>
          </cell>
          <cell r="E3710" t="str">
            <v>25 Winner Hill Road</v>
          </cell>
          <cell r="F3710" t="str">
            <v>Paignton</v>
          </cell>
          <cell r="G3710" t="str">
            <v>Devon</v>
          </cell>
          <cell r="H3710" t="str">
            <v>TQ3 3BT</v>
          </cell>
          <cell r="I3710">
            <v>17692.961022391191</v>
          </cell>
          <cell r="J3710">
            <v>16578.794711157487</v>
          </cell>
          <cell r="K3710">
            <v>7.4999999999999997E-3</v>
          </cell>
          <cell r="L3710">
            <v>16454.453750823806</v>
          </cell>
          <cell r="M3710">
            <v>114856828.73697899</v>
          </cell>
        </row>
        <row r="3711">
          <cell r="A3711" t="str">
            <v>JF2791</v>
          </cell>
          <cell r="B3711">
            <v>37103</v>
          </cell>
          <cell r="C3711">
            <v>37103</v>
          </cell>
          <cell r="D3711">
            <v>5</v>
          </cell>
          <cell r="E3711" t="str">
            <v>Northfield Road</v>
          </cell>
          <cell r="F3711" t="str">
            <v>Doncaster</v>
          </cell>
          <cell r="G3711" t="str">
            <v>South Yorkshire</v>
          </cell>
          <cell r="H3711" t="str">
            <v>DN5 8AY</v>
          </cell>
          <cell r="I3711">
            <v>17654.046641804216</v>
          </cell>
          <cell r="J3711">
            <v>16542.330858315283</v>
          </cell>
          <cell r="K3711">
            <v>7.4999999999999997E-3</v>
          </cell>
          <cell r="L3711">
            <v>16418.26337687792</v>
          </cell>
          <cell r="M3711">
            <v>114873247.00035587</v>
          </cell>
        </row>
        <row r="3712">
          <cell r="A3712" t="str">
            <v>JF2803</v>
          </cell>
          <cell r="B3712">
            <v>37103</v>
          </cell>
          <cell r="C3712">
            <v>37103</v>
          </cell>
          <cell r="D3712">
            <v>33</v>
          </cell>
          <cell r="E3712" t="str">
            <v>Chignal Road</v>
          </cell>
          <cell r="F3712" t="str">
            <v>Chelmsford</v>
          </cell>
          <cell r="G3712" t="str">
            <v>Essex</v>
          </cell>
          <cell r="H3712" t="str">
            <v>CM1 2JA</v>
          </cell>
          <cell r="I3712">
            <v>40812.569329725753</v>
          </cell>
          <cell r="J3712">
            <v>38242.508288811026</v>
          </cell>
          <cell r="K3712">
            <v>7.4999999999999997E-3</v>
          </cell>
          <cell r="L3712">
            <v>37955.689476644948</v>
          </cell>
          <cell r="M3712">
            <v>114911202.68983251</v>
          </cell>
        </row>
        <row r="3713">
          <cell r="A3713" t="str">
            <v>JF2656</v>
          </cell>
          <cell r="B3713">
            <v>37103</v>
          </cell>
          <cell r="C3713">
            <v>37103</v>
          </cell>
          <cell r="D3713">
            <v>27</v>
          </cell>
          <cell r="E3713" t="str">
            <v>Thorpe Lea Road</v>
          </cell>
          <cell r="F3713" t="str">
            <v>Peterborough</v>
          </cell>
          <cell r="G3713" t="str">
            <v>Cambridgeshire</v>
          </cell>
          <cell r="H3713" t="str">
            <v>PE3 6BX</v>
          </cell>
          <cell r="I3713">
            <v>48054.074247789104</v>
          </cell>
          <cell r="J3713">
            <v>45027.99904326837</v>
          </cell>
          <cell r="K3713">
            <v>7.4999999999999997E-3</v>
          </cell>
          <cell r="L3713">
            <v>44690.289050443862</v>
          </cell>
          <cell r="M3713">
            <v>114955892.97888295</v>
          </cell>
        </row>
        <row r="3714">
          <cell r="A3714" t="str">
            <v>JF2779</v>
          </cell>
          <cell r="B3714">
            <v>37103</v>
          </cell>
          <cell r="C3714">
            <v>37103</v>
          </cell>
          <cell r="D3714" t="str">
            <v>Oakleigh</v>
          </cell>
          <cell r="E3714" t="str">
            <v>Dedworth Road</v>
          </cell>
          <cell r="F3714" t="str">
            <v>Oakley Green Windsor</v>
          </cell>
          <cell r="G3714" t="str">
            <v>Berkshire</v>
          </cell>
          <cell r="H3714" t="str">
            <v>SL4 4LH</v>
          </cell>
          <cell r="I3714">
            <v>85185.254063924629</v>
          </cell>
          <cell r="J3714">
            <v>79820.943354609466</v>
          </cell>
          <cell r="K3714">
            <v>7.4999999999999997E-3</v>
          </cell>
          <cell r="L3714">
            <v>79222.286279449894</v>
          </cell>
          <cell r="M3714">
            <v>115035115.26516241</v>
          </cell>
        </row>
        <row r="3715">
          <cell r="A3715" t="str">
            <v>JF2831</v>
          </cell>
          <cell r="B3715">
            <v>37104</v>
          </cell>
          <cell r="C3715">
            <v>37134</v>
          </cell>
          <cell r="D3715">
            <v>1</v>
          </cell>
          <cell r="E3715" t="str">
            <v>Mayfair Drive</v>
          </cell>
          <cell r="F3715" t="str">
            <v>Spalding</v>
          </cell>
          <cell r="G3715" t="str">
            <v>Lincolnshire</v>
          </cell>
          <cell r="H3715" t="str">
            <v>PE11 2UG</v>
          </cell>
          <cell r="I3715">
            <v>20419.723984458651</v>
          </cell>
          <cell r="J3715">
            <v>19133.84715924085</v>
          </cell>
          <cell r="K3715">
            <v>7.4999999999999997E-3</v>
          </cell>
          <cell r="L3715">
            <v>18990.343305546543</v>
          </cell>
          <cell r="M3715">
            <v>115054105.60846795</v>
          </cell>
        </row>
        <row r="3716">
          <cell r="A3716" t="str">
            <v>JF2914</v>
          </cell>
          <cell r="B3716">
            <v>37104</v>
          </cell>
          <cell r="C3716">
            <v>37134</v>
          </cell>
          <cell r="D3716">
            <v>3</v>
          </cell>
          <cell r="E3716" t="str">
            <v>Greencroft</v>
          </cell>
          <cell r="F3716" t="str">
            <v>Brampton</v>
          </cell>
          <cell r="G3716" t="str">
            <v>Cumbria</v>
          </cell>
          <cell r="H3716" t="str">
            <v>CA8 1AX</v>
          </cell>
          <cell r="I3716">
            <v>35166.794646231341</v>
          </cell>
          <cell r="J3716">
            <v>32952.260978332633</v>
          </cell>
          <cell r="K3716">
            <v>7.4999999999999997E-3</v>
          </cell>
          <cell r="L3716">
            <v>32705.119020995142</v>
          </cell>
          <cell r="M3716">
            <v>115086810.72748895</v>
          </cell>
        </row>
        <row r="3717">
          <cell r="A3717" t="str">
            <v>JF2860</v>
          </cell>
          <cell r="B3717">
            <v>37104</v>
          </cell>
          <cell r="C3717">
            <v>37134</v>
          </cell>
          <cell r="D3717" t="str">
            <v>Briar Cottage</v>
          </cell>
          <cell r="E3717" t="str">
            <v>Kirkby Malzeard</v>
          </cell>
          <cell r="F3717" t="str">
            <v>Ripon</v>
          </cell>
          <cell r="G3717" t="str">
            <v>North Yorkshire</v>
          </cell>
          <cell r="H3717" t="str">
            <v>HG4 3RS</v>
          </cell>
          <cell r="I3717">
            <v>42968.117040369543</v>
          </cell>
          <cell r="J3717">
            <v>40262.316219187582</v>
          </cell>
          <cell r="K3717">
            <v>7.4999999999999997E-3</v>
          </cell>
          <cell r="L3717">
            <v>39960.348847543675</v>
          </cell>
          <cell r="M3717">
            <v>115126771.07633649</v>
          </cell>
        </row>
        <row r="3718">
          <cell r="A3718" t="str">
            <v>JF2838</v>
          </cell>
          <cell r="B3718">
            <v>37104</v>
          </cell>
          <cell r="C3718">
            <v>37134</v>
          </cell>
          <cell r="D3718" t="str">
            <v>Scallow Cottage</v>
          </cell>
          <cell r="E3718" t="str">
            <v>Parsonage Lane, Fontmell Magna</v>
          </cell>
          <cell r="F3718" t="str">
            <v>Shaftesbury</v>
          </cell>
          <cell r="G3718" t="str">
            <v>Dorset</v>
          </cell>
          <cell r="H3718" t="str">
            <v>SP7 0PB</v>
          </cell>
          <cell r="I3718">
            <v>52794.952047030492</v>
          </cell>
          <cell r="J3718">
            <v>49470.332900492045</v>
          </cell>
          <cell r="K3718">
            <v>7.4999999999999997E-3</v>
          </cell>
          <cell r="L3718">
            <v>49099.305403738355</v>
          </cell>
          <cell r="M3718">
            <v>115175870.38174023</v>
          </cell>
        </row>
        <row r="3719">
          <cell r="A3719" t="str">
            <v>JF2515</v>
          </cell>
          <cell r="B3719">
            <v>37104</v>
          </cell>
          <cell r="C3719">
            <v>37134</v>
          </cell>
          <cell r="D3719">
            <v>21</v>
          </cell>
          <cell r="E3719" t="str">
            <v>Waborne Road</v>
          </cell>
          <cell r="F3719" t="str">
            <v>Bourne End</v>
          </cell>
          <cell r="G3719" t="str">
            <v>Buckinghamshire</v>
          </cell>
          <cell r="H3719" t="str">
            <v>SL8 5LL</v>
          </cell>
          <cell r="I3719">
            <v>69000.205226901919</v>
          </cell>
          <cell r="J3719">
            <v>64655.104142084412</v>
          </cell>
          <cell r="K3719">
            <v>7.4999999999999997E-3</v>
          </cell>
          <cell r="L3719">
            <v>64170.190861018782</v>
          </cell>
          <cell r="M3719">
            <v>115240040.57260124</v>
          </cell>
        </row>
        <row r="3720">
          <cell r="A3720" t="str">
            <v>JF2655</v>
          </cell>
          <cell r="B3720">
            <v>37105</v>
          </cell>
          <cell r="C3720">
            <v>37134</v>
          </cell>
          <cell r="D3720">
            <v>56</v>
          </cell>
          <cell r="E3720" t="str">
            <v>Paignton Avenue</v>
          </cell>
          <cell r="F3720" t="str">
            <v>Portsmouth</v>
          </cell>
          <cell r="G3720" t="str">
            <v>Hampshire</v>
          </cell>
          <cell r="H3720" t="str">
            <v>PO3 6LL</v>
          </cell>
          <cell r="I3720">
            <v>31456.431130249341</v>
          </cell>
          <cell r="J3720">
            <v>29475.547557815502</v>
          </cell>
          <cell r="K3720">
            <v>7.4999999999999997E-3</v>
          </cell>
          <cell r="L3720">
            <v>29254.480951131885</v>
          </cell>
          <cell r="M3720">
            <v>115269295.05355237</v>
          </cell>
        </row>
        <row r="3721">
          <cell r="A3721" t="str">
            <v>JF2863</v>
          </cell>
          <cell r="B3721">
            <v>37106</v>
          </cell>
          <cell r="C3721">
            <v>37134</v>
          </cell>
          <cell r="D3721">
            <v>5</v>
          </cell>
          <cell r="E3721" t="str">
            <v>Hoghton Avenue</v>
          </cell>
          <cell r="F3721" t="str">
            <v>Bacup</v>
          </cell>
          <cell r="G3721" t="str">
            <v>Lancashire</v>
          </cell>
          <cell r="H3721" t="str">
            <v>OL13 9RD</v>
          </cell>
          <cell r="I3721">
            <v>14031.222477818577</v>
          </cell>
          <cell r="J3721">
            <v>13147.644236142343</v>
          </cell>
          <cell r="K3721">
            <v>7.4999999999999997E-3</v>
          </cell>
          <cell r="L3721">
            <v>13049.036904371276</v>
          </cell>
          <cell r="M3721">
            <v>115282344.09045674</v>
          </cell>
        </row>
        <row r="3722">
          <cell r="A3722" t="str">
            <v>JF2904</v>
          </cell>
          <cell r="B3722">
            <v>37106</v>
          </cell>
          <cell r="C3722">
            <v>37134</v>
          </cell>
          <cell r="D3722" t="str">
            <v>22a</v>
          </cell>
          <cell r="E3722" t="str">
            <v>The Green</v>
          </cell>
          <cell r="F3722" t="str">
            <v>Rugeley</v>
          </cell>
          <cell r="G3722" t="str">
            <v>Staffordshire</v>
          </cell>
          <cell r="H3722" t="str">
            <v>WS15 1AF</v>
          </cell>
          <cell r="I3722">
            <v>16992.885644175549</v>
          </cell>
          <cell r="J3722">
            <v>15922.804684214869</v>
          </cell>
          <cell r="K3722">
            <v>7.4999999999999997E-3</v>
          </cell>
          <cell r="L3722">
            <v>15803.383649083258</v>
          </cell>
          <cell r="M3722">
            <v>115298147.47410582</v>
          </cell>
        </row>
        <row r="3723">
          <cell r="A3723" t="str">
            <v>JF2882</v>
          </cell>
          <cell r="B3723">
            <v>37106</v>
          </cell>
          <cell r="C3723">
            <v>37134</v>
          </cell>
          <cell r="D3723" t="str">
            <v>16 Saxon Close</v>
          </cell>
          <cell r="E3723" t="str">
            <v>East Preston</v>
          </cell>
          <cell r="F3723" t="str">
            <v>Littlehampton</v>
          </cell>
          <cell r="G3723" t="str">
            <v>West Sussex</v>
          </cell>
          <cell r="H3723" t="str">
            <v>BN16 1DX</v>
          </cell>
          <cell r="I3723">
            <v>26494.511283445088</v>
          </cell>
          <cell r="J3723">
            <v>24826.09117743469</v>
          </cell>
          <cell r="K3723">
            <v>7.4999999999999997E-3</v>
          </cell>
          <cell r="L3723">
            <v>24639.89549360393</v>
          </cell>
          <cell r="M3723">
            <v>115322787.36959942</v>
          </cell>
        </row>
        <row r="3724">
          <cell r="A3724" t="str">
            <v>JF2795</v>
          </cell>
          <cell r="B3724">
            <v>37106</v>
          </cell>
          <cell r="C3724">
            <v>37134</v>
          </cell>
          <cell r="D3724">
            <v>78</v>
          </cell>
          <cell r="E3724" t="str">
            <v>Snape Road Ashmore Park</v>
          </cell>
          <cell r="F3724" t="str">
            <v>Wolverhampton</v>
          </cell>
          <cell r="G3724" t="str">
            <v>West Midlands</v>
          </cell>
          <cell r="H3724" t="str">
            <v>WV11 2NX</v>
          </cell>
          <cell r="I3724">
            <v>27442.653457656565</v>
          </cell>
          <cell r="J3724">
            <v>25714.526665612695</v>
          </cell>
          <cell r="K3724">
            <v>7.4999999999999997E-3</v>
          </cell>
          <cell r="L3724">
            <v>25521.667715620602</v>
          </cell>
          <cell r="M3724">
            <v>115348309.03731504</v>
          </cell>
        </row>
        <row r="3725">
          <cell r="A3725" t="str">
            <v>JF2944</v>
          </cell>
          <cell r="B3725">
            <v>37106</v>
          </cell>
          <cell r="C3725">
            <v>37134</v>
          </cell>
          <cell r="D3725">
            <v>20</v>
          </cell>
          <cell r="E3725" t="str">
            <v>Pryors Lane</v>
          </cell>
          <cell r="F3725" t="str">
            <v>Bognor Regis</v>
          </cell>
          <cell r="G3725" t="str">
            <v>West Sussex</v>
          </cell>
          <cell r="H3725" t="str">
            <v>PO21 4LQ</v>
          </cell>
          <cell r="I3725">
            <v>35553.289613075212</v>
          </cell>
          <cell r="J3725">
            <v>33314.417471193898</v>
          </cell>
          <cell r="K3725">
            <v>7.4999999999999997E-3</v>
          </cell>
          <cell r="L3725">
            <v>33064.559340159947</v>
          </cell>
          <cell r="M3725">
            <v>115381373.5966552</v>
          </cell>
        </row>
        <row r="3726">
          <cell r="A3726" t="str">
            <v>JF2415</v>
          </cell>
          <cell r="B3726">
            <v>37106</v>
          </cell>
          <cell r="C3726">
            <v>37134</v>
          </cell>
          <cell r="D3726">
            <v>54</v>
          </cell>
          <cell r="E3726" t="str">
            <v>Cranleigh Road</v>
          </cell>
          <cell r="F3726" t="str">
            <v>Feltham</v>
          </cell>
          <cell r="G3726" t="str">
            <v>Middlesex</v>
          </cell>
          <cell r="H3726" t="str">
            <v>TW13 4QD</v>
          </cell>
          <cell r="I3726">
            <v>52841.7248312847</v>
          </cell>
          <cell r="J3726">
            <v>49514.160295309586</v>
          </cell>
          <cell r="K3726">
            <v>7.4999999999999997E-3</v>
          </cell>
          <cell r="L3726">
            <v>49142.804093094768</v>
          </cell>
          <cell r="M3726">
            <v>115430516.4007483</v>
          </cell>
        </row>
        <row r="3727">
          <cell r="A3727" t="str">
            <v>JE3263</v>
          </cell>
          <cell r="B3727">
            <v>37109</v>
          </cell>
          <cell r="C3727">
            <v>37134</v>
          </cell>
          <cell r="D3727">
            <v>13</v>
          </cell>
          <cell r="E3727" t="str">
            <v>Moorland Avenue</v>
          </cell>
          <cell r="F3727" t="str">
            <v>Shipley</v>
          </cell>
          <cell r="G3727" t="str">
            <v>West Yorkshire</v>
          </cell>
          <cell r="H3727" t="str">
            <v>BD17 6RW</v>
          </cell>
          <cell r="I3727">
            <v>10876.467950393786</v>
          </cell>
          <cell r="J3727">
            <v>10191.551832610801</v>
          </cell>
          <cell r="K3727">
            <v>7.4999999999999997E-3</v>
          </cell>
          <cell r="L3727">
            <v>10115.115193866221</v>
          </cell>
          <cell r="M3727">
            <v>115440631.51594217</v>
          </cell>
        </row>
        <row r="3728">
          <cell r="A3728" t="str">
            <v>JF2763</v>
          </cell>
          <cell r="B3728">
            <v>37109</v>
          </cell>
          <cell r="C3728">
            <v>37134</v>
          </cell>
          <cell r="D3728">
            <v>2</v>
          </cell>
          <cell r="E3728" t="str">
            <v>Abbeydale Gardens</v>
          </cell>
          <cell r="F3728" t="str">
            <v>Walkden Worsley</v>
          </cell>
          <cell r="G3728" t="str">
            <v>Manchester</v>
          </cell>
          <cell r="H3728" t="str">
            <v>M28 3PY</v>
          </cell>
          <cell r="I3728">
            <v>14539.965729555523</v>
          </cell>
          <cell r="J3728">
            <v>13624.350759180488</v>
          </cell>
          <cell r="K3728">
            <v>7.4999999999999997E-3</v>
          </cell>
          <cell r="L3728">
            <v>13522.168128486635</v>
          </cell>
          <cell r="M3728">
            <v>115454153.68407066</v>
          </cell>
        </row>
        <row r="3729">
          <cell r="A3729" t="str">
            <v>JF2905</v>
          </cell>
          <cell r="B3729">
            <v>37109</v>
          </cell>
          <cell r="C3729">
            <v>37134</v>
          </cell>
          <cell r="D3729">
            <v>1</v>
          </cell>
          <cell r="E3729" t="str">
            <v>Swanscoe Close</v>
          </cell>
          <cell r="F3729" t="str">
            <v>Middlewich</v>
          </cell>
          <cell r="G3729" t="str">
            <v>Cheshire</v>
          </cell>
          <cell r="H3729" t="str">
            <v>CW10 0PB</v>
          </cell>
          <cell r="I3729">
            <v>22006.106322791675</v>
          </cell>
          <cell r="J3729">
            <v>20620.331365437036</v>
          </cell>
          <cell r="K3729">
            <v>7.4999999999999997E-3</v>
          </cell>
          <cell r="L3729">
            <v>20465.678880196258</v>
          </cell>
          <cell r="M3729">
            <v>115474619.36295086</v>
          </cell>
        </row>
        <row r="3730">
          <cell r="A3730" t="str">
            <v>JF2884</v>
          </cell>
          <cell r="B3730">
            <v>37109</v>
          </cell>
          <cell r="C3730">
            <v>37134</v>
          </cell>
          <cell r="D3730">
            <v>47</v>
          </cell>
          <cell r="E3730" t="str">
            <v>Rye Lane</v>
          </cell>
          <cell r="F3730" t="str">
            <v>Attleborough</v>
          </cell>
          <cell r="G3730" t="str">
            <v>Norfolk</v>
          </cell>
          <cell r="H3730" t="str">
            <v>NR17 2JH</v>
          </cell>
          <cell r="I3730">
            <v>26603.189679160099</v>
          </cell>
          <cell r="J3730">
            <v>24927.925845459838</v>
          </cell>
          <cell r="K3730">
            <v>7.4999999999999997E-3</v>
          </cell>
          <cell r="L3730">
            <v>24740.966401618891</v>
          </cell>
          <cell r="M3730">
            <v>115499360.32935248</v>
          </cell>
        </row>
        <row r="3731">
          <cell r="A3731" t="str">
            <v>JF2920</v>
          </cell>
          <cell r="B3731">
            <v>37109</v>
          </cell>
          <cell r="C3731">
            <v>37134</v>
          </cell>
          <cell r="D3731">
            <v>71</v>
          </cell>
          <cell r="E3731" t="str">
            <v>Marlborough Court</v>
          </cell>
          <cell r="F3731" t="str">
            <v>Bognor Regis</v>
          </cell>
          <cell r="G3731" t="str">
            <v>West Sussex</v>
          </cell>
          <cell r="H3731" t="str">
            <v>PO21 5QJ</v>
          </cell>
          <cell r="I3731">
            <v>27806.017297782833</v>
          </cell>
          <cell r="J3731">
            <v>26055.008651826731</v>
          </cell>
          <cell r="K3731">
            <v>7.4999999999999997E-3</v>
          </cell>
          <cell r="L3731">
            <v>25859.596086938032</v>
          </cell>
          <cell r="M3731">
            <v>115525219.92543942</v>
          </cell>
        </row>
        <row r="3732">
          <cell r="A3732" t="str">
            <v>JF2873</v>
          </cell>
          <cell r="B3732">
            <v>37109</v>
          </cell>
          <cell r="C3732">
            <v>37134</v>
          </cell>
          <cell r="D3732">
            <v>3</v>
          </cell>
          <cell r="E3732" t="str">
            <v>Fir Tree Close</v>
          </cell>
          <cell r="F3732" t="str">
            <v>Shanklin</v>
          </cell>
          <cell r="G3732" t="str">
            <v>Isle of Wight</v>
          </cell>
          <cell r="H3732" t="str">
            <v>PO37 7EX</v>
          </cell>
          <cell r="I3732">
            <v>83043.291932924316</v>
          </cell>
          <cell r="J3732">
            <v>77813.865488785494</v>
          </cell>
          <cell r="K3732">
            <v>7.4999999999999997E-3</v>
          </cell>
          <cell r="L3732">
            <v>77230.261497619606</v>
          </cell>
          <cell r="M3732">
            <v>115602450.18693703</v>
          </cell>
        </row>
        <row r="3733">
          <cell r="A3733" t="str">
            <v>JF2809</v>
          </cell>
          <cell r="B3733">
            <v>37109</v>
          </cell>
          <cell r="C3733">
            <v>37134</v>
          </cell>
          <cell r="D3733">
            <v>15</v>
          </cell>
          <cell r="E3733" t="str">
            <v>Glendale Avenue</v>
          </cell>
          <cell r="F3733" t="str">
            <v>Edgware</v>
          </cell>
          <cell r="G3733" t="str">
            <v>Middlesex</v>
          </cell>
          <cell r="H3733" t="str">
            <v>HA8 8HF</v>
          </cell>
          <cell r="I3733">
            <v>112152.24429903385</v>
          </cell>
          <cell r="J3733">
            <v>105089.76040110979</v>
          </cell>
          <cell r="K3733">
            <v>7.4999999999999997E-3</v>
          </cell>
          <cell r="L3733">
            <v>104301.58719810146</v>
          </cell>
          <cell r="M3733">
            <v>115706751.77413514</v>
          </cell>
        </row>
        <row r="3734">
          <cell r="A3734" t="str">
            <v>JE3265</v>
          </cell>
          <cell r="B3734">
            <v>37111</v>
          </cell>
          <cell r="C3734">
            <v>37134</v>
          </cell>
          <cell r="D3734" t="str">
            <v>16 Whitegates Lane</v>
          </cell>
          <cell r="E3734" t="str">
            <v>Earley</v>
          </cell>
          <cell r="F3734" t="str">
            <v>Reading</v>
          </cell>
          <cell r="G3734" t="str">
            <v>Berkshire</v>
          </cell>
          <cell r="H3734" t="str">
            <v>RG6 1EE</v>
          </cell>
          <cell r="I3734">
            <v>3573.463401452585</v>
          </cell>
          <cell r="J3734">
            <v>3348.4342200009105</v>
          </cell>
          <cell r="K3734">
            <v>7.4999999999999997E-3</v>
          </cell>
          <cell r="L3734">
            <v>3323.3209633509036</v>
          </cell>
          <cell r="M3734">
            <v>115710075.0950985</v>
          </cell>
        </row>
        <row r="3735">
          <cell r="A3735" t="str">
            <v>JF2770</v>
          </cell>
          <cell r="B3735">
            <v>37111</v>
          </cell>
          <cell r="C3735">
            <v>37134</v>
          </cell>
          <cell r="D3735">
            <v>16</v>
          </cell>
          <cell r="E3735" t="str">
            <v>Alpine Street</v>
          </cell>
          <cell r="F3735" t="str">
            <v>Nottingham</v>
          </cell>
          <cell r="G3735" t="str">
            <v>Nottinghamshire</v>
          </cell>
          <cell r="H3735" t="str">
            <v>NG6 0HS</v>
          </cell>
          <cell r="I3735">
            <v>12535.071669796369</v>
          </cell>
          <cell r="J3735">
            <v>11745.709473965362</v>
          </cell>
          <cell r="K3735">
            <v>7.4999999999999997E-3</v>
          </cell>
          <cell r="L3735">
            <v>11657.616652910623</v>
          </cell>
          <cell r="M3735">
            <v>115721732.7117514</v>
          </cell>
        </row>
        <row r="3736">
          <cell r="A3736" t="str">
            <v>JF2946</v>
          </cell>
          <cell r="B3736">
            <v>37111</v>
          </cell>
          <cell r="C3736">
            <v>37134</v>
          </cell>
          <cell r="D3736">
            <v>22</v>
          </cell>
          <cell r="E3736" t="str">
            <v>Kennet Road</v>
          </cell>
          <cell r="F3736" t="str">
            <v>Wroughton Swindon</v>
          </cell>
          <cell r="G3736" t="str">
            <v>Wiltshire</v>
          </cell>
          <cell r="H3736" t="str">
            <v>SN4 9EA</v>
          </cell>
          <cell r="I3736">
            <v>39867.017572721226</v>
          </cell>
          <cell r="J3736">
            <v>37356.500093330716</v>
          </cell>
          <cell r="K3736">
            <v>7.4999999999999997E-3</v>
          </cell>
          <cell r="L3736">
            <v>37076.326342630739</v>
          </cell>
          <cell r="M3736">
            <v>115758809.03809403</v>
          </cell>
        </row>
        <row r="3737">
          <cell r="A3737" t="str">
            <v>JF2915</v>
          </cell>
          <cell r="B3737">
            <v>37111</v>
          </cell>
          <cell r="C3737">
            <v>37134</v>
          </cell>
          <cell r="D3737">
            <v>77</v>
          </cell>
          <cell r="E3737" t="str">
            <v>Annweir Avenue</v>
          </cell>
          <cell r="F3737" t="str">
            <v>Lancing</v>
          </cell>
          <cell r="G3737" t="str">
            <v>West Sussex</v>
          </cell>
          <cell r="H3737" t="str">
            <v>BN15 9NE</v>
          </cell>
          <cell r="I3737">
            <v>52469.724377109429</v>
          </cell>
          <cell r="J3737">
            <v>49165.585562429987</v>
          </cell>
          <cell r="K3737">
            <v>7.4999999999999997E-3</v>
          </cell>
          <cell r="L3737">
            <v>48796.843670711765</v>
          </cell>
          <cell r="M3737">
            <v>115807605.88176474</v>
          </cell>
        </row>
        <row r="3738">
          <cell r="A3738" t="str">
            <v>JF2883</v>
          </cell>
          <cell r="B3738">
            <v>37112</v>
          </cell>
          <cell r="C3738">
            <v>37134</v>
          </cell>
          <cell r="D3738">
            <v>24</v>
          </cell>
          <cell r="E3738" t="str">
            <v>Penn Meadows</v>
          </cell>
          <cell r="F3738" t="str">
            <v>Brixham</v>
          </cell>
          <cell r="G3738" t="str">
            <v>Devon</v>
          </cell>
          <cell r="H3738" t="str">
            <v>TQ5 9PG</v>
          </cell>
          <cell r="I3738">
            <v>22109.276673522836</v>
          </cell>
          <cell r="J3738">
            <v>20717.004842696457</v>
          </cell>
          <cell r="K3738">
            <v>7.4999999999999997E-3</v>
          </cell>
          <cell r="L3738">
            <v>20561.627306376235</v>
          </cell>
          <cell r="M3738">
            <v>115828167.50907111</v>
          </cell>
        </row>
        <row r="3739">
          <cell r="A3739" t="str">
            <v>JF2891</v>
          </cell>
          <cell r="B3739">
            <v>37112</v>
          </cell>
          <cell r="C3739">
            <v>37134</v>
          </cell>
          <cell r="D3739">
            <v>20</v>
          </cell>
          <cell r="E3739" t="str">
            <v>Rose Lane</v>
          </cell>
          <cell r="F3739" t="str">
            <v>Botesdale</v>
          </cell>
          <cell r="G3739" t="str">
            <v>Suffolk</v>
          </cell>
          <cell r="H3739" t="str">
            <v>IP22 1DJ</v>
          </cell>
          <cell r="I3739">
            <v>31375.641425347989</v>
          </cell>
          <cell r="J3739">
            <v>29399.845365817255</v>
          </cell>
          <cell r="K3739">
            <v>7.4999999999999997E-3</v>
          </cell>
          <cell r="L3739">
            <v>29179.346525573626</v>
          </cell>
          <cell r="M3739">
            <v>115857346.85559669</v>
          </cell>
        </row>
        <row r="3740">
          <cell r="A3740" t="str">
            <v>JF2767</v>
          </cell>
          <cell r="B3740">
            <v>37113</v>
          </cell>
          <cell r="C3740">
            <v>37134</v>
          </cell>
          <cell r="D3740">
            <v>105</v>
          </cell>
          <cell r="E3740" t="str">
            <v>Gardiner Street</v>
          </cell>
          <cell r="F3740" t="str">
            <v>Gillingham</v>
          </cell>
          <cell r="G3740" t="str">
            <v>Kent</v>
          </cell>
          <cell r="H3740" t="str">
            <v>ME7 1DN</v>
          </cell>
          <cell r="I3740">
            <v>16677.488348356324</v>
          </cell>
          <cell r="J3740">
            <v>15627.268679064364</v>
          </cell>
          <cell r="K3740">
            <v>7.4999999999999997E-3</v>
          </cell>
          <cell r="L3740">
            <v>15510.064163971381</v>
          </cell>
          <cell r="M3740">
            <v>115872856.91976066</v>
          </cell>
        </row>
        <row r="3741">
          <cell r="A3741" t="str">
            <v>JF2798</v>
          </cell>
          <cell r="B3741">
            <v>37113</v>
          </cell>
          <cell r="C3741">
            <v>37134</v>
          </cell>
          <cell r="D3741" t="str">
            <v>4 Lambton Crescent</v>
          </cell>
          <cell r="E3741" t="str">
            <v>Sedgefield</v>
          </cell>
          <cell r="F3741" t="str">
            <v>Stockton-On-Tees</v>
          </cell>
          <cell r="G3741" t="str">
            <v>Cleveland</v>
          </cell>
          <cell r="H3741" t="str">
            <v>TS21 2DE</v>
          </cell>
          <cell r="I3741">
            <v>17162.4486541521</v>
          </cell>
          <cell r="J3741">
            <v>16081.68992278232</v>
          </cell>
          <cell r="K3741">
            <v>7.4999999999999997E-3</v>
          </cell>
          <cell r="L3741">
            <v>15961.077248361453</v>
          </cell>
          <cell r="M3741">
            <v>115888817.99700902</v>
          </cell>
        </row>
        <row r="3742">
          <cell r="A3742" t="str">
            <v>JF2598</v>
          </cell>
          <cell r="B3742">
            <v>37113</v>
          </cell>
          <cell r="C3742">
            <v>37134</v>
          </cell>
          <cell r="D3742">
            <v>55</v>
          </cell>
          <cell r="E3742" t="str">
            <v>Hillcrest Road,</v>
          </cell>
          <cell r="F3742" t="str">
            <v>Thorpe St Andrew, Norwich</v>
          </cell>
          <cell r="G3742" t="str">
            <v>Norfolk</v>
          </cell>
          <cell r="H3742" t="str">
            <v>NR7 0JU</v>
          </cell>
          <cell r="I3742">
            <v>18918.60228313629</v>
          </cell>
          <cell r="J3742">
            <v>17727.254532309067</v>
          </cell>
          <cell r="K3742">
            <v>7.4999999999999997E-3</v>
          </cell>
          <cell r="L3742">
            <v>17594.300123316749</v>
          </cell>
          <cell r="M3742">
            <v>115906412.29713234</v>
          </cell>
        </row>
        <row r="3743">
          <cell r="A3743" t="str">
            <v>JF2556</v>
          </cell>
          <cell r="B3743">
            <v>37113</v>
          </cell>
          <cell r="C3743">
            <v>37134</v>
          </cell>
          <cell r="D3743">
            <v>4</v>
          </cell>
          <cell r="E3743" t="str">
            <v>Chater Court</v>
          </cell>
          <cell r="F3743" t="str">
            <v>Deal</v>
          </cell>
          <cell r="G3743" t="str">
            <v>Kent</v>
          </cell>
          <cell r="H3743" t="str">
            <v>CT14 7XR</v>
          </cell>
          <cell r="I3743">
            <v>21902.154768435743</v>
          </cell>
          <cell r="J3743">
            <v>20522.925878735758</v>
          </cell>
          <cell r="K3743">
            <v>7.4999999999999997E-3</v>
          </cell>
          <cell r="L3743">
            <v>20369.003934645239</v>
          </cell>
          <cell r="M3743">
            <v>115926781.30106699</v>
          </cell>
        </row>
        <row r="3744">
          <cell r="A3744" t="str">
            <v>JF2935</v>
          </cell>
          <cell r="B3744">
            <v>37113</v>
          </cell>
          <cell r="C3744">
            <v>37134</v>
          </cell>
          <cell r="D3744" t="str">
            <v>Barton House</v>
          </cell>
          <cell r="E3744" t="str">
            <v>Barton Road</v>
          </cell>
          <cell r="F3744" t="str">
            <v>Okehampton</v>
          </cell>
          <cell r="G3744" t="str">
            <v>Devon</v>
          </cell>
          <cell r="H3744" t="str">
            <v>EX20 1NW</v>
          </cell>
          <cell r="I3744">
            <v>31028.422520482327</v>
          </cell>
          <cell r="J3744">
            <v>29074.491631283185</v>
          </cell>
          <cell r="K3744">
            <v>7.4999999999999997E-3</v>
          </cell>
          <cell r="L3744">
            <v>28856.432944048564</v>
          </cell>
          <cell r="M3744">
            <v>115955637.73401104</v>
          </cell>
        </row>
        <row r="3745">
          <cell r="A3745" t="str">
            <v>JF2796</v>
          </cell>
          <cell r="B3745">
            <v>37113</v>
          </cell>
          <cell r="C3745">
            <v>37134</v>
          </cell>
          <cell r="D3745">
            <v>51</v>
          </cell>
          <cell r="E3745" t="str">
            <v>Altham Road</v>
          </cell>
          <cell r="F3745" t="str">
            <v>Morecambe</v>
          </cell>
          <cell r="G3745" t="str">
            <v>Lancashire</v>
          </cell>
          <cell r="H3745" t="str">
            <v>LA4 4RU</v>
          </cell>
          <cell r="I3745">
            <v>33392.595002786657</v>
          </cell>
          <cell r="J3745">
            <v>31289.786753240893</v>
          </cell>
          <cell r="K3745">
            <v>7.4999999999999997E-3</v>
          </cell>
          <cell r="L3745">
            <v>31055.113352591587</v>
          </cell>
          <cell r="M3745">
            <v>115986692.84736364</v>
          </cell>
        </row>
        <row r="3746">
          <cell r="A3746" t="str">
            <v>JF2821</v>
          </cell>
          <cell r="B3746">
            <v>37113</v>
          </cell>
          <cell r="C3746">
            <v>37134</v>
          </cell>
          <cell r="D3746" t="str">
            <v>14 Benhams Road</v>
          </cell>
          <cell r="E3746" t="str">
            <v>Greens Norton</v>
          </cell>
          <cell r="F3746" t="str">
            <v>Towcester</v>
          </cell>
          <cell r="G3746" t="str">
            <v>Northamptonshire</v>
          </cell>
          <cell r="H3746" t="str">
            <v>NN12 8DB</v>
          </cell>
          <cell r="I3746">
            <v>45651.850287277652</v>
          </cell>
          <cell r="J3746">
            <v>42777.048631907513</v>
          </cell>
          <cell r="K3746">
            <v>7.4999999999999997E-3</v>
          </cell>
          <cell r="L3746">
            <v>42456.220767168212</v>
          </cell>
          <cell r="M3746">
            <v>116029149.06813081</v>
          </cell>
        </row>
        <row r="3747">
          <cell r="A3747" t="str">
            <v>JF2698</v>
          </cell>
          <cell r="B3747">
            <v>37113</v>
          </cell>
          <cell r="C3747">
            <v>37134</v>
          </cell>
          <cell r="D3747" t="str">
            <v>Shiplake</v>
          </cell>
          <cell r="E3747" t="str">
            <v>East Terrace</v>
          </cell>
          <cell r="F3747" t="str">
            <v>Walton On The Naze</v>
          </cell>
          <cell r="G3747" t="str">
            <v>Essex</v>
          </cell>
          <cell r="H3747" t="str">
            <v>CO14 8PX</v>
          </cell>
          <cell r="I3747">
            <v>54004.602271588927</v>
          </cell>
          <cell r="J3747">
            <v>50603.808677660149</v>
          </cell>
          <cell r="K3747">
            <v>7.4999999999999997E-3</v>
          </cell>
          <cell r="L3747">
            <v>50224.280112577697</v>
          </cell>
          <cell r="M3747">
            <v>116079373.34824339</v>
          </cell>
        </row>
        <row r="3748">
          <cell r="A3748" t="str">
            <v>JE3266</v>
          </cell>
          <cell r="B3748">
            <v>37116</v>
          </cell>
          <cell r="C3748">
            <v>37134</v>
          </cell>
          <cell r="D3748">
            <v>9</v>
          </cell>
          <cell r="E3748" t="str">
            <v>Sairard Gardens</v>
          </cell>
          <cell r="F3748" t="str">
            <v>Leigh-on-Sea</v>
          </cell>
          <cell r="G3748" t="str">
            <v>Essex</v>
          </cell>
          <cell r="H3748" t="str">
            <v>SS9 5AJ</v>
          </cell>
          <cell r="I3748">
            <v>5826.6155427542826</v>
          </cell>
          <cell r="J3748">
            <v>5459.7002063087975</v>
          </cell>
          <cell r="K3748">
            <v>7.4999999999999997E-3</v>
          </cell>
          <cell r="L3748">
            <v>5418.7524547614821</v>
          </cell>
          <cell r="M3748">
            <v>116084792.10069814</v>
          </cell>
        </row>
        <row r="3749">
          <cell r="A3749" t="str">
            <v>JF2808</v>
          </cell>
          <cell r="B3749">
            <v>37116</v>
          </cell>
          <cell r="C3749">
            <v>37134</v>
          </cell>
          <cell r="D3749">
            <v>2</v>
          </cell>
          <cell r="E3749" t="str">
            <v>Duncombe Close</v>
          </cell>
          <cell r="F3749" t="str">
            <v>Scarborough</v>
          </cell>
          <cell r="G3749" t="str">
            <v>North Yorkshire</v>
          </cell>
          <cell r="H3749" t="str">
            <v>YO12 4JW</v>
          </cell>
          <cell r="I3749">
            <v>16364.670745490181</v>
          </cell>
          <cell r="J3749">
            <v>15334.149917688532</v>
          </cell>
          <cell r="K3749">
            <v>7.4999999999999997E-3</v>
          </cell>
          <cell r="L3749">
            <v>15219.143793305868</v>
          </cell>
          <cell r="M3749">
            <v>116100011.24449144</v>
          </cell>
        </row>
        <row r="3750">
          <cell r="A3750" t="str">
            <v>JF2967</v>
          </cell>
          <cell r="B3750">
            <v>37116</v>
          </cell>
          <cell r="C3750">
            <v>37134</v>
          </cell>
          <cell r="D3750">
            <v>29</v>
          </cell>
          <cell r="E3750" t="str">
            <v>Rochelle Close</v>
          </cell>
          <cell r="F3750" t="str">
            <v>Thaxted</v>
          </cell>
          <cell r="G3750" t="str">
            <v>Essex</v>
          </cell>
          <cell r="H3750" t="str">
            <v>CM6 2PX</v>
          </cell>
          <cell r="I3750">
            <v>32442.250947227138</v>
          </cell>
          <cell r="J3750">
            <v>30399.288041230466</v>
          </cell>
          <cell r="K3750">
            <v>7.4999999999999997E-3</v>
          </cell>
          <cell r="L3750">
            <v>30171.293380921237</v>
          </cell>
          <cell r="M3750">
            <v>116130182.53787236</v>
          </cell>
        </row>
        <row r="3751">
          <cell r="A3751" t="str">
            <v>JF2962</v>
          </cell>
          <cell r="B3751">
            <v>37116</v>
          </cell>
          <cell r="C3751">
            <v>37134</v>
          </cell>
          <cell r="D3751">
            <v>25</v>
          </cell>
          <cell r="E3751" t="str">
            <v>Hazelwood Drive</v>
          </cell>
          <cell r="F3751" t="str">
            <v>Verwood</v>
          </cell>
          <cell r="G3751" t="str">
            <v>Dorset</v>
          </cell>
          <cell r="H3751" t="str">
            <v>BH31 6YG</v>
          </cell>
          <cell r="I3751">
            <v>37319.378171637945</v>
          </cell>
          <cell r="J3751">
            <v>34969.291385010867</v>
          </cell>
          <cell r="K3751">
            <v>7.4999999999999997E-3</v>
          </cell>
          <cell r="L3751">
            <v>34707.021699623285</v>
          </cell>
          <cell r="M3751">
            <v>116164889.55957198</v>
          </cell>
        </row>
        <row r="3752">
          <cell r="A3752" t="str">
            <v>JF2981</v>
          </cell>
          <cell r="B3752">
            <v>37116</v>
          </cell>
          <cell r="C3752">
            <v>37134</v>
          </cell>
          <cell r="D3752">
            <v>34</v>
          </cell>
          <cell r="E3752" t="str">
            <v>Rugby Way</v>
          </cell>
          <cell r="F3752" t="str">
            <v>Rickmansworth</v>
          </cell>
          <cell r="G3752" t="str">
            <v>Hertfordshire</v>
          </cell>
          <cell r="H3752" t="str">
            <v>WD3 3PH</v>
          </cell>
          <cell r="I3752">
            <v>41911.37270832144</v>
          </cell>
          <cell r="J3752">
            <v>39272.117499988854</v>
          </cell>
          <cell r="K3752">
            <v>7.4999999999999997E-3</v>
          </cell>
          <cell r="L3752">
            <v>38977.576618738938</v>
          </cell>
          <cell r="M3752">
            <v>116203867.13619073</v>
          </cell>
        </row>
        <row r="3753">
          <cell r="A3753" t="str">
            <v>JF2872</v>
          </cell>
          <cell r="B3753">
            <v>37116</v>
          </cell>
          <cell r="C3753">
            <v>37134</v>
          </cell>
          <cell r="D3753">
            <v>9</v>
          </cell>
          <cell r="E3753" t="str">
            <v>Ravenswood Drive</v>
          </cell>
          <cell r="F3753" t="str">
            <v>Solihull</v>
          </cell>
          <cell r="G3753" t="str">
            <v>West Midlands</v>
          </cell>
          <cell r="H3753" t="str">
            <v>B91 3NL</v>
          </cell>
          <cell r="I3753">
            <v>76504.022147887619</v>
          </cell>
          <cell r="J3753">
            <v>71686.388511370751</v>
          </cell>
          <cell r="K3753">
            <v>7.4999999999999997E-3</v>
          </cell>
          <cell r="L3753">
            <v>71148.740597535478</v>
          </cell>
          <cell r="M3753">
            <v>116275015.87678826</v>
          </cell>
        </row>
        <row r="3754">
          <cell r="A3754" t="str">
            <v>JF2771</v>
          </cell>
          <cell r="B3754">
            <v>37117</v>
          </cell>
          <cell r="C3754">
            <v>37134</v>
          </cell>
          <cell r="D3754">
            <v>42</v>
          </cell>
          <cell r="E3754" t="str">
            <v>Alton Park</v>
          </cell>
          <cell r="F3754" t="str">
            <v>Beeford Driffield</v>
          </cell>
          <cell r="G3754" t="str">
            <v>East Yorkshire</v>
          </cell>
          <cell r="H3754" t="str">
            <v>YO25 8BZ</v>
          </cell>
          <cell r="I3754">
            <v>20960.708072683334</v>
          </cell>
          <cell r="J3754">
            <v>19640.76423939093</v>
          </cell>
          <cell r="K3754">
            <v>7.4999999999999997E-3</v>
          </cell>
          <cell r="L3754">
            <v>19493.4585075955</v>
          </cell>
          <cell r="M3754">
            <v>116294509.33529586</v>
          </cell>
        </row>
        <row r="3755">
          <cell r="A3755" t="str">
            <v>JF3012</v>
          </cell>
          <cell r="B3755">
            <v>37117</v>
          </cell>
          <cell r="C3755">
            <v>37134</v>
          </cell>
          <cell r="D3755">
            <v>17</v>
          </cell>
          <cell r="E3755" t="str">
            <v>Coppice Rise</v>
          </cell>
          <cell r="F3755" t="str">
            <v>Harrogate</v>
          </cell>
          <cell r="G3755" t="str">
            <v>North Yorkshire</v>
          </cell>
          <cell r="H3755" t="str">
            <v>HG1 2DP</v>
          </cell>
          <cell r="I3755">
            <v>21331.201863176164</v>
          </cell>
          <cell r="J3755">
            <v>19987.927186653731</v>
          </cell>
          <cell r="K3755">
            <v>7.4999999999999997E-3</v>
          </cell>
          <cell r="L3755">
            <v>19838.017732753829</v>
          </cell>
          <cell r="M3755">
            <v>116314347.35302861</v>
          </cell>
        </row>
        <row r="3756">
          <cell r="A3756" t="str">
            <v>JF2902</v>
          </cell>
          <cell r="B3756">
            <v>37117</v>
          </cell>
          <cell r="C3756">
            <v>37134</v>
          </cell>
          <cell r="D3756">
            <v>3</v>
          </cell>
          <cell r="E3756" t="str">
            <v>Poynton Close</v>
          </cell>
          <cell r="F3756" t="str">
            <v>Grappenhall Warrington</v>
          </cell>
          <cell r="G3756" t="str">
            <v>Cheshire</v>
          </cell>
          <cell r="H3756" t="str">
            <v>WA4 2NG</v>
          </cell>
          <cell r="I3756">
            <v>45991.679010102744</v>
          </cell>
          <cell r="J3756">
            <v>43095.477561103828</v>
          </cell>
          <cell r="K3756">
            <v>7.4999999999999997E-3</v>
          </cell>
          <cell r="L3756">
            <v>42772.261479395551</v>
          </cell>
          <cell r="M3756">
            <v>116357119.614508</v>
          </cell>
        </row>
        <row r="3757">
          <cell r="A3757" t="str">
            <v>JF2939</v>
          </cell>
          <cell r="B3757">
            <v>37117</v>
          </cell>
          <cell r="C3757">
            <v>37134</v>
          </cell>
          <cell r="D3757">
            <v>63</v>
          </cell>
          <cell r="E3757" t="str">
            <v>Mannamead Road</v>
          </cell>
          <cell r="F3757" t="str">
            <v>Plymouth</v>
          </cell>
          <cell r="G3757" t="str">
            <v>Devon</v>
          </cell>
          <cell r="H3757" t="str">
            <v>PL3 4SS</v>
          </cell>
          <cell r="I3757">
            <v>66646.490676056943</v>
          </cell>
          <cell r="J3757">
            <v>62449.608391670481</v>
          </cell>
          <cell r="K3757">
            <v>7.4999999999999997E-3</v>
          </cell>
          <cell r="L3757">
            <v>61981.236328732957</v>
          </cell>
          <cell r="M3757">
            <v>116419100.85083674</v>
          </cell>
        </row>
        <row r="3758">
          <cell r="A3758" t="str">
            <v>JF2900</v>
          </cell>
          <cell r="B3758">
            <v>37117</v>
          </cell>
          <cell r="C3758">
            <v>37134</v>
          </cell>
          <cell r="D3758">
            <v>162</v>
          </cell>
          <cell r="E3758" t="str">
            <v>Felstead Road</v>
          </cell>
          <cell r="F3758" t="str">
            <v>Orpington</v>
          </cell>
          <cell r="G3758" t="str">
            <v>Kent</v>
          </cell>
          <cell r="H3758" t="str">
            <v>BR6 9AF</v>
          </cell>
          <cell r="I3758">
            <v>107027.28093212761</v>
          </cell>
          <cell r="J3758">
            <v>100287.52772481478</v>
          </cell>
          <cell r="K3758">
            <v>7.4999999999999997E-3</v>
          </cell>
          <cell r="L3758">
            <v>99535.371266878676</v>
          </cell>
          <cell r="M3758">
            <v>116518636.22210361</v>
          </cell>
        </row>
        <row r="3759">
          <cell r="A3759" t="str">
            <v>JF2885</v>
          </cell>
          <cell r="B3759">
            <v>37118</v>
          </cell>
          <cell r="C3759">
            <v>37134</v>
          </cell>
          <cell r="D3759">
            <v>7</v>
          </cell>
          <cell r="E3759" t="str">
            <v>Orlando Drive</v>
          </cell>
          <cell r="F3759" t="str">
            <v>Nottingham</v>
          </cell>
          <cell r="G3759" t="str">
            <v>Nottinghamshire</v>
          </cell>
          <cell r="H3759" t="str">
            <v>NG4 3FN</v>
          </cell>
          <cell r="I3759">
            <v>24057.361519590962</v>
          </cell>
          <cell r="J3759">
            <v>22542.414320624273</v>
          </cell>
          <cell r="K3759">
            <v>7.4999999999999997E-3</v>
          </cell>
          <cell r="L3759">
            <v>22373.346213219593</v>
          </cell>
          <cell r="M3759">
            <v>116541009.56831683</v>
          </cell>
        </row>
        <row r="3760">
          <cell r="A3760" t="str">
            <v>JF2651</v>
          </cell>
          <cell r="B3760">
            <v>37118</v>
          </cell>
          <cell r="C3760">
            <v>37134</v>
          </cell>
          <cell r="D3760" t="str">
            <v>9 Normandy Way</v>
          </cell>
          <cell r="E3760" t="str">
            <v>Pengegon</v>
          </cell>
          <cell r="F3760" t="str">
            <v>Camborne</v>
          </cell>
          <cell r="G3760" t="str">
            <v>Cornwall</v>
          </cell>
          <cell r="H3760" t="str">
            <v>TR14 7XD</v>
          </cell>
          <cell r="I3760">
            <v>25306.468901617729</v>
          </cell>
          <cell r="J3760">
            <v>23712.86254761157</v>
          </cell>
          <cell r="K3760">
            <v>7.4999999999999997E-3</v>
          </cell>
          <cell r="L3760">
            <v>23535.016078504486</v>
          </cell>
          <cell r="M3760">
            <v>116564544.58439533</v>
          </cell>
        </row>
        <row r="3761">
          <cell r="A3761" t="str">
            <v>JF2846</v>
          </cell>
          <cell r="B3761">
            <v>37118</v>
          </cell>
          <cell r="C3761">
            <v>37134</v>
          </cell>
          <cell r="D3761">
            <v>33</v>
          </cell>
          <cell r="E3761" t="str">
            <v>Nowton Road</v>
          </cell>
          <cell r="F3761" t="str">
            <v>Bury St. Edmunds</v>
          </cell>
          <cell r="G3761" t="str">
            <v>Suffolk</v>
          </cell>
          <cell r="H3761" t="str">
            <v>IP33 2BX</v>
          </cell>
          <cell r="I3761">
            <v>25845.900207698331</v>
          </cell>
          <cell r="J3761">
            <v>24218.32462786846</v>
          </cell>
          <cell r="K3761">
            <v>7.4999999999999997E-3</v>
          </cell>
          <cell r="L3761">
            <v>24036.687193159447</v>
          </cell>
          <cell r="M3761">
            <v>116588581.27158849</v>
          </cell>
        </row>
        <row r="3762">
          <cell r="A3762" t="str">
            <v>JF2933</v>
          </cell>
          <cell r="B3762">
            <v>37118</v>
          </cell>
          <cell r="C3762">
            <v>37134</v>
          </cell>
          <cell r="D3762" t="str">
            <v>Macgil</v>
          </cell>
          <cell r="E3762" t="str">
            <v>11 Easterton Lane</v>
          </cell>
          <cell r="F3762" t="str">
            <v>Pewsey</v>
          </cell>
          <cell r="G3762" t="str">
            <v>Wiltshire</v>
          </cell>
          <cell r="H3762" t="str">
            <v>SN9 5BP</v>
          </cell>
          <cell r="I3762">
            <v>81822.838358009467</v>
          </cell>
          <cell r="J3762">
            <v>76670.266672996266</v>
          </cell>
          <cell r="K3762">
            <v>7.4999999999999997E-3</v>
          </cell>
          <cell r="L3762">
            <v>76095.239672948795</v>
          </cell>
          <cell r="M3762">
            <v>116664676.51126143</v>
          </cell>
        </row>
        <row r="3763">
          <cell r="A3763" t="str">
            <v>JF2546</v>
          </cell>
          <cell r="B3763">
            <v>37119</v>
          </cell>
          <cell r="C3763">
            <v>37134</v>
          </cell>
          <cell r="D3763">
            <v>270</v>
          </cell>
          <cell r="E3763" t="str">
            <v>Brownedge Road</v>
          </cell>
          <cell r="F3763" t="str">
            <v>Preston</v>
          </cell>
          <cell r="G3763" t="str">
            <v>Lancashire</v>
          </cell>
          <cell r="H3763" t="str">
            <v>PR5 6UX</v>
          </cell>
          <cell r="I3763">
            <v>16489.335947316686</v>
          </cell>
          <cell r="J3763">
            <v>15450.964665999512</v>
          </cell>
          <cell r="K3763">
            <v>7.4999999999999997E-3</v>
          </cell>
          <cell r="L3763">
            <v>15335.082431004517</v>
          </cell>
          <cell r="M3763">
            <v>116680011.59369244</v>
          </cell>
        </row>
        <row r="3764">
          <cell r="A3764" t="str">
            <v>JF2736</v>
          </cell>
          <cell r="B3764">
            <v>37119</v>
          </cell>
          <cell r="C3764">
            <v>37134</v>
          </cell>
          <cell r="D3764">
            <v>18</v>
          </cell>
          <cell r="E3764" t="str">
            <v>Hill Rise</v>
          </cell>
          <cell r="F3764" t="str">
            <v>Market Weighton</v>
          </cell>
          <cell r="G3764" t="str">
            <v>York</v>
          </cell>
          <cell r="H3764" t="str">
            <v>YO43 3JX</v>
          </cell>
          <cell r="I3764">
            <v>24840.614380993527</v>
          </cell>
          <cell r="J3764">
            <v>23276.34395397882</v>
          </cell>
          <cell r="K3764">
            <v>7.4999999999999997E-3</v>
          </cell>
          <cell r="L3764">
            <v>23101.77137432398</v>
          </cell>
          <cell r="M3764">
            <v>116703113.36506677</v>
          </cell>
        </row>
        <row r="3765">
          <cell r="A3765" t="str">
            <v>JF2845</v>
          </cell>
          <cell r="B3765">
            <v>37119</v>
          </cell>
          <cell r="C3765">
            <v>37134</v>
          </cell>
          <cell r="D3765">
            <v>27</v>
          </cell>
          <cell r="E3765" t="str">
            <v>Westover Road</v>
          </cell>
          <cell r="F3765" t="str">
            <v>Callington</v>
          </cell>
          <cell r="G3765" t="str">
            <v>Cornwall</v>
          </cell>
          <cell r="H3765" t="str">
            <v>PL17 7HD</v>
          </cell>
          <cell r="I3765">
            <v>25376.38661639268</v>
          </cell>
          <cell r="J3765">
            <v>23778.377383622359</v>
          </cell>
          <cell r="K3765">
            <v>7.4999999999999997E-3</v>
          </cell>
          <cell r="L3765">
            <v>23600.039553245191</v>
          </cell>
          <cell r="M3765">
            <v>116726713.40462001</v>
          </cell>
        </row>
        <row r="3766">
          <cell r="A3766" t="str">
            <v>JF2762</v>
          </cell>
          <cell r="B3766">
            <v>37119</v>
          </cell>
          <cell r="C3766">
            <v>37134</v>
          </cell>
          <cell r="D3766" t="str">
            <v>The Cottage</v>
          </cell>
          <cell r="E3766" t="str">
            <v>Station Road</v>
          </cell>
          <cell r="F3766" t="str">
            <v>Wendling Dereham</v>
          </cell>
          <cell r="G3766" t="str">
            <v>Norfolk</v>
          </cell>
          <cell r="H3766" t="str">
            <v>NR19 2NE</v>
          </cell>
          <cell r="I3766">
            <v>26297.773586792555</v>
          </cell>
          <cell r="J3766">
            <v>24641.742504500828</v>
          </cell>
          <cell r="K3766">
            <v>7.4999999999999997E-3</v>
          </cell>
          <cell r="L3766">
            <v>24456.929435717073</v>
          </cell>
          <cell r="M3766">
            <v>116751170.33405572</v>
          </cell>
        </row>
        <row r="3767">
          <cell r="A3767" t="str">
            <v>JF2929</v>
          </cell>
          <cell r="B3767">
            <v>37119</v>
          </cell>
          <cell r="C3767">
            <v>37134</v>
          </cell>
          <cell r="D3767" t="str">
            <v>15 Buce Hayes Close</v>
          </cell>
          <cell r="E3767" t="str">
            <v>Highcliffe-On-Sea</v>
          </cell>
          <cell r="F3767" t="str">
            <v>Christchurch</v>
          </cell>
          <cell r="G3767" t="str">
            <v>Dorset</v>
          </cell>
          <cell r="H3767" t="str">
            <v>BH23 5HJ</v>
          </cell>
          <cell r="I3767">
            <v>26747.564683331675</v>
          </cell>
          <cell r="J3767">
            <v>25063.209224683582</v>
          </cell>
          <cell r="K3767">
            <v>7.4999999999999997E-3</v>
          </cell>
          <cell r="L3767">
            <v>24875.235155498456</v>
          </cell>
          <cell r="M3767">
            <v>116776045.56921121</v>
          </cell>
        </row>
        <row r="3768">
          <cell r="A3768" t="str">
            <v>JF2735</v>
          </cell>
          <cell r="B3768">
            <v>37119</v>
          </cell>
          <cell r="C3768">
            <v>37134</v>
          </cell>
          <cell r="D3768" t="str">
            <v>Villa Providence</v>
          </cell>
          <cell r="E3768" t="str">
            <v>Whams Road</v>
          </cell>
          <cell r="F3768" t="str">
            <v>Crowedge</v>
          </cell>
          <cell r="G3768" t="str">
            <v>Sheffield</v>
          </cell>
          <cell r="H3768" t="str">
            <v>S36 4HF</v>
          </cell>
          <cell r="I3768">
            <v>48173.190187965338</v>
          </cell>
          <cell r="J3768">
            <v>45139.613979655172</v>
          </cell>
          <cell r="K3768">
            <v>7.4999999999999997E-3</v>
          </cell>
          <cell r="L3768">
            <v>44801.066874807759</v>
          </cell>
          <cell r="M3768">
            <v>116820846.63608602</v>
          </cell>
        </row>
        <row r="3769">
          <cell r="A3769" t="str">
            <v>JF2832</v>
          </cell>
          <cell r="B3769">
            <v>37119</v>
          </cell>
          <cell r="C3769">
            <v>37134</v>
          </cell>
          <cell r="D3769">
            <v>30</v>
          </cell>
          <cell r="E3769" t="str">
            <v>Lustrells Close</v>
          </cell>
          <cell r="F3769" t="str">
            <v>Brighton</v>
          </cell>
          <cell r="G3769" t="str">
            <v>East Sussex</v>
          </cell>
          <cell r="H3769" t="str">
            <v>BN2 8AS</v>
          </cell>
          <cell r="I3769">
            <v>114339.84671673192</v>
          </cell>
          <cell r="J3769">
            <v>107139.60448016188</v>
          </cell>
          <cell r="K3769">
            <v>7.4999999999999997E-3</v>
          </cell>
          <cell r="L3769">
            <v>106336.05744656068</v>
          </cell>
          <cell r="M3769">
            <v>116927182.69353257</v>
          </cell>
        </row>
        <row r="3770">
          <cell r="A3770" t="str">
            <v>JF3050</v>
          </cell>
          <cell r="B3770">
            <v>37120</v>
          </cell>
          <cell r="C3770">
            <v>37134</v>
          </cell>
          <cell r="D3770">
            <v>33</v>
          </cell>
          <cell r="E3770" t="str">
            <v>Pembury Road</v>
          </cell>
          <cell r="F3770" t="str">
            <v>Eastbourne</v>
          </cell>
          <cell r="G3770" t="str">
            <v>East Sussex</v>
          </cell>
          <cell r="H3770" t="str">
            <v>BN23 7HS</v>
          </cell>
          <cell r="I3770">
            <v>5901.4421356835082</v>
          </cell>
          <cell r="J3770">
            <v>5529.8147971643948</v>
          </cell>
          <cell r="K3770">
            <v>7.4999999999999997E-3</v>
          </cell>
          <cell r="L3770">
            <v>5488.3411861856621</v>
          </cell>
          <cell r="M3770">
            <v>116932671.03471875</v>
          </cell>
        </row>
        <row r="3771">
          <cell r="A3771" t="str">
            <v>JF3054</v>
          </cell>
          <cell r="B3771">
            <v>37120</v>
          </cell>
          <cell r="C3771">
            <v>37134</v>
          </cell>
          <cell r="D3771">
            <v>5</v>
          </cell>
          <cell r="E3771" t="str">
            <v>Gallow Drive</v>
          </cell>
          <cell r="F3771" t="str">
            <v>Downham Market</v>
          </cell>
          <cell r="G3771" t="str">
            <v>Norfolk</v>
          </cell>
          <cell r="H3771" t="str">
            <v>PE38 9RD</v>
          </cell>
          <cell r="I3771">
            <v>6766.9962025770337</v>
          </cell>
          <cell r="J3771">
            <v>6340.8629404500161</v>
          </cell>
          <cell r="K3771">
            <v>7.4999999999999997E-3</v>
          </cell>
          <cell r="L3771">
            <v>6293.3064683966413</v>
          </cell>
          <cell r="M3771">
            <v>116938964.34118715</v>
          </cell>
        </row>
        <row r="3772">
          <cell r="A3772" t="str">
            <v>JF2931</v>
          </cell>
          <cell r="B3772">
            <v>37120</v>
          </cell>
          <cell r="C3772">
            <v>37134</v>
          </cell>
          <cell r="D3772">
            <v>1</v>
          </cell>
          <cell r="E3772" t="str">
            <v>Mallard Close</v>
          </cell>
          <cell r="F3772" t="str">
            <v>Skellingthorpe Lincoln</v>
          </cell>
          <cell r="G3772" t="str">
            <v>Lincolnshire</v>
          </cell>
          <cell r="H3772" t="str">
            <v>LN6 5SE</v>
          </cell>
          <cell r="I3772">
            <v>12407.035146336339</v>
          </cell>
          <cell r="J3772">
            <v>11625.735703871833</v>
          </cell>
          <cell r="K3772">
            <v>7.4999999999999997E-3</v>
          </cell>
          <cell r="L3772">
            <v>11538.542686092795</v>
          </cell>
          <cell r="M3772">
            <v>116950502.88387324</v>
          </cell>
        </row>
        <row r="3773">
          <cell r="A3773" t="str">
            <v>JF2896</v>
          </cell>
          <cell r="B3773">
            <v>37120</v>
          </cell>
          <cell r="C3773">
            <v>37134</v>
          </cell>
          <cell r="D3773">
            <v>41</v>
          </cell>
          <cell r="E3773" t="str">
            <v>Hillcrest Avenue</v>
          </cell>
          <cell r="F3773" t="str">
            <v>Toftwood Dereham</v>
          </cell>
          <cell r="G3773" t="str">
            <v>Norfolk</v>
          </cell>
          <cell r="H3773" t="str">
            <v>NR19 1LP</v>
          </cell>
          <cell r="I3773">
            <v>17621.769197226535</v>
          </cell>
          <cell r="J3773">
            <v>16512.08599840874</v>
          </cell>
          <cell r="K3773">
            <v>7.4999999999999997E-3</v>
          </cell>
          <cell r="L3773">
            <v>16388.245353420676</v>
          </cell>
          <cell r="M3773">
            <v>116966891.12922665</v>
          </cell>
        </row>
        <row r="3774">
          <cell r="A3774" t="str">
            <v>JF2759</v>
          </cell>
          <cell r="B3774">
            <v>37120</v>
          </cell>
          <cell r="C3774">
            <v>37134</v>
          </cell>
          <cell r="D3774">
            <v>254</v>
          </cell>
          <cell r="E3774" t="str">
            <v>Holland Road</v>
          </cell>
          <cell r="F3774" t="str">
            <v>Clacton-on-Sea</v>
          </cell>
          <cell r="G3774" t="str">
            <v>Essex</v>
          </cell>
          <cell r="H3774" t="str">
            <v>CO15 6NL</v>
          </cell>
          <cell r="I3774">
            <v>20102.158754854387</v>
          </cell>
          <cell r="J3774">
            <v>18836.279740065063</v>
          </cell>
          <cell r="K3774">
            <v>7.4999999999999997E-3</v>
          </cell>
          <cell r="L3774">
            <v>18695.007642014578</v>
          </cell>
          <cell r="M3774">
            <v>116985586.13686867</v>
          </cell>
        </row>
        <row r="3775">
          <cell r="A3775" t="str">
            <v>JF2976</v>
          </cell>
          <cell r="B3775">
            <v>37120</v>
          </cell>
          <cell r="C3775">
            <v>37134</v>
          </cell>
          <cell r="D3775">
            <v>24</v>
          </cell>
          <cell r="E3775" t="str">
            <v>Mandley Close</v>
          </cell>
          <cell r="F3775" t="str">
            <v>Little Lever</v>
          </cell>
          <cell r="G3775" t="str">
            <v>Bolton</v>
          </cell>
          <cell r="H3775" t="str">
            <v>BL3 1PZ</v>
          </cell>
          <cell r="I3775">
            <v>22434.020589005046</v>
          </cell>
          <cell r="J3775">
            <v>21021.29888944553</v>
          </cell>
          <cell r="K3775">
            <v>7.4999999999999997E-3</v>
          </cell>
          <cell r="L3775">
            <v>20863.639147774691</v>
          </cell>
          <cell r="M3775">
            <v>117006449.77601644</v>
          </cell>
        </row>
        <row r="3776">
          <cell r="A3776" t="str">
            <v>JF2605</v>
          </cell>
          <cell r="B3776">
            <v>37120</v>
          </cell>
          <cell r="C3776">
            <v>37134</v>
          </cell>
          <cell r="D3776">
            <v>46</v>
          </cell>
          <cell r="E3776" t="str">
            <v>Hazel Way, Fetcham</v>
          </cell>
          <cell r="F3776" t="str">
            <v>Leatherhead</v>
          </cell>
          <cell r="G3776" t="str">
            <v>Surrey</v>
          </cell>
          <cell r="H3776" t="str">
            <v>KT22 9QD</v>
          </cell>
          <cell r="I3776">
            <v>55668.783158569946</v>
          </cell>
          <cell r="J3776">
            <v>52163.192279566792</v>
          </cell>
          <cell r="K3776">
            <v>7.4999999999999997E-3</v>
          </cell>
          <cell r="L3776">
            <v>51771.968337470047</v>
          </cell>
          <cell r="M3776">
            <v>117058221.74435392</v>
          </cell>
        </row>
        <row r="3777">
          <cell r="A3777" t="str">
            <v>JE3293</v>
          </cell>
          <cell r="B3777">
            <v>37123</v>
          </cell>
          <cell r="C3777">
            <v>37134</v>
          </cell>
          <cell r="D3777" t="str">
            <v>1 Felin Dyfrdwy</v>
          </cell>
          <cell r="E3777" t="str">
            <v>Mill Street</v>
          </cell>
          <cell r="F3777" t="str">
            <v>Llangollen</v>
          </cell>
          <cell r="G3777" t="str">
            <v>Clwyd</v>
          </cell>
          <cell r="H3777" t="str">
            <v>LL20 8RJ</v>
          </cell>
          <cell r="I3777">
            <v>0</v>
          </cell>
          <cell r="J3777">
            <v>0</v>
          </cell>
          <cell r="K3777">
            <v>7.4999999999999997E-3</v>
          </cell>
          <cell r="L3777">
            <v>0</v>
          </cell>
          <cell r="M3777">
            <v>117058221.74435392</v>
          </cell>
        </row>
        <row r="3778">
          <cell r="A3778" t="str">
            <v>JF2862</v>
          </cell>
          <cell r="B3778">
            <v>37123</v>
          </cell>
          <cell r="C3778">
            <v>37134</v>
          </cell>
          <cell r="D3778" t="str">
            <v>68 Seven Sisters Road</v>
          </cell>
          <cell r="E3778" t="str">
            <v>Lower Willingdon</v>
          </cell>
          <cell r="F3778" t="str">
            <v>Eastbourne</v>
          </cell>
          <cell r="G3778" t="str">
            <v>East Sussex</v>
          </cell>
          <cell r="H3778" t="str">
            <v>BN22 0NU</v>
          </cell>
          <cell r="I3778">
            <v>21997.932047426642</v>
          </cell>
          <cell r="J3778">
            <v>20612.671842928739</v>
          </cell>
          <cell r="K3778">
            <v>7.4999999999999997E-3</v>
          </cell>
          <cell r="L3778">
            <v>20458.076804106775</v>
          </cell>
          <cell r="M3778">
            <v>117078679.82115802</v>
          </cell>
        </row>
        <row r="3779">
          <cell r="A3779" t="str">
            <v>JF2775</v>
          </cell>
          <cell r="B3779">
            <v>37123</v>
          </cell>
          <cell r="C3779">
            <v>37134</v>
          </cell>
          <cell r="D3779">
            <v>36</v>
          </cell>
          <cell r="E3779" t="str">
            <v>Yr Hafan</v>
          </cell>
          <cell r="F3779" t="str">
            <v>Bala</v>
          </cell>
          <cell r="G3779" t="str">
            <v>Gwynedd</v>
          </cell>
          <cell r="H3779" t="str">
            <v>LL23 7AU</v>
          </cell>
          <cell r="I3779">
            <v>27011.4857462039</v>
          </cell>
          <cell r="J3779">
            <v>25310.510573269141</v>
          </cell>
          <cell r="K3779">
            <v>7.4999999999999997E-3</v>
          </cell>
          <cell r="L3779">
            <v>25120.681743969624</v>
          </cell>
          <cell r="M3779">
            <v>117103800.50290199</v>
          </cell>
        </row>
        <row r="3780">
          <cell r="A3780" t="str">
            <v>JF3048</v>
          </cell>
          <cell r="B3780">
            <v>37123</v>
          </cell>
          <cell r="C3780">
            <v>37134</v>
          </cell>
          <cell r="D3780">
            <v>21</v>
          </cell>
          <cell r="E3780" t="str">
            <v>Worcester Road</v>
          </cell>
          <cell r="F3780" t="str">
            <v>Burnham-on-Crouch</v>
          </cell>
          <cell r="G3780" t="str">
            <v>Essex</v>
          </cell>
          <cell r="H3780" t="str">
            <v>CM0 8RA</v>
          </cell>
          <cell r="I3780">
            <v>32334.489077038077</v>
          </cell>
          <cell r="J3780">
            <v>30298.312183018043</v>
          </cell>
          <cell r="K3780">
            <v>7.4999999999999997E-3</v>
          </cell>
          <cell r="L3780">
            <v>30071.074841645408</v>
          </cell>
          <cell r="M3780">
            <v>117133871.57774363</v>
          </cell>
        </row>
        <row r="3781">
          <cell r="A3781" t="str">
            <v>JF2930</v>
          </cell>
          <cell r="B3781">
            <v>37123</v>
          </cell>
          <cell r="C3781">
            <v>37134</v>
          </cell>
          <cell r="D3781">
            <v>2</v>
          </cell>
          <cell r="E3781" t="str">
            <v>Repton Grove</v>
          </cell>
          <cell r="F3781" t="str">
            <v>Clayhall Ilford</v>
          </cell>
          <cell r="G3781" t="str">
            <v>Essex</v>
          </cell>
          <cell r="H3781" t="str">
            <v>IG5 0RN</v>
          </cell>
          <cell r="I3781">
            <v>42495.758345966853</v>
          </cell>
          <cell r="J3781">
            <v>39819.703034507977</v>
          </cell>
          <cell r="K3781">
            <v>7.4999999999999997E-3</v>
          </cell>
          <cell r="L3781">
            <v>39521.05526174917</v>
          </cell>
          <cell r="M3781">
            <v>117173392.63300538</v>
          </cell>
        </row>
        <row r="3782">
          <cell r="A3782" t="str">
            <v>JF2820</v>
          </cell>
          <cell r="B3782">
            <v>37123</v>
          </cell>
          <cell r="C3782">
            <v>37134</v>
          </cell>
          <cell r="D3782">
            <v>15</v>
          </cell>
          <cell r="E3782" t="str">
            <v>Brampton Road</v>
          </cell>
          <cell r="F3782" t="str">
            <v>Croydon</v>
          </cell>
          <cell r="G3782" t="str">
            <v>Surrey</v>
          </cell>
          <cell r="H3782" t="str">
            <v>CR0 6JN</v>
          </cell>
          <cell r="I3782">
            <v>47095.558555413889</v>
          </cell>
          <cell r="J3782">
            <v>44129.84328114349</v>
          </cell>
          <cell r="K3782">
            <v>7.4999999999999997E-3</v>
          </cell>
          <cell r="L3782">
            <v>43798.869456534914</v>
          </cell>
          <cell r="M3782">
            <v>117217191.50246191</v>
          </cell>
        </row>
        <row r="3783">
          <cell r="A3783" t="str">
            <v>JF3052</v>
          </cell>
          <cell r="B3783">
            <v>37124</v>
          </cell>
          <cell r="C3783">
            <v>37134</v>
          </cell>
          <cell r="D3783">
            <v>4</v>
          </cell>
          <cell r="E3783" t="str">
            <v>Denver Close</v>
          </cell>
          <cell r="F3783" t="str">
            <v>Topsham Exeter</v>
          </cell>
          <cell r="G3783" t="str">
            <v>Devon</v>
          </cell>
          <cell r="H3783" t="str">
            <v>EX3 0NB</v>
          </cell>
          <cell r="I3783">
            <v>9680.8430999119319</v>
          </cell>
          <cell r="J3783">
            <v>9071.2182195648329</v>
          </cell>
          <cell r="K3783">
            <v>7.4999999999999997E-3</v>
          </cell>
          <cell r="L3783">
            <v>9003.1840829180965</v>
          </cell>
          <cell r="M3783">
            <v>117226194.68654484</v>
          </cell>
        </row>
        <row r="3784">
          <cell r="A3784" t="str">
            <v>JE3272</v>
          </cell>
          <cell r="B3784">
            <v>37124</v>
          </cell>
          <cell r="C3784">
            <v>37134</v>
          </cell>
          <cell r="D3784">
            <v>43</v>
          </cell>
          <cell r="E3784" t="str">
            <v>Bramble Lane</v>
          </cell>
          <cell r="F3784" t="str">
            <v>Mansfield</v>
          </cell>
          <cell r="G3784" t="str">
            <v>Nottinghamshire</v>
          </cell>
          <cell r="H3784" t="str">
            <v>NG18 3NP</v>
          </cell>
          <cell r="I3784">
            <v>9842.1323503338044</v>
          </cell>
          <cell r="J3784">
            <v>9222.3507161817997</v>
          </cell>
          <cell r="K3784">
            <v>7.4999999999999997E-3</v>
          </cell>
          <cell r="L3784">
            <v>9153.1830858104368</v>
          </cell>
          <cell r="M3784">
            <v>117235347.86963065</v>
          </cell>
        </row>
        <row r="3785">
          <cell r="A3785" t="str">
            <v>JE3269</v>
          </cell>
          <cell r="B3785">
            <v>37124</v>
          </cell>
          <cell r="C3785">
            <v>37134</v>
          </cell>
          <cell r="D3785" t="str">
            <v>White Gate</v>
          </cell>
          <cell r="E3785" t="str">
            <v>Brattle Wood</v>
          </cell>
          <cell r="F3785" t="str">
            <v>Sevenoaks</v>
          </cell>
          <cell r="G3785" t="str">
            <v>Kent</v>
          </cell>
          <cell r="H3785" t="str">
            <v>TN13 1QS</v>
          </cell>
          <cell r="I3785">
            <v>16082.888031100529</v>
          </cell>
          <cell r="J3785">
            <v>15070.111706723919</v>
          </cell>
          <cell r="K3785">
            <v>7.4999999999999997E-3</v>
          </cell>
          <cell r="L3785">
            <v>14957.08586892349</v>
          </cell>
          <cell r="M3785">
            <v>117250304.95549957</v>
          </cell>
        </row>
        <row r="3786">
          <cell r="A3786" t="str">
            <v>JE3271</v>
          </cell>
          <cell r="B3786">
            <v>37124</v>
          </cell>
          <cell r="C3786">
            <v>37134</v>
          </cell>
          <cell r="D3786">
            <v>7</v>
          </cell>
          <cell r="E3786" t="str">
            <v>Marnham Crescent</v>
          </cell>
          <cell r="F3786" t="str">
            <v>Greenford</v>
          </cell>
          <cell r="G3786" t="str">
            <v>Middlesex</v>
          </cell>
          <cell r="H3786" t="str">
            <v>UB6 9SN</v>
          </cell>
          <cell r="I3786">
            <v>20726.586297136444</v>
          </cell>
          <cell r="J3786">
            <v>19421.385648702159</v>
          </cell>
          <cell r="K3786">
            <v>7.4999999999999997E-3</v>
          </cell>
          <cell r="L3786">
            <v>19275.725256336893</v>
          </cell>
          <cell r="M3786">
            <v>117269580.68075591</v>
          </cell>
        </row>
        <row r="3787">
          <cell r="A3787" t="str">
            <v>JF2987</v>
          </cell>
          <cell r="B3787">
            <v>37124</v>
          </cell>
          <cell r="C3787">
            <v>37134</v>
          </cell>
          <cell r="D3787">
            <v>165</v>
          </cell>
          <cell r="E3787" t="str">
            <v>Parkstone Avenue</v>
          </cell>
          <cell r="F3787" t="str">
            <v>Parkstone</v>
          </cell>
          <cell r="G3787" t="str">
            <v>Poole Dorset</v>
          </cell>
          <cell r="H3787" t="str">
            <v>BH14 9LP</v>
          </cell>
          <cell r="I3787">
            <v>29616.819910754541</v>
          </cell>
          <cell r="J3787">
            <v>27751.780873553369</v>
          </cell>
          <cell r="K3787">
            <v>7.4999999999999997E-3</v>
          </cell>
          <cell r="L3787">
            <v>27543.642517001721</v>
          </cell>
          <cell r="M3787">
            <v>117297124.32327291</v>
          </cell>
        </row>
        <row r="3788">
          <cell r="A3788" t="str">
            <v>JF2923</v>
          </cell>
          <cell r="B3788">
            <v>37124</v>
          </cell>
          <cell r="C3788">
            <v>37134</v>
          </cell>
          <cell r="D3788">
            <v>4</v>
          </cell>
          <cell r="E3788" t="str">
            <v>Fullands Avenue</v>
          </cell>
          <cell r="F3788" t="str">
            <v>Taunton</v>
          </cell>
          <cell r="G3788" t="str">
            <v>Somerset</v>
          </cell>
          <cell r="H3788" t="str">
            <v>TA1 3DE</v>
          </cell>
          <cell r="I3788">
            <v>60524.139862965007</v>
          </cell>
          <cell r="J3788">
            <v>56712.796042879047</v>
          </cell>
          <cell r="K3788">
            <v>7.4999999999999997E-3</v>
          </cell>
          <cell r="L3788">
            <v>56287.450072557454</v>
          </cell>
          <cell r="M3788">
            <v>117353411.77334547</v>
          </cell>
        </row>
        <row r="3789">
          <cell r="A3789" t="str">
            <v>JF2947</v>
          </cell>
          <cell r="B3789">
            <v>37124</v>
          </cell>
          <cell r="C3789">
            <v>37134</v>
          </cell>
          <cell r="D3789">
            <v>15</v>
          </cell>
          <cell r="E3789" t="str">
            <v>Sladesbrook</v>
          </cell>
          <cell r="F3789" t="str">
            <v>Bradford-on-Avon</v>
          </cell>
          <cell r="G3789" t="str">
            <v>Wiltshire</v>
          </cell>
          <cell r="H3789" t="str">
            <v>BA15 1SH</v>
          </cell>
          <cell r="I3789">
            <v>67127.003542517894</v>
          </cell>
          <cell r="J3789">
            <v>62899.862261502909</v>
          </cell>
          <cell r="K3789">
            <v>7.4999999999999997E-3</v>
          </cell>
          <cell r="L3789">
            <v>62428.113294541639</v>
          </cell>
          <cell r="M3789">
            <v>117415839.88664001</v>
          </cell>
        </row>
        <row r="3790">
          <cell r="A3790" t="str">
            <v>JF2971</v>
          </cell>
          <cell r="B3790">
            <v>37124</v>
          </cell>
          <cell r="C3790">
            <v>37134</v>
          </cell>
          <cell r="D3790">
            <v>10</v>
          </cell>
          <cell r="E3790" t="str">
            <v>Rowan Drive</v>
          </cell>
          <cell r="F3790" t="str">
            <v>Crowthorne</v>
          </cell>
          <cell r="G3790" t="str">
            <v>Berkshire</v>
          </cell>
          <cell r="H3790" t="str">
            <v>RG45 6RZ</v>
          </cell>
          <cell r="I3790">
            <v>67019.526036341325</v>
          </cell>
          <cell r="J3790">
            <v>62799.152860249298</v>
          </cell>
          <cell r="K3790">
            <v>7.4999999999999997E-3</v>
          </cell>
          <cell r="L3790">
            <v>62328.159213797429</v>
          </cell>
          <cell r="M3790">
            <v>117478168.04585381</v>
          </cell>
        </row>
        <row r="3791">
          <cell r="A3791" t="str">
            <v>JF3076</v>
          </cell>
          <cell r="B3791">
            <v>37125</v>
          </cell>
          <cell r="C3791">
            <v>37134</v>
          </cell>
          <cell r="D3791" t="str">
            <v>Hengwrt</v>
          </cell>
          <cell r="E3791" t="str">
            <v>Cwmbowydd Road</v>
          </cell>
          <cell r="F3791" t="str">
            <v>Blaenau Ffestiniog</v>
          </cell>
          <cell r="G3791">
            <v>0</v>
          </cell>
          <cell r="H3791" t="str">
            <v>LL41 3EE</v>
          </cell>
          <cell r="I3791">
            <v>3834.5106282929792</v>
          </cell>
          <cell r="J3791">
            <v>3593.0427045969473</v>
          </cell>
          <cell r="K3791">
            <v>7.4999999999999997E-3</v>
          </cell>
          <cell r="L3791">
            <v>3566.0948843124702</v>
          </cell>
          <cell r="M3791">
            <v>117481734.14073811</v>
          </cell>
        </row>
        <row r="3792">
          <cell r="A3792" t="str">
            <v>JF3022</v>
          </cell>
          <cell r="B3792">
            <v>37125</v>
          </cell>
          <cell r="C3792">
            <v>37134</v>
          </cell>
          <cell r="D3792">
            <v>3</v>
          </cell>
          <cell r="E3792" t="str">
            <v>Scotney Way</v>
          </cell>
          <cell r="F3792" t="str">
            <v>Sawtry, Huntingdon</v>
          </cell>
          <cell r="G3792" t="str">
            <v>Cambridgeshire</v>
          </cell>
          <cell r="H3792" t="str">
            <v>PE28 5XF</v>
          </cell>
          <cell r="I3792">
            <v>13418.021763772047</v>
          </cell>
          <cell r="J3792">
            <v>12573.058176632749</v>
          </cell>
          <cell r="K3792">
            <v>7.4999999999999997E-3</v>
          </cell>
          <cell r="L3792">
            <v>12478.760240308004</v>
          </cell>
          <cell r="M3792">
            <v>117494212.90097842</v>
          </cell>
        </row>
        <row r="3793">
          <cell r="A3793" t="str">
            <v>JF2958</v>
          </cell>
          <cell r="B3793">
            <v>37125</v>
          </cell>
          <cell r="C3793">
            <v>37134</v>
          </cell>
          <cell r="D3793" t="str">
            <v>107 Kingsway</v>
          </cell>
          <cell r="E3793" t="str">
            <v>Braunston Town</v>
          </cell>
          <cell r="F3793" t="str">
            <v>Leicester</v>
          </cell>
          <cell r="G3793" t="str">
            <v>Leicestershire</v>
          </cell>
          <cell r="H3793" t="str">
            <v>LE3 2PL</v>
          </cell>
          <cell r="I3793">
            <v>19020.058332564367</v>
          </cell>
          <cell r="J3793">
            <v>17822.32166174797</v>
          </cell>
          <cell r="K3793">
            <v>7.4999999999999997E-3</v>
          </cell>
          <cell r="L3793">
            <v>17688.65424928486</v>
          </cell>
          <cell r="M3793">
            <v>117511901.5552277</v>
          </cell>
        </row>
        <row r="3794">
          <cell r="A3794" t="str">
            <v>JF3010</v>
          </cell>
          <cell r="B3794">
            <v>37125</v>
          </cell>
          <cell r="C3794">
            <v>37134</v>
          </cell>
          <cell r="D3794">
            <v>20</v>
          </cell>
          <cell r="E3794" t="str">
            <v>Ashtree Way</v>
          </cell>
          <cell r="F3794" t="str">
            <v>Hemel Hempstead</v>
          </cell>
          <cell r="G3794" t="str">
            <v>Hertfordshire</v>
          </cell>
          <cell r="H3794" t="str">
            <v>HP1 1QS</v>
          </cell>
          <cell r="I3794">
            <v>29347.484173885445</v>
          </cell>
          <cell r="J3794">
            <v>27499.405825403992</v>
          </cell>
          <cell r="K3794">
            <v>7.4999999999999997E-3</v>
          </cell>
          <cell r="L3794">
            <v>27293.160281713463</v>
          </cell>
          <cell r="M3794">
            <v>117539194.71550941</v>
          </cell>
        </row>
        <row r="3795">
          <cell r="A3795" t="str">
            <v>JF3020</v>
          </cell>
          <cell r="B3795">
            <v>37125</v>
          </cell>
          <cell r="C3795">
            <v>37134</v>
          </cell>
          <cell r="D3795" t="str">
            <v>16 Falcon Mews</v>
          </cell>
          <cell r="E3795" t="str">
            <v>Sprowston</v>
          </cell>
          <cell r="F3795" t="str">
            <v>Norwich</v>
          </cell>
          <cell r="G3795" t="str">
            <v>Norfolk</v>
          </cell>
          <cell r="H3795" t="str">
            <v>NR7 8LA</v>
          </cell>
          <cell r="I3795">
            <v>35795.184393014693</v>
          </cell>
          <cell r="J3795">
            <v>33541.079582371443</v>
          </cell>
          <cell r="K3795">
            <v>7.4999999999999997E-3</v>
          </cell>
          <cell r="L3795">
            <v>33289.521485503661</v>
          </cell>
          <cell r="M3795">
            <v>117572484.23699492</v>
          </cell>
        </row>
        <row r="3796">
          <cell r="A3796" t="str">
            <v>JF2825</v>
          </cell>
          <cell r="B3796">
            <v>37126</v>
          </cell>
          <cell r="C3796">
            <v>37134</v>
          </cell>
          <cell r="D3796">
            <v>1</v>
          </cell>
          <cell r="E3796" t="str">
            <v>Pembroke Close</v>
          </cell>
          <cell r="F3796" t="str">
            <v>Burnham-on-Sea</v>
          </cell>
          <cell r="G3796" t="str">
            <v>Somerset</v>
          </cell>
          <cell r="H3796" t="str">
            <v>TA8 2EN</v>
          </cell>
          <cell r="I3796">
            <v>42093.015143313365</v>
          </cell>
          <cell r="J3796">
            <v>39442.321494490097</v>
          </cell>
          <cell r="K3796">
            <v>7.4999999999999997E-3</v>
          </cell>
          <cell r="L3796">
            <v>39146.504083281427</v>
          </cell>
          <cell r="M3796">
            <v>117611630.7410782</v>
          </cell>
        </row>
        <row r="3797">
          <cell r="A3797" t="str">
            <v>JF2940</v>
          </cell>
          <cell r="B3797">
            <v>37126</v>
          </cell>
          <cell r="C3797">
            <v>37134</v>
          </cell>
          <cell r="D3797">
            <v>20</v>
          </cell>
          <cell r="E3797" t="str">
            <v>Middleton Road</v>
          </cell>
          <cell r="F3797" t="str">
            <v>Bromsgrove</v>
          </cell>
          <cell r="G3797" t="str">
            <v>Worcestershire</v>
          </cell>
          <cell r="H3797" t="str">
            <v>B61 8NH</v>
          </cell>
          <cell r="I3797">
            <v>46912.349875860644</v>
          </cell>
          <cell r="J3797">
            <v>43958.171672091077</v>
          </cell>
          <cell r="K3797">
            <v>7.4999999999999997E-3</v>
          </cell>
          <cell r="L3797">
            <v>43628.485384550397</v>
          </cell>
          <cell r="M3797">
            <v>117655259.22646275</v>
          </cell>
        </row>
        <row r="3798">
          <cell r="A3798" t="str">
            <v>JF2922</v>
          </cell>
          <cell r="B3798">
            <v>37127</v>
          </cell>
          <cell r="C3798">
            <v>37134</v>
          </cell>
          <cell r="D3798">
            <v>32</v>
          </cell>
          <cell r="E3798" t="str">
            <v>Salisbury Avenue</v>
          </cell>
          <cell r="F3798" t="str">
            <v>Ramsgate</v>
          </cell>
          <cell r="G3798" t="str">
            <v>Kent</v>
          </cell>
          <cell r="H3798" t="str">
            <v>CT11 7LH</v>
          </cell>
          <cell r="I3798">
            <v>15235.276825206103</v>
          </cell>
          <cell r="J3798">
            <v>14275.876521351813</v>
          </cell>
          <cell r="K3798">
            <v>7.4999999999999997E-3</v>
          </cell>
          <cell r="L3798">
            <v>14168.807447441675</v>
          </cell>
          <cell r="M3798">
            <v>117669428.0339102</v>
          </cell>
        </row>
        <row r="3799">
          <cell r="A3799" t="str">
            <v>JF2955</v>
          </cell>
          <cell r="B3799">
            <v>37127</v>
          </cell>
          <cell r="C3799">
            <v>37134</v>
          </cell>
          <cell r="D3799">
            <v>11</v>
          </cell>
          <cell r="E3799" t="str">
            <v>Marsden Lane</v>
          </cell>
          <cell r="F3799" t="str">
            <v>Marsden</v>
          </cell>
          <cell r="G3799" t="str">
            <v>Huddersfield</v>
          </cell>
          <cell r="H3799" t="str">
            <v>HD7 6AF</v>
          </cell>
          <cell r="I3799">
            <v>25940.629451021498</v>
          </cell>
          <cell r="J3799">
            <v>24307.088553602003</v>
          </cell>
          <cell r="K3799">
            <v>7.4999999999999997E-3</v>
          </cell>
          <cell r="L3799">
            <v>24124.785389449989</v>
          </cell>
          <cell r="M3799">
            <v>117693552.81929965</v>
          </cell>
        </row>
        <row r="3800">
          <cell r="A3800" t="str">
            <v>JF2984</v>
          </cell>
          <cell r="B3800">
            <v>37127</v>
          </cell>
          <cell r="C3800">
            <v>37134</v>
          </cell>
          <cell r="D3800">
            <v>48</v>
          </cell>
          <cell r="E3800" t="str">
            <v>Harebell Close</v>
          </cell>
          <cell r="F3800" t="str">
            <v>Hook</v>
          </cell>
          <cell r="G3800" t="str">
            <v>Hampshire</v>
          </cell>
          <cell r="H3800" t="str">
            <v>RG27 8TW</v>
          </cell>
          <cell r="I3800">
            <v>26800.540944042474</v>
          </cell>
          <cell r="J3800">
            <v>25112.849448825691</v>
          </cell>
          <cell r="K3800">
            <v>7.4999999999999997E-3</v>
          </cell>
          <cell r="L3800">
            <v>24924.5030779595</v>
          </cell>
          <cell r="M3800">
            <v>117718477.32237761</v>
          </cell>
        </row>
        <row r="3801">
          <cell r="A3801" t="str">
            <v>JF2991</v>
          </cell>
          <cell r="B3801">
            <v>37127</v>
          </cell>
          <cell r="C3801">
            <v>37134</v>
          </cell>
          <cell r="D3801">
            <v>61</v>
          </cell>
          <cell r="E3801" t="str">
            <v>Giffard Drive</v>
          </cell>
          <cell r="F3801" t="str">
            <v>Farnborough</v>
          </cell>
          <cell r="G3801" t="str">
            <v>Hampshire</v>
          </cell>
          <cell r="H3801" t="str">
            <v>GU14 8PZ</v>
          </cell>
          <cell r="I3801">
            <v>27340.287829148223</v>
          </cell>
          <cell r="J3801">
            <v>25618.607235373143</v>
          </cell>
          <cell r="K3801">
            <v>7.4999999999999997E-3</v>
          </cell>
          <cell r="L3801">
            <v>25426.467681107846</v>
          </cell>
          <cell r="M3801">
            <v>117743903.79005872</v>
          </cell>
        </row>
        <row r="3802">
          <cell r="A3802" t="str">
            <v>JF2996</v>
          </cell>
          <cell r="B3802">
            <v>37127</v>
          </cell>
          <cell r="C3802">
            <v>37134</v>
          </cell>
          <cell r="D3802">
            <v>68</v>
          </cell>
          <cell r="E3802" t="str">
            <v>Field Avenue</v>
          </cell>
          <cell r="F3802" t="str">
            <v>Thorpe, Willoughby, Selby</v>
          </cell>
          <cell r="G3802" t="str">
            <v>North Yorkshire</v>
          </cell>
          <cell r="H3802" t="str">
            <v>YO8 9PS</v>
          </cell>
          <cell r="I3802">
            <v>28065.560637136085</v>
          </cell>
          <cell r="J3802">
            <v>26298.207952177891</v>
          </cell>
          <cell r="K3802">
            <v>7.4999999999999997E-3</v>
          </cell>
          <cell r="L3802">
            <v>26100.971392536558</v>
          </cell>
          <cell r="M3802">
            <v>117770004.76145126</v>
          </cell>
        </row>
        <row r="3803">
          <cell r="A3803" t="str">
            <v>JF2899</v>
          </cell>
          <cell r="B3803">
            <v>37127</v>
          </cell>
          <cell r="C3803">
            <v>37134</v>
          </cell>
          <cell r="D3803">
            <v>39</v>
          </cell>
          <cell r="E3803" t="str">
            <v>Eastfield Road</v>
          </cell>
          <cell r="F3803" t="str">
            <v>Southampton</v>
          </cell>
          <cell r="G3803" t="str">
            <v>Hampshire</v>
          </cell>
          <cell r="H3803" t="str">
            <v>SO17 2JF</v>
          </cell>
          <cell r="I3803">
            <v>47590.845028360905</v>
          </cell>
          <cell r="J3803">
            <v>44593.94042959762</v>
          </cell>
          <cell r="K3803">
            <v>7.4999999999999997E-3</v>
          </cell>
          <cell r="L3803">
            <v>44259.485876375642</v>
          </cell>
          <cell r="M3803">
            <v>117814264.24732764</v>
          </cell>
        </row>
        <row r="3804">
          <cell r="A3804" t="str">
            <v>JF2906</v>
          </cell>
          <cell r="B3804">
            <v>37131</v>
          </cell>
          <cell r="C3804">
            <v>37134</v>
          </cell>
          <cell r="D3804">
            <v>20</v>
          </cell>
          <cell r="E3804" t="str">
            <v>Maes y Castell</v>
          </cell>
          <cell r="F3804" t="str">
            <v>Llandudno</v>
          </cell>
          <cell r="G3804" t="str">
            <v>Gwynedd</v>
          </cell>
          <cell r="H3804" t="str">
            <v>LL30 1NG</v>
          </cell>
          <cell r="I3804">
            <v>15826.598358517878</v>
          </cell>
          <cell r="J3804">
            <v>14829.961182288791</v>
          </cell>
          <cell r="K3804">
            <v>7.4999999999999997E-3</v>
          </cell>
          <cell r="L3804">
            <v>14718.736473421626</v>
          </cell>
          <cell r="M3804">
            <v>117828982.98380107</v>
          </cell>
        </row>
        <row r="3805">
          <cell r="A3805" t="str">
            <v>JF3039</v>
          </cell>
          <cell r="B3805">
            <v>37131</v>
          </cell>
          <cell r="C3805">
            <v>37134</v>
          </cell>
          <cell r="D3805">
            <v>18</v>
          </cell>
          <cell r="E3805" t="str">
            <v>Roland Mount</v>
          </cell>
          <cell r="F3805" t="str">
            <v>Holbrooks Coventry</v>
          </cell>
          <cell r="G3805" t="str">
            <v>West Midlands</v>
          </cell>
          <cell r="H3805" t="str">
            <v>CV6 4HP</v>
          </cell>
          <cell r="I3805">
            <v>19840.288818932891</v>
          </cell>
          <cell r="J3805">
            <v>18590.90035426457</v>
          </cell>
          <cell r="K3805">
            <v>7.4999999999999997E-3</v>
          </cell>
          <cell r="L3805">
            <v>18451.468601607587</v>
          </cell>
          <cell r="M3805">
            <v>117847434.45240268</v>
          </cell>
        </row>
        <row r="3806">
          <cell r="A3806" t="str">
            <v>JF2880</v>
          </cell>
          <cell r="B3806">
            <v>37131</v>
          </cell>
          <cell r="C3806">
            <v>37134</v>
          </cell>
          <cell r="D3806" t="str">
            <v>3 Manor Park Road</v>
          </cell>
          <cell r="E3806" t="str">
            <v>Rawcliffe</v>
          </cell>
          <cell r="F3806" t="str">
            <v>York</v>
          </cell>
          <cell r="G3806" t="str">
            <v>North Yorkshire</v>
          </cell>
          <cell r="H3806" t="str">
            <v>YO30 5UB</v>
          </cell>
          <cell r="I3806">
            <v>22435.545080101387</v>
          </cell>
          <cell r="J3806">
            <v>21022.727379843112</v>
          </cell>
          <cell r="K3806">
            <v>7.4999999999999997E-3</v>
          </cell>
          <cell r="L3806">
            <v>20865.056924494289</v>
          </cell>
          <cell r="M3806">
            <v>117868299.50932717</v>
          </cell>
        </row>
        <row r="3807">
          <cell r="A3807" t="str">
            <v>JF2982</v>
          </cell>
          <cell r="B3807">
            <v>37132</v>
          </cell>
          <cell r="C3807">
            <v>37134</v>
          </cell>
          <cell r="D3807">
            <v>165</v>
          </cell>
          <cell r="E3807" t="str">
            <v>Cumber Close</v>
          </cell>
          <cell r="F3807" t="str">
            <v>Marlborough, Kingsbridge</v>
          </cell>
          <cell r="G3807" t="str">
            <v>S Devon</v>
          </cell>
          <cell r="H3807" t="str">
            <v>TQ7 3DE</v>
          </cell>
          <cell r="I3807">
            <v>31232.514546752325</v>
          </cell>
          <cell r="J3807">
            <v>29265.731514840969</v>
          </cell>
          <cell r="K3807">
            <v>7.4999999999999997E-3</v>
          </cell>
          <cell r="L3807">
            <v>29046.238528479662</v>
          </cell>
          <cell r="M3807">
            <v>117897345.74785565</v>
          </cell>
        </row>
        <row r="3808">
          <cell r="A3808" t="str">
            <v>JF2728</v>
          </cell>
          <cell r="B3808">
            <v>37132</v>
          </cell>
          <cell r="C3808">
            <v>37134</v>
          </cell>
          <cell r="D3808">
            <v>25</v>
          </cell>
          <cell r="E3808" t="str">
            <v>Anderson Road</v>
          </cell>
          <cell r="F3808" t="str">
            <v>Salisbury</v>
          </cell>
          <cell r="G3808" t="str">
            <v>Wiltshire</v>
          </cell>
          <cell r="H3808" t="str">
            <v>SP1 3DX</v>
          </cell>
          <cell r="I3808">
            <v>33667.515190412487</v>
          </cell>
          <cell r="J3808">
            <v>31547.394586482224</v>
          </cell>
          <cell r="K3808">
            <v>7.4999999999999997E-3</v>
          </cell>
          <cell r="L3808">
            <v>31310.789127083608</v>
          </cell>
          <cell r="M3808">
            <v>117928656.53698273</v>
          </cell>
        </row>
        <row r="3809">
          <cell r="A3809" t="str">
            <v>JF2910</v>
          </cell>
          <cell r="B3809">
            <v>37132</v>
          </cell>
          <cell r="C3809">
            <v>37134</v>
          </cell>
          <cell r="D3809" t="str">
            <v>Ridgelands</v>
          </cell>
          <cell r="E3809" t="str">
            <v>Croft Farm Drive</v>
          </cell>
          <cell r="F3809" t="str">
            <v>West Malvern</v>
          </cell>
          <cell r="G3809" t="str">
            <v>Worcestershire</v>
          </cell>
          <cell r="H3809" t="str">
            <v>WR14 4DT</v>
          </cell>
          <cell r="I3809">
            <v>44329.788018048654</v>
          </cell>
          <cell r="J3809">
            <v>41538.239654191682</v>
          </cell>
          <cell r="K3809">
            <v>7.4999999999999997E-3</v>
          </cell>
          <cell r="L3809">
            <v>41226.702856785247</v>
          </cell>
          <cell r="M3809">
            <v>117969883.23983951</v>
          </cell>
        </row>
        <row r="3810">
          <cell r="A3810" t="str">
            <v>JF3091</v>
          </cell>
          <cell r="B3810">
            <v>37133</v>
          </cell>
          <cell r="C3810">
            <v>37134</v>
          </cell>
          <cell r="D3810">
            <v>41</v>
          </cell>
          <cell r="E3810" t="str">
            <v>Neathem Road</v>
          </cell>
          <cell r="F3810" t="str">
            <v>Yeovil</v>
          </cell>
          <cell r="G3810" t="str">
            <v>Somerset</v>
          </cell>
          <cell r="H3810" t="str">
            <v>BA21 4SE</v>
          </cell>
          <cell r="I3810">
            <v>15199.112714356599</v>
          </cell>
          <cell r="J3810">
            <v>14241.989747457566</v>
          </cell>
          <cell r="K3810">
            <v>7.4999999999999997E-3</v>
          </cell>
          <cell r="L3810">
            <v>14135.174824351636</v>
          </cell>
          <cell r="M3810">
            <v>117984018.41466387</v>
          </cell>
        </row>
        <row r="3811">
          <cell r="A3811" t="str">
            <v>JF3106</v>
          </cell>
          <cell r="B3811">
            <v>37133</v>
          </cell>
          <cell r="C3811">
            <v>37134</v>
          </cell>
          <cell r="D3811">
            <v>1</v>
          </cell>
          <cell r="E3811" t="str">
            <v>Shearwater Avenue</v>
          </cell>
          <cell r="F3811" t="str">
            <v>Whitstable</v>
          </cell>
          <cell r="G3811" t="str">
            <v>Kent</v>
          </cell>
          <cell r="H3811" t="str">
            <v>CT5 4DR</v>
          </cell>
          <cell r="I3811">
            <v>37953.314067844287</v>
          </cell>
          <cell r="J3811">
            <v>35563.306884730664</v>
          </cell>
          <cell r="K3811">
            <v>7.4999999999999997E-3</v>
          </cell>
          <cell r="L3811">
            <v>35296.582083095185</v>
          </cell>
          <cell r="M3811">
            <v>118019314.99674696</v>
          </cell>
        </row>
        <row r="3812">
          <cell r="A3812" t="str">
            <v>JF2966</v>
          </cell>
          <cell r="B3812">
            <v>37133</v>
          </cell>
          <cell r="C3812">
            <v>37134</v>
          </cell>
          <cell r="D3812">
            <v>9</v>
          </cell>
          <cell r="E3812" t="str">
            <v>Lovell Close</v>
          </cell>
          <cell r="F3812" t="str">
            <v>Exmouth</v>
          </cell>
          <cell r="G3812" t="str">
            <v>Devon</v>
          </cell>
          <cell r="H3812" t="str">
            <v>EX8 4PW</v>
          </cell>
          <cell r="I3812">
            <v>39518.811178885699</v>
          </cell>
          <cell r="J3812">
            <v>37030.221054270725</v>
          </cell>
          <cell r="K3812">
            <v>7.4999999999999997E-3</v>
          </cell>
          <cell r="L3812">
            <v>36752.494396363698</v>
          </cell>
          <cell r="M3812">
            <v>118056067.49114332</v>
          </cell>
        </row>
        <row r="3813">
          <cell r="A3813" t="str">
            <v>JF3031</v>
          </cell>
          <cell r="B3813">
            <v>37133</v>
          </cell>
          <cell r="C3813">
            <v>37134</v>
          </cell>
          <cell r="D3813" t="str">
            <v>Squirrel Cottage</v>
          </cell>
          <cell r="E3813" t="str">
            <v>25 Wray Lane</v>
          </cell>
          <cell r="F3813" t="str">
            <v>Reigate</v>
          </cell>
          <cell r="G3813" t="str">
            <v>Surrey</v>
          </cell>
          <cell r="H3813" t="str">
            <v>RH2 0HU</v>
          </cell>
          <cell r="I3813">
            <v>96352.634583518287</v>
          </cell>
          <cell r="J3813">
            <v>90285.088325110322</v>
          </cell>
          <cell r="K3813">
            <v>7.4999999999999997E-3</v>
          </cell>
          <cell r="L3813">
            <v>89607.950162672001</v>
          </cell>
          <cell r="M3813">
            <v>118145675.44130599</v>
          </cell>
        </row>
        <row r="3814">
          <cell r="A3814" t="str">
            <v>JE3278</v>
          </cell>
          <cell r="B3814">
            <v>37134</v>
          </cell>
          <cell r="C3814">
            <v>37134</v>
          </cell>
          <cell r="D3814">
            <v>41</v>
          </cell>
          <cell r="E3814" t="str">
            <v>Mepal Road</v>
          </cell>
          <cell r="F3814" t="str">
            <v>Sutton Nr Ely</v>
          </cell>
          <cell r="G3814" t="str">
            <v>Cambridgeshire</v>
          </cell>
          <cell r="H3814" t="str">
            <v>CB6 2PZ</v>
          </cell>
          <cell r="I3814">
            <v>8284.1622138110779</v>
          </cell>
          <cell r="J3814">
            <v>7762.4895303217145</v>
          </cell>
          <cell r="K3814">
            <v>7.4999999999999997E-3</v>
          </cell>
          <cell r="L3814">
            <v>7704.270858844302</v>
          </cell>
          <cell r="M3814">
            <v>118153379.71216483</v>
          </cell>
        </row>
        <row r="3815">
          <cell r="A3815" t="str">
            <v>JF3105</v>
          </cell>
          <cell r="B3815">
            <v>37134</v>
          </cell>
          <cell r="C3815">
            <v>37134</v>
          </cell>
          <cell r="D3815">
            <v>31</v>
          </cell>
          <cell r="E3815" t="str">
            <v>Eastgate</v>
          </cell>
          <cell r="F3815" t="str">
            <v>Fleet Hargate, Spalding</v>
          </cell>
          <cell r="G3815" t="str">
            <v>Lincolnshire</v>
          </cell>
          <cell r="H3815" t="str">
            <v>PE12 8NA</v>
          </cell>
          <cell r="I3815">
            <v>24812.195647285876</v>
          </cell>
          <cell r="J3815">
            <v>23249.714813073919</v>
          </cell>
          <cell r="K3815">
            <v>7.4999999999999997E-3</v>
          </cell>
          <cell r="L3815">
            <v>23075.341951975865</v>
          </cell>
          <cell r="M3815">
            <v>118176455.05411682</v>
          </cell>
        </row>
        <row r="3816">
          <cell r="A3816" t="str">
            <v>JF2978</v>
          </cell>
          <cell r="B3816">
            <v>37134</v>
          </cell>
          <cell r="C3816">
            <v>37134</v>
          </cell>
          <cell r="D3816" t="str">
            <v>43 The Meads</v>
          </cell>
          <cell r="E3816" t="str">
            <v>Milborne Port</v>
          </cell>
          <cell r="F3816" t="str">
            <v>Sherborne</v>
          </cell>
          <cell r="G3816" t="str">
            <v>Dorset</v>
          </cell>
          <cell r="H3816" t="str">
            <v>DT9 5DS</v>
          </cell>
          <cell r="I3816">
            <v>31860.952548380988</v>
          </cell>
          <cell r="J3816">
            <v>29854.59533500687</v>
          </cell>
          <cell r="K3816">
            <v>7.4999999999999997E-3</v>
          </cell>
          <cell r="L3816">
            <v>29630.685869994319</v>
          </cell>
          <cell r="M3816">
            <v>118206085.73998681</v>
          </cell>
        </row>
        <row r="3817">
          <cell r="A3817" t="str">
            <v>JF2834</v>
          </cell>
          <cell r="B3817">
            <v>37134</v>
          </cell>
          <cell r="C3817">
            <v>37134</v>
          </cell>
          <cell r="D3817">
            <v>10</v>
          </cell>
          <cell r="E3817" t="str">
            <v>Kingsmead Avenue</v>
          </cell>
          <cell r="F3817" t="str">
            <v>Kingsbury</v>
          </cell>
          <cell r="G3817" t="str">
            <v>London</v>
          </cell>
          <cell r="H3817" t="str">
            <v>NW9 7NL</v>
          </cell>
          <cell r="I3817">
            <v>86447.763784816663</v>
          </cell>
          <cell r="J3817">
            <v>81003.949944462947</v>
          </cell>
          <cell r="K3817">
            <v>7.4999999999999997E-3</v>
          </cell>
          <cell r="L3817">
            <v>80396.420319879486</v>
          </cell>
          <cell r="M3817">
            <v>118286482.16030669</v>
          </cell>
        </row>
        <row r="3818">
          <cell r="A3818" t="str">
            <v>JF3044</v>
          </cell>
          <cell r="B3818">
            <v>37137</v>
          </cell>
          <cell r="C3818">
            <v>37164</v>
          </cell>
          <cell r="D3818">
            <v>120</v>
          </cell>
          <cell r="E3818" t="str">
            <v>Kimbolton Road</v>
          </cell>
          <cell r="F3818" t="str">
            <v>Portsmouth</v>
          </cell>
          <cell r="G3818" t="str">
            <v>Hampshire</v>
          </cell>
          <cell r="H3818" t="str">
            <v>PO3 6DA</v>
          </cell>
          <cell r="I3818">
            <v>27161.400681639472</v>
          </cell>
          <cell r="J3818">
            <v>25450.985021586606</v>
          </cell>
          <cell r="K3818">
            <v>7.4999999999999997E-3</v>
          </cell>
          <cell r="L3818">
            <v>25260.102633924707</v>
          </cell>
          <cell r="M3818">
            <v>118311742.26294062</v>
          </cell>
        </row>
        <row r="3819">
          <cell r="A3819" t="str">
            <v>JF2973</v>
          </cell>
          <cell r="B3819">
            <v>37137</v>
          </cell>
          <cell r="C3819">
            <v>37164</v>
          </cell>
          <cell r="D3819">
            <v>32</v>
          </cell>
          <cell r="E3819" t="str">
            <v>Barnwood Road</v>
          </cell>
          <cell r="F3819" t="str">
            <v>Fareham</v>
          </cell>
          <cell r="G3819" t="str">
            <v>Hampshire</v>
          </cell>
          <cell r="H3819" t="str">
            <v>PO15 5LA</v>
          </cell>
          <cell r="I3819">
            <v>30098.582195495026</v>
          </cell>
          <cell r="J3819">
            <v>28203.205482932364</v>
          </cell>
          <cell r="K3819">
            <v>7.4999999999999997E-3</v>
          </cell>
          <cell r="L3819">
            <v>27991.681441810371</v>
          </cell>
          <cell r="M3819">
            <v>118339733.94438243</v>
          </cell>
        </row>
        <row r="3820">
          <cell r="A3820" t="str">
            <v>JF2729</v>
          </cell>
          <cell r="B3820">
            <v>37137</v>
          </cell>
          <cell r="C3820">
            <v>37164</v>
          </cell>
          <cell r="D3820">
            <v>10</v>
          </cell>
          <cell r="E3820" t="str">
            <v>Dane Road</v>
          </cell>
          <cell r="F3820" t="str">
            <v>Ashford</v>
          </cell>
          <cell r="G3820" t="str">
            <v>Middlesex</v>
          </cell>
          <cell r="H3820" t="str">
            <v>TW15 1QH</v>
          </cell>
          <cell r="I3820">
            <v>51055.303028243223</v>
          </cell>
          <cell r="J3820">
            <v>47840.233568026393</v>
          </cell>
          <cell r="K3820">
            <v>7.4999999999999997E-3</v>
          </cell>
          <cell r="L3820">
            <v>47481.431816266195</v>
          </cell>
          <cell r="M3820">
            <v>118387215.37619869</v>
          </cell>
        </row>
        <row r="3821">
          <cell r="A3821" t="str">
            <v>JE3277</v>
          </cell>
          <cell r="B3821">
            <v>37138</v>
          </cell>
          <cell r="C3821">
            <v>37164</v>
          </cell>
          <cell r="D3821" t="str">
            <v>Drumbrae</v>
          </cell>
          <cell r="E3821" t="str">
            <v>10 Woodcote Edge</v>
          </cell>
          <cell r="F3821" t="str">
            <v>Church Stretton</v>
          </cell>
          <cell r="G3821" t="str">
            <v>Shropshire</v>
          </cell>
          <cell r="H3821" t="str">
            <v>SY6 6DF</v>
          </cell>
          <cell r="I3821">
            <v>6351.4690660938068</v>
          </cell>
          <cell r="J3821">
            <v>5951.5025002188813</v>
          </cell>
          <cell r="K3821">
            <v>7.4999999999999997E-3</v>
          </cell>
          <cell r="L3821">
            <v>5906.8662314672401</v>
          </cell>
          <cell r="M3821">
            <v>118393122.24243017</v>
          </cell>
        </row>
        <row r="3822">
          <cell r="A3822" t="str">
            <v>JF3117</v>
          </cell>
          <cell r="B3822">
            <v>37138</v>
          </cell>
          <cell r="C3822">
            <v>37164</v>
          </cell>
          <cell r="D3822">
            <v>32</v>
          </cell>
          <cell r="E3822" t="str">
            <v>Goodwood Avenue</v>
          </cell>
          <cell r="F3822" t="str">
            <v>Northampton</v>
          </cell>
          <cell r="G3822" t="str">
            <v>Northamptonshire</v>
          </cell>
          <cell r="H3822" t="str">
            <v>NN3 6EN</v>
          </cell>
          <cell r="I3822">
            <v>24131.704194648584</v>
          </cell>
          <cell r="J3822">
            <v>22612.075467025876</v>
          </cell>
          <cell r="K3822">
            <v>7.4999999999999997E-3</v>
          </cell>
          <cell r="L3822">
            <v>22442.484901023181</v>
          </cell>
          <cell r="M3822">
            <v>118415564.72733119</v>
          </cell>
        </row>
        <row r="3823">
          <cell r="A3823" t="str">
            <v>JF3099</v>
          </cell>
          <cell r="B3823">
            <v>37138</v>
          </cell>
          <cell r="C3823">
            <v>37164</v>
          </cell>
          <cell r="D3823" t="str">
            <v>Machlud Haul</v>
          </cell>
          <cell r="E3823" t="str">
            <v>Cilan, Abersoch</v>
          </cell>
          <cell r="F3823" t="str">
            <v>Pwllheli</v>
          </cell>
          <cell r="G3823" t="str">
            <v>Gwynedd</v>
          </cell>
          <cell r="H3823" t="str">
            <v>LL53 7DB</v>
          </cell>
          <cell r="I3823">
            <v>30396.831289879567</v>
          </cell>
          <cell r="J3823">
            <v>28482.67314819949</v>
          </cell>
          <cell r="K3823">
            <v>7.4999999999999997E-3</v>
          </cell>
          <cell r="L3823">
            <v>28269.053099587996</v>
          </cell>
          <cell r="M3823">
            <v>118443833.78043078</v>
          </cell>
        </row>
        <row r="3824">
          <cell r="A3824" t="str">
            <v>JF3036</v>
          </cell>
          <cell r="B3824">
            <v>37138</v>
          </cell>
          <cell r="C3824">
            <v>37164</v>
          </cell>
          <cell r="D3824">
            <v>17</v>
          </cell>
          <cell r="E3824" t="str">
            <v>Ripley Drive</v>
          </cell>
          <cell r="F3824" t="str">
            <v>Lytham St. Annes</v>
          </cell>
          <cell r="G3824" t="str">
            <v>Lancashire</v>
          </cell>
          <cell r="H3824" t="str">
            <v>FY8 3NU</v>
          </cell>
          <cell r="I3824">
            <v>37989.274330713648</v>
          </cell>
          <cell r="J3824">
            <v>35597.002647419336</v>
          </cell>
          <cell r="K3824">
            <v>7.4999999999999997E-3</v>
          </cell>
          <cell r="L3824">
            <v>35330.025127563691</v>
          </cell>
          <cell r="M3824">
            <v>118479163.80555834</v>
          </cell>
        </row>
        <row r="3825">
          <cell r="A3825" t="str">
            <v>JF3084</v>
          </cell>
          <cell r="B3825">
            <v>37138</v>
          </cell>
          <cell r="C3825">
            <v>37164</v>
          </cell>
          <cell r="D3825">
            <v>9</v>
          </cell>
          <cell r="E3825" t="str">
            <v>Bushey Croft</v>
          </cell>
          <cell r="F3825" t="str">
            <v>Bexhill-on-Sea</v>
          </cell>
          <cell r="G3825" t="str">
            <v>East Sussex</v>
          </cell>
          <cell r="H3825" t="str">
            <v>TN39 4JR</v>
          </cell>
          <cell r="I3825">
            <v>38463.034725915451</v>
          </cell>
          <cell r="J3825">
            <v>36040.929264585764</v>
          </cell>
          <cell r="K3825">
            <v>7.4999999999999997E-3</v>
          </cell>
          <cell r="L3825">
            <v>35770.62229510137</v>
          </cell>
          <cell r="M3825">
            <v>118514934.42785344</v>
          </cell>
        </row>
        <row r="3826">
          <cell r="A3826" t="str">
            <v>JF3015</v>
          </cell>
          <cell r="B3826">
            <v>37139</v>
          </cell>
          <cell r="C3826">
            <v>37164</v>
          </cell>
          <cell r="D3826">
            <v>155</v>
          </cell>
          <cell r="E3826" t="str">
            <v>Park Hall Road</v>
          </cell>
          <cell r="F3826" t="str">
            <v>Mansfield Woodhouse</v>
          </cell>
          <cell r="G3826" t="str">
            <v>Nottinghamshire</v>
          </cell>
          <cell r="H3826" t="str">
            <v>NG19 8QS</v>
          </cell>
          <cell r="I3826">
            <v>10533.084200563981</v>
          </cell>
          <cell r="J3826">
            <v>9869.7917446090687</v>
          </cell>
          <cell r="K3826">
            <v>7.4999999999999997E-3</v>
          </cell>
          <cell r="L3826">
            <v>9795.7683065245019</v>
          </cell>
          <cell r="M3826">
            <v>118524730.19615996</v>
          </cell>
        </row>
        <row r="3827">
          <cell r="A3827" t="str">
            <v>JF2870</v>
          </cell>
          <cell r="B3827">
            <v>37139</v>
          </cell>
          <cell r="C3827">
            <v>37164</v>
          </cell>
          <cell r="D3827" t="str">
            <v>56 Gwernaffield</v>
          </cell>
          <cell r="E3827" t="str">
            <v>High Park</v>
          </cell>
          <cell r="F3827" t="str">
            <v>Mold</v>
          </cell>
          <cell r="G3827" t="str">
            <v>Clwyd</v>
          </cell>
          <cell r="H3827" t="str">
            <v>CH7 5EE</v>
          </cell>
          <cell r="I3827">
            <v>15751.341009485575</v>
          </cell>
          <cell r="J3827">
            <v>14759.442961029303</v>
          </cell>
          <cell r="K3827">
            <v>7.4999999999999997E-3</v>
          </cell>
          <cell r="L3827">
            <v>14648.747138821584</v>
          </cell>
          <cell r="M3827">
            <v>118539378.94329879</v>
          </cell>
        </row>
        <row r="3828">
          <cell r="A3828" t="str">
            <v>JF3049</v>
          </cell>
          <cell r="B3828">
            <v>37139</v>
          </cell>
          <cell r="C3828">
            <v>37164</v>
          </cell>
          <cell r="D3828" t="str">
            <v>Bilton Dean</v>
          </cell>
          <cell r="E3828" t="str">
            <v>42 Brackenborough Road</v>
          </cell>
          <cell r="F3828" t="str">
            <v>Louth</v>
          </cell>
          <cell r="G3828" t="str">
            <v>Lincolnshire</v>
          </cell>
          <cell r="H3828" t="str">
            <v>LN11 0AE</v>
          </cell>
          <cell r="I3828">
            <v>20637.956442087401</v>
          </cell>
          <cell r="J3828">
            <v>19338.337018782149</v>
          </cell>
          <cell r="K3828">
            <v>7.4999999999999997E-3</v>
          </cell>
          <cell r="L3828">
            <v>19193.299491141282</v>
          </cell>
          <cell r="M3828">
            <v>118558572.24278992</v>
          </cell>
        </row>
        <row r="3829">
          <cell r="A3829" t="str">
            <v>JF2780</v>
          </cell>
          <cell r="B3829">
            <v>37139</v>
          </cell>
          <cell r="C3829">
            <v>37164</v>
          </cell>
          <cell r="D3829" t="str">
            <v>20 Parkhill Road</v>
          </cell>
          <cell r="E3829" t="str">
            <v>Blackwater</v>
          </cell>
          <cell r="F3829" t="str">
            <v>Camberley</v>
          </cell>
          <cell r="G3829" t="str">
            <v>Surrey</v>
          </cell>
          <cell r="H3829" t="str">
            <v>GU17 0NB</v>
          </cell>
          <cell r="I3829">
            <v>27900.410052329797</v>
          </cell>
          <cell r="J3829">
            <v>26143.457278253609</v>
          </cell>
          <cell r="K3829">
            <v>7.4999999999999997E-3</v>
          </cell>
          <cell r="L3829">
            <v>25947.38134866671</v>
          </cell>
          <cell r="M3829">
            <v>118584519.62413859</v>
          </cell>
        </row>
        <row r="3830">
          <cell r="A3830" t="str">
            <v>JF2963</v>
          </cell>
          <cell r="B3830">
            <v>37139</v>
          </cell>
          <cell r="C3830">
            <v>37164</v>
          </cell>
          <cell r="D3830" t="str">
            <v>1 Cookworthy Court</v>
          </cell>
          <cell r="E3830" t="str">
            <v>Cookworthy Road</v>
          </cell>
          <cell r="F3830" t="str">
            <v>Kingsbridge</v>
          </cell>
          <cell r="G3830" t="str">
            <v>Devon</v>
          </cell>
          <cell r="H3830" t="str">
            <v>TQ7 1QN</v>
          </cell>
          <cell r="I3830">
            <v>45135.757753168356</v>
          </cell>
          <cell r="J3830">
            <v>42293.455627653973</v>
          </cell>
          <cell r="K3830">
            <v>7.4999999999999997E-3</v>
          </cell>
          <cell r="L3830">
            <v>41976.25471044657</v>
          </cell>
          <cell r="M3830">
            <v>118626495.87884904</v>
          </cell>
        </row>
        <row r="3831">
          <cell r="A3831" t="str">
            <v>JF2980</v>
          </cell>
          <cell r="B3831">
            <v>37139</v>
          </cell>
          <cell r="C3831">
            <v>37164</v>
          </cell>
          <cell r="D3831">
            <v>4</v>
          </cell>
          <cell r="E3831" t="str">
            <v>Benbow Avenue</v>
          </cell>
          <cell r="F3831" t="str">
            <v>Langney Point Eastbourne</v>
          </cell>
          <cell r="G3831" t="str">
            <v>East Sussex</v>
          </cell>
          <cell r="H3831" t="str">
            <v>BN23 6DR</v>
          </cell>
          <cell r="I3831">
            <v>47155.471082297387</v>
          </cell>
          <cell r="J3831">
            <v>44185.98297887815</v>
          </cell>
          <cell r="K3831">
            <v>7.4999999999999997E-3</v>
          </cell>
          <cell r="L3831">
            <v>43854.588106536568</v>
          </cell>
          <cell r="M3831">
            <v>118670350.46695559</v>
          </cell>
        </row>
        <row r="3832">
          <cell r="A3832" t="str">
            <v>JF3088</v>
          </cell>
          <cell r="B3832">
            <v>37139</v>
          </cell>
          <cell r="C3832">
            <v>37164</v>
          </cell>
          <cell r="D3832">
            <v>75</v>
          </cell>
          <cell r="E3832" t="str">
            <v>Annweir Avenue</v>
          </cell>
          <cell r="F3832" t="str">
            <v>Lancing</v>
          </cell>
          <cell r="G3832" t="str">
            <v>West Sussex</v>
          </cell>
          <cell r="H3832" t="str">
            <v>BN15 9NE</v>
          </cell>
          <cell r="I3832">
            <v>60494.547466369208</v>
          </cell>
          <cell r="J3832">
            <v>56685.067147328322</v>
          </cell>
          <cell r="K3832">
            <v>7.4999999999999997E-3</v>
          </cell>
          <cell r="L3832">
            <v>56259.929143723362</v>
          </cell>
          <cell r="M3832">
            <v>118726610.39609931</v>
          </cell>
        </row>
        <row r="3833">
          <cell r="A3833" t="str">
            <v>JF2750</v>
          </cell>
          <cell r="B3833">
            <v>37139</v>
          </cell>
          <cell r="C3833">
            <v>37164</v>
          </cell>
          <cell r="D3833">
            <v>29</v>
          </cell>
          <cell r="E3833" t="str">
            <v>Western Drive</v>
          </cell>
          <cell r="F3833" t="str">
            <v>Shepperton</v>
          </cell>
          <cell r="G3833" t="str">
            <v>Middlesex</v>
          </cell>
          <cell r="H3833" t="str">
            <v>TW17 8HP</v>
          </cell>
          <cell r="I3833">
            <v>83112.303362337363</v>
          </cell>
          <cell r="J3833">
            <v>77878.531110300988</v>
          </cell>
          <cell r="K3833">
            <v>7.4999999999999997E-3</v>
          </cell>
          <cell r="L3833">
            <v>77294.442126973736</v>
          </cell>
          <cell r="M3833">
            <v>118803904.83822629</v>
          </cell>
        </row>
        <row r="3834">
          <cell r="A3834" t="str">
            <v>JF3064</v>
          </cell>
          <cell r="B3834">
            <v>37140</v>
          </cell>
          <cell r="C3834">
            <v>37164</v>
          </cell>
          <cell r="D3834">
            <v>57</v>
          </cell>
          <cell r="E3834" t="str">
            <v>Ings Road</v>
          </cell>
          <cell r="F3834" t="str">
            <v>Hull</v>
          </cell>
          <cell r="G3834" t="str">
            <v>North Humberside</v>
          </cell>
          <cell r="H3834" t="str">
            <v>HU8 0SB</v>
          </cell>
          <cell r="I3834">
            <v>10519.038459763755</v>
          </cell>
          <cell r="J3834">
            <v>9856.6304963025595</v>
          </cell>
          <cell r="K3834">
            <v>7.4999999999999997E-3</v>
          </cell>
          <cell r="L3834">
            <v>9782.7057675802916</v>
          </cell>
          <cell r="M3834">
            <v>118813687.54399388</v>
          </cell>
        </row>
        <row r="3835">
          <cell r="A3835" t="str">
            <v>JF2812</v>
          </cell>
          <cell r="B3835">
            <v>37140</v>
          </cell>
          <cell r="C3835">
            <v>37164</v>
          </cell>
          <cell r="D3835">
            <v>6</v>
          </cell>
          <cell r="E3835" t="str">
            <v>Bowness Road</v>
          </cell>
          <cell r="F3835" t="str">
            <v>Newbold Chesterfield</v>
          </cell>
          <cell r="G3835" t="str">
            <v>Derbyshire</v>
          </cell>
          <cell r="H3835" t="str">
            <v>S41 8AH</v>
          </cell>
          <cell r="I3835">
            <v>13410.006548585168</v>
          </cell>
          <cell r="J3835">
            <v>12565.547697918595</v>
          </cell>
          <cell r="K3835">
            <v>7.4999999999999997E-3</v>
          </cell>
          <cell r="L3835">
            <v>12471.306090184205</v>
          </cell>
          <cell r="M3835">
            <v>118826158.85008407</v>
          </cell>
        </row>
        <row r="3836">
          <cell r="A3836" t="str">
            <v>JF2989</v>
          </cell>
          <cell r="B3836">
            <v>37140</v>
          </cell>
          <cell r="C3836">
            <v>37164</v>
          </cell>
          <cell r="D3836">
            <v>26</v>
          </cell>
          <cell r="E3836" t="str">
            <v>Rochester Avenue</v>
          </cell>
          <cell r="F3836" t="str">
            <v>Morecambe</v>
          </cell>
          <cell r="G3836" t="str">
            <v>Lancashire</v>
          </cell>
          <cell r="H3836" t="str">
            <v>LA4 4RH</v>
          </cell>
          <cell r="I3836">
            <v>16959.683506631372</v>
          </cell>
          <cell r="J3836">
            <v>15891.693361377505</v>
          </cell>
          <cell r="K3836">
            <v>7.4999999999999997E-3</v>
          </cell>
          <cell r="L3836">
            <v>15772.505661167175</v>
          </cell>
          <cell r="M3836">
            <v>118841931.35574523</v>
          </cell>
        </row>
        <row r="3837">
          <cell r="A3837" t="str">
            <v>JF3140</v>
          </cell>
          <cell r="B3837">
            <v>37140</v>
          </cell>
          <cell r="C3837">
            <v>37164</v>
          </cell>
          <cell r="D3837" t="str">
            <v>16 Dallington Close</v>
          </cell>
          <cell r="E3837" t="str">
            <v>Hillhead</v>
          </cell>
          <cell r="F3837" t="str">
            <v>Fareham</v>
          </cell>
          <cell r="G3837" t="str">
            <v>Hampshire</v>
          </cell>
          <cell r="H3837" t="str">
            <v>PO14 2RH</v>
          </cell>
          <cell r="I3837">
            <v>37282.107008385487</v>
          </cell>
          <cell r="J3837">
            <v>34934.367272341056</v>
          </cell>
          <cell r="K3837">
            <v>7.4999999999999997E-3</v>
          </cell>
          <cell r="L3837">
            <v>34672.359517798497</v>
          </cell>
          <cell r="M3837">
            <v>118876603.71526302</v>
          </cell>
        </row>
        <row r="3838">
          <cell r="A3838" t="str">
            <v>JF3047</v>
          </cell>
          <cell r="B3838">
            <v>37140</v>
          </cell>
          <cell r="C3838">
            <v>37164</v>
          </cell>
          <cell r="D3838">
            <v>24</v>
          </cell>
          <cell r="E3838" t="str">
            <v>Wessiters</v>
          </cell>
          <cell r="F3838" t="str">
            <v>Seaton</v>
          </cell>
          <cell r="G3838" t="str">
            <v>Devon</v>
          </cell>
          <cell r="H3838" t="str">
            <v>EX12 2PW</v>
          </cell>
          <cell r="I3838">
            <v>50330.525623522612</v>
          </cell>
          <cell r="J3838">
            <v>47161.097057809595</v>
          </cell>
          <cell r="K3838">
            <v>7.4999999999999997E-3</v>
          </cell>
          <cell r="L3838">
            <v>46807.388829876028</v>
          </cell>
          <cell r="M3838">
            <v>118923411.1040929</v>
          </cell>
        </row>
        <row r="3839">
          <cell r="A3839" t="str">
            <v>JF3116</v>
          </cell>
          <cell r="B3839">
            <v>37140</v>
          </cell>
          <cell r="C3839">
            <v>37164</v>
          </cell>
          <cell r="D3839" t="str">
            <v>Laferne</v>
          </cell>
          <cell r="E3839" t="str">
            <v>Gorse Way</v>
          </cell>
          <cell r="F3839" t="str">
            <v>Longfield</v>
          </cell>
          <cell r="G3839" t="str">
            <v>Kent</v>
          </cell>
          <cell r="H3839" t="str">
            <v>DA3 8AA</v>
          </cell>
          <cell r="I3839">
            <v>109493.07040751082</v>
          </cell>
          <cell r="J3839">
            <v>102598.04078487158</v>
          </cell>
          <cell r="K3839">
            <v>7.4999999999999997E-3</v>
          </cell>
          <cell r="L3839">
            <v>101828.55547898506</v>
          </cell>
          <cell r="M3839">
            <v>119025239.65957189</v>
          </cell>
        </row>
        <row r="3840">
          <cell r="A3840" t="str">
            <v>JF2836</v>
          </cell>
          <cell r="B3840">
            <v>37141</v>
          </cell>
          <cell r="C3840">
            <v>37164</v>
          </cell>
          <cell r="D3840">
            <v>6</v>
          </cell>
          <cell r="E3840" t="str">
            <v>Richmond Hall Drive</v>
          </cell>
          <cell r="F3840" t="str">
            <v>Richmond Sheffield</v>
          </cell>
          <cell r="G3840" t="str">
            <v>South Yorkshire</v>
          </cell>
          <cell r="H3840" t="str">
            <v>S13 8FP</v>
          </cell>
          <cell r="I3840">
            <v>14561.260938946831</v>
          </cell>
          <cell r="J3840">
            <v>13644.304960423728</v>
          </cell>
          <cell r="K3840">
            <v>7.4999999999999997E-3</v>
          </cell>
          <cell r="L3840">
            <v>13541.972673220551</v>
          </cell>
          <cell r="M3840">
            <v>119038781.63224511</v>
          </cell>
        </row>
        <row r="3841">
          <cell r="A3841" t="str">
            <v>JF2972</v>
          </cell>
          <cell r="B3841">
            <v>37141</v>
          </cell>
          <cell r="C3841">
            <v>37164</v>
          </cell>
          <cell r="D3841">
            <v>70</v>
          </cell>
          <cell r="E3841" t="str">
            <v>Plantation Road</v>
          </cell>
          <cell r="F3841" t="str">
            <v>Leighton Buzzard</v>
          </cell>
          <cell r="G3841" t="str">
            <v>Bedfordshire</v>
          </cell>
          <cell r="H3841" t="str">
            <v>LU7 3HR</v>
          </cell>
          <cell r="I3841">
            <v>23257.99548356852</v>
          </cell>
          <cell r="J3841">
            <v>21793.386196190146</v>
          </cell>
          <cell r="K3841">
            <v>7.4999999999999997E-3</v>
          </cell>
          <cell r="L3841">
            <v>21629.935799718722</v>
          </cell>
          <cell r="M3841">
            <v>119060411.56804483</v>
          </cell>
        </row>
        <row r="3842">
          <cell r="A3842" t="str">
            <v>JF2941</v>
          </cell>
          <cell r="B3842">
            <v>37141</v>
          </cell>
          <cell r="C3842">
            <v>37164</v>
          </cell>
          <cell r="D3842">
            <v>47</v>
          </cell>
          <cell r="E3842" t="str">
            <v>Girton Close</v>
          </cell>
          <cell r="F3842" t="str">
            <v>Mildenhall</v>
          </cell>
          <cell r="G3842" t="str">
            <v>Suffolk</v>
          </cell>
          <cell r="H3842" t="str">
            <v>IP28 7PT</v>
          </cell>
          <cell r="I3842">
            <v>26228.464365085638</v>
          </cell>
          <cell r="J3842">
            <v>24576.797843354801</v>
          </cell>
          <cell r="K3842">
            <v>7.4999999999999997E-3</v>
          </cell>
          <cell r="L3842">
            <v>24392.47185952964</v>
          </cell>
          <cell r="M3842">
            <v>119084804.03990436</v>
          </cell>
        </row>
        <row r="3843">
          <cell r="A3843" t="str">
            <v>JF3136</v>
          </cell>
          <cell r="B3843">
            <v>37141</v>
          </cell>
          <cell r="C3843">
            <v>37164</v>
          </cell>
          <cell r="D3843">
            <v>18</v>
          </cell>
          <cell r="E3843" t="str">
            <v>Clover Close</v>
          </cell>
          <cell r="F3843" t="str">
            <v>Highcliffe, Christchurch</v>
          </cell>
          <cell r="G3843" t="str">
            <v>Dorset</v>
          </cell>
          <cell r="H3843" t="str">
            <v>BH23 4TH</v>
          </cell>
          <cell r="I3843">
            <v>38503.979427053651</v>
          </cell>
          <cell r="J3843">
            <v>36079.295584040199</v>
          </cell>
          <cell r="K3843">
            <v>7.4999999999999997E-3</v>
          </cell>
          <cell r="L3843">
            <v>35808.700867159896</v>
          </cell>
          <cell r="M3843">
            <v>119120612.74077152</v>
          </cell>
        </row>
        <row r="3844">
          <cell r="A3844" t="str">
            <v>JF2999</v>
          </cell>
          <cell r="B3844">
            <v>37141</v>
          </cell>
          <cell r="C3844">
            <v>37164</v>
          </cell>
          <cell r="D3844">
            <v>55</v>
          </cell>
          <cell r="E3844" t="str">
            <v>Filching Road</v>
          </cell>
          <cell r="F3844" t="str">
            <v>Eastbourne</v>
          </cell>
          <cell r="G3844" t="str">
            <v>East Sussex</v>
          </cell>
          <cell r="H3844" t="str">
            <v>BN20 8SD</v>
          </cell>
          <cell r="I3844">
            <v>54649.163149742169</v>
          </cell>
          <cell r="J3844">
            <v>51207.780079859156</v>
          </cell>
          <cell r="K3844">
            <v>7.4999999999999997E-3</v>
          </cell>
          <cell r="L3844">
            <v>50823.721729260214</v>
          </cell>
          <cell r="M3844">
            <v>119171436.46250078</v>
          </cell>
        </row>
        <row r="3845">
          <cell r="A3845" t="str">
            <v>JF2805</v>
          </cell>
          <cell r="B3845">
            <v>37141</v>
          </cell>
          <cell r="C3845">
            <v>37164</v>
          </cell>
          <cell r="D3845">
            <v>20</v>
          </cell>
          <cell r="E3845" t="str">
            <v>Barton Road</v>
          </cell>
          <cell r="F3845" t="str">
            <v>Sidcup</v>
          </cell>
          <cell r="G3845" t="str">
            <v>Kent</v>
          </cell>
          <cell r="H3845" t="str">
            <v>DA1 5LU</v>
          </cell>
          <cell r="I3845">
            <v>101674.991812919</v>
          </cell>
          <cell r="J3845">
            <v>95272.284519914014</v>
          </cell>
          <cell r="K3845">
            <v>7.4999999999999997E-3</v>
          </cell>
          <cell r="L3845">
            <v>94557.742386014666</v>
          </cell>
          <cell r="M3845">
            <v>119265994.20488679</v>
          </cell>
        </row>
        <row r="3846">
          <cell r="A3846" t="str">
            <v>JF3119</v>
          </cell>
          <cell r="B3846">
            <v>37141</v>
          </cell>
          <cell r="C3846">
            <v>37164</v>
          </cell>
          <cell r="D3846">
            <v>242</v>
          </cell>
          <cell r="E3846" t="str">
            <v>Springfield Road</v>
          </cell>
          <cell r="F3846" t="str">
            <v>Chelmsford</v>
          </cell>
          <cell r="G3846" t="str">
            <v>Essex</v>
          </cell>
          <cell r="H3846" t="str">
            <v>CM2 6BS</v>
          </cell>
          <cell r="I3846">
            <v>173440.74132648969</v>
          </cell>
          <cell r="J3846">
            <v>162518.78028577872</v>
          </cell>
          <cell r="K3846">
            <v>7.4999999999999997E-3</v>
          </cell>
          <cell r="L3846">
            <v>161299.8894336354</v>
          </cell>
          <cell r="M3846">
            <v>119427294.09432043</v>
          </cell>
        </row>
        <row r="3847">
          <cell r="A3847" t="str">
            <v>JF2601</v>
          </cell>
          <cell r="B3847">
            <v>37141</v>
          </cell>
          <cell r="C3847">
            <v>37164</v>
          </cell>
          <cell r="D3847" t="str">
            <v>River Farm</v>
          </cell>
          <cell r="E3847" t="str">
            <v>North Tuddenham</v>
          </cell>
          <cell r="F3847" t="str">
            <v>Nr Dereham</v>
          </cell>
          <cell r="G3847" t="str">
            <v>Norfolk</v>
          </cell>
          <cell r="H3847" t="str">
            <v>NR20 3DQ</v>
          </cell>
          <cell r="I3847">
            <v>176180.16454762331</v>
          </cell>
          <cell r="J3847">
            <v>165085.69574739513</v>
          </cell>
          <cell r="K3847">
            <v>7.4999999999999997E-3</v>
          </cell>
          <cell r="L3847">
            <v>163847.55302928967</v>
          </cell>
          <cell r="M3847">
            <v>119591141.64734972</v>
          </cell>
        </row>
        <row r="3848">
          <cell r="A3848" t="str">
            <v>JE3276</v>
          </cell>
          <cell r="B3848">
            <v>37144</v>
          </cell>
          <cell r="C3848">
            <v>37164</v>
          </cell>
          <cell r="D3848">
            <v>28</v>
          </cell>
          <cell r="E3848" t="str">
            <v>Ladywood Road</v>
          </cell>
          <cell r="F3848" t="str">
            <v>Spalding</v>
          </cell>
          <cell r="G3848" t="str">
            <v>Lincolnshire</v>
          </cell>
          <cell r="H3848" t="str">
            <v>PE11 2DA</v>
          </cell>
          <cell r="I3848">
            <v>22698.416922572953</v>
          </cell>
          <cell r="J3848">
            <v>21269.045579841655</v>
          </cell>
          <cell r="K3848">
            <v>7.4999999999999997E-3</v>
          </cell>
          <cell r="L3848">
            <v>21109.527737992845</v>
          </cell>
          <cell r="M3848">
            <v>119612251.17508771</v>
          </cell>
        </row>
        <row r="3849">
          <cell r="A3849" t="str">
            <v>JF3011</v>
          </cell>
          <cell r="B3849">
            <v>37145</v>
          </cell>
          <cell r="C3849">
            <v>37164</v>
          </cell>
          <cell r="D3849">
            <v>25</v>
          </cell>
          <cell r="E3849" t="str">
            <v>Llandaff Drive</v>
          </cell>
          <cell r="F3849" t="str">
            <v>Prestatym</v>
          </cell>
          <cell r="G3849" t="str">
            <v>Clwyd</v>
          </cell>
          <cell r="H3849" t="str">
            <v>LL19 8AT</v>
          </cell>
          <cell r="I3849">
            <v>15323.358584350273</v>
          </cell>
          <cell r="J3849">
            <v>14358.411570222421</v>
          </cell>
          <cell r="K3849">
            <v>7.4999999999999997E-3</v>
          </cell>
          <cell r="L3849">
            <v>14250.723483445754</v>
          </cell>
          <cell r="M3849">
            <v>119626501.89857115</v>
          </cell>
        </row>
        <row r="3850">
          <cell r="A3850" t="str">
            <v>JF3118</v>
          </cell>
          <cell r="B3850">
            <v>37145</v>
          </cell>
          <cell r="C3850">
            <v>37164</v>
          </cell>
          <cell r="D3850">
            <v>30</v>
          </cell>
          <cell r="E3850" t="str">
            <v>Highfield Avenue</v>
          </cell>
          <cell r="F3850" t="str">
            <v>Birdsedge, Huddersfield</v>
          </cell>
          <cell r="G3850" t="str">
            <v>West Yorkshire</v>
          </cell>
          <cell r="H3850" t="str">
            <v>HD8 8XT</v>
          </cell>
          <cell r="I3850">
            <v>17111.237148134402</v>
          </cell>
          <cell r="J3850">
            <v>16033.703322685131</v>
          </cell>
          <cell r="K3850">
            <v>7.4999999999999997E-3</v>
          </cell>
          <cell r="L3850">
            <v>15913.450547764993</v>
          </cell>
          <cell r="M3850">
            <v>119642415.34911892</v>
          </cell>
        </row>
        <row r="3851">
          <cell r="A3851" t="str">
            <v>JF2839</v>
          </cell>
          <cell r="B3851">
            <v>37145</v>
          </cell>
          <cell r="C3851">
            <v>37164</v>
          </cell>
          <cell r="D3851">
            <v>16</v>
          </cell>
          <cell r="E3851" t="str">
            <v>Stockton Close</v>
          </cell>
          <cell r="F3851" t="str">
            <v>Longwood Green Bristol</v>
          </cell>
          <cell r="G3851" t="str">
            <v>Avon</v>
          </cell>
          <cell r="H3851" t="str">
            <v>BS30 9YS</v>
          </cell>
          <cell r="I3851">
            <v>20353.625175169022</v>
          </cell>
          <cell r="J3851">
            <v>19071.910743483313</v>
          </cell>
          <cell r="K3851">
            <v>7.4999999999999997E-3</v>
          </cell>
          <cell r="L3851">
            <v>18928.871412907189</v>
          </cell>
          <cell r="M3851">
            <v>119661344.22053182</v>
          </cell>
        </row>
        <row r="3852">
          <cell r="A3852" t="str">
            <v>JF2998</v>
          </cell>
          <cell r="B3852">
            <v>37145</v>
          </cell>
          <cell r="C3852">
            <v>37164</v>
          </cell>
          <cell r="D3852">
            <v>9</v>
          </cell>
          <cell r="E3852" t="str">
            <v>Town Lane</v>
          </cell>
          <cell r="F3852" t="str">
            <v>Southport</v>
          </cell>
          <cell r="G3852" t="str">
            <v>Merseyside</v>
          </cell>
          <cell r="H3852" t="str">
            <v>PR8 6NJ</v>
          </cell>
          <cell r="I3852">
            <v>20926.367250384006</v>
          </cell>
          <cell r="J3852">
            <v>19608.585937387532</v>
          </cell>
          <cell r="K3852">
            <v>7.4999999999999997E-3</v>
          </cell>
          <cell r="L3852">
            <v>19461.521542857125</v>
          </cell>
          <cell r="M3852">
            <v>119680805.74207468</v>
          </cell>
        </row>
        <row r="3853">
          <cell r="A3853" t="str">
            <v>JF2813</v>
          </cell>
          <cell r="B3853">
            <v>37145</v>
          </cell>
          <cell r="C3853">
            <v>37164</v>
          </cell>
          <cell r="D3853">
            <v>36</v>
          </cell>
          <cell r="E3853" t="str">
            <v>The Links, High Nash</v>
          </cell>
          <cell r="F3853" t="str">
            <v>Coleford</v>
          </cell>
          <cell r="G3853" t="str">
            <v>Gloucestershire</v>
          </cell>
          <cell r="H3853" t="str">
            <v>GL16 8HX</v>
          </cell>
          <cell r="I3853">
            <v>21492.644039312552</v>
          </cell>
          <cell r="J3853">
            <v>20139.202978902442</v>
          </cell>
          <cell r="K3853">
            <v>7.4999999999999997E-3</v>
          </cell>
          <cell r="L3853">
            <v>19988.158956560674</v>
          </cell>
          <cell r="M3853">
            <v>119700793.90103124</v>
          </cell>
        </row>
        <row r="3854">
          <cell r="A3854" t="str">
            <v>JF2968</v>
          </cell>
          <cell r="B3854">
            <v>37145</v>
          </cell>
          <cell r="C3854">
            <v>37164</v>
          </cell>
          <cell r="D3854">
            <v>8</v>
          </cell>
          <cell r="E3854" t="str">
            <v>Norton Road</v>
          </cell>
          <cell r="F3854" t="str">
            <v>Peterborough</v>
          </cell>
          <cell r="G3854" t="str">
            <v>Cambridgeshire</v>
          </cell>
          <cell r="H3854" t="str">
            <v>PE1 3DX</v>
          </cell>
          <cell r="I3854">
            <v>27735.2133676185</v>
          </cell>
          <cell r="J3854">
            <v>25988.66340744101</v>
          </cell>
          <cell r="K3854">
            <v>7.4999999999999997E-3</v>
          </cell>
          <cell r="L3854">
            <v>25793.748431885204</v>
          </cell>
          <cell r="M3854">
            <v>119726587.64946313</v>
          </cell>
        </row>
        <row r="3855">
          <cell r="A3855" t="str">
            <v>JF3024</v>
          </cell>
          <cell r="B3855">
            <v>37145</v>
          </cell>
          <cell r="C3855">
            <v>37164</v>
          </cell>
          <cell r="D3855">
            <v>43</v>
          </cell>
          <cell r="E3855" t="str">
            <v>Links Drive</v>
          </cell>
          <cell r="F3855" t="str">
            <v>Bexhill-On-Sea</v>
          </cell>
          <cell r="G3855" t="str">
            <v>East Sussex</v>
          </cell>
          <cell r="H3855" t="str">
            <v>TN40 1TE</v>
          </cell>
          <cell r="I3855">
            <v>31919.377365446089</v>
          </cell>
          <cell r="J3855">
            <v>29909.341007420513</v>
          </cell>
          <cell r="K3855">
            <v>7.4999999999999997E-3</v>
          </cell>
          <cell r="L3855">
            <v>29685.020949864862</v>
          </cell>
          <cell r="M3855">
            <v>119756272.670413</v>
          </cell>
        </row>
        <row r="3856">
          <cell r="A3856" t="str">
            <v>JF3087</v>
          </cell>
          <cell r="B3856">
            <v>37145</v>
          </cell>
          <cell r="C3856">
            <v>37164</v>
          </cell>
          <cell r="D3856">
            <v>57</v>
          </cell>
          <cell r="E3856" t="str">
            <v>Northumberland Avenue</v>
          </cell>
          <cell r="F3856" t="str">
            <v>Thornton-Cleveleys</v>
          </cell>
          <cell r="G3856" t="str">
            <v>Lancashire</v>
          </cell>
          <cell r="H3856" t="str">
            <v>FY5 2LH</v>
          </cell>
          <cell r="I3856">
            <v>32366.669197522107</v>
          </cell>
          <cell r="J3856">
            <v>30328.465847552201</v>
          </cell>
          <cell r="K3856">
            <v>7.4999999999999997E-3</v>
          </cell>
          <cell r="L3856">
            <v>30101.00235369556</v>
          </cell>
          <cell r="M3856">
            <v>119786373.6727667</v>
          </cell>
        </row>
        <row r="3857">
          <cell r="A3857" t="str">
            <v>JF3131</v>
          </cell>
          <cell r="B3857">
            <v>37145</v>
          </cell>
          <cell r="C3857">
            <v>37164</v>
          </cell>
          <cell r="D3857" t="str">
            <v>Mia</v>
          </cell>
          <cell r="E3857" t="str">
            <v>12 The Deneway</v>
          </cell>
          <cell r="F3857" t="str">
            <v>Sompting Lancing</v>
          </cell>
          <cell r="G3857" t="str">
            <v>West Sussex</v>
          </cell>
          <cell r="H3857" t="str">
            <v>BN15 9SU</v>
          </cell>
          <cell r="I3857">
            <v>33060.010663415924</v>
          </cell>
          <cell r="J3857">
            <v>30978.146012067311</v>
          </cell>
          <cell r="K3857">
            <v>7.4999999999999997E-3</v>
          </cell>
          <cell r="L3857">
            <v>30745.809916976807</v>
          </cell>
          <cell r="M3857">
            <v>119817119.48268367</v>
          </cell>
        </row>
        <row r="3858">
          <cell r="A3858" t="str">
            <v>JF3046</v>
          </cell>
          <cell r="B3858">
            <v>37145</v>
          </cell>
          <cell r="C3858">
            <v>37164</v>
          </cell>
          <cell r="D3858">
            <v>10</v>
          </cell>
          <cell r="E3858" t="str">
            <v>Merrifield Gardens</v>
          </cell>
          <cell r="F3858" t="str">
            <v>Burbage</v>
          </cell>
          <cell r="G3858" t="str">
            <v>Leicestershire</v>
          </cell>
          <cell r="H3858" t="str">
            <v>LE10 2TE</v>
          </cell>
          <cell r="I3858">
            <v>34412.012245157173</v>
          </cell>
          <cell r="J3858">
            <v>32245.008955159865</v>
          </cell>
          <cell r="K3858">
            <v>7.4999999999999997E-3</v>
          </cell>
          <cell r="L3858">
            <v>32003.171387996168</v>
          </cell>
          <cell r="M3858">
            <v>119849122.65407167</v>
          </cell>
        </row>
        <row r="3859">
          <cell r="A3859" t="str">
            <v>JF3104</v>
          </cell>
          <cell r="B3859">
            <v>37145</v>
          </cell>
          <cell r="C3859">
            <v>37164</v>
          </cell>
          <cell r="D3859" t="str">
            <v>Trevanson Cottage</v>
          </cell>
          <cell r="E3859" t="str">
            <v>Trevanson</v>
          </cell>
          <cell r="F3859" t="str">
            <v>Wadebridge</v>
          </cell>
          <cell r="G3859" t="str">
            <v>Cornwall</v>
          </cell>
          <cell r="H3859" t="str">
            <v>PL27 7HP</v>
          </cell>
          <cell r="I3859">
            <v>35677.77091829665</v>
          </cell>
          <cell r="J3859">
            <v>33431.059903290559</v>
          </cell>
          <cell r="K3859">
            <v>7.4999999999999997E-3</v>
          </cell>
          <cell r="L3859">
            <v>33180.32695401588</v>
          </cell>
          <cell r="M3859">
            <v>119882302.9810257</v>
          </cell>
        </row>
        <row r="3860">
          <cell r="A3860" t="str">
            <v>JF3092</v>
          </cell>
          <cell r="B3860">
            <v>37145</v>
          </cell>
          <cell r="C3860">
            <v>37164</v>
          </cell>
          <cell r="D3860" t="str">
            <v>98 Orchard Street</v>
          </cell>
          <cell r="E3860" t="str">
            <v>Kempston</v>
          </cell>
          <cell r="F3860" t="str">
            <v>Bedford</v>
          </cell>
          <cell r="G3860" t="str">
            <v>Bedfordshire</v>
          </cell>
          <cell r="H3860" t="str">
            <v>MK42 7JJ</v>
          </cell>
          <cell r="I3860">
            <v>42994.573102831528</v>
          </cell>
          <cell r="J3860">
            <v>40287.106282753972</v>
          </cell>
          <cell r="K3860">
            <v>7.4999999999999997E-3</v>
          </cell>
          <cell r="L3860">
            <v>39984.952985633317</v>
          </cell>
          <cell r="M3860">
            <v>119922287.93401133</v>
          </cell>
        </row>
        <row r="3861">
          <cell r="A3861" t="str">
            <v>JF3146</v>
          </cell>
          <cell r="B3861">
            <v>37145</v>
          </cell>
          <cell r="C3861">
            <v>37164</v>
          </cell>
          <cell r="D3861">
            <v>53</v>
          </cell>
          <cell r="E3861" t="str">
            <v>Thrasher Road</v>
          </cell>
          <cell r="F3861" t="str">
            <v>Aylesbury</v>
          </cell>
          <cell r="G3861" t="str">
            <v>Buckinghamshire</v>
          </cell>
          <cell r="H3861" t="str">
            <v>HP21 8DU</v>
          </cell>
          <cell r="I3861">
            <v>48458.194047519377</v>
          </cell>
          <cell r="J3861">
            <v>45406.670492889687</v>
          </cell>
          <cell r="K3861">
            <v>7.4999999999999997E-3</v>
          </cell>
          <cell r="L3861">
            <v>45066.120464193016</v>
          </cell>
          <cell r="M3861">
            <v>119967354.05447552</v>
          </cell>
        </row>
        <row r="3862">
          <cell r="A3862" t="str">
            <v>JF3176</v>
          </cell>
          <cell r="B3862">
            <v>37146</v>
          </cell>
          <cell r="C3862">
            <v>37164</v>
          </cell>
          <cell r="D3862">
            <v>96</v>
          </cell>
          <cell r="E3862" t="str">
            <v>Dunnington Road</v>
          </cell>
          <cell r="F3862" t="str">
            <v>Wootton Bassett Swindon</v>
          </cell>
          <cell r="G3862" t="str">
            <v>Wiltshire</v>
          </cell>
          <cell r="H3862" t="str">
            <v>SN4 7EL</v>
          </cell>
          <cell r="I3862">
            <v>5148.4127154332473</v>
          </cell>
          <cell r="J3862">
            <v>4824.2053655948812</v>
          </cell>
          <cell r="K3862">
            <v>7.4999999999999997E-3</v>
          </cell>
          <cell r="L3862">
            <v>4788.0238253529196</v>
          </cell>
          <cell r="M3862">
            <v>119972142.07830086</v>
          </cell>
        </row>
        <row r="3863">
          <cell r="A3863" t="str">
            <v>JE3279</v>
          </cell>
          <cell r="B3863">
            <v>37146</v>
          </cell>
          <cell r="C3863">
            <v>37164</v>
          </cell>
          <cell r="D3863">
            <v>3</v>
          </cell>
          <cell r="E3863" t="str">
            <v>The Sidings, Sutton On Sea</v>
          </cell>
          <cell r="F3863" t="str">
            <v>Mablethorpe</v>
          </cell>
          <cell r="G3863" t="str">
            <v>Lincolnshire</v>
          </cell>
          <cell r="H3863" t="str">
            <v>LN12 2SJ</v>
          </cell>
          <cell r="I3863">
            <v>7545.8075186327751</v>
          </cell>
          <cell r="J3863">
            <v>7070.6307227490979</v>
          </cell>
          <cell r="K3863">
            <v>7.4999999999999997E-3</v>
          </cell>
          <cell r="L3863">
            <v>7017.6009923284801</v>
          </cell>
          <cell r="M3863">
            <v>119979159.67929319</v>
          </cell>
        </row>
        <row r="3864">
          <cell r="A3864" t="str">
            <v>JF3070</v>
          </cell>
          <cell r="B3864">
            <v>37146</v>
          </cell>
          <cell r="C3864">
            <v>37164</v>
          </cell>
          <cell r="D3864" t="str">
            <v>12 Broady Strap</v>
          </cell>
          <cell r="E3864" t="str">
            <v>Fremington</v>
          </cell>
          <cell r="F3864" t="str">
            <v>Barnstaple</v>
          </cell>
          <cell r="G3864" t="str">
            <v>Devon</v>
          </cell>
          <cell r="H3864" t="str">
            <v>EX31 2NW</v>
          </cell>
          <cell r="I3864">
            <v>28111.957786085517</v>
          </cell>
          <cell r="J3864">
            <v>26341.683366306832</v>
          </cell>
          <cell r="K3864">
            <v>7.4999999999999997E-3</v>
          </cell>
          <cell r="L3864">
            <v>26144.120741059531</v>
          </cell>
          <cell r="M3864">
            <v>120005303.80003424</v>
          </cell>
        </row>
        <row r="3865">
          <cell r="A3865" t="str">
            <v>JF3030</v>
          </cell>
          <cell r="B3865">
            <v>37146</v>
          </cell>
          <cell r="C3865">
            <v>37164</v>
          </cell>
          <cell r="D3865">
            <v>21</v>
          </cell>
          <cell r="E3865" t="str">
            <v>Lakehurst Road</v>
          </cell>
          <cell r="F3865" t="str">
            <v>Ewell, Epsom</v>
          </cell>
          <cell r="G3865" t="str">
            <v>Surrey</v>
          </cell>
          <cell r="H3865" t="str">
            <v>KT19 0EL</v>
          </cell>
          <cell r="I3865">
            <v>30256.005336854036</v>
          </cell>
          <cell r="J3865">
            <v>28350.71532823602</v>
          </cell>
          <cell r="K3865">
            <v>7.4999999999999997E-3</v>
          </cell>
          <cell r="L3865">
            <v>28138.08496327425</v>
          </cell>
          <cell r="M3865">
            <v>120033441.88499752</v>
          </cell>
        </row>
        <row r="3866">
          <cell r="A3866" t="str">
            <v>JF3101</v>
          </cell>
          <cell r="B3866">
            <v>37146</v>
          </cell>
          <cell r="C3866">
            <v>37164</v>
          </cell>
          <cell r="D3866">
            <v>15</v>
          </cell>
          <cell r="E3866" t="str">
            <v>Heath Rise</v>
          </cell>
          <cell r="F3866" t="str">
            <v>Brixham</v>
          </cell>
          <cell r="G3866" t="str">
            <v>Devon</v>
          </cell>
          <cell r="H3866" t="str">
            <v>TQ5 9BG</v>
          </cell>
          <cell r="I3866">
            <v>36724.574741604585</v>
          </cell>
          <cell r="J3866">
            <v>34411.944090370038</v>
          </cell>
          <cell r="K3866">
            <v>7.4999999999999997E-3</v>
          </cell>
          <cell r="L3866">
            <v>34153.854509692261</v>
          </cell>
          <cell r="M3866">
            <v>120067595.73950721</v>
          </cell>
        </row>
        <row r="3867">
          <cell r="A3867" t="str">
            <v>JE3280</v>
          </cell>
          <cell r="B3867">
            <v>37147</v>
          </cell>
          <cell r="C3867">
            <v>37164</v>
          </cell>
          <cell r="D3867">
            <v>58</v>
          </cell>
          <cell r="E3867" t="str">
            <v>Tyelands</v>
          </cell>
          <cell r="F3867" t="str">
            <v>Billericay</v>
          </cell>
          <cell r="G3867" t="str">
            <v>Essex</v>
          </cell>
          <cell r="H3867" t="str">
            <v>CM12 9PB</v>
          </cell>
          <cell r="I3867">
            <v>12067.060837046083</v>
          </cell>
          <cell r="J3867">
            <v>11307.170356123785</v>
          </cell>
          <cell r="K3867">
            <v>7.4999999999999997E-3</v>
          </cell>
          <cell r="L3867">
            <v>11222.366578452857</v>
          </cell>
          <cell r="M3867">
            <v>120078818.10608567</v>
          </cell>
        </row>
        <row r="3868">
          <cell r="A3868" t="str">
            <v>JE3283</v>
          </cell>
          <cell r="B3868">
            <v>37147</v>
          </cell>
          <cell r="C3868">
            <v>37164</v>
          </cell>
          <cell r="D3868">
            <v>119</v>
          </cell>
          <cell r="E3868" t="str">
            <v>Orchard Road</v>
          </cell>
          <cell r="F3868" t="str">
            <v>Burgess Hill</v>
          </cell>
          <cell r="G3868" t="str">
            <v>West Sussex</v>
          </cell>
          <cell r="H3868" t="str">
            <v>RH15 9PJ</v>
          </cell>
          <cell r="I3868">
            <v>16673.997095729126</v>
          </cell>
          <cell r="J3868">
            <v>15623.997278617719</v>
          </cell>
          <cell r="K3868">
            <v>7.4999999999999997E-3</v>
          </cell>
          <cell r="L3868">
            <v>15506.817299028087</v>
          </cell>
          <cell r="M3868">
            <v>120094324.9233847</v>
          </cell>
        </row>
        <row r="3869">
          <cell r="A3869" t="str">
            <v>JF2919</v>
          </cell>
          <cell r="B3869">
            <v>37147</v>
          </cell>
          <cell r="C3869">
            <v>37164</v>
          </cell>
          <cell r="D3869">
            <v>38</v>
          </cell>
          <cell r="E3869" t="str">
            <v>Station Road Isleham</v>
          </cell>
          <cell r="F3869" t="str">
            <v>Ely</v>
          </cell>
          <cell r="G3869" t="str">
            <v>Cambridgeshire</v>
          </cell>
          <cell r="H3869" t="str">
            <v>CB7 5QT</v>
          </cell>
          <cell r="I3869">
            <v>17352.213710605429</v>
          </cell>
          <cell r="J3869">
            <v>16259.505038652946</v>
          </cell>
          <cell r="K3869">
            <v>7.4999999999999997E-3</v>
          </cell>
          <cell r="L3869">
            <v>16137.558750863049</v>
          </cell>
          <cell r="M3869">
            <v>120110462.48213556</v>
          </cell>
        </row>
        <row r="3870">
          <cell r="A3870" t="str">
            <v>JF2932</v>
          </cell>
          <cell r="B3870">
            <v>37147</v>
          </cell>
          <cell r="C3870">
            <v>37164</v>
          </cell>
          <cell r="D3870" t="str">
            <v>Flat 43 Royal Court</v>
          </cell>
          <cell r="E3870" t="str">
            <v>Den Crescent</v>
          </cell>
          <cell r="F3870" t="str">
            <v>Teignmouth</v>
          </cell>
          <cell r="G3870" t="str">
            <v>Devon</v>
          </cell>
          <cell r="H3870" t="str">
            <v>TQ14 8BR</v>
          </cell>
          <cell r="I3870">
            <v>41366.954154779676</v>
          </cell>
          <cell r="J3870">
            <v>38761.982230675159</v>
          </cell>
          <cell r="K3870">
            <v>7.4999999999999997E-3</v>
          </cell>
          <cell r="L3870">
            <v>38471.267363945095</v>
          </cell>
          <cell r="M3870">
            <v>120148933.74949951</v>
          </cell>
        </row>
        <row r="3871">
          <cell r="A3871" t="str">
            <v>JF3065</v>
          </cell>
          <cell r="B3871">
            <v>37147</v>
          </cell>
          <cell r="C3871">
            <v>37164</v>
          </cell>
          <cell r="D3871">
            <v>13</v>
          </cell>
          <cell r="E3871" t="str">
            <v>High Park</v>
          </cell>
          <cell r="F3871" t="str">
            <v>Paulton, Nr. Bristol</v>
          </cell>
          <cell r="G3871" t="str">
            <v>N. E. Somerset</v>
          </cell>
          <cell r="H3871" t="str">
            <v>BS39 7LN</v>
          </cell>
          <cell r="I3871">
            <v>51796.261401755088</v>
          </cell>
          <cell r="J3871">
            <v>48534.532094339775</v>
          </cell>
          <cell r="K3871">
            <v>7.4999999999999997E-3</v>
          </cell>
          <cell r="L3871">
            <v>48170.523103632229</v>
          </cell>
          <cell r="M3871">
            <v>120197104.27260315</v>
          </cell>
        </row>
        <row r="3872">
          <cell r="A3872" t="str">
            <v>JE3284</v>
          </cell>
          <cell r="B3872">
            <v>37148</v>
          </cell>
          <cell r="C3872">
            <v>37164</v>
          </cell>
          <cell r="D3872" t="str">
            <v>Trelean</v>
          </cell>
          <cell r="E3872" t="str">
            <v>3 Dinglewell,  Hucclecote</v>
          </cell>
          <cell r="F3872" t="str">
            <v>Gloucester</v>
          </cell>
          <cell r="G3872">
            <v>0</v>
          </cell>
          <cell r="H3872" t="str">
            <v>GL3 3HW</v>
          </cell>
          <cell r="I3872">
            <v>9587.3205335041221</v>
          </cell>
          <cell r="J3872">
            <v>8983.5849835353474</v>
          </cell>
          <cell r="K3872">
            <v>7.4999999999999997E-3</v>
          </cell>
          <cell r="L3872">
            <v>8916.2080961588326</v>
          </cell>
          <cell r="M3872">
            <v>120206020.48069932</v>
          </cell>
        </row>
        <row r="3873">
          <cell r="A3873" t="str">
            <v>JF2822</v>
          </cell>
          <cell r="B3873">
            <v>37148</v>
          </cell>
          <cell r="C3873">
            <v>37164</v>
          </cell>
          <cell r="D3873">
            <v>5</v>
          </cell>
          <cell r="E3873" t="str">
            <v>Redeswood Avenue</v>
          </cell>
          <cell r="F3873" t="str">
            <v>Thornton Cleveleys</v>
          </cell>
          <cell r="G3873" t="str">
            <v>Lancashire</v>
          </cell>
          <cell r="H3873" t="str">
            <v>FY5 3QS</v>
          </cell>
          <cell r="I3873">
            <v>23316.762602585564</v>
          </cell>
          <cell r="J3873">
            <v>21848.452615017202</v>
          </cell>
          <cell r="K3873">
            <v>7.4999999999999997E-3</v>
          </cell>
          <cell r="L3873">
            <v>21684.589220404574</v>
          </cell>
          <cell r="M3873">
            <v>120227705.06991972</v>
          </cell>
        </row>
        <row r="3874">
          <cell r="A3874" t="str">
            <v>JF3029</v>
          </cell>
          <cell r="B3874">
            <v>37148</v>
          </cell>
          <cell r="C3874">
            <v>37164</v>
          </cell>
          <cell r="D3874">
            <v>92</v>
          </cell>
          <cell r="E3874" t="str">
            <v>Howard Avenue</v>
          </cell>
          <cell r="F3874" t="str">
            <v>Slough</v>
          </cell>
          <cell r="G3874" t="str">
            <v>Berkshire</v>
          </cell>
          <cell r="H3874" t="str">
            <v>SL2 1LA</v>
          </cell>
          <cell r="I3874">
            <v>35252.381823948919</v>
          </cell>
          <cell r="J3874">
            <v>33032.458535287144</v>
          </cell>
          <cell r="K3874">
            <v>7.4999999999999997E-3</v>
          </cell>
          <cell r="L3874">
            <v>32784.715096272492</v>
          </cell>
          <cell r="M3874">
            <v>120260489.78501599</v>
          </cell>
        </row>
        <row r="3875">
          <cell r="A3875" t="str">
            <v>JF3175</v>
          </cell>
          <cell r="B3875">
            <v>37148</v>
          </cell>
          <cell r="C3875">
            <v>37164</v>
          </cell>
          <cell r="D3875">
            <v>144</v>
          </cell>
          <cell r="E3875" t="str">
            <v>Primrose Avenue</v>
          </cell>
          <cell r="F3875" t="str">
            <v>Haslington Nr Crewe</v>
          </cell>
          <cell r="G3875" t="str">
            <v>Cheshire</v>
          </cell>
          <cell r="H3875" t="str">
            <v>CW1 5QP</v>
          </cell>
          <cell r="I3875">
            <v>36563.674393849564</v>
          </cell>
          <cell r="J3875">
            <v>34261.176006327543</v>
          </cell>
          <cell r="K3875">
            <v>7.4999999999999997E-3</v>
          </cell>
          <cell r="L3875">
            <v>34004.21718628009</v>
          </cell>
          <cell r="M3875">
            <v>120294494.00220227</v>
          </cell>
        </row>
        <row r="3876">
          <cell r="A3876" t="str">
            <v>JF3043</v>
          </cell>
          <cell r="B3876">
            <v>37148</v>
          </cell>
          <cell r="C3876">
            <v>37164</v>
          </cell>
          <cell r="D3876">
            <v>23</v>
          </cell>
          <cell r="E3876" t="str">
            <v>Florence Terrace</v>
          </cell>
          <cell r="F3876" t="str">
            <v>New Cross</v>
          </cell>
          <cell r="G3876" t="str">
            <v>London</v>
          </cell>
          <cell r="H3876" t="str">
            <v>SE14 6TR</v>
          </cell>
          <cell r="I3876">
            <v>49385.660521153906</v>
          </cell>
          <cell r="J3876">
            <v>46275.732276748742</v>
          </cell>
          <cell r="K3876">
            <v>7.4999999999999997E-3</v>
          </cell>
          <cell r="L3876">
            <v>45928.664284673127</v>
          </cell>
          <cell r="M3876">
            <v>120340422.66648695</v>
          </cell>
        </row>
        <row r="3877">
          <cell r="A3877" t="str">
            <v>JF3021</v>
          </cell>
          <cell r="B3877">
            <v>37148</v>
          </cell>
          <cell r="C3877">
            <v>37164</v>
          </cell>
          <cell r="D3877">
            <v>161</v>
          </cell>
          <cell r="E3877" t="str">
            <v>Ilchester Road</v>
          </cell>
          <cell r="F3877" t="str">
            <v>Yeovil</v>
          </cell>
          <cell r="G3877" t="str">
            <v>Somerset</v>
          </cell>
          <cell r="H3877" t="str">
            <v>BA21 3BQ</v>
          </cell>
          <cell r="I3877">
            <v>53637.628794848257</v>
          </cell>
          <cell r="J3877">
            <v>50259.944361923299</v>
          </cell>
          <cell r="K3877">
            <v>7.4999999999999997E-3</v>
          </cell>
          <cell r="L3877">
            <v>49882.994779208879</v>
          </cell>
          <cell r="M3877">
            <v>120390305.66126616</v>
          </cell>
        </row>
        <row r="3878">
          <cell r="A3878" t="str">
            <v>JF3128</v>
          </cell>
          <cell r="B3878">
            <v>37148</v>
          </cell>
          <cell r="C3878">
            <v>37164</v>
          </cell>
          <cell r="D3878">
            <v>7</v>
          </cell>
          <cell r="E3878" t="str">
            <v>Paddock Close</v>
          </cell>
          <cell r="F3878" t="str">
            <v>Lytchett Matravers Poole</v>
          </cell>
          <cell r="G3878" t="str">
            <v>Dorset</v>
          </cell>
          <cell r="H3878" t="str">
            <v>BH16 6AZ</v>
          </cell>
          <cell r="I3878">
            <v>56064.057640741325</v>
          </cell>
          <cell r="J3878">
            <v>52533.575421551053</v>
          </cell>
          <cell r="K3878">
            <v>7.4999999999999997E-3</v>
          </cell>
          <cell r="L3878">
            <v>52139.573605889425</v>
          </cell>
          <cell r="M3878">
            <v>120442445.23487206</v>
          </cell>
        </row>
        <row r="3879">
          <cell r="A3879" t="str">
            <v>JF3147</v>
          </cell>
          <cell r="B3879">
            <v>37151</v>
          </cell>
          <cell r="C3879">
            <v>37164</v>
          </cell>
          <cell r="D3879">
            <v>22</v>
          </cell>
          <cell r="E3879" t="str">
            <v>Kensington Close</v>
          </cell>
          <cell r="F3879" t="str">
            <v>Toton</v>
          </cell>
          <cell r="G3879" t="str">
            <v>Nottingham</v>
          </cell>
          <cell r="H3879" t="str">
            <v>NG9 6GR</v>
          </cell>
          <cell r="I3879">
            <v>7184.6504648605887</v>
          </cell>
          <cell r="J3879">
            <v>6732.2165564940515</v>
          </cell>
          <cell r="K3879">
            <v>7.4999999999999997E-3</v>
          </cell>
          <cell r="L3879">
            <v>6681.7249323203469</v>
          </cell>
          <cell r="M3879">
            <v>120449126.95980437</v>
          </cell>
        </row>
        <row r="3880">
          <cell r="A3880" t="str">
            <v>JF2889</v>
          </cell>
          <cell r="B3880">
            <v>37151</v>
          </cell>
          <cell r="C3880">
            <v>37164</v>
          </cell>
          <cell r="D3880">
            <v>7</v>
          </cell>
          <cell r="E3880" t="str">
            <v>Firs Close</v>
          </cell>
          <cell r="F3880" t="str">
            <v>Folkestone</v>
          </cell>
          <cell r="G3880" t="str">
            <v>Kent</v>
          </cell>
          <cell r="H3880" t="str">
            <v>CT19 4HZ</v>
          </cell>
          <cell r="I3880">
            <v>16130.81177910029</v>
          </cell>
          <cell r="J3880">
            <v>15115.01758646173</v>
          </cell>
          <cell r="K3880">
            <v>7.4999999999999997E-3</v>
          </cell>
          <cell r="L3880">
            <v>15001.654954563268</v>
          </cell>
          <cell r="M3880">
            <v>120464128.61475894</v>
          </cell>
        </row>
        <row r="3881">
          <cell r="A3881" t="str">
            <v>JF3027</v>
          </cell>
          <cell r="B3881">
            <v>37151</v>
          </cell>
          <cell r="C3881">
            <v>37164</v>
          </cell>
          <cell r="D3881">
            <v>14</v>
          </cell>
          <cell r="E3881" t="str">
            <v>Prestbury Square</v>
          </cell>
          <cell r="F3881" t="str">
            <v>London</v>
          </cell>
          <cell r="G3881">
            <v>0</v>
          </cell>
          <cell r="H3881" t="str">
            <v>SE9 4NA</v>
          </cell>
          <cell r="I3881">
            <v>16789.147270517689</v>
          </cell>
          <cell r="J3881">
            <v>15731.896182953602</v>
          </cell>
          <cell r="K3881">
            <v>7.4999999999999997E-3</v>
          </cell>
          <cell r="L3881">
            <v>15613.906961581451</v>
          </cell>
          <cell r="M3881">
            <v>120479742.52172051</v>
          </cell>
        </row>
        <row r="3882">
          <cell r="A3882" t="str">
            <v>JF2761</v>
          </cell>
          <cell r="B3882">
            <v>37151</v>
          </cell>
          <cell r="C3882">
            <v>37164</v>
          </cell>
          <cell r="D3882">
            <v>33</v>
          </cell>
          <cell r="E3882" t="str">
            <v>Second Avenue</v>
          </cell>
          <cell r="F3882" t="str">
            <v>Caister On Sea Great Yarmouth</v>
          </cell>
          <cell r="G3882" t="str">
            <v>Norfolk</v>
          </cell>
          <cell r="H3882" t="str">
            <v>NR30 5NN</v>
          </cell>
          <cell r="I3882">
            <v>19144.632239618019</v>
          </cell>
          <cell r="J3882">
            <v>17939.050864327208</v>
          </cell>
          <cell r="K3882">
            <v>7.4999999999999997E-3</v>
          </cell>
          <cell r="L3882">
            <v>17804.507982844756</v>
          </cell>
          <cell r="M3882">
            <v>120497547.02970336</v>
          </cell>
        </row>
        <row r="3883">
          <cell r="A3883" t="str">
            <v>JF2817</v>
          </cell>
          <cell r="B3883">
            <v>37151</v>
          </cell>
          <cell r="C3883">
            <v>37164</v>
          </cell>
          <cell r="D3883">
            <v>18</v>
          </cell>
          <cell r="E3883" t="str">
            <v>Nansen Road</v>
          </cell>
          <cell r="F3883" t="str">
            <v>Sparkhill Birmingham</v>
          </cell>
          <cell r="G3883" t="str">
            <v>West Midlands</v>
          </cell>
          <cell r="H3883" t="str">
            <v>B11 4DT</v>
          </cell>
          <cell r="I3883">
            <v>21248.62711080294</v>
          </cell>
          <cell r="J3883">
            <v>19910.55235571459</v>
          </cell>
          <cell r="K3883">
            <v>7.4999999999999997E-3</v>
          </cell>
          <cell r="L3883">
            <v>19761.223213046731</v>
          </cell>
          <cell r="M3883">
            <v>120517308.25291641</v>
          </cell>
        </row>
        <row r="3884">
          <cell r="A3884" t="str">
            <v>JF2881</v>
          </cell>
          <cell r="B3884">
            <v>37151</v>
          </cell>
          <cell r="C3884">
            <v>37164</v>
          </cell>
          <cell r="D3884" t="str">
            <v>The Old Bakery</v>
          </cell>
          <cell r="E3884" t="str">
            <v>35 High Street</v>
          </cell>
          <cell r="F3884" t="str">
            <v>Ropsley Grantham</v>
          </cell>
          <cell r="G3884" t="str">
            <v>Lincolnshire</v>
          </cell>
          <cell r="H3884" t="str">
            <v>NG33 4BQ</v>
          </cell>
          <cell r="I3884">
            <v>23024.329887326421</v>
          </cell>
          <cell r="J3884">
            <v>21574.435058149695</v>
          </cell>
          <cell r="K3884">
            <v>7.4999999999999997E-3</v>
          </cell>
          <cell r="L3884">
            <v>21412.626795213571</v>
          </cell>
          <cell r="M3884">
            <v>120538720.87971163</v>
          </cell>
        </row>
        <row r="3885">
          <cell r="A3885" t="str">
            <v>JF3161</v>
          </cell>
          <cell r="B3885">
            <v>37151</v>
          </cell>
          <cell r="C3885">
            <v>37164</v>
          </cell>
          <cell r="D3885">
            <v>15</v>
          </cell>
          <cell r="E3885" t="str">
            <v>South Hall Drive</v>
          </cell>
          <cell r="F3885" t="str">
            <v>Rainham</v>
          </cell>
          <cell r="G3885" t="str">
            <v>Essex</v>
          </cell>
          <cell r="H3885" t="str">
            <v>RM13 9HS</v>
          </cell>
          <cell r="I3885">
            <v>25302.754061043408</v>
          </cell>
          <cell r="J3885">
            <v>23709.38163906334</v>
          </cell>
          <cell r="K3885">
            <v>7.4999999999999997E-3</v>
          </cell>
          <cell r="L3885">
            <v>23531.561276770368</v>
          </cell>
          <cell r="M3885">
            <v>120562252.44098839</v>
          </cell>
        </row>
        <row r="3886">
          <cell r="A3886" t="str">
            <v>JF2554</v>
          </cell>
          <cell r="B3886">
            <v>37151</v>
          </cell>
          <cell r="C3886">
            <v>37164</v>
          </cell>
          <cell r="D3886">
            <v>85</v>
          </cell>
          <cell r="E3886" t="str">
            <v>Anderson Crescent</v>
          </cell>
          <cell r="F3886" t="str">
            <v>Birmingham</v>
          </cell>
          <cell r="G3886" t="str">
            <v>West Midlands</v>
          </cell>
          <cell r="H3886" t="str">
            <v>B43 7ST</v>
          </cell>
          <cell r="I3886">
            <v>28124.756125800654</v>
          </cell>
          <cell r="J3886">
            <v>26353.67576523386</v>
          </cell>
          <cell r="K3886">
            <v>7.4999999999999997E-3</v>
          </cell>
          <cell r="L3886">
            <v>26156.023196994607</v>
          </cell>
          <cell r="M3886">
            <v>120588408.46418539</v>
          </cell>
        </row>
        <row r="3887">
          <cell r="A3887" t="str">
            <v>JF3135</v>
          </cell>
          <cell r="B3887">
            <v>37151</v>
          </cell>
          <cell r="C3887">
            <v>37164</v>
          </cell>
          <cell r="D3887">
            <v>8</v>
          </cell>
          <cell r="E3887" t="str">
            <v>St. Edmund Hall Close</v>
          </cell>
          <cell r="F3887" t="str">
            <v>Ramsbottom Bury</v>
          </cell>
          <cell r="G3887" t="str">
            <v>Lancashire</v>
          </cell>
          <cell r="H3887" t="str">
            <v>BL0 9DE</v>
          </cell>
          <cell r="I3887">
            <v>29744.53506560911</v>
          </cell>
          <cell r="J3887">
            <v>27871.453512359163</v>
          </cell>
          <cell r="K3887">
            <v>7.4999999999999997E-3</v>
          </cell>
          <cell r="L3887">
            <v>27662.41761101647</v>
          </cell>
          <cell r="M3887">
            <v>120616070.8817964</v>
          </cell>
        </row>
        <row r="3888">
          <cell r="A3888" t="str">
            <v>JF2830</v>
          </cell>
          <cell r="B3888">
            <v>37151</v>
          </cell>
          <cell r="C3888">
            <v>37164</v>
          </cell>
          <cell r="D3888" t="str">
            <v>6 Askrigg Avenue</v>
          </cell>
          <cell r="E3888" t="str">
            <v>Little Sutton</v>
          </cell>
          <cell r="F3888" t="str">
            <v>Ellesmere Port</v>
          </cell>
          <cell r="G3888" t="str">
            <v>Cheshire</v>
          </cell>
          <cell r="H3888" t="str">
            <v>CH66 4TW</v>
          </cell>
          <cell r="I3888">
            <v>32114.812117149468</v>
          </cell>
          <cell r="J3888">
            <v>30092.468784835266</v>
          </cell>
          <cell r="K3888">
            <v>7.4999999999999997E-3</v>
          </cell>
          <cell r="L3888">
            <v>29866.775268949004</v>
          </cell>
          <cell r="M3888">
            <v>120645937.65706535</v>
          </cell>
        </row>
        <row r="3889">
          <cell r="A3889" t="str">
            <v>JF2959</v>
          </cell>
          <cell r="B3889">
            <v>37151</v>
          </cell>
          <cell r="C3889">
            <v>37164</v>
          </cell>
          <cell r="D3889">
            <v>25</v>
          </cell>
          <cell r="E3889" t="str">
            <v>Slade Road, Fordhouses</v>
          </cell>
          <cell r="F3889" t="str">
            <v>Wolverhampton</v>
          </cell>
          <cell r="G3889" t="str">
            <v>West Midlands</v>
          </cell>
          <cell r="H3889" t="str">
            <v>WV10 6QP</v>
          </cell>
          <cell r="I3889">
            <v>33049.249358458663</v>
          </cell>
          <cell r="J3889">
            <v>30968.062371150179</v>
          </cell>
          <cell r="K3889">
            <v>7.4999999999999997E-3</v>
          </cell>
          <cell r="L3889">
            <v>30735.801903366555</v>
          </cell>
          <cell r="M3889">
            <v>120676673.45896871</v>
          </cell>
        </row>
        <row r="3890">
          <cell r="A3890" t="str">
            <v>JF3220</v>
          </cell>
          <cell r="B3890">
            <v>37152</v>
          </cell>
          <cell r="C3890">
            <v>37164</v>
          </cell>
          <cell r="D3890">
            <v>31</v>
          </cell>
          <cell r="E3890" t="str">
            <v>Roundway, Bramhall</v>
          </cell>
          <cell r="F3890" t="str">
            <v>Stockport</v>
          </cell>
          <cell r="G3890" t="str">
            <v>Cheshire</v>
          </cell>
          <cell r="H3890" t="str">
            <v>SK7 1DF</v>
          </cell>
          <cell r="I3890">
            <v>6219.0843868768052</v>
          </cell>
          <cell r="J3890">
            <v>5827.454387703202</v>
          </cell>
          <cell r="K3890">
            <v>7.4999999999999997E-3</v>
          </cell>
          <cell r="L3890">
            <v>5783.7484797954285</v>
          </cell>
          <cell r="M3890">
            <v>120682457.20744851</v>
          </cell>
        </row>
        <row r="3891">
          <cell r="A3891" t="str">
            <v>JE3286</v>
          </cell>
          <cell r="B3891">
            <v>37152</v>
          </cell>
          <cell r="C3891">
            <v>37164</v>
          </cell>
          <cell r="D3891">
            <v>40</v>
          </cell>
          <cell r="E3891" t="str">
            <v>Greenview Drive</v>
          </cell>
          <cell r="F3891" t="str">
            <v>Northampton</v>
          </cell>
          <cell r="G3891" t="str">
            <v>Northamptonshire</v>
          </cell>
          <cell r="H3891" t="str">
            <v>NN2 7LA</v>
          </cell>
          <cell r="I3891">
            <v>11438.882009686953</v>
          </cell>
          <cell r="J3891">
            <v>10718.549389429587</v>
          </cell>
          <cell r="K3891">
            <v>7.4999999999999997E-3</v>
          </cell>
          <cell r="L3891">
            <v>10638.160269008866</v>
          </cell>
          <cell r="M3891">
            <v>120693095.36771752</v>
          </cell>
        </row>
        <row r="3892">
          <cell r="A3892" t="str">
            <v>JF3221</v>
          </cell>
          <cell r="B3892">
            <v>37152</v>
          </cell>
          <cell r="C3892">
            <v>37164</v>
          </cell>
          <cell r="D3892">
            <v>1</v>
          </cell>
          <cell r="E3892" t="str">
            <v>Heathlands Close</v>
          </cell>
          <cell r="F3892" t="str">
            <v>Verwood</v>
          </cell>
          <cell r="G3892" t="str">
            <v>Dorset</v>
          </cell>
          <cell r="H3892" t="str">
            <v>BH31 6UX</v>
          </cell>
          <cell r="I3892">
            <v>11798.41701033617</v>
          </cell>
          <cell r="J3892">
            <v>11055.443646964874</v>
          </cell>
          <cell r="K3892">
            <v>7.4999999999999997E-3</v>
          </cell>
          <cell r="L3892">
            <v>10972.527819612638</v>
          </cell>
          <cell r="M3892">
            <v>120704067.89553714</v>
          </cell>
        </row>
        <row r="3893">
          <cell r="A3893" t="str">
            <v>JE3281</v>
          </cell>
          <cell r="B3893">
            <v>37152</v>
          </cell>
          <cell r="C3893">
            <v>37164</v>
          </cell>
          <cell r="D3893" t="str">
            <v>Edgewood</v>
          </cell>
          <cell r="E3893" t="str">
            <v>North Warren</v>
          </cell>
          <cell r="F3893" t="str">
            <v>Aldeburgh</v>
          </cell>
          <cell r="G3893" t="str">
            <v>Suffolk</v>
          </cell>
          <cell r="H3893" t="str">
            <v>IP15 5QF</v>
          </cell>
          <cell r="I3893">
            <v>11734.634477113252</v>
          </cell>
          <cell r="J3893">
            <v>10995.677646060778</v>
          </cell>
          <cell r="K3893">
            <v>7.4999999999999997E-3</v>
          </cell>
          <cell r="L3893">
            <v>10913.210063715323</v>
          </cell>
          <cell r="M3893">
            <v>120714981.10560085</v>
          </cell>
        </row>
        <row r="3894">
          <cell r="A3894" t="str">
            <v>JF3059</v>
          </cell>
          <cell r="B3894">
            <v>37152</v>
          </cell>
          <cell r="C3894">
            <v>37164</v>
          </cell>
          <cell r="D3894">
            <v>11</v>
          </cell>
          <cell r="E3894" t="str">
            <v>Trevithick Avenue</v>
          </cell>
          <cell r="F3894" t="str">
            <v>Torpoint</v>
          </cell>
          <cell r="G3894" t="str">
            <v>Cornwall</v>
          </cell>
          <cell r="H3894" t="str">
            <v>PL11 2PX</v>
          </cell>
          <cell r="I3894">
            <v>23717.165554591491</v>
          </cell>
          <cell r="J3894">
            <v>22223.6412753351</v>
          </cell>
          <cell r="K3894">
            <v>7.4999999999999997E-3</v>
          </cell>
          <cell r="L3894">
            <v>22056.963965770086</v>
          </cell>
          <cell r="M3894">
            <v>120737038.06956662</v>
          </cell>
        </row>
        <row r="3895">
          <cell r="A3895" t="str">
            <v>JF2448</v>
          </cell>
          <cell r="B3895">
            <v>37152</v>
          </cell>
          <cell r="C3895">
            <v>37164</v>
          </cell>
          <cell r="D3895">
            <v>12</v>
          </cell>
          <cell r="E3895" t="str">
            <v>Lodge Close</v>
          </cell>
          <cell r="F3895" t="str">
            <v>Orpington</v>
          </cell>
          <cell r="G3895" t="str">
            <v>Kent</v>
          </cell>
          <cell r="H3895" t="str">
            <v>BR6 0QQ</v>
          </cell>
          <cell r="I3895">
            <v>29777.814192568403</v>
          </cell>
          <cell r="J3895">
            <v>27902.636976411701</v>
          </cell>
          <cell r="K3895">
            <v>7.4999999999999997E-3</v>
          </cell>
          <cell r="L3895">
            <v>27693.367199088614</v>
          </cell>
          <cell r="M3895">
            <v>120764731.43676572</v>
          </cell>
        </row>
        <row r="3896">
          <cell r="A3896" t="str">
            <v>JF3166</v>
          </cell>
          <cell r="B3896">
            <v>37152</v>
          </cell>
          <cell r="C3896">
            <v>37164</v>
          </cell>
          <cell r="D3896">
            <v>9</v>
          </cell>
          <cell r="E3896" t="str">
            <v>Maes Rhosyn</v>
          </cell>
          <cell r="F3896" t="str">
            <v>Rhos Pontardawe Swansea</v>
          </cell>
          <cell r="G3896" t="str">
            <v>West Glamorgan</v>
          </cell>
          <cell r="H3896" t="str">
            <v>SA8 3HT</v>
          </cell>
          <cell r="I3896">
            <v>30799.125138139971</v>
          </cell>
          <cell r="J3896">
            <v>28859.633630700424</v>
          </cell>
          <cell r="K3896">
            <v>7.4999999999999997E-3</v>
          </cell>
          <cell r="L3896">
            <v>28643.186378470171</v>
          </cell>
          <cell r="M3896">
            <v>120793374.62314418</v>
          </cell>
        </row>
        <row r="3897">
          <cell r="A3897" t="str">
            <v>JF3066</v>
          </cell>
          <cell r="B3897">
            <v>37153</v>
          </cell>
          <cell r="C3897">
            <v>37164</v>
          </cell>
          <cell r="D3897">
            <v>18</v>
          </cell>
          <cell r="E3897" t="str">
            <v>Western Road</v>
          </cell>
          <cell r="F3897" t="str">
            <v>Cowlersley Huddersfield</v>
          </cell>
          <cell r="G3897" t="str">
            <v>West Yorkshire</v>
          </cell>
          <cell r="H3897" t="str">
            <v>HD4 5TH</v>
          </cell>
          <cell r="I3897">
            <v>12568.139354924908</v>
          </cell>
          <cell r="J3897">
            <v>11776.694811163892</v>
          </cell>
          <cell r="K3897">
            <v>7.4999999999999997E-3</v>
          </cell>
          <cell r="L3897">
            <v>11688.369600080163</v>
          </cell>
          <cell r="M3897">
            <v>120805062.99274427</v>
          </cell>
        </row>
        <row r="3898">
          <cell r="A3898" t="str">
            <v>JF3159</v>
          </cell>
          <cell r="B3898">
            <v>37153</v>
          </cell>
          <cell r="C3898">
            <v>37164</v>
          </cell>
          <cell r="D3898">
            <v>5</v>
          </cell>
          <cell r="E3898" t="str">
            <v>St. Margarets Close</v>
          </cell>
          <cell r="F3898" t="str">
            <v>Middleton St George Darlington</v>
          </cell>
          <cell r="G3898" t="str">
            <v>County Durham</v>
          </cell>
          <cell r="H3898" t="str">
            <v>DL2 1AH</v>
          </cell>
          <cell r="I3898">
            <v>19586.41634947553</v>
          </cell>
          <cell r="J3898">
            <v>18353.01481613324</v>
          </cell>
          <cell r="K3898">
            <v>7.4999999999999997E-3</v>
          </cell>
          <cell r="L3898">
            <v>18215.36720501224</v>
          </cell>
          <cell r="M3898">
            <v>120823278.35994928</v>
          </cell>
        </row>
        <row r="3899">
          <cell r="A3899" t="str">
            <v>JF3230</v>
          </cell>
          <cell r="B3899">
            <v>37153</v>
          </cell>
          <cell r="C3899">
            <v>37164</v>
          </cell>
          <cell r="D3899">
            <v>1</v>
          </cell>
          <cell r="E3899" t="str">
            <v>Greywethers Avenue</v>
          </cell>
          <cell r="F3899" t="str">
            <v>The Lawns Swindon</v>
          </cell>
          <cell r="G3899" t="str">
            <v>Wiltshire</v>
          </cell>
          <cell r="H3899" t="str">
            <v>SN3 1QG</v>
          </cell>
          <cell r="I3899">
            <v>24110.699493549826</v>
          </cell>
          <cell r="J3899">
            <v>22592.393480102102</v>
          </cell>
          <cell r="K3899">
            <v>7.4999999999999997E-3</v>
          </cell>
          <cell r="L3899">
            <v>22422.950529001337</v>
          </cell>
          <cell r="M3899">
            <v>120845701.31047827</v>
          </cell>
        </row>
        <row r="3900">
          <cell r="A3900" t="str">
            <v>JF2907</v>
          </cell>
          <cell r="B3900">
            <v>37153</v>
          </cell>
          <cell r="C3900">
            <v>37164</v>
          </cell>
          <cell r="D3900" t="str">
            <v>2 Hood Close</v>
          </cell>
          <cell r="E3900" t="str">
            <v>Admirals Way</v>
          </cell>
          <cell r="F3900" t="str">
            <v>Andover</v>
          </cell>
          <cell r="G3900" t="str">
            <v>Hampshire</v>
          </cell>
          <cell r="H3900" t="str">
            <v>SP10 1QE</v>
          </cell>
          <cell r="I3900">
            <v>44084.43048919546</v>
          </cell>
          <cell r="J3900">
            <v>41308.332851336796</v>
          </cell>
          <cell r="K3900">
            <v>7.4999999999999997E-3</v>
          </cell>
          <cell r="L3900">
            <v>40998.520354951776</v>
          </cell>
          <cell r="M3900">
            <v>120886699.83083323</v>
          </cell>
        </row>
        <row r="3901">
          <cell r="A3901" t="str">
            <v>JF3218</v>
          </cell>
          <cell r="B3901">
            <v>37153</v>
          </cell>
          <cell r="C3901">
            <v>37164</v>
          </cell>
          <cell r="D3901" t="str">
            <v>Charval, Field Walk</v>
          </cell>
          <cell r="E3901" t="str">
            <v>Mildenhall</v>
          </cell>
          <cell r="F3901" t="str">
            <v>Bury St. Edmunds</v>
          </cell>
          <cell r="G3901" t="str">
            <v>Suffolk</v>
          </cell>
          <cell r="H3901" t="str">
            <v>IP28 7AH</v>
          </cell>
          <cell r="I3901">
            <v>81312.522295164221</v>
          </cell>
          <cell r="J3901">
            <v>76192.086382370486</v>
          </cell>
          <cell r="K3901">
            <v>7.4999999999999997E-3</v>
          </cell>
          <cell r="L3901">
            <v>75620.645734502716</v>
          </cell>
          <cell r="M3901">
            <v>120962320.47656773</v>
          </cell>
        </row>
        <row r="3902">
          <cell r="A3902" t="str">
            <v>JF2850</v>
          </cell>
          <cell r="B3902">
            <v>37154</v>
          </cell>
          <cell r="C3902">
            <v>37164</v>
          </cell>
          <cell r="D3902" t="str">
            <v>4 Christina Avene</v>
          </cell>
          <cell r="E3902" t="str">
            <v>Bagnel Road</v>
          </cell>
          <cell r="F3902" t="str">
            <v>Cinder Hill</v>
          </cell>
          <cell r="G3902" t="str">
            <v>Nottinghamshire</v>
          </cell>
          <cell r="H3902" t="str">
            <v>NG6 8SG</v>
          </cell>
          <cell r="I3902">
            <v>15196.985656105444</v>
          </cell>
          <cell r="J3902">
            <v>14239.996634940113</v>
          </cell>
          <cell r="K3902">
            <v>7.4999999999999997E-3</v>
          </cell>
          <cell r="L3902">
            <v>14133.196660178062</v>
          </cell>
          <cell r="M3902">
            <v>120976453.67322791</v>
          </cell>
        </row>
        <row r="3903">
          <cell r="A3903" t="str">
            <v>JF2782</v>
          </cell>
          <cell r="B3903">
            <v>37154</v>
          </cell>
          <cell r="C3903">
            <v>37164</v>
          </cell>
          <cell r="D3903">
            <v>74</v>
          </cell>
          <cell r="E3903" t="str">
            <v>Bebington Road</v>
          </cell>
          <cell r="F3903" t="str">
            <v>Great Sutton Ellesmere Port</v>
          </cell>
          <cell r="G3903" t="str">
            <v>Merseyside</v>
          </cell>
          <cell r="H3903" t="str">
            <v>CH66 4RY</v>
          </cell>
          <cell r="I3903">
            <v>16852.613109555186</v>
          </cell>
          <cell r="J3903">
            <v>15791.365432631053</v>
          </cell>
          <cell r="K3903">
            <v>7.4999999999999997E-3</v>
          </cell>
          <cell r="L3903">
            <v>15672.930191886322</v>
          </cell>
          <cell r="M3903">
            <v>120992126.6034198</v>
          </cell>
        </row>
        <row r="3904">
          <cell r="A3904" t="str">
            <v>JF3154</v>
          </cell>
          <cell r="B3904">
            <v>37154</v>
          </cell>
          <cell r="C3904">
            <v>37164</v>
          </cell>
          <cell r="D3904">
            <v>42</v>
          </cell>
          <cell r="E3904" t="str">
            <v>Upper Road</v>
          </cell>
          <cell r="F3904" t="str">
            <v>Poole</v>
          </cell>
          <cell r="G3904" t="str">
            <v>Dorset</v>
          </cell>
          <cell r="H3904" t="str">
            <v>BH12 3EN</v>
          </cell>
          <cell r="I3904">
            <v>34942.914975462008</v>
          </cell>
          <cell r="J3904">
            <v>32742.479523606711</v>
          </cell>
          <cell r="K3904">
            <v>7.4999999999999997E-3</v>
          </cell>
          <cell r="L3904">
            <v>32496.910927179662</v>
          </cell>
          <cell r="M3904">
            <v>121024623.51434697</v>
          </cell>
        </row>
        <row r="3905">
          <cell r="A3905" t="str">
            <v>JF3167</v>
          </cell>
          <cell r="B3905">
            <v>37154</v>
          </cell>
          <cell r="C3905">
            <v>37164</v>
          </cell>
          <cell r="D3905">
            <v>11</v>
          </cell>
          <cell r="E3905" t="str">
            <v>Pud Brook</v>
          </cell>
          <cell r="F3905" t="str">
            <v>Milborne Port</v>
          </cell>
          <cell r="G3905" t="str">
            <v>Sherborne Dorset</v>
          </cell>
          <cell r="H3905" t="str">
            <v>DT9 5RF</v>
          </cell>
          <cell r="I3905">
            <v>39000.975959695665</v>
          </cell>
          <cell r="J3905">
            <v>36544.995105810536</v>
          </cell>
          <cell r="K3905">
            <v>7.4999999999999997E-3</v>
          </cell>
          <cell r="L3905">
            <v>36270.907642516962</v>
          </cell>
          <cell r="M3905">
            <v>121060894.42198949</v>
          </cell>
        </row>
        <row r="3906">
          <cell r="A3906" t="str">
            <v>JF3095</v>
          </cell>
          <cell r="B3906">
            <v>37154</v>
          </cell>
          <cell r="C3906">
            <v>37164</v>
          </cell>
          <cell r="D3906">
            <v>209</v>
          </cell>
          <cell r="E3906" t="str">
            <v>Faraday Avenue</v>
          </cell>
          <cell r="F3906" t="str">
            <v>Sidcup</v>
          </cell>
          <cell r="G3906" t="str">
            <v>Kent</v>
          </cell>
          <cell r="H3906" t="str">
            <v>DA14 4JE</v>
          </cell>
          <cell r="I3906">
            <v>70112.400167286134</v>
          </cell>
          <cell r="J3906">
            <v>65697.261617708908</v>
          </cell>
          <cell r="K3906">
            <v>7.4999999999999997E-3</v>
          </cell>
          <cell r="L3906">
            <v>65204.532155576097</v>
          </cell>
          <cell r="M3906">
            <v>121126098.95414506</v>
          </cell>
        </row>
        <row r="3907">
          <cell r="A3907" t="str">
            <v>JF3061</v>
          </cell>
          <cell r="B3907">
            <v>37155</v>
          </cell>
          <cell r="C3907">
            <v>37164</v>
          </cell>
          <cell r="D3907">
            <v>73</v>
          </cell>
          <cell r="E3907" t="str">
            <v>Mossley Avenue</v>
          </cell>
          <cell r="F3907" t="str">
            <v>Wallisdown, Poole</v>
          </cell>
          <cell r="G3907" t="str">
            <v>Dorset</v>
          </cell>
          <cell r="H3907" t="str">
            <v>BH12 5DH</v>
          </cell>
          <cell r="I3907">
            <v>51111.210966337538</v>
          </cell>
          <cell r="J3907">
            <v>47892.620855107212</v>
          </cell>
          <cell r="K3907">
            <v>7.4999999999999997E-3</v>
          </cell>
          <cell r="L3907">
            <v>47533.426198693909</v>
          </cell>
          <cell r="M3907">
            <v>121173632.38034375</v>
          </cell>
        </row>
        <row r="3908">
          <cell r="A3908" t="str">
            <v>JF3234</v>
          </cell>
          <cell r="B3908">
            <v>37158</v>
          </cell>
          <cell r="C3908">
            <v>37164</v>
          </cell>
          <cell r="D3908">
            <v>34</v>
          </cell>
          <cell r="E3908" t="str">
            <v>Maple Avenue</v>
          </cell>
          <cell r="F3908" t="str">
            <v>Beeston Nottingham</v>
          </cell>
          <cell r="G3908" t="str">
            <v>Nottinghamshire</v>
          </cell>
          <cell r="H3908" t="str">
            <v>NG9 1PW</v>
          </cell>
          <cell r="I3908">
            <v>5954.4821582465338</v>
          </cell>
          <cell r="J3908">
            <v>5579.5147679287411</v>
          </cell>
          <cell r="K3908">
            <v>7.4999999999999997E-3</v>
          </cell>
          <cell r="L3908">
            <v>5537.6684071692762</v>
          </cell>
          <cell r="M3908">
            <v>121179170.04875092</v>
          </cell>
        </row>
        <row r="3909">
          <cell r="A3909" t="str">
            <v>JF3227</v>
          </cell>
          <cell r="B3909">
            <v>37158</v>
          </cell>
          <cell r="C3909">
            <v>37164</v>
          </cell>
          <cell r="D3909">
            <v>6</v>
          </cell>
          <cell r="E3909" t="str">
            <v>Marshall Crescent</v>
          </cell>
          <cell r="F3909" t="str">
            <v>Broadstairs</v>
          </cell>
          <cell r="G3909" t="str">
            <v>Kent</v>
          </cell>
          <cell r="H3909" t="str">
            <v>CT10 2HS</v>
          </cell>
          <cell r="I3909">
            <v>6534.1559809182208</v>
          </cell>
          <cell r="J3909">
            <v>6122.6852012634199</v>
          </cell>
          <cell r="K3909">
            <v>7.4999999999999997E-3</v>
          </cell>
          <cell r="L3909">
            <v>6076.765062253945</v>
          </cell>
          <cell r="M3909">
            <v>121185246.81381318</v>
          </cell>
        </row>
        <row r="3910">
          <cell r="A3910" t="str">
            <v>JF2747</v>
          </cell>
          <cell r="B3910">
            <v>37158</v>
          </cell>
          <cell r="C3910">
            <v>37164</v>
          </cell>
          <cell r="D3910" t="str">
            <v>Sans Souci</v>
          </cell>
          <cell r="E3910" t="str">
            <v>Downs Road</v>
          </cell>
          <cell r="F3910" t="str">
            <v>East Studdal</v>
          </cell>
          <cell r="G3910" t="str">
            <v>Dover Kent</v>
          </cell>
          <cell r="H3910" t="str">
            <v>CT15 5DA</v>
          </cell>
          <cell r="I3910">
            <v>17122.42677203998</v>
          </cell>
          <cell r="J3910">
            <v>16044.188310324615</v>
          </cell>
          <cell r="K3910">
            <v>7.4999999999999997E-3</v>
          </cell>
          <cell r="L3910">
            <v>15923.856897997181</v>
          </cell>
          <cell r="M3910">
            <v>121201170.67071117</v>
          </cell>
        </row>
        <row r="3911">
          <cell r="A3911" t="str">
            <v>JF3081</v>
          </cell>
          <cell r="B3911">
            <v>37158</v>
          </cell>
          <cell r="C3911">
            <v>37164</v>
          </cell>
          <cell r="D3911">
            <v>2</v>
          </cell>
          <cell r="E3911" t="str">
            <v>Heywood Road</v>
          </cell>
          <cell r="F3911" t="str">
            <v>Prestwich</v>
          </cell>
          <cell r="G3911" t="str">
            <v>Manchester</v>
          </cell>
          <cell r="H3911" t="str">
            <v>M25 1EB</v>
          </cell>
          <cell r="I3911">
            <v>31282.832807492927</v>
          </cell>
          <cell r="J3911">
            <v>29312.881119363647</v>
          </cell>
          <cell r="K3911">
            <v>7.4999999999999997E-3</v>
          </cell>
          <cell r="L3911">
            <v>29093.03451096842</v>
          </cell>
          <cell r="M3911">
            <v>121230263.70522214</v>
          </cell>
        </row>
        <row r="3912">
          <cell r="A3912" t="str">
            <v>JF3057</v>
          </cell>
          <cell r="B3912">
            <v>37158</v>
          </cell>
          <cell r="C3912">
            <v>37164</v>
          </cell>
          <cell r="D3912">
            <v>6</v>
          </cell>
          <cell r="E3912" t="str">
            <v>Ashby Road</v>
          </cell>
          <cell r="F3912" t="str">
            <v>Thurton, Norwich</v>
          </cell>
          <cell r="G3912" t="str">
            <v>Norfolk</v>
          </cell>
          <cell r="H3912" t="str">
            <v>NR14 6AT</v>
          </cell>
          <cell r="I3912">
            <v>32720.93737194073</v>
          </cell>
          <cell r="J3912">
            <v>30660.424942977203</v>
          </cell>
          <cell r="K3912">
            <v>7.4999999999999997E-3</v>
          </cell>
          <cell r="L3912">
            <v>30430.471755904877</v>
          </cell>
          <cell r="M3912">
            <v>121260694.17697805</v>
          </cell>
        </row>
        <row r="3913">
          <cell r="A3913" t="str">
            <v>JF3109</v>
          </cell>
          <cell r="B3913">
            <v>37158</v>
          </cell>
          <cell r="C3913">
            <v>37164</v>
          </cell>
          <cell r="D3913">
            <v>191</v>
          </cell>
          <cell r="E3913" t="str">
            <v>Chairborough Road</v>
          </cell>
          <cell r="F3913" t="str">
            <v>High Wycombe</v>
          </cell>
          <cell r="G3913" t="str">
            <v>Bucks</v>
          </cell>
          <cell r="H3913" t="str">
            <v>HP12 3HW</v>
          </cell>
          <cell r="I3913">
            <v>49573.478391624376</v>
          </cell>
          <cell r="J3913">
            <v>46451.722825401172</v>
          </cell>
          <cell r="K3913">
            <v>7.4999999999999997E-3</v>
          </cell>
          <cell r="L3913">
            <v>46103.334904210664</v>
          </cell>
          <cell r="M3913">
            <v>121306797.51188226</v>
          </cell>
        </row>
        <row r="3914">
          <cell r="A3914" t="str">
            <v>JF3212</v>
          </cell>
          <cell r="B3914">
            <v>37158</v>
          </cell>
          <cell r="C3914">
            <v>37164</v>
          </cell>
          <cell r="D3914">
            <v>15</v>
          </cell>
          <cell r="E3914" t="str">
            <v>Churchfield</v>
          </cell>
          <cell r="F3914" t="str">
            <v>Edenbridge</v>
          </cell>
          <cell r="G3914" t="str">
            <v>Kent</v>
          </cell>
          <cell r="H3914" t="str">
            <v>TN8 5DW</v>
          </cell>
          <cell r="I3914">
            <v>90784.011714214255</v>
          </cell>
          <cell r="J3914">
            <v>85067.134402236028</v>
          </cell>
          <cell r="K3914">
            <v>7.4999999999999997E-3</v>
          </cell>
          <cell r="L3914">
            <v>84429.130894219255</v>
          </cell>
          <cell r="M3914">
            <v>121391226.64277647</v>
          </cell>
        </row>
        <row r="3915">
          <cell r="A3915" t="str">
            <v>JE3288</v>
          </cell>
          <cell r="B3915">
            <v>37159</v>
          </cell>
          <cell r="C3915">
            <v>37164</v>
          </cell>
          <cell r="D3915">
            <v>5</v>
          </cell>
          <cell r="E3915" t="str">
            <v>Argyle Close</v>
          </cell>
          <cell r="F3915" t="str">
            <v>Bordon</v>
          </cell>
          <cell r="G3915" t="str">
            <v>Hampshire</v>
          </cell>
          <cell r="H3915" t="str">
            <v>GU35 9PU</v>
          </cell>
          <cell r="I3915">
            <v>11618.281575179933</v>
          </cell>
          <cell r="J3915">
            <v>10886.651753065327</v>
          </cell>
          <cell r="K3915">
            <v>7.4999999999999997E-3</v>
          </cell>
          <cell r="L3915">
            <v>10805.001864917338</v>
          </cell>
          <cell r="M3915">
            <v>121402031.64464138</v>
          </cell>
        </row>
        <row r="3916">
          <cell r="A3916" t="str">
            <v>JF3145</v>
          </cell>
          <cell r="B3916">
            <v>37159</v>
          </cell>
          <cell r="C3916">
            <v>37164</v>
          </cell>
          <cell r="D3916">
            <v>209</v>
          </cell>
          <cell r="E3916" t="str">
            <v>Horbury Road</v>
          </cell>
          <cell r="F3916" t="str">
            <v>Wakefield</v>
          </cell>
          <cell r="G3916" t="str">
            <v>West Yorkshire</v>
          </cell>
          <cell r="H3916" t="str">
            <v>WF2 8RB</v>
          </cell>
          <cell r="I3916">
            <v>22254.841516192369</v>
          </cell>
          <cell r="J3916">
            <v>20853.403133560605</v>
          </cell>
          <cell r="K3916">
            <v>7.4999999999999997E-3</v>
          </cell>
          <cell r="L3916">
            <v>20697.002610058902</v>
          </cell>
          <cell r="M3916">
            <v>121422728.64725144</v>
          </cell>
        </row>
        <row r="3917">
          <cell r="A3917" t="str">
            <v>JF3165</v>
          </cell>
          <cell r="B3917">
            <v>37159</v>
          </cell>
          <cell r="C3917">
            <v>37164</v>
          </cell>
          <cell r="D3917">
            <v>7</v>
          </cell>
          <cell r="E3917" t="str">
            <v>Oak Avenue</v>
          </cell>
          <cell r="F3917" t="str">
            <v>North Elmham Dereham</v>
          </cell>
          <cell r="G3917" t="str">
            <v>Norfolk</v>
          </cell>
          <cell r="H3917" t="str">
            <v>NR20 5JL</v>
          </cell>
          <cell r="I3917">
            <v>25908.674523921545</v>
          </cell>
          <cell r="J3917">
            <v>24277.145901508346</v>
          </cell>
          <cell r="K3917">
            <v>7.4999999999999997E-3</v>
          </cell>
          <cell r="L3917">
            <v>24095.067307247034</v>
          </cell>
          <cell r="M3917">
            <v>121446823.71455869</v>
          </cell>
        </row>
        <row r="3918">
          <cell r="A3918" t="str">
            <v>JF3158</v>
          </cell>
          <cell r="B3918">
            <v>37159</v>
          </cell>
          <cell r="C3918">
            <v>37164</v>
          </cell>
          <cell r="D3918" t="str">
            <v>Cranbrook</v>
          </cell>
          <cell r="E3918" t="str">
            <v>St. Marys Road</v>
          </cell>
          <cell r="F3918" t="str">
            <v>West Walton, Wisbech</v>
          </cell>
          <cell r="G3918" t="str">
            <v>Cambridgeshire</v>
          </cell>
          <cell r="H3918" t="str">
            <v>PE14 7EH</v>
          </cell>
          <cell r="I3918">
            <v>31687.732924002707</v>
          </cell>
          <cell r="J3918">
            <v>29692.283747428228</v>
          </cell>
          <cell r="K3918">
            <v>7.4999999999999997E-3</v>
          </cell>
          <cell r="L3918">
            <v>29469.591619322517</v>
          </cell>
          <cell r="M3918">
            <v>121476293.30617802</v>
          </cell>
        </row>
        <row r="3919">
          <cell r="A3919" t="str">
            <v>JF3203</v>
          </cell>
          <cell r="B3919">
            <v>37159</v>
          </cell>
          <cell r="C3919">
            <v>37164</v>
          </cell>
          <cell r="D3919" t="str">
            <v>Honeysuckle Cottage</v>
          </cell>
          <cell r="E3919" t="str">
            <v>St. Austell Street Summercourt</v>
          </cell>
          <cell r="F3919" t="str">
            <v>Newquay</v>
          </cell>
          <cell r="G3919" t="str">
            <v>Cornwall</v>
          </cell>
          <cell r="H3919" t="str">
            <v>TR8 5DR</v>
          </cell>
          <cell r="I3919">
            <v>32651.478908786816</v>
          </cell>
          <cell r="J3919">
            <v>30595.340438460189</v>
          </cell>
          <cell r="K3919">
            <v>7.4999999999999997E-3</v>
          </cell>
          <cell r="L3919">
            <v>30365.875385171737</v>
          </cell>
          <cell r="M3919">
            <v>121506659.18156318</v>
          </cell>
        </row>
        <row r="3920">
          <cell r="A3920" t="str">
            <v>JF3170</v>
          </cell>
          <cell r="B3920">
            <v>37159</v>
          </cell>
          <cell r="C3920">
            <v>37164</v>
          </cell>
          <cell r="D3920" t="str">
            <v>26 Alandale Road</v>
          </cell>
          <cell r="E3920" t="str">
            <v>Sholing</v>
          </cell>
          <cell r="F3920" t="str">
            <v>Southampton</v>
          </cell>
          <cell r="G3920" t="str">
            <v>Hampshire</v>
          </cell>
          <cell r="H3920" t="str">
            <v>SO19 1DG</v>
          </cell>
          <cell r="I3920">
            <v>33785.528304199128</v>
          </cell>
          <cell r="J3920">
            <v>31657.976143985074</v>
          </cell>
          <cell r="K3920">
            <v>7.4999999999999997E-3</v>
          </cell>
          <cell r="L3920">
            <v>31420.541322905188</v>
          </cell>
          <cell r="M3920">
            <v>121538079.72288609</v>
          </cell>
        </row>
        <row r="3921">
          <cell r="A3921" t="str">
            <v>JF3171</v>
          </cell>
          <cell r="B3921">
            <v>37159</v>
          </cell>
          <cell r="C3921">
            <v>37164</v>
          </cell>
          <cell r="D3921">
            <v>39</v>
          </cell>
          <cell r="E3921" t="str">
            <v>Priorsfield Road</v>
          </cell>
          <cell r="F3921" t="str">
            <v>Kenilworth</v>
          </cell>
          <cell r="G3921" t="str">
            <v>Warwickshire</v>
          </cell>
          <cell r="H3921" t="str">
            <v>CV8 1DA</v>
          </cell>
          <cell r="I3921">
            <v>56718.693294533958</v>
          </cell>
          <cell r="J3921">
            <v>53146.987167674131</v>
          </cell>
          <cell r="K3921">
            <v>7.4999999999999997E-3</v>
          </cell>
          <cell r="L3921">
            <v>52748.384763916576</v>
          </cell>
          <cell r="M3921">
            <v>121590828.10765</v>
          </cell>
        </row>
        <row r="3922">
          <cell r="A3922" t="str">
            <v>JF3111</v>
          </cell>
          <cell r="B3922">
            <v>37159</v>
          </cell>
          <cell r="C3922">
            <v>37164</v>
          </cell>
          <cell r="D3922" t="str">
            <v>Poltisko Silver Hill</v>
          </cell>
          <cell r="E3922" t="str">
            <v>Perranwell Station</v>
          </cell>
          <cell r="F3922" t="str">
            <v>Truro</v>
          </cell>
          <cell r="G3922" t="str">
            <v>Cornwall</v>
          </cell>
          <cell r="H3922" t="str">
            <v>TR3 7LP</v>
          </cell>
          <cell r="I3922">
            <v>65146.170513496349</v>
          </cell>
          <cell r="J3922">
            <v>61043.766828767351</v>
          </cell>
          <cell r="K3922">
            <v>7.4999999999999997E-3</v>
          </cell>
          <cell r="L3922">
            <v>60585.938577551598</v>
          </cell>
          <cell r="M3922">
            <v>121651414.04622754</v>
          </cell>
        </row>
        <row r="3923">
          <cell r="A3923" t="str">
            <v>JF2979</v>
          </cell>
          <cell r="B3923">
            <v>37159</v>
          </cell>
          <cell r="C3923">
            <v>37164</v>
          </cell>
          <cell r="D3923">
            <v>3</v>
          </cell>
          <cell r="E3923" t="str">
            <v>Dane Close</v>
          </cell>
          <cell r="F3923" t="str">
            <v>Orpington</v>
          </cell>
          <cell r="G3923" t="str">
            <v>Kent</v>
          </cell>
          <cell r="H3923" t="str">
            <v>BR6 7DS</v>
          </cell>
          <cell r="I3923">
            <v>72236.721435990621</v>
          </cell>
          <cell r="J3923">
            <v>67687.809506772057</v>
          </cell>
          <cell r="K3923">
            <v>7.4999999999999997E-3</v>
          </cell>
          <cell r="L3923">
            <v>67180.150935471276</v>
          </cell>
          <cell r="M3923">
            <v>121718594.19716302</v>
          </cell>
        </row>
        <row r="3924">
          <cell r="A3924" t="str">
            <v>JE3287</v>
          </cell>
          <cell r="B3924">
            <v>37160</v>
          </cell>
          <cell r="C3924">
            <v>37164</v>
          </cell>
          <cell r="D3924" t="str">
            <v>5 Westcliffe Walk</v>
          </cell>
          <cell r="E3924" t="str">
            <v>Hythe</v>
          </cell>
          <cell r="F3924" t="str">
            <v>Southampton</v>
          </cell>
          <cell r="G3924" t="str">
            <v>Hampshire</v>
          </cell>
          <cell r="H3924" t="str">
            <v>SO45 6BY</v>
          </cell>
          <cell r="I3924">
            <v>0</v>
          </cell>
          <cell r="J3924">
            <v>0</v>
          </cell>
          <cell r="K3924">
            <v>7.4999999999999997E-3</v>
          </cell>
          <cell r="L3924">
            <v>0</v>
          </cell>
          <cell r="M3924">
            <v>121718594.19716302</v>
          </cell>
        </row>
        <row r="3925">
          <cell r="A3925" t="str">
            <v>JF3086</v>
          </cell>
          <cell r="B3925">
            <v>37160</v>
          </cell>
          <cell r="C3925">
            <v>37164</v>
          </cell>
          <cell r="D3925" t="str">
            <v>Heythrop</v>
          </cell>
          <cell r="E3925" t="str">
            <v>87 Village Street</v>
          </cell>
          <cell r="F3925" t="str">
            <v>Evesham</v>
          </cell>
          <cell r="G3925" t="str">
            <v>Worcestershire</v>
          </cell>
          <cell r="H3925" t="str">
            <v>WR11 8NQ</v>
          </cell>
          <cell r="I3925">
            <v>23356.831893878021</v>
          </cell>
          <cell r="J3925">
            <v>21885.998651190486</v>
          </cell>
          <cell r="K3925">
            <v>7.4999999999999997E-3</v>
          </cell>
          <cell r="L3925">
            <v>21721.853661306559</v>
          </cell>
          <cell r="M3925">
            <v>121740316.05082433</v>
          </cell>
        </row>
        <row r="3926">
          <cell r="A3926" t="str">
            <v>JF3172</v>
          </cell>
          <cell r="B3926">
            <v>37160</v>
          </cell>
          <cell r="C3926">
            <v>37164</v>
          </cell>
          <cell r="D3926">
            <v>27</v>
          </cell>
          <cell r="E3926" t="str">
            <v>Battle Gates</v>
          </cell>
          <cell r="F3926" t="str">
            <v>Battle</v>
          </cell>
          <cell r="G3926" t="str">
            <v>East Sussex</v>
          </cell>
          <cell r="H3926" t="str">
            <v>TN33 0JD</v>
          </cell>
          <cell r="I3926">
            <v>27062.673151445299</v>
          </cell>
          <cell r="J3926">
            <v>25358.474590271158</v>
          </cell>
          <cell r="K3926">
            <v>7.4999999999999997E-3</v>
          </cell>
          <cell r="L3926">
            <v>25168.286030844127</v>
          </cell>
          <cell r="M3926">
            <v>121765484.33685517</v>
          </cell>
        </row>
        <row r="3927">
          <cell r="A3927" t="str">
            <v>JF2743</v>
          </cell>
          <cell r="B3927">
            <v>37160</v>
          </cell>
          <cell r="C3927">
            <v>37164</v>
          </cell>
          <cell r="D3927">
            <v>32</v>
          </cell>
          <cell r="E3927" t="str">
            <v>Barleycroft</v>
          </cell>
          <cell r="F3927" t="str">
            <v>Stevenage</v>
          </cell>
          <cell r="G3927" t="str">
            <v>Hertfordshire</v>
          </cell>
          <cell r="H3927" t="str">
            <v>SG2 9NP</v>
          </cell>
          <cell r="I3927">
            <v>30812.039521256178</v>
          </cell>
          <cell r="J3927">
            <v>28871.734765509565</v>
          </cell>
          <cell r="K3927">
            <v>7.4999999999999997E-3</v>
          </cell>
          <cell r="L3927">
            <v>28655.196754768243</v>
          </cell>
          <cell r="M3927">
            <v>121794139.53360994</v>
          </cell>
        </row>
        <row r="3928">
          <cell r="A3928" t="str">
            <v>JF2985</v>
          </cell>
          <cell r="B3928">
            <v>37160</v>
          </cell>
          <cell r="C3928">
            <v>37164</v>
          </cell>
          <cell r="D3928">
            <v>18</v>
          </cell>
          <cell r="E3928" t="str">
            <v>Langdale Avenue</v>
          </cell>
          <cell r="F3928" t="str">
            <v>Ramsgate</v>
          </cell>
          <cell r="G3928" t="str">
            <v>Kent</v>
          </cell>
          <cell r="H3928" t="str">
            <v>CT11 0PQ</v>
          </cell>
          <cell r="I3928">
            <v>32217.876469116698</v>
          </cell>
          <cell r="J3928">
            <v>30189.042938315895</v>
          </cell>
          <cell r="K3928">
            <v>7.4999999999999997E-3</v>
          </cell>
          <cell r="L3928">
            <v>29962.625116278527</v>
          </cell>
          <cell r="M3928">
            <v>121824102.15872622</v>
          </cell>
        </row>
        <row r="3929">
          <cell r="A3929" t="str">
            <v>JF3053</v>
          </cell>
          <cell r="B3929">
            <v>37160</v>
          </cell>
          <cell r="C3929">
            <v>37164</v>
          </cell>
          <cell r="D3929">
            <v>67</v>
          </cell>
          <cell r="E3929" t="str">
            <v>Kilnhouse Lane</v>
          </cell>
          <cell r="F3929" t="str">
            <v>Lytham St. Annes</v>
          </cell>
          <cell r="G3929" t="str">
            <v>Lancashire</v>
          </cell>
          <cell r="H3929" t="str">
            <v>FY8 3AB</v>
          </cell>
          <cell r="I3929">
            <v>34903.781545886304</v>
          </cell>
          <cell r="J3929">
            <v>32705.810415792701</v>
          </cell>
          <cell r="K3929">
            <v>7.4999999999999997E-3</v>
          </cell>
          <cell r="L3929">
            <v>32460.516837674259</v>
          </cell>
          <cell r="M3929">
            <v>121856562.67556389</v>
          </cell>
        </row>
        <row r="3930">
          <cell r="A3930" t="str">
            <v>JF3016</v>
          </cell>
          <cell r="B3930">
            <v>37160</v>
          </cell>
          <cell r="C3930">
            <v>37164</v>
          </cell>
          <cell r="D3930">
            <v>19</v>
          </cell>
          <cell r="E3930" t="str">
            <v>Westways</v>
          </cell>
          <cell r="F3930" t="str">
            <v>Epsom</v>
          </cell>
          <cell r="G3930" t="str">
            <v>Surrey</v>
          </cell>
          <cell r="H3930" t="str">
            <v>KT19 0PH</v>
          </cell>
          <cell r="I3930">
            <v>40538.99246935796</v>
          </cell>
          <cell r="J3930">
            <v>37986.159190431128</v>
          </cell>
          <cell r="K3930">
            <v>7.4999999999999997E-3</v>
          </cell>
          <cell r="L3930">
            <v>37701.262996502897</v>
          </cell>
          <cell r="M3930">
            <v>121894263.9385604</v>
          </cell>
        </row>
        <row r="3931">
          <cell r="A3931" t="str">
            <v>JF2733</v>
          </cell>
          <cell r="B3931">
            <v>37160</v>
          </cell>
          <cell r="C3931">
            <v>37164</v>
          </cell>
          <cell r="D3931" t="str">
            <v>38 Torridge Road</v>
          </cell>
          <cell r="E3931" t="str">
            <v>Plympton</v>
          </cell>
          <cell r="F3931" t="str">
            <v>Plymouth</v>
          </cell>
          <cell r="G3931" t="str">
            <v>Devon</v>
          </cell>
          <cell r="H3931" t="str">
            <v>PL7 2DQ</v>
          </cell>
          <cell r="I3931">
            <v>52538.703758459575</v>
          </cell>
          <cell r="J3931">
            <v>49230.221154022569</v>
          </cell>
          <cell r="K3931">
            <v>7.4999999999999997E-3</v>
          </cell>
          <cell r="L3931">
            <v>48860.994495367398</v>
          </cell>
          <cell r="M3931">
            <v>121943124.93305576</v>
          </cell>
        </row>
        <row r="3932">
          <cell r="A3932" t="str">
            <v>JF3173</v>
          </cell>
          <cell r="B3932">
            <v>37160</v>
          </cell>
          <cell r="C3932">
            <v>37164</v>
          </cell>
          <cell r="D3932">
            <v>14</v>
          </cell>
          <cell r="E3932" t="str">
            <v>Horton Close</v>
          </cell>
          <cell r="F3932" t="str">
            <v>Bradford-on-Avon</v>
          </cell>
          <cell r="G3932" t="str">
            <v>Wiltshire</v>
          </cell>
          <cell r="H3932" t="str">
            <v>BA15 1UG</v>
          </cell>
          <cell r="I3932">
            <v>59492.502132211222</v>
          </cell>
          <cell r="J3932">
            <v>55746.122904741998</v>
          </cell>
          <cell r="K3932">
            <v>7.4999999999999997E-3</v>
          </cell>
          <cell r="L3932">
            <v>55328.026982956435</v>
          </cell>
          <cell r="M3932">
            <v>121998452.96003872</v>
          </cell>
        </row>
        <row r="3933">
          <cell r="A3933" t="str">
            <v>JE3291</v>
          </cell>
          <cell r="B3933">
            <v>37161</v>
          </cell>
          <cell r="C3933">
            <v>37164</v>
          </cell>
          <cell r="D3933">
            <v>20</v>
          </cell>
          <cell r="E3933" t="str">
            <v>Patterdale Road</v>
          </cell>
          <cell r="F3933" t="str">
            <v>Dartford</v>
          </cell>
          <cell r="G3933" t="str">
            <v>Kent</v>
          </cell>
          <cell r="H3933" t="str">
            <v>DA2 6LP</v>
          </cell>
          <cell r="I3933">
            <v>16565.419407383437</v>
          </cell>
          <cell r="J3933">
            <v>15522.256976188006</v>
          </cell>
          <cell r="K3933">
            <v>7.4999999999999997E-3</v>
          </cell>
          <cell r="L3933">
            <v>15405.840048866596</v>
          </cell>
          <cell r="M3933">
            <v>122013858.80008759</v>
          </cell>
        </row>
        <row r="3934">
          <cell r="A3934" t="str">
            <v>JF3224</v>
          </cell>
          <cell r="B3934">
            <v>37161</v>
          </cell>
          <cell r="C3934">
            <v>37164</v>
          </cell>
          <cell r="D3934">
            <v>31</v>
          </cell>
          <cell r="E3934" t="str">
            <v>Methuen Avenue</v>
          </cell>
          <cell r="F3934" t="str">
            <v>King's Lynn</v>
          </cell>
          <cell r="G3934" t="str">
            <v>Norfolk</v>
          </cell>
          <cell r="H3934" t="str">
            <v>PE30 4BN</v>
          </cell>
          <cell r="I3934">
            <v>16823.850277476988</v>
          </cell>
          <cell r="J3934">
            <v>15764.413862018739</v>
          </cell>
          <cell r="K3934">
            <v>7.4999999999999997E-3</v>
          </cell>
          <cell r="L3934">
            <v>15646.180758053599</v>
          </cell>
          <cell r="M3934">
            <v>122029504.98084565</v>
          </cell>
        </row>
        <row r="3935">
          <cell r="A3935" t="str">
            <v>JF2977</v>
          </cell>
          <cell r="B3935">
            <v>37161</v>
          </cell>
          <cell r="C3935">
            <v>37164</v>
          </cell>
          <cell r="D3935">
            <v>19</v>
          </cell>
          <cell r="E3935" t="str">
            <v>Helvellyn Avenue</v>
          </cell>
          <cell r="F3935" t="str">
            <v>Ramsgate</v>
          </cell>
          <cell r="G3935" t="str">
            <v>Kent</v>
          </cell>
          <cell r="H3935" t="str">
            <v>CT11 0RS</v>
          </cell>
          <cell r="I3935">
            <v>17679.031663195416</v>
          </cell>
          <cell r="J3935">
            <v>16565.742515639027</v>
          </cell>
          <cell r="K3935">
            <v>7.4999999999999997E-3</v>
          </cell>
          <cell r="L3935">
            <v>16441.499446771737</v>
          </cell>
          <cell r="M3935">
            <v>122045946.48029241</v>
          </cell>
        </row>
        <row r="3936">
          <cell r="A3936" t="str">
            <v>JF3198</v>
          </cell>
          <cell r="B3936">
            <v>37161</v>
          </cell>
          <cell r="C3936">
            <v>37164</v>
          </cell>
          <cell r="D3936">
            <v>23</v>
          </cell>
          <cell r="E3936" t="str">
            <v>St. Michaels Road</v>
          </cell>
          <cell r="F3936" t="str">
            <v>Canterbury</v>
          </cell>
          <cell r="G3936" t="str">
            <v>Kent</v>
          </cell>
          <cell r="H3936" t="str">
            <v>CT2 7HG</v>
          </cell>
          <cell r="I3936">
            <v>18476.862483920249</v>
          </cell>
          <cell r="J3936">
            <v>17313.332100801847</v>
          </cell>
          <cell r="K3936">
            <v>7.4999999999999997E-3</v>
          </cell>
          <cell r="L3936">
            <v>17183.482110045832</v>
          </cell>
          <cell r="M3936">
            <v>122063129.96240245</v>
          </cell>
        </row>
        <row r="3937">
          <cell r="A3937" t="str">
            <v>JF3255</v>
          </cell>
          <cell r="B3937">
            <v>37161</v>
          </cell>
          <cell r="C3937">
            <v>37164</v>
          </cell>
          <cell r="D3937">
            <v>4</v>
          </cell>
          <cell r="E3937" t="str">
            <v>Tudor Crescent</v>
          </cell>
          <cell r="F3937" t="str">
            <v>Portsmouth</v>
          </cell>
          <cell r="G3937" t="str">
            <v>Hampshire</v>
          </cell>
          <cell r="H3937" t="str">
            <v>PO6 2SR</v>
          </cell>
          <cell r="I3937">
            <v>19051.877710579702</v>
          </cell>
          <cell r="J3937">
            <v>17852.137300593571</v>
          </cell>
          <cell r="K3937">
            <v>7.4999999999999997E-3</v>
          </cell>
          <cell r="L3937">
            <v>17718.246270839121</v>
          </cell>
          <cell r="M3937">
            <v>122080848.20867328</v>
          </cell>
        </row>
        <row r="3938">
          <cell r="A3938" t="str">
            <v>JF3069</v>
          </cell>
          <cell r="B3938">
            <v>37161</v>
          </cell>
          <cell r="C3938">
            <v>37164</v>
          </cell>
          <cell r="D3938">
            <v>33</v>
          </cell>
          <cell r="E3938" t="str">
            <v>Dunsbury Way</v>
          </cell>
          <cell r="F3938" t="str">
            <v>Leigh Park, Havant</v>
          </cell>
          <cell r="G3938" t="str">
            <v>Hampshire</v>
          </cell>
          <cell r="H3938" t="str">
            <v>PO9 5BA</v>
          </cell>
          <cell r="I3938">
            <v>19984.113784668603</v>
          </cell>
          <cell r="J3938">
            <v>18725.668332233552</v>
          </cell>
          <cell r="K3938">
            <v>7.4999999999999997E-3</v>
          </cell>
          <cell r="L3938">
            <v>18585.225819741801</v>
          </cell>
          <cell r="M3938">
            <v>122099433.43449302</v>
          </cell>
        </row>
        <row r="3939">
          <cell r="A3939" t="str">
            <v>JF2895</v>
          </cell>
          <cell r="B3939">
            <v>37161</v>
          </cell>
          <cell r="C3939">
            <v>37164</v>
          </cell>
          <cell r="D3939">
            <v>93</v>
          </cell>
          <cell r="E3939" t="str">
            <v>Dereham Avenue</v>
          </cell>
          <cell r="F3939" t="str">
            <v>Ipswich</v>
          </cell>
          <cell r="G3939" t="str">
            <v>Suffolk</v>
          </cell>
          <cell r="H3939" t="str">
            <v>IP3 0QF</v>
          </cell>
          <cell r="I3939">
            <v>25837.421092419307</v>
          </cell>
          <cell r="J3939">
            <v>24210.379461914308</v>
          </cell>
          <cell r="K3939">
            <v>7.4999999999999997E-3</v>
          </cell>
          <cell r="L3939">
            <v>24028.801615949953</v>
          </cell>
          <cell r="M3939">
            <v>122123462.23610897</v>
          </cell>
        </row>
        <row r="3940">
          <cell r="A3940" t="str">
            <v>JF3026</v>
          </cell>
          <cell r="B3940">
            <v>37161</v>
          </cell>
          <cell r="C3940">
            <v>37164</v>
          </cell>
          <cell r="D3940">
            <v>7</v>
          </cell>
          <cell r="E3940" t="str">
            <v>Coneyburrow Gardens</v>
          </cell>
          <cell r="F3940" t="str">
            <v>St. Leonards-on-Sea</v>
          </cell>
          <cell r="G3940" t="str">
            <v>East Sussex</v>
          </cell>
          <cell r="H3940" t="str">
            <v>TN38 9RY</v>
          </cell>
          <cell r="I3940">
            <v>32905.785135607082</v>
          </cell>
          <cell r="J3940">
            <v>30833.632419259025</v>
          </cell>
          <cell r="K3940">
            <v>7.4999999999999997E-3</v>
          </cell>
          <cell r="L3940">
            <v>30602.380176114584</v>
          </cell>
          <cell r="M3940">
            <v>122154064.61628509</v>
          </cell>
        </row>
        <row r="3941">
          <cell r="A3941" t="str">
            <v>JF3163</v>
          </cell>
          <cell r="B3941">
            <v>37162</v>
          </cell>
          <cell r="C3941">
            <v>37164</v>
          </cell>
          <cell r="D3941">
            <v>4</v>
          </cell>
          <cell r="E3941" t="str">
            <v>Arthur Road</v>
          </cell>
          <cell r="F3941" t="str">
            <v>Fakenham</v>
          </cell>
          <cell r="G3941" t="str">
            <v>Norfolk</v>
          </cell>
          <cell r="H3941" t="str">
            <v>NR21 9RT</v>
          </cell>
          <cell r="I3941">
            <v>14258.736376935958</v>
          </cell>
          <cell r="J3941">
            <v>13360.83106352689</v>
          </cell>
          <cell r="K3941">
            <v>7.4999999999999997E-3</v>
          </cell>
          <cell r="L3941">
            <v>13260.62483055044</v>
          </cell>
          <cell r="M3941">
            <v>122167325.24111563</v>
          </cell>
        </row>
        <row r="3942">
          <cell r="A3942" t="str">
            <v>JF2917</v>
          </cell>
          <cell r="B3942">
            <v>37162</v>
          </cell>
          <cell r="C3942">
            <v>37164</v>
          </cell>
          <cell r="D3942">
            <v>7</v>
          </cell>
          <cell r="E3942" t="str">
            <v>Chorley Close</v>
          </cell>
          <cell r="F3942" t="str">
            <v>Southport</v>
          </cell>
          <cell r="G3942" t="str">
            <v>Merseyside</v>
          </cell>
          <cell r="H3942" t="str">
            <v>PR9 8AU</v>
          </cell>
          <cell r="I3942">
            <v>16383.080799586738</v>
          </cell>
          <cell r="J3942">
            <v>15351.400648479259</v>
          </cell>
          <cell r="K3942">
            <v>7.4999999999999997E-3</v>
          </cell>
          <cell r="L3942">
            <v>15236.265143615665</v>
          </cell>
          <cell r="M3942">
            <v>122182561.50625925</v>
          </cell>
        </row>
        <row r="3943">
          <cell r="A3943" t="str">
            <v>JF2995</v>
          </cell>
          <cell r="B3943">
            <v>37162</v>
          </cell>
          <cell r="C3943">
            <v>37164</v>
          </cell>
          <cell r="D3943">
            <v>1</v>
          </cell>
          <cell r="E3943" t="str">
            <v>Saffron Drive</v>
          </cell>
          <cell r="F3943" t="str">
            <v>Oakwood Derby</v>
          </cell>
          <cell r="G3943" t="str">
            <v>Derbyshire</v>
          </cell>
          <cell r="H3943" t="str">
            <v>DE21 2SN</v>
          </cell>
          <cell r="I3943">
            <v>17643.704040470184</v>
          </cell>
          <cell r="J3943">
            <v>16532.639554294477</v>
          </cell>
          <cell r="K3943">
            <v>7.4999999999999997E-3</v>
          </cell>
          <cell r="L3943">
            <v>16408.64475763727</v>
          </cell>
          <cell r="M3943">
            <v>122198970.15101689</v>
          </cell>
        </row>
        <row r="3944">
          <cell r="A3944" t="str">
            <v>JF2734</v>
          </cell>
          <cell r="B3944">
            <v>37162</v>
          </cell>
          <cell r="C3944">
            <v>37164</v>
          </cell>
          <cell r="D3944">
            <v>71</v>
          </cell>
          <cell r="E3944" t="str">
            <v>Plymstock Road</v>
          </cell>
          <cell r="F3944" t="str">
            <v>Plymouth</v>
          </cell>
          <cell r="G3944" t="str">
            <v>Devon</v>
          </cell>
          <cell r="H3944" t="str">
            <v>PL9 7PD</v>
          </cell>
          <cell r="I3944">
            <v>31941.646897139344</v>
          </cell>
          <cell r="J3944">
            <v>29930.208175657015</v>
          </cell>
          <cell r="K3944">
            <v>7.4999999999999997E-3</v>
          </cell>
          <cell r="L3944">
            <v>29705.731614339587</v>
          </cell>
          <cell r="M3944">
            <v>122228675.88263123</v>
          </cell>
        </row>
        <row r="3945">
          <cell r="A3945" t="str">
            <v>JF3216</v>
          </cell>
          <cell r="B3945">
            <v>37162</v>
          </cell>
          <cell r="C3945">
            <v>37164</v>
          </cell>
          <cell r="D3945">
            <v>17</v>
          </cell>
          <cell r="E3945" t="str">
            <v>Waterside</v>
          </cell>
          <cell r="F3945" t="str">
            <v>Droitwich</v>
          </cell>
          <cell r="G3945" t="str">
            <v>Worcestershire</v>
          </cell>
          <cell r="H3945" t="str">
            <v>WR9 8UL</v>
          </cell>
          <cell r="I3945">
            <v>31348.629858858407</v>
          </cell>
          <cell r="J3945">
            <v>29374.534779585203</v>
          </cell>
          <cell r="K3945">
            <v>7.4999999999999997E-3</v>
          </cell>
          <cell r="L3945">
            <v>29154.225768738317</v>
          </cell>
          <cell r="M3945">
            <v>122257830.10839997</v>
          </cell>
        </row>
        <row r="3946">
          <cell r="A3946" t="str">
            <v>JF3259</v>
          </cell>
          <cell r="B3946">
            <v>37162</v>
          </cell>
          <cell r="C3946">
            <v>37164</v>
          </cell>
          <cell r="D3946" t="str">
            <v>Richfield Cottage</v>
          </cell>
          <cell r="E3946" t="str">
            <v>Dee View Road</v>
          </cell>
          <cell r="F3946" t="str">
            <v>Heswall</v>
          </cell>
          <cell r="G3946" t="str">
            <v>Wirral</v>
          </cell>
          <cell r="H3946" t="str">
            <v>CH60 0DH</v>
          </cell>
          <cell r="I3946">
            <v>36850.154967382266</v>
          </cell>
          <cell r="J3946">
            <v>34529.616241476579</v>
          </cell>
          <cell r="K3946">
            <v>7.4999999999999997E-3</v>
          </cell>
          <cell r="L3946">
            <v>34270.644119665507</v>
          </cell>
          <cell r="M3946">
            <v>122292100.75251964</v>
          </cell>
        </row>
        <row r="3947">
          <cell r="A3947" t="str">
            <v>JF3093</v>
          </cell>
          <cell r="B3947">
            <v>37162</v>
          </cell>
          <cell r="C3947">
            <v>37164</v>
          </cell>
          <cell r="D3947">
            <v>9</v>
          </cell>
          <cell r="E3947" t="str">
            <v>Linhay Close</v>
          </cell>
          <cell r="F3947" t="str">
            <v>Honiton</v>
          </cell>
          <cell r="G3947" t="str">
            <v>Devon</v>
          </cell>
          <cell r="H3947" t="str">
            <v>EX14 2BJ</v>
          </cell>
          <cell r="I3947">
            <v>37125.970494319583</v>
          </cell>
          <cell r="J3947">
            <v>34788.063032460661</v>
          </cell>
          <cell r="K3947">
            <v>7.4999999999999997E-3</v>
          </cell>
          <cell r="L3947">
            <v>34527.152559717208</v>
          </cell>
          <cell r="M3947">
            <v>122326627.90507935</v>
          </cell>
        </row>
        <row r="3948">
          <cell r="A3948" t="str">
            <v>JF2826</v>
          </cell>
          <cell r="B3948">
            <v>37162</v>
          </cell>
          <cell r="C3948">
            <v>37164</v>
          </cell>
          <cell r="D3948">
            <v>5</v>
          </cell>
          <cell r="E3948" t="str">
            <v>Elm Grove</v>
          </cell>
          <cell r="F3948" t="str">
            <v>Huntley Gloucester</v>
          </cell>
          <cell r="G3948" t="str">
            <v>Gloucestershire</v>
          </cell>
          <cell r="H3948" t="str">
            <v>GL19 3SB</v>
          </cell>
          <cell r="I3948">
            <v>49071.032549821073</v>
          </cell>
          <cell r="J3948">
            <v>45980.917149958281</v>
          </cell>
          <cell r="K3948">
            <v>7.4999999999999997E-3</v>
          </cell>
          <cell r="L3948">
            <v>45636.060271333597</v>
          </cell>
          <cell r="M3948">
            <v>122372263.96535069</v>
          </cell>
        </row>
        <row r="3949">
          <cell r="A3949" t="str">
            <v>JE3289</v>
          </cell>
          <cell r="B3949">
            <v>37165</v>
          </cell>
          <cell r="C3949">
            <v>37195</v>
          </cell>
          <cell r="D3949">
            <v>28</v>
          </cell>
          <cell r="E3949" t="str">
            <v>Willowmead</v>
          </cell>
          <cell r="F3949" t="str">
            <v>Hertford</v>
          </cell>
          <cell r="G3949" t="str">
            <v>Hertfordshire</v>
          </cell>
          <cell r="H3949" t="str">
            <v>SG14 2AT</v>
          </cell>
          <cell r="I3949">
            <v>15839.96870356734</v>
          </cell>
          <cell r="J3949">
            <v>14842.489566063097</v>
          </cell>
          <cell r="K3949">
            <v>7.4999999999999997E-3</v>
          </cell>
          <cell r="L3949">
            <v>14731.170894317625</v>
          </cell>
          <cell r="M3949">
            <v>122386995.13624501</v>
          </cell>
        </row>
        <row r="3950">
          <cell r="A3950" t="str">
            <v>JF3055</v>
          </cell>
          <cell r="B3950">
            <v>37165</v>
          </cell>
          <cell r="C3950">
            <v>37195</v>
          </cell>
          <cell r="D3950">
            <v>65</v>
          </cell>
          <cell r="E3950" t="str">
            <v>London Road</v>
          </cell>
          <cell r="F3950" t="str">
            <v>Loughton</v>
          </cell>
          <cell r="G3950" t="str">
            <v>Milton Keynes</v>
          </cell>
          <cell r="H3950" t="str">
            <v>MK5 8AF</v>
          </cell>
          <cell r="I3950">
            <v>25876.616102729269</v>
          </cell>
          <cell r="J3950">
            <v>24247.106272582587</v>
          </cell>
          <cell r="K3950">
            <v>7.4999999999999997E-3</v>
          </cell>
          <cell r="L3950">
            <v>24065.25297553822</v>
          </cell>
          <cell r="M3950">
            <v>122411060.38922055</v>
          </cell>
        </row>
        <row r="3951">
          <cell r="A3951" t="str">
            <v>JF3258</v>
          </cell>
          <cell r="B3951">
            <v>37166</v>
          </cell>
          <cell r="C3951">
            <v>37195</v>
          </cell>
          <cell r="D3951">
            <v>4</v>
          </cell>
          <cell r="E3951" t="str">
            <v>Fir Grove</v>
          </cell>
          <cell r="F3951" t="str">
            <v>Blackpool</v>
          </cell>
          <cell r="G3951" t="str">
            <v>Lancashire</v>
          </cell>
          <cell r="H3951" t="str">
            <v>FY1 6PJ</v>
          </cell>
          <cell r="I3951">
            <v>16912.056295477414</v>
          </cell>
          <cell r="J3951">
            <v>15847.065344880597</v>
          </cell>
          <cell r="K3951">
            <v>7.4999999999999997E-3</v>
          </cell>
          <cell r="L3951">
            <v>15728.212354793994</v>
          </cell>
          <cell r="M3951">
            <v>122426788.60157534</v>
          </cell>
        </row>
        <row r="3952">
          <cell r="A3952" t="str">
            <v>JF2938</v>
          </cell>
          <cell r="B3952">
            <v>37166</v>
          </cell>
          <cell r="C3952">
            <v>37195</v>
          </cell>
          <cell r="D3952" t="str">
            <v>The Courtyard</v>
          </cell>
          <cell r="E3952" t="str">
            <v>30 High Street</v>
          </cell>
          <cell r="F3952" t="str">
            <v>Burford</v>
          </cell>
          <cell r="G3952" t="str">
            <v>Oxfordshire</v>
          </cell>
          <cell r="H3952" t="str">
            <v>OX18 4RR</v>
          </cell>
          <cell r="I3952">
            <v>37217.18197530722</v>
          </cell>
          <cell r="J3952">
            <v>34873.530717416332</v>
          </cell>
          <cell r="K3952">
            <v>7.4999999999999997E-3</v>
          </cell>
          <cell r="L3952">
            <v>34611.97923703571</v>
          </cell>
          <cell r="M3952">
            <v>122461400.58081238</v>
          </cell>
        </row>
        <row r="3953">
          <cell r="A3953" t="str">
            <v>JF3226</v>
          </cell>
          <cell r="B3953">
            <v>37166</v>
          </cell>
          <cell r="C3953">
            <v>37195</v>
          </cell>
          <cell r="D3953">
            <v>33</v>
          </cell>
          <cell r="E3953" t="str">
            <v>The Crescent</v>
          </cell>
          <cell r="F3953" t="str">
            <v>Lancing</v>
          </cell>
          <cell r="G3953" t="str">
            <v>West Sussex</v>
          </cell>
          <cell r="H3953" t="str">
            <v>BN15 8PJ</v>
          </cell>
          <cell r="I3953">
            <v>59636.163878045256</v>
          </cell>
          <cell r="J3953">
            <v>55880.737941140636</v>
          </cell>
          <cell r="K3953">
            <v>7.4999999999999997E-3</v>
          </cell>
          <cell r="L3953">
            <v>55461.632406582081</v>
          </cell>
          <cell r="M3953">
            <v>122516862.21321896</v>
          </cell>
        </row>
        <row r="3954">
          <cell r="A3954" t="str">
            <v>JF3281</v>
          </cell>
          <cell r="B3954">
            <v>37167</v>
          </cell>
          <cell r="C3954">
            <v>37195</v>
          </cell>
          <cell r="D3954" t="str">
            <v>62 West Drive</v>
          </cell>
          <cell r="E3954" t="str">
            <v>Highfields</v>
          </cell>
          <cell r="F3954" t="str">
            <v>Caldecote</v>
          </cell>
          <cell r="G3954" t="str">
            <v>Cambridgeshire</v>
          </cell>
          <cell r="H3954" t="str">
            <v>CB3 7NY</v>
          </cell>
          <cell r="I3954">
            <v>5017.1726968765333</v>
          </cell>
          <cell r="J3954">
            <v>4701.2298318339299</v>
          </cell>
          <cell r="K3954">
            <v>7.4999999999999997E-3</v>
          </cell>
          <cell r="L3954">
            <v>4665.9706080951755</v>
          </cell>
          <cell r="M3954">
            <v>122521528.18382706</v>
          </cell>
        </row>
        <row r="3955">
          <cell r="A3955" t="str">
            <v>JF3303</v>
          </cell>
          <cell r="B3955">
            <v>37167</v>
          </cell>
          <cell r="C3955">
            <v>37195</v>
          </cell>
          <cell r="D3955">
            <v>5</v>
          </cell>
          <cell r="E3955" t="str">
            <v>The Sidings</v>
          </cell>
          <cell r="F3955" t="str">
            <v>Sutton On Sea Mablethorpe</v>
          </cell>
          <cell r="G3955" t="str">
            <v>Lincolnshire</v>
          </cell>
          <cell r="H3955" t="str">
            <v>LN12 2SJ</v>
          </cell>
          <cell r="I3955">
            <v>5949.8681877167191</v>
          </cell>
          <cell r="J3955">
            <v>5575.1913496992929</v>
          </cell>
          <cell r="K3955">
            <v>7.4999999999999997E-3</v>
          </cell>
          <cell r="L3955">
            <v>5533.3774145765483</v>
          </cell>
          <cell r="M3955">
            <v>122527061.56124163</v>
          </cell>
        </row>
        <row r="3956">
          <cell r="A3956" t="str">
            <v>JF2672</v>
          </cell>
          <cell r="B3956">
            <v>37167</v>
          </cell>
          <cell r="C3956">
            <v>37195</v>
          </cell>
          <cell r="D3956">
            <v>15</v>
          </cell>
          <cell r="E3956" t="str">
            <v>Winkton Close</v>
          </cell>
          <cell r="F3956" t="str">
            <v>Burton, Christchurch</v>
          </cell>
          <cell r="G3956" t="str">
            <v>Dorset</v>
          </cell>
          <cell r="H3956" t="str">
            <v>BH23 7LX</v>
          </cell>
          <cell r="I3956">
            <v>17049.955641534365</v>
          </cell>
          <cell r="J3956">
            <v>15976.280853024642</v>
          </cell>
          <cell r="K3956">
            <v>7.4999999999999997E-3</v>
          </cell>
          <cell r="L3956">
            <v>15856.458746626959</v>
          </cell>
          <cell r="M3956">
            <v>122542918.01998825</v>
          </cell>
        </row>
        <row r="3957">
          <cell r="A3957" t="str">
            <v>JF3187</v>
          </cell>
          <cell r="B3957">
            <v>37167</v>
          </cell>
          <cell r="C3957">
            <v>37195</v>
          </cell>
          <cell r="D3957">
            <v>4</v>
          </cell>
          <cell r="E3957" t="str">
            <v>Warwick Court</v>
          </cell>
          <cell r="F3957" t="str">
            <v>Durham Merryoaks</v>
          </cell>
          <cell r="G3957" t="str">
            <v>County Durham</v>
          </cell>
          <cell r="H3957" t="str">
            <v>DH1 3QA</v>
          </cell>
          <cell r="I3957">
            <v>20162.34785601568</v>
          </cell>
          <cell r="J3957">
            <v>18892.67859556129</v>
          </cell>
          <cell r="K3957">
            <v>7.4999999999999997E-3</v>
          </cell>
          <cell r="L3957">
            <v>18750.983506094581</v>
          </cell>
          <cell r="M3957">
            <v>122561669.00349435</v>
          </cell>
        </row>
        <row r="3958">
          <cell r="A3958" t="str">
            <v>JF2855</v>
          </cell>
          <cell r="B3958">
            <v>37168</v>
          </cell>
          <cell r="C3958">
            <v>37195</v>
          </cell>
          <cell r="D3958">
            <v>9</v>
          </cell>
          <cell r="E3958" t="str">
            <v>Gwel-Y-Don</v>
          </cell>
          <cell r="F3958" t="str">
            <v>Pentraeth</v>
          </cell>
          <cell r="G3958" t="str">
            <v>Anglesey</v>
          </cell>
          <cell r="H3958" t="str">
            <v>LL75 8LX</v>
          </cell>
          <cell r="I3958">
            <v>26946.784434906091</v>
          </cell>
          <cell r="J3958">
            <v>25249.883651851545</v>
          </cell>
          <cell r="K3958">
            <v>7.4999999999999997E-3</v>
          </cell>
          <cell r="L3958">
            <v>25060.509524462661</v>
          </cell>
          <cell r="M3958">
            <v>122586729.51301882</v>
          </cell>
        </row>
        <row r="3959">
          <cell r="A3959" t="str">
            <v>JF3204</v>
          </cell>
          <cell r="B3959">
            <v>37168</v>
          </cell>
          <cell r="C3959">
            <v>37195</v>
          </cell>
          <cell r="D3959">
            <v>33</v>
          </cell>
          <cell r="E3959" t="str">
            <v>Dunnigan Road</v>
          </cell>
          <cell r="F3959" t="str">
            <v>Birmingham</v>
          </cell>
          <cell r="G3959" t="str">
            <v>West Midlands</v>
          </cell>
          <cell r="H3959" t="str">
            <v>B32 3XD</v>
          </cell>
          <cell r="I3959">
            <v>47909.388535617174</v>
          </cell>
          <cell r="J3959">
            <v>44892.424522039255</v>
          </cell>
          <cell r="K3959">
            <v>7.4999999999999997E-3</v>
          </cell>
          <cell r="L3959">
            <v>44555.731338123966</v>
          </cell>
          <cell r="M3959">
            <v>122631285.24435695</v>
          </cell>
        </row>
        <row r="3960">
          <cell r="A3960" t="str">
            <v>JF3080</v>
          </cell>
          <cell r="B3960">
            <v>37169</v>
          </cell>
          <cell r="C3960">
            <v>37195</v>
          </cell>
          <cell r="D3960">
            <v>6</v>
          </cell>
          <cell r="E3960" t="str">
            <v>Briar Grove</v>
          </cell>
          <cell r="F3960" t="str">
            <v>Brierley, Barnsley</v>
          </cell>
          <cell r="G3960" t="str">
            <v>South Yorkshire</v>
          </cell>
          <cell r="H3960" t="str">
            <v>S72 9EF</v>
          </cell>
          <cell r="I3960">
            <v>17885.289735039503</v>
          </cell>
          <cell r="J3960">
            <v>16759.012043916107</v>
          </cell>
          <cell r="K3960">
            <v>7.4999999999999997E-3</v>
          </cell>
          <cell r="L3960">
            <v>16633.319453586737</v>
          </cell>
          <cell r="M3960">
            <v>122647918.56381053</v>
          </cell>
        </row>
        <row r="3961">
          <cell r="A3961" t="str">
            <v>JF3168</v>
          </cell>
          <cell r="B3961">
            <v>37169</v>
          </cell>
          <cell r="C3961">
            <v>37195</v>
          </cell>
          <cell r="D3961">
            <v>40</v>
          </cell>
          <cell r="E3961" t="str">
            <v>Thornby Avenue</v>
          </cell>
          <cell r="F3961" t="str">
            <v>Kenilworth</v>
          </cell>
          <cell r="G3961" t="str">
            <v>Warwickshire</v>
          </cell>
          <cell r="H3961" t="str">
            <v>CV8 2DY</v>
          </cell>
          <cell r="I3961">
            <v>22669.705548748661</v>
          </cell>
          <cell r="J3961">
            <v>21242.142227039047</v>
          </cell>
          <cell r="K3961">
            <v>7.4999999999999997E-3</v>
          </cell>
          <cell r="L3961">
            <v>21082.826160336255</v>
          </cell>
          <cell r="M3961">
            <v>122669001.38997087</v>
          </cell>
        </row>
        <row r="3962">
          <cell r="A3962" t="str">
            <v>JF3191</v>
          </cell>
          <cell r="B3962">
            <v>37169</v>
          </cell>
          <cell r="C3962">
            <v>37195</v>
          </cell>
          <cell r="D3962">
            <v>34</v>
          </cell>
          <cell r="E3962" t="str">
            <v>Marston Road</v>
          </cell>
          <cell r="F3962" t="str">
            <v>New Milton</v>
          </cell>
          <cell r="G3962" t="str">
            <v>Hampshire</v>
          </cell>
          <cell r="H3962" t="str">
            <v>BH25 5DT</v>
          </cell>
          <cell r="I3962">
            <v>30532.25097501705</v>
          </cell>
          <cell r="J3962">
            <v>28609.565145356024</v>
          </cell>
          <cell r="K3962">
            <v>7.4999999999999997E-3</v>
          </cell>
          <cell r="L3962">
            <v>28394.993406765854</v>
          </cell>
          <cell r="M3962">
            <v>122697396.38337764</v>
          </cell>
        </row>
        <row r="3963">
          <cell r="A3963" t="str">
            <v>JE3290</v>
          </cell>
          <cell r="B3963">
            <v>37172</v>
          </cell>
          <cell r="C3963">
            <v>37195</v>
          </cell>
          <cell r="D3963">
            <v>12</v>
          </cell>
          <cell r="E3963" t="str">
            <v>Rothesay Close</v>
          </cell>
          <cell r="F3963" t="str">
            <v>Aylesbury</v>
          </cell>
          <cell r="G3963" t="str">
            <v>Buckinghamshire</v>
          </cell>
          <cell r="H3963" t="str">
            <v>HP20 1BG</v>
          </cell>
          <cell r="I3963">
            <v>11026.381780700882</v>
          </cell>
          <cell r="J3963">
            <v>10332.025245392262</v>
          </cell>
          <cell r="K3963">
            <v>7.4999999999999997E-3</v>
          </cell>
          <cell r="L3963">
            <v>10254.53505605182</v>
          </cell>
          <cell r="M3963">
            <v>122707650.9184337</v>
          </cell>
        </row>
        <row r="3964">
          <cell r="A3964" t="str">
            <v>JF3229</v>
          </cell>
          <cell r="B3964">
            <v>37172</v>
          </cell>
          <cell r="C3964">
            <v>37195</v>
          </cell>
          <cell r="D3964">
            <v>230</v>
          </cell>
          <cell r="E3964" t="str">
            <v>Shelley Road</v>
          </cell>
          <cell r="F3964" t="str">
            <v>Preston</v>
          </cell>
          <cell r="G3964" t="str">
            <v>Lancashire</v>
          </cell>
          <cell r="H3964" t="str">
            <v>PR2 2BX</v>
          </cell>
          <cell r="I3964">
            <v>13619.714481612868</v>
          </cell>
          <cell r="J3964">
            <v>12762.049841712811</v>
          </cell>
          <cell r="K3964">
            <v>7.4999999999999997E-3</v>
          </cell>
          <cell r="L3964">
            <v>12666.334467899966</v>
          </cell>
          <cell r="M3964">
            <v>122720317.2529016</v>
          </cell>
        </row>
        <row r="3965">
          <cell r="A3965" t="str">
            <v>JE3292</v>
          </cell>
          <cell r="B3965">
            <v>37172</v>
          </cell>
          <cell r="C3965">
            <v>37195</v>
          </cell>
          <cell r="D3965">
            <v>2</v>
          </cell>
          <cell r="E3965" t="str">
            <v>Captains Hill</v>
          </cell>
          <cell r="F3965" t="str">
            <v>Alcester</v>
          </cell>
          <cell r="G3965" t="str">
            <v>Warwickshire</v>
          </cell>
          <cell r="H3965" t="str">
            <v>B49 6QW</v>
          </cell>
          <cell r="I3965">
            <v>14475.96605749825</v>
          </cell>
          <cell r="J3965">
            <v>13564.381293172162</v>
          </cell>
          <cell r="K3965">
            <v>7.4999999999999997E-3</v>
          </cell>
          <cell r="L3965">
            <v>13462.648433473372</v>
          </cell>
          <cell r="M3965">
            <v>122733779.90133508</v>
          </cell>
        </row>
        <row r="3966">
          <cell r="A3966" t="str">
            <v>JF3233</v>
          </cell>
          <cell r="B3966">
            <v>37172</v>
          </cell>
          <cell r="C3966">
            <v>37195</v>
          </cell>
          <cell r="D3966" t="str">
            <v>68a</v>
          </cell>
          <cell r="E3966" t="str">
            <v>Hargham Road</v>
          </cell>
          <cell r="F3966" t="str">
            <v>Attleborough</v>
          </cell>
          <cell r="G3966" t="str">
            <v>Norfolk</v>
          </cell>
          <cell r="H3966" t="str">
            <v>NR17 2HG</v>
          </cell>
          <cell r="I3966">
            <v>17976.891359413868</v>
          </cell>
          <cell r="J3966">
            <v>16844.84530403516</v>
          </cell>
          <cell r="K3966">
            <v>7.4999999999999997E-3</v>
          </cell>
          <cell r="L3966">
            <v>16718.508964254896</v>
          </cell>
          <cell r="M3966">
            <v>122750498.41029933</v>
          </cell>
        </row>
        <row r="3967">
          <cell r="A3967" t="str">
            <v>JF3223</v>
          </cell>
          <cell r="B3967">
            <v>37172</v>
          </cell>
          <cell r="C3967">
            <v>37195</v>
          </cell>
          <cell r="D3967">
            <v>28</v>
          </cell>
          <cell r="E3967" t="str">
            <v>Vermont Avenue</v>
          </cell>
          <cell r="F3967" t="str">
            <v>Liverpool</v>
          </cell>
          <cell r="G3967">
            <v>0</v>
          </cell>
          <cell r="H3967" t="str">
            <v>L23 5RU</v>
          </cell>
          <cell r="I3967">
            <v>19428.543457262967</v>
          </cell>
          <cell r="J3967">
            <v>18205.083541818192</v>
          </cell>
          <cell r="K3967">
            <v>7.4999999999999997E-3</v>
          </cell>
          <cell r="L3967">
            <v>18068.545415254557</v>
          </cell>
          <cell r="M3967">
            <v>122768566.95571458</v>
          </cell>
        </row>
        <row r="3968">
          <cell r="A3968" t="str">
            <v>JF2974</v>
          </cell>
          <cell r="B3968">
            <v>37172</v>
          </cell>
          <cell r="C3968">
            <v>37195</v>
          </cell>
          <cell r="D3968">
            <v>83</v>
          </cell>
          <cell r="E3968" t="str">
            <v>Acacia Crescent</v>
          </cell>
          <cell r="F3968" t="str">
            <v>Bedworth</v>
          </cell>
          <cell r="G3968" t="str">
            <v>Warwickshire</v>
          </cell>
          <cell r="H3968" t="str">
            <v>CV12 9BZ</v>
          </cell>
          <cell r="I3968">
            <v>24536.864956231319</v>
          </cell>
          <cell r="J3968">
            <v>22991.722326745716</v>
          </cell>
          <cell r="K3968">
            <v>7.4999999999999997E-3</v>
          </cell>
          <cell r="L3968">
            <v>22819.284409295124</v>
          </cell>
          <cell r="M3968">
            <v>122791386.24012388</v>
          </cell>
        </row>
        <row r="3969">
          <cell r="A3969" t="str">
            <v>JF3205</v>
          </cell>
          <cell r="B3969">
            <v>37172</v>
          </cell>
          <cell r="C3969">
            <v>37195</v>
          </cell>
          <cell r="D3969">
            <v>28</v>
          </cell>
          <cell r="E3969" t="str">
            <v>Risby Place</v>
          </cell>
          <cell r="F3969" t="str">
            <v>Beverley</v>
          </cell>
          <cell r="G3969" t="str">
            <v>East Yorkshire</v>
          </cell>
          <cell r="H3969" t="str">
            <v>HU17 8NT</v>
          </cell>
          <cell r="I3969">
            <v>25512.347300818081</v>
          </cell>
          <cell r="J3969">
            <v>23905.776312101574</v>
          </cell>
          <cell r="K3969">
            <v>7.4999999999999997E-3</v>
          </cell>
          <cell r="L3969">
            <v>23726.482989760814</v>
          </cell>
          <cell r="M3969">
            <v>122815112.72311364</v>
          </cell>
        </row>
        <row r="3970">
          <cell r="A3970" t="str">
            <v>JF2678</v>
          </cell>
          <cell r="B3970">
            <v>37172</v>
          </cell>
          <cell r="C3970">
            <v>37195</v>
          </cell>
          <cell r="D3970">
            <v>11</v>
          </cell>
          <cell r="E3970" t="str">
            <v>Rosedale</v>
          </cell>
          <cell r="F3970" t="str">
            <v>Worksop</v>
          </cell>
          <cell r="G3970" t="str">
            <v>Nottinghamshire</v>
          </cell>
          <cell r="H3970" t="str">
            <v>S81 0TB</v>
          </cell>
          <cell r="I3970">
            <v>27009.38604657858</v>
          </cell>
          <cell r="J3970">
            <v>25308.543096542144</v>
          </cell>
          <cell r="K3970">
            <v>7.4999999999999997E-3</v>
          </cell>
          <cell r="L3970">
            <v>25118.729023318079</v>
          </cell>
          <cell r="M3970">
            <v>122840231.45213696</v>
          </cell>
        </row>
        <row r="3971">
          <cell r="A3971" t="str">
            <v>JF2908</v>
          </cell>
          <cell r="B3971">
            <v>37172</v>
          </cell>
          <cell r="C3971">
            <v>37195</v>
          </cell>
          <cell r="D3971">
            <v>98</v>
          </cell>
          <cell r="E3971" t="str">
            <v>Canterbury Road</v>
          </cell>
          <cell r="F3971" t="str">
            <v>Harrow</v>
          </cell>
          <cell r="G3971" t="str">
            <v>Middlesex</v>
          </cell>
          <cell r="H3971" t="str">
            <v>HA1 4PB</v>
          </cell>
          <cell r="I3971">
            <v>31139.868486442349</v>
          </cell>
          <cell r="J3971">
            <v>29178.919589311216</v>
          </cell>
          <cell r="K3971">
            <v>7.4999999999999997E-3</v>
          </cell>
          <cell r="L3971">
            <v>28960.077692391384</v>
          </cell>
          <cell r="M3971">
            <v>122869191.52982935</v>
          </cell>
        </row>
        <row r="3972">
          <cell r="A3972" t="str">
            <v>JF3126</v>
          </cell>
          <cell r="B3972">
            <v>37172</v>
          </cell>
          <cell r="C3972">
            <v>37195</v>
          </cell>
          <cell r="D3972">
            <v>73</v>
          </cell>
          <cell r="E3972" t="str">
            <v>Wicklands Avenue</v>
          </cell>
          <cell r="F3972" t="str">
            <v>Saltdean</v>
          </cell>
          <cell r="G3972" t="str">
            <v>Brighton</v>
          </cell>
          <cell r="H3972" t="str">
            <v>BN2 8EQ</v>
          </cell>
          <cell r="I3972">
            <v>45294.429523502673</v>
          </cell>
          <cell r="J3972">
            <v>42442.135472904265</v>
          </cell>
          <cell r="K3972">
            <v>7.4999999999999997E-3</v>
          </cell>
          <cell r="L3972">
            <v>42123.819456857484</v>
          </cell>
          <cell r="M3972">
            <v>122911315.34928621</v>
          </cell>
        </row>
        <row r="3973">
          <cell r="A3973" t="str">
            <v>JF3214</v>
          </cell>
          <cell r="B3973">
            <v>37172</v>
          </cell>
          <cell r="C3973">
            <v>37195</v>
          </cell>
          <cell r="D3973">
            <v>1</v>
          </cell>
          <cell r="E3973" t="str">
            <v>Ashridge Gardens</v>
          </cell>
          <cell r="F3973" t="str">
            <v>Bournemouth</v>
          </cell>
          <cell r="G3973" t="str">
            <v>Dorset</v>
          </cell>
          <cell r="H3973" t="str">
            <v>BH10 6DB</v>
          </cell>
          <cell r="I3973">
            <v>84463.842839479403</v>
          </cell>
          <cell r="J3973">
            <v>79144.961048580182</v>
          </cell>
          <cell r="K3973">
            <v>7.4999999999999997E-3</v>
          </cell>
          <cell r="L3973">
            <v>78551.373840715838</v>
          </cell>
          <cell r="M3973">
            <v>122989866.72312693</v>
          </cell>
        </row>
        <row r="3974">
          <cell r="A3974" t="str">
            <v>JF2975</v>
          </cell>
          <cell r="B3974">
            <v>37173</v>
          </cell>
          <cell r="C3974">
            <v>37195</v>
          </cell>
          <cell r="D3974">
            <v>58</v>
          </cell>
          <cell r="E3974" t="str">
            <v>Townshend Road</v>
          </cell>
          <cell r="F3974" t="str">
            <v>Northwich</v>
          </cell>
          <cell r="G3974" t="str">
            <v>Cheshire</v>
          </cell>
          <cell r="H3974" t="str">
            <v>CW9 7QW</v>
          </cell>
          <cell r="I3974">
            <v>14065.756499033034</v>
          </cell>
          <cell r="J3974">
            <v>13180.003570882336</v>
          </cell>
          <cell r="K3974">
            <v>7.4999999999999997E-3</v>
          </cell>
          <cell r="L3974">
            <v>13081.15354410072</v>
          </cell>
          <cell r="M3974">
            <v>123002947.87667103</v>
          </cell>
        </row>
        <row r="3975">
          <cell r="A3975" t="str">
            <v>JF3325</v>
          </cell>
          <cell r="B3975">
            <v>37173</v>
          </cell>
          <cell r="C3975">
            <v>37195</v>
          </cell>
          <cell r="D3975">
            <v>20</v>
          </cell>
          <cell r="E3975" t="str">
            <v>Upper Churston Rise</v>
          </cell>
          <cell r="F3975" t="str">
            <v>Seaton</v>
          </cell>
          <cell r="G3975" t="str">
            <v>Devon</v>
          </cell>
          <cell r="H3975" t="str">
            <v>EX12 2HD</v>
          </cell>
          <cell r="I3975">
            <v>20646.95761474398</v>
          </cell>
          <cell r="J3975">
            <v>19346.771366964131</v>
          </cell>
          <cell r="K3975">
            <v>7.4999999999999997E-3</v>
          </cell>
          <cell r="L3975">
            <v>19201.6705817119</v>
          </cell>
          <cell r="M3975">
            <v>123022149.54725274</v>
          </cell>
        </row>
        <row r="3976">
          <cell r="A3976" t="str">
            <v>JF3206</v>
          </cell>
          <cell r="B3976">
            <v>37173</v>
          </cell>
          <cell r="C3976">
            <v>37195</v>
          </cell>
          <cell r="D3976">
            <v>22</v>
          </cell>
          <cell r="E3976" t="str">
            <v>Middlebere Crescent</v>
          </cell>
          <cell r="F3976" t="str">
            <v>Poole</v>
          </cell>
          <cell r="G3976" t="str">
            <v>Dorset</v>
          </cell>
          <cell r="H3976" t="str">
            <v>BH16 5BG</v>
          </cell>
          <cell r="I3976">
            <v>25680.062497071223</v>
          </cell>
          <cell r="J3976">
            <v>24062.930098011318</v>
          </cell>
          <cell r="K3976">
            <v>7.4999999999999997E-3</v>
          </cell>
          <cell r="L3976">
            <v>23882.458122276235</v>
          </cell>
          <cell r="M3976">
            <v>123046032.00537503</v>
          </cell>
        </row>
        <row r="3977">
          <cell r="A3977" t="str">
            <v>JF3123</v>
          </cell>
          <cell r="B3977">
            <v>37173</v>
          </cell>
          <cell r="C3977">
            <v>37195</v>
          </cell>
          <cell r="D3977">
            <v>28</v>
          </cell>
          <cell r="E3977" t="str">
            <v>Simcoe Way</v>
          </cell>
          <cell r="F3977" t="str">
            <v>Dunkeswell Honiton</v>
          </cell>
          <cell r="G3977" t="str">
            <v>Devon</v>
          </cell>
          <cell r="H3977" t="str">
            <v>EX14 4UR</v>
          </cell>
          <cell r="I3977">
            <v>52515.815375117883</v>
          </cell>
          <cell r="J3977">
            <v>49208.774104644464</v>
          </cell>
          <cell r="K3977">
            <v>7.4999999999999997E-3</v>
          </cell>
          <cell r="L3977">
            <v>48839.70829885963</v>
          </cell>
          <cell r="M3977">
            <v>123094871.71367389</v>
          </cell>
        </row>
        <row r="3978">
          <cell r="A3978" t="str">
            <v>JF3181</v>
          </cell>
          <cell r="B3978">
            <v>37174</v>
          </cell>
          <cell r="C3978">
            <v>37195</v>
          </cell>
          <cell r="D3978">
            <v>77</v>
          </cell>
          <cell r="E3978" t="str">
            <v>Woodhurst Road</v>
          </cell>
          <cell r="F3978" t="str">
            <v>Peterborough</v>
          </cell>
          <cell r="G3978" t="str">
            <v>Cambridgeshire</v>
          </cell>
          <cell r="H3978" t="str">
            <v>PE2 8PG</v>
          </cell>
          <cell r="I3978">
            <v>13995.676764412548</v>
          </cell>
          <cell r="J3978">
            <v>13114.336917787072</v>
          </cell>
          <cell r="K3978">
            <v>7.4999999999999997E-3</v>
          </cell>
          <cell r="L3978">
            <v>13015.979390903669</v>
          </cell>
          <cell r="M3978">
            <v>123107887.69306479</v>
          </cell>
        </row>
        <row r="3979">
          <cell r="A3979" t="str">
            <v>JF3074</v>
          </cell>
          <cell r="B3979">
            <v>37174</v>
          </cell>
          <cell r="C3979">
            <v>37195</v>
          </cell>
          <cell r="D3979" t="str">
            <v>Thorn Lea</v>
          </cell>
          <cell r="E3979" t="str">
            <v>Fen Road</v>
          </cell>
          <cell r="F3979" t="str">
            <v>Keal Cotes Spilsby</v>
          </cell>
          <cell r="G3979" t="str">
            <v>Lincolnshire</v>
          </cell>
          <cell r="H3979" t="str">
            <v>PE23 4AF</v>
          </cell>
          <cell r="I3979">
            <v>28278.498823883194</v>
          </cell>
          <cell r="J3979">
            <v>26497.736933210446</v>
          </cell>
          <cell r="K3979">
            <v>7.4999999999999997E-3</v>
          </cell>
          <cell r="L3979">
            <v>26299.003906211368</v>
          </cell>
          <cell r="M3979">
            <v>123134186.696971</v>
          </cell>
        </row>
        <row r="3980">
          <cell r="A3980" t="str">
            <v>JF3160</v>
          </cell>
          <cell r="B3980">
            <v>37174</v>
          </cell>
          <cell r="C3980">
            <v>37195</v>
          </cell>
          <cell r="D3980">
            <v>3</v>
          </cell>
          <cell r="E3980" t="str">
            <v>Park Avenue</v>
          </cell>
          <cell r="F3980" t="str">
            <v>Askam-In-Furness</v>
          </cell>
          <cell r="G3980" t="str">
            <v>Cumbria</v>
          </cell>
          <cell r="H3980" t="str">
            <v>LA16 7AF</v>
          </cell>
          <cell r="I3980">
            <v>30530.695172972275</v>
          </cell>
          <cell r="J3980">
            <v>28608.107315732203</v>
          </cell>
          <cell r="K3980">
            <v>7.4999999999999997E-3</v>
          </cell>
          <cell r="L3980">
            <v>28393.546510864213</v>
          </cell>
          <cell r="M3980">
            <v>123162580.24348186</v>
          </cell>
        </row>
        <row r="3981">
          <cell r="A3981" t="str">
            <v>JF3232</v>
          </cell>
          <cell r="B3981">
            <v>37174</v>
          </cell>
          <cell r="C3981">
            <v>37195</v>
          </cell>
          <cell r="D3981">
            <v>2</v>
          </cell>
          <cell r="E3981" t="str">
            <v>Catalina Close, Dunkerswell</v>
          </cell>
          <cell r="F3981" t="str">
            <v>Honiton</v>
          </cell>
          <cell r="G3981" t="str">
            <v>Devon</v>
          </cell>
          <cell r="H3981" t="str">
            <v>EX14 4QD</v>
          </cell>
          <cell r="I3981">
            <v>41907.004732904257</v>
          </cell>
          <cell r="J3981">
            <v>39268.024585995925</v>
          </cell>
          <cell r="K3981">
            <v>7.4999999999999997E-3</v>
          </cell>
          <cell r="L3981">
            <v>38973.514401600958</v>
          </cell>
          <cell r="M3981">
            <v>123201553.75788346</v>
          </cell>
        </row>
        <row r="3982">
          <cell r="A3982" t="str">
            <v>JF3186</v>
          </cell>
          <cell r="B3982">
            <v>37174</v>
          </cell>
          <cell r="C3982">
            <v>37195</v>
          </cell>
          <cell r="D3982">
            <v>2</v>
          </cell>
          <cell r="E3982" t="str">
            <v>Brune Way</v>
          </cell>
          <cell r="F3982" t="str">
            <v>West Parley, Ferndown</v>
          </cell>
          <cell r="G3982" t="str">
            <v>Dorset</v>
          </cell>
          <cell r="H3982" t="str">
            <v>BH22 8QG</v>
          </cell>
          <cell r="I3982">
            <v>88359.162578099873</v>
          </cell>
          <cell r="J3982">
            <v>82794.983574441183</v>
          </cell>
          <cell r="K3982">
            <v>7.4999999999999997E-3</v>
          </cell>
          <cell r="L3982">
            <v>82174.021197632872</v>
          </cell>
          <cell r="M3982">
            <v>123283727.77908109</v>
          </cell>
        </row>
        <row r="3983">
          <cell r="A3983" t="str">
            <v>JF3137</v>
          </cell>
          <cell r="B3983">
            <v>37175</v>
          </cell>
          <cell r="C3983">
            <v>37195</v>
          </cell>
          <cell r="D3983">
            <v>79</v>
          </cell>
          <cell r="E3983" t="str">
            <v>Merrivale Road</v>
          </cell>
          <cell r="F3983" t="str">
            <v>Rising Brook Stafford</v>
          </cell>
          <cell r="G3983" t="str">
            <v>Staffordshire</v>
          </cell>
          <cell r="H3983" t="str">
            <v>ST17 9EH</v>
          </cell>
          <cell r="I3983">
            <v>19785.908112297093</v>
          </cell>
          <cell r="J3983">
            <v>18539.94412537662</v>
          </cell>
          <cell r="K3983">
            <v>7.4999999999999997E-3</v>
          </cell>
          <cell r="L3983">
            <v>18400.894544436294</v>
          </cell>
          <cell r="M3983">
            <v>123302128.67362553</v>
          </cell>
        </row>
        <row r="3984">
          <cell r="A3984" t="str">
            <v>JF3254</v>
          </cell>
          <cell r="B3984">
            <v>37175</v>
          </cell>
          <cell r="C3984">
            <v>37195</v>
          </cell>
          <cell r="D3984">
            <v>29</v>
          </cell>
          <cell r="E3984" t="str">
            <v>Bourne Avenue</v>
          </cell>
          <cell r="F3984" t="str">
            <v>Kirkby In Ashfield Nottingham</v>
          </cell>
          <cell r="G3984" t="str">
            <v>Nottinghamshire</v>
          </cell>
          <cell r="H3984" t="str">
            <v>NG17 7FB</v>
          </cell>
          <cell r="I3984">
            <v>24090.261013455969</v>
          </cell>
          <cell r="J3984">
            <v>22573.242057948664</v>
          </cell>
          <cell r="K3984">
            <v>7.4999999999999997E-3</v>
          </cell>
          <cell r="L3984">
            <v>22403.942742514049</v>
          </cell>
          <cell r="M3984">
            <v>123324532.61636804</v>
          </cell>
        </row>
        <row r="3985">
          <cell r="A3985" t="str">
            <v>JF3311</v>
          </cell>
          <cell r="B3985">
            <v>37175</v>
          </cell>
          <cell r="C3985">
            <v>37195</v>
          </cell>
          <cell r="D3985">
            <v>88</v>
          </cell>
          <cell r="E3985" t="str">
            <v>Cove Road</v>
          </cell>
          <cell r="F3985" t="str">
            <v>Farnborough</v>
          </cell>
          <cell r="G3985" t="str">
            <v>Hampshire</v>
          </cell>
          <cell r="H3985" t="str">
            <v>GU14 0EZ</v>
          </cell>
          <cell r="I3985">
            <v>26234.300293485518</v>
          </cell>
          <cell r="J3985">
            <v>24582.266269966276</v>
          </cell>
          <cell r="K3985">
            <v>7.4999999999999997E-3</v>
          </cell>
          <cell r="L3985">
            <v>24397.899272941529</v>
          </cell>
          <cell r="M3985">
            <v>123348930.51564099</v>
          </cell>
        </row>
        <row r="3986">
          <cell r="A3986" t="str">
            <v>JF3199</v>
          </cell>
          <cell r="B3986">
            <v>37175</v>
          </cell>
          <cell r="C3986">
            <v>37195</v>
          </cell>
          <cell r="D3986" t="str">
            <v>Graeburn</v>
          </cell>
          <cell r="E3986" t="str">
            <v>1 Fairby Lane</v>
          </cell>
          <cell r="F3986" t="str">
            <v>Longfield</v>
          </cell>
          <cell r="G3986" t="str">
            <v>Hartley Kent</v>
          </cell>
          <cell r="H3986" t="str">
            <v>DA3 8DA</v>
          </cell>
          <cell r="I3986">
            <v>27535.571939563477</v>
          </cell>
          <cell r="J3986">
            <v>25801.593857726981</v>
          </cell>
          <cell r="K3986">
            <v>7.4999999999999997E-3</v>
          </cell>
          <cell r="L3986">
            <v>25608.081903794031</v>
          </cell>
          <cell r="M3986">
            <v>123374538.59754479</v>
          </cell>
        </row>
        <row r="3987">
          <cell r="A3987" t="str">
            <v>JF3098</v>
          </cell>
          <cell r="B3987">
            <v>37175</v>
          </cell>
          <cell r="C3987">
            <v>37195</v>
          </cell>
          <cell r="D3987" t="str">
            <v>34 Michelle Gardens</v>
          </cell>
          <cell r="E3987" t="str">
            <v>Garlinge</v>
          </cell>
          <cell r="F3987" t="str">
            <v>Margate</v>
          </cell>
          <cell r="G3987" t="str">
            <v>Kent</v>
          </cell>
          <cell r="H3987" t="str">
            <v>CT9 5JX</v>
          </cell>
          <cell r="I3987">
            <v>35516.239248009784</v>
          </cell>
          <cell r="J3987">
            <v>33279.700252543167</v>
          </cell>
          <cell r="K3987">
            <v>7.4999999999999997E-3</v>
          </cell>
          <cell r="L3987">
            <v>33030.102500649096</v>
          </cell>
          <cell r="M3987">
            <v>123407568.70004544</v>
          </cell>
        </row>
        <row r="3988">
          <cell r="A3988" t="str">
            <v>JF3144</v>
          </cell>
          <cell r="B3988">
            <v>37175</v>
          </cell>
          <cell r="C3988">
            <v>37195</v>
          </cell>
          <cell r="D3988">
            <v>7</v>
          </cell>
          <cell r="E3988" t="str">
            <v>Bambry Close</v>
          </cell>
          <cell r="F3988" t="str">
            <v>Goldsithney, Penzance</v>
          </cell>
          <cell r="G3988" t="str">
            <v>Cornwall</v>
          </cell>
          <cell r="H3988" t="str">
            <v>TR20 9EZ</v>
          </cell>
          <cell r="I3988">
            <v>48812.158344198193</v>
          </cell>
          <cell r="J3988">
            <v>45738.34484645271</v>
          </cell>
          <cell r="K3988">
            <v>7.4999999999999997E-3</v>
          </cell>
          <cell r="L3988">
            <v>45395.307260104317</v>
          </cell>
          <cell r="M3988">
            <v>123452964.00730555</v>
          </cell>
        </row>
        <row r="3989">
          <cell r="A3989" t="str">
            <v>JF3032</v>
          </cell>
          <cell r="B3989">
            <v>37176</v>
          </cell>
          <cell r="C3989">
            <v>37195</v>
          </cell>
          <cell r="D3989">
            <v>26</v>
          </cell>
          <cell r="E3989" t="str">
            <v>Swaledale Avenue</v>
          </cell>
          <cell r="F3989" t="str">
            <v>Blyth</v>
          </cell>
          <cell r="G3989" t="str">
            <v>Northumberland</v>
          </cell>
          <cell r="H3989" t="str">
            <v>NE24 4DU</v>
          </cell>
          <cell r="I3989">
            <v>10442.908574363884</v>
          </cell>
          <cell r="J3989">
            <v>9785.2946842905894</v>
          </cell>
          <cell r="K3989">
            <v>7.4999999999999997E-3</v>
          </cell>
          <cell r="L3989">
            <v>9711.9049741584113</v>
          </cell>
          <cell r="M3989">
            <v>123462675.91227971</v>
          </cell>
        </row>
        <row r="3990">
          <cell r="A3990" t="str">
            <v>JF3200</v>
          </cell>
          <cell r="B3990">
            <v>37176</v>
          </cell>
          <cell r="C3990">
            <v>37195</v>
          </cell>
          <cell r="D3990">
            <v>19</v>
          </cell>
          <cell r="E3990" t="str">
            <v>Ashbourne Road</v>
          </cell>
          <cell r="F3990" t="str">
            <v>Eccles</v>
          </cell>
          <cell r="G3990" t="str">
            <v>Manchester</v>
          </cell>
          <cell r="H3990" t="str">
            <v>M30 0HW</v>
          </cell>
          <cell r="I3990">
            <v>15685.442335040152</v>
          </cell>
          <cell r="J3990">
            <v>14697.694077166085</v>
          </cell>
          <cell r="K3990">
            <v>7.4999999999999997E-3</v>
          </cell>
          <cell r="L3990">
            <v>14587.46137158734</v>
          </cell>
          <cell r="M3990">
            <v>123477263.3736513</v>
          </cell>
        </row>
        <row r="3991">
          <cell r="A3991" t="str">
            <v>JF3215</v>
          </cell>
          <cell r="B3991">
            <v>37176</v>
          </cell>
          <cell r="C3991">
            <v>37195</v>
          </cell>
          <cell r="D3991">
            <v>47</v>
          </cell>
          <cell r="E3991" t="str">
            <v>Mandale Road</v>
          </cell>
          <cell r="F3991" t="str">
            <v>Bradford</v>
          </cell>
          <cell r="G3991" t="str">
            <v>West Yorkshire</v>
          </cell>
          <cell r="H3991" t="str">
            <v>BD6 3JS</v>
          </cell>
          <cell r="I3991">
            <v>16073.78737005903</v>
          </cell>
          <cell r="J3991">
            <v>15061.584135168659</v>
          </cell>
          <cell r="K3991">
            <v>7.4999999999999997E-3</v>
          </cell>
          <cell r="L3991">
            <v>14948.622254154896</v>
          </cell>
          <cell r="M3991">
            <v>123492211.99590544</v>
          </cell>
        </row>
        <row r="3992">
          <cell r="A3992" t="str">
            <v>JF3222</v>
          </cell>
          <cell r="B3992">
            <v>37176</v>
          </cell>
          <cell r="C3992">
            <v>37195</v>
          </cell>
          <cell r="D3992" t="str">
            <v>37 Well Lane</v>
          </cell>
          <cell r="E3992" t="str">
            <v>Childwall</v>
          </cell>
          <cell r="F3992" t="str">
            <v>Liverpool</v>
          </cell>
          <cell r="G3992" t="str">
            <v>Merseyside</v>
          </cell>
          <cell r="H3992" t="str">
            <v>L16 5ET</v>
          </cell>
          <cell r="I3992">
            <v>34835.553402166566</v>
          </cell>
          <cell r="J3992">
            <v>32641.878754674963</v>
          </cell>
          <cell r="K3992">
            <v>7.4999999999999997E-3</v>
          </cell>
          <cell r="L3992">
            <v>32397.064664014903</v>
          </cell>
          <cell r="M3992">
            <v>123524609.06056947</v>
          </cell>
        </row>
        <row r="3993">
          <cell r="A3993" t="str">
            <v>JF3134</v>
          </cell>
          <cell r="B3993">
            <v>37176</v>
          </cell>
          <cell r="C3993">
            <v>37195</v>
          </cell>
          <cell r="D3993">
            <v>9</v>
          </cell>
          <cell r="E3993" t="str">
            <v>Hale Low Road</v>
          </cell>
          <cell r="F3993" t="str">
            <v>Altrincham</v>
          </cell>
          <cell r="G3993" t="str">
            <v>Cheshire</v>
          </cell>
          <cell r="H3993" t="str">
            <v>WA15 8BD</v>
          </cell>
          <cell r="I3993">
            <v>35643.739208157072</v>
          </cell>
          <cell r="J3993">
            <v>33399.171247945669</v>
          </cell>
          <cell r="K3993">
            <v>7.4999999999999997E-3</v>
          </cell>
          <cell r="L3993">
            <v>33148.677463586078</v>
          </cell>
          <cell r="M3993">
            <v>123557757.73803306</v>
          </cell>
        </row>
        <row r="3994">
          <cell r="A3994" t="str">
            <v>JF3156</v>
          </cell>
          <cell r="B3994">
            <v>37176</v>
          </cell>
          <cell r="C3994">
            <v>37195</v>
          </cell>
          <cell r="D3994">
            <v>72</v>
          </cell>
          <cell r="E3994" t="str">
            <v>Alton Gardens</v>
          </cell>
          <cell r="F3994" t="str">
            <v>Southend-on-Sea</v>
          </cell>
          <cell r="G3994" t="str">
            <v>Essex</v>
          </cell>
          <cell r="H3994" t="str">
            <v>SS2 6QZ</v>
          </cell>
          <cell r="I3994">
            <v>38853.029313162093</v>
          </cell>
          <cell r="J3994">
            <v>36406.364998731224</v>
          </cell>
          <cell r="K3994">
            <v>7.4999999999999997E-3</v>
          </cell>
          <cell r="L3994">
            <v>36133.317261240743</v>
          </cell>
          <cell r="M3994">
            <v>123593891.05529429</v>
          </cell>
        </row>
        <row r="3995">
          <cell r="A3995" t="str">
            <v>JF3310</v>
          </cell>
          <cell r="B3995">
            <v>37176</v>
          </cell>
          <cell r="C3995">
            <v>37195</v>
          </cell>
          <cell r="D3995">
            <v>23</v>
          </cell>
          <cell r="E3995" t="str">
            <v>Barnwood Road</v>
          </cell>
          <cell r="F3995" t="str">
            <v>Fareham</v>
          </cell>
          <cell r="G3995" t="str">
            <v>Hampshire</v>
          </cell>
          <cell r="H3995" t="str">
            <v>PO15 5LA</v>
          </cell>
          <cell r="I3995">
            <v>62405.689732487896</v>
          </cell>
          <cell r="J3995">
            <v>58475.860404245577</v>
          </cell>
          <cell r="K3995">
            <v>7.4999999999999997E-3</v>
          </cell>
          <cell r="L3995">
            <v>58037.291451213736</v>
          </cell>
          <cell r="M3995">
            <v>123651928.34674551</v>
          </cell>
        </row>
        <row r="3996">
          <cell r="A3996" t="str">
            <v>JF3284</v>
          </cell>
          <cell r="B3996">
            <v>37179</v>
          </cell>
          <cell r="C3996">
            <v>37195</v>
          </cell>
          <cell r="D3996">
            <v>14</v>
          </cell>
          <cell r="E3996" t="str">
            <v>Westmorland Way</v>
          </cell>
          <cell r="F3996" t="str">
            <v>Jacksdale</v>
          </cell>
          <cell r="G3996" t="str">
            <v>Nottinghamshire</v>
          </cell>
          <cell r="H3996" t="str">
            <v>NG16 5LZ</v>
          </cell>
          <cell r="I3996">
            <v>17272.256965454875</v>
          </cell>
          <cell r="J3996">
            <v>16184.583353020686</v>
          </cell>
          <cell r="K3996">
            <v>7.4999999999999997E-3</v>
          </cell>
          <cell r="L3996">
            <v>16063.198977873031</v>
          </cell>
          <cell r="M3996">
            <v>123667991.54572338</v>
          </cell>
        </row>
        <row r="3997">
          <cell r="A3997" t="str">
            <v>JF3266</v>
          </cell>
          <cell r="B3997">
            <v>37179</v>
          </cell>
          <cell r="C3997">
            <v>37195</v>
          </cell>
          <cell r="D3997">
            <v>4</v>
          </cell>
          <cell r="E3997" t="str">
            <v>Byron Close</v>
          </cell>
          <cell r="F3997" t="str">
            <v>Peterborough</v>
          </cell>
          <cell r="G3997" t="str">
            <v>Cambridgeshire</v>
          </cell>
          <cell r="H3997" t="str">
            <v>PE2 8PY</v>
          </cell>
          <cell r="I3997">
            <v>20323.379641687399</v>
          </cell>
          <cell r="J3997">
            <v>19043.569840573578</v>
          </cell>
          <cell r="K3997">
            <v>7.4999999999999997E-3</v>
          </cell>
          <cell r="L3997">
            <v>18900.743066769279</v>
          </cell>
          <cell r="M3997">
            <v>123686892.28879015</v>
          </cell>
        </row>
        <row r="3998">
          <cell r="A3998" t="str">
            <v>JF3262</v>
          </cell>
          <cell r="B3998">
            <v>37179</v>
          </cell>
          <cell r="C3998">
            <v>37195</v>
          </cell>
          <cell r="D3998">
            <v>97</v>
          </cell>
          <cell r="E3998" t="str">
            <v>Howlett Drive</v>
          </cell>
          <cell r="F3998" t="str">
            <v>Hailsham</v>
          </cell>
          <cell r="G3998" t="str">
            <v>East Sussex</v>
          </cell>
          <cell r="H3998" t="str">
            <v>BN27 1QW</v>
          </cell>
          <cell r="I3998">
            <v>21065.58735937882</v>
          </cell>
          <cell r="J3998">
            <v>19739.039036999799</v>
          </cell>
          <cell r="K3998">
            <v>7.4999999999999997E-3</v>
          </cell>
          <cell r="L3998">
            <v>19590.9962442223</v>
          </cell>
          <cell r="M3998">
            <v>123706483.28503437</v>
          </cell>
        </row>
        <row r="3999">
          <cell r="A3999" t="str">
            <v>JF3297</v>
          </cell>
          <cell r="B3999">
            <v>37179</v>
          </cell>
          <cell r="C3999">
            <v>37195</v>
          </cell>
          <cell r="D3999">
            <v>1</v>
          </cell>
          <cell r="E3999" t="str">
            <v>Penfold Terrace</v>
          </cell>
          <cell r="F3999" t="str">
            <v>Kirkby Fleetham Northallerton</v>
          </cell>
          <cell r="G3999" t="str">
            <v>North Yorkshire</v>
          </cell>
          <cell r="H3999" t="str">
            <v>DL7 0RZ</v>
          </cell>
          <cell r="I3999">
            <v>35505.535679392444</v>
          </cell>
          <cell r="J3999">
            <v>33269.670712176288</v>
          </cell>
          <cell r="K3999">
            <v>7.4999999999999997E-3</v>
          </cell>
          <cell r="L3999">
            <v>33020.148181834971</v>
          </cell>
          <cell r="M3999">
            <v>123739503.43321621</v>
          </cell>
        </row>
        <row r="4000">
          <cell r="A4000" t="str">
            <v>JF3189</v>
          </cell>
          <cell r="B4000">
            <v>37179</v>
          </cell>
          <cell r="C4000">
            <v>37195</v>
          </cell>
          <cell r="D4000">
            <v>27</v>
          </cell>
          <cell r="E4000" t="str">
            <v>North Street</v>
          </cell>
          <cell r="F4000" t="str">
            <v>Middle Barton</v>
          </cell>
          <cell r="G4000" t="str">
            <v>Chipping Norton, Oxfordshire</v>
          </cell>
          <cell r="H4000" t="str">
            <v>OX7 7BH</v>
          </cell>
          <cell r="I4000">
            <v>96108.949232516781</v>
          </cell>
          <cell r="J4000">
            <v>90056.748399234857</v>
          </cell>
          <cell r="K4000">
            <v>7.4999999999999997E-3</v>
          </cell>
          <cell r="L4000">
            <v>89381.322786240606</v>
          </cell>
          <cell r="M4000">
            <v>123828884.75600246</v>
          </cell>
        </row>
        <row r="4001">
          <cell r="A4001" t="str">
            <v>JF3246</v>
          </cell>
          <cell r="B4001">
            <v>37180</v>
          </cell>
          <cell r="C4001">
            <v>37195</v>
          </cell>
          <cell r="D4001">
            <v>15</v>
          </cell>
          <cell r="E4001" t="str">
            <v>Beaufort Avenue</v>
          </cell>
          <cell r="F4001" t="str">
            <v>Ramsgate</v>
          </cell>
          <cell r="G4001" t="str">
            <v>Kent</v>
          </cell>
          <cell r="H4001" t="str">
            <v>CT12 6ER</v>
          </cell>
          <cell r="I4001">
            <v>23530.662301847951</v>
          </cell>
          <cell r="J4001">
            <v>22048.882559917976</v>
          </cell>
          <cell r="K4001">
            <v>7.4999999999999997E-3</v>
          </cell>
          <cell r="L4001">
            <v>21883.515940718593</v>
          </cell>
          <cell r="M4001">
            <v>123850768.27194318</v>
          </cell>
        </row>
        <row r="4002">
          <cell r="A4002" t="str">
            <v>JF3120</v>
          </cell>
          <cell r="B4002">
            <v>37180</v>
          </cell>
          <cell r="C4002">
            <v>37195</v>
          </cell>
          <cell r="D4002">
            <v>88</v>
          </cell>
          <cell r="E4002" t="str">
            <v>Northampton Road</v>
          </cell>
          <cell r="F4002" t="str">
            <v>Broughton, Kettering</v>
          </cell>
          <cell r="G4002" t="str">
            <v>Northamptonshire</v>
          </cell>
          <cell r="H4002" t="str">
            <v>NN14 1NS</v>
          </cell>
          <cell r="I4002">
            <v>30011.235927901951</v>
          </cell>
          <cell r="J4002">
            <v>28121.359610023992</v>
          </cell>
          <cell r="K4002">
            <v>7.4999999999999997E-3</v>
          </cell>
          <cell r="L4002">
            <v>27910.449412948812</v>
          </cell>
          <cell r="M4002">
            <v>123878678.72135612</v>
          </cell>
        </row>
        <row r="4003">
          <cell r="A4003" t="str">
            <v>JF3242</v>
          </cell>
          <cell r="B4003">
            <v>37181</v>
          </cell>
          <cell r="C4003">
            <v>37195</v>
          </cell>
          <cell r="D4003" t="str">
            <v>16 Birkdale Road</v>
          </cell>
          <cell r="E4003" t="str">
            <v>Hartburn</v>
          </cell>
          <cell r="F4003" t="str">
            <v>Stockton On Tees</v>
          </cell>
          <cell r="G4003" t="str">
            <v>Cleveland</v>
          </cell>
          <cell r="H4003" t="str">
            <v>TS18 5NB</v>
          </cell>
          <cell r="I4003">
            <v>15315.65163782323</v>
          </cell>
          <cell r="J4003">
            <v>14351.189947783982</v>
          </cell>
          <cell r="K4003">
            <v>7.4999999999999997E-3</v>
          </cell>
          <cell r="L4003">
            <v>14243.556023175603</v>
          </cell>
          <cell r="M4003">
            <v>123892922.2773793</v>
          </cell>
        </row>
        <row r="4004">
          <cell r="A4004" t="str">
            <v>JF3139</v>
          </cell>
          <cell r="B4004">
            <v>37181</v>
          </cell>
          <cell r="C4004">
            <v>37195</v>
          </cell>
          <cell r="D4004">
            <v>81</v>
          </cell>
          <cell r="E4004" t="str">
            <v>Grosvenor Avenue Cadewell</v>
          </cell>
          <cell r="F4004" t="str">
            <v>Torquay</v>
          </cell>
          <cell r="G4004" t="str">
            <v>Devon</v>
          </cell>
          <cell r="H4004" t="str">
            <v>TQ2 7JX</v>
          </cell>
          <cell r="I4004">
            <v>17632.325798311784</v>
          </cell>
          <cell r="J4004">
            <v>16521.977826125902</v>
          </cell>
          <cell r="K4004">
            <v>7.4999999999999997E-3</v>
          </cell>
          <cell r="L4004">
            <v>16398.062992429957</v>
          </cell>
          <cell r="M4004">
            <v>123909320.34037173</v>
          </cell>
        </row>
        <row r="4005">
          <cell r="A4005" t="str">
            <v>JF3309</v>
          </cell>
          <cell r="B4005">
            <v>37181</v>
          </cell>
          <cell r="C4005">
            <v>37195</v>
          </cell>
          <cell r="D4005">
            <v>6</v>
          </cell>
          <cell r="E4005" t="str">
            <v>Bideford Road</v>
          </cell>
          <cell r="F4005" t="str">
            <v>Llanrumney Cardiff</v>
          </cell>
          <cell r="G4005" t="str">
            <v>South Glamorgan</v>
          </cell>
          <cell r="H4005" t="str">
            <v>CF3 4EE</v>
          </cell>
          <cell r="I4005">
            <v>30822.176139657768</v>
          </cell>
          <cell r="J4005">
            <v>28881.233057815338</v>
          </cell>
          <cell r="K4005">
            <v>7.4999999999999997E-3</v>
          </cell>
          <cell r="L4005">
            <v>28664.623809881723</v>
          </cell>
          <cell r="M4005">
            <v>123937984.96418162</v>
          </cell>
        </row>
        <row r="4006">
          <cell r="A4006" t="str">
            <v>JF3089</v>
          </cell>
          <cell r="B4006">
            <v>37181</v>
          </cell>
          <cell r="C4006">
            <v>37195</v>
          </cell>
          <cell r="D4006">
            <v>1</v>
          </cell>
          <cell r="E4006" t="str">
            <v>Rosemary Avenue</v>
          </cell>
          <cell r="F4006" t="str">
            <v>Enfield</v>
          </cell>
          <cell r="G4006" t="str">
            <v>Middlesex</v>
          </cell>
          <cell r="H4006" t="str">
            <v>EN2 0SR</v>
          </cell>
          <cell r="I4006">
            <v>44232.995482682854</v>
          </cell>
          <cell r="J4006">
            <v>41447.542366644884</v>
          </cell>
          <cell r="K4006">
            <v>7.4999999999999997E-3</v>
          </cell>
          <cell r="L4006">
            <v>41136.685798895051</v>
          </cell>
          <cell r="M4006">
            <v>123979121.64998052</v>
          </cell>
        </row>
        <row r="4007">
          <cell r="A4007" t="str">
            <v>JF3148</v>
          </cell>
          <cell r="B4007">
            <v>37182</v>
          </cell>
          <cell r="C4007">
            <v>37195</v>
          </cell>
          <cell r="D4007" t="str">
            <v>Matson</v>
          </cell>
          <cell r="E4007" t="str">
            <v>King Edward Road</v>
          </cell>
          <cell r="F4007" t="str">
            <v>Axminster</v>
          </cell>
          <cell r="G4007" t="str">
            <v>Devon</v>
          </cell>
          <cell r="H4007" t="str">
            <v>EX13 5PP</v>
          </cell>
          <cell r="I4007">
            <v>23086.809663641863</v>
          </cell>
          <cell r="J4007">
            <v>21632.980339734942</v>
          </cell>
          <cell r="K4007">
            <v>7.4999999999999997E-3</v>
          </cell>
          <cell r="L4007">
            <v>21470.73298718693</v>
          </cell>
          <cell r="M4007">
            <v>124000592.3829677</v>
          </cell>
        </row>
        <row r="4008">
          <cell r="A4008" t="str">
            <v>JF3363</v>
          </cell>
          <cell r="B4008">
            <v>37182</v>
          </cell>
          <cell r="C4008">
            <v>37195</v>
          </cell>
          <cell r="D4008">
            <v>22</v>
          </cell>
          <cell r="E4008" t="str">
            <v>Copster Drive</v>
          </cell>
          <cell r="F4008" t="str">
            <v>Longridge</v>
          </cell>
          <cell r="G4008" t="str">
            <v>Preston</v>
          </cell>
          <cell r="H4008" t="str">
            <v>PR3 3SH</v>
          </cell>
          <cell r="I4008">
            <v>25692.829638911782</v>
          </cell>
          <cell r="J4008">
            <v>24074.893263665446</v>
          </cell>
          <cell r="K4008">
            <v>7.4999999999999997E-3</v>
          </cell>
          <cell r="L4008">
            <v>23894.331564187956</v>
          </cell>
          <cell r="M4008">
            <v>124024486.71453188</v>
          </cell>
        </row>
        <row r="4009">
          <cell r="A4009" t="str">
            <v>JF3275</v>
          </cell>
          <cell r="B4009">
            <v>37182</v>
          </cell>
          <cell r="C4009">
            <v>37195</v>
          </cell>
          <cell r="D4009">
            <v>6</v>
          </cell>
          <cell r="E4009" t="str">
            <v>Keyes Close Mudeford</v>
          </cell>
          <cell r="F4009" t="str">
            <v>Christchurch</v>
          </cell>
          <cell r="G4009" t="str">
            <v>Dorset</v>
          </cell>
          <cell r="H4009" t="str">
            <v>BH23 3ES</v>
          </cell>
          <cell r="I4009">
            <v>35049.953561069146</v>
          </cell>
          <cell r="J4009">
            <v>32842.777644125243</v>
          </cell>
          <cell r="K4009">
            <v>7.4999999999999997E-3</v>
          </cell>
          <cell r="L4009">
            <v>32596.456811794305</v>
          </cell>
          <cell r="M4009">
            <v>124057083.17134368</v>
          </cell>
        </row>
        <row r="4010">
          <cell r="A4010" t="str">
            <v>JF3276</v>
          </cell>
          <cell r="B4010">
            <v>37182</v>
          </cell>
          <cell r="C4010">
            <v>37195</v>
          </cell>
          <cell r="D4010">
            <v>24</v>
          </cell>
          <cell r="E4010" t="str">
            <v>Euston Way</v>
          </cell>
          <cell r="F4010" t="str">
            <v>Wootton Ride, South Wootton</v>
          </cell>
          <cell r="G4010" t="str">
            <v>King's Lynn, Norfolk</v>
          </cell>
          <cell r="H4010" t="str">
            <v>PE30 3TX</v>
          </cell>
          <cell r="I4010">
            <v>40173.088894648601</v>
          </cell>
          <cell r="J4010">
            <v>37643.297402542266</v>
          </cell>
          <cell r="K4010">
            <v>7.4999999999999997E-3</v>
          </cell>
          <cell r="L4010">
            <v>37360.972672023199</v>
          </cell>
          <cell r="M4010">
            <v>124094444.14401571</v>
          </cell>
        </row>
        <row r="4011">
          <cell r="A4011" t="str">
            <v>JF3243</v>
          </cell>
          <cell r="B4011">
            <v>37182</v>
          </cell>
          <cell r="C4011">
            <v>37195</v>
          </cell>
          <cell r="D4011">
            <v>8</v>
          </cell>
          <cell r="E4011" t="str">
            <v>Hastings Avenue</v>
          </cell>
          <cell r="F4011" t="str">
            <v>Margate</v>
          </cell>
          <cell r="G4011" t="str">
            <v>Kent</v>
          </cell>
          <cell r="H4011" t="str">
            <v>CT9 2SG</v>
          </cell>
          <cell r="I4011">
            <v>40883.586187135428</v>
          </cell>
          <cell r="J4011">
            <v>38309.053051925381</v>
          </cell>
          <cell r="K4011">
            <v>7.4999999999999997E-3</v>
          </cell>
          <cell r="L4011">
            <v>38021.735154035945</v>
          </cell>
          <cell r="M4011">
            <v>124132465.87916975</v>
          </cell>
        </row>
        <row r="4012">
          <cell r="A4012" t="str">
            <v>JE3305</v>
          </cell>
          <cell r="B4012">
            <v>37183</v>
          </cell>
          <cell r="C4012">
            <v>37195</v>
          </cell>
          <cell r="D4012">
            <v>6</v>
          </cell>
          <cell r="E4012" t="str">
            <v>Swn-y-Mor</v>
          </cell>
          <cell r="F4012" t="str">
            <v>Barry</v>
          </cell>
          <cell r="G4012" t="str">
            <v>South Glamorgan</v>
          </cell>
          <cell r="H4012" t="str">
            <v>CF62 6RW</v>
          </cell>
          <cell r="I4012">
            <v>0</v>
          </cell>
          <cell r="J4012">
            <v>0</v>
          </cell>
          <cell r="K4012">
            <v>7.4999999999999997E-3</v>
          </cell>
          <cell r="L4012">
            <v>0</v>
          </cell>
          <cell r="M4012">
            <v>124132465.87916975</v>
          </cell>
        </row>
        <row r="4013">
          <cell r="A4013" t="str">
            <v>JF3268</v>
          </cell>
          <cell r="B4013">
            <v>37183</v>
          </cell>
          <cell r="C4013">
            <v>37195</v>
          </cell>
          <cell r="D4013">
            <v>9</v>
          </cell>
          <cell r="E4013" t="str">
            <v>Lee Avenue</v>
          </cell>
          <cell r="F4013" t="str">
            <v>Washingborough, Lincoln</v>
          </cell>
          <cell r="G4013" t="str">
            <v>Lincolnshire</v>
          </cell>
          <cell r="H4013" t="str">
            <v>LN4 1RX</v>
          </cell>
          <cell r="I4013">
            <v>12963.630874944809</v>
          </cell>
          <cell r="J4013">
            <v>12147.281323625864</v>
          </cell>
          <cell r="K4013">
            <v>7.4999999999999997E-3</v>
          </cell>
          <cell r="L4013">
            <v>12056.176713698671</v>
          </cell>
          <cell r="M4013">
            <v>124144522.05588345</v>
          </cell>
        </row>
        <row r="4014">
          <cell r="A4014" t="str">
            <v>JF3371</v>
          </cell>
          <cell r="B4014">
            <v>37183</v>
          </cell>
          <cell r="C4014">
            <v>37195</v>
          </cell>
          <cell r="D4014">
            <v>38</v>
          </cell>
          <cell r="E4014" t="str">
            <v>Bevyl Road</v>
          </cell>
          <cell r="F4014" t="str">
            <v>Parkgate Neston</v>
          </cell>
          <cell r="G4014" t="str">
            <v>Merseyside</v>
          </cell>
          <cell r="H4014" t="str">
            <v>CH64 6RR</v>
          </cell>
          <cell r="I4014">
            <v>15731.369599062218</v>
          </cell>
          <cell r="J4014">
            <v>14740.7291960986</v>
          </cell>
          <cell r="K4014">
            <v>7.4999999999999997E-3</v>
          </cell>
          <cell r="L4014">
            <v>14630.173727127862</v>
          </cell>
          <cell r="M4014">
            <v>124159152.22961058</v>
          </cell>
        </row>
        <row r="4015">
          <cell r="A4015" t="str">
            <v>JF3251</v>
          </cell>
          <cell r="B4015">
            <v>37183</v>
          </cell>
          <cell r="C4015">
            <v>37195</v>
          </cell>
          <cell r="D4015">
            <v>34</v>
          </cell>
          <cell r="E4015" t="str">
            <v>Strafford Avenue</v>
          </cell>
          <cell r="F4015" t="str">
            <v>Ilford</v>
          </cell>
          <cell r="G4015" t="str">
            <v>Essex</v>
          </cell>
          <cell r="H4015" t="str">
            <v>IG5 0TJ</v>
          </cell>
          <cell r="I4015">
            <v>31740.922042233815</v>
          </cell>
          <cell r="J4015">
            <v>29742.12342496468</v>
          </cell>
          <cell r="K4015">
            <v>7.4999999999999997E-3</v>
          </cell>
          <cell r="L4015">
            <v>29519.057499277445</v>
          </cell>
          <cell r="M4015">
            <v>124188671.28710985</v>
          </cell>
        </row>
        <row r="4016">
          <cell r="A4016" t="str">
            <v>JF3368</v>
          </cell>
          <cell r="B4016">
            <v>37186</v>
          </cell>
          <cell r="C4016">
            <v>37195</v>
          </cell>
          <cell r="D4016">
            <v>5</v>
          </cell>
          <cell r="E4016" t="str">
            <v>Dunsdon Close</v>
          </cell>
          <cell r="F4016" t="str">
            <v>Liverpool</v>
          </cell>
          <cell r="G4016" t="str">
            <v>Merseyside</v>
          </cell>
          <cell r="H4016" t="str">
            <v>L25 6JG</v>
          </cell>
          <cell r="I4016">
            <v>15555.029336974816</v>
          </cell>
          <cell r="J4016">
            <v>14575.493484520481</v>
          </cell>
          <cell r="K4016">
            <v>7.4999999999999997E-3</v>
          </cell>
          <cell r="L4016">
            <v>14466.177283386578</v>
          </cell>
          <cell r="M4016">
            <v>124203137.46439324</v>
          </cell>
        </row>
        <row r="4017">
          <cell r="A4017" t="str">
            <v>JF2961</v>
          </cell>
          <cell r="B4017">
            <v>37186</v>
          </cell>
          <cell r="C4017">
            <v>37195</v>
          </cell>
          <cell r="D4017">
            <v>77</v>
          </cell>
          <cell r="E4017" t="str">
            <v>Cardigan Street</v>
          </cell>
          <cell r="F4017" t="str">
            <v>Derby</v>
          </cell>
          <cell r="G4017">
            <v>0</v>
          </cell>
          <cell r="H4017" t="str">
            <v>DE21 6DX</v>
          </cell>
          <cell r="I4017">
            <v>25298.665020205251</v>
          </cell>
          <cell r="J4017">
            <v>23705.550094499627</v>
          </cell>
          <cell r="K4017">
            <v>7.4999999999999997E-3</v>
          </cell>
          <cell r="L4017">
            <v>23527.758468790882</v>
          </cell>
          <cell r="M4017">
            <v>124226665.22286204</v>
          </cell>
        </row>
        <row r="4018">
          <cell r="A4018" t="str">
            <v>JF3083</v>
          </cell>
          <cell r="B4018">
            <v>37186</v>
          </cell>
          <cell r="C4018">
            <v>37195</v>
          </cell>
          <cell r="D4018" t="str">
            <v>14 Bacons Drive</v>
          </cell>
          <cell r="E4018" t="str">
            <v>Cuffley</v>
          </cell>
          <cell r="F4018" t="str">
            <v>Potters Bar</v>
          </cell>
          <cell r="G4018" t="str">
            <v>Hertfordshire</v>
          </cell>
          <cell r="H4018" t="str">
            <v>EN6 4EF</v>
          </cell>
          <cell r="I4018">
            <v>72426.511401516851</v>
          </cell>
          <cell r="J4018">
            <v>67865.647963134164</v>
          </cell>
          <cell r="K4018">
            <v>7.4999999999999997E-3</v>
          </cell>
          <cell r="L4018">
            <v>67356.655603410662</v>
          </cell>
          <cell r="M4018">
            <v>124294021.87846544</v>
          </cell>
        </row>
        <row r="4019">
          <cell r="A4019" t="str">
            <v>JF3138</v>
          </cell>
          <cell r="B4019">
            <v>37186</v>
          </cell>
          <cell r="C4019">
            <v>37195</v>
          </cell>
          <cell r="D4019">
            <v>113</v>
          </cell>
          <cell r="E4019" t="str">
            <v>Sheering Lower Road</v>
          </cell>
          <cell r="F4019" t="str">
            <v>Sawbridgeworth</v>
          </cell>
          <cell r="G4019" t="str">
            <v>Hertfordshire</v>
          </cell>
          <cell r="H4019" t="str">
            <v>CM21 9LQ</v>
          </cell>
          <cell r="I4019">
            <v>103222.46635218331</v>
          </cell>
          <cell r="J4019">
            <v>96722.311040332963</v>
          </cell>
          <cell r="K4019">
            <v>7.4999999999999997E-3</v>
          </cell>
          <cell r="L4019">
            <v>95996.893707530471</v>
          </cell>
          <cell r="M4019">
            <v>124390018.77217297</v>
          </cell>
        </row>
        <row r="4020">
          <cell r="A4020" t="str">
            <v>JF3184</v>
          </cell>
          <cell r="B4020">
            <v>37187</v>
          </cell>
          <cell r="C4020">
            <v>37195</v>
          </cell>
          <cell r="D4020" t="str">
            <v>Maruso</v>
          </cell>
          <cell r="E4020" t="str">
            <v>Tremabe Lane</v>
          </cell>
          <cell r="F4020" t="str">
            <v>Dobwalls, Liskeard</v>
          </cell>
          <cell r="G4020" t="str">
            <v>Cornwall</v>
          </cell>
          <cell r="H4020" t="str">
            <v>PL14 6JT</v>
          </cell>
          <cell r="I4020">
            <v>20622.514124444511</v>
          </cell>
          <cell r="J4020">
            <v>19323.86713927798</v>
          </cell>
          <cell r="K4020">
            <v>7.4999999999999997E-3</v>
          </cell>
          <cell r="L4020">
            <v>19178.938135733395</v>
          </cell>
          <cell r="M4020">
            <v>124409197.7103087</v>
          </cell>
        </row>
        <row r="4021">
          <cell r="A4021" t="str">
            <v>JF3019</v>
          </cell>
          <cell r="B4021">
            <v>37187</v>
          </cell>
          <cell r="C4021">
            <v>37195</v>
          </cell>
          <cell r="D4021">
            <v>58</v>
          </cell>
          <cell r="E4021" t="str">
            <v>Sedgemoor Road</v>
          </cell>
          <cell r="F4021" t="str">
            <v>Bridgwater</v>
          </cell>
          <cell r="G4021" t="str">
            <v>Somerset</v>
          </cell>
          <cell r="H4021" t="str">
            <v>TA6 5NW</v>
          </cell>
          <cell r="I4021">
            <v>28747.156495705287</v>
          </cell>
          <cell r="J4021">
            <v>26936.882157184802</v>
          </cell>
          <cell r="K4021">
            <v>7.4999999999999997E-3</v>
          </cell>
          <cell r="L4021">
            <v>26734.855541005916</v>
          </cell>
          <cell r="M4021">
            <v>124435932.56584971</v>
          </cell>
        </row>
        <row r="4022">
          <cell r="A4022" t="str">
            <v>JF3133</v>
          </cell>
          <cell r="B4022">
            <v>37187</v>
          </cell>
          <cell r="C4022">
            <v>37195</v>
          </cell>
          <cell r="D4022" t="str">
            <v>40 Daventry Road</v>
          </cell>
          <cell r="E4022" t="str">
            <v>Dunchurch</v>
          </cell>
          <cell r="F4022" t="str">
            <v>Rugby</v>
          </cell>
          <cell r="G4022" t="str">
            <v>Warwickshire</v>
          </cell>
          <cell r="H4022" t="str">
            <v>CV22 6NS</v>
          </cell>
          <cell r="I4022">
            <v>29290.581309762918</v>
          </cell>
          <cell r="J4022">
            <v>27446.086265067515</v>
          </cell>
          <cell r="K4022">
            <v>7.4999999999999997E-3</v>
          </cell>
          <cell r="L4022">
            <v>27240.240618079511</v>
          </cell>
          <cell r="M4022">
            <v>124463172.80646779</v>
          </cell>
        </row>
        <row r="4023">
          <cell r="A4023" t="str">
            <v>JF3288</v>
          </cell>
          <cell r="B4023">
            <v>37187</v>
          </cell>
          <cell r="C4023">
            <v>37195</v>
          </cell>
          <cell r="D4023" t="str">
            <v>Milldown Bungalow</v>
          </cell>
          <cell r="E4023" t="str">
            <v>The Milldown</v>
          </cell>
          <cell r="F4023" t="str">
            <v>Blandford Forum</v>
          </cell>
          <cell r="G4023" t="str">
            <v>Dorset</v>
          </cell>
          <cell r="H4023" t="str">
            <v>DT11 7SH</v>
          </cell>
          <cell r="I4023">
            <v>69449.239250087921</v>
          </cell>
          <cell r="J4023">
            <v>65075.861463558445</v>
          </cell>
          <cell r="K4023">
            <v>7.4999999999999997E-3</v>
          </cell>
          <cell r="L4023">
            <v>64587.79250258176</v>
          </cell>
          <cell r="M4023">
            <v>124527760.59897037</v>
          </cell>
        </row>
        <row r="4024">
          <cell r="A4024" t="str">
            <v>JF3387</v>
          </cell>
          <cell r="B4024">
            <v>37188</v>
          </cell>
          <cell r="C4024">
            <v>37195</v>
          </cell>
          <cell r="D4024" t="str">
            <v>Meadview</v>
          </cell>
          <cell r="E4024" t="str">
            <v>55 Mead Lane</v>
          </cell>
          <cell r="F4024" t="str">
            <v>Chertsey</v>
          </cell>
          <cell r="G4024" t="str">
            <v>Surrey</v>
          </cell>
          <cell r="H4024" t="str">
            <v>KT16 8NS</v>
          </cell>
          <cell r="I4024">
            <v>16733.769011005272</v>
          </cell>
          <cell r="J4024">
            <v>15680.005219380253</v>
          </cell>
          <cell r="K4024">
            <v>7.4999999999999997E-3</v>
          </cell>
          <cell r="L4024">
            <v>15562.405180234902</v>
          </cell>
          <cell r="M4024">
            <v>124543323.0041506</v>
          </cell>
        </row>
        <row r="4025">
          <cell r="A4025" t="str">
            <v>JF3414</v>
          </cell>
          <cell r="B4025">
            <v>37188</v>
          </cell>
          <cell r="C4025">
            <v>37195</v>
          </cell>
          <cell r="D4025">
            <v>10</v>
          </cell>
          <cell r="E4025" t="str">
            <v>Rectory Walk Storrington</v>
          </cell>
          <cell r="F4025" t="str">
            <v>Pulborough</v>
          </cell>
          <cell r="G4025" t="str">
            <v>West Sussex</v>
          </cell>
          <cell r="H4025" t="str">
            <v>RH20 4QH</v>
          </cell>
          <cell r="I4025">
            <v>24778.537727290011</v>
          </cell>
          <cell r="J4025">
            <v>23218.176409450585</v>
          </cell>
          <cell r="K4025">
            <v>7.4999999999999997E-3</v>
          </cell>
          <cell r="L4025">
            <v>23044.040086379708</v>
          </cell>
          <cell r="M4025">
            <v>124566367.04423697</v>
          </cell>
        </row>
        <row r="4026">
          <cell r="A4026" t="str">
            <v>JF3125</v>
          </cell>
          <cell r="B4026">
            <v>37188</v>
          </cell>
          <cell r="C4026">
            <v>37195</v>
          </cell>
          <cell r="D4026">
            <v>40</v>
          </cell>
          <cell r="E4026" t="str">
            <v>Stoneleigh Drive</v>
          </cell>
          <cell r="F4026" t="str">
            <v>Carterton</v>
          </cell>
          <cell r="G4026" t="str">
            <v>Oxfordshire</v>
          </cell>
          <cell r="H4026" t="str">
            <v>OX18 1ED</v>
          </cell>
          <cell r="I4026">
            <v>31941.532550893531</v>
          </cell>
          <cell r="J4026">
            <v>29930.101030056401</v>
          </cell>
          <cell r="K4026">
            <v>7.4999999999999997E-3</v>
          </cell>
          <cell r="L4026">
            <v>29705.625272330981</v>
          </cell>
          <cell r="M4026">
            <v>124596072.66950931</v>
          </cell>
        </row>
        <row r="4027">
          <cell r="A4027" t="str">
            <v>JF3180</v>
          </cell>
          <cell r="B4027">
            <v>37188</v>
          </cell>
          <cell r="C4027">
            <v>37195</v>
          </cell>
          <cell r="D4027" t="str">
            <v>Kern Knotts</v>
          </cell>
          <cell r="E4027" t="str">
            <v>Sprint Holme</v>
          </cell>
          <cell r="F4027" t="str">
            <v>Burneside Kendal</v>
          </cell>
          <cell r="G4027" t="str">
            <v>Cumbria</v>
          </cell>
          <cell r="H4027" t="str">
            <v>LA9 6PT</v>
          </cell>
          <cell r="I4027">
            <v>42716.772079728958</v>
          </cell>
          <cell r="J4027">
            <v>40026.799026849294</v>
          </cell>
          <cell r="K4027">
            <v>7.4999999999999997E-3</v>
          </cell>
          <cell r="L4027">
            <v>39726.59803414793</v>
          </cell>
          <cell r="M4027">
            <v>124635799.26754345</v>
          </cell>
        </row>
        <row r="4028">
          <cell r="A4028" t="str">
            <v>JF3249</v>
          </cell>
          <cell r="B4028">
            <v>37188</v>
          </cell>
          <cell r="C4028">
            <v>37195</v>
          </cell>
          <cell r="D4028">
            <v>10</v>
          </cell>
          <cell r="E4028" t="str">
            <v>Laburnum Close</v>
          </cell>
          <cell r="F4028" t="str">
            <v>Clacton-on-Sea</v>
          </cell>
          <cell r="G4028" t="str">
            <v>Essex</v>
          </cell>
          <cell r="H4028" t="str">
            <v>CO15 2DD</v>
          </cell>
          <cell r="I4028">
            <v>50915.085265858259</v>
          </cell>
          <cell r="J4028">
            <v>47708.845639544757</v>
          </cell>
          <cell r="K4028">
            <v>7.4999999999999997E-3</v>
          </cell>
          <cell r="L4028">
            <v>47351.029297248177</v>
          </cell>
          <cell r="M4028">
            <v>124683150.2968407</v>
          </cell>
        </row>
        <row r="4029">
          <cell r="A4029" t="str">
            <v>JF3360</v>
          </cell>
          <cell r="B4029">
            <v>37189</v>
          </cell>
          <cell r="C4029">
            <v>37195</v>
          </cell>
          <cell r="D4029">
            <v>4</v>
          </cell>
          <cell r="E4029" t="str">
            <v>New Road</v>
          </cell>
          <cell r="F4029" t="str">
            <v>Burnham-on-Crouch</v>
          </cell>
          <cell r="G4029" t="str">
            <v>Essex</v>
          </cell>
          <cell r="H4029" t="str">
            <v>CM0 8EH</v>
          </cell>
          <cell r="I4029">
            <v>22991.552927723304</v>
          </cell>
          <cell r="J4029">
            <v>21543.722138823847</v>
          </cell>
          <cell r="K4029">
            <v>7.4999999999999997E-3</v>
          </cell>
          <cell r="L4029">
            <v>21382.14422278267</v>
          </cell>
          <cell r="M4029">
            <v>124704532.44106348</v>
          </cell>
        </row>
        <row r="4030">
          <cell r="A4030" t="str">
            <v>JF3336</v>
          </cell>
          <cell r="B4030">
            <v>37189</v>
          </cell>
          <cell r="C4030">
            <v>37195</v>
          </cell>
          <cell r="D4030">
            <v>3</v>
          </cell>
          <cell r="E4030" t="str">
            <v>Invicta Court</v>
          </cell>
          <cell r="F4030" t="str">
            <v>York</v>
          </cell>
          <cell r="G4030" t="str">
            <v>North Yorkshire</v>
          </cell>
          <cell r="H4030" t="str">
            <v>YO24 3NL</v>
          </cell>
          <cell r="I4030">
            <v>26709.16160764802</v>
          </cell>
          <cell r="J4030">
            <v>25027.224478702927</v>
          </cell>
          <cell r="K4030">
            <v>7.4999999999999997E-3</v>
          </cell>
          <cell r="L4030">
            <v>24839.520295112656</v>
          </cell>
          <cell r="M4030">
            <v>124729371.96135859</v>
          </cell>
        </row>
        <row r="4031">
          <cell r="A4031" t="str">
            <v>JF3209</v>
          </cell>
          <cell r="B4031">
            <v>37189</v>
          </cell>
          <cell r="C4031">
            <v>37195</v>
          </cell>
          <cell r="D4031">
            <v>5</v>
          </cell>
          <cell r="E4031" t="str">
            <v>Church Close</v>
          </cell>
          <cell r="F4031" t="str">
            <v>Southampton</v>
          </cell>
          <cell r="G4031" t="str">
            <v>Hampshire</v>
          </cell>
          <cell r="H4031" t="str">
            <v>SO52 9ER</v>
          </cell>
          <cell r="I4031">
            <v>37055.79830219096</v>
          </cell>
          <cell r="J4031">
            <v>34722.30974411848</v>
          </cell>
          <cell r="K4031">
            <v>7.4999999999999997E-3</v>
          </cell>
          <cell r="L4031">
            <v>34461.892421037592</v>
          </cell>
          <cell r="M4031">
            <v>124763833.85377963</v>
          </cell>
        </row>
        <row r="4032">
          <cell r="A4032" t="str">
            <v>JF3305</v>
          </cell>
          <cell r="B4032">
            <v>37189</v>
          </cell>
          <cell r="C4032">
            <v>37195</v>
          </cell>
          <cell r="D4032">
            <v>12</v>
          </cell>
          <cell r="E4032" t="str">
            <v>Lilac Close</v>
          </cell>
          <cell r="F4032" t="str">
            <v>Saltburn-By-The-Sea</v>
          </cell>
          <cell r="G4032" t="str">
            <v>Cleveland</v>
          </cell>
          <cell r="H4032" t="str">
            <v>TS12 1NX</v>
          </cell>
          <cell r="I4032">
            <v>38765.00743713972</v>
          </cell>
          <cell r="J4032">
            <v>36323.886062004975</v>
          </cell>
          <cell r="K4032">
            <v>7.4999999999999997E-3</v>
          </cell>
          <cell r="L4032">
            <v>36051.456916539937</v>
          </cell>
          <cell r="M4032">
            <v>124799885.31069617</v>
          </cell>
        </row>
        <row r="4033">
          <cell r="A4033" t="str">
            <v>JF3383</v>
          </cell>
          <cell r="B4033">
            <v>37189</v>
          </cell>
          <cell r="C4033">
            <v>37195</v>
          </cell>
          <cell r="D4033">
            <v>47</v>
          </cell>
          <cell r="E4033" t="str">
            <v>Nelson Road</v>
          </cell>
          <cell r="F4033" t="str">
            <v>Leigh-on-Sea</v>
          </cell>
          <cell r="G4033" t="str">
            <v>Essex</v>
          </cell>
          <cell r="H4033" t="str">
            <v>SS9 3HX</v>
          </cell>
          <cell r="I4033">
            <v>77531.238648903352</v>
          </cell>
          <cell r="J4033">
            <v>72648.91883474066</v>
          </cell>
          <cell r="K4033">
            <v>7.4999999999999997E-3</v>
          </cell>
          <cell r="L4033">
            <v>72104.05194348011</v>
          </cell>
          <cell r="M4033">
            <v>124871989.36263965</v>
          </cell>
        </row>
        <row r="4034">
          <cell r="A4034" t="str">
            <v>JF3374</v>
          </cell>
          <cell r="B4034">
            <v>37190</v>
          </cell>
          <cell r="C4034">
            <v>37195</v>
          </cell>
          <cell r="D4034">
            <v>18</v>
          </cell>
          <cell r="E4034" t="str">
            <v>Menson Drive</v>
          </cell>
          <cell r="F4034" t="str">
            <v>Hatfield, Doncaster</v>
          </cell>
          <cell r="G4034" t="str">
            <v>South Yorkshire</v>
          </cell>
          <cell r="H4034" t="str">
            <v>DN7 6RB</v>
          </cell>
          <cell r="I4034">
            <v>19286.382635931495</v>
          </cell>
          <cell r="J4034">
            <v>18071.874913265783</v>
          </cell>
          <cell r="K4034">
            <v>7.4999999999999997E-3</v>
          </cell>
          <cell r="L4034">
            <v>17936.33585141629</v>
          </cell>
          <cell r="M4034">
            <v>124889925.69849107</v>
          </cell>
        </row>
        <row r="4035">
          <cell r="A4035" t="str">
            <v>JF3188</v>
          </cell>
          <cell r="B4035">
            <v>37190</v>
          </cell>
          <cell r="C4035">
            <v>37195</v>
          </cell>
          <cell r="D4035">
            <v>14</v>
          </cell>
          <cell r="E4035" t="str">
            <v>Birch Road</v>
          </cell>
          <cell r="F4035" t="str">
            <v>Gayton King's Lynn</v>
          </cell>
          <cell r="G4035" t="str">
            <v>Norfolk</v>
          </cell>
          <cell r="H4035" t="str">
            <v>PE32 1UN</v>
          </cell>
          <cell r="I4035">
            <v>25634.767605961144</v>
          </cell>
          <cell r="J4035">
            <v>24020.487530019003</v>
          </cell>
          <cell r="K4035">
            <v>7.4999999999999997E-3</v>
          </cell>
          <cell r="L4035">
            <v>23840.333873543863</v>
          </cell>
          <cell r="M4035">
            <v>124913766.03236461</v>
          </cell>
        </row>
        <row r="4036">
          <cell r="A4036" t="str">
            <v>JF3193</v>
          </cell>
          <cell r="B4036">
            <v>37190</v>
          </cell>
          <cell r="C4036">
            <v>37195</v>
          </cell>
          <cell r="D4036">
            <v>2</v>
          </cell>
          <cell r="E4036" t="str">
            <v>Station Road</v>
          </cell>
          <cell r="F4036" t="str">
            <v>Westgate On Sea</v>
          </cell>
          <cell r="G4036" t="str">
            <v>Kent</v>
          </cell>
          <cell r="H4036" t="str">
            <v>CT8 8RT</v>
          </cell>
          <cell r="I4036">
            <v>28538.151354330395</v>
          </cell>
          <cell r="J4036">
            <v>26741.038548642078</v>
          </cell>
          <cell r="K4036">
            <v>7.4999999999999997E-3</v>
          </cell>
          <cell r="L4036">
            <v>26540.480759527265</v>
          </cell>
          <cell r="M4036">
            <v>124940306.51312414</v>
          </cell>
        </row>
        <row r="4037">
          <cell r="A4037" t="str">
            <v>JF3162</v>
          </cell>
          <cell r="B4037">
            <v>37190</v>
          </cell>
          <cell r="C4037">
            <v>37195</v>
          </cell>
          <cell r="D4037">
            <v>17</v>
          </cell>
          <cell r="E4037" t="str">
            <v>Icknield Way East</v>
          </cell>
          <cell r="F4037" t="str">
            <v>Baldock</v>
          </cell>
          <cell r="G4037" t="str">
            <v>Hertfordshire</v>
          </cell>
          <cell r="H4037" t="str">
            <v>SG7 5DE</v>
          </cell>
          <cell r="I4037">
            <v>28630.270376939858</v>
          </cell>
          <cell r="J4037">
            <v>26827.356625243388</v>
          </cell>
          <cell r="K4037">
            <v>7.4999999999999997E-3</v>
          </cell>
          <cell r="L4037">
            <v>26626.151450554065</v>
          </cell>
          <cell r="M4037">
            <v>124966932.6645747</v>
          </cell>
        </row>
        <row r="4038">
          <cell r="A4038" t="str">
            <v>JF3352</v>
          </cell>
          <cell r="B4038">
            <v>37190</v>
          </cell>
          <cell r="C4038">
            <v>37195</v>
          </cell>
          <cell r="D4038">
            <v>4</v>
          </cell>
          <cell r="E4038" t="str">
            <v>Ermine Crescent</v>
          </cell>
          <cell r="F4038" t="str">
            <v>Stilton</v>
          </cell>
          <cell r="G4038" t="str">
            <v>Peterborough</v>
          </cell>
          <cell r="H4038" t="str">
            <v>PE7 3RD</v>
          </cell>
          <cell r="I4038">
            <v>44717.665634745972</v>
          </cell>
          <cell r="J4038">
            <v>41901.691728275815</v>
          </cell>
          <cell r="K4038">
            <v>7.4999999999999997E-3</v>
          </cell>
          <cell r="L4038">
            <v>41587.429040313749</v>
          </cell>
          <cell r="M4038">
            <v>125008520.09361501</v>
          </cell>
        </row>
        <row r="4039">
          <cell r="A4039" t="str">
            <v>JF3283</v>
          </cell>
          <cell r="B4039">
            <v>37190</v>
          </cell>
          <cell r="C4039">
            <v>37195</v>
          </cell>
          <cell r="D4039">
            <v>60</v>
          </cell>
          <cell r="E4039" t="str">
            <v>Westwood Avenue</v>
          </cell>
          <cell r="F4039" t="str">
            <v>Ferndown</v>
          </cell>
          <cell r="G4039" t="str">
            <v>Dorset</v>
          </cell>
          <cell r="H4039" t="str">
            <v>BH22 9HN</v>
          </cell>
          <cell r="I4039">
            <v>84287.245253768677</v>
          </cell>
          <cell r="J4039">
            <v>78979.484217637146</v>
          </cell>
          <cell r="K4039">
            <v>7.4999999999999997E-3</v>
          </cell>
          <cell r="L4039">
            <v>78387.138086004867</v>
          </cell>
          <cell r="M4039">
            <v>125086907.23170102</v>
          </cell>
        </row>
        <row r="4040">
          <cell r="A4040" t="str">
            <v>JF3350</v>
          </cell>
          <cell r="B4040">
            <v>37190</v>
          </cell>
          <cell r="C4040">
            <v>37195</v>
          </cell>
          <cell r="D4040">
            <v>3</v>
          </cell>
          <cell r="E4040" t="str">
            <v>Gallows Drive, West Parley</v>
          </cell>
          <cell r="F4040" t="str">
            <v>Wimborne, Ferndown</v>
          </cell>
          <cell r="G4040" t="str">
            <v>Dorset</v>
          </cell>
          <cell r="H4040" t="str">
            <v>BH22 8RH</v>
          </cell>
          <cell r="I4040">
            <v>120952.49411363743</v>
          </cell>
          <cell r="J4040">
            <v>113335.83831303053</v>
          </cell>
          <cell r="K4040">
            <v>7.4999999999999997E-3</v>
          </cell>
          <cell r="L4040">
            <v>112485.8195256828</v>
          </cell>
          <cell r="M4040">
            <v>125199393.05122671</v>
          </cell>
        </row>
        <row r="4041">
          <cell r="A4041" t="str">
            <v>JE3295</v>
          </cell>
          <cell r="B4041">
            <v>37193</v>
          </cell>
          <cell r="C4041">
            <v>37195</v>
          </cell>
          <cell r="D4041">
            <v>5</v>
          </cell>
          <cell r="E4041" t="str">
            <v>Kipling Avenue</v>
          </cell>
          <cell r="F4041" t="str">
            <v>Bath</v>
          </cell>
          <cell r="G4041" t="str">
            <v>Avon</v>
          </cell>
          <cell r="H4041" t="str">
            <v>BA2 4RB</v>
          </cell>
          <cell r="I4041">
            <v>3152.8520023098131</v>
          </cell>
          <cell r="J4041">
            <v>2954.3096847840061</v>
          </cell>
          <cell r="K4041">
            <v>7.4999999999999997E-3</v>
          </cell>
          <cell r="L4041">
            <v>2932.152362148126</v>
          </cell>
          <cell r="M4041">
            <v>125202325.20358886</v>
          </cell>
        </row>
        <row r="4042">
          <cell r="A4042" t="str">
            <v>JF3340</v>
          </cell>
          <cell r="B4042">
            <v>37193</v>
          </cell>
          <cell r="C4042">
            <v>37195</v>
          </cell>
          <cell r="D4042" t="str">
            <v>White Cottage</v>
          </cell>
          <cell r="E4042" t="str">
            <v>Brigsley Road</v>
          </cell>
          <cell r="F4042" t="str">
            <v>Ashby-Cum-Fenby, Grimsby</v>
          </cell>
          <cell r="G4042" t="str">
            <v>North East Lincs</v>
          </cell>
          <cell r="H4042" t="str">
            <v>DN37 0QN</v>
          </cell>
          <cell r="I4042">
            <v>13284.642410620365</v>
          </cell>
          <cell r="J4042">
            <v>12448.078027080039</v>
          </cell>
          <cell r="K4042">
            <v>7.4999999999999997E-3</v>
          </cell>
          <cell r="L4042">
            <v>12354.717441876939</v>
          </cell>
          <cell r="M4042">
            <v>125214679.92103073</v>
          </cell>
        </row>
        <row r="4043">
          <cell r="A4043" t="str">
            <v>JF2648</v>
          </cell>
          <cell r="B4043">
            <v>37193</v>
          </cell>
          <cell r="C4043">
            <v>37195</v>
          </cell>
          <cell r="D4043">
            <v>88</v>
          </cell>
          <cell r="E4043" t="str">
            <v>Cefndy Road</v>
          </cell>
          <cell r="F4043" t="str">
            <v>Rhyl</v>
          </cell>
          <cell r="G4043" t="str">
            <v>Clwyd</v>
          </cell>
          <cell r="H4043" t="str">
            <v>LL18 2HB</v>
          </cell>
          <cell r="I4043">
            <v>16824.595114477801</v>
          </cell>
          <cell r="J4043">
            <v>15765.111794926301</v>
          </cell>
          <cell r="K4043">
            <v>7.4999999999999997E-3</v>
          </cell>
          <cell r="L4043">
            <v>15646.873456464355</v>
          </cell>
          <cell r="M4043">
            <v>125230326.79448719</v>
          </cell>
        </row>
        <row r="4044">
          <cell r="A4044" t="str">
            <v>JF3263</v>
          </cell>
          <cell r="B4044">
            <v>37193</v>
          </cell>
          <cell r="C4044">
            <v>37195</v>
          </cell>
          <cell r="D4044">
            <v>14</v>
          </cell>
          <cell r="E4044" t="str">
            <v>Fiskerton Road</v>
          </cell>
          <cell r="F4044" t="str">
            <v>Reepham</v>
          </cell>
          <cell r="G4044" t="str">
            <v>Lincolnshire</v>
          </cell>
          <cell r="H4044" t="str">
            <v>LN3 4EB</v>
          </cell>
          <cell r="I4044">
            <v>18095.065394170982</v>
          </cell>
          <cell r="J4044">
            <v>16955.57764894611</v>
          </cell>
          <cell r="K4044">
            <v>7.4999999999999997E-3</v>
          </cell>
          <cell r="L4044">
            <v>16828.410816579013</v>
          </cell>
          <cell r="M4044">
            <v>125247155.20530377</v>
          </cell>
        </row>
        <row r="4045">
          <cell r="A4045" t="str">
            <v>JF3130</v>
          </cell>
          <cell r="B4045">
            <v>37194</v>
          </cell>
          <cell r="C4045">
            <v>37195</v>
          </cell>
          <cell r="D4045">
            <v>356</v>
          </cell>
          <cell r="E4045" t="str">
            <v>Gleadless Road</v>
          </cell>
          <cell r="F4045" t="str">
            <v>Sheffield</v>
          </cell>
          <cell r="G4045" t="str">
            <v>South Yorkshire</v>
          </cell>
          <cell r="H4045" t="str">
            <v>S2 3AJ</v>
          </cell>
          <cell r="I4045">
            <v>12676.103935683044</v>
          </cell>
          <cell r="J4045">
            <v>11877.860614796202</v>
          </cell>
          <cell r="K4045">
            <v>7.4999999999999997E-3</v>
          </cell>
          <cell r="L4045">
            <v>11788.776660185231</v>
          </cell>
          <cell r="M4045">
            <v>125258943.98196396</v>
          </cell>
        </row>
        <row r="4046">
          <cell r="A4046" t="str">
            <v>JF3408</v>
          </cell>
          <cell r="B4046">
            <v>37194</v>
          </cell>
          <cell r="C4046">
            <v>37195</v>
          </cell>
          <cell r="D4046" t="str">
            <v>Bubinga</v>
          </cell>
          <cell r="E4046" t="str">
            <v>Horse-Shoe Terrace</v>
          </cell>
          <cell r="F4046" t="str">
            <v>Wisbech</v>
          </cell>
          <cell r="G4046" t="str">
            <v>Cambridgeshire</v>
          </cell>
          <cell r="H4046" t="str">
            <v>PE13 1PY</v>
          </cell>
          <cell r="I4046">
            <v>13806.762625345315</v>
          </cell>
          <cell r="J4046">
            <v>12937.319135084274</v>
          </cell>
          <cell r="K4046">
            <v>7.4999999999999997E-3</v>
          </cell>
          <cell r="L4046">
            <v>12840.289241571141</v>
          </cell>
          <cell r="M4046">
            <v>125271784.27120553</v>
          </cell>
        </row>
        <row r="4047">
          <cell r="A4047" t="str">
            <v>JF3353</v>
          </cell>
          <cell r="B4047">
            <v>37194</v>
          </cell>
          <cell r="C4047">
            <v>37195</v>
          </cell>
          <cell r="D4047">
            <v>34</v>
          </cell>
          <cell r="E4047" t="str">
            <v>Jessica Avenue</v>
          </cell>
          <cell r="F4047" t="str">
            <v>Verwood</v>
          </cell>
          <cell r="G4047" t="str">
            <v>Dorset</v>
          </cell>
          <cell r="H4047" t="str">
            <v>BH31 6LH</v>
          </cell>
          <cell r="I4047">
            <v>16038.166022457486</v>
          </cell>
          <cell r="J4047">
            <v>15028.205945476535</v>
          </cell>
          <cell r="K4047">
            <v>7.4999999999999997E-3</v>
          </cell>
          <cell r="L4047">
            <v>14915.494400885462</v>
          </cell>
          <cell r="M4047">
            <v>125286699.76560642</v>
          </cell>
        </row>
        <row r="4048">
          <cell r="A4048" t="str">
            <v>JF3197</v>
          </cell>
          <cell r="B4048">
            <v>37194</v>
          </cell>
          <cell r="C4048">
            <v>37195</v>
          </cell>
          <cell r="D4048" t="str">
            <v>2 Shelley Way</v>
          </cell>
          <cell r="E4048" t="str">
            <v>Milford On Sea</v>
          </cell>
          <cell r="F4048" t="str">
            <v>Lymington</v>
          </cell>
          <cell r="G4048" t="str">
            <v>Hampshire</v>
          </cell>
          <cell r="H4048" t="str">
            <v>SO41 0SN</v>
          </cell>
          <cell r="I4048">
            <v>18679.695237575266</v>
          </cell>
          <cell r="J4048">
            <v>17503.392011027703</v>
          </cell>
          <cell r="K4048">
            <v>7.4999999999999997E-3</v>
          </cell>
          <cell r="L4048">
            <v>17372.116570944996</v>
          </cell>
          <cell r="M4048">
            <v>125304071.88217737</v>
          </cell>
        </row>
        <row r="4049">
          <cell r="A4049" t="str">
            <v>JF3179</v>
          </cell>
          <cell r="B4049">
            <v>37194</v>
          </cell>
          <cell r="C4049">
            <v>37195</v>
          </cell>
          <cell r="D4049" t="str">
            <v>7 Shaxton Cresent</v>
          </cell>
          <cell r="E4049" t="str">
            <v>New Addington</v>
          </cell>
          <cell r="F4049" t="str">
            <v>Croydon</v>
          </cell>
          <cell r="G4049" t="str">
            <v>Surrey</v>
          </cell>
          <cell r="H4049" t="str">
            <v>CR0 0NW</v>
          </cell>
          <cell r="I4049">
            <v>38435.279645687995</v>
          </cell>
          <cell r="J4049">
            <v>36014.921985380184</v>
          </cell>
          <cell r="K4049">
            <v>7.4999999999999997E-3</v>
          </cell>
          <cell r="L4049">
            <v>35744.810070489832</v>
          </cell>
          <cell r="M4049">
            <v>125339816.69224785</v>
          </cell>
        </row>
        <row r="4050">
          <cell r="A4050" t="str">
            <v>JF3317</v>
          </cell>
          <cell r="B4050">
            <v>37194</v>
          </cell>
          <cell r="C4050">
            <v>37195</v>
          </cell>
          <cell r="D4050" t="str">
            <v>12 Woolley Road</v>
          </cell>
          <cell r="E4050" t="str">
            <v>Senacre Estate</v>
          </cell>
          <cell r="F4050" t="str">
            <v>Maidstone</v>
          </cell>
          <cell r="G4050" t="str">
            <v>Kent</v>
          </cell>
          <cell r="H4050" t="str">
            <v>ME15 8PX</v>
          </cell>
          <cell r="I4050">
            <v>41573.15440896064</v>
          </cell>
          <cell r="J4050">
            <v>38955.197582199893</v>
          </cell>
          <cell r="K4050">
            <v>7.4999999999999997E-3</v>
          </cell>
          <cell r="L4050">
            <v>38663.033600333394</v>
          </cell>
          <cell r="M4050">
            <v>125378479.72584818</v>
          </cell>
        </row>
        <row r="4051">
          <cell r="A4051" t="str">
            <v>JE3296</v>
          </cell>
          <cell r="B4051">
            <v>37195</v>
          </cell>
          <cell r="C4051">
            <v>37195</v>
          </cell>
          <cell r="D4051">
            <v>13</v>
          </cell>
          <cell r="E4051" t="str">
            <v>Southfield Avenue</v>
          </cell>
          <cell r="F4051" t="str">
            <v>Ripon</v>
          </cell>
          <cell r="G4051" t="str">
            <v>North Yorkshire</v>
          </cell>
          <cell r="H4051" t="str">
            <v>HG4 2NR</v>
          </cell>
          <cell r="I4051">
            <v>0</v>
          </cell>
          <cell r="J4051">
            <v>0</v>
          </cell>
          <cell r="K4051">
            <v>7.4999999999999997E-3</v>
          </cell>
          <cell r="L4051">
            <v>0</v>
          </cell>
          <cell r="M4051">
            <v>125378479.72584818</v>
          </cell>
        </row>
        <row r="4052">
          <cell r="A4052" t="str">
            <v>JF3289</v>
          </cell>
          <cell r="B4052">
            <v>37195</v>
          </cell>
          <cell r="C4052">
            <v>37195</v>
          </cell>
          <cell r="D4052">
            <v>39</v>
          </cell>
          <cell r="E4052" t="str">
            <v>Lodge Road</v>
          </cell>
          <cell r="F4052" t="str">
            <v>Longeaton, Nottingham</v>
          </cell>
          <cell r="G4052" t="str">
            <v>Nottinghamshire</v>
          </cell>
          <cell r="H4052" t="str">
            <v>NG10 1AP</v>
          </cell>
          <cell r="I4052">
            <v>14849.564617252121</v>
          </cell>
          <cell r="J4052">
            <v>13914.453495258913</v>
          </cell>
          <cell r="K4052">
            <v>7.4999999999999997E-3</v>
          </cell>
          <cell r="L4052">
            <v>13810.095094044471</v>
          </cell>
          <cell r="M4052">
            <v>125392289.82094222</v>
          </cell>
        </row>
        <row r="4053">
          <cell r="A4053" t="str">
            <v>JF3124</v>
          </cell>
          <cell r="B4053">
            <v>37195</v>
          </cell>
          <cell r="C4053">
            <v>37195</v>
          </cell>
          <cell r="D4053">
            <v>7</v>
          </cell>
          <cell r="E4053" t="str">
            <v>Bembridge Drive</v>
          </cell>
          <cell r="F4053" t="str">
            <v>Kingsthorpe Northampton</v>
          </cell>
          <cell r="G4053" t="str">
            <v>Northamptonshire</v>
          </cell>
          <cell r="H4053" t="str">
            <v>NN2 6LZ</v>
          </cell>
          <cell r="I4053">
            <v>17370.557696444888</v>
          </cell>
          <cell r="J4053">
            <v>16276.693861656164</v>
          </cell>
          <cell r="K4053">
            <v>7.4999999999999997E-3</v>
          </cell>
          <cell r="L4053">
            <v>16154.618657693743</v>
          </cell>
          <cell r="M4053">
            <v>125408444.43959992</v>
          </cell>
        </row>
        <row r="4054">
          <cell r="A4054" t="str">
            <v>JF3042</v>
          </cell>
          <cell r="B4054">
            <v>37195</v>
          </cell>
          <cell r="C4054">
            <v>37195</v>
          </cell>
          <cell r="D4054">
            <v>74</v>
          </cell>
          <cell r="E4054" t="str">
            <v>Weatherthorn</v>
          </cell>
          <cell r="F4054" t="str">
            <v>Peterborough</v>
          </cell>
          <cell r="G4054" t="str">
            <v>Cambridgeshire</v>
          </cell>
          <cell r="H4054" t="str">
            <v>PE2 5ND</v>
          </cell>
          <cell r="I4054">
            <v>19150.867376520542</v>
          </cell>
          <cell r="J4054">
            <v>17944.893360366856</v>
          </cell>
          <cell r="K4054">
            <v>7.4999999999999997E-3</v>
          </cell>
          <cell r="L4054">
            <v>17810.306660164104</v>
          </cell>
          <cell r="M4054">
            <v>125426254.74626008</v>
          </cell>
        </row>
        <row r="4055">
          <cell r="A4055" t="str">
            <v>JF3252</v>
          </cell>
          <cell r="B4055">
            <v>37195</v>
          </cell>
          <cell r="C4055">
            <v>37195</v>
          </cell>
          <cell r="D4055">
            <v>31</v>
          </cell>
          <cell r="E4055" t="str">
            <v>Mill Lane</v>
          </cell>
          <cell r="F4055" t="str">
            <v>Chatham</v>
          </cell>
          <cell r="G4055" t="str">
            <v>Kent</v>
          </cell>
          <cell r="H4055" t="str">
            <v>ME5 0BA</v>
          </cell>
          <cell r="I4055">
            <v>20992.216783006857</v>
          </cell>
          <cell r="J4055">
            <v>19670.288774001383</v>
          </cell>
          <cell r="K4055">
            <v>7.4999999999999997E-3</v>
          </cell>
          <cell r="L4055">
            <v>19522.761608196375</v>
          </cell>
          <cell r="M4055">
            <v>125445777.50786828</v>
          </cell>
        </row>
        <row r="4056">
          <cell r="A4056" t="str">
            <v>JF3278</v>
          </cell>
          <cell r="B4056">
            <v>37195</v>
          </cell>
          <cell r="C4056">
            <v>37195</v>
          </cell>
          <cell r="D4056">
            <v>10</v>
          </cell>
          <cell r="E4056" t="str">
            <v>Polgarth Newlyn</v>
          </cell>
          <cell r="F4056" t="str">
            <v>Penzance</v>
          </cell>
          <cell r="G4056" t="str">
            <v>Cornwall</v>
          </cell>
          <cell r="H4056" t="str">
            <v>TR18 5QX</v>
          </cell>
          <cell r="I4056">
            <v>21899.167147611643</v>
          </cell>
          <cell r="J4056">
            <v>20520.126395243147</v>
          </cell>
          <cell r="K4056">
            <v>7.4999999999999997E-3</v>
          </cell>
          <cell r="L4056">
            <v>20366.225447278826</v>
          </cell>
          <cell r="M4056">
            <v>125466143.73331556</v>
          </cell>
        </row>
        <row r="4057">
          <cell r="A4057" t="str">
            <v>JF3370</v>
          </cell>
          <cell r="B4057">
            <v>37195</v>
          </cell>
          <cell r="C4057">
            <v>37195</v>
          </cell>
          <cell r="D4057">
            <v>4</v>
          </cell>
          <cell r="E4057" t="str">
            <v>Albany Road</v>
          </cell>
          <cell r="F4057" t="str">
            <v>Marton, Middlesbrough</v>
          </cell>
          <cell r="G4057" t="str">
            <v>Cleveland</v>
          </cell>
          <cell r="H4057" t="str">
            <v>TS7 8JN</v>
          </cell>
          <cell r="I4057">
            <v>23161.728155473571</v>
          </cell>
          <cell r="J4057">
            <v>21703.18104240848</v>
          </cell>
          <cell r="K4057">
            <v>7.4999999999999997E-3</v>
          </cell>
          <cell r="L4057">
            <v>21540.407184590418</v>
          </cell>
          <cell r="M4057">
            <v>125487684.14050014</v>
          </cell>
        </row>
        <row r="4058">
          <cell r="A4058" t="str">
            <v>JF3244</v>
          </cell>
          <cell r="B4058">
            <v>37195</v>
          </cell>
          <cell r="C4058">
            <v>37195</v>
          </cell>
          <cell r="D4058" t="str">
            <v>Karingal</v>
          </cell>
          <cell r="E4058" t="str">
            <v>Coronation Road</v>
          </cell>
          <cell r="F4058" t="str">
            <v>Durrington</v>
          </cell>
          <cell r="G4058" t="str">
            <v>Salisbury</v>
          </cell>
          <cell r="H4058" t="str">
            <v>SP4 8EE</v>
          </cell>
          <cell r="I4058">
            <v>28905.176929760401</v>
          </cell>
          <cell r="J4058">
            <v>27084.951682294377</v>
          </cell>
          <cell r="K4058">
            <v>7.4999999999999997E-3</v>
          </cell>
          <cell r="L4058">
            <v>26881.81454467717</v>
          </cell>
          <cell r="M4058">
            <v>125514565.95504482</v>
          </cell>
        </row>
        <row r="4059">
          <cell r="A4059" t="str">
            <v>JF2853</v>
          </cell>
          <cell r="B4059">
            <v>37195</v>
          </cell>
          <cell r="C4059">
            <v>37195</v>
          </cell>
          <cell r="D4059">
            <v>31</v>
          </cell>
          <cell r="E4059" t="str">
            <v>Sandhurst Road</v>
          </cell>
          <cell r="F4059" t="str">
            <v>Kingswinford</v>
          </cell>
          <cell r="G4059" t="str">
            <v>West Midlands</v>
          </cell>
          <cell r="H4059" t="str">
            <v>DY6 8PE</v>
          </cell>
          <cell r="I4059">
            <v>37146.066578325539</v>
          </cell>
          <cell r="J4059">
            <v>34806.89361999269</v>
          </cell>
          <cell r="K4059">
            <v>7.4999999999999997E-3</v>
          </cell>
          <cell r="L4059">
            <v>34545.84191784275</v>
          </cell>
          <cell r="M4059">
            <v>125549111.79696266</v>
          </cell>
        </row>
        <row r="4060">
          <cell r="A4060" t="str">
            <v>JF3458</v>
          </cell>
          <cell r="B4060">
            <v>37196</v>
          </cell>
          <cell r="C4060">
            <v>37225</v>
          </cell>
          <cell r="D4060">
            <v>3</v>
          </cell>
          <cell r="E4060" t="str">
            <v>Rippleside</v>
          </cell>
          <cell r="F4060" t="str">
            <v>Basildon</v>
          </cell>
          <cell r="G4060" t="str">
            <v>Essex</v>
          </cell>
          <cell r="H4060" t="str">
            <v>SS14 1UA</v>
          </cell>
          <cell r="I4060">
            <v>5343.6128963349111</v>
          </cell>
          <cell r="J4060">
            <v>5007.1133436689843</v>
          </cell>
          <cell r="K4060">
            <v>7.4999999999999997E-3</v>
          </cell>
          <cell r="L4060">
            <v>4969.559993591467</v>
          </cell>
          <cell r="M4060">
            <v>125554081.35695626</v>
          </cell>
        </row>
        <row r="4061">
          <cell r="A4061" t="str">
            <v>JF3421</v>
          </cell>
          <cell r="B4061">
            <v>37196</v>
          </cell>
          <cell r="C4061">
            <v>37225</v>
          </cell>
          <cell r="D4061">
            <v>19</v>
          </cell>
          <cell r="E4061" t="str">
            <v>Thomasson Road</v>
          </cell>
          <cell r="F4061" t="str">
            <v>Goodwood, Leicester</v>
          </cell>
          <cell r="G4061" t="str">
            <v>Leicestershire</v>
          </cell>
          <cell r="H4061" t="str">
            <v>LE5 4EH</v>
          </cell>
          <cell r="I4061">
            <v>28046.505516842204</v>
          </cell>
          <cell r="J4061">
            <v>26280.3527764869</v>
          </cell>
          <cell r="K4061">
            <v>7.4999999999999997E-3</v>
          </cell>
          <cell r="L4061">
            <v>26083.250130663248</v>
          </cell>
          <cell r="M4061">
            <v>125580164.60708693</v>
          </cell>
        </row>
        <row r="4062">
          <cell r="A4062" t="str">
            <v>JE3299</v>
          </cell>
          <cell r="B4062">
            <v>37196</v>
          </cell>
          <cell r="C4062">
            <v>37225</v>
          </cell>
          <cell r="D4062">
            <v>346</v>
          </cell>
          <cell r="E4062" t="str">
            <v>Caerphilly Road</v>
          </cell>
          <cell r="F4062" t="str">
            <v>Birchgrove</v>
          </cell>
          <cell r="G4062" t="str">
            <v>Cardiff</v>
          </cell>
          <cell r="H4062" t="str">
            <v>CF4 4NT</v>
          </cell>
          <cell r="I4062">
            <v>36638.656098612249</v>
          </cell>
          <cell r="J4062">
            <v>34331.435941268901</v>
          </cell>
          <cell r="K4062">
            <v>7.4999999999999997E-3</v>
          </cell>
          <cell r="L4062">
            <v>34073.950171709388</v>
          </cell>
          <cell r="M4062">
            <v>125614238.55725864</v>
          </cell>
        </row>
        <row r="4063">
          <cell r="A4063" t="str">
            <v>JF3333</v>
          </cell>
          <cell r="B4063">
            <v>37196</v>
          </cell>
          <cell r="C4063">
            <v>37225</v>
          </cell>
          <cell r="D4063">
            <v>38</v>
          </cell>
          <cell r="E4063" t="str">
            <v>Magdalen Avenue</v>
          </cell>
          <cell r="F4063" t="str">
            <v>Bath</v>
          </cell>
          <cell r="G4063" t="str">
            <v>Avon</v>
          </cell>
          <cell r="H4063" t="str">
            <v>BA2 4QB</v>
          </cell>
          <cell r="I4063">
            <v>38102.920679172523</v>
          </cell>
          <cell r="J4063">
            <v>35703.49242481657</v>
          </cell>
          <cell r="K4063">
            <v>7.4999999999999997E-3</v>
          </cell>
          <cell r="L4063">
            <v>35435.716231630446</v>
          </cell>
          <cell r="M4063">
            <v>125649674.27349027</v>
          </cell>
        </row>
        <row r="4064">
          <cell r="A4064" t="str">
            <v>JF3068</v>
          </cell>
          <cell r="B4064">
            <v>37196</v>
          </cell>
          <cell r="C4064">
            <v>37225</v>
          </cell>
          <cell r="D4064" t="str">
            <v>White Eaves</v>
          </cell>
          <cell r="E4064" t="str">
            <v>12 Park Road</v>
          </cell>
          <cell r="F4064" t="str">
            <v>Sutton On Sea. Mablethorpe</v>
          </cell>
          <cell r="G4064" t="str">
            <v>Lincolnshire</v>
          </cell>
          <cell r="H4064" t="str">
            <v>LN12 2LW</v>
          </cell>
          <cell r="I4064">
            <v>45647.850945418199</v>
          </cell>
          <cell r="J4064">
            <v>42773.301137772214</v>
          </cell>
          <cell r="K4064">
            <v>7.4999999999999997E-3</v>
          </cell>
          <cell r="L4064">
            <v>42452.501379238922</v>
          </cell>
          <cell r="M4064">
            <v>125692126.7748695</v>
          </cell>
        </row>
        <row r="4065">
          <cell r="A4065" t="str">
            <v>JF2957</v>
          </cell>
          <cell r="B4065">
            <v>37196</v>
          </cell>
          <cell r="C4065">
            <v>37225</v>
          </cell>
          <cell r="D4065" t="str">
            <v>Marvic</v>
          </cell>
          <cell r="E4065" t="str">
            <v>Deacons Lane Hermitage</v>
          </cell>
          <cell r="F4065" t="str">
            <v>Thatcham</v>
          </cell>
          <cell r="G4065" t="str">
            <v>Berkshire</v>
          </cell>
          <cell r="H4065" t="str">
            <v>RG18 9RH</v>
          </cell>
          <cell r="I4065">
            <v>76054.911123592479</v>
          </cell>
          <cell r="J4065">
            <v>71265.559037723928</v>
          </cell>
          <cell r="K4065">
            <v>7.4999999999999997E-3</v>
          </cell>
          <cell r="L4065">
            <v>70731.067344940995</v>
          </cell>
          <cell r="M4065">
            <v>125762857.84221444</v>
          </cell>
        </row>
        <row r="4066">
          <cell r="A4066" t="str">
            <v>JF3071</v>
          </cell>
          <cell r="B4066">
            <v>37197</v>
          </cell>
          <cell r="C4066">
            <v>37225</v>
          </cell>
          <cell r="D4066">
            <v>26</v>
          </cell>
          <cell r="E4066" t="str">
            <v>Sunniside Road, Sunniside</v>
          </cell>
          <cell r="F4066" t="str">
            <v>Newcastle upon Tyne</v>
          </cell>
          <cell r="G4066" t="str">
            <v>Tyne and Wear</v>
          </cell>
          <cell r="H4066" t="str">
            <v>NE16 5NE</v>
          </cell>
          <cell r="I4066">
            <v>14664.984114153373</v>
          </cell>
          <cell r="J4066">
            <v>13741.496449534141</v>
          </cell>
          <cell r="K4066">
            <v>7.4999999999999997E-3</v>
          </cell>
          <cell r="L4066">
            <v>13638.435226162635</v>
          </cell>
          <cell r="M4066">
            <v>125776496.27744059</v>
          </cell>
        </row>
        <row r="4067">
          <cell r="A4067" t="str">
            <v>JF3190</v>
          </cell>
          <cell r="B4067">
            <v>37197</v>
          </cell>
          <cell r="C4067">
            <v>37225</v>
          </cell>
          <cell r="D4067">
            <v>71</v>
          </cell>
          <cell r="E4067" t="str">
            <v>Bonhay Road</v>
          </cell>
          <cell r="F4067" t="str">
            <v>Exeter</v>
          </cell>
          <cell r="G4067" t="str">
            <v>Devon</v>
          </cell>
          <cell r="H4067" t="str">
            <v>EX4 4BL</v>
          </cell>
          <cell r="I4067">
            <v>27011.337090155055</v>
          </cell>
          <cell r="J4067">
            <v>25310.371278432442</v>
          </cell>
          <cell r="K4067">
            <v>7.4999999999999997E-3</v>
          </cell>
          <cell r="L4067">
            <v>25120.543493844201</v>
          </cell>
          <cell r="M4067">
            <v>125801616.82093443</v>
          </cell>
        </row>
        <row r="4068">
          <cell r="A4068" t="str">
            <v>JF2653</v>
          </cell>
          <cell r="B4068">
            <v>37197</v>
          </cell>
          <cell r="C4068">
            <v>37225</v>
          </cell>
          <cell r="D4068">
            <v>354</v>
          </cell>
          <cell r="E4068" t="str">
            <v>Jockey Road</v>
          </cell>
          <cell r="F4068" t="str">
            <v>Sutton Coldfield</v>
          </cell>
          <cell r="G4068" t="str">
            <v>West Midlands</v>
          </cell>
          <cell r="H4068" t="str">
            <v>B73 5XJ</v>
          </cell>
          <cell r="I4068">
            <v>29430.435916299193</v>
          </cell>
          <cell r="J4068">
            <v>27577.133906456671</v>
          </cell>
          <cell r="K4068">
            <v>7.4999999999999997E-3</v>
          </cell>
          <cell r="L4068">
            <v>27370.305402158247</v>
          </cell>
          <cell r="M4068">
            <v>125828987.12633659</v>
          </cell>
        </row>
        <row r="4069">
          <cell r="A4069" t="str">
            <v>JF3306</v>
          </cell>
          <cell r="B4069">
            <v>37197</v>
          </cell>
          <cell r="C4069">
            <v>37225</v>
          </cell>
          <cell r="D4069" t="str">
            <v>127a</v>
          </cell>
          <cell r="E4069" t="str">
            <v>Buxton Lane</v>
          </cell>
          <cell r="F4069" t="str">
            <v>Caterham</v>
          </cell>
          <cell r="G4069" t="str">
            <v>Surrey</v>
          </cell>
          <cell r="H4069" t="str">
            <v>CR3 5HN</v>
          </cell>
          <cell r="I4069">
            <v>50062.055948676607</v>
          </cell>
          <cell r="J4069">
            <v>46909.533533772534</v>
          </cell>
          <cell r="K4069">
            <v>7.4999999999999997E-3</v>
          </cell>
          <cell r="L4069">
            <v>46557.712032269243</v>
          </cell>
          <cell r="M4069">
            <v>125875544.83836886</v>
          </cell>
        </row>
        <row r="4070">
          <cell r="A4070" t="str">
            <v>JF3152</v>
          </cell>
          <cell r="B4070">
            <v>37197</v>
          </cell>
          <cell r="C4070">
            <v>37225</v>
          </cell>
          <cell r="D4070">
            <v>632</v>
          </cell>
          <cell r="E4070" t="str">
            <v>Princes Road</v>
          </cell>
          <cell r="F4070" t="str">
            <v>Dartford</v>
          </cell>
          <cell r="G4070" t="str">
            <v>Kent</v>
          </cell>
          <cell r="H4070" t="str">
            <v>DA2 6JQ</v>
          </cell>
          <cell r="I4070">
            <v>68890.325052128101</v>
          </cell>
          <cell r="J4070">
            <v>64552.143373782492</v>
          </cell>
          <cell r="K4070">
            <v>7.4999999999999997E-3</v>
          </cell>
          <cell r="L4070">
            <v>64068.002298479129</v>
          </cell>
          <cell r="M4070">
            <v>125939612.84066734</v>
          </cell>
        </row>
        <row r="4071">
          <cell r="A4071" t="str">
            <v>JE3298</v>
          </cell>
          <cell r="B4071">
            <v>37200</v>
          </cell>
          <cell r="C4071">
            <v>37225</v>
          </cell>
          <cell r="D4071" t="str">
            <v>The Jaze</v>
          </cell>
          <cell r="E4071" t="str">
            <v>1 Arbor Hill</v>
          </cell>
          <cell r="F4071" t="str">
            <v>Cromer</v>
          </cell>
          <cell r="G4071" t="str">
            <v>Norfolk</v>
          </cell>
          <cell r="H4071" t="str">
            <v>NR27 9DN</v>
          </cell>
          <cell r="I4071">
            <v>3504.5945831262234</v>
          </cell>
          <cell r="J4071">
            <v>3283.9022290250755</v>
          </cell>
          <cell r="K4071">
            <v>7.4999999999999997E-3</v>
          </cell>
          <cell r="L4071">
            <v>3259.2729623073874</v>
          </cell>
          <cell r="M4071">
            <v>125942872.11362964</v>
          </cell>
        </row>
        <row r="4072">
          <cell r="A4072" t="str">
            <v>JF3440</v>
          </cell>
          <cell r="B4072">
            <v>37200</v>
          </cell>
          <cell r="C4072">
            <v>37225</v>
          </cell>
          <cell r="D4072">
            <v>81</v>
          </cell>
          <cell r="E4072" t="str">
            <v>Hinckley Road</v>
          </cell>
          <cell r="F4072" t="str">
            <v>Leicester Forest East</v>
          </cell>
          <cell r="G4072" t="str">
            <v>Leicestershire</v>
          </cell>
          <cell r="H4072" t="str">
            <v>LE3 3GN</v>
          </cell>
          <cell r="I4072">
            <v>16295.068936367776</v>
          </cell>
          <cell r="J4072">
            <v>15268.931094027233</v>
          </cell>
          <cell r="K4072">
            <v>7.4999999999999997E-3</v>
          </cell>
          <cell r="L4072">
            <v>15154.41411082203</v>
          </cell>
          <cell r="M4072">
            <v>125958026.52774046</v>
          </cell>
        </row>
        <row r="4073">
          <cell r="A4073" t="str">
            <v>JF3394</v>
          </cell>
          <cell r="B4073">
            <v>37200</v>
          </cell>
          <cell r="C4073">
            <v>37225</v>
          </cell>
          <cell r="D4073">
            <v>8</v>
          </cell>
          <cell r="E4073" t="str">
            <v>Merevale Close Lowdham</v>
          </cell>
          <cell r="F4073" t="str">
            <v>Nottingham</v>
          </cell>
          <cell r="G4073" t="str">
            <v>Nottinghamshire</v>
          </cell>
          <cell r="H4073" t="str">
            <v>NG14 7AA</v>
          </cell>
          <cell r="I4073">
            <v>43792.015199514528</v>
          </cell>
          <cell r="J4073">
            <v>41034.331622718899</v>
          </cell>
          <cell r="K4073">
            <v>7.4999999999999997E-3</v>
          </cell>
          <cell r="L4073">
            <v>40726.574135548508</v>
          </cell>
          <cell r="M4073">
            <v>125998753.10187601</v>
          </cell>
        </row>
        <row r="4074">
          <cell r="A4074" t="str">
            <v>JF3324</v>
          </cell>
          <cell r="B4074">
            <v>37200</v>
          </cell>
          <cell r="C4074">
            <v>37225</v>
          </cell>
          <cell r="D4074">
            <v>28</v>
          </cell>
          <cell r="E4074" t="str">
            <v>Queens Way</v>
          </cell>
          <cell r="F4074" t="str">
            <v>Ringwood</v>
          </cell>
          <cell r="G4074" t="str">
            <v>Hampshire</v>
          </cell>
          <cell r="H4074" t="str">
            <v>BH24 1QF</v>
          </cell>
          <cell r="I4074">
            <v>52685.374625975979</v>
          </cell>
          <cell r="J4074">
            <v>49367.655820813758</v>
          </cell>
          <cell r="K4074">
            <v>7.4999999999999997E-3</v>
          </cell>
          <cell r="L4074">
            <v>48997.398402157654</v>
          </cell>
          <cell r="M4074">
            <v>126047750.50027816</v>
          </cell>
        </row>
        <row r="4075">
          <cell r="A4075" t="str">
            <v>JF3471</v>
          </cell>
          <cell r="B4075">
            <v>37201</v>
          </cell>
          <cell r="C4075">
            <v>37225</v>
          </cell>
          <cell r="D4075">
            <v>37</v>
          </cell>
          <cell r="E4075" t="str">
            <v>Carlton Road</v>
          </cell>
          <cell r="F4075" t="str">
            <v>Welling</v>
          </cell>
          <cell r="G4075" t="str">
            <v>Kent</v>
          </cell>
          <cell r="H4075" t="str">
            <v>DA16 1QH</v>
          </cell>
          <cell r="I4075">
            <v>3180.2220715153876</v>
          </cell>
          <cell r="J4075">
            <v>2979.9561979942673</v>
          </cell>
          <cell r="K4075">
            <v>7.4999999999999997E-3</v>
          </cell>
          <cell r="L4075">
            <v>2957.6065265093102</v>
          </cell>
          <cell r="M4075">
            <v>126050708.10680467</v>
          </cell>
        </row>
        <row r="4076">
          <cell r="A4076" t="str">
            <v>JF3326</v>
          </cell>
          <cell r="B4076">
            <v>37201</v>
          </cell>
          <cell r="C4076">
            <v>37225</v>
          </cell>
          <cell r="D4076">
            <v>21</v>
          </cell>
          <cell r="E4076" t="str">
            <v>Shincliffe Gardens, Wrekenton,</v>
          </cell>
          <cell r="F4076" t="str">
            <v>Gateshead</v>
          </cell>
          <cell r="G4076" t="str">
            <v>Tyne And Wear</v>
          </cell>
          <cell r="H4076" t="str">
            <v>NE9 7LJ</v>
          </cell>
          <cell r="I4076">
            <v>11488.174005943967</v>
          </cell>
          <cell r="J4076">
            <v>10764.737355695604</v>
          </cell>
          <cell r="K4076">
            <v>7.4999999999999997E-3</v>
          </cell>
          <cell r="L4076">
            <v>10684.001825527888</v>
          </cell>
          <cell r="M4076">
            <v>126061392.1086302</v>
          </cell>
        </row>
        <row r="4077">
          <cell r="A4077" t="str">
            <v>JF3300</v>
          </cell>
          <cell r="B4077">
            <v>37201</v>
          </cell>
          <cell r="C4077">
            <v>37225</v>
          </cell>
          <cell r="D4077">
            <v>12</v>
          </cell>
          <cell r="E4077" t="str">
            <v>Pinewood Close</v>
          </cell>
          <cell r="F4077" t="str">
            <v>Great Clacton, Clacton-On-Sea</v>
          </cell>
          <cell r="G4077" t="str">
            <v>Essex</v>
          </cell>
          <cell r="H4077" t="str">
            <v>CO15 4RH</v>
          </cell>
          <cell r="I4077">
            <v>48684.784038485705</v>
          </cell>
          <cell r="J4077">
            <v>45618.991592737228</v>
          </cell>
          <cell r="K4077">
            <v>7.4999999999999997E-3</v>
          </cell>
          <cell r="L4077">
            <v>45276.8491557917</v>
          </cell>
          <cell r="M4077">
            <v>126106668.95778599</v>
          </cell>
        </row>
        <row r="4078">
          <cell r="A4078" t="str">
            <v>JF3449</v>
          </cell>
          <cell r="B4078">
            <v>37201</v>
          </cell>
          <cell r="C4078">
            <v>37225</v>
          </cell>
          <cell r="D4078">
            <v>116</v>
          </cell>
          <cell r="E4078" t="str">
            <v>Burnham Lane</v>
          </cell>
          <cell r="F4078" t="str">
            <v>Slough</v>
          </cell>
          <cell r="G4078" t="str">
            <v>Berkshire</v>
          </cell>
          <cell r="H4078" t="str">
            <v>SL1 6LY</v>
          </cell>
          <cell r="I4078">
            <v>125237.413177433</v>
          </cell>
          <cell r="J4078">
            <v>117350.92620152411</v>
          </cell>
          <cell r="K4078">
            <v>7.4999999999999997E-3</v>
          </cell>
          <cell r="L4078">
            <v>116470.79425501269</v>
          </cell>
          <cell r="M4078">
            <v>126223139.75204101</v>
          </cell>
        </row>
        <row r="4079">
          <cell r="A4079" t="str">
            <v>JF3265</v>
          </cell>
          <cell r="B4079">
            <v>37202</v>
          </cell>
          <cell r="C4079">
            <v>37225</v>
          </cell>
          <cell r="D4079">
            <v>14</v>
          </cell>
          <cell r="E4079" t="str">
            <v>Kew Road</v>
          </cell>
          <cell r="F4079" t="str">
            <v>Downham Market</v>
          </cell>
          <cell r="G4079" t="str">
            <v>Norfolk</v>
          </cell>
          <cell r="H4079" t="str">
            <v>PE38 9TG</v>
          </cell>
          <cell r="I4079">
            <v>17198.948530884005</v>
          </cell>
          <cell r="J4079">
            <v>16115.89131861171</v>
          </cell>
          <cell r="K4079">
            <v>7.4999999999999997E-3</v>
          </cell>
          <cell r="L4079">
            <v>15995.022133722123</v>
          </cell>
          <cell r="M4079">
            <v>126239134.77417473</v>
          </cell>
        </row>
        <row r="4080">
          <cell r="A4080" t="str">
            <v>JF2943</v>
          </cell>
          <cell r="B4080">
            <v>37202</v>
          </cell>
          <cell r="C4080">
            <v>37225</v>
          </cell>
          <cell r="D4080">
            <v>53</v>
          </cell>
          <cell r="E4080" t="str">
            <v>Redhills</v>
          </cell>
          <cell r="F4080" t="str">
            <v>Exeter</v>
          </cell>
          <cell r="G4080" t="str">
            <v>Devon</v>
          </cell>
          <cell r="H4080" t="str">
            <v>EX4 1SH</v>
          </cell>
          <cell r="I4080">
            <v>29004.530720467792</v>
          </cell>
          <cell r="J4080">
            <v>27178.048937063017</v>
          </cell>
          <cell r="K4080">
            <v>7.4999999999999997E-3</v>
          </cell>
          <cell r="L4080">
            <v>26974.213570035045</v>
          </cell>
          <cell r="M4080">
            <v>126266108.98774476</v>
          </cell>
        </row>
        <row r="4081">
          <cell r="A4081" t="str">
            <v>JF2569</v>
          </cell>
          <cell r="B4081">
            <v>37203</v>
          </cell>
          <cell r="C4081">
            <v>37225</v>
          </cell>
          <cell r="D4081">
            <v>40</v>
          </cell>
          <cell r="E4081" t="str">
            <v>St. Agnes Drive</v>
          </cell>
          <cell r="F4081" t="str">
            <v>Canvey Island</v>
          </cell>
          <cell r="G4081" t="str">
            <v>Essex</v>
          </cell>
          <cell r="H4081" t="str">
            <v>SS8 9NE</v>
          </cell>
          <cell r="I4081">
            <v>40432.454258179241</v>
          </cell>
          <cell r="J4081">
            <v>37886.329934616311</v>
          </cell>
          <cell r="K4081">
            <v>7.4999999999999997E-3</v>
          </cell>
          <cell r="L4081">
            <v>37602.182460106691</v>
          </cell>
          <cell r="M4081">
            <v>126303711.17020486</v>
          </cell>
        </row>
        <row r="4082">
          <cell r="A4082" t="str">
            <v>JF3431</v>
          </cell>
          <cell r="B4082">
            <v>37203</v>
          </cell>
          <cell r="C4082">
            <v>37225</v>
          </cell>
          <cell r="D4082" t="str">
            <v>16 Orchard Close</v>
          </cell>
          <cell r="E4082" t="str">
            <v>Fetcham</v>
          </cell>
          <cell r="F4082" t="str">
            <v>Leatherhead</v>
          </cell>
          <cell r="G4082" t="str">
            <v>Surrey</v>
          </cell>
          <cell r="H4082" t="str">
            <v>KT22 9HZ</v>
          </cell>
          <cell r="I4082">
            <v>43131.712983423189</v>
          </cell>
          <cell r="J4082">
            <v>40415.610150713917</v>
          </cell>
          <cell r="K4082">
            <v>7.4999999999999997E-3</v>
          </cell>
          <cell r="L4082">
            <v>40112.493074583566</v>
          </cell>
          <cell r="M4082">
            <v>126343823.66327944</v>
          </cell>
        </row>
        <row r="4083">
          <cell r="A4083" t="str">
            <v>JF3467</v>
          </cell>
          <cell r="B4083">
            <v>37204</v>
          </cell>
          <cell r="C4083">
            <v>37225</v>
          </cell>
          <cell r="D4083">
            <v>53</v>
          </cell>
          <cell r="E4083" t="str">
            <v>High Street</v>
          </cell>
          <cell r="F4083" t="str">
            <v>North Tawton</v>
          </cell>
          <cell r="G4083" t="str">
            <v>Devon</v>
          </cell>
          <cell r="H4083" t="str">
            <v>EX20 2HG</v>
          </cell>
          <cell r="I4083">
            <v>13779.749784962993</v>
          </cell>
          <cell r="J4083">
            <v>12912.007355179427</v>
          </cell>
          <cell r="K4083">
            <v>7.4999999999999997E-3</v>
          </cell>
          <cell r="L4083">
            <v>12815.167300015582</v>
          </cell>
          <cell r="M4083">
            <v>126356638.83057946</v>
          </cell>
        </row>
        <row r="4084">
          <cell r="A4084" t="str">
            <v>JF3395</v>
          </cell>
          <cell r="B4084">
            <v>37204</v>
          </cell>
          <cell r="C4084">
            <v>37225</v>
          </cell>
          <cell r="D4084">
            <v>20</v>
          </cell>
          <cell r="E4084" t="str">
            <v>Brook Road</v>
          </cell>
          <cell r="F4084" t="str">
            <v>Great Sutton Ellesmere Port</v>
          </cell>
          <cell r="G4084" t="str">
            <v>Merseyside</v>
          </cell>
          <cell r="H4084" t="str">
            <v>CH66 3PP</v>
          </cell>
          <cell r="I4084">
            <v>15525.793706998344</v>
          </cell>
          <cell r="J4084">
            <v>14548.098889177287</v>
          </cell>
          <cell r="K4084">
            <v>7.4999999999999997E-3</v>
          </cell>
          <cell r="L4084">
            <v>14438.988147508458</v>
          </cell>
          <cell r="M4084">
            <v>126371077.81872697</v>
          </cell>
        </row>
        <row r="4085">
          <cell r="A4085" t="str">
            <v>JF3364</v>
          </cell>
          <cell r="B4085">
            <v>37204</v>
          </cell>
          <cell r="C4085">
            <v>37225</v>
          </cell>
          <cell r="D4085" t="str">
            <v>10 Conway Close</v>
          </cell>
          <cell r="E4085" t="str">
            <v>Ashworth Park</v>
          </cell>
          <cell r="F4085" t="str">
            <v>Knutsford</v>
          </cell>
          <cell r="G4085" t="str">
            <v>Cheshire</v>
          </cell>
          <cell r="H4085" t="str">
            <v>WA16 9DH</v>
          </cell>
          <cell r="I4085">
            <v>25495.487355273919</v>
          </cell>
          <cell r="J4085">
            <v>23889.978075974552</v>
          </cell>
          <cell r="K4085">
            <v>7.4999999999999997E-3</v>
          </cell>
          <cell r="L4085">
            <v>23710.803240404744</v>
          </cell>
          <cell r="M4085">
            <v>126394788.62196738</v>
          </cell>
        </row>
        <row r="4086">
          <cell r="A4086" t="str">
            <v>JF3443</v>
          </cell>
          <cell r="B4086">
            <v>37204</v>
          </cell>
          <cell r="C4086">
            <v>37225</v>
          </cell>
          <cell r="D4086" t="str">
            <v>Leavergate</v>
          </cell>
          <cell r="E4086" t="str">
            <v>Culvert Road, Wainfleet</v>
          </cell>
          <cell r="F4086" t="str">
            <v>Skegness</v>
          </cell>
          <cell r="G4086" t="str">
            <v>Lincolnshire</v>
          </cell>
          <cell r="H4086" t="str">
            <v>PE24 4NJ</v>
          </cell>
          <cell r="I4086">
            <v>34923.085159348324</v>
          </cell>
          <cell r="J4086">
            <v>32723.89843646744</v>
          </cell>
          <cell r="K4086">
            <v>7.4999999999999997E-3</v>
          </cell>
          <cell r="L4086">
            <v>32478.469198193936</v>
          </cell>
          <cell r="M4086">
            <v>126427267.09116557</v>
          </cell>
        </row>
        <row r="4087">
          <cell r="A4087" t="str">
            <v>JF3410</v>
          </cell>
          <cell r="B4087">
            <v>37204</v>
          </cell>
          <cell r="C4087">
            <v>37225</v>
          </cell>
          <cell r="D4087">
            <v>30</v>
          </cell>
          <cell r="E4087" t="str">
            <v>Regents Way</v>
          </cell>
          <cell r="F4087" t="str">
            <v>Minehead</v>
          </cell>
          <cell r="G4087" t="str">
            <v>Somerset</v>
          </cell>
          <cell r="H4087" t="str">
            <v>TA24 5HS</v>
          </cell>
          <cell r="I4087">
            <v>38205.319846537714</v>
          </cell>
          <cell r="J4087">
            <v>35799.443281894273</v>
          </cell>
          <cell r="K4087">
            <v>7.4999999999999997E-3</v>
          </cell>
          <cell r="L4087">
            <v>35530.947457280068</v>
          </cell>
          <cell r="M4087">
            <v>126462798.03862286</v>
          </cell>
        </row>
        <row r="4088">
          <cell r="A4088" t="str">
            <v>JF3399</v>
          </cell>
          <cell r="B4088">
            <v>37204</v>
          </cell>
          <cell r="C4088">
            <v>37225</v>
          </cell>
          <cell r="D4088" t="str">
            <v>54 Cereleton Park</v>
          </cell>
          <cell r="E4088" t="str">
            <v>Charlton Mashall</v>
          </cell>
          <cell r="F4088" t="str">
            <v>Blandford Forum</v>
          </cell>
          <cell r="G4088" t="str">
            <v>Dorset</v>
          </cell>
          <cell r="H4088" t="str">
            <v>DT11 9PL</v>
          </cell>
          <cell r="I4088">
            <v>40078.749330942082</v>
          </cell>
          <cell r="J4088">
            <v>37554.898617406689</v>
          </cell>
          <cell r="K4088">
            <v>7.4999999999999997E-3</v>
          </cell>
          <cell r="L4088">
            <v>37273.236877776137</v>
          </cell>
          <cell r="M4088">
            <v>126500071.27550063</v>
          </cell>
        </row>
        <row r="4089">
          <cell r="A4089" t="str">
            <v>JF3217</v>
          </cell>
          <cell r="B4089">
            <v>37204</v>
          </cell>
          <cell r="C4089">
            <v>37225</v>
          </cell>
          <cell r="D4089">
            <v>55</v>
          </cell>
          <cell r="E4089" t="str">
            <v>Mountbatten Avenue</v>
          </cell>
          <cell r="F4089" t="str">
            <v>Hebburn</v>
          </cell>
          <cell r="G4089" t="str">
            <v>Tyne and Wear</v>
          </cell>
          <cell r="H4089" t="str">
            <v>NE31 2QE</v>
          </cell>
          <cell r="I4089">
            <v>41489.351700378014</v>
          </cell>
          <cell r="J4089">
            <v>38876.672122268566</v>
          </cell>
          <cell r="K4089">
            <v>7.4999999999999997E-3</v>
          </cell>
          <cell r="L4089">
            <v>38585.097081351552</v>
          </cell>
          <cell r="M4089">
            <v>126538656.37258197</v>
          </cell>
        </row>
        <row r="4090">
          <cell r="A4090" t="str">
            <v>JF3349</v>
          </cell>
          <cell r="B4090">
            <v>37204</v>
          </cell>
          <cell r="C4090">
            <v>37225</v>
          </cell>
          <cell r="D4090">
            <v>10</v>
          </cell>
          <cell r="E4090" t="str">
            <v>Elgar Close</v>
          </cell>
          <cell r="F4090" t="str">
            <v>Gosport</v>
          </cell>
          <cell r="G4090" t="str">
            <v>Hampshire</v>
          </cell>
          <cell r="H4090" t="str">
            <v>PO12 2LU</v>
          </cell>
          <cell r="I4090">
            <v>54170.294854581029</v>
          </cell>
          <cell r="J4090">
            <v>50759.067218902121</v>
          </cell>
          <cell r="K4090">
            <v>7.4999999999999997E-3</v>
          </cell>
          <cell r="L4090">
            <v>50378.374214760355</v>
          </cell>
          <cell r="M4090">
            <v>126589034.74679673</v>
          </cell>
        </row>
        <row r="4091">
          <cell r="A4091" t="str">
            <v>JF3422</v>
          </cell>
          <cell r="B4091">
            <v>37204</v>
          </cell>
          <cell r="C4091">
            <v>37225</v>
          </cell>
          <cell r="D4091">
            <v>30</v>
          </cell>
          <cell r="E4091" t="str">
            <v>Sherwell Drive</v>
          </cell>
          <cell r="F4091" t="str">
            <v>Alcester</v>
          </cell>
          <cell r="G4091" t="str">
            <v>Warwickshire</v>
          </cell>
          <cell r="H4091" t="str">
            <v>B49 5HA</v>
          </cell>
          <cell r="I4091">
            <v>54566.477865462039</v>
          </cell>
          <cell r="J4091">
            <v>51130.301677460644</v>
          </cell>
          <cell r="K4091">
            <v>7.4999999999999997E-3</v>
          </cell>
          <cell r="L4091">
            <v>50746.824414879695</v>
          </cell>
          <cell r="M4091">
            <v>126639781.57121161</v>
          </cell>
        </row>
        <row r="4092">
          <cell r="A4092" t="str">
            <v>JF3486</v>
          </cell>
          <cell r="B4092">
            <v>37207</v>
          </cell>
          <cell r="C4092">
            <v>37225</v>
          </cell>
          <cell r="D4092">
            <v>7</v>
          </cell>
          <cell r="E4092" t="str">
            <v>Hanover Close, Oxton</v>
          </cell>
          <cell r="F4092" t="str">
            <v>Prenton</v>
          </cell>
          <cell r="G4092" t="str">
            <v>Merseyside</v>
          </cell>
          <cell r="H4092" t="str">
            <v>CH43 1XR</v>
          </cell>
          <cell r="I4092">
            <v>3116.7115461148578</v>
          </cell>
          <cell r="J4092">
            <v>2920.4450759564911</v>
          </cell>
          <cell r="K4092">
            <v>7.4999999999999997E-3</v>
          </cell>
          <cell r="L4092">
            <v>2898.5417378868174</v>
          </cell>
          <cell r="M4092">
            <v>126642680.11294949</v>
          </cell>
        </row>
        <row r="4093">
          <cell r="A4093" t="str">
            <v>JF3534</v>
          </cell>
          <cell r="B4093">
            <v>37207</v>
          </cell>
          <cell r="C4093">
            <v>37225</v>
          </cell>
          <cell r="D4093" t="str">
            <v>11 Menzies Court</v>
          </cell>
          <cell r="E4093" t="str">
            <v>Minster On Sea</v>
          </cell>
          <cell r="F4093" t="str">
            <v>Sheerness</v>
          </cell>
          <cell r="G4093" t="str">
            <v>Kent</v>
          </cell>
          <cell r="H4093" t="str">
            <v>ME12 3JP</v>
          </cell>
          <cell r="I4093">
            <v>6493.9560139952791</v>
          </cell>
          <cell r="J4093">
            <v>6085.0167184036363</v>
          </cell>
          <cell r="K4093">
            <v>7.4999999999999997E-3</v>
          </cell>
          <cell r="L4093">
            <v>6039.3790930156092</v>
          </cell>
          <cell r="M4093">
            <v>126648719.49204251</v>
          </cell>
        </row>
        <row r="4094">
          <cell r="A4094" t="str">
            <v>JF3412</v>
          </cell>
          <cell r="B4094">
            <v>37207</v>
          </cell>
          <cell r="C4094">
            <v>37225</v>
          </cell>
          <cell r="D4094">
            <v>8</v>
          </cell>
          <cell r="E4094" t="str">
            <v>Kingston Avenue</v>
          </cell>
          <cell r="F4094" t="str">
            <v>Clevedon</v>
          </cell>
          <cell r="G4094" t="str">
            <v>Avon</v>
          </cell>
          <cell r="H4094" t="str">
            <v>BS21 6DS</v>
          </cell>
          <cell r="I4094">
            <v>14466.181789526489</v>
          </cell>
          <cell r="J4094">
            <v>13555.213162981998</v>
          </cell>
          <cell r="K4094">
            <v>7.4999999999999997E-3</v>
          </cell>
          <cell r="L4094">
            <v>13453.549064259634</v>
          </cell>
          <cell r="M4094">
            <v>126662173.04110678</v>
          </cell>
        </row>
        <row r="4095">
          <cell r="A4095" t="str">
            <v>JF3377</v>
          </cell>
          <cell r="B4095">
            <v>37207</v>
          </cell>
          <cell r="C4095">
            <v>37225</v>
          </cell>
          <cell r="D4095">
            <v>12</v>
          </cell>
          <cell r="E4095" t="str">
            <v>Holderness Drive</v>
          </cell>
          <cell r="F4095" t="str">
            <v>Swallownest, Sheffield</v>
          </cell>
          <cell r="G4095" t="str">
            <v>South Yorkshire</v>
          </cell>
          <cell r="H4095" t="str">
            <v>S26 4TW</v>
          </cell>
          <cell r="I4095">
            <v>14778.35079010538</v>
          </cell>
          <cell r="J4095">
            <v>13847.724166043326</v>
          </cell>
          <cell r="K4095">
            <v>7.4999999999999997E-3</v>
          </cell>
          <cell r="L4095">
            <v>13743.866234798003</v>
          </cell>
          <cell r="M4095">
            <v>126675916.90734157</v>
          </cell>
        </row>
        <row r="4096">
          <cell r="A4096" t="str">
            <v>JF3424</v>
          </cell>
          <cell r="B4096">
            <v>37207</v>
          </cell>
          <cell r="C4096">
            <v>37225</v>
          </cell>
          <cell r="D4096">
            <v>53</v>
          </cell>
          <cell r="E4096" t="str">
            <v>Queensway, Watton</v>
          </cell>
          <cell r="F4096" t="str">
            <v>Thetford</v>
          </cell>
          <cell r="G4096" t="str">
            <v>Norfolk</v>
          </cell>
          <cell r="H4096" t="str">
            <v>IP25 6BL</v>
          </cell>
          <cell r="I4096">
            <v>35920.166088173559</v>
          </cell>
          <cell r="J4096">
            <v>33658.190893704188</v>
          </cell>
          <cell r="K4096">
            <v>7.4999999999999997E-3</v>
          </cell>
          <cell r="L4096">
            <v>33405.754462001409</v>
          </cell>
          <cell r="M4096">
            <v>126709322.66180357</v>
          </cell>
        </row>
        <row r="4097">
          <cell r="A4097" t="str">
            <v>JF3308</v>
          </cell>
          <cell r="B4097">
            <v>37208</v>
          </cell>
          <cell r="C4097">
            <v>37225</v>
          </cell>
          <cell r="D4097">
            <v>41</v>
          </cell>
          <cell r="E4097" t="str">
            <v>Dawson Drive</v>
          </cell>
          <cell r="F4097" t="str">
            <v>Burgh-Le-Marsh, Skegness</v>
          </cell>
          <cell r="G4097" t="str">
            <v>Lincolnshire</v>
          </cell>
          <cell r="H4097" t="str">
            <v>PE24 5NA</v>
          </cell>
          <cell r="I4097">
            <v>26473.637647396754</v>
          </cell>
          <cell r="J4097">
            <v>24806.532002094689</v>
          </cell>
          <cell r="K4097">
            <v>7.4999999999999997E-3</v>
          </cell>
          <cell r="L4097">
            <v>24620.483012078981</v>
          </cell>
          <cell r="M4097">
            <v>126733943.14481565</v>
          </cell>
        </row>
        <row r="4098">
          <cell r="A4098" t="str">
            <v>JF3237</v>
          </cell>
          <cell r="B4098">
            <v>37208</v>
          </cell>
          <cell r="C4098">
            <v>37225</v>
          </cell>
          <cell r="D4098">
            <v>176</v>
          </cell>
          <cell r="E4098" t="str">
            <v>Compstall Road</v>
          </cell>
          <cell r="F4098" t="str">
            <v>Romiley, Stockport</v>
          </cell>
          <cell r="G4098" t="str">
            <v>Cheshire</v>
          </cell>
          <cell r="H4098" t="str">
            <v>SK6 4JD</v>
          </cell>
          <cell r="I4098">
            <v>29158.582142600146</v>
          </cell>
          <cell r="J4098">
            <v>27322.399388028345</v>
          </cell>
          <cell r="K4098">
            <v>7.4999999999999997E-3</v>
          </cell>
          <cell r="L4098">
            <v>27117.481392618134</v>
          </cell>
          <cell r="M4098">
            <v>126761060.62620828</v>
          </cell>
        </row>
        <row r="4099">
          <cell r="A4099" t="str">
            <v>JF3286</v>
          </cell>
          <cell r="B4099">
            <v>37208</v>
          </cell>
          <cell r="C4099">
            <v>37225</v>
          </cell>
          <cell r="D4099" t="str">
            <v>Seacrest</v>
          </cell>
          <cell r="E4099" t="str">
            <v>Black Street, Winterton.</v>
          </cell>
          <cell r="F4099" t="str">
            <v>Great Yarmouth</v>
          </cell>
          <cell r="G4099" t="str">
            <v>Norfolk</v>
          </cell>
          <cell r="H4099" t="str">
            <v>NR29 4AP</v>
          </cell>
          <cell r="I4099">
            <v>41234.358705280494</v>
          </cell>
          <cell r="J4099">
            <v>38637.736620565091</v>
          </cell>
          <cell r="K4099">
            <v>7.4999999999999997E-3</v>
          </cell>
          <cell r="L4099">
            <v>38347.953595910854</v>
          </cell>
          <cell r="M4099">
            <v>126799408.57980418</v>
          </cell>
        </row>
        <row r="4100">
          <cell r="A4100" t="str">
            <v>JF3391</v>
          </cell>
          <cell r="B4100">
            <v>37208</v>
          </cell>
          <cell r="C4100">
            <v>37225</v>
          </cell>
          <cell r="D4100">
            <v>17</v>
          </cell>
          <cell r="E4100" t="str">
            <v>Parsonage Road,</v>
          </cell>
          <cell r="F4100" t="str">
            <v>Egham</v>
          </cell>
          <cell r="G4100" t="str">
            <v>Surrey</v>
          </cell>
          <cell r="H4100" t="str">
            <v>TW20 0JW</v>
          </cell>
          <cell r="I4100">
            <v>41026.917435954412</v>
          </cell>
          <cell r="J4100">
            <v>38443.358403463579</v>
          </cell>
          <cell r="K4100">
            <v>7.4999999999999997E-3</v>
          </cell>
          <cell r="L4100">
            <v>38155.033215437601</v>
          </cell>
          <cell r="M4100">
            <v>126837563.61301962</v>
          </cell>
        </row>
        <row r="4101">
          <cell r="A4101" t="str">
            <v>JF3367</v>
          </cell>
          <cell r="B4101">
            <v>37208</v>
          </cell>
          <cell r="C4101">
            <v>37225</v>
          </cell>
          <cell r="D4101">
            <v>14</v>
          </cell>
          <cell r="E4101" t="str">
            <v>Burbridge Close</v>
          </cell>
          <cell r="F4101" t="str">
            <v>Canford Heath Poole</v>
          </cell>
          <cell r="G4101" t="str">
            <v>Dorset</v>
          </cell>
          <cell r="H4101" t="str">
            <v>BH17 8PX</v>
          </cell>
          <cell r="I4101">
            <v>43393.956985106961</v>
          </cell>
          <cell r="J4101">
            <v>40661.340046498211</v>
          </cell>
          <cell r="K4101">
            <v>7.4999999999999997E-3</v>
          </cell>
          <cell r="L4101">
            <v>40356.379996149473</v>
          </cell>
          <cell r="M4101">
            <v>126877919.99301577</v>
          </cell>
        </row>
        <row r="4102">
          <cell r="A4102" t="str">
            <v>JF3406</v>
          </cell>
          <cell r="B4102">
            <v>37208</v>
          </cell>
          <cell r="C4102">
            <v>37225</v>
          </cell>
          <cell r="D4102">
            <v>43</v>
          </cell>
          <cell r="E4102" t="str">
            <v>Woodward Close</v>
          </cell>
          <cell r="F4102" t="str">
            <v>Grays</v>
          </cell>
          <cell r="G4102" t="str">
            <v>Essex</v>
          </cell>
          <cell r="H4102" t="str">
            <v>RM17 5RP</v>
          </cell>
          <cell r="I4102">
            <v>54039.704850852489</v>
          </cell>
          <cell r="J4102">
            <v>50636.700767045651</v>
          </cell>
          <cell r="K4102">
            <v>7.4999999999999997E-3</v>
          </cell>
          <cell r="L4102">
            <v>50256.925511292815</v>
          </cell>
          <cell r="M4102">
            <v>126928176.91852705</v>
          </cell>
        </row>
        <row r="4103">
          <cell r="A4103" t="str">
            <v>JF3122</v>
          </cell>
          <cell r="B4103">
            <v>37209</v>
          </cell>
          <cell r="C4103">
            <v>37225</v>
          </cell>
          <cell r="D4103" t="str">
            <v>Annedd Wen</v>
          </cell>
          <cell r="E4103" t="str">
            <v>Ger Y Bont</v>
          </cell>
          <cell r="F4103" t="str">
            <v>Pwllheli</v>
          </cell>
          <cell r="G4103" t="str">
            <v>Gwynedd</v>
          </cell>
          <cell r="H4103" t="str">
            <v>LL53 6BJ</v>
          </cell>
          <cell r="I4103">
            <v>14814.471245502906</v>
          </cell>
          <cell r="J4103">
            <v>13881.570033569473</v>
          </cell>
          <cell r="K4103">
            <v>7.4999999999999997E-3</v>
          </cell>
          <cell r="L4103">
            <v>13777.458258317702</v>
          </cell>
          <cell r="M4103">
            <v>126941954.37678537</v>
          </cell>
        </row>
        <row r="4104">
          <cell r="A4104" t="str">
            <v>JF3264</v>
          </cell>
          <cell r="B4104">
            <v>37209</v>
          </cell>
          <cell r="C4104">
            <v>37225</v>
          </cell>
          <cell r="D4104">
            <v>13</v>
          </cell>
          <cell r="E4104" t="str">
            <v>Westminster Crescent</v>
          </cell>
          <cell r="F4104" t="str">
            <v>Hastings</v>
          </cell>
          <cell r="G4104" t="str">
            <v>East Sussex</v>
          </cell>
          <cell r="H4104" t="str">
            <v>TN34 2AW</v>
          </cell>
          <cell r="I4104">
            <v>40165.831891601447</v>
          </cell>
          <cell r="J4104">
            <v>37636.497389611432</v>
          </cell>
          <cell r="K4104">
            <v>7.4999999999999997E-3</v>
          </cell>
          <cell r="L4104">
            <v>37354.223659189345</v>
          </cell>
          <cell r="M4104">
            <v>126979308.60044456</v>
          </cell>
        </row>
        <row r="4105">
          <cell r="A4105" t="str">
            <v>JF3405</v>
          </cell>
          <cell r="B4105">
            <v>37209</v>
          </cell>
          <cell r="C4105">
            <v>37225</v>
          </cell>
          <cell r="D4105">
            <v>46</v>
          </cell>
          <cell r="E4105" t="str">
            <v>Beverley</v>
          </cell>
          <cell r="F4105" t="str">
            <v>Toothill Swindon</v>
          </cell>
          <cell r="G4105" t="str">
            <v>Wiltshire</v>
          </cell>
          <cell r="H4105" t="str">
            <v>SN5 8BJ</v>
          </cell>
          <cell r="I4105">
            <v>53152.631687901085</v>
          </cell>
          <cell r="J4105">
            <v>49805.488634506801</v>
          </cell>
          <cell r="K4105">
            <v>7.4999999999999997E-3</v>
          </cell>
          <cell r="L4105">
            <v>49431.947469748004</v>
          </cell>
          <cell r="M4105">
            <v>127028740.5479143</v>
          </cell>
        </row>
        <row r="4106">
          <cell r="A4106" t="str">
            <v>JF3150</v>
          </cell>
          <cell r="B4106">
            <v>37209</v>
          </cell>
          <cell r="C4106">
            <v>37225</v>
          </cell>
          <cell r="D4106">
            <v>51</v>
          </cell>
          <cell r="E4106" t="str">
            <v>Wessex Drive</v>
          </cell>
          <cell r="F4106" t="str">
            <v>Cheltenham</v>
          </cell>
          <cell r="G4106" t="str">
            <v>Gloucestershire</v>
          </cell>
          <cell r="H4106" t="str">
            <v>GL52 5AF</v>
          </cell>
          <cell r="I4106">
            <v>56526.15432199795</v>
          </cell>
          <cell r="J4106">
            <v>52966.572815574902</v>
          </cell>
          <cell r="K4106">
            <v>7.4999999999999997E-3</v>
          </cell>
          <cell r="L4106">
            <v>52569.323519458092</v>
          </cell>
          <cell r="M4106">
            <v>127081309.87143375</v>
          </cell>
        </row>
        <row r="4107">
          <cell r="A4107" t="str">
            <v>JF3841</v>
          </cell>
          <cell r="B4107">
            <v>37210</v>
          </cell>
          <cell r="C4107">
            <v>37225</v>
          </cell>
          <cell r="D4107">
            <v>32</v>
          </cell>
          <cell r="E4107" t="str">
            <v>Kingsthorpe</v>
          </cell>
          <cell r="F4107" t="str">
            <v>York</v>
          </cell>
          <cell r="G4107" t="str">
            <v>North Yorkshire</v>
          </cell>
          <cell r="H4107" t="str">
            <v>YO24 4PR</v>
          </cell>
          <cell r="I4107">
            <v>0</v>
          </cell>
          <cell r="J4107">
            <v>0</v>
          </cell>
          <cell r="K4107">
            <v>7.4999999999999997E-3</v>
          </cell>
          <cell r="L4107">
            <v>0</v>
          </cell>
          <cell r="M4107">
            <v>127081309.87143375</v>
          </cell>
        </row>
        <row r="4108">
          <cell r="A4108" t="str">
            <v>JF3369</v>
          </cell>
          <cell r="B4108">
            <v>37210</v>
          </cell>
          <cell r="C4108">
            <v>37225</v>
          </cell>
          <cell r="D4108">
            <v>12</v>
          </cell>
          <cell r="E4108" t="str">
            <v>Mornington Road</v>
          </cell>
          <cell r="F4108" t="str">
            <v>Sale</v>
          </cell>
          <cell r="G4108" t="str">
            <v>Cheshire</v>
          </cell>
          <cell r="H4108" t="str">
            <v>M33 2DA</v>
          </cell>
          <cell r="I4108">
            <v>7671.9053460021614</v>
          </cell>
          <cell r="J4108">
            <v>7188.7878808886744</v>
          </cell>
          <cell r="K4108">
            <v>7.4999999999999997E-3</v>
          </cell>
          <cell r="L4108">
            <v>7134.8719717820095</v>
          </cell>
          <cell r="M4108">
            <v>127088444.74340554</v>
          </cell>
        </row>
        <row r="4109">
          <cell r="A4109" t="str">
            <v>JF3542</v>
          </cell>
          <cell r="B4109">
            <v>37210</v>
          </cell>
          <cell r="C4109">
            <v>37225</v>
          </cell>
          <cell r="D4109">
            <v>36</v>
          </cell>
          <cell r="E4109" t="str">
            <v>The Links, High Nash</v>
          </cell>
          <cell r="F4109" t="str">
            <v>Coleford</v>
          </cell>
          <cell r="G4109" t="str">
            <v>Gloucestershire</v>
          </cell>
          <cell r="H4109" t="str">
            <v>GL16 8HX</v>
          </cell>
          <cell r="I4109">
            <v>9310.2644503403899</v>
          </cell>
          <cell r="J4109">
            <v>8723.9757569940157</v>
          </cell>
          <cell r="K4109">
            <v>7.4999999999999997E-3</v>
          </cell>
          <cell r="L4109">
            <v>8658.5459388165618</v>
          </cell>
          <cell r="M4109">
            <v>127097103.28934436</v>
          </cell>
        </row>
        <row r="4110">
          <cell r="A4110" t="str">
            <v>JF3407</v>
          </cell>
          <cell r="B4110">
            <v>37210</v>
          </cell>
          <cell r="C4110">
            <v>37225</v>
          </cell>
          <cell r="D4110" t="str">
            <v>3 Studholme Crescent</v>
          </cell>
          <cell r="E4110" t="str">
            <v>Penwortham</v>
          </cell>
          <cell r="F4110" t="str">
            <v>Preston</v>
          </cell>
          <cell r="G4110" t="str">
            <v>Lancashire</v>
          </cell>
          <cell r="H4110" t="str">
            <v>PR1 9ND</v>
          </cell>
          <cell r="I4110">
            <v>14824.769597917739</v>
          </cell>
          <cell r="J4110">
            <v>13891.219875126946</v>
          </cell>
          <cell r="K4110">
            <v>7.4999999999999997E-3</v>
          </cell>
          <cell r="L4110">
            <v>13787.035726063496</v>
          </cell>
          <cell r="M4110">
            <v>127110890.32507043</v>
          </cell>
        </row>
        <row r="4111">
          <cell r="A4111" t="str">
            <v>JF3038</v>
          </cell>
          <cell r="B4111">
            <v>37210</v>
          </cell>
          <cell r="C4111">
            <v>37225</v>
          </cell>
          <cell r="D4111">
            <v>50</v>
          </cell>
          <cell r="E4111" t="str">
            <v>Caldercliffe Road</v>
          </cell>
          <cell r="F4111" t="str">
            <v>Berrybro Huddersfield</v>
          </cell>
          <cell r="G4111" t="str">
            <v>West Yorkshire</v>
          </cell>
          <cell r="H4111" t="str">
            <v>HD4 7PU</v>
          </cell>
          <cell r="I4111">
            <v>15229.027346672221</v>
          </cell>
          <cell r="J4111">
            <v>14270.020586806211</v>
          </cell>
          <cell r="K4111">
            <v>7.4999999999999997E-3</v>
          </cell>
          <cell r="L4111">
            <v>14162.995432405165</v>
          </cell>
          <cell r="M4111">
            <v>127125053.32050283</v>
          </cell>
        </row>
        <row r="4112">
          <cell r="A4112" t="str">
            <v>JF3426</v>
          </cell>
          <cell r="B4112">
            <v>37210</v>
          </cell>
          <cell r="C4112">
            <v>37225</v>
          </cell>
          <cell r="D4112">
            <v>61</v>
          </cell>
          <cell r="E4112" t="str">
            <v>Long Meadow</v>
          </cell>
          <cell r="F4112" t="str">
            <v>Skipton</v>
          </cell>
          <cell r="G4112" t="str">
            <v>North Yorkshire</v>
          </cell>
          <cell r="H4112" t="str">
            <v>BD23 1BP</v>
          </cell>
          <cell r="I4112">
            <v>17075.404939175743</v>
          </cell>
          <cell r="J4112">
            <v>16000.127550058882</v>
          </cell>
          <cell r="K4112">
            <v>7.4999999999999997E-3</v>
          </cell>
          <cell r="L4112">
            <v>15880.126593433441</v>
          </cell>
          <cell r="M4112">
            <v>127140933.44709627</v>
          </cell>
        </row>
        <row r="4113">
          <cell r="A4113" t="str">
            <v>JF3379</v>
          </cell>
          <cell r="B4113">
            <v>37210</v>
          </cell>
          <cell r="C4113">
            <v>37225</v>
          </cell>
          <cell r="D4113">
            <v>8</v>
          </cell>
          <cell r="E4113" t="str">
            <v>Mersey Place</v>
          </cell>
          <cell r="F4113" t="str">
            <v>Nunshous Est, Winsford</v>
          </cell>
          <cell r="G4113" t="str">
            <v>Cheshire</v>
          </cell>
          <cell r="H4113" t="str">
            <v>CW7 3LH</v>
          </cell>
          <cell r="I4113">
            <v>21208.86011660139</v>
          </cell>
          <cell r="J4113">
            <v>19873.289580291479</v>
          </cell>
          <cell r="K4113">
            <v>7.4999999999999997E-3</v>
          </cell>
          <cell r="L4113">
            <v>19724.239908439293</v>
          </cell>
          <cell r="M4113">
            <v>127160657.68700472</v>
          </cell>
        </row>
        <row r="4114">
          <cell r="A4114" t="str">
            <v>JF3323</v>
          </cell>
          <cell r="B4114">
            <v>37210</v>
          </cell>
          <cell r="C4114">
            <v>37225</v>
          </cell>
          <cell r="D4114">
            <v>114</v>
          </cell>
          <cell r="E4114" t="str">
            <v>Ollands Road</v>
          </cell>
          <cell r="F4114" t="str">
            <v>Attleborough</v>
          </cell>
          <cell r="G4114" t="str">
            <v>Norfolk</v>
          </cell>
          <cell r="H4114" t="str">
            <v>NR17 2JG</v>
          </cell>
          <cell r="I4114">
            <v>35769.606756319779</v>
          </cell>
          <cell r="J4114">
            <v>33517.112628088056</v>
          </cell>
          <cell r="K4114">
            <v>7.4999999999999997E-3</v>
          </cell>
          <cell r="L4114">
            <v>33265.734283377395</v>
          </cell>
          <cell r="M4114">
            <v>127193923.42128809</v>
          </cell>
        </row>
        <row r="4115">
          <cell r="A4115" t="str">
            <v>JF2504</v>
          </cell>
          <cell r="B4115">
            <v>37210</v>
          </cell>
          <cell r="C4115">
            <v>37225</v>
          </cell>
          <cell r="D4115">
            <v>11</v>
          </cell>
          <cell r="E4115" t="str">
            <v>Springfield Lane</v>
          </cell>
          <cell r="F4115" t="str">
            <v>Kidderminster</v>
          </cell>
          <cell r="G4115" t="str">
            <v>Worcestershire</v>
          </cell>
          <cell r="H4115" t="str">
            <v>DY10 2PS</v>
          </cell>
          <cell r="I4115">
            <v>37688.019905576075</v>
          </cell>
          <cell r="J4115">
            <v>35314.718903965484</v>
          </cell>
          <cell r="K4115">
            <v>7.4999999999999997E-3</v>
          </cell>
          <cell r="L4115">
            <v>35049.858512185747</v>
          </cell>
          <cell r="M4115">
            <v>127228973.27980028</v>
          </cell>
        </row>
        <row r="4116">
          <cell r="A4116" t="str">
            <v>JF3236</v>
          </cell>
          <cell r="B4116">
            <v>37210</v>
          </cell>
          <cell r="C4116">
            <v>37225</v>
          </cell>
          <cell r="D4116">
            <v>6</v>
          </cell>
          <cell r="E4116" t="str">
            <v>Forest Green</v>
          </cell>
          <cell r="F4116" t="str">
            <v>Bracknell</v>
          </cell>
          <cell r="G4116" t="str">
            <v>Berkshire</v>
          </cell>
          <cell r="H4116" t="str">
            <v>RG12 2PA</v>
          </cell>
          <cell r="I4116">
            <v>38418.58203928209</v>
          </cell>
          <cell r="J4116">
            <v>35999.275865523763</v>
          </cell>
          <cell r="K4116">
            <v>7.4999999999999997E-3</v>
          </cell>
          <cell r="L4116">
            <v>35729.281296532339</v>
          </cell>
          <cell r="M4116">
            <v>127264702.56109682</v>
          </cell>
        </row>
        <row r="4117">
          <cell r="A4117" t="str">
            <v>JF3291</v>
          </cell>
          <cell r="B4117">
            <v>37210</v>
          </cell>
          <cell r="C4117">
            <v>37225</v>
          </cell>
          <cell r="D4117">
            <v>25</v>
          </cell>
          <cell r="E4117" t="str">
            <v>Wattendon Road</v>
          </cell>
          <cell r="F4117" t="str">
            <v>Kenley</v>
          </cell>
          <cell r="G4117" t="str">
            <v>Surrey</v>
          </cell>
          <cell r="H4117" t="str">
            <v>CR8 5LW</v>
          </cell>
          <cell r="I4117">
            <v>70054.053013452038</v>
          </cell>
          <cell r="J4117">
            <v>65642.5887178946</v>
          </cell>
          <cell r="K4117">
            <v>7.4999999999999997E-3</v>
          </cell>
          <cell r="L4117">
            <v>65150.269302510394</v>
          </cell>
          <cell r="M4117">
            <v>127329852.83039933</v>
          </cell>
        </row>
        <row r="4118">
          <cell r="A4118" t="str">
            <v>JE3300</v>
          </cell>
          <cell r="B4118">
            <v>37211</v>
          </cell>
          <cell r="C4118">
            <v>37225</v>
          </cell>
          <cell r="D4118" t="str">
            <v>15 Linskill Street</v>
          </cell>
          <cell r="E4118" t="str">
            <v>Harbour View Est</v>
          </cell>
          <cell r="F4118" t="str">
            <v>North Shields</v>
          </cell>
          <cell r="G4118" t="str">
            <v>Tyne And Wear</v>
          </cell>
          <cell r="H4118" t="str">
            <v>NE30 1DR</v>
          </cell>
          <cell r="I4118">
            <v>10870.516263275975</v>
          </cell>
          <cell r="J4118">
            <v>10185.974936873205</v>
          </cell>
          <cell r="K4118">
            <v>7.4999999999999997E-3</v>
          </cell>
          <cell r="L4118">
            <v>10109.580124846656</v>
          </cell>
          <cell r="M4118">
            <v>127339962.41052417</v>
          </cell>
        </row>
        <row r="4119">
          <cell r="A4119" t="str">
            <v>JF3415</v>
          </cell>
          <cell r="B4119">
            <v>37211</v>
          </cell>
          <cell r="C4119">
            <v>37225</v>
          </cell>
          <cell r="D4119">
            <v>70</v>
          </cell>
          <cell r="E4119" t="str">
            <v>Boulton Lane</v>
          </cell>
          <cell r="F4119" t="str">
            <v>Alvaston, Derby</v>
          </cell>
          <cell r="G4119" t="str">
            <v>Derbyshire</v>
          </cell>
          <cell r="H4119" t="str">
            <v>DE24 0FE</v>
          </cell>
          <cell r="I4119">
            <v>25187.812657422048</v>
          </cell>
          <cell r="J4119">
            <v>23601.67835909572</v>
          </cell>
          <cell r="K4119">
            <v>7.4999999999999997E-3</v>
          </cell>
          <cell r="L4119">
            <v>23424.665771402502</v>
          </cell>
          <cell r="M4119">
            <v>127363387.07629558</v>
          </cell>
        </row>
        <row r="4120">
          <cell r="A4120" t="str">
            <v>JF3460</v>
          </cell>
          <cell r="B4120">
            <v>37211</v>
          </cell>
          <cell r="C4120">
            <v>37225</v>
          </cell>
          <cell r="D4120">
            <v>76</v>
          </cell>
          <cell r="E4120" t="str">
            <v>St. Peters Road</v>
          </cell>
          <cell r="F4120" t="str">
            <v>Broadstairs</v>
          </cell>
          <cell r="G4120" t="str">
            <v>Kent</v>
          </cell>
          <cell r="H4120" t="str">
            <v>CT10 2SZ</v>
          </cell>
          <cell r="I4120">
            <v>38499.964581846114</v>
          </cell>
          <cell r="J4120">
            <v>36075.533562838165</v>
          </cell>
          <cell r="K4120">
            <v>7.4999999999999997E-3</v>
          </cell>
          <cell r="L4120">
            <v>35804.967061116884</v>
          </cell>
          <cell r="M4120">
            <v>127399192.0433567</v>
          </cell>
        </row>
        <row r="4121">
          <cell r="A4121" t="str">
            <v>JF3397</v>
          </cell>
          <cell r="B4121">
            <v>37211</v>
          </cell>
          <cell r="C4121">
            <v>37225</v>
          </cell>
          <cell r="D4121" t="str">
            <v>Myome</v>
          </cell>
          <cell r="E4121" t="str">
            <v>Selsfield Road West Hoathly</v>
          </cell>
          <cell r="F4121" t="str">
            <v>East Grinstead</v>
          </cell>
          <cell r="G4121" t="str">
            <v>West Sussex</v>
          </cell>
          <cell r="H4121" t="str">
            <v>RH19 4QY</v>
          </cell>
          <cell r="I4121">
            <v>108676.31113761131</v>
          </cell>
          <cell r="J4121">
            <v>101832.71471836625</v>
          </cell>
          <cell r="K4121">
            <v>7.4999999999999997E-3</v>
          </cell>
          <cell r="L4121">
            <v>101068.96935797851</v>
          </cell>
          <cell r="M4121">
            <v>127500261.01271468</v>
          </cell>
        </row>
        <row r="4122">
          <cell r="A4122" t="str">
            <v>JF3528</v>
          </cell>
          <cell r="B4122">
            <v>37214</v>
          </cell>
          <cell r="C4122">
            <v>37225</v>
          </cell>
          <cell r="D4122">
            <v>9</v>
          </cell>
          <cell r="E4122" t="str">
            <v>Marine Parade</v>
          </cell>
          <cell r="F4122" t="str">
            <v>Larkholme, Fleetwood</v>
          </cell>
          <cell r="G4122" t="str">
            <v>Lancashire</v>
          </cell>
          <cell r="H4122" t="str">
            <v>FY7 8QT</v>
          </cell>
          <cell r="I4122">
            <v>5042.186063338263</v>
          </cell>
          <cell r="J4122">
            <v>4724.6680492741407</v>
          </cell>
          <cell r="K4122">
            <v>7.4999999999999997E-3</v>
          </cell>
          <cell r="L4122">
            <v>4689.2330389045846</v>
          </cell>
          <cell r="M4122">
            <v>127504950.24575359</v>
          </cell>
        </row>
        <row r="4123">
          <cell r="A4123" t="str">
            <v>JF3526</v>
          </cell>
          <cell r="B4123">
            <v>37214</v>
          </cell>
          <cell r="C4123">
            <v>37225</v>
          </cell>
          <cell r="D4123" t="str">
            <v>4 Upper Park Road</v>
          </cell>
          <cell r="E4123" t="str">
            <v>Brightlingsea</v>
          </cell>
          <cell r="F4123" t="str">
            <v>Colchester</v>
          </cell>
          <cell r="G4123" t="str">
            <v>Essex</v>
          </cell>
          <cell r="H4123" t="str">
            <v>CO7 0JP</v>
          </cell>
          <cell r="I4123">
            <v>20370.498736333549</v>
          </cell>
          <cell r="J4123">
            <v>19087.721737823878</v>
          </cell>
          <cell r="K4123">
            <v>7.4999999999999997E-3</v>
          </cell>
          <cell r="L4123">
            <v>18944.563824790199</v>
          </cell>
          <cell r="M4123">
            <v>127523894.80957837</v>
          </cell>
        </row>
        <row r="4124">
          <cell r="A4124" t="str">
            <v>JF3507</v>
          </cell>
          <cell r="B4124">
            <v>37214</v>
          </cell>
          <cell r="C4124">
            <v>37225</v>
          </cell>
          <cell r="D4124">
            <v>10</v>
          </cell>
          <cell r="E4124" t="str">
            <v>Fir Grove</v>
          </cell>
          <cell r="F4124" t="str">
            <v>Begelly Kilgetty</v>
          </cell>
          <cell r="G4124" t="str">
            <v>Dyfed</v>
          </cell>
          <cell r="H4124" t="str">
            <v>SA68 0XD</v>
          </cell>
          <cell r="I4124">
            <v>26698.089684928425</v>
          </cell>
          <cell r="J4124">
            <v>25016.849780335953</v>
          </cell>
          <cell r="K4124">
            <v>7.4999999999999997E-3</v>
          </cell>
          <cell r="L4124">
            <v>24829.223406983434</v>
          </cell>
          <cell r="M4124">
            <v>127548724.03298536</v>
          </cell>
        </row>
        <row r="4125">
          <cell r="A4125" t="str">
            <v>JF3115</v>
          </cell>
          <cell r="B4125">
            <v>37214</v>
          </cell>
          <cell r="C4125">
            <v>37225</v>
          </cell>
          <cell r="D4125" t="str">
            <v>45 Cross Road</v>
          </cell>
          <cell r="E4125" t="str">
            <v>Sutton St.edmund</v>
          </cell>
          <cell r="F4125" t="str">
            <v>Spalding</v>
          </cell>
          <cell r="G4125" t="str">
            <v>Lincolnshire</v>
          </cell>
          <cell r="H4125" t="str">
            <v>PE12 0LS</v>
          </cell>
          <cell r="I4125">
            <v>35773.213881361764</v>
          </cell>
          <cell r="J4125">
            <v>33520.49260419792</v>
          </cell>
          <cell r="K4125">
            <v>7.4999999999999997E-3</v>
          </cell>
          <cell r="L4125">
            <v>33269.08890966644</v>
          </cell>
          <cell r="M4125">
            <v>127581993.12189503</v>
          </cell>
        </row>
        <row r="4126">
          <cell r="A4126" t="str">
            <v>JF3400</v>
          </cell>
          <cell r="B4126">
            <v>37214</v>
          </cell>
          <cell r="C4126">
            <v>37225</v>
          </cell>
          <cell r="D4126">
            <v>11</v>
          </cell>
          <cell r="E4126" t="str">
            <v>Glebe Road</v>
          </cell>
          <cell r="F4126" t="str">
            <v>Warlingham</v>
          </cell>
          <cell r="G4126" t="str">
            <v>Surrey</v>
          </cell>
          <cell r="H4126" t="str">
            <v>CR6 9NG</v>
          </cell>
          <cell r="I4126">
            <v>50058.067542605742</v>
          </cell>
          <cell r="J4126">
            <v>46905.796286774144</v>
          </cell>
          <cell r="K4126">
            <v>7.4999999999999997E-3</v>
          </cell>
          <cell r="L4126">
            <v>46554.002814623338</v>
          </cell>
          <cell r="M4126">
            <v>127628547.12470965</v>
          </cell>
        </row>
        <row r="4127">
          <cell r="A4127" t="str">
            <v>JE3302</v>
          </cell>
          <cell r="B4127">
            <v>37215</v>
          </cell>
          <cell r="C4127">
            <v>37225</v>
          </cell>
          <cell r="D4127">
            <v>14</v>
          </cell>
          <cell r="E4127" t="str">
            <v>Needle Close</v>
          </cell>
          <cell r="F4127" t="str">
            <v>Studley</v>
          </cell>
          <cell r="G4127" t="str">
            <v>Warwickshire</v>
          </cell>
          <cell r="H4127" t="str">
            <v>B80 7SB</v>
          </cell>
          <cell r="I4127">
            <v>6303.9549502687496</v>
          </cell>
          <cell r="J4127">
            <v>5906.9804571787772</v>
          </cell>
          <cell r="K4127">
            <v>7.4999999999999997E-3</v>
          </cell>
          <cell r="L4127">
            <v>5862.6781037499368</v>
          </cell>
          <cell r="M4127">
            <v>127634409.8028134</v>
          </cell>
        </row>
        <row r="4128">
          <cell r="A4128" t="str">
            <v>JE3303</v>
          </cell>
          <cell r="B4128">
            <v>37215</v>
          </cell>
          <cell r="C4128">
            <v>37225</v>
          </cell>
          <cell r="D4128">
            <v>10</v>
          </cell>
          <cell r="E4128" t="str">
            <v>Cambridge Close</v>
          </cell>
          <cell r="F4128" t="str">
            <v>Basildon</v>
          </cell>
          <cell r="G4128" t="str">
            <v>Essex</v>
          </cell>
          <cell r="H4128" t="str">
            <v>SS16 6UW</v>
          </cell>
          <cell r="I4128">
            <v>8513.6543924945763</v>
          </cell>
          <cell r="J4128">
            <v>7977.5300604735066</v>
          </cell>
          <cell r="K4128">
            <v>7.4999999999999997E-3</v>
          </cell>
          <cell r="L4128">
            <v>7917.6985850199553</v>
          </cell>
          <cell r="M4128">
            <v>127642327.50139841</v>
          </cell>
        </row>
        <row r="4129">
          <cell r="A4129" t="str">
            <v>JF3341</v>
          </cell>
          <cell r="B4129">
            <v>37215</v>
          </cell>
          <cell r="C4129">
            <v>37225</v>
          </cell>
          <cell r="D4129">
            <v>18</v>
          </cell>
          <cell r="E4129" t="str">
            <v>Pebmarsh Close</v>
          </cell>
          <cell r="F4129" t="str">
            <v>Colchester</v>
          </cell>
          <cell r="G4129" t="str">
            <v>Essex</v>
          </cell>
          <cell r="H4129" t="str">
            <v>CO2 0BE</v>
          </cell>
          <cell r="I4129">
            <v>14532.546720327713</v>
          </cell>
          <cell r="J4129">
            <v>13617.398941969543</v>
          </cell>
          <cell r="K4129">
            <v>7.4999999999999997E-3</v>
          </cell>
          <cell r="L4129">
            <v>13515.268449904772</v>
          </cell>
          <cell r="M4129">
            <v>127655842.76984832</v>
          </cell>
        </row>
        <row r="4130">
          <cell r="A4130" t="str">
            <v>JF3541</v>
          </cell>
          <cell r="B4130">
            <v>37215</v>
          </cell>
          <cell r="C4130">
            <v>37225</v>
          </cell>
          <cell r="D4130">
            <v>6</v>
          </cell>
          <cell r="E4130" t="str">
            <v>Golding Road</v>
          </cell>
          <cell r="F4130" t="str">
            <v>Langley Eastbourne</v>
          </cell>
          <cell r="G4130" t="str">
            <v>East Sussex</v>
          </cell>
          <cell r="H4130" t="str">
            <v>BN23 7AW</v>
          </cell>
          <cell r="I4130">
            <v>16028.157815467259</v>
          </cell>
          <cell r="J4130">
            <v>15018.827978221208</v>
          </cell>
          <cell r="K4130">
            <v>7.4999999999999997E-3</v>
          </cell>
          <cell r="L4130">
            <v>14906.18676838455</v>
          </cell>
          <cell r="M4130">
            <v>127670748.9566167</v>
          </cell>
        </row>
        <row r="4131">
          <cell r="A4131" t="str">
            <v>JF3442</v>
          </cell>
          <cell r="B4131">
            <v>37215</v>
          </cell>
          <cell r="C4131">
            <v>37225</v>
          </cell>
          <cell r="D4131">
            <v>55</v>
          </cell>
          <cell r="E4131" t="str">
            <v>Westfield Drive</v>
          </cell>
          <cell r="F4131" t="str">
            <v>North Greetwell Lincoln</v>
          </cell>
          <cell r="G4131" t="str">
            <v>Lincolnshire</v>
          </cell>
          <cell r="H4131" t="str">
            <v>LN2 4RE</v>
          </cell>
          <cell r="I4131">
            <v>17230.605000786269</v>
          </cell>
          <cell r="J4131">
            <v>16145.554308041541</v>
          </cell>
          <cell r="K4131">
            <v>7.4999999999999997E-3</v>
          </cell>
          <cell r="L4131">
            <v>16024.46265073123</v>
          </cell>
          <cell r="M4131">
            <v>127686773.41926743</v>
          </cell>
        </row>
        <row r="4132">
          <cell r="A4132" t="str">
            <v>JF3497</v>
          </cell>
          <cell r="B4132">
            <v>37215</v>
          </cell>
          <cell r="C4132">
            <v>37225</v>
          </cell>
          <cell r="D4132" t="str">
            <v>9 Causeway Close</v>
          </cell>
          <cell r="E4132" t="str">
            <v>Glemsford</v>
          </cell>
          <cell r="F4132" t="str">
            <v>Sudbury</v>
          </cell>
          <cell r="G4132" t="str">
            <v>Suffolk</v>
          </cell>
          <cell r="H4132" t="str">
            <v>CO10 7QW</v>
          </cell>
          <cell r="I4132">
            <v>22387.816801706536</v>
          </cell>
          <cell r="J4132">
            <v>20978.004660541133</v>
          </cell>
          <cell r="K4132">
            <v>7.4999999999999997E-3</v>
          </cell>
          <cell r="L4132">
            <v>20820.669625587077</v>
          </cell>
          <cell r="M4132">
            <v>127707594.08889301</v>
          </cell>
        </row>
        <row r="4133">
          <cell r="A4133" t="str">
            <v>JF3457</v>
          </cell>
          <cell r="B4133">
            <v>37215</v>
          </cell>
          <cell r="C4133">
            <v>37225</v>
          </cell>
          <cell r="D4133" t="str">
            <v>Berma</v>
          </cell>
          <cell r="E4133" t="str">
            <v>Padnall Road</v>
          </cell>
          <cell r="F4133" t="str">
            <v>Romford</v>
          </cell>
          <cell r="G4133" t="str">
            <v>Essex</v>
          </cell>
          <cell r="H4133" t="str">
            <v>RM6 5JA</v>
          </cell>
          <cell r="I4133">
            <v>40244.65993245451</v>
          </cell>
          <cell r="J4133">
            <v>37710.361448043011</v>
          </cell>
          <cell r="K4133">
            <v>7.4999999999999997E-3</v>
          </cell>
          <cell r="L4133">
            <v>37427.53373718269</v>
          </cell>
          <cell r="M4133">
            <v>127745021.62263019</v>
          </cell>
        </row>
        <row r="4134">
          <cell r="A4134" t="str">
            <v>JF3468</v>
          </cell>
          <cell r="B4134">
            <v>37215</v>
          </cell>
          <cell r="C4134">
            <v>37225</v>
          </cell>
          <cell r="D4134">
            <v>15</v>
          </cell>
          <cell r="E4134" t="str">
            <v>Newbury Road</v>
          </cell>
          <cell r="F4134" t="str">
            <v>Bromley</v>
          </cell>
          <cell r="G4134" t="str">
            <v>Kent</v>
          </cell>
          <cell r="H4134" t="str">
            <v>BR2 0QN</v>
          </cell>
          <cell r="I4134">
            <v>43117.567778541452</v>
          </cell>
          <cell r="J4134">
            <v>40402.355701807101</v>
          </cell>
          <cell r="K4134">
            <v>7.4999999999999997E-3</v>
          </cell>
          <cell r="L4134">
            <v>40099.338034043547</v>
          </cell>
          <cell r="M4134">
            <v>127785120.96066424</v>
          </cell>
        </row>
        <row r="4135">
          <cell r="A4135" t="str">
            <v>JF3466</v>
          </cell>
          <cell r="B4135">
            <v>37215</v>
          </cell>
          <cell r="C4135">
            <v>37225</v>
          </cell>
          <cell r="D4135">
            <v>13</v>
          </cell>
          <cell r="E4135" t="str">
            <v>Cherrill Gardens</v>
          </cell>
          <cell r="F4135" t="str">
            <v>Bude</v>
          </cell>
          <cell r="G4135" t="str">
            <v>Cornwall</v>
          </cell>
          <cell r="H4135" t="str">
            <v>EX23 8SL</v>
          </cell>
          <cell r="I4135">
            <v>56290.927923507305</v>
          </cell>
          <cell r="J4135">
            <v>52746.159162581149</v>
          </cell>
          <cell r="K4135">
            <v>7.4999999999999997E-3</v>
          </cell>
          <cell r="L4135">
            <v>52350.562968861792</v>
          </cell>
          <cell r="M4135">
            <v>127837471.52363311</v>
          </cell>
        </row>
        <row r="4136">
          <cell r="A4136" t="str">
            <v>JF3339</v>
          </cell>
          <cell r="B4136">
            <v>37215</v>
          </cell>
          <cell r="C4136">
            <v>37225</v>
          </cell>
          <cell r="D4136">
            <v>51</v>
          </cell>
          <cell r="E4136" t="str">
            <v>Ashdown Road</v>
          </cell>
          <cell r="F4136" t="str">
            <v>Bexhill-on-Sea</v>
          </cell>
          <cell r="G4136" t="str">
            <v>East Sussex</v>
          </cell>
          <cell r="H4136" t="str">
            <v>TN40 1SF</v>
          </cell>
          <cell r="I4136">
            <v>57558.611695288069</v>
          </cell>
          <cell r="J4136">
            <v>53934.013981478995</v>
          </cell>
          <cell r="K4136">
            <v>7.4999999999999997E-3</v>
          </cell>
          <cell r="L4136">
            <v>53529.508876617903</v>
          </cell>
          <cell r="M4136">
            <v>127891001.03250973</v>
          </cell>
        </row>
        <row r="4137">
          <cell r="A4137" t="str">
            <v>JF3342</v>
          </cell>
          <cell r="B4137">
            <v>37215</v>
          </cell>
          <cell r="C4137">
            <v>37225</v>
          </cell>
          <cell r="D4137" t="str">
            <v>74 The Street</v>
          </cell>
          <cell r="E4137" t="str">
            <v>Little Clacton</v>
          </cell>
          <cell r="F4137" t="str">
            <v>Clacton-on-Sea</v>
          </cell>
          <cell r="G4137" t="str">
            <v>Essex</v>
          </cell>
          <cell r="H4137" t="str">
            <v>CO16 9LG</v>
          </cell>
          <cell r="I4137">
            <v>89468.903325940468</v>
          </cell>
          <cell r="J4137">
            <v>83834.841403652026</v>
          </cell>
          <cell r="K4137">
            <v>7.4999999999999997E-3</v>
          </cell>
          <cell r="L4137">
            <v>83206.080093124634</v>
          </cell>
          <cell r="M4137">
            <v>127974207.11260286</v>
          </cell>
        </row>
        <row r="4138">
          <cell r="A4138" t="str">
            <v>JF3479</v>
          </cell>
          <cell r="B4138">
            <v>37216</v>
          </cell>
          <cell r="C4138">
            <v>37225</v>
          </cell>
          <cell r="D4138">
            <v>13</v>
          </cell>
          <cell r="E4138" t="str">
            <v>Hampton Vale</v>
          </cell>
          <cell r="F4138" t="str">
            <v>Hythe</v>
          </cell>
          <cell r="G4138" t="str">
            <v>Kent</v>
          </cell>
          <cell r="H4138" t="str">
            <v>CT21 5SG</v>
          </cell>
          <cell r="I4138">
            <v>14904.862965917595</v>
          </cell>
          <cell r="J4138">
            <v>13966.269580154521</v>
          </cell>
          <cell r="K4138">
            <v>7.4999999999999997E-3</v>
          </cell>
          <cell r="L4138">
            <v>13861.522558303363</v>
          </cell>
          <cell r="M4138">
            <v>127988068.63516116</v>
          </cell>
        </row>
        <row r="4139">
          <cell r="A4139" t="str">
            <v>JF3208</v>
          </cell>
          <cell r="B4139">
            <v>37216</v>
          </cell>
          <cell r="C4139">
            <v>37225</v>
          </cell>
          <cell r="D4139">
            <v>16</v>
          </cell>
          <cell r="E4139" t="str">
            <v>Eckweek Lane</v>
          </cell>
          <cell r="F4139" t="str">
            <v>Peasedown St.john, Bath</v>
          </cell>
          <cell r="G4139" t="str">
            <v>Avon</v>
          </cell>
          <cell r="H4139" t="str">
            <v>BA2 8PW</v>
          </cell>
          <cell r="I4139">
            <v>30933.579170356203</v>
          </cell>
          <cell r="J4139">
            <v>28985.620784313614</v>
          </cell>
          <cell r="K4139">
            <v>7.4999999999999997E-3</v>
          </cell>
          <cell r="L4139">
            <v>28768.228628431265</v>
          </cell>
          <cell r="M4139">
            <v>128016836.86378959</v>
          </cell>
        </row>
        <row r="4140">
          <cell r="A4140" t="str">
            <v>JF3419</v>
          </cell>
          <cell r="B4140">
            <v>37216</v>
          </cell>
          <cell r="C4140">
            <v>37225</v>
          </cell>
          <cell r="D4140">
            <v>114</v>
          </cell>
          <cell r="E4140" t="str">
            <v>Mayfield Drive,</v>
          </cell>
          <cell r="F4140" t="str">
            <v>Caversham, Reading</v>
          </cell>
          <cell r="G4140" t="str">
            <v>Berkshire</v>
          </cell>
          <cell r="H4140" t="str">
            <v>RG4 5JT</v>
          </cell>
          <cell r="I4140">
            <v>51772.147170374657</v>
          </cell>
          <cell r="J4140">
            <v>48511.936391383802</v>
          </cell>
          <cell r="K4140">
            <v>7.4999999999999997E-3</v>
          </cell>
          <cell r="L4140">
            <v>48148.096868448425</v>
          </cell>
          <cell r="M4140">
            <v>128064984.96065804</v>
          </cell>
        </row>
        <row r="4141">
          <cell r="A4141" t="str">
            <v>JF3596</v>
          </cell>
          <cell r="B4141">
            <v>37216</v>
          </cell>
          <cell r="C4141">
            <v>37225</v>
          </cell>
          <cell r="D4141" t="str">
            <v>Pine Lodge</v>
          </cell>
          <cell r="E4141" t="str">
            <v>48 Lon Cadog</v>
          </cell>
          <cell r="F4141" t="str">
            <v>Sketty</v>
          </cell>
          <cell r="G4141" t="str">
            <v>Swansea</v>
          </cell>
          <cell r="H4141" t="str">
            <v>SA2 0TN</v>
          </cell>
          <cell r="I4141">
            <v>54309.346480648863</v>
          </cell>
          <cell r="J4141">
            <v>50889.362445343511</v>
          </cell>
          <cell r="K4141">
            <v>7.4999999999999997E-3</v>
          </cell>
          <cell r="L4141">
            <v>50507.692227003441</v>
          </cell>
          <cell r="M4141">
            <v>128115492.65288505</v>
          </cell>
        </row>
        <row r="4142">
          <cell r="A4142" t="str">
            <v>JF3532</v>
          </cell>
          <cell r="B4142">
            <v>37217</v>
          </cell>
          <cell r="C4142">
            <v>37225</v>
          </cell>
          <cell r="D4142">
            <v>8</v>
          </cell>
          <cell r="E4142" t="str">
            <v>Maes Uchaf</v>
          </cell>
          <cell r="F4142" t="str">
            <v>Llansantffraid</v>
          </cell>
          <cell r="G4142" t="str">
            <v>Powys</v>
          </cell>
          <cell r="H4142" t="str">
            <v>SY22 6BG</v>
          </cell>
          <cell r="I4142">
            <v>22099.881457270905</v>
          </cell>
          <cell r="J4142">
            <v>20708.201264747546</v>
          </cell>
          <cell r="K4142">
            <v>7.4999999999999997E-3</v>
          </cell>
          <cell r="L4142">
            <v>20552.889755261942</v>
          </cell>
          <cell r="M4142">
            <v>128136045.54264031</v>
          </cell>
        </row>
        <row r="4143">
          <cell r="A4143" t="str">
            <v>JF3257</v>
          </cell>
          <cell r="B4143">
            <v>37217</v>
          </cell>
          <cell r="C4143">
            <v>37225</v>
          </cell>
          <cell r="D4143">
            <v>16</v>
          </cell>
          <cell r="E4143" t="str">
            <v>South Moor Drive</v>
          </cell>
          <cell r="F4143" t="str">
            <v>Heacham King's Lynn</v>
          </cell>
          <cell r="G4143" t="str">
            <v>Norfolk</v>
          </cell>
          <cell r="H4143" t="str">
            <v>PE31 7BW</v>
          </cell>
          <cell r="I4143">
            <v>31247.393189565173</v>
          </cell>
          <cell r="J4143">
            <v>29279.673215411192</v>
          </cell>
          <cell r="K4143">
            <v>7.4999999999999997E-3</v>
          </cell>
          <cell r="L4143">
            <v>29060.075666295608</v>
          </cell>
          <cell r="M4143">
            <v>128165105.61830661</v>
          </cell>
        </row>
        <row r="4144">
          <cell r="A4144" t="str">
            <v>JF3301</v>
          </cell>
          <cell r="B4144">
            <v>37217</v>
          </cell>
          <cell r="C4144">
            <v>37225</v>
          </cell>
          <cell r="D4144">
            <v>382</v>
          </cell>
          <cell r="E4144" t="str">
            <v>Fulbridge Road</v>
          </cell>
          <cell r="F4144" t="str">
            <v>Peterborough</v>
          </cell>
          <cell r="G4144" t="str">
            <v>Cambridgeshire</v>
          </cell>
          <cell r="H4144" t="str">
            <v>PE4 6SJ</v>
          </cell>
          <cell r="I4144">
            <v>44654.151384843673</v>
          </cell>
          <cell r="J4144">
            <v>41842.177116276682</v>
          </cell>
          <cell r="K4144">
            <v>7.4999999999999997E-3</v>
          </cell>
          <cell r="L4144">
            <v>41528.36078790461</v>
          </cell>
          <cell r="M4144">
            <v>128206633.97909451</v>
          </cell>
        </row>
        <row r="4145">
          <cell r="A4145" t="str">
            <v>JF3077</v>
          </cell>
          <cell r="B4145">
            <v>37217</v>
          </cell>
          <cell r="C4145">
            <v>37225</v>
          </cell>
          <cell r="D4145" t="str">
            <v>St Julian</v>
          </cell>
          <cell r="E4145" t="str">
            <v>Levens</v>
          </cell>
          <cell r="F4145" t="str">
            <v>Kendal</v>
          </cell>
          <cell r="G4145" t="str">
            <v>Cumbria</v>
          </cell>
          <cell r="H4145" t="str">
            <v>LA8 8PJ</v>
          </cell>
          <cell r="I4145">
            <v>45195.354590978881</v>
          </cell>
          <cell r="J4145">
            <v>42349.299515980201</v>
          </cell>
          <cell r="K4145">
            <v>7.4999999999999997E-3</v>
          </cell>
          <cell r="L4145">
            <v>42031.679769610353</v>
          </cell>
          <cell r="M4145">
            <v>128248665.65886411</v>
          </cell>
        </row>
        <row r="4146">
          <cell r="A4146" t="str">
            <v>JF3373</v>
          </cell>
          <cell r="B4146">
            <v>37217</v>
          </cell>
          <cell r="C4146">
            <v>37225</v>
          </cell>
          <cell r="D4146">
            <v>10</v>
          </cell>
          <cell r="E4146" t="str">
            <v>Peterswood</v>
          </cell>
          <cell r="F4146" t="str">
            <v>Harlow</v>
          </cell>
          <cell r="G4146" t="str">
            <v>Essex</v>
          </cell>
          <cell r="H4146" t="str">
            <v>CM18 7RJ</v>
          </cell>
          <cell r="I4146">
            <v>46507.149889748129</v>
          </cell>
          <cell r="J4146">
            <v>43578.488057900002</v>
          </cell>
          <cell r="K4146">
            <v>7.4999999999999997E-3</v>
          </cell>
          <cell r="L4146">
            <v>43251.649397465757</v>
          </cell>
          <cell r="M4146">
            <v>128291917.30826157</v>
          </cell>
        </row>
        <row r="4147">
          <cell r="A4147" t="str">
            <v>JF3560</v>
          </cell>
          <cell r="B4147">
            <v>37217</v>
          </cell>
          <cell r="C4147">
            <v>37225</v>
          </cell>
          <cell r="D4147">
            <v>68</v>
          </cell>
          <cell r="E4147" t="str">
            <v>Beddington Gardens</v>
          </cell>
          <cell r="F4147" t="str">
            <v>Carshalton</v>
          </cell>
          <cell r="G4147" t="str">
            <v>Surrey</v>
          </cell>
          <cell r="H4147" t="str">
            <v>SM5 3HQ</v>
          </cell>
          <cell r="I4147">
            <v>63274.524282884231</v>
          </cell>
          <cell r="J4147">
            <v>59289.982451468342</v>
          </cell>
          <cell r="K4147">
            <v>7.4999999999999997E-3</v>
          </cell>
          <cell r="L4147">
            <v>58845.307583082329</v>
          </cell>
          <cell r="M4147">
            <v>128350762.61584465</v>
          </cell>
        </row>
        <row r="4148">
          <cell r="A4148" t="str">
            <v>JF3357</v>
          </cell>
          <cell r="B4148">
            <v>37217</v>
          </cell>
          <cell r="C4148">
            <v>37225</v>
          </cell>
          <cell r="D4148">
            <v>35</v>
          </cell>
          <cell r="E4148" t="str">
            <v>High Ash Drive</v>
          </cell>
          <cell r="F4148" t="str">
            <v>Alwoodley</v>
          </cell>
          <cell r="G4148" t="str">
            <v>Leeds</v>
          </cell>
          <cell r="H4148" t="str">
            <v>LS17 8QZ</v>
          </cell>
          <cell r="I4148">
            <v>65352.934023517111</v>
          </cell>
          <cell r="J4148">
            <v>61237.509966620564</v>
          </cell>
          <cell r="K4148">
            <v>7.4999999999999997E-3</v>
          </cell>
          <cell r="L4148">
            <v>60778.228641870912</v>
          </cell>
          <cell r="M4148">
            <v>128411540.84448652</v>
          </cell>
        </row>
        <row r="4149">
          <cell r="A4149" t="str">
            <v>JF3470</v>
          </cell>
          <cell r="B4149">
            <v>37218</v>
          </cell>
          <cell r="C4149">
            <v>37225</v>
          </cell>
          <cell r="D4149">
            <v>56</v>
          </cell>
          <cell r="E4149" t="str">
            <v>Sherburn Street</v>
          </cell>
          <cell r="F4149" t="str">
            <v>Cleethorpes</v>
          </cell>
          <cell r="G4149" t="str">
            <v>North East Linconshire</v>
          </cell>
          <cell r="H4149" t="str">
            <v>DN35 8TX</v>
          </cell>
          <cell r="I4149">
            <v>11291.891519565928</v>
          </cell>
          <cell r="J4149">
            <v>10580.815227401827</v>
          </cell>
          <cell r="K4149">
            <v>7.4999999999999997E-3</v>
          </cell>
          <cell r="L4149">
            <v>10501.459113196313</v>
          </cell>
          <cell r="M4149">
            <v>128422042.30359972</v>
          </cell>
        </row>
        <row r="4150">
          <cell r="A4150" t="str">
            <v>JF3558</v>
          </cell>
          <cell r="B4150">
            <v>37218</v>
          </cell>
          <cell r="C4150">
            <v>37225</v>
          </cell>
          <cell r="D4150" t="str">
            <v>12 Elm Walk</v>
          </cell>
          <cell r="E4150" t="str">
            <v>Watts Dyke Park</v>
          </cell>
          <cell r="F4150" t="str">
            <v>Mynydd Isa</v>
          </cell>
          <cell r="G4150" t="str">
            <v>Flintshire</v>
          </cell>
          <cell r="H4150" t="str">
            <v>CH7 6XZ</v>
          </cell>
          <cell r="I4150">
            <v>23592.555451693363</v>
          </cell>
          <cell r="J4150">
            <v>22106.878156246676</v>
          </cell>
          <cell r="K4150">
            <v>7.4999999999999997E-3</v>
          </cell>
          <cell r="L4150">
            <v>21941.076570074827</v>
          </cell>
          <cell r="M4150">
            <v>128443983.38016979</v>
          </cell>
        </row>
        <row r="4151">
          <cell r="A4151" t="str">
            <v>JF3482</v>
          </cell>
          <cell r="B4151">
            <v>37218</v>
          </cell>
          <cell r="C4151">
            <v>37225</v>
          </cell>
          <cell r="D4151">
            <v>35</v>
          </cell>
          <cell r="E4151" t="str">
            <v>Mayfields</v>
          </cell>
          <cell r="F4151" t="str">
            <v>Spennymoor</v>
          </cell>
          <cell r="G4151" t="str">
            <v>County Durham</v>
          </cell>
          <cell r="H4151" t="str">
            <v>DL16 6RW</v>
          </cell>
          <cell r="I4151">
            <v>28155.624558250791</v>
          </cell>
          <cell r="J4151">
            <v>26382.600341736255</v>
          </cell>
          <cell r="K4151">
            <v>7.4999999999999997E-3</v>
          </cell>
          <cell r="L4151">
            <v>26184.730839173233</v>
          </cell>
          <cell r="M4151">
            <v>128470168.11100897</v>
          </cell>
        </row>
        <row r="4152">
          <cell r="A4152" t="str">
            <v>JF3438</v>
          </cell>
          <cell r="B4152">
            <v>37218</v>
          </cell>
          <cell r="C4152">
            <v>37225</v>
          </cell>
          <cell r="D4152">
            <v>89</v>
          </cell>
          <cell r="E4152" t="str">
            <v>Ladygrove Close</v>
          </cell>
          <cell r="F4152" t="str">
            <v>Redditch</v>
          </cell>
          <cell r="G4152" t="str">
            <v>Worcestershire</v>
          </cell>
          <cell r="H4152" t="str">
            <v>B98 7RB</v>
          </cell>
          <cell r="I4152">
            <v>28426.977996245845</v>
          </cell>
          <cell r="J4152">
            <v>26636.866031746733</v>
          </cell>
          <cell r="K4152">
            <v>7.4999999999999997E-3</v>
          </cell>
          <cell r="L4152">
            <v>26437.089536508633</v>
          </cell>
          <cell r="M4152">
            <v>128496605.20054547</v>
          </cell>
        </row>
        <row r="4153">
          <cell r="A4153" t="str">
            <v>JF3328</v>
          </cell>
          <cell r="B4153">
            <v>37218</v>
          </cell>
          <cell r="C4153">
            <v>37225</v>
          </cell>
          <cell r="D4153" t="str">
            <v>4 Radnor Road</v>
          </cell>
          <cell r="E4153" t="str">
            <v>Boverton</v>
          </cell>
          <cell r="F4153" t="str">
            <v>Llantwit Major</v>
          </cell>
          <cell r="G4153" t="str">
            <v>South Glamorgan</v>
          </cell>
          <cell r="H4153" t="str">
            <v>CF61 2GR</v>
          </cell>
          <cell r="I4153">
            <v>51865.603305282151</v>
          </cell>
          <cell r="J4153">
            <v>48599.507379256822</v>
          </cell>
          <cell r="K4153">
            <v>7.4999999999999997E-3</v>
          </cell>
          <cell r="L4153">
            <v>48235.011073912399</v>
          </cell>
          <cell r="M4153">
            <v>128544840.21161939</v>
          </cell>
        </row>
        <row r="4154">
          <cell r="A4154" t="str">
            <v>JF3597</v>
          </cell>
          <cell r="B4154">
            <v>37221</v>
          </cell>
          <cell r="C4154">
            <v>37225</v>
          </cell>
          <cell r="D4154" t="str">
            <v>87 Meadow Road</v>
          </cell>
          <cell r="E4154" t="str">
            <v>Henley In Arden</v>
          </cell>
          <cell r="F4154" t="str">
            <v>Solihull</v>
          </cell>
          <cell r="G4154" t="str">
            <v>West Midlands</v>
          </cell>
          <cell r="H4154" t="str">
            <v>B95 5LA</v>
          </cell>
          <cell r="I4154">
            <v>11910.966265017893</v>
          </cell>
          <cell r="J4154">
            <v>11160.905417094849</v>
          </cell>
          <cell r="K4154">
            <v>7.4999999999999997E-3</v>
          </cell>
          <cell r="L4154">
            <v>11077.198626466639</v>
          </cell>
          <cell r="M4154">
            <v>128555917.41024587</v>
          </cell>
        </row>
        <row r="4155">
          <cell r="A4155" t="str">
            <v>JF3451</v>
          </cell>
          <cell r="B4155">
            <v>37221</v>
          </cell>
          <cell r="C4155">
            <v>37225</v>
          </cell>
          <cell r="D4155">
            <v>4</v>
          </cell>
          <cell r="E4155" t="str">
            <v>Bretby Road</v>
          </cell>
          <cell r="F4155" t="str">
            <v>Leicester</v>
          </cell>
          <cell r="G4155" t="str">
            <v>Leicestershire</v>
          </cell>
          <cell r="H4155" t="str">
            <v>LE2 8QH</v>
          </cell>
          <cell r="I4155">
            <v>16433.569398428306</v>
          </cell>
          <cell r="J4155">
            <v>15398.709864522241</v>
          </cell>
          <cell r="K4155">
            <v>7.4999999999999997E-3</v>
          </cell>
          <cell r="L4155">
            <v>15283.219540538325</v>
          </cell>
          <cell r="M4155">
            <v>128571200.6297864</v>
          </cell>
        </row>
        <row r="4156">
          <cell r="A4156" t="str">
            <v>JF3519</v>
          </cell>
          <cell r="B4156">
            <v>37221</v>
          </cell>
          <cell r="C4156">
            <v>37225</v>
          </cell>
          <cell r="D4156">
            <v>11</v>
          </cell>
          <cell r="E4156" t="str">
            <v>Norwich Road</v>
          </cell>
          <cell r="F4156" t="str">
            <v>Caister On Sea</v>
          </cell>
          <cell r="G4156" t="str">
            <v>Great Yarmouth, Norfolk</v>
          </cell>
          <cell r="H4156" t="str">
            <v>NR30 5JW</v>
          </cell>
          <cell r="I4156">
            <v>21819.365759040025</v>
          </cell>
          <cell r="J4156">
            <v>20445.350283029944</v>
          </cell>
          <cell r="K4156">
            <v>7.4999999999999997E-3</v>
          </cell>
          <cell r="L4156">
            <v>20292.010155907221</v>
          </cell>
          <cell r="M4156">
            <v>128591492.6399423</v>
          </cell>
        </row>
        <row r="4157">
          <cell r="A4157" t="str">
            <v>JF3343</v>
          </cell>
          <cell r="B4157">
            <v>37221</v>
          </cell>
          <cell r="C4157">
            <v>37225</v>
          </cell>
          <cell r="D4157">
            <v>1</v>
          </cell>
          <cell r="E4157" t="str">
            <v>Springfield Road Sharples</v>
          </cell>
          <cell r="F4157" t="str">
            <v>Bolton</v>
          </cell>
          <cell r="G4157" t="str">
            <v>Lancashire</v>
          </cell>
          <cell r="H4157" t="str">
            <v>BL1 7LQ</v>
          </cell>
          <cell r="I4157">
            <v>23149.735579990502</v>
          </cell>
          <cell r="J4157">
            <v>21691.943666892861</v>
          </cell>
          <cell r="K4157">
            <v>7.4999999999999997E-3</v>
          </cell>
          <cell r="L4157">
            <v>21529.254089391165</v>
          </cell>
          <cell r="M4157">
            <v>128613021.89403169</v>
          </cell>
        </row>
        <row r="4158">
          <cell r="A4158" t="str">
            <v>JF3485</v>
          </cell>
          <cell r="B4158">
            <v>37221</v>
          </cell>
          <cell r="C4158">
            <v>37225</v>
          </cell>
          <cell r="D4158">
            <v>2</v>
          </cell>
          <cell r="E4158" t="str">
            <v>Mountbatten Close</v>
          </cell>
          <cell r="F4158" t="str">
            <v>Burnham On Sea</v>
          </cell>
          <cell r="G4158" t="str">
            <v>Somerset</v>
          </cell>
          <cell r="H4158" t="str">
            <v>TA8 2HT</v>
          </cell>
          <cell r="I4158">
            <v>27318.62987648277</v>
          </cell>
          <cell r="J4158">
            <v>25598.313133631207</v>
          </cell>
          <cell r="K4158">
            <v>7.4999999999999997E-3</v>
          </cell>
          <cell r="L4158">
            <v>25406.325785128975</v>
          </cell>
          <cell r="M4158">
            <v>128638428.21981682</v>
          </cell>
        </row>
        <row r="4159">
          <cell r="A4159" t="str">
            <v>JF3516</v>
          </cell>
          <cell r="B4159">
            <v>37221</v>
          </cell>
          <cell r="C4159">
            <v>37225</v>
          </cell>
          <cell r="D4159">
            <v>76</v>
          </cell>
          <cell r="E4159" t="str">
            <v>Lutterworth Road</v>
          </cell>
          <cell r="F4159" t="str">
            <v>Northampton</v>
          </cell>
          <cell r="G4159" t="str">
            <v>Northamptonshire</v>
          </cell>
          <cell r="H4159" t="str">
            <v>NN1 5JN</v>
          </cell>
          <cell r="I4159">
            <v>29915.428547802247</v>
          </cell>
          <cell r="J4159">
            <v>28031.585440258023</v>
          </cell>
          <cell r="K4159">
            <v>7.4999999999999997E-3</v>
          </cell>
          <cell r="L4159">
            <v>27821.348549456088</v>
          </cell>
          <cell r="M4159">
            <v>128666249.56836627</v>
          </cell>
        </row>
        <row r="4160">
          <cell r="A4160" t="str">
            <v>JF3496</v>
          </cell>
          <cell r="B4160">
            <v>37221</v>
          </cell>
          <cell r="C4160">
            <v>37225</v>
          </cell>
          <cell r="D4160" t="str">
            <v>18 Glenwood Rise</v>
          </cell>
          <cell r="E4160" t="str">
            <v>Portishead</v>
          </cell>
          <cell r="F4160" t="str">
            <v>Bristol</v>
          </cell>
          <cell r="G4160" t="str">
            <v>Avon</v>
          </cell>
          <cell r="H4160" t="str">
            <v>BS20 8EH</v>
          </cell>
          <cell r="I4160">
            <v>43966.036664969724</v>
          </cell>
          <cell r="J4160">
            <v>41197.394557603868</v>
          </cell>
          <cell r="K4160">
            <v>7.4999999999999997E-3</v>
          </cell>
          <cell r="L4160">
            <v>40888.414098421839</v>
          </cell>
          <cell r="M4160">
            <v>128707137.9824647</v>
          </cell>
        </row>
        <row r="4161">
          <cell r="A4161" t="str">
            <v>JF3396</v>
          </cell>
          <cell r="B4161">
            <v>37221</v>
          </cell>
          <cell r="C4161">
            <v>37225</v>
          </cell>
          <cell r="D4161">
            <v>87</v>
          </cell>
          <cell r="E4161" t="str">
            <v>Reginald Road</v>
          </cell>
          <cell r="F4161" t="str">
            <v>Bexhill-on-Sea</v>
          </cell>
          <cell r="G4161" t="str">
            <v>East Sussex</v>
          </cell>
          <cell r="H4161" t="str">
            <v>TN39 3PQ</v>
          </cell>
          <cell r="I4161">
            <v>47208.975795707782</v>
          </cell>
          <cell r="J4161">
            <v>44236.118377842053</v>
          </cell>
          <cell r="K4161">
            <v>7.4999999999999997E-3</v>
          </cell>
          <cell r="L4161">
            <v>43904.347490008236</v>
          </cell>
          <cell r="M4161">
            <v>128751042.32995471</v>
          </cell>
        </row>
        <row r="4162">
          <cell r="A4162" t="str">
            <v>JF3321</v>
          </cell>
          <cell r="B4162">
            <v>37221</v>
          </cell>
          <cell r="C4162">
            <v>37225</v>
          </cell>
          <cell r="D4162" t="str">
            <v>Wynyard</v>
          </cell>
          <cell r="E4162" t="str">
            <v>Tremont Road</v>
          </cell>
          <cell r="F4162" t="str">
            <v>Llandrindod Wells</v>
          </cell>
          <cell r="G4162" t="str">
            <v>Powys</v>
          </cell>
          <cell r="H4162" t="str">
            <v>LD1 5BH</v>
          </cell>
          <cell r="I4162">
            <v>49265.114697947865</v>
          </cell>
          <cell r="J4162">
            <v>46162.777500344091</v>
          </cell>
          <cell r="K4162">
            <v>7.4999999999999997E-3</v>
          </cell>
          <cell r="L4162">
            <v>45816.556669091515</v>
          </cell>
          <cell r="M4162">
            <v>128796858.8866238</v>
          </cell>
        </row>
        <row r="4163">
          <cell r="A4163" t="str">
            <v>JF3450</v>
          </cell>
          <cell r="B4163">
            <v>37221</v>
          </cell>
          <cell r="C4163">
            <v>37225</v>
          </cell>
          <cell r="D4163">
            <v>18</v>
          </cell>
          <cell r="E4163" t="str">
            <v>St. Margarets Avenue</v>
          </cell>
          <cell r="F4163" t="str">
            <v>Sidcup</v>
          </cell>
          <cell r="G4163" t="str">
            <v>Kent</v>
          </cell>
          <cell r="H4163" t="str">
            <v>DA15 7NP</v>
          </cell>
          <cell r="I4163">
            <v>78961.684444753802</v>
          </cell>
          <cell r="J4163">
            <v>73989.286179970804</v>
          </cell>
          <cell r="K4163">
            <v>7.4999999999999997E-3</v>
          </cell>
          <cell r="L4163">
            <v>73434.366533621025</v>
          </cell>
          <cell r="M4163">
            <v>128870293.25315742</v>
          </cell>
        </row>
        <row r="4164">
          <cell r="A4164" t="str">
            <v>JF3274</v>
          </cell>
          <cell r="B4164">
            <v>37222</v>
          </cell>
          <cell r="C4164">
            <v>37225</v>
          </cell>
          <cell r="D4164" t="str">
            <v>123 Berwyn Way</v>
          </cell>
          <cell r="E4164" t="str">
            <v>Stockingford</v>
          </cell>
          <cell r="F4164" t="str">
            <v>Nuneaton</v>
          </cell>
          <cell r="G4164" t="str">
            <v>Warwickshire</v>
          </cell>
          <cell r="H4164" t="str">
            <v>CV10 8QW</v>
          </cell>
          <cell r="I4164">
            <v>15442.31174853326</v>
          </cell>
          <cell r="J4164">
            <v>14469.873980993381</v>
          </cell>
          <cell r="K4164">
            <v>7.4999999999999997E-3</v>
          </cell>
          <cell r="L4164">
            <v>14361.349926135932</v>
          </cell>
          <cell r="M4164">
            <v>128884654.60308355</v>
          </cell>
        </row>
        <row r="4165">
          <cell r="A4165" t="str">
            <v>JF3351</v>
          </cell>
          <cell r="B4165">
            <v>37222</v>
          </cell>
          <cell r="C4165">
            <v>37225</v>
          </cell>
          <cell r="D4165">
            <v>14</v>
          </cell>
          <cell r="E4165" t="str">
            <v>Hyde Road</v>
          </cell>
          <cell r="F4165" t="str">
            <v>Waterloo Liverpool</v>
          </cell>
          <cell r="G4165" t="str">
            <v>Merseyside</v>
          </cell>
          <cell r="H4165" t="str">
            <v>L22 5NT</v>
          </cell>
          <cell r="I4165">
            <v>19680.812399514049</v>
          </cell>
          <cell r="J4165">
            <v>18441.466530527017</v>
          </cell>
          <cell r="K4165">
            <v>7.4999999999999997E-3</v>
          </cell>
          <cell r="L4165">
            <v>18303.155531548065</v>
          </cell>
          <cell r="M4165">
            <v>128902957.75861511</v>
          </cell>
        </row>
        <row r="4166">
          <cell r="A4166" t="str">
            <v>JF3474</v>
          </cell>
          <cell r="B4166">
            <v>37222</v>
          </cell>
          <cell r="C4166">
            <v>37225</v>
          </cell>
          <cell r="D4166">
            <v>199</v>
          </cell>
          <cell r="E4166" t="str">
            <v>Sutherland Drive</v>
          </cell>
          <cell r="F4166" t="str">
            <v>Eastham Wirral</v>
          </cell>
          <cell r="G4166" t="str">
            <v>Merseyside</v>
          </cell>
          <cell r="H4166" t="str">
            <v>CH62 8EQ</v>
          </cell>
          <cell r="I4166">
            <v>25738.589935540705</v>
          </cell>
          <cell r="J4166">
            <v>24117.771929524286</v>
          </cell>
          <cell r="K4166">
            <v>7.4999999999999997E-3</v>
          </cell>
          <cell r="L4166">
            <v>23936.888640052854</v>
          </cell>
          <cell r="M4166">
            <v>128926894.64725515</v>
          </cell>
        </row>
        <row r="4167">
          <cell r="A4167" t="str">
            <v>JF3503</v>
          </cell>
          <cell r="B4167">
            <v>37224</v>
          </cell>
          <cell r="C4167">
            <v>37225</v>
          </cell>
          <cell r="D4167">
            <v>46</v>
          </cell>
          <cell r="E4167" t="str">
            <v>Whitemill Road</v>
          </cell>
          <cell r="F4167" t="str">
            <v>Chatteris</v>
          </cell>
          <cell r="G4167" t="str">
            <v>Cambridgeshire</v>
          </cell>
          <cell r="H4167" t="str">
            <v>PE16 6PG</v>
          </cell>
          <cell r="I4167">
            <v>15482.309986670758</v>
          </cell>
          <cell r="J4167">
            <v>14507.353438391741</v>
          </cell>
          <cell r="K4167">
            <v>7.4999999999999997E-3</v>
          </cell>
          <cell r="L4167">
            <v>14398.548287603804</v>
          </cell>
          <cell r="M4167">
            <v>128941293.19554275</v>
          </cell>
        </row>
        <row r="4168">
          <cell r="A4168" t="str">
            <v>JF3423</v>
          </cell>
          <cell r="B4168">
            <v>37224</v>
          </cell>
          <cell r="C4168">
            <v>37225</v>
          </cell>
          <cell r="D4168">
            <v>31</v>
          </cell>
          <cell r="E4168" t="str">
            <v>Quebec Close</v>
          </cell>
          <cell r="F4168" t="str">
            <v>Bexhill-on-Sea</v>
          </cell>
          <cell r="G4168" t="str">
            <v>East Sussex</v>
          </cell>
          <cell r="H4168" t="str">
            <v>TN39 4HX</v>
          </cell>
          <cell r="I4168">
            <v>58735.532127684586</v>
          </cell>
          <cell r="J4168">
            <v>55036.82103652056</v>
          </cell>
          <cell r="K4168">
            <v>7.4999999999999997E-3</v>
          </cell>
          <cell r="L4168">
            <v>54624.044878746659</v>
          </cell>
          <cell r="M4168">
            <v>128995917.2404215</v>
          </cell>
        </row>
        <row r="4169">
          <cell r="A4169" t="str">
            <v>JF3476</v>
          </cell>
          <cell r="B4169">
            <v>37224</v>
          </cell>
          <cell r="C4169">
            <v>37225</v>
          </cell>
          <cell r="D4169">
            <v>19</v>
          </cell>
          <cell r="E4169" t="str">
            <v>Keswick Avenue</v>
          </cell>
          <cell r="F4169" t="str">
            <v>Copnor, Portsmouth</v>
          </cell>
          <cell r="G4169" t="str">
            <v>Hampshire</v>
          </cell>
          <cell r="H4169" t="str">
            <v>PO3 5BA</v>
          </cell>
          <cell r="I4169">
            <v>60633.570691409928</v>
          </cell>
          <cell r="J4169">
            <v>56815.335761220384</v>
          </cell>
          <cell r="K4169">
            <v>7.4999999999999997E-3</v>
          </cell>
          <cell r="L4169">
            <v>56389.220743011232</v>
          </cell>
          <cell r="M4169">
            <v>129052306.46116452</v>
          </cell>
        </row>
        <row r="4170">
          <cell r="A4170" t="str">
            <v>JF3578</v>
          </cell>
          <cell r="B4170">
            <v>37224</v>
          </cell>
          <cell r="C4170">
            <v>37225</v>
          </cell>
          <cell r="D4170" t="str">
            <v>Cobbers</v>
          </cell>
          <cell r="E4170" t="str">
            <v>Bridle Lane</v>
          </cell>
          <cell r="F4170" t="str">
            <v>Slindon Common, Arundel</v>
          </cell>
          <cell r="G4170" t="str">
            <v>West Sussex</v>
          </cell>
          <cell r="H4170" t="str">
            <v>BN18 0NA</v>
          </cell>
          <cell r="I4170">
            <v>63440.247990520453</v>
          </cell>
          <cell r="J4170">
            <v>59445.270157364248</v>
          </cell>
          <cell r="K4170">
            <v>7.4999999999999997E-3</v>
          </cell>
          <cell r="L4170">
            <v>58999.430631184019</v>
          </cell>
          <cell r="M4170">
            <v>129111305.89179571</v>
          </cell>
        </row>
        <row r="4171">
          <cell r="A4171" t="str">
            <v>JF3524</v>
          </cell>
          <cell r="B4171">
            <v>37224</v>
          </cell>
          <cell r="C4171">
            <v>37225</v>
          </cell>
          <cell r="D4171" t="str">
            <v>Applegarth</v>
          </cell>
          <cell r="E4171" t="str">
            <v>Village Abberley</v>
          </cell>
          <cell r="F4171" t="str">
            <v>Worcester</v>
          </cell>
          <cell r="G4171" t="str">
            <v>Worcestershire</v>
          </cell>
          <cell r="H4171" t="str">
            <v>WR6 6BN</v>
          </cell>
          <cell r="I4171">
            <v>93130.315275883913</v>
          </cell>
          <cell r="J4171">
            <v>87265.685850450405</v>
          </cell>
          <cell r="K4171">
            <v>7.4999999999999997E-3</v>
          </cell>
          <cell r="L4171">
            <v>86611.193206572032</v>
          </cell>
          <cell r="M4171">
            <v>129197917.08500229</v>
          </cell>
        </row>
        <row r="4172">
          <cell r="A4172" t="str">
            <v>JF3447</v>
          </cell>
          <cell r="B4172">
            <v>37225</v>
          </cell>
          <cell r="C4172">
            <v>37225</v>
          </cell>
          <cell r="D4172">
            <v>12</v>
          </cell>
          <cell r="E4172" t="str">
            <v>Garthorpe Avenue</v>
          </cell>
          <cell r="F4172" t="str">
            <v>Deeside</v>
          </cell>
          <cell r="G4172" t="str">
            <v>Clwyd</v>
          </cell>
          <cell r="H4172" t="str">
            <v>CH5 4AW</v>
          </cell>
          <cell r="I4172">
            <v>31309.546706343161</v>
          </cell>
          <cell r="J4172">
            <v>29337.912782769909</v>
          </cell>
          <cell r="K4172">
            <v>7.4999999999999997E-3</v>
          </cell>
          <cell r="L4172">
            <v>29117.878436899136</v>
          </cell>
          <cell r="M4172">
            <v>129227034.96343918</v>
          </cell>
        </row>
        <row r="4173">
          <cell r="A4173" t="str">
            <v>JF3455</v>
          </cell>
          <cell r="B4173">
            <v>37225</v>
          </cell>
          <cell r="C4173">
            <v>37225</v>
          </cell>
          <cell r="D4173" t="str">
            <v>Badgemore</v>
          </cell>
          <cell r="E4173" t="str">
            <v>94 School Road</v>
          </cell>
          <cell r="F4173" t="str">
            <v>West Walton, Wisbech</v>
          </cell>
          <cell r="G4173" t="str">
            <v>Cambridgeshire</v>
          </cell>
          <cell r="H4173" t="str">
            <v>PE14 7HA</v>
          </cell>
          <cell r="I4173">
            <v>32645.764186107077</v>
          </cell>
          <cell r="J4173">
            <v>30589.985584966831</v>
          </cell>
          <cell r="K4173">
            <v>7.4999999999999997E-3</v>
          </cell>
          <cell r="L4173">
            <v>30360.56069307958</v>
          </cell>
          <cell r="M4173">
            <v>129257395.52413227</v>
          </cell>
        </row>
        <row r="4174">
          <cell r="A4174" t="str">
            <v>JF3495</v>
          </cell>
          <cell r="B4174">
            <v>37225</v>
          </cell>
          <cell r="C4174">
            <v>37225</v>
          </cell>
          <cell r="D4174">
            <v>3</v>
          </cell>
          <cell r="E4174" t="str">
            <v>Lowfields</v>
          </cell>
          <cell r="F4174" t="str">
            <v>Staxton, Scarborough</v>
          </cell>
          <cell r="G4174" t="str">
            <v>North Yorkshire</v>
          </cell>
          <cell r="H4174" t="str">
            <v>YO12 4SR</v>
          </cell>
          <cell r="I4174">
            <v>34116.268146012364</v>
          </cell>
          <cell r="J4174">
            <v>31967.888539840293</v>
          </cell>
          <cell r="K4174">
            <v>7.4999999999999997E-3</v>
          </cell>
          <cell r="L4174">
            <v>31728.129375791494</v>
          </cell>
          <cell r="M4174">
            <v>129289123.65350805</v>
          </cell>
        </row>
        <row r="4175">
          <cell r="A4175" t="str">
            <v>JF3500</v>
          </cell>
          <cell r="B4175">
            <v>37225</v>
          </cell>
          <cell r="C4175">
            <v>37225</v>
          </cell>
          <cell r="D4175">
            <v>38</v>
          </cell>
          <cell r="E4175" t="str">
            <v>Walton Road Parkstone</v>
          </cell>
          <cell r="F4175" t="str">
            <v>Poole</v>
          </cell>
          <cell r="G4175" t="str">
            <v>Dorset</v>
          </cell>
          <cell r="H4175" t="str">
            <v>BH15 3PA</v>
          </cell>
          <cell r="I4175">
            <v>34719.913101005193</v>
          </cell>
          <cell r="J4175">
            <v>32533.520588347434</v>
          </cell>
          <cell r="K4175">
            <v>7.4999999999999997E-3</v>
          </cell>
          <cell r="L4175">
            <v>32289.51918393483</v>
          </cell>
          <cell r="M4175">
            <v>129321413.17269199</v>
          </cell>
        </row>
        <row r="4176">
          <cell r="A4176" t="str">
            <v>JF3566</v>
          </cell>
          <cell r="B4176">
            <v>37225</v>
          </cell>
          <cell r="C4176">
            <v>37225</v>
          </cell>
          <cell r="D4176">
            <v>22</v>
          </cell>
          <cell r="E4176" t="str">
            <v>Fairfield, Sampford Peverell</v>
          </cell>
          <cell r="F4176" t="str">
            <v>Tiverton</v>
          </cell>
          <cell r="G4176" t="str">
            <v>Devon</v>
          </cell>
          <cell r="H4176" t="str">
            <v>EX16 7DE</v>
          </cell>
          <cell r="I4176">
            <v>44884.397948271428</v>
          </cell>
          <cell r="J4176">
            <v>42057.924525836192</v>
          </cell>
          <cell r="K4176">
            <v>7.4999999999999997E-3</v>
          </cell>
          <cell r="L4176">
            <v>41742.490091892425</v>
          </cell>
          <cell r="M4176">
            <v>129363155.66278388</v>
          </cell>
        </row>
        <row r="4177">
          <cell r="A4177" t="str">
            <v>JF3433</v>
          </cell>
          <cell r="B4177">
            <v>37225</v>
          </cell>
          <cell r="C4177">
            <v>37225</v>
          </cell>
          <cell r="D4177" t="str">
            <v>4 Heath Road</v>
          </cell>
          <cell r="E4177" t="str">
            <v>Rowhedge</v>
          </cell>
          <cell r="F4177" t="str">
            <v>Colchester</v>
          </cell>
          <cell r="G4177" t="str">
            <v>Essex</v>
          </cell>
          <cell r="H4177" t="str">
            <v>CO5 7HZ</v>
          </cell>
          <cell r="I4177">
            <v>48052.90773171364</v>
          </cell>
          <cell r="J4177">
            <v>45026.905985384066</v>
          </cell>
          <cell r="K4177">
            <v>7.4999999999999997E-3</v>
          </cell>
          <cell r="L4177">
            <v>44689.204190493685</v>
          </cell>
          <cell r="M4177">
            <v>129407844.86697437</v>
          </cell>
        </row>
        <row r="4178">
          <cell r="A4178" t="str">
            <v>JF3446</v>
          </cell>
          <cell r="B4178">
            <v>37225</v>
          </cell>
          <cell r="C4178">
            <v>37225</v>
          </cell>
          <cell r="D4178">
            <v>10</v>
          </cell>
          <cell r="E4178" t="str">
            <v>Loweswater Walk</v>
          </cell>
          <cell r="F4178" t="str">
            <v>Camberley</v>
          </cell>
          <cell r="G4178" t="str">
            <v>Surrey</v>
          </cell>
          <cell r="H4178" t="str">
            <v>GU15 1BH</v>
          </cell>
          <cell r="I4178">
            <v>61760.944811203553</v>
          </cell>
          <cell r="J4178">
            <v>57871.716548533295</v>
          </cell>
          <cell r="K4178">
            <v>7.4999999999999997E-3</v>
          </cell>
          <cell r="L4178">
            <v>57437.678674419301</v>
          </cell>
          <cell r="M4178">
            <v>129465282.54564878</v>
          </cell>
        </row>
        <row r="4179">
          <cell r="A4179" t="str">
            <v>JF3645</v>
          </cell>
          <cell r="B4179">
            <v>37228</v>
          </cell>
          <cell r="C4179">
            <v>37256</v>
          </cell>
          <cell r="D4179">
            <v>12</v>
          </cell>
          <cell r="E4179" t="str">
            <v>Valley Road</v>
          </cell>
          <cell r="F4179" t="str">
            <v>Chilwell</v>
          </cell>
          <cell r="G4179" t="str">
            <v>Nottinghamshire</v>
          </cell>
          <cell r="H4179" t="str">
            <v>NG9 4GP</v>
          </cell>
          <cell r="I4179">
            <v>4411.0189007878489</v>
          </cell>
          <cell r="J4179">
            <v>4133.2469297054904</v>
          </cell>
          <cell r="K4179">
            <v>7.4999999999999997E-3</v>
          </cell>
          <cell r="L4179">
            <v>4102.247577732699</v>
          </cell>
          <cell r="M4179">
            <v>129469384.79322651</v>
          </cell>
        </row>
        <row r="4180">
          <cell r="A4180" t="str">
            <v>JF3643</v>
          </cell>
          <cell r="B4180">
            <v>37228</v>
          </cell>
          <cell r="C4180">
            <v>37256</v>
          </cell>
          <cell r="D4180" t="e">
            <v>#N/A</v>
          </cell>
          <cell r="E4180" t="e">
            <v>#N/A</v>
          </cell>
          <cell r="F4180" t="e">
            <v>#N/A</v>
          </cell>
          <cell r="G4180" t="e">
            <v>#N/A</v>
          </cell>
          <cell r="H4180" t="e">
            <v>#N/A</v>
          </cell>
          <cell r="I4180">
            <v>10259.728847165125</v>
          </cell>
          <cell r="J4180">
            <v>9613.6502043965393</v>
          </cell>
          <cell r="K4180">
            <v>7.4999999999999997E-3</v>
          </cell>
          <cell r="L4180">
            <v>9541.5478278635655</v>
          </cell>
          <cell r="M4180">
            <v>129478926.34105438</v>
          </cell>
        </row>
        <row r="4181">
          <cell r="A4181" t="str">
            <v>JF3404</v>
          </cell>
          <cell r="B4181">
            <v>37228</v>
          </cell>
          <cell r="C4181">
            <v>37256</v>
          </cell>
          <cell r="D4181">
            <v>18</v>
          </cell>
          <cell r="E4181" t="str">
            <v>Chiltern Way</v>
          </cell>
          <cell r="F4181" t="str">
            <v>Huntington,  York</v>
          </cell>
          <cell r="G4181" t="str">
            <v>North Yorkshire</v>
          </cell>
          <cell r="H4181" t="str">
            <v>YO32 9RS</v>
          </cell>
          <cell r="I4181">
            <v>18449.511122441196</v>
          </cell>
          <cell r="J4181">
            <v>17287.703117249683</v>
          </cell>
          <cell r="K4181">
            <v>7.4999999999999997E-3</v>
          </cell>
          <cell r="L4181">
            <v>17158.045343870312</v>
          </cell>
          <cell r="M4181">
            <v>129496084.38639826</v>
          </cell>
        </row>
        <row r="4182">
          <cell r="A4182" t="str">
            <v>JF3593</v>
          </cell>
          <cell r="B4182">
            <v>37228</v>
          </cell>
          <cell r="C4182">
            <v>37256</v>
          </cell>
          <cell r="D4182">
            <v>1</v>
          </cell>
          <cell r="E4182" t="str">
            <v>Nene Walk</v>
          </cell>
          <cell r="F4182" t="str">
            <v>Worksop</v>
          </cell>
          <cell r="G4182" t="str">
            <v>Nottinghamshire</v>
          </cell>
          <cell r="H4182" t="str">
            <v>S81 7LD</v>
          </cell>
          <cell r="I4182">
            <v>26525.426694144349</v>
          </cell>
          <cell r="J4182">
            <v>24855.059773858178</v>
          </cell>
          <cell r="K4182">
            <v>7.4999999999999997E-3</v>
          </cell>
          <cell r="L4182">
            <v>24668.646825554242</v>
          </cell>
          <cell r="M4182">
            <v>129520753.03322381</v>
          </cell>
        </row>
        <row r="4183">
          <cell r="A4183" t="str">
            <v>JF3273</v>
          </cell>
          <cell r="B4183">
            <v>37228</v>
          </cell>
          <cell r="C4183">
            <v>37256</v>
          </cell>
          <cell r="D4183">
            <v>12</v>
          </cell>
          <cell r="E4183" t="str">
            <v>Rembrandt Drive</v>
          </cell>
          <cell r="F4183" t="str">
            <v>Northfleet Gravesend</v>
          </cell>
          <cell r="G4183" t="str">
            <v>Kent</v>
          </cell>
          <cell r="H4183" t="str">
            <v>DA11 8NQ</v>
          </cell>
          <cell r="I4183">
            <v>44266.616348838732</v>
          </cell>
          <cell r="J4183">
            <v>41479.046049793469</v>
          </cell>
          <cell r="K4183">
            <v>7.4999999999999997E-3</v>
          </cell>
          <cell r="L4183">
            <v>41167.953204420017</v>
          </cell>
          <cell r="M4183">
            <v>129561920.98642823</v>
          </cell>
        </row>
        <row r="4184">
          <cell r="A4184" t="str">
            <v>JF3493</v>
          </cell>
          <cell r="B4184">
            <v>37228</v>
          </cell>
          <cell r="C4184">
            <v>37256</v>
          </cell>
          <cell r="D4184" t="str">
            <v>9 Cocklands</v>
          </cell>
          <cell r="E4184" t="str">
            <v>Charminster</v>
          </cell>
          <cell r="F4184" t="str">
            <v>Dorchester</v>
          </cell>
          <cell r="G4184" t="str">
            <v>Dorset</v>
          </cell>
          <cell r="H4184" t="str">
            <v>DT2 9QE</v>
          </cell>
          <cell r="I4184">
            <v>54908.248810882047</v>
          </cell>
          <cell r="J4184">
            <v>51450.550523043115</v>
          </cell>
          <cell r="K4184">
            <v>7.4999999999999997E-3</v>
          </cell>
          <cell r="L4184">
            <v>51064.671394120298</v>
          </cell>
          <cell r="M4184">
            <v>129612985.65782236</v>
          </cell>
        </row>
        <row r="4185">
          <cell r="A4185" t="str">
            <v>JF3678</v>
          </cell>
          <cell r="B4185">
            <v>37229</v>
          </cell>
          <cell r="C4185">
            <v>37256</v>
          </cell>
          <cell r="D4185">
            <v>10</v>
          </cell>
          <cell r="E4185" t="str">
            <v>Springbank Rise</v>
          </cell>
          <cell r="F4185" t="str">
            <v>Pudsey</v>
          </cell>
          <cell r="G4185" t="str">
            <v>West Yorkshire</v>
          </cell>
          <cell r="H4185" t="str">
            <v>LS28 5LP</v>
          </cell>
          <cell r="I4185">
            <v>11166.749435308433</v>
          </cell>
          <cell r="J4185">
            <v>10463.553627039639</v>
          </cell>
          <cell r="K4185">
            <v>7.4999999999999997E-3</v>
          </cell>
          <cell r="L4185">
            <v>10385.076974836842</v>
          </cell>
          <cell r="M4185">
            <v>129623370.73479719</v>
          </cell>
        </row>
        <row r="4186">
          <cell r="A4186" t="str">
            <v>JF3501</v>
          </cell>
          <cell r="B4186">
            <v>37229</v>
          </cell>
          <cell r="C4186">
            <v>37256</v>
          </cell>
          <cell r="D4186">
            <v>50</v>
          </cell>
          <cell r="E4186" t="str">
            <v>Thornby Avenue</v>
          </cell>
          <cell r="F4186" t="str">
            <v>Kenilworth</v>
          </cell>
          <cell r="G4186" t="str">
            <v>Warwickshire</v>
          </cell>
          <cell r="H4186" t="str">
            <v>CV8 2DY</v>
          </cell>
          <cell r="I4186">
            <v>45111.194333259999</v>
          </cell>
          <cell r="J4186">
            <v>42270.439022601306</v>
          </cell>
          <cell r="K4186">
            <v>7.4999999999999997E-3</v>
          </cell>
          <cell r="L4186">
            <v>41953.410729931798</v>
          </cell>
          <cell r="M4186">
            <v>129665324.14552712</v>
          </cell>
        </row>
        <row r="4187">
          <cell r="A4187" t="str">
            <v>JE3320</v>
          </cell>
          <cell r="B4187">
            <v>37230</v>
          </cell>
          <cell r="C4187">
            <v>37256</v>
          </cell>
          <cell r="D4187">
            <v>18</v>
          </cell>
          <cell r="E4187" t="str">
            <v>Chapel Close</v>
          </cell>
          <cell r="F4187" t="str">
            <v>Hexham</v>
          </cell>
          <cell r="G4187" t="str">
            <v>Northumberland</v>
          </cell>
          <cell r="H4187" t="str">
            <v>NE46 4RX</v>
          </cell>
          <cell r="I4187">
            <v>0</v>
          </cell>
          <cell r="J4187">
            <v>0</v>
          </cell>
          <cell r="K4187">
            <v>7.4999999999999997E-3</v>
          </cell>
          <cell r="L4187">
            <v>0</v>
          </cell>
          <cell r="M4187">
            <v>129665324.14552712</v>
          </cell>
        </row>
        <row r="4188">
          <cell r="A4188" t="str">
            <v>JF3556</v>
          </cell>
          <cell r="B4188">
            <v>37230</v>
          </cell>
          <cell r="C4188">
            <v>37256</v>
          </cell>
          <cell r="D4188">
            <v>33</v>
          </cell>
          <cell r="E4188" t="str">
            <v>Front Street</v>
          </cell>
          <cell r="F4188" t="str">
            <v>Cockfield, Bishop Auckland</v>
          </cell>
          <cell r="G4188" t="str">
            <v>County Durham</v>
          </cell>
          <cell r="H4188" t="str">
            <v>DL13 5ER</v>
          </cell>
          <cell r="I4188">
            <v>12947.101966990165</v>
          </cell>
          <cell r="J4188">
            <v>12131.793278892546</v>
          </cell>
          <cell r="K4188">
            <v>7.4999999999999997E-3</v>
          </cell>
          <cell r="L4188">
            <v>12040.804829300852</v>
          </cell>
          <cell r="M4188">
            <v>129677364.95035642</v>
          </cell>
        </row>
        <row r="4189">
          <cell r="A4189" t="str">
            <v>JF3385</v>
          </cell>
          <cell r="B4189">
            <v>37230</v>
          </cell>
          <cell r="C4189">
            <v>37256</v>
          </cell>
          <cell r="D4189">
            <v>100</v>
          </cell>
          <cell r="E4189" t="str">
            <v>West Street</v>
          </cell>
          <cell r="F4189" t="str">
            <v>Deal</v>
          </cell>
          <cell r="G4189" t="str">
            <v>Kent</v>
          </cell>
          <cell r="H4189" t="str">
            <v>CT14 6EB</v>
          </cell>
          <cell r="I4189">
            <v>14029.661970738362</v>
          </cell>
          <cell r="J4189">
            <v>13146.181997769949</v>
          </cell>
          <cell r="K4189">
            <v>7.4999999999999997E-3</v>
          </cell>
          <cell r="L4189">
            <v>13047.585632786675</v>
          </cell>
          <cell r="M4189">
            <v>129690412.53598921</v>
          </cell>
        </row>
        <row r="4190">
          <cell r="A4190" t="str">
            <v>JF3448</v>
          </cell>
          <cell r="B4190">
            <v>37230</v>
          </cell>
          <cell r="C4190">
            <v>37256</v>
          </cell>
          <cell r="D4190">
            <v>106</v>
          </cell>
          <cell r="E4190" t="str">
            <v>Alexandra Road</v>
          </cell>
          <cell r="F4190" t="str">
            <v>Burton-on-Trent</v>
          </cell>
          <cell r="G4190" t="str">
            <v>Staffordshire</v>
          </cell>
          <cell r="H4190" t="str">
            <v>DE15 0JB</v>
          </cell>
          <cell r="I4190">
            <v>14101.593379785883</v>
          </cell>
          <cell r="J4190">
            <v>13213.583721109189</v>
          </cell>
          <cell r="K4190">
            <v>7.4999999999999997E-3</v>
          </cell>
          <cell r="L4190">
            <v>13114.481843200871</v>
          </cell>
          <cell r="M4190">
            <v>129703527.01783241</v>
          </cell>
        </row>
        <row r="4191">
          <cell r="A4191" t="str">
            <v>JF3509</v>
          </cell>
          <cell r="B4191">
            <v>37230</v>
          </cell>
          <cell r="C4191">
            <v>37256</v>
          </cell>
          <cell r="D4191">
            <v>4</v>
          </cell>
          <cell r="E4191" t="str">
            <v>Crab Tree Close</v>
          </cell>
          <cell r="F4191" t="str">
            <v>Olney, Milton Keynes</v>
          </cell>
          <cell r="G4191" t="str">
            <v>Buckinghamshire</v>
          </cell>
          <cell r="H4191" t="str">
            <v>MK46 5DU</v>
          </cell>
          <cell r="I4191">
            <v>24633.414401752882</v>
          </cell>
          <cell r="J4191">
            <v>23082.191832372973</v>
          </cell>
          <cell r="K4191">
            <v>7.4999999999999997E-3</v>
          </cell>
          <cell r="L4191">
            <v>22909.075393630177</v>
          </cell>
          <cell r="M4191">
            <v>129726436.09322605</v>
          </cell>
        </row>
        <row r="4192">
          <cell r="A4192" t="str">
            <v>JF3581</v>
          </cell>
          <cell r="B4192">
            <v>37230</v>
          </cell>
          <cell r="C4192">
            <v>37256</v>
          </cell>
          <cell r="D4192">
            <v>20</v>
          </cell>
          <cell r="E4192" t="str">
            <v>Weedon Road</v>
          </cell>
          <cell r="F4192" t="str">
            <v>Swindon</v>
          </cell>
          <cell r="G4192" t="str">
            <v>Wiltshire</v>
          </cell>
          <cell r="H4192" t="str">
            <v>SN3 4EG</v>
          </cell>
          <cell r="I4192">
            <v>32947.126139826214</v>
          </cell>
          <cell r="J4192">
            <v>30872.370085680985</v>
          </cell>
          <cell r="K4192">
            <v>7.4999999999999997E-3</v>
          </cell>
          <cell r="L4192">
            <v>30640.827310038378</v>
          </cell>
          <cell r="M4192">
            <v>129757076.92053609</v>
          </cell>
        </row>
        <row r="4193">
          <cell r="A4193" t="str">
            <v>JF3584</v>
          </cell>
          <cell r="B4193">
            <v>37230</v>
          </cell>
          <cell r="C4193">
            <v>37256</v>
          </cell>
          <cell r="D4193">
            <v>69</v>
          </cell>
          <cell r="E4193" t="str">
            <v>Chestnut Avenue</v>
          </cell>
          <cell r="F4193" t="str">
            <v>Beverley</v>
          </cell>
          <cell r="G4193" t="str">
            <v>North Humberside</v>
          </cell>
          <cell r="H4193" t="str">
            <v>HU17 9QX</v>
          </cell>
          <cell r="I4193">
            <v>42096.838401747729</v>
          </cell>
          <cell r="J4193">
            <v>39445.903993577216</v>
          </cell>
          <cell r="K4193">
            <v>7.4999999999999997E-3</v>
          </cell>
          <cell r="L4193">
            <v>39150.059713625385</v>
          </cell>
          <cell r="M4193">
            <v>129796226.98024972</v>
          </cell>
        </row>
        <row r="4194">
          <cell r="A4194" t="str">
            <v>JF2953</v>
          </cell>
          <cell r="B4194">
            <v>37230</v>
          </cell>
          <cell r="C4194">
            <v>37256</v>
          </cell>
          <cell r="D4194" t="str">
            <v>27 Seawell Road</v>
          </cell>
          <cell r="E4194" t="str">
            <v>Poughill</v>
          </cell>
          <cell r="F4194" t="str">
            <v>Bude</v>
          </cell>
          <cell r="G4194" t="str">
            <v>Cornwall</v>
          </cell>
          <cell r="H4194" t="str">
            <v>EX23 8PD</v>
          </cell>
          <cell r="I4194">
            <v>43196.902482438825</v>
          </cell>
          <cell r="J4194">
            <v>40476.694517549724</v>
          </cell>
          <cell r="K4194">
            <v>7.4999999999999997E-3</v>
          </cell>
          <cell r="L4194">
            <v>40173.119308668101</v>
          </cell>
          <cell r="M4194">
            <v>129836400.09955838</v>
          </cell>
        </row>
        <row r="4195">
          <cell r="A4195" t="str">
            <v>JF3553</v>
          </cell>
          <cell r="B4195">
            <v>37231</v>
          </cell>
          <cell r="C4195">
            <v>37256</v>
          </cell>
          <cell r="D4195">
            <v>61</v>
          </cell>
          <cell r="E4195" t="str">
            <v>Lidiard Gardens</v>
          </cell>
          <cell r="F4195" t="str">
            <v>Southsea</v>
          </cell>
          <cell r="G4195" t="str">
            <v>Hampshire</v>
          </cell>
          <cell r="H4195" t="str">
            <v>PO4 9LE</v>
          </cell>
          <cell r="I4195">
            <v>28183.673742835388</v>
          </cell>
          <cell r="J4195">
            <v>26408.883204873458</v>
          </cell>
          <cell r="K4195">
            <v>7.4999999999999997E-3</v>
          </cell>
          <cell r="L4195">
            <v>26210.816580836909</v>
          </cell>
          <cell r="M4195">
            <v>129862610.91613922</v>
          </cell>
        </row>
        <row r="4196">
          <cell r="A4196" t="str">
            <v>JF3613</v>
          </cell>
          <cell r="B4196">
            <v>37231</v>
          </cell>
          <cell r="C4196">
            <v>37256</v>
          </cell>
          <cell r="D4196">
            <v>6</v>
          </cell>
          <cell r="E4196" t="str">
            <v>Surrey Drive</v>
          </cell>
          <cell r="F4196" t="str">
            <v>Congleton</v>
          </cell>
          <cell r="G4196" t="str">
            <v>Cheshire</v>
          </cell>
          <cell r="H4196" t="str">
            <v>CW12 1NU</v>
          </cell>
          <cell r="I4196">
            <v>30965.827753583635</v>
          </cell>
          <cell r="J4196">
            <v>29015.838600335293</v>
          </cell>
          <cell r="K4196">
            <v>7.4999999999999997E-3</v>
          </cell>
          <cell r="L4196">
            <v>28798.219810832779</v>
          </cell>
          <cell r="M4196">
            <v>129891409.13595004</v>
          </cell>
        </row>
        <row r="4197">
          <cell r="A4197" t="str">
            <v>JF3511</v>
          </cell>
          <cell r="B4197">
            <v>37231</v>
          </cell>
          <cell r="C4197">
            <v>37256</v>
          </cell>
          <cell r="D4197" t="str">
            <v>Cravendale</v>
          </cell>
          <cell r="E4197" t="str">
            <v>York Road</v>
          </cell>
          <cell r="F4197" t="str">
            <v>Doncaster</v>
          </cell>
          <cell r="G4197" t="str">
            <v>South Yorkshire</v>
          </cell>
          <cell r="H4197" t="str">
            <v>DN5 8LY</v>
          </cell>
          <cell r="I4197">
            <v>31703.524207987764</v>
          </cell>
          <cell r="J4197">
            <v>29707.080618064101</v>
          </cell>
          <cell r="K4197">
            <v>7.4999999999999997E-3</v>
          </cell>
          <cell r="L4197">
            <v>29484.27751342862</v>
          </cell>
          <cell r="M4197">
            <v>129920893.41346347</v>
          </cell>
        </row>
        <row r="4198">
          <cell r="A4198" t="str">
            <v>JF3365</v>
          </cell>
          <cell r="B4198">
            <v>37231</v>
          </cell>
          <cell r="C4198">
            <v>37256</v>
          </cell>
          <cell r="D4198">
            <v>10</v>
          </cell>
          <cell r="E4198" t="str">
            <v>Pond Road</v>
          </cell>
          <cell r="F4198" t="str">
            <v>Toftwood, Dereham</v>
          </cell>
          <cell r="G4198" t="str">
            <v>Norfolk</v>
          </cell>
          <cell r="H4198" t="str">
            <v>NR19 1ES</v>
          </cell>
          <cell r="I4198">
            <v>35896.046240458483</v>
          </cell>
          <cell r="J4198">
            <v>33635.589928087036</v>
          </cell>
          <cell r="K4198">
            <v>7.4999999999999997E-3</v>
          </cell>
          <cell r="L4198">
            <v>33383.323003626385</v>
          </cell>
          <cell r="M4198">
            <v>129954276.73646709</v>
          </cell>
        </row>
        <row r="4199">
          <cell r="A4199" t="str">
            <v>JF3386</v>
          </cell>
          <cell r="B4199">
            <v>37231</v>
          </cell>
          <cell r="C4199">
            <v>37256</v>
          </cell>
          <cell r="D4199">
            <v>3</v>
          </cell>
          <cell r="E4199" t="str">
            <v>Hound Tor Close</v>
          </cell>
          <cell r="F4199" t="str">
            <v>Paignton</v>
          </cell>
          <cell r="G4199" t="str">
            <v>Devon</v>
          </cell>
          <cell r="H4199" t="str">
            <v>TQ4 7SJ</v>
          </cell>
          <cell r="I4199">
            <v>69585.316155985929</v>
          </cell>
          <cell r="J4199">
            <v>65203.369294777745</v>
          </cell>
          <cell r="K4199">
            <v>7.4999999999999997E-3</v>
          </cell>
          <cell r="L4199">
            <v>64714.344025066915</v>
          </cell>
          <cell r="M4199">
            <v>130018991.08049215</v>
          </cell>
        </row>
        <row r="4200">
          <cell r="A4200" t="str">
            <v>JF3701</v>
          </cell>
          <cell r="B4200">
            <v>37232</v>
          </cell>
          <cell r="C4200">
            <v>37256</v>
          </cell>
          <cell r="D4200">
            <v>37</v>
          </cell>
          <cell r="E4200" t="str">
            <v>The Meadows</v>
          </cell>
          <cell r="F4200" t="str">
            <v>Bidford On Avon Alcester</v>
          </cell>
          <cell r="G4200" t="str">
            <v>Warwickshire</v>
          </cell>
          <cell r="H4200" t="str">
            <v>B50 4AP</v>
          </cell>
          <cell r="I4200">
            <v>6150.2792994479923</v>
          </cell>
          <cell r="J4200">
            <v>5762.9821143442141</v>
          </cell>
          <cell r="K4200">
            <v>7.4999999999999997E-3</v>
          </cell>
          <cell r="L4200">
            <v>5719.7597484866328</v>
          </cell>
          <cell r="M4200">
            <v>130024710.84024064</v>
          </cell>
        </row>
        <row r="4201">
          <cell r="A4201" t="str">
            <v>JE3304</v>
          </cell>
          <cell r="B4201">
            <v>37232</v>
          </cell>
          <cell r="C4201">
            <v>37256</v>
          </cell>
          <cell r="D4201">
            <v>30</v>
          </cell>
          <cell r="E4201" t="str">
            <v>Field Close</v>
          </cell>
          <cell r="F4201" t="str">
            <v>St. Albans</v>
          </cell>
          <cell r="G4201" t="str">
            <v>Hertfordshire</v>
          </cell>
          <cell r="H4201" t="str">
            <v>AL4 9NW</v>
          </cell>
          <cell r="I4201">
            <v>9223.6923167983368</v>
          </cell>
          <cell r="J4201">
            <v>8642.8552691410096</v>
          </cell>
          <cell r="K4201">
            <v>7.4999999999999997E-3</v>
          </cell>
          <cell r="L4201">
            <v>8578.0338546224521</v>
          </cell>
          <cell r="M4201">
            <v>130033288.87409526</v>
          </cell>
        </row>
        <row r="4202">
          <cell r="A4202" t="str">
            <v>JF3393</v>
          </cell>
          <cell r="B4202">
            <v>37232</v>
          </cell>
          <cell r="C4202">
            <v>37256</v>
          </cell>
          <cell r="D4202" t="str">
            <v>43 Chatsworth Avenue</v>
          </cell>
          <cell r="E4202" t="str">
            <v>Radcliffe-On-Trent</v>
          </cell>
          <cell r="F4202" t="str">
            <v>Nottingham</v>
          </cell>
          <cell r="G4202" t="str">
            <v>Nottinghamshire</v>
          </cell>
          <cell r="H4202" t="str">
            <v>NG12 1DE</v>
          </cell>
          <cell r="I4202">
            <v>13240.654848110111</v>
          </cell>
          <cell r="J4202">
            <v>12406.86046220897</v>
          </cell>
          <cell r="K4202">
            <v>7.4999999999999997E-3</v>
          </cell>
          <cell r="L4202">
            <v>12313.809008742403</v>
          </cell>
          <cell r="M4202">
            <v>130045602.68310401</v>
          </cell>
        </row>
        <row r="4203">
          <cell r="A4203" t="str">
            <v>JF3533</v>
          </cell>
          <cell r="B4203">
            <v>37232</v>
          </cell>
          <cell r="C4203">
            <v>37256</v>
          </cell>
          <cell r="D4203">
            <v>49</v>
          </cell>
          <cell r="E4203" t="str">
            <v>Latimer Street</v>
          </cell>
          <cell r="F4203" t="str">
            <v>West End Leicester</v>
          </cell>
          <cell r="G4203" t="str">
            <v>Leicestershire</v>
          </cell>
          <cell r="H4203" t="str">
            <v>LE3 0QF</v>
          </cell>
          <cell r="I4203">
            <v>17326.011899857727</v>
          </cell>
          <cell r="J4203">
            <v>16234.953215987591</v>
          </cell>
          <cell r="K4203">
            <v>7.4999999999999997E-3</v>
          </cell>
          <cell r="L4203">
            <v>16113.191066867685</v>
          </cell>
          <cell r="M4203">
            <v>130061715.87417087</v>
          </cell>
        </row>
        <row r="4204">
          <cell r="A4204" t="str">
            <v>JF3599</v>
          </cell>
          <cell r="B4204">
            <v>37232</v>
          </cell>
          <cell r="C4204">
            <v>37256</v>
          </cell>
          <cell r="D4204">
            <v>38</v>
          </cell>
          <cell r="E4204" t="str">
            <v>Diane Drive</v>
          </cell>
          <cell r="F4204" t="str">
            <v>Rhyl</v>
          </cell>
          <cell r="G4204" t="str">
            <v>Denbighshire</v>
          </cell>
          <cell r="H4204" t="str">
            <v>LL18 2NH</v>
          </cell>
          <cell r="I4204">
            <v>18022.859024872221</v>
          </cell>
          <cell r="J4204">
            <v>16887.918280232912</v>
          </cell>
          <cell r="K4204">
            <v>7.4999999999999997E-3</v>
          </cell>
          <cell r="L4204">
            <v>16761.258893131166</v>
          </cell>
          <cell r="M4204">
            <v>130078477.133064</v>
          </cell>
        </row>
        <row r="4205">
          <cell r="A4205" t="str">
            <v>JF3409</v>
          </cell>
          <cell r="B4205">
            <v>37232</v>
          </cell>
          <cell r="C4205">
            <v>37256</v>
          </cell>
          <cell r="D4205">
            <v>100</v>
          </cell>
          <cell r="E4205" t="str">
            <v>Southbank Road</v>
          </cell>
          <cell r="F4205" t="str">
            <v>Southport</v>
          </cell>
          <cell r="G4205" t="str">
            <v>Merseyside</v>
          </cell>
          <cell r="H4205" t="str">
            <v>PR8 6QL</v>
          </cell>
          <cell r="I4205">
            <v>18937.118301072009</v>
          </cell>
          <cell r="J4205">
            <v>17744.604554153113</v>
          </cell>
          <cell r="K4205">
            <v>7.4999999999999997E-3</v>
          </cell>
          <cell r="L4205">
            <v>17611.520019996966</v>
          </cell>
          <cell r="M4205">
            <v>130096088.65308399</v>
          </cell>
        </row>
        <row r="4206">
          <cell r="A4206" t="str">
            <v>JF3518</v>
          </cell>
          <cell r="B4206">
            <v>37232</v>
          </cell>
          <cell r="C4206">
            <v>37256</v>
          </cell>
          <cell r="D4206">
            <v>14</v>
          </cell>
          <cell r="E4206" t="str">
            <v>Bideford Road</v>
          </cell>
          <cell r="F4206" t="str">
            <v>Coventry</v>
          </cell>
          <cell r="G4206" t="str">
            <v>West Midlands</v>
          </cell>
          <cell r="H4206" t="str">
            <v>CV2 3LD</v>
          </cell>
          <cell r="I4206">
            <v>22091.476286457473</v>
          </cell>
          <cell r="J4206">
            <v>20700.325386806497</v>
          </cell>
          <cell r="K4206">
            <v>7.4999999999999997E-3</v>
          </cell>
          <cell r="L4206">
            <v>20545.072946405449</v>
          </cell>
          <cell r="M4206">
            <v>130116633.72603039</v>
          </cell>
        </row>
        <row r="4207">
          <cell r="A4207" t="str">
            <v>JF3090</v>
          </cell>
          <cell r="B4207">
            <v>37232</v>
          </cell>
          <cell r="C4207">
            <v>37256</v>
          </cell>
          <cell r="D4207">
            <v>38</v>
          </cell>
          <cell r="E4207" t="str">
            <v>Ringmere Avenue</v>
          </cell>
          <cell r="F4207" t="str">
            <v>Castle Bromwich</v>
          </cell>
          <cell r="G4207" t="str">
            <v>Birmingham</v>
          </cell>
          <cell r="H4207" t="str">
            <v>B36 9AT</v>
          </cell>
          <cell r="I4207">
            <v>30590.849882222403</v>
          </cell>
          <cell r="J4207">
            <v>28664.473945054742</v>
          </cell>
          <cell r="K4207">
            <v>7.4999999999999997E-3</v>
          </cell>
          <cell r="L4207">
            <v>28449.490390466832</v>
          </cell>
          <cell r="M4207">
            <v>130145083.21642086</v>
          </cell>
        </row>
        <row r="4208">
          <cell r="A4208" t="str">
            <v>JF3322</v>
          </cell>
          <cell r="B4208">
            <v>37232</v>
          </cell>
          <cell r="C4208">
            <v>37256</v>
          </cell>
          <cell r="D4208">
            <v>12</v>
          </cell>
          <cell r="E4208" t="str">
            <v>Tushmore Lane</v>
          </cell>
          <cell r="F4208" t="str">
            <v>Crawley</v>
          </cell>
          <cell r="G4208" t="str">
            <v>West Sussex</v>
          </cell>
          <cell r="H4208" t="str">
            <v>RH10 2JJ</v>
          </cell>
          <cell r="I4208">
            <v>58679.809603919086</v>
          </cell>
          <cell r="J4208">
            <v>54984.607487803267</v>
          </cell>
          <cell r="K4208">
            <v>7.4999999999999997E-3</v>
          </cell>
          <cell r="L4208">
            <v>54572.222931644748</v>
          </cell>
          <cell r="M4208">
            <v>130199655.4393525</v>
          </cell>
        </row>
        <row r="4209">
          <cell r="A4209" t="str">
            <v>JF3657</v>
          </cell>
          <cell r="B4209">
            <v>37232</v>
          </cell>
          <cell r="C4209">
            <v>37256</v>
          </cell>
          <cell r="D4209">
            <v>61</v>
          </cell>
          <cell r="E4209" t="str">
            <v>Leaford Crescent</v>
          </cell>
          <cell r="F4209" t="str">
            <v>Watford</v>
          </cell>
          <cell r="G4209" t="str">
            <v>Hertfordshire</v>
          </cell>
          <cell r="H4209" t="str">
            <v>WD24 5JQ</v>
          </cell>
          <cell r="I4209">
            <v>58453.488238820442</v>
          </cell>
          <cell r="J4209">
            <v>54772.538097836783</v>
          </cell>
          <cell r="K4209">
            <v>7.4999999999999997E-3</v>
          </cell>
          <cell r="L4209">
            <v>54361.744062103011</v>
          </cell>
          <cell r="M4209">
            <v>130254017.18341459</v>
          </cell>
        </row>
        <row r="4210">
          <cell r="A4210" t="str">
            <v>JF3714</v>
          </cell>
          <cell r="B4210">
            <v>37235</v>
          </cell>
          <cell r="C4210">
            <v>37256</v>
          </cell>
          <cell r="D4210">
            <v>45</v>
          </cell>
          <cell r="E4210" t="str">
            <v>Thirlmere Avenue</v>
          </cell>
          <cell r="F4210" t="str">
            <v>Standish Wigan</v>
          </cell>
          <cell r="G4210" t="str">
            <v>Lancashire</v>
          </cell>
          <cell r="H4210" t="str">
            <v>WN6 0AT</v>
          </cell>
          <cell r="I4210">
            <v>3887.8626084918801</v>
          </cell>
          <cell r="J4210">
            <v>3643.0349883097715</v>
          </cell>
          <cell r="K4210">
            <v>7.4999999999999997E-3</v>
          </cell>
          <cell r="L4210">
            <v>3615.7122258974482</v>
          </cell>
          <cell r="M4210">
            <v>130257632.89564049</v>
          </cell>
        </row>
        <row r="4211">
          <cell r="A4211" t="str">
            <v>JF3663</v>
          </cell>
          <cell r="B4211">
            <v>37235</v>
          </cell>
          <cell r="C4211">
            <v>37256</v>
          </cell>
          <cell r="D4211" t="str">
            <v>8 Fir Tree Road</v>
          </cell>
          <cell r="E4211" t="str">
            <v>Bellfields Estate</v>
          </cell>
          <cell r="F4211" t="str">
            <v>Guildford</v>
          </cell>
          <cell r="G4211" t="str">
            <v>Surrey</v>
          </cell>
          <cell r="H4211" t="str">
            <v>GU1 1JJ</v>
          </cell>
          <cell r="I4211">
            <v>20408.905736933881</v>
          </cell>
          <cell r="J4211">
            <v>19123.710161560208</v>
          </cell>
          <cell r="K4211">
            <v>7.4999999999999997E-3</v>
          </cell>
          <cell r="L4211">
            <v>18980.282335348507</v>
          </cell>
          <cell r="M4211">
            <v>130276613.17797585</v>
          </cell>
        </row>
        <row r="4212">
          <cell r="A4212" t="str">
            <v>JF3348</v>
          </cell>
          <cell r="B4212">
            <v>37235</v>
          </cell>
          <cell r="C4212">
            <v>37256</v>
          </cell>
          <cell r="D4212">
            <v>23</v>
          </cell>
          <cell r="E4212" t="str">
            <v>Dade Avenue</v>
          </cell>
          <cell r="F4212" t="str">
            <v>Inkersall, Chesterfield</v>
          </cell>
          <cell r="G4212" t="str">
            <v>Derbyshire</v>
          </cell>
          <cell r="H4212" t="str">
            <v>S43 3SQ</v>
          </cell>
          <cell r="I4212">
            <v>30978.72755233492</v>
          </cell>
          <cell r="J4212">
            <v>29027.926069190398</v>
          </cell>
          <cell r="K4212">
            <v>7.4999999999999997E-3</v>
          </cell>
          <cell r="L4212">
            <v>28810.216623671473</v>
          </cell>
          <cell r="M4212">
            <v>130305423.39459953</v>
          </cell>
        </row>
        <row r="4213">
          <cell r="A4213" t="str">
            <v>JF3517</v>
          </cell>
          <cell r="B4213">
            <v>37235</v>
          </cell>
          <cell r="C4213">
            <v>37256</v>
          </cell>
          <cell r="D4213" t="str">
            <v>22 Church Rise</v>
          </cell>
          <cell r="E4213" t="str">
            <v>Whickham</v>
          </cell>
          <cell r="F4213" t="str">
            <v>Newcastle Upon Tyne</v>
          </cell>
          <cell r="G4213" t="str">
            <v>Tyne and Wear</v>
          </cell>
          <cell r="H4213" t="str">
            <v>NE16 4BU</v>
          </cell>
          <cell r="I4213">
            <v>32048.325363346758</v>
          </cell>
          <cell r="J4213">
            <v>30030.16885431988</v>
          </cell>
          <cell r="K4213">
            <v>7.4999999999999997E-3</v>
          </cell>
          <cell r="L4213">
            <v>29804.942587912483</v>
          </cell>
          <cell r="M4213">
            <v>130335228.33718744</v>
          </cell>
        </row>
        <row r="4214">
          <cell r="A4214" t="str">
            <v>JF3522</v>
          </cell>
          <cell r="B4214">
            <v>37235</v>
          </cell>
          <cell r="C4214">
            <v>37256</v>
          </cell>
          <cell r="D4214">
            <v>11</v>
          </cell>
          <cell r="E4214" t="str">
            <v>Consort Street</v>
          </cell>
          <cell r="F4214" t="str">
            <v>Skipton</v>
          </cell>
          <cell r="G4214" t="str">
            <v>North Yorkshire</v>
          </cell>
          <cell r="H4214" t="str">
            <v>BD23 1HR</v>
          </cell>
          <cell r="I4214">
            <v>31675.451010397141</v>
          </cell>
          <cell r="J4214">
            <v>29680.775254074899</v>
          </cell>
          <cell r="K4214">
            <v>7.4999999999999997E-3</v>
          </cell>
          <cell r="L4214">
            <v>29458.169439669338</v>
          </cell>
          <cell r="M4214">
            <v>130364686.50662711</v>
          </cell>
        </row>
        <row r="4215">
          <cell r="A4215" t="str">
            <v>JF3536</v>
          </cell>
          <cell r="B4215">
            <v>37235</v>
          </cell>
          <cell r="C4215">
            <v>37256</v>
          </cell>
          <cell r="D4215">
            <v>34</v>
          </cell>
          <cell r="E4215" t="str">
            <v>Glen Crescent Selsey</v>
          </cell>
          <cell r="F4215" t="str">
            <v>Nr Chichester</v>
          </cell>
          <cell r="G4215" t="str">
            <v>West Sussex</v>
          </cell>
          <cell r="H4215" t="str">
            <v>PO20 0QT</v>
          </cell>
          <cell r="I4215">
            <v>49129.24745089074</v>
          </cell>
          <cell r="J4215">
            <v>46035.466125267892</v>
          </cell>
          <cell r="K4215">
            <v>7.4999999999999997E-3</v>
          </cell>
          <cell r="L4215">
            <v>45690.200129328383</v>
          </cell>
          <cell r="M4215">
            <v>130410376.70675644</v>
          </cell>
        </row>
        <row r="4216">
          <cell r="A4216" t="str">
            <v>JF3551</v>
          </cell>
          <cell r="B4216">
            <v>37236</v>
          </cell>
          <cell r="C4216">
            <v>37256</v>
          </cell>
          <cell r="D4216">
            <v>18</v>
          </cell>
          <cell r="E4216" t="str">
            <v>Kirton Lane  Thorne</v>
          </cell>
          <cell r="F4216" t="str">
            <v>Doncaster</v>
          </cell>
          <cell r="G4216" t="str">
            <v>South Yorkshire</v>
          </cell>
          <cell r="H4216" t="str">
            <v>DN8 5RE</v>
          </cell>
          <cell r="I4216">
            <v>14466.780966262089</v>
          </cell>
          <cell r="J4216">
            <v>13555.774608185131</v>
          </cell>
          <cell r="K4216">
            <v>7.4999999999999997E-3</v>
          </cell>
          <cell r="L4216">
            <v>13454.106298623743</v>
          </cell>
          <cell r="M4216">
            <v>130423830.81305507</v>
          </cell>
        </row>
        <row r="4217">
          <cell r="A4217" t="str">
            <v>JF3520</v>
          </cell>
          <cell r="B4217">
            <v>37236</v>
          </cell>
          <cell r="C4217">
            <v>37256</v>
          </cell>
          <cell r="D4217">
            <v>5</v>
          </cell>
          <cell r="E4217" t="str">
            <v>Bennions Close</v>
          </cell>
          <cell r="F4217" t="str">
            <v>Hornchurch</v>
          </cell>
          <cell r="G4217" t="str">
            <v>Essex</v>
          </cell>
          <cell r="H4217" t="str">
            <v>RM12 6TR</v>
          </cell>
          <cell r="I4217">
            <v>31499.261350046087</v>
          </cell>
          <cell r="J4217">
            <v>29515.680660496582</v>
          </cell>
          <cell r="K4217">
            <v>7.4999999999999997E-3</v>
          </cell>
          <cell r="L4217">
            <v>29294.313055542858</v>
          </cell>
          <cell r="M4217">
            <v>130453125.12611061</v>
          </cell>
        </row>
        <row r="4218">
          <cell r="A4218" t="str">
            <v>JF3690</v>
          </cell>
          <cell r="B4218">
            <v>37236</v>
          </cell>
          <cell r="C4218">
            <v>37256</v>
          </cell>
          <cell r="D4218" t="str">
            <v>1 Church Mews</v>
          </cell>
          <cell r="E4218" t="str">
            <v>Purley-on-Thames</v>
          </cell>
          <cell r="F4218" t="str">
            <v>Reading</v>
          </cell>
          <cell r="G4218" t="str">
            <v>Berkshire</v>
          </cell>
          <cell r="H4218" t="str">
            <v>RG8 8AG</v>
          </cell>
          <cell r="I4218">
            <v>45303.382703869655</v>
          </cell>
          <cell r="J4218">
            <v>42450.524850981135</v>
          </cell>
          <cell r="K4218">
            <v>7.4999999999999997E-3</v>
          </cell>
          <cell r="L4218">
            <v>42132.145914598776</v>
          </cell>
          <cell r="M4218">
            <v>130495257.27202521</v>
          </cell>
        </row>
        <row r="4219">
          <cell r="A4219" t="str">
            <v>JF3550</v>
          </cell>
          <cell r="B4219">
            <v>37236</v>
          </cell>
          <cell r="C4219">
            <v>37256</v>
          </cell>
          <cell r="D4219">
            <v>121</v>
          </cell>
          <cell r="E4219" t="str">
            <v>Front Street</v>
          </cell>
          <cell r="F4219" t="str">
            <v>Acomb York</v>
          </cell>
          <cell r="G4219" t="str">
            <v>North Yorkshire</v>
          </cell>
          <cell r="H4219" t="str">
            <v>YO24 3BU</v>
          </cell>
          <cell r="I4219">
            <v>49258.784034815617</v>
          </cell>
          <cell r="J4219">
            <v>46156.845493580367</v>
          </cell>
          <cell r="K4219">
            <v>7.4999999999999997E-3</v>
          </cell>
          <cell r="L4219">
            <v>45810.669152378519</v>
          </cell>
          <cell r="M4219">
            <v>130541067.94117759</v>
          </cell>
        </row>
        <row r="4220">
          <cell r="A4220" t="str">
            <v>JF3600</v>
          </cell>
          <cell r="B4220">
            <v>37236</v>
          </cell>
          <cell r="C4220">
            <v>37256</v>
          </cell>
          <cell r="D4220">
            <v>20</v>
          </cell>
          <cell r="E4220" t="str">
            <v>Durrant Way</v>
          </cell>
          <cell r="F4220" t="str">
            <v>Orpington</v>
          </cell>
          <cell r="G4220" t="str">
            <v>Kent</v>
          </cell>
          <cell r="H4220" t="str">
            <v>BR6 7EH</v>
          </cell>
          <cell r="I4220">
            <v>66531.007654822301</v>
          </cell>
          <cell r="J4220">
            <v>62341.397600992175</v>
          </cell>
          <cell r="K4220">
            <v>7.4999999999999997E-3</v>
          </cell>
          <cell r="L4220">
            <v>61873.837118984738</v>
          </cell>
          <cell r="M4220">
            <v>130602941.77829657</v>
          </cell>
        </row>
        <row r="4221">
          <cell r="A4221" t="str">
            <v>JF3320</v>
          </cell>
          <cell r="B4221">
            <v>37236</v>
          </cell>
          <cell r="C4221">
            <v>37256</v>
          </cell>
          <cell r="D4221">
            <v>17</v>
          </cell>
          <cell r="E4221" t="str">
            <v>Chiltern Avenue</v>
          </cell>
          <cell r="F4221" t="str">
            <v>Stone, Aylesbury</v>
          </cell>
          <cell r="G4221" t="str">
            <v>Buckinghamshire</v>
          </cell>
          <cell r="H4221" t="str">
            <v>HP17 8QZ</v>
          </cell>
          <cell r="I4221">
            <v>84966.950657437483</v>
          </cell>
          <cell r="J4221">
            <v>79616.38701402201</v>
          </cell>
          <cell r="K4221">
            <v>7.4999999999999997E-3</v>
          </cell>
          <cell r="L4221">
            <v>79019.264111416851</v>
          </cell>
          <cell r="M4221">
            <v>130681961.04240799</v>
          </cell>
        </row>
        <row r="4222">
          <cell r="A4222" t="str">
            <v>JF2912</v>
          </cell>
          <cell r="B4222">
            <v>37236</v>
          </cell>
          <cell r="C4222">
            <v>37256</v>
          </cell>
          <cell r="D4222">
            <v>35</v>
          </cell>
          <cell r="E4222" t="str">
            <v>Ferrers Road</v>
          </cell>
          <cell r="F4222" t="str">
            <v>Lewes</v>
          </cell>
          <cell r="G4222" t="str">
            <v>East Sussex</v>
          </cell>
          <cell r="H4222" t="str">
            <v>BN7 1PY</v>
          </cell>
          <cell r="I4222">
            <v>107326.77457854652</v>
          </cell>
          <cell r="J4222">
            <v>100568.16156982191</v>
          </cell>
          <cell r="K4222">
            <v>7.4999999999999997E-3</v>
          </cell>
          <cell r="L4222">
            <v>99813.900358048253</v>
          </cell>
          <cell r="M4222">
            <v>130781774.94276604</v>
          </cell>
        </row>
        <row r="4223">
          <cell r="A4223" t="str">
            <v>JF3330</v>
          </cell>
          <cell r="B4223">
            <v>37237</v>
          </cell>
          <cell r="C4223">
            <v>37256</v>
          </cell>
          <cell r="D4223">
            <v>28</v>
          </cell>
          <cell r="E4223" t="str">
            <v>Hewitt Grove</v>
          </cell>
          <cell r="F4223" t="str">
            <v>Wincham Northwich</v>
          </cell>
          <cell r="G4223" t="str">
            <v>Cheshire</v>
          </cell>
          <cell r="H4223" t="str">
            <v>CW9 6EL</v>
          </cell>
          <cell r="I4223">
            <v>16094.378914958137</v>
          </cell>
          <cell r="J4223">
            <v>15080.878983285709</v>
          </cell>
          <cell r="K4223">
            <v>7.4999999999999997E-3</v>
          </cell>
          <cell r="L4223">
            <v>14967.772390911066</v>
          </cell>
          <cell r="M4223">
            <v>130796742.71515696</v>
          </cell>
        </row>
        <row r="4224">
          <cell r="A4224" t="str">
            <v>JF3316</v>
          </cell>
          <cell r="B4224">
            <v>37237</v>
          </cell>
          <cell r="C4224">
            <v>37256</v>
          </cell>
          <cell r="D4224">
            <v>2</v>
          </cell>
          <cell r="E4224" t="str">
            <v>Valley Drive</v>
          </cell>
          <cell r="F4224" t="str">
            <v>Leek</v>
          </cell>
          <cell r="G4224" t="str">
            <v>Staffordshire</v>
          </cell>
          <cell r="H4224" t="str">
            <v>ST13 8NQ</v>
          </cell>
          <cell r="I4224">
            <v>36830.412805243388</v>
          </cell>
          <cell r="J4224">
            <v>34511.117288540401</v>
          </cell>
          <cell r="K4224">
            <v>7.4999999999999997E-3</v>
          </cell>
          <cell r="L4224">
            <v>34252.28390887635</v>
          </cell>
          <cell r="M4224">
            <v>130830994.99906583</v>
          </cell>
        </row>
        <row r="4225">
          <cell r="A4225" t="str">
            <v>JF3359</v>
          </cell>
          <cell r="B4225">
            <v>37237</v>
          </cell>
          <cell r="C4225">
            <v>37256</v>
          </cell>
          <cell r="D4225" t="str">
            <v>6b</v>
          </cell>
          <cell r="E4225" t="str">
            <v>Buxton Drive</v>
          </cell>
          <cell r="F4225" t="str">
            <v>Bexhill-On-Sea</v>
          </cell>
          <cell r="G4225" t="str">
            <v>East Sussex</v>
          </cell>
          <cell r="H4225" t="str">
            <v>TN39 4BD</v>
          </cell>
          <cell r="I4225">
            <v>38423.432291272446</v>
          </cell>
          <cell r="J4225">
            <v>36003.820686028586</v>
          </cell>
          <cell r="K4225">
            <v>7.4999999999999997E-3</v>
          </cell>
          <cell r="L4225">
            <v>35733.792030883371</v>
          </cell>
          <cell r="M4225">
            <v>130866728.79109672</v>
          </cell>
        </row>
        <row r="4226">
          <cell r="A4226" t="str">
            <v>JF3605</v>
          </cell>
          <cell r="B4226">
            <v>37237</v>
          </cell>
          <cell r="C4226">
            <v>37256</v>
          </cell>
          <cell r="D4226">
            <v>40</v>
          </cell>
          <cell r="E4226" t="str">
            <v>Highwood Avenue</v>
          </cell>
          <cell r="F4226" t="str">
            <v>Moortown Leeds</v>
          </cell>
          <cell r="G4226" t="str">
            <v>West Yorkshire</v>
          </cell>
          <cell r="H4226" t="str">
            <v>LS17 6ES</v>
          </cell>
          <cell r="I4226">
            <v>48289.531887290854</v>
          </cell>
          <cell r="J4226">
            <v>45248.629375496719</v>
          </cell>
          <cell r="K4226">
            <v>7.4999999999999997E-3</v>
          </cell>
          <cell r="L4226">
            <v>44909.264655180494</v>
          </cell>
          <cell r="M4226">
            <v>130911638.0557519</v>
          </cell>
        </row>
        <row r="4227">
          <cell r="A4227" t="str">
            <v>JF3662</v>
          </cell>
          <cell r="B4227">
            <v>37237</v>
          </cell>
          <cell r="C4227">
            <v>37256</v>
          </cell>
          <cell r="D4227">
            <v>12</v>
          </cell>
          <cell r="E4227" t="str">
            <v>Connaught Terrace</v>
          </cell>
          <cell r="F4227" t="str">
            <v>Hove</v>
          </cell>
          <cell r="G4227" t="str">
            <v>East Sussex</v>
          </cell>
          <cell r="H4227" t="str">
            <v>BN3 3YW</v>
          </cell>
          <cell r="I4227">
            <v>54170.936545532051</v>
          </cell>
          <cell r="J4227">
            <v>50759.668501103071</v>
          </cell>
          <cell r="K4227">
            <v>7.4999999999999997E-3</v>
          </cell>
          <cell r="L4227">
            <v>50378.970987344801</v>
          </cell>
          <cell r="M4227">
            <v>130962017.02673925</v>
          </cell>
        </row>
        <row r="4228">
          <cell r="A4228" t="str">
            <v>JF3469</v>
          </cell>
          <cell r="B4228">
            <v>37237</v>
          </cell>
          <cell r="C4228">
            <v>37256</v>
          </cell>
          <cell r="D4228" t="str">
            <v>Rowan</v>
          </cell>
          <cell r="E4228" t="str">
            <v>6 Glebe Crescent</v>
          </cell>
          <cell r="F4228" t="str">
            <v>Minehead</v>
          </cell>
          <cell r="G4228" t="str">
            <v>Somerset</v>
          </cell>
          <cell r="H4228" t="str">
            <v>TA24 5SN</v>
          </cell>
          <cell r="I4228">
            <v>64413.405428837206</v>
          </cell>
          <cell r="J4228">
            <v>60357.145641127048</v>
          </cell>
          <cell r="K4228">
            <v>7.4999999999999997E-3</v>
          </cell>
          <cell r="L4228">
            <v>59904.467048818595</v>
          </cell>
          <cell r="M4228">
            <v>131021921.49378808</v>
          </cell>
        </row>
        <row r="4229">
          <cell r="A4229" t="str">
            <v>JF3561</v>
          </cell>
          <cell r="B4229">
            <v>37237</v>
          </cell>
          <cell r="C4229">
            <v>37256</v>
          </cell>
          <cell r="D4229">
            <v>207</v>
          </cell>
          <cell r="E4229" t="str">
            <v>Kings Hall Road</v>
          </cell>
          <cell r="F4229" t="str">
            <v>Beckenham</v>
          </cell>
          <cell r="G4229" t="str">
            <v>Kent</v>
          </cell>
          <cell r="H4229" t="str">
            <v>BR3 1LL</v>
          </cell>
          <cell r="I4229">
            <v>114908.55354164845</v>
          </cell>
          <cell r="J4229">
            <v>107672.49853272851</v>
          </cell>
          <cell r="K4229">
            <v>7.4999999999999997E-3</v>
          </cell>
          <cell r="L4229">
            <v>106864.95479373305</v>
          </cell>
          <cell r="M4229">
            <v>131128786.44858181</v>
          </cell>
        </row>
        <row r="4230">
          <cell r="A4230" t="str">
            <v>JF3523</v>
          </cell>
          <cell r="B4230">
            <v>37238</v>
          </cell>
          <cell r="C4230">
            <v>37256</v>
          </cell>
          <cell r="D4230">
            <v>21</v>
          </cell>
          <cell r="E4230" t="str">
            <v>Albion Road</v>
          </cell>
          <cell r="F4230" t="str">
            <v>Tunbridge Wells</v>
          </cell>
          <cell r="G4230" t="str">
            <v>Kent</v>
          </cell>
          <cell r="H4230" t="str">
            <v>TN1 2PB</v>
          </cell>
          <cell r="I4230">
            <v>34753.526617432253</v>
          </cell>
          <cell r="J4230">
            <v>32565.017384596467</v>
          </cell>
          <cell r="K4230">
            <v>7.4999999999999997E-3</v>
          </cell>
          <cell r="L4230">
            <v>32320.779754211995</v>
          </cell>
          <cell r="M4230">
            <v>131161107.22833602</v>
          </cell>
        </row>
        <row r="4231">
          <cell r="A4231" t="str">
            <v>JF3660</v>
          </cell>
          <cell r="B4231">
            <v>37238</v>
          </cell>
          <cell r="C4231">
            <v>37256</v>
          </cell>
          <cell r="D4231" t="str">
            <v>24 Clarkson Road</v>
          </cell>
          <cell r="E4231" t="str">
            <v>Lingwood</v>
          </cell>
          <cell r="F4231" t="str">
            <v>Norwich</v>
          </cell>
          <cell r="G4231" t="str">
            <v>Norfolk</v>
          </cell>
          <cell r="H4231" t="str">
            <v>NR13 4BA</v>
          </cell>
          <cell r="I4231">
            <v>36612.233853248421</v>
          </cell>
          <cell r="J4231">
            <v>34306.677565260477</v>
          </cell>
          <cell r="K4231">
            <v>7.4999999999999997E-3</v>
          </cell>
          <cell r="L4231">
            <v>34049.377483521028</v>
          </cell>
          <cell r="M4231">
            <v>131195156.60581954</v>
          </cell>
        </row>
        <row r="4232">
          <cell r="A4232" t="str">
            <v>JF3463</v>
          </cell>
          <cell r="B4232">
            <v>37238</v>
          </cell>
          <cell r="C4232">
            <v>37256</v>
          </cell>
          <cell r="D4232" t="str">
            <v>4 Wood Lodge</v>
          </cell>
          <cell r="E4232" t="str">
            <v>Calmore</v>
          </cell>
          <cell r="F4232" t="str">
            <v>Southampton</v>
          </cell>
          <cell r="G4232" t="str">
            <v>Hampshire</v>
          </cell>
          <cell r="H4232" t="str">
            <v>SO40 2UP</v>
          </cell>
          <cell r="I4232">
            <v>37378.910125399882</v>
          </cell>
          <cell r="J4232">
            <v>35025.074475185778</v>
          </cell>
          <cell r="K4232">
            <v>7.4999999999999997E-3</v>
          </cell>
          <cell r="L4232">
            <v>34762.386416621885</v>
          </cell>
          <cell r="M4232">
            <v>131229918.99223617</v>
          </cell>
        </row>
        <row r="4233">
          <cell r="A4233" t="str">
            <v>JF3630</v>
          </cell>
          <cell r="B4233">
            <v>37238</v>
          </cell>
          <cell r="C4233">
            <v>37256</v>
          </cell>
          <cell r="D4233">
            <v>17</v>
          </cell>
          <cell r="E4233" t="str">
            <v>Springfield Gardens</v>
          </cell>
          <cell r="F4233" t="str">
            <v>Dawlish</v>
          </cell>
          <cell r="G4233" t="str">
            <v>Devon</v>
          </cell>
          <cell r="H4233" t="str">
            <v>EX7 0RQ</v>
          </cell>
          <cell r="I4233">
            <v>43806.38865011029</v>
          </cell>
          <cell r="J4233">
            <v>41047.799944183949</v>
          </cell>
          <cell r="K4233">
            <v>7.4999999999999997E-3</v>
          </cell>
          <cell r="L4233">
            <v>40739.941444602569</v>
          </cell>
          <cell r="M4233">
            <v>131270658.93368077</v>
          </cell>
        </row>
        <row r="4234">
          <cell r="A4234" t="str">
            <v>JF3506</v>
          </cell>
          <cell r="B4234">
            <v>37238</v>
          </cell>
          <cell r="C4234">
            <v>37256</v>
          </cell>
          <cell r="D4234">
            <v>80</v>
          </cell>
          <cell r="E4234" t="str">
            <v>Imperial Road</v>
          </cell>
          <cell r="F4234" t="str">
            <v>Beeston</v>
          </cell>
          <cell r="G4234" t="str">
            <v>Nottingham</v>
          </cell>
          <cell r="H4234" t="str">
            <v>NG9 1FE</v>
          </cell>
          <cell r="I4234">
            <v>55680.295548941351</v>
          </cell>
          <cell r="J4234">
            <v>52173.979708327905</v>
          </cell>
          <cell r="K4234">
            <v>7.4999999999999997E-3</v>
          </cell>
          <cell r="L4234">
            <v>51782.67486051545</v>
          </cell>
          <cell r="M4234">
            <v>131322441.60854129</v>
          </cell>
        </row>
        <row r="4235">
          <cell r="A4235" t="str">
            <v>JF3601</v>
          </cell>
          <cell r="B4235">
            <v>37239</v>
          </cell>
          <cell r="C4235">
            <v>37256</v>
          </cell>
          <cell r="D4235">
            <v>41</v>
          </cell>
          <cell r="E4235" t="str">
            <v>Bleasdale Road</v>
          </cell>
          <cell r="F4235" t="str">
            <v>Mossley Hill Liverpool</v>
          </cell>
          <cell r="G4235" t="str">
            <v>Merseyside</v>
          </cell>
          <cell r="H4235" t="str">
            <v>L18 5JB</v>
          </cell>
          <cell r="I4235">
            <v>16034.091597946615</v>
          </cell>
          <cell r="J4235">
            <v>15024.388096816476</v>
          </cell>
          <cell r="K4235">
            <v>7.4999999999999997E-3</v>
          </cell>
          <cell r="L4235">
            <v>14911.705186090352</v>
          </cell>
          <cell r="M4235">
            <v>131337353.31372738</v>
          </cell>
        </row>
        <row r="4236">
          <cell r="A4236" t="str">
            <v>JF3568</v>
          </cell>
          <cell r="B4236">
            <v>37239</v>
          </cell>
          <cell r="C4236">
            <v>37256</v>
          </cell>
          <cell r="D4236">
            <v>2</v>
          </cell>
          <cell r="E4236" t="str">
            <v>Woodfield Road</v>
          </cell>
          <cell r="F4236" t="str">
            <v>Armthorpe Doncaster</v>
          </cell>
          <cell r="G4236" t="str">
            <v>South Yorkshire</v>
          </cell>
          <cell r="H4236" t="str">
            <v>DN3 3LQ</v>
          </cell>
          <cell r="I4236">
            <v>16256.709868710828</v>
          </cell>
          <cell r="J4236">
            <v>15232.98758478697</v>
          </cell>
          <cell r="K4236">
            <v>7.4999999999999997E-3</v>
          </cell>
          <cell r="L4236">
            <v>15118.740177901069</v>
          </cell>
          <cell r="M4236">
            <v>131352472.05390528</v>
          </cell>
        </row>
        <row r="4237">
          <cell r="A4237" t="str">
            <v>JF3717</v>
          </cell>
          <cell r="B4237">
            <v>37239</v>
          </cell>
          <cell r="C4237">
            <v>37256</v>
          </cell>
          <cell r="D4237">
            <v>39</v>
          </cell>
          <cell r="E4237" t="str">
            <v>Victoria Road</v>
          </cell>
          <cell r="F4237" t="str">
            <v>Berkhamsted</v>
          </cell>
          <cell r="G4237" t="str">
            <v>Hertfordshire</v>
          </cell>
          <cell r="H4237" t="str">
            <v>HP4 2JT</v>
          </cell>
          <cell r="I4237">
            <v>28206.103441248884</v>
          </cell>
          <cell r="J4237">
            <v>26429.900453764694</v>
          </cell>
          <cell r="K4237">
            <v>7.4999999999999997E-3</v>
          </cell>
          <cell r="L4237">
            <v>26231.67620036146</v>
          </cell>
          <cell r="M4237">
            <v>131378703.73010564</v>
          </cell>
        </row>
        <row r="4238">
          <cell r="A4238" t="str">
            <v>JF3513</v>
          </cell>
          <cell r="B4238">
            <v>37239</v>
          </cell>
          <cell r="C4238">
            <v>37256</v>
          </cell>
          <cell r="D4238" t="str">
            <v>36 Cotwell Avenue</v>
          </cell>
          <cell r="E4238" t="str">
            <v>Cowplain</v>
          </cell>
          <cell r="F4238" t="str">
            <v>Waterlooville</v>
          </cell>
          <cell r="G4238" t="str">
            <v>Hampshire</v>
          </cell>
          <cell r="H4238" t="str">
            <v>PO8 9AW</v>
          </cell>
          <cell r="I4238">
            <v>42793.359763995184</v>
          </cell>
          <cell r="J4238">
            <v>40098.563809083644</v>
          </cell>
          <cell r="K4238">
            <v>7.4999999999999997E-3</v>
          </cell>
          <cell r="L4238">
            <v>39797.824580515517</v>
          </cell>
          <cell r="M4238">
            <v>131418501.55468616</v>
          </cell>
        </row>
        <row r="4239">
          <cell r="A4239" t="str">
            <v>JF3354</v>
          </cell>
          <cell r="B4239">
            <v>37239</v>
          </cell>
          <cell r="C4239">
            <v>37256</v>
          </cell>
          <cell r="D4239">
            <v>16</v>
          </cell>
          <cell r="E4239" t="str">
            <v>Swift Hollow</v>
          </cell>
          <cell r="F4239" t="str">
            <v>Southampton</v>
          </cell>
          <cell r="G4239" t="str">
            <v>Hampshire</v>
          </cell>
          <cell r="H4239" t="str">
            <v>SO19 9DU</v>
          </cell>
          <cell r="I4239">
            <v>59601.737037117702</v>
          </cell>
          <cell r="J4239">
            <v>55848.479037299207</v>
          </cell>
          <cell r="K4239">
            <v>7.4999999999999997E-3</v>
          </cell>
          <cell r="L4239">
            <v>55429.615444519462</v>
          </cell>
          <cell r="M4239">
            <v>131473931.17013068</v>
          </cell>
        </row>
        <row r="4240">
          <cell r="A4240" t="str">
            <v>JF3546</v>
          </cell>
          <cell r="B4240">
            <v>37239</v>
          </cell>
          <cell r="C4240">
            <v>37256</v>
          </cell>
          <cell r="D4240">
            <v>36</v>
          </cell>
          <cell r="E4240" t="str">
            <v>Vicarage Farm Road</v>
          </cell>
          <cell r="F4240" t="str">
            <v>Hounslow</v>
          </cell>
          <cell r="G4240" t="str">
            <v>Middlesex</v>
          </cell>
          <cell r="H4240" t="str">
            <v>TW3 4NW</v>
          </cell>
          <cell r="I4240">
            <v>61012.417326767085</v>
          </cell>
          <cell r="J4240">
            <v>57170.325555560077</v>
          </cell>
          <cell r="K4240">
            <v>7.4999999999999997E-3</v>
          </cell>
          <cell r="L4240">
            <v>56741.548113893383</v>
          </cell>
          <cell r="M4240">
            <v>131530672.71824458</v>
          </cell>
        </row>
        <row r="4241">
          <cell r="A4241" t="str">
            <v>JF3444</v>
          </cell>
          <cell r="B4241">
            <v>37239</v>
          </cell>
          <cell r="C4241">
            <v>37256</v>
          </cell>
          <cell r="D4241" t="str">
            <v>Radley</v>
          </cell>
          <cell r="E4241" t="str">
            <v>15 Cedar Drive</v>
          </cell>
          <cell r="F4241" t="str">
            <v>Weymouth</v>
          </cell>
          <cell r="G4241" t="str">
            <v>Dorset</v>
          </cell>
          <cell r="H4241" t="str">
            <v>DT3 6DT</v>
          </cell>
          <cell r="I4241">
            <v>69935.889445013032</v>
          </cell>
          <cell r="J4241">
            <v>65531.866180213714</v>
          </cell>
          <cell r="K4241">
            <v>7.4999999999999997E-3</v>
          </cell>
          <cell r="L4241">
            <v>65040.377183862118</v>
          </cell>
          <cell r="M4241">
            <v>131595713.09542845</v>
          </cell>
        </row>
        <row r="4242">
          <cell r="A4242" t="str">
            <v>JE3307</v>
          </cell>
          <cell r="B4242">
            <v>37242</v>
          </cell>
          <cell r="C4242">
            <v>37256</v>
          </cell>
          <cell r="D4242">
            <v>83</v>
          </cell>
          <cell r="E4242" t="str">
            <v>Hulme Hall Road</v>
          </cell>
          <cell r="F4242" t="str">
            <v>Cheadle</v>
          </cell>
          <cell r="G4242" t="str">
            <v>Cheshire</v>
          </cell>
          <cell r="H4242" t="str">
            <v>SK8 6LF</v>
          </cell>
          <cell r="I4242">
            <v>10986.688071037077</v>
          </cell>
          <cell r="J4242">
            <v>10294.831139611568</v>
          </cell>
          <cell r="K4242">
            <v>7.4999999999999997E-3</v>
          </cell>
          <cell r="L4242">
            <v>10217.619906064481</v>
          </cell>
          <cell r="M4242">
            <v>131605930.71533452</v>
          </cell>
        </row>
        <row r="4243">
          <cell r="A4243" t="str">
            <v>JF3313</v>
          </cell>
          <cell r="B4243">
            <v>37242</v>
          </cell>
          <cell r="C4243">
            <v>37256</v>
          </cell>
          <cell r="D4243" t="str">
            <v>3 Rock Farm Road</v>
          </cell>
          <cell r="E4243" t="str">
            <v>Whittington</v>
          </cell>
          <cell r="F4243" t="str">
            <v>Lichfield</v>
          </cell>
          <cell r="G4243" t="str">
            <v>Staffordshire</v>
          </cell>
          <cell r="H4243" t="str">
            <v>WS14 9ND</v>
          </cell>
          <cell r="I4243">
            <v>16701.367258690403</v>
          </cell>
          <cell r="J4243">
            <v>15649.643879679668</v>
          </cell>
          <cell r="K4243">
            <v>7.4999999999999997E-3</v>
          </cell>
          <cell r="L4243">
            <v>15532.271550582072</v>
          </cell>
          <cell r="M4243">
            <v>131621462.9868851</v>
          </cell>
        </row>
        <row r="4244">
          <cell r="A4244" t="str">
            <v>JF3673</v>
          </cell>
          <cell r="B4244">
            <v>37242</v>
          </cell>
          <cell r="C4244">
            <v>37256</v>
          </cell>
          <cell r="D4244">
            <v>8</v>
          </cell>
          <cell r="E4244" t="str">
            <v>Chiltern Road</v>
          </cell>
          <cell r="F4244" t="str">
            <v>Barton-Le-Clay, Bedford</v>
          </cell>
          <cell r="G4244" t="str">
            <v>Bedfordshire</v>
          </cell>
          <cell r="H4244" t="str">
            <v>MK45 4PB</v>
          </cell>
          <cell r="I4244">
            <v>17804.393279563024</v>
          </cell>
          <cell r="J4244">
            <v>16683.209823671143</v>
          </cell>
          <cell r="K4244">
            <v>7.4999999999999997E-3</v>
          </cell>
          <cell r="L4244">
            <v>16558.08574999361</v>
          </cell>
          <cell r="M4244">
            <v>131638021.0726351</v>
          </cell>
        </row>
        <row r="4245">
          <cell r="A4245" t="str">
            <v>JF3502</v>
          </cell>
          <cell r="B4245">
            <v>37242</v>
          </cell>
          <cell r="C4245">
            <v>37256</v>
          </cell>
          <cell r="D4245">
            <v>267</v>
          </cell>
          <cell r="E4245" t="str">
            <v>Dunkirk Lane</v>
          </cell>
          <cell r="F4245" t="str">
            <v>Leyland</v>
          </cell>
          <cell r="G4245" t="str">
            <v>Lancashire</v>
          </cell>
          <cell r="H4245" t="str">
            <v>PR26 7SN</v>
          </cell>
          <cell r="I4245">
            <v>24630.392740255804</v>
          </cell>
          <cell r="J4245">
            <v>23079.360451826593</v>
          </cell>
          <cell r="K4245">
            <v>7.4999999999999997E-3</v>
          </cell>
          <cell r="L4245">
            <v>22906.265248437896</v>
          </cell>
          <cell r="M4245">
            <v>131660927.33788353</v>
          </cell>
        </row>
        <row r="4246">
          <cell r="A4246" t="str">
            <v>JF3225</v>
          </cell>
          <cell r="B4246">
            <v>37242</v>
          </cell>
          <cell r="C4246">
            <v>37256</v>
          </cell>
          <cell r="D4246">
            <v>61</v>
          </cell>
          <cell r="E4246" t="str">
            <v>Cherry Tree Lane</v>
          </cell>
          <cell r="F4246" t="str">
            <v>Great Moor Stockport</v>
          </cell>
          <cell r="G4246" t="str">
            <v>Cheshire</v>
          </cell>
          <cell r="H4246" t="str">
            <v>SK2 7PR</v>
          </cell>
          <cell r="I4246">
            <v>25120.75014055568</v>
          </cell>
          <cell r="J4246">
            <v>23538.838922636554</v>
          </cell>
          <cell r="K4246">
            <v>7.4999999999999997E-3</v>
          </cell>
          <cell r="L4246">
            <v>23362.297630716781</v>
          </cell>
          <cell r="M4246">
            <v>131684289.63551424</v>
          </cell>
        </row>
        <row r="4247">
          <cell r="A4247" t="str">
            <v>JF3579</v>
          </cell>
          <cell r="B4247">
            <v>37242</v>
          </cell>
          <cell r="C4247">
            <v>37256</v>
          </cell>
          <cell r="D4247">
            <v>6</v>
          </cell>
          <cell r="E4247" t="str">
            <v>Shirley Close Bransgore</v>
          </cell>
          <cell r="F4247" t="str">
            <v>Christchurch</v>
          </cell>
          <cell r="G4247" t="str">
            <v>Dorset</v>
          </cell>
          <cell r="H4247" t="str">
            <v>BH23 8NU</v>
          </cell>
          <cell r="I4247">
            <v>76944.181652706538</v>
          </cell>
          <cell r="J4247">
            <v>72098.830163241379</v>
          </cell>
          <cell r="K4247">
            <v>7.4999999999999997E-3</v>
          </cell>
          <cell r="L4247">
            <v>71558.088937017077</v>
          </cell>
          <cell r="M4247">
            <v>131755847.72445126</v>
          </cell>
        </row>
        <row r="4248">
          <cell r="A4248" t="str">
            <v>JF3616</v>
          </cell>
          <cell r="B4248">
            <v>37242</v>
          </cell>
          <cell r="C4248">
            <v>37256</v>
          </cell>
          <cell r="D4248" t="str">
            <v>43 Millstream Lane</v>
          </cell>
          <cell r="E4248" t="str">
            <v>Cippenham</v>
          </cell>
          <cell r="F4248" t="str">
            <v>Slough</v>
          </cell>
          <cell r="G4248" t="str">
            <v>Berkshire</v>
          </cell>
          <cell r="H4248" t="str">
            <v>SL1 5DY</v>
          </cell>
          <cell r="I4248">
            <v>82018.667525095749</v>
          </cell>
          <cell r="J4248">
            <v>76853.764028553182</v>
          </cell>
          <cell r="K4248">
            <v>7.4999999999999997E-3</v>
          </cell>
          <cell r="L4248">
            <v>76277.360798339039</v>
          </cell>
          <cell r="M4248">
            <v>131832125.0852496</v>
          </cell>
        </row>
        <row r="4249">
          <cell r="A4249" t="str">
            <v>JE3312</v>
          </cell>
          <cell r="B4249">
            <v>37243</v>
          </cell>
          <cell r="C4249">
            <v>37256</v>
          </cell>
          <cell r="D4249">
            <v>132</v>
          </cell>
          <cell r="E4249" t="str">
            <v>Doe Bank Lane</v>
          </cell>
          <cell r="F4249" t="str">
            <v>Great Barr</v>
          </cell>
          <cell r="G4249" t="str">
            <v>Birmingham</v>
          </cell>
          <cell r="H4249" t="str">
            <v>B43 7UG</v>
          </cell>
          <cell r="I4249">
            <v>3041.6825351310499</v>
          </cell>
          <cell r="J4249">
            <v>2850.1408137751901</v>
          </cell>
          <cell r="K4249">
            <v>7.4999999999999997E-3</v>
          </cell>
          <cell r="L4249">
            <v>2828.7647576718764</v>
          </cell>
          <cell r="M4249">
            <v>131834953.85000728</v>
          </cell>
        </row>
        <row r="4250">
          <cell r="A4250" t="str">
            <v>JE3310</v>
          </cell>
          <cell r="B4250">
            <v>37243</v>
          </cell>
          <cell r="C4250">
            <v>37256</v>
          </cell>
          <cell r="D4250">
            <v>16</v>
          </cell>
          <cell r="E4250" t="str">
            <v>Greenlydd Close</v>
          </cell>
          <cell r="F4250" t="str">
            <v>Niton</v>
          </cell>
          <cell r="G4250" t="str">
            <v>Isle of Wight</v>
          </cell>
          <cell r="H4250" t="str">
            <v>PO38 2BJ</v>
          </cell>
          <cell r="I4250">
            <v>8816.3935887135285</v>
          </cell>
          <cell r="J4250">
            <v>8261.2050755703585</v>
          </cell>
          <cell r="K4250">
            <v>7.4999999999999997E-3</v>
          </cell>
          <cell r="L4250">
            <v>8199.2460375035807</v>
          </cell>
          <cell r="M4250">
            <v>131843153.09604478</v>
          </cell>
        </row>
        <row r="4251">
          <cell r="A4251" t="str">
            <v>JF3453</v>
          </cell>
          <cell r="B4251">
            <v>37243</v>
          </cell>
          <cell r="C4251">
            <v>37256</v>
          </cell>
          <cell r="D4251">
            <v>81</v>
          </cell>
          <cell r="E4251" t="str">
            <v>Marl Pit Lane</v>
          </cell>
          <cell r="F4251" t="str">
            <v>Norwich</v>
          </cell>
          <cell r="G4251" t="str">
            <v>Norfolk</v>
          </cell>
          <cell r="H4251" t="str">
            <v>NR5 8XN</v>
          </cell>
          <cell r="I4251">
            <v>15734.944068251118</v>
          </cell>
          <cell r="J4251">
            <v>14744.078572769307</v>
          </cell>
          <cell r="K4251">
            <v>7.4999999999999997E-3</v>
          </cell>
          <cell r="L4251">
            <v>14633.497983473539</v>
          </cell>
          <cell r="M4251">
            <v>131857786.59402825</v>
          </cell>
        </row>
        <row r="4252">
          <cell r="A4252" t="str">
            <v>JE3301</v>
          </cell>
          <cell r="B4252">
            <v>37243</v>
          </cell>
          <cell r="C4252">
            <v>37256</v>
          </cell>
          <cell r="D4252">
            <v>31</v>
          </cell>
          <cell r="E4252" t="str">
            <v>Huxley Road</v>
          </cell>
          <cell r="F4252" t="str">
            <v>Welling</v>
          </cell>
          <cell r="G4252" t="str">
            <v>Kent</v>
          </cell>
          <cell r="H4252" t="str">
            <v>DA16 2EN</v>
          </cell>
          <cell r="I4252">
            <v>15928.581508870451</v>
          </cell>
          <cell r="J4252">
            <v>14925.522219898759</v>
          </cell>
          <cell r="K4252">
            <v>7.4999999999999997E-3</v>
          </cell>
          <cell r="L4252">
            <v>14813.580803249519</v>
          </cell>
          <cell r="M4252">
            <v>131872600.17483149</v>
          </cell>
        </row>
        <row r="4253">
          <cell r="A4253" t="str">
            <v>JF3545</v>
          </cell>
          <cell r="B4253">
            <v>37243</v>
          </cell>
          <cell r="C4253">
            <v>37256</v>
          </cell>
          <cell r="D4253" t="str">
            <v>6 School Field</v>
          </cell>
          <cell r="E4253" t="str">
            <v>Glemsford</v>
          </cell>
          <cell r="F4253" t="str">
            <v>Sudbury</v>
          </cell>
          <cell r="G4253" t="str">
            <v>Suffolk</v>
          </cell>
          <cell r="H4253" t="str">
            <v>CO10 7RE</v>
          </cell>
          <cell r="I4253">
            <v>16957.021676212222</v>
          </cell>
          <cell r="J4253">
            <v>15889.199152521272</v>
          </cell>
          <cell r="K4253">
            <v>7.4999999999999997E-3</v>
          </cell>
          <cell r="L4253">
            <v>15770.030158877364</v>
          </cell>
          <cell r="M4253">
            <v>131888370.20499037</v>
          </cell>
        </row>
        <row r="4254">
          <cell r="A4254" t="str">
            <v>JF3465</v>
          </cell>
          <cell r="B4254">
            <v>37243</v>
          </cell>
          <cell r="C4254">
            <v>37256</v>
          </cell>
          <cell r="D4254">
            <v>3</v>
          </cell>
          <cell r="E4254" t="str">
            <v>Bloomfield Road St Johns</v>
          </cell>
          <cell r="F4254" t="str">
            <v>Worcester</v>
          </cell>
          <cell r="G4254" t="str">
            <v>Worcestershire</v>
          </cell>
          <cell r="H4254" t="str">
            <v>WR2 4JN</v>
          </cell>
          <cell r="I4254">
            <v>22429.424594621032</v>
          </cell>
          <cell r="J4254">
            <v>21016.992315362779</v>
          </cell>
          <cell r="K4254">
            <v>7.4999999999999997E-3</v>
          </cell>
          <cell r="L4254">
            <v>20859.364872997558</v>
          </cell>
          <cell r="M4254">
            <v>131909229.56986336</v>
          </cell>
        </row>
        <row r="4255">
          <cell r="A4255" t="str">
            <v>JF3617</v>
          </cell>
          <cell r="B4255">
            <v>37243</v>
          </cell>
          <cell r="C4255">
            <v>37256</v>
          </cell>
          <cell r="D4255">
            <v>29</v>
          </cell>
          <cell r="E4255" t="str">
            <v>Cambridge Road</v>
          </cell>
          <cell r="F4255" t="str">
            <v>Orrell Wigan</v>
          </cell>
          <cell r="G4255" t="str">
            <v>Lancashire</v>
          </cell>
          <cell r="H4255" t="str">
            <v>WN5 8PL</v>
          </cell>
          <cell r="I4255">
            <v>38209.268947924829</v>
          </cell>
          <cell r="J4255">
            <v>35803.143699314947</v>
          </cell>
          <cell r="K4255">
            <v>7.4999999999999997E-3</v>
          </cell>
          <cell r="L4255">
            <v>35534.620121570086</v>
          </cell>
          <cell r="M4255">
            <v>131944764.18998493</v>
          </cell>
        </row>
        <row r="4256">
          <cell r="A4256" t="str">
            <v>JF3505</v>
          </cell>
          <cell r="B4256">
            <v>37243</v>
          </cell>
          <cell r="C4256">
            <v>37256</v>
          </cell>
          <cell r="D4256" t="str">
            <v>The Orchard</v>
          </cell>
          <cell r="E4256" t="str">
            <v>Knoll Mount, The Knoll</v>
          </cell>
          <cell r="F4256" t="str">
            <v>Matlock</v>
          </cell>
          <cell r="G4256" t="str">
            <v>Derbyshire</v>
          </cell>
          <cell r="H4256" t="str">
            <v>DE4 5FP</v>
          </cell>
          <cell r="I4256">
            <v>43807.197467024052</v>
          </cell>
          <cell r="J4256">
            <v>41048.557828042685</v>
          </cell>
          <cell r="K4256">
            <v>7.4999999999999997E-3</v>
          </cell>
          <cell r="L4256">
            <v>40740.693644332365</v>
          </cell>
          <cell r="M4256">
            <v>131985504.88362926</v>
          </cell>
        </row>
        <row r="4257">
          <cell r="A4257" t="str">
            <v>JF3462</v>
          </cell>
          <cell r="B4257">
            <v>37243</v>
          </cell>
          <cell r="C4257">
            <v>37256</v>
          </cell>
          <cell r="D4257">
            <v>71</v>
          </cell>
          <cell r="E4257" t="str">
            <v>Clarence Road</v>
          </cell>
          <cell r="F4257" t="str">
            <v>Enfield</v>
          </cell>
          <cell r="G4257" t="str">
            <v>Middlesex</v>
          </cell>
          <cell r="H4257" t="str">
            <v>EN3 4BN</v>
          </cell>
          <cell r="I4257">
            <v>69631.262795580871</v>
          </cell>
          <cell r="J4257">
            <v>65246.422569158894</v>
          </cell>
          <cell r="K4257">
            <v>7.4999999999999997E-3</v>
          </cell>
          <cell r="L4257">
            <v>64757.074399890203</v>
          </cell>
          <cell r="M4257">
            <v>132050261.95802915</v>
          </cell>
        </row>
        <row r="4258">
          <cell r="A4258" t="str">
            <v>JE3306</v>
          </cell>
          <cell r="B4258">
            <v>37244</v>
          </cell>
          <cell r="C4258">
            <v>37256</v>
          </cell>
          <cell r="D4258">
            <v>12</v>
          </cell>
          <cell r="E4258" t="str">
            <v>Malthouse Way</v>
          </cell>
          <cell r="F4258" t="str">
            <v>Barrington Cambridge</v>
          </cell>
          <cell r="G4258" t="str">
            <v>Cambridgeshire</v>
          </cell>
          <cell r="H4258" t="str">
            <v>CB2 5RR</v>
          </cell>
          <cell r="I4258">
            <v>3000.663669706742</v>
          </cell>
          <cell r="J4258">
            <v>2811.7050003297427</v>
          </cell>
          <cell r="K4258">
            <v>7.4999999999999997E-3</v>
          </cell>
          <cell r="L4258">
            <v>2790.6172128272697</v>
          </cell>
          <cell r="M4258">
            <v>132053052.57524198</v>
          </cell>
        </row>
        <row r="4259">
          <cell r="A4259" t="str">
            <v>JF3756</v>
          </cell>
          <cell r="B4259">
            <v>37244</v>
          </cell>
          <cell r="C4259">
            <v>37256</v>
          </cell>
          <cell r="D4259">
            <v>30</v>
          </cell>
          <cell r="E4259" t="str">
            <v>Meadow Head Drive</v>
          </cell>
          <cell r="F4259" t="str">
            <v>Sheffield</v>
          </cell>
          <cell r="G4259" t="str">
            <v>South Yorkshire</v>
          </cell>
          <cell r="H4259" t="str">
            <v>S8 7TQ</v>
          </cell>
          <cell r="I4259">
            <v>6541.599528284547</v>
          </cell>
          <cell r="J4259">
            <v>6129.660011390054</v>
          </cell>
          <cell r="K4259">
            <v>7.4999999999999997E-3</v>
          </cell>
          <cell r="L4259">
            <v>6083.6875613046286</v>
          </cell>
          <cell r="M4259">
            <v>132059136.26280329</v>
          </cell>
        </row>
        <row r="4260">
          <cell r="A4260" t="str">
            <v>JF3705</v>
          </cell>
          <cell r="B4260">
            <v>37244</v>
          </cell>
          <cell r="C4260">
            <v>37256</v>
          </cell>
          <cell r="D4260">
            <v>11</v>
          </cell>
          <cell r="E4260" t="str">
            <v>Beaumont Close</v>
          </cell>
          <cell r="F4260" t="str">
            <v>Walton on the Naze</v>
          </cell>
          <cell r="G4260" t="str">
            <v>Essex</v>
          </cell>
          <cell r="H4260" t="str">
            <v>CO14 8TX</v>
          </cell>
          <cell r="I4260">
            <v>15613.341429910783</v>
          </cell>
          <cell r="J4260">
            <v>14630.13353130179</v>
          </cell>
          <cell r="K4260">
            <v>7.4999999999999997E-3</v>
          </cell>
          <cell r="L4260">
            <v>14520.407529817026</v>
          </cell>
          <cell r="M4260">
            <v>132073656.6703331</v>
          </cell>
        </row>
        <row r="4261">
          <cell r="A4261" t="str">
            <v>JF3512</v>
          </cell>
          <cell r="B4261">
            <v>37244</v>
          </cell>
          <cell r="C4261">
            <v>37256</v>
          </cell>
          <cell r="D4261">
            <v>23</v>
          </cell>
          <cell r="E4261" t="str">
            <v>Garth Drive</v>
          </cell>
          <cell r="F4261" t="str">
            <v>Hambleton Selby</v>
          </cell>
          <cell r="G4261" t="str">
            <v>North Yorkshire</v>
          </cell>
          <cell r="H4261" t="str">
            <v>YO8 9QD</v>
          </cell>
          <cell r="I4261">
            <v>24709.11707499122</v>
          </cell>
          <cell r="J4261">
            <v>23153.127334752477</v>
          </cell>
          <cell r="K4261">
            <v>7.4999999999999997E-3</v>
          </cell>
          <cell r="L4261">
            <v>22979.478879741833</v>
          </cell>
          <cell r="M4261">
            <v>132096636.14921284</v>
          </cell>
        </row>
        <row r="4262">
          <cell r="A4262" t="str">
            <v>JF3376</v>
          </cell>
          <cell r="B4262">
            <v>37244</v>
          </cell>
          <cell r="C4262">
            <v>37256</v>
          </cell>
          <cell r="D4262">
            <v>52</v>
          </cell>
          <cell r="E4262" t="str">
            <v>Treveneague Gardens</v>
          </cell>
          <cell r="F4262" t="str">
            <v>Plymouth</v>
          </cell>
          <cell r="G4262" t="str">
            <v>Devon</v>
          </cell>
          <cell r="H4262" t="str">
            <v>PL2 3SX</v>
          </cell>
          <cell r="I4262">
            <v>26018.417474713191</v>
          </cell>
          <cell r="J4262">
            <v>24379.978087136791</v>
          </cell>
          <cell r="K4262">
            <v>7.4999999999999997E-3</v>
          </cell>
          <cell r="L4262">
            <v>24197.128251483267</v>
          </cell>
          <cell r="M4262">
            <v>132120833.27746432</v>
          </cell>
        </row>
        <row r="4263">
          <cell r="A4263" t="str">
            <v>JF3710</v>
          </cell>
          <cell r="B4263">
            <v>37244</v>
          </cell>
          <cell r="C4263">
            <v>37256</v>
          </cell>
          <cell r="D4263">
            <v>14</v>
          </cell>
          <cell r="E4263" t="str">
            <v>Woodland Glade Lanivet</v>
          </cell>
          <cell r="F4263" t="str">
            <v>Bodmin</v>
          </cell>
          <cell r="G4263" t="str">
            <v>Cornwall</v>
          </cell>
          <cell r="H4263" t="str">
            <v>PL30 5HJ</v>
          </cell>
          <cell r="I4263">
            <v>40267.214651976617</v>
          </cell>
          <cell r="J4263">
            <v>37731.49584517708</v>
          </cell>
          <cell r="K4263">
            <v>7.4999999999999997E-3</v>
          </cell>
          <cell r="L4263">
            <v>37448.509626338251</v>
          </cell>
          <cell r="M4263">
            <v>132158281.78709066</v>
          </cell>
        </row>
        <row r="4264">
          <cell r="A4264" t="str">
            <v>JF3646</v>
          </cell>
          <cell r="B4264">
            <v>37244</v>
          </cell>
          <cell r="C4264">
            <v>37256</v>
          </cell>
          <cell r="D4264">
            <v>28</v>
          </cell>
          <cell r="E4264" t="str">
            <v>Ellerman Avenue</v>
          </cell>
          <cell r="F4264" t="str">
            <v>Twickenham</v>
          </cell>
          <cell r="G4264">
            <v>0</v>
          </cell>
          <cell r="H4264" t="str">
            <v>TW2 6AR</v>
          </cell>
          <cell r="I4264">
            <v>55008.532603831431</v>
          </cell>
          <cell r="J4264">
            <v>51544.519215680833</v>
          </cell>
          <cell r="K4264">
            <v>7.4999999999999997E-3</v>
          </cell>
          <cell r="L4264">
            <v>51157.935321563229</v>
          </cell>
          <cell r="M4264">
            <v>132209439.72241223</v>
          </cell>
        </row>
        <row r="4265">
          <cell r="A4265" t="str">
            <v>JF3564</v>
          </cell>
          <cell r="B4265">
            <v>37244</v>
          </cell>
          <cell r="C4265">
            <v>37256</v>
          </cell>
          <cell r="D4265">
            <v>10</v>
          </cell>
          <cell r="E4265" t="str">
            <v>Pembroke Close</v>
          </cell>
          <cell r="F4265" t="str">
            <v>Hornchurch</v>
          </cell>
          <cell r="G4265" t="str">
            <v>Essex</v>
          </cell>
          <cell r="H4265" t="str">
            <v>RM11 3ED</v>
          </cell>
          <cell r="I4265">
            <v>60592.981854755213</v>
          </cell>
          <cell r="J4265">
            <v>56777.302896647197</v>
          </cell>
          <cell r="K4265">
            <v>7.4999999999999997E-3</v>
          </cell>
          <cell r="L4265">
            <v>56351.473124922348</v>
          </cell>
          <cell r="M4265">
            <v>132265791.19553715</v>
          </cell>
        </row>
        <row r="4266">
          <cell r="A4266" t="str">
            <v>JF3183</v>
          </cell>
          <cell r="B4266">
            <v>37245</v>
          </cell>
          <cell r="C4266">
            <v>37256</v>
          </cell>
          <cell r="D4266">
            <v>2</v>
          </cell>
          <cell r="E4266" t="str">
            <v>Thornhill Way</v>
          </cell>
          <cell r="F4266" t="str">
            <v>Shepperton</v>
          </cell>
          <cell r="G4266" t="str">
            <v>Middlesex</v>
          </cell>
          <cell r="H4266" t="str">
            <v>TW17 0AW</v>
          </cell>
          <cell r="I4266">
            <v>16330.575801664241</v>
          </cell>
          <cell r="J4266">
            <v>15302.202010627449</v>
          </cell>
          <cell r="K4266">
            <v>7.4999999999999997E-3</v>
          </cell>
          <cell r="L4266">
            <v>15187.435495547743</v>
          </cell>
          <cell r="M4266">
            <v>132280978.63103269</v>
          </cell>
        </row>
        <row r="4267">
          <cell r="A4267" t="str">
            <v>JF3248</v>
          </cell>
          <cell r="B4267">
            <v>37245</v>
          </cell>
          <cell r="C4267">
            <v>37256</v>
          </cell>
          <cell r="D4267" t="str">
            <v>7 Crown Yard</v>
          </cell>
          <cell r="E4267" t="str">
            <v>Winfrith</v>
          </cell>
          <cell r="F4267" t="str">
            <v>Newburgh Dorchester</v>
          </cell>
          <cell r="G4267" t="str">
            <v>Dorset</v>
          </cell>
          <cell r="H4267" t="str">
            <v>DT2 8NW</v>
          </cell>
          <cell r="I4267">
            <v>16347.065277004751</v>
          </cell>
          <cell r="J4267">
            <v>15317.653105908732</v>
          </cell>
          <cell r="K4267">
            <v>7.4999999999999997E-3</v>
          </cell>
          <cell r="L4267">
            <v>15202.770707614418</v>
          </cell>
          <cell r="M4267">
            <v>132296181.4017403</v>
          </cell>
        </row>
        <row r="4268">
          <cell r="A4268" t="str">
            <v>JF3619</v>
          </cell>
          <cell r="B4268">
            <v>37245</v>
          </cell>
          <cell r="C4268">
            <v>37256</v>
          </cell>
          <cell r="D4268">
            <v>10</v>
          </cell>
          <cell r="E4268" t="str">
            <v>Winterton Close</v>
          </cell>
          <cell r="F4268" t="str">
            <v>Doncaster</v>
          </cell>
          <cell r="G4268" t="str">
            <v>South Yorkshire</v>
          </cell>
          <cell r="H4268" t="str">
            <v>DN4 7HY</v>
          </cell>
          <cell r="I4268">
            <v>17508.148833001782</v>
          </cell>
          <cell r="J4268">
            <v>16405.620568958846</v>
          </cell>
          <cell r="K4268">
            <v>7.4999999999999997E-3</v>
          </cell>
          <cell r="L4268">
            <v>16282.578414691656</v>
          </cell>
          <cell r="M4268">
            <v>132312463.98015499</v>
          </cell>
        </row>
        <row r="4269">
          <cell r="A4269" t="str">
            <v>JF3583</v>
          </cell>
          <cell r="B4269">
            <v>37245</v>
          </cell>
          <cell r="C4269">
            <v>37256</v>
          </cell>
          <cell r="D4269">
            <v>28</v>
          </cell>
          <cell r="E4269" t="str">
            <v>Braemar Drive Highcliffe</v>
          </cell>
          <cell r="F4269" t="str">
            <v>Christchurch</v>
          </cell>
          <cell r="G4269" t="str">
            <v>Dorset</v>
          </cell>
          <cell r="H4269" t="str">
            <v>BH23 5NS</v>
          </cell>
          <cell r="I4269">
            <v>23923.392080690985</v>
          </cell>
          <cell r="J4269">
            <v>22416.881244375429</v>
          </cell>
          <cell r="K4269">
            <v>7.4999999999999997E-3</v>
          </cell>
          <cell r="L4269">
            <v>22248.754635042613</v>
          </cell>
          <cell r="M4269">
            <v>132334712.73479003</v>
          </cell>
        </row>
        <row r="4270">
          <cell r="A4270" t="str">
            <v>JF3603</v>
          </cell>
          <cell r="B4270">
            <v>37245</v>
          </cell>
          <cell r="C4270">
            <v>37256</v>
          </cell>
          <cell r="D4270" t="str">
            <v>59a</v>
          </cell>
          <cell r="E4270" t="str">
            <v>Derwent Rise</v>
          </cell>
          <cell r="F4270" t="str">
            <v>Flitwick, Bedford</v>
          </cell>
          <cell r="G4270" t="str">
            <v>Bedfordshire</v>
          </cell>
          <cell r="H4270" t="str">
            <v>MK45 1QR</v>
          </cell>
          <cell r="I4270">
            <v>29037.756967838632</v>
          </cell>
          <cell r="J4270">
            <v>27209.182851475995</v>
          </cell>
          <cell r="K4270">
            <v>7.4999999999999997E-3</v>
          </cell>
          <cell r="L4270">
            <v>27005.113980089925</v>
          </cell>
          <cell r="M4270">
            <v>132361717.84877011</v>
          </cell>
        </row>
        <row r="4271">
          <cell r="A4271" t="str">
            <v>JF3586</v>
          </cell>
          <cell r="B4271">
            <v>37245</v>
          </cell>
          <cell r="C4271">
            <v>37256</v>
          </cell>
          <cell r="D4271" t="str">
            <v>42 High Street</v>
          </cell>
          <cell r="E4271" t="str">
            <v>Woolton</v>
          </cell>
          <cell r="F4271" t="str">
            <v>Liverpool</v>
          </cell>
          <cell r="G4271" t="str">
            <v>Merseyside</v>
          </cell>
          <cell r="H4271" t="str">
            <v>L25 7TF</v>
          </cell>
          <cell r="I4271">
            <v>29215.71882740326</v>
          </cell>
          <cell r="J4271">
            <v>27375.938044821189</v>
          </cell>
          <cell r="K4271">
            <v>7.4999999999999997E-3</v>
          </cell>
          <cell r="L4271">
            <v>27170.61850948503</v>
          </cell>
          <cell r="M4271">
            <v>132388888.4672796</v>
          </cell>
        </row>
        <row r="4272">
          <cell r="A4272" t="str">
            <v>JF3540</v>
          </cell>
          <cell r="B4272">
            <v>37245</v>
          </cell>
          <cell r="C4272">
            <v>37256</v>
          </cell>
          <cell r="D4272">
            <v>42</v>
          </cell>
          <cell r="E4272" t="str">
            <v>Wykeham Road</v>
          </cell>
          <cell r="F4272" t="str">
            <v>Reading</v>
          </cell>
          <cell r="G4272" t="str">
            <v>Berkshire</v>
          </cell>
          <cell r="H4272" t="str">
            <v>RG6 1PW</v>
          </cell>
          <cell r="I4272">
            <v>30215.023533485386</v>
          </cell>
          <cell r="J4272">
            <v>28312.314242963632</v>
          </cell>
          <cell r="K4272">
            <v>7.4999999999999997E-3</v>
          </cell>
          <cell r="L4272">
            <v>28099.971886141408</v>
          </cell>
          <cell r="M4272">
            <v>132416988.43916574</v>
          </cell>
        </row>
        <row r="4273">
          <cell r="A4273" t="str">
            <v>JF3693</v>
          </cell>
          <cell r="B4273">
            <v>37245</v>
          </cell>
          <cell r="C4273">
            <v>37256</v>
          </cell>
          <cell r="D4273">
            <v>5</v>
          </cell>
          <cell r="E4273" t="str">
            <v>Coppins Grove</v>
          </cell>
          <cell r="F4273" t="str">
            <v>Portchester, Fareham</v>
          </cell>
          <cell r="G4273" t="str">
            <v>Hampshire</v>
          </cell>
          <cell r="H4273" t="str">
            <v>PO16 9HG</v>
          </cell>
          <cell r="I4273">
            <v>38778.030840932894</v>
          </cell>
          <cell r="J4273">
            <v>36336.089352209157</v>
          </cell>
          <cell r="K4273">
            <v>7.4999999999999997E-3</v>
          </cell>
          <cell r="L4273">
            <v>36063.568682067591</v>
          </cell>
          <cell r="M4273">
            <v>132453052.00784782</v>
          </cell>
        </row>
        <row r="4274">
          <cell r="A4274" t="str">
            <v>JF3675</v>
          </cell>
          <cell r="B4274">
            <v>37245</v>
          </cell>
          <cell r="C4274">
            <v>37256</v>
          </cell>
          <cell r="D4274">
            <v>20</v>
          </cell>
          <cell r="E4274" t="str">
            <v>Smithy Lane</v>
          </cell>
          <cell r="F4274" t="str">
            <v>Much Hoole</v>
          </cell>
          <cell r="G4274" t="str">
            <v>Preston Lancashire</v>
          </cell>
          <cell r="H4274" t="str">
            <v>PR4 4GN</v>
          </cell>
          <cell r="I4274">
            <v>43651.680570948134</v>
          </cell>
          <cell r="J4274">
            <v>40902.834187387161</v>
          </cell>
          <cell r="K4274">
            <v>7.4999999999999997E-3</v>
          </cell>
          <cell r="L4274">
            <v>40596.06293098176</v>
          </cell>
          <cell r="M4274">
            <v>132493648.0707788</v>
          </cell>
        </row>
        <row r="4275">
          <cell r="A4275" t="str">
            <v>JF3752</v>
          </cell>
          <cell r="B4275">
            <v>37245</v>
          </cell>
          <cell r="C4275">
            <v>37256</v>
          </cell>
          <cell r="D4275">
            <v>41</v>
          </cell>
          <cell r="E4275" t="str">
            <v>Parsons Lane</v>
          </cell>
          <cell r="F4275" t="str">
            <v>Bierton Aylesbury</v>
          </cell>
          <cell r="G4275" t="str">
            <v>Buckinghamshire</v>
          </cell>
          <cell r="H4275" t="str">
            <v>HP22 5DF</v>
          </cell>
          <cell r="I4275">
            <v>44071.801034467637</v>
          </cell>
          <cell r="J4275">
            <v>41296.498702322315</v>
          </cell>
          <cell r="K4275">
            <v>7.4999999999999997E-3</v>
          </cell>
          <cell r="L4275">
            <v>40986.7749620549</v>
          </cell>
          <cell r="M4275">
            <v>132534634.84574085</v>
          </cell>
        </row>
        <row r="4276">
          <cell r="A4276" t="str">
            <v>JF3585</v>
          </cell>
          <cell r="B4276">
            <v>37245</v>
          </cell>
          <cell r="C4276">
            <v>37256</v>
          </cell>
          <cell r="D4276">
            <v>2</v>
          </cell>
          <cell r="E4276" t="str">
            <v>Chuters Close</v>
          </cell>
          <cell r="F4276" t="str">
            <v>West Byfleet</v>
          </cell>
          <cell r="G4276" t="str">
            <v>Surrey</v>
          </cell>
          <cell r="H4276" t="str">
            <v>KT14 7QD</v>
          </cell>
          <cell r="I4276">
            <v>52502.466720648161</v>
          </cell>
          <cell r="J4276">
            <v>49196.266045544362</v>
          </cell>
          <cell r="K4276">
            <v>7.4999999999999997E-3</v>
          </cell>
          <cell r="L4276">
            <v>48827.294050202785</v>
          </cell>
          <cell r="M4276">
            <v>132583462.13979106</v>
          </cell>
        </row>
        <row r="4277">
          <cell r="A4277" t="str">
            <v>JE3308</v>
          </cell>
          <cell r="B4277">
            <v>37245</v>
          </cell>
          <cell r="C4277">
            <v>37256</v>
          </cell>
          <cell r="D4277" t="str">
            <v>5 Pointers Hill</v>
          </cell>
          <cell r="E4277" t="str">
            <v>Broomfield Park</v>
          </cell>
          <cell r="F4277" t="str">
            <v>Westcott Dorking</v>
          </cell>
          <cell r="G4277" t="str">
            <v>Surrey</v>
          </cell>
          <cell r="H4277" t="str">
            <v>RH4 3PF</v>
          </cell>
          <cell r="I4277">
            <v>52007.363100563336</v>
          </cell>
          <cell r="J4277">
            <v>48732.340235288561</v>
          </cell>
          <cell r="K4277">
            <v>7.4999999999999997E-3</v>
          </cell>
          <cell r="L4277">
            <v>48366.847683523898</v>
          </cell>
          <cell r="M4277">
            <v>132631828.98747458</v>
          </cell>
        </row>
        <row r="4278">
          <cell r="A4278" t="str">
            <v>JF3721</v>
          </cell>
          <cell r="B4278">
            <v>37245</v>
          </cell>
          <cell r="C4278">
            <v>37256</v>
          </cell>
          <cell r="D4278" t="str">
            <v>Manor Lodge</v>
          </cell>
          <cell r="E4278" t="str">
            <v>Manor Road, Hagworthingham</v>
          </cell>
          <cell r="F4278" t="str">
            <v>Spilsby</v>
          </cell>
          <cell r="G4278" t="str">
            <v>Lincolnshire</v>
          </cell>
          <cell r="H4278" t="str">
            <v>PE23 4LL</v>
          </cell>
          <cell r="I4278">
            <v>70348.490338774325</v>
          </cell>
          <cell r="J4278">
            <v>65918.484649934631</v>
          </cell>
          <cell r="K4278">
            <v>7.4999999999999997E-3</v>
          </cell>
          <cell r="L4278">
            <v>65424.096015060124</v>
          </cell>
          <cell r="M4278">
            <v>132697253.08348964</v>
          </cell>
        </row>
        <row r="4279">
          <cell r="A4279" t="str">
            <v>JF3642</v>
          </cell>
          <cell r="B4279">
            <v>37245</v>
          </cell>
          <cell r="C4279">
            <v>37256</v>
          </cell>
          <cell r="D4279">
            <v>40</v>
          </cell>
          <cell r="E4279" t="str">
            <v>The Orchard</v>
          </cell>
          <cell r="F4279" t="str">
            <v>Kings Langley</v>
          </cell>
          <cell r="G4279" t="str">
            <v>Hertfordshire</v>
          </cell>
          <cell r="H4279" t="str">
            <v>WD4 8JR</v>
          </cell>
          <cell r="I4279">
            <v>75907.824686284439</v>
          </cell>
          <cell r="J4279">
            <v>71127.734970523437</v>
          </cell>
          <cell r="K4279">
            <v>7.4999999999999997E-3</v>
          </cell>
          <cell r="L4279">
            <v>70594.276958244518</v>
          </cell>
          <cell r="M4279">
            <v>132767847.36044788</v>
          </cell>
        </row>
        <row r="4280">
          <cell r="A4280" t="str">
            <v>JF3461</v>
          </cell>
          <cell r="B4280">
            <v>37245</v>
          </cell>
          <cell r="C4280">
            <v>37256</v>
          </cell>
          <cell r="D4280" t="str">
            <v>Virginia Cottage</v>
          </cell>
          <cell r="E4280" t="str">
            <v>Langore</v>
          </cell>
          <cell r="F4280" t="str">
            <v>Launceston</v>
          </cell>
          <cell r="G4280" t="str">
            <v>Cornwall</v>
          </cell>
          <cell r="H4280" t="str">
            <v>PL15 8LD</v>
          </cell>
          <cell r="I4280">
            <v>115826.68710580593</v>
          </cell>
          <cell r="J4280">
            <v>108532.81512181311</v>
          </cell>
          <cell r="K4280">
            <v>7.4999999999999997E-3</v>
          </cell>
          <cell r="L4280">
            <v>107718.81900839951</v>
          </cell>
          <cell r="M4280">
            <v>132875566.17945628</v>
          </cell>
        </row>
        <row r="4281">
          <cell r="A4281" t="str">
            <v>JE3311</v>
          </cell>
          <cell r="B4281">
            <v>37246</v>
          </cell>
          <cell r="C4281">
            <v>37256</v>
          </cell>
          <cell r="D4281">
            <v>248</v>
          </cell>
          <cell r="E4281" t="str">
            <v>Fennycroft Road</v>
          </cell>
          <cell r="F4281" t="str">
            <v>Hemel Hempstead</v>
          </cell>
          <cell r="G4281" t="str">
            <v>Hertfordshire</v>
          </cell>
          <cell r="H4281" t="str">
            <v>HP1 3NP</v>
          </cell>
          <cell r="I4281">
            <v>3236.2219289175159</v>
          </cell>
          <cell r="J4281">
            <v>3032.4296160133899</v>
          </cell>
          <cell r="K4281">
            <v>7.4999999999999997E-3</v>
          </cell>
          <cell r="L4281">
            <v>3009.6863938932897</v>
          </cell>
          <cell r="M4281">
            <v>132878575.86585017</v>
          </cell>
        </row>
        <row r="4282">
          <cell r="A4282" t="str">
            <v>JF3750</v>
          </cell>
          <cell r="B4282">
            <v>37246</v>
          </cell>
          <cell r="C4282">
            <v>37256</v>
          </cell>
          <cell r="D4282">
            <v>7</v>
          </cell>
          <cell r="E4282" t="str">
            <v>Somers Road</v>
          </cell>
          <cell r="F4282" t="str">
            <v>Leicester</v>
          </cell>
          <cell r="G4282" t="str">
            <v>Leicestershire</v>
          </cell>
          <cell r="H4282" t="str">
            <v>LE5 2FB</v>
          </cell>
          <cell r="I4282">
            <v>11417.843368531905</v>
          </cell>
          <cell r="J4282">
            <v>10698.835599732665</v>
          </cell>
          <cell r="K4282">
            <v>7.4999999999999997E-3</v>
          </cell>
          <cell r="L4282">
            <v>10618.59433273467</v>
          </cell>
          <cell r="M4282">
            <v>132889194.46018291</v>
          </cell>
        </row>
        <row r="4283">
          <cell r="A4283" t="str">
            <v>JF3635</v>
          </cell>
          <cell r="B4283">
            <v>37246</v>
          </cell>
          <cell r="C4283">
            <v>37256</v>
          </cell>
          <cell r="D4283" t="str">
            <v>High Beech House</v>
          </cell>
          <cell r="E4283" t="str">
            <v>Mill Road</v>
          </cell>
          <cell r="F4283" t="str">
            <v>Stoke Holy Cross</v>
          </cell>
          <cell r="G4283" t="str">
            <v>Norwich</v>
          </cell>
          <cell r="H4283" t="str">
            <v>NR14 8PA</v>
          </cell>
          <cell r="I4283">
            <v>17972.206402778491</v>
          </cell>
          <cell r="J4283">
            <v>16840.455369857929</v>
          </cell>
          <cell r="K4283">
            <v>7.4999999999999997E-3</v>
          </cell>
          <cell r="L4283">
            <v>16714.151954583995</v>
          </cell>
          <cell r="M4283">
            <v>132905908.6121375</v>
          </cell>
        </row>
        <row r="4284">
          <cell r="A4284" t="str">
            <v>JF3674</v>
          </cell>
          <cell r="B4284">
            <v>37246</v>
          </cell>
          <cell r="C4284">
            <v>37256</v>
          </cell>
          <cell r="D4284">
            <v>64</v>
          </cell>
          <cell r="E4284" t="str">
            <v>Sycamore Close</v>
          </cell>
          <cell r="F4284" t="str">
            <v>Poole</v>
          </cell>
          <cell r="G4284" t="str">
            <v>Dorset</v>
          </cell>
          <cell r="H4284" t="str">
            <v>BH17 7YJ</v>
          </cell>
          <cell r="I4284">
            <v>27801.673397439739</v>
          </cell>
          <cell r="J4284">
            <v>26050.938296845296</v>
          </cell>
          <cell r="K4284">
            <v>7.4999999999999997E-3</v>
          </cell>
          <cell r="L4284">
            <v>25855.556259618956</v>
          </cell>
          <cell r="M4284">
            <v>132931764.16839711</v>
          </cell>
        </row>
        <row r="4285">
          <cell r="A4285" t="str">
            <v>JF3338</v>
          </cell>
          <cell r="B4285">
            <v>37246</v>
          </cell>
          <cell r="C4285">
            <v>37256</v>
          </cell>
          <cell r="D4285">
            <v>28</v>
          </cell>
          <cell r="E4285" t="str">
            <v>St. Nicholas Way</v>
          </cell>
          <cell r="F4285" t="str">
            <v>Potter Heigham</v>
          </cell>
          <cell r="G4285" t="str">
            <v>Nr Great Yarmouth, Norfolk</v>
          </cell>
          <cell r="H4285" t="str">
            <v>NR29 5LG</v>
          </cell>
          <cell r="I4285">
            <v>29013.333969542535</v>
          </cell>
          <cell r="J4285">
            <v>27186.297825364789</v>
          </cell>
          <cell r="K4285">
            <v>7.4999999999999997E-3</v>
          </cell>
          <cell r="L4285">
            <v>26982.400591674555</v>
          </cell>
          <cell r="M4285">
            <v>132958746.56898879</v>
          </cell>
        </row>
        <row r="4286">
          <cell r="A4286" t="str">
            <v>JF3688</v>
          </cell>
          <cell r="B4286">
            <v>37246</v>
          </cell>
          <cell r="C4286">
            <v>37256</v>
          </cell>
          <cell r="D4286">
            <v>30</v>
          </cell>
          <cell r="E4286" t="str">
            <v>Ramshill Road</v>
          </cell>
          <cell r="F4286" t="str">
            <v>Paignton</v>
          </cell>
          <cell r="G4286" t="str">
            <v>Devon</v>
          </cell>
          <cell r="H4286" t="str">
            <v>TQ3 3PP</v>
          </cell>
          <cell r="I4286">
            <v>35421.29353705352</v>
          </cell>
          <cell r="J4286">
            <v>33190.73349063957</v>
          </cell>
          <cell r="K4286">
            <v>7.4999999999999997E-3</v>
          </cell>
          <cell r="L4286">
            <v>32941.802989459771</v>
          </cell>
          <cell r="M4286">
            <v>132991688.37197824</v>
          </cell>
        </row>
        <row r="4287">
          <cell r="A4287" t="str">
            <v>JF3492</v>
          </cell>
          <cell r="B4287">
            <v>37246</v>
          </cell>
          <cell r="C4287">
            <v>37256</v>
          </cell>
          <cell r="D4287" t="str">
            <v>Romango</v>
          </cell>
          <cell r="E4287" t="str">
            <v>Ger Y Glyn Close,</v>
          </cell>
          <cell r="F4287" t="str">
            <v>Old Mill Road, Penmaenmawr</v>
          </cell>
          <cell r="G4287" t="str">
            <v>Gwynedd</v>
          </cell>
          <cell r="H4287" t="str">
            <v>LL34 6TD</v>
          </cell>
          <cell r="I4287">
            <v>39060.354272735312</v>
          </cell>
          <cell r="J4287">
            <v>36600.634230371623</v>
          </cell>
          <cell r="K4287">
            <v>7.4999999999999997E-3</v>
          </cell>
          <cell r="L4287">
            <v>36326.129473643836</v>
          </cell>
          <cell r="M4287">
            <v>133028014.50145188</v>
          </cell>
        </row>
        <row r="4288">
          <cell r="A4288" t="str">
            <v>JF3344</v>
          </cell>
          <cell r="B4288">
            <v>37246</v>
          </cell>
          <cell r="C4288">
            <v>37256</v>
          </cell>
          <cell r="D4288">
            <v>17</v>
          </cell>
          <cell r="E4288" t="str">
            <v>Shakespeare Avenue</v>
          </cell>
          <cell r="F4288" t="str">
            <v>Arnos Grovel, New Southgate</v>
          </cell>
          <cell r="G4288" t="str">
            <v>London</v>
          </cell>
          <cell r="H4288" t="str">
            <v>N11 1AY</v>
          </cell>
          <cell r="I4288">
            <v>72315.280955081864</v>
          </cell>
          <cell r="J4288">
            <v>67761.421952872668</v>
          </cell>
          <cell r="K4288">
            <v>7.4999999999999997E-3</v>
          </cell>
          <cell r="L4288">
            <v>67253.211288226128</v>
          </cell>
          <cell r="M4288">
            <v>133095267.71274011</v>
          </cell>
        </row>
        <row r="4289">
          <cell r="A4289" t="str">
            <v>JF3749</v>
          </cell>
          <cell r="B4289">
            <v>37249</v>
          </cell>
          <cell r="C4289">
            <v>37256</v>
          </cell>
          <cell r="D4289">
            <v>20</v>
          </cell>
          <cell r="E4289" t="str">
            <v>Arnold Avenue</v>
          </cell>
          <cell r="F4289" t="str">
            <v>Southwell</v>
          </cell>
          <cell r="G4289" t="str">
            <v>Nottinghamshire</v>
          </cell>
          <cell r="H4289" t="str">
            <v>NG25 0BP</v>
          </cell>
          <cell r="I4289">
            <v>5727.7266496980301</v>
          </cell>
          <cell r="J4289">
            <v>5367.0385735205718</v>
          </cell>
          <cell r="K4289">
            <v>7.4999999999999997E-3</v>
          </cell>
          <cell r="L4289">
            <v>5326.7857842191679</v>
          </cell>
          <cell r="M4289">
            <v>133100594.49852432</v>
          </cell>
        </row>
        <row r="4290">
          <cell r="A4290" t="str">
            <v>JF3766</v>
          </cell>
          <cell r="B4290">
            <v>37249</v>
          </cell>
          <cell r="C4290">
            <v>37256</v>
          </cell>
          <cell r="D4290">
            <v>8</v>
          </cell>
          <cell r="E4290" t="str">
            <v>Cotswold Way</v>
          </cell>
          <cell r="F4290" t="str">
            <v>Lowestoft</v>
          </cell>
          <cell r="G4290" t="str">
            <v>Suffolk</v>
          </cell>
          <cell r="H4290" t="str">
            <v>NR32 3HH</v>
          </cell>
          <cell r="I4290">
            <v>9774.0940619135836</v>
          </cell>
          <cell r="J4290">
            <v>9158.5969547401837</v>
          </cell>
          <cell r="K4290">
            <v>7.4999999999999997E-3</v>
          </cell>
          <cell r="L4290">
            <v>9089.9074775796325</v>
          </cell>
          <cell r="M4290">
            <v>133109684.4060019</v>
          </cell>
        </row>
        <row r="4291">
          <cell r="A4291" t="str">
            <v>JF3783</v>
          </cell>
          <cell r="B4291">
            <v>37256</v>
          </cell>
          <cell r="C4291">
            <v>37256</v>
          </cell>
          <cell r="D4291" t="str">
            <v>62 Pendas Walk</v>
          </cell>
          <cell r="E4291" t="str">
            <v>Crossgates</v>
          </cell>
          <cell r="F4291" t="str">
            <v>Leeds</v>
          </cell>
          <cell r="G4291" t="str">
            <v>West Yorkshire</v>
          </cell>
          <cell r="H4291" t="str">
            <v>LS15 8HS</v>
          </cell>
          <cell r="I4291">
            <v>8554.6184082041127</v>
          </cell>
          <cell r="J4291">
            <v>8015.9144782164476</v>
          </cell>
          <cell r="K4291">
            <v>7.4999999999999997E-3</v>
          </cell>
          <cell r="L4291">
            <v>7955.7951196298245</v>
          </cell>
          <cell r="M4291">
            <v>133117640.20112152</v>
          </cell>
        </row>
        <row r="4292">
          <cell r="A4292" t="str">
            <v>JE3314</v>
          </cell>
          <cell r="B4292">
            <v>37256</v>
          </cell>
          <cell r="C4292">
            <v>37256</v>
          </cell>
          <cell r="D4292">
            <v>5</v>
          </cell>
          <cell r="E4292" t="str">
            <v>Bryn Heulog</v>
          </cell>
          <cell r="F4292" t="str">
            <v>Old Colwyn</v>
          </cell>
          <cell r="G4292" t="str">
            <v>Clwyd</v>
          </cell>
          <cell r="H4292" t="str">
            <v>LL29 9NY</v>
          </cell>
          <cell r="I4292">
            <v>10497.860239263649</v>
          </cell>
          <cell r="J4292">
            <v>9836.7859168918822</v>
          </cell>
          <cell r="K4292">
            <v>7.4999999999999997E-3</v>
          </cell>
          <cell r="L4292">
            <v>9763.0100225151928</v>
          </cell>
          <cell r="M4292">
            <v>133127403.21114404</v>
          </cell>
        </row>
        <row r="4293">
          <cell r="A4293" t="str">
            <v>JF3809</v>
          </cell>
          <cell r="B4293">
            <v>37256</v>
          </cell>
          <cell r="C4293">
            <v>37256</v>
          </cell>
          <cell r="D4293" t="str">
            <v>25 Hurstville Road</v>
          </cell>
          <cell r="E4293" t="str">
            <v>Chorlton-cum-Hardy</v>
          </cell>
          <cell r="F4293" t="str">
            <v>Manchester</v>
          </cell>
          <cell r="G4293">
            <v>0</v>
          </cell>
          <cell r="H4293" t="str">
            <v>M21 8DJ</v>
          </cell>
          <cell r="I4293">
            <v>10577.664768386707</v>
          </cell>
          <cell r="J4293">
            <v>9911.5649718888035</v>
          </cell>
          <cell r="K4293">
            <v>7.4999999999999997E-3</v>
          </cell>
          <cell r="L4293">
            <v>9837.2282345996373</v>
          </cell>
          <cell r="M4293">
            <v>133137240.43937865</v>
          </cell>
        </row>
        <row r="4294">
          <cell r="A4294" t="str">
            <v>JF3741</v>
          </cell>
          <cell r="B4294">
            <v>37258</v>
          </cell>
          <cell r="C4294">
            <v>37287</v>
          </cell>
          <cell r="D4294">
            <v>18</v>
          </cell>
          <cell r="E4294" t="str">
            <v>Court Drive</v>
          </cell>
          <cell r="F4294" t="str">
            <v>Maidstone</v>
          </cell>
          <cell r="G4294" t="str">
            <v>Kent</v>
          </cell>
          <cell r="H4294" t="str">
            <v>ME16 0JJ</v>
          </cell>
          <cell r="I4294">
            <v>37850.679735946898</v>
          </cell>
          <cell r="J4294">
            <v>35467.135671970391</v>
          </cell>
          <cell r="K4294">
            <v>7.4999999999999997E-3</v>
          </cell>
          <cell r="L4294">
            <v>35201.132154430612</v>
          </cell>
          <cell r="M4294">
            <v>133172441.57153308</v>
          </cell>
        </row>
        <row r="4295">
          <cell r="A4295" t="str">
            <v>JF3638</v>
          </cell>
          <cell r="B4295">
            <v>37258</v>
          </cell>
          <cell r="C4295">
            <v>37287</v>
          </cell>
          <cell r="D4295" t="str">
            <v>27 Silverdale Drive</v>
          </cell>
          <cell r="E4295" t="str">
            <v>Elm Park</v>
          </cell>
          <cell r="F4295" t="str">
            <v>Hornchurch</v>
          </cell>
          <cell r="G4295" t="str">
            <v>Essex</v>
          </cell>
          <cell r="H4295" t="str">
            <v>RM12 5HR</v>
          </cell>
          <cell r="I4295">
            <v>45130.482452018921</v>
          </cell>
          <cell r="J4295">
            <v>42288.512524309917</v>
          </cell>
          <cell r="K4295">
            <v>7.4999999999999997E-3</v>
          </cell>
          <cell r="L4295">
            <v>41971.348680377596</v>
          </cell>
          <cell r="M4295">
            <v>133214412.92021346</v>
          </cell>
        </row>
        <row r="4296">
          <cell r="A4296" t="str">
            <v>JF3726</v>
          </cell>
          <cell r="B4296">
            <v>37258</v>
          </cell>
          <cell r="C4296">
            <v>37287</v>
          </cell>
          <cell r="D4296">
            <v>42</v>
          </cell>
          <cell r="E4296" t="str">
            <v>Henbury Close</v>
          </cell>
          <cell r="F4296" t="str">
            <v>Torquay</v>
          </cell>
          <cell r="G4296" t="str">
            <v>Devon</v>
          </cell>
          <cell r="H4296" t="str">
            <v>TQ1 3HR</v>
          </cell>
          <cell r="I4296">
            <v>47021.680133672009</v>
          </cell>
          <cell r="J4296">
            <v>44060.617152962186</v>
          </cell>
          <cell r="K4296">
            <v>7.4999999999999997E-3</v>
          </cell>
          <cell r="L4296">
            <v>43730.162524314968</v>
          </cell>
          <cell r="M4296">
            <v>133258143.08273777</v>
          </cell>
        </row>
        <row r="4297">
          <cell r="A4297" t="str">
            <v>JF3677</v>
          </cell>
          <cell r="B4297">
            <v>37259</v>
          </cell>
          <cell r="C4297">
            <v>37287</v>
          </cell>
          <cell r="D4297">
            <v>16</v>
          </cell>
          <cell r="E4297" t="str">
            <v>Sunnyside Avenue</v>
          </cell>
          <cell r="F4297" t="str">
            <v>Liversedge</v>
          </cell>
          <cell r="G4297" t="str">
            <v>West Yorkshire</v>
          </cell>
          <cell r="H4297" t="str">
            <v>WF15 7NW</v>
          </cell>
          <cell r="I4297">
            <v>16004.449049639357</v>
          </cell>
          <cell r="J4297">
            <v>14996.612207722521</v>
          </cell>
          <cell r="K4297">
            <v>7.4999999999999997E-3</v>
          </cell>
          <cell r="L4297">
            <v>14884.137616164602</v>
          </cell>
          <cell r="M4297">
            <v>133273027.22035393</v>
          </cell>
        </row>
        <row r="4298">
          <cell r="A4298" t="str">
            <v>JF3731</v>
          </cell>
          <cell r="B4298">
            <v>37259</v>
          </cell>
          <cell r="C4298">
            <v>37287</v>
          </cell>
          <cell r="D4298">
            <v>6</v>
          </cell>
          <cell r="E4298" t="str">
            <v>Lilygarth</v>
          </cell>
          <cell r="F4298" t="str">
            <v>Knottingley</v>
          </cell>
          <cell r="G4298" t="str">
            <v>West Yorkshire</v>
          </cell>
          <cell r="H4298" t="str">
            <v>WF11 8LR</v>
          </cell>
          <cell r="I4298">
            <v>17283.47265551817</v>
          </cell>
          <cell r="J4298">
            <v>16195.092765372186</v>
          </cell>
          <cell r="K4298">
            <v>7.4999999999999997E-3</v>
          </cell>
          <cell r="L4298">
            <v>16073.629569631896</v>
          </cell>
          <cell r="M4298">
            <v>133289100.84992357</v>
          </cell>
        </row>
        <row r="4299">
          <cell r="A4299" t="str">
            <v>JF3805</v>
          </cell>
          <cell r="B4299">
            <v>37259</v>
          </cell>
          <cell r="C4299">
            <v>37287</v>
          </cell>
          <cell r="D4299">
            <v>80</v>
          </cell>
          <cell r="E4299" t="str">
            <v>Oakington Drive</v>
          </cell>
          <cell r="F4299" t="str">
            <v>Middlesex</v>
          </cell>
          <cell r="G4299" t="str">
            <v>Middlesex</v>
          </cell>
          <cell r="H4299" t="str">
            <v>TW16 5NW</v>
          </cell>
          <cell r="I4299">
            <v>21678.508961904881</v>
          </cell>
          <cell r="J4299">
            <v>20313.363561281145</v>
          </cell>
          <cell r="K4299">
            <v>7.4999999999999997E-3</v>
          </cell>
          <cell r="L4299">
            <v>20161.013334571537</v>
          </cell>
          <cell r="M4299">
            <v>133309261.86325814</v>
          </cell>
        </row>
        <row r="4300">
          <cell r="A4300" t="str">
            <v>JF3573</v>
          </cell>
          <cell r="B4300">
            <v>37259</v>
          </cell>
          <cell r="C4300">
            <v>37287</v>
          </cell>
          <cell r="D4300">
            <v>52</v>
          </cell>
          <cell r="E4300" t="str">
            <v>Langley Crescent, Woodingdean</v>
          </cell>
          <cell r="F4300" t="str">
            <v>Brighton</v>
          </cell>
          <cell r="G4300" t="str">
            <v>East Sussex</v>
          </cell>
          <cell r="H4300" t="str">
            <v>BN2 6NL</v>
          </cell>
          <cell r="I4300">
            <v>35948.270017773531</v>
          </cell>
          <cell r="J4300">
            <v>33684.525054437661</v>
          </cell>
          <cell r="K4300">
            <v>7.4999999999999997E-3</v>
          </cell>
          <cell r="L4300">
            <v>33431.891116529383</v>
          </cell>
          <cell r="M4300">
            <v>133342693.75437467</v>
          </cell>
        </row>
        <row r="4301">
          <cell r="A4301" t="str">
            <v>JF3555</v>
          </cell>
          <cell r="B4301">
            <v>37259</v>
          </cell>
          <cell r="C4301">
            <v>37287</v>
          </cell>
          <cell r="D4301">
            <v>7</v>
          </cell>
          <cell r="E4301" t="str">
            <v>Springfield Rise</v>
          </cell>
          <cell r="F4301" t="str">
            <v>Great Ouseburn, York</v>
          </cell>
          <cell r="G4301" t="str">
            <v>North Yorkshire</v>
          </cell>
          <cell r="H4301" t="str">
            <v>YO26 9SE</v>
          </cell>
          <cell r="I4301">
            <v>55924.574337866834</v>
          </cell>
          <cell r="J4301">
            <v>52402.875701981007</v>
          </cell>
          <cell r="K4301">
            <v>7.4999999999999997E-3</v>
          </cell>
          <cell r="L4301">
            <v>52009.854134216155</v>
          </cell>
          <cell r="M4301">
            <v>133394703.60850888</v>
          </cell>
        </row>
        <row r="4302">
          <cell r="A4302" t="str">
            <v>JF3740</v>
          </cell>
          <cell r="B4302">
            <v>37260</v>
          </cell>
          <cell r="C4302">
            <v>37287</v>
          </cell>
          <cell r="D4302" t="str">
            <v>37 Sunningdale Drive</v>
          </cell>
          <cell r="E4302" t="str">
            <v>Upper Cudworth</v>
          </cell>
          <cell r="F4302" t="str">
            <v>Barnsley</v>
          </cell>
          <cell r="G4302" t="str">
            <v>South Yorkshire</v>
          </cell>
          <cell r="H4302" t="str">
            <v>S72 8ES</v>
          </cell>
          <cell r="I4302">
            <v>12211.304341572435</v>
          </cell>
          <cell r="J4302">
            <v>11442.330516536385</v>
          </cell>
          <cell r="K4302">
            <v>7.4999999999999997E-3</v>
          </cell>
          <cell r="L4302">
            <v>11356.513037662364</v>
          </cell>
          <cell r="M4302">
            <v>133406060.12154655</v>
          </cell>
        </row>
        <row r="4303">
          <cell r="A4303" t="str">
            <v>JF3649</v>
          </cell>
          <cell r="B4303">
            <v>37260</v>
          </cell>
          <cell r="C4303">
            <v>37287</v>
          </cell>
          <cell r="D4303">
            <v>16</v>
          </cell>
          <cell r="E4303" t="str">
            <v>Alfreton Close Burbage</v>
          </cell>
          <cell r="F4303" t="str">
            <v>Hinckley</v>
          </cell>
          <cell r="G4303" t="str">
            <v>Leicestershire</v>
          </cell>
          <cell r="H4303" t="str">
            <v>LE10 2RD</v>
          </cell>
          <cell r="I4303">
            <v>23992.080797192099</v>
          </cell>
          <cell r="J4303">
            <v>22481.244474950781</v>
          </cell>
          <cell r="K4303">
            <v>7.4999999999999997E-3</v>
          </cell>
          <cell r="L4303">
            <v>22312.635141388651</v>
          </cell>
          <cell r="M4303">
            <v>133428372.75668794</v>
          </cell>
        </row>
        <row r="4304">
          <cell r="A4304" t="str">
            <v>JF3652</v>
          </cell>
          <cell r="B4304">
            <v>37260</v>
          </cell>
          <cell r="C4304">
            <v>37287</v>
          </cell>
          <cell r="D4304" t="str">
            <v>9 Bracken Avenue</v>
          </cell>
          <cell r="E4304" t="str">
            <v>Kesgrave</v>
          </cell>
          <cell r="F4304" t="str">
            <v>Ipswich</v>
          </cell>
          <cell r="G4304" t="str">
            <v>Suffolk</v>
          </cell>
          <cell r="H4304" t="str">
            <v>IP5 2PP</v>
          </cell>
          <cell r="I4304">
            <v>27764.62845138237</v>
          </cell>
          <cell r="J4304">
            <v>26016.226155955264</v>
          </cell>
          <cell r="K4304">
            <v>7.4999999999999997E-3</v>
          </cell>
          <cell r="L4304">
            <v>25821.104459785602</v>
          </cell>
          <cell r="M4304">
            <v>133454193.86114773</v>
          </cell>
        </row>
        <row r="4305">
          <cell r="A4305" t="str">
            <v>JF3153</v>
          </cell>
          <cell r="B4305">
            <v>37260</v>
          </cell>
          <cell r="C4305">
            <v>37287</v>
          </cell>
          <cell r="D4305">
            <v>8</v>
          </cell>
          <cell r="E4305" t="str">
            <v>Liverton Crescent</v>
          </cell>
          <cell r="F4305" t="str">
            <v>Basildon Court, Thornaby</v>
          </cell>
          <cell r="G4305" t="str">
            <v>Stockton On Tees Cleveland</v>
          </cell>
          <cell r="H4305" t="str">
            <v>TS17 0HF</v>
          </cell>
          <cell r="I4305">
            <v>27823.62997141929</v>
          </cell>
          <cell r="J4305">
            <v>26071.512215032682</v>
          </cell>
          <cell r="K4305">
            <v>7.4999999999999997E-3</v>
          </cell>
          <cell r="L4305">
            <v>25875.975873419939</v>
          </cell>
          <cell r="M4305">
            <v>133480069.83702116</v>
          </cell>
        </row>
        <row r="4306">
          <cell r="A4306" t="str">
            <v>JF3490</v>
          </cell>
          <cell r="B4306">
            <v>37260</v>
          </cell>
          <cell r="C4306">
            <v>37287</v>
          </cell>
          <cell r="D4306">
            <v>80</v>
          </cell>
          <cell r="E4306" t="str">
            <v>The Drive</v>
          </cell>
          <cell r="F4306" t="str">
            <v>Off Lidgett Lane Leeds</v>
          </cell>
          <cell r="G4306" t="str">
            <v>West Yorkshire</v>
          </cell>
          <cell r="H4306" t="str">
            <v>LS8 1LN</v>
          </cell>
          <cell r="I4306">
            <v>35681.378536607095</v>
          </cell>
          <cell r="J4306">
            <v>33434.440341606642</v>
          </cell>
          <cell r="K4306">
            <v>7.4999999999999997E-3</v>
          </cell>
          <cell r="L4306">
            <v>33183.682039044594</v>
          </cell>
          <cell r="M4306">
            <v>133513253.51906019</v>
          </cell>
        </row>
        <row r="4307">
          <cell r="A4307" t="str">
            <v>JF3602</v>
          </cell>
          <cell r="B4307">
            <v>37260</v>
          </cell>
          <cell r="C4307">
            <v>37287</v>
          </cell>
          <cell r="D4307">
            <v>36</v>
          </cell>
          <cell r="E4307" t="str">
            <v>Chestnut Avenue</v>
          </cell>
          <cell r="F4307" t="str">
            <v>Grays</v>
          </cell>
          <cell r="G4307" t="str">
            <v>Essex</v>
          </cell>
          <cell r="H4307" t="str">
            <v>RM16 2UJ</v>
          </cell>
          <cell r="I4307">
            <v>45739.642948898458</v>
          </cell>
          <cell r="J4307">
            <v>42859.312788388474</v>
          </cell>
          <cell r="K4307">
            <v>7.4999999999999997E-3</v>
          </cell>
          <cell r="L4307">
            <v>42537.867942475561</v>
          </cell>
          <cell r="M4307">
            <v>133555791.38700268</v>
          </cell>
        </row>
        <row r="4308">
          <cell r="A4308" t="str">
            <v>JF3781</v>
          </cell>
          <cell r="B4308">
            <v>37263</v>
          </cell>
          <cell r="C4308">
            <v>37287</v>
          </cell>
          <cell r="D4308">
            <v>13</v>
          </cell>
          <cell r="E4308" t="str">
            <v>Charles Close</v>
          </cell>
          <cell r="F4308" t="str">
            <v>Snodland</v>
          </cell>
          <cell r="G4308" t="str">
            <v>Kent</v>
          </cell>
          <cell r="H4308" t="str">
            <v>ME6 5EB</v>
          </cell>
          <cell r="I4308">
            <v>16263.037514127698</v>
          </cell>
          <cell r="J4308">
            <v>15238.916763867766</v>
          </cell>
          <cell r="K4308">
            <v>7.4999999999999997E-3</v>
          </cell>
          <cell r="L4308">
            <v>15124.624888138758</v>
          </cell>
          <cell r="M4308">
            <v>133570916.01189081</v>
          </cell>
        </row>
        <row r="4309">
          <cell r="A4309" t="str">
            <v>JF3830</v>
          </cell>
          <cell r="B4309">
            <v>37263</v>
          </cell>
          <cell r="C4309">
            <v>37287</v>
          </cell>
          <cell r="D4309">
            <v>1</v>
          </cell>
          <cell r="E4309" t="str">
            <v>Rosemary Avenue</v>
          </cell>
          <cell r="F4309" t="str">
            <v>Enfield</v>
          </cell>
          <cell r="G4309" t="str">
            <v>Middlesex</v>
          </cell>
          <cell r="H4309" t="str">
            <v>EN2 0SR</v>
          </cell>
          <cell r="I4309">
            <v>22399.141297022637</v>
          </cell>
          <cell r="J4309">
            <v>20988.61602642927</v>
          </cell>
          <cell r="K4309">
            <v>7.4999999999999997E-3</v>
          </cell>
          <cell r="L4309">
            <v>20831.201406231052</v>
          </cell>
          <cell r="M4309">
            <v>133591747.21329704</v>
          </cell>
        </row>
        <row r="4310">
          <cell r="A4310" t="str">
            <v>JF3685</v>
          </cell>
          <cell r="B4310">
            <v>37263</v>
          </cell>
          <cell r="C4310">
            <v>37287</v>
          </cell>
          <cell r="D4310">
            <v>32</v>
          </cell>
          <cell r="E4310" t="str">
            <v>Bradley Avenue</v>
          </cell>
          <cell r="F4310" t="str">
            <v>Bristol</v>
          </cell>
          <cell r="G4310">
            <v>0</v>
          </cell>
          <cell r="H4310" t="str">
            <v>BS36 1HS</v>
          </cell>
          <cell r="I4310">
            <v>37003.255233742333</v>
          </cell>
          <cell r="J4310">
            <v>34673.075433128834</v>
          </cell>
          <cell r="K4310">
            <v>7.4999999999999997E-3</v>
          </cell>
          <cell r="L4310">
            <v>34413.027367380368</v>
          </cell>
          <cell r="M4310">
            <v>133626160.24066442</v>
          </cell>
        </row>
        <row r="4311">
          <cell r="A4311" t="str">
            <v>JF3780</v>
          </cell>
          <cell r="B4311">
            <v>37263</v>
          </cell>
          <cell r="C4311">
            <v>37287</v>
          </cell>
          <cell r="D4311">
            <v>78</v>
          </cell>
          <cell r="E4311" t="str">
            <v>Bracken Road</v>
          </cell>
          <cell r="F4311" t="str">
            <v>Ferndown</v>
          </cell>
          <cell r="G4311" t="str">
            <v>Dorset</v>
          </cell>
          <cell r="H4311" t="str">
            <v>BH22 9PF</v>
          </cell>
          <cell r="I4311">
            <v>56175.016502710074</v>
          </cell>
          <cell r="J4311">
            <v>52637.546949642681</v>
          </cell>
          <cell r="K4311">
            <v>7.4999999999999997E-3</v>
          </cell>
          <cell r="L4311">
            <v>52242.765347520362</v>
          </cell>
          <cell r="M4311">
            <v>133678403.00601195</v>
          </cell>
        </row>
        <row r="4312">
          <cell r="A4312" t="str">
            <v>JF3549</v>
          </cell>
          <cell r="B4312">
            <v>37264</v>
          </cell>
          <cell r="C4312">
            <v>37287</v>
          </cell>
          <cell r="D4312">
            <v>3</v>
          </cell>
          <cell r="E4312" t="str">
            <v>Ronaldshay Close</v>
          </cell>
          <cell r="F4312" t="str">
            <v>Richmond</v>
          </cell>
          <cell r="G4312" t="str">
            <v>North Yorkshire</v>
          </cell>
          <cell r="H4312" t="str">
            <v>DL10 5DL</v>
          </cell>
          <cell r="I4312">
            <v>19242.167558650668</v>
          </cell>
          <cell r="J4312">
            <v>18030.444160750751</v>
          </cell>
          <cell r="K4312">
            <v>7.4999999999999997E-3</v>
          </cell>
          <cell r="L4312">
            <v>17895.215829545119</v>
          </cell>
          <cell r="M4312">
            <v>133696298.2218415</v>
          </cell>
        </row>
        <row r="4313">
          <cell r="A4313" t="str">
            <v>JF3604</v>
          </cell>
          <cell r="B4313">
            <v>37264</v>
          </cell>
          <cell r="C4313">
            <v>37287</v>
          </cell>
          <cell r="D4313">
            <v>32</v>
          </cell>
          <cell r="E4313" t="str">
            <v>Bishops Park</v>
          </cell>
          <cell r="F4313" t="str">
            <v>St. Michael, Pembroke</v>
          </cell>
          <cell r="G4313" t="str">
            <v>Pembrokeshire</v>
          </cell>
          <cell r="H4313" t="str">
            <v>SA71 5JP</v>
          </cell>
          <cell r="I4313">
            <v>22736.108002740293</v>
          </cell>
          <cell r="J4313">
            <v>21304.363166295687</v>
          </cell>
          <cell r="K4313">
            <v>7.4999999999999997E-3</v>
          </cell>
          <cell r="L4313">
            <v>21144.580442548471</v>
          </cell>
          <cell r="M4313">
            <v>133717442.80228405</v>
          </cell>
        </row>
        <row r="4314">
          <cell r="A4314" t="str">
            <v>JF3628</v>
          </cell>
          <cell r="B4314">
            <v>37264</v>
          </cell>
          <cell r="C4314">
            <v>37287</v>
          </cell>
          <cell r="D4314">
            <v>20</v>
          </cell>
          <cell r="E4314" t="str">
            <v>Hele Close</v>
          </cell>
          <cell r="F4314" t="str">
            <v>Basingstoke</v>
          </cell>
          <cell r="G4314" t="str">
            <v>Hampshire</v>
          </cell>
          <cell r="H4314" t="str">
            <v>RG21 3JF</v>
          </cell>
          <cell r="I4314">
            <v>43756.217482019958</v>
          </cell>
          <cell r="J4314">
            <v>41000.788169550186</v>
          </cell>
          <cell r="K4314">
            <v>7.4999999999999997E-3</v>
          </cell>
          <cell r="L4314">
            <v>40693.282258278559</v>
          </cell>
          <cell r="M4314">
            <v>133758136.08454232</v>
          </cell>
        </row>
        <row r="4315">
          <cell r="A4315" t="str">
            <v>JF3716</v>
          </cell>
          <cell r="B4315">
            <v>37264</v>
          </cell>
          <cell r="C4315">
            <v>37287</v>
          </cell>
          <cell r="D4315">
            <v>15</v>
          </cell>
          <cell r="E4315" t="str">
            <v>Willows Rise</v>
          </cell>
          <cell r="F4315" t="str">
            <v>Uckfield</v>
          </cell>
          <cell r="G4315" t="str">
            <v>East Sussex</v>
          </cell>
          <cell r="H4315" t="str">
            <v>TN22 5PH</v>
          </cell>
          <cell r="I4315">
            <v>47013.363232998192</v>
          </cell>
          <cell r="J4315">
            <v>44052.823986587719</v>
          </cell>
          <cell r="K4315">
            <v>7.4999999999999997E-3</v>
          </cell>
          <cell r="L4315">
            <v>43722.427806688313</v>
          </cell>
          <cell r="M4315">
            <v>133801858.51234901</v>
          </cell>
        </row>
        <row r="4316">
          <cell r="A4316" t="str">
            <v>JF3614</v>
          </cell>
          <cell r="B4316">
            <v>37264</v>
          </cell>
          <cell r="C4316">
            <v>37287</v>
          </cell>
          <cell r="D4316" t="str">
            <v>15 Marsham Lodge</v>
          </cell>
          <cell r="E4316" t="str">
            <v>Marsham Lane</v>
          </cell>
          <cell r="F4316" t="str">
            <v>Gerrards Cross</v>
          </cell>
          <cell r="G4316" t="str">
            <v>Buckinghamshire</v>
          </cell>
          <cell r="H4316" t="str">
            <v>SL9 7AB</v>
          </cell>
          <cell r="I4316">
            <v>68730.964258454405</v>
          </cell>
          <cell r="J4316">
            <v>64402.817894571883</v>
          </cell>
          <cell r="K4316">
            <v>7.4999999999999997E-3</v>
          </cell>
          <cell r="L4316">
            <v>63919.796760362595</v>
          </cell>
          <cell r="M4316">
            <v>133865778.30910937</v>
          </cell>
        </row>
        <row r="4317">
          <cell r="A4317" t="str">
            <v>JF3582</v>
          </cell>
          <cell r="B4317">
            <v>37265</v>
          </cell>
          <cell r="C4317">
            <v>37287</v>
          </cell>
          <cell r="D4317" t="str">
            <v>14 Groveland Road</v>
          </cell>
          <cell r="E4317" t="str">
            <v>Speen</v>
          </cell>
          <cell r="F4317" t="str">
            <v>Newbury</v>
          </cell>
          <cell r="G4317" t="str">
            <v>Berkshire</v>
          </cell>
          <cell r="H4317" t="str">
            <v>RG14 1SS</v>
          </cell>
          <cell r="I4317">
            <v>25285.813072081604</v>
          </cell>
          <cell r="J4317">
            <v>23693.507463008453</v>
          </cell>
          <cell r="K4317">
            <v>7.4999999999999997E-3</v>
          </cell>
          <cell r="L4317">
            <v>23515.806157035891</v>
          </cell>
          <cell r="M4317">
            <v>133889294.11526641</v>
          </cell>
        </row>
        <row r="4318">
          <cell r="A4318" t="str">
            <v>JF3712</v>
          </cell>
          <cell r="B4318">
            <v>37265</v>
          </cell>
          <cell r="C4318">
            <v>37287</v>
          </cell>
          <cell r="D4318">
            <v>51</v>
          </cell>
          <cell r="E4318" t="str">
            <v>Strathmore Drive</v>
          </cell>
          <cell r="F4318" t="str">
            <v>Verwood</v>
          </cell>
          <cell r="G4318" t="str">
            <v>Dorset</v>
          </cell>
          <cell r="H4318" t="str">
            <v>BH31 7BJ</v>
          </cell>
          <cell r="I4318">
            <v>38791.664547448192</v>
          </cell>
          <cell r="J4318">
            <v>36348.86451297412</v>
          </cell>
          <cell r="K4318">
            <v>7.4999999999999997E-3</v>
          </cell>
          <cell r="L4318">
            <v>36076.248029126815</v>
          </cell>
          <cell r="M4318">
            <v>133925370.36329554</v>
          </cell>
        </row>
        <row r="4319">
          <cell r="A4319" t="str">
            <v>JF3420</v>
          </cell>
          <cell r="B4319">
            <v>37266</v>
          </cell>
          <cell r="C4319">
            <v>37287</v>
          </cell>
          <cell r="D4319">
            <v>38</v>
          </cell>
          <cell r="E4319" t="str">
            <v>Lower Barn Road Hadfield</v>
          </cell>
          <cell r="F4319" t="str">
            <v>Glossop</v>
          </cell>
          <cell r="G4319" t="str">
            <v>Derbyshire</v>
          </cell>
          <cell r="H4319" t="str">
            <v>SK13 2DZ</v>
          </cell>
          <cell r="I4319">
            <v>16653.397228763257</v>
          </cell>
          <cell r="J4319">
            <v>15604.694632493529</v>
          </cell>
          <cell r="K4319">
            <v>7.4999999999999997E-3</v>
          </cell>
          <cell r="L4319">
            <v>15487.659422749828</v>
          </cell>
          <cell r="M4319">
            <v>133940858.0227183</v>
          </cell>
        </row>
        <row r="4320">
          <cell r="A4320" t="str">
            <v>JF3668</v>
          </cell>
          <cell r="B4320">
            <v>37266</v>
          </cell>
          <cell r="C4320">
            <v>37287</v>
          </cell>
          <cell r="D4320">
            <v>8</v>
          </cell>
          <cell r="E4320" t="str">
            <v>Church Lane</v>
          </cell>
          <cell r="F4320" t="str">
            <v>Stagsden Bedford</v>
          </cell>
          <cell r="G4320" t="str">
            <v>Bedfordshire</v>
          </cell>
          <cell r="H4320" t="str">
            <v>MK43 8SH</v>
          </cell>
          <cell r="I4320">
            <v>25614.320608978669</v>
          </cell>
          <cell r="J4320">
            <v>24001.328127304947</v>
          </cell>
          <cell r="K4320">
            <v>7.4999999999999997E-3</v>
          </cell>
          <cell r="L4320">
            <v>23821.31816635016</v>
          </cell>
          <cell r="M4320">
            <v>133964679.34088464</v>
          </cell>
        </row>
        <row r="4321">
          <cell r="A4321" t="str">
            <v>JF3666</v>
          </cell>
          <cell r="B4321">
            <v>37266</v>
          </cell>
          <cell r="C4321">
            <v>37287</v>
          </cell>
          <cell r="D4321">
            <v>134</v>
          </cell>
          <cell r="E4321" t="str">
            <v>Thornhill Rise</v>
          </cell>
          <cell r="F4321" t="str">
            <v>Brighton</v>
          </cell>
          <cell r="G4321" t="str">
            <v>East Sussex</v>
          </cell>
          <cell r="H4321" t="str">
            <v>BN41 2YL</v>
          </cell>
          <cell r="I4321">
            <v>26957.577158229018</v>
          </cell>
          <cell r="J4321">
            <v>25259.996732647844</v>
          </cell>
          <cell r="K4321">
            <v>7.4999999999999997E-3</v>
          </cell>
          <cell r="L4321">
            <v>25070.546757152984</v>
          </cell>
          <cell r="M4321">
            <v>133989749.88764179</v>
          </cell>
        </row>
        <row r="4322">
          <cell r="A4322" t="str">
            <v>JF3738</v>
          </cell>
          <cell r="B4322">
            <v>37266</v>
          </cell>
          <cell r="C4322">
            <v>37287</v>
          </cell>
          <cell r="D4322">
            <v>45</v>
          </cell>
          <cell r="E4322" t="str">
            <v>Branston Close</v>
          </cell>
          <cell r="F4322" t="str">
            <v>Newark</v>
          </cell>
          <cell r="G4322" t="str">
            <v>Nottinghamshire</v>
          </cell>
          <cell r="H4322" t="str">
            <v>NG24 2PQ</v>
          </cell>
          <cell r="I4322">
            <v>27237.56962467694</v>
          </cell>
          <cell r="J4322">
            <v>25522.357431687207</v>
          </cell>
          <cell r="K4322">
            <v>7.4999999999999997E-3</v>
          </cell>
          <cell r="L4322">
            <v>25330.939750949554</v>
          </cell>
          <cell r="M4322">
            <v>134015080.82739274</v>
          </cell>
        </row>
        <row r="4323">
          <cell r="A4323" t="str">
            <v>JF3483</v>
          </cell>
          <cell r="B4323">
            <v>37266</v>
          </cell>
          <cell r="C4323">
            <v>37287</v>
          </cell>
          <cell r="D4323">
            <v>10</v>
          </cell>
          <cell r="E4323" t="str">
            <v>Kenchester</v>
          </cell>
          <cell r="F4323" t="str">
            <v>Milton Keynes</v>
          </cell>
          <cell r="G4323" t="str">
            <v>Buckinghamshire</v>
          </cell>
          <cell r="H4323" t="str">
            <v>MK13 0QP</v>
          </cell>
          <cell r="I4323">
            <v>28071.265967275689</v>
          </cell>
          <cell r="J4323">
            <v>26303.554004600894</v>
          </cell>
          <cell r="K4323">
            <v>7.4999999999999997E-3</v>
          </cell>
          <cell r="L4323">
            <v>26106.27734956639</v>
          </cell>
          <cell r="M4323">
            <v>134041187.1047423</v>
          </cell>
        </row>
        <row r="4324">
          <cell r="A4324" t="str">
            <v>JF3514</v>
          </cell>
          <cell r="B4324">
            <v>37266</v>
          </cell>
          <cell r="C4324">
            <v>37287</v>
          </cell>
          <cell r="D4324">
            <v>42</v>
          </cell>
          <cell r="E4324" t="str">
            <v>Sirdar Road</v>
          </cell>
          <cell r="F4324" t="str">
            <v>Highfield, Southampton</v>
          </cell>
          <cell r="G4324" t="str">
            <v>Hampshire</v>
          </cell>
          <cell r="H4324" t="str">
            <v>SO17 3SJ</v>
          </cell>
          <cell r="I4324">
            <v>35378.765438102586</v>
          </cell>
          <cell r="J4324">
            <v>33150.883483562116</v>
          </cell>
          <cell r="K4324">
            <v>7.4999999999999997E-3</v>
          </cell>
          <cell r="L4324">
            <v>32902.251857435404</v>
          </cell>
          <cell r="M4324">
            <v>134074089.35659973</v>
          </cell>
        </row>
        <row r="4325">
          <cell r="A4325" t="str">
            <v>JF3633</v>
          </cell>
          <cell r="B4325">
            <v>37266</v>
          </cell>
          <cell r="C4325">
            <v>37287</v>
          </cell>
          <cell r="D4325">
            <v>14</v>
          </cell>
          <cell r="E4325" t="str">
            <v>Pine Close</v>
          </cell>
          <cell r="F4325" t="str">
            <v>Southampton</v>
          </cell>
          <cell r="G4325" t="str">
            <v>Hampshire</v>
          </cell>
          <cell r="H4325" t="str">
            <v>SO52 9HN</v>
          </cell>
          <cell r="I4325">
            <v>49963.541344248079</v>
          </cell>
          <cell r="J4325">
            <v>46817.222619799199</v>
          </cell>
          <cell r="K4325">
            <v>7.4999999999999997E-3</v>
          </cell>
          <cell r="L4325">
            <v>46466.093450150707</v>
          </cell>
          <cell r="M4325">
            <v>134120555.45004988</v>
          </cell>
        </row>
        <row r="4326">
          <cell r="A4326" t="str">
            <v>JF3802</v>
          </cell>
          <cell r="B4326">
            <v>37267</v>
          </cell>
          <cell r="C4326">
            <v>37287</v>
          </cell>
          <cell r="D4326">
            <v>66</v>
          </cell>
          <cell r="E4326" t="str">
            <v>Oxford Crescent</v>
          </cell>
          <cell r="F4326" t="str">
            <v>Clacton</v>
          </cell>
          <cell r="G4326" t="str">
            <v>Essex</v>
          </cell>
          <cell r="H4326" t="str">
            <v>CO15 3PZ</v>
          </cell>
          <cell r="I4326">
            <v>4237.1014471544786</v>
          </cell>
          <cell r="J4326">
            <v>3970.2814567795108</v>
          </cell>
          <cell r="K4326">
            <v>7.4999999999999997E-3</v>
          </cell>
          <cell r="L4326">
            <v>3940.5043458536647</v>
          </cell>
          <cell r="M4326">
            <v>134124495.95439573</v>
          </cell>
        </row>
        <row r="4327">
          <cell r="A4327" t="str">
            <v>JF3636</v>
          </cell>
          <cell r="B4327">
            <v>37267</v>
          </cell>
          <cell r="C4327">
            <v>37287</v>
          </cell>
          <cell r="D4327">
            <v>10</v>
          </cell>
          <cell r="E4327" t="str">
            <v>Spring Road</v>
          </cell>
          <cell r="F4327" t="str">
            <v>Ibstock</v>
          </cell>
          <cell r="G4327" t="str">
            <v>Leicestershire</v>
          </cell>
          <cell r="H4327" t="str">
            <v>LE67 6LR</v>
          </cell>
          <cell r="I4327">
            <v>10592.273433877857</v>
          </cell>
          <cell r="J4327">
            <v>9925.2536962281156</v>
          </cell>
          <cell r="K4327">
            <v>7.4999999999999997E-3</v>
          </cell>
          <cell r="L4327">
            <v>9850.8142935064061</v>
          </cell>
          <cell r="M4327">
            <v>134134346.76868923</v>
          </cell>
        </row>
        <row r="4328">
          <cell r="A4328" t="str">
            <v>JF3653</v>
          </cell>
          <cell r="B4328">
            <v>37267</v>
          </cell>
          <cell r="C4328">
            <v>37287</v>
          </cell>
          <cell r="D4328" t="str">
            <v>115 Gifford Close</v>
          </cell>
          <cell r="E4328" t="str">
            <v>Two Locks</v>
          </cell>
          <cell r="F4328" t="str">
            <v>Cwmbran</v>
          </cell>
          <cell r="G4328" t="str">
            <v>Gwent</v>
          </cell>
          <cell r="H4328" t="str">
            <v>NP44 7NZ</v>
          </cell>
          <cell r="I4328">
            <v>17303.484836923926</v>
          </cell>
          <cell r="J4328">
            <v>16213.844733843071</v>
          </cell>
          <cell r="K4328">
            <v>7.4999999999999997E-3</v>
          </cell>
          <cell r="L4328">
            <v>16092.240898339249</v>
          </cell>
          <cell r="M4328">
            <v>134150439.00958757</v>
          </cell>
        </row>
        <row r="4329">
          <cell r="A4329" t="str">
            <v>JF3615</v>
          </cell>
          <cell r="B4329">
            <v>37267</v>
          </cell>
          <cell r="C4329">
            <v>37287</v>
          </cell>
          <cell r="D4329" t="str">
            <v>19 North Moor Drive</v>
          </cell>
          <cell r="E4329" t="str">
            <v>Walkeringham</v>
          </cell>
          <cell r="F4329" t="str">
            <v>Doncaster</v>
          </cell>
          <cell r="G4329" t="str">
            <v>South Yorkshire</v>
          </cell>
          <cell r="H4329" t="str">
            <v>DN10 4LN</v>
          </cell>
          <cell r="I4329">
            <v>30076.718094329619</v>
          </cell>
          <cell r="J4329">
            <v>28182.718214334047</v>
          </cell>
          <cell r="K4329">
            <v>7.4999999999999997E-3</v>
          </cell>
          <cell r="L4329">
            <v>27971.347827726542</v>
          </cell>
          <cell r="M4329">
            <v>134178410.3574153</v>
          </cell>
        </row>
        <row r="4330">
          <cell r="A4330" t="str">
            <v>JF3491</v>
          </cell>
          <cell r="B4330">
            <v>37270</v>
          </cell>
          <cell r="C4330">
            <v>37287</v>
          </cell>
          <cell r="D4330">
            <v>100</v>
          </cell>
          <cell r="E4330" t="str">
            <v>Gloucester Avenue</v>
          </cell>
          <cell r="F4330" t="str">
            <v>Grimsby</v>
          </cell>
          <cell r="G4330" t="str">
            <v>North East Lincolnshire</v>
          </cell>
          <cell r="H4330" t="str">
            <v>DN34 5BT</v>
          </cell>
          <cell r="I4330">
            <v>23642.982169792642</v>
          </cell>
          <cell r="J4330">
            <v>22154.12938831955</v>
          </cell>
          <cell r="K4330">
            <v>7.4999999999999997E-3</v>
          </cell>
          <cell r="L4330">
            <v>21987.973417907157</v>
          </cell>
          <cell r="M4330">
            <v>134200398.33083321</v>
          </cell>
        </row>
        <row r="4331">
          <cell r="A4331" t="str">
            <v>JF3548</v>
          </cell>
          <cell r="B4331">
            <v>37270</v>
          </cell>
          <cell r="C4331">
            <v>37287</v>
          </cell>
          <cell r="D4331">
            <v>9</v>
          </cell>
          <cell r="E4331" t="str">
            <v>Bowmans Rise</v>
          </cell>
          <cell r="F4331" t="str">
            <v>Deans Rd Estate</v>
          </cell>
          <cell r="G4331" t="str">
            <v>Wolverhampton</v>
          </cell>
          <cell r="H4331" t="str">
            <v>WV1 2SD</v>
          </cell>
          <cell r="I4331">
            <v>25271.799770323403</v>
          </cell>
          <cell r="J4331">
            <v>23680.376610983138</v>
          </cell>
          <cell r="K4331">
            <v>7.4999999999999997E-3</v>
          </cell>
          <cell r="L4331">
            <v>23502.773786400765</v>
          </cell>
          <cell r="M4331">
            <v>134223901.10461962</v>
          </cell>
        </row>
        <row r="4332">
          <cell r="A4332" t="str">
            <v>JF3618</v>
          </cell>
          <cell r="B4332">
            <v>37270</v>
          </cell>
          <cell r="C4332">
            <v>37287</v>
          </cell>
          <cell r="D4332">
            <v>87</v>
          </cell>
          <cell r="E4332" t="str">
            <v>Polwhele Road</v>
          </cell>
          <cell r="F4332" t="str">
            <v>Treloggen Newquay</v>
          </cell>
          <cell r="G4332" t="str">
            <v>Cornwall</v>
          </cell>
          <cell r="H4332" t="str">
            <v>TR7 2SJ</v>
          </cell>
          <cell r="I4332">
            <v>36512.613647463222</v>
          </cell>
          <cell r="J4332">
            <v>34213.330672182157</v>
          </cell>
          <cell r="K4332">
            <v>7.4999999999999997E-3</v>
          </cell>
          <cell r="L4332">
            <v>33956.730692140794</v>
          </cell>
          <cell r="M4332">
            <v>134257857.83531177</v>
          </cell>
        </row>
        <row r="4333">
          <cell r="A4333" t="str">
            <v>JF3779</v>
          </cell>
          <cell r="B4333">
            <v>37270</v>
          </cell>
          <cell r="C4333">
            <v>37287</v>
          </cell>
          <cell r="D4333">
            <v>44</v>
          </cell>
          <cell r="E4333" t="str">
            <v>Rayner Avenue Stanground</v>
          </cell>
          <cell r="F4333" t="str">
            <v>Peterborough</v>
          </cell>
          <cell r="G4333" t="str">
            <v>Cambridgeshire</v>
          </cell>
          <cell r="H4333" t="str">
            <v>PE2 8TS</v>
          </cell>
          <cell r="I4333">
            <v>52470.055988289743</v>
          </cell>
          <cell r="J4333">
            <v>49165.896291294157</v>
          </cell>
          <cell r="K4333">
            <v>7.4999999999999997E-3</v>
          </cell>
          <cell r="L4333">
            <v>48797.152069109456</v>
          </cell>
          <cell r="M4333">
            <v>134306654.98738089</v>
          </cell>
        </row>
        <row r="4334">
          <cell r="A4334" t="str">
            <v>JF3861</v>
          </cell>
          <cell r="B4334">
            <v>37271</v>
          </cell>
          <cell r="C4334">
            <v>37287</v>
          </cell>
          <cell r="D4334">
            <v>4</v>
          </cell>
          <cell r="E4334" t="str">
            <v>Gatelands Drive</v>
          </cell>
          <cell r="F4334" t="str">
            <v>Bexhill-On-Sea</v>
          </cell>
          <cell r="G4334" t="str">
            <v>East Sussex</v>
          </cell>
          <cell r="H4334" t="str">
            <v>TN39 4DP</v>
          </cell>
          <cell r="I4334">
            <v>7712.0277747416194</v>
          </cell>
          <cell r="J4334">
            <v>7226.3837083221215</v>
          </cell>
          <cell r="K4334">
            <v>7.4999999999999997E-3</v>
          </cell>
          <cell r="L4334">
            <v>7172.1858305097057</v>
          </cell>
          <cell r="M4334">
            <v>134313827.1732114</v>
          </cell>
        </row>
        <row r="4335">
          <cell r="A4335" t="str">
            <v>JF3389</v>
          </cell>
          <cell r="B4335">
            <v>37271</v>
          </cell>
          <cell r="C4335">
            <v>37287</v>
          </cell>
          <cell r="D4335">
            <v>51</v>
          </cell>
          <cell r="E4335" t="str">
            <v>Finsbury Road</v>
          </cell>
          <cell r="F4335" t="str">
            <v>Stockport</v>
          </cell>
          <cell r="G4335" t="str">
            <v>Cheshire</v>
          </cell>
          <cell r="H4335" t="str">
            <v>SK5 6EZ</v>
          </cell>
          <cell r="I4335">
            <v>24900.797893751427</v>
          </cell>
          <cell r="J4335">
            <v>23332.737572986221</v>
          </cell>
          <cell r="K4335">
            <v>7.4999999999999997E-3</v>
          </cell>
          <cell r="L4335">
            <v>23157.742041188827</v>
          </cell>
          <cell r="M4335">
            <v>134336984.9152526</v>
          </cell>
        </row>
        <row r="4336">
          <cell r="A4336" t="str">
            <v>JF3375</v>
          </cell>
          <cell r="B4336">
            <v>37271</v>
          </cell>
          <cell r="C4336">
            <v>37287</v>
          </cell>
          <cell r="D4336">
            <v>38</v>
          </cell>
          <cell r="E4336" t="str">
            <v>King Athelstan Drive</v>
          </cell>
          <cell r="F4336" t="str">
            <v>Grange Park, Chard</v>
          </cell>
          <cell r="G4336" t="str">
            <v>Somerset</v>
          </cell>
          <cell r="H4336" t="str">
            <v>TA20 2HZ</v>
          </cell>
          <cell r="I4336">
            <v>26314.038171396129</v>
          </cell>
          <cell r="J4336">
            <v>24656.982870930373</v>
          </cell>
          <cell r="K4336">
            <v>7.4999999999999997E-3</v>
          </cell>
          <cell r="L4336">
            <v>24472.055499398397</v>
          </cell>
          <cell r="M4336">
            <v>134361456.970752</v>
          </cell>
        </row>
        <row r="4337">
          <cell r="A4337" t="str">
            <v>JF3725</v>
          </cell>
          <cell r="B4337">
            <v>37271</v>
          </cell>
          <cell r="C4337">
            <v>37287</v>
          </cell>
          <cell r="D4337" t="str">
            <v>60 Drake Head Lane</v>
          </cell>
          <cell r="E4337" t="str">
            <v>Consibrough</v>
          </cell>
          <cell r="F4337" t="str">
            <v>Doncaster</v>
          </cell>
          <cell r="G4337" t="str">
            <v>South Yorkshire</v>
          </cell>
          <cell r="H4337" t="str">
            <v>DN12 2AB</v>
          </cell>
          <cell r="I4337">
            <v>30186.1202095714</v>
          </cell>
          <cell r="J4337">
            <v>28285.231027608461</v>
          </cell>
          <cell r="K4337">
            <v>7.4999999999999997E-3</v>
          </cell>
          <cell r="L4337">
            <v>28073.0917949014</v>
          </cell>
          <cell r="M4337">
            <v>134389530.06254691</v>
          </cell>
        </row>
        <row r="4338">
          <cell r="A4338" t="str">
            <v>JF3627</v>
          </cell>
          <cell r="B4338">
            <v>37271</v>
          </cell>
          <cell r="C4338">
            <v>37287</v>
          </cell>
          <cell r="D4338">
            <v>156</v>
          </cell>
          <cell r="E4338" t="str">
            <v>Blythway</v>
          </cell>
          <cell r="F4338" t="str">
            <v>Welwyn Garden City</v>
          </cell>
          <cell r="G4338" t="str">
            <v>Hertfordshire</v>
          </cell>
          <cell r="H4338" t="str">
            <v>AL7 1DU</v>
          </cell>
          <cell r="I4338">
            <v>64819.870182545405</v>
          </cell>
          <cell r="J4338">
            <v>60738.014377599218</v>
          </cell>
          <cell r="K4338">
            <v>7.4999999999999997E-3</v>
          </cell>
          <cell r="L4338">
            <v>60282.479269767224</v>
          </cell>
          <cell r="M4338">
            <v>134449812.54181668</v>
          </cell>
        </row>
        <row r="4339">
          <cell r="A4339" t="str">
            <v>JF3823</v>
          </cell>
          <cell r="B4339">
            <v>37272</v>
          </cell>
          <cell r="C4339">
            <v>37287</v>
          </cell>
          <cell r="D4339">
            <v>20</v>
          </cell>
          <cell r="E4339" t="str">
            <v>Hall Park Garth</v>
          </cell>
          <cell r="F4339" t="str">
            <v>Horsforth, Leeds</v>
          </cell>
          <cell r="G4339" t="str">
            <v>West Yorkshire</v>
          </cell>
          <cell r="H4339" t="str">
            <v>LS18 5LT</v>
          </cell>
          <cell r="I4339">
            <v>16012.753040658559</v>
          </cell>
          <cell r="J4339">
            <v>15004.393277392905</v>
          </cell>
          <cell r="K4339">
            <v>7.4999999999999997E-3</v>
          </cell>
          <cell r="L4339">
            <v>14891.860327812459</v>
          </cell>
          <cell r="M4339">
            <v>134464704.40214449</v>
          </cell>
        </row>
        <row r="4340">
          <cell r="A4340" t="str">
            <v>JF3679</v>
          </cell>
          <cell r="B4340">
            <v>37272</v>
          </cell>
          <cell r="C4340">
            <v>37287</v>
          </cell>
          <cell r="D4340">
            <v>10</v>
          </cell>
          <cell r="E4340" t="str">
            <v>Sandfield Road</v>
          </cell>
          <cell r="F4340" t="str">
            <v>Arnold</v>
          </cell>
          <cell r="G4340" t="str">
            <v>Nottingham</v>
          </cell>
          <cell r="H4340" t="str">
            <v>NG5 6QB</v>
          </cell>
          <cell r="I4340">
            <v>35155.075470336888</v>
          </cell>
          <cell r="J4340">
            <v>32941.279785806852</v>
          </cell>
          <cell r="K4340">
            <v>7.4999999999999997E-3</v>
          </cell>
          <cell r="L4340">
            <v>32694.220187413302</v>
          </cell>
          <cell r="M4340">
            <v>134497398.62233192</v>
          </cell>
        </row>
        <row r="4341">
          <cell r="A4341" t="str">
            <v>JF3704</v>
          </cell>
          <cell r="B4341">
            <v>37272</v>
          </cell>
          <cell r="C4341">
            <v>37287</v>
          </cell>
          <cell r="D4341">
            <v>2</v>
          </cell>
          <cell r="E4341" t="str">
            <v>Sunnybank Road</v>
          </cell>
          <cell r="F4341" t="str">
            <v>Bowdon Altrincham</v>
          </cell>
          <cell r="G4341" t="str">
            <v>Cheshire</v>
          </cell>
          <cell r="H4341" t="str">
            <v>WA14 3PW</v>
          </cell>
          <cell r="I4341">
            <v>65733.701898034473</v>
          </cell>
          <cell r="J4341">
            <v>61594.300015286703</v>
          </cell>
          <cell r="K4341">
            <v>7.4999999999999997E-3</v>
          </cell>
          <cell r="L4341">
            <v>61132.342765172056</v>
          </cell>
          <cell r="M4341">
            <v>134558530.9650971</v>
          </cell>
        </row>
        <row r="4342">
          <cell r="A4342" t="str">
            <v>JE3317</v>
          </cell>
          <cell r="B4342">
            <v>37273</v>
          </cell>
          <cell r="C4342">
            <v>37287</v>
          </cell>
          <cell r="D4342" t="str">
            <v>Pedlars Cottage</v>
          </cell>
          <cell r="E4342" t="str">
            <v>Ruanlanihorne</v>
          </cell>
          <cell r="F4342" t="str">
            <v>Truro</v>
          </cell>
          <cell r="G4342" t="str">
            <v>Cornwall</v>
          </cell>
          <cell r="H4342" t="str">
            <v>TR2 5NZ</v>
          </cell>
          <cell r="I4342">
            <v>3981.808780672598</v>
          </cell>
          <cell r="J4342">
            <v>3731.0651546856584</v>
          </cell>
          <cell r="K4342">
            <v>7.4999999999999997E-3</v>
          </cell>
          <cell r="L4342">
            <v>3703.082166025516</v>
          </cell>
          <cell r="M4342">
            <v>134562234.04726312</v>
          </cell>
        </row>
        <row r="4343">
          <cell r="A4343" t="str">
            <v>JE3318</v>
          </cell>
          <cell r="B4343">
            <v>37273</v>
          </cell>
          <cell r="C4343">
            <v>37287</v>
          </cell>
          <cell r="D4343">
            <v>10</v>
          </cell>
          <cell r="E4343" t="str">
            <v>Pinkle Hill Road</v>
          </cell>
          <cell r="F4343" t="str">
            <v>Heath &amp;reach, Leighton Buzzard</v>
          </cell>
          <cell r="G4343" t="str">
            <v>Bedfordshire</v>
          </cell>
          <cell r="H4343" t="str">
            <v>LU7 0AG</v>
          </cell>
          <cell r="I4343">
            <v>4989.4634542564036</v>
          </cell>
          <cell r="J4343">
            <v>4675.2655037364784</v>
          </cell>
          <cell r="K4343">
            <v>7.4999999999999997E-3</v>
          </cell>
          <cell r="L4343">
            <v>4640.2010124584549</v>
          </cell>
          <cell r="M4343">
            <v>134566874.24827558</v>
          </cell>
        </row>
        <row r="4344">
          <cell r="A4344" t="str">
            <v>JF3791</v>
          </cell>
          <cell r="B4344">
            <v>37273</v>
          </cell>
          <cell r="C4344">
            <v>37287</v>
          </cell>
          <cell r="D4344">
            <v>243</v>
          </cell>
          <cell r="E4344" t="str">
            <v>Kings Road, Firswood</v>
          </cell>
          <cell r="F4344" t="str">
            <v>Old Trafford,</v>
          </cell>
          <cell r="G4344" t="str">
            <v>Manchester</v>
          </cell>
          <cell r="H4344" t="str">
            <v>M16 0JQ</v>
          </cell>
          <cell r="I4344">
            <v>25107.410916878587</v>
          </cell>
          <cell r="J4344">
            <v>23526.339700450462</v>
          </cell>
          <cell r="K4344">
            <v>7.4999999999999997E-3</v>
          </cell>
          <cell r="L4344">
            <v>23349.892152697084</v>
          </cell>
          <cell r="M4344">
            <v>134590224.14042827</v>
          </cell>
        </row>
        <row r="4345">
          <cell r="A4345" t="str">
            <v>JF3641</v>
          </cell>
          <cell r="B4345">
            <v>37273</v>
          </cell>
          <cell r="C4345">
            <v>37287</v>
          </cell>
          <cell r="D4345">
            <v>22</v>
          </cell>
          <cell r="E4345" t="str">
            <v>Shelley Close</v>
          </cell>
          <cell r="F4345" t="str">
            <v>Abingdon</v>
          </cell>
          <cell r="G4345" t="str">
            <v>Oxfordshire</v>
          </cell>
          <cell r="H4345" t="str">
            <v>OX14 1PP</v>
          </cell>
          <cell r="I4345">
            <v>25677.338651769169</v>
          </cell>
          <cell r="J4345">
            <v>24060.377779491511</v>
          </cell>
          <cell r="K4345">
            <v>7.4999999999999997E-3</v>
          </cell>
          <cell r="L4345">
            <v>23879.924946145326</v>
          </cell>
          <cell r="M4345">
            <v>134614104.06537443</v>
          </cell>
        </row>
        <row r="4346">
          <cell r="A4346" t="str">
            <v>JF3743</v>
          </cell>
          <cell r="B4346">
            <v>37273</v>
          </cell>
          <cell r="C4346">
            <v>37287</v>
          </cell>
          <cell r="D4346">
            <v>57</v>
          </cell>
          <cell r="E4346" t="str">
            <v>Ridgefield Gardens</v>
          </cell>
          <cell r="F4346" t="str">
            <v>Christchurch</v>
          </cell>
          <cell r="G4346" t="str">
            <v>Dorset</v>
          </cell>
          <cell r="H4346" t="str">
            <v>BH23 4QG</v>
          </cell>
          <cell r="I4346">
            <v>35304.914133038445</v>
          </cell>
          <cell r="J4346">
            <v>33081.682764459198</v>
          </cell>
          <cell r="K4346">
            <v>7.4999999999999997E-3</v>
          </cell>
          <cell r="L4346">
            <v>32833.570143725752</v>
          </cell>
          <cell r="M4346">
            <v>134646937.63551816</v>
          </cell>
        </row>
        <row r="4347">
          <cell r="A4347" t="str">
            <v>JF3723</v>
          </cell>
          <cell r="B4347">
            <v>37273</v>
          </cell>
          <cell r="C4347">
            <v>37287</v>
          </cell>
          <cell r="D4347">
            <v>18</v>
          </cell>
          <cell r="E4347" t="str">
            <v>Waverley Gardens</v>
          </cell>
          <cell r="F4347" t="str">
            <v>Pevensey Bay, Pevensey</v>
          </cell>
          <cell r="G4347" t="str">
            <v>East Sussex</v>
          </cell>
          <cell r="H4347" t="str">
            <v>BN24 6LB</v>
          </cell>
          <cell r="I4347">
            <v>91727.524739356435</v>
          </cell>
          <cell r="J4347">
            <v>85951.232249472523</v>
          </cell>
          <cell r="K4347">
            <v>7.4999999999999997E-3</v>
          </cell>
          <cell r="L4347">
            <v>85306.598007601482</v>
          </cell>
          <cell r="M4347">
            <v>134732244.23352575</v>
          </cell>
        </row>
        <row r="4348">
          <cell r="A4348" t="str">
            <v>JF3609</v>
          </cell>
          <cell r="B4348">
            <v>37274</v>
          </cell>
          <cell r="C4348">
            <v>37287</v>
          </cell>
          <cell r="D4348">
            <v>1</v>
          </cell>
          <cell r="E4348" t="str">
            <v>John Street</v>
          </cell>
          <cell r="F4348" t="str">
            <v>Castleford</v>
          </cell>
          <cell r="G4348" t="str">
            <v>West Yorkshire</v>
          </cell>
          <cell r="H4348" t="str">
            <v>WF10 5RZ</v>
          </cell>
          <cell r="I4348">
            <v>11431.894896983302</v>
          </cell>
          <cell r="J4348">
            <v>10712.002271228685</v>
          </cell>
          <cell r="K4348">
            <v>7.4999999999999997E-3</v>
          </cell>
          <cell r="L4348">
            <v>10631.662254194471</v>
          </cell>
          <cell r="M4348">
            <v>134742875.89577994</v>
          </cell>
        </row>
        <row r="4349">
          <cell r="A4349" t="str">
            <v>JF3472</v>
          </cell>
          <cell r="B4349">
            <v>37274</v>
          </cell>
          <cell r="C4349">
            <v>37287</v>
          </cell>
          <cell r="D4349" t="str">
            <v>68 Lower Meadow</v>
          </cell>
          <cell r="E4349" t="str">
            <v>Quedgeley</v>
          </cell>
          <cell r="F4349" t="str">
            <v>Gloucester</v>
          </cell>
          <cell r="G4349" t="str">
            <v>Gloucestershire</v>
          </cell>
          <cell r="H4349" t="str">
            <v>GL2 4YY</v>
          </cell>
          <cell r="I4349">
            <v>14172.666334695881</v>
          </cell>
          <cell r="J4349">
            <v>13280.181049135686</v>
          </cell>
          <cell r="K4349">
            <v>7.4999999999999997E-3</v>
          </cell>
          <cell r="L4349">
            <v>13180.579691267169</v>
          </cell>
          <cell r="M4349">
            <v>134756056.4754712</v>
          </cell>
        </row>
        <row r="4350">
          <cell r="A4350" t="str">
            <v>JF3784</v>
          </cell>
          <cell r="B4350">
            <v>37274</v>
          </cell>
          <cell r="C4350">
            <v>37287</v>
          </cell>
          <cell r="D4350">
            <v>21</v>
          </cell>
          <cell r="E4350" t="str">
            <v>Girvan Grove Cubbington</v>
          </cell>
          <cell r="F4350" t="str">
            <v>Leamington Spa</v>
          </cell>
          <cell r="G4350" t="str">
            <v>Warwickshire</v>
          </cell>
          <cell r="H4350" t="str">
            <v>CV32 7TH</v>
          </cell>
          <cell r="I4350">
            <v>20243.452420604695</v>
          </cell>
          <cell r="J4350">
            <v>18968.675819810946</v>
          </cell>
          <cell r="K4350">
            <v>7.4999999999999997E-3</v>
          </cell>
          <cell r="L4350">
            <v>18826.410751162366</v>
          </cell>
          <cell r="M4350">
            <v>134774882.88622236</v>
          </cell>
        </row>
        <row r="4351">
          <cell r="A4351" t="str">
            <v>JF3719</v>
          </cell>
          <cell r="B4351">
            <v>37274</v>
          </cell>
          <cell r="C4351">
            <v>37287</v>
          </cell>
          <cell r="D4351" t="str">
            <v>17 Longton Drive</v>
          </cell>
          <cell r="E4351" t="str">
            <v>Freshfield</v>
          </cell>
          <cell r="F4351" t="str">
            <v>Formby</v>
          </cell>
          <cell r="G4351" t="str">
            <v>Merseyside</v>
          </cell>
          <cell r="H4351" t="str">
            <v>L37 7ET</v>
          </cell>
          <cell r="I4351">
            <v>24750.39984632616</v>
          </cell>
          <cell r="J4351">
            <v>23191.810435348438</v>
          </cell>
          <cell r="K4351">
            <v>7.4999999999999997E-3</v>
          </cell>
          <cell r="L4351">
            <v>23017.871857083326</v>
          </cell>
          <cell r="M4351">
            <v>134797900.75807944</v>
          </cell>
        </row>
        <row r="4352">
          <cell r="A4352" t="str">
            <v>JF3758</v>
          </cell>
          <cell r="B4352">
            <v>37274</v>
          </cell>
          <cell r="C4352">
            <v>37287</v>
          </cell>
          <cell r="D4352">
            <v>24</v>
          </cell>
          <cell r="E4352" t="str">
            <v>Oxendale Road</v>
          </cell>
          <cell r="F4352" t="str">
            <v>Thornton-Cleveleys</v>
          </cell>
          <cell r="G4352" t="str">
            <v>Lancashire</v>
          </cell>
          <cell r="H4352" t="str">
            <v>FY5 4EH</v>
          </cell>
          <cell r="I4352">
            <v>27341.449111277529</v>
          </cell>
          <cell r="J4352">
            <v>25619.695388904885</v>
          </cell>
          <cell r="K4352">
            <v>7.4999999999999997E-3</v>
          </cell>
          <cell r="L4352">
            <v>25427.547673488101</v>
          </cell>
          <cell r="M4352">
            <v>134823328.30575293</v>
          </cell>
        </row>
        <row r="4353">
          <cell r="A4353" t="str">
            <v>JF3713</v>
          </cell>
          <cell r="B4353">
            <v>37274</v>
          </cell>
          <cell r="C4353">
            <v>37287</v>
          </cell>
          <cell r="D4353">
            <v>7</v>
          </cell>
          <cell r="E4353" t="str">
            <v>High Street</v>
          </cell>
          <cell r="F4353" t="str">
            <v>Stalham Norwich</v>
          </cell>
          <cell r="G4353" t="str">
            <v>Norfolk</v>
          </cell>
          <cell r="H4353" t="str">
            <v>NR12 9AH</v>
          </cell>
          <cell r="I4353">
            <v>30799.931015755737</v>
          </cell>
          <cell r="J4353">
            <v>28860.388760355501</v>
          </cell>
          <cell r="K4353">
            <v>7.4999999999999997E-3</v>
          </cell>
          <cell r="L4353">
            <v>28643.935844652835</v>
          </cell>
          <cell r="M4353">
            <v>134851972.24159759</v>
          </cell>
        </row>
        <row r="4354">
          <cell r="A4354" t="str">
            <v>JF3808</v>
          </cell>
          <cell r="B4354">
            <v>37274</v>
          </cell>
          <cell r="C4354">
            <v>37287</v>
          </cell>
          <cell r="D4354">
            <v>86</v>
          </cell>
          <cell r="E4354" t="str">
            <v>Thingwall Park</v>
          </cell>
          <cell r="F4354" t="str">
            <v>Fishponds, Bristol</v>
          </cell>
          <cell r="G4354" t="str">
            <v>Avon</v>
          </cell>
          <cell r="H4354" t="str">
            <v>BS16 2AN</v>
          </cell>
          <cell r="I4354">
            <v>34777.875412064561</v>
          </cell>
          <cell r="J4354">
            <v>32587.832879818674</v>
          </cell>
          <cell r="K4354">
            <v>7.4999999999999997E-3</v>
          </cell>
          <cell r="L4354">
            <v>32343.424133220036</v>
          </cell>
          <cell r="M4354">
            <v>134884315.6657308</v>
          </cell>
        </row>
        <row r="4355">
          <cell r="A4355" t="str">
            <v>JF3629</v>
          </cell>
          <cell r="B4355">
            <v>37274</v>
          </cell>
          <cell r="C4355">
            <v>37287</v>
          </cell>
          <cell r="D4355">
            <v>7</v>
          </cell>
          <cell r="E4355" t="str">
            <v>St. Ediths Close</v>
          </cell>
          <cell r="F4355" t="str">
            <v>Monks Kirby Nr Rugby</v>
          </cell>
          <cell r="G4355" t="str">
            <v>Warwickshire</v>
          </cell>
          <cell r="H4355" t="str">
            <v>CV23 0RE</v>
          </cell>
          <cell r="I4355">
            <v>39206.933726891737</v>
          </cell>
          <cell r="J4355">
            <v>36737.983240311645</v>
          </cell>
          <cell r="K4355">
            <v>7.4999999999999997E-3</v>
          </cell>
          <cell r="L4355">
            <v>36462.44836600931</v>
          </cell>
          <cell r="M4355">
            <v>134920778.11409682</v>
          </cell>
        </row>
        <row r="4356">
          <cell r="A4356" t="str">
            <v>JF3676</v>
          </cell>
          <cell r="B4356">
            <v>37274</v>
          </cell>
          <cell r="C4356">
            <v>37287</v>
          </cell>
          <cell r="D4356">
            <v>16</v>
          </cell>
          <cell r="E4356" t="str">
            <v>Cedar Court Langley Park</v>
          </cell>
          <cell r="F4356" t="str">
            <v>Durham</v>
          </cell>
          <cell r="G4356" t="str">
            <v>County Durham</v>
          </cell>
          <cell r="H4356" t="str">
            <v>DH7 9FG</v>
          </cell>
          <cell r="I4356">
            <v>41000.01309461749</v>
          </cell>
          <cell r="J4356">
            <v>38418.148290170539</v>
          </cell>
          <cell r="K4356">
            <v>7.4999999999999997E-3</v>
          </cell>
          <cell r="L4356">
            <v>38130.012177994264</v>
          </cell>
          <cell r="M4356">
            <v>134958908.12627482</v>
          </cell>
        </row>
        <row r="4357">
          <cell r="A4357" t="str">
            <v>JF1815</v>
          </cell>
          <cell r="B4357">
            <v>37274</v>
          </cell>
          <cell r="C4357">
            <v>37287</v>
          </cell>
          <cell r="D4357">
            <v>57</v>
          </cell>
          <cell r="E4357" t="str">
            <v>Locksley Road</v>
          </cell>
          <cell r="F4357" t="str">
            <v>Eastleigh</v>
          </cell>
          <cell r="G4357" t="str">
            <v>Hampshire</v>
          </cell>
          <cell r="H4357" t="str">
            <v>SO50 5DR</v>
          </cell>
          <cell r="I4357">
            <v>41695.983530281672</v>
          </cell>
          <cell r="J4357">
            <v>39070.291872203474</v>
          </cell>
          <cell r="K4357">
            <v>7.4999999999999997E-3</v>
          </cell>
          <cell r="L4357">
            <v>38777.26468316195</v>
          </cell>
          <cell r="M4357">
            <v>134997685.39095798</v>
          </cell>
        </row>
        <row r="4358">
          <cell r="A4358" t="str">
            <v>JF3764</v>
          </cell>
          <cell r="B4358">
            <v>37274</v>
          </cell>
          <cell r="C4358">
            <v>37287</v>
          </cell>
          <cell r="D4358">
            <v>54</v>
          </cell>
          <cell r="E4358" t="str">
            <v>Perry Mead</v>
          </cell>
          <cell r="F4358" t="str">
            <v>Enfield</v>
          </cell>
          <cell r="G4358" t="str">
            <v>Middlesex</v>
          </cell>
          <cell r="H4358" t="str">
            <v>EN2 8BP</v>
          </cell>
          <cell r="I4358">
            <v>44067.201297806641</v>
          </cell>
          <cell r="J4358">
            <v>41292.188621622336</v>
          </cell>
          <cell r="K4358">
            <v>7.4999999999999997E-3</v>
          </cell>
          <cell r="L4358">
            <v>40982.497206960172</v>
          </cell>
          <cell r="M4358">
            <v>135038667.88816494</v>
          </cell>
        </row>
        <row r="4359">
          <cell r="A4359" t="str">
            <v>JF3695</v>
          </cell>
          <cell r="B4359">
            <v>37274</v>
          </cell>
          <cell r="C4359">
            <v>37287</v>
          </cell>
          <cell r="D4359">
            <v>19</v>
          </cell>
          <cell r="E4359" t="str">
            <v>Grafton Road</v>
          </cell>
          <cell r="F4359" t="str">
            <v>Croydon</v>
          </cell>
          <cell r="G4359" t="str">
            <v>Surrey</v>
          </cell>
          <cell r="H4359" t="str">
            <v>CR0 3RP</v>
          </cell>
          <cell r="I4359">
            <v>46434.479079765748</v>
          </cell>
          <cell r="J4359">
            <v>43510.39349539762</v>
          </cell>
          <cell r="K4359">
            <v>7.4999999999999997E-3</v>
          </cell>
          <cell r="L4359">
            <v>43184.065544182144</v>
          </cell>
          <cell r="M4359">
            <v>135081851.95370913</v>
          </cell>
        </row>
        <row r="4360">
          <cell r="A4360" t="str">
            <v>JF3774</v>
          </cell>
          <cell r="B4360">
            <v>37274</v>
          </cell>
          <cell r="C4360">
            <v>37287</v>
          </cell>
          <cell r="D4360">
            <v>14</v>
          </cell>
          <cell r="E4360" t="str">
            <v>Octavia Close</v>
          </cell>
          <cell r="F4360" t="str">
            <v>Bedlington</v>
          </cell>
          <cell r="G4360" t="str">
            <v>Northumberland</v>
          </cell>
          <cell r="H4360" t="str">
            <v>NE22 6LG</v>
          </cell>
          <cell r="I4360">
            <v>50401.651162440052</v>
          </cell>
          <cell r="J4360">
            <v>47227.74365850805</v>
          </cell>
          <cell r="K4360">
            <v>7.4999999999999997E-3</v>
          </cell>
          <cell r="L4360">
            <v>46873.535581069242</v>
          </cell>
          <cell r="M4360">
            <v>135128725.48929021</v>
          </cell>
        </row>
        <row r="4361">
          <cell r="A4361" t="str">
            <v>JF3824</v>
          </cell>
          <cell r="B4361">
            <v>37274</v>
          </cell>
          <cell r="C4361">
            <v>37287</v>
          </cell>
          <cell r="D4361">
            <v>7</v>
          </cell>
          <cell r="E4361" t="str">
            <v>Salisbury Street</v>
          </cell>
          <cell r="F4361" t="str">
            <v>Cranborne</v>
          </cell>
          <cell r="G4361" t="str">
            <v>Dorset</v>
          </cell>
          <cell r="H4361" t="str">
            <v>BH21 5PU</v>
          </cell>
          <cell r="I4361">
            <v>79608.027683012886</v>
          </cell>
          <cell r="J4361">
            <v>74594.927702974281</v>
          </cell>
          <cell r="K4361">
            <v>7.4999999999999997E-3</v>
          </cell>
          <cell r="L4361">
            <v>74035.465745201975</v>
          </cell>
          <cell r="M4361">
            <v>135202760.95503542</v>
          </cell>
        </row>
        <row r="4362">
          <cell r="A4362" t="str">
            <v>JF3732</v>
          </cell>
          <cell r="B4362">
            <v>37277</v>
          </cell>
          <cell r="C4362">
            <v>37287</v>
          </cell>
          <cell r="D4362" t="str">
            <v>6b</v>
          </cell>
          <cell r="E4362" t="str">
            <v>The Crescent</v>
          </cell>
          <cell r="F4362" t="str">
            <v>Carterton</v>
          </cell>
          <cell r="G4362" t="str">
            <v>Oxfordshire</v>
          </cell>
          <cell r="H4362" t="str">
            <v>OX18 3SJ</v>
          </cell>
          <cell r="I4362">
            <v>15321.481202357549</v>
          </cell>
          <cell r="J4362">
            <v>14356.652411277097</v>
          </cell>
          <cell r="K4362">
            <v>7.4999999999999997E-3</v>
          </cell>
          <cell r="L4362">
            <v>14248.97751819252</v>
          </cell>
          <cell r="M4362">
            <v>135217009.93255362</v>
          </cell>
        </row>
        <row r="4363">
          <cell r="A4363" t="str">
            <v>JF3589</v>
          </cell>
          <cell r="B4363">
            <v>37277</v>
          </cell>
          <cell r="C4363">
            <v>37287</v>
          </cell>
          <cell r="D4363">
            <v>32</v>
          </cell>
          <cell r="E4363" t="str">
            <v>Lady Margarets Avenue</v>
          </cell>
          <cell r="F4363" t="str">
            <v>Peterborough</v>
          </cell>
          <cell r="G4363" t="str">
            <v>Cambridgeshire</v>
          </cell>
          <cell r="H4363" t="str">
            <v>PE6 8JA</v>
          </cell>
          <cell r="I4363">
            <v>16213.60956891772</v>
          </cell>
          <cell r="J4363">
            <v>15192.601409665973</v>
          </cell>
          <cell r="K4363">
            <v>7.4999999999999997E-3</v>
          </cell>
          <cell r="L4363">
            <v>15078.656899093479</v>
          </cell>
          <cell r="M4363">
            <v>135232088.58945271</v>
          </cell>
        </row>
        <row r="4364">
          <cell r="A4364" t="str">
            <v>JF3598</v>
          </cell>
          <cell r="B4364">
            <v>37277</v>
          </cell>
          <cell r="C4364">
            <v>37287</v>
          </cell>
          <cell r="D4364">
            <v>28</v>
          </cell>
          <cell r="E4364" t="str">
            <v>Adey Road</v>
          </cell>
          <cell r="F4364" t="str">
            <v>Wolverhampton</v>
          </cell>
          <cell r="G4364" t="str">
            <v>West Midlands</v>
          </cell>
          <cell r="H4364" t="str">
            <v>WV11 2EH</v>
          </cell>
          <cell r="I4364">
            <v>20771.01693774138</v>
          </cell>
          <cell r="J4364">
            <v>19463.018390024667</v>
          </cell>
          <cell r="K4364">
            <v>7.4999999999999997E-3</v>
          </cell>
          <cell r="L4364">
            <v>19317.045752099482</v>
          </cell>
          <cell r="M4364">
            <v>135251405.63520482</v>
          </cell>
        </row>
        <row r="4365">
          <cell r="A4365" t="str">
            <v>JF3684</v>
          </cell>
          <cell r="B4365">
            <v>37277</v>
          </cell>
          <cell r="C4365">
            <v>37287</v>
          </cell>
          <cell r="D4365">
            <v>64</v>
          </cell>
          <cell r="E4365" t="str">
            <v>Shakespeare Road</v>
          </cell>
          <cell r="F4365" t="str">
            <v>Burton Upon Trent</v>
          </cell>
          <cell r="G4365" t="str">
            <v>Staffordshire</v>
          </cell>
          <cell r="H4365" t="str">
            <v>DE14 2RT</v>
          </cell>
          <cell r="I4365">
            <v>21302.310020541579</v>
          </cell>
          <cell r="J4365">
            <v>19960.854729575483</v>
          </cell>
          <cell r="K4365">
            <v>7.4999999999999997E-3</v>
          </cell>
          <cell r="L4365">
            <v>19811.148319103668</v>
          </cell>
          <cell r="M4365">
            <v>135271216.78352392</v>
          </cell>
        </row>
        <row r="4366">
          <cell r="A4366" t="str">
            <v>JF3056</v>
          </cell>
          <cell r="B4366">
            <v>37277</v>
          </cell>
          <cell r="C4366">
            <v>37287</v>
          </cell>
          <cell r="D4366">
            <v>112</v>
          </cell>
          <cell r="E4366" t="str">
            <v>St. Margarets</v>
          </cell>
          <cell r="F4366" t="str">
            <v>Stevenage</v>
          </cell>
          <cell r="G4366" t="str">
            <v>Hertfordshire</v>
          </cell>
          <cell r="H4366" t="str">
            <v>SG2 8RE</v>
          </cell>
          <cell r="I4366">
            <v>26888.998095232371</v>
          </cell>
          <cell r="J4366">
            <v>25195.736250444435</v>
          </cell>
          <cell r="K4366">
            <v>7.4999999999999997E-3</v>
          </cell>
          <cell r="L4366">
            <v>25006.768228566103</v>
          </cell>
          <cell r="M4366">
            <v>135296223.55175248</v>
          </cell>
        </row>
        <row r="4367">
          <cell r="A4367" t="str">
            <v>JF3656</v>
          </cell>
          <cell r="B4367">
            <v>37277</v>
          </cell>
          <cell r="C4367">
            <v>37287</v>
          </cell>
          <cell r="D4367">
            <v>22</v>
          </cell>
          <cell r="E4367" t="str">
            <v>Clarkson Road</v>
          </cell>
          <cell r="F4367" t="str">
            <v>Lingwood, Norwich</v>
          </cell>
          <cell r="G4367" t="str">
            <v>Norfolk</v>
          </cell>
          <cell r="H4367" t="str">
            <v>NR13 4BA</v>
          </cell>
          <cell r="I4367">
            <v>30282.318048068824</v>
          </cell>
          <cell r="J4367">
            <v>28375.37106771184</v>
          </cell>
          <cell r="K4367">
            <v>7.4999999999999997E-3</v>
          </cell>
          <cell r="L4367">
            <v>28162.555784704004</v>
          </cell>
          <cell r="M4367">
            <v>135324386.10753718</v>
          </cell>
        </row>
        <row r="4368">
          <cell r="A4368" t="str">
            <v>JF3661</v>
          </cell>
          <cell r="B4368">
            <v>37277</v>
          </cell>
          <cell r="C4368">
            <v>37287</v>
          </cell>
          <cell r="D4368">
            <v>90</v>
          </cell>
          <cell r="E4368" t="str">
            <v>The Heights</v>
          </cell>
          <cell r="F4368" t="str">
            <v>Northolt</v>
          </cell>
          <cell r="G4368" t="str">
            <v>Middlesex</v>
          </cell>
          <cell r="H4368" t="str">
            <v>UB5 4BS</v>
          </cell>
          <cell r="I4368">
            <v>31135.213791211023</v>
          </cell>
          <cell r="J4368">
            <v>29174.558010908058</v>
          </cell>
          <cell r="K4368">
            <v>7.4999999999999997E-3</v>
          </cell>
          <cell r="L4368">
            <v>28955.748825826249</v>
          </cell>
          <cell r="M4368">
            <v>135353341.856363</v>
          </cell>
        </row>
        <row r="4369">
          <cell r="A4369" t="str">
            <v>JF3737</v>
          </cell>
          <cell r="B4369">
            <v>37277</v>
          </cell>
          <cell r="C4369">
            <v>37287</v>
          </cell>
          <cell r="D4369">
            <v>35</v>
          </cell>
          <cell r="E4369" t="str">
            <v>Drinkwater Close</v>
          </cell>
          <cell r="F4369" t="str">
            <v>Newmarket</v>
          </cell>
          <cell r="G4369" t="str">
            <v>Suffolk</v>
          </cell>
          <cell r="H4369" t="str">
            <v>CB8 0QN</v>
          </cell>
          <cell r="I4369">
            <v>34499.053198749731</v>
          </cell>
          <cell r="J4369">
            <v>32326.568740390172</v>
          </cell>
          <cell r="K4369">
            <v>7.4999999999999997E-3</v>
          </cell>
          <cell r="L4369">
            <v>32084.119474837247</v>
          </cell>
          <cell r="M4369">
            <v>135385425.97583783</v>
          </cell>
        </row>
        <row r="4370">
          <cell r="A4370" t="str">
            <v>JF3812</v>
          </cell>
          <cell r="B4370">
            <v>37277</v>
          </cell>
          <cell r="C4370">
            <v>37287</v>
          </cell>
          <cell r="D4370">
            <v>102</v>
          </cell>
          <cell r="E4370" t="str">
            <v>Dark Lane</v>
          </cell>
          <cell r="F4370" t="str">
            <v>Broseley</v>
          </cell>
          <cell r="G4370" t="str">
            <v>Shropshire</v>
          </cell>
          <cell r="H4370" t="str">
            <v>TF12 5AG</v>
          </cell>
          <cell r="I4370">
            <v>37531.267341948682</v>
          </cell>
          <cell r="J4370">
            <v>35167.83740857659</v>
          </cell>
          <cell r="K4370">
            <v>7.4999999999999997E-3</v>
          </cell>
          <cell r="L4370">
            <v>34904.07862801227</v>
          </cell>
          <cell r="M4370">
            <v>135420330.05446583</v>
          </cell>
        </row>
        <row r="4371">
          <cell r="A4371" t="str">
            <v>JF3745</v>
          </cell>
          <cell r="B4371">
            <v>37277</v>
          </cell>
          <cell r="C4371">
            <v>37287</v>
          </cell>
          <cell r="D4371">
            <v>2</v>
          </cell>
          <cell r="E4371" t="str">
            <v>Abberley</v>
          </cell>
          <cell r="F4371" t="str">
            <v>Tamworth</v>
          </cell>
          <cell r="G4371" t="str">
            <v>Staffordshire</v>
          </cell>
          <cell r="H4371" t="str">
            <v>B77 4JG</v>
          </cell>
          <cell r="I4371">
            <v>37838.696809015113</v>
          </cell>
          <cell r="J4371">
            <v>35455.907337414661</v>
          </cell>
          <cell r="K4371">
            <v>7.4999999999999997E-3</v>
          </cell>
          <cell r="L4371">
            <v>35189.988032384055</v>
          </cell>
          <cell r="M4371">
            <v>135455520.0424982</v>
          </cell>
        </row>
        <row r="4372">
          <cell r="A4372" t="str">
            <v>JF3473</v>
          </cell>
          <cell r="B4372">
            <v>37277</v>
          </cell>
          <cell r="C4372">
            <v>37287</v>
          </cell>
          <cell r="D4372">
            <v>18</v>
          </cell>
          <cell r="E4372" t="str">
            <v>Arbrook Lane</v>
          </cell>
          <cell r="F4372" t="str">
            <v>Esher</v>
          </cell>
          <cell r="G4372" t="str">
            <v>Surrey</v>
          </cell>
          <cell r="H4372" t="str">
            <v>KT10 9EE</v>
          </cell>
          <cell r="I4372">
            <v>112084.3166963008</v>
          </cell>
          <cell r="J4372">
            <v>105026.11035522391</v>
          </cell>
          <cell r="K4372">
            <v>7.4999999999999997E-3</v>
          </cell>
          <cell r="L4372">
            <v>104238.41452755974</v>
          </cell>
          <cell r="M4372">
            <v>135559758.45702577</v>
          </cell>
        </row>
        <row r="4373">
          <cell r="A4373" t="str">
            <v>JE3319</v>
          </cell>
          <cell r="B4373">
            <v>37278</v>
          </cell>
          <cell r="C4373">
            <v>37287</v>
          </cell>
          <cell r="D4373">
            <v>11</v>
          </cell>
          <cell r="E4373" t="str">
            <v>Reynard Close</v>
          </cell>
          <cell r="F4373" t="str">
            <v>Horsham</v>
          </cell>
          <cell r="G4373" t="str">
            <v>West Sussex</v>
          </cell>
          <cell r="H4373" t="str">
            <v>RH12 4GX</v>
          </cell>
          <cell r="I4373">
            <v>4267.6529217183852</v>
          </cell>
          <cell r="J4373">
            <v>3998.9090349602998</v>
          </cell>
          <cell r="K4373">
            <v>7.4999999999999997E-3</v>
          </cell>
          <cell r="L4373">
            <v>3968.9172171980977</v>
          </cell>
          <cell r="M4373">
            <v>135563727.37424296</v>
          </cell>
        </row>
        <row r="4374">
          <cell r="A4374" t="str">
            <v>JF3753</v>
          </cell>
          <cell r="B4374">
            <v>37278</v>
          </cell>
          <cell r="C4374">
            <v>37287</v>
          </cell>
          <cell r="D4374" t="str">
            <v>4 Finches Cottages</v>
          </cell>
          <cell r="E4374" t="str">
            <v>Prospect Place</v>
          </cell>
          <cell r="F4374" t="str">
            <v>Penwortham Preston</v>
          </cell>
          <cell r="G4374" t="str">
            <v>Lancashire</v>
          </cell>
          <cell r="H4374" t="str">
            <v>PR1 9JS</v>
          </cell>
          <cell r="I4374">
            <v>15846.778108549988</v>
          </cell>
          <cell r="J4374">
            <v>14848.870167205529</v>
          </cell>
          <cell r="K4374">
            <v>7.4999999999999997E-3</v>
          </cell>
          <cell r="L4374">
            <v>14737.503640951489</v>
          </cell>
          <cell r="M4374">
            <v>135578464.87788391</v>
          </cell>
        </row>
        <row r="4375">
          <cell r="A4375" t="str">
            <v>JF3664</v>
          </cell>
          <cell r="B4375">
            <v>37278</v>
          </cell>
          <cell r="C4375">
            <v>37287</v>
          </cell>
          <cell r="D4375">
            <v>36</v>
          </cell>
          <cell r="E4375" t="str">
            <v>Cooper Lane</v>
          </cell>
          <cell r="F4375" t="str">
            <v>Halifax</v>
          </cell>
          <cell r="G4375" t="str">
            <v>West Yorkshire</v>
          </cell>
          <cell r="H4375" t="str">
            <v>HX3 7RG</v>
          </cell>
          <cell r="I4375">
            <v>18727.530695243939</v>
          </cell>
          <cell r="J4375">
            <v>17548.215160278953</v>
          </cell>
          <cell r="K4375">
            <v>7.4999999999999997E-3</v>
          </cell>
          <cell r="L4375">
            <v>17416.603546576862</v>
          </cell>
          <cell r="M4375">
            <v>135595881.4814305</v>
          </cell>
        </row>
        <row r="4376">
          <cell r="A4376" t="str">
            <v>JF3508</v>
          </cell>
          <cell r="B4376">
            <v>37278</v>
          </cell>
          <cell r="C4376">
            <v>37287</v>
          </cell>
          <cell r="D4376">
            <v>1</v>
          </cell>
          <cell r="E4376" t="str">
            <v>Darwall Close</v>
          </cell>
          <cell r="F4376" t="str">
            <v>Sheffield</v>
          </cell>
          <cell r="G4376" t="str">
            <v>South Yorkshire</v>
          </cell>
          <cell r="H4376" t="str">
            <v>S35 4NZ</v>
          </cell>
          <cell r="I4376">
            <v>20616.428461495791</v>
          </cell>
          <cell r="J4376">
            <v>19318.164704474646</v>
          </cell>
          <cell r="K4376">
            <v>7.4999999999999997E-3</v>
          </cell>
          <cell r="L4376">
            <v>19173.278469191086</v>
          </cell>
          <cell r="M4376">
            <v>135615054.75989971</v>
          </cell>
        </row>
        <row r="4377">
          <cell r="A4377" t="str">
            <v>JF3796</v>
          </cell>
          <cell r="B4377">
            <v>37278</v>
          </cell>
          <cell r="C4377">
            <v>37287</v>
          </cell>
          <cell r="D4377">
            <v>4</v>
          </cell>
          <cell r="E4377" t="str">
            <v>Bryn Llys</v>
          </cell>
          <cell r="F4377" t="str">
            <v>Meliden, Prestatyn</v>
          </cell>
          <cell r="G4377" t="str">
            <v>Clwyd</v>
          </cell>
          <cell r="H4377" t="str">
            <v>LL19 8PP</v>
          </cell>
          <cell r="I4377">
            <v>22114.206864295866</v>
          </cell>
          <cell r="J4377">
            <v>20721.624568055569</v>
          </cell>
          <cell r="K4377">
            <v>7.4999999999999997E-3</v>
          </cell>
          <cell r="L4377">
            <v>20566.212383795155</v>
          </cell>
          <cell r="M4377">
            <v>135635620.97228351</v>
          </cell>
        </row>
        <row r="4378">
          <cell r="A4378" t="str">
            <v>JF3481</v>
          </cell>
          <cell r="B4378">
            <v>37278</v>
          </cell>
          <cell r="C4378">
            <v>37287</v>
          </cell>
          <cell r="D4378">
            <v>28</v>
          </cell>
          <cell r="E4378" t="str">
            <v>Falkenham Row</v>
          </cell>
          <cell r="F4378" t="str">
            <v>Basildon</v>
          </cell>
          <cell r="G4378" t="str">
            <v>Essex</v>
          </cell>
          <cell r="H4378" t="str">
            <v>SS14 2JH</v>
          </cell>
          <cell r="I4378">
            <v>24573.318451088391</v>
          </cell>
          <cell r="J4378">
            <v>23025.880261473252</v>
          </cell>
          <cell r="K4378">
            <v>7.4999999999999997E-3</v>
          </cell>
          <cell r="L4378">
            <v>22853.186159512203</v>
          </cell>
          <cell r="M4378">
            <v>135658474.15844303</v>
          </cell>
        </row>
        <row r="4379">
          <cell r="A4379" t="str">
            <v>JF2927</v>
          </cell>
          <cell r="B4379">
            <v>37278</v>
          </cell>
          <cell r="C4379">
            <v>37287</v>
          </cell>
          <cell r="D4379" t="str">
            <v>9 Strange Road</v>
          </cell>
          <cell r="E4379" t="str">
            <v>Garswood</v>
          </cell>
          <cell r="F4379" t="str">
            <v>Wigan</v>
          </cell>
          <cell r="G4379" t="str">
            <v>Lancashire</v>
          </cell>
          <cell r="H4379" t="str">
            <v>WN4 0RX</v>
          </cell>
          <cell r="I4379">
            <v>35962.10596239649</v>
          </cell>
          <cell r="J4379">
            <v>33697.489717913086</v>
          </cell>
          <cell r="K4379">
            <v>7.4999999999999997E-3</v>
          </cell>
          <cell r="L4379">
            <v>33444.758545028737</v>
          </cell>
          <cell r="M4379">
            <v>135691918.91698807</v>
          </cell>
        </row>
        <row r="4380">
          <cell r="A4380" t="str">
            <v>JF3706</v>
          </cell>
          <cell r="B4380">
            <v>37278</v>
          </cell>
          <cell r="C4380">
            <v>37287</v>
          </cell>
          <cell r="D4380">
            <v>18</v>
          </cell>
          <cell r="E4380" t="str">
            <v>King Edward Road</v>
          </cell>
          <cell r="F4380" t="str">
            <v>Ipswich</v>
          </cell>
          <cell r="G4380" t="str">
            <v>Suffolk</v>
          </cell>
          <cell r="H4380" t="str">
            <v>IP3 9AJ</v>
          </cell>
          <cell r="I4380">
            <v>38300.132749192984</v>
          </cell>
          <cell r="J4380">
            <v>35888.285598740025</v>
          </cell>
          <cell r="K4380">
            <v>7.4999999999999997E-3</v>
          </cell>
          <cell r="L4380">
            <v>35619.123456749476</v>
          </cell>
          <cell r="M4380">
            <v>135727538.04044482</v>
          </cell>
        </row>
        <row r="4381">
          <cell r="A4381" t="str">
            <v>JF3771</v>
          </cell>
          <cell r="B4381">
            <v>37278</v>
          </cell>
          <cell r="C4381">
            <v>37287</v>
          </cell>
          <cell r="D4381">
            <v>56</v>
          </cell>
          <cell r="E4381" t="str">
            <v>Maybush Drive</v>
          </cell>
          <cell r="F4381" t="str">
            <v>Chidham Nr. Chichester</v>
          </cell>
          <cell r="G4381" t="str">
            <v>West Sussex</v>
          </cell>
          <cell r="H4381" t="str">
            <v>PO18 8SS</v>
          </cell>
          <cell r="I4381">
            <v>46631.866834801142</v>
          </cell>
          <cell r="J4381">
            <v>43695.351291047911</v>
          </cell>
          <cell r="K4381">
            <v>7.4999999999999997E-3</v>
          </cell>
          <cell r="L4381">
            <v>43367.636156365057</v>
          </cell>
          <cell r="M4381">
            <v>135770905.67660117</v>
          </cell>
        </row>
        <row r="4382">
          <cell r="A4382" t="str">
            <v>JF3870</v>
          </cell>
          <cell r="B4382">
            <v>37279</v>
          </cell>
          <cell r="C4382">
            <v>37287</v>
          </cell>
          <cell r="D4382">
            <v>202</v>
          </cell>
          <cell r="E4382" t="str">
            <v>Harborne Road</v>
          </cell>
          <cell r="F4382" t="str">
            <v>Oldbury</v>
          </cell>
          <cell r="G4382" t="str">
            <v>West Midlands</v>
          </cell>
          <cell r="H4382" t="str">
            <v>B68 9JP</v>
          </cell>
          <cell r="I4382">
            <v>12328.233492942643</v>
          </cell>
          <cell r="J4382">
            <v>11551.896371220813</v>
          </cell>
          <cell r="K4382">
            <v>7.4999999999999997E-3</v>
          </cell>
          <cell r="L4382">
            <v>11465.257148436658</v>
          </cell>
          <cell r="M4382">
            <v>135782370.93374962</v>
          </cell>
        </row>
        <row r="4383">
          <cell r="A4383" t="str">
            <v>JF3799</v>
          </cell>
          <cell r="B4383">
            <v>37279</v>
          </cell>
          <cell r="C4383">
            <v>37287</v>
          </cell>
          <cell r="D4383">
            <v>27</v>
          </cell>
          <cell r="E4383" t="str">
            <v>Seacroft Road</v>
          </cell>
          <cell r="F4383" t="str">
            <v>Mablethorpe</v>
          </cell>
          <cell r="G4383" t="str">
            <v>Lincolnshire</v>
          </cell>
          <cell r="H4383" t="str">
            <v>LN12 2DU</v>
          </cell>
          <cell r="I4383">
            <v>24962.771966622804</v>
          </cell>
          <cell r="J4383">
            <v>23390.808996432446</v>
          </cell>
          <cell r="K4383">
            <v>7.4999999999999997E-3</v>
          </cell>
          <cell r="L4383">
            <v>23215.377928959206</v>
          </cell>
          <cell r="M4383">
            <v>135805586.31167859</v>
          </cell>
        </row>
        <row r="4384">
          <cell r="A4384" t="str">
            <v>JF3826</v>
          </cell>
          <cell r="B4384">
            <v>37279</v>
          </cell>
          <cell r="C4384">
            <v>37287</v>
          </cell>
          <cell r="D4384">
            <v>121</v>
          </cell>
          <cell r="E4384" t="str">
            <v>Edgehill Road</v>
          </cell>
          <cell r="F4384" t="str">
            <v>Mitcham</v>
          </cell>
          <cell r="G4384" t="str">
            <v>Surrey</v>
          </cell>
          <cell r="H4384" t="str">
            <v>CR4 2HZ</v>
          </cell>
          <cell r="I4384">
            <v>28237.406230747176</v>
          </cell>
          <cell r="J4384">
            <v>26459.232034856293</v>
          </cell>
          <cell r="K4384">
            <v>7.4999999999999997E-3</v>
          </cell>
          <cell r="L4384">
            <v>26260.787794594871</v>
          </cell>
          <cell r="M4384">
            <v>135831847.09947318</v>
          </cell>
        </row>
        <row r="4385">
          <cell r="A4385" t="str">
            <v>JF3960</v>
          </cell>
          <cell r="B4385">
            <v>37280</v>
          </cell>
          <cell r="C4385">
            <v>37287</v>
          </cell>
          <cell r="D4385">
            <v>24</v>
          </cell>
          <cell r="E4385" t="str">
            <v>Nursery Close</v>
          </cell>
          <cell r="F4385" t="str">
            <v>Shoreham By Sea</v>
          </cell>
          <cell r="G4385" t="str">
            <v>West Sussex</v>
          </cell>
          <cell r="H4385" t="str">
            <v>BN43 6GJ</v>
          </cell>
          <cell r="I4385">
            <v>0</v>
          </cell>
          <cell r="J4385">
            <v>0</v>
          </cell>
          <cell r="K4385">
            <v>7.4999999999999997E-3</v>
          </cell>
          <cell r="L4385">
            <v>0</v>
          </cell>
          <cell r="M4385">
            <v>135831847.09947318</v>
          </cell>
        </row>
        <row r="4386">
          <cell r="A4386" t="str">
            <v>JF3655</v>
          </cell>
          <cell r="B4386">
            <v>37280</v>
          </cell>
          <cell r="C4386">
            <v>37287</v>
          </cell>
          <cell r="D4386">
            <v>11</v>
          </cell>
          <cell r="E4386" t="str">
            <v>Petrie Crescent</v>
          </cell>
          <cell r="F4386" t="str">
            <v>Rodley Leeds</v>
          </cell>
          <cell r="G4386" t="str">
            <v>West Yorkshire</v>
          </cell>
          <cell r="H4386" t="str">
            <v>LS13 1NT</v>
          </cell>
          <cell r="I4386">
            <v>11676.761289729726</v>
          </cell>
          <cell r="J4386">
            <v>10941.448865943219</v>
          </cell>
          <cell r="K4386">
            <v>7.4999999999999997E-3</v>
          </cell>
          <cell r="L4386">
            <v>10859.387999448645</v>
          </cell>
          <cell r="M4386">
            <v>135842706.48747262</v>
          </cell>
        </row>
        <row r="4387">
          <cell r="A4387" t="str">
            <v>JF3757</v>
          </cell>
          <cell r="B4387">
            <v>37280</v>
          </cell>
          <cell r="C4387">
            <v>37287</v>
          </cell>
          <cell r="D4387">
            <v>4</v>
          </cell>
          <cell r="E4387" t="str">
            <v>Newbury Close</v>
          </cell>
          <cell r="F4387" t="str">
            <v>Preston</v>
          </cell>
          <cell r="G4387" t="str">
            <v>Lancashire</v>
          </cell>
          <cell r="H4387" t="str">
            <v>PR2 3NH</v>
          </cell>
          <cell r="I4387">
            <v>13115.438378984985</v>
          </cell>
          <cell r="J4387">
            <v>12289.52916116477</v>
          </cell>
          <cell r="K4387">
            <v>7.4999999999999997E-3</v>
          </cell>
          <cell r="L4387">
            <v>12197.357692456035</v>
          </cell>
          <cell r="M4387">
            <v>135854903.84516507</v>
          </cell>
        </row>
        <row r="4388">
          <cell r="A4388" t="str">
            <v>JF3588</v>
          </cell>
          <cell r="B4388">
            <v>37280</v>
          </cell>
          <cell r="C4388">
            <v>37287</v>
          </cell>
          <cell r="D4388" t="str">
            <v>49a</v>
          </cell>
          <cell r="E4388" t="str">
            <v>Park Road</v>
          </cell>
          <cell r="F4388" t="str">
            <v>Earl Shilton</v>
          </cell>
          <cell r="G4388" t="str">
            <v>Leicestershire</v>
          </cell>
          <cell r="H4388" t="str">
            <v>LE9 7EB</v>
          </cell>
          <cell r="I4388">
            <v>22047.760222677083</v>
          </cell>
          <cell r="J4388">
            <v>20659.362223767945</v>
          </cell>
          <cell r="K4388">
            <v>7.4999999999999997E-3</v>
          </cell>
          <cell r="L4388">
            <v>20504.417007089687</v>
          </cell>
          <cell r="M4388">
            <v>135875408.26217216</v>
          </cell>
        </row>
        <row r="4389">
          <cell r="A4389" t="str">
            <v>JF3539</v>
          </cell>
          <cell r="B4389">
            <v>37280</v>
          </cell>
          <cell r="C4389">
            <v>37287</v>
          </cell>
          <cell r="D4389">
            <v>11</v>
          </cell>
          <cell r="E4389" t="str">
            <v>Rocher Close</v>
          </cell>
          <cell r="F4389" t="str">
            <v>Grenoside Sheffield</v>
          </cell>
          <cell r="G4389" t="str">
            <v>South Yorkshire</v>
          </cell>
          <cell r="H4389" t="str">
            <v>S35 8QP</v>
          </cell>
          <cell r="I4389">
            <v>23798.780820950582</v>
          </cell>
          <cell r="J4389">
            <v>22300.117041293743</v>
          </cell>
          <cell r="K4389">
            <v>7.4999999999999997E-3</v>
          </cell>
          <cell r="L4389">
            <v>22132.866163484039</v>
          </cell>
          <cell r="M4389">
            <v>135897541.12833565</v>
          </cell>
        </row>
        <row r="4390">
          <cell r="A4390" t="str">
            <v>JF3803</v>
          </cell>
          <cell r="B4390">
            <v>37280</v>
          </cell>
          <cell r="C4390">
            <v>37287</v>
          </cell>
          <cell r="D4390">
            <v>110</v>
          </cell>
          <cell r="E4390" t="str">
            <v>Weymouth Bay Avenue</v>
          </cell>
          <cell r="F4390" t="str">
            <v>Weymouth</v>
          </cell>
          <cell r="G4390" t="str">
            <v>Dorset</v>
          </cell>
          <cell r="H4390" t="str">
            <v>DT3 5AA</v>
          </cell>
          <cell r="I4390">
            <v>33398.836535903203</v>
          </cell>
          <cell r="J4390">
            <v>31295.635242710305</v>
          </cell>
          <cell r="K4390">
            <v>7.4999999999999997E-3</v>
          </cell>
          <cell r="L4390">
            <v>31060.917978389978</v>
          </cell>
          <cell r="M4390">
            <v>135928602.04631403</v>
          </cell>
        </row>
        <row r="4391">
          <cell r="A4391" t="str">
            <v>JF3730</v>
          </cell>
          <cell r="B4391">
            <v>37280</v>
          </cell>
          <cell r="C4391">
            <v>37287</v>
          </cell>
          <cell r="D4391">
            <v>4</v>
          </cell>
          <cell r="E4391" t="str">
            <v>Dartford Gardens</v>
          </cell>
          <cell r="F4391" t="str">
            <v>Romford</v>
          </cell>
          <cell r="G4391" t="str">
            <v>Essex</v>
          </cell>
          <cell r="H4391" t="str">
            <v>RM6 4FG</v>
          </cell>
          <cell r="I4391">
            <v>59760.395624464501</v>
          </cell>
          <cell r="J4391">
            <v>55997.146529724916</v>
          </cell>
          <cell r="K4391">
            <v>7.4999999999999997E-3</v>
          </cell>
          <cell r="L4391">
            <v>55577.167930751981</v>
          </cell>
          <cell r="M4391">
            <v>135984179.21424478</v>
          </cell>
        </row>
        <row r="4392">
          <cell r="A4392" t="str">
            <v>JF2210</v>
          </cell>
          <cell r="B4392">
            <v>37281</v>
          </cell>
          <cell r="C4392">
            <v>37287</v>
          </cell>
          <cell r="D4392">
            <v>49</v>
          </cell>
          <cell r="E4392" t="str">
            <v>Westland Road</v>
          </cell>
          <cell r="F4392" t="str">
            <v>Lowestoft</v>
          </cell>
          <cell r="G4392" t="str">
            <v>Suffolk</v>
          </cell>
          <cell r="H4392" t="str">
            <v>NR33 9AD</v>
          </cell>
          <cell r="I4392">
            <v>19895.827425686763</v>
          </cell>
          <cell r="J4392">
            <v>18642.941567646034</v>
          </cell>
          <cell r="K4392">
            <v>7.4999999999999997E-3</v>
          </cell>
          <cell r="L4392">
            <v>18503.119505888688</v>
          </cell>
          <cell r="M4392">
            <v>136002682.33375067</v>
          </cell>
        </row>
        <row r="4393">
          <cell r="A4393" t="str">
            <v>JF3722</v>
          </cell>
          <cell r="B4393">
            <v>37281</v>
          </cell>
          <cell r="C4393">
            <v>37287</v>
          </cell>
          <cell r="D4393">
            <v>43</v>
          </cell>
          <cell r="E4393" t="str">
            <v>Park Street</v>
          </cell>
          <cell r="F4393" t="str">
            <v>Hereford</v>
          </cell>
          <cell r="G4393" t="str">
            <v>Herefordshire</v>
          </cell>
          <cell r="H4393" t="str">
            <v>HR1 2RD</v>
          </cell>
          <cell r="I4393">
            <v>21466.02057857312</v>
          </cell>
          <cell r="J4393">
            <v>20114.256058511837</v>
          </cell>
          <cell r="K4393">
            <v>7.4999999999999997E-3</v>
          </cell>
          <cell r="L4393">
            <v>19963.399138073</v>
          </cell>
          <cell r="M4393">
            <v>136022645.73288873</v>
          </cell>
        </row>
        <row r="4394">
          <cell r="A4394" t="str">
            <v>JF3531</v>
          </cell>
          <cell r="B4394">
            <v>37281</v>
          </cell>
          <cell r="C4394">
            <v>37287</v>
          </cell>
          <cell r="D4394">
            <v>15</v>
          </cell>
          <cell r="E4394" t="str">
            <v>Liscombe Road</v>
          </cell>
          <cell r="F4394" t="str">
            <v>Dunstable</v>
          </cell>
          <cell r="G4394" t="str">
            <v>Bedfordshire</v>
          </cell>
          <cell r="H4394" t="str">
            <v>LU5 4PL</v>
          </cell>
          <cell r="I4394">
            <v>22366.805978303491</v>
          </cell>
          <cell r="J4394">
            <v>20958.316936848609</v>
          </cell>
          <cell r="K4394">
            <v>7.4999999999999997E-3</v>
          </cell>
          <cell r="L4394">
            <v>20801.129559822246</v>
          </cell>
          <cell r="M4394">
            <v>136043446.86244854</v>
          </cell>
        </row>
        <row r="4395">
          <cell r="A4395" t="str">
            <v>JF3852</v>
          </cell>
          <cell r="B4395">
            <v>37281</v>
          </cell>
          <cell r="C4395">
            <v>37287</v>
          </cell>
          <cell r="D4395">
            <v>132</v>
          </cell>
          <cell r="E4395" t="str">
            <v>Bear Cross Avenue</v>
          </cell>
          <cell r="F4395" t="str">
            <v>Bournemouth</v>
          </cell>
          <cell r="G4395" t="str">
            <v>Dorset</v>
          </cell>
          <cell r="H4395" t="str">
            <v>BH11 9PA</v>
          </cell>
          <cell r="I4395">
            <v>33988.898426758722</v>
          </cell>
          <cell r="J4395">
            <v>31848.539583763839</v>
          </cell>
          <cell r="K4395">
            <v>7.4999999999999997E-3</v>
          </cell>
          <cell r="L4395">
            <v>31609.67553688561</v>
          </cell>
          <cell r="M4395">
            <v>136075056.53798541</v>
          </cell>
        </row>
        <row r="4396">
          <cell r="A4396" t="str">
            <v>JF3529</v>
          </cell>
          <cell r="B4396">
            <v>37281</v>
          </cell>
          <cell r="C4396">
            <v>37287</v>
          </cell>
          <cell r="D4396">
            <v>174</v>
          </cell>
          <cell r="E4396" t="str">
            <v>Sewardstone Road</v>
          </cell>
          <cell r="F4396" t="str">
            <v>London</v>
          </cell>
          <cell r="G4396">
            <v>0</v>
          </cell>
          <cell r="H4396" t="str">
            <v>E4 7QA</v>
          </cell>
          <cell r="I4396">
            <v>36212.427066150929</v>
          </cell>
          <cell r="J4396">
            <v>33932.047527980212</v>
          </cell>
          <cell r="K4396">
            <v>7.4999999999999997E-3</v>
          </cell>
          <cell r="L4396">
            <v>33677.557171520362</v>
          </cell>
          <cell r="M4396">
            <v>136108734.09515694</v>
          </cell>
        </row>
        <row r="4397">
          <cell r="A4397" t="str">
            <v>JF3835</v>
          </cell>
          <cell r="B4397">
            <v>37281</v>
          </cell>
          <cell r="C4397">
            <v>37287</v>
          </cell>
          <cell r="D4397">
            <v>81</v>
          </cell>
          <cell r="E4397" t="str">
            <v>Manor Road</v>
          </cell>
          <cell r="F4397" t="str">
            <v>New Milton</v>
          </cell>
          <cell r="G4397" t="str">
            <v>Hampshire</v>
          </cell>
          <cell r="H4397" t="str">
            <v>BH25 5EH</v>
          </cell>
          <cell r="I4397">
            <v>46447.961471465991</v>
          </cell>
          <cell r="J4397">
            <v>43523.02686998828</v>
          </cell>
          <cell r="K4397">
            <v>7.4999999999999997E-3</v>
          </cell>
          <cell r="L4397">
            <v>43196.604168463367</v>
          </cell>
          <cell r="M4397">
            <v>136151930.69932541</v>
          </cell>
        </row>
        <row r="4398">
          <cell r="A4398" t="str">
            <v>JF3356</v>
          </cell>
          <cell r="B4398">
            <v>37281</v>
          </cell>
          <cell r="C4398">
            <v>37287</v>
          </cell>
          <cell r="D4398">
            <v>5</v>
          </cell>
          <cell r="E4398" t="str">
            <v>Dolphin Close</v>
          </cell>
          <cell r="F4398" t="str">
            <v>Plymouth</v>
          </cell>
          <cell r="G4398" t="str">
            <v>Devon</v>
          </cell>
          <cell r="H4398" t="str">
            <v>PL9 8RZ</v>
          </cell>
          <cell r="I4398">
            <v>47727.666057806804</v>
          </cell>
          <cell r="J4398">
            <v>44722.145525199317</v>
          </cell>
          <cell r="K4398">
            <v>7.4999999999999997E-3</v>
          </cell>
          <cell r="L4398">
            <v>44386.729433760323</v>
          </cell>
          <cell r="M4398">
            <v>136196317.42875919</v>
          </cell>
        </row>
        <row r="4399">
          <cell r="A4399" t="str">
            <v>JF3810</v>
          </cell>
          <cell r="B4399">
            <v>37281</v>
          </cell>
          <cell r="C4399">
            <v>37287</v>
          </cell>
          <cell r="D4399">
            <v>111</v>
          </cell>
          <cell r="E4399" t="str">
            <v>Graham Crescent</v>
          </cell>
          <cell r="F4399" t="str">
            <v>Mile Oak, Portslade</v>
          </cell>
          <cell r="G4399" t="str">
            <v>Brighton, East Sussex</v>
          </cell>
          <cell r="H4399" t="str">
            <v>BN41 2YA</v>
          </cell>
          <cell r="I4399">
            <v>65929.481430191547</v>
          </cell>
          <cell r="J4399">
            <v>61777.750861539673</v>
          </cell>
          <cell r="K4399">
            <v>7.4999999999999997E-3</v>
          </cell>
          <cell r="L4399">
            <v>61314.41773007813</v>
          </cell>
          <cell r="M4399">
            <v>136257631.84648928</v>
          </cell>
        </row>
        <row r="4400">
          <cell r="A4400" t="str">
            <v>JF3797</v>
          </cell>
          <cell r="B4400">
            <v>37284</v>
          </cell>
          <cell r="C4400">
            <v>37287</v>
          </cell>
          <cell r="D4400">
            <v>2</v>
          </cell>
          <cell r="E4400" t="str">
            <v>Crummock Way</v>
          </cell>
          <cell r="F4400" t="str">
            <v>Barnsley</v>
          </cell>
          <cell r="G4400" t="str">
            <v>South Yorkshire</v>
          </cell>
          <cell r="H4400" t="str">
            <v>S71 5EB</v>
          </cell>
          <cell r="I4400">
            <v>11446.98803072814</v>
          </cell>
          <cell r="J4400">
            <v>10726.14495574526</v>
          </cell>
          <cell r="K4400">
            <v>7.4999999999999997E-3</v>
          </cell>
          <cell r="L4400">
            <v>10645.69886857717</v>
          </cell>
          <cell r="M4400">
            <v>136268277.54535785</v>
          </cell>
        </row>
        <row r="4401">
          <cell r="A4401" t="str">
            <v>JF3820</v>
          </cell>
          <cell r="B4401">
            <v>37284</v>
          </cell>
          <cell r="C4401">
            <v>37287</v>
          </cell>
          <cell r="D4401" t="str">
            <v>19 Oakfield Road</v>
          </cell>
          <cell r="E4401" t="str">
            <v>Coundon</v>
          </cell>
          <cell r="F4401" t="str">
            <v>Coventry</v>
          </cell>
          <cell r="G4401" t="str">
            <v>West Midlands</v>
          </cell>
          <cell r="H4401" t="str">
            <v>CV6 1ED</v>
          </cell>
          <cell r="I4401">
            <v>11893.697853251184</v>
          </cell>
          <cell r="J4401">
            <v>11144.724436799597</v>
          </cell>
          <cell r="K4401">
            <v>7.4999999999999997E-3</v>
          </cell>
          <cell r="L4401">
            <v>11061.1390035236</v>
          </cell>
          <cell r="M4401">
            <v>136279338.68436137</v>
          </cell>
        </row>
        <row r="4402">
          <cell r="A4402" t="str">
            <v>JF3825</v>
          </cell>
          <cell r="B4402">
            <v>37284</v>
          </cell>
          <cell r="C4402">
            <v>37287</v>
          </cell>
          <cell r="D4402">
            <v>43</v>
          </cell>
          <cell r="E4402" t="str">
            <v>Central Avenue Whitehills</v>
          </cell>
          <cell r="F4402" t="str">
            <v>Northampton</v>
          </cell>
          <cell r="G4402" t="str">
            <v>Northamptonshire</v>
          </cell>
          <cell r="H4402" t="str">
            <v>NN2 8EA</v>
          </cell>
          <cell r="I4402">
            <v>29862.393678525608</v>
          </cell>
          <cell r="J4402">
            <v>27981.890298265807</v>
          </cell>
          <cell r="K4402">
            <v>7.4999999999999997E-3</v>
          </cell>
          <cell r="L4402">
            <v>27772.026121028815</v>
          </cell>
          <cell r="M4402">
            <v>136307110.71048239</v>
          </cell>
        </row>
        <row r="4403">
          <cell r="A4403" t="str">
            <v>JF3702</v>
          </cell>
          <cell r="B4403">
            <v>37284</v>
          </cell>
          <cell r="C4403">
            <v>37287</v>
          </cell>
          <cell r="D4403">
            <v>15</v>
          </cell>
          <cell r="E4403" t="str">
            <v>Wiscombe Avenue</v>
          </cell>
          <cell r="F4403" t="str">
            <v>Penkridge Stafford</v>
          </cell>
          <cell r="G4403" t="str">
            <v>Staffordshire</v>
          </cell>
          <cell r="H4403" t="str">
            <v>ST19 5EH</v>
          </cell>
          <cell r="I4403">
            <v>33727.1408437426</v>
          </cell>
          <cell r="J4403">
            <v>31603.265475748733</v>
          </cell>
          <cell r="K4403">
            <v>7.4999999999999997E-3</v>
          </cell>
          <cell r="L4403">
            <v>31366.240984680619</v>
          </cell>
          <cell r="M4403">
            <v>136338476.95146707</v>
          </cell>
        </row>
        <row r="4404">
          <cell r="A4404" t="str">
            <v>JF3782</v>
          </cell>
          <cell r="B4404">
            <v>37284</v>
          </cell>
          <cell r="C4404">
            <v>37287</v>
          </cell>
          <cell r="D4404">
            <v>2</v>
          </cell>
          <cell r="E4404" t="str">
            <v>Deneside</v>
          </cell>
          <cell r="F4404" t="str">
            <v>Brighton</v>
          </cell>
          <cell r="G4404" t="str">
            <v>East Sussex</v>
          </cell>
          <cell r="H4404" t="str">
            <v>BN1 5EN</v>
          </cell>
          <cell r="I4404">
            <v>40257.871746267236</v>
          </cell>
          <cell r="J4404">
            <v>37722.741283655945</v>
          </cell>
          <cell r="K4404">
            <v>7.4999999999999997E-3</v>
          </cell>
          <cell r="L4404">
            <v>37439.820724028526</v>
          </cell>
          <cell r="M4404">
            <v>136375916.77219111</v>
          </cell>
        </row>
        <row r="4405">
          <cell r="A4405" t="str">
            <v>JF3700</v>
          </cell>
          <cell r="B4405">
            <v>37284</v>
          </cell>
          <cell r="C4405">
            <v>37287</v>
          </cell>
          <cell r="D4405">
            <v>5</v>
          </cell>
          <cell r="E4405" t="str">
            <v>Genesta Avenue</v>
          </cell>
          <cell r="F4405" t="str">
            <v>Whitstable</v>
          </cell>
          <cell r="G4405" t="str">
            <v>Kent</v>
          </cell>
          <cell r="H4405" t="str">
            <v>CT5 4DQ</v>
          </cell>
          <cell r="I4405">
            <v>46133.411667003653</v>
          </cell>
          <cell r="J4405">
            <v>43228.284987721301</v>
          </cell>
          <cell r="K4405">
            <v>7.4999999999999997E-3</v>
          </cell>
          <cell r="L4405">
            <v>42904.072850313394</v>
          </cell>
          <cell r="M4405">
            <v>136418820.84504142</v>
          </cell>
        </row>
        <row r="4406">
          <cell r="A4406" t="str">
            <v>JF3879</v>
          </cell>
          <cell r="B4406">
            <v>37285</v>
          </cell>
          <cell r="C4406">
            <v>37287</v>
          </cell>
          <cell r="D4406">
            <v>36</v>
          </cell>
          <cell r="E4406" t="str">
            <v>Lone Barn Road, Sprowston</v>
          </cell>
          <cell r="F4406" t="str">
            <v>Norwich</v>
          </cell>
          <cell r="G4406" t="str">
            <v>Norfolk</v>
          </cell>
          <cell r="H4406" t="str">
            <v>NR7 8HZ</v>
          </cell>
          <cell r="I4406">
            <v>5038.6852651611098</v>
          </cell>
          <cell r="J4406">
            <v>4721.3877043827015</v>
          </cell>
          <cell r="K4406">
            <v>7.4999999999999997E-3</v>
          </cell>
          <cell r="L4406">
            <v>4685.9772965998318</v>
          </cell>
          <cell r="M4406">
            <v>136423506.82233801</v>
          </cell>
        </row>
        <row r="4407">
          <cell r="A4407" t="str">
            <v>JF3435</v>
          </cell>
          <cell r="B4407">
            <v>37285</v>
          </cell>
          <cell r="C4407">
            <v>37287</v>
          </cell>
          <cell r="D4407" t="str">
            <v>4 Gleave Close</v>
          </cell>
          <cell r="E4407" t="str">
            <v>Burtonwood</v>
          </cell>
          <cell r="F4407" t="str">
            <v>Warrington</v>
          </cell>
          <cell r="G4407" t="str">
            <v>Cheshire</v>
          </cell>
          <cell r="H4407" t="str">
            <v>WA5 4QG</v>
          </cell>
          <cell r="I4407">
            <v>17248.163242681669</v>
          </cell>
          <cell r="J4407">
            <v>16162.006867197933</v>
          </cell>
          <cell r="K4407">
            <v>7.4999999999999997E-3</v>
          </cell>
          <cell r="L4407">
            <v>16040.79181569395</v>
          </cell>
          <cell r="M4407">
            <v>136439547.61415371</v>
          </cell>
        </row>
        <row r="4408">
          <cell r="A4408" t="str">
            <v>JF3775</v>
          </cell>
          <cell r="B4408">
            <v>37285</v>
          </cell>
          <cell r="C4408">
            <v>37287</v>
          </cell>
          <cell r="D4408">
            <v>15</v>
          </cell>
          <cell r="E4408" t="str">
            <v>Severn Road</v>
          </cell>
          <cell r="F4408" t="str">
            <v>Ipswich</v>
          </cell>
          <cell r="G4408" t="str">
            <v>Suffolk</v>
          </cell>
          <cell r="H4408" t="str">
            <v>IP3 0PZ</v>
          </cell>
          <cell r="I4408">
            <v>22734.69649986217</v>
          </cell>
          <cell r="J4408">
            <v>21303.040548989236</v>
          </cell>
          <cell r="K4408">
            <v>7.4999999999999997E-3</v>
          </cell>
          <cell r="L4408">
            <v>21143.267744871817</v>
          </cell>
          <cell r="M4408">
            <v>136460690.88189858</v>
          </cell>
        </row>
        <row r="4409">
          <cell r="A4409" t="str">
            <v>JF3767</v>
          </cell>
          <cell r="B4409">
            <v>37285</v>
          </cell>
          <cell r="C4409">
            <v>37287</v>
          </cell>
          <cell r="D4409">
            <v>132</v>
          </cell>
          <cell r="E4409" t="str">
            <v>South Street</v>
          </cell>
          <cell r="F4409" t="str">
            <v>Whitstable</v>
          </cell>
          <cell r="G4409" t="str">
            <v>Kent</v>
          </cell>
          <cell r="H4409" t="str">
            <v>CT5 3EL</v>
          </cell>
          <cell r="I4409">
            <v>23104.486588240041</v>
          </cell>
          <cell r="J4409">
            <v>21649.54410787228</v>
          </cell>
          <cell r="K4409">
            <v>7.4999999999999997E-3</v>
          </cell>
          <cell r="L4409">
            <v>21487.172527063238</v>
          </cell>
          <cell r="M4409">
            <v>136482178.05442566</v>
          </cell>
        </row>
        <row r="4410">
          <cell r="A4410" t="str">
            <v>JF3806</v>
          </cell>
          <cell r="B4410">
            <v>37285</v>
          </cell>
          <cell r="C4410">
            <v>37287</v>
          </cell>
          <cell r="D4410">
            <v>73</v>
          </cell>
          <cell r="E4410" t="str">
            <v>Toton Lane</v>
          </cell>
          <cell r="F4410" t="str">
            <v>Stapleford</v>
          </cell>
          <cell r="G4410" t="str">
            <v>Nottinghamshire</v>
          </cell>
          <cell r="H4410" t="str">
            <v>NG9 7HB</v>
          </cell>
          <cell r="I4410">
            <v>35034.188554339904</v>
          </cell>
          <cell r="J4410">
            <v>32828.005396006149</v>
          </cell>
          <cell r="K4410">
            <v>7.4999999999999997E-3</v>
          </cell>
          <cell r="L4410">
            <v>32581.795355536105</v>
          </cell>
          <cell r="M4410">
            <v>136514759.84978119</v>
          </cell>
        </row>
        <row r="4411">
          <cell r="A4411" t="str">
            <v>JF3759</v>
          </cell>
          <cell r="B4411">
            <v>37285</v>
          </cell>
          <cell r="C4411">
            <v>37287</v>
          </cell>
          <cell r="D4411">
            <v>45</v>
          </cell>
          <cell r="E4411" t="str">
            <v>Iron Mill Lane</v>
          </cell>
          <cell r="F4411" t="str">
            <v>Crayford</v>
          </cell>
          <cell r="G4411" t="str">
            <v>Kent</v>
          </cell>
          <cell r="H4411" t="str">
            <v>DA1 4RS</v>
          </cell>
          <cell r="I4411">
            <v>44981.110232572209</v>
          </cell>
          <cell r="J4411">
            <v>42148.546615911488</v>
          </cell>
          <cell r="K4411">
            <v>7.4999999999999997E-3</v>
          </cell>
          <cell r="L4411">
            <v>41832.432516292152</v>
          </cell>
          <cell r="M4411">
            <v>136556592.28229749</v>
          </cell>
        </row>
        <row r="4412">
          <cell r="A4412" t="str">
            <v>JF3762</v>
          </cell>
          <cell r="B4412">
            <v>37286</v>
          </cell>
          <cell r="C4412">
            <v>37287</v>
          </cell>
          <cell r="D4412">
            <v>3</v>
          </cell>
          <cell r="E4412" t="str">
            <v>Gema Close</v>
          </cell>
          <cell r="F4412" t="str">
            <v>Derby</v>
          </cell>
          <cell r="G4412" t="str">
            <v>Derbyshire</v>
          </cell>
          <cell r="H4412" t="str">
            <v>DE22 2UL</v>
          </cell>
          <cell r="I4412">
            <v>29351.951668496447</v>
          </cell>
          <cell r="J4412">
            <v>27503.591991638987</v>
          </cell>
          <cell r="K4412">
            <v>7.4999999999999997E-3</v>
          </cell>
          <cell r="L4412">
            <v>27297.315051701695</v>
          </cell>
          <cell r="M4412">
            <v>136583889.5973492</v>
          </cell>
        </row>
        <row r="4413">
          <cell r="A4413" t="str">
            <v>JF3859</v>
          </cell>
          <cell r="B4413">
            <v>37286</v>
          </cell>
          <cell r="C4413">
            <v>37287</v>
          </cell>
          <cell r="D4413">
            <v>55</v>
          </cell>
          <cell r="E4413" t="str">
            <v>Hurstwood</v>
          </cell>
          <cell r="F4413" t="str">
            <v>Chatham</v>
          </cell>
          <cell r="G4413" t="str">
            <v>Kent</v>
          </cell>
          <cell r="H4413" t="str">
            <v>ME5 0XH</v>
          </cell>
          <cell r="I4413">
            <v>34428.324428485743</v>
          </cell>
          <cell r="J4413">
            <v>32260.293922913588</v>
          </cell>
          <cell r="K4413">
            <v>7.4999999999999997E-3</v>
          </cell>
          <cell r="L4413">
            <v>32018.341718491738</v>
          </cell>
          <cell r="M4413">
            <v>136615907.93906769</v>
          </cell>
        </row>
        <row r="4414">
          <cell r="A4414" t="str">
            <v>JF3478</v>
          </cell>
          <cell r="B4414">
            <v>37286</v>
          </cell>
          <cell r="C4414">
            <v>37287</v>
          </cell>
          <cell r="D4414">
            <v>7</v>
          </cell>
          <cell r="E4414" t="str">
            <v>Edgar Close</v>
          </cell>
          <cell r="F4414" t="str">
            <v>Tamworth</v>
          </cell>
          <cell r="G4414" t="str">
            <v>Staffordshire</v>
          </cell>
          <cell r="H4414" t="str">
            <v>B79 8NE</v>
          </cell>
          <cell r="I4414">
            <v>49979.762637261279</v>
          </cell>
          <cell r="J4414">
            <v>46832.422420809053</v>
          </cell>
          <cell r="K4414">
            <v>7.4999999999999997E-3</v>
          </cell>
          <cell r="L4414">
            <v>46481.17925265299</v>
          </cell>
          <cell r="M4414">
            <v>136662389.11832035</v>
          </cell>
        </row>
        <row r="4415">
          <cell r="A4415" t="str">
            <v>JF3898</v>
          </cell>
          <cell r="B4415">
            <v>37287</v>
          </cell>
          <cell r="C4415">
            <v>37287</v>
          </cell>
          <cell r="D4415">
            <v>8</v>
          </cell>
          <cell r="E4415" t="str">
            <v>Tudor Drive, Otford</v>
          </cell>
          <cell r="F4415" t="str">
            <v>Sevenoaks</v>
          </cell>
          <cell r="G4415" t="str">
            <v>Kent</v>
          </cell>
          <cell r="H4415" t="str">
            <v>TN14 5QP</v>
          </cell>
          <cell r="I4415">
            <v>12019.853458796977</v>
          </cell>
          <cell r="J4415">
            <v>11262.935734691373</v>
          </cell>
          <cell r="K4415">
            <v>7.4999999999999997E-3</v>
          </cell>
          <cell r="L4415">
            <v>11178.463716681188</v>
          </cell>
          <cell r="M4415">
            <v>136673567.58203703</v>
          </cell>
        </row>
        <row r="4416">
          <cell r="A4416" t="str">
            <v>JF3621</v>
          </cell>
          <cell r="B4416">
            <v>37287</v>
          </cell>
          <cell r="C4416">
            <v>37287</v>
          </cell>
          <cell r="D4416">
            <v>61</v>
          </cell>
          <cell r="E4416" t="str">
            <v>Parkdale Road</v>
          </cell>
          <cell r="F4416" t="str">
            <v>Warrington Paddington</v>
          </cell>
          <cell r="G4416" t="str">
            <v>Cheshire</v>
          </cell>
          <cell r="H4416" t="str">
            <v>WA1 3EN</v>
          </cell>
          <cell r="I4416">
            <v>17073.089248557055</v>
          </cell>
          <cell r="J4416">
            <v>15997.957683786457</v>
          </cell>
          <cell r="K4416">
            <v>7.4999999999999997E-3</v>
          </cell>
          <cell r="L4416">
            <v>15877.97300115806</v>
          </cell>
          <cell r="M4416">
            <v>136689445.55503818</v>
          </cell>
        </row>
        <row r="4417">
          <cell r="A4417" t="str">
            <v>JF3794</v>
          </cell>
          <cell r="B4417">
            <v>37287</v>
          </cell>
          <cell r="C4417">
            <v>37287</v>
          </cell>
          <cell r="D4417">
            <v>12</v>
          </cell>
          <cell r="E4417" t="str">
            <v>Tannock Road</v>
          </cell>
          <cell r="F4417" t="str">
            <v>Hazel Grove, Stockport</v>
          </cell>
          <cell r="G4417" t="str">
            <v>Cheshire</v>
          </cell>
          <cell r="H4417" t="str">
            <v>SK7 6AU</v>
          </cell>
          <cell r="I4417">
            <v>21519.271577525709</v>
          </cell>
          <cell r="J4417">
            <v>20164.153719998896</v>
          </cell>
          <cell r="K4417">
            <v>7.4999999999999997E-3</v>
          </cell>
          <cell r="L4417">
            <v>20012.922567098907</v>
          </cell>
          <cell r="M4417">
            <v>136709458.47760528</v>
          </cell>
        </row>
        <row r="4418">
          <cell r="A4418" t="str">
            <v>JF3489</v>
          </cell>
          <cell r="B4418">
            <v>37287</v>
          </cell>
          <cell r="C4418">
            <v>37287</v>
          </cell>
          <cell r="D4418" t="str">
            <v>Eden Vale</v>
          </cell>
          <cell r="E4418" t="str">
            <v>Church Street</v>
          </cell>
          <cell r="F4418" t="str">
            <v>Broughton-in-Furness</v>
          </cell>
          <cell r="G4418" t="str">
            <v>Cumbria</v>
          </cell>
          <cell r="H4418" t="str">
            <v>LA20 6HJ</v>
          </cell>
          <cell r="I4418">
            <v>26676.324371977611</v>
          </cell>
          <cell r="J4418">
            <v>24996.455079031915</v>
          </cell>
          <cell r="K4418">
            <v>7.4999999999999997E-3</v>
          </cell>
          <cell r="L4418">
            <v>24808.981665939176</v>
          </cell>
          <cell r="M4418">
            <v>136734267.45927122</v>
          </cell>
        </row>
        <row r="4419">
          <cell r="A4419" t="str">
            <v>JF3769</v>
          </cell>
          <cell r="B4419">
            <v>37287</v>
          </cell>
          <cell r="C4419">
            <v>37287</v>
          </cell>
          <cell r="D4419">
            <v>34</v>
          </cell>
          <cell r="E4419" t="str">
            <v>Whitmore Way</v>
          </cell>
          <cell r="F4419" t="str">
            <v>Basildon</v>
          </cell>
          <cell r="G4419" t="str">
            <v>Essex</v>
          </cell>
          <cell r="H4419" t="str">
            <v>SS14 3NZ</v>
          </cell>
          <cell r="I4419">
            <v>27821.505778248309</v>
          </cell>
          <cell r="J4419">
            <v>26069.521787174737</v>
          </cell>
          <cell r="K4419">
            <v>7.4999999999999997E-3</v>
          </cell>
          <cell r="L4419">
            <v>25874.000373770927</v>
          </cell>
          <cell r="M4419">
            <v>136760141.459645</v>
          </cell>
        </row>
        <row r="4420">
          <cell r="A4420" t="str">
            <v>JF3595</v>
          </cell>
          <cell r="B4420">
            <v>37287</v>
          </cell>
          <cell r="C4420">
            <v>37287</v>
          </cell>
          <cell r="D4420">
            <v>69</v>
          </cell>
          <cell r="E4420" t="str">
            <v>Holland Pines</v>
          </cell>
          <cell r="F4420" t="str">
            <v>Bracknell</v>
          </cell>
          <cell r="G4420" t="str">
            <v>Berkshire</v>
          </cell>
          <cell r="H4420" t="str">
            <v>RG12 8UY</v>
          </cell>
          <cell r="I4420">
            <v>28510.709296419576</v>
          </cell>
          <cell r="J4420">
            <v>26715.324580020359</v>
          </cell>
          <cell r="K4420">
            <v>7.4999999999999997E-3</v>
          </cell>
          <cell r="L4420">
            <v>26514.959645670206</v>
          </cell>
          <cell r="M4420">
            <v>136786656.41929066</v>
          </cell>
        </row>
        <row r="4421">
          <cell r="A4421" t="str">
            <v>JF3631</v>
          </cell>
          <cell r="B4421">
            <v>37287</v>
          </cell>
          <cell r="C4421">
            <v>37287</v>
          </cell>
          <cell r="D4421" t="str">
            <v>Croeso</v>
          </cell>
          <cell r="E4421" t="str">
            <v>Newlyn Road St Buryan</v>
          </cell>
          <cell r="F4421" t="str">
            <v>Penzance</v>
          </cell>
          <cell r="G4421" t="str">
            <v>Cornwall</v>
          </cell>
          <cell r="H4421" t="str">
            <v>TR19 6DU</v>
          </cell>
          <cell r="I4421">
            <v>88469.741959157429</v>
          </cell>
          <cell r="J4421">
            <v>82898.599518404444</v>
          </cell>
          <cell r="K4421">
            <v>7.4999999999999997E-3</v>
          </cell>
          <cell r="L4421">
            <v>82276.860022016408</v>
          </cell>
          <cell r="M4421">
            <v>136868933.27931267</v>
          </cell>
        </row>
        <row r="4422">
          <cell r="A4422" t="str">
            <v>JF3538</v>
          </cell>
          <cell r="B4422">
            <v>37288</v>
          </cell>
          <cell r="C4422">
            <v>37315</v>
          </cell>
          <cell r="D4422">
            <v>13</v>
          </cell>
          <cell r="E4422" t="str">
            <v>Graig Park Villas</v>
          </cell>
          <cell r="F4422" t="str">
            <v>Malpas, Newport</v>
          </cell>
          <cell r="G4422" t="str">
            <v>Gwent</v>
          </cell>
          <cell r="H4422" t="str">
            <v>NP20 6GU</v>
          </cell>
          <cell r="I4422">
            <v>19845.530395105514</v>
          </cell>
          <cell r="J4422">
            <v>18595.811856370907</v>
          </cell>
          <cell r="K4422">
            <v>7.4999999999999997E-3</v>
          </cell>
          <cell r="L4422">
            <v>18456.343267448126</v>
          </cell>
          <cell r="M4422">
            <v>136887389.62258011</v>
          </cell>
        </row>
        <row r="4423">
          <cell r="A4423" t="str">
            <v>JF3475</v>
          </cell>
          <cell r="B4423">
            <v>37288</v>
          </cell>
          <cell r="C4423">
            <v>37315</v>
          </cell>
          <cell r="D4423">
            <v>12</v>
          </cell>
          <cell r="E4423" t="str">
            <v>Bronllys</v>
          </cell>
          <cell r="F4423" t="str">
            <v>Gaerwen</v>
          </cell>
          <cell r="G4423" t="str">
            <v>Gwynedd</v>
          </cell>
          <cell r="H4423" t="str">
            <v>LL60 6JN</v>
          </cell>
          <cell r="I4423">
            <v>19951.559270523434</v>
          </cell>
          <cell r="J4423">
            <v>18695.16385046528</v>
          </cell>
          <cell r="K4423">
            <v>7.4999999999999997E-3</v>
          </cell>
          <cell r="L4423">
            <v>18554.950121586793</v>
          </cell>
          <cell r="M4423">
            <v>136905944.57270169</v>
          </cell>
        </row>
        <row r="4424">
          <cell r="A4424" t="str">
            <v>JF3724</v>
          </cell>
          <cell r="B4424">
            <v>37288</v>
          </cell>
          <cell r="C4424">
            <v>37315</v>
          </cell>
          <cell r="D4424">
            <v>24</v>
          </cell>
          <cell r="E4424" t="str">
            <v>Woodlands Rise</v>
          </cell>
          <cell r="F4424" t="str">
            <v>Swanley</v>
          </cell>
          <cell r="G4424" t="str">
            <v>Kent</v>
          </cell>
          <cell r="H4424" t="str">
            <v>BR8 7JT</v>
          </cell>
          <cell r="I4424">
            <v>39663.773207343147</v>
          </cell>
          <cell r="J4424">
            <v>37166.05449151549</v>
          </cell>
          <cell r="K4424">
            <v>7.4999999999999997E-3</v>
          </cell>
          <cell r="L4424">
            <v>36887.309082829124</v>
          </cell>
          <cell r="M4424">
            <v>136942831.88178453</v>
          </cell>
        </row>
        <row r="4425">
          <cell r="A4425" t="str">
            <v>JF3854</v>
          </cell>
          <cell r="B4425">
            <v>37288</v>
          </cell>
          <cell r="C4425">
            <v>37315</v>
          </cell>
          <cell r="D4425" t="str">
            <v>3 Dolphin Way</v>
          </cell>
          <cell r="E4425" t="str">
            <v>Rustington</v>
          </cell>
          <cell r="F4425" t="str">
            <v>Littlehampton</v>
          </cell>
          <cell r="G4425" t="str">
            <v>West Sussex</v>
          </cell>
          <cell r="H4425" t="str">
            <v>BN16 2EL</v>
          </cell>
          <cell r="I4425">
            <v>54539.347277238463</v>
          </cell>
          <cell r="J4425">
            <v>51104.879564566014</v>
          </cell>
          <cell r="K4425">
            <v>7.4999999999999997E-3</v>
          </cell>
          <cell r="L4425">
            <v>50721.59296783177</v>
          </cell>
          <cell r="M4425">
            <v>136993553.47475237</v>
          </cell>
        </row>
        <row r="4426">
          <cell r="A4426" t="str">
            <v>JF3836</v>
          </cell>
          <cell r="B4426">
            <v>37288</v>
          </cell>
          <cell r="C4426">
            <v>37315</v>
          </cell>
          <cell r="D4426">
            <v>67</v>
          </cell>
          <cell r="E4426" t="str">
            <v>Blenheim Chase</v>
          </cell>
          <cell r="F4426" t="str">
            <v>Leigh On Sea</v>
          </cell>
          <cell r="G4426" t="str">
            <v>Essex</v>
          </cell>
          <cell r="H4426" t="str">
            <v>SS9 3BY</v>
          </cell>
          <cell r="I4426">
            <v>58170.312021945632</v>
          </cell>
          <cell r="J4426">
            <v>54507.194136432678</v>
          </cell>
          <cell r="K4426">
            <v>7.4999999999999997E-3</v>
          </cell>
          <cell r="L4426">
            <v>54098.390180409435</v>
          </cell>
          <cell r="M4426">
            <v>137047651.86493278</v>
          </cell>
        </row>
        <row r="4427">
          <cell r="A4427" t="str">
            <v>JF3894</v>
          </cell>
          <cell r="B4427">
            <v>37288</v>
          </cell>
          <cell r="C4427">
            <v>37315</v>
          </cell>
          <cell r="D4427" t="str">
            <v>Drefach Farm</v>
          </cell>
          <cell r="E4427" t="str">
            <v>Off A487</v>
          </cell>
          <cell r="F4427" t="str">
            <v>Aberaeron, Ceredigion</v>
          </cell>
          <cell r="G4427" t="str">
            <v>Dyfed</v>
          </cell>
          <cell r="H4427" t="str">
            <v>SA46 0JR</v>
          </cell>
          <cell r="I4427">
            <v>72265.794733706338</v>
          </cell>
          <cell r="J4427">
            <v>67715.051992289053</v>
          </cell>
          <cell r="K4427">
            <v>7.4999999999999997E-3</v>
          </cell>
          <cell r="L4427">
            <v>67207.189102346892</v>
          </cell>
          <cell r="M4427">
            <v>137114859.05403513</v>
          </cell>
        </row>
        <row r="4428">
          <cell r="A4428" t="str">
            <v>JF3871</v>
          </cell>
          <cell r="B4428">
            <v>37292</v>
          </cell>
          <cell r="C4428">
            <v>37315</v>
          </cell>
          <cell r="D4428">
            <v>32</v>
          </cell>
          <cell r="E4428" t="str">
            <v>Chetwode Place</v>
          </cell>
          <cell r="F4428" t="str">
            <v>Aldershot</v>
          </cell>
          <cell r="G4428" t="str">
            <v>Hampshire</v>
          </cell>
          <cell r="H4428" t="str">
            <v>GU12 4BS</v>
          </cell>
          <cell r="I4428">
            <v>34979.504338597071</v>
          </cell>
          <cell r="J4428">
            <v>32776.764770675341</v>
          </cell>
          <cell r="K4428">
            <v>7.4999999999999997E-3</v>
          </cell>
          <cell r="L4428">
            <v>32530.939034895277</v>
          </cell>
          <cell r="M4428">
            <v>137147389.99307004</v>
          </cell>
        </row>
        <row r="4429">
          <cell r="A4429" t="str">
            <v>JF3827</v>
          </cell>
          <cell r="B4429">
            <v>37292</v>
          </cell>
          <cell r="C4429">
            <v>37315</v>
          </cell>
          <cell r="D4429">
            <v>25</v>
          </cell>
          <cell r="E4429" t="str">
            <v>Station Road</v>
          </cell>
          <cell r="F4429" t="str">
            <v>New Romney</v>
          </cell>
          <cell r="G4429" t="str">
            <v>Kent</v>
          </cell>
          <cell r="H4429" t="str">
            <v>TN28 8LG</v>
          </cell>
          <cell r="I4429">
            <v>35977.09300790351</v>
          </cell>
          <cell r="J4429">
            <v>33711.532994811343</v>
          </cell>
          <cell r="K4429">
            <v>7.4999999999999997E-3</v>
          </cell>
          <cell r="L4429">
            <v>33458.696497350262</v>
          </cell>
          <cell r="M4429">
            <v>137180848.68956739</v>
          </cell>
        </row>
        <row r="4430">
          <cell r="A4430" t="str">
            <v>JF3829</v>
          </cell>
          <cell r="B4430">
            <v>37292</v>
          </cell>
          <cell r="C4430">
            <v>37315</v>
          </cell>
          <cell r="D4430">
            <v>39</v>
          </cell>
          <cell r="E4430" t="str">
            <v>Sheepcot Drive</v>
          </cell>
          <cell r="F4430" t="str">
            <v>Garston, Watford</v>
          </cell>
          <cell r="G4430" t="str">
            <v>Hertfordshire</v>
          </cell>
          <cell r="H4430" t="str">
            <v>WD25 0DZ</v>
          </cell>
          <cell r="I4430">
            <v>37848.949555151921</v>
          </cell>
          <cell r="J4430">
            <v>35465.51444462598</v>
          </cell>
          <cell r="K4430">
            <v>7.4999999999999997E-3</v>
          </cell>
          <cell r="L4430">
            <v>35199.523086291287</v>
          </cell>
          <cell r="M4430">
            <v>137216048.21265367</v>
          </cell>
        </row>
        <row r="4431">
          <cell r="A4431" t="str">
            <v>JF3298</v>
          </cell>
          <cell r="B4431">
            <v>37292</v>
          </cell>
          <cell r="C4431">
            <v>37315</v>
          </cell>
          <cell r="D4431">
            <v>16</v>
          </cell>
          <cell r="E4431" t="str">
            <v>Clipped Hedge</v>
          </cell>
          <cell r="F4431" t="str">
            <v>Hatfield Heath,</v>
          </cell>
          <cell r="G4431" t="str">
            <v>B Stortford, Hertfordshire</v>
          </cell>
          <cell r="H4431" t="str">
            <v>CM22 7EG</v>
          </cell>
          <cell r="I4431">
            <v>38828.046148042689</v>
          </cell>
          <cell r="J4431">
            <v>36382.955080785585</v>
          </cell>
          <cell r="K4431">
            <v>7.4999999999999997E-3</v>
          </cell>
          <cell r="L4431">
            <v>36110.082917679698</v>
          </cell>
          <cell r="M4431">
            <v>137252158.29557136</v>
          </cell>
        </row>
        <row r="4432">
          <cell r="A4432" t="str">
            <v>JF3899</v>
          </cell>
          <cell r="B4432">
            <v>37292</v>
          </cell>
          <cell r="C4432">
            <v>37315</v>
          </cell>
          <cell r="D4432">
            <v>35</v>
          </cell>
          <cell r="E4432" t="str">
            <v>Sopwith Crescent</v>
          </cell>
          <cell r="F4432" t="str">
            <v>Wimborne</v>
          </cell>
          <cell r="G4432" t="str">
            <v>Dorset</v>
          </cell>
          <cell r="H4432" t="str">
            <v>BH21 1SH</v>
          </cell>
          <cell r="I4432">
            <v>46380.199967314256</v>
          </cell>
          <cell r="J4432">
            <v>43459.532463075317</v>
          </cell>
          <cell r="K4432">
            <v>7.4999999999999997E-3</v>
          </cell>
          <cell r="L4432">
            <v>43133.585969602253</v>
          </cell>
          <cell r="M4432">
            <v>137295291.88154095</v>
          </cell>
        </row>
        <row r="4433">
          <cell r="A4433" t="str">
            <v>JF3294</v>
          </cell>
          <cell r="B4433">
            <v>37292</v>
          </cell>
          <cell r="C4433">
            <v>37315</v>
          </cell>
          <cell r="D4433">
            <v>14</v>
          </cell>
          <cell r="E4433" t="str">
            <v>Beach Road</v>
          </cell>
          <cell r="F4433" t="str">
            <v>West Mersea, Colchester</v>
          </cell>
          <cell r="G4433" t="str">
            <v>Essex</v>
          </cell>
          <cell r="H4433" t="str">
            <v>CO5 8AD</v>
          </cell>
          <cell r="I4433">
            <v>60059.953989564703</v>
          </cell>
          <cell r="J4433">
            <v>56277.841017929633</v>
          </cell>
          <cell r="K4433">
            <v>7.4999999999999997E-3</v>
          </cell>
          <cell r="L4433">
            <v>55855.757210295167</v>
          </cell>
          <cell r="M4433">
            <v>137351147.63875124</v>
          </cell>
        </row>
        <row r="4434">
          <cell r="A4434" t="str">
            <v>JF3920</v>
          </cell>
          <cell r="B4434">
            <v>37293</v>
          </cell>
          <cell r="C4434">
            <v>37315</v>
          </cell>
          <cell r="D4434">
            <v>27</v>
          </cell>
          <cell r="E4434" t="str">
            <v>Willow Grove</v>
          </cell>
          <cell r="F4434" t="str">
            <v>Formby</v>
          </cell>
          <cell r="G4434" t="str">
            <v>Liverpool</v>
          </cell>
          <cell r="H4434" t="str">
            <v>L37 3NX</v>
          </cell>
          <cell r="I4434">
            <v>7196.9095663260896</v>
          </cell>
          <cell r="J4434">
            <v>6743.7036742400633</v>
          </cell>
          <cell r="K4434">
            <v>7.4999999999999997E-3</v>
          </cell>
          <cell r="L4434">
            <v>6693.1258966832629</v>
          </cell>
          <cell r="M4434">
            <v>137357840.76464793</v>
          </cell>
        </row>
        <row r="4435">
          <cell r="A4435" t="str">
            <v>JF3908</v>
          </cell>
          <cell r="B4435">
            <v>37293</v>
          </cell>
          <cell r="C4435">
            <v>37315</v>
          </cell>
          <cell r="D4435">
            <v>28</v>
          </cell>
          <cell r="E4435" t="str">
            <v>Vermont Avenue</v>
          </cell>
          <cell r="F4435" t="str">
            <v>Liverpool</v>
          </cell>
          <cell r="G4435">
            <v>0</v>
          </cell>
          <cell r="H4435" t="str">
            <v>L23 5RU</v>
          </cell>
          <cell r="I4435">
            <v>8968.7726679787993</v>
          </cell>
          <cell r="J4435">
            <v>8403.9884949322732</v>
          </cell>
          <cell r="K4435">
            <v>7.4999999999999997E-3</v>
          </cell>
          <cell r="L4435">
            <v>8340.9585812202822</v>
          </cell>
          <cell r="M4435">
            <v>137366181.72322914</v>
          </cell>
        </row>
        <row r="4436">
          <cell r="A4436" t="str">
            <v>JF3873</v>
          </cell>
          <cell r="B4436">
            <v>37293</v>
          </cell>
          <cell r="C4436">
            <v>37315</v>
          </cell>
          <cell r="D4436">
            <v>18</v>
          </cell>
          <cell r="E4436" t="str">
            <v>Christina Crescent</v>
          </cell>
          <cell r="F4436" t="str">
            <v>Nottingham</v>
          </cell>
          <cell r="G4436" t="str">
            <v>Nottinghamshire</v>
          </cell>
          <cell r="H4436" t="str">
            <v>NG6 8SH</v>
          </cell>
          <cell r="I4436">
            <v>10234.704378828195</v>
          </cell>
          <cell r="J4436">
            <v>9590.2015841916582</v>
          </cell>
          <cell r="K4436">
            <v>7.4999999999999997E-3</v>
          </cell>
          <cell r="L4436">
            <v>9518.2750723102217</v>
          </cell>
          <cell r="M4436">
            <v>137375699.99830145</v>
          </cell>
        </row>
        <row r="4437">
          <cell r="A4437" t="str">
            <v>JE3321</v>
          </cell>
          <cell r="B4437">
            <v>37293</v>
          </cell>
          <cell r="C4437">
            <v>37315</v>
          </cell>
          <cell r="D4437">
            <v>31</v>
          </cell>
          <cell r="E4437" t="str">
            <v>Rupert Road</v>
          </cell>
          <cell r="F4437" t="str">
            <v>Market Harborough</v>
          </cell>
          <cell r="G4437" t="str">
            <v>Leicester</v>
          </cell>
          <cell r="H4437" t="str">
            <v>LE1 9LT</v>
          </cell>
          <cell r="I4437">
            <v>10574.385628061125</v>
          </cell>
          <cell r="J4437">
            <v>9908.4923265459402</v>
          </cell>
          <cell r="K4437">
            <v>7.4999999999999997E-3</v>
          </cell>
          <cell r="L4437">
            <v>9834.1786340968465</v>
          </cell>
          <cell r="M4437">
            <v>137385534.17693555</v>
          </cell>
        </row>
        <row r="4438">
          <cell r="A4438" t="str">
            <v>JF3855</v>
          </cell>
          <cell r="B4438">
            <v>37293</v>
          </cell>
          <cell r="C4438">
            <v>37315</v>
          </cell>
          <cell r="D4438" t="str">
            <v>10 The Moorlands</v>
          </cell>
          <cell r="E4438" t="str">
            <v>Benson</v>
          </cell>
          <cell r="F4438" t="str">
            <v>Wallingford</v>
          </cell>
          <cell r="G4438" t="str">
            <v>Oxfordshire</v>
          </cell>
          <cell r="H4438" t="str">
            <v>OX10 6RT</v>
          </cell>
          <cell r="I4438">
            <v>21473.061113881602</v>
          </cell>
          <cell r="J4438">
            <v>20120.85323517369</v>
          </cell>
          <cell r="K4438">
            <v>7.4999999999999997E-3</v>
          </cell>
          <cell r="L4438">
            <v>19969.94683590989</v>
          </cell>
          <cell r="M4438">
            <v>137405504.12377146</v>
          </cell>
        </row>
        <row r="4439">
          <cell r="A4439" t="str">
            <v>JF3901</v>
          </cell>
          <cell r="B4439">
            <v>37293</v>
          </cell>
          <cell r="C4439">
            <v>37315</v>
          </cell>
          <cell r="D4439">
            <v>13</v>
          </cell>
          <cell r="E4439" t="str">
            <v>Kensey View</v>
          </cell>
          <cell r="F4439" t="str">
            <v>Launceston</v>
          </cell>
          <cell r="G4439" t="str">
            <v>Cornwall</v>
          </cell>
          <cell r="H4439" t="str">
            <v>PL15 9LA</v>
          </cell>
          <cell r="I4439">
            <v>25478.875623134427</v>
          </cell>
          <cell r="J4439">
            <v>23874.412422685153</v>
          </cell>
          <cell r="K4439">
            <v>7.4999999999999997E-3</v>
          </cell>
          <cell r="L4439">
            <v>23695.354329515016</v>
          </cell>
          <cell r="M4439">
            <v>137429199.47810099</v>
          </cell>
        </row>
        <row r="4440">
          <cell r="A4440" t="str">
            <v>JF3840</v>
          </cell>
          <cell r="B4440">
            <v>37293</v>
          </cell>
          <cell r="C4440">
            <v>37315</v>
          </cell>
          <cell r="D4440">
            <v>39</v>
          </cell>
          <cell r="E4440" t="str">
            <v>Edmonton Road</v>
          </cell>
          <cell r="F4440" t="str">
            <v>Kesgrave, Ipswich</v>
          </cell>
          <cell r="G4440" t="str">
            <v>Suffolk</v>
          </cell>
          <cell r="H4440" t="str">
            <v>IP5 1EG</v>
          </cell>
          <cell r="I4440">
            <v>28870.396206991332</v>
          </cell>
          <cell r="J4440">
            <v>27052.36118136215</v>
          </cell>
          <cell r="K4440">
            <v>7.4999999999999997E-3</v>
          </cell>
          <cell r="L4440">
            <v>26849.468472501936</v>
          </cell>
          <cell r="M4440">
            <v>137456048.9465735</v>
          </cell>
        </row>
        <row r="4441">
          <cell r="A4441" t="str">
            <v>JF3897</v>
          </cell>
          <cell r="B4441">
            <v>37293</v>
          </cell>
          <cell r="C4441">
            <v>37315</v>
          </cell>
          <cell r="D4441" t="str">
            <v>70 South Park Drive</v>
          </cell>
          <cell r="E4441" t="str">
            <v>Stanley Park</v>
          </cell>
          <cell r="F4441" t="str">
            <v>Blackpool</v>
          </cell>
          <cell r="G4441" t="str">
            <v>Lancashire</v>
          </cell>
          <cell r="H4441" t="str">
            <v>FY3 9PY</v>
          </cell>
          <cell r="I4441">
            <v>52035.884922549973</v>
          </cell>
          <cell r="J4441">
            <v>48759.065972767225</v>
          </cell>
          <cell r="K4441">
            <v>7.4999999999999997E-3</v>
          </cell>
          <cell r="L4441">
            <v>48393.37297797147</v>
          </cell>
          <cell r="M4441">
            <v>137504442.31955147</v>
          </cell>
        </row>
        <row r="4442">
          <cell r="A4442" t="str">
            <v>JF3768</v>
          </cell>
          <cell r="B4442">
            <v>37293</v>
          </cell>
          <cell r="C4442">
            <v>37315</v>
          </cell>
          <cell r="D4442" t="str">
            <v>Westmount House</v>
          </cell>
          <cell r="E4442" t="str">
            <v>24 Grange Road</v>
          </cell>
          <cell r="F4442" t="str">
            <v>Shanklin</v>
          </cell>
          <cell r="G4442" t="str">
            <v>Isle of Wight</v>
          </cell>
          <cell r="H4442" t="str">
            <v>PO37 6NN</v>
          </cell>
          <cell r="I4442">
            <v>73345.249759970407</v>
          </cell>
          <cell r="J4442">
            <v>68726.531261231707</v>
          </cell>
          <cell r="K4442">
            <v>7.4999999999999997E-3</v>
          </cell>
          <cell r="L4442">
            <v>68211.082276772475</v>
          </cell>
          <cell r="M4442">
            <v>137572653.40182823</v>
          </cell>
        </row>
        <row r="4443">
          <cell r="A4443" t="str">
            <v>JF3210</v>
          </cell>
          <cell r="B4443">
            <v>37293</v>
          </cell>
          <cell r="C4443">
            <v>37315</v>
          </cell>
          <cell r="D4443">
            <v>25</v>
          </cell>
          <cell r="E4443" t="str">
            <v>Kings Drive</v>
          </cell>
          <cell r="F4443" t="str">
            <v>Hassocks</v>
          </cell>
          <cell r="G4443" t="str">
            <v>West Sussex</v>
          </cell>
          <cell r="H4443" t="str">
            <v>BN6 8DX</v>
          </cell>
          <cell r="I4443">
            <v>74052.671707060523</v>
          </cell>
          <cell r="J4443">
            <v>69389.405226767019</v>
          </cell>
          <cell r="K4443">
            <v>7.4999999999999997E-3</v>
          </cell>
          <cell r="L4443">
            <v>68868.984687566277</v>
          </cell>
          <cell r="M4443">
            <v>137641522.3865158</v>
          </cell>
        </row>
        <row r="4444">
          <cell r="A4444" t="str">
            <v>JF3847</v>
          </cell>
          <cell r="B4444">
            <v>37294</v>
          </cell>
          <cell r="C4444">
            <v>37315</v>
          </cell>
          <cell r="D4444">
            <v>2</v>
          </cell>
          <cell r="E4444" t="str">
            <v>Amber Grove</v>
          </cell>
          <cell r="F4444" t="str">
            <v>Alfreton</v>
          </cell>
          <cell r="G4444" t="str">
            <v>Derbyshire</v>
          </cell>
          <cell r="H4444" t="str">
            <v>DE55 7PA</v>
          </cell>
          <cell r="I4444">
            <v>14325.09799305952</v>
          </cell>
          <cell r="J4444">
            <v>13423.013736569625</v>
          </cell>
          <cell r="K4444">
            <v>7.4999999999999997E-3</v>
          </cell>
          <cell r="L4444">
            <v>13322.341133545353</v>
          </cell>
          <cell r="M4444">
            <v>137654844.72764933</v>
          </cell>
        </row>
        <row r="4445">
          <cell r="A4445" t="str">
            <v>JF3857</v>
          </cell>
          <cell r="B4445">
            <v>37294</v>
          </cell>
          <cell r="C4445">
            <v>37315</v>
          </cell>
          <cell r="D4445">
            <v>97</v>
          </cell>
          <cell r="E4445" t="str">
            <v>Balmoral Road</v>
          </cell>
          <cell r="F4445" t="str">
            <v>Harrow</v>
          </cell>
          <cell r="G4445" t="str">
            <v>Middlesex</v>
          </cell>
          <cell r="H4445" t="str">
            <v>HA2 8TE</v>
          </cell>
          <cell r="I4445">
            <v>107055.60599214003</v>
          </cell>
          <cell r="J4445">
            <v>100314.06909087175</v>
          </cell>
          <cell r="K4445">
            <v>7.4999999999999997E-3</v>
          </cell>
          <cell r="L4445">
            <v>99561.71357269022</v>
          </cell>
          <cell r="M4445">
            <v>137754406.44122201</v>
          </cell>
        </row>
        <row r="4446">
          <cell r="A4446" t="str">
            <v>JF3778</v>
          </cell>
          <cell r="B4446">
            <v>37295</v>
          </cell>
          <cell r="C4446">
            <v>37315</v>
          </cell>
          <cell r="D4446">
            <v>25</v>
          </cell>
          <cell r="E4446" t="str">
            <v>Pebblemill Drive</v>
          </cell>
          <cell r="F4446" t="str">
            <v>Cannock</v>
          </cell>
          <cell r="G4446" t="str">
            <v>Staffordshire</v>
          </cell>
          <cell r="H4446" t="str">
            <v>WS11 2UT</v>
          </cell>
          <cell r="I4446">
            <v>22063.394258955388</v>
          </cell>
          <cell r="J4446">
            <v>20674.011748945599</v>
          </cell>
          <cell r="K4446">
            <v>7.4999999999999997E-3</v>
          </cell>
          <cell r="L4446">
            <v>20518.956660828509</v>
          </cell>
          <cell r="M4446">
            <v>137774925.39788285</v>
          </cell>
        </row>
        <row r="4447">
          <cell r="A4447" t="str">
            <v>JF3845</v>
          </cell>
          <cell r="B4447">
            <v>37295</v>
          </cell>
          <cell r="C4447">
            <v>37315</v>
          </cell>
          <cell r="D4447" t="str">
            <v>56 Greendale Avenue</v>
          </cell>
          <cell r="E4447" t="str">
            <v>Edwinstowe</v>
          </cell>
          <cell r="F4447" t="str">
            <v>Mansfield</v>
          </cell>
          <cell r="G4447" t="str">
            <v>Nottinghamshire</v>
          </cell>
          <cell r="H4447" t="str">
            <v>NG21 9NB</v>
          </cell>
          <cell r="I4447">
            <v>28543.792808044007</v>
          </cell>
          <cell r="J4447">
            <v>26746.324747084054</v>
          </cell>
          <cell r="K4447">
            <v>7.4999999999999997E-3</v>
          </cell>
          <cell r="L4447">
            <v>26545.727311480925</v>
          </cell>
          <cell r="M4447">
            <v>137801471.12519434</v>
          </cell>
        </row>
        <row r="4448">
          <cell r="A4448" t="str">
            <v>JF3858</v>
          </cell>
          <cell r="B4448">
            <v>37295</v>
          </cell>
          <cell r="C4448">
            <v>37315</v>
          </cell>
          <cell r="D4448">
            <v>89</v>
          </cell>
          <cell r="E4448" t="str">
            <v>Leeson Drive</v>
          </cell>
          <cell r="F4448" t="str">
            <v>Ferndown</v>
          </cell>
          <cell r="G4448" t="str">
            <v>Dorset</v>
          </cell>
          <cell r="H4448" t="str">
            <v>BH22 9RD</v>
          </cell>
          <cell r="I4448">
            <v>34419.805151089306</v>
          </cell>
          <cell r="J4448">
            <v>32252.311123942622</v>
          </cell>
          <cell r="K4448">
            <v>7.4999999999999997E-3</v>
          </cell>
          <cell r="L4448">
            <v>32010.418790513053</v>
          </cell>
          <cell r="M4448">
            <v>137833481.54398486</v>
          </cell>
        </row>
        <row r="4449">
          <cell r="A4449" t="str">
            <v>JF3874</v>
          </cell>
          <cell r="B4449">
            <v>37295</v>
          </cell>
          <cell r="C4449">
            <v>37315</v>
          </cell>
          <cell r="D4449">
            <v>19</v>
          </cell>
          <cell r="E4449" t="str">
            <v>Consett Avenue</v>
          </cell>
          <cell r="F4449" t="str">
            <v>Thornton-Cleveleys</v>
          </cell>
          <cell r="G4449" t="str">
            <v>Lancashire</v>
          </cell>
          <cell r="H4449" t="str">
            <v>FY5 2LP</v>
          </cell>
          <cell r="I4449">
            <v>36651.535183256616</v>
          </cell>
          <cell r="J4449">
            <v>34343.504000431887</v>
          </cell>
          <cell r="K4449">
            <v>7.4999999999999997E-3</v>
          </cell>
          <cell r="L4449">
            <v>34085.927720428648</v>
          </cell>
          <cell r="M4449">
            <v>137867567.47170529</v>
          </cell>
        </row>
        <row r="4450">
          <cell r="A4450" t="str">
            <v>JF3644</v>
          </cell>
          <cell r="B4450">
            <v>37295</v>
          </cell>
          <cell r="C4450">
            <v>37315</v>
          </cell>
          <cell r="D4450" t="str">
            <v>3 Dodbrooke Court</v>
          </cell>
          <cell r="E4450" t="str">
            <v>Rack Park Road</v>
          </cell>
          <cell r="F4450" t="str">
            <v>Kingsbridge</v>
          </cell>
          <cell r="G4450" t="str">
            <v>Devon</v>
          </cell>
          <cell r="H4450" t="str">
            <v>TQ7 1DS</v>
          </cell>
          <cell r="I4450">
            <v>49280.200417608539</v>
          </cell>
          <cell r="J4450">
            <v>46176.913237658373</v>
          </cell>
          <cell r="K4450">
            <v>7.4999999999999997E-3</v>
          </cell>
          <cell r="L4450">
            <v>45830.586388375938</v>
          </cell>
          <cell r="M4450">
            <v>137913398.05809367</v>
          </cell>
        </row>
        <row r="4451">
          <cell r="A4451" t="str">
            <v>JF3821</v>
          </cell>
          <cell r="B4451">
            <v>37295</v>
          </cell>
          <cell r="C4451">
            <v>37315</v>
          </cell>
          <cell r="D4451" t="str">
            <v>Stoney Heights</v>
          </cell>
          <cell r="E4451" t="str">
            <v>New Lane</v>
          </cell>
          <cell r="F4451" t="str">
            <v>Ottery St. Mary</v>
          </cell>
          <cell r="G4451" t="str">
            <v>Devon</v>
          </cell>
          <cell r="H4451" t="str">
            <v>EX11 1EJ</v>
          </cell>
          <cell r="I4451">
            <v>57507.422318890494</v>
          </cell>
          <cell r="J4451">
            <v>53886.04811744902</v>
          </cell>
          <cell r="K4451">
            <v>7.4999999999999997E-3</v>
          </cell>
          <cell r="L4451">
            <v>53481.902756568154</v>
          </cell>
          <cell r="M4451">
            <v>137966879.96085024</v>
          </cell>
        </row>
        <row r="4452">
          <cell r="A4452" t="str">
            <v>JF3817</v>
          </cell>
          <cell r="B4452">
            <v>37298</v>
          </cell>
          <cell r="C4452">
            <v>37315</v>
          </cell>
          <cell r="D4452" t="str">
            <v>Jesmere Cottage</v>
          </cell>
          <cell r="E4452" t="str">
            <v>The Street Bracon Ash</v>
          </cell>
          <cell r="F4452" t="str">
            <v>Norwich</v>
          </cell>
          <cell r="G4452" t="str">
            <v>Norfolk</v>
          </cell>
          <cell r="H4452" t="str">
            <v>NR14 8EL</v>
          </cell>
          <cell r="I4452">
            <v>11672.373385299274</v>
          </cell>
          <cell r="J4452">
            <v>10937.337277912668</v>
          </cell>
          <cell r="K4452">
            <v>7.4999999999999997E-3</v>
          </cell>
          <cell r="L4452">
            <v>10855.307248328323</v>
          </cell>
          <cell r="M4452">
            <v>137977735.26809856</v>
          </cell>
        </row>
        <row r="4453">
          <cell r="A4453" t="str">
            <v>JF3510</v>
          </cell>
          <cell r="B4453">
            <v>37298</v>
          </cell>
          <cell r="C4453">
            <v>37315</v>
          </cell>
          <cell r="D4453">
            <v>115</v>
          </cell>
          <cell r="E4453" t="str">
            <v>Acworth Crescent</v>
          </cell>
          <cell r="F4453" t="str">
            <v>Luton</v>
          </cell>
          <cell r="G4453" t="str">
            <v>Bedfordshire</v>
          </cell>
          <cell r="H4453" t="str">
            <v>LU4 9JA</v>
          </cell>
          <cell r="I4453">
            <v>11996.213381052128</v>
          </cell>
          <cell r="J4453">
            <v>11240.784326829702</v>
          </cell>
          <cell r="K4453">
            <v>7.4999999999999997E-3</v>
          </cell>
          <cell r="L4453">
            <v>11156.478444378479</v>
          </cell>
          <cell r="M4453">
            <v>137988891.74654293</v>
          </cell>
        </row>
        <row r="4454">
          <cell r="A4454" t="str">
            <v>JF3885</v>
          </cell>
          <cell r="B4454">
            <v>37298</v>
          </cell>
          <cell r="C4454">
            <v>37315</v>
          </cell>
          <cell r="D4454">
            <v>66</v>
          </cell>
          <cell r="E4454" t="str">
            <v>St. Davids Crescent</v>
          </cell>
          <cell r="F4454" t="str">
            <v>Coalville</v>
          </cell>
          <cell r="G4454" t="str">
            <v>Leicestershire</v>
          </cell>
          <cell r="H4454" t="str">
            <v>LE67 4SU</v>
          </cell>
          <cell r="I4454">
            <v>16427.083365209422</v>
          </cell>
          <cell r="J4454">
            <v>15392.632271682378</v>
          </cell>
          <cell r="K4454">
            <v>7.4999999999999997E-3</v>
          </cell>
          <cell r="L4454">
            <v>15277.187529644762</v>
          </cell>
          <cell r="M4454">
            <v>138004168.93407258</v>
          </cell>
        </row>
        <row r="4455">
          <cell r="A4455" t="str">
            <v>JF3866</v>
          </cell>
          <cell r="B4455">
            <v>37298</v>
          </cell>
          <cell r="C4455">
            <v>37315</v>
          </cell>
          <cell r="D4455">
            <v>53</v>
          </cell>
          <cell r="E4455" t="str">
            <v>Dalton Avenue Stretford</v>
          </cell>
          <cell r="F4455" t="str">
            <v>Manchester</v>
          </cell>
          <cell r="G4455" t="str">
            <v>Lancashire</v>
          </cell>
          <cell r="H4455" t="str">
            <v>M32 9TP</v>
          </cell>
          <cell r="I4455">
            <v>19682.726765532636</v>
          </cell>
          <cell r="J4455">
            <v>18443.260344529321</v>
          </cell>
          <cell r="K4455">
            <v>7.4999999999999997E-3</v>
          </cell>
          <cell r="L4455">
            <v>18304.935891945352</v>
          </cell>
          <cell r="M4455">
            <v>138022473.86996454</v>
          </cell>
        </row>
        <row r="4456">
          <cell r="A4456" t="str">
            <v>JF3811</v>
          </cell>
          <cell r="B4456">
            <v>37298</v>
          </cell>
          <cell r="C4456">
            <v>37315</v>
          </cell>
          <cell r="D4456" t="str">
            <v>34 Lawson Close</v>
          </cell>
          <cell r="E4456" t="str">
            <v>Redgate</v>
          </cell>
          <cell r="F4456" t="str">
            <v>Walkington Beverley</v>
          </cell>
          <cell r="G4456" t="str">
            <v>North Humberside</v>
          </cell>
          <cell r="H4456" t="str">
            <v>HU17 8TR</v>
          </cell>
          <cell r="I4456">
            <v>27671.571293279023</v>
          </cell>
          <cell r="J4456">
            <v>25929.029020402508</v>
          </cell>
          <cell r="K4456">
            <v>7.4999999999999997E-3</v>
          </cell>
          <cell r="L4456">
            <v>25734.561302749491</v>
          </cell>
          <cell r="M4456">
            <v>138048208.43126729</v>
          </cell>
        </row>
        <row r="4457">
          <cell r="A4457" t="str">
            <v>JF3789</v>
          </cell>
          <cell r="B4457">
            <v>37298</v>
          </cell>
          <cell r="C4457">
            <v>37315</v>
          </cell>
          <cell r="D4457">
            <v>94</v>
          </cell>
          <cell r="E4457" t="str">
            <v>Milborough Crescent</v>
          </cell>
          <cell r="F4457" t="str">
            <v>Lewisham</v>
          </cell>
          <cell r="G4457" t="str">
            <v>London</v>
          </cell>
          <cell r="H4457" t="str">
            <v>SE12 0RW</v>
          </cell>
          <cell r="I4457">
            <v>83253.119023634572</v>
          </cell>
          <cell r="J4457">
            <v>78010.479286629867</v>
          </cell>
          <cell r="K4457">
            <v>7.4999999999999997E-3</v>
          </cell>
          <cell r="L4457">
            <v>77425.400691980147</v>
          </cell>
          <cell r="M4457">
            <v>138125633.83195928</v>
          </cell>
        </row>
        <row r="4458">
          <cell r="A4458" t="str">
            <v>JE3322</v>
          </cell>
          <cell r="B4458">
            <v>37299</v>
          </cell>
          <cell r="C4458">
            <v>37315</v>
          </cell>
          <cell r="D4458" t="str">
            <v>3a</v>
          </cell>
          <cell r="E4458" t="str">
            <v>Southfield Avenue</v>
          </cell>
          <cell r="F4458" t="str">
            <v>Seahouses</v>
          </cell>
          <cell r="G4458" t="str">
            <v>Northumberland</v>
          </cell>
          <cell r="H4458" t="str">
            <v>NE68 7YT</v>
          </cell>
          <cell r="I4458">
            <v>8074.9658700470509</v>
          </cell>
          <cell r="J4458">
            <v>7566.4667598425758</v>
          </cell>
          <cell r="K4458">
            <v>7.4999999999999997E-3</v>
          </cell>
          <cell r="L4458">
            <v>7509.7182591437568</v>
          </cell>
          <cell r="M4458">
            <v>138133143.55021843</v>
          </cell>
        </row>
        <row r="4459">
          <cell r="A4459" t="str">
            <v>JF3842</v>
          </cell>
          <cell r="B4459">
            <v>37299</v>
          </cell>
          <cell r="C4459">
            <v>37315</v>
          </cell>
          <cell r="D4459" t="str">
            <v>58 Viking</v>
          </cell>
          <cell r="E4459" t="str">
            <v>Great Hollands</v>
          </cell>
          <cell r="F4459" t="str">
            <v>Bracknell</v>
          </cell>
          <cell r="G4459" t="str">
            <v>Berkshire</v>
          </cell>
          <cell r="H4459" t="str">
            <v>RG12 8UN</v>
          </cell>
          <cell r="I4459">
            <v>31275.607254946153</v>
          </cell>
          <cell r="J4459">
            <v>29306.110576423092</v>
          </cell>
          <cell r="K4459">
            <v>7.4999999999999997E-3</v>
          </cell>
          <cell r="L4459">
            <v>29086.314747099921</v>
          </cell>
          <cell r="M4459">
            <v>138162229.86496553</v>
          </cell>
        </row>
        <row r="4460">
          <cell r="A4460" t="str">
            <v>JF3672</v>
          </cell>
          <cell r="B4460">
            <v>37300</v>
          </cell>
          <cell r="C4460">
            <v>37315</v>
          </cell>
          <cell r="D4460" t="str">
            <v>98 London Road</v>
          </cell>
          <cell r="E4460" t="str">
            <v>Oadby</v>
          </cell>
          <cell r="F4460" t="str">
            <v>Leicester</v>
          </cell>
          <cell r="G4460" t="str">
            <v>Leicestershire</v>
          </cell>
          <cell r="H4460" t="str">
            <v>LE2 5DJ</v>
          </cell>
          <cell r="I4460">
            <v>32062.738772445384</v>
          </cell>
          <cell r="J4460">
            <v>30043.674618009274</v>
          </cell>
          <cell r="K4460">
            <v>7.4999999999999997E-3</v>
          </cell>
          <cell r="L4460">
            <v>29818.347058374206</v>
          </cell>
          <cell r="M4460">
            <v>138192048.21202391</v>
          </cell>
        </row>
        <row r="4461">
          <cell r="A4461" t="str">
            <v>JF3315</v>
          </cell>
          <cell r="B4461">
            <v>37300</v>
          </cell>
          <cell r="C4461">
            <v>37315</v>
          </cell>
          <cell r="D4461" t="str">
            <v>17 Somerset Drive</v>
          </cell>
          <cell r="E4461" t="str">
            <v>Northfield</v>
          </cell>
          <cell r="F4461" t="str">
            <v>Birmingham</v>
          </cell>
          <cell r="G4461" t="str">
            <v>West Midlands</v>
          </cell>
          <cell r="H4461" t="str">
            <v>B31 4RA</v>
          </cell>
          <cell r="I4461">
            <v>41275.914823220737</v>
          </cell>
          <cell r="J4461">
            <v>38676.675854504065</v>
          </cell>
          <cell r="K4461">
            <v>7.4999999999999997E-3</v>
          </cell>
          <cell r="L4461">
            <v>38386.600785595285</v>
          </cell>
          <cell r="M4461">
            <v>138230434.8128095</v>
          </cell>
        </row>
        <row r="4462">
          <cell r="A4462" t="str">
            <v>JF3651</v>
          </cell>
          <cell r="B4462">
            <v>37300</v>
          </cell>
          <cell r="C4462">
            <v>37315</v>
          </cell>
          <cell r="D4462">
            <v>19</v>
          </cell>
          <cell r="E4462" t="str">
            <v>Kingston Park, Fox Pond Lane</v>
          </cell>
          <cell r="F4462" t="str">
            <v>Lymington</v>
          </cell>
          <cell r="G4462" t="str">
            <v>Hampshire</v>
          </cell>
          <cell r="H4462" t="str">
            <v>SO41 8ES</v>
          </cell>
          <cell r="I4462">
            <v>82862.017163379234</v>
          </cell>
          <cell r="J4462">
            <v>77644.006006995143</v>
          </cell>
          <cell r="K4462">
            <v>7.4999999999999997E-3</v>
          </cell>
          <cell r="L4462">
            <v>77061.675961942688</v>
          </cell>
          <cell r="M4462">
            <v>138307496.48877144</v>
          </cell>
        </row>
        <row r="4463">
          <cell r="A4463" t="str">
            <v>JE3329</v>
          </cell>
          <cell r="B4463">
            <v>37301</v>
          </cell>
          <cell r="C4463">
            <v>37315</v>
          </cell>
          <cell r="D4463">
            <v>2</v>
          </cell>
          <cell r="E4463" t="str">
            <v>Manor Gardens</v>
          </cell>
          <cell r="F4463" t="str">
            <v>Great Yarmouth</v>
          </cell>
          <cell r="G4463" t="str">
            <v>Norfolk</v>
          </cell>
          <cell r="H4463" t="str">
            <v>NR31 9SN</v>
          </cell>
          <cell r="I4463">
            <v>0</v>
          </cell>
          <cell r="J4463">
            <v>0</v>
          </cell>
          <cell r="K4463">
            <v>7.4999999999999997E-3</v>
          </cell>
          <cell r="L4463">
            <v>0</v>
          </cell>
          <cell r="M4463">
            <v>138307496.48877144</v>
          </cell>
        </row>
        <row r="4464">
          <cell r="A4464" t="str">
            <v>JE3323</v>
          </cell>
          <cell r="B4464">
            <v>37301</v>
          </cell>
          <cell r="C4464">
            <v>37315</v>
          </cell>
          <cell r="D4464">
            <v>36</v>
          </cell>
          <cell r="E4464" t="str">
            <v>Coombe Road</v>
          </cell>
          <cell r="F4464" t="str">
            <v>Nailsea</v>
          </cell>
          <cell r="G4464" t="str">
            <v>Bristol</v>
          </cell>
          <cell r="H4464" t="str">
            <v>BS48 2HS</v>
          </cell>
          <cell r="I4464">
            <v>3904.3394122147583</v>
          </cell>
          <cell r="J4464">
            <v>3658.4742099342316</v>
          </cell>
          <cell r="K4464">
            <v>7.4999999999999997E-3</v>
          </cell>
          <cell r="L4464">
            <v>3631.0356533597251</v>
          </cell>
          <cell r="M4464">
            <v>138311127.52442479</v>
          </cell>
        </row>
        <row r="4465">
          <cell r="A4465" t="str">
            <v>JF3895</v>
          </cell>
          <cell r="B4465">
            <v>37301</v>
          </cell>
          <cell r="C4465">
            <v>37315</v>
          </cell>
          <cell r="D4465">
            <v>33</v>
          </cell>
          <cell r="E4465" t="str">
            <v>Dallam Avenue</v>
          </cell>
          <cell r="F4465" t="str">
            <v>Shipley</v>
          </cell>
          <cell r="G4465" t="str">
            <v>West Yorkshire</v>
          </cell>
          <cell r="H4465" t="str">
            <v>BD18 4NX</v>
          </cell>
          <cell r="I4465">
            <v>16332.693740357241</v>
          </cell>
          <cell r="J4465">
            <v>15304.186577866229</v>
          </cell>
          <cell r="K4465">
            <v>7.4999999999999997E-3</v>
          </cell>
          <cell r="L4465">
            <v>15189.405178532234</v>
          </cell>
          <cell r="M4465">
            <v>138326316.92960334</v>
          </cell>
        </row>
        <row r="4466">
          <cell r="A4466" t="str">
            <v>JE3324</v>
          </cell>
          <cell r="B4466">
            <v>37301</v>
          </cell>
          <cell r="C4466">
            <v>37315</v>
          </cell>
          <cell r="D4466" t="str">
            <v>2 Marquis Drive</v>
          </cell>
          <cell r="E4466" t="str">
            <v>Heald Green</v>
          </cell>
          <cell r="F4466" t="str">
            <v>Cheadle</v>
          </cell>
          <cell r="G4466" t="str">
            <v>Cheshire</v>
          </cell>
          <cell r="H4466" t="str">
            <v>SK8 3HS</v>
          </cell>
          <cell r="I4466">
            <v>20544.878893602814</v>
          </cell>
          <cell r="J4466">
            <v>19251.120776877193</v>
          </cell>
          <cell r="K4466">
            <v>7.4999999999999997E-3</v>
          </cell>
          <cell r="L4466">
            <v>19106.737371050614</v>
          </cell>
          <cell r="M4466">
            <v>138345423.6669744</v>
          </cell>
        </row>
        <row r="4467">
          <cell r="A4467" t="str">
            <v>JF3848</v>
          </cell>
          <cell r="B4467">
            <v>37301</v>
          </cell>
          <cell r="C4467">
            <v>37315</v>
          </cell>
          <cell r="D4467" t="str">
            <v>2 Melrose Avenue</v>
          </cell>
          <cell r="E4467" t="str">
            <v>Portslade</v>
          </cell>
          <cell r="F4467" t="str">
            <v>Brighton</v>
          </cell>
          <cell r="G4467" t="str">
            <v>East Sussex</v>
          </cell>
          <cell r="H4467" t="str">
            <v>BN41 2LS</v>
          </cell>
          <cell r="I4467">
            <v>38565.948846133302</v>
          </cell>
          <cell r="J4467">
            <v>36137.362646754627</v>
          </cell>
          <cell r="K4467">
            <v>7.4999999999999997E-3</v>
          </cell>
          <cell r="L4467">
            <v>35866.332426903966</v>
          </cell>
          <cell r="M4467">
            <v>138381289.9994013</v>
          </cell>
        </row>
        <row r="4468">
          <cell r="A4468" t="str">
            <v>JF3760</v>
          </cell>
          <cell r="B4468">
            <v>37301</v>
          </cell>
          <cell r="C4468">
            <v>37315</v>
          </cell>
          <cell r="D4468">
            <v>5</v>
          </cell>
          <cell r="E4468" t="str">
            <v>Richmond Close</v>
          </cell>
          <cell r="F4468" t="str">
            <v>Tottington, Bury</v>
          </cell>
          <cell r="G4468" t="str">
            <v>Lancashire</v>
          </cell>
          <cell r="H4468" t="str">
            <v>BL8 3HZ</v>
          </cell>
          <cell r="I4468">
            <v>42157.705157083758</v>
          </cell>
          <cell r="J4468">
            <v>39502.937829811475</v>
          </cell>
          <cell r="K4468">
            <v>7.4999999999999997E-3</v>
          </cell>
          <cell r="L4468">
            <v>39206.665796087895</v>
          </cell>
          <cell r="M4468">
            <v>138420496.6651974</v>
          </cell>
        </row>
        <row r="4469">
          <cell r="A4469" t="str">
            <v>JF3907</v>
          </cell>
          <cell r="B4469">
            <v>37302</v>
          </cell>
          <cell r="C4469">
            <v>37315</v>
          </cell>
          <cell r="D4469" t="str">
            <v>165 Woodend Road</v>
          </cell>
          <cell r="E4469" t="str">
            <v>Frampton Cotterell</v>
          </cell>
          <cell r="F4469" t="str">
            <v>Bristol</v>
          </cell>
          <cell r="G4469" t="str">
            <v>Avon</v>
          </cell>
          <cell r="H4469" t="str">
            <v>BS36 2JD</v>
          </cell>
          <cell r="I4469">
            <v>24603.435611065805</v>
          </cell>
          <cell r="J4469">
            <v>23054.100874852593</v>
          </cell>
          <cell r="K4469">
            <v>7.4999999999999997E-3</v>
          </cell>
          <cell r="L4469">
            <v>22881.195118291198</v>
          </cell>
          <cell r="M4469">
            <v>138443377.86031568</v>
          </cell>
        </row>
        <row r="4470">
          <cell r="A4470" t="str">
            <v>JF3838</v>
          </cell>
          <cell r="B4470">
            <v>37302</v>
          </cell>
          <cell r="C4470">
            <v>37315</v>
          </cell>
          <cell r="D4470">
            <v>7</v>
          </cell>
          <cell r="E4470" t="str">
            <v>Willow Brook</v>
          </cell>
          <cell r="F4470" t="str">
            <v>Colwyn Bay</v>
          </cell>
          <cell r="G4470" t="str">
            <v>Clwyd</v>
          </cell>
          <cell r="H4470" t="str">
            <v>LL29 8EE</v>
          </cell>
          <cell r="I4470">
            <v>29628.577033886602</v>
          </cell>
          <cell r="J4470">
            <v>27762.797623692226</v>
          </cell>
          <cell r="K4470">
            <v>7.4999999999999997E-3</v>
          </cell>
          <cell r="L4470">
            <v>27554.576641514537</v>
          </cell>
          <cell r="M4470">
            <v>138470932.43695718</v>
          </cell>
        </row>
        <row r="4471">
          <cell r="A4471" t="str">
            <v>JF3902</v>
          </cell>
          <cell r="B4471">
            <v>37302</v>
          </cell>
          <cell r="C4471">
            <v>37315</v>
          </cell>
          <cell r="D4471">
            <v>12</v>
          </cell>
          <cell r="E4471" t="str">
            <v>School Lane</v>
          </cell>
          <cell r="F4471" t="str">
            <v>Baston Peterborough</v>
          </cell>
          <cell r="G4471" t="str">
            <v>Cambridgeshire</v>
          </cell>
          <cell r="H4471" t="str">
            <v>PE6 9PD</v>
          </cell>
          <cell r="I4471">
            <v>37090.655283816464</v>
          </cell>
          <cell r="J4471">
            <v>34754.971701712151</v>
          </cell>
          <cell r="K4471">
            <v>7.4999999999999997E-3</v>
          </cell>
          <cell r="L4471">
            <v>34494.309413949311</v>
          </cell>
          <cell r="M4471">
            <v>138505426.74637112</v>
          </cell>
        </row>
        <row r="4472">
          <cell r="A4472" t="str">
            <v>JF3918</v>
          </cell>
          <cell r="B4472">
            <v>37302</v>
          </cell>
          <cell r="C4472">
            <v>37315</v>
          </cell>
          <cell r="D4472">
            <v>82</v>
          </cell>
          <cell r="E4472" t="str">
            <v>Durnsford Road</v>
          </cell>
          <cell r="F4472" t="str">
            <v>Wimbledon</v>
          </cell>
          <cell r="G4472" t="str">
            <v>London</v>
          </cell>
          <cell r="H4472" t="str">
            <v>SW19 8HQ</v>
          </cell>
          <cell r="I4472">
            <v>50735.273583140726</v>
          </cell>
          <cell r="J4472">
            <v>47540.357110650752</v>
          </cell>
          <cell r="K4472">
            <v>7.4999999999999997E-3</v>
          </cell>
          <cell r="L4472">
            <v>47183.804432320874</v>
          </cell>
          <cell r="M4472">
            <v>138552610.55080345</v>
          </cell>
        </row>
        <row r="4473">
          <cell r="A4473" t="str">
            <v>JF3922</v>
          </cell>
          <cell r="B4473">
            <v>37305</v>
          </cell>
          <cell r="C4473">
            <v>37315</v>
          </cell>
          <cell r="D4473">
            <v>40</v>
          </cell>
          <cell r="E4473" t="str">
            <v>Broadmeadow</v>
          </cell>
          <cell r="F4473" t="str">
            <v>Aldridge</v>
          </cell>
          <cell r="G4473" t="str">
            <v>Walsall</v>
          </cell>
          <cell r="H4473" t="str">
            <v>WS9 8JA</v>
          </cell>
          <cell r="I4473">
            <v>26415.98912408332</v>
          </cell>
          <cell r="J4473">
            <v>24752.513738435751</v>
          </cell>
          <cell r="K4473">
            <v>7.4999999999999997E-3</v>
          </cell>
          <cell r="L4473">
            <v>24566.869885397486</v>
          </cell>
          <cell r="M4473">
            <v>138577177.42068884</v>
          </cell>
        </row>
        <row r="4474">
          <cell r="A4474" t="str">
            <v>JF3736</v>
          </cell>
          <cell r="B4474">
            <v>37305</v>
          </cell>
          <cell r="C4474">
            <v>37315</v>
          </cell>
          <cell r="D4474" t="str">
            <v>Lansdowne</v>
          </cell>
          <cell r="E4474" t="str">
            <v>1 Parsons Hill Hollesley</v>
          </cell>
          <cell r="F4474" t="str">
            <v>Woodbridge</v>
          </cell>
          <cell r="G4474" t="str">
            <v>Suffolk</v>
          </cell>
          <cell r="H4474" t="str">
            <v>IP12 3RB</v>
          </cell>
          <cell r="I4474">
            <v>36575.688469978311</v>
          </cell>
          <cell r="J4474">
            <v>34272.433528543908</v>
          </cell>
          <cell r="K4474">
            <v>7.4999999999999997E-3</v>
          </cell>
          <cell r="L4474">
            <v>34015.39027707983</v>
          </cell>
          <cell r="M4474">
            <v>138611192.81096593</v>
          </cell>
        </row>
        <row r="4475">
          <cell r="A4475" t="str">
            <v>JE3325</v>
          </cell>
          <cell r="B4475">
            <v>37306</v>
          </cell>
          <cell r="C4475">
            <v>37315</v>
          </cell>
          <cell r="D4475">
            <v>151</v>
          </cell>
          <cell r="E4475" t="str">
            <v>Cooks Spinney</v>
          </cell>
          <cell r="F4475" t="str">
            <v>Harlow</v>
          </cell>
          <cell r="G4475" t="str">
            <v>Essex</v>
          </cell>
          <cell r="H4475" t="str">
            <v>CM20 3BW</v>
          </cell>
          <cell r="I4475">
            <v>6198.6370808486554</v>
          </cell>
          <cell r="J4475">
            <v>5808.2946954047848</v>
          </cell>
          <cell r="K4475">
            <v>7.4999999999999997E-3</v>
          </cell>
          <cell r="L4475">
            <v>5764.732485189249</v>
          </cell>
          <cell r="M4475">
            <v>138616957.5434511</v>
          </cell>
        </row>
        <row r="4476">
          <cell r="A4476" t="str">
            <v>JF3788</v>
          </cell>
          <cell r="B4476">
            <v>37306</v>
          </cell>
          <cell r="C4476">
            <v>37315</v>
          </cell>
          <cell r="D4476">
            <v>46</v>
          </cell>
          <cell r="E4476" t="str">
            <v>Hill Street</v>
          </cell>
          <cell r="F4476" t="str">
            <v>Burntwood</v>
          </cell>
          <cell r="G4476" t="str">
            <v>Staffordshire</v>
          </cell>
          <cell r="H4476" t="str">
            <v>WS7 8XU</v>
          </cell>
          <cell r="I4476">
            <v>16553.030601430073</v>
          </cell>
          <cell r="J4476">
            <v>15510.648321743038</v>
          </cell>
          <cell r="K4476">
            <v>7.4999999999999997E-3</v>
          </cell>
          <cell r="L4476">
            <v>15394.318459329967</v>
          </cell>
          <cell r="M4476">
            <v>138632351.86191043</v>
          </cell>
        </row>
        <row r="4477">
          <cell r="A4477" t="str">
            <v>JF3801</v>
          </cell>
          <cell r="B4477">
            <v>37306</v>
          </cell>
          <cell r="C4477">
            <v>37315</v>
          </cell>
          <cell r="D4477" t="str">
            <v>Wynsun</v>
          </cell>
          <cell r="E4477" t="str">
            <v>Augustine Road</v>
          </cell>
          <cell r="F4477" t="str">
            <v>Minster On Sea</v>
          </cell>
          <cell r="G4477" t="str">
            <v>Sheerness Kent</v>
          </cell>
          <cell r="H4477" t="str">
            <v>ME12 2NB</v>
          </cell>
          <cell r="I4477">
            <v>17367.57992356137</v>
          </cell>
          <cell r="J4477">
            <v>16273.903605956748</v>
          </cell>
          <cell r="K4477">
            <v>7.4999999999999997E-3</v>
          </cell>
          <cell r="L4477">
            <v>16151.849328912072</v>
          </cell>
          <cell r="M4477">
            <v>138648503.71123934</v>
          </cell>
        </row>
        <row r="4478">
          <cell r="A4478" t="str">
            <v>JF3936</v>
          </cell>
          <cell r="B4478">
            <v>37306</v>
          </cell>
          <cell r="C4478">
            <v>37315</v>
          </cell>
          <cell r="D4478">
            <v>23</v>
          </cell>
          <cell r="E4478" t="str">
            <v>Blackhorse Lane</v>
          </cell>
          <cell r="F4478" t="str">
            <v>Hitchin</v>
          </cell>
          <cell r="G4478" t="str">
            <v>Hertfordshire</v>
          </cell>
          <cell r="H4478" t="str">
            <v>SG4 9EG</v>
          </cell>
          <cell r="I4478">
            <v>43998.700256322671</v>
          </cell>
          <cell r="J4478">
            <v>41228.00124773811</v>
          </cell>
          <cell r="K4478">
            <v>7.4999999999999997E-3</v>
          </cell>
          <cell r="L4478">
            <v>40918.791238380079</v>
          </cell>
          <cell r="M4478">
            <v>138689422.50247771</v>
          </cell>
        </row>
        <row r="4479">
          <cell r="A4479" t="str">
            <v>JF3890</v>
          </cell>
          <cell r="B4479">
            <v>37306</v>
          </cell>
          <cell r="C4479">
            <v>37315</v>
          </cell>
          <cell r="D4479">
            <v>21</v>
          </cell>
          <cell r="E4479" t="str">
            <v>Kithurst Crescent</v>
          </cell>
          <cell r="F4479" t="str">
            <v>Worthing</v>
          </cell>
          <cell r="G4479" t="str">
            <v>West Sussex</v>
          </cell>
          <cell r="H4479" t="str">
            <v>BN12 6AW</v>
          </cell>
          <cell r="I4479">
            <v>66079.511381091346</v>
          </cell>
          <cell r="J4479">
            <v>61918.333082533944</v>
          </cell>
          <cell r="K4479">
            <v>7.4999999999999997E-3</v>
          </cell>
          <cell r="L4479">
            <v>61453.945584414942</v>
          </cell>
          <cell r="M4479">
            <v>138750876.44806212</v>
          </cell>
        </row>
        <row r="4480">
          <cell r="A4480" t="str">
            <v>JF3948</v>
          </cell>
          <cell r="B4480">
            <v>37307</v>
          </cell>
          <cell r="C4480">
            <v>37315</v>
          </cell>
          <cell r="D4480" t="str">
            <v>33 Roman Way</v>
          </cell>
          <cell r="E4480" t="str">
            <v>Syston</v>
          </cell>
          <cell r="F4480" t="str">
            <v>Leicester</v>
          </cell>
          <cell r="G4480" t="str">
            <v>Leicestershire</v>
          </cell>
          <cell r="H4480" t="str">
            <v>LE7 1GE</v>
          </cell>
          <cell r="I4480">
            <v>11459.016799672638</v>
          </cell>
          <cell r="J4480">
            <v>10737.416245537081</v>
          </cell>
          <cell r="K4480">
            <v>7.4999999999999997E-3</v>
          </cell>
          <cell r="L4480">
            <v>10656.885623695553</v>
          </cell>
          <cell r="M4480">
            <v>138761533.33368582</v>
          </cell>
        </row>
        <row r="4481">
          <cell r="A4481" t="str">
            <v>JF3565</v>
          </cell>
          <cell r="B4481">
            <v>37307</v>
          </cell>
          <cell r="C4481">
            <v>37315</v>
          </cell>
          <cell r="D4481">
            <v>19</v>
          </cell>
          <cell r="E4481" t="str">
            <v>Lincoln Street</v>
          </cell>
          <cell r="F4481" t="str">
            <v>Llandysul</v>
          </cell>
          <cell r="G4481" t="str">
            <v>Dyfed</v>
          </cell>
          <cell r="H4481" t="str">
            <v>SA44 4BU</v>
          </cell>
          <cell r="I4481">
            <v>16125.377491601217</v>
          </cell>
          <cell r="J4481">
            <v>15109.925508502902</v>
          </cell>
          <cell r="K4481">
            <v>7.4999999999999997E-3</v>
          </cell>
          <cell r="L4481">
            <v>14996.601067189131</v>
          </cell>
          <cell r="M4481">
            <v>138776529.934753</v>
          </cell>
        </row>
        <row r="4482">
          <cell r="A4482" t="str">
            <v>JF3793</v>
          </cell>
          <cell r="B4482">
            <v>37307</v>
          </cell>
          <cell r="C4482">
            <v>37315</v>
          </cell>
          <cell r="D4482" t="str">
            <v>3 Moss Lane</v>
          </cell>
          <cell r="E4482" t="str">
            <v>Cuddington</v>
          </cell>
          <cell r="F4482" t="str">
            <v>Northwich</v>
          </cell>
          <cell r="G4482" t="str">
            <v>Cheshire</v>
          </cell>
          <cell r="H4482" t="str">
            <v>CW8 2QF</v>
          </cell>
          <cell r="I4482">
            <v>27406.467240491209</v>
          </cell>
          <cell r="J4482">
            <v>25680.619177487981</v>
          </cell>
          <cell r="K4482">
            <v>7.4999999999999997E-3</v>
          </cell>
          <cell r="L4482">
            <v>25488.014533656824</v>
          </cell>
          <cell r="M4482">
            <v>138802017.94928667</v>
          </cell>
        </row>
        <row r="4483">
          <cell r="A4483" t="str">
            <v>JF3696</v>
          </cell>
          <cell r="B4483">
            <v>37308</v>
          </cell>
          <cell r="C4483">
            <v>37315</v>
          </cell>
          <cell r="D4483">
            <v>7</v>
          </cell>
          <cell r="E4483" t="str">
            <v>Melbourne Street</v>
          </cell>
          <cell r="F4483" t="str">
            <v>Coalville, Leicester</v>
          </cell>
          <cell r="G4483" t="str">
            <v>Leicestershire</v>
          </cell>
          <cell r="H4483" t="str">
            <v>LE67 3QU</v>
          </cell>
          <cell r="I4483">
            <v>13464.960963997632</v>
          </cell>
          <cell r="J4483">
            <v>12617.041507826494</v>
          </cell>
          <cell r="K4483">
            <v>7.4999999999999997E-3</v>
          </cell>
          <cell r="L4483">
            <v>12522.413696517797</v>
          </cell>
          <cell r="M4483">
            <v>138814540.3629832</v>
          </cell>
        </row>
        <row r="4484">
          <cell r="A4484" t="str">
            <v>JF3366</v>
          </cell>
          <cell r="B4484">
            <v>37308</v>
          </cell>
          <cell r="C4484">
            <v>37315</v>
          </cell>
          <cell r="D4484">
            <v>25</v>
          </cell>
          <cell r="E4484" t="str">
            <v>Harrington Lane Pinhoe</v>
          </cell>
          <cell r="F4484" t="str">
            <v>Exeter</v>
          </cell>
          <cell r="G4484" t="str">
            <v>Devon</v>
          </cell>
          <cell r="H4484" t="str">
            <v>EX4 8PE</v>
          </cell>
          <cell r="I4484">
            <v>18698.670094159315</v>
          </cell>
          <cell r="J4484">
            <v>17521.171977398652</v>
          </cell>
          <cell r="K4484">
            <v>7.4999999999999997E-3</v>
          </cell>
          <cell r="L4484">
            <v>17389.763187568162</v>
          </cell>
          <cell r="M4484">
            <v>138831930.12617075</v>
          </cell>
        </row>
        <row r="4485">
          <cell r="A4485" t="str">
            <v>JF3623</v>
          </cell>
          <cell r="B4485">
            <v>37308</v>
          </cell>
          <cell r="C4485">
            <v>37315</v>
          </cell>
          <cell r="D4485">
            <v>14</v>
          </cell>
          <cell r="E4485" t="str">
            <v>Fallowfield Close</v>
          </cell>
          <cell r="F4485" t="str">
            <v>Penkridge</v>
          </cell>
          <cell r="G4485" t="str">
            <v>Staffordshire</v>
          </cell>
          <cell r="H4485" t="str">
            <v>ST19 5JR</v>
          </cell>
          <cell r="I4485">
            <v>20031.439462223087</v>
          </cell>
          <cell r="J4485">
            <v>18770.013803392914</v>
          </cell>
          <cell r="K4485">
            <v>7.4999999999999997E-3</v>
          </cell>
          <cell r="L4485">
            <v>18629.23869986747</v>
          </cell>
          <cell r="M4485">
            <v>138850559.36487061</v>
          </cell>
        </row>
        <row r="4486">
          <cell r="A4486" t="str">
            <v>JF3933</v>
          </cell>
          <cell r="B4486">
            <v>37308</v>
          </cell>
          <cell r="C4486">
            <v>37315</v>
          </cell>
          <cell r="D4486">
            <v>16</v>
          </cell>
          <cell r="E4486" t="str">
            <v>The Crescent</v>
          </cell>
          <cell r="F4486" t="str">
            <v>Redcar</v>
          </cell>
          <cell r="G4486" t="str">
            <v>Cleveland</v>
          </cell>
          <cell r="H4486" t="str">
            <v>TS10 3AX</v>
          </cell>
          <cell r="I4486">
            <v>27327.807562682217</v>
          </cell>
          <cell r="J4486">
            <v>25606.912879893662</v>
          </cell>
          <cell r="K4486">
            <v>7.4999999999999997E-3</v>
          </cell>
          <cell r="L4486">
            <v>25414.861033294459</v>
          </cell>
          <cell r="M4486">
            <v>138875974.2259039</v>
          </cell>
        </row>
        <row r="4487">
          <cell r="A4487" t="str">
            <v>JF3903</v>
          </cell>
          <cell r="B4487">
            <v>37308</v>
          </cell>
          <cell r="C4487">
            <v>37315</v>
          </cell>
          <cell r="D4487">
            <v>27</v>
          </cell>
          <cell r="E4487" t="str">
            <v>St. Annes Road</v>
          </cell>
          <cell r="F4487" t="str">
            <v>Harefield</v>
          </cell>
          <cell r="G4487" t="str">
            <v>Uxbridge Middlesex</v>
          </cell>
          <cell r="H4487" t="str">
            <v>UB9 6AJ</v>
          </cell>
          <cell r="I4487">
            <v>60566.400217803137</v>
          </cell>
          <cell r="J4487">
            <v>56752.395166304188</v>
          </cell>
          <cell r="K4487">
            <v>7.4999999999999997E-3</v>
          </cell>
          <cell r="L4487">
            <v>56326.752202556912</v>
          </cell>
          <cell r="M4487">
            <v>138932300.97810647</v>
          </cell>
        </row>
        <row r="4488">
          <cell r="A4488" t="str">
            <v>JF3966</v>
          </cell>
          <cell r="B4488">
            <v>37309</v>
          </cell>
          <cell r="C4488">
            <v>37315</v>
          </cell>
          <cell r="D4488">
            <v>22</v>
          </cell>
          <cell r="E4488" t="str">
            <v>Kensington Close</v>
          </cell>
          <cell r="F4488" t="str">
            <v>Toton</v>
          </cell>
          <cell r="G4488" t="str">
            <v>Nottingham</v>
          </cell>
          <cell r="H4488" t="str">
            <v>NG9 6GR</v>
          </cell>
          <cell r="I4488">
            <v>8012.8243026748332</v>
          </cell>
          <cell r="J4488">
            <v>7508.2383894081559</v>
          </cell>
          <cell r="K4488">
            <v>7.4999999999999997E-3</v>
          </cell>
          <cell r="L4488">
            <v>7451.9266014875948</v>
          </cell>
          <cell r="M4488">
            <v>138939752.90470797</v>
          </cell>
        </row>
        <row r="4489">
          <cell r="A4489" t="str">
            <v>JF3814</v>
          </cell>
          <cell r="B4489">
            <v>37309</v>
          </cell>
          <cell r="C4489">
            <v>37315</v>
          </cell>
          <cell r="D4489">
            <v>320</v>
          </cell>
          <cell r="E4489" t="str">
            <v>Preston Old Road</v>
          </cell>
          <cell r="F4489" t="str">
            <v>Blackburn</v>
          </cell>
          <cell r="G4489" t="str">
            <v>Lancashire</v>
          </cell>
          <cell r="H4489" t="str">
            <v>BB2 2TX</v>
          </cell>
          <cell r="I4489">
            <v>23288.698316512793</v>
          </cell>
          <cell r="J4489">
            <v>21822.155601367147</v>
          </cell>
          <cell r="K4489">
            <v>7.4999999999999997E-3</v>
          </cell>
          <cell r="L4489">
            <v>21658.489434356896</v>
          </cell>
          <cell r="M4489">
            <v>138961411.39414233</v>
          </cell>
        </row>
        <row r="4490">
          <cell r="A4490" t="str">
            <v>JF3931</v>
          </cell>
          <cell r="B4490">
            <v>37312</v>
          </cell>
          <cell r="C4490">
            <v>37315</v>
          </cell>
          <cell r="D4490">
            <v>37</v>
          </cell>
          <cell r="E4490" t="str">
            <v>Hallbottom Street, Newton</v>
          </cell>
          <cell r="F4490" t="str">
            <v>Hyde</v>
          </cell>
          <cell r="G4490" t="str">
            <v>Cheshire</v>
          </cell>
          <cell r="H4490" t="str">
            <v>SK14 4JQ</v>
          </cell>
          <cell r="I4490">
            <v>18717.524650571355</v>
          </cell>
          <cell r="J4490">
            <v>17538.83921917517</v>
          </cell>
          <cell r="K4490">
            <v>7.4999999999999997E-3</v>
          </cell>
          <cell r="L4490">
            <v>17407.297925031358</v>
          </cell>
          <cell r="M4490">
            <v>138978818.69206735</v>
          </cell>
        </row>
        <row r="4491">
          <cell r="A4491" t="str">
            <v>JF3889</v>
          </cell>
          <cell r="B4491">
            <v>37312</v>
          </cell>
          <cell r="C4491">
            <v>37315</v>
          </cell>
          <cell r="D4491">
            <v>37</v>
          </cell>
          <cell r="E4491" t="str">
            <v>The Broadway</v>
          </cell>
          <cell r="F4491" t="str">
            <v>Lancing</v>
          </cell>
          <cell r="G4491" t="str">
            <v>West Sussex</v>
          </cell>
          <cell r="H4491" t="str">
            <v>BN15 8NN</v>
          </cell>
          <cell r="I4491">
            <v>53006.467840360063</v>
          </cell>
          <cell r="J4491">
            <v>49668.529059480963</v>
          </cell>
          <cell r="K4491">
            <v>7.4999999999999997E-3</v>
          </cell>
          <cell r="L4491">
            <v>49296.015091534857</v>
          </cell>
          <cell r="M4491">
            <v>139028114.70715889</v>
          </cell>
        </row>
        <row r="4492">
          <cell r="A4492" t="str">
            <v>JF4090</v>
          </cell>
          <cell r="B4492">
            <v>37313</v>
          </cell>
          <cell r="C4492">
            <v>37315</v>
          </cell>
          <cell r="D4492">
            <v>6</v>
          </cell>
          <cell r="E4492" t="str">
            <v>Birchwood</v>
          </cell>
          <cell r="F4492" t="str">
            <v>Leyland</v>
          </cell>
          <cell r="G4492" t="str">
            <v>Preston</v>
          </cell>
          <cell r="H4492" t="str">
            <v>PR5 3QJ</v>
          </cell>
          <cell r="I4492">
            <v>0</v>
          </cell>
          <cell r="J4492">
            <v>0</v>
          </cell>
          <cell r="K4492">
            <v>7.4999999999999997E-3</v>
          </cell>
          <cell r="L4492">
            <v>0</v>
          </cell>
          <cell r="M4492">
            <v>139028114.70715889</v>
          </cell>
        </row>
        <row r="4493">
          <cell r="A4493" t="str">
            <v>JF3851</v>
          </cell>
          <cell r="B4493">
            <v>37313</v>
          </cell>
          <cell r="C4493">
            <v>37315</v>
          </cell>
          <cell r="D4493">
            <v>49</v>
          </cell>
          <cell r="E4493" t="str">
            <v>King Street</v>
          </cell>
          <cell r="F4493" t="str">
            <v>Cherry Orchard, Shrewsbury</v>
          </cell>
          <cell r="G4493" t="str">
            <v>Shropshire</v>
          </cell>
          <cell r="H4493" t="str">
            <v>SY2 5ES</v>
          </cell>
          <cell r="I4493">
            <v>26853.12425003355</v>
          </cell>
          <cell r="J4493">
            <v>25162.121463507505</v>
          </cell>
          <cell r="K4493">
            <v>7.4999999999999997E-3</v>
          </cell>
          <cell r="L4493">
            <v>24973.4055525312</v>
          </cell>
          <cell r="M4493">
            <v>139053088.11271143</v>
          </cell>
        </row>
        <row r="4494">
          <cell r="A4494" t="str">
            <v>JF3904</v>
          </cell>
          <cell r="B4494">
            <v>37313</v>
          </cell>
          <cell r="C4494">
            <v>37315</v>
          </cell>
          <cell r="D4494">
            <v>10</v>
          </cell>
          <cell r="E4494" t="str">
            <v>Harty Avenue</v>
          </cell>
          <cell r="F4494" t="str">
            <v>Gillingham</v>
          </cell>
          <cell r="G4494" t="str">
            <v>Kent</v>
          </cell>
          <cell r="H4494" t="str">
            <v>ME8 0NA</v>
          </cell>
          <cell r="I4494">
            <v>28199.500567448242</v>
          </cell>
          <cell r="J4494">
            <v>26423.71337806233</v>
          </cell>
          <cell r="K4494">
            <v>7.4999999999999997E-3</v>
          </cell>
          <cell r="L4494">
            <v>26225.535527726865</v>
          </cell>
          <cell r="M4494">
            <v>139079313.64823917</v>
          </cell>
        </row>
        <row r="4495">
          <cell r="A4495" t="str">
            <v>JF3815</v>
          </cell>
          <cell r="B4495">
            <v>37313</v>
          </cell>
          <cell r="C4495">
            <v>37315</v>
          </cell>
          <cell r="D4495">
            <v>37</v>
          </cell>
          <cell r="E4495" t="str">
            <v>Mixes Hill Road</v>
          </cell>
          <cell r="F4495" t="str">
            <v>Stopsley, Luton</v>
          </cell>
          <cell r="G4495" t="str">
            <v>Bedfordshire</v>
          </cell>
          <cell r="H4495" t="str">
            <v>LU2 7TX</v>
          </cell>
          <cell r="I4495">
            <v>29804.748088675267</v>
          </cell>
          <cell r="J4495">
            <v>27927.874783343072</v>
          </cell>
          <cell r="K4495">
            <v>7.4999999999999997E-3</v>
          </cell>
          <cell r="L4495">
            <v>27718.415722467998</v>
          </cell>
          <cell r="M4495">
            <v>139107032.06396163</v>
          </cell>
        </row>
        <row r="4496">
          <cell r="A4496" t="str">
            <v>JF3729</v>
          </cell>
          <cell r="B4496">
            <v>37313</v>
          </cell>
          <cell r="C4496">
            <v>37315</v>
          </cell>
          <cell r="D4496">
            <v>309</v>
          </cell>
          <cell r="E4496" t="str">
            <v>Harwich Road</v>
          </cell>
          <cell r="F4496" t="str">
            <v>Colchester</v>
          </cell>
          <cell r="G4496" t="str">
            <v>Essex</v>
          </cell>
          <cell r="H4496" t="str">
            <v>CO4 3HR</v>
          </cell>
          <cell r="I4496">
            <v>31186.351349552737</v>
          </cell>
          <cell r="J4496">
            <v>29222.475319983922</v>
          </cell>
          <cell r="K4496">
            <v>7.4999999999999997E-3</v>
          </cell>
          <cell r="L4496">
            <v>29003.306755084042</v>
          </cell>
          <cell r="M4496">
            <v>139136035.37071672</v>
          </cell>
        </row>
        <row r="4497">
          <cell r="A4497" t="str">
            <v>JF3570</v>
          </cell>
          <cell r="B4497">
            <v>37313</v>
          </cell>
          <cell r="C4497">
            <v>37315</v>
          </cell>
          <cell r="D4497">
            <v>4</v>
          </cell>
          <cell r="E4497" t="str">
            <v>Mill Hill Road</v>
          </cell>
          <cell r="F4497" t="str">
            <v>Cowes</v>
          </cell>
          <cell r="G4497" t="str">
            <v>Isle Of Wight</v>
          </cell>
          <cell r="H4497" t="str">
            <v>PO31 7EA</v>
          </cell>
          <cell r="I4497">
            <v>43689.542269919155</v>
          </cell>
          <cell r="J4497">
            <v>40938.311648387717</v>
          </cell>
          <cell r="K4497">
            <v>7.4999999999999997E-3</v>
          </cell>
          <cell r="L4497">
            <v>40631.274311024812</v>
          </cell>
          <cell r="M4497">
            <v>139176666.64502776</v>
          </cell>
        </row>
        <row r="4498">
          <cell r="A4498" t="str">
            <v>JF3744</v>
          </cell>
          <cell r="B4498">
            <v>37313</v>
          </cell>
          <cell r="C4498">
            <v>37315</v>
          </cell>
          <cell r="D4498">
            <v>2</v>
          </cell>
          <cell r="E4498" t="str">
            <v>Farleigh Close</v>
          </cell>
          <cell r="F4498" t="str">
            <v>Chippenham</v>
          </cell>
          <cell r="G4498" t="str">
            <v>Wiltshire</v>
          </cell>
          <cell r="H4498" t="str">
            <v>SN14 0PT</v>
          </cell>
          <cell r="I4498">
            <v>91943.112408403991</v>
          </cell>
          <cell r="J4498">
            <v>86153.243868831938</v>
          </cell>
          <cell r="K4498">
            <v>7.4999999999999997E-3</v>
          </cell>
          <cell r="L4498">
            <v>85507.094539815706</v>
          </cell>
          <cell r="M4498">
            <v>139262173.73956758</v>
          </cell>
        </row>
        <row r="4499">
          <cell r="A4499" t="str">
            <v>JF3942</v>
          </cell>
          <cell r="B4499">
            <v>37314</v>
          </cell>
          <cell r="C4499">
            <v>37315</v>
          </cell>
          <cell r="D4499">
            <v>3</v>
          </cell>
          <cell r="E4499" t="str">
            <v>Church Gate</v>
          </cell>
          <cell r="F4499" t="str">
            <v>Gedney Spalding</v>
          </cell>
          <cell r="G4499" t="str">
            <v>Lincolnshire</v>
          </cell>
          <cell r="H4499" t="str">
            <v>PE12 0BZ</v>
          </cell>
          <cell r="I4499">
            <v>26125.279286630783</v>
          </cell>
          <cell r="J4499">
            <v>24480.110565810202</v>
          </cell>
          <cell r="K4499">
            <v>7.4999999999999997E-3</v>
          </cell>
          <cell r="L4499">
            <v>24296.509736566626</v>
          </cell>
          <cell r="M4499">
            <v>139286470.24930415</v>
          </cell>
        </row>
        <row r="4500">
          <cell r="A4500" t="str">
            <v>JF3332</v>
          </cell>
          <cell r="B4500">
            <v>37314</v>
          </cell>
          <cell r="C4500">
            <v>37315</v>
          </cell>
          <cell r="D4500">
            <v>11</v>
          </cell>
          <cell r="E4500" t="str">
            <v>St. Davids Rise</v>
          </cell>
          <cell r="F4500" t="str">
            <v>Little Dewchurch Hereford</v>
          </cell>
          <cell r="G4500" t="str">
            <v>Herefordshire</v>
          </cell>
          <cell r="H4500" t="str">
            <v>HR2 6PL</v>
          </cell>
          <cell r="I4500">
            <v>27963.362390283764</v>
          </cell>
          <cell r="J4500">
            <v>26202.44536318781</v>
          </cell>
          <cell r="K4500">
            <v>7.4999999999999997E-3</v>
          </cell>
          <cell r="L4500">
            <v>26005.927022963901</v>
          </cell>
          <cell r="M4500">
            <v>139312476.17632711</v>
          </cell>
        </row>
        <row r="4501">
          <cell r="A4501" t="str">
            <v>JF3929</v>
          </cell>
          <cell r="B4501">
            <v>37314</v>
          </cell>
          <cell r="C4501">
            <v>37315</v>
          </cell>
          <cell r="D4501">
            <v>19</v>
          </cell>
          <cell r="E4501" t="str">
            <v>Douglas Close</v>
          </cell>
          <cell r="F4501" t="str">
            <v>Upton Poole</v>
          </cell>
          <cell r="G4501" t="str">
            <v>Dorset</v>
          </cell>
          <cell r="H4501" t="str">
            <v>BH16 5HE</v>
          </cell>
          <cell r="I4501">
            <v>41917.282630085465</v>
          </cell>
          <cell r="J4501">
            <v>39277.655260432723</v>
          </cell>
          <cell r="K4501">
            <v>7.4999999999999997E-3</v>
          </cell>
          <cell r="L4501">
            <v>38983.072845979477</v>
          </cell>
          <cell r="M4501">
            <v>139351459.24917307</v>
          </cell>
        </row>
        <row r="4502">
          <cell r="A4502" t="str">
            <v>JE3326</v>
          </cell>
          <cell r="B4502">
            <v>37315</v>
          </cell>
          <cell r="C4502">
            <v>37315</v>
          </cell>
          <cell r="D4502" t="str">
            <v>10 Moor Royd</v>
          </cell>
          <cell r="E4502" t="str">
            <v>Rocks Road</v>
          </cell>
          <cell r="F4502" t="str">
            <v>Halifax</v>
          </cell>
          <cell r="G4502" t="str">
            <v>West Yorkshire</v>
          </cell>
          <cell r="H4502" t="str">
            <v>HX3 0HT</v>
          </cell>
          <cell r="I4502">
            <v>16230.121956792023</v>
          </cell>
          <cell r="J4502">
            <v>15208.073974626277</v>
          </cell>
          <cell r="K4502">
            <v>7.4999999999999997E-3</v>
          </cell>
          <cell r="L4502">
            <v>15094.013419816582</v>
          </cell>
          <cell r="M4502">
            <v>139366553.26259288</v>
          </cell>
        </row>
        <row r="4503">
          <cell r="A4503" t="str">
            <v>JF3956</v>
          </cell>
          <cell r="B4503">
            <v>37315</v>
          </cell>
          <cell r="C4503">
            <v>37315</v>
          </cell>
          <cell r="D4503">
            <v>84</v>
          </cell>
          <cell r="E4503" t="str">
            <v>Leopold Road</v>
          </cell>
          <cell r="F4503" t="str">
            <v>Ipswich</v>
          </cell>
          <cell r="G4503" t="str">
            <v>Suffolk</v>
          </cell>
          <cell r="H4503" t="str">
            <v>IP4 4RN</v>
          </cell>
          <cell r="I4503">
            <v>18174.316430809024</v>
          </cell>
          <cell r="J4503">
            <v>17029.838066148503</v>
          </cell>
          <cell r="K4503">
            <v>7.4999999999999997E-3</v>
          </cell>
          <cell r="L4503">
            <v>16902.114280652389</v>
          </cell>
          <cell r="M4503">
            <v>139383455.37687352</v>
          </cell>
        </row>
        <row r="4504">
          <cell r="A4504" t="str">
            <v>JF3938</v>
          </cell>
          <cell r="B4504">
            <v>37315</v>
          </cell>
          <cell r="C4504">
            <v>37315</v>
          </cell>
          <cell r="D4504">
            <v>105</v>
          </cell>
          <cell r="E4504" t="str">
            <v>Duncroft Road</v>
          </cell>
          <cell r="F4504" t="str">
            <v>Yardley, Birmingham</v>
          </cell>
          <cell r="G4504" t="str">
            <v>West Midlands</v>
          </cell>
          <cell r="H4504" t="str">
            <v>B26 2JD</v>
          </cell>
          <cell r="I4504">
            <v>21225.735887732768</v>
          </cell>
          <cell r="J4504">
            <v>19889.102645432216</v>
          </cell>
          <cell r="K4504">
            <v>7.4999999999999997E-3</v>
          </cell>
          <cell r="L4504">
            <v>19739.934375591474</v>
          </cell>
          <cell r="M4504">
            <v>139403195.31124911</v>
          </cell>
        </row>
        <row r="4505">
          <cell r="A4505" t="str">
            <v>JF3909</v>
          </cell>
          <cell r="B4505">
            <v>37315</v>
          </cell>
          <cell r="C4505">
            <v>37315</v>
          </cell>
          <cell r="D4505">
            <v>37</v>
          </cell>
          <cell r="E4505" t="str">
            <v>Lebanon Grove</v>
          </cell>
          <cell r="F4505" t="str">
            <v>Burntwood</v>
          </cell>
          <cell r="G4505" t="str">
            <v>Staffordshire</v>
          </cell>
          <cell r="H4505" t="str">
            <v>WS7 8BE</v>
          </cell>
          <cell r="I4505">
            <v>21972.565797918869</v>
          </cell>
          <cell r="J4505">
            <v>20588.902964296769</v>
          </cell>
          <cell r="K4505">
            <v>7.4999999999999997E-3</v>
          </cell>
          <cell r="L4505">
            <v>20434.486192064545</v>
          </cell>
          <cell r="M4505">
            <v>139423629.79744118</v>
          </cell>
        </row>
        <row r="4506">
          <cell r="A4506" t="str">
            <v>JF3978</v>
          </cell>
          <cell r="B4506">
            <v>37315</v>
          </cell>
          <cell r="C4506">
            <v>37315</v>
          </cell>
          <cell r="D4506">
            <v>31</v>
          </cell>
          <cell r="E4506" t="str">
            <v>Chantryfield Road</v>
          </cell>
          <cell r="F4506" t="str">
            <v>Angmering, Littlehampton</v>
          </cell>
          <cell r="G4506" t="str">
            <v>West Sussex</v>
          </cell>
          <cell r="H4506" t="str">
            <v>BN16 4LU</v>
          </cell>
          <cell r="I4506">
            <v>23010.932626157373</v>
          </cell>
          <cell r="J4506">
            <v>21561.881453225546</v>
          </cell>
          <cell r="K4506">
            <v>7.4999999999999997E-3</v>
          </cell>
          <cell r="L4506">
            <v>21400.167342326356</v>
          </cell>
          <cell r="M4506">
            <v>139445029.96478352</v>
          </cell>
        </row>
        <row r="4507">
          <cell r="A4507" t="str">
            <v>JF3913</v>
          </cell>
          <cell r="B4507">
            <v>37315</v>
          </cell>
          <cell r="C4507">
            <v>37315</v>
          </cell>
          <cell r="D4507">
            <v>8</v>
          </cell>
          <cell r="E4507" t="str">
            <v>Romany Road</v>
          </cell>
          <cell r="F4507" t="str">
            <v>Great Ayton</v>
          </cell>
          <cell r="G4507" t="str">
            <v>North Yorkshire</v>
          </cell>
          <cell r="H4507" t="str">
            <v>TS9 6BU</v>
          </cell>
          <cell r="I4507">
            <v>26082.38231395086</v>
          </cell>
          <cell r="J4507">
            <v>24439.914913828005</v>
          </cell>
          <cell r="K4507">
            <v>7.4999999999999997E-3</v>
          </cell>
          <cell r="L4507">
            <v>24256.615551974297</v>
          </cell>
          <cell r="M4507">
            <v>139469286.5803355</v>
          </cell>
        </row>
        <row r="4508">
          <cell r="A4508" t="str">
            <v>JF3963</v>
          </cell>
          <cell r="B4508">
            <v>37315</v>
          </cell>
          <cell r="C4508">
            <v>37315</v>
          </cell>
          <cell r="D4508">
            <v>18</v>
          </cell>
          <cell r="E4508" t="str">
            <v>Benville Road</v>
          </cell>
          <cell r="F4508" t="str">
            <v>Weymouth</v>
          </cell>
          <cell r="G4508" t="str">
            <v>Dorset</v>
          </cell>
          <cell r="H4508" t="str">
            <v>DT4 0SG</v>
          </cell>
          <cell r="I4508">
            <v>26977.766918726</v>
          </cell>
          <cell r="J4508">
            <v>25278.915097647532</v>
          </cell>
          <cell r="K4508">
            <v>7.4999999999999997E-3</v>
          </cell>
          <cell r="L4508">
            <v>25089.323234415177</v>
          </cell>
          <cell r="M4508">
            <v>139494375.90356991</v>
          </cell>
        </row>
        <row r="4509">
          <cell r="A4509" t="str">
            <v>JF3544</v>
          </cell>
          <cell r="B4509">
            <v>37315</v>
          </cell>
          <cell r="C4509">
            <v>37315</v>
          </cell>
          <cell r="D4509">
            <v>1</v>
          </cell>
          <cell r="E4509" t="str">
            <v>Easedale Close Baddley Green</v>
          </cell>
          <cell r="F4509" t="str">
            <v>Stoke-on-Trent</v>
          </cell>
          <cell r="G4509" t="str">
            <v>Staffordshire</v>
          </cell>
          <cell r="H4509" t="str">
            <v>ST2 7PN</v>
          </cell>
          <cell r="I4509">
            <v>27949.770264437033</v>
          </cell>
          <cell r="J4509">
            <v>26189.709164661395</v>
          </cell>
          <cell r="K4509">
            <v>7.4999999999999997E-3</v>
          </cell>
          <cell r="L4509">
            <v>25993.286345926437</v>
          </cell>
          <cell r="M4509">
            <v>139520369.18991584</v>
          </cell>
        </row>
        <row r="4510">
          <cell r="A4510" t="str">
            <v>JF3800</v>
          </cell>
          <cell r="B4510">
            <v>37315</v>
          </cell>
          <cell r="C4510">
            <v>37315</v>
          </cell>
          <cell r="D4510" t="str">
            <v>Riverview</v>
          </cell>
          <cell r="E4510" t="str">
            <v>93 North Parade</v>
          </cell>
          <cell r="F4510" t="str">
            <v>Falmouth</v>
          </cell>
          <cell r="G4510" t="str">
            <v>Cornwall</v>
          </cell>
          <cell r="H4510" t="str">
            <v>TR11 2TQ</v>
          </cell>
          <cell r="I4510">
            <v>36342.856688661399</v>
          </cell>
          <cell r="J4510">
            <v>34054.263698191535</v>
          </cell>
          <cell r="K4510">
            <v>7.4999999999999997E-3</v>
          </cell>
          <cell r="L4510">
            <v>33798.8567204551</v>
          </cell>
          <cell r="M4510">
            <v>139554168.04663628</v>
          </cell>
        </row>
        <row r="4511">
          <cell r="A4511" t="str">
            <v>JF3905</v>
          </cell>
          <cell r="B4511">
            <v>37315</v>
          </cell>
          <cell r="C4511">
            <v>37315</v>
          </cell>
          <cell r="D4511">
            <v>24</v>
          </cell>
          <cell r="E4511" t="str">
            <v>Streatham Vale, Lambeth,</v>
          </cell>
          <cell r="F4511" t="str">
            <v>London</v>
          </cell>
          <cell r="G4511">
            <v>0</v>
          </cell>
          <cell r="H4511" t="str">
            <v>SW16 5TE</v>
          </cell>
          <cell r="I4511">
            <v>72166.581377633542</v>
          </cell>
          <cell r="J4511">
            <v>67622.086328664169</v>
          </cell>
          <cell r="K4511">
            <v>7.4999999999999997E-3</v>
          </cell>
          <cell r="L4511">
            <v>67114.92068119919</v>
          </cell>
          <cell r="M4511">
            <v>139621282.96731749</v>
          </cell>
        </row>
        <row r="4512">
          <cell r="A4512" t="str">
            <v>JF3790</v>
          </cell>
          <cell r="B4512">
            <v>37316</v>
          </cell>
          <cell r="C4512">
            <v>37346</v>
          </cell>
          <cell r="D4512" t="str">
            <v>Plot 1773</v>
          </cell>
          <cell r="E4512" t="str">
            <v>Battery Road</v>
          </cell>
          <cell r="F4512" t="str">
            <v>Lydd-On-Sea</v>
          </cell>
          <cell r="G4512" t="str">
            <v>Kent</v>
          </cell>
          <cell r="H4512" t="str">
            <v>TN29 9NJ</v>
          </cell>
          <cell r="I4512">
            <v>28756.21552820507</v>
          </cell>
          <cell r="J4512">
            <v>26945.370721643034</v>
          </cell>
          <cell r="K4512">
            <v>7.4999999999999997E-3</v>
          </cell>
          <cell r="L4512">
            <v>26743.280441230712</v>
          </cell>
          <cell r="M4512">
            <v>139648026.24775872</v>
          </cell>
        </row>
        <row r="4513">
          <cell r="A4513" t="str">
            <v>JF3930</v>
          </cell>
          <cell r="B4513">
            <v>37319</v>
          </cell>
          <cell r="C4513">
            <v>37346</v>
          </cell>
          <cell r="D4513">
            <v>71</v>
          </cell>
          <cell r="E4513" t="str">
            <v>Crantock Drive</v>
          </cell>
          <cell r="F4513" t="str">
            <v>Heald Green, Cheadle</v>
          </cell>
          <cell r="G4513" t="str">
            <v>Cheshire</v>
          </cell>
          <cell r="H4513" t="str">
            <v>SK8 3EY</v>
          </cell>
          <cell r="I4513">
            <v>32395.827656999783</v>
          </cell>
          <cell r="J4513">
            <v>30355.788131999794</v>
          </cell>
          <cell r="K4513">
            <v>7.4999999999999997E-3</v>
          </cell>
          <cell r="L4513">
            <v>30128.119721009796</v>
          </cell>
          <cell r="M4513">
            <v>139678154.36747971</v>
          </cell>
        </row>
        <row r="4514">
          <cell r="A4514" t="str">
            <v>JF3919</v>
          </cell>
          <cell r="B4514">
            <v>37319</v>
          </cell>
          <cell r="C4514">
            <v>37346</v>
          </cell>
          <cell r="D4514">
            <v>128</v>
          </cell>
          <cell r="E4514" t="str">
            <v>Huntingfield Road</v>
          </cell>
          <cell r="F4514" t="str">
            <v>London</v>
          </cell>
          <cell r="G4514">
            <v>0</v>
          </cell>
          <cell r="H4514" t="str">
            <v>SW15 5ET</v>
          </cell>
          <cell r="I4514">
            <v>34084.250832296348</v>
          </cell>
          <cell r="J4514">
            <v>31937.88742975879</v>
          </cell>
          <cell r="K4514">
            <v>7.4999999999999997E-3</v>
          </cell>
          <cell r="L4514">
            <v>31698.353274035602</v>
          </cell>
          <cell r="M4514">
            <v>139709852.72075376</v>
          </cell>
        </row>
        <row r="4515">
          <cell r="A4515" t="str">
            <v>JF3632</v>
          </cell>
          <cell r="B4515">
            <v>37320</v>
          </cell>
          <cell r="C4515">
            <v>37346</v>
          </cell>
          <cell r="D4515">
            <v>3</v>
          </cell>
          <cell r="E4515" t="str">
            <v>Barnfield Avenue</v>
          </cell>
          <cell r="F4515" t="str">
            <v>Luton</v>
          </cell>
          <cell r="G4515" t="str">
            <v>Bedfordshire</v>
          </cell>
          <cell r="H4515" t="str">
            <v>LU2 7AS</v>
          </cell>
          <cell r="I4515">
            <v>35543.942795823918</v>
          </cell>
          <cell r="J4515">
            <v>33305.659244449613</v>
          </cell>
          <cell r="K4515">
            <v>7.4999999999999997E-3</v>
          </cell>
          <cell r="L4515">
            <v>33055.866800116244</v>
          </cell>
          <cell r="M4515">
            <v>139742908.58755389</v>
          </cell>
        </row>
        <row r="4516">
          <cell r="A4516" t="str">
            <v>JF3883</v>
          </cell>
          <cell r="B4516">
            <v>37320</v>
          </cell>
          <cell r="C4516">
            <v>37346</v>
          </cell>
          <cell r="D4516" t="str">
            <v>Emilys Cottage</v>
          </cell>
          <cell r="E4516" t="str">
            <v>8 Rectory Road, Piddlehinton</v>
          </cell>
          <cell r="F4516" t="str">
            <v>Dorchester</v>
          </cell>
          <cell r="G4516" t="str">
            <v>Dorset</v>
          </cell>
          <cell r="H4516" t="str">
            <v>DT2 7TE</v>
          </cell>
          <cell r="I4516">
            <v>37542.68635293538</v>
          </cell>
          <cell r="J4516">
            <v>35178.537338266899</v>
          </cell>
          <cell r="K4516">
            <v>7.4999999999999997E-3</v>
          </cell>
          <cell r="L4516">
            <v>34914.698308229898</v>
          </cell>
          <cell r="M4516">
            <v>139777823.28586212</v>
          </cell>
        </row>
        <row r="4517">
          <cell r="A4517" t="str">
            <v>JF3917</v>
          </cell>
          <cell r="B4517">
            <v>37320</v>
          </cell>
          <cell r="C4517">
            <v>37346</v>
          </cell>
          <cell r="D4517">
            <v>1</v>
          </cell>
          <cell r="E4517" t="str">
            <v>Linslade Road</v>
          </cell>
          <cell r="F4517" t="str">
            <v>Orpington</v>
          </cell>
          <cell r="G4517" t="str">
            <v>Kent</v>
          </cell>
          <cell r="H4517" t="str">
            <v>BR6 6EA</v>
          </cell>
          <cell r="I4517">
            <v>53381.660173965014</v>
          </cell>
          <cell r="J4517">
            <v>50020.094671826155</v>
          </cell>
          <cell r="K4517">
            <v>7.4999999999999997E-3</v>
          </cell>
          <cell r="L4517">
            <v>49644.94396178746</v>
          </cell>
          <cell r="M4517">
            <v>139827468.22982392</v>
          </cell>
        </row>
        <row r="4518">
          <cell r="A4518" t="str">
            <v>JF3996</v>
          </cell>
          <cell r="B4518">
            <v>37321</v>
          </cell>
          <cell r="C4518">
            <v>37346</v>
          </cell>
          <cell r="D4518">
            <v>230</v>
          </cell>
          <cell r="E4518" t="str">
            <v>Shelley Road</v>
          </cell>
          <cell r="F4518" t="str">
            <v>Preston</v>
          </cell>
          <cell r="G4518" t="str">
            <v>Lancashire</v>
          </cell>
          <cell r="H4518" t="str">
            <v>PR2 2BX</v>
          </cell>
          <cell r="I4518">
            <v>10612.483327961125</v>
          </cell>
          <cell r="J4518">
            <v>9944.1909269560165</v>
          </cell>
          <cell r="K4518">
            <v>7.4999999999999997E-3</v>
          </cell>
          <cell r="L4518">
            <v>9869.609495003846</v>
          </cell>
          <cell r="M4518">
            <v>139837337.83931893</v>
          </cell>
        </row>
        <row r="4519">
          <cell r="A4519" t="str">
            <v>JF4008</v>
          </cell>
          <cell r="B4519">
            <v>37322</v>
          </cell>
          <cell r="C4519">
            <v>37346</v>
          </cell>
          <cell r="D4519">
            <v>28</v>
          </cell>
          <cell r="E4519" t="str">
            <v>St. Nicholas Way</v>
          </cell>
          <cell r="F4519" t="str">
            <v>Potter Heigham</v>
          </cell>
          <cell r="G4519" t="str">
            <v>Nr Great Yarmouth, Norfolk</v>
          </cell>
          <cell r="H4519" t="str">
            <v>NR29 5LG</v>
          </cell>
          <cell r="I4519">
            <v>12509.546930942639</v>
          </cell>
          <cell r="J4519">
            <v>11721.792086424839</v>
          </cell>
          <cell r="K4519">
            <v>7.4999999999999997E-3</v>
          </cell>
          <cell r="L4519">
            <v>11633.878645776653</v>
          </cell>
          <cell r="M4519">
            <v>139848971.71796471</v>
          </cell>
        </row>
        <row r="4520">
          <cell r="A4520" t="str">
            <v>JF3991</v>
          </cell>
          <cell r="B4520">
            <v>37322</v>
          </cell>
          <cell r="C4520">
            <v>37346</v>
          </cell>
          <cell r="D4520" t="str">
            <v>4 Heol Madoc</v>
          </cell>
          <cell r="E4520" t="str">
            <v>Whitchurch</v>
          </cell>
          <cell r="F4520" t="str">
            <v>Cardiff</v>
          </cell>
          <cell r="G4520" t="str">
            <v>South Glamorgan</v>
          </cell>
          <cell r="H4520" t="str">
            <v>CF14 1HB</v>
          </cell>
          <cell r="I4520">
            <v>59468.107751502852</v>
          </cell>
          <cell r="J4520">
            <v>55723.264694103425</v>
          </cell>
          <cell r="K4520">
            <v>7.4999999999999997E-3</v>
          </cell>
          <cell r="L4520">
            <v>55305.340208897651</v>
          </cell>
          <cell r="M4520">
            <v>139904277.0581736</v>
          </cell>
        </row>
        <row r="4521">
          <cell r="A4521" t="str">
            <v>JF4009</v>
          </cell>
          <cell r="B4521">
            <v>37323</v>
          </cell>
          <cell r="C4521">
            <v>37346</v>
          </cell>
          <cell r="D4521">
            <v>84</v>
          </cell>
          <cell r="E4521" t="str">
            <v>Churchill Road</v>
          </cell>
          <cell r="F4521" t="str">
            <v>Langley Slough</v>
          </cell>
          <cell r="G4521" t="str">
            <v>Berkshire</v>
          </cell>
          <cell r="H4521" t="str">
            <v>SL3 7RB</v>
          </cell>
          <cell r="I4521">
            <v>8788.8183708305532</v>
          </cell>
          <cell r="J4521">
            <v>8235.3663323651526</v>
          </cell>
          <cell r="K4521">
            <v>7.4999999999999997E-3</v>
          </cell>
          <cell r="L4521">
            <v>8173.6010848724145</v>
          </cell>
          <cell r="M4521">
            <v>139912450.65925846</v>
          </cell>
        </row>
        <row r="4522">
          <cell r="A4522" t="str">
            <v>JE3327</v>
          </cell>
          <cell r="B4522">
            <v>37323</v>
          </cell>
          <cell r="C4522">
            <v>37346</v>
          </cell>
          <cell r="D4522">
            <v>166</v>
          </cell>
          <cell r="E4522" t="str">
            <v>Salutation Road</v>
          </cell>
          <cell r="F4522" t="str">
            <v>Darlington</v>
          </cell>
          <cell r="G4522" t="str">
            <v>County Durham</v>
          </cell>
          <cell r="H4522" t="str">
            <v>DL3 8JS</v>
          </cell>
          <cell r="I4522">
            <v>14818.069064157478</v>
          </cell>
          <cell r="J4522">
            <v>13884.941289336477</v>
          </cell>
          <cell r="K4522">
            <v>7.4999999999999997E-3</v>
          </cell>
          <cell r="L4522">
            <v>13780.804229666453</v>
          </cell>
          <cell r="M4522">
            <v>139926231.46348813</v>
          </cell>
        </row>
        <row r="4523">
          <cell r="A4523" t="str">
            <v>JF3747</v>
          </cell>
          <cell r="B4523">
            <v>37323</v>
          </cell>
          <cell r="C4523">
            <v>37346</v>
          </cell>
          <cell r="D4523">
            <v>86</v>
          </cell>
          <cell r="E4523" t="str">
            <v>Maplewood Avenue</v>
          </cell>
          <cell r="F4523" t="str">
            <v>Hull</v>
          </cell>
          <cell r="G4523" t="str">
            <v>North Humberside</v>
          </cell>
          <cell r="H4523" t="str">
            <v>HU5 5YF</v>
          </cell>
          <cell r="I4523">
            <v>16013.814373776284</v>
          </cell>
          <cell r="J4523">
            <v>15005.387775931427</v>
          </cell>
          <cell r="K4523">
            <v>7.4999999999999997E-3</v>
          </cell>
          <cell r="L4523">
            <v>14892.847367611943</v>
          </cell>
          <cell r="M4523">
            <v>139941124.31085575</v>
          </cell>
        </row>
        <row r="4524">
          <cell r="A4524" t="str">
            <v>JF4004</v>
          </cell>
          <cell r="B4524">
            <v>37323</v>
          </cell>
          <cell r="C4524">
            <v>37346</v>
          </cell>
          <cell r="D4524" t="str">
            <v>63 Boverton Drive</v>
          </cell>
          <cell r="E4524" t="str">
            <v>Brockworth</v>
          </cell>
          <cell r="F4524" t="str">
            <v>Gloucester</v>
          </cell>
          <cell r="G4524" t="str">
            <v>Gloucestershire</v>
          </cell>
          <cell r="H4524" t="str">
            <v>GL3 4DA</v>
          </cell>
          <cell r="I4524">
            <v>28162.945356076121</v>
          </cell>
          <cell r="J4524">
            <v>26389.460132141852</v>
          </cell>
          <cell r="K4524">
            <v>7.4999999999999997E-3</v>
          </cell>
          <cell r="L4524">
            <v>26191.539181150791</v>
          </cell>
          <cell r="M4524">
            <v>139967315.85003689</v>
          </cell>
        </row>
        <row r="4525">
          <cell r="A4525" t="str">
            <v>JF3984</v>
          </cell>
          <cell r="B4525">
            <v>37326</v>
          </cell>
          <cell r="C4525">
            <v>37346</v>
          </cell>
          <cell r="D4525">
            <v>18</v>
          </cell>
          <cell r="E4525" t="str">
            <v>Percheron Drive</v>
          </cell>
          <cell r="F4525" t="str">
            <v>Luton</v>
          </cell>
          <cell r="G4525" t="str">
            <v>Bedfordshire</v>
          </cell>
          <cell r="H4525" t="str">
            <v>LU4 0PX</v>
          </cell>
          <cell r="I4525">
            <v>23322.630403396204</v>
          </cell>
          <cell r="J4525">
            <v>21853.950906960672</v>
          </cell>
          <cell r="K4525">
            <v>7.4999999999999997E-3</v>
          </cell>
          <cell r="L4525">
            <v>21690.046275158467</v>
          </cell>
          <cell r="M4525">
            <v>139989005.89631206</v>
          </cell>
        </row>
        <row r="4526">
          <cell r="A4526" t="str">
            <v>JF3755</v>
          </cell>
          <cell r="B4526">
            <v>37326</v>
          </cell>
          <cell r="C4526">
            <v>37346</v>
          </cell>
          <cell r="D4526">
            <v>24</v>
          </cell>
          <cell r="E4526" t="str">
            <v>Mark Rutherford Road</v>
          </cell>
          <cell r="F4526" t="str">
            <v>Bedford</v>
          </cell>
          <cell r="G4526" t="str">
            <v>Bedfordshire</v>
          </cell>
          <cell r="H4526" t="str">
            <v>MK42 0HZ</v>
          </cell>
          <cell r="I4526">
            <v>38445.309673258256</v>
          </cell>
          <cell r="J4526">
            <v>36024.320399123608</v>
          </cell>
          <cell r="K4526">
            <v>7.4999999999999997E-3</v>
          </cell>
          <cell r="L4526">
            <v>35754.137996130179</v>
          </cell>
          <cell r="M4526">
            <v>140024760.0343082</v>
          </cell>
        </row>
        <row r="4527">
          <cell r="A4527" t="str">
            <v>JF3241</v>
          </cell>
          <cell r="B4527">
            <v>37326</v>
          </cell>
          <cell r="C4527">
            <v>37346</v>
          </cell>
          <cell r="D4527">
            <v>36</v>
          </cell>
          <cell r="E4527" t="str">
            <v>Luard Way</v>
          </cell>
          <cell r="F4527" t="str">
            <v>Birch, Colchester</v>
          </cell>
          <cell r="G4527" t="str">
            <v>Essex</v>
          </cell>
          <cell r="H4527" t="str">
            <v>CO2 0LR</v>
          </cell>
          <cell r="I4527">
            <v>42121.652517404051</v>
          </cell>
          <cell r="J4527">
            <v>39469.155507491952</v>
          </cell>
          <cell r="K4527">
            <v>7.4999999999999997E-3</v>
          </cell>
          <cell r="L4527">
            <v>39173.136841185762</v>
          </cell>
          <cell r="M4527">
            <v>140063933.17114937</v>
          </cell>
        </row>
        <row r="4528">
          <cell r="A4528" t="str">
            <v>JF4025</v>
          </cell>
          <cell r="B4528">
            <v>37327</v>
          </cell>
          <cell r="C4528">
            <v>37346</v>
          </cell>
          <cell r="D4528">
            <v>130</v>
          </cell>
          <cell r="E4528" t="str">
            <v>High Street</v>
          </cell>
          <cell r="F4528" t="str">
            <v>Brackley</v>
          </cell>
          <cell r="G4528" t="str">
            <v>Northamptonshire</v>
          </cell>
          <cell r="H4528" t="str">
            <v>NN13 7DR</v>
          </cell>
          <cell r="I4528">
            <v>11433.1226012264</v>
          </cell>
          <cell r="J4528">
            <v>10713.15266412146</v>
          </cell>
          <cell r="K4528">
            <v>7.4999999999999997E-3</v>
          </cell>
          <cell r="L4528">
            <v>10632.804019140551</v>
          </cell>
          <cell r="M4528">
            <v>140074565.97516853</v>
          </cell>
        </row>
        <row r="4529">
          <cell r="A4529" t="str">
            <v>JF3454</v>
          </cell>
          <cell r="B4529">
            <v>37327</v>
          </cell>
          <cell r="C4529">
            <v>37346</v>
          </cell>
          <cell r="D4529">
            <v>177</v>
          </cell>
          <cell r="E4529" t="str">
            <v>Big Barn Lane</v>
          </cell>
          <cell r="F4529" t="str">
            <v>Mansfield</v>
          </cell>
          <cell r="G4529" t="str">
            <v>Nottinghamshire</v>
          </cell>
          <cell r="H4529" t="str">
            <v>NG18 3LH</v>
          </cell>
          <cell r="I4529">
            <v>15880.612907062567</v>
          </cell>
          <cell r="J4529">
            <v>14880.574310899934</v>
          </cell>
          <cell r="K4529">
            <v>7.4999999999999997E-3</v>
          </cell>
          <cell r="L4529">
            <v>14768.970003568185</v>
          </cell>
          <cell r="M4529">
            <v>140089334.9451721</v>
          </cell>
        </row>
        <row r="4530">
          <cell r="A4530" t="str">
            <v>JE3330</v>
          </cell>
          <cell r="B4530">
            <v>37327</v>
          </cell>
          <cell r="C4530">
            <v>37346</v>
          </cell>
          <cell r="D4530">
            <v>34</v>
          </cell>
          <cell r="E4530" t="str">
            <v>Seaway Avenue</v>
          </cell>
          <cell r="F4530" t="str">
            <v>Christchurch</v>
          </cell>
          <cell r="G4530" t="str">
            <v>Dorset</v>
          </cell>
          <cell r="H4530" t="str">
            <v>BH23 4EX</v>
          </cell>
          <cell r="I4530">
            <v>17125.840684832696</v>
          </cell>
          <cell r="J4530">
            <v>16047.387241203429</v>
          </cell>
          <cell r="K4530">
            <v>7.4999999999999997E-3</v>
          </cell>
          <cell r="L4530">
            <v>15927.031836894404</v>
          </cell>
          <cell r="M4530">
            <v>140105261.977009</v>
          </cell>
        </row>
        <row r="4531">
          <cell r="A4531" t="str">
            <v>JF3748</v>
          </cell>
          <cell r="B4531">
            <v>37327</v>
          </cell>
          <cell r="C4531">
            <v>37346</v>
          </cell>
          <cell r="D4531">
            <v>3</v>
          </cell>
          <cell r="E4531" t="str">
            <v>Colyton Road</v>
          </cell>
          <cell r="F4531" t="str">
            <v>Chorley</v>
          </cell>
          <cell r="G4531" t="str">
            <v>Lancashire</v>
          </cell>
          <cell r="H4531" t="str">
            <v>PR6 0SZ</v>
          </cell>
          <cell r="I4531">
            <v>19850.144628305959</v>
          </cell>
          <cell r="J4531">
            <v>18600.135520730015</v>
          </cell>
          <cell r="K4531">
            <v>7.4999999999999997E-3</v>
          </cell>
          <cell r="L4531">
            <v>18460.634504324542</v>
          </cell>
          <cell r="M4531">
            <v>140123722.61151332</v>
          </cell>
        </row>
        <row r="4532">
          <cell r="A4532" t="str">
            <v>JF4039</v>
          </cell>
          <cell r="B4532">
            <v>37327</v>
          </cell>
          <cell r="C4532">
            <v>37346</v>
          </cell>
          <cell r="D4532">
            <v>56</v>
          </cell>
          <cell r="E4532" t="str">
            <v>Malden Road</v>
          </cell>
          <cell r="F4532" t="str">
            <v>Sidmouth</v>
          </cell>
          <cell r="G4532" t="str">
            <v>Devon</v>
          </cell>
          <cell r="H4532" t="str">
            <v>EX10 9NF</v>
          </cell>
          <cell r="I4532">
            <v>39320.726912128848</v>
          </cell>
          <cell r="J4532">
            <v>36844.610607838615</v>
          </cell>
          <cell r="K4532">
            <v>7.4999999999999997E-3</v>
          </cell>
          <cell r="L4532">
            <v>36568.276028279826</v>
          </cell>
          <cell r="M4532">
            <v>140160290.88754159</v>
          </cell>
        </row>
        <row r="4533">
          <cell r="A4533" t="str">
            <v>JF3990</v>
          </cell>
          <cell r="B4533">
            <v>37327</v>
          </cell>
          <cell r="C4533">
            <v>37346</v>
          </cell>
          <cell r="D4533" t="str">
            <v>Little Garth</v>
          </cell>
          <cell r="E4533" t="str">
            <v>Padleigh Hill</v>
          </cell>
          <cell r="F4533" t="str">
            <v>Bath</v>
          </cell>
          <cell r="G4533">
            <v>0</v>
          </cell>
          <cell r="H4533" t="str">
            <v>BA2 9DW</v>
          </cell>
          <cell r="I4533">
            <v>68102.782386235645</v>
          </cell>
          <cell r="J4533">
            <v>63814.194074759842</v>
          </cell>
          <cell r="K4533">
            <v>7.4999999999999997E-3</v>
          </cell>
          <cell r="L4533">
            <v>63335.587619199148</v>
          </cell>
          <cell r="M4533">
            <v>140223626.47516078</v>
          </cell>
        </row>
        <row r="4534">
          <cell r="A4534" t="str">
            <v>JF3959</v>
          </cell>
          <cell r="B4534">
            <v>37328</v>
          </cell>
          <cell r="C4534">
            <v>37346</v>
          </cell>
          <cell r="D4534" t="str">
            <v>28 Atherley Grove</v>
          </cell>
          <cell r="E4534" t="str">
            <v>Chadderton</v>
          </cell>
          <cell r="F4534" t="str">
            <v>Oldham</v>
          </cell>
          <cell r="G4534" t="str">
            <v>Lancashire</v>
          </cell>
          <cell r="H4534" t="str">
            <v>OL9 8DD</v>
          </cell>
          <cell r="I4534">
            <v>17726.701961511579</v>
          </cell>
          <cell r="J4534">
            <v>16610.410906000772</v>
          </cell>
          <cell r="K4534">
            <v>7.4999999999999997E-3</v>
          </cell>
          <cell r="L4534">
            <v>16485.832824205769</v>
          </cell>
          <cell r="M4534">
            <v>140240112.30798498</v>
          </cell>
        </row>
        <row r="4535">
          <cell r="A4535" t="str">
            <v>JF3892</v>
          </cell>
          <cell r="B4535">
            <v>37328</v>
          </cell>
          <cell r="C4535">
            <v>37346</v>
          </cell>
          <cell r="D4535" t="str">
            <v>2 Chipping Hall Cottages</v>
          </cell>
          <cell r="E4535" t="str">
            <v>Chipping</v>
          </cell>
          <cell r="F4535" t="str">
            <v>Buntingford</v>
          </cell>
          <cell r="G4535" t="str">
            <v>Hertfordshire</v>
          </cell>
          <cell r="H4535" t="str">
            <v>SG9 0PG</v>
          </cell>
          <cell r="I4535">
            <v>28346.2231753669</v>
          </cell>
          <cell r="J4535">
            <v>26561.196527044041</v>
          </cell>
          <cell r="K4535">
            <v>7.4999999999999997E-3</v>
          </cell>
          <cell r="L4535">
            <v>26361.987553091214</v>
          </cell>
          <cell r="M4535">
            <v>140266474.29553807</v>
          </cell>
        </row>
        <row r="4536">
          <cell r="A4536" t="str">
            <v>JF3943</v>
          </cell>
          <cell r="B4536">
            <v>37328</v>
          </cell>
          <cell r="C4536">
            <v>37346</v>
          </cell>
          <cell r="D4536" t="str">
            <v>4 Cumberland Drive</v>
          </cell>
          <cell r="E4536" t="str">
            <v>Lower Halstow</v>
          </cell>
          <cell r="F4536" t="str">
            <v>Sittingbourne</v>
          </cell>
          <cell r="G4536" t="str">
            <v>Kent</v>
          </cell>
          <cell r="H4536" t="str">
            <v>ME9 7JA</v>
          </cell>
          <cell r="I4536">
            <v>29814.483213585288</v>
          </cell>
          <cell r="J4536">
            <v>27936.996865122735</v>
          </cell>
          <cell r="K4536">
            <v>7.4999999999999997E-3</v>
          </cell>
          <cell r="L4536">
            <v>27727.469388634316</v>
          </cell>
          <cell r="M4536">
            <v>140294201.7649267</v>
          </cell>
        </row>
        <row r="4537">
          <cell r="A4537" t="str">
            <v>JF3711</v>
          </cell>
          <cell r="B4537">
            <v>37328</v>
          </cell>
          <cell r="C4537">
            <v>37346</v>
          </cell>
          <cell r="D4537">
            <v>66</v>
          </cell>
          <cell r="E4537" t="str">
            <v>Crossfields</v>
          </cell>
          <cell r="F4537" t="str">
            <v>Tarvin</v>
          </cell>
          <cell r="G4537" t="str">
            <v>Cheshire</v>
          </cell>
          <cell r="H4537" t="str">
            <v>CH3 8EP</v>
          </cell>
          <cell r="I4537">
            <v>48664.411105838895</v>
          </cell>
          <cell r="J4537">
            <v>45599.901590357855</v>
          </cell>
          <cell r="K4537">
            <v>7.4999999999999997E-3</v>
          </cell>
          <cell r="L4537">
            <v>45257.902328430173</v>
          </cell>
          <cell r="M4537">
            <v>140339459.66725513</v>
          </cell>
        </row>
        <row r="4538">
          <cell r="A4538" t="str">
            <v>JF3574</v>
          </cell>
          <cell r="B4538">
            <v>37328</v>
          </cell>
          <cell r="C4538">
            <v>37346</v>
          </cell>
          <cell r="D4538">
            <v>71</v>
          </cell>
          <cell r="E4538" t="str">
            <v>Ellis Road</v>
          </cell>
          <cell r="F4538" t="str">
            <v>Crowthorne</v>
          </cell>
          <cell r="G4538" t="str">
            <v>Berkshire</v>
          </cell>
          <cell r="H4538" t="str">
            <v>RG45 6PL</v>
          </cell>
          <cell r="I4538">
            <v>52566.511150146776</v>
          </cell>
          <cell r="J4538">
            <v>49256.277450515357</v>
          </cell>
          <cell r="K4538">
            <v>7.4999999999999997E-3</v>
          </cell>
          <cell r="L4538">
            <v>48886.855369636498</v>
          </cell>
          <cell r="M4538">
            <v>140388346.52262476</v>
          </cell>
        </row>
        <row r="4539">
          <cell r="A4539" t="str">
            <v>JF4012</v>
          </cell>
          <cell r="B4539">
            <v>37328</v>
          </cell>
          <cell r="C4539">
            <v>37346</v>
          </cell>
          <cell r="D4539" t="str">
            <v>Tyrone</v>
          </cell>
          <cell r="E4539" t="str">
            <v>Moreleigh</v>
          </cell>
          <cell r="F4539" t="str">
            <v>Totnes</v>
          </cell>
          <cell r="G4539" t="str">
            <v>Devon</v>
          </cell>
          <cell r="H4539" t="str">
            <v>TQ9 7JH</v>
          </cell>
          <cell r="I4539">
            <v>59606.304620068055</v>
          </cell>
          <cell r="J4539">
            <v>55852.758989081398</v>
          </cell>
          <cell r="K4539">
            <v>7.4999999999999997E-3</v>
          </cell>
          <cell r="L4539">
            <v>55433.863296663287</v>
          </cell>
          <cell r="M4539">
            <v>140443780.38592142</v>
          </cell>
        </row>
        <row r="4540">
          <cell r="A4540" t="str">
            <v>JF3592</v>
          </cell>
          <cell r="B4540">
            <v>37329</v>
          </cell>
          <cell r="C4540">
            <v>37346</v>
          </cell>
          <cell r="D4540">
            <v>71</v>
          </cell>
          <cell r="E4540" t="str">
            <v>Kingsbridge Road</v>
          </cell>
          <cell r="F4540" t="str">
            <v>Nuneaton</v>
          </cell>
          <cell r="G4540" t="str">
            <v>Warwickshire</v>
          </cell>
          <cell r="H4540" t="str">
            <v>CV10 0BZ</v>
          </cell>
          <cell r="I4540">
            <v>35015.233855680199</v>
          </cell>
          <cell r="J4540">
            <v>32810.24431816885</v>
          </cell>
          <cell r="K4540">
            <v>7.4999999999999997E-3</v>
          </cell>
          <cell r="L4540">
            <v>32564.167485782586</v>
          </cell>
          <cell r="M4540">
            <v>140476344.55340719</v>
          </cell>
        </row>
        <row r="4541">
          <cell r="A4541" t="str">
            <v>JF4019</v>
          </cell>
          <cell r="B4541">
            <v>37329</v>
          </cell>
          <cell r="C4541">
            <v>37346</v>
          </cell>
          <cell r="D4541">
            <v>8</v>
          </cell>
          <cell r="E4541" t="str">
            <v>Ropewalk</v>
          </cell>
          <cell r="F4541" t="str">
            <v>Fishguard</v>
          </cell>
          <cell r="G4541" t="str">
            <v>Dyfed</v>
          </cell>
          <cell r="H4541" t="str">
            <v>SA65 9BT</v>
          </cell>
          <cell r="I4541">
            <v>38507.797754642095</v>
          </cell>
          <cell r="J4541">
            <v>36082.873462788055</v>
          </cell>
          <cell r="K4541">
            <v>7.4999999999999997E-3</v>
          </cell>
          <cell r="L4541">
            <v>35812.251911817148</v>
          </cell>
          <cell r="M4541">
            <v>140512156.80531901</v>
          </cell>
        </row>
        <row r="4542">
          <cell r="A4542" t="str">
            <v>JF3958</v>
          </cell>
          <cell r="B4542">
            <v>37329</v>
          </cell>
          <cell r="C4542">
            <v>37346</v>
          </cell>
          <cell r="D4542" t="str">
            <v>21 North Street</v>
          </cell>
          <cell r="E4542" t="str">
            <v>Downend</v>
          </cell>
          <cell r="F4542" t="str">
            <v>Bristol</v>
          </cell>
          <cell r="G4542" t="str">
            <v>Avon</v>
          </cell>
          <cell r="H4542" t="str">
            <v>BS16 5SY</v>
          </cell>
          <cell r="I4542">
            <v>39601.021777806229</v>
          </cell>
          <cell r="J4542">
            <v>37107.254663334803</v>
          </cell>
          <cell r="K4542">
            <v>7.4999999999999997E-3</v>
          </cell>
          <cell r="L4542">
            <v>36828.950253359792</v>
          </cell>
          <cell r="M4542">
            <v>140548985.75557238</v>
          </cell>
        </row>
        <row r="4543">
          <cell r="A4543" t="str">
            <v>JE3328</v>
          </cell>
          <cell r="B4543">
            <v>37330</v>
          </cell>
          <cell r="C4543">
            <v>37346</v>
          </cell>
          <cell r="D4543">
            <v>11</v>
          </cell>
          <cell r="E4543" t="str">
            <v>Cambridge Crescent</v>
          </cell>
          <cell r="F4543" t="str">
            <v>Teddington</v>
          </cell>
          <cell r="G4543" t="str">
            <v>Middlesex</v>
          </cell>
          <cell r="H4543" t="str">
            <v>TW11 8DX</v>
          </cell>
          <cell r="I4543">
            <v>21125.60824835379</v>
          </cell>
          <cell r="J4543">
            <v>19795.280273016648</v>
          </cell>
          <cell r="K4543">
            <v>7.4999999999999997E-3</v>
          </cell>
          <cell r="L4543">
            <v>19646.815670969023</v>
          </cell>
          <cell r="M4543">
            <v>140568632.57124335</v>
          </cell>
        </row>
        <row r="4544">
          <cell r="A4544" t="str">
            <v>JF3923</v>
          </cell>
          <cell r="B4544">
            <v>37330</v>
          </cell>
          <cell r="C4544">
            <v>37346</v>
          </cell>
          <cell r="D4544" t="str">
            <v>14 Cornflower Close</v>
          </cell>
          <cell r="E4544" t="str">
            <v>Stanway</v>
          </cell>
          <cell r="F4544" t="str">
            <v>Colchester</v>
          </cell>
          <cell r="G4544" t="str">
            <v>Essex</v>
          </cell>
          <cell r="H4544" t="str">
            <v>CO3 5SE</v>
          </cell>
          <cell r="I4544">
            <v>39401.952865002466</v>
          </cell>
          <cell r="J4544">
            <v>36920.721576274351</v>
          </cell>
          <cell r="K4544">
            <v>7.4999999999999997E-3</v>
          </cell>
          <cell r="L4544">
            <v>36643.816164452292</v>
          </cell>
          <cell r="M4544">
            <v>140605276.38740781</v>
          </cell>
        </row>
        <row r="4545">
          <cell r="A4545" t="str">
            <v>JF4026</v>
          </cell>
          <cell r="B4545">
            <v>37330</v>
          </cell>
          <cell r="C4545">
            <v>37346</v>
          </cell>
          <cell r="D4545">
            <v>17</v>
          </cell>
          <cell r="E4545" t="str">
            <v>Orchard Close</v>
          </cell>
          <cell r="F4545" t="str">
            <v>Ash Vale</v>
          </cell>
          <cell r="G4545" t="str">
            <v>Surrey</v>
          </cell>
          <cell r="H4545" t="str">
            <v>GU12 5HU</v>
          </cell>
          <cell r="I4545">
            <v>43640.485105410342</v>
          </cell>
          <cell r="J4545">
            <v>40892.34372597644</v>
          </cell>
          <cell r="K4545">
            <v>7.4999999999999997E-3</v>
          </cell>
          <cell r="L4545">
            <v>40585.651148031619</v>
          </cell>
          <cell r="M4545">
            <v>140645862.03855583</v>
          </cell>
        </row>
        <row r="4546">
          <cell r="A4546" t="str">
            <v>JF3654</v>
          </cell>
          <cell r="B4546">
            <v>37330</v>
          </cell>
          <cell r="C4546">
            <v>37346</v>
          </cell>
          <cell r="D4546">
            <v>10</v>
          </cell>
          <cell r="E4546" t="str">
            <v>Grassington Drive</v>
          </cell>
          <cell r="F4546" t="str">
            <v>Worcester</v>
          </cell>
          <cell r="G4546" t="str">
            <v>Worcestershire</v>
          </cell>
          <cell r="H4546" t="str">
            <v>WR4 0BE</v>
          </cell>
          <cell r="I4546">
            <v>50017.518237113451</v>
          </cell>
          <cell r="J4546">
            <v>46867.800463995467</v>
          </cell>
          <cell r="K4546">
            <v>7.4999999999999997E-3</v>
          </cell>
          <cell r="L4546">
            <v>46516.291960515504</v>
          </cell>
          <cell r="M4546">
            <v>140692378.33051634</v>
          </cell>
        </row>
        <row r="4547">
          <cell r="A4547" t="str">
            <v>JF3986</v>
          </cell>
          <cell r="B4547">
            <v>37330</v>
          </cell>
          <cell r="C4547">
            <v>37346</v>
          </cell>
          <cell r="D4547" t="str">
            <v>Meadow Head</v>
          </cell>
          <cell r="E4547" t="str">
            <v>Y-Parc Groesfaen</v>
          </cell>
          <cell r="F4547" t="str">
            <v>Pontyclun</v>
          </cell>
          <cell r="G4547" t="str">
            <v>Mid Glamorgan</v>
          </cell>
          <cell r="H4547" t="str">
            <v>CF72 8NP</v>
          </cell>
          <cell r="I4547">
            <v>100101.22139689857</v>
          </cell>
          <cell r="J4547">
            <v>93797.618034373474</v>
          </cell>
          <cell r="K4547">
            <v>7.4999999999999997E-3</v>
          </cell>
          <cell r="L4547">
            <v>93094.135899115674</v>
          </cell>
          <cell r="M4547">
            <v>140785472.46641546</v>
          </cell>
        </row>
        <row r="4548">
          <cell r="A4548" t="str">
            <v>JF3934</v>
          </cell>
          <cell r="B4548">
            <v>37333</v>
          </cell>
          <cell r="C4548">
            <v>37346</v>
          </cell>
          <cell r="D4548" t="str">
            <v>126 Station Road</v>
          </cell>
          <cell r="E4548" t="str">
            <v>Ystradgynlais</v>
          </cell>
          <cell r="F4548" t="str">
            <v>Swansea</v>
          </cell>
          <cell r="G4548" t="str">
            <v>West Glamorgan</v>
          </cell>
          <cell r="H4548" t="str">
            <v>SA9 1PL</v>
          </cell>
          <cell r="I4548">
            <v>11275.055526022039</v>
          </cell>
          <cell r="J4548">
            <v>10565.039434962715</v>
          </cell>
          <cell r="K4548">
            <v>7.4999999999999997E-3</v>
          </cell>
          <cell r="L4548">
            <v>10485.801639200496</v>
          </cell>
          <cell r="M4548">
            <v>140795958.26805466</v>
          </cell>
        </row>
        <row r="4549">
          <cell r="A4549" t="str">
            <v>JF3965</v>
          </cell>
          <cell r="B4549">
            <v>37333</v>
          </cell>
          <cell r="C4549">
            <v>37346</v>
          </cell>
          <cell r="D4549" t="str">
            <v>1 Buckhamshire Park Close</v>
          </cell>
          <cell r="E4549" t="str">
            <v>Shaw</v>
          </cell>
          <cell r="F4549" t="str">
            <v>Oldham</v>
          </cell>
          <cell r="G4549" t="str">
            <v>Lancashire</v>
          </cell>
          <cell r="H4549" t="str">
            <v>OL2 7YU</v>
          </cell>
          <cell r="I4549">
            <v>16943.115132812982</v>
          </cell>
          <cell r="J4549">
            <v>15876.168336036346</v>
          </cell>
          <cell r="K4549">
            <v>7.4999999999999997E-3</v>
          </cell>
          <cell r="L4549">
            <v>15757.097073516074</v>
          </cell>
          <cell r="M4549">
            <v>140811715.36512819</v>
          </cell>
        </row>
        <row r="4550">
          <cell r="A4550" t="str">
            <v>JF3669</v>
          </cell>
          <cell r="B4550">
            <v>37333</v>
          </cell>
          <cell r="C4550">
            <v>37346</v>
          </cell>
          <cell r="D4550">
            <v>12</v>
          </cell>
          <cell r="E4550" t="str">
            <v>Westfield Close, Eggborough</v>
          </cell>
          <cell r="F4550" t="str">
            <v>Goole</v>
          </cell>
          <cell r="G4550" t="str">
            <v>North Yorkshire</v>
          </cell>
          <cell r="H4550" t="str">
            <v>DN14 0TS</v>
          </cell>
          <cell r="I4550">
            <v>20843.818835513088</v>
          </cell>
          <cell r="J4550">
            <v>19531.235785417801</v>
          </cell>
          <cell r="K4550">
            <v>7.4999999999999997E-3</v>
          </cell>
          <cell r="L4550">
            <v>19384.751517027169</v>
          </cell>
          <cell r="M4550">
            <v>140831100.11664522</v>
          </cell>
        </row>
        <row r="4551">
          <cell r="A4551" t="str">
            <v>JF3868</v>
          </cell>
          <cell r="B4551">
            <v>37333</v>
          </cell>
          <cell r="C4551">
            <v>37346</v>
          </cell>
          <cell r="D4551">
            <v>10</v>
          </cell>
          <cell r="E4551" t="str">
            <v>Squires Court</v>
          </cell>
          <cell r="F4551" t="str">
            <v>Haverhill</v>
          </cell>
          <cell r="G4551" t="str">
            <v>Suffolk</v>
          </cell>
          <cell r="H4551" t="str">
            <v>CB9 9BX</v>
          </cell>
          <cell r="I4551">
            <v>24468.278259406306</v>
          </cell>
          <cell r="J4551">
            <v>22927.454691433617</v>
          </cell>
          <cell r="K4551">
            <v>7.4999999999999997E-3</v>
          </cell>
          <cell r="L4551">
            <v>22755.498781247865</v>
          </cell>
          <cell r="M4551">
            <v>140853855.61542645</v>
          </cell>
        </row>
        <row r="4552">
          <cell r="A4552" t="str">
            <v>JF3950</v>
          </cell>
          <cell r="B4552">
            <v>37333</v>
          </cell>
          <cell r="C4552">
            <v>37346</v>
          </cell>
          <cell r="D4552">
            <v>16</v>
          </cell>
          <cell r="E4552" t="str">
            <v>Goodwood Drive</v>
          </cell>
          <cell r="F4552" t="str">
            <v>Northolt</v>
          </cell>
          <cell r="G4552" t="str">
            <v>Middlesex</v>
          </cell>
          <cell r="H4552" t="str">
            <v>UB5 4DJ</v>
          </cell>
          <cell r="I4552">
            <v>29562.140761280501</v>
          </cell>
          <cell r="J4552">
            <v>27700.544995456788</v>
          </cell>
          <cell r="K4552">
            <v>7.4999999999999997E-3</v>
          </cell>
          <cell r="L4552">
            <v>27492.790907990864</v>
          </cell>
          <cell r="M4552">
            <v>140881348.40633443</v>
          </cell>
        </row>
        <row r="4553">
          <cell r="A4553" t="str">
            <v>JF3521</v>
          </cell>
          <cell r="B4553">
            <v>37333</v>
          </cell>
          <cell r="C4553">
            <v>37346</v>
          </cell>
          <cell r="D4553">
            <v>69</v>
          </cell>
          <cell r="E4553" t="str">
            <v>Sullivan Walk</v>
          </cell>
          <cell r="F4553" t="str">
            <v>Hebburn</v>
          </cell>
          <cell r="G4553" t="str">
            <v>South Tyneside</v>
          </cell>
          <cell r="H4553" t="str">
            <v>NE31 1YN</v>
          </cell>
          <cell r="I4553">
            <v>31069.647790721523</v>
          </cell>
          <cell r="J4553">
            <v>29113.120851759206</v>
          </cell>
          <cell r="K4553">
            <v>7.4999999999999997E-3</v>
          </cell>
          <cell r="L4553">
            <v>28894.772445371014</v>
          </cell>
          <cell r="M4553">
            <v>140910243.17877981</v>
          </cell>
        </row>
        <row r="4554">
          <cell r="A4554" t="str">
            <v>JF3988</v>
          </cell>
          <cell r="B4554">
            <v>37333</v>
          </cell>
          <cell r="C4554">
            <v>37346</v>
          </cell>
          <cell r="D4554">
            <v>74</v>
          </cell>
          <cell r="E4554" t="str">
            <v>Scotland Bridge Road</v>
          </cell>
          <cell r="F4554" t="str">
            <v>Addlestone</v>
          </cell>
          <cell r="G4554" t="str">
            <v>Surrey</v>
          </cell>
          <cell r="H4554" t="str">
            <v>KT15 3HQ</v>
          </cell>
          <cell r="I4554">
            <v>32868.420232622651</v>
          </cell>
          <cell r="J4554">
            <v>30798.620469863035</v>
          </cell>
          <cell r="K4554">
            <v>7.4999999999999997E-3</v>
          </cell>
          <cell r="L4554">
            <v>30567.630816339064</v>
          </cell>
          <cell r="M4554">
            <v>140940810.80959615</v>
          </cell>
        </row>
        <row r="4555">
          <cell r="A4555" t="str">
            <v>JF3927</v>
          </cell>
          <cell r="B4555">
            <v>37333</v>
          </cell>
          <cell r="C4555">
            <v>37346</v>
          </cell>
          <cell r="D4555" t="str">
            <v>89 Evering Avenue</v>
          </cell>
          <cell r="E4555" t="str">
            <v>Parkstone</v>
          </cell>
          <cell r="F4555" t="str">
            <v>Poole</v>
          </cell>
          <cell r="G4555" t="str">
            <v>Dorset</v>
          </cell>
          <cell r="H4555" t="str">
            <v>BH12 4JG</v>
          </cell>
          <cell r="I4555">
            <v>48136.357031748834</v>
          </cell>
          <cell r="J4555">
            <v>45105.100291714269</v>
          </cell>
          <cell r="K4555">
            <v>7.4999999999999997E-3</v>
          </cell>
          <cell r="L4555">
            <v>44766.812039526412</v>
          </cell>
          <cell r="M4555">
            <v>140985577.62163568</v>
          </cell>
        </row>
        <row r="4556">
          <cell r="A4556" t="str">
            <v>JF3776</v>
          </cell>
          <cell r="B4556">
            <v>37333</v>
          </cell>
          <cell r="C4556">
            <v>37346</v>
          </cell>
          <cell r="D4556" t="str">
            <v>3 Woodbine Cottage</v>
          </cell>
          <cell r="E4556" t="str">
            <v>The Common</v>
          </cell>
          <cell r="F4556" t="str">
            <v>Shalford Guildford</v>
          </cell>
          <cell r="G4556" t="str">
            <v>Surrey</v>
          </cell>
          <cell r="H4556" t="str">
            <v>GU4 8JF</v>
          </cell>
          <cell r="I4556">
            <v>118946.5126139161</v>
          </cell>
          <cell r="J4556">
            <v>111456.17806644026</v>
          </cell>
          <cell r="K4556">
            <v>7.4999999999999997E-3</v>
          </cell>
          <cell r="L4556">
            <v>110620.25673094197</v>
          </cell>
          <cell r="M4556">
            <v>141096197.87836662</v>
          </cell>
        </row>
        <row r="4557">
          <cell r="A4557" t="str">
            <v>JF3786</v>
          </cell>
          <cell r="B4557">
            <v>37333</v>
          </cell>
          <cell r="C4557">
            <v>37346</v>
          </cell>
          <cell r="D4557">
            <v>22</v>
          </cell>
          <cell r="E4557" t="str">
            <v>Wilbury Avenue</v>
          </cell>
          <cell r="F4557" t="str">
            <v>Hove</v>
          </cell>
          <cell r="G4557" t="str">
            <v>East Sussex</v>
          </cell>
          <cell r="H4557" t="str">
            <v>BN3 6HS</v>
          </cell>
          <cell r="I4557">
            <v>205585.75734177738</v>
          </cell>
          <cell r="J4557">
            <v>192639.55096005334</v>
          </cell>
          <cell r="K4557">
            <v>7.4999999999999997E-3</v>
          </cell>
          <cell r="L4557">
            <v>191194.75432785295</v>
          </cell>
          <cell r="M4557">
            <v>141287392.63269448</v>
          </cell>
        </row>
        <row r="4558">
          <cell r="A4558" t="str">
            <v>JF3880</v>
          </cell>
          <cell r="B4558">
            <v>37334</v>
          </cell>
          <cell r="C4558">
            <v>37346</v>
          </cell>
          <cell r="D4558">
            <v>45</v>
          </cell>
          <cell r="E4558" t="str">
            <v>Hemming Street</v>
          </cell>
          <cell r="F4558" t="str">
            <v>Kidderminster</v>
          </cell>
          <cell r="G4558" t="str">
            <v>Worcestershire</v>
          </cell>
          <cell r="H4558" t="str">
            <v>DY11 6NB</v>
          </cell>
          <cell r="I4558">
            <v>10747.946080446356</v>
          </cell>
          <cell r="J4558">
            <v>10071.123279410691</v>
          </cell>
          <cell r="K4558">
            <v>7.4999999999999997E-3</v>
          </cell>
          <cell r="L4558">
            <v>9995.5898548151108</v>
          </cell>
          <cell r="M4558">
            <v>141297388.22254929</v>
          </cell>
        </row>
        <row r="4559">
          <cell r="A4559" t="str">
            <v>JE3332</v>
          </cell>
          <cell r="B4559">
            <v>37334</v>
          </cell>
          <cell r="C4559">
            <v>37346</v>
          </cell>
          <cell r="D4559">
            <v>5</v>
          </cell>
          <cell r="E4559" t="str">
            <v>Kipling Avenue</v>
          </cell>
          <cell r="F4559" t="str">
            <v>Bath</v>
          </cell>
          <cell r="G4559" t="str">
            <v>Avon</v>
          </cell>
          <cell r="H4559" t="str">
            <v>BA2 4RB</v>
          </cell>
          <cell r="I4559">
            <v>13647.743462978895</v>
          </cell>
          <cell r="J4559">
            <v>12788.31377387443</v>
          </cell>
          <cell r="K4559">
            <v>7.4999999999999997E-3</v>
          </cell>
          <cell r="L4559">
            <v>12692.401420570372</v>
          </cell>
          <cell r="M4559">
            <v>141310080.62396985</v>
          </cell>
        </row>
        <row r="4560">
          <cell r="A4560" t="str">
            <v>JF4023</v>
          </cell>
          <cell r="B4560">
            <v>37334</v>
          </cell>
          <cell r="C4560">
            <v>37346</v>
          </cell>
          <cell r="D4560">
            <v>49</v>
          </cell>
          <cell r="E4560" t="str">
            <v>Billington Road</v>
          </cell>
          <cell r="F4560" t="str">
            <v>Leighton Buzzard</v>
          </cell>
          <cell r="G4560" t="str">
            <v>Bedfordshire</v>
          </cell>
          <cell r="H4560" t="str">
            <v>LU7 4TG</v>
          </cell>
          <cell r="I4560">
            <v>38669.555557715918</v>
          </cell>
          <cell r="J4560">
            <v>36234.445006222464</v>
          </cell>
          <cell r="K4560">
            <v>7.4999999999999997E-3</v>
          </cell>
          <cell r="L4560">
            <v>35962.6866686758</v>
          </cell>
          <cell r="M4560">
            <v>141346043.31063852</v>
          </cell>
        </row>
        <row r="4561">
          <cell r="A4561" t="str">
            <v>JF3977</v>
          </cell>
          <cell r="B4561">
            <v>37334</v>
          </cell>
          <cell r="C4561">
            <v>37346</v>
          </cell>
          <cell r="D4561" t="str">
            <v>Mill Farm</v>
          </cell>
          <cell r="E4561" t="str">
            <v>South Brewham, Bruton</v>
          </cell>
          <cell r="F4561" t="str">
            <v>Bruton</v>
          </cell>
          <cell r="G4561" t="str">
            <v>Somerset</v>
          </cell>
          <cell r="H4561" t="str">
            <v>BA10 0JY</v>
          </cell>
          <cell r="I4561">
            <v>48935.980782573613</v>
          </cell>
          <cell r="J4561">
            <v>45854.369902058897</v>
          </cell>
          <cell r="K4561">
            <v>7.4999999999999997E-3</v>
          </cell>
          <cell r="L4561">
            <v>45510.462127793457</v>
          </cell>
          <cell r="M4561">
            <v>141391553.77276632</v>
          </cell>
        </row>
        <row r="4562">
          <cell r="A4562" t="str">
            <v>JF4046</v>
          </cell>
          <cell r="B4562">
            <v>37335</v>
          </cell>
          <cell r="C4562">
            <v>37346</v>
          </cell>
          <cell r="D4562" t="str">
            <v>Thorn Lea</v>
          </cell>
          <cell r="E4562" t="str">
            <v>Fen Road</v>
          </cell>
          <cell r="F4562" t="str">
            <v>Keal Cotes Spilsby</v>
          </cell>
          <cell r="G4562" t="str">
            <v>Lincolnshire</v>
          </cell>
          <cell r="H4562" t="str">
            <v>PE23 4AF</v>
          </cell>
          <cell r="I4562">
            <v>15492.359740100606</v>
          </cell>
          <cell r="J4562">
            <v>14516.770335812154</v>
          </cell>
          <cell r="K4562">
            <v>7.4999999999999997E-3</v>
          </cell>
          <cell r="L4562">
            <v>14407.894558293563</v>
          </cell>
          <cell r="M4562">
            <v>141405961.6673246</v>
          </cell>
        </row>
        <row r="4563">
          <cell r="A4563" t="str">
            <v>JF3777</v>
          </cell>
          <cell r="B4563">
            <v>37335</v>
          </cell>
          <cell r="C4563">
            <v>37346</v>
          </cell>
          <cell r="D4563">
            <v>120</v>
          </cell>
          <cell r="E4563" t="str">
            <v>Compass Road</v>
          </cell>
          <cell r="F4563" t="str">
            <v>Hull</v>
          </cell>
          <cell r="G4563" t="str">
            <v>North Humberside</v>
          </cell>
          <cell r="H4563" t="str">
            <v>HU6 7BE</v>
          </cell>
          <cell r="I4563">
            <v>17861.229736306021</v>
          </cell>
          <cell r="J4563">
            <v>16736.467158452993</v>
          </cell>
          <cell r="K4563">
            <v>7.4999999999999997E-3</v>
          </cell>
          <cell r="L4563">
            <v>16610.943654764596</v>
          </cell>
          <cell r="M4563">
            <v>141422572.61097938</v>
          </cell>
        </row>
        <row r="4564">
          <cell r="A4564" t="str">
            <v>JF4042</v>
          </cell>
          <cell r="B4564">
            <v>37335</v>
          </cell>
          <cell r="C4564">
            <v>37346</v>
          </cell>
          <cell r="D4564">
            <v>3</v>
          </cell>
          <cell r="E4564" t="str">
            <v>The Paddock Westcott</v>
          </cell>
          <cell r="F4564" t="str">
            <v>Dorking</v>
          </cell>
          <cell r="G4564" t="str">
            <v>Surrey</v>
          </cell>
          <cell r="H4564" t="str">
            <v>RH4 3NT</v>
          </cell>
          <cell r="I4564">
            <v>86220.824820484879</v>
          </cell>
          <cell r="J4564">
            <v>80791.301846902701</v>
          </cell>
          <cell r="K4564">
            <v>7.4999999999999997E-3</v>
          </cell>
          <cell r="L4564">
            <v>80185.367083050936</v>
          </cell>
          <cell r="M4564">
            <v>141502757.97806242</v>
          </cell>
        </row>
        <row r="4565">
          <cell r="A4565" t="str">
            <v>JF4036</v>
          </cell>
          <cell r="B4565">
            <v>37336</v>
          </cell>
          <cell r="C4565">
            <v>37346</v>
          </cell>
          <cell r="D4565">
            <v>9</v>
          </cell>
          <cell r="E4565" t="str">
            <v>Read Drive</v>
          </cell>
          <cell r="F4565" t="str">
            <v>Whitehaven</v>
          </cell>
          <cell r="G4565" t="str">
            <v>Cumbria</v>
          </cell>
          <cell r="H4565" t="str">
            <v>CA28 6JY</v>
          </cell>
          <cell r="I4565">
            <v>12981.378959628368</v>
          </cell>
          <cell r="J4565">
            <v>12163.911770734892</v>
          </cell>
          <cell r="K4565">
            <v>7.4999999999999997E-3</v>
          </cell>
          <cell r="L4565">
            <v>12072.682432454381</v>
          </cell>
          <cell r="M4565">
            <v>141514830.66049486</v>
          </cell>
        </row>
        <row r="4566">
          <cell r="A4566" t="str">
            <v>JF3987</v>
          </cell>
          <cell r="B4566">
            <v>37336</v>
          </cell>
          <cell r="C4566">
            <v>37346</v>
          </cell>
          <cell r="D4566" t="str">
            <v>38 Buxton Drive</v>
          </cell>
          <cell r="E4566" t="str">
            <v>Mickleover</v>
          </cell>
          <cell r="F4566" t="str">
            <v>Derby</v>
          </cell>
          <cell r="G4566" t="str">
            <v>Derbyshire</v>
          </cell>
          <cell r="H4566" t="str">
            <v>DE3 9JR</v>
          </cell>
          <cell r="I4566">
            <v>24956.595716759253</v>
          </cell>
          <cell r="J4566">
            <v>23385.021679179954</v>
          </cell>
          <cell r="K4566">
            <v>7.4999999999999997E-3</v>
          </cell>
          <cell r="L4566">
            <v>23209.634016586104</v>
          </cell>
          <cell r="M4566">
            <v>141538040.29451144</v>
          </cell>
        </row>
        <row r="4567">
          <cell r="A4567" t="str">
            <v>JF3993</v>
          </cell>
          <cell r="B4567">
            <v>37336</v>
          </cell>
          <cell r="C4567">
            <v>37346</v>
          </cell>
          <cell r="D4567">
            <v>14</v>
          </cell>
          <cell r="E4567" t="str">
            <v>Cheriton Place</v>
          </cell>
          <cell r="F4567" t="str">
            <v>Walmer, Deal</v>
          </cell>
          <cell r="G4567" t="str">
            <v>Kent</v>
          </cell>
          <cell r="H4567" t="str">
            <v>CT14 7DT</v>
          </cell>
          <cell r="I4567">
            <v>26620.885692330929</v>
          </cell>
          <cell r="J4567">
            <v>24944.507500118649</v>
          </cell>
          <cell r="K4567">
            <v>7.4999999999999997E-3</v>
          </cell>
          <cell r="L4567">
            <v>24757.42369386776</v>
          </cell>
          <cell r="M4567">
            <v>141562797.7182053</v>
          </cell>
        </row>
        <row r="4568">
          <cell r="A4568" t="str">
            <v>JF4017</v>
          </cell>
          <cell r="B4568">
            <v>37336</v>
          </cell>
          <cell r="C4568">
            <v>37346</v>
          </cell>
          <cell r="D4568">
            <v>21</v>
          </cell>
          <cell r="E4568" t="str">
            <v>Glenmore Road</v>
          </cell>
          <cell r="F4568" t="str">
            <v>Welling</v>
          </cell>
          <cell r="G4568" t="str">
            <v>Bexley</v>
          </cell>
          <cell r="H4568" t="str">
            <v>DA16 3BN</v>
          </cell>
          <cell r="I4568">
            <v>31121.601332124072</v>
          </cell>
          <cell r="J4568">
            <v>29161.802759572176</v>
          </cell>
          <cell r="K4568">
            <v>7.4999999999999997E-3</v>
          </cell>
          <cell r="L4568">
            <v>28943.089238875385</v>
          </cell>
          <cell r="M4568">
            <v>141591740.80744419</v>
          </cell>
        </row>
        <row r="4569">
          <cell r="A4569" t="str">
            <v>JF3992</v>
          </cell>
          <cell r="B4569">
            <v>37336</v>
          </cell>
          <cell r="C4569">
            <v>37346</v>
          </cell>
          <cell r="D4569">
            <v>25</v>
          </cell>
          <cell r="E4569" t="str">
            <v>Jermyn Avenue</v>
          </cell>
          <cell r="F4569" t="str">
            <v>Bury St. Edmunds</v>
          </cell>
          <cell r="G4569" t="str">
            <v>Suffolk</v>
          </cell>
          <cell r="H4569" t="str">
            <v>IP32 7LJ</v>
          </cell>
          <cell r="I4569">
            <v>69351.082551111656</v>
          </cell>
          <cell r="J4569">
            <v>64983.885916910665</v>
          </cell>
          <cell r="K4569">
            <v>7.4999999999999997E-3</v>
          </cell>
          <cell r="L4569">
            <v>64496.506772533838</v>
          </cell>
          <cell r="M4569">
            <v>141656237.31421673</v>
          </cell>
        </row>
        <row r="4570">
          <cell r="A4570" t="str">
            <v>JE3333</v>
          </cell>
          <cell r="B4570">
            <v>37337</v>
          </cell>
          <cell r="C4570">
            <v>37346</v>
          </cell>
          <cell r="D4570" t="str">
            <v>39 Conisboro Avenue</v>
          </cell>
          <cell r="E4570" t="str">
            <v>Caversham</v>
          </cell>
          <cell r="F4570" t="str">
            <v>Reading</v>
          </cell>
          <cell r="G4570" t="str">
            <v>Berkshire</v>
          </cell>
          <cell r="H4570" t="str">
            <v>RG4 7JF</v>
          </cell>
          <cell r="I4570">
            <v>6640.7771739799628</v>
          </cell>
          <cell r="J4570">
            <v>6222.5922134018792</v>
          </cell>
          <cell r="K4570">
            <v>7.4999999999999997E-3</v>
          </cell>
          <cell r="L4570">
            <v>6175.9227718013653</v>
          </cell>
          <cell r="M4570">
            <v>141662413.23698854</v>
          </cell>
        </row>
        <row r="4571">
          <cell r="A4571" t="str">
            <v>JF3477</v>
          </cell>
          <cell r="B4571">
            <v>37337</v>
          </cell>
          <cell r="C4571">
            <v>37346</v>
          </cell>
          <cell r="D4571">
            <v>78</v>
          </cell>
          <cell r="E4571" t="str">
            <v>Millington Road</v>
          </cell>
          <cell r="F4571" t="str">
            <v>Castle Bromwich, Birmingham</v>
          </cell>
          <cell r="G4571" t="str">
            <v>West Midlands</v>
          </cell>
          <cell r="H4571" t="str">
            <v>B36 8BW</v>
          </cell>
          <cell r="I4571">
            <v>19198.099932141886</v>
          </cell>
          <cell r="J4571">
            <v>17989.15157369466</v>
          </cell>
          <cell r="K4571">
            <v>7.4999999999999997E-3</v>
          </cell>
          <cell r="L4571">
            <v>17854.232936891953</v>
          </cell>
          <cell r="M4571">
            <v>141680267.46992543</v>
          </cell>
        </row>
        <row r="4572">
          <cell r="A4572" t="str">
            <v>JF4076</v>
          </cell>
          <cell r="B4572">
            <v>37337</v>
          </cell>
          <cell r="C4572">
            <v>37346</v>
          </cell>
          <cell r="D4572">
            <v>41</v>
          </cell>
          <cell r="E4572" t="str">
            <v>The Quantocks</v>
          </cell>
          <cell r="F4572" t="str">
            <v>Thatcham</v>
          </cell>
          <cell r="G4572" t="str">
            <v>Berkshire</v>
          </cell>
          <cell r="H4572" t="str">
            <v>RG19 3SF</v>
          </cell>
          <cell r="I4572">
            <v>22749.592115020416</v>
          </cell>
          <cell r="J4572">
            <v>21316.998153117365</v>
          </cell>
          <cell r="K4572">
            <v>7.4999999999999997E-3</v>
          </cell>
          <cell r="L4572">
            <v>21157.120666968985</v>
          </cell>
          <cell r="M4572">
            <v>141701424.59059241</v>
          </cell>
        </row>
        <row r="4573">
          <cell r="A4573" t="str">
            <v>JF2954</v>
          </cell>
          <cell r="B4573">
            <v>37337</v>
          </cell>
          <cell r="C4573">
            <v>37346</v>
          </cell>
          <cell r="D4573">
            <v>9</v>
          </cell>
          <cell r="E4573" t="str">
            <v>Wheatley Road</v>
          </cell>
          <cell r="F4573" t="str">
            <v>Oldbury</v>
          </cell>
          <cell r="G4573" t="str">
            <v>West Midlands</v>
          </cell>
          <cell r="H4573" t="str">
            <v>B68 9HW</v>
          </cell>
          <cell r="I4573">
            <v>28190.190041667829</v>
          </cell>
          <cell r="J4573">
            <v>26414.989157431814</v>
          </cell>
          <cell r="K4573">
            <v>7.4999999999999997E-3</v>
          </cell>
          <cell r="L4573">
            <v>26216.876738751078</v>
          </cell>
          <cell r="M4573">
            <v>141727641.46733117</v>
          </cell>
        </row>
        <row r="4574">
          <cell r="A4574" t="str">
            <v>JF3952</v>
          </cell>
          <cell r="B4574">
            <v>37337</v>
          </cell>
          <cell r="C4574">
            <v>37346</v>
          </cell>
          <cell r="D4574">
            <v>2</v>
          </cell>
          <cell r="E4574" t="str">
            <v>Orchard Road</v>
          </cell>
          <cell r="F4574" t="str">
            <v>March</v>
          </cell>
          <cell r="G4574" t="str">
            <v>Cambridgeshire</v>
          </cell>
          <cell r="H4574" t="str">
            <v>PE15 9DD</v>
          </cell>
          <cell r="I4574">
            <v>33732.487121065278</v>
          </cell>
          <cell r="J4574">
            <v>31608.275085733712</v>
          </cell>
          <cell r="K4574">
            <v>7.4999999999999997E-3</v>
          </cell>
          <cell r="L4574">
            <v>31371.213022590709</v>
          </cell>
          <cell r="M4574">
            <v>141759012.68035376</v>
          </cell>
        </row>
        <row r="4575">
          <cell r="A4575" t="str">
            <v>JF4020</v>
          </cell>
          <cell r="B4575">
            <v>37337</v>
          </cell>
          <cell r="C4575">
            <v>37346</v>
          </cell>
          <cell r="D4575" t="str">
            <v>Pinfold Cottage</v>
          </cell>
          <cell r="E4575" t="str">
            <v>5 Village West</v>
          </cell>
          <cell r="F4575" t="str">
            <v>Ryton</v>
          </cell>
          <cell r="G4575" t="str">
            <v>Tyne and Wear</v>
          </cell>
          <cell r="H4575" t="str">
            <v>NE40 3QD</v>
          </cell>
          <cell r="I4575">
            <v>39104.805312577941</v>
          </cell>
          <cell r="J4575">
            <v>36642.286086345062</v>
          </cell>
          <cell r="K4575">
            <v>7.4999999999999997E-3</v>
          </cell>
          <cell r="L4575">
            <v>36367.468940697479</v>
          </cell>
          <cell r="M4575">
            <v>141795380.14929447</v>
          </cell>
        </row>
        <row r="4576">
          <cell r="A4576" t="str">
            <v>JF4091</v>
          </cell>
          <cell r="B4576">
            <v>37340</v>
          </cell>
          <cell r="C4576">
            <v>37346</v>
          </cell>
          <cell r="D4576">
            <v>14</v>
          </cell>
          <cell r="E4576" t="str">
            <v>Abbotts Close</v>
          </cell>
          <cell r="F4576" t="str">
            <v>Cowley, Uxbridge</v>
          </cell>
          <cell r="G4576" t="str">
            <v>Middlesex</v>
          </cell>
          <cell r="H4576" t="str">
            <v>UB8 3RY</v>
          </cell>
          <cell r="I4576">
            <v>3991.9494084413805</v>
          </cell>
          <cell r="J4576">
            <v>3740.5672038795801</v>
          </cell>
          <cell r="K4576">
            <v>7.4999999999999997E-3</v>
          </cell>
          <cell r="L4576">
            <v>3712.5129498504834</v>
          </cell>
          <cell r="M4576">
            <v>141799092.66224432</v>
          </cell>
        </row>
        <row r="4577">
          <cell r="A4577" t="str">
            <v>JF3792</v>
          </cell>
          <cell r="B4577">
            <v>37340</v>
          </cell>
          <cell r="C4577">
            <v>37346</v>
          </cell>
          <cell r="D4577">
            <v>14</v>
          </cell>
          <cell r="E4577" t="str">
            <v>Weston Road</v>
          </cell>
          <cell r="F4577" t="str">
            <v>Portland</v>
          </cell>
          <cell r="G4577" t="str">
            <v>Dorset</v>
          </cell>
          <cell r="H4577" t="str">
            <v>DT5 2BX</v>
          </cell>
          <cell r="I4577">
            <v>15370.85460169796</v>
          </cell>
          <cell r="J4577">
            <v>14402.916654487759</v>
          </cell>
          <cell r="K4577">
            <v>7.4999999999999997E-3</v>
          </cell>
          <cell r="L4577">
            <v>14294.894779579101</v>
          </cell>
          <cell r="M4577">
            <v>141813387.55702391</v>
          </cell>
        </row>
        <row r="4578">
          <cell r="A4578" t="str">
            <v>JF4030</v>
          </cell>
          <cell r="B4578">
            <v>37340</v>
          </cell>
          <cell r="C4578">
            <v>37346</v>
          </cell>
          <cell r="D4578" t="str">
            <v>3 Honeysuckle Close</v>
          </cell>
          <cell r="E4578" t="str">
            <v>Balderton</v>
          </cell>
          <cell r="F4578" t="str">
            <v>Newark</v>
          </cell>
          <cell r="G4578" t="str">
            <v>Nottinghamshire</v>
          </cell>
          <cell r="H4578" t="str">
            <v>NG24 3ES</v>
          </cell>
          <cell r="I4578">
            <v>19664.351167901768</v>
          </cell>
          <cell r="J4578">
            <v>18426.041900401655</v>
          </cell>
          <cell r="K4578">
            <v>7.4999999999999997E-3</v>
          </cell>
          <cell r="L4578">
            <v>18287.846586148644</v>
          </cell>
          <cell r="M4578">
            <v>141831675.40361005</v>
          </cell>
        </row>
        <row r="4579">
          <cell r="A4579" t="str">
            <v>JF4087</v>
          </cell>
          <cell r="B4579">
            <v>37340</v>
          </cell>
          <cell r="C4579">
            <v>37346</v>
          </cell>
          <cell r="D4579">
            <v>69</v>
          </cell>
          <cell r="E4579" t="str">
            <v>Homefield Road</v>
          </cell>
          <cell r="F4579" t="str">
            <v>Bushey</v>
          </cell>
          <cell r="G4579" t="str">
            <v>Hertfordshire</v>
          </cell>
          <cell r="H4579" t="str">
            <v>WD23 3AP</v>
          </cell>
          <cell r="I4579">
            <v>35799.158206820226</v>
          </cell>
          <cell r="J4579">
            <v>33544.803156012902</v>
          </cell>
          <cell r="K4579">
            <v>7.4999999999999997E-3</v>
          </cell>
          <cell r="L4579">
            <v>33293.217132342805</v>
          </cell>
          <cell r="M4579">
            <v>141864968.62074238</v>
          </cell>
        </row>
        <row r="4580">
          <cell r="A4580" t="str">
            <v>JF4006</v>
          </cell>
          <cell r="B4580">
            <v>37340</v>
          </cell>
          <cell r="C4580">
            <v>37346</v>
          </cell>
          <cell r="D4580">
            <v>78</v>
          </cell>
          <cell r="E4580" t="str">
            <v>Springfield Mount</v>
          </cell>
          <cell r="F4580" t="str">
            <v>Leeds</v>
          </cell>
          <cell r="G4580" t="str">
            <v>West Yorkshire</v>
          </cell>
          <cell r="H4580" t="str">
            <v>LS18 5QE</v>
          </cell>
          <cell r="I4580">
            <v>38167.321100536741</v>
          </cell>
          <cell r="J4580">
            <v>35763.837404029386</v>
          </cell>
          <cell r="K4580">
            <v>7.4999999999999997E-3</v>
          </cell>
          <cell r="L4580">
            <v>35495.608623499167</v>
          </cell>
          <cell r="M4580">
            <v>141900464.22936589</v>
          </cell>
        </row>
        <row r="4581">
          <cell r="A4581" t="str">
            <v>JF4114</v>
          </cell>
          <cell r="B4581">
            <v>37341</v>
          </cell>
          <cell r="C4581">
            <v>37346</v>
          </cell>
          <cell r="D4581">
            <v>3</v>
          </cell>
          <cell r="E4581" t="str">
            <v>Sunart Close</v>
          </cell>
          <cell r="F4581" t="str">
            <v>Derby</v>
          </cell>
          <cell r="G4581" t="str">
            <v>Derbyshire</v>
          </cell>
          <cell r="H4581" t="str">
            <v>DE24 3HQ</v>
          </cell>
          <cell r="I4581">
            <v>4425.4545013394263</v>
          </cell>
          <cell r="J4581">
            <v>4146.7734874011749</v>
          </cell>
          <cell r="K4581">
            <v>7.4999999999999997E-3</v>
          </cell>
          <cell r="L4581">
            <v>4115.6726862456662</v>
          </cell>
          <cell r="M4581">
            <v>141904579.90205213</v>
          </cell>
        </row>
        <row r="4582">
          <cell r="A4582" t="str">
            <v>JF4032</v>
          </cell>
          <cell r="B4582">
            <v>37341</v>
          </cell>
          <cell r="C4582">
            <v>37346</v>
          </cell>
          <cell r="D4582">
            <v>6</v>
          </cell>
          <cell r="E4582" t="str">
            <v>Apollo Avenue</v>
          </cell>
          <cell r="F4582" t="str">
            <v>Sunny Bank Estate Bury</v>
          </cell>
          <cell r="G4582" t="str">
            <v>Lancashire</v>
          </cell>
          <cell r="H4582" t="str">
            <v>BL9 8HG</v>
          </cell>
          <cell r="I4582">
            <v>17570.456001207189</v>
          </cell>
          <cell r="J4582">
            <v>16464.0041119624</v>
          </cell>
          <cell r="K4582">
            <v>7.4999999999999997E-3</v>
          </cell>
          <cell r="L4582">
            <v>16340.524081122683</v>
          </cell>
          <cell r="M4582">
            <v>141920920.42613325</v>
          </cell>
        </row>
        <row r="4583">
          <cell r="A4583" t="str">
            <v>JE3334</v>
          </cell>
          <cell r="B4583">
            <v>37341</v>
          </cell>
          <cell r="C4583">
            <v>37346</v>
          </cell>
          <cell r="D4583" t="str">
            <v>85 Beechwood Drive</v>
          </cell>
          <cell r="E4583" t="str">
            <v>Thorpe St. Andrew</v>
          </cell>
          <cell r="F4583" t="str">
            <v>Norwich</v>
          </cell>
          <cell r="G4583" t="str">
            <v>Norfolk</v>
          </cell>
          <cell r="H4583" t="str">
            <v>NR7 0LN</v>
          </cell>
          <cell r="I4583">
            <v>18007.191657410585</v>
          </cell>
          <cell r="J4583">
            <v>16873.237522812939</v>
          </cell>
          <cell r="K4583">
            <v>7.4999999999999997E-3</v>
          </cell>
          <cell r="L4583">
            <v>16746.688241391843</v>
          </cell>
          <cell r="M4583">
            <v>141937667.11437464</v>
          </cell>
        </row>
        <row r="4584">
          <cell r="A4584" t="str">
            <v>JF4060</v>
          </cell>
          <cell r="B4584">
            <v>37341</v>
          </cell>
          <cell r="C4584">
            <v>37346</v>
          </cell>
          <cell r="D4584">
            <v>38</v>
          </cell>
          <cell r="E4584" t="str">
            <v>West Road</v>
          </cell>
          <cell r="F4584" t="str">
            <v>Llandaff North</v>
          </cell>
          <cell r="G4584" t="str">
            <v>Cardiff</v>
          </cell>
          <cell r="H4584" t="str">
            <v>CF14 2FT</v>
          </cell>
          <cell r="I4584">
            <v>18359.265050804086</v>
          </cell>
          <cell r="J4584">
            <v>17203.140047604837</v>
          </cell>
          <cell r="K4584">
            <v>7.4999999999999997E-3</v>
          </cell>
          <cell r="L4584">
            <v>17074.1164972478</v>
          </cell>
          <cell r="M4584">
            <v>141954741.23087189</v>
          </cell>
        </row>
        <row r="4585">
          <cell r="A4585" t="str">
            <v>JF3995</v>
          </cell>
          <cell r="B4585">
            <v>37341</v>
          </cell>
          <cell r="C4585">
            <v>37346</v>
          </cell>
          <cell r="D4585" t="str">
            <v>6 St. Peters Close</v>
          </cell>
          <cell r="E4585" t="str">
            <v>Burgh-Le-Marsh</v>
          </cell>
          <cell r="F4585" t="str">
            <v>Skegness</v>
          </cell>
          <cell r="G4585" t="str">
            <v>Lincolnshire</v>
          </cell>
          <cell r="H4585" t="str">
            <v>PE24 5EH</v>
          </cell>
          <cell r="I4585">
            <v>20122.994847952774</v>
          </cell>
          <cell r="J4585">
            <v>18855.803736620732</v>
          </cell>
          <cell r="K4585">
            <v>7.4999999999999997E-3</v>
          </cell>
          <cell r="L4585">
            <v>18714.385208596079</v>
          </cell>
          <cell r="M4585">
            <v>141973455.61608049</v>
          </cell>
        </row>
        <row r="4586">
          <cell r="A4586" t="str">
            <v>JF3381</v>
          </cell>
          <cell r="B4586">
            <v>37341</v>
          </cell>
          <cell r="C4586">
            <v>37346</v>
          </cell>
          <cell r="D4586">
            <v>73</v>
          </cell>
          <cell r="E4586" t="str">
            <v>Yew Tree Drive</v>
          </cell>
          <cell r="F4586" t="str">
            <v>Bredbury, Stockport</v>
          </cell>
          <cell r="G4586" t="str">
            <v>Cheshire</v>
          </cell>
          <cell r="H4586" t="str">
            <v>SK6 2HH</v>
          </cell>
          <cell r="I4586">
            <v>23295.608494207354</v>
          </cell>
          <cell r="J4586">
            <v>21828.630629332834</v>
          </cell>
          <cell r="K4586">
            <v>7.4999999999999997E-3</v>
          </cell>
          <cell r="L4586">
            <v>21664.915899612839</v>
          </cell>
          <cell r="M4586">
            <v>141995120.5319801</v>
          </cell>
        </row>
        <row r="4587">
          <cell r="A4587" t="str">
            <v>JF3975</v>
          </cell>
          <cell r="B4587">
            <v>37341</v>
          </cell>
          <cell r="C4587">
            <v>37346</v>
          </cell>
          <cell r="D4587" t="str">
            <v>Invicta</v>
          </cell>
          <cell r="E4587" t="str">
            <v>5 Hillside Crescent</v>
          </cell>
          <cell r="F4587" t="str">
            <v>Barnetby</v>
          </cell>
          <cell r="G4587" t="str">
            <v>South Humberside</v>
          </cell>
          <cell r="H4587" t="str">
            <v>DN38 6HQ</v>
          </cell>
          <cell r="I4587">
            <v>27331.248289154795</v>
          </cell>
          <cell r="J4587">
            <v>25610.136935933457</v>
          </cell>
          <cell r="K4587">
            <v>7.4999999999999997E-3</v>
          </cell>
          <cell r="L4587">
            <v>25418.060908913958</v>
          </cell>
          <cell r="M4587">
            <v>142020538.59288901</v>
          </cell>
        </row>
        <row r="4588">
          <cell r="A4588" t="str">
            <v>JF3980</v>
          </cell>
          <cell r="B4588">
            <v>37341</v>
          </cell>
          <cell r="C4588">
            <v>37346</v>
          </cell>
          <cell r="D4588">
            <v>11</v>
          </cell>
          <cell r="E4588" t="str">
            <v>Plantation Drive</v>
          </cell>
          <cell r="F4588" t="str">
            <v>Broughbridge Road York</v>
          </cell>
          <cell r="G4588" t="str">
            <v>North Yorkshire</v>
          </cell>
          <cell r="H4588" t="str">
            <v>YO26 6AD</v>
          </cell>
          <cell r="I4588">
            <v>27816.092486410416</v>
          </cell>
          <cell r="J4588">
            <v>26064.449382732175</v>
          </cell>
          <cell r="K4588">
            <v>7.4999999999999997E-3</v>
          </cell>
          <cell r="L4588">
            <v>25868.966012361685</v>
          </cell>
          <cell r="M4588">
            <v>142046407.55890137</v>
          </cell>
        </row>
        <row r="4589">
          <cell r="A4589" t="str">
            <v>JF3846</v>
          </cell>
          <cell r="B4589">
            <v>37341</v>
          </cell>
          <cell r="C4589">
            <v>37346</v>
          </cell>
          <cell r="D4589">
            <v>9</v>
          </cell>
          <cell r="E4589" t="str">
            <v>Lammas Road</v>
          </cell>
          <cell r="F4589" t="str">
            <v>Peterborough</v>
          </cell>
          <cell r="G4589" t="str">
            <v>Cambridgeshire</v>
          </cell>
          <cell r="H4589" t="str">
            <v>PE1 3RD</v>
          </cell>
          <cell r="I4589">
            <v>29640.363300832221</v>
          </cell>
          <cell r="J4589">
            <v>27773.841682391903</v>
          </cell>
          <cell r="K4589">
            <v>7.4999999999999997E-3</v>
          </cell>
          <cell r="L4589">
            <v>27565.537869773965</v>
          </cell>
          <cell r="M4589">
            <v>142073973.09677115</v>
          </cell>
        </row>
        <row r="4590">
          <cell r="A4590" t="str">
            <v>JF3944</v>
          </cell>
          <cell r="B4590">
            <v>37341</v>
          </cell>
          <cell r="C4590">
            <v>37346</v>
          </cell>
          <cell r="D4590">
            <v>56</v>
          </cell>
          <cell r="E4590" t="str">
            <v>Springfield Road</v>
          </cell>
          <cell r="F4590" t="str">
            <v>Southwell</v>
          </cell>
          <cell r="G4590" t="str">
            <v>Nottinghamshire</v>
          </cell>
          <cell r="H4590" t="str">
            <v>NG25 0BT</v>
          </cell>
          <cell r="I4590">
            <v>36355.080243972348</v>
          </cell>
          <cell r="J4590">
            <v>34065.717508205824</v>
          </cell>
          <cell r="K4590">
            <v>7.4999999999999997E-3</v>
          </cell>
          <cell r="L4590">
            <v>33810.224626894284</v>
          </cell>
          <cell r="M4590">
            <v>142107783.32139805</v>
          </cell>
        </row>
        <row r="4591">
          <cell r="A4591" t="str">
            <v>JF4094</v>
          </cell>
          <cell r="B4591">
            <v>37341</v>
          </cell>
          <cell r="C4591">
            <v>37346</v>
          </cell>
          <cell r="D4591" t="str">
            <v>2 The Bungalows</v>
          </cell>
          <cell r="E4591" t="str">
            <v>Church Street</v>
          </cell>
          <cell r="F4591" t="str">
            <v>Maidstone</v>
          </cell>
          <cell r="G4591" t="str">
            <v>Kent</v>
          </cell>
          <cell r="H4591" t="str">
            <v>ME18 5AH</v>
          </cell>
          <cell r="I4591">
            <v>52367.573729713869</v>
          </cell>
          <cell r="J4591">
            <v>49069.86757544976</v>
          </cell>
          <cell r="K4591">
            <v>7.4999999999999997E-3</v>
          </cell>
          <cell r="L4591">
            <v>48701.843568633893</v>
          </cell>
          <cell r="M4591">
            <v>142156485.16496667</v>
          </cell>
        </row>
        <row r="4592">
          <cell r="A4592" t="str">
            <v>JF4068</v>
          </cell>
          <cell r="B4592">
            <v>37341</v>
          </cell>
          <cell r="C4592">
            <v>37346</v>
          </cell>
          <cell r="D4592">
            <v>10</v>
          </cell>
          <cell r="E4592" t="str">
            <v>Minerva Drive</v>
          </cell>
          <cell r="F4592" t="str">
            <v>Watford</v>
          </cell>
          <cell r="G4592" t="str">
            <v>Hertfordshire</v>
          </cell>
          <cell r="H4592" t="str">
            <v>WD2 5LD</v>
          </cell>
          <cell r="I4592">
            <v>52316.085804879993</v>
          </cell>
          <cell r="J4592">
            <v>49021.621963262856</v>
          </cell>
          <cell r="K4592">
            <v>7.4999999999999997E-3</v>
          </cell>
          <cell r="L4592">
            <v>48653.959798538388</v>
          </cell>
          <cell r="M4592">
            <v>142205139.12476522</v>
          </cell>
        </row>
        <row r="4593">
          <cell r="A4593" t="str">
            <v>JF3924</v>
          </cell>
          <cell r="B4593">
            <v>37341</v>
          </cell>
          <cell r="C4593">
            <v>37346</v>
          </cell>
          <cell r="D4593" t="str">
            <v>Church Barn</v>
          </cell>
          <cell r="E4593" t="str">
            <v>Hunworth</v>
          </cell>
          <cell r="F4593" t="str">
            <v>Melton Constable</v>
          </cell>
          <cell r="G4593" t="str">
            <v>Norfolk</v>
          </cell>
          <cell r="H4593" t="str">
            <v>NR24 2EQ</v>
          </cell>
          <cell r="I4593">
            <v>146241.00949898746</v>
          </cell>
          <cell r="J4593">
            <v>137031.87791844667</v>
          </cell>
          <cell r="K4593">
            <v>7.4999999999999997E-3</v>
          </cell>
          <cell r="L4593">
            <v>136004.13883405834</v>
          </cell>
          <cell r="M4593">
            <v>142341143.26359928</v>
          </cell>
        </row>
        <row r="4594">
          <cell r="A4594" t="str">
            <v>JF4061</v>
          </cell>
          <cell r="B4594">
            <v>37342</v>
          </cell>
          <cell r="C4594">
            <v>37346</v>
          </cell>
          <cell r="D4594">
            <v>9</v>
          </cell>
          <cell r="E4594" t="str">
            <v>Edwinstowe Drive</v>
          </cell>
          <cell r="F4594" t="str">
            <v>Nottingham</v>
          </cell>
          <cell r="G4594" t="str">
            <v>Nottinghamshire</v>
          </cell>
          <cell r="H4594" t="str">
            <v>NG5 3EQ</v>
          </cell>
          <cell r="I4594">
            <v>10768.606662891898</v>
          </cell>
          <cell r="J4594">
            <v>10090.482817621625</v>
          </cell>
          <cell r="K4594">
            <v>7.4999999999999997E-3</v>
          </cell>
          <cell r="L4594">
            <v>10014.804196489464</v>
          </cell>
          <cell r="M4594">
            <v>142351158.06779575</v>
          </cell>
        </row>
        <row r="4595">
          <cell r="A4595" t="str">
            <v>JF3742</v>
          </cell>
          <cell r="B4595">
            <v>37342</v>
          </cell>
          <cell r="C4595">
            <v>37346</v>
          </cell>
          <cell r="D4595" t="str">
            <v>125a</v>
          </cell>
          <cell r="E4595" t="str">
            <v>Newington Road</v>
          </cell>
          <cell r="F4595" t="str">
            <v>Ramsgate</v>
          </cell>
          <cell r="G4595" t="str">
            <v>Kent</v>
          </cell>
          <cell r="H4595" t="str">
            <v>CT12 6PY</v>
          </cell>
          <cell r="I4595">
            <v>16157.504656107194</v>
          </cell>
          <cell r="J4595">
            <v>15140.029551818327</v>
          </cell>
          <cell r="K4595">
            <v>7.4999999999999997E-3</v>
          </cell>
          <cell r="L4595">
            <v>15026.479330179689</v>
          </cell>
          <cell r="M4595">
            <v>142366184.54712594</v>
          </cell>
        </row>
        <row r="4596">
          <cell r="A4596" t="str">
            <v>JF4051</v>
          </cell>
          <cell r="B4596">
            <v>37342</v>
          </cell>
          <cell r="C4596">
            <v>37346</v>
          </cell>
          <cell r="D4596">
            <v>8</v>
          </cell>
          <cell r="E4596" t="str">
            <v>Weyview Crescent</v>
          </cell>
          <cell r="F4596" t="str">
            <v>Weymouth</v>
          </cell>
          <cell r="G4596" t="str">
            <v>Dorset</v>
          </cell>
          <cell r="H4596" t="str">
            <v>DT3 5NR</v>
          </cell>
          <cell r="I4596">
            <v>19197.352333552837</v>
          </cell>
          <cell r="J4596">
            <v>17988.451053102403</v>
          </cell>
          <cell r="K4596">
            <v>7.4999999999999997E-3</v>
          </cell>
          <cell r="L4596">
            <v>17853.537670204136</v>
          </cell>
          <cell r="M4596">
            <v>142384038.08479613</v>
          </cell>
        </row>
        <row r="4597">
          <cell r="A4597" t="str">
            <v>JF3967</v>
          </cell>
          <cell r="B4597">
            <v>37342</v>
          </cell>
          <cell r="C4597">
            <v>37346</v>
          </cell>
          <cell r="D4597">
            <v>9</v>
          </cell>
          <cell r="E4597" t="str">
            <v>Glenmore Close</v>
          </cell>
          <cell r="F4597" t="str">
            <v>Rochdale</v>
          </cell>
          <cell r="G4597" t="str">
            <v>Lancashire</v>
          </cell>
          <cell r="H4597" t="str">
            <v>OL11 5PF</v>
          </cell>
          <cell r="I4597">
            <v>27914.14526033718</v>
          </cell>
          <cell r="J4597">
            <v>26156.327548729041</v>
          </cell>
          <cell r="K4597">
            <v>7.4999999999999997E-3</v>
          </cell>
          <cell r="L4597">
            <v>25960.155092113575</v>
          </cell>
          <cell r="M4597">
            <v>142409998.23988825</v>
          </cell>
        </row>
        <row r="4598">
          <cell r="A4598" t="str">
            <v>JF3972</v>
          </cell>
          <cell r="B4598">
            <v>37343</v>
          </cell>
          <cell r="C4598">
            <v>37346</v>
          </cell>
          <cell r="D4598" t="str">
            <v>17 Kings Acre</v>
          </cell>
          <cell r="E4598" t="str">
            <v>Downswood</v>
          </cell>
          <cell r="F4598" t="str">
            <v>Maidstone</v>
          </cell>
          <cell r="G4598" t="str">
            <v>Kent</v>
          </cell>
          <cell r="H4598" t="str">
            <v>ME15 8UP</v>
          </cell>
          <cell r="I4598">
            <v>27868.835878231024</v>
          </cell>
          <cell r="J4598">
            <v>26113.871402271889</v>
          </cell>
          <cell r="K4598">
            <v>7.4999999999999997E-3</v>
          </cell>
          <cell r="L4598">
            <v>25918.017366754852</v>
          </cell>
          <cell r="M4598">
            <v>142435916.25725502</v>
          </cell>
        </row>
        <row r="4599">
          <cell r="A4599" t="str">
            <v>JF3915</v>
          </cell>
          <cell r="B4599">
            <v>37343</v>
          </cell>
          <cell r="C4599">
            <v>37346</v>
          </cell>
          <cell r="D4599" t="str">
            <v>4 Greenhill Terrace</v>
          </cell>
          <cell r="E4599" t="str">
            <v>Greenhill</v>
          </cell>
          <cell r="F4599" t="str">
            <v>East Allington Nr Totnes</v>
          </cell>
          <cell r="G4599" t="str">
            <v>Devon</v>
          </cell>
          <cell r="H4599" t="str">
            <v>TQ9 7RB</v>
          </cell>
          <cell r="I4599">
            <v>43934.926129006766</v>
          </cell>
          <cell r="J4599">
            <v>41168.2431234018</v>
          </cell>
          <cell r="K4599">
            <v>7.4999999999999997E-3</v>
          </cell>
          <cell r="L4599">
            <v>40859.481299976287</v>
          </cell>
          <cell r="M4599">
            <v>142476775.73855498</v>
          </cell>
        </row>
        <row r="4600">
          <cell r="A4600" t="str">
            <v>JF4040</v>
          </cell>
          <cell r="B4600">
            <v>37343</v>
          </cell>
          <cell r="C4600">
            <v>37346</v>
          </cell>
          <cell r="D4600" t="str">
            <v>20a</v>
          </cell>
          <cell r="E4600" t="str">
            <v>Barrington Gate</v>
          </cell>
          <cell r="F4600" t="str">
            <v>Spalding</v>
          </cell>
          <cell r="G4600" t="str">
            <v>Lincolnshire</v>
          </cell>
          <cell r="H4600" t="str">
            <v>PE12 7LB</v>
          </cell>
          <cell r="I4600">
            <v>43945.152195264774</v>
          </cell>
          <cell r="J4600">
            <v>41177.825230827446</v>
          </cell>
          <cell r="K4600">
            <v>7.4999999999999997E-3</v>
          </cell>
          <cell r="L4600">
            <v>40868.991541596239</v>
          </cell>
          <cell r="M4600">
            <v>142517644.73009658</v>
          </cell>
        </row>
        <row r="4601">
          <cell r="A4601" t="str">
            <v>JF3888</v>
          </cell>
          <cell r="B4601">
            <v>37343</v>
          </cell>
          <cell r="C4601">
            <v>37346</v>
          </cell>
          <cell r="D4601" t="str">
            <v>Hamstone House</v>
          </cell>
          <cell r="E4601" t="str">
            <v>Upton Lane</v>
          </cell>
          <cell r="F4601" t="str">
            <v>Seavington, Ilminster</v>
          </cell>
          <cell r="G4601" t="str">
            <v>Somerset</v>
          </cell>
          <cell r="H4601" t="str">
            <v>TA19 0PZ</v>
          </cell>
          <cell r="I4601">
            <v>85471.136291963936</v>
          </cell>
          <cell r="J4601">
            <v>80088.822923452346</v>
          </cell>
          <cell r="K4601">
            <v>7.4999999999999997E-3</v>
          </cell>
          <cell r="L4601">
            <v>79488.156751526461</v>
          </cell>
          <cell r="M4601">
            <v>142597132.88684809</v>
          </cell>
        </row>
        <row r="4602">
          <cell r="A4602" t="str">
            <v>JF4125</v>
          </cell>
          <cell r="B4602">
            <v>37348</v>
          </cell>
          <cell r="C4602">
            <v>37376</v>
          </cell>
          <cell r="D4602" t="str">
            <v>Hengwrt</v>
          </cell>
          <cell r="E4602" t="str">
            <v>Cwmbowydd Road</v>
          </cell>
          <cell r="F4602" t="str">
            <v>Blaenau Ffestiniog</v>
          </cell>
          <cell r="G4602">
            <v>0</v>
          </cell>
          <cell r="H4602" t="str">
            <v>LL41 3EE</v>
          </cell>
          <cell r="I4602">
            <v>5839.6278597841911</v>
          </cell>
          <cell r="J4602">
            <v>5471.8931079086115</v>
          </cell>
          <cell r="K4602">
            <v>7.4999999999999997E-3</v>
          </cell>
          <cell r="L4602">
            <v>5430.8539095992974</v>
          </cell>
          <cell r="M4602">
            <v>142602563.7407577</v>
          </cell>
        </row>
        <row r="4603">
          <cell r="A4603" t="str">
            <v>JF4127</v>
          </cell>
          <cell r="B4603">
            <v>37348</v>
          </cell>
          <cell r="C4603">
            <v>37376</v>
          </cell>
          <cell r="D4603">
            <v>15</v>
          </cell>
          <cell r="E4603" t="str">
            <v>South Hall Drive</v>
          </cell>
          <cell r="F4603" t="str">
            <v>Rainham</v>
          </cell>
          <cell r="G4603" t="str">
            <v>Essex</v>
          </cell>
          <cell r="H4603" t="str">
            <v>RM13 9HS</v>
          </cell>
          <cell r="I4603">
            <v>9198.98257322469</v>
          </cell>
          <cell r="J4603">
            <v>8619.7015547596584</v>
          </cell>
          <cell r="K4603">
            <v>7.4999999999999997E-3</v>
          </cell>
          <cell r="L4603">
            <v>8555.0537930989613</v>
          </cell>
          <cell r="M4603">
            <v>142611118.79455081</v>
          </cell>
        </row>
        <row r="4604">
          <cell r="A4604" t="str">
            <v>JF4044</v>
          </cell>
          <cell r="B4604">
            <v>37348</v>
          </cell>
          <cell r="C4604">
            <v>37376</v>
          </cell>
          <cell r="D4604">
            <v>84</v>
          </cell>
          <cell r="E4604" t="str">
            <v>Malvern Avenue</v>
          </cell>
          <cell r="F4604" t="str">
            <v>Rugby</v>
          </cell>
          <cell r="G4604" t="str">
            <v>Warwickshire</v>
          </cell>
          <cell r="H4604" t="str">
            <v>CV22 5JW</v>
          </cell>
          <cell r="I4604">
            <v>20085.397043190231</v>
          </cell>
          <cell r="J4604">
            <v>18820.573551805453</v>
          </cell>
          <cell r="K4604">
            <v>7.4999999999999997E-3</v>
          </cell>
          <cell r="L4604">
            <v>18679.419250166913</v>
          </cell>
          <cell r="M4604">
            <v>142629798.21380097</v>
          </cell>
        </row>
        <row r="4605">
          <cell r="A4605" t="str">
            <v>JF3941</v>
          </cell>
          <cell r="B4605">
            <v>37348</v>
          </cell>
          <cell r="C4605">
            <v>37376</v>
          </cell>
          <cell r="D4605">
            <v>99</v>
          </cell>
          <cell r="E4605" t="str">
            <v>Rodborough</v>
          </cell>
          <cell r="F4605" t="str">
            <v>Yates Bristol</v>
          </cell>
          <cell r="G4605" t="str">
            <v>Avon</v>
          </cell>
          <cell r="H4605" t="str">
            <v>BS37 8SG</v>
          </cell>
          <cell r="I4605">
            <v>27418.888714829718</v>
          </cell>
          <cell r="J4605">
            <v>25692.258443114999</v>
          </cell>
          <cell r="K4605">
            <v>7.4999999999999997E-3</v>
          </cell>
          <cell r="L4605">
            <v>25499.566504791637</v>
          </cell>
          <cell r="M4605">
            <v>142655297.78030577</v>
          </cell>
        </row>
        <row r="4606">
          <cell r="A4606" t="str">
            <v>JF4063</v>
          </cell>
          <cell r="B4606">
            <v>37348</v>
          </cell>
          <cell r="C4606">
            <v>37376</v>
          </cell>
          <cell r="D4606" t="str">
            <v>23 Firs Avenue</v>
          </cell>
          <cell r="E4606" t="str">
            <v>Ormesby St Margaret</v>
          </cell>
          <cell r="F4606" t="str">
            <v>Great Yarmouth</v>
          </cell>
          <cell r="G4606" t="str">
            <v>Norfolk</v>
          </cell>
          <cell r="H4606" t="str">
            <v>NR29 3RT</v>
          </cell>
          <cell r="I4606">
            <v>33666.610619034545</v>
          </cell>
          <cell r="J4606">
            <v>31546.546978037404</v>
          </cell>
          <cell r="K4606">
            <v>7.4999999999999997E-3</v>
          </cell>
          <cell r="L4606">
            <v>31309.947875702124</v>
          </cell>
          <cell r="M4606">
            <v>142686607.72818148</v>
          </cell>
        </row>
        <row r="4607">
          <cell r="A4607" t="str">
            <v>JF4110</v>
          </cell>
          <cell r="B4607">
            <v>37348</v>
          </cell>
          <cell r="C4607">
            <v>37376</v>
          </cell>
          <cell r="D4607">
            <v>26</v>
          </cell>
          <cell r="E4607" t="str">
            <v>Ashling Park Road, Denmead</v>
          </cell>
          <cell r="F4607" t="str">
            <v>Waterlooville</v>
          </cell>
          <cell r="G4607" t="str">
            <v>Hampshire</v>
          </cell>
          <cell r="H4607" t="str">
            <v>PO7 6EH</v>
          </cell>
          <cell r="I4607">
            <v>39776.58997108342</v>
          </cell>
          <cell r="J4607">
            <v>37271.76692504542</v>
          </cell>
          <cell r="K4607">
            <v>7.4999999999999997E-3</v>
          </cell>
          <cell r="L4607">
            <v>36992.22867310758</v>
          </cell>
          <cell r="M4607">
            <v>142723599.95685458</v>
          </cell>
        </row>
        <row r="4608">
          <cell r="A4608" t="str">
            <v>JF4118</v>
          </cell>
          <cell r="B4608">
            <v>37348</v>
          </cell>
          <cell r="C4608">
            <v>37376</v>
          </cell>
          <cell r="D4608" t="str">
            <v>59 Christie Close</v>
          </cell>
          <cell r="E4608" t="str">
            <v>Walderslade</v>
          </cell>
          <cell r="F4608" t="str">
            <v>Chatham, Medway</v>
          </cell>
          <cell r="G4608" t="str">
            <v>Kent</v>
          </cell>
          <cell r="H4608" t="str">
            <v>ME5 7NQ</v>
          </cell>
          <cell r="I4608">
            <v>45379.617629664972</v>
          </cell>
          <cell r="J4608">
            <v>42521.959088754069</v>
          </cell>
          <cell r="K4608">
            <v>7.4999999999999997E-3</v>
          </cell>
          <cell r="L4608">
            <v>42203.044395588418</v>
          </cell>
          <cell r="M4608">
            <v>142765803.00125018</v>
          </cell>
        </row>
        <row r="4609">
          <cell r="A4609" t="str">
            <v>JF4099</v>
          </cell>
          <cell r="B4609">
            <v>37348</v>
          </cell>
          <cell r="C4609">
            <v>37376</v>
          </cell>
          <cell r="D4609">
            <v>38</v>
          </cell>
          <cell r="E4609" t="str">
            <v>Ringwood Road</v>
          </cell>
          <cell r="F4609" t="str">
            <v>Eastbourne</v>
          </cell>
          <cell r="G4609" t="str">
            <v>East Sussex</v>
          </cell>
          <cell r="H4609" t="str">
            <v>BN22 8TB</v>
          </cell>
          <cell r="I4609">
            <v>63141.749972954291</v>
          </cell>
          <cell r="J4609">
            <v>59165.569244178827</v>
          </cell>
          <cell r="K4609">
            <v>7.4999999999999997E-3</v>
          </cell>
          <cell r="L4609">
            <v>58721.827474847487</v>
          </cell>
          <cell r="M4609">
            <v>142824524.82872504</v>
          </cell>
        </row>
        <row r="4610">
          <cell r="A4610" t="str">
            <v>JE3335</v>
          </cell>
          <cell r="B4610">
            <v>37349</v>
          </cell>
          <cell r="C4610">
            <v>37376</v>
          </cell>
          <cell r="D4610">
            <v>68</v>
          </cell>
          <cell r="E4610" t="str">
            <v>Springwood Gardens</v>
          </cell>
          <cell r="F4610" t="str">
            <v>Nottingham</v>
          </cell>
          <cell r="G4610" t="str">
            <v>Nottinghamshire</v>
          </cell>
          <cell r="H4610" t="str">
            <v>NG5 4HE</v>
          </cell>
          <cell r="I4610">
            <v>6498.0819905982926</v>
          </cell>
          <cell r="J4610">
            <v>6088.88287280243</v>
          </cell>
          <cell r="K4610">
            <v>7.4999999999999997E-3</v>
          </cell>
          <cell r="L4610">
            <v>6043.2162512564119</v>
          </cell>
          <cell r="M4610">
            <v>142830568.04497629</v>
          </cell>
        </row>
        <row r="4611">
          <cell r="A4611" t="str">
            <v>JF4029</v>
          </cell>
          <cell r="B4611">
            <v>37349</v>
          </cell>
          <cell r="C4611">
            <v>37376</v>
          </cell>
          <cell r="D4611">
            <v>17</v>
          </cell>
          <cell r="E4611" t="str">
            <v>Ribston Close</v>
          </cell>
          <cell r="F4611" t="str">
            <v>Scunthorpe</v>
          </cell>
          <cell r="G4611" t="str">
            <v>North Lincolnshire</v>
          </cell>
          <cell r="H4611" t="str">
            <v>DN16 3SX</v>
          </cell>
          <cell r="I4611">
            <v>17595.775115028864</v>
          </cell>
          <cell r="J4611">
            <v>16487.728823150468</v>
          </cell>
          <cell r="K4611">
            <v>7.4999999999999997E-3</v>
          </cell>
          <cell r="L4611">
            <v>16364.070856976841</v>
          </cell>
          <cell r="M4611">
            <v>142846932.11583328</v>
          </cell>
        </row>
        <row r="4612">
          <cell r="A4612" t="str">
            <v>JF4077</v>
          </cell>
          <cell r="B4612">
            <v>37349</v>
          </cell>
          <cell r="C4612">
            <v>37376</v>
          </cell>
          <cell r="D4612">
            <v>46</v>
          </cell>
          <cell r="E4612" t="str">
            <v>Brinkhall Way</v>
          </cell>
          <cell r="F4612" t="str">
            <v>Welton</v>
          </cell>
          <cell r="G4612" t="str">
            <v>Lincoln</v>
          </cell>
          <cell r="H4612" t="str">
            <v>LN2 3NS</v>
          </cell>
          <cell r="I4612">
            <v>18833.064118092363</v>
          </cell>
          <cell r="J4612">
            <v>17647.102901587805</v>
          </cell>
          <cell r="K4612">
            <v>7.4999999999999997E-3</v>
          </cell>
          <cell r="L4612">
            <v>17514.749629825896</v>
          </cell>
          <cell r="M4612">
            <v>142864446.86546311</v>
          </cell>
        </row>
        <row r="4613">
          <cell r="A4613" t="str">
            <v>JF3954</v>
          </cell>
          <cell r="B4613">
            <v>37349</v>
          </cell>
          <cell r="C4613">
            <v>37376</v>
          </cell>
          <cell r="D4613">
            <v>106</v>
          </cell>
          <cell r="E4613" t="str">
            <v>Kensington Drive</v>
          </cell>
          <cell r="F4613" t="str">
            <v>Milton Keynes</v>
          </cell>
          <cell r="G4613" t="str">
            <v>Buckinghamshire</v>
          </cell>
          <cell r="H4613" t="str">
            <v>MK8 9BN</v>
          </cell>
          <cell r="I4613">
            <v>31184.497435755395</v>
          </cell>
          <cell r="J4613">
            <v>29220.738151387923</v>
          </cell>
          <cell r="K4613">
            <v>7.4999999999999997E-3</v>
          </cell>
          <cell r="L4613">
            <v>29001.582615252515</v>
          </cell>
          <cell r="M4613">
            <v>142893448.44807836</v>
          </cell>
        </row>
        <row r="4614">
          <cell r="A4614" t="str">
            <v>JF3819</v>
          </cell>
          <cell r="B4614">
            <v>37349</v>
          </cell>
          <cell r="C4614">
            <v>37376</v>
          </cell>
          <cell r="D4614">
            <v>9</v>
          </cell>
          <cell r="E4614" t="str">
            <v>Hillview Road</v>
          </cell>
          <cell r="F4614" t="str">
            <v>Salisbury</v>
          </cell>
          <cell r="G4614" t="str">
            <v>Wiltshire</v>
          </cell>
          <cell r="H4614" t="str">
            <v>SP1 1HX</v>
          </cell>
          <cell r="I4614">
            <v>45025.345903740694</v>
          </cell>
          <cell r="J4614">
            <v>42189.996665469866</v>
          </cell>
          <cell r="K4614">
            <v>7.4999999999999997E-3</v>
          </cell>
          <cell r="L4614">
            <v>41873.571690478842</v>
          </cell>
          <cell r="M4614">
            <v>142935322.01976883</v>
          </cell>
        </row>
        <row r="4615">
          <cell r="A4615" t="str">
            <v>JF3955</v>
          </cell>
          <cell r="B4615">
            <v>37350</v>
          </cell>
          <cell r="C4615">
            <v>37376</v>
          </cell>
          <cell r="D4615">
            <v>62</v>
          </cell>
          <cell r="E4615" t="str">
            <v>Kingrosia Park</v>
          </cell>
          <cell r="F4615" t="str">
            <v>Clydatch Swansea</v>
          </cell>
          <cell r="G4615" t="str">
            <v>West Glamorgan</v>
          </cell>
          <cell r="H4615" t="str">
            <v>SA6 5PL</v>
          </cell>
          <cell r="I4615">
            <v>16701.778818497063</v>
          </cell>
          <cell r="J4615">
            <v>15650.02952262193</v>
          </cell>
          <cell r="K4615">
            <v>7.4999999999999997E-3</v>
          </cell>
          <cell r="L4615">
            <v>15532.654301202267</v>
          </cell>
          <cell r="M4615">
            <v>142950854.67407003</v>
          </cell>
        </row>
        <row r="4616">
          <cell r="A4616" t="str">
            <v>JF4088</v>
          </cell>
          <cell r="B4616">
            <v>37350</v>
          </cell>
          <cell r="C4616">
            <v>37376</v>
          </cell>
          <cell r="D4616">
            <v>128</v>
          </cell>
          <cell r="E4616" t="str">
            <v>Maple Way</v>
          </cell>
          <cell r="F4616" t="str">
            <v>Gillingham</v>
          </cell>
          <cell r="G4616" t="str">
            <v>Dorset</v>
          </cell>
          <cell r="H4616" t="str">
            <v>SP8 4RR</v>
          </cell>
          <cell r="I4616">
            <v>31399.992127846024</v>
          </cell>
          <cell r="J4616">
            <v>29422.662648762518</v>
          </cell>
          <cell r="K4616">
            <v>7.4999999999999997E-3</v>
          </cell>
          <cell r="L4616">
            <v>29201.9926788968</v>
          </cell>
          <cell r="M4616">
            <v>142980056.66674894</v>
          </cell>
        </row>
        <row r="4617">
          <cell r="A4617" t="str">
            <v>JF4074</v>
          </cell>
          <cell r="B4617">
            <v>37350</v>
          </cell>
          <cell r="C4617">
            <v>37376</v>
          </cell>
          <cell r="D4617">
            <v>25</v>
          </cell>
          <cell r="E4617" t="str">
            <v>Cheriswood Avenue</v>
          </cell>
          <cell r="F4617" t="str">
            <v>Exmouth</v>
          </cell>
          <cell r="G4617" t="str">
            <v>Devon</v>
          </cell>
          <cell r="H4617" t="str">
            <v>EX8 4HG</v>
          </cell>
          <cell r="I4617">
            <v>37291.771711507594</v>
          </cell>
          <cell r="J4617">
            <v>34943.423366954215</v>
          </cell>
          <cell r="K4617">
            <v>7.4999999999999997E-3</v>
          </cell>
          <cell r="L4617">
            <v>34681.34769170206</v>
          </cell>
          <cell r="M4617">
            <v>143014738.01444066</v>
          </cell>
        </row>
        <row r="4618">
          <cell r="A4618" t="str">
            <v>JF4111</v>
          </cell>
          <cell r="B4618">
            <v>37350</v>
          </cell>
          <cell r="C4618">
            <v>37376</v>
          </cell>
          <cell r="D4618">
            <v>8</v>
          </cell>
          <cell r="E4618" t="str">
            <v>Kestrel Court</v>
          </cell>
          <cell r="F4618" t="str">
            <v>Bognor Regis</v>
          </cell>
          <cell r="G4618" t="str">
            <v>West Sussex</v>
          </cell>
          <cell r="H4618" t="str">
            <v>PO21 4UT</v>
          </cell>
          <cell r="I4618">
            <v>37554.022533036616</v>
          </cell>
          <cell r="J4618">
            <v>35189.159653122471</v>
          </cell>
          <cell r="K4618">
            <v>7.4999999999999997E-3</v>
          </cell>
          <cell r="L4618">
            <v>34925.240955724053</v>
          </cell>
          <cell r="M4618">
            <v>143049663.25539637</v>
          </cell>
        </row>
        <row r="4619">
          <cell r="A4619" t="str">
            <v>JF3939</v>
          </cell>
          <cell r="B4619">
            <v>37350</v>
          </cell>
          <cell r="C4619">
            <v>37376</v>
          </cell>
          <cell r="D4619">
            <v>113</v>
          </cell>
          <cell r="E4619" t="str">
            <v>Copgrove Road</v>
          </cell>
          <cell r="F4619" t="str">
            <v>Leeds</v>
          </cell>
          <cell r="G4619" t="str">
            <v>West Yorkshire</v>
          </cell>
          <cell r="H4619" t="str">
            <v>LS8 2RS</v>
          </cell>
          <cell r="I4619">
            <v>38179.198780012506</v>
          </cell>
          <cell r="J4619">
            <v>35774.967118802648</v>
          </cell>
          <cell r="K4619">
            <v>7.4999999999999997E-3</v>
          </cell>
          <cell r="L4619">
            <v>35506.654865411627</v>
          </cell>
          <cell r="M4619">
            <v>143085169.91026178</v>
          </cell>
        </row>
        <row r="4620">
          <cell r="A4620" t="str">
            <v>JF4067</v>
          </cell>
          <cell r="B4620">
            <v>37350</v>
          </cell>
          <cell r="C4620">
            <v>37376</v>
          </cell>
          <cell r="D4620">
            <v>15</v>
          </cell>
          <cell r="E4620" t="str">
            <v>Perrys Gardens</v>
          </cell>
          <cell r="F4620" t="str">
            <v>Westhill Ottery St. Mary</v>
          </cell>
          <cell r="G4620" t="str">
            <v>Devon</v>
          </cell>
          <cell r="H4620" t="str">
            <v>EX11 1XA</v>
          </cell>
          <cell r="I4620">
            <v>61026.547419955386</v>
          </cell>
          <cell r="J4620">
            <v>57183.565844391436</v>
          </cell>
          <cell r="K4620">
            <v>7.4999999999999997E-3</v>
          </cell>
          <cell r="L4620">
            <v>56754.689100558506</v>
          </cell>
          <cell r="M4620">
            <v>143141924.59936234</v>
          </cell>
        </row>
        <row r="4621">
          <cell r="A4621" t="str">
            <v>JF4018</v>
          </cell>
          <cell r="B4621">
            <v>37350</v>
          </cell>
          <cell r="C4621">
            <v>37376</v>
          </cell>
          <cell r="D4621">
            <v>25</v>
          </cell>
          <cell r="E4621" t="str">
            <v>New Walk Terrace</v>
          </cell>
          <cell r="F4621" t="str">
            <v>York</v>
          </cell>
          <cell r="G4621" t="str">
            <v>North Yorkshire</v>
          </cell>
          <cell r="H4621" t="str">
            <v>YO10 4BG</v>
          </cell>
          <cell r="I4621">
            <v>90585.577069689374</v>
          </cell>
          <cell r="J4621">
            <v>84881.195642127059</v>
          </cell>
          <cell r="K4621">
            <v>7.4999999999999997E-3</v>
          </cell>
          <cell r="L4621">
            <v>84244.586674811115</v>
          </cell>
          <cell r="M4621">
            <v>143226169.18603715</v>
          </cell>
        </row>
        <row r="4622">
          <cell r="A4622" t="str">
            <v>JF4131</v>
          </cell>
          <cell r="B4622">
            <v>37351</v>
          </cell>
          <cell r="C4622">
            <v>37376</v>
          </cell>
          <cell r="D4622">
            <v>13</v>
          </cell>
          <cell r="E4622" t="str">
            <v>Ash Close</v>
          </cell>
          <cell r="F4622" t="str">
            <v>Shrewsbury</v>
          </cell>
          <cell r="G4622" t="str">
            <v>Shropshire</v>
          </cell>
          <cell r="H4622" t="str">
            <v>SY2 6HU</v>
          </cell>
          <cell r="I4622">
            <v>4749.5442787408119</v>
          </cell>
          <cell r="J4622">
            <v>4450.4545886437827</v>
          </cell>
          <cell r="K4622">
            <v>7.4999999999999997E-3</v>
          </cell>
          <cell r="L4622">
            <v>4417.076179228955</v>
          </cell>
          <cell r="M4622">
            <v>143230586.26221639</v>
          </cell>
        </row>
        <row r="4623">
          <cell r="A4623" t="str">
            <v>JF3921</v>
          </cell>
          <cell r="B4623">
            <v>37351</v>
          </cell>
          <cell r="C4623">
            <v>37376</v>
          </cell>
          <cell r="D4623">
            <v>52</v>
          </cell>
          <cell r="E4623" t="str">
            <v>Bodenham Road</v>
          </cell>
          <cell r="F4623" t="str">
            <v>Northfield Birmingham</v>
          </cell>
          <cell r="G4623" t="str">
            <v>West Midlands</v>
          </cell>
          <cell r="H4623" t="str">
            <v>B31 5DT</v>
          </cell>
          <cell r="I4623">
            <v>27507.287938016772</v>
          </cell>
          <cell r="J4623">
            <v>25775.090964590017</v>
          </cell>
          <cell r="K4623">
            <v>7.4999999999999997E-3</v>
          </cell>
          <cell r="L4623">
            <v>25581.777782355595</v>
          </cell>
          <cell r="M4623">
            <v>143256168.03999874</v>
          </cell>
        </row>
        <row r="4624">
          <cell r="A4624" t="str">
            <v>JF4154</v>
          </cell>
          <cell r="B4624">
            <v>37354</v>
          </cell>
          <cell r="C4624">
            <v>37376</v>
          </cell>
          <cell r="D4624">
            <v>149</v>
          </cell>
          <cell r="E4624" t="str">
            <v>Hull Grove</v>
          </cell>
          <cell r="F4624" t="str">
            <v>Harlow</v>
          </cell>
          <cell r="G4624" t="str">
            <v>Essex</v>
          </cell>
          <cell r="H4624" t="str">
            <v>CM19 5RS</v>
          </cell>
          <cell r="I4624">
            <v>6055.1687962601845</v>
          </cell>
          <cell r="J4624">
            <v>5673.8609375536234</v>
          </cell>
          <cell r="K4624">
            <v>7.4999999999999997E-3</v>
          </cell>
          <cell r="L4624">
            <v>5631.3069805219711</v>
          </cell>
          <cell r="M4624">
            <v>143261799.34697926</v>
          </cell>
        </row>
        <row r="4625">
          <cell r="A4625" t="str">
            <v>JF3962</v>
          </cell>
          <cell r="B4625">
            <v>37354</v>
          </cell>
          <cell r="C4625">
            <v>37376</v>
          </cell>
          <cell r="D4625">
            <v>22</v>
          </cell>
          <cell r="E4625" t="str">
            <v>Rossington Close</v>
          </cell>
          <cell r="F4625" t="str">
            <v>Metheringham Nr Lincoln</v>
          </cell>
          <cell r="G4625" t="str">
            <v>Lincolnshire</v>
          </cell>
          <cell r="H4625" t="str">
            <v>LN4 3DS</v>
          </cell>
          <cell r="I4625">
            <v>18075.193866236892</v>
          </cell>
          <cell r="J4625">
            <v>16936.957476675372</v>
          </cell>
          <cell r="K4625">
            <v>7.4999999999999997E-3</v>
          </cell>
          <cell r="L4625">
            <v>16809.930295600308</v>
          </cell>
          <cell r="M4625">
            <v>143278609.27727485</v>
          </cell>
        </row>
        <row r="4626">
          <cell r="A4626" t="str">
            <v>JF4115</v>
          </cell>
          <cell r="B4626">
            <v>37354</v>
          </cell>
          <cell r="C4626">
            <v>37376</v>
          </cell>
          <cell r="D4626">
            <v>61</v>
          </cell>
          <cell r="E4626" t="str">
            <v>Shepeshall</v>
          </cell>
          <cell r="F4626" t="str">
            <v>Lee Chapel North,Basildon</v>
          </cell>
          <cell r="G4626" t="str">
            <v>Essex</v>
          </cell>
          <cell r="H4626" t="str">
            <v>SS15 5EJ</v>
          </cell>
          <cell r="I4626">
            <v>26517.029002024261</v>
          </cell>
          <cell r="J4626">
            <v>24847.190903660008</v>
          </cell>
          <cell r="K4626">
            <v>7.4999999999999997E-3</v>
          </cell>
          <cell r="L4626">
            <v>24660.83697188256</v>
          </cell>
          <cell r="M4626">
            <v>143303270.11424673</v>
          </cell>
        </row>
        <row r="4627">
          <cell r="A4627" t="str">
            <v>JF4081</v>
          </cell>
          <cell r="B4627">
            <v>37354</v>
          </cell>
          <cell r="C4627">
            <v>37376</v>
          </cell>
          <cell r="D4627">
            <v>7</v>
          </cell>
          <cell r="E4627" t="str">
            <v>Shaw Drive Sandford</v>
          </cell>
          <cell r="F4627" t="str">
            <v>Wareham</v>
          </cell>
          <cell r="G4627" t="str">
            <v>Dorset</v>
          </cell>
          <cell r="H4627" t="str">
            <v>BH20 7BS</v>
          </cell>
          <cell r="I4627">
            <v>31237.150036966854</v>
          </cell>
          <cell r="J4627">
            <v>29270.075097611258</v>
          </cell>
          <cell r="K4627">
            <v>7.4999999999999997E-3</v>
          </cell>
          <cell r="L4627">
            <v>29050.549534379174</v>
          </cell>
          <cell r="M4627">
            <v>143332320.66378111</v>
          </cell>
        </row>
        <row r="4628">
          <cell r="A4628" t="str">
            <v>JF4144</v>
          </cell>
          <cell r="B4628">
            <v>37354</v>
          </cell>
          <cell r="C4628">
            <v>37376</v>
          </cell>
          <cell r="D4628">
            <v>10</v>
          </cell>
          <cell r="E4628" t="str">
            <v>Hamsterley Drive</v>
          </cell>
          <cell r="F4628" t="str">
            <v>Crook</v>
          </cell>
          <cell r="G4628" t="str">
            <v>County Durham</v>
          </cell>
          <cell r="H4628" t="str">
            <v>DL15 9PT</v>
          </cell>
          <cell r="I4628">
            <v>40498.836529815933</v>
          </cell>
          <cell r="J4628">
            <v>37948.531962447167</v>
          </cell>
          <cell r="K4628">
            <v>7.4999999999999997E-3</v>
          </cell>
          <cell r="L4628">
            <v>37663.917972728814</v>
          </cell>
          <cell r="M4628">
            <v>143369984.58175385</v>
          </cell>
        </row>
        <row r="4629">
          <cell r="A4629" t="str">
            <v>JF4070</v>
          </cell>
          <cell r="B4629">
            <v>37354</v>
          </cell>
          <cell r="C4629">
            <v>37376</v>
          </cell>
          <cell r="D4629" t="str">
            <v>Manderley</v>
          </cell>
          <cell r="E4629" t="str">
            <v>23 Romany Lane, Tilehurst</v>
          </cell>
          <cell r="F4629" t="str">
            <v>Reading</v>
          </cell>
          <cell r="G4629" t="str">
            <v>Berkshire</v>
          </cell>
          <cell r="H4629" t="str">
            <v>RG30 6AP</v>
          </cell>
          <cell r="I4629">
            <v>45598.904403978537</v>
          </cell>
          <cell r="J4629">
            <v>42727.436872241851</v>
          </cell>
          <cell r="K4629">
            <v>7.4999999999999997E-3</v>
          </cell>
          <cell r="L4629">
            <v>42406.981095700037</v>
          </cell>
          <cell r="M4629">
            <v>143412391.56284955</v>
          </cell>
        </row>
        <row r="4630">
          <cell r="A4630" t="str">
            <v>JF3772</v>
          </cell>
          <cell r="B4630">
            <v>37355</v>
          </cell>
          <cell r="C4630">
            <v>37376</v>
          </cell>
          <cell r="D4630">
            <v>10</v>
          </cell>
          <cell r="E4630" t="str">
            <v>Winster Close</v>
          </cell>
          <cell r="F4630" t="str">
            <v>Barnsley</v>
          </cell>
          <cell r="G4630" t="str">
            <v>South Yorkshire</v>
          </cell>
          <cell r="H4630" t="str">
            <v>S70 5RU</v>
          </cell>
          <cell r="I4630">
            <v>14821.59868413173</v>
          </cell>
          <cell r="J4630">
            <v>13888.248641050384</v>
          </cell>
          <cell r="K4630">
            <v>7.4999999999999997E-3</v>
          </cell>
          <cell r="L4630">
            <v>13784.086776242508</v>
          </cell>
          <cell r="M4630">
            <v>143426175.64962581</v>
          </cell>
        </row>
        <row r="4631">
          <cell r="A4631" t="str">
            <v>JF4071</v>
          </cell>
          <cell r="B4631">
            <v>37355</v>
          </cell>
          <cell r="C4631">
            <v>37376</v>
          </cell>
          <cell r="D4631">
            <v>6</v>
          </cell>
          <cell r="E4631" t="str">
            <v>Waverley Place</v>
          </cell>
          <cell r="F4631" t="str">
            <v>Stamford</v>
          </cell>
          <cell r="G4631" t="str">
            <v>Lincolnshire</v>
          </cell>
          <cell r="H4631" t="str">
            <v>PE9 1BJ</v>
          </cell>
          <cell r="I4631">
            <v>21384.336053647083</v>
          </cell>
          <cell r="J4631">
            <v>20037.715395356961</v>
          </cell>
          <cell r="K4631">
            <v>7.4999999999999997E-3</v>
          </cell>
          <cell r="L4631">
            <v>19887.432529891787</v>
          </cell>
          <cell r="M4631">
            <v>143446063.0821557</v>
          </cell>
        </row>
        <row r="4632">
          <cell r="A4632" t="str">
            <v>JF4096</v>
          </cell>
          <cell r="B4632">
            <v>37355</v>
          </cell>
          <cell r="C4632">
            <v>37376</v>
          </cell>
          <cell r="D4632">
            <v>13</v>
          </cell>
          <cell r="E4632" t="str">
            <v>Meadowfields</v>
          </cell>
          <cell r="F4632" t="str">
            <v>Whitby</v>
          </cell>
          <cell r="G4632" t="str">
            <v>North Yorkshire</v>
          </cell>
          <cell r="H4632" t="str">
            <v>YO21 1QF</v>
          </cell>
          <cell r="I4632">
            <v>24506.501542970691</v>
          </cell>
          <cell r="J4632">
            <v>22963.270967216864</v>
          </cell>
          <cell r="K4632">
            <v>7.4999999999999997E-3</v>
          </cell>
          <cell r="L4632">
            <v>22791.04643496274</v>
          </cell>
          <cell r="M4632">
            <v>143468854.12859067</v>
          </cell>
        </row>
        <row r="4633">
          <cell r="A4633" t="str">
            <v>JF4158</v>
          </cell>
          <cell r="B4633">
            <v>37356</v>
          </cell>
          <cell r="C4633">
            <v>37376</v>
          </cell>
          <cell r="D4633">
            <v>69</v>
          </cell>
          <cell r="E4633" t="str">
            <v>South Park Avenue</v>
          </cell>
          <cell r="F4633" t="str">
            <v>Norwich</v>
          </cell>
          <cell r="G4633" t="str">
            <v>Norfolk</v>
          </cell>
          <cell r="H4633" t="str">
            <v>NR4 7AY</v>
          </cell>
          <cell r="I4633">
            <v>5323.9702243542351</v>
          </cell>
          <cell r="J4633">
            <v>4988.7076157676956</v>
          </cell>
          <cell r="K4633">
            <v>7.4999999999999997E-3</v>
          </cell>
          <cell r="L4633">
            <v>4951.2923086494384</v>
          </cell>
          <cell r="M4633">
            <v>143473805.42089933</v>
          </cell>
        </row>
        <row r="4634">
          <cell r="A4634" t="str">
            <v>JF4164</v>
          </cell>
          <cell r="B4634">
            <v>37356</v>
          </cell>
          <cell r="C4634">
            <v>37376</v>
          </cell>
          <cell r="D4634">
            <v>71</v>
          </cell>
          <cell r="E4634" t="str">
            <v>Ark Royal</v>
          </cell>
          <cell r="F4634" t="str">
            <v>Bilton</v>
          </cell>
          <cell r="G4634" t="str">
            <v>Hull</v>
          </cell>
          <cell r="H4634" t="str">
            <v>HU11 4BN</v>
          </cell>
          <cell r="I4634">
            <v>7037.777070807515</v>
          </cell>
          <cell r="J4634">
            <v>6594.5921167264369</v>
          </cell>
          <cell r="K4634">
            <v>7.4999999999999997E-3</v>
          </cell>
          <cell r="L4634">
            <v>6545.1326758509886</v>
          </cell>
          <cell r="M4634">
            <v>143480350.55357519</v>
          </cell>
        </row>
        <row r="4635">
          <cell r="A4635" t="str">
            <v>JF3983</v>
          </cell>
          <cell r="B4635">
            <v>37356</v>
          </cell>
          <cell r="C4635">
            <v>37376</v>
          </cell>
          <cell r="D4635">
            <v>24</v>
          </cell>
          <cell r="E4635" t="str">
            <v>Lynbrook Road</v>
          </cell>
          <cell r="F4635" t="str">
            <v>Crewe</v>
          </cell>
          <cell r="G4635" t="str">
            <v>Cheshire</v>
          </cell>
          <cell r="H4635" t="str">
            <v>CW1 6HW</v>
          </cell>
          <cell r="I4635">
            <v>22824.25925467358</v>
          </cell>
          <cell r="J4635">
            <v>21386.963331835192</v>
          </cell>
          <cell r="K4635">
            <v>7.4999999999999997E-3</v>
          </cell>
          <cell r="L4635">
            <v>21226.561106846428</v>
          </cell>
          <cell r="M4635">
            <v>143501577.11468205</v>
          </cell>
        </row>
        <row r="4636">
          <cell r="A4636" t="str">
            <v>JF4141</v>
          </cell>
          <cell r="B4636">
            <v>37356</v>
          </cell>
          <cell r="C4636">
            <v>37376</v>
          </cell>
          <cell r="D4636">
            <v>158</v>
          </cell>
          <cell r="E4636" t="str">
            <v>Spencers Croft</v>
          </cell>
          <cell r="F4636" t="str">
            <v>Harlow</v>
          </cell>
          <cell r="G4636" t="str">
            <v>Essex</v>
          </cell>
          <cell r="H4636" t="str">
            <v>CM18 6JR</v>
          </cell>
          <cell r="I4636">
            <v>24549.600690090163</v>
          </cell>
          <cell r="J4636">
            <v>23003.656062250728</v>
          </cell>
          <cell r="K4636">
            <v>7.4999999999999997E-3</v>
          </cell>
          <cell r="L4636">
            <v>22831.128641783849</v>
          </cell>
          <cell r="M4636">
            <v>143524408.24332383</v>
          </cell>
        </row>
        <row r="4637">
          <cell r="A4637" t="str">
            <v>JF3900</v>
          </cell>
          <cell r="B4637">
            <v>37356</v>
          </cell>
          <cell r="C4637">
            <v>37376</v>
          </cell>
          <cell r="D4637">
            <v>15</v>
          </cell>
          <cell r="E4637" t="str">
            <v>Tollard Close</v>
          </cell>
          <cell r="F4637" t="str">
            <v>Poole</v>
          </cell>
          <cell r="G4637" t="str">
            <v>Dorset</v>
          </cell>
          <cell r="H4637" t="str">
            <v>BH12 4AT</v>
          </cell>
          <cell r="I4637">
            <v>37954.201084883221</v>
          </cell>
          <cell r="J4637">
            <v>35564.138044273444</v>
          </cell>
          <cell r="K4637">
            <v>7.4999999999999997E-3</v>
          </cell>
          <cell r="L4637">
            <v>35297.407008941394</v>
          </cell>
          <cell r="M4637">
            <v>143559705.65033278</v>
          </cell>
        </row>
        <row r="4638">
          <cell r="A4638" t="str">
            <v>JF4092</v>
          </cell>
          <cell r="B4638">
            <v>37356</v>
          </cell>
          <cell r="C4638">
            <v>37376</v>
          </cell>
          <cell r="D4638">
            <v>1</v>
          </cell>
          <cell r="E4638" t="str">
            <v>Cabot Green</v>
          </cell>
          <cell r="F4638" t="str">
            <v>Woolton Liverpool</v>
          </cell>
          <cell r="G4638" t="str">
            <v>Merseyside</v>
          </cell>
          <cell r="H4638" t="str">
            <v>L25 4TZ</v>
          </cell>
          <cell r="I4638">
            <v>143034.03235430573</v>
          </cell>
          <cell r="J4638">
            <v>134026.85147557108</v>
          </cell>
          <cell r="K4638">
            <v>7.4999999999999997E-3</v>
          </cell>
          <cell r="L4638">
            <v>133021.65008950431</v>
          </cell>
          <cell r="M4638">
            <v>143692727.30042228</v>
          </cell>
        </row>
        <row r="4639">
          <cell r="A4639" t="str">
            <v>JF4166</v>
          </cell>
          <cell r="B4639">
            <v>37357</v>
          </cell>
          <cell r="C4639">
            <v>37376</v>
          </cell>
          <cell r="D4639" t="str">
            <v>85 South Road</v>
          </cell>
          <cell r="E4639" t="str">
            <v>Bare</v>
          </cell>
          <cell r="F4639" t="str">
            <v>Morecambe</v>
          </cell>
          <cell r="G4639" t="str">
            <v>Lancashire</v>
          </cell>
          <cell r="H4639" t="str">
            <v>LA4 6JR</v>
          </cell>
          <cell r="I4639">
            <v>5585.0585822852781</v>
          </cell>
          <cell r="J4639">
            <v>5233.3546413353224</v>
          </cell>
          <cell r="K4639">
            <v>7.4999999999999997E-3</v>
          </cell>
          <cell r="L4639">
            <v>5194.1044815253081</v>
          </cell>
          <cell r="M4639">
            <v>143697921.4049038</v>
          </cell>
        </row>
        <row r="4640">
          <cell r="A4640" t="str">
            <v>JF4109</v>
          </cell>
          <cell r="B4640">
            <v>37357</v>
          </cell>
          <cell r="C4640">
            <v>37376</v>
          </cell>
          <cell r="D4640" t="str">
            <v>117 Tintern Avenue</v>
          </cell>
          <cell r="E4640" t="str">
            <v>Whitefield</v>
          </cell>
          <cell r="F4640" t="str">
            <v>Manchester</v>
          </cell>
          <cell r="G4640" t="str">
            <v>Lancashire</v>
          </cell>
          <cell r="H4640" t="str">
            <v>M45 8WY</v>
          </cell>
          <cell r="I4640">
            <v>13661.441856656358</v>
          </cell>
          <cell r="J4640">
            <v>12801.149548302681</v>
          </cell>
          <cell r="K4640">
            <v>7.4999999999999997E-3</v>
          </cell>
          <cell r="L4640">
            <v>12705.140926690412</v>
          </cell>
          <cell r="M4640">
            <v>143710626.54583049</v>
          </cell>
        </row>
        <row r="4641">
          <cell r="A4641" t="str">
            <v>JE3337</v>
          </cell>
          <cell r="B4641">
            <v>37357</v>
          </cell>
          <cell r="C4641">
            <v>37376</v>
          </cell>
          <cell r="D4641">
            <v>1</v>
          </cell>
          <cell r="E4641" t="str">
            <v>Blackhorse Hill</v>
          </cell>
          <cell r="F4641" t="str">
            <v>Swadlincote</v>
          </cell>
          <cell r="G4641" t="str">
            <v>Derbyshire</v>
          </cell>
          <cell r="H4641" t="str">
            <v>DE12 7AQ</v>
          </cell>
          <cell r="I4641">
            <v>15007.964779588556</v>
          </cell>
          <cell r="J4641">
            <v>14062.878836289527</v>
          </cell>
          <cell r="K4641">
            <v>7.4999999999999997E-3</v>
          </cell>
          <cell r="L4641">
            <v>13957.407245017355</v>
          </cell>
          <cell r="M4641">
            <v>143724583.9530755</v>
          </cell>
        </row>
        <row r="4642">
          <cell r="A4642" t="str">
            <v>JF3914</v>
          </cell>
          <cell r="B4642">
            <v>37357</v>
          </cell>
          <cell r="C4642">
            <v>37376</v>
          </cell>
          <cell r="D4642">
            <v>46</v>
          </cell>
          <cell r="E4642" t="str">
            <v>Windmill Road Exhall</v>
          </cell>
          <cell r="F4642" t="str">
            <v>Coventry</v>
          </cell>
          <cell r="G4642" t="str">
            <v>West Midlands</v>
          </cell>
          <cell r="H4642" t="str">
            <v>CV7 9GQ</v>
          </cell>
          <cell r="I4642">
            <v>31768.085901008839</v>
          </cell>
          <cell r="J4642">
            <v>29767.576713287875</v>
          </cell>
          <cell r="K4642">
            <v>7.4999999999999997E-3</v>
          </cell>
          <cell r="L4642">
            <v>29544.319887938218</v>
          </cell>
          <cell r="M4642">
            <v>143754128.27296343</v>
          </cell>
        </row>
        <row r="4643">
          <cell r="A4643" t="str">
            <v>JF4095</v>
          </cell>
          <cell r="B4643">
            <v>37357</v>
          </cell>
          <cell r="C4643">
            <v>37376</v>
          </cell>
          <cell r="D4643" t="str">
            <v>Yorlan</v>
          </cell>
          <cell r="E4643" t="str">
            <v>131 Middleton Road</v>
          </cell>
          <cell r="F4643" t="str">
            <v>Pickering</v>
          </cell>
          <cell r="G4643" t="str">
            <v>North Yorkshire</v>
          </cell>
          <cell r="H4643" t="str">
            <v>YO18 8NL</v>
          </cell>
          <cell r="I4643">
            <v>33751.552167123933</v>
          </cell>
          <cell r="J4643">
            <v>31626.139562141314</v>
          </cell>
          <cell r="K4643">
            <v>7.4999999999999997E-3</v>
          </cell>
          <cell r="L4643">
            <v>31388.943515425257</v>
          </cell>
          <cell r="M4643">
            <v>143785517.21647885</v>
          </cell>
        </row>
        <row r="4644">
          <cell r="A4644" t="str">
            <v>JF4073</v>
          </cell>
          <cell r="B4644">
            <v>37357</v>
          </cell>
          <cell r="C4644">
            <v>37376</v>
          </cell>
          <cell r="D4644">
            <v>25</v>
          </cell>
          <cell r="E4644" t="str">
            <v>Ludlow Close</v>
          </cell>
          <cell r="F4644" t="str">
            <v>Westbury</v>
          </cell>
          <cell r="G4644" t="str">
            <v>Wiltshire</v>
          </cell>
          <cell r="H4644" t="str">
            <v>BA13 3TQ</v>
          </cell>
          <cell r="I4644">
            <v>40220.043449020144</v>
          </cell>
          <cell r="J4644">
            <v>37687.295120996205</v>
          </cell>
          <cell r="K4644">
            <v>7.4999999999999997E-3</v>
          </cell>
          <cell r="L4644">
            <v>37404.640407588733</v>
          </cell>
          <cell r="M4644">
            <v>143822921.85688645</v>
          </cell>
        </row>
        <row r="4645">
          <cell r="A4645" t="str">
            <v>JF4159</v>
          </cell>
          <cell r="B4645">
            <v>37358</v>
          </cell>
          <cell r="C4645">
            <v>37376</v>
          </cell>
          <cell r="D4645">
            <v>18</v>
          </cell>
          <cell r="E4645" t="str">
            <v>Western Road</v>
          </cell>
          <cell r="F4645" t="str">
            <v>Cowlersley Huddersfield</v>
          </cell>
          <cell r="G4645" t="str">
            <v>West Yorkshire</v>
          </cell>
          <cell r="H4645" t="str">
            <v>HD4 5TH</v>
          </cell>
          <cell r="I4645">
            <v>4283.8149742812066</v>
          </cell>
          <cell r="J4645">
            <v>4014.0533260267216</v>
          </cell>
          <cell r="K4645">
            <v>7.4999999999999997E-3</v>
          </cell>
          <cell r="L4645">
            <v>3983.9479260815215</v>
          </cell>
          <cell r="M4645">
            <v>143826905.80481252</v>
          </cell>
        </row>
        <row r="4646">
          <cell r="A4646" t="str">
            <v>JF4147</v>
          </cell>
          <cell r="B4646">
            <v>37358</v>
          </cell>
          <cell r="C4646">
            <v>37376</v>
          </cell>
          <cell r="D4646">
            <v>355</v>
          </cell>
          <cell r="E4646" t="str">
            <v>High Road</v>
          </cell>
          <cell r="F4646" t="str">
            <v>Benfleet</v>
          </cell>
          <cell r="G4646" t="str">
            <v>Essex</v>
          </cell>
          <cell r="H4646" t="str">
            <v>SS7 5HW</v>
          </cell>
          <cell r="I4646">
            <v>22798.203170589462</v>
          </cell>
          <cell r="J4646">
            <v>21362.548059091383</v>
          </cell>
          <cell r="K4646">
            <v>7.4999999999999997E-3</v>
          </cell>
          <cell r="L4646">
            <v>21202.328948648199</v>
          </cell>
          <cell r="M4646">
            <v>143848108.13376117</v>
          </cell>
        </row>
        <row r="4647">
          <cell r="A4647" t="str">
            <v>JF3378</v>
          </cell>
          <cell r="B4647">
            <v>37358</v>
          </cell>
          <cell r="C4647">
            <v>37376</v>
          </cell>
          <cell r="D4647">
            <v>16</v>
          </cell>
          <cell r="E4647" t="str">
            <v>Farndon Drive, Newton</v>
          </cell>
          <cell r="F4647" t="str">
            <v>Wirral</v>
          </cell>
          <cell r="G4647" t="str">
            <v>Merseyside</v>
          </cell>
          <cell r="H4647" t="str">
            <v>CH48 9YA</v>
          </cell>
          <cell r="I4647">
            <v>30271.878546995216</v>
          </cell>
          <cell r="J4647">
            <v>28365.588965950174</v>
          </cell>
          <cell r="K4647">
            <v>7.4999999999999997E-3</v>
          </cell>
          <cell r="L4647">
            <v>28152.847048705549</v>
          </cell>
          <cell r="M4647">
            <v>143876260.98080987</v>
          </cell>
        </row>
        <row r="4648">
          <cell r="A4648" t="str">
            <v>JF3818</v>
          </cell>
          <cell r="B4648">
            <v>37358</v>
          </cell>
          <cell r="C4648">
            <v>37376</v>
          </cell>
          <cell r="D4648">
            <v>5</v>
          </cell>
          <cell r="E4648" t="str">
            <v>Forest End Road</v>
          </cell>
          <cell r="F4648" t="str">
            <v>Sandhurst</v>
          </cell>
          <cell r="G4648" t="str">
            <v>Berkshire</v>
          </cell>
          <cell r="H4648" t="str">
            <v>GU47 8JT</v>
          </cell>
          <cell r="I4648">
            <v>35677.451171591252</v>
          </cell>
          <cell r="J4648">
            <v>33430.760291768122</v>
          </cell>
          <cell r="K4648">
            <v>7.4999999999999997E-3</v>
          </cell>
          <cell r="L4648">
            <v>33180.029589579863</v>
          </cell>
          <cell r="M4648">
            <v>143909441.01039946</v>
          </cell>
        </row>
        <row r="4649">
          <cell r="A4649" t="str">
            <v>JF3828</v>
          </cell>
          <cell r="B4649">
            <v>37361</v>
          </cell>
          <cell r="C4649">
            <v>37376</v>
          </cell>
          <cell r="D4649">
            <v>53</v>
          </cell>
          <cell r="E4649" t="str">
            <v>Faraday Road</v>
          </cell>
          <cell r="F4649" t="str">
            <v>Clydach, Swansea</v>
          </cell>
          <cell r="G4649" t="str">
            <v>West Glamorgan</v>
          </cell>
          <cell r="H4649" t="str">
            <v>SA6 5JS</v>
          </cell>
          <cell r="I4649">
            <v>14218.430206366587</v>
          </cell>
          <cell r="J4649">
            <v>13323.063064907732</v>
          </cell>
          <cell r="K4649">
            <v>7.4999999999999997E-3</v>
          </cell>
          <cell r="L4649">
            <v>13223.140091920925</v>
          </cell>
          <cell r="M4649">
            <v>143922664.15049139</v>
          </cell>
        </row>
        <row r="4650">
          <cell r="A4650" t="str">
            <v>JF4103</v>
          </cell>
          <cell r="B4650">
            <v>37361</v>
          </cell>
          <cell r="C4650">
            <v>37376</v>
          </cell>
          <cell r="D4650">
            <v>15</v>
          </cell>
          <cell r="E4650" t="str">
            <v>Walnut Close</v>
          </cell>
          <cell r="F4650" t="str">
            <v>Markfield</v>
          </cell>
          <cell r="G4650" t="str">
            <v>Leicestershire</v>
          </cell>
          <cell r="H4650" t="str">
            <v>LE67 9WL</v>
          </cell>
          <cell r="I4650">
            <v>16575.970294211438</v>
          </cell>
          <cell r="J4650">
            <v>15532.143449487794</v>
          </cell>
          <cell r="K4650">
            <v>7.4999999999999997E-3</v>
          </cell>
          <cell r="L4650">
            <v>15415.652373616636</v>
          </cell>
          <cell r="M4650">
            <v>143938079.802865</v>
          </cell>
        </row>
        <row r="4651">
          <cell r="A4651" t="str">
            <v>JF4135</v>
          </cell>
          <cell r="B4651">
            <v>37361</v>
          </cell>
          <cell r="C4651">
            <v>37376</v>
          </cell>
          <cell r="D4651">
            <v>47</v>
          </cell>
          <cell r="E4651" t="str">
            <v>Marlborough Crescent</v>
          </cell>
          <cell r="F4651" t="str">
            <v>Burton-on-Trent</v>
          </cell>
          <cell r="G4651" t="str">
            <v>Staffordshire</v>
          </cell>
          <cell r="H4651" t="str">
            <v>DE15 9DE</v>
          </cell>
          <cell r="I4651">
            <v>18684.926305048175</v>
          </cell>
          <cell r="J4651">
            <v>17508.293666191235</v>
          </cell>
          <cell r="K4651">
            <v>7.4999999999999997E-3</v>
          </cell>
          <cell r="L4651">
            <v>17376.981463694803</v>
          </cell>
          <cell r="M4651">
            <v>143955456.7843287</v>
          </cell>
        </row>
        <row r="4652">
          <cell r="A4652" t="str">
            <v>JF4107</v>
          </cell>
          <cell r="B4652">
            <v>37361</v>
          </cell>
          <cell r="C4652">
            <v>37376</v>
          </cell>
          <cell r="D4652">
            <v>96</v>
          </cell>
          <cell r="E4652" t="str">
            <v>Lincoln Road</v>
          </cell>
          <cell r="F4652" t="str">
            <v>North Hykeham</v>
          </cell>
          <cell r="G4652" t="str">
            <v>Lincolnshire</v>
          </cell>
          <cell r="H4652" t="str">
            <v>LN6 8EG</v>
          </cell>
          <cell r="I4652">
            <v>19117.947448315335</v>
          </cell>
          <cell r="J4652">
            <v>17914.046475499505</v>
          </cell>
          <cell r="K4652">
            <v>7.4999999999999997E-3</v>
          </cell>
          <cell r="L4652">
            <v>17779.69112693326</v>
          </cell>
          <cell r="M4652">
            <v>143973236.47545564</v>
          </cell>
        </row>
        <row r="4653">
          <cell r="A4653" t="str">
            <v>JF3961</v>
          </cell>
          <cell r="B4653">
            <v>37361</v>
          </cell>
          <cell r="C4653">
            <v>37376</v>
          </cell>
          <cell r="D4653">
            <v>84</v>
          </cell>
          <cell r="E4653" t="str">
            <v>St. Mary Street</v>
          </cell>
          <cell r="F4653" t="str">
            <v>Risca Newport</v>
          </cell>
          <cell r="G4653" t="str">
            <v>Gwent</v>
          </cell>
          <cell r="H4653" t="str">
            <v>NP11 6GR</v>
          </cell>
          <cell r="I4653">
            <v>27097.970009245164</v>
          </cell>
          <cell r="J4653">
            <v>25391.548724028213</v>
          </cell>
          <cell r="K4653">
            <v>7.4999999999999997E-3</v>
          </cell>
          <cell r="L4653">
            <v>25201.112108598001</v>
          </cell>
          <cell r="M4653">
            <v>143998437.58756423</v>
          </cell>
        </row>
        <row r="4654">
          <cell r="A4654" t="str">
            <v>JF4054</v>
          </cell>
          <cell r="B4654">
            <v>37361</v>
          </cell>
          <cell r="C4654">
            <v>37376</v>
          </cell>
          <cell r="D4654">
            <v>149</v>
          </cell>
          <cell r="E4654" t="str">
            <v>Tessall Lane</v>
          </cell>
          <cell r="F4654" t="str">
            <v>Northfield Birmingham</v>
          </cell>
          <cell r="G4654" t="str">
            <v>West Midlands</v>
          </cell>
          <cell r="H4654" t="str">
            <v>B31 5ED</v>
          </cell>
          <cell r="I4654">
            <v>37482.468671594572</v>
          </cell>
          <cell r="J4654">
            <v>35122.111702350579</v>
          </cell>
          <cell r="K4654">
            <v>7.4999999999999997E-3</v>
          </cell>
          <cell r="L4654">
            <v>34858.695864582951</v>
          </cell>
          <cell r="M4654">
            <v>144033296.28342882</v>
          </cell>
        </row>
        <row r="4655">
          <cell r="A4655" t="str">
            <v>JF3974</v>
          </cell>
          <cell r="B4655">
            <v>37361</v>
          </cell>
          <cell r="C4655">
            <v>37376</v>
          </cell>
          <cell r="D4655" t="str">
            <v>Kowhai</v>
          </cell>
          <cell r="E4655" t="str">
            <v>Cherry Close</v>
          </cell>
          <cell r="F4655" t="str">
            <v>Great Missenden</v>
          </cell>
          <cell r="G4655" t="str">
            <v>Buckinghamshire</v>
          </cell>
          <cell r="H4655" t="str">
            <v>HP16 0QD</v>
          </cell>
          <cell r="I4655">
            <v>92275.042120336177</v>
          </cell>
          <cell r="J4655">
            <v>86464.27120595731</v>
          </cell>
          <cell r="K4655">
            <v>7.4999999999999997E-3</v>
          </cell>
          <cell r="L4655">
            <v>85815.789171912635</v>
          </cell>
          <cell r="M4655">
            <v>144119112.07260072</v>
          </cell>
        </row>
        <row r="4656">
          <cell r="A4656" t="str">
            <v>JF3916</v>
          </cell>
          <cell r="B4656">
            <v>37362</v>
          </cell>
          <cell r="C4656">
            <v>37376</v>
          </cell>
          <cell r="D4656">
            <v>118</v>
          </cell>
          <cell r="E4656" t="str">
            <v>Hatch Gardens</v>
          </cell>
          <cell r="F4656" t="str">
            <v>Tadworth</v>
          </cell>
          <cell r="G4656" t="str">
            <v>Surrey</v>
          </cell>
          <cell r="H4656" t="str">
            <v>KT20 5JT</v>
          </cell>
          <cell r="I4656">
            <v>61589.257625923921</v>
          </cell>
          <cell r="J4656">
            <v>57710.84089885062</v>
          </cell>
          <cell r="K4656">
            <v>7.4999999999999997E-3</v>
          </cell>
          <cell r="L4656">
            <v>57278.009592109243</v>
          </cell>
          <cell r="M4656">
            <v>144176390.08219284</v>
          </cell>
        </row>
        <row r="4657">
          <cell r="A4657" t="str">
            <v>JF3260</v>
          </cell>
          <cell r="B4657">
            <v>37363</v>
          </cell>
          <cell r="C4657">
            <v>37376</v>
          </cell>
          <cell r="D4657">
            <v>10</v>
          </cell>
          <cell r="E4657" t="str">
            <v>Redruth Close</v>
          </cell>
          <cell r="F4657" t="str">
            <v>Coventry</v>
          </cell>
          <cell r="G4657" t="str">
            <v>West Midlands</v>
          </cell>
          <cell r="H4657" t="str">
            <v>CV6 7GR</v>
          </cell>
          <cell r="I4657">
            <v>10674.240717981744</v>
          </cell>
          <cell r="J4657">
            <v>10002.059312567275</v>
          </cell>
          <cell r="K4657">
            <v>7.4999999999999997E-3</v>
          </cell>
          <cell r="L4657">
            <v>9927.0438677230213</v>
          </cell>
          <cell r="M4657">
            <v>144186317.12606058</v>
          </cell>
        </row>
        <row r="4658">
          <cell r="A4658" t="str">
            <v>JF4196</v>
          </cell>
          <cell r="B4658">
            <v>37363</v>
          </cell>
          <cell r="C4658">
            <v>37376</v>
          </cell>
          <cell r="D4658">
            <v>304</v>
          </cell>
          <cell r="E4658" t="str">
            <v>Wollaton Vale</v>
          </cell>
          <cell r="F4658" t="str">
            <v>Nottingham</v>
          </cell>
          <cell r="G4658" t="str">
            <v>Nottinghamshire</v>
          </cell>
          <cell r="H4658" t="str">
            <v>NG8 2GG</v>
          </cell>
          <cell r="I4658">
            <v>15251.175191706219</v>
          </cell>
          <cell r="J4658">
            <v>14290.773731271318</v>
          </cell>
          <cell r="K4658">
            <v>7.4999999999999997E-3</v>
          </cell>
          <cell r="L4658">
            <v>14183.592928286784</v>
          </cell>
          <cell r="M4658">
            <v>144200500.71898887</v>
          </cell>
        </row>
        <row r="4659">
          <cell r="A4659" t="str">
            <v>JF4034</v>
          </cell>
          <cell r="B4659">
            <v>37363</v>
          </cell>
          <cell r="C4659">
            <v>37376</v>
          </cell>
          <cell r="D4659">
            <v>104</v>
          </cell>
          <cell r="E4659" t="str">
            <v>Bath Road</v>
          </cell>
          <cell r="F4659" t="str">
            <v>Southsea</v>
          </cell>
          <cell r="G4659" t="str">
            <v>Hampshire</v>
          </cell>
          <cell r="H4659" t="str">
            <v>PO4 0HU</v>
          </cell>
          <cell r="I4659">
            <v>25899.335511944351</v>
          </cell>
          <cell r="J4659">
            <v>24268.394988522159</v>
          </cell>
          <cell r="K4659">
            <v>7.4999999999999997E-3</v>
          </cell>
          <cell r="L4659">
            <v>24086.382026108244</v>
          </cell>
          <cell r="M4659">
            <v>144224587.10101497</v>
          </cell>
        </row>
        <row r="4660">
          <cell r="A4660" t="str">
            <v>JF4014</v>
          </cell>
          <cell r="B4660">
            <v>37363</v>
          </cell>
          <cell r="C4660">
            <v>37376</v>
          </cell>
          <cell r="D4660">
            <v>179</v>
          </cell>
          <cell r="E4660" t="str">
            <v>Boleyn Road</v>
          </cell>
          <cell r="F4660" t="str">
            <v>Forest Gate</v>
          </cell>
          <cell r="G4660" t="str">
            <v>London</v>
          </cell>
          <cell r="H4660" t="str">
            <v>E7 9QH</v>
          </cell>
          <cell r="I4660">
            <v>61676.587811374986</v>
          </cell>
          <cell r="J4660">
            <v>57792.671702346328</v>
          </cell>
          <cell r="K4660">
            <v>7.4999999999999997E-3</v>
          </cell>
          <cell r="L4660">
            <v>57359.226664578731</v>
          </cell>
          <cell r="M4660">
            <v>144281946.32767954</v>
          </cell>
        </row>
        <row r="4661">
          <cell r="A4661" t="str">
            <v>JE3336</v>
          </cell>
          <cell r="B4661">
            <v>37365</v>
          </cell>
          <cell r="C4661">
            <v>37376</v>
          </cell>
          <cell r="D4661">
            <v>101</v>
          </cell>
          <cell r="E4661" t="str">
            <v>Taunton Lane</v>
          </cell>
          <cell r="F4661" t="str">
            <v>Coulsdon</v>
          </cell>
          <cell r="G4661" t="str">
            <v>Surrey</v>
          </cell>
          <cell r="H4661" t="str">
            <v>CR5 1SH</v>
          </cell>
          <cell r="I4661">
            <v>7647.5468045738344</v>
          </cell>
          <cell r="J4661">
            <v>7165.9632526485293</v>
          </cell>
          <cell r="K4661">
            <v>7.4999999999999997E-3</v>
          </cell>
          <cell r="L4661">
            <v>7112.2185282536657</v>
          </cell>
          <cell r="M4661">
            <v>144289058.54620779</v>
          </cell>
        </row>
        <row r="4662">
          <cell r="A4662" t="str">
            <v>JF3102</v>
          </cell>
          <cell r="B4662">
            <v>37365</v>
          </cell>
          <cell r="C4662">
            <v>37376</v>
          </cell>
          <cell r="D4662">
            <v>34</v>
          </cell>
          <cell r="E4662" t="str">
            <v>Dolphin Court Road</v>
          </cell>
          <cell r="F4662" t="str">
            <v>Plymouth</v>
          </cell>
          <cell r="G4662" t="str">
            <v>Devon</v>
          </cell>
          <cell r="H4662" t="str">
            <v>PL9 8RN</v>
          </cell>
          <cell r="I4662">
            <v>22401.657983668621</v>
          </cell>
          <cell r="J4662">
            <v>20990.974231548429</v>
          </cell>
          <cell r="K4662">
            <v>7.4999999999999997E-3</v>
          </cell>
          <cell r="L4662">
            <v>20833.541924811816</v>
          </cell>
          <cell r="M4662">
            <v>144309892.08813259</v>
          </cell>
        </row>
        <row r="4663">
          <cell r="A4663" t="str">
            <v>JF4064</v>
          </cell>
          <cell r="B4663">
            <v>37365</v>
          </cell>
          <cell r="C4663">
            <v>37376</v>
          </cell>
          <cell r="D4663">
            <v>2</v>
          </cell>
          <cell r="E4663" t="str">
            <v>Franklyn Road</v>
          </cell>
          <cell r="F4663" t="str">
            <v>Canterbury</v>
          </cell>
          <cell r="G4663" t="str">
            <v>Kent</v>
          </cell>
          <cell r="H4663" t="str">
            <v>CT2 8PR</v>
          </cell>
          <cell r="I4663">
            <v>30338.278041909252</v>
          </cell>
          <cell r="J4663">
            <v>28427.807132469119</v>
          </cell>
          <cell r="K4663">
            <v>7.4999999999999997E-3</v>
          </cell>
          <cell r="L4663">
            <v>28214.598578975601</v>
          </cell>
          <cell r="M4663">
            <v>144338106.68671158</v>
          </cell>
        </row>
        <row r="4664">
          <cell r="A4664" t="str">
            <v>JF3703</v>
          </cell>
          <cell r="B4664">
            <v>37368</v>
          </cell>
          <cell r="C4664">
            <v>37376</v>
          </cell>
          <cell r="D4664" t="str">
            <v>95 Leaf Road</v>
          </cell>
          <cell r="E4664" t="str">
            <v>Houghton Regis</v>
          </cell>
          <cell r="F4664" t="str">
            <v>Dunstable</v>
          </cell>
          <cell r="G4664" t="str">
            <v>Bedfordshire</v>
          </cell>
          <cell r="H4664" t="str">
            <v>LU5 5JG</v>
          </cell>
          <cell r="I4664">
            <v>14527.330947643015</v>
          </cell>
          <cell r="J4664">
            <v>13612.51161844635</v>
          </cell>
          <cell r="K4664">
            <v>7.4999999999999997E-3</v>
          </cell>
          <cell r="L4664">
            <v>13510.417781308002</v>
          </cell>
          <cell r="M4664">
            <v>144351617.10449287</v>
          </cell>
        </row>
        <row r="4665">
          <cell r="A4665" t="str">
            <v>JF3844</v>
          </cell>
          <cell r="B4665">
            <v>37368</v>
          </cell>
          <cell r="C4665">
            <v>37376</v>
          </cell>
          <cell r="D4665" t="str">
            <v>7 Hinstock Road</v>
          </cell>
          <cell r="E4665" t="str">
            <v>Handsworth Wood</v>
          </cell>
          <cell r="F4665" t="str">
            <v>Birmingham</v>
          </cell>
          <cell r="G4665" t="str">
            <v>West Midlands</v>
          </cell>
          <cell r="H4665" t="str">
            <v>B20 2ET</v>
          </cell>
          <cell r="I4665">
            <v>19229.68085267764</v>
          </cell>
          <cell r="J4665">
            <v>18018.743771274767</v>
          </cell>
          <cell r="K4665">
            <v>7.4999999999999997E-3</v>
          </cell>
          <cell r="L4665">
            <v>17883.603192990206</v>
          </cell>
          <cell r="M4665">
            <v>144369500.70768586</v>
          </cell>
        </row>
        <row r="4666">
          <cell r="A4666" t="str">
            <v>JF4053</v>
          </cell>
          <cell r="B4666">
            <v>37368</v>
          </cell>
          <cell r="C4666">
            <v>37376</v>
          </cell>
          <cell r="D4666">
            <v>43</v>
          </cell>
          <cell r="E4666" t="str">
            <v>Lansdowne Road Canton</v>
          </cell>
          <cell r="F4666" t="str">
            <v>Cardiff</v>
          </cell>
          <cell r="G4666" t="str">
            <v>South Glamorgan</v>
          </cell>
          <cell r="H4666" t="str">
            <v>CF5 1PQ</v>
          </cell>
          <cell r="I4666">
            <v>50961.03558847541</v>
          </cell>
          <cell r="J4666">
            <v>47751.902365019771</v>
          </cell>
          <cell r="K4666">
            <v>7.4999999999999997E-3</v>
          </cell>
          <cell r="L4666">
            <v>47393.763097282128</v>
          </cell>
          <cell r="M4666">
            <v>144416894.47078314</v>
          </cell>
        </row>
        <row r="4667">
          <cell r="A4667" t="str">
            <v>JE3338</v>
          </cell>
          <cell r="B4667">
            <v>37369</v>
          </cell>
          <cell r="C4667">
            <v>37376</v>
          </cell>
          <cell r="D4667" t="str">
            <v>7 River View Road</v>
          </cell>
          <cell r="E4667" t="str">
            <v>Harkstead</v>
          </cell>
          <cell r="F4667" t="str">
            <v>Ipswich</v>
          </cell>
          <cell r="G4667" t="str">
            <v>Suffolk</v>
          </cell>
          <cell r="H4667" t="str">
            <v>IP9 1BL</v>
          </cell>
          <cell r="I4667">
            <v>6688.3524412323113</v>
          </cell>
          <cell r="J4667">
            <v>6267.1715570237266</v>
          </cell>
          <cell r="K4667">
            <v>7.4999999999999997E-3</v>
          </cell>
          <cell r="L4667">
            <v>6220.1677703460491</v>
          </cell>
          <cell r="M4667">
            <v>144423114.6385535</v>
          </cell>
        </row>
        <row r="4668">
          <cell r="A4668" t="str">
            <v>JF4228</v>
          </cell>
          <cell r="B4668">
            <v>37369</v>
          </cell>
          <cell r="C4668">
            <v>37376</v>
          </cell>
          <cell r="D4668">
            <v>79</v>
          </cell>
          <cell r="E4668" t="str">
            <v>Woodside</v>
          </cell>
          <cell r="F4668" t="str">
            <v>Sutton-in-Ashfield</v>
          </cell>
          <cell r="G4668" t="str">
            <v>Nottinghamshire</v>
          </cell>
          <cell r="H4668" t="str">
            <v>NG17 3EB</v>
          </cell>
          <cell r="I4668">
            <v>8779.8711351558395</v>
          </cell>
          <cell r="J4668">
            <v>8226.9825246296514</v>
          </cell>
          <cell r="K4668">
            <v>7.4999999999999997E-3</v>
          </cell>
          <cell r="L4668">
            <v>8165.2801556949298</v>
          </cell>
          <cell r="M4668">
            <v>144431279.91870919</v>
          </cell>
        </row>
        <row r="4669">
          <cell r="A4669" t="str">
            <v>JF4082</v>
          </cell>
          <cell r="B4669">
            <v>37369</v>
          </cell>
          <cell r="C4669">
            <v>37376</v>
          </cell>
          <cell r="D4669" t="str">
            <v>Lorne Cottage</v>
          </cell>
          <cell r="E4669" t="str">
            <v>Main Street</v>
          </cell>
          <cell r="F4669" t="str">
            <v>Ravenglass</v>
          </cell>
          <cell r="G4669" t="str">
            <v>Cumbria</v>
          </cell>
          <cell r="H4669" t="str">
            <v>CA18 1SG</v>
          </cell>
          <cell r="I4669">
            <v>18633.388945003368</v>
          </cell>
          <cell r="J4669">
            <v>17460.001731841945</v>
          </cell>
          <cell r="K4669">
            <v>7.4999999999999997E-3</v>
          </cell>
          <cell r="L4669">
            <v>17329.05171885313</v>
          </cell>
          <cell r="M4669">
            <v>144448608.97042805</v>
          </cell>
        </row>
        <row r="4670">
          <cell r="A4670" t="str">
            <v>JF4043</v>
          </cell>
          <cell r="B4670">
            <v>37369</v>
          </cell>
          <cell r="C4670">
            <v>37376</v>
          </cell>
          <cell r="D4670" t="str">
            <v>9 Mays Way</v>
          </cell>
          <cell r="E4670" t="str">
            <v>Pottersbury</v>
          </cell>
          <cell r="F4670" t="str">
            <v>Towcester Stony Straftord</v>
          </cell>
          <cell r="G4670" t="str">
            <v>Northamptonshire</v>
          </cell>
          <cell r="H4670" t="str">
            <v>NN12 7PP</v>
          </cell>
          <cell r="I4670">
            <v>25851.753479269879</v>
          </cell>
          <cell r="J4670">
            <v>24223.809305512324</v>
          </cell>
          <cell r="K4670">
            <v>7.4999999999999997E-3</v>
          </cell>
          <cell r="L4670">
            <v>24042.130735720984</v>
          </cell>
          <cell r="M4670">
            <v>144472651.10116377</v>
          </cell>
        </row>
        <row r="4671">
          <cell r="A4671" t="str">
            <v>JF4195</v>
          </cell>
          <cell r="B4671">
            <v>37369</v>
          </cell>
          <cell r="C4671">
            <v>37376</v>
          </cell>
          <cell r="D4671">
            <v>16</v>
          </cell>
          <cell r="E4671" t="str">
            <v>Scotch Firs</v>
          </cell>
          <cell r="F4671" t="str">
            <v>Fownhope Hereford</v>
          </cell>
          <cell r="G4671" t="str">
            <v>Herefordshire</v>
          </cell>
          <cell r="H4671" t="str">
            <v>HR1 4NW</v>
          </cell>
          <cell r="I4671">
            <v>101675.32908933754</v>
          </cell>
          <cell r="J4671">
            <v>95272.600557263373</v>
          </cell>
          <cell r="K4671">
            <v>7.4999999999999997E-3</v>
          </cell>
          <cell r="L4671">
            <v>94558.056053083899</v>
          </cell>
          <cell r="M4671">
            <v>144567209.15721685</v>
          </cell>
        </row>
        <row r="4672">
          <cell r="A4672" t="str">
            <v>JF4062</v>
          </cell>
          <cell r="B4672">
            <v>37370</v>
          </cell>
          <cell r="C4672">
            <v>37376</v>
          </cell>
          <cell r="D4672">
            <v>25</v>
          </cell>
          <cell r="E4672" t="str">
            <v>Poplar Road</v>
          </cell>
          <cell r="F4672" t="str">
            <v>Manchester</v>
          </cell>
          <cell r="G4672" t="str">
            <v>Lancashire</v>
          </cell>
          <cell r="H4672" t="str">
            <v>M27 0HL</v>
          </cell>
          <cell r="I4672">
            <v>18467.788898890827</v>
          </cell>
          <cell r="J4672">
            <v>17304.829900220117</v>
          </cell>
          <cell r="K4672">
            <v>7.4999999999999997E-3</v>
          </cell>
          <cell r="L4672">
            <v>17175.043675968467</v>
          </cell>
          <cell r="M4672">
            <v>144584384.20089281</v>
          </cell>
        </row>
        <row r="4673">
          <cell r="A4673" t="str">
            <v>JF4002</v>
          </cell>
          <cell r="B4673">
            <v>37370</v>
          </cell>
          <cell r="C4673">
            <v>37376</v>
          </cell>
          <cell r="D4673">
            <v>6</v>
          </cell>
          <cell r="E4673" t="str">
            <v>South Hanningfield Way</v>
          </cell>
          <cell r="F4673" t="str">
            <v>Wickford</v>
          </cell>
          <cell r="G4673" t="str">
            <v>Essex</v>
          </cell>
          <cell r="H4673" t="str">
            <v>SS11 7DR</v>
          </cell>
          <cell r="I4673">
            <v>37794.960862523032</v>
          </cell>
          <cell r="J4673">
            <v>35414.925543724348</v>
          </cell>
          <cell r="K4673">
            <v>7.4999999999999997E-3</v>
          </cell>
          <cell r="L4673">
            <v>35149.313602146416</v>
          </cell>
          <cell r="M4673">
            <v>144619533.51449496</v>
          </cell>
        </row>
        <row r="4674">
          <cell r="A4674" t="str">
            <v>JF4140</v>
          </cell>
          <cell r="B4674">
            <v>37371</v>
          </cell>
          <cell r="C4674">
            <v>37376</v>
          </cell>
          <cell r="D4674">
            <v>8</v>
          </cell>
          <cell r="E4674" t="str">
            <v>Stepney Avenue</v>
          </cell>
          <cell r="F4674" t="str">
            <v>Bridlington</v>
          </cell>
          <cell r="G4674" t="str">
            <v>East Yorkshire</v>
          </cell>
          <cell r="H4674" t="str">
            <v>YO16 7PQ</v>
          </cell>
          <cell r="I4674">
            <v>27458.931371169085</v>
          </cell>
          <cell r="J4674">
            <v>25729.779521599241</v>
          </cell>
          <cell r="K4674">
            <v>7.4999999999999997E-3</v>
          </cell>
          <cell r="L4674">
            <v>25536.806175187248</v>
          </cell>
          <cell r="M4674">
            <v>144645070.32067016</v>
          </cell>
        </row>
        <row r="4675">
          <cell r="A4675" t="str">
            <v>JF4108</v>
          </cell>
          <cell r="B4675">
            <v>37371</v>
          </cell>
          <cell r="C4675">
            <v>37376</v>
          </cell>
          <cell r="D4675" t="str">
            <v>Cobwebs</v>
          </cell>
          <cell r="E4675" t="str">
            <v>4 Cobgate Close</v>
          </cell>
          <cell r="F4675" t="str">
            <v>Whapload Nr Spalding</v>
          </cell>
          <cell r="G4675" t="str">
            <v>Lincolnshire</v>
          </cell>
          <cell r="H4675" t="str">
            <v>PE12 6SX</v>
          </cell>
          <cell r="I4675">
            <v>58379.85882277495</v>
          </cell>
          <cell r="J4675">
            <v>54703.545294892392</v>
          </cell>
          <cell r="K4675">
            <v>7.4999999999999997E-3</v>
          </cell>
          <cell r="L4675">
            <v>54293.268705180701</v>
          </cell>
          <cell r="M4675">
            <v>144699363.58937535</v>
          </cell>
        </row>
        <row r="4676">
          <cell r="A4676" t="str">
            <v>JF4116</v>
          </cell>
          <cell r="B4676">
            <v>37371</v>
          </cell>
          <cell r="C4676">
            <v>37376</v>
          </cell>
          <cell r="D4676">
            <v>92</v>
          </cell>
          <cell r="E4676" t="str">
            <v>Circuit Lane</v>
          </cell>
          <cell r="F4676" t="str">
            <v>Reading</v>
          </cell>
          <cell r="G4676" t="str">
            <v>Berkshire</v>
          </cell>
          <cell r="H4676" t="str">
            <v>RG30 3HW</v>
          </cell>
          <cell r="I4676">
            <v>62072.159825716044</v>
          </cell>
          <cell r="J4676">
            <v>58163.333640217548</v>
          </cell>
          <cell r="K4676">
            <v>7.4999999999999997E-3</v>
          </cell>
          <cell r="L4676">
            <v>57727.108637915917</v>
          </cell>
          <cell r="M4676">
            <v>144757090.69801328</v>
          </cell>
        </row>
        <row r="4677">
          <cell r="A4677" t="str">
            <v>JF4216</v>
          </cell>
          <cell r="B4677">
            <v>37371</v>
          </cell>
          <cell r="C4677">
            <v>37376</v>
          </cell>
          <cell r="D4677">
            <v>14</v>
          </cell>
          <cell r="E4677" t="str">
            <v>Burnham Drive</v>
          </cell>
          <cell r="F4677" t="str">
            <v>Bournemouth</v>
          </cell>
          <cell r="G4677" t="str">
            <v>Dorset</v>
          </cell>
          <cell r="H4677" t="str">
            <v>BH8 9EX</v>
          </cell>
          <cell r="I4677">
            <v>76076.913722070691</v>
          </cell>
          <cell r="J4677">
            <v>71286.176082141799</v>
          </cell>
          <cell r="K4677">
            <v>7.4999999999999997E-3</v>
          </cell>
          <cell r="L4677">
            <v>70751.529761525744</v>
          </cell>
          <cell r="M4677">
            <v>144827842.2277748</v>
          </cell>
        </row>
        <row r="4678">
          <cell r="A4678" t="str">
            <v>JF4162</v>
          </cell>
          <cell r="B4678">
            <v>37371</v>
          </cell>
          <cell r="C4678">
            <v>37376</v>
          </cell>
          <cell r="D4678">
            <v>25</v>
          </cell>
          <cell r="E4678" t="str">
            <v>Clewer Fields</v>
          </cell>
          <cell r="F4678" t="str">
            <v>Windsor</v>
          </cell>
          <cell r="G4678" t="str">
            <v>Berkshire</v>
          </cell>
          <cell r="H4678" t="str">
            <v>SL4 5BW</v>
          </cell>
          <cell r="I4678">
            <v>93283.559259193527</v>
          </cell>
          <cell r="J4678">
            <v>87409.279708866467</v>
          </cell>
          <cell r="K4678">
            <v>7.4999999999999997E-3</v>
          </cell>
          <cell r="L4678">
            <v>86753.710111049979</v>
          </cell>
          <cell r="M4678">
            <v>144914595.93788585</v>
          </cell>
        </row>
        <row r="4679">
          <cell r="A4679" t="str">
            <v>JF4187</v>
          </cell>
          <cell r="B4679">
            <v>37372</v>
          </cell>
          <cell r="C4679">
            <v>37376</v>
          </cell>
          <cell r="D4679">
            <v>23</v>
          </cell>
          <cell r="E4679" t="str">
            <v>Beech Avenue</v>
          </cell>
          <cell r="F4679" t="str">
            <v>Northampton</v>
          </cell>
          <cell r="G4679" t="str">
            <v>Northamptonshire</v>
          </cell>
          <cell r="H4679" t="str">
            <v>NN3 2HE</v>
          </cell>
          <cell r="I4679">
            <v>11429.071036660849</v>
          </cell>
          <cell r="J4679">
            <v>10709.356235863565</v>
          </cell>
          <cell r="K4679">
            <v>7.4999999999999997E-3</v>
          </cell>
          <cell r="L4679">
            <v>10629.036064094589</v>
          </cell>
          <cell r="M4679">
            <v>144925224.97394994</v>
          </cell>
        </row>
        <row r="4680">
          <cell r="A4680" t="str">
            <v>JF3856</v>
          </cell>
          <cell r="B4680">
            <v>37372</v>
          </cell>
          <cell r="C4680">
            <v>37376</v>
          </cell>
          <cell r="D4680">
            <v>4</v>
          </cell>
          <cell r="E4680" t="str">
            <v>St. Johns Road</v>
          </cell>
          <cell r="F4680" t="str">
            <v>Ludlow</v>
          </cell>
          <cell r="G4680" t="str">
            <v>Shropshire</v>
          </cell>
          <cell r="H4680" t="str">
            <v>SY8 1PG</v>
          </cell>
          <cell r="I4680">
            <v>35351.999356350134</v>
          </cell>
          <cell r="J4680">
            <v>33125.802923330601</v>
          </cell>
          <cell r="K4680">
            <v>7.4999999999999997E-3</v>
          </cell>
          <cell r="L4680">
            <v>32877.359401405622</v>
          </cell>
          <cell r="M4680">
            <v>144958102.33335134</v>
          </cell>
        </row>
        <row r="4681">
          <cell r="A4681" t="str">
            <v>JF4059</v>
          </cell>
          <cell r="B4681">
            <v>37372</v>
          </cell>
          <cell r="C4681">
            <v>37376</v>
          </cell>
          <cell r="D4681">
            <v>2</v>
          </cell>
          <cell r="E4681" t="str">
            <v>Orchard Close, Ringmore</v>
          </cell>
          <cell r="F4681" t="str">
            <v>Teignmouth</v>
          </cell>
          <cell r="G4681" t="str">
            <v>Devon</v>
          </cell>
          <cell r="H4681" t="str">
            <v>TQ14 0HF</v>
          </cell>
          <cell r="I4681">
            <v>43437.68783673596</v>
          </cell>
          <cell r="J4681">
            <v>40702.317066160649</v>
          </cell>
          <cell r="K4681">
            <v>7.4999999999999997E-3</v>
          </cell>
          <cell r="L4681">
            <v>40397.049688164443</v>
          </cell>
          <cell r="M4681">
            <v>144998499.3830395</v>
          </cell>
        </row>
        <row r="4682">
          <cell r="A4682" t="str">
            <v>JF3785</v>
          </cell>
          <cell r="B4682">
            <v>37375</v>
          </cell>
          <cell r="C4682">
            <v>37376</v>
          </cell>
          <cell r="D4682">
            <v>49</v>
          </cell>
          <cell r="E4682" t="str">
            <v>Merrick Road</v>
          </cell>
          <cell r="F4682" t="str">
            <v>Wolverhampton</v>
          </cell>
          <cell r="G4682" t="str">
            <v>West Midlands</v>
          </cell>
          <cell r="H4682" t="str">
            <v>WV11 3NU</v>
          </cell>
          <cell r="I4682">
            <v>13371.697381526932</v>
          </cell>
          <cell r="J4682">
            <v>12529.65094692196</v>
          </cell>
          <cell r="K4682">
            <v>7.4999999999999997E-3</v>
          </cell>
          <cell r="L4682">
            <v>12435.678564820046</v>
          </cell>
          <cell r="M4682">
            <v>145010935.06160432</v>
          </cell>
        </row>
        <row r="4683">
          <cell r="A4683" t="str">
            <v>JF4132</v>
          </cell>
          <cell r="B4683">
            <v>37375</v>
          </cell>
          <cell r="C4683">
            <v>37376</v>
          </cell>
          <cell r="D4683">
            <v>11</v>
          </cell>
          <cell r="E4683" t="str">
            <v>Ambleside Close</v>
          </cell>
          <cell r="F4683" t="str">
            <v>Norwich</v>
          </cell>
          <cell r="G4683" t="str">
            <v>Norfolk</v>
          </cell>
          <cell r="H4683" t="str">
            <v>NR5 8LS</v>
          </cell>
          <cell r="I4683">
            <v>32480.017484580192</v>
          </cell>
          <cell r="J4683">
            <v>30434.676333158262</v>
          </cell>
          <cell r="K4683">
            <v>7.4999999999999997E-3</v>
          </cell>
          <cell r="L4683">
            <v>30206.416260659578</v>
          </cell>
          <cell r="M4683">
            <v>145041141.47786498</v>
          </cell>
        </row>
        <row r="4684">
          <cell r="A4684" t="str">
            <v>JF4149</v>
          </cell>
          <cell r="B4684">
            <v>37375</v>
          </cell>
          <cell r="C4684">
            <v>37376</v>
          </cell>
          <cell r="D4684">
            <v>45</v>
          </cell>
          <cell r="E4684" t="str">
            <v>Lon Ffawydd</v>
          </cell>
          <cell r="F4684" t="str">
            <v>Abergele</v>
          </cell>
          <cell r="G4684" t="str">
            <v>Clwyd</v>
          </cell>
          <cell r="H4684" t="str">
            <v>LL22 7DY</v>
          </cell>
          <cell r="I4684">
            <v>34938.707929586453</v>
          </cell>
          <cell r="J4684">
            <v>32738.537405053296</v>
          </cell>
          <cell r="K4684">
            <v>7.4999999999999997E-3</v>
          </cell>
          <cell r="L4684">
            <v>32492.998374515399</v>
          </cell>
          <cell r="M4684">
            <v>145073634.4762395</v>
          </cell>
        </row>
        <row r="4685">
          <cell r="A4685" t="str">
            <v>JF4175</v>
          </cell>
          <cell r="B4685">
            <v>37376</v>
          </cell>
          <cell r="C4685">
            <v>37376</v>
          </cell>
          <cell r="D4685">
            <v>71</v>
          </cell>
          <cell r="E4685" t="str">
            <v>Redwing Road</v>
          </cell>
          <cell r="F4685" t="str">
            <v>Chatham</v>
          </cell>
          <cell r="G4685" t="str">
            <v>Kent</v>
          </cell>
          <cell r="H4685" t="str">
            <v>ME5 7TH</v>
          </cell>
          <cell r="I4685">
            <v>18911.847513165107</v>
          </cell>
          <cell r="J4685">
            <v>17720.925125686193</v>
          </cell>
          <cell r="K4685">
            <v>7.4999999999999997E-3</v>
          </cell>
          <cell r="L4685">
            <v>17588.01818724355</v>
          </cell>
          <cell r="M4685">
            <v>145091222.49442676</v>
          </cell>
        </row>
        <row r="4686">
          <cell r="A4686" t="str">
            <v>JF4024</v>
          </cell>
          <cell r="B4686">
            <v>37376</v>
          </cell>
          <cell r="C4686">
            <v>37376</v>
          </cell>
          <cell r="D4686">
            <v>13</v>
          </cell>
          <cell r="E4686" t="str">
            <v>Cranemoor Avenue</v>
          </cell>
          <cell r="F4686" t="str">
            <v>Christchurch</v>
          </cell>
          <cell r="G4686" t="str">
            <v>Dorset</v>
          </cell>
          <cell r="H4686" t="str">
            <v>BH23 5AN</v>
          </cell>
          <cell r="I4686">
            <v>55064.200990852332</v>
          </cell>
          <cell r="J4686">
            <v>51596.682036768427</v>
          </cell>
          <cell r="K4686">
            <v>7.4999999999999997E-3</v>
          </cell>
          <cell r="L4686">
            <v>51209.706921492667</v>
          </cell>
          <cell r="M4686">
            <v>145142432.20134825</v>
          </cell>
        </row>
        <row r="4687">
          <cell r="A4687" t="str">
            <v>JF4160</v>
          </cell>
          <cell r="B4687">
            <v>37376</v>
          </cell>
          <cell r="C4687">
            <v>37376</v>
          </cell>
          <cell r="D4687">
            <v>5</v>
          </cell>
          <cell r="E4687" t="str">
            <v>St. Leonards Avenue</v>
          </cell>
          <cell r="F4687" t="str">
            <v>Highams Park</v>
          </cell>
          <cell r="G4687" t="str">
            <v>London</v>
          </cell>
          <cell r="H4687" t="str">
            <v>E4 9QX</v>
          </cell>
          <cell r="I4687">
            <v>86835.001763936685</v>
          </cell>
          <cell r="J4687">
            <v>81366.802660414221</v>
          </cell>
          <cell r="K4687">
            <v>7.4999999999999997E-3</v>
          </cell>
          <cell r="L4687">
            <v>80756.551640461112</v>
          </cell>
          <cell r="M4687">
            <v>145223188.7529887</v>
          </cell>
        </row>
        <row r="4688">
          <cell r="A4688" t="str">
            <v>JF1535a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Experience"/>
      <sheetName val="Data"/>
      <sheetName val="Profit Share"/>
    </sheetNames>
    <sheetDataSet>
      <sheetData sheetId="0" refreshError="1">
        <row r="3">
          <cell r="C3">
            <v>2.7E-2</v>
          </cell>
        </row>
      </sheetData>
      <sheetData sheetId="1" refreshError="1">
        <row r="18">
          <cell r="V18">
            <v>1</v>
          </cell>
          <cell r="W18">
            <v>1</v>
          </cell>
          <cell r="X18">
            <v>1998</v>
          </cell>
          <cell r="Y18">
            <v>0.06</v>
          </cell>
        </row>
        <row r="19">
          <cell r="V19">
            <v>2</v>
          </cell>
          <cell r="W19">
            <v>2</v>
          </cell>
          <cell r="X19">
            <v>1998</v>
          </cell>
          <cell r="Y19">
            <v>0.06</v>
          </cell>
        </row>
        <row r="20">
          <cell r="V20">
            <v>3</v>
          </cell>
          <cell r="W20">
            <v>3</v>
          </cell>
          <cell r="X20">
            <v>1998</v>
          </cell>
          <cell r="Y20">
            <v>0.06</v>
          </cell>
        </row>
        <row r="21">
          <cell r="V21">
            <v>4</v>
          </cell>
          <cell r="W21">
            <v>4</v>
          </cell>
          <cell r="X21">
            <v>1998</v>
          </cell>
          <cell r="Y21">
            <v>0.06</v>
          </cell>
        </row>
        <row r="22">
          <cell r="V22">
            <v>5</v>
          </cell>
          <cell r="W22">
            <v>5</v>
          </cell>
          <cell r="X22">
            <v>1998</v>
          </cell>
          <cell r="Y22">
            <v>0.06</v>
          </cell>
        </row>
        <row r="23">
          <cell r="V23">
            <v>6</v>
          </cell>
          <cell r="W23">
            <v>6</v>
          </cell>
          <cell r="X23">
            <v>1998</v>
          </cell>
          <cell r="Y23">
            <v>0.06</v>
          </cell>
        </row>
        <row r="24">
          <cell r="V24">
            <v>7</v>
          </cell>
          <cell r="W24">
            <v>7</v>
          </cell>
          <cell r="X24">
            <v>1998</v>
          </cell>
          <cell r="Y24">
            <v>0.06</v>
          </cell>
        </row>
        <row r="25">
          <cell r="V25">
            <v>8</v>
          </cell>
          <cell r="W25">
            <v>8</v>
          </cell>
          <cell r="X25">
            <v>1998</v>
          </cell>
          <cell r="Y25">
            <v>0.06</v>
          </cell>
        </row>
        <row r="26">
          <cell r="V26">
            <v>9</v>
          </cell>
          <cell r="W26">
            <v>9</v>
          </cell>
          <cell r="X26">
            <v>1998</v>
          </cell>
          <cell r="Y26">
            <v>0.06</v>
          </cell>
        </row>
        <row r="27">
          <cell r="V27">
            <v>10</v>
          </cell>
          <cell r="W27">
            <v>10</v>
          </cell>
          <cell r="X27">
            <v>1998</v>
          </cell>
          <cell r="Y27">
            <v>0.06</v>
          </cell>
        </row>
        <row r="28">
          <cell r="V28">
            <v>11</v>
          </cell>
          <cell r="W28">
            <v>11</v>
          </cell>
          <cell r="X28">
            <v>1998</v>
          </cell>
          <cell r="Y28">
            <v>0.06</v>
          </cell>
        </row>
        <row r="29">
          <cell r="V29">
            <v>12</v>
          </cell>
          <cell r="W29">
            <v>12</v>
          </cell>
          <cell r="X29">
            <v>1998</v>
          </cell>
          <cell r="Y29">
            <v>0.06</v>
          </cell>
        </row>
        <row r="30">
          <cell r="V30">
            <v>13</v>
          </cell>
          <cell r="W30">
            <v>1</v>
          </cell>
          <cell r="X30">
            <v>1999</v>
          </cell>
          <cell r="Y30">
            <v>0.06</v>
          </cell>
        </row>
        <row r="31">
          <cell r="V31">
            <v>14</v>
          </cell>
          <cell r="W31">
            <v>2</v>
          </cell>
          <cell r="X31">
            <v>1999</v>
          </cell>
          <cell r="Y31">
            <v>0.06</v>
          </cell>
        </row>
        <row r="32">
          <cell r="V32">
            <v>15</v>
          </cell>
          <cell r="W32">
            <v>3</v>
          </cell>
          <cell r="X32">
            <v>1999</v>
          </cell>
          <cell r="Y32">
            <v>0.06</v>
          </cell>
        </row>
        <row r="33">
          <cell r="V33">
            <v>16</v>
          </cell>
          <cell r="W33">
            <v>4</v>
          </cell>
          <cell r="X33">
            <v>1999</v>
          </cell>
          <cell r="Y33">
            <v>0.06</v>
          </cell>
        </row>
        <row r="34">
          <cell r="V34">
            <v>17</v>
          </cell>
          <cell r="W34">
            <v>5</v>
          </cell>
          <cell r="X34">
            <v>1999</v>
          </cell>
          <cell r="Y34">
            <v>0.06</v>
          </cell>
        </row>
        <row r="35">
          <cell r="V35">
            <v>18</v>
          </cell>
          <cell r="W35">
            <v>6</v>
          </cell>
          <cell r="X35">
            <v>1999</v>
          </cell>
          <cell r="Y35">
            <v>0.06</v>
          </cell>
        </row>
        <row r="36">
          <cell r="V36">
            <v>19</v>
          </cell>
          <cell r="W36">
            <v>7</v>
          </cell>
          <cell r="X36">
            <v>1999</v>
          </cell>
          <cell r="Y36">
            <v>0.06</v>
          </cell>
        </row>
        <row r="37">
          <cell r="V37">
            <v>20</v>
          </cell>
          <cell r="W37">
            <v>8</v>
          </cell>
          <cell r="X37">
            <v>1999</v>
          </cell>
          <cell r="Y37">
            <v>0.06</v>
          </cell>
        </row>
        <row r="38">
          <cell r="V38">
            <v>21</v>
          </cell>
          <cell r="W38">
            <v>9</v>
          </cell>
          <cell r="X38">
            <v>1999</v>
          </cell>
          <cell r="Y38">
            <v>0.06</v>
          </cell>
        </row>
        <row r="39">
          <cell r="V39">
            <v>22</v>
          </cell>
          <cell r="W39">
            <v>10</v>
          </cell>
          <cell r="X39">
            <v>1999</v>
          </cell>
          <cell r="Y39">
            <v>5.4592099999999998E-2</v>
          </cell>
        </row>
        <row r="40">
          <cell r="V40">
            <v>23</v>
          </cell>
          <cell r="W40">
            <v>11</v>
          </cell>
          <cell r="X40">
            <v>1999</v>
          </cell>
          <cell r="Y40">
            <v>5.3268799999999998E-2</v>
          </cell>
        </row>
        <row r="41">
          <cell r="V41">
            <v>24</v>
          </cell>
          <cell r="W41">
            <v>12</v>
          </cell>
          <cell r="X41">
            <v>1999</v>
          </cell>
          <cell r="Y41">
            <v>5.6297E-2</v>
          </cell>
        </row>
        <row r="42">
          <cell r="V42">
            <v>25</v>
          </cell>
          <cell r="W42">
            <v>1</v>
          </cell>
          <cell r="X42">
            <v>2000</v>
          </cell>
          <cell r="Y42">
            <v>5.2470799999999998E-2</v>
          </cell>
        </row>
        <row r="43">
          <cell r="V43">
            <v>26</v>
          </cell>
          <cell r="W43">
            <v>2</v>
          </cell>
          <cell r="X43">
            <v>2000</v>
          </cell>
          <cell r="Y43">
            <v>6.17937E-2</v>
          </cell>
        </row>
        <row r="44">
          <cell r="V44">
            <v>27</v>
          </cell>
          <cell r="W44">
            <v>3</v>
          </cell>
          <cell r="X44">
            <v>2000</v>
          </cell>
          <cell r="Y44">
            <v>6.1349500000000001E-2</v>
          </cell>
        </row>
        <row r="45">
          <cell r="V45">
            <v>28</v>
          </cell>
          <cell r="W45">
            <v>4</v>
          </cell>
          <cell r="X45">
            <v>2000</v>
          </cell>
          <cell r="Y45">
            <v>0.06</v>
          </cell>
        </row>
        <row r="46">
          <cell r="V46">
            <v>29</v>
          </cell>
          <cell r="W46">
            <v>5</v>
          </cell>
          <cell r="X46">
            <v>2000</v>
          </cell>
          <cell r="Y46">
            <v>0.06</v>
          </cell>
        </row>
        <row r="47">
          <cell r="V47">
            <v>30</v>
          </cell>
          <cell r="W47">
            <v>6</v>
          </cell>
          <cell r="X47">
            <v>2000</v>
          </cell>
          <cell r="Y47">
            <v>0.06</v>
          </cell>
        </row>
        <row r="48">
          <cell r="V48">
            <v>31</v>
          </cell>
          <cell r="W48">
            <v>7</v>
          </cell>
          <cell r="X48">
            <v>2000</v>
          </cell>
          <cell r="Y48">
            <v>0.06</v>
          </cell>
        </row>
        <row r="49">
          <cell r="V49">
            <v>32</v>
          </cell>
          <cell r="W49">
            <v>8</v>
          </cell>
          <cell r="X49">
            <v>2000</v>
          </cell>
          <cell r="Y49">
            <v>0.06</v>
          </cell>
        </row>
        <row r="50">
          <cell r="V50">
            <v>33</v>
          </cell>
          <cell r="W50">
            <v>9</v>
          </cell>
          <cell r="X50">
            <v>2000</v>
          </cell>
          <cell r="Y50">
            <v>0.06</v>
          </cell>
        </row>
        <row r="51">
          <cell r="V51">
            <v>34</v>
          </cell>
          <cell r="W51">
            <v>10</v>
          </cell>
          <cell r="X51">
            <v>2000</v>
          </cell>
          <cell r="Y51">
            <v>0.06</v>
          </cell>
        </row>
        <row r="52">
          <cell r="V52">
            <v>35</v>
          </cell>
          <cell r="W52">
            <v>11</v>
          </cell>
          <cell r="X52">
            <v>2000</v>
          </cell>
          <cell r="Y52">
            <v>0.06</v>
          </cell>
        </row>
        <row r="53">
          <cell r="V53">
            <v>36</v>
          </cell>
          <cell r="W53">
            <v>12</v>
          </cell>
          <cell r="X53">
            <v>2000</v>
          </cell>
          <cell r="Y53">
            <v>0.06</v>
          </cell>
        </row>
        <row r="54">
          <cell r="V54">
            <v>37</v>
          </cell>
          <cell r="W54">
            <v>1</v>
          </cell>
          <cell r="X54">
            <v>2001</v>
          </cell>
          <cell r="Y54">
            <v>0.06</v>
          </cell>
        </row>
        <row r="55">
          <cell r="V55">
            <v>38</v>
          </cell>
          <cell r="W55">
            <v>2</v>
          </cell>
          <cell r="X55">
            <v>2001</v>
          </cell>
          <cell r="Y55">
            <v>0.06</v>
          </cell>
        </row>
        <row r="56">
          <cell r="V56">
            <v>39</v>
          </cell>
          <cell r="W56">
            <v>3</v>
          </cell>
          <cell r="X56">
            <v>2001</v>
          </cell>
          <cell r="Y56">
            <v>0.06</v>
          </cell>
        </row>
        <row r="57">
          <cell r="V57">
            <v>40</v>
          </cell>
          <cell r="W57">
            <v>4</v>
          </cell>
          <cell r="X57">
            <v>2001</v>
          </cell>
          <cell r="Y57">
            <v>0.06</v>
          </cell>
        </row>
        <row r="58">
          <cell r="V58">
            <v>41</v>
          </cell>
          <cell r="W58">
            <v>5</v>
          </cell>
          <cell r="X58">
            <v>2001</v>
          </cell>
          <cell r="Y58">
            <v>0.06</v>
          </cell>
        </row>
        <row r="59">
          <cell r="V59">
            <v>42</v>
          </cell>
          <cell r="W59">
            <v>6</v>
          </cell>
          <cell r="X59">
            <v>2001</v>
          </cell>
          <cell r="Y59">
            <v>0.06</v>
          </cell>
        </row>
        <row r="60">
          <cell r="V60">
            <v>43</v>
          </cell>
          <cell r="W60">
            <v>7</v>
          </cell>
          <cell r="X60">
            <v>2001</v>
          </cell>
          <cell r="Y60">
            <v>0.06</v>
          </cell>
        </row>
        <row r="61">
          <cell r="V61">
            <v>44</v>
          </cell>
          <cell r="W61">
            <v>8</v>
          </cell>
          <cell r="X61">
            <v>2001</v>
          </cell>
          <cell r="Y61">
            <v>0.06</v>
          </cell>
        </row>
        <row r="62">
          <cell r="V62">
            <v>45</v>
          </cell>
          <cell r="W62">
            <v>9</v>
          </cell>
          <cell r="X62">
            <v>2001</v>
          </cell>
          <cell r="Y62">
            <v>0.06</v>
          </cell>
        </row>
        <row r="63">
          <cell r="V63">
            <v>46</v>
          </cell>
          <cell r="W63">
            <v>10</v>
          </cell>
          <cell r="X63">
            <v>2001</v>
          </cell>
          <cell r="Y63">
            <v>0.06</v>
          </cell>
        </row>
        <row r="64">
          <cell r="V64">
            <v>47</v>
          </cell>
          <cell r="W64">
            <v>11</v>
          </cell>
          <cell r="X64">
            <v>2001</v>
          </cell>
          <cell r="Y64">
            <v>0.06</v>
          </cell>
        </row>
        <row r="65">
          <cell r="V65">
            <v>48</v>
          </cell>
          <cell r="W65">
            <v>12</v>
          </cell>
          <cell r="X65">
            <v>2001</v>
          </cell>
          <cell r="Y65">
            <v>0.06</v>
          </cell>
        </row>
        <row r="66">
          <cell r="V66">
            <v>49</v>
          </cell>
          <cell r="W66">
            <v>1</v>
          </cell>
          <cell r="X66">
            <v>2002</v>
          </cell>
          <cell r="Y66">
            <v>0.06</v>
          </cell>
        </row>
        <row r="67">
          <cell r="V67">
            <v>50</v>
          </cell>
          <cell r="W67">
            <v>2</v>
          </cell>
          <cell r="X67">
            <v>2002</v>
          </cell>
          <cell r="Y67">
            <v>0.06</v>
          </cell>
        </row>
        <row r="68">
          <cell r="V68">
            <v>51</v>
          </cell>
          <cell r="W68">
            <v>3</v>
          </cell>
          <cell r="X68">
            <v>2002</v>
          </cell>
          <cell r="Y68">
            <v>0.06</v>
          </cell>
        </row>
        <row r="69">
          <cell r="V69">
            <v>52</v>
          </cell>
          <cell r="W69">
            <v>4</v>
          </cell>
          <cell r="X69">
            <v>2002</v>
          </cell>
          <cell r="Y69">
            <v>0.06</v>
          </cell>
        </row>
        <row r="70">
          <cell r="V70">
            <v>53</v>
          </cell>
          <cell r="W70">
            <v>5</v>
          </cell>
          <cell r="X70">
            <v>2002</v>
          </cell>
          <cell r="Y70">
            <v>0.06</v>
          </cell>
        </row>
        <row r="71">
          <cell r="V71">
            <v>54</v>
          </cell>
          <cell r="W71">
            <v>6</v>
          </cell>
          <cell r="X71">
            <v>2002</v>
          </cell>
          <cell r="Y71">
            <v>0.06</v>
          </cell>
        </row>
        <row r="72">
          <cell r="V72">
            <v>55</v>
          </cell>
          <cell r="W72">
            <v>7</v>
          </cell>
          <cell r="X72">
            <v>2002</v>
          </cell>
          <cell r="Y72">
            <v>0.06</v>
          </cell>
        </row>
        <row r="73">
          <cell r="V73">
            <v>56</v>
          </cell>
          <cell r="W73">
            <v>8</v>
          </cell>
          <cell r="X73">
            <v>2002</v>
          </cell>
          <cell r="Y73">
            <v>0.06</v>
          </cell>
        </row>
        <row r="74">
          <cell r="V74">
            <v>57</v>
          </cell>
          <cell r="W74">
            <v>9</v>
          </cell>
          <cell r="X74">
            <v>2002</v>
          </cell>
          <cell r="Y74">
            <v>0.06</v>
          </cell>
        </row>
        <row r="75">
          <cell r="V75">
            <v>58</v>
          </cell>
          <cell r="W75">
            <v>10</v>
          </cell>
          <cell r="X75">
            <v>2002</v>
          </cell>
          <cell r="Y75">
            <v>0.06</v>
          </cell>
        </row>
        <row r="76">
          <cell r="V76">
            <v>59</v>
          </cell>
          <cell r="W76">
            <v>11</v>
          </cell>
          <cell r="X76">
            <v>2002</v>
          </cell>
          <cell r="Y76">
            <v>0.06</v>
          </cell>
        </row>
        <row r="77">
          <cell r="V77">
            <v>60</v>
          </cell>
          <cell r="W77">
            <v>12</v>
          </cell>
          <cell r="X77">
            <v>2002</v>
          </cell>
          <cell r="Y77">
            <v>0.06</v>
          </cell>
        </row>
        <row r="78">
          <cell r="V78">
            <v>61</v>
          </cell>
          <cell r="W78">
            <v>1</v>
          </cell>
          <cell r="X78">
            <v>2003</v>
          </cell>
          <cell r="Y78">
            <v>0.06</v>
          </cell>
        </row>
        <row r="79">
          <cell r="V79">
            <v>62</v>
          </cell>
          <cell r="W79">
            <v>2</v>
          </cell>
          <cell r="X79">
            <v>2003</v>
          </cell>
          <cell r="Y79">
            <v>0.06</v>
          </cell>
        </row>
        <row r="80">
          <cell r="V80">
            <v>63</v>
          </cell>
          <cell r="W80">
            <v>3</v>
          </cell>
          <cell r="X80">
            <v>2003</v>
          </cell>
          <cell r="Y80">
            <v>0.06</v>
          </cell>
        </row>
        <row r="81">
          <cell r="V81">
            <v>64</v>
          </cell>
          <cell r="W81">
            <v>4</v>
          </cell>
          <cell r="X81">
            <v>2003</v>
          </cell>
          <cell r="Y81">
            <v>0.06</v>
          </cell>
        </row>
        <row r="82">
          <cell r="V82">
            <v>65</v>
          </cell>
          <cell r="W82">
            <v>5</v>
          </cell>
          <cell r="X82">
            <v>2003</v>
          </cell>
          <cell r="Y82">
            <v>0.06</v>
          </cell>
        </row>
        <row r="83">
          <cell r="V83">
            <v>66</v>
          </cell>
          <cell r="W83">
            <v>6</v>
          </cell>
          <cell r="X83">
            <v>2003</v>
          </cell>
          <cell r="Y83">
            <v>0.06</v>
          </cell>
        </row>
        <row r="84">
          <cell r="V84">
            <v>67</v>
          </cell>
          <cell r="W84">
            <v>7</v>
          </cell>
          <cell r="X84">
            <v>2003</v>
          </cell>
          <cell r="Y84">
            <v>0.06</v>
          </cell>
        </row>
        <row r="85">
          <cell r="V85">
            <v>68</v>
          </cell>
          <cell r="W85">
            <v>8</v>
          </cell>
          <cell r="X85">
            <v>2003</v>
          </cell>
          <cell r="Y85">
            <v>0.06</v>
          </cell>
        </row>
        <row r="86">
          <cell r="V86">
            <v>69</v>
          </cell>
          <cell r="W86">
            <v>9</v>
          </cell>
          <cell r="X86">
            <v>2003</v>
          </cell>
          <cell r="Y86">
            <v>0.06</v>
          </cell>
        </row>
        <row r="87">
          <cell r="V87">
            <v>70</v>
          </cell>
          <cell r="W87">
            <v>10</v>
          </cell>
          <cell r="X87">
            <v>2003</v>
          </cell>
          <cell r="Y87">
            <v>0.06</v>
          </cell>
        </row>
        <row r="88">
          <cell r="V88">
            <v>71</v>
          </cell>
          <cell r="W88">
            <v>11</v>
          </cell>
          <cell r="X88">
            <v>2003</v>
          </cell>
          <cell r="Y88">
            <v>0.06</v>
          </cell>
        </row>
        <row r="89">
          <cell r="V89">
            <v>72</v>
          </cell>
          <cell r="W89">
            <v>12</v>
          </cell>
          <cell r="X89">
            <v>2003</v>
          </cell>
          <cell r="Y89">
            <v>0.06</v>
          </cell>
        </row>
        <row r="90">
          <cell r="V90">
            <v>73</v>
          </cell>
          <cell r="W90">
            <v>1</v>
          </cell>
          <cell r="X90">
            <v>2004</v>
          </cell>
          <cell r="Y90">
            <v>0.06</v>
          </cell>
        </row>
        <row r="91">
          <cell r="V91">
            <v>74</v>
          </cell>
          <cell r="W91">
            <v>2</v>
          </cell>
          <cell r="X91">
            <v>2004</v>
          </cell>
          <cell r="Y91">
            <v>0.06</v>
          </cell>
        </row>
        <row r="92">
          <cell r="V92">
            <v>75</v>
          </cell>
          <cell r="W92">
            <v>3</v>
          </cell>
          <cell r="X92">
            <v>2004</v>
          </cell>
          <cell r="Y92">
            <v>0.06</v>
          </cell>
        </row>
        <row r="93">
          <cell r="V93">
            <v>76</v>
          </cell>
          <cell r="W93">
            <v>4</v>
          </cell>
          <cell r="X93">
            <v>2004</v>
          </cell>
          <cell r="Y93">
            <v>0.06</v>
          </cell>
        </row>
        <row r="94">
          <cell r="V94">
            <v>77</v>
          </cell>
          <cell r="W94">
            <v>5</v>
          </cell>
          <cell r="X94">
            <v>2004</v>
          </cell>
          <cell r="Y94">
            <v>0.06</v>
          </cell>
        </row>
        <row r="95">
          <cell r="V95">
            <v>78</v>
          </cell>
          <cell r="W95">
            <v>6</v>
          </cell>
          <cell r="X95">
            <v>2004</v>
          </cell>
          <cell r="Y95">
            <v>0.06</v>
          </cell>
        </row>
        <row r="96">
          <cell r="V96">
            <v>79</v>
          </cell>
          <cell r="W96">
            <v>7</v>
          </cell>
          <cell r="X96">
            <v>2004</v>
          </cell>
          <cell r="Y96">
            <v>0.06</v>
          </cell>
        </row>
        <row r="97">
          <cell r="V97">
            <v>80</v>
          </cell>
          <cell r="W97">
            <v>8</v>
          </cell>
          <cell r="X97">
            <v>2004</v>
          </cell>
          <cell r="Y97">
            <v>0.06</v>
          </cell>
        </row>
        <row r="98">
          <cell r="V98">
            <v>81</v>
          </cell>
          <cell r="W98">
            <v>9</v>
          </cell>
          <cell r="X98">
            <v>2004</v>
          </cell>
          <cell r="Y98">
            <v>0.06</v>
          </cell>
        </row>
        <row r="99">
          <cell r="V99">
            <v>82</v>
          </cell>
          <cell r="W99">
            <v>10</v>
          </cell>
          <cell r="X99">
            <v>2004</v>
          </cell>
          <cell r="Y99">
            <v>0.06</v>
          </cell>
        </row>
        <row r="100">
          <cell r="V100">
            <v>83</v>
          </cell>
          <cell r="W100">
            <v>11</v>
          </cell>
          <cell r="X100">
            <v>2004</v>
          </cell>
          <cell r="Y100">
            <v>0.06</v>
          </cell>
        </row>
        <row r="101">
          <cell r="V101">
            <v>84</v>
          </cell>
          <cell r="W101">
            <v>12</v>
          </cell>
          <cell r="X101">
            <v>2004</v>
          </cell>
          <cell r="Y101">
            <v>0.06</v>
          </cell>
        </row>
        <row r="102">
          <cell r="V102">
            <v>85</v>
          </cell>
          <cell r="W102">
            <v>1</v>
          </cell>
          <cell r="X102">
            <v>2005</v>
          </cell>
          <cell r="Y102">
            <v>0.06</v>
          </cell>
        </row>
        <row r="103">
          <cell r="V103">
            <v>86</v>
          </cell>
          <cell r="W103">
            <v>2</v>
          </cell>
          <cell r="X103">
            <v>2005</v>
          </cell>
          <cell r="Y103">
            <v>0.06</v>
          </cell>
        </row>
        <row r="104">
          <cell r="V104">
            <v>87</v>
          </cell>
          <cell r="W104">
            <v>3</v>
          </cell>
          <cell r="X104">
            <v>2005</v>
          </cell>
          <cell r="Y104">
            <v>0.06</v>
          </cell>
        </row>
        <row r="105">
          <cell r="V105">
            <v>88</v>
          </cell>
          <cell r="W105">
            <v>4</v>
          </cell>
          <cell r="X105">
            <v>2005</v>
          </cell>
          <cell r="Y105">
            <v>0.06</v>
          </cell>
        </row>
        <row r="106">
          <cell r="V106">
            <v>89</v>
          </cell>
          <cell r="W106">
            <v>5</v>
          </cell>
          <cell r="X106">
            <v>2005</v>
          </cell>
          <cell r="Y106">
            <v>0.06</v>
          </cell>
        </row>
        <row r="107">
          <cell r="V107">
            <v>90</v>
          </cell>
          <cell r="W107">
            <v>6</v>
          </cell>
          <cell r="X107">
            <v>2005</v>
          </cell>
          <cell r="Y107">
            <v>0.06</v>
          </cell>
        </row>
        <row r="108">
          <cell r="V108">
            <v>91</v>
          </cell>
          <cell r="W108">
            <v>7</v>
          </cell>
          <cell r="X108">
            <v>2005</v>
          </cell>
          <cell r="Y108">
            <v>0.06</v>
          </cell>
        </row>
        <row r="109">
          <cell r="V109">
            <v>92</v>
          </cell>
          <cell r="W109">
            <v>8</v>
          </cell>
          <cell r="X109">
            <v>2005</v>
          </cell>
          <cell r="Y109">
            <v>0.06</v>
          </cell>
        </row>
        <row r="110">
          <cell r="V110">
            <v>93</v>
          </cell>
          <cell r="W110">
            <v>9</v>
          </cell>
          <cell r="X110">
            <v>2005</v>
          </cell>
          <cell r="Y110">
            <v>0.06</v>
          </cell>
        </row>
        <row r="111">
          <cell r="V111">
            <v>94</v>
          </cell>
          <cell r="W111">
            <v>10</v>
          </cell>
          <cell r="X111">
            <v>2005</v>
          </cell>
          <cell r="Y111">
            <v>0.06</v>
          </cell>
        </row>
        <row r="112">
          <cell r="V112">
            <v>95</v>
          </cell>
          <cell r="W112">
            <v>11</v>
          </cell>
          <cell r="X112">
            <v>2005</v>
          </cell>
          <cell r="Y112">
            <v>0.06</v>
          </cell>
        </row>
        <row r="113">
          <cell r="V113">
            <v>96</v>
          </cell>
          <cell r="W113">
            <v>12</v>
          </cell>
          <cell r="X113">
            <v>2005</v>
          </cell>
          <cell r="Y113">
            <v>0.06</v>
          </cell>
        </row>
        <row r="114">
          <cell r="V114">
            <v>97</v>
          </cell>
          <cell r="W114">
            <v>1</v>
          </cell>
          <cell r="X114">
            <v>2006</v>
          </cell>
          <cell r="Y114">
            <v>0.06</v>
          </cell>
        </row>
        <row r="115">
          <cell r="V115">
            <v>98</v>
          </cell>
          <cell r="W115">
            <v>2</v>
          </cell>
          <cell r="X115">
            <v>2006</v>
          </cell>
          <cell r="Y115">
            <v>0.06</v>
          </cell>
        </row>
        <row r="116">
          <cell r="V116">
            <v>99</v>
          </cell>
          <cell r="W116">
            <v>3</v>
          </cell>
          <cell r="X116">
            <v>2006</v>
          </cell>
          <cell r="Y116">
            <v>0.06</v>
          </cell>
        </row>
        <row r="117">
          <cell r="V117">
            <v>100</v>
          </cell>
          <cell r="W117">
            <v>4</v>
          </cell>
          <cell r="X117">
            <v>2006</v>
          </cell>
          <cell r="Y117">
            <v>0.06</v>
          </cell>
        </row>
        <row r="118">
          <cell r="V118">
            <v>101</v>
          </cell>
          <cell r="W118">
            <v>5</v>
          </cell>
          <cell r="X118">
            <v>2006</v>
          </cell>
          <cell r="Y118">
            <v>0.06</v>
          </cell>
        </row>
        <row r="119">
          <cell r="V119">
            <v>102</v>
          </cell>
          <cell r="W119">
            <v>6</v>
          </cell>
          <cell r="X119">
            <v>2006</v>
          </cell>
          <cell r="Y119">
            <v>0.06</v>
          </cell>
        </row>
        <row r="120">
          <cell r="V120">
            <v>103</v>
          </cell>
          <cell r="W120">
            <v>7</v>
          </cell>
          <cell r="X120">
            <v>2006</v>
          </cell>
          <cell r="Y120">
            <v>0.06</v>
          </cell>
        </row>
        <row r="121">
          <cell r="V121">
            <v>104</v>
          </cell>
          <cell r="W121">
            <v>8</v>
          </cell>
          <cell r="X121">
            <v>2006</v>
          </cell>
          <cell r="Y121">
            <v>0.06</v>
          </cell>
        </row>
        <row r="122">
          <cell r="V122">
            <v>105</v>
          </cell>
          <cell r="W122">
            <v>9</v>
          </cell>
          <cell r="X122">
            <v>2006</v>
          </cell>
          <cell r="Y122">
            <v>0.06</v>
          </cell>
        </row>
        <row r="123">
          <cell r="V123">
            <v>106</v>
          </cell>
          <cell r="W123">
            <v>10</v>
          </cell>
          <cell r="X123">
            <v>2006</v>
          </cell>
          <cell r="Y123">
            <v>0.06</v>
          </cell>
        </row>
        <row r="124">
          <cell r="V124">
            <v>107</v>
          </cell>
          <cell r="W124">
            <v>11</v>
          </cell>
          <cell r="X124">
            <v>2006</v>
          </cell>
          <cell r="Y124">
            <v>0.06</v>
          </cell>
        </row>
        <row r="125">
          <cell r="V125">
            <v>108</v>
          </cell>
          <cell r="W125">
            <v>12</v>
          </cell>
          <cell r="X125">
            <v>2006</v>
          </cell>
          <cell r="Y125">
            <v>0.06</v>
          </cell>
        </row>
        <row r="126">
          <cell r="V126">
            <v>109</v>
          </cell>
          <cell r="W126">
            <v>1</v>
          </cell>
          <cell r="X126">
            <v>2007</v>
          </cell>
          <cell r="Y126">
            <v>0.06</v>
          </cell>
        </row>
        <row r="127">
          <cell r="V127">
            <v>110</v>
          </cell>
          <cell r="W127">
            <v>2</v>
          </cell>
          <cell r="X127">
            <v>2007</v>
          </cell>
          <cell r="Y127">
            <v>0.06</v>
          </cell>
        </row>
        <row r="128">
          <cell r="V128">
            <v>111</v>
          </cell>
          <cell r="W128">
            <v>3</v>
          </cell>
          <cell r="X128">
            <v>2007</v>
          </cell>
          <cell r="Y128">
            <v>0.06</v>
          </cell>
        </row>
        <row r="129">
          <cell r="V129">
            <v>112</v>
          </cell>
          <cell r="W129">
            <v>4</v>
          </cell>
          <cell r="X129">
            <v>2007</v>
          </cell>
          <cell r="Y129">
            <v>0.06</v>
          </cell>
        </row>
        <row r="130">
          <cell r="V130">
            <v>113</v>
          </cell>
          <cell r="W130">
            <v>5</v>
          </cell>
          <cell r="X130">
            <v>2007</v>
          </cell>
          <cell r="Y130">
            <v>0.06</v>
          </cell>
        </row>
        <row r="131">
          <cell r="V131">
            <v>114</v>
          </cell>
          <cell r="W131">
            <v>6</v>
          </cell>
          <cell r="X131">
            <v>2007</v>
          </cell>
          <cell r="Y131">
            <v>0.06</v>
          </cell>
        </row>
        <row r="132">
          <cell r="V132">
            <v>115</v>
          </cell>
          <cell r="W132">
            <v>7</v>
          </cell>
          <cell r="X132">
            <v>2007</v>
          </cell>
          <cell r="Y132">
            <v>0.06</v>
          </cell>
        </row>
        <row r="133">
          <cell r="V133">
            <v>116</v>
          </cell>
          <cell r="W133">
            <v>8</v>
          </cell>
          <cell r="X133">
            <v>2007</v>
          </cell>
          <cell r="Y133">
            <v>0.06</v>
          </cell>
        </row>
        <row r="134">
          <cell r="V134">
            <v>117</v>
          </cell>
          <cell r="W134">
            <v>9</v>
          </cell>
          <cell r="X134">
            <v>2007</v>
          </cell>
          <cell r="Y134">
            <v>0.06</v>
          </cell>
        </row>
        <row r="135">
          <cell r="V135">
            <v>118</v>
          </cell>
          <cell r="W135">
            <v>10</v>
          </cell>
          <cell r="X135">
            <v>2007</v>
          </cell>
          <cell r="Y135">
            <v>0.06</v>
          </cell>
        </row>
        <row r="136">
          <cell r="V136">
            <v>119</v>
          </cell>
          <cell r="W136">
            <v>11</v>
          </cell>
          <cell r="X136">
            <v>2007</v>
          </cell>
          <cell r="Y136">
            <v>0.06</v>
          </cell>
        </row>
        <row r="137">
          <cell r="V137">
            <v>120</v>
          </cell>
          <cell r="W137">
            <v>12</v>
          </cell>
          <cell r="X137">
            <v>2007</v>
          </cell>
          <cell r="Y137">
            <v>0.06</v>
          </cell>
        </row>
        <row r="138">
          <cell r="V138">
            <v>121</v>
          </cell>
          <cell r="W138">
            <v>1</v>
          </cell>
          <cell r="X138">
            <v>2008</v>
          </cell>
          <cell r="Y138">
            <v>0.06</v>
          </cell>
        </row>
        <row r="139">
          <cell r="V139">
            <v>122</v>
          </cell>
          <cell r="W139">
            <v>2</v>
          </cell>
          <cell r="X139">
            <v>2008</v>
          </cell>
          <cell r="Y139">
            <v>0.06</v>
          </cell>
        </row>
        <row r="140">
          <cell r="V140">
            <v>123</v>
          </cell>
          <cell r="W140">
            <v>3</v>
          </cell>
          <cell r="X140">
            <v>2008</v>
          </cell>
          <cell r="Y140">
            <v>0.06</v>
          </cell>
        </row>
        <row r="141">
          <cell r="V141">
            <v>124</v>
          </cell>
          <cell r="W141">
            <v>4</v>
          </cell>
          <cell r="X141">
            <v>2008</v>
          </cell>
          <cell r="Y141">
            <v>0.06</v>
          </cell>
        </row>
        <row r="142">
          <cell r="V142">
            <v>125</v>
          </cell>
          <cell r="W142">
            <v>5</v>
          </cell>
          <cell r="X142">
            <v>2008</v>
          </cell>
          <cell r="Y142">
            <v>0.06</v>
          </cell>
        </row>
        <row r="143">
          <cell r="V143">
            <v>126</v>
          </cell>
          <cell r="W143">
            <v>6</v>
          </cell>
          <cell r="X143">
            <v>2008</v>
          </cell>
          <cell r="Y143">
            <v>0.06</v>
          </cell>
        </row>
        <row r="144">
          <cell r="V144">
            <v>127</v>
          </cell>
          <cell r="W144">
            <v>7</v>
          </cell>
          <cell r="X144">
            <v>2008</v>
          </cell>
          <cell r="Y144">
            <v>0.06</v>
          </cell>
        </row>
        <row r="145">
          <cell r="V145">
            <v>128</v>
          </cell>
          <cell r="W145">
            <v>8</v>
          </cell>
          <cell r="X145">
            <v>2008</v>
          </cell>
          <cell r="Y145">
            <v>0.06</v>
          </cell>
        </row>
        <row r="146">
          <cell r="V146">
            <v>129</v>
          </cell>
          <cell r="W146">
            <v>9</v>
          </cell>
          <cell r="X146">
            <v>2008</v>
          </cell>
          <cell r="Y146">
            <v>0.06</v>
          </cell>
        </row>
        <row r="147">
          <cell r="V147">
            <v>130</v>
          </cell>
          <cell r="W147">
            <v>10</v>
          </cell>
          <cell r="X147">
            <v>2008</v>
          </cell>
          <cell r="Y147">
            <v>0.06</v>
          </cell>
        </row>
        <row r="148">
          <cell r="V148">
            <v>131</v>
          </cell>
          <cell r="W148">
            <v>11</v>
          </cell>
          <cell r="X148">
            <v>2008</v>
          </cell>
          <cell r="Y148">
            <v>0.06</v>
          </cell>
        </row>
        <row r="149">
          <cell r="V149">
            <v>132</v>
          </cell>
          <cell r="W149">
            <v>12</v>
          </cell>
          <cell r="X149">
            <v>2008</v>
          </cell>
          <cell r="Y149">
            <v>0.06</v>
          </cell>
        </row>
        <row r="150">
          <cell r="V150">
            <v>133</v>
          </cell>
          <cell r="W150">
            <v>1</v>
          </cell>
          <cell r="X150">
            <v>2009</v>
          </cell>
          <cell r="Y150">
            <v>0.06</v>
          </cell>
        </row>
        <row r="151">
          <cell r="V151">
            <v>134</v>
          </cell>
          <cell r="W151">
            <v>2</v>
          </cell>
          <cell r="X151">
            <v>2009</v>
          </cell>
          <cell r="Y151">
            <v>0.06</v>
          </cell>
        </row>
        <row r="152">
          <cell r="V152">
            <v>135</v>
          </cell>
          <cell r="W152">
            <v>3</v>
          </cell>
          <cell r="X152">
            <v>2009</v>
          </cell>
          <cell r="Y152">
            <v>0.06</v>
          </cell>
        </row>
        <row r="153">
          <cell r="V153">
            <v>136</v>
          </cell>
          <cell r="W153">
            <v>4</v>
          </cell>
          <cell r="X153">
            <v>2009</v>
          </cell>
          <cell r="Y153">
            <v>0.06</v>
          </cell>
        </row>
        <row r="154">
          <cell r="V154">
            <v>137</v>
          </cell>
          <cell r="W154">
            <v>5</v>
          </cell>
          <cell r="X154">
            <v>2009</v>
          </cell>
          <cell r="Y154">
            <v>0.06</v>
          </cell>
        </row>
        <row r="155">
          <cell r="V155">
            <v>138</v>
          </cell>
          <cell r="W155">
            <v>6</v>
          </cell>
          <cell r="X155">
            <v>2009</v>
          </cell>
          <cell r="Y155">
            <v>0.06</v>
          </cell>
        </row>
        <row r="156">
          <cell r="V156">
            <v>139</v>
          </cell>
          <cell r="W156">
            <v>7</v>
          </cell>
          <cell r="X156">
            <v>2009</v>
          </cell>
          <cell r="Y156">
            <v>0.06</v>
          </cell>
        </row>
        <row r="157">
          <cell r="V157">
            <v>140</v>
          </cell>
          <cell r="W157">
            <v>8</v>
          </cell>
          <cell r="X157">
            <v>2009</v>
          </cell>
          <cell r="Y157">
            <v>0.06</v>
          </cell>
        </row>
        <row r="158">
          <cell r="V158">
            <v>141</v>
          </cell>
          <cell r="W158">
            <v>9</v>
          </cell>
          <cell r="X158">
            <v>2009</v>
          </cell>
          <cell r="Y158">
            <v>0.06</v>
          </cell>
        </row>
        <row r="159">
          <cell r="V159">
            <v>142</v>
          </cell>
          <cell r="W159">
            <v>10</v>
          </cell>
          <cell r="X159">
            <v>2009</v>
          </cell>
          <cell r="Y159">
            <v>0.06</v>
          </cell>
        </row>
        <row r="160">
          <cell r="V160">
            <v>143</v>
          </cell>
          <cell r="W160">
            <v>11</v>
          </cell>
          <cell r="X160">
            <v>2009</v>
          </cell>
          <cell r="Y160">
            <v>0.06</v>
          </cell>
        </row>
        <row r="161">
          <cell r="V161">
            <v>144</v>
          </cell>
          <cell r="W161">
            <v>12</v>
          </cell>
          <cell r="X161">
            <v>2009</v>
          </cell>
          <cell r="Y161">
            <v>0.06</v>
          </cell>
        </row>
        <row r="162">
          <cell r="V162">
            <v>145</v>
          </cell>
          <cell r="W162">
            <v>1</v>
          </cell>
          <cell r="X162">
            <v>2010</v>
          </cell>
          <cell r="Y162">
            <v>0.06</v>
          </cell>
        </row>
        <row r="163">
          <cell r="V163">
            <v>146</v>
          </cell>
          <cell r="W163">
            <v>2</v>
          </cell>
          <cell r="X163">
            <v>2010</v>
          </cell>
          <cell r="Y163">
            <v>0.06</v>
          </cell>
        </row>
        <row r="164">
          <cell r="V164">
            <v>147</v>
          </cell>
          <cell r="W164">
            <v>3</v>
          </cell>
          <cell r="X164">
            <v>2010</v>
          </cell>
          <cell r="Y164">
            <v>0.06</v>
          </cell>
        </row>
        <row r="165">
          <cell r="V165">
            <v>148</v>
          </cell>
          <cell r="W165">
            <v>4</v>
          </cell>
          <cell r="X165">
            <v>2010</v>
          </cell>
          <cell r="Y165">
            <v>0.06</v>
          </cell>
        </row>
        <row r="166">
          <cell r="V166">
            <v>149</v>
          </cell>
          <cell r="W166">
            <v>5</v>
          </cell>
          <cell r="X166">
            <v>2010</v>
          </cell>
          <cell r="Y166">
            <v>0.06</v>
          </cell>
        </row>
        <row r="167">
          <cell r="V167">
            <v>150</v>
          </cell>
          <cell r="W167">
            <v>6</v>
          </cell>
          <cell r="X167">
            <v>2010</v>
          </cell>
          <cell r="Y167">
            <v>0.06</v>
          </cell>
        </row>
        <row r="168">
          <cell r="V168">
            <v>151</v>
          </cell>
          <cell r="W168">
            <v>7</v>
          </cell>
          <cell r="X168">
            <v>2010</v>
          </cell>
          <cell r="Y168">
            <v>0.06</v>
          </cell>
        </row>
        <row r="169">
          <cell r="V169">
            <v>152</v>
          </cell>
          <cell r="W169">
            <v>8</v>
          </cell>
          <cell r="X169">
            <v>2010</v>
          </cell>
          <cell r="Y169">
            <v>0.06</v>
          </cell>
        </row>
        <row r="170">
          <cell r="V170">
            <v>153</v>
          </cell>
          <cell r="W170">
            <v>9</v>
          </cell>
          <cell r="X170">
            <v>2010</v>
          </cell>
          <cell r="Y170">
            <v>0.06</v>
          </cell>
        </row>
        <row r="171">
          <cell r="V171">
            <v>154</v>
          </cell>
          <cell r="W171">
            <v>10</v>
          </cell>
          <cell r="X171">
            <v>2010</v>
          </cell>
          <cell r="Y171">
            <v>0.06</v>
          </cell>
        </row>
        <row r="172">
          <cell r="V172">
            <v>155</v>
          </cell>
          <cell r="W172">
            <v>11</v>
          </cell>
          <cell r="X172">
            <v>2010</v>
          </cell>
          <cell r="Y172">
            <v>0.06</v>
          </cell>
        </row>
        <row r="173">
          <cell r="V173">
            <v>156</v>
          </cell>
          <cell r="W173">
            <v>12</v>
          </cell>
          <cell r="X173">
            <v>2010</v>
          </cell>
          <cell r="Y173">
            <v>0.06</v>
          </cell>
        </row>
        <row r="174">
          <cell r="V174">
            <v>157</v>
          </cell>
          <cell r="W174">
            <v>1</v>
          </cell>
          <cell r="X174">
            <v>2011</v>
          </cell>
          <cell r="Y174">
            <v>0.06</v>
          </cell>
        </row>
        <row r="175">
          <cell r="V175">
            <v>158</v>
          </cell>
          <cell r="W175">
            <v>2</v>
          </cell>
          <cell r="X175">
            <v>2011</v>
          </cell>
          <cell r="Y175">
            <v>0.06</v>
          </cell>
        </row>
        <row r="176">
          <cell r="V176">
            <v>159</v>
          </cell>
          <cell r="W176">
            <v>3</v>
          </cell>
          <cell r="X176">
            <v>2011</v>
          </cell>
          <cell r="Y176">
            <v>0.06</v>
          </cell>
        </row>
        <row r="177">
          <cell r="V177">
            <v>160</v>
          </cell>
          <cell r="W177">
            <v>4</v>
          </cell>
          <cell r="X177">
            <v>2011</v>
          </cell>
          <cell r="Y177">
            <v>0.06</v>
          </cell>
        </row>
        <row r="178">
          <cell r="V178">
            <v>161</v>
          </cell>
          <cell r="W178">
            <v>5</v>
          </cell>
          <cell r="X178">
            <v>2011</v>
          </cell>
          <cell r="Y178">
            <v>0.06</v>
          </cell>
        </row>
        <row r="179">
          <cell r="V179">
            <v>162</v>
          </cell>
          <cell r="W179">
            <v>6</v>
          </cell>
          <cell r="X179">
            <v>2011</v>
          </cell>
          <cell r="Y179">
            <v>0.06</v>
          </cell>
        </row>
        <row r="180">
          <cell r="V180">
            <v>163</v>
          </cell>
          <cell r="W180">
            <v>7</v>
          </cell>
          <cell r="X180">
            <v>2011</v>
          </cell>
          <cell r="Y180">
            <v>0.06</v>
          </cell>
        </row>
        <row r="181">
          <cell r="V181">
            <v>164</v>
          </cell>
          <cell r="W181">
            <v>8</v>
          </cell>
          <cell r="X181">
            <v>2011</v>
          </cell>
          <cell r="Y181">
            <v>0.06</v>
          </cell>
        </row>
        <row r="182">
          <cell r="V182">
            <v>165</v>
          </cell>
          <cell r="W182">
            <v>9</v>
          </cell>
          <cell r="X182">
            <v>2011</v>
          </cell>
          <cell r="Y182">
            <v>0.06</v>
          </cell>
        </row>
        <row r="183">
          <cell r="V183">
            <v>166</v>
          </cell>
          <cell r="W183">
            <v>10</v>
          </cell>
          <cell r="X183">
            <v>2011</v>
          </cell>
          <cell r="Y183">
            <v>0.06</v>
          </cell>
        </row>
        <row r="184">
          <cell r="V184">
            <v>167</v>
          </cell>
          <cell r="W184">
            <v>11</v>
          </cell>
          <cell r="X184">
            <v>2011</v>
          </cell>
          <cell r="Y184">
            <v>0.06</v>
          </cell>
        </row>
        <row r="185">
          <cell r="V185">
            <v>168</v>
          </cell>
          <cell r="W185">
            <v>12</v>
          </cell>
          <cell r="X185">
            <v>2011</v>
          </cell>
          <cell r="Y185">
            <v>0.06</v>
          </cell>
        </row>
        <row r="186">
          <cell r="V186">
            <v>169</v>
          </cell>
          <cell r="W186">
            <v>1</v>
          </cell>
          <cell r="X186">
            <v>2012</v>
          </cell>
          <cell r="Y186">
            <v>0.06</v>
          </cell>
        </row>
        <row r="187">
          <cell r="V187">
            <v>170</v>
          </cell>
          <cell r="W187">
            <v>2</v>
          </cell>
          <cell r="X187">
            <v>2012</v>
          </cell>
          <cell r="Y187">
            <v>0.06</v>
          </cell>
        </row>
        <row r="188">
          <cell r="V188">
            <v>171</v>
          </cell>
          <cell r="W188">
            <v>3</v>
          </cell>
          <cell r="X188">
            <v>2012</v>
          </cell>
          <cell r="Y188">
            <v>0.06</v>
          </cell>
        </row>
        <row r="189">
          <cell r="V189">
            <v>172</v>
          </cell>
          <cell r="W189">
            <v>4</v>
          </cell>
          <cell r="X189">
            <v>2012</v>
          </cell>
          <cell r="Y189">
            <v>0.06</v>
          </cell>
        </row>
        <row r="190">
          <cell r="V190">
            <v>173</v>
          </cell>
          <cell r="W190">
            <v>5</v>
          </cell>
          <cell r="X190">
            <v>2012</v>
          </cell>
          <cell r="Y190">
            <v>0.06</v>
          </cell>
        </row>
        <row r="191">
          <cell r="V191">
            <v>174</v>
          </cell>
          <cell r="W191">
            <v>6</v>
          </cell>
          <cell r="X191">
            <v>2012</v>
          </cell>
          <cell r="Y191">
            <v>0.06</v>
          </cell>
        </row>
        <row r="192">
          <cell r="V192">
            <v>175</v>
          </cell>
          <cell r="W192">
            <v>7</v>
          </cell>
          <cell r="X192">
            <v>2012</v>
          </cell>
          <cell r="Y192">
            <v>0.06</v>
          </cell>
        </row>
        <row r="193">
          <cell r="V193">
            <v>176</v>
          </cell>
          <cell r="W193">
            <v>8</v>
          </cell>
          <cell r="X193">
            <v>2012</v>
          </cell>
          <cell r="Y193">
            <v>0.06</v>
          </cell>
        </row>
        <row r="194">
          <cell r="V194">
            <v>177</v>
          </cell>
          <cell r="W194">
            <v>9</v>
          </cell>
          <cell r="X194">
            <v>2012</v>
          </cell>
          <cell r="Y194">
            <v>0.06</v>
          </cell>
        </row>
        <row r="195">
          <cell r="V195">
            <v>178</v>
          </cell>
          <cell r="W195">
            <v>10</v>
          </cell>
          <cell r="X195">
            <v>2012</v>
          </cell>
          <cell r="Y195">
            <v>0.06</v>
          </cell>
        </row>
        <row r="196">
          <cell r="V196">
            <v>179</v>
          </cell>
          <cell r="W196">
            <v>11</v>
          </cell>
          <cell r="X196">
            <v>2012</v>
          </cell>
          <cell r="Y196">
            <v>0.06</v>
          </cell>
        </row>
        <row r="197">
          <cell r="V197">
            <v>180</v>
          </cell>
          <cell r="W197">
            <v>12</v>
          </cell>
          <cell r="X197">
            <v>2012</v>
          </cell>
          <cell r="Y197">
            <v>0.06</v>
          </cell>
        </row>
        <row r="198">
          <cell r="V198">
            <v>181</v>
          </cell>
          <cell r="W198">
            <v>1</v>
          </cell>
          <cell r="X198">
            <v>2013</v>
          </cell>
          <cell r="Y198">
            <v>0.06</v>
          </cell>
        </row>
        <row r="199">
          <cell r="V199">
            <v>182</v>
          </cell>
          <cell r="W199">
            <v>2</v>
          </cell>
          <cell r="X199">
            <v>2013</v>
          </cell>
          <cell r="Y199">
            <v>0.06</v>
          </cell>
        </row>
        <row r="200">
          <cell r="V200">
            <v>183</v>
          </cell>
          <cell r="W200">
            <v>3</v>
          </cell>
          <cell r="X200">
            <v>2013</v>
          </cell>
          <cell r="Y200">
            <v>0.06</v>
          </cell>
        </row>
        <row r="201">
          <cell r="V201">
            <v>184</v>
          </cell>
          <cell r="W201">
            <v>4</v>
          </cell>
          <cell r="X201">
            <v>2013</v>
          </cell>
          <cell r="Y201">
            <v>0.06</v>
          </cell>
        </row>
        <row r="202">
          <cell r="V202">
            <v>185</v>
          </cell>
          <cell r="W202">
            <v>5</v>
          </cell>
          <cell r="X202">
            <v>2013</v>
          </cell>
          <cell r="Y202">
            <v>0.06</v>
          </cell>
        </row>
        <row r="203">
          <cell r="V203">
            <v>186</v>
          </cell>
          <cell r="W203">
            <v>6</v>
          </cell>
          <cell r="X203">
            <v>2013</v>
          </cell>
          <cell r="Y203">
            <v>0.06</v>
          </cell>
        </row>
        <row r="204">
          <cell r="V204">
            <v>187</v>
          </cell>
          <cell r="W204">
            <v>7</v>
          </cell>
          <cell r="X204">
            <v>2013</v>
          </cell>
          <cell r="Y204">
            <v>0.06</v>
          </cell>
        </row>
        <row r="205">
          <cell r="V205">
            <v>188</v>
          </cell>
          <cell r="W205">
            <v>8</v>
          </cell>
          <cell r="X205">
            <v>2013</v>
          </cell>
          <cell r="Y205">
            <v>0.06</v>
          </cell>
        </row>
        <row r="206">
          <cell r="V206">
            <v>189</v>
          </cell>
          <cell r="W206">
            <v>9</v>
          </cell>
          <cell r="X206">
            <v>2013</v>
          </cell>
          <cell r="Y206">
            <v>0.06</v>
          </cell>
        </row>
        <row r="207">
          <cell r="V207">
            <v>190</v>
          </cell>
          <cell r="W207">
            <v>10</v>
          </cell>
          <cell r="X207">
            <v>2013</v>
          </cell>
          <cell r="Y207">
            <v>0.06</v>
          </cell>
        </row>
        <row r="208">
          <cell r="V208">
            <v>191</v>
          </cell>
          <cell r="W208">
            <v>11</v>
          </cell>
          <cell r="X208">
            <v>2013</v>
          </cell>
          <cell r="Y208">
            <v>0.06</v>
          </cell>
        </row>
        <row r="209">
          <cell r="V209">
            <v>192</v>
          </cell>
          <cell r="W209">
            <v>12</v>
          </cell>
          <cell r="X209">
            <v>2013</v>
          </cell>
          <cell r="Y209">
            <v>0.06</v>
          </cell>
        </row>
        <row r="210">
          <cell r="V210">
            <v>193</v>
          </cell>
          <cell r="W210">
            <v>1</v>
          </cell>
          <cell r="X210">
            <v>2014</v>
          </cell>
          <cell r="Y210">
            <v>0.06</v>
          </cell>
        </row>
        <row r="211">
          <cell r="V211">
            <v>194</v>
          </cell>
          <cell r="W211">
            <v>2</v>
          </cell>
          <cell r="X211">
            <v>2014</v>
          </cell>
          <cell r="Y211">
            <v>0.06</v>
          </cell>
        </row>
        <row r="212">
          <cell r="V212">
            <v>195</v>
          </cell>
          <cell r="W212">
            <v>3</v>
          </cell>
          <cell r="X212">
            <v>2014</v>
          </cell>
          <cell r="Y212">
            <v>0.06</v>
          </cell>
        </row>
        <row r="213">
          <cell r="V213">
            <v>196</v>
          </cell>
          <cell r="W213">
            <v>4</v>
          </cell>
          <cell r="X213">
            <v>2014</v>
          </cell>
          <cell r="Y213">
            <v>0.06</v>
          </cell>
        </row>
        <row r="214">
          <cell r="V214">
            <v>197</v>
          </cell>
          <cell r="W214">
            <v>5</v>
          </cell>
          <cell r="X214">
            <v>2014</v>
          </cell>
          <cell r="Y214">
            <v>0.06</v>
          </cell>
        </row>
        <row r="215">
          <cell r="V215">
            <v>198</v>
          </cell>
          <cell r="W215">
            <v>6</v>
          </cell>
          <cell r="X215">
            <v>2014</v>
          </cell>
          <cell r="Y215">
            <v>0.06</v>
          </cell>
        </row>
        <row r="216">
          <cell r="V216">
            <v>199</v>
          </cell>
          <cell r="W216">
            <v>7</v>
          </cell>
          <cell r="X216">
            <v>2014</v>
          </cell>
          <cell r="Y216">
            <v>0.06</v>
          </cell>
        </row>
        <row r="217">
          <cell r="V217">
            <v>200</v>
          </cell>
          <cell r="W217">
            <v>8</v>
          </cell>
          <cell r="X217">
            <v>2014</v>
          </cell>
          <cell r="Y217">
            <v>0.06</v>
          </cell>
        </row>
        <row r="218">
          <cell r="V218">
            <v>201</v>
          </cell>
          <cell r="W218">
            <v>9</v>
          </cell>
          <cell r="X218">
            <v>2014</v>
          </cell>
          <cell r="Y218">
            <v>0.06</v>
          </cell>
        </row>
        <row r="219">
          <cell r="V219">
            <v>202</v>
          </cell>
          <cell r="W219">
            <v>10</v>
          </cell>
          <cell r="X219">
            <v>2014</v>
          </cell>
          <cell r="Y219">
            <v>0.06</v>
          </cell>
        </row>
        <row r="220">
          <cell r="V220">
            <v>203</v>
          </cell>
          <cell r="W220">
            <v>11</v>
          </cell>
          <cell r="X220">
            <v>2014</v>
          </cell>
          <cell r="Y220">
            <v>0.06</v>
          </cell>
        </row>
        <row r="221">
          <cell r="V221">
            <v>204</v>
          </cell>
          <cell r="W221">
            <v>12</v>
          </cell>
          <cell r="X221">
            <v>2014</v>
          </cell>
          <cell r="Y221">
            <v>0.06</v>
          </cell>
        </row>
        <row r="222">
          <cell r="V222">
            <v>205</v>
          </cell>
          <cell r="W222">
            <v>1</v>
          </cell>
          <cell r="X222">
            <v>2015</v>
          </cell>
          <cell r="Y222">
            <v>0.06</v>
          </cell>
        </row>
        <row r="223">
          <cell r="V223">
            <v>206</v>
          </cell>
          <cell r="W223">
            <v>2</v>
          </cell>
          <cell r="X223">
            <v>2015</v>
          </cell>
          <cell r="Y223">
            <v>0.06</v>
          </cell>
        </row>
        <row r="224">
          <cell r="V224">
            <v>207</v>
          </cell>
          <cell r="W224">
            <v>3</v>
          </cell>
          <cell r="X224">
            <v>2015</v>
          </cell>
          <cell r="Y224">
            <v>0.06</v>
          </cell>
        </row>
        <row r="225">
          <cell r="V225">
            <v>208</v>
          </cell>
          <cell r="W225">
            <v>4</v>
          </cell>
          <cell r="X225">
            <v>2015</v>
          </cell>
          <cell r="Y225">
            <v>0.06</v>
          </cell>
        </row>
        <row r="226">
          <cell r="V226">
            <v>209</v>
          </cell>
          <cell r="W226">
            <v>5</v>
          </cell>
          <cell r="X226">
            <v>2015</v>
          </cell>
          <cell r="Y226">
            <v>0.06</v>
          </cell>
        </row>
        <row r="227">
          <cell r="V227">
            <v>210</v>
          </cell>
          <cell r="W227">
            <v>6</v>
          </cell>
          <cell r="X227">
            <v>2015</v>
          </cell>
          <cell r="Y227">
            <v>0.06</v>
          </cell>
        </row>
        <row r="228">
          <cell r="V228">
            <v>211</v>
          </cell>
          <cell r="W228">
            <v>7</v>
          </cell>
          <cell r="X228">
            <v>2015</v>
          </cell>
          <cell r="Y228">
            <v>0.06</v>
          </cell>
        </row>
        <row r="229">
          <cell r="V229">
            <v>212</v>
          </cell>
          <cell r="W229">
            <v>8</v>
          </cell>
          <cell r="X229">
            <v>2015</v>
          </cell>
          <cell r="Y229">
            <v>0.06</v>
          </cell>
        </row>
        <row r="230">
          <cell r="V230">
            <v>213</v>
          </cell>
          <cell r="W230">
            <v>9</v>
          </cell>
          <cell r="X230">
            <v>2015</v>
          </cell>
          <cell r="Y230">
            <v>0.06</v>
          </cell>
        </row>
        <row r="231">
          <cell r="V231">
            <v>214</v>
          </cell>
          <cell r="W231">
            <v>10</v>
          </cell>
          <cell r="X231">
            <v>2015</v>
          </cell>
          <cell r="Y231">
            <v>0.06</v>
          </cell>
        </row>
        <row r="232">
          <cell r="V232">
            <v>215</v>
          </cell>
          <cell r="W232">
            <v>11</v>
          </cell>
          <cell r="X232">
            <v>2015</v>
          </cell>
          <cell r="Y232">
            <v>0.06</v>
          </cell>
        </row>
        <row r="233">
          <cell r="V233">
            <v>216</v>
          </cell>
          <cell r="W233">
            <v>12</v>
          </cell>
          <cell r="X233">
            <v>2015</v>
          </cell>
          <cell r="Y233">
            <v>0.06</v>
          </cell>
        </row>
        <row r="234">
          <cell r="V234">
            <v>217</v>
          </cell>
          <cell r="W234">
            <v>1</v>
          </cell>
          <cell r="X234">
            <v>2016</v>
          </cell>
          <cell r="Y234">
            <v>0.06</v>
          </cell>
        </row>
        <row r="235">
          <cell r="V235">
            <v>218</v>
          </cell>
          <cell r="W235">
            <v>2</v>
          </cell>
          <cell r="X235">
            <v>2016</v>
          </cell>
          <cell r="Y235">
            <v>0.06</v>
          </cell>
        </row>
        <row r="236">
          <cell r="V236">
            <v>219</v>
          </cell>
          <cell r="W236">
            <v>3</v>
          </cell>
          <cell r="X236">
            <v>2016</v>
          </cell>
          <cell r="Y236">
            <v>0.06</v>
          </cell>
        </row>
        <row r="237">
          <cell r="V237">
            <v>220</v>
          </cell>
          <cell r="W237">
            <v>4</v>
          </cell>
          <cell r="X237">
            <v>2016</v>
          </cell>
          <cell r="Y237">
            <v>0.06</v>
          </cell>
        </row>
        <row r="238">
          <cell r="V238">
            <v>221</v>
          </cell>
          <cell r="W238">
            <v>5</v>
          </cell>
          <cell r="X238">
            <v>2016</v>
          </cell>
          <cell r="Y238">
            <v>0.06</v>
          </cell>
        </row>
        <row r="239">
          <cell r="V239">
            <v>222</v>
          </cell>
          <cell r="W239">
            <v>6</v>
          </cell>
          <cell r="X239">
            <v>2016</v>
          </cell>
          <cell r="Y239">
            <v>0.06</v>
          </cell>
        </row>
        <row r="240">
          <cell r="V240">
            <v>223</v>
          </cell>
          <cell r="W240">
            <v>7</v>
          </cell>
          <cell r="X240">
            <v>2016</v>
          </cell>
          <cell r="Y240">
            <v>0.06</v>
          </cell>
        </row>
        <row r="241">
          <cell r="V241">
            <v>224</v>
          </cell>
          <cell r="W241">
            <v>8</v>
          </cell>
          <cell r="X241">
            <v>2016</v>
          </cell>
          <cell r="Y241">
            <v>0.06</v>
          </cell>
        </row>
        <row r="242">
          <cell r="V242">
            <v>225</v>
          </cell>
          <cell r="W242">
            <v>9</v>
          </cell>
          <cell r="X242">
            <v>2016</v>
          </cell>
          <cell r="Y242">
            <v>0.06</v>
          </cell>
        </row>
        <row r="243">
          <cell r="V243">
            <v>226</v>
          </cell>
          <cell r="W243">
            <v>10</v>
          </cell>
          <cell r="X243">
            <v>2016</v>
          </cell>
          <cell r="Y243">
            <v>0.06</v>
          </cell>
        </row>
        <row r="244">
          <cell r="V244">
            <v>227</v>
          </cell>
          <cell r="W244">
            <v>11</v>
          </cell>
          <cell r="X244">
            <v>2016</v>
          </cell>
          <cell r="Y244">
            <v>0.06</v>
          </cell>
        </row>
        <row r="245">
          <cell r="V245">
            <v>228</v>
          </cell>
          <cell r="W245">
            <v>12</v>
          </cell>
          <cell r="X245">
            <v>2016</v>
          </cell>
          <cell r="Y245">
            <v>0.06</v>
          </cell>
        </row>
        <row r="246">
          <cell r="V246">
            <v>229</v>
          </cell>
          <cell r="W246">
            <v>1</v>
          </cell>
          <cell r="X246">
            <v>2017</v>
          </cell>
          <cell r="Y246">
            <v>0.06</v>
          </cell>
        </row>
        <row r="247">
          <cell r="V247">
            <v>230</v>
          </cell>
          <cell r="W247">
            <v>2</v>
          </cell>
          <cell r="X247">
            <v>2017</v>
          </cell>
          <cell r="Y247">
            <v>0.06</v>
          </cell>
        </row>
        <row r="248">
          <cell r="V248">
            <v>231</v>
          </cell>
          <cell r="W248">
            <v>3</v>
          </cell>
          <cell r="X248">
            <v>2017</v>
          </cell>
          <cell r="Y248">
            <v>0.06</v>
          </cell>
        </row>
        <row r="249">
          <cell r="V249">
            <v>232</v>
          </cell>
          <cell r="W249">
            <v>4</v>
          </cell>
          <cell r="X249">
            <v>2017</v>
          </cell>
          <cell r="Y249">
            <v>0.06</v>
          </cell>
        </row>
        <row r="250">
          <cell r="V250">
            <v>233</v>
          </cell>
          <cell r="W250">
            <v>5</v>
          </cell>
          <cell r="X250">
            <v>2017</v>
          </cell>
          <cell r="Y250">
            <v>0.06</v>
          </cell>
        </row>
        <row r="251">
          <cell r="V251">
            <v>234</v>
          </cell>
          <cell r="W251">
            <v>6</v>
          </cell>
          <cell r="X251">
            <v>2017</v>
          </cell>
          <cell r="Y251">
            <v>0.06</v>
          </cell>
        </row>
        <row r="252">
          <cell r="V252">
            <v>235</v>
          </cell>
          <cell r="W252">
            <v>7</v>
          </cell>
          <cell r="X252">
            <v>2017</v>
          </cell>
          <cell r="Y252">
            <v>0.06</v>
          </cell>
        </row>
        <row r="253">
          <cell r="V253">
            <v>236</v>
          </cell>
          <cell r="W253">
            <v>8</v>
          </cell>
          <cell r="X253">
            <v>2017</v>
          </cell>
          <cell r="Y253">
            <v>0.06</v>
          </cell>
        </row>
        <row r="254">
          <cell r="V254">
            <v>237</v>
          </cell>
          <cell r="W254">
            <v>9</v>
          </cell>
          <cell r="X254">
            <v>2017</v>
          </cell>
          <cell r="Y254">
            <v>0.06</v>
          </cell>
        </row>
        <row r="255">
          <cell r="V255">
            <v>238</v>
          </cell>
          <cell r="W255">
            <v>10</v>
          </cell>
          <cell r="X255">
            <v>2017</v>
          </cell>
          <cell r="Y255">
            <v>0.06</v>
          </cell>
        </row>
        <row r="256">
          <cell r="V256">
            <v>239</v>
          </cell>
          <cell r="W256">
            <v>11</v>
          </cell>
          <cell r="X256">
            <v>2017</v>
          </cell>
          <cell r="Y256">
            <v>0.06</v>
          </cell>
        </row>
        <row r="257">
          <cell r="V257">
            <v>240</v>
          </cell>
          <cell r="W257">
            <v>12</v>
          </cell>
          <cell r="X257">
            <v>2017</v>
          </cell>
          <cell r="Y257">
            <v>0.06</v>
          </cell>
        </row>
        <row r="258">
          <cell r="V258">
            <v>241</v>
          </cell>
          <cell r="W258">
            <v>1</v>
          </cell>
          <cell r="X258">
            <v>2018</v>
          </cell>
          <cell r="Y258">
            <v>0.06</v>
          </cell>
        </row>
        <row r="259">
          <cell r="V259">
            <v>242</v>
          </cell>
          <cell r="W259">
            <v>2</v>
          </cell>
          <cell r="X259">
            <v>2018</v>
          </cell>
          <cell r="Y259">
            <v>0.06</v>
          </cell>
        </row>
        <row r="260">
          <cell r="V260">
            <v>243</v>
          </cell>
          <cell r="W260">
            <v>3</v>
          </cell>
          <cell r="X260">
            <v>2018</v>
          </cell>
          <cell r="Y260">
            <v>0.06</v>
          </cell>
        </row>
        <row r="261">
          <cell r="V261">
            <v>244</v>
          </cell>
          <cell r="W261">
            <v>4</v>
          </cell>
          <cell r="X261">
            <v>2018</v>
          </cell>
          <cell r="Y261">
            <v>0.06</v>
          </cell>
        </row>
        <row r="262">
          <cell r="V262">
            <v>245</v>
          </cell>
          <cell r="W262">
            <v>5</v>
          </cell>
          <cell r="X262">
            <v>2018</v>
          </cell>
          <cell r="Y262">
            <v>0.06</v>
          </cell>
        </row>
        <row r="263">
          <cell r="V263">
            <v>246</v>
          </cell>
          <cell r="W263">
            <v>6</v>
          </cell>
          <cell r="X263">
            <v>2018</v>
          </cell>
          <cell r="Y263">
            <v>0.06</v>
          </cell>
        </row>
        <row r="264">
          <cell r="V264">
            <v>247</v>
          </cell>
          <cell r="W264">
            <v>7</v>
          </cell>
          <cell r="X264">
            <v>2018</v>
          </cell>
          <cell r="Y264">
            <v>0.06</v>
          </cell>
        </row>
        <row r="265">
          <cell r="V265">
            <v>248</v>
          </cell>
          <cell r="W265">
            <v>8</v>
          </cell>
          <cell r="X265">
            <v>2018</v>
          </cell>
          <cell r="Y265">
            <v>0.06</v>
          </cell>
        </row>
        <row r="266">
          <cell r="V266">
            <v>249</v>
          </cell>
          <cell r="W266">
            <v>9</v>
          </cell>
          <cell r="X266">
            <v>2018</v>
          </cell>
          <cell r="Y266">
            <v>0.06</v>
          </cell>
        </row>
        <row r="267">
          <cell r="V267">
            <v>250</v>
          </cell>
          <cell r="W267">
            <v>10</v>
          </cell>
          <cell r="X267">
            <v>2018</v>
          </cell>
          <cell r="Y267">
            <v>0.06</v>
          </cell>
        </row>
        <row r="268">
          <cell r="V268">
            <v>251</v>
          </cell>
          <cell r="W268">
            <v>11</v>
          </cell>
          <cell r="X268">
            <v>2018</v>
          </cell>
          <cell r="Y268">
            <v>0.06</v>
          </cell>
        </row>
        <row r="269">
          <cell r="V269">
            <v>252</v>
          </cell>
          <cell r="W269">
            <v>12</v>
          </cell>
          <cell r="X269">
            <v>2018</v>
          </cell>
          <cell r="Y269">
            <v>0.06</v>
          </cell>
        </row>
        <row r="270">
          <cell r="V270">
            <v>253</v>
          </cell>
          <cell r="W270">
            <v>1</v>
          </cell>
          <cell r="X270">
            <v>2019</v>
          </cell>
          <cell r="Y270">
            <v>0.06</v>
          </cell>
        </row>
        <row r="271">
          <cell r="V271">
            <v>254</v>
          </cell>
          <cell r="W271">
            <v>2</v>
          </cell>
          <cell r="X271">
            <v>2019</v>
          </cell>
          <cell r="Y271">
            <v>0.06</v>
          </cell>
        </row>
        <row r="272">
          <cell r="V272">
            <v>255</v>
          </cell>
          <cell r="W272">
            <v>3</v>
          </cell>
          <cell r="X272">
            <v>2019</v>
          </cell>
          <cell r="Y272">
            <v>0.06</v>
          </cell>
        </row>
        <row r="273">
          <cell r="V273">
            <v>256</v>
          </cell>
          <cell r="W273">
            <v>4</v>
          </cell>
          <cell r="X273">
            <v>2019</v>
          </cell>
          <cell r="Y273">
            <v>0.06</v>
          </cell>
        </row>
        <row r="274">
          <cell r="V274">
            <v>257</v>
          </cell>
          <cell r="W274">
            <v>5</v>
          </cell>
          <cell r="X274">
            <v>2019</v>
          </cell>
          <cell r="Y274">
            <v>0.06</v>
          </cell>
        </row>
        <row r="275">
          <cell r="V275">
            <v>258</v>
          </cell>
          <cell r="W275">
            <v>6</v>
          </cell>
          <cell r="X275">
            <v>2019</v>
          </cell>
          <cell r="Y275">
            <v>0.06</v>
          </cell>
        </row>
        <row r="276">
          <cell r="V276">
            <v>259</v>
          </cell>
          <cell r="W276">
            <v>7</v>
          </cell>
          <cell r="X276">
            <v>2019</v>
          </cell>
          <cell r="Y276">
            <v>0.06</v>
          </cell>
        </row>
        <row r="277">
          <cell r="V277">
            <v>260</v>
          </cell>
          <cell r="W277">
            <v>8</v>
          </cell>
          <cell r="X277">
            <v>2019</v>
          </cell>
          <cell r="Y277">
            <v>0.06</v>
          </cell>
        </row>
        <row r="278">
          <cell r="V278">
            <v>261</v>
          </cell>
          <cell r="W278">
            <v>9</v>
          </cell>
          <cell r="X278">
            <v>2019</v>
          </cell>
          <cell r="Y278">
            <v>0.06</v>
          </cell>
        </row>
        <row r="279">
          <cell r="V279">
            <v>262</v>
          </cell>
          <cell r="W279">
            <v>10</v>
          </cell>
          <cell r="X279">
            <v>2019</v>
          </cell>
          <cell r="Y279">
            <v>0.06</v>
          </cell>
        </row>
        <row r="280">
          <cell r="V280">
            <v>263</v>
          </cell>
          <cell r="W280">
            <v>11</v>
          </cell>
          <cell r="X280">
            <v>2019</v>
          </cell>
          <cell r="Y280">
            <v>0.06</v>
          </cell>
        </row>
        <row r="281">
          <cell r="V281">
            <v>264</v>
          </cell>
          <cell r="W281">
            <v>12</v>
          </cell>
          <cell r="X281">
            <v>2019</v>
          </cell>
          <cell r="Y281">
            <v>0.06</v>
          </cell>
        </row>
        <row r="282">
          <cell r="V282">
            <v>265</v>
          </cell>
          <cell r="W282">
            <v>1</v>
          </cell>
          <cell r="X282">
            <v>2020</v>
          </cell>
          <cell r="Y282">
            <v>0.06</v>
          </cell>
        </row>
        <row r="283">
          <cell r="V283">
            <v>266</v>
          </cell>
          <cell r="W283">
            <v>2</v>
          </cell>
          <cell r="X283">
            <v>2020</v>
          </cell>
          <cell r="Y283">
            <v>0.06</v>
          </cell>
        </row>
        <row r="284">
          <cell r="V284">
            <v>267</v>
          </cell>
          <cell r="W284">
            <v>3</v>
          </cell>
          <cell r="X284">
            <v>2020</v>
          </cell>
          <cell r="Y284">
            <v>0.06</v>
          </cell>
        </row>
        <row r="285">
          <cell r="V285">
            <v>268</v>
          </cell>
          <cell r="W285">
            <v>4</v>
          </cell>
          <cell r="X285">
            <v>2020</v>
          </cell>
          <cell r="Y285">
            <v>0.06</v>
          </cell>
        </row>
        <row r="286">
          <cell r="V286">
            <v>269</v>
          </cell>
          <cell r="W286">
            <v>5</v>
          </cell>
          <cell r="X286">
            <v>2020</v>
          </cell>
          <cell r="Y286">
            <v>0.06</v>
          </cell>
        </row>
        <row r="287">
          <cell r="V287">
            <v>270</v>
          </cell>
          <cell r="W287">
            <v>6</v>
          </cell>
          <cell r="X287">
            <v>2020</v>
          </cell>
          <cell r="Y287">
            <v>0.06</v>
          </cell>
        </row>
        <row r="288">
          <cell r="V288">
            <v>271</v>
          </cell>
          <cell r="W288">
            <v>7</v>
          </cell>
          <cell r="X288">
            <v>2020</v>
          </cell>
          <cell r="Y288">
            <v>0.06</v>
          </cell>
        </row>
        <row r="289">
          <cell r="V289">
            <v>272</v>
          </cell>
          <cell r="W289">
            <v>8</v>
          </cell>
          <cell r="X289">
            <v>2020</v>
          </cell>
          <cell r="Y289">
            <v>0.06</v>
          </cell>
        </row>
        <row r="290">
          <cell r="V290">
            <v>273</v>
          </cell>
          <cell r="W290">
            <v>9</v>
          </cell>
          <cell r="X290">
            <v>2020</v>
          </cell>
          <cell r="Y290">
            <v>0.06</v>
          </cell>
        </row>
        <row r="291">
          <cell r="V291">
            <v>274</v>
          </cell>
          <cell r="W291">
            <v>10</v>
          </cell>
          <cell r="X291">
            <v>2020</v>
          </cell>
          <cell r="Y291">
            <v>0.06</v>
          </cell>
        </row>
        <row r="292">
          <cell r="V292">
            <v>275</v>
          </cell>
          <cell r="W292">
            <v>11</v>
          </cell>
          <cell r="X292">
            <v>2020</v>
          </cell>
          <cell r="Y292">
            <v>0.06</v>
          </cell>
        </row>
        <row r="293">
          <cell r="V293">
            <v>276</v>
          </cell>
          <cell r="W293">
            <v>12</v>
          </cell>
          <cell r="X293">
            <v>2020</v>
          </cell>
          <cell r="Y293">
            <v>0.06</v>
          </cell>
        </row>
        <row r="294">
          <cell r="V294">
            <v>277</v>
          </cell>
          <cell r="W294">
            <v>1</v>
          </cell>
          <cell r="X294">
            <v>2021</v>
          </cell>
          <cell r="Y294">
            <v>0.06</v>
          </cell>
        </row>
        <row r="295">
          <cell r="V295">
            <v>278</v>
          </cell>
          <cell r="W295">
            <v>2</v>
          </cell>
          <cell r="X295">
            <v>2021</v>
          </cell>
          <cell r="Y295">
            <v>0.06</v>
          </cell>
        </row>
        <row r="296">
          <cell r="V296">
            <v>279</v>
          </cell>
          <cell r="W296">
            <v>3</v>
          </cell>
          <cell r="X296">
            <v>2021</v>
          </cell>
          <cell r="Y296">
            <v>0.06</v>
          </cell>
        </row>
        <row r="297">
          <cell r="V297">
            <v>280</v>
          </cell>
          <cell r="W297">
            <v>4</v>
          </cell>
          <cell r="X297">
            <v>2021</v>
          </cell>
          <cell r="Y297">
            <v>0.06</v>
          </cell>
        </row>
        <row r="298">
          <cell r="V298">
            <v>281</v>
          </cell>
          <cell r="W298">
            <v>5</v>
          </cell>
          <cell r="X298">
            <v>2021</v>
          </cell>
          <cell r="Y298">
            <v>0.06</v>
          </cell>
        </row>
        <row r="299">
          <cell r="V299">
            <v>282</v>
          </cell>
          <cell r="W299">
            <v>6</v>
          </cell>
          <cell r="X299">
            <v>2021</v>
          </cell>
          <cell r="Y299">
            <v>0.06</v>
          </cell>
        </row>
        <row r="300">
          <cell r="V300">
            <v>283</v>
          </cell>
          <cell r="W300">
            <v>7</v>
          </cell>
          <cell r="X300">
            <v>2021</v>
          </cell>
          <cell r="Y300">
            <v>0.06</v>
          </cell>
        </row>
        <row r="301">
          <cell r="V301">
            <v>284</v>
          </cell>
          <cell r="W301">
            <v>8</v>
          </cell>
          <cell r="X301">
            <v>2021</v>
          </cell>
          <cell r="Y301">
            <v>0.06</v>
          </cell>
        </row>
        <row r="302">
          <cell r="V302">
            <v>285</v>
          </cell>
          <cell r="W302">
            <v>9</v>
          </cell>
          <cell r="X302">
            <v>2021</v>
          </cell>
          <cell r="Y302">
            <v>0.06</v>
          </cell>
        </row>
        <row r="303">
          <cell r="V303">
            <v>286</v>
          </cell>
          <cell r="W303">
            <v>10</v>
          </cell>
          <cell r="X303">
            <v>2021</v>
          </cell>
          <cell r="Y303">
            <v>0.06</v>
          </cell>
        </row>
        <row r="304">
          <cell r="V304">
            <v>287</v>
          </cell>
          <cell r="W304">
            <v>11</v>
          </cell>
          <cell r="X304">
            <v>2021</v>
          </cell>
          <cell r="Y304">
            <v>0.06</v>
          </cell>
        </row>
        <row r="305">
          <cell r="V305">
            <v>288</v>
          </cell>
          <cell r="W305">
            <v>12</v>
          </cell>
          <cell r="X305">
            <v>2021</v>
          </cell>
          <cell r="Y305">
            <v>0.06</v>
          </cell>
        </row>
        <row r="306">
          <cell r="V306">
            <v>289</v>
          </cell>
          <cell r="W306">
            <v>1</v>
          </cell>
          <cell r="X306">
            <v>2022</v>
          </cell>
          <cell r="Y306">
            <v>0.06</v>
          </cell>
        </row>
        <row r="307">
          <cell r="V307">
            <v>290</v>
          </cell>
          <cell r="W307">
            <v>2</v>
          </cell>
          <cell r="X307">
            <v>2022</v>
          </cell>
          <cell r="Y307">
            <v>0.06</v>
          </cell>
        </row>
        <row r="308">
          <cell r="V308">
            <v>291</v>
          </cell>
          <cell r="W308">
            <v>3</v>
          </cell>
          <cell r="X308">
            <v>2022</v>
          </cell>
          <cell r="Y308">
            <v>0.06</v>
          </cell>
        </row>
        <row r="309">
          <cell r="V309">
            <v>292</v>
          </cell>
          <cell r="W309">
            <v>4</v>
          </cell>
          <cell r="X309">
            <v>2022</v>
          </cell>
          <cell r="Y309">
            <v>0.06</v>
          </cell>
        </row>
        <row r="310">
          <cell r="V310">
            <v>293</v>
          </cell>
          <cell r="W310">
            <v>5</v>
          </cell>
          <cell r="X310">
            <v>2022</v>
          </cell>
          <cell r="Y310">
            <v>0.06</v>
          </cell>
        </row>
        <row r="311">
          <cell r="V311">
            <v>294</v>
          </cell>
          <cell r="W311">
            <v>6</v>
          </cell>
          <cell r="X311">
            <v>2022</v>
          </cell>
          <cell r="Y311">
            <v>0.06</v>
          </cell>
        </row>
        <row r="312">
          <cell r="V312">
            <v>295</v>
          </cell>
          <cell r="W312">
            <v>7</v>
          </cell>
          <cell r="X312">
            <v>2022</v>
          </cell>
          <cell r="Y312">
            <v>0.06</v>
          </cell>
        </row>
        <row r="313">
          <cell r="V313">
            <v>296</v>
          </cell>
          <cell r="W313">
            <v>8</v>
          </cell>
          <cell r="X313">
            <v>2022</v>
          </cell>
          <cell r="Y313">
            <v>0.06</v>
          </cell>
        </row>
        <row r="314">
          <cell r="V314">
            <v>297</v>
          </cell>
          <cell r="W314">
            <v>9</v>
          </cell>
          <cell r="X314">
            <v>2022</v>
          </cell>
          <cell r="Y314">
            <v>0.06</v>
          </cell>
        </row>
        <row r="315">
          <cell r="V315">
            <v>298</v>
          </cell>
          <cell r="W315">
            <v>10</v>
          </cell>
          <cell r="X315">
            <v>2022</v>
          </cell>
          <cell r="Y315">
            <v>0.06</v>
          </cell>
        </row>
        <row r="316">
          <cell r="V316">
            <v>299</v>
          </cell>
          <cell r="W316">
            <v>11</v>
          </cell>
          <cell r="X316">
            <v>2022</v>
          </cell>
          <cell r="Y316">
            <v>0.06</v>
          </cell>
        </row>
        <row r="317">
          <cell r="V317">
            <v>300</v>
          </cell>
          <cell r="W317">
            <v>12</v>
          </cell>
          <cell r="X317">
            <v>2022</v>
          </cell>
          <cell r="Y317">
            <v>0.06</v>
          </cell>
        </row>
        <row r="318">
          <cell r="V318">
            <v>301</v>
          </cell>
          <cell r="W318">
            <v>1</v>
          </cell>
          <cell r="X318">
            <v>2023</v>
          </cell>
          <cell r="Y318">
            <v>0.06</v>
          </cell>
        </row>
        <row r="319">
          <cell r="V319">
            <v>302</v>
          </cell>
          <cell r="W319">
            <v>2</v>
          </cell>
          <cell r="X319">
            <v>2023</v>
          </cell>
          <cell r="Y319">
            <v>0.06</v>
          </cell>
        </row>
        <row r="320">
          <cell r="V320">
            <v>303</v>
          </cell>
          <cell r="W320">
            <v>3</v>
          </cell>
          <cell r="X320">
            <v>2023</v>
          </cell>
          <cell r="Y320">
            <v>0.06</v>
          </cell>
        </row>
        <row r="321">
          <cell r="V321">
            <v>304</v>
          </cell>
          <cell r="W321">
            <v>4</v>
          </cell>
          <cell r="X321">
            <v>2023</v>
          </cell>
          <cell r="Y321">
            <v>0.06</v>
          </cell>
        </row>
        <row r="322">
          <cell r="V322">
            <v>305</v>
          </cell>
          <cell r="W322">
            <v>5</v>
          </cell>
          <cell r="X322">
            <v>2023</v>
          </cell>
          <cell r="Y322">
            <v>0.06</v>
          </cell>
        </row>
        <row r="323">
          <cell r="V323">
            <v>306</v>
          </cell>
          <cell r="W323">
            <v>6</v>
          </cell>
          <cell r="X323">
            <v>2023</v>
          </cell>
          <cell r="Y323">
            <v>0.06</v>
          </cell>
        </row>
        <row r="324">
          <cell r="V324">
            <v>307</v>
          </cell>
          <cell r="W324">
            <v>7</v>
          </cell>
          <cell r="X324">
            <v>2023</v>
          </cell>
          <cell r="Y324">
            <v>0.06</v>
          </cell>
        </row>
        <row r="325">
          <cell r="V325">
            <v>308</v>
          </cell>
          <cell r="W325">
            <v>8</v>
          </cell>
          <cell r="X325">
            <v>2023</v>
          </cell>
          <cell r="Y325">
            <v>0.06</v>
          </cell>
        </row>
        <row r="326">
          <cell r="V326">
            <v>309</v>
          </cell>
          <cell r="W326">
            <v>9</v>
          </cell>
          <cell r="X326">
            <v>2023</v>
          </cell>
          <cell r="Y326">
            <v>0.06</v>
          </cell>
        </row>
        <row r="327">
          <cell r="V327">
            <v>310</v>
          </cell>
          <cell r="W327">
            <v>10</v>
          </cell>
          <cell r="X327">
            <v>2023</v>
          </cell>
          <cell r="Y327">
            <v>0.06</v>
          </cell>
        </row>
        <row r="328">
          <cell r="V328">
            <v>311</v>
          </cell>
          <cell r="W328">
            <v>11</v>
          </cell>
          <cell r="X328">
            <v>2023</v>
          </cell>
          <cell r="Y328">
            <v>0.06</v>
          </cell>
        </row>
        <row r="329">
          <cell r="V329">
            <v>312</v>
          </cell>
          <cell r="W329">
            <v>12</v>
          </cell>
          <cell r="X329">
            <v>2023</v>
          </cell>
          <cell r="Y329">
            <v>0.06</v>
          </cell>
        </row>
        <row r="330">
          <cell r="V330">
            <v>313</v>
          </cell>
          <cell r="W330">
            <v>1</v>
          </cell>
          <cell r="X330">
            <v>2024</v>
          </cell>
          <cell r="Y330">
            <v>0.06</v>
          </cell>
        </row>
        <row r="331">
          <cell r="V331">
            <v>314</v>
          </cell>
          <cell r="W331">
            <v>2</v>
          </cell>
          <cell r="X331">
            <v>2024</v>
          </cell>
          <cell r="Y331">
            <v>0.06</v>
          </cell>
        </row>
        <row r="332">
          <cell r="V332">
            <v>315</v>
          </cell>
          <cell r="W332">
            <v>3</v>
          </cell>
          <cell r="X332">
            <v>2024</v>
          </cell>
          <cell r="Y332">
            <v>0.06</v>
          </cell>
        </row>
        <row r="333">
          <cell r="V333">
            <v>316</v>
          </cell>
          <cell r="W333">
            <v>4</v>
          </cell>
          <cell r="X333">
            <v>2024</v>
          </cell>
          <cell r="Y333">
            <v>0.06</v>
          </cell>
        </row>
        <row r="334">
          <cell r="V334">
            <v>317</v>
          </cell>
          <cell r="W334">
            <v>5</v>
          </cell>
          <cell r="X334">
            <v>2024</v>
          </cell>
          <cell r="Y334">
            <v>0.06</v>
          </cell>
        </row>
        <row r="335">
          <cell r="V335">
            <v>318</v>
          </cell>
          <cell r="W335">
            <v>6</v>
          </cell>
          <cell r="X335">
            <v>2024</v>
          </cell>
          <cell r="Y335">
            <v>0.06</v>
          </cell>
        </row>
        <row r="336">
          <cell r="V336">
            <v>319</v>
          </cell>
          <cell r="W336">
            <v>7</v>
          </cell>
          <cell r="X336">
            <v>2024</v>
          </cell>
          <cell r="Y336">
            <v>0.06</v>
          </cell>
        </row>
        <row r="337">
          <cell r="V337">
            <v>320</v>
          </cell>
          <cell r="W337">
            <v>8</v>
          </cell>
          <cell r="X337">
            <v>2024</v>
          </cell>
          <cell r="Y337">
            <v>0.06</v>
          </cell>
        </row>
        <row r="338">
          <cell r="V338">
            <v>321</v>
          </cell>
          <cell r="W338">
            <v>9</v>
          </cell>
          <cell r="X338">
            <v>2024</v>
          </cell>
          <cell r="Y338">
            <v>0.06</v>
          </cell>
        </row>
        <row r="339">
          <cell r="V339">
            <v>322</v>
          </cell>
          <cell r="W339">
            <v>10</v>
          </cell>
          <cell r="X339">
            <v>2024</v>
          </cell>
          <cell r="Y339">
            <v>0.06</v>
          </cell>
        </row>
        <row r="340">
          <cell r="V340">
            <v>323</v>
          </cell>
          <cell r="W340">
            <v>11</v>
          </cell>
          <cell r="X340">
            <v>2024</v>
          </cell>
          <cell r="Y340">
            <v>0.06</v>
          </cell>
        </row>
        <row r="341">
          <cell r="V341">
            <v>324</v>
          </cell>
          <cell r="W341">
            <v>12</v>
          </cell>
          <cell r="X341">
            <v>2024</v>
          </cell>
          <cell r="Y341">
            <v>0.06</v>
          </cell>
        </row>
        <row r="342">
          <cell r="V342">
            <v>325</v>
          </cell>
          <cell r="W342">
            <v>1</v>
          </cell>
          <cell r="X342">
            <v>2025</v>
          </cell>
          <cell r="Y342">
            <v>0.06</v>
          </cell>
        </row>
        <row r="343">
          <cell r="V343">
            <v>326</v>
          </cell>
          <cell r="W343">
            <v>2</v>
          </cell>
          <cell r="X343">
            <v>2025</v>
          </cell>
          <cell r="Y343">
            <v>0.06</v>
          </cell>
        </row>
        <row r="344">
          <cell r="V344">
            <v>327</v>
          </cell>
          <cell r="W344">
            <v>3</v>
          </cell>
          <cell r="X344">
            <v>2025</v>
          </cell>
          <cell r="Y344">
            <v>0.06</v>
          </cell>
        </row>
        <row r="345">
          <cell r="V345">
            <v>328</v>
          </cell>
          <cell r="W345">
            <v>4</v>
          </cell>
          <cell r="X345">
            <v>2025</v>
          </cell>
          <cell r="Y345">
            <v>0.06</v>
          </cell>
        </row>
        <row r="346">
          <cell r="V346">
            <v>329</v>
          </cell>
          <cell r="W346">
            <v>5</v>
          </cell>
          <cell r="X346">
            <v>2025</v>
          </cell>
          <cell r="Y346">
            <v>0.06</v>
          </cell>
        </row>
        <row r="347">
          <cell r="V347">
            <v>330</v>
          </cell>
          <cell r="W347">
            <v>6</v>
          </cell>
          <cell r="X347">
            <v>2025</v>
          </cell>
          <cell r="Y347">
            <v>0.06</v>
          </cell>
        </row>
        <row r="348">
          <cell r="V348">
            <v>331</v>
          </cell>
          <cell r="W348">
            <v>7</v>
          </cell>
          <cell r="X348">
            <v>2025</v>
          </cell>
          <cell r="Y348">
            <v>0.06</v>
          </cell>
        </row>
        <row r="349">
          <cell r="V349">
            <v>332</v>
          </cell>
          <cell r="W349">
            <v>8</v>
          </cell>
          <cell r="X349">
            <v>2025</v>
          </cell>
          <cell r="Y349">
            <v>0.06</v>
          </cell>
        </row>
        <row r="350">
          <cell r="V350">
            <v>333</v>
          </cell>
          <cell r="W350">
            <v>9</v>
          </cell>
          <cell r="X350">
            <v>2025</v>
          </cell>
          <cell r="Y350">
            <v>0.06</v>
          </cell>
        </row>
        <row r="351">
          <cell r="V351">
            <v>334</v>
          </cell>
          <cell r="W351">
            <v>10</v>
          </cell>
          <cell r="X351">
            <v>2025</v>
          </cell>
          <cell r="Y351">
            <v>0.06</v>
          </cell>
        </row>
        <row r="352">
          <cell r="V352">
            <v>335</v>
          </cell>
          <cell r="W352">
            <v>11</v>
          </cell>
          <cell r="X352">
            <v>2025</v>
          </cell>
          <cell r="Y352">
            <v>0.06</v>
          </cell>
        </row>
        <row r="353">
          <cell r="V353">
            <v>336</v>
          </cell>
          <cell r="W353">
            <v>12</v>
          </cell>
          <cell r="X353">
            <v>2025</v>
          </cell>
          <cell r="Y353">
            <v>0.06</v>
          </cell>
        </row>
        <row r="354">
          <cell r="V354">
            <v>337</v>
          </cell>
          <cell r="W354">
            <v>1</v>
          </cell>
          <cell r="X354">
            <v>2026</v>
          </cell>
          <cell r="Y354">
            <v>0.06</v>
          </cell>
        </row>
        <row r="355">
          <cell r="V355">
            <v>338</v>
          </cell>
          <cell r="W355">
            <v>2</v>
          </cell>
          <cell r="X355">
            <v>2026</v>
          </cell>
          <cell r="Y355">
            <v>0.06</v>
          </cell>
        </row>
        <row r="356">
          <cell r="V356">
            <v>339</v>
          </cell>
          <cell r="W356">
            <v>3</v>
          </cell>
          <cell r="X356">
            <v>2026</v>
          </cell>
          <cell r="Y356">
            <v>0.06</v>
          </cell>
        </row>
        <row r="357">
          <cell r="V357">
            <v>340</v>
          </cell>
          <cell r="W357">
            <v>4</v>
          </cell>
          <cell r="X357">
            <v>2026</v>
          </cell>
          <cell r="Y357">
            <v>0.06</v>
          </cell>
        </row>
        <row r="358">
          <cell r="V358">
            <v>341</v>
          </cell>
          <cell r="W358">
            <v>5</v>
          </cell>
          <cell r="X358">
            <v>2026</v>
          </cell>
          <cell r="Y358">
            <v>0.06</v>
          </cell>
        </row>
        <row r="359">
          <cell r="V359">
            <v>342</v>
          </cell>
          <cell r="W359">
            <v>6</v>
          </cell>
          <cell r="X359">
            <v>2026</v>
          </cell>
          <cell r="Y359">
            <v>0.06</v>
          </cell>
        </row>
        <row r="360">
          <cell r="V360">
            <v>343</v>
          </cell>
          <cell r="W360">
            <v>7</v>
          </cell>
          <cell r="X360">
            <v>2026</v>
          </cell>
          <cell r="Y360">
            <v>0.06</v>
          </cell>
        </row>
        <row r="361">
          <cell r="V361">
            <v>344</v>
          </cell>
          <cell r="W361">
            <v>8</v>
          </cell>
          <cell r="X361">
            <v>2026</v>
          </cell>
          <cell r="Y361">
            <v>0.06</v>
          </cell>
        </row>
        <row r="362">
          <cell r="V362">
            <v>345</v>
          </cell>
          <cell r="W362">
            <v>9</v>
          </cell>
          <cell r="X362">
            <v>2026</v>
          </cell>
          <cell r="Y362">
            <v>0.06</v>
          </cell>
        </row>
        <row r="363">
          <cell r="V363">
            <v>346</v>
          </cell>
          <cell r="W363">
            <v>10</v>
          </cell>
          <cell r="X363">
            <v>2026</v>
          </cell>
          <cell r="Y363">
            <v>0.06</v>
          </cell>
        </row>
        <row r="364">
          <cell r="V364">
            <v>347</v>
          </cell>
          <cell r="W364">
            <v>11</v>
          </cell>
          <cell r="X364">
            <v>2026</v>
          </cell>
          <cell r="Y364">
            <v>0.06</v>
          </cell>
        </row>
        <row r="365">
          <cell r="V365">
            <v>348</v>
          </cell>
          <cell r="W365">
            <v>12</v>
          </cell>
          <cell r="X365">
            <v>2026</v>
          </cell>
          <cell r="Y365">
            <v>0.06</v>
          </cell>
        </row>
        <row r="366">
          <cell r="V366">
            <v>349</v>
          </cell>
          <cell r="W366">
            <v>1</v>
          </cell>
          <cell r="X366">
            <v>2027</v>
          </cell>
          <cell r="Y366">
            <v>0.06</v>
          </cell>
        </row>
        <row r="367">
          <cell r="V367">
            <v>350</v>
          </cell>
          <cell r="W367">
            <v>2</v>
          </cell>
          <cell r="X367">
            <v>2027</v>
          </cell>
          <cell r="Y367">
            <v>0.06</v>
          </cell>
        </row>
        <row r="368">
          <cell r="V368">
            <v>351</v>
          </cell>
          <cell r="W368">
            <v>3</v>
          </cell>
          <cell r="X368">
            <v>2027</v>
          </cell>
          <cell r="Y368">
            <v>0.06</v>
          </cell>
        </row>
        <row r="369">
          <cell r="V369">
            <v>352</v>
          </cell>
          <cell r="W369">
            <v>4</v>
          </cell>
          <cell r="X369">
            <v>2027</v>
          </cell>
          <cell r="Y369">
            <v>0.06</v>
          </cell>
        </row>
        <row r="370">
          <cell r="V370">
            <v>353</v>
          </cell>
          <cell r="W370">
            <v>5</v>
          </cell>
          <cell r="X370">
            <v>2027</v>
          </cell>
          <cell r="Y370">
            <v>0.06</v>
          </cell>
        </row>
        <row r="371">
          <cell r="V371">
            <v>354</v>
          </cell>
          <cell r="W371">
            <v>6</v>
          </cell>
          <cell r="X371">
            <v>2027</v>
          </cell>
          <cell r="Y371">
            <v>0.06</v>
          </cell>
        </row>
        <row r="372">
          <cell r="V372">
            <v>355</v>
          </cell>
          <cell r="W372">
            <v>7</v>
          </cell>
          <cell r="X372">
            <v>2027</v>
          </cell>
          <cell r="Y372">
            <v>0.06</v>
          </cell>
        </row>
        <row r="373">
          <cell r="V373">
            <v>356</v>
          </cell>
          <cell r="W373">
            <v>8</v>
          </cell>
          <cell r="X373">
            <v>2027</v>
          </cell>
          <cell r="Y373">
            <v>0.06</v>
          </cell>
        </row>
        <row r="374">
          <cell r="V374">
            <v>357</v>
          </cell>
          <cell r="W374">
            <v>9</v>
          </cell>
          <cell r="X374">
            <v>2027</v>
          </cell>
          <cell r="Y374">
            <v>0.06</v>
          </cell>
        </row>
        <row r="375">
          <cell r="V375">
            <v>358</v>
          </cell>
          <cell r="W375">
            <v>10</v>
          </cell>
          <cell r="X375">
            <v>2027</v>
          </cell>
          <cell r="Y375">
            <v>0.06</v>
          </cell>
        </row>
        <row r="376">
          <cell r="V376">
            <v>359</v>
          </cell>
          <cell r="W376">
            <v>11</v>
          </cell>
          <cell r="X376">
            <v>2027</v>
          </cell>
          <cell r="Y376">
            <v>0.06</v>
          </cell>
        </row>
        <row r="377">
          <cell r="V377">
            <v>360</v>
          </cell>
          <cell r="W377">
            <v>12</v>
          </cell>
          <cell r="X377">
            <v>2027</v>
          </cell>
          <cell r="Y377">
            <v>0.06</v>
          </cell>
        </row>
        <row r="378">
          <cell r="V378">
            <v>361</v>
          </cell>
          <cell r="W378">
            <v>1</v>
          </cell>
          <cell r="X378">
            <v>2028</v>
          </cell>
          <cell r="Y378">
            <v>0.06</v>
          </cell>
        </row>
        <row r="379">
          <cell r="V379">
            <v>362</v>
          </cell>
          <cell r="W379">
            <v>2</v>
          </cell>
          <cell r="X379">
            <v>2028</v>
          </cell>
          <cell r="Y379">
            <v>0.06</v>
          </cell>
        </row>
        <row r="380">
          <cell r="V380">
            <v>363</v>
          </cell>
          <cell r="W380">
            <v>3</v>
          </cell>
          <cell r="X380">
            <v>2028</v>
          </cell>
          <cell r="Y380">
            <v>0.06</v>
          </cell>
        </row>
        <row r="381">
          <cell r="V381">
            <v>364</v>
          </cell>
          <cell r="W381">
            <v>4</v>
          </cell>
          <cell r="X381">
            <v>2028</v>
          </cell>
          <cell r="Y381">
            <v>0.06</v>
          </cell>
        </row>
        <row r="382">
          <cell r="V382">
            <v>365</v>
          </cell>
          <cell r="W382">
            <v>5</v>
          </cell>
          <cell r="X382">
            <v>2028</v>
          </cell>
          <cell r="Y382">
            <v>0.06</v>
          </cell>
        </row>
        <row r="383">
          <cell r="V383">
            <v>366</v>
          </cell>
          <cell r="W383">
            <v>6</v>
          </cell>
          <cell r="X383">
            <v>2028</v>
          </cell>
          <cell r="Y383">
            <v>0.06</v>
          </cell>
        </row>
        <row r="384">
          <cell r="V384">
            <v>367</v>
          </cell>
          <cell r="W384">
            <v>7</v>
          </cell>
          <cell r="X384">
            <v>2028</v>
          </cell>
          <cell r="Y384">
            <v>0.06</v>
          </cell>
        </row>
        <row r="385">
          <cell r="V385">
            <v>368</v>
          </cell>
          <cell r="W385">
            <v>8</v>
          </cell>
          <cell r="X385">
            <v>2028</v>
          </cell>
          <cell r="Y385">
            <v>0.06</v>
          </cell>
        </row>
        <row r="386">
          <cell r="V386">
            <v>369</v>
          </cell>
          <cell r="W386">
            <v>9</v>
          </cell>
          <cell r="X386">
            <v>2028</v>
          </cell>
          <cell r="Y386">
            <v>0.06</v>
          </cell>
        </row>
        <row r="387">
          <cell r="V387">
            <v>370</v>
          </cell>
          <cell r="W387">
            <v>10</v>
          </cell>
          <cell r="X387">
            <v>2028</v>
          </cell>
          <cell r="Y387">
            <v>0.06</v>
          </cell>
        </row>
        <row r="388">
          <cell r="V388">
            <v>371</v>
          </cell>
          <cell r="W388">
            <v>11</v>
          </cell>
          <cell r="X388">
            <v>2028</v>
          </cell>
          <cell r="Y388">
            <v>0.06</v>
          </cell>
        </row>
        <row r="389">
          <cell r="V389">
            <v>372</v>
          </cell>
          <cell r="W389">
            <v>12</v>
          </cell>
          <cell r="X389">
            <v>2028</v>
          </cell>
          <cell r="Y389">
            <v>0.06</v>
          </cell>
        </row>
        <row r="390">
          <cell r="V390">
            <v>373</v>
          </cell>
          <cell r="W390">
            <v>1</v>
          </cell>
          <cell r="X390">
            <v>2029</v>
          </cell>
          <cell r="Y390">
            <v>0.06</v>
          </cell>
        </row>
        <row r="391">
          <cell r="V391">
            <v>374</v>
          </cell>
          <cell r="W391">
            <v>2</v>
          </cell>
          <cell r="X391">
            <v>2029</v>
          </cell>
          <cell r="Y391">
            <v>0.06</v>
          </cell>
        </row>
        <row r="392">
          <cell r="V392">
            <v>375</v>
          </cell>
          <cell r="W392">
            <v>3</v>
          </cell>
          <cell r="X392">
            <v>2029</v>
          </cell>
          <cell r="Y392">
            <v>0.06</v>
          </cell>
        </row>
        <row r="393">
          <cell r="V393">
            <v>376</v>
          </cell>
          <cell r="W393">
            <v>4</v>
          </cell>
          <cell r="X393">
            <v>2029</v>
          </cell>
          <cell r="Y393">
            <v>0.06</v>
          </cell>
        </row>
        <row r="394">
          <cell r="V394">
            <v>377</v>
          </cell>
          <cell r="W394">
            <v>5</v>
          </cell>
          <cell r="X394">
            <v>2029</v>
          </cell>
          <cell r="Y394">
            <v>0.06</v>
          </cell>
        </row>
        <row r="395">
          <cell r="V395">
            <v>378</v>
          </cell>
          <cell r="W395">
            <v>6</v>
          </cell>
          <cell r="X395">
            <v>2029</v>
          </cell>
          <cell r="Y395">
            <v>0.06</v>
          </cell>
        </row>
        <row r="396">
          <cell r="V396">
            <v>379</v>
          </cell>
          <cell r="W396">
            <v>7</v>
          </cell>
          <cell r="X396">
            <v>2029</v>
          </cell>
          <cell r="Y396">
            <v>0.06</v>
          </cell>
        </row>
        <row r="397">
          <cell r="V397">
            <v>380</v>
          </cell>
          <cell r="W397">
            <v>8</v>
          </cell>
          <cell r="X397">
            <v>2029</v>
          </cell>
          <cell r="Y397">
            <v>0.06</v>
          </cell>
        </row>
        <row r="398">
          <cell r="V398">
            <v>381</v>
          </cell>
          <cell r="W398">
            <v>9</v>
          </cell>
          <cell r="X398">
            <v>2029</v>
          </cell>
          <cell r="Y398">
            <v>0.06</v>
          </cell>
        </row>
        <row r="399">
          <cell r="V399">
            <v>382</v>
          </cell>
          <cell r="W399">
            <v>10</v>
          </cell>
          <cell r="X399">
            <v>2029</v>
          </cell>
          <cell r="Y399">
            <v>0.06</v>
          </cell>
        </row>
        <row r="400">
          <cell r="V400">
            <v>383</v>
          </cell>
          <cell r="W400">
            <v>11</v>
          </cell>
          <cell r="X400">
            <v>2029</v>
          </cell>
          <cell r="Y400">
            <v>0.06</v>
          </cell>
        </row>
        <row r="401">
          <cell r="V401">
            <v>384</v>
          </cell>
          <cell r="W401">
            <v>12</v>
          </cell>
          <cell r="X401">
            <v>2029</v>
          </cell>
          <cell r="Y401">
            <v>0.06</v>
          </cell>
        </row>
        <row r="402">
          <cell r="V402">
            <v>385</v>
          </cell>
          <cell r="W402">
            <v>1</v>
          </cell>
          <cell r="X402">
            <v>2030</v>
          </cell>
          <cell r="Y402">
            <v>0.06</v>
          </cell>
        </row>
        <row r="403">
          <cell r="V403">
            <v>386</v>
          </cell>
          <cell r="W403">
            <v>2</v>
          </cell>
          <cell r="X403">
            <v>2030</v>
          </cell>
          <cell r="Y403">
            <v>0.06</v>
          </cell>
        </row>
        <row r="404">
          <cell r="V404">
            <v>387</v>
          </cell>
          <cell r="W404">
            <v>3</v>
          </cell>
          <cell r="X404">
            <v>2030</v>
          </cell>
          <cell r="Y404">
            <v>0.06</v>
          </cell>
        </row>
        <row r="405">
          <cell r="V405">
            <v>388</v>
          </cell>
          <cell r="W405">
            <v>4</v>
          </cell>
          <cell r="X405">
            <v>2030</v>
          </cell>
          <cell r="Y405">
            <v>0.06</v>
          </cell>
        </row>
        <row r="406">
          <cell r="V406">
            <v>389</v>
          </cell>
          <cell r="W406">
            <v>5</v>
          </cell>
          <cell r="X406">
            <v>2030</v>
          </cell>
          <cell r="Y406">
            <v>0.06</v>
          </cell>
        </row>
        <row r="407">
          <cell r="V407">
            <v>390</v>
          </cell>
          <cell r="W407">
            <v>6</v>
          </cell>
          <cell r="X407">
            <v>2030</v>
          </cell>
          <cell r="Y407">
            <v>0.06</v>
          </cell>
        </row>
        <row r="408">
          <cell r="V408">
            <v>391</v>
          </cell>
          <cell r="W408">
            <v>7</v>
          </cell>
          <cell r="X408">
            <v>2030</v>
          </cell>
          <cell r="Y408">
            <v>0.06</v>
          </cell>
        </row>
        <row r="409">
          <cell r="V409">
            <v>392</v>
          </cell>
          <cell r="W409">
            <v>8</v>
          </cell>
          <cell r="X409">
            <v>2030</v>
          </cell>
          <cell r="Y409">
            <v>0.06</v>
          </cell>
        </row>
        <row r="410">
          <cell r="V410">
            <v>393</v>
          </cell>
          <cell r="W410">
            <v>9</v>
          </cell>
          <cell r="X410">
            <v>2030</v>
          </cell>
          <cell r="Y410">
            <v>0.06</v>
          </cell>
        </row>
        <row r="411">
          <cell r="V411">
            <v>394</v>
          </cell>
          <cell r="W411">
            <v>10</v>
          </cell>
          <cell r="X411">
            <v>2030</v>
          </cell>
          <cell r="Y411">
            <v>0.06</v>
          </cell>
        </row>
        <row r="412">
          <cell r="V412">
            <v>395</v>
          </cell>
          <cell r="W412">
            <v>11</v>
          </cell>
          <cell r="X412">
            <v>2030</v>
          </cell>
          <cell r="Y412">
            <v>0.06</v>
          </cell>
        </row>
        <row r="413">
          <cell r="V413">
            <v>396</v>
          </cell>
          <cell r="W413">
            <v>12</v>
          </cell>
          <cell r="X413">
            <v>2030</v>
          </cell>
          <cell r="Y413">
            <v>0.06</v>
          </cell>
        </row>
        <row r="414">
          <cell r="V414">
            <v>397</v>
          </cell>
          <cell r="W414">
            <v>1</v>
          </cell>
          <cell r="X414">
            <v>2031</v>
          </cell>
          <cell r="Y414">
            <v>0.06</v>
          </cell>
        </row>
        <row r="415">
          <cell r="V415">
            <v>398</v>
          </cell>
          <cell r="W415">
            <v>2</v>
          </cell>
          <cell r="X415">
            <v>2031</v>
          </cell>
          <cell r="Y415">
            <v>0.06</v>
          </cell>
        </row>
        <row r="416">
          <cell r="V416">
            <v>399</v>
          </cell>
          <cell r="W416">
            <v>3</v>
          </cell>
          <cell r="X416">
            <v>2031</v>
          </cell>
          <cell r="Y416">
            <v>0.06</v>
          </cell>
        </row>
        <row r="417">
          <cell r="V417">
            <v>400</v>
          </cell>
          <cell r="W417">
            <v>4</v>
          </cell>
          <cell r="X417">
            <v>2031</v>
          </cell>
          <cell r="Y417">
            <v>0.06</v>
          </cell>
        </row>
        <row r="418">
          <cell r="V418">
            <v>401</v>
          </cell>
          <cell r="W418">
            <v>5</v>
          </cell>
          <cell r="X418">
            <v>2031</v>
          </cell>
          <cell r="Y418">
            <v>0.06</v>
          </cell>
        </row>
        <row r="419">
          <cell r="V419">
            <v>402</v>
          </cell>
          <cell r="W419">
            <v>6</v>
          </cell>
          <cell r="X419">
            <v>2031</v>
          </cell>
          <cell r="Y419">
            <v>0.06</v>
          </cell>
        </row>
        <row r="420">
          <cell r="V420">
            <v>403</v>
          </cell>
          <cell r="W420">
            <v>7</v>
          </cell>
          <cell r="X420">
            <v>2031</v>
          </cell>
          <cell r="Y420">
            <v>0.06</v>
          </cell>
        </row>
        <row r="421">
          <cell r="V421">
            <v>404</v>
          </cell>
          <cell r="W421">
            <v>8</v>
          </cell>
          <cell r="X421">
            <v>2031</v>
          </cell>
          <cell r="Y421">
            <v>0.06</v>
          </cell>
        </row>
        <row r="422">
          <cell r="V422">
            <v>405</v>
          </cell>
          <cell r="W422">
            <v>9</v>
          </cell>
          <cell r="X422">
            <v>2031</v>
          </cell>
          <cell r="Y422">
            <v>0.06</v>
          </cell>
        </row>
        <row r="423">
          <cell r="V423">
            <v>406</v>
          </cell>
          <cell r="W423">
            <v>10</v>
          </cell>
          <cell r="X423">
            <v>2031</v>
          </cell>
          <cell r="Y423">
            <v>0.06</v>
          </cell>
        </row>
        <row r="424">
          <cell r="V424">
            <v>407</v>
          </cell>
          <cell r="W424">
            <v>11</v>
          </cell>
          <cell r="X424">
            <v>2031</v>
          </cell>
          <cell r="Y424">
            <v>0.06</v>
          </cell>
        </row>
        <row r="425">
          <cell r="V425">
            <v>408</v>
          </cell>
          <cell r="W425">
            <v>12</v>
          </cell>
          <cell r="X425">
            <v>2031</v>
          </cell>
          <cell r="Y425">
            <v>0.06</v>
          </cell>
        </row>
        <row r="426">
          <cell r="V426">
            <v>409</v>
          </cell>
          <cell r="W426">
            <v>1</v>
          </cell>
          <cell r="X426">
            <v>2032</v>
          </cell>
          <cell r="Y426">
            <v>0.06</v>
          </cell>
        </row>
        <row r="427">
          <cell r="V427">
            <v>410</v>
          </cell>
          <cell r="W427">
            <v>2</v>
          </cell>
          <cell r="X427">
            <v>2032</v>
          </cell>
          <cell r="Y427">
            <v>0.06</v>
          </cell>
        </row>
        <row r="428">
          <cell r="V428">
            <v>411</v>
          </cell>
          <cell r="W428">
            <v>3</v>
          </cell>
          <cell r="X428">
            <v>2032</v>
          </cell>
          <cell r="Y428">
            <v>0.06</v>
          </cell>
        </row>
        <row r="429">
          <cell r="V429">
            <v>412</v>
          </cell>
          <cell r="W429">
            <v>4</v>
          </cell>
          <cell r="X429">
            <v>2032</v>
          </cell>
          <cell r="Y429">
            <v>0.06</v>
          </cell>
        </row>
        <row r="430">
          <cell r="V430">
            <v>413</v>
          </cell>
          <cell r="W430">
            <v>5</v>
          </cell>
          <cell r="X430">
            <v>2032</v>
          </cell>
          <cell r="Y430">
            <v>0.06</v>
          </cell>
        </row>
        <row r="431">
          <cell r="V431">
            <v>414</v>
          </cell>
          <cell r="W431">
            <v>6</v>
          </cell>
          <cell r="X431">
            <v>2032</v>
          </cell>
          <cell r="Y431">
            <v>0.06</v>
          </cell>
        </row>
        <row r="432">
          <cell r="V432">
            <v>415</v>
          </cell>
          <cell r="W432">
            <v>7</v>
          </cell>
          <cell r="X432">
            <v>2032</v>
          </cell>
          <cell r="Y432">
            <v>0.06</v>
          </cell>
        </row>
        <row r="433">
          <cell r="V433">
            <v>416</v>
          </cell>
          <cell r="W433">
            <v>8</v>
          </cell>
          <cell r="X433">
            <v>2032</v>
          </cell>
          <cell r="Y433">
            <v>0.06</v>
          </cell>
        </row>
        <row r="434">
          <cell r="V434">
            <v>417</v>
          </cell>
          <cell r="W434">
            <v>9</v>
          </cell>
          <cell r="X434">
            <v>2032</v>
          </cell>
          <cell r="Y434">
            <v>0.06</v>
          </cell>
        </row>
        <row r="435">
          <cell r="V435">
            <v>418</v>
          </cell>
          <cell r="W435">
            <v>10</v>
          </cell>
          <cell r="X435">
            <v>2032</v>
          </cell>
          <cell r="Y435">
            <v>0.06</v>
          </cell>
        </row>
        <row r="436">
          <cell r="V436">
            <v>419</v>
          </cell>
          <cell r="W436">
            <v>11</v>
          </cell>
          <cell r="X436">
            <v>2032</v>
          </cell>
          <cell r="Y436">
            <v>0.06</v>
          </cell>
        </row>
        <row r="437">
          <cell r="V437">
            <v>420</v>
          </cell>
          <cell r="W437">
            <v>12</v>
          </cell>
          <cell r="X437">
            <v>2032</v>
          </cell>
          <cell r="Y437">
            <v>0.06</v>
          </cell>
        </row>
        <row r="438">
          <cell r="V438">
            <v>421</v>
          </cell>
          <cell r="W438">
            <v>1</v>
          </cell>
          <cell r="X438">
            <v>2033</v>
          </cell>
          <cell r="Y438">
            <v>0.06</v>
          </cell>
        </row>
        <row r="439">
          <cell r="V439">
            <v>422</v>
          </cell>
          <cell r="W439">
            <v>2</v>
          </cell>
          <cell r="X439">
            <v>2033</v>
          </cell>
          <cell r="Y439">
            <v>0.06</v>
          </cell>
        </row>
        <row r="440">
          <cell r="V440">
            <v>423</v>
          </cell>
          <cell r="W440">
            <v>3</v>
          </cell>
          <cell r="X440">
            <v>2033</v>
          </cell>
          <cell r="Y440">
            <v>0.06</v>
          </cell>
        </row>
        <row r="441">
          <cell r="V441">
            <v>424</v>
          </cell>
          <cell r="W441">
            <v>4</v>
          </cell>
          <cell r="X441">
            <v>2033</v>
          </cell>
          <cell r="Y441">
            <v>0.06</v>
          </cell>
        </row>
        <row r="442">
          <cell r="V442">
            <v>425</v>
          </cell>
          <cell r="W442">
            <v>5</v>
          </cell>
          <cell r="X442">
            <v>2033</v>
          </cell>
          <cell r="Y442">
            <v>0.06</v>
          </cell>
        </row>
        <row r="443">
          <cell r="V443">
            <v>426</v>
          </cell>
          <cell r="W443">
            <v>6</v>
          </cell>
          <cell r="X443">
            <v>2033</v>
          </cell>
          <cell r="Y443">
            <v>0.06</v>
          </cell>
        </row>
        <row r="444">
          <cell r="V444">
            <v>427</v>
          </cell>
          <cell r="W444">
            <v>7</v>
          </cell>
          <cell r="X444">
            <v>2033</v>
          </cell>
          <cell r="Y444">
            <v>0.06</v>
          </cell>
        </row>
        <row r="445">
          <cell r="V445">
            <v>428</v>
          </cell>
          <cell r="W445">
            <v>8</v>
          </cell>
          <cell r="X445">
            <v>2033</v>
          </cell>
          <cell r="Y445">
            <v>0.06</v>
          </cell>
        </row>
        <row r="446">
          <cell r="V446">
            <v>429</v>
          </cell>
          <cell r="W446">
            <v>9</v>
          </cell>
          <cell r="X446">
            <v>2033</v>
          </cell>
          <cell r="Y446">
            <v>0.06</v>
          </cell>
        </row>
        <row r="447">
          <cell r="V447">
            <v>430</v>
          </cell>
          <cell r="W447">
            <v>10</v>
          </cell>
          <cell r="X447">
            <v>2033</v>
          </cell>
          <cell r="Y447">
            <v>0.06</v>
          </cell>
        </row>
        <row r="448">
          <cell r="V448">
            <v>431</v>
          </cell>
          <cell r="W448">
            <v>11</v>
          </cell>
          <cell r="X448">
            <v>2033</v>
          </cell>
          <cell r="Y448">
            <v>0.06</v>
          </cell>
        </row>
        <row r="449">
          <cell r="V449">
            <v>432</v>
          </cell>
          <cell r="W449">
            <v>12</v>
          </cell>
          <cell r="X449">
            <v>2033</v>
          </cell>
          <cell r="Y449">
            <v>0.06</v>
          </cell>
        </row>
        <row r="450">
          <cell r="V450">
            <v>433</v>
          </cell>
          <cell r="W450">
            <v>1</v>
          </cell>
          <cell r="X450">
            <v>2034</v>
          </cell>
          <cell r="Y450">
            <v>0.06</v>
          </cell>
        </row>
        <row r="451">
          <cell r="V451">
            <v>434</v>
          </cell>
          <cell r="W451">
            <v>2</v>
          </cell>
          <cell r="X451">
            <v>2034</v>
          </cell>
          <cell r="Y451">
            <v>0.06</v>
          </cell>
        </row>
        <row r="452">
          <cell r="V452">
            <v>435</v>
          </cell>
          <cell r="W452">
            <v>3</v>
          </cell>
          <cell r="X452">
            <v>2034</v>
          </cell>
          <cell r="Y452">
            <v>0.06</v>
          </cell>
        </row>
        <row r="453">
          <cell r="V453">
            <v>436</v>
          </cell>
          <cell r="W453">
            <v>4</v>
          </cell>
          <cell r="X453">
            <v>2034</v>
          </cell>
          <cell r="Y453">
            <v>0.06</v>
          </cell>
        </row>
        <row r="454">
          <cell r="V454">
            <v>437</v>
          </cell>
          <cell r="W454">
            <v>5</v>
          </cell>
          <cell r="X454">
            <v>2034</v>
          </cell>
          <cell r="Y454">
            <v>0.06</v>
          </cell>
        </row>
        <row r="455">
          <cell r="V455">
            <v>438</v>
          </cell>
          <cell r="W455">
            <v>6</v>
          </cell>
          <cell r="X455">
            <v>2034</v>
          </cell>
          <cell r="Y455">
            <v>0.06</v>
          </cell>
        </row>
        <row r="456">
          <cell r="V456">
            <v>439</v>
          </cell>
          <cell r="W456">
            <v>7</v>
          </cell>
          <cell r="X456">
            <v>2034</v>
          </cell>
          <cell r="Y456">
            <v>0.06</v>
          </cell>
        </row>
        <row r="457">
          <cell r="V457">
            <v>440</v>
          </cell>
          <cell r="W457">
            <v>8</v>
          </cell>
          <cell r="X457">
            <v>2034</v>
          </cell>
          <cell r="Y457">
            <v>0.06</v>
          </cell>
        </row>
        <row r="458">
          <cell r="V458">
            <v>441</v>
          </cell>
          <cell r="W458">
            <v>9</v>
          </cell>
          <cell r="X458">
            <v>2034</v>
          </cell>
          <cell r="Y458">
            <v>0.06</v>
          </cell>
        </row>
        <row r="459">
          <cell r="V459">
            <v>442</v>
          </cell>
          <cell r="W459">
            <v>10</v>
          </cell>
          <cell r="X459">
            <v>2034</v>
          </cell>
          <cell r="Y459">
            <v>0.06</v>
          </cell>
        </row>
        <row r="460">
          <cell r="V460">
            <v>443</v>
          </cell>
          <cell r="W460">
            <v>11</v>
          </cell>
          <cell r="X460">
            <v>2034</v>
          </cell>
          <cell r="Y460">
            <v>0.06</v>
          </cell>
        </row>
        <row r="461">
          <cell r="V461">
            <v>444</v>
          </cell>
          <cell r="W461">
            <v>12</v>
          </cell>
          <cell r="X461">
            <v>2034</v>
          </cell>
          <cell r="Y461">
            <v>0.06</v>
          </cell>
        </row>
        <row r="462">
          <cell r="V462">
            <v>445</v>
          </cell>
          <cell r="W462">
            <v>1</v>
          </cell>
          <cell r="X462">
            <v>2035</v>
          </cell>
          <cell r="Y462">
            <v>0.06</v>
          </cell>
        </row>
        <row r="463">
          <cell r="V463">
            <v>446</v>
          </cell>
          <cell r="W463">
            <v>2</v>
          </cell>
          <cell r="X463">
            <v>2035</v>
          </cell>
          <cell r="Y463">
            <v>0.06</v>
          </cell>
        </row>
        <row r="464">
          <cell r="V464">
            <v>447</v>
          </cell>
          <cell r="W464">
            <v>3</v>
          </cell>
          <cell r="X464">
            <v>2035</v>
          </cell>
          <cell r="Y464">
            <v>0.06</v>
          </cell>
        </row>
        <row r="465">
          <cell r="V465">
            <v>448</v>
          </cell>
          <cell r="W465">
            <v>4</v>
          </cell>
          <cell r="X465">
            <v>2035</v>
          </cell>
          <cell r="Y465">
            <v>0.06</v>
          </cell>
        </row>
        <row r="466">
          <cell r="V466">
            <v>449</v>
          </cell>
          <cell r="W466">
            <v>5</v>
          </cell>
          <cell r="X466">
            <v>2035</v>
          </cell>
          <cell r="Y466">
            <v>0.06</v>
          </cell>
        </row>
        <row r="467">
          <cell r="V467">
            <v>450</v>
          </cell>
          <cell r="W467">
            <v>6</v>
          </cell>
          <cell r="X467">
            <v>2035</v>
          </cell>
          <cell r="Y467">
            <v>0.06</v>
          </cell>
        </row>
        <row r="468">
          <cell r="V468">
            <v>451</v>
          </cell>
          <cell r="W468">
            <v>7</v>
          </cell>
          <cell r="X468">
            <v>2035</v>
          </cell>
          <cell r="Y468">
            <v>0.06</v>
          </cell>
        </row>
        <row r="469">
          <cell r="V469">
            <v>452</v>
          </cell>
          <cell r="W469">
            <v>8</v>
          </cell>
          <cell r="X469">
            <v>2035</v>
          </cell>
          <cell r="Y469">
            <v>0.06</v>
          </cell>
        </row>
        <row r="470">
          <cell r="V470">
            <v>453</v>
          </cell>
          <cell r="W470">
            <v>9</v>
          </cell>
          <cell r="X470">
            <v>2035</v>
          </cell>
          <cell r="Y470">
            <v>0.06</v>
          </cell>
        </row>
        <row r="471">
          <cell r="V471">
            <v>454</v>
          </cell>
          <cell r="W471">
            <v>10</v>
          </cell>
          <cell r="X471">
            <v>2035</v>
          </cell>
          <cell r="Y471">
            <v>0.06</v>
          </cell>
        </row>
        <row r="472">
          <cell r="V472">
            <v>455</v>
          </cell>
          <cell r="W472">
            <v>11</v>
          </cell>
          <cell r="X472">
            <v>2035</v>
          </cell>
          <cell r="Y472">
            <v>0.06</v>
          </cell>
        </row>
        <row r="473">
          <cell r="V473">
            <v>456</v>
          </cell>
          <cell r="W473">
            <v>12</v>
          </cell>
          <cell r="X473">
            <v>2035</v>
          </cell>
          <cell r="Y473">
            <v>0.06</v>
          </cell>
        </row>
        <row r="474">
          <cell r="V474">
            <v>457</v>
          </cell>
          <cell r="W474">
            <v>1</v>
          </cell>
          <cell r="X474">
            <v>2036</v>
          </cell>
          <cell r="Y474">
            <v>0.06</v>
          </cell>
        </row>
        <row r="475">
          <cell r="V475">
            <v>458</v>
          </cell>
          <cell r="W475">
            <v>2</v>
          </cell>
          <cell r="X475">
            <v>2036</v>
          </cell>
          <cell r="Y475">
            <v>0.06</v>
          </cell>
        </row>
        <row r="476">
          <cell r="V476">
            <v>459</v>
          </cell>
          <cell r="W476">
            <v>3</v>
          </cell>
          <cell r="X476">
            <v>2036</v>
          </cell>
          <cell r="Y476">
            <v>0.06</v>
          </cell>
        </row>
        <row r="477">
          <cell r="V477">
            <v>460</v>
          </cell>
          <cell r="W477">
            <v>4</v>
          </cell>
          <cell r="X477">
            <v>2036</v>
          </cell>
          <cell r="Y477">
            <v>0.06</v>
          </cell>
        </row>
        <row r="478">
          <cell r="V478">
            <v>461</v>
          </cell>
          <cell r="W478">
            <v>5</v>
          </cell>
          <cell r="X478">
            <v>2036</v>
          </cell>
          <cell r="Y478">
            <v>0.06</v>
          </cell>
        </row>
        <row r="479">
          <cell r="V479">
            <v>462</v>
          </cell>
          <cell r="W479">
            <v>6</v>
          </cell>
          <cell r="X479">
            <v>2036</v>
          </cell>
          <cell r="Y479">
            <v>0.06</v>
          </cell>
        </row>
        <row r="480">
          <cell r="V480">
            <v>463</v>
          </cell>
          <cell r="W480">
            <v>7</v>
          </cell>
          <cell r="X480">
            <v>2036</v>
          </cell>
          <cell r="Y480">
            <v>0.06</v>
          </cell>
        </row>
        <row r="481">
          <cell r="V481">
            <v>464</v>
          </cell>
          <cell r="W481">
            <v>8</v>
          </cell>
          <cell r="X481">
            <v>2036</v>
          </cell>
          <cell r="Y481">
            <v>0.06</v>
          </cell>
        </row>
        <row r="482">
          <cell r="V482">
            <v>465</v>
          </cell>
          <cell r="W482">
            <v>9</v>
          </cell>
          <cell r="X482">
            <v>2036</v>
          </cell>
          <cell r="Y482">
            <v>0.06</v>
          </cell>
        </row>
        <row r="483">
          <cell r="V483">
            <v>466</v>
          </cell>
          <cell r="W483">
            <v>10</v>
          </cell>
          <cell r="X483">
            <v>2036</v>
          </cell>
          <cell r="Y483">
            <v>0.06</v>
          </cell>
        </row>
        <row r="484">
          <cell r="V484">
            <v>467</v>
          </cell>
          <cell r="W484">
            <v>11</v>
          </cell>
          <cell r="X484">
            <v>2036</v>
          </cell>
          <cell r="Y484">
            <v>0.06</v>
          </cell>
        </row>
        <row r="485">
          <cell r="V485">
            <v>468</v>
          </cell>
          <cell r="W485">
            <v>12</v>
          </cell>
          <cell r="X485">
            <v>2036</v>
          </cell>
          <cell r="Y485">
            <v>0.06</v>
          </cell>
        </row>
        <row r="486">
          <cell r="V486">
            <v>469</v>
          </cell>
          <cell r="W486">
            <v>1</v>
          </cell>
          <cell r="X486">
            <v>2037</v>
          </cell>
          <cell r="Y486">
            <v>0.06</v>
          </cell>
        </row>
        <row r="487">
          <cell r="V487">
            <v>470</v>
          </cell>
          <cell r="W487">
            <v>2</v>
          </cell>
          <cell r="X487">
            <v>2037</v>
          </cell>
          <cell r="Y487">
            <v>0.06</v>
          </cell>
        </row>
        <row r="488">
          <cell r="V488">
            <v>471</v>
          </cell>
          <cell r="W488">
            <v>3</v>
          </cell>
          <cell r="X488">
            <v>2037</v>
          </cell>
          <cell r="Y488">
            <v>0.06</v>
          </cell>
        </row>
        <row r="489">
          <cell r="V489">
            <v>472</v>
          </cell>
          <cell r="W489">
            <v>4</v>
          </cell>
          <cell r="X489">
            <v>2037</v>
          </cell>
          <cell r="Y489">
            <v>0.06</v>
          </cell>
        </row>
        <row r="490">
          <cell r="V490">
            <v>473</v>
          </cell>
          <cell r="W490">
            <v>5</v>
          </cell>
          <cell r="X490">
            <v>2037</v>
          </cell>
          <cell r="Y490">
            <v>0.06</v>
          </cell>
        </row>
        <row r="491">
          <cell r="V491">
            <v>474</v>
          </cell>
          <cell r="W491">
            <v>6</v>
          </cell>
          <cell r="X491">
            <v>2037</v>
          </cell>
          <cell r="Y491">
            <v>0.06</v>
          </cell>
        </row>
        <row r="492">
          <cell r="V492">
            <v>475</v>
          </cell>
          <cell r="W492">
            <v>7</v>
          </cell>
          <cell r="X492">
            <v>2037</v>
          </cell>
          <cell r="Y492">
            <v>0.06</v>
          </cell>
        </row>
        <row r="493">
          <cell r="V493">
            <v>476</v>
          </cell>
          <cell r="W493">
            <v>8</v>
          </cell>
          <cell r="X493">
            <v>2037</v>
          </cell>
          <cell r="Y493">
            <v>0.06</v>
          </cell>
        </row>
        <row r="494">
          <cell r="V494">
            <v>477</v>
          </cell>
          <cell r="W494">
            <v>9</v>
          </cell>
          <cell r="X494">
            <v>2037</v>
          </cell>
          <cell r="Y494">
            <v>0.06</v>
          </cell>
        </row>
        <row r="495">
          <cell r="V495">
            <v>478</v>
          </cell>
          <cell r="W495">
            <v>10</v>
          </cell>
          <cell r="X495">
            <v>2037</v>
          </cell>
          <cell r="Y495">
            <v>0.06</v>
          </cell>
        </row>
        <row r="496">
          <cell r="V496">
            <v>479</v>
          </cell>
          <cell r="W496">
            <v>11</v>
          </cell>
          <cell r="X496">
            <v>2037</v>
          </cell>
          <cell r="Y496">
            <v>0.06</v>
          </cell>
        </row>
        <row r="497">
          <cell r="V497">
            <v>480</v>
          </cell>
          <cell r="W497">
            <v>12</v>
          </cell>
          <cell r="X497">
            <v>2037</v>
          </cell>
          <cell r="Y497">
            <v>0.06</v>
          </cell>
        </row>
        <row r="498">
          <cell r="V498">
            <v>481</v>
          </cell>
          <cell r="W498">
            <v>1</v>
          </cell>
          <cell r="X498">
            <v>2038</v>
          </cell>
          <cell r="Y498">
            <v>0.06</v>
          </cell>
        </row>
        <row r="499">
          <cell r="V499">
            <v>482</v>
          </cell>
          <cell r="W499">
            <v>2</v>
          </cell>
          <cell r="X499">
            <v>2038</v>
          </cell>
          <cell r="Y499">
            <v>0.06</v>
          </cell>
        </row>
        <row r="500">
          <cell r="V500">
            <v>483</v>
          </cell>
          <cell r="W500">
            <v>3</v>
          </cell>
          <cell r="X500">
            <v>2038</v>
          </cell>
          <cell r="Y500">
            <v>0.06</v>
          </cell>
        </row>
        <row r="501">
          <cell r="V501">
            <v>484</v>
          </cell>
          <cell r="W501">
            <v>4</v>
          </cell>
          <cell r="X501">
            <v>2038</v>
          </cell>
          <cell r="Y501">
            <v>0.06</v>
          </cell>
        </row>
        <row r="502">
          <cell r="V502">
            <v>485</v>
          </cell>
          <cell r="W502">
            <v>5</v>
          </cell>
          <cell r="X502">
            <v>2038</v>
          </cell>
          <cell r="Y502">
            <v>0.06</v>
          </cell>
        </row>
        <row r="503">
          <cell r="V503">
            <v>486</v>
          </cell>
          <cell r="W503">
            <v>6</v>
          </cell>
          <cell r="X503">
            <v>2038</v>
          </cell>
          <cell r="Y503">
            <v>0.06</v>
          </cell>
        </row>
        <row r="504">
          <cell r="V504">
            <v>487</v>
          </cell>
          <cell r="W504">
            <v>7</v>
          </cell>
          <cell r="X504">
            <v>2038</v>
          </cell>
          <cell r="Y504">
            <v>0.06</v>
          </cell>
        </row>
        <row r="505">
          <cell r="V505">
            <v>488</v>
          </cell>
          <cell r="W505">
            <v>8</v>
          </cell>
          <cell r="X505">
            <v>2038</v>
          </cell>
          <cell r="Y505">
            <v>0.06</v>
          </cell>
        </row>
        <row r="506">
          <cell r="V506">
            <v>489</v>
          </cell>
          <cell r="W506">
            <v>9</v>
          </cell>
          <cell r="X506">
            <v>2038</v>
          </cell>
          <cell r="Y506">
            <v>0.06</v>
          </cell>
        </row>
        <row r="507">
          <cell r="V507">
            <v>490</v>
          </cell>
          <cell r="W507">
            <v>10</v>
          </cell>
          <cell r="X507">
            <v>2038</v>
          </cell>
          <cell r="Y507">
            <v>0.06</v>
          </cell>
        </row>
        <row r="508">
          <cell r="V508">
            <v>491</v>
          </cell>
          <cell r="W508">
            <v>11</v>
          </cell>
          <cell r="X508">
            <v>2038</v>
          </cell>
          <cell r="Y508">
            <v>0.06</v>
          </cell>
        </row>
        <row r="509">
          <cell r="V509">
            <v>492</v>
          </cell>
          <cell r="W509">
            <v>12</v>
          </cell>
          <cell r="X509">
            <v>2038</v>
          </cell>
          <cell r="Y509">
            <v>0.06</v>
          </cell>
        </row>
        <row r="510">
          <cell r="V510">
            <v>493</v>
          </cell>
          <cell r="W510">
            <v>1</v>
          </cell>
          <cell r="X510">
            <v>2039</v>
          </cell>
          <cell r="Y510">
            <v>0.06</v>
          </cell>
        </row>
        <row r="511">
          <cell r="V511">
            <v>494</v>
          </cell>
          <cell r="W511">
            <v>2</v>
          </cell>
          <cell r="X511">
            <v>2039</v>
          </cell>
          <cell r="Y511">
            <v>0.06</v>
          </cell>
        </row>
        <row r="512">
          <cell r="V512">
            <v>495</v>
          </cell>
          <cell r="W512">
            <v>3</v>
          </cell>
          <cell r="X512">
            <v>2039</v>
          </cell>
          <cell r="Y512">
            <v>0.06</v>
          </cell>
        </row>
        <row r="513">
          <cell r="V513">
            <v>496</v>
          </cell>
          <cell r="W513">
            <v>4</v>
          </cell>
          <cell r="X513">
            <v>2039</v>
          </cell>
          <cell r="Y513">
            <v>0.06</v>
          </cell>
        </row>
        <row r="514">
          <cell r="V514">
            <v>497</v>
          </cell>
          <cell r="W514">
            <v>5</v>
          </cell>
          <cell r="X514">
            <v>2039</v>
          </cell>
          <cell r="Y514">
            <v>0.06</v>
          </cell>
        </row>
        <row r="515">
          <cell r="V515">
            <v>498</v>
          </cell>
          <cell r="W515">
            <v>6</v>
          </cell>
          <cell r="X515">
            <v>2039</v>
          </cell>
          <cell r="Y515">
            <v>0.06</v>
          </cell>
        </row>
        <row r="516">
          <cell r="V516">
            <v>499</v>
          </cell>
          <cell r="W516">
            <v>7</v>
          </cell>
          <cell r="X516">
            <v>2039</v>
          </cell>
          <cell r="Y516">
            <v>0.06</v>
          </cell>
        </row>
        <row r="517">
          <cell r="V517">
            <v>500</v>
          </cell>
          <cell r="W517">
            <v>8</v>
          </cell>
          <cell r="X517">
            <v>2039</v>
          </cell>
          <cell r="Y517">
            <v>0.06</v>
          </cell>
        </row>
        <row r="518">
          <cell r="V518">
            <v>501</v>
          </cell>
          <cell r="W518">
            <v>9</v>
          </cell>
          <cell r="X518">
            <v>2039</v>
          </cell>
          <cell r="Y518">
            <v>0.06</v>
          </cell>
        </row>
        <row r="519">
          <cell r="V519">
            <v>502</v>
          </cell>
          <cell r="W519">
            <v>10</v>
          </cell>
          <cell r="X519">
            <v>2039</v>
          </cell>
          <cell r="Y519">
            <v>0.06</v>
          </cell>
        </row>
        <row r="520">
          <cell r="V520">
            <v>503</v>
          </cell>
          <cell r="W520">
            <v>11</v>
          </cell>
          <cell r="X520">
            <v>2039</v>
          </cell>
          <cell r="Y520">
            <v>0.06</v>
          </cell>
        </row>
        <row r="521">
          <cell r="V521">
            <v>504</v>
          </cell>
          <cell r="W521">
            <v>12</v>
          </cell>
          <cell r="X521">
            <v>2039</v>
          </cell>
          <cell r="Y521">
            <v>0.06</v>
          </cell>
        </row>
        <row r="522">
          <cell r="V522">
            <v>505</v>
          </cell>
          <cell r="W522">
            <v>1</v>
          </cell>
          <cell r="X522">
            <v>2040</v>
          </cell>
          <cell r="Y522">
            <v>0.06</v>
          </cell>
        </row>
        <row r="523">
          <cell r="V523">
            <v>506</v>
          </cell>
          <cell r="W523">
            <v>2</v>
          </cell>
          <cell r="X523">
            <v>2040</v>
          </cell>
          <cell r="Y523">
            <v>0.06</v>
          </cell>
        </row>
        <row r="524">
          <cell r="V524">
            <v>507</v>
          </cell>
          <cell r="W524">
            <v>3</v>
          </cell>
          <cell r="X524">
            <v>2040</v>
          </cell>
          <cell r="Y524">
            <v>0.06</v>
          </cell>
        </row>
        <row r="525">
          <cell r="V525">
            <v>508</v>
          </cell>
          <cell r="W525">
            <v>4</v>
          </cell>
          <cell r="X525">
            <v>2040</v>
          </cell>
          <cell r="Y525">
            <v>0.06</v>
          </cell>
        </row>
        <row r="526">
          <cell r="V526">
            <v>509</v>
          </cell>
          <cell r="W526">
            <v>5</v>
          </cell>
          <cell r="X526">
            <v>2040</v>
          </cell>
          <cell r="Y526">
            <v>0.06</v>
          </cell>
        </row>
        <row r="527">
          <cell r="V527">
            <v>510</v>
          </cell>
          <cell r="W527">
            <v>6</v>
          </cell>
          <cell r="X527">
            <v>2040</v>
          </cell>
          <cell r="Y527">
            <v>0.06</v>
          </cell>
        </row>
        <row r="528">
          <cell r="V528">
            <v>511</v>
          </cell>
          <cell r="W528">
            <v>7</v>
          </cell>
          <cell r="X528">
            <v>2040</v>
          </cell>
          <cell r="Y528">
            <v>0.06</v>
          </cell>
        </row>
        <row r="529">
          <cell r="V529">
            <v>512</v>
          </cell>
          <cell r="W529">
            <v>8</v>
          </cell>
          <cell r="X529">
            <v>2040</v>
          </cell>
          <cell r="Y529">
            <v>0.06</v>
          </cell>
        </row>
        <row r="530">
          <cell r="V530">
            <v>513</v>
          </cell>
          <cell r="W530">
            <v>9</v>
          </cell>
          <cell r="X530">
            <v>2040</v>
          </cell>
          <cell r="Y530">
            <v>0.06</v>
          </cell>
        </row>
        <row r="531">
          <cell r="V531">
            <v>514</v>
          </cell>
          <cell r="W531">
            <v>10</v>
          </cell>
          <cell r="X531">
            <v>2040</v>
          </cell>
          <cell r="Y531">
            <v>0.06</v>
          </cell>
        </row>
        <row r="532">
          <cell r="V532">
            <v>515</v>
          </cell>
          <cell r="W532">
            <v>11</v>
          </cell>
          <cell r="X532">
            <v>2040</v>
          </cell>
          <cell r="Y532">
            <v>0.06</v>
          </cell>
        </row>
        <row r="533">
          <cell r="V533">
            <v>516</v>
          </cell>
          <cell r="W533">
            <v>12</v>
          </cell>
          <cell r="X533">
            <v>2040</v>
          </cell>
          <cell r="Y533">
            <v>0.06</v>
          </cell>
        </row>
        <row r="534">
          <cell r="V534">
            <v>517</v>
          </cell>
          <cell r="W534">
            <v>1</v>
          </cell>
          <cell r="X534">
            <v>2041</v>
          </cell>
          <cell r="Y534">
            <v>0.06</v>
          </cell>
        </row>
        <row r="535">
          <cell r="V535">
            <v>518</v>
          </cell>
          <cell r="W535">
            <v>2</v>
          </cell>
          <cell r="X535">
            <v>2041</v>
          </cell>
          <cell r="Y535">
            <v>0.06</v>
          </cell>
        </row>
        <row r="536">
          <cell r="V536">
            <v>519</v>
          </cell>
          <cell r="W536">
            <v>3</v>
          </cell>
          <cell r="X536">
            <v>2041</v>
          </cell>
          <cell r="Y536">
            <v>0.06</v>
          </cell>
        </row>
        <row r="537">
          <cell r="V537">
            <v>520</v>
          </cell>
          <cell r="W537">
            <v>4</v>
          </cell>
          <cell r="X537">
            <v>2041</v>
          </cell>
          <cell r="Y537">
            <v>0.06</v>
          </cell>
        </row>
        <row r="538">
          <cell r="V538">
            <v>521</v>
          </cell>
          <cell r="W538">
            <v>5</v>
          </cell>
          <cell r="X538">
            <v>2041</v>
          </cell>
          <cell r="Y538">
            <v>0.06</v>
          </cell>
        </row>
        <row r="539">
          <cell r="V539">
            <v>522</v>
          </cell>
          <cell r="W539">
            <v>6</v>
          </cell>
          <cell r="X539">
            <v>2041</v>
          </cell>
          <cell r="Y539">
            <v>0.06</v>
          </cell>
        </row>
        <row r="540">
          <cell r="V540">
            <v>523</v>
          </cell>
          <cell r="W540">
            <v>7</v>
          </cell>
          <cell r="X540">
            <v>2041</v>
          </cell>
          <cell r="Y540">
            <v>0.06</v>
          </cell>
        </row>
        <row r="541">
          <cell r="V541">
            <v>524</v>
          </cell>
          <cell r="W541">
            <v>8</v>
          </cell>
          <cell r="X541">
            <v>2041</v>
          </cell>
          <cell r="Y541">
            <v>0.06</v>
          </cell>
        </row>
        <row r="542">
          <cell r="V542">
            <v>525</v>
          </cell>
          <cell r="W542">
            <v>9</v>
          </cell>
          <cell r="X542">
            <v>2041</v>
          </cell>
          <cell r="Y542">
            <v>0.06</v>
          </cell>
        </row>
        <row r="543">
          <cell r="V543">
            <v>526</v>
          </cell>
          <cell r="W543">
            <v>10</v>
          </cell>
          <cell r="X543">
            <v>2041</v>
          </cell>
          <cell r="Y543">
            <v>0.06</v>
          </cell>
        </row>
        <row r="544">
          <cell r="V544">
            <v>527</v>
          </cell>
          <cell r="W544">
            <v>11</v>
          </cell>
          <cell r="X544">
            <v>2041</v>
          </cell>
          <cell r="Y544">
            <v>0.06</v>
          </cell>
        </row>
        <row r="545">
          <cell r="V545">
            <v>528</v>
          </cell>
          <cell r="W545">
            <v>12</v>
          </cell>
          <cell r="X545">
            <v>2041</v>
          </cell>
          <cell r="Y545">
            <v>0.06</v>
          </cell>
        </row>
        <row r="546">
          <cell r="V546">
            <v>529</v>
          </cell>
          <cell r="W546">
            <v>1</v>
          </cell>
          <cell r="X546">
            <v>2042</v>
          </cell>
          <cell r="Y546">
            <v>0.06</v>
          </cell>
        </row>
        <row r="547">
          <cell r="V547">
            <v>530</v>
          </cell>
          <cell r="W547">
            <v>2</v>
          </cell>
          <cell r="X547">
            <v>2042</v>
          </cell>
          <cell r="Y547">
            <v>0.06</v>
          </cell>
        </row>
        <row r="548">
          <cell r="V548">
            <v>531</v>
          </cell>
          <cell r="W548">
            <v>3</v>
          </cell>
          <cell r="X548">
            <v>2042</v>
          </cell>
          <cell r="Y548">
            <v>0.06</v>
          </cell>
        </row>
        <row r="549">
          <cell r="V549">
            <v>532</v>
          </cell>
          <cell r="W549">
            <v>4</v>
          </cell>
          <cell r="X549">
            <v>2042</v>
          </cell>
          <cell r="Y549">
            <v>0.06</v>
          </cell>
        </row>
        <row r="550">
          <cell r="V550">
            <v>533</v>
          </cell>
          <cell r="W550">
            <v>5</v>
          </cell>
          <cell r="X550">
            <v>2042</v>
          </cell>
          <cell r="Y550">
            <v>0.06</v>
          </cell>
        </row>
        <row r="551">
          <cell r="V551">
            <v>534</v>
          </cell>
          <cell r="W551">
            <v>6</v>
          </cell>
          <cell r="X551">
            <v>2042</v>
          </cell>
          <cell r="Y551">
            <v>0.06</v>
          </cell>
        </row>
        <row r="552">
          <cell r="V552">
            <v>535</v>
          </cell>
          <cell r="W552">
            <v>7</v>
          </cell>
          <cell r="X552">
            <v>2042</v>
          </cell>
          <cell r="Y552">
            <v>0.06</v>
          </cell>
        </row>
        <row r="553">
          <cell r="V553">
            <v>536</v>
          </cell>
          <cell r="W553">
            <v>8</v>
          </cell>
          <cell r="X553">
            <v>2042</v>
          </cell>
          <cell r="Y553">
            <v>0.06</v>
          </cell>
        </row>
        <row r="554">
          <cell r="V554">
            <v>537</v>
          </cell>
          <cell r="W554">
            <v>9</v>
          </cell>
          <cell r="X554">
            <v>2042</v>
          </cell>
          <cell r="Y554">
            <v>0.06</v>
          </cell>
        </row>
        <row r="555">
          <cell r="V555">
            <v>538</v>
          </cell>
          <cell r="W555">
            <v>10</v>
          </cell>
          <cell r="X555">
            <v>2042</v>
          </cell>
          <cell r="Y555">
            <v>0.06</v>
          </cell>
        </row>
        <row r="556">
          <cell r="V556">
            <v>539</v>
          </cell>
          <cell r="W556">
            <v>11</v>
          </cell>
          <cell r="X556">
            <v>2042</v>
          </cell>
          <cell r="Y556">
            <v>0.06</v>
          </cell>
        </row>
        <row r="557">
          <cell r="V557">
            <v>540</v>
          </cell>
          <cell r="W557">
            <v>12</v>
          </cell>
          <cell r="X557">
            <v>2042</v>
          </cell>
          <cell r="Y557">
            <v>0.06</v>
          </cell>
        </row>
        <row r="558">
          <cell r="V558">
            <v>541</v>
          </cell>
          <cell r="W558">
            <v>1</v>
          </cell>
          <cell r="X558">
            <v>2043</v>
          </cell>
          <cell r="Y558">
            <v>0.06</v>
          </cell>
        </row>
        <row r="559">
          <cell r="V559">
            <v>542</v>
          </cell>
          <cell r="W559">
            <v>2</v>
          </cell>
          <cell r="X559">
            <v>2043</v>
          </cell>
          <cell r="Y559">
            <v>0.06</v>
          </cell>
        </row>
        <row r="560">
          <cell r="V560">
            <v>543</v>
          </cell>
          <cell r="W560">
            <v>3</v>
          </cell>
          <cell r="X560">
            <v>2043</v>
          </cell>
          <cell r="Y560">
            <v>0.06</v>
          </cell>
        </row>
        <row r="561">
          <cell r="V561">
            <v>544</v>
          </cell>
          <cell r="W561">
            <v>4</v>
          </cell>
          <cell r="X561">
            <v>2043</v>
          </cell>
          <cell r="Y561">
            <v>0.06</v>
          </cell>
        </row>
        <row r="562">
          <cell r="V562">
            <v>545</v>
          </cell>
          <cell r="W562">
            <v>5</v>
          </cell>
          <cell r="X562">
            <v>2043</v>
          </cell>
          <cell r="Y562">
            <v>0.06</v>
          </cell>
        </row>
        <row r="563">
          <cell r="V563">
            <v>546</v>
          </cell>
          <cell r="W563">
            <v>6</v>
          </cell>
          <cell r="X563">
            <v>2043</v>
          </cell>
          <cell r="Y563">
            <v>0.06</v>
          </cell>
        </row>
        <row r="564">
          <cell r="V564">
            <v>547</v>
          </cell>
          <cell r="W564">
            <v>7</v>
          </cell>
          <cell r="X564">
            <v>2043</v>
          </cell>
          <cell r="Y564">
            <v>0.06</v>
          </cell>
        </row>
        <row r="565">
          <cell r="V565">
            <v>548</v>
          </cell>
          <cell r="W565">
            <v>8</v>
          </cell>
          <cell r="X565">
            <v>2043</v>
          </cell>
          <cell r="Y565">
            <v>0.06</v>
          </cell>
        </row>
        <row r="566">
          <cell r="V566">
            <v>549</v>
          </cell>
          <cell r="W566">
            <v>9</v>
          </cell>
          <cell r="X566">
            <v>2043</v>
          </cell>
          <cell r="Y566">
            <v>0.06</v>
          </cell>
        </row>
        <row r="567">
          <cell r="V567">
            <v>550</v>
          </cell>
          <cell r="W567">
            <v>10</v>
          </cell>
          <cell r="X567">
            <v>2043</v>
          </cell>
          <cell r="Y567">
            <v>0.06</v>
          </cell>
        </row>
        <row r="568">
          <cell r="V568">
            <v>551</v>
          </cell>
          <cell r="W568">
            <v>11</v>
          </cell>
          <cell r="X568">
            <v>2043</v>
          </cell>
          <cell r="Y568">
            <v>0.06</v>
          </cell>
        </row>
        <row r="569">
          <cell r="V569">
            <v>552</v>
          </cell>
          <cell r="W569">
            <v>12</v>
          </cell>
          <cell r="X569">
            <v>2043</v>
          </cell>
          <cell r="Y569">
            <v>0.06</v>
          </cell>
        </row>
        <row r="570">
          <cell r="V570">
            <v>553</v>
          </cell>
          <cell r="W570">
            <v>1</v>
          </cell>
          <cell r="X570">
            <v>2044</v>
          </cell>
          <cell r="Y570">
            <v>0.06</v>
          </cell>
        </row>
        <row r="571">
          <cell r="V571">
            <v>554</v>
          </cell>
          <cell r="W571">
            <v>2</v>
          </cell>
          <cell r="X571">
            <v>2044</v>
          </cell>
          <cell r="Y571">
            <v>0.06</v>
          </cell>
        </row>
        <row r="572">
          <cell r="V572">
            <v>555</v>
          </cell>
          <cell r="W572">
            <v>3</v>
          </cell>
          <cell r="X572">
            <v>2044</v>
          </cell>
          <cell r="Y572">
            <v>0.06</v>
          </cell>
        </row>
        <row r="573">
          <cell r="V573">
            <v>556</v>
          </cell>
          <cell r="W573">
            <v>4</v>
          </cell>
          <cell r="X573">
            <v>2044</v>
          </cell>
          <cell r="Y573">
            <v>0.06</v>
          </cell>
        </row>
        <row r="574">
          <cell r="V574">
            <v>557</v>
          </cell>
          <cell r="W574">
            <v>5</v>
          </cell>
          <cell r="X574">
            <v>2044</v>
          </cell>
          <cell r="Y574">
            <v>0.06</v>
          </cell>
        </row>
        <row r="575">
          <cell r="V575">
            <v>558</v>
          </cell>
          <cell r="W575">
            <v>6</v>
          </cell>
          <cell r="X575">
            <v>2044</v>
          </cell>
          <cell r="Y575">
            <v>0.06</v>
          </cell>
        </row>
        <row r="576">
          <cell r="V576">
            <v>559</v>
          </cell>
          <cell r="W576">
            <v>7</v>
          </cell>
          <cell r="X576">
            <v>2044</v>
          </cell>
          <cell r="Y576">
            <v>0.06</v>
          </cell>
        </row>
        <row r="577">
          <cell r="V577">
            <v>560</v>
          </cell>
          <cell r="W577">
            <v>8</v>
          </cell>
          <cell r="X577">
            <v>2044</v>
          </cell>
          <cell r="Y577">
            <v>0.06</v>
          </cell>
        </row>
        <row r="578">
          <cell r="V578">
            <v>561</v>
          </cell>
          <cell r="W578">
            <v>9</v>
          </cell>
          <cell r="X578">
            <v>2044</v>
          </cell>
          <cell r="Y578">
            <v>0.06</v>
          </cell>
        </row>
        <row r="579">
          <cell r="V579">
            <v>562</v>
          </cell>
          <cell r="W579">
            <v>10</v>
          </cell>
          <cell r="X579">
            <v>2044</v>
          </cell>
          <cell r="Y579">
            <v>0.06</v>
          </cell>
        </row>
        <row r="580">
          <cell r="V580">
            <v>563</v>
          </cell>
          <cell r="W580">
            <v>11</v>
          </cell>
          <cell r="X580">
            <v>2044</v>
          </cell>
          <cell r="Y580">
            <v>0.06</v>
          </cell>
        </row>
        <row r="581">
          <cell r="V581">
            <v>564</v>
          </cell>
          <cell r="W581">
            <v>12</v>
          </cell>
          <cell r="X581">
            <v>2044</v>
          </cell>
          <cell r="Y581">
            <v>0.06</v>
          </cell>
        </row>
        <row r="582">
          <cell r="V582">
            <v>565</v>
          </cell>
          <cell r="W582">
            <v>1</v>
          </cell>
          <cell r="X582">
            <v>2045</v>
          </cell>
          <cell r="Y582">
            <v>0.06</v>
          </cell>
        </row>
        <row r="583">
          <cell r="V583">
            <v>566</v>
          </cell>
          <cell r="W583">
            <v>2</v>
          </cell>
          <cell r="X583">
            <v>2045</v>
          </cell>
          <cell r="Y583">
            <v>0.06</v>
          </cell>
        </row>
        <row r="584">
          <cell r="V584">
            <v>567</v>
          </cell>
          <cell r="W584">
            <v>3</v>
          </cell>
          <cell r="X584">
            <v>2045</v>
          </cell>
          <cell r="Y584">
            <v>0.06</v>
          </cell>
        </row>
        <row r="585">
          <cell r="V585">
            <v>568</v>
          </cell>
          <cell r="W585">
            <v>4</v>
          </cell>
          <cell r="X585">
            <v>2045</v>
          </cell>
          <cell r="Y585">
            <v>0.06</v>
          </cell>
        </row>
        <row r="586">
          <cell r="V586">
            <v>569</v>
          </cell>
          <cell r="W586">
            <v>5</v>
          </cell>
          <cell r="X586">
            <v>2045</v>
          </cell>
          <cell r="Y586">
            <v>0.06</v>
          </cell>
        </row>
        <row r="587">
          <cell r="V587">
            <v>570</v>
          </cell>
          <cell r="W587">
            <v>6</v>
          </cell>
          <cell r="X587">
            <v>2045</v>
          </cell>
          <cell r="Y587">
            <v>0.06</v>
          </cell>
        </row>
        <row r="588">
          <cell r="V588">
            <v>571</v>
          </cell>
          <cell r="W588">
            <v>7</v>
          </cell>
          <cell r="X588">
            <v>2045</v>
          </cell>
          <cell r="Y588">
            <v>0.06</v>
          </cell>
        </row>
        <row r="589">
          <cell r="V589">
            <v>572</v>
          </cell>
          <cell r="W589">
            <v>8</v>
          </cell>
          <cell r="X589">
            <v>2045</v>
          </cell>
          <cell r="Y589">
            <v>0.06</v>
          </cell>
        </row>
        <row r="590">
          <cell r="V590">
            <v>573</v>
          </cell>
          <cell r="W590">
            <v>9</v>
          </cell>
          <cell r="X590">
            <v>2045</v>
          </cell>
          <cell r="Y590">
            <v>0.06</v>
          </cell>
        </row>
        <row r="591">
          <cell r="V591">
            <v>574</v>
          </cell>
          <cell r="W591">
            <v>10</v>
          </cell>
          <cell r="X591">
            <v>2045</v>
          </cell>
          <cell r="Y591">
            <v>0.06</v>
          </cell>
        </row>
        <row r="592">
          <cell r="V592">
            <v>575</v>
          </cell>
          <cell r="W592">
            <v>11</v>
          </cell>
          <cell r="X592">
            <v>2045</v>
          </cell>
          <cell r="Y592">
            <v>0.06</v>
          </cell>
        </row>
        <row r="593">
          <cell r="V593">
            <v>576</v>
          </cell>
          <cell r="W593">
            <v>12</v>
          </cell>
          <cell r="X593">
            <v>2045</v>
          </cell>
          <cell r="Y593">
            <v>0.06</v>
          </cell>
        </row>
        <row r="594">
          <cell r="V594">
            <v>577</v>
          </cell>
          <cell r="W594">
            <v>1</v>
          </cell>
          <cell r="X594">
            <v>2046</v>
          </cell>
          <cell r="Y594">
            <v>0.06</v>
          </cell>
        </row>
        <row r="595">
          <cell r="V595">
            <v>578</v>
          </cell>
          <cell r="W595">
            <v>2</v>
          </cell>
          <cell r="X595">
            <v>2046</v>
          </cell>
          <cell r="Y595">
            <v>0.06</v>
          </cell>
        </row>
        <row r="596">
          <cell r="V596">
            <v>579</v>
          </cell>
          <cell r="W596">
            <v>3</v>
          </cell>
          <cell r="X596">
            <v>2046</v>
          </cell>
          <cell r="Y596">
            <v>0.06</v>
          </cell>
        </row>
        <row r="597">
          <cell r="V597">
            <v>580</v>
          </cell>
          <cell r="W597">
            <v>4</v>
          </cell>
          <cell r="X597">
            <v>2046</v>
          </cell>
          <cell r="Y597">
            <v>0.06</v>
          </cell>
        </row>
        <row r="598">
          <cell r="V598">
            <v>581</v>
          </cell>
          <cell r="W598">
            <v>5</v>
          </cell>
          <cell r="X598">
            <v>2046</v>
          </cell>
          <cell r="Y598">
            <v>0.06</v>
          </cell>
        </row>
        <row r="599">
          <cell r="V599">
            <v>582</v>
          </cell>
          <cell r="W599">
            <v>6</v>
          </cell>
          <cell r="X599">
            <v>2046</v>
          </cell>
          <cell r="Y599">
            <v>0.06</v>
          </cell>
        </row>
        <row r="600">
          <cell r="V600">
            <v>583</v>
          </cell>
          <cell r="W600">
            <v>7</v>
          </cell>
          <cell r="X600">
            <v>2046</v>
          </cell>
          <cell r="Y600">
            <v>0.06</v>
          </cell>
        </row>
        <row r="601">
          <cell r="V601">
            <v>584</v>
          </cell>
          <cell r="W601">
            <v>8</v>
          </cell>
          <cell r="X601">
            <v>2046</v>
          </cell>
          <cell r="Y601">
            <v>0.06</v>
          </cell>
        </row>
        <row r="602">
          <cell r="V602">
            <v>585</v>
          </cell>
          <cell r="W602">
            <v>9</v>
          </cell>
          <cell r="X602">
            <v>2046</v>
          </cell>
          <cell r="Y602">
            <v>0.06</v>
          </cell>
        </row>
        <row r="603">
          <cell r="V603">
            <v>586</v>
          </cell>
          <cell r="W603">
            <v>10</v>
          </cell>
          <cell r="X603">
            <v>2046</v>
          </cell>
          <cell r="Y603">
            <v>0.06</v>
          </cell>
        </row>
        <row r="604">
          <cell r="V604">
            <v>587</v>
          </cell>
          <cell r="W604">
            <v>11</v>
          </cell>
          <cell r="X604">
            <v>2046</v>
          </cell>
          <cell r="Y604">
            <v>0.06</v>
          </cell>
        </row>
        <row r="605">
          <cell r="V605">
            <v>588</v>
          </cell>
          <cell r="W605">
            <v>12</v>
          </cell>
          <cell r="X605">
            <v>2046</v>
          </cell>
          <cell r="Y605">
            <v>0.06</v>
          </cell>
        </row>
        <row r="606">
          <cell r="V606">
            <v>589</v>
          </cell>
          <cell r="W606">
            <v>1</v>
          </cell>
          <cell r="X606">
            <v>2047</v>
          </cell>
          <cell r="Y606">
            <v>0.06</v>
          </cell>
        </row>
        <row r="607">
          <cell r="V607">
            <v>590</v>
          </cell>
          <cell r="W607">
            <v>2</v>
          </cell>
          <cell r="X607">
            <v>2047</v>
          </cell>
          <cell r="Y607">
            <v>0.06</v>
          </cell>
        </row>
        <row r="608">
          <cell r="V608">
            <v>591</v>
          </cell>
          <cell r="W608">
            <v>3</v>
          </cell>
          <cell r="X608">
            <v>2047</v>
          </cell>
          <cell r="Y608">
            <v>0.06</v>
          </cell>
        </row>
        <row r="609">
          <cell r="V609">
            <v>592</v>
          </cell>
          <cell r="W609">
            <v>4</v>
          </cell>
          <cell r="X609">
            <v>2047</v>
          </cell>
          <cell r="Y609">
            <v>0.06</v>
          </cell>
        </row>
        <row r="610">
          <cell r="V610">
            <v>593</v>
          </cell>
          <cell r="W610">
            <v>5</v>
          </cell>
          <cell r="X610">
            <v>2047</v>
          </cell>
          <cell r="Y610">
            <v>0.06</v>
          </cell>
        </row>
        <row r="611">
          <cell r="V611">
            <v>594</v>
          </cell>
          <cell r="W611">
            <v>6</v>
          </cell>
          <cell r="X611">
            <v>2047</v>
          </cell>
          <cell r="Y611">
            <v>0.06</v>
          </cell>
        </row>
        <row r="612">
          <cell r="V612">
            <v>595</v>
          </cell>
          <cell r="W612">
            <v>7</v>
          </cell>
          <cell r="X612">
            <v>2047</v>
          </cell>
          <cell r="Y612">
            <v>0.06</v>
          </cell>
        </row>
        <row r="613">
          <cell r="V613">
            <v>596</v>
          </cell>
          <cell r="W613">
            <v>8</v>
          </cell>
          <cell r="X613">
            <v>2047</v>
          </cell>
          <cell r="Y613">
            <v>0.06</v>
          </cell>
        </row>
        <row r="614">
          <cell r="V614">
            <v>597</v>
          </cell>
          <cell r="W614">
            <v>9</v>
          </cell>
          <cell r="X614">
            <v>2047</v>
          </cell>
          <cell r="Y614">
            <v>0.06</v>
          </cell>
        </row>
        <row r="615">
          <cell r="V615">
            <v>598</v>
          </cell>
          <cell r="W615">
            <v>10</v>
          </cell>
          <cell r="X615">
            <v>2047</v>
          </cell>
          <cell r="Y615">
            <v>0.06</v>
          </cell>
        </row>
        <row r="616">
          <cell r="V616">
            <v>599</v>
          </cell>
          <cell r="W616">
            <v>11</v>
          </cell>
          <cell r="X616">
            <v>2047</v>
          </cell>
          <cell r="Y616">
            <v>0.06</v>
          </cell>
        </row>
        <row r="617">
          <cell r="V617">
            <v>600</v>
          </cell>
          <cell r="W617">
            <v>12</v>
          </cell>
          <cell r="X617">
            <v>2047</v>
          </cell>
          <cell r="Y617">
            <v>0.06</v>
          </cell>
        </row>
        <row r="618">
          <cell r="V618">
            <v>601</v>
          </cell>
          <cell r="W618">
            <v>1</v>
          </cell>
          <cell r="X618">
            <v>2048</v>
          </cell>
          <cell r="Y618">
            <v>0.06</v>
          </cell>
        </row>
        <row r="619">
          <cell r="V619">
            <v>602</v>
          </cell>
          <cell r="W619">
            <v>2</v>
          </cell>
          <cell r="X619">
            <v>2048</v>
          </cell>
          <cell r="Y619">
            <v>0.06</v>
          </cell>
        </row>
        <row r="620">
          <cell r="V620">
            <v>603</v>
          </cell>
          <cell r="W620">
            <v>3</v>
          </cell>
          <cell r="X620">
            <v>2048</v>
          </cell>
          <cell r="Y620">
            <v>0.06</v>
          </cell>
        </row>
        <row r="621">
          <cell r="V621">
            <v>604</v>
          </cell>
          <cell r="W621">
            <v>4</v>
          </cell>
          <cell r="X621">
            <v>2048</v>
          </cell>
          <cell r="Y621">
            <v>0.06</v>
          </cell>
        </row>
        <row r="622">
          <cell r="V622">
            <v>605</v>
          </cell>
          <cell r="W622">
            <v>5</v>
          </cell>
          <cell r="X622">
            <v>2048</v>
          </cell>
          <cell r="Y622">
            <v>0.06</v>
          </cell>
        </row>
        <row r="623">
          <cell r="V623">
            <v>606</v>
          </cell>
          <cell r="W623">
            <v>6</v>
          </cell>
          <cell r="X623">
            <v>2048</v>
          </cell>
          <cell r="Y623">
            <v>0.06</v>
          </cell>
        </row>
        <row r="624">
          <cell r="V624">
            <v>607</v>
          </cell>
          <cell r="W624">
            <v>7</v>
          </cell>
          <cell r="X624">
            <v>2048</v>
          </cell>
          <cell r="Y624">
            <v>0.06</v>
          </cell>
        </row>
        <row r="625">
          <cell r="V625">
            <v>608</v>
          </cell>
          <cell r="W625">
            <v>8</v>
          </cell>
          <cell r="X625">
            <v>2048</v>
          </cell>
          <cell r="Y625">
            <v>0.06</v>
          </cell>
        </row>
        <row r="626">
          <cell r="V626">
            <v>609</v>
          </cell>
          <cell r="W626">
            <v>9</v>
          </cell>
          <cell r="X626">
            <v>2048</v>
          </cell>
          <cell r="Y626">
            <v>0.06</v>
          </cell>
        </row>
        <row r="627">
          <cell r="V627">
            <v>610</v>
          </cell>
          <cell r="W627">
            <v>10</v>
          </cell>
          <cell r="X627">
            <v>2048</v>
          </cell>
          <cell r="Y627">
            <v>0.06</v>
          </cell>
        </row>
        <row r="628">
          <cell r="V628">
            <v>611</v>
          </cell>
          <cell r="W628">
            <v>11</v>
          </cell>
          <cell r="X628">
            <v>2048</v>
          </cell>
          <cell r="Y628">
            <v>0.06</v>
          </cell>
        </row>
        <row r="629">
          <cell r="V629">
            <v>612</v>
          </cell>
          <cell r="W629">
            <v>12</v>
          </cell>
          <cell r="X629">
            <v>2048</v>
          </cell>
          <cell r="Y629">
            <v>0.06</v>
          </cell>
        </row>
        <row r="630">
          <cell r="V630">
            <v>613</v>
          </cell>
          <cell r="W630">
            <v>1</v>
          </cell>
          <cell r="X630">
            <v>2049</v>
          </cell>
          <cell r="Y630">
            <v>0.06</v>
          </cell>
        </row>
        <row r="631">
          <cell r="V631">
            <v>614</v>
          </cell>
          <cell r="W631">
            <v>2</v>
          </cell>
          <cell r="X631">
            <v>2049</v>
          </cell>
          <cell r="Y631">
            <v>0.06</v>
          </cell>
        </row>
        <row r="632">
          <cell r="V632">
            <v>615</v>
          </cell>
          <cell r="W632">
            <v>3</v>
          </cell>
          <cell r="X632">
            <v>2049</v>
          </cell>
          <cell r="Y632">
            <v>0.06</v>
          </cell>
        </row>
        <row r="633">
          <cell r="V633">
            <v>616</v>
          </cell>
          <cell r="W633">
            <v>4</v>
          </cell>
          <cell r="X633">
            <v>2049</v>
          </cell>
          <cell r="Y633">
            <v>0.06</v>
          </cell>
        </row>
        <row r="634">
          <cell r="V634">
            <v>617</v>
          </cell>
          <cell r="W634">
            <v>5</v>
          </cell>
          <cell r="X634">
            <v>2049</v>
          </cell>
          <cell r="Y634">
            <v>0.06</v>
          </cell>
        </row>
        <row r="635">
          <cell r="V635">
            <v>618</v>
          </cell>
          <cell r="W635">
            <v>6</v>
          </cell>
          <cell r="X635">
            <v>2049</v>
          </cell>
          <cell r="Y635">
            <v>0.06</v>
          </cell>
        </row>
        <row r="636">
          <cell r="V636">
            <v>619</v>
          </cell>
          <cell r="W636">
            <v>7</v>
          </cell>
          <cell r="X636">
            <v>2049</v>
          </cell>
          <cell r="Y636">
            <v>0.06</v>
          </cell>
        </row>
        <row r="637">
          <cell r="V637">
            <v>620</v>
          </cell>
          <cell r="W637">
            <v>8</v>
          </cell>
          <cell r="X637">
            <v>2049</v>
          </cell>
          <cell r="Y637">
            <v>0.06</v>
          </cell>
        </row>
        <row r="638">
          <cell r="V638">
            <v>621</v>
          </cell>
          <cell r="W638">
            <v>9</v>
          </cell>
          <cell r="X638">
            <v>2049</v>
          </cell>
          <cell r="Y638">
            <v>0.06</v>
          </cell>
        </row>
        <row r="639">
          <cell r="V639">
            <v>622</v>
          </cell>
          <cell r="W639">
            <v>10</v>
          </cell>
          <cell r="X639">
            <v>2049</v>
          </cell>
          <cell r="Y639">
            <v>0.06</v>
          </cell>
        </row>
        <row r="640">
          <cell r="V640">
            <v>623</v>
          </cell>
          <cell r="W640">
            <v>11</v>
          </cell>
          <cell r="X640">
            <v>2049</v>
          </cell>
          <cell r="Y640">
            <v>0.06</v>
          </cell>
        </row>
        <row r="641">
          <cell r="V641">
            <v>624</v>
          </cell>
          <cell r="W641">
            <v>12</v>
          </cell>
          <cell r="X641">
            <v>2049</v>
          </cell>
          <cell r="Y641">
            <v>0.06</v>
          </cell>
        </row>
        <row r="642">
          <cell r="V642">
            <v>625</v>
          </cell>
          <cell r="W642">
            <v>1</v>
          </cell>
          <cell r="X642">
            <v>2050</v>
          </cell>
          <cell r="Y642">
            <v>0.06</v>
          </cell>
        </row>
        <row r="643">
          <cell r="V643">
            <v>626</v>
          </cell>
          <cell r="W643">
            <v>2</v>
          </cell>
          <cell r="X643">
            <v>2050</v>
          </cell>
          <cell r="Y643">
            <v>0.06</v>
          </cell>
        </row>
        <row r="644">
          <cell r="V644">
            <v>627</v>
          </cell>
          <cell r="W644">
            <v>3</v>
          </cell>
          <cell r="X644">
            <v>2050</v>
          </cell>
          <cell r="Y644">
            <v>0.06</v>
          </cell>
        </row>
        <row r="645">
          <cell r="V645">
            <v>628</v>
          </cell>
          <cell r="W645">
            <v>4</v>
          </cell>
          <cell r="X645">
            <v>2050</v>
          </cell>
          <cell r="Y645">
            <v>0.06</v>
          </cell>
        </row>
        <row r="646">
          <cell r="V646">
            <v>629</v>
          </cell>
          <cell r="W646">
            <v>5</v>
          </cell>
          <cell r="X646">
            <v>2050</v>
          </cell>
          <cell r="Y646">
            <v>0.06</v>
          </cell>
        </row>
        <row r="647">
          <cell r="V647">
            <v>630</v>
          </cell>
          <cell r="W647">
            <v>6</v>
          </cell>
          <cell r="X647">
            <v>2050</v>
          </cell>
          <cell r="Y647">
            <v>0.06</v>
          </cell>
        </row>
        <row r="648">
          <cell r="V648">
            <v>631</v>
          </cell>
          <cell r="W648">
            <v>7</v>
          </cell>
          <cell r="X648">
            <v>2050</v>
          </cell>
          <cell r="Y648">
            <v>0.06</v>
          </cell>
        </row>
        <row r="649">
          <cell r="V649">
            <v>632</v>
          </cell>
          <cell r="W649">
            <v>8</v>
          </cell>
          <cell r="X649">
            <v>2050</v>
          </cell>
          <cell r="Y649">
            <v>0.06</v>
          </cell>
        </row>
        <row r="650">
          <cell r="V650">
            <v>633</v>
          </cell>
          <cell r="W650">
            <v>9</v>
          </cell>
          <cell r="X650">
            <v>2050</v>
          </cell>
          <cell r="Y650">
            <v>0.06</v>
          </cell>
        </row>
        <row r="651">
          <cell r="V651">
            <v>634</v>
          </cell>
          <cell r="W651">
            <v>10</v>
          </cell>
          <cell r="X651">
            <v>2050</v>
          </cell>
          <cell r="Y651">
            <v>0.06</v>
          </cell>
        </row>
        <row r="652">
          <cell r="V652">
            <v>635</v>
          </cell>
          <cell r="W652">
            <v>11</v>
          </cell>
          <cell r="X652">
            <v>2050</v>
          </cell>
          <cell r="Y652">
            <v>0.06</v>
          </cell>
        </row>
        <row r="653">
          <cell r="V653">
            <v>636</v>
          </cell>
          <cell r="W653">
            <v>12</v>
          </cell>
          <cell r="X653">
            <v>2050</v>
          </cell>
          <cell r="Y653">
            <v>0.06</v>
          </cell>
        </row>
        <row r="654">
          <cell r="V654">
            <v>637</v>
          </cell>
          <cell r="W654">
            <v>1</v>
          </cell>
          <cell r="X654">
            <v>2051</v>
          </cell>
          <cell r="Y654">
            <v>0.06</v>
          </cell>
        </row>
        <row r="655">
          <cell r="V655">
            <v>638</v>
          </cell>
          <cell r="W655">
            <v>2</v>
          </cell>
          <cell r="X655">
            <v>2051</v>
          </cell>
          <cell r="Y655">
            <v>0.06</v>
          </cell>
        </row>
        <row r="656">
          <cell r="V656">
            <v>639</v>
          </cell>
          <cell r="W656">
            <v>3</v>
          </cell>
          <cell r="X656">
            <v>2051</v>
          </cell>
          <cell r="Y656">
            <v>0.06</v>
          </cell>
        </row>
        <row r="657">
          <cell r="V657">
            <v>640</v>
          </cell>
          <cell r="W657">
            <v>4</v>
          </cell>
          <cell r="X657">
            <v>2051</v>
          </cell>
          <cell r="Y657">
            <v>0.06</v>
          </cell>
        </row>
        <row r="658">
          <cell r="V658">
            <v>641</v>
          </cell>
          <cell r="W658">
            <v>5</v>
          </cell>
          <cell r="X658">
            <v>2051</v>
          </cell>
          <cell r="Y658">
            <v>0.06</v>
          </cell>
        </row>
        <row r="659">
          <cell r="V659">
            <v>642</v>
          </cell>
          <cell r="W659">
            <v>6</v>
          </cell>
          <cell r="X659">
            <v>2051</v>
          </cell>
          <cell r="Y659">
            <v>0.06</v>
          </cell>
        </row>
        <row r="660">
          <cell r="V660">
            <v>643</v>
          </cell>
          <cell r="W660">
            <v>7</v>
          </cell>
          <cell r="X660">
            <v>2051</v>
          </cell>
          <cell r="Y660">
            <v>0.06</v>
          </cell>
        </row>
        <row r="661">
          <cell r="V661">
            <v>644</v>
          </cell>
          <cell r="W661">
            <v>8</v>
          </cell>
          <cell r="X661">
            <v>2051</v>
          </cell>
          <cell r="Y661">
            <v>0.06</v>
          </cell>
        </row>
        <row r="662">
          <cell r="V662">
            <v>645</v>
          </cell>
          <cell r="W662">
            <v>9</v>
          </cell>
          <cell r="X662">
            <v>2051</v>
          </cell>
          <cell r="Y662">
            <v>0.06</v>
          </cell>
        </row>
        <row r="663">
          <cell r="V663">
            <v>646</v>
          </cell>
          <cell r="W663">
            <v>10</v>
          </cell>
          <cell r="X663">
            <v>2051</v>
          </cell>
          <cell r="Y663">
            <v>0.06</v>
          </cell>
        </row>
        <row r="664">
          <cell r="V664">
            <v>647</v>
          </cell>
          <cell r="W664">
            <v>11</v>
          </cell>
          <cell r="X664">
            <v>2051</v>
          </cell>
          <cell r="Y664">
            <v>0.06</v>
          </cell>
        </row>
        <row r="665">
          <cell r="V665">
            <v>648</v>
          </cell>
          <cell r="W665">
            <v>12</v>
          </cell>
          <cell r="X665">
            <v>2051</v>
          </cell>
          <cell r="Y665">
            <v>0.06</v>
          </cell>
        </row>
        <row r="666">
          <cell r="V666">
            <v>649</v>
          </cell>
          <cell r="W666">
            <v>1</v>
          </cell>
          <cell r="X666">
            <v>2052</v>
          </cell>
          <cell r="Y666">
            <v>0.06</v>
          </cell>
        </row>
        <row r="667">
          <cell r="V667">
            <v>650</v>
          </cell>
          <cell r="W667">
            <v>2</v>
          </cell>
          <cell r="X667">
            <v>2052</v>
          </cell>
          <cell r="Y667">
            <v>0.06</v>
          </cell>
        </row>
        <row r="668">
          <cell r="V668">
            <v>651</v>
          </cell>
          <cell r="W668">
            <v>3</v>
          </cell>
          <cell r="X668">
            <v>2052</v>
          </cell>
          <cell r="Y668">
            <v>0.06</v>
          </cell>
        </row>
        <row r="669">
          <cell r="V669">
            <v>652</v>
          </cell>
          <cell r="W669">
            <v>4</v>
          </cell>
          <cell r="X669">
            <v>2052</v>
          </cell>
          <cell r="Y669">
            <v>0.06</v>
          </cell>
        </row>
        <row r="670">
          <cell r="V670">
            <v>653</v>
          </cell>
          <cell r="W670">
            <v>5</v>
          </cell>
          <cell r="X670">
            <v>2052</v>
          </cell>
          <cell r="Y670">
            <v>0.06</v>
          </cell>
        </row>
        <row r="671">
          <cell r="V671">
            <v>654</v>
          </cell>
          <cell r="W671">
            <v>6</v>
          </cell>
          <cell r="X671">
            <v>2052</v>
          </cell>
          <cell r="Y671">
            <v>0.06</v>
          </cell>
        </row>
        <row r="672">
          <cell r="V672">
            <v>655</v>
          </cell>
          <cell r="W672">
            <v>7</v>
          </cell>
          <cell r="X672">
            <v>2052</v>
          </cell>
          <cell r="Y672">
            <v>0.06</v>
          </cell>
        </row>
        <row r="673">
          <cell r="V673">
            <v>656</v>
          </cell>
          <cell r="W673">
            <v>8</v>
          </cell>
          <cell r="X673">
            <v>2052</v>
          </cell>
          <cell r="Y673">
            <v>0.06</v>
          </cell>
        </row>
        <row r="674">
          <cell r="V674">
            <v>657</v>
          </cell>
          <cell r="W674">
            <v>9</v>
          </cell>
          <cell r="X674">
            <v>2052</v>
          </cell>
          <cell r="Y674">
            <v>0.06</v>
          </cell>
        </row>
        <row r="675">
          <cell r="V675">
            <v>658</v>
          </cell>
          <cell r="W675">
            <v>10</v>
          </cell>
          <cell r="X675">
            <v>2052</v>
          </cell>
          <cell r="Y675">
            <v>0.06</v>
          </cell>
        </row>
        <row r="676">
          <cell r="V676">
            <v>659</v>
          </cell>
          <cell r="W676">
            <v>11</v>
          </cell>
          <cell r="X676">
            <v>2052</v>
          </cell>
          <cell r="Y676">
            <v>0.06</v>
          </cell>
        </row>
        <row r="677">
          <cell r="V677">
            <v>660</v>
          </cell>
          <cell r="W677">
            <v>12</v>
          </cell>
          <cell r="X677">
            <v>2052</v>
          </cell>
          <cell r="Y677">
            <v>0.06</v>
          </cell>
        </row>
        <row r="678">
          <cell r="V678">
            <v>661</v>
          </cell>
          <cell r="W678">
            <v>1</v>
          </cell>
          <cell r="X678">
            <v>2053</v>
          </cell>
          <cell r="Y678">
            <v>0.06</v>
          </cell>
        </row>
        <row r="679">
          <cell r="V679">
            <v>662</v>
          </cell>
          <cell r="W679">
            <v>2</v>
          </cell>
          <cell r="X679">
            <v>2053</v>
          </cell>
          <cell r="Y679">
            <v>0.06</v>
          </cell>
        </row>
        <row r="680">
          <cell r="V680">
            <v>663</v>
          </cell>
          <cell r="W680">
            <v>3</v>
          </cell>
          <cell r="X680">
            <v>2053</v>
          </cell>
          <cell r="Y680">
            <v>0.06</v>
          </cell>
        </row>
        <row r="681">
          <cell r="V681">
            <v>664</v>
          </cell>
          <cell r="W681">
            <v>4</v>
          </cell>
          <cell r="X681">
            <v>2053</v>
          </cell>
          <cell r="Y681">
            <v>0.06</v>
          </cell>
        </row>
        <row r="682">
          <cell r="V682">
            <v>665</v>
          </cell>
          <cell r="W682">
            <v>5</v>
          </cell>
          <cell r="X682">
            <v>2053</v>
          </cell>
          <cell r="Y682">
            <v>0.06</v>
          </cell>
        </row>
        <row r="683">
          <cell r="V683">
            <v>666</v>
          </cell>
          <cell r="W683">
            <v>6</v>
          </cell>
          <cell r="X683">
            <v>2053</v>
          </cell>
          <cell r="Y683">
            <v>0.06</v>
          </cell>
        </row>
        <row r="684">
          <cell r="V684">
            <v>667</v>
          </cell>
          <cell r="W684">
            <v>7</v>
          </cell>
          <cell r="X684">
            <v>2053</v>
          </cell>
          <cell r="Y684">
            <v>0.06</v>
          </cell>
        </row>
        <row r="685">
          <cell r="V685">
            <v>668</v>
          </cell>
          <cell r="W685">
            <v>8</v>
          </cell>
          <cell r="X685">
            <v>2053</v>
          </cell>
          <cell r="Y685">
            <v>0.06</v>
          </cell>
        </row>
        <row r="686">
          <cell r="V686">
            <v>669</v>
          </cell>
          <cell r="W686">
            <v>9</v>
          </cell>
          <cell r="X686">
            <v>2053</v>
          </cell>
          <cell r="Y686">
            <v>0.06</v>
          </cell>
        </row>
        <row r="687">
          <cell r="V687">
            <v>670</v>
          </cell>
          <cell r="W687">
            <v>10</v>
          </cell>
          <cell r="X687">
            <v>2053</v>
          </cell>
          <cell r="Y687">
            <v>0.06</v>
          </cell>
        </row>
        <row r="688">
          <cell r="V688">
            <v>671</v>
          </cell>
          <cell r="W688">
            <v>11</v>
          </cell>
          <cell r="X688">
            <v>2053</v>
          </cell>
          <cell r="Y688">
            <v>0.06</v>
          </cell>
        </row>
        <row r="689">
          <cell r="V689">
            <v>672</v>
          </cell>
          <cell r="W689">
            <v>12</v>
          </cell>
          <cell r="X689">
            <v>2053</v>
          </cell>
          <cell r="Y689">
            <v>0.06</v>
          </cell>
        </row>
      </sheetData>
      <sheetData sheetId="2" refreshError="1">
        <row r="2">
          <cell r="E2">
            <v>36557</v>
          </cell>
        </row>
        <row r="4">
          <cell r="E4">
            <v>36557</v>
          </cell>
        </row>
        <row r="5">
          <cell r="E5">
            <v>36600</v>
          </cell>
        </row>
        <row r="9">
          <cell r="E9">
            <v>25</v>
          </cell>
        </row>
        <row r="10">
          <cell r="E10">
            <v>36585</v>
          </cell>
        </row>
        <row r="13">
          <cell r="E13">
            <v>14</v>
          </cell>
        </row>
        <row r="18">
          <cell r="E18">
            <v>6</v>
          </cell>
        </row>
      </sheetData>
      <sheetData sheetId="3" refreshError="1">
        <row r="7">
          <cell r="A7">
            <v>1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A8">
            <v>2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A10">
            <v>4</v>
          </cell>
          <cell r="B10">
            <v>4378.5</v>
          </cell>
          <cell r="C10">
            <v>4269.0374999999995</v>
          </cell>
          <cell r="D10">
            <v>109.46250000000055</v>
          </cell>
          <cell r="E10">
            <v>0</v>
          </cell>
          <cell r="F10">
            <v>0</v>
          </cell>
          <cell r="G10">
            <v>0</v>
          </cell>
          <cell r="H10">
            <v>109.46250000000055</v>
          </cell>
          <cell r="I10">
            <v>0</v>
          </cell>
          <cell r="J10">
            <v>109.46250000000055</v>
          </cell>
          <cell r="K10">
            <v>2.5641025641025772E-2</v>
          </cell>
          <cell r="L10">
            <v>0</v>
          </cell>
          <cell r="M10">
            <v>109.46250000000055</v>
          </cell>
          <cell r="N10">
            <v>0</v>
          </cell>
          <cell r="O10">
            <v>109.46250000000055</v>
          </cell>
          <cell r="P10">
            <v>0</v>
          </cell>
          <cell r="Q10">
            <v>109.46250000000055</v>
          </cell>
          <cell r="R10">
            <v>0</v>
          </cell>
          <cell r="S10">
            <v>109.46250000000055</v>
          </cell>
        </row>
        <row r="11">
          <cell r="A11">
            <v>5</v>
          </cell>
          <cell r="B11">
            <v>3940.65</v>
          </cell>
          <cell r="C11">
            <v>3886.8365202755704</v>
          </cell>
          <cell r="D11">
            <v>53.813479724429726</v>
          </cell>
          <cell r="E11">
            <v>0</v>
          </cell>
          <cell r="F11">
            <v>109.46250000000055</v>
          </cell>
          <cell r="G11">
            <v>0</v>
          </cell>
          <cell r="H11">
            <v>53.813479724429726</v>
          </cell>
          <cell r="I11">
            <v>0</v>
          </cell>
          <cell r="J11">
            <v>53.813479724429726</v>
          </cell>
          <cell r="K11">
            <v>1.3845058685569425E-2</v>
          </cell>
          <cell r="L11">
            <v>0</v>
          </cell>
          <cell r="M11">
            <v>53.813479724429726</v>
          </cell>
          <cell r="N11">
            <v>0</v>
          </cell>
          <cell r="O11">
            <v>53.813479724429726</v>
          </cell>
          <cell r="P11">
            <v>0</v>
          </cell>
          <cell r="Q11">
            <v>53.813479724429726</v>
          </cell>
          <cell r="R11">
            <v>0</v>
          </cell>
          <cell r="S11">
            <v>0</v>
          </cell>
        </row>
        <row r="12">
          <cell r="A12">
            <v>6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163.27597972443027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54.092311021831151</v>
          </cell>
          <cell r="R12">
            <v>0</v>
          </cell>
          <cell r="S12">
            <v>0</v>
          </cell>
        </row>
        <row r="13">
          <cell r="A13">
            <v>7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163.27597972443027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54.361431426929236</v>
          </cell>
          <cell r="R13">
            <v>0</v>
          </cell>
          <cell r="S13">
            <v>0</v>
          </cell>
        </row>
        <row r="14">
          <cell r="A14">
            <v>8</v>
          </cell>
          <cell r="B14">
            <v>388402.27243719477</v>
          </cell>
          <cell r="C14">
            <v>384606.97044249269</v>
          </cell>
          <cell r="D14">
            <v>3795.3019947020803</v>
          </cell>
          <cell r="E14">
            <v>0</v>
          </cell>
          <cell r="F14">
            <v>163.27597972443027</v>
          </cell>
          <cell r="G14">
            <v>0</v>
          </cell>
          <cell r="H14">
            <v>3795.3019947020803</v>
          </cell>
          <cell r="I14">
            <v>0</v>
          </cell>
          <cell r="J14">
            <v>3795.3019947020803</v>
          </cell>
          <cell r="K14">
            <v>9.8680010669998045E-3</v>
          </cell>
          <cell r="L14">
            <v>0</v>
          </cell>
          <cell r="M14">
            <v>3795.3019947020803</v>
          </cell>
          <cell r="N14">
            <v>0</v>
          </cell>
          <cell r="O14">
            <v>3795.3019947020803</v>
          </cell>
          <cell r="P14">
            <v>0</v>
          </cell>
          <cell r="Q14">
            <v>3849.9338854636353</v>
          </cell>
          <cell r="R14">
            <v>0</v>
          </cell>
          <cell r="S14">
            <v>0</v>
          </cell>
        </row>
        <row r="15">
          <cell r="A15">
            <v>9</v>
          </cell>
          <cell r="B15">
            <v>398915.77540710848</v>
          </cell>
          <cell r="C15">
            <v>395217.13513531169</v>
          </cell>
          <cell r="D15">
            <v>3698.6402717967867</v>
          </cell>
          <cell r="E15">
            <v>0</v>
          </cell>
          <cell r="F15">
            <v>3958.5779744265105</v>
          </cell>
          <cell r="G15">
            <v>0</v>
          </cell>
          <cell r="H15">
            <v>3698.6402717967867</v>
          </cell>
          <cell r="I15">
            <v>0</v>
          </cell>
          <cell r="J15">
            <v>3698.6402717967867</v>
          </cell>
          <cell r="K15">
            <v>9.3585018031429029E-3</v>
          </cell>
          <cell r="L15">
            <v>0</v>
          </cell>
          <cell r="M15">
            <v>3698.6402717967867</v>
          </cell>
          <cell r="N15">
            <v>0</v>
          </cell>
          <cell r="O15">
            <v>3698.6402717967867</v>
          </cell>
          <cell r="P15">
            <v>0</v>
          </cell>
          <cell r="Q15">
            <v>7567.7283724766785</v>
          </cell>
          <cell r="R15">
            <v>0</v>
          </cell>
          <cell r="S15">
            <v>0</v>
          </cell>
        </row>
        <row r="16">
          <cell r="A16">
            <v>10</v>
          </cell>
          <cell r="B16">
            <v>408467.31247413351</v>
          </cell>
          <cell r="C16">
            <v>404789.57707071368</v>
          </cell>
          <cell r="D16">
            <v>3677.7354034198215</v>
          </cell>
          <cell r="E16">
            <v>0</v>
          </cell>
          <cell r="F16">
            <v>7657.2182462232977</v>
          </cell>
          <cell r="G16">
            <v>0</v>
          </cell>
          <cell r="H16">
            <v>3677.7354034198215</v>
          </cell>
          <cell r="I16">
            <v>0</v>
          </cell>
          <cell r="J16">
            <v>3677.7354034198215</v>
          </cell>
          <cell r="K16">
            <v>9.0855486695927169E-3</v>
          </cell>
          <cell r="L16">
            <v>0</v>
          </cell>
          <cell r="M16">
            <v>3677.7354034198215</v>
          </cell>
          <cell r="N16">
            <v>0</v>
          </cell>
          <cell r="O16">
            <v>3677.7354034198215</v>
          </cell>
          <cell r="P16">
            <v>0</v>
          </cell>
          <cell r="Q16">
            <v>11283.114785564976</v>
          </cell>
          <cell r="R16">
            <v>0</v>
          </cell>
          <cell r="S16">
            <v>0</v>
          </cell>
        </row>
        <row r="17">
          <cell r="A17">
            <v>11</v>
          </cell>
          <cell r="B17">
            <v>192357.16658196712</v>
          </cell>
          <cell r="C17">
            <v>194817.46809733106</v>
          </cell>
          <cell r="D17">
            <v>-2460.3015153639426</v>
          </cell>
          <cell r="E17">
            <v>0</v>
          </cell>
          <cell r="F17">
            <v>11334.953649643119</v>
          </cell>
          <cell r="G17">
            <v>0</v>
          </cell>
          <cell r="H17">
            <v>-2460.3015153639426</v>
          </cell>
          <cell r="I17">
            <v>2460.3015153639426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-2460.3015153639426</v>
          </cell>
          <cell r="P17">
            <v>0</v>
          </cell>
          <cell r="Q17">
            <v>8878.9490936572347</v>
          </cell>
          <cell r="R17">
            <v>0</v>
          </cell>
          <cell r="S17">
            <v>0</v>
          </cell>
        </row>
        <row r="18">
          <cell r="A18">
            <v>12</v>
          </cell>
          <cell r="B18">
            <v>201416.8658816845</v>
          </cell>
          <cell r="C18">
            <v>203909.9478192633</v>
          </cell>
          <cell r="D18">
            <v>-2493.0819375787978</v>
          </cell>
          <cell r="E18">
            <v>0</v>
          </cell>
          <cell r="F18">
            <v>8874.6521342791766</v>
          </cell>
          <cell r="G18">
            <v>0</v>
          </cell>
          <cell r="H18">
            <v>-2493.0819375787978</v>
          </cell>
          <cell r="I18">
            <v>2493.0819375787978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-2493.0819375787978</v>
          </cell>
          <cell r="P18">
            <v>0</v>
          </cell>
          <cell r="Q18">
            <v>6430.0417593037619</v>
          </cell>
          <cell r="R18">
            <v>0</v>
          </cell>
          <cell r="S18">
            <v>0</v>
          </cell>
        </row>
        <row r="19">
          <cell r="A19">
            <v>13</v>
          </cell>
          <cell r="B19">
            <v>209870.79222822411</v>
          </cell>
          <cell r="C19">
            <v>212396.97289402064</v>
          </cell>
          <cell r="D19">
            <v>-2526.1806657965353</v>
          </cell>
          <cell r="E19">
            <v>0</v>
          </cell>
          <cell r="F19">
            <v>6381.5701967003788</v>
          </cell>
          <cell r="G19">
            <v>0</v>
          </cell>
          <cell r="H19">
            <v>-2526.1806657965353</v>
          </cell>
          <cell r="I19">
            <v>2526.1806657965353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-2526.1806657965353</v>
          </cell>
          <cell r="P19">
            <v>0</v>
          </cell>
          <cell r="Q19">
            <v>3935.8518776015317</v>
          </cell>
          <cell r="R19">
            <v>0</v>
          </cell>
          <cell r="S19">
            <v>0</v>
          </cell>
        </row>
        <row r="20">
          <cell r="A20">
            <v>14</v>
          </cell>
          <cell r="B20">
            <v>214694.44773509828</v>
          </cell>
          <cell r="C20">
            <v>217285.09502876064</v>
          </cell>
          <cell r="D20">
            <v>-2590.6472936623613</v>
          </cell>
          <cell r="E20">
            <v>0</v>
          </cell>
          <cell r="F20">
            <v>3855.3895309038435</v>
          </cell>
          <cell r="G20">
            <v>0</v>
          </cell>
          <cell r="H20">
            <v>-2590.6472936623613</v>
          </cell>
          <cell r="I20">
            <v>2590.6472936623613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-2590.6472936623613</v>
          </cell>
          <cell r="P20">
            <v>0</v>
          </cell>
          <cell r="Q20">
            <v>1364.7862588888443</v>
          </cell>
          <cell r="R20">
            <v>0</v>
          </cell>
          <cell r="S20">
            <v>0</v>
          </cell>
        </row>
        <row r="21">
          <cell r="A21">
            <v>15</v>
          </cell>
          <cell r="B21">
            <v>219701.14134014293</v>
          </cell>
          <cell r="C21">
            <v>222358.52535660734</v>
          </cell>
          <cell r="D21">
            <v>-2657.3840164644062</v>
          </cell>
          <cell r="E21">
            <v>0</v>
          </cell>
          <cell r="F21">
            <v>1264.7422372414821</v>
          </cell>
          <cell r="G21">
            <v>0</v>
          </cell>
          <cell r="H21">
            <v>-2657.3840164644062</v>
          </cell>
          <cell r="I21">
            <v>1264.7422372414821</v>
          </cell>
          <cell r="J21">
            <v>-1392.641779222924</v>
          </cell>
          <cell r="K21">
            <v>-6.2630464786069063E-3</v>
          </cell>
          <cell r="L21">
            <v>0</v>
          </cell>
          <cell r="M21">
            <v>-1392.641779222924</v>
          </cell>
          <cell r="N21">
            <v>0</v>
          </cell>
          <cell r="O21">
            <v>-2657.3840164644062</v>
          </cell>
          <cell r="P21">
            <v>0</v>
          </cell>
          <cell r="Q21">
            <v>-1285.8076644195082</v>
          </cell>
          <cell r="R21">
            <v>0</v>
          </cell>
          <cell r="S21">
            <v>0</v>
          </cell>
        </row>
        <row r="22">
          <cell r="A22">
            <v>16</v>
          </cell>
          <cell r="B22">
            <v>224882.46092156481</v>
          </cell>
          <cell r="C22">
            <v>227607.83838720171</v>
          </cell>
          <cell r="D22">
            <v>-2725.377465636906</v>
          </cell>
          <cell r="E22">
            <v>0</v>
          </cell>
          <cell r="F22">
            <v>-1392.641779222924</v>
          </cell>
          <cell r="G22">
            <v>0</v>
          </cell>
          <cell r="H22">
            <v>-2725.377465636906</v>
          </cell>
          <cell r="I22">
            <v>0</v>
          </cell>
          <cell r="J22">
            <v>-2725.377465636906</v>
          </cell>
          <cell r="K22">
            <v>-1.1974005310838859E-2</v>
          </cell>
          <cell r="L22">
            <v>0</v>
          </cell>
          <cell r="M22">
            <v>-2725.377465636906</v>
          </cell>
          <cell r="N22">
            <v>0</v>
          </cell>
          <cell r="O22">
            <v>-2725.377465636906</v>
          </cell>
          <cell r="P22">
            <v>0</v>
          </cell>
          <cell r="Q22">
            <v>-4017.5822884138588</v>
          </cell>
          <cell r="R22">
            <v>0</v>
          </cell>
          <cell r="S22">
            <v>-4017.5822884138588</v>
          </cell>
        </row>
        <row r="23">
          <cell r="A23">
            <v>17</v>
          </cell>
          <cell r="B23">
            <v>230277.88328388016</v>
          </cell>
          <cell r="C23">
            <v>233072.49169853149</v>
          </cell>
          <cell r="D23">
            <v>-2794.6084146513313</v>
          </cell>
          <cell r="E23">
            <v>0</v>
          </cell>
          <cell r="F23">
            <v>-4118.01924485983</v>
          </cell>
          <cell r="G23">
            <v>0</v>
          </cell>
          <cell r="H23">
            <v>-2794.6084146513313</v>
          </cell>
          <cell r="I23">
            <v>0</v>
          </cell>
          <cell r="J23">
            <v>-2794.6084146513313</v>
          </cell>
          <cell r="K23">
            <v>-1.1990297071462333E-2</v>
          </cell>
          <cell r="L23">
            <v>0</v>
          </cell>
          <cell r="M23">
            <v>-2794.6084146513313</v>
          </cell>
          <cell r="N23">
            <v>0</v>
          </cell>
          <cell r="O23">
            <v>-2794.6084146513313</v>
          </cell>
          <cell r="P23">
            <v>0</v>
          </cell>
          <cell r="Q23">
            <v>-2794.6084146513313</v>
          </cell>
          <cell r="R23">
            <v>0</v>
          </cell>
          <cell r="S23">
            <v>0</v>
          </cell>
        </row>
        <row r="24">
          <cell r="A24">
            <v>18</v>
          </cell>
          <cell r="B24">
            <v>235850.56611437653</v>
          </cell>
          <cell r="C24">
            <v>238715.68021968685</v>
          </cell>
          <cell r="D24">
            <v>-2865.1141053103202</v>
          </cell>
          <cell r="E24">
            <v>0</v>
          </cell>
          <cell r="F24">
            <v>-6912.6276595111613</v>
          </cell>
          <cell r="G24">
            <v>0</v>
          </cell>
          <cell r="H24">
            <v>-2865.1141053103202</v>
          </cell>
          <cell r="I24">
            <v>0</v>
          </cell>
          <cell r="J24">
            <v>-2865.1141053103202</v>
          </cell>
          <cell r="K24">
            <v>-1.2002203217960352E-2</v>
          </cell>
          <cell r="L24">
            <v>0</v>
          </cell>
          <cell r="M24">
            <v>-2865.1141053103202</v>
          </cell>
          <cell r="N24">
            <v>0</v>
          </cell>
          <cell r="O24">
            <v>-2865.1141053103202</v>
          </cell>
          <cell r="P24">
            <v>0</v>
          </cell>
          <cell r="Q24">
            <v>-5673.6262732758314</v>
          </cell>
          <cell r="R24">
            <v>0</v>
          </cell>
          <cell r="S24">
            <v>0</v>
          </cell>
        </row>
        <row r="25">
          <cell r="A25">
            <v>19</v>
          </cell>
          <cell r="B25">
            <v>241592.50696317726</v>
          </cell>
          <cell r="C25">
            <v>244529.36998992343</v>
          </cell>
          <cell r="D25">
            <v>-2936.8630267461704</v>
          </cell>
          <cell r="E25">
            <v>0</v>
          </cell>
          <cell r="F25">
            <v>-9777.7417648214814</v>
          </cell>
          <cell r="G25">
            <v>0</v>
          </cell>
          <cell r="H25">
            <v>-2936.8630267461704</v>
          </cell>
          <cell r="I25">
            <v>0</v>
          </cell>
          <cell r="J25">
            <v>-2936.8630267461704</v>
          </cell>
          <cell r="K25">
            <v>-1.2010267015643939E-2</v>
          </cell>
          <cell r="L25">
            <v>0</v>
          </cell>
          <cell r="M25">
            <v>-2936.8630267461704</v>
          </cell>
          <cell r="N25">
            <v>0</v>
          </cell>
          <cell r="O25">
            <v>-2936.8630267461704</v>
          </cell>
          <cell r="P25">
            <v>0</v>
          </cell>
          <cell r="Q25">
            <v>-8638.716761045489</v>
          </cell>
          <cell r="R25">
            <v>0</v>
          </cell>
          <cell r="S25">
            <v>0</v>
          </cell>
        </row>
        <row r="26">
          <cell r="A26">
            <v>20</v>
          </cell>
          <cell r="B26">
            <v>247427.06054757364</v>
          </cell>
          <cell r="C26">
            <v>250436.98120680114</v>
          </cell>
          <cell r="D26">
            <v>-3009.9206592275004</v>
          </cell>
          <cell r="E26">
            <v>0</v>
          </cell>
          <cell r="F26">
            <v>-12714.604791567652</v>
          </cell>
          <cell r="G26">
            <v>0</v>
          </cell>
          <cell r="H26">
            <v>-3009.9206592275004</v>
          </cell>
          <cell r="I26">
            <v>0</v>
          </cell>
          <cell r="J26">
            <v>-3009.9206592275004</v>
          </cell>
          <cell r="K26">
            <v>-1.2018674896668016E-2</v>
          </cell>
          <cell r="L26">
            <v>0</v>
          </cell>
          <cell r="M26">
            <v>-3009.9206592275004</v>
          </cell>
          <cell r="N26">
            <v>0</v>
          </cell>
          <cell r="O26">
            <v>-3009.9206592275004</v>
          </cell>
          <cell r="P26">
            <v>0</v>
          </cell>
          <cell r="Q26">
            <v>-11691.616818090211</v>
          </cell>
          <cell r="R26">
            <v>0</v>
          </cell>
          <cell r="S26">
            <v>0</v>
          </cell>
        </row>
        <row r="27">
          <cell r="A27">
            <v>21</v>
          </cell>
          <cell r="B27">
            <v>253351.92234456827</v>
          </cell>
          <cell r="C27">
            <v>256436.17610801876</v>
          </cell>
          <cell r="D27">
            <v>-3084.2537634504843</v>
          </cell>
          <cell r="E27">
            <v>0</v>
          </cell>
          <cell r="F27">
            <v>-15724.525450795152</v>
          </cell>
          <cell r="G27">
            <v>0</v>
          </cell>
          <cell r="H27">
            <v>-3084.2537634504843</v>
          </cell>
          <cell r="I27">
            <v>0</v>
          </cell>
          <cell r="J27">
            <v>-3084.2537634504843</v>
          </cell>
          <cell r="K27">
            <v>-1.2027373868464261E-2</v>
          </cell>
          <cell r="L27">
            <v>0</v>
          </cell>
          <cell r="M27">
            <v>-3084.2537634504843</v>
          </cell>
          <cell r="N27">
            <v>0</v>
          </cell>
          <cell r="O27">
            <v>-3084.2537634504843</v>
          </cell>
          <cell r="P27">
            <v>0</v>
          </cell>
          <cell r="Q27">
            <v>-14834.038786871508</v>
          </cell>
          <cell r="R27">
            <v>0</v>
          </cell>
          <cell r="S27">
            <v>0</v>
          </cell>
        </row>
        <row r="28">
          <cell r="A28">
            <v>22</v>
          </cell>
          <cell r="B28">
            <v>259364.75064577861</v>
          </cell>
          <cell r="C28">
            <v>262524.47866147774</v>
          </cell>
          <cell r="D28">
            <v>-3159.7280156991328</v>
          </cell>
          <cell r="E28">
            <v>0</v>
          </cell>
          <cell r="F28">
            <v>-18808.779214245638</v>
          </cell>
          <cell r="G28">
            <v>0</v>
          </cell>
          <cell r="H28">
            <v>-3159.7280156991328</v>
          </cell>
          <cell r="I28">
            <v>0</v>
          </cell>
          <cell r="J28">
            <v>-3159.7280156991328</v>
          </cell>
          <cell r="K28">
            <v>-1.2035936731726893E-2</v>
          </cell>
          <cell r="L28">
            <v>0</v>
          </cell>
          <cell r="M28">
            <v>-3159.7280156991328</v>
          </cell>
          <cell r="N28">
            <v>0</v>
          </cell>
          <cell r="O28">
            <v>-3159.7280156991328</v>
          </cell>
          <cell r="P28">
            <v>0</v>
          </cell>
          <cell r="Q28">
            <v>-18067.569205391854</v>
          </cell>
          <cell r="R28">
            <v>0</v>
          </cell>
          <cell r="S28">
            <v>0</v>
          </cell>
        </row>
        <row r="29">
          <cell r="A29">
            <v>23</v>
          </cell>
          <cell r="B29">
            <v>265466.95180327637</v>
          </cell>
          <cell r="C29">
            <v>268703.37084552768</v>
          </cell>
          <cell r="D29">
            <v>-3236.4190422513057</v>
          </cell>
          <cell r="E29">
            <v>0</v>
          </cell>
          <cell r="F29">
            <v>-21968.507229944771</v>
          </cell>
          <cell r="G29">
            <v>0</v>
          </cell>
          <cell r="H29">
            <v>-3236.4190422513057</v>
          </cell>
          <cell r="I29">
            <v>0</v>
          </cell>
          <cell r="J29">
            <v>-3236.4190422513057</v>
          </cell>
          <cell r="K29">
            <v>-1.2044579240175813E-2</v>
          </cell>
          <cell r="L29">
            <v>0</v>
          </cell>
          <cell r="M29">
            <v>-3236.4190422513057</v>
          </cell>
          <cell r="N29">
            <v>0</v>
          </cell>
          <cell r="O29">
            <v>-3236.4190422513057</v>
          </cell>
          <cell r="P29">
            <v>0</v>
          </cell>
          <cell r="Q29">
            <v>-21393.878131285408</v>
          </cell>
          <cell r="R29">
            <v>0</v>
          </cell>
          <cell r="S29">
            <v>0</v>
          </cell>
        </row>
        <row r="30">
          <cell r="A30">
            <v>24</v>
          </cell>
          <cell r="B30">
            <v>271659.74491528649</v>
          </cell>
          <cell r="C30">
            <v>274973.84206331207</v>
          </cell>
          <cell r="D30">
            <v>-3314.097148025583</v>
          </cell>
          <cell r="E30">
            <v>0</v>
          </cell>
          <cell r="F30">
            <v>-25204.926272196077</v>
          </cell>
          <cell r="G30">
            <v>0</v>
          </cell>
          <cell r="H30">
            <v>-3314.097148025583</v>
          </cell>
          <cell r="I30">
            <v>0</v>
          </cell>
          <cell r="J30">
            <v>-3314.097148025583</v>
          </cell>
          <cell r="K30">
            <v>-1.2052408778804931E-2</v>
          </cell>
          <cell r="L30">
            <v>0</v>
          </cell>
          <cell r="M30">
            <v>-3314.097148025583</v>
          </cell>
          <cell r="N30">
            <v>0</v>
          </cell>
          <cell r="O30">
            <v>-3314.097148025583</v>
          </cell>
          <cell r="P30">
            <v>0</v>
          </cell>
          <cell r="Q30">
            <v>-24814.414235986125</v>
          </cell>
          <cell r="R30">
            <v>0</v>
          </cell>
          <cell r="S30">
            <v>0</v>
          </cell>
        </row>
        <row r="31">
          <cell r="A31">
            <v>25</v>
          </cell>
          <cell r="B31">
            <v>277943.36535396002</v>
          </cell>
          <cell r="C31">
            <v>281336.42103538202</v>
          </cell>
          <cell r="D31">
            <v>-3393.0556814220035</v>
          </cell>
          <cell r="E31">
            <v>0</v>
          </cell>
          <cell r="F31">
            <v>-28519.02342022166</v>
          </cell>
          <cell r="G31">
            <v>0</v>
          </cell>
          <cell r="H31">
            <v>-3393.0556814220035</v>
          </cell>
          <cell r="I31">
            <v>0</v>
          </cell>
          <cell r="J31">
            <v>-3393.0556814220035</v>
          </cell>
          <cell r="K31">
            <v>-1.2060492093184334E-2</v>
          </cell>
          <cell r="L31">
            <v>0</v>
          </cell>
          <cell r="M31">
            <v>-3393.0556814220035</v>
          </cell>
          <cell r="N31">
            <v>0</v>
          </cell>
          <cell r="O31">
            <v>-3393.0556814220035</v>
          </cell>
          <cell r="P31">
            <v>0</v>
          </cell>
          <cell r="Q31">
            <v>-28330.926746767203</v>
          </cell>
          <cell r="R31">
            <v>0</v>
          </cell>
          <cell r="S31">
            <v>0</v>
          </cell>
        </row>
        <row r="32">
          <cell r="A32">
            <v>26</v>
          </cell>
          <cell r="B32">
            <v>284316.26273949625</v>
          </cell>
          <cell r="C32">
            <v>287789.53279693052</v>
          </cell>
          <cell r="D32">
            <v>-3473.2700574342743</v>
          </cell>
          <cell r="E32">
            <v>0</v>
          </cell>
          <cell r="F32">
            <v>-31912.079101643663</v>
          </cell>
          <cell r="G32">
            <v>0</v>
          </cell>
          <cell r="H32">
            <v>-3473.2700574342743</v>
          </cell>
          <cell r="I32">
            <v>0</v>
          </cell>
          <cell r="J32">
            <v>-3473.2700574342743</v>
          </cell>
          <cell r="K32">
            <v>-1.2068785211465895E-2</v>
          </cell>
          <cell r="L32">
            <v>0</v>
          </cell>
          <cell r="M32">
            <v>-3473.2700574342743</v>
          </cell>
          <cell r="N32">
            <v>0</v>
          </cell>
          <cell r="O32">
            <v>-3473.2700574342743</v>
          </cell>
          <cell r="P32">
            <v>0</v>
          </cell>
          <cell r="Q32">
            <v>-31945.149008662051</v>
          </cell>
          <cell r="R32">
            <v>0</v>
          </cell>
          <cell r="S32">
            <v>0</v>
          </cell>
        </row>
        <row r="33">
          <cell r="A33">
            <v>27</v>
          </cell>
          <cell r="B33">
            <v>290779.08283817372</v>
          </cell>
          <cell r="C33">
            <v>294333.86047225771</v>
          </cell>
          <cell r="D33">
            <v>-3554.7776340839919</v>
          </cell>
          <cell r="E33">
            <v>0</v>
          </cell>
          <cell r="F33">
            <v>-35385.349159077938</v>
          </cell>
          <cell r="G33">
            <v>0</v>
          </cell>
          <cell r="H33">
            <v>-3554.7776340839919</v>
          </cell>
          <cell r="I33">
            <v>0</v>
          </cell>
          <cell r="J33">
            <v>-3554.7776340839919</v>
          </cell>
          <cell r="K33">
            <v>-1.2077365575202129E-2</v>
          </cell>
          <cell r="L33">
            <v>0</v>
          </cell>
          <cell r="M33">
            <v>-3554.7776340839919</v>
          </cell>
          <cell r="N33">
            <v>0</v>
          </cell>
          <cell r="O33">
            <v>-3554.7776340839919</v>
          </cell>
          <cell r="P33">
            <v>0</v>
          </cell>
          <cell r="Q33">
            <v>-35658.860348474758</v>
          </cell>
          <cell r="R33">
            <v>0</v>
          </cell>
          <cell r="S33">
            <v>0</v>
          </cell>
        </row>
        <row r="34">
          <cell r="A34">
            <v>28</v>
          </cell>
          <cell r="B34">
            <v>297334.07617855264</v>
          </cell>
          <cell r="C34">
            <v>300971.6446536142</v>
          </cell>
          <cell r="D34">
            <v>-3637.5684750615619</v>
          </cell>
          <cell r="E34">
            <v>0</v>
          </cell>
          <cell r="F34">
            <v>-38940.12679316193</v>
          </cell>
          <cell r="G34">
            <v>0</v>
          </cell>
          <cell r="H34">
            <v>-3637.5684750615619</v>
          </cell>
          <cell r="I34">
            <v>0</v>
          </cell>
          <cell r="J34">
            <v>-3637.5684750615619</v>
          </cell>
          <cell r="K34">
            <v>-1.2086083654983544E-2</v>
          </cell>
          <cell r="L34">
            <v>0</v>
          </cell>
          <cell r="M34">
            <v>-3637.5684750615619</v>
          </cell>
          <cell r="N34">
            <v>0</v>
          </cell>
          <cell r="O34">
            <v>-3637.5684750615619</v>
          </cell>
          <cell r="P34">
            <v>0</v>
          </cell>
          <cell r="Q34">
            <v>-39473.839009217692</v>
          </cell>
          <cell r="R34">
            <v>0</v>
          </cell>
          <cell r="S34">
            <v>-39473.839009217692</v>
          </cell>
        </row>
        <row r="35">
          <cell r="A35">
            <v>29</v>
          </cell>
          <cell r="B35">
            <v>303978.37883953744</v>
          </cell>
          <cell r="C35">
            <v>307699.98349888466</v>
          </cell>
          <cell r="D35">
            <v>-3721.6046593472129</v>
          </cell>
          <cell r="E35">
            <v>0</v>
          </cell>
          <cell r="F35">
            <v>-42577.695268223491</v>
          </cell>
          <cell r="G35">
            <v>0</v>
          </cell>
          <cell r="H35">
            <v>-3721.6046593472129</v>
          </cell>
          <cell r="I35">
            <v>0</v>
          </cell>
          <cell r="J35">
            <v>-3721.6046593472129</v>
          </cell>
          <cell r="K35">
            <v>-1.2094913418676549E-2</v>
          </cell>
          <cell r="L35">
            <v>0</v>
          </cell>
          <cell r="M35">
            <v>-3721.6046593472129</v>
          </cell>
          <cell r="N35">
            <v>0</v>
          </cell>
          <cell r="O35">
            <v>-3721.6046593472129</v>
          </cell>
          <cell r="P35">
            <v>0</v>
          </cell>
          <cell r="Q35">
            <v>-3721.6046593472129</v>
          </cell>
          <cell r="R35">
            <v>0</v>
          </cell>
          <cell r="S35">
            <v>0</v>
          </cell>
        </row>
        <row r="36">
          <cell r="A36">
            <v>30</v>
          </cell>
          <cell r="B36">
            <v>310710.24789201515</v>
          </cell>
          <cell r="C36">
            <v>314517.16262717731</v>
          </cell>
          <cell r="D36">
            <v>-3806.914735162165</v>
          </cell>
          <cell r="E36">
            <v>0</v>
          </cell>
          <cell r="F36">
            <v>-46299.299927570704</v>
          </cell>
          <cell r="G36">
            <v>0</v>
          </cell>
          <cell r="H36">
            <v>-3806.914735162165</v>
          </cell>
          <cell r="I36">
            <v>0</v>
          </cell>
          <cell r="J36">
            <v>-3806.914735162165</v>
          </cell>
          <cell r="K36">
            <v>-1.2103996816462476E-2</v>
          </cell>
          <cell r="L36">
            <v>0</v>
          </cell>
          <cell r="M36">
            <v>-3806.914735162165</v>
          </cell>
          <cell r="N36">
            <v>0</v>
          </cell>
          <cell r="O36">
            <v>-3806.914735162165</v>
          </cell>
          <cell r="P36">
            <v>0</v>
          </cell>
          <cell r="Q36">
            <v>-7547.0351453548947</v>
          </cell>
          <cell r="R36">
            <v>0</v>
          </cell>
          <cell r="S36">
            <v>0</v>
          </cell>
        </row>
        <row r="37">
          <cell r="A37">
            <v>31</v>
          </cell>
          <cell r="B37">
            <v>317526.04848379653</v>
          </cell>
          <cell r="C37">
            <v>321419.50234782923</v>
          </cell>
          <cell r="D37">
            <v>-3893.4538640326937</v>
          </cell>
          <cell r="E37">
            <v>0</v>
          </cell>
          <cell r="F37">
            <v>-50106.214662732869</v>
          </cell>
          <cell r="G37">
            <v>0</v>
          </cell>
          <cell r="H37">
            <v>-3893.4538640326937</v>
          </cell>
          <cell r="I37">
            <v>0</v>
          </cell>
          <cell r="J37">
            <v>-3893.4538640326937</v>
          </cell>
          <cell r="K37">
            <v>-1.2113309353019066E-2</v>
          </cell>
          <cell r="L37">
            <v>0</v>
          </cell>
          <cell r="M37">
            <v>-3893.4538640326937</v>
          </cell>
          <cell r="N37">
            <v>0</v>
          </cell>
          <cell r="O37">
            <v>-3893.4538640326937</v>
          </cell>
          <cell r="P37">
            <v>0</v>
          </cell>
          <cell r="Q37">
            <v>-11478.037065982688</v>
          </cell>
          <cell r="R37">
            <v>0</v>
          </cell>
          <cell r="S37">
            <v>0</v>
          </cell>
        </row>
        <row r="38">
          <cell r="A38">
            <v>32</v>
          </cell>
          <cell r="B38">
            <v>324429.33060525334</v>
          </cell>
          <cell r="C38">
            <v>328410.61011097021</v>
          </cell>
          <cell r="D38">
            <v>-3981.2795057168696</v>
          </cell>
          <cell r="E38">
            <v>0</v>
          </cell>
          <cell r="F38">
            <v>-53999.668526765563</v>
          </cell>
          <cell r="G38">
            <v>0</v>
          </cell>
          <cell r="H38">
            <v>-3981.2795057168696</v>
          </cell>
          <cell r="I38">
            <v>0</v>
          </cell>
          <cell r="J38">
            <v>-3981.2795057168696</v>
          </cell>
          <cell r="K38">
            <v>-1.2122871134923418E-2</v>
          </cell>
          <cell r="L38">
            <v>0</v>
          </cell>
          <cell r="M38">
            <v>-3981.2795057168696</v>
          </cell>
          <cell r="N38">
            <v>0</v>
          </cell>
          <cell r="O38">
            <v>-3981.2795057168696</v>
          </cell>
          <cell r="P38">
            <v>0</v>
          </cell>
          <cell r="Q38">
            <v>-15516.422173707972</v>
          </cell>
          <cell r="R38">
            <v>0</v>
          </cell>
          <cell r="S38">
            <v>0</v>
          </cell>
        </row>
        <row r="39">
          <cell r="A39">
            <v>33</v>
          </cell>
          <cell r="B39">
            <v>331416.35799584712</v>
          </cell>
          <cell r="C39">
            <v>335486.69043845835</v>
          </cell>
          <cell r="D39">
            <v>-4070.3324426112231</v>
          </cell>
          <cell r="E39">
            <v>0</v>
          </cell>
          <cell r="F39">
            <v>-57980.948032482433</v>
          </cell>
          <cell r="G39">
            <v>0</v>
          </cell>
          <cell r="H39">
            <v>-4070.3324426112231</v>
          </cell>
          <cell r="I39">
            <v>0</v>
          </cell>
          <cell r="J39">
            <v>-4070.3324426112231</v>
          </cell>
          <cell r="K39">
            <v>-1.2132619739076906E-2</v>
          </cell>
          <cell r="L39">
            <v>0</v>
          </cell>
          <cell r="M39">
            <v>-4070.3324426112231</v>
          </cell>
          <cell r="N39">
            <v>0</v>
          </cell>
          <cell r="O39">
            <v>-4070.3324426112231</v>
          </cell>
          <cell r="P39">
            <v>0</v>
          </cell>
          <cell r="Q39">
            <v>-19663.952017246949</v>
          </cell>
          <cell r="R39">
            <v>0</v>
          </cell>
          <cell r="S39">
            <v>0</v>
          </cell>
        </row>
        <row r="40">
          <cell r="A40">
            <v>34</v>
          </cell>
          <cell r="B40">
            <v>338483.70065889548</v>
          </cell>
          <cell r="C40">
            <v>342644.15693796123</v>
          </cell>
          <cell r="D40">
            <v>-4160.456279065751</v>
          </cell>
          <cell r="E40">
            <v>0</v>
          </cell>
          <cell r="F40">
            <v>-62051.280475093656</v>
          </cell>
          <cell r="G40">
            <v>0</v>
          </cell>
          <cell r="H40">
            <v>-4160.456279065751</v>
          </cell>
          <cell r="I40">
            <v>0</v>
          </cell>
          <cell r="J40">
            <v>-4160.456279065751</v>
          </cell>
          <cell r="K40">
            <v>-1.2142206994701615E-2</v>
          </cell>
          <cell r="L40">
            <v>0</v>
          </cell>
          <cell r="M40">
            <v>-4160.456279065751</v>
          </cell>
          <cell r="N40">
            <v>0</v>
          </cell>
          <cell r="O40">
            <v>-4160.456279065751</v>
          </cell>
          <cell r="P40">
            <v>0</v>
          </cell>
          <cell r="Q40">
            <v>-23922.240513734043</v>
          </cell>
          <cell r="R40">
            <v>0</v>
          </cell>
          <cell r="S40">
            <v>0</v>
          </cell>
        </row>
        <row r="41">
          <cell r="A41">
            <v>35</v>
          </cell>
          <cell r="B41">
            <v>345631.73093446309</v>
          </cell>
          <cell r="C41">
            <v>349883.44269082707</v>
          </cell>
          <cell r="D41">
            <v>-4251.7117563639767</v>
          </cell>
          <cell r="E41">
            <v>0</v>
          </cell>
          <cell r="F41">
            <v>-66211.736754159414</v>
          </cell>
          <cell r="G41">
            <v>0</v>
          </cell>
          <cell r="H41">
            <v>-4251.7117563639767</v>
          </cell>
          <cell r="I41">
            <v>0</v>
          </cell>
          <cell r="J41">
            <v>-4251.7117563639767</v>
          </cell>
          <cell r="K41">
            <v>-1.2151794676723194E-2</v>
          </cell>
          <cell r="L41">
            <v>0</v>
          </cell>
          <cell r="M41">
            <v>-4251.7117563639767</v>
          </cell>
          <cell r="N41">
            <v>0</v>
          </cell>
          <cell r="O41">
            <v>-4251.7117563639767</v>
          </cell>
          <cell r="P41">
            <v>0</v>
          </cell>
          <cell r="Q41">
            <v>-28292.970351157852</v>
          </cell>
          <cell r="R41">
            <v>0</v>
          </cell>
          <cell r="S41">
            <v>0</v>
          </cell>
        </row>
        <row r="42">
          <cell r="A42">
            <v>36</v>
          </cell>
          <cell r="B42">
            <v>352860.68896822457</v>
          </cell>
          <cell r="C42">
            <v>357204.54270308057</v>
          </cell>
          <cell r="D42">
            <v>-4343.8537348560058</v>
          </cell>
          <cell r="E42">
            <v>0</v>
          </cell>
          <cell r="F42">
            <v>-70463.448510523391</v>
          </cell>
          <cell r="G42">
            <v>0</v>
          </cell>
          <cell r="H42">
            <v>-4343.8537348560058</v>
          </cell>
          <cell r="I42">
            <v>0</v>
          </cell>
          <cell r="J42">
            <v>-4343.8537348560058</v>
          </cell>
          <cell r="K42">
            <v>-1.2160690068454003E-2</v>
          </cell>
          <cell r="L42">
            <v>0</v>
          </cell>
          <cell r="M42">
            <v>-4343.8537348560058</v>
          </cell>
          <cell r="N42">
            <v>0</v>
          </cell>
          <cell r="O42">
            <v>-4343.8537348560058</v>
          </cell>
          <cell r="P42">
            <v>0</v>
          </cell>
          <cell r="Q42">
            <v>-32777.587449576909</v>
          </cell>
          <cell r="R42">
            <v>0</v>
          </cell>
          <cell r="S42">
            <v>0</v>
          </cell>
        </row>
        <row r="43">
          <cell r="A43">
            <v>37</v>
          </cell>
          <cell r="B43">
            <v>360170.11881783139</v>
          </cell>
          <cell r="C43">
            <v>364607.29846579762</v>
          </cell>
          <cell r="D43">
            <v>-4437.1796479662298</v>
          </cell>
          <cell r="E43">
            <v>0</v>
          </cell>
          <cell r="F43">
            <v>-74807.302245379396</v>
          </cell>
          <cell r="G43">
            <v>0</v>
          </cell>
          <cell r="H43">
            <v>-4437.1796479662298</v>
          </cell>
          <cell r="I43">
            <v>0</v>
          </cell>
          <cell r="J43">
            <v>-4437.1796479662298</v>
          </cell>
          <cell r="K43">
            <v>-1.2169749938185793E-2</v>
          </cell>
          <cell r="L43">
            <v>0</v>
          </cell>
          <cell r="M43">
            <v>-4437.1796479662298</v>
          </cell>
          <cell r="N43">
            <v>0</v>
          </cell>
          <cell r="O43">
            <v>-4437.1796479662298</v>
          </cell>
          <cell r="P43">
            <v>0</v>
          </cell>
          <cell r="Q43">
            <v>-37377.84235622469</v>
          </cell>
          <cell r="R43">
            <v>0</v>
          </cell>
          <cell r="S43">
            <v>0</v>
          </cell>
        </row>
        <row r="44">
          <cell r="A44">
            <v>38</v>
          </cell>
          <cell r="B44">
            <v>367556.27755831555</v>
          </cell>
          <cell r="C44">
            <v>372087.91576318227</v>
          </cell>
          <cell r="D44">
            <v>-4531.6382048667292</v>
          </cell>
          <cell r="E44">
            <v>0</v>
          </cell>
          <cell r="F44">
            <v>-79244.481893345626</v>
          </cell>
          <cell r="G44">
            <v>0</v>
          </cell>
          <cell r="H44">
            <v>-4531.6382048667292</v>
          </cell>
          <cell r="I44">
            <v>0</v>
          </cell>
          <cell r="J44">
            <v>-4531.6382048667292</v>
          </cell>
          <cell r="K44">
            <v>-1.2178944848482849E-2</v>
          </cell>
          <cell r="L44">
            <v>0</v>
          </cell>
          <cell r="M44">
            <v>-4531.6382048667292</v>
          </cell>
          <cell r="N44">
            <v>0</v>
          </cell>
          <cell r="O44">
            <v>-4531.6382048667292</v>
          </cell>
          <cell r="P44">
            <v>0</v>
          </cell>
          <cell r="Q44">
            <v>-42095.443036840326</v>
          </cell>
          <cell r="R44">
            <v>0</v>
          </cell>
          <cell r="S44">
            <v>0</v>
          </cell>
        </row>
        <row r="45">
          <cell r="A45">
            <v>39</v>
          </cell>
          <cell r="B45">
            <v>375019.17472529667</v>
          </cell>
          <cell r="C45">
            <v>379646.42644361808</v>
          </cell>
          <cell r="D45">
            <v>-4627.2517183214077</v>
          </cell>
          <cell r="E45">
            <v>0</v>
          </cell>
          <cell r="F45">
            <v>-83776.120098212356</v>
          </cell>
          <cell r="G45">
            <v>0</v>
          </cell>
          <cell r="H45">
            <v>-4627.2517183214077</v>
          </cell>
          <cell r="I45">
            <v>0</v>
          </cell>
          <cell r="J45">
            <v>-4627.2517183214077</v>
          </cell>
          <cell r="K45">
            <v>-1.2188318909432982E-2</v>
          </cell>
          <cell r="L45">
            <v>0</v>
          </cell>
          <cell r="M45">
            <v>-4627.2517183214077</v>
          </cell>
          <cell r="N45">
            <v>0</v>
          </cell>
          <cell r="O45">
            <v>-4627.2517183214077</v>
          </cell>
          <cell r="P45">
            <v>0</v>
          </cell>
          <cell r="Q45">
            <v>-46932.128267408705</v>
          </cell>
          <cell r="R45">
            <v>0</v>
          </cell>
          <cell r="S45">
            <v>0</v>
          </cell>
        </row>
        <row r="46">
          <cell r="A46">
            <v>40</v>
          </cell>
          <cell r="B46">
            <v>382560.38884026953</v>
          </cell>
          <cell r="C46">
            <v>387284.37774698355</v>
          </cell>
          <cell r="D46">
            <v>-4723.9889067140175</v>
          </cell>
          <cell r="E46">
            <v>0</v>
          </cell>
          <cell r="F46">
            <v>-88403.371816533763</v>
          </cell>
          <cell r="G46">
            <v>0</v>
          </cell>
          <cell r="H46">
            <v>-4723.9889067140175</v>
          </cell>
          <cell r="I46">
            <v>0</v>
          </cell>
          <cell r="J46">
            <v>-4723.9889067140175</v>
          </cell>
          <cell r="K46">
            <v>-1.219772647220034E-2</v>
          </cell>
          <cell r="L46">
            <v>0</v>
          </cell>
          <cell r="M46">
            <v>-4723.9889067140175</v>
          </cell>
          <cell r="N46">
            <v>0</v>
          </cell>
          <cell r="O46">
            <v>-4723.9889067140175</v>
          </cell>
          <cell r="P46">
            <v>0</v>
          </cell>
          <cell r="Q46">
            <v>-51889.614193067668</v>
          </cell>
          <cell r="R46">
            <v>0</v>
          </cell>
          <cell r="S46">
            <v>-51889.614193067668</v>
          </cell>
        </row>
        <row r="47">
          <cell r="A47">
            <v>41</v>
          </cell>
          <cell r="B47">
            <v>390175.28713949351</v>
          </cell>
          <cell r="C47">
            <v>394997.07425652596</v>
          </cell>
          <cell r="D47">
            <v>-4821.7871170324506</v>
          </cell>
          <cell r="E47">
            <v>0</v>
          </cell>
          <cell r="F47">
            <v>-93236.823223247775</v>
          </cell>
          <cell r="G47">
            <v>0</v>
          </cell>
          <cell r="H47">
            <v>-4821.7871170324506</v>
          </cell>
          <cell r="I47">
            <v>0</v>
          </cell>
          <cell r="J47">
            <v>-4821.7871170324506</v>
          </cell>
          <cell r="K47">
            <v>-1.2207146410155434E-2</v>
          </cell>
          <cell r="L47">
            <v>0</v>
          </cell>
          <cell r="M47">
            <v>-4821.7871170324506</v>
          </cell>
          <cell r="N47">
            <v>0</v>
          </cell>
          <cell r="O47">
            <v>-4821.7871170324506</v>
          </cell>
          <cell r="P47">
            <v>0</v>
          </cell>
          <cell r="Q47">
            <v>-4821.7871170324506</v>
          </cell>
          <cell r="R47">
            <v>0</v>
          </cell>
          <cell r="S47">
            <v>0</v>
          </cell>
        </row>
        <row r="48">
          <cell r="A48">
            <v>42</v>
          </cell>
          <cell r="B48">
            <v>397860.43120079138</v>
          </cell>
          <cell r="C48">
            <v>402781.09176070342</v>
          </cell>
          <cell r="D48">
            <v>-4920.6605599120376</v>
          </cell>
          <cell r="E48">
            <v>0</v>
          </cell>
          <cell r="F48">
            <v>-98112.423820004653</v>
          </cell>
          <cell r="G48">
            <v>0</v>
          </cell>
          <cell r="H48">
            <v>-4920.6605599120376</v>
          </cell>
          <cell r="I48">
            <v>0</v>
          </cell>
          <cell r="J48">
            <v>-4920.6605599120376</v>
          </cell>
          <cell r="K48">
            <v>-1.221671190770657E-2</v>
          </cell>
          <cell r="L48">
            <v>0</v>
          </cell>
          <cell r="M48">
            <v>-4920.6605599120376</v>
          </cell>
          <cell r="N48">
            <v>0</v>
          </cell>
          <cell r="O48">
            <v>-4920.6605599120376</v>
          </cell>
          <cell r="P48">
            <v>0</v>
          </cell>
          <cell r="Q48">
            <v>-9766.4370624545427</v>
          </cell>
          <cell r="R48">
            <v>0</v>
          </cell>
          <cell r="S48">
            <v>0</v>
          </cell>
        </row>
        <row r="49">
          <cell r="A49">
            <v>43</v>
          </cell>
          <cell r="B49">
            <v>405610.78972843691</v>
          </cell>
          <cell r="C49">
            <v>410631.33732882101</v>
          </cell>
          <cell r="D49">
            <v>-5020.5476003841031</v>
          </cell>
          <cell r="E49">
            <v>0</v>
          </cell>
          <cell r="F49">
            <v>-103033.08437991669</v>
          </cell>
          <cell r="G49">
            <v>0</v>
          </cell>
          <cell r="H49">
            <v>-5020.5476003841031</v>
          </cell>
          <cell r="I49">
            <v>0</v>
          </cell>
          <cell r="J49">
            <v>-5020.5476003841031</v>
          </cell>
          <cell r="K49">
            <v>-1.2226411245286431E-2</v>
          </cell>
          <cell r="L49">
            <v>0</v>
          </cell>
          <cell r="M49">
            <v>-5020.5476003841031</v>
          </cell>
          <cell r="N49">
            <v>0</v>
          </cell>
          <cell r="O49">
            <v>-5020.5476003841031</v>
          </cell>
          <cell r="P49">
            <v>0</v>
          </cell>
          <cell r="Q49">
            <v>-14835.574701773236</v>
          </cell>
          <cell r="R49">
            <v>0</v>
          </cell>
          <cell r="S49">
            <v>0</v>
          </cell>
        </row>
        <row r="50">
          <cell r="A50">
            <v>44</v>
          </cell>
          <cell r="B50">
            <v>413429.11410536553</v>
          </cell>
          <cell r="C50">
            <v>418550.6056806749</v>
          </cell>
          <cell r="D50">
            <v>-5121.4915753093665</v>
          </cell>
          <cell r="E50">
            <v>0</v>
          </cell>
          <cell r="F50">
            <v>-108053.63198030079</v>
          </cell>
          <cell r="G50">
            <v>0</v>
          </cell>
          <cell r="H50">
            <v>-5121.4915753093665</v>
          </cell>
          <cell r="I50">
            <v>0</v>
          </cell>
          <cell r="J50">
            <v>-5121.4915753093665</v>
          </cell>
          <cell r="K50">
            <v>-1.2236254125066801E-2</v>
          </cell>
          <cell r="L50">
            <v>0</v>
          </cell>
          <cell r="M50">
            <v>-5121.4915753093665</v>
          </cell>
          <cell r="N50">
            <v>0</v>
          </cell>
          <cell r="O50">
            <v>-5121.4915753093665</v>
          </cell>
          <cell r="P50">
            <v>0</v>
          </cell>
          <cell r="Q50">
            <v>-20030.876321397271</v>
          </cell>
          <cell r="R50">
            <v>0</v>
          </cell>
          <cell r="S50">
            <v>0</v>
          </cell>
        </row>
        <row r="51">
          <cell r="A51">
            <v>45</v>
          </cell>
          <cell r="B51">
            <v>421309.96341711568</v>
          </cell>
          <cell r="C51">
            <v>426533.36726082407</v>
          </cell>
          <cell r="D51">
            <v>-5223.4038437083946</v>
          </cell>
          <cell r="E51">
            <v>0</v>
          </cell>
          <cell r="F51">
            <v>-116970.42555031224</v>
          </cell>
          <cell r="G51">
            <v>0</v>
          </cell>
          <cell r="H51">
            <v>-5223.4038437083946</v>
          </cell>
          <cell r="I51">
            <v>0</v>
          </cell>
          <cell r="J51">
            <v>-5223.4038437083946</v>
          </cell>
          <cell r="K51">
            <v>-1.2246178715754017E-2</v>
          </cell>
          <cell r="L51">
            <v>0</v>
          </cell>
          <cell r="M51">
            <v>-5223.4038437083946</v>
          </cell>
          <cell r="N51">
            <v>0</v>
          </cell>
          <cell r="O51">
            <v>-5223.4038437083946</v>
          </cell>
          <cell r="P51">
            <v>0</v>
          </cell>
          <cell r="Q51">
            <v>-25353.937906626608</v>
          </cell>
          <cell r="R51">
            <v>0</v>
          </cell>
          <cell r="S51">
            <v>0</v>
          </cell>
        </row>
        <row r="52">
          <cell r="A52">
            <v>46</v>
          </cell>
          <cell r="B52">
            <v>429248.64259014471</v>
          </cell>
          <cell r="C52">
            <v>434574.74556806963</v>
          </cell>
          <cell r="D52">
            <v>-5326.102977924922</v>
          </cell>
          <cell r="E52">
            <v>0</v>
          </cell>
          <cell r="F52">
            <v>-125892.46966581742</v>
          </cell>
          <cell r="G52">
            <v>0</v>
          </cell>
          <cell r="H52">
            <v>-5326.102977924922</v>
          </cell>
          <cell r="I52">
            <v>0</v>
          </cell>
          <cell r="J52">
            <v>-5326.102977924922</v>
          </cell>
          <cell r="K52">
            <v>-1.2255896211738488E-2</v>
          </cell>
          <cell r="L52">
            <v>0</v>
          </cell>
          <cell r="M52">
            <v>-5326.102977924922</v>
          </cell>
          <cell r="N52">
            <v>0</v>
          </cell>
          <cell r="O52">
            <v>-5326.102977924922</v>
          </cell>
          <cell r="P52">
            <v>0</v>
          </cell>
          <cell r="Q52">
            <v>-30806.181955461019</v>
          </cell>
          <cell r="R52">
            <v>0</v>
          </cell>
          <cell r="S52">
            <v>0</v>
          </cell>
        </row>
        <row r="53">
          <cell r="A53">
            <v>47</v>
          </cell>
          <cell r="B53">
            <v>437244.16623229592</v>
          </cell>
          <cell r="C53">
            <v>442673.79131230037</v>
          </cell>
          <cell r="D53">
            <v>-5429.6250800044509</v>
          </cell>
          <cell r="E53">
            <v>0</v>
          </cell>
          <cell r="F53">
            <v>-134896.30804716217</v>
          </cell>
          <cell r="G53">
            <v>0</v>
          </cell>
          <cell r="H53">
            <v>-5429.6250800044509</v>
          </cell>
          <cell r="I53">
            <v>0</v>
          </cell>
          <cell r="J53">
            <v>-5429.6250800044509</v>
          </cell>
          <cell r="K53">
            <v>-1.2265521895724619E-2</v>
          </cell>
          <cell r="L53">
            <v>0</v>
          </cell>
          <cell r="M53">
            <v>-5429.6250800044509</v>
          </cell>
          <cell r="N53">
            <v>0</v>
          </cell>
          <cell r="O53">
            <v>-5429.6250800044509</v>
          </cell>
          <cell r="P53">
            <v>0</v>
          </cell>
          <cell r="Q53">
            <v>-36389.074145166756</v>
          </cell>
          <cell r="R53">
            <v>0</v>
          </cell>
          <cell r="S53">
            <v>0</v>
          </cell>
        </row>
        <row r="54">
          <cell r="A54">
            <v>48</v>
          </cell>
          <cell r="B54">
            <v>445295.48541975848</v>
          </cell>
          <cell r="C54">
            <v>450829.2050659018</v>
          </cell>
          <cell r="D54">
            <v>-5533.7196461433196</v>
          </cell>
          <cell r="E54">
            <v>0</v>
          </cell>
          <cell r="F54">
            <v>-137865.63161180267</v>
          </cell>
          <cell r="G54">
            <v>0</v>
          </cell>
          <cell r="H54">
            <v>-5533.7196461433196</v>
          </cell>
          <cell r="I54">
            <v>0</v>
          </cell>
          <cell r="J54">
            <v>-5533.7196461433196</v>
          </cell>
          <cell r="K54">
            <v>-1.2274536751305642E-2</v>
          </cell>
          <cell r="L54">
            <v>0</v>
          </cell>
          <cell r="M54">
            <v>-5533.7196461433196</v>
          </cell>
          <cell r="N54">
            <v>0</v>
          </cell>
          <cell r="O54">
            <v>-5533.7196461433196</v>
          </cell>
          <cell r="P54">
            <v>0</v>
          </cell>
          <cell r="Q54">
            <v>-42103.836941253125</v>
          </cell>
          <cell r="R54">
            <v>0</v>
          </cell>
          <cell r="S54">
            <v>0</v>
          </cell>
        </row>
        <row r="55">
          <cell r="A55">
            <v>49</v>
          </cell>
          <cell r="B55">
            <v>453401.34166421398</v>
          </cell>
          <cell r="C55">
            <v>459040.01436728355</v>
          </cell>
          <cell r="D55">
            <v>-5638.6727030695765</v>
          </cell>
          <cell r="E55">
            <v>0</v>
          </cell>
          <cell r="F55">
            <v>-140906.2693203672</v>
          </cell>
          <cell r="G55">
            <v>0</v>
          </cell>
          <cell r="H55">
            <v>-5638.6727030695765</v>
          </cell>
          <cell r="I55">
            <v>0</v>
          </cell>
          <cell r="J55">
            <v>-5638.6727030695765</v>
          </cell>
          <cell r="K55">
            <v>-1.2283619132509884E-2</v>
          </cell>
          <cell r="L55">
            <v>0</v>
          </cell>
          <cell r="M55">
            <v>-5638.6727030695765</v>
          </cell>
          <cell r="N55">
            <v>0</v>
          </cell>
          <cell r="O55">
            <v>-5638.6727030695765</v>
          </cell>
          <cell r="P55">
            <v>0</v>
          </cell>
          <cell r="Q55">
            <v>-47951.984917975562</v>
          </cell>
          <cell r="R55">
            <v>0</v>
          </cell>
          <cell r="S55">
            <v>0</v>
          </cell>
        </row>
        <row r="56">
          <cell r="A56">
            <v>50</v>
          </cell>
          <cell r="B56">
            <v>461555.34279069351</v>
          </cell>
          <cell r="C56">
            <v>467299.74507266807</v>
          </cell>
          <cell r="D56">
            <v>-5744.4022819745587</v>
          </cell>
          <cell r="E56">
            <v>0</v>
          </cell>
          <cell r="F56">
            <v>-144018.76135764024</v>
          </cell>
          <cell r="G56">
            <v>0</v>
          </cell>
          <cell r="H56">
            <v>-5744.4022819745587</v>
          </cell>
          <cell r="I56">
            <v>0</v>
          </cell>
          <cell r="J56">
            <v>-5744.4022819745587</v>
          </cell>
          <cell r="K56">
            <v>-1.229275714901421E-2</v>
          </cell>
          <cell r="L56">
            <v>0</v>
          </cell>
          <cell r="M56">
            <v>-5744.4022819745587</v>
          </cell>
          <cell r="N56">
            <v>0</v>
          </cell>
          <cell r="O56">
            <v>-5744.4022819745587</v>
          </cell>
          <cell r="P56">
            <v>0</v>
          </cell>
          <cell r="Q56">
            <v>-53934.958216100167</v>
          </cell>
          <cell r="R56">
            <v>0</v>
          </cell>
          <cell r="S56">
            <v>0</v>
          </cell>
        </row>
        <row r="57">
          <cell r="A57">
            <v>51</v>
          </cell>
          <cell r="B57">
            <v>469756.79477896314</v>
          </cell>
          <cell r="C57">
            <v>475607.70354606083</v>
          </cell>
          <cell r="D57">
            <v>-5850.9087670976878</v>
          </cell>
          <cell r="E57">
            <v>0</v>
          </cell>
          <cell r="F57">
            <v>-147172.51634595243</v>
          </cell>
          <cell r="G57">
            <v>0</v>
          </cell>
          <cell r="H57">
            <v>-5850.9087670976878</v>
          </cell>
          <cell r="I57">
            <v>0</v>
          </cell>
          <cell r="J57">
            <v>-5850.9087670976878</v>
          </cell>
          <cell r="K57">
            <v>-1.2301963831691909E-2</v>
          </cell>
          <cell r="L57">
            <v>0</v>
          </cell>
          <cell r="M57">
            <v>-5850.9087670976878</v>
          </cell>
          <cell r="N57">
            <v>0</v>
          </cell>
          <cell r="O57">
            <v>-5850.9087670976878</v>
          </cell>
          <cell r="P57">
            <v>0</v>
          </cell>
          <cell r="Q57">
            <v>-60054.204525629844</v>
          </cell>
          <cell r="R57">
            <v>0</v>
          </cell>
          <cell r="S57">
            <v>0</v>
          </cell>
        </row>
        <row r="58">
          <cell r="A58">
            <v>52</v>
          </cell>
          <cell r="B58">
            <v>478006.49050573271</v>
          </cell>
          <cell r="C58">
            <v>483964.62794314779</v>
          </cell>
          <cell r="D58">
            <v>-5958.1374374150764</v>
          </cell>
          <cell r="E58">
            <v>0</v>
          </cell>
          <cell r="F58">
            <v>-150366.04109658572</v>
          </cell>
          <cell r="G58">
            <v>0</v>
          </cell>
          <cell r="H58">
            <v>-5958.1374374150764</v>
          </cell>
          <cell r="I58">
            <v>0</v>
          </cell>
          <cell r="J58">
            <v>-5958.1374374150764</v>
          </cell>
          <cell r="K58">
            <v>-1.2311101046242143E-2</v>
          </cell>
          <cell r="L58">
            <v>0</v>
          </cell>
          <cell r="M58">
            <v>-5958.1374374150764</v>
          </cell>
          <cell r="N58">
            <v>0</v>
          </cell>
          <cell r="O58">
            <v>-5958.1374374150764</v>
          </cell>
          <cell r="P58">
            <v>0</v>
          </cell>
          <cell r="Q58">
            <v>-66311.124018099988</v>
          </cell>
          <cell r="R58">
            <v>0</v>
          </cell>
          <cell r="S58">
            <v>-66311.124018099988</v>
          </cell>
        </row>
        <row r="59">
          <cell r="A59">
            <v>53</v>
          </cell>
          <cell r="B59">
            <v>486297.83900262503</v>
          </cell>
          <cell r="C59">
            <v>492363.83590086154</v>
          </cell>
          <cell r="D59">
            <v>-6065.9968982365099</v>
          </cell>
          <cell r="E59">
            <v>0</v>
          </cell>
          <cell r="F59">
            <v>-153598.80106836389</v>
          </cell>
          <cell r="G59">
            <v>0</v>
          </cell>
          <cell r="H59">
            <v>-6065.9968982365099</v>
          </cell>
          <cell r="I59">
            <v>0</v>
          </cell>
          <cell r="J59">
            <v>-6065.9968982365099</v>
          </cell>
          <cell r="K59">
            <v>-1.2320151188882017E-2</v>
          </cell>
          <cell r="L59">
            <v>0</v>
          </cell>
          <cell r="M59">
            <v>-6065.9968982365099</v>
          </cell>
          <cell r="N59">
            <v>0</v>
          </cell>
          <cell r="O59">
            <v>-6065.9968982365099</v>
          </cell>
          <cell r="P59">
            <v>0</v>
          </cell>
          <cell r="Q59">
            <v>-6065.9968982365099</v>
          </cell>
          <cell r="R59">
            <v>0</v>
          </cell>
          <cell r="S59">
            <v>0</v>
          </cell>
        </row>
        <row r="60">
          <cell r="A60">
            <v>54</v>
          </cell>
          <cell r="B60">
            <v>494625.49086412624</v>
          </cell>
          <cell r="C60">
            <v>500799.97516320547</v>
          </cell>
          <cell r="D60">
            <v>-6174.484299079224</v>
          </cell>
          <cell r="E60">
            <v>0</v>
          </cell>
          <cell r="F60">
            <v>-156870.18955194906</v>
          </cell>
          <cell r="G60">
            <v>0</v>
          </cell>
          <cell r="H60">
            <v>-6174.484299079224</v>
          </cell>
          <cell r="I60">
            <v>0</v>
          </cell>
          <cell r="J60">
            <v>-6174.484299079224</v>
          </cell>
          <cell r="K60">
            <v>-1.2329242422719818E-2</v>
          </cell>
          <cell r="L60">
            <v>0</v>
          </cell>
          <cell r="M60">
            <v>-6174.484299079224</v>
          </cell>
          <cell r="N60">
            <v>0</v>
          </cell>
          <cell r="O60">
            <v>-6174.484299079224</v>
          </cell>
          <cell r="P60">
            <v>0</v>
          </cell>
          <cell r="Q60">
            <v>-12270.660783133731</v>
          </cell>
          <cell r="R60">
            <v>0</v>
          </cell>
          <cell r="S60">
            <v>0</v>
          </cell>
        </row>
        <row r="61">
          <cell r="A61">
            <v>55</v>
          </cell>
          <cell r="B61">
            <v>502983.00191982155</v>
          </cell>
          <cell r="C61">
            <v>509266.52207274898</v>
          </cell>
          <cell r="D61">
            <v>-6283.5201529274345</v>
          </cell>
          <cell r="E61">
            <v>0</v>
          </cell>
          <cell r="F61">
            <v>-160179.55974571797</v>
          </cell>
          <cell r="G61">
            <v>0</v>
          </cell>
          <cell r="H61">
            <v>-6283.5201529274345</v>
          </cell>
          <cell r="I61">
            <v>0</v>
          </cell>
          <cell r="J61">
            <v>-6283.5201529274345</v>
          </cell>
          <cell r="K61">
            <v>-1.2338372699923579E-2</v>
          </cell>
          <cell r="L61">
            <v>0</v>
          </cell>
          <cell r="M61">
            <v>-6283.5201529274345</v>
          </cell>
          <cell r="N61">
            <v>0</v>
          </cell>
          <cell r="O61">
            <v>-6283.5201529274345</v>
          </cell>
          <cell r="P61">
            <v>0</v>
          </cell>
          <cell r="Q61">
            <v>-18615.230004559002</v>
          </cell>
          <cell r="R61">
            <v>0</v>
          </cell>
          <cell r="S61">
            <v>0</v>
          </cell>
        </row>
        <row r="62">
          <cell r="A62">
            <v>56</v>
          </cell>
          <cell r="B62">
            <v>511372.19666758104</v>
          </cell>
          <cell r="C62">
            <v>517765.32787403528</v>
          </cell>
          <cell r="D62">
            <v>-6393.1312064542435</v>
          </cell>
          <cell r="E62">
            <v>0</v>
          </cell>
          <cell r="F62">
            <v>-163526.21687189923</v>
          </cell>
          <cell r="G62">
            <v>0</v>
          </cell>
          <cell r="H62">
            <v>-6393.1312064542435</v>
          </cell>
          <cell r="I62">
            <v>0</v>
          </cell>
          <cell r="J62">
            <v>-6393.1312064542435</v>
          </cell>
          <cell r="K62">
            <v>-1.2347546006420884E-2</v>
          </cell>
          <cell r="L62">
            <v>0</v>
          </cell>
          <cell r="M62">
            <v>-6393.1312064542435</v>
          </cell>
          <cell r="N62">
            <v>0</v>
          </cell>
          <cell r="O62">
            <v>-6393.1312064542435</v>
          </cell>
          <cell r="P62">
            <v>0</v>
          </cell>
          <cell r="Q62">
            <v>-25100.975820098796</v>
          </cell>
          <cell r="R62">
            <v>0</v>
          </cell>
          <cell r="S62">
            <v>0</v>
          </cell>
        </row>
        <row r="63">
          <cell r="A63">
            <v>57</v>
          </cell>
          <cell r="B63">
            <v>519785.91230157565</v>
          </cell>
          <cell r="C63">
            <v>526289.11355347221</v>
          </cell>
          <cell r="D63">
            <v>-6503.2012518965639</v>
          </cell>
          <cell r="E63">
            <v>0</v>
          </cell>
          <cell r="F63">
            <v>-166909.42741912598</v>
          </cell>
          <cell r="G63">
            <v>0</v>
          </cell>
          <cell r="H63">
            <v>-6503.2012518965639</v>
          </cell>
          <cell r="I63">
            <v>0</v>
          </cell>
          <cell r="J63">
            <v>-6503.2012518965639</v>
          </cell>
          <cell r="K63">
            <v>-1.2356708669095096E-2</v>
          </cell>
          <cell r="L63">
            <v>0</v>
          </cell>
          <cell r="M63">
            <v>-6503.2012518965639</v>
          </cell>
          <cell r="N63">
            <v>0</v>
          </cell>
          <cell r="O63">
            <v>-6503.2012518965639</v>
          </cell>
          <cell r="P63">
            <v>0</v>
          </cell>
          <cell r="Q63">
            <v>-31729.059604345213</v>
          </cell>
          <cell r="R63">
            <v>0</v>
          </cell>
          <cell r="S63">
            <v>0</v>
          </cell>
        </row>
        <row r="64">
          <cell r="A64">
            <v>58</v>
          </cell>
          <cell r="B64">
            <v>528218.19863991556</v>
          </cell>
          <cell r="C64">
            <v>534831.72120911884</v>
          </cell>
          <cell r="D64">
            <v>-6613.5225692032836</v>
          </cell>
          <cell r="E64">
            <v>0</v>
          </cell>
          <cell r="F64">
            <v>-170328.37490757206</v>
          </cell>
          <cell r="G64">
            <v>0</v>
          </cell>
          <cell r="H64">
            <v>-6613.5225692032836</v>
          </cell>
          <cell r="I64">
            <v>0</v>
          </cell>
          <cell r="J64">
            <v>-6613.5225692032836</v>
          </cell>
          <cell r="K64">
            <v>-1.236561390609328E-2</v>
          </cell>
          <cell r="L64">
            <v>0</v>
          </cell>
          <cell r="M64">
            <v>-6613.5225692032836</v>
          </cell>
          <cell r="N64">
            <v>0</v>
          </cell>
          <cell r="O64">
            <v>-6613.5225692032836</v>
          </cell>
          <cell r="P64">
            <v>0</v>
          </cell>
          <cell r="Q64">
            <v>-38500.440789917397</v>
          </cell>
          <cell r="R64">
            <v>0</v>
          </cell>
          <cell r="S64">
            <v>0</v>
          </cell>
        </row>
        <row r="65">
          <cell r="A65">
            <v>59</v>
          </cell>
          <cell r="B65">
            <v>536666.6022401331</v>
          </cell>
          <cell r="C65">
            <v>543390.70393042814</v>
          </cell>
          <cell r="D65">
            <v>-6724.101690295036</v>
          </cell>
          <cell r="E65">
            <v>0</v>
          </cell>
          <cell r="F65">
            <v>-173782.16946107621</v>
          </cell>
          <cell r="G65">
            <v>0</v>
          </cell>
          <cell r="H65">
            <v>-6724.101690295036</v>
          </cell>
          <cell r="I65">
            <v>0</v>
          </cell>
          <cell r="J65">
            <v>-6724.101690295036</v>
          </cell>
          <cell r="K65">
            <v>-1.2374340675426684E-2</v>
          </cell>
          <cell r="L65">
            <v>0</v>
          </cell>
          <cell r="M65">
            <v>-6724.101690295036</v>
          </cell>
          <cell r="N65">
            <v>0</v>
          </cell>
          <cell r="O65">
            <v>-6724.101690295036</v>
          </cell>
          <cell r="P65">
            <v>0</v>
          </cell>
          <cell r="Q65">
            <v>-45416.090114730316</v>
          </cell>
          <cell r="R65">
            <v>0</v>
          </cell>
          <cell r="S65">
            <v>0</v>
          </cell>
        </row>
        <row r="66">
          <cell r="A66">
            <v>60</v>
          </cell>
          <cell r="B66">
            <v>545128.7307872544</v>
          </cell>
          <cell r="C66">
            <v>551963.42714376852</v>
          </cell>
          <cell r="D66">
            <v>-6834.6963565141195</v>
          </cell>
          <cell r="E66">
            <v>0</v>
          </cell>
          <cell r="F66">
            <v>-177269.85210911994</v>
          </cell>
          <cell r="G66">
            <v>0</v>
          </cell>
          <cell r="H66">
            <v>-6834.6963565141195</v>
          </cell>
          <cell r="I66">
            <v>0</v>
          </cell>
          <cell r="J66">
            <v>-6834.6963565141195</v>
          </cell>
          <cell r="K66">
            <v>-1.2382516703835712E-2</v>
          </cell>
          <cell r="L66">
            <v>0</v>
          </cell>
          <cell r="M66">
            <v>-6834.6963565141195</v>
          </cell>
          <cell r="N66">
            <v>0</v>
          </cell>
          <cell r="O66">
            <v>-6834.6963565141195</v>
          </cell>
          <cell r="P66">
            <v>0</v>
          </cell>
          <cell r="Q66">
            <v>-52476.740887662592</v>
          </cell>
          <cell r="R66">
            <v>0</v>
          </cell>
          <cell r="S66">
            <v>0</v>
          </cell>
        </row>
        <row r="67">
          <cell r="A67">
            <v>61</v>
          </cell>
          <cell r="B67">
            <v>553602.58685594925</v>
          </cell>
          <cell r="C67">
            <v>560548.15532659856</v>
          </cell>
          <cell r="D67">
            <v>-6945.5684706493048</v>
          </cell>
          <cell r="E67">
            <v>0</v>
          </cell>
          <cell r="F67">
            <v>-180790.45131760847</v>
          </cell>
          <cell r="G67">
            <v>0</v>
          </cell>
          <cell r="H67">
            <v>-6945.5684706493048</v>
          </cell>
          <cell r="I67">
            <v>0</v>
          </cell>
          <cell r="J67">
            <v>-6945.5684706493048</v>
          </cell>
          <cell r="K67">
            <v>-1.2390672245817184E-2</v>
          </cell>
          <cell r="L67">
            <v>0</v>
          </cell>
          <cell r="M67">
            <v>-6945.5684706493048</v>
          </cell>
          <cell r="N67">
            <v>0</v>
          </cell>
          <cell r="O67">
            <v>-6945.5684706493048</v>
          </cell>
          <cell r="P67">
            <v>0</v>
          </cell>
          <cell r="Q67">
            <v>-59683.391968744552</v>
          </cell>
          <cell r="R67">
            <v>0</v>
          </cell>
          <cell r="S67">
            <v>0</v>
          </cell>
        </row>
        <row r="68">
          <cell r="A68">
            <v>62</v>
          </cell>
          <cell r="B68">
            <v>562079.04330104101</v>
          </cell>
          <cell r="C68">
            <v>569135.6495505285</v>
          </cell>
          <cell r="D68">
            <v>-7056.6062494874932</v>
          </cell>
          <cell r="E68">
            <v>0</v>
          </cell>
          <cell r="F68">
            <v>-184342.96410683577</v>
          </cell>
          <cell r="G68">
            <v>0</v>
          </cell>
          <cell r="H68">
            <v>-7056.6062494874932</v>
          </cell>
          <cell r="I68">
            <v>0</v>
          </cell>
          <cell r="J68">
            <v>-7056.6062494874932</v>
          </cell>
          <cell r="K68">
            <v>-1.2398812576686078E-2</v>
          </cell>
          <cell r="L68">
            <v>0</v>
          </cell>
          <cell r="M68">
            <v>-7056.6062494874932</v>
          </cell>
          <cell r="N68">
            <v>0</v>
          </cell>
          <cell r="O68">
            <v>-7056.6062494874932</v>
          </cell>
          <cell r="P68">
            <v>0</v>
          </cell>
          <cell r="Q68">
            <v>-67036.93540432812</v>
          </cell>
          <cell r="R68">
            <v>0</v>
          </cell>
          <cell r="S68">
            <v>0</v>
          </cell>
        </row>
        <row r="69">
          <cell r="A69">
            <v>63</v>
          </cell>
          <cell r="B69">
            <v>570556.82677968172</v>
          </cell>
          <cell r="C69">
            <v>577724.61276885751</v>
          </cell>
          <cell r="D69">
            <v>-7167.7859891757835</v>
          </cell>
          <cell r="E69">
            <v>0</v>
          </cell>
          <cell r="F69">
            <v>-187926.30029888899</v>
          </cell>
          <cell r="G69">
            <v>0</v>
          </cell>
          <cell r="H69">
            <v>-7167.7859891757835</v>
          </cell>
          <cell r="I69">
            <v>0</v>
          </cell>
          <cell r="J69">
            <v>-7167.7859891757835</v>
          </cell>
          <cell r="K69">
            <v>-1.2406925082908924E-2</v>
          </cell>
          <cell r="L69">
            <v>0</v>
          </cell>
          <cell r="M69">
            <v>-7167.7859891757835</v>
          </cell>
          <cell r="N69">
            <v>0</v>
          </cell>
          <cell r="O69">
            <v>-7167.7859891757835</v>
          </cell>
          <cell r="P69">
            <v>0</v>
          </cell>
          <cell r="Q69">
            <v>-74538.243975026911</v>
          </cell>
          <cell r="R69">
            <v>0</v>
          </cell>
          <cell r="S69">
            <v>0</v>
          </cell>
        </row>
        <row r="70">
          <cell r="A70">
            <v>64</v>
          </cell>
          <cell r="B70">
            <v>579036.12520034134</v>
          </cell>
          <cell r="C70">
            <v>586315.15893626737</v>
          </cell>
          <cell r="D70">
            <v>-7279.0337359260302</v>
          </cell>
          <cell r="E70">
            <v>0</v>
          </cell>
          <cell r="F70">
            <v>-191539.30865398078</v>
          </cell>
          <cell r="G70">
            <v>0</v>
          </cell>
          <cell r="H70">
            <v>-7279.0337359260302</v>
          </cell>
          <cell r="I70">
            <v>0</v>
          </cell>
          <cell r="J70">
            <v>-7279.0337359260302</v>
          </cell>
          <cell r="K70">
            <v>-1.2414882380206825E-2</v>
          </cell>
          <cell r="L70">
            <v>0</v>
          </cell>
          <cell r="M70">
            <v>-7279.0337359260302</v>
          </cell>
          <cell r="N70">
            <v>0</v>
          </cell>
          <cell r="O70">
            <v>-7279.0337359260302</v>
          </cell>
          <cell r="P70">
            <v>0</v>
          </cell>
          <cell r="Q70">
            <v>-82188.120849929997</v>
          </cell>
          <cell r="R70">
            <v>0</v>
          </cell>
          <cell r="S70">
            <v>-82188.120849929997</v>
          </cell>
        </row>
        <row r="71">
          <cell r="A71">
            <v>65</v>
          </cell>
          <cell r="B71">
            <v>587508.49359410943</v>
          </cell>
          <cell r="C71">
            <v>594898.72387440677</v>
          </cell>
          <cell r="D71">
            <v>-7390.2302802973427</v>
          </cell>
          <cell r="E71">
            <v>0</v>
          </cell>
          <cell r="F71">
            <v>-195180.77391484525</v>
          </cell>
          <cell r="G71">
            <v>0</v>
          </cell>
          <cell r="H71">
            <v>-7390.2302802973427</v>
          </cell>
          <cell r="I71">
            <v>0</v>
          </cell>
          <cell r="J71">
            <v>-7390.2302802973427</v>
          </cell>
          <cell r="K71">
            <v>-1.2422669580070482E-2</v>
          </cell>
          <cell r="L71">
            <v>0</v>
          </cell>
          <cell r="M71">
            <v>-7390.2302802973427</v>
          </cell>
          <cell r="N71">
            <v>0</v>
          </cell>
          <cell r="O71">
            <v>-7390.2302802973427</v>
          </cell>
          <cell r="P71">
            <v>0</v>
          </cell>
          <cell r="Q71">
            <v>-7390.2302802973427</v>
          </cell>
          <cell r="R71">
            <v>0</v>
          </cell>
          <cell r="S71">
            <v>0</v>
          </cell>
        </row>
        <row r="72">
          <cell r="A72">
            <v>66</v>
          </cell>
          <cell r="B72">
            <v>595966.82578615134</v>
          </cell>
          <cell r="C72">
            <v>603468.1842390449</v>
          </cell>
          <cell r="D72">
            <v>-7501.3584528935608</v>
          </cell>
          <cell r="E72">
            <v>0</v>
          </cell>
          <cell r="F72">
            <v>-198849.39953579538</v>
          </cell>
          <cell r="G72">
            <v>0</v>
          </cell>
          <cell r="H72">
            <v>-7501.3584528935608</v>
          </cell>
          <cell r="I72">
            <v>0</v>
          </cell>
          <cell r="J72">
            <v>-7501.3584528935608</v>
          </cell>
          <cell r="K72">
            <v>-1.2430412487035331E-2</v>
          </cell>
          <cell r="L72">
            <v>0</v>
          </cell>
          <cell r="M72">
            <v>-7501.3584528935608</v>
          </cell>
          <cell r="N72">
            <v>0</v>
          </cell>
          <cell r="O72">
            <v>-7501.3584528935608</v>
          </cell>
          <cell r="P72">
            <v>0</v>
          </cell>
          <cell r="Q72">
            <v>-14928.356653237784</v>
          </cell>
          <cell r="R72">
            <v>0</v>
          </cell>
          <cell r="S72">
            <v>0</v>
          </cell>
        </row>
        <row r="73">
          <cell r="A73">
            <v>67</v>
          </cell>
          <cell r="B73">
            <v>604403.48367298895</v>
          </cell>
          <cell r="C73">
            <v>612015.80693742214</v>
          </cell>
          <cell r="D73">
            <v>-7612.3232644331874</v>
          </cell>
          <cell r="E73">
            <v>0</v>
          </cell>
          <cell r="F73">
            <v>-202543.84325352678</v>
          </cell>
          <cell r="G73">
            <v>0</v>
          </cell>
          <cell r="H73">
            <v>-7612.3232644331874</v>
          </cell>
          <cell r="I73">
            <v>0</v>
          </cell>
          <cell r="J73">
            <v>-7612.3232644331874</v>
          </cell>
          <cell r="K73">
            <v>-1.2438115450850664E-2</v>
          </cell>
          <cell r="L73">
            <v>0</v>
          </cell>
          <cell r="M73">
            <v>-7612.3232644331874</v>
          </cell>
          <cell r="N73">
            <v>0</v>
          </cell>
          <cell r="O73">
            <v>-7612.3232644331874</v>
          </cell>
          <cell r="P73">
            <v>0</v>
          </cell>
          <cell r="Q73">
            <v>-22614.951571332553</v>
          </cell>
          <cell r="R73">
            <v>0</v>
          </cell>
          <cell r="S73">
            <v>0</v>
          </cell>
        </row>
        <row r="74">
          <cell r="A74">
            <v>68</v>
          </cell>
          <cell r="B74">
            <v>612819.55861341418</v>
          </cell>
          <cell r="C74">
            <v>620542.69697638368</v>
          </cell>
          <cell r="D74">
            <v>-7723.1383629695047</v>
          </cell>
          <cell r="E74">
            <v>0</v>
          </cell>
          <cell r="F74">
            <v>-206262.71265392727</v>
          </cell>
          <cell r="G74">
            <v>0</v>
          </cell>
          <cell r="H74">
            <v>-7723.1383629695047</v>
          </cell>
          <cell r="I74">
            <v>0</v>
          </cell>
          <cell r="J74">
            <v>-7723.1383629695047</v>
          </cell>
          <cell r="K74">
            <v>-1.2445780766739776E-2</v>
          </cell>
          <cell r="L74">
            <v>0</v>
          </cell>
          <cell r="M74">
            <v>-7723.1383629695047</v>
          </cell>
          <cell r="N74">
            <v>0</v>
          </cell>
          <cell r="O74">
            <v>-7723.1383629695047</v>
          </cell>
          <cell r="P74">
            <v>0</v>
          </cell>
          <cell r="Q74">
            <v>-30450.603983215482</v>
          </cell>
          <cell r="R74">
            <v>0</v>
          </cell>
          <cell r="S74">
            <v>0</v>
          </cell>
        </row>
        <row r="75">
          <cell r="A75">
            <v>69</v>
          </cell>
          <cell r="B75">
            <v>621206.47311392101</v>
          </cell>
          <cell r="C75">
            <v>629040.14080529206</v>
          </cell>
          <cell r="D75">
            <v>-7833.6676913710544</v>
          </cell>
          <cell r="E75">
            <v>0</v>
          </cell>
          <cell r="F75">
            <v>-210004.57151117991</v>
          </cell>
          <cell r="G75">
            <v>0</v>
          </cell>
          <cell r="H75">
            <v>-7833.6676913710544</v>
          </cell>
          <cell r="I75">
            <v>0</v>
          </cell>
          <cell r="J75">
            <v>-7833.6676913710544</v>
          </cell>
          <cell r="K75">
            <v>-1.2453366936714812E-2</v>
          </cell>
          <cell r="L75">
            <v>0</v>
          </cell>
          <cell r="M75">
            <v>-7833.6676913710544</v>
          </cell>
          <cell r="N75">
            <v>0</v>
          </cell>
          <cell r="O75">
            <v>-7833.6676913710544</v>
          </cell>
          <cell r="P75">
            <v>0</v>
          </cell>
          <cell r="Q75">
            <v>-38435.769710529887</v>
          </cell>
          <cell r="R75">
            <v>0</v>
          </cell>
          <cell r="S75">
            <v>0</v>
          </cell>
        </row>
        <row r="76">
          <cell r="A76">
            <v>70</v>
          </cell>
          <cell r="B76">
            <v>629557.29573484452</v>
          </cell>
          <cell r="C76">
            <v>637500.97687555233</v>
          </cell>
          <cell r="D76">
            <v>-7943.6811407078058</v>
          </cell>
          <cell r="E76">
            <v>0</v>
          </cell>
          <cell r="F76">
            <v>-213767.90675993974</v>
          </cell>
          <cell r="G76">
            <v>0</v>
          </cell>
          <cell r="H76">
            <v>-7943.6811407078058</v>
          </cell>
          <cell r="I76">
            <v>0</v>
          </cell>
          <cell r="J76">
            <v>-7943.6811407078058</v>
          </cell>
          <cell r="K76">
            <v>-1.2460657205013987E-2</v>
          </cell>
          <cell r="L76">
            <v>0</v>
          </cell>
          <cell r="M76">
            <v>-7943.6811407078058</v>
          </cell>
          <cell r="N76">
            <v>0</v>
          </cell>
          <cell r="O76">
            <v>-7943.6811407078058</v>
          </cell>
          <cell r="P76">
            <v>0</v>
          </cell>
          <cell r="Q76">
            <v>-46570.67673379575</v>
          </cell>
          <cell r="R76">
            <v>0</v>
          </cell>
          <cell r="S76">
            <v>0</v>
          </cell>
        </row>
        <row r="77">
          <cell r="A77">
            <v>71</v>
          </cell>
          <cell r="B77">
            <v>637868.36365854752</v>
          </cell>
          <cell r="C77">
            <v>645921.52060429601</v>
          </cell>
          <cell r="D77">
            <v>-8053.1569457484875</v>
          </cell>
          <cell r="E77">
            <v>0</v>
          </cell>
          <cell r="F77">
            <v>-217551.13162158179</v>
          </cell>
          <cell r="G77">
            <v>0</v>
          </cell>
          <cell r="H77">
            <v>-8053.1569457484875</v>
          </cell>
          <cell r="I77">
            <v>0</v>
          </cell>
          <cell r="J77">
            <v>-8053.1569457484875</v>
          </cell>
          <cell r="K77">
            <v>-1.2467701862935771E-2</v>
          </cell>
          <cell r="L77">
            <v>0</v>
          </cell>
          <cell r="M77">
            <v>-8053.1569457484875</v>
          </cell>
          <cell r="N77">
            <v>0</v>
          </cell>
          <cell r="O77">
            <v>-8053.1569457484875</v>
          </cell>
          <cell r="P77">
            <v>0</v>
          </cell>
          <cell r="Q77">
            <v>-54855.532402551886</v>
          </cell>
          <cell r="R77">
            <v>0</v>
          </cell>
          <cell r="S77">
            <v>0</v>
          </cell>
        </row>
        <row r="78">
          <cell r="A78">
            <v>72</v>
          </cell>
          <cell r="B78">
            <v>646136.19837534265</v>
          </cell>
          <cell r="C78">
            <v>654298.07627662993</v>
          </cell>
          <cell r="D78">
            <v>-8161.8779012872837</v>
          </cell>
          <cell r="E78">
            <v>0</v>
          </cell>
          <cell r="F78">
            <v>-221352.5768109663</v>
          </cell>
          <cell r="G78">
            <v>0</v>
          </cell>
          <cell r="H78">
            <v>-8161.8779012872837</v>
          </cell>
          <cell r="I78">
            <v>0</v>
          </cell>
          <cell r="J78">
            <v>-8161.8779012872837</v>
          </cell>
          <cell r="K78">
            <v>-1.2474250188436337E-2</v>
          </cell>
          <cell r="L78">
            <v>0</v>
          </cell>
          <cell r="M78">
            <v>-8161.8779012872837</v>
          </cell>
          <cell r="N78">
            <v>0</v>
          </cell>
          <cell r="O78">
            <v>-8161.8779012872837</v>
          </cell>
          <cell r="P78">
            <v>0</v>
          </cell>
          <cell r="Q78">
            <v>-63290.327892738038</v>
          </cell>
          <cell r="R78">
            <v>0</v>
          </cell>
          <cell r="S78">
            <v>0</v>
          </cell>
        </row>
        <row r="79">
          <cell r="A79">
            <v>73</v>
          </cell>
          <cell r="B79">
            <v>654358.42843135085</v>
          </cell>
          <cell r="C79">
            <v>662628.50404516433</v>
          </cell>
          <cell r="D79">
            <v>-8270.0756138134748</v>
          </cell>
          <cell r="E79">
            <v>0</v>
          </cell>
          <cell r="F79">
            <v>-225170.60097739758</v>
          </cell>
          <cell r="G79">
            <v>0</v>
          </cell>
          <cell r="H79">
            <v>-8270.0756138134748</v>
          </cell>
          <cell r="I79">
            <v>0</v>
          </cell>
          <cell r="J79">
            <v>-8270.0756138134748</v>
          </cell>
          <cell r="K79">
            <v>-1.24807121385919E-2</v>
          </cell>
          <cell r="L79">
            <v>0</v>
          </cell>
          <cell r="M79">
            <v>-8270.0756138134748</v>
          </cell>
          <cell r="N79">
            <v>0</v>
          </cell>
          <cell r="O79">
            <v>-8270.0756138134748</v>
          </cell>
          <cell r="P79">
            <v>0</v>
          </cell>
          <cell r="Q79">
            <v>-71875.285942881688</v>
          </cell>
          <cell r="R79">
            <v>0</v>
          </cell>
          <cell r="S79">
            <v>0</v>
          </cell>
        </row>
        <row r="80">
          <cell r="A80">
            <v>74</v>
          </cell>
          <cell r="B80">
            <v>658860.54225396819</v>
          </cell>
          <cell r="C80">
            <v>667180.38354834763</v>
          </cell>
          <cell r="D80">
            <v>-8319.8412943794392</v>
          </cell>
          <cell r="E80">
            <v>0</v>
          </cell>
          <cell r="F80">
            <v>-229003.49694324483</v>
          </cell>
          <cell r="G80">
            <v>0</v>
          </cell>
          <cell r="H80">
            <v>-8319.8412943794392</v>
          </cell>
          <cell r="I80">
            <v>0</v>
          </cell>
          <cell r="J80">
            <v>-8319.8412943794392</v>
          </cell>
          <cell r="K80">
            <v>-1.2470152749592249E-2</v>
          </cell>
          <cell r="L80">
            <v>0</v>
          </cell>
          <cell r="M80">
            <v>-8319.8412943794392</v>
          </cell>
          <cell r="N80">
            <v>0</v>
          </cell>
          <cell r="O80">
            <v>-8319.8412943794392</v>
          </cell>
          <cell r="P80">
            <v>0</v>
          </cell>
          <cell r="Q80">
            <v>-80552.721610732842</v>
          </cell>
          <cell r="R80">
            <v>0</v>
          </cell>
          <cell r="S80">
            <v>0</v>
          </cell>
        </row>
        <row r="81">
          <cell r="A81">
            <v>75</v>
          </cell>
          <cell r="B81">
            <v>663097.75947980129</v>
          </cell>
          <cell r="C81">
            <v>671464.40933146584</v>
          </cell>
          <cell r="D81">
            <v>-8366.6498516645515</v>
          </cell>
          <cell r="E81">
            <v>0</v>
          </cell>
          <cell r="F81">
            <v>-232791.70003275754</v>
          </cell>
          <cell r="G81">
            <v>0</v>
          </cell>
          <cell r="H81">
            <v>-8366.6498516645515</v>
          </cell>
          <cell r="I81">
            <v>0</v>
          </cell>
          <cell r="J81">
            <v>-8366.6498516645515</v>
          </cell>
          <cell r="K81">
            <v>-1.2460302788043063E-2</v>
          </cell>
          <cell r="L81">
            <v>0</v>
          </cell>
          <cell r="M81">
            <v>-8366.6498516645515</v>
          </cell>
          <cell r="N81">
            <v>0</v>
          </cell>
          <cell r="O81">
            <v>-8366.6498516645515</v>
          </cell>
          <cell r="P81">
            <v>0</v>
          </cell>
          <cell r="Q81">
            <v>-89320.137868234335</v>
          </cell>
          <cell r="R81">
            <v>0</v>
          </cell>
          <cell r="S81">
            <v>0</v>
          </cell>
        </row>
        <row r="82">
          <cell r="A82">
            <v>76</v>
          </cell>
          <cell r="B82">
            <v>667070.56583155296</v>
          </cell>
          <cell r="C82">
            <v>675482.91371086019</v>
          </cell>
          <cell r="D82">
            <v>-8412.3478793072281</v>
          </cell>
          <cell r="E82">
            <v>0</v>
          </cell>
          <cell r="F82">
            <v>-236531.09816610068</v>
          </cell>
          <cell r="G82">
            <v>0</v>
          </cell>
          <cell r="H82">
            <v>-8412.3478793072281</v>
          </cell>
          <cell r="I82">
            <v>0</v>
          </cell>
          <cell r="J82">
            <v>-8412.3478793072281</v>
          </cell>
          <cell r="K82">
            <v>-1.2453827785358499E-2</v>
          </cell>
          <cell r="L82">
            <v>0</v>
          </cell>
          <cell r="M82">
            <v>-8412.3478793072281</v>
          </cell>
          <cell r="N82">
            <v>0</v>
          </cell>
          <cell r="O82">
            <v>-8412.3478793072281</v>
          </cell>
          <cell r="P82">
            <v>0</v>
          </cell>
          <cell r="Q82">
            <v>-98176.871857737788</v>
          </cell>
          <cell r="R82">
            <v>0</v>
          </cell>
          <cell r="S82">
            <v>-98176.871857737788</v>
          </cell>
        </row>
        <row r="83">
          <cell r="A83">
            <v>77</v>
          </cell>
          <cell r="B83">
            <v>670710.12194407708</v>
          </cell>
          <cell r="C83">
            <v>679166.98180007457</v>
          </cell>
          <cell r="D83">
            <v>-8456.8598559974926</v>
          </cell>
          <cell r="E83">
            <v>0</v>
          </cell>
          <cell r="F83">
            <v>-240219.45713869389</v>
          </cell>
          <cell r="G83">
            <v>0</v>
          </cell>
          <cell r="H83">
            <v>-8456.8598559974926</v>
          </cell>
          <cell r="I83">
            <v>0</v>
          </cell>
          <cell r="J83">
            <v>-8456.8598559974926</v>
          </cell>
          <cell r="K83">
            <v>-1.2451812415237415E-2</v>
          </cell>
          <cell r="L83">
            <v>0</v>
          </cell>
          <cell r="M83">
            <v>-8456.8598559974926</v>
          </cell>
          <cell r="N83">
            <v>0</v>
          </cell>
          <cell r="O83">
            <v>-8456.8598559974926</v>
          </cell>
          <cell r="P83">
            <v>0</v>
          </cell>
          <cell r="Q83">
            <v>-8456.8598559974926</v>
          </cell>
          <cell r="R83">
            <v>0</v>
          </cell>
          <cell r="S83">
            <v>0</v>
          </cell>
        </row>
        <row r="84">
          <cell r="A84">
            <v>78</v>
          </cell>
          <cell r="B84">
            <v>674054.42201800423</v>
          </cell>
          <cell r="C84">
            <v>682554.64748271194</v>
          </cell>
          <cell r="D84">
            <v>-8500.2254647077061</v>
          </cell>
          <cell r="E84">
            <v>0</v>
          </cell>
          <cell r="F84">
            <v>-243854.52987765893</v>
          </cell>
          <cell r="G84">
            <v>0</v>
          </cell>
          <cell r="H84">
            <v>-8500.2254647077061</v>
          </cell>
          <cell r="I84">
            <v>0</v>
          </cell>
          <cell r="J84">
            <v>-8500.2254647077061</v>
          </cell>
          <cell r="K84">
            <v>-1.2453545655365278E-2</v>
          </cell>
          <cell r="L84">
            <v>0</v>
          </cell>
          <cell r="M84">
            <v>-8500.2254647077061</v>
          </cell>
          <cell r="N84">
            <v>0</v>
          </cell>
          <cell r="O84">
            <v>-8500.2254647077061</v>
          </cell>
          <cell r="P84">
            <v>0</v>
          </cell>
          <cell r="Q84">
            <v>-16999.1599429077</v>
          </cell>
          <cell r="R84">
            <v>0</v>
          </cell>
          <cell r="S84">
            <v>0</v>
          </cell>
        </row>
        <row r="85">
          <cell r="A85">
            <v>79</v>
          </cell>
          <cell r="B85">
            <v>677080.55007675511</v>
          </cell>
          <cell r="C85">
            <v>685622.95738781465</v>
          </cell>
          <cell r="D85">
            <v>-8542.4073110595345</v>
          </cell>
          <cell r="E85">
            <v>0</v>
          </cell>
          <cell r="F85">
            <v>-247434.0947824546</v>
          </cell>
          <cell r="G85">
            <v>0</v>
          </cell>
          <cell r="H85">
            <v>-8542.4073110595345</v>
          </cell>
          <cell r="I85">
            <v>0</v>
          </cell>
          <cell r="J85">
            <v>-8542.4073110595345</v>
          </cell>
          <cell r="K85">
            <v>-1.2459336752091313E-2</v>
          </cell>
          <cell r="L85">
            <v>0</v>
          </cell>
          <cell r="M85">
            <v>-8542.4073110595345</v>
          </cell>
          <cell r="N85">
            <v>0</v>
          </cell>
          <cell r="O85">
            <v>-8542.4073110595345</v>
          </cell>
          <cell r="P85">
            <v>0</v>
          </cell>
          <cell r="Q85">
            <v>-25626.14158114501</v>
          </cell>
          <cell r="R85">
            <v>0</v>
          </cell>
          <cell r="S85">
            <v>0</v>
          </cell>
        </row>
        <row r="86">
          <cell r="A86">
            <v>80</v>
          </cell>
          <cell r="B86">
            <v>680020.59167436964</v>
          </cell>
          <cell r="C86">
            <v>688604.06837138243</v>
          </cell>
          <cell r="D86">
            <v>-8583.4766970127821</v>
          </cell>
          <cell r="E86">
            <v>0</v>
          </cell>
          <cell r="F86">
            <v>-250955.95449313003</v>
          </cell>
          <cell r="G86">
            <v>0</v>
          </cell>
          <cell r="H86">
            <v>-8583.4766970127821</v>
          </cell>
          <cell r="I86">
            <v>0</v>
          </cell>
          <cell r="J86">
            <v>-8583.4766970127821</v>
          </cell>
          <cell r="K86">
            <v>-1.2465039187632981E-2</v>
          </cell>
          <cell r="L86">
            <v>0</v>
          </cell>
          <cell r="M86">
            <v>-8583.4766970127821</v>
          </cell>
          <cell r="N86">
            <v>0</v>
          </cell>
          <cell r="O86">
            <v>-8583.4766970127821</v>
          </cell>
          <cell r="P86">
            <v>0</v>
          </cell>
          <cell r="Q86">
            <v>-34337.11361849618</v>
          </cell>
          <cell r="R86">
            <v>0</v>
          </cell>
          <cell r="S86">
            <v>0</v>
          </cell>
        </row>
        <row r="87">
          <cell r="A87">
            <v>81</v>
          </cell>
          <cell r="B87">
            <v>682870.2458201861</v>
          </cell>
          <cell r="C87">
            <v>691493.60622791154</v>
          </cell>
          <cell r="D87">
            <v>-8623.3604077254422</v>
          </cell>
          <cell r="E87">
            <v>0</v>
          </cell>
          <cell r="F87">
            <v>-254417.93961483345</v>
          </cell>
          <cell r="G87">
            <v>0</v>
          </cell>
          <cell r="H87">
            <v>-8623.3604077254422</v>
          </cell>
          <cell r="I87">
            <v>0</v>
          </cell>
          <cell r="J87">
            <v>-8623.3604077254422</v>
          </cell>
          <cell r="K87">
            <v>-1.2470629272721348E-2</v>
          </cell>
          <cell r="L87">
            <v>0</v>
          </cell>
          <cell r="M87">
            <v>-8623.3604077254422</v>
          </cell>
          <cell r="N87">
            <v>0</v>
          </cell>
          <cell r="O87">
            <v>-8623.3604077254422</v>
          </cell>
          <cell r="P87">
            <v>0</v>
          </cell>
          <cell r="Q87">
            <v>-43131.308249281145</v>
          </cell>
          <cell r="R87">
            <v>0</v>
          </cell>
          <cell r="S87">
            <v>0</v>
          </cell>
        </row>
        <row r="88">
          <cell r="A88">
            <v>82</v>
          </cell>
          <cell r="B88">
            <v>685627.24590538617</v>
          </cell>
          <cell r="C88">
            <v>694289.13605324354</v>
          </cell>
          <cell r="D88">
            <v>-8661.890147857368</v>
          </cell>
          <cell r="E88">
            <v>0</v>
          </cell>
          <cell r="F88">
            <v>-257817.8961788505</v>
          </cell>
          <cell r="G88">
            <v>0</v>
          </cell>
          <cell r="H88">
            <v>-8661.890147857368</v>
          </cell>
          <cell r="I88">
            <v>0</v>
          </cell>
          <cell r="J88">
            <v>-8661.890147857368</v>
          </cell>
          <cell r="K88">
            <v>-1.2475911976812361E-2</v>
          </cell>
          <cell r="L88">
            <v>0</v>
          </cell>
          <cell r="M88">
            <v>-8661.890147857368</v>
          </cell>
          <cell r="N88">
            <v>0</v>
          </cell>
          <cell r="O88">
            <v>-8661.890147857368</v>
          </cell>
          <cell r="P88">
            <v>0</v>
          </cell>
          <cell r="Q88">
            <v>-52007.785552488043</v>
          </cell>
          <cell r="R88">
            <v>0</v>
          </cell>
          <cell r="S88">
            <v>0</v>
          </cell>
        </row>
        <row r="89">
          <cell r="A89">
            <v>83</v>
          </cell>
          <cell r="B89">
            <v>688292.15926924662</v>
          </cell>
          <cell r="C89">
            <v>696991.25304747664</v>
          </cell>
          <cell r="D89">
            <v>-8699.0937782300171</v>
          </cell>
          <cell r="E89">
            <v>0</v>
          </cell>
          <cell r="F89">
            <v>-261153.68334878294</v>
          </cell>
          <cell r="G89">
            <v>0</v>
          </cell>
          <cell r="H89">
            <v>-8699.0937782300171</v>
          </cell>
          <cell r="I89">
            <v>0</v>
          </cell>
          <cell r="J89">
            <v>-8699.0937782300171</v>
          </cell>
          <cell r="K89">
            <v>-1.2480922450883992E-2</v>
          </cell>
          <cell r="L89">
            <v>0</v>
          </cell>
          <cell r="M89">
            <v>-8699.0937782300171</v>
          </cell>
          <cell r="N89">
            <v>0</v>
          </cell>
          <cell r="O89">
            <v>-8699.0937782300171</v>
          </cell>
          <cell r="P89">
            <v>0</v>
          </cell>
          <cell r="Q89">
            <v>-60965.628791625561</v>
          </cell>
          <cell r="R89">
            <v>0</v>
          </cell>
          <cell r="S89">
            <v>0</v>
          </cell>
        </row>
        <row r="90">
          <cell r="A90">
            <v>84</v>
          </cell>
          <cell r="B90">
            <v>690865.90211725526</v>
          </cell>
          <cell r="C90">
            <v>699600.77404161252</v>
          </cell>
          <cell r="D90">
            <v>-8734.8719243572559</v>
          </cell>
          <cell r="E90">
            <v>0</v>
          </cell>
          <cell r="F90">
            <v>-264423.15204700851</v>
          </cell>
          <cell r="G90">
            <v>0</v>
          </cell>
          <cell r="H90">
            <v>-8734.8719243572559</v>
          </cell>
          <cell r="I90">
            <v>0</v>
          </cell>
          <cell r="J90">
            <v>-8734.8719243572559</v>
          </cell>
          <cell r="K90">
            <v>-1.2485509233924465E-2</v>
          </cell>
          <cell r="L90">
            <v>0</v>
          </cell>
          <cell r="M90">
            <v>-8734.8719243572559</v>
          </cell>
          <cell r="N90">
            <v>0</v>
          </cell>
          <cell r="O90">
            <v>-8734.8719243572559</v>
          </cell>
          <cell r="P90">
            <v>0</v>
          </cell>
          <cell r="Q90">
            <v>-70003.81729476311</v>
          </cell>
          <cell r="R90">
            <v>0</v>
          </cell>
          <cell r="S90">
            <v>0</v>
          </cell>
        </row>
        <row r="91">
          <cell r="A91">
            <v>85</v>
          </cell>
          <cell r="B91">
            <v>693351.05223320983</v>
          </cell>
          <cell r="C91">
            <v>702120.52971056511</v>
          </cell>
          <cell r="D91">
            <v>-8769.4774773552781</v>
          </cell>
          <cell r="E91">
            <v>0</v>
          </cell>
          <cell r="F91">
            <v>-267624.30432522245</v>
          </cell>
          <cell r="G91">
            <v>0</v>
          </cell>
          <cell r="H91">
            <v>-8769.4774773552781</v>
          </cell>
          <cell r="I91">
            <v>0</v>
          </cell>
          <cell r="J91">
            <v>-8769.4774773552781</v>
          </cell>
          <cell r="K91">
            <v>-1.2489988693209579E-2</v>
          </cell>
          <cell r="L91">
            <v>0</v>
          </cell>
          <cell r="M91">
            <v>-8769.4774773552781</v>
          </cell>
          <cell r="N91">
            <v>0</v>
          </cell>
          <cell r="O91">
            <v>-8769.4774773552781</v>
          </cell>
          <cell r="P91">
            <v>0</v>
          </cell>
          <cell r="Q91">
            <v>-79121.578203032914</v>
          </cell>
          <cell r="R91">
            <v>0</v>
          </cell>
          <cell r="S91">
            <v>0</v>
          </cell>
        </row>
        <row r="92">
          <cell r="A92">
            <v>86</v>
          </cell>
          <cell r="B92">
            <v>695740.14260681835</v>
          </cell>
          <cell r="C92">
            <v>704542.98248722765</v>
          </cell>
          <cell r="D92">
            <v>-8802.8398804093013</v>
          </cell>
          <cell r="E92">
            <v>0</v>
          </cell>
          <cell r="F92">
            <v>-270755.10909950815</v>
          </cell>
          <cell r="G92">
            <v>0</v>
          </cell>
          <cell r="H92">
            <v>-8802.8398804093013</v>
          </cell>
          <cell r="I92">
            <v>0</v>
          </cell>
          <cell r="J92">
            <v>-8802.8398804093013</v>
          </cell>
          <cell r="K92">
            <v>-1.2494397218084397E-2</v>
          </cell>
          <cell r="L92">
            <v>0</v>
          </cell>
          <cell r="M92">
            <v>-8802.8398804093013</v>
          </cell>
          <cell r="N92">
            <v>0</v>
          </cell>
          <cell r="O92">
            <v>-8802.8398804093013</v>
          </cell>
          <cell r="P92">
            <v>0</v>
          </cell>
          <cell r="Q92">
            <v>-88318.064255620106</v>
          </cell>
          <cell r="R92">
            <v>0</v>
          </cell>
          <cell r="S92">
            <v>0</v>
          </cell>
        </row>
        <row r="93">
          <cell r="A93">
            <v>87</v>
          </cell>
          <cell r="B93">
            <v>698036.7543766608</v>
          </cell>
          <cell r="C93">
            <v>706871.72669018176</v>
          </cell>
          <cell r="D93">
            <v>-8834.9723135209642</v>
          </cell>
          <cell r="E93">
            <v>0</v>
          </cell>
          <cell r="F93">
            <v>-273813.54669794289</v>
          </cell>
          <cell r="G93">
            <v>0</v>
          </cell>
          <cell r="H93">
            <v>-8834.9723135209642</v>
          </cell>
          <cell r="I93">
            <v>0</v>
          </cell>
          <cell r="J93">
            <v>-8834.9723135209642</v>
          </cell>
          <cell r="K93">
            <v>-1.2498692450028189E-2</v>
          </cell>
          <cell r="L93">
            <v>0</v>
          </cell>
          <cell r="M93">
            <v>-8834.9723135209642</v>
          </cell>
          <cell r="N93">
            <v>0</v>
          </cell>
          <cell r="O93">
            <v>-8834.9723135209642</v>
          </cell>
          <cell r="P93">
            <v>0</v>
          </cell>
          <cell r="Q93">
            <v>-97592.437156414147</v>
          </cell>
          <cell r="R93">
            <v>0</v>
          </cell>
          <cell r="S93">
            <v>0</v>
          </cell>
        </row>
        <row r="94">
          <cell r="A94">
            <v>88</v>
          </cell>
          <cell r="B94">
            <v>700246.23252782144</v>
          </cell>
          <cell r="C94">
            <v>709112.10107114725</v>
          </cell>
          <cell r="D94">
            <v>-8865.868543325807</v>
          </cell>
          <cell r="E94">
            <v>0</v>
          </cell>
          <cell r="F94">
            <v>-276797.61024436617</v>
          </cell>
          <cell r="G94">
            <v>0</v>
          </cell>
          <cell r="H94">
            <v>-8865.868543325807</v>
          </cell>
          <cell r="I94">
            <v>0</v>
          </cell>
          <cell r="J94">
            <v>-8865.868543325807</v>
          </cell>
          <cell r="K94">
            <v>-1.2502774286228502E-2</v>
          </cell>
          <cell r="L94">
            <v>0</v>
          </cell>
          <cell r="M94">
            <v>-8865.868543325807</v>
          </cell>
          <cell r="N94">
            <v>0</v>
          </cell>
          <cell r="O94">
            <v>-8865.868543325807</v>
          </cell>
          <cell r="P94">
            <v>0</v>
          </cell>
          <cell r="Q94">
            <v>-106943.84820524399</v>
          </cell>
          <cell r="R94">
            <v>0</v>
          </cell>
          <cell r="S94">
            <v>-106943.84820524399</v>
          </cell>
        </row>
        <row r="95">
          <cell r="A95">
            <v>89</v>
          </cell>
          <cell r="B95">
            <v>702363.62205082749</v>
          </cell>
          <cell r="C95">
            <v>711259.07722227508</v>
          </cell>
          <cell r="D95">
            <v>-8895.4551714475965</v>
          </cell>
          <cell r="E95">
            <v>0</v>
          </cell>
          <cell r="F95">
            <v>-279705.3413502769</v>
          </cell>
          <cell r="G95">
            <v>0</v>
          </cell>
          <cell r="H95">
            <v>-8895.4551714475965</v>
          </cell>
          <cell r="I95">
            <v>0</v>
          </cell>
          <cell r="J95">
            <v>-8895.4551714475965</v>
          </cell>
          <cell r="K95">
            <v>-1.250663148818793E-2</v>
          </cell>
          <cell r="L95">
            <v>0</v>
          </cell>
          <cell r="M95">
            <v>-8895.4551714475965</v>
          </cell>
          <cell r="N95">
            <v>0</v>
          </cell>
          <cell r="O95">
            <v>-8895.4551714475965</v>
          </cell>
          <cell r="P95">
            <v>0</v>
          </cell>
          <cell r="Q95">
            <v>-8895.4551714475965</v>
          </cell>
          <cell r="R95">
            <v>0</v>
          </cell>
          <cell r="S95">
            <v>0</v>
          </cell>
        </row>
        <row r="96">
          <cell r="A96">
            <v>90</v>
          </cell>
          <cell r="B96">
            <v>704385.46795381035</v>
          </cell>
          <cell r="C96">
            <v>713309.24600910523</v>
          </cell>
          <cell r="D96">
            <v>-8923.7780552948825</v>
          </cell>
          <cell r="E96">
            <v>0</v>
          </cell>
          <cell r="F96">
            <v>-282534.79962348798</v>
          </cell>
          <cell r="G96">
            <v>0</v>
          </cell>
          <cell r="H96">
            <v>-8923.7780552948825</v>
          </cell>
          <cell r="I96">
            <v>0</v>
          </cell>
          <cell r="J96">
            <v>-8923.7780552948825</v>
          </cell>
          <cell r="K96">
            <v>-1.2510391678255314E-2</v>
          </cell>
          <cell r="L96">
            <v>0</v>
          </cell>
          <cell r="M96">
            <v>-8923.7780552948825</v>
          </cell>
          <cell r="N96">
            <v>0</v>
          </cell>
          <cell r="O96">
            <v>-8923.7780552948825</v>
          </cell>
          <cell r="P96">
            <v>0</v>
          </cell>
          <cell r="Q96">
            <v>-17863.489951109565</v>
          </cell>
          <cell r="R96">
            <v>0</v>
          </cell>
          <cell r="S96">
            <v>0</v>
          </cell>
        </row>
        <row r="97">
          <cell r="A97">
            <v>91</v>
          </cell>
          <cell r="B97">
            <v>706309.00444049051</v>
          </cell>
          <cell r="C97">
            <v>715259.81259237509</v>
          </cell>
          <cell r="D97">
            <v>-8950.8081518845866</v>
          </cell>
          <cell r="E97">
            <v>0</v>
          </cell>
          <cell r="F97">
            <v>-285284.09337970364</v>
          </cell>
          <cell r="G97">
            <v>0</v>
          </cell>
          <cell r="H97">
            <v>-8950.8081518845866</v>
          </cell>
          <cell r="I97">
            <v>0</v>
          </cell>
          <cell r="J97">
            <v>-8950.8081518845866</v>
          </cell>
          <cell r="K97">
            <v>-1.2514065510605769E-2</v>
          </cell>
          <cell r="L97">
            <v>0</v>
          </cell>
          <cell r="M97">
            <v>-8950.8081518845866</v>
          </cell>
          <cell r="N97">
            <v>0</v>
          </cell>
          <cell r="O97">
            <v>-8950.8081518845866</v>
          </cell>
          <cell r="P97">
            <v>0</v>
          </cell>
          <cell r="Q97">
            <v>-26903.172650250377</v>
          </cell>
          <cell r="R97">
            <v>0</v>
          </cell>
          <cell r="S97">
            <v>0</v>
          </cell>
        </row>
        <row r="98">
          <cell r="A98">
            <v>92</v>
          </cell>
          <cell r="B98">
            <v>708139.88702034706</v>
          </cell>
          <cell r="C98">
            <v>717116.50816622993</v>
          </cell>
          <cell r="D98">
            <v>-8976.6211458828766</v>
          </cell>
          <cell r="E98">
            <v>0</v>
          </cell>
          <cell r="F98">
            <v>-287951.38137866079</v>
          </cell>
          <cell r="G98">
            <v>0</v>
          </cell>
          <cell r="H98">
            <v>-8976.6211458828766</v>
          </cell>
          <cell r="I98">
            <v>0</v>
          </cell>
          <cell r="J98">
            <v>-8976.6211458828766</v>
          </cell>
          <cell r="K98">
            <v>-1.2517660719925956E-2</v>
          </cell>
          <cell r="L98">
            <v>0</v>
          </cell>
          <cell r="M98">
            <v>-8976.6211458828766</v>
          </cell>
          <cell r="N98">
            <v>0</v>
          </cell>
          <cell r="O98">
            <v>-8976.6211458828766</v>
          </cell>
          <cell r="P98">
            <v>0</v>
          </cell>
          <cell r="Q98">
            <v>-36013.642629457026</v>
          </cell>
          <cell r="R98">
            <v>0</v>
          </cell>
          <cell r="S98">
            <v>0</v>
          </cell>
        </row>
        <row r="99">
          <cell r="A99">
            <v>93</v>
          </cell>
          <cell r="B99">
            <v>709874.41896123136</v>
          </cell>
          <cell r="C99">
            <v>718875.57837598433</v>
          </cell>
          <cell r="D99">
            <v>-9001.1594147529686</v>
          </cell>
          <cell r="E99">
            <v>0</v>
          </cell>
          <cell r="F99">
            <v>-290534.87131808943</v>
          </cell>
          <cell r="G99">
            <v>0</v>
          </cell>
          <cell r="H99">
            <v>-9001.1594147529686</v>
          </cell>
          <cell r="I99">
            <v>0</v>
          </cell>
          <cell r="J99">
            <v>-9001.1594147529686</v>
          </cell>
          <cell r="K99">
            <v>-1.2521164559641232E-2</v>
          </cell>
          <cell r="L99">
            <v>0</v>
          </cell>
          <cell r="M99">
            <v>-9001.1594147529686</v>
          </cell>
          <cell r="N99">
            <v>0</v>
          </cell>
          <cell r="O99">
            <v>-9001.1594147529686</v>
          </cell>
          <cell r="P99">
            <v>0</v>
          </cell>
          <cell r="Q99">
            <v>-45193.977344921135</v>
          </cell>
          <cell r="R99">
            <v>0</v>
          </cell>
          <cell r="S99">
            <v>0</v>
          </cell>
        </row>
        <row r="100">
          <cell r="A100">
            <v>94</v>
          </cell>
          <cell r="B100">
            <v>711510.74655421777</v>
          </cell>
          <cell r="C100">
            <v>720535.01045052439</v>
          </cell>
          <cell r="D100">
            <v>-9024.2638963066274</v>
          </cell>
          <cell r="E100">
            <v>0</v>
          </cell>
          <cell r="F100">
            <v>-293032.82948094583</v>
          </cell>
          <cell r="G100">
            <v>0</v>
          </cell>
          <cell r="H100">
            <v>-9024.2638963066274</v>
          </cell>
          <cell r="I100">
            <v>0</v>
          </cell>
          <cell r="J100">
            <v>-9024.2638963066274</v>
          </cell>
          <cell r="K100">
            <v>-1.25243933541329E-2</v>
          </cell>
          <cell r="L100">
            <v>0</v>
          </cell>
          <cell r="M100">
            <v>-9024.2638963066274</v>
          </cell>
          <cell r="N100">
            <v>0</v>
          </cell>
          <cell r="O100">
            <v>-9024.2638963066274</v>
          </cell>
          <cell r="P100">
            <v>0</v>
          </cell>
          <cell r="Q100">
            <v>-54443.090600800329</v>
          </cell>
          <cell r="R100">
            <v>0</v>
          </cell>
          <cell r="S100">
            <v>0</v>
          </cell>
        </row>
        <row r="101">
          <cell r="A101">
            <v>95</v>
          </cell>
          <cell r="B101">
            <v>713049.50490991422</v>
          </cell>
          <cell r="C101">
            <v>722095.46118120605</v>
          </cell>
          <cell r="D101">
            <v>-9045.9562712918269</v>
          </cell>
          <cell r="E101">
            <v>0</v>
          </cell>
          <cell r="F101">
            <v>-295443.57080804917</v>
          </cell>
          <cell r="G101">
            <v>0</v>
          </cell>
          <cell r="H101">
            <v>-9045.9562712918269</v>
          </cell>
          <cell r="I101">
            <v>0</v>
          </cell>
          <cell r="J101">
            <v>-9045.9562712918269</v>
          </cell>
          <cell r="K101">
            <v>-1.2527368966555229E-2</v>
          </cell>
          <cell r="L101">
            <v>0</v>
          </cell>
          <cell r="M101">
            <v>-9045.9562712918269</v>
          </cell>
          <cell r="N101">
            <v>0</v>
          </cell>
          <cell r="O101">
            <v>-9045.9562712918269</v>
          </cell>
          <cell r="P101">
            <v>0</v>
          </cell>
          <cell r="Q101">
            <v>-63759.912477951846</v>
          </cell>
          <cell r="R101">
            <v>0</v>
          </cell>
          <cell r="S101">
            <v>0</v>
          </cell>
        </row>
        <row r="102">
          <cell r="A102">
            <v>96</v>
          </cell>
          <cell r="B102">
            <v>714491.71895223251</v>
          </cell>
          <cell r="C102">
            <v>723557.90655428392</v>
          </cell>
          <cell r="D102">
            <v>-9066.1876020514173</v>
          </cell>
          <cell r="E102">
            <v>0</v>
          </cell>
          <cell r="F102">
            <v>-297765.42538904597</v>
          </cell>
          <cell r="G102">
            <v>0</v>
          </cell>
          <cell r="H102">
            <v>-9066.1876020514173</v>
          </cell>
          <cell r="I102">
            <v>0</v>
          </cell>
          <cell r="J102">
            <v>-9066.1876020514173</v>
          </cell>
          <cell r="K102">
            <v>-1.2530009719921759E-2</v>
          </cell>
          <cell r="L102">
            <v>0</v>
          </cell>
          <cell r="M102">
            <v>-9066.1876020514173</v>
          </cell>
          <cell r="N102">
            <v>0</v>
          </cell>
          <cell r="O102">
            <v>-9066.1876020514173</v>
          </cell>
          <cell r="P102">
            <v>0</v>
          </cell>
          <cell r="Q102">
            <v>-73143.318796507345</v>
          </cell>
          <cell r="R102">
            <v>0</v>
          </cell>
          <cell r="S102">
            <v>0</v>
          </cell>
        </row>
        <row r="103">
          <cell r="A103">
            <v>97</v>
          </cell>
          <cell r="B103">
            <v>715840.44500745984</v>
          </cell>
          <cell r="C103">
            <v>724925.61818759027</v>
          </cell>
          <cell r="D103">
            <v>-9085.1731801304268</v>
          </cell>
          <cell r="E103">
            <v>0</v>
          </cell>
          <cell r="F103">
            <v>-299996.91663458326</v>
          </cell>
          <cell r="G103">
            <v>0</v>
          </cell>
          <cell r="H103">
            <v>-9085.1731801304268</v>
          </cell>
          <cell r="I103">
            <v>0</v>
          </cell>
          <cell r="J103">
            <v>-9085.1731801304268</v>
          </cell>
          <cell r="K103">
            <v>-1.2532559137369927E-2</v>
          </cell>
          <cell r="L103">
            <v>0</v>
          </cell>
          <cell r="M103">
            <v>-9085.1731801304268</v>
          </cell>
          <cell r="N103">
            <v>0</v>
          </cell>
          <cell r="O103">
            <v>-9085.1731801304268</v>
          </cell>
          <cell r="P103">
            <v>0</v>
          </cell>
          <cell r="Q103">
            <v>-82592.395075116772</v>
          </cell>
          <cell r="R103">
            <v>0</v>
          </cell>
          <cell r="S103">
            <v>0</v>
          </cell>
        </row>
        <row r="104">
          <cell r="A104">
            <v>98</v>
          </cell>
          <cell r="B104">
            <v>717088.25068008387</v>
          </cell>
          <cell r="C104">
            <v>726191.09937403549</v>
          </cell>
          <cell r="D104">
            <v>-9102.8486939516151</v>
          </cell>
          <cell r="E104">
            <v>0</v>
          </cell>
          <cell r="F104">
            <v>-302136.52134406439</v>
          </cell>
          <cell r="G104">
            <v>0</v>
          </cell>
          <cell r="H104">
            <v>-9102.8486939516151</v>
          </cell>
          <cell r="I104">
            <v>0</v>
          </cell>
          <cell r="J104">
            <v>-9102.8486939516151</v>
          </cell>
          <cell r="K104">
            <v>-1.2535059575638035E-2</v>
          </cell>
          <cell r="L104">
            <v>0</v>
          </cell>
          <cell r="M104">
            <v>-9102.8486939516151</v>
          </cell>
          <cell r="N104">
            <v>0</v>
          </cell>
          <cell r="O104">
            <v>-9102.8486939516151</v>
          </cell>
          <cell r="P104">
            <v>0</v>
          </cell>
          <cell r="Q104">
            <v>-92106.157971119494</v>
          </cell>
          <cell r="R104">
            <v>0</v>
          </cell>
          <cell r="S104">
            <v>0</v>
          </cell>
        </row>
        <row r="105">
          <cell r="A105">
            <v>99</v>
          </cell>
          <cell r="B105">
            <v>718239.04551925662</v>
          </cell>
          <cell r="C105">
            <v>727358.2709649452</v>
          </cell>
          <cell r="D105">
            <v>-9119.2254456885858</v>
          </cell>
          <cell r="E105">
            <v>0</v>
          </cell>
          <cell r="F105">
            <v>-304182.76378852851</v>
          </cell>
          <cell r="G105">
            <v>0</v>
          </cell>
          <cell r="H105">
            <v>-9119.2254456885858</v>
          </cell>
          <cell r="I105">
            <v>0</v>
          </cell>
          <cell r="J105">
            <v>-9119.2254456885858</v>
          </cell>
          <cell r="K105">
            <v>-1.2537460299434863E-2</v>
          </cell>
          <cell r="L105">
            <v>0</v>
          </cell>
          <cell r="M105">
            <v>-9119.2254456885858</v>
          </cell>
          <cell r="N105">
            <v>0</v>
          </cell>
          <cell r="O105">
            <v>-9119.2254456885858</v>
          </cell>
          <cell r="P105">
            <v>0</v>
          </cell>
          <cell r="Q105">
            <v>-101683.63055169591</v>
          </cell>
          <cell r="R105">
            <v>0</v>
          </cell>
          <cell r="S105">
            <v>0</v>
          </cell>
        </row>
        <row r="106">
          <cell r="A106">
            <v>100</v>
          </cell>
          <cell r="B106">
            <v>719298.86624308443</v>
          </cell>
          <cell r="C106">
            <v>728433.18006217608</v>
          </cell>
          <cell r="D106">
            <v>-9134.3138190916507</v>
          </cell>
          <cell r="E106">
            <v>0</v>
          </cell>
          <cell r="F106">
            <v>-306134.20324504131</v>
          </cell>
          <cell r="G106">
            <v>0</v>
          </cell>
          <cell r="H106">
            <v>-9134.3138190916507</v>
          </cell>
          <cell r="I106">
            <v>0</v>
          </cell>
          <cell r="J106">
            <v>-9134.3138190916507</v>
          </cell>
          <cell r="K106">
            <v>-1.2539672915931676E-2</v>
          </cell>
          <cell r="L106">
            <v>0</v>
          </cell>
          <cell r="M106">
            <v>-9134.3138190916507</v>
          </cell>
          <cell r="N106">
            <v>0</v>
          </cell>
          <cell r="O106">
            <v>-9134.3138190916507</v>
          </cell>
          <cell r="P106">
            <v>0</v>
          </cell>
          <cell r="Q106">
            <v>-111323.84140733443</v>
          </cell>
          <cell r="R106">
            <v>0</v>
          </cell>
          <cell r="S106">
            <v>-111323.84140733443</v>
          </cell>
        </row>
        <row r="107">
          <cell r="A107">
            <v>101</v>
          </cell>
          <cell r="B107">
            <v>720263.08438186743</v>
          </cell>
          <cell r="C107">
            <v>729411.12724094023</v>
          </cell>
          <cell r="D107">
            <v>-9148.042859072797</v>
          </cell>
          <cell r="E107">
            <v>0</v>
          </cell>
          <cell r="F107">
            <v>-307989.48332820693</v>
          </cell>
          <cell r="G107">
            <v>0</v>
          </cell>
          <cell r="H107">
            <v>-9148.042859072797</v>
          </cell>
          <cell r="I107">
            <v>0</v>
          </cell>
          <cell r="J107">
            <v>-9148.042859072797</v>
          </cell>
          <cell r="K107">
            <v>-1.2541682622358736E-2</v>
          </cell>
          <cell r="L107">
            <v>0</v>
          </cell>
          <cell r="M107">
            <v>-9148.042859072797</v>
          </cell>
          <cell r="N107">
            <v>0</v>
          </cell>
          <cell r="O107">
            <v>-9148.042859072797</v>
          </cell>
          <cell r="P107">
            <v>0</v>
          </cell>
          <cell r="Q107">
            <v>-9148.042859072797</v>
          </cell>
          <cell r="R107">
            <v>0</v>
          </cell>
          <cell r="S107">
            <v>0</v>
          </cell>
        </row>
        <row r="108">
          <cell r="A108">
            <v>102</v>
          </cell>
          <cell r="B108">
            <v>721128.53916045208</v>
          </cell>
          <cell r="C108">
            <v>730289.00335956679</v>
          </cell>
          <cell r="D108">
            <v>-9160.4641991147073</v>
          </cell>
          <cell r="E108">
            <v>0</v>
          </cell>
          <cell r="F108">
            <v>-309747.29590698238</v>
          </cell>
          <cell r="G108">
            <v>0</v>
          </cell>
          <cell r="H108">
            <v>-9160.4641991147073</v>
          </cell>
          <cell r="I108">
            <v>0</v>
          </cell>
          <cell r="J108">
            <v>-9160.4641991147073</v>
          </cell>
          <cell r="K108">
            <v>-1.2543615139997445E-2</v>
          </cell>
          <cell r="L108">
            <v>0</v>
          </cell>
          <cell r="M108">
            <v>-9160.4641991147073</v>
          </cell>
          <cell r="N108">
            <v>0</v>
          </cell>
          <cell r="O108">
            <v>-9160.4641991147073</v>
          </cell>
          <cell r="P108">
            <v>0</v>
          </cell>
          <cell r="Q108">
            <v>-18354.020458402458</v>
          </cell>
          <cell r="R108">
            <v>0</v>
          </cell>
          <cell r="S108">
            <v>0</v>
          </cell>
        </row>
        <row r="109">
          <cell r="A109">
            <v>103</v>
          </cell>
          <cell r="B109">
            <v>721893.00754025206</v>
          </cell>
          <cell r="C109">
            <v>731064.56189579668</v>
          </cell>
          <cell r="D109">
            <v>-9171.5543555446202</v>
          </cell>
          <cell r="E109">
            <v>0</v>
          </cell>
          <cell r="F109">
            <v>-311406.40165320353</v>
          </cell>
          <cell r="G109">
            <v>0</v>
          </cell>
          <cell r="H109">
            <v>-9171.5543555446202</v>
          </cell>
          <cell r="I109">
            <v>0</v>
          </cell>
          <cell r="J109">
            <v>-9171.5543555446202</v>
          </cell>
          <cell r="K109">
            <v>-1.2545477969498267E-2</v>
          </cell>
          <cell r="L109">
            <v>0</v>
          </cell>
          <cell r="M109">
            <v>-9171.5543555446202</v>
          </cell>
          <cell r="N109">
            <v>0</v>
          </cell>
          <cell r="O109">
            <v>-9171.5543555446202</v>
          </cell>
          <cell r="P109">
            <v>0</v>
          </cell>
          <cell r="Q109">
            <v>-27616.889851660115</v>
          </cell>
          <cell r="R109">
            <v>0</v>
          </cell>
          <cell r="S109">
            <v>0</v>
          </cell>
        </row>
        <row r="110">
          <cell r="A110">
            <v>104</v>
          </cell>
          <cell r="B110">
            <v>722562.30465932726</v>
          </cell>
          <cell r="C110">
            <v>731743.69778207457</v>
          </cell>
          <cell r="D110">
            <v>-9181.3931227473076</v>
          </cell>
          <cell r="E110">
            <v>0</v>
          </cell>
          <cell r="F110">
            <v>-312965.63274431496</v>
          </cell>
          <cell r="G110">
            <v>0</v>
          </cell>
          <cell r="H110">
            <v>-9181.3931227473076</v>
          </cell>
          <cell r="I110">
            <v>0</v>
          </cell>
          <cell r="J110">
            <v>-9181.3931227473076</v>
          </cell>
          <cell r="K110">
            <v>-1.2547280079864356E-2</v>
          </cell>
          <cell r="L110">
            <v>0</v>
          </cell>
          <cell r="M110">
            <v>-9181.3931227473076</v>
          </cell>
          <cell r="N110">
            <v>0</v>
          </cell>
          <cell r="O110">
            <v>-9181.3931227473076</v>
          </cell>
          <cell r="P110">
            <v>0</v>
          </cell>
          <cell r="Q110">
            <v>-36935.682698028555</v>
          </cell>
          <cell r="R110">
            <v>0</v>
          </cell>
          <cell r="S110">
            <v>0</v>
          </cell>
        </row>
        <row r="111">
          <cell r="A111">
            <v>105</v>
          </cell>
          <cell r="B111">
            <v>723133.4668385759</v>
          </cell>
          <cell r="C111">
            <v>732323.40604105813</v>
          </cell>
          <cell r="D111">
            <v>-9189.93920248223</v>
          </cell>
          <cell r="E111">
            <v>0</v>
          </cell>
          <cell r="F111">
            <v>-314423.88750409277</v>
          </cell>
          <cell r="G111">
            <v>0</v>
          </cell>
          <cell r="H111">
            <v>-9189.93920248223</v>
          </cell>
          <cell r="I111">
            <v>0</v>
          </cell>
          <cell r="J111">
            <v>-9189.93920248223</v>
          </cell>
          <cell r="K111">
            <v>-1.2549017451405877E-2</v>
          </cell>
          <cell r="L111">
            <v>0</v>
          </cell>
          <cell r="M111">
            <v>-9189.93920248223</v>
          </cell>
          <cell r="N111">
            <v>0</v>
          </cell>
          <cell r="O111">
            <v>-9189.93920248223</v>
          </cell>
          <cell r="P111">
            <v>0</v>
          </cell>
          <cell r="Q111">
            <v>-46309.38454075472</v>
          </cell>
          <cell r="R111">
            <v>0</v>
          </cell>
          <cell r="S111">
            <v>0</v>
          </cell>
        </row>
        <row r="112">
          <cell r="A112">
            <v>106</v>
          </cell>
          <cell r="B112">
            <v>723604.98531234998</v>
          </cell>
          <cell r="C112">
            <v>732802.02694879298</v>
          </cell>
          <cell r="D112">
            <v>-9197.0416364429984</v>
          </cell>
          <cell r="E112">
            <v>0</v>
          </cell>
          <cell r="F112">
            <v>-315780.15901520394</v>
          </cell>
          <cell r="G112">
            <v>0</v>
          </cell>
          <cell r="H112">
            <v>-9197.0416364429984</v>
          </cell>
          <cell r="I112">
            <v>0</v>
          </cell>
          <cell r="J112">
            <v>-9197.0416364429984</v>
          </cell>
          <cell r="K112">
            <v>-1.2550513369534761E-2</v>
          </cell>
          <cell r="L112">
            <v>0</v>
          </cell>
          <cell r="M112">
            <v>-9197.0416364429984</v>
          </cell>
          <cell r="N112">
            <v>0</v>
          </cell>
          <cell r="O112">
            <v>-9197.0416364429984</v>
          </cell>
          <cell r="P112">
            <v>0</v>
          </cell>
          <cell r="Q112">
            <v>-55736.824917647558</v>
          </cell>
          <cell r="R112">
            <v>0</v>
          </cell>
          <cell r="S112">
            <v>0</v>
          </cell>
        </row>
        <row r="113">
          <cell r="A113">
            <v>107</v>
          </cell>
          <cell r="B113">
            <v>723977.62392345909</v>
          </cell>
          <cell r="C113">
            <v>733180.34366222855</v>
          </cell>
          <cell r="D113">
            <v>-9202.7197387694614</v>
          </cell>
          <cell r="E113">
            <v>0</v>
          </cell>
          <cell r="F113">
            <v>-317033.51951093914</v>
          </cell>
          <cell r="G113">
            <v>0</v>
          </cell>
          <cell r="H113">
            <v>-9202.7197387694614</v>
          </cell>
          <cell r="I113">
            <v>0</v>
          </cell>
          <cell r="J113">
            <v>-9202.7197387694614</v>
          </cell>
          <cell r="K113">
            <v>-1.2551781861474855E-2</v>
          </cell>
          <cell r="L113">
            <v>0</v>
          </cell>
          <cell r="M113">
            <v>-9202.7197387694614</v>
          </cell>
          <cell r="N113">
            <v>0</v>
          </cell>
          <cell r="O113">
            <v>-9202.7197387694614</v>
          </cell>
          <cell r="P113">
            <v>0</v>
          </cell>
          <cell r="Q113">
            <v>-65216.846857365032</v>
          </cell>
          <cell r="R113">
            <v>0</v>
          </cell>
          <cell r="S113">
            <v>0</v>
          </cell>
        </row>
        <row r="114">
          <cell r="A114">
            <v>108</v>
          </cell>
          <cell r="B114">
            <v>724252.53359680367</v>
          </cell>
          <cell r="C114">
            <v>733459.4989302631</v>
          </cell>
          <cell r="D114">
            <v>-9206.9653334594332</v>
          </cell>
          <cell r="E114">
            <v>0</v>
          </cell>
          <cell r="F114">
            <v>-318183.08230396011</v>
          </cell>
          <cell r="G114">
            <v>0</v>
          </cell>
          <cell r="H114">
            <v>-9206.9653334594332</v>
          </cell>
          <cell r="I114">
            <v>0</v>
          </cell>
          <cell r="J114">
            <v>-9206.9653334594332</v>
          </cell>
          <cell r="K114">
            <v>-1.2552793094762042E-2</v>
          </cell>
          <cell r="L114">
            <v>0</v>
          </cell>
          <cell r="M114">
            <v>-9206.9653334594332</v>
          </cell>
          <cell r="N114">
            <v>0</v>
          </cell>
          <cell r="O114">
            <v>-9206.9653334594332</v>
          </cell>
          <cell r="P114">
            <v>0</v>
          </cell>
          <cell r="Q114">
            <v>-74748.279456391843</v>
          </cell>
          <cell r="R114">
            <v>0</v>
          </cell>
          <cell r="S114">
            <v>0</v>
          </cell>
        </row>
        <row r="115">
          <cell r="A115">
            <v>109</v>
          </cell>
          <cell r="B115">
            <v>724433.15391553275</v>
          </cell>
          <cell r="C115">
            <v>733643.11425252235</v>
          </cell>
          <cell r="D115">
            <v>-9209.9603369896067</v>
          </cell>
          <cell r="E115">
            <v>0</v>
          </cell>
          <cell r="F115">
            <v>-319228.16973613226</v>
          </cell>
          <cell r="G115">
            <v>0</v>
          </cell>
          <cell r="H115">
            <v>-9209.9603369896067</v>
          </cell>
          <cell r="I115">
            <v>0</v>
          </cell>
          <cell r="J115">
            <v>-9209.9603369896067</v>
          </cell>
          <cell r="K115">
            <v>-1.2553733767914174E-2</v>
          </cell>
          <cell r="L115">
            <v>0</v>
          </cell>
          <cell r="M115">
            <v>-9209.9603369896067</v>
          </cell>
          <cell r="N115">
            <v>0</v>
          </cell>
          <cell r="O115">
            <v>-9209.9603369896067</v>
          </cell>
          <cell r="P115">
            <v>0</v>
          </cell>
          <cell r="Q115">
            <v>-84330.127902202876</v>
          </cell>
          <cell r="R115">
            <v>0</v>
          </cell>
          <cell r="S115">
            <v>0</v>
          </cell>
        </row>
        <row r="116">
          <cell r="A116">
            <v>110</v>
          </cell>
          <cell r="B116">
            <v>724512.40005336504</v>
          </cell>
          <cell r="C116">
            <v>733724.04742628662</v>
          </cell>
          <cell r="D116">
            <v>-9211.6473729215795</v>
          </cell>
          <cell r="E116">
            <v>0</v>
          </cell>
          <cell r="F116">
            <v>-320168.05445930839</v>
          </cell>
          <cell r="G116">
            <v>0</v>
          </cell>
          <cell r="H116">
            <v>-9211.6473729215795</v>
          </cell>
          <cell r="I116">
            <v>0</v>
          </cell>
          <cell r="J116">
            <v>-9211.6473729215795</v>
          </cell>
          <cell r="K116">
            <v>-1.2554648311219519E-2</v>
          </cell>
          <cell r="L116">
            <v>0</v>
          </cell>
          <cell r="M116">
            <v>-9211.6473729215795</v>
          </cell>
          <cell r="N116">
            <v>0</v>
          </cell>
          <cell r="O116">
            <v>-9211.6473729215795</v>
          </cell>
          <cell r="P116">
            <v>0</v>
          </cell>
          <cell r="Q116">
            <v>-93961.335056437078</v>
          </cell>
          <cell r="R116">
            <v>0</v>
          </cell>
          <cell r="S116">
            <v>0</v>
          </cell>
        </row>
        <row r="117">
          <cell r="A117">
            <v>111</v>
          </cell>
          <cell r="B117">
            <v>724494.3402462349</v>
          </cell>
          <cell r="C117">
            <v>733706.37766959285</v>
          </cell>
          <cell r="D117">
            <v>-9212.0374233579496</v>
          </cell>
          <cell r="E117">
            <v>0</v>
          </cell>
          <cell r="F117">
            <v>-321059.86053785053</v>
          </cell>
          <cell r="G117">
            <v>0</v>
          </cell>
          <cell r="H117">
            <v>-9212.0374233579496</v>
          </cell>
          <cell r="I117">
            <v>0</v>
          </cell>
          <cell r="J117">
            <v>-9212.0374233579496</v>
          </cell>
          <cell r="K117">
            <v>-1.2555482279733392E-2</v>
          </cell>
          <cell r="L117">
            <v>0</v>
          </cell>
          <cell r="M117">
            <v>-9212.0374233579496</v>
          </cell>
          <cell r="N117">
            <v>0</v>
          </cell>
          <cell r="O117">
            <v>-9212.0374233579496</v>
          </cell>
          <cell r="P117">
            <v>0</v>
          </cell>
          <cell r="Q117">
            <v>-103640.84950335461</v>
          </cell>
          <cell r="R117">
            <v>0</v>
          </cell>
          <cell r="S117">
            <v>0</v>
          </cell>
        </row>
        <row r="118">
          <cell r="A118">
            <v>112</v>
          </cell>
          <cell r="B118">
            <v>724385.69012684468</v>
          </cell>
          <cell r="C118">
            <v>733596.84761868266</v>
          </cell>
          <cell r="D118">
            <v>-9211.1574918379774</v>
          </cell>
          <cell r="E118">
            <v>0</v>
          </cell>
          <cell r="F118">
            <v>-321905.24810954393</v>
          </cell>
          <cell r="G118">
            <v>0</v>
          </cell>
          <cell r="H118">
            <v>-9211.1574918379774</v>
          </cell>
          <cell r="I118">
            <v>0</v>
          </cell>
          <cell r="J118">
            <v>-9211.1574918379774</v>
          </cell>
          <cell r="K118">
            <v>-1.255615740680753E-2</v>
          </cell>
          <cell r="L118">
            <v>0</v>
          </cell>
          <cell r="M118">
            <v>-9211.1574918379774</v>
          </cell>
          <cell r="N118">
            <v>0</v>
          </cell>
          <cell r="O118">
            <v>-9211.1574918379774</v>
          </cell>
          <cell r="P118">
            <v>0</v>
          </cell>
          <cell r="Q118">
            <v>-113367.6415997447</v>
          </cell>
          <cell r="R118">
            <v>0</v>
          </cell>
          <cell r="S118">
            <v>-113367.6415997447</v>
          </cell>
        </row>
        <row r="119">
          <cell r="A119">
            <v>113</v>
          </cell>
          <cell r="B119">
            <v>724182.20144915406</v>
          </cell>
          <cell r="C119">
            <v>733391.14072061551</v>
          </cell>
          <cell r="D119">
            <v>-9208.9392714614514</v>
          </cell>
          <cell r="E119">
            <v>0</v>
          </cell>
          <cell r="F119">
            <v>-322704.05772207468</v>
          </cell>
          <cell r="G119">
            <v>0</v>
          </cell>
          <cell r="H119">
            <v>-9208.9392714614514</v>
          </cell>
          <cell r="I119">
            <v>0</v>
          </cell>
          <cell r="J119">
            <v>-9208.9392714614514</v>
          </cell>
          <cell r="K119">
            <v>-1.2556654641904906E-2</v>
          </cell>
          <cell r="L119">
            <v>0</v>
          </cell>
          <cell r="M119">
            <v>-9208.9392714614514</v>
          </cell>
          <cell r="N119">
            <v>0</v>
          </cell>
          <cell r="O119">
            <v>-9208.9392714614514</v>
          </cell>
          <cell r="P119">
            <v>0</v>
          </cell>
          <cell r="Q119">
            <v>-9208.9392714614514</v>
          </cell>
          <cell r="R119">
            <v>0</v>
          </cell>
          <cell r="S119">
            <v>0</v>
          </cell>
        </row>
        <row r="120">
          <cell r="A120">
            <v>114</v>
          </cell>
          <cell r="B120">
            <v>723881.11527424573</v>
          </cell>
          <cell r="C120">
            <v>733086.55385338387</v>
          </cell>
          <cell r="D120">
            <v>-9205.4385791381355</v>
          </cell>
          <cell r="E120">
            <v>0</v>
          </cell>
          <cell r="F120">
            <v>-323456.13713753864</v>
          </cell>
          <cell r="G120">
            <v>0</v>
          </cell>
          <cell r="H120">
            <v>-9205.4385791381355</v>
          </cell>
          <cell r="I120">
            <v>0</v>
          </cell>
          <cell r="J120">
            <v>-9205.4385791381355</v>
          </cell>
          <cell r="K120">
            <v>-1.255709647210254E-2</v>
          </cell>
          <cell r="L120">
            <v>0</v>
          </cell>
          <cell r="M120">
            <v>-9205.4385791381355</v>
          </cell>
          <cell r="N120">
            <v>0</v>
          </cell>
          <cell r="O120">
            <v>-9205.4385791381355</v>
          </cell>
          <cell r="P120">
            <v>0</v>
          </cell>
          <cell r="Q120">
            <v>-18460.194223027436</v>
          </cell>
          <cell r="R120">
            <v>0</v>
          </cell>
          <cell r="S120">
            <v>0</v>
          </cell>
        </row>
        <row r="121">
          <cell r="A121">
            <v>115</v>
          </cell>
          <cell r="B121">
            <v>723480.72973449714</v>
          </cell>
          <cell r="C121">
            <v>732681.36615342682</v>
          </cell>
          <cell r="D121">
            <v>-9200.6364189296728</v>
          </cell>
          <cell r="E121">
            <v>0</v>
          </cell>
          <cell r="F121">
            <v>-324161.35025196907</v>
          </cell>
          <cell r="G121">
            <v>0</v>
          </cell>
          <cell r="H121">
            <v>-9200.6364189296728</v>
          </cell>
          <cell r="I121">
            <v>0</v>
          </cell>
          <cell r="J121">
            <v>-9200.6364189296728</v>
          </cell>
          <cell r="K121">
            <v>-1.2557486574597855E-2</v>
          </cell>
          <cell r="L121">
            <v>0</v>
          </cell>
          <cell r="M121">
            <v>-9200.6364189296728</v>
          </cell>
          <cell r="N121">
            <v>0</v>
          </cell>
          <cell r="O121">
            <v>-9200.6364189296728</v>
          </cell>
          <cell r="P121">
            <v>0</v>
          </cell>
          <cell r="Q121">
            <v>-27752.673916049898</v>
          </cell>
          <cell r="R121">
            <v>0</v>
          </cell>
          <cell r="S121">
            <v>0</v>
          </cell>
        </row>
        <row r="122">
          <cell r="A122">
            <v>116</v>
          </cell>
          <cell r="B122">
            <v>722986.97423631127</v>
          </cell>
          <cell r="C122">
            <v>732181.59000667918</v>
          </cell>
          <cell r="D122">
            <v>-9194.6157703679055</v>
          </cell>
          <cell r="E122">
            <v>0</v>
          </cell>
          <cell r="F122">
            <v>-324819.5793598392</v>
          </cell>
          <cell r="G122">
            <v>0</v>
          </cell>
          <cell r="H122">
            <v>-9194.6157703679055</v>
          </cell>
          <cell r="I122">
            <v>0</v>
          </cell>
          <cell r="J122">
            <v>-9194.6157703679055</v>
          </cell>
          <cell r="K122">
            <v>-1.2557835236316211E-2</v>
          </cell>
          <cell r="L122">
            <v>0</v>
          </cell>
          <cell r="M122">
            <v>-9194.6157703679055</v>
          </cell>
          <cell r="N122">
            <v>0</v>
          </cell>
          <cell r="O122">
            <v>-9194.6157703679055</v>
          </cell>
          <cell r="P122">
            <v>0</v>
          </cell>
          <cell r="Q122">
            <v>-37085.364963767817</v>
          </cell>
          <cell r="R122">
            <v>0</v>
          </cell>
          <cell r="S122">
            <v>0</v>
          </cell>
        </row>
        <row r="123">
          <cell r="A123">
            <v>117</v>
          </cell>
          <cell r="B123">
            <v>722397.67922637763</v>
          </cell>
          <cell r="C123">
            <v>731585.02994560415</v>
          </cell>
          <cell r="D123">
            <v>-9187.3507192265242</v>
          </cell>
          <cell r="E123">
            <v>0</v>
          </cell>
          <cell r="F123">
            <v>-325430.71843319433</v>
          </cell>
          <cell r="G123">
            <v>0</v>
          </cell>
          <cell r="H123">
            <v>-9187.3507192265242</v>
          </cell>
          <cell r="I123">
            <v>0</v>
          </cell>
          <cell r="J123">
            <v>-9187.3507192265242</v>
          </cell>
          <cell r="K123">
            <v>-1.2558144772193651E-2</v>
          </cell>
          <cell r="L123">
            <v>0</v>
          </cell>
          <cell r="M123">
            <v>-9187.3507192265242</v>
          </cell>
          <cell r="N123">
            <v>0</v>
          </cell>
          <cell r="O123">
            <v>-9187.3507192265242</v>
          </cell>
          <cell r="P123">
            <v>0</v>
          </cell>
          <cell r="Q123">
            <v>-46457.223023385683</v>
          </cell>
          <cell r="R123">
            <v>0</v>
          </cell>
          <cell r="S123">
            <v>0</v>
          </cell>
        </row>
        <row r="124">
          <cell r="A124">
            <v>118</v>
          </cell>
          <cell r="B124">
            <v>721711.62682765338</v>
          </cell>
          <cell r="C124">
            <v>730890.32558483479</v>
          </cell>
          <cell r="D124">
            <v>-9178.6987571814097</v>
          </cell>
          <cell r="E124">
            <v>0</v>
          </cell>
          <cell r="F124">
            <v>-325994.70874469541</v>
          </cell>
          <cell r="G124">
            <v>0</v>
          </cell>
          <cell r="H124">
            <v>-9178.6987571814097</v>
          </cell>
          <cell r="I124">
            <v>0</v>
          </cell>
          <cell r="J124">
            <v>-9178.6987571814097</v>
          </cell>
          <cell r="K124">
            <v>-1.255824360493062E-2</v>
          </cell>
          <cell r="L124">
            <v>0</v>
          </cell>
          <cell r="M124">
            <v>-9178.6987571814097</v>
          </cell>
          <cell r="N124">
            <v>0</v>
          </cell>
          <cell r="O124">
            <v>-9178.6987571814097</v>
          </cell>
          <cell r="P124">
            <v>0</v>
          </cell>
          <cell r="Q124">
            <v>-55867.056047963059</v>
          </cell>
          <cell r="R124">
            <v>0</v>
          </cell>
          <cell r="S124">
            <v>0</v>
          </cell>
        </row>
        <row r="125">
          <cell r="A125">
            <v>119</v>
          </cell>
          <cell r="B125">
            <v>720929.74712698266</v>
          </cell>
          <cell r="C125">
            <v>730098.42697495117</v>
          </cell>
          <cell r="D125">
            <v>-9168.6798479685094</v>
          </cell>
          <cell r="E125">
            <v>0</v>
          </cell>
          <cell r="F125">
            <v>-326511.51735401945</v>
          </cell>
          <cell r="G125">
            <v>0</v>
          </cell>
          <cell r="H125">
            <v>-9168.6798479685094</v>
          </cell>
          <cell r="I125">
            <v>0</v>
          </cell>
          <cell r="J125">
            <v>-9168.6798479685094</v>
          </cell>
          <cell r="K125">
            <v>-1.255814217537422E-2</v>
          </cell>
          <cell r="L125">
            <v>0</v>
          </cell>
          <cell r="M125">
            <v>-9168.6798479685094</v>
          </cell>
          <cell r="N125">
            <v>0</v>
          </cell>
          <cell r="O125">
            <v>-9168.6798479685094</v>
          </cell>
          <cell r="P125">
            <v>0</v>
          </cell>
          <cell r="Q125">
            <v>-65313.686023616021</v>
          </cell>
          <cell r="R125">
            <v>0</v>
          </cell>
          <cell r="S125">
            <v>0</v>
          </cell>
        </row>
        <row r="126">
          <cell r="A126">
            <v>120</v>
          </cell>
          <cell r="B126">
            <v>720053.35197565774</v>
          </cell>
          <cell r="C126">
            <v>729210.66840775555</v>
          </cell>
          <cell r="D126">
            <v>-9157.3164320978103</v>
          </cell>
          <cell r="E126">
            <v>0</v>
          </cell>
          <cell r="F126">
            <v>-326981.10342375794</v>
          </cell>
          <cell r="G126">
            <v>0</v>
          </cell>
          <cell r="H126">
            <v>-9157.3164320978103</v>
          </cell>
          <cell r="I126">
            <v>0</v>
          </cell>
          <cell r="J126">
            <v>-9157.3164320978103</v>
          </cell>
          <cell r="K126">
            <v>-1.2557847586203002E-2</v>
          </cell>
          <cell r="L126">
            <v>0</v>
          </cell>
          <cell r="M126">
            <v>-9157.3164320978103</v>
          </cell>
          <cell r="N126">
            <v>0</v>
          </cell>
          <cell r="O126">
            <v>-9157.3164320978103</v>
          </cell>
          <cell r="P126">
            <v>0</v>
          </cell>
          <cell r="Q126">
            <v>-74795.951516108573</v>
          </cell>
          <cell r="R126">
            <v>0</v>
          </cell>
          <cell r="S126">
            <v>0</v>
          </cell>
        </row>
        <row r="127">
          <cell r="A127">
            <v>121</v>
          </cell>
          <cell r="B127">
            <v>719086.15571920166</v>
          </cell>
          <cell r="C127">
            <v>728230.91742676473</v>
          </cell>
          <cell r="D127">
            <v>-9144.7617075630696</v>
          </cell>
          <cell r="E127">
            <v>0</v>
          </cell>
          <cell r="F127">
            <v>-327403.5479314985</v>
          </cell>
          <cell r="G127">
            <v>0</v>
          </cell>
          <cell r="H127">
            <v>-9144.7617075630696</v>
          </cell>
          <cell r="I127">
            <v>0</v>
          </cell>
          <cell r="J127">
            <v>-9144.7617075630696</v>
          </cell>
          <cell r="K127">
            <v>-1.2557502694168051E-2</v>
          </cell>
          <cell r="L127">
            <v>0</v>
          </cell>
          <cell r="M127">
            <v>-9144.7617075630696</v>
          </cell>
          <cell r="N127">
            <v>0</v>
          </cell>
          <cell r="O127">
            <v>-9144.7617075630696</v>
          </cell>
          <cell r="P127">
            <v>0</v>
          </cell>
          <cell r="Q127">
            <v>-84312.838510823596</v>
          </cell>
          <cell r="R127">
            <v>0</v>
          </cell>
          <cell r="S127">
            <v>0</v>
          </cell>
        </row>
        <row r="128">
          <cell r="A128">
            <v>122</v>
          </cell>
          <cell r="B128">
            <v>718021.64323867846</v>
          </cell>
          <cell r="C128">
            <v>727152.60814605805</v>
          </cell>
          <cell r="D128">
            <v>-9130.9649073795881</v>
          </cell>
          <cell r="E128">
            <v>0</v>
          </cell>
          <cell r="F128">
            <v>-327778.83216170629</v>
          </cell>
          <cell r="G128">
            <v>0</v>
          </cell>
          <cell r="H128">
            <v>-9130.9649073795881</v>
          </cell>
          <cell r="I128">
            <v>0</v>
          </cell>
          <cell r="J128">
            <v>-9130.9649073795881</v>
          </cell>
          <cell r="K128">
            <v>-1.2557150734368975E-2</v>
          </cell>
          <cell r="L128">
            <v>0</v>
          </cell>
          <cell r="M128">
            <v>-9130.9649073795881</v>
          </cell>
          <cell r="N128">
            <v>0</v>
          </cell>
          <cell r="O128">
            <v>-9130.9649073795881</v>
          </cell>
          <cell r="P128">
            <v>0</v>
          </cell>
          <cell r="Q128">
            <v>-93863.277181227371</v>
          </cell>
          <cell r="R128">
            <v>0</v>
          </cell>
          <cell r="S128">
            <v>0</v>
          </cell>
        </row>
        <row r="129">
          <cell r="A129">
            <v>123</v>
          </cell>
          <cell r="B129">
            <v>716863.89856454195</v>
          </cell>
          <cell r="C129">
            <v>725979.83699271351</v>
          </cell>
          <cell r="D129">
            <v>-9115.9384281715611</v>
          </cell>
          <cell r="E129">
            <v>0</v>
          </cell>
          <cell r="F129">
            <v>-328106.95718867658</v>
          </cell>
          <cell r="G129">
            <v>0</v>
          </cell>
          <cell r="H129">
            <v>-9115.9384281715611</v>
          </cell>
          <cell r="I129">
            <v>0</v>
          </cell>
          <cell r="J129">
            <v>-9115.9384281715611</v>
          </cell>
          <cell r="K129">
            <v>-1.2556737754499173E-2</v>
          </cell>
          <cell r="L129">
            <v>0</v>
          </cell>
          <cell r="M129">
            <v>-9115.9384281715611</v>
          </cell>
          <cell r="N129">
            <v>0</v>
          </cell>
          <cell r="O129">
            <v>-9115.9384281715611</v>
          </cell>
          <cell r="P129">
            <v>0</v>
          </cell>
          <cell r="Q129">
            <v>-103446.2047748027</v>
          </cell>
          <cell r="R129">
            <v>0</v>
          </cell>
          <cell r="S129">
            <v>0</v>
          </cell>
        </row>
        <row r="130">
          <cell r="A130">
            <v>124</v>
          </cell>
          <cell r="B130">
            <v>715620.24365191499</v>
          </cell>
          <cell r="C130">
            <v>724719.96836681815</v>
          </cell>
          <cell r="D130">
            <v>-9099.7247149031609</v>
          </cell>
          <cell r="E130">
            <v>0</v>
          </cell>
          <cell r="F130">
            <v>-328387.92330332717</v>
          </cell>
          <cell r="G130">
            <v>0</v>
          </cell>
          <cell r="H130">
            <v>-9099.7247149031609</v>
          </cell>
          <cell r="I130">
            <v>0</v>
          </cell>
          <cell r="J130">
            <v>-9099.7247149031609</v>
          </cell>
          <cell r="K130">
            <v>-1.2556194271022654E-2</v>
          </cell>
          <cell r="L130">
            <v>0</v>
          </cell>
          <cell r="M130">
            <v>-9099.7247149031609</v>
          </cell>
          <cell r="N130">
            <v>0</v>
          </cell>
          <cell r="O130">
            <v>-9099.7247149031609</v>
          </cell>
          <cell r="P130">
            <v>0</v>
          </cell>
          <cell r="Q130">
            <v>-113060.59569658355</v>
          </cell>
          <cell r="R130">
            <v>0</v>
          </cell>
          <cell r="S130">
            <v>-113060.59569658355</v>
          </cell>
        </row>
        <row r="131">
          <cell r="A131">
            <v>125</v>
          </cell>
          <cell r="B131">
            <v>714286.85897823714</v>
          </cell>
          <cell r="C131">
            <v>723369.1179787704</v>
          </cell>
          <cell r="D131">
            <v>-9082.2590005332604</v>
          </cell>
          <cell r="E131">
            <v>0</v>
          </cell>
          <cell r="F131">
            <v>-328621.77947490453</v>
          </cell>
          <cell r="G131">
            <v>0</v>
          </cell>
          <cell r="H131">
            <v>-9082.2590005332604</v>
          </cell>
          <cell r="I131">
            <v>0</v>
          </cell>
          <cell r="J131">
            <v>-9082.2590005332604</v>
          </cell>
          <cell r="K131">
            <v>-1.255549729011214E-2</v>
          </cell>
          <cell r="L131">
            <v>0</v>
          </cell>
          <cell r="M131">
            <v>-9082.2590005332604</v>
          </cell>
          <cell r="N131">
            <v>0</v>
          </cell>
          <cell r="O131">
            <v>-9082.2590005332604</v>
          </cell>
          <cell r="P131">
            <v>0</v>
          </cell>
          <cell r="Q131">
            <v>-9082.2590005332604</v>
          </cell>
          <cell r="R131">
            <v>0</v>
          </cell>
          <cell r="S131">
            <v>0</v>
          </cell>
        </row>
        <row r="132">
          <cell r="A132">
            <v>126</v>
          </cell>
          <cell r="B132">
            <v>712861.46574833628</v>
          </cell>
          <cell r="C132">
            <v>721925.06553350401</v>
          </cell>
          <cell r="D132">
            <v>-9063.5997851677239</v>
          </cell>
          <cell r="E132">
            <v>0</v>
          </cell>
          <cell r="F132">
            <v>-328808.58330399019</v>
          </cell>
          <cell r="G132">
            <v>0</v>
          </cell>
          <cell r="H132">
            <v>-9063.5997851677239</v>
          </cell>
          <cell r="I132">
            <v>0</v>
          </cell>
          <cell r="J132">
            <v>-9063.5997851677239</v>
          </cell>
          <cell r="K132">
            <v>-1.2554765332146636E-2</v>
          </cell>
          <cell r="L132">
            <v>0</v>
          </cell>
          <cell r="M132">
            <v>-9063.5997851677239</v>
          </cell>
          <cell r="N132">
            <v>0</v>
          </cell>
          <cell r="O132">
            <v>-9063.5997851677239</v>
          </cell>
          <cell r="P132">
            <v>0</v>
          </cell>
          <cell r="Q132">
            <v>-18191.044897650292</v>
          </cell>
          <cell r="R132">
            <v>0</v>
          </cell>
          <cell r="S132">
            <v>0</v>
          </cell>
        </row>
        <row r="133">
          <cell r="A133">
            <v>127</v>
          </cell>
          <cell r="B133">
            <v>711342.84677518124</v>
          </cell>
          <cell r="C133">
            <v>720386.57792390569</v>
          </cell>
          <cell r="D133">
            <v>-9043.7311487244442</v>
          </cell>
          <cell r="E133">
            <v>0</v>
          </cell>
          <cell r="F133">
            <v>-328948.40503386303</v>
          </cell>
          <cell r="G133">
            <v>0</v>
          </cell>
          <cell r="H133">
            <v>-9043.7311487244442</v>
          </cell>
          <cell r="I133">
            <v>0</v>
          </cell>
          <cell r="J133">
            <v>-9043.7311487244442</v>
          </cell>
          <cell r="K133">
            <v>-1.2553997292381163E-2</v>
          </cell>
          <cell r="L133">
            <v>0</v>
          </cell>
          <cell r="M133">
            <v>-9043.7311487244442</v>
          </cell>
          <cell r="N133">
            <v>0</v>
          </cell>
          <cell r="O133">
            <v>-9043.7311487244442</v>
          </cell>
          <cell r="P133">
            <v>0</v>
          </cell>
          <cell r="Q133">
            <v>-27325.280247055627</v>
          </cell>
          <cell r="R133">
            <v>0</v>
          </cell>
          <cell r="S133">
            <v>0</v>
          </cell>
        </row>
        <row r="134">
          <cell r="A134">
            <v>128</v>
          </cell>
          <cell r="B134">
            <v>709736.95686846122</v>
          </cell>
          <cell r="C134">
            <v>718759.6943518254</v>
          </cell>
          <cell r="D134">
            <v>-9022.7374833641807</v>
          </cell>
          <cell r="E134">
            <v>0</v>
          </cell>
          <cell r="F134">
            <v>-329041.32803070289</v>
          </cell>
          <cell r="G134">
            <v>0</v>
          </cell>
          <cell r="H134">
            <v>-9022.7374833641807</v>
          </cell>
          <cell r="I134">
            <v>0</v>
          </cell>
          <cell r="J134">
            <v>-9022.7374833641807</v>
          </cell>
          <cell r="K134">
            <v>-1.2553204574862602E-2</v>
          </cell>
          <cell r="L134">
            <v>0</v>
          </cell>
          <cell r="M134">
            <v>-9022.7374833641807</v>
          </cell>
          <cell r="N134">
            <v>0</v>
          </cell>
          <cell r="O134">
            <v>-9022.7374833641807</v>
          </cell>
          <cell r="P134">
            <v>0</v>
          </cell>
          <cell r="Q134">
            <v>-36483.966636106947</v>
          </cell>
          <cell r="R134">
            <v>0</v>
          </cell>
          <cell r="S134">
            <v>0</v>
          </cell>
        </row>
        <row r="135">
          <cell r="A135">
            <v>129</v>
          </cell>
          <cell r="B135">
            <v>708042.4505138027</v>
          </cell>
          <cell r="C135">
            <v>717043.05781583511</v>
          </cell>
          <cell r="D135">
            <v>-9000.6073020324111</v>
          </cell>
          <cell r="E135">
            <v>0</v>
          </cell>
          <cell r="F135">
            <v>-329087.44436818419</v>
          </cell>
          <cell r="G135">
            <v>0</v>
          </cell>
          <cell r="H135">
            <v>-9000.6073020324111</v>
          </cell>
          <cell r="I135">
            <v>0</v>
          </cell>
          <cell r="J135">
            <v>-9000.6073020324111</v>
          </cell>
          <cell r="K135">
            <v>-1.2552394453756948E-2</v>
          </cell>
          <cell r="L135">
            <v>0</v>
          </cell>
          <cell r="M135">
            <v>-9000.6073020324111</v>
          </cell>
          <cell r="N135">
            <v>0</v>
          </cell>
          <cell r="O135">
            <v>-9000.6073020324111</v>
          </cell>
          <cell r="P135">
            <v>0</v>
          </cell>
          <cell r="Q135">
            <v>-45666.089197798559</v>
          </cell>
          <cell r="R135">
            <v>0</v>
          </cell>
          <cell r="S135">
            <v>0</v>
          </cell>
        </row>
        <row r="136">
          <cell r="A136">
            <v>130</v>
          </cell>
          <cell r="B136">
            <v>706258.36344657082</v>
          </cell>
          <cell r="C136">
            <v>715235.57071573474</v>
          </cell>
          <cell r="D136">
            <v>-8977.2072691639187</v>
          </cell>
          <cell r="E136">
            <v>0</v>
          </cell>
          <cell r="F136">
            <v>-329086.89225546364</v>
          </cell>
          <cell r="G136">
            <v>0</v>
          </cell>
          <cell r="H136">
            <v>-8977.2072691639187</v>
          </cell>
          <cell r="I136">
            <v>0</v>
          </cell>
          <cell r="J136">
            <v>-8977.2072691639187</v>
          </cell>
          <cell r="K136">
            <v>-1.2551399338515066E-2</v>
          </cell>
          <cell r="L136">
            <v>0</v>
          </cell>
          <cell r="M136">
            <v>-8977.2072691639187</v>
          </cell>
          <cell r="N136">
            <v>0</v>
          </cell>
          <cell r="O136">
            <v>-8977.2072691639187</v>
          </cell>
          <cell r="P136">
            <v>0</v>
          </cell>
          <cell r="Q136">
            <v>-54870.494680386873</v>
          </cell>
          <cell r="R136">
            <v>0</v>
          </cell>
          <cell r="S136">
            <v>0</v>
          </cell>
        </row>
        <row r="137">
          <cell r="A137">
            <v>131</v>
          </cell>
          <cell r="B137">
            <v>704385.76665644278</v>
          </cell>
          <cell r="C137">
            <v>713338.32599968929</v>
          </cell>
          <cell r="D137">
            <v>-8952.5593432465103</v>
          </cell>
          <cell r="E137">
            <v>0</v>
          </cell>
          <cell r="F137">
            <v>-329039.83562832093</v>
          </cell>
          <cell r="G137">
            <v>0</v>
          </cell>
          <cell r="H137">
            <v>-8952.5593432465103</v>
          </cell>
          <cell r="I137">
            <v>0</v>
          </cell>
          <cell r="J137">
            <v>-8952.5593432465103</v>
          </cell>
          <cell r="K137">
            <v>-1.2550228996458562E-2</v>
          </cell>
          <cell r="L137">
            <v>0</v>
          </cell>
          <cell r="M137">
            <v>-8952.5593432465103</v>
          </cell>
          <cell r="N137">
            <v>0</v>
          </cell>
          <cell r="O137">
            <v>-8952.5593432465103</v>
          </cell>
          <cell r="P137">
            <v>0</v>
          </cell>
          <cell r="Q137">
            <v>-64096.046052950791</v>
          </cell>
          <cell r="R137">
            <v>0</v>
          </cell>
          <cell r="S137">
            <v>0</v>
          </cell>
        </row>
        <row r="138">
          <cell r="A138">
            <v>132</v>
          </cell>
          <cell r="B138">
            <v>702426.13216380437</v>
          </cell>
          <cell r="C138">
            <v>711352.83991784148</v>
          </cell>
          <cell r="D138">
            <v>-8926.7077540371101</v>
          </cell>
          <cell r="E138">
            <v>0</v>
          </cell>
          <cell r="F138">
            <v>-328946.43870027561</v>
          </cell>
          <cell r="G138">
            <v>0</v>
          </cell>
          <cell r="H138">
            <v>-8926.7077540371101</v>
          </cell>
          <cell r="I138">
            <v>0</v>
          </cell>
          <cell r="J138">
            <v>-8926.7077540371101</v>
          </cell>
          <cell r="K138">
            <v>-1.2548917011518659E-2</v>
          </cell>
          <cell r="L138">
            <v>0</v>
          </cell>
          <cell r="M138">
            <v>-8926.7077540371101</v>
          </cell>
          <cell r="N138">
            <v>0</v>
          </cell>
          <cell r="O138">
            <v>-8926.7077540371101</v>
          </cell>
          <cell r="P138">
            <v>0</v>
          </cell>
          <cell r="Q138">
            <v>-73341.644857362757</v>
          </cell>
          <cell r="R138">
            <v>0</v>
          </cell>
          <cell r="S138">
            <v>0</v>
          </cell>
        </row>
        <row r="139">
          <cell r="A139">
            <v>133</v>
          </cell>
          <cell r="B139">
            <v>700383.32746953191</v>
          </cell>
          <cell r="C139">
            <v>709283.10840930382</v>
          </cell>
          <cell r="D139">
            <v>-8899.7809397719102</v>
          </cell>
          <cell r="E139">
            <v>0</v>
          </cell>
          <cell r="F139">
            <v>-328806.9588522613</v>
          </cell>
          <cell r="G139">
            <v>0</v>
          </cell>
          <cell r="H139">
            <v>-8899.7809397719102</v>
          </cell>
          <cell r="I139">
            <v>0</v>
          </cell>
          <cell r="J139">
            <v>-8899.7809397719102</v>
          </cell>
          <cell r="K139">
            <v>-1.2547572096748906E-2</v>
          </cell>
          <cell r="L139">
            <v>0</v>
          </cell>
          <cell r="M139">
            <v>-8899.7809397719102</v>
          </cell>
          <cell r="N139">
            <v>0</v>
          </cell>
          <cell r="O139">
            <v>-8899.7809397719102</v>
          </cell>
          <cell r="P139">
            <v>0</v>
          </cell>
          <cell r="Q139">
            <v>-82606.315608675664</v>
          </cell>
          <cell r="R139">
            <v>0</v>
          </cell>
          <cell r="S139">
            <v>0</v>
          </cell>
        </row>
        <row r="140">
          <cell r="A140">
            <v>134</v>
          </cell>
          <cell r="B140">
            <v>698251.57217532827</v>
          </cell>
          <cell r="C140">
            <v>707123.30666863488</v>
          </cell>
          <cell r="D140">
            <v>-8871.7344933066051</v>
          </cell>
          <cell r="E140">
            <v>0</v>
          </cell>
          <cell r="F140">
            <v>-328621.56661190279</v>
          </cell>
          <cell r="G140">
            <v>0</v>
          </cell>
          <cell r="H140">
            <v>-8871.7344933066051</v>
          </cell>
          <cell r="I140">
            <v>0</v>
          </cell>
          <cell r="J140">
            <v>-8871.7344933066051</v>
          </cell>
          <cell r="K140">
            <v>-1.2546234029681035E-2</v>
          </cell>
          <cell r="L140">
            <v>0</v>
          </cell>
          <cell r="M140">
            <v>-8871.7344933066051</v>
          </cell>
          <cell r="N140">
            <v>0</v>
          </cell>
          <cell r="O140">
            <v>-8871.7344933066051</v>
          </cell>
          <cell r="P140">
            <v>0</v>
          </cell>
          <cell r="Q140">
            <v>-91889.033561559263</v>
          </cell>
          <cell r="R140">
            <v>0</v>
          </cell>
          <cell r="S140">
            <v>0</v>
          </cell>
        </row>
        <row r="141">
          <cell r="A141">
            <v>135</v>
          </cell>
          <cell r="B141">
            <v>696034.83755268902</v>
          </cell>
          <cell r="C141">
            <v>704877.42062897957</v>
          </cell>
          <cell r="D141">
            <v>-8842.5830762905534</v>
          </cell>
          <cell r="E141">
            <v>0</v>
          </cell>
          <cell r="F141">
            <v>-328390.45241125778</v>
          </cell>
          <cell r="G141">
            <v>0</v>
          </cell>
          <cell r="H141">
            <v>-8842.5830762905534</v>
          </cell>
          <cell r="I141">
            <v>0</v>
          </cell>
          <cell r="J141">
            <v>-8842.5830762905534</v>
          </cell>
          <cell r="K141">
            <v>-1.2544852221823331E-2</v>
          </cell>
          <cell r="L141">
            <v>0</v>
          </cell>
          <cell r="M141">
            <v>-8842.5830762905534</v>
          </cell>
          <cell r="N141">
            <v>0</v>
          </cell>
          <cell r="O141">
            <v>-8842.5830762905534</v>
          </cell>
          <cell r="P141">
            <v>0</v>
          </cell>
          <cell r="Q141">
            <v>-101188.78353401326</v>
          </cell>
          <cell r="R141">
            <v>0</v>
          </cell>
          <cell r="S141">
            <v>0</v>
          </cell>
        </row>
        <row r="142">
          <cell r="A142">
            <v>136</v>
          </cell>
          <cell r="B142">
            <v>693740.94058069913</v>
          </cell>
          <cell r="C142">
            <v>702553.32285928645</v>
          </cell>
          <cell r="D142">
            <v>-8812.3822785873199</v>
          </cell>
          <cell r="E142">
            <v>0</v>
          </cell>
          <cell r="F142">
            <v>-328113.81004185975</v>
          </cell>
          <cell r="G142">
            <v>0</v>
          </cell>
          <cell r="H142">
            <v>-8812.3822785873199</v>
          </cell>
          <cell r="I142">
            <v>0</v>
          </cell>
          <cell r="J142">
            <v>-8812.3822785873199</v>
          </cell>
          <cell r="K142">
            <v>-1.2543364313931715E-2</v>
          </cell>
          <cell r="L142">
            <v>0</v>
          </cell>
          <cell r="M142">
            <v>-8812.3822785873199</v>
          </cell>
          <cell r="N142">
            <v>0</v>
          </cell>
          <cell r="O142">
            <v>-8812.3822785873199</v>
          </cell>
          <cell r="P142">
            <v>0</v>
          </cell>
          <cell r="Q142">
            <v>-110504.60088316107</v>
          </cell>
          <cell r="R142">
            <v>0</v>
          </cell>
          <cell r="S142">
            <v>-110504.60088316107</v>
          </cell>
        </row>
        <row r="143">
          <cell r="A143">
            <v>137</v>
          </cell>
          <cell r="B143">
            <v>691366.46679826209</v>
          </cell>
          <cell r="C143">
            <v>700147.53814404167</v>
          </cell>
          <cell r="D143">
            <v>-8781.0713457795791</v>
          </cell>
          <cell r="E143">
            <v>0</v>
          </cell>
          <cell r="F143">
            <v>-327791.87850135542</v>
          </cell>
          <cell r="G143">
            <v>0</v>
          </cell>
          <cell r="H143">
            <v>-8781.0713457795791</v>
          </cell>
          <cell r="I143">
            <v>0</v>
          </cell>
          <cell r="J143">
            <v>-8781.0713457795791</v>
          </cell>
          <cell r="K143">
            <v>-1.2541744228732896E-2</v>
          </cell>
          <cell r="L143">
            <v>0</v>
          </cell>
          <cell r="M143">
            <v>-8781.0713457795791</v>
          </cell>
          <cell r="N143">
            <v>0</v>
          </cell>
          <cell r="O143">
            <v>-8781.0713457795791</v>
          </cell>
          <cell r="P143">
            <v>0</v>
          </cell>
          <cell r="Q143">
            <v>-8781.0713457795791</v>
          </cell>
          <cell r="R143">
            <v>0</v>
          </cell>
          <cell r="S143">
            <v>0</v>
          </cell>
        </row>
        <row r="144">
          <cell r="A144">
            <v>138</v>
          </cell>
          <cell r="B144">
            <v>688909.65855237469</v>
          </cell>
          <cell r="C144">
            <v>697658.36812261119</v>
          </cell>
          <cell r="D144">
            <v>-8748.7095702365041</v>
          </cell>
          <cell r="E144">
            <v>0</v>
          </cell>
          <cell r="F144">
            <v>-327424.9069880622</v>
          </cell>
          <cell r="G144">
            <v>0</v>
          </cell>
          <cell r="H144">
            <v>-8748.7095702365041</v>
          </cell>
          <cell r="I144">
            <v>0</v>
          </cell>
          <cell r="J144">
            <v>-8748.7095702365041</v>
          </cell>
          <cell r="K144">
            <v>-1.2540105544464632E-2</v>
          </cell>
          <cell r="L144">
            <v>0</v>
          </cell>
          <cell r="M144">
            <v>-8748.7095702365041</v>
          </cell>
          <cell r="N144">
            <v>0</v>
          </cell>
          <cell r="O144">
            <v>-8748.7095702365041</v>
          </cell>
          <cell r="P144">
            <v>0</v>
          </cell>
          <cell r="Q144">
            <v>-17573.468557256216</v>
          </cell>
          <cell r="R144">
            <v>0</v>
          </cell>
          <cell r="S144">
            <v>0</v>
          </cell>
        </row>
        <row r="145">
          <cell r="A145">
            <v>139</v>
          </cell>
          <cell r="B145">
            <v>686369.72863901709</v>
          </cell>
          <cell r="C145">
            <v>695085.01190064067</v>
          </cell>
          <cell r="D145">
            <v>-8715.2832616235828</v>
          </cell>
          <cell r="E145">
            <v>0</v>
          </cell>
          <cell r="F145">
            <v>-327013.15235918399</v>
          </cell>
          <cell r="G145">
            <v>0</v>
          </cell>
          <cell r="H145">
            <v>-8715.2832616235828</v>
          </cell>
          <cell r="I145">
            <v>0</v>
          </cell>
          <cell r="J145">
            <v>-8715.2832616235828</v>
          </cell>
          <cell r="K145">
            <v>-1.253844222276137E-2</v>
          </cell>
          <cell r="L145">
            <v>0</v>
          </cell>
          <cell r="M145">
            <v>-8715.2832616235828</v>
          </cell>
          <cell r="N145">
            <v>0</v>
          </cell>
          <cell r="O145">
            <v>-8715.2832616235828</v>
          </cell>
          <cell r="P145">
            <v>0</v>
          </cell>
          <cell r="Q145">
            <v>-26376.183449878121</v>
          </cell>
          <cell r="R145">
            <v>0</v>
          </cell>
          <cell r="S145">
            <v>0</v>
          </cell>
        </row>
        <row r="146">
          <cell r="A146">
            <v>140</v>
          </cell>
          <cell r="B146">
            <v>683752.54510596464</v>
          </cell>
          <cell r="C146">
            <v>692433.42171644873</v>
          </cell>
          <cell r="D146">
            <v>-8680.8766104840906</v>
          </cell>
          <cell r="E146">
            <v>0</v>
          </cell>
          <cell r="F146">
            <v>-326556.88126526296</v>
          </cell>
          <cell r="G146">
            <v>0</v>
          </cell>
          <cell r="H146">
            <v>-8680.8766104840906</v>
          </cell>
          <cell r="I146">
            <v>0</v>
          </cell>
          <cell r="J146">
            <v>-8680.8766104840906</v>
          </cell>
          <cell r="K146">
            <v>-1.253676720133666E-2</v>
          </cell>
          <cell r="L146">
            <v>0</v>
          </cell>
          <cell r="M146">
            <v>-8680.8766104840906</v>
          </cell>
          <cell r="N146">
            <v>0</v>
          </cell>
          <cell r="O146">
            <v>-8680.8766104840906</v>
          </cell>
          <cell r="P146">
            <v>0</v>
          </cell>
          <cell r="Q146">
            <v>-35188.28701371068</v>
          </cell>
          <cell r="R146">
            <v>0</v>
          </cell>
          <cell r="S146">
            <v>0</v>
          </cell>
        </row>
        <row r="147">
          <cell r="A147">
            <v>141</v>
          </cell>
          <cell r="B147">
            <v>681057.5625514586</v>
          </cell>
          <cell r="C147">
            <v>689703.05319791578</v>
          </cell>
          <cell r="D147">
            <v>-8645.4906464571832</v>
          </cell>
          <cell r="E147">
            <v>0</v>
          </cell>
          <cell r="F147">
            <v>-326056.36475299974</v>
          </cell>
          <cell r="G147">
            <v>0</v>
          </cell>
          <cell r="H147">
            <v>-8645.4906464571832</v>
          </cell>
          <cell r="I147">
            <v>0</v>
          </cell>
          <cell r="J147">
            <v>-8645.4906464571832</v>
          </cell>
          <cell r="K147">
            <v>-1.253509116187179E-2</v>
          </cell>
          <cell r="L147">
            <v>0</v>
          </cell>
          <cell r="M147">
            <v>-8645.4906464571832</v>
          </cell>
          <cell r="N147">
            <v>0</v>
          </cell>
          <cell r="O147">
            <v>-8645.4906464571832</v>
          </cell>
          <cell r="P147">
            <v>0</v>
          </cell>
          <cell r="Q147">
            <v>-44008.846646442369</v>
          </cell>
          <cell r="R147">
            <v>0</v>
          </cell>
          <cell r="S147">
            <v>0</v>
          </cell>
        </row>
        <row r="148">
          <cell r="A148">
            <v>142</v>
          </cell>
          <cell r="B148">
            <v>678284.02918916463</v>
          </cell>
          <cell r="C148">
            <v>686893.03156016057</v>
          </cell>
          <cell r="D148">
            <v>-8609.0023709959351</v>
          </cell>
          <cell r="E148">
            <v>0</v>
          </cell>
          <cell r="F148">
            <v>-325511.91619697469</v>
          </cell>
          <cell r="G148">
            <v>0</v>
          </cell>
          <cell r="H148">
            <v>-8609.0023709959351</v>
          </cell>
          <cell r="I148">
            <v>0</v>
          </cell>
          <cell r="J148">
            <v>-8609.0023709959351</v>
          </cell>
          <cell r="K148">
            <v>-1.2533250412283339E-2</v>
          </cell>
          <cell r="L148">
            <v>0</v>
          </cell>
          <cell r="M148">
            <v>-8609.0023709959351</v>
          </cell>
          <cell r="N148">
            <v>0</v>
          </cell>
          <cell r="O148">
            <v>-8609.0023709959351</v>
          </cell>
          <cell r="P148">
            <v>0</v>
          </cell>
          <cell r="Q148">
            <v>-52836.802107325886</v>
          </cell>
          <cell r="R148">
            <v>0</v>
          </cell>
          <cell r="S148">
            <v>0</v>
          </cell>
        </row>
        <row r="149">
          <cell r="A149">
            <v>143</v>
          </cell>
          <cell r="B149">
            <v>675433.13310494949</v>
          </cell>
          <cell r="C149">
            <v>684004.56970625452</v>
          </cell>
          <cell r="D149">
            <v>-8571.4366013050312</v>
          </cell>
          <cell r="E149">
            <v>0</v>
          </cell>
          <cell r="F149">
            <v>-324923.87693152763</v>
          </cell>
          <cell r="G149">
            <v>0</v>
          </cell>
          <cell r="H149">
            <v>-8571.4366013050312</v>
          </cell>
          <cell r="I149">
            <v>0</v>
          </cell>
          <cell r="J149">
            <v>-8571.4366013050312</v>
          </cell>
          <cell r="K149">
            <v>-1.2531256340854609E-2</v>
          </cell>
          <cell r="L149">
            <v>0</v>
          </cell>
          <cell r="M149">
            <v>-8571.4366013050312</v>
          </cell>
          <cell r="N149">
            <v>0</v>
          </cell>
          <cell r="O149">
            <v>-8571.4366013050312</v>
          </cell>
          <cell r="P149">
            <v>0</v>
          </cell>
          <cell r="Q149">
            <v>-61671.112697902179</v>
          </cell>
          <cell r="R149">
            <v>0</v>
          </cell>
          <cell r="S149">
            <v>0</v>
          </cell>
        </row>
        <row r="150">
          <cell r="A150">
            <v>144</v>
          </cell>
          <cell r="B150">
            <v>672506.49217082199</v>
          </cell>
          <cell r="C150">
            <v>681039.3432261229</v>
          </cell>
          <cell r="D150">
            <v>-8532.851055300911</v>
          </cell>
          <cell r="E150">
            <v>0</v>
          </cell>
          <cell r="F150">
            <v>-324292.5937940632</v>
          </cell>
          <cell r="G150">
            <v>0</v>
          </cell>
          <cell r="H150">
            <v>-8532.851055300911</v>
          </cell>
          <cell r="I150">
            <v>0</v>
          </cell>
          <cell r="J150">
            <v>-8532.851055300911</v>
          </cell>
          <cell r="K150">
            <v>-1.2529160231595872E-2</v>
          </cell>
          <cell r="L150">
            <v>0</v>
          </cell>
          <cell r="M150">
            <v>-8532.851055300911</v>
          </cell>
          <cell r="N150">
            <v>0</v>
          </cell>
          <cell r="O150">
            <v>-8532.851055300911</v>
          </cell>
          <cell r="P150">
            <v>0</v>
          </cell>
          <cell r="Q150">
            <v>-70510.790259939153</v>
          </cell>
          <cell r="R150">
            <v>0</v>
          </cell>
          <cell r="S150">
            <v>0</v>
          </cell>
        </row>
        <row r="151">
          <cell r="A151">
            <v>145</v>
          </cell>
          <cell r="B151">
            <v>669508.01946329861</v>
          </cell>
          <cell r="C151">
            <v>678001.37279364862</v>
          </cell>
          <cell r="D151">
            <v>-8493.3533303500153</v>
          </cell>
          <cell r="E151">
            <v>0</v>
          </cell>
          <cell r="F151">
            <v>-323618.47951590468</v>
          </cell>
          <cell r="G151">
            <v>0</v>
          </cell>
          <cell r="H151">
            <v>-8493.3533303500153</v>
          </cell>
          <cell r="I151">
            <v>0</v>
          </cell>
          <cell r="J151">
            <v>-8493.3533303500153</v>
          </cell>
          <cell r="K151">
            <v>-1.2527044444399655E-2</v>
          </cell>
          <cell r="L151">
            <v>0</v>
          </cell>
          <cell r="M151">
            <v>-8493.3533303500153</v>
          </cell>
          <cell r="N151">
            <v>0</v>
          </cell>
          <cell r="O151">
            <v>-8493.3533303500153</v>
          </cell>
          <cell r="P151">
            <v>0</v>
          </cell>
          <cell r="Q151">
            <v>-79354.949316280094</v>
          </cell>
          <cell r="R151">
            <v>0</v>
          </cell>
          <cell r="S151">
            <v>0</v>
          </cell>
        </row>
        <row r="152">
          <cell r="A152">
            <v>146</v>
          </cell>
          <cell r="B152">
            <v>666432.71957087936</v>
          </cell>
          <cell r="C152">
            <v>674885.62392369972</v>
          </cell>
          <cell r="D152">
            <v>-8452.904352820362</v>
          </cell>
          <cell r="E152">
            <v>0</v>
          </cell>
          <cell r="F152">
            <v>-322901.87250926509</v>
          </cell>
          <cell r="G152">
            <v>0</v>
          </cell>
          <cell r="H152">
            <v>-8452.904352820362</v>
          </cell>
          <cell r="I152">
            <v>0</v>
          </cell>
          <cell r="J152">
            <v>-8452.904352820362</v>
          </cell>
          <cell r="K152">
            <v>-1.2524943565512989E-2</v>
          </cell>
          <cell r="L152">
            <v>0</v>
          </cell>
          <cell r="M152">
            <v>-8452.904352820362</v>
          </cell>
          <cell r="N152">
            <v>0</v>
          </cell>
          <cell r="O152">
            <v>-8452.904352820362</v>
          </cell>
          <cell r="P152">
            <v>0</v>
          </cell>
          <cell r="Q152">
            <v>-88202.660910704828</v>
          </cell>
          <cell r="R152">
            <v>0</v>
          </cell>
          <cell r="S152">
            <v>0</v>
          </cell>
        </row>
        <row r="153">
          <cell r="A153">
            <v>147</v>
          </cell>
          <cell r="B153">
            <v>663284.37340423348</v>
          </cell>
          <cell r="C153">
            <v>671695.89547582471</v>
          </cell>
          <cell r="D153">
            <v>-8411.5220715912292</v>
          </cell>
          <cell r="E153">
            <v>0</v>
          </cell>
          <cell r="F153">
            <v>-322143.12948916387</v>
          </cell>
          <cell r="G153">
            <v>0</v>
          </cell>
          <cell r="H153">
            <v>-8411.5220715912292</v>
          </cell>
          <cell r="I153">
            <v>0</v>
          </cell>
          <cell r="J153">
            <v>-8411.5220715912292</v>
          </cell>
          <cell r="K153">
            <v>-1.2522812969748111E-2</v>
          </cell>
          <cell r="L153">
            <v>0</v>
          </cell>
          <cell r="M153">
            <v>-8411.5220715912292</v>
          </cell>
          <cell r="N153">
            <v>0</v>
          </cell>
          <cell r="O153">
            <v>-8411.5220715912292</v>
          </cell>
          <cell r="P153">
            <v>0</v>
          </cell>
          <cell r="Q153">
            <v>-97053.009414123633</v>
          </cell>
          <cell r="R153">
            <v>0</v>
          </cell>
          <cell r="S153">
            <v>0</v>
          </cell>
        </row>
        <row r="154">
          <cell r="A154">
            <v>148</v>
          </cell>
          <cell r="B154">
            <v>660071.0851517471</v>
          </cell>
          <cell r="C154">
            <v>668440.35686624318</v>
          </cell>
          <cell r="D154">
            <v>-8369.271714496077</v>
          </cell>
          <cell r="E154">
            <v>0</v>
          </cell>
          <cell r="F154">
            <v>-321342.61413739715</v>
          </cell>
          <cell r="G154">
            <v>0</v>
          </cell>
          <cell r="H154">
            <v>-8369.271714496077</v>
          </cell>
          <cell r="I154">
            <v>0</v>
          </cell>
          <cell r="J154">
            <v>-8369.271714496077</v>
          </cell>
          <cell r="K154">
            <v>-1.2520596083893828E-2</v>
          </cell>
          <cell r="L154">
            <v>0</v>
          </cell>
          <cell r="M154">
            <v>-8369.271714496077</v>
          </cell>
          <cell r="N154">
            <v>0</v>
          </cell>
          <cell r="O154">
            <v>-8369.271714496077</v>
          </cell>
          <cell r="P154">
            <v>0</v>
          </cell>
          <cell r="Q154">
            <v>-105905.13986983665</v>
          </cell>
          <cell r="R154">
            <v>0</v>
          </cell>
          <cell r="S154">
            <v>-105905.13986983665</v>
          </cell>
        </row>
        <row r="155">
          <cell r="A155">
            <v>149</v>
          </cell>
          <cell r="B155">
            <v>656789.83672777121</v>
          </cell>
          <cell r="C155">
            <v>665115.93437021063</v>
          </cell>
          <cell r="D155">
            <v>-8326.0976424394175</v>
          </cell>
          <cell r="E155">
            <v>0</v>
          </cell>
          <cell r="F155">
            <v>-320500.72836005525</v>
          </cell>
          <cell r="G155">
            <v>0</v>
          </cell>
          <cell r="H155">
            <v>-8326.0976424394175</v>
          </cell>
          <cell r="I155">
            <v>0</v>
          </cell>
          <cell r="J155">
            <v>-8326.0976424394175</v>
          </cell>
          <cell r="K155">
            <v>-1.2518265180826389E-2</v>
          </cell>
          <cell r="L155">
            <v>0</v>
          </cell>
          <cell r="M155">
            <v>-8326.0976424394175</v>
          </cell>
          <cell r="N155">
            <v>0</v>
          </cell>
          <cell r="O155">
            <v>-8326.0976424394175</v>
          </cell>
          <cell r="P155">
            <v>0</v>
          </cell>
          <cell r="Q155">
            <v>-8326.0976424394175</v>
          </cell>
          <cell r="R155">
            <v>0</v>
          </cell>
          <cell r="S155">
            <v>0</v>
          </cell>
        </row>
        <row r="156">
          <cell r="A156">
            <v>150</v>
          </cell>
          <cell r="B156">
            <v>653439.38008019398</v>
          </cell>
          <cell r="C156">
            <v>661721.43786924169</v>
          </cell>
          <cell r="D156">
            <v>-8282.0577890477143</v>
          </cell>
          <cell r="E156">
            <v>0</v>
          </cell>
          <cell r="F156">
            <v>-319617.88673103321</v>
          </cell>
          <cell r="G156">
            <v>0</v>
          </cell>
          <cell r="H156">
            <v>-8282.0577890477143</v>
          </cell>
          <cell r="I156">
            <v>0</v>
          </cell>
          <cell r="J156">
            <v>-8282.0577890477143</v>
          </cell>
          <cell r="K156">
            <v>-1.2515927873995032E-2</v>
          </cell>
          <cell r="L156">
            <v>0</v>
          </cell>
          <cell r="M156">
            <v>-8282.0577890477143</v>
          </cell>
          <cell r="N156">
            <v>0</v>
          </cell>
          <cell r="O156">
            <v>-8282.0577890477143</v>
          </cell>
          <cell r="P156">
            <v>0</v>
          </cell>
          <cell r="Q156">
            <v>-16649.579484704511</v>
          </cell>
          <cell r="R156">
            <v>0</v>
          </cell>
          <cell r="S156">
            <v>0</v>
          </cell>
        </row>
        <row r="157">
          <cell r="A157">
            <v>151</v>
          </cell>
          <cell r="B157">
            <v>650019.29761137755</v>
          </cell>
          <cell r="C157">
            <v>658256.4378321151</v>
          </cell>
          <cell r="D157">
            <v>-8237.1402207375504</v>
          </cell>
          <cell r="E157">
            <v>0</v>
          </cell>
          <cell r="F157">
            <v>-318694.50594094279</v>
          </cell>
          <cell r="G157">
            <v>0</v>
          </cell>
          <cell r="H157">
            <v>-8237.1402207375504</v>
          </cell>
          <cell r="I157">
            <v>0</v>
          </cell>
          <cell r="J157">
            <v>-8237.1402207375504</v>
          </cell>
          <cell r="K157">
            <v>-1.2513573354277456E-2</v>
          </cell>
          <cell r="L157">
            <v>0</v>
          </cell>
          <cell r="M157">
            <v>-8237.1402207375504</v>
          </cell>
          <cell r="N157">
            <v>0</v>
          </cell>
          <cell r="O157">
            <v>-8237.1402207375504</v>
          </cell>
          <cell r="P157">
            <v>0</v>
          </cell>
          <cell r="Q157">
            <v>-24969.554797731387</v>
          </cell>
          <cell r="R157">
            <v>0</v>
          </cell>
          <cell r="S157">
            <v>0</v>
          </cell>
        </row>
        <row r="158">
          <cell r="A158">
            <v>152</v>
          </cell>
          <cell r="B158">
            <v>646535.25107538409</v>
          </cell>
          <cell r="C158">
            <v>654726.67790196079</v>
          </cell>
          <cell r="D158">
            <v>-8191.4268265767023</v>
          </cell>
          <cell r="E158">
            <v>0</v>
          </cell>
          <cell r="F158">
            <v>-317731.00974275067</v>
          </cell>
          <cell r="G158">
            <v>0</v>
          </cell>
          <cell r="H158">
            <v>-8191.4268265767023</v>
          </cell>
          <cell r="I158">
            <v>0</v>
          </cell>
          <cell r="J158">
            <v>-8191.4268265767023</v>
          </cell>
          <cell r="K158">
            <v>-1.2511215905888735E-2</v>
          </cell>
          <cell r="L158">
            <v>0</v>
          </cell>
          <cell r="M158">
            <v>-8191.4268265767023</v>
          </cell>
          <cell r="N158">
            <v>0</v>
          </cell>
          <cell r="O158">
            <v>-8191.4268265767023</v>
          </cell>
          <cell r="P158">
            <v>0</v>
          </cell>
          <cell r="Q158">
            <v>-33285.210309963106</v>
          </cell>
          <cell r="R158">
            <v>0</v>
          </cell>
          <cell r="S158">
            <v>0</v>
          </cell>
        </row>
        <row r="159">
          <cell r="A159">
            <v>153</v>
          </cell>
          <cell r="B159">
            <v>642987.40908480051</v>
          </cell>
          <cell r="C159">
            <v>651132.33813092136</v>
          </cell>
          <cell r="D159">
            <v>-8144.9290461208439</v>
          </cell>
          <cell r="E159">
            <v>0</v>
          </cell>
          <cell r="F159">
            <v>-316727.82079895947</v>
          </cell>
          <cell r="G159">
            <v>0</v>
          </cell>
          <cell r="H159">
            <v>-8144.9290461208439</v>
          </cell>
          <cell r="I159">
            <v>0</v>
          </cell>
          <cell r="J159">
            <v>-8144.9290461208439</v>
          </cell>
          <cell r="K159">
            <v>-1.2508868887545816E-2</v>
          </cell>
          <cell r="L159">
            <v>0</v>
          </cell>
          <cell r="M159">
            <v>-8144.9290461208439</v>
          </cell>
          <cell r="N159">
            <v>0</v>
          </cell>
          <cell r="O159">
            <v>-8144.9290461208439</v>
          </cell>
          <cell r="P159">
            <v>0</v>
          </cell>
          <cell r="Q159">
            <v>-41595.740143204632</v>
          </cell>
          <cell r="R159">
            <v>0</v>
          </cell>
          <cell r="S159">
            <v>0</v>
          </cell>
        </row>
        <row r="160">
          <cell r="A160">
            <v>154</v>
          </cell>
          <cell r="B160">
            <v>639375.19723754667</v>
          </cell>
          <cell r="C160">
            <v>647472.73248296918</v>
          </cell>
          <cell r="D160">
            <v>-8097.5352454225067</v>
          </cell>
          <cell r="E160">
            <v>0</v>
          </cell>
          <cell r="F160">
            <v>-315685.39912585379</v>
          </cell>
          <cell r="G160">
            <v>0</v>
          </cell>
          <cell r="H160">
            <v>-8097.5352454225067</v>
          </cell>
          <cell r="I160">
            <v>0</v>
          </cell>
          <cell r="J160">
            <v>-8097.5352454225067</v>
          </cell>
          <cell r="K160">
            <v>-1.2506372607182343E-2</v>
          </cell>
          <cell r="L160">
            <v>0</v>
          </cell>
          <cell r="M160">
            <v>-8097.5352454225067</v>
          </cell>
          <cell r="N160">
            <v>0</v>
          </cell>
          <cell r="O160">
            <v>-8097.5352454225067</v>
          </cell>
          <cell r="P160">
            <v>0</v>
          </cell>
          <cell r="Q160">
            <v>-49900.222775903232</v>
          </cell>
          <cell r="R160">
            <v>0</v>
          </cell>
          <cell r="S160">
            <v>0</v>
          </cell>
        </row>
        <row r="161">
          <cell r="A161">
            <v>155</v>
          </cell>
          <cell r="B161">
            <v>635699.85195197642</v>
          </cell>
          <cell r="C161">
            <v>643749.12478775368</v>
          </cell>
          <cell r="D161">
            <v>-8049.2728357772576</v>
          </cell>
          <cell r="E161">
            <v>0</v>
          </cell>
          <cell r="F161">
            <v>-314604.23561409488</v>
          </cell>
          <cell r="G161">
            <v>0</v>
          </cell>
          <cell r="H161">
            <v>-8049.2728357772576</v>
          </cell>
          <cell r="I161">
            <v>0</v>
          </cell>
          <cell r="J161">
            <v>-8049.2728357772576</v>
          </cell>
          <cell r="K161">
            <v>-1.2503741792940115E-2</v>
          </cell>
          <cell r="L161">
            <v>0</v>
          </cell>
          <cell r="M161">
            <v>-8049.2728357772576</v>
          </cell>
          <cell r="N161">
            <v>0</v>
          </cell>
          <cell r="O161">
            <v>-8049.2728357772576</v>
          </cell>
          <cell r="P161">
            <v>0</v>
          </cell>
          <cell r="Q161">
            <v>-58197.759513041921</v>
          </cell>
          <cell r="R161">
            <v>0</v>
          </cell>
          <cell r="S161">
            <v>0</v>
          </cell>
        </row>
        <row r="162">
          <cell r="A162">
            <v>156</v>
          </cell>
          <cell r="B162">
            <v>631963.0999944373</v>
          </cell>
          <cell r="C162">
            <v>639963.30648053752</v>
          </cell>
          <cell r="D162">
            <v>-8000.2064861002145</v>
          </cell>
          <cell r="E162">
            <v>0</v>
          </cell>
          <cell r="F162">
            <v>-313484.82860190363</v>
          </cell>
          <cell r="G162">
            <v>0</v>
          </cell>
          <cell r="H162">
            <v>-8000.2064861002145</v>
          </cell>
          <cell r="I162">
            <v>0</v>
          </cell>
          <cell r="J162">
            <v>-8000.2064861002145</v>
          </cell>
          <cell r="K162">
            <v>-1.2501039364424116E-2</v>
          </cell>
          <cell r="L162">
            <v>0</v>
          </cell>
          <cell r="M162">
            <v>-8000.2064861002145</v>
          </cell>
          <cell r="N162">
            <v>0</v>
          </cell>
          <cell r="O162">
            <v>-8000.2064861002145</v>
          </cell>
          <cell r="P162">
            <v>0</v>
          </cell>
          <cell r="Q162">
            <v>-66487.511857325735</v>
          </cell>
          <cell r="R162">
            <v>0</v>
          </cell>
          <cell r="S162">
            <v>0</v>
          </cell>
        </row>
        <row r="163">
          <cell r="A163">
            <v>157</v>
          </cell>
          <cell r="B163">
            <v>628168.7745523667</v>
          </cell>
          <cell r="C163">
            <v>636119.20008790854</v>
          </cell>
          <cell r="D163">
            <v>-7950.4255355418427</v>
          </cell>
          <cell r="E163">
            <v>0</v>
          </cell>
          <cell r="F163">
            <v>-312327.71865590604</v>
          </cell>
          <cell r="G163">
            <v>0</v>
          </cell>
          <cell r="H163">
            <v>-7950.4255355418427</v>
          </cell>
          <cell r="I163">
            <v>0</v>
          </cell>
          <cell r="J163">
            <v>-7950.4255355418427</v>
          </cell>
          <cell r="K163">
            <v>-1.2498326625643642E-2</v>
          </cell>
          <cell r="L163">
            <v>0</v>
          </cell>
          <cell r="M163">
            <v>-7950.4255355418427</v>
          </cell>
          <cell r="N163">
            <v>0</v>
          </cell>
          <cell r="O163">
            <v>-7950.4255355418427</v>
          </cell>
          <cell r="P163">
            <v>0</v>
          </cell>
          <cell r="Q163">
            <v>-74768.726478913202</v>
          </cell>
          <cell r="R163">
            <v>0</v>
          </cell>
          <cell r="S163">
            <v>0</v>
          </cell>
        </row>
        <row r="164">
          <cell r="A164">
            <v>158</v>
          </cell>
          <cell r="B164">
            <v>624312.67012052599</v>
          </cell>
          <cell r="C164">
            <v>632212.56534265797</v>
          </cell>
          <cell r="D164">
            <v>-7899.8952221319778</v>
          </cell>
          <cell r="E164">
            <v>0</v>
          </cell>
          <cell r="F164">
            <v>-311133.38248388481</v>
          </cell>
          <cell r="G164">
            <v>0</v>
          </cell>
          <cell r="H164">
            <v>-7899.8952221319778</v>
          </cell>
          <cell r="I164">
            <v>0</v>
          </cell>
          <cell r="J164">
            <v>-7899.8952221319778</v>
          </cell>
          <cell r="K164">
            <v>-1.2495631461943896E-2</v>
          </cell>
          <cell r="L164">
            <v>0</v>
          </cell>
          <cell r="M164">
            <v>-7899.8952221319778</v>
          </cell>
          <cell r="N164">
            <v>0</v>
          </cell>
          <cell r="O164">
            <v>-7899.8952221319778</v>
          </cell>
          <cell r="P164">
            <v>0</v>
          </cell>
          <cell r="Q164">
            <v>-83040.611538021301</v>
          </cell>
          <cell r="R164">
            <v>0</v>
          </cell>
          <cell r="S164">
            <v>0</v>
          </cell>
        </row>
        <row r="165">
          <cell r="A165">
            <v>159</v>
          </cell>
          <cell r="B165">
            <v>620398.29409216065</v>
          </cell>
          <cell r="C165">
            <v>628246.9311668817</v>
          </cell>
          <cell r="D165">
            <v>-7848.6370747210458</v>
          </cell>
          <cell r="E165">
            <v>0</v>
          </cell>
          <cell r="F165">
            <v>-309902.3127986372</v>
          </cell>
          <cell r="G165">
            <v>0</v>
          </cell>
          <cell r="H165">
            <v>-7848.6370747210458</v>
          </cell>
          <cell r="I165">
            <v>0</v>
          </cell>
          <cell r="J165">
            <v>-7848.6370747210458</v>
          </cell>
          <cell r="K165">
            <v>-1.2492917490489431E-2</v>
          </cell>
          <cell r="L165">
            <v>0</v>
          </cell>
          <cell r="M165">
            <v>-7848.6370747210458</v>
          </cell>
          <cell r="N165">
            <v>0</v>
          </cell>
          <cell r="O165">
            <v>-7848.6370747210458</v>
          </cell>
          <cell r="P165">
            <v>0</v>
          </cell>
          <cell r="Q165">
            <v>-91302.392784151205</v>
          </cell>
          <cell r="R165">
            <v>0</v>
          </cell>
          <cell r="S165">
            <v>0</v>
          </cell>
        </row>
        <row r="166">
          <cell r="A166">
            <v>160</v>
          </cell>
          <cell r="B166">
            <v>616433.83916155214</v>
          </cell>
          <cell r="C166">
            <v>624230.56105453754</v>
          </cell>
          <cell r="D166">
            <v>-7796.7218929853989</v>
          </cell>
          <cell r="E166">
            <v>0</v>
          </cell>
          <cell r="F166">
            <v>-308635.01144518668</v>
          </cell>
          <cell r="G166">
            <v>0</v>
          </cell>
          <cell r="H166">
            <v>-7796.7218929853989</v>
          </cell>
          <cell r="I166">
            <v>0</v>
          </cell>
          <cell r="J166">
            <v>-7796.7218929853989</v>
          </cell>
          <cell r="K166">
            <v>-1.249013165874815E-2</v>
          </cell>
          <cell r="L166">
            <v>0</v>
          </cell>
          <cell r="M166">
            <v>-7796.7218929853989</v>
          </cell>
          <cell r="N166">
            <v>0</v>
          </cell>
          <cell r="O166">
            <v>-7796.7218929853989</v>
          </cell>
          <cell r="P166">
            <v>0</v>
          </cell>
          <cell r="Q166">
            <v>-99553.362914424491</v>
          </cell>
          <cell r="R166">
            <v>0</v>
          </cell>
          <cell r="S166">
            <v>-99553.362914424491</v>
          </cell>
        </row>
        <row r="167">
          <cell r="A167">
            <v>161</v>
          </cell>
          <cell r="B167">
            <v>612416.62335194985</v>
          </cell>
          <cell r="C167">
            <v>620160.72318102152</v>
          </cell>
          <cell r="D167">
            <v>-7744.099829071667</v>
          </cell>
          <cell r="E167">
            <v>0</v>
          </cell>
          <cell r="F167">
            <v>-307332.00862326892</v>
          </cell>
          <cell r="G167">
            <v>0</v>
          </cell>
          <cell r="H167">
            <v>-7744.099829071667</v>
          </cell>
          <cell r="I167">
            <v>0</v>
          </cell>
          <cell r="J167">
            <v>-7744.099829071667</v>
          </cell>
          <cell r="K167">
            <v>-1.2487246514660695E-2</v>
          </cell>
          <cell r="L167">
            <v>0</v>
          </cell>
          <cell r="M167">
            <v>-7744.099829071667</v>
          </cell>
          <cell r="N167">
            <v>0</v>
          </cell>
          <cell r="O167">
            <v>-7744.099829071667</v>
          </cell>
          <cell r="P167">
            <v>0</v>
          </cell>
          <cell r="Q167">
            <v>-7744.099829071667</v>
          </cell>
          <cell r="R167">
            <v>0</v>
          </cell>
          <cell r="S167">
            <v>0</v>
          </cell>
        </row>
        <row r="168">
          <cell r="A168">
            <v>162</v>
          </cell>
          <cell r="B168">
            <v>608345.86105163628</v>
          </cell>
          <cell r="C168">
            <v>616036.68659323384</v>
          </cell>
          <cell r="D168">
            <v>-7690.8255415975582</v>
          </cell>
          <cell r="E168">
            <v>0</v>
          </cell>
          <cell r="F168">
            <v>-305993.84945180733</v>
          </cell>
          <cell r="G168">
            <v>0</v>
          </cell>
          <cell r="H168">
            <v>-7690.8255415975582</v>
          </cell>
          <cell r="I168">
            <v>0</v>
          </cell>
          <cell r="J168">
            <v>-7690.8255415975582</v>
          </cell>
          <cell r="K168">
            <v>-1.248436287801115E-2</v>
          </cell>
          <cell r="L168">
            <v>0</v>
          </cell>
          <cell r="M168">
            <v>-7690.8255415975582</v>
          </cell>
          <cell r="N168">
            <v>0</v>
          </cell>
          <cell r="O168">
            <v>-7690.8255415975582</v>
          </cell>
          <cell r="P168">
            <v>0</v>
          </cell>
          <cell r="Q168">
            <v>-15473.453864714869</v>
          </cell>
          <cell r="R168">
            <v>0</v>
          </cell>
          <cell r="S168">
            <v>0</v>
          </cell>
        </row>
        <row r="169">
          <cell r="A169">
            <v>163</v>
          </cell>
          <cell r="B169">
            <v>604221.4219396431</v>
          </cell>
          <cell r="C169">
            <v>611858.31023985206</v>
          </cell>
          <cell r="D169">
            <v>-7636.8883002089569</v>
          </cell>
          <cell r="E169">
            <v>0</v>
          </cell>
          <cell r="F169">
            <v>-304621.07520823716</v>
          </cell>
          <cell r="G169">
            <v>0</v>
          </cell>
          <cell r="H169">
            <v>-7636.8883002089569</v>
          </cell>
          <cell r="I169">
            <v>0</v>
          </cell>
          <cell r="J169">
            <v>-7636.8883002089569</v>
          </cell>
          <cell r="K169">
            <v>-1.2481465353008364E-2</v>
          </cell>
          <cell r="L169">
            <v>0</v>
          </cell>
          <cell r="M169">
            <v>-7636.8883002089569</v>
          </cell>
          <cell r="N169">
            <v>0</v>
          </cell>
          <cell r="O169">
            <v>-7636.8883002089569</v>
          </cell>
          <cell r="P169">
            <v>0</v>
          </cell>
          <cell r="Q169">
            <v>-23187.325789651157</v>
          </cell>
          <cell r="R169">
            <v>0</v>
          </cell>
          <cell r="S169">
            <v>0</v>
          </cell>
        </row>
        <row r="170">
          <cell r="A170">
            <v>164</v>
          </cell>
          <cell r="B170">
            <v>600048.63122259628</v>
          </cell>
          <cell r="C170">
            <v>607630.99705612275</v>
          </cell>
          <cell r="D170">
            <v>-7582.3658335264772</v>
          </cell>
          <cell r="E170">
            <v>0</v>
          </cell>
          <cell r="F170">
            <v>-303214.23235972167</v>
          </cell>
          <cell r="G170">
            <v>0</v>
          </cell>
          <cell r="H170">
            <v>-7582.3658335264772</v>
          </cell>
          <cell r="I170">
            <v>0</v>
          </cell>
          <cell r="J170">
            <v>-7582.3658335264772</v>
          </cell>
          <cell r="K170">
            <v>-1.2478569839691943E-2</v>
          </cell>
          <cell r="L170">
            <v>0</v>
          </cell>
          <cell r="M170">
            <v>-7582.3658335264772</v>
          </cell>
          <cell r="N170">
            <v>0</v>
          </cell>
          <cell r="O170">
            <v>-7582.3658335264772</v>
          </cell>
          <cell r="P170">
            <v>0</v>
          </cell>
          <cell r="Q170">
            <v>-30885.053351892344</v>
          </cell>
          <cell r="R170">
            <v>0</v>
          </cell>
          <cell r="S170">
            <v>0</v>
          </cell>
        </row>
        <row r="171">
          <cell r="A171">
            <v>165</v>
          </cell>
          <cell r="B171">
            <v>595828.25048854121</v>
          </cell>
          <cell r="C171">
            <v>603355.52792811592</v>
          </cell>
          <cell r="D171">
            <v>-7527.277439574711</v>
          </cell>
          <cell r="E171">
            <v>0</v>
          </cell>
          <cell r="F171">
            <v>-301773.86070988397</v>
          </cell>
          <cell r="G171">
            <v>0</v>
          </cell>
          <cell r="H171">
            <v>-7527.277439574711</v>
          </cell>
          <cell r="I171">
            <v>0</v>
          </cell>
          <cell r="J171">
            <v>-7527.277439574711</v>
          </cell>
          <cell r="K171">
            <v>-1.2475691513796017E-2</v>
          </cell>
          <cell r="L171">
            <v>0</v>
          </cell>
          <cell r="M171">
            <v>-7527.277439574711</v>
          </cell>
          <cell r="N171">
            <v>0</v>
          </cell>
          <cell r="O171">
            <v>-7527.277439574711</v>
          </cell>
          <cell r="P171">
            <v>0</v>
          </cell>
          <cell r="Q171">
            <v>-38565.9903026346</v>
          </cell>
          <cell r="R171">
            <v>0</v>
          </cell>
          <cell r="S171">
            <v>0</v>
          </cell>
        </row>
        <row r="172">
          <cell r="A172">
            <v>166</v>
          </cell>
          <cell r="B172">
            <v>591559.83823070803</v>
          </cell>
          <cell r="C172">
            <v>599031.36187815643</v>
          </cell>
          <cell r="D172">
            <v>-7471.5236474483972</v>
          </cell>
          <cell r="E172">
            <v>0</v>
          </cell>
          <cell r="F172">
            <v>-300300.53084742627</v>
          </cell>
          <cell r="G172">
            <v>0</v>
          </cell>
          <cell r="H172">
            <v>-7471.5236474483972</v>
          </cell>
          <cell r="I172">
            <v>0</v>
          </cell>
          <cell r="J172">
            <v>-7471.5236474483972</v>
          </cell>
          <cell r="K172">
            <v>-1.2472675260311516E-2</v>
          </cell>
          <cell r="L172">
            <v>0</v>
          </cell>
          <cell r="M172">
            <v>-7471.5236474483972</v>
          </cell>
          <cell r="N172">
            <v>0</v>
          </cell>
          <cell r="O172">
            <v>-7471.5236474483972</v>
          </cell>
          <cell r="P172">
            <v>0</v>
          </cell>
          <cell r="Q172">
            <v>-46229.387706947717</v>
          </cell>
          <cell r="R172">
            <v>0</v>
          </cell>
          <cell r="S172">
            <v>0</v>
          </cell>
        </row>
        <row r="173">
          <cell r="A173">
            <v>167</v>
          </cell>
          <cell r="B173">
            <v>587244.60158953373</v>
          </cell>
          <cell r="C173">
            <v>594659.73488542985</v>
          </cell>
          <cell r="D173">
            <v>-7415.1332958961139</v>
          </cell>
          <cell r="E173">
            <v>0</v>
          </cell>
          <cell r="F173">
            <v>-298794.84722571075</v>
          </cell>
          <cell r="G173">
            <v>0</v>
          </cell>
          <cell r="H173">
            <v>-7415.1332958961139</v>
          </cell>
          <cell r="I173">
            <v>0</v>
          </cell>
          <cell r="J173">
            <v>-7415.1332958961139</v>
          </cell>
          <cell r="K173">
            <v>-1.2469539908103499E-2</v>
          </cell>
          <cell r="L173">
            <v>0</v>
          </cell>
          <cell r="M173">
            <v>-7415.1332958961139</v>
          </cell>
          <cell r="N173">
            <v>0</v>
          </cell>
          <cell r="O173">
            <v>-7415.1332958961139</v>
          </cell>
          <cell r="P173">
            <v>0</v>
          </cell>
          <cell r="Q173">
            <v>-53874.521742544319</v>
          </cell>
          <cell r="R173">
            <v>0</v>
          </cell>
          <cell r="S173">
            <v>0</v>
          </cell>
        </row>
        <row r="174">
          <cell r="A174">
            <v>168</v>
          </cell>
          <cell r="B174">
            <v>582884.32998828788</v>
          </cell>
          <cell r="C174">
            <v>590242.50252342189</v>
          </cell>
          <cell r="D174">
            <v>-7358.1725351340137</v>
          </cell>
          <cell r="E174">
            <v>0</v>
          </cell>
          <cell r="F174">
            <v>-297257.42117836035</v>
          </cell>
          <cell r="G174">
            <v>0</v>
          </cell>
          <cell r="H174">
            <v>-7358.1725351340137</v>
          </cell>
          <cell r="I174">
            <v>0</v>
          </cell>
          <cell r="J174">
            <v>-7358.1725351340137</v>
          </cell>
          <cell r="K174">
            <v>-1.2466354936616969E-2</v>
          </cell>
          <cell r="L174">
            <v>0</v>
          </cell>
          <cell r="M174">
            <v>-7358.1725351340137</v>
          </cell>
          <cell r="N174">
            <v>0</v>
          </cell>
          <cell r="O174">
            <v>-7358.1725351340137</v>
          </cell>
          <cell r="P174">
            <v>0</v>
          </cell>
          <cell r="Q174">
            <v>-61500.731136187991</v>
          </cell>
          <cell r="R174">
            <v>0</v>
          </cell>
          <cell r="S174">
            <v>0</v>
          </cell>
        </row>
        <row r="175">
          <cell r="A175">
            <v>169</v>
          </cell>
          <cell r="B175">
            <v>578482.66102567269</v>
          </cell>
          <cell r="C175">
            <v>585783.37606756273</v>
          </cell>
          <cell r="D175">
            <v>-7300.7150418900419</v>
          </cell>
          <cell r="E175">
            <v>0</v>
          </cell>
          <cell r="F175">
            <v>-295688.88595945726</v>
          </cell>
          <cell r="G175">
            <v>0</v>
          </cell>
          <cell r="H175">
            <v>-7300.7150418900419</v>
          </cell>
          <cell r="I175">
            <v>0</v>
          </cell>
          <cell r="J175">
            <v>-7300.7150418900419</v>
          </cell>
          <cell r="K175">
            <v>-1.2463165293116814E-2</v>
          </cell>
          <cell r="L175">
            <v>0</v>
          </cell>
          <cell r="M175">
            <v>-7300.7150418900419</v>
          </cell>
          <cell r="N175">
            <v>0</v>
          </cell>
          <cell r="O175">
            <v>-7300.7150418900419</v>
          </cell>
          <cell r="P175">
            <v>0</v>
          </cell>
          <cell r="Q175">
            <v>-69107.425001399504</v>
          </cell>
          <cell r="R175">
            <v>0</v>
          </cell>
          <cell r="S175">
            <v>0</v>
          </cell>
        </row>
        <row r="176">
          <cell r="A176">
            <v>170</v>
          </cell>
          <cell r="B176">
            <v>574036.11784963345</v>
          </cell>
          <cell r="C176">
            <v>581278.84739120817</v>
          </cell>
          <cell r="D176">
            <v>-7242.7295415747212</v>
          </cell>
          <cell r="E176">
            <v>0</v>
          </cell>
          <cell r="F176">
            <v>-294089.82006157539</v>
          </cell>
          <cell r="G176">
            <v>0</v>
          </cell>
          <cell r="H176">
            <v>-7242.7295415747212</v>
          </cell>
          <cell r="I176">
            <v>0</v>
          </cell>
          <cell r="J176">
            <v>-7242.7295415747212</v>
          </cell>
          <cell r="K176">
            <v>-1.2459991575609959E-2</v>
          </cell>
          <cell r="L176">
            <v>0</v>
          </cell>
          <cell r="M176">
            <v>-7242.7295415747212</v>
          </cell>
          <cell r="N176">
            <v>0</v>
          </cell>
          <cell r="O176">
            <v>-7242.7295415747212</v>
          </cell>
          <cell r="P176">
            <v>0</v>
          </cell>
          <cell r="Q176">
            <v>-76693.978237328047</v>
          </cell>
          <cell r="R176">
            <v>0</v>
          </cell>
          <cell r="S176">
            <v>0</v>
          </cell>
        </row>
        <row r="177">
          <cell r="A177">
            <v>171</v>
          </cell>
          <cell r="B177">
            <v>569547.89203735522</v>
          </cell>
          <cell r="C177">
            <v>576732.13283916283</v>
          </cell>
          <cell r="D177">
            <v>-7184.2408018076094</v>
          </cell>
          <cell r="E177">
            <v>0</v>
          </cell>
          <cell r="F177">
            <v>-292460.8151098435</v>
          </cell>
          <cell r="G177">
            <v>0</v>
          </cell>
          <cell r="H177">
            <v>-7184.2408018076094</v>
          </cell>
          <cell r="I177">
            <v>0</v>
          </cell>
          <cell r="J177">
            <v>-7184.2408018076094</v>
          </cell>
          <cell r="K177">
            <v>-1.2456806882669614E-2</v>
          </cell>
          <cell r="L177">
            <v>0</v>
          </cell>
          <cell r="M177">
            <v>-7184.2408018076094</v>
          </cell>
          <cell r="N177">
            <v>0</v>
          </cell>
          <cell r="O177">
            <v>-7184.2408018076094</v>
          </cell>
          <cell r="P177">
            <v>0</v>
          </cell>
          <cell r="Q177">
            <v>-84259.787400736677</v>
          </cell>
          <cell r="R177">
            <v>0</v>
          </cell>
          <cell r="S177">
            <v>0</v>
          </cell>
        </row>
        <row r="178">
          <cell r="A178">
            <v>172</v>
          </cell>
          <cell r="B178">
            <v>565026.01210646657</v>
          </cell>
          <cell r="C178">
            <v>572151.33341151779</v>
          </cell>
          <cell r="D178">
            <v>-7125.3213050512131</v>
          </cell>
          <cell r="E178">
            <v>0</v>
          </cell>
          <cell r="F178">
            <v>-290802.47283536056</v>
          </cell>
          <cell r="G178">
            <v>0</v>
          </cell>
          <cell r="H178">
            <v>-7125.3213050512131</v>
          </cell>
          <cell r="I178">
            <v>0</v>
          </cell>
          <cell r="J178">
            <v>-7125.3213050512131</v>
          </cell>
          <cell r="K178">
            <v>-1.2453560603565615E-2</v>
          </cell>
          <cell r="L178">
            <v>0</v>
          </cell>
          <cell r="M178">
            <v>-7125.3213050512131</v>
          </cell>
          <cell r="N178">
            <v>0</v>
          </cell>
          <cell r="O178">
            <v>-7125.3213050512131</v>
          </cell>
          <cell r="P178">
            <v>0</v>
          </cell>
          <cell r="Q178">
            <v>-91804.318528596399</v>
          </cell>
          <cell r="R178">
            <v>0</v>
          </cell>
          <cell r="S178">
            <v>-91804.318528596399</v>
          </cell>
        </row>
        <row r="179">
          <cell r="A179">
            <v>173</v>
          </cell>
          <cell r="B179">
            <v>560468.08016191679</v>
          </cell>
          <cell r="C179">
            <v>567534.00752021815</v>
          </cell>
          <cell r="D179">
            <v>-7065.9273583013564</v>
          </cell>
          <cell r="E179">
            <v>0</v>
          </cell>
          <cell r="F179">
            <v>-289115.41186182445</v>
          </cell>
          <cell r="G179">
            <v>0</v>
          </cell>
          <cell r="H179">
            <v>-7065.9273583013564</v>
          </cell>
          <cell r="I179">
            <v>0</v>
          </cell>
          <cell r="J179">
            <v>-7065.9273583013564</v>
          </cell>
          <cell r="K179">
            <v>-1.2450227236910796E-2</v>
          </cell>
          <cell r="L179">
            <v>0</v>
          </cell>
          <cell r="M179">
            <v>-7065.9273583013564</v>
          </cell>
          <cell r="N179">
            <v>0</v>
          </cell>
          <cell r="O179">
            <v>-7065.9273583013564</v>
          </cell>
          <cell r="P179">
            <v>0</v>
          </cell>
          <cell r="Q179">
            <v>-7065.9273583013564</v>
          </cell>
          <cell r="R179">
            <v>0</v>
          </cell>
          <cell r="S179">
            <v>0</v>
          </cell>
        </row>
        <row r="180">
          <cell r="A180">
            <v>174</v>
          </cell>
          <cell r="B180">
            <v>555873.68973488919</v>
          </cell>
          <cell r="C180">
            <v>562879.79827833013</v>
          </cell>
          <cell r="D180">
            <v>-7006.1085434409324</v>
          </cell>
          <cell r="E180">
            <v>0</v>
          </cell>
          <cell r="F180">
            <v>-287400.26787434623</v>
          </cell>
          <cell r="G180">
            <v>0</v>
          </cell>
          <cell r="H180">
            <v>-7006.1085434409324</v>
          </cell>
          <cell r="I180">
            <v>0</v>
          </cell>
          <cell r="J180">
            <v>-7006.1085434409324</v>
          </cell>
          <cell r="K180">
            <v>-1.2446899968466421E-2</v>
          </cell>
          <cell r="L180">
            <v>0</v>
          </cell>
          <cell r="M180">
            <v>-7006.1085434409324</v>
          </cell>
          <cell r="N180">
            <v>0</v>
          </cell>
          <cell r="O180">
            <v>-7006.1085434409324</v>
          </cell>
          <cell r="P180">
            <v>0</v>
          </cell>
          <cell r="Q180">
            <v>-14107.190347857417</v>
          </cell>
          <cell r="R180">
            <v>0</v>
          </cell>
          <cell r="S180">
            <v>0</v>
          </cell>
        </row>
        <row r="181">
          <cell r="A181">
            <v>175</v>
          </cell>
          <cell r="B181">
            <v>551242.92272974213</v>
          </cell>
          <cell r="C181">
            <v>558188.77768445446</v>
          </cell>
          <cell r="D181">
            <v>-6945.8549547123257</v>
          </cell>
          <cell r="E181">
            <v>0</v>
          </cell>
          <cell r="F181">
            <v>-285657.66684755066</v>
          </cell>
          <cell r="G181">
            <v>0</v>
          </cell>
          <cell r="H181">
            <v>-6945.8549547123257</v>
          </cell>
          <cell r="I181">
            <v>0</v>
          </cell>
          <cell r="J181">
            <v>-6945.8549547123257</v>
          </cell>
          <cell r="K181">
            <v>-1.2443558939909099E-2</v>
          </cell>
          <cell r="L181">
            <v>0</v>
          </cell>
          <cell r="M181">
            <v>-6945.8549547123257</v>
          </cell>
          <cell r="N181">
            <v>0</v>
          </cell>
          <cell r="O181">
            <v>-6945.8549547123257</v>
          </cell>
          <cell r="P181">
            <v>0</v>
          </cell>
          <cell r="Q181">
            <v>-21123.231484477903</v>
          </cell>
          <cell r="R181">
            <v>0</v>
          </cell>
          <cell r="S181">
            <v>0</v>
          </cell>
        </row>
        <row r="182">
          <cell r="A182">
            <v>176</v>
          </cell>
          <cell r="B182">
            <v>546580.64990757953</v>
          </cell>
          <cell r="C182">
            <v>553465.88835116616</v>
          </cell>
          <cell r="D182">
            <v>-6885.2384435866261</v>
          </cell>
          <cell r="E182">
            <v>0</v>
          </cell>
          <cell r="F182">
            <v>-283888.2385406394</v>
          </cell>
          <cell r="G182">
            <v>0</v>
          </cell>
          <cell r="H182">
            <v>-6885.2384435866261</v>
          </cell>
          <cell r="I182">
            <v>0</v>
          </cell>
          <cell r="J182">
            <v>-6885.2384435866261</v>
          </cell>
          <cell r="K182">
            <v>-1.2440221861004812E-2</v>
          </cell>
          <cell r="L182">
            <v>0</v>
          </cell>
          <cell r="M182">
            <v>-6885.2384435866261</v>
          </cell>
          <cell r="N182">
            <v>0</v>
          </cell>
          <cell r="O182">
            <v>-6885.2384435866261</v>
          </cell>
          <cell r="P182">
            <v>0</v>
          </cell>
          <cell r="Q182">
            <v>-28113.562361844793</v>
          </cell>
          <cell r="R182">
            <v>0</v>
          </cell>
          <cell r="S182">
            <v>0</v>
          </cell>
        </row>
        <row r="183">
          <cell r="A183">
            <v>177</v>
          </cell>
          <cell r="B183">
            <v>541888.06971070671</v>
          </cell>
          <cell r="C183">
            <v>548712.35334771604</v>
          </cell>
          <cell r="D183">
            <v>-6824.2836370093282</v>
          </cell>
          <cell r="E183">
            <v>0</v>
          </cell>
          <cell r="F183">
            <v>-282092.60037374194</v>
          </cell>
          <cell r="G183">
            <v>0</v>
          </cell>
          <cell r="H183">
            <v>-6824.2836370093282</v>
          </cell>
          <cell r="I183">
            <v>0</v>
          </cell>
          <cell r="J183">
            <v>-6824.2836370093282</v>
          </cell>
          <cell r="K183">
            <v>-1.2436905412050777E-2</v>
          </cell>
          <cell r="L183">
            <v>0</v>
          </cell>
          <cell r="M183">
            <v>-6824.2836370093282</v>
          </cell>
          <cell r="N183">
            <v>0</v>
          </cell>
          <cell r="O183">
            <v>-6824.2836370093282</v>
          </cell>
          <cell r="P183">
            <v>0</v>
          </cell>
          <cell r="Q183">
            <v>-35077.716770663377</v>
          </cell>
          <cell r="R183">
            <v>0</v>
          </cell>
          <cell r="S183">
            <v>0</v>
          </cell>
        </row>
        <row r="184">
          <cell r="A184">
            <v>178</v>
          </cell>
          <cell r="B184">
            <v>537164.83475793223</v>
          </cell>
          <cell r="C184">
            <v>543927.73812588851</v>
          </cell>
          <cell r="D184">
            <v>-6762.9033679562854</v>
          </cell>
          <cell r="E184">
            <v>0</v>
          </cell>
          <cell r="F184">
            <v>-280271.39336429408</v>
          </cell>
          <cell r="G184">
            <v>0</v>
          </cell>
          <cell r="H184">
            <v>-6762.9033679562854</v>
          </cell>
          <cell r="I184">
            <v>0</v>
          </cell>
          <cell r="J184">
            <v>-6762.9033679562854</v>
          </cell>
          <cell r="K184">
            <v>-1.2433459251881461E-2</v>
          </cell>
          <cell r="L184">
            <v>0</v>
          </cell>
          <cell r="M184">
            <v>-6762.9033679562854</v>
          </cell>
          <cell r="N184">
            <v>0</v>
          </cell>
          <cell r="O184">
            <v>-6762.9033679562854</v>
          </cell>
          <cell r="P184">
            <v>0</v>
          </cell>
          <cell r="Q184">
            <v>-42015.139015127395</v>
          </cell>
          <cell r="R184">
            <v>0</v>
          </cell>
          <cell r="S184">
            <v>0</v>
          </cell>
        </row>
        <row r="185">
          <cell r="A185">
            <v>179</v>
          </cell>
          <cell r="B185">
            <v>532412.04225295968</v>
          </cell>
          <cell r="C185">
            <v>539113.16870372521</v>
          </cell>
          <cell r="D185">
            <v>-6701.1264507655287</v>
          </cell>
          <cell r="E185">
            <v>0</v>
          </cell>
          <cell r="F185">
            <v>-278425.29436125443</v>
          </cell>
          <cell r="G185">
            <v>0</v>
          </cell>
          <cell r="H185">
            <v>-6701.1264507655287</v>
          </cell>
          <cell r="I185">
            <v>0</v>
          </cell>
          <cell r="J185">
            <v>-6701.1264507655287</v>
          </cell>
          <cell r="K185">
            <v>-1.2429906816926961E-2</v>
          </cell>
          <cell r="L185">
            <v>0</v>
          </cell>
          <cell r="M185">
            <v>-6701.1264507655287</v>
          </cell>
          <cell r="N185">
            <v>0</v>
          </cell>
          <cell r="O185">
            <v>-6701.1264507655287</v>
          </cell>
          <cell r="P185">
            <v>0</v>
          </cell>
          <cell r="Q185">
            <v>-48925.299449067352</v>
          </cell>
          <cell r="R185">
            <v>0</v>
          </cell>
          <cell r="S185">
            <v>0</v>
          </cell>
        </row>
        <row r="186">
          <cell r="A186">
            <v>180</v>
          </cell>
          <cell r="B186">
            <v>527631.47041414457</v>
          </cell>
          <cell r="C186">
            <v>534270.48680928117</v>
          </cell>
          <cell r="D186">
            <v>-6639.0163951365976</v>
          </cell>
          <cell r="E186">
            <v>0</v>
          </cell>
          <cell r="F186">
            <v>-276554.98421071493</v>
          </cell>
          <cell r="G186">
            <v>0</v>
          </cell>
          <cell r="H186">
            <v>-6639.0163951365976</v>
          </cell>
          <cell r="I186">
            <v>0</v>
          </cell>
          <cell r="J186">
            <v>-6639.0163951365976</v>
          </cell>
          <cell r="K186">
            <v>-1.2426320672858973E-2</v>
          </cell>
          <cell r="L186">
            <v>0</v>
          </cell>
          <cell r="M186">
            <v>-6639.0163951365976</v>
          </cell>
          <cell r="N186">
            <v>0</v>
          </cell>
          <cell r="O186">
            <v>-6639.0163951365976</v>
          </cell>
          <cell r="P186">
            <v>0</v>
          </cell>
          <cell r="Q186">
            <v>-55807.729300914347</v>
          </cell>
          <cell r="R186">
            <v>0</v>
          </cell>
          <cell r="S186">
            <v>0</v>
          </cell>
        </row>
        <row r="187">
          <cell r="A187">
            <v>181</v>
          </cell>
          <cell r="B187">
            <v>522826.46302413434</v>
          </cell>
          <cell r="C187">
            <v>529403.0962393129</v>
          </cell>
          <cell r="D187">
            <v>-6576.6332151785609</v>
          </cell>
          <cell r="E187">
            <v>0</v>
          </cell>
          <cell r="F187">
            <v>-274661.14955055062</v>
          </cell>
          <cell r="G187">
            <v>0</v>
          </cell>
          <cell r="H187">
            <v>-6576.6332151785609</v>
          </cell>
          <cell r="I187">
            <v>0</v>
          </cell>
          <cell r="J187">
            <v>-6576.6332151785609</v>
          </cell>
          <cell r="K187">
            <v>-1.2422732813420571E-2</v>
          </cell>
          <cell r="L187">
            <v>0</v>
          </cell>
          <cell r="M187">
            <v>-6576.6332151785609</v>
          </cell>
          <cell r="N187">
            <v>0</v>
          </cell>
          <cell r="O187">
            <v>-6576.6332151785609</v>
          </cell>
          <cell r="P187">
            <v>0</v>
          </cell>
          <cell r="Q187">
            <v>-62662.017480973307</v>
          </cell>
          <cell r="R187">
            <v>0</v>
          </cell>
          <cell r="S187">
            <v>0</v>
          </cell>
        </row>
        <row r="188">
          <cell r="A188">
            <v>182</v>
          </cell>
          <cell r="B188">
            <v>517994.1694430093</v>
          </cell>
          <cell r="C188">
            <v>524508.1174663885</v>
          </cell>
          <cell r="D188">
            <v>-6513.9480233791983</v>
          </cell>
          <cell r="E188">
            <v>0</v>
          </cell>
          <cell r="F188">
            <v>-272744.42943537916</v>
          </cell>
          <cell r="G188">
            <v>0</v>
          </cell>
          <cell r="H188">
            <v>-6513.9480233791983</v>
          </cell>
          <cell r="I188">
            <v>0</v>
          </cell>
          <cell r="J188">
            <v>-6513.9480233791983</v>
          </cell>
          <cell r="K188">
            <v>-1.2419155788940912E-2</v>
          </cell>
          <cell r="L188">
            <v>0</v>
          </cell>
          <cell r="M188">
            <v>-6513.9480233791983</v>
          </cell>
          <cell r="N188">
            <v>0</v>
          </cell>
          <cell r="O188">
            <v>-6513.9480233791983</v>
          </cell>
          <cell r="P188">
            <v>0</v>
          </cell>
          <cell r="Q188">
            <v>-69487.721966780897</v>
          </cell>
          <cell r="R188">
            <v>0</v>
          </cell>
          <cell r="S188">
            <v>0</v>
          </cell>
        </row>
        <row r="189">
          <cell r="A189">
            <v>183</v>
          </cell>
          <cell r="B189">
            <v>513137.42907274823</v>
          </cell>
          <cell r="C189">
            <v>519588.4171612552</v>
          </cell>
          <cell r="D189">
            <v>-6450.9880885069724</v>
          </cell>
          <cell r="E189">
            <v>0</v>
          </cell>
          <cell r="F189">
            <v>-270805.473105938</v>
          </cell>
          <cell r="G189">
            <v>0</v>
          </cell>
          <cell r="H189">
            <v>-6450.9880885069724</v>
          </cell>
          <cell r="I189">
            <v>0</v>
          </cell>
          <cell r="J189">
            <v>-6450.9880885069724</v>
          </cell>
          <cell r="K189">
            <v>-1.2415573318111318E-2</v>
          </cell>
          <cell r="L189">
            <v>0</v>
          </cell>
          <cell r="M189">
            <v>-6450.9880885069724</v>
          </cell>
          <cell r="N189">
            <v>0</v>
          </cell>
          <cell r="O189">
            <v>-6450.9880885069724</v>
          </cell>
          <cell r="P189">
            <v>0</v>
          </cell>
          <cell r="Q189">
            <v>-76284.425805489329</v>
          </cell>
          <cell r="R189">
            <v>0</v>
          </cell>
          <cell r="S189">
            <v>0</v>
          </cell>
        </row>
        <row r="190">
          <cell r="A190">
            <v>184</v>
          </cell>
          <cell r="B190">
            <v>508263.87013596436</v>
          </cell>
          <cell r="C190">
            <v>514651.69373144233</v>
          </cell>
          <cell r="D190">
            <v>-6387.8235954779666</v>
          </cell>
          <cell r="E190">
            <v>0</v>
          </cell>
          <cell r="F190">
            <v>-268844.93912285374</v>
          </cell>
          <cell r="G190">
            <v>0</v>
          </cell>
          <cell r="H190">
            <v>-6387.8235954779666</v>
          </cell>
          <cell r="I190">
            <v>0</v>
          </cell>
          <cell r="J190">
            <v>-6387.8235954779666</v>
          </cell>
          <cell r="K190">
            <v>-1.2411935437661821E-2</v>
          </cell>
          <cell r="L190">
            <v>0</v>
          </cell>
          <cell r="M190">
            <v>-6387.8235954779666</v>
          </cell>
          <cell r="N190">
            <v>0</v>
          </cell>
          <cell r="O190">
            <v>-6387.8235954779666</v>
          </cell>
          <cell r="P190">
            <v>0</v>
          </cell>
          <cell r="Q190">
            <v>-83051.780154740452</v>
          </cell>
          <cell r="R190">
            <v>0</v>
          </cell>
          <cell r="S190">
            <v>-83051.780154740452</v>
          </cell>
        </row>
        <row r="191">
          <cell r="A191">
            <v>185</v>
          </cell>
          <cell r="B191">
            <v>503371.32569630345</v>
          </cell>
          <cell r="C191">
            <v>509695.74284251477</v>
          </cell>
          <cell r="D191">
            <v>-6324.4171462113154</v>
          </cell>
          <cell r="E191">
            <v>0</v>
          </cell>
          <cell r="F191">
            <v>-266863.49100383563</v>
          </cell>
          <cell r="G191">
            <v>0</v>
          </cell>
          <cell r="H191">
            <v>-6324.4171462113154</v>
          </cell>
          <cell r="I191">
            <v>0</v>
          </cell>
          <cell r="J191">
            <v>-6324.4171462113154</v>
          </cell>
          <cell r="K191">
            <v>-1.2408220462938862E-2</v>
          </cell>
          <cell r="L191">
            <v>0</v>
          </cell>
          <cell r="M191">
            <v>-6324.4171462113154</v>
          </cell>
          <cell r="N191">
            <v>0</v>
          </cell>
          <cell r="O191">
            <v>-6324.4171462113154</v>
          </cell>
          <cell r="P191">
            <v>0</v>
          </cell>
          <cell r="Q191">
            <v>-6324.4171462113154</v>
          </cell>
          <cell r="R191">
            <v>0</v>
          </cell>
          <cell r="S191">
            <v>0</v>
          </cell>
        </row>
        <row r="192">
          <cell r="A192">
            <v>186</v>
          </cell>
          <cell r="B192">
            <v>498459.66817880311</v>
          </cell>
          <cell r="C192">
            <v>504720.48009541025</v>
          </cell>
          <cell r="D192">
            <v>-6260.811916607141</v>
          </cell>
          <cell r="E192">
            <v>0</v>
          </cell>
          <cell r="F192">
            <v>-264861.81050760753</v>
          </cell>
          <cell r="G192">
            <v>0</v>
          </cell>
          <cell r="H192">
            <v>-6260.811916607141</v>
          </cell>
          <cell r="I192">
            <v>0</v>
          </cell>
          <cell r="J192">
            <v>-6260.811916607141</v>
          </cell>
          <cell r="K192">
            <v>-1.2404513316803834E-2</v>
          </cell>
          <cell r="L192">
            <v>0</v>
          </cell>
          <cell r="M192">
            <v>-6260.811916607141</v>
          </cell>
          <cell r="N192">
            <v>0</v>
          </cell>
          <cell r="O192">
            <v>-6260.811916607141</v>
          </cell>
          <cell r="P192">
            <v>0</v>
          </cell>
          <cell r="Q192">
            <v>-12616.694342675157</v>
          </cell>
          <cell r="R192">
            <v>0</v>
          </cell>
          <cell r="S192">
            <v>0</v>
          </cell>
        </row>
        <row r="193">
          <cell r="A193">
            <v>187</v>
          </cell>
          <cell r="B193">
            <v>493529.1017253875</v>
          </cell>
          <cell r="C193">
            <v>499726.10020487267</v>
          </cell>
          <cell r="D193">
            <v>-6196.9984794851625</v>
          </cell>
          <cell r="E193">
            <v>0</v>
          </cell>
          <cell r="F193">
            <v>-262840.56463516696</v>
          </cell>
          <cell r="G193">
            <v>0</v>
          </cell>
          <cell r="H193">
            <v>-6196.9984794851625</v>
          </cell>
          <cell r="I193">
            <v>0</v>
          </cell>
          <cell r="J193">
            <v>-6196.9984794851625</v>
          </cell>
          <cell r="K193">
            <v>-1.2400790106709615E-2</v>
          </cell>
          <cell r="L193">
            <v>0</v>
          </cell>
          <cell r="M193">
            <v>-6196.9984794851625</v>
          </cell>
          <cell r="N193">
            <v>0</v>
          </cell>
          <cell r="O193">
            <v>-6196.9984794851625</v>
          </cell>
          <cell r="P193">
            <v>0</v>
          </cell>
          <cell r="Q193">
            <v>-18876.463478994134</v>
          </cell>
          <cell r="R193">
            <v>0</v>
          </cell>
          <cell r="S193">
            <v>0</v>
          </cell>
        </row>
        <row r="194">
          <cell r="A194">
            <v>188</v>
          </cell>
          <cell r="B194">
            <v>488583.94198372512</v>
          </cell>
          <cell r="C194">
            <v>494716.98334284103</v>
          </cell>
          <cell r="D194">
            <v>-6133.0413591159158</v>
          </cell>
          <cell r="E194">
            <v>0</v>
          </cell>
          <cell r="F194">
            <v>-260800.42289391457</v>
          </cell>
          <cell r="G194">
            <v>0</v>
          </cell>
          <cell r="H194">
            <v>-6133.0413591159158</v>
          </cell>
          <cell r="I194">
            <v>0</v>
          </cell>
          <cell r="J194">
            <v>-6133.0413591159158</v>
          </cell>
          <cell r="K194">
            <v>-1.2397070578969171E-2</v>
          </cell>
          <cell r="L194">
            <v>0</v>
          </cell>
          <cell r="M194">
            <v>-6133.0413591159158</v>
          </cell>
          <cell r="N194">
            <v>0</v>
          </cell>
          <cell r="O194">
            <v>-6133.0413591159158</v>
          </cell>
          <cell r="P194">
            <v>0</v>
          </cell>
          <cell r="Q194">
            <v>-25103.419137616238</v>
          </cell>
          <cell r="R194">
            <v>0</v>
          </cell>
          <cell r="S194">
            <v>0</v>
          </cell>
        </row>
        <row r="195">
          <cell r="A195">
            <v>189</v>
          </cell>
          <cell r="B195">
            <v>483625.66135320853</v>
          </cell>
          <cell r="C195">
            <v>489694.62925010489</v>
          </cell>
          <cell r="D195">
            <v>-6068.9678968963563</v>
          </cell>
          <cell r="E195">
            <v>0</v>
          </cell>
          <cell r="F195">
            <v>-258742.03742645378</v>
          </cell>
          <cell r="G195">
            <v>0</v>
          </cell>
          <cell r="H195">
            <v>-6068.9678968963563</v>
          </cell>
          <cell r="I195">
            <v>0</v>
          </cell>
          <cell r="J195">
            <v>-6068.9678968963563</v>
          </cell>
          <cell r="K195">
            <v>-1.2393372388400676E-2</v>
          </cell>
          <cell r="L195">
            <v>0</v>
          </cell>
          <cell r="M195">
            <v>-6068.9678968963563</v>
          </cell>
          <cell r="N195">
            <v>0</v>
          </cell>
          <cell r="O195">
            <v>-6068.9678968963563</v>
          </cell>
          <cell r="P195">
            <v>0</v>
          </cell>
          <cell r="Q195">
            <v>-31297.281722871088</v>
          </cell>
          <cell r="R195">
            <v>0</v>
          </cell>
          <cell r="S195">
            <v>0</v>
          </cell>
        </row>
        <row r="196">
          <cell r="A196">
            <v>190</v>
          </cell>
          <cell r="B196">
            <v>478653.95941794786</v>
          </cell>
          <cell r="C196">
            <v>484658.66241240903</v>
          </cell>
          <cell r="D196">
            <v>-6004.7029944611713</v>
          </cell>
          <cell r="E196">
            <v>0</v>
          </cell>
          <cell r="F196">
            <v>-256666.07627722929</v>
          </cell>
          <cell r="G196">
            <v>0</v>
          </cell>
          <cell r="H196">
            <v>-6004.7029944611713</v>
          </cell>
          <cell r="I196">
            <v>0</v>
          </cell>
          <cell r="J196">
            <v>-6004.7029944611713</v>
          </cell>
          <cell r="K196">
            <v>-1.2389550543825024E-2</v>
          </cell>
          <cell r="L196">
            <v>0</v>
          </cell>
          <cell r="M196">
            <v>-6004.7029944611713</v>
          </cell>
          <cell r="N196">
            <v>0</v>
          </cell>
          <cell r="O196">
            <v>-6004.7029944611713</v>
          </cell>
          <cell r="P196">
            <v>0</v>
          </cell>
          <cell r="Q196">
            <v>-37457.69514967686</v>
          </cell>
          <cell r="R196">
            <v>0</v>
          </cell>
          <cell r="S196">
            <v>0</v>
          </cell>
        </row>
        <row r="197">
          <cell r="A197">
            <v>191</v>
          </cell>
          <cell r="B197">
            <v>473669.75518925121</v>
          </cell>
          <cell r="C197">
            <v>479610.02913916507</v>
          </cell>
          <cell r="D197">
            <v>-5940.2739499138552</v>
          </cell>
          <cell r="E197">
            <v>0</v>
          </cell>
          <cell r="F197">
            <v>-254573.24402626796</v>
          </cell>
          <cell r="G197">
            <v>0</v>
          </cell>
          <cell r="H197">
            <v>-5940.2739499138552</v>
          </cell>
          <cell r="I197">
            <v>0</v>
          </cell>
          <cell r="J197">
            <v>-5940.2739499138552</v>
          </cell>
          <cell r="K197">
            <v>-1.2385633304157215E-2</v>
          </cell>
          <cell r="L197">
            <v>0</v>
          </cell>
          <cell r="M197">
            <v>-5940.2739499138552</v>
          </cell>
          <cell r="N197">
            <v>0</v>
          </cell>
          <cell r="O197">
            <v>-5940.2739499138552</v>
          </cell>
          <cell r="P197">
            <v>0</v>
          </cell>
          <cell r="Q197">
            <v>-43584.328859458488</v>
          </cell>
          <cell r="R197">
            <v>0</v>
          </cell>
          <cell r="S197">
            <v>0</v>
          </cell>
        </row>
        <row r="198">
          <cell r="A198">
            <v>192</v>
          </cell>
          <cell r="B198">
            <v>468674.75201607734</v>
          </cell>
          <cell r="C198">
            <v>474550.49076604785</v>
          </cell>
          <cell r="D198">
            <v>-5875.7387499705073</v>
          </cell>
          <cell r="E198">
            <v>0</v>
          </cell>
          <cell r="F198">
            <v>-252464.24514040456</v>
          </cell>
          <cell r="G198">
            <v>0</v>
          </cell>
          <cell r="H198">
            <v>-5875.7387499705073</v>
          </cell>
          <cell r="I198">
            <v>0</v>
          </cell>
          <cell r="J198">
            <v>-5875.7387499705073</v>
          </cell>
          <cell r="K198">
            <v>-1.2381693548531659E-2</v>
          </cell>
          <cell r="L198">
            <v>0</v>
          </cell>
          <cell r="M198">
            <v>-5875.7387499705073</v>
          </cell>
          <cell r="N198">
            <v>0</v>
          </cell>
          <cell r="O198">
            <v>-5875.7387499705073</v>
          </cell>
          <cell r="P198">
            <v>0</v>
          </cell>
          <cell r="Q198">
            <v>-49676.908635759923</v>
          </cell>
          <cell r="R198">
            <v>0</v>
          </cell>
          <cell r="S198">
            <v>0</v>
          </cell>
        </row>
        <row r="199">
          <cell r="A199">
            <v>193</v>
          </cell>
          <cell r="B199">
            <v>463671.91204169014</v>
          </cell>
          <cell r="C199">
            <v>469483.05728460383</v>
          </cell>
          <cell r="D199">
            <v>-5811.1452429136843</v>
          </cell>
          <cell r="E199">
            <v>0</v>
          </cell>
          <cell r="F199">
            <v>-250339.77740427485</v>
          </cell>
          <cell r="G199">
            <v>0</v>
          </cell>
          <cell r="H199">
            <v>-5811.1452429136843</v>
          </cell>
          <cell r="I199">
            <v>0</v>
          </cell>
          <cell r="J199">
            <v>-5811.1452429136843</v>
          </cell>
          <cell r="K199">
            <v>-1.2377752834200636E-2</v>
          </cell>
          <cell r="L199">
            <v>0</v>
          </cell>
          <cell r="M199">
            <v>-5811.1452429136843</v>
          </cell>
          <cell r="N199">
            <v>0</v>
          </cell>
          <cell r="O199">
            <v>-5811.1452429136843</v>
          </cell>
          <cell r="P199">
            <v>0</v>
          </cell>
          <cell r="Q199">
            <v>-55735.206746124226</v>
          </cell>
          <cell r="R199">
            <v>0</v>
          </cell>
          <cell r="S199">
            <v>0</v>
          </cell>
        </row>
        <row r="200">
          <cell r="A200">
            <v>194</v>
          </cell>
          <cell r="B200">
            <v>458658.89766778389</v>
          </cell>
          <cell r="C200">
            <v>464405.36397800932</v>
          </cell>
          <cell r="D200">
            <v>-5746.4663102254272</v>
          </cell>
          <cell r="E200">
            <v>0</v>
          </cell>
          <cell r="F200">
            <v>-248200.49711164669</v>
          </cell>
          <cell r="G200">
            <v>0</v>
          </cell>
          <cell r="H200">
            <v>-5746.4663102254272</v>
          </cell>
          <cell r="I200">
            <v>0</v>
          </cell>
          <cell r="J200">
            <v>-5746.4663102254272</v>
          </cell>
          <cell r="K200">
            <v>-1.2373815541238098E-2</v>
          </cell>
          <cell r="L200">
            <v>0</v>
          </cell>
          <cell r="M200">
            <v>-5746.4663102254272</v>
          </cell>
          <cell r="N200">
            <v>0</v>
          </cell>
          <cell r="O200">
            <v>-5746.4663102254272</v>
          </cell>
          <cell r="P200">
            <v>0</v>
          </cell>
          <cell r="Q200">
            <v>-61758.967206560555</v>
          </cell>
          <cell r="R200">
            <v>0</v>
          </cell>
          <cell r="S200">
            <v>0</v>
          </cell>
        </row>
        <row r="201">
          <cell r="A201">
            <v>195</v>
          </cell>
          <cell r="B201">
            <v>453638.16538327734</v>
          </cell>
          <cell r="C201">
            <v>459319.89590221603</v>
          </cell>
          <cell r="D201">
            <v>-5681.7305189386825</v>
          </cell>
          <cell r="E201">
            <v>0</v>
          </cell>
          <cell r="F201">
            <v>-246047.06819974014</v>
          </cell>
          <cell r="G201">
            <v>0</v>
          </cell>
          <cell r="H201">
            <v>-5681.7305189386825</v>
          </cell>
          <cell r="I201">
            <v>0</v>
          </cell>
          <cell r="J201">
            <v>-5681.7305189386825</v>
          </cell>
          <cell r="K201">
            <v>-1.2369876788764791E-2</v>
          </cell>
          <cell r="L201">
            <v>0</v>
          </cell>
          <cell r="M201">
            <v>-5681.7305189386825</v>
          </cell>
          <cell r="N201">
            <v>0</v>
          </cell>
          <cell r="O201">
            <v>-5681.7305189386825</v>
          </cell>
          <cell r="P201">
            <v>0</v>
          </cell>
          <cell r="Q201">
            <v>-67747.961326537858</v>
          </cell>
          <cell r="R201">
            <v>0</v>
          </cell>
          <cell r="S201">
            <v>0</v>
          </cell>
        </row>
        <row r="202">
          <cell r="A202">
            <v>196</v>
          </cell>
          <cell r="B202">
            <v>448616.74543528317</v>
          </cell>
          <cell r="C202">
            <v>454233.74816384685</v>
          </cell>
          <cell r="D202">
            <v>-5617.0027285636752</v>
          </cell>
          <cell r="E202">
            <v>0</v>
          </cell>
          <cell r="F202">
            <v>-243880.16164395778</v>
          </cell>
          <cell r="G202">
            <v>0</v>
          </cell>
          <cell r="H202">
            <v>-5617.0027285636752</v>
          </cell>
          <cell r="I202">
            <v>0</v>
          </cell>
          <cell r="J202">
            <v>-5617.0027285636752</v>
          </cell>
          <cell r="K202">
            <v>-1.2365885959088984E-2</v>
          </cell>
          <cell r="L202">
            <v>0</v>
          </cell>
          <cell r="M202">
            <v>-5617.0027285636752</v>
          </cell>
          <cell r="N202">
            <v>0</v>
          </cell>
          <cell r="O202">
            <v>-5617.0027285636752</v>
          </cell>
          <cell r="P202">
            <v>0</v>
          </cell>
          <cell r="Q202">
            <v>-73702.024137252738</v>
          </cell>
          <cell r="R202">
            <v>0</v>
          </cell>
          <cell r="S202">
            <v>-73702.024137252738</v>
          </cell>
        </row>
        <row r="203">
          <cell r="A203">
            <v>197</v>
          </cell>
          <cell r="B203">
            <v>443592.64035608922</v>
          </cell>
          <cell r="C203">
            <v>449144.89166937477</v>
          </cell>
          <cell r="D203">
            <v>-5552.2513132855529</v>
          </cell>
          <cell r="E203">
            <v>0</v>
          </cell>
          <cell r="F203">
            <v>-241700.44247953605</v>
          </cell>
          <cell r="G203">
            <v>0</v>
          </cell>
          <cell r="H203">
            <v>-5552.2513132855529</v>
          </cell>
          <cell r="I203">
            <v>0</v>
          </cell>
          <cell r="J203">
            <v>-5552.2513132855529</v>
          </cell>
          <cell r="K203">
            <v>-1.2361826698393544E-2</v>
          </cell>
          <cell r="L203">
            <v>0</v>
          </cell>
          <cell r="M203">
            <v>-5552.2513132855529</v>
          </cell>
          <cell r="N203">
            <v>0</v>
          </cell>
          <cell r="O203">
            <v>-5552.2513132855529</v>
          </cell>
          <cell r="P203">
            <v>0</v>
          </cell>
          <cell r="Q203">
            <v>-5552.2513132855529</v>
          </cell>
          <cell r="R203">
            <v>0</v>
          </cell>
          <cell r="S203">
            <v>0</v>
          </cell>
        </row>
        <row r="204">
          <cell r="A204">
            <v>198</v>
          </cell>
          <cell r="B204">
            <v>438565.89547098713</v>
          </cell>
          <cell r="C204">
            <v>444053.40757555352</v>
          </cell>
          <cell r="D204">
            <v>-5487.5121045663836</v>
          </cell>
          <cell r="E204">
            <v>0</v>
          </cell>
          <cell r="F204">
            <v>-239508.59396374994</v>
          </cell>
          <cell r="G204">
            <v>0</v>
          </cell>
          <cell r="H204">
            <v>-5487.5121045663836</v>
          </cell>
          <cell r="I204">
            <v>0</v>
          </cell>
          <cell r="J204">
            <v>-5487.5121045663836</v>
          </cell>
          <cell r="K204">
            <v>-1.2357775012981317E-2</v>
          </cell>
          <cell r="L204">
            <v>0</v>
          </cell>
          <cell r="M204">
            <v>-5487.5121045663836</v>
          </cell>
          <cell r="N204">
            <v>0</v>
          </cell>
          <cell r="O204">
            <v>-5487.5121045663836</v>
          </cell>
          <cell r="P204">
            <v>0</v>
          </cell>
          <cell r="Q204">
            <v>-11067.387013413138</v>
          </cell>
          <cell r="R204">
            <v>0</v>
          </cell>
          <cell r="S204">
            <v>0</v>
          </cell>
        </row>
        <row r="205">
          <cell r="A205">
            <v>199</v>
          </cell>
          <cell r="B205">
            <v>433536.76006897341</v>
          </cell>
          <cell r="C205">
            <v>438959.5358884288</v>
          </cell>
          <cell r="D205">
            <v>-5422.7758194553899</v>
          </cell>
          <cell r="E205">
            <v>0</v>
          </cell>
          <cell r="F205">
            <v>-237305.28052671877</v>
          </cell>
          <cell r="G205">
            <v>0</v>
          </cell>
          <cell r="H205">
            <v>-5422.7758194553899</v>
          </cell>
          <cell r="I205">
            <v>0</v>
          </cell>
          <cell r="J205">
            <v>-5422.7758194553899</v>
          </cell>
          <cell r="K205">
            <v>-1.2353703191525397E-2</v>
          </cell>
          <cell r="L205">
            <v>0</v>
          </cell>
          <cell r="M205">
            <v>-5422.7758194553899</v>
          </cell>
          <cell r="N205">
            <v>0</v>
          </cell>
          <cell r="O205">
            <v>-5422.7758194553899</v>
          </cell>
          <cell r="P205">
            <v>0</v>
          </cell>
          <cell r="Q205">
            <v>-16545.225366159531</v>
          </cell>
          <cell r="R205">
            <v>0</v>
          </cell>
          <cell r="S205">
            <v>0</v>
          </cell>
        </row>
        <row r="206">
          <cell r="A206">
            <v>200</v>
          </cell>
          <cell r="B206">
            <v>428508.92564211058</v>
          </cell>
          <cell r="C206">
            <v>433867.02423959546</v>
          </cell>
          <cell r="D206">
            <v>-5358.0985974848736</v>
          </cell>
          <cell r="E206">
            <v>0</v>
          </cell>
          <cell r="F206">
            <v>-235091.1680459652</v>
          </cell>
          <cell r="G206">
            <v>0</v>
          </cell>
          <cell r="H206">
            <v>-5358.0985974848736</v>
          </cell>
          <cell r="I206">
            <v>0</v>
          </cell>
          <cell r="J206">
            <v>-5358.0985974848736</v>
          </cell>
          <cell r="K206">
            <v>-1.2349633178219965E-2</v>
          </cell>
          <cell r="L206">
            <v>0</v>
          </cell>
          <cell r="M206">
            <v>-5358.0985974848736</v>
          </cell>
          <cell r="N206">
            <v>0</v>
          </cell>
          <cell r="O206">
            <v>-5358.0985974848736</v>
          </cell>
          <cell r="P206">
            <v>0</v>
          </cell>
          <cell r="Q206">
            <v>-21985.639872668569</v>
          </cell>
          <cell r="R206">
            <v>0</v>
          </cell>
          <cell r="S206">
            <v>0</v>
          </cell>
        </row>
        <row r="207">
          <cell r="A207">
            <v>201</v>
          </cell>
          <cell r="B207">
            <v>423483.97701602953</v>
          </cell>
          <cell r="C207">
            <v>428777.48521380959</v>
          </cell>
          <cell r="D207">
            <v>-5293.5081977800583</v>
          </cell>
          <cell r="E207">
            <v>0</v>
          </cell>
          <cell r="F207">
            <v>-232866.90080992359</v>
          </cell>
          <cell r="G207">
            <v>0</v>
          </cell>
          <cell r="H207">
            <v>-5293.5081977800583</v>
          </cell>
          <cell r="I207">
            <v>0</v>
          </cell>
          <cell r="J207">
            <v>-5293.5081977800583</v>
          </cell>
          <cell r="K207">
            <v>-1.234558338607834E-2</v>
          </cell>
          <cell r="L207">
            <v>0</v>
          </cell>
          <cell r="M207">
            <v>-5293.5081977800583</v>
          </cell>
          <cell r="N207">
            <v>0</v>
          </cell>
          <cell r="O207">
            <v>-5293.5081977800583</v>
          </cell>
          <cell r="P207">
            <v>0</v>
          </cell>
          <cell r="Q207">
            <v>-27388.531163851407</v>
          </cell>
          <cell r="R207">
            <v>0</v>
          </cell>
          <cell r="S207">
            <v>0</v>
          </cell>
        </row>
        <row r="208">
          <cell r="A208">
            <v>202</v>
          </cell>
          <cell r="B208">
            <v>418461.62025341758</v>
          </cell>
          <cell r="C208">
            <v>423690.56118671753</v>
          </cell>
          <cell r="D208">
            <v>-5228.9409332999494</v>
          </cell>
          <cell r="E208">
            <v>0</v>
          </cell>
          <cell r="F208">
            <v>-230633.13156812894</v>
          </cell>
          <cell r="G208">
            <v>0</v>
          </cell>
          <cell r="H208">
            <v>-5228.9409332999494</v>
          </cell>
          <cell r="I208">
            <v>0</v>
          </cell>
          <cell r="J208">
            <v>-5228.9409332999494</v>
          </cell>
          <cell r="K208">
            <v>-1.2341414731199525E-2</v>
          </cell>
          <cell r="L208">
            <v>0</v>
          </cell>
          <cell r="M208">
            <v>-5228.9409332999494</v>
          </cell>
          <cell r="N208">
            <v>0</v>
          </cell>
          <cell r="O208">
            <v>-5228.9409332999494</v>
          </cell>
          <cell r="P208">
            <v>0</v>
          </cell>
          <cell r="Q208">
            <v>-32753.735689196488</v>
          </cell>
          <cell r="R208">
            <v>0</v>
          </cell>
          <cell r="S208">
            <v>0</v>
          </cell>
        </row>
        <row r="209">
          <cell r="A209">
            <v>203</v>
          </cell>
          <cell r="B209">
            <v>413442.54180743085</v>
          </cell>
          <cell r="C209">
            <v>418606.96284352924</v>
          </cell>
          <cell r="D209">
            <v>-5164.4210360983852</v>
          </cell>
          <cell r="E209">
            <v>0</v>
          </cell>
          <cell r="F209">
            <v>-228390.54885398049</v>
          </cell>
          <cell r="G209">
            <v>0</v>
          </cell>
          <cell r="H209">
            <v>-5164.4210360983852</v>
          </cell>
          <cell r="I209">
            <v>0</v>
          </cell>
          <cell r="J209">
            <v>-5164.4210360983852</v>
          </cell>
          <cell r="K209">
            <v>-1.2337159900583856E-2</v>
          </cell>
          <cell r="L209">
            <v>0</v>
          </cell>
          <cell r="M209">
            <v>-5164.4210360983852</v>
          </cell>
          <cell r="N209">
            <v>0</v>
          </cell>
          <cell r="O209">
            <v>-5164.4210360983852</v>
          </cell>
          <cell r="P209">
            <v>0</v>
          </cell>
          <cell r="Q209">
            <v>-38081.113316548566</v>
          </cell>
          <cell r="R209">
            <v>0</v>
          </cell>
          <cell r="S209">
            <v>0</v>
          </cell>
        </row>
        <row r="210">
          <cell r="A210">
            <v>204</v>
          </cell>
          <cell r="B210">
            <v>408428.29603483318</v>
          </cell>
          <cell r="C210">
            <v>413528.29513844464</v>
          </cell>
          <cell r="D210">
            <v>-5099.9991036114516</v>
          </cell>
          <cell r="E210">
            <v>0</v>
          </cell>
          <cell r="F210">
            <v>-226139.83659418277</v>
          </cell>
          <cell r="G210">
            <v>0</v>
          </cell>
          <cell r="H210">
            <v>-5099.9991036114516</v>
          </cell>
          <cell r="I210">
            <v>0</v>
          </cell>
          <cell r="J210">
            <v>-5099.9991036114516</v>
          </cell>
          <cell r="K210">
            <v>-1.2332890309002989E-2</v>
          </cell>
          <cell r="L210">
            <v>0</v>
          </cell>
          <cell r="M210">
            <v>-5099.9991036114516</v>
          </cell>
          <cell r="N210">
            <v>0</v>
          </cell>
          <cell r="O210">
            <v>-5099.9991036114516</v>
          </cell>
          <cell r="P210">
            <v>0</v>
          </cell>
          <cell r="Q210">
            <v>-43370.573814002099</v>
          </cell>
          <cell r="R210">
            <v>0</v>
          </cell>
          <cell r="S210">
            <v>0</v>
          </cell>
        </row>
        <row r="211">
          <cell r="A211">
            <v>205</v>
          </cell>
          <cell r="B211">
            <v>403421.40273734037</v>
          </cell>
          <cell r="C211">
            <v>408457.11484058423</v>
          </cell>
          <cell r="D211">
            <v>-5035.712103243859</v>
          </cell>
          <cell r="E211">
            <v>0</v>
          </cell>
          <cell r="F211">
            <v>-223881.6631626602</v>
          </cell>
          <cell r="G211">
            <v>0</v>
          </cell>
          <cell r="H211">
            <v>-5035.712103243859</v>
          </cell>
          <cell r="I211">
            <v>0</v>
          </cell>
          <cell r="J211">
            <v>-5035.712103243859</v>
          </cell>
          <cell r="K211">
            <v>-1.2328618893587483E-2</v>
          </cell>
          <cell r="L211">
            <v>0</v>
          </cell>
          <cell r="M211">
            <v>-5035.712103243859</v>
          </cell>
          <cell r="N211">
            <v>0</v>
          </cell>
          <cell r="O211">
            <v>-5035.712103243859</v>
          </cell>
          <cell r="P211">
            <v>0</v>
          </cell>
          <cell r="Q211">
            <v>-48622.063468133914</v>
          </cell>
          <cell r="R211">
            <v>0</v>
          </cell>
          <cell r="S211">
            <v>0</v>
          </cell>
        </row>
        <row r="212">
          <cell r="A212">
            <v>206</v>
          </cell>
          <cell r="B212">
            <v>398419.92509602749</v>
          </cell>
          <cell r="C212">
            <v>403391.45934628713</v>
          </cell>
          <cell r="D212">
            <v>-4971.5342502596322</v>
          </cell>
          <cell r="E212">
            <v>0</v>
          </cell>
          <cell r="F212">
            <v>-221616.66022401402</v>
          </cell>
          <cell r="G212">
            <v>0</v>
          </cell>
          <cell r="H212">
            <v>-4971.5342502596322</v>
          </cell>
          <cell r="I212">
            <v>0</v>
          </cell>
          <cell r="J212">
            <v>-4971.5342502596322</v>
          </cell>
          <cell r="K212">
            <v>-1.2324341864639904E-2</v>
          </cell>
          <cell r="L212">
            <v>0</v>
          </cell>
          <cell r="M212">
            <v>-4971.5342502596322</v>
          </cell>
          <cell r="N212">
            <v>0</v>
          </cell>
          <cell r="O212">
            <v>-4971.5342502596322</v>
          </cell>
          <cell r="P212">
            <v>0</v>
          </cell>
          <cell r="Q212">
            <v>-53835.502513549516</v>
          </cell>
          <cell r="R212">
            <v>0</v>
          </cell>
          <cell r="S212">
            <v>0</v>
          </cell>
        </row>
        <row r="213">
          <cell r="A213">
            <v>207</v>
          </cell>
          <cell r="B213">
            <v>393425.92314961721</v>
          </cell>
          <cell r="C213">
            <v>398333.41713563906</v>
          </cell>
          <cell r="D213">
            <v>-4907.4939860218437</v>
          </cell>
          <cell r="E213">
            <v>0</v>
          </cell>
          <cell r="F213">
            <v>-219345.46493269893</v>
          </cell>
          <cell r="G213">
            <v>0</v>
          </cell>
          <cell r="H213">
            <v>-4907.4939860218437</v>
          </cell>
          <cell r="I213">
            <v>0</v>
          </cell>
          <cell r="J213">
            <v>-4907.4939860218437</v>
          </cell>
          <cell r="K213">
            <v>-1.2320065992230728E-2</v>
          </cell>
          <cell r="L213">
            <v>0</v>
          </cell>
          <cell r="M213">
            <v>-4907.4939860218437</v>
          </cell>
          <cell r="N213">
            <v>0</v>
          </cell>
          <cell r="O213">
            <v>-4907.4939860218437</v>
          </cell>
          <cell r="P213">
            <v>0</v>
          </cell>
          <cell r="Q213">
            <v>-59010.839229368168</v>
          </cell>
          <cell r="R213">
            <v>0</v>
          </cell>
          <cell r="S213">
            <v>0</v>
          </cell>
        </row>
        <row r="214">
          <cell r="A214">
            <v>208</v>
          </cell>
          <cell r="B214">
            <v>388445.65786299336</v>
          </cell>
          <cell r="C214">
            <v>393289.30623020779</v>
          </cell>
          <cell r="D214">
            <v>-4843.6483672144241</v>
          </cell>
          <cell r="E214">
            <v>0</v>
          </cell>
          <cell r="F214">
            <v>-217068.71811691317</v>
          </cell>
          <cell r="G214">
            <v>0</v>
          </cell>
          <cell r="H214">
            <v>-4843.6483672144241</v>
          </cell>
          <cell r="I214">
            <v>0</v>
          </cell>
          <cell r="J214">
            <v>-4843.6483672144241</v>
          </cell>
          <cell r="K214">
            <v>-1.2315738797075874E-2</v>
          </cell>
          <cell r="L214">
            <v>0</v>
          </cell>
          <cell r="M214">
            <v>-4843.6483672144241</v>
          </cell>
          <cell r="N214">
            <v>0</v>
          </cell>
          <cell r="O214">
            <v>-4843.6483672144241</v>
          </cell>
          <cell r="P214">
            <v>0</v>
          </cell>
          <cell r="Q214">
            <v>-64148.078694071031</v>
          </cell>
          <cell r="R214">
            <v>0</v>
          </cell>
          <cell r="S214">
            <v>-64148.078694071031</v>
          </cell>
        </row>
        <row r="215">
          <cell r="A215">
            <v>209</v>
          </cell>
          <cell r="B215">
            <v>383477.27082523471</v>
          </cell>
          <cell r="C215">
            <v>388257.24201183353</v>
          </cell>
          <cell r="D215">
            <v>-4779.9711865988211</v>
          </cell>
          <cell r="E215">
            <v>0</v>
          </cell>
          <cell r="F215">
            <v>-214787.04517907638</v>
          </cell>
          <cell r="G215">
            <v>0</v>
          </cell>
          <cell r="H215">
            <v>-4779.9711865988211</v>
          </cell>
          <cell r="I215">
            <v>0</v>
          </cell>
          <cell r="J215">
            <v>-4779.9711865988211</v>
          </cell>
          <cell r="K215">
            <v>-1.2311351004891582E-2</v>
          </cell>
          <cell r="L215">
            <v>0</v>
          </cell>
          <cell r="M215">
            <v>-4779.9711865988211</v>
          </cell>
          <cell r="N215">
            <v>0</v>
          </cell>
          <cell r="O215">
            <v>-4779.9711865988211</v>
          </cell>
          <cell r="P215">
            <v>0</v>
          </cell>
          <cell r="Q215">
            <v>-4779.9711865988211</v>
          </cell>
          <cell r="R215">
            <v>0</v>
          </cell>
          <cell r="S215">
            <v>0</v>
          </cell>
        </row>
        <row r="216">
          <cell r="A216">
            <v>210</v>
          </cell>
          <cell r="B216">
            <v>378520.88032590895</v>
          </cell>
          <cell r="C216">
            <v>383237.37077648012</v>
          </cell>
          <cell r="D216">
            <v>-4716.4904505711747</v>
          </cell>
          <cell r="E216">
            <v>0</v>
          </cell>
          <cell r="F216">
            <v>-212501.08900737384</v>
          </cell>
          <cell r="G216">
            <v>0</v>
          </cell>
          <cell r="H216">
            <v>-4716.4904505711747</v>
          </cell>
          <cell r="I216">
            <v>0</v>
          </cell>
          <cell r="J216">
            <v>-4716.4904505711747</v>
          </cell>
          <cell r="K216">
            <v>-1.2306969022919289E-2</v>
          </cell>
          <cell r="L216">
            <v>0</v>
          </cell>
          <cell r="M216">
            <v>-4716.4904505711747</v>
          </cell>
          <cell r="N216">
            <v>0</v>
          </cell>
          <cell r="O216">
            <v>-4716.4904505711747</v>
          </cell>
          <cell r="P216">
            <v>0</v>
          </cell>
          <cell r="Q216">
            <v>-9520.2429798006597</v>
          </cell>
          <cell r="R216">
            <v>0</v>
          </cell>
          <cell r="S216">
            <v>0</v>
          </cell>
        </row>
        <row r="217">
          <cell r="A217">
            <v>211</v>
          </cell>
          <cell r="B217">
            <v>373576.71111321112</v>
          </cell>
          <cell r="C217">
            <v>378229.90790939966</v>
          </cell>
          <cell r="D217">
            <v>-4653.1967961885384</v>
          </cell>
          <cell r="E217">
            <v>0</v>
          </cell>
          <cell r="F217">
            <v>-210211.47091450408</v>
          </cell>
          <cell r="G217">
            <v>0</v>
          </cell>
          <cell r="H217">
            <v>-4653.1967961885384</v>
          </cell>
          <cell r="I217">
            <v>0</v>
          </cell>
          <cell r="J217">
            <v>-4653.1967961885384</v>
          </cell>
          <cell r="K217">
            <v>-1.2302561745865836E-2</v>
          </cell>
          <cell r="L217">
            <v>0</v>
          </cell>
          <cell r="M217">
            <v>-4653.1967961885384</v>
          </cell>
          <cell r="N217">
            <v>0</v>
          </cell>
          <cell r="O217">
            <v>-4653.1967961885384</v>
          </cell>
          <cell r="P217">
            <v>0</v>
          </cell>
          <cell r="Q217">
            <v>-14220.804948579478</v>
          </cell>
          <cell r="R217">
            <v>0</v>
          </cell>
          <cell r="S217">
            <v>0</v>
          </cell>
        </row>
        <row r="218">
          <cell r="A218">
            <v>212</v>
          </cell>
          <cell r="B218">
            <v>368647.79611509241</v>
          </cell>
          <cell r="C218">
            <v>373237.93350649113</v>
          </cell>
          <cell r="D218">
            <v>-4590.137391398719</v>
          </cell>
          <cell r="E218">
            <v>0</v>
          </cell>
          <cell r="F218">
            <v>-207918.8127559803</v>
          </cell>
          <cell r="G218">
            <v>0</v>
          </cell>
          <cell r="H218">
            <v>-4590.137391398719</v>
          </cell>
          <cell r="I218">
            <v>0</v>
          </cell>
          <cell r="J218">
            <v>-4590.137391398719</v>
          </cell>
          <cell r="K218">
            <v>-1.2298153481548226E-2</v>
          </cell>
          <cell r="L218">
            <v>0</v>
          </cell>
          <cell r="M218">
            <v>-4590.137391398719</v>
          </cell>
          <cell r="N218">
            <v>0</v>
          </cell>
          <cell r="O218">
            <v>-4590.137391398719</v>
          </cell>
          <cell r="P218">
            <v>0</v>
          </cell>
          <cell r="Q218">
            <v>-18881.693777960536</v>
          </cell>
          <cell r="R218">
            <v>0</v>
          </cell>
          <cell r="S218">
            <v>0</v>
          </cell>
        </row>
        <row r="219">
          <cell r="A219">
            <v>213</v>
          </cell>
          <cell r="B219">
            <v>363735.68410183454</v>
          </cell>
          <cell r="C219">
            <v>368263.02241882944</v>
          </cell>
          <cell r="D219">
            <v>-4527.3383169948938</v>
          </cell>
          <cell r="E219">
            <v>0</v>
          </cell>
          <cell r="F219">
            <v>-205623.71170379239</v>
          </cell>
          <cell r="G219">
            <v>0</v>
          </cell>
          <cell r="H219">
            <v>-4527.3383169948938</v>
          </cell>
          <cell r="I219">
            <v>0</v>
          </cell>
          <cell r="J219">
            <v>-4527.3383169948938</v>
          </cell>
          <cell r="K219">
            <v>-1.2293762993792801E-2</v>
          </cell>
          <cell r="L219">
            <v>0</v>
          </cell>
          <cell r="M219">
            <v>-4527.3383169948938</v>
          </cell>
          <cell r="N219">
            <v>0</v>
          </cell>
          <cell r="O219">
            <v>-4527.3383169948938</v>
          </cell>
          <cell r="P219">
            <v>0</v>
          </cell>
          <cell r="Q219">
            <v>-23502.972416277844</v>
          </cell>
          <cell r="R219">
            <v>0</v>
          </cell>
          <cell r="S219">
            <v>0</v>
          </cell>
        </row>
        <row r="220">
          <cell r="A220">
            <v>214</v>
          </cell>
          <cell r="B220">
            <v>358840.05889380741</v>
          </cell>
          <cell r="C220">
            <v>363304.80516955478</v>
          </cell>
          <cell r="D220">
            <v>-4464.7462757473695</v>
          </cell>
          <cell r="E220">
            <v>0</v>
          </cell>
          <cell r="F220">
            <v>-203326.76638377795</v>
          </cell>
          <cell r="G220">
            <v>0</v>
          </cell>
          <cell r="H220">
            <v>-4464.7462757473695</v>
          </cell>
          <cell r="I220">
            <v>0</v>
          </cell>
          <cell r="J220">
            <v>-4464.7462757473695</v>
          </cell>
          <cell r="K220">
            <v>-1.2289257428521121E-2</v>
          </cell>
          <cell r="L220">
            <v>0</v>
          </cell>
          <cell r="M220">
            <v>-4464.7462757473695</v>
          </cell>
          <cell r="N220">
            <v>0</v>
          </cell>
          <cell r="O220">
            <v>-4464.7462757473695</v>
          </cell>
          <cell r="P220">
            <v>0</v>
          </cell>
          <cell r="Q220">
            <v>-28084.650827816658</v>
          </cell>
          <cell r="R220">
            <v>0</v>
          </cell>
          <cell r="S220">
            <v>0</v>
          </cell>
        </row>
        <row r="221">
          <cell r="A221">
            <v>215</v>
          </cell>
          <cell r="B221">
            <v>353961.34096874535</v>
          </cell>
          <cell r="C221">
            <v>358363.72232441884</v>
          </cell>
          <cell r="D221">
            <v>-4402.3813556734822</v>
          </cell>
          <cell r="E221">
            <v>0</v>
          </cell>
          <cell r="F221">
            <v>-201028.60929156904</v>
          </cell>
          <cell r="G221">
            <v>0</v>
          </cell>
          <cell r="H221">
            <v>-4402.3813556734822</v>
          </cell>
          <cell r="I221">
            <v>0</v>
          </cell>
          <cell r="J221">
            <v>-4402.3813556734822</v>
          </cell>
          <cell r="K221">
            <v>-1.228467359117367E-2</v>
          </cell>
          <cell r="L221">
            <v>0</v>
          </cell>
          <cell r="M221">
            <v>-4402.3813556734822</v>
          </cell>
          <cell r="N221">
            <v>0</v>
          </cell>
          <cell r="O221">
            <v>-4402.3813556734822</v>
          </cell>
          <cell r="P221">
            <v>0</v>
          </cell>
          <cell r="Q221">
            <v>-32626.759114453947</v>
          </cell>
          <cell r="R221">
            <v>0</v>
          </cell>
          <cell r="S221">
            <v>0</v>
          </cell>
        </row>
        <row r="222">
          <cell r="A222">
            <v>216</v>
          </cell>
          <cell r="B222">
            <v>349100.88696292747</v>
          </cell>
          <cell r="C222">
            <v>353441.17283833324</v>
          </cell>
          <cell r="D222">
            <v>-4340.285875405767</v>
          </cell>
          <cell r="E222">
            <v>0</v>
          </cell>
          <cell r="F222">
            <v>-198729.86419647699</v>
          </cell>
          <cell r="G222">
            <v>0</v>
          </cell>
          <cell r="H222">
            <v>-4340.285875405767</v>
          </cell>
          <cell r="I222">
            <v>0</v>
          </cell>
          <cell r="J222">
            <v>-4340.285875405767</v>
          </cell>
          <cell r="K222">
            <v>-1.228007999337148E-2</v>
          </cell>
          <cell r="L222">
            <v>0</v>
          </cell>
          <cell r="M222">
            <v>-4340.285875405767</v>
          </cell>
          <cell r="N222">
            <v>0</v>
          </cell>
          <cell r="O222">
            <v>-4340.285875405767</v>
          </cell>
          <cell r="P222">
            <v>0</v>
          </cell>
          <cell r="Q222">
            <v>-37129.369846462265</v>
          </cell>
          <cell r="R222">
            <v>0</v>
          </cell>
          <cell r="S222">
            <v>0</v>
          </cell>
        </row>
        <row r="223">
          <cell r="A223">
            <v>217</v>
          </cell>
          <cell r="B223">
            <v>344260.7412475262</v>
          </cell>
          <cell r="C223">
            <v>348539.22844776994</v>
          </cell>
          <cell r="D223">
            <v>-4278.4872002437478</v>
          </cell>
          <cell r="E223">
            <v>0</v>
          </cell>
          <cell r="F223">
            <v>-196431.13367674616</v>
          </cell>
          <cell r="G223">
            <v>0</v>
          </cell>
          <cell r="H223">
            <v>-4278.4872002437478</v>
          </cell>
          <cell r="I223">
            <v>0</v>
          </cell>
          <cell r="J223">
            <v>-4278.4872002437478</v>
          </cell>
          <cell r="K223">
            <v>-1.2275482502495116E-2</v>
          </cell>
          <cell r="L223">
            <v>0</v>
          </cell>
          <cell r="M223">
            <v>-4278.4872002437478</v>
          </cell>
          <cell r="N223">
            <v>0</v>
          </cell>
          <cell r="O223">
            <v>-4278.4872002437478</v>
          </cell>
          <cell r="P223">
            <v>0</v>
          </cell>
          <cell r="Q223">
            <v>-41592.583320465768</v>
          </cell>
          <cell r="R223">
            <v>0</v>
          </cell>
          <cell r="S223">
            <v>0</v>
          </cell>
        </row>
        <row r="224">
          <cell r="A224">
            <v>218</v>
          </cell>
          <cell r="B224">
            <v>339439.26036310429</v>
          </cell>
          <cell r="C224">
            <v>343656.22094560537</v>
          </cell>
          <cell r="D224">
            <v>-4216.9605825010804</v>
          </cell>
          <cell r="E224">
            <v>0</v>
          </cell>
          <cell r="F224">
            <v>-194132.98766181135</v>
          </cell>
          <cell r="G224">
            <v>0</v>
          </cell>
          <cell r="H224">
            <v>-4216.9605825010804</v>
          </cell>
          <cell r="I224">
            <v>0</v>
          </cell>
          <cell r="J224">
            <v>-4216.9605825010804</v>
          </cell>
          <cell r="K224">
            <v>-1.2270869332432512E-2</v>
          </cell>
          <cell r="L224">
            <v>0</v>
          </cell>
          <cell r="M224">
            <v>-4216.9605825010804</v>
          </cell>
          <cell r="N224">
            <v>0</v>
          </cell>
          <cell r="O224">
            <v>-4216.9605825010804</v>
          </cell>
          <cell r="P224">
            <v>0</v>
          </cell>
          <cell r="Q224">
            <v>-46016.47558439865</v>
          </cell>
          <cell r="R224">
            <v>0</v>
          </cell>
          <cell r="S224">
            <v>0</v>
          </cell>
        </row>
        <row r="225">
          <cell r="A225">
            <v>219</v>
          </cell>
          <cell r="B225">
            <v>334638.10701835202</v>
          </cell>
          <cell r="C225">
            <v>338793.84001413407</v>
          </cell>
          <cell r="D225">
            <v>-4155.7329957820475</v>
          </cell>
          <cell r="E225">
            <v>0</v>
          </cell>
          <cell r="F225">
            <v>-191836.00022093323</v>
          </cell>
          <cell r="G225">
            <v>0</v>
          </cell>
          <cell r="H225">
            <v>-4155.7329957820475</v>
          </cell>
          <cell r="I225">
            <v>0</v>
          </cell>
          <cell r="J225">
            <v>-4155.7329957820475</v>
          </cell>
          <cell r="K225">
            <v>-1.2266259019374955E-2</v>
          </cell>
          <cell r="L225">
            <v>0</v>
          </cell>
          <cell r="M225">
            <v>-4155.7329957820475</v>
          </cell>
          <cell r="N225">
            <v>0</v>
          </cell>
          <cell r="O225">
            <v>-4155.7329957820475</v>
          </cell>
          <cell r="P225">
            <v>0</v>
          </cell>
          <cell r="Q225">
            <v>-50401.150038153559</v>
          </cell>
          <cell r="R225">
            <v>0</v>
          </cell>
          <cell r="S225">
            <v>0</v>
          </cell>
        </row>
        <row r="226">
          <cell r="A226">
            <v>220</v>
          </cell>
          <cell r="B226">
            <v>329862.66971210402</v>
          </cell>
          <cell r="C226">
            <v>333957.52210673358</v>
          </cell>
          <cell r="D226">
            <v>-4094.8523946295609</v>
          </cell>
          <cell r="E226">
            <v>0</v>
          </cell>
          <cell r="F226">
            <v>-189540.74512820831</v>
          </cell>
          <cell r="G226">
            <v>0</v>
          </cell>
          <cell r="H226">
            <v>-4094.8523946295609</v>
          </cell>
          <cell r="I226">
            <v>0</v>
          </cell>
          <cell r="J226">
            <v>-4094.8523946295609</v>
          </cell>
          <cell r="K226">
            <v>-1.2261596531192482E-2</v>
          </cell>
          <cell r="L226">
            <v>0</v>
          </cell>
          <cell r="M226">
            <v>-4094.8523946295609</v>
          </cell>
          <cell r="N226">
            <v>0</v>
          </cell>
          <cell r="O226">
            <v>-4094.8523946295609</v>
          </cell>
          <cell r="P226">
            <v>0</v>
          </cell>
          <cell r="Q226">
            <v>-54746.758550601837</v>
          </cell>
          <cell r="R226">
            <v>0</v>
          </cell>
          <cell r="S226">
            <v>-54746.758550601837</v>
          </cell>
        </row>
        <row r="227">
          <cell r="A227">
            <v>221</v>
          </cell>
          <cell r="B227">
            <v>325111.20221167733</v>
          </cell>
          <cell r="C227">
            <v>329145.49921569834</v>
          </cell>
          <cell r="D227">
            <v>-4034.2970040210057</v>
          </cell>
          <cell r="E227">
            <v>0</v>
          </cell>
          <cell r="F227">
            <v>-187247.7739273599</v>
          </cell>
          <cell r="G227">
            <v>0</v>
          </cell>
          <cell r="H227">
            <v>-4034.2970040210057</v>
          </cell>
          <cell r="I227">
            <v>0</v>
          </cell>
          <cell r="J227">
            <v>-4034.2970040210057</v>
          </cell>
          <cell r="K227">
            <v>-1.2256880357270865E-2</v>
          </cell>
          <cell r="L227">
            <v>0</v>
          </cell>
          <cell r="M227">
            <v>-4034.2970040210057</v>
          </cell>
          <cell r="N227">
            <v>0</v>
          </cell>
          <cell r="O227">
            <v>-4034.2970040210057</v>
          </cell>
          <cell r="P227">
            <v>0</v>
          </cell>
          <cell r="Q227">
            <v>-4034.2970040210057</v>
          </cell>
          <cell r="R227">
            <v>0</v>
          </cell>
          <cell r="S227">
            <v>0</v>
          </cell>
        </row>
        <row r="228">
          <cell r="A228">
            <v>222</v>
          </cell>
          <cell r="B228">
            <v>320383.80987430655</v>
          </cell>
          <cell r="C228">
            <v>324357.89707881835</v>
          </cell>
          <cell r="D228">
            <v>-3974.0872045118012</v>
          </cell>
          <cell r="E228">
            <v>0</v>
          </cell>
          <cell r="F228">
            <v>-184957.65378516959</v>
          </cell>
          <cell r="G228">
            <v>0</v>
          </cell>
          <cell r="H228">
            <v>-3974.0872045118012</v>
          </cell>
          <cell r="I228">
            <v>0</v>
          </cell>
          <cell r="J228">
            <v>-3974.0872045118012</v>
          </cell>
          <cell r="K228">
            <v>-1.2252167251984945E-2</v>
          </cell>
          <cell r="L228">
            <v>0</v>
          </cell>
          <cell r="M228">
            <v>-3974.0872045118012</v>
          </cell>
          <cell r="N228">
            <v>0</v>
          </cell>
          <cell r="O228">
            <v>-3974.0872045118012</v>
          </cell>
          <cell r="P228">
            <v>0</v>
          </cell>
          <cell r="Q228">
            <v>-8028.4556682929551</v>
          </cell>
          <cell r="R228">
            <v>0</v>
          </cell>
          <cell r="S228">
            <v>0</v>
          </cell>
        </row>
        <row r="229">
          <cell r="A229">
            <v>223</v>
          </cell>
          <cell r="B229">
            <v>315680.64311130031</v>
          </cell>
          <cell r="C229">
            <v>319594.85647357762</v>
          </cell>
          <cell r="D229">
            <v>-3914.2133622773108</v>
          </cell>
          <cell r="E229">
            <v>0</v>
          </cell>
          <cell r="F229">
            <v>-182670.92907307425</v>
          </cell>
          <cell r="G229">
            <v>0</v>
          </cell>
          <cell r="H229">
            <v>-3914.2133622773108</v>
          </cell>
          <cell r="I229">
            <v>0</v>
          </cell>
          <cell r="J229">
            <v>-3914.2133622773108</v>
          </cell>
          <cell r="K229">
            <v>-1.2247422894932969E-2</v>
          </cell>
          <cell r="L229">
            <v>0</v>
          </cell>
          <cell r="M229">
            <v>-3914.2133622773108</v>
          </cell>
          <cell r="N229">
            <v>0</v>
          </cell>
          <cell r="O229">
            <v>-3914.2133622773108</v>
          </cell>
          <cell r="P229">
            <v>0</v>
          </cell>
          <cell r="Q229">
            <v>-11982.612253570869</v>
          </cell>
          <cell r="R229">
            <v>0</v>
          </cell>
          <cell r="S229">
            <v>0</v>
          </cell>
        </row>
        <row r="230">
          <cell r="A230">
            <v>224</v>
          </cell>
          <cell r="B230">
            <v>311004.07651531987</v>
          </cell>
          <cell r="C230">
            <v>314858.79005424847</v>
          </cell>
          <cell r="D230">
            <v>-3854.7135389285977</v>
          </cell>
          <cell r="E230">
            <v>0</v>
          </cell>
          <cell r="F230">
            <v>-180388.1439558664</v>
          </cell>
          <cell r="G230">
            <v>0</v>
          </cell>
          <cell r="H230">
            <v>-3854.7135389285977</v>
          </cell>
          <cell r="I230">
            <v>0</v>
          </cell>
          <cell r="J230">
            <v>-3854.7135389285977</v>
          </cell>
          <cell r="K230">
            <v>-1.224267405164217E-2</v>
          </cell>
          <cell r="L230">
            <v>0</v>
          </cell>
          <cell r="M230">
            <v>-3854.7135389285977</v>
          </cell>
          <cell r="N230">
            <v>0</v>
          </cell>
          <cell r="O230">
            <v>-3854.7135389285977</v>
          </cell>
          <cell r="P230">
            <v>0</v>
          </cell>
          <cell r="Q230">
            <v>-15896.941760146196</v>
          </cell>
          <cell r="R230">
            <v>0</v>
          </cell>
          <cell r="S230">
            <v>0</v>
          </cell>
        </row>
        <row r="231">
          <cell r="A231">
            <v>225</v>
          </cell>
          <cell r="B231">
            <v>306355.5112098172</v>
          </cell>
          <cell r="C231">
            <v>310151.12192734651</v>
          </cell>
          <cell r="D231">
            <v>-3795.6107175293146</v>
          </cell>
          <cell r="E231">
            <v>0</v>
          </cell>
          <cell r="F231">
            <v>-178109.81613567908</v>
          </cell>
          <cell r="G231">
            <v>0</v>
          </cell>
          <cell r="H231">
            <v>-3795.6107175293146</v>
          </cell>
          <cell r="I231">
            <v>0</v>
          </cell>
          <cell r="J231">
            <v>-3795.6107175293146</v>
          </cell>
          <cell r="K231">
            <v>-1.2237939666129738E-2</v>
          </cell>
          <cell r="L231">
            <v>0</v>
          </cell>
          <cell r="M231">
            <v>-3795.6107175293146</v>
          </cell>
          <cell r="N231">
            <v>0</v>
          </cell>
          <cell r="O231">
            <v>-3795.6107175293146</v>
          </cell>
          <cell r="P231">
            <v>0</v>
          </cell>
          <cell r="Q231">
            <v>-19771.64304203658</v>
          </cell>
          <cell r="R231">
            <v>0</v>
          </cell>
          <cell r="S231">
            <v>0</v>
          </cell>
        </row>
        <row r="232">
          <cell r="A232">
            <v>226</v>
          </cell>
          <cell r="B232">
            <v>301734.58345482481</v>
          </cell>
          <cell r="C232">
            <v>305471.44416480756</v>
          </cell>
          <cell r="D232">
            <v>-3736.8607099827495</v>
          </cell>
          <cell r="E232">
            <v>0</v>
          </cell>
          <cell r="F232">
            <v>-175836.45895631204</v>
          </cell>
          <cell r="G232">
            <v>0</v>
          </cell>
          <cell r="H232">
            <v>-3736.8607099827495</v>
          </cell>
          <cell r="I232">
            <v>0</v>
          </cell>
          <cell r="J232">
            <v>-3736.8607099827495</v>
          </cell>
          <cell r="K232">
            <v>-1.2233093408124405E-2</v>
          </cell>
          <cell r="L232">
            <v>0</v>
          </cell>
          <cell r="M232">
            <v>-3736.8607099827495</v>
          </cell>
          <cell r="N232">
            <v>0</v>
          </cell>
          <cell r="O232">
            <v>-3736.8607099827495</v>
          </cell>
          <cell r="P232">
            <v>0</v>
          </cell>
          <cell r="Q232">
            <v>-23606.871754502714</v>
          </cell>
          <cell r="R232">
            <v>0</v>
          </cell>
          <cell r="S232">
            <v>0</v>
          </cell>
        </row>
        <row r="233">
          <cell r="A233">
            <v>227</v>
          </cell>
          <cell r="B233">
            <v>297141.44487626571</v>
          </cell>
          <cell r="C233">
            <v>300819.92373231484</v>
          </cell>
          <cell r="D233">
            <v>-3678.4788560491288</v>
          </cell>
          <cell r="E233">
            <v>0</v>
          </cell>
          <cell r="F233">
            <v>-173568.61667183362</v>
          </cell>
          <cell r="G233">
            <v>0</v>
          </cell>
          <cell r="H233">
            <v>-3678.4788560491288</v>
          </cell>
          <cell r="I233">
            <v>0</v>
          </cell>
          <cell r="J233">
            <v>-3678.4788560491288</v>
          </cell>
          <cell r="K233">
            <v>-1.222817561553014E-2</v>
          </cell>
          <cell r="L233">
            <v>0</v>
          </cell>
          <cell r="M233">
            <v>-3678.4788560491288</v>
          </cell>
          <cell r="N233">
            <v>0</v>
          </cell>
          <cell r="O233">
            <v>-3678.4788560491288</v>
          </cell>
          <cell r="P233">
            <v>0</v>
          </cell>
          <cell r="Q233">
            <v>-27402.799666982548</v>
          </cell>
          <cell r="R233">
            <v>0</v>
          </cell>
          <cell r="S233">
            <v>0</v>
          </cell>
        </row>
        <row r="234">
          <cell r="A234">
            <v>228</v>
          </cell>
          <cell r="B234">
            <v>292577.20197952626</v>
          </cell>
          <cell r="C234">
            <v>296197.70084356755</v>
          </cell>
          <cell r="D234">
            <v>-3620.4988640412921</v>
          </cell>
          <cell r="E234">
            <v>0</v>
          </cell>
          <cell r="F234">
            <v>-171306.82157796889</v>
          </cell>
          <cell r="G234">
            <v>0</v>
          </cell>
          <cell r="H234">
            <v>-3620.4988640412921</v>
          </cell>
          <cell r="I234">
            <v>0</v>
          </cell>
          <cell r="J234">
            <v>-3620.4988640412921</v>
          </cell>
          <cell r="K234">
            <v>-1.2223251070923759E-2</v>
          </cell>
          <cell r="L234">
            <v>0</v>
          </cell>
          <cell r="M234">
            <v>-3620.4988640412921</v>
          </cell>
          <cell r="N234">
            <v>0</v>
          </cell>
          <cell r="O234">
            <v>-3620.4988640412921</v>
          </cell>
          <cell r="P234">
            <v>0</v>
          </cell>
          <cell r="Q234">
            <v>-31159.633111815252</v>
          </cell>
          <cell r="R234">
            <v>0</v>
          </cell>
          <cell r="S234">
            <v>0</v>
          </cell>
        </row>
        <row r="235">
          <cell r="A235">
            <v>229</v>
          </cell>
          <cell r="B235">
            <v>288043.42258420272</v>
          </cell>
          <cell r="C235">
            <v>291606.36237553752</v>
          </cell>
          <cell r="D235">
            <v>-3562.939791334793</v>
          </cell>
          <cell r="E235">
            <v>0</v>
          </cell>
          <cell r="F235">
            <v>-169051.58169203968</v>
          </cell>
          <cell r="G235">
            <v>0</v>
          </cell>
          <cell r="H235">
            <v>-3562.939791334793</v>
          </cell>
          <cell r="I235">
            <v>0</v>
          </cell>
          <cell r="J235">
            <v>-3562.939791334793</v>
          </cell>
          <cell r="K235">
            <v>-1.221831980039707E-2</v>
          </cell>
          <cell r="L235">
            <v>0</v>
          </cell>
          <cell r="M235">
            <v>-3562.939791334793</v>
          </cell>
          <cell r="N235">
            <v>0</v>
          </cell>
          <cell r="O235">
            <v>-3562.939791334793</v>
          </cell>
          <cell r="P235">
            <v>0</v>
          </cell>
          <cell r="Q235">
            <v>-34877.5985052615</v>
          </cell>
          <cell r="R235">
            <v>0</v>
          </cell>
          <cell r="S235">
            <v>0</v>
          </cell>
        </row>
        <row r="236">
          <cell r="A236">
            <v>230</v>
          </cell>
          <cell r="B236">
            <v>283538.67890022084</v>
          </cell>
          <cell r="C236">
            <v>287044.45696487901</v>
          </cell>
          <cell r="D236">
            <v>-3505.7780646581668</v>
          </cell>
          <cell r="E236">
            <v>0</v>
          </cell>
          <cell r="F236">
            <v>-166803.37624046078</v>
          </cell>
          <cell r="G236">
            <v>0</v>
          </cell>
          <cell r="H236">
            <v>-3505.7780646581668</v>
          </cell>
          <cell r="I236">
            <v>0</v>
          </cell>
          <cell r="J236">
            <v>-3505.7780646581668</v>
          </cell>
          <cell r="K236">
            <v>-1.221336270251375E-2</v>
          </cell>
          <cell r="L236">
            <v>0</v>
          </cell>
          <cell r="M236">
            <v>-3505.7780646581668</v>
          </cell>
          <cell r="N236">
            <v>0</v>
          </cell>
          <cell r="O236">
            <v>-3505.7780646581668</v>
          </cell>
          <cell r="P236">
            <v>0</v>
          </cell>
          <cell r="Q236">
            <v>-38556.899816778096</v>
          </cell>
          <cell r="R236">
            <v>0</v>
          </cell>
          <cell r="S236">
            <v>0</v>
          </cell>
        </row>
        <row r="237">
          <cell r="A237">
            <v>231</v>
          </cell>
          <cell r="B237">
            <v>279064.24280891067</v>
          </cell>
          <cell r="C237">
            <v>282513.2806051721</v>
          </cell>
          <cell r="D237">
            <v>-3449.0377962614293</v>
          </cell>
          <cell r="E237">
            <v>0</v>
          </cell>
          <cell r="F237">
            <v>-164562.68799489352</v>
          </cell>
          <cell r="G237">
            <v>0</v>
          </cell>
          <cell r="H237">
            <v>-3449.0377962614293</v>
          </cell>
          <cell r="I237">
            <v>0</v>
          </cell>
          <cell r="J237">
            <v>-3449.0377962614293</v>
          </cell>
          <cell r="K237">
            <v>-1.2208409420163331E-2</v>
          </cell>
          <cell r="L237">
            <v>0</v>
          </cell>
          <cell r="M237">
            <v>-3449.0377962614293</v>
          </cell>
          <cell r="N237">
            <v>0</v>
          </cell>
          <cell r="O237">
            <v>-3449.0377962614293</v>
          </cell>
          <cell r="P237">
            <v>0</v>
          </cell>
          <cell r="Q237">
            <v>-42197.76614286199</v>
          </cell>
          <cell r="R237">
            <v>0</v>
          </cell>
          <cell r="S237">
            <v>0</v>
          </cell>
        </row>
        <row r="238">
          <cell r="A238">
            <v>232</v>
          </cell>
          <cell r="B238">
            <v>274624.58815393242</v>
          </cell>
          <cell r="C238">
            <v>278017.34546261682</v>
          </cell>
          <cell r="D238">
            <v>-3392.7573086844059</v>
          </cell>
          <cell r="E238">
            <v>0</v>
          </cell>
          <cell r="F238">
            <v>-162329.99527221627</v>
          </cell>
          <cell r="G238">
            <v>0</v>
          </cell>
          <cell r="H238">
            <v>-3392.7573086844059</v>
          </cell>
          <cell r="I238">
            <v>0</v>
          </cell>
          <cell r="J238">
            <v>-3392.7573086844059</v>
          </cell>
          <cell r="K238">
            <v>-1.2203401564887641E-2</v>
          </cell>
          <cell r="L238">
            <v>0</v>
          </cell>
          <cell r="M238">
            <v>-3392.7573086844059</v>
          </cell>
          <cell r="N238">
            <v>0</v>
          </cell>
          <cell r="O238">
            <v>-3392.7573086844059</v>
          </cell>
          <cell r="P238">
            <v>0</v>
          </cell>
          <cell r="Q238">
            <v>-45800.466042352287</v>
          </cell>
          <cell r="R238">
            <v>0</v>
          </cell>
          <cell r="S238">
            <v>-45800.466042352287</v>
          </cell>
        </row>
        <row r="239">
          <cell r="A239">
            <v>233</v>
          </cell>
          <cell r="B239">
            <v>270218.05694785167</v>
          </cell>
          <cell r="C239">
            <v>273554.97529989592</v>
          </cell>
          <cell r="D239">
            <v>-3336.9183520442457</v>
          </cell>
          <cell r="E239">
            <v>0</v>
          </cell>
          <cell r="F239">
            <v>-160105.749852337</v>
          </cell>
          <cell r="G239">
            <v>0</v>
          </cell>
          <cell r="H239">
            <v>-3336.9183520442457</v>
          </cell>
          <cell r="I239">
            <v>0</v>
          </cell>
          <cell r="J239">
            <v>-3336.9183520442457</v>
          </cell>
          <cell r="K239">
            <v>-1.2198346414229943E-2</v>
          </cell>
          <cell r="L239">
            <v>0</v>
          </cell>
          <cell r="M239">
            <v>-3336.9183520442457</v>
          </cell>
          <cell r="N239">
            <v>0</v>
          </cell>
          <cell r="O239">
            <v>-3336.9183520442457</v>
          </cell>
          <cell r="P239">
            <v>0</v>
          </cell>
          <cell r="Q239">
            <v>-3336.9183520442457</v>
          </cell>
          <cell r="R239">
            <v>0</v>
          </cell>
          <cell r="S239">
            <v>0</v>
          </cell>
        </row>
        <row r="240">
          <cell r="A240">
            <v>234</v>
          </cell>
          <cell r="B240">
            <v>265844.68648862955</v>
          </cell>
          <cell r="C240">
            <v>269126.22074162069</v>
          </cell>
          <cell r="D240">
            <v>-3281.5342529911431</v>
          </cell>
          <cell r="E240">
            <v>0</v>
          </cell>
          <cell r="F240">
            <v>-157890.41689109569</v>
          </cell>
          <cell r="G240">
            <v>0</v>
          </cell>
          <cell r="H240">
            <v>-3281.5342529911431</v>
          </cell>
          <cell r="I240">
            <v>0</v>
          </cell>
          <cell r="J240">
            <v>-3281.5342529911431</v>
          </cell>
          <cell r="K240">
            <v>-1.2193290731569545E-2</v>
          </cell>
          <cell r="L240">
            <v>0</v>
          </cell>
          <cell r="M240">
            <v>-3281.5342529911431</v>
          </cell>
          <cell r="N240">
            <v>0</v>
          </cell>
          <cell r="O240">
            <v>-3281.5342529911431</v>
          </cell>
          <cell r="P240">
            <v>0</v>
          </cell>
          <cell r="Q240">
            <v>-6635.0544621518084</v>
          </cell>
          <cell r="R240">
            <v>0</v>
          </cell>
          <cell r="S240">
            <v>0</v>
          </cell>
        </row>
        <row r="241">
          <cell r="A241">
            <v>235</v>
          </cell>
          <cell r="B241">
            <v>261504.52362260065</v>
          </cell>
          <cell r="C241">
            <v>264731.11876678653</v>
          </cell>
          <cell r="D241">
            <v>-3226.5951441858779</v>
          </cell>
          <cell r="E241">
            <v>0</v>
          </cell>
          <cell r="F241">
            <v>-155684.43903952045</v>
          </cell>
          <cell r="G241">
            <v>0</v>
          </cell>
          <cell r="H241">
            <v>-3226.5951441858779</v>
          </cell>
          <cell r="I241">
            <v>0</v>
          </cell>
          <cell r="J241">
            <v>-3226.5951441858779</v>
          </cell>
          <cell r="K241">
            <v>-1.2188197440544682E-2</v>
          </cell>
          <cell r="L241">
            <v>0</v>
          </cell>
          <cell r="M241">
            <v>-3226.5951441858779</v>
          </cell>
          <cell r="N241">
            <v>0</v>
          </cell>
          <cell r="O241">
            <v>-3226.5951441858779</v>
          </cell>
          <cell r="P241">
            <v>0</v>
          </cell>
          <cell r="Q241">
            <v>-9894.6603709171759</v>
          </cell>
          <cell r="R241">
            <v>0</v>
          </cell>
          <cell r="S241">
            <v>0</v>
          </cell>
        </row>
        <row r="242">
          <cell r="A242">
            <v>236</v>
          </cell>
          <cell r="B242">
            <v>257199.31546782565</v>
          </cell>
          <cell r="C242">
            <v>260371.44576789619</v>
          </cell>
          <cell r="D242">
            <v>-3172.1303000705375</v>
          </cell>
          <cell r="E242">
            <v>0</v>
          </cell>
          <cell r="F242">
            <v>-153488.25836425094</v>
          </cell>
          <cell r="G242">
            <v>0</v>
          </cell>
          <cell r="H242">
            <v>-3172.1303000705375</v>
          </cell>
          <cell r="I242">
            <v>0</v>
          </cell>
          <cell r="J242">
            <v>-3172.1303000705375</v>
          </cell>
          <cell r="K242">
            <v>-1.2183095925573499E-2</v>
          </cell>
          <cell r="L242">
            <v>0</v>
          </cell>
          <cell r="M242">
            <v>-3172.1303000705375</v>
          </cell>
          <cell r="N242">
            <v>0</v>
          </cell>
          <cell r="O242">
            <v>-3172.1303000705375</v>
          </cell>
          <cell r="P242">
            <v>0</v>
          </cell>
          <cell r="Q242">
            <v>-13116.018647330866</v>
          </cell>
          <cell r="R242">
            <v>0</v>
          </cell>
          <cell r="S242">
            <v>0</v>
          </cell>
        </row>
        <row r="243">
          <cell r="A243">
            <v>237</v>
          </cell>
          <cell r="B243">
            <v>252930.23579271304</v>
          </cell>
          <cell r="C243">
            <v>256048.39437476444</v>
          </cell>
          <cell r="D243">
            <v>-3118.158582051401</v>
          </cell>
          <cell r="E243">
            <v>0</v>
          </cell>
          <cell r="F243">
            <v>-151302.29006683661</v>
          </cell>
          <cell r="G243">
            <v>0</v>
          </cell>
          <cell r="H243">
            <v>-3118.158582051401</v>
          </cell>
          <cell r="I243">
            <v>0</v>
          </cell>
          <cell r="J243">
            <v>-3118.158582051401</v>
          </cell>
          <cell r="K243">
            <v>-1.2178004824695436E-2</v>
          </cell>
          <cell r="L243">
            <v>0</v>
          </cell>
          <cell r="M243">
            <v>-3118.158582051401</v>
          </cell>
          <cell r="N243">
            <v>0</v>
          </cell>
          <cell r="O243">
            <v>-3118.158582051401</v>
          </cell>
          <cell r="P243">
            <v>0</v>
          </cell>
          <cell r="Q243">
            <v>-16299.432127628694</v>
          </cell>
          <cell r="R243">
            <v>0</v>
          </cell>
          <cell r="S243">
            <v>0</v>
          </cell>
        </row>
        <row r="244">
          <cell r="A244">
            <v>238</v>
          </cell>
          <cell r="B244">
            <v>248696.86312102762</v>
          </cell>
          <cell r="C244">
            <v>251761.50677116044</v>
          </cell>
          <cell r="D244">
            <v>-3064.6436501328135</v>
          </cell>
          <cell r="E244">
            <v>0</v>
          </cell>
          <cell r="F244">
            <v>-149126.94045110795</v>
          </cell>
          <cell r="G244">
            <v>0</v>
          </cell>
          <cell r="H244">
            <v>-3064.6436501328135</v>
          </cell>
          <cell r="I244">
            <v>0</v>
          </cell>
          <cell r="J244">
            <v>-3064.6436501328135</v>
          </cell>
          <cell r="K244">
            <v>-1.2172804688996531E-2</v>
          </cell>
          <cell r="L244">
            <v>0</v>
          </cell>
          <cell r="M244">
            <v>-3064.6436501328135</v>
          </cell>
          <cell r="N244">
            <v>0</v>
          </cell>
          <cell r="O244">
            <v>-3064.6436501328135</v>
          </cell>
          <cell r="P244">
            <v>0</v>
          </cell>
          <cell r="Q244">
            <v>-19445.168814723558</v>
          </cell>
          <cell r="R244">
            <v>0</v>
          </cell>
          <cell r="S244">
            <v>0</v>
          </cell>
        </row>
        <row r="245">
          <cell r="A245">
            <v>239</v>
          </cell>
          <cell r="B245">
            <v>244499.09672950694</v>
          </cell>
          <cell r="C245">
            <v>247510.69271337253</v>
          </cell>
          <cell r="D245">
            <v>-3011.5959838655835</v>
          </cell>
          <cell r="E245">
            <v>0</v>
          </cell>
          <cell r="F245">
            <v>-146962.64316794081</v>
          </cell>
          <cell r="G245">
            <v>0</v>
          </cell>
          <cell r="H245">
            <v>-3011.5959838655835</v>
          </cell>
          <cell r="I245">
            <v>0</v>
          </cell>
          <cell r="J245">
            <v>-3011.5959838655835</v>
          </cell>
          <cell r="K245">
            <v>-1.2167538908523578E-2</v>
          </cell>
          <cell r="L245">
            <v>0</v>
          </cell>
          <cell r="M245">
            <v>-3011.5959838655835</v>
          </cell>
          <cell r="N245">
            <v>0</v>
          </cell>
          <cell r="O245">
            <v>-3011.5959838655835</v>
          </cell>
          <cell r="P245">
            <v>0</v>
          </cell>
          <cell r="Q245">
            <v>-22553.508524448942</v>
          </cell>
          <cell r="R245">
            <v>0</v>
          </cell>
          <cell r="S245">
            <v>0</v>
          </cell>
        </row>
        <row r="246">
          <cell r="A246">
            <v>240</v>
          </cell>
          <cell r="B246">
            <v>240337.77680797427</v>
          </cell>
          <cell r="C246">
            <v>243296.81791239031</v>
          </cell>
          <cell r="D246">
            <v>-2959.0411044160428</v>
          </cell>
          <cell r="E246">
            <v>0</v>
          </cell>
          <cell r="F246">
            <v>-144809.81811570801</v>
          </cell>
          <cell r="G246">
            <v>0</v>
          </cell>
          <cell r="H246">
            <v>-2959.0411044160428</v>
          </cell>
          <cell r="I246">
            <v>0</v>
          </cell>
          <cell r="J246">
            <v>-2959.0411044160428</v>
          </cell>
          <cell r="K246">
            <v>-1.2162268005829716E-2</v>
          </cell>
          <cell r="L246">
            <v>0</v>
          </cell>
          <cell r="M246">
            <v>-2959.0411044160428</v>
          </cell>
          <cell r="N246">
            <v>0</v>
          </cell>
          <cell r="O246">
            <v>-2959.0411044160428</v>
          </cell>
          <cell r="P246">
            <v>0</v>
          </cell>
          <cell r="Q246">
            <v>-25624.757985946144</v>
          </cell>
          <cell r="R246">
            <v>0</v>
          </cell>
          <cell r="S246">
            <v>0</v>
          </cell>
        </row>
        <row r="247">
          <cell r="A247">
            <v>241</v>
          </cell>
          <cell r="B247">
            <v>236214.01610647835</v>
          </cell>
          <cell r="C247">
            <v>239121.00705807802</v>
          </cell>
          <cell r="D247">
            <v>-2906.9909515996696</v>
          </cell>
          <cell r="E247">
            <v>0</v>
          </cell>
          <cell r="F247">
            <v>-142668.8601165126</v>
          </cell>
          <cell r="G247">
            <v>0</v>
          </cell>
          <cell r="H247">
            <v>-2906.9909515996696</v>
          </cell>
          <cell r="I247">
            <v>0</v>
          </cell>
          <cell r="J247">
            <v>-2906.9909515996696</v>
          </cell>
          <cell r="K247">
            <v>-1.2156986905352133E-2</v>
          </cell>
          <cell r="L247">
            <v>0</v>
          </cell>
          <cell r="M247">
            <v>-2906.9909515996696</v>
          </cell>
          <cell r="N247">
            <v>0</v>
          </cell>
          <cell r="O247">
            <v>-2906.9909515996696</v>
          </cell>
          <cell r="P247">
            <v>0</v>
          </cell>
          <cell r="Q247">
            <v>-28659.237394212694</v>
          </cell>
          <cell r="R247">
            <v>0</v>
          </cell>
          <cell r="S247">
            <v>0</v>
          </cell>
        </row>
        <row r="248">
          <cell r="A248">
            <v>242</v>
          </cell>
          <cell r="B248">
            <v>232126.54079200746</v>
          </cell>
          <cell r="C248">
            <v>234981.96400553593</v>
          </cell>
          <cell r="D248">
            <v>-2855.4232135284692</v>
          </cell>
          <cell r="E248">
            <v>0</v>
          </cell>
          <cell r="F248">
            <v>-140540.13896486841</v>
          </cell>
          <cell r="G248">
            <v>0</v>
          </cell>
          <cell r="H248">
            <v>-2855.4232135284692</v>
          </cell>
          <cell r="I248">
            <v>0</v>
          </cell>
          <cell r="J248">
            <v>-2855.4232135284692</v>
          </cell>
          <cell r="K248">
            <v>-1.215166970628094E-2</v>
          </cell>
          <cell r="L248">
            <v>0</v>
          </cell>
          <cell r="M248">
            <v>-2855.4232135284692</v>
          </cell>
          <cell r="N248">
            <v>0</v>
          </cell>
          <cell r="O248">
            <v>-2855.4232135284692</v>
          </cell>
          <cell r="P248">
            <v>0</v>
          </cell>
          <cell r="Q248">
            <v>-31657.246225394287</v>
          </cell>
          <cell r="R248">
            <v>0</v>
          </cell>
          <cell r="S248">
            <v>0</v>
          </cell>
        </row>
        <row r="249">
          <cell r="A249">
            <v>243</v>
          </cell>
          <cell r="B249">
            <v>228076.25523701523</v>
          </cell>
          <cell r="C249">
            <v>230880.61355138331</v>
          </cell>
          <cell r="D249">
            <v>-2804.358314368088</v>
          </cell>
          <cell r="E249">
            <v>0</v>
          </cell>
          <cell r="F249">
            <v>-138424.02792813725</v>
          </cell>
          <cell r="G249">
            <v>0</v>
          </cell>
          <cell r="H249">
            <v>-2804.358314368088</v>
          </cell>
          <cell r="I249">
            <v>0</v>
          </cell>
          <cell r="J249">
            <v>-2804.358314368088</v>
          </cell>
          <cell r="K249">
            <v>-1.2146356817195341E-2</v>
          </cell>
          <cell r="L249">
            <v>0</v>
          </cell>
          <cell r="M249">
            <v>-2804.358314368088</v>
          </cell>
          <cell r="N249">
            <v>0</v>
          </cell>
          <cell r="O249">
            <v>-2804.358314368088</v>
          </cell>
          <cell r="P249">
            <v>0</v>
          </cell>
          <cell r="Q249">
            <v>-34619.105869757856</v>
          </cell>
          <cell r="R249">
            <v>0</v>
          </cell>
          <cell r="S249">
            <v>0</v>
          </cell>
        </row>
        <row r="250">
          <cell r="A250">
            <v>244</v>
          </cell>
          <cell r="B250">
            <v>224066.71997985351</v>
          </cell>
          <cell r="C250">
            <v>226820.54512933252</v>
          </cell>
          <cell r="D250">
            <v>-2753.825149479002</v>
          </cell>
          <cell r="E250">
            <v>0</v>
          </cell>
          <cell r="F250">
            <v>-136320.89225648349</v>
          </cell>
          <cell r="G250">
            <v>0</v>
          </cell>
          <cell r="H250">
            <v>-2753.825149479002</v>
          </cell>
          <cell r="I250">
            <v>0</v>
          </cell>
          <cell r="J250">
            <v>-2753.825149479002</v>
          </cell>
          <cell r="K250">
            <v>-1.2140986381585396E-2</v>
          </cell>
          <cell r="L250">
            <v>0</v>
          </cell>
          <cell r="M250">
            <v>-2753.825149479002</v>
          </cell>
          <cell r="N250">
            <v>0</v>
          </cell>
          <cell r="O250">
            <v>-2753.825149479002</v>
          </cell>
          <cell r="P250">
            <v>0</v>
          </cell>
          <cell r="Q250">
            <v>-37545.168211913697</v>
          </cell>
          <cell r="R250">
            <v>0</v>
          </cell>
          <cell r="S250">
            <v>-37545.168211913697</v>
          </cell>
        </row>
        <row r="251">
          <cell r="A251">
            <v>245</v>
          </cell>
          <cell r="B251">
            <v>220096.38095267626</v>
          </cell>
          <cell r="C251">
            <v>222800.1892840233</v>
          </cell>
          <cell r="D251">
            <v>-2703.8083313470415</v>
          </cell>
          <cell r="E251">
            <v>0</v>
          </cell>
          <cell r="F251">
            <v>-134231.06903874807</v>
          </cell>
          <cell r="G251">
            <v>0</v>
          </cell>
          <cell r="H251">
            <v>-2703.8083313470415</v>
          </cell>
          <cell r="I251">
            <v>0</v>
          </cell>
          <cell r="J251">
            <v>-2703.8083313470415</v>
          </cell>
          <cell r="K251">
            <v>-1.2135574660128568E-2</v>
          </cell>
          <cell r="L251">
            <v>0</v>
          </cell>
          <cell r="M251">
            <v>-2703.8083313470415</v>
          </cell>
          <cell r="N251">
            <v>0</v>
          </cell>
          <cell r="O251">
            <v>-2703.8083313470415</v>
          </cell>
          <cell r="P251">
            <v>0</v>
          </cell>
          <cell r="Q251">
            <v>-2703.8083313470415</v>
          </cell>
          <cell r="R251">
            <v>0</v>
          </cell>
          <cell r="S251">
            <v>0</v>
          </cell>
        </row>
        <row r="252">
          <cell r="A252">
            <v>246</v>
          </cell>
          <cell r="B252">
            <v>216165.16857113841</v>
          </cell>
          <cell r="C252">
            <v>218819.48357062944</v>
          </cell>
          <cell r="D252">
            <v>-2654.3149994910345</v>
          </cell>
          <cell r="E252">
            <v>0</v>
          </cell>
          <cell r="F252">
            <v>-132154.90618349629</v>
          </cell>
          <cell r="G252">
            <v>0</v>
          </cell>
          <cell r="H252">
            <v>-2654.3149994910345</v>
          </cell>
          <cell r="I252">
            <v>0</v>
          </cell>
          <cell r="J252">
            <v>-2654.3149994910345</v>
          </cell>
          <cell r="K252">
            <v>-1.2130158412673012E-2</v>
          </cell>
          <cell r="L252">
            <v>0</v>
          </cell>
          <cell r="M252">
            <v>-2654.3149994910345</v>
          </cell>
          <cell r="N252">
            <v>0</v>
          </cell>
          <cell r="O252">
            <v>-2654.3149994910345</v>
          </cell>
          <cell r="P252">
            <v>0</v>
          </cell>
          <cell r="Q252">
            <v>-5371.5753350082432</v>
          </cell>
          <cell r="R252">
            <v>0</v>
          </cell>
          <cell r="S252">
            <v>0</v>
          </cell>
        </row>
        <row r="253">
          <cell r="A253">
            <v>247</v>
          </cell>
          <cell r="B253">
            <v>212273.00454911179</v>
          </cell>
          <cell r="C253">
            <v>214878.33958417407</v>
          </cell>
          <cell r="D253">
            <v>-2605.3350350622786</v>
          </cell>
          <cell r="E253">
            <v>0</v>
          </cell>
          <cell r="F253">
            <v>-130092.73073241615</v>
          </cell>
          <cell r="G253">
            <v>0</v>
          </cell>
          <cell r="H253">
            <v>-2605.3350350622786</v>
          </cell>
          <cell r="I253">
            <v>0</v>
          </cell>
          <cell r="J253">
            <v>-2605.3350350622786</v>
          </cell>
          <cell r="K253">
            <v>-1.2124698283242707E-2</v>
          </cell>
          <cell r="L253">
            <v>0</v>
          </cell>
          <cell r="M253">
            <v>-2605.3350350622786</v>
          </cell>
          <cell r="N253">
            <v>0</v>
          </cell>
          <cell r="O253">
            <v>-2605.3350350622786</v>
          </cell>
          <cell r="P253">
            <v>0</v>
          </cell>
          <cell r="Q253">
            <v>-8003.6350653712798</v>
          </cell>
          <cell r="R253">
            <v>0</v>
          </cell>
          <cell r="S253">
            <v>0</v>
          </cell>
        </row>
        <row r="254">
          <cell r="A254">
            <v>248</v>
          </cell>
          <cell r="B254">
            <v>208421.07617512334</v>
          </cell>
          <cell r="C254">
            <v>210977.96582235198</v>
          </cell>
          <cell r="D254">
            <v>-2556.8896472286433</v>
          </cell>
          <cell r="E254">
            <v>0</v>
          </cell>
          <cell r="F254">
            <v>-128044.86897128989</v>
          </cell>
          <cell r="G254">
            <v>0</v>
          </cell>
          <cell r="H254">
            <v>-2556.8896472286433</v>
          </cell>
          <cell r="I254">
            <v>0</v>
          </cell>
          <cell r="J254">
            <v>-2556.8896472286433</v>
          </cell>
          <cell r="K254">
            <v>-1.2119225992450794E-2</v>
          </cell>
          <cell r="L254">
            <v>0</v>
          </cell>
          <cell r="M254">
            <v>-2556.8896472286433</v>
          </cell>
          <cell r="N254">
            <v>0</v>
          </cell>
          <cell r="O254">
            <v>-2556.8896472286433</v>
          </cell>
          <cell r="P254">
            <v>0</v>
          </cell>
          <cell r="Q254">
            <v>-10600.344447981181</v>
          </cell>
          <cell r="R254">
            <v>0</v>
          </cell>
          <cell r="S254">
            <v>0</v>
          </cell>
        </row>
        <row r="255">
          <cell r="A255">
            <v>249</v>
          </cell>
          <cell r="B255">
            <v>204610.28513058115</v>
          </cell>
          <cell r="C255">
            <v>207119.27831082352</v>
          </cell>
          <cell r="D255">
            <v>-2508.9931802423671</v>
          </cell>
          <cell r="E255">
            <v>0</v>
          </cell>
          <cell r="F255">
            <v>-126011.62122711982</v>
          </cell>
          <cell r="G255">
            <v>0</v>
          </cell>
          <cell r="H255">
            <v>-2508.9931802423671</v>
          </cell>
          <cell r="I255">
            <v>0</v>
          </cell>
          <cell r="J255">
            <v>-2508.9931802423671</v>
          </cell>
          <cell r="K255">
            <v>-1.2113759765409793E-2</v>
          </cell>
          <cell r="L255">
            <v>0</v>
          </cell>
          <cell r="M255">
            <v>-2508.9931802423671</v>
          </cell>
          <cell r="N255">
            <v>0</v>
          </cell>
          <cell r="O255">
            <v>-2508.9931802423671</v>
          </cell>
          <cell r="P255">
            <v>0</v>
          </cell>
          <cell r="Q255">
            <v>-13162.07652841342</v>
          </cell>
          <cell r="R255">
            <v>0</v>
          </cell>
          <cell r="S255">
            <v>0</v>
          </cell>
        </row>
        <row r="256">
          <cell r="A256">
            <v>250</v>
          </cell>
          <cell r="B256">
            <v>200840.15038008711</v>
          </cell>
          <cell r="C256">
            <v>203301.7662459616</v>
          </cell>
          <cell r="D256">
            <v>-2461.6158658744826</v>
          </cell>
          <cell r="E256">
            <v>0</v>
          </cell>
          <cell r="F256">
            <v>-123993.27609036729</v>
          </cell>
          <cell r="G256">
            <v>0</v>
          </cell>
          <cell r="H256">
            <v>-2461.6158658744826</v>
          </cell>
          <cell r="I256">
            <v>0</v>
          </cell>
          <cell r="J256">
            <v>-2461.6158658744826</v>
          </cell>
          <cell r="K256">
            <v>-1.21081873085959E-2</v>
          </cell>
          <cell r="L256">
            <v>0</v>
          </cell>
          <cell r="M256">
            <v>-2461.6158658744826</v>
          </cell>
          <cell r="N256">
            <v>0</v>
          </cell>
          <cell r="O256">
            <v>-2461.6158658744826</v>
          </cell>
          <cell r="P256">
            <v>0</v>
          </cell>
          <cell r="Q256">
            <v>-15689.176439993196</v>
          </cell>
          <cell r="R256">
            <v>0</v>
          </cell>
          <cell r="S256">
            <v>0</v>
          </cell>
        </row>
        <row r="257">
          <cell r="A257">
            <v>251</v>
          </cell>
          <cell r="B257">
            <v>197110.35634932423</v>
          </cell>
          <cell r="C257">
            <v>199525.11990861219</v>
          </cell>
          <cell r="D257">
            <v>-2414.7635592879669</v>
          </cell>
          <cell r="E257">
            <v>0</v>
          </cell>
          <cell r="F257">
            <v>-121990.1456804944</v>
          </cell>
          <cell r="G257">
            <v>0</v>
          </cell>
          <cell r="H257">
            <v>-2414.7635592879669</v>
          </cell>
          <cell r="I257">
            <v>0</v>
          </cell>
          <cell r="J257">
            <v>-2414.7635592879669</v>
          </cell>
          <cell r="K257">
            <v>-1.2102554106440296E-2</v>
          </cell>
          <cell r="L257">
            <v>0</v>
          </cell>
          <cell r="M257">
            <v>-2414.7635592879669</v>
          </cell>
          <cell r="N257">
            <v>0</v>
          </cell>
          <cell r="O257">
            <v>-2414.7635592879669</v>
          </cell>
          <cell r="P257">
            <v>0</v>
          </cell>
          <cell r="Q257">
            <v>-18181.996888318168</v>
          </cell>
          <cell r="R257">
            <v>0</v>
          </cell>
          <cell r="S257">
            <v>0</v>
          </cell>
        </row>
        <row r="258">
          <cell r="A258">
            <v>252</v>
          </cell>
          <cell r="B258">
            <v>193421.47451936174</v>
          </cell>
          <cell r="C258">
            <v>195789.9288739464</v>
          </cell>
          <cell r="D258">
            <v>-2368.4543545846536</v>
          </cell>
          <cell r="E258">
            <v>0</v>
          </cell>
          <cell r="F258">
            <v>-120002.52788410889</v>
          </cell>
          <cell r="G258">
            <v>0</v>
          </cell>
          <cell r="H258">
            <v>-2368.4543545846536</v>
          </cell>
          <cell r="I258">
            <v>0</v>
          </cell>
          <cell r="J258">
            <v>-2368.4543545846536</v>
          </cell>
          <cell r="K258">
            <v>-1.2096916160123402E-2</v>
          </cell>
          <cell r="L258">
            <v>0</v>
          </cell>
          <cell r="M258">
            <v>-2368.4543545846536</v>
          </cell>
          <cell r="N258">
            <v>0</v>
          </cell>
          <cell r="O258">
            <v>-2368.4543545846536</v>
          </cell>
          <cell r="P258">
            <v>0</v>
          </cell>
          <cell r="Q258">
            <v>-20640.910427870931</v>
          </cell>
          <cell r="R258">
            <v>0</v>
          </cell>
          <cell r="S258">
            <v>0</v>
          </cell>
        </row>
        <row r="259">
          <cell r="A259">
            <v>253</v>
          </cell>
          <cell r="B259">
            <v>189774.20854413303</v>
          </cell>
          <cell r="C259">
            <v>192096.9029271364</v>
          </cell>
          <cell r="D259">
            <v>-2322.6943830033706</v>
          </cell>
          <cell r="E259">
            <v>0</v>
          </cell>
          <cell r="F259">
            <v>-118030.69636328777</v>
          </cell>
          <cell r="G259">
            <v>0</v>
          </cell>
          <cell r="H259">
            <v>-2322.6943830033706</v>
          </cell>
          <cell r="I259">
            <v>0</v>
          </cell>
          <cell r="J259">
            <v>-2322.6943830033706</v>
          </cell>
          <cell r="K259">
            <v>-1.2091264083962789E-2</v>
          </cell>
          <cell r="L259">
            <v>0</v>
          </cell>
          <cell r="M259">
            <v>-2322.6943830033706</v>
          </cell>
          <cell r="N259">
            <v>0</v>
          </cell>
          <cell r="O259">
            <v>-2322.6943830033706</v>
          </cell>
          <cell r="P259">
            <v>0</v>
          </cell>
          <cell r="Q259">
            <v>-23066.297597908302</v>
          </cell>
          <cell r="R259">
            <v>0</v>
          </cell>
          <cell r="S259">
            <v>0</v>
          </cell>
        </row>
        <row r="260">
          <cell r="A260">
            <v>254</v>
          </cell>
          <cell r="B260">
            <v>186167.40107471289</v>
          </cell>
          <cell r="C260">
            <v>188444.86393094333</v>
          </cell>
          <cell r="D260">
            <v>-2277.4628562304424</v>
          </cell>
          <cell r="E260">
            <v>0</v>
          </cell>
          <cell r="F260">
            <v>-116074.9035460474</v>
          </cell>
          <cell r="G260">
            <v>0</v>
          </cell>
          <cell r="H260">
            <v>-2277.4628562304424</v>
          </cell>
          <cell r="I260">
            <v>0</v>
          </cell>
          <cell r="J260">
            <v>-2277.4628562304424</v>
          </cell>
          <cell r="K260">
            <v>-1.2085566084014003E-2</v>
          </cell>
          <cell r="L260">
            <v>0</v>
          </cell>
          <cell r="M260">
            <v>-2277.4628562304424</v>
          </cell>
          <cell r="N260">
            <v>0</v>
          </cell>
          <cell r="O260">
            <v>-2277.4628562304424</v>
          </cell>
          <cell r="P260">
            <v>0</v>
          </cell>
          <cell r="Q260">
            <v>-25458.520042634726</v>
          </cell>
          <cell r="R260">
            <v>0</v>
          </cell>
          <cell r="S260">
            <v>0</v>
          </cell>
        </row>
        <row r="261">
          <cell r="A261">
            <v>255</v>
          </cell>
          <cell r="B261">
            <v>182601.62372684613</v>
          </cell>
          <cell r="C261">
            <v>184834.39967819591</v>
          </cell>
          <cell r="D261">
            <v>-2232.7759513497876</v>
          </cell>
          <cell r="E261">
            <v>0</v>
          </cell>
          <cell r="F261">
            <v>-114135.40581977676</v>
          </cell>
          <cell r="G261">
            <v>0</v>
          </cell>
          <cell r="H261">
            <v>-2232.7759513497876</v>
          </cell>
          <cell r="I261">
            <v>0</v>
          </cell>
          <cell r="J261">
            <v>-2232.7759513497876</v>
          </cell>
          <cell r="K261">
            <v>-1.2079872335653644E-2</v>
          </cell>
          <cell r="L261">
            <v>0</v>
          </cell>
          <cell r="M261">
            <v>-2232.7759513497876</v>
          </cell>
          <cell r="N261">
            <v>0</v>
          </cell>
          <cell r="O261">
            <v>-2232.7759513497876</v>
          </cell>
          <cell r="P261">
            <v>0</v>
          </cell>
          <cell r="Q261">
            <v>-27817.957382593078</v>
          </cell>
          <cell r="R261">
            <v>0</v>
          </cell>
          <cell r="S261">
            <v>0</v>
          </cell>
        </row>
        <row r="262">
          <cell r="A262">
            <v>256</v>
          </cell>
          <cell r="B262">
            <v>179079.59012523419</v>
          </cell>
          <cell r="C262">
            <v>181268.24416758778</v>
          </cell>
          <cell r="D262">
            <v>-2188.6540423535916</v>
          </cell>
          <cell r="E262">
            <v>0</v>
          </cell>
          <cell r="F262">
            <v>-112212.4487753445</v>
          </cell>
          <cell r="G262">
            <v>0</v>
          </cell>
          <cell r="H262">
            <v>-2188.6540423535916</v>
          </cell>
          <cell r="I262">
            <v>0</v>
          </cell>
          <cell r="J262">
            <v>-2188.6540423535916</v>
          </cell>
          <cell r="K262">
            <v>-1.2074117297291836E-2</v>
          </cell>
          <cell r="L262">
            <v>0</v>
          </cell>
          <cell r="M262">
            <v>-2188.6540423535916</v>
          </cell>
          <cell r="N262">
            <v>0</v>
          </cell>
          <cell r="O262">
            <v>-2188.6540423535916</v>
          </cell>
          <cell r="P262">
            <v>0</v>
          </cell>
          <cell r="Q262">
            <v>-30145.011501008925</v>
          </cell>
          <cell r="R262">
            <v>0</v>
          </cell>
          <cell r="S262">
            <v>-30145.011501008925</v>
          </cell>
        </row>
        <row r="263">
          <cell r="A263">
            <v>257</v>
          </cell>
          <cell r="B263">
            <v>175599.84212728011</v>
          </cell>
          <cell r="C263">
            <v>177744.92592704773</v>
          </cell>
          <cell r="D263">
            <v>-2145.0837997676281</v>
          </cell>
          <cell r="E263">
            <v>0</v>
          </cell>
          <cell r="F263">
            <v>-110306.25042306853</v>
          </cell>
          <cell r="G263">
            <v>0</v>
          </cell>
          <cell r="H263">
            <v>-2145.0837997676281</v>
          </cell>
          <cell r="I263">
            <v>0</v>
          </cell>
          <cell r="J263">
            <v>-2145.0837997676281</v>
          </cell>
          <cell r="K263">
            <v>-1.2068326499784527E-2</v>
          </cell>
          <cell r="L263">
            <v>0</v>
          </cell>
          <cell r="M263">
            <v>-2145.0837997676281</v>
          </cell>
          <cell r="N263">
            <v>0</v>
          </cell>
          <cell r="O263">
            <v>-2145.0837997676281</v>
          </cell>
          <cell r="P263">
            <v>0</v>
          </cell>
          <cell r="Q263">
            <v>-2145.0837997676281</v>
          </cell>
          <cell r="R263">
            <v>0</v>
          </cell>
          <cell r="S263">
            <v>0</v>
          </cell>
        </row>
        <row r="264">
          <cell r="A264">
            <v>258</v>
          </cell>
          <cell r="B264">
            <v>172162.19542986131</v>
          </cell>
          <cell r="C264">
            <v>174264.26278008794</v>
          </cell>
          <cell r="D264">
            <v>-2102.0673502266291</v>
          </cell>
          <cell r="E264">
            <v>0</v>
          </cell>
          <cell r="F264">
            <v>-108417.03721881515</v>
          </cell>
          <cell r="G264">
            <v>0</v>
          </cell>
          <cell r="H264">
            <v>-2102.0673502266291</v>
          </cell>
          <cell r="I264">
            <v>0</v>
          </cell>
          <cell r="J264">
            <v>-2102.0673502266291</v>
          </cell>
          <cell r="K264">
            <v>-1.2062526858299824E-2</v>
          </cell>
          <cell r="L264">
            <v>0</v>
          </cell>
          <cell r="M264">
            <v>-2102.0673502266291</v>
          </cell>
          <cell r="N264">
            <v>0</v>
          </cell>
          <cell r="O264">
            <v>-2102.0673502266291</v>
          </cell>
          <cell r="P264">
            <v>0</v>
          </cell>
          <cell r="Q264">
            <v>-4257.8233843702264</v>
          </cell>
          <cell r="R264">
            <v>0</v>
          </cell>
          <cell r="S264">
            <v>0</v>
          </cell>
        </row>
        <row r="265">
          <cell r="A265">
            <v>259</v>
          </cell>
          <cell r="B265">
            <v>168766.45317848213</v>
          </cell>
          <cell r="C265">
            <v>170826.0476591831</v>
          </cell>
          <cell r="D265">
            <v>-2059.5944807009655</v>
          </cell>
          <cell r="E265">
            <v>0</v>
          </cell>
          <cell r="F265">
            <v>-106545.01736452998</v>
          </cell>
          <cell r="G265">
            <v>0</v>
          </cell>
          <cell r="H265">
            <v>-2059.5944807009655</v>
          </cell>
          <cell r="I265">
            <v>0</v>
          </cell>
          <cell r="J265">
            <v>-2059.5944807009655</v>
          </cell>
          <cell r="K265">
            <v>-1.2056677005195863E-2</v>
          </cell>
          <cell r="L265">
            <v>0</v>
          </cell>
          <cell r="M265">
            <v>-2059.5944807009655</v>
          </cell>
          <cell r="N265">
            <v>0</v>
          </cell>
          <cell r="O265">
            <v>-2059.5944807009655</v>
          </cell>
          <cell r="P265">
            <v>0</v>
          </cell>
          <cell r="Q265">
            <v>-6338.6014146809566</v>
          </cell>
          <cell r="R265">
            <v>0</v>
          </cell>
          <cell r="S265">
            <v>0</v>
          </cell>
        </row>
        <row r="266">
          <cell r="A266">
            <v>260</v>
          </cell>
          <cell r="B266">
            <v>165413.3196343852</v>
          </cell>
          <cell r="C266">
            <v>167430.99897216741</v>
          </cell>
          <cell r="D266">
            <v>-2017.6793377822032</v>
          </cell>
          <cell r="E266">
            <v>0</v>
          </cell>
          <cell r="F266">
            <v>-104690.39848295363</v>
          </cell>
          <cell r="G266">
            <v>0</v>
          </cell>
          <cell r="H266">
            <v>-2017.6793377822032</v>
          </cell>
          <cell r="I266">
            <v>0</v>
          </cell>
          <cell r="J266">
            <v>-2017.6793377822032</v>
          </cell>
          <cell r="K266">
            <v>-1.2050811081391258E-2</v>
          </cell>
          <cell r="L266">
            <v>0</v>
          </cell>
          <cell r="M266">
            <v>-2017.6793377822032</v>
          </cell>
          <cell r="N266">
            <v>0</v>
          </cell>
          <cell r="O266">
            <v>-2017.6793377822032</v>
          </cell>
          <cell r="P266">
            <v>0</v>
          </cell>
          <cell r="Q266">
            <v>-8387.8166019813252</v>
          </cell>
          <cell r="R266">
            <v>0</v>
          </cell>
          <cell r="S266">
            <v>0</v>
          </cell>
        </row>
        <row r="267">
          <cell r="A267">
            <v>261</v>
          </cell>
          <cell r="B267">
            <v>162103.4157518225</v>
          </cell>
          <cell r="C267">
            <v>164079.74751805724</v>
          </cell>
          <cell r="D267">
            <v>-1976.3317662347399</v>
          </cell>
          <cell r="E267">
            <v>0</v>
          </cell>
          <cell r="F267">
            <v>-102853.36428180724</v>
          </cell>
          <cell r="G267">
            <v>0</v>
          </cell>
          <cell r="H267">
            <v>-1976.3317662347399</v>
          </cell>
          <cell r="I267">
            <v>0</v>
          </cell>
          <cell r="J267">
            <v>-1976.3317662347399</v>
          </cell>
          <cell r="K267">
            <v>-1.2044946412519568E-2</v>
          </cell>
          <cell r="L267">
            <v>0</v>
          </cell>
          <cell r="M267">
            <v>-1976.3317662347399</v>
          </cell>
          <cell r="N267">
            <v>0</v>
          </cell>
          <cell r="O267">
            <v>-1976.3317662347399</v>
          </cell>
          <cell r="P267">
            <v>0</v>
          </cell>
          <cell r="Q267">
            <v>-10405.879485988102</v>
          </cell>
          <cell r="R267">
            <v>0</v>
          </cell>
          <cell r="S267">
            <v>0</v>
          </cell>
        </row>
        <row r="268">
          <cell r="A268">
            <v>262</v>
          </cell>
          <cell r="B268">
            <v>158836.21045070727</v>
          </cell>
          <cell r="C268">
            <v>160771.73784925981</v>
          </cell>
          <cell r="D268">
            <v>-1935.5273985525419</v>
          </cell>
          <cell r="E268">
            <v>0</v>
          </cell>
          <cell r="F268">
            <v>-101034.08533051267</v>
          </cell>
          <cell r="G268">
            <v>0</v>
          </cell>
          <cell r="H268">
            <v>-1935.5273985525419</v>
          </cell>
          <cell r="I268">
            <v>0</v>
          </cell>
          <cell r="J268">
            <v>-1935.5273985525419</v>
          </cell>
          <cell r="K268">
            <v>-1.2038977897765214E-2</v>
          </cell>
          <cell r="L268">
            <v>0</v>
          </cell>
          <cell r="M268">
            <v>-1935.5273985525419</v>
          </cell>
          <cell r="N268">
            <v>0</v>
          </cell>
          <cell r="O268">
            <v>-1935.5273985525419</v>
          </cell>
          <cell r="P268">
            <v>0</v>
          </cell>
          <cell r="Q268">
            <v>-12393.178281431798</v>
          </cell>
          <cell r="R268">
            <v>0</v>
          </cell>
          <cell r="S268">
            <v>0</v>
          </cell>
        </row>
        <row r="269">
          <cell r="A269">
            <v>263</v>
          </cell>
          <cell r="B269">
            <v>155611.21912905609</v>
          </cell>
          <cell r="C269">
            <v>157506.48724319739</v>
          </cell>
          <cell r="D269">
            <v>-1895.268114141305</v>
          </cell>
          <cell r="E269">
            <v>0</v>
          </cell>
          <cell r="F269">
            <v>-99232.752019082458</v>
          </cell>
          <cell r="G269">
            <v>0</v>
          </cell>
          <cell r="H269">
            <v>-1895.268114141305</v>
          </cell>
          <cell r="I269">
            <v>0</v>
          </cell>
          <cell r="J269">
            <v>-1895.268114141305</v>
          </cell>
          <cell r="K269">
            <v>-1.2032952720321432E-2</v>
          </cell>
          <cell r="L269">
            <v>0</v>
          </cell>
          <cell r="M269">
            <v>-1895.268114141305</v>
          </cell>
          <cell r="N269">
            <v>0</v>
          </cell>
          <cell r="O269">
            <v>-1895.268114141305</v>
          </cell>
          <cell r="P269">
            <v>0</v>
          </cell>
          <cell r="Q269">
            <v>-14350.105013896982</v>
          </cell>
          <cell r="R269">
            <v>0</v>
          </cell>
          <cell r="S269">
            <v>0</v>
          </cell>
        </row>
        <row r="270">
          <cell r="A270">
            <v>264</v>
          </cell>
          <cell r="B270">
            <v>152428.76121474951</v>
          </cell>
          <cell r="C270">
            <v>154284.32682779577</v>
          </cell>
          <cell r="D270">
            <v>-1855.5656130462594</v>
          </cell>
          <cell r="E270">
            <v>0</v>
          </cell>
          <cell r="F270">
            <v>-97449.541277174634</v>
          </cell>
          <cell r="G270">
            <v>0</v>
          </cell>
          <cell r="H270">
            <v>-1855.5656130462594</v>
          </cell>
          <cell r="I270">
            <v>0</v>
          </cell>
          <cell r="J270">
            <v>-1855.5656130462594</v>
          </cell>
          <cell r="K270">
            <v>-1.2026922314133348E-2</v>
          </cell>
          <cell r="L270">
            <v>0</v>
          </cell>
          <cell r="M270">
            <v>-1855.5656130462594</v>
          </cell>
          <cell r="N270">
            <v>0</v>
          </cell>
          <cell r="O270">
            <v>-1855.5656130462594</v>
          </cell>
          <cell r="P270">
            <v>0</v>
          </cell>
          <cell r="Q270">
            <v>-16277.065359421604</v>
          </cell>
          <cell r="R270">
            <v>0</v>
          </cell>
          <cell r="S270">
            <v>0</v>
          </cell>
        </row>
        <row r="271">
          <cell r="A271">
            <v>265</v>
          </cell>
          <cell r="B271">
            <v>149289.19282966043</v>
          </cell>
          <cell r="C271">
            <v>151105.61433850098</v>
          </cell>
          <cell r="D271">
            <v>-1816.4215088405472</v>
          </cell>
          <cell r="E271">
            <v>0</v>
          </cell>
          <cell r="F271">
            <v>-95684.608026179601</v>
          </cell>
          <cell r="G271">
            <v>0</v>
          </cell>
          <cell r="H271">
            <v>-1816.4215088405472</v>
          </cell>
          <cell r="I271">
            <v>0</v>
          </cell>
          <cell r="J271">
            <v>-1816.4215088405472</v>
          </cell>
          <cell r="K271">
            <v>-1.2020873723271921E-2</v>
          </cell>
          <cell r="L271">
            <v>0</v>
          </cell>
          <cell r="M271">
            <v>-1816.4215088405472</v>
          </cell>
          <cell r="N271">
            <v>0</v>
          </cell>
          <cell r="O271">
            <v>-1816.4215088405472</v>
          </cell>
          <cell r="P271">
            <v>0</v>
          </cell>
          <cell r="Q271">
            <v>-18174.46862593872</v>
          </cell>
          <cell r="R271">
            <v>0</v>
          </cell>
          <cell r="S271">
            <v>0</v>
          </cell>
        </row>
        <row r="272">
          <cell r="A272">
            <v>266</v>
          </cell>
          <cell r="B272">
            <v>146191.45153831062</v>
          </cell>
          <cell r="C272">
            <v>147969.26829198372</v>
          </cell>
          <cell r="D272">
            <v>-1777.8167536731053</v>
          </cell>
          <cell r="E272">
            <v>0</v>
          </cell>
          <cell r="F272">
            <v>-93938.089743685356</v>
          </cell>
          <cell r="G272">
            <v>0</v>
          </cell>
          <cell r="H272">
            <v>-1777.8167536731053</v>
          </cell>
          <cell r="I272">
            <v>0</v>
          </cell>
          <cell r="J272">
            <v>-1777.8167536731053</v>
          </cell>
          <cell r="K272">
            <v>-1.2014770189746346E-2</v>
          </cell>
          <cell r="L272">
            <v>0</v>
          </cell>
          <cell r="M272">
            <v>-1777.8167536731053</v>
          </cell>
          <cell r="N272">
            <v>0</v>
          </cell>
          <cell r="O272">
            <v>-1777.8167536731053</v>
          </cell>
          <cell r="P272">
            <v>0</v>
          </cell>
          <cell r="Q272">
            <v>-20042.707109921721</v>
          </cell>
          <cell r="R272">
            <v>0</v>
          </cell>
          <cell r="S272">
            <v>0</v>
          </cell>
        </row>
        <row r="273">
          <cell r="A273">
            <v>267</v>
          </cell>
          <cell r="B273">
            <v>143135.82308232464</v>
          </cell>
          <cell r="C273">
            <v>144875.58625470282</v>
          </cell>
          <cell r="D273">
            <v>-1739.7631723781815</v>
          </cell>
          <cell r="E273">
            <v>0</v>
          </cell>
          <cell r="F273">
            <v>-92210.128432700294</v>
          </cell>
          <cell r="G273">
            <v>0</v>
          </cell>
          <cell r="H273">
            <v>-1739.7631723781815</v>
          </cell>
          <cell r="I273">
            <v>0</v>
          </cell>
          <cell r="J273">
            <v>-1739.7631723781815</v>
          </cell>
          <cell r="K273">
            <v>-1.2008670455486814E-2</v>
          </cell>
          <cell r="L273">
            <v>0</v>
          </cell>
          <cell r="M273">
            <v>-1739.7631723781815</v>
          </cell>
          <cell r="N273">
            <v>0</v>
          </cell>
          <cell r="O273">
            <v>-1739.7631723781815</v>
          </cell>
          <cell r="P273">
            <v>0</v>
          </cell>
          <cell r="Q273">
            <v>-21882.186884434122</v>
          </cell>
          <cell r="R273">
            <v>0</v>
          </cell>
          <cell r="S273">
            <v>0</v>
          </cell>
        </row>
        <row r="274">
          <cell r="A274">
            <v>268</v>
          </cell>
          <cell r="B274">
            <v>140124.26268764926</v>
          </cell>
          <cell r="C274">
            <v>141826.53650708628</v>
          </cell>
          <cell r="D274">
            <v>-1702.2738194370177</v>
          </cell>
          <cell r="E274">
            <v>0</v>
          </cell>
          <cell r="F274">
            <v>-90500.853808817046</v>
          </cell>
          <cell r="G274">
            <v>0</v>
          </cell>
          <cell r="H274">
            <v>-1702.2738194370177</v>
          </cell>
          <cell r="I274">
            <v>0</v>
          </cell>
          <cell r="J274">
            <v>-1702.2738194370177</v>
          </cell>
          <cell r="K274">
            <v>-1.2002505746531889E-2</v>
          </cell>
          <cell r="L274">
            <v>0</v>
          </cell>
          <cell r="M274">
            <v>-1702.2738194370177</v>
          </cell>
          <cell r="N274">
            <v>0</v>
          </cell>
          <cell r="O274">
            <v>-1702.2738194370177</v>
          </cell>
          <cell r="P274">
            <v>0</v>
          </cell>
          <cell r="Q274">
            <v>-23693.329097317932</v>
          </cell>
          <cell r="R274">
            <v>0</v>
          </cell>
          <cell r="S274">
            <v>-23693.329097317932</v>
          </cell>
        </row>
        <row r="275">
          <cell r="A275">
            <v>269</v>
          </cell>
          <cell r="B275">
            <v>137155.42667588661</v>
          </cell>
          <cell r="C275">
            <v>138820.76362766069</v>
          </cell>
          <cell r="D275">
            <v>-1665.3369517740794</v>
          </cell>
          <cell r="E275">
            <v>0</v>
          </cell>
          <cell r="F275">
            <v>-88810.370319569658</v>
          </cell>
          <cell r="G275">
            <v>0</v>
          </cell>
          <cell r="H275">
            <v>-1665.3369517740794</v>
          </cell>
          <cell r="I275">
            <v>0</v>
          </cell>
          <cell r="J275">
            <v>-1665.3369517740794</v>
          </cell>
          <cell r="K275">
            <v>-1.1996310265521786E-2</v>
          </cell>
          <cell r="L275">
            <v>0</v>
          </cell>
          <cell r="M275">
            <v>-1665.3369517740794</v>
          </cell>
          <cell r="N275">
            <v>0</v>
          </cell>
          <cell r="O275">
            <v>-1665.3369517740794</v>
          </cell>
          <cell r="P275">
            <v>0</v>
          </cell>
          <cell r="Q275">
            <v>-1665.3369517740794</v>
          </cell>
          <cell r="R275">
            <v>0</v>
          </cell>
          <cell r="S275">
            <v>0</v>
          </cell>
        </row>
        <row r="276">
          <cell r="A276">
            <v>270</v>
          </cell>
          <cell r="B276">
            <v>134229.0221470781</v>
          </cell>
          <cell r="C276">
            <v>135857.97304324829</v>
          </cell>
          <cell r="D276">
            <v>-1628.950896170194</v>
          </cell>
          <cell r="E276">
            <v>0</v>
          </cell>
          <cell r="F276">
            <v>-87138.788919299492</v>
          </cell>
          <cell r="G276">
            <v>0</v>
          </cell>
          <cell r="H276">
            <v>-1628.950896170194</v>
          </cell>
          <cell r="I276">
            <v>0</v>
          </cell>
          <cell r="J276">
            <v>-1628.950896170194</v>
          </cell>
          <cell r="K276">
            <v>-1.1990101572114893E-2</v>
          </cell>
          <cell r="L276">
            <v>0</v>
          </cell>
          <cell r="M276">
            <v>-1628.950896170194</v>
          </cell>
          <cell r="N276">
            <v>0</v>
          </cell>
          <cell r="O276">
            <v>-1628.950896170194</v>
          </cell>
          <cell r="P276">
            <v>0</v>
          </cell>
          <cell r="Q276">
            <v>-3302.5732427928197</v>
          </cell>
          <cell r="R276">
            <v>0</v>
          </cell>
          <cell r="S276">
            <v>0</v>
          </cell>
        </row>
        <row r="277">
          <cell r="A277">
            <v>271</v>
          </cell>
          <cell r="B277">
            <v>131344.7469517251</v>
          </cell>
          <cell r="C277">
            <v>132937.85249755482</v>
          </cell>
          <cell r="D277">
            <v>-1593.1055458297196</v>
          </cell>
          <cell r="E277">
            <v>0</v>
          </cell>
          <cell r="F277">
            <v>-85486.205562478543</v>
          </cell>
          <cell r="G277">
            <v>0</v>
          </cell>
          <cell r="H277">
            <v>-1593.1055458297196</v>
          </cell>
          <cell r="I277">
            <v>0</v>
          </cell>
          <cell r="J277">
            <v>-1593.1055458297196</v>
          </cell>
          <cell r="K277">
            <v>-1.1983836927552461E-2</v>
          </cell>
          <cell r="L277">
            <v>0</v>
          </cell>
          <cell r="M277">
            <v>-1593.1055458297196</v>
          </cell>
          <cell r="N277">
            <v>0</v>
          </cell>
          <cell r="O277">
            <v>-1593.1055458297196</v>
          </cell>
          <cell r="P277">
            <v>0</v>
          </cell>
          <cell r="Q277">
            <v>-4912.1097717359762</v>
          </cell>
          <cell r="R277">
            <v>0</v>
          </cell>
          <cell r="S277">
            <v>0</v>
          </cell>
        </row>
        <row r="278">
          <cell r="A278">
            <v>272</v>
          </cell>
          <cell r="B278">
            <v>128502.91703284271</v>
          </cell>
          <cell r="C278">
            <v>130060.72621122554</v>
          </cell>
          <cell r="D278">
            <v>-1557.8091783828277</v>
          </cell>
          <cell r="E278">
            <v>0</v>
          </cell>
          <cell r="F278">
            <v>-83852.715964122384</v>
          </cell>
          <cell r="G278">
            <v>0</v>
          </cell>
          <cell r="H278">
            <v>-1557.8091783828277</v>
          </cell>
          <cell r="I278">
            <v>0</v>
          </cell>
          <cell r="J278">
            <v>-1557.8091783828277</v>
          </cell>
          <cell r="K278">
            <v>-1.1977552515375491E-2</v>
          </cell>
          <cell r="L278">
            <v>0</v>
          </cell>
          <cell r="M278">
            <v>-1557.8091783828277</v>
          </cell>
          <cell r="N278">
            <v>0</v>
          </cell>
          <cell r="O278">
            <v>-1557.8091783828277</v>
          </cell>
          <cell r="P278">
            <v>0</v>
          </cell>
          <cell r="Q278">
            <v>-6494.3577094671018</v>
          </cell>
          <cell r="R278">
            <v>0</v>
          </cell>
          <cell r="S278">
            <v>0</v>
          </cell>
        </row>
        <row r="279">
          <cell r="A279">
            <v>273</v>
          </cell>
          <cell r="B279">
            <v>125703.8885770937</v>
          </cell>
          <cell r="C279">
            <v>127226.9561479901</v>
          </cell>
          <cell r="D279">
            <v>-1523.0675708963972</v>
          </cell>
          <cell r="E279">
            <v>0</v>
          </cell>
          <cell r="F279">
            <v>-82238.394842434675</v>
          </cell>
          <cell r="G279">
            <v>0</v>
          </cell>
          <cell r="H279">
            <v>-1523.0675708963972</v>
          </cell>
          <cell r="I279">
            <v>0</v>
          </cell>
          <cell r="J279">
            <v>-1523.0675708963972</v>
          </cell>
          <cell r="K279">
            <v>-1.1971264714725774E-2</v>
          </cell>
          <cell r="L279">
            <v>0</v>
          </cell>
          <cell r="M279">
            <v>-1523.0675708963972</v>
          </cell>
          <cell r="N279">
            <v>0</v>
          </cell>
          <cell r="O279">
            <v>-1523.0675708963972</v>
          </cell>
          <cell r="P279">
            <v>0</v>
          </cell>
          <cell r="Q279">
            <v>-8049.7360495764888</v>
          </cell>
          <cell r="R279">
            <v>0</v>
          </cell>
          <cell r="S279">
            <v>0</v>
          </cell>
        </row>
        <row r="280">
          <cell r="A280">
            <v>274</v>
          </cell>
          <cell r="B280">
            <v>122947.09486692767</v>
          </cell>
          <cell r="C280">
            <v>124435.9555933104</v>
          </cell>
          <cell r="D280">
            <v>-1488.8607263827289</v>
          </cell>
          <cell r="E280">
            <v>0</v>
          </cell>
          <cell r="F280">
            <v>-80643.303831279671</v>
          </cell>
          <cell r="G280">
            <v>0</v>
          </cell>
          <cell r="H280">
            <v>-1488.8607263827289</v>
          </cell>
          <cell r="I280">
            <v>0</v>
          </cell>
          <cell r="J280">
            <v>-1488.8607263827289</v>
          </cell>
          <cell r="K280">
            <v>-1.1964875580244021E-2</v>
          </cell>
          <cell r="L280">
            <v>0</v>
          </cell>
          <cell r="M280">
            <v>-1488.8607263827289</v>
          </cell>
          <cell r="N280">
            <v>0</v>
          </cell>
          <cell r="O280">
            <v>-1488.8607263827289</v>
          </cell>
          <cell r="P280">
            <v>0</v>
          </cell>
          <cell r="Q280">
            <v>-9578.645873246267</v>
          </cell>
          <cell r="R280">
            <v>0</v>
          </cell>
          <cell r="S280">
            <v>0</v>
          </cell>
        </row>
        <row r="281">
          <cell r="A281">
            <v>275</v>
          </cell>
          <cell r="B281">
            <v>120231.93806527786</v>
          </cell>
          <cell r="C281">
            <v>121687.12542902073</v>
          </cell>
          <cell r="D281">
            <v>-1455.1873637428653</v>
          </cell>
          <cell r="E281">
            <v>0</v>
          </cell>
          <cell r="F281">
            <v>-79067.520907529586</v>
          </cell>
          <cell r="G281">
            <v>0</v>
          </cell>
          <cell r="H281">
            <v>-1455.1873637428653</v>
          </cell>
          <cell r="I281">
            <v>0</v>
          </cell>
          <cell r="J281">
            <v>-1455.1873637428653</v>
          </cell>
          <cell r="K281">
            <v>-1.1958433224652563E-2</v>
          </cell>
          <cell r="L281">
            <v>0</v>
          </cell>
          <cell r="M281">
            <v>-1455.1873637428653</v>
          </cell>
          <cell r="N281">
            <v>0</v>
          </cell>
          <cell r="O281">
            <v>-1455.1873637428653</v>
          </cell>
          <cell r="P281">
            <v>0</v>
          </cell>
          <cell r="Q281">
            <v>-11081.488976021225</v>
          </cell>
          <cell r="R281">
            <v>0</v>
          </cell>
          <cell r="S281">
            <v>0</v>
          </cell>
        </row>
        <row r="282">
          <cell r="A282">
            <v>276</v>
          </cell>
          <cell r="B282">
            <v>117558.51823164163</v>
          </cell>
          <cell r="C282">
            <v>118980.57219174712</v>
          </cell>
          <cell r="D282">
            <v>-1422.0539601054916</v>
          </cell>
          <cell r="E282">
            <v>0</v>
          </cell>
          <cell r="F282">
            <v>-77511.112287406868</v>
          </cell>
          <cell r="G282">
            <v>0</v>
          </cell>
          <cell r="H282">
            <v>-1422.0539601054916</v>
          </cell>
          <cell r="I282">
            <v>0</v>
          </cell>
          <cell r="J282">
            <v>-1422.0539601054916</v>
          </cell>
          <cell r="K282">
            <v>-1.1951984545962116E-2</v>
          </cell>
          <cell r="L282">
            <v>0</v>
          </cell>
          <cell r="M282">
            <v>-1422.0539601054916</v>
          </cell>
          <cell r="N282">
            <v>0</v>
          </cell>
          <cell r="O282">
            <v>-1422.0539601054916</v>
          </cell>
          <cell r="P282">
            <v>0</v>
          </cell>
          <cell r="Q282">
            <v>-12558.675629590545</v>
          </cell>
          <cell r="R282">
            <v>0</v>
          </cell>
          <cell r="S282">
            <v>0</v>
          </cell>
        </row>
        <row r="283">
          <cell r="A283">
            <v>277</v>
          </cell>
          <cell r="B283">
            <v>114926.91377696791</v>
          </cell>
          <cell r="C283">
            <v>116316.37260265762</v>
          </cell>
          <cell r="D283">
            <v>-1389.4588256897114</v>
          </cell>
          <cell r="E283">
            <v>0</v>
          </cell>
          <cell r="F283">
            <v>-75974.125143096317</v>
          </cell>
          <cell r="G283">
            <v>0</v>
          </cell>
          <cell r="H283">
            <v>-1389.4588256897114</v>
          </cell>
          <cell r="I283">
            <v>0</v>
          </cell>
          <cell r="J283">
            <v>-1389.4588256897114</v>
          </cell>
          <cell r="K283">
            <v>-1.1945513727772188E-2</v>
          </cell>
          <cell r="L283">
            <v>0</v>
          </cell>
          <cell r="M283">
            <v>-1389.4588256897114</v>
          </cell>
          <cell r="N283">
            <v>0</v>
          </cell>
          <cell r="O283">
            <v>-1389.4588256897114</v>
          </cell>
          <cell r="P283">
            <v>0</v>
          </cell>
          <cell r="Q283">
            <v>-14010.616457048804</v>
          </cell>
          <cell r="R283">
            <v>0</v>
          </cell>
          <cell r="S283">
            <v>0</v>
          </cell>
        </row>
        <row r="284">
          <cell r="A284">
            <v>278</v>
          </cell>
          <cell r="B284">
            <v>112336.14971558878</v>
          </cell>
          <cell r="C284">
            <v>113693.53456542046</v>
          </cell>
          <cell r="D284">
            <v>-1357.3848498316802</v>
          </cell>
          <cell r="E284">
            <v>0</v>
          </cell>
          <cell r="F284">
            <v>-74456.593017186358</v>
          </cell>
          <cell r="G284">
            <v>0</v>
          </cell>
          <cell r="H284">
            <v>-1357.3848498316802</v>
          </cell>
          <cell r="I284">
            <v>0</v>
          </cell>
          <cell r="J284">
            <v>-1357.3848498316802</v>
          </cell>
          <cell r="K284">
            <v>-1.1938980127762908E-2</v>
          </cell>
          <cell r="L284">
            <v>0</v>
          </cell>
          <cell r="M284">
            <v>-1357.3848498316802</v>
          </cell>
          <cell r="N284">
            <v>0</v>
          </cell>
          <cell r="O284">
            <v>-1357.3848498316802</v>
          </cell>
          <cell r="P284">
            <v>0</v>
          </cell>
          <cell r="Q284">
            <v>-15437.707013761321</v>
          </cell>
          <cell r="R284">
            <v>0</v>
          </cell>
          <cell r="S284">
            <v>0</v>
          </cell>
        </row>
        <row r="285">
          <cell r="A285">
            <v>279</v>
          </cell>
          <cell r="B285">
            <v>109786.27772296969</v>
          </cell>
          <cell r="C285">
            <v>111112.11747240876</v>
          </cell>
          <cell r="D285">
            <v>-1325.8397494390665</v>
          </cell>
          <cell r="E285">
            <v>0</v>
          </cell>
          <cell r="F285">
            <v>-72958.554653489569</v>
          </cell>
          <cell r="G285">
            <v>0</v>
          </cell>
          <cell r="H285">
            <v>-1325.8397494390665</v>
          </cell>
          <cell r="I285">
            <v>0</v>
          </cell>
          <cell r="J285">
            <v>-1325.8397494390665</v>
          </cell>
          <cell r="K285">
            <v>-1.1932449669751795E-2</v>
          </cell>
          <cell r="L285">
            <v>0</v>
          </cell>
          <cell r="M285">
            <v>-1325.8397494390665</v>
          </cell>
          <cell r="N285">
            <v>0</v>
          </cell>
          <cell r="O285">
            <v>-1325.8397494390665</v>
          </cell>
          <cell r="P285">
            <v>0</v>
          </cell>
          <cell r="Q285">
            <v>-16840.352539970623</v>
          </cell>
          <cell r="R285">
            <v>0</v>
          </cell>
          <cell r="S285">
            <v>0</v>
          </cell>
        </row>
        <row r="286">
          <cell r="A286">
            <v>280</v>
          </cell>
          <cell r="B286">
            <v>107278.61486774225</v>
          </cell>
          <cell r="C286">
            <v>108573.44557376619</v>
          </cell>
          <cell r="D286">
            <v>-1294.8307060239458</v>
          </cell>
          <cell r="E286">
            <v>0</v>
          </cell>
          <cell r="F286">
            <v>-71480.036088560548</v>
          </cell>
          <cell r="G286">
            <v>0</v>
          </cell>
          <cell r="H286">
            <v>-1294.8307060239458</v>
          </cell>
          <cell r="I286">
            <v>0</v>
          </cell>
          <cell r="J286">
            <v>-1294.8307060239458</v>
          </cell>
          <cell r="K286">
            <v>-1.1925850738007768E-2</v>
          </cell>
          <cell r="L286">
            <v>0</v>
          </cell>
          <cell r="M286">
            <v>-1294.8307060239458</v>
          </cell>
          <cell r="N286">
            <v>0</v>
          </cell>
          <cell r="O286">
            <v>-1294.8307060239458</v>
          </cell>
          <cell r="P286">
            <v>0</v>
          </cell>
          <cell r="Q286">
            <v>-18218.967473585111</v>
          </cell>
          <cell r="R286">
            <v>0</v>
          </cell>
          <cell r="S286">
            <v>-18218.967473585111</v>
          </cell>
        </row>
        <row r="287">
          <cell r="A287">
            <v>281</v>
          </cell>
          <cell r="B287">
            <v>104811.93714334202</v>
          </cell>
          <cell r="C287">
            <v>106076.28430950298</v>
          </cell>
          <cell r="D287">
            <v>-1264.3471661609656</v>
          </cell>
          <cell r="E287">
            <v>0</v>
          </cell>
          <cell r="F287">
            <v>-70021.041645105492</v>
          </cell>
          <cell r="G287">
            <v>0</v>
          </cell>
          <cell r="H287">
            <v>-1264.3471661609656</v>
          </cell>
          <cell r="I287">
            <v>0</v>
          </cell>
          <cell r="J287">
            <v>-1264.3471661609656</v>
          </cell>
          <cell r="K287">
            <v>-1.1919225625135301E-2</v>
          </cell>
          <cell r="L287">
            <v>0</v>
          </cell>
          <cell r="M287">
            <v>-1264.3471661609656</v>
          </cell>
          <cell r="N287">
            <v>0</v>
          </cell>
          <cell r="O287">
            <v>-1264.3471661609656</v>
          </cell>
          <cell r="P287">
            <v>0</v>
          </cell>
          <cell r="Q287">
            <v>-1264.3471661609656</v>
          </cell>
          <cell r="R287">
            <v>0</v>
          </cell>
          <cell r="S287">
            <v>0</v>
          </cell>
        </row>
        <row r="288">
          <cell r="A288">
            <v>282</v>
          </cell>
          <cell r="B288">
            <v>102385.86598442771</v>
          </cell>
          <cell r="C288">
            <v>103620.25083066797</v>
          </cell>
          <cell r="D288">
            <v>-1234.384846240253</v>
          </cell>
          <cell r="E288">
            <v>0</v>
          </cell>
          <cell r="F288">
            <v>-68581.580479919416</v>
          </cell>
          <cell r="G288">
            <v>0</v>
          </cell>
          <cell r="H288">
            <v>-1234.384846240253</v>
          </cell>
          <cell r="I288">
            <v>0</v>
          </cell>
          <cell r="J288">
            <v>-1234.384846240253</v>
          </cell>
          <cell r="K288">
            <v>-1.1912583074687157E-2</v>
          </cell>
          <cell r="L288">
            <v>0</v>
          </cell>
          <cell r="M288">
            <v>-1234.384846240253</v>
          </cell>
          <cell r="N288">
            <v>0</v>
          </cell>
          <cell r="O288">
            <v>-1234.384846240253</v>
          </cell>
          <cell r="P288">
            <v>0</v>
          </cell>
          <cell r="Q288">
            <v>-2505.022400353113</v>
          </cell>
          <cell r="R288">
            <v>0</v>
          </cell>
          <cell r="S288">
            <v>0</v>
          </cell>
        </row>
        <row r="289">
          <cell r="A289">
            <v>283</v>
          </cell>
          <cell r="B289">
            <v>100000.01844701955</v>
          </cell>
          <cell r="C289">
            <v>101204.95240136434</v>
          </cell>
          <cell r="D289">
            <v>-1204.9339543447859</v>
          </cell>
          <cell r="E289">
            <v>0</v>
          </cell>
          <cell r="F289">
            <v>-67161.650326668634</v>
          </cell>
          <cell r="G289">
            <v>0</v>
          </cell>
          <cell r="H289">
            <v>-1204.9339543447859</v>
          </cell>
          <cell r="I289">
            <v>0</v>
          </cell>
          <cell r="J289">
            <v>-1204.9339543447859</v>
          </cell>
          <cell r="K289">
            <v>-1.1905879364146039E-2</v>
          </cell>
          <cell r="L289">
            <v>0</v>
          </cell>
          <cell r="M289">
            <v>-1204.9339543447859</v>
          </cell>
          <cell r="N289">
            <v>0</v>
          </cell>
          <cell r="O289">
            <v>-1204.9339543447859</v>
          </cell>
          <cell r="P289">
            <v>0</v>
          </cell>
          <cell r="Q289">
            <v>-3722.4193578572708</v>
          </cell>
          <cell r="R289">
            <v>0</v>
          </cell>
          <cell r="S289">
            <v>0</v>
          </cell>
        </row>
        <row r="290">
          <cell r="A290">
            <v>284</v>
          </cell>
          <cell r="B290">
            <v>97654.415486786471</v>
          </cell>
          <cell r="C290">
            <v>98830.413649886294</v>
          </cell>
          <cell r="D290">
            <v>-1175.9981630998227</v>
          </cell>
          <cell r="E290">
            <v>0</v>
          </cell>
          <cell r="F290">
            <v>-65761.249245951141</v>
          </cell>
          <cell r="G290">
            <v>0</v>
          </cell>
          <cell r="H290">
            <v>-1175.9981630998227</v>
          </cell>
          <cell r="I290">
            <v>0</v>
          </cell>
          <cell r="J290">
            <v>-1175.9981630998227</v>
          </cell>
          <cell r="K290">
            <v>-1.1899152494351375E-2</v>
          </cell>
          <cell r="L290">
            <v>0</v>
          </cell>
          <cell r="M290">
            <v>-1175.9981630998227</v>
          </cell>
          <cell r="N290">
            <v>0</v>
          </cell>
          <cell r="O290">
            <v>-1175.9981630998227</v>
          </cell>
          <cell r="P290">
            <v>0</v>
          </cell>
          <cell r="Q290">
            <v>-4916.9373250957478</v>
          </cell>
          <cell r="R290">
            <v>0</v>
          </cell>
          <cell r="S290">
            <v>0</v>
          </cell>
        </row>
        <row r="291">
          <cell r="A291">
            <v>285</v>
          </cell>
          <cell r="B291">
            <v>95349.186598067667</v>
          </cell>
          <cell r="C291">
            <v>96496.766406279741</v>
          </cell>
          <cell r="D291">
            <v>-1147.5798082120746</v>
          </cell>
          <cell r="E291">
            <v>0</v>
          </cell>
          <cell r="F291">
            <v>-64380.357761822321</v>
          </cell>
          <cell r="G291">
            <v>0</v>
          </cell>
          <cell r="H291">
            <v>-1147.5798082120746</v>
          </cell>
          <cell r="I291">
            <v>0</v>
          </cell>
          <cell r="J291">
            <v>-1147.5798082120746</v>
          </cell>
          <cell r="K291">
            <v>-1.1892417237904391E-2</v>
          </cell>
          <cell r="L291">
            <v>0</v>
          </cell>
          <cell r="M291">
            <v>-1147.5798082120746</v>
          </cell>
          <cell r="N291">
            <v>0</v>
          </cell>
          <cell r="O291">
            <v>-1147.5798082120746</v>
          </cell>
          <cell r="P291">
            <v>0</v>
          </cell>
          <cell r="Q291">
            <v>-6088.9799107298777</v>
          </cell>
          <cell r="R291">
            <v>0</v>
          </cell>
          <cell r="S291">
            <v>0</v>
          </cell>
        </row>
        <row r="292">
          <cell r="A292">
            <v>286</v>
          </cell>
          <cell r="B292">
            <v>93083.748278348139</v>
          </cell>
          <cell r="C292">
            <v>94203.410770448289</v>
          </cell>
          <cell r="D292">
            <v>-1119.6624921001494</v>
          </cell>
          <cell r="E292">
            <v>0</v>
          </cell>
          <cell r="F292">
            <v>-63018.944389792028</v>
          </cell>
          <cell r="G292">
            <v>0</v>
          </cell>
          <cell r="H292">
            <v>-1119.6624921001494</v>
          </cell>
          <cell r="I292">
            <v>0</v>
          </cell>
          <cell r="J292">
            <v>-1119.6624921001494</v>
          </cell>
          <cell r="K292">
            <v>-1.1885583366280711E-2</v>
          </cell>
          <cell r="L292">
            <v>0</v>
          </cell>
          <cell r="M292">
            <v>-1119.6624921001494</v>
          </cell>
          <cell r="N292">
            <v>0</v>
          </cell>
          <cell r="O292">
            <v>-1119.6624921001494</v>
          </cell>
          <cell r="P292">
            <v>0</v>
          </cell>
          <cell r="Q292">
            <v>-7238.9363338759449</v>
          </cell>
          <cell r="R292">
            <v>0</v>
          </cell>
          <cell r="S292">
            <v>0</v>
          </cell>
        </row>
        <row r="293">
          <cell r="A293">
            <v>287</v>
          </cell>
          <cell r="B293">
            <v>90857.441904145468</v>
          </cell>
          <cell r="C293">
            <v>91949.68454898498</v>
          </cell>
          <cell r="D293">
            <v>-1092.2426448395126</v>
          </cell>
          <cell r="E293">
            <v>0</v>
          </cell>
          <cell r="F293">
            <v>-61676.991016017695</v>
          </cell>
          <cell r="G293">
            <v>0</v>
          </cell>
          <cell r="H293">
            <v>-1092.2426448395126</v>
          </cell>
          <cell r="I293">
            <v>0</v>
          </cell>
          <cell r="J293">
            <v>-1092.2426448395126</v>
          </cell>
          <cell r="K293">
            <v>-1.1878699205951432E-2</v>
          </cell>
          <cell r="L293">
            <v>0</v>
          </cell>
          <cell r="M293">
            <v>-1092.2426448395126</v>
          </cell>
          <cell r="N293">
            <v>0</v>
          </cell>
          <cell r="O293">
            <v>-1092.2426448395126</v>
          </cell>
          <cell r="P293">
            <v>0</v>
          </cell>
          <cell r="Q293">
            <v>-8367.1941801710891</v>
          </cell>
          <cell r="R293">
            <v>0</v>
          </cell>
          <cell r="S293">
            <v>0</v>
          </cell>
        </row>
        <row r="294">
          <cell r="A294">
            <v>288</v>
          </cell>
          <cell r="B294">
            <v>88670.190285775912</v>
          </cell>
          <cell r="C294">
            <v>89735.513012349271</v>
          </cell>
          <cell r="D294">
            <v>-1065.3227265733585</v>
          </cell>
          <cell r="E294">
            <v>0</v>
          </cell>
          <cell r="F294">
            <v>-60354.470101569241</v>
          </cell>
          <cell r="G294">
            <v>0</v>
          </cell>
          <cell r="H294">
            <v>-1065.3227265733585</v>
          </cell>
          <cell r="I294">
            <v>0</v>
          </cell>
          <cell r="J294">
            <v>-1065.3227265733585</v>
          </cell>
          <cell r="K294">
            <v>-1.1871807390533895E-2</v>
          </cell>
          <cell r="L294">
            <v>0</v>
          </cell>
          <cell r="M294">
            <v>-1065.3227265733585</v>
          </cell>
          <cell r="N294">
            <v>0</v>
          </cell>
          <cell r="O294">
            <v>-1065.3227265733585</v>
          </cell>
          <cell r="P294">
            <v>0</v>
          </cell>
          <cell r="Q294">
            <v>-9474.1454237141352</v>
          </cell>
          <cell r="R294">
            <v>0</v>
          </cell>
          <cell r="S294">
            <v>0</v>
          </cell>
        </row>
        <row r="295">
          <cell r="A295">
            <v>289</v>
          </cell>
          <cell r="B295">
            <v>86521.86562647752</v>
          </cell>
          <cell r="C295">
            <v>87560.764445638328</v>
          </cell>
          <cell r="D295">
            <v>-1038.8988191608078</v>
          </cell>
          <cell r="E295">
            <v>0</v>
          </cell>
          <cell r="F295">
            <v>-59051.338473557946</v>
          </cell>
          <cell r="G295">
            <v>0</v>
          </cell>
          <cell r="H295">
            <v>-1038.8988191608078</v>
          </cell>
          <cell r="I295">
            <v>0</v>
          </cell>
          <cell r="J295">
            <v>-1038.8988191608078</v>
          </cell>
          <cell r="K295">
            <v>-1.1864889779551925E-2</v>
          </cell>
          <cell r="L295">
            <v>0</v>
          </cell>
          <cell r="M295">
            <v>-1038.8988191608078</v>
          </cell>
          <cell r="N295">
            <v>0</v>
          </cell>
          <cell r="O295">
            <v>-1038.8988191608078</v>
          </cell>
          <cell r="P295">
            <v>0</v>
          </cell>
          <cell r="Q295">
            <v>-10560.180070615028</v>
          </cell>
          <cell r="R295">
            <v>0</v>
          </cell>
          <cell r="S295">
            <v>0</v>
          </cell>
        </row>
        <row r="296">
          <cell r="A296">
            <v>290</v>
          </cell>
          <cell r="B296">
            <v>84411.579815717181</v>
          </cell>
          <cell r="C296">
            <v>85424.535671180667</v>
          </cell>
          <cell r="D296">
            <v>-1012.9558554634859</v>
          </cell>
          <cell r="E296">
            <v>0</v>
          </cell>
          <cell r="F296">
            <v>-57767.542909715383</v>
          </cell>
          <cell r="G296">
            <v>0</v>
          </cell>
          <cell r="H296">
            <v>-1012.9558554634859</v>
          </cell>
          <cell r="I296">
            <v>0</v>
          </cell>
          <cell r="J296">
            <v>-1012.9558554634859</v>
          </cell>
          <cell r="K296">
            <v>-1.1857902972544021E-2</v>
          </cell>
          <cell r="L296">
            <v>0</v>
          </cell>
          <cell r="M296">
            <v>-1012.9558554634859</v>
          </cell>
          <cell r="N296">
            <v>0</v>
          </cell>
          <cell r="O296">
            <v>-1012.9558554634859</v>
          </cell>
          <cell r="P296">
            <v>0</v>
          </cell>
          <cell r="Q296">
            <v>-11625.675000206178</v>
          </cell>
          <cell r="R296">
            <v>0</v>
          </cell>
          <cell r="S296">
            <v>0</v>
          </cell>
        </row>
        <row r="297">
          <cell r="A297">
            <v>291</v>
          </cell>
          <cell r="B297">
            <v>82339.207526606653</v>
          </cell>
          <cell r="C297">
            <v>83326.705533363114</v>
          </cell>
          <cell r="D297">
            <v>-987.49800675646111</v>
          </cell>
          <cell r="E297">
            <v>0</v>
          </cell>
          <cell r="F297">
            <v>-56503.035908948426</v>
          </cell>
          <cell r="G297">
            <v>0</v>
          </cell>
          <cell r="H297">
            <v>-987.49800675646111</v>
          </cell>
          <cell r="I297">
            <v>0</v>
          </cell>
          <cell r="J297">
            <v>-987.49800675646111</v>
          </cell>
          <cell r="K297">
            <v>-1.1850918627295034E-2</v>
          </cell>
          <cell r="L297">
            <v>0</v>
          </cell>
          <cell r="M297">
            <v>-987.49800675646111</v>
          </cell>
          <cell r="N297">
            <v>0</v>
          </cell>
          <cell r="O297">
            <v>-987.49800675646111</v>
          </cell>
          <cell r="P297">
            <v>0</v>
          </cell>
          <cell r="Q297">
            <v>-12671.013138147484</v>
          </cell>
          <cell r="R297">
            <v>0</v>
          </cell>
          <cell r="S297">
            <v>0</v>
          </cell>
        </row>
        <row r="298">
          <cell r="A298">
            <v>292</v>
          </cell>
          <cell r="B298">
            <v>80305.550160890023</v>
          </cell>
          <cell r="C298">
            <v>81268.078136709315</v>
          </cell>
          <cell r="D298">
            <v>-962.5279758192919</v>
          </cell>
          <cell r="E298">
            <v>0</v>
          </cell>
          <cell r="F298">
            <v>-55257.7579643551</v>
          </cell>
          <cell r="G298">
            <v>0</v>
          </cell>
          <cell r="H298">
            <v>-962.5279758192919</v>
          </cell>
          <cell r="I298">
            <v>0</v>
          </cell>
          <cell r="J298">
            <v>-962.5279758192919</v>
          </cell>
          <cell r="K298">
            <v>-1.1843862902727015E-2</v>
          </cell>
          <cell r="L298">
            <v>0</v>
          </cell>
          <cell r="M298">
            <v>-962.5279758192919</v>
          </cell>
          <cell r="N298">
            <v>0</v>
          </cell>
          <cell r="O298">
            <v>-962.5279758192919</v>
          </cell>
          <cell r="P298">
            <v>0</v>
          </cell>
          <cell r="Q298">
            <v>-13696.582018012548</v>
          </cell>
          <cell r="R298">
            <v>0</v>
          </cell>
          <cell r="S298">
            <v>-13696.582018012548</v>
          </cell>
        </row>
        <row r="299">
          <cell r="A299">
            <v>293</v>
          </cell>
          <cell r="B299">
            <v>78309.516657460495</v>
          </cell>
          <cell r="C299">
            <v>79247.552931405735</v>
          </cell>
          <cell r="D299">
            <v>-938.03627394523937</v>
          </cell>
          <cell r="E299">
            <v>0</v>
          </cell>
          <cell r="F299">
            <v>-54031.6318978208</v>
          </cell>
          <cell r="G299">
            <v>0</v>
          </cell>
          <cell r="H299">
            <v>-938.03627394523937</v>
          </cell>
          <cell r="I299">
            <v>0</v>
          </cell>
          <cell r="J299">
            <v>-938.03627394523937</v>
          </cell>
          <cell r="K299">
            <v>-1.1836785354838338E-2</v>
          </cell>
          <cell r="L299">
            <v>0</v>
          </cell>
          <cell r="M299">
            <v>-938.03627394523937</v>
          </cell>
          <cell r="N299">
            <v>0</v>
          </cell>
          <cell r="O299">
            <v>-938.03627394523937</v>
          </cell>
          <cell r="P299">
            <v>0</v>
          </cell>
          <cell r="Q299">
            <v>-938.03627394523937</v>
          </cell>
          <cell r="R299">
            <v>0</v>
          </cell>
          <cell r="S299">
            <v>0</v>
          </cell>
        </row>
        <row r="300">
          <cell r="A300">
            <v>294</v>
          </cell>
          <cell r="B300">
            <v>76350.670827788621</v>
          </cell>
          <cell r="C300">
            <v>77264.687864613632</v>
          </cell>
          <cell r="D300">
            <v>-914.01703682501102</v>
          </cell>
          <cell r="E300">
            <v>0</v>
          </cell>
          <cell r="F300">
            <v>-52824.584371998411</v>
          </cell>
          <cell r="G300">
            <v>0</v>
          </cell>
          <cell r="H300">
            <v>-914.01703682501102</v>
          </cell>
          <cell r="I300">
            <v>0</v>
          </cell>
          <cell r="J300">
            <v>-914.01703682501102</v>
          </cell>
          <cell r="K300">
            <v>-1.1829686524154337E-2</v>
          </cell>
          <cell r="L300">
            <v>0</v>
          </cell>
          <cell r="M300">
            <v>-914.01703682501102</v>
          </cell>
          <cell r="N300">
            <v>0</v>
          </cell>
          <cell r="O300">
            <v>-914.01703682501102</v>
          </cell>
          <cell r="P300">
            <v>0</v>
          </cell>
          <cell r="Q300">
            <v>-1856.7202347243583</v>
          </cell>
          <cell r="R300">
            <v>0</v>
          </cell>
          <cell r="S300">
            <v>0</v>
          </cell>
        </row>
        <row r="301">
          <cell r="A301">
            <v>295</v>
          </cell>
          <cell r="B301">
            <v>74428.576254715037</v>
          </cell>
          <cell r="C301">
            <v>75319.037261886304</v>
          </cell>
          <cell r="D301">
            <v>-890.46100717126683</v>
          </cell>
          <cell r="E301">
            <v>0</v>
          </cell>
          <cell r="F301">
            <v>-51636.534058596793</v>
          </cell>
          <cell r="G301">
            <v>0</v>
          </cell>
          <cell r="H301">
            <v>-890.46100717126683</v>
          </cell>
          <cell r="I301">
            <v>0</v>
          </cell>
          <cell r="J301">
            <v>-890.46100717126683</v>
          </cell>
          <cell r="K301">
            <v>-1.1822522426503012E-2</v>
          </cell>
          <cell r="L301">
            <v>0</v>
          </cell>
          <cell r="M301">
            <v>-890.46100717126683</v>
          </cell>
          <cell r="N301">
            <v>0</v>
          </cell>
          <cell r="O301">
            <v>-890.46100717126683</v>
          </cell>
          <cell r="P301">
            <v>0</v>
          </cell>
          <cell r="Q301">
            <v>-2756.4188080539866</v>
          </cell>
          <cell r="R301">
            <v>0</v>
          </cell>
          <cell r="S301">
            <v>0</v>
          </cell>
        </row>
        <row r="302">
          <cell r="A302">
            <v>296</v>
          </cell>
          <cell r="B302">
            <v>72543.049627274537</v>
          </cell>
          <cell r="C302">
            <v>73410.418114800763</v>
          </cell>
          <cell r="D302">
            <v>-867.36848752622609</v>
          </cell>
          <cell r="E302">
            <v>0</v>
          </cell>
          <cell r="F302">
            <v>-50467.400585067095</v>
          </cell>
          <cell r="G302">
            <v>0</v>
          </cell>
          <cell r="H302">
            <v>-867.36848752622609</v>
          </cell>
          <cell r="I302">
            <v>0</v>
          </cell>
          <cell r="J302">
            <v>-867.36848752622609</v>
          </cell>
          <cell r="K302">
            <v>-1.1815332343834589E-2</v>
          </cell>
          <cell r="L302">
            <v>0</v>
          </cell>
          <cell r="M302">
            <v>-867.36848752622609</v>
          </cell>
          <cell r="N302">
            <v>0</v>
          </cell>
          <cell r="O302">
            <v>-867.36848752622609</v>
          </cell>
          <cell r="P302">
            <v>0</v>
          </cell>
          <cell r="Q302">
            <v>-3637.5010477241003</v>
          </cell>
          <cell r="R302">
            <v>0</v>
          </cell>
          <cell r="S302">
            <v>0</v>
          </cell>
        </row>
        <row r="303">
          <cell r="A303">
            <v>297</v>
          </cell>
          <cell r="B303">
            <v>70694.040892754405</v>
          </cell>
          <cell r="C303">
            <v>71538.780064514809</v>
          </cell>
          <cell r="D303">
            <v>-844.73917176040413</v>
          </cell>
          <cell r="E303">
            <v>0</v>
          </cell>
          <cell r="F303">
            <v>-49317.089734811118</v>
          </cell>
          <cell r="G303">
            <v>0</v>
          </cell>
          <cell r="H303">
            <v>-844.73917176040413</v>
          </cell>
          <cell r="I303">
            <v>0</v>
          </cell>
          <cell r="J303">
            <v>-844.73917176040413</v>
          </cell>
          <cell r="K303">
            <v>-1.1808129394974375E-2</v>
          </cell>
          <cell r="L303">
            <v>0</v>
          </cell>
          <cell r="M303">
            <v>-844.73917176040413</v>
          </cell>
          <cell r="N303">
            <v>0</v>
          </cell>
          <cell r="O303">
            <v>-844.73917176040413</v>
          </cell>
          <cell r="P303">
            <v>0</v>
          </cell>
          <cell r="Q303">
            <v>-4500.3375375139212</v>
          </cell>
          <cell r="R303">
            <v>0</v>
          </cell>
          <cell r="S303">
            <v>0</v>
          </cell>
        </row>
        <row r="304">
          <cell r="A304">
            <v>298</v>
          </cell>
          <cell r="B304">
            <v>68880.970968509995</v>
          </cell>
          <cell r="C304">
            <v>69703.530540682797</v>
          </cell>
          <cell r="D304">
            <v>-822.55957217280229</v>
          </cell>
          <cell r="E304">
            <v>0</v>
          </cell>
          <cell r="F304">
            <v>-48185.497140336782</v>
          </cell>
          <cell r="G304">
            <v>0</v>
          </cell>
          <cell r="H304">
            <v>-822.55957217280229</v>
          </cell>
          <cell r="I304">
            <v>0</v>
          </cell>
          <cell r="J304">
            <v>-822.55957217280229</v>
          </cell>
          <cell r="K304">
            <v>-1.1800830830121459E-2</v>
          </cell>
          <cell r="L304">
            <v>0</v>
          </cell>
          <cell r="M304">
            <v>-822.55957217280229</v>
          </cell>
          <cell r="N304">
            <v>0</v>
          </cell>
          <cell r="O304">
            <v>-822.55957217280229</v>
          </cell>
          <cell r="P304">
            <v>0</v>
          </cell>
          <cell r="Q304">
            <v>-5345.287217232416</v>
          </cell>
          <cell r="R304">
            <v>0</v>
          </cell>
          <cell r="S304">
            <v>0</v>
          </cell>
        </row>
        <row r="305">
          <cell r="A305">
            <v>299</v>
          </cell>
          <cell r="B305">
            <v>67103.167219161624</v>
          </cell>
          <cell r="C305">
            <v>67903.99189916419</v>
          </cell>
          <cell r="D305">
            <v>-800.82468000256631</v>
          </cell>
          <cell r="E305">
            <v>0</v>
          </cell>
          <cell r="F305">
            <v>-47072.529313957042</v>
          </cell>
          <cell r="G305">
            <v>0</v>
          </cell>
          <cell r="H305">
            <v>-800.82468000256631</v>
          </cell>
          <cell r="I305">
            <v>0</v>
          </cell>
          <cell r="J305">
            <v>-800.82468000256631</v>
          </cell>
          <cell r="K305">
            <v>-1.17934845596673E-2</v>
          </cell>
          <cell r="L305">
            <v>0</v>
          </cell>
          <cell r="M305">
            <v>-800.82468000256631</v>
          </cell>
          <cell r="N305">
            <v>0</v>
          </cell>
          <cell r="O305">
            <v>-800.82468000256631</v>
          </cell>
          <cell r="P305">
            <v>0</v>
          </cell>
          <cell r="Q305">
            <v>-6172.7058037272864</v>
          </cell>
          <cell r="R305">
            <v>0</v>
          </cell>
          <cell r="S305">
            <v>0</v>
          </cell>
        </row>
        <row r="306">
          <cell r="A306">
            <v>300</v>
          </cell>
          <cell r="B306">
            <v>65360.424343886254</v>
          </cell>
          <cell r="C306">
            <v>66139.958439118374</v>
          </cell>
          <cell r="D306">
            <v>-779.53409523212031</v>
          </cell>
          <cell r="E306">
            <v>0</v>
          </cell>
          <cell r="F306">
            <v>-45978.085879818304</v>
          </cell>
          <cell r="G306">
            <v>0</v>
          </cell>
          <cell r="H306">
            <v>-779.53409523212031</v>
          </cell>
          <cell r="I306">
            <v>0</v>
          </cell>
          <cell r="J306">
            <v>-779.53409523212031</v>
          </cell>
          <cell r="K306">
            <v>-1.1786129196765053E-2</v>
          </cell>
          <cell r="L306">
            <v>0</v>
          </cell>
          <cell r="M306">
            <v>-779.53409523212031</v>
          </cell>
          <cell r="N306">
            <v>0</v>
          </cell>
          <cell r="O306">
            <v>-779.53409523212031</v>
          </cell>
          <cell r="P306">
            <v>0</v>
          </cell>
          <cell r="Q306">
            <v>-6982.9503835933492</v>
          </cell>
          <cell r="R306">
            <v>0</v>
          </cell>
          <cell r="S306">
            <v>0</v>
          </cell>
        </row>
        <row r="307">
          <cell r="A307">
            <v>301</v>
          </cell>
          <cell r="B307">
            <v>63652.475825419388</v>
          </cell>
          <cell r="C307">
            <v>64411.158430987431</v>
          </cell>
          <cell r="D307">
            <v>-758.68260556804307</v>
          </cell>
          <cell r="E307">
            <v>0</v>
          </cell>
          <cell r="F307">
            <v>-44902.054362004164</v>
          </cell>
          <cell r="G307">
            <v>0</v>
          </cell>
          <cell r="H307">
            <v>-758.68260556804307</v>
          </cell>
          <cell r="I307">
            <v>0</v>
          </cell>
          <cell r="J307">
            <v>-758.68260556804307</v>
          </cell>
          <cell r="K307">
            <v>-1.1778744926330187E-2</v>
          </cell>
          <cell r="L307">
            <v>0</v>
          </cell>
          <cell r="M307">
            <v>-758.68260556804307</v>
          </cell>
          <cell r="N307">
            <v>0</v>
          </cell>
          <cell r="O307">
            <v>-758.68260556804307</v>
          </cell>
          <cell r="P307">
            <v>0</v>
          </cell>
          <cell r="Q307">
            <v>-7776.3746077114665</v>
          </cell>
          <cell r="R307">
            <v>0</v>
          </cell>
          <cell r="S307">
            <v>0</v>
          </cell>
        </row>
        <row r="308">
          <cell r="A308">
            <v>302</v>
          </cell>
          <cell r="B308">
            <v>61978.523291775833</v>
          </cell>
          <cell r="C308">
            <v>62716.780490221681</v>
          </cell>
          <cell r="D308">
            <v>-738.25719844584819</v>
          </cell>
          <cell r="E308">
            <v>0</v>
          </cell>
          <cell r="F308">
            <v>-43844.31545873166</v>
          </cell>
          <cell r="G308">
            <v>0</v>
          </cell>
          <cell r="H308">
            <v>-738.25719844584819</v>
          </cell>
          <cell r="I308">
            <v>0</v>
          </cell>
          <cell r="J308">
            <v>-738.25719844584819</v>
          </cell>
          <cell r="K308">
            <v>-1.1771286610621724E-2</v>
          </cell>
          <cell r="L308">
            <v>0</v>
          </cell>
          <cell r="M308">
            <v>-738.25719844584819</v>
          </cell>
          <cell r="N308">
            <v>0</v>
          </cell>
          <cell r="O308">
            <v>-738.25719844584819</v>
          </cell>
          <cell r="P308">
            <v>0</v>
          </cell>
          <cell r="Q308">
            <v>-8553.3208738840949</v>
          </cell>
          <cell r="R308">
            <v>0</v>
          </cell>
          <cell r="S308">
            <v>0</v>
          </cell>
        </row>
        <row r="309">
          <cell r="A309">
            <v>303</v>
          </cell>
          <cell r="B309">
            <v>60338.319460819643</v>
          </cell>
          <cell r="C309">
            <v>61056.578671342431</v>
          </cell>
          <cell r="D309">
            <v>-718.25921052278863</v>
          </cell>
          <cell r="E309">
            <v>0</v>
          </cell>
          <cell r="F309">
            <v>-42804.755903504403</v>
          </cell>
          <cell r="G309">
            <v>0</v>
          </cell>
          <cell r="H309">
            <v>-718.25921052278863</v>
          </cell>
          <cell r="I309">
            <v>0</v>
          </cell>
          <cell r="J309">
            <v>-718.25921052278863</v>
          </cell>
          <cell r="K309">
            <v>-1.1763829977913771E-2</v>
          </cell>
          <cell r="L309">
            <v>0</v>
          </cell>
          <cell r="M309">
            <v>-718.25921052278863</v>
          </cell>
          <cell r="N309">
            <v>0</v>
          </cell>
          <cell r="O309">
            <v>-718.25921052278863</v>
          </cell>
          <cell r="P309">
            <v>0</v>
          </cell>
          <cell r="Q309">
            <v>-9314.1346200706412</v>
          </cell>
          <cell r="R309">
            <v>0</v>
          </cell>
          <cell r="S309">
            <v>0</v>
          </cell>
        </row>
        <row r="310">
          <cell r="A310">
            <v>304</v>
          </cell>
          <cell r="B310">
            <v>58732.27633230378</v>
          </cell>
          <cell r="C310">
            <v>59430.964583689289</v>
          </cell>
          <cell r="D310">
            <v>-698.68825138550892</v>
          </cell>
          <cell r="E310">
            <v>0</v>
          </cell>
          <cell r="F310">
            <v>-41783.25194164901</v>
          </cell>
          <cell r="G310">
            <v>0</v>
          </cell>
          <cell r="H310">
            <v>-698.68825138550892</v>
          </cell>
          <cell r="I310">
            <v>0</v>
          </cell>
          <cell r="J310">
            <v>-698.68825138550892</v>
          </cell>
          <cell r="K310">
            <v>-1.1756300041229056E-2</v>
          </cell>
          <cell r="L310">
            <v>0</v>
          </cell>
          <cell r="M310">
            <v>-698.68825138550892</v>
          </cell>
          <cell r="N310">
            <v>0</v>
          </cell>
          <cell r="O310">
            <v>-698.68825138550892</v>
          </cell>
          <cell r="P310">
            <v>0</v>
          </cell>
          <cell r="Q310">
            <v>-10059.162612442255</v>
          </cell>
          <cell r="R310">
            <v>0</v>
          </cell>
          <cell r="S310">
            <v>-10059.162612442255</v>
          </cell>
        </row>
        <row r="311">
          <cell r="A311">
            <v>305</v>
          </cell>
          <cell r="B311">
            <v>57159.438683264772</v>
          </cell>
          <cell r="C311">
            <v>57838.974462555721</v>
          </cell>
          <cell r="D311">
            <v>-679.53577929094899</v>
          </cell>
          <cell r="E311">
            <v>0</v>
          </cell>
          <cell r="F311">
            <v>-40779.666373597502</v>
          </cell>
          <cell r="G311">
            <v>0</v>
          </cell>
          <cell r="H311">
            <v>-679.53577929094899</v>
          </cell>
          <cell r="I311">
            <v>0</v>
          </cell>
          <cell r="J311">
            <v>-679.53577929094899</v>
          </cell>
          <cell r="K311">
            <v>-1.1748752214319992E-2</v>
          </cell>
          <cell r="L311">
            <v>0</v>
          </cell>
          <cell r="M311">
            <v>-679.53577929094899</v>
          </cell>
          <cell r="N311">
            <v>0</v>
          </cell>
          <cell r="O311">
            <v>-679.53577929094899</v>
          </cell>
          <cell r="P311">
            <v>0</v>
          </cell>
          <cell r="Q311">
            <v>-679.53577929094899</v>
          </cell>
          <cell r="R311">
            <v>0</v>
          </cell>
          <cell r="S311">
            <v>0</v>
          </cell>
        </row>
        <row r="312">
          <cell r="A312">
            <v>306</v>
          </cell>
          <cell r="B312">
            <v>55619.343902191518</v>
          </cell>
          <cell r="C312">
            <v>56280.139144669607</v>
          </cell>
          <cell r="D312">
            <v>-660.79524247808877</v>
          </cell>
          <cell r="E312">
            <v>0</v>
          </cell>
          <cell r="F312">
            <v>-39793.865201114371</v>
          </cell>
          <cell r="G312">
            <v>0</v>
          </cell>
          <cell r="H312">
            <v>-660.79524247808877</v>
          </cell>
          <cell r="I312">
            <v>0</v>
          </cell>
          <cell r="J312">
            <v>-660.79524247808877</v>
          </cell>
          <cell r="K312">
            <v>-1.174117997077969E-2</v>
          </cell>
          <cell r="L312">
            <v>0</v>
          </cell>
          <cell r="M312">
            <v>-660.79524247808877</v>
          </cell>
          <cell r="N312">
            <v>0</v>
          </cell>
          <cell r="O312">
            <v>-660.79524247808877</v>
          </cell>
          <cell r="P312">
            <v>0</v>
          </cell>
          <cell r="Q312">
            <v>-1343.7118524406578</v>
          </cell>
          <cell r="R312">
            <v>0</v>
          </cell>
          <cell r="S312">
            <v>0</v>
          </cell>
        </row>
        <row r="313">
          <cell r="A313">
            <v>307</v>
          </cell>
          <cell r="B313">
            <v>54111.532964249607</v>
          </cell>
          <cell r="C313">
            <v>54753.991072825149</v>
          </cell>
          <cell r="D313">
            <v>-642.4581085755417</v>
          </cell>
          <cell r="E313">
            <v>0</v>
          </cell>
          <cell r="F313">
            <v>-38825.709547422266</v>
          </cell>
          <cell r="G313">
            <v>0</v>
          </cell>
          <cell r="H313">
            <v>-642.4581085755417</v>
          </cell>
          <cell r="I313">
            <v>0</v>
          </cell>
          <cell r="J313">
            <v>-642.4581085755417</v>
          </cell>
          <cell r="K313">
            <v>-1.1733539345488897E-2</v>
          </cell>
          <cell r="L313">
            <v>0</v>
          </cell>
          <cell r="M313">
            <v>-642.4581085755417</v>
          </cell>
          <cell r="N313">
            <v>0</v>
          </cell>
          <cell r="O313">
            <v>-642.4581085755417</v>
          </cell>
          <cell r="P313">
            <v>0</v>
          </cell>
          <cell r="Q313">
            <v>-1992.8552046530997</v>
          </cell>
          <cell r="R313">
            <v>0</v>
          </cell>
          <cell r="S313">
            <v>0</v>
          </cell>
        </row>
        <row r="314">
          <cell r="A314">
            <v>308</v>
          </cell>
          <cell r="B314">
            <v>52635.695271863151</v>
          </cell>
          <cell r="C314">
            <v>53260.217685321841</v>
          </cell>
          <cell r="D314">
            <v>-624.5224134586897</v>
          </cell>
          <cell r="E314">
            <v>0</v>
          </cell>
          <cell r="F314">
            <v>-37875.062110168088</v>
          </cell>
          <cell r="G314">
            <v>0</v>
          </cell>
          <cell r="H314">
            <v>-624.5224134586897</v>
          </cell>
          <cell r="I314">
            <v>0</v>
          </cell>
          <cell r="J314">
            <v>-624.5224134586897</v>
          </cell>
          <cell r="K314">
            <v>-1.1725870463927974E-2</v>
          </cell>
          <cell r="L314">
            <v>0</v>
          </cell>
          <cell r="M314">
            <v>-624.5224134586897</v>
          </cell>
          <cell r="N314">
            <v>0</v>
          </cell>
          <cell r="O314">
            <v>-624.5224134586897</v>
          </cell>
          <cell r="P314">
            <v>0</v>
          </cell>
          <cell r="Q314">
            <v>-2627.2924838264676</v>
          </cell>
          <cell r="R314">
            <v>0</v>
          </cell>
          <cell r="S314">
            <v>0</v>
          </cell>
        </row>
        <row r="315">
          <cell r="A315">
            <v>309</v>
          </cell>
          <cell r="B315">
            <v>51191.653410252293</v>
          </cell>
          <cell r="C315">
            <v>51798.63943067332</v>
          </cell>
          <cell r="D315">
            <v>-606.98602042102721</v>
          </cell>
          <cell r="E315">
            <v>0</v>
          </cell>
          <cell r="F315">
            <v>-36941.77534524395</v>
          </cell>
          <cell r="G315">
            <v>0</v>
          </cell>
          <cell r="H315">
            <v>-606.98602042102721</v>
          </cell>
          <cell r="I315">
            <v>0</v>
          </cell>
          <cell r="J315">
            <v>-606.98602042102721</v>
          </cell>
          <cell r="K315">
            <v>-1.1718184629799205E-2</v>
          </cell>
          <cell r="L315">
            <v>0</v>
          </cell>
          <cell r="M315">
            <v>-606.98602042102721</v>
          </cell>
          <cell r="N315">
            <v>0</v>
          </cell>
          <cell r="O315">
            <v>-606.98602042102721</v>
          </cell>
          <cell r="P315">
            <v>0</v>
          </cell>
          <cell r="Q315">
            <v>-3247.3498262931207</v>
          </cell>
          <cell r="R315">
            <v>0</v>
          </cell>
          <cell r="S315">
            <v>0</v>
          </cell>
        </row>
        <row r="316">
          <cell r="A316">
            <v>310</v>
          </cell>
          <cell r="B316">
            <v>49778.852763134521</v>
          </cell>
          <cell r="C316">
            <v>50368.690610272046</v>
          </cell>
          <cell r="D316">
            <v>-589.83784713752539</v>
          </cell>
          <cell r="E316">
            <v>0</v>
          </cell>
          <cell r="F316">
            <v>-36025.69379476858</v>
          </cell>
          <cell r="G316">
            <v>0</v>
          </cell>
          <cell r="H316">
            <v>-589.83784713752539</v>
          </cell>
          <cell r="I316">
            <v>0</v>
          </cell>
          <cell r="J316">
            <v>-589.83784713752539</v>
          </cell>
          <cell r="K316">
            <v>-1.1710406603606161E-2</v>
          </cell>
          <cell r="L316">
            <v>0</v>
          </cell>
          <cell r="M316">
            <v>-589.83784713752539</v>
          </cell>
          <cell r="N316">
            <v>0</v>
          </cell>
          <cell r="O316">
            <v>-589.83784713752539</v>
          </cell>
          <cell r="P316">
            <v>0</v>
          </cell>
          <cell r="Q316">
            <v>-3853.3439086559165</v>
          </cell>
          <cell r="R316">
            <v>0</v>
          </cell>
          <cell r="S316">
            <v>0</v>
          </cell>
        </row>
        <row r="317">
          <cell r="A317">
            <v>311</v>
          </cell>
          <cell r="B317">
            <v>48396.645883757505</v>
          </cell>
          <cell r="C317">
            <v>48969.718090261391</v>
          </cell>
          <cell r="D317">
            <v>-573.07220650388626</v>
          </cell>
          <cell r="E317">
            <v>0</v>
          </cell>
          <cell r="F317">
            <v>-35126.670915523377</v>
          </cell>
          <cell r="G317">
            <v>0</v>
          </cell>
          <cell r="H317">
            <v>-573.07220650388626</v>
          </cell>
          <cell r="I317">
            <v>0</v>
          </cell>
          <cell r="J317">
            <v>-573.07220650388626</v>
          </cell>
          <cell r="K317">
            <v>-1.1702583328080321E-2</v>
          </cell>
          <cell r="L317">
            <v>0</v>
          </cell>
          <cell r="M317">
            <v>-573.07220650388626</v>
          </cell>
          <cell r="N317">
            <v>0</v>
          </cell>
          <cell r="O317">
            <v>-573.07220650388626</v>
          </cell>
          <cell r="P317">
            <v>0</v>
          </cell>
          <cell r="Q317">
            <v>-4445.5872959448352</v>
          </cell>
          <cell r="R317">
            <v>0</v>
          </cell>
          <cell r="S317">
            <v>0</v>
          </cell>
        </row>
        <row r="318">
          <cell r="A318">
            <v>312</v>
          </cell>
          <cell r="B318">
            <v>47044.743974131576</v>
          </cell>
          <cell r="C318">
            <v>47601.430789331273</v>
          </cell>
          <cell r="D318">
            <v>-556.68681519969687</v>
          </cell>
          <cell r="E318">
            <v>0</v>
          </cell>
          <cell r="F318">
            <v>-34244.555758284398</v>
          </cell>
          <cell r="G318">
            <v>0</v>
          </cell>
          <cell r="H318">
            <v>-556.68681519969687</v>
          </cell>
          <cell r="I318">
            <v>0</v>
          </cell>
          <cell r="J318">
            <v>-556.68681519969687</v>
          </cell>
          <cell r="K318">
            <v>-1.1694749631863271E-2</v>
          </cell>
          <cell r="L318">
            <v>0</v>
          </cell>
          <cell r="M318">
            <v>-556.68681519969687</v>
          </cell>
          <cell r="N318">
            <v>0</v>
          </cell>
          <cell r="O318">
            <v>-556.68681519969687</v>
          </cell>
          <cell r="P318">
            <v>0</v>
          </cell>
          <cell r="Q318">
            <v>-5024.3918249449407</v>
          </cell>
          <cell r="R318">
            <v>0</v>
          </cell>
          <cell r="S318">
            <v>0</v>
          </cell>
        </row>
        <row r="319">
          <cell r="A319">
            <v>313</v>
          </cell>
          <cell r="B319">
            <v>45722.802094789782</v>
          </cell>
          <cell r="C319">
            <v>46263.47803341235</v>
          </cell>
          <cell r="D319">
            <v>-540.67593862256763</v>
          </cell>
          <cell r="E319">
            <v>0</v>
          </cell>
          <cell r="F319">
            <v>-33379.188613378603</v>
          </cell>
          <cell r="G319">
            <v>0</v>
          </cell>
          <cell r="H319">
            <v>-540.67593862256763</v>
          </cell>
          <cell r="I319">
            <v>0</v>
          </cell>
          <cell r="J319">
            <v>-540.67593862256763</v>
          </cell>
          <cell r="K319">
            <v>-1.1686884808619043E-2</v>
          </cell>
          <cell r="L319">
            <v>0</v>
          </cell>
          <cell r="M319">
            <v>-540.67593862256763</v>
          </cell>
          <cell r="N319">
            <v>0</v>
          </cell>
          <cell r="O319">
            <v>-540.67593862256763</v>
          </cell>
          <cell r="P319">
            <v>0</v>
          </cell>
          <cell r="Q319">
            <v>-5590.0651492912384</v>
          </cell>
          <cell r="R319">
            <v>0</v>
          </cell>
          <cell r="S319">
            <v>0</v>
          </cell>
        </row>
        <row r="320">
          <cell r="A320">
            <v>314</v>
          </cell>
          <cell r="B320">
            <v>44430.115744825052</v>
          </cell>
          <cell r="C320">
            <v>44955.144322377768</v>
          </cell>
          <cell r="D320">
            <v>-525.02857755271543</v>
          </cell>
          <cell r="E320">
            <v>0</v>
          </cell>
          <cell r="F320">
            <v>-32530.405726311459</v>
          </cell>
          <cell r="G320">
            <v>0</v>
          </cell>
          <cell r="H320">
            <v>-525.02857755271543</v>
          </cell>
          <cell r="I320">
            <v>0</v>
          </cell>
          <cell r="J320">
            <v>-525.02857755271543</v>
          </cell>
          <cell r="K320">
            <v>-1.1678943210318352E-2</v>
          </cell>
          <cell r="L320">
            <v>0</v>
          </cell>
          <cell r="M320">
            <v>-525.02857755271543</v>
          </cell>
          <cell r="N320">
            <v>0</v>
          </cell>
          <cell r="O320">
            <v>-525.02857755271543</v>
          </cell>
          <cell r="P320">
            <v>0</v>
          </cell>
          <cell r="Q320">
            <v>-6142.9054540392435</v>
          </cell>
          <cell r="R320">
            <v>0</v>
          </cell>
          <cell r="S320">
            <v>0</v>
          </cell>
        </row>
        <row r="321">
          <cell r="A321">
            <v>315</v>
          </cell>
          <cell r="B321">
            <v>43166.36644533019</v>
          </cell>
          <cell r="C321">
            <v>43676.110441458273</v>
          </cell>
          <cell r="D321">
            <v>-509.74399612808338</v>
          </cell>
          <cell r="E321">
            <v>0</v>
          </cell>
          <cell r="F321">
            <v>-31698.049454032494</v>
          </cell>
          <cell r="G321">
            <v>0</v>
          </cell>
          <cell r="H321">
            <v>-509.74399612808338</v>
          </cell>
          <cell r="I321">
            <v>0</v>
          </cell>
          <cell r="J321">
            <v>-509.74399612808338</v>
          </cell>
          <cell r="K321">
            <v>-1.1671002545231769E-2</v>
          </cell>
          <cell r="L321">
            <v>0</v>
          </cell>
          <cell r="M321">
            <v>-509.74399612808338</v>
          </cell>
          <cell r="N321">
            <v>0</v>
          </cell>
          <cell r="O321">
            <v>-509.74399612808338</v>
          </cell>
          <cell r="P321">
            <v>0</v>
          </cell>
          <cell r="Q321">
            <v>-6683.2116719145743</v>
          </cell>
          <cell r="R321">
            <v>0</v>
          </cell>
          <cell r="S321">
            <v>0</v>
          </cell>
        </row>
        <row r="322">
          <cell r="A322">
            <v>316</v>
          </cell>
          <cell r="B322">
            <v>41931.689377618743</v>
          </cell>
          <cell r="C322">
            <v>42426.509230893491</v>
          </cell>
          <cell r="D322">
            <v>-494.81985327474831</v>
          </cell>
          <cell r="E322">
            <v>0</v>
          </cell>
          <cell r="F322">
            <v>-30881.953700721511</v>
          </cell>
          <cell r="G322">
            <v>0</v>
          </cell>
          <cell r="H322">
            <v>-494.81985327474831</v>
          </cell>
          <cell r="I322">
            <v>0</v>
          </cell>
          <cell r="J322">
            <v>-494.81985327474831</v>
          </cell>
          <cell r="K322">
            <v>-1.1662987651938093E-2</v>
          </cell>
          <cell r="L322">
            <v>0</v>
          </cell>
          <cell r="M322">
            <v>-494.81985327474831</v>
          </cell>
          <cell r="N322">
            <v>0</v>
          </cell>
          <cell r="O322">
            <v>-494.81985327474831</v>
          </cell>
          <cell r="P322">
            <v>0</v>
          </cell>
          <cell r="Q322">
            <v>-7211.2818818208962</v>
          </cell>
          <cell r="R322">
            <v>0</v>
          </cell>
          <cell r="S322">
            <v>-7211.2818818208962</v>
          </cell>
        </row>
        <row r="323">
          <cell r="A323">
            <v>317</v>
          </cell>
          <cell r="B323">
            <v>40725.265914148105</v>
          </cell>
          <cell r="C323">
            <v>41205.514477324701</v>
          </cell>
          <cell r="D323">
            <v>-480.24856317659578</v>
          </cell>
          <cell r="E323">
            <v>0</v>
          </cell>
          <cell r="F323">
            <v>-30081.942847972314</v>
          </cell>
          <cell r="G323">
            <v>0</v>
          </cell>
          <cell r="H323">
            <v>-480.24856317659578</v>
          </cell>
          <cell r="I323">
            <v>0</v>
          </cell>
          <cell r="J323">
            <v>-480.24856317659578</v>
          </cell>
          <cell r="K323">
            <v>-1.1654958547863185E-2</v>
          </cell>
          <cell r="L323">
            <v>0</v>
          </cell>
          <cell r="M323">
            <v>-480.24856317659578</v>
          </cell>
          <cell r="N323">
            <v>0</v>
          </cell>
          <cell r="O323">
            <v>-480.24856317659578</v>
          </cell>
          <cell r="P323">
            <v>0</v>
          </cell>
          <cell r="Q323">
            <v>-480.24856317659578</v>
          </cell>
          <cell r="R323">
            <v>0</v>
          </cell>
          <cell r="S323">
            <v>0</v>
          </cell>
        </row>
        <row r="324">
          <cell r="A324">
            <v>318</v>
          </cell>
          <cell r="B324">
            <v>39546.635831797561</v>
          </cell>
          <cell r="C324">
            <v>40012.659377554824</v>
          </cell>
          <cell r="D324">
            <v>-466.02354575726349</v>
          </cell>
          <cell r="E324">
            <v>0</v>
          </cell>
          <cell r="F324">
            <v>-29297.844244987944</v>
          </cell>
          <cell r="G324">
            <v>0</v>
          </cell>
          <cell r="H324">
            <v>-466.02354575726349</v>
          </cell>
          <cell r="I324">
            <v>0</v>
          </cell>
          <cell r="J324">
            <v>-466.02354575726349</v>
          </cell>
          <cell r="K324">
            <v>-1.1646902580503816E-2</v>
          </cell>
          <cell r="L324">
            <v>0</v>
          </cell>
          <cell r="M324">
            <v>-466.02354575726349</v>
          </cell>
          <cell r="N324">
            <v>0</v>
          </cell>
          <cell r="O324">
            <v>-466.02354575726349</v>
          </cell>
          <cell r="P324">
            <v>0</v>
          </cell>
          <cell r="Q324">
            <v>-948.66144459780776</v>
          </cell>
          <cell r="R324">
            <v>0</v>
          </cell>
          <cell r="S324">
            <v>0</v>
          </cell>
        </row>
        <row r="325">
          <cell r="A325">
            <v>319</v>
          </cell>
          <cell r="B325">
            <v>38395.345170113331</v>
          </cell>
          <cell r="C325">
            <v>38847.482336316163</v>
          </cell>
          <cell r="D325">
            <v>-452.1371662028323</v>
          </cell>
          <cell r="E325">
            <v>0</v>
          </cell>
          <cell r="F325">
            <v>-28529.482944504955</v>
          </cell>
          <cell r="G325">
            <v>0</v>
          </cell>
          <cell r="H325">
            <v>-452.1371662028323</v>
          </cell>
          <cell r="I325">
            <v>0</v>
          </cell>
          <cell r="J325">
            <v>-452.1371662028323</v>
          </cell>
          <cell r="K325">
            <v>-1.1638776543831686E-2</v>
          </cell>
          <cell r="L325">
            <v>0</v>
          </cell>
          <cell r="M325">
            <v>-452.1371662028323</v>
          </cell>
          <cell r="N325">
            <v>0</v>
          </cell>
          <cell r="O325">
            <v>-452.1371662028323</v>
          </cell>
          <cell r="P325">
            <v>0</v>
          </cell>
          <cell r="Q325">
            <v>-1405.5183971704266</v>
          </cell>
          <cell r="R325">
            <v>0</v>
          </cell>
          <cell r="S325">
            <v>0</v>
          </cell>
        </row>
        <row r="326">
          <cell r="A326">
            <v>320</v>
          </cell>
          <cell r="B326">
            <v>37271.021207520113</v>
          </cell>
          <cell r="C326">
            <v>37709.607352501087</v>
          </cell>
          <cell r="D326">
            <v>-438.5861449809745</v>
          </cell>
          <cell r="E326">
            <v>0</v>
          </cell>
          <cell r="F326">
            <v>-27776.686156363001</v>
          </cell>
          <cell r="G326">
            <v>0</v>
          </cell>
          <cell r="H326">
            <v>-438.5861449809745</v>
          </cell>
          <cell r="I326">
            <v>0</v>
          </cell>
          <cell r="J326">
            <v>-438.5861449809745</v>
          </cell>
          <cell r="K326">
            <v>-1.1630620835724116E-2</v>
          </cell>
          <cell r="L326">
            <v>0</v>
          </cell>
          <cell r="M326">
            <v>-438.5861449809745</v>
          </cell>
          <cell r="N326">
            <v>0</v>
          </cell>
          <cell r="O326">
            <v>-438.5861449809745</v>
          </cell>
          <cell r="P326">
            <v>0</v>
          </cell>
          <cell r="Q326">
            <v>-1851.0972860973318</v>
          </cell>
          <cell r="R326">
            <v>0</v>
          </cell>
          <cell r="S326">
            <v>0</v>
          </cell>
        </row>
        <row r="327">
          <cell r="A327">
            <v>321</v>
          </cell>
          <cell r="B327">
            <v>36173.408881794232</v>
          </cell>
          <cell r="C327">
            <v>36598.776133744446</v>
          </cell>
          <cell r="D327">
            <v>-425.36725195021427</v>
          </cell>
          <cell r="E327">
            <v>0</v>
          </cell>
          <cell r="F327">
            <v>-27039.274138244153</v>
          </cell>
          <cell r="G327">
            <v>0</v>
          </cell>
          <cell r="H327">
            <v>-425.36725195021427</v>
          </cell>
          <cell r="I327">
            <v>0</v>
          </cell>
          <cell r="J327">
            <v>-425.36725195021427</v>
          </cell>
          <cell r="K327">
            <v>-1.1622444706778631E-2</v>
          </cell>
          <cell r="L327">
            <v>0</v>
          </cell>
          <cell r="M327">
            <v>-425.36725195021427</v>
          </cell>
          <cell r="N327">
            <v>0</v>
          </cell>
          <cell r="O327">
            <v>-425.36725195021427</v>
          </cell>
          <cell r="P327">
            <v>0</v>
          </cell>
          <cell r="Q327">
            <v>-2285.6741288766275</v>
          </cell>
          <cell r="R327">
            <v>0</v>
          </cell>
          <cell r="S327">
            <v>0</v>
          </cell>
        </row>
        <row r="328">
          <cell r="A328">
            <v>322</v>
          </cell>
          <cell r="B328">
            <v>35101.994936396441</v>
          </cell>
          <cell r="C328">
            <v>35514.46635589299</v>
          </cell>
          <cell r="D328">
            <v>-412.47141949654906</v>
          </cell>
          <cell r="E328">
            <v>0</v>
          </cell>
          <cell r="F328">
            <v>-26317.061581982292</v>
          </cell>
          <cell r="G328">
            <v>0</v>
          </cell>
          <cell r="H328">
            <v>-412.47141949654906</v>
          </cell>
          <cell r="I328">
            <v>0</v>
          </cell>
          <cell r="J328">
            <v>-412.47141949654906</v>
          </cell>
          <cell r="K328">
            <v>-1.1614180412093023E-2</v>
          </cell>
          <cell r="L328">
            <v>0</v>
          </cell>
          <cell r="M328">
            <v>-412.47141949654906</v>
          </cell>
          <cell r="N328">
            <v>0</v>
          </cell>
          <cell r="O328">
            <v>-412.47141949654906</v>
          </cell>
          <cell r="P328">
            <v>0</v>
          </cell>
          <cell r="Q328">
            <v>-2709.5172486364031</v>
          </cell>
          <cell r="R328">
            <v>0</v>
          </cell>
          <cell r="S328">
            <v>0</v>
          </cell>
        </row>
        <row r="329">
          <cell r="A329">
            <v>323</v>
          </cell>
          <cell r="B329">
            <v>34056.185858506331</v>
          </cell>
          <cell r="C329">
            <v>34456.078747244421</v>
          </cell>
          <cell r="D329">
            <v>-399.89288873808982</v>
          </cell>
          <cell r="E329">
            <v>0</v>
          </cell>
          <cell r="F329">
            <v>-25609.870509378692</v>
          </cell>
          <cell r="G329">
            <v>0</v>
          </cell>
          <cell r="H329">
            <v>-399.89288873808982</v>
          </cell>
          <cell r="I329">
            <v>0</v>
          </cell>
          <cell r="J329">
            <v>-399.89288873808982</v>
          </cell>
          <cell r="K329">
            <v>-1.1605873427198118E-2</v>
          </cell>
          <cell r="L329">
            <v>0</v>
          </cell>
          <cell r="M329">
            <v>-399.89288873808982</v>
          </cell>
          <cell r="N329">
            <v>0</v>
          </cell>
          <cell r="O329">
            <v>-399.89288873808982</v>
          </cell>
          <cell r="P329">
            <v>0</v>
          </cell>
          <cell r="Q329">
            <v>-3122.890544585769</v>
          </cell>
          <cell r="R329">
            <v>0</v>
          </cell>
          <cell r="S329">
            <v>0</v>
          </cell>
        </row>
        <row r="330">
          <cell r="A330">
            <v>324</v>
          </cell>
          <cell r="B330">
            <v>33035.652548308244</v>
          </cell>
          <cell r="C330">
            <v>33423.280892175389</v>
          </cell>
          <cell r="D330">
            <v>-387.6283438671453</v>
          </cell>
          <cell r="E330">
            <v>0</v>
          </cell>
          <cell r="F330">
            <v>-24917.520753277269</v>
          </cell>
          <cell r="G330">
            <v>0</v>
          </cell>
          <cell r="H330">
            <v>-387.6283438671453</v>
          </cell>
          <cell r="I330">
            <v>0</v>
          </cell>
          <cell r="J330">
            <v>-387.6283438671453</v>
          </cell>
          <cell r="K330">
            <v>-1.1597555162751591E-2</v>
          </cell>
          <cell r="L330">
            <v>0</v>
          </cell>
          <cell r="M330">
            <v>-387.6283438671453</v>
          </cell>
          <cell r="N330">
            <v>0</v>
          </cell>
          <cell r="O330">
            <v>-387.6283438671453</v>
          </cell>
          <cell r="P330">
            <v>0</v>
          </cell>
          <cell r="Q330">
            <v>-3526.0559130791444</v>
          </cell>
          <cell r="R330">
            <v>0</v>
          </cell>
          <cell r="S330">
            <v>0</v>
          </cell>
        </row>
        <row r="331">
          <cell r="A331">
            <v>325</v>
          </cell>
          <cell r="B331">
            <v>32040.019885217178</v>
          </cell>
          <cell r="C331">
            <v>32415.69196443896</v>
          </cell>
          <cell r="D331">
            <v>-375.67207922178204</v>
          </cell>
          <cell r="E331">
            <v>0</v>
          </cell>
          <cell r="F331">
            <v>-24239.826370571056</v>
          </cell>
          <cell r="G331">
            <v>0</v>
          </cell>
          <cell r="H331">
            <v>-375.67207922178204</v>
          </cell>
          <cell r="I331">
            <v>0</v>
          </cell>
          <cell r="J331">
            <v>-375.67207922178204</v>
          </cell>
          <cell r="K331">
            <v>-1.158920437774107E-2</v>
          </cell>
          <cell r="L331">
            <v>0</v>
          </cell>
          <cell r="M331">
            <v>-375.67207922178204</v>
          </cell>
          <cell r="N331">
            <v>0</v>
          </cell>
          <cell r="O331">
            <v>-375.67207922178204</v>
          </cell>
          <cell r="P331">
            <v>0</v>
          </cell>
          <cell r="Q331">
            <v>-3919.2708477974011</v>
          </cell>
          <cell r="R331">
            <v>0</v>
          </cell>
          <cell r="S331">
            <v>0</v>
          </cell>
        </row>
        <row r="332">
          <cell r="A332">
            <v>326</v>
          </cell>
          <cell r="B332">
            <v>31068.679581107492</v>
          </cell>
          <cell r="C332">
            <v>31432.694575445483</v>
          </cell>
          <cell r="D332">
            <v>-364.01499433799108</v>
          </cell>
          <cell r="E332">
            <v>0</v>
          </cell>
          <cell r="F332">
            <v>-23576.59963063203</v>
          </cell>
          <cell r="G332">
            <v>0</v>
          </cell>
          <cell r="H332">
            <v>-364.01499433799108</v>
          </cell>
          <cell r="I332">
            <v>0</v>
          </cell>
          <cell r="J332">
            <v>-364.01499433799108</v>
          </cell>
          <cell r="K332">
            <v>-1.1580775980381633E-2</v>
          </cell>
          <cell r="L332">
            <v>0</v>
          </cell>
          <cell r="M332">
            <v>-364.01499433799108</v>
          </cell>
          <cell r="N332">
            <v>0</v>
          </cell>
          <cell r="O332">
            <v>-364.01499433799108</v>
          </cell>
          <cell r="P332">
            <v>0</v>
          </cell>
          <cell r="Q332">
            <v>-4302.7850230415779</v>
          </cell>
          <cell r="R332">
            <v>0</v>
          </cell>
          <cell r="S332">
            <v>0</v>
          </cell>
        </row>
        <row r="333">
          <cell r="A333">
            <v>327</v>
          </cell>
          <cell r="B333">
            <v>30121.284447386715</v>
          </cell>
          <cell r="C333">
            <v>30473.939480616602</v>
          </cell>
          <cell r="D333">
            <v>-352.65503322988661</v>
          </cell>
          <cell r="E333">
            <v>0</v>
          </cell>
          <cell r="F333">
            <v>-22927.658769506535</v>
          </cell>
          <cell r="G333">
            <v>0</v>
          </cell>
          <cell r="H333">
            <v>-352.65503322988661</v>
          </cell>
          <cell r="I333">
            <v>0</v>
          </cell>
          <cell r="J333">
            <v>-352.65503322988661</v>
          </cell>
          <cell r="K333">
            <v>-1.1572348020648857E-2</v>
          </cell>
          <cell r="L333">
            <v>0</v>
          </cell>
          <cell r="M333">
            <v>-352.65503322988661</v>
          </cell>
          <cell r="N333">
            <v>0</v>
          </cell>
          <cell r="O333">
            <v>-352.65503322988661</v>
          </cell>
          <cell r="P333">
            <v>0</v>
          </cell>
          <cell r="Q333">
            <v>-4676.8472993079758</v>
          </cell>
          <cell r="R333">
            <v>0</v>
          </cell>
          <cell r="S333">
            <v>0</v>
          </cell>
        </row>
        <row r="334">
          <cell r="A334">
            <v>328</v>
          </cell>
          <cell r="B334">
            <v>29197.789612996796</v>
          </cell>
          <cell r="C334">
            <v>29539.378449189091</v>
          </cell>
          <cell r="D334">
            <v>-341.58883619229528</v>
          </cell>
          <cell r="E334">
            <v>0</v>
          </cell>
          <cell r="F334">
            <v>-22292.815795979961</v>
          </cell>
          <cell r="G334">
            <v>0</v>
          </cell>
          <cell r="H334">
            <v>-341.58883619229528</v>
          </cell>
          <cell r="I334">
            <v>0</v>
          </cell>
          <cell r="J334">
            <v>-341.58883619229528</v>
          </cell>
          <cell r="K334">
            <v>-1.1563846435694808E-2</v>
          </cell>
          <cell r="L334">
            <v>0</v>
          </cell>
          <cell r="M334">
            <v>-341.58883619229528</v>
          </cell>
          <cell r="N334">
            <v>0</v>
          </cell>
          <cell r="O334">
            <v>-341.58883619229528</v>
          </cell>
          <cell r="P334">
            <v>0</v>
          </cell>
          <cell r="Q334">
            <v>-5041.7044155200256</v>
          </cell>
          <cell r="R334">
            <v>0</v>
          </cell>
          <cell r="S334">
            <v>-5041.7044155200256</v>
          </cell>
        </row>
        <row r="335">
          <cell r="A335">
            <v>329</v>
          </cell>
          <cell r="B335">
            <v>28297.510343069553</v>
          </cell>
          <cell r="C335">
            <v>28628.320148744871</v>
          </cell>
          <cell r="D335">
            <v>-330.80980567531878</v>
          </cell>
          <cell r="E335">
            <v>0</v>
          </cell>
          <cell r="F335">
            <v>-21671.876656352964</v>
          </cell>
          <cell r="G335">
            <v>0</v>
          </cell>
          <cell r="H335">
            <v>-330.80980567531878</v>
          </cell>
          <cell r="I335">
            <v>0</v>
          </cell>
          <cell r="J335">
            <v>-330.80980567531878</v>
          </cell>
          <cell r="K335">
            <v>-1.1555334157104646E-2</v>
          </cell>
          <cell r="L335">
            <v>0</v>
          </cell>
          <cell r="M335">
            <v>-330.80980567531878</v>
          </cell>
          <cell r="N335">
            <v>0</v>
          </cell>
          <cell r="O335">
            <v>-330.80980567531878</v>
          </cell>
          <cell r="P335">
            <v>0</v>
          </cell>
          <cell r="Q335">
            <v>-330.80980567531878</v>
          </cell>
          <cell r="R335">
            <v>0</v>
          </cell>
          <cell r="S335">
            <v>0</v>
          </cell>
        </row>
        <row r="336">
          <cell r="A336">
            <v>330</v>
          </cell>
          <cell r="B336">
            <v>27420.012132894342</v>
          </cell>
          <cell r="C336">
            <v>27740.323923655604</v>
          </cell>
          <cell r="D336">
            <v>-320.31179076126136</v>
          </cell>
          <cell r="E336">
            <v>0</v>
          </cell>
          <cell r="F336">
            <v>-21064.650188083044</v>
          </cell>
          <cell r="G336">
            <v>0</v>
          </cell>
          <cell r="H336">
            <v>-320.31179076126136</v>
          </cell>
          <cell r="I336">
            <v>0</v>
          </cell>
          <cell r="J336">
            <v>-320.31179076126136</v>
          </cell>
          <cell r="K336">
            <v>-1.1546793456442482E-2</v>
          </cell>
          <cell r="L336">
            <v>0</v>
          </cell>
          <cell r="M336">
            <v>-320.31179076126136</v>
          </cell>
          <cell r="N336">
            <v>0</v>
          </cell>
          <cell r="O336">
            <v>-320.31179076126136</v>
          </cell>
          <cell r="P336">
            <v>0</v>
          </cell>
          <cell r="Q336">
            <v>-652.76744345683096</v>
          </cell>
          <cell r="R336">
            <v>0</v>
          </cell>
          <cell r="S336">
            <v>0</v>
          </cell>
        </row>
        <row r="337">
          <cell r="A337">
            <v>331</v>
          </cell>
          <cell r="B337">
            <v>26564.868873982883</v>
          </cell>
          <cell r="C337">
            <v>26874.957034892312</v>
          </cell>
          <cell r="D337">
            <v>-310.08816090942855</v>
          </cell>
          <cell r="E337">
            <v>0</v>
          </cell>
          <cell r="F337">
            <v>-20470.944942019294</v>
          </cell>
          <cell r="G337">
            <v>0</v>
          </cell>
          <cell r="H337">
            <v>-310.08816090942855</v>
          </cell>
          <cell r="I337">
            <v>0</v>
          </cell>
          <cell r="J337">
            <v>-310.08816090942855</v>
          </cell>
          <cell r="K337">
            <v>-1.1538182572974337E-2</v>
          </cell>
          <cell r="L337">
            <v>0</v>
          </cell>
          <cell r="M337">
            <v>-310.08816090942855</v>
          </cell>
          <cell r="N337">
            <v>0</v>
          </cell>
          <cell r="O337">
            <v>-310.08816090942855</v>
          </cell>
          <cell r="P337">
            <v>0</v>
          </cell>
          <cell r="Q337">
            <v>-966.10325704552929</v>
          </cell>
          <cell r="R337">
            <v>0</v>
          </cell>
          <cell r="S337">
            <v>0</v>
          </cell>
        </row>
        <row r="338">
          <cell r="A338">
            <v>332</v>
          </cell>
          <cell r="B338">
            <v>25731.696031825602</v>
          </cell>
          <cell r="C338">
            <v>26031.831109891253</v>
          </cell>
          <cell r="D338">
            <v>-300.1350780656503</v>
          </cell>
          <cell r="E338">
            <v>0</v>
          </cell>
          <cell r="F338">
            <v>-19890.572095757456</v>
          </cell>
          <cell r="G338">
            <v>0</v>
          </cell>
          <cell r="H338">
            <v>-300.1350780656503</v>
          </cell>
          <cell r="I338">
            <v>0</v>
          </cell>
          <cell r="J338">
            <v>-300.1350780656503</v>
          </cell>
          <cell r="K338">
            <v>-1.1529541536999628E-2</v>
          </cell>
          <cell r="L338">
            <v>0</v>
          </cell>
          <cell r="M338">
            <v>-300.1350780656503</v>
          </cell>
          <cell r="N338">
            <v>0</v>
          </cell>
          <cell r="O338">
            <v>-300.1350780656503</v>
          </cell>
          <cell r="P338">
            <v>0</v>
          </cell>
          <cell r="Q338">
            <v>-1271.0448980956626</v>
          </cell>
          <cell r="R338">
            <v>0</v>
          </cell>
          <cell r="S338">
            <v>0</v>
          </cell>
        </row>
        <row r="339">
          <cell r="A339">
            <v>333</v>
          </cell>
          <cell r="B339">
            <v>24920.203295794046</v>
          </cell>
          <cell r="C339">
            <v>25210.652131731516</v>
          </cell>
          <cell r="D339">
            <v>-290.44883593746999</v>
          </cell>
          <cell r="E339">
            <v>0</v>
          </cell>
          <cell r="F339">
            <v>-19323.33868629688</v>
          </cell>
          <cell r="G339">
            <v>0</v>
          </cell>
          <cell r="H339">
            <v>-290.44883593746999</v>
          </cell>
          <cell r="I339">
            <v>0</v>
          </cell>
          <cell r="J339">
            <v>-290.44883593746999</v>
          </cell>
          <cell r="K339">
            <v>-1.1520877540961944E-2</v>
          </cell>
          <cell r="L339">
            <v>0</v>
          </cell>
          <cell r="M339">
            <v>-290.44883593746999</v>
          </cell>
          <cell r="N339">
            <v>0</v>
          </cell>
          <cell r="O339">
            <v>-290.44883593746999</v>
          </cell>
          <cell r="P339">
            <v>0</v>
          </cell>
          <cell r="Q339">
            <v>-1567.8174445829611</v>
          </cell>
          <cell r="R339">
            <v>0</v>
          </cell>
          <cell r="S339">
            <v>0</v>
          </cell>
        </row>
        <row r="340">
          <cell r="A340">
            <v>334</v>
          </cell>
          <cell r="B340">
            <v>24129.932594583213</v>
          </cell>
          <cell r="C340">
            <v>24410.954687050373</v>
          </cell>
          <cell r="D340">
            <v>-281.02209246715938</v>
          </cell>
          <cell r="E340">
            <v>0</v>
          </cell>
          <cell r="F340">
            <v>-18769.048350473946</v>
          </cell>
          <cell r="G340">
            <v>0</v>
          </cell>
          <cell r="H340">
            <v>-281.02209246715938</v>
          </cell>
          <cell r="I340">
            <v>0</v>
          </cell>
          <cell r="J340">
            <v>-281.02209246715938</v>
          </cell>
          <cell r="K340">
            <v>-1.1512130355812637E-2</v>
          </cell>
          <cell r="L340">
            <v>0</v>
          </cell>
          <cell r="M340">
            <v>-281.02209246715938</v>
          </cell>
          <cell r="N340">
            <v>0</v>
          </cell>
          <cell r="O340">
            <v>-281.02209246715938</v>
          </cell>
          <cell r="P340">
            <v>0</v>
          </cell>
          <cell r="Q340">
            <v>-1856.6397522347836</v>
          </cell>
          <cell r="R340">
            <v>0</v>
          </cell>
          <cell r="S340">
            <v>0</v>
          </cell>
        </row>
        <row r="341">
          <cell r="A341">
            <v>335</v>
          </cell>
          <cell r="B341">
            <v>23360.361843563456</v>
          </cell>
          <cell r="C341">
            <v>23632.211284323555</v>
          </cell>
          <cell r="D341">
            <v>-271.84944076009924</v>
          </cell>
          <cell r="E341">
            <v>0</v>
          </cell>
          <cell r="F341">
            <v>-18227.510870768303</v>
          </cell>
          <cell r="G341">
            <v>0</v>
          </cell>
          <cell r="H341">
            <v>-271.84944076009924</v>
          </cell>
          <cell r="I341">
            <v>0</v>
          </cell>
          <cell r="J341">
            <v>-271.84944076009924</v>
          </cell>
          <cell r="K341">
            <v>-1.1503343360019415E-2</v>
          </cell>
          <cell r="L341">
            <v>0</v>
          </cell>
          <cell r="M341">
            <v>-271.84944076009924</v>
          </cell>
          <cell r="N341">
            <v>0</v>
          </cell>
          <cell r="O341">
            <v>-271.84944076009924</v>
          </cell>
          <cell r="P341">
            <v>0</v>
          </cell>
          <cell r="Q341">
            <v>-2137.7263587362572</v>
          </cell>
          <cell r="R341">
            <v>0</v>
          </cell>
          <cell r="S341">
            <v>0</v>
          </cell>
        </row>
        <row r="342">
          <cell r="A342">
            <v>336</v>
          </cell>
          <cell r="B342">
            <v>22611.157036929464</v>
          </cell>
          <cell r="C342">
            <v>22874.084218657401</v>
          </cell>
          <cell r="D342">
            <v>-262.92718172793684</v>
          </cell>
          <cell r="E342">
            <v>0</v>
          </cell>
          <cell r="F342">
            <v>-17698.535631525836</v>
          </cell>
          <cell r="G342">
            <v>0</v>
          </cell>
          <cell r="H342">
            <v>-262.92718172793684</v>
          </cell>
          <cell r="I342">
            <v>0</v>
          </cell>
          <cell r="J342">
            <v>-262.92718172793684</v>
          </cell>
          <cell r="K342">
            <v>-1.1494544621527559E-2</v>
          </cell>
          <cell r="L342">
            <v>0</v>
          </cell>
          <cell r="M342">
            <v>-262.92718172793684</v>
          </cell>
          <cell r="N342">
            <v>0</v>
          </cell>
          <cell r="O342">
            <v>-262.92718172793684</v>
          </cell>
          <cell r="P342">
            <v>0</v>
          </cell>
          <cell r="Q342">
            <v>-2411.2891700533933</v>
          </cell>
          <cell r="R342">
            <v>0</v>
          </cell>
          <cell r="S342">
            <v>0</v>
          </cell>
        </row>
        <row r="343">
          <cell r="A343">
            <v>337</v>
          </cell>
          <cell r="B343">
            <v>21881.950035052312</v>
          </cell>
          <cell r="C343">
            <v>22136.200080357274</v>
          </cell>
          <cell r="D343">
            <v>-254.25004530496153</v>
          </cell>
          <cell r="E343">
            <v>0</v>
          </cell>
          <cell r="F343">
            <v>-17181.928718021652</v>
          </cell>
          <cell r="G343">
            <v>0</v>
          </cell>
          <cell r="H343">
            <v>-254.25004530496153</v>
          </cell>
          <cell r="I343">
            <v>0</v>
          </cell>
          <cell r="J343">
            <v>-254.25004530496153</v>
          </cell>
          <cell r="K343">
            <v>-1.148571319295999E-2</v>
          </cell>
          <cell r="L343">
            <v>0</v>
          </cell>
          <cell r="M343">
            <v>-254.25004530496153</v>
          </cell>
          <cell r="N343">
            <v>0</v>
          </cell>
          <cell r="O343">
            <v>-254.25004530496153</v>
          </cell>
          <cell r="P343">
            <v>0</v>
          </cell>
          <cell r="Q343">
            <v>-2677.5358763623835</v>
          </cell>
          <cell r="R343">
            <v>0</v>
          </cell>
          <cell r="S343">
            <v>0</v>
          </cell>
        </row>
        <row r="344">
          <cell r="A344">
            <v>338</v>
          </cell>
          <cell r="B344">
            <v>21172.227723541277</v>
          </cell>
          <cell r="C344">
            <v>21418.038380208556</v>
          </cell>
          <cell r="D344">
            <v>-245.81065666727955</v>
          </cell>
          <cell r="E344">
            <v>0</v>
          </cell>
          <cell r="F344">
            <v>-16677.496157758571</v>
          </cell>
          <cell r="G344">
            <v>0</v>
          </cell>
          <cell r="H344">
            <v>-245.81065666727955</v>
          </cell>
          <cell r="I344">
            <v>0</v>
          </cell>
          <cell r="J344">
            <v>-245.81065666727955</v>
          </cell>
          <cell r="K344">
            <v>-1.1476805312592124E-2</v>
          </cell>
          <cell r="L344">
            <v>0</v>
          </cell>
          <cell r="M344">
            <v>-245.81065666727955</v>
          </cell>
          <cell r="N344">
            <v>0</v>
          </cell>
          <cell r="O344">
            <v>-245.81065666727955</v>
          </cell>
          <cell r="P344">
            <v>0</v>
          </cell>
          <cell r="Q344">
            <v>-2936.6678263169933</v>
          </cell>
          <cell r="R344">
            <v>0</v>
          </cell>
          <cell r="S344">
            <v>0</v>
          </cell>
        </row>
        <row r="345">
          <cell r="A345">
            <v>339</v>
          </cell>
          <cell r="B345">
            <v>20481.648140608682</v>
          </cell>
          <cell r="C345">
            <v>20719.254435296683</v>
          </cell>
          <cell r="D345">
            <v>-237.60629468800107</v>
          </cell>
          <cell r="E345">
            <v>0</v>
          </cell>
          <cell r="F345">
            <v>-16185.049615980002</v>
          </cell>
          <cell r="G345">
            <v>0</v>
          </cell>
          <cell r="H345">
            <v>-237.60629468800107</v>
          </cell>
          <cell r="I345">
            <v>0</v>
          </cell>
          <cell r="J345">
            <v>-237.60629468800107</v>
          </cell>
          <cell r="K345">
            <v>-1.1467897912543721E-2</v>
          </cell>
          <cell r="L345">
            <v>0</v>
          </cell>
          <cell r="M345">
            <v>-237.60629468800107</v>
          </cell>
          <cell r="N345">
            <v>0</v>
          </cell>
          <cell r="O345">
            <v>-237.60629468800107</v>
          </cell>
          <cell r="P345">
            <v>0</v>
          </cell>
          <cell r="Q345">
            <v>-3188.8846491951836</v>
          </cell>
          <cell r="R345">
            <v>0</v>
          </cell>
          <cell r="S345">
            <v>0</v>
          </cell>
        </row>
        <row r="346">
          <cell r="A346">
            <v>340</v>
          </cell>
          <cell r="B346">
            <v>19810.064797852665</v>
          </cell>
          <cell r="C346">
            <v>20039.698072242503</v>
          </cell>
          <cell r="D346">
            <v>-229.63327438983833</v>
          </cell>
          <cell r="E346">
            <v>0</v>
          </cell>
          <cell r="F346">
            <v>-15704.396700145215</v>
          </cell>
          <cell r="G346">
            <v>0</v>
          </cell>
          <cell r="H346">
            <v>-229.63327438983833</v>
          </cell>
          <cell r="I346">
            <v>0</v>
          </cell>
          <cell r="J346">
            <v>-229.63327438983833</v>
          </cell>
          <cell r="K346">
            <v>-1.1458918870035733E-2</v>
          </cell>
          <cell r="L346">
            <v>0</v>
          </cell>
          <cell r="M346">
            <v>-229.63327438983833</v>
          </cell>
          <cell r="N346">
            <v>0</v>
          </cell>
          <cell r="O346">
            <v>-229.63327438983833</v>
          </cell>
          <cell r="P346">
            <v>0</v>
          </cell>
          <cell r="Q346">
            <v>-3434.3832824944629</v>
          </cell>
          <cell r="R346">
            <v>0</v>
          </cell>
          <cell r="S346">
            <v>-3434.3832824944629</v>
          </cell>
        </row>
        <row r="347">
          <cell r="A347">
            <v>341</v>
          </cell>
          <cell r="B347">
            <v>19156.916921049833</v>
          </cell>
          <cell r="C347">
            <v>19378.802903811644</v>
          </cell>
          <cell r="D347">
            <v>-221.88598276181074</v>
          </cell>
          <cell r="E347">
            <v>0</v>
          </cell>
          <cell r="F347">
            <v>-15235.341723149544</v>
          </cell>
          <cell r="G347">
            <v>0</v>
          </cell>
          <cell r="H347">
            <v>-221.88598276181074</v>
          </cell>
          <cell r="I347">
            <v>0</v>
          </cell>
          <cell r="J347">
            <v>-221.88598276181074</v>
          </cell>
          <cell r="K347">
            <v>-1.1449932375243244E-2</v>
          </cell>
          <cell r="L347">
            <v>0</v>
          </cell>
          <cell r="M347">
            <v>-221.88598276181074</v>
          </cell>
          <cell r="N347">
            <v>0</v>
          </cell>
          <cell r="O347">
            <v>-221.88598276181074</v>
          </cell>
          <cell r="P347">
            <v>0</v>
          </cell>
          <cell r="Q347">
            <v>-221.88598276181074</v>
          </cell>
          <cell r="R347">
            <v>0</v>
          </cell>
          <cell r="S347">
            <v>0</v>
          </cell>
        </row>
        <row r="348">
          <cell r="A348">
            <v>342</v>
          </cell>
          <cell r="B348">
            <v>18521.814796660201</v>
          </cell>
          <cell r="C348">
            <v>18736.173805616985</v>
          </cell>
          <cell r="D348">
            <v>-214.35900895678424</v>
          </cell>
          <cell r="E348">
            <v>0</v>
          </cell>
          <cell r="F348">
            <v>-14777.691926620406</v>
          </cell>
          <cell r="G348">
            <v>0</v>
          </cell>
          <cell r="H348">
            <v>-214.35900895678424</v>
          </cell>
          <cell r="I348">
            <v>0</v>
          </cell>
          <cell r="J348">
            <v>-214.35900895678424</v>
          </cell>
          <cell r="K348">
            <v>-1.1440916975936719E-2</v>
          </cell>
          <cell r="L348">
            <v>0</v>
          </cell>
          <cell r="M348">
            <v>-214.35900895678424</v>
          </cell>
          <cell r="N348">
            <v>0</v>
          </cell>
          <cell r="O348">
            <v>-214.35900895678424</v>
          </cell>
          <cell r="P348">
            <v>0</v>
          </cell>
          <cell r="Q348">
            <v>-437.34892025184519</v>
          </cell>
          <cell r="R348">
            <v>0</v>
          </cell>
          <cell r="S348">
            <v>0</v>
          </cell>
        </row>
        <row r="349">
          <cell r="A349">
            <v>343</v>
          </cell>
          <cell r="B349">
            <v>17904.375984648588</v>
          </cell>
          <cell r="C349">
            <v>18111.422735571436</v>
          </cell>
          <cell r="D349">
            <v>-207.04675092284742</v>
          </cell>
          <cell r="E349">
            <v>0</v>
          </cell>
          <cell r="F349">
            <v>-14331.255693099101</v>
          </cell>
          <cell r="G349">
            <v>0</v>
          </cell>
          <cell r="H349">
            <v>-207.04675092284742</v>
          </cell>
          <cell r="I349">
            <v>0</v>
          </cell>
          <cell r="J349">
            <v>-207.04675092284742</v>
          </cell>
          <cell r="K349">
            <v>-1.1431832492993536E-2</v>
          </cell>
          <cell r="L349">
            <v>0</v>
          </cell>
          <cell r="M349">
            <v>-207.04675092284742</v>
          </cell>
          <cell r="N349">
            <v>0</v>
          </cell>
          <cell r="O349">
            <v>-207.04675092284742</v>
          </cell>
          <cell r="P349">
            <v>0</v>
          </cell>
          <cell r="Q349">
            <v>-646.57157226606739</v>
          </cell>
          <cell r="R349">
            <v>0</v>
          </cell>
          <cell r="S349">
            <v>0</v>
          </cell>
        </row>
        <row r="350">
          <cell r="A350">
            <v>344</v>
          </cell>
          <cell r="B350">
            <v>17304.237805567358</v>
          </cell>
          <cell r="C350">
            <v>17504.183154172079</v>
          </cell>
          <cell r="D350">
            <v>-199.94534860472049</v>
          </cell>
          <cell r="E350">
            <v>0</v>
          </cell>
          <cell r="F350">
            <v>-13895.844335446407</v>
          </cell>
          <cell r="G350">
            <v>0</v>
          </cell>
          <cell r="H350">
            <v>-199.94534860472049</v>
          </cell>
          <cell r="I350">
            <v>0</v>
          </cell>
          <cell r="J350">
            <v>-199.94534860472049</v>
          </cell>
          <cell r="K350">
            <v>-1.1422718035092316E-2</v>
          </cell>
          <cell r="L350">
            <v>0</v>
          </cell>
          <cell r="M350">
            <v>-199.94534860472049</v>
          </cell>
          <cell r="N350">
            <v>0</v>
          </cell>
          <cell r="O350">
            <v>-199.94534860472049</v>
          </cell>
          <cell r="P350">
            <v>0</v>
          </cell>
          <cell r="Q350">
            <v>-849.73374781284474</v>
          </cell>
          <cell r="R350">
            <v>0</v>
          </cell>
          <cell r="S350">
            <v>0</v>
          </cell>
        </row>
        <row r="351">
          <cell r="A351">
            <v>345</v>
          </cell>
          <cell r="B351">
            <v>16721.109653424635</v>
          </cell>
          <cell r="C351">
            <v>16914.160758768721</v>
          </cell>
          <cell r="D351">
            <v>-193.05110534408595</v>
          </cell>
          <cell r="E351">
            <v>0</v>
          </cell>
          <cell r="F351">
            <v>-13471.267270592438</v>
          </cell>
          <cell r="G351">
            <v>0</v>
          </cell>
          <cell r="H351">
            <v>-193.05110534408595</v>
          </cell>
          <cell r="I351">
            <v>0</v>
          </cell>
          <cell r="J351">
            <v>-193.05110534408595</v>
          </cell>
          <cell r="K351">
            <v>-1.1413578722432531E-2</v>
          </cell>
          <cell r="L351">
            <v>0</v>
          </cell>
          <cell r="M351">
            <v>-193.05110534408595</v>
          </cell>
          <cell r="N351">
            <v>0</v>
          </cell>
          <cell r="O351">
            <v>-193.05110534408595</v>
          </cell>
          <cell r="P351">
            <v>0</v>
          </cell>
          <cell r="Q351">
            <v>-1047.0124538291336</v>
          </cell>
          <cell r="R351">
            <v>0</v>
          </cell>
          <cell r="S351">
            <v>0</v>
          </cell>
        </row>
        <row r="352">
          <cell r="A352">
            <v>346</v>
          </cell>
          <cell r="B352">
            <v>16154.596455512776</v>
          </cell>
          <cell r="C352">
            <v>16340.954612849544</v>
          </cell>
          <cell r="D352">
            <v>-186.35815733676827</v>
          </cell>
          <cell r="E352">
            <v>0</v>
          </cell>
          <cell r="F352">
            <v>-13057.332355515497</v>
          </cell>
          <cell r="G352">
            <v>0</v>
          </cell>
          <cell r="H352">
            <v>-186.35815733676827</v>
          </cell>
          <cell r="I352">
            <v>0</v>
          </cell>
          <cell r="J352">
            <v>-186.35815733676827</v>
          </cell>
          <cell r="K352">
            <v>-1.1404361725001514E-2</v>
          </cell>
          <cell r="L352">
            <v>0</v>
          </cell>
          <cell r="M352">
            <v>-186.35815733676827</v>
          </cell>
          <cell r="N352">
            <v>0</v>
          </cell>
          <cell r="O352">
            <v>-186.35815733676827</v>
          </cell>
          <cell r="P352">
            <v>0</v>
          </cell>
          <cell r="Q352">
            <v>-1238.5797140937379</v>
          </cell>
          <cell r="R352">
            <v>0</v>
          </cell>
          <cell r="S352">
            <v>0</v>
          </cell>
        </row>
        <row r="353">
          <cell r="A353">
            <v>347</v>
          </cell>
          <cell r="B353">
            <v>15604.256975727427</v>
          </cell>
          <cell r="C353">
            <v>15784.118709648648</v>
          </cell>
          <cell r="D353">
            <v>-179.86173392122146</v>
          </cell>
          <cell r="E353">
            <v>0</v>
          </cell>
          <cell r="F353">
            <v>-12653.852665714739</v>
          </cell>
          <cell r="G353">
            <v>0</v>
          </cell>
          <cell r="H353">
            <v>-179.86173392122146</v>
          </cell>
          <cell r="I353">
            <v>0</v>
          </cell>
          <cell r="J353">
            <v>-179.86173392122146</v>
          </cell>
          <cell r="K353">
            <v>-1.1395107780789438E-2</v>
          </cell>
          <cell r="L353">
            <v>0</v>
          </cell>
          <cell r="M353">
            <v>-179.86173392122146</v>
          </cell>
          <cell r="N353">
            <v>0</v>
          </cell>
          <cell r="O353">
            <v>-179.86173392122146</v>
          </cell>
          <cell r="P353">
            <v>0</v>
          </cell>
          <cell r="Q353">
            <v>-1424.6036375776987</v>
          </cell>
          <cell r="R353">
            <v>0</v>
          </cell>
          <cell r="S353">
            <v>0</v>
          </cell>
        </row>
        <row r="354">
          <cell r="A354">
            <v>348</v>
          </cell>
          <cell r="B354">
            <v>15069.777576443865</v>
          </cell>
          <cell r="C354">
            <v>15243.335801397621</v>
          </cell>
          <cell r="D354">
            <v>-173.55822495375651</v>
          </cell>
          <cell r="E354">
            <v>0</v>
          </cell>
          <cell r="F354">
            <v>-12260.642193132075</v>
          </cell>
          <cell r="G354">
            <v>0</v>
          </cell>
          <cell r="H354">
            <v>-173.55822495375651</v>
          </cell>
          <cell r="I354">
            <v>0</v>
          </cell>
          <cell r="J354">
            <v>-173.55822495375651</v>
          </cell>
          <cell r="K354">
            <v>-1.1385842785005328E-2</v>
          </cell>
          <cell r="L354">
            <v>0</v>
          </cell>
          <cell r="M354">
            <v>-173.55822495375651</v>
          </cell>
          <cell r="N354">
            <v>0</v>
          </cell>
          <cell r="O354">
            <v>-173.55822495375651</v>
          </cell>
          <cell r="P354">
            <v>0</v>
          </cell>
          <cell r="Q354">
            <v>-1605.2495594851753</v>
          </cell>
          <cell r="R354">
            <v>0</v>
          </cell>
          <cell r="S354">
            <v>0</v>
          </cell>
        </row>
        <row r="355">
          <cell r="A355">
            <v>349</v>
          </cell>
          <cell r="B355">
            <v>14550.822392218994</v>
          </cell>
          <cell r="C355">
            <v>14718.265413710362</v>
          </cell>
          <cell r="D355">
            <v>-167.4430214913682</v>
          </cell>
          <cell r="E355">
            <v>0</v>
          </cell>
          <cell r="F355">
            <v>-11877.513602886134</v>
          </cell>
          <cell r="G355">
            <v>0</v>
          </cell>
          <cell r="H355">
            <v>-167.4430214913682</v>
          </cell>
          <cell r="I355">
            <v>0</v>
          </cell>
          <cell r="J355">
            <v>-167.4430214913682</v>
          </cell>
          <cell r="K355">
            <v>-1.1376545862217679E-2</v>
          </cell>
          <cell r="L355">
            <v>0</v>
          </cell>
          <cell r="M355">
            <v>-167.4430214913682</v>
          </cell>
          <cell r="N355">
            <v>0</v>
          </cell>
          <cell r="O355">
            <v>-167.4430214913682</v>
          </cell>
          <cell r="P355">
            <v>0</v>
          </cell>
          <cell r="Q355">
            <v>-1780.6790286540668</v>
          </cell>
          <cell r="R355">
            <v>0</v>
          </cell>
          <cell r="S355">
            <v>0</v>
          </cell>
        </row>
        <row r="356">
          <cell r="A356">
            <v>350</v>
          </cell>
          <cell r="B356">
            <v>14046.970276005964</v>
          </cell>
          <cell r="C356">
            <v>14208.480566022585</v>
          </cell>
          <cell r="D356">
            <v>-161.51029001662027</v>
          </cell>
          <cell r="E356">
            <v>0</v>
          </cell>
          <cell r="F356">
            <v>-11504.280685754935</v>
          </cell>
          <cell r="G356">
            <v>0</v>
          </cell>
          <cell r="H356">
            <v>-161.51029001662027</v>
          </cell>
          <cell r="I356">
            <v>0</v>
          </cell>
          <cell r="J356">
            <v>-161.51029001662027</v>
          </cell>
          <cell r="K356">
            <v>-1.1367175347577103E-2</v>
          </cell>
          <cell r="L356">
            <v>0</v>
          </cell>
          <cell r="M356">
            <v>-161.51029001662027</v>
          </cell>
          <cell r="N356">
            <v>0</v>
          </cell>
          <cell r="O356">
            <v>-161.51029001662027</v>
          </cell>
          <cell r="P356">
            <v>0</v>
          </cell>
          <cell r="Q356">
            <v>-1951.0485641436273</v>
          </cell>
          <cell r="R356">
            <v>0</v>
          </cell>
          <cell r="S356">
            <v>0</v>
          </cell>
        </row>
        <row r="357">
          <cell r="A357">
            <v>351</v>
          </cell>
          <cell r="B357">
            <v>13557.908388727883</v>
          </cell>
          <cell r="C357">
            <v>13713.665530042281</v>
          </cell>
          <cell r="D357">
            <v>-155.75714131439781</v>
          </cell>
          <cell r="E357">
            <v>0</v>
          </cell>
          <cell r="F357">
            <v>-11140.76239821884</v>
          </cell>
          <cell r="G357">
            <v>0</v>
          </cell>
          <cell r="H357">
            <v>-155.75714131439781</v>
          </cell>
          <cell r="I357">
            <v>0</v>
          </cell>
          <cell r="J357">
            <v>-155.75714131439781</v>
          </cell>
          <cell r="K357">
            <v>-1.1357805174202582E-2</v>
          </cell>
          <cell r="L357">
            <v>0</v>
          </cell>
          <cell r="M357">
            <v>-155.75714131439781</v>
          </cell>
          <cell r="N357">
            <v>0</v>
          </cell>
          <cell r="O357">
            <v>-155.75714131439781</v>
          </cell>
          <cell r="P357">
            <v>0</v>
          </cell>
          <cell r="Q357">
            <v>-2116.5125745126024</v>
          </cell>
          <cell r="R357">
            <v>0</v>
          </cell>
          <cell r="S357">
            <v>0</v>
          </cell>
        </row>
        <row r="358">
          <cell r="A358">
            <v>352</v>
          </cell>
          <cell r="B358">
            <v>13083.445208491334</v>
          </cell>
          <cell r="C358">
            <v>13233.625241595462</v>
          </cell>
          <cell r="D358">
            <v>-150.1800331041286</v>
          </cell>
          <cell r="E358">
            <v>0</v>
          </cell>
          <cell r="F358">
            <v>-10786.775543405154</v>
          </cell>
          <cell r="G358">
            <v>0</v>
          </cell>
          <cell r="H358">
            <v>-150.1800331041286</v>
          </cell>
          <cell r="I358">
            <v>0</v>
          </cell>
          <cell r="J358">
            <v>-150.1800331041286</v>
          </cell>
          <cell r="K358">
            <v>-1.1348366782526683E-2</v>
          </cell>
          <cell r="L358">
            <v>0</v>
          </cell>
          <cell r="M358">
            <v>-150.1800331041286</v>
          </cell>
          <cell r="N358">
            <v>0</v>
          </cell>
          <cell r="O358">
            <v>-150.1800331041286</v>
          </cell>
          <cell r="P358">
            <v>0</v>
          </cell>
          <cell r="Q358">
            <v>-2277.222694253594</v>
          </cell>
          <cell r="R358">
            <v>0</v>
          </cell>
          <cell r="S358">
            <v>-2277.222694253594</v>
          </cell>
        </row>
        <row r="359">
          <cell r="A359">
            <v>353</v>
          </cell>
          <cell r="B359">
            <v>12623.134162232194</v>
          </cell>
          <cell r="C359">
            <v>12767.908505515417</v>
          </cell>
          <cell r="D359">
            <v>-144.77434328322306</v>
          </cell>
          <cell r="E359">
            <v>0</v>
          </cell>
          <cell r="F359">
            <v>-10442.135723234534</v>
          </cell>
          <cell r="G359">
            <v>0</v>
          </cell>
          <cell r="H359">
            <v>-144.77434328322306</v>
          </cell>
          <cell r="I359">
            <v>0</v>
          </cell>
          <cell r="J359">
            <v>-144.77434328322306</v>
          </cell>
          <cell r="K359">
            <v>-1.13389239295288E-2</v>
          </cell>
          <cell r="L359">
            <v>0</v>
          </cell>
          <cell r="M359">
            <v>-144.77434328322306</v>
          </cell>
          <cell r="N359">
            <v>0</v>
          </cell>
          <cell r="O359">
            <v>-144.77434328322306</v>
          </cell>
          <cell r="P359">
            <v>0</v>
          </cell>
          <cell r="Q359">
            <v>-144.77434328322306</v>
          </cell>
          <cell r="R359">
            <v>0</v>
          </cell>
          <cell r="S359">
            <v>0</v>
          </cell>
        </row>
        <row r="360">
          <cell r="A360">
            <v>354</v>
          </cell>
          <cell r="B360">
            <v>12176.639687024284</v>
          </cell>
          <cell r="C360">
            <v>12316.17520897923</v>
          </cell>
          <cell r="D360">
            <v>-139.53552195494558</v>
          </cell>
          <cell r="E360">
            <v>0</v>
          </cell>
          <cell r="F360">
            <v>-10106.661503341162</v>
          </cell>
          <cell r="G360">
            <v>0</v>
          </cell>
          <cell r="H360">
            <v>-139.53552195494558</v>
          </cell>
          <cell r="I360">
            <v>0</v>
          </cell>
          <cell r="J360">
            <v>-139.53552195494558</v>
          </cell>
          <cell r="K360">
            <v>-1.1329452495383131E-2</v>
          </cell>
          <cell r="L360">
            <v>0</v>
          </cell>
          <cell r="M360">
            <v>-139.53552195494558</v>
          </cell>
          <cell r="N360">
            <v>0</v>
          </cell>
          <cell r="O360">
            <v>-139.53552195494558</v>
          </cell>
          <cell r="P360">
            <v>0</v>
          </cell>
          <cell r="Q360">
            <v>-285.03014745899048</v>
          </cell>
          <cell r="R360">
            <v>0</v>
          </cell>
          <cell r="S360">
            <v>0</v>
          </cell>
        </row>
        <row r="361">
          <cell r="A361">
            <v>355</v>
          </cell>
          <cell r="B361">
            <v>11743.63424543705</v>
          </cell>
          <cell r="C361">
            <v>11878.093250056505</v>
          </cell>
          <cell r="D361">
            <v>-134.4590046194553</v>
          </cell>
          <cell r="E361">
            <v>0</v>
          </cell>
          <cell r="F361">
            <v>-9780.1734795388438</v>
          </cell>
          <cell r="G361">
            <v>0</v>
          </cell>
          <cell r="H361">
            <v>-134.4590046194553</v>
          </cell>
          <cell r="I361">
            <v>0</v>
          </cell>
          <cell r="J361">
            <v>-134.4590046194553</v>
          </cell>
          <cell r="K361">
            <v>-1.1319914887754873E-2</v>
          </cell>
          <cell r="L361">
            <v>0</v>
          </cell>
          <cell r="M361">
            <v>-134.4590046194553</v>
          </cell>
          <cell r="N361">
            <v>0</v>
          </cell>
          <cell r="O361">
            <v>-134.4590046194553</v>
          </cell>
          <cell r="P361">
            <v>0</v>
          </cell>
          <cell r="Q361">
            <v>-420.9072358559788</v>
          </cell>
          <cell r="R361">
            <v>0</v>
          </cell>
          <cell r="S361">
            <v>0</v>
          </cell>
        </row>
        <row r="362">
          <cell r="A362">
            <v>356</v>
          </cell>
          <cell r="B362">
            <v>11323.798605536116</v>
          </cell>
          <cell r="C362">
            <v>11453.33986988709</v>
          </cell>
          <cell r="D362">
            <v>-129.54126435097351</v>
          </cell>
          <cell r="E362">
            <v>0</v>
          </cell>
          <cell r="F362">
            <v>-9462.4953179554668</v>
          </cell>
          <cell r="G362">
            <v>0</v>
          </cell>
          <cell r="H362">
            <v>-129.54126435097351</v>
          </cell>
          <cell r="I362">
            <v>0</v>
          </cell>
          <cell r="J362">
            <v>-129.54126435097351</v>
          </cell>
          <cell r="K362">
            <v>-1.1310348406892301E-2</v>
          </cell>
          <cell r="L362">
            <v>0</v>
          </cell>
          <cell r="M362">
            <v>-129.54126435097351</v>
          </cell>
          <cell r="N362">
            <v>0</v>
          </cell>
          <cell r="O362">
            <v>-129.54126435097351</v>
          </cell>
          <cell r="P362">
            <v>0</v>
          </cell>
          <cell r="Q362">
            <v>-552.54260052698783</v>
          </cell>
          <cell r="R362">
            <v>0</v>
          </cell>
          <cell r="S362">
            <v>0</v>
          </cell>
        </row>
        <row r="363">
          <cell r="A363">
            <v>357</v>
          </cell>
          <cell r="B363">
            <v>10916.865090327807</v>
          </cell>
          <cell r="C363">
            <v>11041.644017340146</v>
          </cell>
          <cell r="D363">
            <v>-124.77892701233941</v>
          </cell>
          <cell r="E363">
            <v>0</v>
          </cell>
          <cell r="F363">
            <v>-9153.4504373254658</v>
          </cell>
          <cell r="G363">
            <v>0</v>
          </cell>
          <cell r="H363">
            <v>-124.77892701233941</v>
          </cell>
          <cell r="I363">
            <v>0</v>
          </cell>
          <cell r="J363">
            <v>-124.77892701233941</v>
          </cell>
          <cell r="K363">
            <v>-1.1300756193224726E-2</v>
          </cell>
          <cell r="L363">
            <v>0</v>
          </cell>
          <cell r="M363">
            <v>-124.77892701233941</v>
          </cell>
          <cell r="N363">
            <v>0</v>
          </cell>
          <cell r="O363">
            <v>-124.77892701233941</v>
          </cell>
          <cell r="P363">
            <v>0</v>
          </cell>
          <cell r="Q363">
            <v>-680.07054095137676</v>
          </cell>
          <cell r="R363">
            <v>0</v>
          </cell>
          <cell r="S363">
            <v>0</v>
          </cell>
        </row>
        <row r="364">
          <cell r="A364">
            <v>358</v>
          </cell>
          <cell r="B364">
            <v>10522.504704390894</v>
          </cell>
          <cell r="C364">
            <v>10642.672098552543</v>
          </cell>
          <cell r="D364">
            <v>-120.16739416164819</v>
          </cell>
          <cell r="E364">
            <v>0</v>
          </cell>
          <cell r="F364">
            <v>-8852.862112387591</v>
          </cell>
          <cell r="G364">
            <v>0</v>
          </cell>
          <cell r="H364">
            <v>-120.16739416164819</v>
          </cell>
          <cell r="I364">
            <v>0</v>
          </cell>
          <cell r="J364">
            <v>-120.16739416164819</v>
          </cell>
          <cell r="K364">
            <v>-1.1291092410710612E-2</v>
          </cell>
          <cell r="L364">
            <v>0</v>
          </cell>
          <cell r="M364">
            <v>-120.16739416164819</v>
          </cell>
          <cell r="N364">
            <v>0</v>
          </cell>
          <cell r="O364">
            <v>-120.16739416164819</v>
          </cell>
          <cell r="P364">
            <v>0</v>
          </cell>
          <cell r="Q364">
            <v>-803.6214263342124</v>
          </cell>
          <cell r="R364">
            <v>0</v>
          </cell>
          <cell r="S364">
            <v>0</v>
          </cell>
        </row>
        <row r="365">
          <cell r="A365">
            <v>359</v>
          </cell>
          <cell r="B365">
            <v>10140.358429387161</v>
          </cell>
          <cell r="C365">
            <v>10256.061106112191</v>
          </cell>
          <cell r="D365">
            <v>-115.70267672502996</v>
          </cell>
          <cell r="E365">
            <v>0</v>
          </cell>
          <cell r="F365">
            <v>-8560.5580870526901</v>
          </cell>
          <cell r="G365">
            <v>0</v>
          </cell>
          <cell r="H365">
            <v>-115.70267672502996</v>
          </cell>
          <cell r="I365">
            <v>0</v>
          </cell>
          <cell r="J365">
            <v>-115.70267672502996</v>
          </cell>
          <cell r="K365">
            <v>-1.1281395023677844E-2</v>
          </cell>
          <cell r="L365">
            <v>0</v>
          </cell>
          <cell r="M365">
            <v>-115.70267672502996</v>
          </cell>
          <cell r="N365">
            <v>0</v>
          </cell>
          <cell r="O365">
            <v>-115.70267672502996</v>
          </cell>
          <cell r="P365">
            <v>0</v>
          </cell>
          <cell r="Q365">
            <v>-923.32228542037831</v>
          </cell>
          <cell r="R365">
            <v>0</v>
          </cell>
          <cell r="S365">
            <v>0</v>
          </cell>
        </row>
        <row r="366">
          <cell r="A366">
            <v>360</v>
          </cell>
          <cell r="B366">
            <v>9770.1499246041676</v>
          </cell>
          <cell r="C366">
            <v>9881.5314423822747</v>
          </cell>
          <cell r="D366">
            <v>-111.38151777810708</v>
          </cell>
          <cell r="E366">
            <v>0</v>
          </cell>
          <cell r="F366">
            <v>-8276.3678750396302</v>
          </cell>
          <cell r="G366">
            <v>0</v>
          </cell>
          <cell r="H366">
            <v>-111.38151777810708</v>
          </cell>
          <cell r="I366">
            <v>0</v>
          </cell>
          <cell r="J366">
            <v>-111.38151777810708</v>
          </cell>
          <cell r="K366">
            <v>-1.1271685813839279E-2</v>
          </cell>
          <cell r="L366">
            <v>0</v>
          </cell>
          <cell r="M366">
            <v>-111.38151777810708</v>
          </cell>
          <cell r="N366">
            <v>0</v>
          </cell>
          <cell r="O366">
            <v>-111.38151777810708</v>
          </cell>
          <cell r="P366">
            <v>0</v>
          </cell>
          <cell r="Q366">
            <v>-1039.2975220245887</v>
          </cell>
          <cell r="R366">
            <v>0</v>
          </cell>
          <cell r="S366">
            <v>0</v>
          </cell>
        </row>
        <row r="367">
          <cell r="A367">
            <v>361</v>
          </cell>
          <cell r="B367">
            <v>9411.5907987051651</v>
          </cell>
          <cell r="C367">
            <v>9518.7909123445716</v>
          </cell>
          <cell r="D367">
            <v>-107.20011363940648</v>
          </cell>
          <cell r="E367">
            <v>0</v>
          </cell>
          <cell r="F367">
            <v>-8000.121048950592</v>
          </cell>
          <cell r="G367">
            <v>0</v>
          </cell>
          <cell r="H367">
            <v>-107.20011363940648</v>
          </cell>
          <cell r="I367">
            <v>0</v>
          </cell>
          <cell r="J367">
            <v>-107.20011363940648</v>
          </cell>
          <cell r="K367">
            <v>-1.1261946462169116E-2</v>
          </cell>
          <cell r="L367">
            <v>0</v>
          </cell>
          <cell r="M367">
            <v>-107.20011363940648</v>
          </cell>
          <cell r="N367">
            <v>0</v>
          </cell>
          <cell r="O367">
            <v>-107.20011363940648</v>
          </cell>
          <cell r="P367">
            <v>0</v>
          </cell>
          <cell r="Q367">
            <v>-1151.668355214724</v>
          </cell>
          <cell r="R367">
            <v>0</v>
          </cell>
          <cell r="S367">
            <v>0</v>
          </cell>
        </row>
        <row r="368">
          <cell r="A368">
            <v>362</v>
          </cell>
          <cell r="B368">
            <v>9064.3449335890728</v>
          </cell>
          <cell r="C368">
            <v>9167.4988985823256</v>
          </cell>
          <cell r="D368">
            <v>-103.15396499325288</v>
          </cell>
          <cell r="E368">
            <v>0</v>
          </cell>
          <cell r="F368">
            <v>-7731.6490833682165</v>
          </cell>
          <cell r="G368">
            <v>0</v>
          </cell>
          <cell r="H368">
            <v>-103.15396499325288</v>
          </cell>
          <cell r="I368">
            <v>0</v>
          </cell>
          <cell r="J368">
            <v>-103.15396499325288</v>
          </cell>
          <cell r="K368">
            <v>-1.1252138247783674E-2</v>
          </cell>
          <cell r="L368">
            <v>0</v>
          </cell>
          <cell r="M368">
            <v>-103.15396499325288</v>
          </cell>
          <cell r="N368">
            <v>0</v>
          </cell>
          <cell r="O368">
            <v>-103.15396499325288</v>
          </cell>
          <cell r="P368">
            <v>0</v>
          </cell>
          <cell r="Q368">
            <v>-1260.5521078328566</v>
          </cell>
          <cell r="R368">
            <v>0</v>
          </cell>
          <cell r="S368">
            <v>0</v>
          </cell>
        </row>
        <row r="369">
          <cell r="A369">
            <v>363</v>
          </cell>
          <cell r="B369">
            <v>8728.1423029244197</v>
          </cell>
          <cell r="C369">
            <v>8827.3826603799789</v>
          </cell>
          <cell r="D369">
            <v>-99.240357455559206</v>
          </cell>
          <cell r="E369">
            <v>0</v>
          </cell>
          <cell r="F369">
            <v>-7470.7880540234783</v>
          </cell>
          <cell r="G369">
            <v>0</v>
          </cell>
          <cell r="H369">
            <v>-99.240357455559206</v>
          </cell>
          <cell r="I369">
            <v>0</v>
          </cell>
          <cell r="J369">
            <v>-99.240357455559206</v>
          </cell>
          <cell r="K369">
            <v>-1.1242330968723107E-2</v>
          </cell>
          <cell r="L369">
            <v>0</v>
          </cell>
          <cell r="M369">
            <v>-99.240357455559206</v>
          </cell>
          <cell r="N369">
            <v>0</v>
          </cell>
          <cell r="O369">
            <v>-99.240357455559206</v>
          </cell>
          <cell r="P369">
            <v>0</v>
          </cell>
          <cell r="Q369">
            <v>-1366.063972042311</v>
          </cell>
          <cell r="R369">
            <v>0</v>
          </cell>
          <cell r="S369">
            <v>0</v>
          </cell>
        </row>
        <row r="370">
          <cell r="A370">
            <v>364</v>
          </cell>
          <cell r="B370">
            <v>8402.7867581523733</v>
          </cell>
          <cell r="C370">
            <v>8498.2429397358264</v>
          </cell>
          <cell r="D370">
            <v>-95.456181583453144</v>
          </cell>
          <cell r="E370">
            <v>0</v>
          </cell>
          <cell r="F370">
            <v>-7217.3733782491508</v>
          </cell>
          <cell r="G370">
            <v>0</v>
          </cell>
          <cell r="H370">
            <v>-95.456181583453144</v>
          </cell>
          <cell r="I370">
            <v>0</v>
          </cell>
          <cell r="J370">
            <v>-95.456181583453144</v>
          </cell>
          <cell r="K370">
            <v>-1.1232460905197476E-2</v>
          </cell>
          <cell r="L370">
            <v>0</v>
          </cell>
          <cell r="M370">
            <v>-95.456181583453144</v>
          </cell>
          <cell r="N370">
            <v>0</v>
          </cell>
          <cell r="O370">
            <v>-95.456181583453144</v>
          </cell>
          <cell r="P370">
            <v>0</v>
          </cell>
          <cell r="Q370">
            <v>-1468.3166036683135</v>
          </cell>
          <cell r="R370">
            <v>0</v>
          </cell>
          <cell r="S370">
            <v>-1468.3166036683135</v>
          </cell>
        </row>
        <row r="371">
          <cell r="A371">
            <v>365</v>
          </cell>
          <cell r="B371">
            <v>8087.9313197104475</v>
          </cell>
          <cell r="C371">
            <v>8179.7290572038082</v>
          </cell>
          <cell r="D371">
            <v>-91.797737493360728</v>
          </cell>
          <cell r="E371">
            <v>0</v>
          </cell>
          <cell r="F371">
            <v>-6971.2407236403087</v>
          </cell>
          <cell r="G371">
            <v>0</v>
          </cell>
          <cell r="H371">
            <v>-91.797737493360728</v>
          </cell>
          <cell r="I371">
            <v>0</v>
          </cell>
          <cell r="J371">
            <v>-91.797737493360728</v>
          </cell>
          <cell r="K371">
            <v>-1.1222589018705376E-2</v>
          </cell>
          <cell r="L371">
            <v>0</v>
          </cell>
          <cell r="M371">
            <v>-91.797737493360728</v>
          </cell>
          <cell r="N371">
            <v>0</v>
          </cell>
          <cell r="O371">
            <v>-91.797737493360728</v>
          </cell>
          <cell r="P371">
            <v>0</v>
          </cell>
          <cell r="Q371">
            <v>-91.797737493360728</v>
          </cell>
          <cell r="R371">
            <v>0</v>
          </cell>
          <cell r="S371">
            <v>0</v>
          </cell>
        </row>
        <row r="372">
          <cell r="A372">
            <v>366</v>
          </cell>
          <cell r="B372">
            <v>7783.3001561864285</v>
          </cell>
          <cell r="C372">
            <v>7871.5615392344616</v>
          </cell>
          <cell r="D372">
            <v>-88.261383048033167</v>
          </cell>
          <cell r="E372">
            <v>0</v>
          </cell>
          <cell r="F372">
            <v>-6732.2286554583507</v>
          </cell>
          <cell r="G372">
            <v>0</v>
          </cell>
          <cell r="H372">
            <v>-88.261383048033167</v>
          </cell>
          <cell r="I372">
            <v>0</v>
          </cell>
          <cell r="J372">
            <v>-88.261383048033167</v>
          </cell>
          <cell r="K372">
            <v>-1.1212690469115853E-2</v>
          </cell>
          <cell r="L372">
            <v>0</v>
          </cell>
          <cell r="M372">
            <v>-88.261383048033167</v>
          </cell>
          <cell r="N372">
            <v>0</v>
          </cell>
          <cell r="O372">
            <v>-88.261383048033167</v>
          </cell>
          <cell r="P372">
            <v>0</v>
          </cell>
          <cell r="Q372">
            <v>-180.51583322078616</v>
          </cell>
          <cell r="R372">
            <v>0</v>
          </cell>
          <cell r="S372">
            <v>0</v>
          </cell>
        </row>
        <row r="373">
          <cell r="A373">
            <v>367</v>
          </cell>
          <cell r="B373">
            <v>7488.6235723754025</v>
          </cell>
          <cell r="C373">
            <v>7573.4670782303801</v>
          </cell>
          <cell r="D373">
            <v>-84.843505854977593</v>
          </cell>
          <cell r="E373">
            <v>0</v>
          </cell>
          <cell r="F373">
            <v>-6500.1782477451225</v>
          </cell>
          <cell r="G373">
            <v>0</v>
          </cell>
          <cell r="H373">
            <v>-84.843505854977593</v>
          </cell>
          <cell r="I373">
            <v>0</v>
          </cell>
          <cell r="J373">
            <v>-84.843505854977593</v>
          </cell>
          <cell r="K373">
            <v>-1.1202729869765561E-2</v>
          </cell>
          <cell r="L373">
            <v>0</v>
          </cell>
          <cell r="M373">
            <v>-84.843505854977593</v>
          </cell>
          <cell r="N373">
            <v>0</v>
          </cell>
          <cell r="O373">
            <v>-84.843505854977593</v>
          </cell>
          <cell r="P373">
            <v>0</v>
          </cell>
          <cell r="Q373">
            <v>-266.2574425815169</v>
          </cell>
          <cell r="R373">
            <v>0</v>
          </cell>
          <cell r="S373">
            <v>0</v>
          </cell>
        </row>
        <row r="374">
          <cell r="A374">
            <v>368</v>
          </cell>
          <cell r="B374">
            <v>7203.6357472309337</v>
          </cell>
          <cell r="C374">
            <v>7285.1768550075412</v>
          </cell>
          <cell r="D374">
            <v>-81.541107776607532</v>
          </cell>
          <cell r="E374">
            <v>0</v>
          </cell>
          <cell r="F374">
            <v>-6274.9335926906715</v>
          </cell>
          <cell r="G374">
            <v>0</v>
          </cell>
          <cell r="H374">
            <v>-81.541107776607532</v>
          </cell>
          <cell r="I374">
            <v>0</v>
          </cell>
          <cell r="J374">
            <v>-81.541107776607532</v>
          </cell>
          <cell r="K374">
            <v>-1.1192742386282553E-2</v>
          </cell>
          <cell r="L374">
            <v>0</v>
          </cell>
          <cell r="M374">
            <v>-81.541107776607532</v>
          </cell>
          <cell r="N374">
            <v>0</v>
          </cell>
          <cell r="O374">
            <v>-81.541107776607532</v>
          </cell>
          <cell r="P374">
            <v>0</v>
          </cell>
          <cell r="Q374">
            <v>-349.1232360565964</v>
          </cell>
          <cell r="R374">
            <v>0</v>
          </cell>
          <cell r="S374">
            <v>0</v>
          </cell>
        </row>
        <row r="375">
          <cell r="A375">
            <v>369</v>
          </cell>
          <cell r="B375">
            <v>6928.1066296910021</v>
          </cell>
          <cell r="C375">
            <v>7006.4579530078609</v>
          </cell>
          <cell r="D375">
            <v>-78.351323316858725</v>
          </cell>
          <cell r="E375">
            <v>0</v>
          </cell>
          <cell r="F375">
            <v>-6056.3396224016287</v>
          </cell>
          <cell r="G375">
            <v>0</v>
          </cell>
          <cell r="H375">
            <v>-78.351323316858725</v>
          </cell>
          <cell r="I375">
            <v>0</v>
          </cell>
          <cell r="J375">
            <v>-78.351323316858725</v>
          </cell>
          <cell r="K375">
            <v>-1.1182729396559446E-2</v>
          </cell>
          <cell r="L375">
            <v>0</v>
          </cell>
          <cell r="M375">
            <v>-78.351323316858725</v>
          </cell>
          <cell r="N375">
            <v>0</v>
          </cell>
          <cell r="O375">
            <v>-78.351323316858725</v>
          </cell>
          <cell r="P375">
            <v>0</v>
          </cell>
          <cell r="Q375">
            <v>-429.2115194874126</v>
          </cell>
          <cell r="R375">
            <v>0</v>
          </cell>
          <cell r="S375">
            <v>0</v>
          </cell>
        </row>
        <row r="376">
          <cell r="A376">
            <v>370</v>
          </cell>
          <cell r="B376">
            <v>6661.7723135660963</v>
          </cell>
          <cell r="C376">
            <v>6737.0429540298728</v>
          </cell>
          <cell r="D376">
            <v>-75.270640463776544</v>
          </cell>
          <cell r="E376">
            <v>0</v>
          </cell>
          <cell r="F376">
            <v>-5844.2421097810175</v>
          </cell>
          <cell r="G376">
            <v>0</v>
          </cell>
          <cell r="H376">
            <v>-75.270640463776544</v>
          </cell>
          <cell r="I376">
            <v>0</v>
          </cell>
          <cell r="J376">
            <v>-75.270640463776544</v>
          </cell>
          <cell r="K376">
            <v>-1.1172652598088629E-2</v>
          </cell>
          <cell r="L376">
            <v>0</v>
          </cell>
          <cell r="M376">
            <v>-75.270640463776544</v>
          </cell>
          <cell r="N376">
            <v>0</v>
          </cell>
          <cell r="O376">
            <v>-75.270640463776544</v>
          </cell>
          <cell r="P376">
            <v>0</v>
          </cell>
          <cell r="Q376">
            <v>-506.6175757952376</v>
          </cell>
          <cell r="R376">
            <v>0</v>
          </cell>
          <cell r="S376">
            <v>0</v>
          </cell>
        </row>
        <row r="377">
          <cell r="A377">
            <v>371</v>
          </cell>
          <cell r="B377">
            <v>6404.3503199162533</v>
          </cell>
          <cell r="C377">
            <v>6476.6461796061158</v>
          </cell>
          <cell r="D377">
            <v>-72.295859689862482</v>
          </cell>
          <cell r="E377">
            <v>0</v>
          </cell>
          <cell r="F377">
            <v>-5638.4906577776346</v>
          </cell>
          <cell r="G377">
            <v>0</v>
          </cell>
          <cell r="H377">
            <v>-72.295859689862482</v>
          </cell>
          <cell r="I377">
            <v>0</v>
          </cell>
          <cell r="J377">
            <v>-72.295859689862482</v>
          </cell>
          <cell r="K377">
            <v>-1.1162545812292502E-2</v>
          </cell>
          <cell r="L377">
            <v>0</v>
          </cell>
          <cell r="M377">
            <v>-72.295859689862482</v>
          </cell>
          <cell r="N377">
            <v>0</v>
          </cell>
          <cell r="O377">
            <v>-72.295859689862482</v>
          </cell>
          <cell r="P377">
            <v>0</v>
          </cell>
          <cell r="Q377">
            <v>-581.43396242603251</v>
          </cell>
          <cell r="R377">
            <v>0</v>
          </cell>
          <cell r="S377">
            <v>0</v>
          </cell>
        </row>
        <row r="378">
          <cell r="A378">
            <v>372</v>
          </cell>
          <cell r="B378">
            <v>6155.6106954594698</v>
          </cell>
          <cell r="C378">
            <v>6225.0349484073513</v>
          </cell>
          <cell r="D378">
            <v>-69.424252947881541</v>
          </cell>
          <cell r="E378">
            <v>0</v>
          </cell>
          <cell r="F378">
            <v>-5438.9370767073979</v>
          </cell>
          <cell r="G378">
            <v>0</v>
          </cell>
          <cell r="H378">
            <v>-69.424252947881541</v>
          </cell>
          <cell r="I378">
            <v>0</v>
          </cell>
          <cell r="J378">
            <v>-69.424252947881541</v>
          </cell>
          <cell r="K378">
            <v>-1.1152427821412222E-2</v>
          </cell>
          <cell r="L378">
            <v>0</v>
          </cell>
          <cell r="M378">
            <v>-69.424252947881541</v>
          </cell>
          <cell r="N378">
            <v>0</v>
          </cell>
          <cell r="O378">
            <v>-69.424252947881541</v>
          </cell>
          <cell r="P378">
            <v>0</v>
          </cell>
          <cell r="Q378">
            <v>-653.7509692709092</v>
          </cell>
          <cell r="R378">
            <v>0</v>
          </cell>
          <cell r="S378">
            <v>0</v>
          </cell>
        </row>
        <row r="379">
          <cell r="A379">
            <v>373</v>
          </cell>
          <cell r="B379">
            <v>5915.317212051611</v>
          </cell>
          <cell r="C379">
            <v>5981.970008863892</v>
          </cell>
          <cell r="D379">
            <v>-66.65279681228094</v>
          </cell>
          <cell r="E379">
            <v>0</v>
          </cell>
          <cell r="F379">
            <v>-5245.4341479273426</v>
          </cell>
          <cell r="G379">
            <v>0</v>
          </cell>
          <cell r="H379">
            <v>-66.65279681228094</v>
          </cell>
          <cell r="I379">
            <v>0</v>
          </cell>
          <cell r="J379">
            <v>-66.65279681228094</v>
          </cell>
          <cell r="K379">
            <v>-1.114228200969195E-2</v>
          </cell>
          <cell r="L379">
            <v>0</v>
          </cell>
          <cell r="M379">
            <v>-66.65279681228094</v>
          </cell>
          <cell r="N379">
            <v>0</v>
          </cell>
          <cell r="O379">
            <v>-66.65279681228094</v>
          </cell>
          <cell r="P379">
            <v>0</v>
          </cell>
          <cell r="Q379">
            <v>-723.65631200625944</v>
          </cell>
          <cell r="R379">
            <v>0</v>
          </cell>
          <cell r="S379">
            <v>0</v>
          </cell>
        </row>
        <row r="380">
          <cell r="A380">
            <v>374</v>
          </cell>
          <cell r="B380">
            <v>5683.2102312964998</v>
          </cell>
          <cell r="C380">
            <v>5747.188356716304</v>
          </cell>
          <cell r="D380">
            <v>-63.978125419804201</v>
          </cell>
          <cell r="E380">
            <v>0</v>
          </cell>
          <cell r="F380">
            <v>-5057.836899434662</v>
          </cell>
          <cell r="G380">
            <v>0</v>
          </cell>
          <cell r="H380">
            <v>-63.978125419804201</v>
          </cell>
          <cell r="I380">
            <v>0</v>
          </cell>
          <cell r="J380">
            <v>-63.978125419804201</v>
          </cell>
          <cell r="K380">
            <v>-1.113207388531782E-2</v>
          </cell>
          <cell r="L380">
            <v>0</v>
          </cell>
          <cell r="M380">
            <v>-63.978125419804201</v>
          </cell>
          <cell r="N380">
            <v>0</v>
          </cell>
          <cell r="O380">
            <v>-63.978125419804201</v>
          </cell>
          <cell r="P380">
            <v>0</v>
          </cell>
          <cell r="Q380">
            <v>-791.23477684880174</v>
          </cell>
          <cell r="R380">
            <v>0</v>
          </cell>
          <cell r="S380">
            <v>0</v>
          </cell>
        </row>
        <row r="381">
          <cell r="A381">
            <v>375</v>
          </cell>
          <cell r="B381">
            <v>5459.0683938686207</v>
          </cell>
          <cell r="C381">
            <v>5520.4662803461524</v>
          </cell>
          <cell r="D381">
            <v>-61.397886477531756</v>
          </cell>
          <cell r="E381">
            <v>0</v>
          </cell>
          <cell r="F381">
            <v>-4876.0043681871866</v>
          </cell>
          <cell r="G381">
            <v>0</v>
          </cell>
          <cell r="H381">
            <v>-61.397886477531756</v>
          </cell>
          <cell r="I381">
            <v>0</v>
          </cell>
          <cell r="J381">
            <v>-61.397886477531756</v>
          </cell>
          <cell r="K381">
            <v>-1.1121866045286649E-2</v>
          </cell>
          <cell r="L381">
            <v>0</v>
          </cell>
          <cell r="M381">
            <v>-61.397886477531756</v>
          </cell>
          <cell r="N381">
            <v>0</v>
          </cell>
          <cell r="O381">
            <v>-61.397886477531756</v>
          </cell>
          <cell r="P381">
            <v>0</v>
          </cell>
          <cell r="Q381">
            <v>-856.56921955125244</v>
          </cell>
          <cell r="R381">
            <v>0</v>
          </cell>
          <cell r="S381">
            <v>0</v>
          </cell>
        </row>
        <row r="382">
          <cell r="A382">
            <v>376</v>
          </cell>
          <cell r="B382">
            <v>5242.7145660346887</v>
          </cell>
          <cell r="C382">
            <v>5301.6240974666134</v>
          </cell>
          <cell r="D382">
            <v>-58.909531431924734</v>
          </cell>
          <cell r="E382">
            <v>0</v>
          </cell>
          <cell r="F382">
            <v>-4699.7959599767173</v>
          </cell>
          <cell r="G382">
            <v>0</v>
          </cell>
          <cell r="H382">
            <v>-58.909531431924734</v>
          </cell>
          <cell r="I382">
            <v>0</v>
          </cell>
          <cell r="J382">
            <v>-58.909531431924734</v>
          </cell>
          <cell r="K382">
            <v>-1.1111600963952672E-2</v>
          </cell>
          <cell r="L382">
            <v>0</v>
          </cell>
          <cell r="M382">
            <v>-58.909531431924734</v>
          </cell>
          <cell r="N382">
            <v>0</v>
          </cell>
          <cell r="O382">
            <v>-58.909531431924734</v>
          </cell>
          <cell r="P382">
            <v>0</v>
          </cell>
          <cell r="Q382">
            <v>-919.74035953724956</v>
          </cell>
          <cell r="R382">
            <v>0</v>
          </cell>
          <cell r="S382">
            <v>-919.74035953724956</v>
          </cell>
        </row>
        <row r="383">
          <cell r="A383">
            <v>377</v>
          </cell>
          <cell r="B383">
            <v>5033.8876147683668</v>
          </cell>
          <cell r="C383">
            <v>5090.3978377051544</v>
          </cell>
          <cell r="D383">
            <v>-56.510222936787613</v>
          </cell>
          <cell r="E383">
            <v>0</v>
          </cell>
          <cell r="F383">
            <v>-4529.0722170188037</v>
          </cell>
          <cell r="G383">
            <v>0</v>
          </cell>
          <cell r="H383">
            <v>-56.510222936787613</v>
          </cell>
          <cell r="I383">
            <v>0</v>
          </cell>
          <cell r="J383">
            <v>-56.510222936787613</v>
          </cell>
          <cell r="K383">
            <v>-1.1101337211447401E-2</v>
          </cell>
          <cell r="L383">
            <v>0</v>
          </cell>
          <cell r="M383">
            <v>-56.510222936787613</v>
          </cell>
          <cell r="N383">
            <v>0</v>
          </cell>
          <cell r="O383">
            <v>-56.510222936787613</v>
          </cell>
          <cell r="P383">
            <v>0</v>
          </cell>
          <cell r="Q383">
            <v>-56.510222936787613</v>
          </cell>
          <cell r="R383">
            <v>0</v>
          </cell>
          <cell r="S383">
            <v>0</v>
          </cell>
        </row>
        <row r="384">
          <cell r="A384">
            <v>378</v>
          </cell>
          <cell r="B384">
            <v>4832.3696280055019</v>
          </cell>
          <cell r="C384">
            <v>4886.5667793917464</v>
          </cell>
          <cell r="D384">
            <v>-54.197151386244514</v>
          </cell>
          <cell r="E384">
            <v>0</v>
          </cell>
          <cell r="F384">
            <v>-4363.6964571937806</v>
          </cell>
          <cell r="G384">
            <v>0</v>
          </cell>
          <cell r="H384">
            <v>-54.197151386244514</v>
          </cell>
          <cell r="I384">
            <v>0</v>
          </cell>
          <cell r="J384">
            <v>-54.197151386244514</v>
          </cell>
          <cell r="K384">
            <v>-1.1091048957892412E-2</v>
          </cell>
          <cell r="L384">
            <v>0</v>
          </cell>
          <cell r="M384">
            <v>-54.197151386244514</v>
          </cell>
          <cell r="N384">
            <v>0</v>
          </cell>
          <cell r="O384">
            <v>-54.197151386244514</v>
          </cell>
          <cell r="P384">
            <v>0</v>
          </cell>
          <cell r="Q384">
            <v>-110.98852433865622</v>
          </cell>
          <cell r="R384">
            <v>0</v>
          </cell>
          <cell r="S384">
            <v>0</v>
          </cell>
        </row>
        <row r="385">
          <cell r="A385">
            <v>379</v>
          </cell>
          <cell r="B385">
            <v>4637.947451475754</v>
          </cell>
          <cell r="C385">
            <v>4689.9150069711905</v>
          </cell>
          <cell r="D385">
            <v>-51.9675554954365</v>
          </cell>
          <cell r="E385">
            <v>0</v>
          </cell>
          <cell r="F385">
            <v>-4203.5345996232409</v>
          </cell>
          <cell r="G385">
            <v>0</v>
          </cell>
          <cell r="H385">
            <v>-51.9675554954365</v>
          </cell>
          <cell r="I385">
            <v>0</v>
          </cell>
          <cell r="J385">
            <v>-51.9675554954365</v>
          </cell>
          <cell r="K385">
            <v>-1.1080703044338929E-2</v>
          </cell>
          <cell r="L385">
            <v>0</v>
          </cell>
          <cell r="M385">
            <v>-51.9675554954365</v>
          </cell>
          <cell r="N385">
            <v>0</v>
          </cell>
          <cell r="O385">
            <v>-51.9675554954365</v>
          </cell>
          <cell r="P385">
            <v>0</v>
          </cell>
          <cell r="Q385">
            <v>-163.50827063657485</v>
          </cell>
          <cell r="R385">
            <v>0</v>
          </cell>
          <cell r="S385">
            <v>0</v>
          </cell>
        </row>
        <row r="386">
          <cell r="A386">
            <v>380</v>
          </cell>
          <cell r="B386">
            <v>4450.4104855486075</v>
          </cell>
          <cell r="C386">
            <v>4500.2295239894756</v>
          </cell>
          <cell r="D386">
            <v>-49.819038440868098</v>
          </cell>
          <cell r="E386">
            <v>0</v>
          </cell>
          <cell r="F386">
            <v>-4048.4554041958299</v>
          </cell>
          <cell r="G386">
            <v>0</v>
          </cell>
          <cell r="H386">
            <v>-49.819038440868098</v>
          </cell>
          <cell r="I386">
            <v>0</v>
          </cell>
          <cell r="J386">
            <v>-49.819038440868098</v>
          </cell>
          <cell r="K386">
            <v>-1.1070332785316087E-2</v>
          </cell>
          <cell r="L386">
            <v>0</v>
          </cell>
          <cell r="M386">
            <v>-49.819038440868098</v>
          </cell>
          <cell r="N386">
            <v>0</v>
          </cell>
          <cell r="O386">
            <v>-49.819038440868098</v>
          </cell>
          <cell r="P386">
            <v>0</v>
          </cell>
          <cell r="Q386">
            <v>-214.14079645114458</v>
          </cell>
          <cell r="R386">
            <v>0</v>
          </cell>
          <cell r="S386">
            <v>0</v>
          </cell>
        </row>
        <row r="387">
          <cell r="A387">
            <v>381</v>
          </cell>
          <cell r="B387">
            <v>4269.5717238616589</v>
          </cell>
          <cell r="C387">
            <v>4317.3210291712321</v>
          </cell>
          <cell r="D387">
            <v>-47.749305309573174</v>
          </cell>
          <cell r="E387">
            <v>0</v>
          </cell>
          <cell r="F387">
            <v>-3898.3290940319775</v>
          </cell>
          <cell r="G387">
            <v>0</v>
          </cell>
          <cell r="H387">
            <v>-47.749305309573174</v>
          </cell>
          <cell r="I387">
            <v>0</v>
          </cell>
          <cell r="J387">
            <v>-47.749305309573174</v>
          </cell>
          <cell r="K387">
            <v>-1.1059938556095583E-2</v>
          </cell>
          <cell r="L387">
            <v>0</v>
          </cell>
          <cell r="M387">
            <v>-47.749305309573174</v>
          </cell>
          <cell r="N387">
            <v>0</v>
          </cell>
          <cell r="O387">
            <v>-47.749305309573174</v>
          </cell>
          <cell r="P387">
            <v>0</v>
          </cell>
          <cell r="Q387">
            <v>-262.95549639445233</v>
          </cell>
          <cell r="R387">
            <v>0</v>
          </cell>
          <cell r="S387">
            <v>0</v>
          </cell>
        </row>
        <row r="388">
          <cell r="A388">
            <v>382</v>
          </cell>
          <cell r="B388">
            <v>4095.2272180474733</v>
          </cell>
          <cell r="C388">
            <v>4140.9829598208898</v>
          </cell>
          <cell r="D388">
            <v>-45.755741773416503</v>
          </cell>
          <cell r="E388">
            <v>0</v>
          </cell>
          <cell r="F388">
            <v>-3753.0272939974648</v>
          </cell>
          <cell r="G388">
            <v>0</v>
          </cell>
          <cell r="H388">
            <v>-45.755741773416503</v>
          </cell>
          <cell r="I388">
            <v>0</v>
          </cell>
          <cell r="J388">
            <v>-45.755741773416503</v>
          </cell>
          <cell r="K388">
            <v>-1.1049488060534202E-2</v>
          </cell>
          <cell r="L388">
            <v>0</v>
          </cell>
          <cell r="M388">
            <v>-45.755741773416503</v>
          </cell>
          <cell r="N388">
            <v>0</v>
          </cell>
          <cell r="O388">
            <v>-45.755741773416503</v>
          </cell>
          <cell r="P388">
            <v>0</v>
          </cell>
          <cell r="Q388">
            <v>-310.01949600295893</v>
          </cell>
          <cell r="R388">
            <v>0</v>
          </cell>
          <cell r="S388">
            <v>0</v>
          </cell>
        </row>
        <row r="389">
          <cell r="A389">
            <v>383</v>
          </cell>
          <cell r="B389">
            <v>3927.1635760647819</v>
          </cell>
          <cell r="C389">
            <v>3970.9994874460103</v>
          </cell>
          <cell r="D389">
            <v>-43.83591138122847</v>
          </cell>
          <cell r="E389">
            <v>0</v>
          </cell>
          <cell r="F389">
            <v>-3612.424878434113</v>
          </cell>
          <cell r="G389">
            <v>0</v>
          </cell>
          <cell r="H389">
            <v>-43.83591138122847</v>
          </cell>
          <cell r="I389">
            <v>0</v>
          </cell>
          <cell r="J389">
            <v>-43.83591138122847</v>
          </cell>
          <cell r="K389">
            <v>-1.1039012097536681E-2</v>
          </cell>
          <cell r="L389">
            <v>0</v>
          </cell>
          <cell r="M389">
            <v>-43.83591138122847</v>
          </cell>
          <cell r="N389">
            <v>0</v>
          </cell>
          <cell r="O389">
            <v>-43.83591138122847</v>
          </cell>
          <cell r="P389">
            <v>0</v>
          </cell>
          <cell r="Q389">
            <v>-355.3978183253459</v>
          </cell>
          <cell r="R389">
            <v>0</v>
          </cell>
          <cell r="S389">
            <v>0</v>
          </cell>
        </row>
        <row r="390">
          <cell r="A390">
            <v>384</v>
          </cell>
          <cell r="B390">
            <v>3765.1987217451929</v>
          </cell>
          <cell r="C390">
            <v>3807.1863788289829</v>
          </cell>
          <cell r="D390">
            <v>-41.987657083790054</v>
          </cell>
          <cell r="E390">
            <v>0</v>
          </cell>
          <cell r="F390">
            <v>-3476.39905589412</v>
          </cell>
          <cell r="G390">
            <v>0</v>
          </cell>
          <cell r="H390">
            <v>-41.987657083790054</v>
          </cell>
          <cell r="I390">
            <v>0</v>
          </cell>
          <cell r="J390">
            <v>-41.987657083790054</v>
          </cell>
          <cell r="K390">
            <v>-1.1028526818985061E-2</v>
          </cell>
          <cell r="L390">
            <v>0</v>
          </cell>
          <cell r="M390">
            <v>-41.987657083790054</v>
          </cell>
          <cell r="N390">
            <v>0</v>
          </cell>
          <cell r="O390">
            <v>-41.987657083790054</v>
          </cell>
          <cell r="P390">
            <v>0</v>
          </cell>
          <cell r="Q390">
            <v>-399.15365286415522</v>
          </cell>
          <cell r="R390">
            <v>0</v>
          </cell>
          <cell r="S390">
            <v>0</v>
          </cell>
        </row>
        <row r="391">
          <cell r="A391">
            <v>385</v>
          </cell>
          <cell r="B391">
            <v>3609.1487406388183</v>
          </cell>
          <cell r="C391">
            <v>3649.3574258695307</v>
          </cell>
          <cell r="D391">
            <v>-40.20868523071249</v>
          </cell>
          <cell r="E391">
            <v>0</v>
          </cell>
          <cell r="F391">
            <v>-3344.8284880241536</v>
          </cell>
          <cell r="G391">
            <v>0</v>
          </cell>
          <cell r="H391">
            <v>-40.20868523071249</v>
          </cell>
          <cell r="I391">
            <v>0</v>
          </cell>
          <cell r="J391">
            <v>-40.20868523071249</v>
          </cell>
          <cell r="K391">
            <v>-1.1018017842177239E-2</v>
          </cell>
          <cell r="L391">
            <v>0</v>
          </cell>
          <cell r="M391">
            <v>-40.20868523071249</v>
          </cell>
          <cell r="N391">
            <v>0</v>
          </cell>
          <cell r="O391">
            <v>-40.20868523071249</v>
          </cell>
          <cell r="P391">
            <v>0</v>
          </cell>
          <cell r="Q391">
            <v>-441.34820985234961</v>
          </cell>
          <cell r="R391">
            <v>0</v>
          </cell>
          <cell r="S391">
            <v>0</v>
          </cell>
        </row>
        <row r="392">
          <cell r="A392">
            <v>386</v>
          </cell>
          <cell r="B392">
            <v>3458.8189808388211</v>
          </cell>
          <cell r="C392">
            <v>3497.3155223940757</v>
          </cell>
          <cell r="D392">
            <v>-38.49654155525468</v>
          </cell>
          <cell r="E392">
            <v>0</v>
          </cell>
          <cell r="F392">
            <v>-3217.5941517634978</v>
          </cell>
          <cell r="G392">
            <v>0</v>
          </cell>
          <cell r="H392">
            <v>-38.49654155525468</v>
          </cell>
          <cell r="I392">
            <v>0</v>
          </cell>
          <cell r="J392">
            <v>-38.49654155525468</v>
          </cell>
          <cell r="K392">
            <v>-1.1007454520117761E-2</v>
          </cell>
          <cell r="L392">
            <v>0</v>
          </cell>
          <cell r="M392">
            <v>-38.49654155525468</v>
          </cell>
          <cell r="N392">
            <v>0</v>
          </cell>
          <cell r="O392">
            <v>-38.49654155525468</v>
          </cell>
          <cell r="P392">
            <v>0</v>
          </cell>
          <cell r="Q392">
            <v>-482.04054978968566</v>
          </cell>
          <cell r="R392">
            <v>0</v>
          </cell>
          <cell r="S392">
            <v>0</v>
          </cell>
        </row>
        <row r="393">
          <cell r="A393">
            <v>387</v>
          </cell>
          <cell r="B393">
            <v>3314.0372678372232</v>
          </cell>
          <cell r="C393">
            <v>3350.8866111371217</v>
          </cell>
          <cell r="D393">
            <v>-36.849343299898464</v>
          </cell>
          <cell r="E393">
            <v>0</v>
          </cell>
          <cell r="F393">
            <v>-3094.5804033021323</v>
          </cell>
          <cell r="G393">
            <v>0</v>
          </cell>
          <cell r="H393">
            <v>-36.849343299898464</v>
          </cell>
          <cell r="I393">
            <v>0</v>
          </cell>
          <cell r="J393">
            <v>-36.849343299898464</v>
          </cell>
          <cell r="K393">
            <v>-1.0996893531826687E-2</v>
          </cell>
          <cell r="L393">
            <v>0</v>
          </cell>
          <cell r="M393">
            <v>-36.849343299898464</v>
          </cell>
          <cell r="N393">
            <v>0</v>
          </cell>
          <cell r="O393">
            <v>-36.849343299898464</v>
          </cell>
          <cell r="P393">
            <v>0</v>
          </cell>
          <cell r="Q393">
            <v>-521.2881442565706</v>
          </cell>
          <cell r="R393">
            <v>0</v>
          </cell>
          <cell r="S393">
            <v>0</v>
          </cell>
        </row>
        <row r="394">
          <cell r="A394">
            <v>388</v>
          </cell>
          <cell r="B394">
            <v>3174.6557694602297</v>
          </cell>
          <cell r="C394">
            <v>3209.9208656831529</v>
          </cell>
          <cell r="D394">
            <v>-35.265096222923148</v>
          </cell>
          <cell r="E394">
            <v>0</v>
          </cell>
          <cell r="F394">
            <v>-2975.6726052876329</v>
          </cell>
          <cell r="G394">
            <v>0</v>
          </cell>
          <cell r="H394">
            <v>-35.265096222923148</v>
          </cell>
          <cell r="I394">
            <v>0</v>
          </cell>
          <cell r="J394">
            <v>-35.265096222923148</v>
          </cell>
          <cell r="K394">
            <v>-1.0986282123007365E-2</v>
          </cell>
          <cell r="L394">
            <v>0</v>
          </cell>
          <cell r="M394">
            <v>-35.265096222923148</v>
          </cell>
          <cell r="N394">
            <v>0</v>
          </cell>
          <cell r="O394">
            <v>-35.265096222923148</v>
          </cell>
          <cell r="P394">
            <v>0</v>
          </cell>
          <cell r="Q394">
            <v>-559.14675652465837</v>
          </cell>
          <cell r="R394">
            <v>0</v>
          </cell>
          <cell r="S394">
            <v>-559.14675652465837</v>
          </cell>
        </row>
        <row r="395">
          <cell r="A395">
            <v>389</v>
          </cell>
          <cell r="B395">
            <v>3040.483478617246</v>
          </cell>
          <cell r="C395">
            <v>3074.2251698562404</v>
          </cell>
          <cell r="D395">
            <v>-33.741691238994463</v>
          </cell>
          <cell r="E395">
            <v>0</v>
          </cell>
          <cell r="F395">
            <v>-2860.7576684064275</v>
          </cell>
          <cell r="G395">
            <v>0</v>
          </cell>
          <cell r="H395">
            <v>-33.741691238994463</v>
          </cell>
          <cell r="I395">
            <v>0</v>
          </cell>
          <cell r="J395">
            <v>-33.741691238994463</v>
          </cell>
          <cell r="K395">
            <v>-1.0975673340340364E-2</v>
          </cell>
          <cell r="L395">
            <v>0</v>
          </cell>
          <cell r="M395">
            <v>-33.741691238994463</v>
          </cell>
          <cell r="N395">
            <v>0</v>
          </cell>
          <cell r="O395">
            <v>-33.741691238994463</v>
          </cell>
          <cell r="P395">
            <v>0</v>
          </cell>
          <cell r="Q395">
            <v>-33.741691238994463</v>
          </cell>
          <cell r="R395">
            <v>0</v>
          </cell>
          <cell r="S395">
            <v>0</v>
          </cell>
        </row>
        <row r="396">
          <cell r="A396">
            <v>390</v>
          </cell>
          <cell r="B396">
            <v>2911.355227383679</v>
          </cell>
          <cell r="C396">
            <v>2943.6322814849082</v>
          </cell>
          <cell r="D396">
            <v>-32.277054101229169</v>
          </cell>
          <cell r="E396">
            <v>0</v>
          </cell>
          <cell r="F396">
            <v>-2749.7250163621989</v>
          </cell>
          <cell r="G396">
            <v>0</v>
          </cell>
          <cell r="H396">
            <v>-32.277054101229169</v>
          </cell>
          <cell r="I396">
            <v>0</v>
          </cell>
          <cell r="J396">
            <v>-32.277054101229169</v>
          </cell>
          <cell r="K396">
            <v>-1.0965042850035293E-2</v>
          </cell>
          <cell r="L396">
            <v>0</v>
          </cell>
          <cell r="M396">
            <v>-32.277054101229169</v>
          </cell>
          <cell r="N396">
            <v>0</v>
          </cell>
          <cell r="O396">
            <v>-32.277054101229169</v>
          </cell>
          <cell r="P396">
            <v>0</v>
          </cell>
          <cell r="Q396">
            <v>-66.186617214125789</v>
          </cell>
          <cell r="R396">
            <v>0</v>
          </cell>
          <cell r="S396">
            <v>0</v>
          </cell>
        </row>
        <row r="397">
          <cell r="A397">
            <v>391</v>
          </cell>
          <cell r="B397">
            <v>2787.1102981614345</v>
          </cell>
          <cell r="C397">
            <v>2817.9794678057119</v>
          </cell>
          <cell r="D397">
            <v>-30.869169644277463</v>
          </cell>
          <cell r="E397">
            <v>0</v>
          </cell>
          <cell r="F397">
            <v>-2642.4665485084824</v>
          </cell>
          <cell r="G397">
            <v>0</v>
          </cell>
          <cell r="H397">
            <v>-30.869169644277463</v>
          </cell>
          <cell r="I397">
            <v>0</v>
          </cell>
          <cell r="J397">
            <v>-30.869169644277463</v>
          </cell>
          <cell r="K397">
            <v>-1.0954362867772948E-2</v>
          </cell>
          <cell r="L397">
            <v>0</v>
          </cell>
          <cell r="M397">
            <v>-30.869169644277463</v>
          </cell>
          <cell r="N397">
            <v>0</v>
          </cell>
          <cell r="O397">
            <v>-30.869169644277463</v>
          </cell>
          <cell r="P397">
            <v>0</v>
          </cell>
          <cell r="Q397">
            <v>-97.385078931532618</v>
          </cell>
          <cell r="R397">
            <v>0</v>
          </cell>
          <cell r="S397">
            <v>0</v>
          </cell>
        </row>
        <row r="398">
          <cell r="A398">
            <v>392</v>
          </cell>
          <cell r="B398">
            <v>2667.5891679029169</v>
          </cell>
          <cell r="C398">
            <v>2697.1053781373798</v>
          </cell>
          <cell r="D398">
            <v>-29.51621023446296</v>
          </cell>
          <cell r="E398">
            <v>0</v>
          </cell>
          <cell r="F398">
            <v>-2538.8767135333046</v>
          </cell>
          <cell r="G398">
            <v>0</v>
          </cell>
          <cell r="H398">
            <v>-29.51621023446296</v>
          </cell>
          <cell r="I398">
            <v>0</v>
          </cell>
          <cell r="J398">
            <v>-29.51621023446296</v>
          </cell>
          <cell r="K398">
            <v>-1.0943662221624743E-2</v>
          </cell>
          <cell r="L398">
            <v>0</v>
          </cell>
          <cell r="M398">
            <v>-29.51621023446296</v>
          </cell>
          <cell r="N398">
            <v>0</v>
          </cell>
          <cell r="O398">
            <v>-29.51621023446296</v>
          </cell>
          <cell r="P398">
            <v>0</v>
          </cell>
          <cell r="Q398">
            <v>-127.3858000215585</v>
          </cell>
          <cell r="R398">
            <v>0</v>
          </cell>
          <cell r="S398">
            <v>0</v>
          </cell>
        </row>
        <row r="399">
          <cell r="A399">
            <v>393</v>
          </cell>
          <cell r="B399">
            <v>2552.6474291725931</v>
          </cell>
          <cell r="C399">
            <v>2580.8638560350892</v>
          </cell>
          <cell r="D399">
            <v>-28.216426862496064</v>
          </cell>
          <cell r="E399">
            <v>0</v>
          </cell>
          <cell r="F399">
            <v>-2438.8516594167941</v>
          </cell>
          <cell r="G399">
            <v>0</v>
          </cell>
          <cell r="H399">
            <v>-28.216426862496064</v>
          </cell>
          <cell r="I399">
            <v>0</v>
          </cell>
          <cell r="J399">
            <v>-28.216426862496064</v>
          </cell>
          <cell r="K399">
            <v>-1.0932938905907338E-2</v>
          </cell>
          <cell r="L399">
            <v>0</v>
          </cell>
          <cell r="M399">
            <v>-28.216426862496064</v>
          </cell>
          <cell r="N399">
            <v>0</v>
          </cell>
          <cell r="O399">
            <v>-28.216426862496064</v>
          </cell>
          <cell r="P399">
            <v>0</v>
          </cell>
          <cell r="Q399">
            <v>-156.23599751536867</v>
          </cell>
          <cell r="R399">
            <v>0</v>
          </cell>
          <cell r="S399">
            <v>0</v>
          </cell>
        </row>
        <row r="400">
          <cell r="A400">
            <v>394</v>
          </cell>
          <cell r="B400">
            <v>2442.1335719443637</v>
          </cell>
          <cell r="C400">
            <v>2469.1015125358904</v>
          </cell>
          <cell r="D400">
            <v>-26.967940591526713</v>
          </cell>
          <cell r="E400">
            <v>0</v>
          </cell>
          <cell r="F400">
            <v>-2342.2891592669507</v>
          </cell>
          <cell r="G400">
            <v>0</v>
          </cell>
          <cell r="H400">
            <v>-26.967940591526713</v>
          </cell>
          <cell r="I400">
            <v>0</v>
          </cell>
          <cell r="J400">
            <v>-26.967940591526713</v>
          </cell>
          <cell r="K400">
            <v>-1.0922167620329749E-2</v>
          </cell>
          <cell r="L400">
            <v>0</v>
          </cell>
          <cell r="M400">
            <v>-26.967940591526713</v>
          </cell>
          <cell r="N400">
            <v>0</v>
          </cell>
          <cell r="O400">
            <v>-26.967940591526713</v>
          </cell>
          <cell r="P400">
            <v>0</v>
          </cell>
          <cell r="Q400">
            <v>-183.98124442174796</v>
          </cell>
          <cell r="R400">
            <v>0</v>
          </cell>
          <cell r="S400">
            <v>0</v>
          </cell>
        </row>
        <row r="401">
          <cell r="A401">
            <v>395</v>
          </cell>
          <cell r="B401">
            <v>2335.8915318840477</v>
          </cell>
          <cell r="C401">
            <v>2361.6605132408467</v>
          </cell>
          <cell r="D401">
            <v>-25.768981356799031</v>
          </cell>
          <cell r="E401">
            <v>0</v>
          </cell>
          <cell r="F401">
            <v>-2249.0897056968292</v>
          </cell>
          <cell r="G401">
            <v>0</v>
          </cell>
          <cell r="H401">
            <v>-25.768981356799031</v>
          </cell>
          <cell r="I401">
            <v>0</v>
          </cell>
          <cell r="J401">
            <v>-25.768981356799031</v>
          </cell>
          <cell r="K401">
            <v>-1.0911382568461084E-2</v>
          </cell>
          <cell r="L401">
            <v>0</v>
          </cell>
          <cell r="M401">
            <v>-25.768981356799031</v>
          </cell>
          <cell r="N401">
            <v>0</v>
          </cell>
          <cell r="O401">
            <v>-25.768981356799031</v>
          </cell>
          <cell r="P401">
            <v>0</v>
          </cell>
          <cell r="Q401">
            <v>-210.66557041984447</v>
          </cell>
          <cell r="R401">
            <v>0</v>
          </cell>
          <cell r="S401">
            <v>0</v>
          </cell>
        </row>
        <row r="402">
          <cell r="A402">
            <v>396</v>
          </cell>
          <cell r="B402">
            <v>2233.7841350386338</v>
          </cell>
          <cell r="C402">
            <v>2258.4020580110082</v>
          </cell>
          <cell r="D402">
            <v>-24.617922972374345</v>
          </cell>
          <cell r="E402">
            <v>0</v>
          </cell>
          <cell r="F402">
            <v>-2159.1560103285983</v>
          </cell>
          <cell r="G402">
            <v>0</v>
          </cell>
          <cell r="H402">
            <v>-24.617922972374345</v>
          </cell>
          <cell r="I402">
            <v>0</v>
          </cell>
          <cell r="J402">
            <v>-24.617922972374345</v>
          </cell>
          <cell r="K402">
            <v>-1.0900593579008485E-2</v>
          </cell>
          <cell r="L402">
            <v>0</v>
          </cell>
          <cell r="M402">
            <v>-24.617922972374345</v>
          </cell>
          <cell r="N402">
            <v>0</v>
          </cell>
          <cell r="O402">
            <v>-24.617922972374345</v>
          </cell>
          <cell r="P402">
            <v>0</v>
          </cell>
          <cell r="Q402">
            <v>-236.33159805960352</v>
          </cell>
          <cell r="R402">
            <v>0</v>
          </cell>
          <cell r="S402">
            <v>0</v>
          </cell>
        </row>
        <row r="403">
          <cell r="A403">
            <v>397</v>
          </cell>
          <cell r="B403">
            <v>2135.6738505513936</v>
          </cell>
          <cell r="C403">
            <v>2159.1869280424748</v>
          </cell>
          <cell r="D403">
            <v>-23.513077491081276</v>
          </cell>
          <cell r="E403">
            <v>0</v>
          </cell>
          <cell r="F403">
            <v>-2072.3924155228656</v>
          </cell>
          <cell r="G403">
            <v>0</v>
          </cell>
          <cell r="H403">
            <v>-23.513077491081276</v>
          </cell>
          <cell r="I403">
            <v>0</v>
          </cell>
          <cell r="J403">
            <v>-23.513077491081276</v>
          </cell>
          <cell r="K403">
            <v>-1.0889783179818665E-2</v>
          </cell>
          <cell r="L403">
            <v>0</v>
          </cell>
          <cell r="M403">
            <v>-23.513077491081276</v>
          </cell>
          <cell r="N403">
            <v>0</v>
          </cell>
          <cell r="O403">
            <v>-23.513077491081276</v>
          </cell>
          <cell r="P403">
            <v>0</v>
          </cell>
          <cell r="Q403">
            <v>-261.02047399977693</v>
          </cell>
          <cell r="R403">
            <v>0</v>
          </cell>
          <cell r="S403">
            <v>0</v>
          </cell>
        </row>
        <row r="404">
          <cell r="A404">
            <v>398</v>
          </cell>
          <cell r="B404">
            <v>2041.4200245359257</v>
          </cell>
          <cell r="C404">
            <v>2063.8727359592604</v>
          </cell>
          <cell r="D404">
            <v>-22.452711423334677</v>
          </cell>
          <cell r="E404">
            <v>0</v>
          </cell>
          <cell r="F404">
            <v>-1988.7053793745404</v>
          </cell>
          <cell r="G404">
            <v>0</v>
          </cell>
          <cell r="H404">
            <v>-22.452711423334677</v>
          </cell>
          <cell r="I404">
            <v>0</v>
          </cell>
          <cell r="J404">
            <v>-22.452711423334677</v>
          </cell>
          <cell r="K404">
            <v>-1.0878922441358263E-2</v>
          </cell>
          <cell r="L404">
            <v>0</v>
          </cell>
          <cell r="M404">
            <v>-22.452711423334677</v>
          </cell>
          <cell r="N404">
            <v>0</v>
          </cell>
          <cell r="O404">
            <v>-22.452711423334677</v>
          </cell>
          <cell r="P404">
            <v>0</v>
          </cell>
          <cell r="Q404">
            <v>-284.77181612264599</v>
          </cell>
          <cell r="R404">
            <v>0</v>
          </cell>
          <cell r="S404">
            <v>0</v>
          </cell>
        </row>
        <row r="405">
          <cell r="A405">
            <v>399</v>
          </cell>
          <cell r="B405">
            <v>1950.8942329477181</v>
          </cell>
          <cell r="C405">
            <v>1972.3296444191619</v>
          </cell>
          <cell r="D405">
            <v>-21.435411471443786</v>
          </cell>
          <cell r="E405">
            <v>0</v>
          </cell>
          <cell r="F405">
            <v>-1908.0041258046222</v>
          </cell>
          <cell r="G405">
            <v>0</v>
          </cell>
          <cell r="H405">
            <v>-21.435411471443786</v>
          </cell>
          <cell r="I405">
            <v>0</v>
          </cell>
          <cell r="J405">
            <v>-21.435411471443786</v>
          </cell>
          <cell r="K405">
            <v>-1.0868067380164725E-2</v>
          </cell>
          <cell r="L405">
            <v>0</v>
          </cell>
          <cell r="M405">
            <v>-21.435411471443786</v>
          </cell>
          <cell r="N405">
            <v>0</v>
          </cell>
          <cell r="O405">
            <v>-21.435411471443786</v>
          </cell>
          <cell r="P405">
            <v>0</v>
          </cell>
          <cell r="Q405">
            <v>-307.62402611993781</v>
          </cell>
          <cell r="R405">
            <v>0</v>
          </cell>
          <cell r="S405">
            <v>0</v>
          </cell>
        </row>
        <row r="406">
          <cell r="A406">
            <v>400</v>
          </cell>
          <cell r="B406">
            <v>1863.9823665105114</v>
          </cell>
          <cell r="C406">
            <v>1884.4420688048688</v>
          </cell>
          <cell r="D406">
            <v>-20.459702294357385</v>
          </cell>
          <cell r="E406">
            <v>0</v>
          </cell>
          <cell r="F406">
            <v>-1830.1991798205067</v>
          </cell>
          <cell r="G406">
            <v>0</v>
          </cell>
          <cell r="H406">
            <v>-20.459702294357385</v>
          </cell>
          <cell r="I406">
            <v>0</v>
          </cell>
          <cell r="J406">
            <v>-20.459702294357385</v>
          </cell>
          <cell r="K406">
            <v>-1.0857167027338296E-2</v>
          </cell>
          <cell r="L406">
            <v>0</v>
          </cell>
          <cell r="M406">
            <v>-20.459702294357385</v>
          </cell>
          <cell r="N406">
            <v>0</v>
          </cell>
          <cell r="O406">
            <v>-20.459702294357385</v>
          </cell>
          <cell r="P406">
            <v>0</v>
          </cell>
          <cell r="Q406">
            <v>-329.61422139866573</v>
          </cell>
          <cell r="R406">
            <v>0</v>
          </cell>
          <cell r="S406">
            <v>-329.61422139866573</v>
          </cell>
        </row>
        <row r="407">
          <cell r="A407">
            <v>401</v>
          </cell>
          <cell r="B407">
            <v>1780.5494443481325</v>
          </cell>
          <cell r="C407">
            <v>1800.0735335222596</v>
          </cell>
          <cell r="D407">
            <v>-19.524089174127084</v>
          </cell>
          <cell r="E407">
            <v>0</v>
          </cell>
          <cell r="F407">
            <v>-1755.202700531411</v>
          </cell>
          <cell r="G407">
            <v>0</v>
          </cell>
          <cell r="H407">
            <v>-19.524089174127084</v>
          </cell>
          <cell r="I407">
            <v>0</v>
          </cell>
          <cell r="J407">
            <v>-19.524089174127084</v>
          </cell>
          <cell r="K407">
            <v>-1.0846273116367471E-2</v>
          </cell>
          <cell r="L407">
            <v>0</v>
          </cell>
          <cell r="M407">
            <v>-19.524089174127084</v>
          </cell>
          <cell r="N407">
            <v>0</v>
          </cell>
          <cell r="O407">
            <v>-19.524089174127084</v>
          </cell>
          <cell r="P407">
            <v>0</v>
          </cell>
          <cell r="Q407">
            <v>-19.524089174127084</v>
          </cell>
          <cell r="R407">
            <v>0</v>
          </cell>
          <cell r="S407">
            <v>0</v>
          </cell>
        </row>
        <row r="408">
          <cell r="A408">
            <v>402</v>
          </cell>
          <cell r="B408">
            <v>1700.4750827593382</v>
          </cell>
          <cell r="C408">
            <v>1719.1021751765793</v>
          </cell>
          <cell r="D408">
            <v>-18.627092417241101</v>
          </cell>
          <cell r="E408">
            <v>0</v>
          </cell>
          <cell r="F408">
            <v>-1682.9290522121773</v>
          </cell>
          <cell r="G408">
            <v>0</v>
          </cell>
          <cell r="H408">
            <v>-18.627092417241101</v>
          </cell>
          <cell r="I408">
            <v>0</v>
          </cell>
          <cell r="J408">
            <v>-18.627092417241101</v>
          </cell>
          <cell r="K408">
            <v>-1.0835360856505112E-2</v>
          </cell>
          <cell r="L408">
            <v>0</v>
          </cell>
          <cell r="M408">
            <v>-18.627092417241101</v>
          </cell>
          <cell r="N408">
            <v>0</v>
          </cell>
          <cell r="O408">
            <v>-18.627092417241101</v>
          </cell>
          <cell r="P408">
            <v>0</v>
          </cell>
          <cell r="Q408">
            <v>-38.248317962295133</v>
          </cell>
          <cell r="R408">
            <v>0</v>
          </cell>
          <cell r="S408">
            <v>0</v>
          </cell>
        </row>
        <row r="409">
          <cell r="A409">
            <v>403</v>
          </cell>
          <cell r="B409">
            <v>1623.642061709975</v>
          </cell>
          <cell r="C409">
            <v>1641.4093420512752</v>
          </cell>
          <cell r="D409">
            <v>-17.767280341300193</v>
          </cell>
          <cell r="E409">
            <v>0</v>
          </cell>
          <cell r="F409">
            <v>-1613.2947615813853</v>
          </cell>
          <cell r="G409">
            <v>0</v>
          </cell>
          <cell r="H409">
            <v>-17.767280341300193</v>
          </cell>
          <cell r="I409">
            <v>0</v>
          </cell>
          <cell r="J409">
            <v>-17.767280341300193</v>
          </cell>
          <cell r="K409">
            <v>-1.0824405519159747E-2</v>
          </cell>
          <cell r="L409">
            <v>0</v>
          </cell>
          <cell r="M409">
            <v>-17.767280341300193</v>
          </cell>
          <cell r="N409">
            <v>0</v>
          </cell>
          <cell r="O409">
            <v>-17.767280341300193</v>
          </cell>
          <cell r="P409">
            <v>0</v>
          </cell>
          <cell r="Q409">
            <v>-56.205891575039743</v>
          </cell>
          <cell r="R409">
            <v>0</v>
          </cell>
          <cell r="S409">
            <v>0</v>
          </cell>
        </row>
        <row r="410">
          <cell r="A410">
            <v>404</v>
          </cell>
          <cell r="B410">
            <v>1549.9355436079099</v>
          </cell>
          <cell r="C410">
            <v>1566.8788819489985</v>
          </cell>
          <cell r="D410">
            <v>-16.94333834108852</v>
          </cell>
          <cell r="E410">
            <v>0</v>
          </cell>
          <cell r="F410">
            <v>-1546.2185360677079</v>
          </cell>
          <cell r="G410">
            <v>0</v>
          </cell>
          <cell r="H410">
            <v>-16.94333834108852</v>
          </cell>
          <cell r="I410">
            <v>0</v>
          </cell>
          <cell r="J410">
            <v>-16.94333834108852</v>
          </cell>
          <cell r="K410">
            <v>-1.0813432063117193E-2</v>
          </cell>
          <cell r="L410">
            <v>0</v>
          </cell>
          <cell r="M410">
            <v>-16.94333834108852</v>
          </cell>
          <cell r="N410">
            <v>0</v>
          </cell>
          <cell r="O410">
            <v>-16.94333834108852</v>
          </cell>
          <cell r="P410">
            <v>0</v>
          </cell>
          <cell r="Q410">
            <v>-73.428865820452415</v>
          </cell>
          <cell r="R410">
            <v>0</v>
          </cell>
          <cell r="S410">
            <v>0</v>
          </cell>
        </row>
        <row r="411">
          <cell r="A411">
            <v>405</v>
          </cell>
          <cell r="B411">
            <v>1479.2491035005394</v>
          </cell>
          <cell r="C411">
            <v>1495.403101975628</v>
          </cell>
          <cell r="D411">
            <v>-16.153998475088656</v>
          </cell>
          <cell r="E411">
            <v>0</v>
          </cell>
          <cell r="F411">
            <v>-1481.6207666321889</v>
          </cell>
          <cell r="G411">
            <v>0</v>
          </cell>
          <cell r="H411">
            <v>-16.153998475088656</v>
          </cell>
          <cell r="I411">
            <v>0</v>
          </cell>
          <cell r="J411">
            <v>-16.153998475088656</v>
          </cell>
          <cell r="K411">
            <v>-1.0802437452314401E-2</v>
          </cell>
          <cell r="L411">
            <v>0</v>
          </cell>
          <cell r="M411">
            <v>-16.153998475088656</v>
          </cell>
          <cell r="N411">
            <v>0</v>
          </cell>
          <cell r="O411">
            <v>-16.153998475088656</v>
          </cell>
          <cell r="P411">
            <v>0</v>
          </cell>
          <cell r="Q411">
            <v>-89.948188049364745</v>
          </cell>
          <cell r="R411">
            <v>0</v>
          </cell>
          <cell r="S411">
            <v>0</v>
          </cell>
        </row>
        <row r="412">
          <cell r="A412">
            <v>406</v>
          </cell>
          <cell r="B412">
            <v>1411.4743605169024</v>
          </cell>
          <cell r="C412">
            <v>1426.872314087587</v>
          </cell>
          <cell r="D412">
            <v>-15.397953570684649</v>
          </cell>
          <cell r="E412">
            <v>0</v>
          </cell>
          <cell r="F412">
            <v>-1419.4234417904188</v>
          </cell>
          <cell r="G412">
            <v>0</v>
          </cell>
          <cell r="H412">
            <v>-15.397953570684649</v>
          </cell>
          <cell r="I412">
            <v>0</v>
          </cell>
          <cell r="J412">
            <v>-15.397953570684649</v>
          </cell>
          <cell r="K412">
            <v>-1.0791402579375761E-2</v>
          </cell>
          <cell r="L412">
            <v>0</v>
          </cell>
          <cell r="M412">
            <v>-15.397953570684649</v>
          </cell>
          <cell r="N412">
            <v>0</v>
          </cell>
          <cell r="O412">
            <v>-15.397953570684649</v>
          </cell>
          <cell r="P412">
            <v>0</v>
          </cell>
          <cell r="Q412">
            <v>-105.79365240944632</v>
          </cell>
          <cell r="R412">
            <v>0</v>
          </cell>
          <cell r="S412">
            <v>0</v>
          </cell>
        </row>
        <row r="413">
          <cell r="A413">
            <v>407</v>
          </cell>
          <cell r="B413">
            <v>1346.5015269860753</v>
          </cell>
          <cell r="C413">
            <v>1361.1754818760687</v>
          </cell>
          <cell r="D413">
            <v>-14.673954889993411</v>
          </cell>
          <cell r="E413">
            <v>0</v>
          </cell>
          <cell r="F413">
            <v>-1359.5507548973269</v>
          </cell>
          <cell r="G413">
            <v>0</v>
          </cell>
          <cell r="H413">
            <v>-14.673954889993411</v>
          </cell>
          <cell r="I413">
            <v>0</v>
          </cell>
          <cell r="J413">
            <v>-14.673954889993411</v>
          </cell>
          <cell r="K413">
            <v>-1.0780354983891367E-2</v>
          </cell>
          <cell r="L413">
            <v>0</v>
          </cell>
          <cell r="M413">
            <v>-14.673954889993411</v>
          </cell>
          <cell r="N413">
            <v>0</v>
          </cell>
          <cell r="O413">
            <v>-14.673954889993411</v>
          </cell>
          <cell r="P413">
            <v>0</v>
          </cell>
          <cell r="Q413">
            <v>-120.99395254251402</v>
          </cell>
          <cell r="R413">
            <v>0</v>
          </cell>
          <cell r="S413">
            <v>0</v>
          </cell>
        </row>
        <row r="414">
          <cell r="A414">
            <v>408</v>
          </cell>
          <cell r="B414">
            <v>1284.2320666373073</v>
          </cell>
          <cell r="C414">
            <v>1298.2129109502268</v>
          </cell>
          <cell r="D414">
            <v>-13.980844312919544</v>
          </cell>
          <cell r="E414">
            <v>0</v>
          </cell>
          <cell r="F414">
            <v>-1301.9288500974578</v>
          </cell>
          <cell r="G414">
            <v>0</v>
          </cell>
          <cell r="H414">
            <v>-13.980844312919544</v>
          </cell>
          <cell r="I414">
            <v>0</v>
          </cell>
          <cell r="J414">
            <v>-13.980844312919544</v>
          </cell>
          <cell r="K414">
            <v>-1.0769300008491108E-2</v>
          </cell>
          <cell r="L414">
            <v>0</v>
          </cell>
          <cell r="M414">
            <v>-13.980844312919544</v>
          </cell>
          <cell r="N414">
            <v>0</v>
          </cell>
          <cell r="O414">
            <v>-13.980844312919544</v>
          </cell>
          <cell r="P414">
            <v>0</v>
          </cell>
          <cell r="Q414">
            <v>-135.57676672707609</v>
          </cell>
          <cell r="R414">
            <v>0</v>
          </cell>
          <cell r="S414">
            <v>0</v>
          </cell>
        </row>
        <row r="415">
          <cell r="A415">
            <v>409</v>
          </cell>
          <cell r="B415">
            <v>1224.5677016000723</v>
          </cell>
          <cell r="C415">
            <v>1237.8851512496581</v>
          </cell>
          <cell r="D415">
            <v>-13.317449649585797</v>
          </cell>
          <cell r="E415">
            <v>0</v>
          </cell>
          <cell r="F415">
            <v>-1246.4854414624958</v>
          </cell>
          <cell r="G415">
            <v>0</v>
          </cell>
          <cell r="H415">
            <v>-13.317449649585797</v>
          </cell>
          <cell r="I415">
            <v>0</v>
          </cell>
          <cell r="J415">
            <v>-13.317449649585797</v>
          </cell>
          <cell r="K415">
            <v>-1.0758227155517368E-2</v>
          </cell>
          <cell r="L415">
            <v>0</v>
          </cell>
          <cell r="M415">
            <v>-13.317449649585797</v>
          </cell>
          <cell r="N415">
            <v>0</v>
          </cell>
          <cell r="O415">
            <v>-13.317449649585797</v>
          </cell>
          <cell r="P415">
            <v>0</v>
          </cell>
          <cell r="Q415">
            <v>-149.56873875690837</v>
          </cell>
          <cell r="R415">
            <v>0</v>
          </cell>
          <cell r="S415">
            <v>0</v>
          </cell>
        </row>
        <row r="416">
          <cell r="A416">
            <v>410</v>
          </cell>
          <cell r="B416">
            <v>1167.4101966248993</v>
          </cell>
          <cell r="C416">
            <v>1180.0927882391636</v>
          </cell>
          <cell r="D416">
            <v>-12.682591614264311</v>
          </cell>
          <cell r="E416">
            <v>0</v>
          </cell>
          <cell r="F416">
            <v>-1193.1500942998007</v>
          </cell>
          <cell r="G416">
            <v>0</v>
          </cell>
          <cell r="H416">
            <v>-12.682591614264311</v>
          </cell>
          <cell r="I416">
            <v>0</v>
          </cell>
          <cell r="J416">
            <v>-12.682591614264311</v>
          </cell>
          <cell r="K416">
            <v>-1.0747113905499091E-2</v>
          </cell>
          <cell r="L416">
            <v>0</v>
          </cell>
          <cell r="M416">
            <v>-12.682591614264311</v>
          </cell>
          <cell r="N416">
            <v>0</v>
          </cell>
          <cell r="O416">
            <v>-12.682591614264311</v>
          </cell>
          <cell r="P416">
            <v>0</v>
          </cell>
          <cell r="Q416">
            <v>-162.99546569842877</v>
          </cell>
          <cell r="R416">
            <v>0</v>
          </cell>
          <cell r="S416">
            <v>0</v>
          </cell>
        </row>
        <row r="417">
          <cell r="A417">
            <v>411</v>
          </cell>
          <cell r="B417">
            <v>1112.668736903426</v>
          </cell>
          <cell r="C417">
            <v>1124.7439912637187</v>
          </cell>
          <cell r="D417">
            <v>-12.075254360292774</v>
          </cell>
          <cell r="E417">
            <v>0</v>
          </cell>
          <cell r="F417">
            <v>-1141.8545604942608</v>
          </cell>
          <cell r="G417">
            <v>0</v>
          </cell>
          <cell r="H417">
            <v>-12.075254360292774</v>
          </cell>
          <cell r="I417">
            <v>0</v>
          </cell>
          <cell r="J417">
            <v>-12.075254360292774</v>
          </cell>
          <cell r="K417">
            <v>-1.0736002551767791E-2</v>
          </cell>
          <cell r="L417">
            <v>0</v>
          </cell>
          <cell r="M417">
            <v>-12.075254360292774</v>
          </cell>
          <cell r="N417">
            <v>0</v>
          </cell>
          <cell r="O417">
            <v>-12.075254360292774</v>
          </cell>
          <cell r="P417">
            <v>0</v>
          </cell>
          <cell r="Q417">
            <v>-175.88165612207828</v>
          </cell>
          <cell r="R417">
            <v>0</v>
          </cell>
          <cell r="S417">
            <v>0</v>
          </cell>
        </row>
        <row r="418">
          <cell r="A418">
            <v>412</v>
          </cell>
          <cell r="B418">
            <v>1060.2597625721189</v>
          </cell>
          <cell r="C418">
            <v>1071.7541749070006</v>
          </cell>
          <cell r="D418">
            <v>-11.494412334881645</v>
          </cell>
          <cell r="E418">
            <v>0</v>
          </cell>
          <cell r="F418">
            <v>-1092.5319283770218</v>
          </cell>
          <cell r="G418">
            <v>0</v>
          </cell>
          <cell r="H418">
            <v>-11.494412334881645</v>
          </cell>
          <cell r="I418">
            <v>0</v>
          </cell>
          <cell r="J418">
            <v>-11.494412334881645</v>
          </cell>
          <cell r="K418">
            <v>-1.0724858931274096E-2</v>
          </cell>
          <cell r="L418">
            <v>0</v>
          </cell>
          <cell r="M418">
            <v>-11.494412334881645</v>
          </cell>
          <cell r="N418">
            <v>0</v>
          </cell>
          <cell r="O418">
            <v>-11.494412334881645</v>
          </cell>
          <cell r="P418">
            <v>0</v>
          </cell>
          <cell r="Q418">
            <v>-188.25111597574301</v>
          </cell>
          <cell r="R418">
            <v>0</v>
          </cell>
          <cell r="S418">
            <v>-188.25111597574301</v>
          </cell>
        </row>
        <row r="419">
          <cell r="A419">
            <v>413</v>
          </cell>
          <cell r="B419">
            <v>1010.0905736241801</v>
          </cell>
          <cell r="C419">
            <v>1021.0296034079978</v>
          </cell>
          <cell r="D419">
            <v>-10.939029783817659</v>
          </cell>
          <cell r="E419">
            <v>0</v>
          </cell>
          <cell r="F419">
            <v>-1045.1168092799787</v>
          </cell>
          <cell r="G419">
            <v>0</v>
          </cell>
          <cell r="H419">
            <v>-10.939029783817659</v>
          </cell>
          <cell r="I419">
            <v>0</v>
          </cell>
          <cell r="J419">
            <v>-10.939029783817659</v>
          </cell>
          <cell r="K419">
            <v>-1.0713724408484641E-2</v>
          </cell>
          <cell r="L419">
            <v>0</v>
          </cell>
          <cell r="M419">
            <v>-10.939029783817659</v>
          </cell>
          <cell r="N419">
            <v>0</v>
          </cell>
          <cell r="O419">
            <v>-10.939029783817659</v>
          </cell>
          <cell r="P419">
            <v>0</v>
          </cell>
          <cell r="Q419">
            <v>-10.939029783817659</v>
          </cell>
          <cell r="R419">
            <v>0</v>
          </cell>
          <cell r="S419">
            <v>0</v>
          </cell>
        </row>
        <row r="420">
          <cell r="A420">
            <v>414</v>
          </cell>
          <cell r="B420">
            <v>962.0771724838711</v>
          </cell>
          <cell r="C420">
            <v>972.48527254831129</v>
          </cell>
          <cell r="D420">
            <v>-10.408100064440191</v>
          </cell>
          <cell r="E420">
            <v>0</v>
          </cell>
          <cell r="F420">
            <v>-999.54561612700877</v>
          </cell>
          <cell r="G420">
            <v>0</v>
          </cell>
          <cell r="H420">
            <v>-10.408100064440191</v>
          </cell>
          <cell r="I420">
            <v>0</v>
          </cell>
          <cell r="J420">
            <v>-10.408100064440191</v>
          </cell>
          <cell r="K420">
            <v>-1.0702578597582963E-2</v>
          </cell>
          <cell r="L420">
            <v>0</v>
          </cell>
          <cell r="M420">
            <v>-10.408100064440191</v>
          </cell>
          <cell r="N420">
            <v>0</v>
          </cell>
          <cell r="O420">
            <v>-10.408100064440191</v>
          </cell>
          <cell r="P420">
            <v>0</v>
          </cell>
          <cell r="Q420">
            <v>-21.401553777855032</v>
          </cell>
          <cell r="R420">
            <v>0</v>
          </cell>
          <cell r="S420">
            <v>0</v>
          </cell>
        </row>
        <row r="421">
          <cell r="A421">
            <v>415</v>
          </cell>
          <cell r="B421">
            <v>916.13832016873459</v>
          </cell>
          <cell r="C421">
            <v>926.03896844054918</v>
          </cell>
          <cell r="D421">
            <v>-9.900648271814589</v>
          </cell>
          <cell r="E421">
            <v>0</v>
          </cell>
          <cell r="F421">
            <v>-955.75656480520445</v>
          </cell>
          <cell r="G421">
            <v>0</v>
          </cell>
          <cell r="H421">
            <v>-9.900648271814589</v>
          </cell>
          <cell r="I421">
            <v>0</v>
          </cell>
          <cell r="J421">
            <v>-9.900648271814589</v>
          </cell>
          <cell r="K421">
            <v>-1.0691394864826578E-2</v>
          </cell>
          <cell r="L421">
            <v>0</v>
          </cell>
          <cell r="M421">
            <v>-9.900648271814589</v>
          </cell>
          <cell r="N421">
            <v>0</v>
          </cell>
          <cell r="O421">
            <v>-9.900648271814589</v>
          </cell>
          <cell r="P421">
            <v>0</v>
          </cell>
          <cell r="Q421">
            <v>-31.408679194269713</v>
          </cell>
          <cell r="R421">
            <v>0</v>
          </cell>
          <cell r="S421">
            <v>0</v>
          </cell>
        </row>
        <row r="422">
          <cell r="A422">
            <v>416</v>
          </cell>
          <cell r="B422">
            <v>872.19426263969547</v>
          </cell>
          <cell r="C422">
            <v>881.61003168804757</v>
          </cell>
          <cell r="D422">
            <v>-9.4157690483521037</v>
          </cell>
          <cell r="E422">
            <v>0</v>
          </cell>
          <cell r="F422">
            <v>-913.68965758158254</v>
          </cell>
          <cell r="G422">
            <v>0</v>
          </cell>
          <cell r="H422">
            <v>-9.4157690483521037</v>
          </cell>
          <cell r="I422">
            <v>0</v>
          </cell>
          <cell r="J422">
            <v>-9.4157690483521037</v>
          </cell>
          <cell r="K422">
            <v>-1.0680197264002796E-2</v>
          </cell>
          <cell r="L422">
            <v>0</v>
          </cell>
          <cell r="M422">
            <v>-9.4157690483521037</v>
          </cell>
          <cell r="N422">
            <v>0</v>
          </cell>
          <cell r="O422">
            <v>-9.4157690483521037</v>
          </cell>
          <cell r="P422">
            <v>0</v>
          </cell>
          <cell r="Q422">
            <v>-40.980712900364878</v>
          </cell>
          <cell r="R422">
            <v>0</v>
          </cell>
          <cell r="S422">
            <v>0</v>
          </cell>
        </row>
        <row r="423">
          <cell r="A423">
            <v>417</v>
          </cell>
          <cell r="B423">
            <v>830.17081526696154</v>
          </cell>
          <cell r="C423">
            <v>839.12340785962886</v>
          </cell>
          <cell r="D423">
            <v>-8.9525925926673153</v>
          </cell>
          <cell r="E423">
            <v>0</v>
          </cell>
          <cell r="F423">
            <v>-873.28638818906654</v>
          </cell>
          <cell r="G423">
            <v>0</v>
          </cell>
          <cell r="H423">
            <v>-8.9525925926673153</v>
          </cell>
          <cell r="I423">
            <v>0</v>
          </cell>
          <cell r="J423">
            <v>-8.9525925926673153</v>
          </cell>
          <cell r="K423">
            <v>-1.0668982069637286E-2</v>
          </cell>
          <cell r="L423">
            <v>0</v>
          </cell>
          <cell r="M423">
            <v>-8.9525925926673153</v>
          </cell>
          <cell r="N423">
            <v>0</v>
          </cell>
          <cell r="O423">
            <v>-8.9525925926673153</v>
          </cell>
          <cell r="P423">
            <v>0</v>
          </cell>
          <cell r="Q423">
            <v>-50.137192992911856</v>
          </cell>
          <cell r="R423">
            <v>0</v>
          </cell>
          <cell r="S423">
            <v>0</v>
          </cell>
        </row>
        <row r="424">
          <cell r="A424">
            <v>418</v>
          </cell>
          <cell r="B424">
            <v>789.99367995798457</v>
          </cell>
          <cell r="C424">
            <v>798.50392412080214</v>
          </cell>
          <cell r="D424">
            <v>-8.5102441628175711</v>
          </cell>
          <cell r="E424">
            <v>0</v>
          </cell>
          <cell r="F424">
            <v>-834.48967547216068</v>
          </cell>
          <cell r="G424">
            <v>0</v>
          </cell>
          <cell r="H424">
            <v>-8.5102441628175711</v>
          </cell>
          <cell r="I424">
            <v>0</v>
          </cell>
          <cell r="J424">
            <v>-8.5102441628175711</v>
          </cell>
          <cell r="K424">
            <v>-1.0657736181056129E-2</v>
          </cell>
          <cell r="L424">
            <v>0</v>
          </cell>
          <cell r="M424">
            <v>-8.5102441628175711</v>
          </cell>
          <cell r="N424">
            <v>0</v>
          </cell>
          <cell r="O424">
            <v>-8.5102441628175711</v>
          </cell>
          <cell r="P424">
            <v>0</v>
          </cell>
          <cell r="Q424">
            <v>-58.896880032800951</v>
          </cell>
          <cell r="R424">
            <v>0</v>
          </cell>
          <cell r="S424">
            <v>0</v>
          </cell>
        </row>
        <row r="425">
          <cell r="A425">
            <v>419</v>
          </cell>
          <cell r="B425">
            <v>751.5882717891725</v>
          </cell>
          <cell r="C425">
            <v>759.67614745659034</v>
          </cell>
          <cell r="D425">
            <v>-8.0878756674178476</v>
          </cell>
          <cell r="E425">
            <v>0</v>
          </cell>
          <cell r="F425">
            <v>-797.24417786156175</v>
          </cell>
          <cell r="G425">
            <v>0</v>
          </cell>
          <cell r="H425">
            <v>-8.0878756674178476</v>
          </cell>
          <cell r="I425">
            <v>0</v>
          </cell>
          <cell r="J425">
            <v>-8.0878756674178476</v>
          </cell>
          <cell r="K425">
            <v>-1.0646478363834647E-2</v>
          </cell>
          <cell r="L425">
            <v>0</v>
          </cell>
          <cell r="M425">
            <v>-8.0878756674178476</v>
          </cell>
          <cell r="N425">
            <v>0</v>
          </cell>
          <cell r="O425">
            <v>-8.0878756674178476</v>
          </cell>
          <cell r="P425">
            <v>0</v>
          </cell>
          <cell r="Q425">
            <v>-67.277779827197648</v>
          </cell>
          <cell r="R425">
            <v>0</v>
          </cell>
          <cell r="S425">
            <v>0</v>
          </cell>
        </row>
        <row r="426">
          <cell r="A426">
            <v>420</v>
          </cell>
          <cell r="B426">
            <v>714.88618804750263</v>
          </cell>
          <cell r="C426">
            <v>722.57088405705008</v>
          </cell>
          <cell r="D426">
            <v>-7.6846960095474515</v>
          </cell>
          <cell r="E426">
            <v>0</v>
          </cell>
          <cell r="F426">
            <v>-761.49614214775113</v>
          </cell>
          <cell r="G426">
            <v>0</v>
          </cell>
          <cell r="H426">
            <v>-7.6846960095474515</v>
          </cell>
          <cell r="I426">
            <v>0</v>
          </cell>
          <cell r="J426">
            <v>-7.6846960095474515</v>
          </cell>
          <cell r="K426">
            <v>-1.0635214037963799E-2</v>
          </cell>
          <cell r="L426">
            <v>0</v>
          </cell>
          <cell r="M426">
            <v>-7.6846960095474515</v>
          </cell>
          <cell r="N426">
            <v>0</v>
          </cell>
          <cell r="O426">
            <v>-7.6846960095474515</v>
          </cell>
          <cell r="P426">
            <v>0</v>
          </cell>
          <cell r="Q426">
            <v>-75.2971966689515</v>
          </cell>
          <cell r="R426">
            <v>0</v>
          </cell>
          <cell r="S426">
            <v>0</v>
          </cell>
        </row>
        <row r="427">
          <cell r="A427">
            <v>421</v>
          </cell>
          <cell r="B427">
            <v>679.82057392186618</v>
          </cell>
          <cell r="C427">
            <v>687.12049837991162</v>
          </cell>
          <cell r="D427">
            <v>-7.2999244580454388</v>
          </cell>
          <cell r="E427">
            <v>0</v>
          </cell>
          <cell r="F427">
            <v>-727.19318107350853</v>
          </cell>
          <cell r="G427">
            <v>0</v>
          </cell>
          <cell r="H427">
            <v>-7.2999244580454388</v>
          </cell>
          <cell r="I427">
            <v>0</v>
          </cell>
          <cell r="J427">
            <v>-7.2999244580454388</v>
          </cell>
          <cell r="K427">
            <v>-1.062393637689045E-2</v>
          </cell>
          <cell r="L427">
            <v>0</v>
          </cell>
          <cell r="M427">
            <v>-7.2999244580454388</v>
          </cell>
          <cell r="N427">
            <v>0</v>
          </cell>
          <cell r="O427">
            <v>-7.2999244580454388</v>
          </cell>
          <cell r="P427">
            <v>0</v>
          </cell>
          <cell r="Q427">
            <v>-82.971740212177451</v>
          </cell>
          <cell r="R427">
            <v>0</v>
          </cell>
          <cell r="S427">
            <v>0</v>
          </cell>
        </row>
        <row r="428">
          <cell r="A428">
            <v>422</v>
          </cell>
          <cell r="B428">
            <v>646.32507769384972</v>
          </cell>
          <cell r="C428">
            <v>653.25785897995559</v>
          </cell>
          <cell r="D428">
            <v>-6.9327812861058646</v>
          </cell>
          <cell r="E428">
            <v>0</v>
          </cell>
          <cell r="F428">
            <v>-694.28442030084148</v>
          </cell>
          <cell r="G428">
            <v>0</v>
          </cell>
          <cell r="H428">
            <v>-6.9327812861058646</v>
          </cell>
          <cell r="I428">
            <v>0</v>
          </cell>
          <cell r="J428">
            <v>-6.9327812861058646</v>
          </cell>
          <cell r="K428">
            <v>-1.0612625919160337E-2</v>
          </cell>
          <cell r="L428">
            <v>0</v>
          </cell>
          <cell r="M428">
            <v>-6.9327812861058646</v>
          </cell>
          <cell r="N428">
            <v>0</v>
          </cell>
          <cell r="O428">
            <v>-6.9327812861058646</v>
          </cell>
          <cell r="P428">
            <v>0</v>
          </cell>
          <cell r="Q428">
            <v>-90.317323020639833</v>
          </cell>
          <cell r="R428">
            <v>0</v>
          </cell>
          <cell r="S428">
            <v>0</v>
          </cell>
        </row>
        <row r="429">
          <cell r="A429">
            <v>423</v>
          </cell>
          <cell r="B429">
            <v>614.3380510505242</v>
          </cell>
          <cell r="C429">
            <v>620.92062797187009</v>
          </cell>
          <cell r="D429">
            <v>-6.5825769213458898</v>
          </cell>
          <cell r="E429">
            <v>0</v>
          </cell>
          <cell r="F429">
            <v>-662.72066003169266</v>
          </cell>
          <cell r="G429">
            <v>0</v>
          </cell>
          <cell r="H429">
            <v>-6.5825769213458898</v>
          </cell>
          <cell r="I429">
            <v>0</v>
          </cell>
          <cell r="J429">
            <v>-6.5825769213458898</v>
          </cell>
          <cell r="K429">
            <v>-1.0601317825189251E-2</v>
          </cell>
          <cell r="L429">
            <v>0</v>
          </cell>
          <cell r="M429">
            <v>-6.5825769213458898</v>
          </cell>
          <cell r="N429">
            <v>0</v>
          </cell>
          <cell r="O429">
            <v>-6.5825769213458898</v>
          </cell>
          <cell r="P429">
            <v>0</v>
          </cell>
          <cell r="Q429">
            <v>-97.349247254007196</v>
          </cell>
          <cell r="R429">
            <v>0</v>
          </cell>
          <cell r="S429">
            <v>0</v>
          </cell>
        </row>
        <row r="430">
          <cell r="A430">
            <v>424</v>
          </cell>
          <cell r="B430">
            <v>583.8014250000524</v>
          </cell>
          <cell r="C430">
            <v>590.05004508050774</v>
          </cell>
          <cell r="D430">
            <v>-6.2486200804553391</v>
          </cell>
          <cell r="E430">
            <v>0</v>
          </cell>
          <cell r="F430">
            <v>-632.45389365314009</v>
          </cell>
          <cell r="G430">
            <v>0</v>
          </cell>
          <cell r="H430">
            <v>-6.2486200804553391</v>
          </cell>
          <cell r="I430">
            <v>0</v>
          </cell>
          <cell r="J430">
            <v>-6.2486200804553391</v>
          </cell>
          <cell r="K430">
            <v>-1.0589983226935884E-2</v>
          </cell>
          <cell r="L430">
            <v>0</v>
          </cell>
          <cell r="M430">
            <v>-6.2486200804553391</v>
          </cell>
          <cell r="N430">
            <v>0</v>
          </cell>
          <cell r="O430">
            <v>-6.2486200804553391</v>
          </cell>
          <cell r="P430">
            <v>0</v>
          </cell>
          <cell r="Q430">
            <v>-104.08219992003866</v>
          </cell>
          <cell r="R430">
            <v>0</v>
          </cell>
          <cell r="S430">
            <v>-104.08219992003866</v>
          </cell>
        </row>
        <row r="431">
          <cell r="A431">
            <v>425</v>
          </cell>
          <cell r="B431">
            <v>554.65437141815369</v>
          </cell>
          <cell r="C431">
            <v>560.58460265367262</v>
          </cell>
          <cell r="D431">
            <v>-5.9302312355189315</v>
          </cell>
          <cell r="E431">
            <v>0</v>
          </cell>
          <cell r="F431">
            <v>-603.43741751067228</v>
          </cell>
          <cell r="G431">
            <v>0</v>
          </cell>
          <cell r="H431">
            <v>-5.9302312355189315</v>
          </cell>
          <cell r="I431">
            <v>0</v>
          </cell>
          <cell r="J431">
            <v>-5.9302312355189315</v>
          </cell>
          <cell r="K431">
            <v>-1.0578655224290221E-2</v>
          </cell>
          <cell r="L431">
            <v>0</v>
          </cell>
          <cell r="M431">
            <v>-5.9302312355189315</v>
          </cell>
          <cell r="N431">
            <v>0</v>
          </cell>
          <cell r="O431">
            <v>-5.9302312355189315</v>
          </cell>
          <cell r="P431">
            <v>0</v>
          </cell>
          <cell r="Q431">
            <v>-5.9302312355189315</v>
          </cell>
          <cell r="R431">
            <v>0</v>
          </cell>
          <cell r="S431">
            <v>0</v>
          </cell>
        </row>
        <row r="432">
          <cell r="A432">
            <v>426</v>
          </cell>
          <cell r="B432">
            <v>526.84042696206393</v>
          </cell>
          <cell r="C432">
            <v>532.46717329545299</v>
          </cell>
          <cell r="D432">
            <v>-5.6267463333890646</v>
          </cell>
          <cell r="E432">
            <v>0</v>
          </cell>
          <cell r="F432">
            <v>-575.62595750719674</v>
          </cell>
          <cell r="G432">
            <v>0</v>
          </cell>
          <cell r="H432">
            <v>-5.6267463333890646</v>
          </cell>
          <cell r="I432">
            <v>0</v>
          </cell>
          <cell r="J432">
            <v>-5.6267463333890646</v>
          </cell>
          <cell r="K432">
            <v>-1.0567311217638051E-2</v>
          </cell>
          <cell r="L432">
            <v>0</v>
          </cell>
          <cell r="M432">
            <v>-5.6267463333890646</v>
          </cell>
          <cell r="N432">
            <v>0</v>
          </cell>
          <cell r="O432">
            <v>-5.6267463333890646</v>
          </cell>
          <cell r="P432">
            <v>0</v>
          </cell>
          <cell r="Q432">
            <v>-11.58648169254923</v>
          </cell>
          <cell r="R432">
            <v>0</v>
          </cell>
          <cell r="S432">
            <v>0</v>
          </cell>
        </row>
        <row r="433">
          <cell r="A433">
            <v>427</v>
          </cell>
          <cell r="B433">
            <v>500.30557997166386</v>
          </cell>
          <cell r="C433">
            <v>505.64311982431582</v>
          </cell>
          <cell r="D433">
            <v>-5.3375398526519575</v>
          </cell>
          <cell r="E433">
            <v>0</v>
          </cell>
          <cell r="F433">
            <v>-548.97564973935664</v>
          </cell>
          <cell r="G433">
            <v>0</v>
          </cell>
          <cell r="H433">
            <v>-5.3375398526519575</v>
          </cell>
          <cell r="I433">
            <v>0</v>
          </cell>
          <cell r="J433">
            <v>-5.3375398526519575</v>
          </cell>
          <cell r="K433">
            <v>-1.0555942805088437E-2</v>
          </cell>
          <cell r="L433">
            <v>0</v>
          </cell>
          <cell r="M433">
            <v>-5.3375398526519575</v>
          </cell>
          <cell r="N433">
            <v>0</v>
          </cell>
          <cell r="O433">
            <v>-5.3375398526519575</v>
          </cell>
          <cell r="P433">
            <v>0</v>
          </cell>
          <cell r="Q433">
            <v>-16.981666681595932</v>
          </cell>
          <cell r="R433">
            <v>0</v>
          </cell>
          <cell r="S433">
            <v>0</v>
          </cell>
        </row>
        <row r="434">
          <cell r="A434">
            <v>428</v>
          </cell>
          <cell r="B434">
            <v>474.99642590377556</v>
          </cell>
          <cell r="C434">
            <v>480.05843439088881</v>
          </cell>
          <cell r="D434">
            <v>-5.0620084871132462</v>
          </cell>
          <cell r="E434">
            <v>0</v>
          </cell>
          <cell r="F434">
            <v>-523.44401994773114</v>
          </cell>
          <cell r="G434">
            <v>0</v>
          </cell>
          <cell r="H434">
            <v>-5.0620084871132462</v>
          </cell>
          <cell r="I434">
            <v>0</v>
          </cell>
          <cell r="J434">
            <v>-5.0620084871132462</v>
          </cell>
          <cell r="K434">
            <v>-1.0544567336966093E-2</v>
          </cell>
          <cell r="L434">
            <v>0</v>
          </cell>
          <cell r="M434">
            <v>-5.0620084871132462</v>
          </cell>
          <cell r="N434">
            <v>0</v>
          </cell>
          <cell r="O434">
            <v>-5.0620084871132462</v>
          </cell>
          <cell r="P434">
            <v>0</v>
          </cell>
          <cell r="Q434">
            <v>-22.128162463303546</v>
          </cell>
          <cell r="R434">
            <v>0</v>
          </cell>
          <cell r="S434">
            <v>0</v>
          </cell>
        </row>
        <row r="435">
          <cell r="A435">
            <v>429</v>
          </cell>
          <cell r="B435">
            <v>450.86351734120353</v>
          </cell>
          <cell r="C435">
            <v>455.66309975489634</v>
          </cell>
          <cell r="D435">
            <v>-4.7995824136928036</v>
          </cell>
          <cell r="E435">
            <v>0</v>
          </cell>
          <cell r="F435">
            <v>-498.98981820038142</v>
          </cell>
          <cell r="G435">
            <v>0</v>
          </cell>
          <cell r="H435">
            <v>-4.7995824136928036</v>
          </cell>
          <cell r="I435">
            <v>0</v>
          </cell>
          <cell r="J435">
            <v>-4.7995824136928036</v>
          </cell>
          <cell r="K435">
            <v>-1.0533182116951154E-2</v>
          </cell>
          <cell r="L435">
            <v>0</v>
          </cell>
          <cell r="M435">
            <v>-4.7995824136928036</v>
          </cell>
          <cell r="N435">
            <v>0</v>
          </cell>
          <cell r="O435">
            <v>-4.7995824136928036</v>
          </cell>
          <cell r="P435">
            <v>0</v>
          </cell>
          <cell r="Q435">
            <v>-27.037837049686051</v>
          </cell>
          <cell r="R435">
            <v>0</v>
          </cell>
          <cell r="S435">
            <v>0</v>
          </cell>
        </row>
        <row r="436">
          <cell r="A436">
            <v>430</v>
          </cell>
          <cell r="B436">
            <v>427.85790251316121</v>
          </cell>
          <cell r="C436">
            <v>432.40759949674589</v>
          </cell>
          <cell r="D436">
            <v>-4.5496969835846812</v>
          </cell>
          <cell r="E436">
            <v>0</v>
          </cell>
          <cell r="F436">
            <v>-475.57297375157816</v>
          </cell>
          <cell r="G436">
            <v>0</v>
          </cell>
          <cell r="H436">
            <v>-4.5496969835846812</v>
          </cell>
          <cell r="I436">
            <v>0</v>
          </cell>
          <cell r="J436">
            <v>-4.5496969835846812</v>
          </cell>
          <cell r="K436">
            <v>-1.0521778499914917E-2</v>
          </cell>
          <cell r="L436">
            <v>0</v>
          </cell>
          <cell r="M436">
            <v>-4.5496969835846812</v>
          </cell>
          <cell r="N436">
            <v>0</v>
          </cell>
          <cell r="O436">
            <v>-4.5496969835846812</v>
          </cell>
          <cell r="P436">
            <v>0</v>
          </cell>
          <cell r="Q436">
            <v>-31.722052849759287</v>
          </cell>
          <cell r="R436">
            <v>0</v>
          </cell>
          <cell r="S436">
            <v>0</v>
          </cell>
        </row>
        <row r="437">
          <cell r="A437">
            <v>431</v>
          </cell>
          <cell r="B437">
            <v>405.93110078915811</v>
          </cell>
          <cell r="C437">
            <v>410.2429072697322</v>
          </cell>
          <cell r="D437">
            <v>-4.3118064805740914</v>
          </cell>
          <cell r="E437">
            <v>0</v>
          </cell>
          <cell r="F437">
            <v>-453.15473014363613</v>
          </cell>
          <cell r="G437">
            <v>0</v>
          </cell>
          <cell r="H437">
            <v>-4.3118064805740914</v>
          </cell>
          <cell r="I437">
            <v>0</v>
          </cell>
          <cell r="J437">
            <v>-4.3118064805740914</v>
          </cell>
          <cell r="K437">
            <v>-1.0510374229917168E-2</v>
          </cell>
          <cell r="L437">
            <v>0</v>
          </cell>
          <cell r="M437">
            <v>-4.3118064805740914</v>
          </cell>
          <cell r="N437">
            <v>0</v>
          </cell>
          <cell r="O437">
            <v>-4.3118064805740914</v>
          </cell>
          <cell r="P437">
            <v>0</v>
          </cell>
          <cell r="Q437">
            <v>-36.191683086652915</v>
          </cell>
          <cell r="R437">
            <v>0</v>
          </cell>
          <cell r="S437">
            <v>0</v>
          </cell>
        </row>
        <row r="438">
          <cell r="A438">
            <v>432</v>
          </cell>
          <cell r="B438">
            <v>385.03830111811368</v>
          </cell>
          <cell r="C438">
            <v>389.12369998900556</v>
          </cell>
          <cell r="D438">
            <v>-4.0853988708918791</v>
          </cell>
          <cell r="E438">
            <v>0</v>
          </cell>
          <cell r="F438">
            <v>-431.69755526741119</v>
          </cell>
          <cell r="G438">
            <v>0</v>
          </cell>
          <cell r="H438">
            <v>-4.0853988708918791</v>
          </cell>
          <cell r="I438">
            <v>0</v>
          </cell>
          <cell r="J438">
            <v>-4.0853988708918791</v>
          </cell>
          <cell r="K438">
            <v>-1.0498972103234291E-2</v>
          </cell>
          <cell r="L438">
            <v>0</v>
          </cell>
          <cell r="M438">
            <v>-4.0853988708918791</v>
          </cell>
          <cell r="N438">
            <v>0</v>
          </cell>
          <cell r="O438">
            <v>-4.0853988708918791</v>
          </cell>
          <cell r="P438">
            <v>0</v>
          </cell>
          <cell r="Q438">
            <v>-40.457143046255361</v>
          </cell>
          <cell r="R438">
            <v>0</v>
          </cell>
          <cell r="S438">
            <v>0</v>
          </cell>
        </row>
        <row r="439">
          <cell r="A439">
            <v>433</v>
          </cell>
          <cell r="B439">
            <v>365.13564500920103</v>
          </cell>
          <cell r="C439">
            <v>369.00561567666159</v>
          </cell>
          <cell r="D439">
            <v>-3.8699706674605636</v>
          </cell>
          <cell r="E439">
            <v>0</v>
          </cell>
          <cell r="F439">
            <v>-411.16503116592872</v>
          </cell>
          <cell r="G439">
            <v>0</v>
          </cell>
          <cell r="H439">
            <v>-3.8699706674605636</v>
          </cell>
          <cell r="I439">
            <v>0</v>
          </cell>
          <cell r="J439">
            <v>-3.8699706674605636</v>
          </cell>
          <cell r="K439">
            <v>-1.04875657796265E-2</v>
          </cell>
          <cell r="L439">
            <v>0</v>
          </cell>
          <cell r="M439">
            <v>-3.8699706674605636</v>
          </cell>
          <cell r="N439">
            <v>0</v>
          </cell>
          <cell r="O439">
            <v>-3.8699706674605636</v>
          </cell>
          <cell r="P439">
            <v>0</v>
          </cell>
          <cell r="Q439">
            <v>-44.528396345573249</v>
          </cell>
          <cell r="R439">
            <v>0</v>
          </cell>
          <cell r="S439">
            <v>0</v>
          </cell>
        </row>
        <row r="440">
          <cell r="A440">
            <v>434</v>
          </cell>
          <cell r="B440">
            <v>346.18023876646618</v>
          </cell>
          <cell r="C440">
            <v>349.8452654201098</v>
          </cell>
          <cell r="D440">
            <v>-3.665026653643622</v>
          </cell>
          <cell r="E440">
            <v>0</v>
          </cell>
          <cell r="F440">
            <v>-391.52192434230801</v>
          </cell>
          <cell r="G440">
            <v>0</v>
          </cell>
          <cell r="H440">
            <v>-3.665026653643622</v>
          </cell>
          <cell r="I440">
            <v>0</v>
          </cell>
          <cell r="J440">
            <v>-3.665026653643622</v>
          </cell>
          <cell r="K440">
            <v>-1.0476136211940712E-2</v>
          </cell>
          <cell r="L440">
            <v>0</v>
          </cell>
          <cell r="M440">
            <v>-3.665026653643622</v>
          </cell>
          <cell r="N440">
            <v>0</v>
          </cell>
          <cell r="O440">
            <v>-3.665026653643622</v>
          </cell>
          <cell r="P440">
            <v>0</v>
          </cell>
          <cell r="Q440">
            <v>-48.414960956026519</v>
          </cell>
          <cell r="R440">
            <v>0</v>
          </cell>
          <cell r="S440">
            <v>0</v>
          </cell>
        </row>
        <row r="441">
          <cell r="A441">
            <v>435</v>
          </cell>
          <cell r="B441">
            <v>328.13165546893805</v>
          </cell>
          <cell r="C441">
            <v>331.60177734457886</v>
          </cell>
          <cell r="D441">
            <v>-3.4701218756408139</v>
          </cell>
          <cell r="E441">
            <v>0</v>
          </cell>
          <cell r="F441">
            <v>-372.73423957261696</v>
          </cell>
          <cell r="G441">
            <v>0</v>
          </cell>
          <cell r="H441">
            <v>-3.4701218756408139</v>
          </cell>
          <cell r="I441">
            <v>0</v>
          </cell>
          <cell r="J441">
            <v>-3.4701218756408139</v>
          </cell>
          <cell r="K441">
            <v>-1.0464726405959189E-2</v>
          </cell>
          <cell r="L441">
            <v>0</v>
          </cell>
          <cell r="M441">
            <v>-3.4701218756408139</v>
          </cell>
          <cell r="N441">
            <v>0</v>
          </cell>
          <cell r="O441">
            <v>-3.4701218756408139</v>
          </cell>
          <cell r="P441">
            <v>0</v>
          </cell>
          <cell r="Q441">
            <v>-52.12595724910598</v>
          </cell>
          <cell r="R441">
            <v>0</v>
          </cell>
          <cell r="S441">
            <v>0</v>
          </cell>
        </row>
        <row r="442">
          <cell r="A442">
            <v>436</v>
          </cell>
          <cell r="B442">
            <v>310.95206775614167</v>
          </cell>
          <cell r="C442">
            <v>314.23687975812021</v>
          </cell>
          <cell r="D442">
            <v>-3.284812001978537</v>
          </cell>
          <cell r="E442">
            <v>0</v>
          </cell>
          <cell r="F442">
            <v>-354.76894997681399</v>
          </cell>
          <cell r="G442">
            <v>0</v>
          </cell>
          <cell r="H442">
            <v>-3.284812001978537</v>
          </cell>
          <cell r="I442">
            <v>0</v>
          </cell>
          <cell r="J442">
            <v>-3.284812001978537</v>
          </cell>
          <cell r="K442">
            <v>-1.0453298812370396E-2</v>
          </cell>
          <cell r="L442">
            <v>0</v>
          </cell>
          <cell r="M442">
            <v>-3.284812001978537</v>
          </cell>
          <cell r="N442">
            <v>0</v>
          </cell>
          <cell r="O442">
            <v>-3.284812001978537</v>
          </cell>
          <cell r="P442">
            <v>0</v>
          </cell>
          <cell r="Q442">
            <v>-55.670106640558281</v>
          </cell>
          <cell r="R442">
            <v>0</v>
          </cell>
          <cell r="S442">
            <v>-55.670106640558281</v>
          </cell>
        </row>
        <row r="443">
          <cell r="A443">
            <v>437</v>
          </cell>
          <cell r="B443">
            <v>294.60252631824193</v>
          </cell>
          <cell r="C443">
            <v>297.71119395656291</v>
          </cell>
          <cell r="D443">
            <v>-3.1086676383209806</v>
          </cell>
          <cell r="E443">
            <v>0</v>
          </cell>
          <cell r="F443">
            <v>-337.59405968443514</v>
          </cell>
          <cell r="G443">
            <v>0</v>
          </cell>
          <cell r="H443">
            <v>-3.1086676383209806</v>
          </cell>
          <cell r="I443">
            <v>0</v>
          </cell>
          <cell r="J443">
            <v>-3.1086676383209806</v>
          </cell>
          <cell r="K443">
            <v>-1.0441890333403271E-2</v>
          </cell>
          <cell r="L443">
            <v>0</v>
          </cell>
          <cell r="M443">
            <v>-3.1086676383209806</v>
          </cell>
          <cell r="N443">
            <v>0</v>
          </cell>
          <cell r="O443">
            <v>-3.1086676383209806</v>
          </cell>
          <cell r="P443">
            <v>0</v>
          </cell>
          <cell r="Q443">
            <v>-3.1086676383209806</v>
          </cell>
          <cell r="R443">
            <v>0</v>
          </cell>
          <cell r="S443">
            <v>0</v>
          </cell>
        </row>
        <row r="444">
          <cell r="A444">
            <v>438</v>
          </cell>
          <cell r="B444">
            <v>279.04705131786812</v>
          </cell>
          <cell r="C444">
            <v>281.98832245988064</v>
          </cell>
          <cell r="D444">
            <v>-2.9412711420125106</v>
          </cell>
          <cell r="E444">
            <v>0</v>
          </cell>
          <cell r="F444">
            <v>-321.17863814862903</v>
          </cell>
          <cell r="G444">
            <v>0</v>
          </cell>
          <cell r="H444">
            <v>-2.9412711420125106</v>
          </cell>
          <cell r="I444">
            <v>0</v>
          </cell>
          <cell r="J444">
            <v>-2.9412711420125106</v>
          </cell>
          <cell r="K444">
            <v>-1.043047143355014E-2</v>
          </cell>
          <cell r="L444">
            <v>0</v>
          </cell>
          <cell r="M444">
            <v>-2.9412711420125106</v>
          </cell>
          <cell r="N444">
            <v>0</v>
          </cell>
          <cell r="O444">
            <v>-2.9412711420125106</v>
          </cell>
          <cell r="P444">
            <v>0</v>
          </cell>
          <cell r="Q444">
            <v>-6.0654050430672575</v>
          </cell>
          <cell r="R444">
            <v>0</v>
          </cell>
          <cell r="S444">
            <v>0</v>
          </cell>
        </row>
        <row r="445">
          <cell r="A445">
            <v>439</v>
          </cell>
          <cell r="B445">
            <v>264.25076353437771</v>
          </cell>
          <cell r="C445">
            <v>267.03298861752069</v>
          </cell>
          <cell r="D445">
            <v>-2.7822250831429756</v>
          </cell>
          <cell r="E445">
            <v>0</v>
          </cell>
          <cell r="F445">
            <v>-305.49281687340044</v>
          </cell>
          <cell r="G445">
            <v>0</v>
          </cell>
          <cell r="H445">
            <v>-2.7822250831429756</v>
          </cell>
          <cell r="I445">
            <v>0</v>
          </cell>
          <cell r="J445">
            <v>-2.7822250831429756</v>
          </cell>
          <cell r="K445">
            <v>-1.0419031362181395E-2</v>
          </cell>
          <cell r="L445">
            <v>0</v>
          </cell>
          <cell r="M445">
            <v>-2.7822250831429756</v>
          </cell>
          <cell r="N445">
            <v>0</v>
          </cell>
          <cell r="O445">
            <v>-2.7822250831429756</v>
          </cell>
          <cell r="P445">
            <v>0</v>
          </cell>
          <cell r="Q445">
            <v>-8.8778067674266801</v>
          </cell>
          <cell r="R445">
            <v>0</v>
          </cell>
          <cell r="S445">
            <v>0</v>
          </cell>
        </row>
        <row r="446">
          <cell r="A446">
            <v>440</v>
          </cell>
          <cell r="B446">
            <v>250.17963364883224</v>
          </cell>
          <cell r="C446">
            <v>252.81078201601196</v>
          </cell>
          <cell r="D446">
            <v>-2.6311483671797191</v>
          </cell>
          <cell r="E446">
            <v>0</v>
          </cell>
          <cell r="F446">
            <v>-290.50776161524323</v>
          </cell>
          <cell r="G446">
            <v>0</v>
          </cell>
          <cell r="H446">
            <v>-2.6311483671797191</v>
          </cell>
          <cell r="I446">
            <v>0</v>
          </cell>
          <cell r="J446">
            <v>-2.6311483671797191</v>
          </cell>
          <cell r="K446">
            <v>-1.0407579717122481E-2</v>
          </cell>
          <cell r="L446">
            <v>0</v>
          </cell>
          <cell r="M446">
            <v>-2.6311483671797191</v>
          </cell>
          <cell r="N446">
            <v>0</v>
          </cell>
          <cell r="O446">
            <v>-2.6311483671797191</v>
          </cell>
          <cell r="P446">
            <v>0</v>
          </cell>
          <cell r="Q446">
            <v>-11.553124054523098</v>
          </cell>
          <cell r="R446">
            <v>0</v>
          </cell>
          <cell r="S446">
            <v>0</v>
          </cell>
        </row>
        <row r="447">
          <cell r="A447">
            <v>441</v>
          </cell>
          <cell r="B447">
            <v>236.80217272372053</v>
          </cell>
          <cell r="C447">
            <v>239.2898567072624</v>
          </cell>
          <cell r="D447">
            <v>-2.4876839835418707</v>
          </cell>
          <cell r="E447">
            <v>0</v>
          </cell>
          <cell r="F447">
            <v>-276.19557164133442</v>
          </cell>
          <cell r="G447">
            <v>0</v>
          </cell>
          <cell r="H447">
            <v>-2.4876839835418707</v>
          </cell>
          <cell r="I447">
            <v>0</v>
          </cell>
          <cell r="J447">
            <v>-2.4876839835418707</v>
          </cell>
          <cell r="K447">
            <v>-1.0396111301053614E-2</v>
          </cell>
          <cell r="L447">
            <v>0</v>
          </cell>
          <cell r="M447">
            <v>-2.4876839835418707</v>
          </cell>
          <cell r="N447">
            <v>0</v>
          </cell>
          <cell r="O447">
            <v>-2.4876839835418707</v>
          </cell>
          <cell r="P447">
            <v>0</v>
          </cell>
          <cell r="Q447">
            <v>-14.098287213329764</v>
          </cell>
          <cell r="R447">
            <v>0</v>
          </cell>
          <cell r="S447">
            <v>0</v>
          </cell>
        </row>
        <row r="448">
          <cell r="A448">
            <v>442</v>
          </cell>
          <cell r="B448">
            <v>224.08748174654221</v>
          </cell>
          <cell r="C448">
            <v>226.43897309821099</v>
          </cell>
          <cell r="D448">
            <v>-2.3514913516687841</v>
          </cell>
          <cell r="E448">
            <v>0</v>
          </cell>
          <cell r="F448">
            <v>-262.52925714978767</v>
          </cell>
          <cell r="G448">
            <v>0</v>
          </cell>
          <cell r="H448">
            <v>-2.3514913516687841</v>
          </cell>
          <cell r="I448">
            <v>0</v>
          </cell>
          <cell r="J448">
            <v>-2.3514913516687841</v>
          </cell>
          <cell r="K448">
            <v>-1.0384658256902166E-2</v>
          </cell>
          <cell r="L448">
            <v>0</v>
          </cell>
          <cell r="M448">
            <v>-2.3514913516687841</v>
          </cell>
          <cell r="N448">
            <v>0</v>
          </cell>
          <cell r="O448">
            <v>-2.3514913516687841</v>
          </cell>
          <cell r="P448">
            <v>0</v>
          </cell>
          <cell r="Q448">
            <v>-16.519920451975963</v>
          </cell>
          <cell r="R448">
            <v>0</v>
          </cell>
          <cell r="S448">
            <v>0</v>
          </cell>
        </row>
        <row r="449">
          <cell r="A449">
            <v>443</v>
          </cell>
          <cell r="B449">
            <v>212.00508009515667</v>
          </cell>
          <cell r="C449">
            <v>214.22730189541966</v>
          </cell>
          <cell r="D449">
            <v>-2.2222218002629859</v>
          </cell>
          <cell r="E449">
            <v>0</v>
          </cell>
          <cell r="F449">
            <v>-249.48279493077177</v>
          </cell>
          <cell r="G449">
            <v>0</v>
          </cell>
          <cell r="H449">
            <v>-2.2222218002629859</v>
          </cell>
          <cell r="I449">
            <v>0</v>
          </cell>
          <cell r="J449">
            <v>-2.2222218002629859</v>
          </cell>
          <cell r="K449">
            <v>-1.0373196042714566E-2</v>
          </cell>
          <cell r="L449">
            <v>0</v>
          </cell>
          <cell r="M449">
            <v>-2.2222218002629859</v>
          </cell>
          <cell r="N449">
            <v>0</v>
          </cell>
          <cell r="O449">
            <v>-2.2222218002629859</v>
          </cell>
          <cell r="P449">
            <v>0</v>
          </cell>
          <cell r="Q449">
            <v>-18.824332264095339</v>
          </cell>
          <cell r="R449">
            <v>0</v>
          </cell>
          <cell r="S449">
            <v>0</v>
          </cell>
        </row>
        <row r="450">
          <cell r="A450">
            <v>444</v>
          </cell>
          <cell r="B450">
            <v>200.5266125395124</v>
          </cell>
          <cell r="C450">
            <v>202.62617132856423</v>
          </cell>
          <cell r="D450">
            <v>-2.0995587890518266</v>
          </cell>
          <cell r="E450">
            <v>0</v>
          </cell>
          <cell r="F450">
            <v>-237.03106184104135</v>
          </cell>
          <cell r="G450">
            <v>0</v>
          </cell>
          <cell r="H450">
            <v>-2.0995587890518266</v>
          </cell>
          <cell r="I450">
            <v>0</v>
          </cell>
          <cell r="J450">
            <v>-2.0995587890518266</v>
          </cell>
          <cell r="K450">
            <v>-1.0361735482073196E-2</v>
          </cell>
          <cell r="L450">
            <v>0</v>
          </cell>
          <cell r="M450">
            <v>-2.0995587890518266</v>
          </cell>
          <cell r="N450">
            <v>0</v>
          </cell>
          <cell r="O450">
            <v>-2.0995587890518266</v>
          </cell>
          <cell r="P450">
            <v>0</v>
          </cell>
          <cell r="Q450">
            <v>-21.017545989105987</v>
          </cell>
          <cell r="R450">
            <v>0</v>
          </cell>
          <cell r="S450">
            <v>0</v>
          </cell>
        </row>
        <row r="451">
          <cell r="A451">
            <v>445</v>
          </cell>
          <cell r="B451">
            <v>189.62453057807471</v>
          </cell>
          <cell r="C451">
            <v>191.60772120733549</v>
          </cell>
          <cell r="D451">
            <v>-1.9831906292607755</v>
          </cell>
          <cell r="E451">
            <v>0</v>
          </cell>
          <cell r="F451">
            <v>-225.14977631717363</v>
          </cell>
          <cell r="G451">
            <v>0</v>
          </cell>
          <cell r="H451">
            <v>-1.9831906292607755</v>
          </cell>
          <cell r="I451">
            <v>0</v>
          </cell>
          <cell r="J451">
            <v>-1.9831906292607755</v>
          </cell>
          <cell r="K451">
            <v>-1.0350264680173292E-2</v>
          </cell>
          <cell r="L451">
            <v>0</v>
          </cell>
          <cell r="M451">
            <v>-1.9831906292607755</v>
          </cell>
          <cell r="N451">
            <v>0</v>
          </cell>
          <cell r="O451">
            <v>-1.9831906292607755</v>
          </cell>
          <cell r="P451">
            <v>0</v>
          </cell>
          <cell r="Q451">
            <v>-23.105303245007523</v>
          </cell>
          <cell r="R451">
            <v>0</v>
          </cell>
          <cell r="S451">
            <v>0</v>
          </cell>
        </row>
        <row r="452">
          <cell r="A452">
            <v>446</v>
          </cell>
          <cell r="B452">
            <v>179.27258532050189</v>
          </cell>
          <cell r="C452">
            <v>181.14540940540311</v>
          </cell>
          <cell r="D452">
            <v>-1.8728240849012252</v>
          </cell>
          <cell r="E452">
            <v>0</v>
          </cell>
          <cell r="F452">
            <v>-213.81551729684861</v>
          </cell>
          <cell r="G452">
            <v>0</v>
          </cell>
          <cell r="H452">
            <v>-1.8728240849012252</v>
          </cell>
          <cell r="I452">
            <v>0</v>
          </cell>
          <cell r="J452">
            <v>-1.8728240849012252</v>
          </cell>
          <cell r="K452">
            <v>-1.0338788551410917E-2</v>
          </cell>
          <cell r="L452">
            <v>0</v>
          </cell>
          <cell r="M452">
            <v>-1.8728240849012252</v>
          </cell>
          <cell r="N452">
            <v>0</v>
          </cell>
          <cell r="O452">
            <v>-1.8728240849012252</v>
          </cell>
          <cell r="P452">
            <v>0</v>
          </cell>
          <cell r="Q452">
            <v>-25.093080979544848</v>
          </cell>
          <cell r="R452">
            <v>0</v>
          </cell>
          <cell r="S452">
            <v>0</v>
          </cell>
        </row>
        <row r="453">
          <cell r="A453">
            <v>447</v>
          </cell>
          <cell r="B453">
            <v>169.44536594558454</v>
          </cell>
          <cell r="C453">
            <v>171.21354220573153</v>
          </cell>
          <cell r="D453">
            <v>-1.768176260146987</v>
          </cell>
          <cell r="E453">
            <v>0</v>
          </cell>
          <cell r="F453">
            <v>-203.00574976748553</v>
          </cell>
          <cell r="G453">
            <v>0</v>
          </cell>
          <cell r="H453">
            <v>-1.768176260146987</v>
          </cell>
          <cell r="I453">
            <v>0</v>
          </cell>
          <cell r="J453">
            <v>-1.768176260146987</v>
          </cell>
          <cell r="K453">
            <v>-1.0327315452783125E-2</v>
          </cell>
          <cell r="L453">
            <v>0</v>
          </cell>
          <cell r="M453">
            <v>-1.768176260146987</v>
          </cell>
          <cell r="N453">
            <v>0</v>
          </cell>
          <cell r="O453">
            <v>-1.768176260146987</v>
          </cell>
          <cell r="P453">
            <v>0</v>
          </cell>
          <cell r="Q453">
            <v>-26.986100493581443</v>
          </cell>
          <cell r="R453">
            <v>0</v>
          </cell>
          <cell r="S453">
            <v>0</v>
          </cell>
        </row>
        <row r="454">
          <cell r="A454">
            <v>448</v>
          </cell>
          <cell r="B454">
            <v>160.11886996635437</v>
          </cell>
          <cell r="C454">
            <v>161.78784319240128</v>
          </cell>
          <cell r="D454">
            <v>-1.6689732260469157</v>
          </cell>
          <cell r="E454">
            <v>0</v>
          </cell>
          <cell r="F454">
            <v>-192.69867166733974</v>
          </cell>
          <cell r="G454">
            <v>0</v>
          </cell>
          <cell r="H454">
            <v>-1.6689732260469157</v>
          </cell>
          <cell r="I454">
            <v>0</v>
          </cell>
          <cell r="J454">
            <v>-1.6689732260469157</v>
          </cell>
          <cell r="K454">
            <v>-1.0315813556288899E-2</v>
          </cell>
          <cell r="L454">
            <v>0</v>
          </cell>
          <cell r="M454">
            <v>-1.6689732260469157</v>
          </cell>
          <cell r="N454">
            <v>0</v>
          </cell>
          <cell r="O454">
            <v>-1.6689732260469157</v>
          </cell>
          <cell r="P454">
            <v>0</v>
          </cell>
          <cell r="Q454">
            <v>-28.789335136078456</v>
          </cell>
          <cell r="R454">
            <v>0</v>
          </cell>
          <cell r="S454">
            <v>-28.789335136078456</v>
          </cell>
        </row>
        <row r="455">
          <cell r="A455">
            <v>449</v>
          </cell>
          <cell r="B455">
            <v>151.26951728682965</v>
          </cell>
          <cell r="C455">
            <v>152.84448169146702</v>
          </cell>
          <cell r="D455">
            <v>-1.5749644046373703</v>
          </cell>
          <cell r="E455">
            <v>0</v>
          </cell>
          <cell r="F455">
            <v>-182.87323255850501</v>
          </cell>
          <cell r="G455">
            <v>0</v>
          </cell>
          <cell r="H455">
            <v>-1.5749644046373703</v>
          </cell>
          <cell r="I455">
            <v>0</v>
          </cell>
          <cell r="J455">
            <v>-1.5749644046373703</v>
          </cell>
          <cell r="K455">
            <v>-1.0304358961526689E-2</v>
          </cell>
          <cell r="L455">
            <v>0</v>
          </cell>
          <cell r="M455">
            <v>-1.5749644046373703</v>
          </cell>
          <cell r="N455">
            <v>0</v>
          </cell>
          <cell r="O455">
            <v>-1.5749644046373703</v>
          </cell>
          <cell r="P455">
            <v>0</v>
          </cell>
          <cell r="Q455">
            <v>-1.5749644046373703</v>
          </cell>
          <cell r="R455">
            <v>0</v>
          </cell>
          <cell r="S455">
            <v>0</v>
          </cell>
        </row>
        <row r="456">
          <cell r="A456">
            <v>450</v>
          </cell>
          <cell r="B456">
            <v>142.87520854551059</v>
          </cell>
          <cell r="C456">
            <v>144.36110174922132</v>
          </cell>
          <cell r="D456">
            <v>-1.4858932037107309</v>
          </cell>
          <cell r="E456">
            <v>0</v>
          </cell>
          <cell r="F456">
            <v>-173.50916717932472</v>
          </cell>
          <cell r="G456">
            <v>0</v>
          </cell>
          <cell r="H456">
            <v>-1.4858932037107309</v>
          </cell>
          <cell r="I456">
            <v>0</v>
          </cell>
          <cell r="J456">
            <v>-1.4858932037107309</v>
          </cell>
          <cell r="K456">
            <v>-1.0292891822701442E-2</v>
          </cell>
          <cell r="L456">
            <v>0</v>
          </cell>
          <cell r="M456">
            <v>-1.4858932037107309</v>
          </cell>
          <cell r="N456">
            <v>0</v>
          </cell>
          <cell r="O456">
            <v>-1.4858932037107309</v>
          </cell>
          <cell r="P456">
            <v>0</v>
          </cell>
          <cell r="Q456">
            <v>-3.0686933811332571</v>
          </cell>
          <cell r="R456">
            <v>0</v>
          </cell>
          <cell r="S456">
            <v>0</v>
          </cell>
        </row>
        <row r="457">
          <cell r="A457">
            <v>451</v>
          </cell>
          <cell r="B457">
            <v>134.91456804718098</v>
          </cell>
          <cell r="C457">
            <v>136.31608991148914</v>
          </cell>
          <cell r="D457">
            <v>-1.4015218643081653</v>
          </cell>
          <cell r="E457">
            <v>0</v>
          </cell>
          <cell r="F457">
            <v>-164.58696031859526</v>
          </cell>
          <cell r="G457">
            <v>0</v>
          </cell>
          <cell r="H457">
            <v>-1.4015218643081653</v>
          </cell>
          <cell r="I457">
            <v>0</v>
          </cell>
          <cell r="J457">
            <v>-1.4015218643081653</v>
          </cell>
          <cell r="K457">
            <v>-1.0281411865746604E-2</v>
          </cell>
          <cell r="L457">
            <v>0</v>
          </cell>
          <cell r="M457">
            <v>-1.4015218643081653</v>
          </cell>
          <cell r="N457">
            <v>0</v>
          </cell>
          <cell r="O457">
            <v>-1.4015218643081653</v>
          </cell>
          <cell r="P457">
            <v>0</v>
          </cell>
          <cell r="Q457">
            <v>-4.4854826280000832</v>
          </cell>
          <cell r="R457">
            <v>0</v>
          </cell>
          <cell r="S457">
            <v>0</v>
          </cell>
        </row>
        <row r="458">
          <cell r="A458">
            <v>452</v>
          </cell>
          <cell r="B458">
            <v>127.36680991002952</v>
          </cell>
          <cell r="C458">
            <v>128.68843099183425</v>
          </cell>
          <cell r="D458">
            <v>-1.3216210818047358</v>
          </cell>
          <cell r="E458">
            <v>0</v>
          </cell>
          <cell r="F458">
            <v>-156.08783391108884</v>
          </cell>
          <cell r="G458">
            <v>0</v>
          </cell>
          <cell r="H458">
            <v>-1.3216210818047358</v>
          </cell>
          <cell r="I458">
            <v>0</v>
          </cell>
          <cell r="J458">
            <v>-1.3216210818047358</v>
          </cell>
          <cell r="K458">
            <v>-1.0269929251749113E-2</v>
          </cell>
          <cell r="L458">
            <v>0</v>
          </cell>
          <cell r="M458">
            <v>-1.3216210818047358</v>
          </cell>
          <cell r="N458">
            <v>0</v>
          </cell>
          <cell r="O458">
            <v>-1.3216210818047358</v>
          </cell>
          <cell r="P458">
            <v>0</v>
          </cell>
          <cell r="Q458">
            <v>-5.8294199111115184</v>
          </cell>
          <cell r="R458">
            <v>0</v>
          </cell>
          <cell r="S458">
            <v>0</v>
          </cell>
        </row>
        <row r="459">
          <cell r="A459">
            <v>453</v>
          </cell>
          <cell r="B459">
            <v>120.21228809013033</v>
          </cell>
          <cell r="C459">
            <v>121.45825713744283</v>
          </cell>
          <cell r="D459">
            <v>-1.2459690473124994</v>
          </cell>
          <cell r="E459">
            <v>0</v>
          </cell>
          <cell r="F459">
            <v>-147.99368594454148</v>
          </cell>
          <cell r="G459">
            <v>0</v>
          </cell>
          <cell r="H459">
            <v>-1.2459690473124994</v>
          </cell>
          <cell r="I459">
            <v>0</v>
          </cell>
          <cell r="J459">
            <v>-1.2459690473124994</v>
          </cell>
          <cell r="K459">
            <v>-1.0258413686132133E-2</v>
          </cell>
          <cell r="L459">
            <v>0</v>
          </cell>
          <cell r="M459">
            <v>-1.2459690473124994</v>
          </cell>
          <cell r="N459">
            <v>0</v>
          </cell>
          <cell r="O459">
            <v>-1.2459690473124994</v>
          </cell>
          <cell r="P459">
            <v>0</v>
          </cell>
          <cell r="Q459">
            <v>-7.1043915249317049</v>
          </cell>
          <cell r="R459">
            <v>0</v>
          </cell>
          <cell r="S459">
            <v>0</v>
          </cell>
        </row>
        <row r="460">
          <cell r="A460">
            <v>454</v>
          </cell>
          <cell r="B460">
            <v>113.43263519946761</v>
          </cell>
          <cell r="C460">
            <v>114.60700161527787</v>
          </cell>
          <cell r="D460">
            <v>-1.1743664158102547</v>
          </cell>
          <cell r="E460">
            <v>0</v>
          </cell>
          <cell r="F460">
            <v>-140.28706239918665</v>
          </cell>
          <cell r="G460">
            <v>0</v>
          </cell>
          <cell r="H460">
            <v>-1.1743664158102547</v>
          </cell>
          <cell r="I460">
            <v>0</v>
          </cell>
          <cell r="J460">
            <v>-1.1743664158102547</v>
          </cell>
          <cell r="K460">
            <v>-1.0246899397581865E-2</v>
          </cell>
          <cell r="L460">
            <v>0</v>
          </cell>
          <cell r="M460">
            <v>-1.1743664158102547</v>
          </cell>
          <cell r="N460">
            <v>0</v>
          </cell>
          <cell r="O460">
            <v>-1.1743664158102547</v>
          </cell>
          <cell r="P460">
            <v>0</v>
          </cell>
          <cell r="Q460">
            <v>-8.314103754020179</v>
          </cell>
          <cell r="R460">
            <v>0</v>
          </cell>
          <cell r="S460">
            <v>0</v>
          </cell>
        </row>
        <row r="461">
          <cell r="A461">
            <v>455</v>
          </cell>
          <cell r="B461">
            <v>107.00952645804794</v>
          </cell>
          <cell r="C461">
            <v>108.11613617102093</v>
          </cell>
          <cell r="D461">
            <v>-1.1066097129729826</v>
          </cell>
          <cell r="E461">
            <v>0</v>
          </cell>
          <cell r="F461">
            <v>-132.95118465217934</v>
          </cell>
          <cell r="G461">
            <v>0</v>
          </cell>
          <cell r="H461">
            <v>-1.1066097129729826</v>
          </cell>
          <cell r="I461">
            <v>0</v>
          </cell>
          <cell r="J461">
            <v>-1.1066097129729826</v>
          </cell>
          <cell r="K461">
            <v>-1.0235379769977336E-2</v>
          </cell>
          <cell r="L461">
            <v>0</v>
          </cell>
          <cell r="M461">
            <v>-1.1066097129729826</v>
          </cell>
          <cell r="N461">
            <v>0</v>
          </cell>
          <cell r="O461">
            <v>-1.1066097129729826</v>
          </cell>
          <cell r="P461">
            <v>0</v>
          </cell>
          <cell r="Q461">
            <v>-9.4620778481416465</v>
          </cell>
          <cell r="R461">
            <v>0</v>
          </cell>
          <cell r="S461">
            <v>0</v>
          </cell>
        </row>
        <row r="462">
          <cell r="A462">
            <v>456</v>
          </cell>
          <cell r="B462">
            <v>100.92598564361276</v>
          </cell>
          <cell r="C462">
            <v>101.96849693902914</v>
          </cell>
          <cell r="D462">
            <v>-1.0425112954163751</v>
          </cell>
          <cell r="E462">
            <v>0</v>
          </cell>
          <cell r="F462">
            <v>-125.96991869773447</v>
          </cell>
          <cell r="G462">
            <v>0</v>
          </cell>
          <cell r="H462">
            <v>-1.0425112954163751</v>
          </cell>
          <cell r="I462">
            <v>0</v>
          </cell>
          <cell r="J462">
            <v>-1.0425112954163751</v>
          </cell>
          <cell r="K462">
            <v>-1.0223856648977894E-2</v>
          </cell>
          <cell r="L462">
            <v>0</v>
          </cell>
          <cell r="M462">
            <v>-1.0425112954163751</v>
          </cell>
          <cell r="N462">
            <v>0</v>
          </cell>
          <cell r="O462">
            <v>-1.0425112954163751</v>
          </cell>
          <cell r="P462">
            <v>0</v>
          </cell>
          <cell r="Q462">
            <v>-10.551664932620422</v>
          </cell>
          <cell r="R462">
            <v>0</v>
          </cell>
          <cell r="S462">
            <v>0</v>
          </cell>
        </row>
        <row r="463">
          <cell r="A463">
            <v>457</v>
          </cell>
          <cell r="B463">
            <v>95.165487753456347</v>
          </cell>
          <cell r="C463">
            <v>96.147377149070948</v>
          </cell>
          <cell r="D463">
            <v>-0.98188939561460131</v>
          </cell>
          <cell r="E463">
            <v>0</v>
          </cell>
          <cell r="F463">
            <v>-119.32773398360339</v>
          </cell>
          <cell r="G463">
            <v>0</v>
          </cell>
          <cell r="H463">
            <v>-0.98188939561460131</v>
          </cell>
          <cell r="I463">
            <v>0</v>
          </cell>
          <cell r="J463">
            <v>-0.98188939561460131</v>
          </cell>
          <cell r="K463">
            <v>-1.0212336776407729E-2</v>
          </cell>
          <cell r="L463">
            <v>0</v>
          </cell>
          <cell r="M463">
            <v>-0.98188939561460131</v>
          </cell>
          <cell r="N463">
            <v>0</v>
          </cell>
          <cell r="O463">
            <v>-0.98188939561460131</v>
          </cell>
          <cell r="P463">
            <v>0</v>
          </cell>
          <cell r="Q463">
            <v>-11.586051037794723</v>
          </cell>
          <cell r="R463">
            <v>0</v>
          </cell>
          <cell r="S463">
            <v>0</v>
          </cell>
        </row>
        <row r="464">
          <cell r="A464">
            <v>458</v>
          </cell>
          <cell r="B464">
            <v>89.712303368208964</v>
          </cell>
          <cell r="C464">
            <v>90.63687422571391</v>
          </cell>
          <cell r="D464">
            <v>-0.92457085750494628</v>
          </cell>
          <cell r="E464">
            <v>0</v>
          </cell>
          <cell r="F464">
            <v>-113.00969892117256</v>
          </cell>
          <cell r="G464">
            <v>0</v>
          </cell>
          <cell r="H464">
            <v>-0.92457085750494628</v>
          </cell>
          <cell r="I464">
            <v>0</v>
          </cell>
          <cell r="J464">
            <v>-0.92457085750494628</v>
          </cell>
          <cell r="K464">
            <v>-1.0200824613638797E-2</v>
          </cell>
          <cell r="L464">
            <v>0</v>
          </cell>
          <cell r="M464">
            <v>-0.92457085750494628</v>
          </cell>
          <cell r="N464">
            <v>0</v>
          </cell>
          <cell r="O464">
            <v>-0.92457085750494628</v>
          </cell>
          <cell r="P464">
            <v>0</v>
          </cell>
          <cell r="Q464">
            <v>-12.568264889098177</v>
          </cell>
          <cell r="R464">
            <v>0</v>
          </cell>
          <cell r="S464">
            <v>0</v>
          </cell>
        </row>
        <row r="465">
          <cell r="A465">
            <v>459</v>
          </cell>
          <cell r="B465">
            <v>84.551437871645305</v>
          </cell>
          <cell r="C465">
            <v>85.421827223251611</v>
          </cell>
          <cell r="D465">
            <v>-0.87038935160630615</v>
          </cell>
          <cell r="E465">
            <v>0</v>
          </cell>
          <cell r="F465">
            <v>-107.00148849257164</v>
          </cell>
          <cell r="G465">
            <v>0</v>
          </cell>
          <cell r="H465">
            <v>-0.87038935160630615</v>
          </cell>
          <cell r="I465">
            <v>0</v>
          </cell>
          <cell r="J465">
            <v>-0.87038935160630615</v>
          </cell>
          <cell r="K465">
            <v>-1.0189308516329517E-2</v>
          </cell>
          <cell r="L465">
            <v>0</v>
          </cell>
          <cell r="M465">
            <v>-0.87038935160630615</v>
          </cell>
          <cell r="N465">
            <v>0</v>
          </cell>
          <cell r="O465">
            <v>-0.87038935160630615</v>
          </cell>
          <cell r="P465">
            <v>0</v>
          </cell>
          <cell r="Q465">
            <v>-13.501183951017083</v>
          </cell>
          <cell r="R465">
            <v>0</v>
          </cell>
          <cell r="S465">
            <v>0</v>
          </cell>
        </row>
        <row r="466">
          <cell r="A466">
            <v>460</v>
          </cell>
          <cell r="B466">
            <v>79.668058603210341</v>
          </cell>
          <cell r="C466">
            <v>80.487242057604092</v>
          </cell>
          <cell r="D466">
            <v>-0.81918345439375173</v>
          </cell>
          <cell r="E466">
            <v>0</v>
          </cell>
          <cell r="F466">
            <v>-101.28930092283206</v>
          </cell>
          <cell r="G466">
            <v>0</v>
          </cell>
          <cell r="H466">
            <v>-0.81918345439375173</v>
          </cell>
          <cell r="I466">
            <v>0</v>
          </cell>
          <cell r="J466">
            <v>-0.81918345439375173</v>
          </cell>
          <cell r="K466">
            <v>-1.0177804996815129E-2</v>
          </cell>
          <cell r="L466">
            <v>0</v>
          </cell>
          <cell r="M466">
            <v>-0.81918345439375173</v>
          </cell>
          <cell r="N466">
            <v>0</v>
          </cell>
          <cell r="O466">
            <v>-0.81918345439375173</v>
          </cell>
          <cell r="P466">
            <v>0</v>
          </cell>
          <cell r="Q466">
            <v>-14.387538580492169</v>
          </cell>
          <cell r="R466">
            <v>0</v>
          </cell>
          <cell r="S466">
            <v>-14.387538580492169</v>
          </cell>
        </row>
        <row r="467">
          <cell r="A467">
            <v>461</v>
          </cell>
          <cell r="B467">
            <v>75.048787190579347</v>
          </cell>
          <cell r="C467">
            <v>75.819591546316545</v>
          </cell>
          <cell r="D467">
            <v>-0.77080435573719797</v>
          </cell>
          <cell r="E467">
            <v>0</v>
          </cell>
          <cell r="F467">
            <v>-95.859864296770468</v>
          </cell>
          <cell r="G467">
            <v>0</v>
          </cell>
          <cell r="H467">
            <v>-0.77080435573719797</v>
          </cell>
          <cell r="I467">
            <v>0</v>
          </cell>
          <cell r="J467">
            <v>-0.77080435573719797</v>
          </cell>
          <cell r="K467">
            <v>-1.0166295280901511E-2</v>
          </cell>
          <cell r="L467">
            <v>0</v>
          </cell>
          <cell r="M467">
            <v>-0.77080435573719797</v>
          </cell>
          <cell r="N467">
            <v>0</v>
          </cell>
          <cell r="O467">
            <v>-0.77080435573719797</v>
          </cell>
          <cell r="P467">
            <v>0</v>
          </cell>
          <cell r="Q467">
            <v>-0.77080435573719797</v>
          </cell>
          <cell r="R467">
            <v>0</v>
          </cell>
          <cell r="S467">
            <v>0</v>
          </cell>
        </row>
        <row r="468">
          <cell r="A468">
            <v>462</v>
          </cell>
          <cell r="B468">
            <v>70.680401722560021</v>
          </cell>
          <cell r="C468">
            <v>71.40551090233572</v>
          </cell>
          <cell r="D468">
            <v>-0.72510917977569989</v>
          </cell>
          <cell r="E468">
            <v>0</v>
          </cell>
          <cell r="F468">
            <v>-90.700437416988734</v>
          </cell>
          <cell r="G468">
            <v>0</v>
          </cell>
          <cell r="H468">
            <v>-0.72510917977569989</v>
          </cell>
          <cell r="I468">
            <v>0</v>
          </cell>
          <cell r="J468">
            <v>-0.72510917977569989</v>
          </cell>
          <cell r="K468">
            <v>-1.0154806969555358E-2</v>
          </cell>
          <cell r="L468">
            <v>0</v>
          </cell>
          <cell r="M468">
            <v>-0.72510917977569989</v>
          </cell>
          <cell r="N468">
            <v>0</v>
          </cell>
          <cell r="O468">
            <v>-0.72510917977569989</v>
          </cell>
          <cell r="P468">
            <v>0</v>
          </cell>
          <cell r="Q468">
            <v>-1.4997484461785495</v>
          </cell>
          <cell r="R468">
            <v>0</v>
          </cell>
          <cell r="S468">
            <v>0</v>
          </cell>
        </row>
        <row r="469">
          <cell r="A469">
            <v>463</v>
          </cell>
          <cell r="B469">
            <v>66.550449515819906</v>
          </cell>
          <cell r="C469">
            <v>67.232410731127217</v>
          </cell>
          <cell r="D469">
            <v>-0.68196121530731091</v>
          </cell>
          <cell r="E469">
            <v>0</v>
          </cell>
          <cell r="F469">
            <v>-85.798800263375369</v>
          </cell>
          <cell r="G469">
            <v>0</v>
          </cell>
          <cell r="H469">
            <v>-0.68196121530731091</v>
          </cell>
          <cell r="I469">
            <v>0</v>
          </cell>
          <cell r="J469">
            <v>-0.68196121530731091</v>
          </cell>
          <cell r="K469">
            <v>-1.0143340211829961E-2</v>
          </cell>
          <cell r="L469">
            <v>0</v>
          </cell>
          <cell r="M469">
            <v>-0.68196121530731091</v>
          </cell>
          <cell r="N469">
            <v>0</v>
          </cell>
          <cell r="O469">
            <v>-0.68196121530731091</v>
          </cell>
          <cell r="P469">
            <v>0</v>
          </cell>
          <cell r="Q469">
            <v>-2.1891712193626889</v>
          </cell>
          <cell r="R469">
            <v>0</v>
          </cell>
          <cell r="S469">
            <v>0</v>
          </cell>
        </row>
        <row r="470">
          <cell r="A470">
            <v>464</v>
          </cell>
          <cell r="B470">
            <v>62.646799967785519</v>
          </cell>
          <cell r="C470">
            <v>63.288026026583807</v>
          </cell>
          <cell r="D470">
            <v>-0.64122605879828853</v>
          </cell>
          <cell r="E470">
            <v>0</v>
          </cell>
          <cell r="F470">
            <v>-81.143221626030723</v>
          </cell>
          <cell r="G470">
            <v>0</v>
          </cell>
          <cell r="H470">
            <v>-0.64122605879828853</v>
          </cell>
          <cell r="I470">
            <v>0</v>
          </cell>
          <cell r="J470">
            <v>-0.64122605879828853</v>
          </cell>
          <cell r="K470">
            <v>-1.0131870103342216E-2</v>
          </cell>
          <cell r="L470">
            <v>0</v>
          </cell>
          <cell r="M470">
            <v>-0.64122605879828853</v>
          </cell>
          <cell r="N470">
            <v>0</v>
          </cell>
          <cell r="O470">
            <v>-0.64122605879828853</v>
          </cell>
          <cell r="P470">
            <v>0</v>
          </cell>
          <cell r="Q470">
            <v>-2.8412888565434611</v>
          </cell>
          <cell r="R470">
            <v>0</v>
          </cell>
          <cell r="S470">
            <v>0</v>
          </cell>
        </row>
        <row r="471">
          <cell r="A471">
            <v>465</v>
          </cell>
          <cell r="B471">
            <v>58.95782613056631</v>
          </cell>
          <cell r="C471">
            <v>59.560601903976462</v>
          </cell>
          <cell r="D471">
            <v>-0.60277577341015132</v>
          </cell>
          <cell r="E471">
            <v>0</v>
          </cell>
          <cell r="F471">
            <v>-76.722439197715772</v>
          </cell>
          <cell r="G471">
            <v>0</v>
          </cell>
          <cell r="H471">
            <v>-0.60277577341015132</v>
          </cell>
          <cell r="I471">
            <v>0</v>
          </cell>
          <cell r="J471">
            <v>-0.60277577341015132</v>
          </cell>
          <cell r="K471">
            <v>-1.0120377466667408E-2</v>
          </cell>
          <cell r="L471">
            <v>0</v>
          </cell>
          <cell r="M471">
            <v>-0.60277577341015132</v>
          </cell>
          <cell r="N471">
            <v>0</v>
          </cell>
          <cell r="O471">
            <v>-0.60277577341015132</v>
          </cell>
          <cell r="P471">
            <v>0</v>
          </cell>
          <cell r="Q471">
            <v>-3.458200628095105</v>
          </cell>
          <cell r="R471">
            <v>0</v>
          </cell>
          <cell r="S471">
            <v>0</v>
          </cell>
        </row>
        <row r="472">
          <cell r="A472">
            <v>466</v>
          </cell>
          <cell r="B472">
            <v>55.472764997244994</v>
          </cell>
          <cell r="C472">
            <v>56.039259975366896</v>
          </cell>
          <cell r="D472">
            <v>-0.56649497812190219</v>
          </cell>
          <cell r="E472">
            <v>0</v>
          </cell>
          <cell r="F472">
            <v>-72.525632557433113</v>
          </cell>
          <cell r="G472">
            <v>0</v>
          </cell>
          <cell r="H472">
            <v>-0.56649497812190219</v>
          </cell>
          <cell r="I472">
            <v>0</v>
          </cell>
          <cell r="J472">
            <v>-0.56649497812190219</v>
          </cell>
          <cell r="K472">
            <v>-1.0108894699375325E-2</v>
          </cell>
          <cell r="L472">
            <v>0</v>
          </cell>
          <cell r="M472">
            <v>-0.56649497812190219</v>
          </cell>
          <cell r="N472">
            <v>0</v>
          </cell>
          <cell r="O472">
            <v>-0.56649497812190219</v>
          </cell>
          <cell r="P472">
            <v>0</v>
          </cell>
          <cell r="Q472">
            <v>-4.0419008676739967</v>
          </cell>
          <cell r="R472">
            <v>0</v>
          </cell>
          <cell r="S472">
            <v>0</v>
          </cell>
        </row>
        <row r="473">
          <cell r="A473">
            <v>467</v>
          </cell>
          <cell r="B473">
            <v>52.181266513077389</v>
          </cell>
          <cell r="C473">
            <v>52.713538434201489</v>
          </cell>
          <cell r="D473">
            <v>-0.53227192112409938</v>
          </cell>
          <cell r="E473">
            <v>0</v>
          </cell>
          <cell r="F473">
            <v>-68.542430551970341</v>
          </cell>
          <cell r="G473">
            <v>0</v>
          </cell>
          <cell r="H473">
            <v>-0.53227192112409938</v>
          </cell>
          <cell r="I473">
            <v>0</v>
          </cell>
          <cell r="J473">
            <v>-0.53227192112409938</v>
          </cell>
          <cell r="K473">
            <v>-1.0097442458515586E-2</v>
          </cell>
          <cell r="L473">
            <v>0</v>
          </cell>
          <cell r="M473">
            <v>-0.53227192112409938</v>
          </cell>
          <cell r="N473">
            <v>0</v>
          </cell>
          <cell r="O473">
            <v>-0.53227192112409938</v>
          </cell>
          <cell r="P473">
            <v>0</v>
          </cell>
          <cell r="Q473">
            <v>-4.5942820793483872</v>
          </cell>
          <cell r="R473">
            <v>0</v>
          </cell>
          <cell r="S473">
            <v>0</v>
          </cell>
        </row>
        <row r="474">
          <cell r="A474">
            <v>468</v>
          </cell>
          <cell r="B474">
            <v>49.073092193920282</v>
          </cell>
          <cell r="C474">
            <v>49.573085981678901</v>
          </cell>
          <cell r="D474">
            <v>-0.49999378775861913</v>
          </cell>
          <cell r="E474">
            <v>0</v>
          </cell>
          <cell r="F474">
            <v>-64.762895992520356</v>
          </cell>
          <cell r="G474">
            <v>0</v>
          </cell>
          <cell r="H474">
            <v>-0.49999378775861913</v>
          </cell>
          <cell r="I474">
            <v>0</v>
          </cell>
          <cell r="J474">
            <v>-0.49999378775861913</v>
          </cell>
          <cell r="K474">
            <v>-1.0085992789381836E-2</v>
          </cell>
          <cell r="L474">
            <v>0</v>
          </cell>
          <cell r="M474">
            <v>-0.49999378775861913</v>
          </cell>
          <cell r="N474">
            <v>0</v>
          </cell>
          <cell r="O474">
            <v>-0.49999378775861913</v>
          </cell>
          <cell r="P474">
            <v>0</v>
          </cell>
          <cell r="Q474">
            <v>-5.117133368126515</v>
          </cell>
          <cell r="R474">
            <v>0</v>
          </cell>
          <cell r="S474">
            <v>0</v>
          </cell>
        </row>
        <row r="475">
          <cell r="A475">
            <v>469</v>
          </cell>
          <cell r="B475">
            <v>46.138792722280868</v>
          </cell>
          <cell r="C475">
            <v>46.608352891801843</v>
          </cell>
          <cell r="D475">
            <v>-0.46956016952097457</v>
          </cell>
          <cell r="E475">
            <v>0</v>
          </cell>
          <cell r="F475">
            <v>-61.177490909387082</v>
          </cell>
          <cell r="G475">
            <v>0</v>
          </cell>
          <cell r="H475">
            <v>-0.46956016952097457</v>
          </cell>
          <cell r="I475">
            <v>0</v>
          </cell>
          <cell r="J475">
            <v>-0.46956016952097457</v>
          </cell>
          <cell r="K475">
            <v>-1.0074592651043192E-2</v>
          </cell>
          <cell r="L475">
            <v>0</v>
          </cell>
          <cell r="M475">
            <v>-0.46956016952097457</v>
          </cell>
          <cell r="N475">
            <v>0</v>
          </cell>
          <cell r="O475">
            <v>-0.46956016952097457</v>
          </cell>
          <cell r="P475">
            <v>0</v>
          </cell>
          <cell r="Q475">
            <v>-5.6121523316785922</v>
          </cell>
          <cell r="R475">
            <v>0</v>
          </cell>
          <cell r="S475">
            <v>0</v>
          </cell>
        </row>
        <row r="476">
          <cell r="A476">
            <v>470</v>
          </cell>
          <cell r="B476">
            <v>43.369755989296287</v>
          </cell>
          <cell r="C476">
            <v>43.810636738263874</v>
          </cell>
          <cell r="D476">
            <v>-0.44088074896758656</v>
          </cell>
          <cell r="E476">
            <v>0</v>
          </cell>
          <cell r="F476">
            <v>-57.777080411447493</v>
          </cell>
          <cell r="G476">
            <v>0</v>
          </cell>
          <cell r="H476">
            <v>-0.44088074896758656</v>
          </cell>
          <cell r="I476">
            <v>0</v>
          </cell>
          <cell r="J476">
            <v>-0.44088074896758656</v>
          </cell>
          <cell r="K476">
            <v>-1.00633266665701E-2</v>
          </cell>
          <cell r="L476">
            <v>0</v>
          </cell>
          <cell r="M476">
            <v>-0.44088074896758656</v>
          </cell>
          <cell r="N476">
            <v>0</v>
          </cell>
          <cell r="O476">
            <v>-0.44088074896758656</v>
          </cell>
          <cell r="P476">
            <v>0</v>
          </cell>
          <cell r="Q476">
            <v>-6.0809546961298269</v>
          </cell>
          <cell r="R476">
            <v>0</v>
          </cell>
          <cell r="S476">
            <v>0</v>
          </cell>
        </row>
        <row r="477">
          <cell r="A477">
            <v>471</v>
          </cell>
          <cell r="B477">
            <v>40.75716166044753</v>
          </cell>
          <cell r="C477">
            <v>41.171014462943944</v>
          </cell>
          <cell r="D477">
            <v>-0.41385280249641454</v>
          </cell>
          <cell r="E477">
            <v>0</v>
          </cell>
          <cell r="F477">
            <v>-54.552934506771457</v>
          </cell>
          <cell r="G477">
            <v>0</v>
          </cell>
          <cell r="H477">
            <v>-0.41385280249641454</v>
          </cell>
          <cell r="I477">
            <v>0</v>
          </cell>
          <cell r="J477">
            <v>-0.41385280249641454</v>
          </cell>
          <cell r="K477">
            <v>-1.0052042872757084E-2</v>
          </cell>
          <cell r="L477">
            <v>0</v>
          </cell>
          <cell r="M477">
            <v>-0.41385280249641454</v>
          </cell>
          <cell r="N477">
            <v>0</v>
          </cell>
          <cell r="O477">
            <v>-0.41385280249641454</v>
          </cell>
          <cell r="P477">
            <v>0</v>
          </cell>
          <cell r="Q477">
            <v>-6.5250615025741423</v>
          </cell>
          <cell r="R477">
            <v>0</v>
          </cell>
          <cell r="S477">
            <v>0</v>
          </cell>
        </row>
        <row r="478">
          <cell r="A478">
            <v>472</v>
          </cell>
          <cell r="B478">
            <v>38.29268272848811</v>
          </cell>
          <cell r="C478">
            <v>38.681070625061373</v>
          </cell>
          <cell r="D478">
            <v>-0.38838789657326345</v>
          </cell>
          <cell r="E478">
            <v>0</v>
          </cell>
          <cell r="F478">
            <v>-51.496665433627058</v>
          </cell>
          <cell r="G478">
            <v>0</v>
          </cell>
          <cell r="H478">
            <v>-0.38838789657326345</v>
          </cell>
          <cell r="I478">
            <v>0</v>
          </cell>
          <cell r="J478">
            <v>-0.38838789657326345</v>
          </cell>
          <cell r="K478">
            <v>-1.0040774215841581E-2</v>
          </cell>
          <cell r="L478">
            <v>0</v>
          </cell>
          <cell r="M478">
            <v>-0.38838789657326345</v>
          </cell>
          <cell r="N478">
            <v>0</v>
          </cell>
          <cell r="O478">
            <v>-0.38838789657326345</v>
          </cell>
          <cell r="P478">
            <v>0</v>
          </cell>
          <cell r="Q478">
            <v>-6.9459129260644561</v>
          </cell>
          <cell r="R478">
            <v>0</v>
          </cell>
          <cell r="S478">
            <v>-6.9459129260644561</v>
          </cell>
        </row>
        <row r="479">
          <cell r="A479">
            <v>473</v>
          </cell>
          <cell r="B479">
            <v>35.968344660522781</v>
          </cell>
          <cell r="C479">
            <v>36.332740547361837</v>
          </cell>
          <cell r="D479">
            <v>-0.36439588683905555</v>
          </cell>
          <cell r="E479">
            <v>0</v>
          </cell>
          <cell r="F479">
            <v>-48.600241328221784</v>
          </cell>
          <cell r="G479">
            <v>0</v>
          </cell>
          <cell r="H479">
            <v>-0.36439588683905555</v>
          </cell>
          <cell r="I479">
            <v>0</v>
          </cell>
          <cell r="J479">
            <v>-0.36439588683905555</v>
          </cell>
          <cell r="K479">
            <v>-1.0029408223804211E-2</v>
          </cell>
          <cell r="L479">
            <v>0</v>
          </cell>
          <cell r="M479">
            <v>-0.36439588683905555</v>
          </cell>
          <cell r="N479">
            <v>0</v>
          </cell>
          <cell r="O479">
            <v>-0.36439588683905555</v>
          </cell>
          <cell r="P479">
            <v>0</v>
          </cell>
          <cell r="Q479">
            <v>-0.36439588683905555</v>
          </cell>
          <cell r="R479">
            <v>0</v>
          </cell>
          <cell r="S479">
            <v>0</v>
          </cell>
        </row>
        <row r="480">
          <cell r="A480">
            <v>474</v>
          </cell>
          <cell r="B480">
            <v>33.776930159080557</v>
          </cell>
          <cell r="C480">
            <v>34.118733510643899</v>
          </cell>
          <cell r="D480">
            <v>-0.34180335156334252</v>
          </cell>
          <cell r="E480">
            <v>0</v>
          </cell>
          <cell r="F480">
            <v>-45.855969576739859</v>
          </cell>
          <cell r="G480">
            <v>0</v>
          </cell>
          <cell r="H480">
            <v>-0.34180335156334252</v>
          </cell>
          <cell r="I480">
            <v>0</v>
          </cell>
          <cell r="J480">
            <v>-0.34180335156334252</v>
          </cell>
          <cell r="K480">
            <v>-1.0018055079820338E-2</v>
          </cell>
          <cell r="L480">
            <v>0</v>
          </cell>
          <cell r="M480">
            <v>-0.34180335156334252</v>
          </cell>
          <cell r="N480">
            <v>0</v>
          </cell>
          <cell r="O480">
            <v>-0.34180335156334252</v>
          </cell>
          <cell r="P480">
            <v>0</v>
          </cell>
          <cell r="Q480">
            <v>-0.70801218310432845</v>
          </cell>
          <cell r="R480">
            <v>0</v>
          </cell>
          <cell r="S480">
            <v>0</v>
          </cell>
        </row>
        <row r="481">
          <cell r="A481">
            <v>475</v>
          </cell>
          <cell r="B481">
            <v>31.711548118577408</v>
          </cell>
          <cell r="C481">
            <v>32.03208452653832</v>
          </cell>
          <cell r="D481">
            <v>-0.32053640796091187</v>
          </cell>
          <cell r="E481">
            <v>0</v>
          </cell>
          <cell r="F481">
            <v>-43.256501786290691</v>
          </cell>
          <cell r="G481">
            <v>0</v>
          </cell>
          <cell r="H481">
            <v>-0.32053640796091187</v>
          </cell>
          <cell r="I481">
            <v>0</v>
          </cell>
          <cell r="J481">
            <v>-0.32053640796091187</v>
          </cell>
          <cell r="K481">
            <v>-1.0006729586872503E-2</v>
          </cell>
          <cell r="L481">
            <v>0</v>
          </cell>
          <cell r="M481">
            <v>-0.32053640796091187</v>
          </cell>
          <cell r="N481">
            <v>0</v>
          </cell>
          <cell r="O481">
            <v>-0.32053640796091187</v>
          </cell>
          <cell r="P481">
            <v>0</v>
          </cell>
          <cell r="Q481">
            <v>-1.0320710977197354</v>
          </cell>
          <cell r="R481">
            <v>0</v>
          </cell>
          <cell r="S481">
            <v>0</v>
          </cell>
        </row>
        <row r="482">
          <cell r="A482">
            <v>476</v>
          </cell>
          <cell r="B482">
            <v>29.765265471258072</v>
          </cell>
          <cell r="C482">
            <v>30.0657861400549</v>
          </cell>
          <cell r="D482">
            <v>-0.30052066879682826</v>
          </cell>
          <cell r="E482">
            <v>0</v>
          </cell>
          <cell r="F482">
            <v>-40.794813111108624</v>
          </cell>
          <cell r="G482">
            <v>0</v>
          </cell>
          <cell r="H482">
            <v>-0.30052066879682826</v>
          </cell>
          <cell r="I482">
            <v>0</v>
          </cell>
          <cell r="J482">
            <v>-0.30052066879682826</v>
          </cell>
          <cell r="K482">
            <v>-9.9954369194578292E-3</v>
          </cell>
          <cell r="L482">
            <v>0</v>
          </cell>
          <cell r="M482">
            <v>-0.30052066879682826</v>
          </cell>
          <cell r="N482">
            <v>0</v>
          </cell>
          <cell r="O482">
            <v>-0.30052066879682826</v>
          </cell>
          <cell r="P482">
            <v>0</v>
          </cell>
          <cell r="Q482">
            <v>-1.3377265331157622</v>
          </cell>
          <cell r="R482">
            <v>0</v>
          </cell>
          <cell r="S482">
            <v>0</v>
          </cell>
        </row>
        <row r="483">
          <cell r="A483">
            <v>477</v>
          </cell>
          <cell r="B483">
            <v>27.931614352138425</v>
          </cell>
          <cell r="C483">
            <v>28.213299369851015</v>
          </cell>
          <cell r="D483">
            <v>-0.28168501771259002</v>
          </cell>
          <cell r="E483">
            <v>0</v>
          </cell>
          <cell r="F483">
            <v>-38.464185412725733</v>
          </cell>
          <cell r="G483">
            <v>0</v>
          </cell>
          <cell r="H483">
            <v>-0.28168501771259002</v>
          </cell>
          <cell r="I483">
            <v>0</v>
          </cell>
          <cell r="J483">
            <v>-0.28168501771259002</v>
          </cell>
          <cell r="K483">
            <v>-9.9841218150331316E-3</v>
          </cell>
          <cell r="L483">
            <v>0</v>
          </cell>
          <cell r="M483">
            <v>-0.28168501771259002</v>
          </cell>
          <cell r="N483">
            <v>0</v>
          </cell>
          <cell r="O483">
            <v>-0.28168501771259002</v>
          </cell>
          <cell r="P483">
            <v>0</v>
          </cell>
          <cell r="Q483">
            <v>-1.6260670162670035</v>
          </cell>
          <cell r="R483">
            <v>0</v>
          </cell>
          <cell r="S483">
            <v>0</v>
          </cell>
        </row>
        <row r="484">
          <cell r="A484">
            <v>478</v>
          </cell>
          <cell r="B484">
            <v>26.204516317850516</v>
          </cell>
          <cell r="C484">
            <v>26.468482526798599</v>
          </cell>
          <cell r="D484">
            <v>-0.26396620894808365</v>
          </cell>
          <cell r="E484">
            <v>0</v>
          </cell>
          <cell r="F484">
            <v>-36.258186446896453</v>
          </cell>
          <cell r="G484">
            <v>0</v>
          </cell>
          <cell r="H484">
            <v>-0.26396620894808365</v>
          </cell>
          <cell r="I484">
            <v>0</v>
          </cell>
          <cell r="J484">
            <v>-0.26396620894808365</v>
          </cell>
          <cell r="K484">
            <v>-9.9728501126131897E-3</v>
          </cell>
          <cell r="L484">
            <v>0</v>
          </cell>
          <cell r="M484">
            <v>-0.26396620894808365</v>
          </cell>
          <cell r="N484">
            <v>0</v>
          </cell>
          <cell r="O484">
            <v>-0.26396620894808365</v>
          </cell>
          <cell r="P484">
            <v>0</v>
          </cell>
          <cell r="Q484">
            <v>-1.898123244034172</v>
          </cell>
          <cell r="R484">
            <v>0</v>
          </cell>
          <cell r="S484">
            <v>0</v>
          </cell>
        </row>
        <row r="485">
          <cell r="A485">
            <v>479</v>
          </cell>
          <cell r="B485">
            <v>24.578444589774662</v>
          </cell>
          <cell r="C485">
            <v>24.825749431377965</v>
          </cell>
          <cell r="D485">
            <v>-0.24730484160330235</v>
          </cell>
          <cell r="E485">
            <v>0</v>
          </cell>
          <cell r="F485">
            <v>-34.170661304175752</v>
          </cell>
          <cell r="G485">
            <v>0</v>
          </cell>
          <cell r="H485">
            <v>-0.24730484160330235</v>
          </cell>
          <cell r="I485">
            <v>0</v>
          </cell>
          <cell r="J485">
            <v>-0.24730484160330235</v>
          </cell>
          <cell r="K485">
            <v>-9.9616264269036248E-3</v>
          </cell>
          <cell r="L485">
            <v>0</v>
          </cell>
          <cell r="M485">
            <v>-0.24730484160330235</v>
          </cell>
          <cell r="N485">
            <v>0</v>
          </cell>
          <cell r="O485">
            <v>-0.24730484160330235</v>
          </cell>
          <cell r="P485">
            <v>0</v>
          </cell>
          <cell r="Q485">
            <v>-2.1548716403074604</v>
          </cell>
          <cell r="R485">
            <v>0</v>
          </cell>
          <cell r="S485">
            <v>0</v>
          </cell>
        </row>
        <row r="486">
          <cell r="A486">
            <v>480</v>
          </cell>
          <cell r="B486">
            <v>23.047709833407744</v>
          </cell>
          <cell r="C486">
            <v>23.279348750112497</v>
          </cell>
          <cell r="D486">
            <v>-0.23163891670475323</v>
          </cell>
          <cell r="E486">
            <v>0</v>
          </cell>
          <cell r="F486">
            <v>-32.195744345516076</v>
          </cell>
          <cell r="G486">
            <v>0</v>
          </cell>
          <cell r="H486">
            <v>-0.23163891670475323</v>
          </cell>
          <cell r="I486">
            <v>0</v>
          </cell>
          <cell r="J486">
            <v>-0.23163891670475323</v>
          </cell>
          <cell r="K486">
            <v>-9.9504036470794248E-3</v>
          </cell>
          <cell r="L486">
            <v>0</v>
          </cell>
          <cell r="M486">
            <v>-0.23163891670475323</v>
          </cell>
          <cell r="N486">
            <v>0</v>
          </cell>
          <cell r="O486">
            <v>-0.23163891670475323</v>
          </cell>
          <cell r="P486">
            <v>0</v>
          </cell>
          <cell r="Q486">
            <v>-2.3972314879138321</v>
          </cell>
          <cell r="R486">
            <v>0</v>
          </cell>
          <cell r="S486">
            <v>0</v>
          </cell>
        </row>
        <row r="487">
          <cell r="A487">
            <v>481</v>
          </cell>
          <cell r="B487">
            <v>21.607092335206577</v>
          </cell>
          <cell r="C487">
            <v>21.824006179507059</v>
          </cell>
          <cell r="D487">
            <v>-0.21691384430048188</v>
          </cell>
          <cell r="E487">
            <v>0</v>
          </cell>
          <cell r="F487">
            <v>-30.327824473168999</v>
          </cell>
          <cell r="G487">
            <v>0</v>
          </cell>
          <cell r="H487">
            <v>-0.21691384430048188</v>
          </cell>
          <cell r="I487">
            <v>0</v>
          </cell>
          <cell r="J487">
            <v>-0.21691384430048188</v>
          </cell>
          <cell r="K487">
            <v>-9.939231253708403E-3</v>
          </cell>
          <cell r="L487">
            <v>0</v>
          </cell>
          <cell r="M487">
            <v>-0.21691384430048188</v>
          </cell>
          <cell r="N487">
            <v>0</v>
          </cell>
          <cell r="O487">
            <v>-0.21691384430048188</v>
          </cell>
          <cell r="P487">
            <v>0</v>
          </cell>
          <cell r="Q487">
            <v>-2.6260720533499828</v>
          </cell>
          <cell r="R487">
            <v>0</v>
          </cell>
          <cell r="S487">
            <v>0</v>
          </cell>
        </row>
        <row r="488">
          <cell r="A488">
            <v>482</v>
          </cell>
          <cell r="B488">
            <v>20.251828188781793</v>
          </cell>
          <cell r="C488">
            <v>20.454908592755288</v>
          </cell>
          <cell r="D488">
            <v>-0.20308040397349458</v>
          </cell>
          <cell r="E488">
            <v>0</v>
          </cell>
          <cell r="F488">
            <v>-28.561547688208705</v>
          </cell>
          <cell r="G488">
            <v>0</v>
          </cell>
          <cell r="H488">
            <v>-0.20308040397349458</v>
          </cell>
          <cell r="I488">
            <v>0</v>
          </cell>
          <cell r="J488">
            <v>-0.20308040397349458</v>
          </cell>
          <cell r="K488">
            <v>-9.9281990458476802E-3</v>
          </cell>
          <cell r="L488">
            <v>0</v>
          </cell>
          <cell r="M488">
            <v>-0.20308040397349458</v>
          </cell>
          <cell r="N488">
            <v>0</v>
          </cell>
          <cell r="O488">
            <v>-0.20308040397349458</v>
          </cell>
          <cell r="P488">
            <v>0</v>
          </cell>
          <cell r="Q488">
            <v>-2.8422177074757418</v>
          </cell>
          <cell r="R488">
            <v>0</v>
          </cell>
          <cell r="S488">
            <v>0</v>
          </cell>
        </row>
        <row r="489">
          <cell r="A489">
            <v>483</v>
          </cell>
          <cell r="B489">
            <v>18.977181221108442</v>
          </cell>
          <cell r="C489">
            <v>19.167266300281103</v>
          </cell>
          <cell r="D489">
            <v>-0.19008507917266115</v>
          </cell>
          <cell r="E489">
            <v>0</v>
          </cell>
          <cell r="F489">
            <v>-26.891804007280975</v>
          </cell>
          <cell r="G489">
            <v>0</v>
          </cell>
          <cell r="H489">
            <v>-0.19008507917266115</v>
          </cell>
          <cell r="I489">
            <v>0</v>
          </cell>
          <cell r="J489">
            <v>-0.19008507917266115</v>
          </cell>
          <cell r="K489">
            <v>-9.9171721305856431E-3</v>
          </cell>
          <cell r="L489">
            <v>0</v>
          </cell>
          <cell r="M489">
            <v>-0.19008507917266115</v>
          </cell>
          <cell r="N489">
            <v>0</v>
          </cell>
          <cell r="O489">
            <v>-0.19008507917266115</v>
          </cell>
          <cell r="P489">
            <v>0</v>
          </cell>
          <cell r="Q489">
            <v>-3.04644340601488</v>
          </cell>
          <cell r="R489">
            <v>0</v>
          </cell>
          <cell r="S489">
            <v>0</v>
          </cell>
        </row>
        <row r="490">
          <cell r="A490">
            <v>484</v>
          </cell>
          <cell r="B490">
            <v>17.778008451539659</v>
          </cell>
          <cell r="C490">
            <v>17.955885260623123</v>
          </cell>
          <cell r="D490">
            <v>-0.17787680908346459</v>
          </cell>
          <cell r="E490">
            <v>0</v>
          </cell>
          <cell r="F490">
            <v>-25.313712826306649</v>
          </cell>
          <cell r="G490">
            <v>0</v>
          </cell>
          <cell r="H490">
            <v>-0.17787680908346459</v>
          </cell>
          <cell r="I490">
            <v>0</v>
          </cell>
          <cell r="J490">
            <v>-0.17787680908346459</v>
          </cell>
          <cell r="K490">
            <v>-9.9063235536230934E-3</v>
          </cell>
          <cell r="L490">
            <v>0</v>
          </cell>
          <cell r="M490">
            <v>-0.17787680908346459</v>
          </cell>
          <cell r="N490">
            <v>0</v>
          </cell>
          <cell r="O490">
            <v>-0.17787680908346459</v>
          </cell>
          <cell r="P490">
            <v>0</v>
          </cell>
          <cell r="Q490">
            <v>-3.2394768994412306</v>
          </cell>
          <cell r="R490">
            <v>0</v>
          </cell>
          <cell r="S490">
            <v>-3.2394768994412306</v>
          </cell>
        </row>
        <row r="491">
          <cell r="A491">
            <v>485</v>
          </cell>
          <cell r="B491">
            <v>16.650804980245645</v>
          </cell>
          <cell r="C491">
            <v>16.817220316374854</v>
          </cell>
          <cell r="D491">
            <v>-0.16641533612920867</v>
          </cell>
          <cell r="E491">
            <v>0</v>
          </cell>
          <cell r="F491">
            <v>-23.822616409343198</v>
          </cell>
          <cell r="G491">
            <v>0</v>
          </cell>
          <cell r="H491">
            <v>-0.16641533612920867</v>
          </cell>
          <cell r="I491">
            <v>0</v>
          </cell>
          <cell r="J491">
            <v>-0.16641533612920867</v>
          </cell>
          <cell r="K491">
            <v>-9.8955316632898475E-3</v>
          </cell>
          <cell r="L491">
            <v>0</v>
          </cell>
          <cell r="M491">
            <v>-0.16641533612920867</v>
          </cell>
          <cell r="N491">
            <v>0</v>
          </cell>
          <cell r="O491">
            <v>-0.16641533612920867</v>
          </cell>
          <cell r="P491">
            <v>0</v>
          </cell>
          <cell r="Q491">
            <v>-0.16641533612920867</v>
          </cell>
          <cell r="R491">
            <v>0</v>
          </cell>
          <cell r="S491">
            <v>0</v>
          </cell>
        </row>
        <row r="492">
          <cell r="A492">
            <v>486</v>
          </cell>
          <cell r="B492">
            <v>15.591438780674656</v>
          </cell>
          <cell r="C492">
            <v>15.747095879750999</v>
          </cell>
          <cell r="D492">
            <v>-0.15565709907634329</v>
          </cell>
          <cell r="E492">
            <v>0</v>
          </cell>
          <cell r="F492">
            <v>-22.414067340835036</v>
          </cell>
          <cell r="G492">
            <v>0</v>
          </cell>
          <cell r="H492">
            <v>-0.15565709907634329</v>
          </cell>
          <cell r="I492">
            <v>0</v>
          </cell>
          <cell r="J492">
            <v>-0.15565709907634329</v>
          </cell>
          <cell r="K492">
            <v>-9.8848130642616387E-3</v>
          </cell>
          <cell r="L492">
            <v>0</v>
          </cell>
          <cell r="M492">
            <v>-0.15565709907634329</v>
          </cell>
          <cell r="N492">
            <v>0</v>
          </cell>
          <cell r="O492">
            <v>-0.15565709907634329</v>
          </cell>
          <cell r="P492">
            <v>0</v>
          </cell>
          <cell r="Q492">
            <v>-0.32290038582972758</v>
          </cell>
          <cell r="R492">
            <v>0</v>
          </cell>
          <cell r="S492">
            <v>0</v>
          </cell>
        </row>
        <row r="493">
          <cell r="A493">
            <v>487</v>
          </cell>
          <cell r="B493">
            <v>14.595998327516519</v>
          </cell>
          <cell r="C493">
            <v>14.741561173009819</v>
          </cell>
          <cell r="D493">
            <v>-0.14556284549330023</v>
          </cell>
          <cell r="E493">
            <v>0</v>
          </cell>
          <cell r="F493">
            <v>-21.083831236200648</v>
          </cell>
          <cell r="G493">
            <v>0</v>
          </cell>
          <cell r="H493">
            <v>-0.14556284549330023</v>
          </cell>
          <cell r="I493">
            <v>0</v>
          </cell>
          <cell r="J493">
            <v>-0.14556284549330023</v>
          </cell>
          <cell r="K493">
            <v>-9.8743168233639891E-3</v>
          </cell>
          <cell r="L493">
            <v>0</v>
          </cell>
          <cell r="M493">
            <v>-0.14556284549330023</v>
          </cell>
          <cell r="N493">
            <v>0</v>
          </cell>
          <cell r="O493">
            <v>-0.14556284549330023</v>
          </cell>
          <cell r="P493">
            <v>0</v>
          </cell>
          <cell r="Q493">
            <v>-0.47006972734804975</v>
          </cell>
          <cell r="R493">
            <v>0</v>
          </cell>
          <cell r="S493">
            <v>0</v>
          </cell>
        </row>
        <row r="494">
          <cell r="A494">
            <v>488</v>
          </cell>
          <cell r="B494">
            <v>13.661031188990199</v>
          </cell>
          <cell r="C494">
            <v>13.797124769276781</v>
          </cell>
          <cell r="D494">
            <v>-0.13609358028658214</v>
          </cell>
          <cell r="E494">
            <v>0</v>
          </cell>
          <cell r="F494">
            <v>-19.827872217385782</v>
          </cell>
          <cell r="G494">
            <v>0</v>
          </cell>
          <cell r="H494">
            <v>-0.13609358028658214</v>
          </cell>
          <cell r="I494">
            <v>0</v>
          </cell>
          <cell r="J494">
            <v>-0.13609358028658214</v>
          </cell>
          <cell r="K494">
            <v>-9.8639087898685363E-3</v>
          </cell>
          <cell r="L494">
            <v>0</v>
          </cell>
          <cell r="M494">
            <v>-0.13609358028658214</v>
          </cell>
          <cell r="N494">
            <v>0</v>
          </cell>
          <cell r="O494">
            <v>-0.13609358028658214</v>
          </cell>
          <cell r="P494">
            <v>0</v>
          </cell>
          <cell r="Q494">
            <v>-0.60850200149071787</v>
          </cell>
          <cell r="R494">
            <v>0</v>
          </cell>
          <cell r="S494">
            <v>0</v>
          </cell>
        </row>
        <row r="495">
          <cell r="A495">
            <v>489</v>
          </cell>
          <cell r="B495">
            <v>12.782940525396134</v>
          </cell>
          <cell r="C495">
            <v>12.91015314531009</v>
          </cell>
          <cell r="D495">
            <v>-0.12721261991395671</v>
          </cell>
          <cell r="E495">
            <v>0</v>
          </cell>
          <cell r="F495">
            <v>-18.64234471586763</v>
          </cell>
          <cell r="G495">
            <v>0</v>
          </cell>
          <cell r="H495">
            <v>-0.12721261991395671</v>
          </cell>
          <cell r="I495">
            <v>0</v>
          </cell>
          <cell r="J495">
            <v>-0.12721261991395671</v>
          </cell>
          <cell r="K495">
            <v>-9.853687906108969E-3</v>
          </cell>
          <cell r="L495">
            <v>0</v>
          </cell>
          <cell r="M495">
            <v>-0.12721261991395671</v>
          </cell>
          <cell r="N495">
            <v>0</v>
          </cell>
          <cell r="O495">
            <v>-0.12721261991395671</v>
          </cell>
          <cell r="P495">
            <v>0</v>
          </cell>
          <cell r="Q495">
            <v>-0.73874204437941282</v>
          </cell>
          <cell r="R495">
            <v>0</v>
          </cell>
          <cell r="S495">
            <v>0</v>
          </cell>
        </row>
        <row r="496">
          <cell r="A496">
            <v>490</v>
          </cell>
          <cell r="B496">
            <v>11.958466901425751</v>
          </cell>
          <cell r="C496">
            <v>12.077352458272401</v>
          </cell>
          <cell r="D496">
            <v>-0.11888555684664937</v>
          </cell>
          <cell r="E496">
            <v>0</v>
          </cell>
          <cell r="F496">
            <v>-17.523588288469085</v>
          </cell>
          <cell r="G496">
            <v>0</v>
          </cell>
          <cell r="H496">
            <v>-0.11888555684664937</v>
          </cell>
          <cell r="I496">
            <v>0</v>
          </cell>
          <cell r="J496">
            <v>-0.11888555684664937</v>
          </cell>
          <cell r="K496">
            <v>-9.8436770192310251E-3</v>
          </cell>
          <cell r="L496">
            <v>0</v>
          </cell>
          <cell r="M496">
            <v>-0.11888555684664937</v>
          </cell>
          <cell r="N496">
            <v>0</v>
          </cell>
          <cell r="O496">
            <v>-0.11888555684664937</v>
          </cell>
          <cell r="P496">
            <v>0</v>
          </cell>
          <cell r="Q496">
            <v>-0.86130299527913079</v>
          </cell>
          <cell r="R496">
            <v>0</v>
          </cell>
          <cell r="S496">
            <v>0</v>
          </cell>
        </row>
        <row r="497">
          <cell r="A497">
            <v>491</v>
          </cell>
          <cell r="B497">
            <v>11.184730268034397</v>
          </cell>
          <cell r="C497">
            <v>11.295809949710755</v>
          </cell>
          <cell r="D497">
            <v>-0.11107968167635818</v>
          </cell>
          <cell r="E497">
            <v>0</v>
          </cell>
          <cell r="F497">
            <v>-16.46810742950548</v>
          </cell>
          <cell r="G497">
            <v>0</v>
          </cell>
          <cell r="H497">
            <v>-0.11107968167635818</v>
          </cell>
          <cell r="I497">
            <v>0</v>
          </cell>
          <cell r="J497">
            <v>-0.11107968167635818</v>
          </cell>
          <cell r="K497">
            <v>-9.8337066727297879E-3</v>
          </cell>
          <cell r="L497">
            <v>0</v>
          </cell>
          <cell r="M497">
            <v>-0.11107968167635818</v>
          </cell>
          <cell r="N497">
            <v>0</v>
          </cell>
          <cell r="O497">
            <v>-0.11107968167635818</v>
          </cell>
          <cell r="P497">
            <v>0</v>
          </cell>
          <cell r="Q497">
            <v>-0.97666783702025606</v>
          </cell>
          <cell r="R497">
            <v>0</v>
          </cell>
          <cell r="S497">
            <v>0</v>
          </cell>
        </row>
        <row r="498">
          <cell r="A498">
            <v>492</v>
          </cell>
          <cell r="B498">
            <v>10.458770723894485</v>
          </cell>
          <cell r="C498">
            <v>10.562534552872265</v>
          </cell>
          <cell r="D498">
            <v>-0.10376382897777958</v>
          </cell>
          <cell r="E498">
            <v>0</v>
          </cell>
          <cell r="F498">
            <v>-15.472577398208857</v>
          </cell>
          <cell r="G498">
            <v>0</v>
          </cell>
          <cell r="H498">
            <v>-0.10376382897777958</v>
          </cell>
          <cell r="I498">
            <v>0</v>
          </cell>
          <cell r="J498">
            <v>-0.10376382897777958</v>
          </cell>
          <cell r="K498">
            <v>-9.8237623231786867E-3</v>
          </cell>
          <cell r="L498">
            <v>0</v>
          </cell>
          <cell r="M498">
            <v>-0.10376382897777958</v>
          </cell>
          <cell r="N498">
            <v>0</v>
          </cell>
          <cell r="O498">
            <v>-0.10376382897777958</v>
          </cell>
          <cell r="P498">
            <v>0</v>
          </cell>
          <cell r="Q498">
            <v>-1.0852907899470767</v>
          </cell>
          <cell r="R498">
            <v>0</v>
          </cell>
          <cell r="S498">
            <v>0</v>
          </cell>
        </row>
        <row r="499">
          <cell r="A499">
            <v>493</v>
          </cell>
          <cell r="B499">
            <v>9.7778122918199806</v>
          </cell>
          <cell r="C499">
            <v>9.8747211753049662</v>
          </cell>
          <cell r="D499">
            <v>-9.6908883484985608E-2</v>
          </cell>
          <cell r="E499">
            <v>0</v>
          </cell>
          <cell r="F499">
            <v>-14.533829931770262</v>
          </cell>
          <cell r="G499">
            <v>0</v>
          </cell>
          <cell r="H499">
            <v>-9.6908883484985608E-2</v>
          </cell>
          <cell r="I499">
            <v>0</v>
          </cell>
          <cell r="J499">
            <v>-9.6908883484985608E-2</v>
          </cell>
          <cell r="K499">
            <v>-9.8138349189381257E-3</v>
          </cell>
          <cell r="L499">
            <v>0</v>
          </cell>
          <cell r="M499">
            <v>-9.6908883484985608E-2</v>
          </cell>
          <cell r="N499">
            <v>0</v>
          </cell>
          <cell r="O499">
            <v>-9.6908883484985608E-2</v>
          </cell>
          <cell r="P499">
            <v>0</v>
          </cell>
          <cell r="Q499">
            <v>-1.187599218977859</v>
          </cell>
          <cell r="R499">
            <v>0</v>
          </cell>
          <cell r="S499">
            <v>0</v>
          </cell>
        </row>
        <row r="500">
          <cell r="A500">
            <v>494</v>
          </cell>
          <cell r="B500">
            <v>9.1392277097730865</v>
          </cell>
          <cell r="C500">
            <v>9.229715315182192</v>
          </cell>
          <cell r="D500">
            <v>-9.0487605409105498E-2</v>
          </cell>
          <cell r="E500">
            <v>0</v>
          </cell>
          <cell r="F500">
            <v>-13.648849419640646</v>
          </cell>
          <cell r="G500">
            <v>0</v>
          </cell>
          <cell r="H500">
            <v>-9.0487605409105498E-2</v>
          </cell>
          <cell r="I500">
            <v>0</v>
          </cell>
          <cell r="J500">
            <v>-9.0487605409105498E-2</v>
          </cell>
          <cell r="K500">
            <v>-9.8039432765884074E-3</v>
          </cell>
          <cell r="L500">
            <v>0</v>
          </cell>
          <cell r="M500">
            <v>-9.0487605409105498E-2</v>
          </cell>
          <cell r="N500">
            <v>0</v>
          </cell>
          <cell r="O500">
            <v>-9.0487605409105498E-2</v>
          </cell>
          <cell r="P500">
            <v>0</v>
          </cell>
          <cell r="Q500">
            <v>-1.2839953754706204</v>
          </cell>
          <cell r="R500">
            <v>0</v>
          </cell>
          <cell r="S500">
            <v>0</v>
          </cell>
        </row>
        <row r="501">
          <cell r="A501">
            <v>495</v>
          </cell>
          <cell r="B501">
            <v>8.5405122102918813</v>
          </cell>
          <cell r="C501">
            <v>8.6249858310151062</v>
          </cell>
          <cell r="D501">
            <v>-8.447362072322484E-2</v>
          </cell>
          <cell r="E501">
            <v>0</v>
          </cell>
          <cell r="F501">
            <v>-12.814766167544805</v>
          </cell>
          <cell r="G501">
            <v>0</v>
          </cell>
          <cell r="H501">
            <v>-8.447362072322484E-2</v>
          </cell>
          <cell r="I501">
            <v>0</v>
          </cell>
          <cell r="J501">
            <v>-8.447362072322484E-2</v>
          </cell>
          <cell r="K501">
            <v>-9.7940590718956378E-3</v>
          </cell>
          <cell r="L501">
            <v>0</v>
          </cell>
          <cell r="M501">
            <v>-8.447362072322484E-2</v>
          </cell>
          <cell r="N501">
            <v>0</v>
          </cell>
          <cell r="O501">
            <v>-8.447362072322484E-2</v>
          </cell>
          <cell r="P501">
            <v>0</v>
          </cell>
          <cell r="Q501">
            <v>-1.3748571380399435</v>
          </cell>
          <cell r="R501">
            <v>0</v>
          </cell>
          <cell r="S501">
            <v>0</v>
          </cell>
        </row>
        <row r="502">
          <cell r="A502">
            <v>496</v>
          </cell>
          <cell r="B502">
            <v>7.9792668384777006</v>
          </cell>
          <cell r="C502">
            <v>8.0581089906115899</v>
          </cell>
          <cell r="D502">
            <v>-7.8842152133889343E-2</v>
          </cell>
          <cell r="E502">
            <v>0</v>
          </cell>
          <cell r="F502">
            <v>-12.028850436661724</v>
          </cell>
          <cell r="G502">
            <v>0</v>
          </cell>
          <cell r="H502">
            <v>-7.8842152133889343E-2</v>
          </cell>
          <cell r="I502">
            <v>0</v>
          </cell>
          <cell r="J502">
            <v>-7.8842152133889343E-2</v>
          </cell>
          <cell r="K502">
            <v>-9.784200266557257E-3</v>
          </cell>
          <cell r="L502">
            <v>0</v>
          </cell>
          <cell r="M502">
            <v>-7.8842152133889343E-2</v>
          </cell>
          <cell r="N502">
            <v>0</v>
          </cell>
          <cell r="O502">
            <v>-7.8842152133889343E-2</v>
          </cell>
          <cell r="P502">
            <v>0</v>
          </cell>
          <cell r="Q502">
            <v>-1.4605394880310101</v>
          </cell>
          <cell r="R502">
            <v>0</v>
          </cell>
          <cell r="S502">
            <v>-1.4605394880310101</v>
          </cell>
        </row>
        <row r="503">
          <cell r="A503">
            <v>497</v>
          </cell>
          <cell r="B503">
            <v>7.4532951294656513</v>
          </cell>
          <cell r="C503">
            <v>7.5268653374144385</v>
          </cell>
          <cell r="D503">
            <v>-7.3570207948787214E-2</v>
          </cell>
          <cell r="E503">
            <v>0</v>
          </cell>
          <cell r="F503">
            <v>-11.288509134401862</v>
          </cell>
          <cell r="G503">
            <v>0</v>
          </cell>
          <cell r="H503">
            <v>-7.3570207948787214E-2</v>
          </cell>
          <cell r="I503">
            <v>0</v>
          </cell>
          <cell r="J503">
            <v>-7.3570207948787214E-2</v>
          </cell>
          <cell r="K503">
            <v>-9.7743489023359355E-3</v>
          </cell>
          <cell r="L503">
            <v>0</v>
          </cell>
          <cell r="M503">
            <v>-7.3570207948787214E-2</v>
          </cell>
          <cell r="N503">
            <v>0</v>
          </cell>
          <cell r="O503">
            <v>-7.3570207948787214E-2</v>
          </cell>
          <cell r="P503">
            <v>0</v>
          </cell>
          <cell r="Q503">
            <v>-7.3570207948787214E-2</v>
          </cell>
          <cell r="R503">
            <v>0</v>
          </cell>
          <cell r="S503">
            <v>0</v>
          </cell>
        </row>
        <row r="504">
          <cell r="A504">
            <v>498</v>
          </cell>
          <cell r="B504">
            <v>6.9604926957366207</v>
          </cell>
          <cell r="C504">
            <v>7.0291287257011836</v>
          </cell>
          <cell r="D504">
            <v>-6.8636029964562972E-2</v>
          </cell>
          <cell r="E504">
            <v>0</v>
          </cell>
          <cell r="F504">
            <v>-10.591274986613451</v>
          </cell>
          <cell r="G504">
            <v>0</v>
          </cell>
          <cell r="H504">
            <v>-6.8636029964562972E-2</v>
          </cell>
          <cell r="I504">
            <v>0</v>
          </cell>
          <cell r="J504">
            <v>-6.8636029964562972E-2</v>
          </cell>
          <cell r="K504">
            <v>-9.7645145853714962E-3</v>
          </cell>
          <cell r="L504">
            <v>0</v>
          </cell>
          <cell r="M504">
            <v>-6.8636029964562972E-2</v>
          </cell>
          <cell r="N504">
            <v>0</v>
          </cell>
          <cell r="O504">
            <v>-6.8636029964562972E-2</v>
          </cell>
          <cell r="P504">
            <v>0</v>
          </cell>
          <cell r="Q504">
            <v>-0.14257226487341734</v>
          </cell>
          <cell r="R504">
            <v>0</v>
          </cell>
          <cell r="S504">
            <v>0</v>
          </cell>
        </row>
        <row r="505">
          <cell r="A505">
            <v>499</v>
          </cell>
          <cell r="B505">
            <v>6.4988738639681252</v>
          </cell>
          <cell r="C505">
            <v>6.56289301935995</v>
          </cell>
          <cell r="D505">
            <v>-6.4019155391824789E-2</v>
          </cell>
          <cell r="E505">
            <v>0</v>
          </cell>
          <cell r="F505">
            <v>-9.9348018368023148</v>
          </cell>
          <cell r="G505">
            <v>0</v>
          </cell>
          <cell r="H505">
            <v>-6.4019155391824789E-2</v>
          </cell>
          <cell r="I505">
            <v>0</v>
          </cell>
          <cell r="J505">
            <v>-6.4019155391824789E-2</v>
          </cell>
          <cell r="K505">
            <v>-9.7547156723374866E-3</v>
          </cell>
          <cell r="L505">
            <v>0</v>
          </cell>
          <cell r="M505">
            <v>-6.4019155391824789E-2</v>
          </cell>
          <cell r="N505">
            <v>0</v>
          </cell>
          <cell r="O505">
            <v>-6.4019155391824789E-2</v>
          </cell>
          <cell r="P505">
            <v>0</v>
          </cell>
          <cell r="Q505">
            <v>-0.20730074669174664</v>
          </cell>
          <cell r="R505">
            <v>0</v>
          </cell>
          <cell r="S505">
            <v>0</v>
          </cell>
        </row>
        <row r="506">
          <cell r="A506">
            <v>500</v>
          </cell>
          <cell r="B506">
            <v>6.0665634686138832</v>
          </cell>
          <cell r="C506">
            <v>6.1262635179860849</v>
          </cell>
          <cell r="D506">
            <v>-5.9700049372201747E-2</v>
          </cell>
          <cell r="E506">
            <v>0</v>
          </cell>
          <cell r="F506">
            <v>-9.3168597768868295</v>
          </cell>
          <cell r="G506">
            <v>0</v>
          </cell>
          <cell r="H506">
            <v>-5.9700049372201747E-2</v>
          </cell>
          <cell r="I506">
            <v>0</v>
          </cell>
          <cell r="J506">
            <v>-5.9700049372201747E-2</v>
          </cell>
          <cell r="K506">
            <v>-9.7449365664615123E-3</v>
          </cell>
          <cell r="L506">
            <v>0</v>
          </cell>
          <cell r="M506">
            <v>-5.9700049372201747E-2</v>
          </cell>
          <cell r="N506">
            <v>0</v>
          </cell>
          <cell r="O506">
            <v>-5.9700049372201747E-2</v>
          </cell>
          <cell r="P506">
            <v>0</v>
          </cell>
          <cell r="Q506">
            <v>-0.26803216003921471</v>
          </cell>
          <cell r="R506">
            <v>0</v>
          </cell>
          <cell r="S506">
            <v>0</v>
          </cell>
        </row>
        <row r="507">
          <cell r="A507">
            <v>501</v>
          </cell>
          <cell r="B507">
            <v>5.661783151083009</v>
          </cell>
          <cell r="C507">
            <v>5.7174434758664505</v>
          </cell>
          <cell r="D507">
            <v>-5.5660324783441517E-2</v>
          </cell>
          <cell r="E507">
            <v>0</v>
          </cell>
          <cell r="F507">
            <v>-8.7353337674607427</v>
          </cell>
          <cell r="G507">
            <v>0</v>
          </cell>
          <cell r="H507">
            <v>-5.5660324783441517E-2</v>
          </cell>
          <cell r="I507">
            <v>0</v>
          </cell>
          <cell r="J507">
            <v>-5.5660324783441517E-2</v>
          </cell>
          <cell r="K507">
            <v>-9.7351770976636491E-3</v>
          </cell>
          <cell r="L507">
            <v>0</v>
          </cell>
          <cell r="M507">
            <v>-5.5660324783441517E-2</v>
          </cell>
          <cell r="N507">
            <v>0</v>
          </cell>
          <cell r="O507">
            <v>-5.5660324783441517E-2</v>
          </cell>
          <cell r="P507">
            <v>0</v>
          </cell>
          <cell r="Q507">
            <v>-0.32502600010655591</v>
          </cell>
          <cell r="R507">
            <v>0</v>
          </cell>
          <cell r="S507">
            <v>0</v>
          </cell>
        </row>
        <row r="508">
          <cell r="A508">
            <v>502</v>
          </cell>
          <cell r="B508">
            <v>5.282868135811003</v>
          </cell>
          <cell r="C508">
            <v>5.3347510188963181</v>
          </cell>
          <cell r="D508">
            <v>-5.1882883085315079E-2</v>
          </cell>
          <cell r="E508">
            <v>0</v>
          </cell>
          <cell r="F508">
            <v>-8.1882183188340321</v>
          </cell>
          <cell r="G508">
            <v>0</v>
          </cell>
          <cell r="H508">
            <v>-5.1882883085315079E-2</v>
          </cell>
          <cell r="I508">
            <v>0</v>
          </cell>
          <cell r="J508">
            <v>-5.1882883085315079E-2</v>
          </cell>
          <cell r="K508">
            <v>-9.7254553964261463E-3</v>
          </cell>
          <cell r="L508">
            <v>0</v>
          </cell>
          <cell r="M508">
            <v>-5.1882883085315079E-2</v>
          </cell>
          <cell r="N508">
            <v>0</v>
          </cell>
          <cell r="O508">
            <v>-5.1882883085315079E-2</v>
          </cell>
          <cell r="P508">
            <v>0</v>
          </cell>
          <cell r="Q508">
            <v>-0.37852595458637628</v>
          </cell>
          <cell r="R508">
            <v>0</v>
          </cell>
          <cell r="S508">
            <v>0</v>
          </cell>
        </row>
        <row r="509">
          <cell r="A509">
            <v>503</v>
          </cell>
          <cell r="B509">
            <v>4.928259354620371</v>
          </cell>
          <cell r="C509">
            <v>4.9766109070133764</v>
          </cell>
          <cell r="D509">
            <v>-4.835155239300537E-2</v>
          </cell>
          <cell r="E509">
            <v>0</v>
          </cell>
          <cell r="F509">
            <v>-7.6736062237974441</v>
          </cell>
          <cell r="G509">
            <v>0</v>
          </cell>
          <cell r="H509">
            <v>-4.835155239300537E-2</v>
          </cell>
          <cell r="I509">
            <v>0</v>
          </cell>
          <cell r="J509">
            <v>-4.835155239300537E-2</v>
          </cell>
          <cell r="K509">
            <v>-9.7157590369110619E-3</v>
          </cell>
          <cell r="L509">
            <v>0</v>
          </cell>
          <cell r="M509">
            <v>-4.835155239300537E-2</v>
          </cell>
          <cell r="N509">
            <v>0</v>
          </cell>
          <cell r="O509">
            <v>-4.835155239300537E-2</v>
          </cell>
          <cell r="P509">
            <v>0</v>
          </cell>
          <cell r="Q509">
            <v>-0.42876075168300154</v>
          </cell>
          <cell r="R509">
            <v>0</v>
          </cell>
          <cell r="S509">
            <v>0</v>
          </cell>
        </row>
        <row r="510">
          <cell r="A510">
            <v>504</v>
          </cell>
          <cell r="B510">
            <v>4.5964666532887124</v>
          </cell>
          <cell r="C510">
            <v>4.6415175744093746</v>
          </cell>
          <cell r="D510">
            <v>-4.5050921120662224E-2</v>
          </cell>
          <cell r="E510">
            <v>0</v>
          </cell>
          <cell r="F510">
            <v>-7.1896858550663501</v>
          </cell>
          <cell r="G510">
            <v>0</v>
          </cell>
          <cell r="H510">
            <v>-4.5050921120662224E-2</v>
          </cell>
          <cell r="I510">
            <v>0</v>
          </cell>
          <cell r="J510">
            <v>-4.5050921120662224E-2</v>
          </cell>
          <cell r="K510">
            <v>-9.7060757389020296E-3</v>
          </cell>
          <cell r="L510">
            <v>0</v>
          </cell>
          <cell r="M510">
            <v>-4.5050921120662224E-2</v>
          </cell>
          <cell r="N510">
            <v>0</v>
          </cell>
          <cell r="O510">
            <v>-4.5050921120662224E-2</v>
          </cell>
          <cell r="P510">
            <v>0</v>
          </cell>
          <cell r="Q510">
            <v>-0.47594484598490422</v>
          </cell>
          <cell r="R510">
            <v>0</v>
          </cell>
          <cell r="S510">
            <v>0</v>
          </cell>
        </row>
        <row r="511">
          <cell r="A511">
            <v>505</v>
          </cell>
          <cell r="B511">
            <v>4.2860916042209185</v>
          </cell>
          <cell r="C511">
            <v>4.3280582344711362</v>
          </cell>
          <cell r="D511">
            <v>-4.196663025021774E-2</v>
          </cell>
          <cell r="E511">
            <v>0</v>
          </cell>
          <cell r="F511">
            <v>-6.7347429884283931</v>
          </cell>
          <cell r="G511">
            <v>0</v>
          </cell>
          <cell r="H511">
            <v>-4.196663025021774E-2</v>
          </cell>
          <cell r="I511">
            <v>0</v>
          </cell>
          <cell r="J511">
            <v>-4.196663025021774E-2</v>
          </cell>
          <cell r="K511">
            <v>-9.6964107173908715E-3</v>
          </cell>
          <cell r="L511">
            <v>0</v>
          </cell>
          <cell r="M511">
            <v>-4.196663025021774E-2</v>
          </cell>
          <cell r="N511">
            <v>0</v>
          </cell>
          <cell r="O511">
            <v>-4.196663025021774E-2</v>
          </cell>
          <cell r="P511">
            <v>0</v>
          </cell>
          <cell r="Q511">
            <v>-0.52027940001830264</v>
          </cell>
          <cell r="R511">
            <v>0</v>
          </cell>
          <cell r="S511">
            <v>0</v>
          </cell>
        </row>
        <row r="512">
          <cell r="A512">
            <v>506</v>
          </cell>
          <cell r="B512">
            <v>3.995825976408157</v>
          </cell>
          <cell r="C512">
            <v>4.034911290771853</v>
          </cell>
          <cell r="D512">
            <v>-3.9085314363696E-2</v>
          </cell>
          <cell r="E512">
            <v>0</v>
          </cell>
          <cell r="F512">
            <v>-6.3071494491576363</v>
          </cell>
          <cell r="G512">
            <v>0</v>
          </cell>
          <cell r="H512">
            <v>-3.9085314363696E-2</v>
          </cell>
          <cell r="I512">
            <v>0</v>
          </cell>
          <cell r="J512">
            <v>-3.9085314363696E-2</v>
          </cell>
          <cell r="K512">
            <v>-9.6867840572076678E-3</v>
          </cell>
          <cell r="L512">
            <v>0</v>
          </cell>
          <cell r="M512">
            <v>-3.9085314363696E-2</v>
          </cell>
          <cell r="N512">
            <v>0</v>
          </cell>
          <cell r="O512">
            <v>-3.9085314363696E-2</v>
          </cell>
          <cell r="P512">
            <v>0</v>
          </cell>
          <cell r="Q512">
            <v>-0.56195321171650159</v>
          </cell>
          <cell r="R512">
            <v>0</v>
          </cell>
          <cell r="S512">
            <v>0</v>
          </cell>
        </row>
        <row r="513">
          <cell r="A513">
            <v>507</v>
          </cell>
          <cell r="B513">
            <v>3.724425260906044</v>
          </cell>
          <cell r="C513">
            <v>3.7608193404582577</v>
          </cell>
          <cell r="D513">
            <v>-3.6394079552213743E-2</v>
          </cell>
          <cell r="E513">
            <v>0</v>
          </cell>
          <cell r="F513">
            <v>-5.9053540145537458</v>
          </cell>
          <cell r="G513">
            <v>0</v>
          </cell>
          <cell r="H513">
            <v>-3.6394079552213743E-2</v>
          </cell>
          <cell r="I513">
            <v>0</v>
          </cell>
          <cell r="J513">
            <v>-3.6394079552213743E-2</v>
          </cell>
          <cell r="K513">
            <v>-9.6771677279715081E-3</v>
          </cell>
          <cell r="L513">
            <v>0</v>
          </cell>
          <cell r="M513">
            <v>-3.6394079552213743E-2</v>
          </cell>
          <cell r="N513">
            <v>0</v>
          </cell>
          <cell r="O513">
            <v>-3.6394079552213743E-2</v>
          </cell>
          <cell r="P513">
            <v>0</v>
          </cell>
          <cell r="Q513">
            <v>-0.60114312441258444</v>
          </cell>
          <cell r="R513">
            <v>0</v>
          </cell>
          <cell r="S513">
            <v>0</v>
          </cell>
        </row>
        <row r="514">
          <cell r="A514">
            <v>508</v>
          </cell>
          <cell r="B514">
            <v>3.4707016963653556</v>
          </cell>
          <cell r="C514">
            <v>3.5045825277106211</v>
          </cell>
          <cell r="D514">
            <v>-3.3880831345265428E-2</v>
          </cell>
          <cell r="E514">
            <v>0</v>
          </cell>
          <cell r="F514">
            <v>-5.5278952916095445</v>
          </cell>
          <cell r="G514">
            <v>0</v>
          </cell>
          <cell r="H514">
            <v>-3.3880831345265428E-2</v>
          </cell>
          <cell r="I514">
            <v>0</v>
          </cell>
          <cell r="J514">
            <v>-3.3880831345265428E-2</v>
          </cell>
          <cell r="K514">
            <v>-9.66757982651879E-3</v>
          </cell>
          <cell r="L514">
            <v>0</v>
          </cell>
          <cell r="M514">
            <v>-3.3880831345265428E-2</v>
          </cell>
          <cell r="N514">
            <v>0</v>
          </cell>
          <cell r="O514">
            <v>-3.3880831345265428E-2</v>
          </cell>
          <cell r="P514">
            <v>0</v>
          </cell>
          <cell r="Q514">
            <v>-0.63801476680118929</v>
          </cell>
          <cell r="R514">
            <v>0</v>
          </cell>
          <cell r="S514">
            <v>-0.63801476680118929</v>
          </cell>
        </row>
        <row r="515">
          <cell r="A515">
            <v>509</v>
          </cell>
          <cell r="B515">
            <v>3.2335727763950048</v>
          </cell>
          <cell r="C515">
            <v>3.2651071865980121</v>
          </cell>
          <cell r="D515">
            <v>-3.153441020300729E-2</v>
          </cell>
          <cell r="E515">
            <v>0</v>
          </cell>
          <cell r="F515">
            <v>-5.1733882263815465</v>
          </cell>
          <cell r="G515">
            <v>0</v>
          </cell>
          <cell r="H515">
            <v>-3.153441020300729E-2</v>
          </cell>
          <cell r="I515">
            <v>0</v>
          </cell>
          <cell r="J515">
            <v>-3.153441020300729E-2</v>
          </cell>
          <cell r="K515">
            <v>-9.6580015297640792E-3</v>
          </cell>
          <cell r="L515">
            <v>0</v>
          </cell>
          <cell r="M515">
            <v>-3.153441020300729E-2</v>
          </cell>
          <cell r="N515">
            <v>0</v>
          </cell>
          <cell r="O515">
            <v>-3.153441020300729E-2</v>
          </cell>
          <cell r="P515">
            <v>0</v>
          </cell>
          <cell r="Q515">
            <v>-3.153441020300729E-2</v>
          </cell>
          <cell r="R515">
            <v>0</v>
          </cell>
          <cell r="S515">
            <v>0</v>
          </cell>
        </row>
        <row r="516">
          <cell r="A516">
            <v>510</v>
          </cell>
          <cell r="B516">
            <v>3.012002811781906</v>
          </cell>
          <cell r="C516">
            <v>3.0413470766443229</v>
          </cell>
          <cell r="D516">
            <v>-2.9344264862416924E-2</v>
          </cell>
          <cell r="E516">
            <v>0</v>
          </cell>
          <cell r="F516">
            <v>-4.8405267497454982</v>
          </cell>
          <cell r="G516">
            <v>0</v>
          </cell>
          <cell r="H516">
            <v>-2.9344264862416924E-2</v>
          </cell>
          <cell r="I516">
            <v>0</v>
          </cell>
          <cell r="J516">
            <v>-2.9344264862416924E-2</v>
          </cell>
          <cell r="K516">
            <v>-9.6484433124265391E-3</v>
          </cell>
          <cell r="L516">
            <v>0</v>
          </cell>
          <cell r="M516">
            <v>-2.9344264862416924E-2</v>
          </cell>
          <cell r="N516">
            <v>0</v>
          </cell>
          <cell r="O516">
            <v>-2.9344264862416924E-2</v>
          </cell>
          <cell r="P516">
            <v>0</v>
          </cell>
          <cell r="Q516">
            <v>-6.103556526087061E-2</v>
          </cell>
          <cell r="R516">
            <v>0</v>
          </cell>
          <cell r="S516">
            <v>0</v>
          </cell>
        </row>
        <row r="517">
          <cell r="A517">
            <v>511</v>
          </cell>
          <cell r="B517">
            <v>2.8050170785925181</v>
          </cell>
          <cell r="C517">
            <v>2.8323175796657791</v>
          </cell>
          <cell r="D517">
            <v>-2.7300501073260985E-2</v>
          </cell>
          <cell r="E517">
            <v>0</v>
          </cell>
          <cell r="F517">
            <v>-4.5280676630445722</v>
          </cell>
          <cell r="G517">
            <v>0</v>
          </cell>
          <cell r="H517">
            <v>-2.7300501073260985E-2</v>
          </cell>
          <cell r="I517">
            <v>0</v>
          </cell>
          <cell r="J517">
            <v>-2.7300501073260985E-2</v>
          </cell>
          <cell r="K517">
            <v>-9.6389265346728936E-3</v>
          </cell>
          <cell r="L517">
            <v>0</v>
          </cell>
          <cell r="M517">
            <v>-2.7300501073260985E-2</v>
          </cell>
          <cell r="N517">
            <v>0</v>
          </cell>
          <cell r="O517">
            <v>-2.7300501073260985E-2</v>
          </cell>
          <cell r="P517">
            <v>0</v>
          </cell>
          <cell r="Q517">
            <v>-8.8639730861272359E-2</v>
          </cell>
          <cell r="R517">
            <v>0</v>
          </cell>
          <cell r="S517">
            <v>0</v>
          </cell>
        </row>
        <row r="518">
          <cell r="A518">
            <v>512</v>
          </cell>
          <cell r="B518">
            <v>2.6117002840629255</v>
          </cell>
          <cell r="C518">
            <v>2.6370940026874057</v>
          </cell>
          <cell r="D518">
            <v>-2.5393718624480144E-2</v>
          </cell>
          <cell r="E518">
            <v>0</v>
          </cell>
          <cell r="F518">
            <v>-4.2348317561569218</v>
          </cell>
          <cell r="G518">
            <v>0</v>
          </cell>
          <cell r="H518">
            <v>-2.5393718624480144E-2</v>
          </cell>
          <cell r="I518">
            <v>0</v>
          </cell>
          <cell r="J518">
            <v>-2.5393718624480144E-2</v>
          </cell>
          <cell r="K518">
            <v>-9.6294324732459115E-3</v>
          </cell>
          <cell r="L518">
            <v>0</v>
          </cell>
          <cell r="M518">
            <v>-2.5393718624480144E-2</v>
          </cell>
          <cell r="N518">
            <v>0</v>
          </cell>
          <cell r="O518">
            <v>-2.5393718624480144E-2</v>
          </cell>
          <cell r="P518">
            <v>0</v>
          </cell>
          <cell r="Q518">
            <v>-0.11447445043073973</v>
          </cell>
          <cell r="R518">
            <v>0</v>
          </cell>
          <cell r="S518">
            <v>0</v>
          </cell>
        </row>
        <row r="519">
          <cell r="A519">
            <v>513</v>
          </cell>
          <cell r="B519">
            <v>2.4311847512172782</v>
          </cell>
          <cell r="C519">
            <v>2.4547998320729252</v>
          </cell>
          <cell r="D519">
            <v>-2.3615080855647008E-2</v>
          </cell>
          <cell r="E519">
            <v>0</v>
          </cell>
          <cell r="F519">
            <v>-3.9597048059845741</v>
          </cell>
          <cell r="G519">
            <v>0</v>
          </cell>
          <cell r="H519">
            <v>-2.3615080855647008E-2</v>
          </cell>
          <cell r="I519">
            <v>0</v>
          </cell>
          <cell r="J519">
            <v>-2.3615080855647008E-2</v>
          </cell>
          <cell r="K519">
            <v>-9.6199618995841084E-3</v>
          </cell>
          <cell r="L519">
            <v>0</v>
          </cell>
          <cell r="M519">
            <v>-2.3615080855647008E-2</v>
          </cell>
          <cell r="N519">
            <v>0</v>
          </cell>
          <cell r="O519">
            <v>-2.3615080855647008E-2</v>
          </cell>
          <cell r="P519">
            <v>0</v>
          </cell>
          <cell r="Q519">
            <v>-0.1386590652902282</v>
          </cell>
          <cell r="R519">
            <v>0</v>
          </cell>
          <cell r="S519">
            <v>0</v>
          </cell>
        </row>
        <row r="520">
          <cell r="A520">
            <v>514</v>
          </cell>
          <cell r="B520">
            <v>2.2626613774837887</v>
          </cell>
          <cell r="C520">
            <v>2.2846177755219661</v>
          </cell>
          <cell r="D520">
            <v>-2.1956398038177394E-2</v>
          </cell>
          <cell r="E520">
            <v>0</v>
          </cell>
          <cell r="F520">
            <v>-3.7016348691276311</v>
          </cell>
          <cell r="G520">
            <v>0</v>
          </cell>
          <cell r="H520">
            <v>-2.1956398038177394E-2</v>
          </cell>
          <cell r="I520">
            <v>0</v>
          </cell>
          <cell r="J520">
            <v>-2.1956398038177394E-2</v>
          </cell>
          <cell r="K520">
            <v>-9.6105345381728106E-3</v>
          </cell>
          <cell r="L520">
            <v>0</v>
          </cell>
          <cell r="M520">
            <v>-2.1956398038177394E-2</v>
          </cell>
          <cell r="N520">
            <v>0</v>
          </cell>
          <cell r="O520">
            <v>-2.1956398038177394E-2</v>
          </cell>
          <cell r="P520">
            <v>0</v>
          </cell>
          <cell r="Q520">
            <v>-0.16130532077979767</v>
          </cell>
          <cell r="R520">
            <v>0</v>
          </cell>
          <cell r="S520">
            <v>0</v>
          </cell>
        </row>
        <row r="521">
          <cell r="A521">
            <v>515</v>
          </cell>
          <cell r="B521">
            <v>2.1053756145135458</v>
          </cell>
          <cell r="C521">
            <v>2.1257855661253262</v>
          </cell>
          <cell r="D521">
            <v>-2.0409951611780386E-2</v>
          </cell>
          <cell r="E521">
            <v>0</v>
          </cell>
          <cell r="F521">
            <v>-3.4596250582177248</v>
          </cell>
          <cell r="G521">
            <v>0</v>
          </cell>
          <cell r="H521">
            <v>-2.0409951611780386E-2</v>
          </cell>
          <cell r="I521">
            <v>0</v>
          </cell>
          <cell r="J521">
            <v>-2.0409951611780386E-2</v>
          </cell>
          <cell r="K521">
            <v>-9.6011337817960857E-3</v>
          </cell>
          <cell r="L521">
            <v>0</v>
          </cell>
          <cell r="M521">
            <v>-2.0409951611780386E-2</v>
          </cell>
          <cell r="N521">
            <v>0</v>
          </cell>
          <cell r="O521">
            <v>-2.0409951611780386E-2</v>
          </cell>
          <cell r="P521">
            <v>0</v>
          </cell>
          <cell r="Q521">
            <v>-0.18251779963533393</v>
          </cell>
          <cell r="R521">
            <v>0</v>
          </cell>
          <cell r="S521">
            <v>0</v>
          </cell>
        </row>
        <row r="522">
          <cell r="A522">
            <v>516</v>
          </cell>
          <cell r="B522">
            <v>1.958608517694493</v>
          </cell>
          <cell r="C522">
            <v>1.9775769283666877</v>
          </cell>
          <cell r="D522">
            <v>-1.8968410672194791E-2</v>
          </cell>
          <cell r="E522">
            <v>0</v>
          </cell>
          <cell r="F522">
            <v>-3.2327301682262028</v>
          </cell>
          <cell r="G522">
            <v>0</v>
          </cell>
          <cell r="H522">
            <v>-1.8968410672194791E-2</v>
          </cell>
          <cell r="I522">
            <v>0</v>
          </cell>
          <cell r="J522">
            <v>-1.8968410672194791E-2</v>
          </cell>
          <cell r="K522">
            <v>-9.5917435120266622E-3</v>
          </cell>
          <cell r="L522">
            <v>0</v>
          </cell>
          <cell r="M522">
            <v>-1.8968410672194791E-2</v>
          </cell>
          <cell r="N522">
            <v>0</v>
          </cell>
          <cell r="O522">
            <v>-1.8968410672194791E-2</v>
          </cell>
          <cell r="P522">
            <v>0</v>
          </cell>
          <cell r="Q522">
            <v>-0.20239427400914517</v>
          </cell>
          <cell r="R522">
            <v>0</v>
          </cell>
          <cell r="S522">
            <v>0</v>
          </cell>
        </row>
        <row r="523">
          <cell r="A523">
            <v>517</v>
          </cell>
          <cell r="B523">
            <v>1.8216865565495857</v>
          </cell>
          <cell r="C523">
            <v>1.8393115260084827</v>
          </cell>
          <cell r="D523">
            <v>-1.7624969458897022E-2</v>
          </cell>
          <cell r="E523">
            <v>0</v>
          </cell>
          <cell r="F523">
            <v>-3.0200596621936446</v>
          </cell>
          <cell r="G523">
            <v>0</v>
          </cell>
          <cell r="H523">
            <v>-1.7624969458897022E-2</v>
          </cell>
          <cell r="I523">
            <v>0</v>
          </cell>
          <cell r="J523">
            <v>-1.7624969458897022E-2</v>
          </cell>
          <cell r="K523">
            <v>-9.5823731921830715E-3</v>
          </cell>
          <cell r="L523">
            <v>0</v>
          </cell>
          <cell r="M523">
            <v>-1.7624969458897022E-2</v>
          </cell>
          <cell r="N523">
            <v>0</v>
          </cell>
          <cell r="O523">
            <v>-1.7624969458897022E-2</v>
          </cell>
          <cell r="P523">
            <v>0</v>
          </cell>
          <cell r="Q523">
            <v>-0.22102619672964144</v>
          </cell>
          <cell r="R523">
            <v>0</v>
          </cell>
          <cell r="S523">
            <v>0</v>
          </cell>
        </row>
        <row r="524">
          <cell r="A524">
            <v>518</v>
          </cell>
          <cell r="B524">
            <v>1.6939818748933333</v>
          </cell>
          <cell r="C524">
            <v>1.7103551851401702</v>
          </cell>
          <cell r="D524">
            <v>-1.6373310246836859E-2</v>
          </cell>
          <cell r="E524">
            <v>0</v>
          </cell>
          <cell r="F524">
            <v>-2.8207707873520595</v>
          </cell>
          <cell r="G524">
            <v>0</v>
          </cell>
          <cell r="H524">
            <v>-1.6373310246836859E-2</v>
          </cell>
          <cell r="I524">
            <v>0</v>
          </cell>
          <cell r="J524">
            <v>-1.6373310246836859E-2</v>
          </cell>
          <cell r="K524">
            <v>-9.5730468086925487E-3</v>
          </cell>
          <cell r="L524">
            <v>0</v>
          </cell>
          <cell r="M524">
            <v>-1.6373310246836859E-2</v>
          </cell>
          <cell r="N524">
            <v>0</v>
          </cell>
          <cell r="O524">
            <v>-1.6373310246836859E-2</v>
          </cell>
          <cell r="P524">
            <v>0</v>
          </cell>
          <cell r="Q524">
            <v>-0.23849915789686812</v>
          </cell>
          <cell r="R524">
            <v>0</v>
          </cell>
          <cell r="S524">
            <v>0</v>
          </cell>
        </row>
        <row r="525">
          <cell r="A525">
            <v>519</v>
          </cell>
          <cell r="B525">
            <v>1.574899785974234</v>
          </cell>
          <cell r="C525">
            <v>1.5901071382093963</v>
          </cell>
          <cell r="D525">
            <v>-1.5207352235162341E-2</v>
          </cell>
          <cell r="E525">
            <v>0</v>
          </cell>
          <cell r="F525">
            <v>-2.6340636936254018</v>
          </cell>
          <cell r="G525">
            <v>0</v>
          </cell>
          <cell r="H525">
            <v>-1.5207352235162341E-2</v>
          </cell>
          <cell r="I525">
            <v>0</v>
          </cell>
          <cell r="J525">
            <v>-1.5207352235162341E-2</v>
          </cell>
          <cell r="K525">
            <v>-9.5637280468328627E-3</v>
          </cell>
          <cell r="L525">
            <v>0</v>
          </cell>
          <cell r="M525">
            <v>-1.5207352235162341E-2</v>
          </cell>
          <cell r="N525">
            <v>0</v>
          </cell>
          <cell r="O525">
            <v>-1.5207352235162341E-2</v>
          </cell>
          <cell r="P525">
            <v>0</v>
          </cell>
          <cell r="Q525">
            <v>-0.2548930926384213</v>
          </cell>
          <cell r="R525">
            <v>0</v>
          </cell>
          <cell r="S525">
            <v>0</v>
          </cell>
        </row>
        <row r="526">
          <cell r="A526">
            <v>520</v>
          </cell>
          <cell r="B526">
            <v>1.4638734901366532</v>
          </cell>
          <cell r="C526">
            <v>1.4779949152485239</v>
          </cell>
          <cell r="D526">
            <v>-1.4121425111870645E-2</v>
          </cell>
          <cell r="E526">
            <v>0</v>
          </cell>
          <cell r="F526">
            <v>-2.4591859666879028</v>
          </cell>
          <cell r="G526">
            <v>0</v>
          </cell>
          <cell r="H526">
            <v>-1.4121425111870645E-2</v>
          </cell>
          <cell r="I526">
            <v>0</v>
          </cell>
          <cell r="J526">
            <v>-1.4121425111870645E-2</v>
          </cell>
          <cell r="K526">
            <v>-9.5544476954415886E-3</v>
          </cell>
          <cell r="L526">
            <v>0</v>
          </cell>
          <cell r="M526">
            <v>-1.4121425111870645E-2</v>
          </cell>
          <cell r="N526">
            <v>0</v>
          </cell>
          <cell r="O526">
            <v>-1.4121425111870645E-2</v>
          </cell>
          <cell r="P526">
            <v>0</v>
          </cell>
          <cell r="Q526">
            <v>-0.27028266346364238</v>
          </cell>
          <cell r="R526">
            <v>0</v>
          </cell>
          <cell r="S526">
            <v>-0.27028266346364238</v>
          </cell>
        </row>
        <row r="527">
          <cell r="A527">
            <v>521</v>
          </cell>
          <cell r="B527">
            <v>1.3603879370037391</v>
          </cell>
          <cell r="C527">
            <v>1.3734982244937377</v>
          </cell>
          <cell r="D527">
            <v>-1.3110287489998651E-2</v>
          </cell>
          <cell r="E527">
            <v>0</v>
          </cell>
          <cell r="F527">
            <v>-2.2954305827163086</v>
          </cell>
          <cell r="G527">
            <v>0</v>
          </cell>
          <cell r="H527">
            <v>-1.3110287489998651E-2</v>
          </cell>
          <cell r="I527">
            <v>0</v>
          </cell>
          <cell r="J527">
            <v>-1.3110287489998651E-2</v>
          </cell>
          <cell r="K527">
            <v>-9.545179787058709E-3</v>
          </cell>
          <cell r="L527">
            <v>0</v>
          </cell>
          <cell r="M527">
            <v>-1.3110287489998651E-2</v>
          </cell>
          <cell r="N527">
            <v>0</v>
          </cell>
          <cell r="O527">
            <v>-1.3110287489998651E-2</v>
          </cell>
          <cell r="P527">
            <v>0</v>
          </cell>
          <cell r="Q527">
            <v>-1.3110287489998651E-2</v>
          </cell>
          <cell r="R527">
            <v>0</v>
          </cell>
          <cell r="S527">
            <v>0</v>
          </cell>
        </row>
        <row r="528">
          <cell r="A528">
            <v>522</v>
          </cell>
          <cell r="B528">
            <v>1.2639522531196417</v>
          </cell>
          <cell r="C528">
            <v>1.2761212674349014</v>
          </cell>
          <cell r="D528">
            <v>-1.2169014315259741E-2</v>
          </cell>
          <cell r="E528">
            <v>0</v>
          </cell>
          <cell r="F528">
            <v>-2.1421255340770986</v>
          </cell>
          <cell r="G528">
            <v>0</v>
          </cell>
          <cell r="H528">
            <v>-1.2169014315259741E-2</v>
          </cell>
          <cell r="I528">
            <v>0</v>
          </cell>
          <cell r="J528">
            <v>-1.2169014315259741E-2</v>
          </cell>
          <cell r="K528">
            <v>-9.5359388059728552E-3</v>
          </cell>
          <cell r="L528">
            <v>0</v>
          </cell>
          <cell r="M528">
            <v>-1.2169014315259741E-2</v>
          </cell>
          <cell r="N528">
            <v>0</v>
          </cell>
          <cell r="O528">
            <v>-1.2169014315259741E-2</v>
          </cell>
          <cell r="P528">
            <v>0</v>
          </cell>
          <cell r="Q528">
            <v>-2.5344528189814912E-2</v>
          </cell>
          <cell r="R528">
            <v>0</v>
          </cell>
          <cell r="S528">
            <v>0</v>
          </cell>
        </row>
        <row r="529">
          <cell r="A529">
            <v>523</v>
          </cell>
          <cell r="B529">
            <v>1.1741062682923902</v>
          </cell>
          <cell r="C529">
            <v>1.1853992619844356</v>
          </cell>
          <cell r="D529">
            <v>-1.1292993692045394E-2</v>
          </cell>
          <cell r="E529">
            <v>0</v>
          </cell>
          <cell r="F529">
            <v>-1.9986374493160155</v>
          </cell>
          <cell r="G529">
            <v>0</v>
          </cell>
          <cell r="H529">
            <v>-1.1292993692045394E-2</v>
          </cell>
          <cell r="I529">
            <v>0</v>
          </cell>
          <cell r="J529">
            <v>-1.1292993692045394E-2</v>
          </cell>
          <cell r="K529">
            <v>-9.5267426378688545E-3</v>
          </cell>
          <cell r="L529">
            <v>0</v>
          </cell>
          <cell r="M529">
            <v>-1.1292993692045394E-2</v>
          </cell>
          <cell r="N529">
            <v>0</v>
          </cell>
          <cell r="O529">
            <v>-1.1292993692045394E-2</v>
          </cell>
          <cell r="P529">
            <v>0</v>
          </cell>
          <cell r="Q529">
            <v>-3.6763616137487687E-2</v>
          </cell>
          <cell r="R529">
            <v>0</v>
          </cell>
          <cell r="S529">
            <v>0</v>
          </cell>
        </row>
        <row r="530">
          <cell r="A530">
            <v>524</v>
          </cell>
          <cell r="B530">
            <v>1.0904189311476156</v>
          </cell>
          <cell r="C530">
            <v>1.100896797046842</v>
          </cell>
          <cell r="D530">
            <v>-1.0477865899226391E-2</v>
          </cell>
          <cell r="E530">
            <v>0</v>
          </cell>
          <cell r="F530">
            <v>-1.8643675975147607</v>
          </cell>
          <cell r="G530">
            <v>0</v>
          </cell>
          <cell r="H530">
            <v>-1.0477865899226391E-2</v>
          </cell>
          <cell r="I530">
            <v>0</v>
          </cell>
          <cell r="J530">
            <v>-1.0477865899226391E-2</v>
          </cell>
          <cell r="K530">
            <v>-9.5175732433169843E-3</v>
          </cell>
          <cell r="L530">
            <v>0</v>
          </cell>
          <cell r="M530">
            <v>-1.0477865899226391E-2</v>
          </cell>
          <cell r="N530">
            <v>0</v>
          </cell>
          <cell r="O530">
            <v>-1.0477865899226391E-2</v>
          </cell>
          <cell r="P530">
            <v>0</v>
          </cell>
          <cell r="Q530">
            <v>-4.7424388610326697E-2</v>
          </cell>
          <cell r="R530">
            <v>0</v>
          </cell>
          <cell r="S530">
            <v>0</v>
          </cell>
        </row>
        <row r="531">
          <cell r="A531">
            <v>525</v>
          </cell>
          <cell r="B531">
            <v>1.0124830954727673</v>
          </cell>
          <cell r="C531">
            <v>1.0222026411744047</v>
          </cell>
          <cell r="D531">
            <v>-9.7195457016374665E-3</v>
          </cell>
          <cell r="E531">
            <v>0</v>
          </cell>
          <cell r="F531">
            <v>-1.7387518831274049</v>
          </cell>
          <cell r="G531">
            <v>0</v>
          </cell>
          <cell r="H531">
            <v>-9.7195457016374665E-3</v>
          </cell>
          <cell r="I531">
            <v>0</v>
          </cell>
          <cell r="J531">
            <v>-9.7195457016374665E-3</v>
          </cell>
          <cell r="K531">
            <v>-9.5084333674492535E-3</v>
          </cell>
          <cell r="L531">
            <v>0</v>
          </cell>
          <cell r="M531">
            <v>-9.7195457016374665E-3</v>
          </cell>
          <cell r="N531">
            <v>0</v>
          </cell>
          <cell r="O531">
            <v>-9.7195457016374665E-3</v>
          </cell>
          <cell r="P531">
            <v>0</v>
          </cell>
          <cell r="Q531">
            <v>-5.7379880427654968E-2</v>
          </cell>
          <cell r="R531">
            <v>0</v>
          </cell>
          <cell r="S531">
            <v>0</v>
          </cell>
        </row>
        <row r="532">
          <cell r="A532">
            <v>526</v>
          </cell>
          <cell r="B532">
            <v>0.939919972270293</v>
          </cell>
          <cell r="C532">
            <v>0.94893422567046315</v>
          </cell>
          <cell r="D532">
            <v>-9.0142534001701469E-3</v>
          </cell>
          <cell r="E532">
            <v>0</v>
          </cell>
          <cell r="F532">
            <v>-1.6212588089150857</v>
          </cell>
          <cell r="G532">
            <v>0</v>
          </cell>
          <cell r="H532">
            <v>-9.0142534001701469E-3</v>
          </cell>
          <cell r="I532">
            <v>0</v>
          </cell>
          <cell r="J532">
            <v>-9.0142534001701469E-3</v>
          </cell>
          <cell r="K532">
            <v>-9.4993447978980704E-3</v>
          </cell>
          <cell r="L532">
            <v>0</v>
          </cell>
          <cell r="M532">
            <v>-9.0142534001701469E-3</v>
          </cell>
          <cell r="N532">
            <v>0</v>
          </cell>
          <cell r="O532">
            <v>-9.0142534001701469E-3</v>
          </cell>
          <cell r="P532">
            <v>0</v>
          </cell>
          <cell r="Q532">
            <v>-6.6679610568852826E-2</v>
          </cell>
          <cell r="R532">
            <v>0</v>
          </cell>
          <cell r="S532">
            <v>0</v>
          </cell>
        </row>
        <row r="533">
          <cell r="A533">
            <v>527</v>
          </cell>
          <cell r="B533">
            <v>0.87237705074153615</v>
          </cell>
          <cell r="C533">
            <v>0.88073547955854037</v>
          </cell>
          <cell r="D533">
            <v>-8.3584288170042154E-3</v>
          </cell>
          <cell r="E533">
            <v>0</v>
          </cell>
          <cell r="F533">
            <v>-1.5113875054686066</v>
          </cell>
          <cell r="G533">
            <v>0</v>
          </cell>
          <cell r="H533">
            <v>-8.3584288170042154E-3</v>
          </cell>
          <cell r="I533">
            <v>0</v>
          </cell>
          <cell r="J533">
            <v>-8.3584288170042154E-3</v>
          </cell>
          <cell r="K533">
            <v>-9.4902828499583008E-3</v>
          </cell>
          <cell r="L533">
            <v>0</v>
          </cell>
          <cell r="M533">
            <v>-8.3584288170042154E-3</v>
          </cell>
          <cell r="N533">
            <v>0</v>
          </cell>
          <cell r="O533">
            <v>-8.3584288170042154E-3</v>
          </cell>
          <cell r="P533">
            <v>0</v>
          </cell>
          <cell r="Q533">
            <v>-7.5369784202617224E-2</v>
          </cell>
          <cell r="R533">
            <v>0</v>
          </cell>
          <cell r="S533">
            <v>0</v>
          </cell>
        </row>
        <row r="534">
          <cell r="A534">
            <v>528</v>
          </cell>
          <cell r="B534">
            <v>0.80951923024494632</v>
          </cell>
          <cell r="C534">
            <v>0.81726793667523157</v>
          </cell>
          <cell r="D534">
            <v>-7.748706430285246E-3</v>
          </cell>
          <cell r="E534">
            <v>0</v>
          </cell>
          <cell r="F534">
            <v>-1.4086662526092526</v>
          </cell>
          <cell r="G534">
            <v>0</v>
          </cell>
          <cell r="H534">
            <v>-7.748706430285246E-3</v>
          </cell>
          <cell r="I534">
            <v>0</v>
          </cell>
          <cell r="J534">
            <v>-7.748706430285246E-3</v>
          </cell>
          <cell r="K534">
            <v>-9.4812314084021763E-3</v>
          </cell>
          <cell r="L534">
            <v>0</v>
          </cell>
          <cell r="M534">
            <v>-7.748706430285246E-3</v>
          </cell>
          <cell r="N534">
            <v>0</v>
          </cell>
          <cell r="O534">
            <v>-7.748706430285246E-3</v>
          </cell>
          <cell r="P534">
            <v>0</v>
          </cell>
          <cell r="Q534">
            <v>-8.3493470856035798E-2</v>
          </cell>
          <cell r="R534">
            <v>0</v>
          </cell>
          <cell r="S534">
            <v>0</v>
          </cell>
        </row>
        <row r="535">
          <cell r="A535">
            <v>529</v>
          </cell>
          <cell r="B535">
            <v>0.75103438585230353</v>
          </cell>
          <cell r="C535">
            <v>0.75821636477838061</v>
          </cell>
          <cell r="D535">
            <v>-7.1819789260770817E-3</v>
          </cell>
          <cell r="E535">
            <v>0</v>
          </cell>
          <cell r="F535">
            <v>-1.3126511300617583</v>
          </cell>
          <cell r="G535">
            <v>0</v>
          </cell>
          <cell r="H535">
            <v>-7.1819789260770817E-3</v>
          </cell>
          <cell r="I535">
            <v>0</v>
          </cell>
          <cell r="J535">
            <v>-7.1819789260770817E-3</v>
          </cell>
          <cell r="K535">
            <v>-9.4722024737309719E-3</v>
          </cell>
          <cell r="L535">
            <v>0</v>
          </cell>
          <cell r="M535">
            <v>-7.1819789260770817E-3</v>
          </cell>
          <cell r="N535">
            <v>0</v>
          </cell>
          <cell r="O535">
            <v>-7.1819789260770817E-3</v>
          </cell>
          <cell r="P535">
            <v>0</v>
          </cell>
          <cell r="Q535">
            <v>-9.1090847022041357E-2</v>
          </cell>
          <cell r="R535">
            <v>0</v>
          </cell>
          <cell r="S535">
            <v>0</v>
          </cell>
        </row>
        <row r="536">
          <cell r="A536">
            <v>530</v>
          </cell>
          <cell r="B536">
            <v>0.69663153391523402</v>
          </cell>
          <cell r="C536">
            <v>0.70328689150645285</v>
          </cell>
          <cell r="D536">
            <v>-6.6553575912188245E-3</v>
          </cell>
          <cell r="E536">
            <v>0</v>
          </cell>
          <cell r="F536">
            <v>-1.2229242255028496</v>
          </cell>
          <cell r="G536">
            <v>0</v>
          </cell>
          <cell r="H536">
            <v>-6.6553575912188245E-3</v>
          </cell>
          <cell r="I536">
            <v>0</v>
          </cell>
          <cell r="J536">
            <v>-6.6553575912188245E-3</v>
          </cell>
          <cell r="K536">
            <v>-9.4632185976947919E-3</v>
          </cell>
          <cell r="L536">
            <v>0</v>
          </cell>
          <cell r="M536">
            <v>-6.6553575912188245E-3</v>
          </cell>
          <cell r="N536">
            <v>0</v>
          </cell>
          <cell r="O536">
            <v>-6.6553575912188245E-3</v>
          </cell>
          <cell r="P536">
            <v>0</v>
          </cell>
          <cell r="Q536">
            <v>-9.8199400366745473E-2</v>
          </cell>
          <cell r="R536">
            <v>0</v>
          </cell>
          <cell r="S536">
            <v>0</v>
          </cell>
        </row>
        <row r="537">
          <cell r="A537">
            <v>531</v>
          </cell>
          <cell r="B537">
            <v>0.64603679310726259</v>
          </cell>
          <cell r="C537">
            <v>0.65220287770849528</v>
          </cell>
          <cell r="D537">
            <v>-6.1660846012326909E-3</v>
          </cell>
          <cell r="E537">
            <v>0</v>
          </cell>
          <cell r="F537">
            <v>-1.1390919776849628</v>
          </cell>
          <cell r="G537">
            <v>0</v>
          </cell>
          <cell r="H537">
            <v>-6.1660846012326909E-3</v>
          </cell>
          <cell r="I537">
            <v>0</v>
          </cell>
          <cell r="J537">
            <v>-6.1660846012326909E-3</v>
          </cell>
          <cell r="K537">
            <v>-9.4542431687776873E-3</v>
          </cell>
          <cell r="L537">
            <v>0</v>
          </cell>
          <cell r="M537">
            <v>-6.1660846012326909E-3</v>
          </cell>
          <cell r="N537">
            <v>0</v>
          </cell>
          <cell r="O537">
            <v>-6.1660846012326909E-3</v>
          </cell>
          <cell r="P537">
            <v>0</v>
          </cell>
          <cell r="Q537">
            <v>-0.1048540472406535</v>
          </cell>
          <cell r="R537">
            <v>0</v>
          </cell>
          <cell r="S537">
            <v>0</v>
          </cell>
        </row>
        <row r="538">
          <cell r="A538">
            <v>532</v>
          </cell>
          <cell r="B538">
            <v>0.59898938271195468</v>
          </cell>
          <cell r="C538">
            <v>0.60470096929894479</v>
          </cell>
          <cell r="D538">
            <v>-5.7115865869901139E-3</v>
          </cell>
          <cell r="E538">
            <v>0</v>
          </cell>
          <cell r="F538">
            <v>-1.0607844415629706</v>
          </cell>
          <cell r="G538">
            <v>0</v>
          </cell>
          <cell r="H538">
            <v>-5.7115865869901139E-3</v>
          </cell>
          <cell r="I538">
            <v>0</v>
          </cell>
          <cell r="J538">
            <v>-5.7115865869901139E-3</v>
          </cell>
          <cell r="K538">
            <v>-9.4453074775319047E-3</v>
          </cell>
          <cell r="L538">
            <v>0</v>
          </cell>
          <cell r="M538">
            <v>-5.7115865869901139E-3</v>
          </cell>
          <cell r="N538">
            <v>0</v>
          </cell>
          <cell r="O538">
            <v>-5.7115865869901139E-3</v>
          </cell>
          <cell r="P538">
            <v>0</v>
          </cell>
          <cell r="Q538">
            <v>-0.11108730434118831</v>
          </cell>
          <cell r="R538">
            <v>0</v>
          </cell>
          <cell r="S538">
            <v>-0.11108730434118831</v>
          </cell>
        </row>
        <row r="539">
          <cell r="A539">
            <v>533</v>
          </cell>
          <cell r="B539">
            <v>0.55525361558043862</v>
          </cell>
          <cell r="C539">
            <v>0.56054311410689339</v>
          </cell>
          <cell r="D539">
            <v>-5.2894985264547723E-3</v>
          </cell>
          <cell r="E539">
            <v>0</v>
          </cell>
          <cell r="F539">
            <v>-0.98765387601607157</v>
          </cell>
          <cell r="G539">
            <v>0</v>
          </cell>
          <cell r="H539">
            <v>-5.2894985264547723E-3</v>
          </cell>
          <cell r="I539">
            <v>0</v>
          </cell>
          <cell r="J539">
            <v>-5.2894985264547723E-3</v>
          </cell>
          <cell r="K539">
            <v>-9.4363812405089779E-3</v>
          </cell>
          <cell r="L539">
            <v>0</v>
          </cell>
          <cell r="M539">
            <v>-5.2894985264547723E-3</v>
          </cell>
          <cell r="N539">
            <v>0</v>
          </cell>
          <cell r="O539">
            <v>-5.2894985264547723E-3</v>
          </cell>
          <cell r="P539">
            <v>0</v>
          </cell>
          <cell r="Q539">
            <v>-5.2894985264547723E-3</v>
          </cell>
          <cell r="R539">
            <v>0</v>
          </cell>
          <cell r="S539">
            <v>0</v>
          </cell>
        </row>
        <row r="540">
          <cell r="A540">
            <v>534</v>
          </cell>
          <cell r="B540">
            <v>0.51460487814563427</v>
          </cell>
          <cell r="C540">
            <v>0.51950247332469779</v>
          </cell>
          <cell r="D540">
            <v>-4.8975951790635186E-3</v>
          </cell>
          <cell r="E540">
            <v>0</v>
          </cell>
          <cell r="F540">
            <v>-0.91937316659373913</v>
          </cell>
          <cell r="G540">
            <v>0</v>
          </cell>
          <cell r="H540">
            <v>-4.8975951790635186E-3</v>
          </cell>
          <cell r="I540">
            <v>0</v>
          </cell>
          <cell r="J540">
            <v>-4.8975951790635186E-3</v>
          </cell>
          <cell r="K540">
            <v>-9.4274723038757103E-3</v>
          </cell>
          <cell r="L540">
            <v>0</v>
          </cell>
          <cell r="M540">
            <v>-4.8975951790635186E-3</v>
          </cell>
          <cell r="N540">
            <v>0</v>
          </cell>
          <cell r="O540">
            <v>-4.8975951790635186E-3</v>
          </cell>
          <cell r="P540">
            <v>0</v>
          </cell>
          <cell r="Q540">
            <v>-1.0213410051766295E-2</v>
          </cell>
          <cell r="R540">
            <v>0</v>
          </cell>
          <cell r="S540">
            <v>0</v>
          </cell>
        </row>
        <row r="541">
          <cell r="A541">
            <v>535</v>
          </cell>
          <cell r="B541">
            <v>0.47683387555374185</v>
          </cell>
          <cell r="C541">
            <v>0.48136769592116568</v>
          </cell>
          <cell r="D541">
            <v>-4.5338203674238353E-3</v>
          </cell>
          <cell r="E541">
            <v>0</v>
          </cell>
          <cell r="F541">
            <v>-0.85563473180823968</v>
          </cell>
          <cell r="G541">
            <v>0</v>
          </cell>
          <cell r="H541">
            <v>-4.5338203674238353E-3</v>
          </cell>
          <cell r="I541">
            <v>0</v>
          </cell>
          <cell r="J541">
            <v>-4.5338203674238353E-3</v>
          </cell>
          <cell r="K541">
            <v>-9.4186219927943522E-3</v>
          </cell>
          <cell r="L541">
            <v>0</v>
          </cell>
          <cell r="M541">
            <v>-4.5338203674238353E-3</v>
          </cell>
          <cell r="N541">
            <v>0</v>
          </cell>
          <cell r="O541">
            <v>-4.5338203674238353E-3</v>
          </cell>
          <cell r="P541">
            <v>0</v>
          </cell>
          <cell r="Q541">
            <v>-1.4798044240944851E-2</v>
          </cell>
          <cell r="R541">
            <v>0</v>
          </cell>
          <cell r="S541">
            <v>0</v>
          </cell>
        </row>
        <row r="542">
          <cell r="A542">
            <v>536</v>
          </cell>
          <cell r="B542">
            <v>0.4417443286211688</v>
          </cell>
          <cell r="C542">
            <v>0.44594054243305559</v>
          </cell>
          <cell r="D542">
            <v>-4.1962138118867842E-3</v>
          </cell>
          <cell r="E542">
            <v>0</v>
          </cell>
          <cell r="F542">
            <v>-0.79614939678383867</v>
          </cell>
          <cell r="G542">
            <v>0</v>
          </cell>
          <cell r="H542">
            <v>-4.1962138118867842E-3</v>
          </cell>
          <cell r="I542">
            <v>0</v>
          </cell>
          <cell r="J542">
            <v>-4.1962138118867842E-3</v>
          </cell>
          <cell r="K542">
            <v>-9.409805596486482E-3</v>
          </cell>
          <cell r="L542">
            <v>0</v>
          </cell>
          <cell r="M542">
            <v>-4.1962138118867842E-3</v>
          </cell>
          <cell r="N542">
            <v>0</v>
          </cell>
          <cell r="O542">
            <v>-4.1962138118867842E-3</v>
          </cell>
          <cell r="P542">
            <v>0</v>
          </cell>
          <cell r="Q542">
            <v>-1.9067881375362174E-2</v>
          </cell>
          <cell r="R542">
            <v>0</v>
          </cell>
          <cell r="S542">
            <v>0</v>
          </cell>
        </row>
        <row r="543">
          <cell r="A543">
            <v>537</v>
          </cell>
          <cell r="B543">
            <v>0.40915226319081494</v>
          </cell>
          <cell r="C543">
            <v>0.41303521974912666</v>
          </cell>
          <cell r="D543">
            <v>-3.8829565583117231E-3</v>
          </cell>
          <cell r="E543">
            <v>0</v>
          </cell>
          <cell r="F543">
            <v>-0.74064556122352365</v>
          </cell>
          <cell r="G543">
            <v>0</v>
          </cell>
          <cell r="H543">
            <v>-3.8829565583117231E-3</v>
          </cell>
          <cell r="I543">
            <v>0</v>
          </cell>
          <cell r="J543">
            <v>-3.8829565583117231E-3</v>
          </cell>
          <cell r="K543">
            <v>-9.4010301607455916E-3</v>
          </cell>
          <cell r="L543">
            <v>0</v>
          </cell>
          <cell r="M543">
            <v>-3.8829565583117231E-3</v>
          </cell>
          <cell r="N543">
            <v>0</v>
          </cell>
          <cell r="O543">
            <v>-3.8829565583117231E-3</v>
          </cell>
          <cell r="P543">
            <v>0</v>
          </cell>
          <cell r="Q543">
            <v>-2.3045704576698793E-2</v>
          </cell>
          <cell r="R543">
            <v>0</v>
          </cell>
          <cell r="S543">
            <v>0</v>
          </cell>
        </row>
        <row r="544">
          <cell r="A544">
            <v>538</v>
          </cell>
          <cell r="B544">
            <v>0.3788866713291637</v>
          </cell>
          <cell r="C544">
            <v>0.38247903582056386</v>
          </cell>
          <cell r="D544">
            <v>-3.5923644914001573E-3</v>
          </cell>
          <cell r="E544">
            <v>0</v>
          </cell>
          <cell r="F544">
            <v>-0.68886819299839386</v>
          </cell>
          <cell r="G544">
            <v>0</v>
          </cell>
          <cell r="H544">
            <v>-3.5923644914001573E-3</v>
          </cell>
          <cell r="I544">
            <v>0</v>
          </cell>
          <cell r="J544">
            <v>-3.5923644914001573E-3</v>
          </cell>
          <cell r="K544">
            <v>-9.3923173689589579E-3</v>
          </cell>
          <cell r="L544">
            <v>0</v>
          </cell>
          <cell r="M544">
            <v>-3.5923644914001573E-3</v>
          </cell>
          <cell r="N544">
            <v>0</v>
          </cell>
          <cell r="O544">
            <v>-3.5923644914001573E-3</v>
          </cell>
          <cell r="P544">
            <v>0</v>
          </cell>
          <cell r="Q544">
            <v>-2.6752726202066639E-2</v>
          </cell>
          <cell r="R544">
            <v>0</v>
          </cell>
          <cell r="S544">
            <v>0</v>
          </cell>
        </row>
        <row r="545">
          <cell r="A545">
            <v>539</v>
          </cell>
          <cell r="B545">
            <v>0.35078891445782884</v>
          </cell>
          <cell r="C545">
            <v>0.3541117740930167</v>
          </cell>
          <cell r="D545">
            <v>-3.3228596351878581E-3</v>
          </cell>
          <cell r="E545">
            <v>0</v>
          </cell>
          <cell r="F545">
            <v>-0.64057767440447888</v>
          </cell>
          <cell r="G545">
            <v>0</v>
          </cell>
          <cell r="H545">
            <v>-3.3228596351878581E-3</v>
          </cell>
          <cell r="I545">
            <v>0</v>
          </cell>
          <cell r="J545">
            <v>-3.3228596351878581E-3</v>
          </cell>
          <cell r="K545">
            <v>-9.3836462899282817E-3</v>
          </cell>
          <cell r="L545">
            <v>0</v>
          </cell>
          <cell r="M545">
            <v>-3.3228596351878581E-3</v>
          </cell>
          <cell r="N545">
            <v>0</v>
          </cell>
          <cell r="O545">
            <v>-3.3228596351878581E-3</v>
          </cell>
          <cell r="P545">
            <v>0</v>
          </cell>
          <cell r="Q545">
            <v>-3.0208686168465573E-2</v>
          </cell>
          <cell r="R545">
            <v>0</v>
          </cell>
          <cell r="S545">
            <v>0</v>
          </cell>
        </row>
        <row r="546">
          <cell r="A546">
            <v>540</v>
          </cell>
          <cell r="B546">
            <v>0.3247090668784598</v>
          </cell>
          <cell r="C546">
            <v>0.32778202304504389</v>
          </cell>
          <cell r="D546">
            <v>-3.0729561665840954E-3</v>
          </cell>
          <cell r="E546">
            <v>0</v>
          </cell>
          <cell r="F546">
            <v>-0.59554898164666137</v>
          </cell>
          <cell r="G546">
            <v>0</v>
          </cell>
          <cell r="H546">
            <v>-3.0729561665840954E-3</v>
          </cell>
          <cell r="I546">
            <v>0</v>
          </cell>
          <cell r="J546">
            <v>-3.0729561665840954E-3</v>
          </cell>
          <cell r="K546">
            <v>-9.3749990863953182E-3</v>
          </cell>
          <cell r="L546">
            <v>0</v>
          </cell>
          <cell r="M546">
            <v>-3.0729561665840954E-3</v>
          </cell>
          <cell r="N546">
            <v>0</v>
          </cell>
          <cell r="O546">
            <v>-3.0729561665840954E-3</v>
          </cell>
          <cell r="P546">
            <v>0</v>
          </cell>
          <cell r="Q546">
            <v>-3.343193677996361E-2</v>
          </cell>
          <cell r="R546">
            <v>0</v>
          </cell>
          <cell r="S546">
            <v>0</v>
          </cell>
        </row>
        <row r="547">
          <cell r="A547">
            <v>541</v>
          </cell>
          <cell r="B547">
            <v>0.30050726882093537</v>
          </cell>
          <cell r="C547">
            <v>0.30334854745098738</v>
          </cell>
          <cell r="D547">
            <v>-2.8412786300520132E-3</v>
          </cell>
          <cell r="E547">
            <v>0</v>
          </cell>
          <cell r="F547">
            <v>-0.55357101669258324</v>
          </cell>
          <cell r="G547">
            <v>0</v>
          </cell>
          <cell r="H547">
            <v>-2.8412786300520132E-3</v>
          </cell>
          <cell r="I547">
            <v>0</v>
          </cell>
          <cell r="J547">
            <v>-2.8412786300520132E-3</v>
          </cell>
          <cell r="K547">
            <v>-9.3663828422026127E-3</v>
          </cell>
          <cell r="L547">
            <v>0</v>
          </cell>
          <cell r="M547">
            <v>-2.8412786300520132E-3</v>
          </cell>
          <cell r="N547">
            <v>0</v>
          </cell>
          <cell r="O547">
            <v>-2.8412786300520132E-3</v>
          </cell>
          <cell r="P547">
            <v>0</v>
          </cell>
          <cell r="Q547">
            <v>-3.6439546191590219E-2</v>
          </cell>
          <cell r="R547">
            <v>0</v>
          </cell>
          <cell r="S547">
            <v>0</v>
          </cell>
        </row>
        <row r="548">
          <cell r="A548">
            <v>542</v>
          </cell>
          <cell r="B548">
            <v>0.27805353911998426</v>
          </cell>
          <cell r="C548">
            <v>0.28068009122771898</v>
          </cell>
          <cell r="D548">
            <v>-2.6265521077347143E-3</v>
          </cell>
          <cell r="E548">
            <v>0</v>
          </cell>
          <cell r="F548">
            <v>-0.51444566507241773</v>
          </cell>
          <cell r="G548">
            <v>0</v>
          </cell>
          <cell r="H548">
            <v>-2.6265521077347143E-3</v>
          </cell>
          <cell r="I548">
            <v>0</v>
          </cell>
          <cell r="J548">
            <v>-2.6265521077347143E-3</v>
          </cell>
          <cell r="K548">
            <v>-9.357814073117721E-3</v>
          </cell>
          <cell r="L548">
            <v>0</v>
          </cell>
          <cell r="M548">
            <v>-2.6265521077347143E-3</v>
          </cell>
          <cell r="N548">
            <v>0</v>
          </cell>
          <cell r="O548">
            <v>-2.6265521077347143E-3</v>
          </cell>
          <cell r="P548">
            <v>0</v>
          </cell>
          <cell r="Q548">
            <v>-3.9247392558109939E-2</v>
          </cell>
          <cell r="R548">
            <v>0</v>
          </cell>
          <cell r="S548">
            <v>0</v>
          </cell>
        </row>
        <row r="549">
          <cell r="A549">
            <v>543</v>
          </cell>
          <cell r="B549">
            <v>0.25722577590237317</v>
          </cell>
          <cell r="C549">
            <v>0.25965334921188088</v>
          </cell>
          <cell r="D549">
            <v>-2.4275733095077134E-3</v>
          </cell>
          <cell r="E549">
            <v>0</v>
          </cell>
          <cell r="F549">
            <v>-0.47798690281645639</v>
          </cell>
          <cell r="G549">
            <v>0</v>
          </cell>
          <cell r="H549">
            <v>-2.4275733095077134E-3</v>
          </cell>
          <cell r="I549">
            <v>0</v>
          </cell>
          <cell r="J549">
            <v>-2.4275733095077134E-3</v>
          </cell>
          <cell r="K549">
            <v>-9.3492855642958745E-3</v>
          </cell>
          <cell r="L549">
            <v>0</v>
          </cell>
          <cell r="M549">
            <v>-2.4275733095077134E-3</v>
          </cell>
          <cell r="N549">
            <v>0</v>
          </cell>
          <cell r="O549">
            <v>-2.4275733095077134E-3</v>
          </cell>
          <cell r="P549">
            <v>0</v>
          </cell>
          <cell r="Q549">
            <v>-4.1870229741258015E-2</v>
          </cell>
          <cell r="R549">
            <v>0</v>
          </cell>
          <cell r="S549">
            <v>0</v>
          </cell>
        </row>
        <row r="550">
          <cell r="A550">
            <v>544</v>
          </cell>
          <cell r="B550">
            <v>0.2379090145030256</v>
          </cell>
          <cell r="C550">
            <v>0.24015222904796035</v>
          </cell>
          <cell r="D550">
            <v>-2.2432145449347574E-3</v>
          </cell>
          <cell r="E550">
            <v>0</v>
          </cell>
          <cell r="F550">
            <v>-0.44402039657375036</v>
          </cell>
          <cell r="G550">
            <v>0</v>
          </cell>
          <cell r="H550">
            <v>-2.2432145449347574E-3</v>
          </cell>
          <cell r="I550">
            <v>0</v>
          </cell>
          <cell r="J550">
            <v>-2.2432145449347574E-3</v>
          </cell>
          <cell r="K550">
            <v>-9.3408025144200071E-3</v>
          </cell>
          <cell r="L550">
            <v>0</v>
          </cell>
          <cell r="M550">
            <v>-2.2432145449347574E-3</v>
          </cell>
          <cell r="N550">
            <v>0</v>
          </cell>
          <cell r="O550">
            <v>-2.2432145449347574E-3</v>
          </cell>
          <cell r="P550">
            <v>0</v>
          </cell>
          <cell r="Q550">
            <v>-4.4321757315838879E-2</v>
          </cell>
          <cell r="R550">
            <v>0</v>
          </cell>
          <cell r="S550">
            <v>-4.4321757315838879E-2</v>
          </cell>
        </row>
        <row r="551">
          <cell r="A551">
            <v>545</v>
          </cell>
          <cell r="B551">
            <v>0.21999850843038724</v>
          </cell>
          <cell r="C551">
            <v>0.22207095315335615</v>
          </cell>
          <cell r="D551">
            <v>-2.0724447229689136E-3</v>
          </cell>
          <cell r="E551">
            <v>0</v>
          </cell>
          <cell r="F551">
            <v>-0.41238277977341969</v>
          </cell>
          <cell r="G551">
            <v>0</v>
          </cell>
          <cell r="H551">
            <v>-2.0724447229689136E-3</v>
          </cell>
          <cell r="I551">
            <v>0</v>
          </cell>
          <cell r="J551">
            <v>-2.0724447229689136E-3</v>
          </cell>
          <cell r="K551">
            <v>-9.3323538875331423E-3</v>
          </cell>
          <cell r="L551">
            <v>0</v>
          </cell>
          <cell r="M551">
            <v>-2.0724447229689136E-3</v>
          </cell>
          <cell r="N551">
            <v>0</v>
          </cell>
          <cell r="O551">
            <v>-2.0724447229689136E-3</v>
          </cell>
          <cell r="P551">
            <v>0</v>
          </cell>
          <cell r="Q551">
            <v>-2.0724447229689136E-3</v>
          </cell>
          <cell r="R551">
            <v>0</v>
          </cell>
          <cell r="S551">
            <v>0</v>
          </cell>
        </row>
        <row r="552">
          <cell r="A552">
            <v>546</v>
          </cell>
          <cell r="B552">
            <v>0.20339562621833901</v>
          </cell>
          <cell r="C552">
            <v>0.20530992090436925</v>
          </cell>
          <cell r="D552">
            <v>-1.9142946860302434E-3</v>
          </cell>
          <cell r="E552">
            <v>0</v>
          </cell>
          <cell r="F552">
            <v>-0.38292081429338132</v>
          </cell>
          <cell r="G552">
            <v>0</v>
          </cell>
          <cell r="H552">
            <v>-1.9142946860302434E-3</v>
          </cell>
          <cell r="I552">
            <v>0</v>
          </cell>
          <cell r="J552">
            <v>-1.9142946860302434E-3</v>
          </cell>
          <cell r="K552">
            <v>-9.3239268594424007E-3</v>
          </cell>
          <cell r="L552">
            <v>0</v>
          </cell>
          <cell r="M552">
            <v>-1.9142946860302434E-3</v>
          </cell>
          <cell r="N552">
            <v>0</v>
          </cell>
          <cell r="O552">
            <v>-1.9142946860302434E-3</v>
          </cell>
          <cell r="P552">
            <v>0</v>
          </cell>
          <cell r="Q552">
            <v>-3.9970502489845971E-3</v>
          </cell>
          <cell r="R552">
            <v>0</v>
          </cell>
          <cell r="S552">
            <v>0</v>
          </cell>
        </row>
        <row r="553">
          <cell r="A553">
            <v>547</v>
          </cell>
          <cell r="B553">
            <v>0.18800798803170241</v>
          </cell>
          <cell r="C553">
            <v>0.18977585504123343</v>
          </cell>
          <cell r="D553">
            <v>-1.7678670095310212E-3</v>
          </cell>
          <cell r="E553">
            <v>0</v>
          </cell>
          <cell r="F553">
            <v>-0.35549084411699461</v>
          </cell>
          <cell r="G553">
            <v>0</v>
          </cell>
          <cell r="H553">
            <v>-1.7678670095310212E-3</v>
          </cell>
          <cell r="I553">
            <v>0</v>
          </cell>
          <cell r="J553">
            <v>-1.7678670095310212E-3</v>
          </cell>
          <cell r="K553">
            <v>-9.3155528618058866E-3</v>
          </cell>
          <cell r="L553">
            <v>0</v>
          </cell>
          <cell r="M553">
            <v>-1.7678670095310212E-3</v>
          </cell>
          <cell r="N553">
            <v>0</v>
          </cell>
          <cell r="O553">
            <v>-1.7678670095310212E-3</v>
          </cell>
          <cell r="P553">
            <v>0</v>
          </cell>
          <cell r="Q553">
            <v>-5.7848034079864734E-3</v>
          </cell>
          <cell r="R553">
            <v>0</v>
          </cell>
          <cell r="S553">
            <v>0</v>
          </cell>
        </row>
        <row r="554">
          <cell r="A554">
            <v>548</v>
          </cell>
          <cell r="B554">
            <v>0.17374945765597055</v>
          </cell>
          <cell r="C554">
            <v>0.17538177021848567</v>
          </cell>
          <cell r="D554">
            <v>-1.6323125625151147E-3</v>
          </cell>
          <cell r="E554">
            <v>0</v>
          </cell>
          <cell r="F554">
            <v>-0.32995821005326464</v>
          </cell>
          <cell r="G554">
            <v>0</v>
          </cell>
          <cell r="H554">
            <v>-1.6323125625151147E-3</v>
          </cell>
          <cell r="I554">
            <v>0</v>
          </cell>
          <cell r="J554">
            <v>-1.6323125625151147E-3</v>
          </cell>
          <cell r="K554">
            <v>-9.3071962980053498E-3</v>
          </cell>
          <cell r="L554">
            <v>0</v>
          </cell>
          <cell r="M554">
            <v>-1.6323125625151147E-3</v>
          </cell>
          <cell r="N554">
            <v>0</v>
          </cell>
          <cell r="O554">
            <v>-1.6323125625151147E-3</v>
          </cell>
          <cell r="P554">
            <v>0</v>
          </cell>
          <cell r="Q554">
            <v>-7.4458965607030634E-3</v>
          </cell>
          <cell r="R554">
            <v>0</v>
          </cell>
          <cell r="S554">
            <v>0</v>
          </cell>
        </row>
        <row r="555">
          <cell r="A555">
            <v>549</v>
          </cell>
          <cell r="B555">
            <v>0.16053998731629321</v>
          </cell>
          <cell r="C555">
            <v>0.16204683887404822</v>
          </cell>
          <cell r="D555">
            <v>-1.5068515577550123E-3</v>
          </cell>
          <cell r="E555">
            <v>0</v>
          </cell>
          <cell r="F555">
            <v>-0.30619680399129962</v>
          </cell>
          <cell r="G555">
            <v>0</v>
          </cell>
          <cell r="H555">
            <v>-1.5068515577550123E-3</v>
          </cell>
          <cell r="I555">
            <v>0</v>
          </cell>
          <cell r="J555">
            <v>-1.5068515577550123E-3</v>
          </cell>
          <cell r="K555">
            <v>-9.2988642556996789E-3</v>
          </cell>
          <cell r="L555">
            <v>0</v>
          </cell>
          <cell r="M555">
            <v>-1.5068515577550123E-3</v>
          </cell>
          <cell r="N555">
            <v>0</v>
          </cell>
          <cell r="O555">
            <v>-1.5068515577550123E-3</v>
          </cell>
          <cell r="P555">
            <v>0</v>
          </cell>
          <cell r="Q555">
            <v>-8.9897929897324071E-3</v>
          </cell>
          <cell r="R555">
            <v>0</v>
          </cell>
          <cell r="S555">
            <v>0</v>
          </cell>
        </row>
        <row r="556">
          <cell r="A556">
            <v>550</v>
          </cell>
          <cell r="B556">
            <v>0.14830515712146725</v>
          </cell>
          <cell r="C556">
            <v>0.14969593048656737</v>
          </cell>
          <cell r="D556">
            <v>-1.3907733651001286E-3</v>
          </cell>
          <cell r="E556">
            <v>0</v>
          </cell>
          <cell r="F556">
            <v>-0.28408857469340765</v>
          </cell>
          <cell r="G556">
            <v>0</v>
          </cell>
          <cell r="H556">
            <v>-1.3907733651001286E-3</v>
          </cell>
          <cell r="I556">
            <v>0</v>
          </cell>
          <cell r="J556">
            <v>-1.3907733651001286E-3</v>
          </cell>
          <cell r="K556">
            <v>-9.2906558019286069E-3</v>
          </cell>
          <cell r="L556">
            <v>0</v>
          </cell>
          <cell r="M556">
            <v>-1.3907733651001286E-3</v>
          </cell>
          <cell r="N556">
            <v>0</v>
          </cell>
          <cell r="O556">
            <v>-1.3907733651001286E-3</v>
          </cell>
          <cell r="P556">
            <v>0</v>
          </cell>
          <cell r="Q556">
            <v>-1.04252924293049E-2</v>
          </cell>
          <cell r="R556">
            <v>0</v>
          </cell>
          <cell r="S556">
            <v>0</v>
          </cell>
        </row>
        <row r="557">
          <cell r="A557">
            <v>551</v>
          </cell>
          <cell r="B557">
            <v>0.13697574130012818</v>
          </cell>
          <cell r="C557">
            <v>0.13825912661449308</v>
          </cell>
          <cell r="D557">
            <v>-1.2833853143648932E-3</v>
          </cell>
          <cell r="E557">
            <v>0</v>
          </cell>
          <cell r="F557">
            <v>-0.26352295002033038</v>
          </cell>
          <cell r="G557">
            <v>0</v>
          </cell>
          <cell r="H557">
            <v>-1.2833853143648932E-3</v>
          </cell>
          <cell r="I557">
            <v>0</v>
          </cell>
          <cell r="J557">
            <v>-1.2833853143648932E-3</v>
          </cell>
          <cell r="K557">
            <v>-9.2824636303637815E-3</v>
          </cell>
          <cell r="L557">
            <v>0</v>
          </cell>
          <cell r="M557">
            <v>-1.2833853143648932E-3</v>
          </cell>
          <cell r="N557">
            <v>0</v>
          </cell>
          <cell r="O557">
            <v>-1.2833853143648932E-3</v>
          </cell>
          <cell r="P557">
            <v>0</v>
          </cell>
          <cell r="Q557">
            <v>-1.1760545723958307E-2</v>
          </cell>
          <cell r="R557">
            <v>0</v>
          </cell>
          <cell r="S557">
            <v>0</v>
          </cell>
        </row>
        <row r="558">
          <cell r="A558">
            <v>552</v>
          </cell>
          <cell r="B558">
            <v>0.12648680061374407</v>
          </cell>
          <cell r="C558">
            <v>0.12767085759044403</v>
          </cell>
          <cell r="D558">
            <v>-1.1840569766999598E-3</v>
          </cell>
          <cell r="E558">
            <v>0</v>
          </cell>
          <cell r="F558">
            <v>-0.24439638372291489</v>
          </cell>
          <cell r="G558">
            <v>0</v>
          </cell>
          <cell r="H558">
            <v>-1.1840569766999598E-3</v>
          </cell>
          <cell r="I558">
            <v>0</v>
          </cell>
          <cell r="J558">
            <v>-1.1840569766999598E-3</v>
          </cell>
          <cell r="K558">
            <v>-9.2742932807602964E-3</v>
          </cell>
          <cell r="L558">
            <v>0</v>
          </cell>
          <cell r="M558">
            <v>-1.1840569766999598E-3</v>
          </cell>
          <cell r="N558">
            <v>0</v>
          </cell>
          <cell r="O558">
            <v>-1.1840569766999598E-3</v>
          </cell>
          <cell r="P558">
            <v>0</v>
          </cell>
          <cell r="Q558">
            <v>-1.3003113841513921E-2</v>
          </cell>
          <cell r="R558">
            <v>0</v>
          </cell>
          <cell r="S558">
            <v>0</v>
          </cell>
        </row>
        <row r="559">
          <cell r="A559">
            <v>553</v>
          </cell>
          <cell r="B559">
            <v>0.11677782880730175</v>
          </cell>
          <cell r="C559">
            <v>0.11787002798062937</v>
          </cell>
          <cell r="D559">
            <v>-1.0921991733276182E-3</v>
          </cell>
          <cell r="E559">
            <v>0</v>
          </cell>
          <cell r="F559">
            <v>-0.22661203002742006</v>
          </cell>
          <cell r="G559">
            <v>0</v>
          </cell>
          <cell r="H559">
            <v>-1.0921991733276182E-3</v>
          </cell>
          <cell r="I559">
            <v>0</v>
          </cell>
          <cell r="J559">
            <v>-1.0921991733276182E-3</v>
          </cell>
          <cell r="K559">
            <v>-9.266131450372684E-3</v>
          </cell>
          <cell r="L559">
            <v>0</v>
          </cell>
          <cell r="M559">
            <v>-1.0921991733276182E-3</v>
          </cell>
          <cell r="N559">
            <v>0</v>
          </cell>
          <cell r="O559">
            <v>-1.0921991733276182E-3</v>
          </cell>
          <cell r="P559">
            <v>0</v>
          </cell>
          <cell r="Q559">
            <v>-1.4160006188389853E-2</v>
          </cell>
          <cell r="R559">
            <v>0</v>
          </cell>
          <cell r="S559">
            <v>0</v>
          </cell>
        </row>
        <row r="560">
          <cell r="A560">
            <v>554</v>
          </cell>
          <cell r="B560">
            <v>0.1077933701598292</v>
          </cell>
          <cell r="C560">
            <v>0.10880065115046207</v>
          </cell>
          <cell r="D560">
            <v>-1.0072809906328667E-3</v>
          </cell>
          <cell r="E560">
            <v>0</v>
          </cell>
          <cell r="F560">
            <v>-0.21007925974185065</v>
          </cell>
          <cell r="G560">
            <v>0</v>
          </cell>
          <cell r="H560">
            <v>-1.0072809906328667E-3</v>
          </cell>
          <cell r="I560">
            <v>0</v>
          </cell>
          <cell r="J560">
            <v>-1.0072809906328667E-3</v>
          </cell>
          <cell r="K560">
            <v>-9.2580419324869902E-3</v>
          </cell>
          <cell r="L560">
            <v>0</v>
          </cell>
          <cell r="M560">
            <v>-1.0072809906328667E-3</v>
          </cell>
          <cell r="N560">
            <v>0</v>
          </cell>
          <cell r="O560">
            <v>-1.0072809906328667E-3</v>
          </cell>
          <cell r="P560">
            <v>0</v>
          </cell>
          <cell r="Q560">
            <v>-1.5237736130631995E-2</v>
          </cell>
          <cell r="R560">
            <v>0</v>
          </cell>
          <cell r="S560">
            <v>0</v>
          </cell>
        </row>
        <row r="561">
          <cell r="A561">
            <v>555</v>
          </cell>
          <cell r="B561">
            <v>9.9480690435301472E-2</v>
          </cell>
          <cell r="C561">
            <v>0.10040947385611551</v>
          </cell>
          <cell r="D561">
            <v>-9.2878342081403886E-4</v>
          </cell>
          <cell r="E561">
            <v>0</v>
          </cell>
          <cell r="F561">
            <v>-0.19471323048564665</v>
          </cell>
          <cell r="G561">
            <v>0</v>
          </cell>
          <cell r="H561">
            <v>-9.2878342081403886E-4</v>
          </cell>
          <cell r="I561">
            <v>0</v>
          </cell>
          <cell r="J561">
            <v>-9.2878342081403886E-4</v>
          </cell>
          <cell r="K561">
            <v>-9.2499580482312289E-3</v>
          </cell>
          <cell r="L561">
            <v>0</v>
          </cell>
          <cell r="M561">
            <v>-9.2878342081403886E-4</v>
          </cell>
          <cell r="N561">
            <v>0</v>
          </cell>
          <cell r="O561">
            <v>-9.2878342081403886E-4</v>
          </cell>
          <cell r="P561">
            <v>0</v>
          </cell>
          <cell r="Q561">
            <v>-1.6242330431824176E-2</v>
          </cell>
          <cell r="R561">
            <v>0</v>
          </cell>
          <cell r="S561">
            <v>0</v>
          </cell>
        </row>
        <row r="562">
          <cell r="A562">
            <v>556</v>
          </cell>
          <cell r="B562">
            <v>9.1790333838547289E-2</v>
          </cell>
          <cell r="C562">
            <v>9.264656153326796E-2</v>
          </cell>
          <cell r="D562">
            <v>-8.5622769472067095E-4</v>
          </cell>
          <cell r="E562">
            <v>0</v>
          </cell>
          <cell r="F562">
            <v>-0.18043466167129835</v>
          </cell>
          <cell r="G562">
            <v>0</v>
          </cell>
          <cell r="H562">
            <v>-8.5622769472067095E-4</v>
          </cell>
          <cell r="I562">
            <v>0</v>
          </cell>
          <cell r="J562">
            <v>-8.5622769472067095E-4</v>
          </cell>
          <cell r="K562">
            <v>-9.2418723431329144E-3</v>
          </cell>
          <cell r="L562">
            <v>0</v>
          </cell>
          <cell r="M562">
            <v>-8.5622769472067095E-4</v>
          </cell>
          <cell r="N562">
            <v>0</v>
          </cell>
          <cell r="O562">
            <v>-8.5622769472067095E-4</v>
          </cell>
          <cell r="P562">
            <v>0</v>
          </cell>
          <cell r="Q562">
            <v>-1.7179367070791752E-2</v>
          </cell>
          <cell r="R562">
            <v>0</v>
          </cell>
          <cell r="S562">
            <v>-1.7179367070791752E-2</v>
          </cell>
        </row>
        <row r="563">
          <cell r="A563">
            <v>557</v>
          </cell>
          <cell r="B563">
            <v>8.4677802740274491E-2</v>
          </cell>
          <cell r="C563">
            <v>8.5466996348522326E-2</v>
          </cell>
          <cell r="D563">
            <v>-7.8919360824783458E-4</v>
          </cell>
          <cell r="E563">
            <v>0</v>
          </cell>
          <cell r="F563">
            <v>-0.16716946425414836</v>
          </cell>
          <cell r="G563">
            <v>0</v>
          </cell>
          <cell r="H563">
            <v>-7.8919360824783458E-4</v>
          </cell>
          <cell r="I563">
            <v>0</v>
          </cell>
          <cell r="J563">
            <v>-7.8919360824783458E-4</v>
          </cell>
          <cell r="K563">
            <v>-9.2338989547452281E-3</v>
          </cell>
          <cell r="L563">
            <v>0</v>
          </cell>
          <cell r="M563">
            <v>-7.8919360824783458E-4</v>
          </cell>
          <cell r="N563">
            <v>0</v>
          </cell>
          <cell r="O563">
            <v>-7.8919360824783458E-4</v>
          </cell>
          <cell r="P563">
            <v>0</v>
          </cell>
          <cell r="Q563">
            <v>-7.8919360824783458E-4</v>
          </cell>
          <cell r="R563">
            <v>0</v>
          </cell>
          <cell r="S563">
            <v>0</v>
          </cell>
        </row>
        <row r="564">
          <cell r="A564">
            <v>558</v>
          </cell>
          <cell r="B564">
            <v>7.8101265272699325E-2</v>
          </cell>
          <cell r="C564">
            <v>7.882853212011362E-2</v>
          </cell>
          <cell r="D564">
            <v>-7.272668474142957E-4</v>
          </cell>
          <cell r="E564">
            <v>0</v>
          </cell>
          <cell r="F564">
            <v>-0.15484837037239754</v>
          </cell>
          <cell r="G564">
            <v>0</v>
          </cell>
          <cell r="H564">
            <v>-7.272668474142957E-4</v>
          </cell>
          <cell r="I564">
            <v>0</v>
          </cell>
          <cell r="J564">
            <v>-7.272668474142957E-4</v>
          </cell>
          <cell r="K564">
            <v>-9.2259341618354043E-3</v>
          </cell>
          <cell r="L564">
            <v>0</v>
          </cell>
          <cell r="M564">
            <v>-7.272668474142957E-4</v>
          </cell>
          <cell r="N564">
            <v>0</v>
          </cell>
          <cell r="O564">
            <v>-7.272668474142957E-4</v>
          </cell>
          <cell r="P564">
            <v>0</v>
          </cell>
          <cell r="Q564">
            <v>-1.5203868566522221E-3</v>
          </cell>
          <cell r="R564">
            <v>0</v>
          </cell>
          <cell r="S564">
            <v>0</v>
          </cell>
        </row>
        <row r="565">
          <cell r="A565">
            <v>559</v>
          </cell>
          <cell r="B565">
            <v>7.202150336907169E-2</v>
          </cell>
          <cell r="C565">
            <v>7.2691576266204733E-2</v>
          </cell>
          <cell r="D565">
            <v>-6.7007289713304219E-4</v>
          </cell>
          <cell r="E565">
            <v>0</v>
          </cell>
          <cell r="F565">
            <v>-0.14340662290455208</v>
          </cell>
          <cell r="G565">
            <v>0</v>
          </cell>
          <cell r="H565">
            <v>-6.7007289713304219E-4</v>
          </cell>
          <cell r="I565">
            <v>0</v>
          </cell>
          <cell r="J565">
            <v>-6.7007289713304219E-4</v>
          </cell>
          <cell r="K565">
            <v>-9.2180267859257835E-3</v>
          </cell>
          <cell r="L565">
            <v>0</v>
          </cell>
          <cell r="M565">
            <v>-6.7007289713304219E-4</v>
          </cell>
          <cell r="N565">
            <v>0</v>
          </cell>
          <cell r="O565">
            <v>-6.7007289713304219E-4</v>
          </cell>
          <cell r="P565">
            <v>0</v>
          </cell>
          <cell r="Q565">
            <v>-2.1980239920113389E-3</v>
          </cell>
          <cell r="R565">
            <v>0</v>
          </cell>
          <cell r="S565">
            <v>0</v>
          </cell>
        </row>
        <row r="566">
          <cell r="A566">
            <v>560</v>
          </cell>
          <cell r="B566">
            <v>6.6401953573655095E-2</v>
          </cell>
          <cell r="C566">
            <v>6.7019210564003062E-2</v>
          </cell>
          <cell r="D566">
            <v>-6.1725699034796688E-4</v>
          </cell>
          <cell r="E566">
            <v>0</v>
          </cell>
          <cell r="F566">
            <v>-0.13278370210963975</v>
          </cell>
          <cell r="G566">
            <v>0</v>
          </cell>
          <cell r="H566">
            <v>-6.1725699034796688E-4</v>
          </cell>
          <cell r="I566">
            <v>0</v>
          </cell>
          <cell r="J566">
            <v>-6.1725699034796688E-4</v>
          </cell>
          <cell r="K566">
            <v>-9.210150121933906E-3</v>
          </cell>
          <cell r="L566">
            <v>0</v>
          </cell>
          <cell r="M566">
            <v>-6.1725699034796688E-4</v>
          </cell>
          <cell r="N566">
            <v>0</v>
          </cell>
          <cell r="O566">
            <v>-6.1725699034796688E-4</v>
          </cell>
          <cell r="P566">
            <v>0</v>
          </cell>
          <cell r="Q566">
            <v>-2.8262166051118013E-3</v>
          </cell>
          <cell r="R566">
            <v>0</v>
          </cell>
          <cell r="S566">
            <v>0</v>
          </cell>
        </row>
        <row r="567">
          <cell r="A567">
            <v>561</v>
          </cell>
          <cell r="B567">
            <v>6.1208391822969978E-2</v>
          </cell>
          <cell r="C567">
            <v>6.177687671482162E-2</v>
          </cell>
          <cell r="D567">
            <v>-5.6848489185164219E-4</v>
          </cell>
          <cell r="E567">
            <v>0</v>
          </cell>
          <cell r="F567">
            <v>-0.12292309320076135</v>
          </cell>
          <cell r="G567">
            <v>0</v>
          </cell>
          <cell r="H567">
            <v>-5.6848489185164219E-4</v>
          </cell>
          <cell r="I567">
            <v>0</v>
          </cell>
          <cell r="J567">
            <v>-5.6848489185164219E-4</v>
          </cell>
          <cell r="K567">
            <v>-9.2022277927050061E-3</v>
          </cell>
          <cell r="L567">
            <v>0</v>
          </cell>
          <cell r="M567">
            <v>-5.6848489185164219E-4</v>
          </cell>
          <cell r="N567">
            <v>0</v>
          </cell>
          <cell r="O567">
            <v>-5.6848489185164219E-4</v>
          </cell>
          <cell r="P567">
            <v>0</v>
          </cell>
          <cell r="Q567">
            <v>-3.4087625075450703E-3</v>
          </cell>
          <cell r="R567">
            <v>0</v>
          </cell>
          <cell r="S567">
            <v>0</v>
          </cell>
        </row>
        <row r="568">
          <cell r="A568">
            <v>562</v>
          </cell>
          <cell r="B568">
            <v>5.6410083840136405E-2</v>
          </cell>
          <cell r="C568">
            <v>5.6933552652181203E-2</v>
          </cell>
          <cell r="D568">
            <v>-5.2346881204479861E-4</v>
          </cell>
          <cell r="E568">
            <v>0</v>
          </cell>
          <cell r="F568">
            <v>-0.11377203239097552</v>
          </cell>
          <cell r="G568">
            <v>0</v>
          </cell>
          <cell r="H568">
            <v>-5.2346881204479861E-4</v>
          </cell>
          <cell r="I568">
            <v>0</v>
          </cell>
          <cell r="J568">
            <v>-5.2346881204479861E-4</v>
          </cell>
          <cell r="K568">
            <v>-9.1943816547471989E-3</v>
          </cell>
          <cell r="L568">
            <v>0</v>
          </cell>
          <cell r="M568">
            <v>-5.2346881204479861E-4</v>
          </cell>
          <cell r="N568">
            <v>0</v>
          </cell>
          <cell r="O568">
            <v>-5.2346881204479861E-4</v>
          </cell>
          <cell r="P568">
            <v>0</v>
          </cell>
          <cell r="Q568">
            <v>-3.9491906161993901E-3</v>
          </cell>
          <cell r="R568">
            <v>0</v>
          </cell>
          <cell r="S568">
            <v>0</v>
          </cell>
        </row>
        <row r="569">
          <cell r="A569">
            <v>563</v>
          </cell>
          <cell r="B569">
            <v>5.1977893793351521E-2</v>
          </cell>
          <cell r="C569">
            <v>5.2459818711716559E-2</v>
          </cell>
          <cell r="D569">
            <v>-4.8192491836503842E-4</v>
          </cell>
          <cell r="E569">
            <v>0</v>
          </cell>
          <cell r="F569">
            <v>-0.10528124780285017</v>
          </cell>
          <cell r="G569">
            <v>0</v>
          </cell>
          <cell r="H569">
            <v>-4.8192491836503842E-4</v>
          </cell>
          <cell r="I569">
            <v>0</v>
          </cell>
          <cell r="J569">
            <v>-4.8192491836503842E-4</v>
          </cell>
          <cell r="K569">
            <v>-9.1865532554233475E-3</v>
          </cell>
          <cell r="L569">
            <v>0</v>
          </cell>
          <cell r="M569">
            <v>-4.8192491836503842E-4</v>
          </cell>
          <cell r="N569">
            <v>0</v>
          </cell>
          <cell r="O569">
            <v>-4.8192491836503842E-4</v>
          </cell>
          <cell r="P569">
            <v>0</v>
          </cell>
          <cell r="Q569">
            <v>-4.450763572490044E-3</v>
          </cell>
          <cell r="R569">
            <v>0</v>
          </cell>
          <cell r="S569">
            <v>0</v>
          </cell>
        </row>
        <row r="570">
          <cell r="A570">
            <v>564</v>
          </cell>
          <cell r="B570">
            <v>4.7884921280065315E-2</v>
          </cell>
          <cell r="C570">
            <v>4.832851550336225E-2</v>
          </cell>
          <cell r="D570">
            <v>-4.4359422329693504E-4</v>
          </cell>
          <cell r="E570">
            <v>0</v>
          </cell>
          <cell r="F570">
            <v>-9.7404743904211E-2</v>
          </cell>
          <cell r="G570">
            <v>0</v>
          </cell>
          <cell r="H570">
            <v>-4.4359422329693504E-4</v>
          </cell>
          <cell r="I570">
            <v>0</v>
          </cell>
          <cell r="J570">
            <v>-4.4359422329693504E-4</v>
          </cell>
          <cell r="K570">
            <v>-9.1787264449716827E-3</v>
          </cell>
          <cell r="L570">
            <v>0</v>
          </cell>
          <cell r="M570">
            <v>-4.4359422329693504E-4</v>
          </cell>
          <cell r="N570">
            <v>0</v>
          </cell>
          <cell r="O570">
            <v>-4.4359422329693504E-4</v>
          </cell>
          <cell r="P570">
            <v>0</v>
          </cell>
          <cell r="Q570">
            <v>-4.916501262630925E-3</v>
          </cell>
          <cell r="R570">
            <v>0</v>
          </cell>
          <cell r="S570">
            <v>0</v>
          </cell>
        </row>
        <row r="571">
          <cell r="A571">
            <v>565</v>
          </cell>
          <cell r="B571">
            <v>4.4105905577660601E-2</v>
          </cell>
          <cell r="C571">
            <v>4.4514142149184178E-2</v>
          </cell>
          <cell r="D571">
            <v>-4.0823657152357778E-4</v>
          </cell>
          <cell r="E571">
            <v>0</v>
          </cell>
          <cell r="F571">
            <v>-9.0099631697222682E-2</v>
          </cell>
          <cell r="G571">
            <v>0</v>
          </cell>
          <cell r="H571">
            <v>-4.0823657152357778E-4</v>
          </cell>
          <cell r="I571">
            <v>0</v>
          </cell>
          <cell r="J571">
            <v>-4.0823657152357778E-4</v>
          </cell>
          <cell r="K571">
            <v>-9.1709410046681011E-3</v>
          </cell>
          <cell r="L571">
            <v>0</v>
          </cell>
          <cell r="M571">
            <v>-4.0823657152357778E-4</v>
          </cell>
          <cell r="N571">
            <v>0</v>
          </cell>
          <cell r="O571">
            <v>-4.0823657152357778E-4</v>
          </cell>
          <cell r="P571">
            <v>0</v>
          </cell>
          <cell r="Q571">
            <v>-5.3491984420758476E-3</v>
          </cell>
          <cell r="R571">
            <v>0</v>
          </cell>
          <cell r="S571">
            <v>0</v>
          </cell>
        </row>
        <row r="572">
          <cell r="A572">
            <v>566</v>
          </cell>
          <cell r="B572">
            <v>4.0617658018411197E-2</v>
          </cell>
          <cell r="C572">
            <v>4.0993289779704033E-2</v>
          </cell>
          <cell r="D572">
            <v>-3.756317612928356E-4</v>
          </cell>
          <cell r="E572">
            <v>0</v>
          </cell>
          <cell r="F572">
            <v>-8.3325889342669185E-2</v>
          </cell>
          <cell r="G572">
            <v>0</v>
          </cell>
          <cell r="H572">
            <v>-3.756317612928356E-4</v>
          </cell>
          <cell r="I572">
            <v>0</v>
          </cell>
          <cell r="J572">
            <v>-3.756317612928356E-4</v>
          </cell>
          <cell r="K572">
            <v>-9.1632499687500715E-3</v>
          </cell>
          <cell r="L572">
            <v>0</v>
          </cell>
          <cell r="M572">
            <v>-3.756317612928356E-4</v>
          </cell>
          <cell r="N572">
            <v>0</v>
          </cell>
          <cell r="O572">
            <v>-3.756317612928356E-4</v>
          </cell>
          <cell r="P572">
            <v>0</v>
          </cell>
          <cell r="Q572">
            <v>-5.7514435690113616E-3</v>
          </cell>
          <cell r="R572">
            <v>0</v>
          </cell>
          <cell r="S572">
            <v>0</v>
          </cell>
        </row>
        <row r="573">
          <cell r="A573">
            <v>567</v>
          </cell>
          <cell r="B573">
            <v>3.7398522083962452E-2</v>
          </cell>
          <cell r="C573">
            <v>3.7744090009030687E-2</v>
          </cell>
          <cell r="D573">
            <v>-3.455679250682353E-4</v>
          </cell>
          <cell r="E573">
            <v>0</v>
          </cell>
          <cell r="F573">
            <v>-7.7046163512743196E-2</v>
          </cell>
          <cell r="G573">
            <v>0</v>
          </cell>
          <cell r="H573">
            <v>-3.455679250682353E-4</v>
          </cell>
          <cell r="I573">
            <v>0</v>
          </cell>
          <cell r="J573">
            <v>-3.455679250682353E-4</v>
          </cell>
          <cell r="K573">
            <v>-9.1555505772043886E-3</v>
          </cell>
          <cell r="L573">
            <v>0</v>
          </cell>
          <cell r="M573">
            <v>-3.455679250682353E-4</v>
          </cell>
          <cell r="N573">
            <v>0</v>
          </cell>
          <cell r="O573">
            <v>-3.455679250682353E-4</v>
          </cell>
          <cell r="P573">
            <v>0</v>
          </cell>
          <cell r="Q573">
            <v>-6.1256261122009494E-3</v>
          </cell>
          <cell r="R573">
            <v>0</v>
          </cell>
          <cell r="S573">
            <v>0</v>
          </cell>
        </row>
        <row r="574">
          <cell r="A574">
            <v>568</v>
          </cell>
          <cell r="B574">
            <v>3.4427384043329852E-2</v>
          </cell>
          <cell r="C574">
            <v>3.4745231890766871E-2</v>
          </cell>
          <cell r="D574">
            <v>-3.1784784743701944E-4</v>
          </cell>
          <cell r="E574">
            <v>0</v>
          </cell>
          <cell r="F574">
            <v>-7.122564683657874E-2</v>
          </cell>
          <cell r="G574">
            <v>0</v>
          </cell>
          <cell r="H574">
            <v>-3.1784784743701944E-4</v>
          </cell>
          <cell r="I574">
            <v>0</v>
          </cell>
          <cell r="J574">
            <v>-3.1784784743701944E-4</v>
          </cell>
          <cell r="K574">
            <v>-9.147955852943486E-3</v>
          </cell>
          <cell r="L574">
            <v>0</v>
          </cell>
          <cell r="M574">
            <v>-3.1784784743701944E-4</v>
          </cell>
          <cell r="N574">
            <v>0</v>
          </cell>
          <cell r="O574">
            <v>-3.1784784743701944E-4</v>
          </cell>
          <cell r="P574">
            <v>0</v>
          </cell>
          <cell r="Q574">
            <v>-6.4739502130953148E-3</v>
          </cell>
          <cell r="R574">
            <v>0</v>
          </cell>
          <cell r="S574">
            <v>-6.4739502130953148E-3</v>
          </cell>
        </row>
        <row r="575">
          <cell r="A575">
            <v>569</v>
          </cell>
          <cell r="B575">
            <v>3.168656204305495E-2</v>
          </cell>
          <cell r="C575">
            <v>3.1978859286363667E-2</v>
          </cell>
          <cell r="D575">
            <v>-2.9229724330871731E-4</v>
          </cell>
          <cell r="E575">
            <v>0</v>
          </cell>
          <cell r="F575">
            <v>-6.5831908097025646E-2</v>
          </cell>
          <cell r="G575">
            <v>0</v>
          </cell>
          <cell r="H575">
            <v>-2.9229724330871731E-4</v>
          </cell>
          <cell r="I575">
            <v>0</v>
          </cell>
          <cell r="J575">
            <v>-2.9229724330871731E-4</v>
          </cell>
          <cell r="K575">
            <v>-9.1403273860164811E-3</v>
          </cell>
          <cell r="L575">
            <v>0</v>
          </cell>
          <cell r="M575">
            <v>-2.9229724330871731E-4</v>
          </cell>
          <cell r="N575">
            <v>0</v>
          </cell>
          <cell r="O575">
            <v>-2.9229724330871731E-4</v>
          </cell>
          <cell r="P575">
            <v>0</v>
          </cell>
          <cell r="Q575">
            <v>-2.9229724330871731E-4</v>
          </cell>
          <cell r="R575">
            <v>0</v>
          </cell>
          <cell r="S575">
            <v>0</v>
          </cell>
        </row>
        <row r="576">
          <cell r="A576">
            <v>570</v>
          </cell>
          <cell r="B576">
            <v>2.9158593920419518E-2</v>
          </cell>
          <cell r="C576">
            <v>2.942734855231937E-2</v>
          </cell>
          <cell r="D576">
            <v>-2.6875463189985141E-4</v>
          </cell>
          <cell r="E576">
            <v>0</v>
          </cell>
          <cell r="F576">
            <v>-6.0834706813879591E-2</v>
          </cell>
          <cell r="G576">
            <v>0</v>
          </cell>
          <cell r="H576">
            <v>-2.6875463189985141E-4</v>
          </cell>
          <cell r="I576">
            <v>0</v>
          </cell>
          <cell r="J576">
            <v>-2.6875463189985141E-4</v>
          </cell>
          <cell r="K576">
            <v>-9.1328184536241218E-3</v>
          </cell>
          <cell r="L576">
            <v>0</v>
          </cell>
          <cell r="M576">
            <v>-2.6875463189985141E-4</v>
          </cell>
          <cell r="N576">
            <v>0</v>
          </cell>
          <cell r="O576">
            <v>-2.6875463189985141E-4</v>
          </cell>
          <cell r="P576">
            <v>0</v>
          </cell>
          <cell r="Q576">
            <v>-5.6250611428695723E-4</v>
          </cell>
          <cell r="R576">
            <v>0</v>
          </cell>
          <cell r="S576">
            <v>0</v>
          </cell>
        </row>
        <row r="577">
          <cell r="A577">
            <v>571</v>
          </cell>
          <cell r="B577">
            <v>2.6827535948976175E-2</v>
          </cell>
          <cell r="C577">
            <v>2.707460455113567E-2</v>
          </cell>
          <cell r="D577">
            <v>-2.4706860215949547E-4</v>
          </cell>
          <cell r="E577">
            <v>0</v>
          </cell>
          <cell r="F577">
            <v>-5.620586626671592E-2</v>
          </cell>
          <cell r="G577">
            <v>0</v>
          </cell>
          <cell r="H577">
            <v>-2.4706860215949547E-4</v>
          </cell>
          <cell r="I577">
            <v>0</v>
          </cell>
          <cell r="J577">
            <v>-2.4706860215949547E-4</v>
          </cell>
          <cell r="K577">
            <v>-9.1254740837620821E-3</v>
          </cell>
          <cell r="L577">
            <v>0</v>
          </cell>
          <cell r="M577">
            <v>-2.4706860215949547E-4</v>
          </cell>
          <cell r="N577">
            <v>0</v>
          </cell>
          <cell r="O577">
            <v>-2.4706860215949547E-4</v>
          </cell>
          <cell r="P577">
            <v>0</v>
          </cell>
          <cell r="Q577">
            <v>-8.123733003946585E-4</v>
          </cell>
          <cell r="R577">
            <v>0</v>
          </cell>
          <cell r="S577">
            <v>0</v>
          </cell>
        </row>
        <row r="578">
          <cell r="A578">
            <v>572</v>
          </cell>
          <cell r="B578">
            <v>2.4678435939961867E-2</v>
          </cell>
          <cell r="C578">
            <v>2.4905528401840255E-2</v>
          </cell>
          <cell r="D578">
            <v>-2.2709246187838789E-4</v>
          </cell>
          <cell r="E578">
            <v>0</v>
          </cell>
          <cell r="F578">
            <v>-5.1919114501451577E-2</v>
          </cell>
          <cell r="G578">
            <v>0</v>
          </cell>
          <cell r="H578">
            <v>-2.2709246187838789E-4</v>
          </cell>
          <cell r="I578">
            <v>0</v>
          </cell>
          <cell r="J578">
            <v>-2.2709246187838789E-4</v>
          </cell>
          <cell r="K578">
            <v>-9.1181547411621332E-3</v>
          </cell>
          <cell r="L578">
            <v>0</v>
          </cell>
          <cell r="M578">
            <v>-2.2709246187838789E-4</v>
          </cell>
          <cell r="N578">
            <v>0</v>
          </cell>
          <cell r="O578">
            <v>-2.2709246187838789E-4</v>
          </cell>
          <cell r="P578">
            <v>0</v>
          </cell>
          <cell r="Q578">
            <v>-1.0435074870129052E-3</v>
          </cell>
          <cell r="R578">
            <v>0</v>
          </cell>
          <cell r="S578">
            <v>0</v>
          </cell>
        </row>
        <row r="579">
          <cell r="A579">
            <v>573</v>
          </cell>
          <cell r="B579">
            <v>2.2697101110488872E-2</v>
          </cell>
          <cell r="C579">
            <v>2.2905791250226796E-2</v>
          </cell>
          <cell r="D579">
            <v>-2.0869013973792358E-4</v>
          </cell>
          <cell r="E579">
            <v>0</v>
          </cell>
          <cell r="F579">
            <v>-4.7949993151443181E-2</v>
          </cell>
          <cell r="G579">
            <v>0</v>
          </cell>
          <cell r="H579">
            <v>-2.0869013973792358E-4</v>
          </cell>
          <cell r="I579">
            <v>0</v>
          </cell>
          <cell r="J579">
            <v>-2.0869013973792358E-4</v>
          </cell>
          <cell r="K579">
            <v>-9.1108024803926956E-3</v>
          </cell>
          <cell r="L579">
            <v>0</v>
          </cell>
          <cell r="M579">
            <v>-2.0869013973792358E-4</v>
          </cell>
          <cell r="N579">
            <v>0</v>
          </cell>
          <cell r="O579">
            <v>-2.0869013973792358E-4</v>
          </cell>
          <cell r="P579">
            <v>0</v>
          </cell>
          <cell r="Q579">
            <v>-1.2573892917457751E-3</v>
          </cell>
          <cell r="R579">
            <v>0</v>
          </cell>
          <cell r="S579">
            <v>0</v>
          </cell>
        </row>
        <row r="580">
          <cell r="A580">
            <v>574</v>
          </cell>
          <cell r="B580">
            <v>2.0870986799213693E-2</v>
          </cell>
          <cell r="C580">
            <v>2.106273211924093E-2</v>
          </cell>
          <cell r="D580">
            <v>-1.9174532002723746E-4</v>
          </cell>
          <cell r="E580">
            <v>0</v>
          </cell>
          <cell r="F580">
            <v>-4.4275726732869378E-2</v>
          </cell>
          <cell r="G580">
            <v>0</v>
          </cell>
          <cell r="H580">
            <v>-1.9174532002723746E-4</v>
          </cell>
          <cell r="I580">
            <v>0</v>
          </cell>
          <cell r="J580">
            <v>-1.9174532002723746E-4</v>
          </cell>
          <cell r="K580">
            <v>-9.1035350467224985E-3</v>
          </cell>
          <cell r="L580">
            <v>0</v>
          </cell>
          <cell r="M580">
            <v>-1.9174532002723746E-4</v>
          </cell>
          <cell r="N580">
            <v>0</v>
          </cell>
          <cell r="O580">
            <v>-1.9174532002723746E-4</v>
          </cell>
          <cell r="P580">
            <v>0</v>
          </cell>
          <cell r="Q580">
            <v>-1.4553903828644723E-3</v>
          </cell>
          <cell r="R580">
            <v>0</v>
          </cell>
          <cell r="S580">
            <v>0</v>
          </cell>
        </row>
        <row r="581">
          <cell r="A581">
            <v>575</v>
          </cell>
          <cell r="B581">
            <v>1.9188555052341936E-2</v>
          </cell>
          <cell r="C581">
            <v>1.9364704757992054E-2</v>
          </cell>
          <cell r="D581">
            <v>-1.7614970565011864E-4</v>
          </cell>
          <cell r="E581">
            <v>0</v>
          </cell>
          <cell r="F581">
            <v>-4.0875107561496454E-2</v>
          </cell>
          <cell r="G581">
            <v>0</v>
          </cell>
          <cell r="H581">
            <v>-1.7614970565011864E-4</v>
          </cell>
          <cell r="I581">
            <v>0</v>
          </cell>
          <cell r="J581">
            <v>-1.7614970565011864E-4</v>
          </cell>
          <cell r="K581">
            <v>-9.0964312573585445E-3</v>
          </cell>
          <cell r="L581">
            <v>0</v>
          </cell>
          <cell r="M581">
            <v>-1.7614970565011864E-4</v>
          </cell>
          <cell r="N581">
            <v>0</v>
          </cell>
          <cell r="O581">
            <v>-1.7614970565011864E-4</v>
          </cell>
          <cell r="P581">
            <v>0</v>
          </cell>
          <cell r="Q581">
            <v>-1.6387809558765763E-3</v>
          </cell>
          <cell r="R581">
            <v>0</v>
          </cell>
          <cell r="S581">
            <v>0</v>
          </cell>
        </row>
        <row r="582">
          <cell r="A582">
            <v>576</v>
          </cell>
          <cell r="B582">
            <v>1.7638336339295839E-2</v>
          </cell>
          <cell r="C582">
            <v>1.7800127615889144E-2</v>
          </cell>
          <cell r="D582">
            <v>-1.6179127659330522E-4</v>
          </cell>
          <cell r="E582">
            <v>0</v>
          </cell>
          <cell r="F582">
            <v>-3.7728397631958718E-2</v>
          </cell>
          <cell r="G582">
            <v>0</v>
          </cell>
          <cell r="H582">
            <v>-1.6179127659330522E-4</v>
          </cell>
          <cell r="I582">
            <v>0</v>
          </cell>
          <cell r="J582">
            <v>-1.6179127659330522E-4</v>
          </cell>
          <cell r="K582">
            <v>-9.0893323960713358E-3</v>
          </cell>
          <cell r="L582">
            <v>0</v>
          </cell>
          <cell r="M582">
            <v>-1.6179127659330522E-4</v>
          </cell>
          <cell r="N582">
            <v>0</v>
          </cell>
          <cell r="O582">
            <v>-1.6179127659330522E-4</v>
          </cell>
          <cell r="P582">
            <v>0</v>
          </cell>
          <cell r="Q582">
            <v>-1.8087255057610621E-3</v>
          </cell>
          <cell r="R582">
            <v>0</v>
          </cell>
          <cell r="S582">
            <v>0</v>
          </cell>
        </row>
        <row r="583">
          <cell r="A583">
            <v>577</v>
          </cell>
          <cell r="B583">
            <v>1.6210234419093382E-2</v>
          </cell>
          <cell r="C583">
            <v>1.6358812462297409E-2</v>
          </cell>
          <cell r="D583">
            <v>-1.4857804320402707E-4</v>
          </cell>
          <cell r="E583">
            <v>0</v>
          </cell>
          <cell r="F583">
            <v>-3.4817232741967928E-2</v>
          </cell>
          <cell r="G583">
            <v>0</v>
          </cell>
          <cell r="H583">
            <v>-1.4857804320402707E-4</v>
          </cell>
          <cell r="I583">
            <v>0</v>
          </cell>
          <cell r="J583">
            <v>-1.4857804320402707E-4</v>
          </cell>
          <cell r="K583">
            <v>-9.0824467574561925E-3</v>
          </cell>
          <cell r="L583">
            <v>0</v>
          </cell>
          <cell r="M583">
            <v>-1.4857804320402707E-4</v>
          </cell>
          <cell r="N583">
            <v>0</v>
          </cell>
          <cell r="O583">
            <v>-1.4857804320402707E-4</v>
          </cell>
          <cell r="P583">
            <v>0</v>
          </cell>
          <cell r="Q583">
            <v>-1.9663023314468583E-3</v>
          </cell>
          <cell r="R583">
            <v>0</v>
          </cell>
          <cell r="S583">
            <v>0</v>
          </cell>
        </row>
        <row r="584">
          <cell r="A584">
            <v>578</v>
          </cell>
          <cell r="B584">
            <v>1.4895507184240328E-2</v>
          </cell>
          <cell r="C584">
            <v>1.5031939906577564E-2</v>
          </cell>
          <cell r="D584">
            <v>-1.3643272233723573E-4</v>
          </cell>
          <cell r="E584">
            <v>0</v>
          </cell>
          <cell r="F584">
            <v>-3.2124532155119956E-2</v>
          </cell>
          <cell r="G584">
            <v>0</v>
          </cell>
          <cell r="H584">
            <v>-1.3643272233723573E-4</v>
          </cell>
          <cell r="I584">
            <v>0</v>
          </cell>
          <cell r="J584">
            <v>-1.3643272233723573E-4</v>
          </cell>
          <cell r="K584">
            <v>-9.0761886479825884E-3</v>
          </cell>
          <cell r="L584">
            <v>0</v>
          </cell>
          <cell r="M584">
            <v>-1.3643272233723573E-4</v>
          </cell>
          <cell r="N584">
            <v>0</v>
          </cell>
          <cell r="O584">
            <v>-1.3643272233723573E-4</v>
          </cell>
          <cell r="P584">
            <v>0</v>
          </cell>
          <cell r="Q584">
            <v>-2.1125178134774394E-3</v>
          </cell>
          <cell r="R584">
            <v>0</v>
          </cell>
          <cell r="S584">
            <v>0</v>
          </cell>
        </row>
        <row r="585">
          <cell r="A585">
            <v>579</v>
          </cell>
          <cell r="B585">
            <v>1.3685098601545218E-2</v>
          </cell>
          <cell r="C585">
            <v>1.381035613718757E-2</v>
          </cell>
          <cell r="D585">
            <v>-1.252575356423518E-4</v>
          </cell>
          <cell r="E585">
            <v>0</v>
          </cell>
          <cell r="F585">
            <v>-2.9634412769722472E-2</v>
          </cell>
          <cell r="G585">
            <v>0</v>
          </cell>
          <cell r="H585">
            <v>-1.252575356423518E-4</v>
          </cell>
          <cell r="I585">
            <v>0</v>
          </cell>
          <cell r="J585">
            <v>-1.252575356423518E-4</v>
          </cell>
          <cell r="K585">
            <v>-9.0698266140340142E-3</v>
          </cell>
          <cell r="L585">
            <v>0</v>
          </cell>
          <cell r="M585">
            <v>-1.252575356423518E-4</v>
          </cell>
          <cell r="N585">
            <v>0</v>
          </cell>
          <cell r="O585">
            <v>-1.252575356423518E-4</v>
          </cell>
          <cell r="P585">
            <v>0</v>
          </cell>
          <cell r="Q585">
            <v>-2.2482855609964941E-3</v>
          </cell>
          <cell r="R585">
            <v>0</v>
          </cell>
          <cell r="S585">
            <v>0</v>
          </cell>
        </row>
        <row r="586">
          <cell r="A586">
            <v>580</v>
          </cell>
          <cell r="B586">
            <v>1.2570724541869934E-2</v>
          </cell>
          <cell r="C586">
            <v>1.2685702014419037E-2</v>
          </cell>
          <cell r="D586">
            <v>-1.1497747254910276E-4</v>
          </cell>
          <cell r="E586">
            <v>0</v>
          </cell>
          <cell r="F586">
            <v>-2.7332096995857112E-2</v>
          </cell>
          <cell r="G586">
            <v>0</v>
          </cell>
          <cell r="H586">
            <v>-1.1497747254910276E-4</v>
          </cell>
          <cell r="I586">
            <v>0</v>
          </cell>
          <cell r="J586">
            <v>-1.1497747254910276E-4</v>
          </cell>
          <cell r="K586">
            <v>-9.0635482702033452E-3</v>
          </cell>
          <cell r="L586">
            <v>0</v>
          </cell>
          <cell r="M586">
            <v>-1.1497747254910276E-4</v>
          </cell>
          <cell r="N586">
            <v>0</v>
          </cell>
          <cell r="O586">
            <v>-1.1497747254910276E-4</v>
          </cell>
          <cell r="P586">
            <v>0</v>
          </cell>
          <cell r="Q586">
            <v>-2.3744487179713806E-3</v>
          </cell>
          <cell r="R586">
            <v>0</v>
          </cell>
          <cell r="S586">
            <v>-2.3744487179713806E-3</v>
          </cell>
        </row>
        <row r="587">
          <cell r="A587">
            <v>581</v>
          </cell>
          <cell r="B587">
            <v>1.1544762256817279E-2</v>
          </cell>
          <cell r="C587">
            <v>1.1650275968083152E-2</v>
          </cell>
          <cell r="D587">
            <v>-1.0551371126587238E-4</v>
          </cell>
          <cell r="E587">
            <v>0</v>
          </cell>
          <cell r="F587">
            <v>-2.5203859923471458E-2</v>
          </cell>
          <cell r="G587">
            <v>0</v>
          </cell>
          <cell r="H587">
            <v>-1.0551371126587238E-4</v>
          </cell>
          <cell r="I587">
            <v>0</v>
          </cell>
          <cell r="J587">
            <v>-1.0551371126587238E-4</v>
          </cell>
          <cell r="K587">
            <v>-9.0567563854225853E-3</v>
          </cell>
          <cell r="L587">
            <v>0</v>
          </cell>
          <cell r="M587">
            <v>-1.0551371126587238E-4</v>
          </cell>
          <cell r="N587">
            <v>0</v>
          </cell>
          <cell r="O587">
            <v>-1.0551371126587238E-4</v>
          </cell>
          <cell r="P587">
            <v>0</v>
          </cell>
          <cell r="Q587">
            <v>-1.0551371126587238E-4</v>
          </cell>
          <cell r="R587">
            <v>0</v>
          </cell>
          <cell r="S587">
            <v>0</v>
          </cell>
        </row>
        <row r="588">
          <cell r="A588">
            <v>582</v>
          </cell>
          <cell r="B588">
            <v>1.0600657633855589E-2</v>
          </cell>
          <cell r="C588">
            <v>1.0697470074698479E-2</v>
          </cell>
          <cell r="D588">
            <v>-9.681244084288991E-5</v>
          </cell>
          <cell r="E588">
            <v>0</v>
          </cell>
          <cell r="F588">
            <v>-2.3236928911768415E-2</v>
          </cell>
          <cell r="G588">
            <v>0</v>
          </cell>
          <cell r="H588">
            <v>-9.681244084288991E-5</v>
          </cell>
          <cell r="I588">
            <v>0</v>
          </cell>
          <cell r="J588">
            <v>-9.681244084288991E-5</v>
          </cell>
          <cell r="K588">
            <v>-9.0500314716345388E-3</v>
          </cell>
          <cell r="L588">
            <v>0</v>
          </cell>
          <cell r="M588">
            <v>-9.681244084288991E-5</v>
          </cell>
          <cell r="N588">
            <v>0</v>
          </cell>
          <cell r="O588">
            <v>-9.681244084288991E-5</v>
          </cell>
          <cell r="P588">
            <v>0</v>
          </cell>
          <cell r="Q588">
            <v>-2.0285110458690309E-4</v>
          </cell>
          <cell r="R588">
            <v>0</v>
          </cell>
          <cell r="S588">
            <v>0</v>
          </cell>
        </row>
        <row r="589">
          <cell r="A589">
            <v>583</v>
          </cell>
          <cell r="B589">
            <v>9.7322875191904641E-3</v>
          </cell>
          <cell r="C589">
            <v>9.8211045900649923E-3</v>
          </cell>
          <cell r="D589">
            <v>-8.8817070874528184E-5</v>
          </cell>
          <cell r="E589">
            <v>0</v>
          </cell>
          <cell r="F589">
            <v>-2.1419446666581063E-2</v>
          </cell>
          <cell r="G589">
            <v>0</v>
          </cell>
          <cell r="H589">
            <v>-8.8817070874528184E-5</v>
          </cell>
          <cell r="I589">
            <v>0</v>
          </cell>
          <cell r="J589">
            <v>-8.8817070874528184E-5</v>
          </cell>
          <cell r="K589">
            <v>-9.0434909902471997E-3</v>
          </cell>
          <cell r="L589">
            <v>0</v>
          </cell>
          <cell r="M589">
            <v>-8.8817070874528184E-5</v>
          </cell>
          <cell r="N589">
            <v>0</v>
          </cell>
          <cell r="O589">
            <v>-8.8817070874528184E-5</v>
          </cell>
          <cell r="P589">
            <v>0</v>
          </cell>
          <cell r="Q589">
            <v>-2.9267740154938649E-4</v>
          </cell>
          <cell r="R589">
            <v>0</v>
          </cell>
          <cell r="S589">
            <v>0</v>
          </cell>
        </row>
        <row r="590">
          <cell r="A590">
            <v>584</v>
          </cell>
          <cell r="B590">
            <v>8.9335166641668646E-3</v>
          </cell>
          <cell r="C590">
            <v>9.0149861985862143E-3</v>
          </cell>
          <cell r="D590">
            <v>-8.1469534419349732E-5</v>
          </cell>
          <cell r="E590">
            <v>0</v>
          </cell>
          <cell r="F590">
            <v>-1.9740396727924568E-2</v>
          </cell>
          <cell r="G590">
            <v>0</v>
          </cell>
          <cell r="H590">
            <v>-8.1469534419349732E-5</v>
          </cell>
          <cell r="I590">
            <v>0</v>
          </cell>
          <cell r="J590">
            <v>-8.1469534419349732E-5</v>
          </cell>
          <cell r="K590">
            <v>-9.0371224785819743E-3</v>
          </cell>
          <cell r="L590">
            <v>0</v>
          </cell>
          <cell r="M590">
            <v>-8.1469534419349732E-5</v>
          </cell>
          <cell r="N590">
            <v>0</v>
          </cell>
          <cell r="O590">
            <v>-8.1469534419349732E-5</v>
          </cell>
          <cell r="P590">
            <v>0</v>
          </cell>
          <cell r="Q590">
            <v>-3.7560306641278837E-4</v>
          </cell>
          <cell r="R590">
            <v>0</v>
          </cell>
          <cell r="S590">
            <v>0</v>
          </cell>
        </row>
        <row r="591">
          <cell r="A591">
            <v>585</v>
          </cell>
          <cell r="B591">
            <v>8.198774243943191E-3</v>
          </cell>
          <cell r="C591">
            <v>8.2734892569142036E-3</v>
          </cell>
          <cell r="D591">
            <v>-7.4715012971012656E-5</v>
          </cell>
          <cell r="E591">
            <v>0</v>
          </cell>
          <cell r="F591">
            <v>-1.8189553699828803E-2</v>
          </cell>
          <cell r="G591">
            <v>0</v>
          </cell>
          <cell r="H591">
            <v>-7.4715012971012656E-5</v>
          </cell>
          <cell r="I591">
            <v>0</v>
          </cell>
          <cell r="J591">
            <v>-7.4715012971012656E-5</v>
          </cell>
          <cell r="K591">
            <v>-9.0306532891878573E-3</v>
          </cell>
          <cell r="L591">
            <v>0</v>
          </cell>
          <cell r="M591">
            <v>-7.4715012971012656E-5</v>
          </cell>
          <cell r="N591">
            <v>0</v>
          </cell>
          <cell r="O591">
            <v>-7.4715012971012656E-5</v>
          </cell>
          <cell r="P591">
            <v>0</v>
          </cell>
          <cell r="Q591">
            <v>-4.5218678211584543E-4</v>
          </cell>
          <cell r="R591">
            <v>0</v>
          </cell>
          <cell r="S591">
            <v>0</v>
          </cell>
        </row>
        <row r="592">
          <cell r="A592">
            <v>586</v>
          </cell>
          <cell r="B592">
            <v>7.5230291797006568E-3</v>
          </cell>
          <cell r="C592">
            <v>7.5915383007837296E-3</v>
          </cell>
          <cell r="D592">
            <v>-6.8509121083072839E-5</v>
          </cell>
          <cell r="E592">
            <v>0</v>
          </cell>
          <cell r="F592">
            <v>-1.6757417155044804E-2</v>
          </cell>
          <cell r="G592">
            <v>0</v>
          </cell>
          <cell r="H592">
            <v>-6.8509121083072839E-5</v>
          </cell>
          <cell r="I592">
            <v>0</v>
          </cell>
          <cell r="J592">
            <v>-6.8509121083072839E-5</v>
          </cell>
          <cell r="K592">
            <v>-9.0244056433200302E-3</v>
          </cell>
          <cell r="L592">
            <v>0</v>
          </cell>
          <cell r="M592">
            <v>-6.8509121083072839E-5</v>
          </cell>
          <cell r="N592">
            <v>0</v>
          </cell>
          <cell r="O592">
            <v>-6.8509121083072839E-5</v>
          </cell>
          <cell r="P592">
            <v>0</v>
          </cell>
          <cell r="Q592">
            <v>-5.2294562571371156E-4</v>
          </cell>
          <cell r="R592">
            <v>0</v>
          </cell>
          <cell r="S592">
            <v>0</v>
          </cell>
        </row>
        <row r="593">
          <cell r="A593">
            <v>587</v>
          </cell>
          <cell r="B593">
            <v>6.902057890717489E-3</v>
          </cell>
          <cell r="C593">
            <v>6.9648701077832916E-3</v>
          </cell>
          <cell r="D593">
            <v>-6.2812217065802596E-5</v>
          </cell>
          <cell r="E593">
            <v>0</v>
          </cell>
          <cell r="F593">
            <v>-1.543515291102775E-2</v>
          </cell>
          <cell r="G593">
            <v>0</v>
          </cell>
          <cell r="H593">
            <v>-6.2812217065802596E-5</v>
          </cell>
          <cell r="I593">
            <v>0</v>
          </cell>
          <cell r="J593">
            <v>-6.2812217065802596E-5</v>
          </cell>
          <cell r="K593">
            <v>-9.018433379771075E-3</v>
          </cell>
          <cell r="L593">
            <v>0</v>
          </cell>
          <cell r="M593">
            <v>-6.2812217065802596E-5</v>
          </cell>
          <cell r="N593">
            <v>0</v>
          </cell>
          <cell r="O593">
            <v>-6.2812217065802596E-5</v>
          </cell>
          <cell r="P593">
            <v>0</v>
          </cell>
          <cell r="Q593">
            <v>-5.8835960513682118E-4</v>
          </cell>
          <cell r="R593">
            <v>0</v>
          </cell>
          <cell r="S593">
            <v>0</v>
          </cell>
        </row>
        <row r="594">
          <cell r="A594">
            <v>588</v>
          </cell>
          <cell r="B594">
            <v>6.3312867163590235E-3</v>
          </cell>
          <cell r="C594">
            <v>6.3888661805734728E-3</v>
          </cell>
          <cell r="D594">
            <v>-5.7579464214449309E-5</v>
          </cell>
          <cell r="E594">
            <v>0</v>
          </cell>
          <cell r="F594">
            <v>-1.4214579813728659E-2</v>
          </cell>
          <cell r="G594">
            <v>0</v>
          </cell>
          <cell r="H594">
            <v>-5.7579464214449309E-5</v>
          </cell>
          <cell r="I594">
            <v>0</v>
          </cell>
          <cell r="J594">
            <v>-5.7579464214449309E-5</v>
          </cell>
          <cell r="K594">
            <v>-9.012469910471799E-3</v>
          </cell>
          <cell r="L594">
            <v>0</v>
          </cell>
          <cell r="M594">
            <v>-5.7579464214449309E-5</v>
          </cell>
          <cell r="N594">
            <v>0</v>
          </cell>
          <cell r="O594">
            <v>-5.7579464214449309E-5</v>
          </cell>
          <cell r="P594">
            <v>0</v>
          </cell>
          <cell r="Q594">
            <v>-6.4886627974932256E-4</v>
          </cell>
          <cell r="R594">
            <v>0</v>
          </cell>
          <cell r="S594">
            <v>0</v>
          </cell>
        </row>
        <row r="595">
          <cell r="A595">
            <v>589</v>
          </cell>
          <cell r="B595">
            <v>5.8067477603724257E-3</v>
          </cell>
          <cell r="C595">
            <v>5.8595230015914606E-3</v>
          </cell>
          <cell r="D595">
            <v>-5.2775241219034895E-5</v>
          </cell>
          <cell r="E595">
            <v>0</v>
          </cell>
          <cell r="F595">
            <v>-1.3088102301243149E-2</v>
          </cell>
          <cell r="G595">
            <v>0</v>
          </cell>
          <cell r="H595">
            <v>-5.2775241219034895E-5</v>
          </cell>
          <cell r="I595">
            <v>0</v>
          </cell>
          <cell r="J595">
            <v>-5.2775241219034895E-5</v>
          </cell>
          <cell r="K595">
            <v>-9.0067470005154027E-3</v>
          </cell>
          <cell r="L595">
            <v>0</v>
          </cell>
          <cell r="M595">
            <v>-5.2775241219034895E-5</v>
          </cell>
          <cell r="N595">
            <v>0</v>
          </cell>
          <cell r="O595">
            <v>-5.2775241219034895E-5</v>
          </cell>
          <cell r="P595">
            <v>0</v>
          </cell>
          <cell r="Q595">
            <v>-7.0486976455347891E-4</v>
          </cell>
          <cell r="R595">
            <v>0</v>
          </cell>
          <cell r="S595">
            <v>0</v>
          </cell>
        </row>
        <row r="596">
          <cell r="A596">
            <v>590</v>
          </cell>
          <cell r="B596">
            <v>5.3250544506892794E-3</v>
          </cell>
          <cell r="C596">
            <v>5.3734247159393251E-3</v>
          </cell>
          <cell r="D596">
            <v>-4.8370265250045723E-5</v>
          </cell>
          <cell r="E596">
            <v>0</v>
          </cell>
          <cell r="F596">
            <v>-1.2048678369134567E-2</v>
          </cell>
          <cell r="G596">
            <v>0</v>
          </cell>
          <cell r="H596">
            <v>-4.8370265250045723E-5</v>
          </cell>
          <cell r="I596">
            <v>0</v>
          </cell>
          <cell r="J596">
            <v>-4.8370265250045723E-5</v>
          </cell>
          <cell r="K596">
            <v>-9.0017573162537827E-3</v>
          </cell>
          <cell r="L596">
            <v>0</v>
          </cell>
          <cell r="M596">
            <v>-4.8370265250045723E-5</v>
          </cell>
          <cell r="N596">
            <v>0</v>
          </cell>
          <cell r="O596">
            <v>-4.8370265250045723E-5</v>
          </cell>
          <cell r="P596">
            <v>0</v>
          </cell>
          <cell r="Q596">
            <v>-7.5674690227753414E-4</v>
          </cell>
          <cell r="R596">
            <v>0</v>
          </cell>
          <cell r="S596">
            <v>0</v>
          </cell>
        </row>
        <row r="597">
          <cell r="A597">
            <v>591</v>
          </cell>
          <cell r="B597">
            <v>4.8827734117090306E-3</v>
          </cell>
          <cell r="C597">
            <v>4.9271015882967209E-3</v>
          </cell>
          <cell r="D597">
            <v>-4.4328176587690379E-5</v>
          </cell>
          <cell r="E597">
            <v>0</v>
          </cell>
          <cell r="F597">
            <v>-1.1089767643751747E-2</v>
          </cell>
          <cell r="G597">
            <v>0</v>
          </cell>
          <cell r="H597">
            <v>-4.4328176587690379E-5</v>
          </cell>
          <cell r="I597">
            <v>0</v>
          </cell>
          <cell r="J597">
            <v>-4.4328176587690379E-5</v>
          </cell>
          <cell r="K597">
            <v>-8.9968058894873432E-3</v>
          </cell>
          <cell r="L597">
            <v>0</v>
          </cell>
          <cell r="M597">
            <v>-4.4328176587690379E-5</v>
          </cell>
          <cell r="N597">
            <v>0</v>
          </cell>
          <cell r="O597">
            <v>-4.4328176587690379E-5</v>
          </cell>
          <cell r="P597">
            <v>0</v>
          </cell>
          <cell r="Q597">
            <v>-8.0484005080024598E-4</v>
          </cell>
          <cell r="R597">
            <v>0</v>
          </cell>
          <cell r="S597">
            <v>0</v>
          </cell>
        </row>
        <row r="598">
          <cell r="A598">
            <v>592</v>
          </cell>
          <cell r="B598">
            <v>4.4758065776992111E-3</v>
          </cell>
          <cell r="C598">
            <v>4.5164216384762784E-3</v>
          </cell>
          <cell r="D598">
            <v>-4.0615060777067329E-5</v>
          </cell>
          <cell r="E598">
            <v>0</v>
          </cell>
          <cell r="F598">
            <v>-1.0205312399525398E-2</v>
          </cell>
          <cell r="G598">
            <v>0</v>
          </cell>
          <cell r="H598">
            <v>-4.0615060777067329E-5</v>
          </cell>
          <cell r="I598">
            <v>0</v>
          </cell>
          <cell r="J598">
            <v>-4.0615060777067329E-5</v>
          </cell>
          <cell r="K598">
            <v>-8.9927522335513776E-3</v>
          </cell>
          <cell r="L598">
            <v>0</v>
          </cell>
          <cell r="M598">
            <v>-4.0615060777067329E-5</v>
          </cell>
          <cell r="N598">
            <v>0</v>
          </cell>
          <cell r="O598">
            <v>-4.0615060777067329E-5</v>
          </cell>
          <cell r="P598">
            <v>0</v>
          </cell>
          <cell r="Q598">
            <v>-8.4945935684653659E-4</v>
          </cell>
          <cell r="R598">
            <v>0</v>
          </cell>
          <cell r="S598">
            <v>-8.4945935684653659E-4</v>
          </cell>
        </row>
        <row r="599">
          <cell r="A599">
            <v>593</v>
          </cell>
          <cell r="B599">
            <v>4.1024206287903504E-3</v>
          </cell>
          <cell r="C599">
            <v>4.139631991857743E-3</v>
          </cell>
          <cell r="D599">
            <v>-3.7211363067392658E-5</v>
          </cell>
          <cell r="E599">
            <v>0</v>
          </cell>
          <cell r="F599">
            <v>-9.3896997655817938E-3</v>
          </cell>
          <cell r="G599">
            <v>0</v>
          </cell>
          <cell r="H599">
            <v>-3.7211363067392658E-5</v>
          </cell>
          <cell r="I599">
            <v>0</v>
          </cell>
          <cell r="J599">
            <v>-3.7211363067392658E-5</v>
          </cell>
          <cell r="K599">
            <v>-8.9890509930795354E-3</v>
          </cell>
          <cell r="L599">
            <v>0</v>
          </cell>
          <cell r="M599">
            <v>-3.7211363067392658E-5</v>
          </cell>
          <cell r="N599">
            <v>0</v>
          </cell>
          <cell r="O599">
            <v>-3.7211363067392658E-5</v>
          </cell>
          <cell r="P599">
            <v>0</v>
          </cell>
          <cell r="Q599">
            <v>-3.7211363067392658E-5</v>
          </cell>
          <cell r="R599">
            <v>0</v>
          </cell>
          <cell r="S599">
            <v>0</v>
          </cell>
        </row>
        <row r="600">
          <cell r="A600">
            <v>594</v>
          </cell>
          <cell r="B600">
            <v>3.7597567544527832E-3</v>
          </cell>
          <cell r="C600">
            <v>3.7938473846072188E-3</v>
          </cell>
          <cell r="D600">
            <v>-3.4090630154435652E-5</v>
          </cell>
          <cell r="E600">
            <v>0</v>
          </cell>
          <cell r="F600">
            <v>-8.6377175204013518E-3</v>
          </cell>
          <cell r="G600">
            <v>0</v>
          </cell>
          <cell r="H600">
            <v>-3.4090630154435652E-5</v>
          </cell>
          <cell r="I600">
            <v>0</v>
          </cell>
          <cell r="J600">
            <v>-3.4090630154435652E-5</v>
          </cell>
          <cell r="K600">
            <v>-8.9857674013856231E-3</v>
          </cell>
          <cell r="L600">
            <v>0</v>
          </cell>
          <cell r="M600">
            <v>-3.4090630154435652E-5</v>
          </cell>
          <cell r="N600">
            <v>0</v>
          </cell>
          <cell r="O600">
            <v>-3.4090630154435652E-5</v>
          </cell>
          <cell r="P600">
            <v>0</v>
          </cell>
          <cell r="Q600">
            <v>-7.1487127428775148E-5</v>
          </cell>
          <cell r="R600">
            <v>0</v>
          </cell>
          <cell r="S600">
            <v>0</v>
          </cell>
        </row>
        <row r="601">
          <cell r="A601">
            <v>595</v>
          </cell>
          <cell r="B601">
            <v>3.4452042738822753E-3</v>
          </cell>
          <cell r="C601">
            <v>3.4764358407352483E-3</v>
          </cell>
          <cell r="D601">
            <v>-3.1231566852973035E-5</v>
          </cell>
          <cell r="E601">
            <v>0</v>
          </cell>
          <cell r="F601">
            <v>-7.9445413031414922E-3</v>
          </cell>
          <cell r="G601">
            <v>0</v>
          </cell>
          <cell r="H601">
            <v>-3.1231566852973035E-5</v>
          </cell>
          <cell r="I601">
            <v>0</v>
          </cell>
          <cell r="J601">
            <v>-3.1231566852973035E-5</v>
          </cell>
          <cell r="K601">
            <v>-8.9837892266027616E-3</v>
          </cell>
          <cell r="L601">
            <v>0</v>
          </cell>
          <cell r="M601">
            <v>-3.1231566852973035E-5</v>
          </cell>
          <cell r="N601">
            <v>0</v>
          </cell>
          <cell r="O601">
            <v>-3.1231566852973035E-5</v>
          </cell>
          <cell r="P601">
            <v>0</v>
          </cell>
          <cell r="Q601">
            <v>-1.0307435748654573E-4</v>
          </cell>
          <cell r="R601">
            <v>0</v>
          </cell>
          <cell r="S601">
            <v>0</v>
          </cell>
        </row>
        <row r="602">
          <cell r="A602">
            <v>596</v>
          </cell>
          <cell r="B602">
            <v>3.1567782433753553E-3</v>
          </cell>
          <cell r="C602">
            <v>3.1853904696236435E-3</v>
          </cell>
          <cell r="D602">
            <v>-2.8612226248288242E-5</v>
          </cell>
          <cell r="E602">
            <v>0</v>
          </cell>
          <cell r="F602">
            <v>-7.3056999728614213E-3</v>
          </cell>
          <cell r="G602">
            <v>0</v>
          </cell>
          <cell r="H602">
            <v>-2.8612226248288242E-5</v>
          </cell>
          <cell r="I602">
            <v>0</v>
          </cell>
          <cell r="J602">
            <v>-2.8612226248288242E-5</v>
          </cell>
          <cell r="K602">
            <v>-8.9823293317220221E-3</v>
          </cell>
          <cell r="L602">
            <v>0</v>
          </cell>
          <cell r="M602">
            <v>-2.8612226248288242E-5</v>
          </cell>
          <cell r="N602">
            <v>0</v>
          </cell>
          <cell r="O602">
            <v>-2.8612226248288242E-5</v>
          </cell>
          <cell r="P602">
            <v>0</v>
          </cell>
          <cell r="Q602">
            <v>-1.3219939992475065E-4</v>
          </cell>
          <cell r="R602">
            <v>0</v>
          </cell>
          <cell r="S602">
            <v>0</v>
          </cell>
        </row>
        <row r="603">
          <cell r="A603">
            <v>597</v>
          </cell>
          <cell r="B603">
            <v>2.8921340399078628E-3</v>
          </cell>
          <cell r="C603">
            <v>2.9183467890110965E-3</v>
          </cell>
          <cell r="D603">
            <v>-2.6212749103233721E-5</v>
          </cell>
          <cell r="E603">
            <v>0</v>
          </cell>
          <cell r="F603">
            <v>-6.7170552087617427E-3</v>
          </cell>
          <cell r="G603">
            <v>0</v>
          </cell>
          <cell r="H603">
            <v>-2.6212749103233721E-5</v>
          </cell>
          <cell r="I603">
            <v>0</v>
          </cell>
          <cell r="J603">
            <v>-2.6212749103233721E-5</v>
          </cell>
          <cell r="K603">
            <v>-8.982054223965653E-3</v>
          </cell>
          <cell r="L603">
            <v>0</v>
          </cell>
          <cell r="M603">
            <v>-2.6212749103233721E-5</v>
          </cell>
          <cell r="N603">
            <v>0</v>
          </cell>
          <cell r="O603">
            <v>-2.6212749103233721E-5</v>
          </cell>
          <cell r="P603">
            <v>0</v>
          </cell>
          <cell r="Q603">
            <v>-1.5906986831173088E-4</v>
          </cell>
          <cell r="R603">
            <v>0</v>
          </cell>
          <cell r="S603">
            <v>0</v>
          </cell>
        </row>
        <row r="604">
          <cell r="A604">
            <v>598</v>
          </cell>
          <cell r="B604">
            <v>2.6493276479476165E-3</v>
          </cell>
          <cell r="C604">
            <v>2.6733423141047253E-3</v>
          </cell>
          <cell r="D604">
            <v>-2.4014666157108795E-5</v>
          </cell>
          <cell r="E604">
            <v>0</v>
          </cell>
          <cell r="F604">
            <v>-6.1747830660133342E-3</v>
          </cell>
          <cell r="G604">
            <v>0</v>
          </cell>
          <cell r="H604">
            <v>-2.4014666157108795E-5</v>
          </cell>
          <cell r="I604">
            <v>0</v>
          </cell>
          <cell r="J604">
            <v>-2.4014666157108795E-5</v>
          </cell>
          <cell r="K604">
            <v>-8.9830120259593686E-3</v>
          </cell>
          <cell r="L604">
            <v>0</v>
          </cell>
          <cell r="M604">
            <v>-2.4014666157108795E-5</v>
          </cell>
          <cell r="N604">
            <v>0</v>
          </cell>
          <cell r="O604">
            <v>-2.4014666157108795E-5</v>
          </cell>
          <cell r="P604">
            <v>0</v>
          </cell>
          <cell r="Q604">
            <v>-1.8387593987545419E-4</v>
          </cell>
          <cell r="R604">
            <v>0</v>
          </cell>
          <cell r="S604">
            <v>0</v>
          </cell>
        </row>
        <row r="605">
          <cell r="A605">
            <v>599</v>
          </cell>
          <cell r="B605">
            <v>2.4268770063527729E-3</v>
          </cell>
          <cell r="C605">
            <v>2.4488780670871668E-3</v>
          </cell>
          <cell r="D605">
            <v>-2.2001060734393868E-5</v>
          </cell>
          <cell r="E605">
            <v>0</v>
          </cell>
          <cell r="F605">
            <v>-5.6753289201256444E-3</v>
          </cell>
          <cell r="G605">
            <v>0</v>
          </cell>
          <cell r="H605">
            <v>-2.2001060734393868E-5</v>
          </cell>
          <cell r="I605">
            <v>0</v>
          </cell>
          <cell r="J605">
            <v>-2.2001060734393868E-5</v>
          </cell>
          <cell r="K605">
            <v>-8.9841389124625404E-3</v>
          </cell>
          <cell r="L605">
            <v>0</v>
          </cell>
          <cell r="M605">
            <v>-2.2001060734393868E-5</v>
          </cell>
          <cell r="N605">
            <v>0</v>
          </cell>
          <cell r="O605">
            <v>-2.2001060734393868E-5</v>
          </cell>
          <cell r="P605">
            <v>0</v>
          </cell>
          <cell r="Q605">
            <v>-2.0679182133930628E-4</v>
          </cell>
          <cell r="R605">
            <v>0</v>
          </cell>
          <cell r="S605">
            <v>0</v>
          </cell>
        </row>
        <row r="606">
          <cell r="A606">
            <v>600</v>
          </cell>
          <cell r="B606">
            <v>2.2230872160706712E-3</v>
          </cell>
          <cell r="C606">
            <v>2.2432436542144138E-3</v>
          </cell>
          <cell r="D606">
            <v>-2.0156438143742548E-5</v>
          </cell>
          <cell r="E606">
            <v>0</v>
          </cell>
          <cell r="F606">
            <v>-5.2154050624949998E-3</v>
          </cell>
          <cell r="G606">
            <v>0</v>
          </cell>
          <cell r="H606">
            <v>-2.0156438143742548E-5</v>
          </cell>
          <cell r="I606">
            <v>0</v>
          </cell>
          <cell r="J606">
            <v>-2.0156438143742548E-5</v>
          </cell>
          <cell r="K606">
            <v>-8.9853984902060723E-3</v>
          </cell>
          <cell r="L606">
            <v>0</v>
          </cell>
          <cell r="M606">
            <v>-2.0156438143742548E-5</v>
          </cell>
          <cell r="N606">
            <v>0</v>
          </cell>
          <cell r="O606">
            <v>-2.0156438143742548E-5</v>
          </cell>
          <cell r="P606">
            <v>0</v>
          </cell>
          <cell r="Q606">
            <v>-2.2797709144970938E-4</v>
          </cell>
          <cell r="R606">
            <v>0</v>
          </cell>
          <cell r="S606">
            <v>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2">
          <cell r="F2" t="str">
            <v>UNITED KINGDOM</v>
          </cell>
          <cell r="I2" t="str">
            <v xml:space="preserve">ARS - Argentina, Pesos </v>
          </cell>
        </row>
        <row r="3">
          <cell r="F3" t="str">
            <v>UNITED STATES</v>
          </cell>
          <cell r="I3" t="str">
            <v>AUD - AUSTRALIAN DOLLAR</v>
          </cell>
        </row>
        <row r="4">
          <cell r="F4" t="str">
            <v>ARGENTINA</v>
          </cell>
          <cell r="I4" t="str">
            <v>BRR - Brazil, Cruceiro Real</v>
          </cell>
        </row>
        <row r="5">
          <cell r="F5" t="str">
            <v>AUSTRALIA</v>
          </cell>
          <cell r="I5" t="str">
            <v xml:space="preserve">BOB - Bolivia, Bolivianos </v>
          </cell>
        </row>
        <row r="6">
          <cell r="F6" t="str">
            <v>AUSTRIA</v>
          </cell>
          <cell r="I6" t="str">
            <v>CAD - CANADIAN DOLLAR</v>
          </cell>
        </row>
        <row r="7">
          <cell r="F7" t="str">
            <v>BELGIUM</v>
          </cell>
          <cell r="I7" t="str">
            <v xml:space="preserve">CHF - Switzerland, Francs </v>
          </cell>
        </row>
        <row r="8">
          <cell r="F8" t="str">
            <v>BERMUDA</v>
          </cell>
          <cell r="I8" t="str">
            <v xml:space="preserve">CLP - Chile, Pesos </v>
          </cell>
        </row>
        <row r="9">
          <cell r="F9" t="str">
            <v>BRASIL</v>
          </cell>
          <cell r="I9" t="str">
            <v xml:space="preserve">CVE - Cape Verde, Escudos </v>
          </cell>
        </row>
        <row r="10">
          <cell r="C10" t="str">
            <v>Common shares (A)</v>
          </cell>
          <cell r="F10" t="str">
            <v>CANADA</v>
          </cell>
          <cell r="I10" t="str">
            <v xml:space="preserve">CZK - Czech Republic, Koruny </v>
          </cell>
        </row>
        <row r="11">
          <cell r="C11" t="str">
            <v>Units in mutual funds (P)</v>
          </cell>
          <cell r="F11" t="str">
            <v>CAYMAN ISL</v>
          </cell>
          <cell r="I11" t="str">
            <v xml:space="preserve">DKK - Denmark, Kroner </v>
          </cell>
        </row>
        <row r="12">
          <cell r="C12" t="str">
            <v>Preferred shares (D)</v>
          </cell>
          <cell r="F12" t="str">
            <v>CHILE</v>
          </cell>
          <cell r="I12" t="str">
            <v>EUR - EURO</v>
          </cell>
        </row>
        <row r="13">
          <cell r="F13" t="str">
            <v>CHINA</v>
          </cell>
          <cell r="I13" t="str">
            <v>GBP - UK POUND</v>
          </cell>
        </row>
        <row r="14">
          <cell r="F14" t="str">
            <v>DENMARK</v>
          </cell>
          <cell r="I14" t="str">
            <v xml:space="preserve">GBP - United Kingdom, Pounds </v>
          </cell>
        </row>
        <row r="15">
          <cell r="C15" t="str">
            <v>YES</v>
          </cell>
          <cell r="F15" t="str">
            <v>FINLAND</v>
          </cell>
          <cell r="I15" t="str">
            <v>HKD - HONK KONG DOLLAR</v>
          </cell>
        </row>
        <row r="16">
          <cell r="C16" t="str">
            <v>NO</v>
          </cell>
          <cell r="F16" t="str">
            <v>FRANCE</v>
          </cell>
          <cell r="I16" t="str">
            <v>INR - INDIAN RUPPIES</v>
          </cell>
        </row>
        <row r="17">
          <cell r="F17" t="str">
            <v>GERMANY</v>
          </cell>
          <cell r="I17" t="str">
            <v>JPY - JAPAN YEN</v>
          </cell>
        </row>
        <row r="18">
          <cell r="F18" t="str">
            <v>GIBRALTAR</v>
          </cell>
          <cell r="I18" t="str">
            <v xml:space="preserve">MAD - Morocco, Dirhams </v>
          </cell>
        </row>
        <row r="19">
          <cell r="C19" t="str">
            <v>10. Equity portfolio (group companies): group companies, multigroup companies and associated companies</v>
          </cell>
          <cell r="F19" t="str">
            <v>GREECE</v>
          </cell>
          <cell r="I19" t="str">
            <v xml:space="preserve">MXN - Mexico, Pesos </v>
          </cell>
        </row>
        <row r="20">
          <cell r="C20" t="str">
            <v>20. Trading portfolio</v>
          </cell>
          <cell r="F20" t="str">
            <v>GUERNSEY</v>
          </cell>
          <cell r="I20" t="str">
            <v xml:space="preserve">MYR - Malaysia, Ringgits </v>
          </cell>
        </row>
        <row r="21">
          <cell r="C21" t="str">
            <v>30. Other financial assets carried at fair value with changes in P&amp;L</v>
          </cell>
          <cell r="F21" t="str">
            <v>HONG KONG</v>
          </cell>
          <cell r="I21" t="str">
            <v xml:space="preserve">MZM - Mozambique, Meticais [obsolete] </v>
          </cell>
        </row>
        <row r="22">
          <cell r="C22" t="str">
            <v>40. Available-for-sale financial assets</v>
          </cell>
          <cell r="F22" t="str">
            <v>ICELAND</v>
          </cell>
          <cell r="I22" t="str">
            <v xml:space="preserve">NOK - Norway, Krone </v>
          </cell>
        </row>
        <row r="23">
          <cell r="C23" t="str">
            <v>50. Non-current assets on sale. Equity portfolio</v>
          </cell>
          <cell r="F23" t="str">
            <v>INDIA</v>
          </cell>
          <cell r="I23" t="str">
            <v>NZD - NEW ZEALAND DOLLAR</v>
          </cell>
        </row>
        <row r="24">
          <cell r="C24" t="str">
            <v>70. Non-current assets on sale. Assets</v>
          </cell>
          <cell r="F24" t="str">
            <v>IRELAND</v>
          </cell>
          <cell r="I24" t="str">
            <v xml:space="preserve">PHP - Philippines, Pesos </v>
          </cell>
        </row>
        <row r="25">
          <cell r="C25" t="str">
            <v>80. Non-current assets on sale. Available-for-sale financial assets.</v>
          </cell>
          <cell r="F25" t="str">
            <v>ISLE OF MAN</v>
          </cell>
          <cell r="I25" t="str">
            <v xml:space="preserve">PLN - Poland, Zlotych </v>
          </cell>
        </row>
        <row r="26">
          <cell r="C26" t="str">
            <v>90. Borrowed securities. (Cargabal will only accept the numeric value)</v>
          </cell>
          <cell r="F26" t="str">
            <v>ITALY</v>
          </cell>
          <cell r="I26" t="str">
            <v xml:space="preserve">PYG - Paraguay, Guarani </v>
          </cell>
        </row>
        <row r="27">
          <cell r="F27" t="str">
            <v>JAPAN</v>
          </cell>
          <cell r="I27" t="str">
            <v xml:space="preserve">RUB - Russia, Rubles </v>
          </cell>
        </row>
        <row r="28">
          <cell r="F28" t="str">
            <v>JERSEY</v>
          </cell>
          <cell r="I28" t="str">
            <v>SEK - SWEDISH CORONA</v>
          </cell>
        </row>
        <row r="29">
          <cell r="C29" t="str">
            <v>Bonds (B)</v>
          </cell>
          <cell r="F29" t="str">
            <v>LUXEMBOURG</v>
          </cell>
          <cell r="I29" t="str">
            <v>SGD - SINGAPORE DOLLAR</v>
          </cell>
        </row>
        <row r="30">
          <cell r="C30" t="str">
            <v>Debentures (O)</v>
          </cell>
          <cell r="F30" t="str">
            <v>MEXICO</v>
          </cell>
          <cell r="I30" t="str">
            <v xml:space="preserve">SKK - Slovakia, Koruny </v>
          </cell>
        </row>
        <row r="31">
          <cell r="C31" t="str">
            <v>Public Issues (F)</v>
          </cell>
          <cell r="F31" t="str">
            <v>NETHERLANDS</v>
          </cell>
          <cell r="I31" t="str">
            <v>USD - U.S.A. DOLLAR</v>
          </cell>
        </row>
        <row r="32">
          <cell r="C32" t="str">
            <v>Promissory Notes (P)</v>
          </cell>
          <cell r="F32" t="str">
            <v>NEW ZEALAND</v>
          </cell>
          <cell r="I32" t="str">
            <v xml:space="preserve">UYU - Uruguay, Pesos </v>
          </cell>
        </row>
        <row r="33">
          <cell r="F33" t="str">
            <v>NORWAY</v>
          </cell>
          <cell r="I33" t="str">
            <v xml:space="preserve">VEB - Venezuela, Bolivares </v>
          </cell>
        </row>
        <row r="34">
          <cell r="F34" t="str">
            <v>PORTUGAL</v>
          </cell>
          <cell r="I34" t="str">
            <v>ZAR - SOUTH AFRICA RAND</v>
          </cell>
        </row>
        <row r="35">
          <cell r="C35" t="str">
            <v>Securities issued by Public Sector (SPB)</v>
          </cell>
          <cell r="F35" t="str">
            <v>RUSSIA</v>
          </cell>
        </row>
        <row r="36">
          <cell r="C36" t="str">
            <v>Securities issued by Private sector (SPR)</v>
          </cell>
          <cell r="F36" t="str">
            <v>SINGAPORE</v>
          </cell>
        </row>
        <row r="37">
          <cell r="C37" t="str">
            <v>Securities issued by Group Companies (G)</v>
          </cell>
          <cell r="F37" t="str">
            <v>SOUTH AFRICA</v>
          </cell>
        </row>
        <row r="38">
          <cell r="C38" t="str">
            <v>Central Banks (BC)</v>
          </cell>
          <cell r="F38" t="str">
            <v>SOUTH KOREA</v>
          </cell>
        </row>
        <row r="39">
          <cell r="C39" t="str">
            <v>Credit Companies(EC)</v>
          </cell>
          <cell r="F39" t="str">
            <v>SPAIN</v>
          </cell>
        </row>
        <row r="40">
          <cell r="F40" t="str">
            <v>SWEDEN</v>
          </cell>
        </row>
        <row r="41">
          <cell r="F41" t="str">
            <v>SWITZERLAND</v>
          </cell>
        </row>
        <row r="42">
          <cell r="F42" t="str">
            <v>TAIWAN</v>
          </cell>
        </row>
        <row r="43">
          <cell r="F43" t="str">
            <v>UNITED ARAB EMIRATES</v>
          </cell>
        </row>
        <row r="57">
          <cell r="I57" t="str">
            <v>100us - US government debt securities or Treasury bonds</v>
          </cell>
        </row>
        <row r="58">
          <cell r="I58" t="str">
            <v>200us - Debt securities issued by states and political subdivisions</v>
          </cell>
        </row>
        <row r="59">
          <cell r="I59" t="str">
            <v>300us - Other debt securities:</v>
          </cell>
        </row>
        <row r="60">
          <cell r="I60" t="str">
            <v>301us - US Debt securities Mortgage bonds or Mortgage guarantee bonds</v>
          </cell>
        </row>
        <row r="61">
          <cell r="I61" t="str">
            <v>302us - US Debt securities - Non-finance company securities</v>
          </cell>
        </row>
        <row r="62">
          <cell r="I62" t="str">
            <v>303us - US Debt securities - Other securities.</v>
          </cell>
        </row>
        <row r="63">
          <cell r="I63" t="str">
            <v>400oth - Other government debt securities</v>
          </cell>
        </row>
        <row r="64">
          <cell r="I64" t="str">
            <v>500oth - Other debt securities:</v>
          </cell>
        </row>
        <row r="65">
          <cell r="I65" t="str">
            <v>501oth - Non US - Debt securities - Mortgage bonds or mortgage guarantee bonds</v>
          </cell>
        </row>
        <row r="66">
          <cell r="I66" t="str">
            <v>502oth - Non US - Non-finance company securities</v>
          </cell>
        </row>
        <row r="67">
          <cell r="I67" t="str">
            <v>503oth - Non US - Other securities</v>
          </cell>
        </row>
      </sheetData>
      <sheetData sheetId="1" refreshError="1"/>
      <sheetData sheetId="2" refreshError="1"/>
      <sheetData sheetId="3" refreshError="1"/>
      <sheetData sheetId="4" refreshError="1">
        <row r="4">
          <cell r="B4" t="str">
            <v>AFM_PLC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zo 01"/>
      <sheetName val="Especificaciones"/>
      <sheetName val="C5"/>
      <sheetName val="Cargabal"/>
      <sheetName val="FX"/>
      <sheetName val="4.-Cargabal"/>
      <sheetName val="2.-DETALLE MINORITAR"/>
      <sheetName val="5.- Detalle Aportación RWA"/>
      <sheetName val="SUMMARY"/>
      <sheetName val="Grupo Santander entities"/>
      <sheetName val="Supervisors"/>
      <sheetName val="Hoja2"/>
      <sheetName val="Resumen"/>
      <sheetName val="Lista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Main"/>
      <sheetName val="Base Retrieve"/>
      <sheetName val="Retrieve"/>
      <sheetName val="Data"/>
      <sheetName val="Combination"/>
      <sheetName val="A232900"/>
      <sheetName val="13102131"/>
      <sheetName val="1313210012"/>
      <sheetName val="A13102190"/>
      <sheetName val="131421001"/>
      <sheetName val="A131302194"/>
      <sheetName val="A1121910"/>
      <sheetName val="A12221914"/>
      <sheetName val="A1120910"/>
      <sheetName val="A12221915"/>
      <sheetName val="A22321900"/>
      <sheetName val="A22321901"/>
      <sheetName val="A2131900"/>
      <sheetName val="A2131901"/>
      <sheetName val="A12021090"/>
      <sheetName val="A110140"/>
      <sheetName val="A112140"/>
      <sheetName val="A12221090"/>
      <sheetName val="A12221091"/>
      <sheetName val="A1221090"/>
      <sheetName val="A112142"/>
      <sheetName val="A12121090"/>
      <sheetName val="A2101800"/>
      <sheetName val="A2131800"/>
      <sheetName val="A22321090"/>
      <sheetName val="A2131801"/>
      <sheetName val="A22021090"/>
      <sheetName val="A22321091"/>
      <sheetName val="A112144"/>
      <sheetName val="A2131803"/>
      <sheetName val="A22321093"/>
      <sheetName val="A12221093"/>
      <sheetName val="A131121195"/>
      <sheetName val="A271022"/>
      <sheetName val="A271024"/>
      <sheetName val="A17500000"/>
      <sheetName val="A17500001"/>
      <sheetName val="A24300201"/>
      <sheetName val="A17501010"/>
      <sheetName val="A17500500"/>
      <sheetName val="A17500501"/>
      <sheetName val="A24300200"/>
      <sheetName val="A24300000"/>
      <sheetName val="A24300001"/>
      <sheetName val="A24301000"/>
      <sheetName val="A1750200"/>
      <sheetName val="A2430200"/>
      <sheetName val="A17501011"/>
      <sheetName val="A1750051"/>
      <sheetName val="A1750001"/>
      <sheetName val="A2430001"/>
      <sheetName val="A2430021"/>
      <sheetName val="A24301001"/>
      <sheetName val="A1750022"/>
      <sheetName val="A1750052"/>
      <sheetName val="A2430002"/>
      <sheetName val="A1750002"/>
      <sheetName val="A17501012"/>
      <sheetName val="A24301002"/>
      <sheetName val="A2430022"/>
      <sheetName val="A23202"/>
      <sheetName val="A23203"/>
      <sheetName val="131421000"/>
      <sheetName val="13102130"/>
      <sheetName val="1313210001"/>
      <sheetName val="1313210002"/>
      <sheetName val="1313210031"/>
      <sheetName val="A131302193"/>
      <sheetName val="A131402190"/>
      <sheetName val="A131121192"/>
      <sheetName val="A291103"/>
      <sheetName val="A1120310"/>
      <sheetName val="A2130310"/>
      <sheetName val="A1121914"/>
      <sheetName val="A12221916"/>
      <sheetName val="A21319022"/>
      <sheetName val="A22321905"/>
      <sheetName val="A1101310"/>
      <sheetName val="A1121310"/>
      <sheetName val="A120211310"/>
      <sheetName val="A122211310"/>
      <sheetName val="A2101310"/>
      <sheetName val="A2131310"/>
      <sheetName val="A22021410"/>
      <sheetName val="A22321410"/>
      <sheetName val="A131102100"/>
      <sheetName val="A131121100"/>
      <sheetName val="A131121102"/>
      <sheetName val="A131121194"/>
      <sheetName val="A271020"/>
      <sheetName val="A27110"/>
      <sheetName val="A271023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A42001"/>
      <sheetName val="A42002"/>
      <sheetName val="A53002"/>
      <sheetName val="A53001"/>
      <sheetName val="A179730"/>
      <sheetName val="A249720"/>
      <sheetName val="A111140"/>
      <sheetName val="A2111800"/>
      <sheetName val="A22121090"/>
      <sheetName val="A48000"/>
      <sheetName val="A48001"/>
      <sheetName val="A41990"/>
      <sheetName val="A5290"/>
      <sheetName val="A5298"/>
      <sheetName val="A17102"/>
      <sheetName val="A24502"/>
      <sheetName val="A131421195"/>
      <sheetName val="A27022"/>
      <sheetName val="A53020"/>
      <sheetName val="A53022"/>
      <sheetName val="A42020"/>
      <sheetName val="A42024"/>
      <sheetName val="A5340"/>
      <sheetName val="A4240"/>
      <sheetName val="A175000"/>
      <sheetName val="A1751010"/>
      <sheetName val="A175050"/>
      <sheetName val="A243000"/>
      <sheetName val="A2431000"/>
      <sheetName val="A243020"/>
      <sheetName val="A175200"/>
      <sheetName val="A243200"/>
      <sheetName val="A175001"/>
      <sheetName val="A1751011"/>
      <sheetName val="A175051"/>
      <sheetName val="A243001"/>
      <sheetName val="A243021"/>
      <sheetName val="A2431001"/>
      <sheetName val="A175002"/>
      <sheetName val="A175052"/>
      <sheetName val="A1751012"/>
      <sheetName val="A243002"/>
      <sheetName val="A2431002"/>
      <sheetName val="A243022"/>
      <sheetName val="A48020"/>
      <sheetName val="A58009"/>
      <sheetName val="A401190"/>
      <sheetName val="A4022900"/>
      <sheetName val="A4022901"/>
      <sheetName val="A401192"/>
      <sheetName val="A501120"/>
      <sheetName val="A502290"/>
      <sheetName val="A502291"/>
      <sheetName val="A501121"/>
      <sheetName val="A501011"/>
      <sheetName val="A40493"/>
      <sheetName val="A504513"/>
      <sheetName val="A504511"/>
      <sheetName val="A5043111"/>
      <sheetName val="A4070"/>
      <sheetName val="A481001"/>
      <sheetName val="A58101"/>
      <sheetName val="A5596"/>
      <sheetName val="A4311421"/>
      <sheetName val="A4311429"/>
      <sheetName val="A55996"/>
      <sheetName val="A4311051"/>
      <sheetName val="A5594"/>
      <sheetName val="A4311054"/>
      <sheetName val="A55994"/>
      <sheetName val="A43112401"/>
      <sheetName val="A5595"/>
      <sheetName val="A43112404"/>
      <sheetName val="A55995"/>
      <sheetName val="A4311991"/>
      <sheetName val="A5597"/>
      <sheetName val="A43119991"/>
      <sheetName val="A55997"/>
      <sheetName val="A430491"/>
      <sheetName val="A5592"/>
      <sheetName val="A55992"/>
      <sheetName val="A430499"/>
      <sheetName val="A430011"/>
      <sheetName val="A5591"/>
      <sheetName val="A430016"/>
      <sheetName val="A55991"/>
      <sheetName val="A431001"/>
      <sheetName val="A5593"/>
      <sheetName val="A431007"/>
      <sheetName val="A55993"/>
      <sheetName val="A430001"/>
      <sheetName val="A430008"/>
      <sheetName val="A5590"/>
      <sheetName val="A55990"/>
      <sheetName val="A131421192"/>
      <sheetName val="A295"/>
      <sheetName val="A48013"/>
      <sheetName val="A580211"/>
      <sheetName val="A58005"/>
      <sheetName val="A48041"/>
      <sheetName val="A131402100"/>
      <sheetName val="A131421100"/>
      <sheetName val="A131421102"/>
      <sheetName val="A27020"/>
      <sheetName val="A2710"/>
      <sheetName val="A27023"/>
      <sheetName val="A40490"/>
      <sheetName val="A40495"/>
      <sheetName val="A5043110"/>
      <sheetName val="A504510"/>
      <sheetName val="Subordinated debt Interest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"/>
      <sheetName val="Insurance income"/>
      <sheetName val="Derivatives (hedge)"/>
      <sheetName val="Derivatives"/>
      <sheetName val="Commission - Oth Comms"/>
      <sheetName val="Change Actuarial reins"/>
      <sheetName val="Actuarial reinsurance"/>
      <sheetName val="Abbey dealing P &amp; 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ew control sheet"/>
      <sheetName val="opn balances check"/>
      <sheetName val="Trends"/>
      <sheetName val="W to C Rec"/>
      <sheetName val="CHESS Download"/>
      <sheetName val="Essbase Download"/>
      <sheetName val="Mgt Fees Rec"/>
      <sheetName val="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R Profit &amp; Loss"/>
    </sheetNames>
    <sheetDataSet>
      <sheetData sheetId="0" refreshError="1">
        <row r="1">
          <cell r="B1" t="str">
            <v>Select Entity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 - Validations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B4" t="str">
            <v>C-2536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OCT01"/>
      <sheetName val="ActgSpainRisk"/>
      <sheetName val="Especificaciones"/>
      <sheetName val="Other Oper"/>
      <sheetName val="Other_Oper"/>
      <sheetName val="Other_Oper1"/>
      <sheetName val="Other_Oper2"/>
      <sheetName val="Other_Oper3"/>
      <sheetName val="Other_Oper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Note 32 Operating lease assets"/>
      <sheetName val="Analysis"/>
      <sheetName val="PY Comparative"/>
      <sheetName val="Dep'n Check"/>
      <sheetName val="AFM OLA"/>
      <sheetName val="Detail"/>
      <sheetName val="2005 Retrieve"/>
      <sheetName val="Points Forw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C1" t="str">
            <v>Stat Consol</v>
          </cell>
          <cell r="HW1" t="str">
            <v>*</v>
          </cell>
        </row>
        <row r="2">
          <cell r="C2" t="str">
            <v>Consol Adj</v>
          </cell>
          <cell r="HW2" t="str">
            <v>*</v>
          </cell>
        </row>
        <row r="3">
          <cell r="C3" t="str">
            <v>IC</v>
          </cell>
          <cell r="HW3" t="str">
            <v>*</v>
          </cell>
        </row>
        <row r="4">
          <cell r="C4" t="str">
            <v>Dec 05 YTD</v>
          </cell>
          <cell r="HW4" t="str">
            <v>*</v>
          </cell>
        </row>
        <row r="5">
          <cell r="C5" t="str">
            <v>AN_ELIM</v>
          </cell>
          <cell r="D5" t="str">
            <v>C-2100</v>
          </cell>
          <cell r="E5" t="str">
            <v>C-2101</v>
          </cell>
          <cell r="F5" t="str">
            <v>C-2103</v>
          </cell>
          <cell r="G5" t="str">
            <v>C-2104</v>
          </cell>
          <cell r="H5" t="str">
            <v>C-2105</v>
          </cell>
          <cell r="I5" t="str">
            <v>C-2106</v>
          </cell>
          <cell r="J5" t="str">
            <v>C-2107</v>
          </cell>
          <cell r="K5" t="str">
            <v>C-2108</v>
          </cell>
          <cell r="L5" t="str">
            <v>C-2109</v>
          </cell>
          <cell r="M5" t="str">
            <v>C-2110</v>
          </cell>
          <cell r="N5" t="str">
            <v>C-2111</v>
          </cell>
          <cell r="O5" t="str">
            <v>C-2112</v>
          </cell>
          <cell r="P5" t="str">
            <v>C-2113</v>
          </cell>
          <cell r="Q5" t="str">
            <v>C-2115</v>
          </cell>
          <cell r="R5" t="str">
            <v>C-2116</v>
          </cell>
          <cell r="S5" t="str">
            <v>C-2117</v>
          </cell>
          <cell r="T5" t="str">
            <v>C-2118</v>
          </cell>
          <cell r="U5" t="str">
            <v>C-2119</v>
          </cell>
          <cell r="V5" t="str">
            <v>C-2121</v>
          </cell>
          <cell r="W5" t="str">
            <v>C-2122</v>
          </cell>
          <cell r="X5" t="str">
            <v>C-2123</v>
          </cell>
          <cell r="Y5" t="str">
            <v>C-2124</v>
          </cell>
          <cell r="Z5" t="str">
            <v>C-2125</v>
          </cell>
          <cell r="AA5" t="str">
            <v>C-2128</v>
          </cell>
          <cell r="AB5" t="str">
            <v>C-2129</v>
          </cell>
          <cell r="AC5" t="str">
            <v>C-2131</v>
          </cell>
          <cell r="AD5" t="str">
            <v>C-2133</v>
          </cell>
          <cell r="AE5" t="str">
            <v>C-2134</v>
          </cell>
          <cell r="AF5" t="str">
            <v>C-2135</v>
          </cell>
          <cell r="AG5" t="str">
            <v>C-2136</v>
          </cell>
          <cell r="AH5" t="str">
            <v>C-2137</v>
          </cell>
          <cell r="AI5" t="str">
            <v>C-2138</v>
          </cell>
          <cell r="AJ5" t="str">
            <v>C-2139</v>
          </cell>
          <cell r="AK5" t="str">
            <v>C-2140</v>
          </cell>
          <cell r="AL5" t="str">
            <v>C-2141</v>
          </cell>
          <cell r="AM5" t="str">
            <v>C-2147</v>
          </cell>
          <cell r="AN5" t="str">
            <v>C-2149</v>
          </cell>
          <cell r="AO5" t="str">
            <v>C-2150</v>
          </cell>
          <cell r="AP5" t="str">
            <v>C-2152</v>
          </cell>
          <cell r="AQ5" t="str">
            <v>C-2153</v>
          </cell>
          <cell r="AR5" t="str">
            <v>C-2154</v>
          </cell>
          <cell r="AS5" t="str">
            <v>C-2155</v>
          </cell>
          <cell r="AT5" t="str">
            <v>C-2156</v>
          </cell>
          <cell r="AU5" t="str">
            <v>C-2157</v>
          </cell>
          <cell r="AV5" t="str">
            <v>C-2158</v>
          </cell>
          <cell r="AW5" t="str">
            <v>C-2159</v>
          </cell>
          <cell r="AX5" t="str">
            <v>C-2160</v>
          </cell>
          <cell r="AY5" t="str">
            <v>C-2161</v>
          </cell>
          <cell r="AZ5" t="str">
            <v>C-2163</v>
          </cell>
          <cell r="BA5" t="str">
            <v>C-2167</v>
          </cell>
          <cell r="BB5" t="str">
            <v>C-2168</v>
          </cell>
          <cell r="BC5" t="str">
            <v>C-2169</v>
          </cell>
          <cell r="BD5" t="str">
            <v>C-2171</v>
          </cell>
          <cell r="BE5" t="str">
            <v>C-2172</v>
          </cell>
          <cell r="BF5" t="str">
            <v>C-2174</v>
          </cell>
          <cell r="BG5" t="str">
            <v>C-2175</v>
          </cell>
          <cell r="BH5" t="str">
            <v>C-2176</v>
          </cell>
          <cell r="BI5" t="str">
            <v>C-2177</v>
          </cell>
          <cell r="BJ5" t="str">
            <v>C-2178</v>
          </cell>
          <cell r="BK5" t="str">
            <v>C-2179</v>
          </cell>
          <cell r="BL5" t="str">
            <v>C-2180</v>
          </cell>
          <cell r="BM5" t="str">
            <v>C-2181</v>
          </cell>
          <cell r="BN5" t="str">
            <v>C-2182</v>
          </cell>
          <cell r="BO5" t="str">
            <v>C-2183</v>
          </cell>
          <cell r="BP5" t="str">
            <v>C-2184</v>
          </cell>
          <cell r="BQ5" t="str">
            <v>C-2185</v>
          </cell>
          <cell r="BR5" t="str">
            <v>C-2186</v>
          </cell>
          <cell r="BS5" t="str">
            <v>C-2187</v>
          </cell>
          <cell r="BT5" t="str">
            <v>C-2188</v>
          </cell>
          <cell r="BU5" t="str">
            <v>C-2189</v>
          </cell>
          <cell r="BV5" t="str">
            <v>C-2190</v>
          </cell>
          <cell r="BW5" t="str">
            <v>C-2191</v>
          </cell>
          <cell r="BX5" t="str">
            <v>C-2192</v>
          </cell>
          <cell r="BY5" t="str">
            <v>C-2193</v>
          </cell>
          <cell r="BZ5" t="str">
            <v>C-2194</v>
          </cell>
          <cell r="CA5" t="str">
            <v>C-2197</v>
          </cell>
          <cell r="CB5" t="str">
            <v>C-2198</v>
          </cell>
          <cell r="CC5" t="str">
            <v>C-2199</v>
          </cell>
          <cell r="CD5" t="str">
            <v>C-2200</v>
          </cell>
          <cell r="CE5" t="str">
            <v>C-2203</v>
          </cell>
          <cell r="CF5" t="str">
            <v>C-2207</v>
          </cell>
          <cell r="CG5" t="str">
            <v>C-2240</v>
          </cell>
          <cell r="CH5" t="str">
            <v>C-2241</v>
          </cell>
          <cell r="CI5" t="str">
            <v>C-2242</v>
          </cell>
          <cell r="CJ5" t="str">
            <v>C-2243</v>
          </cell>
          <cell r="CK5" t="str">
            <v>C-2300</v>
          </cell>
          <cell r="CL5" t="str">
            <v>C-2301</v>
          </cell>
          <cell r="CM5" t="str">
            <v>C-2303</v>
          </cell>
          <cell r="CN5" t="str">
            <v>C-2304</v>
          </cell>
          <cell r="CO5" t="str">
            <v>C-2305</v>
          </cell>
          <cell r="CP5" t="str">
            <v>C-2306</v>
          </cell>
          <cell r="CQ5" t="str">
            <v>C-2307</v>
          </cell>
          <cell r="CR5" t="str">
            <v>C-2308</v>
          </cell>
          <cell r="CS5" t="str">
            <v>C-2309</v>
          </cell>
          <cell r="CT5" t="str">
            <v>C-2310</v>
          </cell>
          <cell r="CU5" t="str">
            <v>C-2311</v>
          </cell>
          <cell r="CV5" t="str">
            <v>C-2313</v>
          </cell>
          <cell r="CW5" t="str">
            <v>C-2315</v>
          </cell>
          <cell r="CX5" t="str">
            <v>C-2330</v>
          </cell>
          <cell r="CY5" t="str">
            <v>C-2331</v>
          </cell>
          <cell r="CZ5" t="str">
            <v>C-2332</v>
          </cell>
          <cell r="DA5" t="str">
            <v>C-2334</v>
          </cell>
          <cell r="DB5" t="str">
            <v>C-2335</v>
          </cell>
          <cell r="DC5" t="str">
            <v>C-2350</v>
          </cell>
          <cell r="DD5" t="str">
            <v>C-2351</v>
          </cell>
          <cell r="DE5" t="str">
            <v>C-2352</v>
          </cell>
          <cell r="DF5" t="str">
            <v>C-2353</v>
          </cell>
          <cell r="DG5" t="str">
            <v>C-2354</v>
          </cell>
          <cell r="DH5" t="str">
            <v>C-2355</v>
          </cell>
          <cell r="DI5" t="str">
            <v>C-2356</v>
          </cell>
          <cell r="DJ5" t="str">
            <v>C-2358</v>
          </cell>
          <cell r="DK5" t="str">
            <v>C-2359</v>
          </cell>
          <cell r="DL5" t="str">
            <v>C-2360</v>
          </cell>
          <cell r="DM5" t="str">
            <v>C-2361</v>
          </cell>
          <cell r="DN5" t="str">
            <v>C-2362</v>
          </cell>
          <cell r="DO5" t="str">
            <v>C-2363</v>
          </cell>
          <cell r="DP5" t="str">
            <v>C-2364</v>
          </cell>
          <cell r="DQ5" t="str">
            <v>C-2365</v>
          </cell>
          <cell r="DR5" t="str">
            <v>C-2382</v>
          </cell>
          <cell r="DS5" t="str">
            <v>C-2390</v>
          </cell>
          <cell r="DT5" t="str">
            <v>C-2391</v>
          </cell>
          <cell r="DU5" t="str">
            <v>C-2393</v>
          </cell>
          <cell r="DV5" t="str">
            <v>C-2410</v>
          </cell>
          <cell r="DW5" t="str">
            <v>C-2411</v>
          </cell>
          <cell r="DX5" t="str">
            <v>C-2413</v>
          </cell>
          <cell r="DY5" t="str">
            <v>C-2420</v>
          </cell>
          <cell r="DZ5" t="str">
            <v>C-2425</v>
          </cell>
          <cell r="EA5" t="str">
            <v>C-2500</v>
          </cell>
          <cell r="EB5" t="str">
            <v>C-2501</v>
          </cell>
          <cell r="EC5" t="str">
            <v>C-2502</v>
          </cell>
          <cell r="ED5" t="str">
            <v>C-2503</v>
          </cell>
          <cell r="EE5" t="str">
            <v>C-2504</v>
          </cell>
          <cell r="EF5" t="str">
            <v>C-2505</v>
          </cell>
          <cell r="EG5" t="str">
            <v>C-2506</v>
          </cell>
          <cell r="EH5" t="str">
            <v>C-2507</v>
          </cell>
          <cell r="EI5" t="str">
            <v>C-2508</v>
          </cell>
          <cell r="EJ5" t="str">
            <v>C-2509</v>
          </cell>
          <cell r="EK5" t="str">
            <v>C-2510</v>
          </cell>
          <cell r="EL5" t="str">
            <v>C-2511</v>
          </cell>
          <cell r="EM5" t="str">
            <v>C-2512</v>
          </cell>
          <cell r="EN5" t="str">
            <v>C-2513</v>
          </cell>
          <cell r="EO5" t="str">
            <v>C-2514</v>
          </cell>
          <cell r="EP5" t="str">
            <v>C-2515</v>
          </cell>
          <cell r="EQ5" t="str">
            <v>C-2516</v>
          </cell>
          <cell r="ER5" t="str">
            <v>C-2517</v>
          </cell>
          <cell r="ES5" t="str">
            <v>C-2518</v>
          </cell>
          <cell r="ET5" t="str">
            <v>C-2519</v>
          </cell>
          <cell r="EU5" t="str">
            <v>C-2520</v>
          </cell>
          <cell r="EV5" t="str">
            <v>C-2521</v>
          </cell>
          <cell r="EW5" t="str">
            <v>C-2522</v>
          </cell>
          <cell r="EX5" t="str">
            <v>C-2523</v>
          </cell>
          <cell r="EY5" t="str">
            <v>C-2524</v>
          </cell>
          <cell r="EZ5" t="str">
            <v>C-2525</v>
          </cell>
          <cell r="FA5" t="str">
            <v>C-2526</v>
          </cell>
          <cell r="FB5" t="str">
            <v>C-2527</v>
          </cell>
          <cell r="FC5" t="str">
            <v>C-2528</v>
          </cell>
          <cell r="FD5" t="str">
            <v>C-2529</v>
          </cell>
          <cell r="FE5" t="str">
            <v>C-2530</v>
          </cell>
          <cell r="FF5" t="str">
            <v>C-2531</v>
          </cell>
          <cell r="FG5" t="str">
            <v>C-2532</v>
          </cell>
          <cell r="FH5" t="str">
            <v>C-2533</v>
          </cell>
          <cell r="FI5" t="str">
            <v>C-2534</v>
          </cell>
          <cell r="FJ5" t="str">
            <v>C-2535</v>
          </cell>
          <cell r="FK5" t="str">
            <v>C-2537</v>
          </cell>
          <cell r="FL5" t="str">
            <v>C-2538</v>
          </cell>
          <cell r="FM5" t="str">
            <v>C-2539</v>
          </cell>
          <cell r="FN5" t="str">
            <v>C-2540</v>
          </cell>
          <cell r="FO5" t="str">
            <v>C-2541</v>
          </cell>
          <cell r="FP5" t="str">
            <v>C-2542</v>
          </cell>
          <cell r="FQ5" t="str">
            <v>C-2543</v>
          </cell>
          <cell r="FR5" t="str">
            <v>C-2544</v>
          </cell>
          <cell r="FS5" t="str">
            <v>C-2546</v>
          </cell>
          <cell r="FT5" t="str">
            <v>C-2547</v>
          </cell>
          <cell r="FU5" t="str">
            <v>C-2548</v>
          </cell>
          <cell r="FV5" t="str">
            <v>C-2549</v>
          </cell>
          <cell r="FW5" t="str">
            <v>C-2550</v>
          </cell>
          <cell r="FX5" t="str">
            <v>C-2551</v>
          </cell>
          <cell r="FY5" t="str">
            <v>C-2552</v>
          </cell>
          <cell r="FZ5" t="str">
            <v>C-2553</v>
          </cell>
          <cell r="GA5" t="str">
            <v>C-2560</v>
          </cell>
          <cell r="GB5" t="str">
            <v>C-2561</v>
          </cell>
          <cell r="GC5" t="str">
            <v>C-2562</v>
          </cell>
          <cell r="GD5" t="str">
            <v>C-2563</v>
          </cell>
          <cell r="GE5" t="str">
            <v>C-2564</v>
          </cell>
          <cell r="GF5" t="str">
            <v>C-2565</v>
          </cell>
          <cell r="GG5" t="str">
            <v>C-2566</v>
          </cell>
          <cell r="GH5" t="str">
            <v>C-2567</v>
          </cell>
          <cell r="GI5" t="str">
            <v>C-2568</v>
          </cell>
          <cell r="GJ5" t="str">
            <v>C-2569</v>
          </cell>
          <cell r="GK5" t="str">
            <v>C-2570</v>
          </cell>
          <cell r="GL5" t="str">
            <v>C-2700</v>
          </cell>
          <cell r="GM5" t="str">
            <v>C-2701</v>
          </cell>
          <cell r="GN5" t="str">
            <v>C-2702</v>
          </cell>
          <cell r="GO5" t="str">
            <v>C-2703</v>
          </cell>
          <cell r="GP5" t="str">
            <v>C-2705</v>
          </cell>
          <cell r="GQ5" t="str">
            <v>C-2706</v>
          </cell>
          <cell r="GR5" t="str">
            <v>C-2707</v>
          </cell>
          <cell r="GS5" t="str">
            <v>C-2711</v>
          </cell>
          <cell r="GT5" t="str">
            <v>C-2712</v>
          </cell>
          <cell r="GU5" t="str">
            <v>C-2713</v>
          </cell>
          <cell r="GV5" t="str">
            <v>C-2714</v>
          </cell>
          <cell r="GW5" t="str">
            <v>C-2715</v>
          </cell>
          <cell r="GX5" t="str">
            <v>C-2716</v>
          </cell>
          <cell r="GY5" t="str">
            <v>C-2717</v>
          </cell>
          <cell r="GZ5" t="str">
            <v>C-2718</v>
          </cell>
          <cell r="HA5" t="str">
            <v>C-2719</v>
          </cell>
          <cell r="HB5" t="str">
            <v>C-2720</v>
          </cell>
          <cell r="HC5" t="str">
            <v>C-2721</v>
          </cell>
          <cell r="HD5" t="str">
            <v>C-2722</v>
          </cell>
          <cell r="HE5" t="str">
            <v>C-2724</v>
          </cell>
          <cell r="HF5" t="str">
            <v>C-2725</v>
          </cell>
          <cell r="HG5" t="str">
            <v>C-2726</v>
          </cell>
          <cell r="HH5" t="str">
            <v>C-2728</v>
          </cell>
          <cell r="HI5" t="str">
            <v>C-2729</v>
          </cell>
          <cell r="HJ5" t="str">
            <v>C-2730</v>
          </cell>
          <cell r="HK5" t="str">
            <v>C-2731</v>
          </cell>
          <cell r="HL5" t="str">
            <v>C-2732</v>
          </cell>
          <cell r="HM5" t="str">
            <v>C-2733</v>
          </cell>
          <cell r="HN5" t="str">
            <v>C-A145</v>
          </cell>
          <cell r="HO5" t="str">
            <v>C-A536</v>
          </cell>
          <cell r="HP5" t="str">
            <v>C-B536</v>
          </cell>
          <cell r="HQ5" t="str">
            <v>C-E145</v>
          </cell>
          <cell r="HR5" t="str">
            <v>C-G145</v>
          </cell>
          <cell r="HS5" t="str">
            <v>C-H145</v>
          </cell>
          <cell r="HT5" t="str">
            <v>AN Plc</v>
          </cell>
          <cell r="HU5" t="str">
            <v>AN_GROUP_SUBTOTAL</v>
          </cell>
          <cell r="HV5" t="str">
            <v>AN_GROUP</v>
          </cell>
          <cell r="HW5">
            <v>1</v>
          </cell>
        </row>
        <row r="6">
          <cell r="A6" t="str">
            <v>4402</v>
          </cell>
          <cell r="B6" t="str">
            <v>Other fixed assets (4402)</v>
          </cell>
          <cell r="C6" t="str">
            <v>0</v>
          </cell>
          <cell r="D6" t="str">
            <v>0</v>
          </cell>
          <cell r="E6" t="str">
            <v>0</v>
          </cell>
          <cell r="F6" t="str">
            <v>0</v>
          </cell>
          <cell r="G6" t="str">
            <v>0</v>
          </cell>
          <cell r="H6" t="str">
            <v>0</v>
          </cell>
          <cell r="I6" t="str">
            <v>0</v>
          </cell>
          <cell r="J6" t="str">
            <v>0</v>
          </cell>
          <cell r="K6" t="str">
            <v>0</v>
          </cell>
          <cell r="L6" t="str">
            <v>0</v>
          </cell>
          <cell r="M6" t="str">
            <v>0</v>
          </cell>
          <cell r="N6" t="str">
            <v>0</v>
          </cell>
          <cell r="O6" t="str">
            <v>0</v>
          </cell>
          <cell r="P6" t="str">
            <v>0</v>
          </cell>
          <cell r="Q6" t="str">
            <v>0</v>
          </cell>
          <cell r="R6" t="str">
            <v>0</v>
          </cell>
          <cell r="S6" t="str">
            <v>0</v>
          </cell>
          <cell r="T6" t="str">
            <v>0</v>
          </cell>
          <cell r="U6" t="str">
            <v>0</v>
          </cell>
          <cell r="V6" t="str">
            <v>0</v>
          </cell>
          <cell r="W6" t="str">
            <v>0</v>
          </cell>
          <cell r="X6" t="str">
            <v>0</v>
          </cell>
          <cell r="Y6" t="str">
            <v>0</v>
          </cell>
          <cell r="Z6" t="str">
            <v>0</v>
          </cell>
          <cell r="AA6" t="str">
            <v>0</v>
          </cell>
          <cell r="AB6" t="str">
            <v>0</v>
          </cell>
          <cell r="AC6" t="str">
            <v>0</v>
          </cell>
          <cell r="AD6" t="str">
            <v>0</v>
          </cell>
          <cell r="AE6" t="str">
            <v>0</v>
          </cell>
          <cell r="AF6" t="str">
            <v>0</v>
          </cell>
          <cell r="AG6" t="str">
            <v>0</v>
          </cell>
          <cell r="AH6" t="str">
            <v>0</v>
          </cell>
          <cell r="AI6" t="str">
            <v>0</v>
          </cell>
          <cell r="AJ6" t="str">
            <v>0</v>
          </cell>
          <cell r="AK6" t="str">
            <v>0</v>
          </cell>
          <cell r="AL6" t="str">
            <v>0</v>
          </cell>
          <cell r="AM6" t="str">
            <v>0</v>
          </cell>
          <cell r="AN6" t="str">
            <v>0</v>
          </cell>
          <cell r="AO6" t="str">
            <v>0</v>
          </cell>
          <cell r="AP6" t="str">
            <v>0</v>
          </cell>
          <cell r="AQ6" t="str">
            <v>0</v>
          </cell>
          <cell r="AR6" t="str">
            <v>0</v>
          </cell>
          <cell r="AS6" t="str">
            <v>0</v>
          </cell>
          <cell r="AT6" t="str">
            <v>0</v>
          </cell>
          <cell r="AU6">
            <v>0</v>
          </cell>
          <cell r="AV6" t="str">
            <v>0</v>
          </cell>
          <cell r="AW6" t="str">
            <v>0</v>
          </cell>
          <cell r="AX6" t="str">
            <v>0</v>
          </cell>
          <cell r="AY6" t="str">
            <v>0</v>
          </cell>
          <cell r="AZ6" t="str">
            <v>0</v>
          </cell>
          <cell r="BA6" t="str">
            <v>0</v>
          </cell>
          <cell r="BB6" t="str">
            <v>0</v>
          </cell>
          <cell r="BC6" t="str">
            <v>0</v>
          </cell>
          <cell r="BD6" t="str">
            <v>0</v>
          </cell>
          <cell r="BE6" t="str">
            <v>0</v>
          </cell>
          <cell r="BF6" t="str">
            <v>0</v>
          </cell>
          <cell r="BG6" t="str">
            <v>0</v>
          </cell>
          <cell r="BH6" t="str">
            <v>0</v>
          </cell>
          <cell r="BI6" t="str">
            <v>0</v>
          </cell>
          <cell r="BJ6" t="str">
            <v>0</v>
          </cell>
          <cell r="BK6" t="str">
            <v>0</v>
          </cell>
          <cell r="BL6" t="str">
            <v>0</v>
          </cell>
          <cell r="BM6" t="str">
            <v>0</v>
          </cell>
          <cell r="BN6" t="str">
            <v>0</v>
          </cell>
          <cell r="BO6" t="str">
            <v>0</v>
          </cell>
          <cell r="BP6" t="str">
            <v>0</v>
          </cell>
          <cell r="BQ6" t="str">
            <v>0</v>
          </cell>
          <cell r="BR6" t="str">
            <v>0</v>
          </cell>
          <cell r="BS6" t="str">
            <v>0</v>
          </cell>
          <cell r="BT6" t="str">
            <v>0</v>
          </cell>
          <cell r="BU6" t="str">
            <v>0</v>
          </cell>
          <cell r="BV6" t="str">
            <v>0</v>
          </cell>
          <cell r="BW6" t="str">
            <v>0</v>
          </cell>
          <cell r="BX6" t="str">
            <v>0</v>
          </cell>
          <cell r="BY6" t="str">
            <v>0</v>
          </cell>
          <cell r="BZ6" t="str">
            <v>0</v>
          </cell>
          <cell r="CA6" t="str">
            <v>0</v>
          </cell>
          <cell r="CB6" t="str">
            <v>0</v>
          </cell>
          <cell r="CC6" t="str">
            <v>0</v>
          </cell>
          <cell r="CD6" t="str">
            <v>0</v>
          </cell>
          <cell r="CE6" t="str">
            <v>0</v>
          </cell>
          <cell r="CF6" t="str">
            <v>0</v>
          </cell>
          <cell r="CG6" t="str">
            <v>0</v>
          </cell>
          <cell r="CH6" t="str">
            <v>0</v>
          </cell>
          <cell r="CI6" t="str">
            <v>0</v>
          </cell>
          <cell r="CJ6" t="str">
            <v>0</v>
          </cell>
          <cell r="CK6" t="str">
            <v>0</v>
          </cell>
          <cell r="CL6" t="str">
            <v>0</v>
          </cell>
          <cell r="CM6" t="str">
            <v>0</v>
          </cell>
          <cell r="CN6" t="str">
            <v>0</v>
          </cell>
          <cell r="CO6" t="str">
            <v>0</v>
          </cell>
          <cell r="CP6" t="str">
            <v>0</v>
          </cell>
          <cell r="CQ6" t="str">
            <v>0</v>
          </cell>
          <cell r="CR6" t="str">
            <v>0</v>
          </cell>
          <cell r="CS6" t="str">
            <v>0</v>
          </cell>
          <cell r="CT6" t="str">
            <v>0</v>
          </cell>
          <cell r="CU6" t="str">
            <v>0</v>
          </cell>
          <cell r="CV6" t="str">
            <v>0</v>
          </cell>
          <cell r="CW6" t="str">
            <v>0</v>
          </cell>
          <cell r="CX6" t="str">
            <v>0</v>
          </cell>
          <cell r="CY6" t="str">
            <v>0</v>
          </cell>
          <cell r="CZ6" t="str">
            <v>0</v>
          </cell>
          <cell r="DA6" t="str">
            <v>0</v>
          </cell>
          <cell r="DB6" t="str">
            <v>0</v>
          </cell>
          <cell r="DC6">
            <v>0</v>
          </cell>
          <cell r="DD6" t="str">
            <v>0</v>
          </cell>
          <cell r="DE6" t="str">
            <v>0</v>
          </cell>
          <cell r="DF6" t="str">
            <v>0</v>
          </cell>
          <cell r="DG6" t="str">
            <v>0</v>
          </cell>
          <cell r="DH6" t="str">
            <v>0</v>
          </cell>
          <cell r="DI6" t="str">
            <v>0</v>
          </cell>
          <cell r="DJ6" t="str">
            <v>0</v>
          </cell>
          <cell r="DK6" t="str">
            <v>0</v>
          </cell>
          <cell r="DL6" t="str">
            <v>0</v>
          </cell>
          <cell r="DM6" t="str">
            <v>0</v>
          </cell>
          <cell r="DN6" t="str">
            <v>0</v>
          </cell>
          <cell r="DO6" t="str">
            <v>0</v>
          </cell>
          <cell r="DP6" t="str">
            <v>0</v>
          </cell>
          <cell r="DQ6" t="str">
            <v>0</v>
          </cell>
          <cell r="DR6" t="str">
            <v>0</v>
          </cell>
          <cell r="DS6" t="str">
            <v>0</v>
          </cell>
          <cell r="DT6" t="str">
            <v>0</v>
          </cell>
          <cell r="DU6" t="str">
            <v>0</v>
          </cell>
          <cell r="DV6">
            <v>0</v>
          </cell>
          <cell r="DW6" t="str">
            <v>0</v>
          </cell>
          <cell r="DX6" t="str">
            <v>0</v>
          </cell>
          <cell r="DY6" t="str">
            <v>0</v>
          </cell>
          <cell r="DZ6" t="str">
            <v>0</v>
          </cell>
          <cell r="EA6" t="str">
            <v>0</v>
          </cell>
          <cell r="EB6" t="str">
            <v>0</v>
          </cell>
          <cell r="EC6" t="str">
            <v>0</v>
          </cell>
          <cell r="ED6" t="str">
            <v>0</v>
          </cell>
          <cell r="EE6" t="str">
            <v>0</v>
          </cell>
          <cell r="EF6" t="str">
            <v>0</v>
          </cell>
          <cell r="EG6" t="str">
            <v>0</v>
          </cell>
          <cell r="EH6" t="str">
            <v>0</v>
          </cell>
          <cell r="EI6">
            <v>478450.1</v>
          </cell>
          <cell r="EJ6" t="str">
            <v>0</v>
          </cell>
          <cell r="EK6" t="str">
            <v>0</v>
          </cell>
          <cell r="EL6" t="str">
            <v>0</v>
          </cell>
          <cell r="EM6" t="str">
            <v>0</v>
          </cell>
          <cell r="EN6" t="str">
            <v>0</v>
          </cell>
          <cell r="EO6" t="str">
            <v>0</v>
          </cell>
          <cell r="EP6" t="str">
            <v>0</v>
          </cell>
          <cell r="EQ6" t="str">
            <v>0</v>
          </cell>
          <cell r="ER6" t="str">
            <v>0</v>
          </cell>
          <cell r="ES6">
            <v>9376647.7599999998</v>
          </cell>
          <cell r="ET6" t="str">
            <v>0</v>
          </cell>
          <cell r="EU6" t="str">
            <v>0</v>
          </cell>
          <cell r="EV6" t="str">
            <v>0</v>
          </cell>
          <cell r="EW6" t="str">
            <v>0</v>
          </cell>
          <cell r="EX6" t="str">
            <v>0</v>
          </cell>
          <cell r="EY6" t="str">
            <v>0</v>
          </cell>
          <cell r="EZ6">
            <v>0</v>
          </cell>
          <cell r="FA6" t="str">
            <v>0</v>
          </cell>
          <cell r="FB6" t="str">
            <v>0</v>
          </cell>
          <cell r="FC6" t="str">
            <v>0</v>
          </cell>
          <cell r="FD6" t="str">
            <v>0</v>
          </cell>
          <cell r="FE6" t="str">
            <v>0</v>
          </cell>
          <cell r="FF6" t="str">
            <v>0</v>
          </cell>
          <cell r="FG6">
            <v>-2.48</v>
          </cell>
          <cell r="FH6" t="str">
            <v>0</v>
          </cell>
          <cell r="FI6" t="str">
            <v>0</v>
          </cell>
          <cell r="FJ6" t="str">
            <v>0</v>
          </cell>
          <cell r="FK6" t="str">
            <v>0</v>
          </cell>
          <cell r="FL6" t="str">
            <v>0</v>
          </cell>
          <cell r="FM6" t="str">
            <v>0</v>
          </cell>
          <cell r="FN6" t="str">
            <v>0</v>
          </cell>
          <cell r="FO6" t="str">
            <v>0</v>
          </cell>
          <cell r="FP6" t="str">
            <v>0</v>
          </cell>
          <cell r="FQ6" t="str">
            <v>0</v>
          </cell>
          <cell r="FR6" t="str">
            <v>0</v>
          </cell>
          <cell r="FS6" t="str">
            <v>0</v>
          </cell>
          <cell r="FT6" t="str">
            <v>0</v>
          </cell>
          <cell r="FU6" t="str">
            <v>0</v>
          </cell>
          <cell r="FV6" t="str">
            <v>0</v>
          </cell>
          <cell r="FW6" t="str">
            <v>0</v>
          </cell>
          <cell r="FX6" t="str">
            <v>0</v>
          </cell>
          <cell r="FY6" t="str">
            <v>0</v>
          </cell>
          <cell r="FZ6" t="str">
            <v>0</v>
          </cell>
          <cell r="GA6" t="str">
            <v>0</v>
          </cell>
          <cell r="GB6" t="str">
            <v>0</v>
          </cell>
          <cell r="GC6">
            <v>113204621.2</v>
          </cell>
          <cell r="GD6" t="str">
            <v>0</v>
          </cell>
          <cell r="GE6" t="str">
            <v>0</v>
          </cell>
          <cell r="GF6" t="str">
            <v>0</v>
          </cell>
          <cell r="GG6" t="str">
            <v>0</v>
          </cell>
          <cell r="GH6" t="str">
            <v>0</v>
          </cell>
          <cell r="GI6" t="str">
            <v>0</v>
          </cell>
          <cell r="GJ6" t="str">
            <v>0</v>
          </cell>
          <cell r="GK6" t="str">
            <v>0</v>
          </cell>
          <cell r="GL6" t="str">
            <v>0</v>
          </cell>
          <cell r="GM6" t="str">
            <v>0</v>
          </cell>
          <cell r="GN6" t="str">
            <v>0</v>
          </cell>
          <cell r="GO6" t="str">
            <v>0</v>
          </cell>
          <cell r="GP6" t="str">
            <v>0</v>
          </cell>
          <cell r="GQ6" t="str">
            <v>0</v>
          </cell>
          <cell r="GR6" t="str">
            <v>0</v>
          </cell>
          <cell r="GS6" t="str">
            <v>0</v>
          </cell>
          <cell r="GT6" t="str">
            <v>0</v>
          </cell>
          <cell r="GU6" t="str">
            <v>0</v>
          </cell>
          <cell r="GV6" t="str">
            <v>0</v>
          </cell>
          <cell r="GW6" t="str">
            <v>0</v>
          </cell>
          <cell r="GX6" t="str">
            <v>0</v>
          </cell>
          <cell r="GY6" t="str">
            <v>0</v>
          </cell>
          <cell r="GZ6" t="str">
            <v>0</v>
          </cell>
          <cell r="HA6" t="str">
            <v>0</v>
          </cell>
          <cell r="HB6" t="str">
            <v>0</v>
          </cell>
          <cell r="HC6" t="str">
            <v>0</v>
          </cell>
          <cell r="HD6" t="str">
            <v>0</v>
          </cell>
          <cell r="HE6" t="str">
            <v>0</v>
          </cell>
          <cell r="HF6" t="str">
            <v>0</v>
          </cell>
          <cell r="HG6" t="str">
            <v>0</v>
          </cell>
          <cell r="HH6" t="str">
            <v>0</v>
          </cell>
          <cell r="HI6" t="str">
            <v>0</v>
          </cell>
          <cell r="HJ6" t="str">
            <v>0</v>
          </cell>
          <cell r="HK6" t="str">
            <v>0</v>
          </cell>
          <cell r="HL6" t="str">
            <v>0</v>
          </cell>
          <cell r="HM6" t="str">
            <v>0</v>
          </cell>
          <cell r="HN6" t="str">
            <v>0</v>
          </cell>
          <cell r="HO6" t="str">
            <v>0</v>
          </cell>
          <cell r="HP6" t="str">
            <v>0</v>
          </cell>
          <cell r="HQ6" t="str">
            <v>0</v>
          </cell>
          <cell r="HR6" t="str">
            <v>0</v>
          </cell>
          <cell r="HS6" t="str">
            <v>0</v>
          </cell>
          <cell r="HT6" t="str">
            <v>0</v>
          </cell>
          <cell r="HU6">
            <v>123059716.58</v>
          </cell>
          <cell r="HV6">
            <v>123059716.58</v>
          </cell>
          <cell r="HW6">
            <v>2</v>
          </cell>
        </row>
        <row r="7">
          <cell r="A7" t="str">
            <v>4632</v>
          </cell>
          <cell r="B7" t="str">
            <v>Other assets transferred as operational leases (4632)</v>
          </cell>
          <cell r="C7" t="str">
            <v>0</v>
          </cell>
          <cell r="D7" t="str">
            <v>0</v>
          </cell>
          <cell r="E7" t="str">
            <v>0</v>
          </cell>
          <cell r="F7" t="str">
            <v>0</v>
          </cell>
          <cell r="G7" t="str">
            <v>0</v>
          </cell>
          <cell r="H7" t="str">
            <v>0</v>
          </cell>
          <cell r="I7" t="str">
            <v>0</v>
          </cell>
          <cell r="J7" t="str">
            <v>0</v>
          </cell>
          <cell r="K7" t="str">
            <v>0</v>
          </cell>
          <cell r="L7" t="str">
            <v>0</v>
          </cell>
          <cell r="M7" t="str">
            <v>0</v>
          </cell>
          <cell r="N7" t="str">
            <v>0</v>
          </cell>
          <cell r="O7" t="str">
            <v>0</v>
          </cell>
          <cell r="P7" t="str">
            <v>0</v>
          </cell>
          <cell r="Q7" t="str">
            <v>0</v>
          </cell>
          <cell r="R7" t="str">
            <v>0</v>
          </cell>
          <cell r="S7" t="str">
            <v>0</v>
          </cell>
          <cell r="T7" t="str">
            <v>0</v>
          </cell>
          <cell r="U7" t="str">
            <v>0</v>
          </cell>
          <cell r="V7" t="str">
            <v>0</v>
          </cell>
          <cell r="W7" t="str">
            <v>0</v>
          </cell>
          <cell r="X7" t="str">
            <v>0</v>
          </cell>
          <cell r="Y7" t="str">
            <v>0</v>
          </cell>
          <cell r="Z7" t="str">
            <v>0</v>
          </cell>
          <cell r="AA7" t="str">
            <v>0</v>
          </cell>
          <cell r="AB7" t="str">
            <v>0</v>
          </cell>
          <cell r="AC7" t="str">
            <v>0</v>
          </cell>
          <cell r="AD7" t="str">
            <v>0</v>
          </cell>
          <cell r="AE7" t="str">
            <v>0</v>
          </cell>
          <cell r="AF7" t="str">
            <v>0</v>
          </cell>
          <cell r="AG7" t="str">
            <v>0</v>
          </cell>
          <cell r="AH7" t="str">
            <v>0</v>
          </cell>
          <cell r="AI7" t="str">
            <v>0</v>
          </cell>
          <cell r="AJ7" t="str">
            <v>0</v>
          </cell>
          <cell r="AK7" t="str">
            <v>0</v>
          </cell>
          <cell r="AL7" t="str">
            <v>0</v>
          </cell>
          <cell r="AM7" t="str">
            <v>0</v>
          </cell>
          <cell r="AN7" t="str">
            <v>0</v>
          </cell>
          <cell r="AO7" t="str">
            <v>0</v>
          </cell>
          <cell r="AP7" t="str">
            <v>0</v>
          </cell>
          <cell r="AQ7" t="str">
            <v>0</v>
          </cell>
          <cell r="AR7" t="str">
            <v>0</v>
          </cell>
          <cell r="AS7" t="str">
            <v>0</v>
          </cell>
          <cell r="AT7" t="str">
            <v>0</v>
          </cell>
          <cell r="AU7">
            <v>0</v>
          </cell>
          <cell r="AV7" t="str">
            <v>0</v>
          </cell>
          <cell r="AW7" t="str">
            <v>0</v>
          </cell>
          <cell r="AX7" t="str">
            <v>0</v>
          </cell>
          <cell r="AY7" t="str">
            <v>0</v>
          </cell>
          <cell r="AZ7" t="str">
            <v>0</v>
          </cell>
          <cell r="BA7" t="str">
            <v>0</v>
          </cell>
          <cell r="BB7" t="str">
            <v>0</v>
          </cell>
          <cell r="BC7" t="str">
            <v>0</v>
          </cell>
          <cell r="BD7" t="str">
            <v>0</v>
          </cell>
          <cell r="BE7" t="str">
            <v>0</v>
          </cell>
          <cell r="BF7" t="str">
            <v>0</v>
          </cell>
          <cell r="BG7" t="str">
            <v>0</v>
          </cell>
          <cell r="BH7" t="str">
            <v>0</v>
          </cell>
          <cell r="BI7" t="str">
            <v>0</v>
          </cell>
          <cell r="BJ7" t="str">
            <v>0</v>
          </cell>
          <cell r="BK7" t="str">
            <v>0</v>
          </cell>
          <cell r="BL7" t="str">
            <v>0</v>
          </cell>
          <cell r="BM7" t="str">
            <v>0</v>
          </cell>
          <cell r="BN7" t="str">
            <v>0</v>
          </cell>
          <cell r="BO7" t="str">
            <v>0</v>
          </cell>
          <cell r="BP7" t="str">
            <v>0</v>
          </cell>
          <cell r="BQ7" t="str">
            <v>0</v>
          </cell>
          <cell r="BR7" t="str">
            <v>0</v>
          </cell>
          <cell r="BS7" t="str">
            <v>0</v>
          </cell>
          <cell r="BT7" t="str">
            <v>0</v>
          </cell>
          <cell r="BU7" t="str">
            <v>0</v>
          </cell>
          <cell r="BV7" t="str">
            <v>0</v>
          </cell>
          <cell r="BW7" t="str">
            <v>0</v>
          </cell>
          <cell r="BX7" t="str">
            <v>0</v>
          </cell>
          <cell r="BY7" t="str">
            <v>0</v>
          </cell>
          <cell r="BZ7" t="str">
            <v>0</v>
          </cell>
          <cell r="CA7" t="str">
            <v>0</v>
          </cell>
          <cell r="CB7" t="str">
            <v>0</v>
          </cell>
          <cell r="CC7" t="str">
            <v>0</v>
          </cell>
          <cell r="CD7" t="str">
            <v>0</v>
          </cell>
          <cell r="CE7" t="str">
            <v>0</v>
          </cell>
          <cell r="CF7" t="str">
            <v>0</v>
          </cell>
          <cell r="CG7" t="str">
            <v>0</v>
          </cell>
          <cell r="CH7" t="str">
            <v>0</v>
          </cell>
          <cell r="CI7" t="str">
            <v>0</v>
          </cell>
          <cell r="CJ7" t="str">
            <v>0</v>
          </cell>
          <cell r="CK7" t="str">
            <v>0</v>
          </cell>
          <cell r="CL7" t="str">
            <v>0</v>
          </cell>
          <cell r="CM7" t="str">
            <v>0</v>
          </cell>
          <cell r="CN7" t="str">
            <v>0</v>
          </cell>
          <cell r="CO7" t="str">
            <v>0</v>
          </cell>
          <cell r="CP7" t="str">
            <v>0</v>
          </cell>
          <cell r="CQ7" t="str">
            <v>0</v>
          </cell>
          <cell r="CR7" t="str">
            <v>0</v>
          </cell>
          <cell r="CS7" t="str">
            <v>0</v>
          </cell>
          <cell r="CT7" t="str">
            <v>0</v>
          </cell>
          <cell r="CU7" t="str">
            <v>0</v>
          </cell>
          <cell r="CV7" t="str">
            <v>0</v>
          </cell>
          <cell r="CW7" t="str">
            <v>0</v>
          </cell>
          <cell r="CX7" t="str">
            <v>0</v>
          </cell>
          <cell r="CY7" t="str">
            <v>0</v>
          </cell>
          <cell r="CZ7" t="str">
            <v>0</v>
          </cell>
          <cell r="DA7" t="str">
            <v>0</v>
          </cell>
          <cell r="DB7" t="str">
            <v>0</v>
          </cell>
          <cell r="DC7">
            <v>0</v>
          </cell>
          <cell r="DD7" t="str">
            <v>0</v>
          </cell>
          <cell r="DE7" t="str">
            <v>0</v>
          </cell>
          <cell r="DF7" t="str">
            <v>0</v>
          </cell>
          <cell r="DG7" t="str">
            <v>0</v>
          </cell>
          <cell r="DH7" t="str">
            <v>0</v>
          </cell>
          <cell r="DI7" t="str">
            <v>0</v>
          </cell>
          <cell r="DJ7" t="str">
            <v>0</v>
          </cell>
          <cell r="DK7" t="str">
            <v>0</v>
          </cell>
          <cell r="DL7" t="str">
            <v>0</v>
          </cell>
          <cell r="DM7" t="str">
            <v>0</v>
          </cell>
          <cell r="DN7" t="str">
            <v>0</v>
          </cell>
          <cell r="DO7" t="str">
            <v>0</v>
          </cell>
          <cell r="DP7" t="str">
            <v>0</v>
          </cell>
          <cell r="DQ7" t="str">
            <v>0</v>
          </cell>
          <cell r="DR7" t="str">
            <v>0</v>
          </cell>
          <cell r="DS7" t="str">
            <v>0</v>
          </cell>
          <cell r="DT7" t="str">
            <v>0</v>
          </cell>
          <cell r="DU7" t="str">
            <v>0</v>
          </cell>
          <cell r="DV7">
            <v>0</v>
          </cell>
          <cell r="DW7" t="str">
            <v>0</v>
          </cell>
          <cell r="DX7" t="str">
            <v>0</v>
          </cell>
          <cell r="DY7" t="str">
            <v>0</v>
          </cell>
          <cell r="DZ7" t="str">
            <v>0</v>
          </cell>
          <cell r="EA7" t="str">
            <v>0</v>
          </cell>
          <cell r="EB7" t="str">
            <v>0</v>
          </cell>
          <cell r="EC7" t="str">
            <v>0</v>
          </cell>
          <cell r="ED7" t="str">
            <v>0</v>
          </cell>
          <cell r="EE7" t="str">
            <v>0</v>
          </cell>
          <cell r="EF7" t="str">
            <v>0</v>
          </cell>
          <cell r="EG7" t="str">
            <v>0</v>
          </cell>
          <cell r="EH7" t="str">
            <v>0</v>
          </cell>
          <cell r="EI7" t="str">
            <v>0</v>
          </cell>
          <cell r="EJ7" t="str">
            <v>0</v>
          </cell>
          <cell r="EK7" t="str">
            <v>0</v>
          </cell>
          <cell r="EL7" t="str">
            <v>0</v>
          </cell>
          <cell r="EM7" t="str">
            <v>0</v>
          </cell>
          <cell r="EN7" t="str">
            <v>0</v>
          </cell>
          <cell r="EO7" t="str">
            <v>0</v>
          </cell>
          <cell r="EP7" t="str">
            <v>0</v>
          </cell>
          <cell r="EQ7" t="str">
            <v>0</v>
          </cell>
          <cell r="ER7" t="str">
            <v>0</v>
          </cell>
          <cell r="ES7" t="str">
            <v>0</v>
          </cell>
          <cell r="ET7" t="str">
            <v>0</v>
          </cell>
          <cell r="EU7" t="str">
            <v>0</v>
          </cell>
          <cell r="EV7" t="str">
            <v>0</v>
          </cell>
          <cell r="EW7" t="str">
            <v>0</v>
          </cell>
          <cell r="EX7" t="str">
            <v>0</v>
          </cell>
          <cell r="EY7" t="str">
            <v>0</v>
          </cell>
          <cell r="EZ7" t="str">
            <v>0</v>
          </cell>
          <cell r="FA7" t="str">
            <v>0</v>
          </cell>
          <cell r="FB7" t="str">
            <v>0</v>
          </cell>
          <cell r="FC7" t="str">
            <v>0</v>
          </cell>
          <cell r="FD7" t="str">
            <v>0</v>
          </cell>
          <cell r="FE7" t="str">
            <v>0</v>
          </cell>
          <cell r="FF7" t="str">
            <v>0</v>
          </cell>
          <cell r="FG7" t="str">
            <v>0</v>
          </cell>
          <cell r="FH7" t="str">
            <v>0</v>
          </cell>
          <cell r="FI7" t="str">
            <v>0</v>
          </cell>
          <cell r="FJ7" t="str">
            <v>0</v>
          </cell>
          <cell r="FK7" t="str">
            <v>0</v>
          </cell>
          <cell r="FL7" t="str">
            <v>0</v>
          </cell>
          <cell r="FM7" t="str">
            <v>0</v>
          </cell>
          <cell r="FN7" t="str">
            <v>0</v>
          </cell>
          <cell r="FO7" t="str">
            <v>0</v>
          </cell>
          <cell r="FP7" t="str">
            <v>0</v>
          </cell>
          <cell r="FQ7" t="str">
            <v>0</v>
          </cell>
          <cell r="FR7" t="str">
            <v>0</v>
          </cell>
          <cell r="FS7" t="str">
            <v>0</v>
          </cell>
          <cell r="FT7" t="str">
            <v>0</v>
          </cell>
          <cell r="FU7" t="str">
            <v>0</v>
          </cell>
          <cell r="FV7" t="str">
            <v>0</v>
          </cell>
          <cell r="FW7" t="str">
            <v>0</v>
          </cell>
          <cell r="FX7" t="str">
            <v>0</v>
          </cell>
          <cell r="FY7" t="str">
            <v>0</v>
          </cell>
          <cell r="FZ7" t="str">
            <v>0</v>
          </cell>
          <cell r="GA7" t="str">
            <v>0</v>
          </cell>
          <cell r="GB7" t="str">
            <v>0</v>
          </cell>
          <cell r="GC7">
            <v>42804</v>
          </cell>
          <cell r="GD7" t="str">
            <v>0</v>
          </cell>
          <cell r="GE7" t="str">
            <v>0</v>
          </cell>
          <cell r="GF7" t="str">
            <v>0</v>
          </cell>
          <cell r="GG7" t="str">
            <v>0</v>
          </cell>
          <cell r="GH7" t="str">
            <v>0</v>
          </cell>
          <cell r="GI7" t="str">
            <v>0</v>
          </cell>
          <cell r="GJ7" t="str">
            <v>0</v>
          </cell>
          <cell r="GK7" t="str">
            <v>0</v>
          </cell>
          <cell r="GL7" t="str">
            <v>0</v>
          </cell>
          <cell r="GM7" t="str">
            <v>0</v>
          </cell>
          <cell r="GN7" t="str">
            <v>0</v>
          </cell>
          <cell r="GO7" t="str">
            <v>0</v>
          </cell>
          <cell r="GP7" t="str">
            <v>0</v>
          </cell>
          <cell r="GQ7" t="str">
            <v>0</v>
          </cell>
          <cell r="GR7" t="str">
            <v>0</v>
          </cell>
          <cell r="GS7" t="str">
            <v>0</v>
          </cell>
          <cell r="GT7" t="str">
            <v>0</v>
          </cell>
          <cell r="GU7" t="str">
            <v>0</v>
          </cell>
          <cell r="GV7" t="str">
            <v>0</v>
          </cell>
          <cell r="GW7" t="str">
            <v>0</v>
          </cell>
          <cell r="GX7" t="str">
            <v>0</v>
          </cell>
          <cell r="GY7" t="str">
            <v>0</v>
          </cell>
          <cell r="GZ7" t="str">
            <v>0</v>
          </cell>
          <cell r="HA7" t="str">
            <v>0</v>
          </cell>
          <cell r="HB7" t="str">
            <v>0</v>
          </cell>
          <cell r="HC7" t="str">
            <v>0</v>
          </cell>
          <cell r="HD7" t="str">
            <v>0</v>
          </cell>
          <cell r="HE7" t="str">
            <v>0</v>
          </cell>
          <cell r="HF7" t="str">
            <v>0</v>
          </cell>
          <cell r="HG7" t="str">
            <v>0</v>
          </cell>
          <cell r="HH7" t="str">
            <v>0</v>
          </cell>
          <cell r="HI7" t="str">
            <v>0</v>
          </cell>
          <cell r="HJ7" t="str">
            <v>0</v>
          </cell>
          <cell r="HK7" t="str">
            <v>0</v>
          </cell>
          <cell r="HL7" t="str">
            <v>0</v>
          </cell>
          <cell r="HM7" t="str">
            <v>0</v>
          </cell>
          <cell r="HN7" t="str">
            <v>0</v>
          </cell>
          <cell r="HO7" t="str">
            <v>0</v>
          </cell>
          <cell r="HP7" t="str">
            <v>0</v>
          </cell>
          <cell r="HQ7" t="str">
            <v>0</v>
          </cell>
          <cell r="HR7" t="str">
            <v>0</v>
          </cell>
          <cell r="HS7" t="str">
            <v>0</v>
          </cell>
          <cell r="HT7" t="str">
            <v>0</v>
          </cell>
          <cell r="HU7">
            <v>42804</v>
          </cell>
          <cell r="HV7">
            <v>42804</v>
          </cell>
          <cell r="HW7">
            <v>3</v>
          </cell>
        </row>
        <row r="8">
          <cell r="A8" t="str">
            <v>A2642200</v>
          </cell>
          <cell r="B8" t="str">
            <v>Impairment of operating lease assets b/f (A2642200)</v>
          </cell>
          <cell r="C8" t="str">
            <v>0</v>
          </cell>
          <cell r="D8" t="str">
            <v>0</v>
          </cell>
          <cell r="E8" t="str">
            <v>0</v>
          </cell>
          <cell r="F8" t="str">
            <v>0</v>
          </cell>
          <cell r="G8" t="str">
            <v>0</v>
          </cell>
          <cell r="H8" t="str">
            <v>0</v>
          </cell>
          <cell r="I8" t="str">
            <v>0</v>
          </cell>
          <cell r="J8" t="str">
            <v>0</v>
          </cell>
          <cell r="K8" t="str">
            <v>0</v>
          </cell>
          <cell r="L8" t="str">
            <v>0</v>
          </cell>
          <cell r="M8" t="str">
            <v>0</v>
          </cell>
          <cell r="N8" t="str">
            <v>0</v>
          </cell>
          <cell r="O8" t="str">
            <v>0</v>
          </cell>
          <cell r="P8" t="str">
            <v>0</v>
          </cell>
          <cell r="Q8" t="str">
            <v>0</v>
          </cell>
          <cell r="R8" t="str">
            <v>0</v>
          </cell>
          <cell r="S8" t="str">
            <v>0</v>
          </cell>
          <cell r="T8" t="str">
            <v>0</v>
          </cell>
          <cell r="U8" t="str">
            <v>0</v>
          </cell>
          <cell r="V8" t="str">
            <v>0</v>
          </cell>
          <cell r="W8" t="str">
            <v>0</v>
          </cell>
          <cell r="X8" t="str">
            <v>0</v>
          </cell>
          <cell r="Y8" t="str">
            <v>0</v>
          </cell>
          <cell r="Z8" t="str">
            <v>0</v>
          </cell>
          <cell r="AA8" t="str">
            <v>0</v>
          </cell>
          <cell r="AB8" t="str">
            <v>0</v>
          </cell>
          <cell r="AC8" t="str">
            <v>0</v>
          </cell>
          <cell r="AD8" t="str">
            <v>0</v>
          </cell>
          <cell r="AE8" t="str">
            <v>0</v>
          </cell>
          <cell r="AF8" t="str">
            <v>0</v>
          </cell>
          <cell r="AG8" t="str">
            <v>0</v>
          </cell>
          <cell r="AH8" t="str">
            <v>0</v>
          </cell>
          <cell r="AI8" t="str">
            <v>0</v>
          </cell>
          <cell r="AJ8" t="str">
            <v>0</v>
          </cell>
          <cell r="AK8" t="str">
            <v>0</v>
          </cell>
          <cell r="AL8" t="str">
            <v>0</v>
          </cell>
          <cell r="AM8" t="str">
            <v>0</v>
          </cell>
          <cell r="AN8" t="str">
            <v>0</v>
          </cell>
          <cell r="AO8" t="str">
            <v>0</v>
          </cell>
          <cell r="AP8" t="str">
            <v>0</v>
          </cell>
          <cell r="AQ8" t="str">
            <v>0</v>
          </cell>
          <cell r="AR8" t="str">
            <v>0</v>
          </cell>
          <cell r="AS8" t="str">
            <v>0</v>
          </cell>
          <cell r="AT8" t="str">
            <v>0</v>
          </cell>
          <cell r="AU8" t="str">
            <v>0</v>
          </cell>
          <cell r="AV8" t="str">
            <v>0</v>
          </cell>
          <cell r="AW8" t="str">
            <v>0</v>
          </cell>
          <cell r="AX8" t="str">
            <v>0</v>
          </cell>
          <cell r="AY8" t="str">
            <v>0</v>
          </cell>
          <cell r="AZ8" t="str">
            <v>0</v>
          </cell>
          <cell r="BA8" t="str">
            <v>0</v>
          </cell>
          <cell r="BB8" t="str">
            <v>0</v>
          </cell>
          <cell r="BC8" t="str">
            <v>0</v>
          </cell>
          <cell r="BD8" t="str">
            <v>0</v>
          </cell>
          <cell r="BE8" t="str">
            <v>0</v>
          </cell>
          <cell r="BF8" t="str">
            <v>0</v>
          </cell>
          <cell r="BG8" t="str">
            <v>0</v>
          </cell>
          <cell r="BH8" t="str">
            <v>0</v>
          </cell>
          <cell r="BI8" t="str">
            <v>0</v>
          </cell>
          <cell r="BJ8" t="str">
            <v>0</v>
          </cell>
          <cell r="BK8" t="str">
            <v>0</v>
          </cell>
          <cell r="BL8" t="str">
            <v>0</v>
          </cell>
          <cell r="BM8" t="str">
            <v>0</v>
          </cell>
          <cell r="BN8" t="str">
            <v>0</v>
          </cell>
          <cell r="BO8" t="str">
            <v>0</v>
          </cell>
          <cell r="BP8" t="str">
            <v>0</v>
          </cell>
          <cell r="BQ8" t="str">
            <v>0</v>
          </cell>
          <cell r="BR8" t="str">
            <v>0</v>
          </cell>
          <cell r="BS8" t="str">
            <v>0</v>
          </cell>
          <cell r="BT8" t="str">
            <v>0</v>
          </cell>
          <cell r="BU8" t="str">
            <v>0</v>
          </cell>
          <cell r="BV8" t="str">
            <v>0</v>
          </cell>
          <cell r="BW8" t="str">
            <v>0</v>
          </cell>
          <cell r="BX8" t="str">
            <v>0</v>
          </cell>
          <cell r="BY8" t="str">
            <v>0</v>
          </cell>
          <cell r="BZ8" t="str">
            <v>0</v>
          </cell>
          <cell r="CA8" t="str">
            <v>0</v>
          </cell>
          <cell r="CB8" t="str">
            <v>0</v>
          </cell>
          <cell r="CC8" t="str">
            <v>0</v>
          </cell>
          <cell r="CD8" t="str">
            <v>0</v>
          </cell>
          <cell r="CE8" t="str">
            <v>0</v>
          </cell>
          <cell r="CF8" t="str">
            <v>0</v>
          </cell>
          <cell r="CG8" t="str">
            <v>0</v>
          </cell>
          <cell r="CH8" t="str">
            <v>0</v>
          </cell>
          <cell r="CI8" t="str">
            <v>0</v>
          </cell>
          <cell r="CJ8" t="str">
            <v>0</v>
          </cell>
          <cell r="CK8" t="str">
            <v>0</v>
          </cell>
          <cell r="CL8" t="str">
            <v>0</v>
          </cell>
          <cell r="CM8" t="str">
            <v>0</v>
          </cell>
          <cell r="CN8" t="str">
            <v>0</v>
          </cell>
          <cell r="CO8" t="str">
            <v>0</v>
          </cell>
          <cell r="CP8" t="str">
            <v>0</v>
          </cell>
          <cell r="CQ8" t="str">
            <v>0</v>
          </cell>
          <cell r="CR8" t="str">
            <v>0</v>
          </cell>
          <cell r="CS8" t="str">
            <v>0</v>
          </cell>
          <cell r="CT8" t="str">
            <v>0</v>
          </cell>
          <cell r="CU8" t="str">
            <v>0</v>
          </cell>
          <cell r="CV8" t="str">
            <v>0</v>
          </cell>
          <cell r="CW8" t="str">
            <v>0</v>
          </cell>
          <cell r="CX8" t="str">
            <v>0</v>
          </cell>
          <cell r="CY8" t="str">
            <v>0</v>
          </cell>
          <cell r="CZ8" t="str">
            <v>0</v>
          </cell>
          <cell r="DA8" t="str">
            <v>0</v>
          </cell>
          <cell r="DB8" t="str">
            <v>0</v>
          </cell>
          <cell r="DC8" t="str">
            <v>0</v>
          </cell>
          <cell r="DD8" t="str">
            <v>0</v>
          </cell>
          <cell r="DE8" t="str">
            <v>0</v>
          </cell>
          <cell r="DF8" t="str">
            <v>0</v>
          </cell>
          <cell r="DG8" t="str">
            <v>0</v>
          </cell>
          <cell r="DH8" t="str">
            <v>0</v>
          </cell>
          <cell r="DI8" t="str">
            <v>0</v>
          </cell>
          <cell r="DJ8" t="str">
            <v>0</v>
          </cell>
          <cell r="DK8" t="str">
            <v>0</v>
          </cell>
          <cell r="DL8" t="str">
            <v>0</v>
          </cell>
          <cell r="DM8" t="str">
            <v>0</v>
          </cell>
          <cell r="DN8" t="str">
            <v>0</v>
          </cell>
          <cell r="DO8" t="str">
            <v>0</v>
          </cell>
          <cell r="DP8" t="str">
            <v>0</v>
          </cell>
          <cell r="DQ8" t="str">
            <v>0</v>
          </cell>
          <cell r="DR8" t="str">
            <v>0</v>
          </cell>
          <cell r="DS8" t="str">
            <v>0</v>
          </cell>
          <cell r="DT8" t="str">
            <v>0</v>
          </cell>
          <cell r="DU8" t="str">
            <v>0</v>
          </cell>
          <cell r="DV8" t="str">
            <v>0</v>
          </cell>
          <cell r="DW8" t="str">
            <v>0</v>
          </cell>
          <cell r="DX8" t="str">
            <v>0</v>
          </cell>
          <cell r="DY8" t="str">
            <v>0</v>
          </cell>
          <cell r="DZ8" t="str">
            <v>0</v>
          </cell>
          <cell r="EA8" t="str">
            <v>0</v>
          </cell>
          <cell r="EB8" t="str">
            <v>0</v>
          </cell>
          <cell r="EC8" t="str">
            <v>0</v>
          </cell>
          <cell r="ED8" t="str">
            <v>0</v>
          </cell>
          <cell r="EE8" t="str">
            <v>0</v>
          </cell>
          <cell r="EF8" t="str">
            <v>0</v>
          </cell>
          <cell r="EG8" t="str">
            <v>0</v>
          </cell>
          <cell r="EH8" t="str">
            <v>0</v>
          </cell>
          <cell r="EI8" t="str">
            <v>0</v>
          </cell>
          <cell r="EJ8" t="str">
            <v>0</v>
          </cell>
          <cell r="EK8" t="str">
            <v>0</v>
          </cell>
          <cell r="EL8" t="str">
            <v>0</v>
          </cell>
          <cell r="EM8" t="str">
            <v>0</v>
          </cell>
          <cell r="EN8" t="str">
            <v>0</v>
          </cell>
          <cell r="EO8" t="str">
            <v>0</v>
          </cell>
          <cell r="EP8" t="str">
            <v>0</v>
          </cell>
          <cell r="EQ8" t="str">
            <v>0</v>
          </cell>
          <cell r="ER8" t="str">
            <v>0</v>
          </cell>
          <cell r="ES8" t="str">
            <v>0</v>
          </cell>
          <cell r="ET8" t="str">
            <v>0</v>
          </cell>
          <cell r="EU8" t="str">
            <v>0</v>
          </cell>
          <cell r="EV8" t="str">
            <v>0</v>
          </cell>
          <cell r="EW8" t="str">
            <v>0</v>
          </cell>
          <cell r="EX8" t="str">
            <v>0</v>
          </cell>
          <cell r="EY8" t="str">
            <v>0</v>
          </cell>
          <cell r="EZ8">
            <v>-17420339.460000001</v>
          </cell>
          <cell r="FA8" t="str">
            <v>0</v>
          </cell>
          <cell r="FB8" t="str">
            <v>0</v>
          </cell>
          <cell r="FC8" t="str">
            <v>0</v>
          </cell>
          <cell r="FD8" t="str">
            <v>0</v>
          </cell>
          <cell r="FE8" t="str">
            <v>0</v>
          </cell>
          <cell r="FF8" t="str">
            <v>0</v>
          </cell>
          <cell r="FG8" t="str">
            <v>0</v>
          </cell>
          <cell r="FH8" t="str">
            <v>0</v>
          </cell>
          <cell r="FI8" t="str">
            <v>0</v>
          </cell>
          <cell r="FJ8" t="str">
            <v>0</v>
          </cell>
          <cell r="FK8" t="str">
            <v>0</v>
          </cell>
          <cell r="FL8" t="str">
            <v>0</v>
          </cell>
          <cell r="FM8" t="str">
            <v>0</v>
          </cell>
          <cell r="FN8" t="str">
            <v>0</v>
          </cell>
          <cell r="FO8" t="str">
            <v>0</v>
          </cell>
          <cell r="FP8" t="str">
            <v>0</v>
          </cell>
          <cell r="FQ8" t="str">
            <v>0</v>
          </cell>
          <cell r="FR8" t="str">
            <v>0</v>
          </cell>
          <cell r="FS8" t="str">
            <v>0</v>
          </cell>
          <cell r="FT8" t="str">
            <v>0</v>
          </cell>
          <cell r="FU8" t="str">
            <v>0</v>
          </cell>
          <cell r="FV8" t="str">
            <v>0</v>
          </cell>
          <cell r="FW8">
            <v>-25438741.379999999</v>
          </cell>
          <cell r="FX8" t="str">
            <v>0</v>
          </cell>
          <cell r="FY8" t="str">
            <v>0</v>
          </cell>
          <cell r="FZ8" t="str">
            <v>0</v>
          </cell>
          <cell r="GA8" t="str">
            <v>0</v>
          </cell>
          <cell r="GB8" t="str">
            <v>0</v>
          </cell>
          <cell r="GC8">
            <v>-47892025</v>
          </cell>
          <cell r="GD8" t="str">
            <v>0</v>
          </cell>
          <cell r="GE8" t="str">
            <v>0</v>
          </cell>
          <cell r="GF8" t="str">
            <v>0</v>
          </cell>
          <cell r="GG8" t="str">
            <v>0</v>
          </cell>
          <cell r="GH8" t="str">
            <v>0</v>
          </cell>
          <cell r="GI8" t="str">
            <v>0</v>
          </cell>
          <cell r="GJ8" t="str">
            <v>0</v>
          </cell>
          <cell r="GK8" t="str">
            <v>0</v>
          </cell>
          <cell r="GL8" t="str">
            <v>0</v>
          </cell>
          <cell r="GM8" t="str">
            <v>0</v>
          </cell>
          <cell r="GN8" t="str">
            <v>0</v>
          </cell>
          <cell r="GO8" t="str">
            <v>0</v>
          </cell>
          <cell r="GP8" t="str">
            <v>0</v>
          </cell>
          <cell r="GQ8" t="str">
            <v>0</v>
          </cell>
          <cell r="GR8" t="str">
            <v>0</v>
          </cell>
          <cell r="GS8" t="str">
            <v>0</v>
          </cell>
          <cell r="GT8" t="str">
            <v>0</v>
          </cell>
          <cell r="GU8" t="str">
            <v>0</v>
          </cell>
          <cell r="GV8" t="str">
            <v>0</v>
          </cell>
          <cell r="GW8" t="str">
            <v>0</v>
          </cell>
          <cell r="GX8" t="str">
            <v>0</v>
          </cell>
          <cell r="GY8" t="str">
            <v>0</v>
          </cell>
          <cell r="GZ8" t="str">
            <v>0</v>
          </cell>
          <cell r="HA8" t="str">
            <v>0</v>
          </cell>
          <cell r="HB8" t="str">
            <v>0</v>
          </cell>
          <cell r="HC8" t="str">
            <v>0</v>
          </cell>
          <cell r="HD8" t="str">
            <v>0</v>
          </cell>
          <cell r="HE8" t="str">
            <v>0</v>
          </cell>
          <cell r="HF8" t="str">
            <v>0</v>
          </cell>
          <cell r="HG8" t="str">
            <v>0</v>
          </cell>
          <cell r="HH8" t="str">
            <v>0</v>
          </cell>
          <cell r="HI8" t="str">
            <v>0</v>
          </cell>
          <cell r="HJ8" t="str">
            <v>0</v>
          </cell>
          <cell r="HK8" t="str">
            <v>0</v>
          </cell>
          <cell r="HL8" t="str">
            <v>0</v>
          </cell>
          <cell r="HM8" t="str">
            <v>0</v>
          </cell>
          <cell r="HN8" t="str">
            <v>0</v>
          </cell>
          <cell r="HO8" t="str">
            <v>0</v>
          </cell>
          <cell r="HP8" t="str">
            <v>0</v>
          </cell>
          <cell r="HQ8">
            <v>0</v>
          </cell>
          <cell r="HR8" t="str">
            <v>0</v>
          </cell>
          <cell r="HS8" t="str">
            <v>0</v>
          </cell>
          <cell r="HT8">
            <v>0</v>
          </cell>
          <cell r="HU8">
            <v>-90751105.840000004</v>
          </cell>
          <cell r="HV8">
            <v>-90751105.840000004</v>
          </cell>
          <cell r="HW8">
            <v>4</v>
          </cell>
        </row>
        <row r="9">
          <cell r="A9" t="str">
            <v>A2642201</v>
          </cell>
          <cell r="B9" t="str">
            <v>Impairment of operating lease assets charge in the period (A2642201)</v>
          </cell>
          <cell r="C9" t="str">
            <v>0</v>
          </cell>
          <cell r="D9" t="str">
            <v>0</v>
          </cell>
          <cell r="E9" t="str">
            <v>0</v>
          </cell>
          <cell r="F9" t="str">
            <v>0</v>
          </cell>
          <cell r="G9" t="str">
            <v>0</v>
          </cell>
          <cell r="H9" t="str">
            <v>0</v>
          </cell>
          <cell r="I9" t="str">
            <v>0</v>
          </cell>
          <cell r="J9" t="str">
            <v>0</v>
          </cell>
          <cell r="K9" t="str">
            <v>0</v>
          </cell>
          <cell r="L9" t="str">
            <v>0</v>
          </cell>
          <cell r="M9" t="str">
            <v>0</v>
          </cell>
          <cell r="N9" t="str">
            <v>0</v>
          </cell>
          <cell r="O9" t="str">
            <v>0</v>
          </cell>
          <cell r="P9" t="str">
            <v>0</v>
          </cell>
          <cell r="Q9" t="str">
            <v>0</v>
          </cell>
          <cell r="R9" t="str">
            <v>0</v>
          </cell>
          <cell r="S9" t="str">
            <v>0</v>
          </cell>
          <cell r="T9" t="str">
            <v>0</v>
          </cell>
          <cell r="U9" t="str">
            <v>0</v>
          </cell>
          <cell r="V9" t="str">
            <v>0</v>
          </cell>
          <cell r="W9" t="str">
            <v>0</v>
          </cell>
          <cell r="X9" t="str">
            <v>0</v>
          </cell>
          <cell r="Y9" t="str">
            <v>0</v>
          </cell>
          <cell r="Z9" t="str">
            <v>0</v>
          </cell>
          <cell r="AA9" t="str">
            <v>0</v>
          </cell>
          <cell r="AB9" t="str">
            <v>0</v>
          </cell>
          <cell r="AC9" t="str">
            <v>0</v>
          </cell>
          <cell r="AD9" t="str">
            <v>0</v>
          </cell>
          <cell r="AE9" t="str">
            <v>0</v>
          </cell>
          <cell r="AF9" t="str">
            <v>0</v>
          </cell>
          <cell r="AG9" t="str">
            <v>0</v>
          </cell>
          <cell r="AH9" t="str">
            <v>0</v>
          </cell>
          <cell r="AI9" t="str">
            <v>0</v>
          </cell>
          <cell r="AJ9" t="str">
            <v>0</v>
          </cell>
          <cell r="AK9" t="str">
            <v>0</v>
          </cell>
          <cell r="AL9" t="str">
            <v>0</v>
          </cell>
          <cell r="AM9" t="str">
            <v>0</v>
          </cell>
          <cell r="AN9" t="str">
            <v>0</v>
          </cell>
          <cell r="AO9" t="str">
            <v>0</v>
          </cell>
          <cell r="AP9" t="str">
            <v>0</v>
          </cell>
          <cell r="AQ9" t="str">
            <v>0</v>
          </cell>
          <cell r="AR9" t="str">
            <v>0</v>
          </cell>
          <cell r="AS9" t="str">
            <v>0</v>
          </cell>
          <cell r="AT9" t="str">
            <v>0</v>
          </cell>
          <cell r="AU9">
            <v>0</v>
          </cell>
          <cell r="AV9" t="str">
            <v>0</v>
          </cell>
          <cell r="AW9" t="str">
            <v>0</v>
          </cell>
          <cell r="AX9" t="str">
            <v>0</v>
          </cell>
          <cell r="AY9" t="str">
            <v>0</v>
          </cell>
          <cell r="AZ9" t="str">
            <v>0</v>
          </cell>
          <cell r="BA9" t="str">
            <v>0</v>
          </cell>
          <cell r="BB9" t="str">
            <v>0</v>
          </cell>
          <cell r="BC9" t="str">
            <v>0</v>
          </cell>
          <cell r="BD9" t="str">
            <v>0</v>
          </cell>
          <cell r="BE9" t="str">
            <v>0</v>
          </cell>
          <cell r="BF9" t="str">
            <v>0</v>
          </cell>
          <cell r="BG9" t="str">
            <v>0</v>
          </cell>
          <cell r="BH9" t="str">
            <v>0</v>
          </cell>
          <cell r="BI9" t="str">
            <v>0</v>
          </cell>
          <cell r="BJ9" t="str">
            <v>0</v>
          </cell>
          <cell r="BK9" t="str">
            <v>0</v>
          </cell>
          <cell r="BL9" t="str">
            <v>0</v>
          </cell>
          <cell r="BM9" t="str">
            <v>0</v>
          </cell>
          <cell r="BN9" t="str">
            <v>0</v>
          </cell>
          <cell r="BO9" t="str">
            <v>0</v>
          </cell>
          <cell r="BP9" t="str">
            <v>0</v>
          </cell>
          <cell r="BQ9" t="str">
            <v>0</v>
          </cell>
          <cell r="BR9" t="str">
            <v>0</v>
          </cell>
          <cell r="BS9" t="str">
            <v>0</v>
          </cell>
          <cell r="BT9" t="str">
            <v>0</v>
          </cell>
          <cell r="BU9" t="str">
            <v>0</v>
          </cell>
          <cell r="BV9" t="str">
            <v>0</v>
          </cell>
          <cell r="BW9" t="str">
            <v>0</v>
          </cell>
          <cell r="BX9" t="str">
            <v>0</v>
          </cell>
          <cell r="BY9" t="str">
            <v>0</v>
          </cell>
          <cell r="BZ9" t="str">
            <v>0</v>
          </cell>
          <cell r="CA9" t="str">
            <v>0</v>
          </cell>
          <cell r="CB9" t="str">
            <v>0</v>
          </cell>
          <cell r="CC9" t="str">
            <v>0</v>
          </cell>
          <cell r="CD9" t="str">
            <v>0</v>
          </cell>
          <cell r="CE9" t="str">
            <v>0</v>
          </cell>
          <cell r="CF9" t="str">
            <v>0</v>
          </cell>
          <cell r="CG9" t="str">
            <v>0</v>
          </cell>
          <cell r="CH9" t="str">
            <v>0</v>
          </cell>
          <cell r="CI9" t="str">
            <v>0</v>
          </cell>
          <cell r="CJ9" t="str">
            <v>0</v>
          </cell>
          <cell r="CK9" t="str">
            <v>0</v>
          </cell>
          <cell r="CL9" t="str">
            <v>0</v>
          </cell>
          <cell r="CM9" t="str">
            <v>0</v>
          </cell>
          <cell r="CN9" t="str">
            <v>0</v>
          </cell>
          <cell r="CO9" t="str">
            <v>0</v>
          </cell>
          <cell r="CP9" t="str">
            <v>0</v>
          </cell>
          <cell r="CQ9" t="str">
            <v>0</v>
          </cell>
          <cell r="CR9" t="str">
            <v>0</v>
          </cell>
          <cell r="CS9" t="str">
            <v>0</v>
          </cell>
          <cell r="CT9" t="str">
            <v>0</v>
          </cell>
          <cell r="CU9" t="str">
            <v>0</v>
          </cell>
          <cell r="CV9" t="str">
            <v>0</v>
          </cell>
          <cell r="CW9" t="str">
            <v>0</v>
          </cell>
          <cell r="CX9" t="str">
            <v>0</v>
          </cell>
          <cell r="CY9" t="str">
            <v>0</v>
          </cell>
          <cell r="CZ9" t="str">
            <v>0</v>
          </cell>
          <cell r="DA9" t="str">
            <v>0</v>
          </cell>
          <cell r="DB9" t="str">
            <v>0</v>
          </cell>
          <cell r="DC9">
            <v>0</v>
          </cell>
          <cell r="DD9" t="str">
            <v>0</v>
          </cell>
          <cell r="DE9" t="str">
            <v>0</v>
          </cell>
          <cell r="DF9" t="str">
            <v>0</v>
          </cell>
          <cell r="DG9" t="str">
            <v>0</v>
          </cell>
          <cell r="DH9" t="str">
            <v>0</v>
          </cell>
          <cell r="DI9" t="str">
            <v>0</v>
          </cell>
          <cell r="DJ9" t="str">
            <v>0</v>
          </cell>
          <cell r="DK9" t="str">
            <v>0</v>
          </cell>
          <cell r="DL9" t="str">
            <v>0</v>
          </cell>
          <cell r="DM9" t="str">
            <v>0</v>
          </cell>
          <cell r="DN9" t="str">
            <v>0</v>
          </cell>
          <cell r="DO9" t="str">
            <v>0</v>
          </cell>
          <cell r="DP9" t="str">
            <v>0</v>
          </cell>
          <cell r="DQ9" t="str">
            <v>0</v>
          </cell>
          <cell r="DR9" t="str">
            <v>0</v>
          </cell>
          <cell r="DS9" t="str">
            <v>0</v>
          </cell>
          <cell r="DT9" t="str">
            <v>0</v>
          </cell>
          <cell r="DU9" t="str">
            <v>0</v>
          </cell>
          <cell r="DV9">
            <v>0</v>
          </cell>
          <cell r="DW9" t="str">
            <v>0</v>
          </cell>
          <cell r="DX9" t="str">
            <v>0</v>
          </cell>
          <cell r="DY9" t="str">
            <v>0</v>
          </cell>
          <cell r="DZ9" t="str">
            <v>0</v>
          </cell>
          <cell r="EA9" t="str">
            <v>0</v>
          </cell>
          <cell r="EB9" t="str">
            <v>0</v>
          </cell>
          <cell r="EC9" t="str">
            <v>0</v>
          </cell>
          <cell r="ED9" t="str">
            <v>0</v>
          </cell>
          <cell r="EE9" t="str">
            <v>0</v>
          </cell>
          <cell r="EF9" t="str">
            <v>0</v>
          </cell>
          <cell r="EG9" t="str">
            <v>0</v>
          </cell>
          <cell r="EH9" t="str">
            <v>0</v>
          </cell>
          <cell r="EI9" t="str">
            <v>0</v>
          </cell>
          <cell r="EJ9" t="str">
            <v>0</v>
          </cell>
          <cell r="EK9" t="str">
            <v>0</v>
          </cell>
          <cell r="EL9" t="str">
            <v>0</v>
          </cell>
          <cell r="EM9" t="str">
            <v>0</v>
          </cell>
          <cell r="EN9" t="str">
            <v>0</v>
          </cell>
          <cell r="EO9" t="str">
            <v>0</v>
          </cell>
          <cell r="EP9" t="str">
            <v>0</v>
          </cell>
          <cell r="EQ9" t="str">
            <v>0</v>
          </cell>
          <cell r="ER9" t="str">
            <v>0</v>
          </cell>
          <cell r="ES9" t="str">
            <v>0</v>
          </cell>
          <cell r="ET9" t="str">
            <v>0</v>
          </cell>
          <cell r="EU9" t="str">
            <v>0</v>
          </cell>
          <cell r="EV9" t="str">
            <v>0</v>
          </cell>
          <cell r="EW9" t="str">
            <v>0</v>
          </cell>
          <cell r="EX9" t="str">
            <v>0</v>
          </cell>
          <cell r="EY9" t="str">
            <v>0</v>
          </cell>
          <cell r="EZ9" t="str">
            <v>0</v>
          </cell>
          <cell r="FA9" t="str">
            <v>0</v>
          </cell>
          <cell r="FB9" t="str">
            <v>0</v>
          </cell>
          <cell r="FC9" t="str">
            <v>0</v>
          </cell>
          <cell r="FD9" t="str">
            <v>0</v>
          </cell>
          <cell r="FE9" t="str">
            <v>0</v>
          </cell>
          <cell r="FF9" t="str">
            <v>0</v>
          </cell>
          <cell r="FG9" t="str">
            <v>0</v>
          </cell>
          <cell r="FH9" t="str">
            <v>0</v>
          </cell>
          <cell r="FI9" t="str">
            <v>0</v>
          </cell>
          <cell r="FJ9" t="str">
            <v>0</v>
          </cell>
          <cell r="FK9" t="str">
            <v>0</v>
          </cell>
          <cell r="FL9" t="str">
            <v>0</v>
          </cell>
          <cell r="FM9" t="str">
            <v>0</v>
          </cell>
          <cell r="FN9" t="str">
            <v>0</v>
          </cell>
          <cell r="FO9" t="str">
            <v>0</v>
          </cell>
          <cell r="FP9" t="str">
            <v>0</v>
          </cell>
          <cell r="FQ9" t="str">
            <v>0</v>
          </cell>
          <cell r="FR9" t="str">
            <v>0</v>
          </cell>
          <cell r="FS9" t="str">
            <v>0</v>
          </cell>
          <cell r="FT9" t="str">
            <v>0</v>
          </cell>
          <cell r="FU9" t="str">
            <v>0</v>
          </cell>
          <cell r="FV9" t="str">
            <v>0</v>
          </cell>
          <cell r="FW9" t="str">
            <v>0</v>
          </cell>
          <cell r="FX9" t="str">
            <v>0</v>
          </cell>
          <cell r="FY9" t="str">
            <v>0</v>
          </cell>
          <cell r="FZ9" t="str">
            <v>0</v>
          </cell>
          <cell r="GA9" t="str">
            <v>0</v>
          </cell>
          <cell r="GB9" t="str">
            <v>0</v>
          </cell>
          <cell r="GC9">
            <v>-42804</v>
          </cell>
          <cell r="GD9" t="str">
            <v>0</v>
          </cell>
          <cell r="GE9" t="str">
            <v>0</v>
          </cell>
          <cell r="GF9" t="str">
            <v>0</v>
          </cell>
          <cell r="GG9" t="str">
            <v>0</v>
          </cell>
          <cell r="GH9" t="str">
            <v>0</v>
          </cell>
          <cell r="GI9" t="str">
            <v>0</v>
          </cell>
          <cell r="GJ9" t="str">
            <v>0</v>
          </cell>
          <cell r="GK9" t="str">
            <v>0</v>
          </cell>
          <cell r="GL9" t="str">
            <v>0</v>
          </cell>
          <cell r="GM9" t="str">
            <v>0</v>
          </cell>
          <cell r="GN9" t="str">
            <v>0</v>
          </cell>
          <cell r="GO9" t="str">
            <v>0</v>
          </cell>
          <cell r="GP9" t="str">
            <v>0</v>
          </cell>
          <cell r="GQ9" t="str">
            <v>0</v>
          </cell>
          <cell r="GR9" t="str">
            <v>0</v>
          </cell>
          <cell r="GS9" t="str">
            <v>0</v>
          </cell>
          <cell r="GT9" t="str">
            <v>0</v>
          </cell>
          <cell r="GU9" t="str">
            <v>0</v>
          </cell>
          <cell r="GV9" t="str">
            <v>0</v>
          </cell>
          <cell r="GW9" t="str">
            <v>0</v>
          </cell>
          <cell r="GX9" t="str">
            <v>0</v>
          </cell>
          <cell r="GY9" t="str">
            <v>0</v>
          </cell>
          <cell r="GZ9" t="str">
            <v>0</v>
          </cell>
          <cell r="HA9" t="str">
            <v>0</v>
          </cell>
          <cell r="HB9" t="str">
            <v>0</v>
          </cell>
          <cell r="HC9" t="str">
            <v>0</v>
          </cell>
          <cell r="HD9" t="str">
            <v>0</v>
          </cell>
          <cell r="HE9" t="str">
            <v>0</v>
          </cell>
          <cell r="HF9" t="str">
            <v>0</v>
          </cell>
          <cell r="HG9" t="str">
            <v>0</v>
          </cell>
          <cell r="HH9" t="str">
            <v>0</v>
          </cell>
          <cell r="HI9" t="str">
            <v>0</v>
          </cell>
          <cell r="HJ9" t="str">
            <v>0</v>
          </cell>
          <cell r="HK9" t="str">
            <v>0</v>
          </cell>
          <cell r="HL9" t="str">
            <v>0</v>
          </cell>
          <cell r="HM9" t="str">
            <v>0</v>
          </cell>
          <cell r="HN9" t="str">
            <v>0</v>
          </cell>
          <cell r="HO9" t="str">
            <v>0</v>
          </cell>
          <cell r="HP9" t="str">
            <v>0</v>
          </cell>
          <cell r="HQ9" t="str">
            <v>0</v>
          </cell>
          <cell r="HR9" t="str">
            <v>0</v>
          </cell>
          <cell r="HS9" t="str">
            <v>0</v>
          </cell>
          <cell r="HT9" t="str">
            <v>0</v>
          </cell>
          <cell r="HU9">
            <v>-42804</v>
          </cell>
          <cell r="HV9">
            <v>-42804</v>
          </cell>
          <cell r="HW9">
            <v>5</v>
          </cell>
        </row>
        <row r="10">
          <cell r="A10" t="str">
            <v>A2642202</v>
          </cell>
          <cell r="B10" t="str">
            <v>Impairment of operating lease assets disposed of (A2642202)</v>
          </cell>
          <cell r="C10" t="str">
            <v>0</v>
          </cell>
          <cell r="D10" t="str">
            <v>0</v>
          </cell>
          <cell r="E10" t="str">
            <v>0</v>
          </cell>
          <cell r="F10" t="str">
            <v>0</v>
          </cell>
          <cell r="G10" t="str">
            <v>0</v>
          </cell>
          <cell r="H10" t="str">
            <v>0</v>
          </cell>
          <cell r="I10" t="str">
            <v>0</v>
          </cell>
          <cell r="J10" t="str">
            <v>0</v>
          </cell>
          <cell r="K10" t="str">
            <v>0</v>
          </cell>
          <cell r="L10" t="str">
            <v>0</v>
          </cell>
          <cell r="M10" t="str">
            <v>0</v>
          </cell>
          <cell r="N10" t="str">
            <v>0</v>
          </cell>
          <cell r="O10" t="str">
            <v>0</v>
          </cell>
          <cell r="P10" t="str">
            <v>0</v>
          </cell>
          <cell r="Q10" t="str">
            <v>0</v>
          </cell>
          <cell r="R10" t="str">
            <v>0</v>
          </cell>
          <cell r="S10" t="str">
            <v>0</v>
          </cell>
          <cell r="T10" t="str">
            <v>0</v>
          </cell>
          <cell r="U10" t="str">
            <v>0</v>
          </cell>
          <cell r="V10" t="str">
            <v>0</v>
          </cell>
          <cell r="W10" t="str">
            <v>0</v>
          </cell>
          <cell r="X10" t="str">
            <v>0</v>
          </cell>
          <cell r="Y10" t="str">
            <v>0</v>
          </cell>
          <cell r="Z10" t="str">
            <v>0</v>
          </cell>
          <cell r="AA10" t="str">
            <v>0</v>
          </cell>
          <cell r="AB10" t="str">
            <v>0</v>
          </cell>
          <cell r="AC10" t="str">
            <v>0</v>
          </cell>
          <cell r="AD10" t="str">
            <v>0</v>
          </cell>
          <cell r="AE10" t="str">
            <v>0</v>
          </cell>
          <cell r="AF10" t="str">
            <v>0</v>
          </cell>
          <cell r="AG10" t="str">
            <v>0</v>
          </cell>
          <cell r="AH10" t="str">
            <v>0</v>
          </cell>
          <cell r="AI10" t="str">
            <v>0</v>
          </cell>
          <cell r="AJ10" t="str">
            <v>0</v>
          </cell>
          <cell r="AK10" t="str">
            <v>0</v>
          </cell>
          <cell r="AL10" t="str">
            <v>0</v>
          </cell>
          <cell r="AM10" t="str">
            <v>0</v>
          </cell>
          <cell r="AN10" t="str">
            <v>0</v>
          </cell>
          <cell r="AO10" t="str">
            <v>0</v>
          </cell>
          <cell r="AP10" t="str">
            <v>0</v>
          </cell>
          <cell r="AQ10" t="str">
            <v>0</v>
          </cell>
          <cell r="AR10" t="str">
            <v>0</v>
          </cell>
          <cell r="AS10" t="str">
            <v>0</v>
          </cell>
          <cell r="AT10" t="str">
            <v>0</v>
          </cell>
          <cell r="AU10">
            <v>0</v>
          </cell>
          <cell r="AV10" t="str">
            <v>0</v>
          </cell>
          <cell r="AW10" t="str">
            <v>0</v>
          </cell>
          <cell r="AX10" t="str">
            <v>0</v>
          </cell>
          <cell r="AY10" t="str">
            <v>0</v>
          </cell>
          <cell r="AZ10" t="str">
            <v>0</v>
          </cell>
          <cell r="BA10" t="str">
            <v>0</v>
          </cell>
          <cell r="BB10" t="str">
            <v>0</v>
          </cell>
          <cell r="BC10" t="str">
            <v>0</v>
          </cell>
          <cell r="BD10" t="str">
            <v>0</v>
          </cell>
          <cell r="BE10" t="str">
            <v>0</v>
          </cell>
          <cell r="BF10" t="str">
            <v>0</v>
          </cell>
          <cell r="BG10" t="str">
            <v>0</v>
          </cell>
          <cell r="BH10" t="str">
            <v>0</v>
          </cell>
          <cell r="BI10" t="str">
            <v>0</v>
          </cell>
          <cell r="BJ10" t="str">
            <v>0</v>
          </cell>
          <cell r="BK10" t="str">
            <v>0</v>
          </cell>
          <cell r="BL10" t="str">
            <v>0</v>
          </cell>
          <cell r="BM10" t="str">
            <v>0</v>
          </cell>
          <cell r="BN10" t="str">
            <v>0</v>
          </cell>
          <cell r="BO10" t="str">
            <v>0</v>
          </cell>
          <cell r="BP10" t="str">
            <v>0</v>
          </cell>
          <cell r="BQ10" t="str">
            <v>0</v>
          </cell>
          <cell r="BR10" t="str">
            <v>0</v>
          </cell>
          <cell r="BS10" t="str">
            <v>0</v>
          </cell>
          <cell r="BT10" t="str">
            <v>0</v>
          </cell>
          <cell r="BU10" t="str">
            <v>0</v>
          </cell>
          <cell r="BV10" t="str">
            <v>0</v>
          </cell>
          <cell r="BW10" t="str">
            <v>0</v>
          </cell>
          <cell r="BX10" t="str">
            <v>0</v>
          </cell>
          <cell r="BY10" t="str">
            <v>0</v>
          </cell>
          <cell r="BZ10" t="str">
            <v>0</v>
          </cell>
          <cell r="CA10" t="str">
            <v>0</v>
          </cell>
          <cell r="CB10" t="str">
            <v>0</v>
          </cell>
          <cell r="CC10" t="str">
            <v>0</v>
          </cell>
          <cell r="CD10" t="str">
            <v>0</v>
          </cell>
          <cell r="CE10" t="str">
            <v>0</v>
          </cell>
          <cell r="CF10" t="str">
            <v>0</v>
          </cell>
          <cell r="CG10" t="str">
            <v>0</v>
          </cell>
          <cell r="CH10" t="str">
            <v>0</v>
          </cell>
          <cell r="CI10" t="str">
            <v>0</v>
          </cell>
          <cell r="CJ10" t="str">
            <v>0</v>
          </cell>
          <cell r="CK10" t="str">
            <v>0</v>
          </cell>
          <cell r="CL10" t="str">
            <v>0</v>
          </cell>
          <cell r="CM10" t="str">
            <v>0</v>
          </cell>
          <cell r="CN10" t="str">
            <v>0</v>
          </cell>
          <cell r="CO10" t="str">
            <v>0</v>
          </cell>
          <cell r="CP10" t="str">
            <v>0</v>
          </cell>
          <cell r="CQ10" t="str">
            <v>0</v>
          </cell>
          <cell r="CR10" t="str">
            <v>0</v>
          </cell>
          <cell r="CS10" t="str">
            <v>0</v>
          </cell>
          <cell r="CT10" t="str">
            <v>0</v>
          </cell>
          <cell r="CU10" t="str">
            <v>0</v>
          </cell>
          <cell r="CV10" t="str">
            <v>0</v>
          </cell>
          <cell r="CW10" t="str">
            <v>0</v>
          </cell>
          <cell r="CX10" t="str">
            <v>0</v>
          </cell>
          <cell r="CY10" t="str">
            <v>0</v>
          </cell>
          <cell r="CZ10" t="str">
            <v>0</v>
          </cell>
          <cell r="DA10" t="str">
            <v>0</v>
          </cell>
          <cell r="DB10" t="str">
            <v>0</v>
          </cell>
          <cell r="DC10">
            <v>0</v>
          </cell>
          <cell r="DD10" t="str">
            <v>0</v>
          </cell>
          <cell r="DE10" t="str">
            <v>0</v>
          </cell>
          <cell r="DF10" t="str">
            <v>0</v>
          </cell>
          <cell r="DG10" t="str">
            <v>0</v>
          </cell>
          <cell r="DH10" t="str">
            <v>0</v>
          </cell>
          <cell r="DI10" t="str">
            <v>0</v>
          </cell>
          <cell r="DJ10" t="str">
            <v>0</v>
          </cell>
          <cell r="DK10" t="str">
            <v>0</v>
          </cell>
          <cell r="DL10" t="str">
            <v>0</v>
          </cell>
          <cell r="DM10" t="str">
            <v>0</v>
          </cell>
          <cell r="DN10" t="str">
            <v>0</v>
          </cell>
          <cell r="DO10" t="str">
            <v>0</v>
          </cell>
          <cell r="DP10" t="str">
            <v>0</v>
          </cell>
          <cell r="DQ10" t="str">
            <v>0</v>
          </cell>
          <cell r="DR10" t="str">
            <v>0</v>
          </cell>
          <cell r="DS10" t="str">
            <v>0</v>
          </cell>
          <cell r="DT10" t="str">
            <v>0</v>
          </cell>
          <cell r="DU10" t="str">
            <v>0</v>
          </cell>
          <cell r="DV10">
            <v>0</v>
          </cell>
          <cell r="DW10" t="str">
            <v>0</v>
          </cell>
          <cell r="DX10" t="str">
            <v>0</v>
          </cell>
          <cell r="DY10" t="str">
            <v>0</v>
          </cell>
          <cell r="DZ10" t="str">
            <v>0</v>
          </cell>
          <cell r="EA10" t="str">
            <v>0</v>
          </cell>
          <cell r="EB10" t="str">
            <v>0</v>
          </cell>
          <cell r="EC10" t="str">
            <v>0</v>
          </cell>
          <cell r="ED10" t="str">
            <v>0</v>
          </cell>
          <cell r="EE10" t="str">
            <v>0</v>
          </cell>
          <cell r="EF10" t="str">
            <v>0</v>
          </cell>
          <cell r="EG10" t="str">
            <v>0</v>
          </cell>
          <cell r="EH10" t="str">
            <v>0</v>
          </cell>
          <cell r="EI10" t="str">
            <v>0</v>
          </cell>
          <cell r="EJ10" t="str">
            <v>0</v>
          </cell>
          <cell r="EK10" t="str">
            <v>0</v>
          </cell>
          <cell r="EL10" t="str">
            <v>0</v>
          </cell>
          <cell r="EM10" t="str">
            <v>0</v>
          </cell>
          <cell r="EN10" t="str">
            <v>0</v>
          </cell>
          <cell r="EO10" t="str">
            <v>0</v>
          </cell>
          <cell r="EP10" t="str">
            <v>0</v>
          </cell>
          <cell r="EQ10" t="str">
            <v>0</v>
          </cell>
          <cell r="ER10" t="str">
            <v>0</v>
          </cell>
          <cell r="ES10" t="str">
            <v>0</v>
          </cell>
          <cell r="ET10" t="str">
            <v>0</v>
          </cell>
          <cell r="EU10" t="str">
            <v>0</v>
          </cell>
          <cell r="EV10" t="str">
            <v>0</v>
          </cell>
          <cell r="EW10" t="str">
            <v>0</v>
          </cell>
          <cell r="EX10" t="str">
            <v>0</v>
          </cell>
          <cell r="EY10" t="str">
            <v>0</v>
          </cell>
          <cell r="EZ10">
            <v>17420339.460000001</v>
          </cell>
          <cell r="FA10" t="str">
            <v>0</v>
          </cell>
          <cell r="FB10" t="str">
            <v>0</v>
          </cell>
          <cell r="FC10" t="str">
            <v>0</v>
          </cell>
          <cell r="FD10" t="str">
            <v>0</v>
          </cell>
          <cell r="FE10" t="str">
            <v>0</v>
          </cell>
          <cell r="FF10" t="str">
            <v>0</v>
          </cell>
          <cell r="FG10" t="str">
            <v>0</v>
          </cell>
          <cell r="FH10" t="str">
            <v>0</v>
          </cell>
          <cell r="FI10" t="str">
            <v>0</v>
          </cell>
          <cell r="FJ10" t="str">
            <v>0</v>
          </cell>
          <cell r="FK10" t="str">
            <v>0</v>
          </cell>
          <cell r="FL10" t="str">
            <v>0</v>
          </cell>
          <cell r="FM10" t="str">
            <v>0</v>
          </cell>
          <cell r="FN10" t="str">
            <v>0</v>
          </cell>
          <cell r="FO10" t="str">
            <v>0</v>
          </cell>
          <cell r="FP10" t="str">
            <v>0</v>
          </cell>
          <cell r="FQ10" t="str">
            <v>0</v>
          </cell>
          <cell r="FR10" t="str">
            <v>0</v>
          </cell>
          <cell r="FS10" t="str">
            <v>0</v>
          </cell>
          <cell r="FT10" t="str">
            <v>0</v>
          </cell>
          <cell r="FU10" t="str">
            <v>0</v>
          </cell>
          <cell r="FV10" t="str">
            <v>0</v>
          </cell>
          <cell r="FW10">
            <v>25438741.379999999</v>
          </cell>
          <cell r="FX10" t="str">
            <v>0</v>
          </cell>
          <cell r="FY10" t="str">
            <v>0</v>
          </cell>
          <cell r="FZ10" t="str">
            <v>0</v>
          </cell>
          <cell r="GA10" t="str">
            <v>0</v>
          </cell>
          <cell r="GB10" t="str">
            <v>0</v>
          </cell>
          <cell r="GC10">
            <v>-99</v>
          </cell>
          <cell r="GD10" t="str">
            <v>0</v>
          </cell>
          <cell r="GE10" t="str">
            <v>0</v>
          </cell>
          <cell r="GF10" t="str">
            <v>0</v>
          </cell>
          <cell r="GG10" t="str">
            <v>0</v>
          </cell>
          <cell r="GH10" t="str">
            <v>0</v>
          </cell>
          <cell r="GI10" t="str">
            <v>0</v>
          </cell>
          <cell r="GJ10" t="str">
            <v>0</v>
          </cell>
          <cell r="GK10" t="str">
            <v>0</v>
          </cell>
          <cell r="GL10" t="str">
            <v>0</v>
          </cell>
          <cell r="GM10" t="str">
            <v>0</v>
          </cell>
          <cell r="GN10" t="str">
            <v>0</v>
          </cell>
          <cell r="GO10" t="str">
            <v>0</v>
          </cell>
          <cell r="GP10" t="str">
            <v>0</v>
          </cell>
          <cell r="GQ10" t="str">
            <v>0</v>
          </cell>
          <cell r="GR10" t="str">
            <v>0</v>
          </cell>
          <cell r="GS10" t="str">
            <v>0</v>
          </cell>
          <cell r="GT10" t="str">
            <v>0</v>
          </cell>
          <cell r="GU10" t="str">
            <v>0</v>
          </cell>
          <cell r="GV10" t="str">
            <v>0</v>
          </cell>
          <cell r="GW10" t="str">
            <v>0</v>
          </cell>
          <cell r="GX10" t="str">
            <v>0</v>
          </cell>
          <cell r="GY10" t="str">
            <v>0</v>
          </cell>
          <cell r="GZ10" t="str">
            <v>0</v>
          </cell>
          <cell r="HA10" t="str">
            <v>0</v>
          </cell>
          <cell r="HB10" t="str">
            <v>0</v>
          </cell>
          <cell r="HC10" t="str">
            <v>0</v>
          </cell>
          <cell r="HD10" t="str">
            <v>0</v>
          </cell>
          <cell r="HE10" t="str">
            <v>0</v>
          </cell>
          <cell r="HF10" t="str">
            <v>0</v>
          </cell>
          <cell r="HG10" t="str">
            <v>0</v>
          </cell>
          <cell r="HH10" t="str">
            <v>0</v>
          </cell>
          <cell r="HI10" t="str">
            <v>0</v>
          </cell>
          <cell r="HJ10" t="str">
            <v>0</v>
          </cell>
          <cell r="HK10" t="str">
            <v>0</v>
          </cell>
          <cell r="HL10" t="str">
            <v>0</v>
          </cell>
          <cell r="HM10" t="str">
            <v>0</v>
          </cell>
          <cell r="HN10" t="str">
            <v>0</v>
          </cell>
          <cell r="HO10" t="str">
            <v>0</v>
          </cell>
          <cell r="HP10" t="str">
            <v>0</v>
          </cell>
          <cell r="HQ10" t="str">
            <v>0</v>
          </cell>
          <cell r="HR10" t="str">
            <v>0</v>
          </cell>
          <cell r="HS10" t="str">
            <v>0</v>
          </cell>
          <cell r="HT10" t="str">
            <v>0</v>
          </cell>
          <cell r="HU10">
            <v>42858981.840000004</v>
          </cell>
          <cell r="HV10">
            <v>42858981.840000004</v>
          </cell>
          <cell r="HW10">
            <v>6</v>
          </cell>
        </row>
        <row r="11">
          <cell r="A11" t="str">
            <v>A2642203</v>
          </cell>
          <cell r="B11" t="str">
            <v>Impairment of operating lease assets transfers to/from assets held (A2642203)</v>
          </cell>
          <cell r="C11" t="str">
            <v>0</v>
          </cell>
          <cell r="D11" t="str">
            <v>0</v>
          </cell>
          <cell r="E11" t="str">
            <v>0</v>
          </cell>
          <cell r="F11" t="str">
            <v>0</v>
          </cell>
          <cell r="G11" t="str">
            <v>0</v>
          </cell>
          <cell r="H11" t="str">
            <v>0</v>
          </cell>
          <cell r="I11" t="str">
            <v>0</v>
          </cell>
          <cell r="J11" t="str">
            <v>0</v>
          </cell>
          <cell r="K11" t="str">
            <v>0</v>
          </cell>
          <cell r="L11" t="str">
            <v>0</v>
          </cell>
          <cell r="M11" t="str">
            <v>0</v>
          </cell>
          <cell r="N11" t="str">
            <v>0</v>
          </cell>
          <cell r="O11" t="str">
            <v>0</v>
          </cell>
          <cell r="P11" t="str">
            <v>0</v>
          </cell>
          <cell r="Q11" t="str">
            <v>0</v>
          </cell>
          <cell r="R11" t="str">
            <v>0</v>
          </cell>
          <cell r="S11" t="str">
            <v>0</v>
          </cell>
          <cell r="T11" t="str">
            <v>0</v>
          </cell>
          <cell r="U11" t="str">
            <v>0</v>
          </cell>
          <cell r="V11" t="str">
            <v>0</v>
          </cell>
          <cell r="W11" t="str">
            <v>0</v>
          </cell>
          <cell r="X11" t="str">
            <v>0</v>
          </cell>
          <cell r="Y11" t="str">
            <v>0</v>
          </cell>
          <cell r="Z11" t="str">
            <v>0</v>
          </cell>
          <cell r="AA11" t="str">
            <v>0</v>
          </cell>
          <cell r="AB11" t="str">
            <v>0</v>
          </cell>
          <cell r="AC11" t="str">
            <v>0</v>
          </cell>
          <cell r="AD11" t="str">
            <v>0</v>
          </cell>
          <cell r="AE11" t="str">
            <v>0</v>
          </cell>
          <cell r="AF11" t="str">
            <v>0</v>
          </cell>
          <cell r="AG11" t="str">
            <v>0</v>
          </cell>
          <cell r="AH11" t="str">
            <v>0</v>
          </cell>
          <cell r="AI11" t="str">
            <v>0</v>
          </cell>
          <cell r="AJ11" t="str">
            <v>0</v>
          </cell>
          <cell r="AK11" t="str">
            <v>0</v>
          </cell>
          <cell r="AL11" t="str">
            <v>0</v>
          </cell>
          <cell r="AM11" t="str">
            <v>0</v>
          </cell>
          <cell r="AN11" t="str">
            <v>0</v>
          </cell>
          <cell r="AO11" t="str">
            <v>0</v>
          </cell>
          <cell r="AP11" t="str">
            <v>0</v>
          </cell>
          <cell r="AQ11" t="str">
            <v>0</v>
          </cell>
          <cell r="AR11" t="str">
            <v>0</v>
          </cell>
          <cell r="AS11" t="str">
            <v>0</v>
          </cell>
          <cell r="AT11" t="str">
            <v>0</v>
          </cell>
          <cell r="AU11">
            <v>0</v>
          </cell>
          <cell r="AV11" t="str">
            <v>0</v>
          </cell>
          <cell r="AW11" t="str">
            <v>0</v>
          </cell>
          <cell r="AX11" t="str">
            <v>0</v>
          </cell>
          <cell r="AY11" t="str">
            <v>0</v>
          </cell>
          <cell r="AZ11" t="str">
            <v>0</v>
          </cell>
          <cell r="BA11" t="str">
            <v>0</v>
          </cell>
          <cell r="BB11" t="str">
            <v>0</v>
          </cell>
          <cell r="BC11" t="str">
            <v>0</v>
          </cell>
          <cell r="BD11" t="str">
            <v>0</v>
          </cell>
          <cell r="BE11" t="str">
            <v>0</v>
          </cell>
          <cell r="BF11" t="str">
            <v>0</v>
          </cell>
          <cell r="BG11" t="str">
            <v>0</v>
          </cell>
          <cell r="BH11" t="str">
            <v>0</v>
          </cell>
          <cell r="BI11" t="str">
            <v>0</v>
          </cell>
          <cell r="BJ11" t="str">
            <v>0</v>
          </cell>
          <cell r="BK11" t="str">
            <v>0</v>
          </cell>
          <cell r="BL11" t="str">
            <v>0</v>
          </cell>
          <cell r="BM11" t="str">
            <v>0</v>
          </cell>
          <cell r="BN11" t="str">
            <v>0</v>
          </cell>
          <cell r="BO11" t="str">
            <v>0</v>
          </cell>
          <cell r="BP11" t="str">
            <v>0</v>
          </cell>
          <cell r="BQ11" t="str">
            <v>0</v>
          </cell>
          <cell r="BR11" t="str">
            <v>0</v>
          </cell>
          <cell r="BS11" t="str">
            <v>0</v>
          </cell>
          <cell r="BT11" t="str">
            <v>0</v>
          </cell>
          <cell r="BU11" t="str">
            <v>0</v>
          </cell>
          <cell r="BV11" t="str">
            <v>0</v>
          </cell>
          <cell r="BW11" t="str">
            <v>0</v>
          </cell>
          <cell r="BX11" t="str">
            <v>0</v>
          </cell>
          <cell r="BY11" t="str">
            <v>0</v>
          </cell>
          <cell r="BZ11" t="str">
            <v>0</v>
          </cell>
          <cell r="CA11" t="str">
            <v>0</v>
          </cell>
          <cell r="CB11" t="str">
            <v>0</v>
          </cell>
          <cell r="CC11" t="str">
            <v>0</v>
          </cell>
          <cell r="CD11" t="str">
            <v>0</v>
          </cell>
          <cell r="CE11" t="str">
            <v>0</v>
          </cell>
          <cell r="CF11" t="str">
            <v>0</v>
          </cell>
          <cell r="CG11" t="str">
            <v>0</v>
          </cell>
          <cell r="CH11" t="str">
            <v>0</v>
          </cell>
          <cell r="CI11" t="str">
            <v>0</v>
          </cell>
          <cell r="CJ11" t="str">
            <v>0</v>
          </cell>
          <cell r="CK11" t="str">
            <v>0</v>
          </cell>
          <cell r="CL11" t="str">
            <v>0</v>
          </cell>
          <cell r="CM11" t="str">
            <v>0</v>
          </cell>
          <cell r="CN11" t="str">
            <v>0</v>
          </cell>
          <cell r="CO11" t="str">
            <v>0</v>
          </cell>
          <cell r="CP11" t="str">
            <v>0</v>
          </cell>
          <cell r="CQ11" t="str">
            <v>0</v>
          </cell>
          <cell r="CR11" t="str">
            <v>0</v>
          </cell>
          <cell r="CS11" t="str">
            <v>0</v>
          </cell>
          <cell r="CT11" t="str">
            <v>0</v>
          </cell>
          <cell r="CU11" t="str">
            <v>0</v>
          </cell>
          <cell r="CV11" t="str">
            <v>0</v>
          </cell>
          <cell r="CW11" t="str">
            <v>0</v>
          </cell>
          <cell r="CX11" t="str">
            <v>0</v>
          </cell>
          <cell r="CY11" t="str">
            <v>0</v>
          </cell>
          <cell r="CZ11" t="str">
            <v>0</v>
          </cell>
          <cell r="DA11" t="str">
            <v>0</v>
          </cell>
          <cell r="DB11" t="str">
            <v>0</v>
          </cell>
          <cell r="DC11">
            <v>0</v>
          </cell>
          <cell r="DD11" t="str">
            <v>0</v>
          </cell>
          <cell r="DE11" t="str">
            <v>0</v>
          </cell>
          <cell r="DF11" t="str">
            <v>0</v>
          </cell>
          <cell r="DG11" t="str">
            <v>0</v>
          </cell>
          <cell r="DH11" t="str">
            <v>0</v>
          </cell>
          <cell r="DI11" t="str">
            <v>0</v>
          </cell>
          <cell r="DJ11" t="str">
            <v>0</v>
          </cell>
          <cell r="DK11" t="str">
            <v>0</v>
          </cell>
          <cell r="DL11" t="str">
            <v>0</v>
          </cell>
          <cell r="DM11" t="str">
            <v>0</v>
          </cell>
          <cell r="DN11" t="str">
            <v>0</v>
          </cell>
          <cell r="DO11" t="str">
            <v>0</v>
          </cell>
          <cell r="DP11" t="str">
            <v>0</v>
          </cell>
          <cell r="DQ11" t="str">
            <v>0</v>
          </cell>
          <cell r="DR11" t="str">
            <v>0</v>
          </cell>
          <cell r="DS11" t="str">
            <v>0</v>
          </cell>
          <cell r="DT11" t="str">
            <v>0</v>
          </cell>
          <cell r="DU11" t="str">
            <v>0</v>
          </cell>
          <cell r="DV11">
            <v>0</v>
          </cell>
          <cell r="DW11" t="str">
            <v>0</v>
          </cell>
          <cell r="DX11" t="str">
            <v>0</v>
          </cell>
          <cell r="DY11" t="str">
            <v>0</v>
          </cell>
          <cell r="DZ11" t="str">
            <v>0</v>
          </cell>
          <cell r="EA11" t="str">
            <v>0</v>
          </cell>
          <cell r="EB11" t="str">
            <v>0</v>
          </cell>
          <cell r="EC11" t="str">
            <v>0</v>
          </cell>
          <cell r="ED11" t="str">
            <v>0</v>
          </cell>
          <cell r="EE11" t="str">
            <v>0</v>
          </cell>
          <cell r="EF11" t="str">
            <v>0</v>
          </cell>
          <cell r="EG11" t="str">
            <v>0</v>
          </cell>
          <cell r="EH11" t="str">
            <v>0</v>
          </cell>
          <cell r="EI11" t="str">
            <v>0</v>
          </cell>
          <cell r="EJ11" t="str">
            <v>0</v>
          </cell>
          <cell r="EK11" t="str">
            <v>0</v>
          </cell>
          <cell r="EL11" t="str">
            <v>0</v>
          </cell>
          <cell r="EM11" t="str">
            <v>0</v>
          </cell>
          <cell r="EN11" t="str">
            <v>0</v>
          </cell>
          <cell r="EO11" t="str">
            <v>0</v>
          </cell>
          <cell r="EP11" t="str">
            <v>0</v>
          </cell>
          <cell r="EQ11" t="str">
            <v>0</v>
          </cell>
          <cell r="ER11" t="str">
            <v>0</v>
          </cell>
          <cell r="ES11" t="str">
            <v>0</v>
          </cell>
          <cell r="ET11" t="str">
            <v>0</v>
          </cell>
          <cell r="EU11" t="str">
            <v>0</v>
          </cell>
          <cell r="EV11" t="str">
            <v>0</v>
          </cell>
          <cell r="EW11" t="str">
            <v>0</v>
          </cell>
          <cell r="EX11" t="str">
            <v>0</v>
          </cell>
          <cell r="EY11" t="str">
            <v>0</v>
          </cell>
          <cell r="EZ11" t="str">
            <v>0</v>
          </cell>
          <cell r="FA11" t="str">
            <v>0</v>
          </cell>
          <cell r="FB11" t="str">
            <v>0</v>
          </cell>
          <cell r="FC11" t="str">
            <v>0</v>
          </cell>
          <cell r="FD11" t="str">
            <v>0</v>
          </cell>
          <cell r="FE11" t="str">
            <v>0</v>
          </cell>
          <cell r="FF11" t="str">
            <v>0</v>
          </cell>
          <cell r="FG11" t="str">
            <v>0</v>
          </cell>
          <cell r="FH11" t="str">
            <v>0</v>
          </cell>
          <cell r="FI11" t="str">
            <v>0</v>
          </cell>
          <cell r="FJ11" t="str">
            <v>0</v>
          </cell>
          <cell r="FK11" t="str">
            <v>0</v>
          </cell>
          <cell r="FL11" t="str">
            <v>0</v>
          </cell>
          <cell r="FM11" t="str">
            <v>0</v>
          </cell>
          <cell r="FN11" t="str">
            <v>0</v>
          </cell>
          <cell r="FO11" t="str">
            <v>0</v>
          </cell>
          <cell r="FP11" t="str">
            <v>0</v>
          </cell>
          <cell r="FQ11" t="str">
            <v>0</v>
          </cell>
          <cell r="FR11" t="str">
            <v>0</v>
          </cell>
          <cell r="FS11" t="str">
            <v>0</v>
          </cell>
          <cell r="FT11" t="str">
            <v>0</v>
          </cell>
          <cell r="FU11" t="str">
            <v>0</v>
          </cell>
          <cell r="FV11" t="str">
            <v>0</v>
          </cell>
          <cell r="FW11" t="str">
            <v>0</v>
          </cell>
          <cell r="FX11" t="str">
            <v>0</v>
          </cell>
          <cell r="FY11" t="str">
            <v>0</v>
          </cell>
          <cell r="FZ11" t="str">
            <v>0</v>
          </cell>
          <cell r="GA11" t="str">
            <v>0</v>
          </cell>
          <cell r="GB11" t="str">
            <v>0</v>
          </cell>
          <cell r="GC11" t="str">
            <v>0</v>
          </cell>
          <cell r="GD11" t="str">
            <v>0</v>
          </cell>
          <cell r="GE11" t="str">
            <v>0</v>
          </cell>
          <cell r="GF11" t="str">
            <v>0</v>
          </cell>
          <cell r="GG11" t="str">
            <v>0</v>
          </cell>
          <cell r="GH11" t="str">
            <v>0</v>
          </cell>
          <cell r="GI11" t="str">
            <v>0</v>
          </cell>
          <cell r="GJ11" t="str">
            <v>0</v>
          </cell>
          <cell r="GK11" t="str">
            <v>0</v>
          </cell>
          <cell r="GL11" t="str">
            <v>0</v>
          </cell>
          <cell r="GM11" t="str">
            <v>0</v>
          </cell>
          <cell r="GN11" t="str">
            <v>0</v>
          </cell>
          <cell r="GO11" t="str">
            <v>0</v>
          </cell>
          <cell r="GP11" t="str">
            <v>0</v>
          </cell>
          <cell r="GQ11" t="str">
            <v>0</v>
          </cell>
          <cell r="GR11" t="str">
            <v>0</v>
          </cell>
          <cell r="GS11" t="str">
            <v>0</v>
          </cell>
          <cell r="GT11" t="str">
            <v>0</v>
          </cell>
          <cell r="GU11" t="str">
            <v>0</v>
          </cell>
          <cell r="GV11" t="str">
            <v>0</v>
          </cell>
          <cell r="GW11" t="str">
            <v>0</v>
          </cell>
          <cell r="GX11" t="str">
            <v>0</v>
          </cell>
          <cell r="GY11" t="str">
            <v>0</v>
          </cell>
          <cell r="GZ11" t="str">
            <v>0</v>
          </cell>
          <cell r="HA11" t="str">
            <v>0</v>
          </cell>
          <cell r="HB11" t="str">
            <v>0</v>
          </cell>
          <cell r="HC11" t="str">
            <v>0</v>
          </cell>
          <cell r="HD11" t="str">
            <v>0</v>
          </cell>
          <cell r="HE11" t="str">
            <v>0</v>
          </cell>
          <cell r="HF11" t="str">
            <v>0</v>
          </cell>
          <cell r="HG11" t="str">
            <v>0</v>
          </cell>
          <cell r="HH11" t="str">
            <v>0</v>
          </cell>
          <cell r="HI11" t="str">
            <v>0</v>
          </cell>
          <cell r="HJ11" t="str">
            <v>0</v>
          </cell>
          <cell r="HK11" t="str">
            <v>0</v>
          </cell>
          <cell r="HL11" t="str">
            <v>0</v>
          </cell>
          <cell r="HM11" t="str">
            <v>0</v>
          </cell>
          <cell r="HN11" t="str">
            <v>0</v>
          </cell>
          <cell r="HO11" t="str">
            <v>0</v>
          </cell>
          <cell r="HP11" t="str">
            <v>0</v>
          </cell>
          <cell r="HQ11" t="str">
            <v>0</v>
          </cell>
          <cell r="HR11" t="str">
            <v>0</v>
          </cell>
          <cell r="HS11" t="str">
            <v>0</v>
          </cell>
          <cell r="HT11" t="str">
            <v>0</v>
          </cell>
          <cell r="HU11">
            <v>0</v>
          </cell>
          <cell r="HV11">
            <v>0</v>
          </cell>
          <cell r="HW11">
            <v>7</v>
          </cell>
        </row>
        <row r="12">
          <cell r="A12" t="str">
            <v>A2642204</v>
          </cell>
          <cell r="B12" t="str">
            <v>Impairment of operating lease assets exchange differences (A2642204)</v>
          </cell>
          <cell r="C12" t="str">
            <v>0</v>
          </cell>
          <cell r="D12" t="str">
            <v>0</v>
          </cell>
          <cell r="E12" t="str">
            <v>0</v>
          </cell>
          <cell r="F12" t="str">
            <v>0</v>
          </cell>
          <cell r="G12" t="str">
            <v>0</v>
          </cell>
          <cell r="H12" t="str">
            <v>0</v>
          </cell>
          <cell r="I12" t="str">
            <v>0</v>
          </cell>
          <cell r="J12" t="str">
            <v>0</v>
          </cell>
          <cell r="K12" t="str">
            <v>0</v>
          </cell>
          <cell r="L12" t="str">
            <v>0</v>
          </cell>
          <cell r="M12" t="str">
            <v>0</v>
          </cell>
          <cell r="N12" t="str">
            <v>0</v>
          </cell>
          <cell r="O12" t="str">
            <v>0</v>
          </cell>
          <cell r="P12" t="str">
            <v>0</v>
          </cell>
          <cell r="Q12" t="str">
            <v>0</v>
          </cell>
          <cell r="R12" t="str">
            <v>0</v>
          </cell>
          <cell r="S12" t="str">
            <v>0</v>
          </cell>
          <cell r="T12" t="str">
            <v>0</v>
          </cell>
          <cell r="U12" t="str">
            <v>0</v>
          </cell>
          <cell r="V12" t="str">
            <v>0</v>
          </cell>
          <cell r="W12" t="str">
            <v>0</v>
          </cell>
          <cell r="X12" t="str">
            <v>0</v>
          </cell>
          <cell r="Y12" t="str">
            <v>0</v>
          </cell>
          <cell r="Z12" t="str">
            <v>0</v>
          </cell>
          <cell r="AA12" t="str">
            <v>0</v>
          </cell>
          <cell r="AB12" t="str">
            <v>0</v>
          </cell>
          <cell r="AC12" t="str">
            <v>0</v>
          </cell>
          <cell r="AD12" t="str">
            <v>0</v>
          </cell>
          <cell r="AE12" t="str">
            <v>0</v>
          </cell>
          <cell r="AF12" t="str">
            <v>0</v>
          </cell>
          <cell r="AG12" t="str">
            <v>0</v>
          </cell>
          <cell r="AH12" t="str">
            <v>0</v>
          </cell>
          <cell r="AI12" t="str">
            <v>0</v>
          </cell>
          <cell r="AJ12" t="str">
            <v>0</v>
          </cell>
          <cell r="AK12" t="str">
            <v>0</v>
          </cell>
          <cell r="AL12" t="str">
            <v>0</v>
          </cell>
          <cell r="AM12" t="str">
            <v>0</v>
          </cell>
          <cell r="AN12" t="str">
            <v>0</v>
          </cell>
          <cell r="AO12" t="str">
            <v>0</v>
          </cell>
          <cell r="AP12" t="str">
            <v>0</v>
          </cell>
          <cell r="AQ12" t="str">
            <v>0</v>
          </cell>
          <cell r="AR12" t="str">
            <v>0</v>
          </cell>
          <cell r="AS12" t="str">
            <v>0</v>
          </cell>
          <cell r="AT12" t="str">
            <v>0</v>
          </cell>
          <cell r="AU12">
            <v>0</v>
          </cell>
          <cell r="AV12" t="str">
            <v>0</v>
          </cell>
          <cell r="AW12" t="str">
            <v>0</v>
          </cell>
          <cell r="AX12" t="str">
            <v>0</v>
          </cell>
          <cell r="AY12" t="str">
            <v>0</v>
          </cell>
          <cell r="AZ12" t="str">
            <v>0</v>
          </cell>
          <cell r="BA12" t="str">
            <v>0</v>
          </cell>
          <cell r="BB12" t="str">
            <v>0</v>
          </cell>
          <cell r="BC12" t="str">
            <v>0</v>
          </cell>
          <cell r="BD12" t="str">
            <v>0</v>
          </cell>
          <cell r="BE12" t="str">
            <v>0</v>
          </cell>
          <cell r="BF12" t="str">
            <v>0</v>
          </cell>
          <cell r="BG12" t="str">
            <v>0</v>
          </cell>
          <cell r="BH12" t="str">
            <v>0</v>
          </cell>
          <cell r="BI12" t="str">
            <v>0</v>
          </cell>
          <cell r="BJ12" t="str">
            <v>0</v>
          </cell>
          <cell r="BK12" t="str">
            <v>0</v>
          </cell>
          <cell r="BL12" t="str">
            <v>0</v>
          </cell>
          <cell r="BM12" t="str">
            <v>0</v>
          </cell>
          <cell r="BN12" t="str">
            <v>0</v>
          </cell>
          <cell r="BO12" t="str">
            <v>0</v>
          </cell>
          <cell r="BP12" t="str">
            <v>0</v>
          </cell>
          <cell r="BQ12" t="str">
            <v>0</v>
          </cell>
          <cell r="BR12" t="str">
            <v>0</v>
          </cell>
          <cell r="BS12" t="str">
            <v>0</v>
          </cell>
          <cell r="BT12" t="str">
            <v>0</v>
          </cell>
          <cell r="BU12" t="str">
            <v>0</v>
          </cell>
          <cell r="BV12" t="str">
            <v>0</v>
          </cell>
          <cell r="BW12" t="str">
            <v>0</v>
          </cell>
          <cell r="BX12" t="str">
            <v>0</v>
          </cell>
          <cell r="BY12" t="str">
            <v>0</v>
          </cell>
          <cell r="BZ12" t="str">
            <v>0</v>
          </cell>
          <cell r="CA12" t="str">
            <v>0</v>
          </cell>
          <cell r="CB12" t="str">
            <v>0</v>
          </cell>
          <cell r="CC12" t="str">
            <v>0</v>
          </cell>
          <cell r="CD12" t="str">
            <v>0</v>
          </cell>
          <cell r="CE12" t="str">
            <v>0</v>
          </cell>
          <cell r="CF12" t="str">
            <v>0</v>
          </cell>
          <cell r="CG12" t="str">
            <v>0</v>
          </cell>
          <cell r="CH12" t="str">
            <v>0</v>
          </cell>
          <cell r="CI12" t="str">
            <v>0</v>
          </cell>
          <cell r="CJ12" t="str">
            <v>0</v>
          </cell>
          <cell r="CK12" t="str">
            <v>0</v>
          </cell>
          <cell r="CL12" t="str">
            <v>0</v>
          </cell>
          <cell r="CM12" t="str">
            <v>0</v>
          </cell>
          <cell r="CN12" t="str">
            <v>0</v>
          </cell>
          <cell r="CO12" t="str">
            <v>0</v>
          </cell>
          <cell r="CP12" t="str">
            <v>0</v>
          </cell>
          <cell r="CQ12" t="str">
            <v>0</v>
          </cell>
          <cell r="CR12" t="str">
            <v>0</v>
          </cell>
          <cell r="CS12" t="str">
            <v>0</v>
          </cell>
          <cell r="CT12" t="str">
            <v>0</v>
          </cell>
          <cell r="CU12" t="str">
            <v>0</v>
          </cell>
          <cell r="CV12" t="str">
            <v>0</v>
          </cell>
          <cell r="CW12" t="str">
            <v>0</v>
          </cell>
          <cell r="CX12" t="str">
            <v>0</v>
          </cell>
          <cell r="CY12" t="str">
            <v>0</v>
          </cell>
          <cell r="CZ12" t="str">
            <v>0</v>
          </cell>
          <cell r="DA12" t="str">
            <v>0</v>
          </cell>
          <cell r="DB12" t="str">
            <v>0</v>
          </cell>
          <cell r="DC12">
            <v>0</v>
          </cell>
          <cell r="DD12" t="str">
            <v>0</v>
          </cell>
          <cell r="DE12" t="str">
            <v>0</v>
          </cell>
          <cell r="DF12" t="str">
            <v>0</v>
          </cell>
          <cell r="DG12" t="str">
            <v>0</v>
          </cell>
          <cell r="DH12" t="str">
            <v>0</v>
          </cell>
          <cell r="DI12" t="str">
            <v>0</v>
          </cell>
          <cell r="DJ12" t="str">
            <v>0</v>
          </cell>
          <cell r="DK12" t="str">
            <v>0</v>
          </cell>
          <cell r="DL12" t="str">
            <v>0</v>
          </cell>
          <cell r="DM12" t="str">
            <v>0</v>
          </cell>
          <cell r="DN12" t="str">
            <v>0</v>
          </cell>
          <cell r="DO12" t="str">
            <v>0</v>
          </cell>
          <cell r="DP12" t="str">
            <v>0</v>
          </cell>
          <cell r="DQ12" t="str">
            <v>0</v>
          </cell>
          <cell r="DR12" t="str">
            <v>0</v>
          </cell>
          <cell r="DS12" t="str">
            <v>0</v>
          </cell>
          <cell r="DT12" t="str">
            <v>0</v>
          </cell>
          <cell r="DU12" t="str">
            <v>0</v>
          </cell>
          <cell r="DV12">
            <v>0</v>
          </cell>
          <cell r="DW12" t="str">
            <v>0</v>
          </cell>
          <cell r="DX12" t="str">
            <v>0</v>
          </cell>
          <cell r="DY12" t="str">
            <v>0</v>
          </cell>
          <cell r="DZ12" t="str">
            <v>0</v>
          </cell>
          <cell r="EA12" t="str">
            <v>0</v>
          </cell>
          <cell r="EB12" t="str">
            <v>0</v>
          </cell>
          <cell r="EC12" t="str">
            <v>0</v>
          </cell>
          <cell r="ED12" t="str">
            <v>0</v>
          </cell>
          <cell r="EE12" t="str">
            <v>0</v>
          </cell>
          <cell r="EF12" t="str">
            <v>0</v>
          </cell>
          <cell r="EG12" t="str">
            <v>0</v>
          </cell>
          <cell r="EH12" t="str">
            <v>0</v>
          </cell>
          <cell r="EI12" t="str">
            <v>0</v>
          </cell>
          <cell r="EJ12" t="str">
            <v>0</v>
          </cell>
          <cell r="EK12" t="str">
            <v>0</v>
          </cell>
          <cell r="EL12" t="str">
            <v>0</v>
          </cell>
          <cell r="EM12" t="str">
            <v>0</v>
          </cell>
          <cell r="EN12" t="str">
            <v>0</v>
          </cell>
          <cell r="EO12" t="str">
            <v>0</v>
          </cell>
          <cell r="EP12" t="str">
            <v>0</v>
          </cell>
          <cell r="EQ12" t="str">
            <v>0</v>
          </cell>
          <cell r="ER12" t="str">
            <v>0</v>
          </cell>
          <cell r="ES12" t="str">
            <v>0</v>
          </cell>
          <cell r="ET12" t="str">
            <v>0</v>
          </cell>
          <cell r="EU12" t="str">
            <v>0</v>
          </cell>
          <cell r="EV12" t="str">
            <v>0</v>
          </cell>
          <cell r="EW12" t="str">
            <v>0</v>
          </cell>
          <cell r="EX12" t="str">
            <v>0</v>
          </cell>
          <cell r="EY12" t="str">
            <v>0</v>
          </cell>
          <cell r="EZ12" t="str">
            <v>0</v>
          </cell>
          <cell r="FA12" t="str">
            <v>0</v>
          </cell>
          <cell r="FB12" t="str">
            <v>0</v>
          </cell>
          <cell r="FC12" t="str">
            <v>0</v>
          </cell>
          <cell r="FD12" t="str">
            <v>0</v>
          </cell>
          <cell r="FE12" t="str">
            <v>0</v>
          </cell>
          <cell r="FF12" t="str">
            <v>0</v>
          </cell>
          <cell r="FG12" t="str">
            <v>0</v>
          </cell>
          <cell r="FH12" t="str">
            <v>0</v>
          </cell>
          <cell r="FI12" t="str">
            <v>0</v>
          </cell>
          <cell r="FJ12" t="str">
            <v>0</v>
          </cell>
          <cell r="FK12" t="str">
            <v>0</v>
          </cell>
          <cell r="FL12" t="str">
            <v>0</v>
          </cell>
          <cell r="FM12" t="str">
            <v>0</v>
          </cell>
          <cell r="FN12" t="str">
            <v>0</v>
          </cell>
          <cell r="FO12" t="str">
            <v>0</v>
          </cell>
          <cell r="FP12" t="str">
            <v>0</v>
          </cell>
          <cell r="FQ12" t="str">
            <v>0</v>
          </cell>
          <cell r="FR12" t="str">
            <v>0</v>
          </cell>
          <cell r="FS12" t="str">
            <v>0</v>
          </cell>
          <cell r="FT12" t="str">
            <v>0</v>
          </cell>
          <cell r="FU12" t="str">
            <v>0</v>
          </cell>
          <cell r="FV12" t="str">
            <v>0</v>
          </cell>
          <cell r="FW12" t="str">
            <v>0</v>
          </cell>
          <cell r="FX12" t="str">
            <v>0</v>
          </cell>
          <cell r="FY12" t="str">
            <v>0</v>
          </cell>
          <cell r="FZ12" t="str">
            <v>0</v>
          </cell>
          <cell r="GA12" t="str">
            <v>0</v>
          </cell>
          <cell r="GB12" t="str">
            <v>0</v>
          </cell>
          <cell r="GC12" t="str">
            <v>0</v>
          </cell>
          <cell r="GD12" t="str">
            <v>0</v>
          </cell>
          <cell r="GE12" t="str">
            <v>0</v>
          </cell>
          <cell r="GF12" t="str">
            <v>0</v>
          </cell>
          <cell r="GG12" t="str">
            <v>0</v>
          </cell>
          <cell r="GH12" t="str">
            <v>0</v>
          </cell>
          <cell r="GI12" t="str">
            <v>0</v>
          </cell>
          <cell r="GJ12" t="str">
            <v>0</v>
          </cell>
          <cell r="GK12" t="str">
            <v>0</v>
          </cell>
          <cell r="GL12" t="str">
            <v>0</v>
          </cell>
          <cell r="GM12" t="str">
            <v>0</v>
          </cell>
          <cell r="GN12" t="str">
            <v>0</v>
          </cell>
          <cell r="GO12" t="str">
            <v>0</v>
          </cell>
          <cell r="GP12" t="str">
            <v>0</v>
          </cell>
          <cell r="GQ12" t="str">
            <v>0</v>
          </cell>
          <cell r="GR12" t="str">
            <v>0</v>
          </cell>
          <cell r="GS12" t="str">
            <v>0</v>
          </cell>
          <cell r="GT12" t="str">
            <v>0</v>
          </cell>
          <cell r="GU12" t="str">
            <v>0</v>
          </cell>
          <cell r="GV12" t="str">
            <v>0</v>
          </cell>
          <cell r="GW12" t="str">
            <v>0</v>
          </cell>
          <cell r="GX12" t="str">
            <v>0</v>
          </cell>
          <cell r="GY12" t="str">
            <v>0</v>
          </cell>
          <cell r="GZ12" t="str">
            <v>0</v>
          </cell>
          <cell r="HA12" t="str">
            <v>0</v>
          </cell>
          <cell r="HB12" t="str">
            <v>0</v>
          </cell>
          <cell r="HC12" t="str">
            <v>0</v>
          </cell>
          <cell r="HD12" t="str">
            <v>0</v>
          </cell>
          <cell r="HE12" t="str">
            <v>0</v>
          </cell>
          <cell r="HF12" t="str">
            <v>0</v>
          </cell>
          <cell r="HG12" t="str">
            <v>0</v>
          </cell>
          <cell r="HH12" t="str">
            <v>0</v>
          </cell>
          <cell r="HI12" t="str">
            <v>0</v>
          </cell>
          <cell r="HJ12" t="str">
            <v>0</v>
          </cell>
          <cell r="HK12" t="str">
            <v>0</v>
          </cell>
          <cell r="HL12" t="str">
            <v>0</v>
          </cell>
          <cell r="HM12" t="str">
            <v>0</v>
          </cell>
          <cell r="HN12" t="str">
            <v>0</v>
          </cell>
          <cell r="HO12" t="str">
            <v>0</v>
          </cell>
          <cell r="HP12" t="str">
            <v>0</v>
          </cell>
          <cell r="HQ12" t="str">
            <v>0</v>
          </cell>
          <cell r="HR12" t="str">
            <v>0</v>
          </cell>
          <cell r="HS12" t="str">
            <v>0</v>
          </cell>
          <cell r="HT12" t="str">
            <v>0</v>
          </cell>
          <cell r="HU12">
            <v>0</v>
          </cell>
          <cell r="HV12">
            <v>0</v>
          </cell>
          <cell r="HW12">
            <v>8</v>
          </cell>
        </row>
        <row r="13">
          <cell r="A13" t="str">
            <v>A2642205</v>
          </cell>
          <cell r="B13" t="str">
            <v>Impairment of operating lease assets other movements (A2642205)</v>
          </cell>
          <cell r="C13" t="str">
            <v>0</v>
          </cell>
          <cell r="D13" t="str">
            <v>0</v>
          </cell>
          <cell r="E13" t="str">
            <v>0</v>
          </cell>
          <cell r="F13" t="str">
            <v>0</v>
          </cell>
          <cell r="G13" t="str">
            <v>0</v>
          </cell>
          <cell r="H13" t="str">
            <v>0</v>
          </cell>
          <cell r="I13" t="str">
            <v>0</v>
          </cell>
          <cell r="J13" t="str">
            <v>0</v>
          </cell>
          <cell r="K13" t="str">
            <v>0</v>
          </cell>
          <cell r="L13" t="str">
            <v>0</v>
          </cell>
          <cell r="M13" t="str">
            <v>0</v>
          </cell>
          <cell r="N13" t="str">
            <v>0</v>
          </cell>
          <cell r="O13" t="str">
            <v>0</v>
          </cell>
          <cell r="P13" t="str">
            <v>0</v>
          </cell>
          <cell r="Q13" t="str">
            <v>0</v>
          </cell>
          <cell r="R13" t="str">
            <v>0</v>
          </cell>
          <cell r="S13" t="str">
            <v>0</v>
          </cell>
          <cell r="T13" t="str">
            <v>0</v>
          </cell>
          <cell r="U13" t="str">
            <v>0</v>
          </cell>
          <cell r="V13" t="str">
            <v>0</v>
          </cell>
          <cell r="W13" t="str">
            <v>0</v>
          </cell>
          <cell r="X13" t="str">
            <v>0</v>
          </cell>
          <cell r="Y13" t="str">
            <v>0</v>
          </cell>
          <cell r="Z13" t="str">
            <v>0</v>
          </cell>
          <cell r="AA13" t="str">
            <v>0</v>
          </cell>
          <cell r="AB13" t="str">
            <v>0</v>
          </cell>
          <cell r="AC13" t="str">
            <v>0</v>
          </cell>
          <cell r="AD13" t="str">
            <v>0</v>
          </cell>
          <cell r="AE13" t="str">
            <v>0</v>
          </cell>
          <cell r="AF13" t="str">
            <v>0</v>
          </cell>
          <cell r="AG13" t="str">
            <v>0</v>
          </cell>
          <cell r="AH13" t="str">
            <v>0</v>
          </cell>
          <cell r="AI13" t="str">
            <v>0</v>
          </cell>
          <cell r="AJ13" t="str">
            <v>0</v>
          </cell>
          <cell r="AK13" t="str">
            <v>0</v>
          </cell>
          <cell r="AL13" t="str">
            <v>0</v>
          </cell>
          <cell r="AM13" t="str">
            <v>0</v>
          </cell>
          <cell r="AN13" t="str">
            <v>0</v>
          </cell>
          <cell r="AO13" t="str">
            <v>0</v>
          </cell>
          <cell r="AP13" t="str">
            <v>0</v>
          </cell>
          <cell r="AQ13" t="str">
            <v>0</v>
          </cell>
          <cell r="AR13" t="str">
            <v>0</v>
          </cell>
          <cell r="AS13" t="str">
            <v>0</v>
          </cell>
          <cell r="AT13" t="str">
            <v>0</v>
          </cell>
          <cell r="AU13">
            <v>0</v>
          </cell>
          <cell r="AV13" t="str">
            <v>0</v>
          </cell>
          <cell r="AW13" t="str">
            <v>0</v>
          </cell>
          <cell r="AX13" t="str">
            <v>0</v>
          </cell>
          <cell r="AY13" t="str">
            <v>0</v>
          </cell>
          <cell r="AZ13" t="str">
            <v>0</v>
          </cell>
          <cell r="BA13" t="str">
            <v>0</v>
          </cell>
          <cell r="BB13" t="str">
            <v>0</v>
          </cell>
          <cell r="BC13" t="str">
            <v>0</v>
          </cell>
          <cell r="BD13" t="str">
            <v>0</v>
          </cell>
          <cell r="BE13" t="str">
            <v>0</v>
          </cell>
          <cell r="BF13" t="str">
            <v>0</v>
          </cell>
          <cell r="BG13" t="str">
            <v>0</v>
          </cell>
          <cell r="BH13" t="str">
            <v>0</v>
          </cell>
          <cell r="BI13" t="str">
            <v>0</v>
          </cell>
          <cell r="BJ13" t="str">
            <v>0</v>
          </cell>
          <cell r="BK13" t="str">
            <v>0</v>
          </cell>
          <cell r="BL13" t="str">
            <v>0</v>
          </cell>
          <cell r="BM13" t="str">
            <v>0</v>
          </cell>
          <cell r="BN13" t="str">
            <v>0</v>
          </cell>
          <cell r="BO13" t="str">
            <v>0</v>
          </cell>
          <cell r="BP13" t="str">
            <v>0</v>
          </cell>
          <cell r="BQ13" t="str">
            <v>0</v>
          </cell>
          <cell r="BR13" t="str">
            <v>0</v>
          </cell>
          <cell r="BS13" t="str">
            <v>0</v>
          </cell>
          <cell r="BT13" t="str">
            <v>0</v>
          </cell>
          <cell r="BU13" t="str">
            <v>0</v>
          </cell>
          <cell r="BV13" t="str">
            <v>0</v>
          </cell>
          <cell r="BW13" t="str">
            <v>0</v>
          </cell>
          <cell r="BX13" t="str">
            <v>0</v>
          </cell>
          <cell r="BY13" t="str">
            <v>0</v>
          </cell>
          <cell r="BZ13" t="str">
            <v>0</v>
          </cell>
          <cell r="CA13" t="str">
            <v>0</v>
          </cell>
          <cell r="CB13" t="str">
            <v>0</v>
          </cell>
          <cell r="CC13" t="str">
            <v>0</v>
          </cell>
          <cell r="CD13" t="str">
            <v>0</v>
          </cell>
          <cell r="CE13" t="str">
            <v>0</v>
          </cell>
          <cell r="CF13" t="str">
            <v>0</v>
          </cell>
          <cell r="CG13" t="str">
            <v>0</v>
          </cell>
          <cell r="CH13" t="str">
            <v>0</v>
          </cell>
          <cell r="CI13" t="str">
            <v>0</v>
          </cell>
          <cell r="CJ13" t="str">
            <v>0</v>
          </cell>
          <cell r="CK13" t="str">
            <v>0</v>
          </cell>
          <cell r="CL13" t="str">
            <v>0</v>
          </cell>
          <cell r="CM13" t="str">
            <v>0</v>
          </cell>
          <cell r="CN13" t="str">
            <v>0</v>
          </cell>
          <cell r="CO13" t="str">
            <v>0</v>
          </cell>
          <cell r="CP13" t="str">
            <v>0</v>
          </cell>
          <cell r="CQ13" t="str">
            <v>0</v>
          </cell>
          <cell r="CR13" t="str">
            <v>0</v>
          </cell>
          <cell r="CS13" t="str">
            <v>0</v>
          </cell>
          <cell r="CT13" t="str">
            <v>0</v>
          </cell>
          <cell r="CU13" t="str">
            <v>0</v>
          </cell>
          <cell r="CV13" t="str">
            <v>0</v>
          </cell>
          <cell r="CW13" t="str">
            <v>0</v>
          </cell>
          <cell r="CX13" t="str">
            <v>0</v>
          </cell>
          <cell r="CY13" t="str">
            <v>0</v>
          </cell>
          <cell r="CZ13" t="str">
            <v>0</v>
          </cell>
          <cell r="DA13" t="str">
            <v>0</v>
          </cell>
          <cell r="DB13" t="str">
            <v>0</v>
          </cell>
          <cell r="DC13">
            <v>0</v>
          </cell>
          <cell r="DD13" t="str">
            <v>0</v>
          </cell>
          <cell r="DE13" t="str">
            <v>0</v>
          </cell>
          <cell r="DF13" t="str">
            <v>0</v>
          </cell>
          <cell r="DG13" t="str">
            <v>0</v>
          </cell>
          <cell r="DH13" t="str">
            <v>0</v>
          </cell>
          <cell r="DI13" t="str">
            <v>0</v>
          </cell>
          <cell r="DJ13" t="str">
            <v>0</v>
          </cell>
          <cell r="DK13" t="str">
            <v>0</v>
          </cell>
          <cell r="DL13" t="str">
            <v>0</v>
          </cell>
          <cell r="DM13" t="str">
            <v>0</v>
          </cell>
          <cell r="DN13" t="str">
            <v>0</v>
          </cell>
          <cell r="DO13" t="str">
            <v>0</v>
          </cell>
          <cell r="DP13" t="str">
            <v>0</v>
          </cell>
          <cell r="DQ13" t="str">
            <v>0</v>
          </cell>
          <cell r="DR13" t="str">
            <v>0</v>
          </cell>
          <cell r="DS13" t="str">
            <v>0</v>
          </cell>
          <cell r="DT13" t="str">
            <v>0</v>
          </cell>
          <cell r="DU13" t="str">
            <v>0</v>
          </cell>
          <cell r="DV13">
            <v>0</v>
          </cell>
          <cell r="DW13" t="str">
            <v>0</v>
          </cell>
          <cell r="DX13" t="str">
            <v>0</v>
          </cell>
          <cell r="DY13" t="str">
            <v>0</v>
          </cell>
          <cell r="DZ13" t="str">
            <v>0</v>
          </cell>
          <cell r="EA13" t="str">
            <v>0</v>
          </cell>
          <cell r="EB13" t="str">
            <v>0</v>
          </cell>
          <cell r="EC13" t="str">
            <v>0</v>
          </cell>
          <cell r="ED13" t="str">
            <v>0</v>
          </cell>
          <cell r="EE13" t="str">
            <v>0</v>
          </cell>
          <cell r="EF13" t="str">
            <v>0</v>
          </cell>
          <cell r="EG13" t="str">
            <v>0</v>
          </cell>
          <cell r="EH13" t="str">
            <v>0</v>
          </cell>
          <cell r="EI13" t="str">
            <v>0</v>
          </cell>
          <cell r="EJ13" t="str">
            <v>0</v>
          </cell>
          <cell r="EK13" t="str">
            <v>0</v>
          </cell>
          <cell r="EL13" t="str">
            <v>0</v>
          </cell>
          <cell r="EM13" t="str">
            <v>0</v>
          </cell>
          <cell r="EN13" t="str">
            <v>0</v>
          </cell>
          <cell r="EO13" t="str">
            <v>0</v>
          </cell>
          <cell r="EP13" t="str">
            <v>0</v>
          </cell>
          <cell r="EQ13" t="str">
            <v>0</v>
          </cell>
          <cell r="ER13" t="str">
            <v>0</v>
          </cell>
          <cell r="ES13" t="str">
            <v>0</v>
          </cell>
          <cell r="ET13" t="str">
            <v>0</v>
          </cell>
          <cell r="EU13" t="str">
            <v>0</v>
          </cell>
          <cell r="EV13" t="str">
            <v>0</v>
          </cell>
          <cell r="EW13" t="str">
            <v>0</v>
          </cell>
          <cell r="EX13" t="str">
            <v>0</v>
          </cell>
          <cell r="EY13" t="str">
            <v>0</v>
          </cell>
          <cell r="EZ13" t="str">
            <v>0</v>
          </cell>
          <cell r="FA13" t="str">
            <v>0</v>
          </cell>
          <cell r="FB13" t="str">
            <v>0</v>
          </cell>
          <cell r="FC13" t="str">
            <v>0</v>
          </cell>
          <cell r="FD13" t="str">
            <v>0</v>
          </cell>
          <cell r="FE13" t="str">
            <v>0</v>
          </cell>
          <cell r="FF13" t="str">
            <v>0</v>
          </cell>
          <cell r="FG13" t="str">
            <v>0</v>
          </cell>
          <cell r="FH13" t="str">
            <v>0</v>
          </cell>
          <cell r="FI13" t="str">
            <v>0</v>
          </cell>
          <cell r="FJ13" t="str">
            <v>0</v>
          </cell>
          <cell r="FK13" t="str">
            <v>0</v>
          </cell>
          <cell r="FL13" t="str">
            <v>0</v>
          </cell>
          <cell r="FM13" t="str">
            <v>0</v>
          </cell>
          <cell r="FN13" t="str">
            <v>0</v>
          </cell>
          <cell r="FO13" t="str">
            <v>0</v>
          </cell>
          <cell r="FP13" t="str">
            <v>0</v>
          </cell>
          <cell r="FQ13" t="str">
            <v>0</v>
          </cell>
          <cell r="FR13" t="str">
            <v>0</v>
          </cell>
          <cell r="FS13" t="str">
            <v>0</v>
          </cell>
          <cell r="FT13" t="str">
            <v>0</v>
          </cell>
          <cell r="FU13" t="str">
            <v>0</v>
          </cell>
          <cell r="FV13" t="str">
            <v>0</v>
          </cell>
          <cell r="FW13" t="str">
            <v>0</v>
          </cell>
          <cell r="FX13" t="str">
            <v>0</v>
          </cell>
          <cell r="FY13" t="str">
            <v>0</v>
          </cell>
          <cell r="FZ13" t="str">
            <v>0</v>
          </cell>
          <cell r="GA13" t="str">
            <v>0</v>
          </cell>
          <cell r="GB13" t="str">
            <v>0</v>
          </cell>
          <cell r="GC13" t="str">
            <v>0</v>
          </cell>
          <cell r="GD13" t="str">
            <v>0</v>
          </cell>
          <cell r="GE13" t="str">
            <v>0</v>
          </cell>
          <cell r="GF13" t="str">
            <v>0</v>
          </cell>
          <cell r="GG13" t="str">
            <v>0</v>
          </cell>
          <cell r="GH13" t="str">
            <v>0</v>
          </cell>
          <cell r="GI13" t="str">
            <v>0</v>
          </cell>
          <cell r="GJ13" t="str">
            <v>0</v>
          </cell>
          <cell r="GK13" t="str">
            <v>0</v>
          </cell>
          <cell r="GL13" t="str">
            <v>0</v>
          </cell>
          <cell r="GM13" t="str">
            <v>0</v>
          </cell>
          <cell r="GN13" t="str">
            <v>0</v>
          </cell>
          <cell r="GO13" t="str">
            <v>0</v>
          </cell>
          <cell r="GP13" t="str">
            <v>0</v>
          </cell>
          <cell r="GQ13" t="str">
            <v>0</v>
          </cell>
          <cell r="GR13" t="str">
            <v>0</v>
          </cell>
          <cell r="GS13" t="str">
            <v>0</v>
          </cell>
          <cell r="GT13" t="str">
            <v>0</v>
          </cell>
          <cell r="GU13" t="str">
            <v>0</v>
          </cell>
          <cell r="GV13" t="str">
            <v>0</v>
          </cell>
          <cell r="GW13" t="str">
            <v>0</v>
          </cell>
          <cell r="GX13" t="str">
            <v>0</v>
          </cell>
          <cell r="GY13" t="str">
            <v>0</v>
          </cell>
          <cell r="GZ13" t="str">
            <v>0</v>
          </cell>
          <cell r="HA13" t="str">
            <v>0</v>
          </cell>
          <cell r="HB13" t="str">
            <v>0</v>
          </cell>
          <cell r="HC13" t="str">
            <v>0</v>
          </cell>
          <cell r="HD13" t="str">
            <v>0</v>
          </cell>
          <cell r="HE13" t="str">
            <v>0</v>
          </cell>
          <cell r="HF13" t="str">
            <v>0</v>
          </cell>
          <cell r="HG13" t="str">
            <v>0</v>
          </cell>
          <cell r="HH13" t="str">
            <v>0</v>
          </cell>
          <cell r="HI13" t="str">
            <v>0</v>
          </cell>
          <cell r="HJ13" t="str">
            <v>0</v>
          </cell>
          <cell r="HK13" t="str">
            <v>0</v>
          </cell>
          <cell r="HL13" t="str">
            <v>0</v>
          </cell>
          <cell r="HM13" t="str">
            <v>0</v>
          </cell>
          <cell r="HN13" t="str">
            <v>0</v>
          </cell>
          <cell r="HO13" t="str">
            <v>0</v>
          </cell>
          <cell r="HP13" t="str">
            <v>0</v>
          </cell>
          <cell r="HQ13" t="str">
            <v>0</v>
          </cell>
          <cell r="HR13" t="str">
            <v>0</v>
          </cell>
          <cell r="HS13" t="str">
            <v>0</v>
          </cell>
          <cell r="HT13" t="str">
            <v>0</v>
          </cell>
          <cell r="HU13">
            <v>0</v>
          </cell>
          <cell r="HV13">
            <v>0</v>
          </cell>
          <cell r="HW13">
            <v>9</v>
          </cell>
        </row>
        <row r="14">
          <cell r="A14" t="str">
            <v>A2642206</v>
          </cell>
          <cell r="B14" t="str">
            <v>Impairment of operating lease assets reversal of impairments (A2642206)</v>
          </cell>
          <cell r="C14" t="str">
            <v>0</v>
          </cell>
          <cell r="D14" t="str">
            <v>0</v>
          </cell>
          <cell r="E14" t="str">
            <v>0</v>
          </cell>
          <cell r="F14" t="str">
            <v>0</v>
          </cell>
          <cell r="G14" t="str">
            <v>0</v>
          </cell>
          <cell r="H14" t="str">
            <v>0</v>
          </cell>
          <cell r="I14" t="str">
            <v>0</v>
          </cell>
          <cell r="J14" t="str">
            <v>0</v>
          </cell>
          <cell r="K14" t="str">
            <v>0</v>
          </cell>
          <cell r="L14" t="str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 t="str">
            <v>0</v>
          </cell>
          <cell r="Q14" t="str">
            <v>0</v>
          </cell>
          <cell r="R14" t="str">
            <v>0</v>
          </cell>
          <cell r="S14" t="str">
            <v>0</v>
          </cell>
          <cell r="T14" t="str">
            <v>0</v>
          </cell>
          <cell r="U14" t="str">
            <v>0</v>
          </cell>
          <cell r="V14" t="str">
            <v>0</v>
          </cell>
          <cell r="W14" t="str">
            <v>0</v>
          </cell>
          <cell r="X14" t="str">
            <v>0</v>
          </cell>
          <cell r="Y14" t="str">
            <v>0</v>
          </cell>
          <cell r="Z14" t="str">
            <v>0</v>
          </cell>
          <cell r="AA14" t="str">
            <v>0</v>
          </cell>
          <cell r="AB14" t="str">
            <v>0</v>
          </cell>
          <cell r="AC14" t="str">
            <v>0</v>
          </cell>
          <cell r="AD14" t="str">
            <v>0</v>
          </cell>
          <cell r="AE14" t="str">
            <v>0</v>
          </cell>
          <cell r="AF14" t="str">
            <v>0</v>
          </cell>
          <cell r="AG14" t="str">
            <v>0</v>
          </cell>
          <cell r="AH14" t="str">
            <v>0</v>
          </cell>
          <cell r="AI14" t="str">
            <v>0</v>
          </cell>
          <cell r="AJ14" t="str">
            <v>0</v>
          </cell>
          <cell r="AK14" t="str">
            <v>0</v>
          </cell>
          <cell r="AL14" t="str">
            <v>0</v>
          </cell>
          <cell r="AM14" t="str">
            <v>0</v>
          </cell>
          <cell r="AN14" t="str">
            <v>0</v>
          </cell>
          <cell r="AO14" t="str">
            <v>0</v>
          </cell>
          <cell r="AP14" t="str">
            <v>0</v>
          </cell>
          <cell r="AQ14" t="str">
            <v>0</v>
          </cell>
          <cell r="AR14" t="str">
            <v>0</v>
          </cell>
          <cell r="AS14" t="str">
            <v>0</v>
          </cell>
          <cell r="AT14" t="str">
            <v>0</v>
          </cell>
          <cell r="AU14">
            <v>0</v>
          </cell>
          <cell r="AV14" t="str">
            <v>0</v>
          </cell>
          <cell r="AW14" t="str">
            <v>0</v>
          </cell>
          <cell r="AX14" t="str">
            <v>0</v>
          </cell>
          <cell r="AY14" t="str">
            <v>0</v>
          </cell>
          <cell r="AZ14" t="str">
            <v>0</v>
          </cell>
          <cell r="BA14" t="str">
            <v>0</v>
          </cell>
          <cell r="BB14" t="str">
            <v>0</v>
          </cell>
          <cell r="BC14" t="str">
            <v>0</v>
          </cell>
          <cell r="BD14" t="str">
            <v>0</v>
          </cell>
          <cell r="BE14" t="str">
            <v>0</v>
          </cell>
          <cell r="BF14" t="str">
            <v>0</v>
          </cell>
          <cell r="BG14" t="str">
            <v>0</v>
          </cell>
          <cell r="BH14" t="str">
            <v>0</v>
          </cell>
          <cell r="BI14" t="str">
            <v>0</v>
          </cell>
          <cell r="BJ14" t="str">
            <v>0</v>
          </cell>
          <cell r="BK14" t="str">
            <v>0</v>
          </cell>
          <cell r="BL14" t="str">
            <v>0</v>
          </cell>
          <cell r="BM14" t="str">
            <v>0</v>
          </cell>
          <cell r="BN14" t="str">
            <v>0</v>
          </cell>
          <cell r="BO14" t="str">
            <v>0</v>
          </cell>
          <cell r="BP14" t="str">
            <v>0</v>
          </cell>
          <cell r="BQ14" t="str">
            <v>0</v>
          </cell>
          <cell r="BR14" t="str">
            <v>0</v>
          </cell>
          <cell r="BS14" t="str">
            <v>0</v>
          </cell>
          <cell r="BT14" t="str">
            <v>0</v>
          </cell>
          <cell r="BU14" t="str">
            <v>0</v>
          </cell>
          <cell r="BV14" t="str">
            <v>0</v>
          </cell>
          <cell r="BW14" t="str">
            <v>0</v>
          </cell>
          <cell r="BX14" t="str">
            <v>0</v>
          </cell>
          <cell r="BY14" t="str">
            <v>0</v>
          </cell>
          <cell r="BZ14" t="str">
            <v>0</v>
          </cell>
          <cell r="CA14" t="str">
            <v>0</v>
          </cell>
          <cell r="CB14" t="str">
            <v>0</v>
          </cell>
          <cell r="CC14" t="str">
            <v>0</v>
          </cell>
          <cell r="CD14" t="str">
            <v>0</v>
          </cell>
          <cell r="CE14" t="str">
            <v>0</v>
          </cell>
          <cell r="CF14" t="str">
            <v>0</v>
          </cell>
          <cell r="CG14" t="str">
            <v>0</v>
          </cell>
          <cell r="CH14" t="str">
            <v>0</v>
          </cell>
          <cell r="CI14" t="str">
            <v>0</v>
          </cell>
          <cell r="CJ14" t="str">
            <v>0</v>
          </cell>
          <cell r="CK14" t="str">
            <v>0</v>
          </cell>
          <cell r="CL14" t="str">
            <v>0</v>
          </cell>
          <cell r="CM14" t="str">
            <v>0</v>
          </cell>
          <cell r="CN14" t="str">
            <v>0</v>
          </cell>
          <cell r="CO14" t="str">
            <v>0</v>
          </cell>
          <cell r="CP14" t="str">
            <v>0</v>
          </cell>
          <cell r="CQ14" t="str">
            <v>0</v>
          </cell>
          <cell r="CR14" t="str">
            <v>0</v>
          </cell>
          <cell r="CS14" t="str">
            <v>0</v>
          </cell>
          <cell r="CT14" t="str">
            <v>0</v>
          </cell>
          <cell r="CU14" t="str">
            <v>0</v>
          </cell>
          <cell r="CV14" t="str">
            <v>0</v>
          </cell>
          <cell r="CW14" t="str">
            <v>0</v>
          </cell>
          <cell r="CX14" t="str">
            <v>0</v>
          </cell>
          <cell r="CY14" t="str">
            <v>0</v>
          </cell>
          <cell r="CZ14" t="str">
            <v>0</v>
          </cell>
          <cell r="DA14" t="str">
            <v>0</v>
          </cell>
          <cell r="DB14" t="str">
            <v>0</v>
          </cell>
          <cell r="DC14">
            <v>0</v>
          </cell>
          <cell r="DD14" t="str">
            <v>0</v>
          </cell>
          <cell r="DE14" t="str">
            <v>0</v>
          </cell>
          <cell r="DF14" t="str">
            <v>0</v>
          </cell>
          <cell r="DG14" t="str">
            <v>0</v>
          </cell>
          <cell r="DH14" t="str">
            <v>0</v>
          </cell>
          <cell r="DI14" t="str">
            <v>0</v>
          </cell>
          <cell r="DJ14" t="str">
            <v>0</v>
          </cell>
          <cell r="DK14" t="str">
            <v>0</v>
          </cell>
          <cell r="DL14" t="str">
            <v>0</v>
          </cell>
          <cell r="DM14" t="str">
            <v>0</v>
          </cell>
          <cell r="DN14" t="str">
            <v>0</v>
          </cell>
          <cell r="DO14" t="str">
            <v>0</v>
          </cell>
          <cell r="DP14" t="str">
            <v>0</v>
          </cell>
          <cell r="DQ14" t="str">
            <v>0</v>
          </cell>
          <cell r="DR14" t="str">
            <v>0</v>
          </cell>
          <cell r="DS14" t="str">
            <v>0</v>
          </cell>
          <cell r="DT14" t="str">
            <v>0</v>
          </cell>
          <cell r="DU14" t="str">
            <v>0</v>
          </cell>
          <cell r="DV14">
            <v>0</v>
          </cell>
          <cell r="DW14" t="str">
            <v>0</v>
          </cell>
          <cell r="DX14" t="str">
            <v>0</v>
          </cell>
          <cell r="DY14" t="str">
            <v>0</v>
          </cell>
          <cell r="DZ14" t="str">
            <v>0</v>
          </cell>
          <cell r="EA14" t="str">
            <v>0</v>
          </cell>
          <cell r="EB14" t="str">
            <v>0</v>
          </cell>
          <cell r="EC14" t="str">
            <v>0</v>
          </cell>
          <cell r="ED14" t="str">
            <v>0</v>
          </cell>
          <cell r="EE14" t="str">
            <v>0</v>
          </cell>
          <cell r="EF14" t="str">
            <v>0</v>
          </cell>
          <cell r="EG14" t="str">
            <v>0</v>
          </cell>
          <cell r="EH14" t="str">
            <v>0</v>
          </cell>
          <cell r="EI14" t="str">
            <v>0</v>
          </cell>
          <cell r="EJ14" t="str">
            <v>0</v>
          </cell>
          <cell r="EK14" t="str">
            <v>0</v>
          </cell>
          <cell r="EL14" t="str">
            <v>0</v>
          </cell>
          <cell r="EM14" t="str">
            <v>0</v>
          </cell>
          <cell r="EN14" t="str">
            <v>0</v>
          </cell>
          <cell r="EO14" t="str">
            <v>0</v>
          </cell>
          <cell r="EP14" t="str">
            <v>0</v>
          </cell>
          <cell r="EQ14" t="str">
            <v>0</v>
          </cell>
          <cell r="ER14" t="str">
            <v>0</v>
          </cell>
          <cell r="ES14" t="str">
            <v>0</v>
          </cell>
          <cell r="ET14" t="str">
            <v>0</v>
          </cell>
          <cell r="EU14" t="str">
            <v>0</v>
          </cell>
          <cell r="EV14" t="str">
            <v>0</v>
          </cell>
          <cell r="EW14" t="str">
            <v>0</v>
          </cell>
          <cell r="EX14" t="str">
            <v>0</v>
          </cell>
          <cell r="EY14" t="str">
            <v>0</v>
          </cell>
          <cell r="EZ14" t="str">
            <v>0</v>
          </cell>
          <cell r="FA14" t="str">
            <v>0</v>
          </cell>
          <cell r="FB14" t="str">
            <v>0</v>
          </cell>
          <cell r="FC14" t="str">
            <v>0</v>
          </cell>
          <cell r="FD14" t="str">
            <v>0</v>
          </cell>
          <cell r="FE14" t="str">
            <v>0</v>
          </cell>
          <cell r="FF14" t="str">
            <v>0</v>
          </cell>
          <cell r="FG14" t="str">
            <v>0</v>
          </cell>
          <cell r="FH14" t="str">
            <v>0</v>
          </cell>
          <cell r="FI14" t="str">
            <v>0</v>
          </cell>
          <cell r="FJ14" t="str">
            <v>0</v>
          </cell>
          <cell r="FK14" t="str">
            <v>0</v>
          </cell>
          <cell r="FL14" t="str">
            <v>0</v>
          </cell>
          <cell r="FM14" t="str">
            <v>0</v>
          </cell>
          <cell r="FN14" t="str">
            <v>0</v>
          </cell>
          <cell r="FO14" t="str">
            <v>0</v>
          </cell>
          <cell r="FP14" t="str">
            <v>0</v>
          </cell>
          <cell r="FQ14" t="str">
            <v>0</v>
          </cell>
          <cell r="FR14" t="str">
            <v>0</v>
          </cell>
          <cell r="FS14" t="str">
            <v>0</v>
          </cell>
          <cell r="FT14" t="str">
            <v>0</v>
          </cell>
          <cell r="FU14" t="str">
            <v>0</v>
          </cell>
          <cell r="FV14" t="str">
            <v>0</v>
          </cell>
          <cell r="FW14" t="str">
            <v>0</v>
          </cell>
          <cell r="FX14" t="str">
            <v>0</v>
          </cell>
          <cell r="FY14" t="str">
            <v>0</v>
          </cell>
          <cell r="FZ14" t="str">
            <v>0</v>
          </cell>
          <cell r="GA14" t="str">
            <v>0</v>
          </cell>
          <cell r="GB14" t="str">
            <v>0</v>
          </cell>
          <cell r="GC14" t="str">
            <v>0</v>
          </cell>
          <cell r="GD14" t="str">
            <v>0</v>
          </cell>
          <cell r="GE14" t="str">
            <v>0</v>
          </cell>
          <cell r="GF14" t="str">
            <v>0</v>
          </cell>
          <cell r="GG14" t="str">
            <v>0</v>
          </cell>
          <cell r="GH14" t="str">
            <v>0</v>
          </cell>
          <cell r="GI14" t="str">
            <v>0</v>
          </cell>
          <cell r="GJ14" t="str">
            <v>0</v>
          </cell>
          <cell r="GK14" t="str">
            <v>0</v>
          </cell>
          <cell r="GL14" t="str">
            <v>0</v>
          </cell>
          <cell r="GM14" t="str">
            <v>0</v>
          </cell>
          <cell r="GN14" t="str">
            <v>0</v>
          </cell>
          <cell r="GO14" t="str">
            <v>0</v>
          </cell>
          <cell r="GP14" t="str">
            <v>0</v>
          </cell>
          <cell r="GQ14" t="str">
            <v>0</v>
          </cell>
          <cell r="GR14" t="str">
            <v>0</v>
          </cell>
          <cell r="GS14" t="str">
            <v>0</v>
          </cell>
          <cell r="GT14" t="str">
            <v>0</v>
          </cell>
          <cell r="GU14" t="str">
            <v>0</v>
          </cell>
          <cell r="GV14" t="str">
            <v>0</v>
          </cell>
          <cell r="GW14" t="str">
            <v>0</v>
          </cell>
          <cell r="GX14" t="str">
            <v>0</v>
          </cell>
          <cell r="GY14" t="str">
            <v>0</v>
          </cell>
          <cell r="GZ14" t="str">
            <v>0</v>
          </cell>
          <cell r="HA14" t="str">
            <v>0</v>
          </cell>
          <cell r="HB14" t="str">
            <v>0</v>
          </cell>
          <cell r="HC14" t="str">
            <v>0</v>
          </cell>
          <cell r="HD14" t="str">
            <v>0</v>
          </cell>
          <cell r="HE14" t="str">
            <v>0</v>
          </cell>
          <cell r="HF14" t="str">
            <v>0</v>
          </cell>
          <cell r="HG14" t="str">
            <v>0</v>
          </cell>
          <cell r="HH14" t="str">
            <v>0</v>
          </cell>
          <cell r="HI14" t="str">
            <v>0</v>
          </cell>
          <cell r="HJ14" t="str">
            <v>0</v>
          </cell>
          <cell r="HK14" t="str">
            <v>0</v>
          </cell>
          <cell r="HL14" t="str">
            <v>0</v>
          </cell>
          <cell r="HM14" t="str">
            <v>0</v>
          </cell>
          <cell r="HN14" t="str">
            <v>0</v>
          </cell>
          <cell r="HO14" t="str">
            <v>0</v>
          </cell>
          <cell r="HP14" t="str">
            <v>0</v>
          </cell>
          <cell r="HQ14" t="str">
            <v>0</v>
          </cell>
          <cell r="HR14" t="str">
            <v>0</v>
          </cell>
          <cell r="HS14" t="str">
            <v>0</v>
          </cell>
          <cell r="HT14" t="str">
            <v>0</v>
          </cell>
          <cell r="HU14">
            <v>0</v>
          </cell>
          <cell r="HV14">
            <v>0</v>
          </cell>
          <cell r="HW14">
            <v>10</v>
          </cell>
        </row>
        <row r="15">
          <cell r="A15" t="str">
            <v>A264220</v>
          </cell>
          <cell r="B15" t="str">
            <v>Impairment of operating lease assets c/f (A264220)</v>
          </cell>
          <cell r="C15" t="str">
            <v>0</v>
          </cell>
          <cell r="D15" t="str">
            <v>0</v>
          </cell>
          <cell r="E15" t="str">
            <v>0</v>
          </cell>
          <cell r="F15" t="str">
            <v>0</v>
          </cell>
          <cell r="G15" t="str">
            <v>0</v>
          </cell>
          <cell r="H15" t="str">
            <v>0</v>
          </cell>
          <cell r="I15" t="str">
            <v>0</v>
          </cell>
          <cell r="J15" t="str">
            <v>0</v>
          </cell>
          <cell r="K15" t="str">
            <v>0</v>
          </cell>
          <cell r="L15" t="str">
            <v>0</v>
          </cell>
          <cell r="M15" t="str">
            <v>0</v>
          </cell>
          <cell r="N15" t="str">
            <v>0</v>
          </cell>
          <cell r="O15" t="str">
            <v>0</v>
          </cell>
          <cell r="P15" t="str">
            <v>0</v>
          </cell>
          <cell r="Q15" t="str">
            <v>0</v>
          </cell>
          <cell r="R15" t="str">
            <v>0</v>
          </cell>
          <cell r="S15" t="str">
            <v>0</v>
          </cell>
          <cell r="T15" t="str">
            <v>0</v>
          </cell>
          <cell r="U15" t="str">
            <v>0</v>
          </cell>
          <cell r="V15" t="str">
            <v>0</v>
          </cell>
          <cell r="W15" t="str">
            <v>0</v>
          </cell>
          <cell r="X15" t="str">
            <v>0</v>
          </cell>
          <cell r="Y15" t="str">
            <v>0</v>
          </cell>
          <cell r="Z15" t="str">
            <v>0</v>
          </cell>
          <cell r="AA15" t="str">
            <v>0</v>
          </cell>
          <cell r="AB15" t="str">
            <v>0</v>
          </cell>
          <cell r="AC15" t="str">
            <v>0</v>
          </cell>
          <cell r="AD15" t="str">
            <v>0</v>
          </cell>
          <cell r="AE15" t="str">
            <v>0</v>
          </cell>
          <cell r="AF15" t="str">
            <v>0</v>
          </cell>
          <cell r="AG15" t="str">
            <v>0</v>
          </cell>
          <cell r="AH15" t="str">
            <v>0</v>
          </cell>
          <cell r="AI15" t="str">
            <v>0</v>
          </cell>
          <cell r="AJ15" t="str">
            <v>0</v>
          </cell>
          <cell r="AK15" t="str">
            <v>0</v>
          </cell>
          <cell r="AL15" t="str">
            <v>0</v>
          </cell>
          <cell r="AM15" t="str">
            <v>0</v>
          </cell>
          <cell r="AN15" t="str">
            <v>0</v>
          </cell>
          <cell r="AO15" t="str">
            <v>0</v>
          </cell>
          <cell r="AP15" t="str">
            <v>0</v>
          </cell>
          <cell r="AQ15" t="str">
            <v>0</v>
          </cell>
          <cell r="AR15" t="str">
            <v>0</v>
          </cell>
          <cell r="AS15" t="str">
            <v>0</v>
          </cell>
          <cell r="AT15" t="str">
            <v>0</v>
          </cell>
          <cell r="AU15">
            <v>0</v>
          </cell>
          <cell r="AV15" t="str">
            <v>0</v>
          </cell>
          <cell r="AW15" t="str">
            <v>0</v>
          </cell>
          <cell r="AX15" t="str">
            <v>0</v>
          </cell>
          <cell r="AY15" t="str">
            <v>0</v>
          </cell>
          <cell r="AZ15" t="str">
            <v>0</v>
          </cell>
          <cell r="BA15" t="str">
            <v>0</v>
          </cell>
          <cell r="BB15" t="str">
            <v>0</v>
          </cell>
          <cell r="BC15" t="str">
            <v>0</v>
          </cell>
          <cell r="BD15" t="str">
            <v>0</v>
          </cell>
          <cell r="BE15" t="str">
            <v>0</v>
          </cell>
          <cell r="BF15" t="str">
            <v>0</v>
          </cell>
          <cell r="BG15" t="str">
            <v>0</v>
          </cell>
          <cell r="BH15" t="str">
            <v>0</v>
          </cell>
          <cell r="BI15" t="str">
            <v>0</v>
          </cell>
          <cell r="BJ15" t="str">
            <v>0</v>
          </cell>
          <cell r="BK15" t="str">
            <v>0</v>
          </cell>
          <cell r="BL15" t="str">
            <v>0</v>
          </cell>
          <cell r="BM15" t="str">
            <v>0</v>
          </cell>
          <cell r="BN15" t="str">
            <v>0</v>
          </cell>
          <cell r="BO15" t="str">
            <v>0</v>
          </cell>
          <cell r="BP15" t="str">
            <v>0</v>
          </cell>
          <cell r="BQ15" t="str">
            <v>0</v>
          </cell>
          <cell r="BR15" t="str">
            <v>0</v>
          </cell>
          <cell r="BS15" t="str">
            <v>0</v>
          </cell>
          <cell r="BT15" t="str">
            <v>0</v>
          </cell>
          <cell r="BU15" t="str">
            <v>0</v>
          </cell>
          <cell r="BV15" t="str">
            <v>0</v>
          </cell>
          <cell r="BW15" t="str">
            <v>0</v>
          </cell>
          <cell r="BX15" t="str">
            <v>0</v>
          </cell>
          <cell r="BY15" t="str">
            <v>0</v>
          </cell>
          <cell r="BZ15" t="str">
            <v>0</v>
          </cell>
          <cell r="CA15" t="str">
            <v>0</v>
          </cell>
          <cell r="CB15" t="str">
            <v>0</v>
          </cell>
          <cell r="CC15" t="str">
            <v>0</v>
          </cell>
          <cell r="CD15" t="str">
            <v>0</v>
          </cell>
          <cell r="CE15" t="str">
            <v>0</v>
          </cell>
          <cell r="CF15" t="str">
            <v>0</v>
          </cell>
          <cell r="CG15" t="str">
            <v>0</v>
          </cell>
          <cell r="CH15" t="str">
            <v>0</v>
          </cell>
          <cell r="CI15" t="str">
            <v>0</v>
          </cell>
          <cell r="CJ15" t="str">
            <v>0</v>
          </cell>
          <cell r="CK15" t="str">
            <v>0</v>
          </cell>
          <cell r="CL15" t="str">
            <v>0</v>
          </cell>
          <cell r="CM15" t="str">
            <v>0</v>
          </cell>
          <cell r="CN15" t="str">
            <v>0</v>
          </cell>
          <cell r="CO15" t="str">
            <v>0</v>
          </cell>
          <cell r="CP15" t="str">
            <v>0</v>
          </cell>
          <cell r="CQ15" t="str">
            <v>0</v>
          </cell>
          <cell r="CR15" t="str">
            <v>0</v>
          </cell>
          <cell r="CS15" t="str">
            <v>0</v>
          </cell>
          <cell r="CT15" t="str">
            <v>0</v>
          </cell>
          <cell r="CU15" t="str">
            <v>0</v>
          </cell>
          <cell r="CV15" t="str">
            <v>0</v>
          </cell>
          <cell r="CW15" t="str">
            <v>0</v>
          </cell>
          <cell r="CX15" t="str">
            <v>0</v>
          </cell>
          <cell r="CY15" t="str">
            <v>0</v>
          </cell>
          <cell r="CZ15" t="str">
            <v>0</v>
          </cell>
          <cell r="DA15" t="str">
            <v>0</v>
          </cell>
          <cell r="DB15" t="str">
            <v>0</v>
          </cell>
          <cell r="DC15">
            <v>0</v>
          </cell>
          <cell r="DD15" t="str">
            <v>0</v>
          </cell>
          <cell r="DE15" t="str">
            <v>0</v>
          </cell>
          <cell r="DF15" t="str">
            <v>0</v>
          </cell>
          <cell r="DG15" t="str">
            <v>0</v>
          </cell>
          <cell r="DH15" t="str">
            <v>0</v>
          </cell>
          <cell r="DI15" t="str">
            <v>0</v>
          </cell>
          <cell r="DJ15" t="str">
            <v>0</v>
          </cell>
          <cell r="DK15" t="str">
            <v>0</v>
          </cell>
          <cell r="DL15" t="str">
            <v>0</v>
          </cell>
          <cell r="DM15" t="str">
            <v>0</v>
          </cell>
          <cell r="DN15" t="str">
            <v>0</v>
          </cell>
          <cell r="DO15" t="str">
            <v>0</v>
          </cell>
          <cell r="DP15" t="str">
            <v>0</v>
          </cell>
          <cell r="DQ15" t="str">
            <v>0</v>
          </cell>
          <cell r="DR15" t="str">
            <v>0</v>
          </cell>
          <cell r="DS15" t="str">
            <v>0</v>
          </cell>
          <cell r="DT15" t="str">
            <v>0</v>
          </cell>
          <cell r="DU15" t="str">
            <v>0</v>
          </cell>
          <cell r="DV15">
            <v>0</v>
          </cell>
          <cell r="DW15" t="str">
            <v>0</v>
          </cell>
          <cell r="DX15" t="str">
            <v>0</v>
          </cell>
          <cell r="DY15" t="str">
            <v>0</v>
          </cell>
          <cell r="DZ15" t="str">
            <v>0</v>
          </cell>
          <cell r="EA15" t="str">
            <v>0</v>
          </cell>
          <cell r="EB15" t="str">
            <v>0</v>
          </cell>
          <cell r="EC15" t="str">
            <v>0</v>
          </cell>
          <cell r="ED15" t="str">
            <v>0</v>
          </cell>
          <cell r="EE15" t="str">
            <v>0</v>
          </cell>
          <cell r="EF15" t="str">
            <v>0</v>
          </cell>
          <cell r="EG15" t="str">
            <v>0</v>
          </cell>
          <cell r="EH15" t="str">
            <v>0</v>
          </cell>
          <cell r="EI15" t="str">
            <v>0</v>
          </cell>
          <cell r="EJ15" t="str">
            <v>0</v>
          </cell>
          <cell r="EK15" t="str">
            <v>0</v>
          </cell>
          <cell r="EL15" t="str">
            <v>0</v>
          </cell>
          <cell r="EM15" t="str">
            <v>0</v>
          </cell>
          <cell r="EN15" t="str">
            <v>0</v>
          </cell>
          <cell r="EO15" t="str">
            <v>0</v>
          </cell>
          <cell r="EP15" t="str">
            <v>0</v>
          </cell>
          <cell r="EQ15" t="str">
            <v>0</v>
          </cell>
          <cell r="ER15" t="str">
            <v>0</v>
          </cell>
          <cell r="ES15" t="str">
            <v>0</v>
          </cell>
          <cell r="ET15" t="str">
            <v>0</v>
          </cell>
          <cell r="EU15" t="str">
            <v>0</v>
          </cell>
          <cell r="EV15" t="str">
            <v>0</v>
          </cell>
          <cell r="EW15" t="str">
            <v>0</v>
          </cell>
          <cell r="EX15" t="str">
            <v>0</v>
          </cell>
          <cell r="EY15" t="str">
            <v>0</v>
          </cell>
          <cell r="EZ15">
            <v>0</v>
          </cell>
          <cell r="FA15" t="str">
            <v>0</v>
          </cell>
          <cell r="FB15" t="str">
            <v>0</v>
          </cell>
          <cell r="FC15" t="str">
            <v>0</v>
          </cell>
          <cell r="FD15" t="str">
            <v>0</v>
          </cell>
          <cell r="FE15" t="str">
            <v>0</v>
          </cell>
          <cell r="FF15" t="str">
            <v>0</v>
          </cell>
          <cell r="FG15" t="str">
            <v>0</v>
          </cell>
          <cell r="FH15" t="str">
            <v>0</v>
          </cell>
          <cell r="FI15" t="str">
            <v>0</v>
          </cell>
          <cell r="FJ15" t="str">
            <v>0</v>
          </cell>
          <cell r="FK15" t="str">
            <v>0</v>
          </cell>
          <cell r="FL15" t="str">
            <v>0</v>
          </cell>
          <cell r="FM15" t="str">
            <v>0</v>
          </cell>
          <cell r="FN15" t="str">
            <v>0</v>
          </cell>
          <cell r="FO15" t="str">
            <v>0</v>
          </cell>
          <cell r="FP15" t="str">
            <v>0</v>
          </cell>
          <cell r="FQ15" t="str">
            <v>0</v>
          </cell>
          <cell r="FR15" t="str">
            <v>0</v>
          </cell>
          <cell r="FS15" t="str">
            <v>0</v>
          </cell>
          <cell r="FT15" t="str">
            <v>0</v>
          </cell>
          <cell r="FU15" t="str">
            <v>0</v>
          </cell>
          <cell r="FV15" t="str">
            <v>0</v>
          </cell>
          <cell r="FW15">
            <v>0</v>
          </cell>
          <cell r="FX15" t="str">
            <v>0</v>
          </cell>
          <cell r="FY15" t="str">
            <v>0</v>
          </cell>
          <cell r="FZ15" t="str">
            <v>0</v>
          </cell>
          <cell r="GA15" t="str">
            <v>0</v>
          </cell>
          <cell r="GB15" t="str">
            <v>0</v>
          </cell>
          <cell r="GC15">
            <v>-47934928</v>
          </cell>
          <cell r="GD15" t="str">
            <v>0</v>
          </cell>
          <cell r="GE15" t="str">
            <v>0</v>
          </cell>
          <cell r="GF15" t="str">
            <v>0</v>
          </cell>
          <cell r="GG15" t="str">
            <v>0</v>
          </cell>
          <cell r="GH15" t="str">
            <v>0</v>
          </cell>
          <cell r="GI15" t="str">
            <v>0</v>
          </cell>
          <cell r="GJ15" t="str">
            <v>0</v>
          </cell>
          <cell r="GK15" t="str">
            <v>0</v>
          </cell>
          <cell r="GL15" t="str">
            <v>0</v>
          </cell>
          <cell r="GM15" t="str">
            <v>0</v>
          </cell>
          <cell r="GN15" t="str">
            <v>0</v>
          </cell>
          <cell r="GO15" t="str">
            <v>0</v>
          </cell>
          <cell r="GP15" t="str">
            <v>0</v>
          </cell>
          <cell r="GQ15" t="str">
            <v>0</v>
          </cell>
          <cell r="GR15" t="str">
            <v>0</v>
          </cell>
          <cell r="GS15" t="str">
            <v>0</v>
          </cell>
          <cell r="GT15" t="str">
            <v>0</v>
          </cell>
          <cell r="GU15" t="str">
            <v>0</v>
          </cell>
          <cell r="GV15" t="str">
            <v>0</v>
          </cell>
          <cell r="GW15" t="str">
            <v>0</v>
          </cell>
          <cell r="GX15" t="str">
            <v>0</v>
          </cell>
          <cell r="GY15" t="str">
            <v>0</v>
          </cell>
          <cell r="GZ15" t="str">
            <v>0</v>
          </cell>
          <cell r="HA15" t="str">
            <v>0</v>
          </cell>
          <cell r="HB15" t="str">
            <v>0</v>
          </cell>
          <cell r="HC15" t="str">
            <v>0</v>
          </cell>
          <cell r="HD15" t="str">
            <v>0</v>
          </cell>
          <cell r="HE15" t="str">
            <v>0</v>
          </cell>
          <cell r="HF15" t="str">
            <v>0</v>
          </cell>
          <cell r="HG15" t="str">
            <v>0</v>
          </cell>
          <cell r="HH15" t="str">
            <v>0</v>
          </cell>
          <cell r="HI15" t="str">
            <v>0</v>
          </cell>
          <cell r="HJ15" t="str">
            <v>0</v>
          </cell>
          <cell r="HK15" t="str">
            <v>0</v>
          </cell>
          <cell r="HL15" t="str">
            <v>0</v>
          </cell>
          <cell r="HM15" t="str">
            <v>0</v>
          </cell>
          <cell r="HN15" t="str">
            <v>0</v>
          </cell>
          <cell r="HO15" t="str">
            <v>0</v>
          </cell>
          <cell r="HP15" t="str">
            <v>0</v>
          </cell>
          <cell r="HQ15">
            <v>0</v>
          </cell>
          <cell r="HR15" t="str">
            <v>0</v>
          </cell>
          <cell r="HS15" t="str">
            <v>0</v>
          </cell>
          <cell r="HT15">
            <v>0</v>
          </cell>
          <cell r="HU15">
            <v>-47934928</v>
          </cell>
          <cell r="HV15">
            <v>-47934928</v>
          </cell>
          <cell r="HW15">
            <v>11</v>
          </cell>
        </row>
        <row r="16">
          <cell r="A16" t="str">
            <v>26422</v>
          </cell>
          <cell r="B16" t="str">
            <v>Other assets transferred as operational leases (26422)</v>
          </cell>
          <cell r="C16" t="str">
            <v>0</v>
          </cell>
          <cell r="D16" t="str">
            <v>0</v>
          </cell>
          <cell r="E16" t="str">
            <v>0</v>
          </cell>
          <cell r="F16" t="str">
            <v>0</v>
          </cell>
          <cell r="G16" t="str">
            <v>0</v>
          </cell>
          <cell r="H16" t="str">
            <v>0</v>
          </cell>
          <cell r="I16" t="str">
            <v>0</v>
          </cell>
          <cell r="J16" t="str">
            <v>0</v>
          </cell>
          <cell r="K16" t="str">
            <v>0</v>
          </cell>
          <cell r="L16" t="str">
            <v>0</v>
          </cell>
          <cell r="M16" t="str">
            <v>0</v>
          </cell>
          <cell r="N16" t="str">
            <v>0</v>
          </cell>
          <cell r="O16" t="str">
            <v>0</v>
          </cell>
          <cell r="P16" t="str">
            <v>0</v>
          </cell>
          <cell r="Q16" t="str">
            <v>0</v>
          </cell>
          <cell r="R16" t="str">
            <v>0</v>
          </cell>
          <cell r="S16" t="str">
            <v>0</v>
          </cell>
          <cell r="T16" t="str">
            <v>0</v>
          </cell>
          <cell r="U16" t="str">
            <v>0</v>
          </cell>
          <cell r="V16" t="str">
            <v>0</v>
          </cell>
          <cell r="W16" t="str">
            <v>0</v>
          </cell>
          <cell r="X16" t="str">
            <v>0</v>
          </cell>
          <cell r="Y16" t="str">
            <v>0</v>
          </cell>
          <cell r="Z16" t="str">
            <v>0</v>
          </cell>
          <cell r="AA16" t="str">
            <v>0</v>
          </cell>
          <cell r="AB16" t="str">
            <v>0</v>
          </cell>
          <cell r="AC16" t="str">
            <v>0</v>
          </cell>
          <cell r="AD16" t="str">
            <v>0</v>
          </cell>
          <cell r="AE16" t="str">
            <v>0</v>
          </cell>
          <cell r="AF16" t="str">
            <v>0</v>
          </cell>
          <cell r="AG16" t="str">
            <v>0</v>
          </cell>
          <cell r="AH16" t="str">
            <v>0</v>
          </cell>
          <cell r="AI16" t="str">
            <v>0</v>
          </cell>
          <cell r="AJ16" t="str">
            <v>0</v>
          </cell>
          <cell r="AK16" t="str">
            <v>0</v>
          </cell>
          <cell r="AL16" t="str">
            <v>0</v>
          </cell>
          <cell r="AM16" t="str">
            <v>0</v>
          </cell>
          <cell r="AN16" t="str">
            <v>0</v>
          </cell>
          <cell r="AO16" t="str">
            <v>0</v>
          </cell>
          <cell r="AP16" t="str">
            <v>0</v>
          </cell>
          <cell r="AQ16" t="str">
            <v>0</v>
          </cell>
          <cell r="AR16" t="str">
            <v>0</v>
          </cell>
          <cell r="AS16" t="str">
            <v>0</v>
          </cell>
          <cell r="AT16" t="str">
            <v>0</v>
          </cell>
          <cell r="AU16">
            <v>0</v>
          </cell>
          <cell r="AV16" t="str">
            <v>0</v>
          </cell>
          <cell r="AW16" t="str">
            <v>0</v>
          </cell>
          <cell r="AX16" t="str">
            <v>0</v>
          </cell>
          <cell r="AY16" t="str">
            <v>0</v>
          </cell>
          <cell r="AZ16" t="str">
            <v>0</v>
          </cell>
          <cell r="BA16" t="str">
            <v>0</v>
          </cell>
          <cell r="BB16" t="str">
            <v>0</v>
          </cell>
          <cell r="BC16" t="str">
            <v>0</v>
          </cell>
          <cell r="BD16" t="str">
            <v>0</v>
          </cell>
          <cell r="BE16" t="str">
            <v>0</v>
          </cell>
          <cell r="BF16" t="str">
            <v>0</v>
          </cell>
          <cell r="BG16" t="str">
            <v>0</v>
          </cell>
          <cell r="BH16" t="str">
            <v>0</v>
          </cell>
          <cell r="BI16" t="str">
            <v>0</v>
          </cell>
          <cell r="BJ16" t="str">
            <v>0</v>
          </cell>
          <cell r="BK16" t="str">
            <v>0</v>
          </cell>
          <cell r="BL16" t="str">
            <v>0</v>
          </cell>
          <cell r="BM16" t="str">
            <v>0</v>
          </cell>
          <cell r="BN16" t="str">
            <v>0</v>
          </cell>
          <cell r="BO16" t="str">
            <v>0</v>
          </cell>
          <cell r="BP16" t="str">
            <v>0</v>
          </cell>
          <cell r="BQ16" t="str">
            <v>0</v>
          </cell>
          <cell r="BR16" t="str">
            <v>0</v>
          </cell>
          <cell r="BS16" t="str">
            <v>0</v>
          </cell>
          <cell r="BT16" t="str">
            <v>0</v>
          </cell>
          <cell r="BU16" t="str">
            <v>0</v>
          </cell>
          <cell r="BV16" t="str">
            <v>0</v>
          </cell>
          <cell r="BW16" t="str">
            <v>0</v>
          </cell>
          <cell r="BX16" t="str">
            <v>0</v>
          </cell>
          <cell r="BY16" t="str">
            <v>0</v>
          </cell>
          <cell r="BZ16" t="str">
            <v>0</v>
          </cell>
          <cell r="CA16" t="str">
            <v>0</v>
          </cell>
          <cell r="CB16" t="str">
            <v>0</v>
          </cell>
          <cell r="CC16" t="str">
            <v>0</v>
          </cell>
          <cell r="CD16" t="str">
            <v>0</v>
          </cell>
          <cell r="CE16" t="str">
            <v>0</v>
          </cell>
          <cell r="CF16" t="str">
            <v>0</v>
          </cell>
          <cell r="CG16" t="str">
            <v>0</v>
          </cell>
          <cell r="CH16" t="str">
            <v>0</v>
          </cell>
          <cell r="CI16" t="str">
            <v>0</v>
          </cell>
          <cell r="CJ16" t="str">
            <v>0</v>
          </cell>
          <cell r="CK16" t="str">
            <v>0</v>
          </cell>
          <cell r="CL16" t="str">
            <v>0</v>
          </cell>
          <cell r="CM16" t="str">
            <v>0</v>
          </cell>
          <cell r="CN16" t="str">
            <v>0</v>
          </cell>
          <cell r="CO16" t="str">
            <v>0</v>
          </cell>
          <cell r="CP16" t="str">
            <v>0</v>
          </cell>
          <cell r="CQ16" t="str">
            <v>0</v>
          </cell>
          <cell r="CR16" t="str">
            <v>0</v>
          </cell>
          <cell r="CS16" t="str">
            <v>0</v>
          </cell>
          <cell r="CT16" t="str">
            <v>0</v>
          </cell>
          <cell r="CU16" t="str">
            <v>0</v>
          </cell>
          <cell r="CV16" t="str">
            <v>0</v>
          </cell>
          <cell r="CW16" t="str">
            <v>0</v>
          </cell>
          <cell r="CX16" t="str">
            <v>0</v>
          </cell>
          <cell r="CY16" t="str">
            <v>0</v>
          </cell>
          <cell r="CZ16" t="str">
            <v>0</v>
          </cell>
          <cell r="DA16" t="str">
            <v>0</v>
          </cell>
          <cell r="DB16" t="str">
            <v>0</v>
          </cell>
          <cell r="DC16">
            <v>0</v>
          </cell>
          <cell r="DD16" t="str">
            <v>0</v>
          </cell>
          <cell r="DE16" t="str">
            <v>0</v>
          </cell>
          <cell r="DF16" t="str">
            <v>0</v>
          </cell>
          <cell r="DG16" t="str">
            <v>0</v>
          </cell>
          <cell r="DH16" t="str">
            <v>0</v>
          </cell>
          <cell r="DI16" t="str">
            <v>0</v>
          </cell>
          <cell r="DJ16" t="str">
            <v>0</v>
          </cell>
          <cell r="DK16" t="str">
            <v>0</v>
          </cell>
          <cell r="DL16" t="str">
            <v>0</v>
          </cell>
          <cell r="DM16" t="str">
            <v>0</v>
          </cell>
          <cell r="DN16" t="str">
            <v>0</v>
          </cell>
          <cell r="DO16" t="str">
            <v>0</v>
          </cell>
          <cell r="DP16" t="str">
            <v>0</v>
          </cell>
          <cell r="DQ16" t="str">
            <v>0</v>
          </cell>
          <cell r="DR16" t="str">
            <v>0</v>
          </cell>
          <cell r="DS16" t="str">
            <v>0</v>
          </cell>
          <cell r="DT16" t="str">
            <v>0</v>
          </cell>
          <cell r="DU16" t="str">
            <v>0</v>
          </cell>
          <cell r="DV16">
            <v>0</v>
          </cell>
          <cell r="DW16" t="str">
            <v>0</v>
          </cell>
          <cell r="DX16" t="str">
            <v>0</v>
          </cell>
          <cell r="DY16" t="str">
            <v>0</v>
          </cell>
          <cell r="DZ16" t="str">
            <v>0</v>
          </cell>
          <cell r="EA16" t="str">
            <v>0</v>
          </cell>
          <cell r="EB16" t="str">
            <v>0</v>
          </cell>
          <cell r="EC16" t="str">
            <v>0</v>
          </cell>
          <cell r="ED16" t="str">
            <v>0</v>
          </cell>
          <cell r="EE16" t="str">
            <v>0</v>
          </cell>
          <cell r="EF16" t="str">
            <v>0</v>
          </cell>
          <cell r="EG16" t="str">
            <v>0</v>
          </cell>
          <cell r="EH16" t="str">
            <v>0</v>
          </cell>
          <cell r="EI16" t="str">
            <v>0</v>
          </cell>
          <cell r="EJ16" t="str">
            <v>0</v>
          </cell>
          <cell r="EK16" t="str">
            <v>0</v>
          </cell>
          <cell r="EL16" t="str">
            <v>0</v>
          </cell>
          <cell r="EM16" t="str">
            <v>0</v>
          </cell>
          <cell r="EN16" t="str">
            <v>0</v>
          </cell>
          <cell r="EO16" t="str">
            <v>0</v>
          </cell>
          <cell r="EP16" t="str">
            <v>0</v>
          </cell>
          <cell r="EQ16" t="str">
            <v>0</v>
          </cell>
          <cell r="ER16" t="str">
            <v>0</v>
          </cell>
          <cell r="ES16" t="str">
            <v>0</v>
          </cell>
          <cell r="ET16" t="str">
            <v>0</v>
          </cell>
          <cell r="EU16" t="str">
            <v>0</v>
          </cell>
          <cell r="EV16" t="str">
            <v>0</v>
          </cell>
          <cell r="EW16" t="str">
            <v>0</v>
          </cell>
          <cell r="EX16" t="str">
            <v>0</v>
          </cell>
          <cell r="EY16" t="str">
            <v>0</v>
          </cell>
          <cell r="EZ16">
            <v>0</v>
          </cell>
          <cell r="FA16" t="str">
            <v>0</v>
          </cell>
          <cell r="FB16" t="str">
            <v>0</v>
          </cell>
          <cell r="FC16" t="str">
            <v>0</v>
          </cell>
          <cell r="FD16" t="str">
            <v>0</v>
          </cell>
          <cell r="FE16" t="str">
            <v>0</v>
          </cell>
          <cell r="FF16" t="str">
            <v>0</v>
          </cell>
          <cell r="FG16" t="str">
            <v>0</v>
          </cell>
          <cell r="FH16" t="str">
            <v>0</v>
          </cell>
          <cell r="FI16" t="str">
            <v>0</v>
          </cell>
          <cell r="FJ16" t="str">
            <v>0</v>
          </cell>
          <cell r="FK16" t="str">
            <v>0</v>
          </cell>
          <cell r="FL16" t="str">
            <v>0</v>
          </cell>
          <cell r="FM16" t="str">
            <v>0</v>
          </cell>
          <cell r="FN16" t="str">
            <v>0</v>
          </cell>
          <cell r="FO16" t="str">
            <v>0</v>
          </cell>
          <cell r="FP16" t="str">
            <v>0</v>
          </cell>
          <cell r="FQ16" t="str">
            <v>0</v>
          </cell>
          <cell r="FR16" t="str">
            <v>0</v>
          </cell>
          <cell r="FS16" t="str">
            <v>0</v>
          </cell>
          <cell r="FT16" t="str">
            <v>0</v>
          </cell>
          <cell r="FU16" t="str">
            <v>0</v>
          </cell>
          <cell r="FV16" t="str">
            <v>0</v>
          </cell>
          <cell r="FW16">
            <v>0</v>
          </cell>
          <cell r="FX16" t="str">
            <v>0</v>
          </cell>
          <cell r="FY16" t="str">
            <v>0</v>
          </cell>
          <cell r="FZ16" t="str">
            <v>0</v>
          </cell>
          <cell r="GA16" t="str">
            <v>0</v>
          </cell>
          <cell r="GB16" t="str">
            <v>0</v>
          </cell>
          <cell r="GC16">
            <v>-47934928</v>
          </cell>
          <cell r="GD16" t="str">
            <v>0</v>
          </cell>
          <cell r="GE16" t="str">
            <v>0</v>
          </cell>
          <cell r="GF16" t="str">
            <v>0</v>
          </cell>
          <cell r="GG16" t="str">
            <v>0</v>
          </cell>
          <cell r="GH16" t="str">
            <v>0</v>
          </cell>
          <cell r="GI16" t="str">
            <v>0</v>
          </cell>
          <cell r="GJ16" t="str">
            <v>0</v>
          </cell>
          <cell r="GK16" t="str">
            <v>0</v>
          </cell>
          <cell r="GL16" t="str">
            <v>0</v>
          </cell>
          <cell r="GM16" t="str">
            <v>0</v>
          </cell>
          <cell r="GN16" t="str">
            <v>0</v>
          </cell>
          <cell r="GO16" t="str">
            <v>0</v>
          </cell>
          <cell r="GP16" t="str">
            <v>0</v>
          </cell>
          <cell r="GQ16" t="str">
            <v>0</v>
          </cell>
          <cell r="GR16" t="str">
            <v>0</v>
          </cell>
          <cell r="GS16" t="str">
            <v>0</v>
          </cell>
          <cell r="GT16" t="str">
            <v>0</v>
          </cell>
          <cell r="GU16" t="str">
            <v>0</v>
          </cell>
          <cell r="GV16" t="str">
            <v>0</v>
          </cell>
          <cell r="GW16" t="str">
            <v>0</v>
          </cell>
          <cell r="GX16" t="str">
            <v>0</v>
          </cell>
          <cell r="GY16" t="str">
            <v>0</v>
          </cell>
          <cell r="GZ16" t="str">
            <v>0</v>
          </cell>
          <cell r="HA16" t="str">
            <v>0</v>
          </cell>
          <cell r="HB16" t="str">
            <v>0</v>
          </cell>
          <cell r="HC16" t="str">
            <v>0</v>
          </cell>
          <cell r="HD16" t="str">
            <v>0</v>
          </cell>
          <cell r="HE16" t="str">
            <v>0</v>
          </cell>
          <cell r="HF16" t="str">
            <v>0</v>
          </cell>
          <cell r="HG16" t="str">
            <v>0</v>
          </cell>
          <cell r="HH16" t="str">
            <v>0</v>
          </cell>
          <cell r="HI16" t="str">
            <v>0</v>
          </cell>
          <cell r="HJ16" t="str">
            <v>0</v>
          </cell>
          <cell r="HK16" t="str">
            <v>0</v>
          </cell>
          <cell r="HL16" t="str">
            <v>0</v>
          </cell>
          <cell r="HM16" t="str">
            <v>0</v>
          </cell>
          <cell r="HN16" t="str">
            <v>0</v>
          </cell>
          <cell r="HO16" t="str">
            <v>0</v>
          </cell>
          <cell r="HP16" t="str">
            <v>0</v>
          </cell>
          <cell r="HQ16">
            <v>0</v>
          </cell>
          <cell r="HR16" t="str">
            <v>0</v>
          </cell>
          <cell r="HS16" t="str">
            <v>0</v>
          </cell>
          <cell r="HT16">
            <v>0</v>
          </cell>
          <cell r="HU16">
            <v>-47934928</v>
          </cell>
          <cell r="HV16">
            <v>-47934928</v>
          </cell>
          <cell r="HW16">
            <v>12</v>
          </cell>
        </row>
        <row r="17">
          <cell r="A17" t="str">
            <v>Y0516001</v>
          </cell>
          <cell r="B17" t="str">
            <v>Operating lease assets total cost b/f</v>
          </cell>
          <cell r="C17" t="str">
            <v>0</v>
          </cell>
          <cell r="D17" t="str">
            <v>0</v>
          </cell>
          <cell r="E17" t="str">
            <v>0</v>
          </cell>
          <cell r="F17" t="str">
            <v>0</v>
          </cell>
          <cell r="G17" t="str">
            <v>0</v>
          </cell>
          <cell r="H17" t="str">
            <v>0</v>
          </cell>
          <cell r="I17" t="str">
            <v>0</v>
          </cell>
          <cell r="J17" t="str">
            <v>0</v>
          </cell>
          <cell r="K17" t="str">
            <v>0</v>
          </cell>
          <cell r="L17" t="str">
            <v>0</v>
          </cell>
          <cell r="M17" t="str">
            <v>0</v>
          </cell>
          <cell r="N17" t="str">
            <v>0</v>
          </cell>
          <cell r="O17" t="str">
            <v>0</v>
          </cell>
          <cell r="P17" t="str">
            <v>0</v>
          </cell>
          <cell r="Q17" t="str">
            <v>0</v>
          </cell>
          <cell r="R17" t="str">
            <v>0</v>
          </cell>
          <cell r="S17" t="str">
            <v>0</v>
          </cell>
          <cell r="T17" t="str">
            <v>0</v>
          </cell>
          <cell r="U17" t="str">
            <v>0</v>
          </cell>
          <cell r="V17" t="str">
            <v>0</v>
          </cell>
          <cell r="W17" t="str">
            <v>0</v>
          </cell>
          <cell r="X17" t="str">
            <v>0</v>
          </cell>
          <cell r="Y17" t="str">
            <v>0</v>
          </cell>
          <cell r="Z17" t="str">
            <v>0</v>
          </cell>
          <cell r="AA17" t="str">
            <v>0</v>
          </cell>
          <cell r="AB17" t="str">
            <v>0</v>
          </cell>
          <cell r="AC17" t="str">
            <v>0</v>
          </cell>
          <cell r="AD17" t="str">
            <v>0</v>
          </cell>
          <cell r="AE17" t="str">
            <v>0</v>
          </cell>
          <cell r="AF17" t="str">
            <v>0</v>
          </cell>
          <cell r="AG17" t="str">
            <v>0</v>
          </cell>
          <cell r="AH17" t="str">
            <v>0</v>
          </cell>
          <cell r="AI17" t="str">
            <v>0</v>
          </cell>
          <cell r="AJ17" t="str">
            <v>0</v>
          </cell>
          <cell r="AK17" t="str">
            <v>0</v>
          </cell>
          <cell r="AL17" t="str">
            <v>0</v>
          </cell>
          <cell r="AM17" t="str">
            <v>0</v>
          </cell>
          <cell r="AN17" t="str">
            <v>0</v>
          </cell>
          <cell r="AO17" t="str">
            <v>0</v>
          </cell>
          <cell r="AP17" t="str">
            <v>0</v>
          </cell>
          <cell r="AQ17" t="str">
            <v>0</v>
          </cell>
          <cell r="AR17" t="str">
            <v>0</v>
          </cell>
          <cell r="AS17" t="str">
            <v>0</v>
          </cell>
          <cell r="AT17" t="str">
            <v>0</v>
          </cell>
          <cell r="AU17" t="str">
            <v>0</v>
          </cell>
          <cell r="AV17" t="str">
            <v>0</v>
          </cell>
          <cell r="AW17" t="str">
            <v>0</v>
          </cell>
          <cell r="AX17" t="str">
            <v>0</v>
          </cell>
          <cell r="AY17" t="str">
            <v>0</v>
          </cell>
          <cell r="AZ17" t="str">
            <v>0</v>
          </cell>
          <cell r="BA17" t="str">
            <v>0</v>
          </cell>
          <cell r="BB17" t="str">
            <v>0</v>
          </cell>
          <cell r="BC17" t="str">
            <v>0</v>
          </cell>
          <cell r="BD17" t="str">
            <v>0</v>
          </cell>
          <cell r="BE17" t="str">
            <v>0</v>
          </cell>
          <cell r="BF17" t="str">
            <v>0</v>
          </cell>
          <cell r="BG17" t="str">
            <v>0</v>
          </cell>
          <cell r="BH17" t="str">
            <v>0</v>
          </cell>
          <cell r="BI17" t="str">
            <v>0</v>
          </cell>
          <cell r="BJ17" t="str">
            <v>0</v>
          </cell>
          <cell r="BK17" t="str">
            <v>0</v>
          </cell>
          <cell r="BL17" t="str">
            <v>0</v>
          </cell>
          <cell r="BM17" t="str">
            <v>0</v>
          </cell>
          <cell r="BN17" t="str">
            <v>0</v>
          </cell>
          <cell r="BO17" t="str">
            <v>0</v>
          </cell>
          <cell r="BP17" t="str">
            <v>0</v>
          </cell>
          <cell r="BQ17" t="str">
            <v>0</v>
          </cell>
          <cell r="BR17" t="str">
            <v>0</v>
          </cell>
          <cell r="BS17" t="str">
            <v>0</v>
          </cell>
          <cell r="BT17" t="str">
            <v>0</v>
          </cell>
          <cell r="BU17" t="str">
            <v>0</v>
          </cell>
          <cell r="BV17" t="str">
            <v>0</v>
          </cell>
          <cell r="BW17" t="str">
            <v>0</v>
          </cell>
          <cell r="BX17" t="str">
            <v>0</v>
          </cell>
          <cell r="BY17" t="str">
            <v>0</v>
          </cell>
          <cell r="BZ17" t="str">
            <v>0</v>
          </cell>
          <cell r="CA17" t="str">
            <v>0</v>
          </cell>
          <cell r="CB17" t="str">
            <v>0</v>
          </cell>
          <cell r="CC17" t="str">
            <v>0</v>
          </cell>
          <cell r="CD17" t="str">
            <v>0</v>
          </cell>
          <cell r="CE17" t="str">
            <v>0</v>
          </cell>
          <cell r="CF17" t="str">
            <v>0</v>
          </cell>
          <cell r="CG17" t="str">
            <v>0</v>
          </cell>
          <cell r="CH17" t="str">
            <v>0</v>
          </cell>
          <cell r="CI17" t="str">
            <v>0</v>
          </cell>
          <cell r="CJ17" t="str">
            <v>0</v>
          </cell>
          <cell r="CK17" t="str">
            <v>0</v>
          </cell>
          <cell r="CL17" t="str">
            <v>0</v>
          </cell>
          <cell r="CM17" t="str">
            <v>0</v>
          </cell>
          <cell r="CN17" t="str">
            <v>0</v>
          </cell>
          <cell r="CO17" t="str">
            <v>0</v>
          </cell>
          <cell r="CP17" t="str">
            <v>0</v>
          </cell>
          <cell r="CQ17" t="str">
            <v>0</v>
          </cell>
          <cell r="CR17" t="str">
            <v>0</v>
          </cell>
          <cell r="CS17" t="str">
            <v>0</v>
          </cell>
          <cell r="CT17" t="str">
            <v>0</v>
          </cell>
          <cell r="CU17" t="str">
            <v>0</v>
          </cell>
          <cell r="CV17" t="str">
            <v>0</v>
          </cell>
          <cell r="CW17" t="str">
            <v>0</v>
          </cell>
          <cell r="CX17" t="str">
            <v>0</v>
          </cell>
          <cell r="CY17">
            <v>2541</v>
          </cell>
          <cell r="CZ17" t="str">
            <v>0</v>
          </cell>
          <cell r="DA17" t="str">
            <v>0</v>
          </cell>
          <cell r="DB17" t="str">
            <v>0</v>
          </cell>
          <cell r="DC17" t="str">
            <v>0</v>
          </cell>
          <cell r="DD17" t="str">
            <v>0</v>
          </cell>
          <cell r="DE17" t="str">
            <v>0</v>
          </cell>
          <cell r="DF17" t="str">
            <v>0</v>
          </cell>
          <cell r="DG17" t="str">
            <v>0</v>
          </cell>
          <cell r="DH17" t="str">
            <v>0</v>
          </cell>
          <cell r="DI17" t="str">
            <v>0</v>
          </cell>
          <cell r="DJ17" t="str">
            <v>0</v>
          </cell>
          <cell r="DK17" t="str">
            <v>0</v>
          </cell>
          <cell r="DL17" t="str">
            <v>0</v>
          </cell>
          <cell r="DM17" t="str">
            <v>0</v>
          </cell>
          <cell r="DN17" t="str">
            <v>0</v>
          </cell>
          <cell r="DO17" t="str">
            <v>0</v>
          </cell>
          <cell r="DP17" t="str">
            <v>0</v>
          </cell>
          <cell r="DQ17" t="str">
            <v>0</v>
          </cell>
          <cell r="DR17" t="str">
            <v>0</v>
          </cell>
          <cell r="DS17" t="str">
            <v>0</v>
          </cell>
          <cell r="DT17" t="str">
            <v>0</v>
          </cell>
          <cell r="DU17" t="str">
            <v>0</v>
          </cell>
          <cell r="DV17" t="str">
            <v>0</v>
          </cell>
          <cell r="DW17" t="str">
            <v>0</v>
          </cell>
          <cell r="DX17" t="str">
            <v>0</v>
          </cell>
          <cell r="DY17" t="str">
            <v>0</v>
          </cell>
          <cell r="DZ17" t="str">
            <v>0</v>
          </cell>
          <cell r="EA17" t="str">
            <v>0</v>
          </cell>
          <cell r="EB17" t="str">
            <v>0</v>
          </cell>
          <cell r="EC17" t="str">
            <v>0</v>
          </cell>
          <cell r="ED17" t="str">
            <v>0</v>
          </cell>
          <cell r="EE17" t="str">
            <v>0</v>
          </cell>
          <cell r="EF17" t="str">
            <v>0</v>
          </cell>
          <cell r="EG17" t="str">
            <v>0</v>
          </cell>
          <cell r="EH17" t="str">
            <v>0</v>
          </cell>
          <cell r="EI17" t="str">
            <v>0</v>
          </cell>
          <cell r="EJ17" t="str">
            <v>0</v>
          </cell>
          <cell r="EK17">
            <v>29017047.510000002</v>
          </cell>
          <cell r="EL17" t="str">
            <v>0</v>
          </cell>
          <cell r="EM17" t="str">
            <v>0</v>
          </cell>
          <cell r="EN17" t="str">
            <v>0</v>
          </cell>
          <cell r="EO17" t="str">
            <v>0</v>
          </cell>
          <cell r="EP17" t="str">
            <v>0</v>
          </cell>
          <cell r="EQ17" t="str">
            <v>0</v>
          </cell>
          <cell r="ER17" t="str">
            <v>0</v>
          </cell>
          <cell r="ES17" t="str">
            <v>0</v>
          </cell>
          <cell r="ET17" t="str">
            <v>0</v>
          </cell>
          <cell r="EU17" t="str">
            <v>0</v>
          </cell>
          <cell r="EV17" t="str">
            <v>0</v>
          </cell>
          <cell r="EW17" t="str">
            <v>0</v>
          </cell>
          <cell r="EX17" t="str">
            <v>0</v>
          </cell>
          <cell r="EY17" t="str">
            <v>0</v>
          </cell>
          <cell r="EZ17" t="str">
            <v>0</v>
          </cell>
          <cell r="FA17" t="str">
            <v>0</v>
          </cell>
          <cell r="FB17" t="str">
            <v>0</v>
          </cell>
          <cell r="FC17" t="str">
            <v>0</v>
          </cell>
          <cell r="FD17" t="str">
            <v>0</v>
          </cell>
          <cell r="FE17">
            <v>319481631.91000003</v>
          </cell>
          <cell r="FF17" t="str">
            <v>0</v>
          </cell>
          <cell r="FG17" t="str">
            <v>0</v>
          </cell>
          <cell r="FH17" t="str">
            <v>0</v>
          </cell>
          <cell r="FI17" t="str">
            <v>0</v>
          </cell>
          <cell r="FJ17" t="str">
            <v>0</v>
          </cell>
          <cell r="FK17" t="str">
            <v>0</v>
          </cell>
          <cell r="FL17" t="str">
            <v>0</v>
          </cell>
          <cell r="FM17" t="str">
            <v>0</v>
          </cell>
          <cell r="FN17" t="str">
            <v>0</v>
          </cell>
          <cell r="FO17" t="str">
            <v>0</v>
          </cell>
          <cell r="FP17" t="str">
            <v>0</v>
          </cell>
          <cell r="FQ17" t="str">
            <v>0</v>
          </cell>
          <cell r="FR17" t="str">
            <v>0</v>
          </cell>
          <cell r="FS17" t="str">
            <v>0</v>
          </cell>
          <cell r="FT17" t="str">
            <v>0</v>
          </cell>
          <cell r="FU17" t="str">
            <v>0</v>
          </cell>
          <cell r="FV17" t="str">
            <v>0</v>
          </cell>
          <cell r="FW17" t="str">
            <v>0</v>
          </cell>
          <cell r="FX17" t="str">
            <v>0</v>
          </cell>
          <cell r="FY17" t="str">
            <v>0</v>
          </cell>
          <cell r="FZ17" t="str">
            <v>0</v>
          </cell>
          <cell r="GA17" t="str">
            <v>0</v>
          </cell>
          <cell r="GB17" t="str">
            <v>0</v>
          </cell>
          <cell r="GC17" t="str">
            <v>0</v>
          </cell>
          <cell r="GD17" t="str">
            <v>0</v>
          </cell>
          <cell r="GE17">
            <v>2653677883.8699999</v>
          </cell>
          <cell r="GF17" t="str">
            <v>0</v>
          </cell>
          <cell r="GG17" t="str">
            <v>0</v>
          </cell>
          <cell r="GH17" t="str">
            <v>0</v>
          </cell>
          <cell r="GI17" t="str">
            <v>0</v>
          </cell>
          <cell r="GJ17" t="str">
            <v>0</v>
          </cell>
          <cell r="GK17" t="str">
            <v>0</v>
          </cell>
          <cell r="GL17" t="str">
            <v>0</v>
          </cell>
          <cell r="GM17" t="str">
            <v>0</v>
          </cell>
          <cell r="GN17" t="str">
            <v>0</v>
          </cell>
          <cell r="GO17" t="str">
            <v>0</v>
          </cell>
          <cell r="GP17" t="str">
            <v>0</v>
          </cell>
          <cell r="GQ17" t="str">
            <v>0</v>
          </cell>
          <cell r="GR17" t="str">
            <v>0</v>
          </cell>
          <cell r="GS17" t="str">
            <v>0</v>
          </cell>
          <cell r="GT17" t="str">
            <v>0</v>
          </cell>
          <cell r="GU17" t="str">
            <v>0</v>
          </cell>
          <cell r="GV17" t="str">
            <v>0</v>
          </cell>
          <cell r="GW17" t="str">
            <v>0</v>
          </cell>
          <cell r="GX17" t="str">
            <v>0</v>
          </cell>
          <cell r="GY17" t="str">
            <v>0</v>
          </cell>
          <cell r="GZ17" t="str">
            <v>0</v>
          </cell>
          <cell r="HA17" t="str">
            <v>0</v>
          </cell>
          <cell r="HB17" t="str">
            <v>0</v>
          </cell>
          <cell r="HC17" t="str">
            <v>0</v>
          </cell>
          <cell r="HD17" t="str">
            <v>0</v>
          </cell>
          <cell r="HE17" t="str">
            <v>0</v>
          </cell>
          <cell r="HF17" t="str">
            <v>0</v>
          </cell>
          <cell r="HG17" t="str">
            <v>0</v>
          </cell>
          <cell r="HH17" t="str">
            <v>0</v>
          </cell>
          <cell r="HI17" t="str">
            <v>0</v>
          </cell>
          <cell r="HJ17" t="str">
            <v>0</v>
          </cell>
          <cell r="HK17" t="str">
            <v>0</v>
          </cell>
          <cell r="HL17" t="str">
            <v>0</v>
          </cell>
          <cell r="HM17" t="str">
            <v>0</v>
          </cell>
          <cell r="HN17" t="str">
            <v>0</v>
          </cell>
          <cell r="HO17" t="str">
            <v>0</v>
          </cell>
          <cell r="HP17" t="str">
            <v>0</v>
          </cell>
          <cell r="HQ17" t="str">
            <v>0</v>
          </cell>
          <cell r="HR17" t="str">
            <v>0</v>
          </cell>
          <cell r="HS17" t="str">
            <v>0</v>
          </cell>
          <cell r="HT17" t="str">
            <v>0</v>
          </cell>
          <cell r="HU17">
            <v>3002179104.29</v>
          </cell>
          <cell r="HV17">
            <v>3002179104.29</v>
          </cell>
          <cell r="HW17">
            <v>13</v>
          </cell>
        </row>
        <row r="18">
          <cell r="A18" t="str">
            <v>Y0516002</v>
          </cell>
          <cell r="B18" t="str">
            <v>Operating lease assets acquired with a sub at cost</v>
          </cell>
          <cell r="C18" t="str">
            <v>0</v>
          </cell>
          <cell r="D18" t="str">
            <v>0</v>
          </cell>
          <cell r="E18" t="str">
            <v>0</v>
          </cell>
          <cell r="F18" t="str">
            <v>0</v>
          </cell>
          <cell r="G18" t="str">
            <v>0</v>
          </cell>
          <cell r="H18" t="str">
            <v>0</v>
          </cell>
          <cell r="I18" t="str">
            <v>0</v>
          </cell>
          <cell r="J18" t="str">
            <v>0</v>
          </cell>
          <cell r="K18" t="str">
            <v>0</v>
          </cell>
          <cell r="L18" t="str">
            <v>0</v>
          </cell>
          <cell r="M18" t="str">
            <v>0</v>
          </cell>
          <cell r="N18" t="str">
            <v>0</v>
          </cell>
          <cell r="O18" t="str">
            <v>0</v>
          </cell>
          <cell r="P18" t="str">
            <v>0</v>
          </cell>
          <cell r="Q18" t="str">
            <v>0</v>
          </cell>
          <cell r="R18" t="str">
            <v>0</v>
          </cell>
          <cell r="S18" t="str">
            <v>0</v>
          </cell>
          <cell r="T18" t="str">
            <v>0</v>
          </cell>
          <cell r="U18" t="str">
            <v>0</v>
          </cell>
          <cell r="V18" t="str">
            <v>0</v>
          </cell>
          <cell r="W18" t="str">
            <v>0</v>
          </cell>
          <cell r="X18" t="str">
            <v>0</v>
          </cell>
          <cell r="Y18" t="str">
            <v>0</v>
          </cell>
          <cell r="Z18" t="str">
            <v>0</v>
          </cell>
          <cell r="AA18" t="str">
            <v>0</v>
          </cell>
          <cell r="AB18" t="str">
            <v>0</v>
          </cell>
          <cell r="AC18" t="str">
            <v>0</v>
          </cell>
          <cell r="AD18" t="str">
            <v>0</v>
          </cell>
          <cell r="AE18" t="str">
            <v>0</v>
          </cell>
          <cell r="AF18" t="str">
            <v>0</v>
          </cell>
          <cell r="AG18" t="str">
            <v>0</v>
          </cell>
          <cell r="AH18" t="str">
            <v>0</v>
          </cell>
          <cell r="AI18" t="str">
            <v>0</v>
          </cell>
          <cell r="AJ18" t="str">
            <v>0</v>
          </cell>
          <cell r="AK18" t="str">
            <v>0</v>
          </cell>
          <cell r="AL18" t="str">
            <v>0</v>
          </cell>
          <cell r="AM18" t="str">
            <v>0</v>
          </cell>
          <cell r="AN18" t="str">
            <v>0</v>
          </cell>
          <cell r="AO18" t="str">
            <v>0</v>
          </cell>
          <cell r="AP18" t="str">
            <v>0</v>
          </cell>
          <cell r="AQ18" t="str">
            <v>0</v>
          </cell>
          <cell r="AR18" t="str">
            <v>0</v>
          </cell>
          <cell r="AS18" t="str">
            <v>0</v>
          </cell>
          <cell r="AT18" t="str">
            <v>0</v>
          </cell>
          <cell r="AU18" t="str">
            <v>0</v>
          </cell>
          <cell r="AV18" t="str">
            <v>0</v>
          </cell>
          <cell r="AW18" t="str">
            <v>0</v>
          </cell>
          <cell r="AX18" t="str">
            <v>0</v>
          </cell>
          <cell r="AY18" t="str">
            <v>0</v>
          </cell>
          <cell r="AZ18" t="str">
            <v>0</v>
          </cell>
          <cell r="BA18" t="str">
            <v>0</v>
          </cell>
          <cell r="BB18" t="str">
            <v>0</v>
          </cell>
          <cell r="BC18" t="str">
            <v>0</v>
          </cell>
          <cell r="BD18" t="str">
            <v>0</v>
          </cell>
          <cell r="BE18" t="str">
            <v>0</v>
          </cell>
          <cell r="BF18" t="str">
            <v>0</v>
          </cell>
          <cell r="BG18" t="str">
            <v>0</v>
          </cell>
          <cell r="BH18" t="str">
            <v>0</v>
          </cell>
          <cell r="BI18" t="str">
            <v>0</v>
          </cell>
          <cell r="BJ18" t="str">
            <v>0</v>
          </cell>
          <cell r="BK18" t="str">
            <v>0</v>
          </cell>
          <cell r="BL18" t="str">
            <v>0</v>
          </cell>
          <cell r="BM18" t="str">
            <v>0</v>
          </cell>
          <cell r="BN18" t="str">
            <v>0</v>
          </cell>
          <cell r="BO18" t="str">
            <v>0</v>
          </cell>
          <cell r="BP18" t="str">
            <v>0</v>
          </cell>
          <cell r="BQ18" t="str">
            <v>0</v>
          </cell>
          <cell r="BR18" t="str">
            <v>0</v>
          </cell>
          <cell r="BS18" t="str">
            <v>0</v>
          </cell>
          <cell r="BT18" t="str">
            <v>0</v>
          </cell>
          <cell r="BU18" t="str">
            <v>0</v>
          </cell>
          <cell r="BV18" t="str">
            <v>0</v>
          </cell>
          <cell r="BW18" t="str">
            <v>0</v>
          </cell>
          <cell r="BX18" t="str">
            <v>0</v>
          </cell>
          <cell r="BY18" t="str">
            <v>0</v>
          </cell>
          <cell r="BZ18" t="str">
            <v>0</v>
          </cell>
          <cell r="CA18" t="str">
            <v>0</v>
          </cell>
          <cell r="CB18" t="str">
            <v>0</v>
          </cell>
          <cell r="CC18" t="str">
            <v>0</v>
          </cell>
          <cell r="CD18" t="str">
            <v>0</v>
          </cell>
          <cell r="CE18" t="str">
            <v>0</v>
          </cell>
          <cell r="CF18" t="str">
            <v>0</v>
          </cell>
          <cell r="CG18" t="str">
            <v>0</v>
          </cell>
          <cell r="CH18" t="str">
            <v>0</v>
          </cell>
          <cell r="CI18" t="str">
            <v>0</v>
          </cell>
          <cell r="CJ18" t="str">
            <v>0</v>
          </cell>
          <cell r="CK18" t="str">
            <v>0</v>
          </cell>
          <cell r="CL18" t="str">
            <v>0</v>
          </cell>
          <cell r="CM18" t="str">
            <v>0</v>
          </cell>
          <cell r="CN18" t="str">
            <v>0</v>
          </cell>
          <cell r="CO18" t="str">
            <v>0</v>
          </cell>
          <cell r="CP18" t="str">
            <v>0</v>
          </cell>
          <cell r="CQ18" t="str">
            <v>0</v>
          </cell>
          <cell r="CR18" t="str">
            <v>0</v>
          </cell>
          <cell r="CS18" t="str">
            <v>0</v>
          </cell>
          <cell r="CT18" t="str">
            <v>0</v>
          </cell>
          <cell r="CU18" t="str">
            <v>0</v>
          </cell>
          <cell r="CV18" t="str">
            <v>0</v>
          </cell>
          <cell r="CW18" t="str">
            <v>0</v>
          </cell>
          <cell r="CX18" t="str">
            <v>0</v>
          </cell>
          <cell r="CY18" t="str">
            <v>0</v>
          </cell>
          <cell r="CZ18" t="str">
            <v>0</v>
          </cell>
          <cell r="DA18" t="str">
            <v>0</v>
          </cell>
          <cell r="DB18" t="str">
            <v>0</v>
          </cell>
          <cell r="DC18" t="str">
            <v>0</v>
          </cell>
          <cell r="DD18" t="str">
            <v>0</v>
          </cell>
          <cell r="DE18" t="str">
            <v>0</v>
          </cell>
          <cell r="DF18" t="str">
            <v>0</v>
          </cell>
          <cell r="DG18" t="str">
            <v>0</v>
          </cell>
          <cell r="DH18" t="str">
            <v>0</v>
          </cell>
          <cell r="DI18" t="str">
            <v>0</v>
          </cell>
          <cell r="DJ18" t="str">
            <v>0</v>
          </cell>
          <cell r="DK18" t="str">
            <v>0</v>
          </cell>
          <cell r="DL18" t="str">
            <v>0</v>
          </cell>
          <cell r="DM18" t="str">
            <v>0</v>
          </cell>
          <cell r="DN18" t="str">
            <v>0</v>
          </cell>
          <cell r="DO18" t="str">
            <v>0</v>
          </cell>
          <cell r="DP18" t="str">
            <v>0</v>
          </cell>
          <cell r="DQ18" t="str">
            <v>0</v>
          </cell>
          <cell r="DR18" t="str">
            <v>0</v>
          </cell>
          <cell r="DS18" t="str">
            <v>0</v>
          </cell>
          <cell r="DT18" t="str">
            <v>0</v>
          </cell>
          <cell r="DU18" t="str">
            <v>0</v>
          </cell>
          <cell r="DV18" t="str">
            <v>0</v>
          </cell>
          <cell r="DW18" t="str">
            <v>0</v>
          </cell>
          <cell r="DX18" t="str">
            <v>0</v>
          </cell>
          <cell r="DY18" t="str">
            <v>0</v>
          </cell>
          <cell r="DZ18" t="str">
            <v>0</v>
          </cell>
          <cell r="EA18" t="str">
            <v>0</v>
          </cell>
          <cell r="EB18" t="str">
            <v>0</v>
          </cell>
          <cell r="EC18" t="str">
            <v>0</v>
          </cell>
          <cell r="ED18" t="str">
            <v>0</v>
          </cell>
          <cell r="EE18" t="str">
            <v>0</v>
          </cell>
          <cell r="EF18" t="str">
            <v>0</v>
          </cell>
          <cell r="EG18" t="str">
            <v>0</v>
          </cell>
          <cell r="EH18" t="str">
            <v>0</v>
          </cell>
          <cell r="EI18" t="str">
            <v>0</v>
          </cell>
          <cell r="EJ18" t="str">
            <v>0</v>
          </cell>
          <cell r="EK18" t="str">
            <v>0</v>
          </cell>
          <cell r="EL18" t="str">
            <v>0</v>
          </cell>
          <cell r="EM18" t="str">
            <v>0</v>
          </cell>
          <cell r="EN18" t="str">
            <v>0</v>
          </cell>
          <cell r="EO18" t="str">
            <v>0</v>
          </cell>
          <cell r="EP18" t="str">
            <v>0</v>
          </cell>
          <cell r="EQ18" t="str">
            <v>0</v>
          </cell>
          <cell r="ER18" t="str">
            <v>0</v>
          </cell>
          <cell r="ES18" t="str">
            <v>0</v>
          </cell>
          <cell r="ET18" t="str">
            <v>0</v>
          </cell>
          <cell r="EU18" t="str">
            <v>0</v>
          </cell>
          <cell r="EV18" t="str">
            <v>0</v>
          </cell>
          <cell r="EW18" t="str">
            <v>0</v>
          </cell>
          <cell r="EX18" t="str">
            <v>0</v>
          </cell>
          <cell r="EY18" t="str">
            <v>0</v>
          </cell>
          <cell r="EZ18" t="str">
            <v>0</v>
          </cell>
          <cell r="FA18" t="str">
            <v>0</v>
          </cell>
          <cell r="FB18" t="str">
            <v>0</v>
          </cell>
          <cell r="FC18" t="str">
            <v>0</v>
          </cell>
          <cell r="FD18" t="str">
            <v>0</v>
          </cell>
          <cell r="FE18">
            <v>-218868574</v>
          </cell>
          <cell r="FF18" t="str">
            <v>0</v>
          </cell>
          <cell r="FG18" t="str">
            <v>0</v>
          </cell>
          <cell r="FH18" t="str">
            <v>0</v>
          </cell>
          <cell r="FI18" t="str">
            <v>0</v>
          </cell>
          <cell r="FJ18" t="str">
            <v>0</v>
          </cell>
          <cell r="FK18" t="str">
            <v>0</v>
          </cell>
          <cell r="FL18" t="str">
            <v>0</v>
          </cell>
          <cell r="FM18" t="str">
            <v>0</v>
          </cell>
          <cell r="FN18" t="str">
            <v>0</v>
          </cell>
          <cell r="FO18" t="str">
            <v>0</v>
          </cell>
          <cell r="FP18" t="str">
            <v>0</v>
          </cell>
          <cell r="FQ18" t="str">
            <v>0</v>
          </cell>
          <cell r="FR18" t="str">
            <v>0</v>
          </cell>
          <cell r="FS18" t="str">
            <v>0</v>
          </cell>
          <cell r="FT18" t="str">
            <v>0</v>
          </cell>
          <cell r="FU18" t="str">
            <v>0</v>
          </cell>
          <cell r="FV18" t="str">
            <v>0</v>
          </cell>
          <cell r="FW18" t="str">
            <v>0</v>
          </cell>
          <cell r="FX18" t="str">
            <v>0</v>
          </cell>
          <cell r="FY18" t="str">
            <v>0</v>
          </cell>
          <cell r="FZ18" t="str">
            <v>0</v>
          </cell>
          <cell r="GA18" t="str">
            <v>0</v>
          </cell>
          <cell r="GB18" t="str">
            <v>0</v>
          </cell>
          <cell r="GC18">
            <v>-15174131.83</v>
          </cell>
          <cell r="GD18" t="str">
            <v>0</v>
          </cell>
          <cell r="GE18">
            <v>218868574</v>
          </cell>
          <cell r="GF18" t="str">
            <v>0</v>
          </cell>
          <cell r="GG18" t="str">
            <v>0</v>
          </cell>
          <cell r="GH18" t="str">
            <v>0</v>
          </cell>
          <cell r="GI18" t="str">
            <v>0</v>
          </cell>
          <cell r="GJ18" t="str">
            <v>0</v>
          </cell>
          <cell r="GK18" t="str">
            <v>0</v>
          </cell>
          <cell r="GL18" t="str">
            <v>0</v>
          </cell>
          <cell r="GM18" t="str">
            <v>0</v>
          </cell>
          <cell r="GN18" t="str">
            <v>0</v>
          </cell>
          <cell r="GO18" t="str">
            <v>0</v>
          </cell>
          <cell r="GP18" t="str">
            <v>0</v>
          </cell>
          <cell r="GQ18" t="str">
            <v>0</v>
          </cell>
          <cell r="GR18" t="str">
            <v>0</v>
          </cell>
          <cell r="GS18" t="str">
            <v>0</v>
          </cell>
          <cell r="GT18" t="str">
            <v>0</v>
          </cell>
          <cell r="GU18" t="str">
            <v>0</v>
          </cell>
          <cell r="GV18" t="str">
            <v>0</v>
          </cell>
          <cell r="GW18" t="str">
            <v>0</v>
          </cell>
          <cell r="GX18" t="str">
            <v>0</v>
          </cell>
          <cell r="GY18" t="str">
            <v>0</v>
          </cell>
          <cell r="GZ18" t="str">
            <v>0</v>
          </cell>
          <cell r="HA18" t="str">
            <v>0</v>
          </cell>
          <cell r="HB18" t="str">
            <v>0</v>
          </cell>
          <cell r="HC18" t="str">
            <v>0</v>
          </cell>
          <cell r="HD18" t="str">
            <v>0</v>
          </cell>
          <cell r="HE18" t="str">
            <v>0</v>
          </cell>
          <cell r="HF18" t="str">
            <v>0</v>
          </cell>
          <cell r="HG18" t="str">
            <v>0</v>
          </cell>
          <cell r="HH18" t="str">
            <v>0</v>
          </cell>
          <cell r="HI18" t="str">
            <v>0</v>
          </cell>
          <cell r="HJ18" t="str">
            <v>0</v>
          </cell>
          <cell r="HK18" t="str">
            <v>0</v>
          </cell>
          <cell r="HL18" t="str">
            <v>0</v>
          </cell>
          <cell r="HM18" t="str">
            <v>0</v>
          </cell>
          <cell r="HN18" t="str">
            <v>0</v>
          </cell>
          <cell r="HO18">
            <v>15174131.83</v>
          </cell>
          <cell r="HP18" t="str">
            <v>0</v>
          </cell>
          <cell r="HQ18" t="str">
            <v>0</v>
          </cell>
          <cell r="HR18" t="str">
            <v>0</v>
          </cell>
          <cell r="HS18" t="str">
            <v>0</v>
          </cell>
          <cell r="HT18" t="str">
            <v>0</v>
          </cell>
          <cell r="HU18">
            <v>-1.3038516044616699E-8</v>
          </cell>
          <cell r="HV18">
            <v>-1.3038516044616699E-8</v>
          </cell>
          <cell r="HW18">
            <v>14</v>
          </cell>
        </row>
        <row r="19">
          <cell r="A19" t="str">
            <v>Y0516003</v>
          </cell>
          <cell r="B19" t="str">
            <v>Operating lease assets disposed of with a sub at cost</v>
          </cell>
          <cell r="C19" t="str">
            <v>0</v>
          </cell>
          <cell r="D19" t="str">
            <v>0</v>
          </cell>
          <cell r="E19" t="str">
            <v>0</v>
          </cell>
          <cell r="F19" t="str">
            <v>0</v>
          </cell>
          <cell r="G19" t="str">
            <v>0</v>
          </cell>
          <cell r="H19" t="str">
            <v>0</v>
          </cell>
          <cell r="I19" t="str">
            <v>0</v>
          </cell>
          <cell r="J19" t="str">
            <v>0</v>
          </cell>
          <cell r="K19" t="str">
            <v>0</v>
          </cell>
          <cell r="L19" t="str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  <cell r="S19" t="str">
            <v>0</v>
          </cell>
          <cell r="T19" t="str">
            <v>0</v>
          </cell>
          <cell r="U19" t="str">
            <v>0</v>
          </cell>
          <cell r="V19" t="str">
            <v>0</v>
          </cell>
          <cell r="W19" t="str">
            <v>0</v>
          </cell>
          <cell r="X19" t="str">
            <v>0</v>
          </cell>
          <cell r="Y19" t="str">
            <v>0</v>
          </cell>
          <cell r="Z19" t="str">
            <v>0</v>
          </cell>
          <cell r="AA19" t="str">
            <v>0</v>
          </cell>
          <cell r="AB19" t="str">
            <v>0</v>
          </cell>
          <cell r="AC19" t="str">
            <v>0</v>
          </cell>
          <cell r="AD19" t="str">
            <v>0</v>
          </cell>
          <cell r="AE19" t="str">
            <v>0</v>
          </cell>
          <cell r="AF19" t="str">
            <v>0</v>
          </cell>
          <cell r="AG19" t="str">
            <v>0</v>
          </cell>
          <cell r="AH19" t="str">
            <v>0</v>
          </cell>
          <cell r="AI19" t="str">
            <v>0</v>
          </cell>
          <cell r="AJ19" t="str">
            <v>0</v>
          </cell>
          <cell r="AK19" t="str">
            <v>0</v>
          </cell>
          <cell r="AL19" t="str">
            <v>0</v>
          </cell>
          <cell r="AM19" t="str">
            <v>0</v>
          </cell>
          <cell r="AN19" t="str">
            <v>0</v>
          </cell>
          <cell r="AO19" t="str">
            <v>0</v>
          </cell>
          <cell r="AP19" t="str">
            <v>0</v>
          </cell>
          <cell r="AQ19" t="str">
            <v>0</v>
          </cell>
          <cell r="AR19" t="str">
            <v>0</v>
          </cell>
          <cell r="AS19" t="str">
            <v>0</v>
          </cell>
          <cell r="AT19" t="str">
            <v>0</v>
          </cell>
          <cell r="AU19" t="str">
            <v>0</v>
          </cell>
          <cell r="AV19" t="str">
            <v>0</v>
          </cell>
          <cell r="AW19" t="str">
            <v>0</v>
          </cell>
          <cell r="AX19" t="str">
            <v>0</v>
          </cell>
          <cell r="AY19" t="str">
            <v>0</v>
          </cell>
          <cell r="AZ19" t="str">
            <v>0</v>
          </cell>
          <cell r="BA19" t="str">
            <v>0</v>
          </cell>
          <cell r="BB19" t="str">
            <v>0</v>
          </cell>
          <cell r="BC19" t="str">
            <v>0</v>
          </cell>
          <cell r="BD19" t="str">
            <v>0</v>
          </cell>
          <cell r="BE19" t="str">
            <v>0</v>
          </cell>
          <cell r="BF19" t="str">
            <v>0</v>
          </cell>
          <cell r="BG19" t="str">
            <v>0</v>
          </cell>
          <cell r="BH19" t="str">
            <v>0</v>
          </cell>
          <cell r="BI19" t="str">
            <v>0</v>
          </cell>
          <cell r="BJ19" t="str">
            <v>0</v>
          </cell>
          <cell r="BK19" t="str">
            <v>0</v>
          </cell>
          <cell r="BL19" t="str">
            <v>0</v>
          </cell>
          <cell r="BM19" t="str">
            <v>0</v>
          </cell>
          <cell r="BN19" t="str">
            <v>0</v>
          </cell>
          <cell r="BO19" t="str">
            <v>0</v>
          </cell>
          <cell r="BP19" t="str">
            <v>0</v>
          </cell>
          <cell r="BQ19" t="str">
            <v>0</v>
          </cell>
          <cell r="BR19" t="str">
            <v>0</v>
          </cell>
          <cell r="BS19" t="str">
            <v>0</v>
          </cell>
          <cell r="BT19" t="str">
            <v>0</v>
          </cell>
          <cell r="BU19" t="str">
            <v>0</v>
          </cell>
          <cell r="BV19" t="str">
            <v>0</v>
          </cell>
          <cell r="BW19" t="str">
            <v>0</v>
          </cell>
          <cell r="BX19" t="str">
            <v>0</v>
          </cell>
          <cell r="BY19" t="str">
            <v>0</v>
          </cell>
          <cell r="BZ19" t="str">
            <v>0</v>
          </cell>
          <cell r="CA19" t="str">
            <v>0</v>
          </cell>
          <cell r="CB19" t="str">
            <v>0</v>
          </cell>
          <cell r="CC19" t="str">
            <v>0</v>
          </cell>
          <cell r="CD19" t="str">
            <v>0</v>
          </cell>
          <cell r="CE19" t="str">
            <v>0</v>
          </cell>
          <cell r="CF19" t="str">
            <v>0</v>
          </cell>
          <cell r="CG19" t="str">
            <v>0</v>
          </cell>
          <cell r="CH19" t="str">
            <v>0</v>
          </cell>
          <cell r="CI19" t="str">
            <v>0</v>
          </cell>
          <cell r="CJ19" t="str">
            <v>0</v>
          </cell>
          <cell r="CK19" t="str">
            <v>0</v>
          </cell>
          <cell r="CL19" t="str">
            <v>0</v>
          </cell>
          <cell r="CM19" t="str">
            <v>0</v>
          </cell>
          <cell r="CN19" t="str">
            <v>0</v>
          </cell>
          <cell r="CO19" t="str">
            <v>0</v>
          </cell>
          <cell r="CP19" t="str">
            <v>0</v>
          </cell>
          <cell r="CQ19" t="str">
            <v>0</v>
          </cell>
          <cell r="CR19" t="str">
            <v>0</v>
          </cell>
          <cell r="CS19" t="str">
            <v>0</v>
          </cell>
          <cell r="CT19" t="str">
            <v>0</v>
          </cell>
          <cell r="CU19" t="str">
            <v>0</v>
          </cell>
          <cell r="CV19" t="str">
            <v>0</v>
          </cell>
          <cell r="CW19" t="str">
            <v>0</v>
          </cell>
          <cell r="CX19" t="str">
            <v>0</v>
          </cell>
          <cell r="CY19" t="str">
            <v>0</v>
          </cell>
          <cell r="CZ19" t="str">
            <v>0</v>
          </cell>
          <cell r="DA19" t="str">
            <v>0</v>
          </cell>
          <cell r="DB19" t="str">
            <v>0</v>
          </cell>
          <cell r="DC19" t="str">
            <v>0</v>
          </cell>
          <cell r="DD19" t="str">
            <v>0</v>
          </cell>
          <cell r="DE19" t="str">
            <v>0</v>
          </cell>
          <cell r="DF19" t="str">
            <v>0</v>
          </cell>
          <cell r="DG19" t="str">
            <v>0</v>
          </cell>
          <cell r="DH19" t="str">
            <v>0</v>
          </cell>
          <cell r="DI19" t="str">
            <v>0</v>
          </cell>
          <cell r="DJ19" t="str">
            <v>0</v>
          </cell>
          <cell r="DK19" t="str">
            <v>0</v>
          </cell>
          <cell r="DL19" t="str">
            <v>0</v>
          </cell>
          <cell r="DM19" t="str">
            <v>0</v>
          </cell>
          <cell r="DN19" t="str">
            <v>0</v>
          </cell>
          <cell r="DO19" t="str">
            <v>0</v>
          </cell>
          <cell r="DP19" t="str">
            <v>0</v>
          </cell>
          <cell r="DQ19" t="str">
            <v>0</v>
          </cell>
          <cell r="DR19" t="str">
            <v>0</v>
          </cell>
          <cell r="DS19" t="str">
            <v>0</v>
          </cell>
          <cell r="DT19" t="str">
            <v>0</v>
          </cell>
          <cell r="DU19" t="str">
            <v>0</v>
          </cell>
          <cell r="DV19" t="str">
            <v>0</v>
          </cell>
          <cell r="DW19" t="str">
            <v>0</v>
          </cell>
          <cell r="DX19" t="str">
            <v>0</v>
          </cell>
          <cell r="DY19" t="str">
            <v>0</v>
          </cell>
          <cell r="DZ19" t="str">
            <v>0</v>
          </cell>
          <cell r="EA19" t="str">
            <v>0</v>
          </cell>
          <cell r="EB19" t="str">
            <v>0</v>
          </cell>
          <cell r="EC19" t="str">
            <v>0</v>
          </cell>
          <cell r="ED19" t="str">
            <v>0</v>
          </cell>
          <cell r="EE19" t="str">
            <v>0</v>
          </cell>
          <cell r="EF19" t="str">
            <v>0</v>
          </cell>
          <cell r="EG19" t="str">
            <v>0</v>
          </cell>
          <cell r="EH19" t="str">
            <v>0</v>
          </cell>
          <cell r="EI19" t="str">
            <v>0</v>
          </cell>
          <cell r="EJ19" t="str">
            <v>0</v>
          </cell>
          <cell r="EK19">
            <v>-29017047.510000002</v>
          </cell>
          <cell r="EL19" t="str">
            <v>0</v>
          </cell>
          <cell r="EM19" t="str">
            <v>0</v>
          </cell>
          <cell r="EN19" t="str">
            <v>0</v>
          </cell>
          <cell r="EO19" t="str">
            <v>0</v>
          </cell>
          <cell r="EP19" t="str">
            <v>0</v>
          </cell>
          <cell r="EQ19" t="str">
            <v>0</v>
          </cell>
          <cell r="ER19" t="str">
            <v>0</v>
          </cell>
          <cell r="ES19" t="str">
            <v>0</v>
          </cell>
          <cell r="ET19" t="str">
            <v>0</v>
          </cell>
          <cell r="EU19" t="str">
            <v>0</v>
          </cell>
          <cell r="EV19" t="str">
            <v>0</v>
          </cell>
          <cell r="EW19" t="str">
            <v>0</v>
          </cell>
          <cell r="EX19" t="str">
            <v>0</v>
          </cell>
          <cell r="EY19" t="str">
            <v>0</v>
          </cell>
          <cell r="EZ19" t="str">
            <v>0</v>
          </cell>
          <cell r="FA19" t="str">
            <v>0</v>
          </cell>
          <cell r="FB19" t="str">
            <v>0</v>
          </cell>
          <cell r="FC19" t="str">
            <v>0</v>
          </cell>
          <cell r="FD19" t="str">
            <v>0</v>
          </cell>
          <cell r="FE19" t="str">
            <v>0</v>
          </cell>
          <cell r="FF19" t="str">
            <v>0</v>
          </cell>
          <cell r="FG19" t="str">
            <v>0</v>
          </cell>
          <cell r="FH19" t="str">
            <v>0</v>
          </cell>
          <cell r="FI19" t="str">
            <v>0</v>
          </cell>
          <cell r="FJ19" t="str">
            <v>0</v>
          </cell>
          <cell r="FK19" t="str">
            <v>0</v>
          </cell>
          <cell r="FL19" t="str">
            <v>0</v>
          </cell>
          <cell r="FM19" t="str">
            <v>0</v>
          </cell>
          <cell r="FN19" t="str">
            <v>0</v>
          </cell>
          <cell r="FO19" t="str">
            <v>0</v>
          </cell>
          <cell r="FP19" t="str">
            <v>0</v>
          </cell>
          <cell r="FQ19" t="str">
            <v>0</v>
          </cell>
          <cell r="FR19" t="str">
            <v>0</v>
          </cell>
          <cell r="FS19" t="str">
            <v>0</v>
          </cell>
          <cell r="FT19" t="str">
            <v>0</v>
          </cell>
          <cell r="FU19" t="str">
            <v>0</v>
          </cell>
          <cell r="FV19" t="str">
            <v>0</v>
          </cell>
          <cell r="FW19" t="str">
            <v>0</v>
          </cell>
          <cell r="FX19" t="str">
            <v>0</v>
          </cell>
          <cell r="FY19" t="str">
            <v>0</v>
          </cell>
          <cell r="FZ19" t="str">
            <v>0</v>
          </cell>
          <cell r="GA19" t="str">
            <v>0</v>
          </cell>
          <cell r="GB19" t="str">
            <v>0</v>
          </cell>
          <cell r="GC19" t="str">
            <v>0</v>
          </cell>
          <cell r="GD19" t="str">
            <v>0</v>
          </cell>
          <cell r="GE19" t="str">
            <v>0</v>
          </cell>
          <cell r="GF19" t="str">
            <v>0</v>
          </cell>
          <cell r="GG19" t="str">
            <v>0</v>
          </cell>
          <cell r="GH19" t="str">
            <v>0</v>
          </cell>
          <cell r="GI19" t="str">
            <v>0</v>
          </cell>
          <cell r="GJ19" t="str">
            <v>0</v>
          </cell>
          <cell r="GK19" t="str">
            <v>0</v>
          </cell>
          <cell r="GL19" t="str">
            <v>0</v>
          </cell>
          <cell r="GM19" t="str">
            <v>0</v>
          </cell>
          <cell r="GN19" t="str">
            <v>0</v>
          </cell>
          <cell r="GO19" t="str">
            <v>0</v>
          </cell>
          <cell r="GP19" t="str">
            <v>0</v>
          </cell>
          <cell r="GQ19" t="str">
            <v>0</v>
          </cell>
          <cell r="GR19" t="str">
            <v>0</v>
          </cell>
          <cell r="GS19" t="str">
            <v>0</v>
          </cell>
          <cell r="GT19" t="str">
            <v>0</v>
          </cell>
          <cell r="GU19" t="str">
            <v>0</v>
          </cell>
          <cell r="GV19" t="str">
            <v>0</v>
          </cell>
          <cell r="GW19" t="str">
            <v>0</v>
          </cell>
          <cell r="GX19" t="str">
            <v>0</v>
          </cell>
          <cell r="GY19" t="str">
            <v>0</v>
          </cell>
          <cell r="GZ19" t="str">
            <v>0</v>
          </cell>
          <cell r="HA19" t="str">
            <v>0</v>
          </cell>
          <cell r="HB19" t="str">
            <v>0</v>
          </cell>
          <cell r="HC19" t="str">
            <v>0</v>
          </cell>
          <cell r="HD19" t="str">
            <v>0</v>
          </cell>
          <cell r="HE19" t="str">
            <v>0</v>
          </cell>
          <cell r="HF19" t="str">
            <v>0</v>
          </cell>
          <cell r="HG19" t="str">
            <v>0</v>
          </cell>
          <cell r="HH19" t="str">
            <v>0</v>
          </cell>
          <cell r="HI19" t="str">
            <v>0</v>
          </cell>
          <cell r="HJ19" t="str">
            <v>0</v>
          </cell>
          <cell r="HK19" t="str">
            <v>0</v>
          </cell>
          <cell r="HL19" t="str">
            <v>0</v>
          </cell>
          <cell r="HM19" t="str">
            <v>0</v>
          </cell>
          <cell r="HN19" t="str">
            <v>0</v>
          </cell>
          <cell r="HO19" t="str">
            <v>0</v>
          </cell>
          <cell r="HP19" t="str">
            <v>0</v>
          </cell>
          <cell r="HQ19" t="str">
            <v>0</v>
          </cell>
          <cell r="HR19" t="str">
            <v>0</v>
          </cell>
          <cell r="HS19" t="str">
            <v>0</v>
          </cell>
          <cell r="HT19" t="str">
            <v>0</v>
          </cell>
          <cell r="HU19">
            <v>-29017047.510000002</v>
          </cell>
          <cell r="HV19">
            <v>-29017047.510000002</v>
          </cell>
          <cell r="HW19">
            <v>15</v>
          </cell>
        </row>
        <row r="20">
          <cell r="A20" t="str">
            <v>Y0516004</v>
          </cell>
          <cell r="B20" t="str">
            <v>Operating lease assets additions at cost</v>
          </cell>
          <cell r="C20" t="str">
            <v>0</v>
          </cell>
          <cell r="D20" t="str">
            <v>0</v>
          </cell>
          <cell r="E20" t="str">
            <v>0</v>
          </cell>
          <cell r="F20" t="str">
            <v>0</v>
          </cell>
          <cell r="G20" t="str">
            <v>0</v>
          </cell>
          <cell r="H20" t="str">
            <v>0</v>
          </cell>
          <cell r="I20" t="str">
            <v>0</v>
          </cell>
          <cell r="J20" t="str">
            <v>0</v>
          </cell>
          <cell r="K20" t="str">
            <v>0</v>
          </cell>
          <cell r="L20" t="str">
            <v>0</v>
          </cell>
          <cell r="M20" t="str">
            <v>0</v>
          </cell>
          <cell r="N20" t="str">
            <v>0</v>
          </cell>
          <cell r="O20" t="str">
            <v>0</v>
          </cell>
          <cell r="P20" t="str">
            <v>0</v>
          </cell>
          <cell r="Q20" t="str">
            <v>0</v>
          </cell>
          <cell r="R20" t="str">
            <v>0</v>
          </cell>
          <cell r="S20" t="str">
            <v>0</v>
          </cell>
          <cell r="T20" t="str">
            <v>0</v>
          </cell>
          <cell r="U20" t="str">
            <v>0</v>
          </cell>
          <cell r="V20" t="str">
            <v>0</v>
          </cell>
          <cell r="W20" t="str">
            <v>0</v>
          </cell>
          <cell r="X20" t="str">
            <v>0</v>
          </cell>
          <cell r="Y20" t="str">
            <v>0</v>
          </cell>
          <cell r="Z20" t="str">
            <v>0</v>
          </cell>
          <cell r="AA20" t="str">
            <v>0</v>
          </cell>
          <cell r="AB20" t="str">
            <v>0</v>
          </cell>
          <cell r="AC20" t="str">
            <v>0</v>
          </cell>
          <cell r="AD20" t="str">
            <v>0</v>
          </cell>
          <cell r="AE20" t="str">
            <v>0</v>
          </cell>
          <cell r="AF20" t="str">
            <v>0</v>
          </cell>
          <cell r="AG20" t="str">
            <v>0</v>
          </cell>
          <cell r="AH20" t="str">
            <v>0</v>
          </cell>
          <cell r="AI20" t="str">
            <v>0</v>
          </cell>
          <cell r="AJ20" t="str">
            <v>0</v>
          </cell>
          <cell r="AK20" t="str">
            <v>0</v>
          </cell>
          <cell r="AL20" t="str">
            <v>0</v>
          </cell>
          <cell r="AM20" t="str">
            <v>0</v>
          </cell>
          <cell r="AN20" t="str">
            <v>0</v>
          </cell>
          <cell r="AO20" t="str">
            <v>0</v>
          </cell>
          <cell r="AP20" t="str">
            <v>0</v>
          </cell>
          <cell r="AQ20" t="str">
            <v>0</v>
          </cell>
          <cell r="AR20" t="str">
            <v>0</v>
          </cell>
          <cell r="AS20" t="str">
            <v>0</v>
          </cell>
          <cell r="AT20" t="str">
            <v>0</v>
          </cell>
          <cell r="AU20" t="str">
            <v>0</v>
          </cell>
          <cell r="AV20" t="str">
            <v>0</v>
          </cell>
          <cell r="AW20" t="str">
            <v>0</v>
          </cell>
          <cell r="AX20" t="str">
            <v>0</v>
          </cell>
          <cell r="AY20" t="str">
            <v>0</v>
          </cell>
          <cell r="AZ20" t="str">
            <v>0</v>
          </cell>
          <cell r="BA20" t="str">
            <v>0</v>
          </cell>
          <cell r="BB20" t="str">
            <v>0</v>
          </cell>
          <cell r="BC20" t="str">
            <v>0</v>
          </cell>
          <cell r="BD20" t="str">
            <v>0</v>
          </cell>
          <cell r="BE20" t="str">
            <v>0</v>
          </cell>
          <cell r="BF20" t="str">
            <v>0</v>
          </cell>
          <cell r="BG20" t="str">
            <v>0</v>
          </cell>
          <cell r="BH20" t="str">
            <v>0</v>
          </cell>
          <cell r="BI20" t="str">
            <v>0</v>
          </cell>
          <cell r="BJ20" t="str">
            <v>0</v>
          </cell>
          <cell r="BK20" t="str">
            <v>0</v>
          </cell>
          <cell r="BL20" t="str">
            <v>0</v>
          </cell>
          <cell r="BM20" t="str">
            <v>0</v>
          </cell>
          <cell r="BN20" t="str">
            <v>0</v>
          </cell>
          <cell r="BO20" t="str">
            <v>0</v>
          </cell>
          <cell r="BP20" t="str">
            <v>0</v>
          </cell>
          <cell r="BQ20" t="str">
            <v>0</v>
          </cell>
          <cell r="BR20" t="str">
            <v>0</v>
          </cell>
          <cell r="BS20" t="str">
            <v>0</v>
          </cell>
          <cell r="BT20" t="str">
            <v>0</v>
          </cell>
          <cell r="BU20" t="str">
            <v>0</v>
          </cell>
          <cell r="BV20" t="str">
            <v>0</v>
          </cell>
          <cell r="BW20" t="str">
            <v>0</v>
          </cell>
          <cell r="BX20" t="str">
            <v>0</v>
          </cell>
          <cell r="BY20" t="str">
            <v>0</v>
          </cell>
          <cell r="BZ20" t="str">
            <v>0</v>
          </cell>
          <cell r="CA20" t="str">
            <v>0</v>
          </cell>
          <cell r="CB20" t="str">
            <v>0</v>
          </cell>
          <cell r="CC20" t="str">
            <v>0</v>
          </cell>
          <cell r="CD20" t="str">
            <v>0</v>
          </cell>
          <cell r="CE20" t="str">
            <v>0</v>
          </cell>
          <cell r="CF20" t="str">
            <v>0</v>
          </cell>
          <cell r="CG20" t="str">
            <v>0</v>
          </cell>
          <cell r="CH20" t="str">
            <v>0</v>
          </cell>
          <cell r="CI20" t="str">
            <v>0</v>
          </cell>
          <cell r="CJ20" t="str">
            <v>0</v>
          </cell>
          <cell r="CK20" t="str">
            <v>0</v>
          </cell>
          <cell r="CL20" t="str">
            <v>0</v>
          </cell>
          <cell r="CM20" t="str">
            <v>0</v>
          </cell>
          <cell r="CN20" t="str">
            <v>0</v>
          </cell>
          <cell r="CO20" t="str">
            <v>0</v>
          </cell>
          <cell r="CP20" t="str">
            <v>0</v>
          </cell>
          <cell r="CQ20" t="str">
            <v>0</v>
          </cell>
          <cell r="CR20" t="str">
            <v>0</v>
          </cell>
          <cell r="CS20" t="str">
            <v>0</v>
          </cell>
          <cell r="CT20" t="str">
            <v>0</v>
          </cell>
          <cell r="CU20" t="str">
            <v>0</v>
          </cell>
          <cell r="CV20" t="str">
            <v>0</v>
          </cell>
          <cell r="CW20" t="str">
            <v>0</v>
          </cell>
          <cell r="CX20" t="str">
            <v>0</v>
          </cell>
          <cell r="CY20" t="str">
            <v>0</v>
          </cell>
          <cell r="CZ20" t="str">
            <v>0</v>
          </cell>
          <cell r="DA20" t="str">
            <v>0</v>
          </cell>
          <cell r="DB20" t="str">
            <v>0</v>
          </cell>
          <cell r="DC20" t="str">
            <v>0</v>
          </cell>
          <cell r="DD20" t="str">
            <v>0</v>
          </cell>
          <cell r="DE20" t="str">
            <v>0</v>
          </cell>
          <cell r="DF20" t="str">
            <v>0</v>
          </cell>
          <cell r="DG20" t="str">
            <v>0</v>
          </cell>
          <cell r="DH20" t="str">
            <v>0</v>
          </cell>
          <cell r="DI20" t="str">
            <v>0</v>
          </cell>
          <cell r="DJ20" t="str">
            <v>0</v>
          </cell>
          <cell r="DK20" t="str">
            <v>0</v>
          </cell>
          <cell r="DL20" t="str">
            <v>0</v>
          </cell>
          <cell r="DM20" t="str">
            <v>0</v>
          </cell>
          <cell r="DN20" t="str">
            <v>0</v>
          </cell>
          <cell r="DO20" t="str">
            <v>0</v>
          </cell>
          <cell r="DP20" t="str">
            <v>0</v>
          </cell>
          <cell r="DQ20" t="str">
            <v>0</v>
          </cell>
          <cell r="DR20" t="str">
            <v>0</v>
          </cell>
          <cell r="DS20" t="str">
            <v>0</v>
          </cell>
          <cell r="DT20" t="str">
            <v>0</v>
          </cell>
          <cell r="DU20" t="str">
            <v>0</v>
          </cell>
          <cell r="DV20" t="str">
            <v>0</v>
          </cell>
          <cell r="DW20" t="str">
            <v>0</v>
          </cell>
          <cell r="DX20" t="str">
            <v>0</v>
          </cell>
          <cell r="DY20" t="str">
            <v>0</v>
          </cell>
          <cell r="DZ20" t="str">
            <v>0</v>
          </cell>
          <cell r="EA20" t="str">
            <v>0</v>
          </cell>
          <cell r="EB20" t="str">
            <v>0</v>
          </cell>
          <cell r="EC20" t="str">
            <v>0</v>
          </cell>
          <cell r="ED20" t="str">
            <v>0</v>
          </cell>
          <cell r="EE20" t="str">
            <v>0</v>
          </cell>
          <cell r="EF20" t="str">
            <v>0</v>
          </cell>
          <cell r="EG20" t="str">
            <v>0</v>
          </cell>
          <cell r="EH20" t="str">
            <v>0</v>
          </cell>
          <cell r="EI20" t="str">
            <v>0</v>
          </cell>
          <cell r="EJ20" t="str">
            <v>0</v>
          </cell>
          <cell r="EK20" t="str">
            <v>0</v>
          </cell>
          <cell r="EL20" t="str">
            <v>0</v>
          </cell>
          <cell r="EM20" t="str">
            <v>0</v>
          </cell>
          <cell r="EN20" t="str">
            <v>0</v>
          </cell>
          <cell r="EO20" t="str">
            <v>0</v>
          </cell>
          <cell r="EP20" t="str">
            <v>0</v>
          </cell>
          <cell r="EQ20" t="str">
            <v>0</v>
          </cell>
          <cell r="ER20" t="str">
            <v>0</v>
          </cell>
          <cell r="ES20" t="str">
            <v>0</v>
          </cell>
          <cell r="ET20" t="str">
            <v>0</v>
          </cell>
          <cell r="EU20" t="str">
            <v>0</v>
          </cell>
          <cell r="EV20" t="str">
            <v>0</v>
          </cell>
          <cell r="EW20" t="str">
            <v>0</v>
          </cell>
          <cell r="EX20" t="str">
            <v>0</v>
          </cell>
          <cell r="EY20" t="str">
            <v>0</v>
          </cell>
          <cell r="EZ20" t="str">
            <v>0</v>
          </cell>
          <cell r="FA20" t="str">
            <v>0</v>
          </cell>
          <cell r="FB20" t="str">
            <v>0</v>
          </cell>
          <cell r="FC20" t="str">
            <v>0</v>
          </cell>
          <cell r="FD20" t="str">
            <v>0</v>
          </cell>
          <cell r="FE20" t="str">
            <v>0</v>
          </cell>
          <cell r="FF20" t="str">
            <v>0</v>
          </cell>
          <cell r="FG20">
            <v>0</v>
          </cell>
          <cell r="FH20" t="str">
            <v>0</v>
          </cell>
          <cell r="FI20" t="str">
            <v>0</v>
          </cell>
          <cell r="FJ20" t="str">
            <v>0</v>
          </cell>
          <cell r="FK20" t="str">
            <v>0</v>
          </cell>
          <cell r="FL20" t="str">
            <v>0</v>
          </cell>
          <cell r="FM20" t="str">
            <v>0</v>
          </cell>
          <cell r="FN20" t="str">
            <v>0</v>
          </cell>
          <cell r="FO20" t="str">
            <v>0</v>
          </cell>
          <cell r="FP20" t="str">
            <v>0</v>
          </cell>
          <cell r="FQ20" t="str">
            <v>0</v>
          </cell>
          <cell r="FR20" t="str">
            <v>0</v>
          </cell>
          <cell r="FS20" t="str">
            <v>0</v>
          </cell>
          <cell r="FT20" t="str">
            <v>0</v>
          </cell>
          <cell r="FU20" t="str">
            <v>0</v>
          </cell>
          <cell r="FV20" t="str">
            <v>0</v>
          </cell>
          <cell r="FW20" t="str">
            <v>0</v>
          </cell>
          <cell r="FX20" t="str">
            <v>0</v>
          </cell>
          <cell r="FY20" t="str">
            <v>0</v>
          </cell>
          <cell r="FZ20" t="str">
            <v>0</v>
          </cell>
          <cell r="GA20" t="str">
            <v>0</v>
          </cell>
          <cell r="GB20" t="str">
            <v>0</v>
          </cell>
          <cell r="GC20">
            <v>-56288052.880000003</v>
          </cell>
          <cell r="GD20" t="str">
            <v>0</v>
          </cell>
          <cell r="GE20">
            <v>483753201.42000002</v>
          </cell>
          <cell r="GF20" t="str">
            <v>0</v>
          </cell>
          <cell r="GG20" t="str">
            <v>0</v>
          </cell>
          <cell r="GH20" t="str">
            <v>0</v>
          </cell>
          <cell r="GI20" t="str">
            <v>0</v>
          </cell>
          <cell r="GJ20" t="str">
            <v>0</v>
          </cell>
          <cell r="GK20" t="str">
            <v>0</v>
          </cell>
          <cell r="GL20" t="str">
            <v>0</v>
          </cell>
          <cell r="GM20" t="str">
            <v>0</v>
          </cell>
          <cell r="GN20" t="str">
            <v>0</v>
          </cell>
          <cell r="GO20" t="str">
            <v>0</v>
          </cell>
          <cell r="GP20" t="str">
            <v>0</v>
          </cell>
          <cell r="GQ20" t="str">
            <v>0</v>
          </cell>
          <cell r="GR20" t="str">
            <v>0</v>
          </cell>
          <cell r="GS20" t="str">
            <v>0</v>
          </cell>
          <cell r="GT20" t="str">
            <v>0</v>
          </cell>
          <cell r="GU20" t="str">
            <v>0</v>
          </cell>
          <cell r="GV20" t="str">
            <v>0</v>
          </cell>
          <cell r="GW20" t="str">
            <v>0</v>
          </cell>
          <cell r="GX20" t="str">
            <v>0</v>
          </cell>
          <cell r="GY20" t="str">
            <v>0</v>
          </cell>
          <cell r="GZ20" t="str">
            <v>0</v>
          </cell>
          <cell r="HA20" t="str">
            <v>0</v>
          </cell>
          <cell r="HB20" t="str">
            <v>0</v>
          </cell>
          <cell r="HC20" t="str">
            <v>0</v>
          </cell>
          <cell r="HD20" t="str">
            <v>0</v>
          </cell>
          <cell r="HE20" t="str">
            <v>0</v>
          </cell>
          <cell r="HF20" t="str">
            <v>0</v>
          </cell>
          <cell r="HG20" t="str">
            <v>0</v>
          </cell>
          <cell r="HH20" t="str">
            <v>0</v>
          </cell>
          <cell r="HI20" t="str">
            <v>0</v>
          </cell>
          <cell r="HJ20" t="str">
            <v>0</v>
          </cell>
          <cell r="HK20" t="str">
            <v>0</v>
          </cell>
          <cell r="HL20" t="str">
            <v>0</v>
          </cell>
          <cell r="HM20" t="str">
            <v>0</v>
          </cell>
          <cell r="HN20" t="str">
            <v>0</v>
          </cell>
          <cell r="HO20">
            <v>-15174131.83</v>
          </cell>
          <cell r="HP20" t="str">
            <v>0</v>
          </cell>
          <cell r="HQ20" t="str">
            <v>0</v>
          </cell>
          <cell r="HR20" t="str">
            <v>0</v>
          </cell>
          <cell r="HS20" t="str">
            <v>0</v>
          </cell>
          <cell r="HT20" t="str">
            <v>0</v>
          </cell>
          <cell r="HU20">
            <v>412291016.71000004</v>
          </cell>
          <cell r="HV20">
            <v>412291016.71000004</v>
          </cell>
          <cell r="HW20">
            <v>16</v>
          </cell>
        </row>
        <row r="21">
          <cell r="A21" t="str">
            <v>Y0516005</v>
          </cell>
          <cell r="B21" t="str">
            <v>Operating lease assets disposals at cost</v>
          </cell>
          <cell r="C21" t="str">
            <v>0</v>
          </cell>
          <cell r="D21" t="str">
            <v>0</v>
          </cell>
          <cell r="E21" t="str">
            <v>0</v>
          </cell>
          <cell r="F21" t="str">
            <v>0</v>
          </cell>
          <cell r="G21" t="str">
            <v>0</v>
          </cell>
          <cell r="H21" t="str">
            <v>0</v>
          </cell>
          <cell r="I21" t="str">
            <v>0</v>
          </cell>
          <cell r="J21" t="str">
            <v>0</v>
          </cell>
          <cell r="K21" t="str">
            <v>0</v>
          </cell>
          <cell r="L21" t="str">
            <v>0</v>
          </cell>
          <cell r="M21" t="str">
            <v>0</v>
          </cell>
          <cell r="N21" t="str">
            <v>0</v>
          </cell>
          <cell r="O21" t="str">
            <v>0</v>
          </cell>
          <cell r="P21" t="str">
            <v>0</v>
          </cell>
          <cell r="Q21" t="str">
            <v>0</v>
          </cell>
          <cell r="R21" t="str">
            <v>0</v>
          </cell>
          <cell r="S21" t="str">
            <v>0</v>
          </cell>
          <cell r="T21" t="str">
            <v>0</v>
          </cell>
          <cell r="U21" t="str">
            <v>0</v>
          </cell>
          <cell r="V21" t="str">
            <v>0</v>
          </cell>
          <cell r="W21" t="str">
            <v>0</v>
          </cell>
          <cell r="X21" t="str">
            <v>0</v>
          </cell>
          <cell r="Y21" t="str">
            <v>0</v>
          </cell>
          <cell r="Z21" t="str">
            <v>0</v>
          </cell>
          <cell r="AA21" t="str">
            <v>0</v>
          </cell>
          <cell r="AB21" t="str">
            <v>0</v>
          </cell>
          <cell r="AC21" t="str">
            <v>0</v>
          </cell>
          <cell r="AD21" t="str">
            <v>0</v>
          </cell>
          <cell r="AE21" t="str">
            <v>0</v>
          </cell>
          <cell r="AF21" t="str">
            <v>0</v>
          </cell>
          <cell r="AG21" t="str">
            <v>0</v>
          </cell>
          <cell r="AH21" t="str">
            <v>0</v>
          </cell>
          <cell r="AI21" t="str">
            <v>0</v>
          </cell>
          <cell r="AJ21" t="str">
            <v>0</v>
          </cell>
          <cell r="AK21" t="str">
            <v>0</v>
          </cell>
          <cell r="AL21" t="str">
            <v>0</v>
          </cell>
          <cell r="AM21" t="str">
            <v>0</v>
          </cell>
          <cell r="AN21" t="str">
            <v>0</v>
          </cell>
          <cell r="AO21" t="str">
            <v>0</v>
          </cell>
          <cell r="AP21" t="str">
            <v>0</v>
          </cell>
          <cell r="AQ21" t="str">
            <v>0</v>
          </cell>
          <cell r="AR21" t="str">
            <v>0</v>
          </cell>
          <cell r="AS21" t="str">
            <v>0</v>
          </cell>
          <cell r="AT21" t="str">
            <v>0</v>
          </cell>
          <cell r="AU21" t="str">
            <v>0</v>
          </cell>
          <cell r="AV21" t="str">
            <v>0</v>
          </cell>
          <cell r="AW21" t="str">
            <v>0</v>
          </cell>
          <cell r="AX21" t="str">
            <v>0</v>
          </cell>
          <cell r="AY21" t="str">
            <v>0</v>
          </cell>
          <cell r="AZ21" t="str">
            <v>0</v>
          </cell>
          <cell r="BA21" t="str">
            <v>0</v>
          </cell>
          <cell r="BB21" t="str">
            <v>0</v>
          </cell>
          <cell r="BC21" t="str">
            <v>0</v>
          </cell>
          <cell r="BD21" t="str">
            <v>0</v>
          </cell>
          <cell r="BE21" t="str">
            <v>0</v>
          </cell>
          <cell r="BF21" t="str">
            <v>0</v>
          </cell>
          <cell r="BG21" t="str">
            <v>0</v>
          </cell>
          <cell r="BH21" t="str">
            <v>0</v>
          </cell>
          <cell r="BI21" t="str">
            <v>0</v>
          </cell>
          <cell r="BJ21" t="str">
            <v>0</v>
          </cell>
          <cell r="BK21" t="str">
            <v>0</v>
          </cell>
          <cell r="BL21" t="str">
            <v>0</v>
          </cell>
          <cell r="BM21" t="str">
            <v>0</v>
          </cell>
          <cell r="BN21" t="str">
            <v>0</v>
          </cell>
          <cell r="BO21" t="str">
            <v>0</v>
          </cell>
          <cell r="BP21" t="str">
            <v>0</v>
          </cell>
          <cell r="BQ21" t="str">
            <v>0</v>
          </cell>
          <cell r="BR21" t="str">
            <v>0</v>
          </cell>
          <cell r="BS21" t="str">
            <v>0</v>
          </cell>
          <cell r="BT21" t="str">
            <v>0</v>
          </cell>
          <cell r="BU21" t="str">
            <v>0</v>
          </cell>
          <cell r="BV21" t="str">
            <v>0</v>
          </cell>
          <cell r="BW21" t="str">
            <v>0</v>
          </cell>
          <cell r="BX21" t="str">
            <v>0</v>
          </cell>
          <cell r="BY21" t="str">
            <v>0</v>
          </cell>
          <cell r="BZ21" t="str">
            <v>0</v>
          </cell>
          <cell r="CA21" t="str">
            <v>0</v>
          </cell>
          <cell r="CB21" t="str">
            <v>0</v>
          </cell>
          <cell r="CC21" t="str">
            <v>0</v>
          </cell>
          <cell r="CD21" t="str">
            <v>0</v>
          </cell>
          <cell r="CE21" t="str">
            <v>0</v>
          </cell>
          <cell r="CF21" t="str">
            <v>0</v>
          </cell>
          <cell r="CG21" t="str">
            <v>0</v>
          </cell>
          <cell r="CH21" t="str">
            <v>0</v>
          </cell>
          <cell r="CI21" t="str">
            <v>0</v>
          </cell>
          <cell r="CJ21" t="str">
            <v>0</v>
          </cell>
          <cell r="CK21" t="str">
            <v>0</v>
          </cell>
          <cell r="CL21" t="str">
            <v>0</v>
          </cell>
          <cell r="CM21" t="str">
            <v>0</v>
          </cell>
          <cell r="CN21" t="str">
            <v>0</v>
          </cell>
          <cell r="CO21" t="str">
            <v>0</v>
          </cell>
          <cell r="CP21" t="str">
            <v>0</v>
          </cell>
          <cell r="CQ21" t="str">
            <v>0</v>
          </cell>
          <cell r="CR21" t="str">
            <v>0</v>
          </cell>
          <cell r="CS21" t="str">
            <v>0</v>
          </cell>
          <cell r="CT21" t="str">
            <v>0</v>
          </cell>
          <cell r="CU21" t="str">
            <v>0</v>
          </cell>
          <cell r="CV21" t="str">
            <v>0</v>
          </cell>
          <cell r="CW21" t="str">
            <v>0</v>
          </cell>
          <cell r="CX21" t="str">
            <v>0</v>
          </cell>
          <cell r="CY21" t="str">
            <v>0</v>
          </cell>
          <cell r="CZ21" t="str">
            <v>0</v>
          </cell>
          <cell r="DA21" t="str">
            <v>0</v>
          </cell>
          <cell r="DB21" t="str">
            <v>0</v>
          </cell>
          <cell r="DC21" t="str">
            <v>0</v>
          </cell>
          <cell r="DD21" t="str">
            <v>0</v>
          </cell>
          <cell r="DE21" t="str">
            <v>0</v>
          </cell>
          <cell r="DF21" t="str">
            <v>0</v>
          </cell>
          <cell r="DG21" t="str">
            <v>0</v>
          </cell>
          <cell r="DH21" t="str">
            <v>0</v>
          </cell>
          <cell r="DI21" t="str">
            <v>0</v>
          </cell>
          <cell r="DJ21" t="str">
            <v>0</v>
          </cell>
          <cell r="DK21" t="str">
            <v>0</v>
          </cell>
          <cell r="DL21" t="str">
            <v>0</v>
          </cell>
          <cell r="DM21" t="str">
            <v>0</v>
          </cell>
          <cell r="DN21" t="str">
            <v>0</v>
          </cell>
          <cell r="DO21" t="str">
            <v>0</v>
          </cell>
          <cell r="DP21" t="str">
            <v>0</v>
          </cell>
          <cell r="DQ21" t="str">
            <v>0</v>
          </cell>
          <cell r="DR21" t="str">
            <v>0</v>
          </cell>
          <cell r="DS21" t="str">
            <v>0</v>
          </cell>
          <cell r="DT21" t="str">
            <v>0</v>
          </cell>
          <cell r="DU21" t="str">
            <v>0</v>
          </cell>
          <cell r="DV21" t="str">
            <v>0</v>
          </cell>
          <cell r="DW21" t="str">
            <v>0</v>
          </cell>
          <cell r="DX21" t="str">
            <v>0</v>
          </cell>
          <cell r="DY21" t="str">
            <v>0</v>
          </cell>
          <cell r="DZ21" t="str">
            <v>0</v>
          </cell>
          <cell r="EA21" t="str">
            <v>0</v>
          </cell>
          <cell r="EB21" t="str">
            <v>0</v>
          </cell>
          <cell r="EC21" t="str">
            <v>0</v>
          </cell>
          <cell r="ED21" t="str">
            <v>0</v>
          </cell>
          <cell r="EE21" t="str">
            <v>0</v>
          </cell>
          <cell r="EF21" t="str">
            <v>0</v>
          </cell>
          <cell r="EG21" t="str">
            <v>0</v>
          </cell>
          <cell r="EH21" t="str">
            <v>0</v>
          </cell>
          <cell r="EI21" t="str">
            <v>0</v>
          </cell>
          <cell r="EJ21" t="str">
            <v>0</v>
          </cell>
          <cell r="EK21" t="str">
            <v>0</v>
          </cell>
          <cell r="EL21" t="str">
            <v>0</v>
          </cell>
          <cell r="EM21" t="str">
            <v>0</v>
          </cell>
          <cell r="EN21" t="str">
            <v>0</v>
          </cell>
          <cell r="EO21" t="str">
            <v>0</v>
          </cell>
          <cell r="EP21" t="str">
            <v>0</v>
          </cell>
          <cell r="EQ21" t="str">
            <v>0</v>
          </cell>
          <cell r="ER21" t="str">
            <v>0</v>
          </cell>
          <cell r="ES21" t="str">
            <v>0</v>
          </cell>
          <cell r="ET21" t="str">
            <v>0</v>
          </cell>
          <cell r="EU21" t="str">
            <v>0</v>
          </cell>
          <cell r="EV21" t="str">
            <v>0</v>
          </cell>
          <cell r="EW21" t="str">
            <v>0</v>
          </cell>
          <cell r="EX21" t="str">
            <v>0</v>
          </cell>
          <cell r="EY21" t="str">
            <v>0</v>
          </cell>
          <cell r="EZ21" t="str">
            <v>0</v>
          </cell>
          <cell r="FA21" t="str">
            <v>0</v>
          </cell>
          <cell r="FB21" t="str">
            <v>0</v>
          </cell>
          <cell r="FC21" t="str">
            <v>0</v>
          </cell>
          <cell r="FD21" t="str">
            <v>0</v>
          </cell>
          <cell r="FE21">
            <v>-100613058</v>
          </cell>
          <cell r="FF21" t="str">
            <v>0</v>
          </cell>
          <cell r="FG21" t="str">
            <v>0</v>
          </cell>
          <cell r="FH21" t="str">
            <v>0</v>
          </cell>
          <cell r="FI21" t="str">
            <v>0</v>
          </cell>
          <cell r="FJ21" t="str">
            <v>0</v>
          </cell>
          <cell r="FK21" t="str">
            <v>0</v>
          </cell>
          <cell r="FL21" t="str">
            <v>0</v>
          </cell>
          <cell r="FM21" t="str">
            <v>0</v>
          </cell>
          <cell r="FN21" t="str">
            <v>0</v>
          </cell>
          <cell r="FO21" t="str">
            <v>0</v>
          </cell>
          <cell r="FP21" t="str">
            <v>0</v>
          </cell>
          <cell r="FQ21" t="str">
            <v>0</v>
          </cell>
          <cell r="FR21" t="str">
            <v>0</v>
          </cell>
          <cell r="FS21" t="str">
            <v>0</v>
          </cell>
          <cell r="FT21" t="str">
            <v>0</v>
          </cell>
          <cell r="FU21" t="str">
            <v>0</v>
          </cell>
          <cell r="FV21" t="str">
            <v>0</v>
          </cell>
          <cell r="FW21" t="str">
            <v>0</v>
          </cell>
          <cell r="FX21" t="str">
            <v>0</v>
          </cell>
          <cell r="FY21" t="str">
            <v>0</v>
          </cell>
          <cell r="FZ21" t="str">
            <v>0</v>
          </cell>
          <cell r="GA21" t="str">
            <v>0</v>
          </cell>
          <cell r="GB21" t="str">
            <v>0</v>
          </cell>
          <cell r="GC21" t="str">
            <v>0</v>
          </cell>
          <cell r="GD21" t="str">
            <v>0</v>
          </cell>
          <cell r="GE21">
            <v>-32697489.18</v>
          </cell>
          <cell r="GF21" t="str">
            <v>0</v>
          </cell>
          <cell r="GG21" t="str">
            <v>0</v>
          </cell>
          <cell r="GH21" t="str">
            <v>0</v>
          </cell>
          <cell r="GI21" t="str">
            <v>0</v>
          </cell>
          <cell r="GJ21" t="str">
            <v>0</v>
          </cell>
          <cell r="GK21" t="str">
            <v>0</v>
          </cell>
          <cell r="GL21" t="str">
            <v>0</v>
          </cell>
          <cell r="GM21" t="str">
            <v>0</v>
          </cell>
          <cell r="GN21" t="str">
            <v>0</v>
          </cell>
          <cell r="GO21" t="str">
            <v>0</v>
          </cell>
          <cell r="GP21" t="str">
            <v>0</v>
          </cell>
          <cell r="GQ21" t="str">
            <v>0</v>
          </cell>
          <cell r="GR21" t="str">
            <v>0</v>
          </cell>
          <cell r="GS21" t="str">
            <v>0</v>
          </cell>
          <cell r="GT21" t="str">
            <v>0</v>
          </cell>
          <cell r="GU21" t="str">
            <v>0</v>
          </cell>
          <cell r="GV21" t="str">
            <v>0</v>
          </cell>
          <cell r="GW21" t="str">
            <v>0</v>
          </cell>
          <cell r="GX21" t="str">
            <v>0</v>
          </cell>
          <cell r="GY21" t="str">
            <v>0</v>
          </cell>
          <cell r="GZ21" t="str">
            <v>0</v>
          </cell>
          <cell r="HA21" t="str">
            <v>0</v>
          </cell>
          <cell r="HB21" t="str">
            <v>0</v>
          </cell>
          <cell r="HC21" t="str">
            <v>0</v>
          </cell>
          <cell r="HD21" t="str">
            <v>0</v>
          </cell>
          <cell r="HE21" t="str">
            <v>0</v>
          </cell>
          <cell r="HF21" t="str">
            <v>0</v>
          </cell>
          <cell r="HG21" t="str">
            <v>0</v>
          </cell>
          <cell r="HH21" t="str">
            <v>0</v>
          </cell>
          <cell r="HI21" t="str">
            <v>0</v>
          </cell>
          <cell r="HJ21" t="str">
            <v>0</v>
          </cell>
          <cell r="HK21" t="str">
            <v>0</v>
          </cell>
          <cell r="HL21" t="str">
            <v>0</v>
          </cell>
          <cell r="HM21" t="str">
            <v>0</v>
          </cell>
          <cell r="HN21" t="str">
            <v>0</v>
          </cell>
          <cell r="HO21" t="str">
            <v>0</v>
          </cell>
          <cell r="HP21" t="str">
            <v>0</v>
          </cell>
          <cell r="HQ21" t="str">
            <v>0</v>
          </cell>
          <cell r="HR21" t="str">
            <v>0</v>
          </cell>
          <cell r="HS21" t="str">
            <v>0</v>
          </cell>
          <cell r="HT21" t="str">
            <v>0</v>
          </cell>
          <cell r="HU21">
            <v>-133310547.18000001</v>
          </cell>
          <cell r="HV21">
            <v>-133310547.18000001</v>
          </cell>
          <cell r="HW21">
            <v>17</v>
          </cell>
        </row>
        <row r="22">
          <cell r="A22" t="str">
            <v>Y0516006</v>
          </cell>
          <cell r="B22" t="str">
            <v>Operating lease assets transf to / from assets held for sale at cost</v>
          </cell>
          <cell r="C22" t="str">
            <v>0</v>
          </cell>
          <cell r="D22" t="str">
            <v>0</v>
          </cell>
          <cell r="E22" t="str">
            <v>0</v>
          </cell>
          <cell r="F22" t="str">
            <v>0</v>
          </cell>
          <cell r="G22" t="str">
            <v>0</v>
          </cell>
          <cell r="H22" t="str">
            <v>0</v>
          </cell>
          <cell r="I22" t="str">
            <v>0</v>
          </cell>
          <cell r="J22" t="str">
            <v>0</v>
          </cell>
          <cell r="K22" t="str">
            <v>0</v>
          </cell>
          <cell r="L22" t="str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 t="str">
            <v>0</v>
          </cell>
          <cell r="Q22" t="str">
            <v>0</v>
          </cell>
          <cell r="R22" t="str">
            <v>0</v>
          </cell>
          <cell r="S22" t="str">
            <v>0</v>
          </cell>
          <cell r="T22" t="str">
            <v>0</v>
          </cell>
          <cell r="U22" t="str">
            <v>0</v>
          </cell>
          <cell r="V22" t="str">
            <v>0</v>
          </cell>
          <cell r="W22" t="str">
            <v>0</v>
          </cell>
          <cell r="X22" t="str">
            <v>0</v>
          </cell>
          <cell r="Y22" t="str">
            <v>0</v>
          </cell>
          <cell r="Z22" t="str">
            <v>0</v>
          </cell>
          <cell r="AA22" t="str">
            <v>0</v>
          </cell>
          <cell r="AB22" t="str">
            <v>0</v>
          </cell>
          <cell r="AC22" t="str">
            <v>0</v>
          </cell>
          <cell r="AD22" t="str">
            <v>0</v>
          </cell>
          <cell r="AE22" t="str">
            <v>0</v>
          </cell>
          <cell r="AF22" t="str">
            <v>0</v>
          </cell>
          <cell r="AG22" t="str">
            <v>0</v>
          </cell>
          <cell r="AH22" t="str">
            <v>0</v>
          </cell>
          <cell r="AI22" t="str">
            <v>0</v>
          </cell>
          <cell r="AJ22" t="str">
            <v>0</v>
          </cell>
          <cell r="AK22" t="str">
            <v>0</v>
          </cell>
          <cell r="AL22" t="str">
            <v>0</v>
          </cell>
          <cell r="AM22" t="str">
            <v>0</v>
          </cell>
          <cell r="AN22" t="str">
            <v>0</v>
          </cell>
          <cell r="AO22" t="str">
            <v>0</v>
          </cell>
          <cell r="AP22" t="str">
            <v>0</v>
          </cell>
          <cell r="AQ22" t="str">
            <v>0</v>
          </cell>
          <cell r="AR22" t="str">
            <v>0</v>
          </cell>
          <cell r="AS22" t="str">
            <v>0</v>
          </cell>
          <cell r="AT22" t="str">
            <v>0</v>
          </cell>
          <cell r="AU22" t="str">
            <v>0</v>
          </cell>
          <cell r="AV22" t="str">
            <v>0</v>
          </cell>
          <cell r="AW22" t="str">
            <v>0</v>
          </cell>
          <cell r="AX22" t="str">
            <v>0</v>
          </cell>
          <cell r="AY22" t="str">
            <v>0</v>
          </cell>
          <cell r="AZ22" t="str">
            <v>0</v>
          </cell>
          <cell r="BA22" t="str">
            <v>0</v>
          </cell>
          <cell r="BB22" t="str">
            <v>0</v>
          </cell>
          <cell r="BC22" t="str">
            <v>0</v>
          </cell>
          <cell r="BD22" t="str">
            <v>0</v>
          </cell>
          <cell r="BE22" t="str">
            <v>0</v>
          </cell>
          <cell r="BF22" t="str">
            <v>0</v>
          </cell>
          <cell r="BG22" t="str">
            <v>0</v>
          </cell>
          <cell r="BH22" t="str">
            <v>0</v>
          </cell>
          <cell r="BI22" t="str">
            <v>0</v>
          </cell>
          <cell r="BJ22" t="str">
            <v>0</v>
          </cell>
          <cell r="BK22" t="str">
            <v>0</v>
          </cell>
          <cell r="BL22" t="str">
            <v>0</v>
          </cell>
          <cell r="BM22" t="str">
            <v>0</v>
          </cell>
          <cell r="BN22" t="str">
            <v>0</v>
          </cell>
          <cell r="BO22" t="str">
            <v>0</v>
          </cell>
          <cell r="BP22" t="str">
            <v>0</v>
          </cell>
          <cell r="BQ22" t="str">
            <v>0</v>
          </cell>
          <cell r="BR22" t="str">
            <v>0</v>
          </cell>
          <cell r="BS22" t="str">
            <v>0</v>
          </cell>
          <cell r="BT22" t="str">
            <v>0</v>
          </cell>
          <cell r="BU22" t="str">
            <v>0</v>
          </cell>
          <cell r="BV22" t="str">
            <v>0</v>
          </cell>
          <cell r="BW22" t="str">
            <v>0</v>
          </cell>
          <cell r="BX22" t="str">
            <v>0</v>
          </cell>
          <cell r="BY22" t="str">
            <v>0</v>
          </cell>
          <cell r="BZ22" t="str">
            <v>0</v>
          </cell>
          <cell r="CA22" t="str">
            <v>0</v>
          </cell>
          <cell r="CB22" t="str">
            <v>0</v>
          </cell>
          <cell r="CC22" t="str">
            <v>0</v>
          </cell>
          <cell r="CD22" t="str">
            <v>0</v>
          </cell>
          <cell r="CE22" t="str">
            <v>0</v>
          </cell>
          <cell r="CF22" t="str">
            <v>0</v>
          </cell>
          <cell r="CG22" t="str">
            <v>0</v>
          </cell>
          <cell r="CH22" t="str">
            <v>0</v>
          </cell>
          <cell r="CI22" t="str">
            <v>0</v>
          </cell>
          <cell r="CJ22" t="str">
            <v>0</v>
          </cell>
          <cell r="CK22" t="str">
            <v>0</v>
          </cell>
          <cell r="CL22" t="str">
            <v>0</v>
          </cell>
          <cell r="CM22" t="str">
            <v>0</v>
          </cell>
          <cell r="CN22" t="str">
            <v>0</v>
          </cell>
          <cell r="CO22" t="str">
            <v>0</v>
          </cell>
          <cell r="CP22" t="str">
            <v>0</v>
          </cell>
          <cell r="CQ22" t="str">
            <v>0</v>
          </cell>
          <cell r="CR22" t="str">
            <v>0</v>
          </cell>
          <cell r="CS22" t="str">
            <v>0</v>
          </cell>
          <cell r="CT22" t="str">
            <v>0</v>
          </cell>
          <cell r="CU22" t="str">
            <v>0</v>
          </cell>
          <cell r="CV22" t="str">
            <v>0</v>
          </cell>
          <cell r="CW22" t="str">
            <v>0</v>
          </cell>
          <cell r="CX22" t="str">
            <v>0</v>
          </cell>
          <cell r="CY22" t="str">
            <v>0</v>
          </cell>
          <cell r="CZ22" t="str">
            <v>0</v>
          </cell>
          <cell r="DA22" t="str">
            <v>0</v>
          </cell>
          <cell r="DB22" t="str">
            <v>0</v>
          </cell>
          <cell r="DC22" t="str">
            <v>0</v>
          </cell>
          <cell r="DD22" t="str">
            <v>0</v>
          </cell>
          <cell r="DE22" t="str">
            <v>0</v>
          </cell>
          <cell r="DF22" t="str">
            <v>0</v>
          </cell>
          <cell r="DG22" t="str">
            <v>0</v>
          </cell>
          <cell r="DH22" t="str">
            <v>0</v>
          </cell>
          <cell r="DI22" t="str">
            <v>0</v>
          </cell>
          <cell r="DJ22" t="str">
            <v>0</v>
          </cell>
          <cell r="DK22" t="str">
            <v>0</v>
          </cell>
          <cell r="DL22" t="str">
            <v>0</v>
          </cell>
          <cell r="DM22" t="str">
            <v>0</v>
          </cell>
          <cell r="DN22" t="str">
            <v>0</v>
          </cell>
          <cell r="DO22" t="str">
            <v>0</v>
          </cell>
          <cell r="DP22" t="str">
            <v>0</v>
          </cell>
          <cell r="DQ22" t="str">
            <v>0</v>
          </cell>
          <cell r="DR22" t="str">
            <v>0</v>
          </cell>
          <cell r="DS22" t="str">
            <v>0</v>
          </cell>
          <cell r="DT22" t="str">
            <v>0</v>
          </cell>
          <cell r="DU22" t="str">
            <v>0</v>
          </cell>
          <cell r="DV22" t="str">
            <v>0</v>
          </cell>
          <cell r="DW22" t="str">
            <v>0</v>
          </cell>
          <cell r="DX22" t="str">
            <v>0</v>
          </cell>
          <cell r="DY22" t="str">
            <v>0</v>
          </cell>
          <cell r="DZ22" t="str">
            <v>0</v>
          </cell>
          <cell r="EA22" t="str">
            <v>0</v>
          </cell>
          <cell r="EB22" t="str">
            <v>0</v>
          </cell>
          <cell r="EC22" t="str">
            <v>0</v>
          </cell>
          <cell r="ED22" t="str">
            <v>0</v>
          </cell>
          <cell r="EE22" t="str">
            <v>0</v>
          </cell>
          <cell r="EF22" t="str">
            <v>0</v>
          </cell>
          <cell r="EG22" t="str">
            <v>0</v>
          </cell>
          <cell r="EH22" t="str">
            <v>0</v>
          </cell>
          <cell r="EI22" t="str">
            <v>0</v>
          </cell>
          <cell r="EJ22" t="str">
            <v>0</v>
          </cell>
          <cell r="EK22" t="str">
            <v>0</v>
          </cell>
          <cell r="EL22" t="str">
            <v>0</v>
          </cell>
          <cell r="EM22" t="str">
            <v>0</v>
          </cell>
          <cell r="EN22" t="str">
            <v>0</v>
          </cell>
          <cell r="EO22" t="str">
            <v>0</v>
          </cell>
          <cell r="EP22" t="str">
            <v>0</v>
          </cell>
          <cell r="EQ22" t="str">
            <v>0</v>
          </cell>
          <cell r="ER22" t="str">
            <v>0</v>
          </cell>
          <cell r="ES22" t="str">
            <v>0</v>
          </cell>
          <cell r="ET22" t="str">
            <v>0</v>
          </cell>
          <cell r="EU22" t="str">
            <v>0</v>
          </cell>
          <cell r="EV22" t="str">
            <v>0</v>
          </cell>
          <cell r="EW22" t="str">
            <v>0</v>
          </cell>
          <cell r="EX22" t="str">
            <v>0</v>
          </cell>
          <cell r="EY22" t="str">
            <v>0</v>
          </cell>
          <cell r="EZ22" t="str">
            <v>0</v>
          </cell>
          <cell r="FA22" t="str">
            <v>0</v>
          </cell>
          <cell r="FB22" t="str">
            <v>0</v>
          </cell>
          <cell r="FC22" t="str">
            <v>0</v>
          </cell>
          <cell r="FD22" t="str">
            <v>0</v>
          </cell>
          <cell r="FE22" t="str">
            <v>0</v>
          </cell>
          <cell r="FF22" t="str">
            <v>0</v>
          </cell>
          <cell r="FG22" t="str">
            <v>0</v>
          </cell>
          <cell r="FH22" t="str">
            <v>0</v>
          </cell>
          <cell r="FI22" t="str">
            <v>0</v>
          </cell>
          <cell r="FJ22" t="str">
            <v>0</v>
          </cell>
          <cell r="FK22" t="str">
            <v>0</v>
          </cell>
          <cell r="FL22" t="str">
            <v>0</v>
          </cell>
          <cell r="FM22" t="str">
            <v>0</v>
          </cell>
          <cell r="FN22" t="str">
            <v>0</v>
          </cell>
          <cell r="FO22" t="str">
            <v>0</v>
          </cell>
          <cell r="FP22" t="str">
            <v>0</v>
          </cell>
          <cell r="FQ22" t="str">
            <v>0</v>
          </cell>
          <cell r="FR22" t="str">
            <v>0</v>
          </cell>
          <cell r="FS22" t="str">
            <v>0</v>
          </cell>
          <cell r="FT22" t="str">
            <v>0</v>
          </cell>
          <cell r="FU22" t="str">
            <v>0</v>
          </cell>
          <cell r="FV22" t="str">
            <v>0</v>
          </cell>
          <cell r="FW22" t="str">
            <v>0</v>
          </cell>
          <cell r="FX22" t="str">
            <v>0</v>
          </cell>
          <cell r="FY22" t="str">
            <v>0</v>
          </cell>
          <cell r="FZ22" t="str">
            <v>0</v>
          </cell>
          <cell r="GA22" t="str">
            <v>0</v>
          </cell>
          <cell r="GB22" t="str">
            <v>0</v>
          </cell>
          <cell r="GC22" t="str">
            <v>0</v>
          </cell>
          <cell r="GD22" t="str">
            <v>0</v>
          </cell>
          <cell r="GE22">
            <v>0</v>
          </cell>
          <cell r="GF22" t="str">
            <v>0</v>
          </cell>
          <cell r="GG22" t="str">
            <v>0</v>
          </cell>
          <cell r="GH22" t="str">
            <v>0</v>
          </cell>
          <cell r="GI22" t="str">
            <v>0</v>
          </cell>
          <cell r="GJ22" t="str">
            <v>0</v>
          </cell>
          <cell r="GK22" t="str">
            <v>0</v>
          </cell>
          <cell r="GL22" t="str">
            <v>0</v>
          </cell>
          <cell r="GM22" t="str">
            <v>0</v>
          </cell>
          <cell r="GN22" t="str">
            <v>0</v>
          </cell>
          <cell r="GO22" t="str">
            <v>0</v>
          </cell>
          <cell r="GP22" t="str">
            <v>0</v>
          </cell>
          <cell r="GQ22" t="str">
            <v>0</v>
          </cell>
          <cell r="GR22" t="str">
            <v>0</v>
          </cell>
          <cell r="GS22" t="str">
            <v>0</v>
          </cell>
          <cell r="GT22" t="str">
            <v>0</v>
          </cell>
          <cell r="GU22" t="str">
            <v>0</v>
          </cell>
          <cell r="GV22" t="str">
            <v>0</v>
          </cell>
          <cell r="GW22" t="str">
            <v>0</v>
          </cell>
          <cell r="GX22" t="str">
            <v>0</v>
          </cell>
          <cell r="GY22" t="str">
            <v>0</v>
          </cell>
          <cell r="GZ22" t="str">
            <v>0</v>
          </cell>
          <cell r="HA22" t="str">
            <v>0</v>
          </cell>
          <cell r="HB22" t="str">
            <v>0</v>
          </cell>
          <cell r="HC22" t="str">
            <v>0</v>
          </cell>
          <cell r="HD22" t="str">
            <v>0</v>
          </cell>
          <cell r="HE22" t="str">
            <v>0</v>
          </cell>
          <cell r="HF22" t="str">
            <v>0</v>
          </cell>
          <cell r="HG22" t="str">
            <v>0</v>
          </cell>
          <cell r="HH22" t="str">
            <v>0</v>
          </cell>
          <cell r="HI22" t="str">
            <v>0</v>
          </cell>
          <cell r="HJ22" t="str">
            <v>0</v>
          </cell>
          <cell r="HK22" t="str">
            <v>0</v>
          </cell>
          <cell r="HL22" t="str">
            <v>0</v>
          </cell>
          <cell r="HM22" t="str">
            <v>0</v>
          </cell>
          <cell r="HN22" t="str">
            <v>0</v>
          </cell>
          <cell r="HO22" t="str">
            <v>0</v>
          </cell>
          <cell r="HP22" t="str">
            <v>0</v>
          </cell>
          <cell r="HQ22" t="str">
            <v>0</v>
          </cell>
          <cell r="HR22" t="str">
            <v>0</v>
          </cell>
          <cell r="HS22" t="str">
            <v>0</v>
          </cell>
          <cell r="HT22" t="str">
            <v>0</v>
          </cell>
          <cell r="HU22">
            <v>0</v>
          </cell>
          <cell r="HV22">
            <v>0</v>
          </cell>
          <cell r="HW22">
            <v>18</v>
          </cell>
        </row>
        <row r="23">
          <cell r="A23" t="str">
            <v>Y0516007</v>
          </cell>
          <cell r="B23" t="str">
            <v>Operating lease assets exchange differences at cost</v>
          </cell>
          <cell r="C23" t="str">
            <v>0</v>
          </cell>
          <cell r="D23" t="str">
            <v>0</v>
          </cell>
          <cell r="E23" t="str">
            <v>0</v>
          </cell>
          <cell r="F23" t="str">
            <v>0</v>
          </cell>
          <cell r="G23" t="str">
            <v>0</v>
          </cell>
          <cell r="H23" t="str">
            <v>0</v>
          </cell>
          <cell r="I23" t="str">
            <v>0</v>
          </cell>
          <cell r="J23" t="str">
            <v>0</v>
          </cell>
          <cell r="K23" t="str">
            <v>0</v>
          </cell>
          <cell r="L23" t="str">
            <v>0</v>
          </cell>
          <cell r="M23" t="str">
            <v>0</v>
          </cell>
          <cell r="N23" t="str">
            <v>0</v>
          </cell>
          <cell r="O23" t="str">
            <v>0</v>
          </cell>
          <cell r="P23" t="str">
            <v>0</v>
          </cell>
          <cell r="Q23" t="str">
            <v>0</v>
          </cell>
          <cell r="R23" t="str">
            <v>0</v>
          </cell>
          <cell r="S23" t="str">
            <v>0</v>
          </cell>
          <cell r="T23" t="str">
            <v>0</v>
          </cell>
          <cell r="U23" t="str">
            <v>0</v>
          </cell>
          <cell r="V23" t="str">
            <v>0</v>
          </cell>
          <cell r="W23" t="str">
            <v>0</v>
          </cell>
          <cell r="X23" t="str">
            <v>0</v>
          </cell>
          <cell r="Y23" t="str">
            <v>0</v>
          </cell>
          <cell r="Z23" t="str">
            <v>0</v>
          </cell>
          <cell r="AA23" t="str">
            <v>0</v>
          </cell>
          <cell r="AB23" t="str">
            <v>0</v>
          </cell>
          <cell r="AC23" t="str">
            <v>0</v>
          </cell>
          <cell r="AD23" t="str">
            <v>0</v>
          </cell>
          <cell r="AE23" t="str">
            <v>0</v>
          </cell>
          <cell r="AF23" t="str">
            <v>0</v>
          </cell>
          <cell r="AG23" t="str">
            <v>0</v>
          </cell>
          <cell r="AH23" t="str">
            <v>0</v>
          </cell>
          <cell r="AI23" t="str">
            <v>0</v>
          </cell>
          <cell r="AJ23" t="str">
            <v>0</v>
          </cell>
          <cell r="AK23" t="str">
            <v>0</v>
          </cell>
          <cell r="AL23" t="str">
            <v>0</v>
          </cell>
          <cell r="AM23" t="str">
            <v>0</v>
          </cell>
          <cell r="AN23" t="str">
            <v>0</v>
          </cell>
          <cell r="AO23" t="str">
            <v>0</v>
          </cell>
          <cell r="AP23" t="str">
            <v>0</v>
          </cell>
          <cell r="AQ23" t="str">
            <v>0</v>
          </cell>
          <cell r="AR23" t="str">
            <v>0</v>
          </cell>
          <cell r="AS23" t="str">
            <v>0</v>
          </cell>
          <cell r="AT23" t="str">
            <v>0</v>
          </cell>
          <cell r="AU23" t="str">
            <v>0</v>
          </cell>
          <cell r="AV23" t="str">
            <v>0</v>
          </cell>
          <cell r="AW23" t="str">
            <v>0</v>
          </cell>
          <cell r="AX23" t="str">
            <v>0</v>
          </cell>
          <cell r="AY23" t="str">
            <v>0</v>
          </cell>
          <cell r="AZ23" t="str">
            <v>0</v>
          </cell>
          <cell r="BA23" t="str">
            <v>0</v>
          </cell>
          <cell r="BB23" t="str">
            <v>0</v>
          </cell>
          <cell r="BC23" t="str">
            <v>0</v>
          </cell>
          <cell r="BD23" t="str">
            <v>0</v>
          </cell>
          <cell r="BE23" t="str">
            <v>0</v>
          </cell>
          <cell r="BF23" t="str">
            <v>0</v>
          </cell>
          <cell r="BG23" t="str">
            <v>0</v>
          </cell>
          <cell r="BH23" t="str">
            <v>0</v>
          </cell>
          <cell r="BI23" t="str">
            <v>0</v>
          </cell>
          <cell r="BJ23" t="str">
            <v>0</v>
          </cell>
          <cell r="BK23" t="str">
            <v>0</v>
          </cell>
          <cell r="BL23" t="str">
            <v>0</v>
          </cell>
          <cell r="BM23" t="str">
            <v>0</v>
          </cell>
          <cell r="BN23" t="str">
            <v>0</v>
          </cell>
          <cell r="BO23" t="str">
            <v>0</v>
          </cell>
          <cell r="BP23" t="str">
            <v>0</v>
          </cell>
          <cell r="BQ23" t="str">
            <v>0</v>
          </cell>
          <cell r="BR23" t="str">
            <v>0</v>
          </cell>
          <cell r="BS23" t="str">
            <v>0</v>
          </cell>
          <cell r="BT23" t="str">
            <v>0</v>
          </cell>
          <cell r="BU23" t="str">
            <v>0</v>
          </cell>
          <cell r="BV23" t="str">
            <v>0</v>
          </cell>
          <cell r="BW23" t="str">
            <v>0</v>
          </cell>
          <cell r="BX23" t="str">
            <v>0</v>
          </cell>
          <cell r="BY23" t="str">
            <v>0</v>
          </cell>
          <cell r="BZ23" t="str">
            <v>0</v>
          </cell>
          <cell r="CA23" t="str">
            <v>0</v>
          </cell>
          <cell r="CB23" t="str">
            <v>0</v>
          </cell>
          <cell r="CC23" t="str">
            <v>0</v>
          </cell>
          <cell r="CD23" t="str">
            <v>0</v>
          </cell>
          <cell r="CE23" t="str">
            <v>0</v>
          </cell>
          <cell r="CF23" t="str">
            <v>0</v>
          </cell>
          <cell r="CG23" t="str">
            <v>0</v>
          </cell>
          <cell r="CH23" t="str">
            <v>0</v>
          </cell>
          <cell r="CI23" t="str">
            <v>0</v>
          </cell>
          <cell r="CJ23" t="str">
            <v>0</v>
          </cell>
          <cell r="CK23" t="str">
            <v>0</v>
          </cell>
          <cell r="CL23" t="str">
            <v>0</v>
          </cell>
          <cell r="CM23" t="str">
            <v>0</v>
          </cell>
          <cell r="CN23" t="str">
            <v>0</v>
          </cell>
          <cell r="CO23" t="str">
            <v>0</v>
          </cell>
          <cell r="CP23" t="str">
            <v>0</v>
          </cell>
          <cell r="CQ23" t="str">
            <v>0</v>
          </cell>
          <cell r="CR23" t="str">
            <v>0</v>
          </cell>
          <cell r="CS23" t="str">
            <v>0</v>
          </cell>
          <cell r="CT23" t="str">
            <v>0</v>
          </cell>
          <cell r="CU23" t="str">
            <v>0</v>
          </cell>
          <cell r="CV23" t="str">
            <v>0</v>
          </cell>
          <cell r="CW23" t="str">
            <v>0</v>
          </cell>
          <cell r="CX23" t="str">
            <v>0</v>
          </cell>
          <cell r="CY23" t="str">
            <v>0</v>
          </cell>
          <cell r="CZ23" t="str">
            <v>0</v>
          </cell>
          <cell r="DA23" t="str">
            <v>0</v>
          </cell>
          <cell r="DB23" t="str">
            <v>0</v>
          </cell>
          <cell r="DC23" t="str">
            <v>0</v>
          </cell>
          <cell r="DD23" t="str">
            <v>0</v>
          </cell>
          <cell r="DE23" t="str">
            <v>0</v>
          </cell>
          <cell r="DF23" t="str">
            <v>0</v>
          </cell>
          <cell r="DG23" t="str">
            <v>0</v>
          </cell>
          <cell r="DH23" t="str">
            <v>0</v>
          </cell>
          <cell r="DI23" t="str">
            <v>0</v>
          </cell>
          <cell r="DJ23" t="str">
            <v>0</v>
          </cell>
          <cell r="DK23" t="str">
            <v>0</v>
          </cell>
          <cell r="DL23" t="str">
            <v>0</v>
          </cell>
          <cell r="DM23" t="str">
            <v>0</v>
          </cell>
          <cell r="DN23" t="str">
            <v>0</v>
          </cell>
          <cell r="DO23" t="str">
            <v>0</v>
          </cell>
          <cell r="DP23" t="str">
            <v>0</v>
          </cell>
          <cell r="DQ23" t="str">
            <v>0</v>
          </cell>
          <cell r="DR23" t="str">
            <v>0</v>
          </cell>
          <cell r="DS23" t="str">
            <v>0</v>
          </cell>
          <cell r="DT23" t="str">
            <v>0</v>
          </cell>
          <cell r="DU23" t="str">
            <v>0</v>
          </cell>
          <cell r="DV23" t="str">
            <v>0</v>
          </cell>
          <cell r="DW23" t="str">
            <v>0</v>
          </cell>
          <cell r="DX23" t="str">
            <v>0</v>
          </cell>
          <cell r="DY23" t="str">
            <v>0</v>
          </cell>
          <cell r="DZ23" t="str">
            <v>0</v>
          </cell>
          <cell r="EA23" t="str">
            <v>0</v>
          </cell>
          <cell r="EB23" t="str">
            <v>0</v>
          </cell>
          <cell r="EC23" t="str">
            <v>0</v>
          </cell>
          <cell r="ED23" t="str">
            <v>0</v>
          </cell>
          <cell r="EE23" t="str">
            <v>0</v>
          </cell>
          <cell r="EF23" t="str">
            <v>0</v>
          </cell>
          <cell r="EG23" t="str">
            <v>0</v>
          </cell>
          <cell r="EH23" t="str">
            <v>0</v>
          </cell>
          <cell r="EI23" t="str">
            <v>0</v>
          </cell>
          <cell r="EJ23" t="str">
            <v>0</v>
          </cell>
          <cell r="EK23">
            <v>0</v>
          </cell>
          <cell r="EL23" t="str">
            <v>0</v>
          </cell>
          <cell r="EM23" t="str">
            <v>0</v>
          </cell>
          <cell r="EN23" t="str">
            <v>0</v>
          </cell>
          <cell r="EO23" t="str">
            <v>0</v>
          </cell>
          <cell r="EP23" t="str">
            <v>0</v>
          </cell>
          <cell r="EQ23" t="str">
            <v>0</v>
          </cell>
          <cell r="ER23" t="str">
            <v>0</v>
          </cell>
          <cell r="ES23" t="str">
            <v>0</v>
          </cell>
          <cell r="ET23" t="str">
            <v>0</v>
          </cell>
          <cell r="EU23" t="str">
            <v>0</v>
          </cell>
          <cell r="EV23" t="str">
            <v>0</v>
          </cell>
          <cell r="EW23" t="str">
            <v>0</v>
          </cell>
          <cell r="EX23" t="str">
            <v>0</v>
          </cell>
          <cell r="EY23" t="str">
            <v>0</v>
          </cell>
          <cell r="EZ23" t="str">
            <v>0</v>
          </cell>
          <cell r="FA23" t="str">
            <v>0</v>
          </cell>
          <cell r="FB23" t="str">
            <v>0</v>
          </cell>
          <cell r="FC23" t="str">
            <v>0</v>
          </cell>
          <cell r="FD23" t="str">
            <v>0</v>
          </cell>
          <cell r="FE23">
            <v>0.10000002384185791</v>
          </cell>
          <cell r="FF23" t="str">
            <v>0</v>
          </cell>
          <cell r="FG23" t="str">
            <v>0</v>
          </cell>
          <cell r="FH23" t="str">
            <v>0</v>
          </cell>
          <cell r="FI23" t="str">
            <v>0</v>
          </cell>
          <cell r="FJ23" t="str">
            <v>0</v>
          </cell>
          <cell r="FK23" t="str">
            <v>0</v>
          </cell>
          <cell r="FL23" t="str">
            <v>0</v>
          </cell>
          <cell r="FM23" t="str">
            <v>0</v>
          </cell>
          <cell r="FN23" t="str">
            <v>0</v>
          </cell>
          <cell r="FO23" t="str">
            <v>0</v>
          </cell>
          <cell r="FP23" t="str">
            <v>0</v>
          </cell>
          <cell r="FQ23" t="str">
            <v>0</v>
          </cell>
          <cell r="FR23" t="str">
            <v>0</v>
          </cell>
          <cell r="FS23" t="str">
            <v>0</v>
          </cell>
          <cell r="FT23" t="str">
            <v>0</v>
          </cell>
          <cell r="FU23" t="str">
            <v>0</v>
          </cell>
          <cell r="FV23" t="str">
            <v>0</v>
          </cell>
          <cell r="FW23" t="str">
            <v>0</v>
          </cell>
          <cell r="FX23" t="str">
            <v>0</v>
          </cell>
          <cell r="FY23" t="str">
            <v>0</v>
          </cell>
          <cell r="FZ23" t="str">
            <v>0</v>
          </cell>
          <cell r="GA23" t="str">
            <v>0</v>
          </cell>
          <cell r="GB23" t="str">
            <v>0</v>
          </cell>
          <cell r="GC23" t="str">
            <v>0</v>
          </cell>
          <cell r="GD23" t="str">
            <v>0</v>
          </cell>
          <cell r="GE23">
            <v>-0.1</v>
          </cell>
          <cell r="GF23" t="str">
            <v>0</v>
          </cell>
          <cell r="GG23" t="str">
            <v>0</v>
          </cell>
          <cell r="GH23" t="str">
            <v>0</v>
          </cell>
          <cell r="GI23" t="str">
            <v>0</v>
          </cell>
          <cell r="GJ23" t="str">
            <v>0</v>
          </cell>
          <cell r="GK23" t="str">
            <v>0</v>
          </cell>
          <cell r="GL23" t="str">
            <v>0</v>
          </cell>
          <cell r="GM23" t="str">
            <v>0</v>
          </cell>
          <cell r="GN23" t="str">
            <v>0</v>
          </cell>
          <cell r="GO23" t="str">
            <v>0</v>
          </cell>
          <cell r="GP23" t="str">
            <v>0</v>
          </cell>
          <cell r="GQ23" t="str">
            <v>0</v>
          </cell>
          <cell r="GR23" t="str">
            <v>0</v>
          </cell>
          <cell r="GS23" t="str">
            <v>0</v>
          </cell>
          <cell r="GT23" t="str">
            <v>0</v>
          </cell>
          <cell r="GU23" t="str">
            <v>0</v>
          </cell>
          <cell r="GV23" t="str">
            <v>0</v>
          </cell>
          <cell r="GW23" t="str">
            <v>0</v>
          </cell>
          <cell r="GX23" t="str">
            <v>0</v>
          </cell>
          <cell r="GY23" t="str">
            <v>0</v>
          </cell>
          <cell r="GZ23" t="str">
            <v>0</v>
          </cell>
          <cell r="HA23" t="str">
            <v>0</v>
          </cell>
          <cell r="HB23" t="str">
            <v>0</v>
          </cell>
          <cell r="HC23" t="str">
            <v>0</v>
          </cell>
          <cell r="HD23" t="str">
            <v>0</v>
          </cell>
          <cell r="HE23" t="str">
            <v>0</v>
          </cell>
          <cell r="HF23" t="str">
            <v>0</v>
          </cell>
          <cell r="HG23" t="str">
            <v>0</v>
          </cell>
          <cell r="HH23" t="str">
            <v>0</v>
          </cell>
          <cell r="HI23" t="str">
            <v>0</v>
          </cell>
          <cell r="HJ23" t="str">
            <v>0</v>
          </cell>
          <cell r="HK23" t="str">
            <v>0</v>
          </cell>
          <cell r="HL23" t="str">
            <v>0</v>
          </cell>
          <cell r="HM23" t="str">
            <v>0</v>
          </cell>
          <cell r="HN23" t="str">
            <v>0</v>
          </cell>
          <cell r="HO23" t="str">
            <v>0</v>
          </cell>
          <cell r="HP23" t="str">
            <v>0</v>
          </cell>
          <cell r="HQ23" t="str">
            <v>0</v>
          </cell>
          <cell r="HR23" t="str">
            <v>0</v>
          </cell>
          <cell r="HS23" t="str">
            <v>0</v>
          </cell>
          <cell r="HT23" t="str">
            <v>0</v>
          </cell>
          <cell r="HU23">
            <v>2.3841857904605135E-8</v>
          </cell>
          <cell r="HV23">
            <v>2.3841857904605135E-8</v>
          </cell>
          <cell r="HW23">
            <v>19</v>
          </cell>
        </row>
        <row r="24">
          <cell r="A24" t="str">
            <v>Y051600</v>
          </cell>
          <cell r="B24" t="str">
            <v>Operating lease assets total cost c/f</v>
          </cell>
          <cell r="C24" t="str">
            <v>0</v>
          </cell>
          <cell r="D24" t="str">
            <v>0</v>
          </cell>
          <cell r="E24" t="str">
            <v>0</v>
          </cell>
          <cell r="F24" t="str">
            <v>0</v>
          </cell>
          <cell r="G24" t="str">
            <v>0</v>
          </cell>
          <cell r="H24" t="str">
            <v>0</v>
          </cell>
          <cell r="I24" t="str">
            <v>0</v>
          </cell>
          <cell r="J24" t="str">
            <v>0</v>
          </cell>
          <cell r="K24" t="str">
            <v>0</v>
          </cell>
          <cell r="L24" t="str">
            <v>0</v>
          </cell>
          <cell r="M24" t="str">
            <v>0</v>
          </cell>
          <cell r="N24" t="str">
            <v>0</v>
          </cell>
          <cell r="O24" t="str">
            <v>0</v>
          </cell>
          <cell r="P24" t="str">
            <v>0</v>
          </cell>
          <cell r="Q24" t="str">
            <v>0</v>
          </cell>
          <cell r="R24" t="str">
            <v>0</v>
          </cell>
          <cell r="S24" t="str">
            <v>0</v>
          </cell>
          <cell r="T24" t="str">
            <v>0</v>
          </cell>
          <cell r="U24" t="str">
            <v>0</v>
          </cell>
          <cell r="V24" t="str">
            <v>0</v>
          </cell>
          <cell r="W24" t="str">
            <v>0</v>
          </cell>
          <cell r="X24" t="str">
            <v>0</v>
          </cell>
          <cell r="Y24" t="str">
            <v>0</v>
          </cell>
          <cell r="Z24" t="str">
            <v>0</v>
          </cell>
          <cell r="AA24" t="str">
            <v>0</v>
          </cell>
          <cell r="AB24" t="str">
            <v>0</v>
          </cell>
          <cell r="AC24" t="str">
            <v>0</v>
          </cell>
          <cell r="AD24" t="str">
            <v>0</v>
          </cell>
          <cell r="AE24" t="str">
            <v>0</v>
          </cell>
          <cell r="AF24" t="str">
            <v>0</v>
          </cell>
          <cell r="AG24" t="str">
            <v>0</v>
          </cell>
          <cell r="AH24" t="str">
            <v>0</v>
          </cell>
          <cell r="AI24" t="str">
            <v>0</v>
          </cell>
          <cell r="AJ24" t="str">
            <v>0</v>
          </cell>
          <cell r="AK24" t="str">
            <v>0</v>
          </cell>
          <cell r="AL24" t="str">
            <v>0</v>
          </cell>
          <cell r="AM24" t="str">
            <v>0</v>
          </cell>
          <cell r="AN24" t="str">
            <v>0</v>
          </cell>
          <cell r="AO24" t="str">
            <v>0</v>
          </cell>
          <cell r="AP24" t="str">
            <v>0</v>
          </cell>
          <cell r="AQ24" t="str">
            <v>0</v>
          </cell>
          <cell r="AR24" t="str">
            <v>0</v>
          </cell>
          <cell r="AS24" t="str">
            <v>0</v>
          </cell>
          <cell r="AT24" t="str">
            <v>0</v>
          </cell>
          <cell r="AU24" t="str">
            <v>0</v>
          </cell>
          <cell r="AV24" t="str">
            <v>0</v>
          </cell>
          <cell r="AW24" t="str">
            <v>0</v>
          </cell>
          <cell r="AX24" t="str">
            <v>0</v>
          </cell>
          <cell r="AY24" t="str">
            <v>0</v>
          </cell>
          <cell r="AZ24" t="str">
            <v>0</v>
          </cell>
          <cell r="BA24" t="str">
            <v>0</v>
          </cell>
          <cell r="BB24" t="str">
            <v>0</v>
          </cell>
          <cell r="BC24" t="str">
            <v>0</v>
          </cell>
          <cell r="BD24" t="str">
            <v>0</v>
          </cell>
          <cell r="BE24" t="str">
            <v>0</v>
          </cell>
          <cell r="BF24" t="str">
            <v>0</v>
          </cell>
          <cell r="BG24" t="str">
            <v>0</v>
          </cell>
          <cell r="BH24" t="str">
            <v>0</v>
          </cell>
          <cell r="BI24" t="str">
            <v>0</v>
          </cell>
          <cell r="BJ24" t="str">
            <v>0</v>
          </cell>
          <cell r="BK24" t="str">
            <v>0</v>
          </cell>
          <cell r="BL24" t="str">
            <v>0</v>
          </cell>
          <cell r="BM24" t="str">
            <v>0</v>
          </cell>
          <cell r="BN24" t="str">
            <v>0</v>
          </cell>
          <cell r="BO24" t="str">
            <v>0</v>
          </cell>
          <cell r="BP24" t="str">
            <v>0</v>
          </cell>
          <cell r="BQ24" t="str">
            <v>0</v>
          </cell>
          <cell r="BR24" t="str">
            <v>0</v>
          </cell>
          <cell r="BS24" t="str">
            <v>0</v>
          </cell>
          <cell r="BT24" t="str">
            <v>0</v>
          </cell>
          <cell r="BU24" t="str">
            <v>0</v>
          </cell>
          <cell r="BV24" t="str">
            <v>0</v>
          </cell>
          <cell r="BW24" t="str">
            <v>0</v>
          </cell>
          <cell r="BX24" t="str">
            <v>0</v>
          </cell>
          <cell r="BY24" t="str">
            <v>0</v>
          </cell>
          <cell r="BZ24" t="str">
            <v>0</v>
          </cell>
          <cell r="CA24" t="str">
            <v>0</v>
          </cell>
          <cell r="CB24" t="str">
            <v>0</v>
          </cell>
          <cell r="CC24" t="str">
            <v>0</v>
          </cell>
          <cell r="CD24" t="str">
            <v>0</v>
          </cell>
          <cell r="CE24" t="str">
            <v>0</v>
          </cell>
          <cell r="CF24" t="str">
            <v>0</v>
          </cell>
          <cell r="CG24" t="str">
            <v>0</v>
          </cell>
          <cell r="CH24" t="str">
            <v>0</v>
          </cell>
          <cell r="CI24" t="str">
            <v>0</v>
          </cell>
          <cell r="CJ24" t="str">
            <v>0</v>
          </cell>
          <cell r="CK24" t="str">
            <v>0</v>
          </cell>
          <cell r="CL24" t="str">
            <v>0</v>
          </cell>
          <cell r="CM24" t="str">
            <v>0</v>
          </cell>
          <cell r="CN24" t="str">
            <v>0</v>
          </cell>
          <cell r="CO24" t="str">
            <v>0</v>
          </cell>
          <cell r="CP24" t="str">
            <v>0</v>
          </cell>
          <cell r="CQ24" t="str">
            <v>0</v>
          </cell>
          <cell r="CR24" t="str">
            <v>0</v>
          </cell>
          <cell r="CS24" t="str">
            <v>0</v>
          </cell>
          <cell r="CT24" t="str">
            <v>0</v>
          </cell>
          <cell r="CU24" t="str">
            <v>0</v>
          </cell>
          <cell r="CV24" t="str">
            <v>0</v>
          </cell>
          <cell r="CW24" t="str">
            <v>0</v>
          </cell>
          <cell r="CX24" t="str">
            <v>0</v>
          </cell>
          <cell r="CY24">
            <v>2541</v>
          </cell>
          <cell r="CZ24" t="str">
            <v>0</v>
          </cell>
          <cell r="DA24" t="str">
            <v>0</v>
          </cell>
          <cell r="DB24" t="str">
            <v>0</v>
          </cell>
          <cell r="DC24" t="str">
            <v>0</v>
          </cell>
          <cell r="DD24" t="str">
            <v>0</v>
          </cell>
          <cell r="DE24" t="str">
            <v>0</v>
          </cell>
          <cell r="DF24" t="str">
            <v>0</v>
          </cell>
          <cell r="DG24" t="str">
            <v>0</v>
          </cell>
          <cell r="DH24" t="str">
            <v>0</v>
          </cell>
          <cell r="DI24" t="str">
            <v>0</v>
          </cell>
          <cell r="DJ24" t="str">
            <v>0</v>
          </cell>
          <cell r="DK24" t="str">
            <v>0</v>
          </cell>
          <cell r="DL24" t="str">
            <v>0</v>
          </cell>
          <cell r="DM24" t="str">
            <v>0</v>
          </cell>
          <cell r="DN24" t="str">
            <v>0</v>
          </cell>
          <cell r="DO24" t="str">
            <v>0</v>
          </cell>
          <cell r="DP24" t="str">
            <v>0</v>
          </cell>
          <cell r="DQ24" t="str">
            <v>0</v>
          </cell>
          <cell r="DR24" t="str">
            <v>0</v>
          </cell>
          <cell r="DS24" t="str">
            <v>0</v>
          </cell>
          <cell r="DT24" t="str">
            <v>0</v>
          </cell>
          <cell r="DU24" t="str">
            <v>0</v>
          </cell>
          <cell r="DV24" t="str">
            <v>0</v>
          </cell>
          <cell r="DW24" t="str">
            <v>0</v>
          </cell>
          <cell r="DX24" t="str">
            <v>0</v>
          </cell>
          <cell r="DY24" t="str">
            <v>0</v>
          </cell>
          <cell r="DZ24" t="str">
            <v>0</v>
          </cell>
          <cell r="EA24" t="str">
            <v>0</v>
          </cell>
          <cell r="EB24" t="str">
            <v>0</v>
          </cell>
          <cell r="EC24" t="str">
            <v>0</v>
          </cell>
          <cell r="ED24" t="str">
            <v>0</v>
          </cell>
          <cell r="EE24" t="str">
            <v>0</v>
          </cell>
          <cell r="EF24" t="str">
            <v>0</v>
          </cell>
          <cell r="EG24" t="str">
            <v>0</v>
          </cell>
          <cell r="EH24" t="str">
            <v>0</v>
          </cell>
          <cell r="EI24" t="str">
            <v>0</v>
          </cell>
          <cell r="EJ24" t="str">
            <v>0</v>
          </cell>
          <cell r="EK24">
            <v>0</v>
          </cell>
          <cell r="EL24" t="str">
            <v>0</v>
          </cell>
          <cell r="EM24" t="str">
            <v>0</v>
          </cell>
          <cell r="EN24" t="str">
            <v>0</v>
          </cell>
          <cell r="EO24" t="str">
            <v>0</v>
          </cell>
          <cell r="EP24" t="str">
            <v>0</v>
          </cell>
          <cell r="EQ24" t="str">
            <v>0</v>
          </cell>
          <cell r="ER24" t="str">
            <v>0</v>
          </cell>
          <cell r="ES24" t="str">
            <v>0</v>
          </cell>
          <cell r="ET24" t="str">
            <v>0</v>
          </cell>
          <cell r="EU24" t="str">
            <v>0</v>
          </cell>
          <cell r="EV24" t="str">
            <v>0</v>
          </cell>
          <cell r="EW24" t="str">
            <v>0</v>
          </cell>
          <cell r="EX24" t="str">
            <v>0</v>
          </cell>
          <cell r="EY24" t="str">
            <v>0</v>
          </cell>
          <cell r="EZ24" t="str">
            <v>0</v>
          </cell>
          <cell r="FA24" t="str">
            <v>0</v>
          </cell>
          <cell r="FB24" t="str">
            <v>0</v>
          </cell>
          <cell r="FC24" t="str">
            <v>0</v>
          </cell>
          <cell r="FD24" t="str">
            <v>0</v>
          </cell>
          <cell r="FE24">
            <v>1.0000050067901611E-2</v>
          </cell>
          <cell r="FF24" t="str">
            <v>0</v>
          </cell>
          <cell r="FG24">
            <v>0</v>
          </cell>
          <cell r="FH24" t="str">
            <v>0</v>
          </cell>
          <cell r="FI24" t="str">
            <v>0</v>
          </cell>
          <cell r="FJ24" t="str">
            <v>0</v>
          </cell>
          <cell r="FK24" t="str">
            <v>0</v>
          </cell>
          <cell r="FL24" t="str">
            <v>0</v>
          </cell>
          <cell r="FM24" t="str">
            <v>0</v>
          </cell>
          <cell r="FN24" t="str">
            <v>0</v>
          </cell>
          <cell r="FO24" t="str">
            <v>0</v>
          </cell>
          <cell r="FP24" t="str">
            <v>0</v>
          </cell>
          <cell r="FQ24" t="str">
            <v>0</v>
          </cell>
          <cell r="FR24" t="str">
            <v>0</v>
          </cell>
          <cell r="FS24" t="str">
            <v>0</v>
          </cell>
          <cell r="FT24" t="str">
            <v>0</v>
          </cell>
          <cell r="FU24" t="str">
            <v>0</v>
          </cell>
          <cell r="FV24" t="str">
            <v>0</v>
          </cell>
          <cell r="FW24" t="str">
            <v>0</v>
          </cell>
          <cell r="FX24" t="str">
            <v>0</v>
          </cell>
          <cell r="FY24" t="str">
            <v>0</v>
          </cell>
          <cell r="FZ24" t="str">
            <v>0</v>
          </cell>
          <cell r="GA24" t="str">
            <v>0</v>
          </cell>
          <cell r="GB24" t="str">
            <v>0</v>
          </cell>
          <cell r="GC24">
            <v>-71462184.710000008</v>
          </cell>
          <cell r="GD24" t="str">
            <v>0</v>
          </cell>
          <cell r="GE24">
            <v>3323602170.0100002</v>
          </cell>
          <cell r="GF24" t="str">
            <v>0</v>
          </cell>
          <cell r="GG24" t="str">
            <v>0</v>
          </cell>
          <cell r="GH24" t="str">
            <v>0</v>
          </cell>
          <cell r="GI24" t="str">
            <v>0</v>
          </cell>
          <cell r="GJ24" t="str">
            <v>0</v>
          </cell>
          <cell r="GK24" t="str">
            <v>0</v>
          </cell>
          <cell r="GL24" t="str">
            <v>0</v>
          </cell>
          <cell r="GM24" t="str">
            <v>0</v>
          </cell>
          <cell r="GN24" t="str">
            <v>0</v>
          </cell>
          <cell r="GO24" t="str">
            <v>0</v>
          </cell>
          <cell r="GP24" t="str">
            <v>0</v>
          </cell>
          <cell r="GQ24" t="str">
            <v>0</v>
          </cell>
          <cell r="GR24" t="str">
            <v>0</v>
          </cell>
          <cell r="GS24" t="str">
            <v>0</v>
          </cell>
          <cell r="GT24" t="str">
            <v>0</v>
          </cell>
          <cell r="GU24" t="str">
            <v>0</v>
          </cell>
          <cell r="GV24" t="str">
            <v>0</v>
          </cell>
          <cell r="GW24" t="str">
            <v>0</v>
          </cell>
          <cell r="GX24" t="str">
            <v>0</v>
          </cell>
          <cell r="GY24" t="str">
            <v>0</v>
          </cell>
          <cell r="GZ24" t="str">
            <v>0</v>
          </cell>
          <cell r="HA24" t="str">
            <v>0</v>
          </cell>
          <cell r="HB24" t="str">
            <v>0</v>
          </cell>
          <cell r="HC24" t="str">
            <v>0</v>
          </cell>
          <cell r="HD24" t="str">
            <v>0</v>
          </cell>
          <cell r="HE24" t="str">
            <v>0</v>
          </cell>
          <cell r="HF24" t="str">
            <v>0</v>
          </cell>
          <cell r="HG24" t="str">
            <v>0</v>
          </cell>
          <cell r="HH24" t="str">
            <v>0</v>
          </cell>
          <cell r="HI24" t="str">
            <v>0</v>
          </cell>
          <cell r="HJ24" t="str">
            <v>0</v>
          </cell>
          <cell r="HK24" t="str">
            <v>0</v>
          </cell>
          <cell r="HL24" t="str">
            <v>0</v>
          </cell>
          <cell r="HM24" t="str">
            <v>0</v>
          </cell>
          <cell r="HN24" t="str">
            <v>0</v>
          </cell>
          <cell r="HO24">
            <v>0</v>
          </cell>
          <cell r="HP24" t="str">
            <v>0</v>
          </cell>
          <cell r="HQ24" t="str">
            <v>0</v>
          </cell>
          <cell r="HR24" t="str">
            <v>0</v>
          </cell>
          <cell r="HS24" t="str">
            <v>0</v>
          </cell>
          <cell r="HT24" t="str">
            <v>0</v>
          </cell>
          <cell r="HU24">
            <v>3252142526.3100004</v>
          </cell>
          <cell r="HV24">
            <v>3252142526.3100004</v>
          </cell>
          <cell r="HW24">
            <v>20</v>
          </cell>
        </row>
        <row r="25">
          <cell r="A25" t="str">
            <v>Y0517001</v>
          </cell>
          <cell r="B25" t="str">
            <v>Operating lease assets total deprn b/f</v>
          </cell>
          <cell r="C25" t="str">
            <v>0</v>
          </cell>
          <cell r="D25" t="str">
            <v>0</v>
          </cell>
          <cell r="E25" t="str">
            <v>0</v>
          </cell>
          <cell r="F25" t="str">
            <v>0</v>
          </cell>
          <cell r="G25" t="str">
            <v>0</v>
          </cell>
          <cell r="H25" t="str">
            <v>0</v>
          </cell>
          <cell r="I25" t="str">
            <v>0</v>
          </cell>
          <cell r="J25" t="str">
            <v>0</v>
          </cell>
          <cell r="K25" t="str">
            <v>0</v>
          </cell>
          <cell r="L25" t="str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 t="str">
            <v>0</v>
          </cell>
          <cell r="Q25" t="str">
            <v>0</v>
          </cell>
          <cell r="R25" t="str">
            <v>0</v>
          </cell>
          <cell r="S25" t="str">
            <v>0</v>
          </cell>
          <cell r="T25" t="str">
            <v>0</v>
          </cell>
          <cell r="U25" t="str">
            <v>0</v>
          </cell>
          <cell r="V25" t="str">
            <v>0</v>
          </cell>
          <cell r="W25" t="str">
            <v>0</v>
          </cell>
          <cell r="X25" t="str">
            <v>0</v>
          </cell>
          <cell r="Y25" t="str">
            <v>0</v>
          </cell>
          <cell r="Z25" t="str">
            <v>0</v>
          </cell>
          <cell r="AA25" t="str">
            <v>0</v>
          </cell>
          <cell r="AB25" t="str">
            <v>0</v>
          </cell>
          <cell r="AC25" t="str">
            <v>0</v>
          </cell>
          <cell r="AD25" t="str">
            <v>0</v>
          </cell>
          <cell r="AE25" t="str">
            <v>0</v>
          </cell>
          <cell r="AF25" t="str">
            <v>0</v>
          </cell>
          <cell r="AG25" t="str">
            <v>0</v>
          </cell>
          <cell r="AH25" t="str">
            <v>0</v>
          </cell>
          <cell r="AI25" t="str">
            <v>0</v>
          </cell>
          <cell r="AJ25" t="str">
            <v>0</v>
          </cell>
          <cell r="AK25" t="str">
            <v>0</v>
          </cell>
          <cell r="AL25" t="str">
            <v>0</v>
          </cell>
          <cell r="AM25" t="str">
            <v>0</v>
          </cell>
          <cell r="AN25" t="str">
            <v>0</v>
          </cell>
          <cell r="AO25" t="str">
            <v>0</v>
          </cell>
          <cell r="AP25" t="str">
            <v>0</v>
          </cell>
          <cell r="AQ25" t="str">
            <v>0</v>
          </cell>
          <cell r="AR25" t="str">
            <v>0</v>
          </cell>
          <cell r="AS25" t="str">
            <v>0</v>
          </cell>
          <cell r="AT25" t="str">
            <v>0</v>
          </cell>
          <cell r="AU25" t="str">
            <v>0</v>
          </cell>
          <cell r="AV25" t="str">
            <v>0</v>
          </cell>
          <cell r="AW25" t="str">
            <v>0</v>
          </cell>
          <cell r="AX25" t="str">
            <v>0</v>
          </cell>
          <cell r="AY25" t="str">
            <v>0</v>
          </cell>
          <cell r="AZ25" t="str">
            <v>0</v>
          </cell>
          <cell r="BA25" t="str">
            <v>0</v>
          </cell>
          <cell r="BB25" t="str">
            <v>0</v>
          </cell>
          <cell r="BC25" t="str">
            <v>0</v>
          </cell>
          <cell r="BD25" t="str">
            <v>0</v>
          </cell>
          <cell r="BE25" t="str">
            <v>0</v>
          </cell>
          <cell r="BF25" t="str">
            <v>0</v>
          </cell>
          <cell r="BG25" t="str">
            <v>0</v>
          </cell>
          <cell r="BH25" t="str">
            <v>0</v>
          </cell>
          <cell r="BI25" t="str">
            <v>0</v>
          </cell>
          <cell r="BJ25" t="str">
            <v>0</v>
          </cell>
          <cell r="BK25" t="str">
            <v>0</v>
          </cell>
          <cell r="BL25" t="str">
            <v>0</v>
          </cell>
          <cell r="BM25" t="str">
            <v>0</v>
          </cell>
          <cell r="BN25" t="str">
            <v>0</v>
          </cell>
          <cell r="BO25" t="str">
            <v>0</v>
          </cell>
          <cell r="BP25" t="str">
            <v>0</v>
          </cell>
          <cell r="BQ25" t="str">
            <v>0</v>
          </cell>
          <cell r="BR25" t="str">
            <v>0</v>
          </cell>
          <cell r="BS25" t="str">
            <v>0</v>
          </cell>
          <cell r="BT25" t="str">
            <v>0</v>
          </cell>
          <cell r="BU25" t="str">
            <v>0</v>
          </cell>
          <cell r="BV25" t="str">
            <v>0</v>
          </cell>
          <cell r="BW25" t="str">
            <v>0</v>
          </cell>
          <cell r="BX25" t="str">
            <v>0</v>
          </cell>
          <cell r="BY25" t="str">
            <v>0</v>
          </cell>
          <cell r="BZ25" t="str">
            <v>0</v>
          </cell>
          <cell r="CA25" t="str">
            <v>0</v>
          </cell>
          <cell r="CB25" t="str">
            <v>0</v>
          </cell>
          <cell r="CC25" t="str">
            <v>0</v>
          </cell>
          <cell r="CD25" t="str">
            <v>0</v>
          </cell>
          <cell r="CE25" t="str">
            <v>0</v>
          </cell>
          <cell r="CF25" t="str">
            <v>0</v>
          </cell>
          <cell r="CG25" t="str">
            <v>0</v>
          </cell>
          <cell r="CH25" t="str">
            <v>0</v>
          </cell>
          <cell r="CI25" t="str">
            <v>0</v>
          </cell>
          <cell r="CJ25" t="str">
            <v>0</v>
          </cell>
          <cell r="CK25" t="str">
            <v>0</v>
          </cell>
          <cell r="CL25" t="str">
            <v>0</v>
          </cell>
          <cell r="CM25" t="str">
            <v>0</v>
          </cell>
          <cell r="CN25" t="str">
            <v>0</v>
          </cell>
          <cell r="CO25" t="str">
            <v>0</v>
          </cell>
          <cell r="CP25" t="str">
            <v>0</v>
          </cell>
          <cell r="CQ25" t="str">
            <v>0</v>
          </cell>
          <cell r="CR25" t="str">
            <v>0</v>
          </cell>
          <cell r="CS25" t="str">
            <v>0</v>
          </cell>
          <cell r="CT25" t="str">
            <v>0</v>
          </cell>
          <cell r="CU25" t="str">
            <v>0</v>
          </cell>
          <cell r="CV25" t="str">
            <v>0</v>
          </cell>
          <cell r="CW25" t="str">
            <v>0</v>
          </cell>
          <cell r="CX25" t="str">
            <v>0</v>
          </cell>
          <cell r="CY25">
            <v>-2541</v>
          </cell>
          <cell r="CZ25" t="str">
            <v>0</v>
          </cell>
          <cell r="DA25" t="str">
            <v>0</v>
          </cell>
          <cell r="DB25" t="str">
            <v>0</v>
          </cell>
          <cell r="DC25" t="str">
            <v>0</v>
          </cell>
          <cell r="DD25" t="str">
            <v>0</v>
          </cell>
          <cell r="DE25" t="str">
            <v>0</v>
          </cell>
          <cell r="DF25" t="str">
            <v>0</v>
          </cell>
          <cell r="DG25" t="str">
            <v>0</v>
          </cell>
          <cell r="DH25" t="str">
            <v>0</v>
          </cell>
          <cell r="DI25" t="str">
            <v>0</v>
          </cell>
          <cell r="DJ25" t="str">
            <v>0</v>
          </cell>
          <cell r="DK25" t="str">
            <v>0</v>
          </cell>
          <cell r="DL25" t="str">
            <v>0</v>
          </cell>
          <cell r="DM25" t="str">
            <v>0</v>
          </cell>
          <cell r="DN25" t="str">
            <v>0</v>
          </cell>
          <cell r="DO25" t="str">
            <v>0</v>
          </cell>
          <cell r="DP25" t="str">
            <v>0</v>
          </cell>
          <cell r="DQ25" t="str">
            <v>0</v>
          </cell>
          <cell r="DR25" t="str">
            <v>0</v>
          </cell>
          <cell r="DS25" t="str">
            <v>0</v>
          </cell>
          <cell r="DT25" t="str">
            <v>0</v>
          </cell>
          <cell r="DU25" t="str">
            <v>0</v>
          </cell>
          <cell r="DV25" t="str">
            <v>0</v>
          </cell>
          <cell r="DW25" t="str">
            <v>0</v>
          </cell>
          <cell r="DX25" t="str">
            <v>0</v>
          </cell>
          <cell r="DY25" t="str">
            <v>0</v>
          </cell>
          <cell r="DZ25" t="str">
            <v>0</v>
          </cell>
          <cell r="EA25" t="str">
            <v>0</v>
          </cell>
          <cell r="EB25" t="str">
            <v>0</v>
          </cell>
          <cell r="EC25" t="str">
            <v>0</v>
          </cell>
          <cell r="ED25" t="str">
            <v>0</v>
          </cell>
          <cell r="EE25" t="str">
            <v>0</v>
          </cell>
          <cell r="EF25" t="str">
            <v>0</v>
          </cell>
          <cell r="EG25" t="str">
            <v>0</v>
          </cell>
          <cell r="EH25" t="str">
            <v>0</v>
          </cell>
          <cell r="EI25" t="str">
            <v>0</v>
          </cell>
          <cell r="EJ25" t="str">
            <v>0</v>
          </cell>
          <cell r="EK25">
            <v>35379805.210000008</v>
          </cell>
          <cell r="EL25" t="str">
            <v>0</v>
          </cell>
          <cell r="EM25" t="str">
            <v>0</v>
          </cell>
          <cell r="EN25" t="str">
            <v>0</v>
          </cell>
          <cell r="EO25" t="str">
            <v>0</v>
          </cell>
          <cell r="EP25" t="str">
            <v>0</v>
          </cell>
          <cell r="EQ25" t="str">
            <v>0</v>
          </cell>
          <cell r="ER25" t="str">
            <v>0</v>
          </cell>
          <cell r="ES25" t="str">
            <v>0</v>
          </cell>
          <cell r="ET25" t="str">
            <v>0</v>
          </cell>
          <cell r="EU25" t="str">
            <v>0</v>
          </cell>
          <cell r="EV25" t="str">
            <v>0</v>
          </cell>
          <cell r="EW25" t="str">
            <v>0</v>
          </cell>
          <cell r="EX25" t="str">
            <v>0</v>
          </cell>
          <cell r="EY25" t="str">
            <v>0</v>
          </cell>
          <cell r="EZ25" t="str">
            <v>0</v>
          </cell>
          <cell r="FA25" t="str">
            <v>0</v>
          </cell>
          <cell r="FB25" t="str">
            <v>0</v>
          </cell>
          <cell r="FC25" t="str">
            <v>0</v>
          </cell>
          <cell r="FD25" t="str">
            <v>0</v>
          </cell>
          <cell r="FE25">
            <v>-45658566.629999995</v>
          </cell>
          <cell r="FF25" t="str">
            <v>0</v>
          </cell>
          <cell r="FG25">
            <v>-53875418.270000003</v>
          </cell>
          <cell r="FH25" t="str">
            <v>0</v>
          </cell>
          <cell r="FI25" t="str">
            <v>0</v>
          </cell>
          <cell r="FJ25" t="str">
            <v>0</v>
          </cell>
          <cell r="FK25" t="str">
            <v>0</v>
          </cell>
          <cell r="FL25" t="str">
            <v>0</v>
          </cell>
          <cell r="FM25" t="str">
            <v>0</v>
          </cell>
          <cell r="FN25" t="str">
            <v>0</v>
          </cell>
          <cell r="FO25" t="str">
            <v>0</v>
          </cell>
          <cell r="FP25" t="str">
            <v>0</v>
          </cell>
          <cell r="FQ25" t="str">
            <v>0</v>
          </cell>
          <cell r="FR25" t="str">
            <v>0</v>
          </cell>
          <cell r="FS25" t="str">
            <v>0</v>
          </cell>
          <cell r="FT25" t="str">
            <v>0</v>
          </cell>
          <cell r="FU25" t="str">
            <v>0</v>
          </cell>
          <cell r="FV25" t="str">
            <v>0</v>
          </cell>
          <cell r="FW25" t="str">
            <v>0</v>
          </cell>
          <cell r="FX25" t="str">
            <v>0</v>
          </cell>
          <cell r="FY25" t="str">
            <v>0</v>
          </cell>
          <cell r="FZ25" t="str">
            <v>0</v>
          </cell>
          <cell r="GA25" t="str">
            <v>0</v>
          </cell>
          <cell r="GB25" t="str">
            <v>0</v>
          </cell>
          <cell r="GC25" t="str">
            <v>0</v>
          </cell>
          <cell r="GD25" t="str">
            <v>0</v>
          </cell>
          <cell r="GE25">
            <v>-773267979.65999997</v>
          </cell>
          <cell r="GF25" t="str">
            <v>0</v>
          </cell>
          <cell r="GG25" t="str">
            <v>0</v>
          </cell>
          <cell r="GH25" t="str">
            <v>0</v>
          </cell>
          <cell r="GI25" t="str">
            <v>0</v>
          </cell>
          <cell r="GJ25" t="str">
            <v>0</v>
          </cell>
          <cell r="GK25" t="str">
            <v>0</v>
          </cell>
          <cell r="GL25" t="str">
            <v>0</v>
          </cell>
          <cell r="GM25" t="str">
            <v>0</v>
          </cell>
          <cell r="GN25" t="str">
            <v>0</v>
          </cell>
          <cell r="GO25" t="str">
            <v>0</v>
          </cell>
          <cell r="GP25" t="str">
            <v>0</v>
          </cell>
          <cell r="GQ25" t="str">
            <v>0</v>
          </cell>
          <cell r="GR25" t="str">
            <v>0</v>
          </cell>
          <cell r="GS25" t="str">
            <v>0</v>
          </cell>
          <cell r="GT25" t="str">
            <v>0</v>
          </cell>
          <cell r="GU25" t="str">
            <v>0</v>
          </cell>
          <cell r="GV25" t="str">
            <v>0</v>
          </cell>
          <cell r="GW25" t="str">
            <v>0</v>
          </cell>
          <cell r="GX25">
            <v>-80000</v>
          </cell>
          <cell r="GY25" t="str">
            <v>0</v>
          </cell>
          <cell r="GZ25" t="str">
            <v>0</v>
          </cell>
          <cell r="HA25" t="str">
            <v>0</v>
          </cell>
          <cell r="HB25" t="str">
            <v>0</v>
          </cell>
          <cell r="HC25" t="str">
            <v>0</v>
          </cell>
          <cell r="HD25" t="str">
            <v>0</v>
          </cell>
          <cell r="HE25" t="str">
            <v>0</v>
          </cell>
          <cell r="HF25" t="str">
            <v>0</v>
          </cell>
          <cell r="HG25" t="str">
            <v>0</v>
          </cell>
          <cell r="HH25" t="str">
            <v>0</v>
          </cell>
          <cell r="HI25" t="str">
            <v>0</v>
          </cell>
          <cell r="HJ25" t="str">
            <v>0</v>
          </cell>
          <cell r="HK25" t="str">
            <v>0</v>
          </cell>
          <cell r="HL25" t="str">
            <v>0</v>
          </cell>
          <cell r="HM25" t="str">
            <v>0</v>
          </cell>
          <cell r="HN25" t="str">
            <v>0</v>
          </cell>
          <cell r="HO25" t="str">
            <v>0</v>
          </cell>
          <cell r="HP25" t="str">
            <v>0</v>
          </cell>
          <cell r="HQ25" t="str">
            <v>0</v>
          </cell>
          <cell r="HR25" t="str">
            <v>0</v>
          </cell>
          <cell r="HS25" t="str">
            <v>0</v>
          </cell>
          <cell r="HT25" t="str">
            <v>0</v>
          </cell>
          <cell r="HU25">
            <v>-837504700.3499999</v>
          </cell>
          <cell r="HV25">
            <v>-837504700.3499999</v>
          </cell>
          <cell r="HW25">
            <v>21</v>
          </cell>
        </row>
        <row r="26">
          <cell r="A26" t="str">
            <v>Y0517002</v>
          </cell>
          <cell r="B26" t="str">
            <v>Operating lease assets deprn acquired</v>
          </cell>
          <cell r="C26" t="str">
            <v>0</v>
          </cell>
          <cell r="D26" t="str">
            <v>0</v>
          </cell>
          <cell r="E26" t="str">
            <v>0</v>
          </cell>
          <cell r="F26" t="str">
            <v>0</v>
          </cell>
          <cell r="G26" t="str">
            <v>0</v>
          </cell>
          <cell r="H26" t="str">
            <v>0</v>
          </cell>
          <cell r="I26" t="str">
            <v>0</v>
          </cell>
          <cell r="J26" t="str">
            <v>0</v>
          </cell>
          <cell r="K26" t="str">
            <v>0</v>
          </cell>
          <cell r="L26" t="str">
            <v>0</v>
          </cell>
          <cell r="M26" t="str">
            <v>0</v>
          </cell>
          <cell r="N26" t="str">
            <v>0</v>
          </cell>
          <cell r="O26" t="str">
            <v>0</v>
          </cell>
          <cell r="P26" t="str">
            <v>0</v>
          </cell>
          <cell r="Q26" t="str">
            <v>0</v>
          </cell>
          <cell r="R26" t="str">
            <v>0</v>
          </cell>
          <cell r="S26" t="str">
            <v>0</v>
          </cell>
          <cell r="T26" t="str">
            <v>0</v>
          </cell>
          <cell r="U26" t="str">
            <v>0</v>
          </cell>
          <cell r="V26" t="str">
            <v>0</v>
          </cell>
          <cell r="W26" t="str">
            <v>0</v>
          </cell>
          <cell r="X26" t="str">
            <v>0</v>
          </cell>
          <cell r="Y26" t="str">
            <v>0</v>
          </cell>
          <cell r="Z26" t="str">
            <v>0</v>
          </cell>
          <cell r="AA26" t="str">
            <v>0</v>
          </cell>
          <cell r="AB26" t="str">
            <v>0</v>
          </cell>
          <cell r="AC26" t="str">
            <v>0</v>
          </cell>
          <cell r="AD26" t="str">
            <v>0</v>
          </cell>
          <cell r="AE26" t="str">
            <v>0</v>
          </cell>
          <cell r="AF26" t="str">
            <v>0</v>
          </cell>
          <cell r="AG26" t="str">
            <v>0</v>
          </cell>
          <cell r="AH26" t="str">
            <v>0</v>
          </cell>
          <cell r="AI26" t="str">
            <v>0</v>
          </cell>
          <cell r="AJ26" t="str">
            <v>0</v>
          </cell>
          <cell r="AK26" t="str">
            <v>0</v>
          </cell>
          <cell r="AL26" t="str">
            <v>0</v>
          </cell>
          <cell r="AM26" t="str">
            <v>0</v>
          </cell>
          <cell r="AN26" t="str">
            <v>0</v>
          </cell>
          <cell r="AO26" t="str">
            <v>0</v>
          </cell>
          <cell r="AP26" t="str">
            <v>0</v>
          </cell>
          <cell r="AQ26" t="str">
            <v>0</v>
          </cell>
          <cell r="AR26" t="str">
            <v>0</v>
          </cell>
          <cell r="AS26" t="str">
            <v>0</v>
          </cell>
          <cell r="AT26" t="str">
            <v>0</v>
          </cell>
          <cell r="AU26" t="str">
            <v>0</v>
          </cell>
          <cell r="AV26" t="str">
            <v>0</v>
          </cell>
          <cell r="AW26" t="str">
            <v>0</v>
          </cell>
          <cell r="AX26" t="str">
            <v>0</v>
          </cell>
          <cell r="AY26" t="str">
            <v>0</v>
          </cell>
          <cell r="AZ26" t="str">
            <v>0</v>
          </cell>
          <cell r="BA26" t="str">
            <v>0</v>
          </cell>
          <cell r="BB26" t="str">
            <v>0</v>
          </cell>
          <cell r="BC26" t="str">
            <v>0</v>
          </cell>
          <cell r="BD26" t="str">
            <v>0</v>
          </cell>
          <cell r="BE26" t="str">
            <v>0</v>
          </cell>
          <cell r="BF26" t="str">
            <v>0</v>
          </cell>
          <cell r="BG26" t="str">
            <v>0</v>
          </cell>
          <cell r="BH26" t="str">
            <v>0</v>
          </cell>
          <cell r="BI26" t="str">
            <v>0</v>
          </cell>
          <cell r="BJ26" t="str">
            <v>0</v>
          </cell>
          <cell r="BK26" t="str">
            <v>0</v>
          </cell>
          <cell r="BL26" t="str">
            <v>0</v>
          </cell>
          <cell r="BM26" t="str">
            <v>0</v>
          </cell>
          <cell r="BN26" t="str">
            <v>0</v>
          </cell>
          <cell r="BO26" t="str">
            <v>0</v>
          </cell>
          <cell r="BP26" t="str">
            <v>0</v>
          </cell>
          <cell r="BQ26" t="str">
            <v>0</v>
          </cell>
          <cell r="BR26" t="str">
            <v>0</v>
          </cell>
          <cell r="BS26" t="str">
            <v>0</v>
          </cell>
          <cell r="BT26" t="str">
            <v>0</v>
          </cell>
          <cell r="BU26" t="str">
            <v>0</v>
          </cell>
          <cell r="BV26" t="str">
            <v>0</v>
          </cell>
          <cell r="BW26" t="str">
            <v>0</v>
          </cell>
          <cell r="BX26" t="str">
            <v>0</v>
          </cell>
          <cell r="BY26" t="str">
            <v>0</v>
          </cell>
          <cell r="BZ26" t="str">
            <v>0</v>
          </cell>
          <cell r="CA26" t="str">
            <v>0</v>
          </cell>
          <cell r="CB26" t="str">
            <v>0</v>
          </cell>
          <cell r="CC26" t="str">
            <v>0</v>
          </cell>
          <cell r="CD26" t="str">
            <v>0</v>
          </cell>
          <cell r="CE26" t="str">
            <v>0</v>
          </cell>
          <cell r="CF26" t="str">
            <v>0</v>
          </cell>
          <cell r="CG26" t="str">
            <v>0</v>
          </cell>
          <cell r="CH26" t="str">
            <v>0</v>
          </cell>
          <cell r="CI26" t="str">
            <v>0</v>
          </cell>
          <cell r="CJ26" t="str">
            <v>0</v>
          </cell>
          <cell r="CK26" t="str">
            <v>0</v>
          </cell>
          <cell r="CL26" t="str">
            <v>0</v>
          </cell>
          <cell r="CM26" t="str">
            <v>0</v>
          </cell>
          <cell r="CN26" t="str">
            <v>0</v>
          </cell>
          <cell r="CO26" t="str">
            <v>0</v>
          </cell>
          <cell r="CP26" t="str">
            <v>0</v>
          </cell>
          <cell r="CQ26" t="str">
            <v>0</v>
          </cell>
          <cell r="CR26" t="str">
            <v>0</v>
          </cell>
          <cell r="CS26" t="str">
            <v>0</v>
          </cell>
          <cell r="CT26" t="str">
            <v>0</v>
          </cell>
          <cell r="CU26" t="str">
            <v>0</v>
          </cell>
          <cell r="CV26" t="str">
            <v>0</v>
          </cell>
          <cell r="CW26" t="str">
            <v>0</v>
          </cell>
          <cell r="CX26" t="str">
            <v>0</v>
          </cell>
          <cell r="CY26" t="str">
            <v>0</v>
          </cell>
          <cell r="CZ26" t="str">
            <v>0</v>
          </cell>
          <cell r="DA26" t="str">
            <v>0</v>
          </cell>
          <cell r="DB26" t="str">
            <v>0</v>
          </cell>
          <cell r="DC26" t="str">
            <v>0</v>
          </cell>
          <cell r="DD26" t="str">
            <v>0</v>
          </cell>
          <cell r="DE26" t="str">
            <v>0</v>
          </cell>
          <cell r="DF26" t="str">
            <v>0</v>
          </cell>
          <cell r="DG26" t="str">
            <v>0</v>
          </cell>
          <cell r="DH26" t="str">
            <v>0</v>
          </cell>
          <cell r="DI26" t="str">
            <v>0</v>
          </cell>
          <cell r="DJ26" t="str">
            <v>0</v>
          </cell>
          <cell r="DK26" t="str">
            <v>0</v>
          </cell>
          <cell r="DL26" t="str">
            <v>0</v>
          </cell>
          <cell r="DM26" t="str">
            <v>0</v>
          </cell>
          <cell r="DN26" t="str">
            <v>0</v>
          </cell>
          <cell r="DO26" t="str">
            <v>0</v>
          </cell>
          <cell r="DP26" t="str">
            <v>0</v>
          </cell>
          <cell r="DQ26" t="str">
            <v>0</v>
          </cell>
          <cell r="DR26" t="str">
            <v>0</v>
          </cell>
          <cell r="DS26" t="str">
            <v>0</v>
          </cell>
          <cell r="DT26" t="str">
            <v>0</v>
          </cell>
          <cell r="DU26" t="str">
            <v>0</v>
          </cell>
          <cell r="DV26" t="str">
            <v>0</v>
          </cell>
          <cell r="DW26" t="str">
            <v>0</v>
          </cell>
          <cell r="DX26" t="str">
            <v>0</v>
          </cell>
          <cell r="DY26" t="str">
            <v>0</v>
          </cell>
          <cell r="DZ26" t="str">
            <v>0</v>
          </cell>
          <cell r="EA26" t="str">
            <v>0</v>
          </cell>
          <cell r="EB26" t="str">
            <v>0</v>
          </cell>
          <cell r="EC26" t="str">
            <v>0</v>
          </cell>
          <cell r="ED26" t="str">
            <v>0</v>
          </cell>
          <cell r="EE26" t="str">
            <v>0</v>
          </cell>
          <cell r="EF26" t="str">
            <v>0</v>
          </cell>
          <cell r="EG26" t="str">
            <v>0</v>
          </cell>
          <cell r="EH26" t="str">
            <v>0</v>
          </cell>
          <cell r="EI26" t="str">
            <v>0</v>
          </cell>
          <cell r="EJ26" t="str">
            <v>0</v>
          </cell>
          <cell r="EK26" t="str">
            <v>0</v>
          </cell>
          <cell r="EL26" t="str">
            <v>0</v>
          </cell>
          <cell r="EM26" t="str">
            <v>0</v>
          </cell>
          <cell r="EN26" t="str">
            <v>0</v>
          </cell>
          <cell r="EO26" t="str">
            <v>0</v>
          </cell>
          <cell r="EP26" t="str">
            <v>0</v>
          </cell>
          <cell r="EQ26" t="str">
            <v>0</v>
          </cell>
          <cell r="ER26" t="str">
            <v>0</v>
          </cell>
          <cell r="ES26" t="str">
            <v>0</v>
          </cell>
          <cell r="ET26" t="str">
            <v>0</v>
          </cell>
          <cell r="EU26" t="str">
            <v>0</v>
          </cell>
          <cell r="EV26" t="str">
            <v>0</v>
          </cell>
          <cell r="EW26" t="str">
            <v>0</v>
          </cell>
          <cell r="EX26" t="str">
            <v>0</v>
          </cell>
          <cell r="EY26" t="str">
            <v>0</v>
          </cell>
          <cell r="EZ26" t="str">
            <v>0</v>
          </cell>
          <cell r="FA26" t="str">
            <v>0</v>
          </cell>
          <cell r="FB26" t="str">
            <v>0</v>
          </cell>
          <cell r="FC26" t="str">
            <v>0</v>
          </cell>
          <cell r="FD26" t="str">
            <v>0</v>
          </cell>
          <cell r="FE26">
            <v>6110987</v>
          </cell>
          <cell r="FF26" t="str">
            <v>0</v>
          </cell>
          <cell r="FG26">
            <v>53875418.270000003</v>
          </cell>
          <cell r="FH26" t="str">
            <v>0</v>
          </cell>
          <cell r="FI26" t="str">
            <v>0</v>
          </cell>
          <cell r="FJ26" t="str">
            <v>0</v>
          </cell>
          <cell r="FK26" t="str">
            <v>0</v>
          </cell>
          <cell r="FL26" t="str">
            <v>0</v>
          </cell>
          <cell r="FM26" t="str">
            <v>0</v>
          </cell>
          <cell r="FN26" t="str">
            <v>0</v>
          </cell>
          <cell r="FO26" t="str">
            <v>0</v>
          </cell>
          <cell r="FP26" t="str">
            <v>0</v>
          </cell>
          <cell r="FQ26" t="str">
            <v>0</v>
          </cell>
          <cell r="FR26" t="str">
            <v>0</v>
          </cell>
          <cell r="FS26" t="str">
            <v>0</v>
          </cell>
          <cell r="FT26" t="str">
            <v>0</v>
          </cell>
          <cell r="FU26" t="str">
            <v>0</v>
          </cell>
          <cell r="FV26" t="str">
            <v>0</v>
          </cell>
          <cell r="FW26" t="str">
            <v>0</v>
          </cell>
          <cell r="FX26" t="str">
            <v>0</v>
          </cell>
          <cell r="FY26" t="str">
            <v>0</v>
          </cell>
          <cell r="FZ26" t="str">
            <v>0</v>
          </cell>
          <cell r="GA26" t="str">
            <v>0</v>
          </cell>
          <cell r="GB26" t="str">
            <v>0</v>
          </cell>
          <cell r="GC26">
            <v>71462184.709999993</v>
          </cell>
          <cell r="GD26" t="str">
            <v>0</v>
          </cell>
          <cell r="GE26">
            <v>-131448589.98</v>
          </cell>
          <cell r="GF26" t="str">
            <v>0</v>
          </cell>
          <cell r="GG26" t="str">
            <v>0</v>
          </cell>
          <cell r="GH26" t="str">
            <v>0</v>
          </cell>
          <cell r="GI26" t="str">
            <v>0</v>
          </cell>
          <cell r="GJ26" t="str">
            <v>0</v>
          </cell>
          <cell r="GK26" t="str">
            <v>0</v>
          </cell>
          <cell r="GL26" t="str">
            <v>0</v>
          </cell>
          <cell r="GM26" t="str">
            <v>0</v>
          </cell>
          <cell r="GN26" t="str">
            <v>0</v>
          </cell>
          <cell r="GO26" t="str">
            <v>0</v>
          </cell>
          <cell r="GP26" t="str">
            <v>0</v>
          </cell>
          <cell r="GQ26" t="str">
            <v>0</v>
          </cell>
          <cell r="GR26" t="str">
            <v>0</v>
          </cell>
          <cell r="GS26" t="str">
            <v>0</v>
          </cell>
          <cell r="GT26" t="str">
            <v>0</v>
          </cell>
          <cell r="GU26" t="str">
            <v>0</v>
          </cell>
          <cell r="GV26" t="str">
            <v>0</v>
          </cell>
          <cell r="GW26" t="str">
            <v>0</v>
          </cell>
          <cell r="GX26" t="str">
            <v>0</v>
          </cell>
          <cell r="GY26" t="str">
            <v>0</v>
          </cell>
          <cell r="GZ26" t="str">
            <v>0</v>
          </cell>
          <cell r="HA26" t="str">
            <v>0</v>
          </cell>
          <cell r="HB26" t="str">
            <v>0</v>
          </cell>
          <cell r="HC26" t="str">
            <v>0</v>
          </cell>
          <cell r="HD26" t="str">
            <v>0</v>
          </cell>
          <cell r="HE26" t="str">
            <v>0</v>
          </cell>
          <cell r="HF26" t="str">
            <v>0</v>
          </cell>
          <cell r="HG26" t="str">
            <v>0</v>
          </cell>
          <cell r="HH26" t="str">
            <v>0</v>
          </cell>
          <cell r="HI26" t="str">
            <v>0</v>
          </cell>
          <cell r="HJ26" t="str">
            <v>0</v>
          </cell>
          <cell r="HK26" t="str">
            <v>0</v>
          </cell>
          <cell r="HL26" t="str">
            <v>0</v>
          </cell>
          <cell r="HM26" t="str">
            <v>0</v>
          </cell>
          <cell r="HN26" t="str">
            <v>0</v>
          </cell>
          <cell r="HO26" t="str">
            <v>0</v>
          </cell>
          <cell r="HP26" t="str">
            <v>0</v>
          </cell>
          <cell r="HQ26" t="str">
            <v>0</v>
          </cell>
          <cell r="HR26" t="str">
            <v>0</v>
          </cell>
          <cell r="HS26" t="str">
            <v>0</v>
          </cell>
          <cell r="HT26" t="str">
            <v>0</v>
          </cell>
          <cell r="HU26">
            <v>-1.4901161193847656E-8</v>
          </cell>
          <cell r="HV26">
            <v>-1.4901161193847656E-8</v>
          </cell>
          <cell r="HW26">
            <v>22</v>
          </cell>
        </row>
        <row r="27">
          <cell r="A27" t="str">
            <v>Y0517003</v>
          </cell>
          <cell r="B27" t="str">
            <v>Operating lease assets deprn disposed of with a sub</v>
          </cell>
          <cell r="C27" t="str">
            <v>0</v>
          </cell>
          <cell r="D27" t="str">
            <v>0</v>
          </cell>
          <cell r="E27" t="str">
            <v>0</v>
          </cell>
          <cell r="F27" t="str">
            <v>0</v>
          </cell>
          <cell r="G27" t="str">
            <v>0</v>
          </cell>
          <cell r="H27" t="str">
            <v>0</v>
          </cell>
          <cell r="I27" t="str">
            <v>0</v>
          </cell>
          <cell r="J27" t="str">
            <v>0</v>
          </cell>
          <cell r="K27" t="str">
            <v>0</v>
          </cell>
          <cell r="L27" t="str">
            <v>0</v>
          </cell>
          <cell r="M27" t="str">
            <v>0</v>
          </cell>
          <cell r="N27" t="str">
            <v>0</v>
          </cell>
          <cell r="O27" t="str">
            <v>0</v>
          </cell>
          <cell r="P27" t="str">
            <v>0</v>
          </cell>
          <cell r="Q27" t="str">
            <v>0</v>
          </cell>
          <cell r="R27" t="str">
            <v>0</v>
          </cell>
          <cell r="S27" t="str">
            <v>0</v>
          </cell>
          <cell r="T27" t="str">
            <v>0</v>
          </cell>
          <cell r="U27" t="str">
            <v>0</v>
          </cell>
          <cell r="V27" t="str">
            <v>0</v>
          </cell>
          <cell r="W27" t="str">
            <v>0</v>
          </cell>
          <cell r="X27" t="str">
            <v>0</v>
          </cell>
          <cell r="Y27" t="str">
            <v>0</v>
          </cell>
          <cell r="Z27" t="str">
            <v>0</v>
          </cell>
          <cell r="AA27" t="str">
            <v>0</v>
          </cell>
          <cell r="AB27" t="str">
            <v>0</v>
          </cell>
          <cell r="AC27" t="str">
            <v>0</v>
          </cell>
          <cell r="AD27" t="str">
            <v>0</v>
          </cell>
          <cell r="AE27" t="str">
            <v>0</v>
          </cell>
          <cell r="AF27" t="str">
            <v>0</v>
          </cell>
          <cell r="AG27" t="str">
            <v>0</v>
          </cell>
          <cell r="AH27" t="str">
            <v>0</v>
          </cell>
          <cell r="AI27" t="str">
            <v>0</v>
          </cell>
          <cell r="AJ27" t="str">
            <v>0</v>
          </cell>
          <cell r="AK27" t="str">
            <v>0</v>
          </cell>
          <cell r="AL27" t="str">
            <v>0</v>
          </cell>
          <cell r="AM27" t="str">
            <v>0</v>
          </cell>
          <cell r="AN27" t="str">
            <v>0</v>
          </cell>
          <cell r="AO27" t="str">
            <v>0</v>
          </cell>
          <cell r="AP27" t="str">
            <v>0</v>
          </cell>
          <cell r="AQ27" t="str">
            <v>0</v>
          </cell>
          <cell r="AR27" t="str">
            <v>0</v>
          </cell>
          <cell r="AS27" t="str">
            <v>0</v>
          </cell>
          <cell r="AT27" t="str">
            <v>0</v>
          </cell>
          <cell r="AU27" t="str">
            <v>0</v>
          </cell>
          <cell r="AV27" t="str">
            <v>0</v>
          </cell>
          <cell r="AW27" t="str">
            <v>0</v>
          </cell>
          <cell r="AX27" t="str">
            <v>0</v>
          </cell>
          <cell r="AY27" t="str">
            <v>0</v>
          </cell>
          <cell r="AZ27" t="str">
            <v>0</v>
          </cell>
          <cell r="BA27" t="str">
            <v>0</v>
          </cell>
          <cell r="BB27" t="str">
            <v>0</v>
          </cell>
          <cell r="BC27" t="str">
            <v>0</v>
          </cell>
          <cell r="BD27" t="str">
            <v>0</v>
          </cell>
          <cell r="BE27" t="str">
            <v>0</v>
          </cell>
          <cell r="BF27" t="str">
            <v>0</v>
          </cell>
          <cell r="BG27" t="str">
            <v>0</v>
          </cell>
          <cell r="BH27" t="str">
            <v>0</v>
          </cell>
          <cell r="BI27" t="str">
            <v>0</v>
          </cell>
          <cell r="BJ27" t="str">
            <v>0</v>
          </cell>
          <cell r="BK27" t="str">
            <v>0</v>
          </cell>
          <cell r="BL27" t="str">
            <v>0</v>
          </cell>
          <cell r="BM27" t="str">
            <v>0</v>
          </cell>
          <cell r="BN27" t="str">
            <v>0</v>
          </cell>
          <cell r="BO27" t="str">
            <v>0</v>
          </cell>
          <cell r="BP27" t="str">
            <v>0</v>
          </cell>
          <cell r="BQ27" t="str">
            <v>0</v>
          </cell>
          <cell r="BR27" t="str">
            <v>0</v>
          </cell>
          <cell r="BS27" t="str">
            <v>0</v>
          </cell>
          <cell r="BT27" t="str">
            <v>0</v>
          </cell>
          <cell r="BU27" t="str">
            <v>0</v>
          </cell>
          <cell r="BV27" t="str">
            <v>0</v>
          </cell>
          <cell r="BW27" t="str">
            <v>0</v>
          </cell>
          <cell r="BX27" t="str">
            <v>0</v>
          </cell>
          <cell r="BY27" t="str">
            <v>0</v>
          </cell>
          <cell r="BZ27" t="str">
            <v>0</v>
          </cell>
          <cell r="CA27" t="str">
            <v>0</v>
          </cell>
          <cell r="CB27" t="str">
            <v>0</v>
          </cell>
          <cell r="CC27" t="str">
            <v>0</v>
          </cell>
          <cell r="CD27" t="str">
            <v>0</v>
          </cell>
          <cell r="CE27" t="str">
            <v>0</v>
          </cell>
          <cell r="CF27" t="str">
            <v>0</v>
          </cell>
          <cell r="CG27" t="str">
            <v>0</v>
          </cell>
          <cell r="CH27" t="str">
            <v>0</v>
          </cell>
          <cell r="CI27" t="str">
            <v>0</v>
          </cell>
          <cell r="CJ27" t="str">
            <v>0</v>
          </cell>
          <cell r="CK27" t="str">
            <v>0</v>
          </cell>
          <cell r="CL27" t="str">
            <v>0</v>
          </cell>
          <cell r="CM27" t="str">
            <v>0</v>
          </cell>
          <cell r="CN27" t="str">
            <v>0</v>
          </cell>
          <cell r="CO27" t="str">
            <v>0</v>
          </cell>
          <cell r="CP27" t="str">
            <v>0</v>
          </cell>
          <cell r="CQ27" t="str">
            <v>0</v>
          </cell>
          <cell r="CR27" t="str">
            <v>0</v>
          </cell>
          <cell r="CS27" t="str">
            <v>0</v>
          </cell>
          <cell r="CT27" t="str">
            <v>0</v>
          </cell>
          <cell r="CU27" t="str">
            <v>0</v>
          </cell>
          <cell r="CV27" t="str">
            <v>0</v>
          </cell>
          <cell r="CW27" t="str">
            <v>0</v>
          </cell>
          <cell r="CX27" t="str">
            <v>0</v>
          </cell>
          <cell r="CY27" t="str">
            <v>0</v>
          </cell>
          <cell r="CZ27" t="str">
            <v>0</v>
          </cell>
          <cell r="DA27" t="str">
            <v>0</v>
          </cell>
          <cell r="DB27" t="str">
            <v>0</v>
          </cell>
          <cell r="DC27" t="str">
            <v>0</v>
          </cell>
          <cell r="DD27" t="str">
            <v>0</v>
          </cell>
          <cell r="DE27" t="str">
            <v>0</v>
          </cell>
          <cell r="DF27" t="str">
            <v>0</v>
          </cell>
          <cell r="DG27" t="str">
            <v>0</v>
          </cell>
          <cell r="DH27" t="str">
            <v>0</v>
          </cell>
          <cell r="DI27" t="str">
            <v>0</v>
          </cell>
          <cell r="DJ27" t="str">
            <v>0</v>
          </cell>
          <cell r="DK27" t="str">
            <v>0</v>
          </cell>
          <cell r="DL27" t="str">
            <v>0</v>
          </cell>
          <cell r="DM27" t="str">
            <v>0</v>
          </cell>
          <cell r="DN27" t="str">
            <v>0</v>
          </cell>
          <cell r="DO27" t="str">
            <v>0</v>
          </cell>
          <cell r="DP27" t="str">
            <v>0</v>
          </cell>
          <cell r="DQ27" t="str">
            <v>0</v>
          </cell>
          <cell r="DR27" t="str">
            <v>0</v>
          </cell>
          <cell r="DS27" t="str">
            <v>0</v>
          </cell>
          <cell r="DT27" t="str">
            <v>0</v>
          </cell>
          <cell r="DU27" t="str">
            <v>0</v>
          </cell>
          <cell r="DV27" t="str">
            <v>0</v>
          </cell>
          <cell r="DW27" t="str">
            <v>0</v>
          </cell>
          <cell r="DX27" t="str">
            <v>0</v>
          </cell>
          <cell r="DY27" t="str">
            <v>0</v>
          </cell>
          <cell r="DZ27" t="str">
            <v>0</v>
          </cell>
          <cell r="EA27" t="str">
            <v>0</v>
          </cell>
          <cell r="EB27" t="str">
            <v>0</v>
          </cell>
          <cell r="EC27" t="str">
            <v>0</v>
          </cell>
          <cell r="ED27" t="str">
            <v>0</v>
          </cell>
          <cell r="EE27" t="str">
            <v>0</v>
          </cell>
          <cell r="EF27" t="str">
            <v>0</v>
          </cell>
          <cell r="EG27" t="str">
            <v>0</v>
          </cell>
          <cell r="EH27" t="str">
            <v>0</v>
          </cell>
          <cell r="EI27" t="str">
            <v>0</v>
          </cell>
          <cell r="EJ27" t="str">
            <v>0</v>
          </cell>
          <cell r="EK27">
            <v>-35379805.210000001</v>
          </cell>
          <cell r="EL27" t="str">
            <v>0</v>
          </cell>
          <cell r="EM27" t="str">
            <v>0</v>
          </cell>
          <cell r="EN27" t="str">
            <v>0</v>
          </cell>
          <cell r="EO27" t="str">
            <v>0</v>
          </cell>
          <cell r="EP27" t="str">
            <v>0</v>
          </cell>
          <cell r="EQ27" t="str">
            <v>0</v>
          </cell>
          <cell r="ER27" t="str">
            <v>0</v>
          </cell>
          <cell r="ES27" t="str">
            <v>0</v>
          </cell>
          <cell r="ET27" t="str">
            <v>0</v>
          </cell>
          <cell r="EU27" t="str">
            <v>0</v>
          </cell>
          <cell r="EV27" t="str">
            <v>0</v>
          </cell>
          <cell r="EW27" t="str">
            <v>0</v>
          </cell>
          <cell r="EX27" t="str">
            <v>0</v>
          </cell>
          <cell r="EY27" t="str">
            <v>0</v>
          </cell>
          <cell r="EZ27" t="str">
            <v>0</v>
          </cell>
          <cell r="FA27" t="str">
            <v>0</v>
          </cell>
          <cell r="FB27" t="str">
            <v>0</v>
          </cell>
          <cell r="FC27" t="str">
            <v>0</v>
          </cell>
          <cell r="FD27" t="str">
            <v>0</v>
          </cell>
          <cell r="FE27" t="str">
            <v>0</v>
          </cell>
          <cell r="FF27" t="str">
            <v>0</v>
          </cell>
          <cell r="FG27" t="str">
            <v>0</v>
          </cell>
          <cell r="FH27" t="str">
            <v>0</v>
          </cell>
          <cell r="FI27" t="str">
            <v>0</v>
          </cell>
          <cell r="FJ27" t="str">
            <v>0</v>
          </cell>
          <cell r="FK27" t="str">
            <v>0</v>
          </cell>
          <cell r="FL27" t="str">
            <v>0</v>
          </cell>
          <cell r="FM27" t="str">
            <v>0</v>
          </cell>
          <cell r="FN27" t="str">
            <v>0</v>
          </cell>
          <cell r="FO27" t="str">
            <v>0</v>
          </cell>
          <cell r="FP27" t="str">
            <v>0</v>
          </cell>
          <cell r="FQ27" t="str">
            <v>0</v>
          </cell>
          <cell r="FR27" t="str">
            <v>0</v>
          </cell>
          <cell r="FS27" t="str">
            <v>0</v>
          </cell>
          <cell r="FT27" t="str">
            <v>0</v>
          </cell>
          <cell r="FU27" t="str">
            <v>0</v>
          </cell>
          <cell r="FV27" t="str">
            <v>0</v>
          </cell>
          <cell r="FW27" t="str">
            <v>0</v>
          </cell>
          <cell r="FX27" t="str">
            <v>0</v>
          </cell>
          <cell r="FY27" t="str">
            <v>0</v>
          </cell>
          <cell r="FZ27" t="str">
            <v>0</v>
          </cell>
          <cell r="GA27" t="str">
            <v>0</v>
          </cell>
          <cell r="GB27" t="str">
            <v>0</v>
          </cell>
          <cell r="GC27" t="str">
            <v>0</v>
          </cell>
          <cell r="GD27" t="str">
            <v>0</v>
          </cell>
          <cell r="GE27">
            <v>-69457428.680000007</v>
          </cell>
          <cell r="GF27" t="str">
            <v>0</v>
          </cell>
          <cell r="GG27" t="str">
            <v>0</v>
          </cell>
          <cell r="GH27" t="str">
            <v>0</v>
          </cell>
          <cell r="GI27" t="str">
            <v>0</v>
          </cell>
          <cell r="GJ27" t="str">
            <v>0</v>
          </cell>
          <cell r="GK27" t="str">
            <v>0</v>
          </cell>
          <cell r="GL27" t="str">
            <v>0</v>
          </cell>
          <cell r="GM27" t="str">
            <v>0</v>
          </cell>
          <cell r="GN27" t="str">
            <v>0</v>
          </cell>
          <cell r="GO27" t="str">
            <v>0</v>
          </cell>
          <cell r="GP27" t="str">
            <v>0</v>
          </cell>
          <cell r="GQ27" t="str">
            <v>0</v>
          </cell>
          <cell r="GR27" t="str">
            <v>0</v>
          </cell>
          <cell r="GS27" t="str">
            <v>0</v>
          </cell>
          <cell r="GT27" t="str">
            <v>0</v>
          </cell>
          <cell r="GU27" t="str">
            <v>0</v>
          </cell>
          <cell r="GV27" t="str">
            <v>0</v>
          </cell>
          <cell r="GW27" t="str">
            <v>0</v>
          </cell>
          <cell r="GX27">
            <v>80000</v>
          </cell>
          <cell r="GY27" t="str">
            <v>0</v>
          </cell>
          <cell r="GZ27" t="str">
            <v>0</v>
          </cell>
          <cell r="HA27" t="str">
            <v>0</v>
          </cell>
          <cell r="HB27" t="str">
            <v>0</v>
          </cell>
          <cell r="HC27" t="str">
            <v>0</v>
          </cell>
          <cell r="HD27" t="str">
            <v>0</v>
          </cell>
          <cell r="HE27" t="str">
            <v>0</v>
          </cell>
          <cell r="HF27" t="str">
            <v>0</v>
          </cell>
          <cell r="HG27" t="str">
            <v>0</v>
          </cell>
          <cell r="HH27" t="str">
            <v>0</v>
          </cell>
          <cell r="HI27" t="str">
            <v>0</v>
          </cell>
          <cell r="HJ27" t="str">
            <v>0</v>
          </cell>
          <cell r="HK27" t="str">
            <v>0</v>
          </cell>
          <cell r="HL27" t="str">
            <v>0</v>
          </cell>
          <cell r="HM27" t="str">
            <v>0</v>
          </cell>
          <cell r="HN27" t="str">
            <v>0</v>
          </cell>
          <cell r="HO27" t="str">
            <v>0</v>
          </cell>
          <cell r="HP27" t="str">
            <v>0</v>
          </cell>
          <cell r="HQ27" t="str">
            <v>0</v>
          </cell>
          <cell r="HR27" t="str">
            <v>0</v>
          </cell>
          <cell r="HS27" t="str">
            <v>0</v>
          </cell>
          <cell r="HT27" t="str">
            <v>0</v>
          </cell>
          <cell r="HU27">
            <v>-104757233.89000002</v>
          </cell>
          <cell r="HV27">
            <v>-104757233.89000002</v>
          </cell>
          <cell r="HW27">
            <v>23</v>
          </cell>
        </row>
        <row r="28">
          <cell r="A28" t="str">
            <v>Y0517004</v>
          </cell>
          <cell r="B28" t="str">
            <v>Operating lease assets deprn p &amp; l charge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 t="str">
            <v>0</v>
          </cell>
          <cell r="I28" t="str">
            <v>0</v>
          </cell>
          <cell r="J28" t="str">
            <v>0</v>
          </cell>
          <cell r="K28" t="str">
            <v>0</v>
          </cell>
          <cell r="L28" t="str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0</v>
          </cell>
          <cell r="S28" t="str">
            <v>0</v>
          </cell>
          <cell r="T28" t="str">
            <v>0</v>
          </cell>
          <cell r="U28" t="str">
            <v>0</v>
          </cell>
          <cell r="V28" t="str">
            <v>0</v>
          </cell>
          <cell r="W28" t="str">
            <v>0</v>
          </cell>
          <cell r="X28" t="str">
            <v>0</v>
          </cell>
          <cell r="Y28" t="str">
            <v>0</v>
          </cell>
          <cell r="Z28" t="str">
            <v>0</v>
          </cell>
          <cell r="AA28" t="str">
            <v>0</v>
          </cell>
          <cell r="AB28" t="str">
            <v>0</v>
          </cell>
          <cell r="AC28" t="str">
            <v>0</v>
          </cell>
          <cell r="AD28" t="str">
            <v>0</v>
          </cell>
          <cell r="AE28" t="str">
            <v>0</v>
          </cell>
          <cell r="AF28" t="str">
            <v>0</v>
          </cell>
          <cell r="AG28" t="str">
            <v>0</v>
          </cell>
          <cell r="AH28" t="str">
            <v>0</v>
          </cell>
          <cell r="AI28" t="str">
            <v>0</v>
          </cell>
          <cell r="AJ28" t="str">
            <v>0</v>
          </cell>
          <cell r="AK28" t="str">
            <v>0</v>
          </cell>
          <cell r="AL28" t="str">
            <v>0</v>
          </cell>
          <cell r="AM28" t="str">
            <v>0</v>
          </cell>
          <cell r="AN28" t="str">
            <v>0</v>
          </cell>
          <cell r="AO28" t="str">
            <v>0</v>
          </cell>
          <cell r="AP28" t="str">
            <v>0</v>
          </cell>
          <cell r="AQ28" t="str">
            <v>0</v>
          </cell>
          <cell r="AR28" t="str">
            <v>0</v>
          </cell>
          <cell r="AS28" t="str">
            <v>0</v>
          </cell>
          <cell r="AT28" t="str">
            <v>0</v>
          </cell>
          <cell r="AU28" t="str">
            <v>0</v>
          </cell>
          <cell r="AV28" t="str">
            <v>0</v>
          </cell>
          <cell r="AW28" t="str">
            <v>0</v>
          </cell>
          <cell r="AX28" t="str">
            <v>0</v>
          </cell>
          <cell r="AY28" t="str">
            <v>0</v>
          </cell>
          <cell r="AZ28" t="str">
            <v>0</v>
          </cell>
          <cell r="BA28" t="str">
            <v>0</v>
          </cell>
          <cell r="BB28" t="str">
            <v>0</v>
          </cell>
          <cell r="BC28" t="str">
            <v>0</v>
          </cell>
          <cell r="BD28" t="str">
            <v>0</v>
          </cell>
          <cell r="BE28" t="str">
            <v>0</v>
          </cell>
          <cell r="BF28" t="str">
            <v>0</v>
          </cell>
          <cell r="BG28" t="str">
            <v>0</v>
          </cell>
          <cell r="BH28" t="str">
            <v>0</v>
          </cell>
          <cell r="BI28" t="str">
            <v>0</v>
          </cell>
          <cell r="BJ28" t="str">
            <v>0</v>
          </cell>
          <cell r="BK28" t="str">
            <v>0</v>
          </cell>
          <cell r="BL28" t="str">
            <v>0</v>
          </cell>
          <cell r="BM28" t="str">
            <v>0</v>
          </cell>
          <cell r="BN28" t="str">
            <v>0</v>
          </cell>
          <cell r="BO28" t="str">
            <v>0</v>
          </cell>
          <cell r="BP28" t="str">
            <v>0</v>
          </cell>
          <cell r="BQ28" t="str">
            <v>0</v>
          </cell>
          <cell r="BR28" t="str">
            <v>0</v>
          </cell>
          <cell r="BS28" t="str">
            <v>0</v>
          </cell>
          <cell r="BT28" t="str">
            <v>0</v>
          </cell>
          <cell r="BU28" t="str">
            <v>0</v>
          </cell>
          <cell r="BV28" t="str">
            <v>0</v>
          </cell>
          <cell r="BW28" t="str">
            <v>0</v>
          </cell>
          <cell r="BX28" t="str">
            <v>0</v>
          </cell>
          <cell r="BY28" t="str">
            <v>0</v>
          </cell>
          <cell r="BZ28" t="str">
            <v>0</v>
          </cell>
          <cell r="CA28" t="str">
            <v>0</v>
          </cell>
          <cell r="CB28" t="str">
            <v>0</v>
          </cell>
          <cell r="CC28" t="str">
            <v>0</v>
          </cell>
          <cell r="CD28" t="str">
            <v>0</v>
          </cell>
          <cell r="CE28" t="str">
            <v>0</v>
          </cell>
          <cell r="CF28" t="str">
            <v>0</v>
          </cell>
          <cell r="CG28" t="str">
            <v>0</v>
          </cell>
          <cell r="CH28" t="str">
            <v>0</v>
          </cell>
          <cell r="CI28" t="str">
            <v>0</v>
          </cell>
          <cell r="CJ28" t="str">
            <v>0</v>
          </cell>
          <cell r="CK28" t="str">
            <v>0</v>
          </cell>
          <cell r="CL28" t="str">
            <v>0</v>
          </cell>
          <cell r="CM28" t="str">
            <v>0</v>
          </cell>
          <cell r="CN28" t="str">
            <v>0</v>
          </cell>
          <cell r="CO28" t="str">
            <v>0</v>
          </cell>
          <cell r="CP28" t="str">
            <v>0</v>
          </cell>
          <cell r="CQ28" t="str">
            <v>0</v>
          </cell>
          <cell r="CR28" t="str">
            <v>0</v>
          </cell>
          <cell r="CS28" t="str">
            <v>0</v>
          </cell>
          <cell r="CT28" t="str">
            <v>0</v>
          </cell>
          <cell r="CU28" t="str">
            <v>0</v>
          </cell>
          <cell r="CV28" t="str">
            <v>0</v>
          </cell>
          <cell r="CW28" t="str">
            <v>0</v>
          </cell>
          <cell r="CX28" t="str">
            <v>0</v>
          </cell>
          <cell r="CY28" t="str">
            <v>0</v>
          </cell>
          <cell r="CZ28" t="str">
            <v>0</v>
          </cell>
          <cell r="DA28" t="str">
            <v>0</v>
          </cell>
          <cell r="DB28" t="str">
            <v>0</v>
          </cell>
          <cell r="DC28" t="str">
            <v>0</v>
          </cell>
          <cell r="DD28" t="str">
            <v>0</v>
          </cell>
          <cell r="DE28" t="str">
            <v>0</v>
          </cell>
          <cell r="DF28" t="str">
            <v>0</v>
          </cell>
          <cell r="DG28" t="str">
            <v>0</v>
          </cell>
          <cell r="DH28" t="str">
            <v>0</v>
          </cell>
          <cell r="DI28" t="str">
            <v>0</v>
          </cell>
          <cell r="DJ28" t="str">
            <v>0</v>
          </cell>
          <cell r="DK28" t="str">
            <v>0</v>
          </cell>
          <cell r="DL28" t="str">
            <v>0</v>
          </cell>
          <cell r="DM28" t="str">
            <v>0</v>
          </cell>
          <cell r="DN28" t="str">
            <v>0</v>
          </cell>
          <cell r="DO28" t="str">
            <v>0</v>
          </cell>
          <cell r="DP28" t="str">
            <v>0</v>
          </cell>
          <cell r="DQ28" t="str">
            <v>0</v>
          </cell>
          <cell r="DR28" t="str">
            <v>0</v>
          </cell>
          <cell r="DS28" t="str">
            <v>0</v>
          </cell>
          <cell r="DT28" t="str">
            <v>0</v>
          </cell>
          <cell r="DU28" t="str">
            <v>0</v>
          </cell>
          <cell r="DV28" t="str">
            <v>0</v>
          </cell>
          <cell r="DW28" t="str">
            <v>0</v>
          </cell>
          <cell r="DX28" t="str">
            <v>0</v>
          </cell>
          <cell r="DY28" t="str">
            <v>0</v>
          </cell>
          <cell r="DZ28" t="str">
            <v>0</v>
          </cell>
          <cell r="EA28" t="str">
            <v>0</v>
          </cell>
          <cell r="EB28" t="str">
            <v>0</v>
          </cell>
          <cell r="EC28" t="str">
            <v>0</v>
          </cell>
          <cell r="ED28" t="str">
            <v>0</v>
          </cell>
          <cell r="EE28" t="str">
            <v>0</v>
          </cell>
          <cell r="EF28" t="str">
            <v>0</v>
          </cell>
          <cell r="EG28" t="str">
            <v>0</v>
          </cell>
          <cell r="EH28" t="str">
            <v>0</v>
          </cell>
          <cell r="EI28" t="str">
            <v>0</v>
          </cell>
          <cell r="EJ28" t="str">
            <v>0</v>
          </cell>
          <cell r="EK28" t="str">
            <v>0</v>
          </cell>
          <cell r="EL28" t="str">
            <v>0</v>
          </cell>
          <cell r="EM28" t="str">
            <v>0</v>
          </cell>
          <cell r="EN28" t="str">
            <v>0</v>
          </cell>
          <cell r="EO28" t="str">
            <v>0</v>
          </cell>
          <cell r="EP28" t="str">
            <v>0</v>
          </cell>
          <cell r="EQ28" t="str">
            <v>0</v>
          </cell>
          <cell r="ER28" t="str">
            <v>0</v>
          </cell>
          <cell r="ES28" t="str">
            <v>0</v>
          </cell>
          <cell r="ET28" t="str">
            <v>0</v>
          </cell>
          <cell r="EU28" t="str">
            <v>0</v>
          </cell>
          <cell r="EV28" t="str">
            <v>0</v>
          </cell>
          <cell r="EW28" t="str">
            <v>0</v>
          </cell>
          <cell r="EX28" t="str">
            <v>0</v>
          </cell>
          <cell r="EY28" t="str">
            <v>0</v>
          </cell>
          <cell r="EZ28" t="str">
            <v>0</v>
          </cell>
          <cell r="FA28" t="str">
            <v>0</v>
          </cell>
          <cell r="FB28" t="str">
            <v>0</v>
          </cell>
          <cell r="FC28" t="str">
            <v>0</v>
          </cell>
          <cell r="FD28" t="str">
            <v>0</v>
          </cell>
          <cell r="FE28" t="str">
            <v>0</v>
          </cell>
          <cell r="FF28" t="str">
            <v>0</v>
          </cell>
          <cell r="FG28" t="str">
            <v>0</v>
          </cell>
          <cell r="FH28" t="str">
            <v>0</v>
          </cell>
          <cell r="FI28" t="str">
            <v>0</v>
          </cell>
          <cell r="FJ28" t="str">
            <v>0</v>
          </cell>
          <cell r="FK28" t="str">
            <v>0</v>
          </cell>
          <cell r="FL28" t="str">
            <v>0</v>
          </cell>
          <cell r="FM28" t="str">
            <v>0</v>
          </cell>
          <cell r="FN28" t="str">
            <v>0</v>
          </cell>
          <cell r="FO28" t="str">
            <v>0</v>
          </cell>
          <cell r="FP28" t="str">
            <v>0</v>
          </cell>
          <cell r="FQ28" t="str">
            <v>0</v>
          </cell>
          <cell r="FR28" t="str">
            <v>0</v>
          </cell>
          <cell r="FS28" t="str">
            <v>0</v>
          </cell>
          <cell r="FT28" t="str">
            <v>0</v>
          </cell>
          <cell r="FU28" t="str">
            <v>0</v>
          </cell>
          <cell r="FV28" t="str">
            <v>0</v>
          </cell>
          <cell r="FW28" t="str">
            <v>0</v>
          </cell>
          <cell r="FX28" t="str">
            <v>0</v>
          </cell>
          <cell r="FY28" t="str">
            <v>0</v>
          </cell>
          <cell r="FZ28" t="str">
            <v>0</v>
          </cell>
          <cell r="GA28" t="str">
            <v>0</v>
          </cell>
          <cell r="GB28" t="str">
            <v>0</v>
          </cell>
          <cell r="GC28" t="str">
            <v>0</v>
          </cell>
          <cell r="GD28" t="str">
            <v>0</v>
          </cell>
          <cell r="GE28">
            <v>-123059717</v>
          </cell>
          <cell r="GF28" t="str">
            <v>0</v>
          </cell>
          <cell r="GG28" t="str">
            <v>0</v>
          </cell>
          <cell r="GH28" t="str">
            <v>0</v>
          </cell>
          <cell r="GI28" t="str">
            <v>0</v>
          </cell>
          <cell r="GJ28" t="str">
            <v>0</v>
          </cell>
          <cell r="GK28" t="str">
            <v>0</v>
          </cell>
          <cell r="GL28" t="str">
            <v>0</v>
          </cell>
          <cell r="GM28" t="str">
            <v>0</v>
          </cell>
          <cell r="GN28" t="str">
            <v>0</v>
          </cell>
          <cell r="GO28" t="str">
            <v>0</v>
          </cell>
          <cell r="GP28" t="str">
            <v>0</v>
          </cell>
          <cell r="GQ28" t="str">
            <v>0</v>
          </cell>
          <cell r="GR28" t="str">
            <v>0</v>
          </cell>
          <cell r="GS28" t="str">
            <v>0</v>
          </cell>
          <cell r="GT28" t="str">
            <v>0</v>
          </cell>
          <cell r="GU28" t="str">
            <v>0</v>
          </cell>
          <cell r="GV28" t="str">
            <v>0</v>
          </cell>
          <cell r="GW28" t="str">
            <v>0</v>
          </cell>
          <cell r="GX28" t="str">
            <v>0</v>
          </cell>
          <cell r="GY28" t="str">
            <v>0</v>
          </cell>
          <cell r="GZ28" t="str">
            <v>0</v>
          </cell>
          <cell r="HA28" t="str">
            <v>0</v>
          </cell>
          <cell r="HB28" t="str">
            <v>0</v>
          </cell>
          <cell r="HC28" t="str">
            <v>0</v>
          </cell>
          <cell r="HD28" t="str">
            <v>0</v>
          </cell>
          <cell r="HE28" t="str">
            <v>0</v>
          </cell>
          <cell r="HF28" t="str">
            <v>0</v>
          </cell>
          <cell r="HG28" t="str">
            <v>0</v>
          </cell>
          <cell r="HH28" t="str">
            <v>0</v>
          </cell>
          <cell r="HI28" t="str">
            <v>0</v>
          </cell>
          <cell r="HJ28" t="str">
            <v>0</v>
          </cell>
          <cell r="HK28" t="str">
            <v>0</v>
          </cell>
          <cell r="HL28" t="str">
            <v>0</v>
          </cell>
          <cell r="HM28" t="str">
            <v>0</v>
          </cell>
          <cell r="HN28" t="str">
            <v>0</v>
          </cell>
          <cell r="HO28">
            <v>0</v>
          </cell>
          <cell r="HP28" t="str">
            <v>0</v>
          </cell>
          <cell r="HQ28" t="str">
            <v>0</v>
          </cell>
          <cell r="HR28" t="str">
            <v>0</v>
          </cell>
          <cell r="HS28" t="str">
            <v>0</v>
          </cell>
          <cell r="HT28" t="str">
            <v>0</v>
          </cell>
          <cell r="HU28">
            <v>-123059717</v>
          </cell>
          <cell r="HV28">
            <v>-123059717</v>
          </cell>
          <cell r="HW28">
            <v>24</v>
          </cell>
        </row>
        <row r="29">
          <cell r="A29" t="str">
            <v>Y0517005</v>
          </cell>
          <cell r="B29" t="str">
            <v>Operating lease assets deprn impairment charge</v>
          </cell>
          <cell r="C29" t="str">
            <v>0</v>
          </cell>
          <cell r="D29" t="str">
            <v>0</v>
          </cell>
          <cell r="E29" t="str">
            <v>0</v>
          </cell>
          <cell r="F29" t="str">
            <v>0</v>
          </cell>
          <cell r="G29" t="str">
            <v>0</v>
          </cell>
          <cell r="H29" t="str">
            <v>0</v>
          </cell>
          <cell r="I29" t="str">
            <v>0</v>
          </cell>
          <cell r="J29" t="str">
            <v>0</v>
          </cell>
          <cell r="K29" t="str">
            <v>0</v>
          </cell>
          <cell r="L29" t="str">
            <v>0</v>
          </cell>
          <cell r="M29" t="str">
            <v>0</v>
          </cell>
          <cell r="N29" t="str">
            <v>0</v>
          </cell>
          <cell r="O29" t="str">
            <v>0</v>
          </cell>
          <cell r="P29" t="str">
            <v>0</v>
          </cell>
          <cell r="Q29" t="str">
            <v>0</v>
          </cell>
          <cell r="R29" t="str">
            <v>0</v>
          </cell>
          <cell r="S29" t="str">
            <v>0</v>
          </cell>
          <cell r="T29" t="str">
            <v>0</v>
          </cell>
          <cell r="U29" t="str">
            <v>0</v>
          </cell>
          <cell r="V29" t="str">
            <v>0</v>
          </cell>
          <cell r="W29" t="str">
            <v>0</v>
          </cell>
          <cell r="X29" t="str">
            <v>0</v>
          </cell>
          <cell r="Y29" t="str">
            <v>0</v>
          </cell>
          <cell r="Z29" t="str">
            <v>0</v>
          </cell>
          <cell r="AA29" t="str">
            <v>0</v>
          </cell>
          <cell r="AB29" t="str">
            <v>0</v>
          </cell>
          <cell r="AC29" t="str">
            <v>0</v>
          </cell>
          <cell r="AD29" t="str">
            <v>0</v>
          </cell>
          <cell r="AE29" t="str">
            <v>0</v>
          </cell>
          <cell r="AF29" t="str">
            <v>0</v>
          </cell>
          <cell r="AG29" t="str">
            <v>0</v>
          </cell>
          <cell r="AH29" t="str">
            <v>0</v>
          </cell>
          <cell r="AI29" t="str">
            <v>0</v>
          </cell>
          <cell r="AJ29" t="str">
            <v>0</v>
          </cell>
          <cell r="AK29" t="str">
            <v>0</v>
          </cell>
          <cell r="AL29" t="str">
            <v>0</v>
          </cell>
          <cell r="AM29" t="str">
            <v>0</v>
          </cell>
          <cell r="AN29" t="str">
            <v>0</v>
          </cell>
          <cell r="AO29" t="str">
            <v>0</v>
          </cell>
          <cell r="AP29" t="str">
            <v>0</v>
          </cell>
          <cell r="AQ29" t="str">
            <v>0</v>
          </cell>
          <cell r="AR29" t="str">
            <v>0</v>
          </cell>
          <cell r="AS29" t="str">
            <v>0</v>
          </cell>
          <cell r="AT29" t="str">
            <v>0</v>
          </cell>
          <cell r="AU29" t="str">
            <v>0</v>
          </cell>
          <cell r="AV29" t="str">
            <v>0</v>
          </cell>
          <cell r="AW29" t="str">
            <v>0</v>
          </cell>
          <cell r="AX29" t="str">
            <v>0</v>
          </cell>
          <cell r="AY29" t="str">
            <v>0</v>
          </cell>
          <cell r="AZ29" t="str">
            <v>0</v>
          </cell>
          <cell r="BA29" t="str">
            <v>0</v>
          </cell>
          <cell r="BB29" t="str">
            <v>0</v>
          </cell>
          <cell r="BC29" t="str">
            <v>0</v>
          </cell>
          <cell r="BD29" t="str">
            <v>0</v>
          </cell>
          <cell r="BE29" t="str">
            <v>0</v>
          </cell>
          <cell r="BF29" t="str">
            <v>0</v>
          </cell>
          <cell r="BG29" t="str">
            <v>0</v>
          </cell>
          <cell r="BH29" t="str">
            <v>0</v>
          </cell>
          <cell r="BI29" t="str">
            <v>0</v>
          </cell>
          <cell r="BJ29" t="str">
            <v>0</v>
          </cell>
          <cell r="BK29" t="str">
            <v>0</v>
          </cell>
          <cell r="BL29" t="str">
            <v>0</v>
          </cell>
          <cell r="BM29" t="str">
            <v>0</v>
          </cell>
          <cell r="BN29" t="str">
            <v>0</v>
          </cell>
          <cell r="BO29" t="str">
            <v>0</v>
          </cell>
          <cell r="BP29" t="str">
            <v>0</v>
          </cell>
          <cell r="BQ29" t="str">
            <v>0</v>
          </cell>
          <cell r="BR29" t="str">
            <v>0</v>
          </cell>
          <cell r="BS29" t="str">
            <v>0</v>
          </cell>
          <cell r="BT29" t="str">
            <v>0</v>
          </cell>
          <cell r="BU29" t="str">
            <v>0</v>
          </cell>
          <cell r="BV29" t="str">
            <v>0</v>
          </cell>
          <cell r="BW29" t="str">
            <v>0</v>
          </cell>
          <cell r="BX29" t="str">
            <v>0</v>
          </cell>
          <cell r="BY29" t="str">
            <v>0</v>
          </cell>
          <cell r="BZ29" t="str">
            <v>0</v>
          </cell>
          <cell r="CA29" t="str">
            <v>0</v>
          </cell>
          <cell r="CB29" t="str">
            <v>0</v>
          </cell>
          <cell r="CC29" t="str">
            <v>0</v>
          </cell>
          <cell r="CD29" t="str">
            <v>0</v>
          </cell>
          <cell r="CE29" t="str">
            <v>0</v>
          </cell>
          <cell r="CF29" t="str">
            <v>0</v>
          </cell>
          <cell r="CG29" t="str">
            <v>0</v>
          </cell>
          <cell r="CH29" t="str">
            <v>0</v>
          </cell>
          <cell r="CI29" t="str">
            <v>0</v>
          </cell>
          <cell r="CJ29" t="str">
            <v>0</v>
          </cell>
          <cell r="CK29" t="str">
            <v>0</v>
          </cell>
          <cell r="CL29" t="str">
            <v>0</v>
          </cell>
          <cell r="CM29" t="str">
            <v>0</v>
          </cell>
          <cell r="CN29" t="str">
            <v>0</v>
          </cell>
          <cell r="CO29" t="str">
            <v>0</v>
          </cell>
          <cell r="CP29" t="str">
            <v>0</v>
          </cell>
          <cell r="CQ29" t="str">
            <v>0</v>
          </cell>
          <cell r="CR29" t="str">
            <v>0</v>
          </cell>
          <cell r="CS29" t="str">
            <v>0</v>
          </cell>
          <cell r="CT29" t="str">
            <v>0</v>
          </cell>
          <cell r="CU29" t="str">
            <v>0</v>
          </cell>
          <cell r="CV29" t="str">
            <v>0</v>
          </cell>
          <cell r="CW29" t="str">
            <v>0</v>
          </cell>
          <cell r="CX29" t="str">
            <v>0</v>
          </cell>
          <cell r="CY29" t="str">
            <v>0</v>
          </cell>
          <cell r="CZ29" t="str">
            <v>0</v>
          </cell>
          <cell r="DA29" t="str">
            <v>0</v>
          </cell>
          <cell r="DB29" t="str">
            <v>0</v>
          </cell>
          <cell r="DC29" t="str">
            <v>0</v>
          </cell>
          <cell r="DD29" t="str">
            <v>0</v>
          </cell>
          <cell r="DE29" t="str">
            <v>0</v>
          </cell>
          <cell r="DF29" t="str">
            <v>0</v>
          </cell>
          <cell r="DG29" t="str">
            <v>0</v>
          </cell>
          <cell r="DH29" t="str">
            <v>0</v>
          </cell>
          <cell r="DI29" t="str">
            <v>0</v>
          </cell>
          <cell r="DJ29" t="str">
            <v>0</v>
          </cell>
          <cell r="DK29" t="str">
            <v>0</v>
          </cell>
          <cell r="DL29" t="str">
            <v>0</v>
          </cell>
          <cell r="DM29" t="str">
            <v>0</v>
          </cell>
          <cell r="DN29" t="str">
            <v>0</v>
          </cell>
          <cell r="DO29" t="str">
            <v>0</v>
          </cell>
          <cell r="DP29" t="str">
            <v>0</v>
          </cell>
          <cell r="DQ29" t="str">
            <v>0</v>
          </cell>
          <cell r="DR29" t="str">
            <v>0</v>
          </cell>
          <cell r="DS29" t="str">
            <v>0</v>
          </cell>
          <cell r="DT29" t="str">
            <v>0</v>
          </cell>
          <cell r="DU29" t="str">
            <v>0</v>
          </cell>
          <cell r="DV29" t="str">
            <v>0</v>
          </cell>
          <cell r="DW29" t="str">
            <v>0</v>
          </cell>
          <cell r="DX29" t="str">
            <v>0</v>
          </cell>
          <cell r="DY29" t="str">
            <v>0</v>
          </cell>
          <cell r="DZ29" t="str">
            <v>0</v>
          </cell>
          <cell r="EA29" t="str">
            <v>0</v>
          </cell>
          <cell r="EB29" t="str">
            <v>0</v>
          </cell>
          <cell r="EC29" t="str">
            <v>0</v>
          </cell>
          <cell r="ED29" t="str">
            <v>0</v>
          </cell>
          <cell r="EE29" t="str">
            <v>0</v>
          </cell>
          <cell r="EF29" t="str">
            <v>0</v>
          </cell>
          <cell r="EG29" t="str">
            <v>0</v>
          </cell>
          <cell r="EH29" t="str">
            <v>0</v>
          </cell>
          <cell r="EI29" t="str">
            <v>0</v>
          </cell>
          <cell r="EJ29" t="str">
            <v>0</v>
          </cell>
          <cell r="EK29" t="str">
            <v>0</v>
          </cell>
          <cell r="EL29" t="str">
            <v>0</v>
          </cell>
          <cell r="EM29" t="str">
            <v>0</v>
          </cell>
          <cell r="EN29" t="str">
            <v>0</v>
          </cell>
          <cell r="EO29" t="str">
            <v>0</v>
          </cell>
          <cell r="EP29" t="str">
            <v>0</v>
          </cell>
          <cell r="EQ29" t="str">
            <v>0</v>
          </cell>
          <cell r="ER29" t="str">
            <v>0</v>
          </cell>
          <cell r="ES29" t="str">
            <v>0</v>
          </cell>
          <cell r="ET29" t="str">
            <v>0</v>
          </cell>
          <cell r="EU29" t="str">
            <v>0</v>
          </cell>
          <cell r="EV29" t="str">
            <v>0</v>
          </cell>
          <cell r="EW29" t="str">
            <v>0</v>
          </cell>
          <cell r="EX29" t="str">
            <v>0</v>
          </cell>
          <cell r="EY29" t="str">
            <v>0</v>
          </cell>
          <cell r="EZ29" t="str">
            <v>0</v>
          </cell>
          <cell r="FA29" t="str">
            <v>0</v>
          </cell>
          <cell r="FB29" t="str">
            <v>0</v>
          </cell>
          <cell r="FC29" t="str">
            <v>0</v>
          </cell>
          <cell r="FD29" t="str">
            <v>0</v>
          </cell>
          <cell r="FE29" t="str">
            <v>0</v>
          </cell>
          <cell r="FF29" t="str">
            <v>0</v>
          </cell>
          <cell r="FG29" t="str">
            <v>0</v>
          </cell>
          <cell r="FH29" t="str">
            <v>0</v>
          </cell>
          <cell r="FI29" t="str">
            <v>0</v>
          </cell>
          <cell r="FJ29" t="str">
            <v>0</v>
          </cell>
          <cell r="FK29" t="str">
            <v>0</v>
          </cell>
          <cell r="FL29" t="str">
            <v>0</v>
          </cell>
          <cell r="FM29" t="str">
            <v>0</v>
          </cell>
          <cell r="FN29" t="str">
            <v>0</v>
          </cell>
          <cell r="FO29" t="str">
            <v>0</v>
          </cell>
          <cell r="FP29" t="str">
            <v>0</v>
          </cell>
          <cell r="FQ29" t="str">
            <v>0</v>
          </cell>
          <cell r="FR29" t="str">
            <v>0</v>
          </cell>
          <cell r="FS29" t="str">
            <v>0</v>
          </cell>
          <cell r="FT29" t="str">
            <v>0</v>
          </cell>
          <cell r="FU29" t="str">
            <v>0</v>
          </cell>
          <cell r="FV29" t="str">
            <v>0</v>
          </cell>
          <cell r="FW29" t="str">
            <v>0</v>
          </cell>
          <cell r="FX29" t="str">
            <v>0</v>
          </cell>
          <cell r="FY29" t="str">
            <v>0</v>
          </cell>
          <cell r="FZ29" t="str">
            <v>0</v>
          </cell>
          <cell r="GA29" t="str">
            <v>0</v>
          </cell>
          <cell r="GB29" t="str">
            <v>0</v>
          </cell>
          <cell r="GC29" t="str">
            <v>0</v>
          </cell>
          <cell r="GD29" t="str">
            <v>0</v>
          </cell>
          <cell r="GE29" t="str">
            <v>0</v>
          </cell>
          <cell r="GF29" t="str">
            <v>0</v>
          </cell>
          <cell r="GG29" t="str">
            <v>0</v>
          </cell>
          <cell r="GH29" t="str">
            <v>0</v>
          </cell>
          <cell r="GI29" t="str">
            <v>0</v>
          </cell>
          <cell r="GJ29" t="str">
            <v>0</v>
          </cell>
          <cell r="GK29" t="str">
            <v>0</v>
          </cell>
          <cell r="GL29" t="str">
            <v>0</v>
          </cell>
          <cell r="GM29" t="str">
            <v>0</v>
          </cell>
          <cell r="GN29" t="str">
            <v>0</v>
          </cell>
          <cell r="GO29" t="str">
            <v>0</v>
          </cell>
          <cell r="GP29" t="str">
            <v>0</v>
          </cell>
          <cell r="GQ29" t="str">
            <v>0</v>
          </cell>
          <cell r="GR29" t="str">
            <v>0</v>
          </cell>
          <cell r="GS29" t="str">
            <v>0</v>
          </cell>
          <cell r="GT29" t="str">
            <v>0</v>
          </cell>
          <cell r="GU29" t="str">
            <v>0</v>
          </cell>
          <cell r="GV29" t="str">
            <v>0</v>
          </cell>
          <cell r="GW29" t="str">
            <v>0</v>
          </cell>
          <cell r="GX29" t="str">
            <v>0</v>
          </cell>
          <cell r="GY29" t="str">
            <v>0</v>
          </cell>
          <cell r="GZ29" t="str">
            <v>0</v>
          </cell>
          <cell r="HA29" t="str">
            <v>0</v>
          </cell>
          <cell r="HB29" t="str">
            <v>0</v>
          </cell>
          <cell r="HC29" t="str">
            <v>0</v>
          </cell>
          <cell r="HD29" t="str">
            <v>0</v>
          </cell>
          <cell r="HE29" t="str">
            <v>0</v>
          </cell>
          <cell r="HF29" t="str">
            <v>0</v>
          </cell>
          <cell r="HG29" t="str">
            <v>0</v>
          </cell>
          <cell r="HH29" t="str">
            <v>0</v>
          </cell>
          <cell r="HI29" t="str">
            <v>0</v>
          </cell>
          <cell r="HJ29" t="str">
            <v>0</v>
          </cell>
          <cell r="HK29" t="str">
            <v>0</v>
          </cell>
          <cell r="HL29" t="str">
            <v>0</v>
          </cell>
          <cell r="HM29" t="str">
            <v>0</v>
          </cell>
          <cell r="HN29" t="str">
            <v>0</v>
          </cell>
          <cell r="HO29" t="str">
            <v>0</v>
          </cell>
          <cell r="HP29" t="str">
            <v>0</v>
          </cell>
          <cell r="HQ29" t="str">
            <v>0</v>
          </cell>
          <cell r="HR29" t="str">
            <v>0</v>
          </cell>
          <cell r="HS29" t="str">
            <v>0</v>
          </cell>
          <cell r="HT29" t="str">
            <v>0</v>
          </cell>
          <cell r="HU29" t="str">
            <v>0</v>
          </cell>
          <cell r="HV29" t="str">
            <v>0</v>
          </cell>
          <cell r="HW29">
            <v>25</v>
          </cell>
        </row>
        <row r="30">
          <cell r="A30" t="str">
            <v>Y0517006</v>
          </cell>
          <cell r="B30" t="str">
            <v>Operating lease assets deprn impairment charge reversed</v>
          </cell>
          <cell r="C30" t="str">
            <v>0</v>
          </cell>
          <cell r="D30" t="str">
            <v>0</v>
          </cell>
          <cell r="E30" t="str">
            <v>0</v>
          </cell>
          <cell r="F30" t="str">
            <v>0</v>
          </cell>
          <cell r="G30" t="str">
            <v>0</v>
          </cell>
          <cell r="H30" t="str">
            <v>0</v>
          </cell>
          <cell r="I30" t="str">
            <v>0</v>
          </cell>
          <cell r="J30" t="str">
            <v>0</v>
          </cell>
          <cell r="K30" t="str">
            <v>0</v>
          </cell>
          <cell r="L30" t="str">
            <v>0</v>
          </cell>
          <cell r="M30" t="str">
            <v>0</v>
          </cell>
          <cell r="N30" t="str">
            <v>0</v>
          </cell>
          <cell r="O30" t="str">
            <v>0</v>
          </cell>
          <cell r="P30" t="str">
            <v>0</v>
          </cell>
          <cell r="Q30" t="str">
            <v>0</v>
          </cell>
          <cell r="R30" t="str">
            <v>0</v>
          </cell>
          <cell r="S30" t="str">
            <v>0</v>
          </cell>
          <cell r="T30" t="str">
            <v>0</v>
          </cell>
          <cell r="U30" t="str">
            <v>0</v>
          </cell>
          <cell r="V30" t="str">
            <v>0</v>
          </cell>
          <cell r="W30" t="str">
            <v>0</v>
          </cell>
          <cell r="X30" t="str">
            <v>0</v>
          </cell>
          <cell r="Y30" t="str">
            <v>0</v>
          </cell>
          <cell r="Z30" t="str">
            <v>0</v>
          </cell>
          <cell r="AA30" t="str">
            <v>0</v>
          </cell>
          <cell r="AB30" t="str">
            <v>0</v>
          </cell>
          <cell r="AC30" t="str">
            <v>0</v>
          </cell>
          <cell r="AD30" t="str">
            <v>0</v>
          </cell>
          <cell r="AE30" t="str">
            <v>0</v>
          </cell>
          <cell r="AF30" t="str">
            <v>0</v>
          </cell>
          <cell r="AG30" t="str">
            <v>0</v>
          </cell>
          <cell r="AH30" t="str">
            <v>0</v>
          </cell>
          <cell r="AI30" t="str">
            <v>0</v>
          </cell>
          <cell r="AJ30" t="str">
            <v>0</v>
          </cell>
          <cell r="AK30" t="str">
            <v>0</v>
          </cell>
          <cell r="AL30" t="str">
            <v>0</v>
          </cell>
          <cell r="AM30" t="str">
            <v>0</v>
          </cell>
          <cell r="AN30" t="str">
            <v>0</v>
          </cell>
          <cell r="AO30" t="str">
            <v>0</v>
          </cell>
          <cell r="AP30" t="str">
            <v>0</v>
          </cell>
          <cell r="AQ30" t="str">
            <v>0</v>
          </cell>
          <cell r="AR30" t="str">
            <v>0</v>
          </cell>
          <cell r="AS30" t="str">
            <v>0</v>
          </cell>
          <cell r="AT30" t="str">
            <v>0</v>
          </cell>
          <cell r="AU30" t="str">
            <v>0</v>
          </cell>
          <cell r="AV30" t="str">
            <v>0</v>
          </cell>
          <cell r="AW30" t="str">
            <v>0</v>
          </cell>
          <cell r="AX30" t="str">
            <v>0</v>
          </cell>
          <cell r="AY30" t="str">
            <v>0</v>
          </cell>
          <cell r="AZ30" t="str">
            <v>0</v>
          </cell>
          <cell r="BA30" t="str">
            <v>0</v>
          </cell>
          <cell r="BB30" t="str">
            <v>0</v>
          </cell>
          <cell r="BC30" t="str">
            <v>0</v>
          </cell>
          <cell r="BD30" t="str">
            <v>0</v>
          </cell>
          <cell r="BE30" t="str">
            <v>0</v>
          </cell>
          <cell r="BF30" t="str">
            <v>0</v>
          </cell>
          <cell r="BG30" t="str">
            <v>0</v>
          </cell>
          <cell r="BH30" t="str">
            <v>0</v>
          </cell>
          <cell r="BI30" t="str">
            <v>0</v>
          </cell>
          <cell r="BJ30" t="str">
            <v>0</v>
          </cell>
          <cell r="BK30" t="str">
            <v>0</v>
          </cell>
          <cell r="BL30" t="str">
            <v>0</v>
          </cell>
          <cell r="BM30" t="str">
            <v>0</v>
          </cell>
          <cell r="BN30" t="str">
            <v>0</v>
          </cell>
          <cell r="BO30" t="str">
            <v>0</v>
          </cell>
          <cell r="BP30" t="str">
            <v>0</v>
          </cell>
          <cell r="BQ30" t="str">
            <v>0</v>
          </cell>
          <cell r="BR30" t="str">
            <v>0</v>
          </cell>
          <cell r="BS30" t="str">
            <v>0</v>
          </cell>
          <cell r="BT30" t="str">
            <v>0</v>
          </cell>
          <cell r="BU30" t="str">
            <v>0</v>
          </cell>
          <cell r="BV30" t="str">
            <v>0</v>
          </cell>
          <cell r="BW30" t="str">
            <v>0</v>
          </cell>
          <cell r="BX30" t="str">
            <v>0</v>
          </cell>
          <cell r="BY30" t="str">
            <v>0</v>
          </cell>
          <cell r="BZ30" t="str">
            <v>0</v>
          </cell>
          <cell r="CA30" t="str">
            <v>0</v>
          </cell>
          <cell r="CB30" t="str">
            <v>0</v>
          </cell>
          <cell r="CC30" t="str">
            <v>0</v>
          </cell>
          <cell r="CD30" t="str">
            <v>0</v>
          </cell>
          <cell r="CE30" t="str">
            <v>0</v>
          </cell>
          <cell r="CF30" t="str">
            <v>0</v>
          </cell>
          <cell r="CG30" t="str">
            <v>0</v>
          </cell>
          <cell r="CH30" t="str">
            <v>0</v>
          </cell>
          <cell r="CI30" t="str">
            <v>0</v>
          </cell>
          <cell r="CJ30" t="str">
            <v>0</v>
          </cell>
          <cell r="CK30" t="str">
            <v>0</v>
          </cell>
          <cell r="CL30" t="str">
            <v>0</v>
          </cell>
          <cell r="CM30" t="str">
            <v>0</v>
          </cell>
          <cell r="CN30" t="str">
            <v>0</v>
          </cell>
          <cell r="CO30" t="str">
            <v>0</v>
          </cell>
          <cell r="CP30" t="str">
            <v>0</v>
          </cell>
          <cell r="CQ30" t="str">
            <v>0</v>
          </cell>
          <cell r="CR30" t="str">
            <v>0</v>
          </cell>
          <cell r="CS30" t="str">
            <v>0</v>
          </cell>
          <cell r="CT30" t="str">
            <v>0</v>
          </cell>
          <cell r="CU30" t="str">
            <v>0</v>
          </cell>
          <cell r="CV30" t="str">
            <v>0</v>
          </cell>
          <cell r="CW30" t="str">
            <v>0</v>
          </cell>
          <cell r="CX30" t="str">
            <v>0</v>
          </cell>
          <cell r="CY30" t="str">
            <v>0</v>
          </cell>
          <cell r="CZ30" t="str">
            <v>0</v>
          </cell>
          <cell r="DA30" t="str">
            <v>0</v>
          </cell>
          <cell r="DB30" t="str">
            <v>0</v>
          </cell>
          <cell r="DC30" t="str">
            <v>0</v>
          </cell>
          <cell r="DD30" t="str">
            <v>0</v>
          </cell>
          <cell r="DE30" t="str">
            <v>0</v>
          </cell>
          <cell r="DF30" t="str">
            <v>0</v>
          </cell>
          <cell r="DG30" t="str">
            <v>0</v>
          </cell>
          <cell r="DH30" t="str">
            <v>0</v>
          </cell>
          <cell r="DI30" t="str">
            <v>0</v>
          </cell>
          <cell r="DJ30" t="str">
            <v>0</v>
          </cell>
          <cell r="DK30" t="str">
            <v>0</v>
          </cell>
          <cell r="DL30" t="str">
            <v>0</v>
          </cell>
          <cell r="DM30" t="str">
            <v>0</v>
          </cell>
          <cell r="DN30" t="str">
            <v>0</v>
          </cell>
          <cell r="DO30" t="str">
            <v>0</v>
          </cell>
          <cell r="DP30" t="str">
            <v>0</v>
          </cell>
          <cell r="DQ30" t="str">
            <v>0</v>
          </cell>
          <cell r="DR30" t="str">
            <v>0</v>
          </cell>
          <cell r="DS30" t="str">
            <v>0</v>
          </cell>
          <cell r="DT30" t="str">
            <v>0</v>
          </cell>
          <cell r="DU30" t="str">
            <v>0</v>
          </cell>
          <cell r="DV30" t="str">
            <v>0</v>
          </cell>
          <cell r="DW30" t="str">
            <v>0</v>
          </cell>
          <cell r="DX30" t="str">
            <v>0</v>
          </cell>
          <cell r="DY30" t="str">
            <v>0</v>
          </cell>
          <cell r="DZ30" t="str">
            <v>0</v>
          </cell>
          <cell r="EA30" t="str">
            <v>0</v>
          </cell>
          <cell r="EB30" t="str">
            <v>0</v>
          </cell>
          <cell r="EC30" t="str">
            <v>0</v>
          </cell>
          <cell r="ED30" t="str">
            <v>0</v>
          </cell>
          <cell r="EE30" t="str">
            <v>0</v>
          </cell>
          <cell r="EF30" t="str">
            <v>0</v>
          </cell>
          <cell r="EG30" t="str">
            <v>0</v>
          </cell>
          <cell r="EH30" t="str">
            <v>0</v>
          </cell>
          <cell r="EI30" t="str">
            <v>0</v>
          </cell>
          <cell r="EJ30" t="str">
            <v>0</v>
          </cell>
          <cell r="EK30" t="str">
            <v>0</v>
          </cell>
          <cell r="EL30" t="str">
            <v>0</v>
          </cell>
          <cell r="EM30" t="str">
            <v>0</v>
          </cell>
          <cell r="EN30" t="str">
            <v>0</v>
          </cell>
          <cell r="EO30" t="str">
            <v>0</v>
          </cell>
          <cell r="EP30" t="str">
            <v>0</v>
          </cell>
          <cell r="EQ30" t="str">
            <v>0</v>
          </cell>
          <cell r="ER30" t="str">
            <v>0</v>
          </cell>
          <cell r="ES30" t="str">
            <v>0</v>
          </cell>
          <cell r="ET30" t="str">
            <v>0</v>
          </cell>
          <cell r="EU30" t="str">
            <v>0</v>
          </cell>
          <cell r="EV30" t="str">
            <v>0</v>
          </cell>
          <cell r="EW30" t="str">
            <v>0</v>
          </cell>
          <cell r="EX30" t="str">
            <v>0</v>
          </cell>
          <cell r="EY30" t="str">
            <v>0</v>
          </cell>
          <cell r="EZ30" t="str">
            <v>0</v>
          </cell>
          <cell r="FA30" t="str">
            <v>0</v>
          </cell>
          <cell r="FB30" t="str">
            <v>0</v>
          </cell>
          <cell r="FC30" t="str">
            <v>0</v>
          </cell>
          <cell r="FD30" t="str">
            <v>0</v>
          </cell>
          <cell r="FE30" t="str">
            <v>0</v>
          </cell>
          <cell r="FF30" t="str">
            <v>0</v>
          </cell>
          <cell r="FG30" t="str">
            <v>0</v>
          </cell>
          <cell r="FH30" t="str">
            <v>0</v>
          </cell>
          <cell r="FI30" t="str">
            <v>0</v>
          </cell>
          <cell r="FJ30" t="str">
            <v>0</v>
          </cell>
          <cell r="FK30" t="str">
            <v>0</v>
          </cell>
          <cell r="FL30" t="str">
            <v>0</v>
          </cell>
          <cell r="FM30" t="str">
            <v>0</v>
          </cell>
          <cell r="FN30" t="str">
            <v>0</v>
          </cell>
          <cell r="FO30" t="str">
            <v>0</v>
          </cell>
          <cell r="FP30" t="str">
            <v>0</v>
          </cell>
          <cell r="FQ30" t="str">
            <v>0</v>
          </cell>
          <cell r="FR30" t="str">
            <v>0</v>
          </cell>
          <cell r="FS30" t="str">
            <v>0</v>
          </cell>
          <cell r="FT30" t="str">
            <v>0</v>
          </cell>
          <cell r="FU30" t="str">
            <v>0</v>
          </cell>
          <cell r="FV30" t="str">
            <v>0</v>
          </cell>
          <cell r="FW30" t="str">
            <v>0</v>
          </cell>
          <cell r="FX30" t="str">
            <v>0</v>
          </cell>
          <cell r="FY30" t="str">
            <v>0</v>
          </cell>
          <cell r="FZ30" t="str">
            <v>0</v>
          </cell>
          <cell r="GA30" t="str">
            <v>0</v>
          </cell>
          <cell r="GB30" t="str">
            <v>0</v>
          </cell>
          <cell r="GC30" t="str">
            <v>0</v>
          </cell>
          <cell r="GD30" t="str">
            <v>0</v>
          </cell>
          <cell r="GE30" t="str">
            <v>0</v>
          </cell>
          <cell r="GF30" t="str">
            <v>0</v>
          </cell>
          <cell r="GG30" t="str">
            <v>0</v>
          </cell>
          <cell r="GH30" t="str">
            <v>0</v>
          </cell>
          <cell r="GI30" t="str">
            <v>0</v>
          </cell>
          <cell r="GJ30" t="str">
            <v>0</v>
          </cell>
          <cell r="GK30" t="str">
            <v>0</v>
          </cell>
          <cell r="GL30" t="str">
            <v>0</v>
          </cell>
          <cell r="GM30" t="str">
            <v>0</v>
          </cell>
          <cell r="GN30" t="str">
            <v>0</v>
          </cell>
          <cell r="GO30" t="str">
            <v>0</v>
          </cell>
          <cell r="GP30" t="str">
            <v>0</v>
          </cell>
          <cell r="GQ30" t="str">
            <v>0</v>
          </cell>
          <cell r="GR30" t="str">
            <v>0</v>
          </cell>
          <cell r="GS30" t="str">
            <v>0</v>
          </cell>
          <cell r="GT30" t="str">
            <v>0</v>
          </cell>
          <cell r="GU30" t="str">
            <v>0</v>
          </cell>
          <cell r="GV30" t="str">
            <v>0</v>
          </cell>
          <cell r="GW30" t="str">
            <v>0</v>
          </cell>
          <cell r="GX30" t="str">
            <v>0</v>
          </cell>
          <cell r="GY30" t="str">
            <v>0</v>
          </cell>
          <cell r="GZ30" t="str">
            <v>0</v>
          </cell>
          <cell r="HA30" t="str">
            <v>0</v>
          </cell>
          <cell r="HB30" t="str">
            <v>0</v>
          </cell>
          <cell r="HC30" t="str">
            <v>0</v>
          </cell>
          <cell r="HD30" t="str">
            <v>0</v>
          </cell>
          <cell r="HE30" t="str">
            <v>0</v>
          </cell>
          <cell r="HF30" t="str">
            <v>0</v>
          </cell>
          <cell r="HG30" t="str">
            <v>0</v>
          </cell>
          <cell r="HH30" t="str">
            <v>0</v>
          </cell>
          <cell r="HI30" t="str">
            <v>0</v>
          </cell>
          <cell r="HJ30" t="str">
            <v>0</v>
          </cell>
          <cell r="HK30" t="str">
            <v>0</v>
          </cell>
          <cell r="HL30" t="str">
            <v>0</v>
          </cell>
          <cell r="HM30" t="str">
            <v>0</v>
          </cell>
          <cell r="HN30" t="str">
            <v>0</v>
          </cell>
          <cell r="HO30" t="str">
            <v>0</v>
          </cell>
          <cell r="HP30" t="str">
            <v>0</v>
          </cell>
          <cell r="HQ30" t="str">
            <v>0</v>
          </cell>
          <cell r="HR30" t="str">
            <v>0</v>
          </cell>
          <cell r="HS30" t="str">
            <v>0</v>
          </cell>
          <cell r="HT30" t="str">
            <v>0</v>
          </cell>
          <cell r="HU30" t="str">
            <v>0</v>
          </cell>
          <cell r="HV30" t="str">
            <v>0</v>
          </cell>
          <cell r="HW30">
            <v>26</v>
          </cell>
        </row>
        <row r="31">
          <cell r="A31" t="str">
            <v>Y0517007</v>
          </cell>
          <cell r="B31" t="str">
            <v>Operating lease assets deprn on disposals</v>
          </cell>
          <cell r="C31" t="str">
            <v>0</v>
          </cell>
          <cell r="D31" t="str">
            <v>0</v>
          </cell>
          <cell r="E31" t="str">
            <v>0</v>
          </cell>
          <cell r="F31" t="str">
            <v>0</v>
          </cell>
          <cell r="G31" t="str">
            <v>0</v>
          </cell>
          <cell r="H31" t="str">
            <v>0</v>
          </cell>
          <cell r="I31" t="str">
            <v>0</v>
          </cell>
          <cell r="J31" t="str">
            <v>0</v>
          </cell>
          <cell r="K31" t="str">
            <v>0</v>
          </cell>
          <cell r="L31" t="str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0</v>
          </cell>
          <cell r="S31" t="str">
            <v>0</v>
          </cell>
          <cell r="T31" t="str">
            <v>0</v>
          </cell>
          <cell r="U31" t="str">
            <v>0</v>
          </cell>
          <cell r="V31" t="str">
            <v>0</v>
          </cell>
          <cell r="W31" t="str">
            <v>0</v>
          </cell>
          <cell r="X31" t="str">
            <v>0</v>
          </cell>
          <cell r="Y31" t="str">
            <v>0</v>
          </cell>
          <cell r="Z31" t="str">
            <v>0</v>
          </cell>
          <cell r="AA31" t="str">
            <v>0</v>
          </cell>
          <cell r="AB31" t="str">
            <v>0</v>
          </cell>
          <cell r="AC31" t="str">
            <v>0</v>
          </cell>
          <cell r="AD31" t="str">
            <v>0</v>
          </cell>
          <cell r="AE31" t="str">
            <v>0</v>
          </cell>
          <cell r="AF31" t="str">
            <v>0</v>
          </cell>
          <cell r="AG31" t="str">
            <v>0</v>
          </cell>
          <cell r="AH31" t="str">
            <v>0</v>
          </cell>
          <cell r="AI31" t="str">
            <v>0</v>
          </cell>
          <cell r="AJ31" t="str">
            <v>0</v>
          </cell>
          <cell r="AK31" t="str">
            <v>0</v>
          </cell>
          <cell r="AL31" t="str">
            <v>0</v>
          </cell>
          <cell r="AM31" t="str">
            <v>0</v>
          </cell>
          <cell r="AN31" t="str">
            <v>0</v>
          </cell>
          <cell r="AO31" t="str">
            <v>0</v>
          </cell>
          <cell r="AP31" t="str">
            <v>0</v>
          </cell>
          <cell r="AQ31" t="str">
            <v>0</v>
          </cell>
          <cell r="AR31" t="str">
            <v>0</v>
          </cell>
          <cell r="AS31" t="str">
            <v>0</v>
          </cell>
          <cell r="AT31" t="str">
            <v>0</v>
          </cell>
          <cell r="AU31" t="str">
            <v>0</v>
          </cell>
          <cell r="AV31" t="str">
            <v>0</v>
          </cell>
          <cell r="AW31" t="str">
            <v>0</v>
          </cell>
          <cell r="AX31" t="str">
            <v>0</v>
          </cell>
          <cell r="AY31" t="str">
            <v>0</v>
          </cell>
          <cell r="AZ31" t="str">
            <v>0</v>
          </cell>
          <cell r="BA31" t="str">
            <v>0</v>
          </cell>
          <cell r="BB31" t="str">
            <v>0</v>
          </cell>
          <cell r="BC31" t="str">
            <v>0</v>
          </cell>
          <cell r="BD31" t="str">
            <v>0</v>
          </cell>
          <cell r="BE31" t="str">
            <v>0</v>
          </cell>
          <cell r="BF31" t="str">
            <v>0</v>
          </cell>
          <cell r="BG31" t="str">
            <v>0</v>
          </cell>
          <cell r="BH31" t="str">
            <v>0</v>
          </cell>
          <cell r="BI31" t="str">
            <v>0</v>
          </cell>
          <cell r="BJ31" t="str">
            <v>0</v>
          </cell>
          <cell r="BK31" t="str">
            <v>0</v>
          </cell>
          <cell r="BL31" t="str">
            <v>0</v>
          </cell>
          <cell r="BM31" t="str">
            <v>0</v>
          </cell>
          <cell r="BN31" t="str">
            <v>0</v>
          </cell>
          <cell r="BO31" t="str">
            <v>0</v>
          </cell>
          <cell r="BP31" t="str">
            <v>0</v>
          </cell>
          <cell r="BQ31" t="str">
            <v>0</v>
          </cell>
          <cell r="BR31" t="str">
            <v>0</v>
          </cell>
          <cell r="BS31" t="str">
            <v>0</v>
          </cell>
          <cell r="BT31" t="str">
            <v>0</v>
          </cell>
          <cell r="BU31" t="str">
            <v>0</v>
          </cell>
          <cell r="BV31" t="str">
            <v>0</v>
          </cell>
          <cell r="BW31" t="str">
            <v>0</v>
          </cell>
          <cell r="BX31" t="str">
            <v>0</v>
          </cell>
          <cell r="BY31" t="str">
            <v>0</v>
          </cell>
          <cell r="BZ31" t="str">
            <v>0</v>
          </cell>
          <cell r="CA31" t="str">
            <v>0</v>
          </cell>
          <cell r="CB31" t="str">
            <v>0</v>
          </cell>
          <cell r="CC31" t="str">
            <v>0</v>
          </cell>
          <cell r="CD31" t="str">
            <v>0</v>
          </cell>
          <cell r="CE31" t="str">
            <v>0</v>
          </cell>
          <cell r="CF31" t="str">
            <v>0</v>
          </cell>
          <cell r="CG31" t="str">
            <v>0</v>
          </cell>
          <cell r="CH31" t="str">
            <v>0</v>
          </cell>
          <cell r="CI31" t="str">
            <v>0</v>
          </cell>
          <cell r="CJ31" t="str">
            <v>0</v>
          </cell>
          <cell r="CK31" t="str">
            <v>0</v>
          </cell>
          <cell r="CL31" t="str">
            <v>0</v>
          </cell>
          <cell r="CM31" t="str">
            <v>0</v>
          </cell>
          <cell r="CN31" t="str">
            <v>0</v>
          </cell>
          <cell r="CO31" t="str">
            <v>0</v>
          </cell>
          <cell r="CP31" t="str">
            <v>0</v>
          </cell>
          <cell r="CQ31" t="str">
            <v>0</v>
          </cell>
          <cell r="CR31" t="str">
            <v>0</v>
          </cell>
          <cell r="CS31" t="str">
            <v>0</v>
          </cell>
          <cell r="CT31" t="str">
            <v>0</v>
          </cell>
          <cell r="CU31" t="str">
            <v>0</v>
          </cell>
          <cell r="CV31" t="str">
            <v>0</v>
          </cell>
          <cell r="CW31" t="str">
            <v>0</v>
          </cell>
          <cell r="CX31" t="str">
            <v>0</v>
          </cell>
          <cell r="CY31" t="str">
            <v>0</v>
          </cell>
          <cell r="CZ31" t="str">
            <v>0</v>
          </cell>
          <cell r="DA31" t="str">
            <v>0</v>
          </cell>
          <cell r="DB31" t="str">
            <v>0</v>
          </cell>
          <cell r="DC31" t="str">
            <v>0</v>
          </cell>
          <cell r="DD31" t="str">
            <v>0</v>
          </cell>
          <cell r="DE31" t="str">
            <v>0</v>
          </cell>
          <cell r="DF31" t="str">
            <v>0</v>
          </cell>
          <cell r="DG31" t="str">
            <v>0</v>
          </cell>
          <cell r="DH31" t="str">
            <v>0</v>
          </cell>
          <cell r="DI31" t="str">
            <v>0</v>
          </cell>
          <cell r="DJ31" t="str">
            <v>0</v>
          </cell>
          <cell r="DK31" t="str">
            <v>0</v>
          </cell>
          <cell r="DL31" t="str">
            <v>0</v>
          </cell>
          <cell r="DM31" t="str">
            <v>0</v>
          </cell>
          <cell r="DN31" t="str">
            <v>0</v>
          </cell>
          <cell r="DO31" t="str">
            <v>0</v>
          </cell>
          <cell r="DP31" t="str">
            <v>0</v>
          </cell>
          <cell r="DQ31" t="str">
            <v>0</v>
          </cell>
          <cell r="DR31" t="str">
            <v>0</v>
          </cell>
          <cell r="DS31" t="str">
            <v>0</v>
          </cell>
          <cell r="DT31" t="str">
            <v>0</v>
          </cell>
          <cell r="DU31" t="str">
            <v>0</v>
          </cell>
          <cell r="DV31" t="str">
            <v>0</v>
          </cell>
          <cell r="DW31" t="str">
            <v>0</v>
          </cell>
          <cell r="DX31" t="str">
            <v>0</v>
          </cell>
          <cell r="DY31" t="str">
            <v>0</v>
          </cell>
          <cell r="DZ31" t="str">
            <v>0</v>
          </cell>
          <cell r="EA31" t="str">
            <v>0</v>
          </cell>
          <cell r="EB31" t="str">
            <v>0</v>
          </cell>
          <cell r="EC31" t="str">
            <v>0</v>
          </cell>
          <cell r="ED31" t="str">
            <v>0</v>
          </cell>
          <cell r="EE31" t="str">
            <v>0</v>
          </cell>
          <cell r="EF31" t="str">
            <v>0</v>
          </cell>
          <cell r="EG31" t="str">
            <v>0</v>
          </cell>
          <cell r="EH31" t="str">
            <v>0</v>
          </cell>
          <cell r="EI31" t="str">
            <v>0</v>
          </cell>
          <cell r="EJ31" t="str">
            <v>0</v>
          </cell>
          <cell r="EK31" t="str">
            <v>0</v>
          </cell>
          <cell r="EL31" t="str">
            <v>0</v>
          </cell>
          <cell r="EM31" t="str">
            <v>0</v>
          </cell>
          <cell r="EN31" t="str">
            <v>0</v>
          </cell>
          <cell r="EO31" t="str">
            <v>0</v>
          </cell>
          <cell r="EP31" t="str">
            <v>0</v>
          </cell>
          <cell r="EQ31" t="str">
            <v>0</v>
          </cell>
          <cell r="ER31" t="str">
            <v>0</v>
          </cell>
          <cell r="ES31" t="str">
            <v>0</v>
          </cell>
          <cell r="ET31" t="str">
            <v>0</v>
          </cell>
          <cell r="EU31" t="str">
            <v>0</v>
          </cell>
          <cell r="EV31" t="str">
            <v>0</v>
          </cell>
          <cell r="EW31" t="str">
            <v>0</v>
          </cell>
          <cell r="EX31" t="str">
            <v>0</v>
          </cell>
          <cell r="EY31" t="str">
            <v>0</v>
          </cell>
          <cell r="EZ31" t="str">
            <v>0</v>
          </cell>
          <cell r="FA31" t="str">
            <v>0</v>
          </cell>
          <cell r="FB31" t="str">
            <v>0</v>
          </cell>
          <cell r="FC31" t="str">
            <v>0</v>
          </cell>
          <cell r="FD31" t="str">
            <v>0</v>
          </cell>
          <cell r="FE31">
            <v>39547579.630000003</v>
          </cell>
          <cell r="FF31" t="str">
            <v>0</v>
          </cell>
          <cell r="FG31" t="str">
            <v>0</v>
          </cell>
          <cell r="FH31" t="str">
            <v>0</v>
          </cell>
          <cell r="FI31" t="str">
            <v>0</v>
          </cell>
          <cell r="FJ31" t="str">
            <v>0</v>
          </cell>
          <cell r="FK31" t="str">
            <v>0</v>
          </cell>
          <cell r="FL31" t="str">
            <v>0</v>
          </cell>
          <cell r="FM31" t="str">
            <v>0</v>
          </cell>
          <cell r="FN31" t="str">
            <v>0</v>
          </cell>
          <cell r="FO31" t="str">
            <v>0</v>
          </cell>
          <cell r="FP31" t="str">
            <v>0</v>
          </cell>
          <cell r="FQ31" t="str">
            <v>0</v>
          </cell>
          <cell r="FR31" t="str">
            <v>0</v>
          </cell>
          <cell r="FS31" t="str">
            <v>0</v>
          </cell>
          <cell r="FT31" t="str">
            <v>0</v>
          </cell>
          <cell r="FU31" t="str">
            <v>0</v>
          </cell>
          <cell r="FV31" t="str">
            <v>0</v>
          </cell>
          <cell r="FW31" t="str">
            <v>0</v>
          </cell>
          <cell r="FX31" t="str">
            <v>0</v>
          </cell>
          <cell r="FY31" t="str">
            <v>0</v>
          </cell>
          <cell r="FZ31" t="str">
            <v>0</v>
          </cell>
          <cell r="GA31" t="str">
            <v>0</v>
          </cell>
          <cell r="GB31" t="str">
            <v>0</v>
          </cell>
          <cell r="GC31" t="str">
            <v>0</v>
          </cell>
          <cell r="GD31" t="str">
            <v>0</v>
          </cell>
          <cell r="GE31">
            <v>-6932053.5099999979</v>
          </cell>
          <cell r="GF31" t="str">
            <v>0</v>
          </cell>
          <cell r="GG31" t="str">
            <v>0</v>
          </cell>
          <cell r="GH31" t="str">
            <v>0</v>
          </cell>
          <cell r="GI31" t="str">
            <v>0</v>
          </cell>
          <cell r="GJ31" t="str">
            <v>0</v>
          </cell>
          <cell r="GK31" t="str">
            <v>0</v>
          </cell>
          <cell r="GL31" t="str">
            <v>0</v>
          </cell>
          <cell r="GM31" t="str">
            <v>0</v>
          </cell>
          <cell r="GN31" t="str">
            <v>0</v>
          </cell>
          <cell r="GO31" t="str">
            <v>0</v>
          </cell>
          <cell r="GP31" t="str">
            <v>0</v>
          </cell>
          <cell r="GQ31" t="str">
            <v>0</v>
          </cell>
          <cell r="GR31" t="str">
            <v>0</v>
          </cell>
          <cell r="GS31" t="str">
            <v>0</v>
          </cell>
          <cell r="GT31" t="str">
            <v>0</v>
          </cell>
          <cell r="GU31" t="str">
            <v>0</v>
          </cell>
          <cell r="GV31" t="str">
            <v>0</v>
          </cell>
          <cell r="GW31" t="str">
            <v>0</v>
          </cell>
          <cell r="GX31" t="str">
            <v>0</v>
          </cell>
          <cell r="GY31" t="str">
            <v>0</v>
          </cell>
          <cell r="GZ31" t="str">
            <v>0</v>
          </cell>
          <cell r="HA31" t="str">
            <v>0</v>
          </cell>
          <cell r="HB31" t="str">
            <v>0</v>
          </cell>
          <cell r="HC31" t="str">
            <v>0</v>
          </cell>
          <cell r="HD31" t="str">
            <v>0</v>
          </cell>
          <cell r="HE31" t="str">
            <v>0</v>
          </cell>
          <cell r="HF31" t="str">
            <v>0</v>
          </cell>
          <cell r="HG31" t="str">
            <v>0</v>
          </cell>
          <cell r="HH31" t="str">
            <v>0</v>
          </cell>
          <cell r="HI31" t="str">
            <v>0</v>
          </cell>
          <cell r="HJ31" t="str">
            <v>0</v>
          </cell>
          <cell r="HK31" t="str">
            <v>0</v>
          </cell>
          <cell r="HL31" t="str">
            <v>0</v>
          </cell>
          <cell r="HM31" t="str">
            <v>0</v>
          </cell>
          <cell r="HN31" t="str">
            <v>0</v>
          </cell>
          <cell r="HO31">
            <v>-0.12</v>
          </cell>
          <cell r="HP31" t="str">
            <v>0</v>
          </cell>
          <cell r="HQ31" t="str">
            <v>0</v>
          </cell>
          <cell r="HR31" t="str">
            <v>0</v>
          </cell>
          <cell r="HS31" t="str">
            <v>0</v>
          </cell>
          <cell r="HT31" t="str">
            <v>0</v>
          </cell>
          <cell r="HU31">
            <v>32615526.000000004</v>
          </cell>
          <cell r="HV31">
            <v>32615526.000000004</v>
          </cell>
          <cell r="HW31">
            <v>27</v>
          </cell>
        </row>
        <row r="32">
          <cell r="A32" t="str">
            <v>Y0517008</v>
          </cell>
          <cell r="B32" t="str">
            <v>Operating lease assets deprn transf to/from assets held for sale</v>
          </cell>
          <cell r="C32" t="str">
            <v>0</v>
          </cell>
          <cell r="D32" t="str">
            <v>0</v>
          </cell>
          <cell r="E32" t="str">
            <v>0</v>
          </cell>
          <cell r="F32" t="str">
            <v>0</v>
          </cell>
          <cell r="G32" t="str">
            <v>0</v>
          </cell>
          <cell r="H32" t="str">
            <v>0</v>
          </cell>
          <cell r="I32" t="str">
            <v>0</v>
          </cell>
          <cell r="J32" t="str">
            <v>0</v>
          </cell>
          <cell r="K32" t="str">
            <v>0</v>
          </cell>
          <cell r="L32" t="str">
            <v>0</v>
          </cell>
          <cell r="M32" t="str">
            <v>0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0</v>
          </cell>
          <cell r="S32" t="str">
            <v>0</v>
          </cell>
          <cell r="T32" t="str">
            <v>0</v>
          </cell>
          <cell r="U32" t="str">
            <v>0</v>
          </cell>
          <cell r="V32" t="str">
            <v>0</v>
          </cell>
          <cell r="W32" t="str">
            <v>0</v>
          </cell>
          <cell r="X32" t="str">
            <v>0</v>
          </cell>
          <cell r="Y32" t="str">
            <v>0</v>
          </cell>
          <cell r="Z32" t="str">
            <v>0</v>
          </cell>
          <cell r="AA32" t="str">
            <v>0</v>
          </cell>
          <cell r="AB32" t="str">
            <v>0</v>
          </cell>
          <cell r="AC32" t="str">
            <v>0</v>
          </cell>
          <cell r="AD32" t="str">
            <v>0</v>
          </cell>
          <cell r="AE32" t="str">
            <v>0</v>
          </cell>
          <cell r="AF32" t="str">
            <v>0</v>
          </cell>
          <cell r="AG32" t="str">
            <v>0</v>
          </cell>
          <cell r="AH32" t="str">
            <v>0</v>
          </cell>
          <cell r="AI32" t="str">
            <v>0</v>
          </cell>
          <cell r="AJ32" t="str">
            <v>0</v>
          </cell>
          <cell r="AK32" t="str">
            <v>0</v>
          </cell>
          <cell r="AL32" t="str">
            <v>0</v>
          </cell>
          <cell r="AM32" t="str">
            <v>0</v>
          </cell>
          <cell r="AN32" t="str">
            <v>0</v>
          </cell>
          <cell r="AO32" t="str">
            <v>0</v>
          </cell>
          <cell r="AP32" t="str">
            <v>0</v>
          </cell>
          <cell r="AQ32" t="str">
            <v>0</v>
          </cell>
          <cell r="AR32" t="str">
            <v>0</v>
          </cell>
          <cell r="AS32" t="str">
            <v>0</v>
          </cell>
          <cell r="AT32" t="str">
            <v>0</v>
          </cell>
          <cell r="AU32" t="str">
            <v>0</v>
          </cell>
          <cell r="AV32" t="str">
            <v>0</v>
          </cell>
          <cell r="AW32" t="str">
            <v>0</v>
          </cell>
          <cell r="AX32" t="str">
            <v>0</v>
          </cell>
          <cell r="AY32" t="str">
            <v>0</v>
          </cell>
          <cell r="AZ32" t="str">
            <v>0</v>
          </cell>
          <cell r="BA32" t="str">
            <v>0</v>
          </cell>
          <cell r="BB32" t="str">
            <v>0</v>
          </cell>
          <cell r="BC32" t="str">
            <v>0</v>
          </cell>
          <cell r="BD32" t="str">
            <v>0</v>
          </cell>
          <cell r="BE32" t="str">
            <v>0</v>
          </cell>
          <cell r="BF32" t="str">
            <v>0</v>
          </cell>
          <cell r="BG32" t="str">
            <v>0</v>
          </cell>
          <cell r="BH32" t="str">
            <v>0</v>
          </cell>
          <cell r="BI32" t="str">
            <v>0</v>
          </cell>
          <cell r="BJ32" t="str">
            <v>0</v>
          </cell>
          <cell r="BK32" t="str">
            <v>0</v>
          </cell>
          <cell r="BL32" t="str">
            <v>0</v>
          </cell>
          <cell r="BM32" t="str">
            <v>0</v>
          </cell>
          <cell r="BN32" t="str">
            <v>0</v>
          </cell>
          <cell r="BO32" t="str">
            <v>0</v>
          </cell>
          <cell r="BP32" t="str">
            <v>0</v>
          </cell>
          <cell r="BQ32" t="str">
            <v>0</v>
          </cell>
          <cell r="BR32" t="str">
            <v>0</v>
          </cell>
          <cell r="BS32" t="str">
            <v>0</v>
          </cell>
          <cell r="BT32" t="str">
            <v>0</v>
          </cell>
          <cell r="BU32" t="str">
            <v>0</v>
          </cell>
          <cell r="BV32" t="str">
            <v>0</v>
          </cell>
          <cell r="BW32" t="str">
            <v>0</v>
          </cell>
          <cell r="BX32" t="str">
            <v>0</v>
          </cell>
          <cell r="BY32" t="str">
            <v>0</v>
          </cell>
          <cell r="BZ32" t="str">
            <v>0</v>
          </cell>
          <cell r="CA32" t="str">
            <v>0</v>
          </cell>
          <cell r="CB32" t="str">
            <v>0</v>
          </cell>
          <cell r="CC32" t="str">
            <v>0</v>
          </cell>
          <cell r="CD32" t="str">
            <v>0</v>
          </cell>
          <cell r="CE32" t="str">
            <v>0</v>
          </cell>
          <cell r="CF32" t="str">
            <v>0</v>
          </cell>
          <cell r="CG32" t="str">
            <v>0</v>
          </cell>
          <cell r="CH32" t="str">
            <v>0</v>
          </cell>
          <cell r="CI32" t="str">
            <v>0</v>
          </cell>
          <cell r="CJ32" t="str">
            <v>0</v>
          </cell>
          <cell r="CK32" t="str">
            <v>0</v>
          </cell>
          <cell r="CL32" t="str">
            <v>0</v>
          </cell>
          <cell r="CM32" t="str">
            <v>0</v>
          </cell>
          <cell r="CN32" t="str">
            <v>0</v>
          </cell>
          <cell r="CO32" t="str">
            <v>0</v>
          </cell>
          <cell r="CP32" t="str">
            <v>0</v>
          </cell>
          <cell r="CQ32" t="str">
            <v>0</v>
          </cell>
          <cell r="CR32" t="str">
            <v>0</v>
          </cell>
          <cell r="CS32" t="str">
            <v>0</v>
          </cell>
          <cell r="CT32" t="str">
            <v>0</v>
          </cell>
          <cell r="CU32" t="str">
            <v>0</v>
          </cell>
          <cell r="CV32" t="str">
            <v>0</v>
          </cell>
          <cell r="CW32" t="str">
            <v>0</v>
          </cell>
          <cell r="CX32" t="str">
            <v>0</v>
          </cell>
          <cell r="CY32" t="str">
            <v>0</v>
          </cell>
          <cell r="CZ32" t="str">
            <v>0</v>
          </cell>
          <cell r="DA32" t="str">
            <v>0</v>
          </cell>
          <cell r="DB32" t="str">
            <v>0</v>
          </cell>
          <cell r="DC32" t="str">
            <v>0</v>
          </cell>
          <cell r="DD32" t="str">
            <v>0</v>
          </cell>
          <cell r="DE32" t="str">
            <v>0</v>
          </cell>
          <cell r="DF32" t="str">
            <v>0</v>
          </cell>
          <cell r="DG32" t="str">
            <v>0</v>
          </cell>
          <cell r="DH32" t="str">
            <v>0</v>
          </cell>
          <cell r="DI32" t="str">
            <v>0</v>
          </cell>
          <cell r="DJ32" t="str">
            <v>0</v>
          </cell>
          <cell r="DK32" t="str">
            <v>0</v>
          </cell>
          <cell r="DL32" t="str">
            <v>0</v>
          </cell>
          <cell r="DM32" t="str">
            <v>0</v>
          </cell>
          <cell r="DN32" t="str">
            <v>0</v>
          </cell>
          <cell r="DO32" t="str">
            <v>0</v>
          </cell>
          <cell r="DP32" t="str">
            <v>0</v>
          </cell>
          <cell r="DQ32" t="str">
            <v>0</v>
          </cell>
          <cell r="DR32" t="str">
            <v>0</v>
          </cell>
          <cell r="DS32" t="str">
            <v>0</v>
          </cell>
          <cell r="DT32" t="str">
            <v>0</v>
          </cell>
          <cell r="DU32" t="str">
            <v>0</v>
          </cell>
          <cell r="DV32" t="str">
            <v>0</v>
          </cell>
          <cell r="DW32" t="str">
            <v>0</v>
          </cell>
          <cell r="DX32" t="str">
            <v>0</v>
          </cell>
          <cell r="DY32" t="str">
            <v>0</v>
          </cell>
          <cell r="DZ32" t="str">
            <v>0</v>
          </cell>
          <cell r="EA32" t="str">
            <v>0</v>
          </cell>
          <cell r="EB32" t="str">
            <v>0</v>
          </cell>
          <cell r="EC32" t="str">
            <v>0</v>
          </cell>
          <cell r="ED32" t="str">
            <v>0</v>
          </cell>
          <cell r="EE32" t="str">
            <v>0</v>
          </cell>
          <cell r="EF32" t="str">
            <v>0</v>
          </cell>
          <cell r="EG32" t="str">
            <v>0</v>
          </cell>
          <cell r="EH32" t="str">
            <v>0</v>
          </cell>
          <cell r="EI32" t="str">
            <v>0</v>
          </cell>
          <cell r="EJ32" t="str">
            <v>0</v>
          </cell>
          <cell r="EK32" t="str">
            <v>0</v>
          </cell>
          <cell r="EL32" t="str">
            <v>0</v>
          </cell>
          <cell r="EM32" t="str">
            <v>0</v>
          </cell>
          <cell r="EN32" t="str">
            <v>0</v>
          </cell>
          <cell r="EO32" t="str">
            <v>0</v>
          </cell>
          <cell r="EP32" t="str">
            <v>0</v>
          </cell>
          <cell r="EQ32" t="str">
            <v>0</v>
          </cell>
          <cell r="ER32" t="str">
            <v>0</v>
          </cell>
          <cell r="ES32" t="str">
            <v>0</v>
          </cell>
          <cell r="ET32" t="str">
            <v>0</v>
          </cell>
          <cell r="EU32" t="str">
            <v>0</v>
          </cell>
          <cell r="EV32" t="str">
            <v>0</v>
          </cell>
          <cell r="EW32" t="str">
            <v>0</v>
          </cell>
          <cell r="EX32" t="str">
            <v>0</v>
          </cell>
          <cell r="EY32" t="str">
            <v>0</v>
          </cell>
          <cell r="EZ32" t="str">
            <v>0</v>
          </cell>
          <cell r="FA32" t="str">
            <v>0</v>
          </cell>
          <cell r="FB32" t="str">
            <v>0</v>
          </cell>
          <cell r="FC32" t="str">
            <v>0</v>
          </cell>
          <cell r="FD32" t="str">
            <v>0</v>
          </cell>
          <cell r="FE32" t="str">
            <v>0</v>
          </cell>
          <cell r="FF32" t="str">
            <v>0</v>
          </cell>
          <cell r="FG32" t="str">
            <v>0</v>
          </cell>
          <cell r="FH32" t="str">
            <v>0</v>
          </cell>
          <cell r="FI32" t="str">
            <v>0</v>
          </cell>
          <cell r="FJ32" t="str">
            <v>0</v>
          </cell>
          <cell r="FK32" t="str">
            <v>0</v>
          </cell>
          <cell r="FL32" t="str">
            <v>0</v>
          </cell>
          <cell r="FM32" t="str">
            <v>0</v>
          </cell>
          <cell r="FN32" t="str">
            <v>0</v>
          </cell>
          <cell r="FO32" t="str">
            <v>0</v>
          </cell>
          <cell r="FP32" t="str">
            <v>0</v>
          </cell>
          <cell r="FQ32" t="str">
            <v>0</v>
          </cell>
          <cell r="FR32" t="str">
            <v>0</v>
          </cell>
          <cell r="FS32" t="str">
            <v>0</v>
          </cell>
          <cell r="FT32" t="str">
            <v>0</v>
          </cell>
          <cell r="FU32" t="str">
            <v>0</v>
          </cell>
          <cell r="FV32" t="str">
            <v>0</v>
          </cell>
          <cell r="FW32" t="str">
            <v>0</v>
          </cell>
          <cell r="FX32" t="str">
            <v>0</v>
          </cell>
          <cell r="FY32" t="str">
            <v>0</v>
          </cell>
          <cell r="FZ32" t="str">
            <v>0</v>
          </cell>
          <cell r="GA32" t="str">
            <v>0</v>
          </cell>
          <cell r="GB32" t="str">
            <v>0</v>
          </cell>
          <cell r="GC32" t="str">
            <v>0</v>
          </cell>
          <cell r="GD32" t="str">
            <v>0</v>
          </cell>
          <cell r="GE32" t="str">
            <v>0</v>
          </cell>
          <cell r="GF32" t="str">
            <v>0</v>
          </cell>
          <cell r="GG32" t="str">
            <v>0</v>
          </cell>
          <cell r="GH32" t="str">
            <v>0</v>
          </cell>
          <cell r="GI32" t="str">
            <v>0</v>
          </cell>
          <cell r="GJ32" t="str">
            <v>0</v>
          </cell>
          <cell r="GK32" t="str">
            <v>0</v>
          </cell>
          <cell r="GL32" t="str">
            <v>0</v>
          </cell>
          <cell r="GM32" t="str">
            <v>0</v>
          </cell>
          <cell r="GN32" t="str">
            <v>0</v>
          </cell>
          <cell r="GO32" t="str">
            <v>0</v>
          </cell>
          <cell r="GP32" t="str">
            <v>0</v>
          </cell>
          <cell r="GQ32" t="str">
            <v>0</v>
          </cell>
          <cell r="GR32" t="str">
            <v>0</v>
          </cell>
          <cell r="GS32" t="str">
            <v>0</v>
          </cell>
          <cell r="GT32" t="str">
            <v>0</v>
          </cell>
          <cell r="GU32" t="str">
            <v>0</v>
          </cell>
          <cell r="GV32" t="str">
            <v>0</v>
          </cell>
          <cell r="GW32" t="str">
            <v>0</v>
          </cell>
          <cell r="GX32" t="str">
            <v>0</v>
          </cell>
          <cell r="GY32" t="str">
            <v>0</v>
          </cell>
          <cell r="GZ32" t="str">
            <v>0</v>
          </cell>
          <cell r="HA32" t="str">
            <v>0</v>
          </cell>
          <cell r="HB32" t="str">
            <v>0</v>
          </cell>
          <cell r="HC32" t="str">
            <v>0</v>
          </cell>
          <cell r="HD32" t="str">
            <v>0</v>
          </cell>
          <cell r="HE32" t="str">
            <v>0</v>
          </cell>
          <cell r="HF32" t="str">
            <v>0</v>
          </cell>
          <cell r="HG32" t="str">
            <v>0</v>
          </cell>
          <cell r="HH32" t="str">
            <v>0</v>
          </cell>
          <cell r="HI32" t="str">
            <v>0</v>
          </cell>
          <cell r="HJ32" t="str">
            <v>0</v>
          </cell>
          <cell r="HK32" t="str">
            <v>0</v>
          </cell>
          <cell r="HL32" t="str">
            <v>0</v>
          </cell>
          <cell r="HM32" t="str">
            <v>0</v>
          </cell>
          <cell r="HN32" t="str">
            <v>0</v>
          </cell>
          <cell r="HO32" t="str">
            <v>0</v>
          </cell>
          <cell r="HP32" t="str">
            <v>0</v>
          </cell>
          <cell r="HQ32" t="str">
            <v>0</v>
          </cell>
          <cell r="HR32" t="str">
            <v>0</v>
          </cell>
          <cell r="HS32" t="str">
            <v>0</v>
          </cell>
          <cell r="HT32" t="str">
            <v>0</v>
          </cell>
          <cell r="HU32" t="str">
            <v>0</v>
          </cell>
          <cell r="HV32" t="str">
            <v>0</v>
          </cell>
          <cell r="HW32">
            <v>28</v>
          </cell>
        </row>
        <row r="33">
          <cell r="A33" t="str">
            <v>Y0517009</v>
          </cell>
          <cell r="B33" t="str">
            <v>Operating lease assets deprn exchange differences</v>
          </cell>
          <cell r="C33" t="str">
            <v>0</v>
          </cell>
          <cell r="D33" t="str">
            <v>0</v>
          </cell>
          <cell r="E33" t="str">
            <v>0</v>
          </cell>
          <cell r="F33" t="str">
            <v>0</v>
          </cell>
          <cell r="G33" t="str">
            <v>0</v>
          </cell>
          <cell r="H33" t="str">
            <v>0</v>
          </cell>
          <cell r="I33" t="str">
            <v>0</v>
          </cell>
          <cell r="J33" t="str">
            <v>0</v>
          </cell>
          <cell r="K33" t="str">
            <v>0</v>
          </cell>
          <cell r="L33" t="str">
            <v>0</v>
          </cell>
          <cell r="M33" t="str">
            <v>0</v>
          </cell>
          <cell r="N33" t="str">
            <v>0</v>
          </cell>
          <cell r="O33" t="str">
            <v>0</v>
          </cell>
          <cell r="P33" t="str">
            <v>0</v>
          </cell>
          <cell r="Q33" t="str">
            <v>0</v>
          </cell>
          <cell r="R33" t="str">
            <v>0</v>
          </cell>
          <cell r="S33" t="str">
            <v>0</v>
          </cell>
          <cell r="T33" t="str">
            <v>0</v>
          </cell>
          <cell r="U33" t="str">
            <v>0</v>
          </cell>
          <cell r="V33" t="str">
            <v>0</v>
          </cell>
          <cell r="W33" t="str">
            <v>0</v>
          </cell>
          <cell r="X33" t="str">
            <v>0</v>
          </cell>
          <cell r="Y33" t="str">
            <v>0</v>
          </cell>
          <cell r="Z33" t="str">
            <v>0</v>
          </cell>
          <cell r="AA33" t="str">
            <v>0</v>
          </cell>
          <cell r="AB33" t="str">
            <v>0</v>
          </cell>
          <cell r="AC33" t="str">
            <v>0</v>
          </cell>
          <cell r="AD33" t="str">
            <v>0</v>
          </cell>
          <cell r="AE33" t="str">
            <v>0</v>
          </cell>
          <cell r="AF33" t="str">
            <v>0</v>
          </cell>
          <cell r="AG33" t="str">
            <v>0</v>
          </cell>
          <cell r="AH33" t="str">
            <v>0</v>
          </cell>
          <cell r="AI33" t="str">
            <v>0</v>
          </cell>
          <cell r="AJ33" t="str">
            <v>0</v>
          </cell>
          <cell r="AK33" t="str">
            <v>0</v>
          </cell>
          <cell r="AL33" t="str">
            <v>0</v>
          </cell>
          <cell r="AM33" t="str">
            <v>0</v>
          </cell>
          <cell r="AN33" t="str">
            <v>0</v>
          </cell>
          <cell r="AO33" t="str">
            <v>0</v>
          </cell>
          <cell r="AP33" t="str">
            <v>0</v>
          </cell>
          <cell r="AQ33" t="str">
            <v>0</v>
          </cell>
          <cell r="AR33" t="str">
            <v>0</v>
          </cell>
          <cell r="AS33" t="str">
            <v>0</v>
          </cell>
          <cell r="AT33" t="str">
            <v>0</v>
          </cell>
          <cell r="AU33" t="str">
            <v>0</v>
          </cell>
          <cell r="AV33" t="str">
            <v>0</v>
          </cell>
          <cell r="AW33" t="str">
            <v>0</v>
          </cell>
          <cell r="AX33" t="str">
            <v>0</v>
          </cell>
          <cell r="AY33" t="str">
            <v>0</v>
          </cell>
          <cell r="AZ33" t="str">
            <v>0</v>
          </cell>
          <cell r="BA33" t="str">
            <v>0</v>
          </cell>
          <cell r="BB33" t="str">
            <v>0</v>
          </cell>
          <cell r="BC33" t="str">
            <v>0</v>
          </cell>
          <cell r="BD33" t="str">
            <v>0</v>
          </cell>
          <cell r="BE33" t="str">
            <v>0</v>
          </cell>
          <cell r="BF33" t="str">
            <v>0</v>
          </cell>
          <cell r="BG33" t="str">
            <v>0</v>
          </cell>
          <cell r="BH33" t="str">
            <v>0</v>
          </cell>
          <cell r="BI33" t="str">
            <v>0</v>
          </cell>
          <cell r="BJ33" t="str">
            <v>0</v>
          </cell>
          <cell r="BK33" t="str">
            <v>0</v>
          </cell>
          <cell r="BL33" t="str">
            <v>0</v>
          </cell>
          <cell r="BM33" t="str">
            <v>0</v>
          </cell>
          <cell r="BN33" t="str">
            <v>0</v>
          </cell>
          <cell r="BO33" t="str">
            <v>0</v>
          </cell>
          <cell r="BP33" t="str">
            <v>0</v>
          </cell>
          <cell r="BQ33" t="str">
            <v>0</v>
          </cell>
          <cell r="BR33" t="str">
            <v>0</v>
          </cell>
          <cell r="BS33" t="str">
            <v>0</v>
          </cell>
          <cell r="BT33" t="str">
            <v>0</v>
          </cell>
          <cell r="BU33" t="str">
            <v>0</v>
          </cell>
          <cell r="BV33" t="str">
            <v>0</v>
          </cell>
          <cell r="BW33" t="str">
            <v>0</v>
          </cell>
          <cell r="BX33" t="str">
            <v>0</v>
          </cell>
          <cell r="BY33" t="str">
            <v>0</v>
          </cell>
          <cell r="BZ33" t="str">
            <v>0</v>
          </cell>
          <cell r="CA33" t="str">
            <v>0</v>
          </cell>
          <cell r="CB33" t="str">
            <v>0</v>
          </cell>
          <cell r="CC33" t="str">
            <v>0</v>
          </cell>
          <cell r="CD33" t="str">
            <v>0</v>
          </cell>
          <cell r="CE33" t="str">
            <v>0</v>
          </cell>
          <cell r="CF33" t="str">
            <v>0</v>
          </cell>
          <cell r="CG33" t="str">
            <v>0</v>
          </cell>
          <cell r="CH33" t="str">
            <v>0</v>
          </cell>
          <cell r="CI33" t="str">
            <v>0</v>
          </cell>
          <cell r="CJ33" t="str">
            <v>0</v>
          </cell>
          <cell r="CK33" t="str">
            <v>0</v>
          </cell>
          <cell r="CL33" t="str">
            <v>0</v>
          </cell>
          <cell r="CM33" t="str">
            <v>0</v>
          </cell>
          <cell r="CN33" t="str">
            <v>0</v>
          </cell>
          <cell r="CO33" t="str">
            <v>0</v>
          </cell>
          <cell r="CP33" t="str">
            <v>0</v>
          </cell>
          <cell r="CQ33" t="str">
            <v>0</v>
          </cell>
          <cell r="CR33" t="str">
            <v>0</v>
          </cell>
          <cell r="CS33" t="str">
            <v>0</v>
          </cell>
          <cell r="CT33" t="str">
            <v>0</v>
          </cell>
          <cell r="CU33" t="str">
            <v>0</v>
          </cell>
          <cell r="CV33" t="str">
            <v>0</v>
          </cell>
          <cell r="CW33" t="str">
            <v>0</v>
          </cell>
          <cell r="CX33" t="str">
            <v>0</v>
          </cell>
          <cell r="CY33" t="str">
            <v>0</v>
          </cell>
          <cell r="CZ33" t="str">
            <v>0</v>
          </cell>
          <cell r="DA33" t="str">
            <v>0</v>
          </cell>
          <cell r="DB33" t="str">
            <v>0</v>
          </cell>
          <cell r="DC33" t="str">
            <v>0</v>
          </cell>
          <cell r="DD33" t="str">
            <v>0</v>
          </cell>
          <cell r="DE33" t="str">
            <v>0</v>
          </cell>
          <cell r="DF33" t="str">
            <v>0</v>
          </cell>
          <cell r="DG33" t="str">
            <v>0</v>
          </cell>
          <cell r="DH33" t="str">
            <v>0</v>
          </cell>
          <cell r="DI33" t="str">
            <v>0</v>
          </cell>
          <cell r="DJ33" t="str">
            <v>0</v>
          </cell>
          <cell r="DK33" t="str">
            <v>0</v>
          </cell>
          <cell r="DL33" t="str">
            <v>0</v>
          </cell>
          <cell r="DM33" t="str">
            <v>0</v>
          </cell>
          <cell r="DN33" t="str">
            <v>0</v>
          </cell>
          <cell r="DO33" t="str">
            <v>0</v>
          </cell>
          <cell r="DP33" t="str">
            <v>0</v>
          </cell>
          <cell r="DQ33" t="str">
            <v>0</v>
          </cell>
          <cell r="DR33" t="str">
            <v>0</v>
          </cell>
          <cell r="DS33" t="str">
            <v>0</v>
          </cell>
          <cell r="DT33" t="str">
            <v>0</v>
          </cell>
          <cell r="DU33" t="str">
            <v>0</v>
          </cell>
          <cell r="DV33" t="str">
            <v>0</v>
          </cell>
          <cell r="DW33" t="str">
            <v>0</v>
          </cell>
          <cell r="DX33" t="str">
            <v>0</v>
          </cell>
          <cell r="DY33" t="str">
            <v>0</v>
          </cell>
          <cell r="DZ33" t="str">
            <v>0</v>
          </cell>
          <cell r="EA33" t="str">
            <v>0</v>
          </cell>
          <cell r="EB33" t="str">
            <v>0</v>
          </cell>
          <cell r="EC33" t="str">
            <v>0</v>
          </cell>
          <cell r="ED33" t="str">
            <v>0</v>
          </cell>
          <cell r="EE33" t="str">
            <v>0</v>
          </cell>
          <cell r="EF33" t="str">
            <v>0</v>
          </cell>
          <cell r="EG33" t="str">
            <v>0</v>
          </cell>
          <cell r="EH33" t="str">
            <v>0</v>
          </cell>
          <cell r="EI33" t="str">
            <v>0</v>
          </cell>
          <cell r="EJ33" t="str">
            <v>0</v>
          </cell>
          <cell r="EK33" t="str">
            <v>0</v>
          </cell>
          <cell r="EL33" t="str">
            <v>0</v>
          </cell>
          <cell r="EM33" t="str">
            <v>0</v>
          </cell>
          <cell r="EN33" t="str">
            <v>0</v>
          </cell>
          <cell r="EO33" t="str">
            <v>0</v>
          </cell>
          <cell r="EP33" t="str">
            <v>0</v>
          </cell>
          <cell r="EQ33" t="str">
            <v>0</v>
          </cell>
          <cell r="ER33" t="str">
            <v>0</v>
          </cell>
          <cell r="ES33" t="str">
            <v>0</v>
          </cell>
          <cell r="ET33" t="str">
            <v>0</v>
          </cell>
          <cell r="EU33" t="str">
            <v>0</v>
          </cell>
          <cell r="EV33" t="str">
            <v>0</v>
          </cell>
          <cell r="EW33" t="str">
            <v>0</v>
          </cell>
          <cell r="EX33" t="str">
            <v>0</v>
          </cell>
          <cell r="EY33" t="str">
            <v>0</v>
          </cell>
          <cell r="EZ33" t="str">
            <v>0</v>
          </cell>
          <cell r="FA33" t="str">
            <v>0</v>
          </cell>
          <cell r="FB33" t="str">
            <v>0</v>
          </cell>
          <cell r="FC33" t="str">
            <v>0</v>
          </cell>
          <cell r="FD33" t="str">
            <v>0</v>
          </cell>
          <cell r="FE33" t="str">
            <v>0</v>
          </cell>
          <cell r="FF33" t="str">
            <v>0</v>
          </cell>
          <cell r="FG33" t="str">
            <v>0</v>
          </cell>
          <cell r="FH33" t="str">
            <v>0</v>
          </cell>
          <cell r="FI33" t="str">
            <v>0</v>
          </cell>
          <cell r="FJ33" t="str">
            <v>0</v>
          </cell>
          <cell r="FK33" t="str">
            <v>0</v>
          </cell>
          <cell r="FL33" t="str">
            <v>0</v>
          </cell>
          <cell r="FM33" t="str">
            <v>0</v>
          </cell>
          <cell r="FN33" t="str">
            <v>0</v>
          </cell>
          <cell r="FO33" t="str">
            <v>0</v>
          </cell>
          <cell r="FP33" t="str">
            <v>0</v>
          </cell>
          <cell r="FQ33" t="str">
            <v>0</v>
          </cell>
          <cell r="FR33" t="str">
            <v>0</v>
          </cell>
          <cell r="FS33" t="str">
            <v>0</v>
          </cell>
          <cell r="FT33" t="str">
            <v>0</v>
          </cell>
          <cell r="FU33" t="str">
            <v>0</v>
          </cell>
          <cell r="FV33" t="str">
            <v>0</v>
          </cell>
          <cell r="FW33" t="str">
            <v>0</v>
          </cell>
          <cell r="FX33" t="str">
            <v>0</v>
          </cell>
          <cell r="FY33" t="str">
            <v>0</v>
          </cell>
          <cell r="FZ33" t="str">
            <v>0</v>
          </cell>
          <cell r="GA33" t="str">
            <v>0</v>
          </cell>
          <cell r="GB33" t="str">
            <v>0</v>
          </cell>
          <cell r="GC33" t="str">
            <v>0</v>
          </cell>
          <cell r="GD33" t="str">
            <v>0</v>
          </cell>
          <cell r="GE33" t="str">
            <v>0</v>
          </cell>
          <cell r="GF33" t="str">
            <v>0</v>
          </cell>
          <cell r="GG33" t="str">
            <v>0</v>
          </cell>
          <cell r="GH33" t="str">
            <v>0</v>
          </cell>
          <cell r="GI33" t="str">
            <v>0</v>
          </cell>
          <cell r="GJ33" t="str">
            <v>0</v>
          </cell>
          <cell r="GK33" t="str">
            <v>0</v>
          </cell>
          <cell r="GL33" t="str">
            <v>0</v>
          </cell>
          <cell r="GM33" t="str">
            <v>0</v>
          </cell>
          <cell r="GN33" t="str">
            <v>0</v>
          </cell>
          <cell r="GO33" t="str">
            <v>0</v>
          </cell>
          <cell r="GP33" t="str">
            <v>0</v>
          </cell>
          <cell r="GQ33" t="str">
            <v>0</v>
          </cell>
          <cell r="GR33" t="str">
            <v>0</v>
          </cell>
          <cell r="GS33" t="str">
            <v>0</v>
          </cell>
          <cell r="GT33" t="str">
            <v>0</v>
          </cell>
          <cell r="GU33" t="str">
            <v>0</v>
          </cell>
          <cell r="GV33" t="str">
            <v>0</v>
          </cell>
          <cell r="GW33" t="str">
            <v>0</v>
          </cell>
          <cell r="GX33" t="str">
            <v>0</v>
          </cell>
          <cell r="GY33" t="str">
            <v>0</v>
          </cell>
          <cell r="GZ33" t="str">
            <v>0</v>
          </cell>
          <cell r="HA33" t="str">
            <v>0</v>
          </cell>
          <cell r="HB33" t="str">
            <v>0</v>
          </cell>
          <cell r="HC33" t="str">
            <v>0</v>
          </cell>
          <cell r="HD33" t="str">
            <v>0</v>
          </cell>
          <cell r="HE33" t="str">
            <v>0</v>
          </cell>
          <cell r="HF33" t="str">
            <v>0</v>
          </cell>
          <cell r="HG33" t="str">
            <v>0</v>
          </cell>
          <cell r="HH33" t="str">
            <v>0</v>
          </cell>
          <cell r="HI33" t="str">
            <v>0</v>
          </cell>
          <cell r="HJ33" t="str">
            <v>0</v>
          </cell>
          <cell r="HK33" t="str">
            <v>0</v>
          </cell>
          <cell r="HL33" t="str">
            <v>0</v>
          </cell>
          <cell r="HM33" t="str">
            <v>0</v>
          </cell>
          <cell r="HN33" t="str">
            <v>0</v>
          </cell>
          <cell r="HO33" t="str">
            <v>0</v>
          </cell>
          <cell r="HP33" t="str">
            <v>0</v>
          </cell>
          <cell r="HQ33" t="str">
            <v>0</v>
          </cell>
          <cell r="HR33" t="str">
            <v>0</v>
          </cell>
          <cell r="HS33" t="str">
            <v>0</v>
          </cell>
          <cell r="HT33" t="str">
            <v>0</v>
          </cell>
          <cell r="HU33" t="str">
            <v>0</v>
          </cell>
          <cell r="HV33" t="str">
            <v>0</v>
          </cell>
          <cell r="HW33">
            <v>29</v>
          </cell>
        </row>
        <row r="34">
          <cell r="A34" t="str">
            <v>Y0517010</v>
          </cell>
          <cell r="B34" t="str">
            <v>Operating lease assets deprn other</v>
          </cell>
          <cell r="C34" t="str">
            <v>0</v>
          </cell>
          <cell r="D34" t="str">
            <v>0</v>
          </cell>
          <cell r="E34" t="str">
            <v>0</v>
          </cell>
          <cell r="F34" t="str">
            <v>0</v>
          </cell>
          <cell r="G34" t="str">
            <v>0</v>
          </cell>
          <cell r="H34" t="str">
            <v>0</v>
          </cell>
          <cell r="I34" t="str">
            <v>0</v>
          </cell>
          <cell r="J34" t="str">
            <v>0</v>
          </cell>
          <cell r="K34" t="str">
            <v>0</v>
          </cell>
          <cell r="L34" t="str">
            <v>0</v>
          </cell>
          <cell r="M34" t="str">
            <v>0</v>
          </cell>
          <cell r="N34" t="str">
            <v>0</v>
          </cell>
          <cell r="O34" t="str">
            <v>0</v>
          </cell>
          <cell r="P34" t="str">
            <v>0</v>
          </cell>
          <cell r="Q34" t="str">
            <v>0</v>
          </cell>
          <cell r="R34" t="str">
            <v>0</v>
          </cell>
          <cell r="S34" t="str">
            <v>0</v>
          </cell>
          <cell r="T34" t="str">
            <v>0</v>
          </cell>
          <cell r="U34" t="str">
            <v>0</v>
          </cell>
          <cell r="V34" t="str">
            <v>0</v>
          </cell>
          <cell r="W34" t="str">
            <v>0</v>
          </cell>
          <cell r="X34" t="str">
            <v>0</v>
          </cell>
          <cell r="Y34" t="str">
            <v>0</v>
          </cell>
          <cell r="Z34" t="str">
            <v>0</v>
          </cell>
          <cell r="AA34" t="str">
            <v>0</v>
          </cell>
          <cell r="AB34" t="str">
            <v>0</v>
          </cell>
          <cell r="AC34" t="str">
            <v>0</v>
          </cell>
          <cell r="AD34" t="str">
            <v>0</v>
          </cell>
          <cell r="AE34" t="str">
            <v>0</v>
          </cell>
          <cell r="AF34" t="str">
            <v>0</v>
          </cell>
          <cell r="AG34" t="str">
            <v>0</v>
          </cell>
          <cell r="AH34" t="str">
            <v>0</v>
          </cell>
          <cell r="AI34" t="str">
            <v>0</v>
          </cell>
          <cell r="AJ34" t="str">
            <v>0</v>
          </cell>
          <cell r="AK34" t="str">
            <v>0</v>
          </cell>
          <cell r="AL34" t="str">
            <v>0</v>
          </cell>
          <cell r="AM34" t="str">
            <v>0</v>
          </cell>
          <cell r="AN34" t="str">
            <v>0</v>
          </cell>
          <cell r="AO34" t="str">
            <v>0</v>
          </cell>
          <cell r="AP34" t="str">
            <v>0</v>
          </cell>
          <cell r="AQ34" t="str">
            <v>0</v>
          </cell>
          <cell r="AR34" t="str">
            <v>0</v>
          </cell>
          <cell r="AS34" t="str">
            <v>0</v>
          </cell>
          <cell r="AT34" t="str">
            <v>0</v>
          </cell>
          <cell r="AU34" t="str">
            <v>0</v>
          </cell>
          <cell r="AV34" t="str">
            <v>0</v>
          </cell>
          <cell r="AW34" t="str">
            <v>0</v>
          </cell>
          <cell r="AX34" t="str">
            <v>0</v>
          </cell>
          <cell r="AY34" t="str">
            <v>0</v>
          </cell>
          <cell r="AZ34" t="str">
            <v>0</v>
          </cell>
          <cell r="BA34" t="str">
            <v>0</v>
          </cell>
          <cell r="BB34" t="str">
            <v>0</v>
          </cell>
          <cell r="BC34" t="str">
            <v>0</v>
          </cell>
          <cell r="BD34" t="str">
            <v>0</v>
          </cell>
          <cell r="BE34" t="str">
            <v>0</v>
          </cell>
          <cell r="BF34" t="str">
            <v>0</v>
          </cell>
          <cell r="BG34" t="str">
            <v>0</v>
          </cell>
          <cell r="BH34" t="str">
            <v>0</v>
          </cell>
          <cell r="BI34" t="str">
            <v>0</v>
          </cell>
          <cell r="BJ34" t="str">
            <v>0</v>
          </cell>
          <cell r="BK34" t="str">
            <v>0</v>
          </cell>
          <cell r="BL34" t="str">
            <v>0</v>
          </cell>
          <cell r="BM34" t="str">
            <v>0</v>
          </cell>
          <cell r="BN34" t="str">
            <v>0</v>
          </cell>
          <cell r="BO34" t="str">
            <v>0</v>
          </cell>
          <cell r="BP34" t="str">
            <v>0</v>
          </cell>
          <cell r="BQ34" t="str">
            <v>0</v>
          </cell>
          <cell r="BR34" t="str">
            <v>0</v>
          </cell>
          <cell r="BS34" t="str">
            <v>0</v>
          </cell>
          <cell r="BT34" t="str">
            <v>0</v>
          </cell>
          <cell r="BU34" t="str">
            <v>0</v>
          </cell>
          <cell r="BV34" t="str">
            <v>0</v>
          </cell>
          <cell r="BW34" t="str">
            <v>0</v>
          </cell>
          <cell r="BX34" t="str">
            <v>0</v>
          </cell>
          <cell r="BY34" t="str">
            <v>0</v>
          </cell>
          <cell r="BZ34" t="str">
            <v>0</v>
          </cell>
          <cell r="CA34" t="str">
            <v>0</v>
          </cell>
          <cell r="CB34" t="str">
            <v>0</v>
          </cell>
          <cell r="CC34" t="str">
            <v>0</v>
          </cell>
          <cell r="CD34" t="str">
            <v>0</v>
          </cell>
          <cell r="CE34" t="str">
            <v>0</v>
          </cell>
          <cell r="CF34" t="str">
            <v>0</v>
          </cell>
          <cell r="CG34" t="str">
            <v>0</v>
          </cell>
          <cell r="CH34" t="str">
            <v>0</v>
          </cell>
          <cell r="CI34" t="str">
            <v>0</v>
          </cell>
          <cell r="CJ34" t="str">
            <v>0</v>
          </cell>
          <cell r="CK34" t="str">
            <v>0</v>
          </cell>
          <cell r="CL34" t="str">
            <v>0</v>
          </cell>
          <cell r="CM34" t="str">
            <v>0</v>
          </cell>
          <cell r="CN34" t="str">
            <v>0</v>
          </cell>
          <cell r="CO34" t="str">
            <v>0</v>
          </cell>
          <cell r="CP34" t="str">
            <v>0</v>
          </cell>
          <cell r="CQ34" t="str">
            <v>0</v>
          </cell>
          <cell r="CR34" t="str">
            <v>0</v>
          </cell>
          <cell r="CS34" t="str">
            <v>0</v>
          </cell>
          <cell r="CT34" t="str">
            <v>0</v>
          </cell>
          <cell r="CU34" t="str">
            <v>0</v>
          </cell>
          <cell r="CV34" t="str">
            <v>0</v>
          </cell>
          <cell r="CW34" t="str">
            <v>0</v>
          </cell>
          <cell r="CX34" t="str">
            <v>0</v>
          </cell>
          <cell r="CY34" t="str">
            <v>0</v>
          </cell>
          <cell r="CZ34" t="str">
            <v>0</v>
          </cell>
          <cell r="DA34" t="str">
            <v>0</v>
          </cell>
          <cell r="DB34" t="str">
            <v>0</v>
          </cell>
          <cell r="DC34" t="str">
            <v>0</v>
          </cell>
          <cell r="DD34" t="str">
            <v>0</v>
          </cell>
          <cell r="DE34" t="str">
            <v>0</v>
          </cell>
          <cell r="DF34" t="str">
            <v>0</v>
          </cell>
          <cell r="DG34" t="str">
            <v>0</v>
          </cell>
          <cell r="DH34" t="str">
            <v>0</v>
          </cell>
          <cell r="DI34" t="str">
            <v>0</v>
          </cell>
          <cell r="DJ34" t="str">
            <v>0</v>
          </cell>
          <cell r="DK34" t="str">
            <v>0</v>
          </cell>
          <cell r="DL34" t="str">
            <v>0</v>
          </cell>
          <cell r="DM34" t="str">
            <v>0</v>
          </cell>
          <cell r="DN34" t="str">
            <v>0</v>
          </cell>
          <cell r="DO34" t="str">
            <v>0</v>
          </cell>
          <cell r="DP34" t="str">
            <v>0</v>
          </cell>
          <cell r="DQ34" t="str">
            <v>0</v>
          </cell>
          <cell r="DR34" t="str">
            <v>0</v>
          </cell>
          <cell r="DS34" t="str">
            <v>0</v>
          </cell>
          <cell r="DT34" t="str">
            <v>0</v>
          </cell>
          <cell r="DU34" t="str">
            <v>0</v>
          </cell>
          <cell r="DV34" t="str">
            <v>0</v>
          </cell>
          <cell r="DW34" t="str">
            <v>0</v>
          </cell>
          <cell r="DX34" t="str">
            <v>0</v>
          </cell>
          <cell r="DY34" t="str">
            <v>0</v>
          </cell>
          <cell r="DZ34" t="str">
            <v>0</v>
          </cell>
          <cell r="EA34" t="str">
            <v>0</v>
          </cell>
          <cell r="EB34" t="str">
            <v>0</v>
          </cell>
          <cell r="EC34" t="str">
            <v>0</v>
          </cell>
          <cell r="ED34" t="str">
            <v>0</v>
          </cell>
          <cell r="EE34" t="str">
            <v>0</v>
          </cell>
          <cell r="EF34" t="str">
            <v>0</v>
          </cell>
          <cell r="EG34" t="str">
            <v>0</v>
          </cell>
          <cell r="EH34" t="str">
            <v>0</v>
          </cell>
          <cell r="EI34" t="str">
            <v>0</v>
          </cell>
          <cell r="EJ34" t="str">
            <v>0</v>
          </cell>
          <cell r="EK34">
            <v>0</v>
          </cell>
          <cell r="EL34" t="str">
            <v>0</v>
          </cell>
          <cell r="EM34" t="str">
            <v>0</v>
          </cell>
          <cell r="EN34" t="str">
            <v>0</v>
          </cell>
          <cell r="EO34" t="str">
            <v>0</v>
          </cell>
          <cell r="EP34" t="str">
            <v>0</v>
          </cell>
          <cell r="EQ34" t="str">
            <v>0</v>
          </cell>
          <cell r="ER34" t="str">
            <v>0</v>
          </cell>
          <cell r="ES34" t="str">
            <v>0</v>
          </cell>
          <cell r="ET34" t="str">
            <v>0</v>
          </cell>
          <cell r="EU34" t="str">
            <v>0</v>
          </cell>
          <cell r="EV34" t="str">
            <v>0</v>
          </cell>
          <cell r="EW34" t="str">
            <v>0</v>
          </cell>
          <cell r="EX34" t="str">
            <v>0</v>
          </cell>
          <cell r="EY34" t="str">
            <v>0</v>
          </cell>
          <cell r="EZ34" t="str">
            <v>0</v>
          </cell>
          <cell r="FA34" t="str">
            <v>0</v>
          </cell>
          <cell r="FB34" t="str">
            <v>0</v>
          </cell>
          <cell r="FC34" t="str">
            <v>0</v>
          </cell>
          <cell r="FD34" t="str">
            <v>0</v>
          </cell>
          <cell r="FE34">
            <v>0</v>
          </cell>
          <cell r="FF34" t="str">
            <v>0</v>
          </cell>
          <cell r="FG34" t="str">
            <v>0</v>
          </cell>
          <cell r="FH34" t="str">
            <v>0</v>
          </cell>
          <cell r="FI34" t="str">
            <v>0</v>
          </cell>
          <cell r="FJ34" t="str">
            <v>0</v>
          </cell>
          <cell r="FK34" t="str">
            <v>0</v>
          </cell>
          <cell r="FL34" t="str">
            <v>0</v>
          </cell>
          <cell r="FM34" t="str">
            <v>0</v>
          </cell>
          <cell r="FN34" t="str">
            <v>0</v>
          </cell>
          <cell r="FO34" t="str">
            <v>0</v>
          </cell>
          <cell r="FP34" t="str">
            <v>0</v>
          </cell>
          <cell r="FQ34" t="str">
            <v>0</v>
          </cell>
          <cell r="FR34" t="str">
            <v>0</v>
          </cell>
          <cell r="FS34" t="str">
            <v>0</v>
          </cell>
          <cell r="FT34" t="str">
            <v>0</v>
          </cell>
          <cell r="FU34" t="str">
            <v>0</v>
          </cell>
          <cell r="FV34" t="str">
            <v>0</v>
          </cell>
          <cell r="FW34" t="str">
            <v>0</v>
          </cell>
          <cell r="FX34" t="str">
            <v>0</v>
          </cell>
          <cell r="FY34" t="str">
            <v>0</v>
          </cell>
          <cell r="FZ34" t="str">
            <v>0</v>
          </cell>
          <cell r="GA34" t="str">
            <v>0</v>
          </cell>
          <cell r="GB34" t="str">
            <v>0</v>
          </cell>
          <cell r="GC34" t="str">
            <v>0</v>
          </cell>
          <cell r="GD34" t="str">
            <v>0</v>
          </cell>
          <cell r="GE34">
            <v>-0.12000000476837158</v>
          </cell>
          <cell r="GF34" t="str">
            <v>0</v>
          </cell>
          <cell r="GG34" t="str">
            <v>0</v>
          </cell>
          <cell r="GH34" t="str">
            <v>0</v>
          </cell>
          <cell r="GI34" t="str">
            <v>0</v>
          </cell>
          <cell r="GJ34" t="str">
            <v>0</v>
          </cell>
          <cell r="GK34" t="str">
            <v>0</v>
          </cell>
          <cell r="GL34" t="str">
            <v>0</v>
          </cell>
          <cell r="GM34" t="str">
            <v>0</v>
          </cell>
          <cell r="GN34" t="str">
            <v>0</v>
          </cell>
          <cell r="GO34" t="str">
            <v>0</v>
          </cell>
          <cell r="GP34" t="str">
            <v>0</v>
          </cell>
          <cell r="GQ34" t="str">
            <v>0</v>
          </cell>
          <cell r="GR34" t="str">
            <v>0</v>
          </cell>
          <cell r="GS34" t="str">
            <v>0</v>
          </cell>
          <cell r="GT34" t="str">
            <v>0</v>
          </cell>
          <cell r="GU34" t="str">
            <v>0</v>
          </cell>
          <cell r="GV34" t="str">
            <v>0</v>
          </cell>
          <cell r="GW34" t="str">
            <v>0</v>
          </cell>
          <cell r="GX34" t="str">
            <v>0</v>
          </cell>
          <cell r="GY34" t="str">
            <v>0</v>
          </cell>
          <cell r="GZ34" t="str">
            <v>0</v>
          </cell>
          <cell r="HA34" t="str">
            <v>0</v>
          </cell>
          <cell r="HB34" t="str">
            <v>0</v>
          </cell>
          <cell r="HC34" t="str">
            <v>0</v>
          </cell>
          <cell r="HD34" t="str">
            <v>0</v>
          </cell>
          <cell r="HE34" t="str">
            <v>0</v>
          </cell>
          <cell r="HF34" t="str">
            <v>0</v>
          </cell>
          <cell r="HG34" t="str">
            <v>0</v>
          </cell>
          <cell r="HH34" t="str">
            <v>0</v>
          </cell>
          <cell r="HI34" t="str">
            <v>0</v>
          </cell>
          <cell r="HJ34" t="str">
            <v>0</v>
          </cell>
          <cell r="HK34" t="str">
            <v>0</v>
          </cell>
          <cell r="HL34" t="str">
            <v>0</v>
          </cell>
          <cell r="HM34" t="str">
            <v>0</v>
          </cell>
          <cell r="HN34" t="str">
            <v>0</v>
          </cell>
          <cell r="HO34">
            <v>0.12</v>
          </cell>
          <cell r="HP34" t="str">
            <v>0</v>
          </cell>
          <cell r="HQ34" t="str">
            <v>0</v>
          </cell>
          <cell r="HR34" t="str">
            <v>0</v>
          </cell>
          <cell r="HS34" t="str">
            <v>0</v>
          </cell>
          <cell r="HT34" t="str">
            <v>0</v>
          </cell>
          <cell r="HU34">
            <v>-4.7683715864721421E-9</v>
          </cell>
          <cell r="HV34">
            <v>-4.7683715864721421E-9</v>
          </cell>
          <cell r="HW34">
            <v>30</v>
          </cell>
        </row>
        <row r="35">
          <cell r="A35" t="str">
            <v>Y051700</v>
          </cell>
          <cell r="B35" t="str">
            <v>Operating lease assets total depreciation c/f</v>
          </cell>
          <cell r="C35" t="str">
            <v>0</v>
          </cell>
          <cell r="D35" t="str">
            <v>0</v>
          </cell>
          <cell r="E35" t="str">
            <v>0</v>
          </cell>
          <cell r="F35" t="str">
            <v>0</v>
          </cell>
          <cell r="G35" t="str">
            <v>0</v>
          </cell>
          <cell r="H35" t="str">
            <v>0</v>
          </cell>
          <cell r="I35" t="str">
            <v>0</v>
          </cell>
          <cell r="J35" t="str">
            <v>0</v>
          </cell>
          <cell r="K35" t="str">
            <v>0</v>
          </cell>
          <cell r="L35" t="str">
            <v>0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  <cell r="S35" t="str">
            <v>0</v>
          </cell>
          <cell r="T35" t="str">
            <v>0</v>
          </cell>
          <cell r="U35" t="str">
            <v>0</v>
          </cell>
          <cell r="V35" t="str">
            <v>0</v>
          </cell>
          <cell r="W35" t="str">
            <v>0</v>
          </cell>
          <cell r="X35" t="str">
            <v>0</v>
          </cell>
          <cell r="Y35" t="str">
            <v>0</v>
          </cell>
          <cell r="Z35" t="str">
            <v>0</v>
          </cell>
          <cell r="AA35" t="str">
            <v>0</v>
          </cell>
          <cell r="AB35" t="str">
            <v>0</v>
          </cell>
          <cell r="AC35" t="str">
            <v>0</v>
          </cell>
          <cell r="AD35" t="str">
            <v>0</v>
          </cell>
          <cell r="AE35" t="str">
            <v>0</v>
          </cell>
          <cell r="AF35" t="str">
            <v>0</v>
          </cell>
          <cell r="AG35" t="str">
            <v>0</v>
          </cell>
          <cell r="AH35" t="str">
            <v>0</v>
          </cell>
          <cell r="AI35" t="str">
            <v>0</v>
          </cell>
          <cell r="AJ35" t="str">
            <v>0</v>
          </cell>
          <cell r="AK35" t="str">
            <v>0</v>
          </cell>
          <cell r="AL35" t="str">
            <v>0</v>
          </cell>
          <cell r="AM35" t="str">
            <v>0</v>
          </cell>
          <cell r="AN35" t="str">
            <v>0</v>
          </cell>
          <cell r="AO35" t="str">
            <v>0</v>
          </cell>
          <cell r="AP35" t="str">
            <v>0</v>
          </cell>
          <cell r="AQ35" t="str">
            <v>0</v>
          </cell>
          <cell r="AR35" t="str">
            <v>0</v>
          </cell>
          <cell r="AS35" t="str">
            <v>0</v>
          </cell>
          <cell r="AT35" t="str">
            <v>0</v>
          </cell>
          <cell r="AU35" t="str">
            <v>0</v>
          </cell>
          <cell r="AV35" t="str">
            <v>0</v>
          </cell>
          <cell r="AW35" t="str">
            <v>0</v>
          </cell>
          <cell r="AX35" t="str">
            <v>0</v>
          </cell>
          <cell r="AY35" t="str">
            <v>0</v>
          </cell>
          <cell r="AZ35" t="str">
            <v>0</v>
          </cell>
          <cell r="BA35" t="str">
            <v>0</v>
          </cell>
          <cell r="BB35" t="str">
            <v>0</v>
          </cell>
          <cell r="BC35" t="str">
            <v>0</v>
          </cell>
          <cell r="BD35" t="str">
            <v>0</v>
          </cell>
          <cell r="BE35" t="str">
            <v>0</v>
          </cell>
          <cell r="BF35" t="str">
            <v>0</v>
          </cell>
          <cell r="BG35" t="str">
            <v>0</v>
          </cell>
          <cell r="BH35" t="str">
            <v>0</v>
          </cell>
          <cell r="BI35" t="str">
            <v>0</v>
          </cell>
          <cell r="BJ35" t="str">
            <v>0</v>
          </cell>
          <cell r="BK35" t="str">
            <v>0</v>
          </cell>
          <cell r="BL35" t="str">
            <v>0</v>
          </cell>
          <cell r="BM35" t="str">
            <v>0</v>
          </cell>
          <cell r="BN35" t="str">
            <v>0</v>
          </cell>
          <cell r="BO35" t="str">
            <v>0</v>
          </cell>
          <cell r="BP35" t="str">
            <v>0</v>
          </cell>
          <cell r="BQ35" t="str">
            <v>0</v>
          </cell>
          <cell r="BR35" t="str">
            <v>0</v>
          </cell>
          <cell r="BS35" t="str">
            <v>0</v>
          </cell>
          <cell r="BT35" t="str">
            <v>0</v>
          </cell>
          <cell r="BU35" t="str">
            <v>0</v>
          </cell>
          <cell r="BV35" t="str">
            <v>0</v>
          </cell>
          <cell r="BW35" t="str">
            <v>0</v>
          </cell>
          <cell r="BX35" t="str">
            <v>0</v>
          </cell>
          <cell r="BY35" t="str">
            <v>0</v>
          </cell>
          <cell r="BZ35" t="str">
            <v>0</v>
          </cell>
          <cell r="CA35" t="str">
            <v>0</v>
          </cell>
          <cell r="CB35" t="str">
            <v>0</v>
          </cell>
          <cell r="CC35" t="str">
            <v>0</v>
          </cell>
          <cell r="CD35" t="str">
            <v>0</v>
          </cell>
          <cell r="CE35" t="str">
            <v>0</v>
          </cell>
          <cell r="CF35" t="str">
            <v>0</v>
          </cell>
          <cell r="CG35" t="str">
            <v>0</v>
          </cell>
          <cell r="CH35" t="str">
            <v>0</v>
          </cell>
          <cell r="CI35" t="str">
            <v>0</v>
          </cell>
          <cell r="CJ35" t="str">
            <v>0</v>
          </cell>
          <cell r="CK35" t="str">
            <v>0</v>
          </cell>
          <cell r="CL35" t="str">
            <v>0</v>
          </cell>
          <cell r="CM35" t="str">
            <v>0</v>
          </cell>
          <cell r="CN35" t="str">
            <v>0</v>
          </cell>
          <cell r="CO35" t="str">
            <v>0</v>
          </cell>
          <cell r="CP35" t="str">
            <v>0</v>
          </cell>
          <cell r="CQ35" t="str">
            <v>0</v>
          </cell>
          <cell r="CR35" t="str">
            <v>0</v>
          </cell>
          <cell r="CS35" t="str">
            <v>0</v>
          </cell>
          <cell r="CT35" t="str">
            <v>0</v>
          </cell>
          <cell r="CU35" t="str">
            <v>0</v>
          </cell>
          <cell r="CV35" t="str">
            <v>0</v>
          </cell>
          <cell r="CW35" t="str">
            <v>0</v>
          </cell>
          <cell r="CX35" t="str">
            <v>0</v>
          </cell>
          <cell r="CY35">
            <v>-2541</v>
          </cell>
          <cell r="CZ35" t="str">
            <v>0</v>
          </cell>
          <cell r="DA35" t="str">
            <v>0</v>
          </cell>
          <cell r="DB35" t="str">
            <v>0</v>
          </cell>
          <cell r="DC35" t="str">
            <v>0</v>
          </cell>
          <cell r="DD35" t="str">
            <v>0</v>
          </cell>
          <cell r="DE35" t="str">
            <v>0</v>
          </cell>
          <cell r="DF35" t="str">
            <v>0</v>
          </cell>
          <cell r="DG35" t="str">
            <v>0</v>
          </cell>
          <cell r="DH35" t="str">
            <v>0</v>
          </cell>
          <cell r="DI35" t="str">
            <v>0</v>
          </cell>
          <cell r="DJ35" t="str">
            <v>0</v>
          </cell>
          <cell r="DK35" t="str">
            <v>0</v>
          </cell>
          <cell r="DL35" t="str">
            <v>0</v>
          </cell>
          <cell r="DM35" t="str">
            <v>0</v>
          </cell>
          <cell r="DN35" t="str">
            <v>0</v>
          </cell>
          <cell r="DO35" t="str">
            <v>0</v>
          </cell>
          <cell r="DP35" t="str">
            <v>0</v>
          </cell>
          <cell r="DQ35" t="str">
            <v>0</v>
          </cell>
          <cell r="DR35" t="str">
            <v>0</v>
          </cell>
          <cell r="DS35" t="str">
            <v>0</v>
          </cell>
          <cell r="DT35" t="str">
            <v>0</v>
          </cell>
          <cell r="DU35" t="str">
            <v>0</v>
          </cell>
          <cell r="DV35" t="str">
            <v>0</v>
          </cell>
          <cell r="DW35" t="str">
            <v>0</v>
          </cell>
          <cell r="DX35" t="str">
            <v>0</v>
          </cell>
          <cell r="DY35" t="str">
            <v>0</v>
          </cell>
          <cell r="DZ35" t="str">
            <v>0</v>
          </cell>
          <cell r="EA35" t="str">
            <v>0</v>
          </cell>
          <cell r="EB35" t="str">
            <v>0</v>
          </cell>
          <cell r="EC35" t="str">
            <v>0</v>
          </cell>
          <cell r="ED35" t="str">
            <v>0</v>
          </cell>
          <cell r="EE35" t="str">
            <v>0</v>
          </cell>
          <cell r="EF35" t="str">
            <v>0</v>
          </cell>
          <cell r="EG35" t="str">
            <v>0</v>
          </cell>
          <cell r="EH35" t="str">
            <v>0</v>
          </cell>
          <cell r="EI35" t="str">
            <v>0</v>
          </cell>
          <cell r="EJ35" t="str">
            <v>0</v>
          </cell>
          <cell r="EK35">
            <v>7.4505805969238281E-9</v>
          </cell>
          <cell r="EL35" t="str">
            <v>0</v>
          </cell>
          <cell r="EM35" t="str">
            <v>0</v>
          </cell>
          <cell r="EN35" t="str">
            <v>0</v>
          </cell>
          <cell r="EO35" t="str">
            <v>0</v>
          </cell>
          <cell r="EP35" t="str">
            <v>0</v>
          </cell>
          <cell r="EQ35" t="str">
            <v>0</v>
          </cell>
          <cell r="ER35" t="str">
            <v>0</v>
          </cell>
          <cell r="ES35" t="str">
            <v>0</v>
          </cell>
          <cell r="ET35" t="str">
            <v>0</v>
          </cell>
          <cell r="EU35" t="str">
            <v>0</v>
          </cell>
          <cell r="EV35" t="str">
            <v>0</v>
          </cell>
          <cell r="EW35" t="str">
            <v>0</v>
          </cell>
          <cell r="EX35" t="str">
            <v>0</v>
          </cell>
          <cell r="EY35" t="str">
            <v>0</v>
          </cell>
          <cell r="EZ35" t="str">
            <v>0</v>
          </cell>
          <cell r="FA35" t="str">
            <v>0</v>
          </cell>
          <cell r="FB35" t="str">
            <v>0</v>
          </cell>
          <cell r="FC35" t="str">
            <v>0</v>
          </cell>
          <cell r="FD35" t="str">
            <v>0</v>
          </cell>
          <cell r="FE35">
            <v>7.4505805969238281E-9</v>
          </cell>
          <cell r="FF35" t="str">
            <v>0</v>
          </cell>
          <cell r="FG35">
            <v>0</v>
          </cell>
          <cell r="FH35" t="str">
            <v>0</v>
          </cell>
          <cell r="FI35" t="str">
            <v>0</v>
          </cell>
          <cell r="FJ35" t="str">
            <v>0</v>
          </cell>
          <cell r="FK35" t="str">
            <v>0</v>
          </cell>
          <cell r="FL35" t="str">
            <v>0</v>
          </cell>
          <cell r="FM35" t="str">
            <v>0</v>
          </cell>
          <cell r="FN35" t="str">
            <v>0</v>
          </cell>
          <cell r="FO35" t="str">
            <v>0</v>
          </cell>
          <cell r="FP35" t="str">
            <v>0</v>
          </cell>
          <cell r="FQ35" t="str">
            <v>0</v>
          </cell>
          <cell r="FR35" t="str">
            <v>0</v>
          </cell>
          <cell r="FS35" t="str">
            <v>0</v>
          </cell>
          <cell r="FT35" t="str">
            <v>0</v>
          </cell>
          <cell r="FU35" t="str">
            <v>0</v>
          </cell>
          <cell r="FV35" t="str">
            <v>0</v>
          </cell>
          <cell r="FW35" t="str">
            <v>0</v>
          </cell>
          <cell r="FX35" t="str">
            <v>0</v>
          </cell>
          <cell r="FY35" t="str">
            <v>0</v>
          </cell>
          <cell r="FZ35" t="str">
            <v>0</v>
          </cell>
          <cell r="GA35" t="str">
            <v>0</v>
          </cell>
          <cell r="GB35" t="str">
            <v>0</v>
          </cell>
          <cell r="GC35">
            <v>71462184.709999993</v>
          </cell>
          <cell r="GD35" t="str">
            <v>0</v>
          </cell>
          <cell r="GE35">
            <v>-1104165768.9499998</v>
          </cell>
          <cell r="GF35" t="str">
            <v>0</v>
          </cell>
          <cell r="GG35" t="str">
            <v>0</v>
          </cell>
          <cell r="GH35" t="str">
            <v>0</v>
          </cell>
          <cell r="GI35" t="str">
            <v>0</v>
          </cell>
          <cell r="GJ35" t="str">
            <v>0</v>
          </cell>
          <cell r="GK35" t="str">
            <v>0</v>
          </cell>
          <cell r="GL35" t="str">
            <v>0</v>
          </cell>
          <cell r="GM35" t="str">
            <v>0</v>
          </cell>
          <cell r="GN35" t="str">
            <v>0</v>
          </cell>
          <cell r="GO35" t="str">
            <v>0</v>
          </cell>
          <cell r="GP35" t="str">
            <v>0</v>
          </cell>
          <cell r="GQ35" t="str">
            <v>0</v>
          </cell>
          <cell r="GR35" t="str">
            <v>0</v>
          </cell>
          <cell r="GS35" t="str">
            <v>0</v>
          </cell>
          <cell r="GT35" t="str">
            <v>0</v>
          </cell>
          <cell r="GU35" t="str">
            <v>0</v>
          </cell>
          <cell r="GV35" t="str">
            <v>0</v>
          </cell>
          <cell r="GW35" t="str">
            <v>0</v>
          </cell>
          <cell r="GX35">
            <v>0</v>
          </cell>
          <cell r="GY35" t="str">
            <v>0</v>
          </cell>
          <cell r="GZ35" t="str">
            <v>0</v>
          </cell>
          <cell r="HA35" t="str">
            <v>0</v>
          </cell>
          <cell r="HB35" t="str">
            <v>0</v>
          </cell>
          <cell r="HC35" t="str">
            <v>0</v>
          </cell>
          <cell r="HD35" t="str">
            <v>0</v>
          </cell>
          <cell r="HE35" t="str">
            <v>0</v>
          </cell>
          <cell r="HF35" t="str">
            <v>0</v>
          </cell>
          <cell r="HG35" t="str">
            <v>0</v>
          </cell>
          <cell r="HH35" t="str">
            <v>0</v>
          </cell>
          <cell r="HI35" t="str">
            <v>0</v>
          </cell>
          <cell r="HJ35" t="str">
            <v>0</v>
          </cell>
          <cell r="HK35" t="str">
            <v>0</v>
          </cell>
          <cell r="HL35" t="str">
            <v>0</v>
          </cell>
          <cell r="HM35" t="str">
            <v>0</v>
          </cell>
          <cell r="HN35" t="str">
            <v>0</v>
          </cell>
          <cell r="HO35">
            <v>0</v>
          </cell>
          <cell r="HP35" t="str">
            <v>0</v>
          </cell>
          <cell r="HQ35" t="str">
            <v>0</v>
          </cell>
          <cell r="HR35" t="str">
            <v>0</v>
          </cell>
          <cell r="HS35" t="str">
            <v>0</v>
          </cell>
          <cell r="HT35" t="str">
            <v>0</v>
          </cell>
          <cell r="HU35">
            <v>-1032706125.2399998</v>
          </cell>
          <cell r="HV35">
            <v>-1032706125.2399998</v>
          </cell>
          <cell r="HW35">
            <v>31</v>
          </cell>
        </row>
        <row r="36">
          <cell r="A36" t="str">
            <v>Y3201001</v>
          </cell>
          <cell r="B36" t="str">
            <v>Future min lease payments under non-cancellable op leases due &gt; 1 year</v>
          </cell>
          <cell r="C36" t="str">
            <v>0</v>
          </cell>
          <cell r="D36" t="str">
            <v>0</v>
          </cell>
          <cell r="E36" t="str">
            <v>0</v>
          </cell>
          <cell r="F36" t="str">
            <v>0</v>
          </cell>
          <cell r="G36" t="str">
            <v>0</v>
          </cell>
          <cell r="H36" t="str">
            <v>0</v>
          </cell>
          <cell r="I36" t="str">
            <v>0</v>
          </cell>
          <cell r="J36" t="str">
            <v>0</v>
          </cell>
          <cell r="K36" t="str">
            <v>0</v>
          </cell>
          <cell r="L36" t="str">
            <v>0</v>
          </cell>
          <cell r="M36" t="str">
            <v>0</v>
          </cell>
          <cell r="N36" t="str">
            <v>0</v>
          </cell>
          <cell r="O36" t="str">
            <v>0</v>
          </cell>
          <cell r="P36" t="str">
            <v>0</v>
          </cell>
          <cell r="Q36" t="str">
            <v>0</v>
          </cell>
          <cell r="R36" t="str">
            <v>0</v>
          </cell>
          <cell r="S36" t="str">
            <v>0</v>
          </cell>
          <cell r="T36" t="str">
            <v>0</v>
          </cell>
          <cell r="U36" t="str">
            <v>0</v>
          </cell>
          <cell r="V36" t="str">
            <v>0</v>
          </cell>
          <cell r="W36" t="str">
            <v>0</v>
          </cell>
          <cell r="X36" t="str">
            <v>0</v>
          </cell>
          <cell r="Y36" t="str">
            <v>0</v>
          </cell>
          <cell r="Z36" t="str">
            <v>0</v>
          </cell>
          <cell r="AA36" t="str">
            <v>0</v>
          </cell>
          <cell r="AB36" t="str">
            <v>0</v>
          </cell>
          <cell r="AC36" t="str">
            <v>0</v>
          </cell>
          <cell r="AD36" t="str">
            <v>0</v>
          </cell>
          <cell r="AE36" t="str">
            <v>0</v>
          </cell>
          <cell r="AF36" t="str">
            <v>0</v>
          </cell>
          <cell r="AG36" t="str">
            <v>0</v>
          </cell>
          <cell r="AH36" t="str">
            <v>0</v>
          </cell>
          <cell r="AI36" t="str">
            <v>0</v>
          </cell>
          <cell r="AJ36" t="str">
            <v>0</v>
          </cell>
          <cell r="AK36" t="str">
            <v>0</v>
          </cell>
          <cell r="AL36" t="str">
            <v>0</v>
          </cell>
          <cell r="AM36" t="str">
            <v>0</v>
          </cell>
          <cell r="AN36" t="str">
            <v>0</v>
          </cell>
          <cell r="AO36" t="str">
            <v>0</v>
          </cell>
          <cell r="AP36" t="str">
            <v>0</v>
          </cell>
          <cell r="AQ36" t="str">
            <v>0</v>
          </cell>
          <cell r="AR36" t="str">
            <v>0</v>
          </cell>
          <cell r="AS36" t="str">
            <v>0</v>
          </cell>
          <cell r="AT36" t="str">
            <v>0</v>
          </cell>
          <cell r="AU36" t="str">
            <v>0</v>
          </cell>
          <cell r="AV36" t="str">
            <v>0</v>
          </cell>
          <cell r="AW36" t="str">
            <v>0</v>
          </cell>
          <cell r="AX36" t="str">
            <v>0</v>
          </cell>
          <cell r="AY36" t="str">
            <v>0</v>
          </cell>
          <cell r="AZ36" t="str">
            <v>0</v>
          </cell>
          <cell r="BA36" t="str">
            <v>0</v>
          </cell>
          <cell r="BB36" t="str">
            <v>0</v>
          </cell>
          <cell r="BC36" t="str">
            <v>0</v>
          </cell>
          <cell r="BD36" t="str">
            <v>0</v>
          </cell>
          <cell r="BE36" t="str">
            <v>0</v>
          </cell>
          <cell r="BF36" t="str">
            <v>0</v>
          </cell>
          <cell r="BG36" t="str">
            <v>0</v>
          </cell>
          <cell r="BH36" t="str">
            <v>0</v>
          </cell>
          <cell r="BI36" t="str">
            <v>0</v>
          </cell>
          <cell r="BJ36" t="str">
            <v>0</v>
          </cell>
          <cell r="BK36" t="str">
            <v>0</v>
          </cell>
          <cell r="BL36" t="str">
            <v>0</v>
          </cell>
          <cell r="BM36" t="str">
            <v>0</v>
          </cell>
          <cell r="BN36" t="str">
            <v>0</v>
          </cell>
          <cell r="BO36" t="str">
            <v>0</v>
          </cell>
          <cell r="BP36" t="str">
            <v>0</v>
          </cell>
          <cell r="BQ36" t="str">
            <v>0</v>
          </cell>
          <cell r="BR36" t="str">
            <v>0</v>
          </cell>
          <cell r="BS36" t="str">
            <v>0</v>
          </cell>
          <cell r="BT36" t="str">
            <v>0</v>
          </cell>
          <cell r="BU36" t="str">
            <v>0</v>
          </cell>
          <cell r="BV36" t="str">
            <v>0</v>
          </cell>
          <cell r="BW36" t="str">
            <v>0</v>
          </cell>
          <cell r="BX36" t="str">
            <v>0</v>
          </cell>
          <cell r="BY36" t="str">
            <v>0</v>
          </cell>
          <cell r="BZ36" t="str">
            <v>0</v>
          </cell>
          <cell r="CA36" t="str">
            <v>0</v>
          </cell>
          <cell r="CB36" t="str">
            <v>0</v>
          </cell>
          <cell r="CC36" t="str">
            <v>0</v>
          </cell>
          <cell r="CD36" t="str">
            <v>0</v>
          </cell>
          <cell r="CE36" t="str">
            <v>0</v>
          </cell>
          <cell r="CF36" t="str">
            <v>0</v>
          </cell>
          <cell r="CG36" t="str">
            <v>0</v>
          </cell>
          <cell r="CH36" t="str">
            <v>0</v>
          </cell>
          <cell r="CI36" t="str">
            <v>0</v>
          </cell>
          <cell r="CJ36" t="str">
            <v>0</v>
          </cell>
          <cell r="CK36" t="str">
            <v>0</v>
          </cell>
          <cell r="CL36" t="str">
            <v>0</v>
          </cell>
          <cell r="CM36" t="str">
            <v>0</v>
          </cell>
          <cell r="CN36" t="str">
            <v>0</v>
          </cell>
          <cell r="CO36" t="str">
            <v>0</v>
          </cell>
          <cell r="CP36" t="str">
            <v>0</v>
          </cell>
          <cell r="CQ36" t="str">
            <v>0</v>
          </cell>
          <cell r="CR36" t="str">
            <v>0</v>
          </cell>
          <cell r="CS36" t="str">
            <v>0</v>
          </cell>
          <cell r="CT36" t="str">
            <v>0</v>
          </cell>
          <cell r="CU36" t="str">
            <v>0</v>
          </cell>
          <cell r="CV36" t="str">
            <v>0</v>
          </cell>
          <cell r="CW36" t="str">
            <v>0</v>
          </cell>
          <cell r="CX36" t="str">
            <v>0</v>
          </cell>
          <cell r="CY36" t="str">
            <v>0</v>
          </cell>
          <cell r="CZ36" t="str">
            <v>0</v>
          </cell>
          <cell r="DA36" t="str">
            <v>0</v>
          </cell>
          <cell r="DB36" t="str">
            <v>0</v>
          </cell>
          <cell r="DC36" t="str">
            <v>0</v>
          </cell>
          <cell r="DD36" t="str">
            <v>0</v>
          </cell>
          <cell r="DE36" t="str">
            <v>0</v>
          </cell>
          <cell r="DF36" t="str">
            <v>0</v>
          </cell>
          <cell r="DG36" t="str">
            <v>0</v>
          </cell>
          <cell r="DH36" t="str">
            <v>0</v>
          </cell>
          <cell r="DI36" t="str">
            <v>0</v>
          </cell>
          <cell r="DJ36" t="str">
            <v>0</v>
          </cell>
          <cell r="DK36" t="str">
            <v>0</v>
          </cell>
          <cell r="DL36" t="str">
            <v>0</v>
          </cell>
          <cell r="DM36" t="str">
            <v>0</v>
          </cell>
          <cell r="DN36" t="str">
            <v>0</v>
          </cell>
          <cell r="DO36" t="str">
            <v>0</v>
          </cell>
          <cell r="DP36" t="str">
            <v>0</v>
          </cell>
          <cell r="DQ36" t="str">
            <v>0</v>
          </cell>
          <cell r="DR36" t="str">
            <v>0</v>
          </cell>
          <cell r="DS36" t="str">
            <v>0</v>
          </cell>
          <cell r="DT36" t="str">
            <v>0</v>
          </cell>
          <cell r="DU36" t="str">
            <v>0</v>
          </cell>
          <cell r="DV36" t="str">
            <v>0</v>
          </cell>
          <cell r="DW36" t="str">
            <v>0</v>
          </cell>
          <cell r="DX36" t="str">
            <v>0</v>
          </cell>
          <cell r="DY36" t="str">
            <v>0</v>
          </cell>
          <cell r="DZ36" t="str">
            <v>0</v>
          </cell>
          <cell r="EA36" t="str">
            <v>0</v>
          </cell>
          <cell r="EB36" t="str">
            <v>0</v>
          </cell>
          <cell r="EC36" t="str">
            <v>0</v>
          </cell>
          <cell r="ED36" t="str">
            <v>0</v>
          </cell>
          <cell r="EE36" t="str">
            <v>0</v>
          </cell>
          <cell r="EF36" t="str">
            <v>0</v>
          </cell>
          <cell r="EG36" t="str">
            <v>0</v>
          </cell>
          <cell r="EH36" t="str">
            <v>0</v>
          </cell>
          <cell r="EI36" t="str">
            <v>0</v>
          </cell>
          <cell r="EJ36" t="str">
            <v>0</v>
          </cell>
          <cell r="EK36" t="str">
            <v>0</v>
          </cell>
          <cell r="EL36" t="str">
            <v>0</v>
          </cell>
          <cell r="EM36" t="str">
            <v>0</v>
          </cell>
          <cell r="EN36" t="str">
            <v>0</v>
          </cell>
          <cell r="EO36" t="str">
            <v>0</v>
          </cell>
          <cell r="EP36" t="str">
            <v>0</v>
          </cell>
          <cell r="EQ36" t="str">
            <v>0</v>
          </cell>
          <cell r="ER36" t="str">
            <v>0</v>
          </cell>
          <cell r="ES36" t="str">
            <v>0</v>
          </cell>
          <cell r="ET36" t="str">
            <v>0</v>
          </cell>
          <cell r="EU36" t="str">
            <v>0</v>
          </cell>
          <cell r="EV36" t="str">
            <v>0</v>
          </cell>
          <cell r="EW36" t="str">
            <v>0</v>
          </cell>
          <cell r="EX36" t="str">
            <v>0</v>
          </cell>
          <cell r="EY36" t="str">
            <v>0</v>
          </cell>
          <cell r="EZ36" t="str">
            <v>0</v>
          </cell>
          <cell r="FA36" t="str">
            <v>0</v>
          </cell>
          <cell r="FB36" t="str">
            <v>0</v>
          </cell>
          <cell r="FC36" t="str">
            <v>0</v>
          </cell>
          <cell r="FD36" t="str">
            <v>0</v>
          </cell>
          <cell r="FE36" t="str">
            <v>0</v>
          </cell>
          <cell r="FF36" t="str">
            <v>0</v>
          </cell>
          <cell r="FG36" t="str">
            <v>0</v>
          </cell>
          <cell r="FH36" t="str">
            <v>0</v>
          </cell>
          <cell r="FI36" t="str">
            <v>0</v>
          </cell>
          <cell r="FJ36" t="str">
            <v>0</v>
          </cell>
          <cell r="FK36" t="str">
            <v>0</v>
          </cell>
          <cell r="FL36" t="str">
            <v>0</v>
          </cell>
          <cell r="FM36" t="str">
            <v>0</v>
          </cell>
          <cell r="FN36" t="str">
            <v>0</v>
          </cell>
          <cell r="FO36" t="str">
            <v>0</v>
          </cell>
          <cell r="FP36" t="str">
            <v>0</v>
          </cell>
          <cell r="FQ36" t="str">
            <v>0</v>
          </cell>
          <cell r="FR36" t="str">
            <v>0</v>
          </cell>
          <cell r="FS36" t="str">
            <v>0</v>
          </cell>
          <cell r="FT36" t="str">
            <v>0</v>
          </cell>
          <cell r="FU36" t="str">
            <v>0</v>
          </cell>
          <cell r="FV36" t="str">
            <v>0</v>
          </cell>
          <cell r="FW36" t="str">
            <v>0</v>
          </cell>
          <cell r="FX36" t="str">
            <v>0</v>
          </cell>
          <cell r="FY36" t="str">
            <v>0</v>
          </cell>
          <cell r="FZ36" t="str">
            <v>0</v>
          </cell>
          <cell r="GA36" t="str">
            <v>0</v>
          </cell>
          <cell r="GB36" t="str">
            <v>0</v>
          </cell>
          <cell r="GC36" t="str">
            <v>0</v>
          </cell>
          <cell r="GD36" t="str">
            <v>0</v>
          </cell>
          <cell r="GE36">
            <v>252734000</v>
          </cell>
          <cell r="GF36" t="str">
            <v>0</v>
          </cell>
          <cell r="GG36" t="str">
            <v>0</v>
          </cell>
          <cell r="GH36" t="str">
            <v>0</v>
          </cell>
          <cell r="GI36" t="str">
            <v>0</v>
          </cell>
          <cell r="GJ36" t="str">
            <v>0</v>
          </cell>
          <cell r="GK36" t="str">
            <v>0</v>
          </cell>
          <cell r="GL36" t="str">
            <v>0</v>
          </cell>
          <cell r="GM36" t="str">
            <v>0</v>
          </cell>
          <cell r="GN36" t="str">
            <v>0</v>
          </cell>
          <cell r="GO36" t="str">
            <v>0</v>
          </cell>
          <cell r="GP36" t="str">
            <v>0</v>
          </cell>
          <cell r="GQ36" t="str">
            <v>0</v>
          </cell>
          <cell r="GR36" t="str">
            <v>0</v>
          </cell>
          <cell r="GS36" t="str">
            <v>0</v>
          </cell>
          <cell r="GT36" t="str">
            <v>0</v>
          </cell>
          <cell r="GU36" t="str">
            <v>0</v>
          </cell>
          <cell r="GV36" t="str">
            <v>0</v>
          </cell>
          <cell r="GW36" t="str">
            <v>0</v>
          </cell>
          <cell r="GX36" t="str">
            <v>0</v>
          </cell>
          <cell r="GY36" t="str">
            <v>0</v>
          </cell>
          <cell r="GZ36" t="str">
            <v>0</v>
          </cell>
          <cell r="HA36" t="str">
            <v>0</v>
          </cell>
          <cell r="HB36" t="str">
            <v>0</v>
          </cell>
          <cell r="HC36" t="str">
            <v>0</v>
          </cell>
          <cell r="HD36" t="str">
            <v>0</v>
          </cell>
          <cell r="HE36" t="str">
            <v>0</v>
          </cell>
          <cell r="HF36" t="str">
            <v>0</v>
          </cell>
          <cell r="HG36" t="str">
            <v>0</v>
          </cell>
          <cell r="HH36" t="str">
            <v>0</v>
          </cell>
          <cell r="HI36" t="str">
            <v>0</v>
          </cell>
          <cell r="HJ36" t="str">
            <v>0</v>
          </cell>
          <cell r="HK36" t="str">
            <v>0</v>
          </cell>
          <cell r="HL36" t="str">
            <v>0</v>
          </cell>
          <cell r="HM36" t="str">
            <v>0</v>
          </cell>
          <cell r="HN36" t="str">
            <v>0</v>
          </cell>
          <cell r="HO36" t="str">
            <v>0</v>
          </cell>
          <cell r="HP36" t="str">
            <v>0</v>
          </cell>
          <cell r="HQ36" t="str">
            <v>0</v>
          </cell>
          <cell r="HR36" t="str">
            <v>0</v>
          </cell>
          <cell r="HS36" t="str">
            <v>0</v>
          </cell>
          <cell r="HT36" t="str">
            <v>0</v>
          </cell>
          <cell r="HU36">
            <v>252734000</v>
          </cell>
          <cell r="HV36">
            <v>252734000</v>
          </cell>
          <cell r="HW36">
            <v>32</v>
          </cell>
        </row>
        <row r="37">
          <cell r="A37" t="str">
            <v>Y3201002</v>
          </cell>
          <cell r="B37" t="str">
            <v>Future min lease payments under non-cancellable op leases due &gt; 1 year &lt; 5 years</v>
          </cell>
          <cell r="C37" t="str">
            <v>0</v>
          </cell>
          <cell r="D37" t="str">
            <v>0</v>
          </cell>
          <cell r="E37" t="str">
            <v>0</v>
          </cell>
          <cell r="F37" t="str">
            <v>0</v>
          </cell>
          <cell r="G37" t="str">
            <v>0</v>
          </cell>
          <cell r="H37" t="str">
            <v>0</v>
          </cell>
          <cell r="I37" t="str">
            <v>0</v>
          </cell>
          <cell r="J37" t="str">
            <v>0</v>
          </cell>
          <cell r="K37" t="str">
            <v>0</v>
          </cell>
          <cell r="L37" t="str">
            <v>0</v>
          </cell>
          <cell r="M37" t="str">
            <v>0</v>
          </cell>
          <cell r="N37" t="str">
            <v>0</v>
          </cell>
          <cell r="O37" t="str">
            <v>0</v>
          </cell>
          <cell r="P37" t="str">
            <v>0</v>
          </cell>
          <cell r="Q37" t="str">
            <v>0</v>
          </cell>
          <cell r="R37" t="str">
            <v>0</v>
          </cell>
          <cell r="S37" t="str">
            <v>0</v>
          </cell>
          <cell r="T37" t="str">
            <v>0</v>
          </cell>
          <cell r="U37" t="str">
            <v>0</v>
          </cell>
          <cell r="V37" t="str">
            <v>0</v>
          </cell>
          <cell r="W37" t="str">
            <v>0</v>
          </cell>
          <cell r="X37" t="str">
            <v>0</v>
          </cell>
          <cell r="Y37" t="str">
            <v>0</v>
          </cell>
          <cell r="Z37" t="str">
            <v>0</v>
          </cell>
          <cell r="AA37" t="str">
            <v>0</v>
          </cell>
          <cell r="AB37" t="str">
            <v>0</v>
          </cell>
          <cell r="AC37" t="str">
            <v>0</v>
          </cell>
          <cell r="AD37" t="str">
            <v>0</v>
          </cell>
          <cell r="AE37" t="str">
            <v>0</v>
          </cell>
          <cell r="AF37" t="str">
            <v>0</v>
          </cell>
          <cell r="AG37" t="str">
            <v>0</v>
          </cell>
          <cell r="AH37" t="str">
            <v>0</v>
          </cell>
          <cell r="AI37" t="str">
            <v>0</v>
          </cell>
          <cell r="AJ37" t="str">
            <v>0</v>
          </cell>
          <cell r="AK37" t="str">
            <v>0</v>
          </cell>
          <cell r="AL37" t="str">
            <v>0</v>
          </cell>
          <cell r="AM37" t="str">
            <v>0</v>
          </cell>
          <cell r="AN37" t="str">
            <v>0</v>
          </cell>
          <cell r="AO37" t="str">
            <v>0</v>
          </cell>
          <cell r="AP37" t="str">
            <v>0</v>
          </cell>
          <cell r="AQ37" t="str">
            <v>0</v>
          </cell>
          <cell r="AR37" t="str">
            <v>0</v>
          </cell>
          <cell r="AS37" t="str">
            <v>0</v>
          </cell>
          <cell r="AT37" t="str">
            <v>0</v>
          </cell>
          <cell r="AU37" t="str">
            <v>0</v>
          </cell>
          <cell r="AV37" t="str">
            <v>0</v>
          </cell>
          <cell r="AW37" t="str">
            <v>0</v>
          </cell>
          <cell r="AX37" t="str">
            <v>0</v>
          </cell>
          <cell r="AY37" t="str">
            <v>0</v>
          </cell>
          <cell r="AZ37" t="str">
            <v>0</v>
          </cell>
          <cell r="BA37" t="str">
            <v>0</v>
          </cell>
          <cell r="BB37" t="str">
            <v>0</v>
          </cell>
          <cell r="BC37" t="str">
            <v>0</v>
          </cell>
          <cell r="BD37" t="str">
            <v>0</v>
          </cell>
          <cell r="BE37" t="str">
            <v>0</v>
          </cell>
          <cell r="BF37" t="str">
            <v>0</v>
          </cell>
          <cell r="BG37" t="str">
            <v>0</v>
          </cell>
          <cell r="BH37" t="str">
            <v>0</v>
          </cell>
          <cell r="BI37" t="str">
            <v>0</v>
          </cell>
          <cell r="BJ37" t="str">
            <v>0</v>
          </cell>
          <cell r="BK37" t="str">
            <v>0</v>
          </cell>
          <cell r="BL37" t="str">
            <v>0</v>
          </cell>
          <cell r="BM37" t="str">
            <v>0</v>
          </cell>
          <cell r="BN37" t="str">
            <v>0</v>
          </cell>
          <cell r="BO37" t="str">
            <v>0</v>
          </cell>
          <cell r="BP37" t="str">
            <v>0</v>
          </cell>
          <cell r="BQ37" t="str">
            <v>0</v>
          </cell>
          <cell r="BR37" t="str">
            <v>0</v>
          </cell>
          <cell r="BS37" t="str">
            <v>0</v>
          </cell>
          <cell r="BT37" t="str">
            <v>0</v>
          </cell>
          <cell r="BU37" t="str">
            <v>0</v>
          </cell>
          <cell r="BV37" t="str">
            <v>0</v>
          </cell>
          <cell r="BW37" t="str">
            <v>0</v>
          </cell>
          <cell r="BX37" t="str">
            <v>0</v>
          </cell>
          <cell r="BY37" t="str">
            <v>0</v>
          </cell>
          <cell r="BZ37" t="str">
            <v>0</v>
          </cell>
          <cell r="CA37" t="str">
            <v>0</v>
          </cell>
          <cell r="CB37" t="str">
            <v>0</v>
          </cell>
          <cell r="CC37" t="str">
            <v>0</v>
          </cell>
          <cell r="CD37" t="str">
            <v>0</v>
          </cell>
          <cell r="CE37" t="str">
            <v>0</v>
          </cell>
          <cell r="CF37" t="str">
            <v>0</v>
          </cell>
          <cell r="CG37" t="str">
            <v>0</v>
          </cell>
          <cell r="CH37" t="str">
            <v>0</v>
          </cell>
          <cell r="CI37" t="str">
            <v>0</v>
          </cell>
          <cell r="CJ37" t="str">
            <v>0</v>
          </cell>
          <cell r="CK37" t="str">
            <v>0</v>
          </cell>
          <cell r="CL37" t="str">
            <v>0</v>
          </cell>
          <cell r="CM37" t="str">
            <v>0</v>
          </cell>
          <cell r="CN37" t="str">
            <v>0</v>
          </cell>
          <cell r="CO37" t="str">
            <v>0</v>
          </cell>
          <cell r="CP37" t="str">
            <v>0</v>
          </cell>
          <cell r="CQ37" t="str">
            <v>0</v>
          </cell>
          <cell r="CR37" t="str">
            <v>0</v>
          </cell>
          <cell r="CS37" t="str">
            <v>0</v>
          </cell>
          <cell r="CT37" t="str">
            <v>0</v>
          </cell>
          <cell r="CU37" t="str">
            <v>0</v>
          </cell>
          <cell r="CV37" t="str">
            <v>0</v>
          </cell>
          <cell r="CW37" t="str">
            <v>0</v>
          </cell>
          <cell r="CX37" t="str">
            <v>0</v>
          </cell>
          <cell r="CY37" t="str">
            <v>0</v>
          </cell>
          <cell r="CZ37" t="str">
            <v>0</v>
          </cell>
          <cell r="DA37" t="str">
            <v>0</v>
          </cell>
          <cell r="DB37" t="str">
            <v>0</v>
          </cell>
          <cell r="DC37" t="str">
            <v>0</v>
          </cell>
          <cell r="DD37" t="str">
            <v>0</v>
          </cell>
          <cell r="DE37" t="str">
            <v>0</v>
          </cell>
          <cell r="DF37" t="str">
            <v>0</v>
          </cell>
          <cell r="DG37" t="str">
            <v>0</v>
          </cell>
          <cell r="DH37" t="str">
            <v>0</v>
          </cell>
          <cell r="DI37" t="str">
            <v>0</v>
          </cell>
          <cell r="DJ37" t="str">
            <v>0</v>
          </cell>
          <cell r="DK37" t="str">
            <v>0</v>
          </cell>
          <cell r="DL37" t="str">
            <v>0</v>
          </cell>
          <cell r="DM37" t="str">
            <v>0</v>
          </cell>
          <cell r="DN37" t="str">
            <v>0</v>
          </cell>
          <cell r="DO37" t="str">
            <v>0</v>
          </cell>
          <cell r="DP37" t="str">
            <v>0</v>
          </cell>
          <cell r="DQ37" t="str">
            <v>0</v>
          </cell>
          <cell r="DR37" t="str">
            <v>0</v>
          </cell>
          <cell r="DS37" t="str">
            <v>0</v>
          </cell>
          <cell r="DT37" t="str">
            <v>0</v>
          </cell>
          <cell r="DU37" t="str">
            <v>0</v>
          </cell>
          <cell r="DV37" t="str">
            <v>0</v>
          </cell>
          <cell r="DW37" t="str">
            <v>0</v>
          </cell>
          <cell r="DX37" t="str">
            <v>0</v>
          </cell>
          <cell r="DY37" t="str">
            <v>0</v>
          </cell>
          <cell r="DZ37" t="str">
            <v>0</v>
          </cell>
          <cell r="EA37" t="str">
            <v>0</v>
          </cell>
          <cell r="EB37" t="str">
            <v>0</v>
          </cell>
          <cell r="EC37" t="str">
            <v>0</v>
          </cell>
          <cell r="ED37" t="str">
            <v>0</v>
          </cell>
          <cell r="EE37" t="str">
            <v>0</v>
          </cell>
          <cell r="EF37" t="str">
            <v>0</v>
          </cell>
          <cell r="EG37" t="str">
            <v>0</v>
          </cell>
          <cell r="EH37" t="str">
            <v>0</v>
          </cell>
          <cell r="EI37" t="str">
            <v>0</v>
          </cell>
          <cell r="EJ37" t="str">
            <v>0</v>
          </cell>
          <cell r="EK37" t="str">
            <v>0</v>
          </cell>
          <cell r="EL37" t="str">
            <v>0</v>
          </cell>
          <cell r="EM37" t="str">
            <v>0</v>
          </cell>
          <cell r="EN37" t="str">
            <v>0</v>
          </cell>
          <cell r="EO37" t="str">
            <v>0</v>
          </cell>
          <cell r="EP37" t="str">
            <v>0</v>
          </cell>
          <cell r="EQ37" t="str">
            <v>0</v>
          </cell>
          <cell r="ER37" t="str">
            <v>0</v>
          </cell>
          <cell r="ES37" t="str">
            <v>0</v>
          </cell>
          <cell r="ET37" t="str">
            <v>0</v>
          </cell>
          <cell r="EU37" t="str">
            <v>0</v>
          </cell>
          <cell r="EV37" t="str">
            <v>0</v>
          </cell>
          <cell r="EW37" t="str">
            <v>0</v>
          </cell>
          <cell r="EX37" t="str">
            <v>0</v>
          </cell>
          <cell r="EY37" t="str">
            <v>0</v>
          </cell>
          <cell r="EZ37" t="str">
            <v>0</v>
          </cell>
          <cell r="FA37" t="str">
            <v>0</v>
          </cell>
          <cell r="FB37" t="str">
            <v>0</v>
          </cell>
          <cell r="FC37" t="str">
            <v>0</v>
          </cell>
          <cell r="FD37" t="str">
            <v>0</v>
          </cell>
          <cell r="FE37" t="str">
            <v>0</v>
          </cell>
          <cell r="FF37" t="str">
            <v>0</v>
          </cell>
          <cell r="FG37" t="str">
            <v>0</v>
          </cell>
          <cell r="FH37" t="str">
            <v>0</v>
          </cell>
          <cell r="FI37" t="str">
            <v>0</v>
          </cell>
          <cell r="FJ37" t="str">
            <v>0</v>
          </cell>
          <cell r="FK37" t="str">
            <v>0</v>
          </cell>
          <cell r="FL37" t="str">
            <v>0</v>
          </cell>
          <cell r="FM37" t="str">
            <v>0</v>
          </cell>
          <cell r="FN37" t="str">
            <v>0</v>
          </cell>
          <cell r="FO37" t="str">
            <v>0</v>
          </cell>
          <cell r="FP37" t="str">
            <v>0</v>
          </cell>
          <cell r="FQ37" t="str">
            <v>0</v>
          </cell>
          <cell r="FR37" t="str">
            <v>0</v>
          </cell>
          <cell r="FS37" t="str">
            <v>0</v>
          </cell>
          <cell r="FT37" t="str">
            <v>0</v>
          </cell>
          <cell r="FU37" t="str">
            <v>0</v>
          </cell>
          <cell r="FV37" t="str">
            <v>0</v>
          </cell>
          <cell r="FW37" t="str">
            <v>0</v>
          </cell>
          <cell r="FX37" t="str">
            <v>0</v>
          </cell>
          <cell r="FY37" t="str">
            <v>0</v>
          </cell>
          <cell r="FZ37" t="str">
            <v>0</v>
          </cell>
          <cell r="GA37" t="str">
            <v>0</v>
          </cell>
          <cell r="GB37" t="str">
            <v>0</v>
          </cell>
          <cell r="GC37" t="str">
            <v>0</v>
          </cell>
          <cell r="GD37" t="str">
            <v>0</v>
          </cell>
          <cell r="GE37">
            <v>581363000</v>
          </cell>
          <cell r="GF37" t="str">
            <v>0</v>
          </cell>
          <cell r="GG37" t="str">
            <v>0</v>
          </cell>
          <cell r="GH37" t="str">
            <v>0</v>
          </cell>
          <cell r="GI37" t="str">
            <v>0</v>
          </cell>
          <cell r="GJ37" t="str">
            <v>0</v>
          </cell>
          <cell r="GK37" t="str">
            <v>0</v>
          </cell>
          <cell r="GL37" t="str">
            <v>0</v>
          </cell>
          <cell r="GM37" t="str">
            <v>0</v>
          </cell>
          <cell r="GN37" t="str">
            <v>0</v>
          </cell>
          <cell r="GO37" t="str">
            <v>0</v>
          </cell>
          <cell r="GP37" t="str">
            <v>0</v>
          </cell>
          <cell r="GQ37" t="str">
            <v>0</v>
          </cell>
          <cell r="GR37" t="str">
            <v>0</v>
          </cell>
          <cell r="GS37" t="str">
            <v>0</v>
          </cell>
          <cell r="GT37" t="str">
            <v>0</v>
          </cell>
          <cell r="GU37" t="str">
            <v>0</v>
          </cell>
          <cell r="GV37" t="str">
            <v>0</v>
          </cell>
          <cell r="GW37" t="str">
            <v>0</v>
          </cell>
          <cell r="GX37" t="str">
            <v>0</v>
          </cell>
          <cell r="GY37" t="str">
            <v>0</v>
          </cell>
          <cell r="GZ37" t="str">
            <v>0</v>
          </cell>
          <cell r="HA37" t="str">
            <v>0</v>
          </cell>
          <cell r="HB37" t="str">
            <v>0</v>
          </cell>
          <cell r="HC37" t="str">
            <v>0</v>
          </cell>
          <cell r="HD37" t="str">
            <v>0</v>
          </cell>
          <cell r="HE37" t="str">
            <v>0</v>
          </cell>
          <cell r="HF37" t="str">
            <v>0</v>
          </cell>
          <cell r="HG37" t="str">
            <v>0</v>
          </cell>
          <cell r="HH37" t="str">
            <v>0</v>
          </cell>
          <cell r="HI37" t="str">
            <v>0</v>
          </cell>
          <cell r="HJ37" t="str">
            <v>0</v>
          </cell>
          <cell r="HK37" t="str">
            <v>0</v>
          </cell>
          <cell r="HL37" t="str">
            <v>0</v>
          </cell>
          <cell r="HM37" t="str">
            <v>0</v>
          </cell>
          <cell r="HN37" t="str">
            <v>0</v>
          </cell>
          <cell r="HO37" t="str">
            <v>0</v>
          </cell>
          <cell r="HP37" t="str">
            <v>0</v>
          </cell>
          <cell r="HQ37" t="str">
            <v>0</v>
          </cell>
          <cell r="HR37" t="str">
            <v>0</v>
          </cell>
          <cell r="HS37" t="str">
            <v>0</v>
          </cell>
          <cell r="HT37" t="str">
            <v>0</v>
          </cell>
          <cell r="HU37">
            <v>581363000</v>
          </cell>
          <cell r="HV37">
            <v>581363000</v>
          </cell>
          <cell r="HW37">
            <v>33</v>
          </cell>
        </row>
        <row r="38">
          <cell r="A38" t="str">
            <v>Y3201003</v>
          </cell>
          <cell r="B38" t="str">
            <v>Future min lease payments under non-cancellable op leases due due &gt; 5 years</v>
          </cell>
          <cell r="C38" t="str">
            <v>0</v>
          </cell>
          <cell r="D38" t="str">
            <v>0</v>
          </cell>
          <cell r="E38" t="str">
            <v>0</v>
          </cell>
          <cell r="F38" t="str">
            <v>0</v>
          </cell>
          <cell r="G38" t="str">
            <v>0</v>
          </cell>
          <cell r="H38" t="str">
            <v>0</v>
          </cell>
          <cell r="I38" t="str">
            <v>0</v>
          </cell>
          <cell r="J38" t="str">
            <v>0</v>
          </cell>
          <cell r="K38" t="str">
            <v>0</v>
          </cell>
          <cell r="L38" t="str">
            <v>0</v>
          </cell>
          <cell r="M38" t="str">
            <v>0</v>
          </cell>
          <cell r="N38" t="str">
            <v>0</v>
          </cell>
          <cell r="O38" t="str">
            <v>0</v>
          </cell>
          <cell r="P38" t="str">
            <v>0</v>
          </cell>
          <cell r="Q38" t="str">
            <v>0</v>
          </cell>
          <cell r="R38" t="str">
            <v>0</v>
          </cell>
          <cell r="S38" t="str">
            <v>0</v>
          </cell>
          <cell r="T38" t="str">
            <v>0</v>
          </cell>
          <cell r="U38" t="str">
            <v>0</v>
          </cell>
          <cell r="V38" t="str">
            <v>0</v>
          </cell>
          <cell r="W38" t="str">
            <v>0</v>
          </cell>
          <cell r="X38" t="str">
            <v>0</v>
          </cell>
          <cell r="Y38" t="str">
            <v>0</v>
          </cell>
          <cell r="Z38" t="str">
            <v>0</v>
          </cell>
          <cell r="AA38" t="str">
            <v>0</v>
          </cell>
          <cell r="AB38" t="str">
            <v>0</v>
          </cell>
          <cell r="AC38" t="str">
            <v>0</v>
          </cell>
          <cell r="AD38" t="str">
            <v>0</v>
          </cell>
          <cell r="AE38" t="str">
            <v>0</v>
          </cell>
          <cell r="AF38" t="str">
            <v>0</v>
          </cell>
          <cell r="AG38" t="str">
            <v>0</v>
          </cell>
          <cell r="AH38" t="str">
            <v>0</v>
          </cell>
          <cell r="AI38" t="str">
            <v>0</v>
          </cell>
          <cell r="AJ38" t="str">
            <v>0</v>
          </cell>
          <cell r="AK38" t="str">
            <v>0</v>
          </cell>
          <cell r="AL38" t="str">
            <v>0</v>
          </cell>
          <cell r="AM38" t="str">
            <v>0</v>
          </cell>
          <cell r="AN38" t="str">
            <v>0</v>
          </cell>
          <cell r="AO38" t="str">
            <v>0</v>
          </cell>
          <cell r="AP38" t="str">
            <v>0</v>
          </cell>
          <cell r="AQ38" t="str">
            <v>0</v>
          </cell>
          <cell r="AR38" t="str">
            <v>0</v>
          </cell>
          <cell r="AS38" t="str">
            <v>0</v>
          </cell>
          <cell r="AT38" t="str">
            <v>0</v>
          </cell>
          <cell r="AU38" t="str">
            <v>0</v>
          </cell>
          <cell r="AV38" t="str">
            <v>0</v>
          </cell>
          <cell r="AW38" t="str">
            <v>0</v>
          </cell>
          <cell r="AX38" t="str">
            <v>0</v>
          </cell>
          <cell r="AY38" t="str">
            <v>0</v>
          </cell>
          <cell r="AZ38" t="str">
            <v>0</v>
          </cell>
          <cell r="BA38" t="str">
            <v>0</v>
          </cell>
          <cell r="BB38" t="str">
            <v>0</v>
          </cell>
          <cell r="BC38" t="str">
            <v>0</v>
          </cell>
          <cell r="BD38" t="str">
            <v>0</v>
          </cell>
          <cell r="BE38" t="str">
            <v>0</v>
          </cell>
          <cell r="BF38" t="str">
            <v>0</v>
          </cell>
          <cell r="BG38" t="str">
            <v>0</v>
          </cell>
          <cell r="BH38" t="str">
            <v>0</v>
          </cell>
          <cell r="BI38" t="str">
            <v>0</v>
          </cell>
          <cell r="BJ38" t="str">
            <v>0</v>
          </cell>
          <cell r="BK38" t="str">
            <v>0</v>
          </cell>
          <cell r="BL38" t="str">
            <v>0</v>
          </cell>
          <cell r="BM38" t="str">
            <v>0</v>
          </cell>
          <cell r="BN38" t="str">
            <v>0</v>
          </cell>
          <cell r="BO38" t="str">
            <v>0</v>
          </cell>
          <cell r="BP38" t="str">
            <v>0</v>
          </cell>
          <cell r="BQ38" t="str">
            <v>0</v>
          </cell>
          <cell r="BR38" t="str">
            <v>0</v>
          </cell>
          <cell r="BS38" t="str">
            <v>0</v>
          </cell>
          <cell r="BT38" t="str">
            <v>0</v>
          </cell>
          <cell r="BU38" t="str">
            <v>0</v>
          </cell>
          <cell r="BV38" t="str">
            <v>0</v>
          </cell>
          <cell r="BW38" t="str">
            <v>0</v>
          </cell>
          <cell r="BX38" t="str">
            <v>0</v>
          </cell>
          <cell r="BY38" t="str">
            <v>0</v>
          </cell>
          <cell r="BZ38" t="str">
            <v>0</v>
          </cell>
          <cell r="CA38" t="str">
            <v>0</v>
          </cell>
          <cell r="CB38" t="str">
            <v>0</v>
          </cell>
          <cell r="CC38" t="str">
            <v>0</v>
          </cell>
          <cell r="CD38" t="str">
            <v>0</v>
          </cell>
          <cell r="CE38" t="str">
            <v>0</v>
          </cell>
          <cell r="CF38" t="str">
            <v>0</v>
          </cell>
          <cell r="CG38" t="str">
            <v>0</v>
          </cell>
          <cell r="CH38" t="str">
            <v>0</v>
          </cell>
          <cell r="CI38" t="str">
            <v>0</v>
          </cell>
          <cell r="CJ38" t="str">
            <v>0</v>
          </cell>
          <cell r="CK38" t="str">
            <v>0</v>
          </cell>
          <cell r="CL38" t="str">
            <v>0</v>
          </cell>
          <cell r="CM38" t="str">
            <v>0</v>
          </cell>
          <cell r="CN38" t="str">
            <v>0</v>
          </cell>
          <cell r="CO38" t="str">
            <v>0</v>
          </cell>
          <cell r="CP38" t="str">
            <v>0</v>
          </cell>
          <cell r="CQ38" t="str">
            <v>0</v>
          </cell>
          <cell r="CR38" t="str">
            <v>0</v>
          </cell>
          <cell r="CS38" t="str">
            <v>0</v>
          </cell>
          <cell r="CT38" t="str">
            <v>0</v>
          </cell>
          <cell r="CU38" t="str">
            <v>0</v>
          </cell>
          <cell r="CV38" t="str">
            <v>0</v>
          </cell>
          <cell r="CW38" t="str">
            <v>0</v>
          </cell>
          <cell r="CX38" t="str">
            <v>0</v>
          </cell>
          <cell r="CY38" t="str">
            <v>0</v>
          </cell>
          <cell r="CZ38" t="str">
            <v>0</v>
          </cell>
          <cell r="DA38" t="str">
            <v>0</v>
          </cell>
          <cell r="DB38" t="str">
            <v>0</v>
          </cell>
          <cell r="DC38" t="str">
            <v>0</v>
          </cell>
          <cell r="DD38" t="str">
            <v>0</v>
          </cell>
          <cell r="DE38" t="str">
            <v>0</v>
          </cell>
          <cell r="DF38" t="str">
            <v>0</v>
          </cell>
          <cell r="DG38" t="str">
            <v>0</v>
          </cell>
          <cell r="DH38" t="str">
            <v>0</v>
          </cell>
          <cell r="DI38" t="str">
            <v>0</v>
          </cell>
          <cell r="DJ38" t="str">
            <v>0</v>
          </cell>
          <cell r="DK38" t="str">
            <v>0</v>
          </cell>
          <cell r="DL38" t="str">
            <v>0</v>
          </cell>
          <cell r="DM38" t="str">
            <v>0</v>
          </cell>
          <cell r="DN38" t="str">
            <v>0</v>
          </cell>
          <cell r="DO38" t="str">
            <v>0</v>
          </cell>
          <cell r="DP38" t="str">
            <v>0</v>
          </cell>
          <cell r="DQ38" t="str">
            <v>0</v>
          </cell>
          <cell r="DR38" t="str">
            <v>0</v>
          </cell>
          <cell r="DS38" t="str">
            <v>0</v>
          </cell>
          <cell r="DT38" t="str">
            <v>0</v>
          </cell>
          <cell r="DU38" t="str">
            <v>0</v>
          </cell>
          <cell r="DV38" t="str">
            <v>0</v>
          </cell>
          <cell r="DW38" t="str">
            <v>0</v>
          </cell>
          <cell r="DX38" t="str">
            <v>0</v>
          </cell>
          <cell r="DY38" t="str">
            <v>0</v>
          </cell>
          <cell r="DZ38" t="str">
            <v>0</v>
          </cell>
          <cell r="EA38" t="str">
            <v>0</v>
          </cell>
          <cell r="EB38" t="str">
            <v>0</v>
          </cell>
          <cell r="EC38" t="str">
            <v>0</v>
          </cell>
          <cell r="ED38" t="str">
            <v>0</v>
          </cell>
          <cell r="EE38" t="str">
            <v>0</v>
          </cell>
          <cell r="EF38" t="str">
            <v>0</v>
          </cell>
          <cell r="EG38" t="str">
            <v>0</v>
          </cell>
          <cell r="EH38" t="str">
            <v>0</v>
          </cell>
          <cell r="EI38" t="str">
            <v>0</v>
          </cell>
          <cell r="EJ38" t="str">
            <v>0</v>
          </cell>
          <cell r="EK38" t="str">
            <v>0</v>
          </cell>
          <cell r="EL38" t="str">
            <v>0</v>
          </cell>
          <cell r="EM38" t="str">
            <v>0</v>
          </cell>
          <cell r="EN38" t="str">
            <v>0</v>
          </cell>
          <cell r="EO38" t="str">
            <v>0</v>
          </cell>
          <cell r="EP38" t="str">
            <v>0</v>
          </cell>
          <cell r="EQ38" t="str">
            <v>0</v>
          </cell>
          <cell r="ER38" t="str">
            <v>0</v>
          </cell>
          <cell r="ES38" t="str">
            <v>0</v>
          </cell>
          <cell r="ET38" t="str">
            <v>0</v>
          </cell>
          <cell r="EU38" t="str">
            <v>0</v>
          </cell>
          <cell r="EV38" t="str">
            <v>0</v>
          </cell>
          <cell r="EW38" t="str">
            <v>0</v>
          </cell>
          <cell r="EX38" t="str">
            <v>0</v>
          </cell>
          <cell r="EY38" t="str">
            <v>0</v>
          </cell>
          <cell r="EZ38" t="str">
            <v>0</v>
          </cell>
          <cell r="FA38" t="str">
            <v>0</v>
          </cell>
          <cell r="FB38" t="str">
            <v>0</v>
          </cell>
          <cell r="FC38" t="str">
            <v>0</v>
          </cell>
          <cell r="FD38" t="str">
            <v>0</v>
          </cell>
          <cell r="FE38" t="str">
            <v>0</v>
          </cell>
          <cell r="FF38" t="str">
            <v>0</v>
          </cell>
          <cell r="FG38" t="str">
            <v>0</v>
          </cell>
          <cell r="FH38" t="str">
            <v>0</v>
          </cell>
          <cell r="FI38" t="str">
            <v>0</v>
          </cell>
          <cell r="FJ38" t="str">
            <v>0</v>
          </cell>
          <cell r="FK38" t="str">
            <v>0</v>
          </cell>
          <cell r="FL38" t="str">
            <v>0</v>
          </cell>
          <cell r="FM38" t="str">
            <v>0</v>
          </cell>
          <cell r="FN38" t="str">
            <v>0</v>
          </cell>
          <cell r="FO38" t="str">
            <v>0</v>
          </cell>
          <cell r="FP38" t="str">
            <v>0</v>
          </cell>
          <cell r="FQ38" t="str">
            <v>0</v>
          </cell>
          <cell r="FR38" t="str">
            <v>0</v>
          </cell>
          <cell r="FS38" t="str">
            <v>0</v>
          </cell>
          <cell r="FT38" t="str">
            <v>0</v>
          </cell>
          <cell r="FU38" t="str">
            <v>0</v>
          </cell>
          <cell r="FV38" t="str">
            <v>0</v>
          </cell>
          <cell r="FW38" t="str">
            <v>0</v>
          </cell>
          <cell r="FX38" t="str">
            <v>0</v>
          </cell>
          <cell r="FY38" t="str">
            <v>0</v>
          </cell>
          <cell r="FZ38" t="str">
            <v>0</v>
          </cell>
          <cell r="GA38" t="str">
            <v>0</v>
          </cell>
          <cell r="GB38" t="str">
            <v>0</v>
          </cell>
          <cell r="GC38" t="str">
            <v>0</v>
          </cell>
          <cell r="GD38" t="str">
            <v>0</v>
          </cell>
          <cell r="GE38">
            <v>286385000</v>
          </cell>
          <cell r="GF38" t="str">
            <v>0</v>
          </cell>
          <cell r="GG38" t="str">
            <v>0</v>
          </cell>
          <cell r="GH38" t="str">
            <v>0</v>
          </cell>
          <cell r="GI38" t="str">
            <v>0</v>
          </cell>
          <cell r="GJ38" t="str">
            <v>0</v>
          </cell>
          <cell r="GK38" t="str">
            <v>0</v>
          </cell>
          <cell r="GL38" t="str">
            <v>0</v>
          </cell>
          <cell r="GM38" t="str">
            <v>0</v>
          </cell>
          <cell r="GN38" t="str">
            <v>0</v>
          </cell>
          <cell r="GO38" t="str">
            <v>0</v>
          </cell>
          <cell r="GP38" t="str">
            <v>0</v>
          </cell>
          <cell r="GQ38" t="str">
            <v>0</v>
          </cell>
          <cell r="GR38" t="str">
            <v>0</v>
          </cell>
          <cell r="GS38" t="str">
            <v>0</v>
          </cell>
          <cell r="GT38" t="str">
            <v>0</v>
          </cell>
          <cell r="GU38" t="str">
            <v>0</v>
          </cell>
          <cell r="GV38" t="str">
            <v>0</v>
          </cell>
          <cell r="GW38" t="str">
            <v>0</v>
          </cell>
          <cell r="GX38" t="str">
            <v>0</v>
          </cell>
          <cell r="GY38" t="str">
            <v>0</v>
          </cell>
          <cell r="GZ38" t="str">
            <v>0</v>
          </cell>
          <cell r="HA38" t="str">
            <v>0</v>
          </cell>
          <cell r="HB38" t="str">
            <v>0</v>
          </cell>
          <cell r="HC38" t="str">
            <v>0</v>
          </cell>
          <cell r="HD38" t="str">
            <v>0</v>
          </cell>
          <cell r="HE38" t="str">
            <v>0</v>
          </cell>
          <cell r="HF38" t="str">
            <v>0</v>
          </cell>
          <cell r="HG38" t="str">
            <v>0</v>
          </cell>
          <cell r="HH38" t="str">
            <v>0</v>
          </cell>
          <cell r="HI38" t="str">
            <v>0</v>
          </cell>
          <cell r="HJ38" t="str">
            <v>0</v>
          </cell>
          <cell r="HK38" t="str">
            <v>0</v>
          </cell>
          <cell r="HL38" t="str">
            <v>0</v>
          </cell>
          <cell r="HM38" t="str">
            <v>0</v>
          </cell>
          <cell r="HN38" t="str">
            <v>0</v>
          </cell>
          <cell r="HO38" t="str">
            <v>0</v>
          </cell>
          <cell r="HP38" t="str">
            <v>0</v>
          </cell>
          <cell r="HQ38" t="str">
            <v>0</v>
          </cell>
          <cell r="HR38" t="str">
            <v>0</v>
          </cell>
          <cell r="HS38" t="str">
            <v>0</v>
          </cell>
          <cell r="HT38" t="str">
            <v>0</v>
          </cell>
          <cell r="HU38">
            <v>286385000</v>
          </cell>
          <cell r="HV38">
            <v>286385000</v>
          </cell>
          <cell r="HW38">
            <v>34</v>
          </cell>
        </row>
        <row r="39">
          <cell r="A39" t="str">
            <v>Y320100</v>
          </cell>
          <cell r="B39" t="str">
            <v>Future min lease payments under non-cancellable agreements due</v>
          </cell>
          <cell r="C39" t="str">
            <v>0</v>
          </cell>
          <cell r="D39" t="str">
            <v>0</v>
          </cell>
          <cell r="E39" t="str">
            <v>0</v>
          </cell>
          <cell r="F39" t="str">
            <v>0</v>
          </cell>
          <cell r="G39" t="str">
            <v>0</v>
          </cell>
          <cell r="H39" t="str">
            <v>0</v>
          </cell>
          <cell r="I39" t="str">
            <v>0</v>
          </cell>
          <cell r="J39" t="str">
            <v>0</v>
          </cell>
          <cell r="K39" t="str">
            <v>0</v>
          </cell>
          <cell r="L39" t="str">
            <v>0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  <cell r="S39" t="str">
            <v>0</v>
          </cell>
          <cell r="T39" t="str">
            <v>0</v>
          </cell>
          <cell r="U39" t="str">
            <v>0</v>
          </cell>
          <cell r="V39" t="str">
            <v>0</v>
          </cell>
          <cell r="W39" t="str">
            <v>0</v>
          </cell>
          <cell r="X39" t="str">
            <v>0</v>
          </cell>
          <cell r="Y39" t="str">
            <v>0</v>
          </cell>
          <cell r="Z39" t="str">
            <v>0</v>
          </cell>
          <cell r="AA39" t="str">
            <v>0</v>
          </cell>
          <cell r="AB39" t="str">
            <v>0</v>
          </cell>
          <cell r="AC39" t="str">
            <v>0</v>
          </cell>
          <cell r="AD39" t="str">
            <v>0</v>
          </cell>
          <cell r="AE39" t="str">
            <v>0</v>
          </cell>
          <cell r="AF39" t="str">
            <v>0</v>
          </cell>
          <cell r="AG39" t="str">
            <v>0</v>
          </cell>
          <cell r="AH39" t="str">
            <v>0</v>
          </cell>
          <cell r="AI39" t="str">
            <v>0</v>
          </cell>
          <cell r="AJ39" t="str">
            <v>0</v>
          </cell>
          <cell r="AK39" t="str">
            <v>0</v>
          </cell>
          <cell r="AL39" t="str">
            <v>0</v>
          </cell>
          <cell r="AM39" t="str">
            <v>0</v>
          </cell>
          <cell r="AN39" t="str">
            <v>0</v>
          </cell>
          <cell r="AO39" t="str">
            <v>0</v>
          </cell>
          <cell r="AP39" t="str">
            <v>0</v>
          </cell>
          <cell r="AQ39" t="str">
            <v>0</v>
          </cell>
          <cell r="AR39" t="str">
            <v>0</v>
          </cell>
          <cell r="AS39" t="str">
            <v>0</v>
          </cell>
          <cell r="AT39" t="str">
            <v>0</v>
          </cell>
          <cell r="AU39" t="str">
            <v>0</v>
          </cell>
          <cell r="AV39" t="str">
            <v>0</v>
          </cell>
          <cell r="AW39" t="str">
            <v>0</v>
          </cell>
          <cell r="AX39" t="str">
            <v>0</v>
          </cell>
          <cell r="AY39" t="str">
            <v>0</v>
          </cell>
          <cell r="AZ39" t="str">
            <v>0</v>
          </cell>
          <cell r="BA39" t="str">
            <v>0</v>
          </cell>
          <cell r="BB39" t="str">
            <v>0</v>
          </cell>
          <cell r="BC39" t="str">
            <v>0</v>
          </cell>
          <cell r="BD39" t="str">
            <v>0</v>
          </cell>
          <cell r="BE39" t="str">
            <v>0</v>
          </cell>
          <cell r="BF39" t="str">
            <v>0</v>
          </cell>
          <cell r="BG39" t="str">
            <v>0</v>
          </cell>
          <cell r="BH39" t="str">
            <v>0</v>
          </cell>
          <cell r="BI39" t="str">
            <v>0</v>
          </cell>
          <cell r="BJ39" t="str">
            <v>0</v>
          </cell>
          <cell r="BK39" t="str">
            <v>0</v>
          </cell>
          <cell r="BL39" t="str">
            <v>0</v>
          </cell>
          <cell r="BM39" t="str">
            <v>0</v>
          </cell>
          <cell r="BN39" t="str">
            <v>0</v>
          </cell>
          <cell r="BO39" t="str">
            <v>0</v>
          </cell>
          <cell r="BP39" t="str">
            <v>0</v>
          </cell>
          <cell r="BQ39" t="str">
            <v>0</v>
          </cell>
          <cell r="BR39" t="str">
            <v>0</v>
          </cell>
          <cell r="BS39" t="str">
            <v>0</v>
          </cell>
          <cell r="BT39" t="str">
            <v>0</v>
          </cell>
          <cell r="BU39" t="str">
            <v>0</v>
          </cell>
          <cell r="BV39" t="str">
            <v>0</v>
          </cell>
          <cell r="BW39" t="str">
            <v>0</v>
          </cell>
          <cell r="BX39" t="str">
            <v>0</v>
          </cell>
          <cell r="BY39" t="str">
            <v>0</v>
          </cell>
          <cell r="BZ39" t="str">
            <v>0</v>
          </cell>
          <cell r="CA39" t="str">
            <v>0</v>
          </cell>
          <cell r="CB39" t="str">
            <v>0</v>
          </cell>
          <cell r="CC39" t="str">
            <v>0</v>
          </cell>
          <cell r="CD39" t="str">
            <v>0</v>
          </cell>
          <cell r="CE39" t="str">
            <v>0</v>
          </cell>
          <cell r="CF39" t="str">
            <v>0</v>
          </cell>
          <cell r="CG39" t="str">
            <v>0</v>
          </cell>
          <cell r="CH39" t="str">
            <v>0</v>
          </cell>
          <cell r="CI39" t="str">
            <v>0</v>
          </cell>
          <cell r="CJ39" t="str">
            <v>0</v>
          </cell>
          <cell r="CK39" t="str">
            <v>0</v>
          </cell>
          <cell r="CL39" t="str">
            <v>0</v>
          </cell>
          <cell r="CM39" t="str">
            <v>0</v>
          </cell>
          <cell r="CN39" t="str">
            <v>0</v>
          </cell>
          <cell r="CO39" t="str">
            <v>0</v>
          </cell>
          <cell r="CP39" t="str">
            <v>0</v>
          </cell>
          <cell r="CQ39" t="str">
            <v>0</v>
          </cell>
          <cell r="CR39" t="str">
            <v>0</v>
          </cell>
          <cell r="CS39" t="str">
            <v>0</v>
          </cell>
          <cell r="CT39" t="str">
            <v>0</v>
          </cell>
          <cell r="CU39" t="str">
            <v>0</v>
          </cell>
          <cell r="CV39" t="str">
            <v>0</v>
          </cell>
          <cell r="CW39" t="str">
            <v>0</v>
          </cell>
          <cell r="CX39" t="str">
            <v>0</v>
          </cell>
          <cell r="CY39" t="str">
            <v>0</v>
          </cell>
          <cell r="CZ39" t="str">
            <v>0</v>
          </cell>
          <cell r="DA39" t="str">
            <v>0</v>
          </cell>
          <cell r="DB39" t="str">
            <v>0</v>
          </cell>
          <cell r="DC39" t="str">
            <v>0</v>
          </cell>
          <cell r="DD39" t="str">
            <v>0</v>
          </cell>
          <cell r="DE39" t="str">
            <v>0</v>
          </cell>
          <cell r="DF39" t="str">
            <v>0</v>
          </cell>
          <cell r="DG39" t="str">
            <v>0</v>
          </cell>
          <cell r="DH39" t="str">
            <v>0</v>
          </cell>
          <cell r="DI39" t="str">
            <v>0</v>
          </cell>
          <cell r="DJ39" t="str">
            <v>0</v>
          </cell>
          <cell r="DK39" t="str">
            <v>0</v>
          </cell>
          <cell r="DL39" t="str">
            <v>0</v>
          </cell>
          <cell r="DM39" t="str">
            <v>0</v>
          </cell>
          <cell r="DN39" t="str">
            <v>0</v>
          </cell>
          <cell r="DO39" t="str">
            <v>0</v>
          </cell>
          <cell r="DP39" t="str">
            <v>0</v>
          </cell>
          <cell r="DQ39" t="str">
            <v>0</v>
          </cell>
          <cell r="DR39" t="str">
            <v>0</v>
          </cell>
          <cell r="DS39" t="str">
            <v>0</v>
          </cell>
          <cell r="DT39" t="str">
            <v>0</v>
          </cell>
          <cell r="DU39" t="str">
            <v>0</v>
          </cell>
          <cell r="DV39" t="str">
            <v>0</v>
          </cell>
          <cell r="DW39" t="str">
            <v>0</v>
          </cell>
          <cell r="DX39" t="str">
            <v>0</v>
          </cell>
          <cell r="DY39" t="str">
            <v>0</v>
          </cell>
          <cell r="DZ39" t="str">
            <v>0</v>
          </cell>
          <cell r="EA39" t="str">
            <v>0</v>
          </cell>
          <cell r="EB39" t="str">
            <v>0</v>
          </cell>
          <cell r="EC39" t="str">
            <v>0</v>
          </cell>
          <cell r="ED39" t="str">
            <v>0</v>
          </cell>
          <cell r="EE39" t="str">
            <v>0</v>
          </cell>
          <cell r="EF39" t="str">
            <v>0</v>
          </cell>
          <cell r="EG39" t="str">
            <v>0</v>
          </cell>
          <cell r="EH39" t="str">
            <v>0</v>
          </cell>
          <cell r="EI39" t="str">
            <v>0</v>
          </cell>
          <cell r="EJ39" t="str">
            <v>0</v>
          </cell>
          <cell r="EK39" t="str">
            <v>0</v>
          </cell>
          <cell r="EL39" t="str">
            <v>0</v>
          </cell>
          <cell r="EM39" t="str">
            <v>0</v>
          </cell>
          <cell r="EN39" t="str">
            <v>0</v>
          </cell>
          <cell r="EO39" t="str">
            <v>0</v>
          </cell>
          <cell r="EP39" t="str">
            <v>0</v>
          </cell>
          <cell r="EQ39" t="str">
            <v>0</v>
          </cell>
          <cell r="ER39" t="str">
            <v>0</v>
          </cell>
          <cell r="ES39" t="str">
            <v>0</v>
          </cell>
          <cell r="ET39" t="str">
            <v>0</v>
          </cell>
          <cell r="EU39" t="str">
            <v>0</v>
          </cell>
          <cell r="EV39" t="str">
            <v>0</v>
          </cell>
          <cell r="EW39" t="str">
            <v>0</v>
          </cell>
          <cell r="EX39" t="str">
            <v>0</v>
          </cell>
          <cell r="EY39" t="str">
            <v>0</v>
          </cell>
          <cell r="EZ39" t="str">
            <v>0</v>
          </cell>
          <cell r="FA39" t="str">
            <v>0</v>
          </cell>
          <cell r="FB39" t="str">
            <v>0</v>
          </cell>
          <cell r="FC39" t="str">
            <v>0</v>
          </cell>
          <cell r="FD39" t="str">
            <v>0</v>
          </cell>
          <cell r="FE39" t="str">
            <v>0</v>
          </cell>
          <cell r="FF39" t="str">
            <v>0</v>
          </cell>
          <cell r="FG39" t="str">
            <v>0</v>
          </cell>
          <cell r="FH39" t="str">
            <v>0</v>
          </cell>
          <cell r="FI39" t="str">
            <v>0</v>
          </cell>
          <cell r="FJ39" t="str">
            <v>0</v>
          </cell>
          <cell r="FK39" t="str">
            <v>0</v>
          </cell>
          <cell r="FL39" t="str">
            <v>0</v>
          </cell>
          <cell r="FM39" t="str">
            <v>0</v>
          </cell>
          <cell r="FN39" t="str">
            <v>0</v>
          </cell>
          <cell r="FO39" t="str">
            <v>0</v>
          </cell>
          <cell r="FP39" t="str">
            <v>0</v>
          </cell>
          <cell r="FQ39" t="str">
            <v>0</v>
          </cell>
          <cell r="FR39" t="str">
            <v>0</v>
          </cell>
          <cell r="FS39" t="str">
            <v>0</v>
          </cell>
          <cell r="FT39" t="str">
            <v>0</v>
          </cell>
          <cell r="FU39" t="str">
            <v>0</v>
          </cell>
          <cell r="FV39" t="str">
            <v>0</v>
          </cell>
          <cell r="FW39" t="str">
            <v>0</v>
          </cell>
          <cell r="FX39" t="str">
            <v>0</v>
          </cell>
          <cell r="FY39" t="str">
            <v>0</v>
          </cell>
          <cell r="FZ39" t="str">
            <v>0</v>
          </cell>
          <cell r="GA39" t="str">
            <v>0</v>
          </cell>
          <cell r="GB39" t="str">
            <v>0</v>
          </cell>
          <cell r="GC39" t="str">
            <v>0</v>
          </cell>
          <cell r="GD39" t="str">
            <v>0</v>
          </cell>
          <cell r="GE39">
            <v>1120482000</v>
          </cell>
          <cell r="GF39" t="str">
            <v>0</v>
          </cell>
          <cell r="GG39" t="str">
            <v>0</v>
          </cell>
          <cell r="GH39" t="str">
            <v>0</v>
          </cell>
          <cell r="GI39" t="str">
            <v>0</v>
          </cell>
          <cell r="GJ39" t="str">
            <v>0</v>
          </cell>
          <cell r="GK39" t="str">
            <v>0</v>
          </cell>
          <cell r="GL39" t="str">
            <v>0</v>
          </cell>
          <cell r="GM39" t="str">
            <v>0</v>
          </cell>
          <cell r="GN39" t="str">
            <v>0</v>
          </cell>
          <cell r="GO39" t="str">
            <v>0</v>
          </cell>
          <cell r="GP39" t="str">
            <v>0</v>
          </cell>
          <cell r="GQ39" t="str">
            <v>0</v>
          </cell>
          <cell r="GR39" t="str">
            <v>0</v>
          </cell>
          <cell r="GS39" t="str">
            <v>0</v>
          </cell>
          <cell r="GT39" t="str">
            <v>0</v>
          </cell>
          <cell r="GU39" t="str">
            <v>0</v>
          </cell>
          <cell r="GV39" t="str">
            <v>0</v>
          </cell>
          <cell r="GW39" t="str">
            <v>0</v>
          </cell>
          <cell r="GX39" t="str">
            <v>0</v>
          </cell>
          <cell r="GY39" t="str">
            <v>0</v>
          </cell>
          <cell r="GZ39" t="str">
            <v>0</v>
          </cell>
          <cell r="HA39" t="str">
            <v>0</v>
          </cell>
          <cell r="HB39" t="str">
            <v>0</v>
          </cell>
          <cell r="HC39" t="str">
            <v>0</v>
          </cell>
          <cell r="HD39" t="str">
            <v>0</v>
          </cell>
          <cell r="HE39" t="str">
            <v>0</v>
          </cell>
          <cell r="HF39" t="str">
            <v>0</v>
          </cell>
          <cell r="HG39" t="str">
            <v>0</v>
          </cell>
          <cell r="HH39" t="str">
            <v>0</v>
          </cell>
          <cell r="HI39" t="str">
            <v>0</v>
          </cell>
          <cell r="HJ39" t="str">
            <v>0</v>
          </cell>
          <cell r="HK39" t="str">
            <v>0</v>
          </cell>
          <cell r="HL39" t="str">
            <v>0</v>
          </cell>
          <cell r="HM39" t="str">
            <v>0</v>
          </cell>
          <cell r="HN39" t="str">
            <v>0</v>
          </cell>
          <cell r="HO39" t="str">
            <v>0</v>
          </cell>
          <cell r="HP39" t="str">
            <v>0</v>
          </cell>
          <cell r="HQ39" t="str">
            <v>0</v>
          </cell>
          <cell r="HR39" t="str">
            <v>0</v>
          </cell>
          <cell r="HS39" t="str">
            <v>0</v>
          </cell>
          <cell r="HT39" t="str">
            <v>0</v>
          </cell>
          <cell r="HU39">
            <v>1120482000</v>
          </cell>
          <cell r="HV39">
            <v>1120482000</v>
          </cell>
          <cell r="HW39">
            <v>35</v>
          </cell>
        </row>
        <row r="40">
          <cell r="A40" t="str">
            <v>Y3202001</v>
          </cell>
          <cell r="B40" t="str">
            <v>Operating lease assets Contingent rents recognised as income</v>
          </cell>
          <cell r="C40" t="str">
            <v>0</v>
          </cell>
          <cell r="D40" t="str">
            <v>0</v>
          </cell>
          <cell r="E40" t="str">
            <v>0</v>
          </cell>
          <cell r="F40" t="str">
            <v>0</v>
          </cell>
          <cell r="G40" t="str">
            <v>0</v>
          </cell>
          <cell r="H40" t="str">
            <v>0</v>
          </cell>
          <cell r="I40" t="str">
            <v>0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  <cell r="S40" t="str">
            <v>0</v>
          </cell>
          <cell r="T40" t="str">
            <v>0</v>
          </cell>
          <cell r="U40" t="str">
            <v>0</v>
          </cell>
          <cell r="V40" t="str">
            <v>0</v>
          </cell>
          <cell r="W40" t="str">
            <v>0</v>
          </cell>
          <cell r="X40" t="str">
            <v>0</v>
          </cell>
          <cell r="Y40" t="str">
            <v>0</v>
          </cell>
          <cell r="Z40" t="str">
            <v>0</v>
          </cell>
          <cell r="AA40" t="str">
            <v>0</v>
          </cell>
          <cell r="AB40" t="str">
            <v>0</v>
          </cell>
          <cell r="AC40" t="str">
            <v>0</v>
          </cell>
          <cell r="AD40" t="str">
            <v>0</v>
          </cell>
          <cell r="AE40" t="str">
            <v>0</v>
          </cell>
          <cell r="AF40" t="str">
            <v>0</v>
          </cell>
          <cell r="AG40" t="str">
            <v>0</v>
          </cell>
          <cell r="AH40" t="str">
            <v>0</v>
          </cell>
          <cell r="AI40" t="str">
            <v>0</v>
          </cell>
          <cell r="AJ40" t="str">
            <v>0</v>
          </cell>
          <cell r="AK40" t="str">
            <v>0</v>
          </cell>
          <cell r="AL40" t="str">
            <v>0</v>
          </cell>
          <cell r="AM40" t="str">
            <v>0</v>
          </cell>
          <cell r="AN40" t="str">
            <v>0</v>
          </cell>
          <cell r="AO40" t="str">
            <v>0</v>
          </cell>
          <cell r="AP40" t="str">
            <v>0</v>
          </cell>
          <cell r="AQ40" t="str">
            <v>0</v>
          </cell>
          <cell r="AR40" t="str">
            <v>0</v>
          </cell>
          <cell r="AS40" t="str">
            <v>0</v>
          </cell>
          <cell r="AT40" t="str">
            <v>0</v>
          </cell>
          <cell r="AU40" t="str">
            <v>0</v>
          </cell>
          <cell r="AV40" t="str">
            <v>0</v>
          </cell>
          <cell r="AW40" t="str">
            <v>0</v>
          </cell>
          <cell r="AX40" t="str">
            <v>0</v>
          </cell>
          <cell r="AY40" t="str">
            <v>0</v>
          </cell>
          <cell r="AZ40" t="str">
            <v>0</v>
          </cell>
          <cell r="BA40" t="str">
            <v>0</v>
          </cell>
          <cell r="BB40" t="str">
            <v>0</v>
          </cell>
          <cell r="BC40" t="str">
            <v>0</v>
          </cell>
          <cell r="BD40" t="str">
            <v>0</v>
          </cell>
          <cell r="BE40" t="str">
            <v>0</v>
          </cell>
          <cell r="BF40" t="str">
            <v>0</v>
          </cell>
          <cell r="BG40" t="str">
            <v>0</v>
          </cell>
          <cell r="BH40" t="str">
            <v>0</v>
          </cell>
          <cell r="BI40" t="str">
            <v>0</v>
          </cell>
          <cell r="BJ40" t="str">
            <v>0</v>
          </cell>
          <cell r="BK40" t="str">
            <v>0</v>
          </cell>
          <cell r="BL40" t="str">
            <v>0</v>
          </cell>
          <cell r="BM40" t="str">
            <v>0</v>
          </cell>
          <cell r="BN40" t="str">
            <v>0</v>
          </cell>
          <cell r="BO40" t="str">
            <v>0</v>
          </cell>
          <cell r="BP40" t="str">
            <v>0</v>
          </cell>
          <cell r="BQ40" t="str">
            <v>0</v>
          </cell>
          <cell r="BR40" t="str">
            <v>0</v>
          </cell>
          <cell r="BS40" t="str">
            <v>0</v>
          </cell>
          <cell r="BT40" t="str">
            <v>0</v>
          </cell>
          <cell r="BU40" t="str">
            <v>0</v>
          </cell>
          <cell r="BV40" t="str">
            <v>0</v>
          </cell>
          <cell r="BW40" t="str">
            <v>0</v>
          </cell>
          <cell r="BX40" t="str">
            <v>0</v>
          </cell>
          <cell r="BY40" t="str">
            <v>0</v>
          </cell>
          <cell r="BZ40" t="str">
            <v>0</v>
          </cell>
          <cell r="CA40" t="str">
            <v>0</v>
          </cell>
          <cell r="CB40" t="str">
            <v>0</v>
          </cell>
          <cell r="CC40" t="str">
            <v>0</v>
          </cell>
          <cell r="CD40" t="str">
            <v>0</v>
          </cell>
          <cell r="CE40" t="str">
            <v>0</v>
          </cell>
          <cell r="CF40" t="str">
            <v>0</v>
          </cell>
          <cell r="CG40" t="str">
            <v>0</v>
          </cell>
          <cell r="CH40" t="str">
            <v>0</v>
          </cell>
          <cell r="CI40" t="str">
            <v>0</v>
          </cell>
          <cell r="CJ40" t="str">
            <v>0</v>
          </cell>
          <cell r="CK40" t="str">
            <v>0</v>
          </cell>
          <cell r="CL40" t="str">
            <v>0</v>
          </cell>
          <cell r="CM40" t="str">
            <v>0</v>
          </cell>
          <cell r="CN40" t="str">
            <v>0</v>
          </cell>
          <cell r="CO40" t="str">
            <v>0</v>
          </cell>
          <cell r="CP40" t="str">
            <v>0</v>
          </cell>
          <cell r="CQ40" t="str">
            <v>0</v>
          </cell>
          <cell r="CR40" t="str">
            <v>0</v>
          </cell>
          <cell r="CS40" t="str">
            <v>0</v>
          </cell>
          <cell r="CT40" t="str">
            <v>0</v>
          </cell>
          <cell r="CU40" t="str">
            <v>0</v>
          </cell>
          <cell r="CV40" t="str">
            <v>0</v>
          </cell>
          <cell r="CW40" t="str">
            <v>0</v>
          </cell>
          <cell r="CX40" t="str">
            <v>0</v>
          </cell>
          <cell r="CY40" t="str">
            <v>0</v>
          </cell>
          <cell r="CZ40" t="str">
            <v>0</v>
          </cell>
          <cell r="DA40" t="str">
            <v>0</v>
          </cell>
          <cell r="DB40" t="str">
            <v>0</v>
          </cell>
          <cell r="DC40" t="str">
            <v>0</v>
          </cell>
          <cell r="DD40" t="str">
            <v>0</v>
          </cell>
          <cell r="DE40" t="str">
            <v>0</v>
          </cell>
          <cell r="DF40" t="str">
            <v>0</v>
          </cell>
          <cell r="DG40" t="str">
            <v>0</v>
          </cell>
          <cell r="DH40" t="str">
            <v>0</v>
          </cell>
          <cell r="DI40" t="str">
            <v>0</v>
          </cell>
          <cell r="DJ40" t="str">
            <v>0</v>
          </cell>
          <cell r="DK40" t="str">
            <v>0</v>
          </cell>
          <cell r="DL40" t="str">
            <v>0</v>
          </cell>
          <cell r="DM40" t="str">
            <v>0</v>
          </cell>
          <cell r="DN40" t="str">
            <v>0</v>
          </cell>
          <cell r="DO40" t="str">
            <v>0</v>
          </cell>
          <cell r="DP40" t="str">
            <v>0</v>
          </cell>
          <cell r="DQ40" t="str">
            <v>0</v>
          </cell>
          <cell r="DR40" t="str">
            <v>0</v>
          </cell>
          <cell r="DS40" t="str">
            <v>0</v>
          </cell>
          <cell r="DT40" t="str">
            <v>0</v>
          </cell>
          <cell r="DU40" t="str">
            <v>0</v>
          </cell>
          <cell r="DV40" t="str">
            <v>0</v>
          </cell>
          <cell r="DW40" t="str">
            <v>0</v>
          </cell>
          <cell r="DX40" t="str">
            <v>0</v>
          </cell>
          <cell r="DY40" t="str">
            <v>0</v>
          </cell>
          <cell r="DZ40" t="str">
            <v>0</v>
          </cell>
          <cell r="EA40" t="str">
            <v>0</v>
          </cell>
          <cell r="EB40" t="str">
            <v>0</v>
          </cell>
          <cell r="EC40" t="str">
            <v>0</v>
          </cell>
          <cell r="ED40" t="str">
            <v>0</v>
          </cell>
          <cell r="EE40" t="str">
            <v>0</v>
          </cell>
          <cell r="EF40" t="str">
            <v>0</v>
          </cell>
          <cell r="EG40" t="str">
            <v>0</v>
          </cell>
          <cell r="EH40" t="str">
            <v>0</v>
          </cell>
          <cell r="EI40" t="str">
            <v>0</v>
          </cell>
          <cell r="EJ40" t="str">
            <v>0</v>
          </cell>
          <cell r="EK40" t="str">
            <v>0</v>
          </cell>
          <cell r="EL40" t="str">
            <v>0</v>
          </cell>
          <cell r="EM40" t="str">
            <v>0</v>
          </cell>
          <cell r="EN40" t="str">
            <v>0</v>
          </cell>
          <cell r="EO40" t="str">
            <v>0</v>
          </cell>
          <cell r="EP40" t="str">
            <v>0</v>
          </cell>
          <cell r="EQ40" t="str">
            <v>0</v>
          </cell>
          <cell r="ER40" t="str">
            <v>0</v>
          </cell>
          <cell r="ES40" t="str">
            <v>0</v>
          </cell>
          <cell r="ET40" t="str">
            <v>0</v>
          </cell>
          <cell r="EU40" t="str">
            <v>0</v>
          </cell>
          <cell r="EV40" t="str">
            <v>0</v>
          </cell>
          <cell r="EW40" t="str">
            <v>0</v>
          </cell>
          <cell r="EX40" t="str">
            <v>0</v>
          </cell>
          <cell r="EY40" t="str">
            <v>0</v>
          </cell>
          <cell r="EZ40" t="str">
            <v>0</v>
          </cell>
          <cell r="FA40" t="str">
            <v>0</v>
          </cell>
          <cell r="FB40" t="str">
            <v>0</v>
          </cell>
          <cell r="FC40" t="str">
            <v>0</v>
          </cell>
          <cell r="FD40" t="str">
            <v>0</v>
          </cell>
          <cell r="FE40" t="str">
            <v>0</v>
          </cell>
          <cell r="FF40" t="str">
            <v>0</v>
          </cell>
          <cell r="FG40" t="str">
            <v>0</v>
          </cell>
          <cell r="FH40" t="str">
            <v>0</v>
          </cell>
          <cell r="FI40" t="str">
            <v>0</v>
          </cell>
          <cell r="FJ40" t="str">
            <v>0</v>
          </cell>
          <cell r="FK40" t="str">
            <v>0</v>
          </cell>
          <cell r="FL40" t="str">
            <v>0</v>
          </cell>
          <cell r="FM40" t="str">
            <v>0</v>
          </cell>
          <cell r="FN40" t="str">
            <v>0</v>
          </cell>
          <cell r="FO40" t="str">
            <v>0</v>
          </cell>
          <cell r="FP40" t="str">
            <v>0</v>
          </cell>
          <cell r="FQ40" t="str">
            <v>0</v>
          </cell>
          <cell r="FR40" t="str">
            <v>0</v>
          </cell>
          <cell r="FS40" t="str">
            <v>0</v>
          </cell>
          <cell r="FT40" t="str">
            <v>0</v>
          </cell>
          <cell r="FU40" t="str">
            <v>0</v>
          </cell>
          <cell r="FV40" t="str">
            <v>0</v>
          </cell>
          <cell r="FW40" t="str">
            <v>0</v>
          </cell>
          <cell r="FX40" t="str">
            <v>0</v>
          </cell>
          <cell r="FY40" t="str">
            <v>0</v>
          </cell>
          <cell r="FZ40" t="str">
            <v>0</v>
          </cell>
          <cell r="GA40" t="str">
            <v>0</v>
          </cell>
          <cell r="GB40" t="str">
            <v>0</v>
          </cell>
          <cell r="GC40" t="str">
            <v>0</v>
          </cell>
          <cell r="GD40" t="str">
            <v>0</v>
          </cell>
          <cell r="GE40" t="str">
            <v>0</v>
          </cell>
          <cell r="GF40" t="str">
            <v>0</v>
          </cell>
          <cell r="GG40" t="str">
            <v>0</v>
          </cell>
          <cell r="GH40" t="str">
            <v>0</v>
          </cell>
          <cell r="GI40" t="str">
            <v>0</v>
          </cell>
          <cell r="GJ40" t="str">
            <v>0</v>
          </cell>
          <cell r="GK40" t="str">
            <v>0</v>
          </cell>
          <cell r="GL40" t="str">
            <v>0</v>
          </cell>
          <cell r="GM40" t="str">
            <v>0</v>
          </cell>
          <cell r="GN40" t="str">
            <v>0</v>
          </cell>
          <cell r="GO40" t="str">
            <v>0</v>
          </cell>
          <cell r="GP40" t="str">
            <v>0</v>
          </cell>
          <cell r="GQ40" t="str">
            <v>0</v>
          </cell>
          <cell r="GR40" t="str">
            <v>0</v>
          </cell>
          <cell r="GS40" t="str">
            <v>0</v>
          </cell>
          <cell r="GT40" t="str">
            <v>0</v>
          </cell>
          <cell r="GU40" t="str">
            <v>0</v>
          </cell>
          <cell r="GV40" t="str">
            <v>0</v>
          </cell>
          <cell r="GW40" t="str">
            <v>0</v>
          </cell>
          <cell r="GX40" t="str">
            <v>0</v>
          </cell>
          <cell r="GY40" t="str">
            <v>0</v>
          </cell>
          <cell r="GZ40" t="str">
            <v>0</v>
          </cell>
          <cell r="HA40" t="str">
            <v>0</v>
          </cell>
          <cell r="HB40" t="str">
            <v>0</v>
          </cell>
          <cell r="HC40" t="str">
            <v>0</v>
          </cell>
          <cell r="HD40" t="str">
            <v>0</v>
          </cell>
          <cell r="HE40" t="str">
            <v>0</v>
          </cell>
          <cell r="HF40" t="str">
            <v>0</v>
          </cell>
          <cell r="HG40" t="str">
            <v>0</v>
          </cell>
          <cell r="HH40" t="str">
            <v>0</v>
          </cell>
          <cell r="HI40" t="str">
            <v>0</v>
          </cell>
          <cell r="HJ40" t="str">
            <v>0</v>
          </cell>
          <cell r="HK40" t="str">
            <v>0</v>
          </cell>
          <cell r="HL40" t="str">
            <v>0</v>
          </cell>
          <cell r="HM40" t="str">
            <v>0</v>
          </cell>
          <cell r="HN40" t="str">
            <v>0</v>
          </cell>
          <cell r="HO40" t="str">
            <v>0</v>
          </cell>
          <cell r="HP40" t="str">
            <v>0</v>
          </cell>
          <cell r="HQ40" t="str">
            <v>0</v>
          </cell>
          <cell r="HR40" t="str">
            <v>0</v>
          </cell>
          <cell r="HS40" t="str">
            <v>0</v>
          </cell>
          <cell r="HT40" t="str">
            <v>0</v>
          </cell>
          <cell r="HU40" t="str">
            <v>0</v>
          </cell>
          <cell r="HV40" t="str">
            <v>0</v>
          </cell>
          <cell r="HW40">
            <v>36</v>
          </cell>
        </row>
        <row r="41">
          <cell r="A41" t="str">
            <v>Y3202002</v>
          </cell>
          <cell r="B41" t="str">
            <v>Material leasing arrangements</v>
          </cell>
          <cell r="C41" t="str">
            <v>0</v>
          </cell>
          <cell r="D41" t="str">
            <v>0</v>
          </cell>
          <cell r="E41" t="str">
            <v>0</v>
          </cell>
          <cell r="F41" t="str">
            <v>0</v>
          </cell>
          <cell r="G41" t="str">
            <v>0</v>
          </cell>
          <cell r="H41" t="str">
            <v>0</v>
          </cell>
          <cell r="I41" t="str">
            <v>0</v>
          </cell>
          <cell r="J41" t="str">
            <v>0</v>
          </cell>
          <cell r="K41" t="str">
            <v>0</v>
          </cell>
          <cell r="L41" t="str">
            <v>0</v>
          </cell>
          <cell r="M41" t="str">
            <v>0</v>
          </cell>
          <cell r="N41" t="str">
            <v>0</v>
          </cell>
          <cell r="O41" t="str">
            <v>0</v>
          </cell>
          <cell r="P41" t="str">
            <v>0</v>
          </cell>
          <cell r="Q41" t="str">
            <v>0</v>
          </cell>
          <cell r="R41" t="str">
            <v>0</v>
          </cell>
          <cell r="S41" t="str">
            <v>0</v>
          </cell>
          <cell r="T41" t="str">
            <v>0</v>
          </cell>
          <cell r="U41" t="str">
            <v>0</v>
          </cell>
          <cell r="V41" t="str">
            <v>0</v>
          </cell>
          <cell r="W41" t="str">
            <v>0</v>
          </cell>
          <cell r="X41" t="str">
            <v>0</v>
          </cell>
          <cell r="Y41" t="str">
            <v>0</v>
          </cell>
          <cell r="Z41" t="str">
            <v>0</v>
          </cell>
          <cell r="AA41" t="str">
            <v>0</v>
          </cell>
          <cell r="AB41" t="str">
            <v>0</v>
          </cell>
          <cell r="AC41" t="str">
            <v>0</v>
          </cell>
          <cell r="AD41" t="str">
            <v>0</v>
          </cell>
          <cell r="AE41" t="str">
            <v>0</v>
          </cell>
          <cell r="AF41" t="str">
            <v>0</v>
          </cell>
          <cell r="AG41" t="str">
            <v>0</v>
          </cell>
          <cell r="AH41" t="str">
            <v>0</v>
          </cell>
          <cell r="AI41" t="str">
            <v>0</v>
          </cell>
          <cell r="AJ41" t="str">
            <v>0</v>
          </cell>
          <cell r="AK41" t="str">
            <v>0</v>
          </cell>
          <cell r="AL41" t="str">
            <v>0</v>
          </cell>
          <cell r="AM41" t="str">
            <v>0</v>
          </cell>
          <cell r="AN41" t="str">
            <v>0</v>
          </cell>
          <cell r="AO41" t="str">
            <v>0</v>
          </cell>
          <cell r="AP41" t="str">
            <v>0</v>
          </cell>
          <cell r="AQ41" t="str">
            <v>0</v>
          </cell>
          <cell r="AR41" t="str">
            <v>0</v>
          </cell>
          <cell r="AS41" t="str">
            <v>0</v>
          </cell>
          <cell r="AT41" t="str">
            <v>0</v>
          </cell>
          <cell r="AU41" t="str">
            <v>0</v>
          </cell>
          <cell r="AV41" t="str">
            <v>0</v>
          </cell>
          <cell r="AW41" t="str">
            <v>0</v>
          </cell>
          <cell r="AX41" t="str">
            <v>0</v>
          </cell>
          <cell r="AY41" t="str">
            <v>0</v>
          </cell>
          <cell r="AZ41" t="str">
            <v>0</v>
          </cell>
          <cell r="BA41" t="str">
            <v>0</v>
          </cell>
          <cell r="BB41" t="str">
            <v>0</v>
          </cell>
          <cell r="BC41" t="str">
            <v>0</v>
          </cell>
          <cell r="BD41" t="str">
            <v>0</v>
          </cell>
          <cell r="BE41" t="str">
            <v>0</v>
          </cell>
          <cell r="BF41" t="str">
            <v>0</v>
          </cell>
          <cell r="BG41" t="str">
            <v>0</v>
          </cell>
          <cell r="BH41" t="str">
            <v>0</v>
          </cell>
          <cell r="BI41" t="str">
            <v>0</v>
          </cell>
          <cell r="BJ41" t="str">
            <v>0</v>
          </cell>
          <cell r="BK41" t="str">
            <v>0</v>
          </cell>
          <cell r="BL41" t="str">
            <v>0</v>
          </cell>
          <cell r="BM41" t="str">
            <v>0</v>
          </cell>
          <cell r="BN41" t="str">
            <v>0</v>
          </cell>
          <cell r="BO41" t="str">
            <v>0</v>
          </cell>
          <cell r="BP41" t="str">
            <v>0</v>
          </cell>
          <cell r="BQ41" t="str">
            <v>0</v>
          </cell>
          <cell r="BR41" t="str">
            <v>0</v>
          </cell>
          <cell r="BS41" t="str">
            <v>0</v>
          </cell>
          <cell r="BT41" t="str">
            <v>0</v>
          </cell>
          <cell r="BU41" t="str">
            <v>0</v>
          </cell>
          <cell r="BV41" t="str">
            <v>0</v>
          </cell>
          <cell r="BW41" t="str">
            <v>0</v>
          </cell>
          <cell r="BX41" t="str">
            <v>0</v>
          </cell>
          <cell r="BY41" t="str">
            <v>0</v>
          </cell>
          <cell r="BZ41" t="str">
            <v>0</v>
          </cell>
          <cell r="CA41" t="str">
            <v>0</v>
          </cell>
          <cell r="CB41" t="str">
            <v>0</v>
          </cell>
          <cell r="CC41" t="str">
            <v>0</v>
          </cell>
          <cell r="CD41" t="str">
            <v>0</v>
          </cell>
          <cell r="CE41" t="str">
            <v>0</v>
          </cell>
          <cell r="CF41" t="str">
            <v>0</v>
          </cell>
          <cell r="CG41" t="str">
            <v>0</v>
          </cell>
          <cell r="CH41" t="str">
            <v>0</v>
          </cell>
          <cell r="CI41" t="str">
            <v>0</v>
          </cell>
          <cell r="CJ41" t="str">
            <v>0</v>
          </cell>
          <cell r="CK41" t="str">
            <v>0</v>
          </cell>
          <cell r="CL41" t="str">
            <v>0</v>
          </cell>
          <cell r="CM41" t="str">
            <v>0</v>
          </cell>
          <cell r="CN41" t="str">
            <v>0</v>
          </cell>
          <cell r="CO41" t="str">
            <v>0</v>
          </cell>
          <cell r="CP41" t="str">
            <v>0</v>
          </cell>
          <cell r="CQ41" t="str">
            <v>0</v>
          </cell>
          <cell r="CR41" t="str">
            <v>0</v>
          </cell>
          <cell r="CS41" t="str">
            <v>0</v>
          </cell>
          <cell r="CT41" t="str">
            <v>0</v>
          </cell>
          <cell r="CU41" t="str">
            <v>0</v>
          </cell>
          <cell r="CV41" t="str">
            <v>0</v>
          </cell>
          <cell r="CW41" t="str">
            <v>0</v>
          </cell>
          <cell r="CX41" t="str">
            <v>0</v>
          </cell>
          <cell r="CY41" t="str">
            <v>0</v>
          </cell>
          <cell r="CZ41" t="str">
            <v>0</v>
          </cell>
          <cell r="DA41" t="str">
            <v>0</v>
          </cell>
          <cell r="DB41" t="str">
            <v>0</v>
          </cell>
          <cell r="DC41" t="str">
            <v>0</v>
          </cell>
          <cell r="DD41" t="str">
            <v>0</v>
          </cell>
          <cell r="DE41" t="str">
            <v>0</v>
          </cell>
          <cell r="DF41" t="str">
            <v>0</v>
          </cell>
          <cell r="DG41" t="str">
            <v>0</v>
          </cell>
          <cell r="DH41" t="str">
            <v>0</v>
          </cell>
          <cell r="DI41" t="str">
            <v>0</v>
          </cell>
          <cell r="DJ41" t="str">
            <v>0</v>
          </cell>
          <cell r="DK41" t="str">
            <v>0</v>
          </cell>
          <cell r="DL41" t="str">
            <v>0</v>
          </cell>
          <cell r="DM41" t="str">
            <v>0</v>
          </cell>
          <cell r="DN41" t="str">
            <v>0</v>
          </cell>
          <cell r="DO41" t="str">
            <v>0</v>
          </cell>
          <cell r="DP41" t="str">
            <v>0</v>
          </cell>
          <cell r="DQ41" t="str">
            <v>0</v>
          </cell>
          <cell r="DR41" t="str">
            <v>0</v>
          </cell>
          <cell r="DS41" t="str">
            <v>0</v>
          </cell>
          <cell r="DT41" t="str">
            <v>0</v>
          </cell>
          <cell r="DU41" t="str">
            <v>0</v>
          </cell>
          <cell r="DV41" t="str">
            <v>0</v>
          </cell>
          <cell r="DW41" t="str">
            <v>0</v>
          </cell>
          <cell r="DX41" t="str">
            <v>0</v>
          </cell>
          <cell r="DY41" t="str">
            <v>0</v>
          </cell>
          <cell r="DZ41" t="str">
            <v>0</v>
          </cell>
          <cell r="EA41" t="str">
            <v>0</v>
          </cell>
          <cell r="EB41" t="str">
            <v>0</v>
          </cell>
          <cell r="EC41" t="str">
            <v>0</v>
          </cell>
          <cell r="ED41" t="str">
            <v>0</v>
          </cell>
          <cell r="EE41" t="str">
            <v>0</v>
          </cell>
          <cell r="EF41" t="str">
            <v>0</v>
          </cell>
          <cell r="EG41" t="str">
            <v>0</v>
          </cell>
          <cell r="EH41" t="str">
            <v>0</v>
          </cell>
          <cell r="EI41" t="str">
            <v>0</v>
          </cell>
          <cell r="EJ41" t="str">
            <v>0</v>
          </cell>
          <cell r="EK41" t="str">
            <v>0</v>
          </cell>
          <cell r="EL41" t="str">
            <v>0</v>
          </cell>
          <cell r="EM41" t="str">
            <v>0</v>
          </cell>
          <cell r="EN41" t="str">
            <v>0</v>
          </cell>
          <cell r="EO41" t="str">
            <v>0</v>
          </cell>
          <cell r="EP41" t="str">
            <v>0</v>
          </cell>
          <cell r="EQ41" t="str">
            <v>0</v>
          </cell>
          <cell r="ER41" t="str">
            <v>0</v>
          </cell>
          <cell r="ES41" t="str">
            <v>0</v>
          </cell>
          <cell r="ET41" t="str">
            <v>0</v>
          </cell>
          <cell r="EU41" t="str">
            <v>0</v>
          </cell>
          <cell r="EV41" t="str">
            <v>0</v>
          </cell>
          <cell r="EW41" t="str">
            <v>0</v>
          </cell>
          <cell r="EX41" t="str">
            <v>0</v>
          </cell>
          <cell r="EY41" t="str">
            <v>0</v>
          </cell>
          <cell r="EZ41" t="str">
            <v>0</v>
          </cell>
          <cell r="FA41" t="str">
            <v>0</v>
          </cell>
          <cell r="FB41" t="str">
            <v>0</v>
          </cell>
          <cell r="FC41" t="str">
            <v>0</v>
          </cell>
          <cell r="FD41" t="str">
            <v>0</v>
          </cell>
          <cell r="FE41" t="str">
            <v>0</v>
          </cell>
          <cell r="FF41" t="str">
            <v>0</v>
          </cell>
          <cell r="FG41" t="str">
            <v>0</v>
          </cell>
          <cell r="FH41" t="str">
            <v>0</v>
          </cell>
          <cell r="FI41" t="str">
            <v>0</v>
          </cell>
          <cell r="FJ41" t="str">
            <v>0</v>
          </cell>
          <cell r="FK41" t="str">
            <v>0</v>
          </cell>
          <cell r="FL41" t="str">
            <v>0</v>
          </cell>
          <cell r="FM41" t="str">
            <v>0</v>
          </cell>
          <cell r="FN41" t="str">
            <v>0</v>
          </cell>
          <cell r="FO41" t="str">
            <v>0</v>
          </cell>
          <cell r="FP41" t="str">
            <v>0</v>
          </cell>
          <cell r="FQ41" t="str">
            <v>0</v>
          </cell>
          <cell r="FR41" t="str">
            <v>0</v>
          </cell>
          <cell r="FS41" t="str">
            <v>0</v>
          </cell>
          <cell r="FT41" t="str">
            <v>0</v>
          </cell>
          <cell r="FU41" t="str">
            <v>0</v>
          </cell>
          <cell r="FV41" t="str">
            <v>0</v>
          </cell>
          <cell r="FW41" t="str">
            <v>0</v>
          </cell>
          <cell r="FX41" t="str">
            <v>0</v>
          </cell>
          <cell r="FY41" t="str">
            <v>0</v>
          </cell>
          <cell r="FZ41" t="str">
            <v>0</v>
          </cell>
          <cell r="GA41" t="str">
            <v>0</v>
          </cell>
          <cell r="GB41" t="str">
            <v>0</v>
          </cell>
          <cell r="GC41" t="str">
            <v>0</v>
          </cell>
          <cell r="GD41" t="str">
            <v>0</v>
          </cell>
          <cell r="GE41" t="str">
            <v>0</v>
          </cell>
          <cell r="GF41" t="str">
            <v>0</v>
          </cell>
          <cell r="GG41" t="str">
            <v>0</v>
          </cell>
          <cell r="GH41" t="str">
            <v>0</v>
          </cell>
          <cell r="GI41" t="str">
            <v>0</v>
          </cell>
          <cell r="GJ41" t="str">
            <v>0</v>
          </cell>
          <cell r="GK41" t="str">
            <v>0</v>
          </cell>
          <cell r="GL41" t="str">
            <v>0</v>
          </cell>
          <cell r="GM41" t="str">
            <v>0</v>
          </cell>
          <cell r="GN41" t="str">
            <v>0</v>
          </cell>
          <cell r="GO41" t="str">
            <v>0</v>
          </cell>
          <cell r="GP41" t="str">
            <v>0</v>
          </cell>
          <cell r="GQ41" t="str">
            <v>0</v>
          </cell>
          <cell r="GR41" t="str">
            <v>0</v>
          </cell>
          <cell r="GS41" t="str">
            <v>0</v>
          </cell>
          <cell r="GT41" t="str">
            <v>0</v>
          </cell>
          <cell r="GU41" t="str">
            <v>0</v>
          </cell>
          <cell r="GV41" t="str">
            <v>0</v>
          </cell>
          <cell r="GW41" t="str">
            <v>0</v>
          </cell>
          <cell r="GX41" t="str">
            <v>0</v>
          </cell>
          <cell r="GY41" t="str">
            <v>0</v>
          </cell>
          <cell r="GZ41" t="str">
            <v>0</v>
          </cell>
          <cell r="HA41" t="str">
            <v>0</v>
          </cell>
          <cell r="HB41" t="str">
            <v>0</v>
          </cell>
          <cell r="HC41" t="str">
            <v>0</v>
          </cell>
          <cell r="HD41" t="str">
            <v>0</v>
          </cell>
          <cell r="HE41" t="str">
            <v>0</v>
          </cell>
          <cell r="HF41" t="str">
            <v>0</v>
          </cell>
          <cell r="HG41" t="str">
            <v>0</v>
          </cell>
          <cell r="HH41" t="str">
            <v>0</v>
          </cell>
          <cell r="HI41" t="str">
            <v>0</v>
          </cell>
          <cell r="HJ41" t="str">
            <v>0</v>
          </cell>
          <cell r="HK41" t="str">
            <v>0</v>
          </cell>
          <cell r="HL41" t="str">
            <v>0</v>
          </cell>
          <cell r="HM41" t="str">
            <v>0</v>
          </cell>
          <cell r="HN41" t="str">
            <v>0</v>
          </cell>
          <cell r="HO41" t="str">
            <v>0</v>
          </cell>
          <cell r="HP41" t="str">
            <v>0</v>
          </cell>
          <cell r="HQ41" t="str">
            <v>0</v>
          </cell>
          <cell r="HR41" t="str">
            <v>0</v>
          </cell>
          <cell r="HS41" t="str">
            <v>0</v>
          </cell>
          <cell r="HT41" t="str">
            <v>0</v>
          </cell>
          <cell r="HU41" t="str">
            <v>0</v>
          </cell>
          <cell r="HV41" t="str">
            <v>0</v>
          </cell>
          <cell r="HW41">
            <v>37</v>
          </cell>
        </row>
        <row r="42">
          <cell r="A42" t="str">
            <v>Y3202003</v>
          </cell>
          <cell r="B42" t="str">
            <v>Op lease assets Cap exp contracted for, but not provided for in fin statements</v>
          </cell>
          <cell r="C42" t="str">
            <v>0</v>
          </cell>
          <cell r="D42" t="str">
            <v>0</v>
          </cell>
          <cell r="E42" t="str">
            <v>0</v>
          </cell>
          <cell r="F42" t="str">
            <v>0</v>
          </cell>
          <cell r="G42" t="str">
            <v>0</v>
          </cell>
          <cell r="H42" t="str">
            <v>0</v>
          </cell>
          <cell r="I42" t="str">
            <v>0</v>
          </cell>
          <cell r="J42" t="str">
            <v>0</v>
          </cell>
          <cell r="K42" t="str">
            <v>0</v>
          </cell>
          <cell r="L42" t="str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  <cell r="Y42" t="str">
            <v>0</v>
          </cell>
          <cell r="Z42" t="str">
            <v>0</v>
          </cell>
          <cell r="AA42" t="str">
            <v>0</v>
          </cell>
          <cell r="AB42" t="str">
            <v>0</v>
          </cell>
          <cell r="AC42" t="str">
            <v>0</v>
          </cell>
          <cell r="AD42" t="str">
            <v>0</v>
          </cell>
          <cell r="AE42" t="str">
            <v>0</v>
          </cell>
          <cell r="AF42" t="str">
            <v>0</v>
          </cell>
          <cell r="AG42" t="str">
            <v>0</v>
          </cell>
          <cell r="AH42" t="str">
            <v>0</v>
          </cell>
          <cell r="AI42" t="str">
            <v>0</v>
          </cell>
          <cell r="AJ42" t="str">
            <v>0</v>
          </cell>
          <cell r="AK42" t="str">
            <v>0</v>
          </cell>
          <cell r="AL42" t="str">
            <v>0</v>
          </cell>
          <cell r="AM42" t="str">
            <v>0</v>
          </cell>
          <cell r="AN42" t="str">
            <v>0</v>
          </cell>
          <cell r="AO42" t="str">
            <v>0</v>
          </cell>
          <cell r="AP42" t="str">
            <v>0</v>
          </cell>
          <cell r="AQ42" t="str">
            <v>0</v>
          </cell>
          <cell r="AR42" t="str">
            <v>0</v>
          </cell>
          <cell r="AS42" t="str">
            <v>0</v>
          </cell>
          <cell r="AT42" t="str">
            <v>0</v>
          </cell>
          <cell r="AU42" t="str">
            <v>0</v>
          </cell>
          <cell r="AV42" t="str">
            <v>0</v>
          </cell>
          <cell r="AW42" t="str">
            <v>0</v>
          </cell>
          <cell r="AX42" t="str">
            <v>0</v>
          </cell>
          <cell r="AY42" t="str">
            <v>0</v>
          </cell>
          <cell r="AZ42" t="str">
            <v>0</v>
          </cell>
          <cell r="BA42" t="str">
            <v>0</v>
          </cell>
          <cell r="BB42" t="str">
            <v>0</v>
          </cell>
          <cell r="BC42" t="str">
            <v>0</v>
          </cell>
          <cell r="BD42" t="str">
            <v>0</v>
          </cell>
          <cell r="BE42" t="str">
            <v>0</v>
          </cell>
          <cell r="BF42" t="str">
            <v>0</v>
          </cell>
          <cell r="BG42" t="str">
            <v>0</v>
          </cell>
          <cell r="BH42" t="str">
            <v>0</v>
          </cell>
          <cell r="BI42" t="str">
            <v>0</v>
          </cell>
          <cell r="BJ42" t="str">
            <v>0</v>
          </cell>
          <cell r="BK42" t="str">
            <v>0</v>
          </cell>
          <cell r="BL42" t="str">
            <v>0</v>
          </cell>
          <cell r="BM42" t="str">
            <v>0</v>
          </cell>
          <cell r="BN42" t="str">
            <v>0</v>
          </cell>
          <cell r="BO42" t="str">
            <v>0</v>
          </cell>
          <cell r="BP42" t="str">
            <v>0</v>
          </cell>
          <cell r="BQ42" t="str">
            <v>0</v>
          </cell>
          <cell r="BR42" t="str">
            <v>0</v>
          </cell>
          <cell r="BS42" t="str">
            <v>0</v>
          </cell>
          <cell r="BT42" t="str">
            <v>0</v>
          </cell>
          <cell r="BU42" t="str">
            <v>0</v>
          </cell>
          <cell r="BV42" t="str">
            <v>0</v>
          </cell>
          <cell r="BW42" t="str">
            <v>0</v>
          </cell>
          <cell r="BX42" t="str">
            <v>0</v>
          </cell>
          <cell r="BY42" t="str">
            <v>0</v>
          </cell>
          <cell r="BZ42" t="str">
            <v>0</v>
          </cell>
          <cell r="CA42" t="str">
            <v>0</v>
          </cell>
          <cell r="CB42" t="str">
            <v>0</v>
          </cell>
          <cell r="CC42" t="str">
            <v>0</v>
          </cell>
          <cell r="CD42" t="str">
            <v>0</v>
          </cell>
          <cell r="CE42" t="str">
            <v>0</v>
          </cell>
          <cell r="CF42" t="str">
            <v>0</v>
          </cell>
          <cell r="CG42" t="str">
            <v>0</v>
          </cell>
          <cell r="CH42" t="str">
            <v>0</v>
          </cell>
          <cell r="CI42" t="str">
            <v>0</v>
          </cell>
          <cell r="CJ42" t="str">
            <v>0</v>
          </cell>
          <cell r="CK42" t="str">
            <v>0</v>
          </cell>
          <cell r="CL42" t="str">
            <v>0</v>
          </cell>
          <cell r="CM42" t="str">
            <v>0</v>
          </cell>
          <cell r="CN42" t="str">
            <v>0</v>
          </cell>
          <cell r="CO42" t="str">
            <v>0</v>
          </cell>
          <cell r="CP42" t="str">
            <v>0</v>
          </cell>
          <cell r="CQ42" t="str">
            <v>0</v>
          </cell>
          <cell r="CR42" t="str">
            <v>0</v>
          </cell>
          <cell r="CS42" t="str">
            <v>0</v>
          </cell>
          <cell r="CT42" t="str">
            <v>0</v>
          </cell>
          <cell r="CU42" t="str">
            <v>0</v>
          </cell>
          <cell r="CV42" t="str">
            <v>0</v>
          </cell>
          <cell r="CW42" t="str">
            <v>0</v>
          </cell>
          <cell r="CX42" t="str">
            <v>0</v>
          </cell>
          <cell r="CY42" t="str">
            <v>0</v>
          </cell>
          <cell r="CZ42" t="str">
            <v>0</v>
          </cell>
          <cell r="DA42" t="str">
            <v>0</v>
          </cell>
          <cell r="DB42" t="str">
            <v>0</v>
          </cell>
          <cell r="DC42" t="str">
            <v>0</v>
          </cell>
          <cell r="DD42" t="str">
            <v>0</v>
          </cell>
          <cell r="DE42" t="str">
            <v>0</v>
          </cell>
          <cell r="DF42" t="str">
            <v>0</v>
          </cell>
          <cell r="DG42" t="str">
            <v>0</v>
          </cell>
          <cell r="DH42" t="str">
            <v>0</v>
          </cell>
          <cell r="DI42" t="str">
            <v>0</v>
          </cell>
          <cell r="DJ42" t="str">
            <v>0</v>
          </cell>
          <cell r="DK42" t="str">
            <v>0</v>
          </cell>
          <cell r="DL42" t="str">
            <v>0</v>
          </cell>
          <cell r="DM42" t="str">
            <v>0</v>
          </cell>
          <cell r="DN42" t="str">
            <v>0</v>
          </cell>
          <cell r="DO42" t="str">
            <v>0</v>
          </cell>
          <cell r="DP42" t="str">
            <v>0</v>
          </cell>
          <cell r="DQ42" t="str">
            <v>0</v>
          </cell>
          <cell r="DR42" t="str">
            <v>0</v>
          </cell>
          <cell r="DS42" t="str">
            <v>0</v>
          </cell>
          <cell r="DT42" t="str">
            <v>0</v>
          </cell>
          <cell r="DU42" t="str">
            <v>0</v>
          </cell>
          <cell r="DV42" t="str">
            <v>0</v>
          </cell>
          <cell r="DW42" t="str">
            <v>0</v>
          </cell>
          <cell r="DX42" t="str">
            <v>0</v>
          </cell>
          <cell r="DY42" t="str">
            <v>0</v>
          </cell>
          <cell r="DZ42" t="str">
            <v>0</v>
          </cell>
          <cell r="EA42" t="str">
            <v>0</v>
          </cell>
          <cell r="EB42" t="str">
            <v>0</v>
          </cell>
          <cell r="EC42" t="str">
            <v>0</v>
          </cell>
          <cell r="ED42" t="str">
            <v>0</v>
          </cell>
          <cell r="EE42" t="str">
            <v>0</v>
          </cell>
          <cell r="EF42" t="str">
            <v>0</v>
          </cell>
          <cell r="EG42" t="str">
            <v>0</v>
          </cell>
          <cell r="EH42" t="str">
            <v>0</v>
          </cell>
          <cell r="EI42" t="str">
            <v>0</v>
          </cell>
          <cell r="EJ42" t="str">
            <v>0</v>
          </cell>
          <cell r="EK42" t="str">
            <v>0</v>
          </cell>
          <cell r="EL42" t="str">
            <v>0</v>
          </cell>
          <cell r="EM42" t="str">
            <v>0</v>
          </cell>
          <cell r="EN42" t="str">
            <v>0</v>
          </cell>
          <cell r="EO42" t="str">
            <v>0</v>
          </cell>
          <cell r="EP42" t="str">
            <v>0</v>
          </cell>
          <cell r="EQ42" t="str">
            <v>0</v>
          </cell>
          <cell r="ER42" t="str">
            <v>0</v>
          </cell>
          <cell r="ES42" t="str">
            <v>0</v>
          </cell>
          <cell r="ET42" t="str">
            <v>0</v>
          </cell>
          <cell r="EU42" t="str">
            <v>0</v>
          </cell>
          <cell r="EV42" t="str">
            <v>0</v>
          </cell>
          <cell r="EW42" t="str">
            <v>0</v>
          </cell>
          <cell r="EX42" t="str">
            <v>0</v>
          </cell>
          <cell r="EY42" t="str">
            <v>0</v>
          </cell>
          <cell r="EZ42" t="str">
            <v>0</v>
          </cell>
          <cell r="FA42" t="str">
            <v>0</v>
          </cell>
          <cell r="FB42" t="str">
            <v>0</v>
          </cell>
          <cell r="FC42" t="str">
            <v>0</v>
          </cell>
          <cell r="FD42" t="str">
            <v>0</v>
          </cell>
          <cell r="FE42" t="str">
            <v>0</v>
          </cell>
          <cell r="FF42" t="str">
            <v>0</v>
          </cell>
          <cell r="FG42" t="str">
            <v>0</v>
          </cell>
          <cell r="FH42" t="str">
            <v>0</v>
          </cell>
          <cell r="FI42" t="str">
            <v>0</v>
          </cell>
          <cell r="FJ42" t="str">
            <v>0</v>
          </cell>
          <cell r="FK42" t="str">
            <v>0</v>
          </cell>
          <cell r="FL42" t="str">
            <v>0</v>
          </cell>
          <cell r="FM42" t="str">
            <v>0</v>
          </cell>
          <cell r="FN42" t="str">
            <v>0</v>
          </cell>
          <cell r="FO42" t="str">
            <v>0</v>
          </cell>
          <cell r="FP42" t="str">
            <v>0</v>
          </cell>
          <cell r="FQ42" t="str">
            <v>0</v>
          </cell>
          <cell r="FR42" t="str">
            <v>0</v>
          </cell>
          <cell r="FS42" t="str">
            <v>0</v>
          </cell>
          <cell r="FT42" t="str">
            <v>0</v>
          </cell>
          <cell r="FU42" t="str">
            <v>0</v>
          </cell>
          <cell r="FV42" t="str">
            <v>0</v>
          </cell>
          <cell r="FW42" t="str">
            <v>0</v>
          </cell>
          <cell r="FX42" t="str">
            <v>0</v>
          </cell>
          <cell r="FY42" t="str">
            <v>0</v>
          </cell>
          <cell r="FZ42" t="str">
            <v>0</v>
          </cell>
          <cell r="GA42" t="str">
            <v>0</v>
          </cell>
          <cell r="GB42" t="str">
            <v>0</v>
          </cell>
          <cell r="GC42" t="str">
            <v>0</v>
          </cell>
          <cell r="GD42" t="str">
            <v>0</v>
          </cell>
          <cell r="GE42">
            <v>81140000</v>
          </cell>
          <cell r="GF42" t="str">
            <v>0</v>
          </cell>
          <cell r="GG42" t="str">
            <v>0</v>
          </cell>
          <cell r="GH42" t="str">
            <v>0</v>
          </cell>
          <cell r="GI42" t="str">
            <v>0</v>
          </cell>
          <cell r="GJ42" t="str">
            <v>0</v>
          </cell>
          <cell r="GK42" t="str">
            <v>0</v>
          </cell>
          <cell r="GL42" t="str">
            <v>0</v>
          </cell>
          <cell r="GM42" t="str">
            <v>0</v>
          </cell>
          <cell r="GN42" t="str">
            <v>0</v>
          </cell>
          <cell r="GO42" t="str">
            <v>0</v>
          </cell>
          <cell r="GP42" t="str">
            <v>0</v>
          </cell>
          <cell r="GQ42" t="str">
            <v>0</v>
          </cell>
          <cell r="GR42" t="str">
            <v>0</v>
          </cell>
          <cell r="GS42" t="str">
            <v>0</v>
          </cell>
          <cell r="GT42" t="str">
            <v>0</v>
          </cell>
          <cell r="GU42" t="str">
            <v>0</v>
          </cell>
          <cell r="GV42" t="str">
            <v>0</v>
          </cell>
          <cell r="GW42" t="str">
            <v>0</v>
          </cell>
          <cell r="GX42" t="str">
            <v>0</v>
          </cell>
          <cell r="GY42" t="str">
            <v>0</v>
          </cell>
          <cell r="GZ42" t="str">
            <v>0</v>
          </cell>
          <cell r="HA42" t="str">
            <v>0</v>
          </cell>
          <cell r="HB42" t="str">
            <v>0</v>
          </cell>
          <cell r="HC42" t="str">
            <v>0</v>
          </cell>
          <cell r="HD42" t="str">
            <v>0</v>
          </cell>
          <cell r="HE42" t="str">
            <v>0</v>
          </cell>
          <cell r="HF42" t="str">
            <v>0</v>
          </cell>
          <cell r="HG42" t="str">
            <v>0</v>
          </cell>
          <cell r="HH42" t="str">
            <v>0</v>
          </cell>
          <cell r="HI42" t="str">
            <v>0</v>
          </cell>
          <cell r="HJ42" t="str">
            <v>0</v>
          </cell>
          <cell r="HK42" t="str">
            <v>0</v>
          </cell>
          <cell r="HL42" t="str">
            <v>0</v>
          </cell>
          <cell r="HM42" t="str">
            <v>0</v>
          </cell>
          <cell r="HN42" t="str">
            <v>0</v>
          </cell>
          <cell r="HO42" t="str">
            <v>0</v>
          </cell>
          <cell r="HP42" t="str">
            <v>0</v>
          </cell>
          <cell r="HQ42" t="str">
            <v>0</v>
          </cell>
          <cell r="HR42" t="str">
            <v>0</v>
          </cell>
          <cell r="HS42" t="str">
            <v>0</v>
          </cell>
          <cell r="HT42" t="str">
            <v>0</v>
          </cell>
          <cell r="HU42">
            <v>81140000</v>
          </cell>
          <cell r="HV42">
            <v>81140000</v>
          </cell>
          <cell r="HW42">
            <v>38</v>
          </cell>
        </row>
      </sheetData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PER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Formatting"/>
      <sheetName val="Repor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SS"/>
      <sheetName val="Input - Banking"/>
      <sheetName val="Input CC"/>
      <sheetName val="07 Recap"/>
      <sheetName val="Revised Forecast"/>
      <sheetName val="Banking DCF"/>
      <sheetName val="BETA"/>
      <sheetName val="WACC"/>
      <sheetName val="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heet1"/>
      <sheetName val="kc332"/>
      <sheetName val="kc333"/>
      <sheetName val="kc586"/>
      <sheetName val="fallback v cdr"/>
      <sheetName val="BANK NON BANK"/>
      <sheetName val="1 day"/>
      <sheetName val="Sheet3"/>
      <sheetName val="IDF"/>
      <sheetName val="Sheet2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AIR NOSTRUM LINEAS</v>
          </cell>
          <cell r="B2" t="str">
            <v>01</v>
          </cell>
          <cell r="C2" t="str">
            <v>C-A536</v>
          </cell>
          <cell r="D2" t="str">
            <v>Abbey National Treasury Services plc ~ (UK)</v>
          </cell>
          <cell r="E2" t="str">
            <v>GB</v>
          </cell>
          <cell r="F2" t="str">
            <v>Credit/Loan Company</v>
          </cell>
        </row>
        <row r="3">
          <cell r="A3" t="str">
            <v>AVIONS DE TRANS R</v>
          </cell>
          <cell r="B3" t="str">
            <v>01</v>
          </cell>
          <cell r="C3" t="str">
            <v>C-A536</v>
          </cell>
          <cell r="D3" t="str">
            <v>Abbey National Treasury Services plc ~ (UK)</v>
          </cell>
          <cell r="E3" t="str">
            <v>GB</v>
          </cell>
          <cell r="F3" t="str">
            <v>Credit/Loan Company</v>
          </cell>
        </row>
        <row r="4">
          <cell r="A4" t="str">
            <v>(DNU) A N T S</v>
          </cell>
          <cell r="B4" t="str">
            <v>01</v>
          </cell>
          <cell r="C4" t="str">
            <v>C-A536</v>
          </cell>
          <cell r="D4" t="str">
            <v>Abbey National Treasury Services plc ~ (UK)</v>
          </cell>
          <cell r="E4" t="str">
            <v>GB</v>
          </cell>
          <cell r="F4" t="str">
            <v>Credit/Loan Company</v>
          </cell>
          <cell r="G4">
            <v>11</v>
          </cell>
        </row>
        <row r="5">
          <cell r="A5" t="str">
            <v>A N T S</v>
          </cell>
          <cell r="B5" t="str">
            <v>01</v>
          </cell>
          <cell r="C5" t="str">
            <v>C-A536</v>
          </cell>
          <cell r="D5" t="str">
            <v>Abbey National Treasury Services plc ~ (UK)</v>
          </cell>
          <cell r="E5" t="str">
            <v>GB</v>
          </cell>
          <cell r="F5" t="str">
            <v>Credit/Loan Company</v>
          </cell>
          <cell r="G5">
            <v>11</v>
          </cell>
        </row>
        <row r="6">
          <cell r="A6" t="str">
            <v>A_N_T_S</v>
          </cell>
          <cell r="B6" t="str">
            <v>01</v>
          </cell>
          <cell r="C6" t="str">
            <v>C-A536</v>
          </cell>
          <cell r="D6" t="str">
            <v>Abbey National Treasury Services plc ~ (UK)</v>
          </cell>
          <cell r="E6" t="str">
            <v>GB</v>
          </cell>
          <cell r="F6" t="str">
            <v>Credit/Loan Company</v>
          </cell>
          <cell r="G6">
            <v>11</v>
          </cell>
        </row>
        <row r="7">
          <cell r="A7" t="str">
            <v>ANGMSIDF1A</v>
          </cell>
          <cell r="B7" t="str">
            <v>01</v>
          </cell>
          <cell r="C7" t="str">
            <v>C-A536</v>
          </cell>
          <cell r="D7" t="str">
            <v>Abbey National Treasury Services plc ~ (UK)</v>
          </cell>
          <cell r="E7" t="str">
            <v>GB</v>
          </cell>
          <cell r="F7" t="str">
            <v>Credit/Loan Company</v>
          </cell>
          <cell r="G7">
            <v>11</v>
          </cell>
        </row>
        <row r="8">
          <cell r="A8" t="str">
            <v>ANTS</v>
          </cell>
          <cell r="B8" t="str">
            <v>01</v>
          </cell>
          <cell r="C8" t="str">
            <v>C-A536</v>
          </cell>
          <cell r="D8" t="str">
            <v>Abbey National Treasury Services plc ~ (UK)</v>
          </cell>
          <cell r="E8" t="str">
            <v>GB</v>
          </cell>
          <cell r="F8" t="str">
            <v>Credit/Loan Company</v>
          </cell>
          <cell r="G8">
            <v>11</v>
          </cell>
        </row>
        <row r="9">
          <cell r="A9" t="str">
            <v>ANTS EXTERNAL</v>
          </cell>
          <cell r="B9" t="str">
            <v>01</v>
          </cell>
          <cell r="C9" t="str">
            <v>C-A536</v>
          </cell>
          <cell r="D9" t="str">
            <v>Abbey National Treasury Services plc ~ (UK)</v>
          </cell>
          <cell r="E9" t="str">
            <v>GB</v>
          </cell>
          <cell r="F9" t="str">
            <v>Credit/Loan Company</v>
          </cell>
          <cell r="G9">
            <v>11</v>
          </cell>
        </row>
        <row r="10">
          <cell r="A10" t="str">
            <v>ANTS ISSUE</v>
          </cell>
          <cell r="B10" t="str">
            <v>01</v>
          </cell>
          <cell r="C10" t="str">
            <v>C-A536</v>
          </cell>
          <cell r="D10" t="str">
            <v>Abbey National Treasury Services plc ~ (UK)</v>
          </cell>
          <cell r="E10" t="str">
            <v>GB</v>
          </cell>
          <cell r="F10" t="str">
            <v>Credit/Loan Company</v>
          </cell>
          <cell r="G10">
            <v>11</v>
          </cell>
        </row>
        <row r="11">
          <cell r="A11" t="str">
            <v>ANTS MISCELLANEOUS</v>
          </cell>
          <cell r="B11" t="str">
            <v>01</v>
          </cell>
          <cell r="C11" t="str">
            <v>C-A536</v>
          </cell>
          <cell r="D11" t="str">
            <v>Abbey National Treasury Services plc ~ (UK)</v>
          </cell>
          <cell r="E11" t="str">
            <v>GB</v>
          </cell>
          <cell r="F11" t="str">
            <v>Credit/Loan Company</v>
          </cell>
          <cell r="G11">
            <v>11</v>
          </cell>
        </row>
        <row r="12">
          <cell r="A12" t="str">
            <v>ANTS SPEC FIN INT CA</v>
          </cell>
          <cell r="B12" t="str">
            <v>01</v>
          </cell>
          <cell r="C12" t="str">
            <v>C-A536</v>
          </cell>
          <cell r="D12" t="str">
            <v>Abbey National Treasury Services plc ~ (UK)</v>
          </cell>
          <cell r="E12" t="str">
            <v>GB</v>
          </cell>
          <cell r="F12" t="str">
            <v>Credit/Loan Company</v>
          </cell>
          <cell r="G12">
            <v>11</v>
          </cell>
        </row>
        <row r="13">
          <cell r="A13" t="str">
            <v>ANTS_JERSE</v>
          </cell>
          <cell r="B13" t="str">
            <v>01</v>
          </cell>
          <cell r="C13" t="str">
            <v>C-A536</v>
          </cell>
          <cell r="D13" t="str">
            <v>Abbey National Treasury Services plc ~ (UK)</v>
          </cell>
          <cell r="E13" t="str">
            <v>GB</v>
          </cell>
          <cell r="F13" t="str">
            <v>Credit/Loan Company</v>
          </cell>
          <cell r="G13">
            <v>11</v>
          </cell>
        </row>
        <row r="14">
          <cell r="A14" t="str">
            <v>ANTS_RE_IN</v>
          </cell>
          <cell r="B14" t="str">
            <v>01</v>
          </cell>
          <cell r="C14" t="str">
            <v>C-A536</v>
          </cell>
          <cell r="D14" t="str">
            <v>Abbey National Treasury Services plc ~ (UK)</v>
          </cell>
          <cell r="E14" t="str">
            <v>GB</v>
          </cell>
          <cell r="F14" t="str">
            <v>Credit/Loan Company</v>
          </cell>
          <cell r="G14">
            <v>11</v>
          </cell>
        </row>
        <row r="15">
          <cell r="A15" t="str">
            <v>ANTSEXT</v>
          </cell>
          <cell r="B15" t="str">
            <v>01</v>
          </cell>
          <cell r="C15" t="str">
            <v>C-A536</v>
          </cell>
          <cell r="D15" t="str">
            <v>Abbey National Treasury Services plc ~ (UK)</v>
          </cell>
          <cell r="E15" t="str">
            <v>GB</v>
          </cell>
          <cell r="F15" t="str">
            <v>Credit/Loan Company</v>
          </cell>
          <cell r="G15">
            <v>11</v>
          </cell>
        </row>
        <row r="16">
          <cell r="A16" t="str">
            <v>ANTSFINCO</v>
          </cell>
          <cell r="B16" t="str">
            <v>01</v>
          </cell>
          <cell r="C16" t="str">
            <v>C-A536</v>
          </cell>
          <cell r="D16" t="str">
            <v>Abbey National Treasury Services plc ~ (UK)</v>
          </cell>
          <cell r="E16" t="str">
            <v>GB</v>
          </cell>
          <cell r="F16" t="str">
            <v>Credit/Loan Company</v>
          </cell>
          <cell r="G16">
            <v>11</v>
          </cell>
        </row>
        <row r="17">
          <cell r="A17" t="str">
            <v>DUMMY</v>
          </cell>
          <cell r="B17" t="str">
            <v>01</v>
          </cell>
          <cell r="C17" t="str">
            <v>C-A536</v>
          </cell>
          <cell r="D17" t="str">
            <v>Abbey National Treasury Services plc ~ (UK)</v>
          </cell>
          <cell r="E17" t="str">
            <v>GB</v>
          </cell>
          <cell r="F17" t="str">
            <v>Credit/Loan Company</v>
          </cell>
          <cell r="G17">
            <v>11</v>
          </cell>
        </row>
        <row r="18">
          <cell r="A18" t="str">
            <v>INTER BRANCH FUNDING</v>
          </cell>
          <cell r="B18" t="str">
            <v>01</v>
          </cell>
          <cell r="C18" t="str">
            <v>C-A536</v>
          </cell>
          <cell r="D18" t="str">
            <v>Abbey National Treasury Services plc ~ (UK)</v>
          </cell>
          <cell r="E18" t="str">
            <v>GB</v>
          </cell>
          <cell r="F18" t="str">
            <v>Credit/Loan Company</v>
          </cell>
          <cell r="G18">
            <v>11</v>
          </cell>
        </row>
        <row r="19">
          <cell r="A19" t="str">
            <v>INTERBRF</v>
          </cell>
          <cell r="B19" t="str">
            <v>01</v>
          </cell>
          <cell r="C19" t="str">
            <v>C-A536</v>
          </cell>
          <cell r="D19" t="str">
            <v>Abbey National Treasury Services plc ~ (UK)</v>
          </cell>
          <cell r="E19" t="str">
            <v>GB</v>
          </cell>
          <cell r="F19" t="str">
            <v>Credit/Loan Company</v>
          </cell>
          <cell r="G19">
            <v>11</v>
          </cell>
        </row>
        <row r="20">
          <cell r="A20" t="str">
            <v>INTERNAL COUNTPTY</v>
          </cell>
          <cell r="B20" t="str">
            <v>01</v>
          </cell>
          <cell r="C20" t="str">
            <v>C-A536</v>
          </cell>
          <cell r="D20" t="str">
            <v>Abbey National Treasury Services plc ~ (UK)</v>
          </cell>
          <cell r="E20" t="str">
            <v>GB</v>
          </cell>
          <cell r="F20" t="str">
            <v>Credit/Loan Company</v>
          </cell>
          <cell r="G20">
            <v>11</v>
          </cell>
        </row>
        <row r="21">
          <cell r="A21" t="str">
            <v>INTERNALCT</v>
          </cell>
          <cell r="B21" t="str">
            <v>01</v>
          </cell>
          <cell r="C21" t="str">
            <v>C-A536</v>
          </cell>
          <cell r="D21" t="str">
            <v>Abbey National Treasury Services plc ~ (UK)</v>
          </cell>
          <cell r="E21" t="str">
            <v>GB</v>
          </cell>
          <cell r="F21" t="str">
            <v>Credit/Loan Company</v>
          </cell>
          <cell r="G21">
            <v>11</v>
          </cell>
        </row>
        <row r="22">
          <cell r="A22" t="str">
            <v>SCB</v>
          </cell>
          <cell r="B22" t="str">
            <v>01</v>
          </cell>
          <cell r="C22" t="str">
            <v>C-A536</v>
          </cell>
          <cell r="D22" t="str">
            <v>Abbey National Treasury Services plc ~ (UK)</v>
          </cell>
          <cell r="E22" t="str">
            <v>GB</v>
          </cell>
          <cell r="F22" t="str">
            <v>Credit/Loan Company</v>
          </cell>
          <cell r="G22">
            <v>11</v>
          </cell>
        </row>
        <row r="23">
          <cell r="A23" t="str">
            <v>STG TRADES WITH FI</v>
          </cell>
          <cell r="B23" t="str">
            <v>01</v>
          </cell>
          <cell r="C23" t="str">
            <v>C-A536</v>
          </cell>
          <cell r="D23" t="str">
            <v>Abbey National Treasury Services plc ~ (UK)</v>
          </cell>
          <cell r="E23" t="str">
            <v>GB</v>
          </cell>
          <cell r="F23" t="str">
            <v>Credit/Loan Company</v>
          </cell>
          <cell r="G23">
            <v>11</v>
          </cell>
        </row>
        <row r="24">
          <cell r="A24" t="str">
            <v>MIRRORED</v>
          </cell>
          <cell r="B24" t="str">
            <v>01</v>
          </cell>
          <cell r="C24" t="str">
            <v>C-A536</v>
          </cell>
          <cell r="D24" t="str">
            <v>Abbey National Treasury Services plc ~ (UK)</v>
          </cell>
          <cell r="E24" t="str">
            <v>GB</v>
          </cell>
          <cell r="F24" t="str">
            <v>Credit/Loan Company</v>
          </cell>
          <cell r="G24">
            <v>11</v>
          </cell>
        </row>
        <row r="25">
          <cell r="A25" t="str">
            <v>N_PISSUE</v>
          </cell>
          <cell r="B25" t="str">
            <v>01</v>
          </cell>
          <cell r="C25" t="str">
            <v>C-A536</v>
          </cell>
          <cell r="D25" t="str">
            <v>Abbey National Treasury Services plc ~ (UK)</v>
          </cell>
          <cell r="E25" t="str">
            <v>GB</v>
          </cell>
          <cell r="F25" t="str">
            <v>Credit/Loan Company</v>
          </cell>
          <cell r="G25">
            <v>11</v>
          </cell>
        </row>
        <row r="26">
          <cell r="A26" t="str">
            <v>ALM ANTS PLC</v>
          </cell>
          <cell r="B26" t="str">
            <v>L1</v>
          </cell>
          <cell r="C26" t="str">
            <v>C-A536</v>
          </cell>
          <cell r="D26" t="str">
            <v>Abbey National Treasury Services plc ~ (UK)</v>
          </cell>
          <cell r="E26" t="str">
            <v>GB</v>
          </cell>
          <cell r="F26" t="str">
            <v>Credit/Loan Company</v>
          </cell>
          <cell r="G26">
            <v>11</v>
          </cell>
        </row>
        <row r="27">
          <cell r="A27" t="str">
            <v>ABBCORBBA</v>
          </cell>
          <cell r="B27" t="str">
            <v>02</v>
          </cell>
          <cell r="C27" t="str">
            <v>C-H145</v>
          </cell>
          <cell r="D27" t="str">
            <v>Abbey National plc ~ Abbey National Core Business ~ chess pack</v>
          </cell>
          <cell r="E27" t="str">
            <v>GB</v>
          </cell>
          <cell r="F27" t="str">
            <v>Credit/Loan Company</v>
          </cell>
          <cell r="G27">
            <v>25</v>
          </cell>
        </row>
        <row r="28">
          <cell r="A28" t="str">
            <v>ABBEY NAT PLC</v>
          </cell>
          <cell r="B28" t="str">
            <v>02</v>
          </cell>
          <cell r="C28" t="str">
            <v>C-H145</v>
          </cell>
          <cell r="D28" t="str">
            <v>Abbey National plc ~ Abbey National Core Business ~ chess pack</v>
          </cell>
          <cell r="E28" t="str">
            <v>GB</v>
          </cell>
          <cell r="F28" t="str">
            <v>Credit/Loan Company</v>
          </cell>
          <cell r="G28">
            <v>25</v>
          </cell>
        </row>
        <row r="29">
          <cell r="A29" t="str">
            <v>ABBEYNATFR</v>
          </cell>
          <cell r="B29" t="str">
            <v>02</v>
          </cell>
          <cell r="C29" t="str">
            <v>C-H145</v>
          </cell>
          <cell r="D29" t="str">
            <v>Abbey National plc ~ Abbey National Core Business ~ chess pack</v>
          </cell>
          <cell r="E29" t="str">
            <v>GB</v>
          </cell>
          <cell r="F29" t="str">
            <v>Credit/Loan Company</v>
          </cell>
          <cell r="G29">
            <v>25</v>
          </cell>
        </row>
        <row r="30">
          <cell r="A30" t="str">
            <v>ABBEYNATLI</v>
          </cell>
          <cell r="B30" t="str">
            <v>02</v>
          </cell>
          <cell r="C30" t="str">
            <v>C-H145</v>
          </cell>
          <cell r="D30" t="str">
            <v>Abbey National plc ~ Abbey National Core Business ~ chess pack</v>
          </cell>
          <cell r="E30" t="str">
            <v>GB</v>
          </cell>
          <cell r="F30" t="str">
            <v>Credit/Loan Company</v>
          </cell>
          <cell r="G30">
            <v>25</v>
          </cell>
        </row>
        <row r="31">
          <cell r="A31" t="str">
            <v>ABBEYNATMI</v>
          </cell>
          <cell r="B31" t="str">
            <v>02</v>
          </cell>
          <cell r="C31" t="str">
            <v>C-H145</v>
          </cell>
          <cell r="D31" t="str">
            <v>Abbey National plc ~ Abbey National Core Business ~ chess pack</v>
          </cell>
          <cell r="E31" t="str">
            <v>GB</v>
          </cell>
          <cell r="F31" t="str">
            <v>Credit/Loan Company</v>
          </cell>
          <cell r="G31">
            <v>25</v>
          </cell>
        </row>
        <row r="32">
          <cell r="A32" t="str">
            <v>AN FRANCE</v>
          </cell>
          <cell r="B32" t="str">
            <v>02</v>
          </cell>
          <cell r="C32" t="str">
            <v>C-H145</v>
          </cell>
          <cell r="D32" t="str">
            <v>Abbey National plc ~ Abbey National Core Business ~ chess pack</v>
          </cell>
          <cell r="E32" t="str">
            <v>GB</v>
          </cell>
          <cell r="F32" t="str">
            <v>Credit/Loan Company</v>
          </cell>
          <cell r="G32">
            <v>25</v>
          </cell>
        </row>
        <row r="33">
          <cell r="A33" t="str">
            <v>AN HARLOW CASH</v>
          </cell>
          <cell r="B33" t="str">
            <v>02</v>
          </cell>
          <cell r="C33" t="str">
            <v>C-H145</v>
          </cell>
          <cell r="D33" t="str">
            <v>Abbey National plc ~ Abbey National Core Business ~ chess pack</v>
          </cell>
          <cell r="E33" t="str">
            <v>GB</v>
          </cell>
          <cell r="F33" t="str">
            <v>Credit/Loan Company</v>
          </cell>
          <cell r="G33">
            <v>25</v>
          </cell>
        </row>
        <row r="34">
          <cell r="A34" t="str">
            <v>AN LILLE</v>
          </cell>
          <cell r="B34" t="str">
            <v>02</v>
          </cell>
          <cell r="C34" t="str">
            <v>C-H145</v>
          </cell>
          <cell r="D34" t="str">
            <v>Abbey National plc ~ Abbey National Core Business ~ chess pack</v>
          </cell>
          <cell r="E34" t="str">
            <v>GB</v>
          </cell>
          <cell r="F34" t="str">
            <v>Credit/Loan Company</v>
          </cell>
          <cell r="G34">
            <v>25</v>
          </cell>
        </row>
        <row r="35">
          <cell r="A35" t="str">
            <v>AN MILAN</v>
          </cell>
          <cell r="B35" t="str">
            <v>02</v>
          </cell>
          <cell r="C35" t="str">
            <v>C-H145</v>
          </cell>
          <cell r="D35" t="str">
            <v>Abbey National plc ~ Abbey National Core Business ~ chess pack</v>
          </cell>
          <cell r="E35" t="str">
            <v>GB</v>
          </cell>
          <cell r="F35" t="str">
            <v>Credit/Loan Company</v>
          </cell>
          <cell r="G35">
            <v>25</v>
          </cell>
        </row>
        <row r="36">
          <cell r="A36" t="str">
            <v>ANF ISSUE</v>
          </cell>
          <cell r="B36" t="str">
            <v>02</v>
          </cell>
          <cell r="C36" t="str">
            <v>C-H145</v>
          </cell>
          <cell r="D36" t="str">
            <v>Abbey National plc ~ Abbey National Core Business ~ chess pack</v>
          </cell>
          <cell r="E36" t="str">
            <v>GB</v>
          </cell>
          <cell r="F36" t="str">
            <v>Credit/Loan Company</v>
          </cell>
          <cell r="G36">
            <v>25</v>
          </cell>
        </row>
        <row r="37">
          <cell r="A37" t="str">
            <v>ANFH</v>
          </cell>
          <cell r="B37" t="str">
            <v>02</v>
          </cell>
          <cell r="C37" t="str">
            <v>C-H145</v>
          </cell>
          <cell r="D37" t="str">
            <v>Abbey National plc ~ Abbey National Core Business ~ chess pack</v>
          </cell>
          <cell r="E37" t="str">
            <v>GB</v>
          </cell>
          <cell r="F37" t="str">
            <v>Credit/Loan Company</v>
          </cell>
          <cell r="G37">
            <v>25</v>
          </cell>
        </row>
        <row r="38">
          <cell r="A38" t="str">
            <v>ANFISSUE</v>
          </cell>
          <cell r="B38" t="str">
            <v>02</v>
          </cell>
          <cell r="C38" t="str">
            <v>C-H145</v>
          </cell>
          <cell r="D38" t="str">
            <v>Abbey National plc ~ Abbey National Core Business ~ chess pack</v>
          </cell>
          <cell r="E38" t="str">
            <v>GB</v>
          </cell>
          <cell r="F38" t="str">
            <v>Credit/Loan Company</v>
          </cell>
          <cell r="G38">
            <v>25</v>
          </cell>
        </row>
        <row r="39">
          <cell r="A39" t="str">
            <v>ANHARLOWCS</v>
          </cell>
          <cell r="B39" t="str">
            <v>02</v>
          </cell>
          <cell r="C39" t="str">
            <v>C-H145</v>
          </cell>
          <cell r="D39" t="str">
            <v>Abbey National plc ~ Abbey National Core Business ~ chess pack</v>
          </cell>
          <cell r="E39" t="str">
            <v>GB</v>
          </cell>
          <cell r="F39" t="str">
            <v>Credit/Loan Company</v>
          </cell>
          <cell r="G39">
            <v>25</v>
          </cell>
        </row>
        <row r="40">
          <cell r="A40" t="str">
            <v>ABBSABLEAA</v>
          </cell>
          <cell r="B40" t="str">
            <v>02</v>
          </cell>
          <cell r="C40" t="str">
            <v>C-H145</v>
          </cell>
          <cell r="D40" t="str">
            <v>Abbey National plc ~ Group Holdings ~ chess pack</v>
          </cell>
          <cell r="E40" t="str">
            <v>GB</v>
          </cell>
          <cell r="F40" t="str">
            <v>Credit/Loan Company</v>
          </cell>
          <cell r="G40">
            <v>25</v>
          </cell>
        </row>
        <row r="41">
          <cell r="A41" t="str">
            <v>ABBSHEDGEM</v>
          </cell>
          <cell r="B41" t="str">
            <v>02</v>
          </cell>
          <cell r="C41" t="str">
            <v>C-H145</v>
          </cell>
          <cell r="D41" t="str">
            <v>Abbey National plc ~ Group Holdings ~ chess pack</v>
          </cell>
          <cell r="E41" t="str">
            <v>GB</v>
          </cell>
          <cell r="F41" t="str">
            <v>Credit/Loan Company</v>
          </cell>
          <cell r="G41">
            <v>25</v>
          </cell>
        </row>
        <row r="42">
          <cell r="A42" t="str">
            <v>ABCRDEFEAA</v>
          </cell>
          <cell r="B42" t="str">
            <v>02</v>
          </cell>
          <cell r="C42" t="str">
            <v>C-H145</v>
          </cell>
          <cell r="D42" t="str">
            <v>Abbey National plc ~ Group Holdings ~ chess pack</v>
          </cell>
          <cell r="E42" t="str">
            <v>GB</v>
          </cell>
          <cell r="F42" t="str">
            <v>Credit/Loan Company</v>
          </cell>
          <cell r="G42">
            <v>25</v>
          </cell>
        </row>
        <row r="43">
          <cell r="A43" t="str">
            <v>ABGLERHA1A</v>
          </cell>
          <cell r="B43" t="str">
            <v>02</v>
          </cell>
          <cell r="C43" t="str">
            <v>C-H145</v>
          </cell>
          <cell r="D43" t="str">
            <v>Abbey National plc ~ Group Holdings ~ chess pack</v>
          </cell>
          <cell r="E43" t="str">
            <v>GB</v>
          </cell>
          <cell r="F43" t="str">
            <v>Credit/Loan Company</v>
          </cell>
          <cell r="G43">
            <v>25</v>
          </cell>
        </row>
        <row r="44">
          <cell r="A44" t="str">
            <v>ABGLERHA2A</v>
          </cell>
          <cell r="B44" t="str">
            <v>02</v>
          </cell>
          <cell r="C44" t="str">
            <v>C-H145</v>
          </cell>
          <cell r="D44" t="str">
            <v>Abbey National plc ~ Group Holdings ~ chess pack</v>
          </cell>
          <cell r="E44" t="str">
            <v>GB</v>
          </cell>
          <cell r="F44" t="str">
            <v>Credit/Loan Company</v>
          </cell>
          <cell r="G44">
            <v>25</v>
          </cell>
        </row>
        <row r="45">
          <cell r="A45" t="str">
            <v>AN PLC</v>
          </cell>
          <cell r="B45" t="str">
            <v>02</v>
          </cell>
          <cell r="C45" t="str">
            <v>C-H145</v>
          </cell>
          <cell r="D45" t="str">
            <v>Abbey National plc ~ Group Holdings ~ chess pack</v>
          </cell>
          <cell r="E45" t="str">
            <v>GB</v>
          </cell>
          <cell r="F45" t="str">
            <v>Credit/Loan Company</v>
          </cell>
          <cell r="G45">
            <v>25</v>
          </cell>
        </row>
        <row r="46">
          <cell r="A46" t="str">
            <v>AN PLC INTL SWAPS</v>
          </cell>
          <cell r="B46" t="str">
            <v>02</v>
          </cell>
          <cell r="C46" t="str">
            <v>C-H145</v>
          </cell>
          <cell r="D46" t="str">
            <v>Abbey National plc ~ Group Holdings ~ chess pack</v>
          </cell>
          <cell r="E46" t="str">
            <v>GB</v>
          </cell>
          <cell r="F46" t="str">
            <v>Credit/Loan Company</v>
          </cell>
          <cell r="G46">
            <v>25</v>
          </cell>
        </row>
        <row r="47">
          <cell r="A47" t="str">
            <v>AN PLC ISSUE</v>
          </cell>
          <cell r="B47" t="str">
            <v>02</v>
          </cell>
          <cell r="C47" t="str">
            <v>C-H145</v>
          </cell>
          <cell r="D47" t="str">
            <v>Abbey National plc ~ Group Holdings ~ chess pack</v>
          </cell>
          <cell r="E47" t="str">
            <v>GB</v>
          </cell>
          <cell r="F47" t="str">
            <v>Credit/Loan Company</v>
          </cell>
          <cell r="G47">
            <v>25</v>
          </cell>
        </row>
        <row r="48">
          <cell r="A48" t="str">
            <v>AN PLC RE INTERNA</v>
          </cell>
          <cell r="B48" t="str">
            <v>02</v>
          </cell>
          <cell r="C48" t="str">
            <v>C-H145</v>
          </cell>
          <cell r="D48" t="str">
            <v>Abbey National plc ~ Group Holdings ~ chess pack</v>
          </cell>
          <cell r="E48" t="str">
            <v>GB</v>
          </cell>
          <cell r="F48" t="str">
            <v>Credit/Loan Company</v>
          </cell>
          <cell r="G48">
            <v>25</v>
          </cell>
        </row>
        <row r="49">
          <cell r="A49" t="str">
            <v>AN PLC RE RETAIL</v>
          </cell>
          <cell r="B49" t="str">
            <v>02</v>
          </cell>
          <cell r="C49" t="str">
            <v>C-H145</v>
          </cell>
          <cell r="D49" t="str">
            <v>Abbey National plc ~ Group Holdings ~ chess pack</v>
          </cell>
          <cell r="E49" t="str">
            <v>GB</v>
          </cell>
          <cell r="F49" t="str">
            <v>Credit/Loan Company</v>
          </cell>
          <cell r="G49">
            <v>25</v>
          </cell>
        </row>
        <row r="50">
          <cell r="A50" t="str">
            <v>AN_PLC</v>
          </cell>
          <cell r="B50" t="str">
            <v>02</v>
          </cell>
          <cell r="C50" t="str">
            <v>C-H145</v>
          </cell>
          <cell r="D50" t="str">
            <v>Abbey National plc ~ Group Holdings ~ chess pack</v>
          </cell>
          <cell r="E50" t="str">
            <v>GB</v>
          </cell>
          <cell r="F50" t="str">
            <v>Credit/Loan Company</v>
          </cell>
          <cell r="G50">
            <v>25</v>
          </cell>
        </row>
        <row r="51">
          <cell r="A51" t="str">
            <v>ANBUSEQUIP</v>
          </cell>
          <cell r="B51" t="str">
            <v>02</v>
          </cell>
          <cell r="C51" t="str">
            <v>C-H145</v>
          </cell>
          <cell r="D51" t="str">
            <v>Abbey National plc ~ Group Holdings ~ chess pack</v>
          </cell>
          <cell r="E51" t="str">
            <v>GB</v>
          </cell>
          <cell r="F51" t="str">
            <v>Credit/Loan Company</v>
          </cell>
          <cell r="G51">
            <v>25</v>
          </cell>
        </row>
        <row r="52">
          <cell r="A52" t="str">
            <v>ANGLERHA1A</v>
          </cell>
          <cell r="B52" t="str">
            <v>02</v>
          </cell>
          <cell r="C52" t="str">
            <v>C-H145</v>
          </cell>
          <cell r="D52" t="str">
            <v>Abbey National plc ~ Group Holdings ~ chess pack</v>
          </cell>
          <cell r="E52" t="str">
            <v>GB</v>
          </cell>
          <cell r="F52" t="str">
            <v>Credit/Loan Company</v>
          </cell>
          <cell r="G52">
            <v>25</v>
          </cell>
        </row>
        <row r="53">
          <cell r="A53" t="str">
            <v>ANGMALSG1A</v>
          </cell>
          <cell r="B53" t="str">
            <v>02</v>
          </cell>
          <cell r="C53" t="str">
            <v>C-H145</v>
          </cell>
          <cell r="D53" t="str">
            <v>Abbey National plc ~ Group Holdings ~ chess pack</v>
          </cell>
          <cell r="E53" t="str">
            <v>GB</v>
          </cell>
          <cell r="F53" t="str">
            <v>Credit/Loan Company</v>
          </cell>
          <cell r="G53">
            <v>25</v>
          </cell>
        </row>
        <row r="54">
          <cell r="A54" t="str">
            <v>ANGMHIDF1A</v>
          </cell>
          <cell r="B54" t="str">
            <v>02</v>
          </cell>
          <cell r="C54" t="str">
            <v>C-H145</v>
          </cell>
          <cell r="D54" t="str">
            <v>Abbey National plc ~ Group Holdings ~ chess pack</v>
          </cell>
          <cell r="E54" t="str">
            <v>GB</v>
          </cell>
          <cell r="F54" t="str">
            <v>Credit/Loan Company</v>
          </cell>
          <cell r="G54">
            <v>25</v>
          </cell>
        </row>
        <row r="55">
          <cell r="A55" t="str">
            <v>ANGMLLSG1A</v>
          </cell>
          <cell r="B55" t="str">
            <v>02</v>
          </cell>
          <cell r="C55" t="str">
            <v>C-H145</v>
          </cell>
          <cell r="D55" t="str">
            <v>Abbey National plc ~ Group Holdings ~ chess pack</v>
          </cell>
          <cell r="E55" t="str">
            <v>GB</v>
          </cell>
          <cell r="F55" t="str">
            <v>Credit/Loan Company</v>
          </cell>
          <cell r="G55">
            <v>25</v>
          </cell>
        </row>
        <row r="56">
          <cell r="A56" t="str">
            <v>ANGMXIDF1A</v>
          </cell>
          <cell r="B56" t="str">
            <v>02</v>
          </cell>
          <cell r="C56" t="str">
            <v>C-H145</v>
          </cell>
          <cell r="D56" t="str">
            <v>Abbey National plc ~ Group Holdings ~ chess pack</v>
          </cell>
          <cell r="E56" t="str">
            <v>GB</v>
          </cell>
          <cell r="F56" t="str">
            <v>Credit/Loan Company</v>
          </cell>
          <cell r="G56">
            <v>25</v>
          </cell>
        </row>
        <row r="57">
          <cell r="A57" t="str">
            <v>ANGPROPT1A</v>
          </cell>
          <cell r="B57" t="str">
            <v>02</v>
          </cell>
          <cell r="C57" t="str">
            <v>C-H145</v>
          </cell>
          <cell r="D57" t="str">
            <v>Abbey National plc ~ Group Holdings ~ chess pack</v>
          </cell>
          <cell r="E57" t="str">
            <v>GB</v>
          </cell>
          <cell r="F57" t="str">
            <v>Credit/Loan Company</v>
          </cell>
          <cell r="G57">
            <v>25</v>
          </cell>
        </row>
        <row r="58">
          <cell r="A58" t="str">
            <v>ANGSCOHA1A</v>
          </cell>
          <cell r="B58" t="str">
            <v>02</v>
          </cell>
          <cell r="C58" t="str">
            <v>C-H145</v>
          </cell>
          <cell r="D58" t="str">
            <v>Abbey National plc ~ Group Holdings ~ chess pack</v>
          </cell>
          <cell r="E58" t="str">
            <v>GB</v>
          </cell>
          <cell r="F58" t="str">
            <v>Credit/Loan Company</v>
          </cell>
          <cell r="G58">
            <v>25</v>
          </cell>
        </row>
        <row r="59">
          <cell r="A59" t="str">
            <v>ANPLC</v>
          </cell>
          <cell r="B59" t="str">
            <v>02</v>
          </cell>
          <cell r="C59" t="str">
            <v>C-H145</v>
          </cell>
          <cell r="D59" t="str">
            <v>Abbey National plc ~ Group Holdings ~ chess pack</v>
          </cell>
          <cell r="E59" t="str">
            <v>GB</v>
          </cell>
          <cell r="F59" t="str">
            <v>Credit/Loan Company</v>
          </cell>
          <cell r="G59">
            <v>25</v>
          </cell>
        </row>
        <row r="60">
          <cell r="A60" t="str">
            <v>ANPLCINTSW</v>
          </cell>
          <cell r="B60" t="str">
            <v>02</v>
          </cell>
          <cell r="C60" t="str">
            <v>C-H145</v>
          </cell>
          <cell r="D60" t="str">
            <v>Abbey National plc ~ Group Holdings ~ chess pack</v>
          </cell>
          <cell r="E60" t="str">
            <v>GB</v>
          </cell>
          <cell r="F60" t="str">
            <v>Credit/Loan Company</v>
          </cell>
          <cell r="G60">
            <v>25</v>
          </cell>
        </row>
        <row r="61">
          <cell r="A61" t="str">
            <v>ANPLCISSUE</v>
          </cell>
          <cell r="B61" t="str">
            <v>02</v>
          </cell>
          <cell r="C61" t="str">
            <v>C-H145</v>
          </cell>
          <cell r="D61" t="str">
            <v>Abbey National plc ~ Group Holdings ~ chess pack</v>
          </cell>
          <cell r="E61" t="str">
            <v>GB</v>
          </cell>
          <cell r="F61" t="str">
            <v>Credit/Loan Company</v>
          </cell>
          <cell r="G61">
            <v>25</v>
          </cell>
        </row>
        <row r="62">
          <cell r="A62" t="str">
            <v>ANPLCREINT</v>
          </cell>
          <cell r="B62" t="str">
            <v>02</v>
          </cell>
          <cell r="C62" t="str">
            <v>C-H145</v>
          </cell>
          <cell r="D62" t="str">
            <v>Abbey National plc ~ Group Holdings ~ chess pack</v>
          </cell>
          <cell r="E62" t="str">
            <v>GB</v>
          </cell>
          <cell r="F62" t="str">
            <v>Credit/Loan Company</v>
          </cell>
          <cell r="G62">
            <v>25</v>
          </cell>
        </row>
        <row r="63">
          <cell r="A63" t="str">
            <v>ANQACQFI1A</v>
          </cell>
          <cell r="B63" t="str">
            <v>02</v>
          </cell>
          <cell r="C63" t="str">
            <v>C-H145</v>
          </cell>
          <cell r="D63" t="str">
            <v>Abbey National plc ~ Group Holdings ~ chess pack</v>
          </cell>
          <cell r="E63" t="str">
            <v>GB</v>
          </cell>
          <cell r="F63" t="str">
            <v>Credit/Loan Company</v>
          </cell>
          <cell r="G63">
            <v>25</v>
          </cell>
        </row>
        <row r="64">
          <cell r="A64" t="str">
            <v>ANQHKPRNPA</v>
          </cell>
          <cell r="B64" t="str">
            <v>02</v>
          </cell>
          <cell r="C64" t="str">
            <v>C-H145</v>
          </cell>
          <cell r="D64" t="str">
            <v>Abbey National plc ~ Group Holdings ~ chess pack</v>
          </cell>
          <cell r="E64" t="str">
            <v>GB</v>
          </cell>
          <cell r="F64" t="str">
            <v>Credit/Loan Company</v>
          </cell>
          <cell r="G64">
            <v>25</v>
          </cell>
        </row>
        <row r="65">
          <cell r="A65" t="str">
            <v>ANQMALSG1A</v>
          </cell>
          <cell r="B65" t="str">
            <v>02</v>
          </cell>
          <cell r="C65" t="str">
            <v>C-H145</v>
          </cell>
          <cell r="D65" t="str">
            <v>Abbey National plc ~ Group Holdings ~ chess pack</v>
          </cell>
          <cell r="E65" t="str">
            <v>GB</v>
          </cell>
          <cell r="F65" t="str">
            <v>Credit/Loan Company</v>
          </cell>
          <cell r="G65">
            <v>25</v>
          </cell>
        </row>
        <row r="66">
          <cell r="A66" t="str">
            <v>ANQMSIDF1A</v>
          </cell>
          <cell r="B66" t="str">
            <v>02</v>
          </cell>
          <cell r="C66" t="str">
            <v>C-H145</v>
          </cell>
          <cell r="D66" t="str">
            <v>Abbey National plc ~ Group Holdings ~ chess pack</v>
          </cell>
          <cell r="E66" t="str">
            <v>GB</v>
          </cell>
          <cell r="F66" t="str">
            <v>Credit/Loan Company</v>
          </cell>
          <cell r="G66">
            <v>25</v>
          </cell>
        </row>
        <row r="67">
          <cell r="A67" t="str">
            <v>ANQPFIEQ1A</v>
          </cell>
          <cell r="B67" t="str">
            <v>02</v>
          </cell>
          <cell r="C67" t="str">
            <v>C-H145</v>
          </cell>
          <cell r="D67" t="str">
            <v>Abbey National plc ~ Group Holdings ~ chess pack</v>
          </cell>
          <cell r="E67" t="str">
            <v>GB</v>
          </cell>
          <cell r="F67" t="str">
            <v>Credit/Loan Company</v>
          </cell>
          <cell r="G67">
            <v>25</v>
          </cell>
        </row>
        <row r="68">
          <cell r="A68" t="str">
            <v>ANQPFINITA</v>
          </cell>
          <cell r="B68" t="str">
            <v>02</v>
          </cell>
          <cell r="C68" t="str">
            <v>C-H145</v>
          </cell>
          <cell r="D68" t="str">
            <v>Abbey National plc ~ Group Holdings ~ chess pack</v>
          </cell>
          <cell r="E68" t="str">
            <v>GB</v>
          </cell>
          <cell r="F68" t="str">
            <v>Credit/Loan Company</v>
          </cell>
          <cell r="G68">
            <v>25</v>
          </cell>
        </row>
        <row r="69">
          <cell r="A69" t="str">
            <v>ANQPFUKT1A</v>
          </cell>
          <cell r="B69" t="str">
            <v>02</v>
          </cell>
          <cell r="C69" t="str">
            <v>C-H145</v>
          </cell>
          <cell r="D69" t="str">
            <v>Abbey National plc ~ Group Holdings ~ chess pack</v>
          </cell>
          <cell r="E69" t="str">
            <v>GB</v>
          </cell>
          <cell r="F69" t="str">
            <v>Credit/Loan Company</v>
          </cell>
          <cell r="G69">
            <v>25</v>
          </cell>
        </row>
        <row r="70">
          <cell r="A70" t="str">
            <v>ANQTRANSHA</v>
          </cell>
          <cell r="B70" t="str">
            <v>02</v>
          </cell>
          <cell r="C70" t="str">
            <v>C-H145</v>
          </cell>
          <cell r="D70" t="str">
            <v>Abbey National plc ~ Group Holdings ~ chess pack</v>
          </cell>
          <cell r="E70" t="str">
            <v>GB</v>
          </cell>
          <cell r="F70" t="str">
            <v>Credit/Loan Company</v>
          </cell>
          <cell r="G70">
            <v>25</v>
          </cell>
        </row>
        <row r="71">
          <cell r="A71" t="str">
            <v>ANQTRHOLDA</v>
          </cell>
          <cell r="B71" t="str">
            <v>02</v>
          </cell>
          <cell r="C71" t="str">
            <v>C-H145</v>
          </cell>
          <cell r="D71" t="str">
            <v>Abbey National plc ~ Group Holdings ~ chess pack</v>
          </cell>
          <cell r="E71" t="str">
            <v>GB</v>
          </cell>
          <cell r="F71" t="str">
            <v>Credit/Loan Company</v>
          </cell>
          <cell r="G71">
            <v>25</v>
          </cell>
        </row>
        <row r="72">
          <cell r="A72" t="str">
            <v>REABFILEAA</v>
          </cell>
          <cell r="B72" t="str">
            <v>02</v>
          </cell>
          <cell r="C72" t="str">
            <v>C-H145</v>
          </cell>
          <cell r="D72" t="str">
            <v>Abbey National plc ~ Group Holdings ~ chess pack</v>
          </cell>
          <cell r="E72" t="str">
            <v>GB</v>
          </cell>
          <cell r="F72" t="str">
            <v>Credit/Loan Company</v>
          </cell>
          <cell r="G72">
            <v>25</v>
          </cell>
        </row>
        <row r="73">
          <cell r="A73" t="str">
            <v>AN STRUCTURED ISS</v>
          </cell>
          <cell r="B73" t="str">
            <v>10</v>
          </cell>
          <cell r="C73" t="str">
            <v>C-2539</v>
          </cell>
          <cell r="D73" t="str">
            <v>AN Structured Issues Limited</v>
          </cell>
          <cell r="E73" t="str">
            <v>JE</v>
          </cell>
          <cell r="F73" t="str">
            <v>Credit/Loan Company</v>
          </cell>
          <cell r="G73">
            <v>10</v>
          </cell>
        </row>
        <row r="74">
          <cell r="A74" t="str">
            <v>AN STRUCTURED ISSUES</v>
          </cell>
          <cell r="B74" t="str">
            <v>10</v>
          </cell>
          <cell r="C74" t="str">
            <v>C-2539</v>
          </cell>
          <cell r="D74" t="str">
            <v>AN Structured Issues Limited</v>
          </cell>
          <cell r="E74" t="str">
            <v>JE</v>
          </cell>
          <cell r="F74" t="str">
            <v>Credit/Loan Company</v>
          </cell>
          <cell r="G74">
            <v>10</v>
          </cell>
        </row>
        <row r="75">
          <cell r="A75" t="str">
            <v>ANSIL</v>
          </cell>
          <cell r="B75" t="str">
            <v>10</v>
          </cell>
          <cell r="C75" t="str">
            <v>C-2539</v>
          </cell>
          <cell r="D75" t="str">
            <v>AN Structured Issues Limited</v>
          </cell>
          <cell r="E75" t="str">
            <v>JE</v>
          </cell>
          <cell r="F75" t="str">
            <v>Credit/Loan Company</v>
          </cell>
          <cell r="G75">
            <v>10</v>
          </cell>
        </row>
        <row r="76">
          <cell r="A76" t="str">
            <v>CLQISSUE1A</v>
          </cell>
          <cell r="B76" t="str">
            <v>10</v>
          </cell>
          <cell r="C76" t="str">
            <v>C-2539</v>
          </cell>
          <cell r="D76" t="str">
            <v>AN Structured Issues Limited</v>
          </cell>
          <cell r="E76" t="str">
            <v>JE</v>
          </cell>
          <cell r="F76" t="str">
            <v>Credit/Loan Company</v>
          </cell>
          <cell r="G76">
            <v>10</v>
          </cell>
        </row>
        <row r="77">
          <cell r="B77" t="str">
            <v>05</v>
          </cell>
          <cell r="C77" t="str">
            <v>C-2519</v>
          </cell>
        </row>
        <row r="78">
          <cell r="B78" t="str">
            <v>11</v>
          </cell>
          <cell r="C78" t="str">
            <v>C-A536</v>
          </cell>
        </row>
        <row r="79">
          <cell r="A79" t="str">
            <v>BULGARIAN NATL BK</v>
          </cell>
          <cell r="C79" t="str">
            <v>C-2177</v>
          </cell>
          <cell r="D79" t="str">
            <v>Holmes Financing (No.4) plc (C-2177)</v>
          </cell>
        </row>
        <row r="80">
          <cell r="A80" t="str">
            <v>HLM FIN NO.4 A MTM</v>
          </cell>
          <cell r="C80" t="str">
            <v>C-2177</v>
          </cell>
          <cell r="D80" t="str">
            <v>Holmes Financing (No.4) plc (C-2177)</v>
          </cell>
        </row>
        <row r="81">
          <cell r="A81" t="str">
            <v>HLM FIN NO.4 B MTM</v>
          </cell>
          <cell r="C81" t="str">
            <v>C-2177</v>
          </cell>
          <cell r="D81" t="str">
            <v>Holmes Financing (No.4) plc (C-2177)</v>
          </cell>
        </row>
        <row r="82">
          <cell r="A82" t="str">
            <v>HLM FIN NO.6 A MTM</v>
          </cell>
          <cell r="C82" t="str">
            <v>C-2179</v>
          </cell>
          <cell r="D82" t="str">
            <v>Holmes Financing (No.6) plc (C-2179)</v>
          </cell>
        </row>
        <row r="83">
          <cell r="A83" t="str">
            <v>HLM FIN NO.6 B MTM</v>
          </cell>
          <cell r="C83" t="str">
            <v>C-2179</v>
          </cell>
          <cell r="D83" t="str">
            <v>Holmes Financing (No.6) plc (C-2179)</v>
          </cell>
        </row>
        <row r="84">
          <cell r="A84" t="str">
            <v>HLM FIN NO.8 A MTM</v>
          </cell>
          <cell r="C84" t="str">
            <v>C-2181</v>
          </cell>
          <cell r="D84" t="str">
            <v>Holmes Financing (No.8) Plc (C-2181)</v>
          </cell>
        </row>
        <row r="85">
          <cell r="A85" t="str">
            <v>CATER ALLEN FUTURES LTD</v>
          </cell>
          <cell r="B85" t="str">
            <v>13</v>
          </cell>
          <cell r="C85" t="str">
            <v>C-2541</v>
          </cell>
          <cell r="D85" t="str">
            <v>Cater Allen Futures Limited</v>
          </cell>
          <cell r="E85" t="str">
            <v>GB</v>
          </cell>
          <cell r="F85" t="str">
            <v>Credit/Loan Company</v>
          </cell>
          <cell r="G85">
            <v>7</v>
          </cell>
        </row>
        <row r="86">
          <cell r="A86" t="str">
            <v>CATER ALLEN HOLDINGS LTD</v>
          </cell>
          <cell r="B86" t="str">
            <v>14</v>
          </cell>
          <cell r="C86" t="str">
            <v>C-2542</v>
          </cell>
          <cell r="D86" t="str">
            <v>Cater Allen Holdings Limited</v>
          </cell>
          <cell r="E86" t="str">
            <v>GB</v>
          </cell>
          <cell r="F86" t="str">
            <v>Credit/Loan Company</v>
          </cell>
          <cell r="G86">
            <v>8</v>
          </cell>
        </row>
        <row r="87">
          <cell r="A87" t="str">
            <v>CATER ALLEN LLOYDS HOLDINGS</v>
          </cell>
          <cell r="B87" t="str">
            <v>15</v>
          </cell>
          <cell r="C87" t="str">
            <v>C-2544</v>
          </cell>
          <cell r="D87" t="str">
            <v>Cater Allen Lloyd's Holdings Limited</v>
          </cell>
          <cell r="E87" t="str">
            <v>GB</v>
          </cell>
          <cell r="F87" t="str">
            <v>Credit/Loan Company</v>
          </cell>
          <cell r="G87">
            <v>7</v>
          </cell>
        </row>
        <row r="88">
          <cell r="A88" t="str">
            <v>CATER ALLEN SYNDICATE MANAGEMENT</v>
          </cell>
          <cell r="B88" t="str">
            <v>16</v>
          </cell>
          <cell r="C88" t="str">
            <v>C-2546</v>
          </cell>
          <cell r="D88" t="str">
            <v>Cater Allen Syndicate Management Limited</v>
          </cell>
          <cell r="E88" t="str">
            <v>GB</v>
          </cell>
          <cell r="F88" t="str">
            <v>Credit/Loan Company</v>
          </cell>
          <cell r="G88">
            <v>7</v>
          </cell>
        </row>
        <row r="89">
          <cell r="A89" t="str">
            <v>MORIARTY</v>
          </cell>
          <cell r="B89" t="str">
            <v>17</v>
          </cell>
          <cell r="C89" t="str">
            <v>C-A536</v>
          </cell>
          <cell r="D89" t="str">
            <v>Abbey National Treasury Services plc ~ (UK)</v>
          </cell>
          <cell r="E89" t="str">
            <v>GB</v>
          </cell>
          <cell r="F89" t="str">
            <v>Credit/Loan Company</v>
          </cell>
          <cell r="G89">
            <v>12</v>
          </cell>
        </row>
        <row r="90">
          <cell r="A90" t="str">
            <v>MORIARTY LTD</v>
          </cell>
          <cell r="B90" t="str">
            <v>17</v>
          </cell>
          <cell r="C90" t="str">
            <v>C-A536</v>
          </cell>
          <cell r="D90" t="str">
            <v>Abbey National Treasury Services plc ~ (UK)</v>
          </cell>
          <cell r="E90" t="str">
            <v>GB</v>
          </cell>
          <cell r="F90" t="str">
            <v>Credit/Loan Company</v>
          </cell>
          <cell r="G90">
            <v>12</v>
          </cell>
        </row>
        <row r="91">
          <cell r="A91" t="str">
            <v>ANFP EQUITY DERIV</v>
          </cell>
          <cell r="B91" t="str">
            <v>18</v>
          </cell>
          <cell r="C91" t="str">
            <v>C-A536</v>
          </cell>
          <cell r="D91" t="str">
            <v>Abbey National Treasury Services plc ~ (UK)</v>
          </cell>
          <cell r="E91" t="str">
            <v>GB</v>
          </cell>
          <cell r="F91" t="str">
            <v>Credit/Loan Company</v>
          </cell>
          <cell r="G91">
            <v>11</v>
          </cell>
        </row>
        <row r="92">
          <cell r="A92" t="str">
            <v>ANFPEQDER</v>
          </cell>
          <cell r="B92" t="str">
            <v>18</v>
          </cell>
          <cell r="C92" t="str">
            <v>C-A536</v>
          </cell>
          <cell r="D92" t="str">
            <v>Abbey National Treasury Services plc ~ (UK)</v>
          </cell>
          <cell r="E92" t="str">
            <v>GB</v>
          </cell>
          <cell r="F92" t="str">
            <v>Credit/Loan Company</v>
          </cell>
          <cell r="G92">
            <v>11</v>
          </cell>
        </row>
        <row r="93">
          <cell r="A93" t="str">
            <v>ANTS SUSPENSE</v>
          </cell>
          <cell r="B93" t="str">
            <v>19</v>
          </cell>
          <cell r="C93" t="str">
            <v>C-A536</v>
          </cell>
          <cell r="D93" t="str">
            <v>Abbey National Treasury Services plc ~ (UK)</v>
          </cell>
          <cell r="E93" t="str">
            <v>GB</v>
          </cell>
          <cell r="F93" t="str">
            <v>Credit/Loan Company</v>
          </cell>
          <cell r="G93">
            <v>11</v>
          </cell>
        </row>
        <row r="94">
          <cell r="A94" t="str">
            <v>ABBNAT BV</v>
          </cell>
          <cell r="B94" t="str">
            <v>20</v>
          </cell>
          <cell r="C94" t="str">
            <v>C-2537</v>
          </cell>
          <cell r="D94" t="str">
            <v>Abbnat BV</v>
          </cell>
          <cell r="E94" t="str">
            <v>NL</v>
          </cell>
          <cell r="F94" t="str">
            <v>Credit/Loan Company</v>
          </cell>
          <cell r="G94">
            <v>10</v>
          </cell>
        </row>
        <row r="95">
          <cell r="A95" t="str">
            <v>AN FIRST CAPITAL</v>
          </cell>
          <cell r="B95" t="str">
            <v>22</v>
          </cell>
          <cell r="C95" t="str">
            <v>C-2513</v>
          </cell>
          <cell r="D95" t="str">
            <v>Abbey National First Capital B.V.</v>
          </cell>
          <cell r="E95" t="str">
            <v>NL</v>
          </cell>
          <cell r="F95" t="str">
            <v>Credit/Loan Company</v>
          </cell>
          <cell r="G95">
            <v>10</v>
          </cell>
        </row>
        <row r="96">
          <cell r="A96" t="str">
            <v>AN FIRST CP SWAPS</v>
          </cell>
          <cell r="B96" t="str">
            <v>22</v>
          </cell>
          <cell r="C96" t="str">
            <v>C-2513</v>
          </cell>
          <cell r="D96" t="str">
            <v>Abbey National First Capital B.V.</v>
          </cell>
          <cell r="E96" t="str">
            <v>NL</v>
          </cell>
          <cell r="F96" t="str">
            <v>Credit/Loan Company</v>
          </cell>
          <cell r="G96">
            <v>10</v>
          </cell>
        </row>
        <row r="97">
          <cell r="A97" t="str">
            <v>ANFCINTSWA</v>
          </cell>
          <cell r="B97" t="str">
            <v>22</v>
          </cell>
          <cell r="C97" t="str">
            <v>C-2513</v>
          </cell>
          <cell r="D97" t="str">
            <v>Abbey National First Capital B.V.</v>
          </cell>
          <cell r="E97" t="str">
            <v>NL</v>
          </cell>
          <cell r="F97" t="str">
            <v>Credit/Loan Company</v>
          </cell>
          <cell r="G97">
            <v>10</v>
          </cell>
        </row>
        <row r="98">
          <cell r="A98" t="str">
            <v>ABBEY NAT CP 1ST BV</v>
          </cell>
          <cell r="B98" t="str">
            <v>22</v>
          </cell>
          <cell r="C98" t="str">
            <v>C-2513</v>
          </cell>
          <cell r="D98" t="str">
            <v>Abbey National First Capital B.V.</v>
          </cell>
          <cell r="E98" t="str">
            <v>NL</v>
          </cell>
          <cell r="F98" t="str">
            <v>Credit/Loan Company</v>
          </cell>
          <cell r="G98">
            <v>10</v>
          </cell>
        </row>
        <row r="99">
          <cell r="A99" t="str">
            <v>ANCAPLP1</v>
          </cell>
          <cell r="B99" t="str">
            <v>22</v>
          </cell>
          <cell r="C99" t="str">
            <v>C-2513</v>
          </cell>
          <cell r="D99" t="str">
            <v>Abbey National First Capital B.V.</v>
          </cell>
          <cell r="E99" t="str">
            <v>NL</v>
          </cell>
          <cell r="F99" t="str">
            <v>Credit/Loan Company</v>
          </cell>
          <cell r="G99">
            <v>10</v>
          </cell>
        </row>
        <row r="100">
          <cell r="A100" t="str">
            <v>ANCAPTR1</v>
          </cell>
          <cell r="B100" t="str">
            <v>22</v>
          </cell>
          <cell r="C100" t="str">
            <v>C-2513</v>
          </cell>
          <cell r="D100" t="str">
            <v>Abbey National First Capital B.V.</v>
          </cell>
          <cell r="E100" t="str">
            <v>NL</v>
          </cell>
          <cell r="F100" t="str">
            <v>Credit/Loan Company</v>
          </cell>
          <cell r="G100">
            <v>10</v>
          </cell>
        </row>
        <row r="101">
          <cell r="A101" t="str">
            <v>ABDIJ ISSUER</v>
          </cell>
          <cell r="B101" t="str">
            <v>22</v>
          </cell>
          <cell r="C101" t="str">
            <v>C-2513</v>
          </cell>
          <cell r="D101" t="str">
            <v>Abbey National First Capital B.V.</v>
          </cell>
          <cell r="E101" t="str">
            <v>NL</v>
          </cell>
          <cell r="F101" t="str">
            <v>Credit/Loan Company</v>
          </cell>
          <cell r="G101">
            <v>10</v>
          </cell>
        </row>
        <row r="102">
          <cell r="A102" t="str">
            <v>ABDIJISS</v>
          </cell>
          <cell r="B102" t="str">
            <v>22</v>
          </cell>
          <cell r="C102" t="str">
            <v>C-2513</v>
          </cell>
          <cell r="D102" t="str">
            <v>Abbey National First Capital B.V.</v>
          </cell>
          <cell r="E102" t="str">
            <v>NL</v>
          </cell>
          <cell r="F102" t="str">
            <v>Credit/Loan Company</v>
          </cell>
          <cell r="G102">
            <v>10</v>
          </cell>
        </row>
        <row r="103">
          <cell r="A103" t="str">
            <v>ABNATCP1ST</v>
          </cell>
          <cell r="B103" t="str">
            <v>22</v>
          </cell>
          <cell r="C103" t="str">
            <v>C-2513</v>
          </cell>
          <cell r="D103" t="str">
            <v>Abbey National First Capital B.V.</v>
          </cell>
          <cell r="E103" t="str">
            <v>NL</v>
          </cell>
          <cell r="F103" t="str">
            <v>Credit/Loan Company</v>
          </cell>
          <cell r="G103">
            <v>10</v>
          </cell>
        </row>
        <row r="104">
          <cell r="A104" t="str">
            <v>AN SECOND CAPITAL</v>
          </cell>
          <cell r="B104" t="str">
            <v>24</v>
          </cell>
          <cell r="C104" t="str">
            <v>C-2523</v>
          </cell>
          <cell r="D104" t="str">
            <v>Abbey National Second Capital B.V.</v>
          </cell>
          <cell r="E104" t="str">
            <v>NL</v>
          </cell>
          <cell r="F104" t="str">
            <v>Credit/Loan Company</v>
          </cell>
          <cell r="G104">
            <v>10</v>
          </cell>
        </row>
        <row r="105">
          <cell r="A105" t="str">
            <v>AN SECOND CP SWAPS</v>
          </cell>
          <cell r="B105" t="str">
            <v>24</v>
          </cell>
          <cell r="C105" t="str">
            <v>C-2523</v>
          </cell>
          <cell r="D105" t="str">
            <v>Abbey National Second Capital B.V.</v>
          </cell>
          <cell r="E105" t="str">
            <v>NL</v>
          </cell>
          <cell r="F105" t="str">
            <v>Credit/Loan Company</v>
          </cell>
          <cell r="G105">
            <v>10</v>
          </cell>
        </row>
        <row r="106">
          <cell r="B106" t="str">
            <v>25</v>
          </cell>
          <cell r="C106" t="str">
            <v>C-2505</v>
          </cell>
        </row>
        <row r="107">
          <cell r="A107" t="str">
            <v>ANTRANSPRT</v>
          </cell>
          <cell r="B107" t="str">
            <v>29</v>
          </cell>
          <cell r="C107" t="str">
            <v>C-2533</v>
          </cell>
          <cell r="D107" t="str">
            <v>Abbey National Treasury Services (Transport Holdings) Limited</v>
          </cell>
          <cell r="E107" t="str">
            <v>GB</v>
          </cell>
          <cell r="F107" t="str">
            <v>Credit/Loan Company</v>
          </cell>
          <cell r="G107">
            <v>5</v>
          </cell>
        </row>
        <row r="108">
          <cell r="A108" t="str">
            <v>ANTS TRANSPT HLD LTD</v>
          </cell>
          <cell r="B108" t="str">
            <v>29</v>
          </cell>
          <cell r="C108" t="str">
            <v>C-2533</v>
          </cell>
          <cell r="D108" t="str">
            <v>Abbey National Treasury Services (Transport Holdings) Limited</v>
          </cell>
          <cell r="E108" t="str">
            <v>GB</v>
          </cell>
          <cell r="F108" t="str">
            <v>Credit/Loan Company</v>
          </cell>
          <cell r="G108">
            <v>5</v>
          </cell>
        </row>
        <row r="109">
          <cell r="A109" t="str">
            <v>ANTRAINHLD</v>
          </cell>
          <cell r="B109" t="str">
            <v>30</v>
          </cell>
          <cell r="C109" t="str">
            <v>C-2532</v>
          </cell>
          <cell r="D109" t="str">
            <v>Abbey National Treasury Services (Trains Holdings) Limited</v>
          </cell>
          <cell r="E109" t="str">
            <v>GB</v>
          </cell>
          <cell r="F109" t="str">
            <v>Credit/Loan Company</v>
          </cell>
          <cell r="G109">
            <v>14</v>
          </cell>
        </row>
        <row r="110">
          <cell r="A110" t="str">
            <v>ANTS TRAIN HLD LTD</v>
          </cell>
          <cell r="B110" t="str">
            <v>30</v>
          </cell>
          <cell r="C110" t="str">
            <v>C-2532</v>
          </cell>
          <cell r="D110" t="str">
            <v>Abbey National Treasury Services (Trains Holdings) Limited</v>
          </cell>
          <cell r="E110" t="str">
            <v>GB</v>
          </cell>
          <cell r="F110" t="str">
            <v>Credit/Loan Company</v>
          </cell>
          <cell r="G110">
            <v>14</v>
          </cell>
        </row>
        <row r="111">
          <cell r="A111" t="str">
            <v>AN BAKER STREET</v>
          </cell>
          <cell r="B111" t="str">
            <v>31</v>
          </cell>
          <cell r="C111" t="str">
            <v>C-2106</v>
          </cell>
          <cell r="D111" t="str">
            <v>Abbey National Baker Street Investments Limited</v>
          </cell>
          <cell r="E111" t="str">
            <v>GB</v>
          </cell>
          <cell r="F111" t="str">
            <v>Credit/Loan Company</v>
          </cell>
          <cell r="G111">
            <v>18</v>
          </cell>
        </row>
        <row r="112">
          <cell r="A112" t="str">
            <v>AN PRO INV</v>
          </cell>
          <cell r="B112" t="str">
            <v>32</v>
          </cell>
          <cell r="C112" t="str">
            <v>C-2522</v>
          </cell>
          <cell r="D112" t="str">
            <v>Abbey National Property Investments</v>
          </cell>
          <cell r="E112" t="str">
            <v>GB</v>
          </cell>
          <cell r="F112" t="str">
            <v>Credit/Loan Company</v>
          </cell>
          <cell r="G112">
            <v>18</v>
          </cell>
        </row>
        <row r="113">
          <cell r="A113" t="str">
            <v>ANP FUNDING I LLC</v>
          </cell>
          <cell r="B113" t="str">
            <v>32</v>
          </cell>
          <cell r="C113" t="str">
            <v>C-2522</v>
          </cell>
          <cell r="D113" t="str">
            <v>Abbey National Property Investments</v>
          </cell>
          <cell r="E113" t="str">
            <v>GB</v>
          </cell>
          <cell r="F113" t="str">
            <v>Credit/Loan Company</v>
          </cell>
          <cell r="G113">
            <v>18</v>
          </cell>
        </row>
        <row r="114">
          <cell r="A114" t="str">
            <v>ANPFUNDING</v>
          </cell>
          <cell r="B114" t="str">
            <v>32</v>
          </cell>
          <cell r="C114" t="str">
            <v>C-2522</v>
          </cell>
          <cell r="D114" t="str">
            <v>Abbey National Property Investments</v>
          </cell>
          <cell r="E114" t="str">
            <v>GB</v>
          </cell>
          <cell r="F114" t="str">
            <v>Credit/Loan Company</v>
          </cell>
          <cell r="G114">
            <v>18</v>
          </cell>
        </row>
        <row r="115">
          <cell r="A115" t="str">
            <v>ANPROPERIN</v>
          </cell>
          <cell r="B115" t="str">
            <v>32</v>
          </cell>
          <cell r="C115" t="str">
            <v>C-2522</v>
          </cell>
          <cell r="D115" t="str">
            <v>Abbey National Property Investments</v>
          </cell>
          <cell r="E115" t="str">
            <v>GB</v>
          </cell>
          <cell r="F115" t="str">
            <v>Credit/Loan Company</v>
          </cell>
          <cell r="G115">
            <v>18</v>
          </cell>
        </row>
        <row r="116">
          <cell r="A116" t="str">
            <v>AN FUNDG JERSEY</v>
          </cell>
          <cell r="B116" t="str">
            <v>33</v>
          </cell>
          <cell r="C116" t="str">
            <v>C-2514</v>
          </cell>
          <cell r="D116" t="str">
            <v>Abbey National Funding (Jersey) Limited</v>
          </cell>
          <cell r="E116" t="str">
            <v>JE</v>
          </cell>
          <cell r="F116" t="str">
            <v>Credit/Loan Company</v>
          </cell>
          <cell r="G116">
            <v>5</v>
          </cell>
        </row>
        <row r="117">
          <cell r="A117" t="str">
            <v>ANTS JERSEY</v>
          </cell>
          <cell r="B117" t="str">
            <v>35</v>
          </cell>
          <cell r="C117" t="str">
            <v>C-A536</v>
          </cell>
          <cell r="D117" t="str">
            <v>Abbey National Treasury Services plc ~ (UK)</v>
          </cell>
          <cell r="E117" t="str">
            <v>GB</v>
          </cell>
          <cell r="F117" t="str">
            <v>Credit/Loan Company</v>
          </cell>
          <cell r="G117">
            <v>12</v>
          </cell>
        </row>
        <row r="118">
          <cell r="A118" t="str">
            <v>ANTS JERSEY BRANCH</v>
          </cell>
          <cell r="B118" t="str">
            <v>35</v>
          </cell>
          <cell r="C118" t="str">
            <v>C-A536</v>
          </cell>
          <cell r="D118" t="str">
            <v>Abbey National Treasury Services plc ~ (UK)</v>
          </cell>
          <cell r="E118" t="str">
            <v>GB</v>
          </cell>
          <cell r="F118" t="str">
            <v>Credit/Loan Company</v>
          </cell>
          <cell r="G118">
            <v>12</v>
          </cell>
        </row>
        <row r="119">
          <cell r="A119" t="str">
            <v>AN INVESTMENTS</v>
          </cell>
          <cell r="B119" t="str">
            <v>36</v>
          </cell>
          <cell r="C119" t="str">
            <v>C-2138</v>
          </cell>
          <cell r="D119" t="str">
            <v>Abbey National Investments Holdings Limited</v>
          </cell>
          <cell r="E119" t="str">
            <v>GB</v>
          </cell>
          <cell r="F119" t="str">
            <v>Credit/Loan Company</v>
          </cell>
          <cell r="G119">
            <v>18</v>
          </cell>
        </row>
        <row r="120">
          <cell r="A120" t="str">
            <v>ANINVESTME</v>
          </cell>
          <cell r="B120" t="str">
            <v>36</v>
          </cell>
          <cell r="C120" t="str">
            <v>C-2138</v>
          </cell>
          <cell r="D120" t="str">
            <v>Abbey National Investments Holdings Limited</v>
          </cell>
          <cell r="E120" t="str">
            <v>GB</v>
          </cell>
          <cell r="F120" t="str">
            <v>Credit/Loan Company</v>
          </cell>
          <cell r="G120">
            <v>18</v>
          </cell>
        </row>
        <row r="121">
          <cell r="A121" t="str">
            <v>ANTS PARIS BRANCH</v>
          </cell>
          <cell r="B121" t="str">
            <v>37</v>
          </cell>
          <cell r="C121" t="str">
            <v>C-A536</v>
          </cell>
          <cell r="D121" t="str">
            <v>Abbey National Treasury Services plc ~ (UK)</v>
          </cell>
          <cell r="E121" t="str">
            <v>GB</v>
          </cell>
          <cell r="F121" t="str">
            <v>Credit/Loan Company</v>
          </cell>
          <cell r="G121">
            <v>11</v>
          </cell>
        </row>
        <row r="122">
          <cell r="A122" t="str">
            <v>ANFP BOND COLLATERAL</v>
          </cell>
          <cell r="B122" t="str">
            <v>40</v>
          </cell>
          <cell r="C122" t="str">
            <v>C-A536</v>
          </cell>
          <cell r="D122" t="str">
            <v>Abbey National Treasury Services plc ~ (UK)</v>
          </cell>
          <cell r="E122" t="str">
            <v>GB</v>
          </cell>
          <cell r="F122" t="str">
            <v>Credit/Loan Company</v>
          </cell>
          <cell r="G122">
            <v>11</v>
          </cell>
        </row>
        <row r="123">
          <cell r="A123" t="str">
            <v>ANFP CD BANKING</v>
          </cell>
          <cell r="B123" t="str">
            <v>40</v>
          </cell>
          <cell r="C123" t="str">
            <v>C-A536</v>
          </cell>
          <cell r="D123" t="str">
            <v>Abbey National Treasury Services plc ~ (UK)</v>
          </cell>
          <cell r="E123" t="str">
            <v>GB</v>
          </cell>
          <cell r="F123" t="str">
            <v>Credit/Loan Company</v>
          </cell>
          <cell r="G123">
            <v>11</v>
          </cell>
        </row>
        <row r="124">
          <cell r="A124" t="str">
            <v>CRABSCOLLM</v>
          </cell>
          <cell r="B124" t="str">
            <v>40</v>
          </cell>
          <cell r="C124" t="str">
            <v>C-A536</v>
          </cell>
          <cell r="D124" t="str">
            <v>Abbey National Treasury Services plc ~ (UK)</v>
          </cell>
          <cell r="E124" t="str">
            <v>GB</v>
          </cell>
          <cell r="F124" t="str">
            <v>Credit/Loan Company</v>
          </cell>
          <cell r="G124">
            <v>11</v>
          </cell>
        </row>
        <row r="125">
          <cell r="A125" t="str">
            <v>CRBONDCOLL</v>
          </cell>
          <cell r="B125" t="str">
            <v>40</v>
          </cell>
          <cell r="C125" t="str">
            <v>C-A536</v>
          </cell>
          <cell r="D125" t="str">
            <v>Abbey National Treasury Services plc ~ (UK)</v>
          </cell>
          <cell r="E125" t="str">
            <v>GB</v>
          </cell>
          <cell r="F125" t="str">
            <v>Credit/Loan Company</v>
          </cell>
          <cell r="G125">
            <v>11</v>
          </cell>
        </row>
        <row r="126">
          <cell r="A126" t="str">
            <v>CRD ABS COLL TRADING</v>
          </cell>
          <cell r="B126" t="str">
            <v>40</v>
          </cell>
          <cell r="C126" t="str">
            <v>C-A536</v>
          </cell>
          <cell r="D126" t="str">
            <v>Abbey National Treasury Services plc ~ (UK)</v>
          </cell>
          <cell r="E126" t="str">
            <v>GB</v>
          </cell>
          <cell r="F126" t="str">
            <v>Credit/Loan Company</v>
          </cell>
          <cell r="G126">
            <v>11</v>
          </cell>
        </row>
        <row r="127">
          <cell r="A127" t="str">
            <v>CRED</v>
          </cell>
          <cell r="B127" t="str">
            <v>40</v>
          </cell>
          <cell r="C127" t="str">
            <v>C-A536</v>
          </cell>
          <cell r="D127" t="str">
            <v>Abbey National Treasury Services plc ~ (UK)</v>
          </cell>
          <cell r="E127" t="str">
            <v>GB</v>
          </cell>
          <cell r="F127" t="str">
            <v>Credit/Loan Company</v>
          </cell>
          <cell r="G127">
            <v>11</v>
          </cell>
        </row>
        <row r="128">
          <cell r="A128" t="str">
            <v>CREDHEDGES</v>
          </cell>
          <cell r="B128" t="str">
            <v>40</v>
          </cell>
          <cell r="C128" t="str">
            <v>C-A536</v>
          </cell>
          <cell r="D128" t="str">
            <v>Abbey National Treasury Services plc ~ (UK)</v>
          </cell>
          <cell r="E128" t="str">
            <v>GB</v>
          </cell>
          <cell r="F128" t="str">
            <v>Credit/Loan Company</v>
          </cell>
          <cell r="G128">
            <v>11</v>
          </cell>
        </row>
        <row r="129">
          <cell r="A129" t="str">
            <v>CREDIT DERIV ANFP</v>
          </cell>
          <cell r="B129" t="str">
            <v>40</v>
          </cell>
          <cell r="C129" t="str">
            <v>C-A536</v>
          </cell>
          <cell r="D129" t="str">
            <v>Abbey National Treasury Services plc ~ (UK)</v>
          </cell>
          <cell r="E129" t="str">
            <v>GB</v>
          </cell>
          <cell r="F129" t="str">
            <v>Credit/Loan Company</v>
          </cell>
          <cell r="G129">
            <v>11</v>
          </cell>
        </row>
        <row r="130">
          <cell r="A130" t="str">
            <v>CREDTRADES</v>
          </cell>
          <cell r="B130" t="str">
            <v>40</v>
          </cell>
          <cell r="C130" t="str">
            <v>C-A536</v>
          </cell>
          <cell r="D130" t="str">
            <v>Abbey National Treasury Services plc ~ (UK)</v>
          </cell>
          <cell r="E130" t="str">
            <v>GB</v>
          </cell>
          <cell r="F130" t="str">
            <v>Credit/Loan Company</v>
          </cell>
          <cell r="G130">
            <v>11</v>
          </cell>
        </row>
        <row r="131">
          <cell r="A131" t="str">
            <v>CRHDG__BKS</v>
          </cell>
          <cell r="B131" t="str">
            <v>40</v>
          </cell>
          <cell r="C131" t="str">
            <v>C-A536</v>
          </cell>
          <cell r="D131" t="str">
            <v>Abbey National Treasury Services plc ~ (UK)</v>
          </cell>
          <cell r="E131" t="str">
            <v>GB</v>
          </cell>
          <cell r="F131" t="str">
            <v>Credit/Loan Company</v>
          </cell>
          <cell r="G131">
            <v>11</v>
          </cell>
        </row>
        <row r="132">
          <cell r="A132" t="str">
            <v>CRHDG__CDO</v>
          </cell>
          <cell r="B132" t="str">
            <v>40</v>
          </cell>
          <cell r="C132" t="str">
            <v>C-A536</v>
          </cell>
          <cell r="D132" t="str">
            <v>Abbey National Treasury Services plc ~ (UK)</v>
          </cell>
          <cell r="E132" t="str">
            <v>GB</v>
          </cell>
          <cell r="F132" t="str">
            <v>Credit/Loan Company</v>
          </cell>
          <cell r="G132">
            <v>11</v>
          </cell>
        </row>
        <row r="133">
          <cell r="A133" t="str">
            <v>CRHDG__FLM</v>
          </cell>
          <cell r="B133" t="str">
            <v>40</v>
          </cell>
          <cell r="C133" t="str">
            <v>C-A536</v>
          </cell>
          <cell r="D133" t="str">
            <v>Abbey National Treasury Services plc ~ (UK)</v>
          </cell>
          <cell r="E133" t="str">
            <v>GB</v>
          </cell>
          <cell r="F133" t="str">
            <v>Credit/Loan Company</v>
          </cell>
          <cell r="G133">
            <v>11</v>
          </cell>
        </row>
        <row r="134">
          <cell r="A134" t="str">
            <v>CRHDG__FUS</v>
          </cell>
          <cell r="B134" t="str">
            <v>40</v>
          </cell>
          <cell r="C134" t="str">
            <v>C-A536</v>
          </cell>
          <cell r="D134" t="str">
            <v>Abbey National Treasury Services plc ~ (UK)</v>
          </cell>
          <cell r="E134" t="str">
            <v>GB</v>
          </cell>
          <cell r="F134" t="str">
            <v>Credit/Loan Company</v>
          </cell>
          <cell r="G134">
            <v>11</v>
          </cell>
        </row>
        <row r="135">
          <cell r="A135" t="str">
            <v>CRTRD__BKS</v>
          </cell>
          <cell r="B135" t="str">
            <v>40</v>
          </cell>
          <cell r="C135" t="str">
            <v>C-A536</v>
          </cell>
          <cell r="D135" t="str">
            <v>Abbey National Treasury Services plc ~ (UK)</v>
          </cell>
          <cell r="E135" t="str">
            <v>GB</v>
          </cell>
          <cell r="F135" t="str">
            <v>Credit/Loan Company</v>
          </cell>
          <cell r="G135">
            <v>11</v>
          </cell>
        </row>
        <row r="136">
          <cell r="A136" t="str">
            <v>CRTRD__CDO</v>
          </cell>
          <cell r="B136" t="str">
            <v>40</v>
          </cell>
          <cell r="C136" t="str">
            <v>C-A536</v>
          </cell>
          <cell r="D136" t="str">
            <v>Abbey National Treasury Services plc ~ (UK)</v>
          </cell>
          <cell r="E136" t="str">
            <v>GB</v>
          </cell>
          <cell r="F136" t="str">
            <v>Credit/Loan Company</v>
          </cell>
          <cell r="G136">
            <v>11</v>
          </cell>
        </row>
        <row r="137">
          <cell r="A137" t="str">
            <v>CRTRD__FUS</v>
          </cell>
          <cell r="B137" t="str">
            <v>40</v>
          </cell>
          <cell r="C137" t="str">
            <v>C-A536</v>
          </cell>
          <cell r="D137" t="str">
            <v>Abbey National Treasury Services plc ~ (UK)</v>
          </cell>
          <cell r="E137" t="str">
            <v>GB</v>
          </cell>
          <cell r="F137" t="str">
            <v>Credit/Loan Company</v>
          </cell>
          <cell r="G137">
            <v>11</v>
          </cell>
        </row>
        <row r="138">
          <cell r="A138" t="str">
            <v>AN HOLDING</v>
          </cell>
          <cell r="B138" t="str">
            <v>41</v>
          </cell>
          <cell r="C138" t="str">
            <v>C-2502</v>
          </cell>
          <cell r="D138" t="str">
            <v>Abbey National (Holdings) Limited</v>
          </cell>
          <cell r="E138" t="str">
            <v>GB</v>
          </cell>
          <cell r="F138" t="str">
            <v>Credit/Loan Company</v>
          </cell>
          <cell r="G138">
            <v>3</v>
          </cell>
        </row>
        <row r="139">
          <cell r="A139" t="str">
            <v>ANTS HK ISSU</v>
          </cell>
          <cell r="B139" t="str">
            <v>43</v>
          </cell>
          <cell r="C139" t="str">
            <v>C-A536</v>
          </cell>
          <cell r="D139" t="str">
            <v>Abbey National Treasury Services plc ~ (UK)</v>
          </cell>
          <cell r="E139" t="str">
            <v>GB</v>
          </cell>
          <cell r="F139" t="str">
            <v>Credit/Loan Company</v>
          </cell>
          <cell r="G139">
            <v>11</v>
          </cell>
        </row>
        <row r="140">
          <cell r="A140" t="str">
            <v>ANTS HONG KONG</v>
          </cell>
          <cell r="B140" t="str">
            <v>43</v>
          </cell>
          <cell r="C140" t="str">
            <v>C-A536</v>
          </cell>
          <cell r="D140" t="str">
            <v>Abbey National Treasury Services plc ~ (UK)</v>
          </cell>
          <cell r="E140" t="str">
            <v>GB</v>
          </cell>
          <cell r="F140" t="str">
            <v>Credit/Loan Company</v>
          </cell>
          <cell r="G140">
            <v>11</v>
          </cell>
        </row>
        <row r="141">
          <cell r="A141" t="str">
            <v>ANTSHK</v>
          </cell>
          <cell r="B141" t="str">
            <v>43</v>
          </cell>
          <cell r="C141" t="str">
            <v>C-A536</v>
          </cell>
          <cell r="D141" t="str">
            <v>Abbey National Treasury Services plc ~ (UK)</v>
          </cell>
          <cell r="E141" t="str">
            <v>GB</v>
          </cell>
          <cell r="F141" t="str">
            <v>Credit/Loan Company</v>
          </cell>
          <cell r="G141">
            <v>11</v>
          </cell>
        </row>
        <row r="142">
          <cell r="A142" t="str">
            <v>ANTSHKISSU</v>
          </cell>
          <cell r="B142" t="str">
            <v>43</v>
          </cell>
          <cell r="C142" t="str">
            <v>C-A536</v>
          </cell>
          <cell r="D142" t="str">
            <v>Abbey National Treasury Services plc ~ (UK)</v>
          </cell>
          <cell r="E142" t="str">
            <v>GB</v>
          </cell>
          <cell r="F142" t="str">
            <v>Credit/Loan Company</v>
          </cell>
          <cell r="G142">
            <v>11</v>
          </cell>
        </row>
        <row r="143">
          <cell r="A143" t="str">
            <v>ANTSISSUE</v>
          </cell>
          <cell r="B143" t="str">
            <v>43</v>
          </cell>
          <cell r="C143" t="str">
            <v>C-A536</v>
          </cell>
          <cell r="D143" t="str">
            <v>Abbey National Treasury Services plc ~ (UK)</v>
          </cell>
          <cell r="E143" t="str">
            <v>GB</v>
          </cell>
          <cell r="F143" t="str">
            <v>Credit/Loan Company</v>
          </cell>
          <cell r="G143">
            <v>11</v>
          </cell>
        </row>
        <row r="144">
          <cell r="A144" t="str">
            <v>ANTIL IOM</v>
          </cell>
          <cell r="B144" t="str">
            <v>44</v>
          </cell>
          <cell r="C144" t="str">
            <v>C-2353</v>
          </cell>
          <cell r="D144" t="str">
            <v>Abbey National International Limited (C-2353)</v>
          </cell>
          <cell r="E144" t="str">
            <v>GB</v>
          </cell>
          <cell r="F144" t="str">
            <v>Credit/Loan Company</v>
          </cell>
          <cell r="G144">
            <v>18</v>
          </cell>
        </row>
        <row r="145">
          <cell r="A145" t="str">
            <v>ANTIL RE INSCAPE</v>
          </cell>
          <cell r="B145" t="str">
            <v>44</v>
          </cell>
          <cell r="C145" t="str">
            <v>C-2353</v>
          </cell>
          <cell r="D145" t="str">
            <v>Abbey National International Limited (C-2353)</v>
          </cell>
          <cell r="E145" t="str">
            <v>GB</v>
          </cell>
          <cell r="F145" t="str">
            <v>Credit/Loan Company</v>
          </cell>
          <cell r="G145">
            <v>18</v>
          </cell>
        </row>
        <row r="146">
          <cell r="A146" t="str">
            <v>ANTILINSCP</v>
          </cell>
          <cell r="B146" t="str">
            <v>44</v>
          </cell>
          <cell r="C146" t="str">
            <v>C-2353</v>
          </cell>
          <cell r="D146" t="str">
            <v>Abbey National International Limited (C-2353)</v>
          </cell>
          <cell r="E146" t="str">
            <v>GB</v>
          </cell>
          <cell r="F146" t="str">
            <v>Credit/Loan Company</v>
          </cell>
          <cell r="G146">
            <v>18</v>
          </cell>
        </row>
        <row r="147">
          <cell r="A147" t="str">
            <v>ANTILIOM</v>
          </cell>
          <cell r="B147" t="str">
            <v>44</v>
          </cell>
          <cell r="C147" t="str">
            <v>C-2353</v>
          </cell>
          <cell r="D147" t="str">
            <v>Abbey National International Limited (C-2353)</v>
          </cell>
          <cell r="E147" t="str">
            <v>GB</v>
          </cell>
          <cell r="F147" t="str">
            <v>Credit/Loan Company</v>
          </cell>
          <cell r="G147">
            <v>18</v>
          </cell>
        </row>
        <row r="148">
          <cell r="A148" t="str">
            <v>ANTS INTERNATIONA</v>
          </cell>
          <cell r="B148" t="str">
            <v>44</v>
          </cell>
          <cell r="C148" t="str">
            <v>C-2353</v>
          </cell>
          <cell r="D148" t="str">
            <v>Abbey National International Limited (C-2353)</v>
          </cell>
          <cell r="E148" t="str">
            <v>GB</v>
          </cell>
          <cell r="F148" t="str">
            <v>Credit/Loan Company</v>
          </cell>
          <cell r="G148">
            <v>18</v>
          </cell>
        </row>
        <row r="149">
          <cell r="A149" t="str">
            <v>ANTS INTL JERSEY</v>
          </cell>
          <cell r="B149" t="str">
            <v>44</v>
          </cell>
          <cell r="C149" t="str">
            <v>C-2353</v>
          </cell>
          <cell r="D149" t="str">
            <v>Abbey National International Limited (C-2353)</v>
          </cell>
          <cell r="E149" t="str">
            <v>GB</v>
          </cell>
          <cell r="F149" t="str">
            <v>Credit/Loan Company</v>
          </cell>
          <cell r="G149">
            <v>18</v>
          </cell>
        </row>
        <row r="150">
          <cell r="A150" t="str">
            <v>ANTSINTL</v>
          </cell>
          <cell r="B150" t="str">
            <v>44</v>
          </cell>
          <cell r="C150" t="str">
            <v>C-2353</v>
          </cell>
          <cell r="D150" t="str">
            <v>Abbey National International Limited (C-2353)</v>
          </cell>
          <cell r="E150" t="str">
            <v>GB</v>
          </cell>
          <cell r="F150" t="str">
            <v>Credit/Loan Company</v>
          </cell>
          <cell r="G150">
            <v>18</v>
          </cell>
        </row>
        <row r="151">
          <cell r="A151" t="str">
            <v>ANTS INVEST LTD</v>
          </cell>
          <cell r="B151" t="str">
            <v>53</v>
          </cell>
          <cell r="C151" t="str">
            <v>C-2534</v>
          </cell>
          <cell r="D151" t="str">
            <v>Abbey National Treasury Services Investments Limited</v>
          </cell>
          <cell r="E151" t="str">
            <v>GB</v>
          </cell>
          <cell r="F151" t="str">
            <v>Credit/Loan Company</v>
          </cell>
          <cell r="G151">
            <v>6</v>
          </cell>
        </row>
        <row r="152">
          <cell r="A152" t="str">
            <v>ANTSINVLTD</v>
          </cell>
          <cell r="B152" t="str">
            <v>53</v>
          </cell>
          <cell r="C152" t="str">
            <v>C-2534</v>
          </cell>
          <cell r="D152" t="str">
            <v>Abbey National Treasury Services Investments Limited</v>
          </cell>
          <cell r="E152" t="str">
            <v>GB</v>
          </cell>
          <cell r="F152" t="str">
            <v>Credit/Loan Company</v>
          </cell>
          <cell r="G152">
            <v>6</v>
          </cell>
        </row>
        <row r="153">
          <cell r="A153" t="str">
            <v>AN STER CAP ISSUE</v>
          </cell>
          <cell r="B153" t="str">
            <v>54</v>
          </cell>
          <cell r="C153" t="str">
            <v>C-2528</v>
          </cell>
          <cell r="D153" t="str">
            <v>Abbey National Sterling Capital plc</v>
          </cell>
          <cell r="E153" t="str">
            <v>GB</v>
          </cell>
          <cell r="F153" t="str">
            <v>Credit/Loan Company</v>
          </cell>
          <cell r="G153">
            <v>4</v>
          </cell>
        </row>
        <row r="154">
          <cell r="A154" t="str">
            <v>AN STERLING CAPIT</v>
          </cell>
          <cell r="B154" t="str">
            <v>54</v>
          </cell>
          <cell r="C154" t="str">
            <v>C-2528</v>
          </cell>
          <cell r="D154" t="str">
            <v>Abbey National Sterling Capital plc</v>
          </cell>
          <cell r="E154" t="str">
            <v>GB</v>
          </cell>
          <cell r="F154" t="str">
            <v>Credit/Loan Company</v>
          </cell>
          <cell r="G154">
            <v>4</v>
          </cell>
        </row>
        <row r="155">
          <cell r="A155" t="str">
            <v>ANSTERCISS</v>
          </cell>
          <cell r="B155" t="str">
            <v>54</v>
          </cell>
          <cell r="C155" t="str">
            <v>C-2528</v>
          </cell>
          <cell r="D155" t="str">
            <v>Abbey National Sterling Capital plc</v>
          </cell>
          <cell r="E155" t="str">
            <v>GB</v>
          </cell>
          <cell r="F155" t="str">
            <v>Credit/Loan Company</v>
          </cell>
          <cell r="G155">
            <v>4</v>
          </cell>
        </row>
        <row r="156">
          <cell r="A156" t="str">
            <v>ANSTERLCAP</v>
          </cell>
          <cell r="B156" t="str">
            <v>54</v>
          </cell>
          <cell r="C156" t="str">
            <v>C-2528</v>
          </cell>
          <cell r="D156" t="str">
            <v>Abbey National Sterling Capital plc</v>
          </cell>
          <cell r="E156" t="str">
            <v>GB</v>
          </cell>
          <cell r="F156" t="str">
            <v>Credit/Loan Company</v>
          </cell>
          <cell r="G156">
            <v>4</v>
          </cell>
        </row>
        <row r="157">
          <cell r="A157" t="str">
            <v>ANTS INVESTMENTS</v>
          </cell>
          <cell r="B157" t="str">
            <v>56</v>
          </cell>
          <cell r="C157" t="str">
            <v>C-2529</v>
          </cell>
          <cell r="D157" t="str">
            <v>Abbey National Treasury Investments</v>
          </cell>
          <cell r="E157" t="str">
            <v>GB</v>
          </cell>
          <cell r="F157" t="str">
            <v>Credit/Loan Company</v>
          </cell>
          <cell r="G157">
            <v>3</v>
          </cell>
        </row>
        <row r="158">
          <cell r="A158" t="str">
            <v>ANTSIVESTM</v>
          </cell>
          <cell r="B158" t="str">
            <v>56</v>
          </cell>
          <cell r="C158" t="str">
            <v>C-2529</v>
          </cell>
          <cell r="D158" t="str">
            <v>Abbey National Treasury Investments</v>
          </cell>
          <cell r="E158" t="str">
            <v>GB</v>
          </cell>
          <cell r="F158" t="str">
            <v>Credit/Loan Company</v>
          </cell>
          <cell r="G158">
            <v>3</v>
          </cell>
        </row>
        <row r="159">
          <cell r="A159" t="str">
            <v>ANTS O'SEAS HOLDI</v>
          </cell>
          <cell r="B159" t="str">
            <v>58</v>
          </cell>
          <cell r="C159" t="str">
            <v>C-2535</v>
          </cell>
          <cell r="D159" t="str">
            <v>Abbey National Treasury Services Overseas Holdings</v>
          </cell>
          <cell r="E159" t="str">
            <v>GB</v>
          </cell>
          <cell r="F159" t="str">
            <v>Credit/Loan Company</v>
          </cell>
          <cell r="G159">
            <v>8</v>
          </cell>
        </row>
        <row r="160">
          <cell r="A160" t="str">
            <v>ANTSOH INTERNAL</v>
          </cell>
          <cell r="B160" t="str">
            <v>58</v>
          </cell>
          <cell r="C160" t="str">
            <v>C-2535</v>
          </cell>
          <cell r="D160" t="str">
            <v>Abbey National Treasury Services Overseas Holdings</v>
          </cell>
          <cell r="E160" t="str">
            <v>GB</v>
          </cell>
          <cell r="F160" t="str">
            <v>Credit/Loan Company</v>
          </cell>
          <cell r="G160">
            <v>8</v>
          </cell>
        </row>
        <row r="161">
          <cell r="A161" t="str">
            <v>ANTSOHINT</v>
          </cell>
          <cell r="B161" t="str">
            <v>58</v>
          </cell>
          <cell r="C161" t="str">
            <v>C-2535</v>
          </cell>
          <cell r="D161" t="str">
            <v>Abbey National Treasury Services Overseas Holdings</v>
          </cell>
          <cell r="E161" t="str">
            <v>GB</v>
          </cell>
          <cell r="F161" t="str">
            <v>Credit/Loan Company</v>
          </cell>
          <cell r="G161">
            <v>8</v>
          </cell>
        </row>
        <row r="162">
          <cell r="A162" t="str">
            <v>ANTS OSEA HOLDINGS</v>
          </cell>
          <cell r="B162" t="str">
            <v>58</v>
          </cell>
          <cell r="C162" t="str">
            <v>C-2535</v>
          </cell>
          <cell r="D162" t="str">
            <v>Abbey National Treasury Services Overseas Holdings</v>
          </cell>
          <cell r="E162" t="str">
            <v>GB</v>
          </cell>
          <cell r="F162" t="str">
            <v>Credit/Loan Company</v>
          </cell>
        </row>
        <row r="163">
          <cell r="A163" t="str">
            <v>OSGORDCAPA</v>
          </cell>
          <cell r="B163" t="str">
            <v>58</v>
          </cell>
          <cell r="C163" t="str">
            <v>C-2535</v>
          </cell>
          <cell r="D163" t="str">
            <v>Abbey National Treasury Services Overseas Holdings</v>
          </cell>
          <cell r="E163" t="str">
            <v>GB</v>
          </cell>
          <cell r="F163" t="str">
            <v>Credit/Loan Company</v>
          </cell>
        </row>
        <row r="164">
          <cell r="A164" t="str">
            <v>ANTSOSHOLD</v>
          </cell>
          <cell r="B164" t="str">
            <v>58</v>
          </cell>
          <cell r="C164" t="str">
            <v>C-2535</v>
          </cell>
          <cell r="D164" t="str">
            <v>Abbey National Treasury Services Overseas Holdings</v>
          </cell>
          <cell r="E164" t="str">
            <v>GB</v>
          </cell>
          <cell r="F164" t="str">
            <v>Credit/Loan Company</v>
          </cell>
          <cell r="G164">
            <v>8</v>
          </cell>
        </row>
        <row r="165">
          <cell r="A165" t="str">
            <v>COLLER SALE-CASH REC</v>
          </cell>
          <cell r="B165" t="str">
            <v>58</v>
          </cell>
          <cell r="C165" t="str">
            <v>C-2535</v>
          </cell>
          <cell r="D165" t="str">
            <v>Abbey National Treasury Services Overseas Holdings</v>
          </cell>
          <cell r="E165" t="str">
            <v>GB</v>
          </cell>
          <cell r="F165" t="str">
            <v>Credit/Loan Company</v>
          </cell>
          <cell r="G165">
            <v>8</v>
          </cell>
        </row>
        <row r="166">
          <cell r="A166" t="str">
            <v>ACCRU ACC FREE CAP D</v>
          </cell>
          <cell r="B166" t="str">
            <v>58</v>
          </cell>
          <cell r="C166" t="str">
            <v>C-2535</v>
          </cell>
          <cell r="D166" t="str">
            <v>Abbey National Treasury Services Overseas Holdings</v>
          </cell>
          <cell r="E166" t="str">
            <v>GB</v>
          </cell>
          <cell r="F166" t="str">
            <v>Credit/Loan Company</v>
          </cell>
        </row>
        <row r="167">
          <cell r="A167" t="str">
            <v>ANCFOTHERM</v>
          </cell>
          <cell r="B167" t="str">
            <v>59</v>
          </cell>
          <cell r="C167" t="str">
            <v>C-A536</v>
          </cell>
          <cell r="D167" t="str">
            <v>Abbey National Treasury Services plc ~ (UK)</v>
          </cell>
          <cell r="E167" t="str">
            <v>GB</v>
          </cell>
          <cell r="F167" t="str">
            <v>Credit/Loan Company</v>
          </cell>
          <cell r="G167">
            <v>11</v>
          </cell>
        </row>
        <row r="168">
          <cell r="A168" t="str">
            <v>ANFP</v>
          </cell>
          <cell r="B168" t="str">
            <v>59</v>
          </cell>
          <cell r="C168" t="str">
            <v>C-A536</v>
          </cell>
          <cell r="D168" t="str">
            <v>Abbey National Treasury Services plc ~ (UK)</v>
          </cell>
          <cell r="E168" t="str">
            <v>GB</v>
          </cell>
          <cell r="F168" t="str">
            <v>Credit/Loan Company</v>
          </cell>
          <cell r="G168">
            <v>11</v>
          </cell>
        </row>
        <row r="169">
          <cell r="A169" t="str">
            <v>ANFP LONDON</v>
          </cell>
          <cell r="B169" t="str">
            <v>59</v>
          </cell>
          <cell r="C169" t="str">
            <v>C-A536</v>
          </cell>
          <cell r="D169" t="str">
            <v>Abbey National Treasury Services plc ~ (UK)</v>
          </cell>
          <cell r="E169" t="str">
            <v>GB</v>
          </cell>
          <cell r="F169" t="str">
            <v>Credit/Loan Company</v>
          </cell>
          <cell r="G169">
            <v>11</v>
          </cell>
        </row>
        <row r="170">
          <cell r="A170" t="str">
            <v>ANFPLON</v>
          </cell>
          <cell r="B170" t="str">
            <v>59</v>
          </cell>
          <cell r="C170" t="str">
            <v>C-A536</v>
          </cell>
          <cell r="D170" t="str">
            <v>Abbey National Treasury Services plc ~ (UK)</v>
          </cell>
          <cell r="E170" t="str">
            <v>GB</v>
          </cell>
          <cell r="F170" t="str">
            <v>Credit/Loan Company</v>
          </cell>
          <cell r="G170">
            <v>11</v>
          </cell>
        </row>
        <row r="171">
          <cell r="A171" t="str">
            <v>ANFPLON TRADING BOOK</v>
          </cell>
          <cell r="B171" t="str">
            <v>59</v>
          </cell>
          <cell r="C171" t="str">
            <v>C-A536</v>
          </cell>
          <cell r="D171" t="str">
            <v>Abbey National Treasury Services plc ~ (UK)</v>
          </cell>
          <cell r="E171" t="str">
            <v>GB</v>
          </cell>
          <cell r="F171" t="str">
            <v>Credit/Loan Company</v>
          </cell>
          <cell r="G171">
            <v>11</v>
          </cell>
        </row>
        <row r="172">
          <cell r="A172" t="str">
            <v>FIL INFRASTRUC TRDS</v>
          </cell>
          <cell r="B172" t="str">
            <v>59</v>
          </cell>
          <cell r="C172" t="str">
            <v>C-A536</v>
          </cell>
          <cell r="D172" t="str">
            <v>Abbey National Treasury Services plc ~ (UK)</v>
          </cell>
          <cell r="E172" t="str">
            <v>GB</v>
          </cell>
          <cell r="F172" t="str">
            <v>Credit/Loan Company</v>
          </cell>
          <cell r="G172">
            <v>11</v>
          </cell>
        </row>
        <row r="173">
          <cell r="A173" t="str">
            <v>FIL PROJ FIN TRADES</v>
          </cell>
          <cell r="B173" t="str">
            <v>59</v>
          </cell>
          <cell r="C173" t="str">
            <v>C-A536</v>
          </cell>
          <cell r="D173" t="str">
            <v>Abbey National Treasury Services plc ~ (UK)</v>
          </cell>
          <cell r="E173" t="str">
            <v>GB</v>
          </cell>
          <cell r="F173" t="str">
            <v>Credit/Loan Company</v>
          </cell>
          <cell r="G173">
            <v>11</v>
          </cell>
        </row>
        <row r="174">
          <cell r="A174" t="str">
            <v>FIL PROP FIN TRADES</v>
          </cell>
          <cell r="B174" t="str">
            <v>59</v>
          </cell>
          <cell r="C174" t="str">
            <v>C-A536</v>
          </cell>
          <cell r="D174" t="str">
            <v>Abbey National Treasury Services plc ~ (UK)</v>
          </cell>
          <cell r="E174" t="str">
            <v>GB</v>
          </cell>
          <cell r="F174" t="str">
            <v>Credit/Loan Company</v>
          </cell>
          <cell r="G174">
            <v>11</v>
          </cell>
        </row>
        <row r="175">
          <cell r="A175" t="str">
            <v>FLCOREBOOK</v>
          </cell>
          <cell r="B175" t="str">
            <v>59</v>
          </cell>
          <cell r="C175" t="str">
            <v>C-A536</v>
          </cell>
          <cell r="D175" t="str">
            <v>Abbey National Treasury Services plc ~ (UK)</v>
          </cell>
          <cell r="E175" t="str">
            <v>GB</v>
          </cell>
          <cell r="F175" t="str">
            <v>Credit/Loan Company</v>
          </cell>
          <cell r="G175">
            <v>11</v>
          </cell>
        </row>
        <row r="176">
          <cell r="A176" t="str">
            <v>FLIASCAPMK</v>
          </cell>
          <cell r="B176" t="str">
            <v>59</v>
          </cell>
          <cell r="C176" t="str">
            <v>C-A536</v>
          </cell>
          <cell r="D176" t="str">
            <v>Abbey National Treasury Services plc ~ (UK)</v>
          </cell>
          <cell r="E176" t="str">
            <v>GB</v>
          </cell>
          <cell r="F176" t="str">
            <v>Credit/Loan Company</v>
          </cell>
          <cell r="G176">
            <v>11</v>
          </cell>
        </row>
        <row r="177">
          <cell r="A177" t="str">
            <v>FLSFINFRAK</v>
          </cell>
          <cell r="B177" t="str">
            <v>59</v>
          </cell>
          <cell r="C177" t="str">
            <v>C-A536</v>
          </cell>
          <cell r="D177" t="str">
            <v>Abbey National Treasury Services plc ~ (UK)</v>
          </cell>
          <cell r="E177" t="str">
            <v>GB</v>
          </cell>
          <cell r="F177" t="str">
            <v>Credit/Loan Company</v>
          </cell>
          <cell r="G177">
            <v>11</v>
          </cell>
        </row>
        <row r="178">
          <cell r="A178" t="str">
            <v>FLSFPROJFK</v>
          </cell>
          <cell r="B178" t="str">
            <v>59</v>
          </cell>
          <cell r="C178" t="str">
            <v>C-A536</v>
          </cell>
          <cell r="D178" t="str">
            <v>Abbey National Treasury Services plc ~ (UK)</v>
          </cell>
          <cell r="E178" t="str">
            <v>GB</v>
          </cell>
          <cell r="F178" t="str">
            <v>Credit/Loan Company</v>
          </cell>
          <cell r="G178">
            <v>11</v>
          </cell>
        </row>
        <row r="179">
          <cell r="A179" t="str">
            <v>FLSFPROPFK</v>
          </cell>
          <cell r="B179" t="str">
            <v>59</v>
          </cell>
          <cell r="C179" t="str">
            <v>C-A536</v>
          </cell>
          <cell r="D179" t="str">
            <v>Abbey National Treasury Services plc ~ (UK)</v>
          </cell>
          <cell r="E179" t="str">
            <v>GB</v>
          </cell>
          <cell r="F179" t="str">
            <v>Credit/Loan Company</v>
          </cell>
          <cell r="G179">
            <v>11</v>
          </cell>
        </row>
        <row r="180">
          <cell r="A180" t="str">
            <v>FLSTGMIRRK</v>
          </cell>
          <cell r="B180" t="str">
            <v>59</v>
          </cell>
          <cell r="C180" t="str">
            <v>C-A536</v>
          </cell>
          <cell r="D180" t="str">
            <v>Abbey National Treasury Services plc ~ (UK)</v>
          </cell>
          <cell r="E180" t="str">
            <v>GB</v>
          </cell>
          <cell r="F180" t="str">
            <v>Credit/Loan Company</v>
          </cell>
          <cell r="G180">
            <v>11</v>
          </cell>
        </row>
        <row r="181">
          <cell r="A181" t="str">
            <v>FUCOREBOOK</v>
          </cell>
          <cell r="B181" t="str">
            <v>59</v>
          </cell>
          <cell r="C181" t="str">
            <v>C-A536</v>
          </cell>
          <cell r="D181" t="str">
            <v>Abbey National Treasury Services plc ~ (UK)</v>
          </cell>
          <cell r="E181" t="str">
            <v>GB</v>
          </cell>
          <cell r="F181" t="str">
            <v>Credit/Loan Company</v>
          </cell>
          <cell r="G181">
            <v>11</v>
          </cell>
        </row>
        <row r="182">
          <cell r="A182" t="str">
            <v>FUCOREBOOK</v>
          </cell>
          <cell r="B182" t="str">
            <v>69</v>
          </cell>
          <cell r="C182" t="str">
            <v>C-A536</v>
          </cell>
          <cell r="D182" t="str">
            <v>Abbey National Treasury Services plc ~ (UK)</v>
          </cell>
          <cell r="E182" t="str">
            <v>GB</v>
          </cell>
          <cell r="F182" t="str">
            <v>Credit/Loan Company</v>
          </cell>
          <cell r="G182">
            <v>11</v>
          </cell>
        </row>
        <row r="183">
          <cell r="A183" t="str">
            <v>ABBNATAMEI</v>
          </cell>
          <cell r="B183" t="str">
            <v>60</v>
          </cell>
          <cell r="C183" t="str">
            <v>C-2503</v>
          </cell>
          <cell r="D183" t="str">
            <v>Abbey National American Investments Limited</v>
          </cell>
          <cell r="E183" t="str">
            <v>GB</v>
          </cell>
          <cell r="F183" t="str">
            <v>Credit/Loan Company</v>
          </cell>
          <cell r="G183">
            <v>3</v>
          </cell>
        </row>
        <row r="184">
          <cell r="A184" t="str">
            <v>AN AME INV</v>
          </cell>
          <cell r="B184" t="str">
            <v>60</v>
          </cell>
          <cell r="C184" t="str">
            <v>C-2503</v>
          </cell>
          <cell r="D184" t="str">
            <v>Abbey National American Investments Limited</v>
          </cell>
          <cell r="E184" t="str">
            <v>GB</v>
          </cell>
          <cell r="F184" t="str">
            <v>Credit/Loan Company</v>
          </cell>
          <cell r="G184">
            <v>3</v>
          </cell>
        </row>
        <row r="185">
          <cell r="A185" t="str">
            <v>ANFP US</v>
          </cell>
          <cell r="B185" t="str">
            <v>65</v>
          </cell>
          <cell r="C185" t="str">
            <v>C-2540</v>
          </cell>
          <cell r="D185" t="str">
            <v>ANFP (US) LLC</v>
          </cell>
          <cell r="E185" t="str">
            <v>US</v>
          </cell>
          <cell r="F185" t="str">
            <v>Credit/Loan Company</v>
          </cell>
          <cell r="G185">
            <v>1</v>
          </cell>
        </row>
        <row r="186">
          <cell r="A186" t="str">
            <v>ANFPUS TRADING BOOK</v>
          </cell>
          <cell r="B186" t="str">
            <v>65</v>
          </cell>
          <cell r="C186" t="str">
            <v>C-2540</v>
          </cell>
          <cell r="D186" t="str">
            <v>ANFP (US) LLC</v>
          </cell>
          <cell r="E186" t="str">
            <v>US</v>
          </cell>
          <cell r="F186" t="str">
            <v>Credit/Loan Company</v>
          </cell>
          <cell r="G186">
            <v>1</v>
          </cell>
        </row>
        <row r="187">
          <cell r="A187" t="str">
            <v>ABBEY NAT FUNDING</v>
          </cell>
          <cell r="B187" t="str">
            <v>66</v>
          </cell>
          <cell r="C187" t="str">
            <v>C-2515</v>
          </cell>
          <cell r="D187" t="str">
            <v>Abbey National Funding plc</v>
          </cell>
          <cell r="E187" t="str">
            <v>GB</v>
          </cell>
          <cell r="F187" t="str">
            <v>Credit/Loan Company</v>
          </cell>
          <cell r="G187">
            <v>3</v>
          </cell>
        </row>
        <row r="188">
          <cell r="A188" t="str">
            <v>ABBEYNTFDG</v>
          </cell>
          <cell r="B188" t="str">
            <v>66</v>
          </cell>
          <cell r="C188" t="str">
            <v>C-2515</v>
          </cell>
          <cell r="D188" t="str">
            <v>Abbey National Funding plc</v>
          </cell>
          <cell r="E188" t="str">
            <v>GB</v>
          </cell>
          <cell r="F188" t="str">
            <v>Credit/Loan Company</v>
          </cell>
          <cell r="G188">
            <v>3</v>
          </cell>
        </row>
        <row r="189">
          <cell r="A189" t="str">
            <v>CATER ALLEN ASSET MANAGEMENT</v>
          </cell>
          <cell r="B189" t="str">
            <v>68</v>
          </cell>
          <cell r="C189" t="str">
            <v>C-2568</v>
          </cell>
          <cell r="D189" t="str">
            <v>Cater Allen Asset Management (Jersey) Limited</v>
          </cell>
          <cell r="E189" t="str">
            <v>JE</v>
          </cell>
          <cell r="F189" t="str">
            <v>Credit/Loan Company</v>
          </cell>
          <cell r="G189">
            <v>7</v>
          </cell>
        </row>
        <row r="190">
          <cell r="A190" t="str">
            <v>AN DEC LEASING 1</v>
          </cell>
          <cell r="B190" t="str">
            <v>70</v>
          </cell>
          <cell r="C190" t="str">
            <v>C-2506</v>
          </cell>
          <cell r="D190" t="str">
            <v>Abbey National December Leasing (1) Limited</v>
          </cell>
          <cell r="E190" t="str">
            <v>GB</v>
          </cell>
          <cell r="F190" t="str">
            <v>Credit/Loan Company</v>
          </cell>
          <cell r="G190">
            <v>5</v>
          </cell>
        </row>
        <row r="191">
          <cell r="A191" t="str">
            <v>ANDECLEAS1</v>
          </cell>
          <cell r="B191" t="str">
            <v>70</v>
          </cell>
          <cell r="C191" t="str">
            <v>C-2506</v>
          </cell>
          <cell r="D191" t="str">
            <v>Abbey National December Leasing (1) Limited</v>
          </cell>
          <cell r="E191" t="str">
            <v>GB</v>
          </cell>
          <cell r="F191" t="str">
            <v>Credit/Loan Company</v>
          </cell>
          <cell r="G191">
            <v>5</v>
          </cell>
        </row>
        <row r="192">
          <cell r="A192" t="str">
            <v>DNU AN DEC LEASING 6</v>
          </cell>
          <cell r="B192" t="str">
            <v>72</v>
          </cell>
          <cell r="C192" t="str">
            <v>C-2534</v>
          </cell>
          <cell r="D192" t="str">
            <v>Abbey National Treasury Services Investments Limited</v>
          </cell>
          <cell r="E192" t="str">
            <v>GB</v>
          </cell>
          <cell r="F192" t="str">
            <v>Credit/Loan Company</v>
          </cell>
          <cell r="G192">
            <v>5</v>
          </cell>
        </row>
        <row r="193">
          <cell r="A193" t="str">
            <v>ANMARLEAS5</v>
          </cell>
          <cell r="B193" t="str">
            <v>73</v>
          </cell>
          <cell r="C193" t="str">
            <v>C-2518</v>
          </cell>
          <cell r="D193" t="str">
            <v>Abbey National March Leasing (4) Limited</v>
          </cell>
          <cell r="E193" t="str">
            <v>GB</v>
          </cell>
          <cell r="F193" t="str">
            <v>Credit/Loan Company</v>
          </cell>
          <cell r="G193">
            <v>5</v>
          </cell>
        </row>
        <row r="194">
          <cell r="A194" t="str">
            <v>AN SEPT LEASING 1</v>
          </cell>
          <cell r="B194" t="str">
            <v>74</v>
          </cell>
          <cell r="C194" t="str">
            <v>C-2525</v>
          </cell>
          <cell r="D194" t="str">
            <v>Abbey National September Leasing (1) Ltd</v>
          </cell>
          <cell r="E194" t="str">
            <v>GB</v>
          </cell>
          <cell r="F194" t="str">
            <v>Credit/Loan Company</v>
          </cell>
          <cell r="G194">
            <v>5</v>
          </cell>
        </row>
        <row r="195">
          <cell r="A195" t="str">
            <v>AN JUN LEASING 1</v>
          </cell>
          <cell r="B195" t="str">
            <v>76</v>
          </cell>
          <cell r="C195" t="str">
            <v>C-2516</v>
          </cell>
          <cell r="D195" t="str">
            <v>Abbey National June Leasing (4) Ltd</v>
          </cell>
          <cell r="E195" t="str">
            <v>US</v>
          </cell>
          <cell r="F195" t="str">
            <v>Credit/Loan Company</v>
          </cell>
          <cell r="G195">
            <v>5</v>
          </cell>
        </row>
        <row r="196">
          <cell r="A196" t="str">
            <v>ANJUNLEAS1</v>
          </cell>
          <cell r="B196" t="str">
            <v>76</v>
          </cell>
          <cell r="C196" t="str">
            <v>C-2516</v>
          </cell>
          <cell r="D196" t="str">
            <v>Abbey National June Leasing (4) Ltd</v>
          </cell>
          <cell r="E196" t="str">
            <v>US</v>
          </cell>
          <cell r="F196" t="str">
            <v>Credit/Loan Company</v>
          </cell>
          <cell r="G196">
            <v>5</v>
          </cell>
        </row>
        <row r="197">
          <cell r="B197" t="str">
            <v>78</v>
          </cell>
          <cell r="C197" t="str">
            <v>MISSING</v>
          </cell>
        </row>
        <row r="198">
          <cell r="A198" t="str">
            <v>AN MAR LEASING 3</v>
          </cell>
          <cell r="B198" t="str">
            <v>79</v>
          </cell>
          <cell r="C198" t="str">
            <v>C-2518</v>
          </cell>
          <cell r="D198" t="str">
            <v>Abbey National March Leasing (4) Limited</v>
          </cell>
          <cell r="E198" t="str">
            <v>GB</v>
          </cell>
          <cell r="F198" t="str">
            <v>Credit/Loan Company</v>
          </cell>
          <cell r="G198">
            <v>5</v>
          </cell>
        </row>
        <row r="199">
          <cell r="A199" t="str">
            <v>ANMARLEAS3</v>
          </cell>
          <cell r="B199" t="str">
            <v>79</v>
          </cell>
          <cell r="C199" t="str">
            <v>C-2518</v>
          </cell>
          <cell r="D199" t="str">
            <v>Abbey National March Leasing (4) Limited</v>
          </cell>
          <cell r="E199" t="str">
            <v>GB</v>
          </cell>
          <cell r="F199" t="str">
            <v>Credit/Loan Company</v>
          </cell>
          <cell r="G199">
            <v>5</v>
          </cell>
        </row>
        <row r="200">
          <cell r="A200" t="str">
            <v>AN DEC LEASING 4</v>
          </cell>
          <cell r="B200" t="str">
            <v>81</v>
          </cell>
          <cell r="C200" t="str">
            <v>C-2507</v>
          </cell>
          <cell r="D200" t="str">
            <v>Abbey National December Leasing (4) Limited</v>
          </cell>
          <cell r="E200" t="str">
            <v>NL</v>
          </cell>
          <cell r="F200" t="str">
            <v>Credit/Loan Company</v>
          </cell>
          <cell r="G200">
            <v>5</v>
          </cell>
        </row>
        <row r="201">
          <cell r="A201" t="str">
            <v>ANDECLEAS4</v>
          </cell>
          <cell r="B201" t="str">
            <v>81</v>
          </cell>
          <cell r="C201" t="str">
            <v>C-2507</v>
          </cell>
          <cell r="D201" t="str">
            <v>Abbey National December Leasing (4) Limited</v>
          </cell>
          <cell r="E201" t="str">
            <v>NL</v>
          </cell>
          <cell r="F201" t="str">
            <v>Credit/Loan Company</v>
          </cell>
          <cell r="G201">
            <v>5</v>
          </cell>
        </row>
        <row r="202">
          <cell r="A202" t="str">
            <v>AN MAR LEASING 4</v>
          </cell>
          <cell r="B202" t="str">
            <v>84</v>
          </cell>
          <cell r="C202" t="str">
            <v>C-2518</v>
          </cell>
          <cell r="D202" t="str">
            <v>Abbey National March Leasing (4) Limited</v>
          </cell>
          <cell r="E202" t="str">
            <v>GB</v>
          </cell>
          <cell r="F202" t="str">
            <v>Credit/Loan Company</v>
          </cell>
          <cell r="G202">
            <v>5</v>
          </cell>
        </row>
        <row r="203">
          <cell r="A203" t="str">
            <v>ANMCHLEAS4</v>
          </cell>
          <cell r="B203" t="str">
            <v>84</v>
          </cell>
          <cell r="C203" t="str">
            <v>C-2518</v>
          </cell>
          <cell r="D203" t="str">
            <v>Abbey National March Leasing (4) Limited</v>
          </cell>
          <cell r="E203" t="str">
            <v>GB</v>
          </cell>
          <cell r="F203" t="str">
            <v>Credit/Loan Company</v>
          </cell>
          <cell r="G203">
            <v>5</v>
          </cell>
        </row>
        <row r="204">
          <cell r="A204" t="str">
            <v>AN SEPT LEASING 4</v>
          </cell>
          <cell r="B204" t="str">
            <v>85</v>
          </cell>
          <cell r="C204" t="str">
            <v>C-2526</v>
          </cell>
          <cell r="D204" t="str">
            <v>Abbey National September Leasing (5) Ltd</v>
          </cell>
          <cell r="E204" t="str">
            <v>GB</v>
          </cell>
          <cell r="F204" t="str">
            <v>Credit/Loan Company</v>
          </cell>
          <cell r="G204">
            <v>5</v>
          </cell>
        </row>
        <row r="205">
          <cell r="A205" t="str">
            <v>ANSEPLEAS4</v>
          </cell>
          <cell r="B205" t="str">
            <v>85</v>
          </cell>
          <cell r="C205" t="str">
            <v>C-2526</v>
          </cell>
          <cell r="D205" t="str">
            <v>Abbey National September Leasing (5) Ltd</v>
          </cell>
          <cell r="E205" t="str">
            <v>GB</v>
          </cell>
          <cell r="F205" t="str">
            <v>Credit/Loan Company</v>
          </cell>
          <cell r="G205">
            <v>5</v>
          </cell>
        </row>
        <row r="206">
          <cell r="A206" t="str">
            <v>ANSEPLEAS5</v>
          </cell>
          <cell r="B206" t="str">
            <v>85</v>
          </cell>
          <cell r="C206" t="str">
            <v>C-2526</v>
          </cell>
          <cell r="D206" t="str">
            <v>Abbey National September Leasing (5) Ltd</v>
          </cell>
          <cell r="E206" t="str">
            <v>GB</v>
          </cell>
          <cell r="F206" t="str">
            <v>Credit/Loan Company</v>
          </cell>
          <cell r="G206">
            <v>5</v>
          </cell>
        </row>
        <row r="207">
          <cell r="A207" t="str">
            <v>AN DEC LEASING 6</v>
          </cell>
          <cell r="B207" t="str">
            <v>87</v>
          </cell>
          <cell r="C207" t="str">
            <v>C-2508</v>
          </cell>
          <cell r="D207" t="str">
            <v>Abbey National December Leasing (7) Limited</v>
          </cell>
          <cell r="E207" t="str">
            <v>NL</v>
          </cell>
          <cell r="F207" t="str">
            <v>Credit/Loan Company</v>
          </cell>
          <cell r="G207">
            <v>5</v>
          </cell>
        </row>
        <row r="208">
          <cell r="A208" t="str">
            <v>ANDECLEAS6</v>
          </cell>
          <cell r="B208" t="str">
            <v>87</v>
          </cell>
          <cell r="C208" t="str">
            <v>C-2508</v>
          </cell>
          <cell r="D208" t="str">
            <v>Abbey National December Leasing (7) Limited</v>
          </cell>
          <cell r="E208" t="str">
            <v>GB</v>
          </cell>
          <cell r="F208" t="str">
            <v>Credit/Loan Company</v>
          </cell>
          <cell r="G208">
            <v>5</v>
          </cell>
        </row>
        <row r="209">
          <cell r="A209" t="str">
            <v>AN MAR LEASING 5</v>
          </cell>
          <cell r="B209" t="str">
            <v>88</v>
          </cell>
          <cell r="C209" t="str">
            <v>C-2518</v>
          </cell>
          <cell r="D209" t="str">
            <v>Abbey National March Leasing (4) Limited</v>
          </cell>
          <cell r="E209" t="str">
            <v>GB</v>
          </cell>
          <cell r="F209" t="str">
            <v>Credit/Loan Company</v>
          </cell>
          <cell r="G209">
            <v>5</v>
          </cell>
        </row>
        <row r="210">
          <cell r="A210" t="str">
            <v>AN JUN LEASING 4</v>
          </cell>
          <cell r="B210" t="str">
            <v>90</v>
          </cell>
          <cell r="C210" t="str">
            <v>C-2516</v>
          </cell>
          <cell r="D210" t="str">
            <v>Abbey National June Leasing (4) Ltd</v>
          </cell>
          <cell r="E210" t="str">
            <v>US</v>
          </cell>
          <cell r="F210" t="str">
            <v>Credit/Loan Company</v>
          </cell>
          <cell r="G210">
            <v>5</v>
          </cell>
        </row>
        <row r="211">
          <cell r="A211" t="str">
            <v>ANJUNLEAS4</v>
          </cell>
          <cell r="B211" t="str">
            <v>90</v>
          </cell>
          <cell r="C211" t="str">
            <v>C-2516</v>
          </cell>
          <cell r="D211" t="str">
            <v>Abbey National June Leasing (4) Ltd</v>
          </cell>
          <cell r="E211" t="str">
            <v>US</v>
          </cell>
          <cell r="F211" t="str">
            <v>Credit/Loan Company</v>
          </cell>
          <cell r="G211">
            <v>5</v>
          </cell>
        </row>
        <row r="212">
          <cell r="A212" t="str">
            <v>AN JUN LEASING 5</v>
          </cell>
          <cell r="B212" t="str">
            <v>91</v>
          </cell>
          <cell r="C212" t="str">
            <v>C-2517</v>
          </cell>
          <cell r="D212" t="str">
            <v>Abbey National June Leasing (5) Ltd</v>
          </cell>
          <cell r="E212" t="str">
            <v>GB</v>
          </cell>
          <cell r="F212" t="str">
            <v>Credit/Loan Company</v>
          </cell>
          <cell r="G212">
            <v>5</v>
          </cell>
        </row>
        <row r="213">
          <cell r="A213" t="str">
            <v>ANJUNLEAS5</v>
          </cell>
          <cell r="B213" t="str">
            <v>91</v>
          </cell>
          <cell r="C213" t="str">
            <v>C-2517</v>
          </cell>
          <cell r="D213" t="str">
            <v>Abbey National June Leasing (5) Ltd</v>
          </cell>
          <cell r="E213" t="str">
            <v>GB</v>
          </cell>
          <cell r="F213" t="str">
            <v>Credit/Loan Company</v>
          </cell>
          <cell r="G213">
            <v>5</v>
          </cell>
        </row>
        <row r="214">
          <cell r="A214" t="str">
            <v>AN SEPT LEASING 3</v>
          </cell>
          <cell r="B214" t="str">
            <v>82</v>
          </cell>
          <cell r="C214" t="str">
            <v>C-2525</v>
          </cell>
          <cell r="D214" t="str">
            <v>Abbey National September Leasing (3) Limited</v>
          </cell>
          <cell r="E214" t="str">
            <v>GB</v>
          </cell>
          <cell r="F214" t="str">
            <v>Credit/Loan Company</v>
          </cell>
          <cell r="G214">
            <v>5</v>
          </cell>
        </row>
        <row r="215">
          <cell r="A215" t="str">
            <v>ANSEPLEAS3</v>
          </cell>
          <cell r="B215" t="str">
            <v>82</v>
          </cell>
          <cell r="C215" t="str">
            <v>C-2525</v>
          </cell>
          <cell r="D215" t="str">
            <v>Abbey National September Leasing (3) Limited</v>
          </cell>
          <cell r="E215" t="str">
            <v>GB</v>
          </cell>
          <cell r="F215" t="str">
            <v>Credit/Loan Company</v>
          </cell>
          <cell r="G215">
            <v>5</v>
          </cell>
        </row>
        <row r="216">
          <cell r="B216" t="str">
            <v>92</v>
          </cell>
          <cell r="C216" t="str">
            <v>MISSING</v>
          </cell>
        </row>
        <row r="217">
          <cell r="A217" t="str">
            <v>AN SEPT LEASING 5</v>
          </cell>
          <cell r="B217" t="str">
            <v>93</v>
          </cell>
          <cell r="C217" t="str">
            <v>C-2526</v>
          </cell>
          <cell r="D217" t="str">
            <v>Abbey National September Leasing (5) Ltd</v>
          </cell>
          <cell r="E217" t="str">
            <v>GB</v>
          </cell>
          <cell r="F217" t="str">
            <v>Credit/Loan Company</v>
          </cell>
          <cell r="G217">
            <v>5</v>
          </cell>
        </row>
        <row r="218">
          <cell r="A218" t="str">
            <v>AN DEC LEASING 7</v>
          </cell>
          <cell r="B218" t="str">
            <v>95</v>
          </cell>
          <cell r="C218" t="str">
            <v>C-2508</v>
          </cell>
          <cell r="D218" t="str">
            <v>Abbey National December Leasing (7) Limited</v>
          </cell>
          <cell r="E218" t="str">
            <v>NL</v>
          </cell>
          <cell r="F218" t="str">
            <v>Credit/Loan Company</v>
          </cell>
          <cell r="G218">
            <v>5</v>
          </cell>
        </row>
        <row r="219">
          <cell r="A219" t="str">
            <v>ANDECLEAS7</v>
          </cell>
          <cell r="B219" t="str">
            <v>95</v>
          </cell>
          <cell r="C219" t="str">
            <v>C-2508</v>
          </cell>
          <cell r="D219" t="str">
            <v>Abbey National December Leasing (7) Limited</v>
          </cell>
          <cell r="E219" t="str">
            <v>NL</v>
          </cell>
          <cell r="F219" t="str">
            <v>Credit/Loan Company</v>
          </cell>
          <cell r="G219">
            <v>5</v>
          </cell>
        </row>
        <row r="220">
          <cell r="A220" t="str">
            <v>AN SEPT LEASING 7</v>
          </cell>
          <cell r="B220" t="str">
            <v>96</v>
          </cell>
          <cell r="C220" t="str">
            <v>C-2527</v>
          </cell>
          <cell r="D220" t="str">
            <v xml:space="preserve">Abbey National September Leasing (7) Limited </v>
          </cell>
        </row>
        <row r="221">
          <cell r="A221" t="str">
            <v>ANTS AUS LTD</v>
          </cell>
          <cell r="B221" t="str">
            <v>A1</v>
          </cell>
          <cell r="C221" t="str">
            <v>C-2530</v>
          </cell>
          <cell r="D221" t="str">
            <v>Abbey National Treasury Services (Australia) Holdings Limited</v>
          </cell>
          <cell r="E221" t="str">
            <v>GB</v>
          </cell>
          <cell r="F221" t="str">
            <v>Credit/Loan Company</v>
          </cell>
          <cell r="G221">
            <v>16</v>
          </cell>
        </row>
        <row r="222">
          <cell r="A222" t="str">
            <v>AUQMBBCP1M</v>
          </cell>
          <cell r="B222" t="str">
            <v>A1</v>
          </cell>
          <cell r="C222" t="str">
            <v>C-2530</v>
          </cell>
          <cell r="D222" t="str">
            <v>Abbey National Treasury Services (Australia) Holdings Limited</v>
          </cell>
          <cell r="E222" t="str">
            <v>GB</v>
          </cell>
          <cell r="F222" t="str">
            <v>Credit/Loan Company</v>
          </cell>
          <cell r="G222">
            <v>16</v>
          </cell>
        </row>
        <row r="223">
          <cell r="A223" t="str">
            <v>ANTS AUS HLDGS LTD</v>
          </cell>
          <cell r="B223" t="str">
            <v>A2</v>
          </cell>
          <cell r="C223" t="str">
            <v>C-2530</v>
          </cell>
          <cell r="D223" t="str">
            <v>Abbey National Treasury Services (Australia) Holdings Limited</v>
          </cell>
          <cell r="E223" t="str">
            <v>GB</v>
          </cell>
          <cell r="F223" t="str">
            <v>Credit/Loan Company</v>
          </cell>
          <cell r="G223">
            <v>16</v>
          </cell>
        </row>
        <row r="224">
          <cell r="A224" t="str">
            <v>ANTS AUS HLDGS LTD</v>
          </cell>
          <cell r="B224" t="str">
            <v>A3</v>
          </cell>
          <cell r="C224" t="str">
            <v>C-2530</v>
          </cell>
          <cell r="D224" t="str">
            <v>Abbey National Treasury Services (Australia) Holdings Limited</v>
          </cell>
          <cell r="E224" t="str">
            <v>GB</v>
          </cell>
          <cell r="F224" t="str">
            <v>Credit/Loan Company</v>
          </cell>
        </row>
        <row r="225">
          <cell r="A225" t="str">
            <v>MAC</v>
          </cell>
          <cell r="B225" t="str">
            <v>A7</v>
          </cell>
          <cell r="C225" t="str">
            <v>C-2552</v>
          </cell>
          <cell r="D225" t="str">
            <v>MAC No. 1 Limited</v>
          </cell>
          <cell r="E225" t="str">
            <v>GB</v>
          </cell>
          <cell r="F225" t="str">
            <v>Credit/Loan Company</v>
          </cell>
          <cell r="G225">
            <v>17</v>
          </cell>
        </row>
        <row r="226">
          <cell r="A226" t="str">
            <v>MAC NO 1 ARREARS</v>
          </cell>
          <cell r="B226" t="str">
            <v>A7</v>
          </cell>
          <cell r="C226" t="str">
            <v>C-2552</v>
          </cell>
          <cell r="D226" t="str">
            <v>MAC No. 1 Limited</v>
          </cell>
          <cell r="E226" t="str">
            <v>GB</v>
          </cell>
          <cell r="F226" t="str">
            <v>Credit/Loan Company</v>
          </cell>
          <cell r="G226">
            <v>17</v>
          </cell>
        </row>
        <row r="227">
          <cell r="A227" t="str">
            <v>MAC NO 1 PERFORM</v>
          </cell>
          <cell r="B227" t="str">
            <v>A7</v>
          </cell>
          <cell r="C227" t="str">
            <v>C-2552</v>
          </cell>
          <cell r="D227" t="str">
            <v>MAC No. 1 Limited</v>
          </cell>
          <cell r="E227" t="str">
            <v>GB</v>
          </cell>
          <cell r="F227" t="str">
            <v>Credit/Loan Company</v>
          </cell>
          <cell r="G227">
            <v>17</v>
          </cell>
        </row>
        <row r="228">
          <cell r="A228" t="str">
            <v>MAC NO1 CALL A/C</v>
          </cell>
          <cell r="B228" t="str">
            <v>A7</v>
          </cell>
          <cell r="C228" t="str">
            <v>C-2552</v>
          </cell>
          <cell r="D228" t="str">
            <v>MAC No. 1 Limited</v>
          </cell>
          <cell r="E228" t="str">
            <v>GB</v>
          </cell>
          <cell r="F228" t="str">
            <v>Credit/Loan Company</v>
          </cell>
          <cell r="G228">
            <v>17</v>
          </cell>
        </row>
        <row r="229">
          <cell r="A229" t="str">
            <v>MAC1ARREAR</v>
          </cell>
          <cell r="B229" t="str">
            <v>A7</v>
          </cell>
          <cell r="C229" t="str">
            <v>C-2552</v>
          </cell>
          <cell r="D229" t="str">
            <v>MAC No. 1 Limited</v>
          </cell>
          <cell r="E229" t="str">
            <v>GB</v>
          </cell>
          <cell r="F229" t="str">
            <v>Credit/Loan Company</v>
          </cell>
          <cell r="G229">
            <v>17</v>
          </cell>
        </row>
        <row r="230">
          <cell r="A230" t="str">
            <v>MACNO1CALL</v>
          </cell>
          <cell r="B230" t="str">
            <v>A7</v>
          </cell>
          <cell r="C230" t="str">
            <v>C-2552</v>
          </cell>
          <cell r="D230" t="str">
            <v>MAC No. 1 Limited</v>
          </cell>
          <cell r="E230" t="str">
            <v>GB</v>
          </cell>
          <cell r="F230" t="str">
            <v>Credit/Loan Company</v>
          </cell>
          <cell r="G230">
            <v>17</v>
          </cell>
        </row>
        <row r="231">
          <cell r="A231" t="str">
            <v>MACPERFORM</v>
          </cell>
          <cell r="B231" t="str">
            <v>A7</v>
          </cell>
          <cell r="C231" t="str">
            <v>C-2552</v>
          </cell>
          <cell r="D231" t="str">
            <v>MAC No. 1 Limited</v>
          </cell>
          <cell r="E231" t="str">
            <v>GB</v>
          </cell>
          <cell r="F231" t="str">
            <v>Credit/Loan Company</v>
          </cell>
          <cell r="G231">
            <v>17</v>
          </cell>
        </row>
        <row r="232">
          <cell r="A232" t="str">
            <v>MARYLEBONE RD CBO 1</v>
          </cell>
          <cell r="B232" t="str">
            <v>A8</v>
          </cell>
          <cell r="C232" t="str">
            <v>C-2553</v>
          </cell>
          <cell r="D232" t="str">
            <v>Marylebone Road No 1 Ltd</v>
          </cell>
          <cell r="E232" t="str">
            <v>KY</v>
          </cell>
          <cell r="F232" t="str">
            <v>Credit/Loan Company</v>
          </cell>
          <cell r="G232">
            <v>17</v>
          </cell>
        </row>
        <row r="233">
          <cell r="A233" t="str">
            <v>MARYLEBONE ROAD</v>
          </cell>
          <cell r="B233" t="str">
            <v>A8</v>
          </cell>
          <cell r="C233" t="str">
            <v>C-2553</v>
          </cell>
          <cell r="D233" t="str">
            <v>Marylebone Road No 1 Ltd</v>
          </cell>
          <cell r="E233" t="str">
            <v>KY</v>
          </cell>
          <cell r="F233" t="str">
            <v>Credit/Loan Company</v>
          </cell>
          <cell r="G233">
            <v>17</v>
          </cell>
        </row>
        <row r="234">
          <cell r="A234" t="str">
            <v>MARYLRCBO1</v>
          </cell>
          <cell r="B234" t="str">
            <v>A8</v>
          </cell>
          <cell r="C234" t="str">
            <v>C-2553</v>
          </cell>
          <cell r="D234" t="str">
            <v>Marylebone Road No 1 Ltd</v>
          </cell>
          <cell r="E234" t="str">
            <v>KY</v>
          </cell>
          <cell r="F234" t="str">
            <v>Credit/Loan Company</v>
          </cell>
          <cell r="G234">
            <v>17</v>
          </cell>
        </row>
        <row r="235">
          <cell r="A235" t="str">
            <v>ABBEY NAT UK INV</v>
          </cell>
          <cell r="B235" t="str">
            <v>B1</v>
          </cell>
          <cell r="C235" t="str">
            <v>C-2152</v>
          </cell>
          <cell r="D235" t="str">
            <v>Abbey National UK Investments</v>
          </cell>
          <cell r="E235" t="str">
            <v>GB</v>
          </cell>
          <cell r="F235" t="str">
            <v>Credit/Loan Company</v>
          </cell>
          <cell r="G235">
            <v>18</v>
          </cell>
        </row>
        <row r="236">
          <cell r="A236" t="str">
            <v>ANUKINV</v>
          </cell>
          <cell r="B236" t="str">
            <v>B2</v>
          </cell>
          <cell r="C236" t="str">
            <v>C-2152</v>
          </cell>
          <cell r="D236" t="str">
            <v>Abbey National UK Investments</v>
          </cell>
          <cell r="E236" t="str">
            <v>GB</v>
          </cell>
          <cell r="F236" t="str">
            <v>Credit/Loan Company</v>
          </cell>
          <cell r="G236">
            <v>18</v>
          </cell>
        </row>
        <row r="237">
          <cell r="A237" t="str">
            <v>CAIL</v>
          </cell>
          <cell r="B237" t="str">
            <v>C1</v>
          </cell>
          <cell r="C237" t="str">
            <v>C-2543</v>
          </cell>
          <cell r="D237" t="str">
            <v>Cater Allen International Limited</v>
          </cell>
          <cell r="E237" t="str">
            <v>GB</v>
          </cell>
          <cell r="F237" t="str">
            <v>Credit/Loan Company</v>
          </cell>
          <cell r="G237">
            <v>9</v>
          </cell>
        </row>
        <row r="238">
          <cell r="A238" t="str">
            <v>CAIL ITRAXX CDS BOOK</v>
          </cell>
          <cell r="B238" t="str">
            <v>C1</v>
          </cell>
          <cell r="C238" t="str">
            <v>C-2543</v>
          </cell>
          <cell r="D238" t="str">
            <v>Cater Allen International Limited</v>
          </cell>
          <cell r="E238" t="str">
            <v>GB</v>
          </cell>
          <cell r="F238" t="str">
            <v>Credit/Loan Company</v>
          </cell>
          <cell r="G238">
            <v>9</v>
          </cell>
        </row>
        <row r="239">
          <cell r="A239" t="str">
            <v>CATER</v>
          </cell>
          <cell r="B239" t="str">
            <v>C1</v>
          </cell>
          <cell r="C239" t="str">
            <v>C-2543</v>
          </cell>
          <cell r="D239" t="str">
            <v>Cater Allen International Limited</v>
          </cell>
          <cell r="E239" t="str">
            <v>GB</v>
          </cell>
          <cell r="F239" t="str">
            <v>Credit/Loan Company</v>
          </cell>
          <cell r="G239">
            <v>9</v>
          </cell>
        </row>
        <row r="240">
          <cell r="A240" t="str">
            <v>CATER ALLEN INT LTD</v>
          </cell>
          <cell r="B240" t="str">
            <v>C1</v>
          </cell>
          <cell r="C240" t="str">
            <v>C-2543</v>
          </cell>
          <cell r="D240" t="str">
            <v>Cater Allen International Limited</v>
          </cell>
          <cell r="E240" t="str">
            <v>GB</v>
          </cell>
          <cell r="F240" t="str">
            <v>Credit/Loan Company</v>
          </cell>
          <cell r="G240">
            <v>9</v>
          </cell>
        </row>
        <row r="241">
          <cell r="A241" t="str">
            <v>CATERALLIN</v>
          </cell>
          <cell r="B241" t="str">
            <v>C1</v>
          </cell>
          <cell r="C241" t="str">
            <v>C-2543</v>
          </cell>
          <cell r="D241" t="str">
            <v>Cater Allen International Limited</v>
          </cell>
          <cell r="E241" t="str">
            <v>GB</v>
          </cell>
          <cell r="F241" t="str">
            <v>Credit/Loan Company</v>
          </cell>
          <cell r="G241">
            <v>9</v>
          </cell>
        </row>
        <row r="242">
          <cell r="A242" t="str">
            <v>CMITRAXXEM</v>
          </cell>
          <cell r="B242" t="str">
            <v>C1</v>
          </cell>
          <cell r="C242" t="str">
            <v>C-2543</v>
          </cell>
          <cell r="D242" t="str">
            <v>Cater Allen International Limited</v>
          </cell>
          <cell r="E242" t="str">
            <v>GB</v>
          </cell>
          <cell r="F242" t="str">
            <v>Credit/Loan Company</v>
          </cell>
          <cell r="G242">
            <v>9</v>
          </cell>
        </row>
        <row r="243">
          <cell r="A243" t="str">
            <v>ABBEY NAT SEC INC</v>
          </cell>
          <cell r="B243" t="str">
            <v>C2</v>
          </cell>
          <cell r="C243" t="str">
            <v>C-2524</v>
          </cell>
          <cell r="D243" t="str">
            <v>Abbey National Securities Inc.</v>
          </cell>
          <cell r="E243" t="str">
            <v>US</v>
          </cell>
          <cell r="F243" t="str">
            <v>Credit/Loan Company</v>
          </cell>
          <cell r="G243">
            <v>2</v>
          </cell>
        </row>
        <row r="244">
          <cell r="A244" t="str">
            <v>ABBNATSECI</v>
          </cell>
          <cell r="B244" t="str">
            <v>C2</v>
          </cell>
          <cell r="C244" t="str">
            <v>C-2524</v>
          </cell>
          <cell r="D244" t="str">
            <v>Abbey National Securities Inc.</v>
          </cell>
          <cell r="E244" t="str">
            <v>US</v>
          </cell>
          <cell r="F244" t="str">
            <v>Credit/Loan Company</v>
          </cell>
          <cell r="G244">
            <v>2</v>
          </cell>
        </row>
        <row r="245">
          <cell r="A245" t="str">
            <v>CONSOL ADJUSTMENT</v>
          </cell>
          <cell r="B245" t="str">
            <v>CA</v>
          </cell>
          <cell r="C245" t="str">
            <v>C-A536</v>
          </cell>
          <cell r="D245" t="str">
            <v>Abbey National Treasury Services plc ~ (UK)</v>
          </cell>
          <cell r="E245" t="str">
            <v>GB</v>
          </cell>
          <cell r="F245" t="str">
            <v>Credit/Loan Company</v>
          </cell>
          <cell r="G245">
            <v>11</v>
          </cell>
        </row>
        <row r="246">
          <cell r="A246" t="str">
            <v>ANFP FI BANKING</v>
          </cell>
          <cell r="B246" t="str">
            <v>G1</v>
          </cell>
          <cell r="C246" t="str">
            <v>C-A536</v>
          </cell>
          <cell r="D246" t="str">
            <v>Abbey National Treasury Services plc ~ (UK)</v>
          </cell>
          <cell r="E246" t="str">
            <v>GB</v>
          </cell>
          <cell r="F246" t="str">
            <v>Credit/Loan Company</v>
          </cell>
          <cell r="G246">
            <v>11</v>
          </cell>
        </row>
        <row r="247">
          <cell r="A247" t="str">
            <v>GENERIC</v>
          </cell>
          <cell r="B247" t="str">
            <v>G1</v>
          </cell>
          <cell r="C247" t="str">
            <v>C-A536</v>
          </cell>
          <cell r="D247" t="str">
            <v>Abbey National Treasury Services plc ~ (UK)</v>
          </cell>
          <cell r="E247" t="str">
            <v>GB</v>
          </cell>
          <cell r="F247" t="str">
            <v>Credit/Loan Company</v>
          </cell>
          <cell r="G247">
            <v>11</v>
          </cell>
        </row>
        <row r="248">
          <cell r="A248" t="str">
            <v>GENERICCD</v>
          </cell>
          <cell r="B248" t="str">
            <v>G1</v>
          </cell>
          <cell r="C248" t="str">
            <v>C-A536</v>
          </cell>
          <cell r="D248" t="str">
            <v>Abbey National Treasury Services plc ~ (UK)</v>
          </cell>
          <cell r="E248" t="str">
            <v>GB</v>
          </cell>
          <cell r="F248" t="str">
            <v>Credit/Loan Company</v>
          </cell>
          <cell r="G248">
            <v>11</v>
          </cell>
        </row>
        <row r="249">
          <cell r="A249" t="str">
            <v>GNCRDEFEAA</v>
          </cell>
          <cell r="B249" t="str">
            <v>G1</v>
          </cell>
          <cell r="C249" t="str">
            <v>C-A536</v>
          </cell>
          <cell r="D249" t="str">
            <v>Abbey National Treasury Services plc ~ (UK)</v>
          </cell>
          <cell r="E249" t="str">
            <v>GB</v>
          </cell>
          <cell r="F249" t="str">
            <v>Credit/Loan Company</v>
          </cell>
          <cell r="G249">
            <v>11</v>
          </cell>
        </row>
        <row r="250">
          <cell r="B250" t="str">
            <v>G2</v>
          </cell>
          <cell r="C250" t="str">
            <v>C-2152</v>
          </cell>
        </row>
        <row r="251">
          <cell r="B251" t="str">
            <v>G3</v>
          </cell>
          <cell r="C251" t="str">
            <v>C-H145</v>
          </cell>
        </row>
        <row r="252">
          <cell r="B252" t="str">
            <v>G4</v>
          </cell>
          <cell r="C252" t="str">
            <v>C-H145</v>
          </cell>
        </row>
        <row r="253">
          <cell r="A253" t="str">
            <v>IBQLEHLD1A</v>
          </cell>
          <cell r="B253" t="str">
            <v>i2</v>
          </cell>
          <cell r="C253" t="str">
            <v>C-2550</v>
          </cell>
          <cell r="D253" t="str">
            <v>IEM Airfinance B.V.</v>
          </cell>
          <cell r="E253" t="str">
            <v>NL</v>
          </cell>
          <cell r="F253" t="str">
            <v>Credit/Loan Company</v>
          </cell>
          <cell r="G253">
            <v>5</v>
          </cell>
        </row>
        <row r="254">
          <cell r="A254" t="str">
            <v>IEM AIRFINANCE B V</v>
          </cell>
          <cell r="B254" t="str">
            <v>i2</v>
          </cell>
          <cell r="C254" t="str">
            <v>C-2550</v>
          </cell>
          <cell r="D254" t="str">
            <v>IEM Airfinance B.V.</v>
          </cell>
          <cell r="E254" t="str">
            <v>NL</v>
          </cell>
          <cell r="F254" t="str">
            <v>Credit/Loan Company</v>
          </cell>
          <cell r="G254">
            <v>5</v>
          </cell>
        </row>
        <row r="255">
          <cell r="A255" t="str">
            <v>IEM AIRFINANCE BV</v>
          </cell>
          <cell r="B255" t="str">
            <v>i2</v>
          </cell>
          <cell r="C255" t="str">
            <v>C-2550</v>
          </cell>
          <cell r="D255" t="str">
            <v>IEM Airfinance B.V.</v>
          </cell>
          <cell r="E255" t="str">
            <v>NL</v>
          </cell>
          <cell r="F255" t="str">
            <v>Credit/Loan Company</v>
          </cell>
          <cell r="G255">
            <v>5</v>
          </cell>
        </row>
        <row r="256">
          <cell r="A256" t="str">
            <v>IEMAIRFINB</v>
          </cell>
          <cell r="B256" t="str">
            <v>i2</v>
          </cell>
          <cell r="C256" t="str">
            <v>C-2550</v>
          </cell>
          <cell r="D256" t="str">
            <v>IEM Airfinance B.V.</v>
          </cell>
          <cell r="E256" t="str">
            <v>NL</v>
          </cell>
          <cell r="F256" t="str">
            <v>Credit/Loan Company</v>
          </cell>
          <cell r="G256">
            <v>5</v>
          </cell>
        </row>
        <row r="257">
          <cell r="A257" t="str">
            <v>IEM 757 LEAS 1 BV</v>
          </cell>
          <cell r="B257" t="str">
            <v>i3</v>
          </cell>
          <cell r="C257" t="str">
            <v>C-2549</v>
          </cell>
          <cell r="D257" t="str">
            <v>IEM 757 Leasing I B.V.</v>
          </cell>
          <cell r="E257" t="str">
            <v>GB</v>
          </cell>
          <cell r="F257" t="str">
            <v>Credit/Loan Company</v>
          </cell>
          <cell r="G257">
            <v>5</v>
          </cell>
        </row>
        <row r="258">
          <cell r="A258" t="str">
            <v>IEM757L1BV</v>
          </cell>
          <cell r="B258" t="str">
            <v>i3</v>
          </cell>
          <cell r="C258" t="str">
            <v>C-2549</v>
          </cell>
          <cell r="D258" t="str">
            <v>IEM 757 Leasing I B.V.</v>
          </cell>
          <cell r="E258" t="str">
            <v>GB</v>
          </cell>
          <cell r="F258" t="str">
            <v>Credit/Loan Company</v>
          </cell>
          <cell r="G258">
            <v>5</v>
          </cell>
        </row>
        <row r="259">
          <cell r="A259" t="str">
            <v>IEM HOLL AIRCRAFT L</v>
          </cell>
          <cell r="B259" t="str">
            <v>i4</v>
          </cell>
          <cell r="C259" t="str">
            <v>C-2548</v>
          </cell>
          <cell r="D259" t="str">
            <v>IEM (Holland) Aircraft Lease B.V.</v>
          </cell>
          <cell r="E259" t="str">
            <v>NL</v>
          </cell>
          <cell r="F259" t="str">
            <v>Credit/Loan Company</v>
          </cell>
          <cell r="G259">
            <v>5</v>
          </cell>
        </row>
        <row r="260">
          <cell r="A260" t="str">
            <v>IEM LEASE AIRCRAFT B</v>
          </cell>
          <cell r="B260" t="str">
            <v>i5</v>
          </cell>
          <cell r="C260" t="str">
            <v>C-2551</v>
          </cell>
          <cell r="D260" t="str">
            <v>IEM Lease Aircraft B.V.</v>
          </cell>
          <cell r="E260" t="str">
            <v>NL</v>
          </cell>
          <cell r="F260" t="str">
            <v>Credit/Loan Company</v>
          </cell>
          <cell r="G260">
            <v>5</v>
          </cell>
        </row>
        <row r="261">
          <cell r="A261" t="str">
            <v>IEMLEAIRBV</v>
          </cell>
          <cell r="B261" t="str">
            <v>i5</v>
          </cell>
          <cell r="C261" t="str">
            <v>C-2551</v>
          </cell>
          <cell r="D261" t="str">
            <v>IEM Lease Aircraft B.V.</v>
          </cell>
          <cell r="E261" t="str">
            <v>NL</v>
          </cell>
          <cell r="F261" t="str">
            <v>Credit/Loan Company</v>
          </cell>
          <cell r="G261">
            <v>5</v>
          </cell>
        </row>
        <row r="262">
          <cell r="A262" t="str">
            <v>CA ADJUSTMENT</v>
          </cell>
          <cell r="B262" t="str">
            <v>IA</v>
          </cell>
          <cell r="C262" t="str">
            <v>C-A536</v>
          </cell>
          <cell r="D262" t="str">
            <v>Abbey National Treasury Services plc ~ (UK)</v>
          </cell>
          <cell r="E262" t="str">
            <v>GB</v>
          </cell>
          <cell r="F262" t="str">
            <v>Credit/Loan Company</v>
          </cell>
          <cell r="G262">
            <v>11</v>
          </cell>
        </row>
        <row r="263">
          <cell r="A263" t="str">
            <v>IAS</v>
          </cell>
          <cell r="B263" t="str">
            <v>IA</v>
          </cell>
          <cell r="C263" t="str">
            <v>C-A536</v>
          </cell>
          <cell r="D263" t="str">
            <v>Abbey National Treasury Services plc ~ (UK)</v>
          </cell>
          <cell r="E263" t="str">
            <v>GB</v>
          </cell>
          <cell r="F263" t="str">
            <v>Credit/Loan Company</v>
          </cell>
          <cell r="G263">
            <v>11</v>
          </cell>
        </row>
        <row r="264">
          <cell r="A264" t="str">
            <v>ALM</v>
          </cell>
          <cell r="B264" t="str">
            <v>L1</v>
          </cell>
          <cell r="C264" t="str">
            <v>C-A536</v>
          </cell>
          <cell r="D264" t="str">
            <v>Abbey National Treasury Services plc ~ (UK)</v>
          </cell>
          <cell r="E264" t="str">
            <v>GB</v>
          </cell>
          <cell r="F264" t="str">
            <v>Credit/Loan Company</v>
          </cell>
          <cell r="G264">
            <v>11</v>
          </cell>
        </row>
        <row r="265">
          <cell r="A265" t="str">
            <v>ALMANTS</v>
          </cell>
          <cell r="B265" t="str">
            <v>L1</v>
          </cell>
          <cell r="C265" t="str">
            <v>C-A536</v>
          </cell>
          <cell r="D265" t="str">
            <v>Abbey National Treasury Services plc ~ (UK)</v>
          </cell>
          <cell r="E265" t="str">
            <v>GB</v>
          </cell>
          <cell r="F265" t="str">
            <v>Credit/Loan Company</v>
          </cell>
          <cell r="G265">
            <v>11</v>
          </cell>
        </row>
        <row r="266">
          <cell r="A266" t="str">
            <v>AMRMLPPR1A</v>
          </cell>
          <cell r="B266" t="str">
            <v>L1</v>
          </cell>
          <cell r="C266" t="str">
            <v>C-A536</v>
          </cell>
          <cell r="D266" t="str">
            <v>Abbey National Treasury Services plc ~ (UK)</v>
          </cell>
          <cell r="E266" t="str">
            <v>GB</v>
          </cell>
          <cell r="F266" t="str">
            <v>Credit/Loan Company</v>
          </cell>
          <cell r="G266">
            <v>11</v>
          </cell>
        </row>
        <row r="267">
          <cell r="A267" t="str">
            <v>ANTS RE INTERNAL</v>
          </cell>
          <cell r="B267" t="str">
            <v>L1</v>
          </cell>
          <cell r="C267" t="str">
            <v>C-A536</v>
          </cell>
          <cell r="D267" t="str">
            <v>Abbey National Treasury Services plc ~ (UK)</v>
          </cell>
          <cell r="E267" t="str">
            <v>GB</v>
          </cell>
          <cell r="F267" t="str">
            <v>Credit/Loan Company</v>
          </cell>
          <cell r="G267">
            <v>11</v>
          </cell>
        </row>
        <row r="268">
          <cell r="A268" t="str">
            <v>ABBEY COV BND LLP PR</v>
          </cell>
          <cell r="B268" t="str">
            <v>L2</v>
          </cell>
          <cell r="C268" t="str">
            <v>C-H145</v>
          </cell>
          <cell r="D268" t="str">
            <v>Abbey Covered Bonds LLP</v>
          </cell>
          <cell r="E268" t="str">
            <v>GB</v>
          </cell>
          <cell r="F268" t="str">
            <v>Credit/Loan Company</v>
          </cell>
          <cell r="G268">
            <v>18</v>
          </cell>
        </row>
        <row r="269">
          <cell r="A269" t="str">
            <v>ANTS STMLDN</v>
          </cell>
          <cell r="B269" t="str">
            <v>M1</v>
          </cell>
          <cell r="C269" t="str">
            <v>C-A536</v>
          </cell>
          <cell r="D269" t="str">
            <v>Abbey National Treasury Services plc ~ (UK)</v>
          </cell>
          <cell r="E269" t="str">
            <v>GB</v>
          </cell>
          <cell r="F269" t="str">
            <v>Credit/Loan Company</v>
          </cell>
          <cell r="G269">
            <v>11</v>
          </cell>
        </row>
        <row r="270">
          <cell r="A270" t="str">
            <v>LLH</v>
          </cell>
          <cell r="B270" t="str">
            <v>M1</v>
          </cell>
          <cell r="C270" t="str">
            <v>C-A536</v>
          </cell>
          <cell r="D270" t="str">
            <v>Abbey National Treasury Services plc ~ (UK)</v>
          </cell>
          <cell r="E270" t="str">
            <v>GB</v>
          </cell>
          <cell r="F270" t="str">
            <v>Credit/Loan Company</v>
          </cell>
          <cell r="G270">
            <v>11</v>
          </cell>
        </row>
        <row r="271">
          <cell r="A271" t="str">
            <v>LMB</v>
          </cell>
          <cell r="B271" t="str">
            <v>M1</v>
          </cell>
          <cell r="C271" t="str">
            <v>C-A536</v>
          </cell>
          <cell r="D271" t="str">
            <v>Abbey National Treasury Services plc ~ (UK)</v>
          </cell>
          <cell r="E271" t="str">
            <v>GB</v>
          </cell>
          <cell r="F271" t="str">
            <v>Credit/Loan Company</v>
          </cell>
          <cell r="G271">
            <v>11</v>
          </cell>
        </row>
        <row r="272">
          <cell r="A272" t="str">
            <v>LMT</v>
          </cell>
          <cell r="B272" t="str">
            <v>M1</v>
          </cell>
          <cell r="C272" t="str">
            <v>C-A536</v>
          </cell>
          <cell r="D272" t="str">
            <v>Abbey National Treasury Services plc ~ (UK)</v>
          </cell>
          <cell r="E272" t="str">
            <v>GB</v>
          </cell>
          <cell r="F272" t="str">
            <v>Credit/Loan Company</v>
          </cell>
          <cell r="G272">
            <v>11</v>
          </cell>
        </row>
        <row r="273">
          <cell r="A273" t="str">
            <v>MBS FUNDING BOOK</v>
          </cell>
          <cell r="B273" t="str">
            <v>M1</v>
          </cell>
          <cell r="C273" t="str">
            <v>C-A536</v>
          </cell>
          <cell r="D273" t="str">
            <v>Abbey National Treasury Services plc ~ (UK)</v>
          </cell>
          <cell r="E273" t="str">
            <v>GB</v>
          </cell>
          <cell r="F273" t="str">
            <v>Credit/Loan Company</v>
          </cell>
          <cell r="G273">
            <v>11</v>
          </cell>
        </row>
        <row r="274">
          <cell r="A274" t="str">
            <v>MBSFUNDING</v>
          </cell>
          <cell r="B274" t="str">
            <v>M1</v>
          </cell>
          <cell r="C274" t="str">
            <v>C-A536</v>
          </cell>
          <cell r="D274" t="str">
            <v>Abbey National Treasury Services plc ~ (UK)</v>
          </cell>
          <cell r="E274" t="str">
            <v>GB</v>
          </cell>
          <cell r="F274" t="str">
            <v>Credit/Loan Company</v>
          </cell>
          <cell r="G274">
            <v>11</v>
          </cell>
        </row>
        <row r="275">
          <cell r="A275" t="str">
            <v>RBDUMSCLTA</v>
          </cell>
          <cell r="B275" t="str">
            <v>M1</v>
          </cell>
          <cell r="C275" t="str">
            <v>C-A536</v>
          </cell>
          <cell r="D275" t="str">
            <v>Abbey National Treasury Services plc ~ (UK)</v>
          </cell>
          <cell r="E275" t="str">
            <v>GB</v>
          </cell>
          <cell r="F275" t="str">
            <v>Credit/Loan Company</v>
          </cell>
          <cell r="G275">
            <v>11</v>
          </cell>
        </row>
        <row r="276">
          <cell r="A276" t="str">
            <v>RBPMNABS2A</v>
          </cell>
          <cell r="B276" t="str">
            <v>M1</v>
          </cell>
          <cell r="C276" t="str">
            <v>C-A536</v>
          </cell>
          <cell r="D276" t="str">
            <v>Abbey National Treasury Services plc ~ (UK)</v>
          </cell>
          <cell r="E276" t="str">
            <v>GB</v>
          </cell>
          <cell r="F276" t="str">
            <v>Credit/Loan Company</v>
          </cell>
          <cell r="G276">
            <v>11</v>
          </cell>
        </row>
        <row r="277">
          <cell r="A277" t="str">
            <v>RBPMNDRLNA</v>
          </cell>
          <cell r="B277" t="str">
            <v>M1</v>
          </cell>
          <cell r="C277" t="str">
            <v>C-A536</v>
          </cell>
          <cell r="D277" t="str">
            <v>Abbey National Treasury Services plc ~ (UK)</v>
          </cell>
          <cell r="E277" t="str">
            <v>GB</v>
          </cell>
          <cell r="F277" t="str">
            <v>Credit/Loan Company</v>
          </cell>
          <cell r="G277">
            <v>11</v>
          </cell>
        </row>
        <row r="278">
          <cell r="A278" t="str">
            <v>RBPMNFUNDA</v>
          </cell>
          <cell r="B278" t="str">
            <v>M1</v>
          </cell>
          <cell r="C278" t="str">
            <v>C-A536</v>
          </cell>
          <cell r="D278" t="str">
            <v>Abbey National Treasury Services plc ~ (UK)</v>
          </cell>
          <cell r="E278" t="str">
            <v>GB</v>
          </cell>
          <cell r="F278" t="str">
            <v>Credit/Loan Company</v>
          </cell>
          <cell r="G278">
            <v>11</v>
          </cell>
        </row>
        <row r="279">
          <cell r="A279" t="str">
            <v>STMLDN</v>
          </cell>
          <cell r="B279" t="str">
            <v>M1</v>
          </cell>
          <cell r="C279" t="str">
            <v>C-A536</v>
          </cell>
          <cell r="D279" t="str">
            <v>Abbey National Treasury Services plc ~ (UK)</v>
          </cell>
          <cell r="E279" t="str">
            <v>GB</v>
          </cell>
          <cell r="F279" t="str">
            <v>Credit/Loan Company</v>
          </cell>
          <cell r="G279">
            <v>11</v>
          </cell>
        </row>
        <row r="280">
          <cell r="A280" t="str">
            <v>SYNFXSW</v>
          </cell>
          <cell r="B280" t="str">
            <v>M1</v>
          </cell>
          <cell r="C280" t="str">
            <v>C-A536</v>
          </cell>
          <cell r="D280" t="str">
            <v>Abbey National Treasury Services plc ~ (UK)</v>
          </cell>
          <cell r="E280" t="str">
            <v>GB</v>
          </cell>
          <cell r="F280" t="str">
            <v>Credit/Loan Company</v>
          </cell>
          <cell r="G280">
            <v>11</v>
          </cell>
        </row>
        <row r="281">
          <cell r="A281" t="str">
            <v>STMLDNISS</v>
          </cell>
          <cell r="B281" t="str">
            <v>M1</v>
          </cell>
          <cell r="C281" t="str">
            <v>C-A536</v>
          </cell>
          <cell r="D281" t="str">
            <v>Abbey National Treasury Services plc ~ (UK)</v>
          </cell>
          <cell r="E281" t="str">
            <v>GB</v>
          </cell>
          <cell r="F281" t="str">
            <v>Credit/Loan Company</v>
          </cell>
          <cell r="G281">
            <v>11</v>
          </cell>
        </row>
        <row r="282">
          <cell r="A282" t="str">
            <v>MARYLEBONE CBO 3 MTM</v>
          </cell>
          <cell r="B282" t="str">
            <v>M8</v>
          </cell>
          <cell r="C282" t="str">
            <v>C-2569</v>
          </cell>
          <cell r="D282" t="str">
            <v>MARYLEBONE ROAD CBO 2 LTD</v>
          </cell>
          <cell r="E282" t="str">
            <v>KY</v>
          </cell>
          <cell r="F282" t="str">
            <v>Credit/Loan Company</v>
          </cell>
          <cell r="G282">
            <v>17</v>
          </cell>
        </row>
        <row r="283">
          <cell r="A283" t="str">
            <v>MARYLEBONE RD CBO 2</v>
          </cell>
          <cell r="B283" t="str">
            <v>M8</v>
          </cell>
          <cell r="C283" t="str">
            <v>C-2569</v>
          </cell>
          <cell r="D283" t="str">
            <v>MARYLEBONE ROAD CBO 2 LTD</v>
          </cell>
          <cell r="E283" t="str">
            <v>KY</v>
          </cell>
          <cell r="F283" t="str">
            <v>Credit/Loan Company</v>
          </cell>
          <cell r="G283">
            <v>17</v>
          </cell>
        </row>
        <row r="284">
          <cell r="A284" t="str">
            <v>MARYLRCBO2</v>
          </cell>
          <cell r="B284" t="str">
            <v>M8</v>
          </cell>
          <cell r="C284" t="str">
            <v>C-2569</v>
          </cell>
          <cell r="D284" t="str">
            <v xml:space="preserve">Marylebone Road CBO 2 Limited </v>
          </cell>
          <cell r="E284" t="str">
            <v>KY</v>
          </cell>
          <cell r="F284" t="str">
            <v>Credit/Loan Company</v>
          </cell>
          <cell r="G284">
            <v>17</v>
          </cell>
        </row>
        <row r="285">
          <cell r="A285" t="str">
            <v>MARYLEBONE RD CBO 3</v>
          </cell>
          <cell r="B285" t="str">
            <v>M9</v>
          </cell>
          <cell r="C285" t="str">
            <v>C-2570</v>
          </cell>
          <cell r="D285" t="str">
            <v xml:space="preserve">Marylebone Road CBO 3 BV </v>
          </cell>
          <cell r="E285" t="str">
            <v>KY</v>
          </cell>
          <cell r="F285" t="str">
            <v>Credit/Loan Company</v>
          </cell>
          <cell r="G285">
            <v>17</v>
          </cell>
        </row>
        <row r="286">
          <cell r="A286" t="str">
            <v>MARYLRCBO3</v>
          </cell>
          <cell r="B286" t="str">
            <v>M9</v>
          </cell>
          <cell r="C286" t="str">
            <v>C-2570</v>
          </cell>
          <cell r="D286" t="str">
            <v xml:space="preserve">Marylebone Road CBO 3 BV </v>
          </cell>
          <cell r="E286" t="str">
            <v>KY</v>
          </cell>
          <cell r="F286" t="str">
            <v>Credit/Loan Company</v>
          </cell>
          <cell r="G286">
            <v>17</v>
          </cell>
        </row>
        <row r="287">
          <cell r="A287" t="str">
            <v>MARYCB3MTM</v>
          </cell>
          <cell r="B287" t="str">
            <v>M9</v>
          </cell>
          <cell r="C287" t="str">
            <v>C-2570</v>
          </cell>
          <cell r="D287" t="str">
            <v xml:space="preserve">Marylebone Road CBO 3 BV </v>
          </cell>
          <cell r="E287" t="str">
            <v>KY</v>
          </cell>
          <cell r="F287" t="str">
            <v>Credit/Loan Company</v>
          </cell>
          <cell r="G287">
            <v>17</v>
          </cell>
        </row>
        <row r="288">
          <cell r="A288" t="str">
            <v>ANNA LLC</v>
          </cell>
          <cell r="B288" t="str">
            <v>N1</v>
          </cell>
          <cell r="C288" t="str">
            <v>C-2521</v>
          </cell>
          <cell r="D288" t="str">
            <v>Abbey National North America LLC</v>
          </cell>
          <cell r="E288" t="str">
            <v>GB</v>
          </cell>
          <cell r="F288" t="str">
            <v>Credit/Loan Company</v>
          </cell>
          <cell r="G288">
            <v>1</v>
          </cell>
        </row>
        <row r="289">
          <cell r="A289" t="str">
            <v>ANNA LLC ISSUE</v>
          </cell>
          <cell r="B289" t="str">
            <v>N1</v>
          </cell>
          <cell r="C289" t="str">
            <v>C-2521</v>
          </cell>
          <cell r="D289" t="str">
            <v>Abbey National North America LLC</v>
          </cell>
          <cell r="E289" t="str">
            <v>GB</v>
          </cell>
          <cell r="F289" t="str">
            <v>Credit/Loan Company</v>
          </cell>
          <cell r="G289">
            <v>1</v>
          </cell>
        </row>
        <row r="290">
          <cell r="A290" t="str">
            <v>ANNALLC</v>
          </cell>
          <cell r="B290" t="str">
            <v>N1</v>
          </cell>
          <cell r="C290" t="str">
            <v>C-2521</v>
          </cell>
          <cell r="D290" t="str">
            <v>Abbey National North America LLC</v>
          </cell>
          <cell r="E290" t="str">
            <v>GB</v>
          </cell>
          <cell r="F290" t="str">
            <v>Credit/Loan Company</v>
          </cell>
          <cell r="G290">
            <v>1</v>
          </cell>
        </row>
        <row r="291">
          <cell r="A291" t="str">
            <v>ANNALLCISS</v>
          </cell>
          <cell r="B291" t="str">
            <v>N1</v>
          </cell>
          <cell r="C291" t="str">
            <v>C-2521</v>
          </cell>
          <cell r="D291" t="str">
            <v>Abbey National North America LLC</v>
          </cell>
          <cell r="E291" t="str">
            <v>GB</v>
          </cell>
          <cell r="F291" t="str">
            <v>Credit/Loan Company</v>
          </cell>
          <cell r="G291">
            <v>1</v>
          </cell>
        </row>
        <row r="292">
          <cell r="B292" t="str">
            <v>N2</v>
          </cell>
          <cell r="C292" t="str">
            <v>C-2520</v>
          </cell>
        </row>
        <row r="293">
          <cell r="A293" t="str">
            <v>PORTERBRK LS CO EURO</v>
          </cell>
          <cell r="B293" t="str">
            <v>P1</v>
          </cell>
          <cell r="C293" t="str">
            <v>C-2532</v>
          </cell>
          <cell r="D293" t="str">
            <v xml:space="preserve">Abbey National Treasury Services (Trains Holdings) Limited </v>
          </cell>
          <cell r="E293" t="str">
            <v>GB</v>
          </cell>
          <cell r="F293" t="str">
            <v>Other</v>
          </cell>
          <cell r="G293">
            <v>14</v>
          </cell>
        </row>
        <row r="294">
          <cell r="A294" t="str">
            <v>PORTLCEUR</v>
          </cell>
          <cell r="B294" t="str">
            <v>P1</v>
          </cell>
          <cell r="C294" t="str">
            <v>C-2532</v>
          </cell>
          <cell r="D294" t="str">
            <v xml:space="preserve">Abbey National Treasury Services (Trains Holdings) Limited </v>
          </cell>
          <cell r="E294" t="str">
            <v>GB</v>
          </cell>
          <cell r="F294" t="str">
            <v>Other</v>
          </cell>
          <cell r="G294">
            <v>14</v>
          </cell>
        </row>
        <row r="295">
          <cell r="A295" t="str">
            <v>PORTERBROOK LSNG CO</v>
          </cell>
          <cell r="B295" t="str">
            <v>P1</v>
          </cell>
          <cell r="C295" t="str">
            <v>C-2532</v>
          </cell>
          <cell r="D295" t="str">
            <v>Porterbrook Leasing Company Limited</v>
          </cell>
          <cell r="E295" t="str">
            <v>GB</v>
          </cell>
          <cell r="F295" t="str">
            <v>Other</v>
          </cell>
          <cell r="G295">
            <v>14</v>
          </cell>
        </row>
        <row r="296">
          <cell r="A296" t="str">
            <v>PORTERLCO</v>
          </cell>
          <cell r="B296" t="str">
            <v>P1</v>
          </cell>
          <cell r="C296" t="str">
            <v>C-2532</v>
          </cell>
          <cell r="D296" t="str">
            <v>Porterbrook Leasing Company Limited</v>
          </cell>
          <cell r="E296" t="str">
            <v>GB</v>
          </cell>
          <cell r="F296" t="str">
            <v>Other</v>
          </cell>
          <cell r="G296">
            <v>14</v>
          </cell>
        </row>
        <row r="297">
          <cell r="A297" t="str">
            <v>PORTERBROOK L MEBO</v>
          </cell>
          <cell r="B297" t="str">
            <v>P1</v>
          </cell>
          <cell r="C297" t="str">
            <v>C-2532</v>
          </cell>
          <cell r="D297" t="str">
            <v>Porterbrook Leasing Company MEBO Limited</v>
          </cell>
          <cell r="E297" t="str">
            <v>GB</v>
          </cell>
          <cell r="F297" t="str">
            <v>Other</v>
          </cell>
          <cell r="G297">
            <v>14</v>
          </cell>
        </row>
        <row r="298">
          <cell r="A298" t="str">
            <v>PORTERMEBO</v>
          </cell>
          <cell r="B298" t="str">
            <v>P1</v>
          </cell>
          <cell r="C298" t="str">
            <v>C-2532</v>
          </cell>
          <cell r="D298" t="str">
            <v>Porterbrook Leasing Company MEBO Limited</v>
          </cell>
          <cell r="E298" t="str">
            <v>GB</v>
          </cell>
          <cell r="F298" t="str">
            <v>Other</v>
          </cell>
          <cell r="G298">
            <v>14</v>
          </cell>
        </row>
        <row r="299">
          <cell r="A299" t="str">
            <v>PORTERBROOK LTD</v>
          </cell>
          <cell r="B299" t="str">
            <v>P1</v>
          </cell>
          <cell r="C299" t="str">
            <v>C-2532</v>
          </cell>
          <cell r="D299" t="str">
            <v>Porterbrook Limited</v>
          </cell>
          <cell r="E299" t="str">
            <v>GB</v>
          </cell>
          <cell r="F299" t="str">
            <v>Other</v>
          </cell>
          <cell r="G299">
            <v>14</v>
          </cell>
        </row>
        <row r="300">
          <cell r="A300" t="str">
            <v>STAGEPORT</v>
          </cell>
          <cell r="B300" t="str">
            <v>P1</v>
          </cell>
          <cell r="C300" t="str">
            <v>C-2532</v>
          </cell>
          <cell r="D300" t="str">
            <v>Porterbrook Limited</v>
          </cell>
          <cell r="E300" t="str">
            <v>GB</v>
          </cell>
          <cell r="F300" t="str">
            <v>Other</v>
          </cell>
          <cell r="G300">
            <v>14</v>
          </cell>
        </row>
        <row r="301">
          <cell r="A301" t="str">
            <v>AMRT BANKING GROUP</v>
          </cell>
          <cell r="B301" t="str">
            <v>R1</v>
          </cell>
          <cell r="C301" t="str">
            <v>C-A536</v>
          </cell>
          <cell r="D301" t="str">
            <v>Abbey National Treasury Services plc ~ (UK)</v>
          </cell>
          <cell r="E301" t="str">
            <v>GB</v>
          </cell>
          <cell r="F301" t="str">
            <v>Credit/Loan Company</v>
          </cell>
          <cell r="G301">
            <v>13</v>
          </cell>
        </row>
        <row r="302">
          <cell r="A302" t="str">
            <v>AMRTBKG</v>
          </cell>
          <cell r="B302" t="str">
            <v>R1</v>
          </cell>
          <cell r="C302" t="str">
            <v>C-A536</v>
          </cell>
          <cell r="D302" t="str">
            <v>Abbey National Treasury Services plc ~ (UK)</v>
          </cell>
          <cell r="E302" t="str">
            <v>GB</v>
          </cell>
          <cell r="F302" t="str">
            <v>Credit/Loan Company</v>
          </cell>
          <cell r="G302">
            <v>13</v>
          </cell>
        </row>
        <row r="303">
          <cell r="A303" t="str">
            <v>AMRTUS</v>
          </cell>
          <cell r="B303" t="str">
            <v>R2</v>
          </cell>
          <cell r="C303" t="str">
            <v>C-A536</v>
          </cell>
          <cell r="D303" t="str">
            <v>Abbey National Treasury Services plc ~ (UK)</v>
          </cell>
          <cell r="E303" t="str">
            <v>GB</v>
          </cell>
          <cell r="F303" t="str">
            <v>Credit/Loan Company</v>
          </cell>
          <cell r="G303">
            <v>12</v>
          </cell>
        </row>
        <row r="304">
          <cell r="A304" t="str">
            <v>NEWARK CBO B V</v>
          </cell>
          <cell r="B304" t="str">
            <v>S4</v>
          </cell>
          <cell r="C304" t="str">
            <v>C-B536</v>
          </cell>
          <cell r="D304" t="str">
            <v>Abbey National Treasury Services plc ~ (non UK)</v>
          </cell>
          <cell r="E304" t="str">
            <v>GB</v>
          </cell>
          <cell r="F304" t="str">
            <v>Credit/Loan Company</v>
          </cell>
          <cell r="G304">
            <v>5</v>
          </cell>
        </row>
        <row r="305">
          <cell r="A305" t="str">
            <v>NEWARK CBO BV MTM</v>
          </cell>
          <cell r="B305" t="str">
            <v>S4</v>
          </cell>
          <cell r="C305" t="str">
            <v>C-B536</v>
          </cell>
          <cell r="D305" t="str">
            <v>Abbey National Treasury Services plc ~ (non UK)</v>
          </cell>
          <cell r="E305" t="str">
            <v>GB</v>
          </cell>
          <cell r="F305" t="str">
            <v>Credit/Loan Company</v>
          </cell>
          <cell r="G305">
            <v>5</v>
          </cell>
        </row>
        <row r="306">
          <cell r="A306" t="str">
            <v>NEWARKCBO</v>
          </cell>
          <cell r="B306" t="str">
            <v>S4</v>
          </cell>
          <cell r="C306" t="str">
            <v>C-B536</v>
          </cell>
          <cell r="D306" t="str">
            <v>Abbey National Treasury Services plc ~ (non UK)</v>
          </cell>
          <cell r="E306" t="str">
            <v>GB</v>
          </cell>
          <cell r="F306" t="str">
            <v>Credit/Loan Company</v>
          </cell>
          <cell r="G306">
            <v>5</v>
          </cell>
        </row>
        <row r="307">
          <cell r="A307" t="str">
            <v>AGECROFT</v>
          </cell>
          <cell r="B307" t="str">
            <v>T1</v>
          </cell>
          <cell r="C307" t="str">
            <v>C-2538</v>
          </cell>
          <cell r="D307" t="str">
            <v>Agecroft Properties (No.2) Limited</v>
          </cell>
          <cell r="E307" t="str">
            <v>GB</v>
          </cell>
          <cell r="F307" t="str">
            <v>Credit/Loan Company</v>
          </cell>
          <cell r="G307">
            <v>5</v>
          </cell>
        </row>
        <row r="308">
          <cell r="A308" t="str">
            <v>AGECROFT PROP (NO 2)</v>
          </cell>
          <cell r="B308" t="str">
            <v>T1</v>
          </cell>
          <cell r="C308" t="str">
            <v>C-2538</v>
          </cell>
          <cell r="D308" t="str">
            <v>Agecroft Properties (No.2) Limited</v>
          </cell>
          <cell r="E308" t="str">
            <v>GB</v>
          </cell>
          <cell r="F308" t="str">
            <v>Credit/Loan Company</v>
          </cell>
          <cell r="G308">
            <v>5</v>
          </cell>
        </row>
        <row r="309">
          <cell r="A309" t="str">
            <v>ANTS AGECROFT</v>
          </cell>
          <cell r="B309" t="str">
            <v>T1</v>
          </cell>
          <cell r="C309" t="str">
            <v>C-2538</v>
          </cell>
          <cell r="D309" t="str">
            <v>Agecroft Properties (No.2) Limited</v>
          </cell>
          <cell r="E309" t="str">
            <v>GB</v>
          </cell>
          <cell r="F309" t="str">
            <v>Credit/Loan Company</v>
          </cell>
          <cell r="G309">
            <v>5</v>
          </cell>
        </row>
        <row r="310">
          <cell r="A310" t="str">
            <v>ANTSAGECRO</v>
          </cell>
          <cell r="B310" t="str">
            <v>T1</v>
          </cell>
          <cell r="C310" t="str">
            <v>C-2538</v>
          </cell>
          <cell r="D310" t="str">
            <v>Agecroft Properties (No.2) Limited</v>
          </cell>
          <cell r="E310" t="str">
            <v>GB</v>
          </cell>
          <cell r="F310" t="str">
            <v>Credit/Loan Company</v>
          </cell>
          <cell r="G310">
            <v>5</v>
          </cell>
        </row>
        <row r="311">
          <cell r="A311" t="str">
            <v>A.N.T. (PROPERTY) LTD</v>
          </cell>
          <cell r="B311" t="str">
            <v>T2</v>
          </cell>
          <cell r="C311" t="str">
            <v>C-2149</v>
          </cell>
          <cell r="D311" t="str">
            <v>Abbey National Property Services Limited</v>
          </cell>
          <cell r="E311" t="str">
            <v>GB</v>
          </cell>
          <cell r="F311" t="str">
            <v>Credit/Loan Company</v>
          </cell>
          <cell r="G311">
            <v>5</v>
          </cell>
        </row>
        <row r="312">
          <cell r="A312" t="str">
            <v>ANTS US</v>
          </cell>
          <cell r="B312" t="str">
            <v>U1</v>
          </cell>
          <cell r="C312" t="str">
            <v>C-B536</v>
          </cell>
          <cell r="D312" t="str">
            <v>Abbey National Treasury Services plc ~ (non UK)</v>
          </cell>
          <cell r="E312" t="str">
            <v>GB</v>
          </cell>
          <cell r="F312" t="str">
            <v>Credit/Loan Company</v>
          </cell>
          <cell r="G312">
            <v>12</v>
          </cell>
        </row>
        <row r="313">
          <cell r="A313" t="str">
            <v>ANTS US ISSUER</v>
          </cell>
          <cell r="B313" t="str">
            <v>U1</v>
          </cell>
          <cell r="C313" t="str">
            <v>C-B536</v>
          </cell>
          <cell r="D313" t="str">
            <v>Abbey National Treasury Services plc ~ (non UK)</v>
          </cell>
          <cell r="E313" t="str">
            <v>GB</v>
          </cell>
          <cell r="F313" t="str">
            <v>Credit/Loan Company</v>
          </cell>
          <cell r="G313">
            <v>12</v>
          </cell>
        </row>
        <row r="314">
          <cell r="A314" t="str">
            <v>ANTSUS</v>
          </cell>
          <cell r="B314" t="str">
            <v>U1</v>
          </cell>
          <cell r="C314" t="str">
            <v>C-B536</v>
          </cell>
          <cell r="D314" t="str">
            <v>Abbey National Treasury Services plc ~ (non UK)</v>
          </cell>
          <cell r="E314" t="str">
            <v>GB</v>
          </cell>
          <cell r="F314" t="str">
            <v>Credit/Loan Company</v>
          </cell>
          <cell r="G314">
            <v>12</v>
          </cell>
        </row>
        <row r="315">
          <cell r="A315" t="str">
            <v>ANTSUSISSU</v>
          </cell>
          <cell r="B315" t="str">
            <v>U1</v>
          </cell>
          <cell r="C315" t="str">
            <v>C-B536</v>
          </cell>
          <cell r="D315" t="str">
            <v>Abbey National Treasury Services plc ~ (non UK)</v>
          </cell>
          <cell r="E315" t="str">
            <v>GB</v>
          </cell>
          <cell r="F315" t="str">
            <v>Credit/Loan Company</v>
          </cell>
          <cell r="G315">
            <v>12</v>
          </cell>
        </row>
        <row r="316">
          <cell r="A316" t="str">
            <v>ANTSUSSCB</v>
          </cell>
          <cell r="B316" t="str">
            <v>U1</v>
          </cell>
          <cell r="C316" t="str">
            <v>C-B536</v>
          </cell>
          <cell r="D316" t="str">
            <v>Abbey National Treasury Services plc ~ (non UK)</v>
          </cell>
          <cell r="E316" t="str">
            <v>GB</v>
          </cell>
          <cell r="F316" t="str">
            <v>Credit/Loan Company</v>
          </cell>
          <cell r="G316">
            <v>12</v>
          </cell>
        </row>
        <row r="317">
          <cell r="A317" t="str">
            <v>ULH</v>
          </cell>
          <cell r="B317" t="str">
            <v>U1</v>
          </cell>
          <cell r="C317" t="str">
            <v>C-B536</v>
          </cell>
          <cell r="D317" t="str">
            <v>Abbey National Treasury Services plc ~ (non UK)</v>
          </cell>
          <cell r="E317" t="str">
            <v>GB</v>
          </cell>
          <cell r="F317" t="str">
            <v>Credit/Loan Company</v>
          </cell>
          <cell r="G317">
            <v>12</v>
          </cell>
        </row>
        <row r="318">
          <cell r="A318" t="str">
            <v>UMB</v>
          </cell>
          <cell r="B318" t="str">
            <v>U1</v>
          </cell>
          <cell r="C318" t="str">
            <v>C-B536</v>
          </cell>
          <cell r="D318" t="str">
            <v>Abbey National Treasury Services plc ~ (non UK)</v>
          </cell>
          <cell r="E318" t="str">
            <v>GB</v>
          </cell>
          <cell r="F318" t="str">
            <v>Credit/Loan Company</v>
          </cell>
          <cell r="G318">
            <v>12</v>
          </cell>
        </row>
        <row r="319">
          <cell r="A319" t="str">
            <v>USUBRFLDNA</v>
          </cell>
          <cell r="B319" t="str">
            <v>U1</v>
          </cell>
          <cell r="C319" t="str">
            <v>C-B536</v>
          </cell>
          <cell r="D319" t="str">
            <v>Abbey National Treasury Services plc ~ (non UK)</v>
          </cell>
          <cell r="E319" t="str">
            <v>GB</v>
          </cell>
          <cell r="F319" t="str">
            <v>Credit/Loan Company</v>
          </cell>
          <cell r="G319">
            <v>12</v>
          </cell>
        </row>
        <row r="320">
          <cell r="A320" t="str">
            <v>ANTS (US BRANCH) IBF</v>
          </cell>
          <cell r="B320" t="str">
            <v>U2</v>
          </cell>
          <cell r="C320" t="str">
            <v>C-B536</v>
          </cell>
          <cell r="D320" t="str">
            <v>Abbey National Treasury Services plc ~ (non UK)</v>
          </cell>
          <cell r="E320" t="str">
            <v>GB</v>
          </cell>
          <cell r="F320" t="str">
            <v>Credit/Loan Company</v>
          </cell>
          <cell r="G320">
            <v>12</v>
          </cell>
        </row>
        <row r="321">
          <cell r="A321" t="str">
            <v>ANTSIBF</v>
          </cell>
          <cell r="B321" t="str">
            <v>U2</v>
          </cell>
          <cell r="C321" t="str">
            <v>C-B536</v>
          </cell>
          <cell r="D321" t="str">
            <v>Abbey National Treasury Services plc ~ (non UK)</v>
          </cell>
          <cell r="E321" t="str">
            <v>GB</v>
          </cell>
          <cell r="F321" t="str">
            <v>Credit/Loan Company</v>
          </cell>
          <cell r="G321">
            <v>12</v>
          </cell>
        </row>
        <row r="322">
          <cell r="A322" t="str">
            <v>US BRANCH UK HOLDGS</v>
          </cell>
          <cell r="B322" t="str">
            <v>U3</v>
          </cell>
          <cell r="C322" t="str">
            <v>C-2501</v>
          </cell>
          <cell r="D322" t="str">
            <v>Abbey National (America) Holdings Inc.</v>
          </cell>
          <cell r="E322" t="str">
            <v>US</v>
          </cell>
          <cell r="F322" t="str">
            <v>Credit/Loan Company</v>
          </cell>
          <cell r="G322">
            <v>1</v>
          </cell>
        </row>
        <row r="323">
          <cell r="A323" t="str">
            <v>US BRANCH (AMERICAN) UK HOLDGS</v>
          </cell>
          <cell r="B323" t="str">
            <v>U4</v>
          </cell>
          <cell r="C323" t="str">
            <v>C-2500</v>
          </cell>
          <cell r="D323" t="str">
            <v>Abbey National (America) Holdings Inc.</v>
          </cell>
          <cell r="E323" t="str">
            <v>US</v>
          </cell>
          <cell r="F323" t="str">
            <v>Credit/Loan Company</v>
          </cell>
          <cell r="G323">
            <v>1</v>
          </cell>
        </row>
        <row r="324">
          <cell r="A324" t="str">
            <v>US BRANCH EMPLOYMENT SERVICES</v>
          </cell>
          <cell r="B324" t="str">
            <v>U5</v>
          </cell>
          <cell r="C324" t="str">
            <v>C-2509</v>
          </cell>
          <cell r="D324" t="str">
            <v>Abbey National Employment Services Inc.</v>
          </cell>
          <cell r="E324" t="str">
            <v>US</v>
          </cell>
          <cell r="F324" t="str">
            <v>Credit/Loan Company</v>
          </cell>
          <cell r="G324">
            <v>1</v>
          </cell>
        </row>
        <row r="325">
          <cell r="A325" t="str">
            <v>AB NAT FIN INV 3 LTD</v>
          </cell>
          <cell r="B325" t="str">
            <v>V3</v>
          </cell>
          <cell r="C325" t="str">
            <v>C-2510</v>
          </cell>
          <cell r="D325" t="str">
            <v>Abbey National Financial Investments 3 B.V.</v>
          </cell>
          <cell r="E325" t="str">
            <v>NL</v>
          </cell>
          <cell r="F325" t="str">
            <v>Credit/Loan Company</v>
          </cell>
          <cell r="G325">
            <v>8</v>
          </cell>
        </row>
        <row r="326">
          <cell r="A326" t="str">
            <v>ANFININV3</v>
          </cell>
          <cell r="B326" t="str">
            <v>V3</v>
          </cell>
          <cell r="C326" t="str">
            <v>C-2510</v>
          </cell>
          <cell r="D326" t="str">
            <v>Abbey National Financial Investments 3 B.V.</v>
          </cell>
          <cell r="E326" t="str">
            <v>NL</v>
          </cell>
          <cell r="F326" t="str">
            <v>Credit/Loan Company</v>
          </cell>
          <cell r="G326">
            <v>8</v>
          </cell>
        </row>
        <row r="327">
          <cell r="A327" t="str">
            <v>ANFININV4</v>
          </cell>
          <cell r="B327" t="str">
            <v>V4</v>
          </cell>
          <cell r="C327" t="str">
            <v>C-2511</v>
          </cell>
          <cell r="D327" t="str">
            <v>Abbey National Financial Investments 4 B.V.</v>
          </cell>
          <cell r="E327" t="str">
            <v>NL</v>
          </cell>
          <cell r="F327" t="str">
            <v>Credit/Loan Company</v>
          </cell>
          <cell r="G327">
            <v>8</v>
          </cell>
        </row>
        <row r="328">
          <cell r="A328" t="str">
            <v>ANTS CAYMAN ISL BR</v>
          </cell>
          <cell r="B328" t="str">
            <v>Y1</v>
          </cell>
          <cell r="C328" t="str">
            <v>C-B536</v>
          </cell>
          <cell r="D328" t="str">
            <v>Abbey National Treasury Services plc ~ (non UK)</v>
          </cell>
          <cell r="E328" t="str">
            <v>GB</v>
          </cell>
          <cell r="F328" t="str">
            <v>Credit/Loan Company</v>
          </cell>
          <cell r="G328">
            <v>12</v>
          </cell>
        </row>
        <row r="329">
          <cell r="A329" t="str">
            <v>ANTSCAYMAN</v>
          </cell>
          <cell r="B329" t="str">
            <v>Y1</v>
          </cell>
          <cell r="C329" t="str">
            <v>C-B536</v>
          </cell>
          <cell r="D329" t="str">
            <v>Abbey National Treasury Services plc ~ (non UK)</v>
          </cell>
          <cell r="E329" t="str">
            <v>GB</v>
          </cell>
          <cell r="F329" t="str">
            <v>Credit/Loan Company</v>
          </cell>
          <cell r="G329">
            <v>12</v>
          </cell>
        </row>
        <row r="330">
          <cell r="A330" t="str">
            <v>BCO SANT C HI NY IBF</v>
          </cell>
          <cell r="C330" t="str">
            <v>C-0001</v>
          </cell>
          <cell r="D330" t="str">
            <v>Banco Santander Central Hispano</v>
          </cell>
          <cell r="E330" t="str">
            <v>ES</v>
          </cell>
          <cell r="F330" t="str">
            <v>Credit/Loan Company</v>
          </cell>
          <cell r="G330">
            <v>18</v>
          </cell>
        </row>
        <row r="331">
          <cell r="A331" t="str">
            <v>BCO SANT CEN H MAD</v>
          </cell>
          <cell r="C331" t="str">
            <v>C-0001</v>
          </cell>
          <cell r="D331" t="str">
            <v>Banco Santander Central Hispano</v>
          </cell>
          <cell r="E331" t="str">
            <v>ES</v>
          </cell>
          <cell r="F331" t="str">
            <v>Credit/Loan Company</v>
          </cell>
          <cell r="G331">
            <v>18</v>
          </cell>
        </row>
        <row r="332">
          <cell r="A332" t="str">
            <v>BCO SANT MD NOW BSCH</v>
          </cell>
          <cell r="C332" t="str">
            <v>C-0001</v>
          </cell>
          <cell r="D332" t="str">
            <v>Banco Santander Central Hispano</v>
          </cell>
          <cell r="E332" t="str">
            <v>ES</v>
          </cell>
          <cell r="F332" t="str">
            <v>Credit/Loan Company</v>
          </cell>
          <cell r="G332">
            <v>18</v>
          </cell>
        </row>
        <row r="333">
          <cell r="A333" t="str">
            <v>BCOSANTMAD</v>
          </cell>
          <cell r="C333" t="str">
            <v>C-0001</v>
          </cell>
          <cell r="D333" t="str">
            <v>Banco Santander Central Hispano</v>
          </cell>
          <cell r="E333" t="str">
            <v>ES</v>
          </cell>
          <cell r="F333" t="str">
            <v>Credit/Loan Company</v>
          </cell>
          <cell r="G333">
            <v>18</v>
          </cell>
        </row>
        <row r="334">
          <cell r="A334" t="str">
            <v>BSCHMAD</v>
          </cell>
          <cell r="C334" t="str">
            <v>C-0001</v>
          </cell>
          <cell r="D334" t="str">
            <v>Banco Santander Central Hispano</v>
          </cell>
          <cell r="E334" t="str">
            <v>ES</v>
          </cell>
          <cell r="F334" t="str">
            <v>Credit/Loan Company</v>
          </cell>
          <cell r="G334">
            <v>18</v>
          </cell>
        </row>
        <row r="335">
          <cell r="A335" t="str">
            <v>BSCHNYIBF</v>
          </cell>
          <cell r="C335" t="str">
            <v>C-0001</v>
          </cell>
          <cell r="D335" t="str">
            <v>Banco Santander Central Hispano</v>
          </cell>
          <cell r="E335" t="str">
            <v>ES</v>
          </cell>
          <cell r="F335" t="str">
            <v>Credit/Loan Company</v>
          </cell>
          <cell r="G335">
            <v>18</v>
          </cell>
        </row>
        <row r="336">
          <cell r="A336" t="str">
            <v>BCO BANIF SA</v>
          </cell>
          <cell r="C336" t="str">
            <v>C-0008</v>
          </cell>
          <cell r="D336" t="str">
            <v>BANCO BANIF, S.A.</v>
          </cell>
          <cell r="E336" t="str">
            <v>ES</v>
          </cell>
          <cell r="F336" t="str">
            <v>Credit/Loan Company</v>
          </cell>
          <cell r="G336">
            <v>18</v>
          </cell>
        </row>
        <row r="337">
          <cell r="A337" t="str">
            <v>BCOBANIFSA</v>
          </cell>
          <cell r="C337" t="str">
            <v>C-0008</v>
          </cell>
          <cell r="D337" t="str">
            <v>BANCO BANIF, S.A.</v>
          </cell>
          <cell r="E337" t="str">
            <v>ES</v>
          </cell>
          <cell r="F337" t="str">
            <v>Credit/Loan Company</v>
          </cell>
          <cell r="G337">
            <v>18</v>
          </cell>
        </row>
        <row r="338">
          <cell r="A338" t="str">
            <v>SANTANCFUK</v>
          </cell>
          <cell r="C338" t="str">
            <v>C-02007</v>
          </cell>
          <cell r="D338" t="str">
            <v>Santander Consumer Finance (UK) plc</v>
          </cell>
          <cell r="E338" t="str">
            <v>GB</v>
          </cell>
          <cell r="F338" t="str">
            <v>Credit/Loan Company</v>
          </cell>
          <cell r="G338">
            <v>18</v>
          </cell>
        </row>
        <row r="339">
          <cell r="A339" t="str">
            <v>SANTAND CONS UK PLC</v>
          </cell>
          <cell r="C339" t="str">
            <v>C-02007</v>
          </cell>
          <cell r="D339" t="str">
            <v>Santander Consumer Finance (UK) plc</v>
          </cell>
          <cell r="E339" t="str">
            <v>GB</v>
          </cell>
          <cell r="F339" t="str">
            <v>Credit/Loan Company</v>
          </cell>
          <cell r="G339">
            <v>18</v>
          </cell>
        </row>
        <row r="340">
          <cell r="A340" t="str">
            <v>BCO SANTANDER TOTTA</v>
          </cell>
          <cell r="C340" t="str">
            <v>C-0411</v>
          </cell>
          <cell r="D340" t="str">
            <v>Banco Santander Totta</v>
          </cell>
          <cell r="E340" t="str">
            <v>ES</v>
          </cell>
          <cell r="F340" t="str">
            <v>Credit/Loan Company</v>
          </cell>
          <cell r="G340">
            <v>18</v>
          </cell>
        </row>
        <row r="341">
          <cell r="A341" t="str">
            <v>BCOSANTOTT</v>
          </cell>
          <cell r="C341" t="str">
            <v>C-0411</v>
          </cell>
          <cell r="D341" t="str">
            <v>Banco Santander Totta</v>
          </cell>
          <cell r="E341" t="str">
            <v>ES</v>
          </cell>
          <cell r="F341" t="str">
            <v>Credit/Loan Company</v>
          </cell>
          <cell r="G341">
            <v>18</v>
          </cell>
        </row>
        <row r="342">
          <cell r="A342" t="str">
            <v>BCO TOTTA ACORES LIS</v>
          </cell>
          <cell r="C342" t="str">
            <v>C-0411</v>
          </cell>
          <cell r="D342" t="str">
            <v>Banco Santander Totta</v>
          </cell>
          <cell r="E342" t="str">
            <v>ES</v>
          </cell>
          <cell r="F342" t="str">
            <v>Credit/Loan Company</v>
          </cell>
          <cell r="G342">
            <v>18</v>
          </cell>
        </row>
        <row r="343">
          <cell r="A343" t="str">
            <v>STRUC COV BD ANTS IS</v>
          </cell>
          <cell r="C343" t="str">
            <v>C-2103</v>
          </cell>
          <cell r="D343" t="str">
            <v>Abbey Covered Bonds LLP</v>
          </cell>
          <cell r="E343" t="str">
            <v>GB</v>
          </cell>
          <cell r="F343" t="str">
            <v>Credit/Loan Company</v>
          </cell>
          <cell r="G343">
            <v>18</v>
          </cell>
        </row>
        <row r="344">
          <cell r="A344" t="str">
            <v>ABCOVBLLP</v>
          </cell>
          <cell r="C344" t="str">
            <v>C-2103</v>
          </cell>
          <cell r="D344" t="str">
            <v>Abbey Covered Bonds LLP</v>
          </cell>
          <cell r="E344" t="str">
            <v>GB</v>
          </cell>
          <cell r="F344" t="str">
            <v>Credit/Loan Company</v>
          </cell>
          <cell r="G344">
            <v>18</v>
          </cell>
        </row>
        <row r="345">
          <cell r="A345" t="str">
            <v>CVSTLLPICA</v>
          </cell>
          <cell r="C345" t="str">
            <v>C-2103</v>
          </cell>
          <cell r="D345" t="str">
            <v>Abbey Covered Bonds LLP</v>
          </cell>
          <cell r="E345" t="str">
            <v>GB</v>
          </cell>
          <cell r="F345" t="str">
            <v>Credit/Loan Company</v>
          </cell>
          <cell r="G345">
            <v>18</v>
          </cell>
        </row>
        <row r="346">
          <cell r="A346" t="str">
            <v>STRC CVRD BND INT CO</v>
          </cell>
          <cell r="C346" t="str">
            <v>C-2103</v>
          </cell>
          <cell r="D346" t="str">
            <v>Abbey Covered Bonds LLP</v>
          </cell>
          <cell r="E346" t="str">
            <v>GB</v>
          </cell>
          <cell r="F346" t="str">
            <v>Credit/Loan Company</v>
          </cell>
          <cell r="G346">
            <v>18</v>
          </cell>
        </row>
        <row r="347">
          <cell r="A347" t="str">
            <v>ANBI</v>
          </cell>
          <cell r="C347" t="str">
            <v>C-2108</v>
          </cell>
          <cell r="D347" t="str">
            <v>Abbey National Beta Investments Limited (C-2108)</v>
          </cell>
        </row>
        <row r="348">
          <cell r="A348" t="str">
            <v>AN MTG FINANCE</v>
          </cell>
          <cell r="C348" t="str">
            <v>C-2139</v>
          </cell>
          <cell r="D348" t="str">
            <v>Abbey National Mortgage Finance plc</v>
          </cell>
          <cell r="E348" t="str">
            <v>GB</v>
          </cell>
          <cell r="F348" t="str">
            <v>Credit/Loan Company</v>
          </cell>
          <cell r="G348">
            <v>18</v>
          </cell>
        </row>
        <row r="349">
          <cell r="A349" t="str">
            <v>ANMFPLC</v>
          </cell>
          <cell r="C349" t="str">
            <v>C-2139</v>
          </cell>
          <cell r="D349" t="str">
            <v>Abbey National Mortgage Finance plc</v>
          </cell>
          <cell r="E349" t="str">
            <v>GB</v>
          </cell>
          <cell r="F349" t="str">
            <v>Credit/Loan Company</v>
          </cell>
          <cell r="G349">
            <v>18</v>
          </cell>
        </row>
        <row r="350">
          <cell r="A350" t="str">
            <v>CARFAX INSURANCE</v>
          </cell>
          <cell r="C350" t="str">
            <v>C-2157</v>
          </cell>
          <cell r="D350" t="str">
            <v>Carfax Insurance Limited (C-2157)</v>
          </cell>
        </row>
        <row r="351">
          <cell r="A351" t="str">
            <v>CATER ALLEN PRIV BK</v>
          </cell>
          <cell r="C351" t="str">
            <v>C-2161</v>
          </cell>
          <cell r="D351" t="str">
            <v>CA Premier Banking Limited</v>
          </cell>
          <cell r="E351" t="str">
            <v>GB</v>
          </cell>
          <cell r="F351" t="str">
            <v>Credit/Loan Company</v>
          </cell>
          <cell r="G351">
            <v>18</v>
          </cell>
        </row>
        <row r="352">
          <cell r="A352" t="str">
            <v>CATER ALLEN LDN</v>
          </cell>
          <cell r="C352" t="str">
            <v>C-2161</v>
          </cell>
          <cell r="D352" t="str">
            <v>CA Premier Banking Limited</v>
          </cell>
          <cell r="E352" t="str">
            <v>GB</v>
          </cell>
          <cell r="F352" t="str">
            <v>Credit/Loan Company</v>
          </cell>
          <cell r="G352">
            <v>18</v>
          </cell>
        </row>
        <row r="353">
          <cell r="A353" t="str">
            <v>CATERPRIBK</v>
          </cell>
          <cell r="C353" t="str">
            <v>C-2161</v>
          </cell>
          <cell r="D353" t="str">
            <v>CA Premier Banking Limited</v>
          </cell>
          <cell r="E353" t="str">
            <v>GB</v>
          </cell>
          <cell r="F353" t="str">
            <v>Credit/Loan Company</v>
          </cell>
          <cell r="G353">
            <v>18</v>
          </cell>
        </row>
        <row r="354">
          <cell r="A354" t="str">
            <v>CATER TYNDALL LTD</v>
          </cell>
          <cell r="C354" t="str">
            <v>C-2168</v>
          </cell>
          <cell r="D354" t="str">
            <v>Cater Tyndall Limited</v>
          </cell>
          <cell r="E354" t="str">
            <v>GB</v>
          </cell>
          <cell r="F354" t="str">
            <v>Credit/Loan Company</v>
          </cell>
          <cell r="G354">
            <v>18</v>
          </cell>
        </row>
        <row r="355">
          <cell r="A355" t="str">
            <v>CATERTYNDL</v>
          </cell>
          <cell r="C355" t="str">
            <v>C-2168</v>
          </cell>
          <cell r="D355" t="str">
            <v>Cater Tyndall Limited</v>
          </cell>
          <cell r="E355" t="str">
            <v>GB</v>
          </cell>
          <cell r="F355" t="str">
            <v>Credit/Loan Company</v>
          </cell>
          <cell r="G355">
            <v>18</v>
          </cell>
        </row>
        <row r="356">
          <cell r="A356" t="str">
            <v>TLGSFPRF2A</v>
          </cell>
          <cell r="C356" t="str">
            <v>C-2168</v>
          </cell>
          <cell r="D356" t="str">
            <v>Cater Tyndall Limited</v>
          </cell>
          <cell r="E356" t="str">
            <v>GB</v>
          </cell>
          <cell r="F356" t="str">
            <v>Credit/Loan Company</v>
          </cell>
          <cell r="G356">
            <v>18</v>
          </cell>
        </row>
        <row r="357">
          <cell r="A357" t="str">
            <v>HOLMES FINANCE XC AC</v>
          </cell>
          <cell r="C357" t="str">
            <v>C-2183</v>
          </cell>
          <cell r="D357" t="str">
            <v>Holmes Funding Limited</v>
          </cell>
          <cell r="E357" t="str">
            <v>GB</v>
          </cell>
          <cell r="F357" t="str">
            <v>Credit/Loan Company</v>
          </cell>
          <cell r="G357">
            <v>18</v>
          </cell>
        </row>
        <row r="358">
          <cell r="A358" t="str">
            <v>HOLMES FUNDING LTD</v>
          </cell>
          <cell r="C358" t="str">
            <v>C-2183</v>
          </cell>
          <cell r="D358" t="str">
            <v>Holmes Funding Limited</v>
          </cell>
          <cell r="E358" t="str">
            <v>GB</v>
          </cell>
          <cell r="F358" t="str">
            <v>Credit/Loan Company</v>
          </cell>
          <cell r="G358">
            <v>18</v>
          </cell>
        </row>
        <row r="359">
          <cell r="A359" t="str">
            <v>HOLMESFDNG</v>
          </cell>
          <cell r="C359" t="str">
            <v>C-2183</v>
          </cell>
          <cell r="D359" t="str">
            <v>Holmes Funding Limited</v>
          </cell>
          <cell r="E359" t="str">
            <v>GB</v>
          </cell>
          <cell r="F359" t="str">
            <v>Credit/Loan Company</v>
          </cell>
          <cell r="G359">
            <v>18</v>
          </cell>
        </row>
        <row r="360">
          <cell r="A360" t="str">
            <v>HOLMESFXC</v>
          </cell>
          <cell r="C360" t="str">
            <v>C-2183</v>
          </cell>
          <cell r="D360" t="str">
            <v>Holmes Funding Limited</v>
          </cell>
          <cell r="E360" t="str">
            <v>GB</v>
          </cell>
          <cell r="F360" t="str">
            <v>Credit/Loan Company</v>
          </cell>
          <cell r="G360">
            <v>18</v>
          </cell>
        </row>
        <row r="361">
          <cell r="A361" t="str">
            <v>HOLMES FDG NO 1</v>
          </cell>
          <cell r="C361" t="str">
            <v>C-2184</v>
          </cell>
          <cell r="D361" t="str">
            <v>Holmes Funding No.1 PLC</v>
          </cell>
          <cell r="E361" t="str">
            <v>GB</v>
          </cell>
          <cell r="F361" t="str">
            <v>Credit/Loan Company</v>
          </cell>
          <cell r="G361">
            <v>18</v>
          </cell>
        </row>
        <row r="362">
          <cell r="A362" t="str">
            <v>HOLMESFDG1</v>
          </cell>
          <cell r="C362" t="str">
            <v>C-2184</v>
          </cell>
          <cell r="D362" t="str">
            <v>Holmes Funding No.1 PLC</v>
          </cell>
          <cell r="E362" t="str">
            <v>GB</v>
          </cell>
          <cell r="F362" t="str">
            <v>Credit/Loan Company</v>
          </cell>
          <cell r="G362">
            <v>18</v>
          </cell>
        </row>
        <row r="363">
          <cell r="A363" t="str">
            <v>HOLMES FDG NO 2</v>
          </cell>
          <cell r="C363" t="str">
            <v>C-2185</v>
          </cell>
          <cell r="D363" t="str">
            <v>Holmes Funding No.2 PLC</v>
          </cell>
          <cell r="E363" t="str">
            <v>GB</v>
          </cell>
          <cell r="F363" t="str">
            <v>Credit/Loan Company</v>
          </cell>
          <cell r="G363">
            <v>18</v>
          </cell>
        </row>
        <row r="364">
          <cell r="A364" t="str">
            <v>HOLMESFDG2</v>
          </cell>
          <cell r="C364" t="str">
            <v>C-2185</v>
          </cell>
          <cell r="D364" t="str">
            <v>Holmes Funding No.2 PLC</v>
          </cell>
          <cell r="E364" t="str">
            <v>GB</v>
          </cell>
          <cell r="F364" t="str">
            <v>Credit/Loan Company</v>
          </cell>
          <cell r="G364">
            <v>18</v>
          </cell>
        </row>
        <row r="365">
          <cell r="A365" t="str">
            <v>ANIFSL</v>
          </cell>
          <cell r="C365" t="str">
            <v>C-2189</v>
          </cell>
          <cell r="D365" t="str">
            <v>Insurance Funding Solutions Limited (formerly First National Litigation Funding Plc)</v>
          </cell>
          <cell r="E365" t="str">
            <v>GB</v>
          </cell>
          <cell r="F365" t="str">
            <v>Credit/Loan Company</v>
          </cell>
          <cell r="G365">
            <v>18</v>
          </cell>
        </row>
        <row r="366">
          <cell r="A366" t="str">
            <v>ANLITIFDG</v>
          </cell>
          <cell r="C366" t="str">
            <v>C-2189</v>
          </cell>
          <cell r="D366" t="str">
            <v>Insurance Funding Solutions Limited (formerly First National Litigation Funding Plc)</v>
          </cell>
          <cell r="E366" t="str">
            <v>GB</v>
          </cell>
          <cell r="F366" t="str">
            <v>Credit/Loan Company</v>
          </cell>
          <cell r="G366">
            <v>18</v>
          </cell>
        </row>
        <row r="367">
          <cell r="A367" t="str">
            <v>FIRST NAT LIT FUNDNG</v>
          </cell>
          <cell r="C367" t="str">
            <v>C-2189</v>
          </cell>
          <cell r="D367" t="str">
            <v>Insurance Funding Solutions Limited (formerly First National Litigation Funding Plc)</v>
          </cell>
          <cell r="E367" t="str">
            <v>GB</v>
          </cell>
          <cell r="F367" t="str">
            <v>Credit/Loan Company</v>
          </cell>
          <cell r="G367">
            <v>18</v>
          </cell>
        </row>
        <row r="368">
          <cell r="A368" t="str">
            <v>INS FD SOLUTIONS LTD</v>
          </cell>
          <cell r="C368" t="str">
            <v>C-2189</v>
          </cell>
          <cell r="D368" t="str">
            <v>Insurance Funding Solutions Limited (formerly First National Litigation Funding Plc)</v>
          </cell>
          <cell r="E368" t="str">
            <v>GB</v>
          </cell>
          <cell r="F368" t="str">
            <v>Credit/Loan Company</v>
          </cell>
          <cell r="G368">
            <v>18</v>
          </cell>
        </row>
        <row r="369">
          <cell r="A369" t="str">
            <v>SOL_LAS</v>
          </cell>
          <cell r="C369" t="str">
            <v>C-2200</v>
          </cell>
          <cell r="D369" t="str">
            <v>Solarlaser Limited (C-2200)</v>
          </cell>
        </row>
        <row r="370">
          <cell r="A370" t="str">
            <v>JAMES HAY HOLDINGS</v>
          </cell>
          <cell r="C370" t="str">
            <v>C-2307</v>
          </cell>
          <cell r="D370" t="str">
            <v>James Hay Holdings Limited (C-2307)</v>
          </cell>
          <cell r="E370" t="str">
            <v>GB</v>
          </cell>
          <cell r="F370" t="str">
            <v>Credit/Loan Company</v>
          </cell>
          <cell r="G370">
            <v>18</v>
          </cell>
        </row>
        <row r="371">
          <cell r="A371" t="str">
            <v>ANFSTMOTOR</v>
          </cell>
          <cell r="C371" t="str">
            <v>C-2335</v>
          </cell>
          <cell r="D371" t="str">
            <v>First National Motor plc</v>
          </cell>
          <cell r="E371" t="str">
            <v>JE</v>
          </cell>
          <cell r="F371" t="str">
            <v>Credit/Loan Company</v>
          </cell>
          <cell r="G371">
            <v>18</v>
          </cell>
        </row>
        <row r="372">
          <cell r="A372" t="str">
            <v>FIRST NAT MOTOR FIN</v>
          </cell>
          <cell r="C372" t="str">
            <v>C-2335</v>
          </cell>
          <cell r="D372" t="str">
            <v>First National Motor plc</v>
          </cell>
          <cell r="E372" t="str">
            <v>JE</v>
          </cell>
          <cell r="F372" t="str">
            <v>Credit/Loan Company</v>
          </cell>
          <cell r="G372">
            <v>18</v>
          </cell>
        </row>
        <row r="373">
          <cell r="A373" t="str">
            <v>FIRST NATL MOTOR FIN</v>
          </cell>
          <cell r="C373" t="str">
            <v>C-2335</v>
          </cell>
          <cell r="D373" t="str">
            <v>First National Motor plc</v>
          </cell>
          <cell r="E373" t="str">
            <v>JE</v>
          </cell>
          <cell r="F373" t="str">
            <v>Credit/Loan Company</v>
          </cell>
          <cell r="G373">
            <v>18</v>
          </cell>
        </row>
        <row r="374">
          <cell r="A374" t="str">
            <v>FIRST NATL TRICITY F</v>
          </cell>
          <cell r="C374" t="str">
            <v>C-2335</v>
          </cell>
          <cell r="D374" t="str">
            <v>First National Motor plc</v>
          </cell>
          <cell r="E374" t="str">
            <v>JE</v>
          </cell>
          <cell r="F374" t="str">
            <v>Credit/Loan Company</v>
          </cell>
          <cell r="G374">
            <v>18</v>
          </cell>
        </row>
        <row r="375">
          <cell r="A375" t="str">
            <v>FNMOTFIHAR</v>
          </cell>
          <cell r="C375" t="str">
            <v>C-2335</v>
          </cell>
          <cell r="D375" t="str">
            <v>First National Motor plc</v>
          </cell>
          <cell r="E375" t="str">
            <v>JE</v>
          </cell>
          <cell r="F375" t="str">
            <v>Credit/Loan Company</v>
          </cell>
          <cell r="G375">
            <v>18</v>
          </cell>
        </row>
        <row r="376">
          <cell r="A376" t="str">
            <v>FNTRFINHAR</v>
          </cell>
          <cell r="C376" t="str">
            <v>C-2335</v>
          </cell>
          <cell r="D376" t="str">
            <v>First National Motor plc</v>
          </cell>
          <cell r="E376" t="str">
            <v>JE</v>
          </cell>
          <cell r="F376" t="str">
            <v>Credit/Loan Company</v>
          </cell>
          <cell r="G376">
            <v>18</v>
          </cell>
        </row>
        <row r="377">
          <cell r="A377" t="str">
            <v>SCOT MUT INT INV FD</v>
          </cell>
          <cell r="C377" t="str">
            <v>C-2393</v>
          </cell>
          <cell r="D377" t="str">
            <v>Scottish Mutual International plc</v>
          </cell>
          <cell r="E377" t="str">
            <v>GB</v>
          </cell>
          <cell r="F377" t="str">
            <v>Credit/Loan Company</v>
          </cell>
          <cell r="G377">
            <v>18</v>
          </cell>
        </row>
        <row r="378">
          <cell r="A378" t="str">
            <v>SCOT MUT INTL</v>
          </cell>
          <cell r="C378" t="str">
            <v>C-2393</v>
          </cell>
          <cell r="D378" t="str">
            <v>Scottish Mutual International plc</v>
          </cell>
          <cell r="E378" t="str">
            <v>GB</v>
          </cell>
          <cell r="F378" t="str">
            <v>Credit/Loan Company</v>
          </cell>
          <cell r="G378">
            <v>18</v>
          </cell>
        </row>
        <row r="379">
          <cell r="A379" t="str">
            <v>SCOT MUT INTL USD</v>
          </cell>
          <cell r="C379" t="str">
            <v>C-2393</v>
          </cell>
          <cell r="D379" t="str">
            <v>Scottish Mutual International plc</v>
          </cell>
          <cell r="E379" t="str">
            <v>GB</v>
          </cell>
          <cell r="F379" t="str">
            <v>Credit/Loan Company</v>
          </cell>
          <cell r="G379">
            <v>18</v>
          </cell>
        </row>
        <row r="380">
          <cell r="A380" t="str">
            <v>SCOTMUIIF</v>
          </cell>
          <cell r="C380" t="str">
            <v>C-2393</v>
          </cell>
          <cell r="D380" t="str">
            <v>Scottish Mutual International plc</v>
          </cell>
          <cell r="E380" t="str">
            <v>GB</v>
          </cell>
          <cell r="F380" t="str">
            <v>Credit/Loan Company</v>
          </cell>
          <cell r="G380">
            <v>18</v>
          </cell>
        </row>
        <row r="381">
          <cell r="A381" t="str">
            <v>SCOTMUINT</v>
          </cell>
          <cell r="C381" t="str">
            <v>C-2393</v>
          </cell>
          <cell r="D381" t="str">
            <v>Scottish Mutual International plc</v>
          </cell>
          <cell r="E381" t="str">
            <v>GB</v>
          </cell>
          <cell r="F381" t="str">
            <v>Credit/Loan Company</v>
          </cell>
          <cell r="G381">
            <v>18</v>
          </cell>
        </row>
        <row r="382">
          <cell r="A382" t="str">
            <v>SCOTMUIUSD</v>
          </cell>
          <cell r="C382" t="str">
            <v>C-2393</v>
          </cell>
          <cell r="D382" t="str">
            <v>Scottish Mutual International plc</v>
          </cell>
          <cell r="E382" t="str">
            <v>GB</v>
          </cell>
          <cell r="F382" t="str">
            <v>Credit/Loan Company</v>
          </cell>
          <cell r="G382">
            <v>18</v>
          </cell>
        </row>
        <row r="383">
          <cell r="A383" t="str">
            <v>IDQLEHLD1A</v>
          </cell>
          <cell r="C383" t="str">
            <v>C-2548</v>
          </cell>
          <cell r="D383" t="str">
            <v>IEM (Holland) Aircraft Lease B.V.</v>
          </cell>
          <cell r="E383" t="str">
            <v>NL</v>
          </cell>
          <cell r="F383" t="str">
            <v>Credit/Loan Company</v>
          </cell>
          <cell r="G383">
            <v>18</v>
          </cell>
        </row>
        <row r="384">
          <cell r="A384" t="str">
            <v>ANAMAIDF1A</v>
          </cell>
          <cell r="C384" t="str">
            <v>C-2700</v>
          </cell>
          <cell r="D384" t="str">
            <v>Abbey National Asset Managers Limited</v>
          </cell>
          <cell r="E384" t="str">
            <v>GB</v>
          </cell>
          <cell r="F384" t="str">
            <v>Credit/Loan Company</v>
          </cell>
          <cell r="G384" t="str">
            <v xml:space="preserve"> </v>
          </cell>
        </row>
        <row r="385">
          <cell r="A385" t="str">
            <v>AN LIFE</v>
          </cell>
          <cell r="C385" t="str">
            <v>C-2702</v>
          </cell>
          <cell r="D385" t="str">
            <v>Abbey National Life plc</v>
          </cell>
          <cell r="E385" t="str">
            <v>GB</v>
          </cell>
          <cell r="F385" t="str">
            <v>Credit/Loan Company</v>
          </cell>
          <cell r="G385">
            <v>18</v>
          </cell>
        </row>
        <row r="386">
          <cell r="A386" t="str">
            <v>ANLIFE</v>
          </cell>
          <cell r="C386" t="str">
            <v>C-2702</v>
          </cell>
          <cell r="D386" t="str">
            <v>Abbey National Life plc</v>
          </cell>
          <cell r="E386" t="str">
            <v>GB</v>
          </cell>
          <cell r="F386" t="str">
            <v>Credit/Loan Company</v>
          </cell>
          <cell r="G386">
            <v>18</v>
          </cell>
        </row>
        <row r="387">
          <cell r="A387" t="str">
            <v>SCOTMUTUAL</v>
          </cell>
          <cell r="C387" t="str">
            <v>C-2716</v>
          </cell>
          <cell r="D387" t="str">
            <v>Scottish Mutual Assurance plc (C-2716)</v>
          </cell>
          <cell r="E387" t="str">
            <v>GB</v>
          </cell>
          <cell r="F387" t="str">
            <v>Credit/Loan Company</v>
          </cell>
          <cell r="G387">
            <v>18</v>
          </cell>
        </row>
        <row r="388">
          <cell r="A388" t="str">
            <v>SCOTTISH MUT ASS</v>
          </cell>
          <cell r="C388" t="str">
            <v>C-2716</v>
          </cell>
          <cell r="D388" t="str">
            <v>Scottish Mutual Assurance plc (C-2716)</v>
          </cell>
          <cell r="E388" t="str">
            <v>GB</v>
          </cell>
          <cell r="F388" t="str">
            <v>Credit/Loan Company</v>
          </cell>
          <cell r="G388">
            <v>18</v>
          </cell>
        </row>
        <row r="389">
          <cell r="A389" t="str">
            <v>SCOTTISH MUT ASS PLC</v>
          </cell>
          <cell r="C389" t="str">
            <v>C-2716</v>
          </cell>
          <cell r="D389" t="str">
            <v>Scottish Mutual Assurance plc (C-2716)</v>
          </cell>
          <cell r="E389" t="str">
            <v>GB</v>
          </cell>
          <cell r="F389" t="str">
            <v>Credit/Loan Company</v>
          </cell>
          <cell r="G389">
            <v>18</v>
          </cell>
        </row>
        <row r="390">
          <cell r="A390" t="str">
            <v>SCOTTISHMA</v>
          </cell>
          <cell r="C390" t="str">
            <v>C-2716</v>
          </cell>
          <cell r="D390" t="str">
            <v>Scottish Mutual Assurance plc (C-2716)</v>
          </cell>
          <cell r="E390" t="str">
            <v>GB</v>
          </cell>
          <cell r="F390" t="str">
            <v>Credit/Loan Company</v>
          </cell>
          <cell r="G390">
            <v>18</v>
          </cell>
        </row>
        <row r="391">
          <cell r="A391" t="str">
            <v>SCOT MUT PENSION LTD</v>
          </cell>
          <cell r="C391" t="str">
            <v>C-2720</v>
          </cell>
          <cell r="D391" t="str">
            <v>Scottish Mutual Pensions Limited</v>
          </cell>
          <cell r="E391" t="str">
            <v>GB</v>
          </cell>
          <cell r="F391" t="str">
            <v>Credit/Loan Company</v>
          </cell>
          <cell r="G391">
            <v>18</v>
          </cell>
        </row>
        <row r="392">
          <cell r="A392" t="str">
            <v>SCOTMPENSI</v>
          </cell>
          <cell r="C392" t="str">
            <v>C-2720</v>
          </cell>
          <cell r="D392" t="str">
            <v>Scottish Mutual Pensions Limited</v>
          </cell>
          <cell r="E392" t="str">
            <v>GB</v>
          </cell>
          <cell r="F392" t="str">
            <v>Credit/Loan Company</v>
          </cell>
          <cell r="G392">
            <v>18</v>
          </cell>
        </row>
        <row r="393">
          <cell r="A393" t="str">
            <v>SCOT MUT PEP ISA MGR</v>
          </cell>
          <cell r="C393" t="str">
            <v>C-2721</v>
          </cell>
          <cell r="D393" t="str">
            <v>Scottish Mutual PEP and ISA Managers Limited</v>
          </cell>
          <cell r="E393" t="str">
            <v>GB</v>
          </cell>
          <cell r="F393" t="str">
            <v>Credit/Loan Company</v>
          </cell>
          <cell r="G393">
            <v>18</v>
          </cell>
        </row>
        <row r="394">
          <cell r="A394" t="str">
            <v>SCOTMPEPIS</v>
          </cell>
          <cell r="C394" t="str">
            <v>C-2721</v>
          </cell>
          <cell r="D394" t="str">
            <v>Scottish Mutual PEP and ISA Managers Limited</v>
          </cell>
          <cell r="E394" t="str">
            <v>GB</v>
          </cell>
          <cell r="F394" t="str">
            <v>Credit/Loan Company</v>
          </cell>
          <cell r="G394">
            <v>18</v>
          </cell>
        </row>
        <row r="395">
          <cell r="A395" t="str">
            <v>ABBEY NAT PEP MAN</v>
          </cell>
          <cell r="C395" t="str">
            <v>C-2721</v>
          </cell>
          <cell r="D395" t="str">
            <v>Scottish Mutual PEP and ISA Managers Limited</v>
          </cell>
          <cell r="E395" t="str">
            <v>GB</v>
          </cell>
          <cell r="F395" t="str">
            <v>Credit/Loan Company</v>
          </cell>
          <cell r="G395">
            <v>18</v>
          </cell>
        </row>
        <row r="396">
          <cell r="A396" t="str">
            <v>ABBEYNATPE</v>
          </cell>
          <cell r="C396" t="str">
            <v>C-2721</v>
          </cell>
          <cell r="D396" t="str">
            <v>Scottish Mutual PEP and ISA Managers Limited</v>
          </cell>
          <cell r="E396" t="str">
            <v>GB</v>
          </cell>
          <cell r="F396" t="str">
            <v>Credit/Loan Company</v>
          </cell>
          <cell r="G396">
            <v>18</v>
          </cell>
        </row>
        <row r="397">
          <cell r="A397" t="str">
            <v>SCOTPROVLT</v>
          </cell>
          <cell r="C397" t="str">
            <v>C-2724</v>
          </cell>
          <cell r="D397" t="str">
            <v>Scottish Provident Limited</v>
          </cell>
          <cell r="E397" t="str">
            <v>GB</v>
          </cell>
          <cell r="F397" t="str">
            <v>Credit/Loan Company</v>
          </cell>
          <cell r="G397">
            <v>18</v>
          </cell>
        </row>
        <row r="398">
          <cell r="A398" t="str">
            <v>SCOTTISH PROV LTD</v>
          </cell>
          <cell r="C398" t="str">
            <v>C-2724</v>
          </cell>
          <cell r="D398" t="str">
            <v>Scottish Provident Limited</v>
          </cell>
          <cell r="E398" t="str">
            <v>GB</v>
          </cell>
          <cell r="F398" t="str">
            <v>Credit/Loan Company</v>
          </cell>
          <cell r="G398">
            <v>18</v>
          </cell>
        </row>
        <row r="399">
          <cell r="A399" t="str">
            <v>ABB NAT BUS EQP LEAS</v>
          </cell>
          <cell r="C399" t="str">
            <v>C-H145</v>
          </cell>
          <cell r="D399" t="str">
            <v>Abbey National plc ~ Group Holdings ~ chess pack</v>
          </cell>
          <cell r="E399" t="str">
            <v>GB</v>
          </cell>
          <cell r="F399" t="str">
            <v>Credit/Loan Company</v>
          </cell>
          <cell r="G399">
            <v>25</v>
          </cell>
        </row>
        <row r="400">
          <cell r="A400" t="str">
            <v>ABBEY NAT BUSINESS</v>
          </cell>
          <cell r="C400" t="str">
            <v>C-H145</v>
          </cell>
          <cell r="D400" t="str">
            <v>Abbey National plc ~ Group Holdings ~ chess pack</v>
          </cell>
          <cell r="E400" t="str">
            <v>GB</v>
          </cell>
          <cell r="F400" t="str">
            <v>Credit/Loan Company</v>
          </cell>
          <cell r="G400">
            <v>25</v>
          </cell>
        </row>
        <row r="401">
          <cell r="A401" t="str">
            <v>ABBEYGHANB</v>
          </cell>
          <cell r="C401" t="str">
            <v>C-H145</v>
          </cell>
          <cell r="D401" t="str">
            <v>Abbey National plc ~ Group Holdings ~ chess pack</v>
          </cell>
          <cell r="E401" t="str">
            <v>GB</v>
          </cell>
          <cell r="F401" t="str">
            <v>Credit/Loan Company</v>
          </cell>
          <cell r="G401">
            <v>25</v>
          </cell>
        </row>
        <row r="402">
          <cell r="A402" t="str">
            <v>NORFOLK LTD</v>
          </cell>
          <cell r="C402" t="str">
            <v>C-H145</v>
          </cell>
          <cell r="D402" t="str">
            <v>Abbey National plc ~ Group Holdings ~ chess pack</v>
          </cell>
          <cell r="E402" t="str">
            <v>GB</v>
          </cell>
          <cell r="F402" t="str">
            <v>Credit/Loan Company</v>
          </cell>
          <cell r="G402">
            <v>25</v>
          </cell>
        </row>
        <row r="405">
          <cell r="B405" t="str">
            <v>0000</v>
          </cell>
          <cell r="D405" t="str">
            <v>A N T S</v>
          </cell>
          <cell r="E405">
            <v>11</v>
          </cell>
          <cell r="F405" t="str">
            <v>C-A536</v>
          </cell>
          <cell r="G405" t="str">
            <v>Abbey National Treasury Services plc ~ (UK)</v>
          </cell>
        </row>
        <row r="406">
          <cell r="B406" t="str">
            <v>0100</v>
          </cell>
          <cell r="D406" t="str">
            <v>A N T S</v>
          </cell>
          <cell r="E406">
            <v>11</v>
          </cell>
          <cell r="F406" t="str">
            <v>C-A536</v>
          </cell>
          <cell r="G406" t="str">
            <v>Abbey National Treasury Services plc ~ (UK)</v>
          </cell>
        </row>
        <row r="407">
          <cell r="B407" t="str">
            <v>0101</v>
          </cell>
          <cell r="D407" t="str">
            <v>A N T S</v>
          </cell>
          <cell r="E407">
            <v>11</v>
          </cell>
          <cell r="F407" t="str">
            <v>C-A536</v>
          </cell>
          <cell r="G407" t="str">
            <v>Abbey National Treasury Services plc ~ (UK)</v>
          </cell>
        </row>
        <row r="408">
          <cell r="B408" t="str">
            <v>01ABUMLCSH1A99416AN</v>
          </cell>
          <cell r="D408" t="str">
            <v>ANTS INTERNATIONA</v>
          </cell>
          <cell r="E408">
            <v>18</v>
          </cell>
          <cell r="F408" t="str">
            <v>C-2353</v>
          </cell>
          <cell r="G408" t="str">
            <v xml:space="preserve">Abbey National International Limited </v>
          </cell>
        </row>
        <row r="409">
          <cell r="B409" t="str">
            <v>01ZSTATUTORYMGILL2</v>
          </cell>
          <cell r="D409" t="str">
            <v>ANTS INVEST LTD</v>
          </cell>
          <cell r="E409">
            <v>6</v>
          </cell>
          <cell r="F409" t="str">
            <v>C-2534</v>
          </cell>
          <cell r="G409" t="str">
            <v>Abbey National Treasury Services Investments Limited</v>
          </cell>
        </row>
        <row r="410">
          <cell r="B410" t="str">
            <v>0200</v>
          </cell>
          <cell r="D410" t="str">
            <v>AN PLC</v>
          </cell>
          <cell r="E410">
            <v>18</v>
          </cell>
          <cell r="F410" t="str">
            <v>C-H145</v>
          </cell>
          <cell r="G410" t="str">
            <v>Abbey National plc ~ Group Holdings ~ chess pack</v>
          </cell>
        </row>
        <row r="411">
          <cell r="B411" t="str">
            <v>0201</v>
          </cell>
          <cell r="D411" t="str">
            <v>AN PLC</v>
          </cell>
          <cell r="E411">
            <v>18</v>
          </cell>
          <cell r="F411" t="str">
            <v>C-H145</v>
          </cell>
          <cell r="G411" t="str">
            <v>Abbey National plc ~ Group Holdings ~ chess pack</v>
          </cell>
        </row>
        <row r="412">
          <cell r="B412" t="str">
            <v>0202</v>
          </cell>
          <cell r="D412" t="str">
            <v>AN PLC</v>
          </cell>
          <cell r="E412">
            <v>18</v>
          </cell>
          <cell r="F412" t="str">
            <v>C-H145</v>
          </cell>
          <cell r="G412" t="str">
            <v>Abbey National plc ~ Group Holdings ~ chess pack</v>
          </cell>
        </row>
        <row r="413">
          <cell r="B413" t="str">
            <v>0500</v>
          </cell>
          <cell r="D413" t="str">
            <v>ANNA</v>
          </cell>
          <cell r="E413">
            <v>18</v>
          </cell>
          <cell r="F413" t="str">
            <v>C-2519</v>
          </cell>
          <cell r="G413" t="str">
            <v>Abbey National North America Corporation (C-2519)</v>
          </cell>
        </row>
        <row r="414">
          <cell r="B414" t="str">
            <v>1000</v>
          </cell>
          <cell r="D414" t="str">
            <v>AN STRUCTURED ISSUES</v>
          </cell>
          <cell r="E414">
            <v>10</v>
          </cell>
          <cell r="F414" t="str">
            <v>C-2539</v>
          </cell>
          <cell r="G414" t="str">
            <v>AN Structured Issues Limited</v>
          </cell>
        </row>
        <row r="415">
          <cell r="B415" t="str">
            <v>1015018800003_QUAYS000BLANK</v>
          </cell>
          <cell r="D415" t="str">
            <v>CATER ALLEN HOLDINGS LTD</v>
          </cell>
          <cell r="E415">
            <v>8</v>
          </cell>
          <cell r="F415" t="str">
            <v>C-2542</v>
          </cell>
          <cell r="G415" t="str">
            <v>Cater Allen Holdings Limited</v>
          </cell>
        </row>
        <row r="416">
          <cell r="B416" t="str">
            <v>1015018800003_QUAYS000SPARK5</v>
          </cell>
          <cell r="D416" t="str">
            <v>CATER ALLEN SYNDICATE MANAGEMENT</v>
          </cell>
          <cell r="E416">
            <v>7</v>
          </cell>
          <cell r="F416" t="str">
            <v>C-2546</v>
          </cell>
          <cell r="G416" t="str">
            <v>Cater Allen Syndicate Management Limited</v>
          </cell>
        </row>
        <row r="417">
          <cell r="B417" t="str">
            <v>101501880000ABQCPHDG_A257468AB</v>
          </cell>
          <cell r="D417" t="str">
            <v>A N T S</v>
          </cell>
          <cell r="E417">
            <v>11</v>
          </cell>
          <cell r="F417" t="str">
            <v>C-A536</v>
          </cell>
          <cell r="G417" t="str">
            <v>Abbey National Treasury Services plc ~ (UK)</v>
          </cell>
        </row>
        <row r="418">
          <cell r="B418" t="str">
            <v>101501880000ABQCPHDG_A260764AB</v>
          </cell>
          <cell r="D418" t="str">
            <v>A N T S</v>
          </cell>
          <cell r="E418">
            <v>11</v>
          </cell>
          <cell r="F418" t="str">
            <v>C-A536</v>
          </cell>
          <cell r="G418" t="str">
            <v>Abbey National Treasury Services plc ~ (UK)</v>
          </cell>
        </row>
        <row r="419">
          <cell r="B419" t="str">
            <v>101501880000BIRRELL000BLANK</v>
          </cell>
          <cell r="D419" t="str">
            <v>CATER ALLEN HOLDINGS LTD</v>
          </cell>
          <cell r="E419">
            <v>8</v>
          </cell>
          <cell r="F419" t="str">
            <v>C-2542</v>
          </cell>
          <cell r="G419" t="str">
            <v>Cater Allen Holdings Limited</v>
          </cell>
        </row>
        <row r="420">
          <cell r="B420" t="str">
            <v>101501880000BIRRELL000SPARK5</v>
          </cell>
          <cell r="D420" t="str">
            <v>CATER ALLEN SYNDICATE MANAGEMENT</v>
          </cell>
          <cell r="E420">
            <v>7</v>
          </cell>
          <cell r="F420" t="str">
            <v>C-2546</v>
          </cell>
          <cell r="G420" t="str">
            <v>Cater Allen Syndicate Management Limited</v>
          </cell>
        </row>
        <row r="421">
          <cell r="B421" t="str">
            <v>101501880000BUQANUKINAHSHEE5</v>
          </cell>
          <cell r="D421" t="str">
            <v>AN PLC</v>
          </cell>
          <cell r="E421">
            <v>18</v>
          </cell>
          <cell r="F421" t="str">
            <v>C-H145</v>
          </cell>
          <cell r="G421" t="str">
            <v>Abbey National plc ~ Group Holdings ~ chess pack</v>
          </cell>
        </row>
        <row r="422">
          <cell r="B422" t="str">
            <v>101501880000BVQBETAINAMPERR5</v>
          </cell>
          <cell r="D422" t="str">
            <v>AN PLC</v>
          </cell>
          <cell r="E422">
            <v>18</v>
          </cell>
          <cell r="F422" t="str">
            <v>C-H145</v>
          </cell>
          <cell r="G422" t="str">
            <v>Abbey National plc ~ Group Holdings ~ chess pack</v>
          </cell>
        </row>
        <row r="423">
          <cell r="B423" t="str">
            <v>101501880000BVQBETAINATRAND5</v>
          </cell>
          <cell r="D423" t="str">
            <v>AN PLC</v>
          </cell>
          <cell r="E423">
            <v>18</v>
          </cell>
          <cell r="F423" t="str">
            <v>C-H145</v>
          </cell>
          <cell r="G423" t="str">
            <v>Abbey National plc ~ Group Holdings ~ chess pack</v>
          </cell>
        </row>
        <row r="424">
          <cell r="B424" t="str">
            <v>101501880000CA_ASSETM0BLANK</v>
          </cell>
          <cell r="D424" t="str">
            <v>CATER ALLEN HOLDINGS LTD</v>
          </cell>
          <cell r="E424">
            <v>8</v>
          </cell>
          <cell r="F424" t="str">
            <v>C-2542</v>
          </cell>
          <cell r="G424" t="str">
            <v>Cater Allen Holdings Limited</v>
          </cell>
        </row>
        <row r="425">
          <cell r="B425" t="str">
            <v>101501880000CA_ASSETM0SPARK5</v>
          </cell>
          <cell r="D425" t="str">
            <v>CATER ALLEN HOLDINGS LTD</v>
          </cell>
          <cell r="E425">
            <v>8</v>
          </cell>
          <cell r="F425" t="str">
            <v>C-2542</v>
          </cell>
          <cell r="G425" t="str">
            <v>Cater Allen Holdings Limited</v>
          </cell>
        </row>
        <row r="426">
          <cell r="B426" t="str">
            <v>101501880000CA_GLOBAL0SPARK5</v>
          </cell>
          <cell r="D426" t="str">
            <v>CATER ALLEN HOLDINGS LTD</v>
          </cell>
          <cell r="E426">
            <v>8</v>
          </cell>
          <cell r="F426" t="str">
            <v>C-2542</v>
          </cell>
          <cell r="G426" t="str">
            <v>Cater Allen Holdings Limited</v>
          </cell>
        </row>
        <row r="427">
          <cell r="B427" t="str">
            <v>101501880000CA_GLOBAL0TRAND6</v>
          </cell>
          <cell r="D427" t="str">
            <v>CATER ALLEN HOLDINGS LTD</v>
          </cell>
          <cell r="E427">
            <v>8</v>
          </cell>
          <cell r="F427" t="str">
            <v>C-2542</v>
          </cell>
          <cell r="G427" t="str">
            <v>Cater Allen Holdings Limited</v>
          </cell>
        </row>
        <row r="428">
          <cell r="B428" t="str">
            <v>101501880000CA_LLOYDSHSPARK5</v>
          </cell>
          <cell r="D428" t="str">
            <v>CATER ALLEN LDN</v>
          </cell>
          <cell r="E428">
            <v>18</v>
          </cell>
          <cell r="F428" t="str">
            <v>C-2156</v>
          </cell>
          <cell r="G428" t="str">
            <v>CA Premier Banking Limited</v>
          </cell>
        </row>
        <row r="429">
          <cell r="B429" t="str">
            <v>101501880000CA_LLOYDSHSPARK52</v>
          </cell>
          <cell r="D429" t="str">
            <v>CATER ALLEN LDN</v>
          </cell>
          <cell r="E429">
            <v>18</v>
          </cell>
          <cell r="F429" t="str">
            <v>C-2156</v>
          </cell>
          <cell r="G429" t="str">
            <v>CA Premier Banking Limited</v>
          </cell>
        </row>
        <row r="430">
          <cell r="B430" t="str">
            <v>101501880000CA_LLOYDSHTRAND5</v>
          </cell>
          <cell r="D430" t="str">
            <v>CATER ALLEN LDN</v>
          </cell>
          <cell r="E430">
            <v>18</v>
          </cell>
          <cell r="F430" t="str">
            <v>C-2156</v>
          </cell>
          <cell r="G430" t="str">
            <v>CA Premier Banking Limited</v>
          </cell>
        </row>
        <row r="431">
          <cell r="B431" t="str">
            <v>101501880000CA_LLOYDSHTRAND51</v>
          </cell>
          <cell r="D431" t="str">
            <v>CATER ALLEN LDN</v>
          </cell>
          <cell r="E431">
            <v>18</v>
          </cell>
          <cell r="F431" t="str">
            <v>C-2156</v>
          </cell>
          <cell r="G431" t="str">
            <v>CA Premier Banking Limited</v>
          </cell>
        </row>
        <row r="432">
          <cell r="B432" t="str">
            <v>101501880000CA_LLOYDSHTRAND54</v>
          </cell>
          <cell r="D432" t="str">
            <v>CATER ALLEN LDN</v>
          </cell>
          <cell r="E432">
            <v>18</v>
          </cell>
          <cell r="F432" t="str">
            <v>C-2156</v>
          </cell>
          <cell r="G432" t="str">
            <v>CA Premier Banking Limited</v>
          </cell>
        </row>
        <row r="433">
          <cell r="B433" t="str">
            <v>101501880000CA_LLOYDSHWSMIT5</v>
          </cell>
          <cell r="D433" t="str">
            <v>CATER ALLEN PRIV BK</v>
          </cell>
          <cell r="E433">
            <v>18</v>
          </cell>
          <cell r="F433" t="str">
            <v>C-2156</v>
          </cell>
          <cell r="G433" t="str">
            <v>CA Premier Banking Limited</v>
          </cell>
        </row>
        <row r="434">
          <cell r="B434" t="str">
            <v>101501880000CA_SYNDICMHSHEE5</v>
          </cell>
          <cell r="D434" t="str">
            <v>CATER ALLEN LDN</v>
          </cell>
          <cell r="E434">
            <v>18</v>
          </cell>
          <cell r="F434" t="str">
            <v>C-2156</v>
          </cell>
          <cell r="G434" t="str">
            <v>CA Premier Banking Limited</v>
          </cell>
        </row>
        <row r="435">
          <cell r="B435" t="str">
            <v>101501880000CA_SYNDICMSPARK5</v>
          </cell>
          <cell r="D435" t="str">
            <v>CATER ALLEN LDN</v>
          </cell>
          <cell r="E435">
            <v>18</v>
          </cell>
          <cell r="F435" t="str">
            <v>C-2156</v>
          </cell>
          <cell r="G435" t="str">
            <v>CA Premier Banking Limited</v>
          </cell>
        </row>
        <row r="436">
          <cell r="B436" t="str">
            <v>101501880000CA_SYNDICMSPARK52</v>
          </cell>
          <cell r="D436" t="str">
            <v>CATER ALLEN LDN</v>
          </cell>
          <cell r="E436">
            <v>18</v>
          </cell>
          <cell r="F436" t="str">
            <v>C-2156</v>
          </cell>
          <cell r="G436" t="str">
            <v>CA Premier Banking Limited</v>
          </cell>
        </row>
        <row r="437">
          <cell r="B437" t="str">
            <v>101501880000CA_SYNDICMTRAND51</v>
          </cell>
          <cell r="D437" t="str">
            <v>CATER ALLEN LDN</v>
          </cell>
          <cell r="E437">
            <v>18</v>
          </cell>
          <cell r="F437" t="str">
            <v>C-2156</v>
          </cell>
          <cell r="G437" t="str">
            <v>CA Premier Banking Limited</v>
          </cell>
        </row>
        <row r="438">
          <cell r="B438" t="str">
            <v>101501880000CA_SYNDICMTRAND52</v>
          </cell>
          <cell r="D438" t="str">
            <v>CATER ALLEN LDN</v>
          </cell>
          <cell r="E438">
            <v>18</v>
          </cell>
          <cell r="F438" t="str">
            <v>C-2156</v>
          </cell>
          <cell r="G438" t="str">
            <v>CA Premier Banking Limited</v>
          </cell>
        </row>
        <row r="439">
          <cell r="B439" t="str">
            <v>101501880000CA_SYNDICMWSMIT5</v>
          </cell>
          <cell r="D439" t="str">
            <v>CATER ALLEN LDN</v>
          </cell>
          <cell r="E439">
            <v>18</v>
          </cell>
          <cell r="F439" t="str">
            <v>C-2156</v>
          </cell>
          <cell r="G439" t="str">
            <v>CA Premier Banking Limited</v>
          </cell>
        </row>
        <row r="440">
          <cell r="B440" t="str">
            <v>101501880000CAIT000000BLANK</v>
          </cell>
          <cell r="D440" t="str">
            <v>CATER ALLEN HOLDINGS LTD</v>
          </cell>
          <cell r="E440">
            <v>8</v>
          </cell>
          <cell r="F440" t="str">
            <v>C-2542</v>
          </cell>
          <cell r="G440" t="str">
            <v>Cater Allen Holdings Limited</v>
          </cell>
        </row>
        <row r="441">
          <cell r="B441" t="str">
            <v>101501880000CAIT000000SPARK5</v>
          </cell>
          <cell r="D441" t="str">
            <v>Cater Allen Lloyds Holdings</v>
          </cell>
          <cell r="E441">
            <v>7</v>
          </cell>
          <cell r="F441" t="str">
            <v>C-2544</v>
          </cell>
          <cell r="G441" t="str">
            <v>Cater Allen Lloyd's Holdings Limited</v>
          </cell>
        </row>
        <row r="442">
          <cell r="B442" t="str">
            <v>101501880000CFQASSET_ASPARK5</v>
          </cell>
          <cell r="D442" t="str">
            <v>CATER ALLEN HOLDINGS LTD</v>
          </cell>
          <cell r="E442">
            <v>8</v>
          </cell>
          <cell r="F442" t="str">
            <v>C-2542</v>
          </cell>
          <cell r="G442" t="str">
            <v>Cater Allen Holdings Limited</v>
          </cell>
        </row>
        <row r="443">
          <cell r="B443" t="str">
            <v>101501880000CHQASSET_ASPARK5</v>
          </cell>
          <cell r="D443" t="str">
            <v>CATER ALLEN LDN</v>
          </cell>
          <cell r="E443">
            <v>18</v>
          </cell>
          <cell r="F443" t="str">
            <v>C-2156</v>
          </cell>
          <cell r="G443" t="str">
            <v>CA Premier Banking Limited</v>
          </cell>
        </row>
        <row r="444">
          <cell r="B444" t="str">
            <v>101501880000CHQASSET_ASPARK52</v>
          </cell>
          <cell r="D444" t="str">
            <v>CATER ALLEN LDN</v>
          </cell>
          <cell r="E444">
            <v>18</v>
          </cell>
          <cell r="F444" t="str">
            <v>C-2156</v>
          </cell>
          <cell r="G444" t="str">
            <v>CA Premier Banking Limited</v>
          </cell>
        </row>
        <row r="445">
          <cell r="B445" t="str">
            <v>101501880000CHQASSET_ASPARK53</v>
          </cell>
          <cell r="D445" t="str">
            <v>CATER ALLEN LDN</v>
          </cell>
          <cell r="E445">
            <v>18</v>
          </cell>
          <cell r="F445" t="str">
            <v>C-2156</v>
          </cell>
          <cell r="G445" t="str">
            <v>CA Premier Banking Limited</v>
          </cell>
        </row>
        <row r="446">
          <cell r="B446" t="str">
            <v>101501880000CHQASSET_ASPARK54</v>
          </cell>
          <cell r="D446" t="str">
            <v>Cater Allen Lloyds Holdings</v>
          </cell>
          <cell r="E446">
            <v>7</v>
          </cell>
          <cell r="F446" t="str">
            <v>C-2544</v>
          </cell>
          <cell r="G446" t="str">
            <v>Cater Allen Lloyd's Holdings Limited</v>
          </cell>
        </row>
        <row r="447">
          <cell r="B447" t="str">
            <v>101501880000CHQASSET_ATRAND51</v>
          </cell>
          <cell r="D447" t="str">
            <v>CATER ALLEN LDN</v>
          </cell>
          <cell r="E447">
            <v>18</v>
          </cell>
          <cell r="F447" t="str">
            <v>C-2156</v>
          </cell>
          <cell r="G447" t="str">
            <v>CA Premier Banking Limited</v>
          </cell>
        </row>
        <row r="448">
          <cell r="B448" t="str">
            <v>101501880000CHQASSET_ATRAND53</v>
          </cell>
          <cell r="D448" t="str">
            <v>CATER ALLEN LDN</v>
          </cell>
          <cell r="E448">
            <v>18</v>
          </cell>
          <cell r="F448" t="str">
            <v>C-2156</v>
          </cell>
          <cell r="G448" t="str">
            <v>CA Premier Banking Limited</v>
          </cell>
        </row>
        <row r="449">
          <cell r="B449" t="str">
            <v>101501880000CHQASSET_ATRAND55</v>
          </cell>
          <cell r="D449" t="str">
            <v>CATER ALLEN LDN</v>
          </cell>
          <cell r="E449">
            <v>18</v>
          </cell>
          <cell r="F449" t="str">
            <v>C-2156</v>
          </cell>
          <cell r="G449" t="str">
            <v>CA Premier Banking Limited</v>
          </cell>
        </row>
        <row r="450">
          <cell r="B450" t="str">
            <v>101501880000CHQASSET_AWSMIT5</v>
          </cell>
          <cell r="D450" t="str">
            <v>CATER ALLEN LDN</v>
          </cell>
          <cell r="E450">
            <v>18</v>
          </cell>
          <cell r="F450" t="str">
            <v>C-2156</v>
          </cell>
          <cell r="G450" t="str">
            <v>CA Premier Banking Limited</v>
          </cell>
        </row>
        <row r="451">
          <cell r="B451" t="str">
            <v>101501880000EMMELL0000BLANK</v>
          </cell>
          <cell r="D451" t="str">
            <v>CATER ALLEN HOLDINGS LTD</v>
          </cell>
          <cell r="E451">
            <v>8</v>
          </cell>
          <cell r="F451" t="str">
            <v>C-2542</v>
          </cell>
          <cell r="G451" t="str">
            <v>Cater Allen Holdings Limited</v>
          </cell>
        </row>
        <row r="452">
          <cell r="B452" t="str">
            <v>101501880000EMMELL0000SPARK5</v>
          </cell>
          <cell r="D452" t="str">
            <v>CATER ALLEN HOLDINGS LTD</v>
          </cell>
          <cell r="E452">
            <v>8</v>
          </cell>
          <cell r="F452" t="str">
            <v>C-2542</v>
          </cell>
          <cell r="G452" t="str">
            <v>Cater Allen Holdings Limited</v>
          </cell>
        </row>
        <row r="453">
          <cell r="B453" t="str">
            <v>101501880000GUEST00000BLANK</v>
          </cell>
          <cell r="D453" t="str">
            <v>CATER ALLEN HOLDINGS LTD</v>
          </cell>
          <cell r="E453">
            <v>8</v>
          </cell>
          <cell r="F453" t="str">
            <v>C-2542</v>
          </cell>
          <cell r="G453" t="str">
            <v>Cater Allen Holdings Limited</v>
          </cell>
        </row>
        <row r="454">
          <cell r="B454" t="str">
            <v>101501880000GUEST00000SPARK5</v>
          </cell>
          <cell r="D454" t="str">
            <v>CATER ALLEN SYNDICATE MANAGEMENT</v>
          </cell>
          <cell r="E454">
            <v>7</v>
          </cell>
          <cell r="F454" t="str">
            <v>C-2546</v>
          </cell>
          <cell r="G454" t="str">
            <v>Cater Allen Syndicate Management Limited</v>
          </cell>
        </row>
        <row r="455">
          <cell r="B455" t="str">
            <v>101501880000LNICBL04092300198</v>
          </cell>
          <cell r="D455" t="str">
            <v>CREDIT DERIV ANFP</v>
          </cell>
          <cell r="E455">
            <v>11</v>
          </cell>
          <cell r="F455" t="str">
            <v>C-A536</v>
          </cell>
          <cell r="G455" t="str">
            <v>Abbey National Treasury Services plc ~ (UK)</v>
          </cell>
        </row>
        <row r="456">
          <cell r="B456" t="str">
            <v>101501880000LNICBmissing</v>
          </cell>
          <cell r="D456" t="str">
            <v>ANTSOSHOLD</v>
          </cell>
          <cell r="E456">
            <v>8</v>
          </cell>
          <cell r="F456" t="str">
            <v>C-2535</v>
          </cell>
          <cell r="G456" t="str">
            <v>Abbey National Treasury Services Overseas Holdings</v>
          </cell>
        </row>
        <row r="457">
          <cell r="B457" t="str">
            <v>101501880000LNNOTBmissing</v>
          </cell>
          <cell r="D457" t="str">
            <v>A N T S</v>
          </cell>
          <cell r="E457">
            <v>11</v>
          </cell>
          <cell r="F457" t="str">
            <v>C-A536</v>
          </cell>
          <cell r="G457" t="str">
            <v>Abbey National Treasury Services plc ~ (UK)</v>
          </cell>
        </row>
        <row r="458">
          <cell r="B458" t="str">
            <v>101501880000NANISBmissing</v>
          </cell>
          <cell r="D458" t="str">
            <v>A N T S</v>
          </cell>
          <cell r="E458">
            <v>11</v>
          </cell>
          <cell r="F458" t="str">
            <v>C-A536</v>
          </cell>
          <cell r="G458" t="str">
            <v>Abbey National Treasury Services plc ~ (UK)</v>
          </cell>
        </row>
        <row r="459">
          <cell r="B459" t="str">
            <v>101501880000SALIX00000BLANK</v>
          </cell>
          <cell r="D459" t="str">
            <v>CATER ALLEN HOLDINGS LTD</v>
          </cell>
          <cell r="E459">
            <v>8</v>
          </cell>
          <cell r="F459" t="str">
            <v>C-2542</v>
          </cell>
          <cell r="G459" t="str">
            <v>Cater Allen Holdings Limited</v>
          </cell>
        </row>
        <row r="460">
          <cell r="B460" t="str">
            <v>101501880000SALIX00000SPARK5</v>
          </cell>
          <cell r="D460" t="str">
            <v>CATER ALLEN HOLDINGS LTD</v>
          </cell>
          <cell r="E460">
            <v>8</v>
          </cell>
          <cell r="F460" t="str">
            <v>C-2542</v>
          </cell>
          <cell r="G460" t="str">
            <v>Cater Allen Holdings Limited</v>
          </cell>
        </row>
        <row r="461">
          <cell r="B461" t="str">
            <v>101501880000SEETHING00BLANK</v>
          </cell>
          <cell r="D461" t="str">
            <v>CATER ALLEN HOLDINGS LTD</v>
          </cell>
          <cell r="E461">
            <v>8</v>
          </cell>
          <cell r="F461" t="str">
            <v>C-2542</v>
          </cell>
          <cell r="G461" t="str">
            <v>Cater Allen Holdings Limited</v>
          </cell>
        </row>
        <row r="462">
          <cell r="B462" t="str">
            <v>101501880000SEETHING00SPARK5</v>
          </cell>
          <cell r="D462" t="str">
            <v>CATER ALLEN SYNDICATE MANAGEMENT</v>
          </cell>
          <cell r="E462">
            <v>7</v>
          </cell>
          <cell r="F462" t="str">
            <v>C-2546</v>
          </cell>
          <cell r="G462" t="str">
            <v>Cater Allen Syndicate Management Limited</v>
          </cell>
        </row>
        <row r="463">
          <cell r="B463" t="str">
            <v>407110880000EDQHEDGRAM54911</v>
          </cell>
          <cell r="D463" t="str">
            <v>ANFP</v>
          </cell>
          <cell r="E463">
            <v>11</v>
          </cell>
          <cell r="F463" t="str">
            <v>C-A536</v>
          </cell>
          <cell r="G463" t="str">
            <v>Abbey National Treasury Services plc ~ (UK)</v>
          </cell>
        </row>
        <row r="464">
          <cell r="B464" t="str">
            <v>101501880000SHEPP_EQ00BLANK</v>
          </cell>
          <cell r="D464" t="str">
            <v>CATER ALLEN HOLDINGS LTD</v>
          </cell>
          <cell r="E464">
            <v>8</v>
          </cell>
          <cell r="F464" t="str">
            <v>C-2542</v>
          </cell>
          <cell r="G464" t="str">
            <v>Cater Allen Holdings Limited</v>
          </cell>
        </row>
        <row r="465">
          <cell r="B465" t="str">
            <v>101501880000SHEPP_EQ00SPARK5</v>
          </cell>
          <cell r="D465" t="str">
            <v>CATER ALLEN HOLDINGS LTD</v>
          </cell>
          <cell r="E465">
            <v>8</v>
          </cell>
          <cell r="F465" t="str">
            <v>C-2542</v>
          </cell>
          <cell r="G465" t="str">
            <v>Cater Allen Holdings Limited</v>
          </cell>
        </row>
        <row r="466">
          <cell r="B466" t="str">
            <v>101501880000SHEPP_MON0SPARK5</v>
          </cell>
          <cell r="D466" t="str">
            <v>CATER ALLEN HOLDINGS LTD</v>
          </cell>
          <cell r="E466">
            <v>8</v>
          </cell>
          <cell r="F466" t="str">
            <v>C-2542</v>
          </cell>
          <cell r="G466" t="str">
            <v>Cater Allen Holdings Limited</v>
          </cell>
        </row>
        <row r="467">
          <cell r="B467" t="str">
            <v>101501880000SYNDICATE0BLANK</v>
          </cell>
          <cell r="D467" t="str">
            <v>CATER ALLEN HOLDINGS LTD</v>
          </cell>
          <cell r="E467">
            <v>8</v>
          </cell>
          <cell r="F467" t="str">
            <v>C-2542</v>
          </cell>
          <cell r="G467" t="str">
            <v>Cater Allen Holdings Limited</v>
          </cell>
        </row>
        <row r="468">
          <cell r="B468" t="str">
            <v>101501880000SYNDICATE0SPARK5</v>
          </cell>
          <cell r="D468" t="str">
            <v>CATER ALLEN SYNDICATE MANAGEMENT</v>
          </cell>
          <cell r="E468">
            <v>7</v>
          </cell>
          <cell r="F468" t="str">
            <v>C-2546</v>
          </cell>
          <cell r="G468" t="str">
            <v>Cater Allen Syndicate Management Limited</v>
          </cell>
        </row>
        <row r="469">
          <cell r="B469" t="str">
            <v>101501880000ZSTATUTORYMGILL2</v>
          </cell>
          <cell r="D469" t="str">
            <v>A N T S</v>
          </cell>
          <cell r="E469">
            <v>11</v>
          </cell>
          <cell r="F469" t="str">
            <v>C-A536</v>
          </cell>
          <cell r="G469" t="str">
            <v>Abbey National Treasury Services plc ~ (UK)</v>
          </cell>
        </row>
        <row r="470">
          <cell r="B470" t="str">
            <v>101501880000ZSTATUTORYPSUDH5</v>
          </cell>
          <cell r="D470" t="str">
            <v>CREDIT DERIV ANFP</v>
          </cell>
          <cell r="E470">
            <v>11</v>
          </cell>
          <cell r="F470" t="str">
            <v>C-A536</v>
          </cell>
          <cell r="G470" t="str">
            <v>Abbey National Treasury Services plc ~ (UK)</v>
          </cell>
        </row>
        <row r="471">
          <cell r="B471" t="str">
            <v>101501880000ZSTATUTORYTRAND6</v>
          </cell>
          <cell r="D471" t="str">
            <v>CREDIT DERIV ANFP</v>
          </cell>
          <cell r="E471">
            <v>11</v>
          </cell>
          <cell r="F471" t="str">
            <v>C-A536</v>
          </cell>
          <cell r="G471" t="str">
            <v>Abbey National Treasury Services plc ~ (UK)</v>
          </cell>
        </row>
        <row r="472">
          <cell r="B472" t="str">
            <v>10150188I400IBQLEHLD1AASILV5</v>
          </cell>
          <cell r="D472" t="str">
            <v>A N T S</v>
          </cell>
          <cell r="E472">
            <v>11</v>
          </cell>
          <cell r="F472" t="str">
            <v>C-A536</v>
          </cell>
          <cell r="G472" t="str">
            <v>Abbey National Treasury Services plc ~ (UK)</v>
          </cell>
        </row>
        <row r="473">
          <cell r="B473" t="str">
            <v>10150188I400IBQLEHLD1AJWATT5</v>
          </cell>
          <cell r="D473" t="str">
            <v>A N T S</v>
          </cell>
          <cell r="E473">
            <v>11</v>
          </cell>
          <cell r="F473" t="str">
            <v>C-A536</v>
          </cell>
          <cell r="G473" t="str">
            <v>Abbey National Treasury Services plc ~ (UK)</v>
          </cell>
        </row>
        <row r="474">
          <cell r="B474" t="str">
            <v>10150188I500IBQLEHLD1AASILV5</v>
          </cell>
          <cell r="D474" t="str">
            <v>A N T S</v>
          </cell>
          <cell r="E474">
            <v>11</v>
          </cell>
          <cell r="F474" t="str">
            <v>C-A536</v>
          </cell>
          <cell r="G474" t="str">
            <v>Abbey National Treasury Services plc ~ (UK)</v>
          </cell>
        </row>
        <row r="475">
          <cell r="B475" t="str">
            <v>10150188I500IBQLEHLD1AJWATT5</v>
          </cell>
          <cell r="D475" t="str">
            <v>A N T S</v>
          </cell>
          <cell r="E475">
            <v>11</v>
          </cell>
          <cell r="F475" t="str">
            <v>C-A536</v>
          </cell>
          <cell r="G475" t="str">
            <v>Abbey National Treasury Services plc ~ (UK)</v>
          </cell>
        </row>
        <row r="476">
          <cell r="B476" t="str">
            <v>102101880000OHGVENCA1ACELLI5</v>
          </cell>
          <cell r="D476" t="str">
            <v>A N T S</v>
          </cell>
          <cell r="E476">
            <v>11</v>
          </cell>
          <cell r="F476" t="str">
            <v>C-A536</v>
          </cell>
          <cell r="G476" t="str">
            <v>Abbey National Treasury Services plc ~ (UK)</v>
          </cell>
        </row>
        <row r="477">
          <cell r="B477" t="str">
            <v>102101880000OHGVENCA2A733514OH</v>
          </cell>
          <cell r="D477" t="str">
            <v>A N T S</v>
          </cell>
          <cell r="E477">
            <v>11</v>
          </cell>
          <cell r="F477" t="str">
            <v>C-A536</v>
          </cell>
          <cell r="G477" t="str">
            <v>Abbey National Treasury Services plc ~ (UK)</v>
          </cell>
        </row>
        <row r="478">
          <cell r="B478" t="str">
            <v>103201880000ABGGOASW3An/a</v>
          </cell>
          <cell r="D478" t="str">
            <v>A N T S</v>
          </cell>
          <cell r="E478">
            <v>11</v>
          </cell>
          <cell r="F478" t="str">
            <v>C-A536</v>
          </cell>
          <cell r="G478" t="str">
            <v>Abbey National Treasury Services plc ~ (UK)</v>
          </cell>
        </row>
        <row r="479">
          <cell r="B479" t="str">
            <v>103201880000ABGGOASW4An/a</v>
          </cell>
          <cell r="D479" t="str">
            <v>A N T S</v>
          </cell>
          <cell r="E479">
            <v>11</v>
          </cell>
          <cell r="F479" t="str">
            <v>C-A536</v>
          </cell>
          <cell r="G479" t="str">
            <v>Abbey National Treasury Services plc ~ (UK)</v>
          </cell>
        </row>
        <row r="480">
          <cell r="B480" t="str">
            <v>103601880000LNLQBBL04092900165</v>
          </cell>
          <cell r="D480" t="str">
            <v>CATER ALLEN INT LTD</v>
          </cell>
          <cell r="E480">
            <v>9</v>
          </cell>
          <cell r="F480" t="str">
            <v>C-2543</v>
          </cell>
          <cell r="G480" t="str">
            <v>Cater Allen International Limited</v>
          </cell>
        </row>
        <row r="481">
          <cell r="B481" t="str">
            <v>106601220000ANUSFDEF1ASUMDEFAULT</v>
          </cell>
          <cell r="D481" t="str">
            <v>A N T S</v>
          </cell>
          <cell r="E481">
            <v>11</v>
          </cell>
          <cell r="F481" t="str">
            <v>C-A536</v>
          </cell>
          <cell r="G481" t="str">
            <v>Abbey National Treasury Services plc ~ (UK)</v>
          </cell>
        </row>
        <row r="482">
          <cell r="B482" t="str">
            <v>106601880000D6GLEHLD1AJCHAN6</v>
          </cell>
          <cell r="D482" t="str">
            <v>A N T S</v>
          </cell>
          <cell r="E482">
            <v>11</v>
          </cell>
          <cell r="F482" t="str">
            <v>C-A536</v>
          </cell>
          <cell r="G482" t="str">
            <v>Abbey National Treasury Services plc ~ (UK)</v>
          </cell>
        </row>
        <row r="483">
          <cell r="B483" t="str">
            <v>106630220000ANUSFDEF1ASUMDEFAULT</v>
          </cell>
          <cell r="D483" t="str">
            <v>THIRD PARTY</v>
          </cell>
          <cell r="E483">
            <v>23</v>
          </cell>
          <cell r="F483" t="str">
            <v>#N/A</v>
          </cell>
          <cell r="G483" t="str">
            <v>#N/A</v>
          </cell>
        </row>
        <row r="484">
          <cell r="B484" t="str">
            <v>1100</v>
          </cell>
          <cell r="D484" t="str">
            <v>A N T S</v>
          </cell>
          <cell r="E484">
            <v>11</v>
          </cell>
          <cell r="F484" t="str">
            <v>C-A536</v>
          </cell>
          <cell r="G484" t="str">
            <v>Abbey National Treasury Services plc ~ (UK)</v>
          </cell>
        </row>
        <row r="485">
          <cell r="B485" t="str">
            <v>114211880000EDQANAMRAM46569</v>
          </cell>
          <cell r="D485" t="str">
            <v>A N T S</v>
          </cell>
          <cell r="E485">
            <v>11</v>
          </cell>
          <cell r="F485" t="str">
            <v>C-A536</v>
          </cell>
          <cell r="G485" t="str">
            <v>Abbey National Treasury Services plc ~ (UK)</v>
          </cell>
        </row>
        <row r="486">
          <cell r="B486" t="str">
            <v>114211880000EDQANAMRAM46571</v>
          </cell>
          <cell r="D486" t="str">
            <v>A N T S</v>
          </cell>
          <cell r="E486">
            <v>11</v>
          </cell>
          <cell r="F486" t="str">
            <v>C-A536</v>
          </cell>
          <cell r="G486" t="str">
            <v>Abbey National Treasury Services plc ~ (UK)</v>
          </cell>
        </row>
        <row r="487">
          <cell r="B487" t="str">
            <v>114211880000EDQANAMRAM46954</v>
          </cell>
          <cell r="D487" t="str">
            <v>ANFP EQUITY DERIV</v>
          </cell>
          <cell r="E487">
            <v>11</v>
          </cell>
          <cell r="F487" t="str">
            <v>C-A536</v>
          </cell>
          <cell r="G487" t="str">
            <v>Abbey National Treasury Services plc ~ (UK)</v>
          </cell>
        </row>
        <row r="488">
          <cell r="B488" t="str">
            <v>114211880000EDQANAMRAM46955</v>
          </cell>
          <cell r="D488" t="str">
            <v>ANFP EQUITY DERIV</v>
          </cell>
          <cell r="E488">
            <v>11</v>
          </cell>
          <cell r="F488" t="str">
            <v>C-A536</v>
          </cell>
          <cell r="G488" t="str">
            <v>Abbey National Treasury Services plc ~ (UK)</v>
          </cell>
        </row>
        <row r="489">
          <cell r="B489" t="str">
            <v>114211880000EDQANAMRAM46956</v>
          </cell>
          <cell r="D489" t="str">
            <v>ANFP EQUITY DERIV</v>
          </cell>
          <cell r="E489">
            <v>11</v>
          </cell>
          <cell r="F489" t="str">
            <v>C-A536</v>
          </cell>
          <cell r="G489" t="str">
            <v>Abbey National Treasury Services plc ~ (UK)</v>
          </cell>
        </row>
        <row r="490">
          <cell r="B490" t="str">
            <v>114211880000EDQANAMRAM46957</v>
          </cell>
          <cell r="D490" t="str">
            <v>ANFP EQUITY DERIV</v>
          </cell>
          <cell r="E490">
            <v>11</v>
          </cell>
          <cell r="F490" t="str">
            <v>C-A536</v>
          </cell>
          <cell r="G490" t="str">
            <v>Abbey National Treasury Services plc ~ (UK)</v>
          </cell>
        </row>
        <row r="491">
          <cell r="B491" t="str">
            <v>114211880000EDQANAMRAM46958</v>
          </cell>
          <cell r="D491" t="str">
            <v>ANFP EQUITY DERIV</v>
          </cell>
          <cell r="E491">
            <v>11</v>
          </cell>
          <cell r="F491" t="str">
            <v>C-A536</v>
          </cell>
          <cell r="G491" t="str">
            <v>Abbey National Treasury Services plc ~ (UK)</v>
          </cell>
        </row>
        <row r="492">
          <cell r="B492" t="str">
            <v>114211880000EDQANAMRAM46959</v>
          </cell>
          <cell r="D492" t="str">
            <v>ANFP EQUITY DERIV</v>
          </cell>
          <cell r="E492">
            <v>11</v>
          </cell>
          <cell r="F492" t="str">
            <v>C-A536</v>
          </cell>
          <cell r="G492" t="str">
            <v>Abbey National Treasury Services plc ~ (UK)</v>
          </cell>
        </row>
        <row r="493">
          <cell r="B493" t="str">
            <v>114211880000EDQANAMRAM46960</v>
          </cell>
          <cell r="D493" t="str">
            <v>ANFP EQUITY DERIV</v>
          </cell>
          <cell r="E493">
            <v>11</v>
          </cell>
          <cell r="F493" t="str">
            <v>C-A536</v>
          </cell>
          <cell r="G493" t="str">
            <v>Abbey National Treasury Services plc ~ (UK)</v>
          </cell>
        </row>
        <row r="494">
          <cell r="B494" t="str">
            <v>114211880000EDQANAMRAM46961</v>
          </cell>
          <cell r="D494" t="str">
            <v>ANFP EQUITY DERIV</v>
          </cell>
          <cell r="E494">
            <v>11</v>
          </cell>
          <cell r="F494" t="str">
            <v>C-A536</v>
          </cell>
          <cell r="G494" t="str">
            <v>Abbey National Treasury Services plc ~ (UK)</v>
          </cell>
        </row>
        <row r="495">
          <cell r="B495" t="str">
            <v>114211880000EDQANAMRAM46962</v>
          </cell>
          <cell r="D495" t="str">
            <v>ANFP EQUITY DERIV</v>
          </cell>
          <cell r="E495">
            <v>11</v>
          </cell>
          <cell r="F495" t="str">
            <v>C-A536</v>
          </cell>
          <cell r="G495" t="str">
            <v>Abbey National Treasury Services plc ~ (UK)</v>
          </cell>
        </row>
        <row r="496">
          <cell r="B496" t="str">
            <v>114211880000EDQANAMRAM46963</v>
          </cell>
          <cell r="D496" t="str">
            <v>ANFP EQUITY DERIV</v>
          </cell>
          <cell r="E496">
            <v>11</v>
          </cell>
          <cell r="F496" t="str">
            <v>C-A536</v>
          </cell>
          <cell r="G496" t="str">
            <v>Abbey National Treasury Services plc ~ (UK)</v>
          </cell>
        </row>
        <row r="497">
          <cell r="B497" t="str">
            <v>114211880000EDQANAMRAM46964</v>
          </cell>
          <cell r="D497" t="str">
            <v>ANFP EQUITY DERIV</v>
          </cell>
          <cell r="E497">
            <v>11</v>
          </cell>
          <cell r="F497" t="str">
            <v>C-A536</v>
          </cell>
          <cell r="G497" t="str">
            <v>Abbey National Treasury Services plc ~ (UK)</v>
          </cell>
        </row>
        <row r="498">
          <cell r="B498" t="str">
            <v>114211880000EDQANAMRAM46965</v>
          </cell>
          <cell r="D498" t="str">
            <v>ANFP EQUITY DERIV</v>
          </cell>
          <cell r="E498">
            <v>11</v>
          </cell>
          <cell r="F498" t="str">
            <v>C-A536</v>
          </cell>
          <cell r="G498" t="str">
            <v>Abbey National Treasury Services plc ~ (UK)</v>
          </cell>
        </row>
        <row r="499">
          <cell r="B499" t="str">
            <v>114211880000EDQANAMRAM46966</v>
          </cell>
          <cell r="D499" t="str">
            <v>ANFP EQUITY DERIV</v>
          </cell>
          <cell r="E499">
            <v>11</v>
          </cell>
          <cell r="F499" t="str">
            <v>C-A536</v>
          </cell>
          <cell r="G499" t="str">
            <v>Abbey National Treasury Services plc ~ (UK)</v>
          </cell>
        </row>
        <row r="500">
          <cell r="B500" t="str">
            <v>114211880000EDQANAMRAM46967</v>
          </cell>
          <cell r="D500" t="str">
            <v>ANFP EQUITY DERIV</v>
          </cell>
          <cell r="E500">
            <v>11</v>
          </cell>
          <cell r="F500" t="str">
            <v>C-A536</v>
          </cell>
          <cell r="G500" t="str">
            <v>Abbey National Treasury Services plc ~ (UK)</v>
          </cell>
        </row>
        <row r="501">
          <cell r="B501" t="str">
            <v>114211880000EDQANAMRAM46968</v>
          </cell>
          <cell r="D501" t="str">
            <v>ANFP EQUITY DERIV</v>
          </cell>
          <cell r="E501">
            <v>11</v>
          </cell>
          <cell r="F501" t="str">
            <v>C-A536</v>
          </cell>
          <cell r="G501" t="str">
            <v>Abbey National Treasury Services plc ~ (UK)</v>
          </cell>
        </row>
        <row r="502">
          <cell r="B502" t="str">
            <v>114211880000EDQANAMRAM46969</v>
          </cell>
          <cell r="D502" t="str">
            <v>ANFP EQUITY DERIV</v>
          </cell>
          <cell r="E502">
            <v>11</v>
          </cell>
          <cell r="F502" t="str">
            <v>C-A536</v>
          </cell>
          <cell r="G502" t="str">
            <v>Abbey National Treasury Services plc ~ (UK)</v>
          </cell>
        </row>
        <row r="503">
          <cell r="B503" t="str">
            <v>114211880000EDQANAMRAM47022</v>
          </cell>
          <cell r="D503" t="str">
            <v>ANFP EQUITY DERIV</v>
          </cell>
          <cell r="E503">
            <v>11</v>
          </cell>
          <cell r="F503" t="str">
            <v>C-A536</v>
          </cell>
          <cell r="G503" t="str">
            <v>Abbey National Treasury Services plc ~ (UK)</v>
          </cell>
        </row>
        <row r="504">
          <cell r="B504" t="str">
            <v>114211880000EDQANAMRAM47023</v>
          </cell>
          <cell r="D504" t="str">
            <v>ANFP EQUITY DERIV</v>
          </cell>
          <cell r="E504">
            <v>11</v>
          </cell>
          <cell r="F504" t="str">
            <v>C-A536</v>
          </cell>
          <cell r="G504" t="str">
            <v>Abbey National Treasury Services plc ~ (UK)</v>
          </cell>
        </row>
        <row r="505">
          <cell r="B505" t="str">
            <v>114211880000EDQANAMRAM47024</v>
          </cell>
          <cell r="D505" t="str">
            <v>ANFP EQUITY DERIV</v>
          </cell>
          <cell r="E505">
            <v>11</v>
          </cell>
          <cell r="F505" t="str">
            <v>C-A536</v>
          </cell>
          <cell r="G505" t="str">
            <v>Abbey National Treasury Services plc ~ (UK)</v>
          </cell>
        </row>
        <row r="506">
          <cell r="B506" t="str">
            <v>114211880000EDQANAMRAM47025</v>
          </cell>
          <cell r="D506" t="str">
            <v>ANFP EQUITY DERIV</v>
          </cell>
          <cell r="E506">
            <v>11</v>
          </cell>
          <cell r="F506" t="str">
            <v>C-A536</v>
          </cell>
          <cell r="G506" t="str">
            <v>Abbey National Treasury Services plc ~ (UK)</v>
          </cell>
        </row>
        <row r="507">
          <cell r="B507" t="str">
            <v>114211880000EDQANAMRAM47026</v>
          </cell>
          <cell r="D507" t="str">
            <v>ANFP EQUITY DERIV</v>
          </cell>
          <cell r="E507">
            <v>11</v>
          </cell>
          <cell r="F507" t="str">
            <v>C-A536</v>
          </cell>
          <cell r="G507" t="str">
            <v>Abbey National Treasury Services plc ~ (UK)</v>
          </cell>
        </row>
        <row r="508">
          <cell r="B508" t="str">
            <v>114211880000EDQANAMRAM47382</v>
          </cell>
          <cell r="D508" t="str">
            <v>ANFP EQUITY DERIV</v>
          </cell>
          <cell r="E508">
            <v>11</v>
          </cell>
          <cell r="F508" t="str">
            <v>C-A536</v>
          </cell>
          <cell r="G508" t="str">
            <v>Abbey National Treasury Services plc ~ (UK)</v>
          </cell>
        </row>
        <row r="509">
          <cell r="B509" t="str">
            <v>114211880000EDQANAMRAM47383</v>
          </cell>
          <cell r="D509" t="str">
            <v>ANFP EQUITY DERIV</v>
          </cell>
          <cell r="E509">
            <v>11</v>
          </cell>
          <cell r="F509" t="str">
            <v>C-A536</v>
          </cell>
          <cell r="G509" t="str">
            <v>Abbey National Treasury Services plc ~ (UK)</v>
          </cell>
        </row>
        <row r="510">
          <cell r="B510" t="str">
            <v>114211880000EDQANAMRAM47384</v>
          </cell>
          <cell r="D510" t="str">
            <v>ANFP EQUITY DERIV</v>
          </cell>
          <cell r="E510">
            <v>11</v>
          </cell>
          <cell r="F510" t="str">
            <v>C-A536</v>
          </cell>
          <cell r="G510" t="str">
            <v>Abbey National Treasury Services plc ~ (UK)</v>
          </cell>
        </row>
        <row r="511">
          <cell r="B511" t="str">
            <v>114211880000EDQANAMRAM47407</v>
          </cell>
          <cell r="D511" t="str">
            <v>ANFP EQUITY DERIV</v>
          </cell>
          <cell r="E511">
            <v>11</v>
          </cell>
          <cell r="F511" t="str">
            <v>C-A536</v>
          </cell>
          <cell r="G511" t="str">
            <v>Abbey National Treasury Services plc ~ (UK)</v>
          </cell>
        </row>
        <row r="512">
          <cell r="B512" t="str">
            <v>114211880000EDQANAMRAM47408</v>
          </cell>
          <cell r="D512" t="str">
            <v>ANFP EQUITY DERIV</v>
          </cell>
          <cell r="E512">
            <v>11</v>
          </cell>
          <cell r="F512" t="str">
            <v>C-A536</v>
          </cell>
          <cell r="G512" t="str">
            <v>Abbey National Treasury Services plc ~ (UK)</v>
          </cell>
        </row>
        <row r="513">
          <cell r="B513" t="str">
            <v>114211880000EDQANAMRAM47409</v>
          </cell>
          <cell r="D513" t="str">
            <v>ANFP EQUITY DERIV</v>
          </cell>
          <cell r="E513">
            <v>11</v>
          </cell>
          <cell r="F513" t="str">
            <v>C-A536</v>
          </cell>
          <cell r="G513" t="str">
            <v>Abbey National Treasury Services plc ~ (UK)</v>
          </cell>
        </row>
        <row r="514">
          <cell r="B514" t="str">
            <v>114211880000EDQANAMRAM47410</v>
          </cell>
          <cell r="D514" t="str">
            <v>ANFP EQUITY DERIV</v>
          </cell>
          <cell r="E514">
            <v>11</v>
          </cell>
          <cell r="F514" t="str">
            <v>C-A536</v>
          </cell>
          <cell r="G514" t="str">
            <v>Abbey National Treasury Services plc ~ (UK)</v>
          </cell>
        </row>
        <row r="515">
          <cell r="B515" t="str">
            <v>114211880000EDQANAMRAM47411</v>
          </cell>
          <cell r="D515" t="str">
            <v>ANFP EQUITY DERIV</v>
          </cell>
          <cell r="E515">
            <v>11</v>
          </cell>
          <cell r="F515" t="str">
            <v>C-A536</v>
          </cell>
          <cell r="G515" t="str">
            <v>Abbey National Treasury Services plc ~ (UK)</v>
          </cell>
        </row>
        <row r="516">
          <cell r="B516" t="str">
            <v>114211880000EDQANAMRAM47412</v>
          </cell>
          <cell r="D516" t="str">
            <v>ANFP EQUITY DERIV</v>
          </cell>
          <cell r="E516">
            <v>11</v>
          </cell>
          <cell r="F516" t="str">
            <v>C-A536</v>
          </cell>
          <cell r="G516" t="str">
            <v>Abbey National Treasury Services plc ~ (UK)</v>
          </cell>
        </row>
        <row r="517">
          <cell r="B517" t="str">
            <v>114211880000EDQANAMRAM47413</v>
          </cell>
          <cell r="D517" t="str">
            <v>ANFP EQUITY DERIV</v>
          </cell>
          <cell r="E517">
            <v>11</v>
          </cell>
          <cell r="F517" t="str">
            <v>C-A536</v>
          </cell>
          <cell r="G517" t="str">
            <v>Abbey National Treasury Services plc ~ (UK)</v>
          </cell>
        </row>
        <row r="518">
          <cell r="B518" t="str">
            <v>114211880000EDQANAMRAM47416</v>
          </cell>
          <cell r="D518" t="str">
            <v>ANFP EQUITY DERIV</v>
          </cell>
          <cell r="E518">
            <v>11</v>
          </cell>
          <cell r="F518" t="str">
            <v>C-A536</v>
          </cell>
          <cell r="G518" t="str">
            <v>Abbey National Treasury Services plc ~ (UK)</v>
          </cell>
        </row>
        <row r="519">
          <cell r="B519" t="str">
            <v>114211880000EDQANAMRAM47418</v>
          </cell>
          <cell r="D519" t="str">
            <v>ANFP EQUITY DERIV</v>
          </cell>
          <cell r="E519">
            <v>11</v>
          </cell>
          <cell r="F519" t="str">
            <v>C-A536</v>
          </cell>
          <cell r="G519" t="str">
            <v>Abbey National Treasury Services plc ~ (UK)</v>
          </cell>
        </row>
        <row r="520">
          <cell r="B520" t="str">
            <v>114211880000EDQANAMRAM47432</v>
          </cell>
          <cell r="D520" t="str">
            <v>ANFP EQUITY DERIV</v>
          </cell>
          <cell r="E520">
            <v>11</v>
          </cell>
          <cell r="F520" t="str">
            <v>C-A536</v>
          </cell>
          <cell r="G520" t="str">
            <v>Abbey National Treasury Services plc ~ (UK)</v>
          </cell>
        </row>
        <row r="521">
          <cell r="B521" t="str">
            <v>114211880000EDQANAMRAM47436</v>
          </cell>
          <cell r="D521" t="str">
            <v>ANFP EQUITY DERIV</v>
          </cell>
          <cell r="E521">
            <v>11</v>
          </cell>
          <cell r="F521" t="str">
            <v>C-A536</v>
          </cell>
          <cell r="G521" t="str">
            <v>Abbey National Treasury Services plc ~ (UK)</v>
          </cell>
        </row>
        <row r="522">
          <cell r="B522" t="str">
            <v>114211880000EDQANAMRAM47439</v>
          </cell>
          <cell r="D522" t="str">
            <v>ANFP EQUITY DERIV</v>
          </cell>
          <cell r="E522">
            <v>11</v>
          </cell>
          <cell r="F522" t="str">
            <v>C-A536</v>
          </cell>
          <cell r="G522" t="str">
            <v>Abbey National Treasury Services plc ~ (UK)</v>
          </cell>
        </row>
        <row r="523">
          <cell r="B523" t="str">
            <v>114211880000EDQANAMRAM47466</v>
          </cell>
          <cell r="D523" t="str">
            <v>ANFP EQUITY DERIV</v>
          </cell>
          <cell r="E523">
            <v>11</v>
          </cell>
          <cell r="F523" t="str">
            <v>C-A536</v>
          </cell>
          <cell r="G523" t="str">
            <v>Abbey National Treasury Services plc ~ (UK)</v>
          </cell>
        </row>
        <row r="524">
          <cell r="B524" t="str">
            <v>114211880000EDQANAMRAM47467</v>
          </cell>
          <cell r="D524" t="str">
            <v>ANFP EQUITY DERIV</v>
          </cell>
          <cell r="E524">
            <v>11</v>
          </cell>
          <cell r="F524" t="str">
            <v>C-A536</v>
          </cell>
          <cell r="G524" t="str">
            <v>Abbey National Treasury Services plc ~ (UK)</v>
          </cell>
        </row>
        <row r="525">
          <cell r="B525" t="str">
            <v>114211880000EDQANAMRAM47468</v>
          </cell>
          <cell r="D525" t="str">
            <v>ANFP EQUITY DERIV</v>
          </cell>
          <cell r="E525">
            <v>11</v>
          </cell>
          <cell r="F525" t="str">
            <v>C-A536</v>
          </cell>
          <cell r="G525" t="str">
            <v>Abbey National Treasury Services plc ~ (UK)</v>
          </cell>
        </row>
        <row r="526">
          <cell r="B526" t="str">
            <v>114211880000EDQANAMRAM47565</v>
          </cell>
          <cell r="D526" t="str">
            <v>ANFP EQUITY DERIV</v>
          </cell>
          <cell r="E526">
            <v>11</v>
          </cell>
          <cell r="F526" t="str">
            <v>C-A536</v>
          </cell>
          <cell r="G526" t="str">
            <v>Abbey National Treasury Services plc ~ (UK)</v>
          </cell>
        </row>
        <row r="527">
          <cell r="B527" t="str">
            <v>114211880000EDQANAMRAM47566</v>
          </cell>
          <cell r="D527" t="str">
            <v>ANFP EQUITY DERIV</v>
          </cell>
          <cell r="E527">
            <v>11</v>
          </cell>
          <cell r="F527" t="str">
            <v>C-A536</v>
          </cell>
          <cell r="G527" t="str">
            <v>Abbey National Treasury Services plc ~ (UK)</v>
          </cell>
        </row>
        <row r="528">
          <cell r="B528" t="str">
            <v>114211880000EDQANAMRAM47567</v>
          </cell>
          <cell r="D528" t="str">
            <v>ANFP EQUITY DERIV</v>
          </cell>
          <cell r="E528">
            <v>11</v>
          </cell>
          <cell r="F528" t="str">
            <v>C-A536</v>
          </cell>
          <cell r="G528" t="str">
            <v>Abbey National Treasury Services plc ~ (UK)</v>
          </cell>
        </row>
        <row r="529">
          <cell r="B529" t="str">
            <v>114211880000EDQANAMRAM47608</v>
          </cell>
          <cell r="D529" t="str">
            <v>ANFP EQUITY DERIV</v>
          </cell>
          <cell r="E529">
            <v>11</v>
          </cell>
          <cell r="F529" t="str">
            <v>C-A536</v>
          </cell>
          <cell r="G529" t="str">
            <v>Abbey National Treasury Services plc ~ (UK)</v>
          </cell>
        </row>
        <row r="530">
          <cell r="B530" t="str">
            <v>114211880000EDQANAMRAM47692</v>
          </cell>
          <cell r="D530" t="str">
            <v>ANFP EQUITY DERIV</v>
          </cell>
          <cell r="E530">
            <v>11</v>
          </cell>
          <cell r="F530" t="str">
            <v>C-A536</v>
          </cell>
          <cell r="G530" t="str">
            <v>Abbey National Treasury Services plc ~ (UK)</v>
          </cell>
        </row>
        <row r="531">
          <cell r="B531" t="str">
            <v>114211880000EDQANAMRAM47693</v>
          </cell>
          <cell r="D531" t="str">
            <v>ANFP EQUITY DERIV</v>
          </cell>
          <cell r="E531">
            <v>11</v>
          </cell>
          <cell r="F531" t="str">
            <v>C-A536</v>
          </cell>
          <cell r="G531" t="str">
            <v>Abbey National Treasury Services plc ~ (UK)</v>
          </cell>
        </row>
        <row r="532">
          <cell r="B532" t="str">
            <v>114211880000EDQANAMRAM47741</v>
          </cell>
          <cell r="D532" t="str">
            <v>ANFP EQUITY DERIV</v>
          </cell>
          <cell r="E532">
            <v>11</v>
          </cell>
          <cell r="F532" t="str">
            <v>C-A536</v>
          </cell>
          <cell r="G532" t="str">
            <v>Abbey National Treasury Services plc ~ (UK)</v>
          </cell>
        </row>
        <row r="533">
          <cell r="B533" t="str">
            <v>114211880000EDQANAMRAM47742</v>
          </cell>
          <cell r="D533" t="str">
            <v>ANFP EQUITY DERIV</v>
          </cell>
          <cell r="E533">
            <v>11</v>
          </cell>
          <cell r="F533" t="str">
            <v>C-A536</v>
          </cell>
          <cell r="G533" t="str">
            <v>Abbey National Treasury Services plc ~ (UK)</v>
          </cell>
        </row>
        <row r="534">
          <cell r="B534" t="str">
            <v>114211880000EDQANAMRAM47744</v>
          </cell>
          <cell r="D534" t="str">
            <v>ANFP EQUITY DERIV</v>
          </cell>
          <cell r="E534">
            <v>11</v>
          </cell>
          <cell r="F534" t="str">
            <v>C-A536</v>
          </cell>
          <cell r="G534" t="str">
            <v>Abbey National Treasury Services plc ~ (UK)</v>
          </cell>
        </row>
        <row r="535">
          <cell r="B535" t="str">
            <v>114211880000EDQANAMRAM47759</v>
          </cell>
          <cell r="D535" t="str">
            <v>ANFP EQUITY DERIV</v>
          </cell>
          <cell r="E535">
            <v>11</v>
          </cell>
          <cell r="F535" t="str">
            <v>C-A536</v>
          </cell>
          <cell r="G535" t="str">
            <v>Abbey National Treasury Services plc ~ (UK)</v>
          </cell>
        </row>
        <row r="536">
          <cell r="B536" t="str">
            <v>114211880000EDQANAMRAM47761</v>
          </cell>
          <cell r="D536" t="str">
            <v>ANFP EQUITY DERIV</v>
          </cell>
          <cell r="E536">
            <v>11</v>
          </cell>
          <cell r="F536" t="str">
            <v>C-A536</v>
          </cell>
          <cell r="G536" t="str">
            <v>Abbey National Treasury Services plc ~ (UK)</v>
          </cell>
        </row>
        <row r="537">
          <cell r="B537" t="str">
            <v>114211880000EDQANAMRAM47762</v>
          </cell>
          <cell r="D537" t="str">
            <v>ANFP EQUITY DERIV</v>
          </cell>
          <cell r="E537">
            <v>11</v>
          </cell>
          <cell r="F537" t="str">
            <v>C-A536</v>
          </cell>
          <cell r="G537" t="str">
            <v>Abbey National Treasury Services plc ~ (UK)</v>
          </cell>
        </row>
        <row r="538">
          <cell r="B538" t="str">
            <v>114211880000EDQANAMRAM47799</v>
          </cell>
          <cell r="D538" t="str">
            <v>ANFP EQUITY DERIV</v>
          </cell>
          <cell r="E538">
            <v>11</v>
          </cell>
          <cell r="F538" t="str">
            <v>C-A536</v>
          </cell>
          <cell r="G538" t="str">
            <v>Abbey National Treasury Services plc ~ (UK)</v>
          </cell>
        </row>
        <row r="539">
          <cell r="B539" t="str">
            <v>114211880000EDQANAMRAM47888</v>
          </cell>
          <cell r="D539" t="str">
            <v>ANFP EQUITY DERIV</v>
          </cell>
          <cell r="E539">
            <v>11</v>
          </cell>
          <cell r="F539" t="str">
            <v>C-A536</v>
          </cell>
          <cell r="G539" t="str">
            <v>Abbey National Treasury Services plc ~ (UK)</v>
          </cell>
        </row>
        <row r="540">
          <cell r="B540" t="str">
            <v>114211880000EDQANAMRAM48037</v>
          </cell>
          <cell r="D540" t="str">
            <v>ANFP EQUITY DERIV</v>
          </cell>
          <cell r="E540">
            <v>11</v>
          </cell>
          <cell r="F540" t="str">
            <v>C-A536</v>
          </cell>
          <cell r="G540" t="str">
            <v>Abbey National Treasury Services plc ~ (UK)</v>
          </cell>
        </row>
        <row r="541">
          <cell r="B541" t="str">
            <v>114211880000EDQANAMRAM48039</v>
          </cell>
          <cell r="D541" t="str">
            <v>ANFP EQUITY DERIV</v>
          </cell>
          <cell r="E541">
            <v>11</v>
          </cell>
          <cell r="F541" t="str">
            <v>C-A536</v>
          </cell>
          <cell r="G541" t="str">
            <v>Abbey National Treasury Services plc ~ (UK)</v>
          </cell>
        </row>
        <row r="542">
          <cell r="B542" t="str">
            <v>114211880000EDQSINGLEM27967</v>
          </cell>
          <cell r="D542" t="str">
            <v>A N T S</v>
          </cell>
          <cell r="E542">
            <v>11</v>
          </cell>
          <cell r="F542" t="str">
            <v>C-A536</v>
          </cell>
          <cell r="G542" t="str">
            <v>Abbey National Treasury Services plc ~ (UK)</v>
          </cell>
        </row>
        <row r="543">
          <cell r="B543" t="str">
            <v>114211880000EDQSINGLEM35338</v>
          </cell>
          <cell r="D543" t="str">
            <v>A N T S</v>
          </cell>
          <cell r="E543">
            <v>11</v>
          </cell>
          <cell r="F543" t="str">
            <v>C-A536</v>
          </cell>
          <cell r="G543" t="str">
            <v>Abbey National Treasury Services plc ~ (UK)</v>
          </cell>
        </row>
        <row r="544">
          <cell r="B544" t="str">
            <v>114211880000EDQSINGLEM46571</v>
          </cell>
          <cell r="D544" t="str">
            <v>ANFP EQUITY DERIV</v>
          </cell>
          <cell r="E544">
            <v>11</v>
          </cell>
          <cell r="F544" t="str">
            <v>C-A536</v>
          </cell>
          <cell r="G544" t="str">
            <v>Abbey National Treasury Services plc ~ (UK)</v>
          </cell>
        </row>
        <row r="545">
          <cell r="B545" t="str">
            <v>114211880000EDQSINGLEM47378</v>
          </cell>
          <cell r="D545" t="str">
            <v>ANFP EQUITY DERIV</v>
          </cell>
          <cell r="E545">
            <v>11</v>
          </cell>
          <cell r="F545" t="str">
            <v>C-A536</v>
          </cell>
          <cell r="G545" t="str">
            <v>Abbey National Treasury Services plc ~ (UK)</v>
          </cell>
        </row>
        <row r="546">
          <cell r="B546" t="str">
            <v>114211880000EDQSINGLEM47426</v>
          </cell>
          <cell r="D546" t="str">
            <v>ANFP EQUITY DERIV</v>
          </cell>
          <cell r="E546">
            <v>11</v>
          </cell>
          <cell r="F546" t="str">
            <v>C-A536</v>
          </cell>
          <cell r="G546" t="str">
            <v>Abbey National Treasury Services plc ~ (UK)</v>
          </cell>
        </row>
        <row r="547">
          <cell r="B547" t="str">
            <v>114211880000EDQSINGLEM47434</v>
          </cell>
          <cell r="D547" t="str">
            <v>ANFP EQUITY DERIV</v>
          </cell>
          <cell r="E547">
            <v>11</v>
          </cell>
          <cell r="F547" t="str">
            <v>C-A536</v>
          </cell>
          <cell r="G547" t="str">
            <v>Abbey National Treasury Services plc ~ (UK)</v>
          </cell>
        </row>
        <row r="548">
          <cell r="B548" t="str">
            <v>114211880000EDQSINGLEM47760</v>
          </cell>
          <cell r="D548" t="str">
            <v>ANFP EQUITY DERIV</v>
          </cell>
          <cell r="E548">
            <v>11</v>
          </cell>
          <cell r="F548" t="str">
            <v>C-A536</v>
          </cell>
          <cell r="G548" t="str">
            <v>Abbey National Treasury Services plc ~ (UK)</v>
          </cell>
        </row>
        <row r="549">
          <cell r="B549" t="str">
            <v>114211880000EDQSINGLEM47849</v>
          </cell>
          <cell r="D549" t="str">
            <v>ANFP EQUITY DERIV</v>
          </cell>
          <cell r="E549">
            <v>11</v>
          </cell>
          <cell r="F549" t="str">
            <v>C-A536</v>
          </cell>
          <cell r="G549" t="str">
            <v>Abbey National Treasury Services plc ~ (UK)</v>
          </cell>
        </row>
        <row r="550">
          <cell r="B550" t="str">
            <v>114211880000EDQSINGLEM47890</v>
          </cell>
          <cell r="D550" t="str">
            <v>ANFP EQUITY DERIV</v>
          </cell>
          <cell r="E550">
            <v>11</v>
          </cell>
          <cell r="F550" t="str">
            <v>C-A536</v>
          </cell>
          <cell r="G550" t="str">
            <v>Abbey National Treasury Services plc ~ (UK)</v>
          </cell>
        </row>
        <row r="551">
          <cell r="B551" t="str">
            <v>114211880000EDQSINGLEM47929</v>
          </cell>
          <cell r="D551" t="str">
            <v>ANFP EQUITY DERIV</v>
          </cell>
          <cell r="E551">
            <v>11</v>
          </cell>
          <cell r="F551" t="str">
            <v>C-A536</v>
          </cell>
          <cell r="G551" t="str">
            <v>Abbey National Treasury Services plc ~ (UK)</v>
          </cell>
        </row>
        <row r="552">
          <cell r="B552" t="str">
            <v>114250880000EDQANAMRAM46569</v>
          </cell>
          <cell r="D552" t="str">
            <v>A N T S</v>
          </cell>
          <cell r="E552">
            <v>11</v>
          </cell>
          <cell r="F552" t="str">
            <v>C-A536</v>
          </cell>
          <cell r="G552" t="str">
            <v>Abbey National Treasury Services plc ~ (UK)</v>
          </cell>
        </row>
        <row r="553">
          <cell r="B553" t="str">
            <v>114250880000EDQANAMRAM46571</v>
          </cell>
          <cell r="D553" t="str">
            <v>A N T S</v>
          </cell>
          <cell r="E553">
            <v>11</v>
          </cell>
          <cell r="F553" t="str">
            <v>C-A536</v>
          </cell>
          <cell r="G553" t="str">
            <v>Abbey National Treasury Services plc ~ (UK)</v>
          </cell>
        </row>
        <row r="554">
          <cell r="B554" t="str">
            <v>114250880000EDQANAMRAM47022</v>
          </cell>
          <cell r="D554" t="str">
            <v>A N T S</v>
          </cell>
          <cell r="E554">
            <v>11</v>
          </cell>
          <cell r="F554" t="str">
            <v>C-A536</v>
          </cell>
          <cell r="G554" t="str">
            <v>Abbey National Treasury Services plc ~ (UK)</v>
          </cell>
        </row>
        <row r="555">
          <cell r="B555" t="str">
            <v>114250880000EDQANAMRAM47382</v>
          </cell>
          <cell r="D555" t="str">
            <v>ANFP EQUITY DERIV</v>
          </cell>
          <cell r="E555">
            <v>11</v>
          </cell>
          <cell r="F555" t="str">
            <v>C-A536</v>
          </cell>
          <cell r="G555" t="str">
            <v>Abbey National Treasury Services plc ~ (UK)</v>
          </cell>
        </row>
        <row r="556">
          <cell r="B556" t="str">
            <v>114250880000EDQANAMRAM47692</v>
          </cell>
          <cell r="D556" t="str">
            <v>ANFP EQUITY DERIV</v>
          </cell>
          <cell r="E556">
            <v>11</v>
          </cell>
          <cell r="F556" t="str">
            <v>C-A536</v>
          </cell>
          <cell r="G556" t="str">
            <v>Abbey National Treasury Services plc ~ (UK)</v>
          </cell>
        </row>
        <row r="557">
          <cell r="B557" t="str">
            <v>176201880000CRTRD__CDOMARYCBO11210</v>
          </cell>
          <cell r="D557" t="str">
            <v>MARYLEBONE RD CBO 1</v>
          </cell>
          <cell r="F557" t="str">
            <v>C-2553</v>
          </cell>
          <cell r="G557" t="str">
            <v>Marylebone Road No 1 Ltd</v>
          </cell>
        </row>
        <row r="558">
          <cell r="B558" t="str">
            <v>376210880000CRTRD__CDOMARYCBO11210</v>
          </cell>
          <cell r="D558" t="str">
            <v>MARYLEBONE RD CBO 1</v>
          </cell>
          <cell r="F558" t="str">
            <v>C-2553</v>
          </cell>
          <cell r="G558" t="str">
            <v>Marylebone Road No 1 Ltd</v>
          </cell>
        </row>
        <row r="559">
          <cell r="B559" t="str">
            <v>1400</v>
          </cell>
          <cell r="D559" t="str">
            <v>CATER ALLEN HOLDINGS LTD</v>
          </cell>
          <cell r="E559">
            <v>8</v>
          </cell>
          <cell r="F559" t="str">
            <v>C-2542</v>
          </cell>
          <cell r="G559" t="str">
            <v>Cater Allen Holdings Limited</v>
          </cell>
        </row>
        <row r="560">
          <cell r="B560" t="str">
            <v>14CHQASSET_ASPARK5</v>
          </cell>
          <cell r="D560" t="str">
            <v>CATER ALLEN ASSET MANAGEMENT</v>
          </cell>
          <cell r="E560">
            <v>7</v>
          </cell>
          <cell r="F560" t="str">
            <v>C-2159</v>
          </cell>
          <cell r="G560" t="str">
            <v>Cater Allen Asset Management (Jersey) Limited</v>
          </cell>
        </row>
        <row r="561">
          <cell r="B561" t="str">
            <v>1500</v>
          </cell>
          <cell r="D561" t="str">
            <v>Cater Allen Lloyds Holdings</v>
          </cell>
          <cell r="E561">
            <v>7</v>
          </cell>
          <cell r="F561" t="str">
            <v>C-2544</v>
          </cell>
          <cell r="G561" t="str">
            <v>Cater Allen Lloyd's Holdings Limited</v>
          </cell>
        </row>
        <row r="562">
          <cell r="B562" t="str">
            <v>15CA_LLOYDSHSPARK55</v>
          </cell>
          <cell r="D562" t="str">
            <v>CATER ALLEN HOLDINGS LTD</v>
          </cell>
          <cell r="E562">
            <v>8</v>
          </cell>
          <cell r="F562" t="str">
            <v>C-2542</v>
          </cell>
          <cell r="G562" t="str">
            <v>Cater Allen Holdings Limited</v>
          </cell>
        </row>
        <row r="563">
          <cell r="B563" t="str">
            <v>1600</v>
          </cell>
          <cell r="D563" t="str">
            <v>CATER ALLEN SYNDICATE MANAGEMENT</v>
          </cell>
          <cell r="E563">
            <v>7</v>
          </cell>
          <cell r="F563" t="str">
            <v>C-2546</v>
          </cell>
          <cell r="G563" t="str">
            <v>Cater Allen Syndicate Management Limited</v>
          </cell>
        </row>
        <row r="564">
          <cell r="B564" t="str">
            <v>16CA_SYNDICMSPARK5</v>
          </cell>
          <cell r="D564" t="str">
            <v>CATER ALLEN ASSET MANAGEMENT</v>
          </cell>
          <cell r="E564">
            <v>7</v>
          </cell>
          <cell r="F564" t="str">
            <v>C-2159</v>
          </cell>
          <cell r="G564" t="str">
            <v>Cater Allen Asset Management (Jersey) Limited</v>
          </cell>
        </row>
        <row r="565">
          <cell r="B565" t="str">
            <v>1800</v>
          </cell>
          <cell r="D565" t="str">
            <v>ANFP EQUITY DERIV</v>
          </cell>
          <cell r="E565">
            <v>11</v>
          </cell>
          <cell r="F565" t="str">
            <v>C-A536</v>
          </cell>
          <cell r="G565" t="str">
            <v>Abbey National Treasury Services plc ~ (UK)</v>
          </cell>
        </row>
        <row r="566">
          <cell r="B566" t="str">
            <v>1900</v>
          </cell>
          <cell r="D566" t="str">
            <v>A N T S</v>
          </cell>
          <cell r="E566">
            <v>11</v>
          </cell>
          <cell r="F566" t="str">
            <v>C-A536</v>
          </cell>
          <cell r="G566" t="str">
            <v>Abbey National Treasury Services plc ~ (UK)</v>
          </cell>
        </row>
        <row r="567">
          <cell r="B567" t="str">
            <v>2000</v>
          </cell>
          <cell r="D567" t="str">
            <v>ABBNAT BV</v>
          </cell>
          <cell r="E567">
            <v>10</v>
          </cell>
          <cell r="F567" t="str">
            <v>C-2513</v>
          </cell>
          <cell r="G567" t="str">
            <v>Abbey National First Capital B.V.</v>
          </cell>
        </row>
        <row r="568">
          <cell r="B568" t="str">
            <v>206901880000OHGVENCA1Amissing</v>
          </cell>
          <cell r="D568" t="str">
            <v>ANTS STMLDN</v>
          </cell>
          <cell r="E568">
            <v>11</v>
          </cell>
          <cell r="F568" t="str">
            <v>C-A536</v>
          </cell>
          <cell r="G568" t="str">
            <v>Abbey National Treasury Services plc ~ (UK)</v>
          </cell>
        </row>
        <row r="569">
          <cell r="B569" t="str">
            <v>207101880000ABGCOLIA1AANB FUNDING</v>
          </cell>
          <cell r="D569" t="str">
            <v>A N T S</v>
          </cell>
          <cell r="E569">
            <v>11</v>
          </cell>
          <cell r="F569" t="str">
            <v>C-A536</v>
          </cell>
          <cell r="G569" t="str">
            <v>Abbey National Treasury Services plc ~ (UK)</v>
          </cell>
        </row>
        <row r="570">
          <cell r="B570" t="str">
            <v>207101880000ABQCPHDG_A259776AB</v>
          </cell>
          <cell r="D570" t="str">
            <v>A N T S</v>
          </cell>
          <cell r="E570">
            <v>11</v>
          </cell>
          <cell r="F570" t="str">
            <v>C-A536</v>
          </cell>
          <cell r="G570" t="str">
            <v>Abbey National Treasury Services plc ~ (UK)</v>
          </cell>
        </row>
        <row r="571">
          <cell r="B571" t="str">
            <v>207101880000ABQCPHDG_A260761AB</v>
          </cell>
          <cell r="D571" t="str">
            <v>A N T S</v>
          </cell>
          <cell r="E571">
            <v>11</v>
          </cell>
          <cell r="F571" t="str">
            <v>C-A536</v>
          </cell>
          <cell r="G571" t="str">
            <v>Abbey National Treasury Services plc ~ (UK)</v>
          </cell>
        </row>
        <row r="572">
          <cell r="B572" t="str">
            <v>207101880000CA_LLOYDSHBLANK</v>
          </cell>
          <cell r="D572" t="str">
            <v>CATER ALLEN HOLDINGS LTD</v>
          </cell>
          <cell r="E572">
            <v>8</v>
          </cell>
          <cell r="F572" t="str">
            <v>C-2542</v>
          </cell>
          <cell r="G572" t="str">
            <v>Cater Allen Holdings Limited</v>
          </cell>
        </row>
        <row r="573">
          <cell r="B573" t="str">
            <v>207101880000CA_LLOYDSHSPARK5</v>
          </cell>
          <cell r="D573" t="str">
            <v>CATER ALLEN HOLDINGS LTD</v>
          </cell>
          <cell r="E573">
            <v>8</v>
          </cell>
          <cell r="F573" t="str">
            <v>C-2542</v>
          </cell>
          <cell r="G573" t="str">
            <v>Cater Allen Holdings Limited</v>
          </cell>
        </row>
        <row r="574">
          <cell r="B574" t="str">
            <v>207101880000CA_LLOYDSHSPARK55</v>
          </cell>
          <cell r="D574" t="str">
            <v>CATER ALLEN HOLDINGS LTD</v>
          </cell>
          <cell r="E574">
            <v>8</v>
          </cell>
          <cell r="F574" t="str">
            <v>C-2542</v>
          </cell>
          <cell r="G574" t="str">
            <v>Cater Allen Holdings Limited</v>
          </cell>
        </row>
        <row r="575">
          <cell r="B575" t="str">
            <v>207101880000CA_SYNDICMBLANK</v>
          </cell>
          <cell r="D575" t="str">
            <v>CATER ALLEN ASSET MANAGEMENT</v>
          </cell>
          <cell r="E575">
            <v>7</v>
          </cell>
          <cell r="F575" t="str">
            <v>C-2159</v>
          </cell>
          <cell r="G575" t="str">
            <v>Cater Allen Asset Management (Jersey) Limited</v>
          </cell>
        </row>
        <row r="576">
          <cell r="B576" t="str">
            <v>207101880000CA_SYNDICMSPARK5</v>
          </cell>
          <cell r="D576" t="str">
            <v>A N T S</v>
          </cell>
          <cell r="E576">
            <v>11</v>
          </cell>
          <cell r="F576" t="str">
            <v>C-A536</v>
          </cell>
          <cell r="G576" t="str">
            <v>Abbey National Treasury Services plc ~ (UK)</v>
          </cell>
        </row>
        <row r="577">
          <cell r="B577" t="str">
            <v>207101880000CA_SYNDICMTRAND5</v>
          </cell>
          <cell r="D577" t="str">
            <v>A N T S</v>
          </cell>
          <cell r="E577">
            <v>11</v>
          </cell>
          <cell r="F577" t="str">
            <v>C-A536</v>
          </cell>
          <cell r="G577" t="str">
            <v>Abbey National Treasury Services plc ~ (UK)</v>
          </cell>
        </row>
        <row r="578">
          <cell r="B578" t="str">
            <v>207101880000CHQASSET_ABLANK</v>
          </cell>
          <cell r="D578" t="str">
            <v>CATER ALLEN FUTURES LTD</v>
          </cell>
          <cell r="E578" t="str">
            <v>13</v>
          </cell>
          <cell r="F578" t="str">
            <v>C-2541</v>
          </cell>
          <cell r="G578" t="str">
            <v>Cater Allen Futures Limited</v>
          </cell>
        </row>
        <row r="579">
          <cell r="B579" t="str">
            <v>207101880000CHQASSET_ASPARK5</v>
          </cell>
          <cell r="D579" t="str">
            <v>CATER ALLEN ASSET MANAGEMENT</v>
          </cell>
          <cell r="E579">
            <v>7</v>
          </cell>
          <cell r="F579" t="str">
            <v>C-2159</v>
          </cell>
          <cell r="G579" t="str">
            <v>Cater Allen Asset Management (Jersey) Limited</v>
          </cell>
        </row>
        <row r="580">
          <cell r="B580" t="str">
            <v>207101880000CHQASSET_ATRAND8</v>
          </cell>
          <cell r="D580" t="str">
            <v>CATER ALLEN FUTURES LTD</v>
          </cell>
          <cell r="E580" t="str">
            <v>13</v>
          </cell>
          <cell r="F580" t="str">
            <v>C-2541</v>
          </cell>
          <cell r="G580" t="str">
            <v>Cater Allen Futures Limited</v>
          </cell>
        </row>
        <row r="581">
          <cell r="B581" t="str">
            <v>207101880000LNICBMGILL2</v>
          </cell>
          <cell r="D581" t="str">
            <v>ANTS INVEST LTD</v>
          </cell>
          <cell r="E581">
            <v>6</v>
          </cell>
          <cell r="F581" t="str">
            <v>C-2534</v>
          </cell>
          <cell r="G581" t="str">
            <v>Abbey National Treasury Services Investments Limited</v>
          </cell>
        </row>
        <row r="582">
          <cell r="B582" t="str">
            <v>207101880000LNNOTBmissing</v>
          </cell>
          <cell r="D582" t="str">
            <v>A N T S</v>
          </cell>
          <cell r="E582">
            <v>11</v>
          </cell>
          <cell r="F582" t="str">
            <v>C-A536</v>
          </cell>
          <cell r="G582" t="str">
            <v>Abbey National Treasury Services plc ~ (UK)</v>
          </cell>
        </row>
        <row r="583">
          <cell r="B583" t="str">
            <v>207101880000USICBmissing</v>
          </cell>
          <cell r="D583" t="str">
            <v>A N T S</v>
          </cell>
          <cell r="E583">
            <v>11</v>
          </cell>
          <cell r="F583" t="str">
            <v>C-A536</v>
          </cell>
          <cell r="G583" t="str">
            <v>Abbey National Treasury Services plc ~ (UK)</v>
          </cell>
        </row>
        <row r="584">
          <cell r="B584" t="str">
            <v>207101880000ZSTATUTORYMGILL2</v>
          </cell>
          <cell r="D584" t="str">
            <v>ANTS INVEST LTD</v>
          </cell>
          <cell r="E584">
            <v>6</v>
          </cell>
          <cell r="F584" t="str">
            <v>C-2534</v>
          </cell>
          <cell r="G584" t="str">
            <v>Abbey National Treasury Services Investments Limited</v>
          </cell>
        </row>
        <row r="585">
          <cell r="B585" t="str">
            <v>207101880010ZSTATUTORYMINHA5</v>
          </cell>
          <cell r="D585" t="str">
            <v>A N T S</v>
          </cell>
          <cell r="E585">
            <v>11</v>
          </cell>
          <cell r="F585" t="str">
            <v>C-A536</v>
          </cell>
          <cell r="G585" t="str">
            <v>Abbey National Treasury Services plc ~ (UK)</v>
          </cell>
        </row>
        <row r="586">
          <cell r="B586" t="str">
            <v>207101880010ZSTATUTORYPSUDH5</v>
          </cell>
          <cell r="D586" t="str">
            <v>A N T S</v>
          </cell>
          <cell r="E586">
            <v>11</v>
          </cell>
          <cell r="F586" t="str">
            <v>C-A536</v>
          </cell>
          <cell r="G586" t="str">
            <v>Abbey National Treasury Services plc ~ (UK)</v>
          </cell>
        </row>
        <row r="587">
          <cell r="B587" t="str">
            <v>207101880010ZSTATUTORYWSMIT5</v>
          </cell>
          <cell r="D587" t="str">
            <v>A N T S</v>
          </cell>
          <cell r="E587">
            <v>11</v>
          </cell>
          <cell r="F587" t="str">
            <v>C-A536</v>
          </cell>
          <cell r="G587" t="str">
            <v>Abbey National Treasury Services plc ~ (UK)</v>
          </cell>
        </row>
        <row r="588">
          <cell r="B588" t="str">
            <v>207101880020ZSTATUTORYMINHA5</v>
          </cell>
          <cell r="D588" t="str">
            <v>A N T S</v>
          </cell>
          <cell r="E588">
            <v>11</v>
          </cell>
          <cell r="F588" t="str">
            <v>C-A536</v>
          </cell>
          <cell r="G588" t="str">
            <v>Abbey National Treasury Services plc ~ (UK)</v>
          </cell>
        </row>
        <row r="589">
          <cell r="B589" t="str">
            <v>207101880020ZSTATUTORYPSUDH5</v>
          </cell>
          <cell r="D589" t="str">
            <v>A N T S</v>
          </cell>
          <cell r="E589">
            <v>11</v>
          </cell>
          <cell r="F589" t="str">
            <v>C-A536</v>
          </cell>
          <cell r="G589" t="str">
            <v>Abbey National Treasury Services plc ~ (UK)</v>
          </cell>
        </row>
        <row r="590">
          <cell r="B590" t="str">
            <v>207101880020ZSTATUTORYWSMIT5</v>
          </cell>
          <cell r="D590" t="str">
            <v>A N T S</v>
          </cell>
          <cell r="E590">
            <v>11</v>
          </cell>
          <cell r="F590" t="str">
            <v>C-A536</v>
          </cell>
          <cell r="G590" t="str">
            <v>Abbey National Treasury Services plc ~ (UK)</v>
          </cell>
        </row>
        <row r="591">
          <cell r="B591" t="str">
            <v>207101880030ZSTATUTORYMINHA5</v>
          </cell>
          <cell r="D591" t="str">
            <v>A N T S</v>
          </cell>
          <cell r="E591">
            <v>11</v>
          </cell>
          <cell r="F591" t="str">
            <v>C-A536</v>
          </cell>
          <cell r="G591" t="str">
            <v>Abbey National Treasury Services plc ~ (UK)</v>
          </cell>
        </row>
        <row r="592">
          <cell r="B592" t="str">
            <v>207101880030ZSTATUTORYPSUDH5</v>
          </cell>
          <cell r="D592" t="str">
            <v>A N T S</v>
          </cell>
          <cell r="E592">
            <v>11</v>
          </cell>
          <cell r="F592" t="str">
            <v>C-A536</v>
          </cell>
          <cell r="G592" t="str">
            <v>Abbey National Treasury Services plc ~ (UK)</v>
          </cell>
        </row>
        <row r="593">
          <cell r="B593" t="str">
            <v>207101880040ZSTATUTORYMINHA5</v>
          </cell>
          <cell r="D593" t="str">
            <v>A N T S</v>
          </cell>
          <cell r="E593">
            <v>11</v>
          </cell>
          <cell r="F593" t="str">
            <v>C-A536</v>
          </cell>
          <cell r="G593" t="str">
            <v>Abbey National Treasury Services plc ~ (UK)</v>
          </cell>
        </row>
        <row r="594">
          <cell r="B594" t="str">
            <v>207101880040ZSTATUTORYPSUDH5</v>
          </cell>
          <cell r="D594" t="str">
            <v>A N T S</v>
          </cell>
          <cell r="E594">
            <v>11</v>
          </cell>
          <cell r="F594" t="str">
            <v>C-A536</v>
          </cell>
          <cell r="G594" t="str">
            <v>Abbey National Treasury Services plc ~ (UK)</v>
          </cell>
        </row>
        <row r="595">
          <cell r="B595" t="str">
            <v>207101880010ZSTATUTORYDGLAS5</v>
          </cell>
          <cell r="D595" t="str">
            <v>A N T S</v>
          </cell>
          <cell r="E595">
            <v>11</v>
          </cell>
          <cell r="F595" t="str">
            <v>C-A536</v>
          </cell>
          <cell r="G595" t="str">
            <v>Abbey National Treasury Services plc ~ (UK)</v>
          </cell>
        </row>
        <row r="596">
          <cell r="B596" t="str">
            <v>207101880020ZSTATUTORYDGLAS5</v>
          </cell>
          <cell r="D596" t="str">
            <v>A N T S</v>
          </cell>
          <cell r="E596">
            <v>11</v>
          </cell>
          <cell r="F596" t="str">
            <v>C-A536</v>
          </cell>
          <cell r="G596" t="str">
            <v>Abbey National Treasury Services plc ~ (UK)</v>
          </cell>
        </row>
        <row r="597">
          <cell r="B597" t="str">
            <v>207601880000ABUMLCSH1A99416AN</v>
          </cell>
          <cell r="D597" t="str">
            <v>ANTS INTERNATIONA</v>
          </cell>
          <cell r="E597">
            <v>18</v>
          </cell>
          <cell r="F597" t="str">
            <v>C-2353</v>
          </cell>
          <cell r="G597" t="str">
            <v xml:space="preserve">Abbey National International Limited </v>
          </cell>
        </row>
        <row r="598">
          <cell r="B598" t="str">
            <v>207601880000LNICBL04052800076</v>
          </cell>
          <cell r="D598" t="str">
            <v>ANTSOSHOLD</v>
          </cell>
          <cell r="E598">
            <v>8</v>
          </cell>
          <cell r="F598" t="str">
            <v>C-2535</v>
          </cell>
          <cell r="G598" t="str">
            <v>Abbey National Treasury Services Overseas Holdings</v>
          </cell>
        </row>
        <row r="599">
          <cell r="B599" t="str">
            <v>207601880000LNICBL04110200065</v>
          </cell>
          <cell r="D599" t="str">
            <v>ANTS INTERNATIONA</v>
          </cell>
          <cell r="E599">
            <v>18</v>
          </cell>
          <cell r="F599" t="str">
            <v>C-2353</v>
          </cell>
          <cell r="G599" t="str">
            <v xml:space="preserve">Abbey National International Limited </v>
          </cell>
        </row>
        <row r="600">
          <cell r="B600" t="str">
            <v>207601880000LNICBL04120800142</v>
          </cell>
          <cell r="D600" t="str">
            <v>ANTS INTERNATIONA</v>
          </cell>
          <cell r="E600">
            <v>18</v>
          </cell>
          <cell r="F600" t="str">
            <v>C-2353</v>
          </cell>
          <cell r="G600" t="str">
            <v xml:space="preserve">Abbey National International Limited </v>
          </cell>
        </row>
        <row r="601">
          <cell r="B601" t="str">
            <v>207601880000OJGMBKC02Amissing</v>
          </cell>
          <cell r="D601" t="str">
            <v>AN PLC</v>
          </cell>
          <cell r="E601">
            <v>18</v>
          </cell>
          <cell r="F601" t="str">
            <v>C-H145</v>
          </cell>
          <cell r="G601" t="str">
            <v>Abbey National plc ~ Group Holdings ~ chess pack</v>
          </cell>
        </row>
        <row r="602">
          <cell r="B602" t="str">
            <v>207701880000OSHURST__A162612OS</v>
          </cell>
          <cell r="D602" t="str">
            <v>ANTS O'SEAS HOLDI</v>
          </cell>
          <cell r="E602">
            <v>8</v>
          </cell>
          <cell r="F602" t="str">
            <v>C-2535</v>
          </cell>
          <cell r="G602" t="str">
            <v>Abbey National Treasury Services Overseas Holdings</v>
          </cell>
        </row>
        <row r="603">
          <cell r="B603" t="str">
            <v>207701885200ZDDA000000n/a</v>
          </cell>
          <cell r="D603" t="str">
            <v>A N T S</v>
          </cell>
          <cell r="E603">
            <v>11</v>
          </cell>
          <cell r="F603" t="str">
            <v>C-A536</v>
          </cell>
          <cell r="G603" t="str">
            <v>Abbey National Treasury Services plc ~ (UK)</v>
          </cell>
        </row>
        <row r="604">
          <cell r="B604" t="str">
            <v>208802880000FCUFNSUB1APSUDH5</v>
          </cell>
          <cell r="D604" t="str">
            <v>A N T S</v>
          </cell>
          <cell r="E604">
            <v>11</v>
          </cell>
          <cell r="F604" t="str">
            <v>C-A536</v>
          </cell>
          <cell r="G604" t="str">
            <v>Abbey National Treasury Services plc ~ (UK)</v>
          </cell>
        </row>
        <row r="605">
          <cell r="B605" t="str">
            <v>208802880000ZSTATUTORYMINHA5</v>
          </cell>
          <cell r="D605" t="str">
            <v>A N T S</v>
          </cell>
          <cell r="E605">
            <v>11</v>
          </cell>
          <cell r="F605" t="str">
            <v>C-A536</v>
          </cell>
          <cell r="G605" t="str">
            <v>Abbey National Treasury Services plc ~ (UK)</v>
          </cell>
        </row>
        <row r="606">
          <cell r="B606" t="str">
            <v>208802880000ZSTATUTORYPSUDH5</v>
          </cell>
          <cell r="D606" t="str">
            <v>A N T S</v>
          </cell>
          <cell r="E606">
            <v>11</v>
          </cell>
          <cell r="F606" t="str">
            <v>C-A536</v>
          </cell>
          <cell r="G606" t="str">
            <v>Abbey National Treasury Services plc ~ (UK)</v>
          </cell>
        </row>
        <row r="607">
          <cell r="B607" t="str">
            <v>209201880000D1GLEHLD1A757602DA</v>
          </cell>
          <cell r="D607" t="str">
            <v>A N T S</v>
          </cell>
          <cell r="E607">
            <v>11</v>
          </cell>
          <cell r="F607" t="str">
            <v>C-A536</v>
          </cell>
          <cell r="G607" t="str">
            <v>Abbey National Treasury Services plc ~ (UK)</v>
          </cell>
        </row>
        <row r="608">
          <cell r="B608" t="str">
            <v>209201880000D5GLEHLD1AJCHAN6</v>
          </cell>
          <cell r="D608" t="str">
            <v>A N T S</v>
          </cell>
          <cell r="E608">
            <v>11</v>
          </cell>
          <cell r="F608" t="str">
            <v>C-A536</v>
          </cell>
          <cell r="G608" t="str">
            <v>Abbey National Treasury Services plc ~ (UK)</v>
          </cell>
        </row>
        <row r="609">
          <cell r="B609" t="str">
            <v>209201880000J3GLEHLD1ADSHAH5</v>
          </cell>
          <cell r="D609" t="str">
            <v>A N T S</v>
          </cell>
          <cell r="E609">
            <v>11</v>
          </cell>
          <cell r="F609" t="str">
            <v>C-A536</v>
          </cell>
          <cell r="G609" t="str">
            <v>Abbey National Treasury Services plc ~ (UK)</v>
          </cell>
        </row>
        <row r="610">
          <cell r="B610" t="str">
            <v>209201880000M3GLEHLD1AJCHAN6</v>
          </cell>
          <cell r="D610" t="str">
            <v>A N T S</v>
          </cell>
          <cell r="E610">
            <v>11</v>
          </cell>
          <cell r="F610" t="str">
            <v>C-A536</v>
          </cell>
          <cell r="G610" t="str">
            <v>Abbey National Treasury Services plc ~ (UK)</v>
          </cell>
        </row>
        <row r="611">
          <cell r="B611" t="str">
            <v>209201880000M4GLEHLD1AJBRAI1</v>
          </cell>
          <cell r="D611" t="str">
            <v>A N T S</v>
          </cell>
          <cell r="E611">
            <v>11</v>
          </cell>
          <cell r="F611" t="str">
            <v>C-A536</v>
          </cell>
          <cell r="G611" t="str">
            <v>Abbey National Treasury Services plc ~ (UK)</v>
          </cell>
        </row>
        <row r="612">
          <cell r="B612" t="str">
            <v>209201880000ZLEASINGDSHAH5</v>
          </cell>
          <cell r="D612" t="str">
            <v>A N T S</v>
          </cell>
          <cell r="E612">
            <v>11</v>
          </cell>
          <cell r="F612" t="str">
            <v>C-A536</v>
          </cell>
          <cell r="G612" t="str">
            <v>Abbey National Treasury Services plc ~ (UK)</v>
          </cell>
        </row>
        <row r="613">
          <cell r="B613" t="str">
            <v>209201880000ZLEASINGJCHAN6</v>
          </cell>
          <cell r="D613" t="str">
            <v>A N T S</v>
          </cell>
          <cell r="E613">
            <v>11</v>
          </cell>
          <cell r="F613" t="str">
            <v>C-A536</v>
          </cell>
          <cell r="G613" t="str">
            <v>Abbey National Treasury Services plc ~ (UK)</v>
          </cell>
        </row>
        <row r="614">
          <cell r="B614" t="str">
            <v>209201880000ZLEASINGJWATT5</v>
          </cell>
          <cell r="D614" t="str">
            <v>A N T S</v>
          </cell>
          <cell r="E614">
            <v>11</v>
          </cell>
          <cell r="F614" t="str">
            <v>C-A536</v>
          </cell>
          <cell r="G614" t="str">
            <v>Abbey National Treasury Services plc ~ (UK)</v>
          </cell>
        </row>
        <row r="615">
          <cell r="B615" t="str">
            <v>209201880100IBQLEHLD1AASILV5</v>
          </cell>
          <cell r="D615" t="str">
            <v>A N T S</v>
          </cell>
          <cell r="E615">
            <v>11</v>
          </cell>
          <cell r="F615" t="str">
            <v>C-A536</v>
          </cell>
          <cell r="G615" t="str">
            <v>Abbey National Treasury Services plc ~ (UK)</v>
          </cell>
        </row>
        <row r="616">
          <cell r="B616" t="str">
            <v>209201880100IBQLEHLD1AJWATT5</v>
          </cell>
          <cell r="D616" t="str">
            <v>A N T S</v>
          </cell>
          <cell r="E616">
            <v>11</v>
          </cell>
          <cell r="F616" t="str">
            <v>C-A536</v>
          </cell>
          <cell r="G616" t="str">
            <v>Abbey National Treasury Services plc ~ (UK)</v>
          </cell>
        </row>
        <row r="617">
          <cell r="B617" t="str">
            <v>20920188I200IDQLEHLD1AASILV5</v>
          </cell>
          <cell r="D617" t="str">
            <v>A N T S</v>
          </cell>
          <cell r="E617">
            <v>11</v>
          </cell>
          <cell r="F617" t="str">
            <v>C-A536</v>
          </cell>
          <cell r="G617" t="str">
            <v>Abbey National Treasury Services plc ~ (UK)</v>
          </cell>
        </row>
        <row r="618">
          <cell r="B618" t="str">
            <v>20920188I200IDQLEHLD1AJWATT5</v>
          </cell>
          <cell r="D618" t="str">
            <v>A N T S</v>
          </cell>
          <cell r="E618">
            <v>11</v>
          </cell>
          <cell r="F618" t="str">
            <v>C-A536</v>
          </cell>
          <cell r="G618" t="str">
            <v>Abbey National Treasury Services plc ~ (UK)</v>
          </cell>
        </row>
        <row r="619">
          <cell r="B619" t="str">
            <v>20920188I200IEQLEHLD1AASILV5</v>
          </cell>
          <cell r="D619" t="str">
            <v>A N T S</v>
          </cell>
          <cell r="E619">
            <v>11</v>
          </cell>
          <cell r="F619" t="str">
            <v>C-A536</v>
          </cell>
          <cell r="G619" t="str">
            <v>Abbey National Treasury Services plc ~ (UK)</v>
          </cell>
        </row>
        <row r="620">
          <cell r="B620" t="str">
            <v>20920188I200IEQLEHLD1AJWATT5</v>
          </cell>
          <cell r="D620" t="str">
            <v>A N T S</v>
          </cell>
          <cell r="E620">
            <v>11</v>
          </cell>
          <cell r="F620" t="str">
            <v>C-A536</v>
          </cell>
          <cell r="G620" t="str">
            <v>Abbey National Treasury Services plc ~ (UK)</v>
          </cell>
        </row>
        <row r="621">
          <cell r="B621" t="str">
            <v>209401880000LNLQBBL04102500070</v>
          </cell>
          <cell r="D621" t="str">
            <v>CATER ALLEN INT LTD</v>
          </cell>
          <cell r="E621">
            <v>9</v>
          </cell>
          <cell r="F621" t="str">
            <v>C-2543</v>
          </cell>
          <cell r="G621" t="str">
            <v>Cater Allen International Limited</v>
          </cell>
        </row>
        <row r="622">
          <cell r="B622" t="str">
            <v>209401880000LNREPBDOWEN5</v>
          </cell>
          <cell r="D622" t="str">
            <v>ABBEY NAT SEC INC</v>
          </cell>
          <cell r="E622">
            <v>2</v>
          </cell>
          <cell r="F622" t="str">
            <v>C-2524</v>
          </cell>
          <cell r="G622" t="str">
            <v>Abbey National Securities Inc.</v>
          </cell>
        </row>
        <row r="623">
          <cell r="B623" t="str">
            <v>209401880000LNREPBL04112900200</v>
          </cell>
          <cell r="D623" t="str">
            <v>ABBEY NAT SEC INC</v>
          </cell>
          <cell r="E623">
            <v>2</v>
          </cell>
          <cell r="F623" t="str">
            <v>C-2524</v>
          </cell>
          <cell r="G623" t="str">
            <v>Abbey National Securities Inc.</v>
          </cell>
        </row>
        <row r="624">
          <cell r="B624" t="str">
            <v>209401880000LNREPBL04113001840</v>
          </cell>
          <cell r="D624" t="str">
            <v>ABBEY NAT SEC INC</v>
          </cell>
          <cell r="E624">
            <v>2</v>
          </cell>
          <cell r="F624" t="str">
            <v>C-2524</v>
          </cell>
          <cell r="G624" t="str">
            <v>Abbey National Securities Inc.</v>
          </cell>
        </row>
        <row r="625">
          <cell r="B625" t="str">
            <v>209401880000LNREPBL04113001841</v>
          </cell>
          <cell r="D625" t="str">
            <v>ABBEY NAT SEC INC</v>
          </cell>
          <cell r="E625">
            <v>2</v>
          </cell>
          <cell r="F625" t="str">
            <v>C-2524</v>
          </cell>
          <cell r="G625" t="str">
            <v>Abbey National Securities Inc.</v>
          </cell>
        </row>
        <row r="626">
          <cell r="B626" t="str">
            <v>209401880000LNREPBL04113001843</v>
          </cell>
          <cell r="D626" t="str">
            <v>ABBEY NAT SEC INC</v>
          </cell>
          <cell r="E626">
            <v>2</v>
          </cell>
          <cell r="F626" t="str">
            <v>C-2524</v>
          </cell>
          <cell r="G626" t="str">
            <v>Abbey National Securities Inc.</v>
          </cell>
        </row>
        <row r="627">
          <cell r="B627" t="str">
            <v>209401880000LNREPBL04113001844</v>
          </cell>
          <cell r="D627" t="str">
            <v>ABBEY NAT SEC INC</v>
          </cell>
          <cell r="E627">
            <v>2</v>
          </cell>
          <cell r="F627" t="str">
            <v>C-2524</v>
          </cell>
          <cell r="G627" t="str">
            <v>Abbey National Securities Inc.</v>
          </cell>
        </row>
        <row r="628">
          <cell r="B628" t="str">
            <v>209401880000LNREPBL04113001845</v>
          </cell>
          <cell r="D628" t="str">
            <v>ABBEY NAT SEC INC</v>
          </cell>
          <cell r="E628">
            <v>2</v>
          </cell>
          <cell r="F628" t="str">
            <v>C-2524</v>
          </cell>
          <cell r="G628" t="str">
            <v>Abbey National Securities Inc.</v>
          </cell>
        </row>
        <row r="629">
          <cell r="B629" t="str">
            <v>209401880000LNREPBL04113001846</v>
          </cell>
          <cell r="D629" t="str">
            <v>ABBEY NAT SEC INC</v>
          </cell>
          <cell r="E629">
            <v>2</v>
          </cell>
          <cell r="F629" t="str">
            <v>C-2524</v>
          </cell>
          <cell r="G629" t="str">
            <v>Abbey National Securities Inc.</v>
          </cell>
        </row>
        <row r="630">
          <cell r="B630" t="str">
            <v>209401880000LNREPBL04113001847</v>
          </cell>
          <cell r="D630" t="str">
            <v>ABBEY NAT SEC INC</v>
          </cell>
          <cell r="E630">
            <v>2</v>
          </cell>
          <cell r="F630" t="str">
            <v>C-2524</v>
          </cell>
          <cell r="G630" t="str">
            <v>Abbey National Securities Inc.</v>
          </cell>
        </row>
        <row r="631">
          <cell r="B631" t="str">
            <v>209401880000LNREPBL04113001848</v>
          </cell>
          <cell r="D631" t="str">
            <v>ABBEY NAT SEC INC</v>
          </cell>
          <cell r="E631">
            <v>2</v>
          </cell>
          <cell r="F631" t="str">
            <v>C-2524</v>
          </cell>
          <cell r="G631" t="str">
            <v>Abbey National Securities Inc.</v>
          </cell>
        </row>
        <row r="632">
          <cell r="B632" t="str">
            <v>209401880000LNREPBL04113001860</v>
          </cell>
          <cell r="D632" t="str">
            <v>ABBEY NAT SEC INC</v>
          </cell>
          <cell r="E632">
            <v>2</v>
          </cell>
          <cell r="F632" t="str">
            <v>C-2524</v>
          </cell>
          <cell r="G632" t="str">
            <v>Abbey National Securities Inc.</v>
          </cell>
        </row>
        <row r="633">
          <cell r="B633" t="str">
            <v>209401880000LNREPBL04113001861</v>
          </cell>
          <cell r="D633" t="str">
            <v>ABBEY NAT SEC INC</v>
          </cell>
          <cell r="E633">
            <v>2</v>
          </cell>
          <cell r="F633" t="str">
            <v>C-2524</v>
          </cell>
          <cell r="G633" t="str">
            <v>Abbey National Securities Inc.</v>
          </cell>
        </row>
        <row r="634">
          <cell r="B634" t="str">
            <v>209401880000LNREPBL04113001872</v>
          </cell>
          <cell r="D634" t="str">
            <v>ABBEY NAT SEC INC</v>
          </cell>
          <cell r="E634">
            <v>2</v>
          </cell>
          <cell r="F634" t="str">
            <v>C-2524</v>
          </cell>
          <cell r="G634" t="str">
            <v>Abbey National Securities Inc.</v>
          </cell>
        </row>
        <row r="635">
          <cell r="B635" t="str">
            <v>209401880000LNREPBL04120100188</v>
          </cell>
          <cell r="D635" t="str">
            <v>ABBEY NAT SEC INC</v>
          </cell>
          <cell r="E635">
            <v>2</v>
          </cell>
          <cell r="F635" t="str">
            <v>C-2524</v>
          </cell>
          <cell r="G635" t="str">
            <v>Abbey National Securities Inc.</v>
          </cell>
        </row>
        <row r="636">
          <cell r="B636" t="str">
            <v>209401880000LNREPBL04120200203</v>
          </cell>
          <cell r="D636" t="str">
            <v>ABBEY NAT SEC INC</v>
          </cell>
          <cell r="E636">
            <v>2</v>
          </cell>
          <cell r="F636" t="str">
            <v>C-2524</v>
          </cell>
          <cell r="G636" t="str">
            <v>Abbey National Securities Inc.</v>
          </cell>
        </row>
        <row r="637">
          <cell r="B637" t="str">
            <v>209401880000LNREPBL04120300195</v>
          </cell>
          <cell r="D637" t="str">
            <v>ABBEY NAT SEC INC</v>
          </cell>
          <cell r="E637">
            <v>2</v>
          </cell>
          <cell r="F637" t="str">
            <v>C-2524</v>
          </cell>
          <cell r="G637" t="str">
            <v>Abbey National Securities Inc.</v>
          </cell>
        </row>
        <row r="638">
          <cell r="B638" t="str">
            <v>209401880000LNREPBL04120300196</v>
          </cell>
          <cell r="D638" t="str">
            <v>ABBEY NAT SEC INC</v>
          </cell>
          <cell r="E638">
            <v>2</v>
          </cell>
          <cell r="F638" t="str">
            <v>C-2524</v>
          </cell>
          <cell r="G638" t="str">
            <v>Abbey National Securities Inc.</v>
          </cell>
        </row>
        <row r="639">
          <cell r="B639" t="str">
            <v>209401880000LNREPBL04120300197</v>
          </cell>
          <cell r="D639" t="str">
            <v>ABBEY NAT SEC INC</v>
          </cell>
          <cell r="E639">
            <v>2</v>
          </cell>
          <cell r="F639" t="str">
            <v>C-2524</v>
          </cell>
          <cell r="G639" t="str">
            <v>Abbey National Securities Inc.</v>
          </cell>
        </row>
        <row r="640">
          <cell r="B640" t="str">
            <v>209401880000LNREPBL04120300198</v>
          </cell>
          <cell r="D640" t="str">
            <v>ABBEY NAT SEC INC</v>
          </cell>
          <cell r="E640">
            <v>2</v>
          </cell>
          <cell r="F640" t="str">
            <v>C-2524</v>
          </cell>
          <cell r="G640" t="str">
            <v>Abbey National Securities Inc.</v>
          </cell>
        </row>
        <row r="641">
          <cell r="B641" t="str">
            <v>209401880000LNREPBL04120300201</v>
          </cell>
          <cell r="D641" t="str">
            <v>ABBEY NAT SEC INC</v>
          </cell>
          <cell r="E641">
            <v>2</v>
          </cell>
          <cell r="F641" t="str">
            <v>C-2524</v>
          </cell>
          <cell r="G641" t="str">
            <v>Abbey National Securities Inc.</v>
          </cell>
        </row>
        <row r="642">
          <cell r="B642" t="str">
            <v>209401880000LNREPBL04120300204</v>
          </cell>
          <cell r="D642" t="str">
            <v>ABBEY NAT SEC INC</v>
          </cell>
          <cell r="E642">
            <v>2</v>
          </cell>
          <cell r="F642" t="str">
            <v>C-2524</v>
          </cell>
          <cell r="G642" t="str">
            <v>Abbey National Securities Inc.</v>
          </cell>
        </row>
        <row r="643">
          <cell r="B643" t="str">
            <v>209401880000LNREPBL04120300205</v>
          </cell>
          <cell r="D643" t="str">
            <v>ABBEY NAT SEC INC</v>
          </cell>
          <cell r="E643">
            <v>2</v>
          </cell>
          <cell r="F643" t="str">
            <v>C-2524</v>
          </cell>
          <cell r="G643" t="str">
            <v>Abbey National Securities Inc.</v>
          </cell>
        </row>
        <row r="644">
          <cell r="B644" t="str">
            <v>209401880000LNREPBL04120300209</v>
          </cell>
          <cell r="D644" t="str">
            <v>ABBEY NAT SEC INC</v>
          </cell>
          <cell r="E644">
            <v>2</v>
          </cell>
          <cell r="F644" t="str">
            <v>C-2524</v>
          </cell>
          <cell r="G644" t="str">
            <v>Abbey National Securities Inc.</v>
          </cell>
        </row>
        <row r="645">
          <cell r="B645" t="str">
            <v>209401880000LNREPBL04120300210</v>
          </cell>
          <cell r="D645" t="str">
            <v>ABBEY NAT SEC INC</v>
          </cell>
          <cell r="E645">
            <v>2</v>
          </cell>
          <cell r="F645" t="str">
            <v>C-2524</v>
          </cell>
          <cell r="G645" t="str">
            <v>Abbey National Securities Inc.</v>
          </cell>
        </row>
        <row r="646">
          <cell r="B646" t="str">
            <v>209401880000LNREPBmissing</v>
          </cell>
          <cell r="D646" t="str">
            <v>ABBEY NAT SEC INC</v>
          </cell>
          <cell r="E646">
            <v>2</v>
          </cell>
          <cell r="F646" t="str">
            <v>C-2524</v>
          </cell>
          <cell r="G646" t="str">
            <v>Abbey National Securities Inc.</v>
          </cell>
        </row>
        <row r="647">
          <cell r="B647" t="str">
            <v>2200</v>
          </cell>
          <cell r="D647" t="str">
            <v>AN FIRST CAPITAL</v>
          </cell>
          <cell r="E647">
            <v>10</v>
          </cell>
          <cell r="F647" t="str">
            <v>C-2513</v>
          </cell>
          <cell r="G647" t="str">
            <v>Abbey National First Capital B.V.</v>
          </cell>
        </row>
        <row r="648">
          <cell r="B648" t="str">
            <v>2400</v>
          </cell>
          <cell r="D648" t="str">
            <v>AN SECOND CAPITAL</v>
          </cell>
          <cell r="E648">
            <v>10</v>
          </cell>
          <cell r="F648" t="str">
            <v>C-2523</v>
          </cell>
          <cell r="G648" t="str">
            <v>Abbey National Second Capital B.V.</v>
          </cell>
        </row>
        <row r="649">
          <cell r="B649" t="str">
            <v>2500</v>
          </cell>
          <cell r="D649" t="str">
            <v>A N T S</v>
          </cell>
          <cell r="E649">
            <v>11</v>
          </cell>
          <cell r="F649" t="str">
            <v>C-A536</v>
          </cell>
          <cell r="G649" t="str">
            <v>Abbey National Treasury Services plc ~ (UK)</v>
          </cell>
        </row>
        <row r="650">
          <cell r="B650" t="str">
            <v>276201880000CRTRD__CDOMARYCBO11210</v>
          </cell>
          <cell r="D650" t="str">
            <v>MARYLEBONE RD CBO 1</v>
          </cell>
          <cell r="F650" t="str">
            <v>C-2553</v>
          </cell>
          <cell r="G650" t="str">
            <v>Marylebone Road No 1 Ltd</v>
          </cell>
        </row>
        <row r="651">
          <cell r="B651" t="str">
            <v>275601880000ZSTATUTORYmissing</v>
          </cell>
          <cell r="D651" t="str">
            <v>CREDIT DERIV ANFP</v>
          </cell>
          <cell r="E651">
            <v>11</v>
          </cell>
          <cell r="F651" t="str">
            <v>C-A536</v>
          </cell>
          <cell r="G651" t="str">
            <v>Abbey National Treasury Services plc ~ (UK)</v>
          </cell>
        </row>
        <row r="652">
          <cell r="B652" t="str">
            <v>2900</v>
          </cell>
          <cell r="D652" t="str">
            <v>ANTRANSPRT</v>
          </cell>
          <cell r="E652">
            <v>5</v>
          </cell>
          <cell r="F652" t="str">
            <v>C-2533</v>
          </cell>
          <cell r="G652" t="str">
            <v>Abbey National Treasury Services (Transport Holdings) Limited</v>
          </cell>
        </row>
        <row r="653">
          <cell r="B653" t="str">
            <v>3000</v>
          </cell>
          <cell r="D653" t="str">
            <v>ANTRAINHLD</v>
          </cell>
          <cell r="E653">
            <v>14</v>
          </cell>
          <cell r="F653" t="str">
            <v>C-2532</v>
          </cell>
          <cell r="G653" t="str">
            <v>Abbey National Treasury Services (Trains Holdings) Limited</v>
          </cell>
        </row>
        <row r="654">
          <cell r="B654" t="str">
            <v>301510880000EDQCONVRAM40858</v>
          </cell>
          <cell r="D654" t="str">
            <v>ANFP EQUITY DERIV</v>
          </cell>
          <cell r="E654">
            <v>11</v>
          </cell>
          <cell r="F654" t="str">
            <v>C-A536</v>
          </cell>
          <cell r="G654" t="str">
            <v>Abbey National Treasury Services plc ~ (UK)</v>
          </cell>
        </row>
        <row r="655">
          <cell r="B655" t="str">
            <v>301510880000EDQDIVIRAMABOAK5</v>
          </cell>
          <cell r="D655" t="str">
            <v>ANFP EQUITY DERIV</v>
          </cell>
          <cell r="E655">
            <v>11</v>
          </cell>
          <cell r="F655" t="str">
            <v>C-A536</v>
          </cell>
          <cell r="G655" t="str">
            <v>Abbey National Treasury Services plc ~ (UK)</v>
          </cell>
        </row>
        <row r="656">
          <cell r="B656" t="str">
            <v>301510880000EDQESTXRAM49201</v>
          </cell>
          <cell r="D656" t="str">
            <v>ANFP EQUITY DERIV</v>
          </cell>
          <cell r="E656">
            <v>11</v>
          </cell>
          <cell r="F656" t="str">
            <v>C-A536</v>
          </cell>
          <cell r="G656" t="str">
            <v>Abbey National Treasury Services plc ~ (UK)</v>
          </cell>
        </row>
        <row r="657">
          <cell r="B657" t="str">
            <v>301510880000EDQHEDGRAM49194</v>
          </cell>
          <cell r="D657" t="str">
            <v>ANFP EQUITY DERIV</v>
          </cell>
          <cell r="E657">
            <v>11</v>
          </cell>
          <cell r="F657" t="str">
            <v>C-A536</v>
          </cell>
          <cell r="G657" t="str">
            <v>Abbey National Treasury Services plc ~ (UK)</v>
          </cell>
        </row>
        <row r="658">
          <cell r="B658" t="str">
            <v>301510880000EDQHEDGRAM49198</v>
          </cell>
          <cell r="D658" t="str">
            <v>ANFP EQUITY DERIV</v>
          </cell>
          <cell r="E658">
            <v>11</v>
          </cell>
          <cell r="F658" t="str">
            <v>C-A536</v>
          </cell>
          <cell r="G658" t="str">
            <v>Abbey National Treasury Services plc ~ (UK)</v>
          </cell>
        </row>
        <row r="659">
          <cell r="B659" t="str">
            <v>301510880000EDQINTSINM49204</v>
          </cell>
          <cell r="D659" t="str">
            <v>ANFP EQUITY DERIV</v>
          </cell>
          <cell r="E659">
            <v>11</v>
          </cell>
          <cell r="F659" t="str">
            <v>C-A536</v>
          </cell>
          <cell r="G659" t="str">
            <v>Abbey National Treasury Services plc ~ (UK)</v>
          </cell>
        </row>
        <row r="660">
          <cell r="B660" t="str">
            <v>301510880000EDQSAPXRAM49203</v>
          </cell>
          <cell r="D660" t="str">
            <v>ANFP EQUITY DERIV</v>
          </cell>
          <cell r="E660">
            <v>11</v>
          </cell>
          <cell r="F660" t="str">
            <v>C-A536</v>
          </cell>
          <cell r="G660" t="str">
            <v>Abbey National Treasury Services plc ~ (UK)</v>
          </cell>
        </row>
        <row r="661">
          <cell r="B661" t="str">
            <v>301510880000USICBmissing</v>
          </cell>
          <cell r="D661" t="str">
            <v>A N T S</v>
          </cell>
          <cell r="E661">
            <v>12</v>
          </cell>
          <cell r="F661" t="str">
            <v>C-A536</v>
          </cell>
          <cell r="G661" t="str">
            <v>Abbey National Treasury Services plc ~ (UK)</v>
          </cell>
        </row>
        <row r="662">
          <cell r="B662" t="str">
            <v>301510880000ZSTATUTORYmissing</v>
          </cell>
          <cell r="D662" t="str">
            <v>CREDIT DERIV ANFP</v>
          </cell>
          <cell r="E662">
            <v>11</v>
          </cell>
          <cell r="F662" t="str">
            <v>C-A536</v>
          </cell>
          <cell r="G662" t="str">
            <v>Abbey National Treasury Services plc ~ (UK)</v>
          </cell>
        </row>
        <row r="663">
          <cell r="B663" t="str">
            <v>301515880000ANGSUBPRTA148610AS</v>
          </cell>
          <cell r="D663" t="str">
            <v>AN PLC</v>
          </cell>
          <cell r="E663">
            <v>18</v>
          </cell>
          <cell r="F663" t="str">
            <v>C-H145</v>
          </cell>
          <cell r="G663" t="str">
            <v>Abbey National plc ~ Group Holdings ~ chess pack</v>
          </cell>
        </row>
        <row r="664">
          <cell r="B664" t="str">
            <v>301543880000ANGSUBPRTA148610AS</v>
          </cell>
          <cell r="D664" t="str">
            <v>AN PLC</v>
          </cell>
          <cell r="E664">
            <v>18</v>
          </cell>
          <cell r="F664" t="str">
            <v>C-H145</v>
          </cell>
          <cell r="G664" t="str">
            <v>Abbey National plc ~ Group Holdings ~ chess pack</v>
          </cell>
        </row>
        <row r="665">
          <cell r="B665" t="str">
            <v>301543880000ANQSCBICOAPEDIN5</v>
          </cell>
          <cell r="D665" t="str">
            <v>SCB</v>
          </cell>
          <cell r="E665">
            <v>11</v>
          </cell>
          <cell r="F665" t="str">
            <v>C-A536</v>
          </cell>
          <cell r="G665" t="str">
            <v>Abbey National Treasury Services plc ~ (UK)</v>
          </cell>
        </row>
        <row r="666">
          <cell r="B666" t="str">
            <v>303610880000LNLDTSWANT5</v>
          </cell>
          <cell r="D666" t="str">
            <v>A N T S</v>
          </cell>
          <cell r="E666">
            <v>11</v>
          </cell>
          <cell r="F666" t="str">
            <v>C-A536</v>
          </cell>
          <cell r="G666" t="str">
            <v>Abbey National Treasury Services plc ~ (UK)</v>
          </cell>
        </row>
        <row r="667">
          <cell r="B667" t="str">
            <v>304210880000LNFS2Tmissing</v>
          </cell>
          <cell r="D667" t="str">
            <v>A N T S</v>
          </cell>
          <cell r="E667">
            <v>11</v>
          </cell>
          <cell r="F667" t="str">
            <v>C-A536</v>
          </cell>
          <cell r="G667" t="str">
            <v>Abbey National Treasury Services plc ~ (UK)</v>
          </cell>
        </row>
        <row r="668">
          <cell r="B668" t="str">
            <v>304210880000LNSPOTmissing</v>
          </cell>
          <cell r="D668" t="str">
            <v>A N T S</v>
          </cell>
          <cell r="E668">
            <v>11</v>
          </cell>
          <cell r="F668" t="str">
            <v>C-A536</v>
          </cell>
          <cell r="G668" t="str">
            <v>Abbey National Treasury Services plc ~ (UK)</v>
          </cell>
        </row>
        <row r="669">
          <cell r="B669" t="str">
            <v>306210880000LNEXTBmissing</v>
          </cell>
          <cell r="D669" t="str">
            <v>A N T S</v>
          </cell>
          <cell r="E669">
            <v>11</v>
          </cell>
          <cell r="F669" t="str">
            <v>C-A536</v>
          </cell>
          <cell r="G669" t="str">
            <v>Abbey National Treasury Services plc ~ (UK)</v>
          </cell>
        </row>
        <row r="670">
          <cell r="B670" t="str">
            <v>306210880000USEXTBmissing</v>
          </cell>
          <cell r="D670" t="str">
            <v>A N T S</v>
          </cell>
          <cell r="E670">
            <v>11</v>
          </cell>
          <cell r="F670" t="str">
            <v>C-A536</v>
          </cell>
          <cell r="G670" t="str">
            <v>Abbey National Treasury Services plc ~ (UK)</v>
          </cell>
        </row>
        <row r="671">
          <cell r="B671" t="str">
            <v>309410880000LNLQBBL04102500070</v>
          </cell>
          <cell r="D671" t="str">
            <v>A N T S</v>
          </cell>
          <cell r="E671">
            <v>11</v>
          </cell>
          <cell r="F671" t="str">
            <v>C-A536</v>
          </cell>
          <cell r="G671" t="str">
            <v>Abbey National Treasury Services plc ~ (UK)</v>
          </cell>
        </row>
        <row r="672">
          <cell r="B672" t="str">
            <v>309410880000LNLQBBmissing</v>
          </cell>
          <cell r="D672" t="str">
            <v>A N T S</v>
          </cell>
          <cell r="E672">
            <v>11</v>
          </cell>
          <cell r="F672" t="str">
            <v>C-A536</v>
          </cell>
          <cell r="G672" t="str">
            <v>Abbey National Treasury Services plc ~ (UK)</v>
          </cell>
        </row>
        <row r="673">
          <cell r="B673" t="str">
            <v>309410880000LNREPBL04112900200</v>
          </cell>
          <cell r="D673" t="str">
            <v>ABBEY NAT SEC INC</v>
          </cell>
          <cell r="E673">
            <v>2</v>
          </cell>
          <cell r="F673" t="str">
            <v>C-2524</v>
          </cell>
          <cell r="G673" t="str">
            <v>Abbey National Securities Inc.</v>
          </cell>
        </row>
        <row r="674">
          <cell r="B674" t="str">
            <v>309410880000LNREPBL04113001840</v>
          </cell>
          <cell r="D674" t="str">
            <v>ABBEY NAT SEC INC</v>
          </cell>
          <cell r="E674">
            <v>2</v>
          </cell>
          <cell r="F674" t="str">
            <v>C-2524</v>
          </cell>
          <cell r="G674" t="str">
            <v>Abbey National Securities Inc.</v>
          </cell>
        </row>
        <row r="675">
          <cell r="B675" t="str">
            <v>309410880000LNREPBL04113001841</v>
          </cell>
          <cell r="D675" t="str">
            <v>ABBEY NAT SEC INC</v>
          </cell>
          <cell r="E675">
            <v>2</v>
          </cell>
          <cell r="F675" t="str">
            <v>C-2524</v>
          </cell>
          <cell r="G675" t="str">
            <v>Abbey National Securities Inc.</v>
          </cell>
        </row>
        <row r="676">
          <cell r="B676" t="str">
            <v>309410880000LNREPBL04113001843</v>
          </cell>
          <cell r="D676" t="str">
            <v>ABBEY NAT SEC INC</v>
          </cell>
          <cell r="E676">
            <v>2</v>
          </cell>
          <cell r="F676" t="str">
            <v>C-2524</v>
          </cell>
          <cell r="G676" t="str">
            <v>Abbey National Securities Inc.</v>
          </cell>
        </row>
        <row r="677">
          <cell r="B677" t="str">
            <v>309410880000LNREPBL04113001844</v>
          </cell>
          <cell r="D677" t="str">
            <v>ABBEY NAT SEC INC</v>
          </cell>
          <cell r="E677">
            <v>2</v>
          </cell>
          <cell r="F677" t="str">
            <v>C-2524</v>
          </cell>
          <cell r="G677" t="str">
            <v>Abbey National Securities Inc.</v>
          </cell>
        </row>
        <row r="678">
          <cell r="B678" t="str">
            <v>309410880000LNREPBL04113001845</v>
          </cell>
          <cell r="D678" t="str">
            <v>ABBEY NAT SEC INC</v>
          </cell>
          <cell r="E678">
            <v>2</v>
          </cell>
          <cell r="F678" t="str">
            <v>C-2524</v>
          </cell>
          <cell r="G678" t="str">
            <v>Abbey National Securities Inc.</v>
          </cell>
        </row>
        <row r="679">
          <cell r="B679" t="str">
            <v>309410880000LNREPBL04113001846</v>
          </cell>
          <cell r="D679" t="str">
            <v>ABBEY NAT SEC INC</v>
          </cell>
          <cell r="E679">
            <v>2</v>
          </cell>
          <cell r="F679" t="str">
            <v>C-2524</v>
          </cell>
          <cell r="G679" t="str">
            <v>Abbey National Securities Inc.</v>
          </cell>
        </row>
        <row r="680">
          <cell r="B680" t="str">
            <v>309410880000LNREPBL04113001847</v>
          </cell>
          <cell r="D680" t="str">
            <v>ABBEY NAT SEC INC</v>
          </cell>
          <cell r="E680">
            <v>2</v>
          </cell>
          <cell r="F680" t="str">
            <v>C-2524</v>
          </cell>
          <cell r="G680" t="str">
            <v>Abbey National Securities Inc.</v>
          </cell>
        </row>
        <row r="681">
          <cell r="B681" t="str">
            <v>309410880000LNREPBL04113001848</v>
          </cell>
          <cell r="D681" t="str">
            <v>ABBEY NAT SEC INC</v>
          </cell>
          <cell r="E681">
            <v>2</v>
          </cell>
          <cell r="F681" t="str">
            <v>C-2524</v>
          </cell>
          <cell r="G681" t="str">
            <v>Abbey National Securities Inc.</v>
          </cell>
        </row>
        <row r="682">
          <cell r="B682" t="str">
            <v>309410880000LNREPBL04113001860</v>
          </cell>
          <cell r="D682" t="str">
            <v>ABBEY NAT SEC INC</v>
          </cell>
          <cell r="E682">
            <v>2</v>
          </cell>
          <cell r="F682" t="str">
            <v>C-2524</v>
          </cell>
          <cell r="G682" t="str">
            <v>Abbey National Securities Inc.</v>
          </cell>
        </row>
        <row r="683">
          <cell r="B683" t="str">
            <v>309410880000LNREPBL04113001861</v>
          </cell>
          <cell r="D683" t="str">
            <v>ABBEY NAT SEC INC</v>
          </cell>
          <cell r="E683">
            <v>2</v>
          </cell>
          <cell r="F683" t="str">
            <v>C-2524</v>
          </cell>
          <cell r="G683" t="str">
            <v>Abbey National Securities Inc.</v>
          </cell>
        </row>
        <row r="684">
          <cell r="B684" t="str">
            <v>309410880000LNREPBL04113001872</v>
          </cell>
          <cell r="D684" t="str">
            <v>ABBEY NAT SEC INC</v>
          </cell>
          <cell r="E684">
            <v>2</v>
          </cell>
          <cell r="F684" t="str">
            <v>C-2524</v>
          </cell>
          <cell r="G684" t="str">
            <v>Abbey National Securities Inc.</v>
          </cell>
        </row>
        <row r="685">
          <cell r="B685" t="str">
            <v>309410880000LNREPBL04120100188</v>
          </cell>
          <cell r="D685" t="str">
            <v>ABBEY NAT SEC INC</v>
          </cell>
          <cell r="E685">
            <v>2</v>
          </cell>
          <cell r="F685" t="str">
            <v>C-2524</v>
          </cell>
          <cell r="G685" t="str">
            <v>Abbey National Securities Inc.</v>
          </cell>
        </row>
        <row r="686">
          <cell r="B686" t="str">
            <v>309410880000LNREPBL04120200203</v>
          </cell>
          <cell r="D686" t="str">
            <v>ABBEY NAT SEC INC</v>
          </cell>
          <cell r="E686">
            <v>2</v>
          </cell>
          <cell r="F686" t="str">
            <v>C-2524</v>
          </cell>
          <cell r="G686" t="str">
            <v>Abbey National Securities Inc.</v>
          </cell>
        </row>
        <row r="687">
          <cell r="B687" t="str">
            <v>309410880000LNREPBL04120300195</v>
          </cell>
          <cell r="D687" t="str">
            <v>ABBEY NAT SEC INC</v>
          </cell>
          <cell r="E687">
            <v>2</v>
          </cell>
          <cell r="F687" t="str">
            <v>C-2524</v>
          </cell>
          <cell r="G687" t="str">
            <v>Abbey National Securities Inc.</v>
          </cell>
        </row>
        <row r="688">
          <cell r="B688" t="str">
            <v>309410880000LNREPBL04120300196</v>
          </cell>
          <cell r="D688" t="str">
            <v>ABBEY NAT SEC INC</v>
          </cell>
          <cell r="E688">
            <v>2</v>
          </cell>
          <cell r="F688" t="str">
            <v>C-2524</v>
          </cell>
          <cell r="G688" t="str">
            <v>Abbey National Securities Inc.</v>
          </cell>
        </row>
        <row r="689">
          <cell r="B689" t="str">
            <v>309410880000LNREPBL04120300197</v>
          </cell>
          <cell r="D689" t="str">
            <v>ABBEY NAT SEC INC</v>
          </cell>
          <cell r="E689">
            <v>2</v>
          </cell>
          <cell r="F689" t="str">
            <v>C-2524</v>
          </cell>
          <cell r="G689" t="str">
            <v>Abbey National Securities Inc.</v>
          </cell>
        </row>
        <row r="690">
          <cell r="B690" t="str">
            <v>309410880000LNREPBL04120300198</v>
          </cell>
          <cell r="D690" t="str">
            <v>ABBEY NAT SEC INC</v>
          </cell>
          <cell r="E690">
            <v>2</v>
          </cell>
          <cell r="F690" t="str">
            <v>C-2524</v>
          </cell>
          <cell r="G690" t="str">
            <v>Abbey National Securities Inc.</v>
          </cell>
        </row>
        <row r="691">
          <cell r="B691" t="str">
            <v>309410880000LNREPBL04120300201</v>
          </cell>
          <cell r="D691" t="str">
            <v>ABBEY NAT SEC INC</v>
          </cell>
          <cell r="E691">
            <v>2</v>
          </cell>
          <cell r="F691" t="str">
            <v>C-2524</v>
          </cell>
          <cell r="G691" t="str">
            <v>Abbey National Securities Inc.</v>
          </cell>
        </row>
        <row r="692">
          <cell r="B692" t="str">
            <v>309410880000LNREPBL04120300204</v>
          </cell>
          <cell r="D692" t="str">
            <v>ABBEY NAT SEC INC</v>
          </cell>
          <cell r="E692">
            <v>2</v>
          </cell>
          <cell r="F692" t="str">
            <v>C-2524</v>
          </cell>
          <cell r="G692" t="str">
            <v>Abbey National Securities Inc.</v>
          </cell>
        </row>
        <row r="693">
          <cell r="B693" t="str">
            <v>309410880000LNREPBL04120300205</v>
          </cell>
          <cell r="D693" t="str">
            <v>ABBEY NAT SEC INC</v>
          </cell>
          <cell r="E693">
            <v>2</v>
          </cell>
          <cell r="F693" t="str">
            <v>C-2524</v>
          </cell>
          <cell r="G693" t="str">
            <v>Abbey National Securities Inc.</v>
          </cell>
        </row>
        <row r="694">
          <cell r="B694" t="str">
            <v>309410880000LNREPBL04120300209</v>
          </cell>
          <cell r="D694" t="str">
            <v>ABBEY NAT SEC INC</v>
          </cell>
          <cell r="E694">
            <v>2</v>
          </cell>
          <cell r="F694" t="str">
            <v>C-2524</v>
          </cell>
          <cell r="G694" t="str">
            <v>Abbey National Securities Inc.</v>
          </cell>
        </row>
        <row r="695">
          <cell r="B695" t="str">
            <v>309410880000LNREPBL04120300210</v>
          </cell>
          <cell r="D695" t="str">
            <v>ABBEY NAT SEC INC</v>
          </cell>
          <cell r="E695">
            <v>2</v>
          </cell>
          <cell r="F695" t="str">
            <v>C-2524</v>
          </cell>
          <cell r="G695" t="str">
            <v>Abbey National Securities Inc.</v>
          </cell>
        </row>
        <row r="696">
          <cell r="B696" t="str">
            <v>309410880000LNREPBmissing</v>
          </cell>
          <cell r="D696" t="str">
            <v>ABBEY NAT SEC INC</v>
          </cell>
          <cell r="E696">
            <v>2</v>
          </cell>
          <cell r="F696" t="str">
            <v>C-2524</v>
          </cell>
          <cell r="G696" t="str">
            <v>Abbey National Securities Inc.</v>
          </cell>
        </row>
        <row r="697">
          <cell r="B697" t="str">
            <v>3100</v>
          </cell>
          <cell r="D697" t="str">
            <v>AN BAKER STREET</v>
          </cell>
          <cell r="E697">
            <v>18</v>
          </cell>
          <cell r="F697" t="str">
            <v>C-2106</v>
          </cell>
          <cell r="G697" t="str">
            <v>Abbey National Baker Street Investments Limited</v>
          </cell>
        </row>
        <row r="698">
          <cell r="B698" t="str">
            <v>313305880000ANQHYHYI1AYEDGA1</v>
          </cell>
          <cell r="D698" t="str">
            <v>A N T S</v>
          </cell>
          <cell r="E698">
            <v>11</v>
          </cell>
          <cell r="F698" t="str">
            <v>C-A536</v>
          </cell>
          <cell r="G698" t="str">
            <v>Abbey National Treasury Services plc ~ (UK)</v>
          </cell>
        </row>
        <row r="699">
          <cell r="B699" t="str">
            <v>313305880000ANUHYHYI1AYEDGA1</v>
          </cell>
          <cell r="D699" t="str">
            <v>A N T S</v>
          </cell>
          <cell r="E699">
            <v>11</v>
          </cell>
          <cell r="F699" t="str">
            <v>C-A536</v>
          </cell>
          <cell r="G699" t="str">
            <v>Abbey National Treasury Services plc ~ (UK)</v>
          </cell>
        </row>
        <row r="700">
          <cell r="B700" t="str">
            <v>314244880000EDQANAMRAM46959</v>
          </cell>
          <cell r="D700" t="str">
            <v>ANFPEQDER</v>
          </cell>
          <cell r="E700">
            <v>11</v>
          </cell>
          <cell r="F700" t="str">
            <v>C-A536</v>
          </cell>
          <cell r="G700" t="str">
            <v>Abbey National Treasury Services plc ~ (UK)</v>
          </cell>
        </row>
        <row r="701">
          <cell r="B701" t="str">
            <v>314244880000EDQANAMRAM46569</v>
          </cell>
          <cell r="D701" t="str">
            <v>ANFPEQDER</v>
          </cell>
          <cell r="E701">
            <v>11</v>
          </cell>
          <cell r="F701" t="str">
            <v>C-A536</v>
          </cell>
          <cell r="G701" t="str">
            <v>Abbey National Treasury Services plc ~ (UK)</v>
          </cell>
        </row>
        <row r="702">
          <cell r="B702" t="str">
            <v>314244880000EDQANAMRAM46965</v>
          </cell>
          <cell r="D702" t="str">
            <v>ANFPEQDER</v>
          </cell>
          <cell r="E702">
            <v>11</v>
          </cell>
          <cell r="F702" t="str">
            <v>C-A536</v>
          </cell>
          <cell r="G702" t="str">
            <v>Abbey National Treasury Services plc ~ (UK)</v>
          </cell>
        </row>
        <row r="703">
          <cell r="B703" t="str">
            <v>314244880000EDQANAMRAM47023</v>
          </cell>
          <cell r="D703" t="str">
            <v>ANFPEQDER</v>
          </cell>
          <cell r="E703">
            <v>11</v>
          </cell>
          <cell r="F703" t="str">
            <v>C-A536</v>
          </cell>
          <cell r="G703" t="str">
            <v>Abbey National Treasury Services plc ~ (UK)</v>
          </cell>
        </row>
        <row r="704">
          <cell r="B704" t="str">
            <v>314244880000EDQANAMRAM47408</v>
          </cell>
          <cell r="D704" t="str">
            <v>ANFPEQDER</v>
          </cell>
          <cell r="E704">
            <v>11</v>
          </cell>
          <cell r="F704" t="str">
            <v>C-A536</v>
          </cell>
          <cell r="G704" t="str">
            <v>Abbey National Treasury Services plc ~ (UK)</v>
          </cell>
        </row>
        <row r="705">
          <cell r="B705" t="str">
            <v>314244880000EDQANAMRAM47416</v>
          </cell>
          <cell r="D705" t="str">
            <v>ANFPEQDER</v>
          </cell>
          <cell r="E705">
            <v>11</v>
          </cell>
          <cell r="F705" t="str">
            <v>C-A536</v>
          </cell>
          <cell r="G705" t="str">
            <v>Abbey National Treasury Services plc ~ (UK)</v>
          </cell>
        </row>
        <row r="706">
          <cell r="B706" t="str">
            <v>314244880000EDQANAMRAM47436</v>
          </cell>
          <cell r="D706" t="str">
            <v>ANFPEQDER</v>
          </cell>
          <cell r="E706">
            <v>11</v>
          </cell>
          <cell r="F706" t="str">
            <v>C-A536</v>
          </cell>
          <cell r="G706" t="str">
            <v>Abbey National Treasury Services plc ~ (UK)</v>
          </cell>
        </row>
        <row r="707">
          <cell r="B707" t="str">
            <v>314244880000EDQANAMRAM47439</v>
          </cell>
          <cell r="D707" t="str">
            <v>ANFPEQDER</v>
          </cell>
          <cell r="E707">
            <v>11</v>
          </cell>
          <cell r="F707" t="str">
            <v>C-A536</v>
          </cell>
          <cell r="G707" t="str">
            <v>Abbey National Treasury Services plc ~ (UK)</v>
          </cell>
        </row>
        <row r="708">
          <cell r="B708" t="str">
            <v>314244880000EDQANAMRAM47468</v>
          </cell>
          <cell r="D708" t="str">
            <v>ANFPEQDER</v>
          </cell>
          <cell r="E708">
            <v>11</v>
          </cell>
          <cell r="F708" t="str">
            <v>C-A536</v>
          </cell>
          <cell r="G708" t="str">
            <v>Abbey National Treasury Services plc ~ (UK)</v>
          </cell>
        </row>
        <row r="709">
          <cell r="B709" t="str">
            <v>314244880000EDQANAMRAM47567</v>
          </cell>
          <cell r="D709" t="str">
            <v>ANFPEQDER</v>
          </cell>
          <cell r="E709">
            <v>11</v>
          </cell>
          <cell r="F709" t="str">
            <v>C-A536</v>
          </cell>
          <cell r="G709" t="str">
            <v>Abbey National Treasury Services plc ~ (UK)</v>
          </cell>
        </row>
        <row r="710">
          <cell r="B710" t="str">
            <v>314244880000EDQANAMRAM47693</v>
          </cell>
          <cell r="D710" t="str">
            <v>ANFPEQDER</v>
          </cell>
          <cell r="E710">
            <v>11</v>
          </cell>
          <cell r="F710" t="str">
            <v>C-A536</v>
          </cell>
          <cell r="G710" t="str">
            <v>Abbey National Treasury Services plc ~ (UK)</v>
          </cell>
        </row>
        <row r="711">
          <cell r="B711" t="str">
            <v>314244880000EDQANAMRAM47742</v>
          </cell>
          <cell r="D711" t="str">
            <v>ANFPEQDER</v>
          </cell>
          <cell r="E711">
            <v>11</v>
          </cell>
          <cell r="F711" t="str">
            <v>C-A536</v>
          </cell>
          <cell r="G711" t="str">
            <v>Abbey National Treasury Services plc ~ (UK)</v>
          </cell>
        </row>
        <row r="712">
          <cell r="B712" t="str">
            <v>314244880000EDQANAMRAM47761</v>
          </cell>
          <cell r="D712" t="str">
            <v>ANFPEQDER</v>
          </cell>
          <cell r="E712">
            <v>11</v>
          </cell>
          <cell r="F712" t="str">
            <v>C-A536</v>
          </cell>
          <cell r="G712" t="str">
            <v>Abbey National Treasury Services plc ~ (UK)</v>
          </cell>
        </row>
        <row r="713">
          <cell r="B713" t="str">
            <v>314244880000EDQANAMRAM49848</v>
          </cell>
          <cell r="D713" t="str">
            <v>ANFPEQDER</v>
          </cell>
          <cell r="E713">
            <v>11</v>
          </cell>
          <cell r="F713" t="str">
            <v>C-A536</v>
          </cell>
          <cell r="G713" t="str">
            <v>Abbey National Treasury Services plc ~ (UK)</v>
          </cell>
        </row>
        <row r="714">
          <cell r="B714" t="str">
            <v>314244880000EDQANAMRAM49875</v>
          </cell>
          <cell r="D714" t="str">
            <v>ANFPEQDER</v>
          </cell>
          <cell r="E714">
            <v>11</v>
          </cell>
          <cell r="F714" t="str">
            <v>C-A536</v>
          </cell>
          <cell r="G714" t="str">
            <v>Abbey National Treasury Services plc ~ (UK)</v>
          </cell>
        </row>
        <row r="715">
          <cell r="B715" t="str">
            <v>314244880000EDQANAMRAM49880</v>
          </cell>
          <cell r="D715" t="str">
            <v>ANFPEQDER</v>
          </cell>
          <cell r="E715">
            <v>11</v>
          </cell>
          <cell r="F715" t="str">
            <v>C-A536</v>
          </cell>
          <cell r="G715" t="str">
            <v>Abbey National Treasury Services plc ~ (UK)</v>
          </cell>
        </row>
        <row r="716">
          <cell r="B716" t="str">
            <v>314244880000EDQSINGLEM27953</v>
          </cell>
          <cell r="D716" t="str">
            <v>ANFPEQDER</v>
          </cell>
          <cell r="E716">
            <v>11</v>
          </cell>
          <cell r="F716" t="str">
            <v>C-A536</v>
          </cell>
          <cell r="G716" t="str">
            <v>Abbey National Treasury Services plc ~ (UK)</v>
          </cell>
        </row>
        <row r="717">
          <cell r="B717" t="str">
            <v>314244880000EDQSINGLEM34676</v>
          </cell>
          <cell r="D717" t="str">
            <v>ANFPEQDER</v>
          </cell>
          <cell r="E717">
            <v>11</v>
          </cell>
          <cell r="F717" t="str">
            <v>C-A536</v>
          </cell>
          <cell r="G717" t="str">
            <v>Abbey National Treasury Services plc ~ (UK)</v>
          </cell>
        </row>
        <row r="718">
          <cell r="B718" t="str">
            <v>314244880000EDQANAMRAM47025</v>
          </cell>
          <cell r="D718" t="str">
            <v>ANFPEQDER</v>
          </cell>
          <cell r="E718">
            <v>11</v>
          </cell>
          <cell r="F718" t="str">
            <v>C-A536</v>
          </cell>
          <cell r="G718" t="str">
            <v>Abbey National Treasury Services plc ~ (UK)</v>
          </cell>
        </row>
        <row r="719">
          <cell r="B719" t="str">
            <v>314244880000EDQANAMRAM47412</v>
          </cell>
          <cell r="D719" t="str">
            <v>ANFPEQDER</v>
          </cell>
          <cell r="E719">
            <v>11</v>
          </cell>
          <cell r="F719" t="str">
            <v>C-A536</v>
          </cell>
          <cell r="G719" t="str">
            <v>Abbey National Treasury Services plc ~ (UK)</v>
          </cell>
        </row>
        <row r="720">
          <cell r="B720" t="str">
            <v>314244880000EDQANAMRAM51009</v>
          </cell>
          <cell r="D720" t="str">
            <v>ANFPEQDER</v>
          </cell>
          <cell r="E720">
            <v>11</v>
          </cell>
          <cell r="F720" t="str">
            <v>C-A536</v>
          </cell>
          <cell r="G720" t="str">
            <v>Abbey National Treasury Services plc ~ (UK)</v>
          </cell>
        </row>
        <row r="721">
          <cell r="B721" t="str">
            <v>314244880000EDQANAMRAM53527</v>
          </cell>
          <cell r="D721" t="str">
            <v>ANFPEQDER</v>
          </cell>
          <cell r="E721">
            <v>11</v>
          </cell>
          <cell r="F721" t="str">
            <v>C-A536</v>
          </cell>
          <cell r="G721" t="str">
            <v>Abbey National Treasury Services plc ~ (UK)</v>
          </cell>
        </row>
        <row r="722">
          <cell r="B722" t="str">
            <v>314244880000EDQSINGLEM51433</v>
          </cell>
          <cell r="D722" t="str">
            <v>ANFPEQDER</v>
          </cell>
          <cell r="E722">
            <v>11</v>
          </cell>
          <cell r="F722" t="str">
            <v>C-A536</v>
          </cell>
          <cell r="G722" t="str">
            <v>Abbey National Treasury Services plc ~ (UK)</v>
          </cell>
        </row>
        <row r="723">
          <cell r="B723" t="str">
            <v>314410880000EDQFTSERAM68305525</v>
          </cell>
          <cell r="D723" t="str">
            <v>AN PLC</v>
          </cell>
          <cell r="E723">
            <v>11</v>
          </cell>
          <cell r="F723" t="str">
            <v>C-A536</v>
          </cell>
          <cell r="G723" t="str">
            <v>Abbey National Treasury Services plc ~ (UK)</v>
          </cell>
        </row>
        <row r="724">
          <cell r="B724" t="str">
            <v>314244880000EDQANAMRAM46958</v>
          </cell>
          <cell r="D724" t="str">
            <v>ANFPEQDER</v>
          </cell>
          <cell r="E724">
            <v>11</v>
          </cell>
          <cell r="F724" t="str">
            <v>C-A536</v>
          </cell>
          <cell r="G724" t="str">
            <v>Abbey National Treasury Services plc ~ (UK)</v>
          </cell>
        </row>
        <row r="725">
          <cell r="B725" t="str">
            <v>314244880000EDQANAMRAM46961</v>
          </cell>
          <cell r="D725" t="str">
            <v>ANFPEQDER</v>
          </cell>
          <cell r="E725">
            <v>11</v>
          </cell>
          <cell r="F725" t="str">
            <v>C-A536</v>
          </cell>
          <cell r="G725" t="str">
            <v>Abbey National Treasury Services plc ~ (UK)</v>
          </cell>
        </row>
        <row r="726">
          <cell r="B726" t="str">
            <v>314244880000EDQSINGLEM50451</v>
          </cell>
          <cell r="D726" t="str">
            <v>ANFPEQDER</v>
          </cell>
          <cell r="E726">
            <v>11</v>
          </cell>
          <cell r="F726" t="str">
            <v>C-A536</v>
          </cell>
          <cell r="G726" t="str">
            <v>Abbey National Treasury Services plc ~ (UK)</v>
          </cell>
        </row>
        <row r="727">
          <cell r="B727" t="str">
            <v>314410880001EDQSINGLEM68065112</v>
          </cell>
          <cell r="D727" t="str">
            <v>A N T S</v>
          </cell>
          <cell r="E727">
            <v>11</v>
          </cell>
          <cell r="F727" t="str">
            <v>C-A536</v>
          </cell>
          <cell r="G727" t="str">
            <v>Abbey National Treasury Services plc ~ (UK)</v>
          </cell>
        </row>
        <row r="728">
          <cell r="B728" t="str">
            <v>314410880001EDQSINGLEM68065115</v>
          </cell>
          <cell r="D728" t="str">
            <v>CATER ALLEN INT LTD</v>
          </cell>
          <cell r="E728">
            <v>9</v>
          </cell>
          <cell r="F728" t="str">
            <v>C-2543</v>
          </cell>
          <cell r="G728" t="str">
            <v>Cater Allen International Limited</v>
          </cell>
        </row>
        <row r="729">
          <cell r="B729" t="str">
            <v>314410880001EDQSINGLEM68065117</v>
          </cell>
          <cell r="D729" t="str">
            <v>CATER ALLEN INT LTD</v>
          </cell>
          <cell r="E729">
            <v>9</v>
          </cell>
          <cell r="F729" t="str">
            <v>C-2543</v>
          </cell>
          <cell r="G729" t="str">
            <v>Cater Allen International Limited</v>
          </cell>
        </row>
        <row r="730">
          <cell r="B730" t="str">
            <v>314410880001EDQSINGLEM68066227</v>
          </cell>
          <cell r="D730" t="str">
            <v>CATER ALLEN INT LTD</v>
          </cell>
          <cell r="E730">
            <v>9</v>
          </cell>
          <cell r="F730" t="str">
            <v>C-2543</v>
          </cell>
          <cell r="G730" t="str">
            <v>Cater Allen International Limited</v>
          </cell>
        </row>
        <row r="731">
          <cell r="B731" t="str">
            <v>314410880001EDQSINGLEM68066229</v>
          </cell>
          <cell r="D731" t="str">
            <v>CATER ALLEN INT LTD</v>
          </cell>
          <cell r="E731">
            <v>9</v>
          </cell>
          <cell r="F731" t="str">
            <v>C-2543</v>
          </cell>
          <cell r="G731" t="str">
            <v>Cater Allen International Limited</v>
          </cell>
        </row>
        <row r="732">
          <cell r="B732" t="str">
            <v>314410880001EDQSINGLEM68066231</v>
          </cell>
          <cell r="D732" t="str">
            <v>CATER ALLEN INT LTD</v>
          </cell>
          <cell r="E732">
            <v>9</v>
          </cell>
          <cell r="F732" t="str">
            <v>C-2543</v>
          </cell>
          <cell r="G732" t="str">
            <v>Cater Allen International Limited</v>
          </cell>
        </row>
        <row r="733">
          <cell r="B733" t="str">
            <v>314410880001EDQSINGLEM68066233</v>
          </cell>
          <cell r="D733" t="str">
            <v>CATER ALLEN INT LTD</v>
          </cell>
          <cell r="E733">
            <v>9</v>
          </cell>
          <cell r="F733" t="str">
            <v>C-2543</v>
          </cell>
          <cell r="G733" t="str">
            <v>Cater Allen International Limited</v>
          </cell>
        </row>
        <row r="734">
          <cell r="B734" t="str">
            <v>314410880001EDQSINGLEM68066237</v>
          </cell>
          <cell r="D734" t="str">
            <v>CATER ALLEN INT LTD</v>
          </cell>
          <cell r="E734">
            <v>9</v>
          </cell>
          <cell r="F734" t="str">
            <v>C-2543</v>
          </cell>
          <cell r="G734" t="str">
            <v>Cater Allen International Limited</v>
          </cell>
        </row>
        <row r="735">
          <cell r="B735" t="str">
            <v>314410880001EDQSINGLEM68066239</v>
          </cell>
          <cell r="D735" t="str">
            <v>CATER ALLEN INT LTD</v>
          </cell>
          <cell r="E735">
            <v>9</v>
          </cell>
          <cell r="F735" t="str">
            <v>C-2543</v>
          </cell>
          <cell r="G735" t="str">
            <v>Cater Allen International Limited</v>
          </cell>
        </row>
        <row r="736">
          <cell r="B736" t="str">
            <v>314410880001EDQSINGLEM68066247</v>
          </cell>
          <cell r="D736" t="str">
            <v>CATER ALLEN INT LTD</v>
          </cell>
          <cell r="E736">
            <v>9</v>
          </cell>
          <cell r="F736" t="str">
            <v>C-2543</v>
          </cell>
          <cell r="G736" t="str">
            <v>Cater Allen International Limited</v>
          </cell>
        </row>
        <row r="737">
          <cell r="B737" t="str">
            <v>314410880001EDQSINGLEM68066251</v>
          </cell>
          <cell r="D737" t="str">
            <v>CATER ALLEN INT LTD</v>
          </cell>
          <cell r="E737">
            <v>9</v>
          </cell>
          <cell r="F737" t="str">
            <v>C-2543</v>
          </cell>
          <cell r="G737" t="str">
            <v>Cater Allen International Limited</v>
          </cell>
        </row>
        <row r="738">
          <cell r="B738" t="str">
            <v>314410880001EDQSINGLEM68066253</v>
          </cell>
          <cell r="D738" t="str">
            <v>CATER ALLEN INT LTD</v>
          </cell>
          <cell r="E738">
            <v>9</v>
          </cell>
          <cell r="F738" t="str">
            <v>C-2543</v>
          </cell>
          <cell r="G738" t="str">
            <v>Cater Allen International Limited</v>
          </cell>
        </row>
        <row r="739">
          <cell r="B739" t="str">
            <v>314410880001EDQSINGLEM68066257</v>
          </cell>
          <cell r="D739" t="str">
            <v>CATER ALLEN INT LTD</v>
          </cell>
          <cell r="E739">
            <v>9</v>
          </cell>
          <cell r="F739" t="str">
            <v>C-2543</v>
          </cell>
          <cell r="G739" t="str">
            <v>Cater Allen International Limited</v>
          </cell>
        </row>
        <row r="740">
          <cell r="B740" t="str">
            <v>314410880001EDQSINGLEM68066259</v>
          </cell>
          <cell r="D740" t="str">
            <v>CATER ALLEN INT LTD</v>
          </cell>
          <cell r="E740">
            <v>9</v>
          </cell>
          <cell r="F740" t="str">
            <v>C-2543</v>
          </cell>
          <cell r="G740" t="str">
            <v>Cater Allen International Limited</v>
          </cell>
        </row>
        <row r="741">
          <cell r="B741" t="str">
            <v>314410880001EDQSINGLEM68066261</v>
          </cell>
          <cell r="D741" t="str">
            <v>CATER ALLEN INT LTD</v>
          </cell>
          <cell r="E741">
            <v>9</v>
          </cell>
          <cell r="F741" t="str">
            <v>C-2543</v>
          </cell>
          <cell r="G741" t="str">
            <v>Cater Allen International Limited</v>
          </cell>
        </row>
        <row r="742">
          <cell r="B742" t="str">
            <v>314410880001EDQSINGLEM68066263</v>
          </cell>
          <cell r="D742" t="str">
            <v>CATER ALLEN INT LTD</v>
          </cell>
          <cell r="E742">
            <v>9</v>
          </cell>
          <cell r="F742" t="str">
            <v>C-2543</v>
          </cell>
          <cell r="G742" t="str">
            <v>Cater Allen International Limited</v>
          </cell>
        </row>
        <row r="743">
          <cell r="B743" t="str">
            <v>314410880001EDQSINGLEM68066265</v>
          </cell>
          <cell r="D743" t="str">
            <v>CATER ALLEN INT LTD</v>
          </cell>
          <cell r="E743">
            <v>9</v>
          </cell>
          <cell r="F743" t="str">
            <v>C-2543</v>
          </cell>
          <cell r="G743" t="str">
            <v>Cater Allen International Limited</v>
          </cell>
        </row>
        <row r="744">
          <cell r="B744" t="str">
            <v>314410880001EDQSINGLEM68066267</v>
          </cell>
          <cell r="D744" t="str">
            <v>CATER ALLEN INT LTD</v>
          </cell>
          <cell r="E744">
            <v>9</v>
          </cell>
          <cell r="F744" t="str">
            <v>C-2543</v>
          </cell>
          <cell r="G744" t="str">
            <v>Cater Allen International Limited</v>
          </cell>
        </row>
        <row r="745">
          <cell r="B745" t="str">
            <v>314410880001EDQSINGLEM68066270</v>
          </cell>
          <cell r="D745" t="str">
            <v>CATER ALLEN INT LTD</v>
          </cell>
          <cell r="E745">
            <v>9</v>
          </cell>
          <cell r="F745" t="str">
            <v>C-2543</v>
          </cell>
          <cell r="G745" t="str">
            <v>Cater Allen International Limited</v>
          </cell>
        </row>
        <row r="746">
          <cell r="B746" t="str">
            <v>314410880001EDQSINGLEM68066272</v>
          </cell>
          <cell r="D746" t="str">
            <v>CATER ALLEN INT LTD</v>
          </cell>
          <cell r="E746">
            <v>9</v>
          </cell>
          <cell r="F746" t="str">
            <v>C-2543</v>
          </cell>
          <cell r="G746" t="str">
            <v>Cater Allen International Limited</v>
          </cell>
        </row>
        <row r="747">
          <cell r="B747" t="str">
            <v>314410880001EDQSINGLEM68066274</v>
          </cell>
          <cell r="D747" t="str">
            <v>CATER ALLEN INT LTD</v>
          </cell>
          <cell r="E747">
            <v>9</v>
          </cell>
          <cell r="F747" t="str">
            <v>C-2543</v>
          </cell>
          <cell r="G747" t="str">
            <v>Cater Allen International Limited</v>
          </cell>
        </row>
        <row r="748">
          <cell r="B748" t="str">
            <v>314410880001EDQSINGLEM68066276</v>
          </cell>
          <cell r="D748" t="str">
            <v>CATER ALLEN INT LTD</v>
          </cell>
          <cell r="E748">
            <v>9</v>
          </cell>
          <cell r="F748" t="str">
            <v>C-2543</v>
          </cell>
          <cell r="G748" t="str">
            <v>Cater Allen International Limited</v>
          </cell>
        </row>
        <row r="749">
          <cell r="B749" t="str">
            <v>314410880001EDQSINGLEM68066278</v>
          </cell>
          <cell r="D749" t="str">
            <v>CATER ALLEN INT LTD</v>
          </cell>
          <cell r="E749">
            <v>9</v>
          </cell>
          <cell r="F749" t="str">
            <v>C-2543</v>
          </cell>
          <cell r="G749" t="str">
            <v>Cater Allen International Limited</v>
          </cell>
        </row>
        <row r="750">
          <cell r="B750" t="str">
            <v>314410880001EDQSINGLEM68066280</v>
          </cell>
          <cell r="D750" t="str">
            <v>CATER ALLEN INT LTD</v>
          </cell>
          <cell r="E750">
            <v>9</v>
          </cell>
          <cell r="F750" t="str">
            <v>C-2543</v>
          </cell>
          <cell r="G750" t="str">
            <v>Cater Allen International Limited</v>
          </cell>
        </row>
        <row r="751">
          <cell r="B751" t="str">
            <v>314410880001EDQSINGLEM68066291</v>
          </cell>
          <cell r="D751" t="str">
            <v>CATER ALLEN INT LTD</v>
          </cell>
          <cell r="E751">
            <v>9</v>
          </cell>
          <cell r="F751" t="str">
            <v>C-2543</v>
          </cell>
          <cell r="G751" t="str">
            <v>Cater Allen International Limited</v>
          </cell>
        </row>
        <row r="752">
          <cell r="B752" t="str">
            <v>314410880001EDQSINGLEM68066293</v>
          </cell>
          <cell r="D752" t="str">
            <v>CATER ALLEN INT LTD</v>
          </cell>
          <cell r="E752">
            <v>9</v>
          </cell>
          <cell r="F752" t="str">
            <v>C-2543</v>
          </cell>
          <cell r="G752" t="str">
            <v>Cater Allen International Limited</v>
          </cell>
        </row>
        <row r="753">
          <cell r="B753" t="str">
            <v>314410880001EDQSINGLEM68066295</v>
          </cell>
          <cell r="D753" t="str">
            <v>CATER ALLEN INT LTD</v>
          </cell>
          <cell r="E753">
            <v>9</v>
          </cell>
          <cell r="F753" t="str">
            <v>C-2543</v>
          </cell>
          <cell r="G753" t="str">
            <v>Cater Allen International Limited</v>
          </cell>
        </row>
        <row r="754">
          <cell r="B754" t="str">
            <v>314410880001EDQSINGLEM68066297</v>
          </cell>
          <cell r="D754" t="str">
            <v>CATER ALLEN INT LTD</v>
          </cell>
          <cell r="E754">
            <v>9</v>
          </cell>
          <cell r="F754" t="str">
            <v>C-2543</v>
          </cell>
          <cell r="G754" t="str">
            <v>Cater Allen International Limited</v>
          </cell>
        </row>
        <row r="755">
          <cell r="B755" t="str">
            <v>314410880001EDQSINGLEM68066303</v>
          </cell>
          <cell r="D755" t="str">
            <v>CATER ALLEN INT LTD</v>
          </cell>
          <cell r="E755">
            <v>9</v>
          </cell>
          <cell r="F755" t="str">
            <v>C-2543</v>
          </cell>
          <cell r="G755" t="str">
            <v>Cater Allen International Limited</v>
          </cell>
        </row>
        <row r="756">
          <cell r="B756" t="str">
            <v>314410880001EDQSINGLEM68066307</v>
          </cell>
          <cell r="D756" t="str">
            <v>CATER ALLEN INT LTD</v>
          </cell>
          <cell r="E756">
            <v>9</v>
          </cell>
          <cell r="F756" t="str">
            <v>C-2543</v>
          </cell>
          <cell r="G756" t="str">
            <v>Cater Allen International Limited</v>
          </cell>
        </row>
        <row r="757">
          <cell r="B757" t="str">
            <v>314410880001EDQSINGLEM68066313</v>
          </cell>
          <cell r="D757" t="str">
            <v>CATER ALLEN INT LTD</v>
          </cell>
          <cell r="E757">
            <v>9</v>
          </cell>
          <cell r="F757" t="str">
            <v>C-2543</v>
          </cell>
          <cell r="G757" t="str">
            <v>Cater Allen International Limited</v>
          </cell>
        </row>
        <row r="758">
          <cell r="B758" t="str">
            <v>314410880001EDQSINGLEM68066315</v>
          </cell>
          <cell r="D758" t="str">
            <v>CATER ALLEN INT LTD</v>
          </cell>
          <cell r="E758">
            <v>9</v>
          </cell>
          <cell r="F758" t="str">
            <v>C-2543</v>
          </cell>
          <cell r="G758" t="str">
            <v>Cater Allen International Limited</v>
          </cell>
        </row>
        <row r="759">
          <cell r="B759" t="str">
            <v>314410880001EDQSINGLEM68066319</v>
          </cell>
          <cell r="D759" t="str">
            <v>CATER ALLEN INT LTD</v>
          </cell>
          <cell r="E759">
            <v>9</v>
          </cell>
          <cell r="F759" t="str">
            <v>C-2543</v>
          </cell>
          <cell r="G759" t="str">
            <v>Cater Allen International Limited</v>
          </cell>
        </row>
        <row r="760">
          <cell r="B760" t="str">
            <v>314410880001EDQSINGLEM68103034</v>
          </cell>
          <cell r="D760" t="str">
            <v>CATER ALLEN INT LTD</v>
          </cell>
          <cell r="E760">
            <v>9</v>
          </cell>
          <cell r="F760" t="str">
            <v>C-2543</v>
          </cell>
          <cell r="G760" t="str">
            <v>Cater Allen International Limited</v>
          </cell>
        </row>
        <row r="761">
          <cell r="B761" t="str">
            <v>314410880001EDQSINGLEM68103051</v>
          </cell>
          <cell r="D761" t="str">
            <v>CATER ALLEN INT LTD</v>
          </cell>
          <cell r="E761">
            <v>9</v>
          </cell>
          <cell r="F761" t="str">
            <v>C-2543</v>
          </cell>
          <cell r="G761" t="str">
            <v>Cater Allen International Limited</v>
          </cell>
        </row>
        <row r="762">
          <cell r="B762" t="str">
            <v>314410880001EDQSINGLEM68103053</v>
          </cell>
          <cell r="D762" t="str">
            <v>CATER ALLEN INT LTD</v>
          </cell>
          <cell r="E762">
            <v>9</v>
          </cell>
          <cell r="F762" t="str">
            <v>C-2543</v>
          </cell>
          <cell r="G762" t="str">
            <v>Cater Allen International Limited</v>
          </cell>
        </row>
        <row r="763">
          <cell r="B763" t="str">
            <v>314410880001EDQSINGLEM68146953</v>
          </cell>
          <cell r="D763" t="str">
            <v>CATER ALLEN INT LTD</v>
          </cell>
          <cell r="E763">
            <v>9</v>
          </cell>
          <cell r="F763" t="str">
            <v>C-2543</v>
          </cell>
          <cell r="G763" t="str">
            <v>Cater Allen International Limited</v>
          </cell>
        </row>
        <row r="764">
          <cell r="B764" t="str">
            <v>314410880001EDQSINGLEM68147810</v>
          </cell>
          <cell r="D764" t="str">
            <v>CATER ALLEN INT LTD</v>
          </cell>
          <cell r="E764">
            <v>9</v>
          </cell>
          <cell r="F764" t="str">
            <v>C-2543</v>
          </cell>
          <cell r="G764" t="str">
            <v>Cater Allen International Limited</v>
          </cell>
        </row>
        <row r="765">
          <cell r="B765" t="str">
            <v>314410880001EDQSINGLEM68147852</v>
          </cell>
          <cell r="D765" t="str">
            <v>CATER ALLEN INT LTD</v>
          </cell>
          <cell r="E765">
            <v>9</v>
          </cell>
          <cell r="F765" t="str">
            <v>C-2543</v>
          </cell>
          <cell r="G765" t="str">
            <v>Cater Allen International Limited</v>
          </cell>
        </row>
        <row r="766">
          <cell r="B766" t="str">
            <v>314410880001EDQSINGLEM68147874</v>
          </cell>
          <cell r="D766" t="str">
            <v>CATER ALLEN INT LTD</v>
          </cell>
          <cell r="E766">
            <v>9</v>
          </cell>
          <cell r="F766" t="str">
            <v>C-2543</v>
          </cell>
          <cell r="G766" t="str">
            <v>Cater Allen International Limited</v>
          </cell>
        </row>
        <row r="767">
          <cell r="B767" t="str">
            <v>314410880001EDQSINGLEM68147876</v>
          </cell>
          <cell r="D767" t="str">
            <v>CATER ALLEN INT LTD</v>
          </cell>
          <cell r="E767">
            <v>9</v>
          </cell>
          <cell r="F767" t="str">
            <v>C-2543</v>
          </cell>
          <cell r="G767" t="str">
            <v>Cater Allen International Limited</v>
          </cell>
        </row>
        <row r="768">
          <cell r="B768" t="str">
            <v>314410880001EDQSINGLEM68147886</v>
          </cell>
          <cell r="D768" t="str">
            <v>CATER ALLEN INT LTD</v>
          </cell>
          <cell r="E768">
            <v>9</v>
          </cell>
          <cell r="F768" t="str">
            <v>C-2543</v>
          </cell>
          <cell r="G768" t="str">
            <v>Cater Allen International Limited</v>
          </cell>
        </row>
        <row r="769">
          <cell r="B769" t="str">
            <v>314410880001EDQSINGLEM68213983</v>
          </cell>
          <cell r="D769" t="str">
            <v>CATER ALLEN INT LTD</v>
          </cell>
          <cell r="E769">
            <v>9</v>
          </cell>
          <cell r="F769" t="str">
            <v>C-2543</v>
          </cell>
          <cell r="G769" t="str">
            <v>Cater Allen International Limited</v>
          </cell>
        </row>
        <row r="770">
          <cell r="B770" t="str">
            <v>314410880001EDQSINGLEM68213994</v>
          </cell>
          <cell r="D770" t="str">
            <v>CATER ALLEN INT LTD</v>
          </cell>
          <cell r="E770">
            <v>9</v>
          </cell>
          <cell r="F770" t="str">
            <v>C-2543</v>
          </cell>
          <cell r="G770" t="str">
            <v>Cater Allen International Limited</v>
          </cell>
        </row>
        <row r="771">
          <cell r="B771" t="str">
            <v>314410880001EDQSINGLEM68221991</v>
          </cell>
          <cell r="D771" t="str">
            <v>CATER ALLEN INT LTD</v>
          </cell>
          <cell r="E771">
            <v>9</v>
          </cell>
          <cell r="F771" t="str">
            <v>C-2543</v>
          </cell>
          <cell r="G771" t="str">
            <v>Cater Allen International Limited</v>
          </cell>
        </row>
        <row r="772">
          <cell r="B772" t="str">
            <v>314410880001EDQSINGLEM68255193</v>
          </cell>
          <cell r="D772" t="str">
            <v>CATER ALLEN INT LTD</v>
          </cell>
          <cell r="E772">
            <v>9</v>
          </cell>
          <cell r="F772" t="str">
            <v>C-2543</v>
          </cell>
          <cell r="G772" t="str">
            <v>Cater Allen International Limited</v>
          </cell>
        </row>
        <row r="773">
          <cell r="B773" t="str">
            <v>314410880001EDQSINGLEM68271677</v>
          </cell>
          <cell r="D773" t="str">
            <v>CATER ALLEN INT LTD</v>
          </cell>
          <cell r="E773">
            <v>9</v>
          </cell>
          <cell r="F773" t="str">
            <v>C-2543</v>
          </cell>
          <cell r="G773" t="str">
            <v>Cater Allen International Limited</v>
          </cell>
        </row>
        <row r="774">
          <cell r="B774" t="str">
            <v>314410880001EDQSINGLEM68290223</v>
          </cell>
          <cell r="D774" t="str">
            <v>CATER ALLEN INT LTD</v>
          </cell>
          <cell r="E774">
            <v>9</v>
          </cell>
          <cell r="F774" t="str">
            <v>C-2543</v>
          </cell>
          <cell r="G774" t="str">
            <v>Cater Allen International Limited</v>
          </cell>
        </row>
        <row r="775">
          <cell r="B775" t="str">
            <v>314410880001EDQSINGLEM68308897</v>
          </cell>
          <cell r="D775" t="str">
            <v>CATER ALLEN INT LTD</v>
          </cell>
          <cell r="E775">
            <v>9</v>
          </cell>
          <cell r="F775" t="str">
            <v>C-2543</v>
          </cell>
          <cell r="G775" t="str">
            <v>Cater Allen International Limited</v>
          </cell>
        </row>
        <row r="776">
          <cell r="B776" t="str">
            <v>316810880000CREDHEDGESSWATE5</v>
          </cell>
          <cell r="D776" t="str">
            <v>ABBEY NAT SEC INC</v>
          </cell>
          <cell r="E776">
            <v>2</v>
          </cell>
          <cell r="F776" t="str">
            <v>C-2524</v>
          </cell>
          <cell r="G776" t="str">
            <v>Abbey National Securities Inc.</v>
          </cell>
        </row>
        <row r="777">
          <cell r="B777" t="str">
            <v>316815880000ANUHYHYI1AYEDGA1</v>
          </cell>
          <cell r="D777" t="str">
            <v>CATER ALLEN INT LTD</v>
          </cell>
          <cell r="E777">
            <v>9</v>
          </cell>
          <cell r="F777" t="str">
            <v>C-2543</v>
          </cell>
          <cell r="G777" t="str">
            <v>Cater Allen International Limited</v>
          </cell>
        </row>
        <row r="778">
          <cell r="B778" t="str">
            <v>316815880000ANUMAPPR1MGDAVI7</v>
          </cell>
          <cell r="D778" t="str">
            <v>CATER ALLEN INT LTD</v>
          </cell>
          <cell r="E778">
            <v>9</v>
          </cell>
          <cell r="F778" t="str">
            <v>C-2543</v>
          </cell>
          <cell r="G778" t="str">
            <v>Cater Allen International Limited</v>
          </cell>
        </row>
        <row r="779">
          <cell r="B779" t="str">
            <v>316815880000ANUMAPPR1Mmissing</v>
          </cell>
          <cell r="D779" t="str">
            <v>CATER ALLEN INT LTD</v>
          </cell>
          <cell r="E779">
            <v>9</v>
          </cell>
          <cell r="F779" t="str">
            <v>C-2543</v>
          </cell>
          <cell r="G779" t="str">
            <v>Cater Allen International Limited</v>
          </cell>
        </row>
        <row r="780">
          <cell r="B780" t="str">
            <v>316815880000ANUMCPCD1MGDAVI7</v>
          </cell>
          <cell r="D780" t="str">
            <v>CATER ALLEN INT LTD</v>
          </cell>
          <cell r="E780">
            <v>9</v>
          </cell>
          <cell r="F780" t="str">
            <v>C-2543</v>
          </cell>
          <cell r="G780" t="str">
            <v>Cater Allen International Limited</v>
          </cell>
        </row>
        <row r="781">
          <cell r="B781" t="str">
            <v>316815880000ANUMCPCD1Mmissing</v>
          </cell>
          <cell r="D781" t="str">
            <v>CATER ALLEN INT LTD</v>
          </cell>
          <cell r="E781">
            <v>9</v>
          </cell>
          <cell r="F781" t="str">
            <v>C-2543</v>
          </cell>
          <cell r="G781" t="str">
            <v>Cater Allen International Limited</v>
          </cell>
        </row>
        <row r="782">
          <cell r="B782" t="str">
            <v>316815880000ANUMCPCD1MSL0000005359</v>
          </cell>
          <cell r="D782" t="str">
            <v>CATER ALLEN INT LTD</v>
          </cell>
          <cell r="E782">
            <v>9</v>
          </cell>
          <cell r="F782" t="str">
            <v>C-2543</v>
          </cell>
          <cell r="G782" t="str">
            <v>Cater Allen International Limited</v>
          </cell>
        </row>
        <row r="783">
          <cell r="B783" t="str">
            <v>316943880000EDQCONVBAM38697</v>
          </cell>
          <cell r="D783" t="str">
            <v>CATER ALLEN INT LTD</v>
          </cell>
          <cell r="E783">
            <v>9</v>
          </cell>
          <cell r="F783" t="str">
            <v>C-2543</v>
          </cell>
          <cell r="G783" t="str">
            <v>Cater Allen International Limited</v>
          </cell>
        </row>
        <row r="784">
          <cell r="B784" t="str">
            <v>316943880000EDQCONVBAM38836</v>
          </cell>
          <cell r="D784" t="str">
            <v>CATER ALLEN INT LTD</v>
          </cell>
          <cell r="E784">
            <v>9</v>
          </cell>
          <cell r="F784" t="str">
            <v>C-2543</v>
          </cell>
          <cell r="G784" t="str">
            <v>Cater Allen International Limited</v>
          </cell>
        </row>
        <row r="785">
          <cell r="B785" t="str">
            <v>316943880000EDQCONVBAM39268</v>
          </cell>
          <cell r="D785" t="str">
            <v>CATER ALLEN INT LTD</v>
          </cell>
          <cell r="E785">
            <v>9</v>
          </cell>
          <cell r="F785" t="str">
            <v>C-2543</v>
          </cell>
          <cell r="G785" t="str">
            <v>Cater Allen International Limited</v>
          </cell>
        </row>
        <row r="786">
          <cell r="B786" t="str">
            <v>316943880000EDQCONVBAM39794</v>
          </cell>
          <cell r="D786" t="str">
            <v>CATER ALLEN INT LTD</v>
          </cell>
          <cell r="E786">
            <v>9</v>
          </cell>
          <cell r="F786" t="str">
            <v>C-2543</v>
          </cell>
          <cell r="G786" t="str">
            <v>Cater Allen International Limited</v>
          </cell>
        </row>
        <row r="787">
          <cell r="B787" t="str">
            <v>316943880000EDQCONVBAM39954</v>
          </cell>
          <cell r="D787" t="str">
            <v>CATER ALLEN INT LTD</v>
          </cell>
          <cell r="E787">
            <v>9</v>
          </cell>
          <cell r="F787" t="str">
            <v>C-2543</v>
          </cell>
          <cell r="G787" t="str">
            <v>Cater Allen International Limited</v>
          </cell>
        </row>
        <row r="788">
          <cell r="B788" t="str">
            <v>316943880000EDQCONVBAM41089</v>
          </cell>
          <cell r="D788" t="str">
            <v>CATER ALLEN INT LTD</v>
          </cell>
          <cell r="E788">
            <v>9</v>
          </cell>
          <cell r="F788" t="str">
            <v>C-2543</v>
          </cell>
          <cell r="G788" t="str">
            <v>Cater Allen International Limited</v>
          </cell>
        </row>
        <row r="789">
          <cell r="B789" t="str">
            <v>316943880000EDQCONVBAM44737</v>
          </cell>
          <cell r="D789" t="str">
            <v>CATER ALLEN INT LTD</v>
          </cell>
          <cell r="E789">
            <v>9</v>
          </cell>
          <cell r="F789" t="str">
            <v>C-2543</v>
          </cell>
          <cell r="G789" t="str">
            <v>Cater Allen International Limited</v>
          </cell>
        </row>
        <row r="790">
          <cell r="B790" t="str">
            <v>316943880000EDQCONVBAM46083</v>
          </cell>
          <cell r="D790" t="str">
            <v>CATER ALLEN INT LTD</v>
          </cell>
          <cell r="E790">
            <v>9</v>
          </cell>
          <cell r="F790" t="str">
            <v>C-2543</v>
          </cell>
          <cell r="G790" t="str">
            <v>Cater Allen International Limited</v>
          </cell>
        </row>
        <row r="791">
          <cell r="B791" t="str">
            <v>316943880000EDQCONVRAM38114</v>
          </cell>
          <cell r="D791" t="str">
            <v>CATER ALLEN INT LTD</v>
          </cell>
          <cell r="E791">
            <v>9</v>
          </cell>
          <cell r="F791" t="str">
            <v>C-2543</v>
          </cell>
          <cell r="G791" t="str">
            <v>Cater Allen International Limited</v>
          </cell>
        </row>
        <row r="792">
          <cell r="B792" t="str">
            <v>316943880000EDQCONVRAM39853</v>
          </cell>
          <cell r="D792" t="str">
            <v>CATER ALLEN INT LTD</v>
          </cell>
          <cell r="E792">
            <v>9</v>
          </cell>
          <cell r="F792" t="str">
            <v>C-2543</v>
          </cell>
          <cell r="G792" t="str">
            <v>Cater Allen International Limited</v>
          </cell>
        </row>
        <row r="793">
          <cell r="B793" t="str">
            <v>316944880000DEALPAYMNT724216AN</v>
          </cell>
          <cell r="D793" t="str">
            <v>ABBEY NAT SEC INC</v>
          </cell>
          <cell r="E793">
            <v>2</v>
          </cell>
          <cell r="F793" t="str">
            <v>C-2524</v>
          </cell>
          <cell r="G793" t="str">
            <v>Abbey National Securities Inc.</v>
          </cell>
        </row>
        <row r="794">
          <cell r="B794" t="str">
            <v>316944880000DEALPAYMNT724217AN</v>
          </cell>
          <cell r="D794" t="str">
            <v>ABBEY NAT SEC INC</v>
          </cell>
          <cell r="E794">
            <v>2</v>
          </cell>
          <cell r="F794" t="str">
            <v>C-2524</v>
          </cell>
          <cell r="G794" t="str">
            <v>Abbey National Securities Inc.</v>
          </cell>
        </row>
        <row r="795">
          <cell r="B795" t="str">
            <v>316944880000SNUMAMMA1AADENN5</v>
          </cell>
          <cell r="D795" t="str">
            <v>A N T S</v>
          </cell>
          <cell r="E795">
            <v>11</v>
          </cell>
          <cell r="F795" t="str">
            <v>C-A536</v>
          </cell>
          <cell r="G795" t="str">
            <v>Abbey National Treasury Services plc ~ (UK)</v>
          </cell>
        </row>
        <row r="796">
          <cell r="B796" t="str">
            <v>3200</v>
          </cell>
          <cell r="D796" t="str">
            <v>AN PRO INV</v>
          </cell>
          <cell r="E796">
            <v>18</v>
          </cell>
          <cell r="F796" t="str">
            <v>C-2522</v>
          </cell>
          <cell r="G796" t="str">
            <v>Abbey National Property Investments</v>
          </cell>
        </row>
        <row r="797">
          <cell r="B797" t="str">
            <v>325210880000CRTRD__CDOn/a</v>
          </cell>
          <cell r="D797" t="str">
            <v>MARYLEBONE RD CBO 3</v>
          </cell>
          <cell r="E797">
            <v>17</v>
          </cell>
          <cell r="F797" t="str">
            <v>C-2570</v>
          </cell>
          <cell r="G797" t="str">
            <v>MARYLEBONE ROAD CBO 2 LTD</v>
          </cell>
        </row>
        <row r="798">
          <cell r="B798" t="str">
            <v>32521488U100ANUFNSNR1AGDAVI7</v>
          </cell>
          <cell r="D798" t="str">
            <v>A N T S</v>
          </cell>
          <cell r="E798">
            <v>11</v>
          </cell>
          <cell r="F798" t="str">
            <v>C-A536</v>
          </cell>
          <cell r="G798" t="str">
            <v>Abbey National Treasury Services plc ~ (UK)</v>
          </cell>
        </row>
        <row r="799">
          <cell r="B799" t="str">
            <v>32521488U100ANUFNSNR1ANIDUN5</v>
          </cell>
          <cell r="D799" t="str">
            <v>A N T S</v>
          </cell>
          <cell r="E799">
            <v>11</v>
          </cell>
          <cell r="F799" t="str">
            <v>C-A536</v>
          </cell>
          <cell r="G799" t="str">
            <v>Abbey National Treasury Services plc ~ (UK)</v>
          </cell>
        </row>
        <row r="800">
          <cell r="B800" t="str">
            <v>3300</v>
          </cell>
          <cell r="D800" t="str">
            <v>AN FUNDG JERSEY</v>
          </cell>
          <cell r="E800">
            <v>5</v>
          </cell>
          <cell r="F800" t="str">
            <v>C-2514</v>
          </cell>
          <cell r="G800" t="str">
            <v>Abbey National Funding (Jersey) Limited</v>
          </cell>
        </row>
        <row r="801">
          <cell r="B801" t="str">
            <v>3400</v>
          </cell>
          <cell r="D801" t="str">
            <v>AN INVESTMENTS</v>
          </cell>
          <cell r="E801">
            <v>18</v>
          </cell>
          <cell r="F801" t="str">
            <v>C-2138</v>
          </cell>
          <cell r="G801" t="str">
            <v>Abbey National Investments Holdings Limited</v>
          </cell>
        </row>
        <row r="802">
          <cell r="B802" t="str">
            <v>3500</v>
          </cell>
          <cell r="D802" t="str">
            <v>ANTS JERSEY</v>
          </cell>
          <cell r="E802">
            <v>12</v>
          </cell>
          <cell r="F802" t="str">
            <v>C-A536</v>
          </cell>
          <cell r="G802" t="str">
            <v>Abbey National Treasury Services plc ~ (UK)</v>
          </cell>
        </row>
        <row r="803">
          <cell r="B803" t="str">
            <v>3700</v>
          </cell>
          <cell r="D803" t="str">
            <v>ANTS PARIS BRANCH</v>
          </cell>
          <cell r="E803">
            <v>11</v>
          </cell>
          <cell r="F803" t="str">
            <v>C-A536</v>
          </cell>
          <cell r="G803" t="str">
            <v>Abbey National Treasury Services plc ~ (UK)</v>
          </cell>
        </row>
        <row r="804">
          <cell r="B804" t="str">
            <v>386004880000ZSTATUTORYPSUDH5</v>
          </cell>
          <cell r="D804" t="str">
            <v>CREDIT DERIV ANFP</v>
          </cell>
          <cell r="E804">
            <v>17</v>
          </cell>
          <cell r="F804" t="str">
            <v>C-2553</v>
          </cell>
          <cell r="G804" t="str">
            <v>Marylebone Road No 1 Ltd</v>
          </cell>
        </row>
        <row r="805">
          <cell r="B805" t="str">
            <v>386015880000SNUDEFSW1AADENN5</v>
          </cell>
          <cell r="D805" t="str">
            <v>CREDIT DERIV ANFP</v>
          </cell>
          <cell r="E805">
            <v>11</v>
          </cell>
          <cell r="F805" t="str">
            <v>C-A536</v>
          </cell>
          <cell r="G805" t="str">
            <v>Abbey National Treasury Services plc ~ (UK)</v>
          </cell>
        </row>
        <row r="806">
          <cell r="B806" t="str">
            <v>387010880000CRBONDCOLLRLITY5</v>
          </cell>
          <cell r="D806" t="str">
            <v>A N T S</v>
          </cell>
          <cell r="E806">
            <v>11</v>
          </cell>
          <cell r="F806" t="str">
            <v>C-A536</v>
          </cell>
          <cell r="G806" t="str">
            <v>Abbey National Treasury Services plc ~ (UK)</v>
          </cell>
        </row>
        <row r="807">
          <cell r="B807" t="str">
            <v>387010880000CRBONDCOLLSWATE5</v>
          </cell>
          <cell r="D807" t="str">
            <v>A N T S</v>
          </cell>
          <cell r="E807">
            <v>11</v>
          </cell>
          <cell r="F807" t="str">
            <v>C-A536</v>
          </cell>
          <cell r="G807" t="str">
            <v>Abbey National Treasury Services plc ~ (UK)</v>
          </cell>
        </row>
        <row r="808">
          <cell r="B808" t="str">
            <v>387010880000ZSTATUTORYmissing</v>
          </cell>
          <cell r="D808" t="str">
            <v>A N T S</v>
          </cell>
          <cell r="E808">
            <v>11</v>
          </cell>
          <cell r="F808" t="str">
            <v>C-A536</v>
          </cell>
          <cell r="G808" t="str">
            <v>Abbey National Treasury Services plc ~ (UK)</v>
          </cell>
        </row>
        <row r="809">
          <cell r="B809" t="str">
            <v>4000</v>
          </cell>
          <cell r="D809" t="str">
            <v>CREDIT DERIV ANFP</v>
          </cell>
          <cell r="E809">
            <v>11</v>
          </cell>
          <cell r="F809" t="str">
            <v>C-A536</v>
          </cell>
          <cell r="G809" t="str">
            <v>Abbey National Treasury Services plc ~ (UK)</v>
          </cell>
        </row>
        <row r="810">
          <cell r="B810" t="str">
            <v>403601880000CREDTRADESmissing</v>
          </cell>
          <cell r="D810" t="str">
            <v>CATER ALLEN INT LTD</v>
          </cell>
          <cell r="E810">
            <v>9</v>
          </cell>
          <cell r="F810" t="str">
            <v>C-2543</v>
          </cell>
          <cell r="G810" t="str">
            <v>Cater Allen International Limited</v>
          </cell>
        </row>
        <row r="811">
          <cell r="B811" t="str">
            <v>403610880000CREDTRADESmissing</v>
          </cell>
          <cell r="D811" t="str">
            <v>CATER ALLEN INT LTD</v>
          </cell>
          <cell r="E811">
            <v>9</v>
          </cell>
          <cell r="F811" t="str">
            <v>C-2543</v>
          </cell>
          <cell r="G811" t="str">
            <v>Cater Allen International Limited</v>
          </cell>
        </row>
        <row r="812">
          <cell r="B812" t="str">
            <v>406445880000FCUFNSUB1APSUDH5</v>
          </cell>
          <cell r="D812" t="str">
            <v>A N T S</v>
          </cell>
          <cell r="E812">
            <v>11</v>
          </cell>
          <cell r="F812" t="str">
            <v>C-A536</v>
          </cell>
          <cell r="G812" t="str">
            <v>Abbey National Treasury Services plc ~ (UK)</v>
          </cell>
        </row>
        <row r="813">
          <cell r="B813" t="str">
            <v>407110880000EDQHEDGRAM55054</v>
          </cell>
          <cell r="D813" t="str">
            <v>ANFP</v>
          </cell>
          <cell r="E813">
            <v>11</v>
          </cell>
          <cell r="F813" t="str">
            <v>C-A536</v>
          </cell>
          <cell r="G813" t="str">
            <v>Abbey National Treasury Services plc ~ (UK)</v>
          </cell>
        </row>
        <row r="814">
          <cell r="B814" t="str">
            <v>407110880000LNICBmissing</v>
          </cell>
          <cell r="D814" t="str">
            <v>CREDIT DERIV ANFP</v>
          </cell>
          <cell r="E814">
            <v>11</v>
          </cell>
          <cell r="F814" t="str">
            <v>C-A536</v>
          </cell>
          <cell r="G814" t="str">
            <v>Abbey National Treasury Services plc ~ (UK)</v>
          </cell>
        </row>
        <row r="815">
          <cell r="B815" t="str">
            <v>407110880000USICBmissing</v>
          </cell>
          <cell r="D815" t="str">
            <v>A N T S</v>
          </cell>
          <cell r="E815">
            <v>11</v>
          </cell>
          <cell r="F815" t="str">
            <v>C-A536</v>
          </cell>
          <cell r="G815" t="str">
            <v>Abbey National Treasury Services plc ~ (UK)</v>
          </cell>
        </row>
        <row r="816">
          <cell r="B816" t="str">
            <v>407110880000ZSTATUTORYmissing</v>
          </cell>
          <cell r="D816" t="str">
            <v>A N T S</v>
          </cell>
          <cell r="E816">
            <v>11</v>
          </cell>
          <cell r="F816" t="str">
            <v>C-A536</v>
          </cell>
          <cell r="G816" t="str">
            <v>Abbey National Treasury Services plc ~ (UK)</v>
          </cell>
        </row>
        <row r="817">
          <cell r="B817" t="str">
            <v>407110880000EDQHEDGRAM56454</v>
          </cell>
          <cell r="D817" t="str">
            <v>ANFP</v>
          </cell>
          <cell r="E817">
            <v>11</v>
          </cell>
          <cell r="F817" t="str">
            <v>C-A536</v>
          </cell>
          <cell r="G817" t="str">
            <v>Abbey National Treasury Services plc ~ (UK)</v>
          </cell>
        </row>
        <row r="818">
          <cell r="B818" t="str">
            <v>407110880000EDQHEDGRAM59550</v>
          </cell>
          <cell r="D818" t="str">
            <v>ANFP</v>
          </cell>
          <cell r="E818">
            <v>11</v>
          </cell>
          <cell r="F818" t="str">
            <v>C-A536</v>
          </cell>
          <cell r="G818" t="str">
            <v>Abbey National Treasury Services plc ~ (UK)</v>
          </cell>
        </row>
        <row r="819">
          <cell r="B819" t="str">
            <v>407124120000ANCFSNRPIMmissing</v>
          </cell>
          <cell r="D819" t="str">
            <v>THIRD PARTY</v>
          </cell>
          <cell r="E819">
            <v>11</v>
          </cell>
          <cell r="F819" t="str">
            <v>C-A536</v>
          </cell>
          <cell r="G819" t="str">
            <v>Abbey National Treasury Services plc ~ (UK)</v>
          </cell>
        </row>
        <row r="820">
          <cell r="B820" t="str">
            <v>407710880000LNICBL05090900043</v>
          </cell>
          <cell r="D820" t="str">
            <v>AN PLC</v>
          </cell>
          <cell r="E820">
            <v>18</v>
          </cell>
          <cell r="F820" t="str">
            <v>C-H145</v>
          </cell>
          <cell r="G820" t="str">
            <v>Abbey National plc ~ Group Holdings ~ chess pack</v>
          </cell>
        </row>
        <row r="821">
          <cell r="B821" t="str">
            <v>408610880000LNEXTBmissing</v>
          </cell>
          <cell r="D821" t="str">
            <v>A N T S</v>
          </cell>
          <cell r="E821">
            <v>11</v>
          </cell>
          <cell r="F821" t="str">
            <v>C-A536</v>
          </cell>
          <cell r="G821" t="str">
            <v>Abbey National Treasury Services plc ~ (UK)</v>
          </cell>
        </row>
        <row r="822">
          <cell r="B822" t="str">
            <v>408610880000USEXTBmissing</v>
          </cell>
          <cell r="D822" t="str">
            <v>A N T S</v>
          </cell>
          <cell r="E822">
            <v>11</v>
          </cell>
          <cell r="F822" t="str">
            <v>C-A536</v>
          </cell>
          <cell r="G822" t="str">
            <v>Abbey National Treasury Services plc ~ (UK)</v>
          </cell>
        </row>
        <row r="823">
          <cell r="B823" t="str">
            <v>408615880000ANGINASW1AYEDGA1</v>
          </cell>
          <cell r="D823" t="str">
            <v>A N T S</v>
          </cell>
          <cell r="E823">
            <v>11</v>
          </cell>
          <cell r="F823" t="str">
            <v>C-A536</v>
          </cell>
          <cell r="G823" t="str">
            <v>Abbey National Treasury Services plc ~ (UK)</v>
          </cell>
        </row>
        <row r="824">
          <cell r="B824" t="str">
            <v>408615880000ANGINASW2AYEDGA1</v>
          </cell>
          <cell r="D824" t="str">
            <v>A N T S</v>
          </cell>
          <cell r="E824">
            <v>11</v>
          </cell>
          <cell r="F824" t="str">
            <v>C-A536</v>
          </cell>
          <cell r="G824" t="str">
            <v>Abbey National Treasury Services plc ~ (UK)</v>
          </cell>
        </row>
        <row r="825">
          <cell r="B825" t="str">
            <v>408615880000ANIINASW2AYEDGA1</v>
          </cell>
          <cell r="D825" t="str">
            <v>A N T S</v>
          </cell>
          <cell r="E825">
            <v>11</v>
          </cell>
          <cell r="F825" t="str">
            <v>C-A536</v>
          </cell>
          <cell r="G825" t="str">
            <v>Abbey National Treasury Services plc ~ (UK)</v>
          </cell>
        </row>
        <row r="826">
          <cell r="B826" t="str">
            <v>408615880000ANIINASW3AYEDGA1</v>
          </cell>
          <cell r="D826" t="str">
            <v>A N T S</v>
          </cell>
          <cell r="E826">
            <v>11</v>
          </cell>
          <cell r="F826" t="str">
            <v>C-A536</v>
          </cell>
          <cell r="G826" t="str">
            <v>Abbey National Treasury Services plc ~ (UK)</v>
          </cell>
        </row>
        <row r="827">
          <cell r="B827" t="str">
            <v>408615880000ANUHYHYI1AYEDGA1</v>
          </cell>
          <cell r="D827" t="str">
            <v>A N T S</v>
          </cell>
          <cell r="E827">
            <v>11</v>
          </cell>
          <cell r="F827" t="str">
            <v>C-A536</v>
          </cell>
          <cell r="G827" t="str">
            <v>Abbey National Treasury Services plc ~ (UK)</v>
          </cell>
        </row>
        <row r="828">
          <cell r="B828" t="str">
            <v>408615880000ANUINASW1AYEDGA1</v>
          </cell>
          <cell r="D828" t="str">
            <v>A N T S</v>
          </cell>
          <cell r="E828">
            <v>11</v>
          </cell>
          <cell r="F828" t="str">
            <v>C-A536</v>
          </cell>
          <cell r="G828" t="str">
            <v>Abbey National Treasury Services plc ~ (UK)</v>
          </cell>
        </row>
        <row r="829">
          <cell r="B829" t="str">
            <v>408615880000STGFNSUB1ATRAND5</v>
          </cell>
          <cell r="D829" t="str">
            <v>A N T S</v>
          </cell>
          <cell r="E829">
            <v>11</v>
          </cell>
          <cell r="F829" t="str">
            <v>C-A536</v>
          </cell>
          <cell r="G829" t="str">
            <v>Abbey National Treasury Services plc ~ (UK)</v>
          </cell>
        </row>
        <row r="830">
          <cell r="B830" t="str">
            <v>408615880001ANGLERHA1An/a</v>
          </cell>
          <cell r="D830" t="str">
            <v>AN PLC</v>
          </cell>
          <cell r="E830">
            <v>11</v>
          </cell>
          <cell r="F830" t="str">
            <v>C-A536</v>
          </cell>
          <cell r="G830" t="str">
            <v>Abbey National Treasury Services plc ~ (UK)</v>
          </cell>
        </row>
        <row r="831">
          <cell r="B831" t="str">
            <v>408815880000ANUINASW1AYEDGA1</v>
          </cell>
          <cell r="D831" t="str">
            <v>A N T S</v>
          </cell>
          <cell r="E831">
            <v>11</v>
          </cell>
          <cell r="F831" t="str">
            <v>C-A536</v>
          </cell>
          <cell r="G831" t="str">
            <v>Abbey National Treasury Services plc ~ (UK)</v>
          </cell>
        </row>
        <row r="832">
          <cell r="B832" t="str">
            <v>408815880000ANUINASW2AYEDGA1</v>
          </cell>
          <cell r="D832" t="str">
            <v>A N T S</v>
          </cell>
          <cell r="E832">
            <v>11</v>
          </cell>
          <cell r="F832" t="str">
            <v>C-A536</v>
          </cell>
          <cell r="G832" t="str">
            <v>Abbey National Treasury Services plc ~ (UK)</v>
          </cell>
        </row>
        <row r="833">
          <cell r="B833" t="str">
            <v>408815880000ANUINASW3AYEDGA1</v>
          </cell>
          <cell r="D833" t="str">
            <v>A N T S</v>
          </cell>
          <cell r="E833">
            <v>11</v>
          </cell>
          <cell r="F833" t="str">
            <v>C-A536</v>
          </cell>
          <cell r="G833" t="str">
            <v>Abbey National Treasury Services plc ~ (UK)</v>
          </cell>
        </row>
        <row r="834">
          <cell r="B834" t="str">
            <v>409243880000S5GLEHLD1A62904SE</v>
          </cell>
          <cell r="D834" t="str">
            <v>A N T S</v>
          </cell>
          <cell r="E834">
            <v>11</v>
          </cell>
          <cell r="F834" t="str">
            <v>C-A536</v>
          </cell>
          <cell r="G834" t="str">
            <v>Abbey National Treasury Services plc ~ (UK)</v>
          </cell>
        </row>
        <row r="835">
          <cell r="B835" t="str">
            <v>4100</v>
          </cell>
          <cell r="D835" t="str">
            <v>AN HOLDING</v>
          </cell>
          <cell r="E835">
            <v>3</v>
          </cell>
          <cell r="F835" t="str">
            <v>C-2502</v>
          </cell>
          <cell r="G835" t="str">
            <v>Abbey National (Holdings) Limited</v>
          </cell>
        </row>
        <row r="836">
          <cell r="B836" t="str">
            <v>414410880001EDQSINGLEM68065112</v>
          </cell>
          <cell r="D836" t="str">
            <v>A N T S</v>
          </cell>
          <cell r="E836">
            <v>11</v>
          </cell>
          <cell r="F836" t="str">
            <v>C-A536</v>
          </cell>
          <cell r="G836" t="str">
            <v>Abbey National Treasury Services plc ~ (UK)</v>
          </cell>
        </row>
        <row r="837">
          <cell r="B837" t="str">
            <v>414410880001EDQSINGLEM68065119</v>
          </cell>
          <cell r="D837" t="str">
            <v>CATER ALLEN INT LTD</v>
          </cell>
          <cell r="E837">
            <v>9</v>
          </cell>
          <cell r="F837" t="str">
            <v>C-2543</v>
          </cell>
          <cell r="G837" t="str">
            <v>Cater Allen International Limited</v>
          </cell>
        </row>
        <row r="838">
          <cell r="B838" t="str">
            <v>414410880001EDQSINGLEM68066231</v>
          </cell>
          <cell r="D838" t="str">
            <v>CATER ALLEN INT LTD</v>
          </cell>
          <cell r="E838">
            <v>9</v>
          </cell>
          <cell r="F838" t="str">
            <v>C-2543</v>
          </cell>
          <cell r="G838" t="str">
            <v>Cater Allen International Limited</v>
          </cell>
        </row>
        <row r="839">
          <cell r="B839" t="str">
            <v>414410880001EDQSINGLEM68066253</v>
          </cell>
          <cell r="D839" t="str">
            <v>CATER ALLEN INT LTD</v>
          </cell>
          <cell r="E839">
            <v>9</v>
          </cell>
          <cell r="F839" t="str">
            <v>C-2543</v>
          </cell>
          <cell r="G839" t="str">
            <v>Cater Allen International Limited</v>
          </cell>
        </row>
        <row r="840">
          <cell r="B840" t="str">
            <v>414410880001EDQSINGLEM68066259</v>
          </cell>
          <cell r="D840" t="str">
            <v>CATER ALLEN INT LTD</v>
          </cell>
          <cell r="E840">
            <v>9</v>
          </cell>
          <cell r="F840" t="str">
            <v>C-2543</v>
          </cell>
          <cell r="G840" t="str">
            <v>Cater Allen International Limited</v>
          </cell>
        </row>
        <row r="841">
          <cell r="B841" t="str">
            <v>414410880001EDQSINGLEM68066263</v>
          </cell>
          <cell r="D841" t="str">
            <v>CATER ALLEN INT LTD</v>
          </cell>
          <cell r="E841">
            <v>9</v>
          </cell>
          <cell r="F841" t="str">
            <v>C-2543</v>
          </cell>
          <cell r="G841" t="str">
            <v>Cater Allen International Limited</v>
          </cell>
        </row>
        <row r="842">
          <cell r="B842" t="str">
            <v>414410880001EDQSINGLEM68066326</v>
          </cell>
          <cell r="D842" t="str">
            <v>CATER ALLEN INT LTD</v>
          </cell>
          <cell r="E842">
            <v>9</v>
          </cell>
          <cell r="F842" t="str">
            <v>C-2543</v>
          </cell>
          <cell r="G842" t="str">
            <v>Cater Allen International Limited</v>
          </cell>
        </row>
        <row r="843">
          <cell r="B843" t="str">
            <v>414410880001EDQSINGLEM68103037</v>
          </cell>
          <cell r="D843" t="str">
            <v>CATER ALLEN INT LTD</v>
          </cell>
          <cell r="E843">
            <v>9</v>
          </cell>
          <cell r="F843" t="str">
            <v>C-2543</v>
          </cell>
          <cell r="G843" t="str">
            <v>Cater Allen International Limited</v>
          </cell>
        </row>
        <row r="844">
          <cell r="B844" t="str">
            <v>416844880000DEALPAYMNT480483AN</v>
          </cell>
          <cell r="D844" t="str">
            <v>CATER ALLEN INT LTD</v>
          </cell>
          <cell r="E844">
            <v>9</v>
          </cell>
          <cell r="F844" t="str">
            <v>C-2543</v>
          </cell>
          <cell r="G844" t="str">
            <v>Cater Allen International Limited</v>
          </cell>
        </row>
        <row r="845">
          <cell r="B845" t="str">
            <v>416844880000DEALPAYMNT494841AN</v>
          </cell>
          <cell r="D845" t="str">
            <v>CATER ALLEN INT LTD</v>
          </cell>
          <cell r="E845">
            <v>9</v>
          </cell>
          <cell r="F845" t="str">
            <v>C-2543</v>
          </cell>
          <cell r="G845" t="str">
            <v>Cater Allen International Limited</v>
          </cell>
        </row>
        <row r="846">
          <cell r="B846" t="str">
            <v>416844880000DEALPAYMNT512060AN</v>
          </cell>
          <cell r="D846" t="str">
            <v>CATER ALLEN INT LTD</v>
          </cell>
          <cell r="E846">
            <v>9</v>
          </cell>
          <cell r="F846" t="str">
            <v>C-2543</v>
          </cell>
          <cell r="G846" t="str">
            <v>Cater Allen International Limited</v>
          </cell>
        </row>
        <row r="847">
          <cell r="B847" t="str">
            <v>416844880000DEALPAYMNT532024AN</v>
          </cell>
          <cell r="D847" t="str">
            <v>CATER ALLEN INT LTD</v>
          </cell>
          <cell r="E847">
            <v>9</v>
          </cell>
          <cell r="F847" t="str">
            <v>C-2543</v>
          </cell>
          <cell r="G847" t="str">
            <v>Cater Allen International Limited</v>
          </cell>
        </row>
        <row r="848">
          <cell r="B848" t="str">
            <v>416844880000DEALPAYMNT652632US</v>
          </cell>
          <cell r="D848" t="str">
            <v>CATER ALLEN INT LTD</v>
          </cell>
          <cell r="E848">
            <v>9</v>
          </cell>
          <cell r="F848" t="str">
            <v>C-2543</v>
          </cell>
          <cell r="G848" t="str">
            <v>Cater Allen International Limited</v>
          </cell>
        </row>
        <row r="849">
          <cell r="B849" t="str">
            <v>416844880000DEALPAYMNT720961AN</v>
          </cell>
          <cell r="D849" t="str">
            <v>CATER ALLEN INT LTD</v>
          </cell>
          <cell r="E849">
            <v>9</v>
          </cell>
          <cell r="F849" t="str">
            <v>C-2543</v>
          </cell>
          <cell r="G849" t="str">
            <v>Cater Allen International Limited</v>
          </cell>
        </row>
        <row r="850">
          <cell r="B850" t="str">
            <v>416844880000DEALPAYMNT722120AN</v>
          </cell>
          <cell r="D850" t="str">
            <v>CATER ALLEN INT LTD</v>
          </cell>
          <cell r="E850">
            <v>9</v>
          </cell>
          <cell r="F850" t="str">
            <v>C-2543</v>
          </cell>
          <cell r="G850" t="str">
            <v>Cater Allen International Limited</v>
          </cell>
        </row>
        <row r="851">
          <cell r="B851" t="str">
            <v>416844880000DEALPAYMNT722122AN</v>
          </cell>
          <cell r="D851" t="str">
            <v>ABBEY NAT SEC INC</v>
          </cell>
          <cell r="E851">
            <v>9</v>
          </cell>
          <cell r="F851" t="str">
            <v>C-2543</v>
          </cell>
          <cell r="G851" t="str">
            <v>Cater Allen International Limited</v>
          </cell>
        </row>
        <row r="852">
          <cell r="B852" t="str">
            <v>416844880000DEALPAYMNT722182AN</v>
          </cell>
          <cell r="D852" t="str">
            <v>ABBEY NAT SEC INC</v>
          </cell>
          <cell r="E852">
            <v>2</v>
          </cell>
          <cell r="F852" t="str">
            <v>C-2524</v>
          </cell>
          <cell r="G852" t="str">
            <v>Abbey National Securities Inc.</v>
          </cell>
        </row>
        <row r="853">
          <cell r="B853" t="str">
            <v>416844880000DEALPAYMNT729673AN</v>
          </cell>
          <cell r="D853" t="str">
            <v>CATER ALLEN INT LTD</v>
          </cell>
          <cell r="E853">
            <v>9</v>
          </cell>
          <cell r="F853" t="str">
            <v>C-2543</v>
          </cell>
          <cell r="G853" t="str">
            <v>Cater Allen International Limited</v>
          </cell>
        </row>
        <row r="854">
          <cell r="B854" t="str">
            <v>416844880000DEALPAYMNT729684AN</v>
          </cell>
          <cell r="D854" t="str">
            <v>CATER ALLEN INT LTD</v>
          </cell>
          <cell r="E854">
            <v>9</v>
          </cell>
          <cell r="F854" t="str">
            <v>C-2543</v>
          </cell>
          <cell r="G854" t="str">
            <v>Cater Allen International Limited</v>
          </cell>
        </row>
        <row r="855">
          <cell r="B855" t="str">
            <v>416844880000DEALPAYMNTSL0000005359</v>
          </cell>
          <cell r="D855" t="str">
            <v>CATER ALLEN INT LTD</v>
          </cell>
          <cell r="E855">
            <v>9</v>
          </cell>
          <cell r="F855" t="str">
            <v>C-2543</v>
          </cell>
          <cell r="G855" t="str">
            <v>Cater Allen International Limited</v>
          </cell>
        </row>
        <row r="856">
          <cell r="B856" t="str">
            <v>416844880000RBPMNABS2AADENN5</v>
          </cell>
          <cell r="D856" t="str">
            <v>CATER ALLEN INT LTD</v>
          </cell>
          <cell r="E856">
            <v>9</v>
          </cell>
          <cell r="F856" t="str">
            <v>C-2543</v>
          </cell>
          <cell r="G856" t="str">
            <v>Cater Allen International Limited</v>
          </cell>
        </row>
        <row r="857">
          <cell r="B857" t="str">
            <v>416844880000SNUMAMMA1AADENN5</v>
          </cell>
          <cell r="D857" t="str">
            <v>CATER ALLEN INT LTD</v>
          </cell>
          <cell r="E857">
            <v>9</v>
          </cell>
          <cell r="F857" t="str">
            <v>C-2543</v>
          </cell>
          <cell r="G857" t="str">
            <v>Cater Allen International Limited</v>
          </cell>
        </row>
        <row r="858">
          <cell r="B858" t="str">
            <v>416915880000EDQCONVBAM38735</v>
          </cell>
          <cell r="D858" t="str">
            <v>CATER ALLEN INT LTD</v>
          </cell>
          <cell r="E858">
            <v>9</v>
          </cell>
          <cell r="F858" t="str">
            <v>C-2543</v>
          </cell>
          <cell r="G858" t="str">
            <v>Cater Allen International Limited</v>
          </cell>
        </row>
        <row r="859">
          <cell r="B859" t="str">
            <v>416915880000EDQCONVBAM38822</v>
          </cell>
          <cell r="D859" t="str">
            <v>ANFP EQUITY DERIV</v>
          </cell>
          <cell r="E859">
            <v>11</v>
          </cell>
          <cell r="F859" t="str">
            <v>C-A536</v>
          </cell>
          <cell r="G859" t="str">
            <v>Abbey National Treasury Services plc ~ (UK)</v>
          </cell>
        </row>
        <row r="860">
          <cell r="B860" t="str">
            <v>416915880000EDQCONVBAM39044</v>
          </cell>
          <cell r="D860" t="str">
            <v>ANFP EQUITY DERIV</v>
          </cell>
          <cell r="E860">
            <v>11</v>
          </cell>
          <cell r="F860" t="str">
            <v>C-A536</v>
          </cell>
          <cell r="G860" t="str">
            <v>Abbey National Treasury Services plc ~ (UK)</v>
          </cell>
        </row>
        <row r="861">
          <cell r="B861" t="str">
            <v>416915880000EDQCONVBAM39295</v>
          </cell>
          <cell r="D861" t="str">
            <v>ANFP EQUITY DERIV</v>
          </cell>
          <cell r="E861">
            <v>11</v>
          </cell>
          <cell r="F861" t="str">
            <v>C-A536</v>
          </cell>
          <cell r="G861" t="str">
            <v>Abbey National Treasury Services plc ~ (UK)</v>
          </cell>
        </row>
        <row r="862">
          <cell r="B862" t="str">
            <v>416915880000EDQCONVBAM39364</v>
          </cell>
          <cell r="D862" t="str">
            <v>ANFP EQUITY DERIV</v>
          </cell>
          <cell r="E862">
            <v>11</v>
          </cell>
          <cell r="F862" t="str">
            <v>C-A536</v>
          </cell>
          <cell r="G862" t="str">
            <v>Abbey National Treasury Services plc ~ (UK)</v>
          </cell>
        </row>
        <row r="863">
          <cell r="B863" t="str">
            <v>416915880000EDQCONVBAM39551</v>
          </cell>
          <cell r="D863" t="str">
            <v>ANFP EQUITY DERIV</v>
          </cell>
          <cell r="E863">
            <v>11</v>
          </cell>
          <cell r="F863" t="str">
            <v>C-A536</v>
          </cell>
          <cell r="G863" t="str">
            <v>Abbey National Treasury Services plc ~ (UK)</v>
          </cell>
        </row>
        <row r="864">
          <cell r="B864" t="str">
            <v>416915880000EDQCONVBAM39592</v>
          </cell>
          <cell r="D864" t="str">
            <v>ANFP EQUITY DERIV</v>
          </cell>
          <cell r="E864">
            <v>11</v>
          </cell>
          <cell r="F864" t="str">
            <v>C-A536</v>
          </cell>
          <cell r="G864" t="str">
            <v>Abbey National Treasury Services plc ~ (UK)</v>
          </cell>
        </row>
        <row r="865">
          <cell r="B865" t="str">
            <v>416915880000EDQCONVBAM39669</v>
          </cell>
          <cell r="D865" t="str">
            <v>CATER ALLEN INT LTD</v>
          </cell>
          <cell r="E865">
            <v>9</v>
          </cell>
          <cell r="F865" t="str">
            <v>C-2543</v>
          </cell>
          <cell r="G865" t="str">
            <v>Cater Allen International Limited</v>
          </cell>
        </row>
        <row r="866">
          <cell r="B866" t="str">
            <v>416915880000EDQCONVBAM39716</v>
          </cell>
          <cell r="D866" t="str">
            <v>ANFP EQUITY DERIV</v>
          </cell>
          <cell r="E866">
            <v>11</v>
          </cell>
          <cell r="F866" t="str">
            <v>C-A536</v>
          </cell>
          <cell r="G866" t="str">
            <v>Abbey National Treasury Services plc ~ (UK)</v>
          </cell>
        </row>
        <row r="867">
          <cell r="B867" t="str">
            <v>416915880000EDQCONVBAM39724</v>
          </cell>
          <cell r="D867" t="str">
            <v>ANFP EQUITY DERIV</v>
          </cell>
          <cell r="E867">
            <v>11</v>
          </cell>
          <cell r="F867" t="str">
            <v>C-A536</v>
          </cell>
          <cell r="G867" t="str">
            <v>Abbey National Treasury Services plc ~ (UK)</v>
          </cell>
        </row>
        <row r="868">
          <cell r="B868" t="str">
            <v>416915880000EDQCONVBAM39725</v>
          </cell>
          <cell r="D868" t="str">
            <v>ANFP EQUITY DERIV</v>
          </cell>
          <cell r="E868">
            <v>11</v>
          </cell>
          <cell r="F868" t="str">
            <v>C-A536</v>
          </cell>
          <cell r="G868" t="str">
            <v>Abbey National Treasury Services plc ~ (UK)</v>
          </cell>
        </row>
        <row r="869">
          <cell r="B869" t="str">
            <v>416915880000EDQCONVBAM39794</v>
          </cell>
          <cell r="D869" t="str">
            <v>ANFP EQUITY DERIV</v>
          </cell>
          <cell r="E869">
            <v>11</v>
          </cell>
          <cell r="F869" t="str">
            <v>C-A536</v>
          </cell>
          <cell r="G869" t="str">
            <v>Abbey National Treasury Services plc ~ (UK)</v>
          </cell>
        </row>
        <row r="870">
          <cell r="B870" t="str">
            <v>416915880000EDQCONVBAM39902</v>
          </cell>
          <cell r="D870" t="str">
            <v>CATER ALLEN INT LTD</v>
          </cell>
          <cell r="E870">
            <v>9</v>
          </cell>
          <cell r="F870" t="str">
            <v>C-2543</v>
          </cell>
          <cell r="G870" t="str">
            <v>Cater Allen International Limited</v>
          </cell>
        </row>
        <row r="871">
          <cell r="B871" t="str">
            <v>416915880000EDQCONVBAM39950</v>
          </cell>
          <cell r="D871" t="str">
            <v>CATER ALLEN INT LTD</v>
          </cell>
          <cell r="E871">
            <v>9</v>
          </cell>
          <cell r="F871" t="str">
            <v>C-2543</v>
          </cell>
          <cell r="G871" t="str">
            <v>Cater Allen International Limited</v>
          </cell>
        </row>
        <row r="872">
          <cell r="B872" t="str">
            <v>416915880000EDQCONVBAM40202</v>
          </cell>
          <cell r="D872" t="str">
            <v>CATER ALLEN INT LTD</v>
          </cell>
          <cell r="E872">
            <v>9</v>
          </cell>
          <cell r="F872" t="str">
            <v>C-2543</v>
          </cell>
          <cell r="G872" t="str">
            <v>Cater Allen International Limited</v>
          </cell>
        </row>
        <row r="873">
          <cell r="B873" t="str">
            <v>416915880000EDQCONVBAM40592</v>
          </cell>
          <cell r="D873" t="str">
            <v>CATER ALLEN INT LTD</v>
          </cell>
          <cell r="E873">
            <v>9</v>
          </cell>
          <cell r="F873" t="str">
            <v>C-2543</v>
          </cell>
          <cell r="G873" t="str">
            <v>Cater Allen International Limited</v>
          </cell>
        </row>
        <row r="874">
          <cell r="B874" t="str">
            <v>416915880000EDQCONVBAM40875</v>
          </cell>
          <cell r="D874" t="str">
            <v>CATER ALLEN INT LTD</v>
          </cell>
          <cell r="E874">
            <v>9</v>
          </cell>
          <cell r="F874" t="str">
            <v>C-2543</v>
          </cell>
          <cell r="G874" t="str">
            <v>Cater Allen International Limited</v>
          </cell>
        </row>
        <row r="875">
          <cell r="B875" t="str">
            <v>416915880000EDQCONVBAM42379</v>
          </cell>
          <cell r="D875" t="str">
            <v>CATER ALLEN INT LTD</v>
          </cell>
          <cell r="E875">
            <v>9</v>
          </cell>
          <cell r="F875" t="str">
            <v>C-2543</v>
          </cell>
          <cell r="G875" t="str">
            <v>Cater Allen International Limited</v>
          </cell>
        </row>
        <row r="876">
          <cell r="B876" t="str">
            <v>416915880000EDQCONVBAM42565</v>
          </cell>
          <cell r="D876" t="str">
            <v>CATER ALLEN INT LTD</v>
          </cell>
          <cell r="E876">
            <v>9</v>
          </cell>
          <cell r="F876" t="str">
            <v>C-2543</v>
          </cell>
          <cell r="G876" t="str">
            <v>Cater Allen International Limited</v>
          </cell>
        </row>
        <row r="877">
          <cell r="B877" t="str">
            <v>416915880000EDQCONVBAM42638</v>
          </cell>
          <cell r="D877" t="str">
            <v>CATER ALLEN INT LTD</v>
          </cell>
          <cell r="E877">
            <v>9</v>
          </cell>
          <cell r="F877" t="str">
            <v>C-2543</v>
          </cell>
          <cell r="G877" t="str">
            <v>Cater Allen International Limited</v>
          </cell>
        </row>
        <row r="878">
          <cell r="B878" t="str">
            <v>416915880000EDQCONVBAM42688</v>
          </cell>
          <cell r="D878" t="str">
            <v>CATER ALLEN INT LTD</v>
          </cell>
          <cell r="E878">
            <v>9</v>
          </cell>
          <cell r="F878" t="str">
            <v>C-2543</v>
          </cell>
          <cell r="G878" t="str">
            <v>Cater Allen International Limited</v>
          </cell>
        </row>
        <row r="879">
          <cell r="B879" t="str">
            <v>416915880000EDQCONVBAM42754</v>
          </cell>
          <cell r="D879" t="str">
            <v>CATER ALLEN INT LTD</v>
          </cell>
          <cell r="E879">
            <v>9</v>
          </cell>
          <cell r="F879" t="str">
            <v>C-2543</v>
          </cell>
          <cell r="G879" t="str">
            <v>Cater Allen International Limited</v>
          </cell>
        </row>
        <row r="880">
          <cell r="B880" t="str">
            <v>416915880000EDQCONVBAM43092</v>
          </cell>
          <cell r="D880" t="str">
            <v>CATER ALLEN INT LTD</v>
          </cell>
          <cell r="E880">
            <v>9</v>
          </cell>
          <cell r="F880" t="str">
            <v>C-2543</v>
          </cell>
          <cell r="G880" t="str">
            <v>Cater Allen International Limited</v>
          </cell>
        </row>
        <row r="881">
          <cell r="B881" t="str">
            <v>416915880000EDQCONVBAM43102</v>
          </cell>
          <cell r="D881" t="str">
            <v>CATER ALLEN INT LTD</v>
          </cell>
          <cell r="E881">
            <v>9</v>
          </cell>
          <cell r="F881" t="str">
            <v>C-2543</v>
          </cell>
          <cell r="G881" t="str">
            <v>Cater Allen International Limited</v>
          </cell>
        </row>
        <row r="882">
          <cell r="B882" t="str">
            <v>416915880000EDQCONVBAM43326</v>
          </cell>
          <cell r="D882" t="str">
            <v>CATER ALLEN INT LTD</v>
          </cell>
          <cell r="E882">
            <v>9</v>
          </cell>
          <cell r="F882" t="str">
            <v>C-2543</v>
          </cell>
          <cell r="G882" t="str">
            <v>Cater Allen International Limited</v>
          </cell>
        </row>
        <row r="883">
          <cell r="B883" t="str">
            <v>416915880000EDQCONVBAM43409</v>
          </cell>
          <cell r="D883" t="str">
            <v>CATER ALLEN INT LTD</v>
          </cell>
          <cell r="E883">
            <v>9</v>
          </cell>
          <cell r="F883" t="str">
            <v>C-2543</v>
          </cell>
          <cell r="G883" t="str">
            <v>Cater Allen International Limited</v>
          </cell>
        </row>
        <row r="884">
          <cell r="B884" t="str">
            <v>416915880000EDQCONVBAM43990</v>
          </cell>
          <cell r="D884" t="str">
            <v>CATER ALLEN INT LTD</v>
          </cell>
          <cell r="E884">
            <v>9</v>
          </cell>
          <cell r="F884" t="str">
            <v>C-2543</v>
          </cell>
          <cell r="G884" t="str">
            <v>Cater Allen International Limited</v>
          </cell>
        </row>
        <row r="885">
          <cell r="B885" t="str">
            <v>416915880000EDQCONVBAM43991</v>
          </cell>
          <cell r="D885" t="str">
            <v>CATER ALLEN INT LTD</v>
          </cell>
          <cell r="E885">
            <v>9</v>
          </cell>
          <cell r="F885" t="str">
            <v>C-2543</v>
          </cell>
          <cell r="G885" t="str">
            <v>Cater Allen International Limited</v>
          </cell>
        </row>
        <row r="886">
          <cell r="B886" t="str">
            <v>416915880000EDQCONVBAM44406</v>
          </cell>
          <cell r="D886" t="str">
            <v>CATER ALLEN INT LTD</v>
          </cell>
          <cell r="E886">
            <v>9</v>
          </cell>
          <cell r="F886" t="str">
            <v>C-2543</v>
          </cell>
          <cell r="G886" t="str">
            <v>Cater Allen International Limited</v>
          </cell>
        </row>
        <row r="887">
          <cell r="B887" t="str">
            <v>416915880000EDQCONVBAM44599</v>
          </cell>
          <cell r="D887" t="str">
            <v>CATER ALLEN INT LTD</v>
          </cell>
          <cell r="E887">
            <v>9</v>
          </cell>
          <cell r="F887" t="str">
            <v>C-2543</v>
          </cell>
          <cell r="G887" t="str">
            <v>Cater Allen International Limited</v>
          </cell>
        </row>
        <row r="888">
          <cell r="B888" t="str">
            <v>416915880000EDQCONVBAM44613</v>
          </cell>
          <cell r="D888" t="str">
            <v>CATER ALLEN INT LTD</v>
          </cell>
          <cell r="E888">
            <v>9</v>
          </cell>
          <cell r="F888" t="str">
            <v>C-2543</v>
          </cell>
          <cell r="G888" t="str">
            <v>Cater Allen International Limited</v>
          </cell>
        </row>
        <row r="889">
          <cell r="B889" t="str">
            <v>416915880000EDQCONVBAM44622</v>
          </cell>
          <cell r="D889" t="str">
            <v>CATER ALLEN INT LTD</v>
          </cell>
          <cell r="E889">
            <v>9</v>
          </cell>
          <cell r="F889" t="str">
            <v>C-2543</v>
          </cell>
          <cell r="G889" t="str">
            <v>Cater Allen International Limited</v>
          </cell>
        </row>
        <row r="890">
          <cell r="B890" t="str">
            <v>416915880000EDQCONVBAM44654</v>
          </cell>
          <cell r="D890" t="str">
            <v>CATER ALLEN INT LTD</v>
          </cell>
          <cell r="E890">
            <v>9</v>
          </cell>
          <cell r="F890" t="str">
            <v>C-2543</v>
          </cell>
          <cell r="G890" t="str">
            <v>Cater Allen International Limited</v>
          </cell>
        </row>
        <row r="891">
          <cell r="B891" t="str">
            <v>416915880000EDQCONVBAM44655</v>
          </cell>
          <cell r="D891" t="str">
            <v>CATER ALLEN INT LTD</v>
          </cell>
          <cell r="E891">
            <v>9</v>
          </cell>
          <cell r="F891" t="str">
            <v>C-2543</v>
          </cell>
          <cell r="G891" t="str">
            <v>Cater Allen International Limited</v>
          </cell>
        </row>
        <row r="892">
          <cell r="B892" t="str">
            <v>416915880000EDQCONVBAM44656</v>
          </cell>
          <cell r="D892" t="str">
            <v>CATER ALLEN INT LTD</v>
          </cell>
          <cell r="E892">
            <v>9</v>
          </cell>
          <cell r="F892" t="str">
            <v>C-2543</v>
          </cell>
          <cell r="G892" t="str">
            <v>Cater Allen International Limited</v>
          </cell>
        </row>
        <row r="893">
          <cell r="B893" t="str">
            <v>416915880000EDQCONVBAM44719</v>
          </cell>
          <cell r="D893" t="str">
            <v>CATER ALLEN INT LTD</v>
          </cell>
          <cell r="E893">
            <v>9</v>
          </cell>
          <cell r="F893" t="str">
            <v>C-2543</v>
          </cell>
          <cell r="G893" t="str">
            <v>Cater Allen International Limited</v>
          </cell>
        </row>
        <row r="894">
          <cell r="B894" t="str">
            <v>416915880000EDQCONVBAM44737</v>
          </cell>
          <cell r="D894" t="str">
            <v>CATER ALLEN INT LTD</v>
          </cell>
          <cell r="E894">
            <v>9</v>
          </cell>
          <cell r="F894" t="str">
            <v>C-2543</v>
          </cell>
          <cell r="G894" t="str">
            <v>Cater Allen International Limited</v>
          </cell>
        </row>
        <row r="895">
          <cell r="B895" t="str">
            <v>416915880000EDQCONVBAM45527</v>
          </cell>
          <cell r="D895" t="str">
            <v>CATER ALLEN INT LTD</v>
          </cell>
          <cell r="E895">
            <v>9</v>
          </cell>
          <cell r="F895" t="str">
            <v>C-2543</v>
          </cell>
          <cell r="G895" t="str">
            <v>Cater Allen International Limited</v>
          </cell>
        </row>
        <row r="896">
          <cell r="B896" t="str">
            <v>416915880000EDQCONVBAM46049</v>
          </cell>
          <cell r="D896" t="str">
            <v>CATER ALLEN INT LTD</v>
          </cell>
          <cell r="E896">
            <v>9</v>
          </cell>
          <cell r="F896" t="str">
            <v>C-2543</v>
          </cell>
          <cell r="G896" t="str">
            <v>Cater Allen International Limited</v>
          </cell>
        </row>
        <row r="897">
          <cell r="B897" t="str">
            <v>416915880000EDQCONVBAM46083</v>
          </cell>
          <cell r="D897" t="str">
            <v>CATER ALLEN INT LTD</v>
          </cell>
          <cell r="E897">
            <v>9</v>
          </cell>
          <cell r="F897" t="str">
            <v>C-2543</v>
          </cell>
          <cell r="G897" t="str">
            <v>Cater Allen International Limited</v>
          </cell>
        </row>
        <row r="898">
          <cell r="B898" t="str">
            <v>416915880000EDQCONVBAM46088</v>
          </cell>
          <cell r="D898" t="str">
            <v>CATER ALLEN INT LTD</v>
          </cell>
          <cell r="E898">
            <v>9</v>
          </cell>
          <cell r="F898" t="str">
            <v>C-2543</v>
          </cell>
          <cell r="G898" t="str">
            <v>Cater Allen International Limited</v>
          </cell>
        </row>
        <row r="899">
          <cell r="B899" t="str">
            <v>416915880000EDQCONVBAM46092</v>
          </cell>
          <cell r="D899" t="str">
            <v>CATER ALLEN INT LTD</v>
          </cell>
          <cell r="E899">
            <v>9</v>
          </cell>
          <cell r="F899" t="str">
            <v>C-2543</v>
          </cell>
          <cell r="G899" t="str">
            <v>Cater Allen International Limited</v>
          </cell>
        </row>
        <row r="900">
          <cell r="B900" t="str">
            <v>416915880000EDQCONVBAM46488</v>
          </cell>
          <cell r="D900" t="str">
            <v>CATER ALLEN INT LTD</v>
          </cell>
          <cell r="E900">
            <v>9</v>
          </cell>
          <cell r="F900" t="str">
            <v>C-2543</v>
          </cell>
          <cell r="G900" t="str">
            <v>Cater Allen International Limited</v>
          </cell>
        </row>
        <row r="901">
          <cell r="B901" t="str">
            <v>416915880000EDQCONVBAM46634</v>
          </cell>
          <cell r="D901" t="str">
            <v>CATER ALLEN INT LTD</v>
          </cell>
          <cell r="E901">
            <v>9</v>
          </cell>
          <cell r="F901" t="str">
            <v>C-2543</v>
          </cell>
          <cell r="G901" t="str">
            <v>Cater Allen International Limited</v>
          </cell>
        </row>
        <row r="902">
          <cell r="B902" t="str">
            <v>416915880000EDQCONVBAM46665</v>
          </cell>
          <cell r="D902" t="str">
            <v>CATER ALLEN INT LTD</v>
          </cell>
          <cell r="E902">
            <v>9</v>
          </cell>
          <cell r="F902" t="str">
            <v>C-2543</v>
          </cell>
          <cell r="G902" t="str">
            <v>Cater Allen International Limited</v>
          </cell>
        </row>
        <row r="903">
          <cell r="B903" t="str">
            <v>416915880000EDQCONVBAM46800</v>
          </cell>
          <cell r="D903" t="str">
            <v>CATER ALLEN INT LTD</v>
          </cell>
          <cell r="E903">
            <v>9</v>
          </cell>
          <cell r="F903" t="str">
            <v>C-2543</v>
          </cell>
          <cell r="G903" t="str">
            <v>Cater Allen International Limited</v>
          </cell>
        </row>
        <row r="904">
          <cell r="B904" t="str">
            <v>416915880000EDQCONVBAM46834</v>
          </cell>
          <cell r="D904" t="str">
            <v>CATER ALLEN INT LTD</v>
          </cell>
          <cell r="E904">
            <v>9</v>
          </cell>
          <cell r="F904" t="str">
            <v>C-2543</v>
          </cell>
          <cell r="G904" t="str">
            <v>Cater Allen International Limited</v>
          </cell>
        </row>
        <row r="905">
          <cell r="B905" t="str">
            <v>416915880000EDQCONVBAM46871</v>
          </cell>
          <cell r="D905" t="str">
            <v>CATER ALLEN INT LTD</v>
          </cell>
          <cell r="E905">
            <v>9</v>
          </cell>
          <cell r="F905" t="str">
            <v>C-2543</v>
          </cell>
          <cell r="G905" t="str">
            <v>Cater Allen International Limited</v>
          </cell>
        </row>
        <row r="906">
          <cell r="B906" t="str">
            <v>416915880000EDQCONVBAM46892</v>
          </cell>
          <cell r="D906" t="str">
            <v>CATER ALLEN INT LTD</v>
          </cell>
          <cell r="E906">
            <v>9</v>
          </cell>
          <cell r="F906" t="str">
            <v>C-2543</v>
          </cell>
          <cell r="G906" t="str">
            <v>Cater Allen International Limited</v>
          </cell>
        </row>
        <row r="907">
          <cell r="B907" t="str">
            <v>416915880000EDQCONVBAM46937</v>
          </cell>
          <cell r="D907" t="str">
            <v>CATER ALLEN INT LTD</v>
          </cell>
          <cell r="E907">
            <v>9</v>
          </cell>
          <cell r="F907" t="str">
            <v>C-2543</v>
          </cell>
          <cell r="G907" t="str">
            <v>Cater Allen International Limited</v>
          </cell>
        </row>
        <row r="908">
          <cell r="B908" t="str">
            <v>416915880000EDQCONVBAM47207</v>
          </cell>
          <cell r="D908" t="str">
            <v>CATER ALLEN INT LTD</v>
          </cell>
          <cell r="E908">
            <v>9</v>
          </cell>
          <cell r="F908" t="str">
            <v>C-2543</v>
          </cell>
          <cell r="G908" t="str">
            <v>Cater Allen International Limited</v>
          </cell>
        </row>
        <row r="909">
          <cell r="B909" t="str">
            <v>416915880000EDQCONVBAM47372</v>
          </cell>
          <cell r="D909" t="str">
            <v>CATER ALLEN INT LTD</v>
          </cell>
          <cell r="E909">
            <v>9</v>
          </cell>
          <cell r="F909" t="str">
            <v>C-2543</v>
          </cell>
          <cell r="G909" t="str">
            <v>Cater Allen International Limited</v>
          </cell>
        </row>
        <row r="910">
          <cell r="B910" t="str">
            <v>416915880000EDQCONVBAM47797</v>
          </cell>
          <cell r="D910" t="str">
            <v>CATER ALLEN INT LTD</v>
          </cell>
          <cell r="E910">
            <v>9</v>
          </cell>
          <cell r="F910" t="str">
            <v>C-2543</v>
          </cell>
          <cell r="G910" t="str">
            <v>Cater Allen International Limited</v>
          </cell>
        </row>
        <row r="911">
          <cell r="B911" t="str">
            <v>416915880000EDQCONVBAM47935</v>
          </cell>
          <cell r="D911" t="str">
            <v>CATER ALLEN INT LTD</v>
          </cell>
          <cell r="E911">
            <v>9</v>
          </cell>
          <cell r="F911" t="str">
            <v>C-2543</v>
          </cell>
          <cell r="G911" t="str">
            <v>Cater Allen International Limited</v>
          </cell>
        </row>
        <row r="912">
          <cell r="B912" t="str">
            <v>416915880000EDQCONVBAM48176</v>
          </cell>
          <cell r="D912" t="str">
            <v>CATER ALLEN INT LTD</v>
          </cell>
          <cell r="E912">
            <v>9</v>
          </cell>
          <cell r="F912" t="str">
            <v>C-2543</v>
          </cell>
          <cell r="G912" t="str">
            <v>Cater Allen International Limited</v>
          </cell>
        </row>
        <row r="913">
          <cell r="B913" t="str">
            <v>416915880000EDQCONVBAM48177</v>
          </cell>
          <cell r="D913" t="str">
            <v>CATER ALLEN INT LTD</v>
          </cell>
          <cell r="E913">
            <v>9</v>
          </cell>
          <cell r="F913" t="str">
            <v>C-2543</v>
          </cell>
          <cell r="G913" t="str">
            <v>Cater Allen International Limited</v>
          </cell>
        </row>
        <row r="914">
          <cell r="B914" t="str">
            <v>416915880000EDQCONVBAM48223</v>
          </cell>
          <cell r="D914" t="str">
            <v>CATER ALLEN INT LTD</v>
          </cell>
          <cell r="E914">
            <v>9</v>
          </cell>
          <cell r="F914" t="str">
            <v>C-2543</v>
          </cell>
          <cell r="G914" t="str">
            <v>Cater Allen International Limited</v>
          </cell>
        </row>
        <row r="915">
          <cell r="B915" t="str">
            <v>416915880000EDQCONVBAM48288</v>
          </cell>
          <cell r="D915" t="str">
            <v>CATER ALLEN INT LTD</v>
          </cell>
          <cell r="E915">
            <v>9</v>
          </cell>
          <cell r="F915" t="str">
            <v>C-2543</v>
          </cell>
          <cell r="G915" t="str">
            <v>Cater Allen International Limited</v>
          </cell>
        </row>
        <row r="916">
          <cell r="B916" t="str">
            <v>416915880000EDQCONVBAM48417</v>
          </cell>
          <cell r="D916" t="str">
            <v>CATER ALLEN INT LTD</v>
          </cell>
          <cell r="E916">
            <v>9</v>
          </cell>
          <cell r="F916" t="str">
            <v>C-2543</v>
          </cell>
          <cell r="G916" t="str">
            <v>Cater Allen International Limited</v>
          </cell>
        </row>
        <row r="917">
          <cell r="B917" t="str">
            <v>416915880000EDQCONVBAM48418</v>
          </cell>
          <cell r="D917" t="str">
            <v>CATER ALLEN INT LTD</v>
          </cell>
          <cell r="E917">
            <v>9</v>
          </cell>
          <cell r="F917" t="str">
            <v>C-2543</v>
          </cell>
          <cell r="G917" t="str">
            <v>Cater Allen International Limited</v>
          </cell>
        </row>
        <row r="918">
          <cell r="B918" t="str">
            <v>416915880000EDQCONVBAM48419</v>
          </cell>
          <cell r="D918" t="str">
            <v>CATER ALLEN INT LTD</v>
          </cell>
          <cell r="E918">
            <v>9</v>
          </cell>
          <cell r="F918" t="str">
            <v>C-2543</v>
          </cell>
          <cell r="G918" t="str">
            <v>Cater Allen International Limited</v>
          </cell>
        </row>
        <row r="919">
          <cell r="B919" t="str">
            <v>416915880000EDQCONVBAM48485</v>
          </cell>
          <cell r="D919" t="str">
            <v>CATER ALLEN INT LTD</v>
          </cell>
          <cell r="E919">
            <v>9</v>
          </cell>
          <cell r="F919" t="str">
            <v>C-2543</v>
          </cell>
          <cell r="G919" t="str">
            <v>Cater Allen International Limited</v>
          </cell>
        </row>
        <row r="920">
          <cell r="B920" t="str">
            <v>416915880000EDQCONVBAM48645</v>
          </cell>
          <cell r="D920" t="str">
            <v>CATER ALLEN INT LTD</v>
          </cell>
          <cell r="E920">
            <v>9</v>
          </cell>
          <cell r="F920" t="str">
            <v>C-2543</v>
          </cell>
          <cell r="G920" t="str">
            <v>Cater Allen International Limited</v>
          </cell>
        </row>
        <row r="921">
          <cell r="B921" t="str">
            <v>416915880000EDQCONVBAM48694</v>
          </cell>
          <cell r="D921" t="str">
            <v>CATER ALLEN INT LTD</v>
          </cell>
          <cell r="E921">
            <v>9</v>
          </cell>
          <cell r="F921" t="str">
            <v>C-2543</v>
          </cell>
          <cell r="G921" t="str">
            <v>Cater Allen International Limited</v>
          </cell>
        </row>
        <row r="922">
          <cell r="B922" t="str">
            <v>416915880000EDQCONVBAM48716</v>
          </cell>
          <cell r="D922" t="str">
            <v>CATER ALLEN INT LTD</v>
          </cell>
          <cell r="E922">
            <v>9</v>
          </cell>
          <cell r="F922" t="str">
            <v>C-2543</v>
          </cell>
          <cell r="G922" t="str">
            <v>Cater Allen International Limited</v>
          </cell>
        </row>
        <row r="923">
          <cell r="B923" t="str">
            <v>416915880000EDQCONVBAM48752</v>
          </cell>
          <cell r="D923" t="str">
            <v>CATER ALLEN INT LTD</v>
          </cell>
          <cell r="E923">
            <v>9</v>
          </cell>
          <cell r="F923" t="str">
            <v>C-2543</v>
          </cell>
          <cell r="G923" t="str">
            <v>Cater Allen International Limited</v>
          </cell>
        </row>
        <row r="924">
          <cell r="B924" t="str">
            <v>416915880000EDQCONVBAM49077</v>
          </cell>
          <cell r="D924" t="str">
            <v>CATER ALLEN INT LTD</v>
          </cell>
          <cell r="E924">
            <v>9</v>
          </cell>
          <cell r="F924" t="str">
            <v>C-2543</v>
          </cell>
          <cell r="G924" t="str">
            <v>Cater Allen International Limited</v>
          </cell>
        </row>
        <row r="925">
          <cell r="B925" t="str">
            <v>416915880000EDQCONVBAM49100</v>
          </cell>
          <cell r="D925" t="str">
            <v>CATER ALLEN INT LTD</v>
          </cell>
          <cell r="E925">
            <v>9</v>
          </cell>
          <cell r="F925" t="str">
            <v>C-2543</v>
          </cell>
          <cell r="G925" t="str">
            <v>Cater Allen International Limited</v>
          </cell>
        </row>
        <row r="926">
          <cell r="B926" t="str">
            <v>416915880000EDQCONVBAM49101</v>
          </cell>
          <cell r="D926" t="str">
            <v>CATER ALLEN INT LTD</v>
          </cell>
          <cell r="E926">
            <v>9</v>
          </cell>
          <cell r="F926" t="str">
            <v>C-2543</v>
          </cell>
          <cell r="G926" t="str">
            <v>Cater Allen International Limited</v>
          </cell>
        </row>
        <row r="927">
          <cell r="B927" t="str">
            <v>416915880000EDQCONVBAM49125</v>
          </cell>
          <cell r="D927" t="str">
            <v>CATER ALLEN INT LTD</v>
          </cell>
          <cell r="E927">
            <v>9</v>
          </cell>
          <cell r="F927" t="str">
            <v>C-2543</v>
          </cell>
          <cell r="G927" t="str">
            <v>Cater Allen International Limited</v>
          </cell>
        </row>
        <row r="928">
          <cell r="B928" t="str">
            <v>416915880000EDQCONVBAM49156</v>
          </cell>
          <cell r="D928" t="str">
            <v>CATER ALLEN INT LTD</v>
          </cell>
          <cell r="E928">
            <v>9</v>
          </cell>
          <cell r="F928" t="str">
            <v>C-2543</v>
          </cell>
          <cell r="G928" t="str">
            <v>Cater Allen International Limited</v>
          </cell>
        </row>
        <row r="929">
          <cell r="B929" t="str">
            <v>416915880000EDQCONVBAM49157</v>
          </cell>
          <cell r="D929" t="str">
            <v>CATER ALLEN INT LTD</v>
          </cell>
          <cell r="E929">
            <v>9</v>
          </cell>
          <cell r="F929" t="str">
            <v>C-2543</v>
          </cell>
          <cell r="G929" t="str">
            <v>Cater Allen International Limited</v>
          </cell>
        </row>
        <row r="930">
          <cell r="B930" t="str">
            <v>416915880000EDQCONVBAM49159</v>
          </cell>
          <cell r="D930" t="str">
            <v>CATER ALLEN INT LTD</v>
          </cell>
          <cell r="E930">
            <v>9</v>
          </cell>
          <cell r="F930" t="str">
            <v>C-2543</v>
          </cell>
          <cell r="G930" t="str">
            <v>Cater Allen International Limited</v>
          </cell>
        </row>
        <row r="931">
          <cell r="B931" t="str">
            <v>416915880000EDQCONVBAM49182</v>
          </cell>
          <cell r="D931" t="str">
            <v>CATER ALLEN INT LTD</v>
          </cell>
          <cell r="E931">
            <v>9</v>
          </cell>
          <cell r="F931" t="str">
            <v>C-2543</v>
          </cell>
          <cell r="G931" t="str">
            <v>Cater Allen International Limited</v>
          </cell>
        </row>
        <row r="932">
          <cell r="B932" t="str">
            <v>416943880000EDQCONVBAM38735</v>
          </cell>
          <cell r="D932" t="str">
            <v>CATER ALLEN INT LTD</v>
          </cell>
          <cell r="E932">
            <v>9</v>
          </cell>
          <cell r="F932" t="str">
            <v>C-2543</v>
          </cell>
          <cell r="G932" t="str">
            <v>Cater Allen International Limited</v>
          </cell>
        </row>
        <row r="933">
          <cell r="B933" t="str">
            <v>416943880000EDQCONVBAM38822</v>
          </cell>
          <cell r="D933" t="str">
            <v>CATER ALLEN INT LTD</v>
          </cell>
          <cell r="E933">
            <v>9</v>
          </cell>
          <cell r="F933" t="str">
            <v>C-2543</v>
          </cell>
          <cell r="G933" t="str">
            <v>Cater Allen International Limited</v>
          </cell>
        </row>
        <row r="934">
          <cell r="B934" t="str">
            <v>416943880000EDQCONVBAM39364</v>
          </cell>
          <cell r="D934" t="str">
            <v>CATER ALLEN INT LTD</v>
          </cell>
          <cell r="E934">
            <v>9</v>
          </cell>
          <cell r="F934" t="str">
            <v>C-2543</v>
          </cell>
          <cell r="G934" t="str">
            <v>Cater Allen International Limited</v>
          </cell>
        </row>
        <row r="935">
          <cell r="B935" t="str">
            <v>416943880000EDQCONVBAM40592</v>
          </cell>
          <cell r="D935" t="str">
            <v>CATER ALLEN INT LTD</v>
          </cell>
          <cell r="E935">
            <v>9</v>
          </cell>
          <cell r="F935" t="str">
            <v>C-2543</v>
          </cell>
          <cell r="G935" t="str">
            <v>Cater Allen International Limited</v>
          </cell>
        </row>
        <row r="936">
          <cell r="B936" t="str">
            <v>416943880000EDQCONVBAM43092</v>
          </cell>
          <cell r="D936" t="str">
            <v>CATER ALLEN INT LTD</v>
          </cell>
          <cell r="E936">
            <v>9</v>
          </cell>
          <cell r="F936" t="str">
            <v>C-2543</v>
          </cell>
          <cell r="G936" t="str">
            <v>Cater Allen International Limited</v>
          </cell>
        </row>
        <row r="937">
          <cell r="B937" t="str">
            <v>416943880000EDQCONVBAM43409</v>
          </cell>
          <cell r="D937" t="str">
            <v>CATER ALLEN INT LTD</v>
          </cell>
          <cell r="E937">
            <v>9</v>
          </cell>
          <cell r="F937" t="str">
            <v>C-2543</v>
          </cell>
          <cell r="G937" t="str">
            <v>Cater Allen International Limited</v>
          </cell>
        </row>
        <row r="938">
          <cell r="B938" t="str">
            <v>416943880000EDQCONVBAM43990</v>
          </cell>
          <cell r="D938" t="str">
            <v>CATER ALLEN INT LTD</v>
          </cell>
          <cell r="E938">
            <v>9</v>
          </cell>
          <cell r="F938" t="str">
            <v>C-2543</v>
          </cell>
          <cell r="G938" t="str">
            <v>Cater Allen International Limited</v>
          </cell>
        </row>
        <row r="939">
          <cell r="B939" t="str">
            <v>416943880000EDQCONVBAM44406</v>
          </cell>
          <cell r="D939" t="str">
            <v>CATER ALLEN INT LTD</v>
          </cell>
          <cell r="E939">
            <v>9</v>
          </cell>
          <cell r="F939" t="str">
            <v>C-2543</v>
          </cell>
          <cell r="G939" t="str">
            <v>Cater Allen International Limited</v>
          </cell>
        </row>
        <row r="940">
          <cell r="B940" t="str">
            <v>416943880000EDQCONVBAM44654</v>
          </cell>
          <cell r="D940" t="str">
            <v>CATER ALLEN INT LTD</v>
          </cell>
          <cell r="E940">
            <v>9</v>
          </cell>
          <cell r="F940" t="str">
            <v>C-2543</v>
          </cell>
          <cell r="G940" t="str">
            <v>Cater Allen International Limited</v>
          </cell>
        </row>
        <row r="941">
          <cell r="B941" t="str">
            <v>416943880000EDQCONVBAM44655</v>
          </cell>
          <cell r="D941" t="str">
            <v>CATER ALLEN INT LTD</v>
          </cell>
          <cell r="E941">
            <v>9</v>
          </cell>
          <cell r="F941" t="str">
            <v>C-2543</v>
          </cell>
          <cell r="G941" t="str">
            <v>Cater Allen International Limited</v>
          </cell>
        </row>
        <row r="942">
          <cell r="B942" t="str">
            <v>416943880000EDQCONVBAM44656</v>
          </cell>
          <cell r="D942" t="str">
            <v>CATER ALLEN INT LTD</v>
          </cell>
          <cell r="E942">
            <v>9</v>
          </cell>
          <cell r="F942" t="str">
            <v>C-2543</v>
          </cell>
          <cell r="G942" t="str">
            <v>Cater Allen International Limited</v>
          </cell>
        </row>
        <row r="943">
          <cell r="B943" t="str">
            <v>416943880000EDQCONVBAM44737</v>
          </cell>
          <cell r="D943" t="str">
            <v>CATER ALLEN INT LTD</v>
          </cell>
          <cell r="E943">
            <v>9</v>
          </cell>
          <cell r="F943" t="str">
            <v>C-2543</v>
          </cell>
          <cell r="G943" t="str">
            <v>Cater Allen International Limited</v>
          </cell>
        </row>
        <row r="944">
          <cell r="B944" t="str">
            <v>416943880000EDQCONVBAM46800</v>
          </cell>
          <cell r="D944" t="str">
            <v>CATER ALLEN INT LTD</v>
          </cell>
          <cell r="E944">
            <v>9</v>
          </cell>
          <cell r="F944" t="str">
            <v>C-2543</v>
          </cell>
          <cell r="G944" t="str">
            <v>Cater Allen International Limited</v>
          </cell>
        </row>
        <row r="945">
          <cell r="B945" t="str">
            <v>416943880000EDQCONVBAM46871</v>
          </cell>
          <cell r="D945" t="str">
            <v>CATER ALLEN INT LTD</v>
          </cell>
          <cell r="E945">
            <v>9</v>
          </cell>
          <cell r="F945" t="str">
            <v>C-2543</v>
          </cell>
          <cell r="G945" t="str">
            <v>Cater Allen International Limited</v>
          </cell>
        </row>
        <row r="946">
          <cell r="B946" t="str">
            <v>416943880000EDQCONVBAM47207</v>
          </cell>
          <cell r="D946" t="str">
            <v>CATER ALLEN INT LTD</v>
          </cell>
          <cell r="E946">
            <v>9</v>
          </cell>
          <cell r="F946" t="str">
            <v>C-2543</v>
          </cell>
          <cell r="G946" t="str">
            <v>Cater Allen International Limited</v>
          </cell>
        </row>
        <row r="947">
          <cell r="B947" t="str">
            <v>416943880000EDQCONVBAM47797</v>
          </cell>
          <cell r="D947" t="str">
            <v>CATER ALLEN INT LTD</v>
          </cell>
          <cell r="E947">
            <v>9</v>
          </cell>
          <cell r="F947" t="str">
            <v>C-2543</v>
          </cell>
          <cell r="G947" t="str">
            <v>Cater Allen International Limited</v>
          </cell>
        </row>
        <row r="948">
          <cell r="B948" t="str">
            <v>416943880000EDQCONVBAM49846</v>
          </cell>
          <cell r="D948" t="str">
            <v>CATER ALLEN INT LTD</v>
          </cell>
          <cell r="E948">
            <v>11</v>
          </cell>
          <cell r="F948" t="str">
            <v>C-A536</v>
          </cell>
          <cell r="G948" t="str">
            <v>Abbey National Treasury Services plc ~ (UK)</v>
          </cell>
        </row>
        <row r="949">
          <cell r="B949" t="str">
            <v>416943880000EDQCONVBAM49885</v>
          </cell>
          <cell r="D949" t="str">
            <v>CATER ALLEN INT LTD</v>
          </cell>
          <cell r="E949">
            <v>9</v>
          </cell>
          <cell r="F949" t="str">
            <v>C-2543</v>
          </cell>
          <cell r="G949" t="str">
            <v>Cater Allen International Limited</v>
          </cell>
        </row>
        <row r="950">
          <cell r="B950" t="str">
            <v>416943880000EDQCONVBAM50081</v>
          </cell>
          <cell r="D950" t="str">
            <v>CATER ALLEN INT LTD</v>
          </cell>
          <cell r="E950">
            <v>9</v>
          </cell>
          <cell r="F950" t="str">
            <v>C-2543</v>
          </cell>
          <cell r="G950" t="str">
            <v>Cater Allen International Limited</v>
          </cell>
        </row>
        <row r="951">
          <cell r="B951" t="str">
            <v>416943880000EDQCONVBAM50082</v>
          </cell>
          <cell r="D951" t="str">
            <v>CATER ALLEN INT LTD</v>
          </cell>
          <cell r="E951">
            <v>9</v>
          </cell>
          <cell r="F951" t="str">
            <v>C-2543</v>
          </cell>
          <cell r="G951" t="str">
            <v>Cater Allen International Limited</v>
          </cell>
        </row>
        <row r="952">
          <cell r="B952" t="str">
            <v>416943880000EDQCONVBAM50083</v>
          </cell>
          <cell r="D952" t="str">
            <v>CATER ALLEN INT LTD</v>
          </cell>
          <cell r="E952">
            <v>9</v>
          </cell>
          <cell r="F952" t="str">
            <v>C-2543</v>
          </cell>
          <cell r="G952" t="str">
            <v>Cater Allen International Limited</v>
          </cell>
        </row>
        <row r="953">
          <cell r="B953" t="str">
            <v>416943880000EDQCONVBAM50271</v>
          </cell>
          <cell r="D953" t="str">
            <v>CATER ALLEN INT LTD</v>
          </cell>
          <cell r="E953">
            <v>9</v>
          </cell>
          <cell r="F953" t="str">
            <v>C-2543</v>
          </cell>
          <cell r="G953" t="str">
            <v>Cater Allen International Limited</v>
          </cell>
        </row>
        <row r="954">
          <cell r="B954" t="str">
            <v>416943880000EDQCONVBAM51031</v>
          </cell>
          <cell r="D954" t="str">
            <v>CATER ALLEN INT LTD</v>
          </cell>
          <cell r="E954">
            <v>9</v>
          </cell>
          <cell r="F954" t="str">
            <v>C-2543</v>
          </cell>
          <cell r="G954" t="str">
            <v>Cater Allen International Limited</v>
          </cell>
        </row>
        <row r="955">
          <cell r="B955" t="str">
            <v>416943880000EDQCONVBAM51332</v>
          </cell>
          <cell r="D955" t="str">
            <v>ANFPEQDER</v>
          </cell>
          <cell r="E955">
            <v>11</v>
          </cell>
          <cell r="F955" t="str">
            <v>C-A536</v>
          </cell>
          <cell r="G955" t="str">
            <v>Abbey National Treasury Services plc ~ (UK)</v>
          </cell>
        </row>
        <row r="956">
          <cell r="B956" t="str">
            <v>416943880000EDQCONVBAM52195</v>
          </cell>
          <cell r="D956" t="str">
            <v>CATER ALLEN INT LTD</v>
          </cell>
          <cell r="E956">
            <v>9</v>
          </cell>
          <cell r="F956" t="str">
            <v>C-2543</v>
          </cell>
          <cell r="G956" t="str">
            <v>Cater Allen International Limited</v>
          </cell>
        </row>
        <row r="957">
          <cell r="B957" t="str">
            <v>416943880000EDQCONVBAM44622</v>
          </cell>
          <cell r="D957" t="str">
            <v>CATER ALLEN INT LTD</v>
          </cell>
          <cell r="E957">
            <v>9</v>
          </cell>
          <cell r="F957" t="str">
            <v>C-2543</v>
          </cell>
          <cell r="G957" t="str">
            <v>Cater Allen International Limited</v>
          </cell>
        </row>
        <row r="958">
          <cell r="B958" t="str">
            <v>416943880000EDQCONVBAM53000</v>
          </cell>
          <cell r="D958" t="str">
            <v>CATER ALLEN INT LTD</v>
          </cell>
          <cell r="E958">
            <v>9</v>
          </cell>
          <cell r="F958" t="str">
            <v>C-2543</v>
          </cell>
          <cell r="G958" t="str">
            <v>Cater Allen International Limited</v>
          </cell>
        </row>
        <row r="959">
          <cell r="B959" t="str">
            <v>416943880000EDQCONVBAM53509</v>
          </cell>
          <cell r="D959" t="str">
            <v>CATER ALLEN INT LTD</v>
          </cell>
          <cell r="E959">
            <v>9</v>
          </cell>
          <cell r="F959" t="str">
            <v>C-2543</v>
          </cell>
          <cell r="G959" t="str">
            <v>Cater Allen International Limited</v>
          </cell>
        </row>
        <row r="960">
          <cell r="B960" t="str">
            <v>416943880000EDQCONVRAM50142</v>
          </cell>
          <cell r="D960" t="str">
            <v>ANFPEQDER</v>
          </cell>
          <cell r="E960">
            <v>11</v>
          </cell>
          <cell r="F960" t="str">
            <v>C-A536</v>
          </cell>
          <cell r="G960" t="str">
            <v>Abbey National Treasury Services plc ~ (UK)</v>
          </cell>
        </row>
        <row r="961">
          <cell r="B961" t="str">
            <v>416943880000EDQCONVBAM55063</v>
          </cell>
          <cell r="D961" t="str">
            <v>CATER ALLEN INT LTD</v>
          </cell>
          <cell r="E961">
            <v>9</v>
          </cell>
          <cell r="F961" t="str">
            <v>C-2543</v>
          </cell>
          <cell r="G961" t="str">
            <v>Cater Allen International Limited</v>
          </cell>
        </row>
        <row r="962">
          <cell r="B962" t="str">
            <v>416943880000EDQCONVBAM50015</v>
          </cell>
          <cell r="D962" t="str">
            <v>CATER ALLEN INT LTD</v>
          </cell>
          <cell r="E962">
            <v>9</v>
          </cell>
          <cell r="F962" t="str">
            <v>C-2543</v>
          </cell>
          <cell r="G962" t="str">
            <v>Cater Allen International Limited</v>
          </cell>
        </row>
        <row r="963">
          <cell r="B963" t="str">
            <v>425214880100USUICCMISAGDAVI7</v>
          </cell>
          <cell r="D963" t="str">
            <v>A N T S</v>
          </cell>
          <cell r="E963">
            <v>11</v>
          </cell>
          <cell r="F963" t="str">
            <v>C-A536</v>
          </cell>
          <cell r="G963" t="str">
            <v>Abbey National Treasury Services plc ~ (UK)</v>
          </cell>
        </row>
        <row r="964">
          <cell r="B964" t="str">
            <v>425214880100USUICCMISANIDUN5</v>
          </cell>
          <cell r="D964" t="str">
            <v>A N T S</v>
          </cell>
          <cell r="E964">
            <v>11</v>
          </cell>
          <cell r="F964" t="str">
            <v>C-A536</v>
          </cell>
          <cell r="G964" t="str">
            <v>Abbey National Treasury Services plc ~ (UK)</v>
          </cell>
        </row>
        <row r="965">
          <cell r="B965" t="str">
            <v>4300</v>
          </cell>
          <cell r="D965" t="str">
            <v>ANTS HONG KONG</v>
          </cell>
          <cell r="E965">
            <v>11</v>
          </cell>
          <cell r="F965" t="str">
            <v>C-A536</v>
          </cell>
          <cell r="G965" t="str">
            <v>Abbey National Treasury Services plc ~ (UK)</v>
          </cell>
        </row>
        <row r="966">
          <cell r="B966" t="str">
            <v>4600</v>
          </cell>
          <cell r="D966" t="str">
            <v>ANTS HONG KONG</v>
          </cell>
          <cell r="E966">
            <v>11</v>
          </cell>
          <cell r="F966" t="str">
            <v>C-A536</v>
          </cell>
          <cell r="G966" t="str">
            <v>Abbey National Treasury Services plc ~ (UK)</v>
          </cell>
        </row>
        <row r="967">
          <cell r="B967" t="str">
            <v>461006880010M4GLEHLD1An/a</v>
          </cell>
          <cell r="D967" t="str">
            <v>A N T S</v>
          </cell>
          <cell r="E967">
            <v>11</v>
          </cell>
          <cell r="F967" t="str">
            <v>C-A536</v>
          </cell>
          <cell r="G967" t="str">
            <v>Abbey National Treasury Services plc ~ (UK)</v>
          </cell>
        </row>
        <row r="968">
          <cell r="B968" t="str">
            <v>461006880010ZALFA00000n/a</v>
          </cell>
          <cell r="D968" t="str">
            <v>A N T S</v>
          </cell>
          <cell r="E968">
            <v>11</v>
          </cell>
          <cell r="F968" t="str">
            <v>C-A536</v>
          </cell>
          <cell r="G968" t="str">
            <v>Abbey National Treasury Services plc ~ (UK)</v>
          </cell>
        </row>
        <row r="969">
          <cell r="B969" t="str">
            <v>486004880000ZSTATUTORYPSUDH5</v>
          </cell>
          <cell r="D969" t="str">
            <v>A N T S</v>
          </cell>
          <cell r="E969">
            <v>11</v>
          </cell>
          <cell r="F969" t="str">
            <v>C-A536</v>
          </cell>
          <cell r="G969" t="str">
            <v>Abbey National Treasury Services plc ~ (UK)</v>
          </cell>
        </row>
        <row r="970">
          <cell r="B970" t="str">
            <v>487010880000CREDTRADESRLITY5</v>
          </cell>
          <cell r="D970" t="str">
            <v>A N T S</v>
          </cell>
          <cell r="E970">
            <v>11</v>
          </cell>
          <cell r="F970" t="str">
            <v>C-A536</v>
          </cell>
          <cell r="G970" t="str">
            <v>Abbey National Treasury Services plc ~ (UK)</v>
          </cell>
        </row>
        <row r="971">
          <cell r="B971" t="str">
            <v>487010880000CREDTRADESSWATE5</v>
          </cell>
          <cell r="D971" t="str">
            <v>A N T S</v>
          </cell>
          <cell r="E971">
            <v>11</v>
          </cell>
          <cell r="F971" t="str">
            <v>C-A536</v>
          </cell>
          <cell r="G971" t="str">
            <v>Abbey National Treasury Services plc ~ (UK)</v>
          </cell>
        </row>
        <row r="972">
          <cell r="B972" t="str">
            <v>5300</v>
          </cell>
          <cell r="D972" t="str">
            <v>ANTSINVLTD</v>
          </cell>
          <cell r="E972">
            <v>6</v>
          </cell>
          <cell r="F972" t="str">
            <v>C-2534</v>
          </cell>
          <cell r="G972" t="str">
            <v>Abbey National Treasury Services Investments Limited</v>
          </cell>
        </row>
        <row r="973">
          <cell r="B973" t="str">
            <v>5400</v>
          </cell>
          <cell r="D973" t="str">
            <v>AN STER CAP ISSUE</v>
          </cell>
          <cell r="E973">
            <v>4</v>
          </cell>
          <cell r="F973" t="str">
            <v>C-2528</v>
          </cell>
          <cell r="G973" t="str">
            <v>Abbey National Sterling Capital plc</v>
          </cell>
        </row>
        <row r="974">
          <cell r="B974" t="str">
            <v>5600</v>
          </cell>
          <cell r="D974" t="str">
            <v>ANTSIVESTM</v>
          </cell>
          <cell r="E974">
            <v>3</v>
          </cell>
          <cell r="F974" t="str">
            <v>C-2529</v>
          </cell>
          <cell r="G974" t="str">
            <v>Abbey National Treasury Investments</v>
          </cell>
        </row>
        <row r="975">
          <cell r="B975" t="str">
            <v>5800</v>
          </cell>
          <cell r="D975" t="str">
            <v>ANTS O'SEAS HOLDI</v>
          </cell>
          <cell r="E975">
            <v>8</v>
          </cell>
          <cell r="F975" t="str">
            <v>C-2535</v>
          </cell>
          <cell r="G975" t="str">
            <v>Abbey National Treasury Services Overseas Holdings</v>
          </cell>
        </row>
        <row r="976">
          <cell r="B976" t="str">
            <v>5900</v>
          </cell>
          <cell r="D976" t="str">
            <v>ANFP</v>
          </cell>
          <cell r="E976">
            <v>11</v>
          </cell>
          <cell r="F976" t="str">
            <v>C-A536</v>
          </cell>
          <cell r="G976" t="str">
            <v>Abbey National Treasury Services plc ~ (UK)</v>
          </cell>
        </row>
        <row r="977">
          <cell r="B977" t="str">
            <v>6000</v>
          </cell>
          <cell r="D977" t="str">
            <v>AN AME INV</v>
          </cell>
          <cell r="E977">
            <v>3</v>
          </cell>
          <cell r="F977" t="str">
            <v>C-2503</v>
          </cell>
          <cell r="G977" t="str">
            <v>Abbey National American Investments Limited</v>
          </cell>
        </row>
        <row r="978">
          <cell r="B978" t="str">
            <v>6500</v>
          </cell>
          <cell r="D978" t="str">
            <v>ANFP US</v>
          </cell>
          <cell r="E978">
            <v>11</v>
          </cell>
          <cell r="F978" t="str">
            <v>C-2540</v>
          </cell>
          <cell r="G978" t="str">
            <v>ANFP (US) LLC</v>
          </cell>
        </row>
        <row r="979">
          <cell r="B979" t="str">
            <v>6600</v>
          </cell>
          <cell r="D979" t="str">
            <v>ABBEY NAT FUNDING</v>
          </cell>
          <cell r="E979">
            <v>3</v>
          </cell>
          <cell r="F979" t="str">
            <v>C-2515</v>
          </cell>
          <cell r="G979" t="str">
            <v>Abbey National Funding plc</v>
          </cell>
        </row>
        <row r="980">
          <cell r="B980" t="str">
            <v>6900</v>
          </cell>
          <cell r="D980" t="str">
            <v>ANFP</v>
          </cell>
          <cell r="E980">
            <v>11</v>
          </cell>
          <cell r="F980" t="str">
            <v>C-A536</v>
          </cell>
          <cell r="G980" t="str">
            <v>Abbey National Treasury Services plc ~ (UK)</v>
          </cell>
        </row>
        <row r="981">
          <cell r="B981" t="str">
            <v>7000</v>
          </cell>
          <cell r="D981" t="str">
            <v>AN DEC LEASING 1</v>
          </cell>
          <cell r="E981">
            <v>5</v>
          </cell>
          <cell r="F981" t="str">
            <v>C-2506</v>
          </cell>
          <cell r="G981" t="str">
            <v>Abbey National December Leasing (1) Limited</v>
          </cell>
        </row>
        <row r="982">
          <cell r="B982" t="str">
            <v>74S1GLEHLD1ADSHAH5</v>
          </cell>
          <cell r="D982" t="str">
            <v>A N T S</v>
          </cell>
          <cell r="E982">
            <v>11</v>
          </cell>
          <cell r="F982" t="str">
            <v>C-A536</v>
          </cell>
          <cell r="G982" t="str">
            <v>Abbey National Treasury Services plc ~ (UK)</v>
          </cell>
        </row>
        <row r="983">
          <cell r="B983" t="str">
            <v>74S1GLEHLD1AJWATT5</v>
          </cell>
          <cell r="D983" t="str">
            <v>A N T S</v>
          </cell>
          <cell r="E983">
            <v>11</v>
          </cell>
          <cell r="F983" t="str">
            <v>C-A536</v>
          </cell>
          <cell r="G983" t="str">
            <v>Abbey National Treasury Services plc ~ (UK)</v>
          </cell>
        </row>
        <row r="984">
          <cell r="B984" t="str">
            <v>75M3GLEHLD1A22078MC</v>
          </cell>
          <cell r="D984" t="str">
            <v>A N T S</v>
          </cell>
          <cell r="E984">
            <v>11</v>
          </cell>
          <cell r="F984" t="str">
            <v>C-A536</v>
          </cell>
          <cell r="G984" t="str">
            <v>Abbey National Treasury Services plc ~ (UK)</v>
          </cell>
        </row>
        <row r="985">
          <cell r="B985" t="str">
            <v>75M3GLEHLD1AJCHAN6</v>
          </cell>
          <cell r="D985" t="str">
            <v>A N T S</v>
          </cell>
          <cell r="E985">
            <v>11</v>
          </cell>
          <cell r="F985" t="str">
            <v>C-A536</v>
          </cell>
          <cell r="G985" t="str">
            <v>Abbey National Treasury Services plc ~ (UK)</v>
          </cell>
        </row>
        <row r="986">
          <cell r="B986" t="str">
            <v>7800</v>
          </cell>
          <cell r="D986" t="str">
            <v>AN DEC LEASING 2</v>
          </cell>
          <cell r="E986">
            <v>5</v>
          </cell>
          <cell r="F986" t="str">
            <v>C-2506</v>
          </cell>
          <cell r="G986" t="str">
            <v>Abbey National December Leasing (1) Limited</v>
          </cell>
        </row>
        <row r="987">
          <cell r="B987" t="str">
            <v>7900</v>
          </cell>
          <cell r="D987" t="str">
            <v>AN JUN LEASING 2</v>
          </cell>
          <cell r="E987">
            <v>5</v>
          </cell>
          <cell r="F987" t="str">
            <v>C-2506</v>
          </cell>
          <cell r="G987" t="str">
            <v>Abbey National December Leasing (1) Limited</v>
          </cell>
        </row>
        <row r="988">
          <cell r="B988" t="str">
            <v>8100</v>
          </cell>
          <cell r="D988" t="str">
            <v>AN DEC LEASING 4</v>
          </cell>
          <cell r="E988">
            <v>5</v>
          </cell>
          <cell r="F988" t="str">
            <v>C-2507</v>
          </cell>
          <cell r="G988" t="str">
            <v>Abbey National December Leasing (4) Limited</v>
          </cell>
        </row>
        <row r="989">
          <cell r="B989" t="str">
            <v>8200</v>
          </cell>
          <cell r="D989" t="str">
            <v>AN SEPT LEASING 3</v>
          </cell>
          <cell r="E989">
            <v>5</v>
          </cell>
          <cell r="F989" t="str">
            <v>C-2525</v>
          </cell>
          <cell r="G989" t="str">
            <v>Abbey National September Leasing (3) Limited</v>
          </cell>
        </row>
        <row r="990">
          <cell r="B990" t="str">
            <v>8300</v>
          </cell>
          <cell r="D990" t="str">
            <v>AN JUN LEASING 3</v>
          </cell>
          <cell r="E990">
            <v>5</v>
          </cell>
          <cell r="F990" t="str">
            <v>C-2516</v>
          </cell>
          <cell r="G990" t="str">
            <v>Abbey National June Leasing (5) Ltd</v>
          </cell>
        </row>
        <row r="991">
          <cell r="B991" t="str">
            <v>83J3GLEHLD1ADSHAH5</v>
          </cell>
          <cell r="D991" t="str">
            <v>A N T S</v>
          </cell>
          <cell r="E991">
            <v>11</v>
          </cell>
          <cell r="F991" t="str">
            <v>C-A536</v>
          </cell>
          <cell r="G991" t="str">
            <v>Abbey National Treasury Services plc ~ (UK)</v>
          </cell>
        </row>
        <row r="992">
          <cell r="B992" t="str">
            <v>8400</v>
          </cell>
          <cell r="D992" t="str">
            <v>AN MAR LEASING 4</v>
          </cell>
          <cell r="E992">
            <v>5</v>
          </cell>
          <cell r="F992" t="str">
            <v>C-2518</v>
          </cell>
          <cell r="G992" t="str">
            <v>Abbey National March Leasing (4) Limited</v>
          </cell>
        </row>
        <row r="993">
          <cell r="B993" t="str">
            <v>8500</v>
          </cell>
          <cell r="D993" t="str">
            <v>AN SEPT LEASING 4</v>
          </cell>
          <cell r="E993">
            <v>5</v>
          </cell>
          <cell r="F993" t="str">
            <v>C-2526</v>
          </cell>
          <cell r="G993" t="str">
            <v>Abbey National September Leasing (5) Ltd</v>
          </cell>
        </row>
        <row r="994">
          <cell r="B994" t="str">
            <v>85S4GLEHLD1AJCHAN6</v>
          </cell>
          <cell r="D994" t="str">
            <v>A N T S</v>
          </cell>
          <cell r="E994">
            <v>11</v>
          </cell>
          <cell r="F994" t="str">
            <v>C-A536</v>
          </cell>
          <cell r="G994" t="str">
            <v>Abbey National Treasury Services plc ~ (UK)</v>
          </cell>
        </row>
        <row r="995">
          <cell r="B995" t="str">
            <v>85ZLEASINGDSHAH5</v>
          </cell>
          <cell r="D995" t="str">
            <v>A N T S</v>
          </cell>
          <cell r="E995">
            <v>11</v>
          </cell>
          <cell r="F995" t="str">
            <v>C-A536</v>
          </cell>
          <cell r="G995" t="str">
            <v>Abbey National Treasury Services plc ~ (UK)</v>
          </cell>
        </row>
        <row r="996">
          <cell r="B996" t="str">
            <v>86D5GLEHLD1AJCHAN6</v>
          </cell>
          <cell r="D996" t="str">
            <v>A N T S</v>
          </cell>
          <cell r="E996">
            <v>11</v>
          </cell>
          <cell r="F996" t="str">
            <v>C-A536</v>
          </cell>
          <cell r="G996" t="str">
            <v>Abbey National Treasury Services plc ~ (UK)</v>
          </cell>
        </row>
        <row r="997">
          <cell r="B997" t="str">
            <v>8700</v>
          </cell>
          <cell r="D997" t="str">
            <v>AN DEC LEASING 6</v>
          </cell>
          <cell r="E997">
            <v>5</v>
          </cell>
          <cell r="F997" t="str">
            <v>C-2506</v>
          </cell>
          <cell r="G997" t="str">
            <v>Abbey National December Leasing (1) Limited</v>
          </cell>
        </row>
        <row r="998">
          <cell r="B998" t="str">
            <v>8800</v>
          </cell>
          <cell r="D998" t="str">
            <v>AN MAR LEASING 5</v>
          </cell>
          <cell r="E998">
            <v>5</v>
          </cell>
          <cell r="F998" t="str">
            <v>C-2518</v>
          </cell>
          <cell r="G998" t="str">
            <v>Abbey National March Leasing (4) Limited</v>
          </cell>
        </row>
        <row r="999">
          <cell r="B999" t="str">
            <v>9000</v>
          </cell>
          <cell r="D999" t="str">
            <v>AN JUN LEASING 4</v>
          </cell>
          <cell r="E999">
            <v>5</v>
          </cell>
          <cell r="F999" t="str">
            <v>C-2516</v>
          </cell>
          <cell r="G999" t="str">
            <v>Abbey National June Leasing (4) Ltd</v>
          </cell>
        </row>
        <row r="1000">
          <cell r="B1000" t="str">
            <v>9100</v>
          </cell>
          <cell r="D1000" t="str">
            <v>AN JUN LEASING 5</v>
          </cell>
          <cell r="E1000">
            <v>5</v>
          </cell>
          <cell r="F1000" t="str">
            <v>C-2517</v>
          </cell>
          <cell r="G1000" t="str">
            <v>Abbey National June Leasing (5) Ltd</v>
          </cell>
        </row>
        <row r="1001">
          <cell r="B1001" t="str">
            <v>9200</v>
          </cell>
          <cell r="D1001" t="str">
            <v>AN JUN LEASING 6</v>
          </cell>
          <cell r="E1001">
            <v>5</v>
          </cell>
          <cell r="F1001" t="str">
            <v>C-2517</v>
          </cell>
          <cell r="G1001" t="str">
            <v>Abbey National June Leasing (5) Ltd</v>
          </cell>
        </row>
        <row r="1002">
          <cell r="B1002" t="str">
            <v>9300</v>
          </cell>
          <cell r="D1002" t="str">
            <v>AN SEPT LEASING 5</v>
          </cell>
          <cell r="E1002">
            <v>5</v>
          </cell>
          <cell r="F1002" t="str">
            <v>C-2526</v>
          </cell>
          <cell r="G1002" t="str">
            <v>Abbey National September Leasing (5) Ltd</v>
          </cell>
        </row>
        <row r="1003">
          <cell r="B1003" t="str">
            <v>93S5GLEHLD1A62904SE</v>
          </cell>
          <cell r="D1003" t="str">
            <v>A N T S</v>
          </cell>
          <cell r="E1003">
            <v>11</v>
          </cell>
          <cell r="F1003" t="str">
            <v>C-A536</v>
          </cell>
          <cell r="G1003" t="str">
            <v>Abbey National Treasury Services plc ~ (UK)</v>
          </cell>
        </row>
        <row r="1004">
          <cell r="B1004" t="str">
            <v>9400</v>
          </cell>
          <cell r="D1004" t="str">
            <v>AN SEPT LEASING 6</v>
          </cell>
          <cell r="E1004">
            <v>5</v>
          </cell>
          <cell r="F1004" t="str">
            <v>C-2526</v>
          </cell>
          <cell r="G1004" t="str">
            <v>Abbey National September Leasing (5) Ltd</v>
          </cell>
        </row>
        <row r="1005">
          <cell r="B1005" t="str">
            <v>9500</v>
          </cell>
          <cell r="D1005" t="str">
            <v>AN DEC LEASING 7</v>
          </cell>
          <cell r="E1005">
            <v>5</v>
          </cell>
          <cell r="F1005" t="str">
            <v>C-2508</v>
          </cell>
          <cell r="G1005" t="str">
            <v>Abbey National December Leasing (7) Limited</v>
          </cell>
        </row>
        <row r="1006">
          <cell r="B1006" t="str">
            <v>9600</v>
          </cell>
          <cell r="D1006" t="str">
            <v>AN SEPT LEASING 7</v>
          </cell>
          <cell r="E1006">
            <v>5</v>
          </cell>
          <cell r="F1006" t="str">
            <v>C-2527</v>
          </cell>
          <cell r="G1006" t="str">
            <v>Abbey National September Leasing (7) Limited (C-2527)</v>
          </cell>
        </row>
        <row r="1007">
          <cell r="B1007" t="str">
            <v>96ZLEASINGDSHAH5</v>
          </cell>
          <cell r="D1007" t="str">
            <v>A N T S</v>
          </cell>
          <cell r="E1007">
            <v>11</v>
          </cell>
          <cell r="F1007" t="str">
            <v>C-A536</v>
          </cell>
          <cell r="G1007" t="str">
            <v>Abbey National Treasury Services plc ~ (UK)</v>
          </cell>
        </row>
        <row r="1008">
          <cell r="B1008" t="str">
            <v>96ZLEASINGSUMDEFAULT</v>
          </cell>
          <cell r="D1008" t="str">
            <v>A N T S</v>
          </cell>
          <cell r="E1008">
            <v>11</v>
          </cell>
          <cell r="F1008" t="str">
            <v>C-A536</v>
          </cell>
          <cell r="G1008" t="str">
            <v>Abbey National Treasury Services plc ~ (UK)</v>
          </cell>
        </row>
        <row r="1009">
          <cell r="B1009" t="str">
            <v>A100</v>
          </cell>
          <cell r="D1009" t="str">
            <v>ANTS AUS LTD</v>
          </cell>
          <cell r="E1009">
            <v>16</v>
          </cell>
          <cell r="F1009" t="str">
            <v>C-2530</v>
          </cell>
          <cell r="G1009" t="str">
            <v>Abbey National Treasury Services (Australia) Holdings Limited</v>
          </cell>
        </row>
        <row r="1010">
          <cell r="B1010" t="str">
            <v>A300</v>
          </cell>
          <cell r="D1010" t="str">
            <v>A N T S AUS HLDGS LTD</v>
          </cell>
          <cell r="E1010">
            <v>16</v>
          </cell>
          <cell r="F1010" t="str">
            <v>C-2530</v>
          </cell>
          <cell r="G1010" t="str">
            <v>Abbey National Treasury Services (Australia) Holdings Limited</v>
          </cell>
        </row>
        <row r="1011">
          <cell r="B1011" t="str">
            <v>A4ZLEASINGDSHAH5</v>
          </cell>
          <cell r="D1011" t="str">
            <v>A N T S</v>
          </cell>
          <cell r="E1011">
            <v>11</v>
          </cell>
          <cell r="F1011" t="str">
            <v>C-A536</v>
          </cell>
          <cell r="G1011" t="str">
            <v>Abbey National Treasury Services plc ~ (UK)</v>
          </cell>
        </row>
        <row r="1012">
          <cell r="B1012" t="str">
            <v>A4ZLEASINGJWATT5</v>
          </cell>
          <cell r="D1012" t="str">
            <v>A N T S</v>
          </cell>
          <cell r="E1012">
            <v>11</v>
          </cell>
          <cell r="F1012" t="str">
            <v>C-A536</v>
          </cell>
          <cell r="G1012" t="str">
            <v>Abbey National Treasury Services plc ~ (UK)</v>
          </cell>
        </row>
        <row r="1013">
          <cell r="B1013" t="str">
            <v>A700</v>
          </cell>
          <cell r="D1013" t="str">
            <v>MAC</v>
          </cell>
          <cell r="E1013">
            <v>17</v>
          </cell>
          <cell r="F1013" t="str">
            <v>C-2552</v>
          </cell>
          <cell r="G1013" t="str">
            <v>MAC No. 1 Limited</v>
          </cell>
        </row>
        <row r="1014">
          <cell r="B1014" t="str">
            <v>C100</v>
          </cell>
          <cell r="D1014" t="str">
            <v>CAIL</v>
          </cell>
          <cell r="E1014">
            <v>9</v>
          </cell>
          <cell r="F1014" t="str">
            <v>C-2543</v>
          </cell>
          <cell r="G1014" t="str">
            <v>Cater Allen International Limited</v>
          </cell>
        </row>
        <row r="1015">
          <cell r="B1015" t="str">
            <v>C200</v>
          </cell>
          <cell r="D1015" t="str">
            <v>ABBEY NAT SEC INC</v>
          </cell>
          <cell r="E1015">
            <v>2</v>
          </cell>
          <cell r="F1015" t="str">
            <v>C-2524</v>
          </cell>
          <cell r="G1015" t="str">
            <v>Abbey National Securities Inc.</v>
          </cell>
        </row>
        <row r="1016">
          <cell r="B1016" t="str">
            <v>I200</v>
          </cell>
          <cell r="D1016" t="str">
            <v>IEM AIRFINANCE B V</v>
          </cell>
          <cell r="E1016">
            <v>5</v>
          </cell>
          <cell r="F1016" t="str">
            <v>C-2550</v>
          </cell>
          <cell r="G1016" t="str">
            <v>IEM Airfinance B.V.</v>
          </cell>
        </row>
        <row r="1017">
          <cell r="B1017" t="str">
            <v>I300</v>
          </cell>
          <cell r="D1017" t="str">
            <v>IEM 757 LEAS 1 BV</v>
          </cell>
          <cell r="E1017">
            <v>5</v>
          </cell>
          <cell r="F1017" t="str">
            <v>C-2549</v>
          </cell>
          <cell r="G1017" t="str">
            <v>IEM 757 Leasing I B.V.</v>
          </cell>
        </row>
        <row r="1018">
          <cell r="B1018" t="str">
            <v>I400</v>
          </cell>
          <cell r="D1018" t="str">
            <v>IEM HOLL AIRCRAFT L</v>
          </cell>
          <cell r="E1018">
            <v>5</v>
          </cell>
          <cell r="F1018" t="str">
            <v>C-2548</v>
          </cell>
          <cell r="G1018" t="str">
            <v>IEM (Holland) Aircraft Lease B.V.</v>
          </cell>
        </row>
        <row r="1019">
          <cell r="B1019" t="str">
            <v>I500</v>
          </cell>
          <cell r="D1019" t="str">
            <v>IEM LEASE AIRCRAFT B</v>
          </cell>
          <cell r="E1019">
            <v>5</v>
          </cell>
          <cell r="F1019" t="str">
            <v>C-2551</v>
          </cell>
          <cell r="G1019" t="str">
            <v>IEM Lease Aircraft B.V.</v>
          </cell>
        </row>
        <row r="1020">
          <cell r="B1020" t="str">
            <v>IA00</v>
          </cell>
          <cell r="D1020" t="str">
            <v>IAS</v>
          </cell>
          <cell r="E1020">
            <v>11</v>
          </cell>
          <cell r="F1020" t="str">
            <v>C-A536</v>
          </cell>
          <cell r="G1020" t="str">
            <v>Abbey National Treasury Services plc ~ (UK)</v>
          </cell>
        </row>
        <row r="1021">
          <cell r="B1021" t="str">
            <v>L100</v>
          </cell>
          <cell r="D1021" t="str">
            <v>ALM</v>
          </cell>
          <cell r="E1021">
            <v>11</v>
          </cell>
          <cell r="F1021" t="str">
            <v>C-A536</v>
          </cell>
          <cell r="G1021" t="str">
            <v>Abbey National Treasury Services plc ~ (UK)</v>
          </cell>
        </row>
        <row r="1022">
          <cell r="B1022" t="str">
            <v>M100</v>
          </cell>
          <cell r="D1022" t="str">
            <v>ANTS STMLDN</v>
          </cell>
          <cell r="E1022">
            <v>11</v>
          </cell>
          <cell r="F1022" t="str">
            <v>C-A536</v>
          </cell>
          <cell r="G1022" t="str">
            <v>Abbey National Treasury Services plc ~ (UK)</v>
          </cell>
        </row>
        <row r="1023">
          <cell r="B1023" t="str">
            <v>MC00</v>
          </cell>
          <cell r="D1023" t="str">
            <v>MAC</v>
          </cell>
          <cell r="E1023">
            <v>17</v>
          </cell>
          <cell r="F1023" t="str">
            <v>C-2552</v>
          </cell>
          <cell r="G1023" t="str">
            <v>MAC No. 1 Limited</v>
          </cell>
        </row>
        <row r="1024">
          <cell r="B1024" t="str">
            <v>N100</v>
          </cell>
          <cell r="D1024" t="str">
            <v>ANNA LLC</v>
          </cell>
          <cell r="E1024">
            <v>1</v>
          </cell>
          <cell r="F1024" t="str">
            <v>C-2521</v>
          </cell>
          <cell r="G1024" t="str">
            <v>Abbey National North America LLC</v>
          </cell>
        </row>
        <row r="1025">
          <cell r="B1025" t="str">
            <v>N200</v>
          </cell>
          <cell r="D1025" t="str">
            <v>ANNA HOLDGS LTD</v>
          </cell>
          <cell r="E1025">
            <v>1</v>
          </cell>
          <cell r="F1025" t="str">
            <v>C-2521</v>
          </cell>
          <cell r="G1025" t="str">
            <v>Abbey National North America LLC</v>
          </cell>
        </row>
        <row r="1026">
          <cell r="B1026" t="str">
            <v>P100</v>
          </cell>
          <cell r="D1026" t="str">
            <v>PORTERBROOK LSNG CO</v>
          </cell>
          <cell r="E1026">
            <v>5</v>
          </cell>
          <cell r="F1026" t="str">
            <v>C-2562</v>
          </cell>
          <cell r="G1026" t="str">
            <v>Porterbrook Leasing Company Limited</v>
          </cell>
        </row>
        <row r="1027">
          <cell r="B1027" t="str">
            <v>R100</v>
          </cell>
          <cell r="D1027" t="str">
            <v>AMRT BANKING GROUP</v>
          </cell>
          <cell r="E1027">
            <v>13</v>
          </cell>
          <cell r="F1027" t="str">
            <v>C-A536</v>
          </cell>
          <cell r="G1027" t="str">
            <v>Abbey National Treasury Services plc ~ (UK)</v>
          </cell>
        </row>
        <row r="1028">
          <cell r="B1028" t="str">
            <v>S400</v>
          </cell>
          <cell r="D1028" t="str">
            <v>NEWARK CBO B V</v>
          </cell>
          <cell r="E1028">
            <v>5</v>
          </cell>
          <cell r="F1028" t="str">
            <v>C-B536</v>
          </cell>
          <cell r="G1028" t="str">
            <v>Abbey National Treasury Services plc ~ (non UK)</v>
          </cell>
        </row>
        <row r="1029">
          <cell r="B1029" t="str">
            <v>S5GLEHLD1A62904SE</v>
          </cell>
          <cell r="D1029" t="str">
            <v>A N T S</v>
          </cell>
          <cell r="E1029">
            <v>11</v>
          </cell>
          <cell r="F1029" t="str">
            <v>C-A536</v>
          </cell>
          <cell r="G1029" t="str">
            <v>Abbey National Treasury Services plc ~ (UK)</v>
          </cell>
        </row>
        <row r="1030">
          <cell r="B1030" t="str">
            <v>T100</v>
          </cell>
          <cell r="D1030" t="str">
            <v>AGECROFT PROP (NO 2)</v>
          </cell>
          <cell r="E1030">
            <v>5</v>
          </cell>
          <cell r="F1030" t="str">
            <v>C-2538</v>
          </cell>
          <cell r="G1030" t="str">
            <v>Agecroft Properties (No.2) Limited</v>
          </cell>
        </row>
        <row r="1031">
          <cell r="B1031" t="str">
            <v>T200</v>
          </cell>
          <cell r="D1031" t="str">
            <v>A.N.T. (Property) Ltd</v>
          </cell>
          <cell r="E1031">
            <v>5</v>
          </cell>
          <cell r="F1031" t="str">
            <v>C-2149</v>
          </cell>
          <cell r="G1031" t="str">
            <v>Abbey National Property Services Limited</v>
          </cell>
        </row>
        <row r="1032">
          <cell r="B1032" t="str">
            <v>U100</v>
          </cell>
          <cell r="D1032" t="str">
            <v>ANTS US</v>
          </cell>
          <cell r="E1032">
            <v>12</v>
          </cell>
          <cell r="F1032" t="str">
            <v>C-B536</v>
          </cell>
          <cell r="G1032" t="str">
            <v>Abbey National Treasury Services plc ~ (non UK)</v>
          </cell>
        </row>
        <row r="1033">
          <cell r="B1033" t="str">
            <v>U200</v>
          </cell>
          <cell r="D1033" t="str">
            <v>ANTS (US BRANCH) IBF</v>
          </cell>
          <cell r="E1033">
            <v>12</v>
          </cell>
          <cell r="F1033" t="str">
            <v>C-B536</v>
          </cell>
          <cell r="G1033" t="str">
            <v>Abbey National Treasury Services plc ~ (non UK)</v>
          </cell>
        </row>
        <row r="1034">
          <cell r="B1034" t="str">
            <v>U300</v>
          </cell>
          <cell r="D1034" t="str">
            <v>US BRANCH UK HOLDGS</v>
          </cell>
          <cell r="E1034">
            <v>1</v>
          </cell>
          <cell r="F1034" t="str">
            <v>C-2500</v>
          </cell>
          <cell r="G1034" t="str">
            <v>Abbey National (America) Holdings Inc.</v>
          </cell>
        </row>
        <row r="1035">
          <cell r="B1035" t="str">
            <v>U400</v>
          </cell>
          <cell r="D1035" t="str">
            <v>US BRANCH (AMERICAN) UK HOLDGS</v>
          </cell>
          <cell r="E1035">
            <v>1</v>
          </cell>
          <cell r="F1035" t="str">
            <v>C-2500</v>
          </cell>
          <cell r="G1035" t="str">
            <v>Abbey National (America) Holdings Inc.</v>
          </cell>
        </row>
        <row r="1036">
          <cell r="B1036" t="str">
            <v>U500</v>
          </cell>
          <cell r="D1036" t="str">
            <v>US BRANCH EMPLOYMENT SERVICES</v>
          </cell>
          <cell r="E1036">
            <v>1</v>
          </cell>
          <cell r="F1036" t="str">
            <v>C-2509</v>
          </cell>
          <cell r="G1036" t="str">
            <v>Abbey National Employment Services Inc.</v>
          </cell>
        </row>
        <row r="1037">
          <cell r="B1037" t="str">
            <v>V300</v>
          </cell>
          <cell r="D1037" t="str">
            <v>ANFININV3</v>
          </cell>
          <cell r="E1037">
            <v>8</v>
          </cell>
          <cell r="F1037" t="str">
            <v>C-2510</v>
          </cell>
          <cell r="G1037" t="str">
            <v>Abbey National Financial Investments 3 B.V.</v>
          </cell>
        </row>
        <row r="1038">
          <cell r="B1038" t="str">
            <v>V400</v>
          </cell>
          <cell r="D1038" t="str">
            <v>ANFININV4</v>
          </cell>
          <cell r="E1038">
            <v>8</v>
          </cell>
          <cell r="F1038" t="str">
            <v>C-2511</v>
          </cell>
          <cell r="G1038" t="str">
            <v>Abbey National Financial Investments 4 B.V.</v>
          </cell>
        </row>
        <row r="1039">
          <cell r="B1039" t="str">
            <v>Y100</v>
          </cell>
          <cell r="D1039" t="str">
            <v>ANTSCAYMAN</v>
          </cell>
          <cell r="E1039">
            <v>12</v>
          </cell>
          <cell r="F1039" t="str">
            <v>C-B536</v>
          </cell>
          <cell r="G1039" t="str">
            <v>Abbey National Treasury Services plc ~ (non UK)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_SEPT 14"/>
      <sheetName val="CUADRES PERFO"/>
      <sheetName val="PERFO"/>
      <sheetName val="PERFO (ENV)"/>
      <sheetName val="PERFO_SEPT_14"/>
      <sheetName val="CUADRES_PERFO"/>
      <sheetName val="PERFO_(ENV)"/>
    </sheetNames>
    <sheetDataSet>
      <sheetData sheetId="0">
        <row r="1">
          <cell r="C1" t="str">
            <v>Vencidos no deteriorados</v>
          </cell>
        </row>
        <row r="134">
          <cell r="P134">
            <v>0</v>
          </cell>
        </row>
      </sheetData>
      <sheetData sheetId="1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2"/>
      <sheetData sheetId="3"/>
      <sheetData sheetId="4">
        <row r="1">
          <cell r="C1" t="str">
            <v>Vencidos no deteriorados</v>
          </cell>
        </row>
      </sheetData>
      <sheetData sheetId="5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>
        <row r="4">
          <cell r="N4" t="str">
            <v>Nominal neto</v>
          </cell>
        </row>
        <row r="5">
          <cell r="N5">
            <v>117798</v>
          </cell>
        </row>
        <row r="6">
          <cell r="N6">
            <v>173973</v>
          </cell>
        </row>
        <row r="7">
          <cell r="N7">
            <v>47091</v>
          </cell>
        </row>
        <row r="8">
          <cell r="N8">
            <v>1992320</v>
          </cell>
        </row>
        <row r="9">
          <cell r="N9">
            <v>1000000</v>
          </cell>
        </row>
        <row r="10">
          <cell r="N10">
            <v>0</v>
          </cell>
        </row>
        <row r="11">
          <cell r="N11">
            <v>-84562</v>
          </cell>
        </row>
        <row r="12">
          <cell r="N12">
            <v>-1007158</v>
          </cell>
        </row>
        <row r="13">
          <cell r="N13">
            <v>1089678</v>
          </cell>
        </row>
        <row r="14">
          <cell r="N14">
            <v>926881</v>
          </cell>
        </row>
        <row r="15">
          <cell r="N15">
            <v>1158399</v>
          </cell>
        </row>
        <row r="16">
          <cell r="N16">
            <v>1467661</v>
          </cell>
        </row>
        <row r="17">
          <cell r="N17">
            <v>1758480</v>
          </cell>
        </row>
        <row r="18">
          <cell r="N18">
            <v>1894966</v>
          </cell>
        </row>
        <row r="19">
          <cell r="N19">
            <v>1805203</v>
          </cell>
        </row>
        <row r="20">
          <cell r="N20">
            <v>972550</v>
          </cell>
        </row>
        <row r="21">
          <cell r="N21">
            <v>3353953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6">
          <cell r="N26">
            <v>2954159</v>
          </cell>
        </row>
        <row r="27">
          <cell r="N27">
            <v>1976300</v>
          </cell>
        </row>
        <row r="28">
          <cell r="N28">
            <v>1497600</v>
          </cell>
        </row>
        <row r="29">
          <cell r="N29">
            <v>498140</v>
          </cell>
        </row>
        <row r="30">
          <cell r="N30">
            <v>1484235</v>
          </cell>
        </row>
        <row r="31">
          <cell r="N31">
            <v>1981607</v>
          </cell>
        </row>
        <row r="32">
          <cell r="N32">
            <v>987860</v>
          </cell>
        </row>
        <row r="33">
          <cell r="N33">
            <v>1480800</v>
          </cell>
        </row>
        <row r="34">
          <cell r="N34">
            <v>2467825</v>
          </cell>
        </row>
        <row r="35">
          <cell r="N35">
            <v>2990940</v>
          </cell>
        </row>
        <row r="36">
          <cell r="N36">
            <v>1485045</v>
          </cell>
        </row>
        <row r="37">
          <cell r="N37">
            <v>1492830</v>
          </cell>
        </row>
        <row r="38">
          <cell r="N38">
            <v>1498170</v>
          </cell>
        </row>
        <row r="39">
          <cell r="N39">
            <v>1491210</v>
          </cell>
        </row>
        <row r="40">
          <cell r="N40">
            <v>1494225</v>
          </cell>
        </row>
        <row r="41">
          <cell r="N41">
            <v>42448179</v>
          </cell>
        </row>
        <row r="42">
          <cell r="N42">
            <v>1193952</v>
          </cell>
        </row>
        <row r="43">
          <cell r="N43">
            <v>1193952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  <row r="109">
          <cell r="N109">
            <v>0</v>
          </cell>
        </row>
        <row r="110">
          <cell r="N110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0</v>
          </cell>
        </row>
        <row r="114">
          <cell r="N114">
            <v>359</v>
          </cell>
        </row>
        <row r="115">
          <cell r="N115">
            <v>369</v>
          </cell>
        </row>
        <row r="116">
          <cell r="N116">
            <v>369</v>
          </cell>
        </row>
        <row r="117">
          <cell r="N117">
            <v>431</v>
          </cell>
        </row>
        <row r="118">
          <cell r="N118">
            <v>123</v>
          </cell>
        </row>
        <row r="119">
          <cell r="N119">
            <v>123</v>
          </cell>
        </row>
        <row r="120">
          <cell r="N120">
            <v>123</v>
          </cell>
        </row>
        <row r="121">
          <cell r="N121">
            <v>311</v>
          </cell>
        </row>
        <row r="122">
          <cell r="N122">
            <v>1835</v>
          </cell>
        </row>
        <row r="123">
          <cell r="N123">
            <v>385</v>
          </cell>
        </row>
        <row r="124">
          <cell r="N124">
            <v>154</v>
          </cell>
        </row>
        <row r="125">
          <cell r="N125">
            <v>231</v>
          </cell>
        </row>
        <row r="126">
          <cell r="N126">
            <v>385</v>
          </cell>
        </row>
        <row r="127">
          <cell r="N127">
            <v>771</v>
          </cell>
        </row>
        <row r="128">
          <cell r="N128">
            <v>193</v>
          </cell>
        </row>
        <row r="129">
          <cell r="N129">
            <v>193</v>
          </cell>
        </row>
        <row r="130">
          <cell r="N130">
            <v>193</v>
          </cell>
        </row>
        <row r="131">
          <cell r="N131">
            <v>385</v>
          </cell>
        </row>
        <row r="132">
          <cell r="N132">
            <v>193</v>
          </cell>
        </row>
        <row r="133">
          <cell r="N133">
            <v>385</v>
          </cell>
        </row>
        <row r="134">
          <cell r="N134">
            <v>193</v>
          </cell>
        </row>
        <row r="135">
          <cell r="N135">
            <v>193</v>
          </cell>
        </row>
        <row r="136">
          <cell r="N136">
            <v>143</v>
          </cell>
        </row>
        <row r="137">
          <cell r="N137">
            <v>714</v>
          </cell>
        </row>
        <row r="138">
          <cell r="N138">
            <v>247</v>
          </cell>
        </row>
        <row r="139">
          <cell r="N139">
            <v>116</v>
          </cell>
        </row>
        <row r="140">
          <cell r="N140">
            <v>578</v>
          </cell>
        </row>
        <row r="141">
          <cell r="N141">
            <v>155</v>
          </cell>
        </row>
        <row r="142">
          <cell r="N142">
            <v>88</v>
          </cell>
        </row>
        <row r="143">
          <cell r="N143">
            <v>193</v>
          </cell>
        </row>
        <row r="144">
          <cell r="N144">
            <v>191</v>
          </cell>
        </row>
        <row r="145">
          <cell r="N145">
            <v>193</v>
          </cell>
        </row>
        <row r="146">
          <cell r="N146">
            <v>193</v>
          </cell>
        </row>
        <row r="147">
          <cell r="N147">
            <v>768</v>
          </cell>
        </row>
        <row r="148">
          <cell r="N148">
            <v>416</v>
          </cell>
        </row>
        <row r="149">
          <cell r="N149">
            <v>856</v>
          </cell>
        </row>
        <row r="150">
          <cell r="N150">
            <v>1349</v>
          </cell>
        </row>
        <row r="151">
          <cell r="N151">
            <v>780</v>
          </cell>
        </row>
        <row r="152">
          <cell r="N152">
            <v>385</v>
          </cell>
        </row>
        <row r="153">
          <cell r="N153">
            <v>264</v>
          </cell>
        </row>
        <row r="154">
          <cell r="N154">
            <v>577</v>
          </cell>
        </row>
        <row r="155">
          <cell r="N155">
            <v>164</v>
          </cell>
        </row>
        <row r="156">
          <cell r="N156">
            <v>301</v>
          </cell>
        </row>
        <row r="157">
          <cell r="N157">
            <v>308</v>
          </cell>
        </row>
        <row r="158">
          <cell r="N158">
            <v>607</v>
          </cell>
        </row>
        <row r="159">
          <cell r="N159">
            <v>607</v>
          </cell>
        </row>
        <row r="160">
          <cell r="N160">
            <v>1349</v>
          </cell>
        </row>
        <row r="161">
          <cell r="N161">
            <v>231</v>
          </cell>
        </row>
        <row r="162">
          <cell r="N162">
            <v>46</v>
          </cell>
        </row>
        <row r="163">
          <cell r="N163">
            <v>69</v>
          </cell>
        </row>
        <row r="164">
          <cell r="N164">
            <v>151</v>
          </cell>
        </row>
        <row r="165">
          <cell r="N165">
            <v>212</v>
          </cell>
        </row>
        <row r="166">
          <cell r="N166">
            <v>771</v>
          </cell>
        </row>
        <row r="167">
          <cell r="N167">
            <v>56</v>
          </cell>
        </row>
        <row r="168">
          <cell r="N168">
            <v>200</v>
          </cell>
        </row>
        <row r="169">
          <cell r="N169">
            <v>8192</v>
          </cell>
        </row>
        <row r="170">
          <cell r="N170">
            <v>6637</v>
          </cell>
        </row>
        <row r="171">
          <cell r="N171">
            <v>1502</v>
          </cell>
        </row>
        <row r="172">
          <cell r="N172">
            <v>1001</v>
          </cell>
        </row>
        <row r="173">
          <cell r="N173">
            <v>96</v>
          </cell>
        </row>
        <row r="174">
          <cell r="N174">
            <v>148</v>
          </cell>
        </row>
        <row r="175">
          <cell r="N175">
            <v>111</v>
          </cell>
        </row>
        <row r="176">
          <cell r="N176">
            <v>385</v>
          </cell>
        </row>
        <row r="177">
          <cell r="N177">
            <v>385</v>
          </cell>
        </row>
        <row r="178">
          <cell r="N178">
            <v>96</v>
          </cell>
        </row>
        <row r="179">
          <cell r="N179">
            <v>323</v>
          </cell>
        </row>
        <row r="180">
          <cell r="N180">
            <v>215</v>
          </cell>
        </row>
        <row r="181">
          <cell r="N181">
            <v>347</v>
          </cell>
        </row>
        <row r="182">
          <cell r="N182">
            <v>77</v>
          </cell>
        </row>
        <row r="183">
          <cell r="N183">
            <v>106</v>
          </cell>
        </row>
        <row r="184">
          <cell r="N184">
            <v>106</v>
          </cell>
        </row>
        <row r="185">
          <cell r="N185">
            <v>751</v>
          </cell>
        </row>
        <row r="186">
          <cell r="N186">
            <v>385</v>
          </cell>
        </row>
        <row r="187">
          <cell r="N187">
            <v>385</v>
          </cell>
        </row>
        <row r="188">
          <cell r="N188">
            <v>193</v>
          </cell>
        </row>
        <row r="189">
          <cell r="N189">
            <v>193</v>
          </cell>
        </row>
        <row r="190">
          <cell r="N190">
            <v>154</v>
          </cell>
        </row>
        <row r="191">
          <cell r="N191">
            <v>174</v>
          </cell>
        </row>
        <row r="192">
          <cell r="N192">
            <v>405</v>
          </cell>
        </row>
        <row r="193">
          <cell r="N193">
            <v>944</v>
          </cell>
        </row>
        <row r="194">
          <cell r="N194">
            <v>433</v>
          </cell>
        </row>
        <row r="195">
          <cell r="N195">
            <v>285</v>
          </cell>
        </row>
        <row r="196">
          <cell r="N196">
            <v>866</v>
          </cell>
        </row>
        <row r="197">
          <cell r="N197">
            <v>435</v>
          </cell>
        </row>
        <row r="198">
          <cell r="N198">
            <v>435</v>
          </cell>
        </row>
        <row r="199">
          <cell r="N199">
            <v>436</v>
          </cell>
        </row>
        <row r="200">
          <cell r="N200">
            <v>550</v>
          </cell>
        </row>
        <row r="201">
          <cell r="N201">
            <v>385</v>
          </cell>
        </row>
        <row r="202">
          <cell r="N202">
            <v>370</v>
          </cell>
        </row>
        <row r="203">
          <cell r="N203">
            <v>1798</v>
          </cell>
        </row>
        <row r="204">
          <cell r="N204">
            <v>506</v>
          </cell>
        </row>
        <row r="205">
          <cell r="N205">
            <v>5</v>
          </cell>
        </row>
        <row r="206">
          <cell r="N206">
            <v>5</v>
          </cell>
        </row>
        <row r="207">
          <cell r="N207">
            <v>5</v>
          </cell>
        </row>
        <row r="208">
          <cell r="N208">
            <v>77</v>
          </cell>
        </row>
        <row r="209">
          <cell r="N209">
            <v>7</v>
          </cell>
        </row>
        <row r="210">
          <cell r="N210">
            <v>7</v>
          </cell>
        </row>
        <row r="211">
          <cell r="N211">
            <v>7</v>
          </cell>
        </row>
        <row r="212">
          <cell r="N212">
            <v>396</v>
          </cell>
        </row>
        <row r="213">
          <cell r="N213">
            <v>694</v>
          </cell>
        </row>
        <row r="214">
          <cell r="N214">
            <v>193</v>
          </cell>
        </row>
        <row r="215">
          <cell r="N215">
            <v>771</v>
          </cell>
        </row>
        <row r="216">
          <cell r="N216">
            <v>1156</v>
          </cell>
        </row>
        <row r="217">
          <cell r="N217">
            <v>1156</v>
          </cell>
        </row>
        <row r="218">
          <cell r="N218">
            <v>1156</v>
          </cell>
        </row>
        <row r="219">
          <cell r="N219">
            <v>1156</v>
          </cell>
        </row>
        <row r="220">
          <cell r="N220">
            <v>173</v>
          </cell>
        </row>
        <row r="221">
          <cell r="N221">
            <v>771</v>
          </cell>
        </row>
        <row r="222">
          <cell r="N222">
            <v>193</v>
          </cell>
        </row>
        <row r="223">
          <cell r="N223">
            <v>925</v>
          </cell>
        </row>
        <row r="224">
          <cell r="N224">
            <v>243</v>
          </cell>
        </row>
        <row r="225">
          <cell r="N225">
            <v>243</v>
          </cell>
        </row>
        <row r="226">
          <cell r="N226">
            <v>111</v>
          </cell>
        </row>
        <row r="227">
          <cell r="N227">
            <v>80</v>
          </cell>
        </row>
        <row r="228">
          <cell r="N228">
            <v>80</v>
          </cell>
        </row>
        <row r="229">
          <cell r="N229">
            <v>751</v>
          </cell>
        </row>
        <row r="230">
          <cell r="N230">
            <v>871</v>
          </cell>
        </row>
        <row r="231">
          <cell r="N231">
            <v>162</v>
          </cell>
        </row>
        <row r="232">
          <cell r="N232">
            <v>104</v>
          </cell>
        </row>
        <row r="233">
          <cell r="N233">
            <v>208</v>
          </cell>
        </row>
        <row r="234">
          <cell r="N234">
            <v>1927</v>
          </cell>
        </row>
        <row r="235">
          <cell r="N235">
            <v>570</v>
          </cell>
        </row>
        <row r="236">
          <cell r="N236">
            <v>385</v>
          </cell>
        </row>
        <row r="237">
          <cell r="N237">
            <v>417</v>
          </cell>
        </row>
        <row r="238">
          <cell r="N238">
            <v>212</v>
          </cell>
        </row>
        <row r="239">
          <cell r="N239">
            <v>1069</v>
          </cell>
        </row>
        <row r="240">
          <cell r="N240">
            <v>638</v>
          </cell>
        </row>
        <row r="241">
          <cell r="N241">
            <v>385</v>
          </cell>
        </row>
        <row r="242">
          <cell r="N242">
            <v>582</v>
          </cell>
        </row>
        <row r="243">
          <cell r="N243">
            <v>193</v>
          </cell>
        </row>
        <row r="244">
          <cell r="N244">
            <v>863</v>
          </cell>
        </row>
        <row r="245">
          <cell r="N245">
            <v>792</v>
          </cell>
        </row>
        <row r="246">
          <cell r="N246">
            <v>430</v>
          </cell>
        </row>
        <row r="247">
          <cell r="N247">
            <v>347</v>
          </cell>
        </row>
        <row r="248">
          <cell r="N248">
            <v>513</v>
          </cell>
        </row>
        <row r="249">
          <cell r="N249">
            <v>1194</v>
          </cell>
        </row>
        <row r="250">
          <cell r="N250">
            <v>385</v>
          </cell>
        </row>
        <row r="251">
          <cell r="N251">
            <v>462</v>
          </cell>
        </row>
        <row r="252">
          <cell r="N252">
            <v>89</v>
          </cell>
        </row>
        <row r="253">
          <cell r="N253">
            <v>40</v>
          </cell>
        </row>
        <row r="254">
          <cell r="N254">
            <v>27</v>
          </cell>
        </row>
        <row r="255">
          <cell r="N255">
            <v>381</v>
          </cell>
        </row>
        <row r="256">
          <cell r="N256">
            <v>494</v>
          </cell>
        </row>
        <row r="257">
          <cell r="N257">
            <v>0</v>
          </cell>
        </row>
        <row r="258">
          <cell r="N258">
            <v>0</v>
          </cell>
        </row>
        <row r="259">
          <cell r="N259">
            <v>0</v>
          </cell>
        </row>
        <row r="260">
          <cell r="N260">
            <v>0</v>
          </cell>
        </row>
        <row r="261">
          <cell r="N261">
            <v>0</v>
          </cell>
        </row>
        <row r="262">
          <cell r="N262">
            <v>0</v>
          </cell>
        </row>
        <row r="263">
          <cell r="N263">
            <v>0</v>
          </cell>
        </row>
        <row r="264">
          <cell r="N264">
            <v>0</v>
          </cell>
        </row>
        <row r="265">
          <cell r="N265">
            <v>0</v>
          </cell>
        </row>
        <row r="266">
          <cell r="N266">
            <v>0</v>
          </cell>
        </row>
        <row r="267">
          <cell r="N267">
            <v>0</v>
          </cell>
        </row>
        <row r="268">
          <cell r="N268">
            <v>0</v>
          </cell>
        </row>
        <row r="269">
          <cell r="N269">
            <v>0</v>
          </cell>
        </row>
        <row r="270">
          <cell r="N270">
            <v>0</v>
          </cell>
        </row>
        <row r="271">
          <cell r="N271">
            <v>57801</v>
          </cell>
        </row>
        <row r="272">
          <cell r="N272">
            <v>45920</v>
          </cell>
        </row>
        <row r="273">
          <cell r="N273">
            <v>3711</v>
          </cell>
        </row>
        <row r="274">
          <cell r="N274">
            <v>3711</v>
          </cell>
        </row>
        <row r="275">
          <cell r="N275">
            <v>2509</v>
          </cell>
        </row>
        <row r="276">
          <cell r="N276">
            <v>10391</v>
          </cell>
        </row>
        <row r="277">
          <cell r="N277">
            <v>74575</v>
          </cell>
        </row>
        <row r="278">
          <cell r="N278">
            <v>31733</v>
          </cell>
        </row>
        <row r="279">
          <cell r="N279">
            <v>22249</v>
          </cell>
        </row>
        <row r="280">
          <cell r="N280">
            <v>1419</v>
          </cell>
        </row>
        <row r="281">
          <cell r="N281">
            <v>1418</v>
          </cell>
        </row>
        <row r="282">
          <cell r="N282">
            <v>5497</v>
          </cell>
        </row>
        <row r="283">
          <cell r="N283">
            <v>31885</v>
          </cell>
        </row>
        <row r="284">
          <cell r="N284">
            <v>54047</v>
          </cell>
        </row>
        <row r="285">
          <cell r="N285">
            <v>976</v>
          </cell>
        </row>
        <row r="286">
          <cell r="N286">
            <v>18823</v>
          </cell>
        </row>
        <row r="287">
          <cell r="N287">
            <v>965</v>
          </cell>
        </row>
        <row r="288">
          <cell r="N288">
            <v>2177</v>
          </cell>
        </row>
        <row r="289">
          <cell r="N289">
            <v>984</v>
          </cell>
        </row>
        <row r="290">
          <cell r="N290">
            <v>44035</v>
          </cell>
        </row>
        <row r="291">
          <cell r="N291">
            <v>782</v>
          </cell>
        </row>
        <row r="292">
          <cell r="N292">
            <v>464</v>
          </cell>
        </row>
        <row r="293">
          <cell r="N293">
            <v>963</v>
          </cell>
        </row>
        <row r="294">
          <cell r="N294">
            <v>7960</v>
          </cell>
        </row>
        <row r="295">
          <cell r="N295">
            <v>11985</v>
          </cell>
        </row>
        <row r="296">
          <cell r="N296">
            <v>7318</v>
          </cell>
        </row>
        <row r="297">
          <cell r="N297">
            <v>32135</v>
          </cell>
        </row>
        <row r="298">
          <cell r="N298">
            <v>15688</v>
          </cell>
        </row>
        <row r="299">
          <cell r="N299">
            <v>4113</v>
          </cell>
        </row>
        <row r="300">
          <cell r="N300">
            <v>14845</v>
          </cell>
        </row>
        <row r="301">
          <cell r="N301">
            <v>469</v>
          </cell>
        </row>
        <row r="302">
          <cell r="N302">
            <v>7580</v>
          </cell>
        </row>
        <row r="303">
          <cell r="N303">
            <v>7422</v>
          </cell>
        </row>
        <row r="304">
          <cell r="N304">
            <v>14845</v>
          </cell>
        </row>
        <row r="305">
          <cell r="N305">
            <v>14845</v>
          </cell>
        </row>
        <row r="306">
          <cell r="N306">
            <v>1488</v>
          </cell>
        </row>
        <row r="307">
          <cell r="N307">
            <v>809</v>
          </cell>
        </row>
        <row r="308">
          <cell r="N308">
            <v>633623</v>
          </cell>
        </row>
        <row r="309">
          <cell r="N309">
            <v>22214</v>
          </cell>
        </row>
        <row r="310">
          <cell r="N310">
            <v>3702</v>
          </cell>
        </row>
        <row r="311">
          <cell r="N311">
            <v>3702</v>
          </cell>
        </row>
        <row r="312">
          <cell r="N312">
            <v>2221</v>
          </cell>
        </row>
        <row r="313">
          <cell r="N313">
            <v>2962</v>
          </cell>
        </row>
        <row r="314">
          <cell r="N314">
            <v>0</v>
          </cell>
        </row>
        <row r="315">
          <cell r="N315">
            <v>0</v>
          </cell>
        </row>
        <row r="316">
          <cell r="N316">
            <v>292</v>
          </cell>
        </row>
        <row r="317">
          <cell r="N317">
            <v>35093</v>
          </cell>
        </row>
        <row r="321">
          <cell r="N321">
            <v>565298</v>
          </cell>
        </row>
        <row r="322">
          <cell r="N322">
            <v>5085</v>
          </cell>
        </row>
        <row r="323">
          <cell r="N323">
            <v>88768</v>
          </cell>
        </row>
        <row r="328">
          <cell r="N328">
            <v>13103</v>
          </cell>
        </row>
        <row r="329">
          <cell r="N329">
            <v>37516</v>
          </cell>
        </row>
        <row r="330">
          <cell r="N330">
            <v>39260</v>
          </cell>
        </row>
        <row r="331">
          <cell r="N331">
            <v>19377</v>
          </cell>
        </row>
        <row r="332">
          <cell r="N332">
            <v>202625</v>
          </cell>
        </row>
        <row r="333">
          <cell r="N333">
            <v>147972</v>
          </cell>
        </row>
        <row r="334">
          <cell r="N334">
            <v>13483</v>
          </cell>
        </row>
        <row r="335">
          <cell r="N335">
            <v>127985</v>
          </cell>
        </row>
        <row r="336">
          <cell r="N336">
            <v>77522</v>
          </cell>
        </row>
        <row r="337">
          <cell r="N337">
            <v>52063</v>
          </cell>
        </row>
        <row r="338">
          <cell r="N338">
            <v>295619</v>
          </cell>
        </row>
        <row r="339">
          <cell r="N339">
            <v>1685676</v>
          </cell>
        </row>
        <row r="340">
          <cell r="N340">
            <v>0</v>
          </cell>
        </row>
        <row r="341">
          <cell r="N341">
            <v>263189</v>
          </cell>
        </row>
        <row r="342">
          <cell r="N342">
            <v>340781</v>
          </cell>
        </row>
        <row r="343">
          <cell r="N343">
            <v>402790</v>
          </cell>
        </row>
        <row r="344">
          <cell r="N344">
            <v>1444085</v>
          </cell>
        </row>
        <row r="345">
          <cell r="N345">
            <v>885685</v>
          </cell>
        </row>
        <row r="346">
          <cell r="N346">
            <v>885109</v>
          </cell>
        </row>
        <row r="347">
          <cell r="N347">
            <v>972808</v>
          </cell>
        </row>
        <row r="348">
          <cell r="N348">
            <v>-88186</v>
          </cell>
        </row>
        <row r="349">
          <cell r="N349">
            <v>5106261</v>
          </cell>
        </row>
        <row r="350">
          <cell r="N350">
            <v>40911</v>
          </cell>
        </row>
        <row r="351">
          <cell r="N351">
            <v>0</v>
          </cell>
        </row>
        <row r="352">
          <cell r="N352">
            <v>40911</v>
          </cell>
        </row>
        <row r="354">
          <cell r="N354">
            <v>46742</v>
          </cell>
        </row>
        <row r="355">
          <cell r="N355">
            <v>7843</v>
          </cell>
        </row>
        <row r="356">
          <cell r="N356">
            <v>891</v>
          </cell>
        </row>
        <row r="357">
          <cell r="N357">
            <v>106987</v>
          </cell>
        </row>
        <row r="358">
          <cell r="N358">
            <v>162463</v>
          </cell>
        </row>
        <row r="359">
          <cell r="N359">
            <v>0</v>
          </cell>
        </row>
        <row r="360">
          <cell r="N360">
            <v>0</v>
          </cell>
        </row>
        <row r="364">
          <cell r="N364">
            <v>15103</v>
          </cell>
        </row>
        <row r="365">
          <cell r="N365">
            <v>15103</v>
          </cell>
        </row>
        <row r="366">
          <cell r="N366">
            <v>153388</v>
          </cell>
        </row>
        <row r="367">
          <cell r="N367">
            <v>18076</v>
          </cell>
        </row>
        <row r="368">
          <cell r="N368">
            <v>181512</v>
          </cell>
        </row>
        <row r="369">
          <cell r="N369">
            <v>255646</v>
          </cell>
        </row>
        <row r="370">
          <cell r="N370">
            <v>304898</v>
          </cell>
        </row>
        <row r="371">
          <cell r="N371">
            <v>45735</v>
          </cell>
        </row>
        <row r="372">
          <cell r="N372">
            <v>45735</v>
          </cell>
        </row>
        <row r="373">
          <cell r="N373">
            <v>304898</v>
          </cell>
        </row>
        <row r="374">
          <cell r="N374">
            <v>206583</v>
          </cell>
        </row>
        <row r="375">
          <cell r="N375">
            <v>1546677</v>
          </cell>
        </row>
        <row r="376">
          <cell r="N376">
            <v>0</v>
          </cell>
        </row>
        <row r="377">
          <cell r="N377">
            <v>0</v>
          </cell>
        </row>
        <row r="378">
          <cell r="N378">
            <v>0</v>
          </cell>
        </row>
        <row r="379">
          <cell r="N379">
            <v>0</v>
          </cell>
        </row>
        <row r="380">
          <cell r="N380">
            <v>0</v>
          </cell>
        </row>
        <row r="381">
          <cell r="N381">
            <v>0</v>
          </cell>
        </row>
        <row r="382">
          <cell r="N382">
            <v>0</v>
          </cell>
        </row>
        <row r="383">
          <cell r="N383">
            <v>0</v>
          </cell>
        </row>
        <row r="384">
          <cell r="N384">
            <v>0</v>
          </cell>
        </row>
        <row r="385">
          <cell r="N385">
            <v>0</v>
          </cell>
        </row>
        <row r="386">
          <cell r="N386">
            <v>0</v>
          </cell>
        </row>
        <row r="387">
          <cell r="N387">
            <v>0</v>
          </cell>
        </row>
        <row r="388">
          <cell r="N388">
            <v>0</v>
          </cell>
        </row>
        <row r="389">
          <cell r="N389">
            <v>0</v>
          </cell>
        </row>
        <row r="390">
          <cell r="N390">
            <v>0</v>
          </cell>
        </row>
        <row r="391">
          <cell r="N391">
            <v>0</v>
          </cell>
        </row>
        <row r="392">
          <cell r="N392">
            <v>0</v>
          </cell>
        </row>
        <row r="393">
          <cell r="N393">
            <v>0</v>
          </cell>
        </row>
        <row r="394">
          <cell r="N394">
            <v>0</v>
          </cell>
        </row>
        <row r="395">
          <cell r="N395">
            <v>0</v>
          </cell>
        </row>
        <row r="396">
          <cell r="N396">
            <v>0</v>
          </cell>
        </row>
        <row r="397">
          <cell r="N397">
            <v>0</v>
          </cell>
        </row>
        <row r="398">
          <cell r="N398">
            <v>0</v>
          </cell>
        </row>
        <row r="399">
          <cell r="N399">
            <v>0</v>
          </cell>
        </row>
        <row r="400">
          <cell r="N400">
            <v>0</v>
          </cell>
        </row>
        <row r="401">
          <cell r="N401">
            <v>0</v>
          </cell>
        </row>
        <row r="402">
          <cell r="N402">
            <v>0</v>
          </cell>
        </row>
        <row r="403">
          <cell r="N403">
            <v>0</v>
          </cell>
        </row>
        <row r="404">
          <cell r="N404">
            <v>0</v>
          </cell>
        </row>
        <row r="405">
          <cell r="N405">
            <v>0</v>
          </cell>
        </row>
        <row r="406">
          <cell r="N406">
            <v>0</v>
          </cell>
        </row>
        <row r="407">
          <cell r="N407">
            <v>3175</v>
          </cell>
        </row>
        <row r="408">
          <cell r="N408">
            <v>6584</v>
          </cell>
        </row>
        <row r="409">
          <cell r="N409">
            <v>2429</v>
          </cell>
        </row>
        <row r="410">
          <cell r="N410">
            <v>3797</v>
          </cell>
        </row>
        <row r="411">
          <cell r="N411">
            <v>2929</v>
          </cell>
        </row>
        <row r="412">
          <cell r="N412">
            <v>7135</v>
          </cell>
        </row>
        <row r="413">
          <cell r="N413">
            <v>35000</v>
          </cell>
        </row>
        <row r="414">
          <cell r="N414">
            <v>24500</v>
          </cell>
        </row>
        <row r="415">
          <cell r="N415">
            <v>70500</v>
          </cell>
        </row>
        <row r="416">
          <cell r="N416">
            <v>12456</v>
          </cell>
        </row>
        <row r="417">
          <cell r="N417">
            <v>1965</v>
          </cell>
        </row>
        <row r="418">
          <cell r="N418">
            <v>21795</v>
          </cell>
        </row>
        <row r="419">
          <cell r="N419">
            <v>15381</v>
          </cell>
        </row>
        <row r="420">
          <cell r="N420">
            <v>5830</v>
          </cell>
        </row>
        <row r="421">
          <cell r="N421">
            <v>31273</v>
          </cell>
        </row>
        <row r="422">
          <cell r="N422">
            <v>7485</v>
          </cell>
        </row>
        <row r="423">
          <cell r="N423">
            <v>3521</v>
          </cell>
        </row>
        <row r="424">
          <cell r="N424">
            <v>20196</v>
          </cell>
        </row>
        <row r="425">
          <cell r="N425">
            <v>22824</v>
          </cell>
        </row>
        <row r="426">
          <cell r="N426">
            <v>44541</v>
          </cell>
        </row>
        <row r="427">
          <cell r="N427">
            <v>14282</v>
          </cell>
        </row>
        <row r="428">
          <cell r="N428">
            <v>12467</v>
          </cell>
        </row>
        <row r="429">
          <cell r="N429">
            <v>25223</v>
          </cell>
        </row>
        <row r="430">
          <cell r="N430">
            <v>3670</v>
          </cell>
        </row>
        <row r="431">
          <cell r="N431">
            <v>13317</v>
          </cell>
        </row>
        <row r="432">
          <cell r="N432">
            <v>12001</v>
          </cell>
        </row>
        <row r="433">
          <cell r="N433">
            <v>20827</v>
          </cell>
        </row>
        <row r="434">
          <cell r="N434">
            <v>4812</v>
          </cell>
        </row>
        <row r="435">
          <cell r="N435">
            <v>5588</v>
          </cell>
        </row>
        <row r="436">
          <cell r="N436">
            <v>2585</v>
          </cell>
        </row>
        <row r="437">
          <cell r="N437">
            <v>13950</v>
          </cell>
        </row>
        <row r="438">
          <cell r="N438">
            <v>8621</v>
          </cell>
        </row>
        <row r="439">
          <cell r="N439">
            <v>23998</v>
          </cell>
        </row>
        <row r="440">
          <cell r="N440">
            <v>10011</v>
          </cell>
        </row>
        <row r="441">
          <cell r="N441">
            <v>4554</v>
          </cell>
        </row>
        <row r="442">
          <cell r="N442">
            <v>18283</v>
          </cell>
        </row>
        <row r="443">
          <cell r="N443">
            <v>19893</v>
          </cell>
        </row>
        <row r="444">
          <cell r="N444">
            <v>19893</v>
          </cell>
        </row>
        <row r="445">
          <cell r="N445">
            <v>19893</v>
          </cell>
        </row>
        <row r="446">
          <cell r="N446">
            <v>19893</v>
          </cell>
        </row>
        <row r="447">
          <cell r="N447">
            <v>19893</v>
          </cell>
        </row>
        <row r="448">
          <cell r="N448">
            <v>18296</v>
          </cell>
        </row>
        <row r="449">
          <cell r="N449">
            <v>51576</v>
          </cell>
        </row>
        <row r="450">
          <cell r="N450">
            <v>13927</v>
          </cell>
        </row>
        <row r="451">
          <cell r="N451">
            <v>13927</v>
          </cell>
        </row>
        <row r="452">
          <cell r="N452">
            <v>13927</v>
          </cell>
        </row>
        <row r="453">
          <cell r="N453">
            <v>13927</v>
          </cell>
        </row>
        <row r="454">
          <cell r="N454">
            <v>13927</v>
          </cell>
        </row>
        <row r="455">
          <cell r="N455">
            <v>12016</v>
          </cell>
        </row>
        <row r="456">
          <cell r="N456">
            <v>48123</v>
          </cell>
        </row>
        <row r="457">
          <cell r="N457">
            <v>18276</v>
          </cell>
        </row>
        <row r="458">
          <cell r="N458">
            <v>18276</v>
          </cell>
        </row>
        <row r="459">
          <cell r="N459">
            <v>18276</v>
          </cell>
        </row>
        <row r="460">
          <cell r="N460">
            <v>18276</v>
          </cell>
        </row>
        <row r="461">
          <cell r="N461">
            <v>18276</v>
          </cell>
        </row>
        <row r="462">
          <cell r="N462">
            <v>25981</v>
          </cell>
        </row>
        <row r="463">
          <cell r="N463">
            <v>78295</v>
          </cell>
        </row>
        <row r="464">
          <cell r="N464">
            <v>14969</v>
          </cell>
        </row>
        <row r="465">
          <cell r="N465">
            <v>54911</v>
          </cell>
        </row>
        <row r="466">
          <cell r="N466">
            <v>21833</v>
          </cell>
        </row>
        <row r="467">
          <cell r="N467">
            <v>21833</v>
          </cell>
        </row>
        <row r="468">
          <cell r="N468">
            <v>21833</v>
          </cell>
        </row>
        <row r="469">
          <cell r="N469">
            <v>21833</v>
          </cell>
        </row>
        <row r="470">
          <cell r="N470">
            <v>21833</v>
          </cell>
        </row>
        <row r="471">
          <cell r="N471">
            <v>13963</v>
          </cell>
        </row>
        <row r="472">
          <cell r="N472">
            <v>50075</v>
          </cell>
        </row>
        <row r="473">
          <cell r="N473">
            <v>13838</v>
          </cell>
        </row>
        <row r="474">
          <cell r="N474">
            <v>13838</v>
          </cell>
        </row>
        <row r="475">
          <cell r="N475">
            <v>13838</v>
          </cell>
        </row>
        <row r="476">
          <cell r="N476">
            <v>13838</v>
          </cell>
        </row>
        <row r="477">
          <cell r="N477">
            <v>13838</v>
          </cell>
        </row>
        <row r="478">
          <cell r="N478">
            <v>88609</v>
          </cell>
        </row>
        <row r="479">
          <cell r="N479">
            <v>1</v>
          </cell>
        </row>
        <row r="480">
          <cell r="N480">
            <v>0</v>
          </cell>
        </row>
        <row r="481">
          <cell r="N481">
            <v>8642</v>
          </cell>
        </row>
        <row r="482">
          <cell r="N482">
            <v>15794</v>
          </cell>
        </row>
        <row r="483">
          <cell r="N483">
            <v>15794</v>
          </cell>
        </row>
        <row r="484">
          <cell r="N484">
            <v>15794</v>
          </cell>
        </row>
        <row r="485">
          <cell r="N485">
            <v>15794</v>
          </cell>
        </row>
        <row r="486">
          <cell r="N486">
            <v>15794</v>
          </cell>
        </row>
        <row r="487">
          <cell r="N487">
            <v>9004</v>
          </cell>
        </row>
        <row r="488">
          <cell r="N488">
            <v>76382</v>
          </cell>
        </row>
        <row r="489">
          <cell r="N489">
            <v>14273</v>
          </cell>
        </row>
        <row r="490">
          <cell r="N490">
            <v>14273</v>
          </cell>
        </row>
        <row r="491">
          <cell r="N491">
            <v>14273</v>
          </cell>
        </row>
        <row r="492">
          <cell r="N492">
            <v>14273</v>
          </cell>
        </row>
        <row r="493">
          <cell r="N493">
            <v>14273</v>
          </cell>
        </row>
        <row r="494">
          <cell r="N494">
            <v>7448</v>
          </cell>
        </row>
        <row r="495">
          <cell r="N495">
            <v>54039</v>
          </cell>
        </row>
        <row r="496">
          <cell r="N496">
            <v>67927</v>
          </cell>
        </row>
        <row r="497">
          <cell r="N497">
            <v>9189</v>
          </cell>
        </row>
        <row r="498">
          <cell r="N498">
            <v>10565</v>
          </cell>
        </row>
        <row r="499">
          <cell r="N499">
            <v>14181</v>
          </cell>
        </row>
        <row r="500">
          <cell r="N500">
            <v>14181</v>
          </cell>
        </row>
        <row r="501">
          <cell r="N501">
            <v>14181</v>
          </cell>
        </row>
        <row r="502">
          <cell r="N502">
            <v>14181</v>
          </cell>
        </row>
        <row r="503">
          <cell r="N503">
            <v>14181</v>
          </cell>
        </row>
        <row r="504">
          <cell r="N504">
            <v>8927</v>
          </cell>
        </row>
        <row r="505">
          <cell r="N505">
            <v>10384</v>
          </cell>
        </row>
        <row r="506">
          <cell r="N506">
            <v>10384</v>
          </cell>
        </row>
        <row r="507">
          <cell r="N507">
            <v>10384</v>
          </cell>
        </row>
        <row r="508">
          <cell r="N508">
            <v>10384</v>
          </cell>
        </row>
        <row r="509">
          <cell r="N509">
            <v>10384</v>
          </cell>
        </row>
        <row r="510">
          <cell r="N510">
            <v>100447</v>
          </cell>
        </row>
        <row r="511">
          <cell r="N511">
            <v>15000</v>
          </cell>
        </row>
        <row r="512">
          <cell r="N512">
            <v>18530</v>
          </cell>
        </row>
        <row r="513">
          <cell r="N513">
            <v>18530</v>
          </cell>
        </row>
        <row r="514">
          <cell r="N514">
            <v>18530</v>
          </cell>
        </row>
        <row r="515">
          <cell r="N515">
            <v>18530</v>
          </cell>
        </row>
        <row r="516">
          <cell r="N516">
            <v>18530</v>
          </cell>
        </row>
        <row r="517">
          <cell r="N517">
            <v>15020</v>
          </cell>
        </row>
        <row r="518">
          <cell r="N518">
            <v>2391</v>
          </cell>
        </row>
        <row r="519">
          <cell r="N519">
            <v>12940</v>
          </cell>
        </row>
        <row r="520">
          <cell r="N520">
            <v>85000</v>
          </cell>
        </row>
        <row r="521">
          <cell r="N521">
            <v>6975</v>
          </cell>
        </row>
        <row r="522">
          <cell r="N522">
            <v>4250</v>
          </cell>
        </row>
        <row r="523">
          <cell r="N523">
            <v>14924</v>
          </cell>
        </row>
        <row r="524">
          <cell r="N524">
            <v>14924</v>
          </cell>
        </row>
        <row r="525">
          <cell r="N525">
            <v>14924</v>
          </cell>
        </row>
        <row r="526">
          <cell r="N526">
            <v>14924</v>
          </cell>
        </row>
        <row r="527">
          <cell r="N527">
            <v>14924</v>
          </cell>
        </row>
        <row r="528">
          <cell r="N528">
            <v>11665</v>
          </cell>
        </row>
        <row r="529">
          <cell r="N529">
            <v>0</v>
          </cell>
        </row>
        <row r="530">
          <cell r="N530">
            <v>0</v>
          </cell>
        </row>
        <row r="531">
          <cell r="N531">
            <v>1110688</v>
          </cell>
        </row>
        <row r="532">
          <cell r="N532">
            <v>300000</v>
          </cell>
        </row>
        <row r="533">
          <cell r="N533">
            <v>320000</v>
          </cell>
        </row>
        <row r="534">
          <cell r="N534">
            <v>425000</v>
          </cell>
        </row>
        <row r="535">
          <cell r="N535">
            <v>500000</v>
          </cell>
        </row>
        <row r="536">
          <cell r="N536">
            <v>500000</v>
          </cell>
        </row>
        <row r="537">
          <cell r="N537">
            <v>0</v>
          </cell>
        </row>
        <row r="538">
          <cell r="N538">
            <v>0</v>
          </cell>
        </row>
        <row r="539">
          <cell r="N539">
            <v>0</v>
          </cell>
        </row>
        <row r="540">
          <cell r="N540">
            <v>0</v>
          </cell>
        </row>
        <row r="541">
          <cell r="N541">
            <v>0</v>
          </cell>
        </row>
        <row r="542">
          <cell r="N542">
            <v>5535084</v>
          </cell>
        </row>
        <row r="543">
          <cell r="N543">
            <v>1295816</v>
          </cell>
        </row>
        <row r="544">
          <cell r="N544">
            <v>1295816</v>
          </cell>
        </row>
        <row r="545">
          <cell r="N545">
            <v>0</v>
          </cell>
        </row>
        <row r="546">
          <cell r="N546">
            <v>0</v>
          </cell>
        </row>
        <row r="547">
          <cell r="N547">
            <v>0</v>
          </cell>
        </row>
        <row r="548">
          <cell r="N548">
            <v>0</v>
          </cell>
        </row>
        <row r="549">
          <cell r="N549">
            <v>0</v>
          </cell>
        </row>
        <row r="550">
          <cell r="N550">
            <v>0</v>
          </cell>
        </row>
        <row r="551">
          <cell r="N551">
            <v>0</v>
          </cell>
        </row>
        <row r="552">
          <cell r="N552">
            <v>0</v>
          </cell>
        </row>
        <row r="553">
          <cell r="N553">
            <v>0</v>
          </cell>
        </row>
        <row r="554">
          <cell r="N554">
            <v>0</v>
          </cell>
        </row>
        <row r="555">
          <cell r="N555">
            <v>0</v>
          </cell>
        </row>
        <row r="556">
          <cell r="N556">
            <v>0</v>
          </cell>
        </row>
        <row r="557">
          <cell r="N557">
            <v>0</v>
          </cell>
        </row>
        <row r="558">
          <cell r="N558">
            <v>0</v>
          </cell>
        </row>
        <row r="559">
          <cell r="N559">
            <v>0</v>
          </cell>
        </row>
        <row r="560">
          <cell r="N560">
            <v>0</v>
          </cell>
        </row>
        <row r="561">
          <cell r="N561">
            <v>0</v>
          </cell>
        </row>
        <row r="562">
          <cell r="N562">
            <v>0</v>
          </cell>
        </row>
        <row r="563">
          <cell r="N563">
            <v>0</v>
          </cell>
        </row>
        <row r="564">
          <cell r="N564">
            <v>0</v>
          </cell>
        </row>
        <row r="565">
          <cell r="N565">
            <v>0</v>
          </cell>
        </row>
        <row r="566">
          <cell r="N566">
            <v>0</v>
          </cell>
        </row>
        <row r="567">
          <cell r="N567">
            <v>0</v>
          </cell>
        </row>
        <row r="568">
          <cell r="N568">
            <v>0</v>
          </cell>
        </row>
        <row r="569">
          <cell r="N569">
            <v>0</v>
          </cell>
        </row>
        <row r="570">
          <cell r="N570">
            <v>0</v>
          </cell>
        </row>
        <row r="571">
          <cell r="N571">
            <v>0</v>
          </cell>
        </row>
        <row r="572">
          <cell r="N572">
            <v>0</v>
          </cell>
        </row>
        <row r="573">
          <cell r="N573">
            <v>0</v>
          </cell>
        </row>
        <row r="574">
          <cell r="N574">
            <v>0</v>
          </cell>
        </row>
        <row r="575">
          <cell r="N575">
            <v>0</v>
          </cell>
        </row>
        <row r="576">
          <cell r="N576">
            <v>0</v>
          </cell>
        </row>
        <row r="577">
          <cell r="N577">
            <v>0</v>
          </cell>
        </row>
        <row r="578">
          <cell r="N578">
            <v>0</v>
          </cell>
        </row>
        <row r="579">
          <cell r="N579">
            <v>0</v>
          </cell>
        </row>
        <row r="580">
          <cell r="N580">
            <v>0</v>
          </cell>
        </row>
        <row r="581">
          <cell r="N581">
            <v>0</v>
          </cell>
        </row>
        <row r="582">
          <cell r="N582">
            <v>0</v>
          </cell>
        </row>
        <row r="583">
          <cell r="N583">
            <v>0</v>
          </cell>
        </row>
        <row r="584">
          <cell r="N584">
            <v>0</v>
          </cell>
        </row>
        <row r="585">
          <cell r="N585">
            <v>0</v>
          </cell>
        </row>
        <row r="586">
          <cell r="N586">
            <v>0</v>
          </cell>
        </row>
        <row r="587">
          <cell r="N587">
            <v>0</v>
          </cell>
        </row>
        <row r="588">
          <cell r="N588">
            <v>0</v>
          </cell>
        </row>
        <row r="589">
          <cell r="N589">
            <v>0</v>
          </cell>
        </row>
        <row r="590">
          <cell r="N590">
            <v>0</v>
          </cell>
        </row>
        <row r="591">
          <cell r="N591">
            <v>0</v>
          </cell>
        </row>
        <row r="592">
          <cell r="N592">
            <v>0</v>
          </cell>
        </row>
        <row r="593">
          <cell r="N593">
            <v>0</v>
          </cell>
        </row>
        <row r="594">
          <cell r="N594">
            <v>0</v>
          </cell>
        </row>
        <row r="595">
          <cell r="N595">
            <v>0</v>
          </cell>
        </row>
        <row r="596">
          <cell r="N596">
            <v>0</v>
          </cell>
        </row>
        <row r="597">
          <cell r="N597">
            <v>0</v>
          </cell>
        </row>
        <row r="598">
          <cell r="N598">
            <v>0</v>
          </cell>
        </row>
        <row r="599">
          <cell r="N599">
            <v>0</v>
          </cell>
        </row>
        <row r="600">
          <cell r="N600">
            <v>0</v>
          </cell>
        </row>
        <row r="601">
          <cell r="N601">
            <v>0</v>
          </cell>
        </row>
        <row r="602">
          <cell r="N602">
            <v>1441952</v>
          </cell>
        </row>
        <row r="603">
          <cell r="N603">
            <v>1000000</v>
          </cell>
        </row>
        <row r="604">
          <cell r="N604">
            <v>1500000</v>
          </cell>
        </row>
        <row r="605">
          <cell r="N605">
            <v>2000000</v>
          </cell>
        </row>
        <row r="606">
          <cell r="N606">
            <v>1750000</v>
          </cell>
        </row>
        <row r="607">
          <cell r="N607">
            <v>2000000</v>
          </cell>
        </row>
        <row r="608">
          <cell r="N608">
            <v>2000000</v>
          </cell>
        </row>
        <row r="609">
          <cell r="N609">
            <v>2000000</v>
          </cell>
        </row>
        <row r="610">
          <cell r="N610">
            <v>1000000</v>
          </cell>
        </row>
        <row r="611">
          <cell r="N611">
            <v>1750000</v>
          </cell>
        </row>
        <row r="612">
          <cell r="N612">
            <v>248077</v>
          </cell>
        </row>
        <row r="613">
          <cell r="N613">
            <v>15000</v>
          </cell>
        </row>
        <row r="614">
          <cell r="N614">
            <v>15000</v>
          </cell>
        </row>
        <row r="615">
          <cell r="N615">
            <v>14000</v>
          </cell>
        </row>
        <row r="616">
          <cell r="N616">
            <v>1000</v>
          </cell>
        </row>
        <row r="617">
          <cell r="N617">
            <v>1000000</v>
          </cell>
        </row>
        <row r="618">
          <cell r="N618">
            <v>1000000</v>
          </cell>
        </row>
        <row r="619">
          <cell r="N619">
            <v>1250000</v>
          </cell>
        </row>
        <row r="620">
          <cell r="N620">
            <v>1500000</v>
          </cell>
        </row>
        <row r="621">
          <cell r="N621">
            <v>2221399</v>
          </cell>
        </row>
        <row r="622">
          <cell r="N622">
            <v>165000</v>
          </cell>
        </row>
        <row r="623">
          <cell r="N623">
            <v>100000</v>
          </cell>
        </row>
        <row r="624">
          <cell r="N624">
            <v>500000</v>
          </cell>
        </row>
        <row r="625">
          <cell r="N625">
            <v>500000</v>
          </cell>
        </row>
        <row r="626">
          <cell r="N626">
            <v>100000</v>
          </cell>
        </row>
        <row r="627">
          <cell r="N627">
            <v>1000000</v>
          </cell>
        </row>
        <row r="628">
          <cell r="N628">
            <v>500000</v>
          </cell>
        </row>
        <row r="629">
          <cell r="N629">
            <v>100000</v>
          </cell>
        </row>
        <row r="630">
          <cell r="N630">
            <v>150000</v>
          </cell>
        </row>
        <row r="631">
          <cell r="N631">
            <v>100000</v>
          </cell>
        </row>
        <row r="632">
          <cell r="N632">
            <v>13200</v>
          </cell>
        </row>
        <row r="633">
          <cell r="N633">
            <v>22800</v>
          </cell>
        </row>
        <row r="634">
          <cell r="N634">
            <v>2100</v>
          </cell>
        </row>
        <row r="635">
          <cell r="N635">
            <v>4500</v>
          </cell>
        </row>
        <row r="636">
          <cell r="N636">
            <v>800</v>
          </cell>
        </row>
        <row r="637">
          <cell r="N637">
            <v>1900</v>
          </cell>
        </row>
        <row r="638">
          <cell r="N638">
            <v>3650</v>
          </cell>
        </row>
        <row r="639">
          <cell r="N639">
            <v>1850</v>
          </cell>
        </row>
        <row r="640">
          <cell r="N640">
            <v>2150</v>
          </cell>
        </row>
        <row r="641">
          <cell r="N641">
            <v>2000</v>
          </cell>
        </row>
        <row r="642">
          <cell r="N642">
            <v>1000</v>
          </cell>
        </row>
        <row r="643">
          <cell r="N643">
            <v>1460</v>
          </cell>
        </row>
        <row r="644">
          <cell r="N644">
            <v>3100</v>
          </cell>
        </row>
        <row r="645">
          <cell r="N645">
            <v>1000</v>
          </cell>
        </row>
        <row r="646">
          <cell r="N646">
            <v>1300</v>
          </cell>
        </row>
        <row r="647">
          <cell r="N647">
            <v>1350</v>
          </cell>
        </row>
        <row r="648">
          <cell r="N648">
            <v>800</v>
          </cell>
        </row>
        <row r="649">
          <cell r="N649">
            <v>1000</v>
          </cell>
        </row>
        <row r="650">
          <cell r="N650">
            <v>1000</v>
          </cell>
        </row>
        <row r="651">
          <cell r="N651">
            <v>500</v>
          </cell>
        </row>
        <row r="652">
          <cell r="N652">
            <v>12300</v>
          </cell>
        </row>
        <row r="653">
          <cell r="N653">
            <v>20000</v>
          </cell>
        </row>
        <row r="654">
          <cell r="N654">
            <v>1500</v>
          </cell>
        </row>
        <row r="655">
          <cell r="N655">
            <v>2750</v>
          </cell>
        </row>
        <row r="656">
          <cell r="N656">
            <v>1000</v>
          </cell>
        </row>
        <row r="657">
          <cell r="N657">
            <v>1000</v>
          </cell>
        </row>
        <row r="658">
          <cell r="N658">
            <v>1000</v>
          </cell>
        </row>
        <row r="659">
          <cell r="N659">
            <v>1000</v>
          </cell>
        </row>
        <row r="660">
          <cell r="N660">
            <v>6620</v>
          </cell>
        </row>
        <row r="661">
          <cell r="N661">
            <v>6400</v>
          </cell>
        </row>
        <row r="662">
          <cell r="N662">
            <v>1000</v>
          </cell>
        </row>
        <row r="663">
          <cell r="N663">
            <v>9000</v>
          </cell>
        </row>
        <row r="664">
          <cell r="N664">
            <v>5000</v>
          </cell>
        </row>
        <row r="665">
          <cell r="N665">
            <v>29000</v>
          </cell>
        </row>
        <row r="666">
          <cell r="N666">
            <v>72971</v>
          </cell>
        </row>
        <row r="667">
          <cell r="N667">
            <v>1000</v>
          </cell>
        </row>
        <row r="668">
          <cell r="N668">
            <v>1000</v>
          </cell>
        </row>
        <row r="669">
          <cell r="N669">
            <v>2000</v>
          </cell>
        </row>
        <row r="670">
          <cell r="N670">
            <v>20000</v>
          </cell>
        </row>
        <row r="671">
          <cell r="N671">
            <v>18900</v>
          </cell>
        </row>
        <row r="672">
          <cell r="N672">
            <v>1000</v>
          </cell>
        </row>
        <row r="673">
          <cell r="N673">
            <v>2000</v>
          </cell>
        </row>
        <row r="674">
          <cell r="N674">
            <v>2500</v>
          </cell>
        </row>
        <row r="675">
          <cell r="N675">
            <v>1000</v>
          </cell>
        </row>
        <row r="676">
          <cell r="N676">
            <v>7570</v>
          </cell>
        </row>
        <row r="677">
          <cell r="N677">
            <v>2000</v>
          </cell>
        </row>
        <row r="678">
          <cell r="N678">
            <v>1100</v>
          </cell>
        </row>
        <row r="679">
          <cell r="N679">
            <v>5000</v>
          </cell>
        </row>
        <row r="680">
          <cell r="N680">
            <v>14000</v>
          </cell>
        </row>
        <row r="681">
          <cell r="N681">
            <v>4000</v>
          </cell>
        </row>
        <row r="682">
          <cell r="N682">
            <v>14000</v>
          </cell>
        </row>
        <row r="683">
          <cell r="N683">
            <v>14000</v>
          </cell>
        </row>
        <row r="684">
          <cell r="N684">
            <v>5050</v>
          </cell>
        </row>
        <row r="685">
          <cell r="N685">
            <v>2000</v>
          </cell>
        </row>
        <row r="686">
          <cell r="N686">
            <v>4372</v>
          </cell>
        </row>
        <row r="687">
          <cell r="N687">
            <v>1000</v>
          </cell>
        </row>
        <row r="688">
          <cell r="N688">
            <v>5000</v>
          </cell>
        </row>
        <row r="689">
          <cell r="N689">
            <v>6407</v>
          </cell>
        </row>
        <row r="690">
          <cell r="N690">
            <v>50000</v>
          </cell>
        </row>
        <row r="691">
          <cell r="N691">
            <v>19402</v>
          </cell>
        </row>
        <row r="692">
          <cell r="N692">
            <v>30000</v>
          </cell>
        </row>
        <row r="693">
          <cell r="N693">
            <v>1000</v>
          </cell>
        </row>
        <row r="694">
          <cell r="N694">
            <v>2050</v>
          </cell>
        </row>
        <row r="695">
          <cell r="N695">
            <v>4100</v>
          </cell>
        </row>
        <row r="696">
          <cell r="N696">
            <v>1000</v>
          </cell>
        </row>
        <row r="697">
          <cell r="N697">
            <v>8000</v>
          </cell>
        </row>
        <row r="698">
          <cell r="N698">
            <v>2000</v>
          </cell>
        </row>
        <row r="699">
          <cell r="N699">
            <v>11000</v>
          </cell>
        </row>
        <row r="700">
          <cell r="N700">
            <v>25000</v>
          </cell>
        </row>
        <row r="701">
          <cell r="N701">
            <v>2000</v>
          </cell>
        </row>
        <row r="702">
          <cell r="N702">
            <v>30000</v>
          </cell>
        </row>
        <row r="703">
          <cell r="N703">
            <v>2000</v>
          </cell>
        </row>
        <row r="704">
          <cell r="N704">
            <v>3886</v>
          </cell>
        </row>
        <row r="705">
          <cell r="N705">
            <v>50000</v>
          </cell>
        </row>
        <row r="706">
          <cell r="N706">
            <v>2000</v>
          </cell>
        </row>
        <row r="707">
          <cell r="N707">
            <v>50000</v>
          </cell>
        </row>
        <row r="708">
          <cell r="N708">
            <v>4000</v>
          </cell>
        </row>
        <row r="709">
          <cell r="N709">
            <v>3110</v>
          </cell>
        </row>
        <row r="710">
          <cell r="N710">
            <v>500</v>
          </cell>
        </row>
        <row r="711">
          <cell r="N711">
            <v>10000</v>
          </cell>
        </row>
        <row r="712">
          <cell r="N712">
            <v>12150</v>
          </cell>
        </row>
        <row r="713">
          <cell r="N713">
            <v>50000</v>
          </cell>
        </row>
        <row r="714">
          <cell r="N714">
            <v>25000</v>
          </cell>
        </row>
        <row r="715">
          <cell r="N715">
            <v>1200</v>
          </cell>
        </row>
        <row r="716">
          <cell r="N716">
            <v>26923</v>
          </cell>
        </row>
        <row r="717">
          <cell r="N717">
            <v>29593</v>
          </cell>
        </row>
        <row r="718">
          <cell r="N718">
            <v>1300</v>
          </cell>
        </row>
        <row r="719">
          <cell r="N719">
            <v>12000</v>
          </cell>
        </row>
        <row r="720">
          <cell r="N720">
            <v>1000</v>
          </cell>
        </row>
        <row r="721">
          <cell r="N721">
            <v>1000</v>
          </cell>
        </row>
        <row r="722">
          <cell r="N722">
            <v>1000</v>
          </cell>
        </row>
        <row r="723">
          <cell r="N723">
            <v>5000</v>
          </cell>
        </row>
        <row r="724">
          <cell r="N724">
            <v>1000</v>
          </cell>
        </row>
        <row r="725">
          <cell r="N725">
            <v>3900</v>
          </cell>
        </row>
        <row r="726">
          <cell r="N726">
            <v>1000</v>
          </cell>
        </row>
        <row r="727">
          <cell r="N727">
            <v>12674</v>
          </cell>
        </row>
        <row r="728">
          <cell r="N728">
            <v>25000</v>
          </cell>
        </row>
        <row r="729">
          <cell r="N729">
            <v>25000</v>
          </cell>
        </row>
        <row r="730">
          <cell r="N730">
            <v>1000</v>
          </cell>
        </row>
        <row r="731">
          <cell r="N731">
            <v>25000</v>
          </cell>
        </row>
        <row r="732">
          <cell r="N732">
            <v>17000</v>
          </cell>
        </row>
        <row r="733">
          <cell r="N733">
            <v>10000</v>
          </cell>
        </row>
        <row r="734">
          <cell r="N734">
            <v>10000</v>
          </cell>
        </row>
        <row r="735">
          <cell r="N735">
            <v>2400</v>
          </cell>
        </row>
        <row r="736">
          <cell r="N736">
            <v>3000</v>
          </cell>
        </row>
        <row r="737">
          <cell r="N737">
            <v>1000</v>
          </cell>
        </row>
        <row r="738">
          <cell r="N738">
            <v>15000</v>
          </cell>
        </row>
        <row r="739">
          <cell r="N739">
            <v>3000</v>
          </cell>
        </row>
        <row r="740">
          <cell r="N740">
            <v>3000</v>
          </cell>
        </row>
        <row r="741">
          <cell r="N741">
            <v>10000</v>
          </cell>
        </row>
        <row r="742">
          <cell r="N742">
            <v>1350</v>
          </cell>
        </row>
        <row r="743">
          <cell r="N743">
            <v>2450</v>
          </cell>
        </row>
        <row r="744">
          <cell r="N744">
            <v>2050</v>
          </cell>
        </row>
        <row r="745">
          <cell r="N745">
            <v>5000</v>
          </cell>
        </row>
        <row r="746">
          <cell r="N746">
            <v>3550</v>
          </cell>
        </row>
        <row r="747">
          <cell r="N747">
            <v>23000</v>
          </cell>
        </row>
        <row r="748">
          <cell r="N748">
            <v>12000</v>
          </cell>
        </row>
        <row r="749">
          <cell r="N749">
            <v>2000</v>
          </cell>
        </row>
        <row r="750">
          <cell r="N750">
            <v>20200</v>
          </cell>
        </row>
        <row r="751">
          <cell r="N751">
            <v>2200</v>
          </cell>
        </row>
        <row r="752">
          <cell r="N752">
            <v>10000</v>
          </cell>
        </row>
        <row r="753">
          <cell r="N753">
            <v>3000</v>
          </cell>
        </row>
        <row r="754">
          <cell r="N754">
            <v>1000</v>
          </cell>
        </row>
        <row r="755">
          <cell r="N755">
            <v>35070</v>
          </cell>
        </row>
        <row r="756">
          <cell r="N756">
            <v>56230</v>
          </cell>
        </row>
        <row r="757">
          <cell r="N757">
            <v>1000</v>
          </cell>
        </row>
        <row r="758">
          <cell r="N758">
            <v>50000</v>
          </cell>
        </row>
        <row r="759">
          <cell r="N759">
            <v>1050</v>
          </cell>
        </row>
        <row r="760">
          <cell r="N760">
            <v>2550</v>
          </cell>
        </row>
        <row r="761">
          <cell r="N761">
            <v>4600</v>
          </cell>
        </row>
        <row r="762">
          <cell r="N762">
            <v>2300</v>
          </cell>
        </row>
        <row r="763">
          <cell r="N763">
            <v>360</v>
          </cell>
        </row>
        <row r="764">
          <cell r="N764">
            <v>140</v>
          </cell>
        </row>
        <row r="765">
          <cell r="N765">
            <v>1000</v>
          </cell>
        </row>
        <row r="766">
          <cell r="N766">
            <v>1100</v>
          </cell>
        </row>
        <row r="767">
          <cell r="N767">
            <v>113000</v>
          </cell>
        </row>
        <row r="768">
          <cell r="N768">
            <v>500</v>
          </cell>
        </row>
        <row r="769">
          <cell r="N769">
            <v>500</v>
          </cell>
        </row>
        <row r="770">
          <cell r="N770">
            <v>6730</v>
          </cell>
        </row>
        <row r="771">
          <cell r="N771">
            <v>7700</v>
          </cell>
        </row>
        <row r="772">
          <cell r="N772">
            <v>5000</v>
          </cell>
        </row>
        <row r="773">
          <cell r="N773">
            <v>50000</v>
          </cell>
        </row>
        <row r="774">
          <cell r="N774">
            <v>2250</v>
          </cell>
        </row>
        <row r="775">
          <cell r="N775">
            <v>1400</v>
          </cell>
        </row>
        <row r="776">
          <cell r="N776">
            <v>2550</v>
          </cell>
        </row>
        <row r="777">
          <cell r="N777">
            <v>5000</v>
          </cell>
        </row>
        <row r="778">
          <cell r="N778">
            <v>1150</v>
          </cell>
        </row>
        <row r="779">
          <cell r="N779">
            <v>1000</v>
          </cell>
        </row>
        <row r="780">
          <cell r="N780">
            <v>3000</v>
          </cell>
        </row>
        <row r="781">
          <cell r="N781">
            <v>3000</v>
          </cell>
        </row>
        <row r="782">
          <cell r="N782">
            <v>3000</v>
          </cell>
        </row>
        <row r="783">
          <cell r="N783">
            <v>4200</v>
          </cell>
        </row>
        <row r="784">
          <cell r="N784">
            <v>1100</v>
          </cell>
        </row>
        <row r="785">
          <cell r="N785">
            <v>24750</v>
          </cell>
        </row>
        <row r="786">
          <cell r="N786">
            <v>1000</v>
          </cell>
        </row>
        <row r="787">
          <cell r="N787">
            <v>10000</v>
          </cell>
        </row>
        <row r="788">
          <cell r="N788">
            <v>3231</v>
          </cell>
        </row>
        <row r="789">
          <cell r="N789">
            <v>4000</v>
          </cell>
        </row>
        <row r="790">
          <cell r="N790">
            <v>10000</v>
          </cell>
        </row>
        <row r="791">
          <cell r="N791">
            <v>1000</v>
          </cell>
        </row>
        <row r="792">
          <cell r="N792">
            <v>6550</v>
          </cell>
        </row>
        <row r="793">
          <cell r="N793">
            <v>600</v>
          </cell>
        </row>
        <row r="794">
          <cell r="N794">
            <v>2980</v>
          </cell>
        </row>
        <row r="795">
          <cell r="N795">
            <v>1700</v>
          </cell>
        </row>
        <row r="796">
          <cell r="N796">
            <v>200000</v>
          </cell>
        </row>
        <row r="797">
          <cell r="N797">
            <v>1650</v>
          </cell>
        </row>
        <row r="798">
          <cell r="N798">
            <v>10000</v>
          </cell>
        </row>
        <row r="799">
          <cell r="N799">
            <v>1200</v>
          </cell>
        </row>
        <row r="800">
          <cell r="N800">
            <v>12000</v>
          </cell>
        </row>
        <row r="801">
          <cell r="N801">
            <v>2000</v>
          </cell>
        </row>
        <row r="802">
          <cell r="N802">
            <v>1000</v>
          </cell>
        </row>
        <row r="803">
          <cell r="N803">
            <v>3900</v>
          </cell>
        </row>
        <row r="804">
          <cell r="N804">
            <v>20000</v>
          </cell>
        </row>
        <row r="805">
          <cell r="N805">
            <v>10000</v>
          </cell>
        </row>
        <row r="806">
          <cell r="N806">
            <v>8750</v>
          </cell>
        </row>
        <row r="807">
          <cell r="N807">
            <v>10000</v>
          </cell>
        </row>
        <row r="808">
          <cell r="N808">
            <v>25000</v>
          </cell>
        </row>
        <row r="809">
          <cell r="N809">
            <v>700</v>
          </cell>
        </row>
        <row r="810">
          <cell r="N810">
            <v>700</v>
          </cell>
        </row>
        <row r="811">
          <cell r="N811">
            <v>2707</v>
          </cell>
        </row>
        <row r="812">
          <cell r="N812">
            <v>10000</v>
          </cell>
        </row>
        <row r="813">
          <cell r="N813">
            <v>1450</v>
          </cell>
        </row>
        <row r="814">
          <cell r="N814">
            <v>20000</v>
          </cell>
        </row>
        <row r="815">
          <cell r="N815">
            <v>8250</v>
          </cell>
        </row>
        <row r="816">
          <cell r="N816">
            <v>3650</v>
          </cell>
        </row>
        <row r="817">
          <cell r="N817">
            <v>1000</v>
          </cell>
        </row>
        <row r="818">
          <cell r="N818">
            <v>2750</v>
          </cell>
        </row>
        <row r="819">
          <cell r="N819">
            <v>1000</v>
          </cell>
        </row>
        <row r="820">
          <cell r="N820">
            <v>9354</v>
          </cell>
        </row>
        <row r="821">
          <cell r="N821">
            <v>743</v>
          </cell>
        </row>
        <row r="822">
          <cell r="N822">
            <v>15000</v>
          </cell>
        </row>
        <row r="823">
          <cell r="N823">
            <v>13372</v>
          </cell>
        </row>
        <row r="824">
          <cell r="N824">
            <v>20000</v>
          </cell>
        </row>
        <row r="825">
          <cell r="N825">
            <v>2420</v>
          </cell>
        </row>
        <row r="826">
          <cell r="N826">
            <v>4140</v>
          </cell>
        </row>
        <row r="827">
          <cell r="N827">
            <v>60000</v>
          </cell>
        </row>
        <row r="828">
          <cell r="N828">
            <v>50000</v>
          </cell>
        </row>
        <row r="829">
          <cell r="N829">
            <v>6000</v>
          </cell>
        </row>
        <row r="830">
          <cell r="N830">
            <v>3000</v>
          </cell>
        </row>
        <row r="831">
          <cell r="N831">
            <v>10000</v>
          </cell>
        </row>
        <row r="832">
          <cell r="N832">
            <v>4500</v>
          </cell>
        </row>
        <row r="833">
          <cell r="N833">
            <v>800</v>
          </cell>
        </row>
        <row r="834">
          <cell r="N834">
            <v>1000</v>
          </cell>
        </row>
        <row r="835">
          <cell r="N835">
            <v>2150</v>
          </cell>
        </row>
        <row r="836">
          <cell r="N836">
            <v>13000</v>
          </cell>
        </row>
        <row r="837">
          <cell r="N837">
            <v>2000</v>
          </cell>
        </row>
        <row r="838">
          <cell r="N838">
            <v>2000</v>
          </cell>
        </row>
        <row r="839">
          <cell r="N839">
            <v>2950</v>
          </cell>
        </row>
        <row r="840">
          <cell r="N840">
            <v>1000</v>
          </cell>
        </row>
        <row r="841">
          <cell r="N841">
            <v>1000</v>
          </cell>
        </row>
        <row r="842">
          <cell r="N842">
            <v>1000</v>
          </cell>
        </row>
        <row r="843">
          <cell r="N843">
            <v>73529</v>
          </cell>
        </row>
        <row r="844">
          <cell r="N844">
            <v>2310</v>
          </cell>
        </row>
        <row r="845">
          <cell r="N845">
            <v>3750</v>
          </cell>
        </row>
        <row r="846">
          <cell r="N846">
            <v>10000</v>
          </cell>
        </row>
        <row r="847">
          <cell r="N847">
            <v>10000</v>
          </cell>
        </row>
        <row r="848">
          <cell r="N848">
            <v>20000</v>
          </cell>
        </row>
        <row r="849">
          <cell r="N849">
            <v>2229</v>
          </cell>
        </row>
        <row r="850">
          <cell r="N850">
            <v>1270</v>
          </cell>
        </row>
        <row r="851">
          <cell r="N851">
            <v>1800</v>
          </cell>
        </row>
        <row r="852">
          <cell r="N852">
            <v>1150</v>
          </cell>
        </row>
        <row r="853">
          <cell r="N853">
            <v>1500</v>
          </cell>
        </row>
        <row r="854">
          <cell r="N854">
            <v>1850</v>
          </cell>
        </row>
        <row r="855">
          <cell r="N855">
            <v>4000</v>
          </cell>
        </row>
        <row r="856">
          <cell r="N856">
            <v>7995</v>
          </cell>
        </row>
        <row r="857">
          <cell r="N857">
            <v>16500</v>
          </cell>
        </row>
        <row r="858">
          <cell r="N858">
            <v>6133</v>
          </cell>
        </row>
        <row r="859">
          <cell r="N859">
            <v>750</v>
          </cell>
        </row>
        <row r="860">
          <cell r="N860">
            <v>2450</v>
          </cell>
        </row>
        <row r="861">
          <cell r="N861">
            <v>3750</v>
          </cell>
        </row>
        <row r="862">
          <cell r="N862">
            <v>1800</v>
          </cell>
        </row>
        <row r="863">
          <cell r="N863">
            <v>5943</v>
          </cell>
        </row>
        <row r="864">
          <cell r="N864">
            <v>5943</v>
          </cell>
        </row>
        <row r="865">
          <cell r="N865">
            <v>6000</v>
          </cell>
        </row>
        <row r="866">
          <cell r="N866">
            <v>5000</v>
          </cell>
        </row>
        <row r="867">
          <cell r="N867">
            <v>1000</v>
          </cell>
        </row>
        <row r="868">
          <cell r="N868">
            <v>2000</v>
          </cell>
        </row>
        <row r="869">
          <cell r="N869">
            <v>7429</v>
          </cell>
        </row>
        <row r="870">
          <cell r="N870">
            <v>2700</v>
          </cell>
        </row>
        <row r="871">
          <cell r="N871">
            <v>600</v>
          </cell>
        </row>
        <row r="872">
          <cell r="N872">
            <v>7550</v>
          </cell>
        </row>
        <row r="873">
          <cell r="N873">
            <v>3714</v>
          </cell>
        </row>
        <row r="874">
          <cell r="N874">
            <v>14150</v>
          </cell>
        </row>
        <row r="875">
          <cell r="N875">
            <v>11800</v>
          </cell>
        </row>
        <row r="876">
          <cell r="N876">
            <v>1550</v>
          </cell>
        </row>
        <row r="877">
          <cell r="N877">
            <v>1550</v>
          </cell>
        </row>
        <row r="878">
          <cell r="N878">
            <v>1000</v>
          </cell>
        </row>
        <row r="879">
          <cell r="N879">
            <v>1000</v>
          </cell>
        </row>
        <row r="880">
          <cell r="N880">
            <v>25000</v>
          </cell>
        </row>
        <row r="881">
          <cell r="N881">
            <v>3000</v>
          </cell>
        </row>
        <row r="882">
          <cell r="N882">
            <v>1406</v>
          </cell>
        </row>
        <row r="883">
          <cell r="N883">
            <v>3000</v>
          </cell>
        </row>
        <row r="884">
          <cell r="N884">
            <v>1550</v>
          </cell>
        </row>
        <row r="885">
          <cell r="N885">
            <v>23174</v>
          </cell>
        </row>
        <row r="886">
          <cell r="N886">
            <v>0</v>
          </cell>
        </row>
        <row r="887">
          <cell r="N887">
            <v>-67320</v>
          </cell>
        </row>
        <row r="888">
          <cell r="N888">
            <v>-57930</v>
          </cell>
        </row>
        <row r="889">
          <cell r="N889">
            <v>29227318</v>
          </cell>
        </row>
        <row r="890">
          <cell r="N890">
            <v>188000</v>
          </cell>
        </row>
        <row r="891">
          <cell r="N891">
            <v>8000</v>
          </cell>
        </row>
        <row r="892">
          <cell r="N892">
            <v>3000</v>
          </cell>
        </row>
        <row r="893">
          <cell r="N893">
            <v>470000</v>
          </cell>
        </row>
        <row r="894">
          <cell r="N894">
            <v>20000</v>
          </cell>
        </row>
        <row r="895">
          <cell r="N895">
            <v>7500</v>
          </cell>
        </row>
        <row r="896">
          <cell r="N896">
            <v>658000</v>
          </cell>
        </row>
        <row r="897">
          <cell r="N897">
            <v>28000</v>
          </cell>
        </row>
        <row r="898">
          <cell r="N898">
            <v>10500</v>
          </cell>
        </row>
        <row r="899">
          <cell r="N899">
            <v>658000</v>
          </cell>
        </row>
        <row r="900">
          <cell r="N900">
            <v>28000</v>
          </cell>
        </row>
        <row r="901">
          <cell r="N901">
            <v>10500</v>
          </cell>
        </row>
        <row r="902">
          <cell r="N902">
            <v>-247655</v>
          </cell>
        </row>
        <row r="903">
          <cell r="N903">
            <v>1841845</v>
          </cell>
        </row>
        <row r="904">
          <cell r="N904">
            <v>0</v>
          </cell>
        </row>
        <row r="905">
          <cell r="N905">
            <v>0</v>
          </cell>
        </row>
        <row r="906">
          <cell r="N906">
            <v>0</v>
          </cell>
        </row>
        <row r="907">
          <cell r="N907">
            <v>0</v>
          </cell>
        </row>
        <row r="908">
          <cell r="N908">
            <v>370920</v>
          </cell>
        </row>
        <row r="909">
          <cell r="N909">
            <v>1500000</v>
          </cell>
        </row>
        <row r="910">
          <cell r="N910">
            <v>1000000</v>
          </cell>
        </row>
        <row r="911">
          <cell r="N911">
            <v>1000000</v>
          </cell>
        </row>
        <row r="912">
          <cell r="N912">
            <v>1500000</v>
          </cell>
        </row>
        <row r="913">
          <cell r="N913">
            <v>148368</v>
          </cell>
        </row>
        <row r="914">
          <cell r="N914">
            <v>1000000</v>
          </cell>
        </row>
        <row r="915">
          <cell r="N915">
            <v>500000</v>
          </cell>
        </row>
        <row r="916">
          <cell r="N916">
            <v>222552</v>
          </cell>
        </row>
        <row r="917">
          <cell r="N917">
            <v>500000</v>
          </cell>
        </row>
        <row r="918">
          <cell r="N918">
            <v>100000</v>
          </cell>
        </row>
        <row r="919">
          <cell r="N919">
            <v>20000</v>
          </cell>
        </row>
        <row r="920">
          <cell r="N920">
            <v>500000</v>
          </cell>
        </row>
        <row r="921">
          <cell r="N921">
            <v>210600</v>
          </cell>
        </row>
        <row r="922">
          <cell r="N922">
            <v>519288</v>
          </cell>
        </row>
        <row r="923">
          <cell r="N923">
            <v>1000000</v>
          </cell>
        </row>
        <row r="924">
          <cell r="N924">
            <v>951548</v>
          </cell>
        </row>
        <row r="925">
          <cell r="N925">
            <v>30000</v>
          </cell>
        </row>
        <row r="926">
          <cell r="N926">
            <v>50000</v>
          </cell>
        </row>
        <row r="927">
          <cell r="N927">
            <v>146000</v>
          </cell>
        </row>
        <row r="928">
          <cell r="N928">
            <v>47000</v>
          </cell>
        </row>
        <row r="929">
          <cell r="N929">
            <v>1000000</v>
          </cell>
        </row>
        <row r="930">
          <cell r="N930">
            <v>100000</v>
          </cell>
        </row>
        <row r="931">
          <cell r="N931">
            <v>500000</v>
          </cell>
        </row>
        <row r="932">
          <cell r="N932">
            <v>741840</v>
          </cell>
        </row>
        <row r="933">
          <cell r="N933">
            <v>102000</v>
          </cell>
        </row>
        <row r="934">
          <cell r="N934">
            <v>66015</v>
          </cell>
        </row>
        <row r="935">
          <cell r="N935">
            <v>150000</v>
          </cell>
        </row>
        <row r="936">
          <cell r="N936">
            <v>24375</v>
          </cell>
        </row>
        <row r="937">
          <cell r="N937">
            <v>30000</v>
          </cell>
        </row>
        <row r="938">
          <cell r="N938">
            <v>74184</v>
          </cell>
        </row>
        <row r="939">
          <cell r="N939">
            <v>800000</v>
          </cell>
        </row>
        <row r="940">
          <cell r="N940">
            <v>14809</v>
          </cell>
        </row>
        <row r="941">
          <cell r="N941">
            <v>1000000</v>
          </cell>
        </row>
        <row r="942">
          <cell r="N942">
            <v>100000</v>
          </cell>
        </row>
        <row r="943">
          <cell r="N943">
            <v>750000</v>
          </cell>
        </row>
        <row r="944">
          <cell r="N944">
            <v>750000</v>
          </cell>
        </row>
        <row r="945">
          <cell r="N945">
            <v>11107</v>
          </cell>
        </row>
        <row r="946">
          <cell r="N946">
            <v>69000</v>
          </cell>
        </row>
        <row r="947">
          <cell r="N947">
            <v>1000000</v>
          </cell>
        </row>
        <row r="948">
          <cell r="N948">
            <v>11107</v>
          </cell>
        </row>
        <row r="949">
          <cell r="N949">
            <v>50000</v>
          </cell>
        </row>
        <row r="950">
          <cell r="N950">
            <v>62716</v>
          </cell>
        </row>
        <row r="951">
          <cell r="N951">
            <v>296736</v>
          </cell>
        </row>
        <row r="952">
          <cell r="N952">
            <v>7405</v>
          </cell>
        </row>
        <row r="953">
          <cell r="N953">
            <v>250000</v>
          </cell>
        </row>
        <row r="954">
          <cell r="N954">
            <v>625000</v>
          </cell>
        </row>
        <row r="955">
          <cell r="N955">
            <v>120000</v>
          </cell>
        </row>
        <row r="956">
          <cell r="N956">
            <v>500000</v>
          </cell>
        </row>
        <row r="957">
          <cell r="N957">
            <v>100000</v>
          </cell>
        </row>
        <row r="958">
          <cell r="N958">
            <v>1000000</v>
          </cell>
        </row>
        <row r="959">
          <cell r="N959">
            <v>74047</v>
          </cell>
        </row>
        <row r="960">
          <cell r="N960">
            <v>500000</v>
          </cell>
        </row>
        <row r="961">
          <cell r="N961">
            <v>280800</v>
          </cell>
        </row>
        <row r="962">
          <cell r="N962">
            <v>18004</v>
          </cell>
        </row>
        <row r="963">
          <cell r="N963">
            <v>74047</v>
          </cell>
        </row>
        <row r="964">
          <cell r="N964">
            <v>1500000</v>
          </cell>
        </row>
        <row r="965">
          <cell r="N965">
            <v>351000</v>
          </cell>
        </row>
        <row r="966">
          <cell r="N966">
            <v>90000</v>
          </cell>
        </row>
        <row r="967">
          <cell r="N967">
            <v>250000</v>
          </cell>
        </row>
        <row r="968">
          <cell r="N968">
            <v>200000</v>
          </cell>
        </row>
        <row r="969">
          <cell r="N969">
            <v>1250000</v>
          </cell>
        </row>
        <row r="970">
          <cell r="N970">
            <v>296736</v>
          </cell>
        </row>
        <row r="971">
          <cell r="N971">
            <v>130000</v>
          </cell>
        </row>
        <row r="972">
          <cell r="N972">
            <v>25000</v>
          </cell>
        </row>
        <row r="973">
          <cell r="N973">
            <v>250000</v>
          </cell>
        </row>
        <row r="974">
          <cell r="N974">
            <v>25000</v>
          </cell>
        </row>
        <row r="975">
          <cell r="N975">
            <v>18004</v>
          </cell>
        </row>
        <row r="976">
          <cell r="N976">
            <v>10000</v>
          </cell>
        </row>
        <row r="977">
          <cell r="N977">
            <v>700000</v>
          </cell>
        </row>
        <row r="978">
          <cell r="N978">
            <v>300000</v>
          </cell>
        </row>
        <row r="979">
          <cell r="N979">
            <v>750000</v>
          </cell>
        </row>
        <row r="980">
          <cell r="N980">
            <v>10000</v>
          </cell>
        </row>
        <row r="981">
          <cell r="N981">
            <v>175000</v>
          </cell>
        </row>
        <row r="982">
          <cell r="N982">
            <v>1000000</v>
          </cell>
        </row>
        <row r="983">
          <cell r="N983">
            <v>50000</v>
          </cell>
        </row>
        <row r="984">
          <cell r="N984">
            <v>29950208</v>
          </cell>
        </row>
        <row r="985">
          <cell r="N985">
            <v>0</v>
          </cell>
        </row>
        <row r="986">
          <cell r="N986">
            <v>0</v>
          </cell>
        </row>
        <row r="987">
          <cell r="N987">
            <v>1101401</v>
          </cell>
        </row>
        <row r="988">
          <cell r="N988">
            <v>444280</v>
          </cell>
        </row>
        <row r="989">
          <cell r="N989">
            <v>1851166</v>
          </cell>
        </row>
        <row r="990">
          <cell r="N990">
            <v>370233</v>
          </cell>
        </row>
        <row r="991">
          <cell r="N991">
            <v>185117</v>
          </cell>
        </row>
        <row r="992">
          <cell r="N992">
            <v>925583</v>
          </cell>
        </row>
        <row r="993">
          <cell r="N993">
            <v>1036653</v>
          </cell>
        </row>
        <row r="994">
          <cell r="N994">
            <v>370233</v>
          </cell>
        </row>
        <row r="995">
          <cell r="N995">
            <v>1851166</v>
          </cell>
        </row>
        <row r="996">
          <cell r="N996">
            <v>8135832</v>
          </cell>
        </row>
        <row r="997">
          <cell r="N997">
            <v>2331894</v>
          </cell>
        </row>
        <row r="998">
          <cell r="N998">
            <v>2331894</v>
          </cell>
        </row>
        <row r="999">
          <cell r="N999">
            <v>0</v>
          </cell>
        </row>
        <row r="1000">
          <cell r="N1000">
            <v>0</v>
          </cell>
        </row>
        <row r="1001">
          <cell r="N1001">
            <v>0</v>
          </cell>
        </row>
        <row r="1002">
          <cell r="N1002">
            <v>2314</v>
          </cell>
        </row>
        <row r="1003">
          <cell r="N1003">
            <v>2314</v>
          </cell>
        </row>
        <row r="1004">
          <cell r="N1004">
            <v>556380</v>
          </cell>
        </row>
        <row r="1005">
          <cell r="N1005">
            <v>320000</v>
          </cell>
        </row>
        <row r="1006">
          <cell r="N1006">
            <v>35608</v>
          </cell>
        </row>
        <row r="1007">
          <cell r="N1007">
            <v>44510</v>
          </cell>
        </row>
        <row r="1008">
          <cell r="N1008">
            <v>370920</v>
          </cell>
        </row>
        <row r="1009">
          <cell r="N1009">
            <v>16320</v>
          </cell>
        </row>
        <row r="1010">
          <cell r="N1010">
            <v>20772</v>
          </cell>
        </row>
        <row r="1011">
          <cell r="N1011">
            <v>-222</v>
          </cell>
        </row>
        <row r="1012">
          <cell r="N1012">
            <v>1364288</v>
          </cell>
        </row>
        <row r="1013">
          <cell r="N1013">
            <v>500000</v>
          </cell>
        </row>
        <row r="1014">
          <cell r="N1014">
            <v>21000</v>
          </cell>
        </row>
        <row r="1015">
          <cell r="N1015">
            <v>35000</v>
          </cell>
        </row>
        <row r="1016">
          <cell r="N1016">
            <v>-385</v>
          </cell>
        </row>
        <row r="1017">
          <cell r="N1017">
            <v>555615</v>
          </cell>
        </row>
        <row r="1018">
          <cell r="N1018">
            <v>0</v>
          </cell>
        </row>
        <row r="1019">
          <cell r="N1019">
            <v>34000</v>
          </cell>
        </row>
        <row r="1020">
          <cell r="N1020">
            <v>57000</v>
          </cell>
        </row>
        <row r="1021">
          <cell r="N1021">
            <v>740466</v>
          </cell>
        </row>
        <row r="1022">
          <cell r="N1022">
            <v>181194</v>
          </cell>
        </row>
        <row r="1023">
          <cell r="N1023">
            <v>29619</v>
          </cell>
        </row>
        <row r="1024">
          <cell r="N1024">
            <v>51092</v>
          </cell>
        </row>
        <row r="1025">
          <cell r="N1025">
            <v>741840</v>
          </cell>
        </row>
        <row r="1026">
          <cell r="N1026">
            <v>25223</v>
          </cell>
        </row>
        <row r="1027">
          <cell r="N1027">
            <v>43027</v>
          </cell>
        </row>
        <row r="1028">
          <cell r="N1028">
            <v>-817</v>
          </cell>
        </row>
        <row r="1029">
          <cell r="N1029">
            <v>1902644</v>
          </cell>
        </row>
        <row r="1030">
          <cell r="N1030">
            <v>0</v>
          </cell>
        </row>
        <row r="1031">
          <cell r="N1031">
            <v>22255</v>
          </cell>
        </row>
        <row r="1032">
          <cell r="N1032">
            <v>29674</v>
          </cell>
        </row>
        <row r="1033">
          <cell r="N1033">
            <v>500000</v>
          </cell>
        </row>
        <row r="1034">
          <cell r="N1034">
            <v>370920</v>
          </cell>
        </row>
        <row r="1035">
          <cell r="N1035">
            <v>41000</v>
          </cell>
        </row>
        <row r="1036">
          <cell r="N1036">
            <v>56000</v>
          </cell>
        </row>
        <row r="1037">
          <cell r="N1037">
            <v>-414</v>
          </cell>
        </row>
        <row r="1038">
          <cell r="N1038">
            <v>1019435</v>
          </cell>
        </row>
        <row r="1039">
          <cell r="N1039">
            <v>0</v>
          </cell>
        </row>
        <row r="1040">
          <cell r="N1040">
            <v>0</v>
          </cell>
        </row>
        <row r="1041">
          <cell r="N1041">
            <v>0</v>
          </cell>
        </row>
        <row r="1042">
          <cell r="N1042">
            <v>990000</v>
          </cell>
        </row>
        <row r="1043">
          <cell r="N1043">
            <v>34000</v>
          </cell>
        </row>
        <row r="1044">
          <cell r="N1044">
            <v>57500</v>
          </cell>
        </row>
        <row r="1045">
          <cell r="N1045">
            <v>1335312</v>
          </cell>
        </row>
        <row r="1046">
          <cell r="N1046">
            <v>370233</v>
          </cell>
        </row>
        <row r="1047">
          <cell r="N1047">
            <v>59199</v>
          </cell>
        </row>
        <row r="1048">
          <cell r="N1048">
            <v>100890</v>
          </cell>
        </row>
        <row r="1049">
          <cell r="N1049">
            <v>-1090</v>
          </cell>
        </row>
        <row r="1050">
          <cell r="N1050">
            <v>2946044</v>
          </cell>
        </row>
        <row r="1051">
          <cell r="N1051">
            <v>1610515</v>
          </cell>
        </row>
        <row r="1052">
          <cell r="N1052">
            <v>740000</v>
          </cell>
        </row>
        <row r="1053">
          <cell r="N1053">
            <v>593472</v>
          </cell>
        </row>
        <row r="1054">
          <cell r="N1054">
            <v>890208</v>
          </cell>
        </row>
        <row r="1055">
          <cell r="N1055">
            <v>-1992</v>
          </cell>
        </row>
        <row r="1056">
          <cell r="N1056">
            <v>3832203</v>
          </cell>
        </row>
        <row r="1057">
          <cell r="N1057">
            <v>0</v>
          </cell>
        </row>
        <row r="1058">
          <cell r="N1058">
            <v>0</v>
          </cell>
        </row>
        <row r="1059">
          <cell r="N1059">
            <v>932988</v>
          </cell>
        </row>
        <row r="1060">
          <cell r="N1060">
            <v>34802</v>
          </cell>
        </row>
        <row r="1061">
          <cell r="N1061">
            <v>34802</v>
          </cell>
        </row>
        <row r="1062">
          <cell r="N1062">
            <v>1066272</v>
          </cell>
        </row>
        <row r="1063">
          <cell r="N1063">
            <v>40726</v>
          </cell>
        </row>
        <row r="1064">
          <cell r="N1064">
            <v>40726</v>
          </cell>
        </row>
        <row r="1065">
          <cell r="N1065">
            <v>1000000</v>
          </cell>
        </row>
        <row r="1066">
          <cell r="N1066">
            <v>37000</v>
          </cell>
        </row>
        <row r="1067">
          <cell r="N1067">
            <v>40801</v>
          </cell>
        </row>
        <row r="1068">
          <cell r="N1068">
            <v>34000</v>
          </cell>
        </row>
        <row r="1069">
          <cell r="N1069">
            <v>29674</v>
          </cell>
        </row>
        <row r="1070">
          <cell r="N1070">
            <v>52500</v>
          </cell>
        </row>
        <row r="1071">
          <cell r="N1071">
            <v>32641</v>
          </cell>
        </row>
        <row r="1072">
          <cell r="N1072">
            <v>1066272</v>
          </cell>
        </row>
        <row r="1073">
          <cell r="N1073">
            <v>1112760</v>
          </cell>
        </row>
        <row r="1074">
          <cell r="N1074">
            <v>-3733</v>
          </cell>
        </row>
        <row r="1075">
          <cell r="N1075">
            <v>5552231</v>
          </cell>
        </row>
        <row r="1076">
          <cell r="N1076">
            <v>1110700</v>
          </cell>
        </row>
        <row r="1077">
          <cell r="N1077">
            <v>33321</v>
          </cell>
        </row>
        <row r="1078">
          <cell r="N1078">
            <v>33321</v>
          </cell>
        </row>
        <row r="1079">
          <cell r="N1079">
            <v>1110700</v>
          </cell>
        </row>
        <row r="1080">
          <cell r="N1080">
            <v>25916</v>
          </cell>
        </row>
        <row r="1081">
          <cell r="N1081">
            <v>22214</v>
          </cell>
        </row>
        <row r="1082">
          <cell r="N1082">
            <v>29619</v>
          </cell>
        </row>
        <row r="1083">
          <cell r="N1083">
            <v>666420</v>
          </cell>
        </row>
        <row r="1084">
          <cell r="N1084">
            <v>670000</v>
          </cell>
        </row>
        <row r="1085">
          <cell r="N1085">
            <v>1038576</v>
          </cell>
        </row>
        <row r="1086">
          <cell r="N1086">
            <v>37500</v>
          </cell>
        </row>
        <row r="1087">
          <cell r="N1087">
            <v>29674</v>
          </cell>
        </row>
        <row r="1088">
          <cell r="N1088">
            <v>35500</v>
          </cell>
        </row>
        <row r="1089">
          <cell r="N1089">
            <v>17804</v>
          </cell>
        </row>
        <row r="1090">
          <cell r="N1090">
            <v>61500</v>
          </cell>
        </row>
        <row r="1091">
          <cell r="N1091">
            <v>18546</v>
          </cell>
        </row>
        <row r="1092">
          <cell r="N1092">
            <v>1110700</v>
          </cell>
        </row>
        <row r="1093">
          <cell r="N1093">
            <v>890208</v>
          </cell>
        </row>
        <row r="1094">
          <cell r="N1094">
            <v>42355</v>
          </cell>
        </row>
        <row r="1095">
          <cell r="N1095">
            <v>21400</v>
          </cell>
        </row>
        <row r="1096">
          <cell r="N1096">
            <v>22436</v>
          </cell>
        </row>
        <row r="1097">
          <cell r="N1097">
            <v>22700</v>
          </cell>
        </row>
        <row r="1098">
          <cell r="N1098">
            <v>23071</v>
          </cell>
        </row>
        <row r="1099">
          <cell r="N1099">
            <v>1110700</v>
          </cell>
        </row>
        <row r="1100">
          <cell r="N1100">
            <v>26300</v>
          </cell>
        </row>
        <row r="1101">
          <cell r="N1101">
            <v>10600</v>
          </cell>
        </row>
        <row r="1102">
          <cell r="N1102">
            <v>16024</v>
          </cell>
        </row>
        <row r="1103">
          <cell r="N1103">
            <v>7257</v>
          </cell>
        </row>
        <row r="1104">
          <cell r="N1104">
            <v>21900</v>
          </cell>
        </row>
        <row r="1105">
          <cell r="N1105">
            <v>7418</v>
          </cell>
        </row>
        <row r="1106">
          <cell r="N1106">
            <v>1184746</v>
          </cell>
        </row>
        <row r="1107">
          <cell r="N1107">
            <v>1500000</v>
          </cell>
        </row>
        <row r="1108">
          <cell r="N1108">
            <v>1186944</v>
          </cell>
        </row>
        <row r="1109">
          <cell r="N1109">
            <v>46700</v>
          </cell>
        </row>
        <row r="1110">
          <cell r="N1110">
            <v>71217</v>
          </cell>
        </row>
        <row r="1111">
          <cell r="N1111">
            <v>28000</v>
          </cell>
        </row>
        <row r="1112">
          <cell r="N1112">
            <v>42730</v>
          </cell>
        </row>
        <row r="1113">
          <cell r="N1113">
            <v>86900</v>
          </cell>
        </row>
        <row r="1114">
          <cell r="N1114">
            <v>37834</v>
          </cell>
        </row>
        <row r="1115">
          <cell r="N1115">
            <v>740466</v>
          </cell>
        </row>
        <row r="1116">
          <cell r="N1116">
            <v>907071</v>
          </cell>
        </row>
        <row r="1117">
          <cell r="N1117">
            <v>1200000</v>
          </cell>
        </row>
        <row r="1118">
          <cell r="N1118">
            <v>60718</v>
          </cell>
        </row>
        <row r="1119">
          <cell r="N1119">
            <v>95076</v>
          </cell>
        </row>
        <row r="1120">
          <cell r="N1120">
            <v>2036283</v>
          </cell>
        </row>
        <row r="1121">
          <cell r="N1121">
            <v>421200</v>
          </cell>
        </row>
        <row r="1122">
          <cell r="N1122">
            <v>18512</v>
          </cell>
        </row>
        <row r="1123">
          <cell r="N1123">
            <v>95000</v>
          </cell>
        </row>
        <row r="1124">
          <cell r="N1124">
            <v>74184</v>
          </cell>
        </row>
        <row r="1125">
          <cell r="N1125">
            <v>7405</v>
          </cell>
        </row>
        <row r="1126">
          <cell r="N1126">
            <v>20000</v>
          </cell>
        </row>
        <row r="1127">
          <cell r="N1127">
            <v>56380</v>
          </cell>
        </row>
        <row r="1128">
          <cell r="N1128">
            <v>25176</v>
          </cell>
        </row>
        <row r="1129">
          <cell r="N1129">
            <v>106000</v>
          </cell>
        </row>
        <row r="1130">
          <cell r="N1130">
            <v>66766</v>
          </cell>
        </row>
        <row r="1131">
          <cell r="N1131">
            <v>925583</v>
          </cell>
        </row>
        <row r="1132">
          <cell r="N1132">
            <v>1300000</v>
          </cell>
        </row>
        <row r="1133">
          <cell r="N1133">
            <v>667656</v>
          </cell>
        </row>
        <row r="1134">
          <cell r="N1134">
            <v>555350</v>
          </cell>
        </row>
        <row r="1135">
          <cell r="N1135">
            <v>32368</v>
          </cell>
        </row>
        <row r="1136">
          <cell r="N1136">
            <v>21870645</v>
          </cell>
        </row>
        <row r="1137">
          <cell r="N1137">
            <v>1890</v>
          </cell>
        </row>
        <row r="1138">
          <cell r="N1138">
            <v>1890</v>
          </cell>
        </row>
        <row r="1139">
          <cell r="N1139">
            <v>9993</v>
          </cell>
        </row>
        <row r="1140">
          <cell r="N1140">
            <v>240431</v>
          </cell>
        </row>
        <row r="1141">
          <cell r="N1141">
            <v>36989</v>
          </cell>
        </row>
        <row r="1142">
          <cell r="N1142">
            <v>1109680</v>
          </cell>
        </row>
        <row r="1143">
          <cell r="N1143">
            <v>1849467</v>
          </cell>
        </row>
        <row r="1144">
          <cell r="N1144">
            <v>314409</v>
          </cell>
        </row>
        <row r="1145">
          <cell r="N1145">
            <v>36989</v>
          </cell>
        </row>
        <row r="1146">
          <cell r="N1146">
            <v>369893</v>
          </cell>
        </row>
        <row r="1147">
          <cell r="N1147">
            <v>14837</v>
          </cell>
        </row>
        <row r="1148">
          <cell r="N1148">
            <v>74184</v>
          </cell>
        </row>
        <row r="1149">
          <cell r="N1149">
            <v>23739</v>
          </cell>
        </row>
        <row r="1150">
          <cell r="N1150">
            <v>47478</v>
          </cell>
        </row>
        <row r="1151">
          <cell r="N1151">
            <v>0</v>
          </cell>
        </row>
        <row r="1152">
          <cell r="N1152">
            <v>37092</v>
          </cell>
        </row>
        <row r="1153">
          <cell r="N1153">
            <v>4997</v>
          </cell>
        </row>
        <row r="1154">
          <cell r="N1154">
            <v>11097</v>
          </cell>
        </row>
        <row r="1155">
          <cell r="N1155">
            <v>14837</v>
          </cell>
        </row>
        <row r="1156">
          <cell r="N1156">
            <v>14837</v>
          </cell>
        </row>
        <row r="1157">
          <cell r="N1157">
            <v>148368</v>
          </cell>
        </row>
        <row r="1158">
          <cell r="N1158">
            <v>18546</v>
          </cell>
        </row>
        <row r="1159">
          <cell r="N1159">
            <v>14837</v>
          </cell>
        </row>
        <row r="1160">
          <cell r="N1160">
            <v>111276</v>
          </cell>
        </row>
        <row r="1161">
          <cell r="N1161">
            <v>14837</v>
          </cell>
        </row>
        <row r="1162">
          <cell r="N1162">
            <v>59347</v>
          </cell>
        </row>
        <row r="1163">
          <cell r="N1163">
            <v>14837</v>
          </cell>
        </row>
        <row r="1164">
          <cell r="N1164">
            <v>25223</v>
          </cell>
        </row>
        <row r="1165">
          <cell r="N1165">
            <v>12611</v>
          </cell>
        </row>
        <row r="1166">
          <cell r="N1166">
            <v>40059</v>
          </cell>
        </row>
        <row r="1167">
          <cell r="N1167">
            <v>0</v>
          </cell>
        </row>
        <row r="1168">
          <cell r="N1168">
            <v>37092</v>
          </cell>
        </row>
        <row r="1169">
          <cell r="N1169">
            <v>449688</v>
          </cell>
        </row>
        <row r="1170">
          <cell r="N1170">
            <v>194865</v>
          </cell>
        </row>
        <row r="1171">
          <cell r="N1171">
            <v>299792</v>
          </cell>
        </row>
        <row r="1172">
          <cell r="N1172">
            <v>49965</v>
          </cell>
        </row>
        <row r="1173">
          <cell r="N1173">
            <v>14796</v>
          </cell>
        </row>
        <row r="1174">
          <cell r="N1174">
            <v>9993</v>
          </cell>
        </row>
        <row r="1175">
          <cell r="N1175">
            <v>7398</v>
          </cell>
        </row>
        <row r="1176">
          <cell r="N1176">
            <v>0</v>
          </cell>
        </row>
        <row r="1177">
          <cell r="N1177">
            <v>73979</v>
          </cell>
        </row>
        <row r="1178">
          <cell r="N1178">
            <v>71884</v>
          </cell>
        </row>
        <row r="1179">
          <cell r="N1179">
            <v>69951</v>
          </cell>
        </row>
        <row r="1180">
          <cell r="N1180">
            <v>129910</v>
          </cell>
        </row>
        <row r="1181">
          <cell r="N1181">
            <v>9993</v>
          </cell>
        </row>
        <row r="1182">
          <cell r="N1182">
            <v>14190</v>
          </cell>
        </row>
        <row r="1183">
          <cell r="N1183">
            <v>74948</v>
          </cell>
        </row>
        <row r="1184">
          <cell r="N1184">
            <v>22255</v>
          </cell>
        </row>
        <row r="1185">
          <cell r="N1185">
            <v>74184</v>
          </cell>
        </row>
        <row r="1186">
          <cell r="N1186">
            <v>74184</v>
          </cell>
        </row>
        <row r="1187">
          <cell r="N1187">
            <v>37092</v>
          </cell>
        </row>
        <row r="1188">
          <cell r="N1188">
            <v>0</v>
          </cell>
        </row>
        <row r="1189">
          <cell r="N1189">
            <v>74184</v>
          </cell>
        </row>
        <row r="1190">
          <cell r="N1190">
            <v>74184</v>
          </cell>
        </row>
        <row r="1191">
          <cell r="N1191">
            <v>74184</v>
          </cell>
        </row>
        <row r="1192">
          <cell r="N1192">
            <v>14837</v>
          </cell>
        </row>
        <row r="1193">
          <cell r="N1193">
            <v>51929</v>
          </cell>
        </row>
        <row r="1194">
          <cell r="N1194">
            <v>37092</v>
          </cell>
        </row>
        <row r="1195">
          <cell r="N1195">
            <v>2671</v>
          </cell>
        </row>
        <row r="1196">
          <cell r="N1196">
            <v>14837</v>
          </cell>
        </row>
        <row r="1197">
          <cell r="N1197">
            <v>208902</v>
          </cell>
        </row>
        <row r="1198">
          <cell r="N1198">
            <v>14837</v>
          </cell>
        </row>
        <row r="1199">
          <cell r="N1199">
            <v>37092</v>
          </cell>
        </row>
        <row r="1200">
          <cell r="N1200">
            <v>22255</v>
          </cell>
        </row>
        <row r="1201">
          <cell r="N1201">
            <v>14837</v>
          </cell>
        </row>
        <row r="1202">
          <cell r="N1202">
            <v>14837</v>
          </cell>
        </row>
        <row r="1203">
          <cell r="N1203">
            <v>29674</v>
          </cell>
        </row>
        <row r="1204">
          <cell r="N1204">
            <v>31899</v>
          </cell>
        </row>
        <row r="1205">
          <cell r="N1205">
            <v>14837</v>
          </cell>
        </row>
        <row r="1206">
          <cell r="N1206">
            <v>14837</v>
          </cell>
        </row>
        <row r="1207">
          <cell r="N1207">
            <v>22255</v>
          </cell>
        </row>
        <row r="1208">
          <cell r="N1208">
            <v>17804</v>
          </cell>
        </row>
        <row r="1209">
          <cell r="N1209">
            <v>26706</v>
          </cell>
        </row>
        <row r="1210">
          <cell r="N1210">
            <v>14837</v>
          </cell>
        </row>
        <row r="1211">
          <cell r="N1211">
            <v>37092</v>
          </cell>
        </row>
        <row r="1212">
          <cell r="N1212">
            <v>74184</v>
          </cell>
        </row>
        <row r="1213">
          <cell r="N1213">
            <v>24629</v>
          </cell>
        </row>
        <row r="1214">
          <cell r="N1214">
            <v>15579</v>
          </cell>
        </row>
        <row r="1215">
          <cell r="N1215">
            <v>29674</v>
          </cell>
        </row>
        <row r="1216">
          <cell r="N1216">
            <v>0</v>
          </cell>
        </row>
        <row r="1217">
          <cell r="N1217">
            <v>14837</v>
          </cell>
        </row>
        <row r="1218">
          <cell r="N1218">
            <v>148368</v>
          </cell>
        </row>
        <row r="1219">
          <cell r="N1219">
            <v>22255</v>
          </cell>
        </row>
        <row r="1220">
          <cell r="N1220">
            <v>74184</v>
          </cell>
        </row>
        <row r="1221">
          <cell r="N1221">
            <v>22255</v>
          </cell>
        </row>
        <row r="1222">
          <cell r="N1222">
            <v>36989</v>
          </cell>
        </row>
        <row r="1223">
          <cell r="N1223">
            <v>29674</v>
          </cell>
        </row>
        <row r="1224">
          <cell r="N1224">
            <v>11869</v>
          </cell>
        </row>
        <row r="1225">
          <cell r="N1225">
            <v>74184</v>
          </cell>
        </row>
        <row r="1226">
          <cell r="N1226">
            <v>0</v>
          </cell>
        </row>
        <row r="1227">
          <cell r="N1227">
            <v>22255</v>
          </cell>
        </row>
        <row r="1228">
          <cell r="N1228">
            <v>148368</v>
          </cell>
        </row>
        <row r="1229">
          <cell r="N1229">
            <v>11499</v>
          </cell>
        </row>
        <row r="1230">
          <cell r="N1230">
            <v>9273</v>
          </cell>
        </row>
        <row r="1231">
          <cell r="N1231">
            <v>8160</v>
          </cell>
        </row>
        <row r="1232">
          <cell r="N1232">
            <v>148368</v>
          </cell>
        </row>
        <row r="1233">
          <cell r="N1233">
            <v>37092</v>
          </cell>
        </row>
        <row r="1234">
          <cell r="N1234">
            <v>29674</v>
          </cell>
        </row>
        <row r="1235">
          <cell r="N1235">
            <v>14837</v>
          </cell>
        </row>
        <row r="1236">
          <cell r="N1236">
            <v>74184</v>
          </cell>
        </row>
        <row r="1237">
          <cell r="N1237">
            <v>74184</v>
          </cell>
        </row>
        <row r="1238">
          <cell r="N1238">
            <v>44510</v>
          </cell>
        </row>
        <row r="1239">
          <cell r="N1239">
            <v>15579</v>
          </cell>
        </row>
        <row r="1240">
          <cell r="N1240">
            <v>59347</v>
          </cell>
        </row>
        <row r="1241">
          <cell r="N1241">
            <v>37092</v>
          </cell>
        </row>
        <row r="1242">
          <cell r="N1242">
            <v>59347</v>
          </cell>
        </row>
        <row r="1243">
          <cell r="N1243">
            <v>16320</v>
          </cell>
        </row>
        <row r="1244">
          <cell r="N1244">
            <v>14837</v>
          </cell>
        </row>
        <row r="1245">
          <cell r="N1245">
            <v>37092</v>
          </cell>
        </row>
        <row r="1246">
          <cell r="N1246">
            <v>14837</v>
          </cell>
        </row>
        <row r="1247">
          <cell r="N1247">
            <v>74184</v>
          </cell>
        </row>
        <row r="1248">
          <cell r="N1248">
            <v>14837</v>
          </cell>
        </row>
        <row r="1249">
          <cell r="N1249">
            <v>37092</v>
          </cell>
        </row>
        <row r="1250">
          <cell r="N1250">
            <v>37092</v>
          </cell>
        </row>
        <row r="1251">
          <cell r="N1251">
            <v>0</v>
          </cell>
        </row>
        <row r="1252">
          <cell r="N1252">
            <v>148368</v>
          </cell>
        </row>
        <row r="1253">
          <cell r="N1253">
            <v>8902</v>
          </cell>
        </row>
        <row r="1254">
          <cell r="N1254">
            <v>9273</v>
          </cell>
        </row>
        <row r="1255">
          <cell r="N1255">
            <v>14837</v>
          </cell>
        </row>
        <row r="1256">
          <cell r="N1256">
            <v>37092</v>
          </cell>
        </row>
        <row r="1257">
          <cell r="N1257">
            <v>29674</v>
          </cell>
        </row>
        <row r="1258">
          <cell r="N1258">
            <v>14837</v>
          </cell>
        </row>
        <row r="1259">
          <cell r="N1259">
            <v>0</v>
          </cell>
        </row>
        <row r="1260">
          <cell r="N1260">
            <v>97923</v>
          </cell>
        </row>
        <row r="1261">
          <cell r="N1261">
            <v>0</v>
          </cell>
        </row>
        <row r="1262">
          <cell r="N1262">
            <v>74184</v>
          </cell>
        </row>
        <row r="1263">
          <cell r="N1263">
            <v>46736</v>
          </cell>
        </row>
        <row r="1264">
          <cell r="N1264">
            <v>20030</v>
          </cell>
        </row>
        <row r="1265">
          <cell r="N1265">
            <v>7418</v>
          </cell>
        </row>
        <row r="1266">
          <cell r="N1266">
            <v>7418</v>
          </cell>
        </row>
        <row r="1267">
          <cell r="N1267">
            <v>7418</v>
          </cell>
        </row>
        <row r="1268">
          <cell r="N1268">
            <v>47478</v>
          </cell>
        </row>
        <row r="1269">
          <cell r="N1269">
            <v>14837</v>
          </cell>
        </row>
        <row r="1270">
          <cell r="N1270">
            <v>74184</v>
          </cell>
        </row>
        <row r="1271">
          <cell r="N1271">
            <v>14837</v>
          </cell>
        </row>
        <row r="1272">
          <cell r="N1272">
            <v>148368</v>
          </cell>
        </row>
        <row r="1273">
          <cell r="N1273">
            <v>14837</v>
          </cell>
        </row>
        <row r="1274">
          <cell r="N1274">
            <v>74184</v>
          </cell>
        </row>
        <row r="1275">
          <cell r="N1275">
            <v>74184</v>
          </cell>
        </row>
        <row r="1276">
          <cell r="N1276">
            <v>14837</v>
          </cell>
        </row>
        <row r="1277">
          <cell r="N1277">
            <v>44510</v>
          </cell>
        </row>
        <row r="1278">
          <cell r="N1278">
            <v>14837</v>
          </cell>
        </row>
        <row r="1279">
          <cell r="N1279">
            <v>14837</v>
          </cell>
        </row>
        <row r="1280">
          <cell r="N1280">
            <v>155786</v>
          </cell>
        </row>
        <row r="1281">
          <cell r="N1281">
            <v>14837</v>
          </cell>
        </row>
        <row r="1282">
          <cell r="N1282">
            <v>66766</v>
          </cell>
        </row>
        <row r="1283">
          <cell r="N1283">
            <v>14837</v>
          </cell>
        </row>
        <row r="1284">
          <cell r="N1284">
            <v>74184</v>
          </cell>
        </row>
        <row r="1285">
          <cell r="N1285">
            <v>37092</v>
          </cell>
        </row>
        <row r="1286">
          <cell r="N1286">
            <v>23739</v>
          </cell>
        </row>
        <row r="1287">
          <cell r="N1287">
            <v>44510</v>
          </cell>
        </row>
        <row r="1288">
          <cell r="N1288">
            <v>14837</v>
          </cell>
        </row>
        <row r="1289">
          <cell r="N1289">
            <v>89021</v>
          </cell>
        </row>
        <row r="1290">
          <cell r="N1290">
            <v>35163</v>
          </cell>
        </row>
        <row r="1291">
          <cell r="N1291">
            <v>54896</v>
          </cell>
        </row>
        <row r="1292">
          <cell r="N1292">
            <v>14837</v>
          </cell>
        </row>
        <row r="1293">
          <cell r="N1293">
            <v>74184</v>
          </cell>
        </row>
        <row r="1294">
          <cell r="N1294">
            <v>7418</v>
          </cell>
        </row>
        <row r="1295">
          <cell r="N1295">
            <v>184947</v>
          </cell>
        </row>
        <row r="1296">
          <cell r="N1296">
            <v>73979</v>
          </cell>
        </row>
        <row r="1297">
          <cell r="N1297">
            <v>0</v>
          </cell>
        </row>
        <row r="1298">
          <cell r="N1298">
            <v>147957</v>
          </cell>
        </row>
        <row r="1299">
          <cell r="N1299">
            <v>36989</v>
          </cell>
        </row>
        <row r="1300">
          <cell r="N1300">
            <v>18495</v>
          </cell>
        </row>
        <row r="1301">
          <cell r="N1301">
            <v>10771</v>
          </cell>
        </row>
        <row r="1302">
          <cell r="N1302">
            <v>98392</v>
          </cell>
        </row>
        <row r="1303">
          <cell r="N1303">
            <v>36989</v>
          </cell>
        </row>
        <row r="1304">
          <cell r="N1304">
            <v>0</v>
          </cell>
        </row>
        <row r="1305">
          <cell r="N1305">
            <v>82116</v>
          </cell>
        </row>
        <row r="1306">
          <cell r="N1306">
            <v>73979</v>
          </cell>
        </row>
        <row r="1307">
          <cell r="N1307">
            <v>138340</v>
          </cell>
        </row>
        <row r="1308">
          <cell r="N1308">
            <v>73979</v>
          </cell>
        </row>
        <row r="1309">
          <cell r="N1309">
            <v>0</v>
          </cell>
        </row>
        <row r="1310">
          <cell r="N1310">
            <v>36989</v>
          </cell>
        </row>
        <row r="1311">
          <cell r="N1311">
            <v>184947</v>
          </cell>
        </row>
        <row r="1312">
          <cell r="N1312">
            <v>73979</v>
          </cell>
        </row>
        <row r="1313">
          <cell r="N1313">
            <v>147957</v>
          </cell>
        </row>
        <row r="1314">
          <cell r="N1314">
            <v>32551</v>
          </cell>
        </row>
        <row r="1315">
          <cell r="N1315">
            <v>73979</v>
          </cell>
        </row>
        <row r="1316">
          <cell r="N1316">
            <v>369893</v>
          </cell>
        </row>
        <row r="1317">
          <cell r="N1317">
            <v>369893</v>
          </cell>
        </row>
        <row r="1318">
          <cell r="N1318">
            <v>147957</v>
          </cell>
        </row>
        <row r="1319">
          <cell r="N1319">
            <v>40067</v>
          </cell>
        </row>
        <row r="1320">
          <cell r="N1320">
            <v>73979</v>
          </cell>
        </row>
        <row r="1321">
          <cell r="N1321">
            <v>7953</v>
          </cell>
        </row>
        <row r="1322">
          <cell r="N1322">
            <v>92473</v>
          </cell>
        </row>
        <row r="1323">
          <cell r="N1323">
            <v>561498</v>
          </cell>
        </row>
        <row r="1324">
          <cell r="N1324">
            <v>258925</v>
          </cell>
        </row>
        <row r="1325">
          <cell r="N1325">
            <v>46607</v>
          </cell>
        </row>
        <row r="1326">
          <cell r="N1326">
            <v>369893</v>
          </cell>
        </row>
        <row r="1327">
          <cell r="N1327">
            <v>55484</v>
          </cell>
        </row>
        <row r="1328">
          <cell r="N1328">
            <v>36989</v>
          </cell>
        </row>
        <row r="1329">
          <cell r="N1329">
            <v>18495</v>
          </cell>
        </row>
        <row r="1330">
          <cell r="N1330">
            <v>18495</v>
          </cell>
        </row>
        <row r="1331">
          <cell r="N1331">
            <v>36989</v>
          </cell>
        </row>
        <row r="1332">
          <cell r="N1332">
            <v>73979</v>
          </cell>
        </row>
        <row r="1333">
          <cell r="N1333">
            <v>73979</v>
          </cell>
        </row>
        <row r="1334">
          <cell r="N1334">
            <v>258925</v>
          </cell>
        </row>
        <row r="1335">
          <cell r="N1335">
            <v>36989</v>
          </cell>
        </row>
        <row r="1336">
          <cell r="N1336">
            <v>33290</v>
          </cell>
        </row>
        <row r="1337">
          <cell r="N1337">
            <v>36989</v>
          </cell>
        </row>
        <row r="1338">
          <cell r="N1338">
            <v>232293</v>
          </cell>
        </row>
        <row r="1339">
          <cell r="N1339">
            <v>36989</v>
          </cell>
        </row>
        <row r="1340">
          <cell r="N1340">
            <v>273721</v>
          </cell>
        </row>
        <row r="1341">
          <cell r="N1341">
            <v>73979</v>
          </cell>
        </row>
        <row r="1342">
          <cell r="N1342">
            <v>18495</v>
          </cell>
        </row>
        <row r="1343">
          <cell r="N1343">
            <v>18495</v>
          </cell>
        </row>
        <row r="1344">
          <cell r="N1344">
            <v>73979</v>
          </cell>
        </row>
        <row r="1345">
          <cell r="N1345">
            <v>73979</v>
          </cell>
        </row>
        <row r="1346">
          <cell r="N1346">
            <v>36989</v>
          </cell>
        </row>
        <row r="1347">
          <cell r="N1347">
            <v>36989</v>
          </cell>
        </row>
        <row r="1348">
          <cell r="N1348">
            <v>0</v>
          </cell>
        </row>
        <row r="1349">
          <cell r="N1349">
            <v>129463</v>
          </cell>
        </row>
        <row r="1350">
          <cell r="N1350">
            <v>22563</v>
          </cell>
        </row>
        <row r="1351">
          <cell r="N1351">
            <v>0</v>
          </cell>
        </row>
        <row r="1352">
          <cell r="N1352">
            <v>51785</v>
          </cell>
        </row>
        <row r="1353">
          <cell r="N1353">
            <v>36989</v>
          </cell>
        </row>
        <row r="1354">
          <cell r="N1354">
            <v>18495</v>
          </cell>
        </row>
        <row r="1355">
          <cell r="N1355">
            <v>169411</v>
          </cell>
        </row>
        <row r="1356">
          <cell r="N1356">
            <v>73979</v>
          </cell>
        </row>
        <row r="1357">
          <cell r="N1357">
            <v>73979</v>
          </cell>
        </row>
        <row r="1358">
          <cell r="N1358">
            <v>22194</v>
          </cell>
        </row>
        <row r="1359">
          <cell r="N1359">
            <v>73979</v>
          </cell>
        </row>
        <row r="1360">
          <cell r="N1360">
            <v>173850</v>
          </cell>
        </row>
        <row r="1361">
          <cell r="N1361">
            <v>18495</v>
          </cell>
        </row>
        <row r="1362">
          <cell r="N1362">
            <v>147957</v>
          </cell>
        </row>
        <row r="1363">
          <cell r="N1363">
            <v>-3997</v>
          </cell>
        </row>
        <row r="1364">
          <cell r="N1364">
            <v>3699</v>
          </cell>
        </row>
        <row r="1365">
          <cell r="N1365">
            <v>2589</v>
          </cell>
        </row>
        <row r="1366">
          <cell r="N1366">
            <v>22194</v>
          </cell>
        </row>
        <row r="1367">
          <cell r="N1367">
            <v>9993</v>
          </cell>
        </row>
        <row r="1368">
          <cell r="N1368">
            <v>22194</v>
          </cell>
        </row>
        <row r="1369">
          <cell r="N1369">
            <v>16758</v>
          </cell>
        </row>
        <row r="1370">
          <cell r="N1370">
            <v>49965</v>
          </cell>
        </row>
        <row r="1371">
          <cell r="N1371">
            <v>4020</v>
          </cell>
        </row>
        <row r="1372">
          <cell r="N1372">
            <v>4848</v>
          </cell>
        </row>
        <row r="1373">
          <cell r="N1373">
            <v>17804</v>
          </cell>
        </row>
        <row r="1374">
          <cell r="N1374">
            <v>6995</v>
          </cell>
        </row>
        <row r="1375">
          <cell r="N1375">
            <v>49965</v>
          </cell>
        </row>
        <row r="1376">
          <cell r="N1376">
            <v>14278</v>
          </cell>
        </row>
        <row r="1377">
          <cell r="N1377">
            <v>1449</v>
          </cell>
        </row>
        <row r="1378">
          <cell r="N1378">
            <v>3183</v>
          </cell>
        </row>
        <row r="1379">
          <cell r="N1379">
            <v>9993</v>
          </cell>
        </row>
        <row r="1380">
          <cell r="N1380">
            <v>13056</v>
          </cell>
        </row>
        <row r="1381">
          <cell r="N1381">
            <v>6231</v>
          </cell>
        </row>
        <row r="1382">
          <cell r="N1382">
            <v>7398</v>
          </cell>
        </row>
        <row r="1383">
          <cell r="N1383">
            <v>5772</v>
          </cell>
        </row>
        <row r="1384">
          <cell r="N1384">
            <v>9462</v>
          </cell>
        </row>
        <row r="1385">
          <cell r="N1385">
            <v>4731</v>
          </cell>
        </row>
        <row r="1386">
          <cell r="N1386">
            <v>0</v>
          </cell>
        </row>
        <row r="1387">
          <cell r="N1387">
            <v>9462</v>
          </cell>
        </row>
        <row r="1388">
          <cell r="N1388">
            <v>36989</v>
          </cell>
        </row>
        <row r="1389">
          <cell r="N1389">
            <v>304687</v>
          </cell>
        </row>
        <row r="1390">
          <cell r="N1390">
            <v>61109</v>
          </cell>
        </row>
        <row r="1391">
          <cell r="N1391">
            <v>41112</v>
          </cell>
        </row>
        <row r="1392">
          <cell r="N1392">
            <v>152343</v>
          </cell>
        </row>
        <row r="1393">
          <cell r="N1393">
            <v>131089</v>
          </cell>
        </row>
        <row r="1394">
          <cell r="N1394">
            <v>29619</v>
          </cell>
        </row>
        <row r="1395">
          <cell r="N1395">
            <v>247767</v>
          </cell>
        </row>
        <row r="1396">
          <cell r="N1396">
            <v>2995</v>
          </cell>
        </row>
        <row r="1397">
          <cell r="N1397">
            <v>0</v>
          </cell>
        </row>
        <row r="1398">
          <cell r="N1398">
            <v>37850</v>
          </cell>
        </row>
        <row r="1399">
          <cell r="N1399">
            <v>2995</v>
          </cell>
        </row>
        <row r="1400">
          <cell r="N1400">
            <v>5991</v>
          </cell>
        </row>
        <row r="1401">
          <cell r="N1401">
            <v>7570</v>
          </cell>
        </row>
        <row r="1402">
          <cell r="N1402">
            <v>4194</v>
          </cell>
        </row>
        <row r="1403">
          <cell r="N1403">
            <v>3595</v>
          </cell>
        </row>
        <row r="1404">
          <cell r="N1404">
            <v>2995</v>
          </cell>
        </row>
        <row r="1405">
          <cell r="N1405">
            <v>3595</v>
          </cell>
        </row>
        <row r="1406">
          <cell r="N1406">
            <v>1797</v>
          </cell>
        </row>
        <row r="1407">
          <cell r="N1407">
            <v>1797</v>
          </cell>
        </row>
        <row r="1408">
          <cell r="N1408">
            <v>1797</v>
          </cell>
        </row>
        <row r="1409">
          <cell r="N1409">
            <v>2696</v>
          </cell>
        </row>
        <row r="1410">
          <cell r="N1410">
            <v>2396</v>
          </cell>
        </row>
        <row r="1411">
          <cell r="N1411">
            <v>1797</v>
          </cell>
        </row>
        <row r="1412">
          <cell r="N1412">
            <v>2995</v>
          </cell>
        </row>
        <row r="1413">
          <cell r="N1413">
            <v>2995</v>
          </cell>
        </row>
        <row r="1414">
          <cell r="N1414">
            <v>2995</v>
          </cell>
        </row>
        <row r="1415">
          <cell r="N1415">
            <v>1797</v>
          </cell>
        </row>
        <row r="1416">
          <cell r="N1416">
            <v>1797</v>
          </cell>
        </row>
        <row r="1417">
          <cell r="N1417">
            <v>1797</v>
          </cell>
        </row>
        <row r="1418">
          <cell r="N1418">
            <v>125357</v>
          </cell>
        </row>
        <row r="1419">
          <cell r="N1419">
            <v>2396</v>
          </cell>
        </row>
        <row r="1420">
          <cell r="N1420">
            <v>2995</v>
          </cell>
        </row>
        <row r="1421">
          <cell r="N1421">
            <v>8619</v>
          </cell>
        </row>
        <row r="1422">
          <cell r="N1422">
            <v>24602</v>
          </cell>
        </row>
        <row r="1423">
          <cell r="N1423">
            <v>7570</v>
          </cell>
        </row>
        <row r="1424">
          <cell r="N1424">
            <v>2995</v>
          </cell>
        </row>
        <row r="1425">
          <cell r="N1425">
            <v>1797</v>
          </cell>
        </row>
        <row r="1426">
          <cell r="N1426">
            <v>2995</v>
          </cell>
        </row>
        <row r="1427">
          <cell r="N1427">
            <v>7398</v>
          </cell>
        </row>
        <row r="1428">
          <cell r="N1428">
            <v>1797</v>
          </cell>
        </row>
        <row r="1429">
          <cell r="N1429">
            <v>6003</v>
          </cell>
        </row>
        <row r="1430">
          <cell r="N1430">
            <v>6995</v>
          </cell>
        </row>
        <row r="1431">
          <cell r="N1431">
            <v>2995</v>
          </cell>
        </row>
        <row r="1432">
          <cell r="N1432">
            <v>3921</v>
          </cell>
        </row>
        <row r="1433">
          <cell r="N1433">
            <v>3699</v>
          </cell>
        </row>
        <row r="1434">
          <cell r="N1434">
            <v>7398</v>
          </cell>
        </row>
        <row r="1435">
          <cell r="N1435">
            <v>2995</v>
          </cell>
        </row>
        <row r="1436">
          <cell r="N1436">
            <v>5991</v>
          </cell>
        </row>
        <row r="1437">
          <cell r="N1437">
            <v>1797</v>
          </cell>
        </row>
        <row r="1438">
          <cell r="N1438">
            <v>4491</v>
          </cell>
        </row>
        <row r="1439">
          <cell r="N1439">
            <v>1620</v>
          </cell>
        </row>
        <row r="1440">
          <cell r="N1440">
            <v>1628</v>
          </cell>
        </row>
        <row r="1441">
          <cell r="N1441">
            <v>17407</v>
          </cell>
        </row>
        <row r="1442">
          <cell r="N1442">
            <v>5386</v>
          </cell>
        </row>
        <row r="1443">
          <cell r="N1443">
            <v>5563</v>
          </cell>
        </row>
        <row r="1444">
          <cell r="N1444">
            <v>1797</v>
          </cell>
        </row>
        <row r="1445">
          <cell r="N1445">
            <v>10357</v>
          </cell>
        </row>
        <row r="1446">
          <cell r="N1446">
            <v>36989</v>
          </cell>
        </row>
        <row r="1447">
          <cell r="N1447">
            <v>4731</v>
          </cell>
        </row>
        <row r="1448">
          <cell r="N1448">
            <v>7398</v>
          </cell>
        </row>
        <row r="1449">
          <cell r="N1449">
            <v>3033</v>
          </cell>
        </row>
        <row r="1450">
          <cell r="N1450">
            <v>4439</v>
          </cell>
        </row>
        <row r="1451">
          <cell r="N1451">
            <v>31398</v>
          </cell>
        </row>
        <row r="1452">
          <cell r="N1452">
            <v>9054</v>
          </cell>
        </row>
        <row r="1453">
          <cell r="N1453">
            <v>13538</v>
          </cell>
        </row>
        <row r="1454">
          <cell r="N1454">
            <v>10727</v>
          </cell>
        </row>
        <row r="1455">
          <cell r="N1455">
            <v>14761</v>
          </cell>
        </row>
        <row r="1456">
          <cell r="N1456">
            <v>2668</v>
          </cell>
        </row>
        <row r="1457">
          <cell r="N1457">
            <v>3699</v>
          </cell>
        </row>
        <row r="1458">
          <cell r="N1458">
            <v>4172</v>
          </cell>
        </row>
        <row r="1459">
          <cell r="N1459">
            <v>4217</v>
          </cell>
        </row>
        <row r="1460">
          <cell r="N1460">
            <v>3699</v>
          </cell>
        </row>
        <row r="1461">
          <cell r="N1461">
            <v>3785</v>
          </cell>
        </row>
        <row r="1462">
          <cell r="N1462">
            <v>4217</v>
          </cell>
        </row>
        <row r="1463">
          <cell r="N1463">
            <v>12684</v>
          </cell>
        </row>
        <row r="1464">
          <cell r="N1464">
            <v>3314</v>
          </cell>
        </row>
        <row r="1465">
          <cell r="N1465">
            <v>3699</v>
          </cell>
        </row>
        <row r="1466">
          <cell r="N1466">
            <v>10209</v>
          </cell>
        </row>
        <row r="1467">
          <cell r="N1467">
            <v>3699</v>
          </cell>
        </row>
        <row r="1468">
          <cell r="N1468">
            <v>3699</v>
          </cell>
        </row>
        <row r="1469">
          <cell r="N1469">
            <v>9462</v>
          </cell>
        </row>
        <row r="1470">
          <cell r="N1470">
            <v>36989</v>
          </cell>
        </row>
        <row r="1471">
          <cell r="N1471">
            <v>9462</v>
          </cell>
        </row>
        <row r="1472">
          <cell r="N1472">
            <v>110968</v>
          </cell>
        </row>
        <row r="1473">
          <cell r="N1473">
            <v>0</v>
          </cell>
        </row>
        <row r="1474">
          <cell r="N1474">
            <v>5991</v>
          </cell>
        </row>
        <row r="1475">
          <cell r="N1475">
            <v>3699</v>
          </cell>
        </row>
        <row r="1476">
          <cell r="N1476">
            <v>1480</v>
          </cell>
        </row>
        <row r="1477">
          <cell r="N1477">
            <v>3709</v>
          </cell>
        </row>
        <row r="1478">
          <cell r="N1478">
            <v>0</v>
          </cell>
        </row>
        <row r="1479">
          <cell r="N1479">
            <v>3577</v>
          </cell>
        </row>
        <row r="1480">
          <cell r="N1480">
            <v>2995</v>
          </cell>
        </row>
        <row r="1481">
          <cell r="N1481">
            <v>5991</v>
          </cell>
        </row>
        <row r="1482">
          <cell r="N1482">
            <v>0</v>
          </cell>
        </row>
        <row r="1483">
          <cell r="N1483">
            <v>2995</v>
          </cell>
        </row>
        <row r="1484">
          <cell r="N1484">
            <v>4997</v>
          </cell>
        </row>
        <row r="1485">
          <cell r="N1485">
            <v>14990</v>
          </cell>
        </row>
        <row r="1486">
          <cell r="N1486">
            <v>40677</v>
          </cell>
        </row>
        <row r="1487">
          <cell r="N1487">
            <v>3699</v>
          </cell>
        </row>
        <row r="1488">
          <cell r="N1488">
            <v>19986</v>
          </cell>
        </row>
        <row r="1489">
          <cell r="N1489">
            <v>3945</v>
          </cell>
        </row>
        <row r="1490">
          <cell r="N1490">
            <v>14796</v>
          </cell>
        </row>
        <row r="1491">
          <cell r="N1491">
            <v>3682</v>
          </cell>
        </row>
        <row r="1492">
          <cell r="N1492">
            <v>4876</v>
          </cell>
        </row>
        <row r="1493">
          <cell r="N1493">
            <v>896</v>
          </cell>
        </row>
        <row r="1494">
          <cell r="N1494">
            <v>8450</v>
          </cell>
        </row>
        <row r="1495">
          <cell r="N1495">
            <v>20661</v>
          </cell>
        </row>
        <row r="1496">
          <cell r="N1496">
            <v>1218</v>
          </cell>
        </row>
        <row r="1497">
          <cell r="N1497">
            <v>526</v>
          </cell>
        </row>
        <row r="1498">
          <cell r="N1498">
            <v>6247</v>
          </cell>
        </row>
        <row r="1499">
          <cell r="N1499">
            <v>1407</v>
          </cell>
        </row>
        <row r="1500">
          <cell r="N1500">
            <v>796</v>
          </cell>
        </row>
        <row r="1501">
          <cell r="N1501">
            <v>2826</v>
          </cell>
        </row>
        <row r="1502">
          <cell r="N1502">
            <v>3712</v>
          </cell>
        </row>
        <row r="1503">
          <cell r="N1503">
            <v>21173</v>
          </cell>
        </row>
        <row r="1504">
          <cell r="N1504">
            <v>3740</v>
          </cell>
        </row>
        <row r="1505">
          <cell r="N1505">
            <v>2991</v>
          </cell>
        </row>
        <row r="1506">
          <cell r="N1506">
            <v>1328</v>
          </cell>
        </row>
        <row r="1507">
          <cell r="N1507">
            <v>2491</v>
          </cell>
        </row>
        <row r="1508">
          <cell r="N1508">
            <v>2357</v>
          </cell>
        </row>
        <row r="1509">
          <cell r="N1509">
            <v>1918</v>
          </cell>
        </row>
        <row r="1510">
          <cell r="N1510">
            <v>14756</v>
          </cell>
        </row>
        <row r="1511">
          <cell r="N1511">
            <v>325</v>
          </cell>
        </row>
        <row r="1512">
          <cell r="N1512">
            <v>292</v>
          </cell>
        </row>
        <row r="1513">
          <cell r="N1513">
            <v>1624</v>
          </cell>
        </row>
        <row r="1514">
          <cell r="N1514">
            <v>438</v>
          </cell>
        </row>
        <row r="1515">
          <cell r="N1515">
            <v>1069</v>
          </cell>
        </row>
        <row r="1516">
          <cell r="N1516">
            <v>680</v>
          </cell>
        </row>
        <row r="1517">
          <cell r="N1517">
            <v>2749</v>
          </cell>
        </row>
        <row r="1518">
          <cell r="N1518">
            <v>2006</v>
          </cell>
        </row>
        <row r="1519">
          <cell r="N1519">
            <v>28518</v>
          </cell>
        </row>
        <row r="1520">
          <cell r="N1520">
            <v>6418</v>
          </cell>
        </row>
        <row r="1521">
          <cell r="N1521">
            <v>504</v>
          </cell>
        </row>
        <row r="1522">
          <cell r="N1522">
            <v>5089</v>
          </cell>
        </row>
        <row r="1523">
          <cell r="N1523">
            <v>4351</v>
          </cell>
        </row>
        <row r="1524">
          <cell r="N1524">
            <v>3330</v>
          </cell>
        </row>
        <row r="1525">
          <cell r="N1525">
            <v>10118</v>
          </cell>
        </row>
        <row r="1526">
          <cell r="N1526">
            <v>723</v>
          </cell>
        </row>
        <row r="1527">
          <cell r="N1527">
            <v>657</v>
          </cell>
        </row>
        <row r="1528">
          <cell r="N1528">
            <v>4545</v>
          </cell>
        </row>
        <row r="1529">
          <cell r="N1529">
            <v>8028</v>
          </cell>
        </row>
        <row r="1530">
          <cell r="N1530">
            <v>1775</v>
          </cell>
        </row>
        <row r="1531">
          <cell r="N1531">
            <v>632</v>
          </cell>
        </row>
        <row r="1532">
          <cell r="N1532">
            <v>12036</v>
          </cell>
        </row>
        <row r="1533">
          <cell r="N1533">
            <v>443</v>
          </cell>
        </row>
        <row r="1534">
          <cell r="N1534">
            <v>1316</v>
          </cell>
        </row>
        <row r="1535">
          <cell r="N1535">
            <v>15154</v>
          </cell>
        </row>
        <row r="1536">
          <cell r="N1536">
            <v>36989</v>
          </cell>
        </row>
        <row r="1537">
          <cell r="N1537">
            <v>739</v>
          </cell>
        </row>
        <row r="1538">
          <cell r="N1538">
            <v>4997</v>
          </cell>
        </row>
        <row r="1539">
          <cell r="N1539">
            <v>19288</v>
          </cell>
        </row>
        <row r="1540">
          <cell r="N1540">
            <v>4997</v>
          </cell>
        </row>
        <row r="1541">
          <cell r="N1541">
            <v>49965</v>
          </cell>
        </row>
        <row r="1542">
          <cell r="N1542">
            <v>4997</v>
          </cell>
        </row>
        <row r="1543">
          <cell r="N1543">
            <v>48316</v>
          </cell>
        </row>
        <row r="1544">
          <cell r="N1544">
            <v>4439</v>
          </cell>
        </row>
        <row r="1545">
          <cell r="N1545">
            <v>7398</v>
          </cell>
        </row>
        <row r="1546">
          <cell r="N1546">
            <v>9462</v>
          </cell>
        </row>
        <row r="1547">
          <cell r="N1547">
            <v>20968</v>
          </cell>
        </row>
        <row r="1548">
          <cell r="N1548">
            <v>3699</v>
          </cell>
        </row>
        <row r="1549">
          <cell r="N1549">
            <v>18839</v>
          </cell>
        </row>
        <row r="1550">
          <cell r="N1550">
            <v>18925</v>
          </cell>
        </row>
        <row r="1551">
          <cell r="N1551">
            <v>22194</v>
          </cell>
        </row>
        <row r="1552">
          <cell r="N1552">
            <v>7398</v>
          </cell>
        </row>
        <row r="1553">
          <cell r="N1553">
            <v>3699</v>
          </cell>
        </row>
        <row r="1554">
          <cell r="N1554">
            <v>18925</v>
          </cell>
        </row>
        <row r="1555">
          <cell r="N1555">
            <v>96632</v>
          </cell>
        </row>
        <row r="1556">
          <cell r="N1556">
            <v>59909</v>
          </cell>
        </row>
        <row r="1557">
          <cell r="N1557">
            <v>14796</v>
          </cell>
        </row>
        <row r="1558">
          <cell r="N1558">
            <v>36989</v>
          </cell>
        </row>
        <row r="1559">
          <cell r="N1559">
            <v>14796</v>
          </cell>
        </row>
        <row r="1560">
          <cell r="N1560">
            <v>5991</v>
          </cell>
        </row>
        <row r="1561">
          <cell r="N1561">
            <v>2995</v>
          </cell>
        </row>
        <row r="1562">
          <cell r="N1562">
            <v>11982</v>
          </cell>
        </row>
        <row r="1563">
          <cell r="N1563">
            <v>2995</v>
          </cell>
        </row>
        <row r="1564">
          <cell r="N1564">
            <v>6806</v>
          </cell>
        </row>
        <row r="1565">
          <cell r="N1565">
            <v>5991</v>
          </cell>
        </row>
        <row r="1566">
          <cell r="N1566">
            <v>3699</v>
          </cell>
        </row>
        <row r="1567">
          <cell r="N1567">
            <v>3921</v>
          </cell>
        </row>
        <row r="1568">
          <cell r="N1568">
            <v>7435</v>
          </cell>
        </row>
        <row r="1569">
          <cell r="N1569">
            <v>4731</v>
          </cell>
        </row>
        <row r="1570">
          <cell r="N1570">
            <v>1559</v>
          </cell>
        </row>
        <row r="1571">
          <cell r="N1571">
            <v>14796</v>
          </cell>
        </row>
        <row r="1572">
          <cell r="N1572">
            <v>15140</v>
          </cell>
        </row>
        <row r="1573">
          <cell r="N1573">
            <v>3785</v>
          </cell>
        </row>
        <row r="1574">
          <cell r="N1574">
            <v>7570</v>
          </cell>
        </row>
        <row r="1575">
          <cell r="N1575">
            <v>16654</v>
          </cell>
        </row>
        <row r="1576">
          <cell r="N1576">
            <v>10976</v>
          </cell>
        </row>
        <row r="1577">
          <cell r="N1577">
            <v>18925</v>
          </cell>
        </row>
        <row r="1578">
          <cell r="N1578">
            <v>3699</v>
          </cell>
        </row>
        <row r="1579">
          <cell r="N1579">
            <v>23656</v>
          </cell>
        </row>
        <row r="1580">
          <cell r="N1580">
            <v>28198</v>
          </cell>
        </row>
        <row r="1581">
          <cell r="N1581">
            <v>7398</v>
          </cell>
        </row>
        <row r="1582">
          <cell r="N1582">
            <v>7398</v>
          </cell>
        </row>
        <row r="1583">
          <cell r="N1583">
            <v>2959</v>
          </cell>
        </row>
        <row r="1584">
          <cell r="N1584">
            <v>3699</v>
          </cell>
        </row>
        <row r="1585">
          <cell r="N1585">
            <v>37850</v>
          </cell>
        </row>
        <row r="1586">
          <cell r="N1586">
            <v>42581</v>
          </cell>
        </row>
        <row r="1587">
          <cell r="N1587">
            <v>28387</v>
          </cell>
        </row>
        <row r="1588">
          <cell r="N1588">
            <v>3847</v>
          </cell>
        </row>
        <row r="1589">
          <cell r="N1589">
            <v>16370</v>
          </cell>
        </row>
        <row r="1590">
          <cell r="N1590">
            <v>8043</v>
          </cell>
        </row>
        <row r="1591">
          <cell r="N1591">
            <v>57175</v>
          </cell>
        </row>
        <row r="1592">
          <cell r="N1592">
            <v>49205</v>
          </cell>
        </row>
        <row r="1593">
          <cell r="N1593">
            <v>2404</v>
          </cell>
        </row>
        <row r="1594">
          <cell r="N1594">
            <v>14796</v>
          </cell>
        </row>
        <row r="1595">
          <cell r="N1595">
            <v>29979</v>
          </cell>
        </row>
        <row r="1596">
          <cell r="N1596">
            <v>29674</v>
          </cell>
        </row>
        <row r="1597">
          <cell r="N1597">
            <v>10992</v>
          </cell>
        </row>
        <row r="1598">
          <cell r="N1598">
            <v>18495</v>
          </cell>
        </row>
        <row r="1599">
          <cell r="N1599">
            <v>66766</v>
          </cell>
        </row>
        <row r="1600">
          <cell r="N1600">
            <v>29674</v>
          </cell>
        </row>
        <row r="1601">
          <cell r="N1601">
            <v>7398</v>
          </cell>
        </row>
        <row r="1602">
          <cell r="N1602">
            <v>45609</v>
          </cell>
        </row>
        <row r="1603">
          <cell r="N1603">
            <v>18925</v>
          </cell>
        </row>
        <row r="1604">
          <cell r="N1604">
            <v>14194</v>
          </cell>
        </row>
        <row r="1605">
          <cell r="N1605">
            <v>47312</v>
          </cell>
        </row>
        <row r="1606">
          <cell r="N1606">
            <v>75700</v>
          </cell>
        </row>
        <row r="1607">
          <cell r="N1607">
            <v>22255</v>
          </cell>
        </row>
        <row r="1608">
          <cell r="N1608">
            <v>47312</v>
          </cell>
        </row>
        <row r="1609">
          <cell r="N1609">
            <v>47927</v>
          </cell>
        </row>
        <row r="1610">
          <cell r="N1610">
            <v>36904</v>
          </cell>
        </row>
        <row r="1611">
          <cell r="N1611">
            <v>47312</v>
          </cell>
        </row>
        <row r="1612">
          <cell r="N1612">
            <v>9462</v>
          </cell>
        </row>
        <row r="1613">
          <cell r="N1613">
            <v>29955</v>
          </cell>
        </row>
        <row r="1614">
          <cell r="N1614">
            <v>16320</v>
          </cell>
        </row>
        <row r="1615">
          <cell r="N1615">
            <v>14837</v>
          </cell>
        </row>
        <row r="1616">
          <cell r="N1616">
            <v>28387</v>
          </cell>
        </row>
        <row r="1617">
          <cell r="N1617">
            <v>36239</v>
          </cell>
        </row>
        <row r="1618">
          <cell r="N1618">
            <v>8986</v>
          </cell>
        </row>
        <row r="1619">
          <cell r="N1619">
            <v>49965</v>
          </cell>
        </row>
        <row r="1620">
          <cell r="N1620">
            <v>10409</v>
          </cell>
        </row>
        <row r="1621">
          <cell r="N1621">
            <v>22194</v>
          </cell>
        </row>
        <row r="1622">
          <cell r="N1622">
            <v>7398</v>
          </cell>
        </row>
        <row r="1623">
          <cell r="N1623">
            <v>5110</v>
          </cell>
        </row>
        <row r="1624">
          <cell r="N1624">
            <v>14796</v>
          </cell>
        </row>
        <row r="1625">
          <cell r="N1625">
            <v>14796</v>
          </cell>
        </row>
        <row r="1626">
          <cell r="N1626">
            <v>3699</v>
          </cell>
        </row>
        <row r="1627">
          <cell r="N1627">
            <v>17015</v>
          </cell>
        </row>
        <row r="1628">
          <cell r="N1628">
            <v>16086</v>
          </cell>
        </row>
        <row r="1629">
          <cell r="N1629">
            <v>14796</v>
          </cell>
        </row>
        <row r="1630">
          <cell r="N1630">
            <v>12301</v>
          </cell>
        </row>
        <row r="1631">
          <cell r="N1631">
            <v>36989</v>
          </cell>
        </row>
        <row r="1632">
          <cell r="N1632">
            <v>22194</v>
          </cell>
        </row>
        <row r="1633">
          <cell r="N1633">
            <v>3699</v>
          </cell>
        </row>
        <row r="1634">
          <cell r="N1634">
            <v>18925</v>
          </cell>
        </row>
        <row r="1635">
          <cell r="N1635">
            <v>7398</v>
          </cell>
        </row>
        <row r="1636">
          <cell r="N1636">
            <v>7398</v>
          </cell>
        </row>
        <row r="1637">
          <cell r="N1637">
            <v>22194</v>
          </cell>
        </row>
        <row r="1638">
          <cell r="N1638">
            <v>22194</v>
          </cell>
        </row>
        <row r="1639">
          <cell r="N1639">
            <v>740</v>
          </cell>
        </row>
        <row r="1640">
          <cell r="N1640">
            <v>147957</v>
          </cell>
        </row>
        <row r="1641">
          <cell r="N1641">
            <v>14796</v>
          </cell>
        </row>
        <row r="1642">
          <cell r="N1642">
            <v>29955</v>
          </cell>
        </row>
        <row r="1643">
          <cell r="N1643">
            <v>18495</v>
          </cell>
        </row>
        <row r="1644">
          <cell r="N1644">
            <v>3699</v>
          </cell>
        </row>
        <row r="1645">
          <cell r="N1645">
            <v>7398</v>
          </cell>
        </row>
        <row r="1646">
          <cell r="N1646">
            <v>5918</v>
          </cell>
        </row>
        <row r="1647">
          <cell r="N1647">
            <v>13815</v>
          </cell>
        </row>
        <row r="1648">
          <cell r="N1648">
            <v>7381</v>
          </cell>
        </row>
        <row r="1649">
          <cell r="N1649">
            <v>5179</v>
          </cell>
        </row>
        <row r="1650">
          <cell r="N1650">
            <v>7398</v>
          </cell>
        </row>
        <row r="1651">
          <cell r="N1651">
            <v>14796</v>
          </cell>
        </row>
        <row r="1652">
          <cell r="N1652">
            <v>7398</v>
          </cell>
        </row>
        <row r="1653">
          <cell r="N1653">
            <v>7398</v>
          </cell>
        </row>
        <row r="1654">
          <cell r="N1654">
            <v>14796</v>
          </cell>
        </row>
        <row r="1655">
          <cell r="N1655">
            <v>72499</v>
          </cell>
        </row>
        <row r="1656">
          <cell r="N1656">
            <v>14796</v>
          </cell>
        </row>
        <row r="1657">
          <cell r="N1657">
            <v>5991</v>
          </cell>
        </row>
        <row r="1658">
          <cell r="N1658">
            <v>10357</v>
          </cell>
        </row>
        <row r="1659">
          <cell r="N1659">
            <v>8986</v>
          </cell>
        </row>
        <row r="1660">
          <cell r="N1660">
            <v>22194</v>
          </cell>
        </row>
        <row r="1661">
          <cell r="N1661">
            <v>22194</v>
          </cell>
        </row>
        <row r="1662">
          <cell r="N1662">
            <v>22194</v>
          </cell>
        </row>
        <row r="1663">
          <cell r="N1663">
            <v>7398</v>
          </cell>
        </row>
        <row r="1664">
          <cell r="N1664">
            <v>7570</v>
          </cell>
        </row>
        <row r="1665">
          <cell r="N1665">
            <v>7570</v>
          </cell>
        </row>
        <row r="1666">
          <cell r="N1666">
            <v>9993</v>
          </cell>
        </row>
        <row r="1667">
          <cell r="N1667">
            <v>7398</v>
          </cell>
        </row>
        <row r="1668">
          <cell r="N1668">
            <v>7398</v>
          </cell>
        </row>
        <row r="1669">
          <cell r="N1669">
            <v>14796</v>
          </cell>
        </row>
        <row r="1670">
          <cell r="N1670">
            <v>7398</v>
          </cell>
        </row>
        <row r="1671">
          <cell r="N1671">
            <v>2498</v>
          </cell>
        </row>
        <row r="1672">
          <cell r="N1672">
            <v>11355</v>
          </cell>
        </row>
        <row r="1673">
          <cell r="N1673">
            <v>7398</v>
          </cell>
        </row>
        <row r="1674">
          <cell r="N1674">
            <v>11097</v>
          </cell>
        </row>
        <row r="1675">
          <cell r="N1675">
            <v>7398</v>
          </cell>
        </row>
        <row r="1676">
          <cell r="N1676">
            <v>7398</v>
          </cell>
        </row>
        <row r="1677">
          <cell r="N1677">
            <v>3699</v>
          </cell>
        </row>
        <row r="1678">
          <cell r="N1678">
            <v>5991</v>
          </cell>
        </row>
        <row r="1679">
          <cell r="N1679">
            <v>5991</v>
          </cell>
        </row>
        <row r="1680">
          <cell r="N1680">
            <v>2995</v>
          </cell>
        </row>
        <row r="1681">
          <cell r="N1681">
            <v>11814</v>
          </cell>
        </row>
        <row r="1682">
          <cell r="N1682">
            <v>0</v>
          </cell>
        </row>
        <row r="1683">
          <cell r="N1683">
            <v>278</v>
          </cell>
        </row>
        <row r="1684">
          <cell r="N1684">
            <v>3457</v>
          </cell>
        </row>
        <row r="1685">
          <cell r="N1685">
            <v>10690</v>
          </cell>
        </row>
        <row r="1686">
          <cell r="N1686">
            <v>191519</v>
          </cell>
        </row>
        <row r="1687">
          <cell r="N1687">
            <v>14837</v>
          </cell>
        </row>
        <row r="1688">
          <cell r="N1688">
            <v>445104</v>
          </cell>
        </row>
        <row r="1689">
          <cell r="N1689">
            <v>99931</v>
          </cell>
        </row>
        <row r="1690">
          <cell r="N1690">
            <v>14597</v>
          </cell>
        </row>
        <row r="1691">
          <cell r="N1691">
            <v>73979</v>
          </cell>
        </row>
        <row r="1692">
          <cell r="N1692">
            <v>4793</v>
          </cell>
        </row>
        <row r="1693">
          <cell r="N1693">
            <v>44510</v>
          </cell>
        </row>
        <row r="1694">
          <cell r="N1694">
            <v>9993</v>
          </cell>
        </row>
        <row r="1695">
          <cell r="N1695">
            <v>953</v>
          </cell>
        </row>
        <row r="1696">
          <cell r="N1696">
            <v>28258</v>
          </cell>
        </row>
        <row r="1697">
          <cell r="N1697">
            <v>22</v>
          </cell>
        </row>
        <row r="1698">
          <cell r="N1698">
            <v>208930</v>
          </cell>
        </row>
        <row r="1699">
          <cell r="N1699">
            <v>9060</v>
          </cell>
        </row>
        <row r="1700">
          <cell r="N1700">
            <v>99931</v>
          </cell>
        </row>
        <row r="1701">
          <cell r="N1701">
            <v>44510</v>
          </cell>
        </row>
        <row r="1702">
          <cell r="N1702">
            <v>99931</v>
          </cell>
        </row>
        <row r="1703">
          <cell r="N1703">
            <v>74184</v>
          </cell>
        </row>
        <row r="1704">
          <cell r="N1704">
            <v>18267</v>
          </cell>
        </row>
        <row r="1705">
          <cell r="N1705">
            <v>206231</v>
          </cell>
        </row>
        <row r="1706">
          <cell r="N1706">
            <v>155786</v>
          </cell>
        </row>
        <row r="1707">
          <cell r="N1707">
            <v>90597</v>
          </cell>
        </row>
        <row r="1708">
          <cell r="N1708">
            <v>59347</v>
          </cell>
        </row>
        <row r="1709">
          <cell r="N1709">
            <v>66766</v>
          </cell>
        </row>
        <row r="1710">
          <cell r="N1710">
            <v>499653</v>
          </cell>
        </row>
        <row r="1711">
          <cell r="N1711">
            <v>299792</v>
          </cell>
        </row>
        <row r="1712">
          <cell r="N1712">
            <v>1662</v>
          </cell>
        </row>
        <row r="1713">
          <cell r="N1713">
            <v>20772</v>
          </cell>
        </row>
        <row r="1714">
          <cell r="N1714">
            <v>99931</v>
          </cell>
        </row>
        <row r="1715">
          <cell r="N1715">
            <v>44932</v>
          </cell>
        </row>
        <row r="1716">
          <cell r="N1716">
            <v>99931</v>
          </cell>
        </row>
        <row r="1717">
          <cell r="N1717">
            <v>149896</v>
          </cell>
        </row>
        <row r="1718">
          <cell r="N1718">
            <v>99931</v>
          </cell>
        </row>
        <row r="1719">
          <cell r="N1719">
            <v>119917</v>
          </cell>
        </row>
        <row r="1720">
          <cell r="N1720">
            <v>259820</v>
          </cell>
        </row>
        <row r="1721">
          <cell r="N1721">
            <v>149896</v>
          </cell>
        </row>
        <row r="1722">
          <cell r="N1722">
            <v>4997</v>
          </cell>
        </row>
        <row r="1723">
          <cell r="N1723">
            <v>37092</v>
          </cell>
        </row>
        <row r="1724">
          <cell r="N1724">
            <v>8148</v>
          </cell>
        </row>
        <row r="1725">
          <cell r="N1725">
            <v>0</v>
          </cell>
        </row>
        <row r="1726">
          <cell r="N1726">
            <v>81377</v>
          </cell>
        </row>
        <row r="1727">
          <cell r="N1727">
            <v>207715</v>
          </cell>
        </row>
        <row r="1728">
          <cell r="N1728">
            <v>999</v>
          </cell>
        </row>
        <row r="1729">
          <cell r="N1729">
            <v>116823</v>
          </cell>
        </row>
        <row r="1730">
          <cell r="N1730">
            <v>1797</v>
          </cell>
        </row>
        <row r="1731">
          <cell r="N1731">
            <v>5991</v>
          </cell>
        </row>
        <row r="1732">
          <cell r="N1732">
            <v>327773</v>
          </cell>
        </row>
        <row r="1733">
          <cell r="N1733">
            <v>44510</v>
          </cell>
        </row>
        <row r="1734">
          <cell r="N1734">
            <v>7398</v>
          </cell>
        </row>
        <row r="1735">
          <cell r="N1735">
            <v>44510</v>
          </cell>
        </row>
        <row r="1736">
          <cell r="N1736">
            <v>74886</v>
          </cell>
        </row>
        <row r="1737">
          <cell r="N1737">
            <v>31794</v>
          </cell>
        </row>
        <row r="1738">
          <cell r="N1738">
            <v>124741</v>
          </cell>
        </row>
        <row r="1739">
          <cell r="N1739">
            <v>14194</v>
          </cell>
        </row>
        <row r="1740">
          <cell r="N1740">
            <v>34822</v>
          </cell>
        </row>
        <row r="1741">
          <cell r="N1741">
            <v>111276</v>
          </cell>
        </row>
        <row r="1742">
          <cell r="N1742">
            <v>5991</v>
          </cell>
        </row>
        <row r="1743">
          <cell r="N1743">
            <v>86269</v>
          </cell>
        </row>
        <row r="1744">
          <cell r="N1744">
            <v>519288</v>
          </cell>
        </row>
        <row r="1745">
          <cell r="N1745">
            <v>166095</v>
          </cell>
        </row>
        <row r="1746">
          <cell r="N1746">
            <v>3699</v>
          </cell>
        </row>
        <row r="1747">
          <cell r="N1747">
            <v>14796</v>
          </cell>
        </row>
        <row r="1748">
          <cell r="N1748">
            <v>2198</v>
          </cell>
        </row>
        <row r="1749">
          <cell r="N1749">
            <v>14796</v>
          </cell>
        </row>
        <row r="1750">
          <cell r="N1750">
            <v>14796</v>
          </cell>
        </row>
        <row r="1751">
          <cell r="N1751">
            <v>17032</v>
          </cell>
        </row>
        <row r="1752">
          <cell r="N1752">
            <v>11097</v>
          </cell>
        </row>
        <row r="1753">
          <cell r="N1753">
            <v>22194</v>
          </cell>
        </row>
        <row r="1754">
          <cell r="N1754">
            <v>667</v>
          </cell>
        </row>
        <row r="1755">
          <cell r="N1755">
            <v>6296</v>
          </cell>
        </row>
        <row r="1756">
          <cell r="N1756">
            <v>1998614</v>
          </cell>
        </row>
        <row r="1757">
          <cell r="N1757">
            <v>890208</v>
          </cell>
        </row>
        <row r="1758">
          <cell r="N1758">
            <v>1498960</v>
          </cell>
        </row>
        <row r="1759">
          <cell r="N1759">
            <v>563255</v>
          </cell>
        </row>
        <row r="1760">
          <cell r="N1760">
            <v>18</v>
          </cell>
        </row>
        <row r="1761">
          <cell r="N1761">
            <v>317406</v>
          </cell>
        </row>
        <row r="1762">
          <cell r="N1762">
            <v>3996</v>
          </cell>
        </row>
        <row r="1763">
          <cell r="N1763">
            <v>571217</v>
          </cell>
        </row>
        <row r="1764">
          <cell r="N1764">
            <v>7897</v>
          </cell>
        </row>
        <row r="1765">
          <cell r="N1765">
            <v>999307</v>
          </cell>
        </row>
        <row r="1766">
          <cell r="N1766">
            <v>999307</v>
          </cell>
        </row>
        <row r="1767">
          <cell r="N1767">
            <v>593472</v>
          </cell>
        </row>
        <row r="1768">
          <cell r="N1768">
            <v>-74811</v>
          </cell>
        </row>
        <row r="1769">
          <cell r="N1769">
            <v>36673668</v>
          </cell>
        </row>
        <row r="1770">
          <cell r="N1770">
            <v>10000</v>
          </cell>
        </row>
        <row r="1771">
          <cell r="N1771">
            <v>3001</v>
          </cell>
        </row>
        <row r="1772">
          <cell r="N1772">
            <v>3001</v>
          </cell>
        </row>
        <row r="1773">
          <cell r="N1773">
            <v>3001</v>
          </cell>
        </row>
        <row r="1774">
          <cell r="N1774">
            <v>0</v>
          </cell>
        </row>
        <row r="1775">
          <cell r="N1775">
            <v>-24</v>
          </cell>
        </row>
        <row r="1776">
          <cell r="N1776">
            <v>18979</v>
          </cell>
        </row>
        <row r="1777">
          <cell r="N1777">
            <v>100317</v>
          </cell>
        </row>
        <row r="1778">
          <cell r="N1778">
            <v>100317</v>
          </cell>
        </row>
        <row r="1779">
          <cell r="N1779">
            <v>203063</v>
          </cell>
        </row>
        <row r="1780">
          <cell r="N1780">
            <v>0</v>
          </cell>
        </row>
        <row r="1781">
          <cell r="N1781">
            <v>0</v>
          </cell>
        </row>
        <row r="1782">
          <cell r="N1782">
            <v>0</v>
          </cell>
        </row>
        <row r="1783">
          <cell r="N1783">
            <v>1148</v>
          </cell>
        </row>
        <row r="1784">
          <cell r="N1784">
            <v>204211</v>
          </cell>
        </row>
        <row r="1785">
          <cell r="N1785">
            <v>0</v>
          </cell>
        </row>
        <row r="1786">
          <cell r="N1786">
            <v>0</v>
          </cell>
        </row>
        <row r="1787">
          <cell r="N1787">
            <v>0</v>
          </cell>
        </row>
        <row r="1788">
          <cell r="N1788">
            <v>0</v>
          </cell>
        </row>
        <row r="1789">
          <cell r="N1789">
            <v>0</v>
          </cell>
        </row>
        <row r="1790">
          <cell r="N1790">
            <v>0</v>
          </cell>
        </row>
        <row r="1791">
          <cell r="N1791">
            <v>0</v>
          </cell>
        </row>
        <row r="1792">
          <cell r="N1792">
            <v>0</v>
          </cell>
        </row>
        <row r="1793">
          <cell r="N1793">
            <v>0</v>
          </cell>
        </row>
        <row r="1794">
          <cell r="N1794">
            <v>0</v>
          </cell>
        </row>
        <row r="1795">
          <cell r="N1795">
            <v>2218804</v>
          </cell>
        </row>
        <row r="1796">
          <cell r="N1796">
            <v>0</v>
          </cell>
        </row>
        <row r="1797">
          <cell r="N1797">
            <v>0</v>
          </cell>
        </row>
        <row r="1798">
          <cell r="N1798">
            <v>0</v>
          </cell>
        </row>
        <row r="1799">
          <cell r="N1799">
            <v>-4122</v>
          </cell>
        </row>
        <row r="1800">
          <cell r="N1800">
            <v>2214682</v>
          </cell>
        </row>
        <row r="1801">
          <cell r="N1801">
            <v>296187</v>
          </cell>
        </row>
        <row r="1802">
          <cell r="N1802">
            <v>296187</v>
          </cell>
        </row>
        <row r="1803">
          <cell r="N1803">
            <v>0</v>
          </cell>
        </row>
        <row r="1804">
          <cell r="N1804">
            <v>205967</v>
          </cell>
        </row>
        <row r="1805">
          <cell r="N1805">
            <v>-93</v>
          </cell>
        </row>
        <row r="1806">
          <cell r="N1806">
            <v>205874</v>
          </cell>
        </row>
        <row r="1807">
          <cell r="N1807">
            <v>0</v>
          </cell>
        </row>
        <row r="1808">
          <cell r="N1808">
            <v>263105</v>
          </cell>
        </row>
        <row r="1809">
          <cell r="N1809">
            <v>-10062</v>
          </cell>
        </row>
        <row r="1810">
          <cell r="N1810">
            <v>253043</v>
          </cell>
        </row>
        <row r="1812">
          <cell r="N1812">
            <v>151933</v>
          </cell>
        </row>
        <row r="1813">
          <cell r="N1813">
            <v>-590</v>
          </cell>
        </row>
        <row r="1814">
          <cell r="N1814">
            <v>151343</v>
          </cell>
        </row>
        <row r="1816">
          <cell r="N1816">
            <v>470154</v>
          </cell>
        </row>
        <row r="1817">
          <cell r="N1817">
            <v>8748</v>
          </cell>
        </row>
        <row r="1818">
          <cell r="N1818">
            <v>478902</v>
          </cell>
        </row>
        <row r="1819">
          <cell r="N1819">
            <v>576871</v>
          </cell>
        </row>
        <row r="1820">
          <cell r="N1820">
            <v>-5417</v>
          </cell>
        </row>
        <row r="1821">
          <cell r="N1821">
            <v>571454</v>
          </cell>
        </row>
        <row r="1822">
          <cell r="N1822">
            <v>0</v>
          </cell>
        </row>
        <row r="1823">
          <cell r="N1823">
            <v>675000</v>
          </cell>
        </row>
        <row r="1824">
          <cell r="N1824">
            <v>675000</v>
          </cell>
        </row>
        <row r="1825">
          <cell r="N1825">
            <v>1350000</v>
          </cell>
        </row>
        <row r="1826">
          <cell r="N1826">
            <v>0</v>
          </cell>
        </row>
        <row r="1827">
          <cell r="N1827">
            <v>793660</v>
          </cell>
        </row>
        <row r="1828">
          <cell r="N1828">
            <v>-6240</v>
          </cell>
        </row>
        <row r="1829">
          <cell r="N1829">
            <v>787420</v>
          </cell>
        </row>
        <row r="1830">
          <cell r="N1830">
            <v>7789</v>
          </cell>
        </row>
        <row r="1831">
          <cell r="N1831">
            <v>133</v>
          </cell>
        </row>
        <row r="1832">
          <cell r="N1832">
            <v>7922</v>
          </cell>
        </row>
        <row r="1833">
          <cell r="N1833">
            <v>19492</v>
          </cell>
        </row>
        <row r="1834">
          <cell r="N1834">
            <v>19492</v>
          </cell>
        </row>
        <row r="1835">
          <cell r="N1835">
            <v>19817</v>
          </cell>
        </row>
        <row r="1836">
          <cell r="N1836">
            <v>19817</v>
          </cell>
        </row>
        <row r="1837">
          <cell r="N1837">
            <v>187800</v>
          </cell>
        </row>
        <row r="1838">
          <cell r="N1838">
            <v>1693000</v>
          </cell>
        </row>
        <row r="1839">
          <cell r="N1839">
            <v>0</v>
          </cell>
        </row>
        <row r="1840">
          <cell r="N1840">
            <v>0</v>
          </cell>
        </row>
        <row r="1841">
          <cell r="N1841">
            <v>0</v>
          </cell>
        </row>
        <row r="1842">
          <cell r="N1842">
            <v>0</v>
          </cell>
        </row>
        <row r="1843">
          <cell r="N1843">
            <v>0</v>
          </cell>
        </row>
        <row r="1844">
          <cell r="N1844">
            <v>1880800</v>
          </cell>
        </row>
        <row r="1845">
          <cell r="N1845">
            <v>594991</v>
          </cell>
        </row>
        <row r="1846">
          <cell r="N1846">
            <v>-112709</v>
          </cell>
        </row>
        <row r="1847">
          <cell r="N1847">
            <v>482282</v>
          </cell>
        </row>
        <row r="1848">
          <cell r="N1848">
            <v>666667</v>
          </cell>
        </row>
        <row r="1849">
          <cell r="N1849">
            <v>0</v>
          </cell>
        </row>
        <row r="1850">
          <cell r="N1850">
            <v>666667</v>
          </cell>
        </row>
        <row r="1851">
          <cell r="N1851">
            <v>666667</v>
          </cell>
        </row>
        <row r="1852">
          <cell r="N1852">
            <v>-78353</v>
          </cell>
        </row>
        <row r="1853">
          <cell r="N1853">
            <v>1921648</v>
          </cell>
        </row>
        <row r="1858">
          <cell r="N1858">
            <v>217856182</v>
          </cell>
        </row>
        <row r="1859">
          <cell r="N1859">
            <v>217856167</v>
          </cell>
        </row>
        <row r="1860">
          <cell r="N1860">
            <v>15</v>
          </cell>
        </row>
        <row r="1862">
          <cell r="N1862">
            <v>93560180</v>
          </cell>
        </row>
        <row r="1863">
          <cell r="N1863">
            <v>93560177</v>
          </cell>
        </row>
        <row r="1864">
          <cell r="N1864">
            <v>3</v>
          </cell>
        </row>
        <row r="1867">
          <cell r="N1867">
            <v>124296002</v>
          </cell>
        </row>
        <row r="1868">
          <cell r="N1868">
            <v>124295990</v>
          </cell>
        </row>
        <row r="1869">
          <cell r="N1869">
            <v>12</v>
          </cell>
        </row>
        <row r="1875">
          <cell r="N1875">
            <v>45937064</v>
          </cell>
        </row>
      </sheetData>
      <sheetData sheetId="2"/>
      <sheetData sheetId="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rt1"/>
      <sheetName val="Instructions"/>
      <sheetName val="DLOAD_STAT1"/>
      <sheetName val="Parameters"/>
    </sheetNames>
    <sheetDataSet>
      <sheetData sheetId="0" refreshError="1">
        <row r="4">
          <cell r="AI4">
            <v>0</v>
          </cell>
          <cell r="AJ4">
            <v>181093</v>
          </cell>
          <cell r="AK4" t="str">
            <v>GBP</v>
          </cell>
          <cell r="AL4">
            <v>18611</v>
          </cell>
          <cell r="AM4">
            <v>1</v>
          </cell>
          <cell r="AN4">
            <v>86</v>
          </cell>
          <cell r="AO4" t="str">
            <v>11</v>
          </cell>
          <cell r="AP4">
            <v>200000000</v>
          </cell>
          <cell r="AQ4">
            <v>35856</v>
          </cell>
          <cell r="AR4">
            <v>36130</v>
          </cell>
          <cell r="AS4">
            <v>3295</v>
          </cell>
          <cell r="AT4" t="str">
            <v>NAT WEST C MKT LD</v>
          </cell>
          <cell r="AU4">
            <v>34788</v>
          </cell>
          <cell r="AV4">
            <v>1</v>
          </cell>
          <cell r="AW4" t="str">
            <v>SW0000002319</v>
          </cell>
        </row>
        <row r="5">
          <cell r="AI5">
            <v>0</v>
          </cell>
          <cell r="AJ5">
            <v>181094</v>
          </cell>
          <cell r="AK5" t="str">
            <v>GBP</v>
          </cell>
          <cell r="AL5">
            <v>16211</v>
          </cell>
          <cell r="AM5">
            <v>1</v>
          </cell>
          <cell r="AN5">
            <v>62</v>
          </cell>
          <cell r="AO5" t="str">
            <v>11</v>
          </cell>
          <cell r="AP5">
            <v>200000000</v>
          </cell>
          <cell r="AQ5">
            <v>35856</v>
          </cell>
          <cell r="AR5">
            <v>36130</v>
          </cell>
          <cell r="AS5">
            <v>3295</v>
          </cell>
          <cell r="AT5" t="str">
            <v>NAT WEST C MKT LD</v>
          </cell>
          <cell r="AU5">
            <v>34788</v>
          </cell>
          <cell r="AV5">
            <v>1</v>
          </cell>
          <cell r="AW5" t="str">
            <v>SW0000002319</v>
          </cell>
        </row>
        <row r="6">
          <cell r="AI6">
            <v>0</v>
          </cell>
          <cell r="AJ6">
            <v>181097</v>
          </cell>
          <cell r="AK6" t="str">
            <v>GBP</v>
          </cell>
          <cell r="AL6">
            <v>18688</v>
          </cell>
          <cell r="AM6">
            <v>1</v>
          </cell>
          <cell r="AN6">
            <v>86</v>
          </cell>
          <cell r="AO6" t="str">
            <v>88</v>
          </cell>
          <cell r="AP6">
            <v>200000000</v>
          </cell>
          <cell r="AQ6">
            <v>35856</v>
          </cell>
          <cell r="AR6">
            <v>36130</v>
          </cell>
          <cell r="AS6">
            <v>3801</v>
          </cell>
          <cell r="AT6" t="str">
            <v>AN PLC INTL SWAPS</v>
          </cell>
          <cell r="AU6">
            <v>34788</v>
          </cell>
          <cell r="AV6">
            <v>1</v>
          </cell>
          <cell r="AW6" t="str">
            <v>SW0000002320</v>
          </cell>
        </row>
        <row r="7">
          <cell r="AI7">
            <v>0</v>
          </cell>
          <cell r="AJ7">
            <v>181098</v>
          </cell>
          <cell r="AK7" t="str">
            <v>GBP</v>
          </cell>
          <cell r="AL7">
            <v>16288</v>
          </cell>
          <cell r="AM7">
            <v>1</v>
          </cell>
          <cell r="AN7">
            <v>62</v>
          </cell>
          <cell r="AO7" t="str">
            <v>88</v>
          </cell>
          <cell r="AP7">
            <v>200000000</v>
          </cell>
          <cell r="AQ7">
            <v>35856</v>
          </cell>
          <cell r="AR7">
            <v>36130</v>
          </cell>
          <cell r="AS7">
            <v>3801</v>
          </cell>
          <cell r="AT7" t="str">
            <v>AN PLC INTL SWAPS</v>
          </cell>
          <cell r="AU7">
            <v>34788</v>
          </cell>
          <cell r="AV7">
            <v>1</v>
          </cell>
          <cell r="AW7" t="str">
            <v>SW0000002320</v>
          </cell>
        </row>
        <row r="8">
          <cell r="AI8">
            <v>0</v>
          </cell>
          <cell r="AJ8">
            <v>220203</v>
          </cell>
          <cell r="AK8" t="str">
            <v>FRF</v>
          </cell>
          <cell r="AL8">
            <v>18612</v>
          </cell>
          <cell r="AM8">
            <v>1</v>
          </cell>
          <cell r="AN8">
            <v>86</v>
          </cell>
          <cell r="AO8" t="str">
            <v>12</v>
          </cell>
          <cell r="AP8">
            <v>100000000</v>
          </cell>
          <cell r="AQ8">
            <v>35940</v>
          </cell>
          <cell r="AR8">
            <v>36670</v>
          </cell>
          <cell r="AS8">
            <v>25</v>
          </cell>
          <cell r="AT8" t="str">
            <v>BQ PARIBAS, PARIS</v>
          </cell>
          <cell r="AU8">
            <v>35069</v>
          </cell>
          <cell r="AV8">
            <v>1</v>
          </cell>
          <cell r="AW8" t="str">
            <v>SW0000002969</v>
          </cell>
        </row>
        <row r="9">
          <cell r="AI9">
            <v>0</v>
          </cell>
          <cell r="AJ9">
            <v>220204</v>
          </cell>
          <cell r="AK9" t="str">
            <v>FRF</v>
          </cell>
          <cell r="AL9">
            <v>16212</v>
          </cell>
          <cell r="AM9">
            <v>1</v>
          </cell>
          <cell r="AN9">
            <v>62</v>
          </cell>
          <cell r="AO9" t="str">
            <v>12</v>
          </cell>
          <cell r="AP9">
            <v>100000000</v>
          </cell>
          <cell r="AQ9">
            <v>35940</v>
          </cell>
          <cell r="AR9">
            <v>36670</v>
          </cell>
          <cell r="AS9">
            <v>25</v>
          </cell>
          <cell r="AT9" t="str">
            <v>BQ PARIBAS, PARIS</v>
          </cell>
          <cell r="AU9">
            <v>35069</v>
          </cell>
          <cell r="AV9">
            <v>1</v>
          </cell>
          <cell r="AW9" t="str">
            <v>SW0000002969</v>
          </cell>
        </row>
        <row r="10">
          <cell r="AI10">
            <v>1</v>
          </cell>
          <cell r="AJ10">
            <v>220646</v>
          </cell>
          <cell r="AK10" t="str">
            <v>FRF</v>
          </cell>
          <cell r="AL10">
            <v>371588</v>
          </cell>
          <cell r="AM10">
            <v>37</v>
          </cell>
          <cell r="AN10">
            <v>15</v>
          </cell>
          <cell r="AO10" t="str">
            <v>88</v>
          </cell>
          <cell r="AP10">
            <v>100000000</v>
          </cell>
          <cell r="AQ10">
            <v>35940</v>
          </cell>
          <cell r="AR10">
            <v>36670</v>
          </cell>
          <cell r="AS10">
            <v>4165</v>
          </cell>
          <cell r="AT10" t="str">
            <v>A N T S</v>
          </cell>
          <cell r="AU10">
            <v>35069</v>
          </cell>
          <cell r="AV10">
            <v>1</v>
          </cell>
          <cell r="AW10" t="str">
            <v>LD0000005641</v>
          </cell>
        </row>
        <row r="11">
          <cell r="AI11">
            <v>2</v>
          </cell>
          <cell r="AJ11">
            <v>220651</v>
          </cell>
          <cell r="AK11" t="str">
            <v>FRF</v>
          </cell>
          <cell r="AL11">
            <v>17188</v>
          </cell>
          <cell r="AM11">
            <v>1</v>
          </cell>
          <cell r="AN11">
            <v>71</v>
          </cell>
          <cell r="AO11" t="str">
            <v>88</v>
          </cell>
          <cell r="AP11">
            <v>100000000</v>
          </cell>
          <cell r="AQ11">
            <v>35940</v>
          </cell>
          <cell r="AR11">
            <v>36670</v>
          </cell>
          <cell r="AS11">
            <v>9156</v>
          </cell>
          <cell r="AT11" t="str">
            <v>ABBEY NAT PARIS</v>
          </cell>
          <cell r="AU11">
            <v>35069</v>
          </cell>
          <cell r="AV11">
            <v>1</v>
          </cell>
          <cell r="AW11" t="str">
            <v>LD0000005642</v>
          </cell>
        </row>
        <row r="12">
          <cell r="AI12">
            <v>3</v>
          </cell>
          <cell r="AJ12">
            <v>220654</v>
          </cell>
          <cell r="AK12" t="str">
            <v>FRF</v>
          </cell>
          <cell r="AL12">
            <v>377712</v>
          </cell>
          <cell r="AM12">
            <v>37</v>
          </cell>
          <cell r="AN12">
            <v>77</v>
          </cell>
          <cell r="AO12" t="str">
            <v>12</v>
          </cell>
          <cell r="AP12">
            <v>100000000</v>
          </cell>
          <cell r="AQ12">
            <v>35940</v>
          </cell>
          <cell r="AR12">
            <v>36670</v>
          </cell>
          <cell r="AS12">
            <v>10951</v>
          </cell>
          <cell r="AT12" t="str">
            <v>CAISSE D'EP PROV</v>
          </cell>
          <cell r="AU12">
            <v>35069</v>
          </cell>
          <cell r="AV12">
            <v>1</v>
          </cell>
          <cell r="AW12" t="str">
            <v>LD0000005644</v>
          </cell>
        </row>
        <row r="13">
          <cell r="AI13">
            <v>4</v>
          </cell>
          <cell r="AJ13">
            <v>263328</v>
          </cell>
          <cell r="AK13" t="str">
            <v>FRF</v>
          </cell>
          <cell r="AL13">
            <v>371588</v>
          </cell>
          <cell r="AM13">
            <v>37</v>
          </cell>
          <cell r="AN13">
            <v>15</v>
          </cell>
          <cell r="AO13" t="str">
            <v>88</v>
          </cell>
          <cell r="AP13">
            <v>50000000</v>
          </cell>
          <cell r="AQ13">
            <v>36098</v>
          </cell>
          <cell r="AR13">
            <v>37924</v>
          </cell>
          <cell r="AS13">
            <v>4165</v>
          </cell>
          <cell r="AT13" t="str">
            <v>A N T S</v>
          </cell>
          <cell r="AU13">
            <v>35307</v>
          </cell>
          <cell r="AV13">
            <v>1</v>
          </cell>
          <cell r="AW13" t="str">
            <v>FP0000000000</v>
          </cell>
        </row>
        <row r="14">
          <cell r="AI14">
            <v>5</v>
          </cell>
          <cell r="AJ14">
            <v>263329</v>
          </cell>
          <cell r="AK14" t="str">
            <v>FRF</v>
          </cell>
          <cell r="AL14">
            <v>377712</v>
          </cell>
          <cell r="AM14">
            <v>37</v>
          </cell>
          <cell r="AN14">
            <v>77</v>
          </cell>
          <cell r="AO14" t="str">
            <v>12</v>
          </cell>
          <cell r="AP14">
            <v>50000000</v>
          </cell>
          <cell r="AQ14">
            <v>36098</v>
          </cell>
          <cell r="AR14">
            <v>37924</v>
          </cell>
          <cell r="AS14">
            <v>10951</v>
          </cell>
          <cell r="AT14" t="str">
            <v>CAISSE D'EP PROV</v>
          </cell>
          <cell r="AU14">
            <v>35307</v>
          </cell>
          <cell r="AV14">
            <v>1</v>
          </cell>
          <cell r="AW14" t="str">
            <v>AP0000000000</v>
          </cell>
        </row>
        <row r="15">
          <cell r="AI15">
            <v>0</v>
          </cell>
          <cell r="AJ15">
            <v>263356</v>
          </cell>
          <cell r="AK15" t="str">
            <v>FRF</v>
          </cell>
          <cell r="AL15">
            <v>18612</v>
          </cell>
          <cell r="AM15">
            <v>1</v>
          </cell>
          <cell r="AN15">
            <v>86</v>
          </cell>
          <cell r="AO15" t="str">
            <v>12</v>
          </cell>
          <cell r="AP15">
            <v>50000000</v>
          </cell>
          <cell r="AQ15">
            <v>36098</v>
          </cell>
          <cell r="AR15">
            <v>37924</v>
          </cell>
          <cell r="AS15">
            <v>25</v>
          </cell>
          <cell r="AT15" t="str">
            <v>BQ PARIBAS, PARIS</v>
          </cell>
          <cell r="AU15">
            <v>35306</v>
          </cell>
          <cell r="AV15">
            <v>1</v>
          </cell>
          <cell r="AW15" t="str">
            <v>SW0000005146</v>
          </cell>
        </row>
        <row r="16">
          <cell r="AI16">
            <v>0</v>
          </cell>
          <cell r="AJ16">
            <v>263357</v>
          </cell>
          <cell r="AK16" t="str">
            <v>FRF</v>
          </cell>
          <cell r="AL16">
            <v>16212</v>
          </cell>
          <cell r="AM16">
            <v>1</v>
          </cell>
          <cell r="AN16">
            <v>62</v>
          </cell>
          <cell r="AO16" t="str">
            <v>12</v>
          </cell>
          <cell r="AP16">
            <v>50000000</v>
          </cell>
          <cell r="AQ16">
            <v>36098</v>
          </cell>
          <cell r="AR16">
            <v>37924</v>
          </cell>
          <cell r="AS16">
            <v>25</v>
          </cell>
          <cell r="AT16" t="str">
            <v>BQ PARIBAS, PARIS</v>
          </cell>
          <cell r="AU16">
            <v>35306</v>
          </cell>
          <cell r="AV16">
            <v>1</v>
          </cell>
          <cell r="AW16" t="str">
            <v>SW0000005146</v>
          </cell>
        </row>
        <row r="17">
          <cell r="AI17">
            <v>6</v>
          </cell>
          <cell r="AJ17">
            <v>264683</v>
          </cell>
          <cell r="AK17" t="str">
            <v>FRF</v>
          </cell>
          <cell r="AL17">
            <v>17188</v>
          </cell>
          <cell r="AM17">
            <v>1</v>
          </cell>
          <cell r="AN17">
            <v>71</v>
          </cell>
          <cell r="AO17" t="str">
            <v>88</v>
          </cell>
          <cell r="AP17">
            <v>50000000</v>
          </cell>
          <cell r="AQ17">
            <v>36098</v>
          </cell>
          <cell r="AR17">
            <v>37924</v>
          </cell>
          <cell r="AS17">
            <v>9156</v>
          </cell>
          <cell r="AT17" t="str">
            <v>ABBEY NAT PARIS</v>
          </cell>
          <cell r="AU17">
            <v>35306</v>
          </cell>
          <cell r="AV17">
            <v>1</v>
          </cell>
          <cell r="AW17" t="str">
            <v>LD0000009199</v>
          </cell>
        </row>
        <row r="18">
          <cell r="AI18">
            <v>0</v>
          </cell>
          <cell r="AJ18">
            <v>288292</v>
          </cell>
          <cell r="AK18" t="str">
            <v>GBP</v>
          </cell>
          <cell r="AL18">
            <v>16288</v>
          </cell>
          <cell r="AM18">
            <v>1</v>
          </cell>
          <cell r="AN18">
            <v>62</v>
          </cell>
          <cell r="AO18" t="str">
            <v>88</v>
          </cell>
          <cell r="AP18">
            <v>2219351.79</v>
          </cell>
          <cell r="AQ18">
            <v>36801</v>
          </cell>
          <cell r="AR18">
            <v>42006</v>
          </cell>
          <cell r="AS18">
            <v>8185</v>
          </cell>
          <cell r="AT18" t="str">
            <v>ANFP</v>
          </cell>
          <cell r="AU18">
            <v>35426</v>
          </cell>
          <cell r="AV18">
            <v>1</v>
          </cell>
          <cell r="AW18" t="str">
            <v>SW0000005754</v>
          </cell>
        </row>
        <row r="19">
          <cell r="AI19">
            <v>0</v>
          </cell>
          <cell r="AJ19">
            <v>288293</v>
          </cell>
          <cell r="AK19" t="str">
            <v>GBP</v>
          </cell>
          <cell r="AL19">
            <v>18688</v>
          </cell>
          <cell r="AM19">
            <v>1</v>
          </cell>
          <cell r="AN19">
            <v>86</v>
          </cell>
          <cell r="AO19" t="str">
            <v>88</v>
          </cell>
          <cell r="AP19">
            <v>2219351.79</v>
          </cell>
          <cell r="AQ19">
            <v>36801</v>
          </cell>
          <cell r="AR19">
            <v>42006</v>
          </cell>
          <cell r="AS19">
            <v>8185</v>
          </cell>
          <cell r="AT19" t="str">
            <v>ANFP</v>
          </cell>
          <cell r="AU19">
            <v>35426</v>
          </cell>
          <cell r="AV19">
            <v>1</v>
          </cell>
          <cell r="AW19" t="str">
            <v>SW0000005754</v>
          </cell>
        </row>
        <row r="20">
          <cell r="AI20">
            <v>0</v>
          </cell>
          <cell r="AJ20">
            <v>288582</v>
          </cell>
          <cell r="AK20" t="str">
            <v>GBP</v>
          </cell>
          <cell r="AL20">
            <v>16288</v>
          </cell>
          <cell r="AM20">
            <v>1</v>
          </cell>
          <cell r="AN20">
            <v>62</v>
          </cell>
          <cell r="AO20" t="str">
            <v>88</v>
          </cell>
          <cell r="AP20">
            <v>912632.78</v>
          </cell>
          <cell r="AQ20">
            <v>36434</v>
          </cell>
          <cell r="AR20">
            <v>41275</v>
          </cell>
          <cell r="AS20">
            <v>8185</v>
          </cell>
          <cell r="AT20" t="str">
            <v>ANFP</v>
          </cell>
          <cell r="AU20">
            <v>35418</v>
          </cell>
          <cell r="AV20">
            <v>1</v>
          </cell>
          <cell r="AW20" t="str">
            <v>SW0000005756</v>
          </cell>
        </row>
        <row r="21">
          <cell r="AI21">
            <v>0</v>
          </cell>
          <cell r="AJ21">
            <v>288583</v>
          </cell>
          <cell r="AK21" t="str">
            <v>GBP</v>
          </cell>
          <cell r="AL21">
            <v>18688</v>
          </cell>
          <cell r="AM21">
            <v>1</v>
          </cell>
          <cell r="AN21">
            <v>86</v>
          </cell>
          <cell r="AO21" t="str">
            <v>88</v>
          </cell>
          <cell r="AP21">
            <v>912632.78</v>
          </cell>
          <cell r="AQ21">
            <v>36434</v>
          </cell>
          <cell r="AR21">
            <v>41275</v>
          </cell>
          <cell r="AS21">
            <v>8185</v>
          </cell>
          <cell r="AT21" t="str">
            <v>ANFP</v>
          </cell>
          <cell r="AU21">
            <v>35418</v>
          </cell>
          <cell r="AV21">
            <v>1</v>
          </cell>
          <cell r="AW21" t="str">
            <v>SW0000005756</v>
          </cell>
        </row>
        <row r="22">
          <cell r="AI22">
            <v>7</v>
          </cell>
          <cell r="AJ22">
            <v>303146</v>
          </cell>
          <cell r="AK22" t="str">
            <v>FRF</v>
          </cell>
          <cell r="AL22">
            <v>371588</v>
          </cell>
          <cell r="AM22">
            <v>37</v>
          </cell>
          <cell r="AN22">
            <v>15</v>
          </cell>
          <cell r="AO22" t="str">
            <v>88</v>
          </cell>
          <cell r="AP22">
            <v>200000000</v>
          </cell>
          <cell r="AQ22">
            <v>36670</v>
          </cell>
          <cell r="AR22">
            <v>38861</v>
          </cell>
          <cell r="AS22">
            <v>4165</v>
          </cell>
          <cell r="AT22" t="str">
            <v>A N T S</v>
          </cell>
          <cell r="AU22">
            <v>35503</v>
          </cell>
          <cell r="AV22">
            <v>1</v>
          </cell>
          <cell r="AW22" t="str">
            <v>FP0000000000</v>
          </cell>
        </row>
        <row r="23">
          <cell r="AI23">
            <v>8</v>
          </cell>
          <cell r="AJ23">
            <v>303151</v>
          </cell>
          <cell r="AK23" t="str">
            <v>FRF</v>
          </cell>
          <cell r="AL23">
            <v>377712</v>
          </cell>
          <cell r="AM23">
            <v>37</v>
          </cell>
          <cell r="AN23">
            <v>77</v>
          </cell>
          <cell r="AO23" t="str">
            <v>12</v>
          </cell>
          <cell r="AP23">
            <v>200000000</v>
          </cell>
          <cell r="AQ23">
            <v>36670</v>
          </cell>
          <cell r="AR23">
            <v>38861</v>
          </cell>
          <cell r="AS23">
            <v>10951</v>
          </cell>
          <cell r="AT23" t="str">
            <v>CAISSE D'EP PROV</v>
          </cell>
          <cell r="AU23">
            <v>35503</v>
          </cell>
          <cell r="AV23">
            <v>1</v>
          </cell>
          <cell r="AW23" t="str">
            <v>AP0000000000</v>
          </cell>
        </row>
        <row r="24">
          <cell r="AI24">
            <v>0</v>
          </cell>
          <cell r="AJ24">
            <v>304148</v>
          </cell>
          <cell r="AK24" t="str">
            <v>FRF</v>
          </cell>
          <cell r="AL24">
            <v>16212</v>
          </cell>
          <cell r="AM24">
            <v>1</v>
          </cell>
          <cell r="AN24">
            <v>62</v>
          </cell>
          <cell r="AO24" t="str">
            <v>12</v>
          </cell>
          <cell r="AP24">
            <v>200000000</v>
          </cell>
          <cell r="AQ24">
            <v>36670</v>
          </cell>
          <cell r="AR24">
            <v>38861</v>
          </cell>
          <cell r="AS24">
            <v>25</v>
          </cell>
          <cell r="AT24" t="str">
            <v>BQ PARIBAS, PARIS</v>
          </cell>
          <cell r="AU24">
            <v>35503</v>
          </cell>
          <cell r="AV24">
            <v>1</v>
          </cell>
          <cell r="AW24" t="str">
            <v>SW0000006068</v>
          </cell>
        </row>
        <row r="25">
          <cell r="AI25">
            <v>0</v>
          </cell>
          <cell r="AJ25">
            <v>304149</v>
          </cell>
          <cell r="AK25" t="str">
            <v>FRF</v>
          </cell>
          <cell r="AL25">
            <v>18612</v>
          </cell>
          <cell r="AM25">
            <v>1</v>
          </cell>
          <cell r="AN25">
            <v>86</v>
          </cell>
          <cell r="AO25" t="str">
            <v>12</v>
          </cell>
          <cell r="AP25">
            <v>200000000</v>
          </cell>
          <cell r="AQ25">
            <v>36670</v>
          </cell>
          <cell r="AR25">
            <v>38861</v>
          </cell>
          <cell r="AS25">
            <v>25</v>
          </cell>
          <cell r="AT25" t="str">
            <v>BQ PARIBAS, PARIS</v>
          </cell>
          <cell r="AU25">
            <v>35503</v>
          </cell>
          <cell r="AV25">
            <v>1</v>
          </cell>
          <cell r="AW25" t="str">
            <v>SW0000006068</v>
          </cell>
        </row>
        <row r="26">
          <cell r="AI26">
            <v>0</v>
          </cell>
          <cell r="AJ26">
            <v>323442</v>
          </cell>
          <cell r="AK26" t="str">
            <v>GBP</v>
          </cell>
          <cell r="AL26">
            <v>818688</v>
          </cell>
          <cell r="AM26">
            <v>81</v>
          </cell>
          <cell r="AN26">
            <v>86</v>
          </cell>
          <cell r="AO26" t="str">
            <v>88</v>
          </cell>
          <cell r="AP26">
            <v>2219351.79</v>
          </cell>
          <cell r="AQ26">
            <v>36801</v>
          </cell>
          <cell r="AR26">
            <v>42006</v>
          </cell>
          <cell r="AS26">
            <v>4165</v>
          </cell>
          <cell r="AT26" t="str">
            <v>A N T S</v>
          </cell>
          <cell r="AU26">
            <v>35480</v>
          </cell>
          <cell r="AV26">
            <v>1</v>
          </cell>
          <cell r="AW26" t="str">
            <v>SW0000005921</v>
          </cell>
        </row>
        <row r="27">
          <cell r="AI27">
            <v>0</v>
          </cell>
          <cell r="AJ27">
            <v>323443</v>
          </cell>
          <cell r="AK27" t="str">
            <v>GBP</v>
          </cell>
          <cell r="AL27">
            <v>816288</v>
          </cell>
          <cell r="AM27">
            <v>81</v>
          </cell>
          <cell r="AN27">
            <v>62</v>
          </cell>
          <cell r="AO27" t="str">
            <v>88</v>
          </cell>
          <cell r="AP27">
            <v>2219351.79</v>
          </cell>
          <cell r="AQ27">
            <v>36801</v>
          </cell>
          <cell r="AR27">
            <v>42006</v>
          </cell>
          <cell r="AS27">
            <v>4165</v>
          </cell>
          <cell r="AT27" t="str">
            <v>A N T S</v>
          </cell>
          <cell r="AU27">
            <v>35480</v>
          </cell>
          <cell r="AV27">
            <v>1</v>
          </cell>
          <cell r="AW27" t="str">
            <v>SW0000005921</v>
          </cell>
        </row>
        <row r="28">
          <cell r="AI28">
            <v>0</v>
          </cell>
          <cell r="AJ28">
            <v>323445</v>
          </cell>
          <cell r="AK28" t="str">
            <v>GBP</v>
          </cell>
          <cell r="AL28">
            <v>18688</v>
          </cell>
          <cell r="AM28">
            <v>1</v>
          </cell>
          <cell r="AN28">
            <v>86</v>
          </cell>
          <cell r="AO28" t="str">
            <v>88</v>
          </cell>
          <cell r="AP28">
            <v>2219351.79</v>
          </cell>
          <cell r="AQ28">
            <v>36801</v>
          </cell>
          <cell r="AR28">
            <v>42006</v>
          </cell>
          <cell r="AS28">
            <v>4683</v>
          </cell>
          <cell r="AT28" t="str">
            <v>AN DEC LEASING 4</v>
          </cell>
          <cell r="AU28">
            <v>35480</v>
          </cell>
          <cell r="AV28">
            <v>1</v>
          </cell>
          <cell r="AW28" t="str">
            <v>SW0000006496</v>
          </cell>
        </row>
        <row r="29">
          <cell r="AI29">
            <v>0</v>
          </cell>
          <cell r="AJ29">
            <v>323446</v>
          </cell>
          <cell r="AK29" t="str">
            <v>GBP</v>
          </cell>
          <cell r="AL29">
            <v>16288</v>
          </cell>
          <cell r="AM29">
            <v>1</v>
          </cell>
          <cell r="AN29">
            <v>62</v>
          </cell>
          <cell r="AO29" t="str">
            <v>88</v>
          </cell>
          <cell r="AP29">
            <v>2219351.79</v>
          </cell>
          <cell r="AQ29">
            <v>36801</v>
          </cell>
          <cell r="AR29">
            <v>42006</v>
          </cell>
          <cell r="AS29">
            <v>4683</v>
          </cell>
          <cell r="AT29" t="str">
            <v>AN DEC LEASING 4</v>
          </cell>
          <cell r="AU29">
            <v>35480</v>
          </cell>
          <cell r="AV29">
            <v>1</v>
          </cell>
          <cell r="AW29" t="str">
            <v>SW0000006496</v>
          </cell>
        </row>
        <row r="30">
          <cell r="AI30">
            <v>0</v>
          </cell>
          <cell r="AJ30">
            <v>323447</v>
          </cell>
          <cell r="AK30" t="str">
            <v>GBP</v>
          </cell>
          <cell r="AL30">
            <v>818688</v>
          </cell>
          <cell r="AM30">
            <v>81</v>
          </cell>
          <cell r="AN30">
            <v>86</v>
          </cell>
          <cell r="AO30" t="str">
            <v>88</v>
          </cell>
          <cell r="AP30">
            <v>912632.78</v>
          </cell>
          <cell r="AQ30">
            <v>36434</v>
          </cell>
          <cell r="AR30">
            <v>41275</v>
          </cell>
          <cell r="AS30">
            <v>4165</v>
          </cell>
          <cell r="AT30" t="str">
            <v>A N T S</v>
          </cell>
          <cell r="AU30">
            <v>35480</v>
          </cell>
          <cell r="AV30">
            <v>1</v>
          </cell>
          <cell r="AW30" t="str">
            <v>SW0000005923</v>
          </cell>
        </row>
        <row r="31">
          <cell r="AI31">
            <v>0</v>
          </cell>
          <cell r="AJ31">
            <v>323448</v>
          </cell>
          <cell r="AK31" t="str">
            <v>GBP</v>
          </cell>
          <cell r="AL31">
            <v>816288</v>
          </cell>
          <cell r="AM31">
            <v>81</v>
          </cell>
          <cell r="AN31">
            <v>62</v>
          </cell>
          <cell r="AO31" t="str">
            <v>88</v>
          </cell>
          <cell r="AP31">
            <v>912632.78</v>
          </cell>
          <cell r="AQ31">
            <v>36434</v>
          </cell>
          <cell r="AR31">
            <v>41275</v>
          </cell>
          <cell r="AS31">
            <v>4165</v>
          </cell>
          <cell r="AT31" t="str">
            <v>A N T S</v>
          </cell>
          <cell r="AU31">
            <v>35480</v>
          </cell>
          <cell r="AV31">
            <v>1</v>
          </cell>
          <cell r="AW31" t="str">
            <v>SW0000005923</v>
          </cell>
        </row>
        <row r="32">
          <cell r="AI32">
            <v>0</v>
          </cell>
          <cell r="AJ32">
            <v>323450</v>
          </cell>
          <cell r="AK32" t="str">
            <v>GBP</v>
          </cell>
          <cell r="AL32">
            <v>18688</v>
          </cell>
          <cell r="AM32">
            <v>1</v>
          </cell>
          <cell r="AN32">
            <v>86</v>
          </cell>
          <cell r="AO32" t="str">
            <v>88</v>
          </cell>
          <cell r="AP32">
            <v>912632.78</v>
          </cell>
          <cell r="AQ32">
            <v>36434</v>
          </cell>
          <cell r="AR32">
            <v>41275</v>
          </cell>
          <cell r="AS32">
            <v>4683</v>
          </cell>
          <cell r="AT32" t="str">
            <v>AN DEC LEASING 4</v>
          </cell>
          <cell r="AU32">
            <v>35480</v>
          </cell>
          <cell r="AV32">
            <v>1</v>
          </cell>
          <cell r="AW32" t="str">
            <v>SW0000006498</v>
          </cell>
        </row>
        <row r="33">
          <cell r="AI33">
            <v>0</v>
          </cell>
          <cell r="AJ33">
            <v>323451</v>
          </cell>
          <cell r="AK33" t="str">
            <v>GBP</v>
          </cell>
          <cell r="AL33">
            <v>16288</v>
          </cell>
          <cell r="AM33">
            <v>1</v>
          </cell>
          <cell r="AN33">
            <v>62</v>
          </cell>
          <cell r="AO33" t="str">
            <v>88</v>
          </cell>
          <cell r="AP33">
            <v>912632.78</v>
          </cell>
          <cell r="AQ33">
            <v>36434</v>
          </cell>
          <cell r="AR33">
            <v>41275</v>
          </cell>
          <cell r="AS33">
            <v>4683</v>
          </cell>
          <cell r="AT33" t="str">
            <v>AN DEC LEASING 4</v>
          </cell>
          <cell r="AU33">
            <v>35480</v>
          </cell>
          <cell r="AV33">
            <v>1</v>
          </cell>
          <cell r="AW33" t="str">
            <v>SW0000006498</v>
          </cell>
        </row>
        <row r="34">
          <cell r="AI34">
            <v>0</v>
          </cell>
          <cell r="AJ34">
            <v>326194</v>
          </cell>
          <cell r="AK34" t="str">
            <v>GBP</v>
          </cell>
          <cell r="AL34">
            <v>16288</v>
          </cell>
          <cell r="AM34">
            <v>1</v>
          </cell>
          <cell r="AN34">
            <v>62</v>
          </cell>
          <cell r="AO34" t="str">
            <v>88</v>
          </cell>
          <cell r="AP34">
            <v>270000000</v>
          </cell>
          <cell r="AQ34">
            <v>36059</v>
          </cell>
          <cell r="AR34">
            <v>36790</v>
          </cell>
          <cell r="AS34">
            <v>3801</v>
          </cell>
          <cell r="AT34" t="str">
            <v>AN PLC INTL SWAPS</v>
          </cell>
          <cell r="AU34">
            <v>35625</v>
          </cell>
          <cell r="AV34">
            <v>1</v>
          </cell>
          <cell r="AW34" t="str">
            <v>SW0000006574</v>
          </cell>
        </row>
        <row r="35">
          <cell r="AI35">
            <v>0</v>
          </cell>
          <cell r="AJ35">
            <v>326195</v>
          </cell>
          <cell r="AK35" t="str">
            <v>GBP</v>
          </cell>
          <cell r="AL35">
            <v>18688</v>
          </cell>
          <cell r="AM35">
            <v>1</v>
          </cell>
          <cell r="AN35">
            <v>86</v>
          </cell>
          <cell r="AO35" t="str">
            <v>88</v>
          </cell>
          <cell r="AP35">
            <v>270000000</v>
          </cell>
          <cell r="AQ35">
            <v>36059</v>
          </cell>
          <cell r="AR35">
            <v>36790</v>
          </cell>
          <cell r="AS35">
            <v>3801</v>
          </cell>
          <cell r="AT35" t="str">
            <v>AN PLC INTL SWAPS</v>
          </cell>
          <cell r="AU35">
            <v>35625</v>
          </cell>
          <cell r="AV35">
            <v>1</v>
          </cell>
          <cell r="AW35" t="str">
            <v>SW0000006574</v>
          </cell>
        </row>
        <row r="36">
          <cell r="AI36">
            <v>0</v>
          </cell>
          <cell r="AJ36">
            <v>326207</v>
          </cell>
          <cell r="AK36" t="str">
            <v>GBP</v>
          </cell>
          <cell r="AL36">
            <v>16288</v>
          </cell>
          <cell r="AM36">
            <v>1</v>
          </cell>
          <cell r="AN36">
            <v>62</v>
          </cell>
          <cell r="AO36" t="str">
            <v>88</v>
          </cell>
          <cell r="AP36">
            <v>56000000</v>
          </cell>
          <cell r="AQ36">
            <v>36245</v>
          </cell>
          <cell r="AR36">
            <v>36976</v>
          </cell>
          <cell r="AS36">
            <v>3801</v>
          </cell>
          <cell r="AT36" t="str">
            <v>AN PLC INTL SWAPS</v>
          </cell>
          <cell r="AU36">
            <v>35625</v>
          </cell>
          <cell r="AV36">
            <v>1</v>
          </cell>
          <cell r="AW36" t="str">
            <v>SW0000006575</v>
          </cell>
        </row>
        <row r="37">
          <cell r="AI37">
            <v>0</v>
          </cell>
          <cell r="AJ37">
            <v>326208</v>
          </cell>
          <cell r="AK37" t="str">
            <v>GBP</v>
          </cell>
          <cell r="AL37">
            <v>18688</v>
          </cell>
          <cell r="AM37">
            <v>1</v>
          </cell>
          <cell r="AN37">
            <v>86</v>
          </cell>
          <cell r="AO37" t="str">
            <v>88</v>
          </cell>
          <cell r="AP37">
            <v>56000000</v>
          </cell>
          <cell r="AQ37">
            <v>36245</v>
          </cell>
          <cell r="AR37">
            <v>36976</v>
          </cell>
          <cell r="AS37">
            <v>3801</v>
          </cell>
          <cell r="AT37" t="str">
            <v>AN PLC INTL SWAPS</v>
          </cell>
          <cell r="AU37">
            <v>35625</v>
          </cell>
          <cell r="AV37">
            <v>1</v>
          </cell>
          <cell r="AW37" t="str">
            <v>SW0000006575</v>
          </cell>
        </row>
        <row r="38">
          <cell r="AI38">
            <v>0</v>
          </cell>
          <cell r="AJ38">
            <v>326221</v>
          </cell>
          <cell r="AK38" t="str">
            <v>GBP</v>
          </cell>
          <cell r="AL38">
            <v>16288</v>
          </cell>
          <cell r="AM38">
            <v>1</v>
          </cell>
          <cell r="AN38">
            <v>62</v>
          </cell>
          <cell r="AO38" t="str">
            <v>88</v>
          </cell>
          <cell r="AP38">
            <v>270000000</v>
          </cell>
          <cell r="AQ38">
            <v>36424</v>
          </cell>
          <cell r="AR38">
            <v>37246</v>
          </cell>
          <cell r="AS38">
            <v>3801</v>
          </cell>
          <cell r="AT38" t="str">
            <v>AN PLC INTL SWAPS</v>
          </cell>
          <cell r="AU38">
            <v>35625</v>
          </cell>
          <cell r="AV38">
            <v>1</v>
          </cell>
          <cell r="AW38" t="str">
            <v>SW0000006576</v>
          </cell>
        </row>
        <row r="39">
          <cell r="AI39">
            <v>0</v>
          </cell>
          <cell r="AJ39">
            <v>326222</v>
          </cell>
          <cell r="AK39" t="str">
            <v>GBP</v>
          </cell>
          <cell r="AL39">
            <v>18688</v>
          </cell>
          <cell r="AM39">
            <v>1</v>
          </cell>
          <cell r="AN39">
            <v>86</v>
          </cell>
          <cell r="AO39" t="str">
            <v>88</v>
          </cell>
          <cell r="AP39">
            <v>270000000</v>
          </cell>
          <cell r="AQ39">
            <v>36424</v>
          </cell>
          <cell r="AR39">
            <v>37246</v>
          </cell>
          <cell r="AS39">
            <v>3801</v>
          </cell>
          <cell r="AT39" t="str">
            <v>AN PLC INTL SWAPS</v>
          </cell>
          <cell r="AU39">
            <v>35625</v>
          </cell>
          <cell r="AV39">
            <v>1</v>
          </cell>
          <cell r="AW39" t="str">
            <v>SW0000006576</v>
          </cell>
        </row>
        <row r="40">
          <cell r="AI40">
            <v>0</v>
          </cell>
          <cell r="AJ40">
            <v>326240</v>
          </cell>
          <cell r="AK40" t="str">
            <v>GBP</v>
          </cell>
          <cell r="AL40">
            <v>16288</v>
          </cell>
          <cell r="AM40">
            <v>1</v>
          </cell>
          <cell r="AN40">
            <v>62</v>
          </cell>
          <cell r="AO40" t="str">
            <v>88</v>
          </cell>
          <cell r="AP40">
            <v>120000000</v>
          </cell>
          <cell r="AQ40">
            <v>36434</v>
          </cell>
          <cell r="AR40">
            <v>37043</v>
          </cell>
          <cell r="AS40">
            <v>3801</v>
          </cell>
          <cell r="AT40" t="str">
            <v>AN PLC INTL SWAPS</v>
          </cell>
          <cell r="AU40">
            <v>35625</v>
          </cell>
          <cell r="AV40">
            <v>1</v>
          </cell>
          <cell r="AW40" t="str">
            <v>SW0000006577</v>
          </cell>
        </row>
        <row r="41">
          <cell r="AI41">
            <v>0</v>
          </cell>
          <cell r="AJ41">
            <v>326241</v>
          </cell>
          <cell r="AK41" t="str">
            <v>GBP</v>
          </cell>
          <cell r="AL41">
            <v>18688</v>
          </cell>
          <cell r="AM41">
            <v>1</v>
          </cell>
          <cell r="AN41">
            <v>86</v>
          </cell>
          <cell r="AO41" t="str">
            <v>88</v>
          </cell>
          <cell r="AP41">
            <v>120000000</v>
          </cell>
          <cell r="AQ41">
            <v>36434</v>
          </cell>
          <cell r="AR41">
            <v>37043</v>
          </cell>
          <cell r="AS41">
            <v>3801</v>
          </cell>
          <cell r="AT41" t="str">
            <v>AN PLC INTL SWAPS</v>
          </cell>
          <cell r="AU41">
            <v>35625</v>
          </cell>
          <cell r="AV41">
            <v>1</v>
          </cell>
          <cell r="AW41" t="str">
            <v>SW0000006577</v>
          </cell>
        </row>
        <row r="42">
          <cell r="AI42">
            <v>0</v>
          </cell>
          <cell r="AJ42">
            <v>326248</v>
          </cell>
          <cell r="AK42" t="str">
            <v>GBP</v>
          </cell>
          <cell r="AL42">
            <v>16288</v>
          </cell>
          <cell r="AM42">
            <v>1</v>
          </cell>
          <cell r="AN42">
            <v>62</v>
          </cell>
          <cell r="AO42" t="str">
            <v>88</v>
          </cell>
          <cell r="AP42">
            <v>225000000</v>
          </cell>
          <cell r="AQ42">
            <v>36801</v>
          </cell>
          <cell r="AR42">
            <v>37530</v>
          </cell>
          <cell r="AS42">
            <v>3801</v>
          </cell>
          <cell r="AT42" t="str">
            <v>AN PLC INTL SWAPS</v>
          </cell>
          <cell r="AU42">
            <v>35625</v>
          </cell>
          <cell r="AV42">
            <v>1</v>
          </cell>
          <cell r="AW42" t="str">
            <v>SW0000006578</v>
          </cell>
        </row>
        <row r="43">
          <cell r="AI43">
            <v>0</v>
          </cell>
          <cell r="AJ43">
            <v>326249</v>
          </cell>
          <cell r="AK43" t="str">
            <v>GBP</v>
          </cell>
          <cell r="AL43">
            <v>18688</v>
          </cell>
          <cell r="AM43">
            <v>1</v>
          </cell>
          <cell r="AN43">
            <v>86</v>
          </cell>
          <cell r="AO43" t="str">
            <v>88</v>
          </cell>
          <cell r="AP43">
            <v>225000000</v>
          </cell>
          <cell r="AQ43">
            <v>36801</v>
          </cell>
          <cell r="AR43">
            <v>37530</v>
          </cell>
          <cell r="AS43">
            <v>3801</v>
          </cell>
          <cell r="AT43" t="str">
            <v>AN PLC INTL SWAPS</v>
          </cell>
          <cell r="AU43">
            <v>35625</v>
          </cell>
          <cell r="AV43">
            <v>1</v>
          </cell>
          <cell r="AW43" t="str">
            <v>SW0000006578</v>
          </cell>
        </row>
        <row r="44">
          <cell r="AI44">
            <v>0</v>
          </cell>
          <cell r="AJ44">
            <v>335442</v>
          </cell>
          <cell r="AK44" t="str">
            <v>GBP</v>
          </cell>
          <cell r="AL44">
            <v>16288</v>
          </cell>
          <cell r="AM44">
            <v>1</v>
          </cell>
          <cell r="AN44">
            <v>62</v>
          </cell>
          <cell r="AO44" t="str">
            <v>88</v>
          </cell>
          <cell r="AP44">
            <v>7236925.1699999999</v>
          </cell>
          <cell r="AQ44">
            <v>44743</v>
          </cell>
          <cell r="AR44">
            <v>45110</v>
          </cell>
          <cell r="AS44">
            <v>8431</v>
          </cell>
          <cell r="AT44" t="str">
            <v>AN SEPT LEASING 5</v>
          </cell>
          <cell r="AU44">
            <v>35650</v>
          </cell>
          <cell r="AV44">
            <v>1</v>
          </cell>
          <cell r="AW44" t="str">
            <v>SW0000006734</v>
          </cell>
        </row>
        <row r="45">
          <cell r="AI45">
            <v>0</v>
          </cell>
          <cell r="AJ45">
            <v>335443</v>
          </cell>
          <cell r="AK45" t="str">
            <v>GBP</v>
          </cell>
          <cell r="AL45">
            <v>18688</v>
          </cell>
          <cell r="AM45">
            <v>1</v>
          </cell>
          <cell r="AN45">
            <v>86</v>
          </cell>
          <cell r="AO45" t="str">
            <v>88</v>
          </cell>
          <cell r="AP45">
            <v>7236925.1699999999</v>
          </cell>
          <cell r="AQ45">
            <v>44743</v>
          </cell>
          <cell r="AR45">
            <v>45110</v>
          </cell>
          <cell r="AS45">
            <v>8431</v>
          </cell>
          <cell r="AT45" t="str">
            <v>AN SEPT LEASING 5</v>
          </cell>
          <cell r="AU45">
            <v>35650</v>
          </cell>
          <cell r="AV45">
            <v>1</v>
          </cell>
          <cell r="AW45" t="str">
            <v>SW0000006734</v>
          </cell>
        </row>
        <row r="46">
          <cell r="AI46">
            <v>0</v>
          </cell>
          <cell r="AJ46">
            <v>335444</v>
          </cell>
          <cell r="AK46" t="str">
            <v>GBP</v>
          </cell>
          <cell r="AL46">
            <v>936288</v>
          </cell>
          <cell r="AM46">
            <v>93</v>
          </cell>
          <cell r="AN46">
            <v>62</v>
          </cell>
          <cell r="AO46" t="str">
            <v>88</v>
          </cell>
          <cell r="AP46">
            <v>7236925.1699999999</v>
          </cell>
          <cell r="AQ46">
            <v>44743</v>
          </cell>
          <cell r="AR46">
            <v>45110</v>
          </cell>
          <cell r="AS46">
            <v>4165</v>
          </cell>
          <cell r="AT46" t="str">
            <v>A N T S</v>
          </cell>
          <cell r="AU46">
            <v>35650</v>
          </cell>
          <cell r="AV46">
            <v>1</v>
          </cell>
          <cell r="AW46" t="str">
            <v>SW0000006740</v>
          </cell>
        </row>
        <row r="47">
          <cell r="AI47">
            <v>0</v>
          </cell>
          <cell r="AJ47">
            <v>335445</v>
          </cell>
          <cell r="AK47" t="str">
            <v>GBP</v>
          </cell>
          <cell r="AL47">
            <v>938688</v>
          </cell>
          <cell r="AM47">
            <v>93</v>
          </cell>
          <cell r="AN47">
            <v>86</v>
          </cell>
          <cell r="AO47" t="str">
            <v>88</v>
          </cell>
          <cell r="AP47">
            <v>7236925.1699999999</v>
          </cell>
          <cell r="AQ47">
            <v>44743</v>
          </cell>
          <cell r="AR47">
            <v>45110</v>
          </cell>
          <cell r="AS47">
            <v>4165</v>
          </cell>
          <cell r="AT47" t="str">
            <v>A N T S</v>
          </cell>
          <cell r="AU47">
            <v>35650</v>
          </cell>
          <cell r="AV47">
            <v>1</v>
          </cell>
          <cell r="AW47" t="str">
            <v>SW0000006740</v>
          </cell>
        </row>
        <row r="48">
          <cell r="AI48">
            <v>0</v>
          </cell>
          <cell r="AJ48">
            <v>335446</v>
          </cell>
          <cell r="AK48" t="str">
            <v>GBP</v>
          </cell>
          <cell r="AL48">
            <v>16288</v>
          </cell>
          <cell r="AM48">
            <v>1</v>
          </cell>
          <cell r="AN48">
            <v>62</v>
          </cell>
          <cell r="AO48" t="str">
            <v>88</v>
          </cell>
          <cell r="AP48">
            <v>7236925.1699999999</v>
          </cell>
          <cell r="AQ48">
            <v>44743</v>
          </cell>
          <cell r="AR48">
            <v>45110</v>
          </cell>
          <cell r="AS48">
            <v>8185</v>
          </cell>
          <cell r="AT48" t="str">
            <v>ANFP</v>
          </cell>
          <cell r="AU48">
            <v>35650</v>
          </cell>
          <cell r="AV48">
            <v>1</v>
          </cell>
          <cell r="AW48" t="str">
            <v>SW0000006730</v>
          </cell>
        </row>
        <row r="49">
          <cell r="AI49">
            <v>0</v>
          </cell>
          <cell r="AJ49">
            <v>335447</v>
          </cell>
          <cell r="AK49" t="str">
            <v>GBP</v>
          </cell>
          <cell r="AL49">
            <v>18688</v>
          </cell>
          <cell r="AM49">
            <v>1</v>
          </cell>
          <cell r="AN49">
            <v>86</v>
          </cell>
          <cell r="AO49" t="str">
            <v>88</v>
          </cell>
          <cell r="AP49">
            <v>7236925.1699999999</v>
          </cell>
          <cell r="AQ49">
            <v>44743</v>
          </cell>
          <cell r="AR49">
            <v>45110</v>
          </cell>
          <cell r="AS49">
            <v>8185</v>
          </cell>
          <cell r="AT49" t="str">
            <v>ANFP</v>
          </cell>
          <cell r="AU49">
            <v>35650</v>
          </cell>
          <cell r="AV49">
            <v>1</v>
          </cell>
          <cell r="AW49" t="str">
            <v>SW0000006730</v>
          </cell>
        </row>
        <row r="50">
          <cell r="AI50">
            <v>0</v>
          </cell>
          <cell r="AJ50">
            <v>335448</v>
          </cell>
          <cell r="AK50" t="str">
            <v>GBP</v>
          </cell>
          <cell r="AL50">
            <v>936288</v>
          </cell>
          <cell r="AM50">
            <v>93</v>
          </cell>
          <cell r="AN50">
            <v>62</v>
          </cell>
          <cell r="AO50" t="str">
            <v>88</v>
          </cell>
          <cell r="AP50">
            <v>2305478.89</v>
          </cell>
          <cell r="AQ50">
            <v>36069</v>
          </cell>
          <cell r="AR50">
            <v>44743</v>
          </cell>
          <cell r="AS50">
            <v>4165</v>
          </cell>
          <cell r="AT50" t="str">
            <v>A N T S</v>
          </cell>
          <cell r="AU50">
            <v>35650</v>
          </cell>
          <cell r="AV50">
            <v>1</v>
          </cell>
          <cell r="AW50" t="str">
            <v>SW0000006737</v>
          </cell>
        </row>
        <row r="51">
          <cell r="AI51">
            <v>0</v>
          </cell>
          <cell r="AJ51">
            <v>335449</v>
          </cell>
          <cell r="AK51" t="str">
            <v>GBP</v>
          </cell>
          <cell r="AL51">
            <v>938688</v>
          </cell>
          <cell r="AM51">
            <v>93</v>
          </cell>
          <cell r="AN51">
            <v>86</v>
          </cell>
          <cell r="AO51" t="str">
            <v>88</v>
          </cell>
          <cell r="AP51">
            <v>2305478.89</v>
          </cell>
          <cell r="AQ51">
            <v>36069</v>
          </cell>
          <cell r="AR51">
            <v>44743</v>
          </cell>
          <cell r="AS51">
            <v>4165</v>
          </cell>
          <cell r="AT51" t="str">
            <v>A N T S</v>
          </cell>
          <cell r="AU51">
            <v>35650</v>
          </cell>
          <cell r="AV51">
            <v>1</v>
          </cell>
          <cell r="AW51" t="str">
            <v>SW0000006737</v>
          </cell>
        </row>
        <row r="52">
          <cell r="AI52">
            <v>0</v>
          </cell>
          <cell r="AJ52">
            <v>335454</v>
          </cell>
          <cell r="AK52" t="str">
            <v>GBP</v>
          </cell>
          <cell r="AL52">
            <v>16288</v>
          </cell>
          <cell r="AM52">
            <v>1</v>
          </cell>
          <cell r="AN52">
            <v>62</v>
          </cell>
          <cell r="AO52" t="str">
            <v>88</v>
          </cell>
          <cell r="AP52">
            <v>2305478.89</v>
          </cell>
          <cell r="AQ52">
            <v>36069</v>
          </cell>
          <cell r="AR52">
            <v>44743</v>
          </cell>
          <cell r="AS52">
            <v>8431</v>
          </cell>
          <cell r="AT52" t="str">
            <v>AN SEPT LEASING 5</v>
          </cell>
          <cell r="AU52">
            <v>35650</v>
          </cell>
          <cell r="AV52">
            <v>1</v>
          </cell>
          <cell r="AW52" t="str">
            <v>SW0000006735</v>
          </cell>
        </row>
        <row r="53">
          <cell r="AI53">
            <v>0</v>
          </cell>
          <cell r="AJ53">
            <v>335455</v>
          </cell>
          <cell r="AK53" t="str">
            <v>GBP</v>
          </cell>
          <cell r="AL53">
            <v>18688</v>
          </cell>
          <cell r="AM53">
            <v>1</v>
          </cell>
          <cell r="AN53">
            <v>86</v>
          </cell>
          <cell r="AO53" t="str">
            <v>88</v>
          </cell>
          <cell r="AP53">
            <v>2305478.89</v>
          </cell>
          <cell r="AQ53">
            <v>36069</v>
          </cell>
          <cell r="AR53">
            <v>44743</v>
          </cell>
          <cell r="AS53">
            <v>8431</v>
          </cell>
          <cell r="AT53" t="str">
            <v>AN SEPT LEASING 5</v>
          </cell>
          <cell r="AU53">
            <v>35650</v>
          </cell>
          <cell r="AV53">
            <v>1</v>
          </cell>
          <cell r="AW53" t="str">
            <v>SW0000006735</v>
          </cell>
        </row>
        <row r="54">
          <cell r="AI54">
            <v>0</v>
          </cell>
          <cell r="AJ54">
            <v>335462</v>
          </cell>
          <cell r="AK54" t="str">
            <v>GBP</v>
          </cell>
          <cell r="AL54">
            <v>16288</v>
          </cell>
          <cell r="AM54">
            <v>1</v>
          </cell>
          <cell r="AN54">
            <v>62</v>
          </cell>
          <cell r="AO54" t="str">
            <v>88</v>
          </cell>
          <cell r="AP54">
            <v>2305478.89</v>
          </cell>
          <cell r="AQ54">
            <v>36069</v>
          </cell>
          <cell r="AR54">
            <v>44743</v>
          </cell>
          <cell r="AS54">
            <v>8185</v>
          </cell>
          <cell r="AT54" t="str">
            <v>ANFP</v>
          </cell>
          <cell r="AU54">
            <v>35650</v>
          </cell>
          <cell r="AV54">
            <v>1</v>
          </cell>
          <cell r="AW54" t="str">
            <v>SW0000006732</v>
          </cell>
        </row>
        <row r="55">
          <cell r="AI55">
            <v>0</v>
          </cell>
          <cell r="AJ55">
            <v>335463</v>
          </cell>
          <cell r="AK55" t="str">
            <v>GBP</v>
          </cell>
          <cell r="AL55">
            <v>18688</v>
          </cell>
          <cell r="AM55">
            <v>1</v>
          </cell>
          <cell r="AN55">
            <v>86</v>
          </cell>
          <cell r="AO55" t="str">
            <v>88</v>
          </cell>
          <cell r="AP55">
            <v>2305478.89</v>
          </cell>
          <cell r="AQ55">
            <v>36069</v>
          </cell>
          <cell r="AR55">
            <v>44743</v>
          </cell>
          <cell r="AS55">
            <v>8185</v>
          </cell>
          <cell r="AT55" t="str">
            <v>ANFP</v>
          </cell>
          <cell r="AU55">
            <v>35650</v>
          </cell>
          <cell r="AV55">
            <v>1</v>
          </cell>
          <cell r="AW55" t="str">
            <v>SW0000006732</v>
          </cell>
        </row>
        <row r="56">
          <cell r="AI56">
            <v>0</v>
          </cell>
          <cell r="AJ56">
            <v>335888</v>
          </cell>
          <cell r="AK56" t="str">
            <v>ESP</v>
          </cell>
          <cell r="AL56">
            <v>19011</v>
          </cell>
          <cell r="AM56">
            <v>1</v>
          </cell>
          <cell r="AN56">
            <v>90</v>
          </cell>
          <cell r="AO56" t="str">
            <v>11</v>
          </cell>
          <cell r="AP56">
            <v>1500000000</v>
          </cell>
          <cell r="AQ56">
            <v>35863</v>
          </cell>
          <cell r="AR56">
            <v>36046</v>
          </cell>
          <cell r="AS56">
            <v>1547</v>
          </cell>
          <cell r="AT56" t="str">
            <v>NAT WEST BK,LDN</v>
          </cell>
          <cell r="AU56">
            <v>35677</v>
          </cell>
          <cell r="AV56">
            <v>1</v>
          </cell>
          <cell r="AW56" t="str">
            <v>FR0000000403</v>
          </cell>
        </row>
        <row r="57">
          <cell r="AI57">
            <v>0</v>
          </cell>
          <cell r="AJ57">
            <v>336935</v>
          </cell>
          <cell r="AK57" t="str">
            <v>ESP</v>
          </cell>
          <cell r="AL57">
            <v>19011</v>
          </cell>
          <cell r="AM57">
            <v>1</v>
          </cell>
          <cell r="AN57">
            <v>90</v>
          </cell>
          <cell r="AO57" t="str">
            <v>11</v>
          </cell>
          <cell r="AP57">
            <v>1000000000</v>
          </cell>
          <cell r="AQ57">
            <v>35864</v>
          </cell>
          <cell r="AR57">
            <v>35956</v>
          </cell>
          <cell r="AS57">
            <v>1547</v>
          </cell>
          <cell r="AT57" t="str">
            <v>NAT WEST BK,LDN</v>
          </cell>
          <cell r="AU57">
            <v>35683</v>
          </cell>
          <cell r="AV57">
            <v>1</v>
          </cell>
          <cell r="AW57" t="str">
            <v>FR0000000404</v>
          </cell>
        </row>
        <row r="58">
          <cell r="AI58">
            <v>0</v>
          </cell>
          <cell r="AJ58">
            <v>343422</v>
          </cell>
          <cell r="AK58" t="str">
            <v>ESP</v>
          </cell>
          <cell r="AL58">
            <v>19011</v>
          </cell>
          <cell r="AM58">
            <v>1</v>
          </cell>
          <cell r="AN58">
            <v>90</v>
          </cell>
          <cell r="AO58" t="str">
            <v>11</v>
          </cell>
          <cell r="AP58">
            <v>1000000000</v>
          </cell>
          <cell r="AQ58">
            <v>35929</v>
          </cell>
          <cell r="AR58">
            <v>36021</v>
          </cell>
          <cell r="AS58">
            <v>1547</v>
          </cell>
          <cell r="AT58" t="str">
            <v>NAT WEST BK,LDN</v>
          </cell>
          <cell r="AU58">
            <v>35711</v>
          </cell>
          <cell r="AV58">
            <v>1</v>
          </cell>
          <cell r="AW58" t="str">
            <v>FR0000000418</v>
          </cell>
        </row>
        <row r="59">
          <cell r="AI59">
            <v>0</v>
          </cell>
          <cell r="AJ59">
            <v>345873</v>
          </cell>
          <cell r="AK59" t="str">
            <v>GBP</v>
          </cell>
          <cell r="AL59">
            <v>19011</v>
          </cell>
          <cell r="AM59">
            <v>1</v>
          </cell>
          <cell r="AN59">
            <v>90</v>
          </cell>
          <cell r="AO59" t="str">
            <v>11</v>
          </cell>
          <cell r="AP59">
            <v>25000000</v>
          </cell>
          <cell r="AQ59">
            <v>35880</v>
          </cell>
          <cell r="AR59">
            <v>36066</v>
          </cell>
          <cell r="AS59">
            <v>5863</v>
          </cell>
          <cell r="AT59" t="str">
            <v>ING BK LONDON</v>
          </cell>
          <cell r="AU59">
            <v>35732</v>
          </cell>
          <cell r="AV59">
            <v>1</v>
          </cell>
          <cell r="AW59" t="str">
            <v>FR0000000422</v>
          </cell>
        </row>
        <row r="60">
          <cell r="AI60">
            <v>0</v>
          </cell>
          <cell r="AJ60">
            <v>351039</v>
          </cell>
          <cell r="AK60" t="str">
            <v>GBP</v>
          </cell>
          <cell r="AL60">
            <v>16288</v>
          </cell>
          <cell r="AM60">
            <v>1</v>
          </cell>
          <cell r="AN60">
            <v>62</v>
          </cell>
          <cell r="AO60" t="str">
            <v>88</v>
          </cell>
          <cell r="AP60">
            <v>705063.36</v>
          </cell>
          <cell r="AQ60">
            <v>37530</v>
          </cell>
          <cell r="AR60">
            <v>43102</v>
          </cell>
          <cell r="AS60">
            <v>4683</v>
          </cell>
          <cell r="AT60" t="str">
            <v>AN DEC LEASING 4</v>
          </cell>
          <cell r="AU60">
            <v>35759</v>
          </cell>
          <cell r="AV60">
            <v>1</v>
          </cell>
          <cell r="AW60" t="str">
            <v>SW0000007205</v>
          </cell>
        </row>
        <row r="61">
          <cell r="AI61">
            <v>0</v>
          </cell>
          <cell r="AJ61">
            <v>351040</v>
          </cell>
          <cell r="AK61" t="str">
            <v>GBP</v>
          </cell>
          <cell r="AL61">
            <v>18688</v>
          </cell>
          <cell r="AM61">
            <v>1</v>
          </cell>
          <cell r="AN61">
            <v>86</v>
          </cell>
          <cell r="AO61" t="str">
            <v>88</v>
          </cell>
          <cell r="AP61">
            <v>705063.36</v>
          </cell>
          <cell r="AQ61">
            <v>37530</v>
          </cell>
          <cell r="AR61">
            <v>43102</v>
          </cell>
          <cell r="AS61">
            <v>4683</v>
          </cell>
          <cell r="AT61" t="str">
            <v>AN DEC LEASING 4</v>
          </cell>
          <cell r="AU61">
            <v>35759</v>
          </cell>
          <cell r="AV61">
            <v>1</v>
          </cell>
          <cell r="AW61" t="str">
            <v>SW0000007205</v>
          </cell>
        </row>
        <row r="62">
          <cell r="AI62">
            <v>0</v>
          </cell>
          <cell r="AJ62">
            <v>351045</v>
          </cell>
          <cell r="AK62" t="str">
            <v>GBP</v>
          </cell>
          <cell r="AL62">
            <v>16288</v>
          </cell>
          <cell r="AM62">
            <v>1</v>
          </cell>
          <cell r="AN62">
            <v>62</v>
          </cell>
          <cell r="AO62" t="str">
            <v>88</v>
          </cell>
          <cell r="AP62">
            <v>705063.36</v>
          </cell>
          <cell r="AQ62">
            <v>37530</v>
          </cell>
          <cell r="AR62">
            <v>43102</v>
          </cell>
          <cell r="AS62">
            <v>8185</v>
          </cell>
          <cell r="AT62" t="str">
            <v>ANFP</v>
          </cell>
          <cell r="AU62">
            <v>35759</v>
          </cell>
          <cell r="AV62">
            <v>1</v>
          </cell>
          <cell r="AW62" t="str">
            <v>SW0000007203</v>
          </cell>
        </row>
        <row r="63">
          <cell r="AI63">
            <v>0</v>
          </cell>
          <cell r="AJ63">
            <v>351046</v>
          </cell>
          <cell r="AK63" t="str">
            <v>GBP</v>
          </cell>
          <cell r="AL63">
            <v>18688</v>
          </cell>
          <cell r="AM63">
            <v>1</v>
          </cell>
          <cell r="AN63">
            <v>86</v>
          </cell>
          <cell r="AO63" t="str">
            <v>88</v>
          </cell>
          <cell r="AP63">
            <v>705063.36</v>
          </cell>
          <cell r="AQ63">
            <v>37530</v>
          </cell>
          <cell r="AR63">
            <v>43102</v>
          </cell>
          <cell r="AS63">
            <v>8185</v>
          </cell>
          <cell r="AT63" t="str">
            <v>ANFP</v>
          </cell>
          <cell r="AU63">
            <v>35759</v>
          </cell>
          <cell r="AV63">
            <v>1</v>
          </cell>
          <cell r="AW63" t="str">
            <v>SW0000007203</v>
          </cell>
        </row>
        <row r="64">
          <cell r="AI64">
            <v>0</v>
          </cell>
          <cell r="AJ64">
            <v>351262</v>
          </cell>
          <cell r="AK64" t="str">
            <v>GBP</v>
          </cell>
          <cell r="AL64">
            <v>16288</v>
          </cell>
          <cell r="AM64">
            <v>1</v>
          </cell>
          <cell r="AN64">
            <v>62</v>
          </cell>
          <cell r="AO64" t="str">
            <v>88</v>
          </cell>
          <cell r="AP64">
            <v>667064.06000000006</v>
          </cell>
          <cell r="AQ64">
            <v>37530</v>
          </cell>
          <cell r="AR64">
            <v>43102</v>
          </cell>
          <cell r="AS64">
            <v>4683</v>
          </cell>
          <cell r="AT64" t="str">
            <v>AN DEC LEASING 4</v>
          </cell>
          <cell r="AU64">
            <v>35759</v>
          </cell>
          <cell r="AV64">
            <v>1</v>
          </cell>
          <cell r="AW64" t="str">
            <v>SW0000007217</v>
          </cell>
        </row>
        <row r="65">
          <cell r="AI65">
            <v>0</v>
          </cell>
          <cell r="AJ65">
            <v>351263</v>
          </cell>
          <cell r="AK65" t="str">
            <v>GBP</v>
          </cell>
          <cell r="AL65">
            <v>18688</v>
          </cell>
          <cell r="AM65">
            <v>1</v>
          </cell>
          <cell r="AN65">
            <v>86</v>
          </cell>
          <cell r="AO65" t="str">
            <v>88</v>
          </cell>
          <cell r="AP65">
            <v>667064.06000000006</v>
          </cell>
          <cell r="AQ65">
            <v>37530</v>
          </cell>
          <cell r="AR65">
            <v>43102</v>
          </cell>
          <cell r="AS65">
            <v>4683</v>
          </cell>
          <cell r="AT65" t="str">
            <v>AN DEC LEASING 4</v>
          </cell>
          <cell r="AU65">
            <v>35759</v>
          </cell>
          <cell r="AV65">
            <v>1</v>
          </cell>
          <cell r="AW65" t="str">
            <v>SW0000007217</v>
          </cell>
        </row>
        <row r="66">
          <cell r="AI66">
            <v>0</v>
          </cell>
          <cell r="AJ66">
            <v>351271</v>
          </cell>
          <cell r="AK66" t="str">
            <v>GBP</v>
          </cell>
          <cell r="AL66">
            <v>16288</v>
          </cell>
          <cell r="AM66">
            <v>1</v>
          </cell>
          <cell r="AN66">
            <v>62</v>
          </cell>
          <cell r="AO66" t="str">
            <v>88</v>
          </cell>
          <cell r="AP66">
            <v>667064.06000000006</v>
          </cell>
          <cell r="AQ66">
            <v>37530</v>
          </cell>
          <cell r="AR66">
            <v>43102</v>
          </cell>
          <cell r="AS66">
            <v>8185</v>
          </cell>
          <cell r="AT66" t="str">
            <v>ANFP</v>
          </cell>
          <cell r="AU66">
            <v>35759</v>
          </cell>
          <cell r="AV66">
            <v>1</v>
          </cell>
          <cell r="AW66" t="str">
            <v>SW0000007218</v>
          </cell>
        </row>
        <row r="67">
          <cell r="AI67">
            <v>0</v>
          </cell>
          <cell r="AJ67">
            <v>351272</v>
          </cell>
          <cell r="AK67" t="str">
            <v>GBP</v>
          </cell>
          <cell r="AL67">
            <v>18688</v>
          </cell>
          <cell r="AM67">
            <v>1</v>
          </cell>
          <cell r="AN67">
            <v>86</v>
          </cell>
          <cell r="AO67" t="str">
            <v>88</v>
          </cell>
          <cell r="AP67">
            <v>667064.06000000006</v>
          </cell>
          <cell r="AQ67">
            <v>37530</v>
          </cell>
          <cell r="AR67">
            <v>43102</v>
          </cell>
          <cell r="AS67">
            <v>8185</v>
          </cell>
          <cell r="AT67" t="str">
            <v>ANFP</v>
          </cell>
          <cell r="AU67">
            <v>35759</v>
          </cell>
          <cell r="AV67">
            <v>1</v>
          </cell>
          <cell r="AW67" t="str">
            <v>SW0000007218</v>
          </cell>
        </row>
        <row r="68">
          <cell r="AI68">
            <v>0</v>
          </cell>
          <cell r="AJ68">
            <v>354774</v>
          </cell>
          <cell r="AK68" t="str">
            <v>GBP</v>
          </cell>
          <cell r="AL68">
            <v>19011</v>
          </cell>
          <cell r="AM68">
            <v>1</v>
          </cell>
          <cell r="AN68">
            <v>90</v>
          </cell>
          <cell r="AO68" t="str">
            <v>11</v>
          </cell>
          <cell r="AP68">
            <v>50000000</v>
          </cell>
          <cell r="AQ68">
            <v>35870</v>
          </cell>
          <cell r="AR68">
            <v>35962</v>
          </cell>
          <cell r="AS68">
            <v>1177</v>
          </cell>
          <cell r="AT68" t="str">
            <v>CHASE MAN BK, LDN</v>
          </cell>
          <cell r="AU68">
            <v>35779</v>
          </cell>
          <cell r="AV68">
            <v>1</v>
          </cell>
          <cell r="AW68" t="str">
            <v>FR0000000437</v>
          </cell>
        </row>
        <row r="69">
          <cell r="AI69">
            <v>0</v>
          </cell>
          <cell r="AJ69">
            <v>357980</v>
          </cell>
          <cell r="AK69" t="str">
            <v>DEM</v>
          </cell>
          <cell r="AL69">
            <v>19011</v>
          </cell>
          <cell r="AM69">
            <v>1</v>
          </cell>
          <cell r="AN69">
            <v>90</v>
          </cell>
          <cell r="AO69" t="str">
            <v>11</v>
          </cell>
          <cell r="AP69">
            <v>127000000</v>
          </cell>
          <cell r="AQ69">
            <v>35894</v>
          </cell>
          <cell r="AR69">
            <v>35985</v>
          </cell>
          <cell r="AS69">
            <v>1980</v>
          </cell>
          <cell r="AT69" t="str">
            <v>SANWA BK, LDN</v>
          </cell>
          <cell r="AU69">
            <v>35802</v>
          </cell>
          <cell r="AV69">
            <v>1</v>
          </cell>
          <cell r="AW69" t="str">
            <v>FR0000000447</v>
          </cell>
        </row>
        <row r="70">
          <cell r="AI70">
            <v>0</v>
          </cell>
          <cell r="AJ70">
            <v>358000</v>
          </cell>
          <cell r="AK70" t="str">
            <v>GBP</v>
          </cell>
          <cell r="AL70">
            <v>816288</v>
          </cell>
          <cell r="AM70">
            <v>81</v>
          </cell>
          <cell r="AN70">
            <v>62</v>
          </cell>
          <cell r="AO70" t="str">
            <v>88</v>
          </cell>
          <cell r="AP70">
            <v>667064.06000000006</v>
          </cell>
          <cell r="AQ70">
            <v>37530</v>
          </cell>
          <cell r="AR70">
            <v>43102</v>
          </cell>
          <cell r="AS70">
            <v>4165</v>
          </cell>
          <cell r="AT70" t="str">
            <v>A N T S</v>
          </cell>
          <cell r="AU70">
            <v>35759</v>
          </cell>
          <cell r="AV70">
            <v>1</v>
          </cell>
          <cell r="AW70" t="str">
            <v>SW0000007216</v>
          </cell>
        </row>
        <row r="71">
          <cell r="AI71">
            <v>0</v>
          </cell>
          <cell r="AJ71">
            <v>358001</v>
          </cell>
          <cell r="AK71" t="str">
            <v>GBP</v>
          </cell>
          <cell r="AL71">
            <v>818688</v>
          </cell>
          <cell r="AM71">
            <v>81</v>
          </cell>
          <cell r="AN71">
            <v>86</v>
          </cell>
          <cell r="AO71" t="str">
            <v>88</v>
          </cell>
          <cell r="AP71">
            <v>667064.06000000006</v>
          </cell>
          <cell r="AQ71">
            <v>37530</v>
          </cell>
          <cell r="AR71">
            <v>43102</v>
          </cell>
          <cell r="AS71">
            <v>4165</v>
          </cell>
          <cell r="AT71" t="str">
            <v>A N T S</v>
          </cell>
          <cell r="AU71">
            <v>35759</v>
          </cell>
          <cell r="AV71">
            <v>1</v>
          </cell>
          <cell r="AW71" t="str">
            <v>SW0000007216</v>
          </cell>
        </row>
        <row r="72">
          <cell r="AI72">
            <v>0</v>
          </cell>
          <cell r="AJ72">
            <v>358002</v>
          </cell>
          <cell r="AK72" t="str">
            <v>GBP</v>
          </cell>
          <cell r="AL72">
            <v>816288</v>
          </cell>
          <cell r="AM72">
            <v>81</v>
          </cell>
          <cell r="AN72">
            <v>62</v>
          </cell>
          <cell r="AO72" t="str">
            <v>88</v>
          </cell>
          <cell r="AP72">
            <v>705063.36</v>
          </cell>
          <cell r="AQ72">
            <v>37530</v>
          </cell>
          <cell r="AR72">
            <v>43102</v>
          </cell>
          <cell r="AS72">
            <v>4165</v>
          </cell>
          <cell r="AT72" t="str">
            <v>A N T S</v>
          </cell>
          <cell r="AU72">
            <v>35759</v>
          </cell>
          <cell r="AV72">
            <v>1</v>
          </cell>
          <cell r="AW72" t="str">
            <v>SW0000007204</v>
          </cell>
        </row>
        <row r="73">
          <cell r="AI73">
            <v>0</v>
          </cell>
          <cell r="AJ73">
            <v>358003</v>
          </cell>
          <cell r="AK73" t="str">
            <v>GBP</v>
          </cell>
          <cell r="AL73">
            <v>818688</v>
          </cell>
          <cell r="AM73">
            <v>81</v>
          </cell>
          <cell r="AN73">
            <v>86</v>
          </cell>
          <cell r="AO73" t="str">
            <v>88</v>
          </cell>
          <cell r="AP73">
            <v>705063.36</v>
          </cell>
          <cell r="AQ73">
            <v>37530</v>
          </cell>
          <cell r="AR73">
            <v>43102</v>
          </cell>
          <cell r="AS73">
            <v>4165</v>
          </cell>
          <cell r="AT73" t="str">
            <v>A N T S</v>
          </cell>
          <cell r="AU73">
            <v>35759</v>
          </cell>
          <cell r="AV73">
            <v>1</v>
          </cell>
          <cell r="AW73" t="str">
            <v>SW0000007204</v>
          </cell>
        </row>
        <row r="74">
          <cell r="AI74">
            <v>9</v>
          </cell>
          <cell r="AJ74">
            <v>358273</v>
          </cell>
          <cell r="AK74" t="str">
            <v>FRF</v>
          </cell>
          <cell r="AL74">
            <v>17188</v>
          </cell>
          <cell r="AM74">
            <v>1</v>
          </cell>
          <cell r="AN74">
            <v>71</v>
          </cell>
          <cell r="AO74" t="str">
            <v>88</v>
          </cell>
          <cell r="AP74">
            <v>100000000</v>
          </cell>
          <cell r="AQ74">
            <v>37312</v>
          </cell>
          <cell r="AR74">
            <v>38408</v>
          </cell>
          <cell r="AS74">
            <v>9156</v>
          </cell>
          <cell r="AT74" t="str">
            <v>ABBEY NAT PARIS</v>
          </cell>
          <cell r="AU74">
            <v>35803</v>
          </cell>
          <cell r="AV74">
            <v>1</v>
          </cell>
          <cell r="AW74" t="str">
            <v>LD0000023384</v>
          </cell>
        </row>
        <row r="75">
          <cell r="AI75">
            <v>10</v>
          </cell>
          <cell r="AJ75">
            <v>358274</v>
          </cell>
          <cell r="AK75" t="str">
            <v>FRF</v>
          </cell>
          <cell r="AL75">
            <v>371588</v>
          </cell>
          <cell r="AM75">
            <v>37</v>
          </cell>
          <cell r="AN75">
            <v>15</v>
          </cell>
          <cell r="AO75" t="str">
            <v>88</v>
          </cell>
          <cell r="AP75">
            <v>100000000</v>
          </cell>
          <cell r="AQ75">
            <v>37312</v>
          </cell>
          <cell r="AR75">
            <v>38408</v>
          </cell>
          <cell r="AS75">
            <v>4165</v>
          </cell>
          <cell r="AT75" t="str">
            <v>A N T S</v>
          </cell>
          <cell r="AU75">
            <v>35803</v>
          </cell>
          <cell r="AV75">
            <v>1</v>
          </cell>
          <cell r="AW75" t="str">
            <v>AP0000000000</v>
          </cell>
        </row>
        <row r="76">
          <cell r="AI76">
            <v>0</v>
          </cell>
          <cell r="AJ76">
            <v>358539</v>
          </cell>
          <cell r="AK76" t="str">
            <v>FRF</v>
          </cell>
          <cell r="AL76">
            <v>16212</v>
          </cell>
          <cell r="AM76">
            <v>1</v>
          </cell>
          <cell r="AN76">
            <v>62</v>
          </cell>
          <cell r="AO76" t="str">
            <v>12</v>
          </cell>
          <cell r="AP76">
            <v>100000000</v>
          </cell>
          <cell r="AQ76">
            <v>37312</v>
          </cell>
          <cell r="AR76">
            <v>38408</v>
          </cell>
          <cell r="AS76">
            <v>25</v>
          </cell>
          <cell r="AT76" t="str">
            <v>BQ PARIBAS, PARIS</v>
          </cell>
          <cell r="AU76">
            <v>35803</v>
          </cell>
          <cell r="AV76">
            <v>1</v>
          </cell>
          <cell r="AW76" t="str">
            <v>SW0000007334</v>
          </cell>
        </row>
        <row r="77">
          <cell r="AI77">
            <v>0</v>
          </cell>
          <cell r="AJ77">
            <v>358540</v>
          </cell>
          <cell r="AK77" t="str">
            <v>FRF</v>
          </cell>
          <cell r="AL77">
            <v>18612</v>
          </cell>
          <cell r="AM77">
            <v>1</v>
          </cell>
          <cell r="AN77">
            <v>86</v>
          </cell>
          <cell r="AO77" t="str">
            <v>12</v>
          </cell>
          <cell r="AP77">
            <v>100000000</v>
          </cell>
          <cell r="AQ77">
            <v>37312</v>
          </cell>
          <cell r="AR77">
            <v>38408</v>
          </cell>
          <cell r="AS77">
            <v>25</v>
          </cell>
          <cell r="AT77" t="str">
            <v>BQ PARIBAS, PARIS</v>
          </cell>
          <cell r="AU77">
            <v>35803</v>
          </cell>
          <cell r="AV77">
            <v>1</v>
          </cell>
          <cell r="AW77" t="str">
            <v>SW0000007334</v>
          </cell>
        </row>
        <row r="78">
          <cell r="AI78">
            <v>11</v>
          </cell>
          <cell r="AJ78">
            <v>358683</v>
          </cell>
          <cell r="AK78" t="str">
            <v>FRF</v>
          </cell>
          <cell r="AL78">
            <v>377712</v>
          </cell>
          <cell r="AM78">
            <v>37</v>
          </cell>
          <cell r="AN78">
            <v>77</v>
          </cell>
          <cell r="AO78" t="str">
            <v>12</v>
          </cell>
          <cell r="AP78">
            <v>100000000</v>
          </cell>
          <cell r="AQ78">
            <v>37312</v>
          </cell>
          <cell r="AR78">
            <v>38408</v>
          </cell>
          <cell r="AS78">
            <v>10951</v>
          </cell>
          <cell r="AT78" t="str">
            <v>CAISSE D'EP PROV</v>
          </cell>
          <cell r="AU78">
            <v>35803</v>
          </cell>
          <cell r="AV78">
            <v>1</v>
          </cell>
          <cell r="AW78" t="str">
            <v>AP0000000000</v>
          </cell>
        </row>
        <row r="79">
          <cell r="AI79">
            <v>0</v>
          </cell>
          <cell r="AJ79">
            <v>359065</v>
          </cell>
          <cell r="AK79" t="str">
            <v>ESP</v>
          </cell>
          <cell r="AL79">
            <v>19011</v>
          </cell>
          <cell r="AM79">
            <v>1</v>
          </cell>
          <cell r="AN79">
            <v>90</v>
          </cell>
          <cell r="AO79" t="str">
            <v>11</v>
          </cell>
          <cell r="AP79">
            <v>1000000000</v>
          </cell>
          <cell r="AQ79">
            <v>35991</v>
          </cell>
          <cell r="AR79">
            <v>36083</v>
          </cell>
          <cell r="AS79">
            <v>26</v>
          </cell>
          <cell r="AT79" t="str">
            <v>BARCLAYS BK LDN</v>
          </cell>
          <cell r="AU79">
            <v>35808</v>
          </cell>
          <cell r="AV79">
            <v>1</v>
          </cell>
          <cell r="AW79" t="str">
            <v>FR0000000448</v>
          </cell>
        </row>
        <row r="80">
          <cell r="AI80">
            <v>0</v>
          </cell>
          <cell r="AJ80">
            <v>359350</v>
          </cell>
          <cell r="AK80" t="str">
            <v>ESP</v>
          </cell>
          <cell r="AL80">
            <v>19011</v>
          </cell>
          <cell r="AM80">
            <v>1</v>
          </cell>
          <cell r="AN80">
            <v>90</v>
          </cell>
          <cell r="AO80" t="str">
            <v>11</v>
          </cell>
          <cell r="AP80">
            <v>2200000000</v>
          </cell>
          <cell r="AQ80">
            <v>35900</v>
          </cell>
          <cell r="AR80">
            <v>35991</v>
          </cell>
          <cell r="AS80">
            <v>26</v>
          </cell>
          <cell r="AT80" t="str">
            <v>BARCLAYS BK LDN</v>
          </cell>
          <cell r="AU80">
            <v>35809</v>
          </cell>
          <cell r="AV80">
            <v>1</v>
          </cell>
          <cell r="AW80" t="str">
            <v>FR0000000449</v>
          </cell>
        </row>
        <row r="81">
          <cell r="AI81">
            <v>0</v>
          </cell>
          <cell r="AJ81">
            <v>359915</v>
          </cell>
          <cell r="AK81" t="str">
            <v>GBP</v>
          </cell>
          <cell r="AL81">
            <v>114613</v>
          </cell>
          <cell r="AM81">
            <v>11</v>
          </cell>
          <cell r="AN81">
            <v>46</v>
          </cell>
          <cell r="AO81" t="str">
            <v>13</v>
          </cell>
          <cell r="AP81">
            <v>50000000</v>
          </cell>
          <cell r="AQ81">
            <v>35867</v>
          </cell>
          <cell r="AR81">
            <v>35899</v>
          </cell>
          <cell r="AS81">
            <v>11473</v>
          </cell>
          <cell r="AT81" t="str">
            <v>SANWA FP INC NY,L</v>
          </cell>
          <cell r="AU81">
            <v>35810</v>
          </cell>
          <cell r="AV81">
            <v>1</v>
          </cell>
          <cell r="AW81" t="str">
            <v>FR0000000450</v>
          </cell>
        </row>
        <row r="82">
          <cell r="AI82">
            <v>0</v>
          </cell>
          <cell r="AJ82">
            <v>360941</v>
          </cell>
          <cell r="AK82" t="str">
            <v>ESP</v>
          </cell>
          <cell r="AL82">
            <v>19012</v>
          </cell>
          <cell r="AM82">
            <v>1</v>
          </cell>
          <cell r="AN82">
            <v>90</v>
          </cell>
          <cell r="AO82" t="str">
            <v>12</v>
          </cell>
          <cell r="AP82">
            <v>4000000000</v>
          </cell>
          <cell r="AQ82">
            <v>35915</v>
          </cell>
          <cell r="AR82">
            <v>36006</v>
          </cell>
          <cell r="AS82">
            <v>6618</v>
          </cell>
          <cell r="AT82" t="str">
            <v>BCO BILBAO VIZ MD</v>
          </cell>
          <cell r="AU82">
            <v>35818</v>
          </cell>
          <cell r="AV82">
            <v>1</v>
          </cell>
          <cell r="AW82" t="str">
            <v>FR0000000451</v>
          </cell>
        </row>
        <row r="83">
          <cell r="AI83">
            <v>12</v>
          </cell>
          <cell r="AJ83">
            <v>362210</v>
          </cell>
          <cell r="AK83" t="str">
            <v>GBP</v>
          </cell>
          <cell r="AL83">
            <v>939288</v>
          </cell>
          <cell r="AM83">
            <v>93</v>
          </cell>
          <cell r="AN83">
            <v>92</v>
          </cell>
          <cell r="AO83" t="str">
            <v>88</v>
          </cell>
          <cell r="AP83">
            <v>7236925.1699999999</v>
          </cell>
          <cell r="AQ83">
            <v>44743</v>
          </cell>
          <cell r="AR83">
            <v>45110</v>
          </cell>
          <cell r="AS83">
            <v>4165</v>
          </cell>
          <cell r="AT83" t="str">
            <v>A N T S</v>
          </cell>
          <cell r="AU83">
            <v>35650</v>
          </cell>
          <cell r="AV83">
            <v>1</v>
          </cell>
          <cell r="AW83" t="str">
            <v>LD0000019270</v>
          </cell>
        </row>
        <row r="84">
          <cell r="AI84">
            <v>13</v>
          </cell>
          <cell r="AJ84">
            <v>362211</v>
          </cell>
          <cell r="AK84" t="str">
            <v>GBP</v>
          </cell>
          <cell r="AL84">
            <v>16688</v>
          </cell>
          <cell r="AM84">
            <v>1</v>
          </cell>
          <cell r="AN84">
            <v>66</v>
          </cell>
          <cell r="AO84" t="str">
            <v>88</v>
          </cell>
          <cell r="AP84">
            <v>7236925.1699999999</v>
          </cell>
          <cell r="AQ84">
            <v>44743</v>
          </cell>
          <cell r="AR84">
            <v>45110</v>
          </cell>
          <cell r="AS84">
            <v>8431</v>
          </cell>
          <cell r="AT84" t="str">
            <v>AN SEPT LEASING 5</v>
          </cell>
          <cell r="AU84">
            <v>35650</v>
          </cell>
          <cell r="AV84">
            <v>1</v>
          </cell>
          <cell r="AW84" t="str">
            <v>LD0000019269</v>
          </cell>
        </row>
        <row r="85">
          <cell r="AI85">
            <v>0</v>
          </cell>
          <cell r="AJ85">
            <v>362464</v>
          </cell>
          <cell r="AK85" t="str">
            <v>GBP</v>
          </cell>
          <cell r="AL85">
            <v>19011</v>
          </cell>
          <cell r="AM85">
            <v>1</v>
          </cell>
          <cell r="AN85">
            <v>90</v>
          </cell>
          <cell r="AO85" t="str">
            <v>11</v>
          </cell>
          <cell r="AP85">
            <v>50000000</v>
          </cell>
          <cell r="AQ85">
            <v>35920</v>
          </cell>
          <cell r="AR85">
            <v>36012</v>
          </cell>
          <cell r="AS85">
            <v>1641</v>
          </cell>
          <cell r="AT85" t="str">
            <v>RABOBANK NED,LDN</v>
          </cell>
          <cell r="AU85">
            <v>35828</v>
          </cell>
          <cell r="AV85">
            <v>1</v>
          </cell>
          <cell r="AW85" t="str">
            <v>FR0000000452</v>
          </cell>
        </row>
        <row r="86">
          <cell r="AI86">
            <v>0</v>
          </cell>
          <cell r="AJ86">
            <v>362859</v>
          </cell>
          <cell r="AK86" t="str">
            <v>ESP</v>
          </cell>
          <cell r="AL86">
            <v>19011</v>
          </cell>
          <cell r="AM86">
            <v>1</v>
          </cell>
          <cell r="AN86">
            <v>90</v>
          </cell>
          <cell r="AO86" t="str">
            <v>11</v>
          </cell>
          <cell r="AP86">
            <v>5000000000</v>
          </cell>
          <cell r="AQ86">
            <v>35860</v>
          </cell>
          <cell r="AR86">
            <v>35954</v>
          </cell>
          <cell r="AS86">
            <v>1547</v>
          </cell>
          <cell r="AT86" t="str">
            <v>NAT WEST BK,LDN</v>
          </cell>
          <cell r="AU86">
            <v>35830</v>
          </cell>
          <cell r="AV86">
            <v>1</v>
          </cell>
          <cell r="AW86" t="str">
            <v>FR0000000454</v>
          </cell>
        </row>
        <row r="87">
          <cell r="AI87">
            <v>0</v>
          </cell>
          <cell r="AJ87">
            <v>363198</v>
          </cell>
          <cell r="AK87" t="str">
            <v>GBP</v>
          </cell>
          <cell r="AL87" t="str">
            <v>16W88</v>
          </cell>
          <cell r="AM87">
            <v>1</v>
          </cell>
          <cell r="AN87" t="str">
            <v>6W</v>
          </cell>
          <cell r="AO87" t="str">
            <v>88</v>
          </cell>
          <cell r="AP87">
            <v>4100000</v>
          </cell>
          <cell r="AQ87">
            <v>35915</v>
          </cell>
          <cell r="AR87">
            <v>44680</v>
          </cell>
          <cell r="AS87">
            <v>8185</v>
          </cell>
          <cell r="AT87" t="str">
            <v>ANFP</v>
          </cell>
          <cell r="AU87">
            <v>35830</v>
          </cell>
          <cell r="AV87">
            <v>1</v>
          </cell>
          <cell r="AW87" t="str">
            <v>SW0000007446</v>
          </cell>
        </row>
        <row r="88">
          <cell r="AI88">
            <v>0</v>
          </cell>
          <cell r="AJ88">
            <v>363199</v>
          </cell>
          <cell r="AK88" t="str">
            <v>GBP</v>
          </cell>
          <cell r="AL88" t="str">
            <v>16X88</v>
          </cell>
          <cell r="AM88">
            <v>1</v>
          </cell>
          <cell r="AN88" t="str">
            <v>6X</v>
          </cell>
          <cell r="AO88" t="str">
            <v>88</v>
          </cell>
          <cell r="AP88">
            <v>4100000</v>
          </cell>
          <cell r="AQ88">
            <v>35915</v>
          </cell>
          <cell r="AR88">
            <v>44680</v>
          </cell>
          <cell r="AS88">
            <v>8185</v>
          </cell>
          <cell r="AT88" t="str">
            <v>ANFP</v>
          </cell>
          <cell r="AU88">
            <v>35830</v>
          </cell>
          <cell r="AV88">
            <v>1</v>
          </cell>
          <cell r="AW88" t="str">
            <v>SW0000007446</v>
          </cell>
        </row>
        <row r="89">
          <cell r="AI89">
            <v>14</v>
          </cell>
          <cell r="AJ89">
            <v>363221</v>
          </cell>
          <cell r="AK89" t="str">
            <v>GBP</v>
          </cell>
          <cell r="AL89" t="str">
            <v>13S41</v>
          </cell>
          <cell r="AM89">
            <v>1</v>
          </cell>
          <cell r="AN89" t="str">
            <v>3S</v>
          </cell>
          <cell r="AO89" t="str">
            <v>41</v>
          </cell>
          <cell r="AP89">
            <v>4100000</v>
          </cell>
          <cell r="AQ89">
            <v>35915</v>
          </cell>
          <cell r="AR89">
            <v>36006</v>
          </cell>
          <cell r="AS89">
            <v>15327</v>
          </cell>
          <cell r="AT89" t="str">
            <v>BEAVER HOUSING S</v>
          </cell>
          <cell r="AU89">
            <v>35830</v>
          </cell>
          <cell r="AV89">
            <v>1</v>
          </cell>
          <cell r="AW89" t="str">
            <v>LD0000024617</v>
          </cell>
        </row>
        <row r="90">
          <cell r="AI90">
            <v>0</v>
          </cell>
          <cell r="AJ90">
            <v>363684</v>
          </cell>
          <cell r="AK90" t="str">
            <v>GBP</v>
          </cell>
          <cell r="AL90">
            <v>19011</v>
          </cell>
          <cell r="AM90">
            <v>1</v>
          </cell>
          <cell r="AN90">
            <v>90</v>
          </cell>
          <cell r="AO90" t="str">
            <v>11</v>
          </cell>
          <cell r="AP90">
            <v>20000000</v>
          </cell>
          <cell r="AQ90">
            <v>35920</v>
          </cell>
          <cell r="AR90">
            <v>36012</v>
          </cell>
          <cell r="AS90">
            <v>1641</v>
          </cell>
          <cell r="AT90" t="str">
            <v>RABOBANK NED,LDN</v>
          </cell>
          <cell r="AU90">
            <v>35829</v>
          </cell>
          <cell r="AV90">
            <v>1</v>
          </cell>
          <cell r="AW90" t="str">
            <v>FR0000000453</v>
          </cell>
        </row>
        <row r="91">
          <cell r="AI91">
            <v>15</v>
          </cell>
          <cell r="AJ91">
            <v>364153</v>
          </cell>
          <cell r="AK91" t="str">
            <v>USD</v>
          </cell>
          <cell r="AL91">
            <v>17911</v>
          </cell>
          <cell r="AM91">
            <v>1</v>
          </cell>
          <cell r="AN91">
            <v>79</v>
          </cell>
          <cell r="AO91" t="str">
            <v>11</v>
          </cell>
          <cell r="AP91">
            <v>300000000</v>
          </cell>
          <cell r="AQ91">
            <v>35860</v>
          </cell>
          <cell r="AR91">
            <v>36956</v>
          </cell>
          <cell r="AS91">
            <v>9478</v>
          </cell>
          <cell r="AT91" t="str">
            <v>NIKKO EUROPE PLC</v>
          </cell>
          <cell r="AU91">
            <v>35837</v>
          </cell>
          <cell r="AV91">
            <v>1</v>
          </cell>
          <cell r="AW91" t="str">
            <v>BD0000006472</v>
          </cell>
        </row>
        <row r="92">
          <cell r="AI92">
            <v>0</v>
          </cell>
          <cell r="AJ92">
            <v>364158</v>
          </cell>
          <cell r="AK92" t="str">
            <v>USD</v>
          </cell>
          <cell r="AL92">
            <v>16211</v>
          </cell>
          <cell r="AM92">
            <v>1</v>
          </cell>
          <cell r="AN92">
            <v>62</v>
          </cell>
          <cell r="AO92" t="str">
            <v>11</v>
          </cell>
          <cell r="AP92">
            <v>150000000</v>
          </cell>
          <cell r="AQ92">
            <v>35860</v>
          </cell>
          <cell r="AR92">
            <v>36956</v>
          </cell>
          <cell r="AS92">
            <v>5272</v>
          </cell>
          <cell r="AT92" t="str">
            <v>ABN AMRO BK,LDN</v>
          </cell>
          <cell r="AU92">
            <v>35837</v>
          </cell>
          <cell r="AV92">
            <v>1</v>
          </cell>
          <cell r="AW92" t="str">
            <v>SW0000007465</v>
          </cell>
        </row>
        <row r="93">
          <cell r="AI93">
            <v>0</v>
          </cell>
          <cell r="AJ93">
            <v>364159</v>
          </cell>
          <cell r="AK93" t="str">
            <v>USD</v>
          </cell>
          <cell r="AL93">
            <v>18611</v>
          </cell>
          <cell r="AM93">
            <v>1</v>
          </cell>
          <cell r="AN93">
            <v>86</v>
          </cell>
          <cell r="AO93" t="str">
            <v>11</v>
          </cell>
          <cell r="AP93">
            <v>150000000</v>
          </cell>
          <cell r="AQ93">
            <v>35860</v>
          </cell>
          <cell r="AR93">
            <v>36956</v>
          </cell>
          <cell r="AS93">
            <v>5272</v>
          </cell>
          <cell r="AT93" t="str">
            <v>ABN AMRO BK,LDN</v>
          </cell>
          <cell r="AU93">
            <v>35837</v>
          </cell>
          <cell r="AV93">
            <v>1</v>
          </cell>
          <cell r="AW93" t="str">
            <v>SW0000007465</v>
          </cell>
        </row>
        <row r="94">
          <cell r="AI94">
            <v>0</v>
          </cell>
          <cell r="AJ94">
            <v>364189</v>
          </cell>
          <cell r="AK94" t="str">
            <v>USD</v>
          </cell>
          <cell r="AL94">
            <v>16213</v>
          </cell>
          <cell r="AM94">
            <v>1</v>
          </cell>
          <cell r="AN94">
            <v>62</v>
          </cell>
          <cell r="AO94" t="str">
            <v>13</v>
          </cell>
          <cell r="AP94">
            <v>150000000</v>
          </cell>
          <cell r="AQ94">
            <v>35860</v>
          </cell>
          <cell r="AR94">
            <v>36956</v>
          </cell>
          <cell r="AS94">
            <v>5942</v>
          </cell>
          <cell r="AT94" t="str">
            <v>GENERAL RE FINANC</v>
          </cell>
          <cell r="AU94">
            <v>35837</v>
          </cell>
          <cell r="AV94">
            <v>1</v>
          </cell>
          <cell r="AW94" t="str">
            <v>SW0000007464</v>
          </cell>
        </row>
        <row r="95">
          <cell r="AI95">
            <v>0</v>
          </cell>
          <cell r="AJ95">
            <v>364190</v>
          </cell>
          <cell r="AK95" t="str">
            <v>USD</v>
          </cell>
          <cell r="AL95">
            <v>18613</v>
          </cell>
          <cell r="AM95">
            <v>1</v>
          </cell>
          <cell r="AN95">
            <v>86</v>
          </cell>
          <cell r="AO95" t="str">
            <v>13</v>
          </cell>
          <cell r="AP95">
            <v>150000000</v>
          </cell>
          <cell r="AQ95">
            <v>35860</v>
          </cell>
          <cell r="AR95">
            <v>36956</v>
          </cell>
          <cell r="AS95">
            <v>5942</v>
          </cell>
          <cell r="AT95" t="str">
            <v>GENERAL RE FINANC</v>
          </cell>
          <cell r="AU95">
            <v>35837</v>
          </cell>
          <cell r="AV95">
            <v>1</v>
          </cell>
          <cell r="AW95" t="str">
            <v>SW0000007464</v>
          </cell>
        </row>
        <row r="96">
          <cell r="AI96">
            <v>0</v>
          </cell>
          <cell r="AJ96">
            <v>364661</v>
          </cell>
          <cell r="AK96" t="str">
            <v>ITL</v>
          </cell>
          <cell r="AL96">
            <v>16213</v>
          </cell>
          <cell r="AM96">
            <v>1</v>
          </cell>
          <cell r="AN96">
            <v>62</v>
          </cell>
          <cell r="AO96" t="str">
            <v>13</v>
          </cell>
          <cell r="AP96">
            <v>10000000000</v>
          </cell>
          <cell r="AQ96">
            <v>35856</v>
          </cell>
          <cell r="AR96">
            <v>36587</v>
          </cell>
          <cell r="AS96">
            <v>9701</v>
          </cell>
          <cell r="AT96" t="str">
            <v>MERRILL LY CAP NY</v>
          </cell>
          <cell r="AU96">
            <v>35842</v>
          </cell>
          <cell r="AV96">
            <v>1</v>
          </cell>
          <cell r="AW96" t="str">
            <v>SW0000007474</v>
          </cell>
        </row>
        <row r="97">
          <cell r="AI97">
            <v>0</v>
          </cell>
          <cell r="AJ97">
            <v>364662</v>
          </cell>
          <cell r="AK97" t="str">
            <v>ITL</v>
          </cell>
          <cell r="AL97">
            <v>18613</v>
          </cell>
          <cell r="AM97">
            <v>1</v>
          </cell>
          <cell r="AN97">
            <v>86</v>
          </cell>
          <cell r="AO97" t="str">
            <v>13</v>
          </cell>
          <cell r="AP97">
            <v>10000000000</v>
          </cell>
          <cell r="AQ97">
            <v>35856</v>
          </cell>
          <cell r="AR97">
            <v>36587</v>
          </cell>
          <cell r="AS97">
            <v>9701</v>
          </cell>
          <cell r="AT97" t="str">
            <v>MERRILL LY CAP NY</v>
          </cell>
          <cell r="AU97">
            <v>35842</v>
          </cell>
          <cell r="AV97">
            <v>1</v>
          </cell>
          <cell r="AW97" t="str">
            <v>SW0000007474</v>
          </cell>
        </row>
        <row r="98">
          <cell r="AI98">
            <v>0</v>
          </cell>
          <cell r="AJ98">
            <v>364819</v>
          </cell>
          <cell r="AK98" t="str">
            <v>GBP</v>
          </cell>
          <cell r="AL98" t="str">
            <v>16W88</v>
          </cell>
          <cell r="AM98">
            <v>1</v>
          </cell>
          <cell r="AN98" t="str">
            <v>6W</v>
          </cell>
          <cell r="AO98" t="str">
            <v>88</v>
          </cell>
          <cell r="AP98">
            <v>39356588.450000003</v>
          </cell>
          <cell r="AQ98">
            <v>35886</v>
          </cell>
          <cell r="AR98">
            <v>41730</v>
          </cell>
          <cell r="AS98">
            <v>8185</v>
          </cell>
          <cell r="AT98" t="str">
            <v>ANFP</v>
          </cell>
          <cell r="AU98">
            <v>35830</v>
          </cell>
          <cell r="AV98">
            <v>1</v>
          </cell>
          <cell r="AW98" t="str">
            <v>SW0000007442</v>
          </cell>
        </row>
        <row r="99">
          <cell r="AI99">
            <v>0</v>
          </cell>
          <cell r="AJ99">
            <v>364820</v>
          </cell>
          <cell r="AK99" t="str">
            <v>GBP</v>
          </cell>
          <cell r="AL99" t="str">
            <v>16X88</v>
          </cell>
          <cell r="AM99">
            <v>1</v>
          </cell>
          <cell r="AN99" t="str">
            <v>6X</v>
          </cell>
          <cell r="AO99" t="str">
            <v>88</v>
          </cell>
          <cell r="AP99">
            <v>39356588.450000003</v>
          </cell>
          <cell r="AQ99">
            <v>35886</v>
          </cell>
          <cell r="AR99">
            <v>41730</v>
          </cell>
          <cell r="AS99">
            <v>8185</v>
          </cell>
          <cell r="AT99" t="str">
            <v>ANFP</v>
          </cell>
          <cell r="AU99">
            <v>35830</v>
          </cell>
          <cell r="AV99">
            <v>1</v>
          </cell>
          <cell r="AW99" t="str">
            <v>SW0000007442</v>
          </cell>
        </row>
        <row r="100">
          <cell r="AI100">
            <v>16</v>
          </cell>
          <cell r="AJ100">
            <v>365355</v>
          </cell>
          <cell r="AK100" t="str">
            <v>GBP</v>
          </cell>
          <cell r="AL100">
            <v>17911</v>
          </cell>
          <cell r="AM100">
            <v>1</v>
          </cell>
          <cell r="AN100">
            <v>79</v>
          </cell>
          <cell r="AO100" t="str">
            <v>11</v>
          </cell>
          <cell r="AP100">
            <v>250000000</v>
          </cell>
          <cell r="AQ100">
            <v>35859</v>
          </cell>
          <cell r="AR100">
            <v>38051</v>
          </cell>
          <cell r="AS100">
            <v>42</v>
          </cell>
          <cell r="AT100" t="str">
            <v>ANTS ISSUE</v>
          </cell>
          <cell r="AU100">
            <v>35844</v>
          </cell>
          <cell r="AV100">
            <v>1</v>
          </cell>
          <cell r="AW100" t="str">
            <v>BD0000006522</v>
          </cell>
        </row>
        <row r="101">
          <cell r="AI101">
            <v>0</v>
          </cell>
          <cell r="AJ101">
            <v>365356</v>
          </cell>
          <cell r="AK101" t="str">
            <v>GBP</v>
          </cell>
          <cell r="AL101">
            <v>16213</v>
          </cell>
          <cell r="AM101">
            <v>1</v>
          </cell>
          <cell r="AN101">
            <v>62</v>
          </cell>
          <cell r="AO101" t="str">
            <v>13</v>
          </cell>
          <cell r="AP101">
            <v>250000000</v>
          </cell>
          <cell r="AQ101">
            <v>35859</v>
          </cell>
          <cell r="AR101">
            <v>38051</v>
          </cell>
          <cell r="AS101">
            <v>9196</v>
          </cell>
          <cell r="AT101" t="str">
            <v>MORGAN STAN CA NY</v>
          </cell>
          <cell r="AU101">
            <v>35844</v>
          </cell>
          <cell r="AV101">
            <v>1</v>
          </cell>
          <cell r="AW101" t="str">
            <v>SW0000007475</v>
          </cell>
        </row>
        <row r="102">
          <cell r="AI102">
            <v>0</v>
          </cell>
          <cell r="AJ102">
            <v>365357</v>
          </cell>
          <cell r="AK102" t="str">
            <v>GBP</v>
          </cell>
          <cell r="AL102">
            <v>18613</v>
          </cell>
          <cell r="AM102">
            <v>1</v>
          </cell>
          <cell r="AN102">
            <v>86</v>
          </cell>
          <cell r="AO102" t="str">
            <v>13</v>
          </cell>
          <cell r="AP102">
            <v>250000000</v>
          </cell>
          <cell r="AQ102">
            <v>35859</v>
          </cell>
          <cell r="AR102">
            <v>38051</v>
          </cell>
          <cell r="AS102">
            <v>9196</v>
          </cell>
          <cell r="AT102" t="str">
            <v>MORGAN STAN CA NY</v>
          </cell>
          <cell r="AU102">
            <v>35844</v>
          </cell>
          <cell r="AV102">
            <v>1</v>
          </cell>
          <cell r="AW102" t="str">
            <v>SW0000007475</v>
          </cell>
        </row>
        <row r="103">
          <cell r="AI103">
            <v>0</v>
          </cell>
          <cell r="AJ103">
            <v>365732</v>
          </cell>
          <cell r="AK103" t="str">
            <v>GBP</v>
          </cell>
          <cell r="AL103">
            <v>14611</v>
          </cell>
          <cell r="AM103">
            <v>1</v>
          </cell>
          <cell r="AN103">
            <v>46</v>
          </cell>
          <cell r="AO103" t="str">
            <v>11</v>
          </cell>
          <cell r="AP103">
            <v>150000000</v>
          </cell>
          <cell r="AQ103">
            <v>35899</v>
          </cell>
          <cell r="AR103">
            <v>35929</v>
          </cell>
          <cell r="AS103">
            <v>4718</v>
          </cell>
          <cell r="AT103" t="str">
            <v>NAT WEST BK,GPTRS</v>
          </cell>
          <cell r="AU103">
            <v>35846</v>
          </cell>
          <cell r="AV103">
            <v>1</v>
          </cell>
          <cell r="AW103" t="str">
            <v>FR0000000456</v>
          </cell>
        </row>
        <row r="104">
          <cell r="AI104">
            <v>17</v>
          </cell>
          <cell r="AJ104">
            <v>366188</v>
          </cell>
          <cell r="AK104" t="str">
            <v>ITL</v>
          </cell>
          <cell r="AL104">
            <v>19411</v>
          </cell>
          <cell r="AM104">
            <v>1</v>
          </cell>
          <cell r="AN104">
            <v>94</v>
          </cell>
          <cell r="AO104" t="str">
            <v>11</v>
          </cell>
          <cell r="AP104">
            <v>302275000000</v>
          </cell>
          <cell r="AQ104">
            <v>35856</v>
          </cell>
          <cell r="AR104">
            <v>35948</v>
          </cell>
          <cell r="AS104">
            <v>5272</v>
          </cell>
          <cell r="AT104" t="str">
            <v>ABN AMRO BK,LDN</v>
          </cell>
          <cell r="AU104">
            <v>35849</v>
          </cell>
          <cell r="AV104">
            <v>1</v>
          </cell>
          <cell r="AW104" t="str">
            <v>RP0000030750</v>
          </cell>
        </row>
        <row r="105">
          <cell r="AI105">
            <v>18</v>
          </cell>
          <cell r="AJ105">
            <v>366209</v>
          </cell>
          <cell r="AK105" t="str">
            <v>ITL</v>
          </cell>
          <cell r="AL105">
            <v>18311</v>
          </cell>
          <cell r="AM105">
            <v>1</v>
          </cell>
          <cell r="AN105">
            <v>83</v>
          </cell>
          <cell r="AO105" t="str">
            <v>11</v>
          </cell>
          <cell r="AP105">
            <v>10000000000</v>
          </cell>
          <cell r="AQ105">
            <v>35856</v>
          </cell>
          <cell r="AR105">
            <v>36587</v>
          </cell>
          <cell r="AS105">
            <v>42</v>
          </cell>
          <cell r="AT105" t="str">
            <v>ANTS ISSUE</v>
          </cell>
          <cell r="AU105">
            <v>35842</v>
          </cell>
          <cell r="AV105">
            <v>1</v>
          </cell>
          <cell r="AW105" t="str">
            <v>BD0000006518</v>
          </cell>
        </row>
        <row r="106">
          <cell r="AI106">
            <v>19</v>
          </cell>
          <cell r="AJ106">
            <v>366313</v>
          </cell>
          <cell r="AK106" t="str">
            <v>ITL</v>
          </cell>
          <cell r="AL106">
            <v>18311</v>
          </cell>
          <cell r="AM106">
            <v>1</v>
          </cell>
          <cell r="AN106">
            <v>83</v>
          </cell>
          <cell r="AO106" t="str">
            <v>11</v>
          </cell>
          <cell r="AP106">
            <v>15000000000</v>
          </cell>
          <cell r="AQ106">
            <v>35860</v>
          </cell>
          <cell r="AR106">
            <v>36591</v>
          </cell>
          <cell r="AS106">
            <v>42</v>
          </cell>
          <cell r="AT106" t="str">
            <v>ANTS ISSUE</v>
          </cell>
          <cell r="AU106">
            <v>35850</v>
          </cell>
          <cell r="AV106">
            <v>1</v>
          </cell>
          <cell r="AW106" t="str">
            <v>BD0000006537</v>
          </cell>
        </row>
        <row r="107">
          <cell r="AI107">
            <v>0</v>
          </cell>
          <cell r="AJ107">
            <v>366315</v>
          </cell>
          <cell r="AK107" t="str">
            <v>ITL</v>
          </cell>
          <cell r="AL107">
            <v>16211</v>
          </cell>
          <cell r="AM107">
            <v>1</v>
          </cell>
          <cell r="AN107">
            <v>62</v>
          </cell>
          <cell r="AO107" t="str">
            <v>11</v>
          </cell>
          <cell r="AP107">
            <v>15000000000</v>
          </cell>
          <cell r="AQ107">
            <v>35860</v>
          </cell>
          <cell r="AR107">
            <v>36591</v>
          </cell>
          <cell r="AS107">
            <v>4621</v>
          </cell>
          <cell r="AT107" t="str">
            <v>NOMURA INTL,LDN</v>
          </cell>
          <cell r="AU107">
            <v>35850</v>
          </cell>
          <cell r="AV107">
            <v>1</v>
          </cell>
          <cell r="AW107" t="str">
            <v>SW0000007504</v>
          </cell>
        </row>
        <row r="108">
          <cell r="AI108">
            <v>0</v>
          </cell>
          <cell r="AJ108">
            <v>366316</v>
          </cell>
          <cell r="AK108" t="str">
            <v>ITL</v>
          </cell>
          <cell r="AL108">
            <v>18611</v>
          </cell>
          <cell r="AM108">
            <v>1</v>
          </cell>
          <cell r="AN108">
            <v>86</v>
          </cell>
          <cell r="AO108" t="str">
            <v>11</v>
          </cell>
          <cell r="AP108">
            <v>15000000000</v>
          </cell>
          <cell r="AQ108">
            <v>35860</v>
          </cell>
          <cell r="AR108">
            <v>36591</v>
          </cell>
          <cell r="AS108">
            <v>4621</v>
          </cell>
          <cell r="AT108" t="str">
            <v>NOMURA INTL,LDN</v>
          </cell>
          <cell r="AU108">
            <v>35850</v>
          </cell>
          <cell r="AV108">
            <v>1</v>
          </cell>
          <cell r="AW108" t="str">
            <v>SW0000007504</v>
          </cell>
        </row>
        <row r="109">
          <cell r="AI109">
            <v>20</v>
          </cell>
          <cell r="AJ109">
            <v>366430</v>
          </cell>
          <cell r="AK109" t="str">
            <v>FRF</v>
          </cell>
          <cell r="AL109">
            <v>17188</v>
          </cell>
          <cell r="AM109">
            <v>1</v>
          </cell>
          <cell r="AN109">
            <v>71</v>
          </cell>
          <cell r="AO109" t="str">
            <v>88</v>
          </cell>
          <cell r="AP109">
            <v>200000000</v>
          </cell>
          <cell r="AQ109">
            <v>36670</v>
          </cell>
          <cell r="AR109">
            <v>38861</v>
          </cell>
          <cell r="AS109">
            <v>9156</v>
          </cell>
          <cell r="AT109" t="str">
            <v>ABBEY NAT PARIS</v>
          </cell>
          <cell r="AU109">
            <v>35503</v>
          </cell>
          <cell r="AV109">
            <v>1</v>
          </cell>
          <cell r="AW109" t="str">
            <v>LD0000014090</v>
          </cell>
        </row>
        <row r="110">
          <cell r="AI110">
            <v>21</v>
          </cell>
          <cell r="AJ110">
            <v>366498</v>
          </cell>
          <cell r="AK110" t="str">
            <v>GBP</v>
          </cell>
          <cell r="AL110" t="str">
            <v>13S41</v>
          </cell>
          <cell r="AM110">
            <v>1</v>
          </cell>
          <cell r="AN110" t="str">
            <v>3S</v>
          </cell>
          <cell r="AO110" t="str">
            <v>41</v>
          </cell>
          <cell r="AP110">
            <v>1263157.8899999999</v>
          </cell>
          <cell r="AQ110">
            <v>35856</v>
          </cell>
          <cell r="AR110">
            <v>35948</v>
          </cell>
          <cell r="AS110">
            <v>12687</v>
          </cell>
          <cell r="AT110" t="str">
            <v>STH LDN FAMILY HA</v>
          </cell>
          <cell r="AU110">
            <v>35851</v>
          </cell>
          <cell r="AV110">
            <v>1</v>
          </cell>
          <cell r="AW110" t="str">
            <v>LD0000025307</v>
          </cell>
        </row>
        <row r="111">
          <cell r="AI111">
            <v>22</v>
          </cell>
          <cell r="AJ111">
            <v>366499</v>
          </cell>
          <cell r="AK111" t="str">
            <v>GBP</v>
          </cell>
          <cell r="AL111" t="str">
            <v>13S41</v>
          </cell>
          <cell r="AM111">
            <v>1</v>
          </cell>
          <cell r="AN111" t="str">
            <v>3S</v>
          </cell>
          <cell r="AO111" t="str">
            <v>41</v>
          </cell>
          <cell r="AP111">
            <v>2105263.16</v>
          </cell>
          <cell r="AQ111">
            <v>35856</v>
          </cell>
          <cell r="AR111">
            <v>35948</v>
          </cell>
          <cell r="AS111">
            <v>12687</v>
          </cell>
          <cell r="AT111" t="str">
            <v>STH LDN FAMILY HA</v>
          </cell>
          <cell r="AU111">
            <v>35851</v>
          </cell>
          <cell r="AV111">
            <v>1</v>
          </cell>
          <cell r="AW111" t="str">
            <v>LD0000025303</v>
          </cell>
        </row>
        <row r="112">
          <cell r="AI112">
            <v>23</v>
          </cell>
          <cell r="AJ112">
            <v>366501</v>
          </cell>
          <cell r="AK112" t="str">
            <v>GBP</v>
          </cell>
          <cell r="AL112" t="str">
            <v>13S41</v>
          </cell>
          <cell r="AM112">
            <v>1</v>
          </cell>
          <cell r="AN112" t="str">
            <v>3S</v>
          </cell>
          <cell r="AO112" t="str">
            <v>41</v>
          </cell>
          <cell r="AP112">
            <v>6500000</v>
          </cell>
          <cell r="AQ112">
            <v>35856</v>
          </cell>
          <cell r="AR112">
            <v>35948</v>
          </cell>
          <cell r="AS112">
            <v>9421</v>
          </cell>
          <cell r="AT112" t="str">
            <v>KNIGHTSTONE HSE A</v>
          </cell>
          <cell r="AU112">
            <v>35851</v>
          </cell>
          <cell r="AV112">
            <v>1</v>
          </cell>
          <cell r="AW112" t="str">
            <v>LD0000025302</v>
          </cell>
        </row>
        <row r="113">
          <cell r="AI113">
            <v>24</v>
          </cell>
          <cell r="AJ113">
            <v>366507</v>
          </cell>
          <cell r="AK113" t="str">
            <v>ITL</v>
          </cell>
          <cell r="AL113">
            <v>19411</v>
          </cell>
          <cell r="AM113">
            <v>1</v>
          </cell>
          <cell r="AN113">
            <v>94</v>
          </cell>
          <cell r="AO113" t="str">
            <v>11</v>
          </cell>
          <cell r="AP113">
            <v>345066000000</v>
          </cell>
          <cell r="AQ113">
            <v>35856</v>
          </cell>
          <cell r="AR113">
            <v>35948</v>
          </cell>
          <cell r="AS113">
            <v>1240</v>
          </cell>
          <cell r="AT113" t="str">
            <v>DEUTSCHE BK,LDN</v>
          </cell>
          <cell r="AU113">
            <v>35851</v>
          </cell>
          <cell r="AV113">
            <v>1</v>
          </cell>
          <cell r="AW113" t="str">
            <v>RP0000030878</v>
          </cell>
        </row>
        <row r="114">
          <cell r="AI114">
            <v>25</v>
          </cell>
          <cell r="AJ114">
            <v>366566</v>
          </cell>
          <cell r="AK114" t="str">
            <v>FRF</v>
          </cell>
          <cell r="AL114">
            <v>17713</v>
          </cell>
          <cell r="AM114">
            <v>1</v>
          </cell>
          <cell r="AN114">
            <v>77</v>
          </cell>
          <cell r="AO114" t="str">
            <v>13</v>
          </cell>
          <cell r="AP114">
            <v>24000000</v>
          </cell>
          <cell r="AQ114">
            <v>35856</v>
          </cell>
          <cell r="AR114">
            <v>35948</v>
          </cell>
          <cell r="AS114">
            <v>9758</v>
          </cell>
          <cell r="AT114" t="str">
            <v>ARAB MONETARY FUN</v>
          </cell>
          <cell r="AU114">
            <v>35852</v>
          </cell>
          <cell r="AV114">
            <v>1</v>
          </cell>
          <cell r="AW114" t="str">
            <v>IM0000091763</v>
          </cell>
        </row>
        <row r="115">
          <cell r="AI115">
            <v>26</v>
          </cell>
          <cell r="AJ115">
            <v>366584</v>
          </cell>
          <cell r="AK115" t="str">
            <v>USD</v>
          </cell>
          <cell r="AL115">
            <v>17411</v>
          </cell>
          <cell r="AM115">
            <v>1</v>
          </cell>
          <cell r="AN115">
            <v>74</v>
          </cell>
          <cell r="AO115" t="str">
            <v>11</v>
          </cell>
          <cell r="AP115">
            <v>25000000</v>
          </cell>
          <cell r="AQ115">
            <v>35856</v>
          </cell>
          <cell r="AR115">
            <v>36221</v>
          </cell>
          <cell r="AS115">
            <v>42</v>
          </cell>
          <cell r="AT115" t="str">
            <v>ANTS ISSUE</v>
          </cell>
          <cell r="AU115">
            <v>35852</v>
          </cell>
          <cell r="AV115">
            <v>1</v>
          </cell>
          <cell r="AW115" t="str">
            <v>PP0000004628</v>
          </cell>
        </row>
        <row r="116">
          <cell r="AI116">
            <v>27</v>
          </cell>
          <cell r="AJ116">
            <v>366597</v>
          </cell>
          <cell r="AK116" t="str">
            <v>USD</v>
          </cell>
          <cell r="AL116">
            <v>17713</v>
          </cell>
          <cell r="AM116">
            <v>1</v>
          </cell>
          <cell r="AN116">
            <v>77</v>
          </cell>
          <cell r="AO116" t="str">
            <v>13</v>
          </cell>
          <cell r="AP116">
            <v>9785000</v>
          </cell>
          <cell r="AQ116">
            <v>35856</v>
          </cell>
          <cell r="AR116">
            <v>35920</v>
          </cell>
          <cell r="AS116">
            <v>7461</v>
          </cell>
          <cell r="AT116" t="str">
            <v>PICTET &amp; CIE GENE</v>
          </cell>
          <cell r="AU116">
            <v>35852</v>
          </cell>
          <cell r="AV116">
            <v>1</v>
          </cell>
          <cell r="AW116" t="str">
            <v>IM0000091792</v>
          </cell>
        </row>
        <row r="117">
          <cell r="AI117">
            <v>28</v>
          </cell>
          <cell r="AJ117">
            <v>366667</v>
          </cell>
          <cell r="AK117" t="str">
            <v>GBP</v>
          </cell>
          <cell r="AL117">
            <v>11712</v>
          </cell>
          <cell r="AM117">
            <v>1</v>
          </cell>
          <cell r="AN117">
            <v>17</v>
          </cell>
          <cell r="AO117" t="str">
            <v>12</v>
          </cell>
          <cell r="AP117">
            <v>110000000</v>
          </cell>
          <cell r="AQ117">
            <v>35856</v>
          </cell>
          <cell r="AR117">
            <v>35863</v>
          </cell>
          <cell r="AS117">
            <v>7031</v>
          </cell>
          <cell r="AT117" t="str">
            <v>BANK AUS,VIENNA</v>
          </cell>
          <cell r="AU117">
            <v>35852</v>
          </cell>
          <cell r="AV117">
            <v>1</v>
          </cell>
          <cell r="AW117" t="str">
            <v>IM0000091810</v>
          </cell>
        </row>
        <row r="118">
          <cell r="AI118">
            <v>0</v>
          </cell>
          <cell r="AJ118">
            <v>366668</v>
          </cell>
          <cell r="AK118" t="str">
            <v>GBP</v>
          </cell>
          <cell r="AL118" t="str">
            <v>16N88</v>
          </cell>
          <cell r="AM118">
            <v>1</v>
          </cell>
          <cell r="AN118" t="str">
            <v>6N</v>
          </cell>
          <cell r="AO118" t="str">
            <v>88</v>
          </cell>
          <cell r="AP118">
            <v>1000000</v>
          </cell>
          <cell r="AQ118">
            <v>35856</v>
          </cell>
          <cell r="AR118">
            <v>35887</v>
          </cell>
          <cell r="AS118">
            <v>4167</v>
          </cell>
          <cell r="AT118" t="str">
            <v>AN PLC</v>
          </cell>
          <cell r="AU118">
            <v>35852</v>
          </cell>
          <cell r="AV118">
            <v>1</v>
          </cell>
          <cell r="AW118" t="str">
            <v>LD0000025329</v>
          </cell>
        </row>
        <row r="119">
          <cell r="AI119">
            <v>29</v>
          </cell>
          <cell r="AJ119">
            <v>366686</v>
          </cell>
          <cell r="AK119" t="str">
            <v>USD</v>
          </cell>
          <cell r="AL119">
            <v>16923</v>
          </cell>
          <cell r="AM119">
            <v>1</v>
          </cell>
          <cell r="AN119">
            <v>69</v>
          </cell>
          <cell r="AO119" t="str">
            <v>23</v>
          </cell>
          <cell r="AP119">
            <v>25000000</v>
          </cell>
          <cell r="AQ119">
            <v>35856</v>
          </cell>
          <cell r="AR119">
            <v>35886</v>
          </cell>
          <cell r="AS119">
            <v>14597</v>
          </cell>
          <cell r="AT119" t="str">
            <v>PARK CITY MALL</v>
          </cell>
          <cell r="AU119">
            <v>35852</v>
          </cell>
          <cell r="AV119">
            <v>1</v>
          </cell>
          <cell r="AW119" t="str">
            <v>LD0000025318</v>
          </cell>
        </row>
        <row r="120">
          <cell r="AI120">
            <v>0</v>
          </cell>
          <cell r="AJ120">
            <v>366692</v>
          </cell>
          <cell r="AK120" t="str">
            <v>XEU</v>
          </cell>
          <cell r="AL120">
            <v>110331</v>
          </cell>
          <cell r="AM120">
            <v>11</v>
          </cell>
          <cell r="AN120">
            <v>3</v>
          </cell>
          <cell r="AO120" t="str">
            <v>31</v>
          </cell>
          <cell r="AP120">
            <v>27900000</v>
          </cell>
          <cell r="AQ120">
            <v>35856</v>
          </cell>
          <cell r="AR120">
            <v>36020</v>
          </cell>
          <cell r="AS120">
            <v>40</v>
          </cell>
          <cell r="AT120" t="str">
            <v>H M GOVERNMENT</v>
          </cell>
          <cell r="AU120">
            <v>35852</v>
          </cell>
          <cell r="AV120">
            <v>1</v>
          </cell>
          <cell r="AW120" t="str">
            <v>PP0000004633</v>
          </cell>
        </row>
        <row r="121">
          <cell r="AI121">
            <v>30</v>
          </cell>
          <cell r="AJ121">
            <v>366716</v>
          </cell>
          <cell r="AK121" t="str">
            <v>USD</v>
          </cell>
          <cell r="AL121">
            <v>16923</v>
          </cell>
          <cell r="AM121">
            <v>1</v>
          </cell>
          <cell r="AN121">
            <v>69</v>
          </cell>
          <cell r="AO121" t="str">
            <v>23</v>
          </cell>
          <cell r="AP121">
            <v>4995927.2699999996</v>
          </cell>
          <cell r="AQ121">
            <v>35856</v>
          </cell>
          <cell r="AR121">
            <v>35887</v>
          </cell>
          <cell r="AS121">
            <v>14573</v>
          </cell>
          <cell r="AT121" t="str">
            <v>PEMBROKE AIRCRAFT</v>
          </cell>
          <cell r="AU121">
            <v>35852</v>
          </cell>
          <cell r="AV121">
            <v>1</v>
          </cell>
          <cell r="AW121" t="str">
            <v>LD0000025333</v>
          </cell>
        </row>
        <row r="122">
          <cell r="AI122">
            <v>31</v>
          </cell>
          <cell r="AJ122">
            <v>366723</v>
          </cell>
          <cell r="AK122" t="str">
            <v>GBP</v>
          </cell>
          <cell r="AL122">
            <v>17713</v>
          </cell>
          <cell r="AM122">
            <v>1</v>
          </cell>
          <cell r="AN122">
            <v>77</v>
          </cell>
          <cell r="AO122" t="str">
            <v>13</v>
          </cell>
          <cell r="AP122">
            <v>20000000</v>
          </cell>
          <cell r="AQ122">
            <v>35856</v>
          </cell>
          <cell r="AR122">
            <v>35948</v>
          </cell>
          <cell r="AS122">
            <v>10621</v>
          </cell>
          <cell r="AT122" t="str">
            <v>CENT BK OF KENYA</v>
          </cell>
          <cell r="AU122">
            <v>35852</v>
          </cell>
          <cell r="AV122">
            <v>1</v>
          </cell>
          <cell r="AW122" t="str">
            <v>IM0000091830</v>
          </cell>
        </row>
        <row r="123">
          <cell r="AI123">
            <v>0</v>
          </cell>
          <cell r="AJ123">
            <v>366742</v>
          </cell>
          <cell r="AK123" t="str">
            <v>ITL</v>
          </cell>
          <cell r="AL123">
            <v>11911</v>
          </cell>
          <cell r="AM123">
            <v>1</v>
          </cell>
          <cell r="AN123">
            <v>19</v>
          </cell>
          <cell r="AO123" t="str">
            <v>11</v>
          </cell>
          <cell r="AP123">
            <v>250000000000</v>
          </cell>
          <cell r="AQ123">
            <v>35856</v>
          </cell>
          <cell r="AR123">
            <v>35857</v>
          </cell>
          <cell r="AS123">
            <v>6691</v>
          </cell>
          <cell r="AT123" t="str">
            <v>NATIONSBK, LDN</v>
          </cell>
          <cell r="AU123">
            <v>35852</v>
          </cell>
          <cell r="AV123">
            <v>1</v>
          </cell>
          <cell r="AW123" t="str">
            <v>IM0000091843</v>
          </cell>
        </row>
        <row r="124">
          <cell r="AI124">
            <v>32</v>
          </cell>
          <cell r="AJ124">
            <v>366749</v>
          </cell>
          <cell r="AK124" t="str">
            <v>USD</v>
          </cell>
          <cell r="AL124">
            <v>17713</v>
          </cell>
          <cell r="AM124">
            <v>1</v>
          </cell>
          <cell r="AN124">
            <v>77</v>
          </cell>
          <cell r="AO124" t="str">
            <v>13</v>
          </cell>
          <cell r="AP124">
            <v>70000000</v>
          </cell>
          <cell r="AQ124">
            <v>35859</v>
          </cell>
          <cell r="AR124">
            <v>35951</v>
          </cell>
          <cell r="AS124">
            <v>9506</v>
          </cell>
          <cell r="AT124" t="str">
            <v>CZECH NATIONAL BA</v>
          </cell>
          <cell r="AU124">
            <v>35852</v>
          </cell>
          <cell r="AV124">
            <v>1</v>
          </cell>
          <cell r="AW124" t="str">
            <v>IM0000091841</v>
          </cell>
        </row>
        <row r="125">
          <cell r="AI125">
            <v>33</v>
          </cell>
          <cell r="AJ125">
            <v>366754</v>
          </cell>
          <cell r="AK125" t="str">
            <v>CHF</v>
          </cell>
          <cell r="AL125">
            <v>17311</v>
          </cell>
          <cell r="AM125">
            <v>1</v>
          </cell>
          <cell r="AN125">
            <v>73</v>
          </cell>
          <cell r="AO125" t="str">
            <v>11</v>
          </cell>
          <cell r="AP125">
            <v>45000000</v>
          </cell>
          <cell r="AQ125">
            <v>35856</v>
          </cell>
          <cell r="AR125">
            <v>35920</v>
          </cell>
          <cell r="AS125">
            <v>42</v>
          </cell>
          <cell r="AT125" t="str">
            <v>ANTS ISSUE</v>
          </cell>
          <cell r="AU125">
            <v>35852</v>
          </cell>
          <cell r="AV125">
            <v>1</v>
          </cell>
          <cell r="AW125" t="str">
            <v>PP0000004642</v>
          </cell>
        </row>
        <row r="126">
          <cell r="AI126">
            <v>34</v>
          </cell>
          <cell r="AJ126">
            <v>366755</v>
          </cell>
          <cell r="AK126" t="str">
            <v>CHF</v>
          </cell>
          <cell r="AL126">
            <v>17311</v>
          </cell>
          <cell r="AM126">
            <v>1</v>
          </cell>
          <cell r="AN126">
            <v>73</v>
          </cell>
          <cell r="AO126" t="str">
            <v>11</v>
          </cell>
          <cell r="AP126">
            <v>20000000</v>
          </cell>
          <cell r="AQ126">
            <v>35856</v>
          </cell>
          <cell r="AR126">
            <v>36010</v>
          </cell>
          <cell r="AS126">
            <v>42</v>
          </cell>
          <cell r="AT126" t="str">
            <v>ANTS ISSUE</v>
          </cell>
          <cell r="AU126">
            <v>35852</v>
          </cell>
          <cell r="AV126">
            <v>1</v>
          </cell>
          <cell r="AW126" t="str">
            <v>PP0000004643</v>
          </cell>
        </row>
        <row r="127">
          <cell r="AI127">
            <v>35</v>
          </cell>
          <cell r="AJ127">
            <v>366757</v>
          </cell>
          <cell r="AK127" t="str">
            <v>ITL</v>
          </cell>
          <cell r="AL127">
            <v>597188</v>
          </cell>
          <cell r="AM127">
            <v>59</v>
          </cell>
          <cell r="AN127">
            <v>71</v>
          </cell>
          <cell r="AO127" t="str">
            <v>88</v>
          </cell>
          <cell r="AP127">
            <v>215300000000</v>
          </cell>
          <cell r="AQ127">
            <v>35856</v>
          </cell>
          <cell r="AR127">
            <v>35863</v>
          </cell>
          <cell r="AS127">
            <v>4165</v>
          </cell>
          <cell r="AT127" t="str">
            <v>A N T S</v>
          </cell>
          <cell r="AU127">
            <v>35852</v>
          </cell>
          <cell r="AV127">
            <v>1</v>
          </cell>
          <cell r="AW127" t="str">
            <v>FP0000000000</v>
          </cell>
        </row>
        <row r="128">
          <cell r="AI128">
            <v>36</v>
          </cell>
          <cell r="AJ128">
            <v>366761</v>
          </cell>
          <cell r="AK128" t="str">
            <v>ITL</v>
          </cell>
          <cell r="AL128">
            <v>11588</v>
          </cell>
          <cell r="AM128">
            <v>1</v>
          </cell>
          <cell r="AN128">
            <v>15</v>
          </cell>
          <cell r="AO128" t="str">
            <v>88</v>
          </cell>
          <cell r="AP128">
            <v>215300000000</v>
          </cell>
          <cell r="AQ128">
            <v>35856</v>
          </cell>
          <cell r="AR128">
            <v>35863</v>
          </cell>
          <cell r="AS128">
            <v>8185</v>
          </cell>
          <cell r="AT128" t="str">
            <v>ANFP</v>
          </cell>
          <cell r="AU128">
            <v>35852</v>
          </cell>
          <cell r="AV128">
            <v>1</v>
          </cell>
          <cell r="AW128" t="str">
            <v>IM0000091803</v>
          </cell>
        </row>
        <row r="129">
          <cell r="AI129">
            <v>37</v>
          </cell>
          <cell r="AJ129">
            <v>366763</v>
          </cell>
          <cell r="AK129" t="str">
            <v>GBP</v>
          </cell>
          <cell r="AL129">
            <v>11712</v>
          </cell>
          <cell r="AM129">
            <v>1</v>
          </cell>
          <cell r="AN129">
            <v>17</v>
          </cell>
          <cell r="AO129" t="str">
            <v>12</v>
          </cell>
          <cell r="AP129">
            <v>80000000</v>
          </cell>
          <cell r="AQ129">
            <v>35856</v>
          </cell>
          <cell r="AR129">
            <v>35863</v>
          </cell>
          <cell r="AS129">
            <v>6790</v>
          </cell>
          <cell r="AT129" t="str">
            <v>ING BK AMSTERDAM</v>
          </cell>
          <cell r="AU129">
            <v>35852</v>
          </cell>
          <cell r="AV129">
            <v>1</v>
          </cell>
          <cell r="AW129" t="str">
            <v>IM0000091858</v>
          </cell>
        </row>
        <row r="130">
          <cell r="AI130">
            <v>38</v>
          </cell>
          <cell r="AJ130">
            <v>366764</v>
          </cell>
          <cell r="AK130" t="str">
            <v>GBP</v>
          </cell>
          <cell r="AL130">
            <v>11712</v>
          </cell>
          <cell r="AM130">
            <v>1</v>
          </cell>
          <cell r="AN130">
            <v>17</v>
          </cell>
          <cell r="AO130" t="str">
            <v>12</v>
          </cell>
          <cell r="AP130">
            <v>100000000</v>
          </cell>
          <cell r="AQ130">
            <v>35856</v>
          </cell>
          <cell r="AR130">
            <v>35863</v>
          </cell>
          <cell r="AS130">
            <v>11397</v>
          </cell>
          <cell r="AT130" t="str">
            <v>ABN AMRO, LISBON#</v>
          </cell>
          <cell r="AU130">
            <v>35852</v>
          </cell>
          <cell r="AV130">
            <v>1</v>
          </cell>
          <cell r="AW130" t="str">
            <v>IM0000091848</v>
          </cell>
        </row>
        <row r="131">
          <cell r="AI131">
            <v>0</v>
          </cell>
          <cell r="AJ131">
            <v>366765</v>
          </cell>
          <cell r="AK131" t="str">
            <v>GBP</v>
          </cell>
          <cell r="AL131">
            <v>110111</v>
          </cell>
          <cell r="AM131">
            <v>11</v>
          </cell>
          <cell r="AN131">
            <v>1</v>
          </cell>
          <cell r="AO131" t="str">
            <v>11</v>
          </cell>
          <cell r="AP131">
            <v>3000000</v>
          </cell>
          <cell r="AQ131">
            <v>35856</v>
          </cell>
          <cell r="AR131">
            <v>35887</v>
          </cell>
          <cell r="AS131">
            <v>1431</v>
          </cell>
          <cell r="AT131" t="str">
            <v>KREDIETBANK,LDN</v>
          </cell>
          <cell r="AU131">
            <v>35852</v>
          </cell>
          <cell r="AV131">
            <v>1</v>
          </cell>
          <cell r="AW131" t="str">
            <v>PP0000004639</v>
          </cell>
        </row>
        <row r="132">
          <cell r="AI132">
            <v>39</v>
          </cell>
          <cell r="AJ132">
            <v>366766</v>
          </cell>
          <cell r="AK132" t="str">
            <v>GBP</v>
          </cell>
          <cell r="AL132">
            <v>11713</v>
          </cell>
          <cell r="AM132">
            <v>1</v>
          </cell>
          <cell r="AN132">
            <v>17</v>
          </cell>
          <cell r="AO132" t="str">
            <v>13</v>
          </cell>
          <cell r="AP132">
            <v>45000000</v>
          </cell>
          <cell r="AQ132">
            <v>35856</v>
          </cell>
          <cell r="AR132">
            <v>35863</v>
          </cell>
          <cell r="AS132">
            <v>5393</v>
          </cell>
          <cell r="AT132" t="str">
            <v>CREDITANSTALT,NYK</v>
          </cell>
          <cell r="AU132">
            <v>35852</v>
          </cell>
          <cell r="AV132">
            <v>1</v>
          </cell>
          <cell r="AW132" t="str">
            <v>IM0000091849</v>
          </cell>
        </row>
        <row r="133">
          <cell r="AI133">
            <v>40</v>
          </cell>
          <cell r="AJ133">
            <v>366768</v>
          </cell>
          <cell r="AK133" t="str">
            <v>USD</v>
          </cell>
          <cell r="AL133">
            <v>17311</v>
          </cell>
          <cell r="AM133">
            <v>1</v>
          </cell>
          <cell r="AN133">
            <v>73</v>
          </cell>
          <cell r="AO133" t="str">
            <v>11</v>
          </cell>
          <cell r="AP133">
            <v>15500000</v>
          </cell>
          <cell r="AQ133">
            <v>35856</v>
          </cell>
          <cell r="AR133">
            <v>36040</v>
          </cell>
          <cell r="AS133">
            <v>42</v>
          </cell>
          <cell r="AT133" t="str">
            <v>ANTS ISSUE</v>
          </cell>
          <cell r="AU133">
            <v>35852</v>
          </cell>
          <cell r="AV133">
            <v>1</v>
          </cell>
          <cell r="AW133" t="str">
            <v>PP0000004644</v>
          </cell>
        </row>
        <row r="134">
          <cell r="AI134">
            <v>41</v>
          </cell>
          <cell r="AJ134">
            <v>366769</v>
          </cell>
          <cell r="AK134" t="str">
            <v>GBP</v>
          </cell>
          <cell r="AL134">
            <v>11712</v>
          </cell>
          <cell r="AM134">
            <v>1</v>
          </cell>
          <cell r="AN134">
            <v>17</v>
          </cell>
          <cell r="AO134" t="str">
            <v>12</v>
          </cell>
          <cell r="AP134">
            <v>100000000</v>
          </cell>
          <cell r="AQ134">
            <v>35856</v>
          </cell>
          <cell r="AR134">
            <v>35863</v>
          </cell>
          <cell r="AS134">
            <v>4205</v>
          </cell>
          <cell r="AT134" t="str">
            <v>BCO SANTANDER,PAR</v>
          </cell>
          <cell r="AU134">
            <v>35852</v>
          </cell>
          <cell r="AV134">
            <v>1</v>
          </cell>
          <cell r="AW134" t="str">
            <v>IM0000091847</v>
          </cell>
        </row>
        <row r="135">
          <cell r="AI135">
            <v>42</v>
          </cell>
          <cell r="AJ135">
            <v>366774</v>
          </cell>
          <cell r="AK135" t="str">
            <v>USD</v>
          </cell>
          <cell r="AL135">
            <v>17411</v>
          </cell>
          <cell r="AM135">
            <v>1</v>
          </cell>
          <cell r="AN135">
            <v>74</v>
          </cell>
          <cell r="AO135" t="str">
            <v>11</v>
          </cell>
          <cell r="AP135">
            <v>15000000</v>
          </cell>
          <cell r="AQ135">
            <v>35856</v>
          </cell>
          <cell r="AR135">
            <v>35948</v>
          </cell>
          <cell r="AS135">
            <v>42</v>
          </cell>
          <cell r="AT135" t="str">
            <v>ANTS ISSUE</v>
          </cell>
          <cell r="AU135">
            <v>35852</v>
          </cell>
          <cell r="AV135">
            <v>1</v>
          </cell>
          <cell r="AW135" t="str">
            <v>PP0000004645</v>
          </cell>
        </row>
        <row r="136">
          <cell r="AI136">
            <v>43</v>
          </cell>
          <cell r="AJ136">
            <v>366776</v>
          </cell>
          <cell r="AK136" t="str">
            <v>GBP</v>
          </cell>
          <cell r="AL136">
            <v>11713</v>
          </cell>
          <cell r="AM136">
            <v>1</v>
          </cell>
          <cell r="AN136">
            <v>17</v>
          </cell>
          <cell r="AO136" t="str">
            <v>13</v>
          </cell>
          <cell r="AP136">
            <v>70000000</v>
          </cell>
          <cell r="AQ136">
            <v>35856</v>
          </cell>
          <cell r="AR136">
            <v>35863</v>
          </cell>
          <cell r="AS136">
            <v>6754</v>
          </cell>
          <cell r="AT136" t="str">
            <v>TORONTO DOM,NYIBF</v>
          </cell>
          <cell r="AU136">
            <v>35852</v>
          </cell>
          <cell r="AV136">
            <v>1</v>
          </cell>
          <cell r="AW136" t="str">
            <v>IM0000091857</v>
          </cell>
        </row>
        <row r="137">
          <cell r="AI137">
            <v>44</v>
          </cell>
          <cell r="AJ137">
            <v>366777</v>
          </cell>
          <cell r="AK137" t="str">
            <v>FRF</v>
          </cell>
          <cell r="AL137">
            <v>17741</v>
          </cell>
          <cell r="AM137">
            <v>1</v>
          </cell>
          <cell r="AN137">
            <v>77</v>
          </cell>
          <cell r="AO137" t="str">
            <v>41</v>
          </cell>
          <cell r="AP137">
            <v>53290112.799999997</v>
          </cell>
          <cell r="AQ137">
            <v>35856</v>
          </cell>
          <cell r="AR137">
            <v>35863</v>
          </cell>
          <cell r="AS137">
            <v>14829</v>
          </cell>
          <cell r="AT137" t="str">
            <v>AON GRP LTD IBA</v>
          </cell>
          <cell r="AU137">
            <v>35852</v>
          </cell>
          <cell r="AV137">
            <v>1</v>
          </cell>
          <cell r="AW137" t="str">
            <v>IM0000091856</v>
          </cell>
        </row>
        <row r="138">
          <cell r="AI138">
            <v>0</v>
          </cell>
          <cell r="AJ138">
            <v>366782</v>
          </cell>
          <cell r="AK138" t="str">
            <v>USD</v>
          </cell>
          <cell r="AL138">
            <v>17711</v>
          </cell>
          <cell r="AM138">
            <v>1</v>
          </cell>
          <cell r="AN138">
            <v>77</v>
          </cell>
          <cell r="AO138" t="str">
            <v>11</v>
          </cell>
          <cell r="AP138">
            <v>75000000</v>
          </cell>
          <cell r="AQ138">
            <v>35856</v>
          </cell>
          <cell r="AR138">
            <v>35857</v>
          </cell>
          <cell r="AS138">
            <v>5636</v>
          </cell>
          <cell r="AT138" t="str">
            <v>BCO ESP DE CR LDN</v>
          </cell>
          <cell r="AU138">
            <v>35853</v>
          </cell>
          <cell r="AV138">
            <v>1</v>
          </cell>
          <cell r="AW138" t="str">
            <v>IM0000091952</v>
          </cell>
        </row>
        <row r="139">
          <cell r="AI139">
            <v>0</v>
          </cell>
          <cell r="AJ139">
            <v>366788</v>
          </cell>
          <cell r="AK139" t="str">
            <v>USD</v>
          </cell>
          <cell r="AL139">
            <v>11911</v>
          </cell>
          <cell r="AM139">
            <v>1</v>
          </cell>
          <cell r="AN139">
            <v>19</v>
          </cell>
          <cell r="AO139" t="str">
            <v>11</v>
          </cell>
          <cell r="AP139">
            <v>110000000</v>
          </cell>
          <cell r="AQ139">
            <v>35856</v>
          </cell>
          <cell r="AR139">
            <v>35857</v>
          </cell>
          <cell r="AS139">
            <v>4984</v>
          </cell>
          <cell r="AT139" t="str">
            <v>UN EUP DE CIC,LDN</v>
          </cell>
          <cell r="AU139">
            <v>35853</v>
          </cell>
          <cell r="AV139">
            <v>1</v>
          </cell>
          <cell r="AW139" t="str">
            <v>IM0000091946</v>
          </cell>
        </row>
        <row r="140">
          <cell r="AI140">
            <v>0</v>
          </cell>
          <cell r="AJ140">
            <v>366795</v>
          </cell>
          <cell r="AK140" t="str">
            <v>ITL</v>
          </cell>
          <cell r="AL140">
            <v>11911</v>
          </cell>
          <cell r="AM140">
            <v>1</v>
          </cell>
          <cell r="AN140">
            <v>19</v>
          </cell>
          <cell r="AO140" t="str">
            <v>11</v>
          </cell>
          <cell r="AP140">
            <v>500000000000</v>
          </cell>
          <cell r="AQ140">
            <v>35856</v>
          </cell>
          <cell r="AR140">
            <v>35857</v>
          </cell>
          <cell r="AS140">
            <v>26</v>
          </cell>
          <cell r="AT140" t="str">
            <v>BARCLAYS BK LDN</v>
          </cell>
          <cell r="AU140">
            <v>35853</v>
          </cell>
          <cell r="AV140">
            <v>1</v>
          </cell>
          <cell r="AW140" t="str">
            <v>IM0000091941</v>
          </cell>
        </row>
        <row r="141">
          <cell r="AI141">
            <v>0</v>
          </cell>
          <cell r="AJ141">
            <v>366807</v>
          </cell>
          <cell r="AK141" t="str">
            <v>ESP</v>
          </cell>
          <cell r="AL141">
            <v>17711</v>
          </cell>
          <cell r="AM141">
            <v>1</v>
          </cell>
          <cell r="AN141">
            <v>77</v>
          </cell>
          <cell r="AO141" t="str">
            <v>11</v>
          </cell>
          <cell r="AP141">
            <v>25000000000</v>
          </cell>
          <cell r="AQ141">
            <v>35856</v>
          </cell>
          <cell r="AR141">
            <v>35857</v>
          </cell>
          <cell r="AS141">
            <v>7426</v>
          </cell>
          <cell r="AT141" t="str">
            <v>BCO EXTERIOR,LDN</v>
          </cell>
          <cell r="AU141">
            <v>35853</v>
          </cell>
          <cell r="AV141">
            <v>1</v>
          </cell>
          <cell r="AW141" t="str">
            <v>IM0000091950</v>
          </cell>
        </row>
        <row r="142">
          <cell r="AI142">
            <v>0</v>
          </cell>
          <cell r="AJ142">
            <v>366809</v>
          </cell>
          <cell r="AK142" t="str">
            <v>CHF</v>
          </cell>
          <cell r="AL142">
            <v>11912</v>
          </cell>
          <cell r="AM142">
            <v>1</v>
          </cell>
          <cell r="AN142">
            <v>19</v>
          </cell>
          <cell r="AO142" t="str">
            <v>12</v>
          </cell>
          <cell r="AP142">
            <v>14500000</v>
          </cell>
          <cell r="AQ142">
            <v>35856</v>
          </cell>
          <cell r="AR142">
            <v>35857</v>
          </cell>
          <cell r="AS142">
            <v>4000</v>
          </cell>
          <cell r="AT142" t="str">
            <v>SUMITOMO BK,BRUX</v>
          </cell>
          <cell r="AU142">
            <v>35853</v>
          </cell>
          <cell r="AV142">
            <v>1</v>
          </cell>
          <cell r="AW142" t="str">
            <v>IM0000091962</v>
          </cell>
        </row>
        <row r="143">
          <cell r="AI143">
            <v>0</v>
          </cell>
          <cell r="AJ143">
            <v>366810</v>
          </cell>
          <cell r="AK143" t="str">
            <v>ESP</v>
          </cell>
          <cell r="AL143">
            <v>17712</v>
          </cell>
          <cell r="AM143">
            <v>1</v>
          </cell>
          <cell r="AN143">
            <v>77</v>
          </cell>
          <cell r="AO143" t="str">
            <v>12</v>
          </cell>
          <cell r="AP143">
            <v>8000000000</v>
          </cell>
          <cell r="AQ143">
            <v>35856</v>
          </cell>
          <cell r="AR143">
            <v>35857</v>
          </cell>
          <cell r="AS143">
            <v>13257</v>
          </cell>
          <cell r="AT143" t="str">
            <v>BCO GUIPUZCO S B</v>
          </cell>
          <cell r="AU143">
            <v>35853</v>
          </cell>
          <cell r="AV143">
            <v>1</v>
          </cell>
          <cell r="AW143" t="str">
            <v>IM0000091949</v>
          </cell>
        </row>
        <row r="144">
          <cell r="AI144">
            <v>0</v>
          </cell>
          <cell r="AJ144">
            <v>366813</v>
          </cell>
          <cell r="AK144" t="str">
            <v>NLG</v>
          </cell>
          <cell r="AL144">
            <v>11912</v>
          </cell>
          <cell r="AM144">
            <v>1</v>
          </cell>
          <cell r="AN144">
            <v>19</v>
          </cell>
          <cell r="AO144" t="str">
            <v>12</v>
          </cell>
          <cell r="AP144">
            <v>14500000</v>
          </cell>
          <cell r="AQ144">
            <v>35856</v>
          </cell>
          <cell r="AR144">
            <v>35857</v>
          </cell>
          <cell r="AS144">
            <v>7331</v>
          </cell>
          <cell r="AT144" t="str">
            <v>BCO EXTERIOR,MADR</v>
          </cell>
          <cell r="AU144">
            <v>35853</v>
          </cell>
          <cell r="AV144">
            <v>1</v>
          </cell>
          <cell r="AW144" t="str">
            <v>IM0000091947</v>
          </cell>
        </row>
        <row r="145">
          <cell r="AI145">
            <v>0</v>
          </cell>
          <cell r="AJ145">
            <v>366816</v>
          </cell>
          <cell r="AK145" t="str">
            <v>ITL</v>
          </cell>
          <cell r="AL145">
            <v>11912</v>
          </cell>
          <cell r="AM145">
            <v>1</v>
          </cell>
          <cell r="AN145">
            <v>19</v>
          </cell>
          <cell r="AO145" t="str">
            <v>12</v>
          </cell>
          <cell r="AP145">
            <v>200000000000</v>
          </cell>
          <cell r="AQ145">
            <v>35856</v>
          </cell>
          <cell r="AR145">
            <v>35857</v>
          </cell>
          <cell r="AS145">
            <v>1730</v>
          </cell>
          <cell r="AT145" t="str">
            <v>SOC GEN,PARIS,</v>
          </cell>
          <cell r="AU145">
            <v>35853</v>
          </cell>
          <cell r="AV145">
            <v>1</v>
          </cell>
          <cell r="AW145" t="str">
            <v>IM0000091948</v>
          </cell>
        </row>
        <row r="146">
          <cell r="AI146">
            <v>0</v>
          </cell>
          <cell r="AJ146">
            <v>366817</v>
          </cell>
          <cell r="AK146" t="str">
            <v>ESP</v>
          </cell>
          <cell r="AL146">
            <v>17713</v>
          </cell>
          <cell r="AM146">
            <v>1</v>
          </cell>
          <cell r="AN146">
            <v>77</v>
          </cell>
          <cell r="AO146" t="str">
            <v>13</v>
          </cell>
          <cell r="AP146">
            <v>1725000000</v>
          </cell>
          <cell r="AQ146">
            <v>35856</v>
          </cell>
          <cell r="AR146">
            <v>35857</v>
          </cell>
          <cell r="AS146">
            <v>10626</v>
          </cell>
          <cell r="AT146" t="str">
            <v>BCA REIG, ANDORRA</v>
          </cell>
          <cell r="AU146">
            <v>35853</v>
          </cell>
          <cell r="AV146">
            <v>1</v>
          </cell>
          <cell r="AW146" t="str">
            <v>IM0000091953</v>
          </cell>
        </row>
        <row r="147">
          <cell r="AI147">
            <v>0</v>
          </cell>
          <cell r="AJ147">
            <v>366819</v>
          </cell>
          <cell r="AK147" t="str">
            <v>ITL</v>
          </cell>
          <cell r="AL147">
            <v>11912</v>
          </cell>
          <cell r="AM147">
            <v>1</v>
          </cell>
          <cell r="AN147">
            <v>19</v>
          </cell>
          <cell r="AO147" t="str">
            <v>12</v>
          </cell>
          <cell r="AP147">
            <v>300000000000</v>
          </cell>
          <cell r="AQ147">
            <v>35856</v>
          </cell>
          <cell r="AR147">
            <v>35857</v>
          </cell>
          <cell r="AS147">
            <v>12229</v>
          </cell>
          <cell r="AT147" t="str">
            <v>C D C - MARCHES</v>
          </cell>
          <cell r="AU147">
            <v>35853</v>
          </cell>
          <cell r="AV147">
            <v>1</v>
          </cell>
          <cell r="AW147" t="str">
            <v>IM0000091955</v>
          </cell>
        </row>
        <row r="148">
          <cell r="AI148">
            <v>0</v>
          </cell>
          <cell r="AJ148">
            <v>366821</v>
          </cell>
          <cell r="AK148" t="str">
            <v>XEU</v>
          </cell>
          <cell r="AL148">
            <v>11911</v>
          </cell>
          <cell r="AM148">
            <v>1</v>
          </cell>
          <cell r="AN148">
            <v>19</v>
          </cell>
          <cell r="AO148" t="str">
            <v>11</v>
          </cell>
          <cell r="AP148">
            <v>259200000</v>
          </cell>
          <cell r="AQ148">
            <v>35856</v>
          </cell>
          <cell r="AR148">
            <v>35857</v>
          </cell>
          <cell r="AS148">
            <v>5272</v>
          </cell>
          <cell r="AT148" t="str">
            <v>ABN AMRO BK,LDN</v>
          </cell>
          <cell r="AU148">
            <v>35853</v>
          </cell>
          <cell r="AV148">
            <v>1</v>
          </cell>
          <cell r="AW148" t="str">
            <v>IM0000091959</v>
          </cell>
        </row>
        <row r="149">
          <cell r="AI149">
            <v>0</v>
          </cell>
          <cell r="AJ149">
            <v>366823</v>
          </cell>
          <cell r="AK149" t="str">
            <v>FRF</v>
          </cell>
          <cell r="AL149">
            <v>17722</v>
          </cell>
          <cell r="AM149">
            <v>1</v>
          </cell>
          <cell r="AN149">
            <v>77</v>
          </cell>
          <cell r="AO149" t="str">
            <v>22</v>
          </cell>
          <cell r="AP149">
            <v>2000000000</v>
          </cell>
          <cell r="AQ149">
            <v>35856</v>
          </cell>
          <cell r="AR149">
            <v>35857</v>
          </cell>
          <cell r="AS149">
            <v>9220</v>
          </cell>
          <cell r="AT149" t="str">
            <v>TOTAL SA, PARIS</v>
          </cell>
          <cell r="AU149">
            <v>35853</v>
          </cell>
          <cell r="AV149">
            <v>1</v>
          </cell>
          <cell r="AW149" t="str">
            <v>IM0000091942</v>
          </cell>
        </row>
        <row r="150">
          <cell r="AI150">
            <v>0</v>
          </cell>
          <cell r="AJ150">
            <v>366825</v>
          </cell>
          <cell r="AK150" t="str">
            <v>FRF</v>
          </cell>
          <cell r="AL150">
            <v>17712</v>
          </cell>
          <cell r="AM150">
            <v>1</v>
          </cell>
          <cell r="AN150">
            <v>77</v>
          </cell>
          <cell r="AO150" t="str">
            <v>12</v>
          </cell>
          <cell r="AP150">
            <v>690000000</v>
          </cell>
          <cell r="AQ150">
            <v>35856</v>
          </cell>
          <cell r="AR150">
            <v>35857</v>
          </cell>
          <cell r="AS150">
            <v>13548</v>
          </cell>
          <cell r="AT150" t="str">
            <v>GIE AXA TREASURY</v>
          </cell>
          <cell r="AU150">
            <v>35853</v>
          </cell>
          <cell r="AV150">
            <v>1</v>
          </cell>
          <cell r="AW150" t="str">
            <v>IM0000091963</v>
          </cell>
        </row>
        <row r="151">
          <cell r="AI151">
            <v>0</v>
          </cell>
          <cell r="AJ151">
            <v>366845</v>
          </cell>
          <cell r="AK151" t="str">
            <v>ITL</v>
          </cell>
          <cell r="AL151">
            <v>11912</v>
          </cell>
          <cell r="AM151">
            <v>1</v>
          </cell>
          <cell r="AN151">
            <v>19</v>
          </cell>
          <cell r="AO151" t="str">
            <v>12</v>
          </cell>
          <cell r="AP151">
            <v>110000000000</v>
          </cell>
          <cell r="AQ151">
            <v>35856</v>
          </cell>
          <cell r="AR151">
            <v>35857</v>
          </cell>
          <cell r="AS151">
            <v>12229</v>
          </cell>
          <cell r="AT151" t="str">
            <v>C D C - MARCHES</v>
          </cell>
          <cell r="AU151">
            <v>35853</v>
          </cell>
          <cell r="AV151">
            <v>1</v>
          </cell>
          <cell r="AW151" t="str">
            <v>IM0000091972</v>
          </cell>
        </row>
        <row r="152">
          <cell r="AI152">
            <v>0</v>
          </cell>
          <cell r="AJ152">
            <v>366848</v>
          </cell>
          <cell r="AK152" t="str">
            <v>ESP</v>
          </cell>
          <cell r="AL152">
            <v>17711</v>
          </cell>
          <cell r="AM152">
            <v>1</v>
          </cell>
          <cell r="AN152">
            <v>77</v>
          </cell>
          <cell r="AO152" t="str">
            <v>11</v>
          </cell>
          <cell r="AP152">
            <v>1770000000</v>
          </cell>
          <cell r="AQ152">
            <v>35856</v>
          </cell>
          <cell r="AR152">
            <v>35857</v>
          </cell>
          <cell r="AS152">
            <v>5272</v>
          </cell>
          <cell r="AT152" t="str">
            <v>ABN AMRO BK,LDN</v>
          </cell>
          <cell r="AU152">
            <v>35853</v>
          </cell>
          <cell r="AV152">
            <v>1</v>
          </cell>
          <cell r="AW152" t="str">
            <v>IM0000091969</v>
          </cell>
        </row>
        <row r="153">
          <cell r="AI153">
            <v>0</v>
          </cell>
          <cell r="AJ153">
            <v>366849</v>
          </cell>
          <cell r="AK153" t="str">
            <v>ESP</v>
          </cell>
          <cell r="AL153">
            <v>17711</v>
          </cell>
          <cell r="AM153">
            <v>1</v>
          </cell>
          <cell r="AN153">
            <v>77</v>
          </cell>
          <cell r="AO153" t="str">
            <v>11</v>
          </cell>
          <cell r="AP153">
            <v>5000000000</v>
          </cell>
          <cell r="AQ153">
            <v>35856</v>
          </cell>
          <cell r="AR153">
            <v>35857</v>
          </cell>
          <cell r="AS153">
            <v>5636</v>
          </cell>
          <cell r="AT153" t="str">
            <v>BCO ESP DE CR LDN</v>
          </cell>
          <cell r="AU153">
            <v>35853</v>
          </cell>
          <cell r="AV153">
            <v>1</v>
          </cell>
          <cell r="AW153" t="str">
            <v>IM0000091967</v>
          </cell>
        </row>
        <row r="154">
          <cell r="AI154">
            <v>45</v>
          </cell>
          <cell r="AJ154">
            <v>366853</v>
          </cell>
          <cell r="AK154" t="str">
            <v>USD</v>
          </cell>
          <cell r="AL154">
            <v>17712</v>
          </cell>
          <cell r="AM154">
            <v>1</v>
          </cell>
          <cell r="AN154">
            <v>77</v>
          </cell>
          <cell r="AO154" t="str">
            <v>12</v>
          </cell>
          <cell r="AP154">
            <v>33500000</v>
          </cell>
          <cell r="AQ154">
            <v>35857</v>
          </cell>
          <cell r="AR154">
            <v>35864</v>
          </cell>
          <cell r="AS154">
            <v>8112</v>
          </cell>
          <cell r="AT154" t="str">
            <v>BK OF BERMUDA,LUX</v>
          </cell>
          <cell r="AU154">
            <v>35853</v>
          </cell>
          <cell r="AV154">
            <v>1</v>
          </cell>
          <cell r="AW154" t="str">
            <v>IM0000091971</v>
          </cell>
        </row>
        <row r="155">
          <cell r="AI155">
            <v>0</v>
          </cell>
          <cell r="AJ155">
            <v>366880</v>
          </cell>
          <cell r="AK155" t="str">
            <v>DEM</v>
          </cell>
          <cell r="AL155">
            <v>11912</v>
          </cell>
          <cell r="AM155">
            <v>1</v>
          </cell>
          <cell r="AN155">
            <v>19</v>
          </cell>
          <cell r="AO155" t="str">
            <v>12</v>
          </cell>
          <cell r="AP155">
            <v>200000000</v>
          </cell>
          <cell r="AQ155">
            <v>35856</v>
          </cell>
          <cell r="AR155">
            <v>35857</v>
          </cell>
          <cell r="AS155">
            <v>9487</v>
          </cell>
          <cell r="AT155" t="str">
            <v>SKANDINAV ENS GOT</v>
          </cell>
          <cell r="AU155">
            <v>35853</v>
          </cell>
          <cell r="AV155">
            <v>1</v>
          </cell>
          <cell r="AW155" t="str">
            <v>IM0000091985</v>
          </cell>
        </row>
        <row r="156">
          <cell r="AI156">
            <v>0</v>
          </cell>
          <cell r="AJ156">
            <v>366888</v>
          </cell>
          <cell r="AK156" t="str">
            <v>DEM</v>
          </cell>
          <cell r="AL156">
            <v>11912</v>
          </cell>
          <cell r="AM156">
            <v>1</v>
          </cell>
          <cell r="AN156">
            <v>19</v>
          </cell>
          <cell r="AO156" t="str">
            <v>12</v>
          </cell>
          <cell r="AP156">
            <v>40000000</v>
          </cell>
          <cell r="AQ156">
            <v>35856</v>
          </cell>
          <cell r="AR156">
            <v>35857</v>
          </cell>
          <cell r="AS156">
            <v>5819</v>
          </cell>
          <cell r="AT156" t="str">
            <v>MEES PIERSON,AMST</v>
          </cell>
          <cell r="AU156">
            <v>35853</v>
          </cell>
          <cell r="AV156">
            <v>1</v>
          </cell>
          <cell r="AW156" t="str">
            <v>IM0000091988</v>
          </cell>
        </row>
        <row r="157">
          <cell r="AI157">
            <v>46</v>
          </cell>
          <cell r="AJ157">
            <v>366889</v>
          </cell>
          <cell r="AK157" t="str">
            <v>USD</v>
          </cell>
          <cell r="AL157">
            <v>17741</v>
          </cell>
          <cell r="AM157">
            <v>1</v>
          </cell>
          <cell r="AN157">
            <v>77</v>
          </cell>
          <cell r="AO157" t="str">
            <v>41</v>
          </cell>
          <cell r="AP157">
            <v>26151450.309999999</v>
          </cell>
          <cell r="AQ157">
            <v>35856</v>
          </cell>
          <cell r="AR157">
            <v>35858</v>
          </cell>
          <cell r="AS157">
            <v>14829</v>
          </cell>
          <cell r="AT157" t="str">
            <v>AON GRP LTD IBA</v>
          </cell>
          <cell r="AU157">
            <v>35853</v>
          </cell>
          <cell r="AV157">
            <v>1</v>
          </cell>
          <cell r="AW157" t="str">
            <v>IM0000092007</v>
          </cell>
        </row>
        <row r="158">
          <cell r="AI158">
            <v>0</v>
          </cell>
          <cell r="AJ158">
            <v>366892</v>
          </cell>
          <cell r="AK158" t="str">
            <v>DEM</v>
          </cell>
          <cell r="AL158">
            <v>11911</v>
          </cell>
          <cell r="AM158">
            <v>1</v>
          </cell>
          <cell r="AN158">
            <v>19</v>
          </cell>
          <cell r="AO158" t="str">
            <v>11</v>
          </cell>
          <cell r="AP158">
            <v>197600000</v>
          </cell>
          <cell r="AQ158">
            <v>35856</v>
          </cell>
          <cell r="AR158">
            <v>35857</v>
          </cell>
          <cell r="AS158">
            <v>1029</v>
          </cell>
          <cell r="AT158" t="str">
            <v>ALLIED IRISH,LDN</v>
          </cell>
          <cell r="AU158">
            <v>35853</v>
          </cell>
          <cell r="AV158">
            <v>1</v>
          </cell>
          <cell r="AW158" t="str">
            <v>IM0000091989</v>
          </cell>
        </row>
        <row r="159">
          <cell r="AI159">
            <v>0</v>
          </cell>
          <cell r="AJ159">
            <v>366928</v>
          </cell>
          <cell r="AK159" t="str">
            <v>GBP</v>
          </cell>
          <cell r="AL159">
            <v>11912</v>
          </cell>
          <cell r="AM159">
            <v>1</v>
          </cell>
          <cell r="AN159">
            <v>19</v>
          </cell>
          <cell r="AO159" t="str">
            <v>12</v>
          </cell>
          <cell r="AP159">
            <v>16600000</v>
          </cell>
          <cell r="AQ159">
            <v>35856</v>
          </cell>
          <cell r="AR159">
            <v>35857</v>
          </cell>
          <cell r="AS159">
            <v>7324</v>
          </cell>
          <cell r="AT159" t="str">
            <v>ASLK-CGER BK,BRUS</v>
          </cell>
          <cell r="AU159">
            <v>35853</v>
          </cell>
          <cell r="AV159">
            <v>1</v>
          </cell>
          <cell r="AW159" t="str">
            <v>IM0000092015</v>
          </cell>
        </row>
        <row r="160">
          <cell r="AI160">
            <v>47</v>
          </cell>
          <cell r="AJ160">
            <v>366942</v>
          </cell>
          <cell r="AK160" t="str">
            <v>USD</v>
          </cell>
          <cell r="AL160">
            <v>16913</v>
          </cell>
          <cell r="AM160">
            <v>1</v>
          </cell>
          <cell r="AN160">
            <v>69</v>
          </cell>
          <cell r="AO160" t="str">
            <v>13</v>
          </cell>
          <cell r="AP160">
            <v>3870967.74</v>
          </cell>
          <cell r="AQ160">
            <v>35857</v>
          </cell>
          <cell r="AR160">
            <v>35888</v>
          </cell>
          <cell r="AS160">
            <v>14854</v>
          </cell>
          <cell r="AT160" t="str">
            <v>ARES LEV INV FDLP</v>
          </cell>
          <cell r="AU160">
            <v>35853</v>
          </cell>
          <cell r="AV160">
            <v>1</v>
          </cell>
          <cell r="AW160" t="str">
            <v>LD0000025341</v>
          </cell>
        </row>
        <row r="161">
          <cell r="AI161">
            <v>0</v>
          </cell>
          <cell r="AJ161">
            <v>366982</v>
          </cell>
          <cell r="AK161" t="str">
            <v>ITL</v>
          </cell>
          <cell r="AL161">
            <v>17711</v>
          </cell>
          <cell r="AM161">
            <v>1</v>
          </cell>
          <cell r="AN161">
            <v>77</v>
          </cell>
          <cell r="AO161" t="str">
            <v>11</v>
          </cell>
          <cell r="AP161">
            <v>95000000000</v>
          </cell>
          <cell r="AQ161">
            <v>35856</v>
          </cell>
          <cell r="AR161">
            <v>35857</v>
          </cell>
          <cell r="AS161">
            <v>1216</v>
          </cell>
          <cell r="AT161" t="str">
            <v>CREDITO ITAL, LDN</v>
          </cell>
          <cell r="AU161">
            <v>35853</v>
          </cell>
          <cell r="AV161">
            <v>1</v>
          </cell>
          <cell r="AW161" t="str">
            <v>IM0000092031</v>
          </cell>
        </row>
        <row r="162">
          <cell r="AI162">
            <v>48</v>
          </cell>
          <cell r="AJ162">
            <v>366994</v>
          </cell>
          <cell r="AK162" t="str">
            <v>NLG</v>
          </cell>
          <cell r="AL162">
            <v>17713</v>
          </cell>
          <cell r="AM162">
            <v>1</v>
          </cell>
          <cell r="AN162">
            <v>77</v>
          </cell>
          <cell r="AO162" t="str">
            <v>13</v>
          </cell>
          <cell r="AP162">
            <v>55000000</v>
          </cell>
          <cell r="AQ162">
            <v>35857</v>
          </cell>
          <cell r="AR162">
            <v>35885</v>
          </cell>
          <cell r="AS162">
            <v>44</v>
          </cell>
          <cell r="AT162" t="str">
            <v>SBC, BASLE</v>
          </cell>
          <cell r="AU162">
            <v>35853</v>
          </cell>
          <cell r="AV162">
            <v>1</v>
          </cell>
          <cell r="AW162" t="str">
            <v>IM0000092037</v>
          </cell>
        </row>
        <row r="163">
          <cell r="AI163">
            <v>49</v>
          </cell>
          <cell r="AJ163">
            <v>367012</v>
          </cell>
          <cell r="AK163" t="str">
            <v>USD</v>
          </cell>
          <cell r="AL163">
            <v>17411</v>
          </cell>
          <cell r="AM163">
            <v>1</v>
          </cell>
          <cell r="AN163">
            <v>74</v>
          </cell>
          <cell r="AO163" t="str">
            <v>11</v>
          </cell>
          <cell r="AP163">
            <v>5000000</v>
          </cell>
          <cell r="AQ163">
            <v>35857</v>
          </cell>
          <cell r="AR163">
            <v>35979</v>
          </cell>
          <cell r="AS163">
            <v>42</v>
          </cell>
          <cell r="AT163" t="str">
            <v>ANTS ISSUE</v>
          </cell>
          <cell r="AU163">
            <v>35853</v>
          </cell>
          <cell r="AV163">
            <v>1</v>
          </cell>
          <cell r="AW163" t="str">
            <v>PP0000004649</v>
          </cell>
        </row>
        <row r="164">
          <cell r="AI164">
            <v>50</v>
          </cell>
          <cell r="AJ164">
            <v>367024</v>
          </cell>
          <cell r="AK164" t="str">
            <v>USD</v>
          </cell>
          <cell r="AL164">
            <v>17411</v>
          </cell>
          <cell r="AM164">
            <v>1</v>
          </cell>
          <cell r="AN164">
            <v>74</v>
          </cell>
          <cell r="AO164" t="str">
            <v>11</v>
          </cell>
          <cell r="AP164">
            <v>6500000</v>
          </cell>
          <cell r="AQ164">
            <v>35857</v>
          </cell>
          <cell r="AR164">
            <v>35979</v>
          </cell>
          <cell r="AS164">
            <v>42</v>
          </cell>
          <cell r="AT164" t="str">
            <v>ANTS ISSUE</v>
          </cell>
          <cell r="AU164">
            <v>35853</v>
          </cell>
          <cell r="AV164">
            <v>1</v>
          </cell>
          <cell r="AW164" t="str">
            <v>PP0000004648</v>
          </cell>
        </row>
        <row r="165">
          <cell r="AI165">
            <v>51</v>
          </cell>
          <cell r="AJ165">
            <v>367029</v>
          </cell>
          <cell r="AK165" t="str">
            <v>ITL</v>
          </cell>
          <cell r="AL165">
            <v>11911</v>
          </cell>
          <cell r="AM165">
            <v>1</v>
          </cell>
          <cell r="AN165">
            <v>19</v>
          </cell>
          <cell r="AO165" t="str">
            <v>11</v>
          </cell>
          <cell r="AP165">
            <v>250000000000</v>
          </cell>
          <cell r="AQ165">
            <v>35857</v>
          </cell>
          <cell r="AR165">
            <v>35858</v>
          </cell>
          <cell r="AS165">
            <v>6691</v>
          </cell>
          <cell r="AT165" t="str">
            <v>NATIONSBK, LDN</v>
          </cell>
          <cell r="AU165">
            <v>35853</v>
          </cell>
          <cell r="AV165">
            <v>1</v>
          </cell>
          <cell r="AW165" t="str">
            <v>IM0000092062</v>
          </cell>
        </row>
        <row r="166">
          <cell r="AI166">
            <v>0</v>
          </cell>
          <cell r="AJ166">
            <v>367031</v>
          </cell>
          <cell r="AK166" t="str">
            <v>CHF</v>
          </cell>
          <cell r="AL166">
            <v>11911</v>
          </cell>
          <cell r="AM166">
            <v>1</v>
          </cell>
          <cell r="AN166">
            <v>19</v>
          </cell>
          <cell r="AO166" t="str">
            <v>11</v>
          </cell>
          <cell r="AP166">
            <v>33000000</v>
          </cell>
          <cell r="AQ166">
            <v>35856</v>
          </cell>
          <cell r="AR166">
            <v>35857</v>
          </cell>
          <cell r="AS166">
            <v>1766</v>
          </cell>
          <cell r="AT166" t="str">
            <v>SUMITOMO BK,LDN</v>
          </cell>
          <cell r="AU166">
            <v>35853</v>
          </cell>
          <cell r="AV166">
            <v>1</v>
          </cell>
          <cell r="AW166" t="str">
            <v>IM0000092041</v>
          </cell>
        </row>
        <row r="167">
          <cell r="AI167">
            <v>0</v>
          </cell>
          <cell r="AJ167">
            <v>367035</v>
          </cell>
          <cell r="AK167" t="str">
            <v>CHF</v>
          </cell>
          <cell r="AL167">
            <v>11911</v>
          </cell>
          <cell r="AM167">
            <v>1</v>
          </cell>
          <cell r="AN167">
            <v>19</v>
          </cell>
          <cell r="AO167" t="str">
            <v>11</v>
          </cell>
          <cell r="AP167">
            <v>90500000</v>
          </cell>
          <cell r="AQ167">
            <v>35856</v>
          </cell>
          <cell r="AR167">
            <v>35857</v>
          </cell>
          <cell r="AS167">
            <v>11361</v>
          </cell>
          <cell r="AT167" t="str">
            <v>BK OF TOK-MIT,LDN</v>
          </cell>
          <cell r="AU167">
            <v>35853</v>
          </cell>
          <cell r="AV167">
            <v>1</v>
          </cell>
          <cell r="AW167" t="str">
            <v>IM0000092040</v>
          </cell>
        </row>
        <row r="168">
          <cell r="AI168">
            <v>0</v>
          </cell>
          <cell r="AJ168">
            <v>367040</v>
          </cell>
          <cell r="AK168" t="str">
            <v>DEM</v>
          </cell>
          <cell r="AL168">
            <v>11911</v>
          </cell>
          <cell r="AM168">
            <v>1</v>
          </cell>
          <cell r="AN168">
            <v>19</v>
          </cell>
          <cell r="AO168" t="str">
            <v>11</v>
          </cell>
          <cell r="AP168">
            <v>60000000</v>
          </cell>
          <cell r="AQ168">
            <v>35856</v>
          </cell>
          <cell r="AR168">
            <v>35857</v>
          </cell>
          <cell r="AS168">
            <v>8942</v>
          </cell>
          <cell r="AT168" t="str">
            <v>BANKGESELLSC,LDN</v>
          </cell>
          <cell r="AU168">
            <v>35853</v>
          </cell>
          <cell r="AV168">
            <v>1</v>
          </cell>
          <cell r="AW168" t="str">
            <v>IM0000092019</v>
          </cell>
        </row>
        <row r="169">
          <cell r="AI169">
            <v>52</v>
          </cell>
          <cell r="AJ169">
            <v>367044</v>
          </cell>
          <cell r="AK169" t="str">
            <v>ITL</v>
          </cell>
          <cell r="AL169">
            <v>19211</v>
          </cell>
          <cell r="AM169">
            <v>1</v>
          </cell>
          <cell r="AN169">
            <v>92</v>
          </cell>
          <cell r="AO169" t="str">
            <v>11</v>
          </cell>
          <cell r="AP169">
            <v>100230000000</v>
          </cell>
          <cell r="AQ169">
            <v>35856</v>
          </cell>
          <cell r="AR169">
            <v>35948</v>
          </cell>
          <cell r="AS169">
            <v>1240</v>
          </cell>
          <cell r="AT169" t="str">
            <v>DEUTSCHE BK,LDN</v>
          </cell>
          <cell r="AU169">
            <v>35851</v>
          </cell>
          <cell r="AV169">
            <v>1</v>
          </cell>
          <cell r="AW169" t="str">
            <v>RP0000030877</v>
          </cell>
        </row>
        <row r="170">
          <cell r="AI170">
            <v>0</v>
          </cell>
          <cell r="AJ170">
            <v>367046</v>
          </cell>
          <cell r="AK170" t="str">
            <v>GBP</v>
          </cell>
          <cell r="AL170">
            <v>17188</v>
          </cell>
          <cell r="AM170">
            <v>1</v>
          </cell>
          <cell r="AN170">
            <v>71</v>
          </cell>
          <cell r="AO170" t="str">
            <v>88</v>
          </cell>
          <cell r="AP170">
            <v>263000000</v>
          </cell>
          <cell r="AQ170">
            <v>35856</v>
          </cell>
          <cell r="AR170">
            <v>35857</v>
          </cell>
          <cell r="AS170">
            <v>13201</v>
          </cell>
          <cell r="AT170" t="str">
            <v>AN HARLOW CASH</v>
          </cell>
          <cell r="AU170">
            <v>35853</v>
          </cell>
          <cell r="AV170">
            <v>1</v>
          </cell>
          <cell r="AW170" t="str">
            <v>IM0000092066</v>
          </cell>
        </row>
        <row r="171">
          <cell r="AI171">
            <v>0</v>
          </cell>
          <cell r="AJ171">
            <v>367055</v>
          </cell>
          <cell r="AK171" t="str">
            <v>FRF</v>
          </cell>
          <cell r="AL171">
            <v>11588</v>
          </cell>
          <cell r="AM171">
            <v>1</v>
          </cell>
          <cell r="AN171">
            <v>15</v>
          </cell>
          <cell r="AO171" t="str">
            <v>88</v>
          </cell>
          <cell r="AP171">
            <v>853300000</v>
          </cell>
          <cell r="AQ171">
            <v>35856</v>
          </cell>
          <cell r="AR171">
            <v>35857</v>
          </cell>
          <cell r="AS171">
            <v>8185</v>
          </cell>
          <cell r="AT171" t="str">
            <v>ANFP</v>
          </cell>
          <cell r="AU171">
            <v>35853</v>
          </cell>
          <cell r="AV171">
            <v>1</v>
          </cell>
          <cell r="AW171" t="str">
            <v>IM0000092021</v>
          </cell>
        </row>
        <row r="172">
          <cell r="AI172">
            <v>0</v>
          </cell>
          <cell r="AJ172">
            <v>367057</v>
          </cell>
          <cell r="AK172" t="str">
            <v>FRF</v>
          </cell>
          <cell r="AL172">
            <v>597188</v>
          </cell>
          <cell r="AM172">
            <v>59</v>
          </cell>
          <cell r="AN172">
            <v>71</v>
          </cell>
          <cell r="AO172" t="str">
            <v>88</v>
          </cell>
          <cell r="AP172">
            <v>853300000</v>
          </cell>
          <cell r="AQ172">
            <v>35856</v>
          </cell>
          <cell r="AR172">
            <v>35857</v>
          </cell>
          <cell r="AS172">
            <v>4165</v>
          </cell>
          <cell r="AT172" t="str">
            <v>A N T S</v>
          </cell>
          <cell r="AU172">
            <v>35853</v>
          </cell>
          <cell r="AV172">
            <v>1</v>
          </cell>
          <cell r="AW172" t="str">
            <v>FP0000000000</v>
          </cell>
        </row>
        <row r="173">
          <cell r="AI173">
            <v>0</v>
          </cell>
          <cell r="AJ173">
            <v>367060</v>
          </cell>
          <cell r="AK173" t="str">
            <v>XEU</v>
          </cell>
          <cell r="AL173">
            <v>11588</v>
          </cell>
          <cell r="AM173">
            <v>1</v>
          </cell>
          <cell r="AN173">
            <v>15</v>
          </cell>
          <cell r="AO173" t="str">
            <v>88</v>
          </cell>
          <cell r="AP173">
            <v>46200000</v>
          </cell>
          <cell r="AQ173">
            <v>35856</v>
          </cell>
          <cell r="AR173">
            <v>35857</v>
          </cell>
          <cell r="AS173">
            <v>8185</v>
          </cell>
          <cell r="AT173" t="str">
            <v>ANFP</v>
          </cell>
          <cell r="AU173">
            <v>35853</v>
          </cell>
          <cell r="AV173">
            <v>1</v>
          </cell>
          <cell r="AW173" t="str">
            <v>IM0000092022</v>
          </cell>
        </row>
        <row r="174">
          <cell r="AI174">
            <v>0</v>
          </cell>
          <cell r="AJ174">
            <v>367064</v>
          </cell>
          <cell r="AK174" t="str">
            <v>XEU</v>
          </cell>
          <cell r="AL174">
            <v>597188</v>
          </cell>
          <cell r="AM174">
            <v>59</v>
          </cell>
          <cell r="AN174">
            <v>71</v>
          </cell>
          <cell r="AO174" t="str">
            <v>88</v>
          </cell>
          <cell r="AP174">
            <v>46200000</v>
          </cell>
          <cell r="AQ174">
            <v>35856</v>
          </cell>
          <cell r="AR174">
            <v>35857</v>
          </cell>
          <cell r="AS174">
            <v>4165</v>
          </cell>
          <cell r="AT174" t="str">
            <v>A N T S</v>
          </cell>
          <cell r="AU174">
            <v>35853</v>
          </cell>
          <cell r="AV174">
            <v>1</v>
          </cell>
          <cell r="AW174" t="str">
            <v>FP0000000000</v>
          </cell>
        </row>
        <row r="175">
          <cell r="AI175">
            <v>0</v>
          </cell>
          <cell r="AJ175">
            <v>367074</v>
          </cell>
          <cell r="AK175" t="str">
            <v>DEM</v>
          </cell>
          <cell r="AL175">
            <v>591588</v>
          </cell>
          <cell r="AM175">
            <v>59</v>
          </cell>
          <cell r="AN175">
            <v>15</v>
          </cell>
          <cell r="AO175" t="str">
            <v>88</v>
          </cell>
          <cell r="AP175">
            <v>52400000</v>
          </cell>
          <cell r="AQ175">
            <v>35856</v>
          </cell>
          <cell r="AR175">
            <v>35857</v>
          </cell>
          <cell r="AS175">
            <v>4165</v>
          </cell>
          <cell r="AT175" t="str">
            <v>A N T S</v>
          </cell>
          <cell r="AU175">
            <v>35853</v>
          </cell>
          <cell r="AV175">
            <v>1</v>
          </cell>
          <cell r="AW175" t="str">
            <v>FP0000000000</v>
          </cell>
        </row>
        <row r="176">
          <cell r="AI176">
            <v>0</v>
          </cell>
          <cell r="AJ176">
            <v>367077</v>
          </cell>
          <cell r="AK176" t="str">
            <v>DEM</v>
          </cell>
          <cell r="AL176">
            <v>17188</v>
          </cell>
          <cell r="AM176">
            <v>1</v>
          </cell>
          <cell r="AN176">
            <v>71</v>
          </cell>
          <cell r="AO176" t="str">
            <v>88</v>
          </cell>
          <cell r="AP176">
            <v>52400000</v>
          </cell>
          <cell r="AQ176">
            <v>35856</v>
          </cell>
          <cell r="AR176">
            <v>35857</v>
          </cell>
          <cell r="AS176">
            <v>8185</v>
          </cell>
          <cell r="AT176" t="str">
            <v>ANFP</v>
          </cell>
          <cell r="AU176">
            <v>35853</v>
          </cell>
          <cell r="AV176">
            <v>1</v>
          </cell>
          <cell r="AW176" t="str">
            <v>IM0000092027</v>
          </cell>
        </row>
        <row r="177">
          <cell r="AI177">
            <v>0</v>
          </cell>
          <cell r="AJ177">
            <v>367079</v>
          </cell>
          <cell r="AK177" t="str">
            <v>GBP</v>
          </cell>
          <cell r="AL177">
            <v>17712</v>
          </cell>
          <cell r="AM177">
            <v>1</v>
          </cell>
          <cell r="AN177">
            <v>77</v>
          </cell>
          <cell r="AO177" t="str">
            <v>12</v>
          </cell>
          <cell r="AP177">
            <v>8900000</v>
          </cell>
          <cell r="AQ177">
            <v>35856</v>
          </cell>
          <cell r="AR177">
            <v>35857</v>
          </cell>
          <cell r="AS177">
            <v>9123</v>
          </cell>
          <cell r="AT177" t="str">
            <v>BCO PORTUGUES,LIS</v>
          </cell>
          <cell r="AU177">
            <v>35853</v>
          </cell>
          <cell r="AV177">
            <v>1</v>
          </cell>
          <cell r="AW177" t="str">
            <v>IM0000092100</v>
          </cell>
        </row>
        <row r="178">
          <cell r="AI178">
            <v>53</v>
          </cell>
          <cell r="AJ178">
            <v>367082</v>
          </cell>
          <cell r="AK178" t="str">
            <v>USD</v>
          </cell>
          <cell r="AL178">
            <v>17713</v>
          </cell>
          <cell r="AM178">
            <v>1</v>
          </cell>
          <cell r="AN178">
            <v>77</v>
          </cell>
          <cell r="AO178" t="str">
            <v>13</v>
          </cell>
          <cell r="AP178">
            <v>25000000</v>
          </cell>
          <cell r="AQ178">
            <v>35856</v>
          </cell>
          <cell r="AR178">
            <v>35885</v>
          </cell>
          <cell r="AS178">
            <v>14401</v>
          </cell>
          <cell r="AT178" t="str">
            <v>BERMUDA COMM BANK</v>
          </cell>
          <cell r="AU178">
            <v>35853</v>
          </cell>
          <cell r="AV178">
            <v>1</v>
          </cell>
          <cell r="AW178" t="str">
            <v>IM0000092091</v>
          </cell>
        </row>
        <row r="179">
          <cell r="AI179">
            <v>54</v>
          </cell>
          <cell r="AJ179">
            <v>367084</v>
          </cell>
          <cell r="AK179" t="str">
            <v>USD</v>
          </cell>
          <cell r="AL179">
            <v>17713</v>
          </cell>
          <cell r="AM179">
            <v>1</v>
          </cell>
          <cell r="AN179">
            <v>77</v>
          </cell>
          <cell r="AO179" t="str">
            <v>13</v>
          </cell>
          <cell r="AP179">
            <v>100000000</v>
          </cell>
          <cell r="AQ179">
            <v>35856</v>
          </cell>
          <cell r="AR179">
            <v>35948</v>
          </cell>
          <cell r="AS179">
            <v>5141</v>
          </cell>
          <cell r="AT179" t="str">
            <v>BK OF CAN, OTTAWA</v>
          </cell>
          <cell r="AU179">
            <v>35853</v>
          </cell>
          <cell r="AV179">
            <v>1</v>
          </cell>
          <cell r="AW179" t="str">
            <v>IM0000092090</v>
          </cell>
        </row>
        <row r="180">
          <cell r="AI180">
            <v>55</v>
          </cell>
          <cell r="AJ180">
            <v>367086</v>
          </cell>
          <cell r="AK180" t="str">
            <v>USD</v>
          </cell>
          <cell r="AL180">
            <v>17713</v>
          </cell>
          <cell r="AM180">
            <v>1</v>
          </cell>
          <cell r="AN180">
            <v>77</v>
          </cell>
          <cell r="AO180" t="str">
            <v>13</v>
          </cell>
          <cell r="AP180">
            <v>48100000</v>
          </cell>
          <cell r="AQ180">
            <v>35857</v>
          </cell>
          <cell r="AR180">
            <v>35858</v>
          </cell>
          <cell r="AS180">
            <v>6777</v>
          </cell>
          <cell r="AT180" t="str">
            <v>HONG KONG &amp; SH,NA</v>
          </cell>
          <cell r="AU180">
            <v>35853</v>
          </cell>
          <cell r="AV180">
            <v>1</v>
          </cell>
          <cell r="AW180" t="str">
            <v>IM0000092092</v>
          </cell>
        </row>
        <row r="181">
          <cell r="AI181">
            <v>56</v>
          </cell>
          <cell r="AJ181">
            <v>367103</v>
          </cell>
          <cell r="AK181" t="str">
            <v>USD</v>
          </cell>
          <cell r="AL181">
            <v>16913</v>
          </cell>
          <cell r="AM181">
            <v>1</v>
          </cell>
          <cell r="AN181">
            <v>69</v>
          </cell>
          <cell r="AO181" t="str">
            <v>13</v>
          </cell>
          <cell r="AP181">
            <v>967741.93</v>
          </cell>
          <cell r="AQ181">
            <v>35857</v>
          </cell>
          <cell r="AR181">
            <v>35888</v>
          </cell>
          <cell r="AS181">
            <v>14854</v>
          </cell>
          <cell r="AT181" t="str">
            <v>ARES LEV INV FDLP</v>
          </cell>
          <cell r="AU181">
            <v>35853</v>
          </cell>
          <cell r="AV181">
            <v>1</v>
          </cell>
          <cell r="AW181" t="str">
            <v>LD0000025342</v>
          </cell>
        </row>
        <row r="182">
          <cell r="AI182">
            <v>0</v>
          </cell>
          <cell r="AJ182">
            <v>367104</v>
          </cell>
          <cell r="AK182" t="str">
            <v>USD</v>
          </cell>
          <cell r="AL182">
            <v>16913</v>
          </cell>
          <cell r="AM182">
            <v>1</v>
          </cell>
          <cell r="AN182">
            <v>69</v>
          </cell>
          <cell r="AO182" t="str">
            <v>13</v>
          </cell>
          <cell r="AP182">
            <v>161290.32</v>
          </cell>
          <cell r="AQ182">
            <v>35856</v>
          </cell>
          <cell r="AR182">
            <v>35857</v>
          </cell>
          <cell r="AS182">
            <v>14854</v>
          </cell>
          <cell r="AT182" t="str">
            <v>ARES LEV INV FDLP</v>
          </cell>
          <cell r="AU182">
            <v>35853</v>
          </cell>
          <cell r="AV182">
            <v>1</v>
          </cell>
          <cell r="AW182" t="str">
            <v>LD0000025345</v>
          </cell>
        </row>
        <row r="183">
          <cell r="AI183">
            <v>57</v>
          </cell>
          <cell r="AJ183">
            <v>367107</v>
          </cell>
          <cell r="AK183" t="str">
            <v>USD</v>
          </cell>
          <cell r="AL183">
            <v>17411</v>
          </cell>
          <cell r="AM183">
            <v>1</v>
          </cell>
          <cell r="AN183">
            <v>74</v>
          </cell>
          <cell r="AO183" t="str">
            <v>11</v>
          </cell>
          <cell r="AP183">
            <v>25000000</v>
          </cell>
          <cell r="AQ183">
            <v>35857</v>
          </cell>
          <cell r="AR183">
            <v>35949</v>
          </cell>
          <cell r="AS183">
            <v>42</v>
          </cell>
          <cell r="AT183" t="str">
            <v>ANTS ISSUE</v>
          </cell>
          <cell r="AU183">
            <v>35853</v>
          </cell>
          <cell r="AV183">
            <v>1</v>
          </cell>
          <cell r="AW183" t="str">
            <v>PP0000004662</v>
          </cell>
        </row>
        <row r="184">
          <cell r="AI184">
            <v>0</v>
          </cell>
          <cell r="AJ184">
            <v>367108</v>
          </cell>
          <cell r="AK184" t="str">
            <v>XEU</v>
          </cell>
          <cell r="AL184">
            <v>16213</v>
          </cell>
          <cell r="AM184">
            <v>1</v>
          </cell>
          <cell r="AN184">
            <v>62</v>
          </cell>
          <cell r="AO184" t="str">
            <v>13</v>
          </cell>
          <cell r="AP184">
            <v>50000000</v>
          </cell>
          <cell r="AQ184">
            <v>35859</v>
          </cell>
          <cell r="AR184">
            <v>38420</v>
          </cell>
          <cell r="AS184">
            <v>9701</v>
          </cell>
          <cell r="AT184" t="str">
            <v>MERRILL LY CAP NY</v>
          </cell>
          <cell r="AU184">
            <v>35849</v>
          </cell>
          <cell r="AV184">
            <v>1</v>
          </cell>
          <cell r="AW184" t="str">
            <v>SW0000007502</v>
          </cell>
        </row>
        <row r="185">
          <cell r="AI185">
            <v>0</v>
          </cell>
          <cell r="AJ185">
            <v>367109</v>
          </cell>
          <cell r="AK185" t="str">
            <v>XEU</v>
          </cell>
          <cell r="AL185">
            <v>18613</v>
          </cell>
          <cell r="AM185">
            <v>1</v>
          </cell>
          <cell r="AN185">
            <v>86</v>
          </cell>
          <cell r="AO185" t="str">
            <v>13</v>
          </cell>
          <cell r="AP185">
            <v>50000000</v>
          </cell>
          <cell r="AQ185">
            <v>35859</v>
          </cell>
          <cell r="AR185">
            <v>38420</v>
          </cell>
          <cell r="AS185">
            <v>9701</v>
          </cell>
          <cell r="AT185" t="str">
            <v>MERRILL LY CAP NY</v>
          </cell>
          <cell r="AU185">
            <v>35849</v>
          </cell>
          <cell r="AV185">
            <v>1</v>
          </cell>
          <cell r="AW185" t="str">
            <v>SW0000007502</v>
          </cell>
        </row>
        <row r="186">
          <cell r="AI186">
            <v>58</v>
          </cell>
          <cell r="AJ186">
            <v>367110</v>
          </cell>
          <cell r="AK186" t="str">
            <v>USD</v>
          </cell>
          <cell r="AL186">
            <v>17411</v>
          </cell>
          <cell r="AM186">
            <v>1</v>
          </cell>
          <cell r="AN186">
            <v>74</v>
          </cell>
          <cell r="AO186" t="str">
            <v>11</v>
          </cell>
          <cell r="AP186">
            <v>25000000</v>
          </cell>
          <cell r="AQ186">
            <v>35857</v>
          </cell>
          <cell r="AR186">
            <v>36588</v>
          </cell>
          <cell r="AS186">
            <v>42</v>
          </cell>
          <cell r="AT186" t="str">
            <v>ANTS ISSUE</v>
          </cell>
          <cell r="AU186">
            <v>35853</v>
          </cell>
          <cell r="AV186">
            <v>1</v>
          </cell>
          <cell r="AW186" t="str">
            <v>PP0000004661</v>
          </cell>
        </row>
        <row r="187">
          <cell r="AI187">
            <v>59</v>
          </cell>
          <cell r="AJ187">
            <v>367116</v>
          </cell>
          <cell r="AK187" t="str">
            <v>GBP</v>
          </cell>
          <cell r="AL187">
            <v>17411</v>
          </cell>
          <cell r="AM187">
            <v>1</v>
          </cell>
          <cell r="AN187">
            <v>74</v>
          </cell>
          <cell r="AO187" t="str">
            <v>11</v>
          </cell>
          <cell r="AP187">
            <v>50000000</v>
          </cell>
          <cell r="AQ187">
            <v>35856</v>
          </cell>
          <cell r="AR187">
            <v>35948</v>
          </cell>
          <cell r="AS187">
            <v>42</v>
          </cell>
          <cell r="AT187" t="str">
            <v>ANTS ISSUE</v>
          </cell>
          <cell r="AU187">
            <v>35853</v>
          </cell>
          <cell r="AV187">
            <v>1</v>
          </cell>
          <cell r="AW187" t="str">
            <v>PP0000004660</v>
          </cell>
        </row>
        <row r="188">
          <cell r="AI188">
            <v>60</v>
          </cell>
          <cell r="AJ188">
            <v>367117</v>
          </cell>
          <cell r="AK188" t="str">
            <v>DEM</v>
          </cell>
          <cell r="AL188">
            <v>17713</v>
          </cell>
          <cell r="AM188">
            <v>1</v>
          </cell>
          <cell r="AN188">
            <v>77</v>
          </cell>
          <cell r="AO188" t="str">
            <v>13</v>
          </cell>
          <cell r="AP188">
            <v>60000000</v>
          </cell>
          <cell r="AQ188">
            <v>35856</v>
          </cell>
          <cell r="AR188">
            <v>35923</v>
          </cell>
          <cell r="AS188">
            <v>10103</v>
          </cell>
          <cell r="AT188" t="str">
            <v>CENT BK OF TURKEY</v>
          </cell>
          <cell r="AU188">
            <v>35853</v>
          </cell>
          <cell r="AV188">
            <v>1</v>
          </cell>
          <cell r="AW188" t="str">
            <v>IM0000091973</v>
          </cell>
        </row>
        <row r="189">
          <cell r="AI189">
            <v>0</v>
          </cell>
          <cell r="AJ189">
            <v>367120</v>
          </cell>
          <cell r="AK189" t="str">
            <v>USD</v>
          </cell>
          <cell r="AL189">
            <v>16211</v>
          </cell>
          <cell r="AM189">
            <v>1</v>
          </cell>
          <cell r="AN189">
            <v>62</v>
          </cell>
          <cell r="AO189" t="str">
            <v>11</v>
          </cell>
          <cell r="AP189">
            <v>25000000</v>
          </cell>
          <cell r="AQ189">
            <v>35857</v>
          </cell>
          <cell r="AR189">
            <v>36588</v>
          </cell>
          <cell r="AS189">
            <v>1240</v>
          </cell>
          <cell r="AT189" t="str">
            <v>DEUTSCHE BK,LDN</v>
          </cell>
          <cell r="AU189">
            <v>35853</v>
          </cell>
          <cell r="AV189">
            <v>1</v>
          </cell>
          <cell r="AW189" t="str">
            <v>SW0000007520</v>
          </cell>
        </row>
        <row r="190">
          <cell r="AI190">
            <v>0</v>
          </cell>
          <cell r="AJ190">
            <v>367121</v>
          </cell>
          <cell r="AK190" t="str">
            <v>USD</v>
          </cell>
          <cell r="AL190">
            <v>18611</v>
          </cell>
          <cell r="AM190">
            <v>1</v>
          </cell>
          <cell r="AN190">
            <v>86</v>
          </cell>
          <cell r="AO190" t="str">
            <v>11</v>
          </cell>
          <cell r="AP190">
            <v>25000000</v>
          </cell>
          <cell r="AQ190">
            <v>35857</v>
          </cell>
          <cell r="AR190">
            <v>36588</v>
          </cell>
          <cell r="AS190">
            <v>1240</v>
          </cell>
          <cell r="AT190" t="str">
            <v>DEUTSCHE BK,LDN</v>
          </cell>
          <cell r="AU190">
            <v>35853</v>
          </cell>
          <cell r="AV190">
            <v>1</v>
          </cell>
          <cell r="AW190" t="str">
            <v>SW0000007520</v>
          </cell>
        </row>
        <row r="191"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 t="str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</row>
        <row r="192"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 t="str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</row>
        <row r="193"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 t="str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</row>
        <row r="194"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 t="str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</row>
        <row r="195"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 t="str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</row>
        <row r="196"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 t="str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</row>
        <row r="197"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 t="str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</row>
        <row r="198"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 t="str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</row>
        <row r="199"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 t="str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</row>
        <row r="200"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 t="str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</row>
        <row r="201"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 t="str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</row>
        <row r="202"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 t="str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</row>
        <row r="203"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 t="str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</row>
        <row r="204"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 t="str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</row>
        <row r="205"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 t="str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</row>
        <row r="206"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 t="str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</row>
        <row r="207"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 t="str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</row>
        <row r="208"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 t="str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</row>
        <row r="209"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 t="str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</row>
        <row r="210"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 t="str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</row>
        <row r="211"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 t="str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</row>
        <row r="212"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 t="str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</row>
        <row r="213"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 t="str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</row>
        <row r="214"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 t="str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</row>
        <row r="215"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 t="str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</row>
        <row r="216"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 t="str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</row>
        <row r="217"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 t="str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</row>
        <row r="218"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 t="str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</row>
        <row r="219"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 t="str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</row>
        <row r="220"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 t="str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</row>
        <row r="221"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 t="str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</row>
        <row r="222"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 t="str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</row>
        <row r="223"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 t="str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</row>
        <row r="224"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 t="str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</row>
        <row r="225"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 t="str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</row>
        <row r="226"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 t="str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</row>
        <row r="227"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 t="str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</row>
        <row r="228"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 t="str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</row>
        <row r="229"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 t="str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</row>
        <row r="230"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 t="str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</row>
        <row r="231"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 t="str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</row>
        <row r="232"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 t="str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</row>
        <row r="233"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 t="str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</row>
        <row r="234"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 t="str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</row>
        <row r="235"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 t="str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</row>
        <row r="236"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 t="str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</row>
        <row r="237"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 t="str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</row>
        <row r="238"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 t="str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</row>
        <row r="239"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 t="str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</row>
        <row r="240"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 t="str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</row>
        <row r="241"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 t="str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</row>
        <row r="242"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 t="str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</row>
        <row r="243"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 t="str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</row>
        <row r="244"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 t="str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</row>
        <row r="245"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 t="str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</row>
        <row r="246"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 t="str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</row>
        <row r="247"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 t="str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</row>
        <row r="248"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 t="str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</row>
        <row r="249"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 t="str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</row>
        <row r="250"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 t="str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</row>
        <row r="251"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 t="str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</row>
        <row r="252"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 t="str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</row>
        <row r="253"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 t="str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</row>
        <row r="254"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 t="str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</row>
        <row r="255"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 t="str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</row>
        <row r="256"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 t="str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</row>
        <row r="257"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 t="str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</row>
        <row r="258"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 t="str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</row>
        <row r="259"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 t="str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</row>
        <row r="260"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 t="str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</row>
        <row r="261"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 t="str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</row>
        <row r="262"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 t="str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</row>
        <row r="263"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 t="str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</row>
        <row r="264"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 t="str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</row>
        <row r="265"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 t="str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</row>
        <row r="266"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 t="str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</row>
        <row r="267"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 t="str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</row>
        <row r="268"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 t="str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</row>
        <row r="269"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 t="str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</row>
        <row r="270"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 t="str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</row>
        <row r="271"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 t="str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</row>
        <row r="272"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 t="str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</row>
        <row r="273"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 t="str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</row>
        <row r="274"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 t="str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</row>
        <row r="275"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 t="str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</row>
        <row r="276"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 t="str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</row>
        <row r="277"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 t="str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</row>
        <row r="278"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 t="str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</row>
        <row r="279"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 t="str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</row>
        <row r="280"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 t="str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</row>
        <row r="281"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 t="str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</row>
        <row r="282"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 t="str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</row>
        <row r="283"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 t="str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</row>
        <row r="284"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 t="str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</row>
        <row r="285"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 t="str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</row>
        <row r="286"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 t="str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</row>
        <row r="287"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 t="str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</row>
        <row r="288"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 t="str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</row>
        <row r="289"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 t="str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</row>
        <row r="290"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 t="str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</row>
        <row r="291"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 t="str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</row>
        <row r="292"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 t="str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</row>
        <row r="293"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 t="str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</row>
        <row r="294"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 t="str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</row>
        <row r="295"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 t="str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</row>
        <row r="296"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 t="str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</row>
        <row r="297"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 t="str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</row>
        <row r="298"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 t="str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</row>
        <row r="299"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 t="str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</row>
        <row r="300"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 t="str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</row>
        <row r="301"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 t="str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</row>
        <row r="302"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 t="str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</row>
        <row r="303"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 t="str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</row>
        <row r="304"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 t="str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</row>
        <row r="305"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 t="str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</row>
        <row r="306"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 t="str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</row>
        <row r="307"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 t="str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</row>
        <row r="308"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 t="str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</row>
        <row r="309"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 t="str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</row>
        <row r="310"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 t="str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</row>
        <row r="311"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 t="str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</row>
        <row r="312"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 t="str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</row>
        <row r="313"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 t="str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</row>
        <row r="314"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 t="str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</row>
        <row r="315"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 t="str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</row>
        <row r="316"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 t="str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</row>
        <row r="317"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 t="str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</row>
        <row r="318"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 t="str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</row>
        <row r="319"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 t="str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</row>
        <row r="320"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 t="str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</row>
        <row r="321"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 t="str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</row>
        <row r="322"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 t="str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</row>
        <row r="323"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 t="str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</row>
        <row r="324"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 t="str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</row>
        <row r="325"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 t="str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</row>
        <row r="326"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 t="str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</row>
        <row r="327"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 t="str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</row>
        <row r="328"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 t="str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</row>
        <row r="329"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 t="str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</row>
        <row r="330"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 t="str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</row>
        <row r="331"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 t="str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</row>
        <row r="332"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 t="str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</row>
        <row r="333"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 t="str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</row>
        <row r="334"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 t="str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</row>
        <row r="335"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 t="str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</row>
        <row r="336"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 t="str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</row>
        <row r="337"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 t="str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</row>
        <row r="338"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 t="str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</row>
        <row r="339"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 t="str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</row>
        <row r="340"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 t="str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</row>
        <row r="341"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 t="str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</row>
        <row r="342"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 t="str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</row>
        <row r="343"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 t="str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</row>
        <row r="344"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 t="str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</row>
        <row r="345"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 t="str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</row>
        <row r="346"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 t="str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</row>
        <row r="347"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 t="str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</row>
        <row r="348"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 t="str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</row>
        <row r="349"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 t="str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</row>
        <row r="350"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 t="str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</row>
        <row r="351"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 t="str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</row>
        <row r="352"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 t="str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</row>
        <row r="353"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 t="str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</row>
        <row r="354"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 t="str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</row>
        <row r="355"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 t="str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</row>
        <row r="356"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 t="str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</row>
        <row r="357"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 t="str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</row>
        <row r="358"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 t="str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</row>
        <row r="359"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 t="str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</row>
        <row r="360"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 t="str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</row>
        <row r="361"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 t="str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</row>
        <row r="362"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 t="str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</row>
        <row r="363"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 t="str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</row>
        <row r="364"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 t="str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</row>
        <row r="365"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 t="str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</row>
        <row r="366"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 t="str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</row>
        <row r="367"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 t="str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</row>
        <row r="368"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 t="str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</row>
        <row r="369"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 t="str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</row>
        <row r="370"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 t="str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</row>
        <row r="371"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 t="str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</row>
        <row r="372"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 t="str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</row>
        <row r="373"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 t="str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</row>
        <row r="374"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 t="str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</row>
        <row r="375"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 t="str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</row>
        <row r="376"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 t="str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</row>
        <row r="377"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 t="str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</row>
        <row r="378"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 t="str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</row>
        <row r="379"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 t="str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</row>
        <row r="380"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 t="str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</row>
        <row r="381"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 t="str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</row>
        <row r="382"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 t="str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</row>
        <row r="383"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 t="str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</row>
        <row r="384"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 t="str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</row>
        <row r="385"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 t="str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</row>
        <row r="386"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 t="str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</row>
        <row r="387"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 t="str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</row>
        <row r="388"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 t="str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</row>
        <row r="389"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 t="str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</row>
        <row r="390"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 t="str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</row>
        <row r="391"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 t="str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</row>
        <row r="392"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 t="str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</row>
        <row r="393"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 t="str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</row>
        <row r="394"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 t="str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</row>
        <row r="395"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 t="str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</row>
        <row r="396"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 t="str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</row>
        <row r="397"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 t="str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</row>
        <row r="398"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 t="str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</row>
        <row r="399"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 t="str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</row>
        <row r="400"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 t="str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</row>
        <row r="401"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 t="str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</row>
        <row r="402"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 t="str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</row>
        <row r="403"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 t="str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</row>
        <row r="404"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 t="str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</row>
        <row r="405"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 t="str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</row>
        <row r="406"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 t="str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</row>
        <row r="407"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 t="str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</row>
        <row r="408"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 t="str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</row>
        <row r="409"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 t="str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</row>
        <row r="410"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 t="str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</row>
        <row r="411"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 t="str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</row>
        <row r="412"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 t="str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</row>
        <row r="413"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 t="str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</row>
        <row r="414"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 t="str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</row>
        <row r="415"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 t="str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</row>
        <row r="416"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 t="str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</row>
        <row r="417"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 t="str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</row>
        <row r="418"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 t="str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</row>
        <row r="419"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 t="str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</row>
        <row r="420"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 t="str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</row>
        <row r="421"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 t="str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</row>
        <row r="422"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 t="str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</row>
        <row r="423"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 t="str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</row>
        <row r="424"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 t="str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</row>
        <row r="425"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 t="str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</row>
        <row r="426"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 t="str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</row>
        <row r="427"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 t="str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</row>
        <row r="428"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 t="str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</row>
        <row r="429"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 t="str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</row>
        <row r="430"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 t="str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</row>
        <row r="431"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 t="str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</row>
        <row r="432"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 t="str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</row>
        <row r="433"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 t="str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</row>
        <row r="434"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 t="str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</row>
        <row r="435"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 t="str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</row>
        <row r="436"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 t="str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</row>
        <row r="437"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 t="str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</row>
        <row r="438"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 t="str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</row>
        <row r="439"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 t="str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</row>
        <row r="440"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 t="str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</row>
        <row r="441"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 t="str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</row>
        <row r="442"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 t="str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</row>
        <row r="443"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 t="str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</row>
        <row r="444"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 t="str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</row>
        <row r="445"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 t="str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</row>
        <row r="446"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 t="str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</row>
        <row r="447"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 t="str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</row>
        <row r="448"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 t="str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</row>
        <row r="449"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 t="str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</row>
        <row r="450"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 t="str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</row>
        <row r="451"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 t="str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</row>
        <row r="452"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 t="str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</row>
        <row r="453"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 t="str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</row>
        <row r="454"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 t="str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</row>
        <row r="455"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 t="str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</row>
        <row r="456"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 t="str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</row>
        <row r="457"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 t="str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</row>
        <row r="458"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 t="str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</row>
        <row r="459"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 t="str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</row>
        <row r="460"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 t="str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</row>
        <row r="461"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 t="str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</row>
        <row r="462"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 t="str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</row>
        <row r="463"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 t="str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</row>
        <row r="464"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 t="str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</row>
        <row r="465"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 t="str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</row>
        <row r="466"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 t="str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</row>
        <row r="467"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 t="str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</row>
        <row r="468"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 t="str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</row>
        <row r="469"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 t="str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</row>
        <row r="470"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 t="str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</row>
        <row r="471"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 t="str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</row>
        <row r="472"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 t="str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</row>
        <row r="473"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 t="str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</row>
        <row r="474"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 t="str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</row>
        <row r="475"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 t="str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</row>
        <row r="476"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 t="str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</row>
        <row r="477"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 t="str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</row>
        <row r="478"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 t="str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</row>
        <row r="479"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 t="str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</row>
        <row r="480"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 t="str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</row>
        <row r="481"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 t="str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</row>
        <row r="482"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 t="str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</row>
        <row r="483"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 t="str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</row>
        <row r="484"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 t="str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</row>
        <row r="485"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 t="str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</row>
        <row r="486"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 t="str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</row>
        <row r="487"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 t="str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</row>
        <row r="488"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 t="str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</row>
        <row r="489"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 t="str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</row>
        <row r="490"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 t="str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</row>
        <row r="491"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 t="str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</row>
        <row r="492"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 t="str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</row>
        <row r="493"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 t="str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</row>
        <row r="494"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 t="str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</row>
        <row r="495"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 t="str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</row>
        <row r="496"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 t="str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</row>
        <row r="497"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 t="str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</row>
        <row r="498"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 t="str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</row>
        <row r="499"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 t="str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</row>
        <row r="500"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 t="str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ary 8 jan 2013"/>
      <sheetName val="csar"/>
      <sheetName val="soph"/>
      <sheetName val="rho"/>
      <sheetName val="sq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>
            <v>41282</v>
          </cell>
        </row>
      </sheetData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Base Retrieve"/>
      <sheetName val="Retrieve"/>
      <sheetName val="Data"/>
      <sheetName val="Combination"/>
      <sheetName val="Overview"/>
      <sheetName val="Subordinated debt Interest"/>
      <sheetName val="Software capitalised"/>
      <sheetName val="Credit Card Commission"/>
      <sheetName val="Pension Funds Management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Main"/>
      <sheetName val="Abbey dealing P &amp; L "/>
      <sheetName val="EntityRetrieve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Stock Borrowing Lending"/>
      <sheetName val="Repurchase Collateral"/>
      <sheetName val="Interest Rate Swaps"/>
      <sheetName val="Interest Rate Options"/>
      <sheetName val="Forward Rate Agreement"/>
      <sheetName val="Financial FX"/>
      <sheetName val="Equity Swap"/>
      <sheetName val="Equity Options"/>
      <sheetName val="Equity Futures"/>
      <sheetName val="Currency Swaps"/>
      <sheetName val="Credit Derivates"/>
      <sheetName val="Outsourced service costs"/>
      <sheetName val="Other assets and liab"/>
    </sheetNames>
    <sheetDataSet>
      <sheetData sheetId="0" refreshError="1">
        <row r="3">
          <cell r="B3" t="str">
            <v>Dec 12 YTD</v>
          </cell>
        </row>
        <row r="6">
          <cell r="B6" t="str">
            <v>Statutory</v>
          </cell>
        </row>
        <row r="9">
          <cell r="B9" t="str">
            <v>Subordinated debt Interest</v>
          </cell>
        </row>
        <row r="10">
          <cell r="B10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1 2011"/>
      <sheetName val="is1 2010"/>
      <sheetName val="En miles"/>
      <sheetName val="Dic-11 MM€ "/>
      <sheetName val="Dic-10 MM€"/>
      <sheetName val="Dic-09 MM€"/>
      <sheetName val="Soportes 2011"/>
      <sheetName val="Dividendos serie"/>
      <sheetName val="Rvas equity"/>
      <sheetName val="Hoja1"/>
      <sheetName val="Dic-10"/>
      <sheetName val="Soportes 2010"/>
      <sheetName val="Convertibles"/>
      <sheetName val="Compra"/>
      <sheetName val="Mov Planes"/>
      <sheetName val="Planes opciones 2010"/>
      <sheetName val="Divid 2010"/>
      <sheetName val="Dic-09"/>
      <sheetName val="Soportes 2009"/>
      <sheetName val="Dividendos"/>
      <sheetName val="Minoritarios 1209"/>
      <sheetName val="IPO Brasil 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upo BSCH Abril 05"/>
      <sheetName val="TASAS NOM.Y EFECT. Marzo 05"/>
      <sheetName val="Grupo Banesto"/>
      <sheetName val="Registrodic04"/>
      <sheetName val="C5-FIM(5) selección"/>
      <sheetName val="Perdidas 3006"/>
      <sheetName val="C5 Original"/>
      <sheetName val="C5-FIM"/>
      <sheetName val="C5-FIM (2)"/>
      <sheetName val="C5-FIM (3)"/>
      <sheetName val="C5-FIM (4)"/>
      <sheetName val="registro_perimetro"/>
      <sheetName val="C5"/>
      <sheetName val="DIMENSIONES"/>
      <sheetName val="div.atv.cta"/>
      <sheetName val="List details"/>
      <sheetName val="Especificaciones"/>
      <sheetName val="Grupo_BSCH_Abril_05"/>
      <sheetName val="TASAS_NOM_Y_EFECT__Marzo_05"/>
      <sheetName val="Grupo_Banesto"/>
      <sheetName val="C5-FIM(5)_selección"/>
      <sheetName val="Perdidas_3006"/>
      <sheetName val="C5_Original"/>
      <sheetName val="C5-FIM_(2)"/>
      <sheetName val="C5-FIM_(3)"/>
      <sheetName val="C5-FIM_(4)"/>
      <sheetName val="div_atv_cta"/>
      <sheetName val="List_details"/>
    </sheetNames>
    <sheetDataSet>
      <sheetData sheetId="0" refreshError="1">
        <row r="5">
          <cell r="A5" t="str">
            <v>00001</v>
          </cell>
          <cell r="B5" t="str">
            <v>Banco Santander Central Hispano S.A.- España</v>
          </cell>
          <cell r="D5" t="str">
            <v>No se contempla</v>
          </cell>
          <cell r="E5" t="str">
            <v>España</v>
          </cell>
          <cell r="F5" t="str">
            <v>Consolidable financiera</v>
          </cell>
        </row>
        <row r="6">
          <cell r="A6" t="str">
            <v>00002</v>
          </cell>
          <cell r="B6" t="str">
            <v>Banco de Albacete</v>
          </cell>
          <cell r="E6" t="str">
            <v>España</v>
          </cell>
          <cell r="F6" t="str">
            <v>Consolidable financiera</v>
          </cell>
        </row>
        <row r="7">
          <cell r="A7" t="str">
            <v>00003</v>
          </cell>
          <cell r="B7" t="str">
            <v>Patagon Bank, s.a.</v>
          </cell>
          <cell r="E7" t="str">
            <v>España</v>
          </cell>
          <cell r="F7" t="str">
            <v>Consolidable financiera</v>
          </cell>
        </row>
        <row r="8">
          <cell r="A8" t="str">
            <v>00005</v>
          </cell>
          <cell r="B8" t="str">
            <v>All Funds Bank, S.A.</v>
          </cell>
          <cell r="E8" t="str">
            <v>España</v>
          </cell>
          <cell r="F8" t="str">
            <v>Proporcional</v>
          </cell>
        </row>
        <row r="9">
          <cell r="A9" t="str">
            <v>00007</v>
          </cell>
          <cell r="B9" t="str">
            <v xml:space="preserve">Santander Consumer Finance, S.A. </v>
          </cell>
          <cell r="E9" t="str">
            <v>España</v>
          </cell>
          <cell r="F9" t="str">
            <v>Consolidable financiera</v>
          </cell>
        </row>
        <row r="10">
          <cell r="A10" t="str">
            <v>00008</v>
          </cell>
          <cell r="B10" t="str">
            <v>Banco Banif. S.A.</v>
          </cell>
          <cell r="E10" t="str">
            <v>España</v>
          </cell>
          <cell r="F10" t="str">
            <v>Consolidable financiera</v>
          </cell>
        </row>
        <row r="11">
          <cell r="A11" t="str">
            <v>00011</v>
          </cell>
          <cell r="B11" t="str">
            <v>Banco Santander Meridional, S.A.</v>
          </cell>
          <cell r="E11" t="str">
            <v>Brasil</v>
          </cell>
          <cell r="F11" t="str">
            <v>Consolidable financiera</v>
          </cell>
        </row>
        <row r="12">
          <cell r="A12" t="str">
            <v>00012</v>
          </cell>
          <cell r="B12" t="str">
            <v>Banco do Estado de Sao Paulo S.A.</v>
          </cell>
          <cell r="E12" t="str">
            <v>Brasil</v>
          </cell>
          <cell r="F12" t="str">
            <v>Consolidable financiera</v>
          </cell>
        </row>
        <row r="13">
          <cell r="A13" t="str">
            <v>00016</v>
          </cell>
          <cell r="B13" t="str">
            <v>Banco Totta de Angola, SARL</v>
          </cell>
          <cell r="E13" t="str">
            <v>Angola</v>
          </cell>
          <cell r="F13" t="str">
            <v>Consolidable financiera</v>
          </cell>
        </row>
        <row r="14">
          <cell r="A14" t="str">
            <v>00020</v>
          </cell>
          <cell r="B14" t="str">
            <v>PTF Bank, S.A.</v>
          </cell>
          <cell r="E14" t="str">
            <v>Polonia</v>
          </cell>
          <cell r="F14" t="str">
            <v>Consolidable financiera</v>
          </cell>
        </row>
        <row r="15">
          <cell r="A15" t="str">
            <v>00044</v>
          </cell>
          <cell r="B15" t="str">
            <v>AKB Marketing Services Sp. z o.o.</v>
          </cell>
          <cell r="E15" t="str">
            <v>Polonia</v>
          </cell>
          <cell r="F15" t="str">
            <v>Consolidable</v>
          </cell>
        </row>
        <row r="16">
          <cell r="A16" t="str">
            <v>00047</v>
          </cell>
          <cell r="B16" t="str">
            <v>CC-ITS GmbH</v>
          </cell>
          <cell r="E16" t="str">
            <v>Alemania</v>
          </cell>
          <cell r="F16" t="str">
            <v>Consolidable</v>
          </cell>
        </row>
        <row r="17">
          <cell r="A17" t="str">
            <v>00048</v>
          </cell>
          <cell r="B17" t="str">
            <v>CC autoboerse.de AG</v>
          </cell>
          <cell r="E17" t="str">
            <v>Alemania</v>
          </cell>
          <cell r="F17" t="str">
            <v>Consolidable</v>
          </cell>
        </row>
        <row r="18">
          <cell r="A18" t="str">
            <v>00049</v>
          </cell>
          <cell r="B18" t="str">
            <v>CC-Debit GmbH</v>
          </cell>
          <cell r="E18" t="str">
            <v>Alemania</v>
          </cell>
          <cell r="F18" t="str">
            <v>Consolidable</v>
          </cell>
        </row>
        <row r="19">
          <cell r="A19" t="str">
            <v>00050</v>
          </cell>
          <cell r="B19" t="str">
            <v>Banco Santander Puerto Rico</v>
          </cell>
          <cell r="E19" t="str">
            <v>Puerto Rico</v>
          </cell>
          <cell r="F19" t="str">
            <v>Consolidable financiera</v>
          </cell>
        </row>
        <row r="20">
          <cell r="A20" t="str">
            <v>00051</v>
          </cell>
          <cell r="B20" t="str">
            <v>Banco Santander Chile</v>
          </cell>
          <cell r="E20" t="str">
            <v>Chile</v>
          </cell>
          <cell r="F20" t="str">
            <v>Consolidable financiera</v>
          </cell>
        </row>
        <row r="21">
          <cell r="A21" t="str">
            <v>00052</v>
          </cell>
          <cell r="B21" t="str">
            <v>Banco Santander International Miami</v>
          </cell>
          <cell r="E21" t="str">
            <v>Estados Unidos</v>
          </cell>
          <cell r="F21" t="str">
            <v>Consolidable financiera</v>
          </cell>
        </row>
        <row r="22">
          <cell r="A22" t="str">
            <v>00053</v>
          </cell>
          <cell r="B22" t="str">
            <v>Banco Santander Uruguay, S.A.</v>
          </cell>
          <cell r="E22" t="str">
            <v>Uruguay</v>
          </cell>
          <cell r="F22" t="str">
            <v>Consolidable financiera</v>
          </cell>
        </row>
        <row r="23">
          <cell r="A23" t="str">
            <v>00054</v>
          </cell>
          <cell r="B23" t="str">
            <v>Santander Bank and Trust (Bahamas) Ltd.</v>
          </cell>
          <cell r="E23" t="str">
            <v>Bahamas</v>
          </cell>
          <cell r="F23" t="str">
            <v>Consolidable financiera</v>
          </cell>
        </row>
        <row r="24">
          <cell r="A24" t="str">
            <v>00055</v>
          </cell>
          <cell r="B24" t="str">
            <v>CC-Bank AG</v>
          </cell>
          <cell r="E24" t="str">
            <v>Alemania</v>
          </cell>
          <cell r="F24" t="str">
            <v>Consolidable financiera</v>
          </cell>
        </row>
        <row r="25">
          <cell r="A25" t="str">
            <v>00056</v>
          </cell>
          <cell r="B25" t="str">
            <v>Banco Santander (Suisse), S.A.</v>
          </cell>
          <cell r="E25" t="str">
            <v>Suiza</v>
          </cell>
          <cell r="F25" t="str">
            <v>Consolidable financiera</v>
          </cell>
        </row>
        <row r="26">
          <cell r="A26" t="str">
            <v>00060</v>
          </cell>
          <cell r="B26" t="str">
            <v>Banco Santander Central Hispano , Ltd.</v>
          </cell>
          <cell r="E26" t="str">
            <v>Guernsey</v>
          </cell>
          <cell r="F26" t="str">
            <v>Consolidable financiera</v>
          </cell>
        </row>
        <row r="27">
          <cell r="A27" t="str">
            <v>00074</v>
          </cell>
          <cell r="B27" t="str">
            <v xml:space="preserve">Panamerican Bank </v>
          </cell>
          <cell r="E27" t="str">
            <v>Bahamas</v>
          </cell>
          <cell r="F27" t="str">
            <v>Consolidable financiera</v>
          </cell>
        </row>
        <row r="28">
          <cell r="A28" t="str">
            <v>00075</v>
          </cell>
          <cell r="B28" t="str">
            <v xml:space="preserve">Banco de Venezuela, S.A.C.A. </v>
          </cell>
          <cell r="E28" t="str">
            <v>Venezuela</v>
          </cell>
          <cell r="F28" t="str">
            <v>Consolidable financiera</v>
          </cell>
        </row>
        <row r="29">
          <cell r="A29" t="str">
            <v>00077</v>
          </cell>
          <cell r="B29" t="str">
            <v>Banco Santander Serfin, S.A.</v>
          </cell>
          <cell r="E29" t="str">
            <v>México</v>
          </cell>
          <cell r="F29" t="str">
            <v>Consolidable financiera</v>
          </cell>
        </row>
        <row r="30">
          <cell r="A30" t="str">
            <v>00078</v>
          </cell>
          <cell r="B30" t="str">
            <v>Banco Santander Brasil</v>
          </cell>
          <cell r="E30" t="str">
            <v>Brasil</v>
          </cell>
          <cell r="F30" t="str">
            <v>Consolidable financiera</v>
          </cell>
        </row>
        <row r="31">
          <cell r="A31" t="str">
            <v>00079</v>
          </cell>
          <cell r="B31" t="str">
            <v>Banco Santander Colombia, S.A.</v>
          </cell>
          <cell r="E31" t="str">
            <v>Colombia</v>
          </cell>
          <cell r="F31" t="str">
            <v>Consolidable financiera</v>
          </cell>
        </row>
        <row r="32">
          <cell r="A32" t="str">
            <v>00080</v>
          </cell>
          <cell r="B32" t="str">
            <v>Banco Santander (Panamá)</v>
          </cell>
          <cell r="E32" t="str">
            <v>Panamá</v>
          </cell>
          <cell r="F32" t="str">
            <v>Consolidable financiera</v>
          </cell>
        </row>
        <row r="33">
          <cell r="A33" t="str">
            <v>00082</v>
          </cell>
          <cell r="B33" t="str">
            <v>Río Bank International S.A.I.F.E.</v>
          </cell>
          <cell r="E33" t="str">
            <v>Uruguay</v>
          </cell>
          <cell r="F33" t="str">
            <v>Consolidable financiera</v>
          </cell>
        </row>
        <row r="34">
          <cell r="A34" t="str">
            <v>00083</v>
          </cell>
          <cell r="B34" t="str">
            <v>Banco del Río de la Plata S.A.</v>
          </cell>
          <cell r="E34" t="str">
            <v>Argentina</v>
          </cell>
          <cell r="F34" t="str">
            <v>Consolidable financiera</v>
          </cell>
        </row>
        <row r="35">
          <cell r="A35" t="str">
            <v>00084</v>
          </cell>
          <cell r="B35" t="str">
            <v>Banco Santander Bahamas International, Ltd.</v>
          </cell>
          <cell r="E35" t="str">
            <v>Bahamas</v>
          </cell>
          <cell r="F35" t="str">
            <v>Consolidable financiera</v>
          </cell>
        </row>
        <row r="36">
          <cell r="A36" t="str">
            <v>00087</v>
          </cell>
          <cell r="B36" t="str">
            <v xml:space="preserve">Santander Mortgage Corp. </v>
          </cell>
          <cell r="D36" t="str">
            <v>Perdidas</v>
          </cell>
          <cell r="E36" t="str">
            <v>Puerto Rico</v>
          </cell>
          <cell r="F36" t="str">
            <v>Consolidable financiera</v>
          </cell>
        </row>
        <row r="37">
          <cell r="A37" t="str">
            <v>00089</v>
          </cell>
          <cell r="B37" t="str">
            <v>Banco Santa Cruz, S.A.</v>
          </cell>
          <cell r="E37" t="str">
            <v>Bolivia</v>
          </cell>
          <cell r="F37" t="str">
            <v>Consolidable financiera</v>
          </cell>
        </row>
        <row r="38">
          <cell r="A38" t="str">
            <v>00091</v>
          </cell>
          <cell r="B38" t="str">
            <v>Santander Benelux, S.A.</v>
          </cell>
          <cell r="E38" t="str">
            <v>Bélgica</v>
          </cell>
          <cell r="F38" t="str">
            <v>Consolidable financiera</v>
          </cell>
        </row>
        <row r="39">
          <cell r="A39" t="str">
            <v>00092</v>
          </cell>
          <cell r="B39" t="str">
            <v xml:space="preserve">Santander International Bank </v>
          </cell>
          <cell r="D39" t="str">
            <v>Perdidas</v>
          </cell>
          <cell r="E39" t="str">
            <v>Puerto Rico</v>
          </cell>
          <cell r="F39" t="str">
            <v>Consolidable financiera</v>
          </cell>
        </row>
        <row r="40">
          <cell r="A40" t="str">
            <v>00093</v>
          </cell>
          <cell r="B40" t="str">
            <v xml:space="preserve">Attijari International Bank Societé Anonymé </v>
          </cell>
          <cell r="E40" t="str">
            <v>Marruecos</v>
          </cell>
          <cell r="F40" t="str">
            <v>Asociada en equivalencia</v>
          </cell>
        </row>
        <row r="41">
          <cell r="A41" t="str">
            <v>00094</v>
          </cell>
          <cell r="B41" t="str">
            <v>Banco de Asunción, S.A.</v>
          </cell>
          <cell r="E41" t="str">
            <v>Paraguay</v>
          </cell>
          <cell r="F41" t="str">
            <v>Consolidable financiera</v>
          </cell>
        </row>
        <row r="42">
          <cell r="A42" t="str">
            <v>00096</v>
          </cell>
          <cell r="B42" t="str">
            <v>Attijari Wafa Bank</v>
          </cell>
          <cell r="E42" t="str">
            <v>Marruecos</v>
          </cell>
          <cell r="F42" t="str">
            <v>Asociada en equivalencia</v>
          </cell>
        </row>
        <row r="43">
          <cell r="A43" t="str">
            <v>00102</v>
          </cell>
          <cell r="B43" t="str">
            <v>Cántabra de Inversiones, S.A. (Cadinsa)</v>
          </cell>
          <cell r="E43" t="str">
            <v>España</v>
          </cell>
          <cell r="F43" t="str">
            <v>Consolidable</v>
          </cell>
        </row>
        <row r="44">
          <cell r="A44" t="str">
            <v>00106</v>
          </cell>
          <cell r="B44" t="str">
            <v>Bansander, S.A.</v>
          </cell>
          <cell r="E44" t="str">
            <v>España</v>
          </cell>
          <cell r="F44" t="str">
            <v>Consolidable</v>
          </cell>
        </row>
        <row r="45">
          <cell r="A45" t="str">
            <v>00107</v>
          </cell>
          <cell r="B45" t="str">
            <v>Cántabro Catalana de Inversiones, S.A.</v>
          </cell>
          <cell r="E45" t="str">
            <v>España</v>
          </cell>
          <cell r="F45" t="str">
            <v>Consolidable</v>
          </cell>
        </row>
        <row r="46">
          <cell r="A46" t="str">
            <v>00111</v>
          </cell>
          <cell r="B46" t="str">
            <v>Comercial Española de Valores, s.a. (Comesvasa)</v>
          </cell>
          <cell r="E46" t="str">
            <v>España</v>
          </cell>
          <cell r="F46" t="str">
            <v>Consolidable</v>
          </cell>
        </row>
        <row r="47">
          <cell r="A47" t="str">
            <v>00112</v>
          </cell>
          <cell r="B47" t="str">
            <v>Administración de Bancos Latinoamericanos Santander, s.l.</v>
          </cell>
          <cell r="E47" t="str">
            <v>España</v>
          </cell>
          <cell r="F47" t="str">
            <v>Consolidable</v>
          </cell>
        </row>
        <row r="48">
          <cell r="A48" t="str">
            <v>00115</v>
          </cell>
          <cell r="B48" t="str">
            <v>Cartera Mobiliaria, s.a. (Carmosa)</v>
          </cell>
          <cell r="E48" t="str">
            <v>España</v>
          </cell>
          <cell r="F48" t="str">
            <v>Consolidable</v>
          </cell>
        </row>
        <row r="49">
          <cell r="A49" t="str">
            <v>00120</v>
          </cell>
          <cell r="B49" t="str">
            <v>Santander de Renting, S.A.</v>
          </cell>
          <cell r="E49" t="str">
            <v>España</v>
          </cell>
          <cell r="F49" t="str">
            <v>Otras entidades consolidables</v>
          </cell>
        </row>
        <row r="50">
          <cell r="A50" t="str">
            <v>00124</v>
          </cell>
          <cell r="B50" t="str">
            <v>Santander de Titulización S.G.F.T., S.A.</v>
          </cell>
          <cell r="E50" t="str">
            <v>España</v>
          </cell>
          <cell r="F50" t="str">
            <v>Consolidable</v>
          </cell>
        </row>
        <row r="51">
          <cell r="A51" t="str">
            <v>00125</v>
          </cell>
          <cell r="B51" t="str">
            <v>Bansafina</v>
          </cell>
          <cell r="E51" t="str">
            <v>España</v>
          </cell>
          <cell r="F51" t="str">
            <v>Consolidable financiera</v>
          </cell>
        </row>
        <row r="52">
          <cell r="A52" t="str">
            <v>00126</v>
          </cell>
          <cell r="B52" t="str">
            <v>Hipotebansa, E.F.C., S.A.</v>
          </cell>
          <cell r="E52" t="str">
            <v>España</v>
          </cell>
          <cell r="F52" t="str">
            <v>Consolidable financiera</v>
          </cell>
        </row>
        <row r="53">
          <cell r="A53" t="str">
            <v>00127</v>
          </cell>
          <cell r="B53" t="str">
            <v>Santander Factoring y Confirming, S.A. EFC</v>
          </cell>
          <cell r="E53" t="str">
            <v>España</v>
          </cell>
          <cell r="F53" t="str">
            <v>Consolidable financiera</v>
          </cell>
        </row>
        <row r="54">
          <cell r="A54" t="str">
            <v>00128</v>
          </cell>
          <cell r="B54" t="str">
            <v>Santander de Leasing, S.A., E.F.C.</v>
          </cell>
          <cell r="E54" t="str">
            <v>España</v>
          </cell>
          <cell r="F54" t="str">
            <v>Consolidable financiera</v>
          </cell>
        </row>
        <row r="55">
          <cell r="A55" t="str">
            <v>00129</v>
          </cell>
          <cell r="B55" t="str">
            <v>Bansalease, S.A., E.F.C.</v>
          </cell>
          <cell r="E55" t="str">
            <v>España</v>
          </cell>
          <cell r="F55" t="str">
            <v>Consolidable financiera</v>
          </cell>
        </row>
        <row r="56">
          <cell r="A56" t="str">
            <v>00130</v>
          </cell>
          <cell r="B56" t="str">
            <v>Santander Pensiones, S.A. E.G.F.P.</v>
          </cell>
          <cell r="E56" t="str">
            <v>España</v>
          </cell>
          <cell r="F56" t="str">
            <v>Consolidable</v>
          </cell>
        </row>
        <row r="57">
          <cell r="A57" t="str">
            <v>00131</v>
          </cell>
          <cell r="B57" t="str">
            <v>Santander Gestión de Activos, S.A. S.G.I.I.C.</v>
          </cell>
          <cell r="E57" t="str">
            <v>España</v>
          </cell>
          <cell r="F57" t="str">
            <v>Consolidable</v>
          </cell>
        </row>
        <row r="58">
          <cell r="A58" t="str">
            <v>00133</v>
          </cell>
          <cell r="B58" t="str">
            <v>Bansamex, S.A.</v>
          </cell>
          <cell r="E58" t="str">
            <v>España</v>
          </cell>
          <cell r="F58" t="str">
            <v>Consolidable</v>
          </cell>
        </row>
        <row r="59">
          <cell r="A59" t="str">
            <v>00134</v>
          </cell>
          <cell r="B59" t="str">
            <v>Salco</v>
          </cell>
          <cell r="E59" t="str">
            <v>España</v>
          </cell>
          <cell r="F59" t="str">
            <v>Consolidable</v>
          </cell>
        </row>
        <row r="60">
          <cell r="A60" t="str">
            <v>00138</v>
          </cell>
          <cell r="B60" t="str">
            <v>Sivasa</v>
          </cell>
          <cell r="E60" t="str">
            <v>España</v>
          </cell>
          <cell r="F60" t="str">
            <v>Consolidable</v>
          </cell>
        </row>
        <row r="61">
          <cell r="A61" t="str">
            <v>00140</v>
          </cell>
          <cell r="B61" t="str">
            <v>Centro de Equipamiento Zona Oeste, S.A.</v>
          </cell>
          <cell r="E61" t="str">
            <v>España</v>
          </cell>
          <cell r="F61" t="str">
            <v>Consolidable</v>
          </cell>
        </row>
        <row r="62">
          <cell r="A62" t="str">
            <v>00141</v>
          </cell>
          <cell r="B62" t="str">
            <v>Alce Tenedora Inversiones, S.L.</v>
          </cell>
          <cell r="E62" t="str">
            <v>España</v>
          </cell>
          <cell r="F62" t="str">
            <v>Consolidable</v>
          </cell>
        </row>
        <row r="63">
          <cell r="A63" t="str">
            <v>00144</v>
          </cell>
          <cell r="B63" t="str">
            <v>Santander Activos Inmobiliarios, S.G.I.I.C., S.A.</v>
          </cell>
          <cell r="E63" t="str">
            <v>España</v>
          </cell>
          <cell r="F63" t="str">
            <v>Consolidable</v>
          </cell>
        </row>
        <row r="64">
          <cell r="A64" t="str">
            <v>00151</v>
          </cell>
          <cell r="B64" t="str">
            <v>Asesora de Titulización, S.A., S.G.F.T.</v>
          </cell>
          <cell r="E64" t="str">
            <v>España</v>
          </cell>
          <cell r="F64" t="str">
            <v>Consolidable</v>
          </cell>
        </row>
        <row r="65">
          <cell r="A65" t="str">
            <v>00153</v>
          </cell>
          <cell r="B65" t="str">
            <v>Santander Holding Gestión, s.l.</v>
          </cell>
          <cell r="E65" t="str">
            <v>España</v>
          </cell>
          <cell r="F65" t="str">
            <v>Consolidable</v>
          </cell>
        </row>
        <row r="66">
          <cell r="A66" t="str">
            <v>00154</v>
          </cell>
          <cell r="B66" t="str">
            <v>Canfy, S.L.</v>
          </cell>
          <cell r="E66" t="str">
            <v>España</v>
          </cell>
          <cell r="F66" t="str">
            <v>Consolidable</v>
          </cell>
        </row>
        <row r="67">
          <cell r="A67" t="str">
            <v>00155</v>
          </cell>
          <cell r="B67" t="str">
            <v>Carvasa Inversiones</v>
          </cell>
          <cell r="E67" t="str">
            <v>España</v>
          </cell>
          <cell r="F67" t="str">
            <v>Consolidable</v>
          </cell>
        </row>
        <row r="68">
          <cell r="A68" t="str">
            <v>00156</v>
          </cell>
          <cell r="B68" t="str">
            <v>Grupo Empresarial Santander, s.l.</v>
          </cell>
          <cell r="E68" t="str">
            <v>España</v>
          </cell>
          <cell r="F68" t="str">
            <v>Consolidable</v>
          </cell>
        </row>
        <row r="69">
          <cell r="A69" t="str">
            <v>00160</v>
          </cell>
          <cell r="B69" t="str">
            <v>Consultoría Tributaria, Financiera y Contable, S.A.</v>
          </cell>
          <cell r="E69" t="str">
            <v>España</v>
          </cell>
          <cell r="F69" t="str">
            <v>Consolidable</v>
          </cell>
        </row>
        <row r="70">
          <cell r="A70" t="str">
            <v>00161</v>
          </cell>
          <cell r="B70" t="str">
            <v>Symbios Capital, S.L.</v>
          </cell>
          <cell r="E70" t="str">
            <v>España</v>
          </cell>
          <cell r="F70" t="str">
            <v>Consolidable</v>
          </cell>
        </row>
        <row r="71">
          <cell r="A71" t="str">
            <v>00163</v>
          </cell>
          <cell r="B71" t="str">
            <v>Dinners Club Spain, S.A.</v>
          </cell>
          <cell r="E71" t="str">
            <v>España</v>
          </cell>
          <cell r="F71" t="str">
            <v>Consolidable financiera</v>
          </cell>
        </row>
        <row r="72">
          <cell r="A72" t="str">
            <v>00166</v>
          </cell>
          <cell r="B72" t="str">
            <v>Fomento e Inversiones, S.A.</v>
          </cell>
          <cell r="E72" t="str">
            <v>España</v>
          </cell>
          <cell r="F72" t="str">
            <v>Consolidable</v>
          </cell>
        </row>
        <row r="73">
          <cell r="A73" t="str">
            <v>00167</v>
          </cell>
          <cell r="B73" t="str">
            <v>Gessinest Consulting, S.A.</v>
          </cell>
          <cell r="E73" t="str">
            <v>España</v>
          </cell>
          <cell r="F73" t="str">
            <v>Consolidable</v>
          </cell>
        </row>
        <row r="74">
          <cell r="A74" t="str">
            <v>00168</v>
          </cell>
          <cell r="B74" t="str">
            <v>Gestión Industrial Hispamer, S.A.</v>
          </cell>
          <cell r="E74" t="str">
            <v>España</v>
          </cell>
          <cell r="F74" t="str">
            <v>Consolidable</v>
          </cell>
        </row>
        <row r="75">
          <cell r="A75" t="str">
            <v>00170</v>
          </cell>
          <cell r="B75" t="str">
            <v>Pereda Gestión, s.a.</v>
          </cell>
          <cell r="E75" t="str">
            <v>España</v>
          </cell>
          <cell r="F75" t="str">
            <v>Consolidable</v>
          </cell>
        </row>
        <row r="76">
          <cell r="A76" t="str">
            <v>00173</v>
          </cell>
          <cell r="B76" t="str">
            <v>Layna Inversiones, S.A.</v>
          </cell>
          <cell r="E76" t="str">
            <v>España</v>
          </cell>
          <cell r="F76" t="str">
            <v>Asociada en equivalencia</v>
          </cell>
        </row>
        <row r="77">
          <cell r="A77" t="str">
            <v>00174</v>
          </cell>
          <cell r="B77" t="str">
            <v>Lodares Inversiones, S.L.</v>
          </cell>
          <cell r="E77" t="str">
            <v>España</v>
          </cell>
          <cell r="F77" t="str">
            <v>Consolidable</v>
          </cell>
        </row>
        <row r="78">
          <cell r="A78" t="str">
            <v>00175</v>
          </cell>
          <cell r="B78" t="str">
            <v>Integrated Securities Services</v>
          </cell>
          <cell r="E78" t="str">
            <v>España</v>
          </cell>
          <cell r="F78" t="str">
            <v>Consolidable</v>
          </cell>
        </row>
        <row r="79">
          <cell r="A79" t="str">
            <v>00176</v>
          </cell>
          <cell r="B79" t="str">
            <v>Macame, S.A.</v>
          </cell>
          <cell r="E79" t="str">
            <v>España</v>
          </cell>
          <cell r="F79" t="str">
            <v>Consolidable</v>
          </cell>
        </row>
        <row r="80">
          <cell r="A80" t="str">
            <v>00177</v>
          </cell>
          <cell r="B80" t="str">
            <v>Centro Deportivo Santander, s.a. (Centradia)</v>
          </cell>
          <cell r="E80" t="str">
            <v>España</v>
          </cell>
          <cell r="F80" t="str">
            <v>Consolidable</v>
          </cell>
        </row>
        <row r="81">
          <cell r="A81" t="str">
            <v>00179</v>
          </cell>
          <cell r="B81" t="str">
            <v>Sotrón, S.L.</v>
          </cell>
          <cell r="E81" t="str">
            <v>España</v>
          </cell>
          <cell r="F81" t="str">
            <v>Consolidable</v>
          </cell>
        </row>
        <row r="82">
          <cell r="A82" t="str">
            <v>00181</v>
          </cell>
          <cell r="B82" t="str">
            <v>Golf Santander, s.a.</v>
          </cell>
          <cell r="E82" t="str">
            <v>España</v>
          </cell>
          <cell r="F82" t="str">
            <v>Consolidable</v>
          </cell>
        </row>
        <row r="83">
          <cell r="A83" t="str">
            <v>00183</v>
          </cell>
          <cell r="B83" t="str">
            <v>Teylada, S.A.</v>
          </cell>
          <cell r="E83" t="str">
            <v>España</v>
          </cell>
          <cell r="F83" t="str">
            <v>Consolidable</v>
          </cell>
        </row>
        <row r="84">
          <cell r="A84" t="str">
            <v>00184</v>
          </cell>
          <cell r="B84" t="str">
            <v>Títulos de Renta Fija, S.A.</v>
          </cell>
          <cell r="E84" t="str">
            <v>España</v>
          </cell>
          <cell r="F84" t="str">
            <v>Consolidable</v>
          </cell>
        </row>
        <row r="85">
          <cell r="A85" t="str">
            <v>00185</v>
          </cell>
          <cell r="B85" t="str">
            <v>Wallcesa, S.A.</v>
          </cell>
          <cell r="E85" t="str">
            <v>España</v>
          </cell>
          <cell r="F85" t="str">
            <v>Consolidable</v>
          </cell>
        </row>
        <row r="86">
          <cell r="A86" t="str">
            <v>00186</v>
          </cell>
          <cell r="B86" t="str">
            <v>Konecta The One to One Agency,S.L.</v>
          </cell>
          <cell r="E86" t="str">
            <v>España</v>
          </cell>
          <cell r="F86" t="str">
            <v>Asociada en equivalencia</v>
          </cell>
        </row>
        <row r="87">
          <cell r="A87" t="str">
            <v>00187</v>
          </cell>
          <cell r="B87" t="str">
            <v>Konecta Fieldmarketing, s.a.</v>
          </cell>
          <cell r="E87" t="str">
            <v>España</v>
          </cell>
          <cell r="F87" t="str">
            <v>Asociada en equivalencia</v>
          </cell>
        </row>
        <row r="88">
          <cell r="A88" t="str">
            <v>00190</v>
          </cell>
          <cell r="B88" t="str">
            <v>Banif Gestión, S.A., S.G.I.I.C.</v>
          </cell>
          <cell r="E88" t="str">
            <v>España</v>
          </cell>
          <cell r="F88" t="str">
            <v>Consolidable</v>
          </cell>
        </row>
        <row r="89">
          <cell r="A89" t="str">
            <v>00195</v>
          </cell>
          <cell r="B89" t="str">
            <v>Riyal, S.L.</v>
          </cell>
          <cell r="E89" t="str">
            <v>España</v>
          </cell>
          <cell r="F89" t="str">
            <v>Consolidable</v>
          </cell>
        </row>
        <row r="90">
          <cell r="A90" t="str">
            <v>00196</v>
          </cell>
          <cell r="B90" t="str">
            <v>Somaen Dos, S.L.</v>
          </cell>
          <cell r="E90" t="str">
            <v>España</v>
          </cell>
          <cell r="F90" t="str">
            <v>Consolidable</v>
          </cell>
        </row>
        <row r="91">
          <cell r="A91" t="str">
            <v>00200</v>
          </cell>
          <cell r="B91" t="str">
            <v>Santander Chile Holding</v>
          </cell>
          <cell r="E91" t="str">
            <v>Chile</v>
          </cell>
          <cell r="F91" t="str">
            <v>Consolidable</v>
          </cell>
        </row>
        <row r="92">
          <cell r="A92" t="str">
            <v>00201</v>
          </cell>
          <cell r="B92" t="str">
            <v>Santander Factoring, S.A.</v>
          </cell>
          <cell r="E92" t="str">
            <v>Chile</v>
          </cell>
          <cell r="F92" t="str">
            <v>Consolidable financiera</v>
          </cell>
        </row>
        <row r="93">
          <cell r="A93" t="str">
            <v>00202</v>
          </cell>
          <cell r="B93" t="str">
            <v>Bansa Santander, s.a.</v>
          </cell>
          <cell r="E93" t="str">
            <v>Chile</v>
          </cell>
          <cell r="F93" t="str">
            <v>Consolidable</v>
          </cell>
        </row>
        <row r="94">
          <cell r="A94" t="str">
            <v>00204</v>
          </cell>
          <cell r="B94" t="str">
            <v>Soince, S.A.</v>
          </cell>
          <cell r="E94" t="str">
            <v>Chile</v>
          </cell>
          <cell r="F94" t="str">
            <v>Consolidable</v>
          </cell>
        </row>
        <row r="95">
          <cell r="A95" t="str">
            <v>00205</v>
          </cell>
          <cell r="B95" t="str">
            <v>Santander Multimedios, S.A.</v>
          </cell>
          <cell r="E95" t="str">
            <v>Chile</v>
          </cell>
          <cell r="F95" t="str">
            <v>Consolidable</v>
          </cell>
        </row>
        <row r="96">
          <cell r="A96" t="str">
            <v>00207</v>
          </cell>
          <cell r="B96" t="str">
            <v>Santander S.A. Agente de Valores</v>
          </cell>
          <cell r="E96" t="str">
            <v>Chile</v>
          </cell>
          <cell r="F96" t="str">
            <v>Consolidable</v>
          </cell>
        </row>
        <row r="97">
          <cell r="A97" t="str">
            <v>00208</v>
          </cell>
          <cell r="B97" t="str">
            <v>Bansander Leasing, Corp</v>
          </cell>
          <cell r="E97" t="str">
            <v>Puerto Rico</v>
          </cell>
          <cell r="F97" t="str">
            <v>Consolidable financiera</v>
          </cell>
        </row>
        <row r="98">
          <cell r="A98" t="str">
            <v>00209</v>
          </cell>
          <cell r="B98" t="str">
            <v>Santander insurance agency, Inc.</v>
          </cell>
          <cell r="E98" t="str">
            <v>Puerto Rico</v>
          </cell>
          <cell r="F98" t="str">
            <v>Consolidable</v>
          </cell>
        </row>
        <row r="99">
          <cell r="A99" t="str">
            <v>00210</v>
          </cell>
          <cell r="B99" t="str">
            <v>Crefisa, Inc.</v>
          </cell>
          <cell r="E99" t="str">
            <v>Puerto Rico</v>
          </cell>
          <cell r="F99" t="str">
            <v>Consolidable financiera</v>
          </cell>
        </row>
        <row r="100">
          <cell r="A100" t="str">
            <v>00212</v>
          </cell>
          <cell r="B100" t="str">
            <v>Santander Central Hispano Issuances, Ltd.</v>
          </cell>
          <cell r="E100" t="str">
            <v>Islas Caimán</v>
          </cell>
          <cell r="F100" t="str">
            <v>Consolidable</v>
          </cell>
        </row>
        <row r="101">
          <cell r="A101" t="str">
            <v>00213</v>
          </cell>
          <cell r="B101" t="str">
            <v>Santander Central Hispano International Ltd.</v>
          </cell>
          <cell r="E101" t="str">
            <v>Islas Caimán</v>
          </cell>
          <cell r="F101" t="str">
            <v>Consolidable</v>
          </cell>
        </row>
        <row r="102">
          <cell r="A102" t="str">
            <v>00217</v>
          </cell>
          <cell r="B102" t="str">
            <v>CC-Leasing GmbH</v>
          </cell>
          <cell r="E102" t="str">
            <v>Alemania</v>
          </cell>
          <cell r="F102" t="str">
            <v>Consolidable financiera</v>
          </cell>
        </row>
        <row r="103">
          <cell r="A103" t="str">
            <v>00229</v>
          </cell>
          <cell r="B103" t="str">
            <v>Bitalbond, b.v.</v>
          </cell>
          <cell r="E103" t="str">
            <v>Holanda</v>
          </cell>
          <cell r="F103" t="str">
            <v>Consolidable</v>
          </cell>
        </row>
        <row r="104">
          <cell r="A104" t="str">
            <v>00230</v>
          </cell>
          <cell r="B104" t="str">
            <v>CC-Holding GmbH</v>
          </cell>
          <cell r="E104" t="str">
            <v>Alemania</v>
          </cell>
          <cell r="F104" t="str">
            <v>Consolidable</v>
          </cell>
        </row>
        <row r="105">
          <cell r="A105" t="str">
            <v>00231</v>
          </cell>
          <cell r="B105" t="str">
            <v>Santander gestión de recaudación y cobranzas limitada</v>
          </cell>
          <cell r="E105" t="str">
            <v>Chile</v>
          </cell>
          <cell r="F105" t="str">
            <v>Consolidable</v>
          </cell>
        </row>
        <row r="106">
          <cell r="A106" t="str">
            <v>00233</v>
          </cell>
          <cell r="B106" t="str">
            <v>BSCH Finance Limited</v>
          </cell>
          <cell r="E106" t="str">
            <v>Islas Caimán</v>
          </cell>
          <cell r="F106" t="str">
            <v>Consolidable</v>
          </cell>
        </row>
        <row r="107">
          <cell r="A107" t="str">
            <v>00235</v>
          </cell>
          <cell r="B107" t="str">
            <v>Cabel S.A.</v>
          </cell>
          <cell r="E107" t="str">
            <v>Bélgica</v>
          </cell>
          <cell r="F107" t="str">
            <v>Consolidable</v>
          </cell>
        </row>
        <row r="108">
          <cell r="A108" t="str">
            <v>00238</v>
          </cell>
          <cell r="B108" t="str">
            <v>FFB - Participaçoes e Serviços, Sociedade Unipessoal S.A.</v>
          </cell>
          <cell r="E108" t="str">
            <v>Portugal</v>
          </cell>
          <cell r="F108" t="str">
            <v>Consolidable</v>
          </cell>
        </row>
        <row r="109">
          <cell r="A109" t="str">
            <v>00241</v>
          </cell>
          <cell r="B109" t="str">
            <v>Santander Central Hispano Finance (Delaware) Inc.</v>
          </cell>
          <cell r="E109" t="str">
            <v>Estados Unidos</v>
          </cell>
          <cell r="F109" t="str">
            <v>Consolidable</v>
          </cell>
        </row>
        <row r="110">
          <cell r="A110" t="str">
            <v>00242</v>
          </cell>
          <cell r="B110" t="str">
            <v>Itasant Sociedade Gestora de Participaçoes Sociais Sociedade Unipessoal, Lda.</v>
          </cell>
          <cell r="E110" t="str">
            <v>Portugal</v>
          </cell>
          <cell r="F110" t="str">
            <v>Consolidable</v>
          </cell>
        </row>
        <row r="111">
          <cell r="A111" t="str">
            <v>00246</v>
          </cell>
          <cell r="B111" t="str">
            <v>Santander Asset Management Ireland, Ltd</v>
          </cell>
          <cell r="E111" t="str">
            <v>Irlanda</v>
          </cell>
          <cell r="F111" t="str">
            <v>Consolidable</v>
          </cell>
        </row>
        <row r="112">
          <cell r="A112" t="str">
            <v>00247</v>
          </cell>
          <cell r="B112" t="str">
            <v>Multinegocios, S.A.</v>
          </cell>
          <cell r="E112" t="str">
            <v>Chile</v>
          </cell>
          <cell r="F112" t="str">
            <v>Consolidable</v>
          </cell>
        </row>
        <row r="113">
          <cell r="A113" t="str">
            <v>00248</v>
          </cell>
          <cell r="B113" t="str">
            <v>Grupo Santander Perú</v>
          </cell>
          <cell r="E113" t="str">
            <v>Perú</v>
          </cell>
          <cell r="F113" t="str">
            <v>Consolidable</v>
          </cell>
        </row>
        <row r="114">
          <cell r="A114" t="str">
            <v>00250</v>
          </cell>
          <cell r="B114" t="str">
            <v>Santander Central Hispano Investment Sociedad Agente de Bolsa S.A.</v>
          </cell>
          <cell r="E114" t="str">
            <v>Perú</v>
          </cell>
          <cell r="F114" t="str">
            <v>Consolidable</v>
          </cell>
        </row>
        <row r="115">
          <cell r="A115" t="str">
            <v>00252</v>
          </cell>
          <cell r="B115" t="str">
            <v>AFP Unión Vida</v>
          </cell>
          <cell r="E115" t="str">
            <v>Perú</v>
          </cell>
          <cell r="F115" t="str">
            <v>Consolidable</v>
          </cell>
        </row>
        <row r="116">
          <cell r="A116" t="str">
            <v>00256</v>
          </cell>
          <cell r="B116" t="str">
            <v>Omega Gesellschaft für Vertriebsentwicklung mbH</v>
          </cell>
          <cell r="E116" t="str">
            <v>Alemania</v>
          </cell>
          <cell r="F116" t="str">
            <v>Consolidable</v>
          </cell>
        </row>
        <row r="117">
          <cell r="A117" t="str">
            <v>00257</v>
          </cell>
          <cell r="B117" t="str">
            <v>Santander Managementgesellschaft für Abrechnungssysteme mbH</v>
          </cell>
          <cell r="E117" t="str">
            <v>Alemania</v>
          </cell>
          <cell r="F117" t="str">
            <v>Consolidable</v>
          </cell>
        </row>
        <row r="118">
          <cell r="A118" t="str">
            <v>00258</v>
          </cell>
          <cell r="B118" t="str">
            <v>Mosiler, S.A.</v>
          </cell>
          <cell r="E118" t="str">
            <v>Uruguay</v>
          </cell>
          <cell r="F118" t="str">
            <v>Consolidable</v>
          </cell>
        </row>
        <row r="119">
          <cell r="A119" t="str">
            <v>00259</v>
          </cell>
          <cell r="B119" t="str">
            <v>Santander Securities Corporation</v>
          </cell>
          <cell r="E119" t="str">
            <v>Puerto Rico</v>
          </cell>
          <cell r="F119" t="str">
            <v>Consolidable</v>
          </cell>
        </row>
        <row r="120">
          <cell r="A120" t="str">
            <v>00260</v>
          </cell>
          <cell r="B120" t="str">
            <v xml:space="preserve">Fondos Santander, S.A. AFI </v>
          </cell>
          <cell r="E120" t="str">
            <v>Uruguay</v>
          </cell>
          <cell r="F120" t="str">
            <v>Consolidable</v>
          </cell>
        </row>
        <row r="121">
          <cell r="A121" t="str">
            <v>00266</v>
          </cell>
          <cell r="B121" t="str">
            <v>Santander Santiago S.A. Sociedad Securitizadora</v>
          </cell>
          <cell r="E121" t="str">
            <v>Chile</v>
          </cell>
          <cell r="F121" t="str">
            <v>Consolidable</v>
          </cell>
        </row>
        <row r="122">
          <cell r="A122" t="str">
            <v>00293</v>
          </cell>
          <cell r="B122" t="str">
            <v>Casa de Bolsa Santander Serfín, S.A. De C.V.</v>
          </cell>
          <cell r="E122" t="str">
            <v>México</v>
          </cell>
          <cell r="F122" t="str">
            <v>Consolidable</v>
          </cell>
        </row>
        <row r="123">
          <cell r="A123" t="str">
            <v>00297</v>
          </cell>
          <cell r="B123" t="str">
            <v>Grupo Financiero Santander Mexicano, S.A. De C.V.</v>
          </cell>
          <cell r="E123" t="str">
            <v>México</v>
          </cell>
          <cell r="F123" t="str">
            <v>Consolidable</v>
          </cell>
        </row>
        <row r="124">
          <cell r="A124" t="str">
            <v>00298</v>
          </cell>
          <cell r="B124" t="str">
            <v>Santander Mexicano S.A. De C.V. Afore</v>
          </cell>
          <cell r="E124" t="str">
            <v>México</v>
          </cell>
          <cell r="F124" t="str">
            <v>Consolidable</v>
          </cell>
        </row>
        <row r="125">
          <cell r="A125" t="str">
            <v>00300</v>
          </cell>
          <cell r="B125" t="str">
            <v>Santander Holding International, S.A.</v>
          </cell>
          <cell r="E125" t="str">
            <v>España</v>
          </cell>
          <cell r="F125" t="str">
            <v>Consolidable</v>
          </cell>
        </row>
        <row r="126">
          <cell r="A126" t="str">
            <v>00301</v>
          </cell>
          <cell r="B126" t="str">
            <v>Santusa Holding S.L.</v>
          </cell>
          <cell r="E126" t="str">
            <v>España</v>
          </cell>
          <cell r="F126" t="str">
            <v>Consolidable</v>
          </cell>
        </row>
        <row r="127">
          <cell r="A127" t="str">
            <v>00303</v>
          </cell>
          <cell r="B127" t="str">
            <v>Capital Riesgo Global, SCR, s.a.</v>
          </cell>
          <cell r="E127" t="str">
            <v>España</v>
          </cell>
          <cell r="F127" t="str">
            <v>Consolidable</v>
          </cell>
        </row>
        <row r="128">
          <cell r="A128" t="str">
            <v>00305</v>
          </cell>
          <cell r="B128" t="str">
            <v>Santander/Venezuela Sdad. Admon Ent. de Inversión Colectiva</v>
          </cell>
          <cell r="E128" t="str">
            <v>Venezuela</v>
          </cell>
          <cell r="F128" t="str">
            <v>Consolidable</v>
          </cell>
        </row>
        <row r="129">
          <cell r="A129" t="str">
            <v>00307</v>
          </cell>
          <cell r="B129" t="str">
            <v>Banco Caracas, N.V.</v>
          </cell>
          <cell r="E129" t="str">
            <v>Antillas Holandesas</v>
          </cell>
          <cell r="F129" t="str">
            <v>Consolidable financiera</v>
          </cell>
        </row>
        <row r="130">
          <cell r="A130" t="str">
            <v>00320</v>
          </cell>
          <cell r="B130" t="str">
            <v>Wassens Onroerend Goed, b.v.</v>
          </cell>
          <cell r="E130" t="str">
            <v>Holanda</v>
          </cell>
          <cell r="F130" t="str">
            <v>Consolidable</v>
          </cell>
        </row>
        <row r="131">
          <cell r="A131" t="str">
            <v>00321</v>
          </cell>
          <cell r="B131" t="str">
            <v>Santander Capital Desarrollo, S.G.E.C.R, SA</v>
          </cell>
          <cell r="E131" t="str">
            <v>España</v>
          </cell>
          <cell r="F131" t="str">
            <v>Consolidable</v>
          </cell>
        </row>
        <row r="132">
          <cell r="A132" t="str">
            <v>00322</v>
          </cell>
          <cell r="B132" t="str">
            <v>Universia Holding, s.a.</v>
          </cell>
          <cell r="E132" t="str">
            <v>España</v>
          </cell>
          <cell r="F132" t="str">
            <v>Consolidable</v>
          </cell>
        </row>
        <row r="133">
          <cell r="A133" t="str">
            <v>00326</v>
          </cell>
          <cell r="B133" t="str">
            <v>Portal Universia, S.A.</v>
          </cell>
          <cell r="E133" t="str">
            <v>España</v>
          </cell>
          <cell r="F133" t="str">
            <v>Otras entidades consolidables</v>
          </cell>
        </row>
        <row r="134">
          <cell r="A134" t="str">
            <v>00333</v>
          </cell>
          <cell r="B134" t="str">
            <v>Patagon Euro, S.L.</v>
          </cell>
          <cell r="E134" t="str">
            <v>España</v>
          </cell>
          <cell r="F134" t="str">
            <v>Consolidable</v>
          </cell>
        </row>
        <row r="135">
          <cell r="A135" t="str">
            <v>00337</v>
          </cell>
          <cell r="B135" t="str">
            <v>Fortensky trading limited</v>
          </cell>
          <cell r="E135" t="str">
            <v>Irlanda</v>
          </cell>
          <cell r="F135" t="str">
            <v>Consolidable</v>
          </cell>
        </row>
        <row r="136">
          <cell r="A136" t="str">
            <v>00350</v>
          </cell>
          <cell r="B136" t="str">
            <v>Swesant S.A.</v>
          </cell>
          <cell r="E136" t="str">
            <v>Suiza</v>
          </cell>
          <cell r="F136" t="str">
            <v>Consolidable</v>
          </cell>
        </row>
        <row r="137">
          <cell r="A137" t="str">
            <v>00352</v>
          </cell>
          <cell r="B137" t="str">
            <v>Briswiss</v>
          </cell>
          <cell r="E137" t="str">
            <v>Islas Vírgenes</v>
          </cell>
          <cell r="F137" t="str">
            <v>Consolidable</v>
          </cell>
        </row>
        <row r="138">
          <cell r="A138" t="str">
            <v>00353</v>
          </cell>
          <cell r="B138" t="str">
            <v>Holneth, B.V.</v>
          </cell>
          <cell r="E138" t="str">
            <v>Holanda</v>
          </cell>
          <cell r="F138" t="str">
            <v>Consolidable</v>
          </cell>
        </row>
        <row r="139">
          <cell r="A139" t="str">
            <v>00355</v>
          </cell>
          <cell r="B139" t="str">
            <v>Holsant, B.V.</v>
          </cell>
          <cell r="E139" t="str">
            <v>Holanda</v>
          </cell>
          <cell r="F139" t="str">
            <v>Consolidable</v>
          </cell>
        </row>
        <row r="140">
          <cell r="A140" t="str">
            <v>00357</v>
          </cell>
          <cell r="B140" t="str">
            <v>Holbah</v>
          </cell>
          <cell r="E140" t="str">
            <v>Bahamas</v>
          </cell>
          <cell r="F140" t="str">
            <v>Consolidable</v>
          </cell>
        </row>
        <row r="141">
          <cell r="A141" t="str">
            <v>00358</v>
          </cell>
          <cell r="B141" t="str">
            <v>Ausant Holding GmbH</v>
          </cell>
          <cell r="E141" t="str">
            <v>Austria</v>
          </cell>
          <cell r="F141" t="str">
            <v>Consolidable</v>
          </cell>
        </row>
        <row r="142">
          <cell r="A142" t="str">
            <v>00364</v>
          </cell>
          <cell r="B142" t="str">
            <v>Premises, B.V.</v>
          </cell>
          <cell r="E142" t="str">
            <v>Holanda</v>
          </cell>
          <cell r="F142" t="str">
            <v>Consolidable</v>
          </cell>
        </row>
        <row r="143">
          <cell r="A143" t="str">
            <v>00367</v>
          </cell>
          <cell r="B143" t="str">
            <v>Banco Madesant - Sociedade Unipessoal, S.A.</v>
          </cell>
          <cell r="E143" t="str">
            <v>Portugal</v>
          </cell>
          <cell r="F143" t="str">
            <v>Consolidable financiera</v>
          </cell>
        </row>
        <row r="144">
          <cell r="A144" t="str">
            <v>00368</v>
          </cell>
          <cell r="B144" t="str">
            <v>Parasant S.A.</v>
          </cell>
          <cell r="E144" t="str">
            <v>Suiza</v>
          </cell>
          <cell r="F144" t="str">
            <v>Consolidable</v>
          </cell>
        </row>
        <row r="145">
          <cell r="A145" t="str">
            <v>00369</v>
          </cell>
          <cell r="B145" t="str">
            <v>Holbah II</v>
          </cell>
          <cell r="E145" t="str">
            <v>Bahamas</v>
          </cell>
          <cell r="F145" t="str">
            <v>Consolidable</v>
          </cell>
        </row>
        <row r="146">
          <cell r="A146" t="str">
            <v>00370</v>
          </cell>
          <cell r="B146" t="str">
            <v>Saninv Gestao e Investimentos, sociedade Unipessoal, S.A.</v>
          </cell>
          <cell r="E146" t="str">
            <v>Portugal</v>
          </cell>
          <cell r="F146" t="str">
            <v>Consolidable</v>
          </cell>
        </row>
        <row r="147">
          <cell r="A147" t="str">
            <v>00371</v>
          </cell>
          <cell r="B147" t="str">
            <v>W.N.P.H. Gestao e Investimentos Sociedade Unipessoal, S.A.</v>
          </cell>
          <cell r="E147" t="str">
            <v>Portugal</v>
          </cell>
          <cell r="F147" t="str">
            <v>Consolidable</v>
          </cell>
        </row>
        <row r="148">
          <cell r="A148" t="str">
            <v>00372</v>
          </cell>
          <cell r="B148" t="str">
            <v>Aljardi SGPS, Lda.</v>
          </cell>
          <cell r="E148" t="str">
            <v>Portugal</v>
          </cell>
          <cell r="F148" t="str">
            <v>Consolidable</v>
          </cell>
        </row>
        <row r="149">
          <cell r="A149" t="str">
            <v>00374</v>
          </cell>
          <cell r="B149" t="str">
            <v>Santander Central Hispano Finance, B.V.</v>
          </cell>
          <cell r="E149" t="str">
            <v>Holanda</v>
          </cell>
          <cell r="F149" t="str">
            <v>Consolidable</v>
          </cell>
        </row>
        <row r="150">
          <cell r="A150" t="str">
            <v>00375</v>
          </cell>
          <cell r="B150" t="str">
            <v>Argenline, s.a.</v>
          </cell>
          <cell r="E150" t="str">
            <v>Uruguay</v>
          </cell>
          <cell r="F150" t="str">
            <v>Consolidable</v>
          </cell>
        </row>
        <row r="151">
          <cell r="A151" t="str">
            <v>00376</v>
          </cell>
          <cell r="B151" t="str">
            <v>Banco Santander, S.A.</v>
          </cell>
          <cell r="E151" t="str">
            <v>Brasil</v>
          </cell>
          <cell r="F151" t="str">
            <v>Consolidable financiera</v>
          </cell>
        </row>
        <row r="152">
          <cell r="A152" t="str">
            <v>00377</v>
          </cell>
          <cell r="B152" t="str">
            <v>Santander Banespa Cia de Arrendamiento Mercantil</v>
          </cell>
          <cell r="E152" t="str">
            <v>Brasil</v>
          </cell>
          <cell r="F152" t="str">
            <v>Consolidable financiera</v>
          </cell>
        </row>
        <row r="153">
          <cell r="A153" t="str">
            <v>00385</v>
          </cell>
          <cell r="B153" t="str">
            <v>Santander Seguros, S.A.</v>
          </cell>
          <cell r="E153" t="str">
            <v>Brasil</v>
          </cell>
          <cell r="F153" t="str">
            <v>Otras entidades consolidables</v>
          </cell>
        </row>
        <row r="154">
          <cell r="A154" t="str">
            <v>00388</v>
          </cell>
          <cell r="B154" t="str">
            <v>Bozano, Simonsen Latín América, s.a.</v>
          </cell>
          <cell r="E154" t="str">
            <v>Argentina</v>
          </cell>
          <cell r="F154" t="str">
            <v>Consolidable</v>
          </cell>
        </row>
        <row r="155">
          <cell r="A155" t="str">
            <v>00396</v>
          </cell>
          <cell r="B155" t="str">
            <v>Banespa, s.a. Corretora de Cambio e Titulos</v>
          </cell>
          <cell r="E155" t="str">
            <v>Brasil</v>
          </cell>
          <cell r="F155" t="str">
            <v>Consolidable</v>
          </cell>
        </row>
        <row r="156">
          <cell r="A156" t="str">
            <v>00398</v>
          </cell>
          <cell r="B156" t="str">
            <v>Banespa, S.A Serv Tec Adm e de Corret Segs.</v>
          </cell>
          <cell r="E156" t="str">
            <v>Brasil</v>
          </cell>
          <cell r="F156" t="str">
            <v>Consolidable</v>
          </cell>
        </row>
        <row r="157">
          <cell r="A157" t="str">
            <v>00399</v>
          </cell>
          <cell r="B157" t="str">
            <v>B.R.S. Investment S.A.</v>
          </cell>
          <cell r="E157" t="str">
            <v>Argentina</v>
          </cell>
          <cell r="F157" t="str">
            <v>Consolidable</v>
          </cell>
        </row>
        <row r="158">
          <cell r="A158" t="str">
            <v>00400</v>
          </cell>
          <cell r="B158" t="str">
            <v>Santander Investment Services, S.A.</v>
          </cell>
          <cell r="E158" t="str">
            <v>España</v>
          </cell>
          <cell r="F158" t="str">
            <v>Consolidable financiera</v>
          </cell>
        </row>
        <row r="159">
          <cell r="A159" t="str">
            <v>00402</v>
          </cell>
          <cell r="B159" t="str">
            <v>Santander Central Hispano Bolsa, S.V., S.A.</v>
          </cell>
          <cell r="E159" t="str">
            <v>España</v>
          </cell>
          <cell r="F159" t="str">
            <v>Consolidable</v>
          </cell>
        </row>
        <row r="160">
          <cell r="A160" t="str">
            <v>00403</v>
          </cell>
          <cell r="B160" t="str">
            <v>Santander Carteras S.G.C., S.A.</v>
          </cell>
          <cell r="E160" t="str">
            <v>España</v>
          </cell>
          <cell r="F160" t="str">
            <v>Consolidable</v>
          </cell>
        </row>
        <row r="161">
          <cell r="A161" t="str">
            <v>00406</v>
          </cell>
          <cell r="B161" t="str">
            <v>Vista Capital de Expansión, s.a. S.G.E.C.R.</v>
          </cell>
          <cell r="E161" t="str">
            <v>España</v>
          </cell>
          <cell r="F161" t="str">
            <v>Consolidable</v>
          </cell>
        </row>
        <row r="162">
          <cell r="A162" t="str">
            <v>00407</v>
          </cell>
          <cell r="B162" t="str">
            <v xml:space="preserve">Santander Investment I, S.A. </v>
          </cell>
          <cell r="E162" t="str">
            <v>España</v>
          </cell>
          <cell r="F162" t="str">
            <v>Consolidable</v>
          </cell>
        </row>
        <row r="163">
          <cell r="A163" t="str">
            <v>00408</v>
          </cell>
          <cell r="B163" t="str">
            <v>Vista Desarrollo, S.A. SCR</v>
          </cell>
          <cell r="E163" t="str">
            <v>España</v>
          </cell>
          <cell r="F163" t="str">
            <v>Consolidable</v>
          </cell>
        </row>
        <row r="164">
          <cell r="A164" t="str">
            <v>00409</v>
          </cell>
          <cell r="B164" t="str">
            <v>Santander Asset Management, S.L.</v>
          </cell>
          <cell r="E164" t="str">
            <v>España</v>
          </cell>
          <cell r="F164" t="str">
            <v>Consolidable</v>
          </cell>
        </row>
        <row r="165">
          <cell r="A165" t="str">
            <v>00410</v>
          </cell>
          <cell r="B165" t="str">
            <v>Optimal investment services</v>
          </cell>
          <cell r="E165" t="str">
            <v>Suiza</v>
          </cell>
          <cell r="F165" t="str">
            <v>Consolidable</v>
          </cell>
        </row>
        <row r="166">
          <cell r="A166" t="str">
            <v>00411</v>
          </cell>
          <cell r="B166" t="str">
            <v>Banco Santander Totta, s.a.</v>
          </cell>
          <cell r="E166" t="str">
            <v>Portugal</v>
          </cell>
          <cell r="F166" t="str">
            <v>Consolidable financiera</v>
          </cell>
        </row>
        <row r="167">
          <cell r="A167" t="str">
            <v>00414</v>
          </cell>
          <cell r="B167" t="str">
            <v>Totta &amp; Açores, Inc. Newark</v>
          </cell>
          <cell r="E167" t="str">
            <v>Estados Unidos</v>
          </cell>
          <cell r="F167" t="str">
            <v>Consolidable financiera</v>
          </cell>
        </row>
        <row r="168">
          <cell r="A168" t="str">
            <v>00415</v>
          </cell>
          <cell r="B168" t="str">
            <v>Totta &amp; Açores Ct. Inc. - Naugatuck</v>
          </cell>
          <cell r="E168" t="str">
            <v>Estados Unidos</v>
          </cell>
          <cell r="F168" t="str">
            <v>Consolidable financiera</v>
          </cell>
        </row>
        <row r="169">
          <cell r="A169" t="str">
            <v>00419</v>
          </cell>
          <cell r="B169" t="str">
            <v>Totta &amp; Açores Financing, Limited</v>
          </cell>
          <cell r="E169" t="str">
            <v>Islas Caimán</v>
          </cell>
          <cell r="F169" t="str">
            <v>Consolidable financiera</v>
          </cell>
        </row>
        <row r="170">
          <cell r="A170" t="str">
            <v>00420</v>
          </cell>
          <cell r="B170" t="str">
            <v>Pinto Totta International Finance, Limited</v>
          </cell>
          <cell r="E170" t="str">
            <v>Islas Caimán</v>
          </cell>
          <cell r="F170" t="str">
            <v>Consolidable financiera</v>
          </cell>
        </row>
        <row r="171">
          <cell r="A171" t="str">
            <v>00421</v>
          </cell>
          <cell r="B171" t="str">
            <v>Totta Ireland, PLC</v>
          </cell>
          <cell r="E171" t="str">
            <v>Irlanda</v>
          </cell>
          <cell r="F171" t="str">
            <v>Consolidable financiera</v>
          </cell>
        </row>
        <row r="172">
          <cell r="A172" t="str">
            <v>00425</v>
          </cell>
          <cell r="B172" t="str">
            <v>Totta-crédito especializado instituiçâo financeira de crédito, sa (IFIC)</v>
          </cell>
          <cell r="E172" t="str">
            <v>Portugal</v>
          </cell>
          <cell r="F172" t="str">
            <v>Consolidable financiera</v>
          </cell>
        </row>
        <row r="173">
          <cell r="A173" t="str">
            <v>00428</v>
          </cell>
          <cell r="B173" t="str">
            <v>Santander Pensôes - Sociedade Gestora de Fundos de Pensôes, S.A.</v>
          </cell>
          <cell r="E173" t="str">
            <v>Portugal</v>
          </cell>
          <cell r="F173" t="str">
            <v>Consolidable</v>
          </cell>
        </row>
        <row r="174">
          <cell r="A174" t="str">
            <v>00436</v>
          </cell>
          <cell r="B174" t="str">
            <v>Santander Gestâo de Activos, SGPS, S.A.</v>
          </cell>
          <cell r="E174" t="str">
            <v>Portugal</v>
          </cell>
          <cell r="F174" t="str">
            <v>Consolidable</v>
          </cell>
        </row>
        <row r="175">
          <cell r="A175" t="str">
            <v>00437</v>
          </cell>
          <cell r="B175" t="str">
            <v>Totta &amp; Açores Finance Ireland, Limited</v>
          </cell>
          <cell r="E175" t="str">
            <v>Irlanda</v>
          </cell>
          <cell r="F175" t="str">
            <v>Consolidable</v>
          </cell>
        </row>
        <row r="176">
          <cell r="A176" t="str">
            <v>00442</v>
          </cell>
          <cell r="B176" t="str">
            <v>Totta Urbe - Empresa de Administraçâo e Construçôes, S.A.</v>
          </cell>
          <cell r="E176" t="str">
            <v>Portugal</v>
          </cell>
          <cell r="F176" t="str">
            <v>Consolidable</v>
          </cell>
        </row>
        <row r="177">
          <cell r="A177" t="str">
            <v>00445</v>
          </cell>
          <cell r="B177" t="str">
            <v>Taxagest - Sociedade Gestora de Participaçoes Sociais, S.A.</v>
          </cell>
          <cell r="E177" t="str">
            <v>Portugal</v>
          </cell>
          <cell r="F177" t="str">
            <v>Consolidable</v>
          </cell>
        </row>
        <row r="178">
          <cell r="A178" t="str">
            <v>00447</v>
          </cell>
          <cell r="B178" t="str">
            <v>Totta Seguros, Companhia de seguros de vida, s.a.</v>
          </cell>
          <cell r="E178" t="str">
            <v>Portugal</v>
          </cell>
          <cell r="F178" t="str">
            <v>Otras entidades consolidables</v>
          </cell>
        </row>
        <row r="179">
          <cell r="A179" t="str">
            <v>00448</v>
          </cell>
          <cell r="B179" t="str">
            <v>Integritas Trust SA</v>
          </cell>
          <cell r="E179" t="str">
            <v>Suiza</v>
          </cell>
          <cell r="F179" t="str">
            <v>Consolidable</v>
          </cell>
        </row>
        <row r="180">
          <cell r="A180" t="str">
            <v>00451</v>
          </cell>
          <cell r="B180" t="str">
            <v>Foggia, S.G.P.S., S.A.</v>
          </cell>
          <cell r="E180" t="str">
            <v>Portugal</v>
          </cell>
          <cell r="F180" t="str">
            <v>Consolidable</v>
          </cell>
        </row>
        <row r="181">
          <cell r="A181" t="str">
            <v>00452</v>
          </cell>
          <cell r="B181" t="str">
            <v>CC-Leasing Austria Gesellschaft m.b.H.</v>
          </cell>
          <cell r="E181" t="str">
            <v>Austria</v>
          </cell>
          <cell r="F181" t="str">
            <v>Consolidable financiera</v>
          </cell>
        </row>
        <row r="182">
          <cell r="A182" t="str">
            <v>00453</v>
          </cell>
          <cell r="B182" t="str">
            <v>Afinidad AFAP, s.a.</v>
          </cell>
          <cell r="E182" t="str">
            <v>Uruguay</v>
          </cell>
          <cell r="F182" t="str">
            <v>Consolidable</v>
          </cell>
        </row>
        <row r="183">
          <cell r="A183" t="str">
            <v>00454</v>
          </cell>
          <cell r="B183" t="str">
            <v>Cantabria Capital, S.G.E.C.R., S.A.</v>
          </cell>
          <cell r="E183" t="str">
            <v>España</v>
          </cell>
          <cell r="F183" t="str">
            <v>Asociada en equivalencia</v>
          </cell>
        </row>
        <row r="184">
          <cell r="A184" t="str">
            <v>00456</v>
          </cell>
          <cell r="B184" t="str">
            <v>Serfin International Bank and Trust</v>
          </cell>
          <cell r="E184" t="str">
            <v>Islas Caimán</v>
          </cell>
          <cell r="F184" t="str">
            <v>Consolidable financiera</v>
          </cell>
        </row>
        <row r="185">
          <cell r="A185" t="str">
            <v>00457</v>
          </cell>
          <cell r="B185" t="str">
            <v>Serfin VII</v>
          </cell>
          <cell r="E185" t="str">
            <v>Islas Caimán</v>
          </cell>
          <cell r="F185" t="str">
            <v>Consolidable</v>
          </cell>
        </row>
        <row r="186">
          <cell r="A186" t="str">
            <v>00459</v>
          </cell>
          <cell r="B186" t="str">
            <v>Fondo Inverpro, S.A. De C.V.</v>
          </cell>
          <cell r="E186" t="str">
            <v>México</v>
          </cell>
          <cell r="F186" t="str">
            <v>Consolidable</v>
          </cell>
        </row>
        <row r="187">
          <cell r="A187" t="str">
            <v>00462</v>
          </cell>
          <cell r="B187" t="str">
            <v>Operadora de Derivados Serfin, S.A. De C.V.</v>
          </cell>
          <cell r="E187" t="str">
            <v>México</v>
          </cell>
          <cell r="F187" t="str">
            <v>Consolidable</v>
          </cell>
        </row>
        <row r="188">
          <cell r="A188" t="str">
            <v>00480</v>
          </cell>
          <cell r="B188" t="str">
            <v>Inversiones Estratégicas, S.A. De C.V.</v>
          </cell>
          <cell r="E188" t="str">
            <v>México</v>
          </cell>
          <cell r="F188" t="str">
            <v>Consolidable</v>
          </cell>
        </row>
        <row r="189">
          <cell r="A189" t="str">
            <v>00482</v>
          </cell>
          <cell r="B189" t="str">
            <v>Pacale, S.A. De C.V.</v>
          </cell>
          <cell r="E189" t="str">
            <v>México</v>
          </cell>
          <cell r="F189" t="str">
            <v>Consolidable</v>
          </cell>
        </row>
        <row r="190">
          <cell r="A190" t="str">
            <v>00483</v>
          </cell>
          <cell r="B190" t="str">
            <v>Inmobiliaria Lerma y Amazonas, S.A. De C.V.</v>
          </cell>
          <cell r="E190" t="str">
            <v>México</v>
          </cell>
          <cell r="F190" t="str">
            <v>Consolidable</v>
          </cell>
        </row>
        <row r="191">
          <cell r="A191" t="str">
            <v>00485</v>
          </cell>
          <cell r="B191" t="str">
            <v>Fideicomiso GFSSLPT Banca Serfín, S.A.</v>
          </cell>
          <cell r="E191" t="str">
            <v>México</v>
          </cell>
          <cell r="F191" t="str">
            <v>Consolidable</v>
          </cell>
        </row>
        <row r="192">
          <cell r="A192" t="str">
            <v>00487</v>
          </cell>
          <cell r="B192" t="str">
            <v>Seguros Serfin , S.A. De C.V.</v>
          </cell>
          <cell r="E192" t="str">
            <v>México</v>
          </cell>
          <cell r="F192" t="str">
            <v>Otras entidades consolidables</v>
          </cell>
        </row>
        <row r="193">
          <cell r="A193" t="str">
            <v>00488</v>
          </cell>
          <cell r="B193" t="str">
            <v>Servicios Corporativos Seguros Serfin, S.A. De C.V.</v>
          </cell>
          <cell r="E193" t="str">
            <v>México</v>
          </cell>
          <cell r="F193" t="str">
            <v>Otras entidades consolidables</v>
          </cell>
        </row>
        <row r="194">
          <cell r="A194" t="str">
            <v>00489</v>
          </cell>
          <cell r="B194" t="str">
            <v>Almacenadora Serfin, S.A. De C.V.</v>
          </cell>
          <cell r="E194" t="str">
            <v>México</v>
          </cell>
          <cell r="F194" t="str">
            <v>Otras entidades consolidables</v>
          </cell>
        </row>
        <row r="195">
          <cell r="A195" t="str">
            <v>00491</v>
          </cell>
          <cell r="B195" t="str">
            <v>Servicios Corporativos Serfin, S.A. De C.V.</v>
          </cell>
          <cell r="E195" t="str">
            <v>México</v>
          </cell>
          <cell r="F195" t="str">
            <v>Otras entidades consolidables</v>
          </cell>
        </row>
        <row r="196">
          <cell r="A196" t="str">
            <v>00492</v>
          </cell>
          <cell r="B196" t="str">
            <v>Instituto Serfin, A.C.</v>
          </cell>
          <cell r="E196" t="str">
            <v>México</v>
          </cell>
          <cell r="F196" t="str">
            <v>Otras entidades consolidables</v>
          </cell>
        </row>
        <row r="197">
          <cell r="A197" t="str">
            <v>00494</v>
          </cell>
          <cell r="B197" t="str">
            <v>Servicios de cobranza, recuperación y seguimiento, s.a. de c.v.</v>
          </cell>
          <cell r="E197" t="str">
            <v>México</v>
          </cell>
          <cell r="F197" t="str">
            <v>Consolidable</v>
          </cell>
        </row>
        <row r="198">
          <cell r="A198" t="str">
            <v>00495</v>
          </cell>
          <cell r="B198" t="str">
            <v>Operadora de activos Alfa, s.a. de c.v.</v>
          </cell>
          <cell r="E198" t="str">
            <v>México</v>
          </cell>
          <cell r="F198" t="str">
            <v>Asociada en equivalencia</v>
          </cell>
        </row>
        <row r="199">
          <cell r="A199" t="str">
            <v>00496</v>
          </cell>
          <cell r="B199" t="str">
            <v>Promoción de Servicios Integrales, S.A. De C.V.</v>
          </cell>
          <cell r="E199" t="str">
            <v>México</v>
          </cell>
          <cell r="F199" t="str">
            <v>Consolidable</v>
          </cell>
        </row>
        <row r="200">
          <cell r="A200" t="str">
            <v>00497</v>
          </cell>
          <cell r="B200" t="str">
            <v>Sociedad mexicana de arrendamiento puro, s.a. De c.v.</v>
          </cell>
          <cell r="E200" t="str">
            <v>México</v>
          </cell>
          <cell r="F200" t="str">
            <v>Otras entidades consolidables</v>
          </cell>
        </row>
        <row r="201">
          <cell r="A201" t="str">
            <v>00498</v>
          </cell>
          <cell r="B201" t="str">
            <v>Efectividad en medios de pago, S.A. de C.V.</v>
          </cell>
          <cell r="E201" t="str">
            <v>México</v>
          </cell>
          <cell r="F201" t="str">
            <v>Consolidable</v>
          </cell>
        </row>
        <row r="202">
          <cell r="A202" t="str">
            <v>00499</v>
          </cell>
          <cell r="B202" t="str">
            <v>AcciónTecnológica Educativa Atenet, s.a.</v>
          </cell>
          <cell r="D202" t="str">
            <v>Perdidas</v>
          </cell>
          <cell r="E202" t="str">
            <v>España</v>
          </cell>
          <cell r="F202" t="str">
            <v>Asociada en equivalencia</v>
          </cell>
        </row>
        <row r="203">
          <cell r="A203" t="str">
            <v>00503</v>
          </cell>
          <cell r="B203" t="str">
            <v>Santander S.G.F.I.M., S.A.</v>
          </cell>
          <cell r="E203" t="str">
            <v>Portugal</v>
          </cell>
          <cell r="F203" t="str">
            <v>Consolidable</v>
          </cell>
        </row>
        <row r="204">
          <cell r="A204" t="str">
            <v>00504</v>
          </cell>
          <cell r="B204" t="str">
            <v>B.S.N. Portugal, S.A.</v>
          </cell>
          <cell r="E204" t="str">
            <v>Portugal</v>
          </cell>
          <cell r="F204" t="str">
            <v>Consolidable financiera</v>
          </cell>
        </row>
        <row r="205">
          <cell r="A205" t="str">
            <v>00506</v>
          </cell>
          <cell r="B205" t="str">
            <v>Swesant Merchant S.A.</v>
          </cell>
          <cell r="E205" t="str">
            <v>Suiza</v>
          </cell>
          <cell r="F205" t="str">
            <v>Consolidable</v>
          </cell>
        </row>
        <row r="206">
          <cell r="A206" t="str">
            <v>00508</v>
          </cell>
          <cell r="B206" t="str">
            <v>Santander Global Services</v>
          </cell>
          <cell r="E206" t="str">
            <v>Uruguay</v>
          </cell>
          <cell r="F206" t="str">
            <v>Consolidable</v>
          </cell>
        </row>
        <row r="207">
          <cell r="A207" t="str">
            <v>00511</v>
          </cell>
          <cell r="B207" t="str">
            <v>Santander Merchant S.A.</v>
          </cell>
          <cell r="E207" t="str">
            <v>Argentina</v>
          </cell>
          <cell r="F207" t="str">
            <v>Consolidable</v>
          </cell>
        </row>
        <row r="208">
          <cell r="A208" t="str">
            <v>00512</v>
          </cell>
          <cell r="B208" t="str">
            <v xml:space="preserve">Santander Investment Bank </v>
          </cell>
          <cell r="E208" t="str">
            <v>Bahamas</v>
          </cell>
          <cell r="F208" t="str">
            <v>Consolidable financiera</v>
          </cell>
        </row>
        <row r="209">
          <cell r="A209" t="str">
            <v>00513</v>
          </cell>
          <cell r="B209" t="str">
            <v>Santander Sociedad de Bolsa S.A.</v>
          </cell>
          <cell r="E209" t="str">
            <v>Argentina</v>
          </cell>
          <cell r="F209" t="str">
            <v>Consolidable</v>
          </cell>
        </row>
        <row r="210">
          <cell r="A210" t="str">
            <v>00514</v>
          </cell>
          <cell r="B210" t="str">
            <v>Santander Central Hispano Asset Management Bahamas Inc.</v>
          </cell>
          <cell r="E210" t="str">
            <v>Bahamas</v>
          </cell>
          <cell r="F210" t="str">
            <v>Consolidable</v>
          </cell>
        </row>
        <row r="211">
          <cell r="A211" t="str">
            <v>00515</v>
          </cell>
          <cell r="B211" t="str">
            <v>Holneth Merchant, B.V.</v>
          </cell>
          <cell r="E211" t="str">
            <v>Holanda</v>
          </cell>
          <cell r="F211" t="str">
            <v>Consolidable</v>
          </cell>
        </row>
        <row r="212">
          <cell r="A212" t="str">
            <v>00516</v>
          </cell>
          <cell r="B212" t="str">
            <v>Ausant Merchant Participations GmbH</v>
          </cell>
          <cell r="E212" t="str">
            <v>Austria</v>
          </cell>
          <cell r="F212" t="str">
            <v>Consolidable</v>
          </cell>
        </row>
        <row r="213">
          <cell r="A213" t="str">
            <v>00517</v>
          </cell>
          <cell r="B213" t="str">
            <v>Operadora de activos Beta s.a. de c.v.</v>
          </cell>
          <cell r="E213" t="str">
            <v>México</v>
          </cell>
          <cell r="F213" t="str">
            <v>Asociada en equivalencia</v>
          </cell>
        </row>
        <row r="214">
          <cell r="A214" t="str">
            <v>00518</v>
          </cell>
          <cell r="B214" t="str">
            <v>Santander Investment Gerente FCI</v>
          </cell>
          <cell r="E214" t="str">
            <v>Argentina</v>
          </cell>
          <cell r="F214" t="str">
            <v>Consolidable</v>
          </cell>
        </row>
        <row r="215">
          <cell r="A215" t="str">
            <v>00519</v>
          </cell>
          <cell r="B215" t="str">
            <v>Promociones y Desarrollo Bansa, S.A. De C.V.</v>
          </cell>
          <cell r="E215" t="str">
            <v>México</v>
          </cell>
          <cell r="F215" t="str">
            <v>Consolidable</v>
          </cell>
        </row>
        <row r="216">
          <cell r="A216" t="str">
            <v>00520</v>
          </cell>
          <cell r="B216" t="str">
            <v>Inmobiliaria Santander México, S.A de C.V.</v>
          </cell>
          <cell r="E216" t="str">
            <v>México</v>
          </cell>
          <cell r="F216" t="str">
            <v>Consolidable</v>
          </cell>
        </row>
        <row r="217">
          <cell r="A217" t="str">
            <v>00521</v>
          </cell>
          <cell r="B217" t="str">
            <v>Santander Investment Chile, Ltda.</v>
          </cell>
          <cell r="E217" t="str">
            <v>Chile</v>
          </cell>
          <cell r="F217" t="str">
            <v>Consolidable</v>
          </cell>
        </row>
        <row r="218">
          <cell r="A218" t="str">
            <v>00522</v>
          </cell>
          <cell r="B218" t="str">
            <v>Afisa, S.A.</v>
          </cell>
          <cell r="E218" t="str">
            <v>Chile</v>
          </cell>
          <cell r="F218" t="str">
            <v>Consolidable</v>
          </cell>
        </row>
        <row r="219">
          <cell r="A219" t="str">
            <v>00524</v>
          </cell>
          <cell r="B219" t="str">
            <v>Valores Santander</v>
          </cell>
          <cell r="E219" t="str">
            <v>Venezuela</v>
          </cell>
          <cell r="F219" t="str">
            <v>Consolidable</v>
          </cell>
        </row>
        <row r="220">
          <cell r="A220" t="str">
            <v>00528</v>
          </cell>
          <cell r="B220" t="str">
            <v>Santander Inversiones, S.A.</v>
          </cell>
          <cell r="E220" t="str">
            <v>Chile</v>
          </cell>
          <cell r="F220" t="str">
            <v>Consolidable</v>
          </cell>
        </row>
        <row r="221">
          <cell r="A221" t="str">
            <v>00530</v>
          </cell>
          <cell r="B221" t="str">
            <v>Santander Merchant Bank</v>
          </cell>
          <cell r="E221" t="str">
            <v>Bahamas</v>
          </cell>
          <cell r="F221" t="str">
            <v>Consolidable financiera</v>
          </cell>
        </row>
        <row r="222">
          <cell r="A222" t="str">
            <v>00532</v>
          </cell>
          <cell r="B222" t="str">
            <v>Konecta Canarias, s.a..</v>
          </cell>
          <cell r="E222" t="str">
            <v>España</v>
          </cell>
          <cell r="F222" t="str">
            <v>Asociada en equivalencia</v>
          </cell>
        </row>
        <row r="223">
          <cell r="A223" t="str">
            <v>00533</v>
          </cell>
          <cell r="B223" t="str">
            <v>Santander Investment s.a., Corredores de Bolsa</v>
          </cell>
          <cell r="E223" t="str">
            <v>Chile</v>
          </cell>
          <cell r="F223" t="str">
            <v>Consolidable</v>
          </cell>
        </row>
        <row r="224">
          <cell r="A224" t="str">
            <v>00536</v>
          </cell>
          <cell r="B224" t="str">
            <v>Santander Management Latinoamérica B.V.</v>
          </cell>
          <cell r="E224" t="str">
            <v>Holanda</v>
          </cell>
          <cell r="F224" t="str">
            <v>Consolidable</v>
          </cell>
        </row>
        <row r="225">
          <cell r="A225" t="str">
            <v>00537</v>
          </cell>
          <cell r="B225" t="str">
            <v>Santander Central Hispano Trade Services Ltd.</v>
          </cell>
          <cell r="E225" t="str">
            <v>Hong-Kong</v>
          </cell>
          <cell r="F225" t="str">
            <v>Consolidable</v>
          </cell>
        </row>
        <row r="226">
          <cell r="A226" t="str">
            <v>00540</v>
          </cell>
          <cell r="B226" t="str">
            <v>Santander Investment Limited</v>
          </cell>
          <cell r="E226" t="str">
            <v>Bahamas</v>
          </cell>
          <cell r="F226" t="str">
            <v>Consolidable</v>
          </cell>
        </row>
        <row r="227">
          <cell r="A227" t="str">
            <v>00543</v>
          </cell>
          <cell r="B227" t="str">
            <v xml:space="preserve">Sinvest inversiones y asesorias limitada. </v>
          </cell>
          <cell r="E227" t="str">
            <v>Chile</v>
          </cell>
          <cell r="F227" t="str">
            <v>Consolidable</v>
          </cell>
        </row>
        <row r="228">
          <cell r="A228" t="str">
            <v>00544</v>
          </cell>
          <cell r="B228" t="str">
            <v>Santander Investment Securities Inc.</v>
          </cell>
          <cell r="E228" t="str">
            <v>Estados Unidos</v>
          </cell>
          <cell r="F228" t="str">
            <v>Consolidable</v>
          </cell>
        </row>
        <row r="229">
          <cell r="A229" t="str">
            <v>00546</v>
          </cell>
          <cell r="B229" t="str">
            <v>Santander Financial Products</v>
          </cell>
          <cell r="E229" t="str">
            <v>Irlanda</v>
          </cell>
          <cell r="F229" t="str">
            <v>Consolidable</v>
          </cell>
        </row>
        <row r="230">
          <cell r="A230" t="str">
            <v>00552</v>
          </cell>
          <cell r="B230" t="str">
            <v>Gestión Santander México, S.A. De C.V.</v>
          </cell>
          <cell r="E230" t="str">
            <v>México</v>
          </cell>
          <cell r="F230" t="str">
            <v>Consolidable</v>
          </cell>
        </row>
        <row r="231">
          <cell r="A231" t="str">
            <v>00556</v>
          </cell>
          <cell r="B231" t="str">
            <v>Portada, S.A.</v>
          </cell>
          <cell r="E231" t="str">
            <v>Chile</v>
          </cell>
          <cell r="F231" t="str">
            <v>Consolidable</v>
          </cell>
        </row>
        <row r="232">
          <cell r="A232" t="str">
            <v>00558</v>
          </cell>
          <cell r="B232" t="str">
            <v>Santander Central Hispano Overseas Bank, Inc</v>
          </cell>
          <cell r="E232" t="str">
            <v>Puerto Rico</v>
          </cell>
          <cell r="F232" t="str">
            <v>Consolidable financiera</v>
          </cell>
        </row>
        <row r="233">
          <cell r="A233" t="str">
            <v>00559</v>
          </cell>
          <cell r="B233" t="str">
            <v>Santander Investment Colombia S.A.</v>
          </cell>
          <cell r="E233" t="str">
            <v>Colombia</v>
          </cell>
          <cell r="F233" t="str">
            <v>Consolidable</v>
          </cell>
        </row>
        <row r="234">
          <cell r="A234" t="str">
            <v>00563</v>
          </cell>
          <cell r="B234" t="str">
            <v>Santander Investment Trust Colombia S.A.</v>
          </cell>
          <cell r="E234" t="str">
            <v>Colombia</v>
          </cell>
          <cell r="F234" t="str">
            <v>Consolidable</v>
          </cell>
        </row>
        <row r="235">
          <cell r="A235" t="str">
            <v>00566</v>
          </cell>
          <cell r="B235" t="str">
            <v>Santander Investment Valores Colombia S.A.</v>
          </cell>
          <cell r="E235" t="str">
            <v>Colombia</v>
          </cell>
          <cell r="F235" t="str">
            <v>Consolidable</v>
          </cell>
        </row>
        <row r="236">
          <cell r="A236" t="str">
            <v>00569</v>
          </cell>
          <cell r="B236" t="str">
            <v>Madeisisa SGPS Sociedade Unipessoal, Lda</v>
          </cell>
          <cell r="E236" t="str">
            <v>Portugal</v>
          </cell>
          <cell r="F236" t="str">
            <v>Consolidable</v>
          </cell>
        </row>
        <row r="237">
          <cell r="A237" t="str">
            <v>00575</v>
          </cell>
          <cell r="B237" t="str">
            <v>Santander Inmobiliaria Colombia Ltd</v>
          </cell>
          <cell r="E237" t="str">
            <v>Colombia</v>
          </cell>
          <cell r="F237" t="str">
            <v>Consolidable</v>
          </cell>
        </row>
        <row r="238">
          <cell r="A238" t="str">
            <v>00579</v>
          </cell>
          <cell r="B238" t="str">
            <v>Linvest, S.A.</v>
          </cell>
          <cell r="E238" t="str">
            <v>Argentina</v>
          </cell>
          <cell r="F238" t="str">
            <v>Otras entidades consolidables</v>
          </cell>
        </row>
        <row r="239">
          <cell r="A239" t="str">
            <v>00580</v>
          </cell>
          <cell r="B239" t="str">
            <v>Altec</v>
          </cell>
          <cell r="E239" t="str">
            <v>Chile</v>
          </cell>
          <cell r="F239" t="str">
            <v>Consolidable</v>
          </cell>
        </row>
        <row r="240">
          <cell r="A240" t="str">
            <v>00581</v>
          </cell>
          <cell r="B240" t="str">
            <v>Universia Brasil, s.a.</v>
          </cell>
          <cell r="E240" t="str">
            <v>Brasil</v>
          </cell>
          <cell r="F240" t="str">
            <v>Otras entidades consolidables</v>
          </cell>
        </row>
        <row r="241">
          <cell r="A241" t="str">
            <v>00582</v>
          </cell>
          <cell r="B241" t="str">
            <v>Servicios Universia Venezuela S.U.V., S.A.</v>
          </cell>
          <cell r="E241" t="str">
            <v>Venezuela</v>
          </cell>
          <cell r="F241" t="str">
            <v>Otras entidades consolidables</v>
          </cell>
        </row>
        <row r="242">
          <cell r="A242" t="str">
            <v>00583</v>
          </cell>
          <cell r="B242" t="str">
            <v>Universia Chile S.A.</v>
          </cell>
          <cell r="E242" t="str">
            <v>Chile</v>
          </cell>
          <cell r="F242" t="str">
            <v>Otras entidades consolidables</v>
          </cell>
        </row>
        <row r="243">
          <cell r="A243" t="str">
            <v>00584</v>
          </cell>
          <cell r="B243" t="str">
            <v>Universia Perú</v>
          </cell>
          <cell r="E243" t="str">
            <v>Perú</v>
          </cell>
          <cell r="F243" t="str">
            <v>Otras entidades consolidables</v>
          </cell>
        </row>
        <row r="244">
          <cell r="A244" t="str">
            <v>00585</v>
          </cell>
          <cell r="B244" t="str">
            <v>Universia Puerto Rico Inc.</v>
          </cell>
          <cell r="E244" t="str">
            <v>Puerto Rico</v>
          </cell>
          <cell r="F244" t="str">
            <v>Otras entidades consolidables</v>
          </cell>
        </row>
        <row r="245">
          <cell r="A245" t="str">
            <v>00586</v>
          </cell>
          <cell r="B245" t="str">
            <v xml:space="preserve">Universia México, S.A. De C.V. </v>
          </cell>
          <cell r="E245" t="str">
            <v>México</v>
          </cell>
          <cell r="F245" t="str">
            <v>Otras entidades consolidables</v>
          </cell>
        </row>
        <row r="246">
          <cell r="A246" t="str">
            <v>00587</v>
          </cell>
          <cell r="B246" t="str">
            <v>Portal Universia Argentina S.A.</v>
          </cell>
          <cell r="E246" t="str">
            <v>Argentina</v>
          </cell>
          <cell r="F246" t="str">
            <v>Otras entidades consolidables</v>
          </cell>
        </row>
        <row r="247">
          <cell r="A247" t="str">
            <v>00588</v>
          </cell>
          <cell r="B247" t="str">
            <v>Universia Colombia</v>
          </cell>
          <cell r="E247" t="str">
            <v>Colombia</v>
          </cell>
          <cell r="F247" t="str">
            <v>Otras entidades consolidables</v>
          </cell>
        </row>
        <row r="248">
          <cell r="A248" t="str">
            <v>00589</v>
          </cell>
          <cell r="B248" t="str">
            <v>Portal Universia Portugal S.A.</v>
          </cell>
          <cell r="E248" t="str">
            <v>Portugal</v>
          </cell>
          <cell r="F248" t="str">
            <v>Otras entidades consolidables</v>
          </cell>
        </row>
        <row r="249">
          <cell r="A249" t="str">
            <v>00590</v>
          </cell>
          <cell r="B249" t="str">
            <v>América Latina Tecnología de México, S.A. De C.V.</v>
          </cell>
          <cell r="E249" t="str">
            <v>México</v>
          </cell>
          <cell r="F249" t="str">
            <v>Consolidable</v>
          </cell>
        </row>
        <row r="250">
          <cell r="A250" t="str">
            <v>00598</v>
          </cell>
          <cell r="B250" t="str">
            <v>Grupo Konecta Net, s.l.</v>
          </cell>
          <cell r="E250" t="str">
            <v>España</v>
          </cell>
          <cell r="F250" t="str">
            <v>Asociada en equivalencia</v>
          </cell>
        </row>
        <row r="251">
          <cell r="A251" t="str">
            <v>00599</v>
          </cell>
          <cell r="B251" t="str">
            <v>Ingeniería de Software bancario, s.l.</v>
          </cell>
          <cell r="E251" t="str">
            <v>España</v>
          </cell>
          <cell r="F251" t="str">
            <v>Consolidable</v>
          </cell>
        </row>
        <row r="252">
          <cell r="A252" t="str">
            <v>00600</v>
          </cell>
          <cell r="B252" t="str">
            <v>Sistemas 4B, S.A.</v>
          </cell>
          <cell r="E252" t="str">
            <v>España</v>
          </cell>
          <cell r="F252" t="str">
            <v>Consolidable financiera</v>
          </cell>
        </row>
        <row r="253">
          <cell r="A253" t="str">
            <v>00601</v>
          </cell>
          <cell r="B253" t="str">
            <v>Santander Seguros y Reaseguros, compañía aseguradora, S.A.</v>
          </cell>
          <cell r="E253" t="str">
            <v>España</v>
          </cell>
          <cell r="F253" t="str">
            <v>Otras entidades consolidables</v>
          </cell>
        </row>
        <row r="254">
          <cell r="A254" t="str">
            <v>00604</v>
          </cell>
          <cell r="B254" t="str">
            <v>Marismas del Astillero</v>
          </cell>
          <cell r="E254" t="str">
            <v>España</v>
          </cell>
          <cell r="F254" t="str">
            <v>Otras entidades consolidables</v>
          </cell>
        </row>
        <row r="255">
          <cell r="A255" t="str">
            <v>00607</v>
          </cell>
          <cell r="B255" t="str">
            <v xml:space="preserve">Herlosacantos </v>
          </cell>
          <cell r="E255" t="str">
            <v>España</v>
          </cell>
          <cell r="F255" t="str">
            <v>Otras entidades consolidables</v>
          </cell>
        </row>
        <row r="256">
          <cell r="A256" t="str">
            <v>00609</v>
          </cell>
          <cell r="B256" t="str">
            <v>Certidesa, S.L.</v>
          </cell>
          <cell r="E256" t="str">
            <v>España</v>
          </cell>
          <cell r="F256" t="str">
            <v>Otras entidades consolidables</v>
          </cell>
        </row>
        <row r="257">
          <cell r="A257" t="str">
            <v>00615</v>
          </cell>
          <cell r="B257" t="str">
            <v>Santander Consumer Finance Correduría de Seguros, S.A.</v>
          </cell>
          <cell r="E257" t="str">
            <v>España</v>
          </cell>
          <cell r="F257" t="str">
            <v>Otras entidades consolidables</v>
          </cell>
        </row>
        <row r="258">
          <cell r="A258" t="str">
            <v>00620</v>
          </cell>
          <cell r="B258" t="str">
            <v>Carpe Diem Salud, S.L.</v>
          </cell>
          <cell r="E258" t="str">
            <v>España</v>
          </cell>
          <cell r="F258" t="str">
            <v>Otras entidades consolidables</v>
          </cell>
        </row>
        <row r="259">
          <cell r="A259" t="str">
            <v>00621</v>
          </cell>
          <cell r="B259" t="str">
            <v>Catmoll, S.L.</v>
          </cell>
          <cell r="E259" t="str">
            <v>España</v>
          </cell>
          <cell r="F259" t="str">
            <v>Otras entidades consolidables</v>
          </cell>
        </row>
        <row r="260">
          <cell r="A260" t="str">
            <v>00627</v>
          </cell>
          <cell r="B260" t="str">
            <v>Gestión de Actividades Tecnológicas, S.A.</v>
          </cell>
          <cell r="E260" t="str">
            <v>España</v>
          </cell>
          <cell r="F260" t="str">
            <v>Consolidable</v>
          </cell>
        </row>
        <row r="261">
          <cell r="A261" t="str">
            <v>00629</v>
          </cell>
          <cell r="B261" t="str">
            <v>H.B.F. Auto-renting, S.A.</v>
          </cell>
          <cell r="E261" t="str">
            <v>España</v>
          </cell>
          <cell r="F261" t="str">
            <v>Otras entidades consolidables</v>
          </cell>
        </row>
        <row r="262">
          <cell r="A262" t="str">
            <v>00630</v>
          </cell>
          <cell r="B262" t="str">
            <v>Hispamer Renting, S.A.</v>
          </cell>
          <cell r="E262" t="str">
            <v>España</v>
          </cell>
          <cell r="F262" t="str">
            <v>Otras entidades consolidables</v>
          </cell>
        </row>
        <row r="263">
          <cell r="A263" t="str">
            <v>00631</v>
          </cell>
          <cell r="B263" t="str">
            <v>Reintegra</v>
          </cell>
          <cell r="E263" t="str">
            <v>España</v>
          </cell>
          <cell r="F263" t="str">
            <v>Asociada en equivalencia</v>
          </cell>
        </row>
        <row r="264">
          <cell r="A264" t="str">
            <v>00632</v>
          </cell>
          <cell r="B264" t="str">
            <v>Ciudad Financiera, s.a.</v>
          </cell>
          <cell r="E264" t="str">
            <v>España</v>
          </cell>
          <cell r="F264" t="str">
            <v>Consolidable</v>
          </cell>
        </row>
        <row r="265">
          <cell r="A265" t="str">
            <v>00634</v>
          </cell>
          <cell r="B265" t="str">
            <v>Laparanza, S.A.</v>
          </cell>
          <cell r="E265" t="str">
            <v>España</v>
          </cell>
          <cell r="F265" t="str">
            <v>Otras entidades consolidables</v>
          </cell>
        </row>
        <row r="266">
          <cell r="A266" t="str">
            <v>00636</v>
          </cell>
          <cell r="B266" t="str">
            <v>Moneda y Crédito, S.A.</v>
          </cell>
          <cell r="E266" t="str">
            <v>España</v>
          </cell>
          <cell r="F266" t="str">
            <v>Otras entidades consolidables</v>
          </cell>
        </row>
        <row r="267">
          <cell r="A267" t="str">
            <v>00637</v>
          </cell>
          <cell r="B267" t="str">
            <v>Nisa Santander, S.A.</v>
          </cell>
          <cell r="E267" t="str">
            <v>España</v>
          </cell>
          <cell r="F267" t="str">
            <v>Otras entidades consolidables</v>
          </cell>
        </row>
        <row r="268">
          <cell r="A268" t="str">
            <v>00639</v>
          </cell>
          <cell r="B268" t="str">
            <v>Arena Communications Network</v>
          </cell>
          <cell r="E268" t="str">
            <v>España</v>
          </cell>
          <cell r="F268" t="str">
            <v>Asociada en equivalencia</v>
          </cell>
        </row>
        <row r="269">
          <cell r="A269" t="str">
            <v>00640</v>
          </cell>
          <cell r="B269" t="str">
            <v xml:space="preserve">Inversiones Marítimas del Mediterráneo, S.A. </v>
          </cell>
          <cell r="E269" t="str">
            <v>España</v>
          </cell>
          <cell r="F269" t="str">
            <v>Otras entidades consolidables</v>
          </cell>
        </row>
        <row r="270">
          <cell r="A270" t="str">
            <v>00642</v>
          </cell>
          <cell r="B270" t="str">
            <v>Marítima Aitana, S.A.</v>
          </cell>
          <cell r="D270" t="str">
            <v>No se contempla</v>
          </cell>
          <cell r="E270" t="str">
            <v>España</v>
          </cell>
          <cell r="F270" t="str">
            <v>Otras entidades consolidables</v>
          </cell>
        </row>
        <row r="271">
          <cell r="A271" t="str">
            <v>00649</v>
          </cell>
          <cell r="B271" t="str">
            <v>Accordfin España, E.F.C., s.a.</v>
          </cell>
          <cell r="E271" t="str">
            <v>España</v>
          </cell>
          <cell r="F271" t="str">
            <v>Asociada en equivalencia</v>
          </cell>
        </row>
        <row r="272">
          <cell r="A272" t="str">
            <v>00650</v>
          </cell>
          <cell r="B272" t="str">
            <v>Orígenes Seguros de Retiro, S.A.</v>
          </cell>
          <cell r="E272" t="str">
            <v>Argentina</v>
          </cell>
          <cell r="F272" t="str">
            <v>Otras entidades consolidables</v>
          </cell>
        </row>
        <row r="273">
          <cell r="A273" t="str">
            <v>00653</v>
          </cell>
          <cell r="B273" t="str">
            <v xml:space="preserve">Santander Seguros, S.A. </v>
          </cell>
          <cell r="E273" t="str">
            <v>Uruguay</v>
          </cell>
          <cell r="F273" t="str">
            <v>Otras entidades consolidables</v>
          </cell>
        </row>
        <row r="274">
          <cell r="A274" t="str">
            <v>00655</v>
          </cell>
          <cell r="B274" t="str">
            <v>Santander Brasil Investimentos e Serviços S.A.</v>
          </cell>
          <cell r="E274" t="str">
            <v>Brasil</v>
          </cell>
          <cell r="F274" t="str">
            <v>Consolidable</v>
          </cell>
        </row>
        <row r="275">
          <cell r="A275" t="str">
            <v>00657</v>
          </cell>
          <cell r="B275" t="str">
            <v>S C Servicios y cobranzas S.A.</v>
          </cell>
          <cell r="E275" t="str">
            <v>Colombia</v>
          </cell>
          <cell r="F275" t="str">
            <v>Consolidable</v>
          </cell>
        </row>
        <row r="276">
          <cell r="A276" t="str">
            <v>00658</v>
          </cell>
          <cell r="B276" t="str">
            <v>Banelco</v>
          </cell>
          <cell r="D276" t="str">
            <v>Perdidas</v>
          </cell>
          <cell r="E276" t="str">
            <v>Argentina</v>
          </cell>
          <cell r="F276" t="str">
            <v>Asociada en equivalencia</v>
          </cell>
        </row>
        <row r="277">
          <cell r="A277" t="str">
            <v>00663</v>
          </cell>
          <cell r="B277" t="str">
            <v>Agropecuaria Tapirapé, S.A.</v>
          </cell>
          <cell r="E277" t="str">
            <v>Brasil</v>
          </cell>
          <cell r="F277" t="str">
            <v>Otras entidades consolidables</v>
          </cell>
        </row>
        <row r="278">
          <cell r="A278" t="str">
            <v>00667</v>
          </cell>
          <cell r="B278" t="str">
            <v>Santander Santiago Corredora de Seguros Ltda.</v>
          </cell>
          <cell r="E278" t="str">
            <v>Chile</v>
          </cell>
          <cell r="F278" t="str">
            <v>Consolidable</v>
          </cell>
        </row>
        <row r="279">
          <cell r="A279" t="str">
            <v>00668</v>
          </cell>
          <cell r="B279" t="str">
            <v>Río Compañía de Seguros, S.A.</v>
          </cell>
          <cell r="E279" t="str">
            <v>Argentina</v>
          </cell>
          <cell r="F279" t="str">
            <v>Otras entidades consolidables</v>
          </cell>
        </row>
        <row r="280">
          <cell r="A280" t="str">
            <v>00671</v>
          </cell>
          <cell r="B280" t="str">
            <v>H.B.F. Aluguer e comercio de viaturas, s.a.</v>
          </cell>
          <cell r="E280" t="str">
            <v>Portugal</v>
          </cell>
          <cell r="F280" t="str">
            <v>Otras entidades consolidables</v>
          </cell>
        </row>
        <row r="281">
          <cell r="A281" t="str">
            <v>00673</v>
          </cell>
          <cell r="B281" t="str">
            <v>Santander Capitalizaçao, S.A.</v>
          </cell>
          <cell r="E281" t="str">
            <v>Brasil</v>
          </cell>
          <cell r="F281" t="str">
            <v>Consolidable</v>
          </cell>
        </row>
        <row r="282">
          <cell r="A282" t="str">
            <v>00681</v>
          </cell>
          <cell r="B282" t="str">
            <v>Corporate Director Uno, S.L.</v>
          </cell>
          <cell r="E282" t="str">
            <v>España</v>
          </cell>
          <cell r="F282" t="str">
            <v>Asociada en equivalencia</v>
          </cell>
        </row>
        <row r="283">
          <cell r="A283" t="str">
            <v>00682</v>
          </cell>
          <cell r="B283" t="str">
            <v>Corporate Director Dos, S.L.</v>
          </cell>
          <cell r="E283" t="str">
            <v>España</v>
          </cell>
          <cell r="F283" t="str">
            <v>Otras entidades consolidables</v>
          </cell>
        </row>
        <row r="284">
          <cell r="A284" t="str">
            <v>00683</v>
          </cell>
          <cell r="B284" t="str">
            <v>Ibérica de Compras Corporativas, S.A.</v>
          </cell>
          <cell r="E284" t="str">
            <v>España</v>
          </cell>
          <cell r="F284" t="str">
            <v>Otras entidades consolidables</v>
          </cell>
        </row>
        <row r="285">
          <cell r="A285" t="str">
            <v>00685</v>
          </cell>
          <cell r="B285" t="str">
            <v>Procura Digital Ltd. Brazil</v>
          </cell>
          <cell r="E285" t="str">
            <v>Brasil</v>
          </cell>
          <cell r="F285" t="str">
            <v>Otras entidades consolidables</v>
          </cell>
        </row>
        <row r="286">
          <cell r="A286" t="str">
            <v>00686</v>
          </cell>
          <cell r="B286" t="str">
            <v>Procura Digital S.A. Venezuela</v>
          </cell>
          <cell r="E286" t="str">
            <v>Venezuela</v>
          </cell>
          <cell r="F286" t="str">
            <v>Otras entidades consolidables</v>
          </cell>
        </row>
        <row r="287">
          <cell r="A287" t="str">
            <v>00687</v>
          </cell>
          <cell r="B287" t="str">
            <v>Procura Digital S de RL de CV México</v>
          </cell>
          <cell r="E287" t="str">
            <v>México</v>
          </cell>
          <cell r="F287" t="str">
            <v>Otras entidades consolidables</v>
          </cell>
        </row>
        <row r="288">
          <cell r="A288" t="str">
            <v>00688</v>
          </cell>
          <cell r="B288" t="str">
            <v>NW Services Co USA</v>
          </cell>
          <cell r="E288" t="str">
            <v>Estados Unidos</v>
          </cell>
          <cell r="F288" t="str">
            <v>Otras entidades consolidables</v>
          </cell>
        </row>
        <row r="289">
          <cell r="A289" t="str">
            <v>00689</v>
          </cell>
          <cell r="B289" t="str">
            <v>Procura Digital Chile, s.a.</v>
          </cell>
          <cell r="E289" t="str">
            <v>Chile</v>
          </cell>
          <cell r="F289" t="str">
            <v>Otras entidades consolidables</v>
          </cell>
        </row>
        <row r="290">
          <cell r="A290" t="str">
            <v>00690</v>
          </cell>
          <cell r="B290" t="str">
            <v>Canela Food S.A.</v>
          </cell>
          <cell r="E290" t="str">
            <v>España</v>
          </cell>
          <cell r="F290" t="str">
            <v>Asociada en equivalencia</v>
          </cell>
        </row>
        <row r="291">
          <cell r="A291" t="str">
            <v>00697</v>
          </cell>
          <cell r="B291" t="str">
            <v>Rio Trust S.A.</v>
          </cell>
          <cell r="D291" t="str">
            <v>Perdidas</v>
          </cell>
          <cell r="E291" t="str">
            <v>Argentina</v>
          </cell>
          <cell r="F291" t="str">
            <v>Otras entidades consolidables</v>
          </cell>
        </row>
        <row r="292">
          <cell r="A292" t="str">
            <v>00698</v>
          </cell>
          <cell r="B292" t="str">
            <v>Asajanet Servicios Agropecuarios</v>
          </cell>
          <cell r="E292" t="str">
            <v>España</v>
          </cell>
          <cell r="F292" t="str">
            <v>Asociada en equivalencia</v>
          </cell>
        </row>
        <row r="293">
          <cell r="A293" t="str">
            <v>00699</v>
          </cell>
          <cell r="B293" t="str">
            <v>Tenedora de Acciones de Redesur, S.A.</v>
          </cell>
          <cell r="E293" t="str">
            <v>España</v>
          </cell>
          <cell r="F293" t="str">
            <v>Asociada en equivalencia</v>
          </cell>
        </row>
        <row r="294">
          <cell r="A294" t="str">
            <v>00701</v>
          </cell>
          <cell r="B294" t="str">
            <v>R. Benet S.A.</v>
          </cell>
          <cell r="E294" t="str">
            <v>España</v>
          </cell>
          <cell r="F294" t="str">
            <v>Asociada en equivalencia</v>
          </cell>
        </row>
        <row r="295">
          <cell r="A295" t="str">
            <v>00702</v>
          </cell>
          <cell r="B295" t="str">
            <v>Estrella Servi-Rent, S.A:</v>
          </cell>
          <cell r="E295" t="str">
            <v>España</v>
          </cell>
          <cell r="F295" t="str">
            <v>Asociada en equivalencia</v>
          </cell>
        </row>
        <row r="296">
          <cell r="A296" t="str">
            <v>00705</v>
          </cell>
          <cell r="B296" t="str">
            <v>U.C.I., S.A.</v>
          </cell>
          <cell r="E296" t="str">
            <v>España</v>
          </cell>
          <cell r="F296" t="str">
            <v>Asociada en equivalencia</v>
          </cell>
        </row>
        <row r="297">
          <cell r="A297" t="str">
            <v>00714</v>
          </cell>
          <cell r="B297" t="str">
            <v>Programa Multi-Sponsor PMS, S.A.</v>
          </cell>
          <cell r="E297" t="str">
            <v>España</v>
          </cell>
          <cell r="F297" t="str">
            <v>Asociada en equivalencia</v>
          </cell>
        </row>
        <row r="298">
          <cell r="A298" t="str">
            <v>00717</v>
          </cell>
          <cell r="B298" t="str">
            <v>La Unión Resinera Española, S.A.</v>
          </cell>
          <cell r="D298" t="str">
            <v>No se contempla</v>
          </cell>
          <cell r="E298" t="str">
            <v>España</v>
          </cell>
          <cell r="F298" t="str">
            <v>Otras entidades consolidables</v>
          </cell>
        </row>
        <row r="299">
          <cell r="A299" t="str">
            <v>00718</v>
          </cell>
          <cell r="B299" t="str">
            <v>La Unión Resinera Española Inmobiliaria, S.A.</v>
          </cell>
          <cell r="E299" t="str">
            <v>España</v>
          </cell>
          <cell r="F299" t="str">
            <v>Otras entidades consolidables</v>
          </cell>
        </row>
        <row r="300">
          <cell r="A300" t="str">
            <v>00722</v>
          </cell>
          <cell r="B300" t="str">
            <v>Augusta Residencias y Servicios, S.A.</v>
          </cell>
          <cell r="D300" t="str">
            <v>Perdidas</v>
          </cell>
          <cell r="E300" t="str">
            <v>España</v>
          </cell>
          <cell r="F300" t="str">
            <v>Asociada en equivalencia</v>
          </cell>
        </row>
        <row r="301">
          <cell r="A301" t="str">
            <v>00724</v>
          </cell>
          <cell r="B301" t="str">
            <v>Banco de Huelva, S.A.</v>
          </cell>
          <cell r="D301" t="str">
            <v>Perdidas</v>
          </cell>
          <cell r="E301" t="str">
            <v>España</v>
          </cell>
          <cell r="F301" t="str">
            <v>Asociada en equivalencia</v>
          </cell>
        </row>
        <row r="302">
          <cell r="A302" t="str">
            <v>00729</v>
          </cell>
          <cell r="B302" t="str">
            <v>Grupo Taper</v>
          </cell>
          <cell r="E302" t="str">
            <v>España</v>
          </cell>
          <cell r="F302" t="str">
            <v>Asociada en equivalencia</v>
          </cell>
        </row>
        <row r="303">
          <cell r="A303" t="str">
            <v>00730</v>
          </cell>
          <cell r="B303" t="str">
            <v>Guaranty Car, S.A.</v>
          </cell>
          <cell r="E303" t="str">
            <v>España</v>
          </cell>
          <cell r="F303" t="str">
            <v>Otras entidades consolidables</v>
          </cell>
        </row>
        <row r="304">
          <cell r="A304" t="str">
            <v>00733</v>
          </cell>
          <cell r="B304" t="str">
            <v>Konecta BTO Contactcenter,S.A</v>
          </cell>
          <cell r="E304" t="str">
            <v>España</v>
          </cell>
          <cell r="F304" t="str">
            <v>Asociada en equivalencia</v>
          </cell>
        </row>
        <row r="305">
          <cell r="A305" t="str">
            <v>00741</v>
          </cell>
          <cell r="B305" t="str">
            <v xml:space="preserve">CEPSA, S.A.  </v>
          </cell>
          <cell r="E305" t="str">
            <v>España</v>
          </cell>
          <cell r="F305" t="str">
            <v>Asociada en equivalencia</v>
          </cell>
        </row>
        <row r="306">
          <cell r="A306" t="str">
            <v>00744</v>
          </cell>
          <cell r="B306" t="str">
            <v xml:space="preserve">Técnicas Reunidas  </v>
          </cell>
          <cell r="E306" t="str">
            <v>España</v>
          </cell>
          <cell r="F306" t="str">
            <v>Asociada en equivalencia</v>
          </cell>
        </row>
        <row r="307">
          <cell r="A307" t="str">
            <v>00745</v>
          </cell>
          <cell r="B307" t="str">
            <v xml:space="preserve">Unión Eléctrica Fenosa, S.A.  </v>
          </cell>
          <cell r="E307" t="str">
            <v>España</v>
          </cell>
          <cell r="F307" t="str">
            <v>Asociada en equivalencia</v>
          </cell>
        </row>
        <row r="308">
          <cell r="A308" t="str">
            <v>00748</v>
          </cell>
          <cell r="B308" t="str">
            <v xml:space="preserve">Carpe Diem Servicios Sanitarios, S.L. </v>
          </cell>
          <cell r="E308" t="str">
            <v>España</v>
          </cell>
          <cell r="F308" t="str">
            <v>Otras entidades consolidables</v>
          </cell>
        </row>
        <row r="309">
          <cell r="A309" t="str">
            <v>00753</v>
          </cell>
          <cell r="B309" t="str">
            <v>Orígenes AFJP</v>
          </cell>
          <cell r="E309" t="str">
            <v>Argentina</v>
          </cell>
          <cell r="F309" t="str">
            <v>Consolidable</v>
          </cell>
        </row>
        <row r="310">
          <cell r="A310" t="str">
            <v>00758</v>
          </cell>
          <cell r="B310" t="str">
            <v>Almacenadora Somex, S.A. De C.V.</v>
          </cell>
          <cell r="E310" t="str">
            <v>México</v>
          </cell>
          <cell r="F310" t="str">
            <v>Otras entidades consolidables</v>
          </cell>
        </row>
        <row r="311">
          <cell r="A311" t="str">
            <v>00768</v>
          </cell>
          <cell r="B311" t="str">
            <v>Altavida Santander Seguros de Vida, s.a.</v>
          </cell>
          <cell r="E311" t="str">
            <v>Chile</v>
          </cell>
          <cell r="F311" t="str">
            <v>Otras entidades consolidables</v>
          </cell>
        </row>
        <row r="312">
          <cell r="A312" t="str">
            <v>00769</v>
          </cell>
          <cell r="B312" t="str">
            <v xml:space="preserve">Europartners Holding, S.A. </v>
          </cell>
          <cell r="E312" t="str">
            <v>Luxemburgo</v>
          </cell>
          <cell r="F312" t="str">
            <v>Asociada en equivalencia</v>
          </cell>
        </row>
        <row r="313">
          <cell r="A313" t="str">
            <v>00771</v>
          </cell>
          <cell r="B313" t="str">
            <v>Ibertotal</v>
          </cell>
          <cell r="D313" t="str">
            <v>Perdidas</v>
          </cell>
          <cell r="E313" t="str">
            <v>Portugal</v>
          </cell>
          <cell r="F313" t="str">
            <v>Asociada en equivalencia</v>
          </cell>
        </row>
        <row r="314">
          <cell r="A314" t="str">
            <v>00788</v>
          </cell>
          <cell r="B314" t="str">
            <v>Internacional Seguros de Vida, s.a.</v>
          </cell>
          <cell r="E314" t="str">
            <v>Argentina</v>
          </cell>
          <cell r="F314" t="str">
            <v>Otras entidades consolidables</v>
          </cell>
        </row>
        <row r="315">
          <cell r="A315" t="str">
            <v>00791</v>
          </cell>
          <cell r="B315" t="str">
            <v>Star Capital Partners Group, ltd.</v>
          </cell>
          <cell r="E315" t="str">
            <v>Reino Unido</v>
          </cell>
          <cell r="F315" t="str">
            <v>Asociada en equivalencia</v>
          </cell>
        </row>
        <row r="316">
          <cell r="A316" t="str">
            <v>00795</v>
          </cell>
          <cell r="B316" t="str">
            <v xml:space="preserve">Centradia, Ltd. </v>
          </cell>
          <cell r="E316" t="str">
            <v>Reino Unido</v>
          </cell>
          <cell r="F316" t="str">
            <v>Asociada en equivalencia</v>
          </cell>
        </row>
        <row r="317">
          <cell r="A317" t="str">
            <v>00796</v>
          </cell>
          <cell r="B317" t="str">
            <v>Consorcio Internacional de Aseguradores de Crédito, S.A.</v>
          </cell>
          <cell r="E317" t="str">
            <v>España</v>
          </cell>
          <cell r="F317" t="str">
            <v>Asociada en equivalencia</v>
          </cell>
        </row>
        <row r="318">
          <cell r="A318" t="str">
            <v>00797</v>
          </cell>
          <cell r="B318" t="str">
            <v>Consorcio Mexicano de Aseguradores de Crédito, S.A</v>
          </cell>
          <cell r="E318" t="str">
            <v>España</v>
          </cell>
          <cell r="F318" t="str">
            <v>Asociada en equivalencia</v>
          </cell>
        </row>
        <row r="319">
          <cell r="A319" t="str">
            <v>00799</v>
          </cell>
          <cell r="B319" t="str">
            <v>Digital Procurement Holdings N.V.</v>
          </cell>
          <cell r="E319" t="str">
            <v>Holanda</v>
          </cell>
          <cell r="F319" t="str">
            <v>Consolidable</v>
          </cell>
        </row>
        <row r="320">
          <cell r="A320" t="str">
            <v>00800</v>
          </cell>
          <cell r="B320" t="str">
            <v>Grupo Banesto: Sociedades consolidables</v>
          </cell>
          <cell r="E320" t="str">
            <v>España</v>
          </cell>
          <cell r="F320" t="str">
            <v>Grupo</v>
          </cell>
        </row>
        <row r="321">
          <cell r="A321" t="str">
            <v>00888</v>
          </cell>
          <cell r="B321" t="str">
            <v>Inmobiliaria Urbis, S.A.</v>
          </cell>
          <cell r="D321" t="str">
            <v>No se contempla</v>
          </cell>
          <cell r="E321" t="str">
            <v>España</v>
          </cell>
          <cell r="F321" t="str">
            <v>Otras entidades consolidables</v>
          </cell>
        </row>
        <row r="322">
          <cell r="A322" t="str">
            <v>00890</v>
          </cell>
          <cell r="B322" t="str">
            <v>Grupo Banesto: Sociedades no consolidables</v>
          </cell>
          <cell r="D322" t="str">
            <v>No se contempla</v>
          </cell>
          <cell r="E322" t="str">
            <v>España</v>
          </cell>
          <cell r="F322" t="str">
            <v>Otras entidades consolidables</v>
          </cell>
        </row>
        <row r="323">
          <cell r="A323" t="str">
            <v>00891</v>
          </cell>
          <cell r="B323" t="str">
            <v>Grupo Banesto: Sociedades Asociadas en equivalencia</v>
          </cell>
          <cell r="D323" t="str">
            <v>No se contempla</v>
          </cell>
          <cell r="E323" t="str">
            <v>España</v>
          </cell>
          <cell r="F323" t="str">
            <v>Asociada en equivalencia</v>
          </cell>
        </row>
        <row r="324">
          <cell r="A324" t="str">
            <v>00903</v>
          </cell>
          <cell r="B324" t="str">
            <v>Santander Brasil S.A.,  Corretora de Cambio e Valores Mobiliarios</v>
          </cell>
          <cell r="E324" t="str">
            <v>Brasil</v>
          </cell>
          <cell r="F324" t="str">
            <v>Consolidable</v>
          </cell>
        </row>
        <row r="325">
          <cell r="A325" t="str">
            <v>00905</v>
          </cell>
          <cell r="B325" t="str">
            <v>Santander Banespa Asset Management, Ltda.</v>
          </cell>
          <cell r="E325" t="str">
            <v>Brasil</v>
          </cell>
          <cell r="F325" t="str">
            <v>Consolidable financiera</v>
          </cell>
        </row>
        <row r="326">
          <cell r="A326" t="str">
            <v>00909</v>
          </cell>
          <cell r="B326" t="str">
            <v>Bansaleasing Colombia, S.A.</v>
          </cell>
          <cell r="E326" t="str">
            <v>Colombia</v>
          </cell>
          <cell r="F326" t="str">
            <v>Consolidable financiera</v>
          </cell>
        </row>
        <row r="327">
          <cell r="A327" t="str">
            <v>00915</v>
          </cell>
          <cell r="B327" t="str">
            <v>Inmuebles B de V 1985 C.A.</v>
          </cell>
          <cell r="E327" t="str">
            <v>Venezuela</v>
          </cell>
          <cell r="F327" t="str">
            <v>Consolidable</v>
          </cell>
        </row>
        <row r="328">
          <cell r="A328" t="str">
            <v>00916</v>
          </cell>
          <cell r="B328" t="str">
            <v>CCB Finance a.s.</v>
          </cell>
          <cell r="E328" t="str">
            <v>República Checa</v>
          </cell>
          <cell r="F328" t="str">
            <v>Consolidable financiera</v>
          </cell>
        </row>
        <row r="329">
          <cell r="A329" t="str">
            <v>00922</v>
          </cell>
          <cell r="B329" t="str">
            <v>Santander Brasil Arrendamiento Mercantil, s.a.</v>
          </cell>
          <cell r="E329" t="str">
            <v>Brasil</v>
          </cell>
          <cell r="F329" t="str">
            <v>Consolidable financiera</v>
          </cell>
        </row>
        <row r="330">
          <cell r="A330" t="str">
            <v>00923</v>
          </cell>
          <cell r="B330" t="str">
            <v>Norchem Participaçâo e consusltoria, s/a</v>
          </cell>
          <cell r="E330" t="str">
            <v>Brasil</v>
          </cell>
          <cell r="F330" t="str">
            <v>Asociada en equivalencia</v>
          </cell>
        </row>
        <row r="331">
          <cell r="A331" t="str">
            <v>00924</v>
          </cell>
          <cell r="B331" t="str">
            <v>Santander DTVM</v>
          </cell>
          <cell r="E331" t="str">
            <v>Brasil</v>
          </cell>
          <cell r="F331" t="str">
            <v>Consolidable</v>
          </cell>
        </row>
        <row r="332">
          <cell r="A332" t="str">
            <v>00926</v>
          </cell>
          <cell r="B332" t="str">
            <v>Norchem Holdings é Negocios, S.A.</v>
          </cell>
          <cell r="E332" t="str">
            <v>Brasil</v>
          </cell>
          <cell r="F332" t="str">
            <v>Asociada en equivalencia</v>
          </cell>
        </row>
        <row r="333">
          <cell r="A333" t="str">
            <v>00927</v>
          </cell>
          <cell r="B333" t="str">
            <v>Santander Brasil, Participaçoes e Emprendimentos, s.a.</v>
          </cell>
          <cell r="E333" t="str">
            <v>Brasil</v>
          </cell>
          <cell r="F333" t="str">
            <v>Consolidable</v>
          </cell>
        </row>
        <row r="334">
          <cell r="A334" t="str">
            <v>00932</v>
          </cell>
          <cell r="B334" t="str">
            <v>AFP Summa Bansander, S.A.</v>
          </cell>
          <cell r="E334" t="str">
            <v>Chile</v>
          </cell>
          <cell r="F334" t="str">
            <v>Consolidable</v>
          </cell>
        </row>
        <row r="335">
          <cell r="A335" t="str">
            <v>00933</v>
          </cell>
          <cell r="B335" t="str">
            <v>CC Credit Rt.</v>
          </cell>
          <cell r="E335" t="str">
            <v>Hungría</v>
          </cell>
          <cell r="F335" t="str">
            <v>Consolidable financiera</v>
          </cell>
        </row>
        <row r="336">
          <cell r="A336" t="str">
            <v>00934</v>
          </cell>
          <cell r="B336" t="str">
            <v>Finconsumo Banca SPA</v>
          </cell>
          <cell r="E336" t="str">
            <v>Italia</v>
          </cell>
          <cell r="F336" t="str">
            <v>Consolidable financiera</v>
          </cell>
        </row>
        <row r="337">
          <cell r="A337" t="str">
            <v>00935</v>
          </cell>
          <cell r="B337" t="str">
            <v>Santander Companhia Securitizadora de Créditos Financieros</v>
          </cell>
          <cell r="E337" t="str">
            <v>Brasil</v>
          </cell>
          <cell r="F337" t="str">
            <v>Consolidable financiera</v>
          </cell>
        </row>
        <row r="338">
          <cell r="A338" t="str">
            <v>00939</v>
          </cell>
          <cell r="B338" t="str">
            <v>Credisol, S.A.</v>
          </cell>
          <cell r="E338" t="str">
            <v>Uruguay</v>
          </cell>
          <cell r="F338" t="str">
            <v>Consolidable financiera</v>
          </cell>
        </row>
        <row r="339">
          <cell r="A339" t="str">
            <v>00940</v>
          </cell>
          <cell r="B339" t="str">
            <v>Servicios Administrados, S.A.</v>
          </cell>
          <cell r="E339" t="str">
            <v>Uruguay</v>
          </cell>
          <cell r="F339" t="str">
            <v>Consolidable</v>
          </cell>
        </row>
        <row r="340">
          <cell r="A340" t="str">
            <v>00942</v>
          </cell>
          <cell r="B340" t="str">
            <v>BCH Capital, Ltd.</v>
          </cell>
          <cell r="E340" t="str">
            <v>Islas Caimán</v>
          </cell>
          <cell r="F340" t="str">
            <v>Consolidable</v>
          </cell>
        </row>
        <row r="341">
          <cell r="A341" t="str">
            <v>00945</v>
          </cell>
          <cell r="B341" t="str">
            <v>BCH Eurocapital, Ltd.</v>
          </cell>
          <cell r="E341" t="str">
            <v>Islas Caimán</v>
          </cell>
          <cell r="F341" t="str">
            <v>Consolidable</v>
          </cell>
        </row>
        <row r="342">
          <cell r="A342" t="str">
            <v>00946</v>
          </cell>
          <cell r="B342" t="str">
            <v>SCH Financial Services, Ltd.</v>
          </cell>
          <cell r="E342" t="str">
            <v>Islas Caimán</v>
          </cell>
          <cell r="F342" t="str">
            <v>Consolidable</v>
          </cell>
        </row>
        <row r="343">
          <cell r="A343" t="str">
            <v>00950</v>
          </cell>
          <cell r="B343" t="str">
            <v>Santander Holanda B.V.</v>
          </cell>
          <cell r="E343" t="str">
            <v>Holanda</v>
          </cell>
          <cell r="F343" t="str">
            <v>Consolidable</v>
          </cell>
        </row>
        <row r="344">
          <cell r="A344" t="str">
            <v>00953</v>
          </cell>
          <cell r="B344" t="str">
            <v>Buhal Leasing, Ltd.</v>
          </cell>
          <cell r="E344" t="str">
            <v>Reino Unido</v>
          </cell>
          <cell r="F344" t="str">
            <v>Consolidable financiera</v>
          </cell>
        </row>
        <row r="345">
          <cell r="A345" t="str">
            <v>00954</v>
          </cell>
          <cell r="B345" t="str">
            <v>Santander Asset Management Luxembourg, s.a.</v>
          </cell>
          <cell r="E345" t="str">
            <v>Luxemburgo</v>
          </cell>
          <cell r="F345" t="str">
            <v>Consolidable</v>
          </cell>
        </row>
        <row r="346">
          <cell r="A346" t="str">
            <v>00958</v>
          </cell>
          <cell r="B346" t="str">
            <v>Peninsular, S.A.</v>
          </cell>
          <cell r="E346" t="str">
            <v>Francia</v>
          </cell>
          <cell r="F346" t="str">
            <v>Consolidable</v>
          </cell>
        </row>
        <row r="347">
          <cell r="A347" t="str">
            <v>00960</v>
          </cell>
          <cell r="B347" t="str">
            <v xml:space="preserve">Attijari Factoring Maroc, S.A. </v>
          </cell>
          <cell r="E347" t="str">
            <v>Marruecos</v>
          </cell>
          <cell r="F347" t="str">
            <v>Asociada en equivalencia</v>
          </cell>
        </row>
        <row r="348">
          <cell r="A348" t="str">
            <v>00961</v>
          </cell>
          <cell r="B348" t="str">
            <v>Aurum, S.A.</v>
          </cell>
          <cell r="E348" t="str">
            <v>Chile</v>
          </cell>
          <cell r="F348" t="str">
            <v>Consolidable</v>
          </cell>
        </row>
        <row r="349">
          <cell r="A349" t="str">
            <v>00965</v>
          </cell>
          <cell r="B349" t="str">
            <v>Societé de Gestión de Leopard Fund, S.A.</v>
          </cell>
          <cell r="E349" t="str">
            <v>Luxemburgo</v>
          </cell>
          <cell r="F349" t="str">
            <v>Consolidable</v>
          </cell>
        </row>
        <row r="350">
          <cell r="A350" t="str">
            <v>00968</v>
          </cell>
          <cell r="B350" t="str">
            <v>Santander Santiago S.A. Administradora General de Fondos</v>
          </cell>
          <cell r="E350" t="str">
            <v>Chile</v>
          </cell>
          <cell r="F350" t="str">
            <v>Consolidable</v>
          </cell>
        </row>
        <row r="351">
          <cell r="A351" t="str">
            <v>00969</v>
          </cell>
          <cell r="B351" t="str">
            <v>Santiago Corredores de Bolsa Ltda</v>
          </cell>
          <cell r="E351" t="str">
            <v>Chile</v>
          </cell>
          <cell r="F351" t="str">
            <v>Consolidable</v>
          </cell>
        </row>
        <row r="352">
          <cell r="A352" t="str">
            <v>00970</v>
          </cell>
          <cell r="B352" t="str">
            <v>Santiago Leasing, S.A.</v>
          </cell>
          <cell r="E352" t="str">
            <v>Chile</v>
          </cell>
          <cell r="F352" t="str">
            <v>Consolidable financiera</v>
          </cell>
        </row>
        <row r="353">
          <cell r="A353" t="str">
            <v>00974</v>
          </cell>
          <cell r="B353" t="str">
            <v>Teatinos Siglo XXI, S.A.</v>
          </cell>
          <cell r="E353" t="str">
            <v>Chile</v>
          </cell>
          <cell r="F353" t="str">
            <v>Consolidable</v>
          </cell>
        </row>
        <row r="354">
          <cell r="A354" t="str">
            <v>00983</v>
          </cell>
          <cell r="B354" t="str">
            <v>Promotora AFR</v>
          </cell>
          <cell r="E354" t="str">
            <v>Venezuela</v>
          </cell>
          <cell r="F354" t="str">
            <v>Consolidable</v>
          </cell>
        </row>
        <row r="355">
          <cell r="A355" t="str">
            <v>00984</v>
          </cell>
          <cell r="B355" t="str">
            <v>Hispamer Servicios Financieros EFC, S.A.</v>
          </cell>
          <cell r="E355" t="str">
            <v>España</v>
          </cell>
          <cell r="F355" t="str">
            <v>Consolidable financiera</v>
          </cell>
        </row>
        <row r="356">
          <cell r="A356" t="str">
            <v>00985</v>
          </cell>
          <cell r="B356" t="str">
            <v>Transolver Finance EFC, S.A.</v>
          </cell>
          <cell r="E356" t="str">
            <v>España</v>
          </cell>
          <cell r="F356" t="str">
            <v>Proporcional</v>
          </cell>
        </row>
        <row r="357">
          <cell r="A357" t="str">
            <v>00986</v>
          </cell>
          <cell r="B357" t="str">
            <v>ABS Line Multimedia, S.L.</v>
          </cell>
          <cell r="E357" t="str">
            <v>España</v>
          </cell>
          <cell r="F357" t="str">
            <v>Asociada en equivalencia</v>
          </cell>
        </row>
        <row r="358">
          <cell r="A358" t="str">
            <v>00987</v>
          </cell>
          <cell r="B358" t="str">
            <v>Santana Credit, S.A.</v>
          </cell>
          <cell r="E358" t="str">
            <v>España</v>
          </cell>
          <cell r="F358" t="str">
            <v>Consolidable financiera</v>
          </cell>
        </row>
        <row r="359">
          <cell r="A359" t="str">
            <v>00988</v>
          </cell>
          <cell r="B359" t="str">
            <v>Andaluza de Inversiones, S.A.</v>
          </cell>
          <cell r="E359" t="str">
            <v>España</v>
          </cell>
          <cell r="F359" t="str">
            <v>Consolidable</v>
          </cell>
        </row>
        <row r="360">
          <cell r="A360" t="str">
            <v>00991</v>
          </cell>
          <cell r="B360" t="str">
            <v>Santander Bancorp</v>
          </cell>
          <cell r="E360" t="str">
            <v>Puerto Rico</v>
          </cell>
          <cell r="F360" t="str">
            <v>Consolidable</v>
          </cell>
        </row>
        <row r="361">
          <cell r="A361" t="str">
            <v>00992</v>
          </cell>
          <cell r="B361" t="str">
            <v>Préstamos de Consumo, S.A.</v>
          </cell>
          <cell r="E361" t="str">
            <v>Argentina</v>
          </cell>
          <cell r="F361" t="str">
            <v>Consolidable financiera</v>
          </cell>
        </row>
        <row r="362">
          <cell r="A362" t="str">
            <v>00993</v>
          </cell>
          <cell r="B362" t="str">
            <v>Symbios Capital, B.V.</v>
          </cell>
          <cell r="E362" t="str">
            <v>Holanda</v>
          </cell>
          <cell r="F362" t="str">
            <v>Consolidable</v>
          </cell>
        </row>
        <row r="363">
          <cell r="A363" t="str">
            <v>00994</v>
          </cell>
          <cell r="B363" t="str">
            <v>FC Factor S.R.L.</v>
          </cell>
          <cell r="E363" t="str">
            <v>Italia</v>
          </cell>
          <cell r="F363" t="str">
            <v>Consolidable financiera</v>
          </cell>
        </row>
        <row r="364">
          <cell r="A364" t="str">
            <v>00996</v>
          </cell>
          <cell r="B364" t="str">
            <v>Administradora de fondos de Pensiones y Cesantía Santander, S.A.</v>
          </cell>
          <cell r="E364" t="str">
            <v>Colombia</v>
          </cell>
          <cell r="F364" t="str">
            <v>Consolidable</v>
          </cell>
        </row>
        <row r="365">
          <cell r="A365" t="str">
            <v>00999</v>
          </cell>
          <cell r="B365" t="str">
            <v>Santander Private Advisors, Ltd.</v>
          </cell>
          <cell r="E365" t="str">
            <v>Estados Unidos</v>
          </cell>
          <cell r="F365" t="str">
            <v>Consolidable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5">
          <cell r="A5" t="str">
            <v>00001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REP Implementation"/>
      <sheetName val="Table 21"/>
      <sheetName val="Lists"/>
      <sheetName val="Pegado"/>
      <sheetName val="Conciliación"/>
      <sheetName val="Ancev"/>
      <sheetName val="Ajuste Altas"/>
      <sheetName val="CUENTAS FGD VS KNI"/>
      <sheetName val="CALCULOS 1007"/>
      <sheetName val="COPIAR 1007_CONTROL _D"/>
      <sheetName val="CALCULOS 1010"/>
      <sheetName val="COPIAR 1010_CONTROL_D"/>
      <sheetName val="CALCULOS KNIM1SEC"/>
      <sheetName val="COPIAR KNIM1SEC_CONTROL_D"/>
      <sheetName val="Hoja1"/>
      <sheetName val="base datos"/>
      <sheetName val="FINREP_Implementation"/>
      <sheetName val="Table_21"/>
      <sheetName val="Ajuste_Altas"/>
      <sheetName val="CUENTAS_FGD_VS_KNI"/>
      <sheetName val="CALCULOS_1007"/>
      <sheetName val="COPIAR_1007_CONTROL__D"/>
      <sheetName val="CALCULOS_1010"/>
      <sheetName val="COPIAR_1010_CONTROL_D"/>
      <sheetName val="CALCULOS_KNIM1SEC"/>
      <sheetName val="COPIAR_KNIM1SEC_CONTROL_D"/>
      <sheetName val="base_datos"/>
      <sheetName val="ES-PCR - PLACO"/>
      <sheetName val="FINREP_Implementation1"/>
      <sheetName val="Table_211"/>
      <sheetName val="base_datos1"/>
      <sheetName val="FINREP_Implementation2"/>
      <sheetName val="Table_212"/>
      <sheetName val="Ajuste_Altas1"/>
      <sheetName val="CUENTAS_FGD_VS_KNI1"/>
      <sheetName val="CALCULOS_10071"/>
      <sheetName val="COPIAR_1007_CONTROL__D1"/>
      <sheetName val="CALCULOS_10101"/>
      <sheetName val="COPIAR_1010_CONTROL_D1"/>
      <sheetName val="CALCULOS_KNIM1SEC1"/>
      <sheetName val="COPIAR_KNIM1SEC_CONTROL_D1"/>
      <sheetName val="base_datos2"/>
      <sheetName val="ES-PCR_-_PLACO"/>
      <sheetName val="FINREP_Implementation9"/>
      <sheetName val="Table_219"/>
      <sheetName val="base_datos9"/>
      <sheetName val="Ajuste_Altas7"/>
      <sheetName val="CUENTAS_FGD_VS_KNI7"/>
      <sheetName val="CALCULOS_10077"/>
      <sheetName val="COPIAR_1007_CONTROL__D7"/>
      <sheetName val="CALCULOS_10107"/>
      <sheetName val="COPIAR_1010_CONTROL_D7"/>
      <sheetName val="CALCULOS_KNIM1SEC7"/>
      <sheetName val="COPIAR_KNIM1SEC_CONTROL_D7"/>
      <sheetName val="FINREP_Implementation3"/>
      <sheetName val="Table_213"/>
      <sheetName val="base_datos3"/>
      <sheetName val="FINREP_Implementation4"/>
      <sheetName val="Table_214"/>
      <sheetName val="base_datos4"/>
      <sheetName val="Ajuste_Altas2"/>
      <sheetName val="CUENTAS_FGD_VS_KNI2"/>
      <sheetName val="CALCULOS_10072"/>
      <sheetName val="COPIAR_1007_CONTROL__D2"/>
      <sheetName val="CALCULOS_10102"/>
      <sheetName val="COPIAR_1010_CONTROL_D2"/>
      <sheetName val="CALCULOS_KNIM1SEC2"/>
      <sheetName val="COPIAR_KNIM1SEC_CONTROL_D2"/>
      <sheetName val="FINREP_Implementation7"/>
      <sheetName val="Table_217"/>
      <sheetName val="base_datos7"/>
      <sheetName val="Ajuste_Altas5"/>
      <sheetName val="CUENTAS_FGD_VS_KNI5"/>
      <sheetName val="CALCULOS_10075"/>
      <sheetName val="COPIAR_1007_CONTROL__D5"/>
      <sheetName val="CALCULOS_10105"/>
      <sheetName val="COPIAR_1010_CONTROL_D5"/>
      <sheetName val="CALCULOS_KNIM1SEC5"/>
      <sheetName val="COPIAR_KNIM1SEC_CONTROL_D5"/>
      <sheetName val="FINREP_Implementation5"/>
      <sheetName val="Table_215"/>
      <sheetName val="base_datos5"/>
      <sheetName val="Ajuste_Altas3"/>
      <sheetName val="CUENTAS_FGD_VS_KNI3"/>
      <sheetName val="CALCULOS_10073"/>
      <sheetName val="COPIAR_1007_CONTROL__D3"/>
      <sheetName val="CALCULOS_10103"/>
      <sheetName val="COPIAR_1010_CONTROL_D3"/>
      <sheetName val="CALCULOS_KNIM1SEC3"/>
      <sheetName val="COPIAR_KNIM1SEC_CONTROL_D3"/>
      <sheetName val="FINREP_Implementation6"/>
      <sheetName val="Table_216"/>
      <sheetName val="base_datos6"/>
      <sheetName val="Ajuste_Altas4"/>
      <sheetName val="CUENTAS_FGD_VS_KNI4"/>
      <sheetName val="CALCULOS_10074"/>
      <sheetName val="COPIAR_1007_CONTROL__D4"/>
      <sheetName val="CALCULOS_10104"/>
      <sheetName val="COPIAR_1010_CONTROL_D4"/>
      <sheetName val="CALCULOS_KNIM1SEC4"/>
      <sheetName val="COPIAR_KNIM1SEC_CONTROL_D4"/>
      <sheetName val="FINREP_Implementation8"/>
      <sheetName val="Table_218"/>
      <sheetName val="base_datos8"/>
      <sheetName val="Ajuste_Altas6"/>
      <sheetName val="CUENTAS_FGD_VS_KNI6"/>
      <sheetName val="CALCULOS_10076"/>
      <sheetName val="COPIAR_1007_CONTROL__D6"/>
      <sheetName val="CALCULOS_10106"/>
      <sheetName val="COPIAR_1010_CONTROL_D6"/>
      <sheetName val="CALCULOS_KNIM1SEC6"/>
      <sheetName val="COPIAR_KNIM1SEC_CONTROL_D6"/>
      <sheetName val="FINREP_Implementation10"/>
      <sheetName val="Table_2110"/>
      <sheetName val="base_datos10"/>
      <sheetName val="Ajuste_Altas8"/>
      <sheetName val="CUENTAS_FGD_VS_KNI8"/>
      <sheetName val="CALCULOS_10078"/>
      <sheetName val="COPIAR_1007_CONTROL__D8"/>
      <sheetName val="CALCULOS_10108"/>
      <sheetName val="COPIAR_1010_CONTROL_D8"/>
      <sheetName val="CALCULOS_KNIM1SEC8"/>
      <sheetName val="COPIAR_KNIM1SEC_CONTROL_D8"/>
      <sheetName val="FINREP_Implementation11"/>
      <sheetName val="Table_2111"/>
      <sheetName val="base_datos11"/>
      <sheetName val="Ajuste_Altas9"/>
      <sheetName val="CUENTAS_FGD_VS_KNI9"/>
      <sheetName val="CALCULOS_10079"/>
      <sheetName val="COPIAR_1007_CONTROL__D9"/>
      <sheetName val="CALCULOS_10109"/>
      <sheetName val="COPIAR_1010_CONTROL_D9"/>
      <sheetName val="CALCULOS_KNIM1SEC9"/>
      <sheetName val="COPIAR_KNIM1SEC_CONTROL_D9"/>
      <sheetName val="FINREP_Implementation12"/>
      <sheetName val="Table_2112"/>
      <sheetName val="base_datos12"/>
      <sheetName val="Ajuste_Altas10"/>
      <sheetName val="CUENTAS_FGD_VS_KNI10"/>
      <sheetName val="CALCULOS_100710"/>
      <sheetName val="COPIAR_1007_CONTROL__D10"/>
      <sheetName val="CALCULOS_101010"/>
      <sheetName val="COPIAR_1010_CONTROL_D10"/>
      <sheetName val="CALCULOS_KNIM1SEC10"/>
      <sheetName val="COPIAR_KNIM1SEC_CONTROL_D10"/>
      <sheetName val="FINREP_Implementation13"/>
      <sheetName val="Table_2113"/>
      <sheetName val="base_datos13"/>
      <sheetName val="Ajuste_Altas11"/>
      <sheetName val="CUENTAS_FGD_VS_KNI11"/>
      <sheetName val="CALCULOS_100711"/>
      <sheetName val="COPIAR_1007_CONTROL__D11"/>
      <sheetName val="CALCULOS_101011"/>
      <sheetName val="COPIAR_1010_CONTROL_D11"/>
      <sheetName val="CALCULOS_KNIM1SEC11"/>
      <sheetName val="COPIAR_KNIM1SEC_CONTROL_D11"/>
      <sheetName val="FINREP_Implementation14"/>
      <sheetName val="Table_2114"/>
      <sheetName val="base_datos14"/>
      <sheetName val="Ajuste_Altas12"/>
      <sheetName val="CUENTAS_FGD_VS_KNI12"/>
      <sheetName val="CALCULOS_100712"/>
      <sheetName val="COPIAR_1007_CONTROL__D12"/>
      <sheetName val="CALCULOS_101012"/>
      <sheetName val="COPIAR_1010_CONTROL_D12"/>
      <sheetName val="CALCULOS_KNIM1SEC12"/>
      <sheetName val="COPIAR_KNIM1SEC_CONTROL_D12"/>
      <sheetName val="FINREP_Implementation15"/>
      <sheetName val="Table_2115"/>
      <sheetName val="base_datos15"/>
      <sheetName val="Ajuste_Altas13"/>
      <sheetName val="CUENTAS_FGD_VS_KNI13"/>
      <sheetName val="CALCULOS_100713"/>
      <sheetName val="COPIAR_1007_CONTROL__D13"/>
      <sheetName val="CALCULOS_101013"/>
      <sheetName val="COPIAR_1010_CONTROL_D13"/>
      <sheetName val="CALCULOS_KNIM1SEC13"/>
      <sheetName val="COPIAR_KNIM1SEC_CONTROL_D13"/>
      <sheetName val="FINREP_Implementation18"/>
      <sheetName val="Table_2118"/>
      <sheetName val="base_datos18"/>
      <sheetName val="Ajuste_Altas16"/>
      <sheetName val="CUENTAS_FGD_VS_KNI16"/>
      <sheetName val="CALCULOS_100716"/>
      <sheetName val="COPIAR_1007_CONTROL__D16"/>
      <sheetName val="CALCULOS_101016"/>
      <sheetName val="COPIAR_1010_CONTROL_D16"/>
      <sheetName val="CALCULOS_KNIM1SEC16"/>
      <sheetName val="COPIAR_KNIM1SEC_CONTROL_D16"/>
      <sheetName val="FINREP_Implementation16"/>
      <sheetName val="Table_2116"/>
      <sheetName val="base_datos16"/>
      <sheetName val="Ajuste_Altas14"/>
      <sheetName val="CUENTAS_FGD_VS_KNI14"/>
      <sheetName val="CALCULOS_100714"/>
      <sheetName val="COPIAR_1007_CONTROL__D14"/>
      <sheetName val="CALCULOS_101014"/>
      <sheetName val="COPIAR_1010_CONTROL_D14"/>
      <sheetName val="CALCULOS_KNIM1SEC14"/>
      <sheetName val="COPIAR_KNIM1SEC_CONTROL_D14"/>
      <sheetName val="FINREP_Implementation17"/>
      <sheetName val="Table_2117"/>
      <sheetName val="base_datos17"/>
      <sheetName val="Ajuste_Altas15"/>
      <sheetName val="CUENTAS_FGD_VS_KNI15"/>
      <sheetName val="CALCULOS_100715"/>
      <sheetName val="COPIAR_1007_CONTROL__D15"/>
      <sheetName val="CALCULOS_101015"/>
      <sheetName val="COPIAR_1010_CONTROL_D15"/>
      <sheetName val="CALCULOS_KNIM1SEC15"/>
      <sheetName val="COPIAR_KNIM1SEC_CONTROL_D15"/>
      <sheetName val="FINREP_Implementation19"/>
      <sheetName val="Table_2119"/>
      <sheetName val="base_datos19"/>
      <sheetName val="Ajuste_Altas17"/>
      <sheetName val="CUENTAS_FGD_VS_KNI17"/>
      <sheetName val="CALCULOS_100717"/>
      <sheetName val="COPIAR_1007_CONTROL__D17"/>
      <sheetName val="CALCULOS_101017"/>
      <sheetName val="COPIAR_1010_CONTROL_D17"/>
      <sheetName val="CALCULOS_KNIM1SEC17"/>
      <sheetName val="COPIAR_KNIM1SEC_CONTROL_D17"/>
      <sheetName val="FINREP_Implementation20"/>
      <sheetName val="Table_2120"/>
      <sheetName val="base_datos20"/>
      <sheetName val="Ajuste_Altas18"/>
      <sheetName val="CUENTAS_FGD_VS_KNI18"/>
      <sheetName val="CALCULOS_100718"/>
      <sheetName val="COPIAR_1007_CONTROL__D18"/>
      <sheetName val="CALCULOS_101018"/>
      <sheetName val="COPIAR_1010_CONTROL_D18"/>
      <sheetName val="CALCULOS_KNIM1SEC18"/>
      <sheetName val="COPIAR_KNIM1SEC_CONTROL_D18"/>
      <sheetName val="PtoBV"/>
      <sheetName val="Plantilla"/>
      <sheetName val="Resumen"/>
      <sheetName val="Cons pl"/>
      <sheetName val="DLL Dep 1999"/>
      <sheetName val="1.1"/>
      <sheetName val="Traspasos Mensuales"/>
      <sheetName val="Sobrantes"/>
      <sheetName val="Plantillas"/>
    </sheetNames>
    <sheetDataSet>
      <sheetData sheetId="0" refreshError="1"/>
      <sheetData sheetId="1" refreshError="1"/>
      <sheetData sheetId="2" refreshError="1">
        <row r="17">
          <cell r="A17" t="str">
            <v>Yes, compulsory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</sheetNames>
    <sheetDataSet>
      <sheetData sheetId="0" refreshError="1">
        <row r="56">
          <cell r="D56" t="str">
            <v>C-2505</v>
          </cell>
        </row>
        <row r="57">
          <cell r="D57" t="str">
            <v xml:space="preserve">Abbey National Capital Trust I </v>
          </cell>
        </row>
        <row r="58">
          <cell r="D58" t="str">
            <v>Trust</v>
          </cell>
        </row>
        <row r="59">
          <cell r="D59">
            <v>0</v>
          </cell>
        </row>
        <row r="60">
          <cell r="D60" t="str">
            <v/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 t="str">
            <v>USA</v>
          </cell>
        </row>
        <row r="65">
          <cell r="D65">
            <v>0</v>
          </cell>
        </row>
        <row r="66">
          <cell r="D66">
            <v>39082</v>
          </cell>
        </row>
        <row r="67">
          <cell r="D67" t="str">
            <v>Abbey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 t="str">
            <v>Yes</v>
          </cell>
        </row>
        <row r="72">
          <cell r="D72" t="str">
            <v>Deloitte</v>
          </cell>
        </row>
        <row r="73">
          <cell r="D73">
            <v>0</v>
          </cell>
        </row>
        <row r="74">
          <cell r="D74" t="str">
            <v>Companies House</v>
          </cell>
        </row>
        <row r="75">
          <cell r="D75" t="str">
            <v>Yes</v>
          </cell>
        </row>
        <row r="76">
          <cell r="D76" t="str">
            <v>38717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 Liabs"/>
      <sheetName val="Repo"/>
      <sheetName val="Preference Shares"/>
      <sheetName val="Interest rate Derivative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tuarial reinsurance"/>
      <sheetName val="Accrued Int Abb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Subord Liabs"/>
      <sheetName val="Repos Amounts Due"/>
      <sheetName val="Repos Accrued Int"/>
      <sheetName val="Preference Shares"/>
      <sheetName val="Other assets and liab"/>
      <sheetName val="Mortgage bonds"/>
      <sheetName val="Maintenance expenditure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Repo"/>
      <sheetName val="Sheet1"/>
      <sheetName val="Currency Swaps"/>
      <sheetName val="Credit Deriv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surance Commissions"/>
      <sheetName val="Int Payable on Pref Shares"/>
      <sheetName val="Interest on debentures"/>
      <sheetName val="Interest"/>
      <sheetName val="Insurance income"/>
      <sheetName val="Insurance Comms Pro Share"/>
      <sheetName val="Derivatives (hedge)"/>
      <sheetName val="Derivatives"/>
      <sheetName val="Commission - Oth Comms"/>
      <sheetName val="Change Actuarial reins"/>
      <sheetName val="Asset Management Commission"/>
      <sheetName val="Abbey dealing P &amp; 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t79_Dez24"/>
      <sheetName val="Sat79_Jun24"/>
      <sheetName val="Index"/>
      <sheetName val="1. Credit Quality by sector"/>
      <sheetName val="2. Exposures of corp excl_Paris"/>
      <sheetName val="3. Net Carrying Amt by Maturity"/>
      <sheetName val="4. Exp. subject to phy. Ris"/>
      <sheetName val="Extração A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614208/Desktop/PIVOT_RESUMO_2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614208/Desktop/PIVOT_RESUMO_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runo Alexandre da Silva Churro" refreshedDate="45308.952181018518" createdVersion="8" refreshedVersion="8" minRefreshableVersion="3" recordCount="1124">
  <cacheSource type="worksheet">
    <worksheetSource ref="A1:J1125" sheet="PIVOT_RESUMO_2" r:id="rId2"/>
  </cacheSource>
  <cacheFields count="10">
    <cacheField name="id_portfolio_ifrs9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stage" numFmtId="0">
      <sharedItems containsMixedTypes="1" containsNumber="1" containsInteger="1" minValue="1" maxValue="3"/>
    </cacheField>
    <cacheField name="STAGE_COM_OL" numFmtId="0">
      <sharedItems containsMixedTypes="1" containsNumber="1" containsInteger="1" minValue="1" maxValue="3" count="4">
        <s v=""/>
        <n v="1"/>
        <n v="2"/>
        <n v="3"/>
      </sharedItems>
    </cacheField>
    <cacheField name="SUM_OF_PROV_OL" numFmtId="0">
      <sharedItems containsSemiMixedTypes="0" containsString="0" containsNumber="1" minValue="0" maxValue="60192447.627672903"/>
    </cacheField>
    <cacheField name="NACE2" numFmtId="0">
      <sharedItems/>
    </cacheField>
    <cacheField name="SUM_of_ead_final" numFmtId="0">
      <sharedItems containsSemiMixedTypes="0" containsString="0" containsNumber="1" minValue="0" maxValue="19643111313.393101"/>
    </cacheField>
    <cacheField name="SUM_of_drawn_balance" numFmtId="0">
      <sharedItems containsSemiMixedTypes="0" containsString="0" containsNumber="1" minValue="-976.44" maxValue="19318649891.843201"/>
    </cacheField>
    <cacheField name="SUM_of_undrawn_balance" numFmtId="0">
      <sharedItems containsSemiMixedTypes="0" containsString="0" containsNumber="1" minValue="0" maxValue="654108561.19971001"/>
    </cacheField>
    <cacheField name="SUM_OF_PROVISION" numFmtId="0">
      <sharedItems containsSemiMixedTypes="0" containsString="0" containsNumber="1" minValue="0" maxValue="60192447.627672903"/>
    </cacheField>
    <cacheField name="NACE_SAT" numFmtId="0">
      <sharedItems count="22">
        <e v="#N/A"/>
        <s v="NACE01"/>
        <s v="NACE02"/>
        <s v="NACE03"/>
        <s v="NACE04"/>
        <s v="NACE05"/>
        <s v="NACE06"/>
        <s v="NACE07"/>
        <s v="NACE08"/>
        <s v="NACE09"/>
        <s v="NACE10"/>
        <s v="NACE11"/>
        <s v="NACE12"/>
        <s v="NACE13"/>
        <s v="NACE14"/>
        <s v="NACE15"/>
        <s v="NACE16"/>
        <s v="NACE17"/>
        <s v="NACE18"/>
        <s v="NACE19"/>
        <s v="NACE20"/>
        <s v="NACE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Bruno Alexandre da Silva Churro" refreshedDate="45308.989109259259" createdVersion="8" refreshedVersion="8" minRefreshableVersion="3" recordCount="509">
  <cacheSource type="worksheet">
    <worksheetSource ref="A1:J510" sheet="PIVOT_RESUMO_3" r:id="rId2"/>
  </cacheSource>
  <cacheFields count="10">
    <cacheField name="id_portfolio_ifrs9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MATURITY" numFmtId="0">
      <sharedItems containsSemiMixedTypes="0" containsString="0" containsNumber="1" containsInteger="1" minValue="1984" maxValue="9999"/>
    </cacheField>
    <cacheField name="SUM_OF_PROV_OL" numFmtId="0">
      <sharedItems containsSemiMixedTypes="0" containsString="0" containsNumber="1" minValue="0" maxValue="26576994.8391915"/>
    </cacheField>
    <cacheField name="SUM_of_ead_final" numFmtId="0">
      <sharedItems containsSemiMixedTypes="0" containsString="0" containsNumber="1" minValue="0" maxValue="5130766248.1499996" count="481">
        <n v="0"/>
        <n v="133.68"/>
        <n v="112874.62"/>
        <n v="11.65"/>
        <n v="7000.14"/>
        <n v="61970.53"/>
        <n v="53860.14"/>
        <n v="63882.97"/>
        <n v="5957.79"/>
        <n v="2337067.44"/>
        <n v="54567.88"/>
        <n v="431083.4"/>
        <n v="9548497.9516020101"/>
        <n v="20278533.579999998"/>
        <n v="29222774.063248001"/>
        <n v="46627365.540923104"/>
        <n v="67712691.560000002"/>
        <n v="119710638.596573"/>
        <n v="157264038.57901299"/>
        <n v="194521550.860001"/>
        <n v="260677985.25999901"/>
        <n v="241946146.421323"/>
        <n v="224475624.25"/>
        <n v="219331852.53000101"/>
        <n v="226485742.59999999"/>
        <n v="247662610.140001"/>
        <n v="270924437.75000101"/>
        <n v="305802043.16000003"/>
        <n v="359407314.59000099"/>
        <n v="368748160.95999902"/>
        <n v="408186047.40999901"/>
        <n v="477515748.55000198"/>
        <n v="608062255.67999804"/>
        <n v="731092521.53999901"/>
        <n v="811784336.94999695"/>
        <n v="768573018.52000403"/>
        <n v="753795112.030002"/>
        <n v="742733997.57000101"/>
        <n v="831209768.45000196"/>
        <n v="847269485.80000198"/>
        <n v="882857043.77000201"/>
        <n v="1128712396.3099999"/>
        <n v="799352624.13"/>
        <n v="796856688.91999805"/>
        <n v="802872411.50000405"/>
        <n v="1087992483.74"/>
        <n v="1073200676.75"/>
        <n v="1208738400.4100001"/>
        <n v="1421387652.77"/>
        <n v="1225469088.1600001"/>
        <n v="1004003243.91"/>
        <n v="370092018.46000099"/>
        <n v="103151982.14"/>
        <n v="52427855.049999997"/>
        <n v="37912373.829999998"/>
        <n v="32818051.079999998"/>
        <n v="20264311.010000002"/>
        <n v="5342104.09"/>
        <n v="1085703.08"/>
        <n v="228049.12"/>
        <n v="250198.72"/>
        <n v="173021"/>
        <n v="112068.13"/>
        <n v="20914.57"/>
        <n v="217394.31"/>
        <n v="143557.84"/>
        <n v="24.2"/>
        <n v="38.56"/>
        <n v="108.8"/>
        <n v="131.30000000000001"/>
        <n v="98.54"/>
        <n v="2474.2199999999998"/>
        <n v="237408.38800000001"/>
        <n v="384300.06"/>
        <n v="198801.38200000001"/>
        <n v="1526146.1340000001"/>
        <n v="1624955.2819020001"/>
        <n v="391461.81943600002"/>
        <n v="3131262.0853860001"/>
        <n v="577621.85199999996"/>
        <n v="8923329.5542179998"/>
        <n v="3318414.8500839998"/>
        <n v="315756.92143599998"/>
        <n v="1242498.1140000001"/>
        <n v="49703887.133042403"/>
        <n v="2533245691.0734901"/>
        <n v="478662024.10896701"/>
        <n v="618564817.66492999"/>
        <n v="726172237.26153696"/>
        <n v="361611443.70862597"/>
        <n v="296670828.17699897"/>
        <n v="316892541.05105698"/>
        <n v="187602748.91600001"/>
        <n v="231243013.12954599"/>
        <n v="178371053.94999999"/>
        <n v="155379164.99000001"/>
        <n v="124595291.044"/>
        <n v="190956774.38"/>
        <n v="112584327.55"/>
        <n v="176217755.86000001"/>
        <n v="29854335.780000001"/>
        <n v="18502014.260000002"/>
        <n v="33662782.125"/>
        <n v="19374648.82"/>
        <n v="16310778.0275"/>
        <n v="7941709.5599999996"/>
        <n v="508319.11"/>
        <n v="228554.65"/>
        <n v="233367.12"/>
        <n v="6330314"/>
        <n v="57887029.380000003"/>
        <n v="119955096.029044"/>
        <n v="17060.382000000001"/>
        <n v="1338.422"/>
        <n v="133.1"/>
        <n v="1421.18"/>
        <n v="58649.697999999997"/>
        <n v="35283.758000000002"/>
        <n v="2312.7440000000001"/>
        <n v="1550.55"/>
        <n v="322.12"/>
        <n v="2678.04"/>
        <n v="408241.69799999997"/>
        <n v="138714.38200000001"/>
        <n v="64321.243999999999"/>
        <n v="38423.902999999998"/>
        <n v="57056.975378000003"/>
        <n v="76844.466463000004"/>
        <n v="87514.323701999994"/>
        <n v="566240.11653400003"/>
        <n v="480247.952024"/>
        <n v="963431.14960999996"/>
        <n v="833448.09264499997"/>
        <n v="705534.46716500004"/>
        <n v="1045616.251355"/>
        <n v="771288.672288"/>
        <n v="488888.71125499997"/>
        <n v="4764780.3405879997"/>
        <n v="1490359.649773"/>
        <n v="7246969.879408"/>
        <n v="1704565.1961340001"/>
        <n v="3809834.9514569999"/>
        <n v="9433041.0896789804"/>
        <n v="120083397.00896201"/>
        <n v="1123183574.12325"/>
        <n v="199770566.31322399"/>
        <n v="510643311.70684999"/>
        <n v="313240491.92012602"/>
        <n v="234109038.70907"/>
        <n v="70872221.841000006"/>
        <n v="101809839.26899999"/>
        <n v="42725431.046999998"/>
        <n v="43412974.147"/>
        <n v="45623105.708999999"/>
        <n v="29131749.829999998"/>
        <n v="35526258.619999997"/>
        <n v="31182450.969999999"/>
        <n v="26805823.399999999"/>
        <n v="17489993.18"/>
        <n v="3141079.28"/>
        <n v="4912685.88"/>
        <n v="2648599.2000000002"/>
        <n v="3078012.65"/>
        <n v="3541887.44"/>
        <n v="3171245.39"/>
        <n v="3395018.57"/>
        <n v="1560724.05"/>
        <n v="1376731.66"/>
        <n v="154740.68"/>
        <n v="135601.07"/>
        <n v="223686.26"/>
        <n v="272196.84000000003"/>
        <n v="190593.5"/>
        <n v="34128.36"/>
        <n v="43244.18"/>
        <n v="17204.490000000002"/>
        <n v="20120.47"/>
        <n v="25343.48"/>
        <n v="40658.79"/>
        <n v="52298.82"/>
        <n v="5105"/>
        <n v="3000"/>
        <n v="21024483.8621094"/>
        <n v="137009.42800000001"/>
        <n v="2314.2159999999999"/>
        <n v="9"/>
        <n v="6979.1679999999997"/>
        <n v="32865.122000000003"/>
        <n v="9843"/>
        <n v="142503.90400000001"/>
        <n v="3767300.0060000001"/>
        <n v="360810.56199999998"/>
        <n v="7090.0720000000001"/>
        <n v="19.52"/>
        <n v="861017.5"/>
        <n v="2387.2800000000002"/>
        <n v="114161.402"/>
        <n v="3289040.9369999999"/>
        <n v="7000"/>
        <n v="10494.15"/>
        <n v="3762455.6740000001"/>
        <n v="338169.13"/>
        <n v="36443690.764660001"/>
        <n v="18978117.873831999"/>
        <n v="2903196.9159949999"/>
        <n v="1959810.5619999999"/>
        <n v="4275827.0190000003"/>
        <n v="654617.97199999995"/>
        <n v="1091319.44"/>
        <n v="23095.16"/>
        <n v="25899"/>
        <n v="815527.14"/>
        <n v="110769000.90000001"/>
        <n v="239236.74"/>
        <n v="5795.7380000000003"/>
        <n v="14963.94"/>
        <n v="25937.486000000001"/>
        <n v="40"/>
        <n v="17700.725999999999"/>
        <n v="131531.774"/>
        <n v="512474.408"/>
        <n v="582018.56599999999"/>
        <n v="4727818.7379999999"/>
        <n v="88824.400534"/>
        <n v="38651.85"/>
        <n v="1896365.9580000001"/>
        <n v="837.98400000000004"/>
        <n v="82757.725999999995"/>
        <n v="52648.978000000003"/>
        <n v="75211.64"/>
        <n v="3310055.05"/>
        <n v="13117517.606000001"/>
        <n v="2682603.6460000002"/>
        <n v="20610674.375999998"/>
        <n v="1207239.4680000001"/>
        <n v="62340.175999999999"/>
        <n v="88240.898000000001"/>
        <n v="70068073.335258201"/>
        <n v="2239196176.8294201"/>
        <n v="120124554.339"/>
        <n v="177081202.84400001"/>
        <n v="62691095.619999997"/>
        <n v="140132650.39034799"/>
        <n v="115917.06"/>
        <n v="10247367.475"/>
        <n v="10465013.044"/>
        <n v="135688556.25"/>
        <n v="40198216.549999997"/>
        <n v="39399806.25"/>
        <n v="195286907.49000001"/>
        <n v="183449462.22999999"/>
        <n v="28423275.289999999"/>
        <n v="479767362.47000003"/>
        <n v="110506221.42646299"/>
        <n v="5130766248.1499996"/>
        <n v="46021296.740000002"/>
        <n v="1044475835.62"/>
        <n v="107316143.73"/>
        <n v="218358708.43000001"/>
        <n v="2181225658.9699998"/>
        <n v="1287760451.1800001"/>
        <n v="2507991562.4499998"/>
        <n v="157207.41"/>
        <n v="333315.20000000001"/>
        <n v="516.76"/>
        <n v="548463.31999999995"/>
        <n v="13535738.562000001"/>
        <n v="121153741.112"/>
        <n v="281353196.05000001"/>
        <n v="200206983.12200001"/>
        <n v="33345597.32"/>
        <n v="5082703.9400000004"/>
        <n v="11998880.84"/>
        <n v="45534377.917999998"/>
        <n v="102666275.302"/>
        <n v="91873391.362000003"/>
        <n v="367985.52399999998"/>
        <n v="110414734.92"/>
        <n v="138978756.08000001"/>
        <n v="9154161.9000000004"/>
        <n v="23330841.829999998"/>
        <n v="56013878.469999999"/>
        <n v="2075.1799999999998"/>
        <n v="32"/>
        <n v="85.25"/>
        <n v="32.520000000000003"/>
        <n v="99.88"/>
        <n v="39852.353999999999"/>
        <n v="32.54"/>
        <n v="154.52000000000001"/>
        <n v="31839.11"/>
        <n v="200035.64167499999"/>
        <n v="18158112.511999998"/>
        <n v="33764968.575999998"/>
        <n v="16196357.196"/>
        <n v="80743.524999999994"/>
        <n v="233773510.93000001"/>
        <n v="13340298.966"/>
        <n v="21807.444"/>
        <n v="22602781.960000001"/>
        <n v="127021.454"/>
        <n v="20000"/>
        <n v="15004.626"/>
        <n v="5706618.3200000003"/>
        <n v="267599.52167400002"/>
        <n v="155433223.77163401"/>
        <n v="146048250.61332199"/>
        <n v="322780277.06862599"/>
        <n v="64883056.218000002"/>
        <n v="10871784.774"/>
        <n v="5668859.2599999998"/>
        <n v="3563726.93"/>
        <n v="3197344.25"/>
        <n v="5037929.57"/>
        <n v="17509685.68"/>
        <n v="3214978.27"/>
        <n v="2428842.6800000002"/>
        <n v="2147571"/>
        <n v="16688494.16"/>
        <n v="620680.36"/>
        <n v="6703051.9800000004"/>
        <n v="159098.35999999999"/>
        <n v="2864381.47"/>
        <n v="2886416.2"/>
        <n v="532885.71"/>
        <n v="94910.99"/>
        <n v="33807.184079999999"/>
        <n v="544.92999999999995"/>
        <n v="309.68"/>
        <n v="10751.6"/>
        <n v="284.08"/>
        <n v="16733.57"/>
        <n v="52960"/>
        <n v="44164.27"/>
        <n v="23011.35"/>
        <n v="93482.35"/>
        <n v="92746.42"/>
        <n v="178557.66"/>
        <n v="1745572.82"/>
        <n v="49355176.922714703"/>
        <n v="92288978.5399988"/>
        <n v="118714888.200001"/>
        <n v="193608983.390001"/>
        <n v="233471571.21999899"/>
        <n v="275946996.82999802"/>
        <n v="318416369.35000598"/>
        <n v="74742791.360000595"/>
        <n v="905416.35"/>
        <n v="100029.83"/>
        <n v="157227.69"/>
        <n v="128536.84"/>
        <n v="166416.89000000001"/>
        <n v="6323.86"/>
        <n v="58427.22"/>
        <n v="71609.08"/>
        <n v="242627"/>
        <n v="127892.11"/>
        <n v="45417.08"/>
        <n v="265809.93"/>
        <n v="78024.17"/>
        <n v="8772.2900000000009"/>
        <n v="92641.19"/>
        <n v="70652.289999999994"/>
        <n v="5796.52"/>
        <n v="332.66"/>
        <n v="1085.42"/>
        <n v="7611.8919999999998"/>
        <n v="900.36"/>
        <n v="242.22"/>
        <n v="1180.1400000000001"/>
        <n v="677.7"/>
        <n v="1372.5540000000001"/>
        <n v="3842.3339999999998"/>
        <n v="1334.61"/>
        <n v="1244.51"/>
        <n v="7524.8119999999999"/>
        <n v="19419.984"/>
        <n v="14363.64"/>
        <n v="4458.8760000000002"/>
        <n v="7225.15"/>
        <n v="48324.805999999997"/>
        <n v="1131307.4099999999"/>
        <n v="34030.737999999998"/>
        <n v="85382.944000000003"/>
        <n v="184045.16"/>
        <n v="230471.874434"/>
        <n v="333363.01"/>
        <n v="64494.046000000002"/>
        <n v="160536.51798999999"/>
        <n v="78874.796765000006"/>
        <n v="116200.57799999999"/>
        <n v="220132.27"/>
        <n v="865963.06943599996"/>
        <n v="15685461.042485001"/>
        <n v="9682491.9560000096"/>
        <n v="21306317.096035998"/>
        <n v="12252555.994999001"/>
        <n v="15576900.782477999"/>
        <n v="10807948.609999999"/>
        <n v="6505717.1500000004"/>
        <n v="3648941.96"/>
        <n v="3918275.9160000002"/>
        <n v="4809797.3899999997"/>
        <n v="2591806.89"/>
        <n v="4462045.96"/>
        <n v="3128986.82"/>
        <n v="2136068.2400000002"/>
        <n v="3181579.31"/>
        <n v="681798.82"/>
        <n v="5405979.5199999996"/>
        <n v="2228076.96"/>
        <n v="2817866.3025000002"/>
        <n v="1017115"/>
        <n v="1854723.1"/>
        <n v="1247346.3999999999"/>
        <n v="1633763.74"/>
        <n v="1165757.76"/>
        <n v="161934.87"/>
        <n v="163789.07"/>
        <n v="226931.15"/>
        <n v="217495.35"/>
        <n v="5350.8"/>
        <n v="101680.47"/>
        <n v="52867.19"/>
        <n v="38653.24"/>
        <n v="10566.33"/>
        <n v="53825.65"/>
        <n v="46709.440000000002"/>
        <n v="263624560.46872199"/>
        <n v="1254.04"/>
        <n v="93224.74"/>
        <n v="2769.111202"/>
        <n v="1914.6559689999999"/>
        <n v="2063.5925160000002"/>
        <n v="6573.1962919999996"/>
        <n v="8875.7224449999994"/>
        <n v="2536.5854770000001"/>
        <n v="147291.57967000001"/>
        <n v="111123.45720600001"/>
        <n v="9996.0347820000006"/>
        <n v="33846.206020999998"/>
        <n v="80397.307495000001"/>
        <n v="63174.642469999999"/>
        <n v="48412.046477999997"/>
        <n v="97979.627957000004"/>
        <n v="115726.571964"/>
        <n v="196556.15910399999"/>
        <n v="904207.23368300102"/>
        <n v="982760.24989399896"/>
        <n v="1333970.575097"/>
        <n v="4871532.9482970098"/>
        <n v="29752830.729823001"/>
        <n v="232764623.48292899"/>
        <n v="455664516.04585499"/>
        <n v="272925714.45413202"/>
        <n v="52542965.2258697"/>
        <n v="90"/>
        <n v="76.5"/>
        <n v="399.23"/>
        <n v="31.83"/>
        <n v="67139.371564000001"/>
        <n v="50034269.178492002"/>
        <n v="48708720.764930002"/>
        <n v="68404718.872973993"/>
        <n v="6600274.584574"/>
        <n v="149227777.87"/>
        <n v="97165666.230000004"/>
        <n v="19059718.359999999"/>
        <n v="74018101.299999997"/>
        <n v="3353892.74"/>
        <n v="5873557.8600000003"/>
        <n v="5964116.5199999996"/>
        <n v="67055082.509999998"/>
        <n v="62581714.619999997"/>
        <n v="4537296.7"/>
        <n v="68943884.549999997"/>
        <n v="2680638.7599999998"/>
        <n v="793361.36"/>
        <n v="1084077.56"/>
        <n v="628839.56999999995"/>
        <n v="790.47"/>
      </sharedItems>
    </cacheField>
    <cacheField name="SUM_of_drawn_balance" numFmtId="0">
      <sharedItems containsSemiMixedTypes="0" containsString="0" containsNumber="1" minValue="0" maxValue="5130766248.1499996"/>
    </cacheField>
    <cacheField name="SUM_of_undrawn_balance" numFmtId="0">
      <sharedItems containsSemiMixedTypes="0" containsString="0" containsNumber="1" minValue="0" maxValue="1347438356.6400001"/>
    </cacheField>
    <cacheField name="SUM_OF_PROVISION" numFmtId="0">
      <sharedItems containsSemiMixedTypes="0" containsString="0" containsNumber="1" minValue="0" maxValue="28421257.5023789"/>
    </cacheField>
    <cacheField name="2023" numFmtId="0">
      <sharedItems containsSemiMixedTypes="0" containsString="0" containsNumber="1" containsInteger="1" minValue="-39" maxValue="7976"/>
    </cacheField>
    <cacheField name="Maturity_aux" numFmtId="0">
      <sharedItems containsSemiMixedTypes="0" containsString="0" containsNumber="1" containsInteger="1" minValue="1" maxValue="4"/>
    </cacheField>
    <cacheField name="Maturity_bucket" numFmtId="0">
      <sharedItems count="4">
        <s v="&lt;= 5 years"/>
        <s v="&gt; 5 years &lt;= 10 years"/>
        <s v="&gt; 10 years &lt;= 20 years"/>
        <s v="&gt; 20 ye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4">
  <r>
    <x v="0"/>
    <s v=""/>
    <x v="0"/>
    <n v="0"/>
    <s v=""/>
    <n v="0"/>
    <n v="0"/>
    <n v="0"/>
    <n v="0"/>
    <x v="0"/>
  </r>
  <r>
    <x v="0"/>
    <n v="1"/>
    <x v="1"/>
    <n v="8793941.9872778803"/>
    <s v=""/>
    <n v="19643111313.393101"/>
    <n v="19318649891.843201"/>
    <n v="324461421.55000001"/>
    <n v="8793941.9872778803"/>
    <x v="0"/>
  </r>
  <r>
    <x v="0"/>
    <n v="1"/>
    <x v="2"/>
    <n v="377066.89056200202"/>
    <s v=""/>
    <n v="556456592.61000204"/>
    <n v="555559128.150002"/>
    <n v="897464.46"/>
    <n v="31443762.284611698"/>
    <x v="0"/>
  </r>
  <r>
    <x v="0"/>
    <n v="2"/>
    <x v="2"/>
    <n v="53772537.699953899"/>
    <s v=""/>
    <n v="1444949921.28"/>
    <n v="1438028923.9000001"/>
    <n v="6920997.3799999999"/>
    <n v="55317219.2185582"/>
    <x v="0"/>
  </r>
  <r>
    <x v="0"/>
    <n v="3"/>
    <x v="3"/>
    <n v="60192447.627672903"/>
    <s v=""/>
    <n v="195703674.43000001"/>
    <n v="195624525.53999999"/>
    <n v="79148.89"/>
    <n v="60192447.627672903"/>
    <x v="0"/>
  </r>
  <r>
    <x v="0"/>
    <s v=""/>
    <x v="0"/>
    <n v="0"/>
    <s v="01"/>
    <n v="0"/>
    <n v="0"/>
    <n v="0"/>
    <n v="0"/>
    <x v="1"/>
  </r>
  <r>
    <x v="0"/>
    <n v="1"/>
    <x v="1"/>
    <n v="30683.344087000001"/>
    <s v="01"/>
    <n v="27016429.309999999"/>
    <n v="26888229.309999999"/>
    <n v="128200"/>
    <n v="30683.344087000001"/>
    <x v="1"/>
  </r>
  <r>
    <x v="0"/>
    <n v="1"/>
    <x v="2"/>
    <n v="1332.9384709999999"/>
    <s v="01"/>
    <n v="1685841.05"/>
    <n v="1685841.05"/>
    <n v="0"/>
    <n v="95093.298242760007"/>
    <x v="1"/>
  </r>
  <r>
    <x v="0"/>
    <n v="2"/>
    <x v="2"/>
    <n v="214714.63222500001"/>
    <s v="01"/>
    <n v="6937191.0300000003"/>
    <n v="6853191.0300000003"/>
    <n v="84000"/>
    <n v="214714.63222500001"/>
    <x v="1"/>
  </r>
  <r>
    <x v="0"/>
    <n v="3"/>
    <x v="3"/>
    <n v="649773.35880199994"/>
    <s v="01"/>
    <n v="1758762.8"/>
    <n v="1758762.8"/>
    <n v="0"/>
    <n v="649773.35880199994"/>
    <x v="1"/>
  </r>
  <r>
    <x v="0"/>
    <s v=""/>
    <x v="0"/>
    <n v="0"/>
    <s v="02"/>
    <n v="0"/>
    <n v="0"/>
    <n v="0"/>
    <n v="0"/>
    <x v="1"/>
  </r>
  <r>
    <x v="0"/>
    <n v="1"/>
    <x v="1"/>
    <n v="3108.5686470000001"/>
    <s v="02"/>
    <n v="2203199.14"/>
    <n v="2203199.14"/>
    <n v="0"/>
    <n v="3108.5686470000001"/>
    <x v="1"/>
  </r>
  <r>
    <x v="0"/>
    <n v="1"/>
    <x v="2"/>
    <n v="267.24091099999998"/>
    <s v="02"/>
    <n v="79148.63"/>
    <n v="79148.63"/>
    <n v="0"/>
    <n v="4045.9479578990399"/>
    <x v="1"/>
  </r>
  <r>
    <x v="0"/>
    <n v="2"/>
    <x v="2"/>
    <n v="7206.185802"/>
    <s v="02"/>
    <n v="194346.61"/>
    <n v="194346.61"/>
    <n v="0"/>
    <n v="7206.185802"/>
    <x v="1"/>
  </r>
  <r>
    <x v="0"/>
    <n v="3"/>
    <x v="3"/>
    <n v="4893.0158170000004"/>
    <s v="02"/>
    <n v="30597.42"/>
    <n v="30597.42"/>
    <n v="0"/>
    <n v="4893.0158170000004"/>
    <x v="1"/>
  </r>
  <r>
    <x v="0"/>
    <n v="1"/>
    <x v="1"/>
    <n v="3269.5517770000001"/>
    <s v="03"/>
    <n v="3651734.25"/>
    <n v="3501734.25"/>
    <n v="150000"/>
    <n v="3269.5517770000001"/>
    <x v="1"/>
  </r>
  <r>
    <x v="0"/>
    <n v="1"/>
    <x v="2"/>
    <n v="81.281002000000001"/>
    <s v="03"/>
    <n v="47970.85"/>
    <n v="47970.85"/>
    <n v="0"/>
    <n v="2371.5011730975498"/>
    <x v="1"/>
  </r>
  <r>
    <x v="0"/>
    <n v="2"/>
    <x v="2"/>
    <n v="12360.195814000001"/>
    <s v="03"/>
    <n v="955565.35"/>
    <n v="955565.35"/>
    <n v="0"/>
    <n v="12360.195814000001"/>
    <x v="1"/>
  </r>
  <r>
    <x v="0"/>
    <n v="3"/>
    <x v="3"/>
    <n v="15447.160592"/>
    <s v="03"/>
    <n v="96595.49"/>
    <n v="96595.49"/>
    <n v="0"/>
    <n v="15447.160592"/>
    <x v="1"/>
  </r>
  <r>
    <x v="0"/>
    <n v="1"/>
    <x v="1"/>
    <n v="89.045546000000002"/>
    <s v="08"/>
    <n v="200638.64"/>
    <n v="200638.64"/>
    <n v="0"/>
    <n v="89.045546000000002"/>
    <x v="2"/>
  </r>
  <r>
    <x v="0"/>
    <n v="2"/>
    <x v="2"/>
    <n v="13.322952000000001"/>
    <s v="08"/>
    <n v="16468.2"/>
    <n v="16468.2"/>
    <n v="0"/>
    <n v="13.322952000000001"/>
    <x v="2"/>
  </r>
  <r>
    <x v="0"/>
    <n v="1"/>
    <x v="1"/>
    <n v="6.3803799999999997"/>
    <s v="09"/>
    <n v="16723.54"/>
    <n v="16723.54"/>
    <n v="0"/>
    <n v="6.3803799999999997"/>
    <x v="2"/>
  </r>
  <r>
    <x v="0"/>
    <n v="1"/>
    <x v="1"/>
    <n v="2135.2368799999999"/>
    <s v="10"/>
    <n v="3175108.19"/>
    <n v="3175108.19"/>
    <n v="0"/>
    <n v="2135.2368799999999"/>
    <x v="3"/>
  </r>
  <r>
    <x v="0"/>
    <n v="1"/>
    <x v="2"/>
    <n v="104.029804"/>
    <s v="10"/>
    <n v="238279.06"/>
    <n v="238279.06"/>
    <n v="0"/>
    <n v="11479.928074765799"/>
    <x v="3"/>
  </r>
  <r>
    <x v="0"/>
    <n v="2"/>
    <x v="2"/>
    <n v="30888.728805999999"/>
    <s v="10"/>
    <n v="843501.04"/>
    <n v="843501.04"/>
    <n v="0"/>
    <n v="30888.728805999999"/>
    <x v="3"/>
  </r>
  <r>
    <x v="0"/>
    <n v="3"/>
    <x v="3"/>
    <n v="95619.941403999997"/>
    <s v="10"/>
    <n v="278692.23"/>
    <n v="278692.23"/>
    <n v="0"/>
    <n v="95619.941403999997"/>
    <x v="3"/>
  </r>
  <r>
    <x v="0"/>
    <n v="1"/>
    <x v="1"/>
    <n v="322.588097"/>
    <s v="11"/>
    <n v="516553.09"/>
    <n v="516553.09"/>
    <n v="0"/>
    <n v="322.588097"/>
    <x v="3"/>
  </r>
  <r>
    <x v="0"/>
    <n v="2"/>
    <x v="2"/>
    <n v="1498.6235200000001"/>
    <s v="11"/>
    <n v="32003.96"/>
    <n v="32003.96"/>
    <n v="0"/>
    <n v="1498.6235200000001"/>
    <x v="3"/>
  </r>
  <r>
    <x v="0"/>
    <n v="1"/>
    <x v="1"/>
    <n v="1449.6455840000001"/>
    <s v="13"/>
    <n v="1577608.7"/>
    <n v="1577608.7"/>
    <n v="0"/>
    <n v="1449.6455840000001"/>
    <x v="3"/>
  </r>
  <r>
    <x v="0"/>
    <n v="1"/>
    <x v="2"/>
    <n v="499.97032400000001"/>
    <s v="13"/>
    <n v="211972"/>
    <n v="211972"/>
    <n v="0"/>
    <n v="18441.4373432557"/>
    <x v="3"/>
  </r>
  <r>
    <x v="0"/>
    <n v="2"/>
    <x v="2"/>
    <n v="17795.824047999999"/>
    <s v="13"/>
    <n v="473791.46"/>
    <n v="473791.46"/>
    <n v="0"/>
    <n v="17795.824047999999"/>
    <x v="3"/>
  </r>
  <r>
    <x v="0"/>
    <n v="3"/>
    <x v="3"/>
    <n v="87635.669158000004"/>
    <s v="13"/>
    <n v="204703.95"/>
    <n v="204703.95"/>
    <n v="0"/>
    <n v="87635.669158000004"/>
    <x v="3"/>
  </r>
  <r>
    <x v="0"/>
    <n v="1"/>
    <x v="1"/>
    <n v="2808.238863"/>
    <s v="14"/>
    <n v="2695219.19"/>
    <n v="2695219.19"/>
    <n v="0"/>
    <n v="2808.238863"/>
    <x v="3"/>
  </r>
  <r>
    <x v="0"/>
    <n v="1"/>
    <x v="2"/>
    <n v="484.191869"/>
    <s v="14"/>
    <n v="393691.06"/>
    <n v="393691.06"/>
    <n v="0"/>
    <n v="19279.756400226299"/>
    <x v="3"/>
  </r>
  <r>
    <x v="0"/>
    <n v="2"/>
    <x v="2"/>
    <n v="12783.531644000001"/>
    <s v="14"/>
    <n v="773434.38"/>
    <n v="773434.38"/>
    <n v="0"/>
    <n v="12783.531644000001"/>
    <x v="3"/>
  </r>
  <r>
    <x v="0"/>
    <n v="3"/>
    <x v="3"/>
    <n v="5153.4296059999997"/>
    <s v="14"/>
    <n v="35020.269999999997"/>
    <n v="35020.269999999997"/>
    <n v="0"/>
    <n v="5153.4296059999997"/>
    <x v="3"/>
  </r>
  <r>
    <x v="0"/>
    <n v="1"/>
    <x v="1"/>
    <n v="909.97951399999999"/>
    <s v="15"/>
    <n v="827683.42"/>
    <n v="827683.42"/>
    <n v="0"/>
    <n v="909.97951399999999"/>
    <x v="3"/>
  </r>
  <r>
    <x v="0"/>
    <n v="1"/>
    <x v="2"/>
    <n v="314.076705"/>
    <s v="15"/>
    <n v="73660.479999999996"/>
    <n v="73660.479999999996"/>
    <n v="0"/>
    <n v="3830.7689693381899"/>
    <x v="3"/>
  </r>
  <r>
    <x v="0"/>
    <n v="2"/>
    <x v="2"/>
    <n v="685.25242600000001"/>
    <s v="15"/>
    <n v="6477.71"/>
    <n v="6477.71"/>
    <n v="0"/>
    <n v="685.25242600000001"/>
    <x v="3"/>
  </r>
  <r>
    <x v="0"/>
    <n v="3"/>
    <x v="3"/>
    <n v="103822.64079799999"/>
    <s v="15"/>
    <n v="189788.62"/>
    <n v="189788.62"/>
    <n v="0"/>
    <n v="103822.64079799999"/>
    <x v="3"/>
  </r>
  <r>
    <x v="0"/>
    <n v="1"/>
    <x v="1"/>
    <n v="2066.240875"/>
    <s v="16"/>
    <n v="2578676.14"/>
    <n v="2565476.14"/>
    <n v="13200"/>
    <n v="2066.240875"/>
    <x v="3"/>
  </r>
  <r>
    <x v="0"/>
    <n v="1"/>
    <x v="2"/>
    <n v="19.184902999999998"/>
    <s v="16"/>
    <n v="50629.38"/>
    <n v="50629.38"/>
    <n v="0"/>
    <n v="2436.3283833878399"/>
    <x v="3"/>
  </r>
  <r>
    <x v="0"/>
    <n v="2"/>
    <x v="2"/>
    <n v="36742.981513999999"/>
    <s v="16"/>
    <n v="834011.69"/>
    <n v="834011.69"/>
    <n v="0"/>
    <n v="36742.981513999999"/>
    <x v="3"/>
  </r>
  <r>
    <x v="0"/>
    <n v="3"/>
    <x v="3"/>
    <n v="40053.803275999999"/>
    <s v="16"/>
    <n v="82917.77"/>
    <n v="82917.77"/>
    <n v="0"/>
    <n v="40053.803275999999"/>
    <x v="3"/>
  </r>
  <r>
    <x v="0"/>
    <n v="1"/>
    <x v="1"/>
    <n v="84.573572999999996"/>
    <s v="17"/>
    <n v="221962.51"/>
    <n v="221962.51"/>
    <n v="0"/>
    <n v="84.573572999999996"/>
    <x v="3"/>
  </r>
  <r>
    <x v="0"/>
    <n v="1"/>
    <x v="1"/>
    <n v="353.14009600000003"/>
    <s v="18"/>
    <n v="413880.36"/>
    <n v="413880.36"/>
    <n v="0"/>
    <n v="353.14009600000003"/>
    <x v="3"/>
  </r>
  <r>
    <x v="0"/>
    <n v="2"/>
    <x v="2"/>
    <n v="8276.6598819999999"/>
    <s v="18"/>
    <n v="170252.49"/>
    <n v="170252.49"/>
    <n v="0"/>
    <n v="8276.6598819999999"/>
    <x v="3"/>
  </r>
  <r>
    <x v="0"/>
    <n v="1"/>
    <x v="1"/>
    <n v="101.307821"/>
    <s v="20"/>
    <n v="228518.39"/>
    <n v="228518.39"/>
    <n v="0"/>
    <n v="101.307821"/>
    <x v="3"/>
  </r>
  <r>
    <x v="0"/>
    <n v="2"/>
    <x v="2"/>
    <n v="4492.4081159999996"/>
    <s v="20"/>
    <n v="103305.28"/>
    <n v="103305.28"/>
    <n v="0"/>
    <n v="4492.4081159999996"/>
    <x v="3"/>
  </r>
  <r>
    <x v="0"/>
    <n v="1"/>
    <x v="1"/>
    <n v="40.672688999999998"/>
    <s v="21"/>
    <n v="106402.64"/>
    <n v="106402.64"/>
    <n v="0"/>
    <n v="40.672688999999998"/>
    <x v="3"/>
  </r>
  <r>
    <x v="0"/>
    <n v="1"/>
    <x v="1"/>
    <n v="76.773234000000002"/>
    <s v="22"/>
    <n v="169898.84"/>
    <n v="169898.84"/>
    <n v="0"/>
    <n v="76.773234000000002"/>
    <x v="3"/>
  </r>
  <r>
    <x v="0"/>
    <n v="2"/>
    <x v="2"/>
    <n v="10118.457132"/>
    <s v="22"/>
    <n v="170437.33"/>
    <n v="170437.33"/>
    <n v="0"/>
    <n v="10118.457132"/>
    <x v="3"/>
  </r>
  <r>
    <x v="0"/>
    <n v="3"/>
    <x v="3"/>
    <n v="17318.037724000002"/>
    <s v="22"/>
    <n v="51802.62"/>
    <n v="51802.62"/>
    <n v="0"/>
    <n v="17318.037724000002"/>
    <x v="3"/>
  </r>
  <r>
    <x v="0"/>
    <n v="1"/>
    <x v="1"/>
    <n v="1579.6010429999999"/>
    <s v="23"/>
    <n v="1604175.22"/>
    <n v="1604175.22"/>
    <n v="0"/>
    <n v="1579.6010429999999"/>
    <x v="3"/>
  </r>
  <r>
    <x v="0"/>
    <n v="2"/>
    <x v="2"/>
    <n v="19280.318960000001"/>
    <s v="23"/>
    <n v="391492.1"/>
    <n v="391492.1"/>
    <n v="0"/>
    <n v="19280.318960000001"/>
    <x v="3"/>
  </r>
  <r>
    <x v="0"/>
    <n v="3"/>
    <x v="3"/>
    <n v="14948.811062000001"/>
    <s v="23"/>
    <n v="28705.16"/>
    <n v="28705.16"/>
    <n v="0"/>
    <n v="14948.811062000001"/>
    <x v="3"/>
  </r>
  <r>
    <x v="0"/>
    <n v="1"/>
    <x v="1"/>
    <n v="63.072190999999997"/>
    <s v="24"/>
    <n v="136183.09"/>
    <n v="136183.09"/>
    <n v="0"/>
    <n v="63.072190999999997"/>
    <x v="3"/>
  </r>
  <r>
    <x v="0"/>
    <n v="2"/>
    <x v="2"/>
    <n v="10338.185299999999"/>
    <s v="24"/>
    <n v="358498.52"/>
    <n v="358498.52"/>
    <n v="0"/>
    <n v="10338.185299999999"/>
    <x v="3"/>
  </r>
  <r>
    <x v="0"/>
    <n v="1"/>
    <x v="1"/>
    <n v="5536.2055710000004"/>
    <s v="25"/>
    <n v="6456024.4299999997"/>
    <n v="6404649.4299999997"/>
    <n v="51375"/>
    <n v="5536.2055710000004"/>
    <x v="3"/>
  </r>
  <r>
    <x v="0"/>
    <n v="1"/>
    <x v="2"/>
    <n v="357.46405700000003"/>
    <s v="25"/>
    <n v="133327.81"/>
    <n v="133327.81"/>
    <n v="0"/>
    <n v="6722.7888288200102"/>
    <x v="3"/>
  </r>
  <r>
    <x v="0"/>
    <n v="2"/>
    <x v="2"/>
    <n v="54440.923413999997"/>
    <s v="25"/>
    <n v="1089442.8400000001"/>
    <n v="1089442.8400000001"/>
    <n v="0"/>
    <n v="54440.923413999997"/>
    <x v="3"/>
  </r>
  <r>
    <x v="0"/>
    <n v="1"/>
    <x v="1"/>
    <n v="210.042967"/>
    <s v="26"/>
    <n v="439665.47"/>
    <n v="439665.47"/>
    <n v="0"/>
    <n v="210.042967"/>
    <x v="3"/>
  </r>
  <r>
    <x v="0"/>
    <n v="1"/>
    <x v="1"/>
    <n v="77.838874000000004"/>
    <s v="27"/>
    <n v="151107.06"/>
    <n v="151107.06"/>
    <n v="0"/>
    <n v="77.838874000000004"/>
    <x v="3"/>
  </r>
  <r>
    <x v="0"/>
    <n v="1"/>
    <x v="1"/>
    <n v="213.19451599999999"/>
    <s v="28"/>
    <n v="305299.63"/>
    <n v="305299.63"/>
    <n v="0"/>
    <n v="213.19451599999999"/>
    <x v="3"/>
  </r>
  <r>
    <x v="0"/>
    <n v="1"/>
    <x v="2"/>
    <n v="24.063319"/>
    <s v="28"/>
    <n v="63307.27"/>
    <n v="63307.27"/>
    <n v="0"/>
    <n v="3046.4735270975998"/>
    <x v="3"/>
  </r>
  <r>
    <x v="0"/>
    <n v="2"/>
    <x v="2"/>
    <n v="271.23171600000001"/>
    <s v="28"/>
    <n v="106173.19"/>
    <n v="106173.19"/>
    <n v="0"/>
    <n v="271.23171600000001"/>
    <x v="3"/>
  </r>
  <r>
    <x v="0"/>
    <n v="3"/>
    <x v="3"/>
    <n v="19840.974382"/>
    <s v="28"/>
    <n v="65495.31"/>
    <n v="65495.31"/>
    <n v="0"/>
    <n v="19840.974382"/>
    <x v="3"/>
  </r>
  <r>
    <x v="0"/>
    <n v="1"/>
    <x v="1"/>
    <n v="214.23822999999999"/>
    <s v="29"/>
    <n v="380208.39"/>
    <n v="380208.39"/>
    <n v="0"/>
    <n v="214.23822999999999"/>
    <x v="3"/>
  </r>
  <r>
    <x v="0"/>
    <n v="2"/>
    <x v="2"/>
    <n v="2147.5776040000001"/>
    <s v="29"/>
    <n v="192259.18"/>
    <n v="192259.18"/>
    <n v="0"/>
    <n v="2147.5776040000001"/>
    <x v="3"/>
  </r>
  <r>
    <x v="0"/>
    <n v="1"/>
    <x v="1"/>
    <n v="128.10630499999999"/>
    <s v="30"/>
    <n v="280629.58"/>
    <n v="280629.58"/>
    <n v="0"/>
    <n v="128.10630499999999"/>
    <x v="3"/>
  </r>
  <r>
    <x v="0"/>
    <n v="1"/>
    <x v="1"/>
    <n v="2523.1383770000002"/>
    <s v="31"/>
    <n v="3300622.33"/>
    <n v="3285022.33"/>
    <n v="15600"/>
    <n v="2523.1383770000002"/>
    <x v="3"/>
  </r>
  <r>
    <x v="0"/>
    <n v="1"/>
    <x v="2"/>
    <n v="39.70438"/>
    <s v="31"/>
    <n v="79739.600000000006"/>
    <n v="79739.600000000006"/>
    <n v="0"/>
    <n v="3846.6254655186099"/>
    <x v="3"/>
  </r>
  <r>
    <x v="0"/>
    <n v="2"/>
    <x v="2"/>
    <n v="14105.530142"/>
    <s v="31"/>
    <n v="513923.55"/>
    <n v="513923.55"/>
    <n v="0"/>
    <n v="14105.530142"/>
    <x v="3"/>
  </r>
  <r>
    <x v="0"/>
    <n v="3"/>
    <x v="3"/>
    <n v="36728.357679000001"/>
    <s v="31"/>
    <n v="115270.63"/>
    <n v="115270.63"/>
    <n v="0"/>
    <n v="36728.357679000001"/>
    <x v="3"/>
  </r>
  <r>
    <x v="0"/>
    <n v="1"/>
    <x v="1"/>
    <n v="1668.8145340000001"/>
    <s v="32"/>
    <n v="2379984.1800000002"/>
    <n v="2379984.1800000002"/>
    <n v="0"/>
    <n v="1668.8145340000001"/>
    <x v="3"/>
  </r>
  <r>
    <x v="0"/>
    <n v="1"/>
    <x v="2"/>
    <n v="158.73175000000001"/>
    <s v="32"/>
    <n v="338323.77"/>
    <n v="338323.77"/>
    <n v="0"/>
    <n v="16310.9559114599"/>
    <x v="3"/>
  </r>
  <r>
    <x v="0"/>
    <n v="2"/>
    <x v="2"/>
    <n v="14387.384088999999"/>
    <s v="32"/>
    <n v="636597.71"/>
    <n v="636597.71"/>
    <n v="0"/>
    <n v="32538.883209498599"/>
    <x v="3"/>
  </r>
  <r>
    <x v="0"/>
    <n v="3"/>
    <x v="3"/>
    <n v="15390.442660000001"/>
    <s v="32"/>
    <n v="126529.78"/>
    <n v="126529.78"/>
    <n v="0"/>
    <n v="15390.442660000001"/>
    <x v="3"/>
  </r>
  <r>
    <x v="0"/>
    <n v="1"/>
    <x v="1"/>
    <n v="1807.4098180000001"/>
    <s v="33"/>
    <n v="2423726.13"/>
    <n v="2423726.13"/>
    <n v="0"/>
    <n v="1807.4098180000001"/>
    <x v="3"/>
  </r>
  <r>
    <x v="0"/>
    <n v="2"/>
    <x v="2"/>
    <n v="44062.133028999997"/>
    <s v="33"/>
    <n v="829212.58"/>
    <n v="829212.58"/>
    <n v="0"/>
    <n v="44062.133028999997"/>
    <x v="3"/>
  </r>
  <r>
    <x v="0"/>
    <n v="3"/>
    <x v="3"/>
    <n v="8230.4048199999997"/>
    <s v="33"/>
    <n v="33528.839999999997"/>
    <n v="33528.839999999997"/>
    <n v="0"/>
    <n v="8230.4048199999997"/>
    <x v="3"/>
  </r>
  <r>
    <x v="0"/>
    <n v="1"/>
    <x v="1"/>
    <n v="324.67544299999997"/>
    <s v="35"/>
    <n v="603093.81000000006"/>
    <n v="603093.81000000006"/>
    <n v="0"/>
    <n v="324.67544299999997"/>
    <x v="4"/>
  </r>
  <r>
    <x v="0"/>
    <n v="2"/>
    <x v="2"/>
    <n v="196.95914099999999"/>
    <s v="35"/>
    <n v="31753.99"/>
    <n v="31753.99"/>
    <n v="0"/>
    <n v="196.95914099999999"/>
    <x v="4"/>
  </r>
  <r>
    <x v="0"/>
    <n v="1"/>
    <x v="1"/>
    <n v="80.901683000000006"/>
    <s v="36"/>
    <n v="212595.71"/>
    <n v="212595.71"/>
    <n v="0"/>
    <n v="80.901683000000006"/>
    <x v="5"/>
  </r>
  <r>
    <x v="0"/>
    <n v="2"/>
    <x v="2"/>
    <n v="10017.374519999999"/>
    <s v="36"/>
    <n v="92015.72"/>
    <n v="92015.72"/>
    <n v="0"/>
    <n v="10017.374519999999"/>
    <x v="5"/>
  </r>
  <r>
    <x v="0"/>
    <n v="1"/>
    <x v="1"/>
    <n v="228.43112400000001"/>
    <s v="38"/>
    <n v="413232.8"/>
    <n v="363232.8"/>
    <n v="50000"/>
    <n v="228.43112400000001"/>
    <x v="5"/>
  </r>
  <r>
    <x v="0"/>
    <n v="2"/>
    <x v="2"/>
    <n v="201.08310700000001"/>
    <s v="38"/>
    <n v="137151.13"/>
    <n v="137151.13"/>
    <n v="0"/>
    <n v="201.08310700000001"/>
    <x v="5"/>
  </r>
  <r>
    <x v="0"/>
    <s v=""/>
    <x v="0"/>
    <n v="0"/>
    <s v="41"/>
    <n v="0"/>
    <n v="0"/>
    <n v="0"/>
    <n v="0"/>
    <x v="6"/>
  </r>
  <r>
    <x v="0"/>
    <n v="1"/>
    <x v="1"/>
    <n v="14292.14661"/>
    <s v="41"/>
    <n v="14443178.050000001"/>
    <n v="14343428.050000001"/>
    <n v="99750"/>
    <n v="14292.14661"/>
    <x v="6"/>
  </r>
  <r>
    <x v="0"/>
    <n v="1"/>
    <x v="2"/>
    <n v="327.73773699999998"/>
    <s v="41"/>
    <n v="783780.04"/>
    <n v="783780.04"/>
    <n v="0"/>
    <n v="43841.102379241798"/>
    <x v="6"/>
  </r>
  <r>
    <x v="0"/>
    <n v="2"/>
    <x v="2"/>
    <n v="132383.16083099999"/>
    <s v="41"/>
    <n v="4010100.58"/>
    <n v="4010100.58"/>
    <n v="0"/>
    <n v="132383.16083099999"/>
    <x v="6"/>
  </r>
  <r>
    <x v="0"/>
    <n v="3"/>
    <x v="3"/>
    <n v="157825.74368399999"/>
    <s v="41"/>
    <n v="365156.15"/>
    <n v="365156.15"/>
    <n v="0"/>
    <n v="157825.74368399999"/>
    <x v="6"/>
  </r>
  <r>
    <x v="0"/>
    <n v="1"/>
    <x v="1"/>
    <n v="1099.9447110000001"/>
    <s v="42"/>
    <n v="1968307.34"/>
    <n v="1968307.34"/>
    <n v="0"/>
    <n v="1099.9447110000001"/>
    <x v="6"/>
  </r>
  <r>
    <x v="0"/>
    <n v="1"/>
    <x v="2"/>
    <n v="105.682856"/>
    <s v="42"/>
    <n v="235644.42"/>
    <n v="235644.42"/>
    <n v="0"/>
    <n v="11355.7983717889"/>
    <x v="6"/>
  </r>
  <r>
    <x v="0"/>
    <n v="2"/>
    <x v="2"/>
    <n v="20796.284524999999"/>
    <s v="42"/>
    <n v="323674.77"/>
    <n v="323674.77"/>
    <n v="0"/>
    <n v="20796.284524999999"/>
    <x v="6"/>
  </r>
  <r>
    <x v="0"/>
    <n v="3"/>
    <x v="3"/>
    <n v="14361.891315999999"/>
    <s v="42"/>
    <n v="46246.98"/>
    <n v="46246.98"/>
    <n v="0"/>
    <n v="14361.891315999999"/>
    <x v="6"/>
  </r>
  <r>
    <x v="0"/>
    <s v=""/>
    <x v="0"/>
    <n v="0"/>
    <s v="43"/>
    <n v="0"/>
    <n v="0"/>
    <n v="0"/>
    <n v="0"/>
    <x v="6"/>
  </r>
  <r>
    <x v="0"/>
    <n v="1"/>
    <x v="1"/>
    <n v="37018.260197000003"/>
    <s v="43"/>
    <n v="35735363.350000001"/>
    <n v="35240413.350000001"/>
    <n v="494950"/>
    <n v="37018.260197000003"/>
    <x v="6"/>
  </r>
  <r>
    <x v="0"/>
    <n v="1"/>
    <x v="2"/>
    <n v="957.08271200000001"/>
    <s v="43"/>
    <n v="1262384.94"/>
    <n v="1262384.94"/>
    <n v="0"/>
    <n v="66035.617905920604"/>
    <x v="6"/>
  </r>
  <r>
    <x v="0"/>
    <n v="2"/>
    <x v="2"/>
    <n v="146995.331427"/>
    <s v="43"/>
    <n v="4989786.84"/>
    <n v="4989786.84"/>
    <n v="0"/>
    <n v="146995.331427"/>
    <x v="6"/>
  </r>
  <r>
    <x v="0"/>
    <n v="3"/>
    <x v="3"/>
    <n v="177809.903265"/>
    <s v="43"/>
    <n v="744274.13"/>
    <n v="744274.13"/>
    <n v="0"/>
    <n v="177809.903265"/>
    <x v="6"/>
  </r>
  <r>
    <x v="0"/>
    <s v=""/>
    <x v="0"/>
    <n v="0"/>
    <s v="45"/>
    <n v="0"/>
    <n v="0"/>
    <n v="0"/>
    <n v="0"/>
    <x v="7"/>
  </r>
  <r>
    <x v="0"/>
    <n v="1"/>
    <x v="1"/>
    <n v="22924.824717"/>
    <s v="45"/>
    <n v="25343163.780000001"/>
    <n v="25252063.780000001"/>
    <n v="91100"/>
    <n v="22924.824717"/>
    <x v="7"/>
  </r>
  <r>
    <x v="0"/>
    <n v="1"/>
    <x v="2"/>
    <n v="1080.583584"/>
    <s v="45"/>
    <n v="1335966.77"/>
    <n v="1335966.77"/>
    <n v="0"/>
    <n v="75344.640932108799"/>
    <x v="7"/>
  </r>
  <r>
    <x v="0"/>
    <n v="2"/>
    <x v="2"/>
    <n v="119702.030178"/>
    <s v="45"/>
    <n v="4034377.59"/>
    <n v="4034377.59"/>
    <n v="0"/>
    <n v="119702.030178"/>
    <x v="7"/>
  </r>
  <r>
    <x v="0"/>
    <n v="3"/>
    <x v="3"/>
    <n v="113573.87944600001"/>
    <s v="45"/>
    <n v="339957.22"/>
    <n v="339957.22"/>
    <n v="0"/>
    <n v="113573.87944600001"/>
    <x v="7"/>
  </r>
  <r>
    <x v="0"/>
    <n v="1"/>
    <x v="1"/>
    <n v="10837.380466000001"/>
    <s v="46"/>
    <n v="14030402.470000001"/>
    <n v="13946802.470000001"/>
    <n v="83600"/>
    <n v="10837.380466000001"/>
    <x v="7"/>
  </r>
  <r>
    <x v="0"/>
    <n v="1"/>
    <x v="2"/>
    <n v="443.92505799999998"/>
    <s v="46"/>
    <n v="936409.13"/>
    <n v="936409.13"/>
    <n v="0"/>
    <n v="59780.180184388897"/>
    <x v="7"/>
  </r>
  <r>
    <x v="0"/>
    <n v="2"/>
    <x v="2"/>
    <n v="213561.09871699999"/>
    <s v="46"/>
    <n v="4225042.53"/>
    <n v="4224542.53"/>
    <n v="500"/>
    <n v="220184.59461497099"/>
    <x v="7"/>
  </r>
  <r>
    <x v="0"/>
    <n v="3"/>
    <x v="3"/>
    <n v="493167.50376200001"/>
    <s v="46"/>
    <n v="847655.93"/>
    <n v="847655.93"/>
    <n v="0"/>
    <n v="493167.50376200001"/>
    <x v="7"/>
  </r>
  <r>
    <x v="0"/>
    <s v=""/>
    <x v="0"/>
    <n v="0"/>
    <s v="47"/>
    <n v="0"/>
    <n v="0"/>
    <n v="0"/>
    <n v="0"/>
    <x v="7"/>
  </r>
  <r>
    <x v="0"/>
    <n v="1"/>
    <x v="1"/>
    <n v="59890.518887999999"/>
    <s v="47"/>
    <n v="68153151.670000002"/>
    <n v="67688006.670000002"/>
    <n v="465145"/>
    <n v="59890.518887999999"/>
    <x v="7"/>
  </r>
  <r>
    <x v="0"/>
    <n v="1"/>
    <x v="2"/>
    <n v="2207.3390100000001"/>
    <s v="47"/>
    <n v="2755105.4"/>
    <n v="2755105.4"/>
    <n v="0"/>
    <n v="159064.243837955"/>
    <x v="7"/>
  </r>
  <r>
    <x v="0"/>
    <n v="2"/>
    <x v="2"/>
    <n v="383912.61425599997"/>
    <s v="47"/>
    <n v="13313532.289999999"/>
    <n v="13313532.289999999"/>
    <n v="0"/>
    <n v="409069.10973876301"/>
    <x v="7"/>
  </r>
  <r>
    <x v="0"/>
    <n v="3"/>
    <x v="3"/>
    <n v="861048.19648200006"/>
    <s v="47"/>
    <n v="2579370.7799999998"/>
    <n v="2579370.7799999998"/>
    <n v="0"/>
    <n v="861048.19648200006"/>
    <x v="7"/>
  </r>
  <r>
    <x v="0"/>
    <n v="1"/>
    <x v="1"/>
    <n v="5073.0561809999999"/>
    <s v="49"/>
    <n v="4240905.62"/>
    <n v="4240905.62"/>
    <n v="0"/>
    <n v="5073.0561809999999"/>
    <x v="8"/>
  </r>
  <r>
    <x v="0"/>
    <n v="1"/>
    <x v="2"/>
    <n v="102.623532"/>
    <s v="49"/>
    <n v="205892.85"/>
    <n v="205892.85"/>
    <n v="0"/>
    <n v="9932.3421664365906"/>
    <x v="8"/>
  </r>
  <r>
    <x v="0"/>
    <n v="2"/>
    <x v="2"/>
    <n v="49524.785571"/>
    <s v="49"/>
    <n v="835380.03"/>
    <n v="835380.03"/>
    <n v="0"/>
    <n v="53139.1536523986"/>
    <x v="8"/>
  </r>
  <r>
    <x v="0"/>
    <n v="3"/>
    <x v="3"/>
    <n v="42222.423831"/>
    <s v="49"/>
    <n v="124071.47"/>
    <n v="124071.47"/>
    <n v="0"/>
    <n v="42222.423831"/>
    <x v="8"/>
  </r>
  <r>
    <x v="0"/>
    <n v="1"/>
    <x v="1"/>
    <n v="215.64130299999999"/>
    <s v="50"/>
    <n v="226106.44"/>
    <n v="226106.44"/>
    <n v="0"/>
    <n v="215.64130299999999"/>
    <x v="8"/>
  </r>
  <r>
    <x v="0"/>
    <n v="2"/>
    <x v="2"/>
    <n v="209.29784000000001"/>
    <s v="50"/>
    <n v="44686.73"/>
    <n v="44686.73"/>
    <n v="0"/>
    <n v="209.29784000000001"/>
    <x v="8"/>
  </r>
  <r>
    <x v="0"/>
    <n v="3"/>
    <x v="3"/>
    <n v="14415.237036"/>
    <s v="50"/>
    <n v="38556.79"/>
    <n v="38556.79"/>
    <n v="0"/>
    <n v="14415.237036"/>
    <x v="8"/>
  </r>
  <r>
    <x v="0"/>
    <n v="1"/>
    <x v="1"/>
    <n v="1079.5520429999999"/>
    <s v="51"/>
    <n v="465046.35"/>
    <n v="465046.35"/>
    <n v="0"/>
    <n v="1079.5520429999999"/>
    <x v="8"/>
  </r>
  <r>
    <x v="0"/>
    <n v="2"/>
    <x v="2"/>
    <n v="6067.6810750000004"/>
    <s v="51"/>
    <n v="154612.22"/>
    <n v="154612.22"/>
    <n v="0"/>
    <n v="6067.6810750000004"/>
    <x v="8"/>
  </r>
  <r>
    <x v="0"/>
    <n v="3"/>
    <x v="3"/>
    <n v="33969.878146000003"/>
    <s v="51"/>
    <n v="151114.94"/>
    <n v="151114.94"/>
    <n v="0"/>
    <n v="33969.878146000003"/>
    <x v="8"/>
  </r>
  <r>
    <x v="0"/>
    <n v="1"/>
    <x v="1"/>
    <n v="753.44710299999997"/>
    <s v="52"/>
    <n v="1127874.78"/>
    <n v="1127874.78"/>
    <n v="0"/>
    <n v="753.44710299999997"/>
    <x v="8"/>
  </r>
  <r>
    <x v="0"/>
    <n v="2"/>
    <x v="2"/>
    <n v="21457.669704"/>
    <s v="52"/>
    <n v="647238.42000000004"/>
    <n v="647238.42000000004"/>
    <n v="0"/>
    <n v="21457.669704"/>
    <x v="8"/>
  </r>
  <r>
    <x v="0"/>
    <n v="3"/>
    <x v="3"/>
    <n v="8231.4916890000004"/>
    <s v="52"/>
    <n v="18828.09"/>
    <n v="18828.09"/>
    <n v="0"/>
    <n v="8231.4916890000004"/>
    <x v="8"/>
  </r>
  <r>
    <x v="0"/>
    <n v="1"/>
    <x v="1"/>
    <n v="1095.3856069999999"/>
    <s v="53"/>
    <n v="985935.07"/>
    <n v="985935.07"/>
    <n v="0"/>
    <n v="1095.3856069999999"/>
    <x v="8"/>
  </r>
  <r>
    <x v="0"/>
    <n v="2"/>
    <x v="2"/>
    <n v="3531.5711580000002"/>
    <s v="53"/>
    <n v="62680.25"/>
    <n v="62680.25"/>
    <n v="0"/>
    <n v="3531.5711580000002"/>
    <x v="8"/>
  </r>
  <r>
    <x v="0"/>
    <n v="1"/>
    <x v="1"/>
    <n v="9030.5565139999999"/>
    <s v="55"/>
    <n v="11996362.140000001"/>
    <n v="11951722.140000001"/>
    <n v="44640"/>
    <n v="9030.5565139999999"/>
    <x v="9"/>
  </r>
  <r>
    <x v="0"/>
    <n v="1"/>
    <x v="2"/>
    <n v="838.92478800000004"/>
    <s v="55"/>
    <n v="1286796.8400000001"/>
    <n v="1286796.8400000001"/>
    <n v="0"/>
    <n v="99274.357953840299"/>
    <x v="9"/>
  </r>
  <r>
    <x v="0"/>
    <n v="2"/>
    <x v="2"/>
    <n v="54261.390873999997"/>
    <s v="55"/>
    <n v="2009359.79"/>
    <n v="2009359.79"/>
    <n v="0"/>
    <n v="54261.390873999997"/>
    <x v="9"/>
  </r>
  <r>
    <x v="0"/>
    <n v="3"/>
    <x v="3"/>
    <n v="64398.877674000003"/>
    <s v="55"/>
    <n v="194747.76"/>
    <n v="194747.76"/>
    <n v="0"/>
    <n v="64398.877674000003"/>
    <x v="9"/>
  </r>
  <r>
    <x v="0"/>
    <s v=""/>
    <x v="0"/>
    <n v="0"/>
    <s v="56"/>
    <n v="0"/>
    <n v="0"/>
    <n v="0"/>
    <n v="0"/>
    <x v="9"/>
  </r>
  <r>
    <x v="0"/>
    <n v="1"/>
    <x v="1"/>
    <n v="43929.071615000001"/>
    <s v="56"/>
    <n v="44630551.700000003"/>
    <n v="44601571.700000003"/>
    <n v="28980"/>
    <n v="43929.071615000001"/>
    <x v="9"/>
  </r>
  <r>
    <x v="0"/>
    <n v="1"/>
    <x v="2"/>
    <n v="4537.1743159999996"/>
    <s v="56"/>
    <n v="3357182.71"/>
    <n v="3350082.71"/>
    <n v="7100"/>
    <n v="221804.97229639799"/>
    <x v="9"/>
  </r>
  <r>
    <x v="0"/>
    <n v="2"/>
    <x v="2"/>
    <n v="380583.49088100001"/>
    <s v="56"/>
    <n v="10445012.33"/>
    <n v="10435812.33"/>
    <n v="9200"/>
    <n v="381835.76203985099"/>
    <x v="9"/>
  </r>
  <r>
    <x v="0"/>
    <n v="3"/>
    <x v="3"/>
    <n v="665892.02483400004"/>
    <s v="56"/>
    <n v="1947465.29"/>
    <n v="1947465.29"/>
    <n v="0"/>
    <n v="665892.02483400004"/>
    <x v="9"/>
  </r>
  <r>
    <x v="0"/>
    <n v="1"/>
    <x v="1"/>
    <n v="392.97058700000002"/>
    <s v="58"/>
    <n v="299446.90999999997"/>
    <n v="299446.90999999997"/>
    <n v="0"/>
    <n v="392.97058700000002"/>
    <x v="10"/>
  </r>
  <r>
    <x v="0"/>
    <n v="2"/>
    <x v="2"/>
    <n v="352.54223200000001"/>
    <s v="58"/>
    <n v="197141.51"/>
    <n v="197141.51"/>
    <n v="0"/>
    <n v="352.54223200000001"/>
    <x v="10"/>
  </r>
  <r>
    <x v="0"/>
    <n v="1"/>
    <x v="1"/>
    <n v="1001.342122"/>
    <s v="59"/>
    <n v="1339574.42"/>
    <n v="1335074.42"/>
    <n v="4500"/>
    <n v="1001.342122"/>
    <x v="10"/>
  </r>
  <r>
    <x v="0"/>
    <n v="2"/>
    <x v="2"/>
    <n v="1049.1986690000001"/>
    <s v="59"/>
    <n v="134935.26999999999"/>
    <n v="134935.26999999999"/>
    <n v="0"/>
    <n v="1049.1986690000001"/>
    <x v="10"/>
  </r>
  <r>
    <x v="0"/>
    <n v="1"/>
    <x v="1"/>
    <n v="43.260216999999997"/>
    <s v="60"/>
    <n v="113528.64"/>
    <n v="113528.64"/>
    <n v="0"/>
    <n v="43.260216999999997"/>
    <x v="10"/>
  </r>
  <r>
    <x v="0"/>
    <n v="1"/>
    <x v="1"/>
    <n v="623.44744800000001"/>
    <s v="61"/>
    <n v="869014.96"/>
    <n v="869014.96"/>
    <n v="0"/>
    <n v="623.44744800000001"/>
    <x v="10"/>
  </r>
  <r>
    <x v="0"/>
    <n v="2"/>
    <x v="2"/>
    <n v="3097.3774979999998"/>
    <s v="61"/>
    <n v="117645.79"/>
    <n v="117645.79"/>
    <n v="0"/>
    <n v="3097.3774979999998"/>
    <x v="10"/>
  </r>
  <r>
    <x v="0"/>
    <s v=""/>
    <x v="0"/>
    <n v="0"/>
    <s v="62"/>
    <n v="0"/>
    <n v="0"/>
    <n v="0"/>
    <n v="0"/>
    <x v="10"/>
  </r>
  <r>
    <x v="0"/>
    <n v="1"/>
    <x v="1"/>
    <n v="2838.2027870000002"/>
    <s v="62"/>
    <n v="4320830.26"/>
    <n v="4320830.26"/>
    <n v="0"/>
    <n v="2838.2027870000002"/>
    <x v="10"/>
  </r>
  <r>
    <x v="0"/>
    <n v="1"/>
    <x v="2"/>
    <n v="88.414185000000003"/>
    <s v="62"/>
    <n v="195623.45"/>
    <n v="195623.45"/>
    <n v="0"/>
    <n v="9427.8520129662193"/>
    <x v="10"/>
  </r>
  <r>
    <x v="0"/>
    <n v="2"/>
    <x v="2"/>
    <n v="21290.835497"/>
    <s v="62"/>
    <n v="777886.13"/>
    <n v="777886.13"/>
    <n v="0"/>
    <n v="21290.835497"/>
    <x v="10"/>
  </r>
  <r>
    <x v="0"/>
    <n v="1"/>
    <x v="1"/>
    <n v="493.25583499999999"/>
    <s v="63"/>
    <n v="637120.06000000006"/>
    <n v="637120.06000000006"/>
    <n v="0"/>
    <n v="493.25583499999999"/>
    <x v="10"/>
  </r>
  <r>
    <x v="0"/>
    <n v="2"/>
    <x v="2"/>
    <n v="14503.460937"/>
    <s v="63"/>
    <n v="125216.96000000001"/>
    <n v="125216.96000000001"/>
    <n v="0"/>
    <n v="14503.460937"/>
    <x v="10"/>
  </r>
  <r>
    <x v="0"/>
    <n v="3"/>
    <x v="3"/>
    <n v="9595.1458679999996"/>
    <s v="63"/>
    <n v="30076.19"/>
    <n v="30076.19"/>
    <n v="0"/>
    <n v="9595.1458679999996"/>
    <x v="10"/>
  </r>
  <r>
    <x v="0"/>
    <n v="1"/>
    <x v="1"/>
    <n v="2197.992933"/>
    <s v="64"/>
    <n v="2428099.64"/>
    <n v="2428099.64"/>
    <n v="0"/>
    <n v="2197.992933"/>
    <x v="11"/>
  </r>
  <r>
    <x v="0"/>
    <n v="1"/>
    <x v="2"/>
    <n v="121.197064"/>
    <s v="64"/>
    <n v="243418.98"/>
    <n v="243418.98"/>
    <n v="0"/>
    <n v="11742.4849507894"/>
    <x v="11"/>
  </r>
  <r>
    <x v="0"/>
    <n v="2"/>
    <x v="2"/>
    <n v="380.99315799999999"/>
    <s v="64"/>
    <n v="206525.17"/>
    <n v="206525.17"/>
    <n v="0"/>
    <n v="380.99315799999999"/>
    <x v="11"/>
  </r>
  <r>
    <x v="0"/>
    <n v="1"/>
    <x v="1"/>
    <n v="732.04695600000002"/>
    <s v="65"/>
    <n v="715372.11"/>
    <n v="715372.11"/>
    <n v="0"/>
    <n v="732.04695600000002"/>
    <x v="11"/>
  </r>
  <r>
    <x v="0"/>
    <n v="1"/>
    <x v="1"/>
    <n v="5607.8762770000003"/>
    <s v="66"/>
    <n v="7313731.4699999997"/>
    <n v="7313731.4699999997"/>
    <n v="0"/>
    <n v="5607.8762770000003"/>
    <x v="11"/>
  </r>
  <r>
    <x v="0"/>
    <n v="1"/>
    <x v="2"/>
    <n v="784.99438599999996"/>
    <s v="66"/>
    <n v="669847.42000000004"/>
    <n v="669847.42000000004"/>
    <n v="0"/>
    <n v="44267.180471327702"/>
    <x v="11"/>
  </r>
  <r>
    <x v="0"/>
    <n v="2"/>
    <x v="2"/>
    <n v="77628.455407000001"/>
    <s v="66"/>
    <n v="1220380.78"/>
    <n v="1220380.78"/>
    <n v="0"/>
    <n v="77628.455407000001"/>
    <x v="11"/>
  </r>
  <r>
    <x v="0"/>
    <n v="3"/>
    <x v="3"/>
    <n v="6835.7688939999998"/>
    <s v="66"/>
    <n v="23921.61"/>
    <n v="23921.61"/>
    <n v="0"/>
    <n v="6835.7688939999998"/>
    <x v="11"/>
  </r>
  <r>
    <x v="0"/>
    <n v="1"/>
    <x v="1"/>
    <n v="10339.10607"/>
    <s v="68"/>
    <n v="12339780.25"/>
    <n v="12324500.25"/>
    <n v="15280"/>
    <n v="10339.10607"/>
    <x v="12"/>
  </r>
  <r>
    <x v="0"/>
    <n v="1"/>
    <x v="2"/>
    <n v="1249.243849"/>
    <s v="68"/>
    <n v="734828.08"/>
    <n v="734828.08"/>
    <n v="0"/>
    <n v="36331.342479832798"/>
    <x v="12"/>
  </r>
  <r>
    <x v="0"/>
    <n v="2"/>
    <x v="2"/>
    <n v="77836.332450000002"/>
    <s v="68"/>
    <n v="2413072.02"/>
    <n v="2408072.02"/>
    <n v="5000"/>
    <n v="77836.332450000002"/>
    <x v="12"/>
  </r>
  <r>
    <x v="0"/>
    <n v="3"/>
    <x v="3"/>
    <n v="104751.92490699999"/>
    <s v="68"/>
    <n v="154598.57"/>
    <n v="154598.57"/>
    <n v="0"/>
    <n v="104751.92490699999"/>
    <x v="12"/>
  </r>
  <r>
    <x v="0"/>
    <s v=""/>
    <x v="0"/>
    <n v="0"/>
    <s v="69"/>
    <n v="0"/>
    <n v="0"/>
    <n v="0"/>
    <n v="0"/>
    <x v="13"/>
  </r>
  <r>
    <x v="0"/>
    <n v="1"/>
    <x v="1"/>
    <n v="14884.696666"/>
    <s v="69"/>
    <n v="14907542.66"/>
    <n v="14419812.66"/>
    <n v="487730"/>
    <n v="14884.696666"/>
    <x v="13"/>
  </r>
  <r>
    <x v="0"/>
    <n v="1"/>
    <x v="2"/>
    <n v="958.75672299999997"/>
    <s v="69"/>
    <n v="924366.66"/>
    <n v="924366.66"/>
    <n v="0"/>
    <n v="71015.128212829703"/>
    <x v="13"/>
  </r>
  <r>
    <x v="0"/>
    <n v="2"/>
    <x v="2"/>
    <n v="60602.770057000002"/>
    <s v="69"/>
    <n v="1344645.23"/>
    <n v="1344645.23"/>
    <n v="0"/>
    <n v="60602.770057000002"/>
    <x v="13"/>
  </r>
  <r>
    <x v="0"/>
    <n v="3"/>
    <x v="3"/>
    <n v="107242.82439199999"/>
    <s v="69"/>
    <n v="353014.4"/>
    <n v="353014.4"/>
    <n v="0"/>
    <n v="107242.82439199999"/>
    <x v="13"/>
  </r>
  <r>
    <x v="0"/>
    <n v="1"/>
    <x v="1"/>
    <n v="4979.0420249999997"/>
    <s v="70"/>
    <n v="4771995.78"/>
    <n v="4771995.78"/>
    <n v="0"/>
    <n v="4979.0420249999997"/>
    <x v="13"/>
  </r>
  <r>
    <x v="0"/>
    <n v="1"/>
    <x v="2"/>
    <n v="251.351055"/>
    <s v="70"/>
    <n v="75279.62"/>
    <n v="75279.62"/>
    <n v="0"/>
    <n v="3845.3441611583999"/>
    <x v="13"/>
  </r>
  <r>
    <x v="0"/>
    <n v="2"/>
    <x v="2"/>
    <n v="2582.6325900000002"/>
    <s v="70"/>
    <n v="115551.86"/>
    <n v="115551.86"/>
    <n v="0"/>
    <n v="2582.6325900000002"/>
    <x v="13"/>
  </r>
  <r>
    <x v="0"/>
    <n v="3"/>
    <x v="3"/>
    <n v="230898.08786299999"/>
    <s v="70"/>
    <n v="369601.67"/>
    <n v="369601.67"/>
    <n v="0"/>
    <n v="230898.08786299999"/>
    <x v="13"/>
  </r>
  <r>
    <x v="0"/>
    <n v="1"/>
    <x v="1"/>
    <n v="3974.2358749999999"/>
    <s v="71"/>
    <n v="4410092.45"/>
    <n v="4410092.45"/>
    <n v="0"/>
    <n v="3974.2358749999999"/>
    <x v="13"/>
  </r>
  <r>
    <x v="0"/>
    <n v="1"/>
    <x v="2"/>
    <n v="122.62093299999999"/>
    <s v="71"/>
    <n v="276965.48"/>
    <n v="276965.48"/>
    <n v="0"/>
    <n v="13345.482920930501"/>
    <x v="13"/>
  </r>
  <r>
    <x v="0"/>
    <n v="2"/>
    <x v="2"/>
    <n v="1818.4771539999999"/>
    <s v="71"/>
    <n v="392073.57"/>
    <n v="392073.57"/>
    <n v="0"/>
    <n v="1818.4771539999999"/>
    <x v="13"/>
  </r>
  <r>
    <x v="0"/>
    <n v="3"/>
    <x v="3"/>
    <n v="19272.609436999999"/>
    <s v="71"/>
    <n v="120517.11"/>
    <n v="120517.11"/>
    <n v="0"/>
    <n v="19272.609436999999"/>
    <x v="13"/>
  </r>
  <r>
    <x v="0"/>
    <n v="1"/>
    <x v="1"/>
    <n v="59.474449"/>
    <s v="72"/>
    <n v="137816.62"/>
    <n v="137816.62"/>
    <n v="0"/>
    <n v="59.474449"/>
    <x v="13"/>
  </r>
  <r>
    <x v="0"/>
    <n v="2"/>
    <x v="2"/>
    <n v="59.264327999999999"/>
    <s v="72"/>
    <n v="76431.73"/>
    <n v="76431.73"/>
    <n v="0"/>
    <n v="59.264327999999999"/>
    <x v="13"/>
  </r>
  <r>
    <x v="0"/>
    <n v="1"/>
    <x v="1"/>
    <n v="1461.112723"/>
    <s v="73"/>
    <n v="2077472.2"/>
    <n v="2077472.2"/>
    <n v="0"/>
    <n v="1461.112723"/>
    <x v="13"/>
  </r>
  <r>
    <x v="0"/>
    <n v="1"/>
    <x v="2"/>
    <n v="66.580877999999998"/>
    <s v="73"/>
    <n v="133494.56"/>
    <n v="133494.56"/>
    <n v="0"/>
    <n v="6439.8666138956996"/>
    <x v="13"/>
  </r>
  <r>
    <x v="0"/>
    <n v="2"/>
    <x v="2"/>
    <n v="3073.8355280000001"/>
    <s v="73"/>
    <n v="366139.97"/>
    <n v="366139.97"/>
    <n v="0"/>
    <n v="3073.8355280000001"/>
    <x v="13"/>
  </r>
  <r>
    <x v="0"/>
    <n v="3"/>
    <x v="3"/>
    <n v="110897.37061899999"/>
    <s v="73"/>
    <n v="328434.87"/>
    <n v="328434.87"/>
    <n v="0"/>
    <n v="110897.37061899999"/>
    <x v="13"/>
  </r>
  <r>
    <x v="0"/>
    <n v="1"/>
    <x v="1"/>
    <n v="7125.5054840000003"/>
    <s v="74"/>
    <n v="7443155.1900000004"/>
    <n v="7268567.1900000004"/>
    <n v="174588"/>
    <n v="7125.5054840000003"/>
    <x v="13"/>
  </r>
  <r>
    <x v="0"/>
    <n v="1"/>
    <x v="2"/>
    <n v="202.01350299999999"/>
    <s v="74"/>
    <n v="257532.46"/>
    <n v="257532.46"/>
    <n v="0"/>
    <n v="16531.700390611299"/>
    <x v="13"/>
  </r>
  <r>
    <x v="0"/>
    <n v="2"/>
    <x v="2"/>
    <n v="31392.706226999999"/>
    <s v="74"/>
    <n v="1081912.48"/>
    <n v="1081912.48"/>
    <n v="0"/>
    <n v="31392.706226999999"/>
    <x v="13"/>
  </r>
  <r>
    <x v="0"/>
    <n v="3"/>
    <x v="3"/>
    <n v="22852.408151"/>
    <s v="74"/>
    <n v="101860"/>
    <n v="101860"/>
    <n v="0"/>
    <n v="22852.408151"/>
    <x v="13"/>
  </r>
  <r>
    <x v="0"/>
    <n v="1"/>
    <x v="1"/>
    <n v="916.79877799999997"/>
    <s v="75"/>
    <n v="868879.71"/>
    <n v="868879.71"/>
    <n v="0"/>
    <n v="916.79877799999997"/>
    <x v="13"/>
  </r>
  <r>
    <x v="0"/>
    <n v="1"/>
    <x v="1"/>
    <n v="874.68843000000004"/>
    <s v="77"/>
    <n v="774556.39"/>
    <n v="774556.39"/>
    <n v="0"/>
    <n v="874.68843000000004"/>
    <x v="14"/>
  </r>
  <r>
    <x v="0"/>
    <n v="1"/>
    <x v="2"/>
    <n v="52.073723999999999"/>
    <s v="77"/>
    <n v="104003.83"/>
    <n v="104003.83"/>
    <n v="0"/>
    <n v="5017.4155792600304"/>
    <x v="14"/>
  </r>
  <r>
    <x v="0"/>
    <n v="2"/>
    <x v="2"/>
    <n v="14259.328896999999"/>
    <s v="77"/>
    <n v="469476.85"/>
    <n v="469476.85"/>
    <n v="0"/>
    <n v="14259.328896999999"/>
    <x v="14"/>
  </r>
  <r>
    <x v="0"/>
    <n v="1"/>
    <x v="1"/>
    <n v="378.36953099999999"/>
    <s v="78"/>
    <n v="148143.54999999999"/>
    <n v="148143.54999999999"/>
    <n v="0"/>
    <n v="378.36953099999999"/>
    <x v="14"/>
  </r>
  <r>
    <x v="0"/>
    <n v="2"/>
    <x v="2"/>
    <n v="18.233575999999999"/>
    <s v="78"/>
    <n v="19976.349999999999"/>
    <n v="19976.349999999999"/>
    <n v="0"/>
    <n v="18.233575999999999"/>
    <x v="14"/>
  </r>
  <r>
    <x v="0"/>
    <n v="1"/>
    <x v="1"/>
    <n v="319.64272299999999"/>
    <s v="79"/>
    <n v="734329.21"/>
    <n v="655579.21"/>
    <n v="78750"/>
    <n v="319.64272299999999"/>
    <x v="14"/>
  </r>
  <r>
    <x v="0"/>
    <n v="1"/>
    <x v="2"/>
    <n v="20.232885"/>
    <s v="79"/>
    <n v="52883.12"/>
    <n v="52883.12"/>
    <n v="0"/>
    <n v="5512.3274645619604"/>
    <x v="14"/>
  </r>
  <r>
    <x v="0"/>
    <n v="2"/>
    <x v="2"/>
    <n v="9078.4171249999999"/>
    <s v="79"/>
    <n v="129738.29"/>
    <n v="129738.29"/>
    <n v="0"/>
    <n v="9078.4171249999999"/>
    <x v="14"/>
  </r>
  <r>
    <x v="0"/>
    <n v="1"/>
    <x v="1"/>
    <n v="231.80188999999999"/>
    <s v="80"/>
    <n v="482177.28000000003"/>
    <n v="482177.28000000003"/>
    <n v="0"/>
    <n v="231.80188999999999"/>
    <x v="14"/>
  </r>
  <r>
    <x v="0"/>
    <n v="2"/>
    <x v="2"/>
    <n v="43.162847999999997"/>
    <s v="80"/>
    <n v="10157.14"/>
    <n v="10157.14"/>
    <n v="0"/>
    <n v="43.162847999999997"/>
    <x v="14"/>
  </r>
  <r>
    <x v="0"/>
    <n v="1"/>
    <x v="1"/>
    <n v="6335.6183979999996"/>
    <s v="81"/>
    <n v="6571350.7699999996"/>
    <n v="6568350.7699999996"/>
    <n v="3000"/>
    <n v="6335.6183979999996"/>
    <x v="14"/>
  </r>
  <r>
    <x v="0"/>
    <n v="1"/>
    <x v="2"/>
    <n v="29.069371"/>
    <s v="81"/>
    <n v="76169.100000000006"/>
    <n v="76169.100000000006"/>
    <n v="0"/>
    <n v="3665.5279543760798"/>
    <x v="14"/>
  </r>
  <r>
    <x v="0"/>
    <n v="2"/>
    <x v="2"/>
    <n v="53804.614619"/>
    <s v="81"/>
    <n v="1093173.47"/>
    <n v="1093173.47"/>
    <n v="0"/>
    <n v="53804.614619"/>
    <x v="14"/>
  </r>
  <r>
    <x v="0"/>
    <n v="3"/>
    <x v="3"/>
    <n v="9667.8844119999994"/>
    <s v="81"/>
    <n v="31913.81"/>
    <n v="31913.81"/>
    <n v="0"/>
    <n v="9667.8844119999994"/>
    <x v="14"/>
  </r>
  <r>
    <x v="0"/>
    <n v="1"/>
    <x v="1"/>
    <n v="4679.6430419999997"/>
    <s v="82"/>
    <n v="6582943.3300000001"/>
    <n v="6582943.3300000001"/>
    <n v="0"/>
    <n v="4679.6430419999997"/>
    <x v="14"/>
  </r>
  <r>
    <x v="0"/>
    <n v="1"/>
    <x v="2"/>
    <n v="623.06225800000004"/>
    <s v="82"/>
    <n v="854264.01"/>
    <n v="854264.01"/>
    <n v="0"/>
    <n v="45605.527181637503"/>
    <x v="14"/>
  </r>
  <r>
    <x v="0"/>
    <n v="2"/>
    <x v="2"/>
    <n v="38660.026846000001"/>
    <s v="82"/>
    <n v="1344983.6"/>
    <n v="1344983.6"/>
    <n v="0"/>
    <n v="38660.026846000001"/>
    <x v="14"/>
  </r>
  <r>
    <x v="0"/>
    <n v="3"/>
    <x v="3"/>
    <n v="20745.845831999999"/>
    <s v="82"/>
    <n v="154364.39000000001"/>
    <n v="154364.39000000001"/>
    <n v="0"/>
    <n v="20745.845831999999"/>
    <x v="14"/>
  </r>
  <r>
    <x v="0"/>
    <n v="1"/>
    <x v="1"/>
    <n v="610.63279299999999"/>
    <s v="84"/>
    <n v="1049628.6000000001"/>
    <n v="993876.6"/>
    <n v="55752"/>
    <n v="610.63279299999999"/>
    <x v="15"/>
  </r>
  <r>
    <x v="0"/>
    <n v="1"/>
    <x v="2"/>
    <n v="212.27755199999999"/>
    <s v="84"/>
    <n v="473405.78"/>
    <n v="473405.78"/>
    <n v="0"/>
    <n v="22813.575349937099"/>
    <x v="15"/>
  </r>
  <r>
    <x v="0"/>
    <n v="2"/>
    <x v="2"/>
    <n v="3693.3095389999999"/>
    <s v="84"/>
    <n v="120923.24"/>
    <n v="120923.24"/>
    <n v="0"/>
    <n v="3693.3095389999999"/>
    <x v="15"/>
  </r>
  <r>
    <x v="0"/>
    <n v="3"/>
    <x v="3"/>
    <n v="3931.2180010000002"/>
    <s v="84"/>
    <n v="8991.9699999999993"/>
    <n v="8991.9699999999993"/>
    <n v="0"/>
    <n v="3931.2180010000002"/>
    <x v="15"/>
  </r>
  <r>
    <x v="0"/>
    <n v="1"/>
    <x v="1"/>
    <n v="5500.670067"/>
    <s v="85"/>
    <n v="7168761.1500000004"/>
    <n v="7168761.1500000004"/>
    <n v="0"/>
    <n v="5500.670067"/>
    <x v="16"/>
  </r>
  <r>
    <x v="0"/>
    <n v="1"/>
    <x v="2"/>
    <n v="237.17421200000001"/>
    <s v="85"/>
    <n v="508701.03"/>
    <n v="508701.03"/>
    <n v="0"/>
    <n v="30790.793028408501"/>
    <x v="16"/>
  </r>
  <r>
    <x v="0"/>
    <n v="2"/>
    <x v="2"/>
    <n v="67246.602828000003"/>
    <s v="85"/>
    <n v="1161143.48"/>
    <n v="1161143.48"/>
    <n v="0"/>
    <n v="67246.602828000003"/>
    <x v="16"/>
  </r>
  <r>
    <x v="0"/>
    <n v="3"/>
    <x v="3"/>
    <n v="118219.061961"/>
    <s v="85"/>
    <n v="182792.59"/>
    <n v="182792.59"/>
    <n v="0"/>
    <n v="118219.061961"/>
    <x v="16"/>
  </r>
  <r>
    <x v="0"/>
    <n v="1"/>
    <x v="1"/>
    <n v="6103.5880960000004"/>
    <s v="86"/>
    <n v="8750243.6699999999"/>
    <n v="8750243.6699999999"/>
    <n v="0"/>
    <n v="6103.5880960000004"/>
    <x v="17"/>
  </r>
  <r>
    <x v="0"/>
    <n v="1"/>
    <x v="2"/>
    <n v="925.73072300000001"/>
    <s v="86"/>
    <n v="535289.56999999995"/>
    <n v="396839.57"/>
    <n v="138450"/>
    <n v="26481.479070009402"/>
    <x v="17"/>
  </r>
  <r>
    <x v="0"/>
    <n v="2"/>
    <x v="2"/>
    <n v="25483.918344000002"/>
    <s v="86"/>
    <n v="1389903.24"/>
    <n v="1389903.24"/>
    <n v="0"/>
    <n v="25483.918344000002"/>
    <x v="17"/>
  </r>
  <r>
    <x v="0"/>
    <n v="3"/>
    <x v="3"/>
    <n v="39980.671096999999"/>
    <s v="86"/>
    <n v="128749.91"/>
    <n v="128749.91"/>
    <n v="0"/>
    <n v="39980.671096999999"/>
    <x v="17"/>
  </r>
  <r>
    <x v="0"/>
    <n v="1"/>
    <x v="1"/>
    <n v="1452.3615589999999"/>
    <s v="87"/>
    <n v="585838.13"/>
    <n v="585838.13"/>
    <n v="0"/>
    <n v="1452.3615589999999"/>
    <x v="17"/>
  </r>
  <r>
    <x v="0"/>
    <n v="1"/>
    <x v="2"/>
    <n v="46.737977999999998"/>
    <s v="87"/>
    <n v="93488.3"/>
    <n v="93488.3"/>
    <n v="0"/>
    <n v="4510.0483096205398"/>
    <x v="17"/>
  </r>
  <r>
    <x v="0"/>
    <n v="2"/>
    <x v="2"/>
    <n v="10033.39099"/>
    <s v="87"/>
    <n v="390412.18"/>
    <n v="390412.18"/>
    <n v="0"/>
    <n v="10033.39099"/>
    <x v="17"/>
  </r>
  <r>
    <x v="0"/>
    <n v="1"/>
    <x v="1"/>
    <n v="81.113511000000003"/>
    <s v="88"/>
    <n v="212622.91"/>
    <n v="212622.91"/>
    <n v="0"/>
    <n v="81.113511000000003"/>
    <x v="17"/>
  </r>
  <r>
    <x v="0"/>
    <n v="2"/>
    <x v="2"/>
    <n v="148.87817799999999"/>
    <s v="88"/>
    <n v="108987.88"/>
    <n v="108987.88"/>
    <n v="0"/>
    <n v="148.87817799999999"/>
    <x v="17"/>
  </r>
  <r>
    <x v="0"/>
    <n v="1"/>
    <x v="1"/>
    <n v="2661.8239800000001"/>
    <s v="90"/>
    <n v="2521961.5099999998"/>
    <n v="2521961.5099999998"/>
    <n v="0"/>
    <n v="2661.8239800000001"/>
    <x v="18"/>
  </r>
  <r>
    <x v="0"/>
    <n v="1"/>
    <x v="2"/>
    <n v="51.573880000000003"/>
    <s v="90"/>
    <n v="103413.91"/>
    <n v="103413.91"/>
    <n v="0"/>
    <n v="10791.4654477121"/>
    <x v="18"/>
  </r>
  <r>
    <x v="0"/>
    <n v="2"/>
    <x v="2"/>
    <n v="43067.490705999997"/>
    <s v="90"/>
    <n v="601401.9"/>
    <n v="601401.9"/>
    <n v="0"/>
    <n v="43067.490705999997"/>
    <x v="18"/>
  </r>
  <r>
    <x v="0"/>
    <n v="1"/>
    <x v="1"/>
    <n v="277.86432100000002"/>
    <s v="91"/>
    <n v="551961.88"/>
    <n v="551961.88"/>
    <n v="0"/>
    <n v="277.86432100000002"/>
    <x v="18"/>
  </r>
  <r>
    <x v="0"/>
    <n v="2"/>
    <x v="2"/>
    <n v="252.75278700000001"/>
    <s v="91"/>
    <n v="41116.22"/>
    <n v="41116.22"/>
    <n v="0"/>
    <n v="252.75278700000001"/>
    <x v="18"/>
  </r>
  <r>
    <x v="0"/>
    <n v="1"/>
    <x v="1"/>
    <n v="58.082886999999999"/>
    <s v="92"/>
    <n v="103195.59"/>
    <n v="103195.59"/>
    <n v="0"/>
    <n v="58.082886999999999"/>
    <x v="18"/>
  </r>
  <r>
    <x v="0"/>
    <n v="2"/>
    <x v="2"/>
    <n v="444.93097499999999"/>
    <s v="92"/>
    <n v="41413.279999999999"/>
    <n v="41413.279999999999"/>
    <n v="0"/>
    <n v="444.93097499999999"/>
    <x v="18"/>
  </r>
  <r>
    <x v="0"/>
    <n v="1"/>
    <x v="1"/>
    <n v="5512.0251520000002"/>
    <s v="93"/>
    <n v="5441036.7199999997"/>
    <n v="5441036.7199999997"/>
    <n v="0"/>
    <n v="5512.0251520000002"/>
    <x v="18"/>
  </r>
  <r>
    <x v="0"/>
    <n v="1"/>
    <x v="2"/>
    <n v="565.07070799999997"/>
    <s v="93"/>
    <n v="535234.72"/>
    <n v="535234.72"/>
    <n v="0"/>
    <n v="37867.962805285002"/>
    <x v="18"/>
  </r>
  <r>
    <x v="0"/>
    <n v="2"/>
    <x v="2"/>
    <n v="12523.782404"/>
    <s v="93"/>
    <n v="422417.67"/>
    <n v="422417.67"/>
    <n v="0"/>
    <n v="12523.782404"/>
    <x v="18"/>
  </r>
  <r>
    <x v="0"/>
    <n v="3"/>
    <x v="3"/>
    <n v="44695.913675000003"/>
    <s v="93"/>
    <n v="182472.52"/>
    <n v="182472.52"/>
    <n v="0"/>
    <n v="44695.913675000003"/>
    <x v="18"/>
  </r>
  <r>
    <x v="0"/>
    <n v="1"/>
    <x v="1"/>
    <n v="211.40289100000001"/>
    <s v="94"/>
    <n v="319629.75"/>
    <n v="319629.75"/>
    <n v="0"/>
    <n v="211.40289100000001"/>
    <x v="19"/>
  </r>
  <r>
    <x v="0"/>
    <n v="1"/>
    <x v="2"/>
    <n v="382.13853999999998"/>
    <s v="94"/>
    <n v="114604.57"/>
    <n v="114604.57"/>
    <n v="0"/>
    <n v="5853.5800073486398"/>
    <x v="19"/>
  </r>
  <r>
    <x v="0"/>
    <n v="2"/>
    <x v="2"/>
    <n v="288.89719000000002"/>
    <s v="94"/>
    <n v="26735.81"/>
    <n v="26735.81"/>
    <n v="0"/>
    <n v="288.89719000000002"/>
    <x v="19"/>
  </r>
  <r>
    <x v="0"/>
    <n v="1"/>
    <x v="1"/>
    <n v="2358.4304240000001"/>
    <s v="95"/>
    <n v="4024453.28"/>
    <n v="3942753.28"/>
    <n v="81700"/>
    <n v="2358.4304240000001"/>
    <x v="19"/>
  </r>
  <r>
    <x v="0"/>
    <n v="1"/>
    <x v="2"/>
    <n v="64.778373000000002"/>
    <s v="95"/>
    <n v="134079.28"/>
    <n v="134079.28"/>
    <n v="0"/>
    <n v="6465.9797605559097"/>
    <x v="19"/>
  </r>
  <r>
    <x v="0"/>
    <n v="2"/>
    <x v="2"/>
    <n v="16638.570729999999"/>
    <s v="95"/>
    <n v="376830.62"/>
    <n v="376830.62"/>
    <n v="0"/>
    <n v="16638.570729999999"/>
    <x v="19"/>
  </r>
  <r>
    <x v="0"/>
    <n v="3"/>
    <x v="3"/>
    <n v="5719.9405939999997"/>
    <s v="95"/>
    <n v="36875.120000000003"/>
    <n v="36875.120000000003"/>
    <n v="0"/>
    <n v="5719.9405939999997"/>
    <x v="19"/>
  </r>
  <r>
    <x v="0"/>
    <n v="1"/>
    <x v="1"/>
    <n v="40856.887827999999"/>
    <s v="96"/>
    <n v="46951381.799999997"/>
    <n v="46595635.049999997"/>
    <n v="355746.75"/>
    <n v="40856.887827999999"/>
    <x v="19"/>
  </r>
  <r>
    <x v="0"/>
    <n v="1"/>
    <x v="2"/>
    <n v="3395.1259230000001"/>
    <s v="96"/>
    <n v="2317140.14"/>
    <n v="2317140.14"/>
    <n v="0"/>
    <n v="122800.92114340801"/>
    <x v="19"/>
  </r>
  <r>
    <x v="0"/>
    <n v="2"/>
    <x v="2"/>
    <n v="269205.746338"/>
    <s v="96"/>
    <n v="7040926.1099999901"/>
    <n v="6918726.1100000003"/>
    <n v="122200"/>
    <n v="269205.746338"/>
    <x v="19"/>
  </r>
  <r>
    <x v="0"/>
    <n v="3"/>
    <x v="3"/>
    <n v="221416.07102"/>
    <s v="96"/>
    <n v="652428.32999999996"/>
    <n v="652428.32999999996"/>
    <n v="0"/>
    <n v="221416.07102"/>
    <x v="19"/>
  </r>
  <r>
    <x v="0"/>
    <n v="1"/>
    <x v="1"/>
    <n v="18.996048999999999"/>
    <s v="98"/>
    <n v="77176.78"/>
    <n v="77176.78"/>
    <n v="0"/>
    <n v="18.996048999999999"/>
    <x v="20"/>
  </r>
  <r>
    <x v="0"/>
    <n v="2"/>
    <x v="2"/>
    <n v="5880.1172710000001"/>
    <s v="98"/>
    <n v="52651.06"/>
    <n v="52651.06"/>
    <n v="0"/>
    <n v="5880.1172710000001"/>
    <x v="20"/>
  </r>
  <r>
    <x v="0"/>
    <n v="1"/>
    <x v="1"/>
    <n v="565.13461099999995"/>
    <s v="99"/>
    <n v="359267.77"/>
    <n v="359267.77"/>
    <n v="0"/>
    <n v="565.13461099999995"/>
    <x v="21"/>
  </r>
  <r>
    <x v="1"/>
    <n v="1"/>
    <x v="1"/>
    <n v="1896.29997"/>
    <s v=""/>
    <n v="3292518.4838629998"/>
    <n v="3331525.45"/>
    <n v="278136.39"/>
    <n v="1896.29997"/>
    <x v="0"/>
  </r>
  <r>
    <x v="1"/>
    <n v="1"/>
    <x v="1"/>
    <n v="313924.42227600003"/>
    <s v="01"/>
    <n v="213438168.83063"/>
    <n v="203201113.84"/>
    <n v="68981626.026335105"/>
    <n v="313924.42227600003"/>
    <x v="1"/>
  </r>
  <r>
    <x v="1"/>
    <n v="2"/>
    <x v="2"/>
    <n v="3005903.625025"/>
    <s v="01"/>
    <n v="26233041.612321999"/>
    <n v="25776591.199999999"/>
    <n v="1913418.42"/>
    <n v="3005903.625025"/>
    <x v="1"/>
  </r>
  <r>
    <x v="1"/>
    <n v="3"/>
    <x v="3"/>
    <n v="1120449.03207"/>
    <s v="01"/>
    <n v="2702416.7"/>
    <n v="2702416.7"/>
    <n v="207009.86"/>
    <n v="1226781.00639791"/>
    <x v="1"/>
  </r>
  <r>
    <x v="1"/>
    <n v="1"/>
    <x v="1"/>
    <n v="117513.707979"/>
    <s v="02"/>
    <n v="18497490.897982001"/>
    <n v="17100804.780000001"/>
    <n v="6684020.2800000003"/>
    <n v="117513.707979"/>
    <x v="1"/>
  </r>
  <r>
    <x v="1"/>
    <n v="2"/>
    <x v="2"/>
    <n v="217465.12229900001"/>
    <s v="02"/>
    <n v="1875864.492384"/>
    <n v="1867166.52"/>
    <n v="531094.06999999995"/>
    <n v="217465.12229900001"/>
    <x v="1"/>
  </r>
  <r>
    <x v="1"/>
    <n v="1"/>
    <x v="1"/>
    <n v="10053.596906999999"/>
    <s v="03"/>
    <n v="2024758.2217699999"/>
    <n v="1866480.07"/>
    <n v="698624.26"/>
    <n v="10053.596906999999"/>
    <x v="1"/>
  </r>
  <r>
    <x v="1"/>
    <n v="2"/>
    <x v="2"/>
    <n v="2147.4761079999998"/>
    <s v="03"/>
    <n v="220544.346162"/>
    <n v="209020.53"/>
    <n v="36170.17"/>
    <n v="2147.4761079999998"/>
    <x v="1"/>
  </r>
  <r>
    <x v="1"/>
    <n v="1"/>
    <x v="1"/>
    <n v="1213.494269"/>
    <s v="07"/>
    <n v="1997698.55"/>
    <n v="223298.55"/>
    <n v="6938679.5599999996"/>
    <n v="1213.494269"/>
    <x v="2"/>
  </r>
  <r>
    <x v="1"/>
    <n v="1"/>
    <x v="1"/>
    <n v="17400.829729000001"/>
    <s v="08"/>
    <n v="8411524.8806800004"/>
    <n v="7012897.5300000003"/>
    <n v="6755107.6100000003"/>
    <n v="17400.829729000001"/>
    <x v="2"/>
  </r>
  <r>
    <x v="1"/>
    <n v="2"/>
    <x v="2"/>
    <n v="27432.430517000001"/>
    <s v="08"/>
    <n v="1306277.3966560001"/>
    <n v="1263031.3500000001"/>
    <n v="203825.29"/>
    <n v="27432.430517000001"/>
    <x v="2"/>
  </r>
  <r>
    <x v="1"/>
    <n v="3"/>
    <x v="3"/>
    <n v="174195.42493000001"/>
    <s v="08"/>
    <n v="936031.3"/>
    <n v="888970.58"/>
    <n v="92647.360000000001"/>
    <n v="223786.844855726"/>
    <x v="2"/>
  </r>
  <r>
    <x v="1"/>
    <n v="1"/>
    <x v="1"/>
    <n v="509575.315919001"/>
    <s v="10"/>
    <n v="236141486.56027001"/>
    <n v="216509827.121254"/>
    <n v="228132988.39534199"/>
    <n v="509575.315919001"/>
    <x v="3"/>
  </r>
  <r>
    <x v="1"/>
    <n v="2"/>
    <x v="2"/>
    <n v="1449171.949918"/>
    <s v="10"/>
    <n v="18890376.117564"/>
    <n v="18650373.77"/>
    <n v="1457684.17"/>
    <n v="1449171.949918"/>
    <x v="3"/>
  </r>
  <r>
    <x v="1"/>
    <n v="3"/>
    <x v="3"/>
    <n v="2759448.5210040002"/>
    <s v="10"/>
    <n v="3780141.24"/>
    <n v="3780141.24"/>
    <n v="0"/>
    <n v="2900472.6221898501"/>
    <x v="3"/>
  </r>
  <r>
    <x v="1"/>
    <n v="1"/>
    <x v="1"/>
    <n v="190347.34520400001"/>
    <s v="11"/>
    <n v="146890613.71022099"/>
    <n v="134626991.29305699"/>
    <n v="109487302.48"/>
    <n v="190347.34520400001"/>
    <x v="3"/>
  </r>
  <r>
    <x v="1"/>
    <n v="2"/>
    <x v="2"/>
    <n v="594337.71984000003"/>
    <s v="11"/>
    <n v="3088023.3038920001"/>
    <n v="3104940.91"/>
    <n v="366235.19"/>
    <n v="594337.71984000003"/>
    <x v="3"/>
  </r>
  <r>
    <x v="1"/>
    <n v="3"/>
    <x v="3"/>
    <n v="55243.312682999996"/>
    <s v="11"/>
    <n v="78673.42"/>
    <n v="78673.42"/>
    <n v="0"/>
    <n v="59374.478592411702"/>
    <x v="3"/>
  </r>
  <r>
    <x v="1"/>
    <n v="1"/>
    <x v="1"/>
    <n v="2044.405182"/>
    <s v="12"/>
    <n v="3687739.3663559998"/>
    <n v="3169212.99"/>
    <n v="2033613.86"/>
    <n v="2044.405182"/>
    <x v="3"/>
  </r>
  <r>
    <x v="1"/>
    <n v="1"/>
    <x v="1"/>
    <n v="468983.16301200102"/>
    <s v="13"/>
    <n v="82281166.225038901"/>
    <n v="76299760.981715903"/>
    <n v="30790062.918230999"/>
    <n v="468983.16301200102"/>
    <x v="3"/>
  </r>
  <r>
    <x v="1"/>
    <n v="2"/>
    <x v="2"/>
    <n v="694393.91277599998"/>
    <s v="13"/>
    <n v="12358496.273592999"/>
    <n v="12033319.140000001"/>
    <n v="2670534.0042079999"/>
    <n v="694393.91277599998"/>
    <x v="3"/>
  </r>
  <r>
    <x v="1"/>
    <n v="3"/>
    <x v="3"/>
    <n v="2264014.8018399999"/>
    <s v="13"/>
    <n v="2994918.4"/>
    <n v="2994918.4"/>
    <n v="95000"/>
    <n v="2353532.8313029599"/>
    <x v="3"/>
  </r>
  <r>
    <x v="1"/>
    <n v="1"/>
    <x v="1"/>
    <n v="146791.20692900001"/>
    <s v="14"/>
    <n v="46091424.596415997"/>
    <n v="42715713.399999902"/>
    <n v="14648668.069186"/>
    <n v="146791.20692900001"/>
    <x v="3"/>
  </r>
  <r>
    <x v="1"/>
    <n v="2"/>
    <x v="2"/>
    <n v="1284718.3915319999"/>
    <s v="14"/>
    <n v="10680601.383763"/>
    <n v="10414206.550000001"/>
    <n v="10369122.569095001"/>
    <n v="1284718.3915319999"/>
    <x v="3"/>
  </r>
  <r>
    <x v="1"/>
    <n v="3"/>
    <x v="3"/>
    <n v="2431923.4744870001"/>
    <s v="14"/>
    <n v="2839159.39"/>
    <n v="2839159.39"/>
    <n v="405917"/>
    <n v="2582343.59990968"/>
    <x v="3"/>
  </r>
  <r>
    <x v="1"/>
    <n v="1"/>
    <x v="1"/>
    <n v="163600.32793599999"/>
    <s v="15"/>
    <n v="26012744.620503999"/>
    <n v="23052459.620000001"/>
    <n v="12329846.9"/>
    <n v="163600.32793599999"/>
    <x v="3"/>
  </r>
  <r>
    <x v="1"/>
    <n v="2"/>
    <x v="2"/>
    <n v="70687.267288000003"/>
    <s v="15"/>
    <n v="2827491.4956279998"/>
    <n v="2707825.89"/>
    <n v="499223.75"/>
    <n v="70687.267288000003"/>
    <x v="3"/>
  </r>
  <r>
    <x v="1"/>
    <n v="1"/>
    <x v="1"/>
    <n v="130940.08228800001"/>
    <s v="16"/>
    <n v="59463476.739428997"/>
    <n v="54138718.880000003"/>
    <n v="37459461.748190001"/>
    <n v="130940.08228800001"/>
    <x v="3"/>
  </r>
  <r>
    <x v="1"/>
    <n v="2"/>
    <x v="2"/>
    <n v="176497.78487"/>
    <s v="16"/>
    <n v="4779579.5503080003"/>
    <n v="4771482.72"/>
    <n v="175413.78"/>
    <n v="176497.78487"/>
    <x v="3"/>
  </r>
  <r>
    <x v="1"/>
    <n v="3"/>
    <x v="3"/>
    <n v="121102.634857"/>
    <s v="16"/>
    <n v="206238.77"/>
    <n v="206238.77"/>
    <n v="0"/>
    <n v="132029.271015465"/>
    <x v="3"/>
  </r>
  <r>
    <x v="1"/>
    <n v="1"/>
    <x v="1"/>
    <n v="64255.002478000097"/>
    <s v="17"/>
    <n v="96456036.658987895"/>
    <n v="108719519.34999999"/>
    <n v="17946676.949999999"/>
    <n v="64255.002478000097"/>
    <x v="3"/>
  </r>
  <r>
    <x v="1"/>
    <n v="2"/>
    <x v="2"/>
    <n v="8406.4294269999991"/>
    <s v="17"/>
    <n v="307621.36584799999"/>
    <n v="307369.07"/>
    <n v="0"/>
    <n v="8406.4294269999991"/>
    <x v="3"/>
  </r>
  <r>
    <x v="1"/>
    <n v="3"/>
    <x v="3"/>
    <n v="2951198.0680089998"/>
    <s v="17"/>
    <n v="3646652.81"/>
    <n v="3645519.61"/>
    <n v="1133.2"/>
    <n v="3144399.6103335302"/>
    <x v="3"/>
  </r>
  <r>
    <x v="1"/>
    <n v="1"/>
    <x v="1"/>
    <n v="36911.895354"/>
    <s v="18"/>
    <n v="14029082.613492001"/>
    <n v="13069427.939999999"/>
    <n v="3415735.9"/>
    <n v="36911.895354"/>
    <x v="3"/>
  </r>
  <r>
    <x v="1"/>
    <n v="2"/>
    <x v="2"/>
    <n v="202861.87242900001"/>
    <s v="18"/>
    <n v="2666312.7072979999"/>
    <n v="2646100.71"/>
    <n v="56878.12"/>
    <n v="202861.87242900001"/>
    <x v="3"/>
  </r>
  <r>
    <x v="1"/>
    <n v="3"/>
    <x v="3"/>
    <n v="1156213.67"/>
    <s v="18"/>
    <n v="1156213.67"/>
    <n v="1156213.67"/>
    <n v="0"/>
    <n v="1156213.67"/>
    <x v="3"/>
  </r>
  <r>
    <x v="1"/>
    <n v="1"/>
    <x v="1"/>
    <n v="955.30610000000001"/>
    <s v="19"/>
    <n v="1812029.317092"/>
    <n v="217437.84"/>
    <n v="5004995.22"/>
    <n v="955.30610000000001"/>
    <x v="3"/>
  </r>
  <r>
    <x v="1"/>
    <n v="2"/>
    <x v="2"/>
    <n v="26400.707235000002"/>
    <s v="19"/>
    <n v="226001.18"/>
    <n v="226001.18"/>
    <n v="0"/>
    <n v="26400.707235000002"/>
    <x v="3"/>
  </r>
  <r>
    <x v="1"/>
    <n v="1"/>
    <x v="1"/>
    <n v="194459.40822499999"/>
    <s v="20"/>
    <n v="81562934.376715004"/>
    <n v="74063854.513711005"/>
    <n v="58514732.558551997"/>
    <n v="194459.40822499999"/>
    <x v="3"/>
  </r>
  <r>
    <x v="1"/>
    <n v="2"/>
    <x v="2"/>
    <n v="562247.33325999998"/>
    <s v="20"/>
    <n v="6893230.3327890001"/>
    <n v="6764177.0899999999"/>
    <n v="4112841.0332579999"/>
    <n v="562247.33325999998"/>
    <x v="3"/>
  </r>
  <r>
    <x v="1"/>
    <n v="1"/>
    <x v="1"/>
    <n v="48680.868192000002"/>
    <s v="21"/>
    <n v="72354484.185167"/>
    <n v="74566407.807602003"/>
    <n v="45629945.673693001"/>
    <n v="48680.868192000002"/>
    <x v="3"/>
  </r>
  <r>
    <x v="1"/>
    <n v="2"/>
    <x v="2"/>
    <n v="578131.80911100004"/>
    <s v="21"/>
    <n v="3632435.7691580001"/>
    <n v="3816616.69"/>
    <n v="3476408.745656"/>
    <n v="578131.80911100004"/>
    <x v="3"/>
  </r>
  <r>
    <x v="1"/>
    <n v="1"/>
    <x v="1"/>
    <n v="129438.629994"/>
    <s v="22"/>
    <n v="84597779.959105"/>
    <n v="72176919.469999999"/>
    <n v="108284042.92262501"/>
    <n v="129438.629994"/>
    <x v="3"/>
  </r>
  <r>
    <x v="1"/>
    <n v="2"/>
    <x v="2"/>
    <n v="336099.48433499999"/>
    <s v="22"/>
    <n v="3850761.2226"/>
    <n v="3765245.91"/>
    <n v="1162050.58"/>
    <n v="336099.48433499999"/>
    <x v="3"/>
  </r>
  <r>
    <x v="1"/>
    <n v="3"/>
    <x v="3"/>
    <n v="269123.287419"/>
    <s v="22"/>
    <n v="350094.97"/>
    <n v="350094.97"/>
    <n v="0"/>
    <n v="287671.49907725799"/>
    <x v="3"/>
  </r>
  <r>
    <x v="1"/>
    <s v=""/>
    <x v="0"/>
    <n v="0"/>
    <s v="23"/>
    <n v="0"/>
    <n v="0"/>
    <n v="0"/>
    <n v="0"/>
    <x v="3"/>
  </r>
  <r>
    <x v="1"/>
    <n v="1"/>
    <x v="1"/>
    <n v="117041.25558"/>
    <s v="23"/>
    <n v="60508842.918166101"/>
    <n v="53664882.729999997"/>
    <n v="44984865.438506998"/>
    <n v="117041.25558"/>
    <x v="3"/>
  </r>
  <r>
    <x v="1"/>
    <n v="2"/>
    <x v="2"/>
    <n v="462536.47176099999"/>
    <s v="23"/>
    <n v="10333455.410535"/>
    <n v="10329926.949999999"/>
    <n v="227135.52"/>
    <n v="462536.47176099999"/>
    <x v="3"/>
  </r>
  <r>
    <x v="1"/>
    <n v="3"/>
    <x v="3"/>
    <n v="9301336.0356339999"/>
    <s v="23"/>
    <n v="9705408.1319999993"/>
    <n v="9565730.2100000009"/>
    <n v="732426.96"/>
    <n v="9344798.5184281096"/>
    <x v="3"/>
  </r>
  <r>
    <x v="1"/>
    <n v="1"/>
    <x v="1"/>
    <n v="24562.330132999999"/>
    <s v="24"/>
    <n v="27155498.22806"/>
    <n v="18289338.780000001"/>
    <n v="35428338.670000002"/>
    <n v="24562.330132999999"/>
    <x v="3"/>
  </r>
  <r>
    <x v="1"/>
    <n v="2"/>
    <x v="2"/>
    <n v="3599.9247110000001"/>
    <s v="24"/>
    <n v="452748.04797199997"/>
    <n v="521410.4"/>
    <n v="500000"/>
    <n v="3599.9247110000001"/>
    <x v="3"/>
  </r>
  <r>
    <x v="1"/>
    <n v="3"/>
    <x v="3"/>
    <n v="4887447.4359560004"/>
    <s v="24"/>
    <n v="4889511.96"/>
    <n v="4884523.9800000004"/>
    <n v="9975.9599999999991"/>
    <n v="4889511.96"/>
    <x v="3"/>
  </r>
  <r>
    <x v="1"/>
    <n v="1"/>
    <x v="1"/>
    <n v="335772.133575999"/>
    <s v="25"/>
    <n v="174759641.44657299"/>
    <n v="154487192.56511301"/>
    <n v="145763398.584977"/>
    <n v="335772.133575999"/>
    <x v="3"/>
  </r>
  <r>
    <x v="1"/>
    <n v="2"/>
    <x v="2"/>
    <n v="2507122.9400889999"/>
    <s v="25"/>
    <n v="25196254.543556999"/>
    <n v="24080441.489999998"/>
    <n v="4596087.0599999996"/>
    <n v="2507122.9400889999"/>
    <x v="3"/>
  </r>
  <r>
    <x v="1"/>
    <n v="3"/>
    <x v="3"/>
    <n v="2987994.6865039999"/>
    <s v="25"/>
    <n v="4371125.6134580001"/>
    <n v="4365694.5114580002"/>
    <n v="27155.51"/>
    <n v="3125270.3324874402"/>
    <x v="3"/>
  </r>
  <r>
    <x v="1"/>
    <n v="1"/>
    <x v="1"/>
    <n v="6515.1804830000001"/>
    <s v="26"/>
    <n v="4012339.4031540002"/>
    <n v="2792000.48"/>
    <n v="5354046.6100000003"/>
    <n v="6515.1804830000001"/>
    <x v="3"/>
  </r>
  <r>
    <x v="1"/>
    <n v="2"/>
    <x v="2"/>
    <n v="268716.37939299998"/>
    <s v="26"/>
    <n v="780497.77"/>
    <n v="780497.77"/>
    <n v="0"/>
    <n v="268716.37939299998"/>
    <x v="3"/>
  </r>
  <r>
    <x v="1"/>
    <n v="3"/>
    <x v="3"/>
    <n v="434879.61337099998"/>
    <s v="26"/>
    <n v="565269.34"/>
    <n v="565269.34"/>
    <n v="0"/>
    <n v="464756.92517639702"/>
    <x v="3"/>
  </r>
  <r>
    <x v="1"/>
    <n v="1"/>
    <x v="1"/>
    <n v="35680.427517999902"/>
    <s v="27"/>
    <n v="17192942.497467"/>
    <n v="11268190.189999999"/>
    <n v="21418960.633032002"/>
    <n v="35680.427517999902"/>
    <x v="3"/>
  </r>
  <r>
    <x v="1"/>
    <n v="2"/>
    <x v="2"/>
    <n v="82407.507865000007"/>
    <s v="27"/>
    <n v="874138.10424200003"/>
    <n v="871020.26"/>
    <n v="1816.73"/>
    <n v="82407.507865000007"/>
    <x v="3"/>
  </r>
  <r>
    <x v="1"/>
    <n v="3"/>
    <x v="3"/>
    <n v="729631.02679899998"/>
    <s v="27"/>
    <n v="949156.18"/>
    <n v="949156.18"/>
    <n v="0"/>
    <n v="779917.809620769"/>
    <x v="3"/>
  </r>
  <r>
    <x v="1"/>
    <n v="1"/>
    <x v="1"/>
    <n v="59995.005023999998"/>
    <s v="28"/>
    <n v="27743231.384358998"/>
    <n v="23497907.783379"/>
    <n v="21285957.623870999"/>
    <n v="59995.005023999998"/>
    <x v="3"/>
  </r>
  <r>
    <x v="1"/>
    <n v="2"/>
    <x v="2"/>
    <n v="212781.292908"/>
    <s v="28"/>
    <n v="4175209.7387760002"/>
    <n v="3928906.91"/>
    <n v="1180365.02"/>
    <n v="212781.292908"/>
    <x v="3"/>
  </r>
  <r>
    <x v="1"/>
    <n v="3"/>
    <x v="3"/>
    <n v="476944.73499999999"/>
    <s v="28"/>
    <n v="798587.74"/>
    <n v="798587.74"/>
    <n v="0"/>
    <n v="503090.849404532"/>
    <x v="3"/>
  </r>
  <r>
    <x v="1"/>
    <n v="1"/>
    <x v="1"/>
    <n v="74349.239155000003"/>
    <s v="29"/>
    <n v="24822864.463876002"/>
    <n v="21927429.280000001"/>
    <n v="41944188.93"/>
    <n v="74349.239155000003"/>
    <x v="3"/>
  </r>
  <r>
    <x v="1"/>
    <n v="2"/>
    <x v="2"/>
    <n v="114121.918691"/>
    <s v="29"/>
    <n v="1803520.4163599999"/>
    <n v="1787898.63"/>
    <n v="416427.02"/>
    <n v="114121.918691"/>
    <x v="3"/>
  </r>
  <r>
    <x v="1"/>
    <n v="3"/>
    <x v="3"/>
    <n v="1240976.480183"/>
    <s v="29"/>
    <n v="2051965.85"/>
    <n v="2051965.85"/>
    <n v="0"/>
    <n v="1349690.6867919001"/>
    <x v="3"/>
  </r>
  <r>
    <x v="1"/>
    <n v="1"/>
    <x v="1"/>
    <n v="11573.760969000001"/>
    <s v="30"/>
    <n v="2582419.54746"/>
    <n v="2019734.71"/>
    <n v="5042146.8948630001"/>
    <n v="11573.760969000001"/>
    <x v="3"/>
  </r>
  <r>
    <x v="1"/>
    <n v="2"/>
    <x v="2"/>
    <n v="15836.183955"/>
    <s v="30"/>
    <n v="1213036.0584480001"/>
    <n v="1010346.92"/>
    <n v="522313.68"/>
    <n v="15836.183955"/>
    <x v="3"/>
  </r>
  <r>
    <x v="1"/>
    <n v="3"/>
    <x v="3"/>
    <n v="403857.230706"/>
    <s v="30"/>
    <n v="830205.25"/>
    <n v="830205.25"/>
    <n v="1000"/>
    <n v="447841.93204803002"/>
    <x v="3"/>
  </r>
  <r>
    <x v="1"/>
    <s v=""/>
    <x v="0"/>
    <n v="0"/>
    <s v="31"/>
    <n v="0"/>
    <n v="0"/>
    <n v="0"/>
    <n v="0"/>
    <x v="3"/>
  </r>
  <r>
    <x v="1"/>
    <n v="1"/>
    <x v="1"/>
    <n v="58373.028653000001"/>
    <s v="31"/>
    <n v="29371498.799490001"/>
    <n v="28478424.84"/>
    <n v="16104523.517782999"/>
    <n v="58373.028653000001"/>
    <x v="3"/>
  </r>
  <r>
    <x v="1"/>
    <n v="2"/>
    <x v="2"/>
    <n v="843530.46658100002"/>
    <s v="31"/>
    <n v="7859142.01437"/>
    <n v="7844663.8700000001"/>
    <n v="31166.75"/>
    <n v="843530.46658100002"/>
    <x v="3"/>
  </r>
  <r>
    <x v="1"/>
    <n v="3"/>
    <x v="3"/>
    <n v="807763.17904800002"/>
    <s v="31"/>
    <n v="1245229.68"/>
    <n v="1245229.68"/>
    <n v="0"/>
    <n v="873736.08824970899"/>
    <x v="3"/>
  </r>
  <r>
    <x v="1"/>
    <n v="1"/>
    <x v="1"/>
    <n v="17655.163823999999"/>
    <s v="32"/>
    <n v="10519103.852471"/>
    <n v="9502840.3399999905"/>
    <n v="4301969.53"/>
    <n v="17655.163823999999"/>
    <x v="3"/>
  </r>
  <r>
    <x v="1"/>
    <n v="2"/>
    <x v="2"/>
    <n v="96389.672233000005"/>
    <s v="32"/>
    <n v="1967120.7954919999"/>
    <n v="1964655.08"/>
    <n v="7739.22"/>
    <n v="96389.672233000005"/>
    <x v="3"/>
  </r>
  <r>
    <x v="1"/>
    <n v="3"/>
    <x v="3"/>
    <n v="127782.56"/>
    <s v="32"/>
    <n v="978772.19"/>
    <n v="978772.19"/>
    <n v="23255"/>
    <n v="172868.428489407"/>
    <x v="3"/>
  </r>
  <r>
    <x v="1"/>
    <n v="1"/>
    <x v="1"/>
    <n v="60823.135356999897"/>
    <s v="33"/>
    <n v="19875309.229809001"/>
    <n v="17260319.66"/>
    <n v="30016358.780000001"/>
    <n v="60823.135356999897"/>
    <x v="3"/>
  </r>
  <r>
    <x v="1"/>
    <n v="2"/>
    <x v="2"/>
    <n v="16906.795091"/>
    <s v="33"/>
    <n v="283893.04268200003"/>
    <n v="279481.69"/>
    <n v="168499.95"/>
    <n v="16906.795091"/>
    <x v="3"/>
  </r>
  <r>
    <x v="1"/>
    <n v="1"/>
    <x v="1"/>
    <n v="70558.766034999993"/>
    <s v="35"/>
    <n v="68635233.923424006"/>
    <n v="52058681.130000003"/>
    <n v="71372937.609999999"/>
    <n v="70558.766034999993"/>
    <x v="4"/>
  </r>
  <r>
    <x v="1"/>
    <n v="2"/>
    <x v="2"/>
    <n v="34913.332517000003"/>
    <s v="35"/>
    <n v="454573.05461599998"/>
    <n v="325789.26"/>
    <n v="250000"/>
    <n v="34913.332517000003"/>
    <x v="4"/>
  </r>
  <r>
    <x v="1"/>
    <n v="1"/>
    <x v="1"/>
    <n v="26269.832125000001"/>
    <s v="36"/>
    <n v="19943054.886877999"/>
    <n v="17632486.59"/>
    <n v="8242110.5999999996"/>
    <n v="26269.832125000001"/>
    <x v="5"/>
  </r>
  <r>
    <x v="1"/>
    <n v="2"/>
    <x v="2"/>
    <n v="81636.345289999997"/>
    <s v="36"/>
    <n v="599315.63"/>
    <n v="599315.63"/>
    <n v="0"/>
    <n v="81636.345289999997"/>
    <x v="5"/>
  </r>
  <r>
    <x v="1"/>
    <n v="1"/>
    <x v="1"/>
    <n v="5858.287112"/>
    <s v="37"/>
    <n v="2468412.5380000002"/>
    <n v="261145.21"/>
    <n v="11007965.82"/>
    <n v="5858.287112"/>
    <x v="5"/>
  </r>
  <r>
    <x v="1"/>
    <n v="1"/>
    <x v="1"/>
    <n v="33569.510553"/>
    <s v="38"/>
    <n v="18404380.477786999"/>
    <n v="13603791.050000001"/>
    <n v="26222399.27"/>
    <n v="33569.510553"/>
    <x v="5"/>
  </r>
  <r>
    <x v="1"/>
    <n v="2"/>
    <x v="2"/>
    <n v="20016.940927"/>
    <s v="38"/>
    <n v="207519.95037599999"/>
    <n v="195219.9"/>
    <n v="39779.160000000003"/>
    <n v="20016.940927"/>
    <x v="5"/>
  </r>
  <r>
    <x v="1"/>
    <n v="3"/>
    <x v="3"/>
    <n v="981191.959332"/>
    <s v="38"/>
    <n v="1399604.35"/>
    <n v="1398604.35"/>
    <n v="5000"/>
    <n v="1026585.78500941"/>
    <x v="5"/>
  </r>
  <r>
    <x v="1"/>
    <s v=""/>
    <x v="0"/>
    <n v="0"/>
    <s v="41"/>
    <n v="0"/>
    <n v="0"/>
    <n v="0"/>
    <n v="0"/>
    <x v="6"/>
  </r>
  <r>
    <x v="1"/>
    <n v="1"/>
    <x v="1"/>
    <n v="279457.09490999999"/>
    <s v="41"/>
    <n v="198376132.99504799"/>
    <n v="141696786.66"/>
    <n v="278421706.69999999"/>
    <n v="279457.09490999999"/>
    <x v="6"/>
  </r>
  <r>
    <x v="1"/>
    <n v="2"/>
    <x v="2"/>
    <n v="4985154.5322510004"/>
    <s v="41"/>
    <n v="19940832.536561999"/>
    <n v="8010624.4000000004"/>
    <n v="18819968.059999999"/>
    <n v="4985154.5322510004"/>
    <x v="6"/>
  </r>
  <r>
    <x v="1"/>
    <n v="3"/>
    <x v="3"/>
    <n v="31013822.992607001"/>
    <s v="41"/>
    <n v="35082170.875376001"/>
    <n v="29118665.960000001"/>
    <n v="27863017.166878"/>
    <n v="31652392.149831001"/>
    <x v="6"/>
  </r>
  <r>
    <x v="1"/>
    <s v=""/>
    <x v="0"/>
    <n v="0"/>
    <s v="42"/>
    <n v="0"/>
    <n v="0"/>
    <n v="0"/>
    <n v="0"/>
    <x v="6"/>
  </r>
  <r>
    <x v="1"/>
    <n v="1"/>
    <x v="1"/>
    <n v="183970.056698"/>
    <s v="42"/>
    <n v="90913699.6338211"/>
    <n v="60216506.190542199"/>
    <n v="195696481.61203599"/>
    <n v="183970.056698"/>
    <x v="6"/>
  </r>
  <r>
    <x v="1"/>
    <n v="2"/>
    <x v="2"/>
    <n v="329482.64647400001"/>
    <s v="42"/>
    <n v="6593304.1025660001"/>
    <n v="4079368.89"/>
    <n v="13879340.220000001"/>
    <n v="329482.64647400001"/>
    <x v="6"/>
  </r>
  <r>
    <x v="1"/>
    <n v="3"/>
    <x v="3"/>
    <n v="4763902.074612"/>
    <s v="42"/>
    <n v="5423349.216"/>
    <n v="1996808.5"/>
    <n v="15837637.77"/>
    <n v="4879243.0927778296"/>
    <x v="6"/>
  </r>
  <r>
    <x v="1"/>
    <n v="1"/>
    <x v="1"/>
    <n v="184039.221690001"/>
    <s v="43"/>
    <n v="72159928.293290094"/>
    <n v="58415233.289999999"/>
    <n v="75846699.155986995"/>
    <n v="184039.221690001"/>
    <x v="6"/>
  </r>
  <r>
    <x v="1"/>
    <n v="2"/>
    <x v="2"/>
    <n v="388086.16268900002"/>
    <s v="43"/>
    <n v="3295497.2178639998"/>
    <n v="3171947.83"/>
    <n v="654488.44999999995"/>
    <n v="388086.16268900002"/>
    <x v="6"/>
  </r>
  <r>
    <x v="1"/>
    <n v="3"/>
    <x v="3"/>
    <n v="763161.636894"/>
    <s v="43"/>
    <n v="1044973.94"/>
    <n v="650919.04"/>
    <n v="1970274.5"/>
    <n v="796598.52080976404"/>
    <x v="6"/>
  </r>
  <r>
    <x v="1"/>
    <s v=""/>
    <x v="0"/>
    <n v="0"/>
    <s v="45"/>
    <n v="0"/>
    <n v="0"/>
    <n v="0"/>
    <n v="0"/>
    <x v="7"/>
  </r>
  <r>
    <x v="1"/>
    <n v="1"/>
    <x v="1"/>
    <n v="342711.376728"/>
    <s v="45"/>
    <n v="159705676.893498"/>
    <n v="102001618.79000001"/>
    <n v="146785520.79443401"/>
    <n v="342711.376728"/>
    <x v="7"/>
  </r>
  <r>
    <x v="1"/>
    <n v="2"/>
    <x v="2"/>
    <n v="584238.46993799997"/>
    <s v="45"/>
    <n v="8810414.5465120003"/>
    <n v="7924776.1500000004"/>
    <n v="2189253.56"/>
    <n v="584238.46993799997"/>
    <x v="7"/>
  </r>
  <r>
    <x v="1"/>
    <n v="3"/>
    <x v="3"/>
    <n v="387830.52288800001"/>
    <s v="45"/>
    <n v="406667.2"/>
    <n v="406667.2"/>
    <n v="0"/>
    <n v="390491.54340489698"/>
    <x v="7"/>
  </r>
  <r>
    <x v="1"/>
    <s v=""/>
    <x v="0"/>
    <n v="0"/>
    <s v="46"/>
    <n v="0"/>
    <n v="0"/>
    <n v="0"/>
    <n v="0"/>
    <x v="7"/>
  </r>
  <r>
    <x v="1"/>
    <n v="1"/>
    <x v="1"/>
    <n v="1506166.5428849999"/>
    <s v="46"/>
    <n v="438633853.44743198"/>
    <n v="374143273.05974102"/>
    <n v="344837222.70568401"/>
    <n v="1506166.5428849999"/>
    <x v="7"/>
  </r>
  <r>
    <x v="1"/>
    <n v="2"/>
    <x v="2"/>
    <n v="1735485.3575790001"/>
    <s v="46"/>
    <n v="30002963.314720001"/>
    <n v="29450572.303892002"/>
    <n v="13354977.980317"/>
    <n v="1735485.3575790001"/>
    <x v="7"/>
  </r>
  <r>
    <x v="1"/>
    <n v="3"/>
    <x v="3"/>
    <n v="11393591.282723"/>
    <s v="46"/>
    <n v="13464625.5499999"/>
    <n v="13364625.5499999"/>
    <n v="725179.69"/>
    <n v="11787927.583967499"/>
    <x v="7"/>
  </r>
  <r>
    <x v="1"/>
    <s v=""/>
    <x v="0"/>
    <n v="0"/>
    <s v="47"/>
    <n v="0"/>
    <n v="0"/>
    <n v="0"/>
    <n v="0"/>
    <x v="7"/>
  </r>
  <r>
    <x v="1"/>
    <n v="1"/>
    <x v="1"/>
    <n v="632823.93421200104"/>
    <s v="47"/>
    <n v="231770260.404358"/>
    <n v="199334013.40108699"/>
    <n v="116660553.31854799"/>
    <n v="632823.93421200104"/>
    <x v="7"/>
  </r>
  <r>
    <x v="1"/>
    <n v="2"/>
    <x v="2"/>
    <n v="1650362.3250879999"/>
    <s v="47"/>
    <n v="18456222.848067001"/>
    <n v="17914562.109999999"/>
    <n v="1987125.327058"/>
    <n v="1650362.3250879999"/>
    <x v="7"/>
  </r>
  <r>
    <x v="1"/>
    <n v="3"/>
    <x v="3"/>
    <n v="7167089.6589599997"/>
    <s v="47"/>
    <n v="21052539.179000001"/>
    <n v="20959760.82"/>
    <n v="194696.44"/>
    <n v="8279483.50468536"/>
    <x v="7"/>
  </r>
  <r>
    <x v="1"/>
    <n v="1"/>
    <x v="1"/>
    <n v="344938.025644999"/>
    <s v="49"/>
    <n v="153413976.00706699"/>
    <n v="143704208.94999999"/>
    <n v="79263016.599999994"/>
    <n v="344938.025644999"/>
    <x v="8"/>
  </r>
  <r>
    <x v="1"/>
    <n v="2"/>
    <x v="2"/>
    <n v="902050.63301300094"/>
    <s v="49"/>
    <n v="16696940.395576"/>
    <n v="14344332.109999999"/>
    <n v="10632068.51"/>
    <n v="902050.63301300094"/>
    <x v="8"/>
  </r>
  <r>
    <x v="1"/>
    <n v="3"/>
    <x v="3"/>
    <n v="6808.5915560000003"/>
    <s v="49"/>
    <n v="13307.15"/>
    <n v="13307.15"/>
    <n v="0"/>
    <n v="7513.6112104331696"/>
    <x v="8"/>
  </r>
  <r>
    <x v="1"/>
    <n v="1"/>
    <x v="1"/>
    <n v="1502.1271710000001"/>
    <s v="50"/>
    <n v="3165908.348892"/>
    <n v="2983295.38"/>
    <n v="5546848.8700000001"/>
    <n v="1502.1271710000001"/>
    <x v="8"/>
  </r>
  <r>
    <x v="1"/>
    <n v="2"/>
    <x v="2"/>
    <n v="3065.4047030000002"/>
    <s v="50"/>
    <n v="33553.120000000003"/>
    <n v="33553.120000000003"/>
    <n v="0"/>
    <n v="3065.4047030000002"/>
    <x v="8"/>
  </r>
  <r>
    <x v="1"/>
    <n v="1"/>
    <x v="1"/>
    <n v="719.66672700000004"/>
    <s v="51"/>
    <n v="113122.17194499999"/>
    <n v="0"/>
    <n v="226244.343891"/>
    <n v="719.66672700000004"/>
    <x v="8"/>
  </r>
  <r>
    <x v="1"/>
    <n v="2"/>
    <x v="2"/>
    <n v="251840.216139"/>
    <s v="51"/>
    <n v="4902281.28"/>
    <n v="4891949.28"/>
    <n v="39800"/>
    <n v="251840.216139"/>
    <x v="8"/>
  </r>
  <r>
    <x v="1"/>
    <n v="3"/>
    <x v="3"/>
    <n v="9939876.3466289993"/>
    <s v="51"/>
    <n v="16343385.045378"/>
    <n v="16256581.98"/>
    <n v="540580.23688800004"/>
    <n v="10805757.2961156"/>
    <x v="8"/>
  </r>
  <r>
    <x v="1"/>
    <n v="1"/>
    <x v="1"/>
    <n v="161070.34220499999"/>
    <s v="52"/>
    <n v="86927502.853475705"/>
    <n v="76246198.320000798"/>
    <n v="86488481.849999994"/>
    <n v="161070.34220499999"/>
    <x v="8"/>
  </r>
  <r>
    <x v="1"/>
    <n v="2"/>
    <x v="2"/>
    <n v="780186.591197"/>
    <s v="52"/>
    <n v="4705918.32969"/>
    <n v="4028953.17"/>
    <n v="790227.82"/>
    <n v="780186.591197"/>
    <x v="8"/>
  </r>
  <r>
    <x v="1"/>
    <n v="1"/>
    <x v="1"/>
    <n v="3763.8978900000002"/>
    <s v="53"/>
    <n v="5464230.8852359997"/>
    <n v="564320"/>
    <n v="15333376.08"/>
    <n v="3763.8978900000002"/>
    <x v="8"/>
  </r>
  <r>
    <x v="1"/>
    <n v="1"/>
    <x v="1"/>
    <n v="1666837.490649"/>
    <s v="55"/>
    <n v="645534813.99249601"/>
    <n v="614770175.21000099"/>
    <n v="72006444.049999893"/>
    <n v="1666837.490649"/>
    <x v="9"/>
  </r>
  <r>
    <x v="1"/>
    <n v="2"/>
    <x v="2"/>
    <n v="6082867.2701350003"/>
    <s v="55"/>
    <n v="59829168.672140002"/>
    <n v="57450485.979999997"/>
    <n v="2458401.52"/>
    <n v="6082867.2701350003"/>
    <x v="9"/>
  </r>
  <r>
    <x v="1"/>
    <n v="3"/>
    <x v="3"/>
    <n v="38216228.376631998"/>
    <s v="55"/>
    <n v="121174074.81"/>
    <n v="117629526.13"/>
    <n v="4707564.28"/>
    <n v="49402830.379484698"/>
    <x v="9"/>
  </r>
  <r>
    <x v="1"/>
    <n v="1"/>
    <x v="1"/>
    <n v="177542.53174000001"/>
    <s v="56"/>
    <n v="99500317.214018002"/>
    <n v="92206678.690000102"/>
    <n v="57798804.43"/>
    <n v="177542.53174000001"/>
    <x v="9"/>
  </r>
  <r>
    <x v="1"/>
    <n v="2"/>
    <x v="2"/>
    <n v="901338.63866399997"/>
    <s v="56"/>
    <n v="11502984.1504"/>
    <n v="10831993.199999999"/>
    <n v="1054061.47"/>
    <n v="901338.63866399997"/>
    <x v="9"/>
  </r>
  <r>
    <x v="1"/>
    <n v="3"/>
    <x v="3"/>
    <n v="645832.82999999996"/>
    <s v="56"/>
    <n v="645832.82999999996"/>
    <n v="645832.82999999996"/>
    <n v="0"/>
    <n v="645832.82999999996"/>
    <x v="9"/>
  </r>
  <r>
    <x v="1"/>
    <n v="1"/>
    <x v="1"/>
    <n v="11430.623403"/>
    <s v="58"/>
    <n v="1074875.7739329999"/>
    <n v="879483.82"/>
    <n v="673691.89"/>
    <n v="11430.623403"/>
    <x v="10"/>
  </r>
  <r>
    <x v="1"/>
    <n v="2"/>
    <x v="2"/>
    <n v="8134.552412"/>
    <s v="58"/>
    <n v="427117.36"/>
    <n v="427117.36"/>
    <n v="0"/>
    <n v="8134.552412"/>
    <x v="10"/>
  </r>
  <r>
    <x v="1"/>
    <n v="1"/>
    <x v="1"/>
    <n v="3750.7751010000002"/>
    <s v="59"/>
    <n v="2982055.2976480001"/>
    <n v="2422725.7000000002"/>
    <n v="3255585.68"/>
    <n v="3750.7751010000002"/>
    <x v="10"/>
  </r>
  <r>
    <x v="1"/>
    <n v="2"/>
    <x v="2"/>
    <n v="51024.612077999998"/>
    <s v="59"/>
    <n v="152474.313452"/>
    <n v="151176.82999999999"/>
    <n v="138.96"/>
    <n v="51024.612077999998"/>
    <x v="10"/>
  </r>
  <r>
    <x v="1"/>
    <n v="1"/>
    <x v="1"/>
    <n v="9516.8714180000006"/>
    <s v="60"/>
    <n v="4518867.04562"/>
    <n v="2106318.98"/>
    <n v="9023649.6899999995"/>
    <n v="9516.8714180000006"/>
    <x v="10"/>
  </r>
  <r>
    <x v="1"/>
    <n v="1"/>
    <x v="1"/>
    <n v="3942.7568820000001"/>
    <s v="61"/>
    <n v="2105584.8322220002"/>
    <n v="2047695.33"/>
    <n v="180345.08"/>
    <n v="3942.7568820000001"/>
    <x v="10"/>
  </r>
  <r>
    <x v="1"/>
    <n v="1"/>
    <x v="1"/>
    <n v="51504.128099000001"/>
    <s v="62"/>
    <n v="26062642.560890999"/>
    <n v="23883965.940000001"/>
    <n v="17227165.252822001"/>
    <n v="51504.128099000001"/>
    <x v="10"/>
  </r>
  <r>
    <x v="1"/>
    <n v="2"/>
    <x v="2"/>
    <n v="9720.0502699999997"/>
    <s v="62"/>
    <n v="209183.16633199999"/>
    <n v="122317.12"/>
    <n v="458770.91"/>
    <n v="9720.0502699999997"/>
    <x v="10"/>
  </r>
  <r>
    <x v="1"/>
    <n v="1"/>
    <x v="1"/>
    <n v="4905.9648090000001"/>
    <s v="63"/>
    <n v="1499621.6347950001"/>
    <n v="1505461.93"/>
    <n v="1271363.98"/>
    <n v="4905.9648090000001"/>
    <x v="10"/>
  </r>
  <r>
    <x v="1"/>
    <n v="2"/>
    <x v="2"/>
    <n v="23304.396993999999"/>
    <s v="63"/>
    <n v="177964.39"/>
    <n v="177964.39"/>
    <n v="0"/>
    <n v="23304.396993999999"/>
    <x v="10"/>
  </r>
  <r>
    <x v="1"/>
    <n v="1"/>
    <x v="1"/>
    <n v="484196.79567899997"/>
    <s v="64"/>
    <n v="528029920.61719799"/>
    <n v="523026979.22271502"/>
    <n v="218503448.447705"/>
    <n v="484196.79567899997"/>
    <x v="11"/>
  </r>
  <r>
    <x v="1"/>
    <n v="2"/>
    <x v="2"/>
    <n v="1153850.841025"/>
    <s v="64"/>
    <n v="5925552.4000000004"/>
    <n v="5841760.5999999996"/>
    <n v="263000"/>
    <n v="1153850.841025"/>
    <x v="11"/>
  </r>
  <r>
    <x v="1"/>
    <n v="3"/>
    <x v="3"/>
    <n v="3093106.9651640002"/>
    <s v="64"/>
    <n v="9514843.3000000007"/>
    <n v="9514843.3000000007"/>
    <n v="58535.55"/>
    <n v="3492879.7234592899"/>
    <x v="11"/>
  </r>
  <r>
    <x v="1"/>
    <n v="1"/>
    <x v="1"/>
    <n v="15412.336565"/>
    <s v="66"/>
    <n v="6091587.8140099999"/>
    <n v="5772145.5300000003"/>
    <n v="2208598.81"/>
    <n v="15412.336565"/>
    <x v="11"/>
  </r>
  <r>
    <x v="1"/>
    <n v="2"/>
    <x v="2"/>
    <n v="25388.486881000001"/>
    <s v="66"/>
    <n v="223323.921026"/>
    <n v="203900.66"/>
    <n v="60964.41"/>
    <n v="25388.486881000001"/>
    <x v="11"/>
  </r>
  <r>
    <x v="1"/>
    <s v=""/>
    <x v="0"/>
    <n v="0"/>
    <s v="68"/>
    <n v="0"/>
    <n v="0"/>
    <n v="0"/>
    <n v="0"/>
    <x v="12"/>
  </r>
  <r>
    <x v="1"/>
    <n v="1"/>
    <x v="1"/>
    <n v="752444.29180500098"/>
    <s v="68"/>
    <n v="615923423.81016302"/>
    <n v="587582776.58999896"/>
    <n v="102295625.343077"/>
    <n v="752444.29180500098"/>
    <x v="12"/>
  </r>
  <r>
    <x v="1"/>
    <n v="2"/>
    <x v="2"/>
    <n v="2722718.6833210001"/>
    <s v="68"/>
    <n v="37305202.122979999"/>
    <n v="37052775.899999999"/>
    <n v="2233329.91"/>
    <n v="2722718.6833210001"/>
    <x v="12"/>
  </r>
  <r>
    <x v="1"/>
    <n v="3"/>
    <x v="3"/>
    <n v="19423057.876008"/>
    <s v="68"/>
    <n v="35814751.325999998"/>
    <n v="30589921.59"/>
    <n v="6438402.7599999998"/>
    <n v="21008597.759902898"/>
    <x v="12"/>
  </r>
  <r>
    <x v="1"/>
    <n v="1"/>
    <x v="1"/>
    <n v="27539.065450999999"/>
    <s v="69"/>
    <n v="33760973.364708997"/>
    <n v="28733917.829999998"/>
    <n v="17082991.760000002"/>
    <n v="27539.065450999999"/>
    <x v="13"/>
  </r>
  <r>
    <x v="1"/>
    <n v="2"/>
    <x v="2"/>
    <n v="400.758712"/>
    <s v="69"/>
    <n v="14346.982204"/>
    <n v="4688.26"/>
    <n v="30316.14"/>
    <n v="400.758712"/>
    <x v="13"/>
  </r>
  <r>
    <x v="1"/>
    <n v="1"/>
    <x v="1"/>
    <n v="436283.91800300003"/>
    <s v="70"/>
    <n v="334180452.32474399"/>
    <n v="312435588.88999999"/>
    <n v="135293598.42645401"/>
    <n v="436283.91800300003"/>
    <x v="13"/>
  </r>
  <r>
    <x v="1"/>
    <n v="2"/>
    <x v="2"/>
    <n v="344217.67433299997"/>
    <s v="70"/>
    <n v="10448524.711026"/>
    <n v="9611150.6099999994"/>
    <n v="3133072.97"/>
    <n v="344217.67433299997"/>
    <x v="13"/>
  </r>
  <r>
    <x v="1"/>
    <n v="3"/>
    <x v="3"/>
    <n v="14356070.805706"/>
    <s v="70"/>
    <n v="23754168.809999999"/>
    <n v="23754168.809999999"/>
    <n v="0"/>
    <n v="15378310.3484019"/>
    <x v="13"/>
  </r>
  <r>
    <x v="1"/>
    <n v="1"/>
    <x v="1"/>
    <n v="82113.577884000697"/>
    <s v="71"/>
    <n v="54651596.7414051"/>
    <n v="51679902.590000004"/>
    <n v="31058532.293347999"/>
    <n v="82113.577884000697"/>
    <x v="13"/>
  </r>
  <r>
    <x v="1"/>
    <n v="2"/>
    <x v="2"/>
    <n v="475195.232166"/>
    <s v="71"/>
    <n v="5400634.818008"/>
    <n v="4599479.1500000004"/>
    <n v="4117815.931448"/>
    <n v="475195.232166"/>
    <x v="13"/>
  </r>
  <r>
    <x v="1"/>
    <n v="3"/>
    <x v="3"/>
    <n v="86.477535000000003"/>
    <s v="71"/>
    <n v="121.457883"/>
    <n v="121.457883"/>
    <n v="0"/>
    <n v="92.912436139676302"/>
    <x v="13"/>
  </r>
  <r>
    <x v="1"/>
    <n v="1"/>
    <x v="1"/>
    <n v="34370.851127000002"/>
    <s v="72"/>
    <n v="105616922.426127"/>
    <n v="104776905.31999999"/>
    <n v="20005648.710000001"/>
    <n v="34370.851127000002"/>
    <x v="13"/>
  </r>
  <r>
    <x v="1"/>
    <n v="1"/>
    <x v="1"/>
    <n v="18878.611066000001"/>
    <s v="73"/>
    <n v="5441741.8459130004"/>
    <n v="3440835.51"/>
    <n v="9383907.4800000004"/>
    <n v="18878.611066000001"/>
    <x v="13"/>
  </r>
  <r>
    <x v="1"/>
    <n v="2"/>
    <x v="2"/>
    <n v="78167.727622999999"/>
    <s v="73"/>
    <n v="665997.23"/>
    <n v="665997.23"/>
    <n v="0"/>
    <n v="78167.727622999999"/>
    <x v="13"/>
  </r>
  <r>
    <x v="1"/>
    <n v="1"/>
    <x v="1"/>
    <n v="7819.6194610000002"/>
    <s v="74"/>
    <n v="9591452.8276359998"/>
    <n v="9905162.3300000001"/>
    <n v="1159359.1200000001"/>
    <n v="7819.6194610000002"/>
    <x v="13"/>
  </r>
  <r>
    <x v="1"/>
    <n v="2"/>
    <x v="2"/>
    <n v="106754.83322499999"/>
    <s v="74"/>
    <n v="795124.30771800003"/>
    <n v="788753.7"/>
    <n v="19995.63"/>
    <n v="106754.83322499999"/>
    <x v="13"/>
  </r>
  <r>
    <x v="1"/>
    <n v="1"/>
    <x v="1"/>
    <n v="827.68778599999996"/>
    <s v="75"/>
    <n v="540536.72"/>
    <n v="530660.12"/>
    <n v="31100"/>
    <n v="827.68778599999996"/>
    <x v="13"/>
  </r>
  <r>
    <x v="1"/>
    <n v="1"/>
    <x v="1"/>
    <n v="80143.057891999895"/>
    <s v="77"/>
    <n v="83879655.9798619"/>
    <n v="79512033.989999905"/>
    <n v="16741569.933122"/>
    <n v="80143.057891999895"/>
    <x v="14"/>
  </r>
  <r>
    <x v="1"/>
    <n v="2"/>
    <x v="2"/>
    <n v="31243.552014000001"/>
    <s v="77"/>
    <n v="726370.63771799998"/>
    <n v="725416.23"/>
    <n v="2995.63"/>
    <n v="31243.552014000001"/>
    <x v="14"/>
  </r>
  <r>
    <x v="1"/>
    <n v="3"/>
    <x v="3"/>
    <n v="658405.93525400001"/>
    <s v="77"/>
    <n v="1165411.02"/>
    <n v="1165411.02"/>
    <n v="4923.24"/>
    <n v="720150.01077678299"/>
    <x v="14"/>
  </r>
  <r>
    <x v="1"/>
    <n v="1"/>
    <x v="1"/>
    <n v="3350.1109839999999"/>
    <s v="78"/>
    <n v="1534555.9161469999"/>
    <n v="1285042.3500000001"/>
    <n v="2717410.2"/>
    <n v="3350.1109839999999"/>
    <x v="14"/>
  </r>
  <r>
    <x v="1"/>
    <n v="2"/>
    <x v="2"/>
    <n v="16215.91798"/>
    <s v="78"/>
    <n v="283733.81196399999"/>
    <n v="259900.86"/>
    <n v="112927.74"/>
    <n v="16215.91798"/>
    <x v="14"/>
  </r>
  <r>
    <x v="1"/>
    <n v="1"/>
    <x v="1"/>
    <n v="73608.695603999993"/>
    <s v="79"/>
    <n v="6926968.85776"/>
    <n v="6268183.4500000002"/>
    <n v="2622725.7128499998"/>
    <n v="73608.695603999993"/>
    <x v="14"/>
  </r>
  <r>
    <x v="1"/>
    <n v="2"/>
    <x v="2"/>
    <n v="1569759.3870989999"/>
    <s v="79"/>
    <n v="9204099.3866659999"/>
    <n v="8675192.5399999991"/>
    <n v="1047495.634389"/>
    <n v="1569759.3870989999"/>
    <x v="14"/>
  </r>
  <r>
    <x v="1"/>
    <n v="3"/>
    <x v="3"/>
    <n v="754861.47"/>
    <s v="79"/>
    <n v="1715594.25"/>
    <n v="1715594.25"/>
    <n v="0"/>
    <n v="845754.53615485097"/>
    <x v="14"/>
  </r>
  <r>
    <x v="1"/>
    <n v="1"/>
    <x v="1"/>
    <n v="4020.268763"/>
    <s v="80"/>
    <n v="2823478.7087400001"/>
    <n v="1550233.25"/>
    <n v="8954241.1099999994"/>
    <n v="4020.268763"/>
    <x v="14"/>
  </r>
  <r>
    <x v="1"/>
    <n v="2"/>
    <x v="2"/>
    <n v="1313.316444"/>
    <s v="80"/>
    <n v="55470.652000000002"/>
    <n v="35492.68"/>
    <n v="135831.07"/>
    <n v="1313.316444"/>
    <x v="14"/>
  </r>
  <r>
    <x v="1"/>
    <n v="1"/>
    <x v="1"/>
    <n v="12116.065538999999"/>
    <s v="81"/>
    <n v="4024738.3532560002"/>
    <n v="3118383.43"/>
    <n v="10471535.890000001"/>
    <n v="12116.065538999999"/>
    <x v="14"/>
  </r>
  <r>
    <x v="1"/>
    <n v="2"/>
    <x v="2"/>
    <n v="20980.261801000001"/>
    <s v="81"/>
    <n v="517961.34620199999"/>
    <n v="500056.14"/>
    <n v="51976.14"/>
    <n v="20980.261801000001"/>
    <x v="14"/>
  </r>
  <r>
    <x v="1"/>
    <n v="1"/>
    <x v="1"/>
    <n v="57251.964906000001"/>
    <s v="82"/>
    <n v="53481955.248355098"/>
    <n v="48069678.109999999"/>
    <n v="18787947.490045"/>
    <n v="57251.964906000001"/>
    <x v="14"/>
  </r>
  <r>
    <x v="1"/>
    <n v="2"/>
    <x v="2"/>
    <n v="491892.83925000002"/>
    <s v="82"/>
    <n v="2772630.8092080001"/>
    <n v="3045340.39"/>
    <n v="8491.26"/>
    <n v="491892.83925000002"/>
    <x v="14"/>
  </r>
  <r>
    <x v="1"/>
    <n v="3"/>
    <x v="3"/>
    <n v="19220163.573419001"/>
    <s v="82"/>
    <n v="34680417.564000003"/>
    <n v="34678796.579999998"/>
    <n v="26810.68"/>
    <n v="28793282.223351199"/>
    <x v="14"/>
  </r>
  <r>
    <x v="1"/>
    <n v="1"/>
    <x v="1"/>
    <n v="24282.124015000001"/>
    <s v="84"/>
    <n v="54014985.039999999"/>
    <n v="54014985.039999999"/>
    <n v="58360014.960000001"/>
    <n v="24282.124015000001"/>
    <x v="15"/>
  </r>
  <r>
    <x v="1"/>
    <n v="1"/>
    <x v="1"/>
    <n v="78816.312688000005"/>
    <s v="85"/>
    <n v="59987335.858506002"/>
    <n v="51753193.57"/>
    <n v="19188296.579999998"/>
    <n v="78816.312688000005"/>
    <x v="16"/>
  </r>
  <r>
    <x v="1"/>
    <n v="2"/>
    <x v="2"/>
    <n v="1162988.971561"/>
    <s v="85"/>
    <n v="9171678.5237399992"/>
    <n v="8824919.5600000005"/>
    <n v="1429232.45"/>
    <n v="1162988.971561"/>
    <x v="16"/>
  </r>
  <r>
    <x v="1"/>
    <n v="1"/>
    <x v="1"/>
    <n v="230618.91902300599"/>
    <s v="86"/>
    <n v="198733161.096084"/>
    <n v="191798439.079999"/>
    <n v="212125894.88"/>
    <n v="230618.91902300599"/>
    <x v="17"/>
  </r>
  <r>
    <x v="1"/>
    <n v="2"/>
    <x v="2"/>
    <n v="5294191.9974809801"/>
    <s v="86"/>
    <n v="28547340.244098"/>
    <n v="28136398.100000001"/>
    <n v="19294096.370000001"/>
    <n v="5294191.9974809801"/>
    <x v="17"/>
  </r>
  <r>
    <x v="1"/>
    <n v="3"/>
    <x v="3"/>
    <n v="374223.76470100001"/>
    <s v="86"/>
    <n v="533758.63"/>
    <n v="533758.63"/>
    <n v="0"/>
    <n v="402352.698147455"/>
    <x v="17"/>
  </r>
  <r>
    <x v="1"/>
    <n v="1"/>
    <x v="1"/>
    <n v="33615.544266999997"/>
    <s v="87"/>
    <n v="29490999.830959"/>
    <n v="29594305.75"/>
    <n v="4700706.7"/>
    <n v="33615.544266999997"/>
    <x v="17"/>
  </r>
  <r>
    <x v="1"/>
    <n v="2"/>
    <x v="2"/>
    <n v="741610.00832999998"/>
    <s v="87"/>
    <n v="10613091.13154"/>
    <n v="10653614.74"/>
    <n v="426855.98"/>
    <n v="741610.00832999998"/>
    <x v="17"/>
  </r>
  <r>
    <x v="1"/>
    <n v="1"/>
    <x v="1"/>
    <n v="16860.104405999999"/>
    <s v="88"/>
    <n v="18771336.809020001"/>
    <n v="15661956.789999999"/>
    <n v="16049415.1"/>
    <n v="16860.104405999999"/>
    <x v="17"/>
  </r>
  <r>
    <x v="1"/>
    <n v="2"/>
    <x v="2"/>
    <n v="625695.26410399994"/>
    <s v="88"/>
    <n v="2931252.7450000001"/>
    <n v="2928878.86"/>
    <n v="4747.7700000000004"/>
    <n v="625695.26410399994"/>
    <x v="17"/>
  </r>
  <r>
    <x v="1"/>
    <n v="1"/>
    <x v="1"/>
    <n v="6614.0460599999997"/>
    <s v="90"/>
    <n v="1625821.5150580001"/>
    <n v="1576579.28"/>
    <n v="154417.53"/>
    <n v="6614.0460599999997"/>
    <x v="18"/>
  </r>
  <r>
    <x v="1"/>
    <n v="1"/>
    <x v="1"/>
    <n v="34635.982397"/>
    <s v="91"/>
    <n v="16249695.526022"/>
    <n v="14087608.32"/>
    <n v="7699200.2699999996"/>
    <n v="34635.982397"/>
    <x v="18"/>
  </r>
  <r>
    <x v="1"/>
    <n v="2"/>
    <x v="2"/>
    <n v="8826.9138270000003"/>
    <s v="91"/>
    <n v="195582.36565600001"/>
    <n v="181544.8"/>
    <n v="456925.52"/>
    <n v="8826.9138270000003"/>
    <x v="18"/>
  </r>
  <r>
    <x v="1"/>
    <n v="1"/>
    <x v="1"/>
    <n v="839.19286199999999"/>
    <s v="92"/>
    <n v="1517999.4212740001"/>
    <n v="179131.97"/>
    <n v="7444526.5499999998"/>
    <n v="839.19286199999999"/>
    <x v="18"/>
  </r>
  <r>
    <x v="1"/>
    <n v="3"/>
    <x v="3"/>
    <n v="5159138.5449449997"/>
    <s v="92"/>
    <n v="7777986.6500000004"/>
    <n v="7777986.6500000004"/>
    <n v="0"/>
    <n v="5571220.2799648"/>
    <x v="18"/>
  </r>
  <r>
    <x v="1"/>
    <n v="1"/>
    <x v="1"/>
    <n v="25257.876597999999"/>
    <s v="93"/>
    <n v="13015793.366488"/>
    <n v="11364383.689999999"/>
    <n v="4260680"/>
    <n v="25257.876597999999"/>
    <x v="18"/>
  </r>
  <r>
    <x v="1"/>
    <n v="2"/>
    <x v="2"/>
    <n v="128058.239116"/>
    <s v="93"/>
    <n v="1200082.5329239999"/>
    <n v="1188672.8600000001"/>
    <n v="32640.22"/>
    <n v="128058.239116"/>
    <x v="18"/>
  </r>
  <r>
    <x v="1"/>
    <n v="3"/>
    <x v="3"/>
    <n v="1797221.5190280001"/>
    <s v="93"/>
    <n v="4975321.74"/>
    <n v="4975321.74"/>
    <n v="0"/>
    <n v="2060816.6249544099"/>
    <x v="18"/>
  </r>
  <r>
    <x v="1"/>
    <n v="1"/>
    <x v="1"/>
    <n v="45224.844725999901"/>
    <s v="94"/>
    <n v="36387401.441781998"/>
    <n v="31353394.510000002"/>
    <n v="13355894.050000001"/>
    <n v="45224.844725999901"/>
    <x v="19"/>
  </r>
  <r>
    <x v="1"/>
    <n v="2"/>
    <x v="2"/>
    <n v="1053834.2181470001"/>
    <s v="94"/>
    <n v="5525505.3601719998"/>
    <n v="5521560.1299999999"/>
    <n v="12383.02"/>
    <n v="1053834.2181470001"/>
    <x v="19"/>
  </r>
  <r>
    <x v="1"/>
    <n v="3"/>
    <x v="3"/>
    <n v="5863022.2036800003"/>
    <s v="94"/>
    <n v="7185076.2300000004"/>
    <n v="7185076.2300000004"/>
    <n v="0"/>
    <n v="6243691.2395554902"/>
    <x v="19"/>
  </r>
  <r>
    <x v="1"/>
    <n v="1"/>
    <x v="1"/>
    <n v="64.612290000000002"/>
    <s v="95"/>
    <n v="38572.637717999998"/>
    <n v="7510.53"/>
    <n v="97495.63"/>
    <n v="64.612290000000002"/>
    <x v="19"/>
  </r>
  <r>
    <x v="1"/>
    <n v="1"/>
    <x v="1"/>
    <n v="2045.533901"/>
    <s v="96"/>
    <n v="1233281.796624"/>
    <n v="1170970.2"/>
    <n v="202605.14"/>
    <n v="2045.533901"/>
    <x v="19"/>
  </r>
  <r>
    <x v="1"/>
    <n v="2"/>
    <x v="2"/>
    <n v="5574.0107399999997"/>
    <s v="96"/>
    <n v="68869.710000000006"/>
    <n v="68869.710000000006"/>
    <n v="0"/>
    <n v="5574.0107399999997"/>
    <x v="19"/>
  </r>
  <r>
    <x v="2"/>
    <s v=""/>
    <x v="0"/>
    <n v="0"/>
    <s v=""/>
    <n v="0"/>
    <n v="0"/>
    <n v="0"/>
    <n v="0"/>
    <x v="0"/>
  </r>
  <r>
    <x v="2"/>
    <n v="1"/>
    <x v="1"/>
    <n v="45526.977939000099"/>
    <s v=""/>
    <n v="10947892.406081"/>
    <n v="7058974.6964710103"/>
    <n v="5112097.32999996"/>
    <n v="45526.977939000099"/>
    <x v="0"/>
  </r>
  <r>
    <x v="2"/>
    <n v="2"/>
    <x v="2"/>
    <n v="251661.72655299999"/>
    <s v=""/>
    <n v="3647152.9036010001"/>
    <n v="3072138.26327301"/>
    <n v="685199.05"/>
    <n v="256834.45930437301"/>
    <x v="0"/>
  </r>
  <r>
    <x v="2"/>
    <n v="3"/>
    <x v="3"/>
    <n v="1264117.4800789999"/>
    <s v=""/>
    <n v="1672784.053689"/>
    <n v="1656969.0752040001"/>
    <n v="76781.919999999998"/>
    <n v="1264117.4800789999"/>
    <x v="0"/>
  </r>
  <r>
    <x v="2"/>
    <s v=""/>
    <x v="0"/>
    <n v="0"/>
    <s v="01"/>
    <n v="0"/>
    <n v="0"/>
    <n v="0"/>
    <n v="0"/>
    <x v="1"/>
  </r>
  <r>
    <x v="2"/>
    <n v="1"/>
    <x v="1"/>
    <n v="306454.19903699902"/>
    <s v="01"/>
    <n v="56210471.506080203"/>
    <n v="42074632.529999197"/>
    <n v="16991060.000000201"/>
    <n v="306454.19903699902"/>
    <x v="1"/>
  </r>
  <r>
    <x v="2"/>
    <n v="1"/>
    <x v="2"/>
    <n v="110.61853000000001"/>
    <s v="01"/>
    <n v="25698.82"/>
    <n v="25698.82"/>
    <n v="0"/>
    <n v="2779.5297066313801"/>
    <x v="1"/>
  </r>
  <r>
    <x v="2"/>
    <n v="2"/>
    <x v="2"/>
    <n v="1636173.300332"/>
    <s v="01"/>
    <n v="22664062.081103001"/>
    <n v="20292489.52"/>
    <n v="3473841.1999999899"/>
    <n v="1636173.300332"/>
    <x v="1"/>
  </r>
  <r>
    <x v="2"/>
    <n v="3"/>
    <x v="3"/>
    <n v="2062279.2974119999"/>
    <s v="01"/>
    <n v="3172265.367753"/>
    <n v="3162458.26"/>
    <n v="74481.320000000007"/>
    <n v="2062279.2974119999"/>
    <x v="1"/>
  </r>
  <r>
    <x v="2"/>
    <s v=""/>
    <x v="0"/>
    <n v="0"/>
    <s v="02"/>
    <n v="0"/>
    <n v="0"/>
    <n v="0"/>
    <n v="0"/>
    <x v="1"/>
  </r>
  <r>
    <x v="2"/>
    <n v="1"/>
    <x v="1"/>
    <n v="62299.930273999998"/>
    <s v="02"/>
    <n v="10992384.106566999"/>
    <n v="8233341.7700000098"/>
    <n v="3716266.61"/>
    <n v="62299.930273999998"/>
    <x v="1"/>
  </r>
  <r>
    <x v="2"/>
    <n v="2"/>
    <x v="2"/>
    <n v="461382.84573399997"/>
    <s v="02"/>
    <n v="6066531.6283719996"/>
    <n v="5408229.2100000102"/>
    <n v="759536.61"/>
    <n v="461382.84573399997"/>
    <x v="1"/>
  </r>
  <r>
    <x v="2"/>
    <n v="3"/>
    <x v="3"/>
    <n v="541724.80558499997"/>
    <s v="02"/>
    <n v="770238.81153599999"/>
    <n v="769027.11"/>
    <n v="5656.25"/>
    <n v="541724.80558499997"/>
    <x v="1"/>
  </r>
  <r>
    <x v="2"/>
    <s v=""/>
    <x v="0"/>
    <n v="0"/>
    <s v="03"/>
    <n v="0"/>
    <n v="0"/>
    <n v="0"/>
    <n v="0"/>
    <x v="1"/>
  </r>
  <r>
    <x v="2"/>
    <n v="1"/>
    <x v="1"/>
    <n v="13587.996066"/>
    <s v="03"/>
    <n v="2728585.7721569999"/>
    <n v="2219360.0499999998"/>
    <n v="597567.09"/>
    <n v="13587.996066"/>
    <x v="1"/>
  </r>
  <r>
    <x v="2"/>
    <n v="2"/>
    <x v="2"/>
    <n v="90402.536609999996"/>
    <s v="03"/>
    <n v="1394498.5919530001"/>
    <n v="1330864.8"/>
    <n v="70686.95"/>
    <n v="90402.536609999996"/>
    <x v="1"/>
  </r>
  <r>
    <x v="2"/>
    <n v="3"/>
    <x v="3"/>
    <n v="42375.061384000001"/>
    <s v="03"/>
    <n v="69712.183141000001"/>
    <n v="69007.03"/>
    <n v="2476.64"/>
    <n v="42375.061384000001"/>
    <x v="1"/>
  </r>
  <r>
    <x v="2"/>
    <n v="1"/>
    <x v="1"/>
    <n v="3.795318"/>
    <s v="05"/>
    <n v="913.07206399999995"/>
    <n v="3.12"/>
    <n v="996.88"/>
    <n v="3.795318"/>
    <x v="2"/>
  </r>
  <r>
    <x v="2"/>
    <n v="1"/>
    <x v="1"/>
    <n v="27.565187000000002"/>
    <s v="07"/>
    <n v="3990.384"/>
    <n v="0"/>
    <n v="19951.919999999998"/>
    <n v="27.565187000000002"/>
    <x v="2"/>
  </r>
  <r>
    <x v="2"/>
    <s v=""/>
    <x v="0"/>
    <n v="0"/>
    <s v="08"/>
    <n v="0"/>
    <n v="0"/>
    <n v="0"/>
    <n v="0"/>
    <x v="2"/>
  </r>
  <r>
    <x v="2"/>
    <n v="1"/>
    <x v="1"/>
    <n v="12963.345923999999"/>
    <s v="08"/>
    <n v="3694148.8048140001"/>
    <n v="2975753.1300000101"/>
    <n v="1564119.96"/>
    <n v="12963.345923999999"/>
    <x v="2"/>
  </r>
  <r>
    <x v="2"/>
    <n v="2"/>
    <x v="2"/>
    <n v="104167.209697"/>
    <s v="08"/>
    <n v="1227518.5603529999"/>
    <n v="1177612.71"/>
    <n v="584796.54"/>
    <n v="104167.209697"/>
    <x v="2"/>
  </r>
  <r>
    <x v="2"/>
    <n v="3"/>
    <x v="3"/>
    <n v="756570.04876000003"/>
    <s v="08"/>
    <n v="1070151.7208440001"/>
    <n v="932227.23"/>
    <n v="325524.34999999998"/>
    <n v="756570.04876000003"/>
    <x v="2"/>
  </r>
  <r>
    <x v="2"/>
    <n v="1"/>
    <x v="1"/>
    <n v="598.28327100000001"/>
    <s v="09"/>
    <n v="91542.286504000003"/>
    <n v="77941.179999999993"/>
    <n v="15424.23"/>
    <n v="598.28327100000001"/>
    <x v="2"/>
  </r>
  <r>
    <x v="2"/>
    <n v="2"/>
    <x v="2"/>
    <n v="3900.6096259999999"/>
    <s v="09"/>
    <n v="141098.596987"/>
    <n v="134595.04"/>
    <n v="84495.63"/>
    <n v="3900.6096259999999"/>
    <x v="2"/>
  </r>
  <r>
    <x v="2"/>
    <n v="3"/>
    <x v="3"/>
    <n v="235.53724600000001"/>
    <s v="09"/>
    <n v="288.22549099999998"/>
    <n v="280.73"/>
    <n v="0"/>
    <n v="235.53724600000001"/>
    <x v="2"/>
  </r>
  <r>
    <x v="2"/>
    <s v=""/>
    <x v="0"/>
    <n v="0"/>
    <s v="10"/>
    <n v="0"/>
    <n v="0"/>
    <n v="0"/>
    <n v="0"/>
    <x v="3"/>
  </r>
  <r>
    <x v="2"/>
    <n v="1"/>
    <x v="1"/>
    <n v="232351.003554"/>
    <s v="10"/>
    <n v="44383114.749636002"/>
    <n v="36240840.2200002"/>
    <n v="22208709.7999999"/>
    <n v="232351.003554"/>
    <x v="3"/>
  </r>
  <r>
    <x v="2"/>
    <n v="1"/>
    <x v="2"/>
    <n v="68.078835999999995"/>
    <s v="10"/>
    <n v="15854.84"/>
    <n v="15854.84"/>
    <n v="0"/>
    <n v="1714.6587054143299"/>
    <x v="3"/>
  </r>
  <r>
    <x v="2"/>
    <n v="2"/>
    <x v="2"/>
    <n v="1012989.795776"/>
    <s v="10"/>
    <n v="13222933.874233"/>
    <n v="12562088.9599999"/>
    <n v="10533951.09"/>
    <n v="1012989.795776"/>
    <x v="3"/>
  </r>
  <r>
    <x v="2"/>
    <n v="3"/>
    <x v="3"/>
    <n v="2628341.054554"/>
    <s v="10"/>
    <n v="3382445.967011"/>
    <n v="3348776.81"/>
    <n v="99013.78"/>
    <n v="2628341.054554"/>
    <x v="3"/>
  </r>
  <r>
    <x v="2"/>
    <s v=""/>
    <x v="0"/>
    <n v="0"/>
    <s v="11"/>
    <n v="0"/>
    <n v="0"/>
    <n v="0"/>
    <n v="0"/>
    <x v="3"/>
  </r>
  <r>
    <x v="2"/>
    <n v="1"/>
    <x v="1"/>
    <n v="35283.120255000002"/>
    <s v="11"/>
    <n v="8582702.4628260098"/>
    <n v="6548560.1799999997"/>
    <n v="2517020.48"/>
    <n v="35283.120255000002"/>
    <x v="3"/>
  </r>
  <r>
    <x v="2"/>
    <n v="2"/>
    <x v="2"/>
    <n v="145395.858045"/>
    <s v="11"/>
    <n v="3217456.7590620001"/>
    <n v="2703977.89"/>
    <n v="1105100.57"/>
    <n v="145395.858045"/>
    <x v="3"/>
  </r>
  <r>
    <x v="2"/>
    <n v="3"/>
    <x v="3"/>
    <n v="974293.81117100001"/>
    <s v="11"/>
    <n v="1228089.170376"/>
    <n v="1191994.5900000001"/>
    <n v="35994.14"/>
    <n v="974293.81117100001"/>
    <x v="3"/>
  </r>
  <r>
    <x v="2"/>
    <n v="1"/>
    <x v="1"/>
    <n v="5.6270210000000001"/>
    <s v="12"/>
    <n v="6049.6297160000004"/>
    <n v="0.56000000000000005"/>
    <n v="8499.44"/>
    <n v="5.6270210000000001"/>
    <x v="3"/>
  </r>
  <r>
    <x v="2"/>
    <s v=""/>
    <x v="0"/>
    <n v="0"/>
    <s v="13"/>
    <n v="0"/>
    <n v="0"/>
    <n v="0"/>
    <n v="0"/>
    <x v="3"/>
  </r>
  <r>
    <x v="2"/>
    <n v="1"/>
    <x v="1"/>
    <n v="118514.777111"/>
    <s v="13"/>
    <n v="22906351.720598999"/>
    <n v="19874684.446561001"/>
    <n v="4000713.64465999"/>
    <n v="118514.777111"/>
    <x v="3"/>
  </r>
  <r>
    <x v="2"/>
    <n v="2"/>
    <x v="2"/>
    <n v="465761.00556600001"/>
    <s v="13"/>
    <n v="6042729.4141650004"/>
    <n v="5262261.82"/>
    <n v="918854.69"/>
    <n v="465761.00556600001"/>
    <x v="3"/>
  </r>
  <r>
    <x v="2"/>
    <n v="3"/>
    <x v="3"/>
    <n v="1541640.3753470001"/>
    <s v="13"/>
    <n v="1913253.5788"/>
    <n v="1524639.28"/>
    <n v="609082.70823500003"/>
    <n v="1541640.3753470001"/>
    <x v="3"/>
  </r>
  <r>
    <x v="2"/>
    <s v=""/>
    <x v="0"/>
    <n v="0"/>
    <s v="14"/>
    <n v="0"/>
    <n v="0"/>
    <n v="0"/>
    <n v="0"/>
    <x v="3"/>
  </r>
  <r>
    <x v="2"/>
    <n v="1"/>
    <x v="1"/>
    <n v="143266.69933999999"/>
    <s v="14"/>
    <n v="34059368.127296999"/>
    <n v="28816840.3400001"/>
    <n v="6782122.8599999798"/>
    <n v="143266.69933999999"/>
    <x v="3"/>
  </r>
  <r>
    <x v="2"/>
    <n v="2"/>
    <x v="2"/>
    <n v="675521.14754799998"/>
    <s v="14"/>
    <n v="10242251.379005"/>
    <n v="9584309.3699999992"/>
    <n v="1333098.9099999999"/>
    <n v="675521.14754799998"/>
    <x v="3"/>
  </r>
  <r>
    <x v="2"/>
    <n v="3"/>
    <x v="3"/>
    <n v="3928786.5708730002"/>
    <s v="14"/>
    <n v="5393093.9399499903"/>
    <n v="5314274.13"/>
    <n v="366807.19"/>
    <n v="3928786.5708730002"/>
    <x v="3"/>
  </r>
  <r>
    <x v="2"/>
    <s v=""/>
    <x v="0"/>
    <n v="0"/>
    <s v="15"/>
    <n v="0"/>
    <n v="0"/>
    <n v="0"/>
    <n v="0"/>
    <x v="3"/>
  </r>
  <r>
    <x v="2"/>
    <n v="1"/>
    <x v="1"/>
    <n v="101937.33922700099"/>
    <s v="15"/>
    <n v="22278183.953260001"/>
    <n v="19001216.609999899"/>
    <n v="4523832.91"/>
    <n v="101937.33922700099"/>
    <x v="3"/>
  </r>
  <r>
    <x v="2"/>
    <n v="2"/>
    <x v="2"/>
    <n v="573336.81732499995"/>
    <s v="15"/>
    <n v="8545542.9544200003"/>
    <n v="8014459.6500000004"/>
    <n v="1651399.66"/>
    <n v="573336.81732499995"/>
    <x v="3"/>
  </r>
  <r>
    <x v="2"/>
    <n v="3"/>
    <x v="3"/>
    <n v="5550390.7820220003"/>
    <s v="15"/>
    <n v="6978930.8197910003"/>
    <n v="6968745.9500000104"/>
    <n v="50275.6"/>
    <n v="5550390.7820220003"/>
    <x v="3"/>
  </r>
  <r>
    <x v="2"/>
    <s v=""/>
    <x v="0"/>
    <n v="0"/>
    <s v="16"/>
    <n v="0"/>
    <n v="0"/>
    <n v="0"/>
    <n v="0"/>
    <x v="3"/>
  </r>
  <r>
    <x v="2"/>
    <n v="1"/>
    <x v="1"/>
    <n v="118561.40294"/>
    <s v="16"/>
    <n v="26724607.775084902"/>
    <n v="21066671.9599999"/>
    <n v="8106139.2099999897"/>
    <n v="118561.40294"/>
    <x v="3"/>
  </r>
  <r>
    <x v="2"/>
    <n v="2"/>
    <x v="2"/>
    <n v="521049.33145200001"/>
    <s v="16"/>
    <n v="7567663.2415519999"/>
    <n v="7187890.8600000003"/>
    <n v="884579.03"/>
    <n v="521049.33145200001"/>
    <x v="3"/>
  </r>
  <r>
    <x v="2"/>
    <n v="3"/>
    <x v="3"/>
    <n v="3398685.1767819999"/>
    <s v="16"/>
    <n v="4516077.105951"/>
    <n v="4421625.63"/>
    <n v="275001.03999999998"/>
    <n v="3398685.1767819999"/>
    <x v="3"/>
  </r>
  <r>
    <x v="2"/>
    <s v=""/>
    <x v="0"/>
    <n v="0"/>
    <s v="17"/>
    <n v="0"/>
    <n v="0"/>
    <n v="0"/>
    <n v="0"/>
    <x v="3"/>
  </r>
  <r>
    <x v="2"/>
    <n v="1"/>
    <x v="1"/>
    <n v="29652.843202"/>
    <s v="17"/>
    <n v="5694657.0439139996"/>
    <n v="4780776.71"/>
    <n v="1634320.21"/>
    <n v="29652.843202"/>
    <x v="3"/>
  </r>
  <r>
    <x v="2"/>
    <n v="2"/>
    <x v="2"/>
    <n v="59976.911229999998"/>
    <s v="17"/>
    <n v="1409095.100082"/>
    <n v="1110277.1399999999"/>
    <n v="10385296.23"/>
    <n v="59976.911229999998"/>
    <x v="3"/>
  </r>
  <r>
    <x v="2"/>
    <n v="3"/>
    <x v="3"/>
    <n v="134638.34585899999"/>
    <s v="17"/>
    <n v="164513.53050200001"/>
    <n v="151317.51"/>
    <n v="13367.2"/>
    <n v="134638.34585899999"/>
    <x v="3"/>
  </r>
  <r>
    <x v="2"/>
    <s v=""/>
    <x v="0"/>
    <n v="0"/>
    <s v="18"/>
    <n v="0"/>
    <n v="0"/>
    <n v="0"/>
    <n v="0"/>
    <x v="3"/>
  </r>
  <r>
    <x v="2"/>
    <n v="1"/>
    <x v="1"/>
    <n v="49386.471218999999"/>
    <s v="18"/>
    <n v="14417200.882429"/>
    <n v="12018409.470000001"/>
    <n v="2783088.36"/>
    <n v="49386.471218999999"/>
    <x v="3"/>
  </r>
  <r>
    <x v="2"/>
    <n v="2"/>
    <x v="2"/>
    <n v="256735.29079699999"/>
    <s v="18"/>
    <n v="3450166.0170590002"/>
    <n v="3291784.69"/>
    <n v="252891.74"/>
    <n v="256735.29079699999"/>
    <x v="3"/>
  </r>
  <r>
    <x v="2"/>
    <n v="3"/>
    <x v="3"/>
    <n v="1168299.528319"/>
    <s v="18"/>
    <n v="1585228.857145"/>
    <n v="1556684.36"/>
    <n v="31747.74"/>
    <n v="1168299.528319"/>
    <x v="3"/>
  </r>
  <r>
    <x v="2"/>
    <n v="1"/>
    <x v="1"/>
    <n v="135.15570500000001"/>
    <s v="19"/>
    <n v="29817.740367999999"/>
    <n v="21253.73"/>
    <n v="20069.28"/>
    <n v="135.15570500000001"/>
    <x v="3"/>
  </r>
  <r>
    <x v="2"/>
    <n v="2"/>
    <x v="2"/>
    <n v="3.779293"/>
    <s v="19"/>
    <n v="918.71477600000003"/>
    <n v="67.83"/>
    <n v="932.17"/>
    <n v="3.779293"/>
    <x v="3"/>
  </r>
  <r>
    <x v="2"/>
    <n v="3"/>
    <x v="3"/>
    <n v="3564.0074359999999"/>
    <s v="19"/>
    <n v="3715.593288"/>
    <n v="626.64"/>
    <n v="15361.11"/>
    <n v="3564.0074359999999"/>
    <x v="3"/>
  </r>
  <r>
    <x v="2"/>
    <s v=""/>
    <x v="0"/>
    <n v="0"/>
    <s v="20"/>
    <n v="0"/>
    <n v="0"/>
    <n v="0"/>
    <n v="0"/>
    <x v="3"/>
  </r>
  <r>
    <x v="2"/>
    <n v="1"/>
    <x v="1"/>
    <n v="28071.152899000001"/>
    <s v="20"/>
    <n v="7080482.3718100004"/>
    <n v="5695154.0500000101"/>
    <n v="2920454.161357"/>
    <n v="28071.152899000001"/>
    <x v="3"/>
  </r>
  <r>
    <x v="2"/>
    <n v="2"/>
    <x v="2"/>
    <n v="126260.754793"/>
    <s v="20"/>
    <n v="2184773.776333"/>
    <n v="2072687.72"/>
    <n v="154672.25"/>
    <n v="126260.754793"/>
    <x v="3"/>
  </r>
  <r>
    <x v="2"/>
    <n v="3"/>
    <x v="3"/>
    <n v="247407.340685"/>
    <s v="20"/>
    <n v="454864.646634"/>
    <n v="453317.69"/>
    <n v="10087.969999999999"/>
    <n v="247407.340685"/>
    <x v="3"/>
  </r>
  <r>
    <x v="2"/>
    <s v=""/>
    <x v="0"/>
    <n v="0"/>
    <s v="21"/>
    <n v="0"/>
    <n v="0"/>
    <n v="0"/>
    <n v="0"/>
    <x v="3"/>
  </r>
  <r>
    <x v="2"/>
    <n v="1"/>
    <x v="1"/>
    <n v="6072.9053860000004"/>
    <s v="21"/>
    <n v="1001175.7651890001"/>
    <n v="389013.36"/>
    <n v="790836.74"/>
    <n v="6072.9053860000004"/>
    <x v="3"/>
  </r>
  <r>
    <x v="2"/>
    <n v="2"/>
    <x v="2"/>
    <n v="28473.272982999999"/>
    <s v="21"/>
    <n v="729264.129724"/>
    <n v="457909.32"/>
    <n v="548656.71"/>
    <n v="28473.272982999999"/>
    <x v="3"/>
  </r>
  <r>
    <x v="2"/>
    <n v="3"/>
    <x v="3"/>
    <n v="2.9472999999999999E-2"/>
    <s v="21"/>
    <n v="3.0800999999999999E-2"/>
    <n v="0.03"/>
    <n v="0"/>
    <n v="2.9472999999999999E-2"/>
    <x v="3"/>
  </r>
  <r>
    <x v="2"/>
    <s v=""/>
    <x v="0"/>
    <n v="0"/>
    <s v="22"/>
    <n v="0"/>
    <n v="0"/>
    <n v="0"/>
    <n v="0"/>
    <x v="3"/>
  </r>
  <r>
    <x v="2"/>
    <n v="1"/>
    <x v="1"/>
    <n v="54956.332547999998"/>
    <s v="22"/>
    <n v="13909783.068283999"/>
    <n v="11026189.210000001"/>
    <n v="4603067.59"/>
    <n v="54956.332547999998"/>
    <x v="3"/>
  </r>
  <r>
    <x v="2"/>
    <n v="2"/>
    <x v="2"/>
    <n v="373322.80496600003"/>
    <s v="22"/>
    <n v="4818207.1509309998"/>
    <n v="4502450.67"/>
    <n v="1071150.56"/>
    <n v="373322.80496600003"/>
    <x v="3"/>
  </r>
  <r>
    <x v="2"/>
    <n v="3"/>
    <x v="3"/>
    <n v="978302.14106699999"/>
    <s v="22"/>
    <n v="1303942.596107"/>
    <n v="1293765.3"/>
    <n v="30183.64"/>
    <n v="978302.14106699999"/>
    <x v="3"/>
  </r>
  <r>
    <x v="2"/>
    <s v=""/>
    <x v="0"/>
    <n v="0"/>
    <s v="23"/>
    <n v="0"/>
    <n v="0"/>
    <n v="0"/>
    <n v="0"/>
    <x v="3"/>
  </r>
  <r>
    <x v="2"/>
    <n v="1"/>
    <x v="1"/>
    <n v="63755.403715"/>
    <s v="23"/>
    <n v="18930182.745664001"/>
    <n v="14981764.949999999"/>
    <n v="5573701.5799999796"/>
    <n v="63755.403715"/>
    <x v="3"/>
  </r>
  <r>
    <x v="2"/>
    <n v="2"/>
    <x v="2"/>
    <n v="328151.21800499997"/>
    <s v="23"/>
    <n v="3762538.034455"/>
    <n v="3255115.16"/>
    <n v="934524.45"/>
    <n v="328151.21800499997"/>
    <x v="3"/>
  </r>
  <r>
    <x v="2"/>
    <n v="3"/>
    <x v="3"/>
    <n v="1700329.4317000001"/>
    <s v="23"/>
    <n v="2310545.7337699998"/>
    <n v="2134368.15"/>
    <n v="660266.56000000006"/>
    <n v="1700329.4317000001"/>
    <x v="3"/>
  </r>
  <r>
    <x v="2"/>
    <s v=""/>
    <x v="0"/>
    <n v="0"/>
    <s v="24"/>
    <n v="0"/>
    <n v="0"/>
    <n v="0"/>
    <n v="0"/>
    <x v="3"/>
  </r>
  <r>
    <x v="2"/>
    <n v="1"/>
    <x v="1"/>
    <n v="22962.047137000001"/>
    <s v="24"/>
    <n v="2700011.2277569999"/>
    <n v="2073073.11"/>
    <n v="759357.84"/>
    <n v="22962.047137000001"/>
    <x v="3"/>
  </r>
  <r>
    <x v="2"/>
    <n v="2"/>
    <x v="2"/>
    <n v="36674.877996000003"/>
    <s v="24"/>
    <n v="506536.710043"/>
    <n v="419312.61"/>
    <n v="361660.92"/>
    <n v="36674.877996000003"/>
    <x v="3"/>
  </r>
  <r>
    <x v="2"/>
    <n v="3"/>
    <x v="3"/>
    <n v="282852.99829399999"/>
    <s v="24"/>
    <n v="387348.73792300001"/>
    <n v="381171.18"/>
    <n v="26551.01"/>
    <n v="282852.99829399999"/>
    <x v="3"/>
  </r>
  <r>
    <x v="2"/>
    <s v=""/>
    <x v="0"/>
    <n v="0"/>
    <s v="25"/>
    <n v="0"/>
    <n v="0"/>
    <n v="0"/>
    <n v="0"/>
    <x v="3"/>
  </r>
  <r>
    <x v="2"/>
    <n v="1"/>
    <x v="1"/>
    <n v="250352.062313"/>
    <s v="25"/>
    <n v="61267655.0695723"/>
    <n v="48820763.264614597"/>
    <n v="18090194.909999799"/>
    <n v="250352.062313"/>
    <x v="3"/>
  </r>
  <r>
    <x v="2"/>
    <n v="2"/>
    <x v="2"/>
    <n v="1257208.093597"/>
    <s v="25"/>
    <n v="17124106.562233001"/>
    <n v="15356159.460000001"/>
    <n v="4235148.3938910002"/>
    <n v="1257208.093597"/>
    <x v="3"/>
  </r>
  <r>
    <x v="2"/>
    <n v="3"/>
    <x v="3"/>
    <n v="5055115.1252340004"/>
    <s v="25"/>
    <n v="6608552.9607400103"/>
    <n v="6184522.5700000003"/>
    <n v="1787920.36"/>
    <n v="5055115.1252340004"/>
    <x v="3"/>
  </r>
  <r>
    <x v="2"/>
    <s v=""/>
    <x v="0"/>
    <n v="0"/>
    <s v="26"/>
    <n v="0"/>
    <n v="0"/>
    <n v="0"/>
    <n v="0"/>
    <x v="3"/>
  </r>
  <r>
    <x v="2"/>
    <n v="1"/>
    <x v="1"/>
    <n v="9298.4350300000006"/>
    <s v="26"/>
    <n v="1544179.962851"/>
    <n v="1330778.1000000001"/>
    <n v="560615.5"/>
    <n v="9298.4350300000006"/>
    <x v="3"/>
  </r>
  <r>
    <x v="2"/>
    <n v="2"/>
    <x v="2"/>
    <n v="31721.826744999998"/>
    <s v="26"/>
    <n v="1075085.0615079999"/>
    <n v="975661.14"/>
    <n v="936705.78"/>
    <n v="31721.826744999998"/>
    <x v="3"/>
  </r>
  <r>
    <x v="2"/>
    <n v="3"/>
    <x v="3"/>
    <n v="334.05308000000002"/>
    <s v="26"/>
    <n v="398.83188200000001"/>
    <n v="388.46"/>
    <n v="0"/>
    <n v="334.05308000000002"/>
    <x v="3"/>
  </r>
  <r>
    <x v="2"/>
    <s v=""/>
    <x v="0"/>
    <n v="0"/>
    <s v="27"/>
    <n v="0"/>
    <n v="0"/>
    <n v="0"/>
    <n v="0"/>
    <x v="3"/>
  </r>
  <r>
    <x v="2"/>
    <n v="1"/>
    <x v="1"/>
    <n v="38454.7796330001"/>
    <s v="27"/>
    <n v="6892442.6627829997"/>
    <n v="5507471.8899999997"/>
    <n v="2291388.66"/>
    <n v="38454.7796330001"/>
    <x v="3"/>
  </r>
  <r>
    <x v="2"/>
    <n v="2"/>
    <x v="2"/>
    <n v="169206.67005700001"/>
    <s v="27"/>
    <n v="1672715.7067569999"/>
    <n v="1600616.93"/>
    <n v="515685.02914"/>
    <n v="169206.67005700001"/>
    <x v="3"/>
  </r>
  <r>
    <x v="2"/>
    <n v="3"/>
    <x v="3"/>
    <n v="403140.61684500001"/>
    <s v="27"/>
    <n v="667521.442744"/>
    <n v="661318.1"/>
    <n v="31476.16"/>
    <n v="403140.61684500001"/>
    <x v="3"/>
  </r>
  <r>
    <x v="2"/>
    <s v=""/>
    <x v="0"/>
    <n v="0"/>
    <s v="28"/>
    <n v="0"/>
    <n v="0"/>
    <n v="0"/>
    <n v="0"/>
    <x v="3"/>
  </r>
  <r>
    <x v="2"/>
    <n v="1"/>
    <x v="1"/>
    <n v="44983.903802000001"/>
    <s v="28"/>
    <n v="11899297.963807"/>
    <n v="8806653.75"/>
    <n v="4865036.47"/>
    <n v="44983.903802000001"/>
    <x v="3"/>
  </r>
  <r>
    <x v="2"/>
    <n v="2"/>
    <x v="2"/>
    <n v="263645.32034199999"/>
    <s v="28"/>
    <n v="4125525.035954"/>
    <n v="3732656.63"/>
    <n v="1412967.6"/>
    <n v="263645.32034199999"/>
    <x v="3"/>
  </r>
  <r>
    <x v="2"/>
    <n v="3"/>
    <x v="3"/>
    <n v="446340.60075699998"/>
    <s v="28"/>
    <n v="588867.55259199999"/>
    <n v="554972.29"/>
    <n v="154338.10999999999"/>
    <n v="446340.60075699998"/>
    <x v="3"/>
  </r>
  <r>
    <x v="2"/>
    <n v="1"/>
    <x v="1"/>
    <n v="69943.931244000094"/>
    <s v="29"/>
    <n v="9006276.3482019994"/>
    <n v="8443945.9100000001"/>
    <n v="5115838.46"/>
    <n v="69943.931244000094"/>
    <x v="3"/>
  </r>
  <r>
    <x v="2"/>
    <n v="2"/>
    <x v="2"/>
    <n v="102519.09293699999"/>
    <s v="29"/>
    <n v="4946242.0569449998"/>
    <n v="4846736.91"/>
    <n v="596553.79"/>
    <n v="102519.09293699999"/>
    <x v="3"/>
  </r>
  <r>
    <x v="2"/>
    <n v="3"/>
    <x v="3"/>
    <n v="261595.98621800001"/>
    <s v="29"/>
    <n v="324065.24067799997"/>
    <n v="321583"/>
    <n v="5367.53"/>
    <n v="261595.98621800001"/>
    <x v="3"/>
  </r>
  <r>
    <x v="2"/>
    <s v=""/>
    <x v="0"/>
    <n v="0"/>
    <s v="30"/>
    <n v="0"/>
    <n v="0"/>
    <n v="0"/>
    <n v="0"/>
    <x v="3"/>
  </r>
  <r>
    <x v="2"/>
    <n v="1"/>
    <x v="1"/>
    <n v="4313.5220740000004"/>
    <s v="30"/>
    <n v="1227072.9529510001"/>
    <n v="802704.26"/>
    <n v="1082105.43"/>
    <n v="4313.5220740000004"/>
    <x v="3"/>
  </r>
  <r>
    <x v="2"/>
    <n v="2"/>
    <x v="2"/>
    <n v="27003.341498000002"/>
    <s v="30"/>
    <n v="705962.081642"/>
    <n v="597755.13"/>
    <n v="142076.5"/>
    <n v="27003.341498000002"/>
    <x v="3"/>
  </r>
  <r>
    <x v="2"/>
    <n v="3"/>
    <x v="3"/>
    <n v="1844115.163748"/>
    <s v="30"/>
    <n v="1987967.369653"/>
    <n v="1967221.022082"/>
    <n v="55928.39"/>
    <n v="1844115.163748"/>
    <x v="3"/>
  </r>
  <r>
    <x v="2"/>
    <s v=""/>
    <x v="0"/>
    <n v="0"/>
    <s v="31"/>
    <n v="0"/>
    <n v="0"/>
    <n v="0"/>
    <n v="0"/>
    <x v="3"/>
  </r>
  <r>
    <x v="2"/>
    <n v="1"/>
    <x v="1"/>
    <n v="104651.121929"/>
    <s v="31"/>
    <n v="26430960.249042001"/>
    <n v="22253973.310000099"/>
    <n v="5569610.17909298"/>
    <n v="104651.121929"/>
    <x v="3"/>
  </r>
  <r>
    <x v="2"/>
    <n v="2"/>
    <x v="2"/>
    <n v="484833.142324001"/>
    <s v="31"/>
    <n v="7478066.3217390003"/>
    <n v="6850582.5999999996"/>
    <n v="877628.17"/>
    <n v="484833.142324001"/>
    <x v="3"/>
  </r>
  <r>
    <x v="2"/>
    <n v="3"/>
    <x v="3"/>
    <n v="1564207.0978629999"/>
    <s v="31"/>
    <n v="2235004.5812789998"/>
    <n v="2145714.4"/>
    <n v="161271.35"/>
    <n v="1564207.0978629999"/>
    <x v="3"/>
  </r>
  <r>
    <x v="2"/>
    <s v=""/>
    <x v="0"/>
    <n v="0"/>
    <s v="32"/>
    <n v="0"/>
    <n v="0"/>
    <n v="0"/>
    <n v="0"/>
    <x v="3"/>
  </r>
  <r>
    <x v="2"/>
    <n v="1"/>
    <x v="1"/>
    <n v="50579.466863000001"/>
    <s v="32"/>
    <n v="12531606.6339"/>
    <n v="10636497.104752"/>
    <n v="2225522.8199999998"/>
    <n v="50579.466863000001"/>
    <x v="3"/>
  </r>
  <r>
    <x v="2"/>
    <n v="2"/>
    <x v="2"/>
    <n v="224537.66722900001"/>
    <s v="32"/>
    <n v="2774516.8191229999"/>
    <n v="2603049.0699999998"/>
    <n v="234903.83"/>
    <n v="224537.66722900001"/>
    <x v="3"/>
  </r>
  <r>
    <x v="2"/>
    <n v="3"/>
    <x v="3"/>
    <n v="330101.99617"/>
    <s v="32"/>
    <n v="532445.39906800003"/>
    <n v="526160.48"/>
    <n v="9350.4599999999991"/>
    <n v="330101.99617"/>
    <x v="3"/>
  </r>
  <r>
    <x v="2"/>
    <n v="1"/>
    <x v="1"/>
    <n v="56281.356351000002"/>
    <s v="33"/>
    <n v="13379328.338688999"/>
    <n v="10714734.16"/>
    <n v="4010588.3199999901"/>
    <n v="56281.356351000002"/>
    <x v="3"/>
  </r>
  <r>
    <x v="2"/>
    <n v="2"/>
    <x v="2"/>
    <n v="272515.18657999998"/>
    <s v="33"/>
    <n v="3939594.6487420001"/>
    <n v="3667165.04"/>
    <n v="668383.42000000004"/>
    <n v="272515.18657999998"/>
    <x v="3"/>
  </r>
  <r>
    <x v="2"/>
    <n v="3"/>
    <x v="3"/>
    <n v="654394.19286299997"/>
    <s v="33"/>
    <n v="804057.17907700001"/>
    <n v="779312.08"/>
    <n v="64264.3"/>
    <n v="654394.19286299997"/>
    <x v="3"/>
  </r>
  <r>
    <x v="2"/>
    <n v="1"/>
    <x v="1"/>
    <n v="11391.370473999999"/>
    <s v="35"/>
    <n v="2182268.4701200002"/>
    <n v="1870526.81"/>
    <n v="1530926.29"/>
    <n v="11391.370473999999"/>
    <x v="4"/>
  </r>
  <r>
    <x v="2"/>
    <n v="2"/>
    <x v="2"/>
    <n v="31978.082880000002"/>
    <s v="35"/>
    <n v="538847.27319800004"/>
    <n v="488579.8"/>
    <n v="81773.919999999998"/>
    <n v="31978.082880000002"/>
    <x v="4"/>
  </r>
  <r>
    <x v="2"/>
    <n v="3"/>
    <x v="3"/>
    <n v="107897.56731100001"/>
    <s v="35"/>
    <n v="131333.88270799999"/>
    <n v="93492.41"/>
    <n v="75103.16"/>
    <n v="107897.56731100001"/>
    <x v="4"/>
  </r>
  <r>
    <x v="2"/>
    <n v="1"/>
    <x v="1"/>
    <n v="7643.3246010000003"/>
    <s v="36"/>
    <n v="766579.00407899998"/>
    <n v="429479.19"/>
    <n v="366082.92"/>
    <n v="7643.3246010000003"/>
    <x v="5"/>
  </r>
  <r>
    <x v="2"/>
    <n v="2"/>
    <x v="2"/>
    <n v="25115.981025000001"/>
    <s v="36"/>
    <n v="233596.56313600001"/>
    <n v="229440"/>
    <n v="1543.27"/>
    <n v="25115.981025000001"/>
    <x v="5"/>
  </r>
  <r>
    <x v="2"/>
    <n v="3"/>
    <x v="3"/>
    <n v="10099.019066000001"/>
    <s v="36"/>
    <n v="10526.518029999999"/>
    <n v="680.9"/>
    <n v="49206.45"/>
    <n v="10099.019066000001"/>
    <x v="5"/>
  </r>
  <r>
    <x v="2"/>
    <n v="1"/>
    <x v="1"/>
    <n v="1668.8075309999999"/>
    <s v="37"/>
    <n v="167413.20570600001"/>
    <n v="154263.9"/>
    <n v="372283.91"/>
    <n v="1668.8075309999999"/>
    <x v="5"/>
  </r>
  <r>
    <x v="2"/>
    <n v="2"/>
    <x v="2"/>
    <n v="2689.5553530000002"/>
    <s v="37"/>
    <n v="68603.352832000004"/>
    <n v="39684.82"/>
    <n v="29000"/>
    <n v="2689.5553530000002"/>
    <x v="5"/>
  </r>
  <r>
    <x v="2"/>
    <n v="3"/>
    <x v="3"/>
    <n v="15465.21832"/>
    <s v="37"/>
    <n v="27209.674809"/>
    <n v="27203.58"/>
    <n v="0"/>
    <n v="15465.21832"/>
    <x v="5"/>
  </r>
  <r>
    <x v="2"/>
    <n v="1"/>
    <x v="1"/>
    <n v="34813.4820040001"/>
    <s v="38"/>
    <n v="8426039.6632269993"/>
    <n v="7177670.1500000004"/>
    <n v="1806367"/>
    <n v="34813.4820040001"/>
    <x v="5"/>
  </r>
  <r>
    <x v="2"/>
    <n v="2"/>
    <x v="2"/>
    <n v="174630.326076"/>
    <s v="38"/>
    <n v="2198981.0008069999"/>
    <n v="2099080.29"/>
    <n v="156514.93"/>
    <n v="174630.326076"/>
    <x v="5"/>
  </r>
  <r>
    <x v="2"/>
    <n v="3"/>
    <x v="3"/>
    <n v="370232.55761800002"/>
    <s v="38"/>
    <n v="581055.83515499998"/>
    <n v="563591.38"/>
    <n v="33118.800000000003"/>
    <n v="370232.55761800002"/>
    <x v="5"/>
  </r>
  <r>
    <x v="2"/>
    <n v="1"/>
    <x v="1"/>
    <n v="19.565349999999999"/>
    <s v="39"/>
    <n v="16070.756825"/>
    <n v="-544.25"/>
    <n v="22544.25"/>
    <n v="19.565349999999999"/>
    <x v="5"/>
  </r>
  <r>
    <x v="2"/>
    <n v="2"/>
    <x v="2"/>
    <n v="17.057599"/>
    <s v="39"/>
    <n v="111.53"/>
    <n v="111.53"/>
    <n v="0"/>
    <n v="17.057599"/>
    <x v="5"/>
  </r>
  <r>
    <x v="2"/>
    <n v="3"/>
    <x v="3"/>
    <n v="1432.2765939999999"/>
    <s v="39"/>
    <n v="1474.4286139999999"/>
    <n v="132.41999999999999"/>
    <n v="2951.38"/>
    <n v="1432.2765939999999"/>
    <x v="5"/>
  </r>
  <r>
    <x v="2"/>
    <s v=""/>
    <x v="0"/>
    <n v="0"/>
    <s v="41"/>
    <n v="0"/>
    <n v="0"/>
    <n v="0"/>
    <n v="0"/>
    <x v="6"/>
  </r>
  <r>
    <x v="2"/>
    <n v="1"/>
    <x v="1"/>
    <n v="515818.42517600098"/>
    <s v="41"/>
    <n v="127341033.058235"/>
    <n v="92665402.220002398"/>
    <n v="63931261.410001501"/>
    <n v="515818.42517600098"/>
    <x v="6"/>
  </r>
  <r>
    <x v="2"/>
    <n v="2"/>
    <x v="2"/>
    <n v="2839647.0448480002"/>
    <s v="41"/>
    <n v="36518420.224064"/>
    <n v="32367651.18"/>
    <n v="39294996.990000099"/>
    <n v="2841724.7982879402"/>
    <x v="6"/>
  </r>
  <r>
    <x v="2"/>
    <n v="3"/>
    <x v="3"/>
    <n v="13286516.123288"/>
    <s v="41"/>
    <n v="17504216.820436001"/>
    <n v="11975241.35"/>
    <n v="22417143.34"/>
    <n v="13286516.123288"/>
    <x v="6"/>
  </r>
  <r>
    <x v="2"/>
    <s v=""/>
    <x v="0"/>
    <n v="0"/>
    <s v="42"/>
    <n v="0"/>
    <n v="0"/>
    <n v="0"/>
    <n v="0"/>
    <x v="6"/>
  </r>
  <r>
    <x v="2"/>
    <n v="1"/>
    <x v="1"/>
    <n v="57483.341931000003"/>
    <s v="42"/>
    <n v="12798888.443736"/>
    <n v="8983844.0199999604"/>
    <n v="7009109.9399999902"/>
    <n v="57483.341931000003"/>
    <x v="6"/>
  </r>
  <r>
    <x v="2"/>
    <n v="2"/>
    <x v="2"/>
    <n v="308429.99727300002"/>
    <s v="42"/>
    <n v="4165823.1503309999"/>
    <n v="3531998.93"/>
    <n v="2167825.0299999998"/>
    <n v="308429.99727300002"/>
    <x v="6"/>
  </r>
  <r>
    <x v="2"/>
    <n v="3"/>
    <x v="3"/>
    <n v="3410364.4449490099"/>
    <s v="42"/>
    <n v="3927579.1447800002"/>
    <n v="1602322.33"/>
    <n v="11203322.32"/>
    <n v="3410364.4449490099"/>
    <x v="6"/>
  </r>
  <r>
    <x v="2"/>
    <s v=""/>
    <x v="0"/>
    <n v="0"/>
    <s v="43"/>
    <n v="0"/>
    <n v="0"/>
    <n v="0"/>
    <n v="0"/>
    <x v="6"/>
  </r>
  <r>
    <x v="2"/>
    <n v="1"/>
    <x v="1"/>
    <n v="368867.92710899998"/>
    <s v="43"/>
    <n v="87713324.495743006"/>
    <n v="68565579.840001702"/>
    <n v="29421627.5596825"/>
    <n v="368867.92710899998"/>
    <x v="6"/>
  </r>
  <r>
    <x v="2"/>
    <n v="1"/>
    <x v="2"/>
    <n v="62.995479000000003"/>
    <s v="43"/>
    <n v="14640.06"/>
    <n v="14640.06"/>
    <n v="0"/>
    <n v="1583.4162516484701"/>
    <x v="6"/>
  </r>
  <r>
    <x v="2"/>
    <n v="2"/>
    <x v="2"/>
    <n v="1795860.7256410001"/>
    <s v="43"/>
    <n v="23409731.455772098"/>
    <n v="20253156.329999998"/>
    <n v="5901826.0499999803"/>
    <n v="1795860.7256410001"/>
    <x v="6"/>
  </r>
  <r>
    <x v="2"/>
    <n v="3"/>
    <x v="3"/>
    <n v="5085732.3054199899"/>
    <s v="43"/>
    <n v="6350639.6931819897"/>
    <n v="4391526.95"/>
    <n v="8394791.0400000103"/>
    <n v="5085732.3054199899"/>
    <x v="6"/>
  </r>
  <r>
    <x v="2"/>
    <s v=""/>
    <x v="0"/>
    <n v="0"/>
    <s v="45"/>
    <n v="0"/>
    <n v="0"/>
    <n v="0"/>
    <n v="0"/>
    <x v="7"/>
  </r>
  <r>
    <x v="2"/>
    <n v="1"/>
    <x v="1"/>
    <n v="545535.48506500199"/>
    <s v="45"/>
    <n v="116483350.065735"/>
    <n v="93730594.879997998"/>
    <n v="31495220.889999501"/>
    <n v="545535.48506500199"/>
    <x v="7"/>
  </r>
  <r>
    <x v="2"/>
    <n v="2"/>
    <x v="2"/>
    <n v="2581194.5598460101"/>
    <s v="45"/>
    <n v="31177465.8768581"/>
    <n v="28680075.779502999"/>
    <n v="4774200.8299999796"/>
    <n v="2581194.5598460101"/>
    <x v="7"/>
  </r>
  <r>
    <x v="2"/>
    <n v="3"/>
    <x v="3"/>
    <n v="3455195.006116"/>
    <s v="45"/>
    <n v="4523005.2352719996"/>
    <n v="4099427.54"/>
    <n v="1093750.5900000001"/>
    <n v="3455195.006116"/>
    <x v="7"/>
  </r>
  <r>
    <x v="2"/>
    <s v=""/>
    <x v="0"/>
    <n v="0"/>
    <s v="46"/>
    <n v="0"/>
    <n v="0"/>
    <n v="0"/>
    <n v="0"/>
    <x v="7"/>
  </r>
  <r>
    <x v="2"/>
    <n v="1"/>
    <x v="1"/>
    <n v="1269099.62280499"/>
    <s v="46"/>
    <n v="279705911.31889701"/>
    <n v="217940457.56773999"/>
    <n v="94826978.3137822"/>
    <n v="1269099.62280499"/>
    <x v="7"/>
  </r>
  <r>
    <x v="2"/>
    <n v="1"/>
    <x v="2"/>
    <n v="76.785838999999996"/>
    <s v="46"/>
    <n v="17572.18"/>
    <n v="17572.18"/>
    <n v="0"/>
    <n v="1901.71739616015"/>
    <x v="7"/>
  </r>
  <r>
    <x v="2"/>
    <n v="2"/>
    <x v="2"/>
    <n v="5146861.11420801"/>
    <s v="46"/>
    <n v="80602303.463037893"/>
    <n v="70559017.831504598"/>
    <n v="20698809.1257011"/>
    <n v="5146861.11420801"/>
    <x v="7"/>
  </r>
  <r>
    <x v="2"/>
    <n v="3"/>
    <x v="3"/>
    <n v="13503999.947249999"/>
    <s v="46"/>
    <n v="18337719.869860999"/>
    <n v="17442456.724932"/>
    <n v="2738095.56"/>
    <n v="13503999.947249999"/>
    <x v="7"/>
  </r>
  <r>
    <x v="2"/>
    <s v=""/>
    <x v="0"/>
    <n v="0"/>
    <s v="47"/>
    <n v="0"/>
    <n v="0"/>
    <n v="0"/>
    <n v="0"/>
    <x v="7"/>
  </r>
  <r>
    <x v="2"/>
    <n v="1"/>
    <x v="1"/>
    <n v="1009362.92119598"/>
    <s v="47"/>
    <n v="241700536.964733"/>
    <n v="189435469.79208601"/>
    <n v="78533944.440002099"/>
    <n v="1009362.92119598"/>
    <x v="7"/>
  </r>
  <r>
    <x v="2"/>
    <n v="1"/>
    <x v="2"/>
    <n v="79.383042000000003"/>
    <s v="47"/>
    <n v="18487.47"/>
    <n v="18487.47"/>
    <n v="0"/>
    <n v="1999.3706255013999"/>
    <x v="7"/>
  </r>
  <r>
    <x v="2"/>
    <n v="2"/>
    <x v="2"/>
    <n v="4595790.4424150204"/>
    <s v="47"/>
    <n v="67151984.965105206"/>
    <n v="60584944.999999799"/>
    <n v="11330654.160000199"/>
    <n v="4595790.4424150204"/>
    <x v="7"/>
  </r>
  <r>
    <x v="2"/>
    <n v="3"/>
    <x v="3"/>
    <n v="10388381.347496999"/>
    <s v="47"/>
    <n v="14808216.414318001"/>
    <n v="14318647.449999999"/>
    <n v="1098171.0838909999"/>
    <n v="10388381.347496999"/>
    <x v="7"/>
  </r>
  <r>
    <x v="2"/>
    <s v=""/>
    <x v="0"/>
    <n v="0"/>
    <s v="49"/>
    <n v="0"/>
    <n v="0"/>
    <n v="0"/>
    <n v="0"/>
    <x v="8"/>
  </r>
  <r>
    <x v="2"/>
    <n v="1"/>
    <x v="1"/>
    <n v="357750.48710000003"/>
    <s v="49"/>
    <n v="85611456.803445205"/>
    <n v="71278305.149999097"/>
    <n v="18976673.129999802"/>
    <n v="357750.48710000003"/>
    <x v="8"/>
  </r>
  <r>
    <x v="2"/>
    <n v="2"/>
    <x v="2"/>
    <n v="2100327.7124689999"/>
    <s v="49"/>
    <n v="27239119.210406002"/>
    <n v="25277751.390000001"/>
    <n v="3206176.8199999901"/>
    <n v="2100327.7124689999"/>
    <x v="8"/>
  </r>
  <r>
    <x v="2"/>
    <n v="3"/>
    <x v="3"/>
    <n v="6478806.1882069996"/>
    <s v="49"/>
    <n v="9130804.6285350006"/>
    <n v="8987712.6400000006"/>
    <n v="303540.76"/>
    <n v="6478806.1882069996"/>
    <x v="8"/>
  </r>
  <r>
    <x v="2"/>
    <s v=""/>
    <x v="0"/>
    <n v="0"/>
    <s v="50"/>
    <n v="0"/>
    <n v="0"/>
    <n v="0"/>
    <n v="0"/>
    <x v="8"/>
  </r>
  <r>
    <x v="2"/>
    <n v="1"/>
    <x v="1"/>
    <n v="4402.953184"/>
    <s v="50"/>
    <n v="1227690.938908"/>
    <n v="991844.31"/>
    <n v="260847.47"/>
    <n v="4402.953184"/>
    <x v="8"/>
  </r>
  <r>
    <x v="2"/>
    <n v="2"/>
    <x v="2"/>
    <n v="5656.3889419999996"/>
    <s v="50"/>
    <n v="102861.72655000001"/>
    <n v="93385.24"/>
    <n v="13261.7"/>
    <n v="5656.3889419999996"/>
    <x v="8"/>
  </r>
  <r>
    <x v="2"/>
    <n v="3"/>
    <x v="3"/>
    <n v="14168.511027"/>
    <s v="50"/>
    <n v="20318.722422999999"/>
    <n v="20267.439999999999"/>
    <n v="0"/>
    <n v="14168.511027"/>
    <x v="8"/>
  </r>
  <r>
    <x v="2"/>
    <n v="1"/>
    <x v="1"/>
    <n v="518.05537700000002"/>
    <s v="51"/>
    <n v="378913.84515000001"/>
    <n v="359737.2"/>
    <n v="25375.97"/>
    <n v="518.05537700000002"/>
    <x v="8"/>
  </r>
  <r>
    <x v="2"/>
    <n v="2"/>
    <x v="2"/>
    <n v="616.19792800000005"/>
    <s v="51"/>
    <n v="29048.075112999999"/>
    <n v="26639.439999999999"/>
    <n v="1250.44"/>
    <n v="616.19792800000005"/>
    <x v="8"/>
  </r>
  <r>
    <x v="2"/>
    <n v="3"/>
    <x v="3"/>
    <n v="1703.8329409999999"/>
    <s v="51"/>
    <n v="1731.6453590000001"/>
    <n v="444.77"/>
    <n v="6375"/>
    <n v="1703.8329409999999"/>
    <x v="8"/>
  </r>
  <r>
    <x v="2"/>
    <s v=""/>
    <x v="0"/>
    <n v="0"/>
    <s v="52"/>
    <n v="0"/>
    <n v="0"/>
    <n v="0"/>
    <n v="0"/>
    <x v="8"/>
  </r>
  <r>
    <x v="2"/>
    <n v="1"/>
    <x v="1"/>
    <n v="51825.288619000101"/>
    <s v="52"/>
    <n v="11307701.155394999"/>
    <n v="7857583.5999999996"/>
    <n v="5881685.2221269999"/>
    <n v="51825.288619000101"/>
    <x v="8"/>
  </r>
  <r>
    <x v="2"/>
    <n v="2"/>
    <x v="2"/>
    <n v="161393.16102500001"/>
    <s v="52"/>
    <n v="2393970.3833929999"/>
    <n v="1757394.49"/>
    <n v="1307602.02"/>
    <n v="161393.16102500001"/>
    <x v="8"/>
  </r>
  <r>
    <x v="2"/>
    <n v="3"/>
    <x v="3"/>
    <n v="562253.80983399996"/>
    <s v="52"/>
    <n v="727935.97912200005"/>
    <n v="497836.22"/>
    <n v="325144.2"/>
    <n v="562253.80983399996"/>
    <x v="8"/>
  </r>
  <r>
    <x v="2"/>
    <n v="1"/>
    <x v="1"/>
    <n v="6867.0855229999997"/>
    <s v="53"/>
    <n v="1381906.5805820001"/>
    <n v="1197633.06"/>
    <n v="311860.96999999997"/>
    <n v="6867.0855229999997"/>
    <x v="8"/>
  </r>
  <r>
    <x v="2"/>
    <n v="2"/>
    <x v="2"/>
    <n v="74773.234085999997"/>
    <s v="53"/>
    <n v="724574.24615400005"/>
    <n v="594746.43000000005"/>
    <n v="377557.56"/>
    <n v="74773.234085999997"/>
    <x v="8"/>
  </r>
  <r>
    <x v="2"/>
    <n v="3"/>
    <x v="3"/>
    <n v="244986.66731300001"/>
    <s v="53"/>
    <n v="358027.50998899998"/>
    <n v="354720.18"/>
    <n v="12329.9"/>
    <n v="244986.66731300001"/>
    <x v="8"/>
  </r>
  <r>
    <x v="2"/>
    <s v=""/>
    <x v="0"/>
    <n v="0"/>
    <s v="55"/>
    <n v="0"/>
    <n v="0"/>
    <n v="0"/>
    <n v="0"/>
    <x v="9"/>
  </r>
  <r>
    <x v="2"/>
    <n v="1"/>
    <x v="1"/>
    <n v="148587.28687400001"/>
    <s v="55"/>
    <n v="44717256.321196198"/>
    <n v="37625918.6299996"/>
    <n v="8547607.0199999902"/>
    <n v="148587.28687400001"/>
    <x v="9"/>
  </r>
  <r>
    <x v="2"/>
    <n v="2"/>
    <x v="2"/>
    <n v="668741.17516300001"/>
    <s v="55"/>
    <n v="11034818.940335"/>
    <n v="10251225.76"/>
    <n v="1178192.8500000001"/>
    <n v="668741.17516300001"/>
    <x v="9"/>
  </r>
  <r>
    <x v="2"/>
    <n v="3"/>
    <x v="3"/>
    <n v="880729.80952400004"/>
    <s v="55"/>
    <n v="1283349.4914460001"/>
    <n v="1192265.43"/>
    <n v="449139.6"/>
    <n v="880729.80952400004"/>
    <x v="9"/>
  </r>
  <r>
    <x v="2"/>
    <s v=""/>
    <x v="0"/>
    <n v="0"/>
    <s v="56"/>
    <n v="0"/>
    <n v="0"/>
    <n v="0"/>
    <n v="0"/>
    <x v="9"/>
  </r>
  <r>
    <x v="2"/>
    <n v="1"/>
    <x v="1"/>
    <n v="386186.81173000002"/>
    <s v="56"/>
    <n v="98445398.671444699"/>
    <n v="83690944.600003302"/>
    <n v="17593949.4200003"/>
    <n v="386186.81173000002"/>
    <x v="9"/>
  </r>
  <r>
    <x v="2"/>
    <n v="1"/>
    <x v="2"/>
    <n v="54.519911"/>
    <s v="56"/>
    <n v="12697.11"/>
    <n v="12697.11"/>
    <n v="0"/>
    <n v="1373.1586185327999"/>
    <x v="9"/>
  </r>
  <r>
    <x v="2"/>
    <n v="2"/>
    <x v="2"/>
    <n v="2822881.0801949999"/>
    <s v="56"/>
    <n v="34138915.193470001"/>
    <n v="31902451.590000201"/>
    <n v="2871147.9299999899"/>
    <n v="2825862.3981341198"/>
    <x v="9"/>
  </r>
  <r>
    <x v="2"/>
    <n v="3"/>
    <x v="3"/>
    <n v="4890757.2125529898"/>
    <s v="56"/>
    <n v="6923075.8633939903"/>
    <n v="6623854.5199999902"/>
    <n v="639625.94000000099"/>
    <n v="4890757.2125529898"/>
    <x v="9"/>
  </r>
  <r>
    <x v="2"/>
    <s v=""/>
    <x v="0"/>
    <n v="0"/>
    <s v="58"/>
    <n v="0"/>
    <n v="0"/>
    <n v="0"/>
    <n v="0"/>
    <x v="10"/>
  </r>
  <r>
    <x v="2"/>
    <n v="1"/>
    <x v="1"/>
    <n v="18084.500667"/>
    <s v="58"/>
    <n v="4200746.0089570004"/>
    <n v="3512088.78"/>
    <n v="1209146.1399999999"/>
    <n v="18084.500667"/>
    <x v="10"/>
  </r>
  <r>
    <x v="2"/>
    <n v="2"/>
    <x v="2"/>
    <n v="159959.37374400001"/>
    <s v="58"/>
    <n v="1584433.1721659999"/>
    <n v="1407069.25"/>
    <n v="194438.5"/>
    <n v="159959.37374400001"/>
    <x v="10"/>
  </r>
  <r>
    <x v="2"/>
    <n v="3"/>
    <x v="3"/>
    <n v="480061.65600199997"/>
    <s v="58"/>
    <n v="703582.60496499995"/>
    <n v="697366.82"/>
    <n v="9338.1200000000008"/>
    <n v="480061.65600199997"/>
    <x v="10"/>
  </r>
  <r>
    <x v="2"/>
    <s v=""/>
    <x v="0"/>
    <n v="0"/>
    <s v="59"/>
    <n v="0"/>
    <n v="0"/>
    <n v="0"/>
    <n v="0"/>
    <x v="10"/>
  </r>
  <r>
    <x v="2"/>
    <n v="1"/>
    <x v="1"/>
    <n v="17839.94038"/>
    <s v="59"/>
    <n v="4273025.4865250001"/>
    <n v="3404095.07"/>
    <n v="1205956.75"/>
    <n v="17839.94038"/>
    <x v="10"/>
  </r>
  <r>
    <x v="2"/>
    <n v="2"/>
    <x v="2"/>
    <n v="93157.301798000102"/>
    <s v="59"/>
    <n v="1776815.837661"/>
    <n v="1520569.6"/>
    <n v="323085.59999999998"/>
    <n v="93157.301798000102"/>
    <x v="10"/>
  </r>
  <r>
    <x v="2"/>
    <n v="3"/>
    <x v="3"/>
    <n v="82469.805045000001"/>
    <s v="59"/>
    <n v="107187.34089199999"/>
    <n v="106409.87"/>
    <n v="2812.96"/>
    <n v="82469.805045000001"/>
    <x v="10"/>
  </r>
  <r>
    <x v="2"/>
    <n v="1"/>
    <x v="1"/>
    <n v="2418.1391880000001"/>
    <s v="60"/>
    <n v="813603.09909699997"/>
    <n v="516137.24"/>
    <n v="489948.1"/>
    <n v="2418.1391880000001"/>
    <x v="10"/>
  </r>
  <r>
    <x v="2"/>
    <n v="2"/>
    <x v="2"/>
    <n v="3990.461687"/>
    <s v="60"/>
    <n v="68660.344777999999"/>
    <n v="64986.44"/>
    <n v="3946.97"/>
    <n v="3990.461687"/>
    <x v="10"/>
  </r>
  <r>
    <x v="2"/>
    <n v="3"/>
    <x v="3"/>
    <n v="25898.539487999999"/>
    <s v="60"/>
    <n v="45214.606746999998"/>
    <n v="45183.25"/>
    <n v="0"/>
    <n v="25898.539487999999"/>
    <x v="10"/>
  </r>
  <r>
    <x v="2"/>
    <s v=""/>
    <x v="0"/>
    <n v="0"/>
    <s v="61"/>
    <n v="0"/>
    <n v="0"/>
    <n v="0"/>
    <n v="0"/>
    <x v="10"/>
  </r>
  <r>
    <x v="2"/>
    <n v="1"/>
    <x v="1"/>
    <n v="6234.0779599999996"/>
    <s v="61"/>
    <n v="1398487.818218"/>
    <n v="1096916.44"/>
    <n v="622831.38"/>
    <n v="6234.0779599999996"/>
    <x v="10"/>
  </r>
  <r>
    <x v="2"/>
    <n v="2"/>
    <x v="2"/>
    <n v="47570.463940000001"/>
    <s v="61"/>
    <n v="909720.60612500005"/>
    <n v="753623.34"/>
    <n v="216744.35"/>
    <n v="47570.463940000001"/>
    <x v="10"/>
  </r>
  <r>
    <x v="2"/>
    <n v="3"/>
    <x v="3"/>
    <n v="222765.916937"/>
    <s v="61"/>
    <n v="319727.01811399998"/>
    <n v="318698.87"/>
    <n v="1058.46"/>
    <n v="222765.916937"/>
    <x v="10"/>
  </r>
  <r>
    <x v="2"/>
    <s v=""/>
    <x v="0"/>
    <n v="0"/>
    <s v="62"/>
    <n v="0"/>
    <n v="0"/>
    <n v="0"/>
    <n v="0"/>
    <x v="10"/>
  </r>
  <r>
    <x v="2"/>
    <n v="1"/>
    <x v="1"/>
    <n v="87758.822786000106"/>
    <s v="62"/>
    <n v="22478014.0585091"/>
    <n v="15683876.859999901"/>
    <n v="9528166.8100000601"/>
    <n v="87758.822786000106"/>
    <x v="10"/>
  </r>
  <r>
    <x v="2"/>
    <n v="2"/>
    <x v="2"/>
    <n v="459885.65025100001"/>
    <s v="62"/>
    <n v="6811178.0132419998"/>
    <n v="5917339.0433029998"/>
    <n v="1557952.110226"/>
    <n v="459885.65025100001"/>
    <x v="10"/>
  </r>
  <r>
    <x v="2"/>
    <n v="3"/>
    <x v="3"/>
    <n v="815168.56425399997"/>
    <s v="62"/>
    <n v="1155814.7656080001"/>
    <n v="1152332.6100000001"/>
    <n v="15012.29"/>
    <n v="815168.56425399997"/>
    <x v="10"/>
  </r>
  <r>
    <x v="2"/>
    <n v="1"/>
    <x v="1"/>
    <n v="6949.3084440000002"/>
    <s v="63"/>
    <n v="2013210.6761370001"/>
    <n v="1758361.93"/>
    <n v="498168.98"/>
    <n v="6949.3084440000002"/>
    <x v="10"/>
  </r>
  <r>
    <x v="2"/>
    <n v="2"/>
    <x v="2"/>
    <n v="93663.339494"/>
    <s v="63"/>
    <n v="658538.05307300005"/>
    <n v="634809.92000000004"/>
    <n v="25708.89"/>
    <n v="93663.339494"/>
    <x v="10"/>
  </r>
  <r>
    <x v="2"/>
    <n v="3"/>
    <x v="3"/>
    <n v="37029.505408999998"/>
    <s v="63"/>
    <n v="46202.227773999999"/>
    <n v="41519.5"/>
    <n v="20789.400000000001"/>
    <n v="37029.505408999998"/>
    <x v="10"/>
  </r>
  <r>
    <x v="2"/>
    <s v=""/>
    <x v="0"/>
    <n v="0"/>
    <s v="64"/>
    <n v="0"/>
    <n v="0"/>
    <n v="0"/>
    <n v="0"/>
    <x v="11"/>
  </r>
  <r>
    <x v="2"/>
    <n v="1"/>
    <x v="1"/>
    <n v="113031.558137"/>
    <s v="64"/>
    <n v="10937460.881155999"/>
    <n v="2571682.9000000102"/>
    <n v="8758464.6300000101"/>
    <n v="113031.558137"/>
    <x v="11"/>
  </r>
  <r>
    <x v="2"/>
    <n v="2"/>
    <x v="2"/>
    <n v="48103.616317"/>
    <s v="64"/>
    <n v="1071470.8874900001"/>
    <n v="908585.15230800002"/>
    <n v="504203.01705899998"/>
    <n v="48103.616317"/>
    <x v="11"/>
  </r>
  <r>
    <x v="2"/>
    <n v="3"/>
    <x v="3"/>
    <n v="200462.00388400001"/>
    <s v="64"/>
    <n v="204240.86543899999"/>
    <n v="203288.22583700001"/>
    <n v="0"/>
    <n v="200462.00388400001"/>
    <x v="11"/>
  </r>
  <r>
    <x v="2"/>
    <n v="1"/>
    <x v="1"/>
    <n v="794.28207799999996"/>
    <s v="65"/>
    <n v="173419.82673199999"/>
    <n v="30348.36"/>
    <n v="844722.42"/>
    <n v="794.28207799999996"/>
    <x v="11"/>
  </r>
  <r>
    <x v="2"/>
    <n v="2"/>
    <x v="2"/>
    <n v="697.79194700000005"/>
    <s v="65"/>
    <n v="28752.587806"/>
    <n v="26766.07"/>
    <n v="1485.68"/>
    <n v="697.79194700000005"/>
    <x v="11"/>
  </r>
  <r>
    <x v="2"/>
    <n v="3"/>
    <x v="3"/>
    <n v="280.30440399999998"/>
    <s v="65"/>
    <n v="336.80893500000002"/>
    <n v="328.05"/>
    <n v="0"/>
    <n v="280.30440399999998"/>
    <x v="11"/>
  </r>
  <r>
    <x v="2"/>
    <s v=""/>
    <x v="0"/>
    <n v="0"/>
    <s v="66"/>
    <n v="0"/>
    <n v="0"/>
    <n v="0"/>
    <n v="0"/>
    <x v="11"/>
  </r>
  <r>
    <x v="2"/>
    <n v="1"/>
    <x v="1"/>
    <n v="39621.467193000099"/>
    <s v="66"/>
    <n v="9647879.8909790609"/>
    <n v="7890088.98000002"/>
    <n v="2198501.0399999898"/>
    <n v="39621.467193000099"/>
    <x v="11"/>
  </r>
  <r>
    <x v="2"/>
    <n v="2"/>
    <x v="2"/>
    <n v="216270.77856899999"/>
    <s v="66"/>
    <n v="2916037.6086180001"/>
    <n v="2581605.3199999998"/>
    <n v="662785.05000000005"/>
    <n v="216270.77856899999"/>
    <x v="11"/>
  </r>
  <r>
    <x v="2"/>
    <n v="3"/>
    <x v="3"/>
    <n v="460849.61737499997"/>
    <s v="66"/>
    <n v="535719.51969900005"/>
    <n v="522433.99405099999"/>
    <n v="51259.65"/>
    <n v="460849.61737499997"/>
    <x v="11"/>
  </r>
  <r>
    <x v="2"/>
    <s v=""/>
    <x v="0"/>
    <n v="0"/>
    <s v="68"/>
    <n v="0"/>
    <n v="0"/>
    <n v="0"/>
    <n v="0"/>
    <x v="12"/>
  </r>
  <r>
    <x v="2"/>
    <n v="1"/>
    <x v="1"/>
    <n v="547034.81146399199"/>
    <s v="68"/>
    <n v="151631567.81846601"/>
    <n v="130119907.320002"/>
    <n v="30490963.589999501"/>
    <n v="547034.81146399199"/>
    <x v="12"/>
  </r>
  <r>
    <x v="2"/>
    <n v="2"/>
    <x v="2"/>
    <n v="2664779.3442990002"/>
    <s v="68"/>
    <n v="32023182.920203101"/>
    <n v="27872742.7000001"/>
    <n v="7596835.8099999903"/>
    <n v="2664779.3442990002"/>
    <x v="12"/>
  </r>
  <r>
    <x v="2"/>
    <n v="3"/>
    <x v="3"/>
    <n v="4776568.5682159904"/>
    <s v="68"/>
    <n v="6789356.7586460002"/>
    <n v="5848036.6699999999"/>
    <n v="4518987.26"/>
    <n v="4776568.5682159904"/>
    <x v="12"/>
  </r>
  <r>
    <x v="2"/>
    <s v=""/>
    <x v="0"/>
    <n v="0"/>
    <s v="69"/>
    <n v="0"/>
    <n v="0"/>
    <n v="0"/>
    <n v="0"/>
    <x v="13"/>
  </r>
  <r>
    <x v="2"/>
    <n v="1"/>
    <x v="1"/>
    <n v="111611.434001"/>
    <s v="69"/>
    <n v="29665283.051104899"/>
    <n v="23404882.5499999"/>
    <n v="7186060.4399999799"/>
    <n v="111611.434001"/>
    <x v="13"/>
  </r>
  <r>
    <x v="2"/>
    <n v="2"/>
    <x v="2"/>
    <n v="479126.079669"/>
    <s v="69"/>
    <n v="7049684.1292219898"/>
    <n v="6328757.4800000004"/>
    <n v="834738.02"/>
    <n v="479126.079669"/>
    <x v="13"/>
  </r>
  <r>
    <x v="2"/>
    <n v="3"/>
    <x v="3"/>
    <n v="698842.63470599998"/>
    <s v="69"/>
    <n v="1096011.88946"/>
    <n v="1091258.1200000001"/>
    <n v="7945.02"/>
    <n v="698842.63470599998"/>
    <x v="13"/>
  </r>
  <r>
    <x v="2"/>
    <s v=""/>
    <x v="0"/>
    <n v="0"/>
    <s v="70"/>
    <n v="0"/>
    <n v="0"/>
    <n v="0"/>
    <n v="0"/>
    <x v="13"/>
  </r>
  <r>
    <x v="2"/>
    <n v="1"/>
    <x v="1"/>
    <n v="132913.446375"/>
    <s v="70"/>
    <n v="34900883.189252101"/>
    <n v="28782538.816250201"/>
    <n v="7766849.3899999596"/>
    <n v="132913.446375"/>
    <x v="13"/>
  </r>
  <r>
    <x v="2"/>
    <n v="2"/>
    <x v="2"/>
    <n v="5465925.0592959998"/>
    <s v="70"/>
    <n v="31672758.729031"/>
    <n v="30657026.412207"/>
    <n v="1270502.1299999999"/>
    <n v="5465925.0592959998"/>
    <x v="13"/>
  </r>
  <r>
    <x v="2"/>
    <n v="3"/>
    <x v="3"/>
    <n v="1734668.895457"/>
    <s v="70"/>
    <n v="2234817.8597280001"/>
    <n v="2218245.5499999998"/>
    <n v="30712.63"/>
    <n v="1734668.895457"/>
    <x v="13"/>
  </r>
  <r>
    <x v="2"/>
    <s v=""/>
    <x v="0"/>
    <n v="0"/>
    <s v="71"/>
    <n v="0"/>
    <n v="0"/>
    <n v="0"/>
    <n v="0"/>
    <x v="13"/>
  </r>
  <r>
    <x v="2"/>
    <n v="1"/>
    <x v="1"/>
    <n v="116720.566228"/>
    <s v="71"/>
    <n v="31239687.468726002"/>
    <n v="23726820.000000101"/>
    <n v="10675729.965248"/>
    <n v="116720.566228"/>
    <x v="13"/>
  </r>
  <r>
    <x v="2"/>
    <n v="2"/>
    <x v="2"/>
    <n v="643753.32637899998"/>
    <s v="71"/>
    <n v="8404344.8156319894"/>
    <n v="7685130.8099999996"/>
    <n v="1238875.32"/>
    <n v="643753.32637899998"/>
    <x v="13"/>
  </r>
  <r>
    <x v="2"/>
    <n v="3"/>
    <x v="3"/>
    <n v="880700.30644199997"/>
    <s v="71"/>
    <n v="1234649.7721500001"/>
    <n v="1194955.04"/>
    <n v="122864.69"/>
    <n v="880700.30644199997"/>
    <x v="13"/>
  </r>
  <r>
    <x v="2"/>
    <n v="1"/>
    <x v="1"/>
    <n v="5208.0434180000002"/>
    <s v="72"/>
    <n v="1196546.8176160001"/>
    <n v="811572.88"/>
    <n v="478426.38"/>
    <n v="5208.0434180000002"/>
    <x v="13"/>
  </r>
  <r>
    <x v="2"/>
    <n v="2"/>
    <x v="2"/>
    <n v="163770.28914000001"/>
    <s v="72"/>
    <n v="1790315.5273190001"/>
    <n v="1161156.6000000001"/>
    <n v="796267.01"/>
    <n v="163770.28914000001"/>
    <x v="13"/>
  </r>
  <r>
    <x v="2"/>
    <n v="3"/>
    <x v="3"/>
    <n v="117318.564348"/>
    <s v="72"/>
    <n v="245353.735858"/>
    <n v="245025.76"/>
    <n v="4453.8900000000003"/>
    <n v="117318.564348"/>
    <x v="13"/>
  </r>
  <r>
    <x v="2"/>
    <s v=""/>
    <x v="0"/>
    <n v="0"/>
    <s v="73"/>
    <n v="0"/>
    <n v="0"/>
    <n v="0"/>
    <n v="0"/>
    <x v="13"/>
  </r>
  <r>
    <x v="2"/>
    <n v="1"/>
    <x v="1"/>
    <n v="46252.264619000001"/>
    <s v="73"/>
    <n v="12050421.70506"/>
    <n v="9614235.1800000202"/>
    <n v="3615846.95"/>
    <n v="46252.264619000001"/>
    <x v="13"/>
  </r>
  <r>
    <x v="2"/>
    <n v="2"/>
    <x v="2"/>
    <n v="236813.540313"/>
    <s v="73"/>
    <n v="2798275.2313069999"/>
    <n v="2549379.38"/>
    <n v="541624.84"/>
    <n v="236813.540313"/>
    <x v="13"/>
  </r>
  <r>
    <x v="2"/>
    <n v="3"/>
    <x v="3"/>
    <n v="749600.52142299898"/>
    <s v="73"/>
    <n v="1034809.034176"/>
    <n v="1031397.47"/>
    <n v="15035.13"/>
    <n v="749600.52142299898"/>
    <x v="13"/>
  </r>
  <r>
    <x v="2"/>
    <s v=""/>
    <x v="0"/>
    <n v="0"/>
    <s v="74"/>
    <n v="0"/>
    <n v="0"/>
    <n v="0"/>
    <n v="0"/>
    <x v="13"/>
  </r>
  <r>
    <x v="2"/>
    <n v="1"/>
    <x v="1"/>
    <n v="63483.015419000098"/>
    <s v="74"/>
    <n v="15508359.874797"/>
    <n v="12252600.99"/>
    <n v="4403306.1699999897"/>
    <n v="63483.015419000098"/>
    <x v="13"/>
  </r>
  <r>
    <x v="2"/>
    <n v="1"/>
    <x v="2"/>
    <n v="76.403617999999994"/>
    <s v="74"/>
    <n v="17550.189999999999"/>
    <n v="17550.189999999999"/>
    <n v="0"/>
    <n v="1899.0514377444199"/>
    <x v="13"/>
  </r>
  <r>
    <x v="2"/>
    <n v="2"/>
    <x v="2"/>
    <n v="399412.34474299999"/>
    <s v="74"/>
    <n v="4286142.0411609998"/>
    <n v="3911909.1300000101"/>
    <n v="414926.61"/>
    <n v="399412.34474299999"/>
    <x v="13"/>
  </r>
  <r>
    <x v="2"/>
    <n v="3"/>
    <x v="3"/>
    <n v="1486051.3671269999"/>
    <s v="74"/>
    <n v="1917324.8693220001"/>
    <n v="1877078.87"/>
    <n v="188842.64"/>
    <n v="1486051.3671269999"/>
    <x v="13"/>
  </r>
  <r>
    <x v="2"/>
    <n v="1"/>
    <x v="1"/>
    <n v="10990.819358000001"/>
    <s v="75"/>
    <n v="3364486.5779900001"/>
    <n v="2984369.28"/>
    <n v="434186.67"/>
    <n v="10990.819358000001"/>
    <x v="13"/>
  </r>
  <r>
    <x v="2"/>
    <n v="2"/>
    <x v="2"/>
    <n v="36805.103989000003"/>
    <s v="75"/>
    <n v="332725.20926500001"/>
    <n v="311209.62"/>
    <n v="29148.13"/>
    <n v="36805.103989000003"/>
    <x v="13"/>
  </r>
  <r>
    <x v="2"/>
    <n v="3"/>
    <x v="3"/>
    <n v="89538.229625000007"/>
    <s v="75"/>
    <n v="110942.448695"/>
    <n v="108678.8"/>
    <n v="0"/>
    <n v="89538.229625000007"/>
    <x v="13"/>
  </r>
  <r>
    <x v="2"/>
    <s v=""/>
    <x v="0"/>
    <n v="0"/>
    <s v="77"/>
    <n v="0"/>
    <n v="0"/>
    <n v="0"/>
    <n v="0"/>
    <x v="14"/>
  </r>
  <r>
    <x v="2"/>
    <n v="1"/>
    <x v="1"/>
    <n v="56270.121404999998"/>
    <s v="77"/>
    <n v="13332546.696258999"/>
    <n v="11719917.76"/>
    <n v="2165888.8499999898"/>
    <n v="56270.121404999998"/>
    <x v="14"/>
  </r>
  <r>
    <x v="2"/>
    <n v="2"/>
    <x v="2"/>
    <n v="229422.662144"/>
    <s v="77"/>
    <n v="4316675.2544569904"/>
    <n v="3999962.3"/>
    <n v="528675.64"/>
    <n v="229422.662144"/>
    <x v="14"/>
  </r>
  <r>
    <x v="2"/>
    <n v="3"/>
    <x v="3"/>
    <n v="511297.137001"/>
    <s v="77"/>
    <n v="639505.82831600006"/>
    <n v="567125.73"/>
    <n v="128493.68"/>
    <n v="511297.137001"/>
    <x v="14"/>
  </r>
  <r>
    <x v="2"/>
    <n v="1"/>
    <x v="1"/>
    <n v="25823.268714999998"/>
    <s v="78"/>
    <n v="5514195.4394760001"/>
    <n v="2823006.62"/>
    <n v="4327695.1100000003"/>
    <n v="25823.268714999998"/>
    <x v="14"/>
  </r>
  <r>
    <x v="2"/>
    <n v="2"/>
    <x v="2"/>
    <n v="66220.929934999993"/>
    <s v="78"/>
    <n v="1148370.8479170001"/>
    <n v="1073853.78"/>
    <n v="115241.42"/>
    <n v="66220.929934999993"/>
    <x v="14"/>
  </r>
  <r>
    <x v="2"/>
    <n v="3"/>
    <x v="3"/>
    <n v="271652.91774499998"/>
    <s v="78"/>
    <n v="344261.50013499998"/>
    <n v="278823.02"/>
    <n v="252847.82"/>
    <n v="271652.91774499998"/>
    <x v="14"/>
  </r>
  <r>
    <x v="2"/>
    <s v=""/>
    <x v="0"/>
    <n v="0"/>
    <s v="79"/>
    <n v="0"/>
    <n v="0"/>
    <n v="0"/>
    <n v="0"/>
    <x v="14"/>
  </r>
  <r>
    <x v="2"/>
    <n v="1"/>
    <x v="1"/>
    <n v="55066.144404999999"/>
    <s v="79"/>
    <n v="13291160.546398999"/>
    <n v="9117334.2699999698"/>
    <n v="5440568.3299999898"/>
    <n v="55066.144404999999"/>
    <x v="14"/>
  </r>
  <r>
    <x v="2"/>
    <n v="2"/>
    <x v="2"/>
    <n v="199128.587967"/>
    <s v="79"/>
    <n v="3028396.667171"/>
    <n v="2637224.25"/>
    <n v="575451.11"/>
    <n v="199128.587967"/>
    <x v="14"/>
  </r>
  <r>
    <x v="2"/>
    <n v="3"/>
    <x v="3"/>
    <n v="500986.146251"/>
    <s v="79"/>
    <n v="690304.74141799996"/>
    <n v="570095.73"/>
    <n v="196181.57"/>
    <n v="500986.146251"/>
    <x v="14"/>
  </r>
  <r>
    <x v="2"/>
    <s v=""/>
    <x v="0"/>
    <n v="0"/>
    <s v="80"/>
    <n v="0"/>
    <n v="0"/>
    <n v="0"/>
    <n v="0"/>
    <x v="14"/>
  </r>
  <r>
    <x v="2"/>
    <n v="1"/>
    <x v="1"/>
    <n v="12834.108545999999"/>
    <s v="80"/>
    <n v="3319713.3168350002"/>
    <n v="2846395.28"/>
    <n v="850028.5"/>
    <n v="12834.108545999999"/>
    <x v="14"/>
  </r>
  <r>
    <x v="2"/>
    <n v="2"/>
    <x v="2"/>
    <n v="50032.953146"/>
    <s v="80"/>
    <n v="1182863.6946010001"/>
    <n v="897932.98"/>
    <n v="388444.87"/>
    <n v="50032.953146"/>
    <x v="14"/>
  </r>
  <r>
    <x v="2"/>
    <n v="3"/>
    <x v="3"/>
    <n v="241233.691081"/>
    <s v="80"/>
    <n v="342913.41675999999"/>
    <n v="321136.43"/>
    <n v="75478.27"/>
    <n v="241233.691081"/>
    <x v="14"/>
  </r>
  <r>
    <x v="2"/>
    <s v=""/>
    <x v="0"/>
    <n v="0"/>
    <s v="81"/>
    <n v="0"/>
    <n v="0"/>
    <n v="0"/>
    <n v="0"/>
    <x v="14"/>
  </r>
  <r>
    <x v="2"/>
    <n v="1"/>
    <x v="1"/>
    <n v="51106.257072"/>
    <s v="81"/>
    <n v="12044166.195889"/>
    <n v="9708798.1099999994"/>
    <n v="3064733.7899999898"/>
    <n v="51106.257072"/>
    <x v="14"/>
  </r>
  <r>
    <x v="2"/>
    <n v="2"/>
    <x v="2"/>
    <n v="381731.56648400001"/>
    <s v="81"/>
    <n v="4846572.5751329996"/>
    <n v="4435684.76"/>
    <n v="746416.75"/>
    <n v="381731.56648400001"/>
    <x v="14"/>
  </r>
  <r>
    <x v="2"/>
    <n v="3"/>
    <x v="3"/>
    <n v="570270.84421400004"/>
    <s v="81"/>
    <n v="848143.51025100006"/>
    <n v="830759.11"/>
    <n v="55857.27"/>
    <n v="570270.84421400004"/>
    <x v="14"/>
  </r>
  <r>
    <x v="2"/>
    <s v=""/>
    <x v="0"/>
    <n v="0"/>
    <s v="82"/>
    <n v="0"/>
    <n v="0"/>
    <n v="0"/>
    <n v="0"/>
    <x v="14"/>
  </r>
  <r>
    <x v="2"/>
    <n v="1"/>
    <x v="1"/>
    <n v="98684.067473999894"/>
    <s v="82"/>
    <n v="23574331.658872101"/>
    <n v="18545626.159999799"/>
    <n v="6641930.6099999798"/>
    <n v="98684.067473999894"/>
    <x v="14"/>
  </r>
  <r>
    <x v="2"/>
    <n v="2"/>
    <x v="2"/>
    <n v="491930.10816499998"/>
    <s v="82"/>
    <n v="5873442.949155"/>
    <n v="5172171.49"/>
    <n v="1353741.72"/>
    <n v="491930.10816499998"/>
    <x v="14"/>
  </r>
  <r>
    <x v="2"/>
    <n v="3"/>
    <x v="3"/>
    <n v="1216399.0508590001"/>
    <s v="82"/>
    <n v="1607884.3667919999"/>
    <n v="1571184.13"/>
    <n v="41028.370000000003"/>
    <n v="1216399.0508590001"/>
    <x v="14"/>
  </r>
  <r>
    <x v="2"/>
    <n v="1"/>
    <x v="1"/>
    <n v="4629.2918479999998"/>
    <s v="84"/>
    <n v="1016205.818966"/>
    <n v="919498.68"/>
    <n v="3296071.39"/>
    <n v="4629.2918479999998"/>
    <x v="15"/>
  </r>
  <r>
    <x v="2"/>
    <n v="2"/>
    <x v="2"/>
    <n v="17751.172675000002"/>
    <s v="84"/>
    <n v="156582.45080600001"/>
    <n v="120938.55"/>
    <n v="43624.33"/>
    <n v="17751.172675000002"/>
    <x v="15"/>
  </r>
  <r>
    <x v="2"/>
    <n v="3"/>
    <x v="3"/>
    <n v="31399.209330000002"/>
    <s v="84"/>
    <n v="45166.034817"/>
    <n v="44833.98"/>
    <n v="0"/>
    <n v="31399.209330000002"/>
    <x v="15"/>
  </r>
  <r>
    <x v="2"/>
    <s v=""/>
    <x v="0"/>
    <n v="0"/>
    <s v="85"/>
    <n v="0"/>
    <n v="0"/>
    <n v="0"/>
    <n v="0"/>
    <x v="16"/>
  </r>
  <r>
    <x v="2"/>
    <n v="1"/>
    <x v="1"/>
    <n v="67458.475089"/>
    <s v="85"/>
    <n v="19004386.628486998"/>
    <n v="15516635.259999899"/>
    <n v="4147301.2850229898"/>
    <n v="67458.475089"/>
    <x v="16"/>
  </r>
  <r>
    <x v="2"/>
    <n v="2"/>
    <x v="2"/>
    <n v="462982.023751"/>
    <s v="85"/>
    <n v="6116613.719757"/>
    <n v="5518729.6900000097"/>
    <n v="692558.35"/>
    <n v="462982.023751"/>
    <x v="16"/>
  </r>
  <r>
    <x v="2"/>
    <n v="3"/>
    <x v="3"/>
    <n v="304130.03593299998"/>
    <s v="85"/>
    <n v="436356.70503299998"/>
    <n v="434038.98"/>
    <n v="10961.04"/>
    <n v="304130.03593299998"/>
    <x v="16"/>
  </r>
  <r>
    <x v="2"/>
    <s v=""/>
    <x v="0"/>
    <n v="0"/>
    <s v="86"/>
    <n v="0"/>
    <n v="0"/>
    <n v="0"/>
    <n v="0"/>
    <x v="17"/>
  </r>
  <r>
    <x v="2"/>
    <n v="1"/>
    <x v="1"/>
    <n v="262133.37234300101"/>
    <s v="86"/>
    <n v="83280220.466468602"/>
    <n v="74319541.9600012"/>
    <n v="23489020.959999502"/>
    <n v="262133.37234300101"/>
    <x v="17"/>
  </r>
  <r>
    <x v="2"/>
    <n v="2"/>
    <x v="2"/>
    <n v="1053780.724069"/>
    <s v="86"/>
    <n v="14232725.636474"/>
    <n v="13114538.9599999"/>
    <n v="1921351.42"/>
    <n v="1053780.724069"/>
    <x v="17"/>
  </r>
  <r>
    <x v="2"/>
    <n v="3"/>
    <x v="3"/>
    <n v="1170314.2409699999"/>
    <s v="86"/>
    <n v="1548960.5025269999"/>
    <n v="1545511.64"/>
    <n v="15338.35"/>
    <n v="1170314.2409699999"/>
    <x v="17"/>
  </r>
  <r>
    <x v="2"/>
    <s v=""/>
    <x v="0"/>
    <n v="0"/>
    <s v="87"/>
    <n v="0"/>
    <n v="0"/>
    <n v="0"/>
    <n v="0"/>
    <x v="17"/>
  </r>
  <r>
    <x v="2"/>
    <n v="1"/>
    <x v="1"/>
    <n v="16957.447557"/>
    <s v="87"/>
    <n v="4584368.3702819999"/>
    <n v="4136482.09"/>
    <n v="532821.46"/>
    <n v="16957.447557"/>
    <x v="17"/>
  </r>
  <r>
    <x v="2"/>
    <n v="2"/>
    <x v="2"/>
    <n v="109284.52620399999"/>
    <s v="87"/>
    <n v="2247688.223272"/>
    <n v="2174784.98"/>
    <n v="85881.2"/>
    <n v="109284.52620399999"/>
    <x v="17"/>
  </r>
  <r>
    <x v="2"/>
    <n v="3"/>
    <x v="3"/>
    <n v="118750.37719"/>
    <s v="87"/>
    <n v="190234.08958199999"/>
    <n v="189515.34"/>
    <n v="2911.95"/>
    <n v="118750.37719"/>
    <x v="17"/>
  </r>
  <r>
    <x v="2"/>
    <n v="1"/>
    <x v="1"/>
    <n v="25170.079347999999"/>
    <s v="88"/>
    <n v="5573918.919822"/>
    <n v="5188205.25"/>
    <n v="630209.25"/>
    <n v="25170.079347999999"/>
    <x v="17"/>
  </r>
  <r>
    <x v="2"/>
    <n v="2"/>
    <x v="2"/>
    <n v="33033.699787999998"/>
    <s v="88"/>
    <n v="501833.80011000001"/>
    <n v="426752.5"/>
    <n v="76586.66"/>
    <n v="33033.699787999998"/>
    <x v="17"/>
  </r>
  <r>
    <x v="2"/>
    <n v="3"/>
    <x v="3"/>
    <n v="150616.18139700001"/>
    <s v="88"/>
    <n v="245974.940466"/>
    <n v="245677.77"/>
    <n v="1677.15"/>
    <n v="150616.18139700001"/>
    <x v="17"/>
  </r>
  <r>
    <x v="2"/>
    <n v="1"/>
    <x v="1"/>
    <n v="32209.838159999999"/>
    <s v="90"/>
    <n v="6780937.5445090001"/>
    <n v="5540432.5600000098"/>
    <n v="1505139.93"/>
    <n v="32209.838159999999"/>
    <x v="18"/>
  </r>
  <r>
    <x v="2"/>
    <n v="2"/>
    <x v="2"/>
    <n v="109828.807363"/>
    <s v="90"/>
    <n v="1487101.7338020001"/>
    <n v="1375212.98"/>
    <n v="147954.48000000001"/>
    <n v="111592.996074454"/>
    <x v="18"/>
  </r>
  <r>
    <x v="2"/>
    <n v="3"/>
    <x v="3"/>
    <n v="139990.20311900001"/>
    <s v="90"/>
    <n v="218167.264792"/>
    <n v="217448.08"/>
    <n v="300.39"/>
    <n v="139990.20311900001"/>
    <x v="18"/>
  </r>
  <r>
    <x v="2"/>
    <n v="1"/>
    <x v="1"/>
    <n v="913.00859200000002"/>
    <s v="91"/>
    <n v="222338.18320100001"/>
    <n v="147722.04"/>
    <n v="92587.79"/>
    <n v="913.00859200000002"/>
    <x v="18"/>
  </r>
  <r>
    <x v="2"/>
    <n v="2"/>
    <x v="2"/>
    <n v="281.494057"/>
    <s v="91"/>
    <n v="48876.912756999998"/>
    <n v="46913.98"/>
    <n v="2476.13"/>
    <n v="281.494057"/>
    <x v="18"/>
  </r>
  <r>
    <x v="2"/>
    <n v="3"/>
    <x v="3"/>
    <n v="2449.893431"/>
    <s v="91"/>
    <n v="2811.2874000000002"/>
    <n v="1022"/>
    <n v="8810"/>
    <n v="2449.893431"/>
    <x v="18"/>
  </r>
  <r>
    <x v="2"/>
    <n v="1"/>
    <x v="1"/>
    <n v="2283.6298609999999"/>
    <s v="92"/>
    <n v="531740.99486400001"/>
    <n v="460359.85"/>
    <n v="120436.68"/>
    <n v="2283.6298609999999"/>
    <x v="18"/>
  </r>
  <r>
    <x v="2"/>
    <n v="2"/>
    <x v="2"/>
    <n v="34275.653083999998"/>
    <s v="92"/>
    <n v="365117.44468299998"/>
    <n v="359923.41"/>
    <n v="39692.480000000003"/>
    <n v="34275.653083999998"/>
    <x v="18"/>
  </r>
  <r>
    <x v="2"/>
    <n v="3"/>
    <x v="3"/>
    <n v="29988.722065999998"/>
    <s v="92"/>
    <n v="50417.113185000002"/>
    <n v="7455.55"/>
    <n v="42896"/>
    <n v="29988.722065999998"/>
    <x v="18"/>
  </r>
  <r>
    <x v="2"/>
    <s v=""/>
    <x v="0"/>
    <n v="0"/>
    <s v="93"/>
    <n v="0"/>
    <n v="0"/>
    <n v="0"/>
    <n v="0"/>
    <x v="18"/>
  </r>
  <r>
    <x v="2"/>
    <n v="1"/>
    <x v="1"/>
    <n v="75831.586903000105"/>
    <s v="93"/>
    <n v="20456339.1806559"/>
    <n v="17299779.720000099"/>
    <n v="4196662.0499999803"/>
    <n v="75831.586903000105"/>
    <x v="18"/>
  </r>
  <r>
    <x v="2"/>
    <n v="2"/>
    <x v="2"/>
    <n v="384282.669658"/>
    <s v="93"/>
    <n v="5446881.1092360001"/>
    <n v="4509692.01"/>
    <n v="1032110.1"/>
    <n v="384282.669658"/>
    <x v="18"/>
  </r>
  <r>
    <x v="2"/>
    <n v="3"/>
    <x v="3"/>
    <n v="956888.13714799995"/>
    <s v="93"/>
    <n v="1264663.13295"/>
    <n v="1225587.8400000001"/>
    <n v="185831.23"/>
    <n v="956888.13714799995"/>
    <x v="18"/>
  </r>
  <r>
    <x v="2"/>
    <s v=""/>
    <x v="0"/>
    <n v="0"/>
    <s v="94"/>
    <n v="0"/>
    <n v="0"/>
    <n v="0"/>
    <n v="0"/>
    <x v="19"/>
  </r>
  <r>
    <x v="2"/>
    <n v="1"/>
    <x v="1"/>
    <n v="21854.318474"/>
    <s v="94"/>
    <n v="6306112.0872"/>
    <n v="5116454.53"/>
    <n v="1572009.85"/>
    <n v="21854.318474"/>
    <x v="19"/>
  </r>
  <r>
    <x v="2"/>
    <n v="2"/>
    <x v="2"/>
    <n v="32117.418092"/>
    <s v="94"/>
    <n v="902356.59221300099"/>
    <n v="308330.67"/>
    <n v="657538.04"/>
    <n v="32117.418092"/>
    <x v="19"/>
  </r>
  <r>
    <x v="2"/>
    <n v="3"/>
    <x v="3"/>
    <n v="349568.36212800001"/>
    <s v="94"/>
    <n v="564490.26763999998"/>
    <n v="516555.64"/>
    <n v="239181.18"/>
    <n v="349568.36212800001"/>
    <x v="19"/>
  </r>
  <r>
    <x v="2"/>
    <s v=""/>
    <x v="0"/>
    <n v="0"/>
    <s v="95"/>
    <n v="0"/>
    <n v="0"/>
    <n v="0"/>
    <n v="0"/>
    <x v="19"/>
  </r>
  <r>
    <x v="2"/>
    <n v="1"/>
    <x v="1"/>
    <n v="16202.12119"/>
    <s v="95"/>
    <n v="4096502.1142159998"/>
    <n v="3473828.43"/>
    <n v="792884.88"/>
    <n v="16202.12119"/>
    <x v="19"/>
  </r>
  <r>
    <x v="2"/>
    <n v="1"/>
    <x v="2"/>
    <n v="66.209810000000004"/>
    <s v="95"/>
    <n v="15316.93"/>
    <n v="15316.93"/>
    <n v="0"/>
    <n v="1656.9258688961099"/>
    <x v="19"/>
  </r>
  <r>
    <x v="2"/>
    <n v="2"/>
    <x v="2"/>
    <n v="51633.964052000003"/>
    <s v="95"/>
    <n v="871300.62130600004"/>
    <n v="751680.28"/>
    <n v="143382.79"/>
    <n v="51633.964052000003"/>
    <x v="19"/>
  </r>
  <r>
    <x v="2"/>
    <n v="3"/>
    <x v="3"/>
    <n v="215886.530979"/>
    <s v="95"/>
    <n v="280178.34171200002"/>
    <n v="279306.23"/>
    <n v="2696.91"/>
    <n v="215886.530979"/>
    <x v="19"/>
  </r>
  <r>
    <x v="2"/>
    <s v=""/>
    <x v="0"/>
    <n v="0"/>
    <s v="96"/>
    <n v="0"/>
    <n v="0"/>
    <n v="0"/>
    <n v="0"/>
    <x v="19"/>
  </r>
  <r>
    <x v="2"/>
    <n v="1"/>
    <x v="1"/>
    <n v="93586.000597999693"/>
    <s v="96"/>
    <n v="23273549.556892999"/>
    <n v="18363548.229999799"/>
    <n v="5669045.2899999497"/>
    <n v="93586.000597999693"/>
    <x v="19"/>
  </r>
  <r>
    <x v="2"/>
    <n v="1"/>
    <x v="2"/>
    <n v="52.188184"/>
    <s v="96"/>
    <n v="12128.46"/>
    <n v="12128.46"/>
    <n v="0"/>
    <n v="1311.7706258913699"/>
    <x v="19"/>
  </r>
  <r>
    <x v="2"/>
    <n v="2"/>
    <x v="2"/>
    <n v="541685.29400899902"/>
    <s v="96"/>
    <n v="7042540.3332229899"/>
    <n v="6243817.4999999898"/>
    <n v="807244.32999999903"/>
    <n v="541685.29400899902"/>
    <x v="19"/>
  </r>
  <r>
    <x v="2"/>
    <n v="3"/>
    <x v="3"/>
    <n v="1438802.156767"/>
    <s v="96"/>
    <n v="2091001.970094"/>
    <n v="2078649.79"/>
    <n v="24883.34"/>
    <n v="1438802.156767"/>
    <x v="19"/>
  </r>
  <r>
    <x v="2"/>
    <n v="1"/>
    <x v="1"/>
    <n v="219.49750299999999"/>
    <s v="97"/>
    <n v="43259.173707000002"/>
    <n v="34004.370000000003"/>
    <n v="9615.5"/>
    <n v="219.49750299999999"/>
    <x v="20"/>
  </r>
  <r>
    <x v="2"/>
    <n v="2"/>
    <x v="2"/>
    <n v="283.12160899999998"/>
    <s v="97"/>
    <n v="8663.7961520000008"/>
    <n v="6886.22"/>
    <n v="2139.6799999999998"/>
    <n v="283.12160899999998"/>
    <x v="20"/>
  </r>
  <r>
    <x v="2"/>
    <n v="3"/>
    <x v="3"/>
    <n v="3390.2921019999999"/>
    <s v="97"/>
    <n v="8966.09"/>
    <n v="8966.09"/>
    <n v="0"/>
    <n v="3390.2921019999999"/>
    <x v="20"/>
  </r>
  <r>
    <x v="2"/>
    <n v="1"/>
    <x v="1"/>
    <n v="1318.23839"/>
    <s v="98"/>
    <n v="142097.788573"/>
    <n v="130000.82"/>
    <n v="15616.18"/>
    <n v="1318.23839"/>
    <x v="20"/>
  </r>
  <r>
    <x v="2"/>
    <n v="2"/>
    <x v="2"/>
    <n v="177.82436799999999"/>
    <s v="98"/>
    <n v="5574.8139739999997"/>
    <n v="2841.2"/>
    <n v="3991.26"/>
    <n v="177.82436799999999"/>
    <x v="20"/>
  </r>
  <r>
    <x v="2"/>
    <n v="3"/>
    <x v="3"/>
    <n v="29908.108713000001"/>
    <s v="98"/>
    <n v="111938.973182"/>
    <n v="111879.5"/>
    <n v="0"/>
    <n v="29908.108713000001"/>
    <x v="20"/>
  </r>
  <r>
    <x v="2"/>
    <n v="1"/>
    <x v="1"/>
    <n v="817620.60531200597"/>
    <s v="99"/>
    <n v="80078908.756305501"/>
    <n v="80012154.640000507"/>
    <n v="139496494.09"/>
    <n v="817620.60531200597"/>
    <x v="21"/>
  </r>
  <r>
    <x v="2"/>
    <n v="2"/>
    <x v="2"/>
    <n v="14620.20759"/>
    <s v="99"/>
    <n v="1427153.336808"/>
    <n v="1424587.46"/>
    <n v="3128.27"/>
    <n v="14620.20759"/>
    <x v="21"/>
  </r>
  <r>
    <x v="2"/>
    <n v="3"/>
    <x v="3"/>
    <n v="0.28548299999999999"/>
    <s v="99"/>
    <n v="0.369612"/>
    <n v="0.36"/>
    <n v="0"/>
    <n v="0.28548299999999999"/>
    <x v="21"/>
  </r>
  <r>
    <x v="3"/>
    <n v="1"/>
    <x v="1"/>
    <n v="20.742864000000001"/>
    <s v="47"/>
    <n v="1000000"/>
    <n v="0"/>
    <n v="1000000"/>
    <n v="20.742864000000001"/>
    <x v="7"/>
  </r>
  <r>
    <x v="3"/>
    <n v="1"/>
    <x v="1"/>
    <n v="14968.590474000001"/>
    <s v="64"/>
    <n v="189384004.15448701"/>
    <n v="10308850.869999999"/>
    <n v="404895753.32185501"/>
    <n v="14968.590474000001"/>
    <x v="11"/>
  </r>
  <r>
    <x v="3"/>
    <n v="2"/>
    <x v="2"/>
    <n v="2732.9240289999998"/>
    <s v="64"/>
    <n v="198351.114"/>
    <n v="192365.54"/>
    <n v="29927.87"/>
    <n v="2732.9240289999998"/>
    <x v="11"/>
  </r>
  <r>
    <x v="3"/>
    <n v="3"/>
    <x v="3"/>
    <n v="91066.258979999999"/>
    <s v="64"/>
    <n v="209217.55"/>
    <n v="209217.55"/>
    <n v="0"/>
    <n v="91066.258979999999"/>
    <x v="11"/>
  </r>
  <r>
    <x v="3"/>
    <n v="1"/>
    <x v="1"/>
    <n v="0"/>
    <s v="65"/>
    <n v="0"/>
    <n v="0"/>
    <n v="15000"/>
    <n v="0"/>
    <x v="11"/>
  </r>
  <r>
    <x v="4"/>
    <n v="1"/>
    <x v="1"/>
    <n v="496.56314800000001"/>
    <s v="01"/>
    <n v="2018236.554"/>
    <n v="1502174.91"/>
    <n v="1538233.74"/>
    <n v="496.56314800000001"/>
    <x v="1"/>
  </r>
  <r>
    <x v="4"/>
    <n v="1"/>
    <x v="1"/>
    <n v="23.092631999999998"/>
    <s v="08"/>
    <n v="10387.94"/>
    <n v="0"/>
    <n v="51939.7"/>
    <n v="23.092631999999998"/>
    <x v="2"/>
  </r>
  <r>
    <x v="4"/>
    <n v="1"/>
    <x v="1"/>
    <n v="31928.450215000001"/>
    <s v="10"/>
    <n v="57547900.297677003"/>
    <n v="51636120.619999997"/>
    <n v="25053596.899999999"/>
    <n v="31928.450215000001"/>
    <x v="3"/>
  </r>
  <r>
    <x v="4"/>
    <n v="1"/>
    <x v="1"/>
    <n v="287.26607999999999"/>
    <s v="11"/>
    <n v="915690.35"/>
    <n v="664954.46"/>
    <n v="2233404.89"/>
    <n v="287.26607999999999"/>
    <x v="3"/>
  </r>
  <r>
    <x v="4"/>
    <n v="1"/>
    <x v="1"/>
    <n v="320.24559599999998"/>
    <s v="14"/>
    <n v="989403.59028899996"/>
    <n v="959600.09"/>
    <n v="149017.50144699999"/>
    <n v="320.24559599999998"/>
    <x v="3"/>
  </r>
  <r>
    <x v="4"/>
    <n v="1"/>
    <x v="1"/>
    <n v="4428.6998050000102"/>
    <s v="16"/>
    <n v="30020641.277934"/>
    <n v="26065338.005871002"/>
    <n v="25925184.970199"/>
    <n v="4428.6998050000102"/>
    <x v="3"/>
  </r>
  <r>
    <x v="4"/>
    <n v="1"/>
    <x v="1"/>
    <n v="2631.3898140000001"/>
    <s v="17"/>
    <n v="18303636.43"/>
    <n v="17853224.91"/>
    <n v="11319280.84"/>
    <n v="2631.3898140000001"/>
    <x v="3"/>
  </r>
  <r>
    <x v="4"/>
    <n v="1"/>
    <x v="1"/>
    <n v="0.72083200000000003"/>
    <s v="18"/>
    <n v="4359.7179999999998"/>
    <n v="599.53"/>
    <n v="9400.4699999999993"/>
    <n v="0.72083200000000003"/>
    <x v="3"/>
  </r>
  <r>
    <x v="4"/>
    <n v="1"/>
    <x v="1"/>
    <n v="58020.530061999998"/>
    <s v="19"/>
    <n v="200577248.53999999"/>
    <n v="200577248.53999999"/>
    <n v="9197718.1300000008"/>
    <n v="58020.530061999998"/>
    <x v="3"/>
  </r>
  <r>
    <x v="4"/>
    <n v="1"/>
    <x v="1"/>
    <n v="29031.966499999999"/>
    <s v="20"/>
    <n v="15977739.188031999"/>
    <n v="14334337.039999999"/>
    <n v="26679447.375158999"/>
    <n v="29031.966499999999"/>
    <x v="3"/>
  </r>
  <r>
    <x v="4"/>
    <n v="1"/>
    <x v="1"/>
    <n v="76.058823000000004"/>
    <s v="21"/>
    <n v="225763.66"/>
    <n v="223067.1"/>
    <n v="359932.9"/>
    <n v="76.058823000000004"/>
    <x v="3"/>
  </r>
  <r>
    <x v="4"/>
    <n v="1"/>
    <x v="1"/>
    <n v="203.679787"/>
    <s v="22"/>
    <n v="974309.86800000002"/>
    <n v="242012.56"/>
    <n v="2181543.27"/>
    <n v="203.679787"/>
    <x v="3"/>
  </r>
  <r>
    <x v="4"/>
    <n v="1"/>
    <x v="1"/>
    <n v="1705.891762"/>
    <s v="23"/>
    <n v="15864399.524003999"/>
    <n v="9697309.47000001"/>
    <n v="20527014.199999999"/>
    <n v="1705.891762"/>
    <x v="3"/>
  </r>
  <r>
    <x v="4"/>
    <n v="1"/>
    <x v="1"/>
    <n v="1547.183753"/>
    <s v="24"/>
    <n v="5331378.5839999998"/>
    <n v="0"/>
    <n v="26646916.960000001"/>
    <n v="1547.183753"/>
    <x v="3"/>
  </r>
  <r>
    <x v="4"/>
    <n v="1"/>
    <x v="1"/>
    <n v="110.593835"/>
    <s v="25"/>
    <n v="182246.52"/>
    <n v="544.20000000000005"/>
    <n v="541955.80000000005"/>
    <n v="110.593835"/>
    <x v="3"/>
  </r>
  <r>
    <x v="4"/>
    <n v="1"/>
    <x v="1"/>
    <n v="11.488201"/>
    <s v="26"/>
    <n v="351257.58"/>
    <n v="344660.78"/>
    <n v="55899.91"/>
    <n v="11.488201"/>
    <x v="3"/>
  </r>
  <r>
    <x v="4"/>
    <n v="1"/>
    <x v="1"/>
    <n v="24.461454"/>
    <s v="27"/>
    <n v="83458.5"/>
    <n v="83458.5"/>
    <n v="86541.5"/>
    <n v="24.461454"/>
    <x v="3"/>
  </r>
  <r>
    <x v="4"/>
    <n v="1"/>
    <x v="1"/>
    <n v="121.177104"/>
    <s v="28"/>
    <n v="36256.910000000003"/>
    <n v="7094.85"/>
    <n v="72905.149999999994"/>
    <n v="121.177104"/>
    <x v="3"/>
  </r>
  <r>
    <x v="4"/>
    <n v="2"/>
    <x v="2"/>
    <n v="5.3531219999999999"/>
    <s v="28"/>
    <n v="12987.034"/>
    <n v="3292.94"/>
    <n v="24207.06"/>
    <n v="5.3531219999999999"/>
    <x v="3"/>
  </r>
  <r>
    <x v="4"/>
    <n v="1"/>
    <x v="1"/>
    <n v="21813.614540999999"/>
    <s v="29"/>
    <n v="52898752.966000102"/>
    <n v="45804002.610000104"/>
    <n v="259148175.66"/>
    <n v="21813.614540999999"/>
    <x v="3"/>
  </r>
  <r>
    <x v="4"/>
    <n v="2"/>
    <x v="2"/>
    <n v="29527.848717000001"/>
    <s v="29"/>
    <n v="4785460.26"/>
    <n v="4785460.26"/>
    <n v="28936171.98"/>
    <n v="29527.848717000001"/>
    <x v="3"/>
  </r>
  <r>
    <x v="4"/>
    <n v="1"/>
    <x v="1"/>
    <n v="1166.7596880000001"/>
    <s v="32"/>
    <n v="3009147.338"/>
    <n v="2308365.21"/>
    <n v="2103063.15"/>
    <n v="1166.7596880000001"/>
    <x v="3"/>
  </r>
  <r>
    <x v="4"/>
    <n v="1"/>
    <x v="1"/>
    <n v="10679.908187999999"/>
    <s v="33"/>
    <n v="19928593.828000002"/>
    <n v="17303245.199999999"/>
    <n v="29298066.379999999"/>
    <n v="10679.908187999999"/>
    <x v="3"/>
  </r>
  <r>
    <x v="4"/>
    <n v="2"/>
    <x v="2"/>
    <n v="752.50040899999999"/>
    <s v="33"/>
    <n v="164154.91583700001"/>
    <n v="1.2"/>
    <n v="820768.57918600005"/>
    <n v="752.50040899999999"/>
    <x v="3"/>
  </r>
  <r>
    <x v="4"/>
    <n v="1"/>
    <x v="1"/>
    <n v="38807.014309999999"/>
    <s v="35"/>
    <n v="159910971.456747"/>
    <n v="134363814.88"/>
    <n v="103644966.02"/>
    <n v="38807.014309999999"/>
    <x v="4"/>
  </r>
  <r>
    <x v="4"/>
    <n v="1"/>
    <x v="1"/>
    <n v="265.48724099999998"/>
    <s v="37"/>
    <n v="184136.696"/>
    <n v="63331.47"/>
    <n v="601495.07999999996"/>
    <n v="265.48724099999998"/>
    <x v="5"/>
  </r>
  <r>
    <x v="4"/>
    <n v="1"/>
    <x v="1"/>
    <n v="13625.261606"/>
    <s v="38"/>
    <n v="8758954.7640000004"/>
    <n v="3608443.14"/>
    <n v="16280064.16"/>
    <n v="13625.261606"/>
    <x v="5"/>
  </r>
  <r>
    <x v="4"/>
    <n v="2"/>
    <x v="2"/>
    <n v="2762.3694230000001"/>
    <s v="38"/>
    <n v="2359462.1340000001"/>
    <n v="2011119.41"/>
    <n v="1092513.6200000001"/>
    <n v="2762.3694230000001"/>
    <x v="5"/>
  </r>
  <r>
    <x v="4"/>
    <n v="1"/>
    <x v="1"/>
    <n v="3727.5212550000001"/>
    <s v="41"/>
    <n v="10975426.825298"/>
    <n v="10814696.35"/>
    <n v="710540.21"/>
    <n v="3727.5212550000001"/>
    <x v="6"/>
  </r>
  <r>
    <x v="4"/>
    <n v="1"/>
    <x v="1"/>
    <n v="23750.860711000001"/>
    <s v="42"/>
    <n v="30997492.653000001"/>
    <n v="27383269.719999999"/>
    <n v="43836748.479999997"/>
    <n v="23750.860711000001"/>
    <x v="6"/>
  </r>
  <r>
    <x v="4"/>
    <n v="3"/>
    <x v="3"/>
    <n v="15418.194099"/>
    <s v="42"/>
    <n v="39698.347999999998"/>
    <n v="0"/>
    <n v="179768.94"/>
    <n v="15418.194099"/>
    <x v="6"/>
  </r>
  <r>
    <x v="4"/>
    <n v="1"/>
    <x v="1"/>
    <n v="8106.6789909999898"/>
    <s v="43"/>
    <n v="14471952.290504999"/>
    <n v="9777969.4900000002"/>
    <n v="20741284.725791998"/>
    <n v="8106.6789909999898"/>
    <x v="6"/>
  </r>
  <r>
    <x v="4"/>
    <n v="2"/>
    <x v="2"/>
    <n v="7091.0497169999999"/>
    <s v="43"/>
    <n v="454354.98364699999"/>
    <n v="-36.68"/>
    <n v="1778290.7582350001"/>
    <n v="7091.0497169999999"/>
    <x v="6"/>
  </r>
  <r>
    <x v="4"/>
    <n v="1"/>
    <x v="1"/>
    <n v="891.17022199999997"/>
    <s v="45"/>
    <n v="598575.81799999997"/>
    <n v="12689.8"/>
    <n v="2442614.89"/>
    <n v="891.17022199999997"/>
    <x v="7"/>
  </r>
  <r>
    <x v="4"/>
    <n v="1"/>
    <x v="1"/>
    <n v="17851.741578000001"/>
    <s v="46"/>
    <n v="164349181.919294"/>
    <n v="140053180.32574701"/>
    <n v="115247255.94583701"/>
    <n v="17851.741578000001"/>
    <x v="7"/>
  </r>
  <r>
    <x v="4"/>
    <n v="2"/>
    <x v="2"/>
    <n v="0"/>
    <s v="46"/>
    <n v="0"/>
    <n v="0"/>
    <n v="458059.17"/>
    <n v="0"/>
    <x v="7"/>
  </r>
  <r>
    <x v="4"/>
    <n v="1"/>
    <x v="1"/>
    <n v="156032.51063400201"/>
    <s v="47"/>
    <n v="365166030.11708802"/>
    <n v="349427704.76388901"/>
    <n v="91510494.069999993"/>
    <n v="156032.51063400201"/>
    <x v="7"/>
  </r>
  <r>
    <x v="4"/>
    <n v="2"/>
    <x v="2"/>
    <n v="17531.032285000001"/>
    <s v="47"/>
    <n v="8617112.4100000001"/>
    <n v="8596938.6099999994"/>
    <n v="30233.19"/>
    <n v="17531.032285000001"/>
    <x v="7"/>
  </r>
  <r>
    <x v="4"/>
    <n v="1"/>
    <x v="1"/>
    <n v="5138.664898"/>
    <s v="49"/>
    <n v="3433055.1132979998"/>
    <n v="1158322.1100000001"/>
    <n v="4790931.33"/>
    <n v="5138.664898"/>
    <x v="8"/>
  </r>
  <r>
    <x v="4"/>
    <n v="2"/>
    <x v="2"/>
    <n v="381.21359799999999"/>
    <s v="49"/>
    <n v="89939"/>
    <n v="89939"/>
    <n v="0"/>
    <n v="381.21359799999999"/>
    <x v="8"/>
  </r>
  <r>
    <x v="4"/>
    <n v="1"/>
    <x v="1"/>
    <n v="832.90915399999994"/>
    <s v="51"/>
    <n v="4947600"/>
    <n v="0"/>
    <n v="15000000"/>
    <n v="832.90915399999994"/>
    <x v="8"/>
  </r>
  <r>
    <x v="4"/>
    <n v="2"/>
    <x v="2"/>
    <n v="152.308998"/>
    <s v="51"/>
    <n v="20251.063999999998"/>
    <n v="418.44"/>
    <n v="49581.56"/>
    <n v="152.308998"/>
    <x v="8"/>
  </r>
  <r>
    <x v="4"/>
    <n v="1"/>
    <x v="1"/>
    <n v="19661.869191000002"/>
    <s v="52"/>
    <n v="208737109.29659599"/>
    <n v="203219212.16"/>
    <n v="19733298.199999999"/>
    <n v="19661.869191000002"/>
    <x v="8"/>
  </r>
  <r>
    <x v="4"/>
    <n v="1"/>
    <x v="1"/>
    <n v="99410.737745000006"/>
    <s v="55"/>
    <n v="63659592.066278003"/>
    <n v="59668224.780000001"/>
    <n v="6011847.3600000003"/>
    <n v="99410.737745000006"/>
    <x v="9"/>
  </r>
  <r>
    <x v="4"/>
    <n v="3"/>
    <x v="3"/>
    <n v="38838.377099999998"/>
    <s v="55"/>
    <n v="100000"/>
    <n v="0"/>
    <n v="500000"/>
    <n v="38838.377099999998"/>
    <x v="9"/>
  </r>
  <r>
    <x v="4"/>
    <n v="1"/>
    <x v="1"/>
    <n v="155.87928700000001"/>
    <s v="56"/>
    <n v="546853.51384000096"/>
    <n v="397350.32"/>
    <n v="1050755.3899999999"/>
    <n v="155.87928700000001"/>
    <x v="9"/>
  </r>
  <r>
    <x v="4"/>
    <n v="2"/>
    <x v="2"/>
    <n v="9.2999999999999997E-5"/>
    <s v="56"/>
    <n v="0.32984000000000002"/>
    <n v="0"/>
    <n v="1"/>
    <n v="9.2999999999999997E-5"/>
    <x v="9"/>
  </r>
  <r>
    <x v="4"/>
    <n v="1"/>
    <x v="1"/>
    <n v="491.90858300000002"/>
    <s v="58"/>
    <n v="225485.69899999999"/>
    <n v="5110.3"/>
    <n v="949736.75"/>
    <n v="491.90858300000002"/>
    <x v="10"/>
  </r>
  <r>
    <x v="4"/>
    <n v="1"/>
    <x v="1"/>
    <n v="4.845593"/>
    <s v="59"/>
    <n v="41982.05"/>
    <n v="41982.05"/>
    <n v="0"/>
    <n v="4.845593"/>
    <x v="10"/>
  </r>
  <r>
    <x v="4"/>
    <n v="1"/>
    <x v="1"/>
    <n v="2.6727400000000001"/>
    <s v="60"/>
    <n v="27148.59"/>
    <n v="27148.59"/>
    <n v="0"/>
    <n v="2.6727400000000001"/>
    <x v="10"/>
  </r>
  <r>
    <x v="4"/>
    <n v="1"/>
    <x v="1"/>
    <n v="35117.901293000003"/>
    <s v="61"/>
    <n v="24916499.996011999"/>
    <n v="19591032.952714"/>
    <n v="20893558.34"/>
    <n v="35117.901293000003"/>
    <x v="10"/>
  </r>
  <r>
    <x v="4"/>
    <n v="1"/>
    <x v="1"/>
    <n v="1123.1728519999999"/>
    <s v="62"/>
    <n v="876288.35673300002"/>
    <n v="36272.741176000003"/>
    <n v="2911610.5655660001"/>
    <n v="1123.1728519999999"/>
    <x v="10"/>
  </r>
  <r>
    <x v="4"/>
    <n v="1"/>
    <x v="1"/>
    <n v="0.18456800000000001"/>
    <s v="63"/>
    <n v="1056.1199999999999"/>
    <n v="760.2"/>
    <n v="739.8"/>
    <n v="0.18456800000000001"/>
    <x v="10"/>
  </r>
  <r>
    <x v="4"/>
    <n v="1"/>
    <x v="1"/>
    <n v="159281.54907000001"/>
    <s v="64"/>
    <n v="1188775266.42523"/>
    <n v="1100111139.03562"/>
    <n v="303295849.37045902"/>
    <n v="159281.54907000001"/>
    <x v="11"/>
  </r>
  <r>
    <x v="4"/>
    <n v="2"/>
    <x v="2"/>
    <n v="3035.752661"/>
    <s v="64"/>
    <n v="1508573.04"/>
    <n v="1508573.04"/>
    <n v="0"/>
    <n v="3035.752661"/>
    <x v="11"/>
  </r>
  <r>
    <x v="4"/>
    <n v="1"/>
    <x v="1"/>
    <n v="54446.921704"/>
    <s v="66"/>
    <n v="374093284.32067502"/>
    <n v="372442083.66099501"/>
    <n v="120389617.38"/>
    <n v="54446.921704"/>
    <x v="11"/>
  </r>
  <r>
    <x v="4"/>
    <n v="1"/>
    <x v="1"/>
    <n v="95673.282273999997"/>
    <s v="68"/>
    <n v="27487060.675349001"/>
    <n v="21182588.457455002"/>
    <n v="27194100.829999998"/>
    <n v="95673.282273999997"/>
    <x v="12"/>
  </r>
  <r>
    <x v="4"/>
    <n v="1"/>
    <x v="1"/>
    <n v="59724.920491999997"/>
    <s v="69"/>
    <n v="41684677.009999998"/>
    <n v="41684677.009999998"/>
    <n v="0"/>
    <n v="59724.920491999997"/>
    <x v="13"/>
  </r>
  <r>
    <x v="4"/>
    <n v="1"/>
    <x v="1"/>
    <n v="376715.76912700001"/>
    <s v="70"/>
    <n v="895616835.779333"/>
    <n v="834644968.90999997"/>
    <n v="176375040.61000001"/>
    <n v="376715.76912700001"/>
    <x v="13"/>
  </r>
  <r>
    <x v="4"/>
    <n v="1"/>
    <x v="1"/>
    <n v="1875.3150969999999"/>
    <s v="71"/>
    <n v="3920857.4849999999"/>
    <n v="2638148.98"/>
    <n v="5004134.83"/>
    <n v="1875.3150969999999"/>
    <x v="13"/>
  </r>
  <r>
    <x v="4"/>
    <n v="2"/>
    <x v="2"/>
    <n v="4.1485560000000001"/>
    <s v="71"/>
    <n v="693"/>
    <n v="155"/>
    <n v="1345"/>
    <n v="4.1485560000000001"/>
    <x v="13"/>
  </r>
  <r>
    <x v="4"/>
    <n v="1"/>
    <x v="1"/>
    <n v="374.9975"/>
    <s v="73"/>
    <n v="899781.14599999995"/>
    <n v="5476.45"/>
    <n v="2851499.93"/>
    <n v="374.9975"/>
    <x v="13"/>
  </r>
  <r>
    <x v="4"/>
    <n v="2"/>
    <x v="2"/>
    <n v="315.57786299999998"/>
    <s v="73"/>
    <n v="866155.44"/>
    <n v="5952.4"/>
    <n v="2606547.6"/>
    <n v="315.57786299999998"/>
    <x v="13"/>
  </r>
  <r>
    <x v="4"/>
    <n v="1"/>
    <x v="1"/>
    <n v="5024.2384499999998"/>
    <s v="77"/>
    <n v="5764118.5240000002"/>
    <n v="5304201.8"/>
    <n v="5836906.8099999996"/>
    <n v="5024.2384499999998"/>
    <x v="14"/>
  </r>
  <r>
    <x v="4"/>
    <n v="1"/>
    <x v="1"/>
    <n v="76.237015999999997"/>
    <s v="78"/>
    <n v="115359.45600000001"/>
    <n v="1693.27"/>
    <n v="388543.3"/>
    <n v="76.237015999999997"/>
    <x v="14"/>
  </r>
  <r>
    <x v="4"/>
    <n v="1"/>
    <x v="1"/>
    <n v="402.71570500000001"/>
    <s v="79"/>
    <n v="337352.71129800001"/>
    <n v="0"/>
    <n v="1492003.55"/>
    <n v="402.71570500000001"/>
    <x v="14"/>
  </r>
  <r>
    <x v="4"/>
    <n v="1"/>
    <x v="1"/>
    <n v="3526.4180679999999"/>
    <s v="80"/>
    <n v="4625554.0619999999"/>
    <n v="709769.679999999"/>
    <n v="14778441.59"/>
    <n v="3526.4180679999999"/>
    <x v="14"/>
  </r>
  <r>
    <x v="4"/>
    <n v="1"/>
    <x v="1"/>
    <n v="6.9881710000000004"/>
    <s v="81"/>
    <n v="10908.638000000001"/>
    <n v="0"/>
    <n v="304543.19"/>
    <n v="6.9881710000000004"/>
    <x v="14"/>
  </r>
  <r>
    <x v="4"/>
    <n v="1"/>
    <x v="1"/>
    <n v="198.876071"/>
    <s v="82"/>
    <n v="395260.000298"/>
    <n v="152384.79"/>
    <n v="865450.94"/>
    <n v="198.876071"/>
    <x v="14"/>
  </r>
  <r>
    <x v="4"/>
    <n v="1"/>
    <x v="1"/>
    <n v="0"/>
    <s v="84"/>
    <n v="3.2980000000000002E-3"/>
    <n v="0"/>
    <n v="0.01"/>
    <n v="0"/>
    <x v="15"/>
  </r>
  <r>
    <x v="4"/>
    <n v="1"/>
    <x v="1"/>
    <n v="27086.892973000002"/>
    <s v="86"/>
    <n v="7490004.818"/>
    <n v="7462450.9400000004"/>
    <n v="68499187.859999999"/>
    <n v="27086.892973000002"/>
    <x v="17"/>
  </r>
  <r>
    <x v="4"/>
    <n v="2"/>
    <x v="2"/>
    <n v="66.436712999999997"/>
    <s v="86"/>
    <n v="24530.7"/>
    <n v="22757.78"/>
    <n v="4432.3"/>
    <n v="66.436712999999997"/>
    <x v="17"/>
  </r>
  <r>
    <x v="4"/>
    <n v="1"/>
    <x v="1"/>
    <n v="123.602508"/>
    <s v="92"/>
    <n v="124699.473298"/>
    <n v="0"/>
    <n v="124699.48"/>
    <n v="123.602508"/>
    <x v="18"/>
  </r>
  <r>
    <x v="4"/>
    <n v="1"/>
    <x v="1"/>
    <n v="9.9999999999999995E-7"/>
    <s v="93"/>
    <n v="3.2980000000000002E-3"/>
    <n v="0"/>
    <n v="0.01"/>
    <n v="9.9999999999999995E-7"/>
    <x v="18"/>
  </r>
  <r>
    <x v="4"/>
    <n v="1"/>
    <x v="1"/>
    <n v="2.1804450000000002"/>
    <s v="95"/>
    <n v="2000"/>
    <n v="0"/>
    <n v="5000"/>
    <n v="2.1804450000000002"/>
    <x v="19"/>
  </r>
  <r>
    <x v="4"/>
    <n v="1"/>
    <x v="1"/>
    <n v="3138.88522900001"/>
    <s v="99"/>
    <n v="33950751.070000097"/>
    <n v="33950751.070000097"/>
    <n v="15049248.93"/>
    <n v="3138.88522900001"/>
    <x v="21"/>
  </r>
  <r>
    <x v="5"/>
    <n v="1"/>
    <x v="1"/>
    <n v="0"/>
    <s v="47"/>
    <n v="9844.8700000000008"/>
    <n v="9844.8700000000008"/>
    <n v="150155.13"/>
    <n v="0"/>
    <x v="7"/>
  </r>
  <r>
    <x v="5"/>
    <n v="1"/>
    <x v="1"/>
    <n v="0"/>
    <s v="64"/>
    <n v="5094697666.6700001"/>
    <n v="5094697666.6700001"/>
    <n v="0"/>
    <n v="0"/>
    <x v="11"/>
  </r>
  <r>
    <x v="5"/>
    <n v="1"/>
    <x v="1"/>
    <n v="0"/>
    <s v="66"/>
    <n v="1164911740.5899999"/>
    <n v="1164911740.5899999"/>
    <n v="0"/>
    <n v="0"/>
    <x v="11"/>
  </r>
  <r>
    <x v="5"/>
    <n v="1"/>
    <x v="1"/>
    <n v="0"/>
    <s v="84"/>
    <n v="6257212456.0000095"/>
    <n v="6257212456.0000095"/>
    <n v="112632919.03"/>
    <n v="0"/>
    <x v="15"/>
  </r>
  <r>
    <x v="5"/>
    <n v="1"/>
    <x v="1"/>
    <n v="0"/>
    <s v="86"/>
    <n v="313295.59000000003"/>
    <n v="313295.59000000003"/>
    <n v="20089745.879999999"/>
    <n v="0"/>
    <x v="17"/>
  </r>
  <r>
    <x v="5"/>
    <n v="2"/>
    <x v="2"/>
    <n v="0"/>
    <s v="99"/>
    <n v="7261940.9199999999"/>
    <n v="7261940.9199999999"/>
    <n v="0"/>
    <n v="0"/>
    <x v="21"/>
  </r>
  <r>
    <x v="6"/>
    <n v="1"/>
    <x v="1"/>
    <n v="133685.29477199999"/>
    <s v="35"/>
    <n v="165870641.544"/>
    <n v="159718723.18000001"/>
    <n v="15379795.91"/>
    <n v="133685.29477199999"/>
    <x v="4"/>
  </r>
  <r>
    <x v="6"/>
    <n v="2"/>
    <x v="2"/>
    <n v="39094.011495999999"/>
    <s v="38"/>
    <n v="3842983.22"/>
    <n v="3842983.22"/>
    <n v="0"/>
    <n v="39094.011495999999"/>
    <x v="5"/>
  </r>
  <r>
    <x v="6"/>
    <n v="1"/>
    <x v="1"/>
    <n v="251893.945224"/>
    <s v="41"/>
    <n v="183378132.48800001"/>
    <n v="177142934.30000001"/>
    <n v="11107576.74"/>
    <n v="251893.945224"/>
    <x v="6"/>
  </r>
  <r>
    <x v="6"/>
    <n v="1"/>
    <x v="1"/>
    <n v="28796.921481000001"/>
    <s v="42"/>
    <n v="38853473.204000004"/>
    <n v="35713412.75"/>
    <n v="3692038.74"/>
    <n v="28796.921481000001"/>
    <x v="6"/>
  </r>
  <r>
    <x v="6"/>
    <n v="1"/>
    <x v="1"/>
    <n v="366675.35992399999"/>
    <s v="52"/>
    <n v="123460708.06999999"/>
    <n v="120392880.37"/>
    <n v="9111671.7699999996"/>
    <n v="366675.35992399999"/>
    <x v="8"/>
  </r>
  <r>
    <x v="6"/>
    <n v="2"/>
    <x v="2"/>
    <n v="11729.661865"/>
    <s v="52"/>
    <n v="600000"/>
    <n v="0"/>
    <n v="1500000"/>
    <n v="11729.661865"/>
    <x v="8"/>
  </r>
  <r>
    <x v="6"/>
    <n v="3"/>
    <x v="3"/>
    <n v="15510370.644610999"/>
    <s v="52"/>
    <n v="26109595.93"/>
    <n v="22952190"/>
    <n v="3157405.93"/>
    <n v="15510370.644610999"/>
    <x v="8"/>
  </r>
  <r>
    <x v="6"/>
    <n v="1"/>
    <x v="1"/>
    <n v="39829.279473000002"/>
    <s v="61"/>
    <n v="18493337.48"/>
    <n v="18493337.48"/>
    <n v="0"/>
    <n v="39829.279473000002"/>
    <x v="10"/>
  </r>
  <r>
    <x v="6"/>
    <n v="1"/>
    <x v="1"/>
    <n v="93990.098394999994"/>
    <s v="64"/>
    <n v="67967906.931999996"/>
    <n v="65921543.32"/>
    <n v="5115909.03"/>
    <n v="93990.098394999994"/>
    <x v="11"/>
  </r>
  <r>
    <x v="6"/>
    <n v="1"/>
    <x v="1"/>
    <n v="442256.02600499999"/>
    <s v="68"/>
    <n v="324189687.47000003"/>
    <n v="268034939.44"/>
    <n v="57445868.030000001"/>
    <n v="442256.02600499999"/>
    <x v="12"/>
  </r>
  <r>
    <x v="6"/>
    <n v="1"/>
    <x v="1"/>
    <n v="361916.08526600001"/>
    <s v="70"/>
    <n v="223154832.134"/>
    <n v="223153122.31"/>
    <n v="74126496.359999999"/>
    <n v="361916.08526600001"/>
    <x v="13"/>
  </r>
  <r>
    <x v="6"/>
    <n v="1"/>
    <x v="1"/>
    <n v="29678.179517"/>
    <s v="71"/>
    <n v="21331752.920000002"/>
    <n v="19532543.879999999"/>
    <n v="5746045.2000000002"/>
    <n v="29678.179517"/>
    <x v="13"/>
  </r>
  <r>
    <x v="6"/>
    <n v="1"/>
    <x v="1"/>
    <n v="77653.211259999996"/>
    <s v="77"/>
    <n v="44996562.789999999"/>
    <n v="44996562.789999999"/>
    <n v="0"/>
    <n v="77653.211259999996"/>
    <x v="14"/>
  </r>
  <r>
    <x v="6"/>
    <n v="1"/>
    <x v="1"/>
    <n v="4974.7469549999996"/>
    <s v="82"/>
    <n v="3312168.57"/>
    <n v="3312168.57"/>
    <n v="0"/>
    <n v="4974.7469549999996"/>
    <x v="14"/>
  </r>
  <r>
    <x v="7"/>
    <n v="1"/>
    <x v="1"/>
    <n v="185627.20024000001"/>
    <s v="64"/>
    <n v="294140914.69999999"/>
    <n v="291302575.99000001"/>
    <n v="9552276.1500000004"/>
    <n v="185627.20024000001"/>
    <x v="11"/>
  </r>
  <r>
    <x v="7"/>
    <n v="2"/>
    <x v="2"/>
    <n v="12.556259000000001"/>
    <s v="64"/>
    <n v="73912.89"/>
    <n v="234.69"/>
    <n v="363424.16"/>
    <n v="12.556259000000001"/>
    <x v="11"/>
  </r>
  <r>
    <x v="7"/>
    <n v="1"/>
    <x v="1"/>
    <n v="13319.624834"/>
    <s v="65"/>
    <n v="21343553.806503002"/>
    <n v="17214582.909503002"/>
    <n v="12901594.449999999"/>
    <n v="13319.624834"/>
    <x v="11"/>
  </r>
  <r>
    <x v="7"/>
    <n v="1"/>
    <x v="1"/>
    <n v="15.199039000000001"/>
    <s v="66"/>
    <n v="10528.428172"/>
    <n v="6177.2921720000004"/>
    <n v="10877.84"/>
    <n v="15.199039000000001"/>
    <x v="11"/>
  </r>
  <r>
    <x v="7"/>
    <n v="3"/>
    <x v="3"/>
    <n v="1850.9275009999999"/>
    <s v="66"/>
    <n v="4252.3599999999997"/>
    <n v="4252.3599999999997"/>
    <n v="0"/>
    <n v="1850.9275009999999"/>
    <x v="11"/>
  </r>
  <r>
    <x v="7"/>
    <n v="3"/>
    <x v="3"/>
    <n v="56.293553000000003"/>
    <s v="74"/>
    <n v="129.33000000000001"/>
    <n v="129.33000000000001"/>
    <n v="0"/>
    <n v="56.293553000000003"/>
    <x v="13"/>
  </r>
  <r>
    <x v="7"/>
    <n v="1"/>
    <x v="1"/>
    <n v="50.585075000000003"/>
    <s v="77"/>
    <n v="12864.005999999999"/>
    <n v="0"/>
    <n v="64320.03"/>
    <n v="50.585075000000003"/>
    <x v="14"/>
  </r>
  <r>
    <x v="8"/>
    <n v="1"/>
    <x v="1"/>
    <n v="38951.499924000003"/>
    <s v=""/>
    <n v="17337956.482872002"/>
    <n v="9779033.4800000004"/>
    <n v="10166465.869999999"/>
    <n v="38951.499924000003"/>
    <x v="0"/>
  </r>
  <r>
    <x v="8"/>
    <n v="3"/>
    <x v="3"/>
    <n v="1288.77"/>
    <s v="10"/>
    <n v="1279996.27"/>
    <n v="1279996.27"/>
    <n v="0"/>
    <n v="1288.77"/>
    <x v="3"/>
  </r>
  <r>
    <x v="8"/>
    <n v="1"/>
    <x v="1"/>
    <n v="637552.00896699994"/>
    <s v="41"/>
    <n v="276632155.06797498"/>
    <n v="159233510.40000001"/>
    <n v="167528059.78999999"/>
    <n v="637552.00896699994"/>
    <x v="6"/>
  </r>
  <r>
    <x v="8"/>
    <n v="2"/>
    <x v="2"/>
    <n v="110649.215819"/>
    <s v="41"/>
    <n v="8621994.0899999999"/>
    <n v="6985119.0899999999"/>
    <n v="2182500"/>
    <n v="110649.215819"/>
    <x v="6"/>
  </r>
  <r>
    <x v="8"/>
    <n v="3"/>
    <x v="3"/>
    <n v="4908973.9018759998"/>
    <s v="41"/>
    <n v="14200482.334000001"/>
    <n v="14036648.810000001"/>
    <n v="819167.62"/>
    <n v="4908973.9018759998"/>
    <x v="6"/>
  </r>
  <r>
    <x v="8"/>
    <n v="1"/>
    <x v="1"/>
    <n v="1809.319569"/>
    <s v="42"/>
    <n v="792219.80640799995"/>
    <n v="446903.3"/>
    <n v="484268.08"/>
    <n v="1809.319569"/>
    <x v="6"/>
  </r>
  <r>
    <x v="8"/>
    <n v="1"/>
    <x v="1"/>
    <n v="1852.433031"/>
    <s v="43"/>
    <n v="1143965.7268020001"/>
    <n v="858489.68"/>
    <n v="586311.24"/>
    <n v="1852.433031"/>
    <x v="6"/>
  </r>
  <r>
    <x v="8"/>
    <n v="1"/>
    <x v="1"/>
    <n v="2007.4966999999999"/>
    <s v="46"/>
    <n v="879634.35021800001"/>
    <n v="512375.03"/>
    <n v="490539.38"/>
    <n v="2007.4966999999999"/>
    <x v="7"/>
  </r>
  <r>
    <x v="8"/>
    <n v="1"/>
    <x v="1"/>
    <n v="153.21255400000001"/>
    <s v="47"/>
    <n v="66736.34"/>
    <n v="65143.34"/>
    <n v="5000"/>
    <n v="153.21255400000001"/>
    <x v="7"/>
  </r>
  <r>
    <x v="8"/>
    <n v="1"/>
    <x v="1"/>
    <n v="734.75930900000003"/>
    <s v="49"/>
    <n v="323561.43393"/>
    <n v="30573.84"/>
    <n v="390819.78"/>
    <n v="734.75930900000003"/>
    <x v="8"/>
  </r>
  <r>
    <x v="8"/>
    <n v="1"/>
    <x v="1"/>
    <n v="60676.244665999999"/>
    <s v="55"/>
    <n v="26109975.358387999"/>
    <n v="13487635.58"/>
    <n v="17199150.07"/>
    <n v="60676.244665999999"/>
    <x v="9"/>
  </r>
  <r>
    <x v="8"/>
    <n v="2"/>
    <x v="2"/>
    <n v="16070.227825"/>
    <s v="55"/>
    <n v="162159.25"/>
    <n v="162159.25"/>
    <n v="0"/>
    <n v="16070.227825"/>
    <x v="9"/>
  </r>
  <r>
    <x v="8"/>
    <n v="1"/>
    <x v="1"/>
    <n v="7108.8493909999997"/>
    <s v="64"/>
    <n v="3108928.26"/>
    <n v="1908928.26"/>
    <n v="1600000"/>
    <n v="7108.8493909999997"/>
    <x v="11"/>
  </r>
  <r>
    <x v="8"/>
    <n v="1"/>
    <x v="1"/>
    <n v="1083223.589047"/>
    <s v="68"/>
    <n v="406495101.61904103"/>
    <n v="247081386.53999999"/>
    <n v="227559223.55000001"/>
    <n v="1083223.589047"/>
    <x v="12"/>
  </r>
  <r>
    <x v="8"/>
    <n v="2"/>
    <x v="2"/>
    <n v="357619.28851300001"/>
    <s v="68"/>
    <n v="4697187.9704139996"/>
    <n v="4688181.4000000004"/>
    <n v="27893.79"/>
    <n v="357619.28851300001"/>
    <x v="12"/>
  </r>
  <r>
    <x v="8"/>
    <n v="3"/>
    <x v="3"/>
    <n v="13580336.510020999"/>
    <s v="68"/>
    <n v="24696379.690000001"/>
    <n v="24676379.690000001"/>
    <n v="100000"/>
    <n v="13580336.510020999"/>
    <x v="12"/>
  </r>
  <r>
    <x v="8"/>
    <n v="1"/>
    <x v="1"/>
    <n v="30006.449605999998"/>
    <s v="70"/>
    <n v="13105886.019996"/>
    <n v="5904419.7599999998"/>
    <n v="9610927.1899999995"/>
    <n v="30006.449605999998"/>
    <x v="13"/>
  </r>
  <r>
    <x v="8"/>
    <n v="1"/>
    <x v="1"/>
    <n v="3386.2795970000002"/>
    <s v="71"/>
    <n v="1483084.8002180001"/>
    <n v="771550.01"/>
    <n v="951586.54"/>
    <n v="3386.2795970000002"/>
    <x v="13"/>
  </r>
  <r>
    <x v="8"/>
    <n v="1"/>
    <x v="1"/>
    <n v="1144.6970670000001"/>
    <s v="81"/>
    <n v="502535.085074"/>
    <n v="385176.95"/>
    <n v="157124.09"/>
    <n v="1144.6970670000001"/>
    <x v="14"/>
  </r>
  <r>
    <x v="8"/>
    <n v="3"/>
    <x v="3"/>
    <n v="223873.12651500001"/>
    <s v="82"/>
    <n v="490149.87"/>
    <n v="490149.87"/>
    <n v="4898.28"/>
    <n v="223873.12651500001"/>
    <x v="14"/>
  </r>
  <r>
    <x v="9"/>
    <s v=""/>
    <x v="0"/>
    <n v="0"/>
    <s v=""/>
    <n v="0"/>
    <n v="0"/>
    <n v="0"/>
    <n v="0"/>
    <x v="0"/>
  </r>
  <r>
    <x v="9"/>
    <n v="1"/>
    <x v="1"/>
    <n v="3273431.7494550198"/>
    <s v=""/>
    <n v="772795727.74271798"/>
    <n v="772795719.51271904"/>
    <n v="0"/>
    <n v="3273431.7494550198"/>
    <x v="0"/>
  </r>
  <r>
    <x v="9"/>
    <n v="1"/>
    <x v="2"/>
    <n v="9667.2323460000007"/>
    <s v=""/>
    <n v="2760570.69"/>
    <n v="2760570.69"/>
    <n v="0"/>
    <n v="296362.02877719799"/>
    <x v="0"/>
  </r>
  <r>
    <x v="9"/>
    <n v="2"/>
    <x v="2"/>
    <n v="49836650.689854898"/>
    <s v=""/>
    <n v="526802133.68999898"/>
    <n v="526802130.68999898"/>
    <n v="0"/>
    <n v="50179990.940466203"/>
    <x v="0"/>
  </r>
  <r>
    <x v="9"/>
    <n v="3"/>
    <x v="3"/>
    <n v="38335542.750883996"/>
    <s v=""/>
    <n v="58731849.439999901"/>
    <n v="58731849.439999901"/>
    <n v="0"/>
    <n v="38335542.750883996"/>
    <x v="0"/>
  </r>
  <r>
    <x v="9"/>
    <n v="1"/>
    <x v="1"/>
    <n v="1.2619069999999999"/>
    <s v="01"/>
    <n v="645.86"/>
    <n v="645.86"/>
    <n v="0"/>
    <n v="1.2619069999999999"/>
    <x v="1"/>
  </r>
  <r>
    <x v="9"/>
    <n v="3"/>
    <x v="3"/>
    <n v="2703.577491"/>
    <s v="01"/>
    <n v="7406.24"/>
    <n v="7406.24"/>
    <n v="0"/>
    <n v="2703.577491"/>
    <x v="1"/>
  </r>
  <r>
    <x v="9"/>
    <n v="3"/>
    <x v="3"/>
    <n v="15125.258317"/>
    <s v="10"/>
    <n v="17294.25"/>
    <n v="17294.25"/>
    <n v="0"/>
    <n v="15125.258317"/>
    <x v="3"/>
  </r>
  <r>
    <x v="9"/>
    <s v=""/>
    <x v="0"/>
    <n v="0"/>
    <s v="13"/>
    <n v="0"/>
    <n v="0"/>
    <n v="0"/>
    <n v="0"/>
    <x v="3"/>
  </r>
  <r>
    <x v="9"/>
    <s v=""/>
    <x v="0"/>
    <n v="0"/>
    <s v="31"/>
    <n v="0"/>
    <n v="0"/>
    <n v="0"/>
    <n v="0"/>
    <x v="3"/>
  </r>
  <r>
    <x v="9"/>
    <n v="1"/>
    <x v="1"/>
    <n v="2.6695850000000001"/>
    <s v="41"/>
    <n v="178.24"/>
    <n v="178.24"/>
    <n v="0"/>
    <n v="2.6695850000000001"/>
    <x v="6"/>
  </r>
  <r>
    <x v="9"/>
    <n v="2"/>
    <x v="2"/>
    <n v="23.332553000000001"/>
    <s v="41"/>
    <n v="572.58000000000004"/>
    <n v="572.58000000000004"/>
    <n v="0"/>
    <n v="23.332553000000001"/>
    <x v="6"/>
  </r>
  <r>
    <x v="9"/>
    <n v="3"/>
    <x v="3"/>
    <n v="3484.4684600000001"/>
    <s v="42"/>
    <n v="9545.43"/>
    <n v="9545.43"/>
    <n v="0"/>
    <n v="3484.4684600000001"/>
    <x v="6"/>
  </r>
  <r>
    <x v="9"/>
    <n v="1"/>
    <x v="1"/>
    <n v="67.485446999999994"/>
    <s v="43"/>
    <n v="7342.95"/>
    <n v="7342.95"/>
    <n v="0"/>
    <n v="67.485446999999994"/>
    <x v="6"/>
  </r>
  <r>
    <x v="9"/>
    <n v="2"/>
    <x v="2"/>
    <n v="125.751373"/>
    <s v="43"/>
    <n v="2034.47"/>
    <n v="2034.47"/>
    <n v="0"/>
    <n v="125.751373"/>
    <x v="6"/>
  </r>
  <r>
    <x v="9"/>
    <n v="1"/>
    <x v="1"/>
    <n v="89.949821"/>
    <s v="45"/>
    <n v="12110.53"/>
    <n v="12110.53"/>
    <n v="0"/>
    <n v="89.949821"/>
    <x v="7"/>
  </r>
  <r>
    <x v="9"/>
    <s v=""/>
    <x v="0"/>
    <n v="0"/>
    <s v="46"/>
    <n v="0"/>
    <n v="0"/>
    <n v="0"/>
    <n v="0"/>
    <x v="7"/>
  </r>
  <r>
    <x v="9"/>
    <n v="1"/>
    <x v="1"/>
    <n v="0.21185100000000001"/>
    <s v="46"/>
    <n v="22.13"/>
    <n v="22.13"/>
    <n v="0"/>
    <n v="0.21185100000000001"/>
    <x v="7"/>
  </r>
  <r>
    <x v="9"/>
    <n v="2"/>
    <x v="2"/>
    <n v="320.20721200000003"/>
    <s v="46"/>
    <n v="4416.8100000000004"/>
    <n v="4416.8100000000004"/>
    <n v="0"/>
    <n v="320.20721200000003"/>
    <x v="7"/>
  </r>
  <r>
    <x v="9"/>
    <n v="3"/>
    <x v="3"/>
    <n v="1207.796468"/>
    <s v="46"/>
    <n v="2637.22"/>
    <n v="2637.22"/>
    <n v="0"/>
    <n v="1207.796468"/>
    <x v="7"/>
  </r>
  <r>
    <x v="9"/>
    <n v="1"/>
    <x v="1"/>
    <n v="0.472051"/>
    <s v="47"/>
    <n v="4773.1400000000003"/>
    <n v="4773.1400000000003"/>
    <n v="0"/>
    <n v="0.472051"/>
    <x v="7"/>
  </r>
  <r>
    <x v="9"/>
    <n v="2"/>
    <x v="2"/>
    <n v="0.73599400000000004"/>
    <s v="47"/>
    <n v="671.57"/>
    <n v="671.57"/>
    <n v="0"/>
    <n v="0.73599400000000004"/>
    <x v="7"/>
  </r>
  <r>
    <x v="9"/>
    <n v="3"/>
    <x v="3"/>
    <n v="5118.0030800000004"/>
    <s v="47"/>
    <n v="9023.94"/>
    <n v="9023.94"/>
    <n v="0"/>
    <n v="5118.0030800000004"/>
    <x v="7"/>
  </r>
  <r>
    <x v="9"/>
    <n v="1"/>
    <x v="1"/>
    <n v="8.4857000000000002E-2"/>
    <s v="55"/>
    <n v="885.95"/>
    <n v="885.95"/>
    <n v="0"/>
    <n v="8.4857000000000002E-2"/>
    <x v="9"/>
  </r>
  <r>
    <x v="9"/>
    <n v="2"/>
    <x v="2"/>
    <n v="47.634895"/>
    <s v="55"/>
    <n v="534.97"/>
    <n v="534.97"/>
    <n v="0"/>
    <n v="47.634895"/>
    <x v="9"/>
  </r>
  <r>
    <x v="9"/>
    <n v="3"/>
    <x v="3"/>
    <n v="21614.152316"/>
    <s v="56"/>
    <n v="29143.89"/>
    <n v="29143.89"/>
    <n v="0"/>
    <n v="21614.152316"/>
    <x v="9"/>
  </r>
  <r>
    <x v="9"/>
    <s v=""/>
    <x v="0"/>
    <n v="0"/>
    <s v="61"/>
    <n v="0"/>
    <n v="0"/>
    <n v="0"/>
    <n v="0"/>
    <x v="10"/>
  </r>
  <r>
    <x v="9"/>
    <n v="1"/>
    <x v="1"/>
    <n v="180.68601200000001"/>
    <s v="66"/>
    <n v="60038.51"/>
    <n v="60038.51"/>
    <n v="0"/>
    <n v="180.68601200000001"/>
    <x v="11"/>
  </r>
  <r>
    <x v="9"/>
    <n v="2"/>
    <x v="2"/>
    <n v="3912.6160570000002"/>
    <s v="66"/>
    <n v="35813.629999999997"/>
    <n v="35813.629999999997"/>
    <n v="0"/>
    <n v="3912.6160570000002"/>
    <x v="11"/>
  </r>
  <r>
    <x v="9"/>
    <s v=""/>
    <x v="0"/>
    <n v="0"/>
    <s v="73"/>
    <n v="0"/>
    <n v="0"/>
    <n v="0"/>
    <n v="0"/>
    <x v="13"/>
  </r>
  <r>
    <x v="9"/>
    <n v="1"/>
    <x v="1"/>
    <n v="3.0352000000000001E-2"/>
    <s v="74"/>
    <n v="570.33000000000004"/>
    <n v="570.33000000000004"/>
    <n v="0"/>
    <n v="3.0352000000000001E-2"/>
    <x v="13"/>
  </r>
  <r>
    <x v="9"/>
    <n v="1"/>
    <x v="1"/>
    <n v="64.646572000000006"/>
    <s v="81"/>
    <n v="14363.07"/>
    <n v="14363.07"/>
    <n v="0"/>
    <n v="64.646572000000006"/>
    <x v="14"/>
  </r>
  <r>
    <x v="9"/>
    <n v="3"/>
    <x v="3"/>
    <n v="677.16"/>
    <s v="85"/>
    <n v="677.16"/>
    <n v="677.16"/>
    <n v="0"/>
    <n v="677.16"/>
    <x v="16"/>
  </r>
  <r>
    <x v="9"/>
    <n v="2"/>
    <x v="2"/>
    <n v="1252.62562"/>
    <s v="86"/>
    <n v="11055.15"/>
    <n v="11055.15"/>
    <n v="0"/>
    <n v="1252.62562"/>
    <x v="17"/>
  </r>
  <r>
    <x v="9"/>
    <n v="1"/>
    <x v="1"/>
    <n v="0.60185299999999997"/>
    <s v="96"/>
    <n v="3045.89"/>
    <n v="3045.89"/>
    <n v="0"/>
    <n v="0.60185299999999997"/>
    <x v="19"/>
  </r>
  <r>
    <x v="9"/>
    <n v="3"/>
    <x v="3"/>
    <n v="8706.3752910000003"/>
    <s v="99"/>
    <n v="11409.41"/>
    <n v="11409.41"/>
    <n v="0"/>
    <n v="8706.3752910000003"/>
    <x v="21"/>
  </r>
  <r>
    <x v="10"/>
    <s v=""/>
    <x v="0"/>
    <n v="0"/>
    <s v=""/>
    <n v="0"/>
    <n v="0"/>
    <n v="0"/>
    <n v="0"/>
    <x v="0"/>
  </r>
  <r>
    <x v="10"/>
    <n v="1"/>
    <x v="1"/>
    <n v="1739916.1148478801"/>
    <s v=""/>
    <n v="342406653.69575399"/>
    <n v="116001843.17197999"/>
    <n v="537064738.75493395"/>
    <n v="1739916.1148478801"/>
    <x v="0"/>
  </r>
  <r>
    <x v="10"/>
    <n v="1"/>
    <x v="2"/>
    <n v="343.73256199999997"/>
    <s v=""/>
    <n v="80592.53"/>
    <n v="80592.53"/>
    <n v="0"/>
    <n v="8713.5450308215204"/>
    <x v="0"/>
  </r>
  <r>
    <x v="10"/>
    <n v="2"/>
    <x v="2"/>
    <n v="4719315.2683610199"/>
    <s v=""/>
    <n v="43841318.410417102"/>
    <n v="32931137.2797103"/>
    <n v="27124863.499999899"/>
    <n v="4719315.2683610199"/>
    <x v="0"/>
  </r>
  <r>
    <x v="10"/>
    <n v="3"/>
    <x v="3"/>
    <n v="12458318.065302899"/>
    <s v=""/>
    <n v="18401806.4926068"/>
    <n v="18041910.9306067"/>
    <n v="2150788.16"/>
    <n v="12458318.065302899"/>
    <x v="0"/>
  </r>
  <r>
    <x v="10"/>
    <s v=""/>
    <x v="0"/>
    <n v="0"/>
    <s v="01"/>
    <n v="0"/>
    <n v="0"/>
    <n v="0"/>
    <n v="0"/>
    <x v="1"/>
  </r>
  <r>
    <x v="10"/>
    <n v="1"/>
    <x v="1"/>
    <n v="89.149693999999997"/>
    <s v="01"/>
    <n v="18277.367789"/>
    <n v="17319.05"/>
    <n v="0"/>
    <n v="89.149693999999997"/>
    <x v="1"/>
  </r>
  <r>
    <x v="10"/>
    <n v="2"/>
    <x v="2"/>
    <n v="2010.253694"/>
    <s v="01"/>
    <n v="21865.471545"/>
    <n v="20421.66"/>
    <n v="0"/>
    <n v="2010.253694"/>
    <x v="1"/>
  </r>
  <r>
    <x v="10"/>
    <n v="3"/>
    <x v="3"/>
    <n v="7573.7590680000003"/>
    <s v="01"/>
    <n v="8020.3959999999997"/>
    <n v="7046.18"/>
    <n v="4871.08"/>
    <n v="7573.7590680000003"/>
    <x v="1"/>
  </r>
  <r>
    <x v="10"/>
    <n v="3"/>
    <x v="3"/>
    <n v="1072.18"/>
    <s v="02"/>
    <n v="1072.18"/>
    <n v="1072.18"/>
    <n v="0"/>
    <n v="1072.18"/>
    <x v="1"/>
  </r>
  <r>
    <x v="10"/>
    <n v="2"/>
    <x v="2"/>
    <n v="11.638560999999999"/>
    <s v="03"/>
    <n v="39.06"/>
    <n v="39.06"/>
    <n v="0"/>
    <n v="11.638560999999999"/>
    <x v="1"/>
  </r>
  <r>
    <x v="10"/>
    <n v="3"/>
    <x v="3"/>
    <n v="8.82"/>
    <s v="08"/>
    <n v="8.82"/>
    <n v="8.82"/>
    <n v="0"/>
    <n v="8.82"/>
    <x v="2"/>
  </r>
  <r>
    <x v="10"/>
    <n v="1"/>
    <x v="1"/>
    <n v="89.343963000000002"/>
    <s v="10"/>
    <n v="18404.66"/>
    <n v="17569.66"/>
    <n v="2500"/>
    <n v="89.343963000000002"/>
    <x v="3"/>
  </r>
  <r>
    <x v="10"/>
    <n v="2"/>
    <x v="2"/>
    <n v="64.967894999999999"/>
    <s v="10"/>
    <n v="232.21"/>
    <n v="232.21"/>
    <n v="0"/>
    <n v="64.967894999999999"/>
    <x v="3"/>
  </r>
  <r>
    <x v="10"/>
    <n v="3"/>
    <x v="3"/>
    <n v="8785.3886039999998"/>
    <s v="10"/>
    <n v="16497.61"/>
    <n v="16497.61"/>
    <n v="0"/>
    <n v="8785.3886039999998"/>
    <x v="3"/>
  </r>
  <r>
    <x v="10"/>
    <s v=""/>
    <x v="0"/>
    <n v="0"/>
    <s v="13"/>
    <n v="0"/>
    <n v="0"/>
    <n v="0"/>
    <n v="0"/>
    <x v="3"/>
  </r>
  <r>
    <x v="10"/>
    <n v="2"/>
    <x v="2"/>
    <n v="15.450651000000001"/>
    <s v="13"/>
    <n v="78.53"/>
    <n v="78.53"/>
    <n v="0"/>
    <n v="15.450651000000001"/>
    <x v="3"/>
  </r>
  <r>
    <x v="10"/>
    <n v="3"/>
    <x v="3"/>
    <n v="231.53"/>
    <s v="13"/>
    <n v="231.53"/>
    <n v="231.53"/>
    <n v="0"/>
    <n v="231.53"/>
    <x v="3"/>
  </r>
  <r>
    <x v="10"/>
    <s v=""/>
    <x v="0"/>
    <n v="0"/>
    <s v="14"/>
    <n v="0"/>
    <n v="0"/>
    <n v="0"/>
    <n v="0"/>
    <x v="3"/>
  </r>
  <r>
    <x v="10"/>
    <n v="2"/>
    <x v="2"/>
    <n v="0.12860099999999999"/>
    <s v="14"/>
    <n v="0.32"/>
    <n v="0.32"/>
    <n v="0"/>
    <n v="0.12860099999999999"/>
    <x v="3"/>
  </r>
  <r>
    <x v="10"/>
    <n v="3"/>
    <x v="3"/>
    <n v="1670.21"/>
    <s v="14"/>
    <n v="1670.21"/>
    <n v="1670.21"/>
    <n v="0"/>
    <n v="1670.21"/>
    <x v="3"/>
  </r>
  <r>
    <x v="10"/>
    <s v=""/>
    <x v="0"/>
    <n v="0"/>
    <s v="15"/>
    <n v="0"/>
    <n v="0"/>
    <n v="0"/>
    <n v="0"/>
    <x v="3"/>
  </r>
  <r>
    <x v="10"/>
    <n v="2"/>
    <x v="2"/>
    <n v="43.172832999999997"/>
    <s v="15"/>
    <n v="96.26"/>
    <n v="96.26"/>
    <n v="0"/>
    <n v="43.172832999999997"/>
    <x v="3"/>
  </r>
  <r>
    <x v="10"/>
    <n v="3"/>
    <x v="3"/>
    <n v="672.69"/>
    <s v="15"/>
    <n v="672.69"/>
    <n v="672.69"/>
    <n v="0"/>
    <n v="672.69"/>
    <x v="3"/>
  </r>
  <r>
    <x v="10"/>
    <s v=""/>
    <x v="0"/>
    <n v="0"/>
    <s v="16"/>
    <n v="0"/>
    <n v="0"/>
    <n v="0"/>
    <n v="0"/>
    <x v="3"/>
  </r>
  <r>
    <x v="10"/>
    <n v="3"/>
    <x v="3"/>
    <n v="190.37"/>
    <s v="16"/>
    <n v="190.37"/>
    <n v="190.37"/>
    <n v="0"/>
    <n v="190.37"/>
    <x v="3"/>
  </r>
  <r>
    <x v="10"/>
    <n v="3"/>
    <x v="3"/>
    <n v="822.84"/>
    <s v="18"/>
    <n v="822.84"/>
    <n v="822.84"/>
    <n v="0"/>
    <n v="822.84"/>
    <x v="3"/>
  </r>
  <r>
    <x v="10"/>
    <n v="3"/>
    <x v="3"/>
    <n v="5580.84"/>
    <s v="19"/>
    <n v="5580.84"/>
    <n v="0"/>
    <n v="27904.2"/>
    <n v="5580.84"/>
    <x v="3"/>
  </r>
  <r>
    <x v="10"/>
    <n v="1"/>
    <x v="1"/>
    <n v="9.4899999999999997E-4"/>
    <s v="22"/>
    <n v="0.08"/>
    <n v="0.08"/>
    <n v="0"/>
    <n v="9.4899999999999997E-4"/>
    <x v="3"/>
  </r>
  <r>
    <x v="10"/>
    <n v="3"/>
    <x v="3"/>
    <n v="0.24"/>
    <s v="22"/>
    <n v="0.24"/>
    <n v="0.24"/>
    <n v="0"/>
    <n v="0.24"/>
    <x v="3"/>
  </r>
  <r>
    <x v="10"/>
    <s v=""/>
    <x v="0"/>
    <n v="0"/>
    <s v="24"/>
    <n v="0"/>
    <n v="0"/>
    <n v="0"/>
    <n v="0"/>
    <x v="3"/>
  </r>
  <r>
    <x v="10"/>
    <s v=""/>
    <x v="0"/>
    <n v="0"/>
    <s v="25"/>
    <n v="0"/>
    <n v="0"/>
    <n v="0"/>
    <n v="0"/>
    <x v="3"/>
  </r>
  <r>
    <x v="10"/>
    <n v="2"/>
    <x v="2"/>
    <n v="0.109347"/>
    <s v="25"/>
    <n v="0.34"/>
    <n v="0.34"/>
    <n v="0"/>
    <n v="0.109347"/>
    <x v="3"/>
  </r>
  <r>
    <x v="10"/>
    <n v="3"/>
    <x v="3"/>
    <n v="461.18"/>
    <s v="25"/>
    <n v="461.18"/>
    <n v="461.18"/>
    <n v="0"/>
    <n v="461.18"/>
    <x v="3"/>
  </r>
  <r>
    <x v="10"/>
    <n v="3"/>
    <x v="3"/>
    <n v="1274.284735"/>
    <s v="28"/>
    <n v="1344.87"/>
    <n v="1344.87"/>
    <n v="0"/>
    <n v="1274.284735"/>
    <x v="3"/>
  </r>
  <r>
    <x v="10"/>
    <n v="3"/>
    <x v="3"/>
    <n v="55.05"/>
    <s v="29"/>
    <n v="55.05"/>
    <n v="55.05"/>
    <n v="444.95"/>
    <n v="55.05"/>
    <x v="3"/>
  </r>
  <r>
    <x v="10"/>
    <n v="3"/>
    <x v="3"/>
    <n v="51.65"/>
    <s v="30"/>
    <n v="51.65"/>
    <n v="51.65"/>
    <n v="0"/>
    <n v="51.65"/>
    <x v="3"/>
  </r>
  <r>
    <x v="10"/>
    <s v=""/>
    <x v="0"/>
    <n v="0"/>
    <s v="31"/>
    <n v="0"/>
    <n v="0"/>
    <n v="0"/>
    <n v="0"/>
    <x v="3"/>
  </r>
  <r>
    <x v="10"/>
    <n v="1"/>
    <x v="1"/>
    <n v="2.2550000000000001E-3"/>
    <s v="31"/>
    <n v="0.19"/>
    <n v="0.19"/>
    <n v="0"/>
    <n v="2.2550000000000001E-3"/>
    <x v="3"/>
  </r>
  <r>
    <x v="10"/>
    <n v="2"/>
    <x v="2"/>
    <n v="37.785800999999999"/>
    <s v="31"/>
    <n v="83.59"/>
    <n v="83.59"/>
    <n v="0"/>
    <n v="37.785800999999999"/>
    <x v="3"/>
  </r>
  <r>
    <x v="10"/>
    <n v="3"/>
    <x v="3"/>
    <n v="11120.534151"/>
    <s v="31"/>
    <n v="15551.33"/>
    <n v="15551.33"/>
    <n v="0"/>
    <n v="11120.534151"/>
    <x v="3"/>
  </r>
  <r>
    <x v="10"/>
    <n v="2"/>
    <x v="2"/>
    <n v="0.50171200000000005"/>
    <s v="32"/>
    <n v="1.56"/>
    <n v="1.56"/>
    <n v="0"/>
    <n v="0.50171200000000005"/>
    <x v="3"/>
  </r>
  <r>
    <x v="10"/>
    <n v="3"/>
    <x v="3"/>
    <n v="83.06"/>
    <s v="32"/>
    <n v="83.06"/>
    <n v="83.06"/>
    <n v="0"/>
    <n v="83.06"/>
    <x v="3"/>
  </r>
  <r>
    <x v="10"/>
    <s v=""/>
    <x v="0"/>
    <n v="0"/>
    <s v="41"/>
    <n v="0"/>
    <n v="0"/>
    <n v="0"/>
    <n v="0"/>
    <x v="6"/>
  </r>
  <r>
    <x v="10"/>
    <n v="1"/>
    <x v="1"/>
    <n v="0.27327000000000001"/>
    <s v="41"/>
    <n v="304.80849000000001"/>
    <n v="0"/>
    <n v="321.02"/>
    <n v="0.27327000000000001"/>
    <x v="6"/>
  </r>
  <r>
    <x v="10"/>
    <n v="2"/>
    <x v="2"/>
    <n v="83.735839999999996"/>
    <s v="41"/>
    <n v="228.54"/>
    <n v="228.54"/>
    <n v="0"/>
    <n v="83.735839999999996"/>
    <x v="6"/>
  </r>
  <r>
    <x v="10"/>
    <n v="3"/>
    <x v="3"/>
    <n v="128616.15399999999"/>
    <s v="41"/>
    <n v="128616.15399999999"/>
    <n v="15374.14"/>
    <n v="239032.23"/>
    <n v="128616.15399999999"/>
    <x v="6"/>
  </r>
  <r>
    <x v="10"/>
    <n v="1"/>
    <x v="1"/>
    <n v="0.77729599999999999"/>
    <s v="42"/>
    <n v="915.5"/>
    <n v="0"/>
    <n v="2500"/>
    <n v="0.77729599999999999"/>
    <x v="6"/>
  </r>
  <r>
    <x v="10"/>
    <n v="2"/>
    <x v="2"/>
    <n v="4960.2843659999999"/>
    <s v="42"/>
    <n v="24044.817999999999"/>
    <n v="238.46"/>
    <n v="119031.79"/>
    <n v="4960.2843659999999"/>
    <x v="6"/>
  </r>
  <r>
    <x v="10"/>
    <n v="3"/>
    <x v="3"/>
    <n v="70.83"/>
    <s v="42"/>
    <n v="70.83"/>
    <n v="70.83"/>
    <n v="870.04"/>
    <n v="70.83"/>
    <x v="6"/>
  </r>
  <r>
    <x v="10"/>
    <s v=""/>
    <x v="0"/>
    <n v="0"/>
    <s v="43"/>
    <n v="0"/>
    <n v="0"/>
    <n v="0"/>
    <n v="0"/>
    <x v="6"/>
  </r>
  <r>
    <x v="10"/>
    <n v="1"/>
    <x v="1"/>
    <n v="3.3263000000000001E-2"/>
    <s v="43"/>
    <n v="1.01"/>
    <n v="1.01"/>
    <n v="0"/>
    <n v="3.3263000000000001E-2"/>
    <x v="6"/>
  </r>
  <r>
    <x v="10"/>
    <n v="2"/>
    <x v="2"/>
    <n v="19.862254"/>
    <s v="43"/>
    <n v="67.58"/>
    <n v="67.58"/>
    <n v="0"/>
    <n v="19.862254"/>
    <x v="6"/>
  </r>
  <r>
    <x v="10"/>
    <n v="3"/>
    <x v="3"/>
    <n v="8564.9603509999997"/>
    <s v="43"/>
    <n v="11348.7"/>
    <n v="11348.7"/>
    <n v="0"/>
    <n v="8564.9603509999997"/>
    <x v="6"/>
  </r>
  <r>
    <x v="10"/>
    <s v=""/>
    <x v="0"/>
    <n v="0"/>
    <s v="45"/>
    <n v="0"/>
    <n v="0"/>
    <n v="0"/>
    <n v="0"/>
    <x v="7"/>
  </r>
  <r>
    <x v="10"/>
    <n v="1"/>
    <x v="1"/>
    <n v="1.303893"/>
    <s v="45"/>
    <n v="5282.8634540000003"/>
    <n v="0"/>
    <n v="14426.17"/>
    <n v="1.303893"/>
    <x v="7"/>
  </r>
  <r>
    <x v="10"/>
    <n v="2"/>
    <x v="2"/>
    <n v="37.096634999999999"/>
    <s v="45"/>
    <n v="134.01"/>
    <n v="134.01"/>
    <n v="0"/>
    <n v="37.096634999999999"/>
    <x v="7"/>
  </r>
  <r>
    <x v="10"/>
    <n v="3"/>
    <x v="3"/>
    <n v="6756.4297839999999"/>
    <s v="45"/>
    <n v="6887.84"/>
    <n v="1899.86"/>
    <n v="9975.9599999999991"/>
    <n v="6756.4297839999999"/>
    <x v="7"/>
  </r>
  <r>
    <x v="10"/>
    <s v=""/>
    <x v="0"/>
    <n v="0"/>
    <s v="46"/>
    <n v="0"/>
    <n v="0"/>
    <n v="0"/>
    <n v="0"/>
    <x v="7"/>
  </r>
  <r>
    <x v="10"/>
    <n v="1"/>
    <x v="1"/>
    <n v="9.333005"/>
    <s v="46"/>
    <n v="2707.1767340000001"/>
    <n v="0"/>
    <n v="6156.57"/>
    <n v="9.333005"/>
    <x v="7"/>
  </r>
  <r>
    <x v="10"/>
    <n v="2"/>
    <x v="2"/>
    <n v="37.43806"/>
    <s v="46"/>
    <n v="82.85"/>
    <n v="82.85"/>
    <n v="0"/>
    <n v="37.43806"/>
    <x v="7"/>
  </r>
  <r>
    <x v="10"/>
    <n v="3"/>
    <x v="3"/>
    <n v="265583.56262500002"/>
    <s v="46"/>
    <n v="265866.486286"/>
    <n v="265866.486286"/>
    <n v="24.58"/>
    <n v="265583.56262500002"/>
    <x v="7"/>
  </r>
  <r>
    <x v="10"/>
    <s v=""/>
    <x v="0"/>
    <n v="0"/>
    <s v="47"/>
    <n v="0"/>
    <n v="0"/>
    <n v="0"/>
    <n v="0"/>
    <x v="7"/>
  </r>
  <r>
    <x v="10"/>
    <n v="1"/>
    <x v="1"/>
    <n v="146.52836199999999"/>
    <s v="47"/>
    <n v="235846.104926"/>
    <n v="234735.66"/>
    <n v="1786.33"/>
    <n v="146.52836199999999"/>
    <x v="7"/>
  </r>
  <r>
    <x v="10"/>
    <n v="2"/>
    <x v="2"/>
    <n v="5517.1749019999997"/>
    <s v="47"/>
    <n v="20969.187000000002"/>
    <n v="20896.740000000002"/>
    <n v="30"/>
    <n v="5517.1749019999997"/>
    <x v="7"/>
  </r>
  <r>
    <x v="10"/>
    <n v="3"/>
    <x v="3"/>
    <n v="116503.755456"/>
    <s v="47"/>
    <n v="139607.62"/>
    <n v="139607.62"/>
    <n v="0"/>
    <n v="116503.755456"/>
    <x v="7"/>
  </r>
  <r>
    <x v="10"/>
    <n v="2"/>
    <x v="2"/>
    <n v="9.1546260000000004"/>
    <s v="49"/>
    <n v="46"/>
    <n v="46"/>
    <n v="0"/>
    <n v="9.1546260000000004"/>
    <x v="8"/>
  </r>
  <r>
    <x v="10"/>
    <n v="3"/>
    <x v="3"/>
    <n v="243.25"/>
    <s v="49"/>
    <n v="243.25"/>
    <n v="243.25"/>
    <n v="1.26"/>
    <n v="243.25"/>
    <x v="8"/>
  </r>
  <r>
    <x v="10"/>
    <s v=""/>
    <x v="0"/>
    <n v="0"/>
    <s v="50"/>
    <n v="0"/>
    <n v="0"/>
    <n v="0"/>
    <n v="0"/>
    <x v="8"/>
  </r>
  <r>
    <x v="10"/>
    <n v="3"/>
    <x v="3"/>
    <n v="7.0000000000000007E-2"/>
    <s v="50"/>
    <n v="7.0000000000000007E-2"/>
    <n v="7.0000000000000007E-2"/>
    <n v="0"/>
    <n v="7.0000000000000007E-2"/>
    <x v="8"/>
  </r>
  <r>
    <x v="10"/>
    <n v="2"/>
    <x v="2"/>
    <n v="36948.607743"/>
    <s v="52"/>
    <n v="179137.35"/>
    <n v="32.67"/>
    <n v="179104.68"/>
    <n v="36948.607743"/>
    <x v="8"/>
  </r>
  <r>
    <x v="10"/>
    <n v="2"/>
    <x v="2"/>
    <n v="8.9463980000000003"/>
    <s v="53"/>
    <n v="20.87"/>
    <n v="20.87"/>
    <n v="0"/>
    <n v="8.9463980000000003"/>
    <x v="8"/>
  </r>
  <r>
    <x v="10"/>
    <n v="1"/>
    <x v="1"/>
    <n v="0.72164300000000003"/>
    <s v="55"/>
    <n v="1164.93"/>
    <n v="0.03"/>
    <n v="2749.4"/>
    <n v="0.72164300000000003"/>
    <x v="9"/>
  </r>
  <r>
    <x v="10"/>
    <n v="2"/>
    <x v="2"/>
    <n v="6.9714039999999997"/>
    <s v="55"/>
    <n v="60.95"/>
    <n v="60.95"/>
    <n v="0"/>
    <n v="6.9714039999999997"/>
    <x v="9"/>
  </r>
  <r>
    <x v="10"/>
    <n v="3"/>
    <x v="3"/>
    <n v="267.83999999999997"/>
    <s v="55"/>
    <n v="267.83999999999997"/>
    <n v="267.83999999999997"/>
    <n v="0"/>
    <n v="267.83999999999997"/>
    <x v="9"/>
  </r>
  <r>
    <x v="10"/>
    <s v=""/>
    <x v="0"/>
    <n v="0"/>
    <s v="56"/>
    <n v="0"/>
    <n v="0"/>
    <n v="0"/>
    <n v="0"/>
    <x v="9"/>
  </r>
  <r>
    <x v="10"/>
    <n v="1"/>
    <x v="1"/>
    <n v="81.585975000000005"/>
    <s v="56"/>
    <n v="16521.915495000001"/>
    <n v="15963.21"/>
    <n v="588.01"/>
    <n v="81.585975000000005"/>
    <x v="9"/>
  </r>
  <r>
    <x v="10"/>
    <n v="2"/>
    <x v="2"/>
    <n v="1628.738192"/>
    <s v="56"/>
    <n v="9191.7000000000007"/>
    <n v="9187.26"/>
    <n v="0"/>
    <n v="1628.738192"/>
    <x v="9"/>
  </r>
  <r>
    <x v="10"/>
    <n v="3"/>
    <x v="3"/>
    <n v="27293.589760999999"/>
    <s v="56"/>
    <n v="43206.97"/>
    <n v="43206.97"/>
    <n v="0"/>
    <n v="27293.589760999999"/>
    <x v="9"/>
  </r>
  <r>
    <x v="10"/>
    <n v="2"/>
    <x v="2"/>
    <n v="157.88783000000001"/>
    <s v="58"/>
    <n v="765.69"/>
    <n v="765.69"/>
    <n v="0"/>
    <n v="157.88783000000001"/>
    <x v="10"/>
  </r>
  <r>
    <x v="10"/>
    <n v="2"/>
    <x v="2"/>
    <n v="10.134022"/>
    <s v="59"/>
    <n v="23.72"/>
    <n v="23.72"/>
    <n v="0"/>
    <n v="10.134022"/>
    <x v="10"/>
  </r>
  <r>
    <x v="10"/>
    <n v="3"/>
    <x v="3"/>
    <n v="871.28"/>
    <s v="61"/>
    <n v="871.28"/>
    <n v="871.28"/>
    <n v="0"/>
    <n v="871.28"/>
    <x v="10"/>
  </r>
  <r>
    <x v="10"/>
    <n v="3"/>
    <x v="3"/>
    <n v="27.25"/>
    <s v="62"/>
    <n v="27.25"/>
    <n v="27.25"/>
    <n v="0"/>
    <n v="27.25"/>
    <x v="10"/>
  </r>
  <r>
    <x v="10"/>
    <n v="3"/>
    <x v="3"/>
    <n v="25.5"/>
    <s v="63"/>
    <n v="25.5"/>
    <n v="25.5"/>
    <n v="0"/>
    <n v="25.5"/>
    <x v="10"/>
  </r>
  <r>
    <x v="10"/>
    <n v="1"/>
    <x v="1"/>
    <n v="0.42747499999999999"/>
    <s v="64"/>
    <n v="1731.9612099999999"/>
    <n v="0"/>
    <n v="4729.55"/>
    <n v="0.42747499999999999"/>
    <x v="11"/>
  </r>
  <r>
    <x v="10"/>
    <n v="3"/>
    <x v="3"/>
    <n v="949.99"/>
    <s v="64"/>
    <n v="949.99"/>
    <n v="949.99"/>
    <n v="0"/>
    <n v="949.99"/>
    <x v="11"/>
  </r>
  <r>
    <x v="10"/>
    <n v="1"/>
    <x v="1"/>
    <n v="65.834073000000004"/>
    <s v="65"/>
    <n v="2594.6113799999998"/>
    <n v="3009.99"/>
    <n v="7.69"/>
    <n v="65.834073000000004"/>
    <x v="11"/>
  </r>
  <r>
    <x v="10"/>
    <n v="1"/>
    <x v="1"/>
    <n v="108.3364"/>
    <s v="66"/>
    <n v="60861.254666000001"/>
    <n v="38998.6"/>
    <n v="58900.43"/>
    <n v="108.3364"/>
    <x v="11"/>
  </r>
  <r>
    <x v="10"/>
    <n v="2"/>
    <x v="2"/>
    <n v="56.618163000000003"/>
    <s v="66"/>
    <n v="136.36000000000001"/>
    <n v="136.36000000000001"/>
    <n v="0"/>
    <n v="56.618163000000003"/>
    <x v="11"/>
  </r>
  <r>
    <x v="10"/>
    <n v="3"/>
    <x v="3"/>
    <n v="43.92"/>
    <s v="66"/>
    <n v="43.92"/>
    <n v="43.92"/>
    <n v="0"/>
    <n v="43.92"/>
    <x v="11"/>
  </r>
  <r>
    <x v="10"/>
    <n v="2"/>
    <x v="2"/>
    <n v="20.330573999999999"/>
    <s v="68"/>
    <n v="48.25"/>
    <n v="48.25"/>
    <n v="0"/>
    <n v="20.330573999999999"/>
    <x v="12"/>
  </r>
  <r>
    <x v="10"/>
    <n v="3"/>
    <x v="3"/>
    <n v="255.43"/>
    <s v="68"/>
    <n v="255.43"/>
    <n v="255.43"/>
    <n v="0"/>
    <n v="255.43"/>
    <x v="12"/>
  </r>
  <r>
    <x v="10"/>
    <n v="1"/>
    <x v="1"/>
    <n v="3.5599999999999998E-4"/>
    <s v="69"/>
    <n v="0.03"/>
    <n v="0.03"/>
    <n v="0"/>
    <n v="3.5599999999999998E-4"/>
    <x v="13"/>
  </r>
  <r>
    <x v="10"/>
    <n v="3"/>
    <x v="3"/>
    <n v="159.9"/>
    <s v="69"/>
    <n v="159.9"/>
    <n v="159.9"/>
    <n v="0"/>
    <n v="159.9"/>
    <x v="13"/>
  </r>
  <r>
    <x v="10"/>
    <n v="1"/>
    <x v="1"/>
    <n v="7.9770120000000002"/>
    <s v="70"/>
    <n v="672.7"/>
    <n v="0.1"/>
    <n v="1000"/>
    <n v="7.9770120000000002"/>
    <x v="13"/>
  </r>
  <r>
    <x v="10"/>
    <n v="3"/>
    <x v="3"/>
    <n v="292.31"/>
    <s v="70"/>
    <n v="292.31"/>
    <n v="292.31"/>
    <n v="0"/>
    <n v="292.31"/>
    <x v="13"/>
  </r>
  <r>
    <x v="10"/>
    <n v="3"/>
    <x v="3"/>
    <n v="14.09"/>
    <s v="71"/>
    <n v="14.09"/>
    <n v="14.09"/>
    <n v="0"/>
    <n v="14.09"/>
    <x v="13"/>
  </r>
  <r>
    <x v="10"/>
    <s v=""/>
    <x v="0"/>
    <n v="0"/>
    <s v="73"/>
    <n v="0"/>
    <n v="0"/>
    <n v="0"/>
    <n v="0"/>
    <x v="13"/>
  </r>
  <r>
    <x v="10"/>
    <n v="1"/>
    <x v="1"/>
    <n v="0.71455599999999997"/>
    <s v="73"/>
    <n v="797.02331400000003"/>
    <n v="0"/>
    <n v="2176.4699999999998"/>
    <n v="0.71455599999999997"/>
    <x v="13"/>
  </r>
  <r>
    <x v="10"/>
    <n v="3"/>
    <x v="3"/>
    <n v="191.08"/>
    <s v="73"/>
    <n v="191.08"/>
    <n v="191.08"/>
    <n v="0"/>
    <n v="191.08"/>
    <x v="13"/>
  </r>
  <r>
    <x v="10"/>
    <n v="1"/>
    <x v="1"/>
    <n v="0.12361900000000001"/>
    <s v="74"/>
    <n v="528.87149999999997"/>
    <n v="0"/>
    <n v="557"/>
    <n v="0.12361900000000001"/>
    <x v="13"/>
  </r>
  <r>
    <x v="10"/>
    <n v="2"/>
    <x v="2"/>
    <n v="15.459426000000001"/>
    <s v="74"/>
    <n v="52.88"/>
    <n v="52.88"/>
    <n v="0"/>
    <n v="15.459426000000001"/>
    <x v="13"/>
  </r>
  <r>
    <x v="10"/>
    <n v="3"/>
    <x v="3"/>
    <n v="5214.8900000000003"/>
    <s v="74"/>
    <n v="5214.8900000000003"/>
    <n v="214.89"/>
    <n v="25000"/>
    <n v="5214.8900000000003"/>
    <x v="13"/>
  </r>
  <r>
    <x v="10"/>
    <n v="3"/>
    <x v="3"/>
    <n v="14.02"/>
    <s v="79"/>
    <n v="14.02"/>
    <n v="14.02"/>
    <n v="0"/>
    <n v="14.02"/>
    <x v="14"/>
  </r>
  <r>
    <x v="10"/>
    <n v="3"/>
    <x v="3"/>
    <n v="34.909999999999997"/>
    <s v="80"/>
    <n v="34.909999999999997"/>
    <n v="34.909999999999997"/>
    <n v="0"/>
    <n v="34.909999999999997"/>
    <x v="14"/>
  </r>
  <r>
    <x v="10"/>
    <n v="3"/>
    <x v="3"/>
    <n v="49.24"/>
    <s v="81"/>
    <n v="49.24"/>
    <n v="49.24"/>
    <n v="0"/>
    <n v="49.24"/>
    <x v="14"/>
  </r>
  <r>
    <x v="10"/>
    <s v=""/>
    <x v="0"/>
    <n v="0"/>
    <s v="82"/>
    <n v="0"/>
    <n v="0"/>
    <n v="0"/>
    <n v="0"/>
    <x v="14"/>
  </r>
  <r>
    <x v="10"/>
    <n v="1"/>
    <x v="1"/>
    <n v="2.786718"/>
    <s v="82"/>
    <n v="634.50662"/>
    <n v="0"/>
    <n v="643.55999999999995"/>
    <n v="2.786718"/>
    <x v="14"/>
  </r>
  <r>
    <x v="10"/>
    <n v="2"/>
    <x v="2"/>
    <n v="9.0139530000000008"/>
    <s v="82"/>
    <n v="21.15"/>
    <n v="21.15"/>
    <n v="0"/>
    <n v="9.0139530000000008"/>
    <x v="14"/>
  </r>
  <r>
    <x v="10"/>
    <n v="3"/>
    <x v="3"/>
    <n v="102.24"/>
    <s v="82"/>
    <n v="102.24"/>
    <n v="102.24"/>
    <n v="0"/>
    <n v="102.24"/>
    <x v="14"/>
  </r>
  <r>
    <x v="10"/>
    <n v="3"/>
    <x v="3"/>
    <n v="7.42"/>
    <s v="84"/>
    <n v="7.42"/>
    <n v="7.42"/>
    <n v="1504.29"/>
    <n v="7.42"/>
    <x v="15"/>
  </r>
  <r>
    <x v="10"/>
    <n v="3"/>
    <x v="3"/>
    <n v="0"/>
    <s v="85"/>
    <n v="0"/>
    <n v="0"/>
    <n v="1500"/>
    <n v="0"/>
    <x v="16"/>
  </r>
  <r>
    <x v="10"/>
    <n v="1"/>
    <x v="1"/>
    <n v="10.092552"/>
    <s v="86"/>
    <n v="851.10305600000004"/>
    <n v="0.56000000000000005"/>
    <n v="1264.56"/>
    <n v="10.092552"/>
    <x v="17"/>
  </r>
  <r>
    <x v="10"/>
    <n v="3"/>
    <x v="3"/>
    <n v="15.57"/>
    <s v="86"/>
    <n v="15.57"/>
    <n v="15.57"/>
    <n v="0"/>
    <n v="15.57"/>
    <x v="17"/>
  </r>
  <r>
    <x v="10"/>
    <n v="3"/>
    <x v="3"/>
    <n v="41.57"/>
    <s v="87"/>
    <n v="41.57"/>
    <n v="41.57"/>
    <n v="0"/>
    <n v="41.57"/>
    <x v="17"/>
  </r>
  <r>
    <x v="10"/>
    <n v="1"/>
    <x v="1"/>
    <n v="1.048824"/>
    <s v="88"/>
    <n v="238.19157000000001"/>
    <n v="0"/>
    <n v="250.86"/>
    <n v="1.048824"/>
    <x v="17"/>
  </r>
  <r>
    <x v="10"/>
    <n v="1"/>
    <x v="1"/>
    <n v="3.5599999999999998E-4"/>
    <s v="90"/>
    <n v="0.03"/>
    <n v="0.03"/>
    <n v="0"/>
    <n v="3.5599999999999998E-4"/>
    <x v="18"/>
  </r>
  <r>
    <x v="10"/>
    <n v="3"/>
    <x v="3"/>
    <n v="5206.8357130000004"/>
    <s v="93"/>
    <n v="6756.3"/>
    <n v="6756.3"/>
    <n v="0"/>
    <n v="5206.8357130000004"/>
    <x v="18"/>
  </r>
  <r>
    <x v="10"/>
    <n v="3"/>
    <x v="3"/>
    <n v="544.26"/>
    <s v="95"/>
    <n v="544.26"/>
    <n v="544.26"/>
    <n v="0"/>
    <n v="544.26"/>
    <x v="19"/>
  </r>
  <r>
    <x v="10"/>
    <n v="1"/>
    <x v="1"/>
    <n v="1.66E-3"/>
    <s v="96"/>
    <n v="0.14000000000000001"/>
    <n v="0.14000000000000001"/>
    <n v="0"/>
    <n v="1.66E-3"/>
    <x v="19"/>
  </r>
  <r>
    <x v="10"/>
    <n v="2"/>
    <x v="2"/>
    <n v="4224.1627060000001"/>
    <s v="96"/>
    <n v="56099.24"/>
    <n v="52200.29"/>
    <n v="25500"/>
    <n v="4224.1627060000001"/>
    <x v="19"/>
  </r>
  <r>
    <x v="10"/>
    <n v="3"/>
    <x v="3"/>
    <n v="836.28"/>
    <s v="96"/>
    <n v="836.28"/>
    <n v="836.28"/>
    <n v="0"/>
    <n v="836.28"/>
    <x v="19"/>
  </r>
  <r>
    <x v="10"/>
    <n v="3"/>
    <x v="3"/>
    <n v="13.94"/>
    <s v="98"/>
    <n v="13.94"/>
    <n v="13.94"/>
    <n v="0"/>
    <n v="13.94"/>
    <x v="20"/>
  </r>
  <r>
    <x v="10"/>
    <n v="3"/>
    <x v="3"/>
    <n v="502.17"/>
    <s v="99"/>
    <n v="502.17"/>
    <n v="502.17"/>
    <n v="0"/>
    <n v="502.17"/>
    <x v="21"/>
  </r>
  <r>
    <x v="11"/>
    <s v=""/>
    <x v="0"/>
    <n v="0"/>
    <s v=""/>
    <n v="0"/>
    <n v="0"/>
    <n v="0"/>
    <n v="0"/>
    <x v="0"/>
  </r>
  <r>
    <x v="11"/>
    <n v="1"/>
    <x v="1"/>
    <n v="3207123.2710007802"/>
    <s v=""/>
    <n v="693828717.32159495"/>
    <n v="237635667.800183"/>
    <n v="654108561.19971001"/>
    <n v="3207123.2710007802"/>
    <x v="0"/>
  </r>
  <r>
    <x v="11"/>
    <n v="2"/>
    <x v="2"/>
    <n v="16334582.679702001"/>
    <s v=""/>
    <n v="332985102.74397701"/>
    <n v="165943660.340058"/>
    <n v="227746721.99990201"/>
    <n v="16334582.679702001"/>
    <x v="0"/>
  </r>
  <r>
    <x v="11"/>
    <n v="3"/>
    <x v="3"/>
    <n v="24732646.574311901"/>
    <s v=""/>
    <n v="25723111.509999901"/>
    <n v="25702761.809999902"/>
    <n v="2567232.4199999901"/>
    <n v="24732646.574311901"/>
    <x v="0"/>
  </r>
  <r>
    <x v="11"/>
    <n v="1"/>
    <x v="1"/>
    <n v="9.1153720000000007"/>
    <s v="01"/>
    <n v="2631.7108029999999"/>
    <n v="3.13"/>
    <n v="4996.87"/>
    <n v="9.1153720000000007"/>
    <x v="1"/>
  </r>
  <r>
    <x v="11"/>
    <n v="2"/>
    <x v="2"/>
    <n v="9.1414000000000009"/>
    <s v="01"/>
    <n v="170.875462"/>
    <n v="21.22"/>
    <n v="978.78"/>
    <n v="9.1414000000000009"/>
    <x v="1"/>
  </r>
  <r>
    <x v="11"/>
    <n v="3"/>
    <x v="3"/>
    <n v="0"/>
    <s v="01"/>
    <n v="0"/>
    <n v="-181.4"/>
    <n v="4181.3999999999996"/>
    <n v="0"/>
    <x v="1"/>
  </r>
  <r>
    <x v="11"/>
    <n v="1"/>
    <x v="1"/>
    <n v="1.8210519999999999"/>
    <s v="10"/>
    <n v="233.051827"/>
    <n v="4.37"/>
    <n v="1495.63"/>
    <n v="1.8210519999999999"/>
    <x v="3"/>
  </r>
  <r>
    <x v="11"/>
    <n v="2"/>
    <x v="2"/>
    <n v="19.762077000000001"/>
    <s v="10"/>
    <n v="2574.0849840000001"/>
    <n v="6.24"/>
    <n v="3743.76"/>
    <n v="19.762077000000001"/>
    <x v="3"/>
  </r>
  <r>
    <x v="11"/>
    <n v="3"/>
    <x v="3"/>
    <n v="3586.781399"/>
    <s v="15"/>
    <n v="3753.17"/>
    <n v="3753.17"/>
    <n v="0"/>
    <n v="3586.781399"/>
    <x v="3"/>
  </r>
  <r>
    <x v="11"/>
    <n v="1"/>
    <x v="1"/>
    <n v="0.86203700000000005"/>
    <s v="23"/>
    <n v="206.74999199999999"/>
    <n v="3.12"/>
    <n v="296.88"/>
    <n v="0.86203700000000005"/>
    <x v="3"/>
  </r>
  <r>
    <x v="11"/>
    <n v="3"/>
    <x v="3"/>
    <n v="790.94793400000003"/>
    <s v="25"/>
    <n v="925.55"/>
    <n v="925.55"/>
    <n v="0"/>
    <n v="790.94793400000003"/>
    <x v="3"/>
  </r>
  <r>
    <x v="11"/>
    <s v=""/>
    <x v="0"/>
    <n v="0"/>
    <s v="31"/>
    <n v="0"/>
    <n v="0"/>
    <n v="0"/>
    <n v="0"/>
    <x v="3"/>
  </r>
  <r>
    <x v="11"/>
    <n v="1"/>
    <x v="1"/>
    <n v="2.2499820000000001"/>
    <s v="32"/>
    <n v="515.40499199999999"/>
    <n v="3.12"/>
    <n v="746.88"/>
    <n v="2.2499820000000001"/>
    <x v="3"/>
  </r>
  <r>
    <x v="11"/>
    <s v=""/>
    <x v="0"/>
    <n v="0"/>
    <s v="41"/>
    <n v="0"/>
    <n v="0"/>
    <n v="0"/>
    <n v="0"/>
    <x v="6"/>
  </r>
  <r>
    <x v="11"/>
    <n v="1"/>
    <x v="1"/>
    <n v="12.776103000000001"/>
    <s v="41"/>
    <n v="3211.2100230000001"/>
    <n v="2019.57"/>
    <n v="1480.43"/>
    <n v="12.776103000000001"/>
    <x v="6"/>
  </r>
  <r>
    <x v="11"/>
    <n v="3"/>
    <x v="3"/>
    <n v="2699.45"/>
    <s v="41"/>
    <n v="2699.45"/>
    <n v="2699.45"/>
    <n v="0"/>
    <n v="2699.45"/>
    <x v="6"/>
  </r>
  <r>
    <x v="11"/>
    <n v="2"/>
    <x v="2"/>
    <n v="12.686522"/>
    <s v="42"/>
    <n v="14306.372289999999"/>
    <n v="4056.9"/>
    <n v="14943.1"/>
    <n v="12.686522"/>
    <x v="6"/>
  </r>
  <r>
    <x v="11"/>
    <n v="1"/>
    <x v="1"/>
    <n v="0.72007100000000002"/>
    <s v="43"/>
    <n v="686.87999200000002"/>
    <n v="3.12"/>
    <n v="996.88"/>
    <n v="0.72007100000000002"/>
    <x v="6"/>
  </r>
  <r>
    <x v="11"/>
    <n v="2"/>
    <x v="2"/>
    <n v="14.789173999999999"/>
    <s v="43"/>
    <n v="2145.7108199999998"/>
    <n v="280.2"/>
    <n v="2719.8"/>
    <n v="14.789173999999999"/>
    <x v="6"/>
  </r>
  <r>
    <x v="11"/>
    <n v="3"/>
    <x v="3"/>
    <n v="2751.9639790000001"/>
    <s v="43"/>
    <n v="2898.3"/>
    <n v="2898.3"/>
    <n v="746.88"/>
    <n v="2751.9639790000001"/>
    <x v="6"/>
  </r>
  <r>
    <x v="11"/>
    <n v="1"/>
    <x v="1"/>
    <n v="2.2499820000000001"/>
    <s v="45"/>
    <n v="515.40499199999999"/>
    <n v="3.12"/>
    <n v="746.88"/>
    <n v="2.2499820000000001"/>
    <x v="7"/>
  </r>
  <r>
    <x v="11"/>
    <n v="2"/>
    <x v="2"/>
    <n v="754.87671799999998"/>
    <s v="45"/>
    <n v="3218.6406219999999"/>
    <n v="-192.58"/>
    <n v="4692.58"/>
    <n v="754.87671799999998"/>
    <x v="7"/>
  </r>
  <r>
    <x v="11"/>
    <s v=""/>
    <x v="0"/>
    <n v="0"/>
    <s v="46"/>
    <n v="0"/>
    <n v="0"/>
    <n v="0"/>
    <n v="0"/>
    <x v="7"/>
  </r>
  <r>
    <x v="11"/>
    <n v="1"/>
    <x v="1"/>
    <n v="50.007235000000001"/>
    <s v="46"/>
    <n v="1049.268765"/>
    <n v="858.95"/>
    <n v="141.05000000000001"/>
    <n v="50.007235000000001"/>
    <x v="7"/>
  </r>
  <r>
    <x v="11"/>
    <n v="2"/>
    <x v="2"/>
    <n v="23.778635999999999"/>
    <s v="46"/>
    <n v="3444.1443129999998"/>
    <n v="2273.0500000000002"/>
    <n v="1226.95"/>
    <n v="23.778635999999999"/>
    <x v="7"/>
  </r>
  <r>
    <x v="11"/>
    <n v="3"/>
    <x v="3"/>
    <n v="7968.1024170000001"/>
    <s v="46"/>
    <n v="8065.63"/>
    <n v="7619.85"/>
    <n v="6089.99"/>
    <n v="7968.1024170000001"/>
    <x v="7"/>
  </r>
  <r>
    <x v="11"/>
    <s v=""/>
    <x v="0"/>
    <n v="0"/>
    <s v="47"/>
    <n v="0"/>
    <n v="0"/>
    <n v="0"/>
    <n v="0"/>
    <x v="7"/>
  </r>
  <r>
    <x v="11"/>
    <n v="1"/>
    <x v="1"/>
    <n v="2.445764"/>
    <s v="47"/>
    <n v="1691.49233"/>
    <n v="511.42"/>
    <n v="1488.58"/>
    <n v="2.445764"/>
    <x v="7"/>
  </r>
  <r>
    <x v="11"/>
    <n v="2"/>
    <x v="2"/>
    <n v="1176.7982589999999"/>
    <s v="47"/>
    <n v="7001.4768249999997"/>
    <n v="4503.25"/>
    <n v="2762.64"/>
    <n v="1176.7982589999999"/>
    <x v="7"/>
  </r>
  <r>
    <x v="11"/>
    <n v="3"/>
    <x v="3"/>
    <n v="1590.7299169999999"/>
    <s v="47"/>
    <n v="1649.83"/>
    <n v="1649.83"/>
    <n v="0"/>
    <n v="1590.7299169999999"/>
    <x v="7"/>
  </r>
  <r>
    <x v="11"/>
    <s v=""/>
    <x v="0"/>
    <n v="0"/>
    <s v="49"/>
    <n v="0"/>
    <n v="0"/>
    <n v="0"/>
    <n v="0"/>
    <x v="8"/>
  </r>
  <r>
    <x v="11"/>
    <n v="2"/>
    <x v="2"/>
    <n v="411.34754600000002"/>
    <s v="55"/>
    <n v="3316.1792610000002"/>
    <n v="2960.61"/>
    <n v="39.39"/>
    <n v="411.34754600000002"/>
    <x v="9"/>
  </r>
  <r>
    <x v="11"/>
    <n v="1"/>
    <x v="1"/>
    <n v="12.997496"/>
    <s v="56"/>
    <n v="2183.739032"/>
    <n v="261.32"/>
    <n v="4738.68"/>
    <n v="12.997496"/>
    <x v="9"/>
  </r>
  <r>
    <x v="11"/>
    <n v="2"/>
    <x v="2"/>
    <n v="264.199209"/>
    <s v="56"/>
    <n v="659.91421800000001"/>
    <n v="270.31"/>
    <n v="479.69"/>
    <n v="264.199209"/>
    <x v="9"/>
  </r>
  <r>
    <x v="11"/>
    <n v="3"/>
    <x v="3"/>
    <n v="8806.6185519999999"/>
    <s v="56"/>
    <n v="9293.82"/>
    <n v="9293.82"/>
    <n v="296.41000000000003"/>
    <n v="8806.6185519999999"/>
    <x v="9"/>
  </r>
  <r>
    <x v="11"/>
    <s v=""/>
    <x v="0"/>
    <n v="0"/>
    <s v="61"/>
    <n v="0"/>
    <n v="0"/>
    <n v="0"/>
    <n v="0"/>
    <x v="10"/>
  </r>
  <r>
    <x v="11"/>
    <n v="3"/>
    <x v="3"/>
    <n v="0"/>
    <s v="61"/>
    <n v="0"/>
    <n v="-285.22000000000003"/>
    <n v="985.22"/>
    <n v="0"/>
    <x v="10"/>
  </r>
  <r>
    <x v="11"/>
    <n v="1"/>
    <x v="1"/>
    <n v="2.121791"/>
    <s v="64"/>
    <n v="8910.2529400000003"/>
    <n v="4197.3"/>
    <n v="5802.7"/>
    <n v="2.121791"/>
    <x v="11"/>
  </r>
  <r>
    <x v="11"/>
    <n v="1"/>
    <x v="1"/>
    <n v="532.25282100000004"/>
    <s v="66"/>
    <n v="94091.717850999994"/>
    <n v="47277.16"/>
    <n v="64635.519999999997"/>
    <n v="532.25282100000004"/>
    <x v="11"/>
  </r>
  <r>
    <x v="11"/>
    <n v="2"/>
    <x v="2"/>
    <n v="577.44326799999999"/>
    <s v="66"/>
    <n v="22223.268859"/>
    <n v="7991.48"/>
    <n v="19546.150000000001"/>
    <n v="577.44326799999999"/>
    <x v="11"/>
  </r>
  <r>
    <x v="11"/>
    <n v="1"/>
    <x v="1"/>
    <n v="1.7955140000000001"/>
    <s v="68"/>
    <n v="874.49506399999996"/>
    <n v="-24.96"/>
    <n v="1274.96"/>
    <n v="1.7955140000000001"/>
    <x v="12"/>
  </r>
  <r>
    <x v="11"/>
    <n v="3"/>
    <x v="3"/>
    <n v="0"/>
    <s v="68"/>
    <n v="0"/>
    <n v="-123.45"/>
    <n v="5123.45"/>
    <n v="0"/>
    <x v="12"/>
  </r>
  <r>
    <x v="11"/>
    <n v="1"/>
    <x v="1"/>
    <n v="0.42954100000000001"/>
    <s v="69"/>
    <n v="1908.6052520000001"/>
    <n v="1513.34"/>
    <n v="486.66"/>
    <n v="0.42954100000000001"/>
    <x v="13"/>
  </r>
  <r>
    <x v="11"/>
    <n v="2"/>
    <x v="2"/>
    <n v="16.520098999999998"/>
    <s v="70"/>
    <n v="2404.9713219999999"/>
    <n v="1993.99"/>
    <n v="506.01"/>
    <n v="16.520098999999998"/>
    <x v="13"/>
  </r>
  <r>
    <x v="11"/>
    <n v="1"/>
    <x v="1"/>
    <n v="50.966295000000002"/>
    <s v="74"/>
    <n v="685.9"/>
    <n v="0"/>
    <n v="1000"/>
    <n v="50.966295000000002"/>
    <x v="13"/>
  </r>
  <r>
    <x v="11"/>
    <n v="1"/>
    <x v="1"/>
    <n v="13.834334999999999"/>
    <s v="82"/>
    <n v="2384.6618109999999"/>
    <n v="2097.36"/>
    <n v="152.63999999999999"/>
    <n v="13.834334999999999"/>
    <x v="14"/>
  </r>
  <r>
    <x v="11"/>
    <n v="1"/>
    <x v="1"/>
    <n v="0.38389699999999999"/>
    <s v="85"/>
    <n v="1660.537049"/>
    <n v="1482.49"/>
    <n v="17.510000000000002"/>
    <n v="0.38389699999999999"/>
    <x v="16"/>
  </r>
  <r>
    <x v="11"/>
    <n v="3"/>
    <x v="3"/>
    <n v="679.11026400000003"/>
    <s v="85"/>
    <n v="794.68"/>
    <n v="794.68"/>
    <n v="205.32"/>
    <n v="679.11026400000003"/>
    <x v="16"/>
  </r>
  <r>
    <x v="11"/>
    <n v="1"/>
    <x v="1"/>
    <n v="7.9732310000000002"/>
    <s v="86"/>
    <n v="1614.510745"/>
    <n v="138.85"/>
    <n v="3111.15"/>
    <n v="7.9732310000000002"/>
    <x v="17"/>
  </r>
  <r>
    <x v="11"/>
    <n v="2"/>
    <x v="2"/>
    <n v="692.61369300000001"/>
    <s v="86"/>
    <n v="6635.3949389999998"/>
    <n v="5993.57"/>
    <n v="50.9"/>
    <n v="692.61369300000001"/>
    <x v="17"/>
  </r>
  <r>
    <x v="11"/>
    <n v="3"/>
    <x v="3"/>
    <n v="0"/>
    <s v="86"/>
    <n v="0"/>
    <n v="-108.88"/>
    <n v="1858.88"/>
    <n v="0"/>
    <x v="17"/>
  </r>
  <r>
    <x v="11"/>
    <n v="2"/>
    <x v="2"/>
    <n v="2.778127"/>
    <s v="88"/>
    <n v="706.47171600000001"/>
    <n v="518.22"/>
    <n v="231.78"/>
    <n v="2.778127"/>
    <x v="17"/>
  </r>
  <r>
    <x v="11"/>
    <n v="3"/>
    <x v="3"/>
    <n v="75.430000000000007"/>
    <s v="93"/>
    <n v="75.430000000000007"/>
    <n v="-976.44"/>
    <n v="2676.44"/>
    <n v="75.430000000000007"/>
    <x v="18"/>
  </r>
  <r>
    <x v="11"/>
    <n v="1"/>
    <x v="1"/>
    <n v="5.4743209999999998"/>
    <s v="95"/>
    <n v="686.87999200000002"/>
    <n v="3.12"/>
    <n v="996.88"/>
    <n v="5.4743209999999998"/>
    <x v="19"/>
  </r>
  <r>
    <x v="11"/>
    <n v="2"/>
    <x v="2"/>
    <n v="214.10423900000001"/>
    <s v="96"/>
    <n v="958.98801400000002"/>
    <n v="500.34"/>
    <n v="2999.66"/>
    <n v="214.10423900000001"/>
    <x v="19"/>
  </r>
  <r>
    <x v="11"/>
    <n v="3"/>
    <x v="3"/>
    <n v="4214.4882209999996"/>
    <s v="99"/>
    <n v="4239.82"/>
    <n v="4239.82"/>
    <n v="0"/>
    <n v="4214.4882209999996"/>
    <x v="21"/>
  </r>
  <r>
    <x v="12"/>
    <n v="1"/>
    <x v="1"/>
    <n v="3.362336"/>
    <s v="36"/>
    <n v="17875"/>
    <n v="0"/>
    <n v="839375"/>
    <n v="3.362336"/>
    <x v="5"/>
  </r>
  <r>
    <x v="12"/>
    <n v="1"/>
    <x v="1"/>
    <n v="250454.588751"/>
    <s v="84"/>
    <n v="734003302.654526"/>
    <n v="700295608.54999995"/>
    <n v="135790668.58000001"/>
    <n v="250454.588751"/>
    <x v="15"/>
  </r>
  <r>
    <x v="12"/>
    <n v="2"/>
    <x v="2"/>
    <n v="10122.972576"/>
    <s v="84"/>
    <n v="2762312.1580079999"/>
    <n v="2758488.39"/>
    <n v="162000"/>
    <n v="10122.972576"/>
    <x v="15"/>
  </r>
  <r>
    <x v="12"/>
    <n v="3"/>
    <x v="3"/>
    <n v="28.385162000000001"/>
    <s v="84"/>
    <n v="747.5"/>
    <n v="747.5"/>
    <n v="0"/>
    <n v="28.385162000000001"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9">
  <r>
    <x v="0"/>
    <n v="2007"/>
    <n v="0"/>
    <x v="0"/>
    <n v="0"/>
    <n v="0"/>
    <n v="0"/>
    <n v="-16"/>
    <n v="1"/>
    <x v="0"/>
  </r>
  <r>
    <x v="0"/>
    <n v="2009"/>
    <n v="14.303489000000001"/>
    <x v="1"/>
    <n v="133.68"/>
    <n v="0"/>
    <n v="14.303489000000001"/>
    <n v="-14"/>
    <n v="1"/>
    <x v="0"/>
  </r>
  <r>
    <x v="0"/>
    <n v="2010"/>
    <n v="42831.269096000004"/>
    <x v="2"/>
    <n v="112874.62"/>
    <n v="0"/>
    <n v="42831.269096000004"/>
    <n v="-13"/>
    <n v="1"/>
    <x v="0"/>
  </r>
  <r>
    <x v="0"/>
    <n v="2011"/>
    <n v="0"/>
    <x v="0"/>
    <n v="0"/>
    <n v="0"/>
    <n v="0"/>
    <n v="-12"/>
    <n v="1"/>
    <x v="0"/>
  </r>
  <r>
    <x v="0"/>
    <n v="2012"/>
    <n v="3.1510999999999997E-2"/>
    <x v="3"/>
    <n v="11.65"/>
    <n v="0"/>
    <n v="3.1510999999999997E-2"/>
    <n v="-11"/>
    <n v="1"/>
    <x v="0"/>
  </r>
  <r>
    <x v="0"/>
    <n v="2013"/>
    <n v="7000.14"/>
    <x v="4"/>
    <n v="7000.14"/>
    <n v="0"/>
    <n v="7000.14"/>
    <n v="-10"/>
    <n v="1"/>
    <x v="0"/>
  </r>
  <r>
    <x v="0"/>
    <n v="2014"/>
    <n v="0"/>
    <x v="0"/>
    <n v="0"/>
    <n v="0"/>
    <n v="0"/>
    <n v="-9"/>
    <n v="1"/>
    <x v="0"/>
  </r>
  <r>
    <x v="0"/>
    <n v="2017"/>
    <n v="30395.884126000001"/>
    <x v="5"/>
    <n v="61970.53"/>
    <n v="0"/>
    <n v="30395.884126000001"/>
    <n v="-6"/>
    <n v="1"/>
    <x v="0"/>
  </r>
  <r>
    <x v="0"/>
    <n v="2018"/>
    <n v="7238.5487409999996"/>
    <x v="6"/>
    <n v="53860.14"/>
    <n v="0"/>
    <n v="7238.5487409999996"/>
    <n v="-5"/>
    <n v="1"/>
    <x v="0"/>
  </r>
  <r>
    <x v="0"/>
    <n v="2019"/>
    <n v="63882.97"/>
    <x v="7"/>
    <n v="63882.97"/>
    <n v="0"/>
    <n v="63882.97"/>
    <n v="-4"/>
    <n v="1"/>
    <x v="0"/>
  </r>
  <r>
    <x v="0"/>
    <n v="2020"/>
    <n v="2067.787515"/>
    <x v="8"/>
    <n v="5957.79"/>
    <n v="0"/>
    <n v="2067.787515"/>
    <n v="-3"/>
    <n v="1"/>
    <x v="0"/>
  </r>
  <r>
    <x v="0"/>
    <n v="2021"/>
    <n v="1249151.9110580001"/>
    <x v="9"/>
    <n v="2337067.44"/>
    <n v="0"/>
    <n v="1249151.9110580001"/>
    <n v="-2"/>
    <n v="1"/>
    <x v="0"/>
  </r>
  <r>
    <x v="0"/>
    <n v="2022"/>
    <n v="35094.670037000004"/>
    <x v="10"/>
    <n v="54567.88"/>
    <n v="0"/>
    <n v="35094.670037000004"/>
    <n v="-1"/>
    <n v="1"/>
    <x v="0"/>
  </r>
  <r>
    <x v="0"/>
    <n v="2023"/>
    <n v="175547.402451"/>
    <x v="11"/>
    <n v="431083.4"/>
    <n v="0"/>
    <n v="175560.62934813401"/>
    <n v="0"/>
    <n v="1"/>
    <x v="0"/>
  </r>
  <r>
    <x v="0"/>
    <n v="2024"/>
    <n v="188544.33740700001"/>
    <x v="12"/>
    <n v="9548497.9516020101"/>
    <n v="0"/>
    <n v="194615.16107021499"/>
    <n v="1"/>
    <n v="1"/>
    <x v="0"/>
  </r>
  <r>
    <x v="0"/>
    <n v="2025"/>
    <n v="366846.908245"/>
    <x v="13"/>
    <n v="20263333.579999998"/>
    <n v="15200"/>
    <n v="377031.72216106701"/>
    <n v="2"/>
    <n v="1"/>
    <x v="0"/>
  </r>
  <r>
    <x v="0"/>
    <n v="2026"/>
    <n v="377387.154943"/>
    <x v="14"/>
    <n v="29222774.063248001"/>
    <n v="0"/>
    <n v="414028.51972643699"/>
    <n v="3"/>
    <n v="1"/>
    <x v="0"/>
  </r>
  <r>
    <x v="0"/>
    <n v="2027"/>
    <n v="225065.17455500201"/>
    <x v="15"/>
    <n v="46627365.540923104"/>
    <n v="0"/>
    <n v="282892.42299493501"/>
    <n v="4"/>
    <n v="1"/>
    <x v="0"/>
  </r>
  <r>
    <x v="0"/>
    <n v="2028"/>
    <n v="887724.99703200196"/>
    <x v="16"/>
    <n v="67712691.560000002"/>
    <n v="0"/>
    <n v="965196.97619342594"/>
    <n v="5"/>
    <n v="1"/>
    <x v="0"/>
  </r>
  <r>
    <x v="0"/>
    <n v="2029"/>
    <n v="727627.63288799801"/>
    <x v="17"/>
    <n v="119704038.596573"/>
    <n v="6600"/>
    <n v="881221.96951072104"/>
    <n v="6"/>
    <n v="2"/>
    <x v="1"/>
  </r>
  <r>
    <x v="0"/>
    <n v="2030"/>
    <n v="1172883.705813"/>
    <x v="18"/>
    <n v="157264038.57901299"/>
    <n v="0"/>
    <n v="1388705.8413934901"/>
    <n v="7"/>
    <n v="2"/>
    <x v="1"/>
  </r>
  <r>
    <x v="0"/>
    <n v="2031"/>
    <n v="1272612.4014079999"/>
    <x v="19"/>
    <n v="194509550.860001"/>
    <n v="12000"/>
    <n v="1480363.29694874"/>
    <n v="8"/>
    <n v="2"/>
    <x v="1"/>
  </r>
  <r>
    <x v="0"/>
    <n v="2032"/>
    <n v="1621187.86001899"/>
    <x v="20"/>
    <n v="260677985.25999901"/>
    <n v="0"/>
    <n v="1939730.28012853"/>
    <n v="9"/>
    <n v="2"/>
    <x v="1"/>
  </r>
  <r>
    <x v="0"/>
    <n v="2033"/>
    <n v="1828015.07020501"/>
    <x v="21"/>
    <n v="241804854.38132301"/>
    <n v="141292.04"/>
    <n v="2116074.8281002599"/>
    <n v="10"/>
    <n v="2"/>
    <x v="1"/>
  </r>
  <r>
    <x v="0"/>
    <n v="2034"/>
    <n v="1622983.913654"/>
    <x v="22"/>
    <n v="223620524.25"/>
    <n v="855100"/>
    <n v="1909073.1226425101"/>
    <n v="11"/>
    <n v="3"/>
    <x v="2"/>
  </r>
  <r>
    <x v="0"/>
    <n v="2035"/>
    <n v="1608039.937586"/>
    <x v="23"/>
    <n v="218618592.53000101"/>
    <n v="713260"/>
    <n v="1923513.05112181"/>
    <n v="12"/>
    <n v="3"/>
    <x v="2"/>
  </r>
  <r>
    <x v="0"/>
    <n v="2036"/>
    <n v="1647655.6448670099"/>
    <x v="24"/>
    <n v="226048172.59999999"/>
    <n v="437570"/>
    <n v="2005650.62723777"/>
    <n v="13"/>
    <n v="3"/>
    <x v="2"/>
  </r>
  <r>
    <x v="0"/>
    <n v="2037"/>
    <n v="1955224.1951020099"/>
    <x v="25"/>
    <n v="246033371.94000101"/>
    <n v="1629238.2"/>
    <n v="2312403.5583075401"/>
    <n v="14"/>
    <n v="3"/>
    <x v="2"/>
  </r>
  <r>
    <x v="0"/>
    <n v="2038"/>
    <n v="2519450.0726040099"/>
    <x v="26"/>
    <n v="269793662.25"/>
    <n v="1130775.5"/>
    <n v="2919548.7490631598"/>
    <n v="15"/>
    <n v="3"/>
    <x v="2"/>
  </r>
  <r>
    <x v="0"/>
    <n v="2039"/>
    <n v="2848362.9835970001"/>
    <x v="27"/>
    <n v="304800371.75999999"/>
    <n v="1001671.4"/>
    <n v="3295256.2832657401"/>
    <n v="16"/>
    <n v="3"/>
    <x v="2"/>
  </r>
  <r>
    <x v="0"/>
    <n v="2040"/>
    <n v="2782756.1020499901"/>
    <x v="28"/>
    <n v="358552565.59000099"/>
    <n v="854749"/>
    <n v="3292912.9299560199"/>
    <n v="17"/>
    <n v="3"/>
    <x v="2"/>
  </r>
  <r>
    <x v="0"/>
    <n v="2041"/>
    <n v="2537317.5219310001"/>
    <x v="29"/>
    <n v="367498505.11999899"/>
    <n v="1249655.8400000001"/>
    <n v="3062994.3123209202"/>
    <n v="18"/>
    <n v="3"/>
    <x v="2"/>
  </r>
  <r>
    <x v="0"/>
    <n v="2042"/>
    <n v="3591922.3973400202"/>
    <x v="30"/>
    <n v="403800969.00999898"/>
    <n v="4385078.4000000004"/>
    <n v="4214944.3787543597"/>
    <n v="19"/>
    <n v="3"/>
    <x v="2"/>
  </r>
  <r>
    <x v="0"/>
    <n v="2043"/>
    <n v="3854113.11222099"/>
    <x v="31"/>
    <n v="475714590.08000201"/>
    <n v="1801158.47"/>
    <n v="4602601.3075912297"/>
    <n v="20"/>
    <n v="3"/>
    <x v="2"/>
  </r>
  <r>
    <x v="0"/>
    <n v="2044"/>
    <n v="4262903.49929999"/>
    <x v="32"/>
    <n v="604527411.01999795"/>
    <n v="3534844.66"/>
    <n v="5083997.7835497903"/>
    <n v="21"/>
    <n v="4"/>
    <x v="3"/>
  </r>
  <r>
    <x v="0"/>
    <n v="2045"/>
    <n v="5340472.36995498"/>
    <x v="33"/>
    <n v="725891481.01999998"/>
    <n v="5201040.5199999996"/>
    <n v="6472466.05048995"/>
    <n v="22"/>
    <n v="4"/>
    <x v="3"/>
  </r>
  <r>
    <x v="0"/>
    <n v="2046"/>
    <n v="5589388.6993420403"/>
    <x v="34"/>
    <n v="804051982.34999597"/>
    <n v="7732354.5999999996"/>
    <n v="6977842.1084239604"/>
    <n v="23"/>
    <n v="4"/>
    <x v="3"/>
  </r>
  <r>
    <x v="0"/>
    <n v="2047"/>
    <n v="5660924.9142220002"/>
    <x v="35"/>
    <n v="764259218.01000404"/>
    <n v="4313800.51"/>
    <n v="7026901.3948764997"/>
    <n v="24"/>
    <n v="4"/>
    <x v="3"/>
  </r>
  <r>
    <x v="0"/>
    <n v="2048"/>
    <n v="4880845.3844219996"/>
    <x v="36"/>
    <n v="746084964.31000197"/>
    <n v="7710147.7199999997"/>
    <n v="5999360.1797330296"/>
    <n v="25"/>
    <n v="4"/>
    <x v="3"/>
  </r>
  <r>
    <x v="0"/>
    <n v="2049"/>
    <n v="4728084.9358909996"/>
    <x v="37"/>
    <n v="736021792.57000101"/>
    <n v="6712205"/>
    <n v="5786431.6940368097"/>
    <n v="26"/>
    <n v="4"/>
    <x v="3"/>
  </r>
  <r>
    <x v="0"/>
    <n v="2050"/>
    <n v="5375305.9744450198"/>
    <x v="38"/>
    <n v="822185112.49000204"/>
    <n v="9024655.9600000009"/>
    <n v="6683756.3817401901"/>
    <n v="27"/>
    <n v="4"/>
    <x v="3"/>
  </r>
  <r>
    <x v="0"/>
    <n v="2051"/>
    <n v="5457681.1822429802"/>
    <x v="39"/>
    <n v="834506446.94000304"/>
    <n v="12763038.859999999"/>
    <n v="6524369.3179802103"/>
    <n v="28"/>
    <n v="4"/>
    <x v="3"/>
  </r>
  <r>
    <x v="0"/>
    <n v="2052"/>
    <n v="5859811.2389610102"/>
    <x v="40"/>
    <n v="870884889.64000201"/>
    <n v="11972154.130000001"/>
    <n v="6943521.9337657299"/>
    <n v="29"/>
    <n v="4"/>
    <x v="3"/>
  </r>
  <r>
    <x v="0"/>
    <n v="2053"/>
    <n v="5816490.8257939704"/>
    <x v="41"/>
    <n v="1099844669.72"/>
    <n v="28867726.59"/>
    <n v="6961491.6163259102"/>
    <n v="30"/>
    <n v="4"/>
    <x v="3"/>
  </r>
  <r>
    <x v="0"/>
    <n v="2054"/>
    <n v="4785868.2786629796"/>
    <x v="42"/>
    <n v="785798871.74000001"/>
    <n v="13553752.390000001"/>
    <n v="5965362.4468302997"/>
    <n v="31"/>
    <n v="4"/>
    <x v="3"/>
  </r>
  <r>
    <x v="0"/>
    <n v="2055"/>
    <n v="4038607.94040801"/>
    <x v="43"/>
    <n v="783132783.41999805"/>
    <n v="13723905.5"/>
    <n v="5156218.5490931496"/>
    <n v="32"/>
    <n v="4"/>
    <x v="3"/>
  </r>
  <r>
    <x v="0"/>
    <n v="2056"/>
    <n v="3644644.6200159998"/>
    <x v="44"/>
    <n v="788097419.55000401"/>
    <n v="14774991.949999999"/>
    <n v="4845993.4259371096"/>
    <n v="33"/>
    <n v="4"/>
    <x v="3"/>
  </r>
  <r>
    <x v="0"/>
    <n v="2057"/>
    <n v="4202048.7755700098"/>
    <x v="45"/>
    <n v="1060473233.3200001"/>
    <n v="27519250.420000002"/>
    <n v="5758038.1210882999"/>
    <n v="34"/>
    <n v="4"/>
    <x v="3"/>
  </r>
  <r>
    <x v="0"/>
    <n v="2058"/>
    <n v="3807570.2349059898"/>
    <x v="46"/>
    <n v="1036674982.49"/>
    <n v="36525694.259999998"/>
    <n v="5164134.8654701002"/>
    <n v="35"/>
    <n v="4"/>
    <x v="3"/>
  </r>
  <r>
    <x v="0"/>
    <n v="2059"/>
    <n v="4330958.51385401"/>
    <x v="47"/>
    <n v="1185721532.77"/>
    <n v="23016867.640000001"/>
    <n v="6250326.2863107398"/>
    <n v="36"/>
    <n v="4"/>
    <x v="3"/>
  </r>
  <r>
    <x v="0"/>
    <n v="2060"/>
    <n v="5339647.5799390096"/>
    <x v="48"/>
    <n v="1390061756.7"/>
    <n v="31325896.07"/>
    <n v="7713154.67366926"/>
    <n v="37"/>
    <n v="4"/>
    <x v="3"/>
  </r>
  <r>
    <x v="0"/>
    <n v="2061"/>
    <n v="5093665.4566320302"/>
    <x v="49"/>
    <n v="1213352861.3"/>
    <n v="12116226.859999999"/>
    <n v="7855672.6229975196"/>
    <n v="38"/>
    <n v="4"/>
    <x v="3"/>
  </r>
  <r>
    <x v="0"/>
    <n v="2062"/>
    <n v="4374582.873559"/>
    <x v="50"/>
    <n v="974948775.68999803"/>
    <n v="29054468.219999999"/>
    <n v="6362288.7728775404"/>
    <n v="39"/>
    <n v="4"/>
    <x v="3"/>
  </r>
  <r>
    <x v="0"/>
    <n v="2063"/>
    <n v="1327640.0411690001"/>
    <x v="51"/>
    <n v="351065905.140001"/>
    <n v="19026113.32"/>
    <n v="1844621.7010361699"/>
    <n v="40"/>
    <n v="4"/>
    <x v="3"/>
  </r>
  <r>
    <x v="0"/>
    <n v="2064"/>
    <n v="442610.35074000101"/>
    <x v="52"/>
    <n v="100200997.14"/>
    <n v="2950985"/>
    <n v="597284.88694813196"/>
    <n v="41"/>
    <n v="4"/>
    <x v="3"/>
  </r>
  <r>
    <x v="0"/>
    <n v="2065"/>
    <n v="536711.33226499998"/>
    <x v="53"/>
    <n v="52427855.049999997"/>
    <n v="0"/>
    <n v="702166.06841661595"/>
    <n v="42"/>
    <n v="4"/>
    <x v="3"/>
  </r>
  <r>
    <x v="0"/>
    <n v="2066"/>
    <n v="438115.16951699997"/>
    <x v="54"/>
    <n v="37912373.829999998"/>
    <n v="0"/>
    <n v="581067.68686735898"/>
    <n v="43"/>
    <n v="4"/>
    <x v="3"/>
  </r>
  <r>
    <x v="0"/>
    <n v="2067"/>
    <n v="403331.64198499999"/>
    <x v="55"/>
    <n v="32818051.079999998"/>
    <n v="0"/>
    <n v="539038.55485702201"/>
    <n v="44"/>
    <n v="4"/>
    <x v="3"/>
  </r>
  <r>
    <x v="0"/>
    <n v="2068"/>
    <n v="158175.69875499999"/>
    <x v="56"/>
    <n v="20264311.010000002"/>
    <n v="0"/>
    <n v="237982.01713202201"/>
    <n v="45"/>
    <n v="4"/>
    <x v="3"/>
  </r>
  <r>
    <x v="0"/>
    <n v="2069"/>
    <n v="138165.98626100001"/>
    <x v="57"/>
    <n v="5296504.09"/>
    <n v="45600"/>
    <n v="173615.860668379"/>
    <n v="46"/>
    <n v="4"/>
    <x v="3"/>
  </r>
  <r>
    <x v="0"/>
    <n v="2070"/>
    <n v="18401.965133999998"/>
    <x v="58"/>
    <n v="1085703.08"/>
    <n v="0"/>
    <n v="18401.965133999998"/>
    <n v="47"/>
    <n v="4"/>
    <x v="3"/>
  </r>
  <r>
    <x v="0"/>
    <n v="2071"/>
    <n v="6488.5382280000003"/>
    <x v="59"/>
    <n v="228049.12"/>
    <n v="0"/>
    <n v="6488.5382280000003"/>
    <n v="48"/>
    <n v="4"/>
    <x v="3"/>
  </r>
  <r>
    <x v="0"/>
    <n v="2072"/>
    <n v="8428.9171339999994"/>
    <x v="60"/>
    <n v="250198.72"/>
    <n v="0"/>
    <n v="8428.9171339999994"/>
    <n v="49"/>
    <n v="4"/>
    <x v="3"/>
  </r>
  <r>
    <x v="0"/>
    <n v="2074"/>
    <n v="6643.6101429999999"/>
    <x v="61"/>
    <n v="173021"/>
    <n v="0"/>
    <n v="6643.6101429999999"/>
    <n v="51"/>
    <n v="4"/>
    <x v="3"/>
  </r>
  <r>
    <x v="0"/>
    <n v="2075"/>
    <n v="441.09874000000002"/>
    <x v="62"/>
    <n v="112068.13"/>
    <n v="0"/>
    <n v="441.09874000000002"/>
    <n v="52"/>
    <n v="4"/>
    <x v="3"/>
  </r>
  <r>
    <x v="0"/>
    <n v="2077"/>
    <n v="16.578859000000001"/>
    <x v="63"/>
    <n v="20914.57"/>
    <n v="0"/>
    <n v="16.578859000000001"/>
    <n v="54"/>
    <n v="4"/>
    <x v="3"/>
  </r>
  <r>
    <x v="0"/>
    <n v="2078"/>
    <n v="8069.995062"/>
    <x v="64"/>
    <n v="217394.31"/>
    <n v="0"/>
    <n v="8069.995062"/>
    <n v="55"/>
    <n v="4"/>
    <x v="3"/>
  </r>
  <r>
    <x v="0"/>
    <n v="2079"/>
    <n v="146.812893"/>
    <x v="65"/>
    <n v="143557.84"/>
    <n v="0"/>
    <n v="146.812893"/>
    <n v="56"/>
    <n v="4"/>
    <x v="3"/>
  </r>
  <r>
    <x v="1"/>
    <n v="2001"/>
    <n v="0"/>
    <x v="0"/>
    <n v="0"/>
    <n v="0"/>
    <n v="0"/>
    <n v="-22"/>
    <n v="1"/>
    <x v="0"/>
  </r>
  <r>
    <x v="1"/>
    <n v="2003"/>
    <n v="9.3545000000000003E-2"/>
    <x v="66"/>
    <n v="24.2"/>
    <n v="0"/>
    <n v="9.3545000000000003E-2"/>
    <n v="-20"/>
    <n v="1"/>
    <x v="0"/>
  </r>
  <r>
    <x v="1"/>
    <n v="2004"/>
    <n v="0"/>
    <x v="0"/>
    <n v="0"/>
    <n v="0"/>
    <n v="0"/>
    <n v="-19"/>
    <n v="1"/>
    <x v="0"/>
  </r>
  <r>
    <x v="1"/>
    <n v="2005"/>
    <n v="1.7361999999999999E-2"/>
    <x v="67"/>
    <n v="38.56"/>
    <n v="0"/>
    <n v="1.7361999999999999E-2"/>
    <n v="-18"/>
    <n v="1"/>
    <x v="0"/>
  </r>
  <r>
    <x v="1"/>
    <n v="2007"/>
    <n v="25.704446000000001"/>
    <x v="68"/>
    <n v="108.8"/>
    <n v="0"/>
    <n v="25.704446000000001"/>
    <n v="-16"/>
    <n v="1"/>
    <x v="0"/>
  </r>
  <r>
    <x v="1"/>
    <n v="2008"/>
    <n v="7.5785530000000003"/>
    <x v="69"/>
    <n v="131.30000000000001"/>
    <n v="0"/>
    <n v="7.5785530000000003"/>
    <n v="-15"/>
    <n v="1"/>
    <x v="0"/>
  </r>
  <r>
    <x v="1"/>
    <n v="2009"/>
    <n v="50.06955"/>
    <x v="70"/>
    <n v="48.66"/>
    <n v="249.4"/>
    <n v="50.06955"/>
    <n v="-14"/>
    <n v="1"/>
    <x v="0"/>
  </r>
  <r>
    <x v="1"/>
    <n v="2010"/>
    <n v="2474.2199999999998"/>
    <x v="71"/>
    <n v="0"/>
    <n v="12371.1"/>
    <n v="2474.2199999999998"/>
    <n v="-13"/>
    <n v="1"/>
    <x v="0"/>
  </r>
  <r>
    <x v="1"/>
    <n v="2011"/>
    <n v="207734.20055899999"/>
    <x v="72"/>
    <n v="269.55"/>
    <n v="1185694.19"/>
    <n v="214627.010113886"/>
    <n v="-12"/>
    <n v="1"/>
    <x v="0"/>
  </r>
  <r>
    <x v="1"/>
    <n v="2012"/>
    <n v="331528.01469899999"/>
    <x v="73"/>
    <n v="0"/>
    <n v="1871620.5"/>
    <n v="338975.47429398901"/>
    <n v="-11"/>
    <n v="1"/>
    <x v="0"/>
  </r>
  <r>
    <x v="1"/>
    <n v="2013"/>
    <n v="177316.78440800001"/>
    <x v="74"/>
    <n v="0"/>
    <n v="994006.91"/>
    <n v="181680.62303414801"/>
    <n v="-10"/>
    <n v="1"/>
    <x v="0"/>
  </r>
  <r>
    <x v="1"/>
    <n v="2014"/>
    <n v="838514.63237999997"/>
    <x v="75"/>
    <n v="780215.68"/>
    <n v="3729652.27"/>
    <n v="883382.75858372601"/>
    <n v="-9"/>
    <n v="1"/>
    <x v="0"/>
  </r>
  <r>
    <x v="1"/>
    <n v="2015"/>
    <n v="1535158.916769"/>
    <x v="76"/>
    <n v="58485.65"/>
    <n v="7828279.0468779998"/>
    <n v="1539394.25197169"/>
    <n v="-8"/>
    <n v="1"/>
    <x v="0"/>
  </r>
  <r>
    <x v="1"/>
    <n v="2016"/>
    <n v="372541.071452"/>
    <x v="77"/>
    <n v="8.74"/>
    <n v="2206381.08"/>
    <n v="376922.76610097301"/>
    <n v="-7"/>
    <n v="1"/>
    <x v="0"/>
  </r>
  <r>
    <x v="1"/>
    <n v="2017"/>
    <n v="2897401.748375"/>
    <x v="78"/>
    <n v="51242.720000000001"/>
    <n v="14688249.25"/>
    <n v="2935257.3699232298"/>
    <n v="-6"/>
    <n v="1"/>
    <x v="0"/>
  </r>
  <r>
    <x v="1"/>
    <n v="2018"/>
    <n v="499036.46513099998"/>
    <x v="79"/>
    <n v="137318.87"/>
    <n v="2185578.19"/>
    <n v="508467.74202217098"/>
    <n v="-5"/>
    <n v="1"/>
    <x v="0"/>
  </r>
  <r>
    <x v="1"/>
    <n v="2019"/>
    <n v="8408396.5810090005"/>
    <x v="80"/>
    <n v="2065417.9"/>
    <n v="11725679.470000001"/>
    <n v="8500239.0218944605"/>
    <n v="-4"/>
    <n v="1"/>
    <x v="0"/>
  </r>
  <r>
    <x v="1"/>
    <n v="2020"/>
    <n v="2974736.0850120001"/>
    <x v="81"/>
    <n v="2936529.26"/>
    <n v="1825286.05"/>
    <n v="3008485.20715327"/>
    <n v="-3"/>
    <n v="1"/>
    <x v="0"/>
  </r>
  <r>
    <x v="1"/>
    <n v="2021"/>
    <n v="290647.485697"/>
    <x v="82"/>
    <n v="111739.8"/>
    <n v="1472017.75"/>
    <n v="294414.88662901102"/>
    <n v="-2"/>
    <n v="1"/>
    <x v="0"/>
  </r>
  <r>
    <x v="1"/>
    <n v="2022"/>
    <n v="423749.718092"/>
    <x v="83"/>
    <n v="958145.04"/>
    <n v="3552441.21"/>
    <n v="480198.93953203998"/>
    <n v="-1"/>
    <n v="1"/>
    <x v="0"/>
  </r>
  <r>
    <x v="1"/>
    <n v="2023"/>
    <n v="7984744.16404696"/>
    <x v="84"/>
    <n v="35326363.453729004"/>
    <n v="202332406.96439201"/>
    <n v="8389326.6462984402"/>
    <n v="0"/>
    <n v="1"/>
    <x v="0"/>
  </r>
  <r>
    <x v="1"/>
    <n v="2024"/>
    <n v="23105097.753070999"/>
    <x v="85"/>
    <n v="2279371925.8263998"/>
    <n v="1333237541.5057499"/>
    <n v="23797014.894702699"/>
    <n v="1"/>
    <n v="1"/>
    <x v="0"/>
  </r>
  <r>
    <x v="1"/>
    <n v="2025"/>
    <n v="18185562.3969687"/>
    <x v="86"/>
    <n v="415116273.57000202"/>
    <n v="225145170.076038"/>
    <n v="19539877.901532698"/>
    <n v="2"/>
    <n v="1"/>
    <x v="0"/>
  </r>
  <r>
    <x v="1"/>
    <n v="2026"/>
    <n v="12880983.568392999"/>
    <x v="87"/>
    <n v="549548078.02999997"/>
    <n v="251318433.26389101"/>
    <n v="13191442.747315999"/>
    <n v="3"/>
    <n v="1"/>
    <x v="0"/>
  </r>
  <r>
    <x v="1"/>
    <n v="2027"/>
    <n v="19275605.255252101"/>
    <x v="88"/>
    <n v="659739037.80999899"/>
    <n v="249707456.60399601"/>
    <n v="23351415.306747802"/>
    <n v="4"/>
    <n v="1"/>
    <x v="0"/>
  </r>
  <r>
    <x v="1"/>
    <n v="2028"/>
    <n v="12457219.127776001"/>
    <x v="89"/>
    <n v="337007999.18000102"/>
    <n v="90761894.793439001"/>
    <n v="13082314.972917501"/>
    <n v="5"/>
    <n v="1"/>
    <x v="0"/>
  </r>
  <r>
    <x v="1"/>
    <n v="2029"/>
    <n v="20212376.674697001"/>
    <x v="90"/>
    <n v="283632116.64999998"/>
    <n v="49263607.719999999"/>
    <n v="22916798.076347001"/>
    <n v="6"/>
    <n v="2"/>
    <x v="1"/>
  </r>
  <r>
    <x v="1"/>
    <n v="2030"/>
    <n v="7034741.7748440001"/>
    <x v="91"/>
    <n v="310583280.89305699"/>
    <n v="22558843.52"/>
    <n v="8985729.9698013291"/>
    <n v="7"/>
    <n v="2"/>
    <x v="1"/>
  </r>
  <r>
    <x v="1"/>
    <n v="2031"/>
    <n v="16997691.581328001"/>
    <x v="92"/>
    <n v="187035296.99000001"/>
    <n v="3477852.1"/>
    <n v="17987949.399104699"/>
    <n v="8"/>
    <n v="2"/>
    <x v="1"/>
  </r>
  <r>
    <x v="1"/>
    <n v="2032"/>
    <n v="16223459.075631"/>
    <x v="93"/>
    <n v="228901104.00999999"/>
    <n v="8833497.0299999993"/>
    <n v="17143114.297178499"/>
    <n v="9"/>
    <n v="2"/>
    <x v="1"/>
  </r>
  <r>
    <x v="1"/>
    <n v="2033"/>
    <n v="4377425.8905469999"/>
    <x v="94"/>
    <n v="177804570.96000001"/>
    <n v="3757641.86"/>
    <n v="4659397.8829224901"/>
    <n v="10"/>
    <n v="2"/>
    <x v="1"/>
  </r>
  <r>
    <x v="1"/>
    <n v="2034"/>
    <n v="18209314.181391001"/>
    <x v="95"/>
    <n v="155347164.78999999"/>
    <n v="620101"/>
    <n v="18315073.694459099"/>
    <n v="11"/>
    <n v="3"/>
    <x v="2"/>
  </r>
  <r>
    <x v="1"/>
    <n v="2035"/>
    <n v="9415861.5547859892"/>
    <x v="96"/>
    <n v="124513939.17"/>
    <n v="5393445.8499999996"/>
    <n v="9619256.0193678699"/>
    <n v="12"/>
    <n v="3"/>
    <x v="2"/>
  </r>
  <r>
    <x v="1"/>
    <n v="2036"/>
    <n v="11489457.026312999"/>
    <x v="97"/>
    <n v="190956774.38"/>
    <n v="0"/>
    <n v="20324770.003081601"/>
    <n v="13"/>
    <n v="3"/>
    <x v="2"/>
  </r>
  <r>
    <x v="1"/>
    <n v="2037"/>
    <n v="1481137.7176999999"/>
    <x v="98"/>
    <n v="91299537.290000007"/>
    <n v="29018975.84"/>
    <n v="1638769.748383"/>
    <n v="14"/>
    <n v="3"/>
    <x v="2"/>
  </r>
  <r>
    <x v="1"/>
    <n v="2038"/>
    <n v="26177248.624138001"/>
    <x v="99"/>
    <n v="172226360.66999999"/>
    <n v="7321979.6799999997"/>
    <n v="28421257.5023789"/>
    <n v="15"/>
    <n v="3"/>
    <x v="2"/>
  </r>
  <r>
    <x v="1"/>
    <n v="2039"/>
    <n v="841118.72072099999"/>
    <x v="100"/>
    <n v="29854335.780000001"/>
    <n v="0"/>
    <n v="841118.72072099999"/>
    <n v="16"/>
    <n v="3"/>
    <x v="2"/>
  </r>
  <r>
    <x v="1"/>
    <n v="2040"/>
    <n v="16537.515893"/>
    <x v="101"/>
    <n v="18502014.260000002"/>
    <n v="0"/>
    <n v="35931.4470284243"/>
    <n v="17"/>
    <n v="3"/>
    <x v="2"/>
  </r>
  <r>
    <x v="1"/>
    <n v="2041"/>
    <n v="86827.429988000004"/>
    <x v="102"/>
    <n v="32060558.75"/>
    <n v="2802964.5"/>
    <n v="86827.429988000004"/>
    <n v="18"/>
    <n v="3"/>
    <x v="2"/>
  </r>
  <r>
    <x v="1"/>
    <n v="2042"/>
    <n v="213506.511073"/>
    <x v="103"/>
    <n v="15301496.6"/>
    <n v="4639732.29"/>
    <n v="213506.511073"/>
    <n v="19"/>
    <n v="3"/>
    <x v="2"/>
  </r>
  <r>
    <x v="1"/>
    <n v="2043"/>
    <n v="1808497.687373"/>
    <x v="104"/>
    <n v="15386996.630000001"/>
    <n v="1231708.53"/>
    <n v="1968071.5450414"/>
    <n v="20"/>
    <n v="3"/>
    <x v="2"/>
  </r>
  <r>
    <x v="1"/>
    <n v="2045"/>
    <n v="7457204.5275800005"/>
    <x v="105"/>
    <n v="7941709.5599999996"/>
    <n v="0"/>
    <n v="7650421.5704279998"/>
    <n v="22"/>
    <n v="4"/>
    <x v="3"/>
  </r>
  <r>
    <x v="1"/>
    <n v="2046"/>
    <n v="333.84794599999998"/>
    <x v="106"/>
    <n v="108319.11"/>
    <n v="2000000"/>
    <n v="333.84794599999998"/>
    <n v="23"/>
    <n v="4"/>
    <x v="3"/>
  </r>
  <r>
    <x v="1"/>
    <n v="2048"/>
    <n v="20421.481339000002"/>
    <x v="107"/>
    <n v="228554.65"/>
    <n v="0"/>
    <n v="20421.481339000002"/>
    <n v="25"/>
    <n v="4"/>
    <x v="3"/>
  </r>
  <r>
    <x v="1"/>
    <n v="2051"/>
    <n v="78.945559000000003"/>
    <x v="108"/>
    <n v="233367.12"/>
    <n v="0"/>
    <n v="78.945559000000003"/>
    <n v="28"/>
    <n v="4"/>
    <x v="3"/>
  </r>
  <r>
    <x v="1"/>
    <n v="2052"/>
    <n v="6330314"/>
    <x v="109"/>
    <n v="6330314"/>
    <n v="0"/>
    <n v="6330314"/>
    <n v="29"/>
    <n v="4"/>
    <x v="3"/>
  </r>
  <r>
    <x v="1"/>
    <n v="2054"/>
    <n v="9264431.4412500001"/>
    <x v="110"/>
    <n v="57887029.380000003"/>
    <n v="0"/>
    <n v="12257255.734878199"/>
    <n v="31"/>
    <n v="4"/>
    <x v="3"/>
  </r>
  <r>
    <x v="1"/>
    <n v="9999"/>
    <n v="563771.04356500006"/>
    <x v="111"/>
    <n v="47420222.800000101"/>
    <n v="1347438356.6400001"/>
    <n v="567567.87495876604"/>
    <n v="7976"/>
    <n v="4"/>
    <x v="3"/>
  </r>
  <r>
    <x v="2"/>
    <n v="1984"/>
    <n v="0"/>
    <x v="0"/>
    <n v="0"/>
    <n v="0"/>
    <n v="0"/>
    <n v="-39"/>
    <n v="1"/>
    <x v="0"/>
  </r>
  <r>
    <x v="2"/>
    <n v="1986"/>
    <n v="0"/>
    <x v="0"/>
    <n v="0"/>
    <n v="0"/>
    <n v="0"/>
    <n v="-37"/>
    <n v="1"/>
    <x v="0"/>
  </r>
  <r>
    <x v="2"/>
    <n v="1990"/>
    <n v="0"/>
    <x v="0"/>
    <n v="0"/>
    <n v="0"/>
    <n v="0"/>
    <n v="-33"/>
    <n v="1"/>
    <x v="0"/>
  </r>
  <r>
    <x v="2"/>
    <n v="1991"/>
    <n v="0"/>
    <x v="0"/>
    <n v="0"/>
    <n v="0"/>
    <n v="0"/>
    <n v="-32"/>
    <n v="1"/>
    <x v="0"/>
  </r>
  <r>
    <x v="2"/>
    <n v="1992"/>
    <n v="2570.841214"/>
    <x v="112"/>
    <n v="0"/>
    <n v="85301.91"/>
    <n v="2570.841214"/>
    <n v="-31"/>
    <n v="1"/>
    <x v="0"/>
  </r>
  <r>
    <x v="2"/>
    <n v="1993"/>
    <n v="201.687772"/>
    <x v="113"/>
    <n v="0"/>
    <n v="6692.11"/>
    <n v="201.687772"/>
    <n v="-30"/>
    <n v="1"/>
    <x v="0"/>
  </r>
  <r>
    <x v="2"/>
    <n v="1994"/>
    <n v="18.165707000000001"/>
    <x v="114"/>
    <n v="133.1"/>
    <n v="0"/>
    <n v="18.165707000000001"/>
    <n v="-29"/>
    <n v="1"/>
    <x v="0"/>
  </r>
  <r>
    <x v="2"/>
    <n v="1995"/>
    <n v="157.898886"/>
    <x v="115"/>
    <n v="1421.18"/>
    <n v="0"/>
    <n v="157.898886"/>
    <n v="-28"/>
    <n v="1"/>
    <x v="0"/>
  </r>
  <r>
    <x v="2"/>
    <n v="1996"/>
    <n v="18772.385751000002"/>
    <x v="116"/>
    <n v="0"/>
    <n v="160085.97"/>
    <n v="18772.385751000002"/>
    <n v="-27"/>
    <n v="1"/>
    <x v="0"/>
  </r>
  <r>
    <x v="2"/>
    <n v="1997"/>
    <n v="9413.8445709999996"/>
    <x v="117"/>
    <n v="148.84"/>
    <n v="96597.51"/>
    <n v="9413.8445709999996"/>
    <n v="-26"/>
    <n v="1"/>
    <x v="0"/>
  </r>
  <r>
    <x v="2"/>
    <n v="1998"/>
    <n v="57.840313000000002"/>
    <x v="118"/>
    <n v="2198.04"/>
    <n v="573.52"/>
    <n v="57.840313000000002"/>
    <n v="-25"/>
    <n v="1"/>
    <x v="0"/>
  </r>
  <r>
    <x v="2"/>
    <n v="1999"/>
    <n v="1008.366099"/>
    <x v="119"/>
    <n v="209.78"/>
    <n v="1340.77"/>
    <n v="1008.366099"/>
    <n v="-24"/>
    <n v="1"/>
    <x v="0"/>
  </r>
  <r>
    <x v="2"/>
    <n v="2000"/>
    <n v="22.611688999999998"/>
    <x v="120"/>
    <n v="322.12"/>
    <n v="0"/>
    <n v="22.611688999999998"/>
    <n v="-23"/>
    <n v="1"/>
    <x v="0"/>
  </r>
  <r>
    <x v="2"/>
    <n v="2001"/>
    <n v="264.69945999999999"/>
    <x v="121"/>
    <n v="2678.04"/>
    <n v="0"/>
    <n v="264.69945999999999"/>
    <n v="-22"/>
    <n v="1"/>
    <x v="0"/>
  </r>
  <r>
    <x v="2"/>
    <n v="2002"/>
    <n v="390612.905287"/>
    <x v="122"/>
    <n v="3314.63"/>
    <n v="585316.51"/>
    <n v="390612.905287"/>
    <n v="-21"/>
    <n v="1"/>
    <x v="0"/>
  </r>
  <r>
    <x v="2"/>
    <n v="2003"/>
    <n v="86107.176989"/>
    <x v="123"/>
    <n v="9719.5300000000007"/>
    <n v="485306.38"/>
    <n v="86107.176989"/>
    <n v="-20"/>
    <n v="1"/>
    <x v="0"/>
  </r>
  <r>
    <x v="2"/>
    <n v="2004"/>
    <n v="21477.485167999999"/>
    <x v="124"/>
    <n v="6379.47"/>
    <n v="289708.87"/>
    <n v="21477.485167999999"/>
    <n v="-19"/>
    <n v="1"/>
    <x v="0"/>
  </r>
  <r>
    <x v="2"/>
    <n v="2005"/>
    <n v="24946.103276000002"/>
    <x v="125"/>
    <n v="3141.33"/>
    <n v="55718.36"/>
    <n v="24946.103276000002"/>
    <n v="-18"/>
    <n v="1"/>
    <x v="0"/>
  </r>
  <r>
    <x v="2"/>
    <n v="2006"/>
    <n v="50926.878522999999"/>
    <x v="126"/>
    <n v="4218.5"/>
    <n v="267439.98"/>
    <n v="50926.878522999999"/>
    <n v="-17"/>
    <n v="1"/>
    <x v="0"/>
  </r>
  <r>
    <x v="2"/>
    <n v="2007"/>
    <n v="58432.767298999999"/>
    <x v="127"/>
    <n v="9623.49"/>
    <n v="291657.23"/>
    <n v="58432.767298999999"/>
    <n v="-16"/>
    <n v="1"/>
    <x v="0"/>
  </r>
  <r>
    <x v="2"/>
    <n v="2008"/>
    <n v="48716.152700999999"/>
    <x v="128"/>
    <n v="75930.539999999994"/>
    <n v="13689.19"/>
    <n v="48716.152700999999"/>
    <n v="-15"/>
    <n v="1"/>
    <x v="0"/>
  </r>
  <r>
    <x v="2"/>
    <n v="2009"/>
    <n v="337951.65272999997"/>
    <x v="129"/>
    <n v="66232.710000000006"/>
    <n v="1640710.09"/>
    <n v="337951.65272999997"/>
    <n v="-14"/>
    <n v="1"/>
    <x v="0"/>
  </r>
  <r>
    <x v="2"/>
    <n v="2010"/>
    <n v="413638.55121599999"/>
    <x v="130"/>
    <n v="192454.93"/>
    <n v="1296652.8999999999"/>
    <n v="413638.55121599999"/>
    <n v="-13"/>
    <n v="1"/>
    <x v="0"/>
  </r>
  <r>
    <x v="2"/>
    <n v="2011"/>
    <n v="911428.45311100001"/>
    <x v="131"/>
    <n v="150033.34"/>
    <n v="4128927.55"/>
    <n v="911428.45311100001"/>
    <n v="-12"/>
    <n v="1"/>
    <x v="0"/>
  </r>
  <r>
    <x v="2"/>
    <n v="2012"/>
    <n v="750066.539857"/>
    <x v="132"/>
    <n v="152487.34"/>
    <n v="3463245.79"/>
    <n v="750066.539857"/>
    <n v="-11"/>
    <n v="1"/>
    <x v="0"/>
  </r>
  <r>
    <x v="2"/>
    <n v="2013"/>
    <n v="625443.50801700004"/>
    <x v="133"/>
    <n v="419231"/>
    <n v="1490628.49"/>
    <n v="625443.50801700004"/>
    <n v="-10"/>
    <n v="1"/>
    <x v="0"/>
  </r>
  <r>
    <x v="2"/>
    <n v="2014"/>
    <n v="923828.24045599997"/>
    <x v="134"/>
    <n v="304424.77"/>
    <n v="3742403.95"/>
    <n v="923828.24045599997"/>
    <n v="-9"/>
    <n v="1"/>
    <x v="0"/>
  </r>
  <r>
    <x v="2"/>
    <n v="2015"/>
    <n v="558631.62356199999"/>
    <x v="135"/>
    <n v="248594.8"/>
    <n v="2970601.61"/>
    <n v="558631.62356199999"/>
    <n v="-8"/>
    <n v="1"/>
    <x v="0"/>
  </r>
  <r>
    <x v="2"/>
    <n v="2016"/>
    <n v="359486.513164"/>
    <x v="136"/>
    <n v="149295.92000000001"/>
    <n v="2214260.35"/>
    <n v="359486.513164"/>
    <n v="-7"/>
    <n v="1"/>
    <x v="0"/>
  </r>
  <r>
    <x v="2"/>
    <n v="2017"/>
    <n v="3886277.378817"/>
    <x v="137"/>
    <n v="1057389.4046149999"/>
    <n v="16731188.57"/>
    <n v="3886277.378817"/>
    <n v="-6"/>
    <n v="1"/>
    <x v="0"/>
  </r>
  <r>
    <x v="2"/>
    <n v="2018"/>
    <n v="1304120.88007"/>
    <x v="138"/>
    <n v="1041188.53"/>
    <n v="3015224.25"/>
    <n v="1304120.88007"/>
    <n v="-5"/>
    <n v="1"/>
    <x v="0"/>
  </r>
  <r>
    <x v="2"/>
    <n v="2019"/>
    <n v="6023208.5553440005"/>
    <x v="139"/>
    <n v="1938027.37"/>
    <n v="17499962.559999999"/>
    <n v="6023208.5553440005"/>
    <n v="-4"/>
    <n v="1"/>
    <x v="0"/>
  </r>
  <r>
    <x v="2"/>
    <n v="2020"/>
    <n v="1277202.427987"/>
    <x v="140"/>
    <n v="1256211.53"/>
    <n v="4676272.54"/>
    <n v="1277202.427987"/>
    <n v="-3"/>
    <n v="1"/>
    <x v="0"/>
  </r>
  <r>
    <x v="2"/>
    <n v="2021"/>
    <n v="3126598.9746679999"/>
    <x v="141"/>
    <n v="3320320.83"/>
    <n v="4768983.04"/>
    <n v="3126598.9746679999"/>
    <n v="-2"/>
    <n v="1"/>
    <x v="0"/>
  </r>
  <r>
    <x v="2"/>
    <n v="2022"/>
    <n v="7859247.2136599896"/>
    <x v="142"/>
    <n v="8982132.8020819798"/>
    <n v="10189992.15"/>
    <n v="7859247.2136599896"/>
    <n v="-1"/>
    <n v="1"/>
    <x v="0"/>
  </r>
  <r>
    <x v="2"/>
    <n v="2023"/>
    <n v="26576994.8391915"/>
    <x v="143"/>
    <n v="64077336.599264801"/>
    <n v="117313723.75036301"/>
    <n v="26576994.8391915"/>
    <n v="0"/>
    <n v="1"/>
    <x v="0"/>
  </r>
  <r>
    <x v="2"/>
    <n v="2024"/>
    <n v="25332310.021537501"/>
    <x v="144"/>
    <n v="776437256.96675301"/>
    <n v="383760661.80963898"/>
    <n v="25332310.021537501"/>
    <n v="1"/>
    <n v="1"/>
    <x v="0"/>
  </r>
  <r>
    <x v="2"/>
    <n v="2025"/>
    <n v="11215935.4028621"/>
    <x v="145"/>
    <n v="167383030.60999501"/>
    <n v="49169832.079095103"/>
    <n v="11221231.5997131"/>
    <n v="2"/>
    <n v="1"/>
    <x v="0"/>
  </r>
  <r>
    <x v="2"/>
    <n v="2026"/>
    <n v="20513749.165880699"/>
    <x v="146"/>
    <n v="478362706.250018"/>
    <n v="54760437.520000897"/>
    <n v="20516652.9281388"/>
    <n v="3"/>
    <n v="1"/>
    <x v="0"/>
  </r>
  <r>
    <x v="2"/>
    <n v="2027"/>
    <n v="16594550.620205"/>
    <x v="147"/>
    <n v="304587453.92999798"/>
    <n v="26958913.350000001"/>
    <n v="16597730.190230399"/>
    <n v="4"/>
    <n v="1"/>
    <x v="0"/>
  </r>
  <r>
    <x v="2"/>
    <n v="2028"/>
    <n v="11222089.363577999"/>
    <x v="148"/>
    <n v="225578282.74000001"/>
    <n v="9552316.9499999993"/>
    <n v="11224928.423058201"/>
    <n v="5"/>
    <n v="1"/>
    <x v="0"/>
  </r>
  <r>
    <x v="2"/>
    <n v="2029"/>
    <n v="4739901.1463989997"/>
    <x v="149"/>
    <n v="70323265.109999999"/>
    <n v="1587865.94"/>
    <n v="4753250.9666136503"/>
    <n v="6"/>
    <n v="2"/>
    <x v="1"/>
  </r>
  <r>
    <x v="2"/>
    <n v="2030"/>
    <n v="9895697.1597239897"/>
    <x v="150"/>
    <n v="101536751.78"/>
    <n v="1757259.04"/>
    <n v="9895697.1597239897"/>
    <n v="7"/>
    <n v="2"/>
    <x v="1"/>
  </r>
  <r>
    <x v="2"/>
    <n v="2031"/>
    <n v="4095932.6046569999"/>
    <x v="151"/>
    <n v="42661610"/>
    <n v="239028.3"/>
    <n v="4095932.6046569999"/>
    <n v="8"/>
    <n v="2"/>
    <x v="1"/>
  </r>
  <r>
    <x v="2"/>
    <n v="2032"/>
    <n v="3290082.2513899999"/>
    <x v="152"/>
    <n v="43347243.25"/>
    <n v="601268.17000000004"/>
    <n v="3290082.2513899999"/>
    <n v="9"/>
    <n v="2"/>
    <x v="1"/>
  </r>
  <r>
    <x v="2"/>
    <n v="2033"/>
    <n v="3018001.084204"/>
    <x v="153"/>
    <n v="45523363.609999999"/>
    <n v="2090322.23"/>
    <n v="3018001.084204"/>
    <n v="10"/>
    <n v="2"/>
    <x v="1"/>
  </r>
  <r>
    <x v="2"/>
    <n v="2034"/>
    <n v="1709115.085651"/>
    <x v="154"/>
    <n v="29064938.370000001"/>
    <n v="527755.65"/>
    <n v="1709115.085651"/>
    <n v="11"/>
    <n v="3"/>
    <x v="2"/>
  </r>
  <r>
    <x v="2"/>
    <n v="2035"/>
    <n v="1049088.2861919999"/>
    <x v="155"/>
    <n v="35352240.43"/>
    <n v="1361256"/>
    <n v="1049088.2861919999"/>
    <n v="12"/>
    <n v="3"/>
    <x v="2"/>
  </r>
  <r>
    <x v="2"/>
    <n v="2036"/>
    <n v="994244.708935"/>
    <x v="156"/>
    <n v="31182450.969999999"/>
    <n v="135526.16"/>
    <n v="994244.708935"/>
    <n v="13"/>
    <n v="3"/>
    <x v="2"/>
  </r>
  <r>
    <x v="2"/>
    <n v="2037"/>
    <n v="750072.97057100001"/>
    <x v="157"/>
    <n v="26805823.399999999"/>
    <n v="320221.14"/>
    <n v="750072.97057100001"/>
    <n v="14"/>
    <n v="3"/>
    <x v="2"/>
  </r>
  <r>
    <x v="2"/>
    <n v="2038"/>
    <n v="486200.25143499998"/>
    <x v="158"/>
    <n v="16769993.18"/>
    <n v="1158356.6000000001"/>
    <n v="486200.25143499998"/>
    <n v="15"/>
    <n v="3"/>
    <x v="2"/>
  </r>
  <r>
    <x v="2"/>
    <n v="2039"/>
    <n v="163873.38380800001"/>
    <x v="159"/>
    <n v="3141079.28"/>
    <n v="0"/>
    <n v="163873.38380800001"/>
    <n v="16"/>
    <n v="3"/>
    <x v="2"/>
  </r>
  <r>
    <x v="2"/>
    <n v="2040"/>
    <n v="136756.907015"/>
    <x v="160"/>
    <n v="4912685.88"/>
    <n v="0"/>
    <n v="136756.907015"/>
    <n v="17"/>
    <n v="3"/>
    <x v="2"/>
  </r>
  <r>
    <x v="2"/>
    <n v="2041"/>
    <n v="254386.53788600001"/>
    <x v="161"/>
    <n v="2645229.6"/>
    <n v="16848"/>
    <n v="254386.53788600001"/>
    <n v="18"/>
    <n v="3"/>
    <x v="2"/>
  </r>
  <r>
    <x v="2"/>
    <n v="2042"/>
    <n v="364061.13506399997"/>
    <x v="162"/>
    <n v="3078011.24"/>
    <n v="1.88"/>
    <n v="364061.13506399997"/>
    <n v="19"/>
    <n v="3"/>
    <x v="2"/>
  </r>
  <r>
    <x v="2"/>
    <n v="2043"/>
    <n v="274905.23040900001"/>
    <x v="163"/>
    <n v="3541887.44"/>
    <n v="0"/>
    <n v="274905.23040900001"/>
    <n v="20"/>
    <n v="3"/>
    <x v="2"/>
  </r>
  <r>
    <x v="2"/>
    <n v="2044"/>
    <n v="383546.778834"/>
    <x v="164"/>
    <n v="3171245.39"/>
    <n v="0"/>
    <n v="383546.778834"/>
    <n v="21"/>
    <n v="4"/>
    <x v="3"/>
  </r>
  <r>
    <x v="2"/>
    <n v="2045"/>
    <n v="209216.94340600001"/>
    <x v="165"/>
    <n v="3395018.57"/>
    <n v="0"/>
    <n v="209216.94340600001"/>
    <n v="22"/>
    <n v="4"/>
    <x v="3"/>
  </r>
  <r>
    <x v="2"/>
    <n v="2046"/>
    <n v="117539.76242"/>
    <x v="166"/>
    <n v="1560724.05"/>
    <n v="0"/>
    <n v="117539.76242"/>
    <n v="23"/>
    <n v="4"/>
    <x v="3"/>
  </r>
  <r>
    <x v="2"/>
    <n v="2047"/>
    <n v="40508.774811000003"/>
    <x v="167"/>
    <n v="1376731.66"/>
    <n v="0"/>
    <n v="40508.774811000003"/>
    <n v="24"/>
    <n v="4"/>
    <x v="3"/>
  </r>
  <r>
    <x v="2"/>
    <n v="2048"/>
    <n v="16926.640904"/>
    <x v="168"/>
    <n v="154740.68"/>
    <n v="0"/>
    <n v="16926.640904"/>
    <n v="25"/>
    <n v="4"/>
    <x v="3"/>
  </r>
  <r>
    <x v="2"/>
    <n v="2049"/>
    <n v="22095.531674000002"/>
    <x v="169"/>
    <n v="135601.07"/>
    <n v="0"/>
    <n v="22095.531674000002"/>
    <n v="26"/>
    <n v="4"/>
    <x v="3"/>
  </r>
  <r>
    <x v="2"/>
    <n v="2050"/>
    <n v="17284.538788000002"/>
    <x v="170"/>
    <n v="223686.26"/>
    <n v="0"/>
    <n v="17284.538788000002"/>
    <n v="27"/>
    <n v="4"/>
    <x v="3"/>
  </r>
  <r>
    <x v="2"/>
    <n v="2051"/>
    <n v="3039.9572290000001"/>
    <x v="171"/>
    <n v="272196.84000000003"/>
    <n v="0"/>
    <n v="3039.9572290000001"/>
    <n v="28"/>
    <n v="4"/>
    <x v="3"/>
  </r>
  <r>
    <x v="2"/>
    <n v="2052"/>
    <n v="16104.320061"/>
    <x v="172"/>
    <n v="190593.5"/>
    <n v="0"/>
    <n v="16104.320061"/>
    <n v="29"/>
    <n v="4"/>
    <x v="3"/>
  </r>
  <r>
    <x v="2"/>
    <n v="2053"/>
    <n v="3966.937594"/>
    <x v="173"/>
    <n v="34128.36"/>
    <n v="0"/>
    <n v="3966.937594"/>
    <n v="30"/>
    <n v="4"/>
    <x v="3"/>
  </r>
  <r>
    <x v="2"/>
    <n v="2054"/>
    <n v="14328.805055999999"/>
    <x v="174"/>
    <n v="43244.18"/>
    <n v="0"/>
    <n v="14328.805055999999"/>
    <n v="31"/>
    <n v="4"/>
    <x v="3"/>
  </r>
  <r>
    <x v="2"/>
    <n v="2055"/>
    <n v="40.042448"/>
    <x v="175"/>
    <n v="17204.490000000002"/>
    <n v="0"/>
    <n v="40.042448"/>
    <n v="32"/>
    <n v="4"/>
    <x v="3"/>
  </r>
  <r>
    <x v="2"/>
    <n v="2056"/>
    <n v="1630.4861550000001"/>
    <x v="176"/>
    <n v="20120.47"/>
    <n v="0"/>
    <n v="1630.4861550000001"/>
    <n v="33"/>
    <n v="4"/>
    <x v="3"/>
  </r>
  <r>
    <x v="2"/>
    <n v="2057"/>
    <n v="254.70772700000001"/>
    <x v="177"/>
    <n v="25343.48"/>
    <n v="0"/>
    <n v="254.70772700000001"/>
    <n v="34"/>
    <n v="4"/>
    <x v="3"/>
  </r>
  <r>
    <x v="2"/>
    <n v="2059"/>
    <n v="94.134004000000004"/>
    <x v="178"/>
    <n v="40658.79"/>
    <n v="0"/>
    <n v="94.134004000000004"/>
    <n v="36"/>
    <n v="4"/>
    <x v="3"/>
  </r>
  <r>
    <x v="2"/>
    <n v="2061"/>
    <n v="121.671451"/>
    <x v="179"/>
    <n v="52298.82"/>
    <n v="0"/>
    <n v="121.671451"/>
    <n v="38"/>
    <n v="4"/>
    <x v="3"/>
  </r>
  <r>
    <x v="2"/>
    <n v="2107"/>
    <n v="2.0857199999999998"/>
    <x v="180"/>
    <n v="0"/>
    <n v="5000"/>
    <n v="2.0857199999999998"/>
    <n v="84"/>
    <n v="4"/>
    <x v="3"/>
  </r>
  <r>
    <x v="2"/>
    <n v="2925"/>
    <n v="20.649303"/>
    <x v="181"/>
    <n v="0"/>
    <n v="6000"/>
    <n v="20.649303"/>
    <n v="902"/>
    <n v="4"/>
    <x v="3"/>
  </r>
  <r>
    <x v="2"/>
    <n v="9999"/>
    <n v="7707733.67946296"/>
    <x v="182"/>
    <n v="11868714.8799996"/>
    <n v="291431108.64000201"/>
    <n v="7707733.67946296"/>
    <n v="7976"/>
    <n v="4"/>
    <x v="3"/>
  </r>
  <r>
    <x v="3"/>
    <n v="2002"/>
    <n v="89.138585000000006"/>
    <x v="183"/>
    <n v="0"/>
    <n v="350964.02"/>
    <n v="89.138585000000006"/>
    <n v="-21"/>
    <n v="1"/>
    <x v="0"/>
  </r>
  <r>
    <x v="3"/>
    <n v="2003"/>
    <n v="3.6444999999999998E-2"/>
    <x v="184"/>
    <n v="0"/>
    <n v="5737.36"/>
    <n v="3.6444999999999998E-2"/>
    <n v="-20"/>
    <n v="1"/>
    <x v="0"/>
  </r>
  <r>
    <x v="3"/>
    <n v="2004"/>
    <n v="8.8199999999999997E-4"/>
    <x v="185"/>
    <n v="9"/>
    <n v="0"/>
    <n v="8.8199999999999997E-4"/>
    <n v="-19"/>
    <n v="1"/>
    <x v="0"/>
  </r>
  <r>
    <x v="3"/>
    <n v="2005"/>
    <n v="0.11028300000000001"/>
    <x v="186"/>
    <n v="0"/>
    <n v="34895.839999999997"/>
    <n v="0.11028300000000001"/>
    <n v="-18"/>
    <n v="1"/>
    <x v="0"/>
  </r>
  <r>
    <x v="3"/>
    <n v="2006"/>
    <n v="0.51547399999999999"/>
    <x v="187"/>
    <n v="0"/>
    <n v="164325.60999999999"/>
    <n v="0.51547399999999999"/>
    <n v="-17"/>
    <n v="1"/>
    <x v="0"/>
  </r>
  <r>
    <x v="3"/>
    <n v="2007"/>
    <n v="0.15438299999999999"/>
    <x v="188"/>
    <n v="0"/>
    <n v="19686"/>
    <n v="0.15438299999999999"/>
    <n v="-16"/>
    <n v="1"/>
    <x v="0"/>
  </r>
  <r>
    <x v="3"/>
    <n v="2008"/>
    <n v="7.1664729999999999"/>
    <x v="189"/>
    <n v="0"/>
    <n v="261118.04"/>
    <n v="7.1664729999999999"/>
    <n v="-15"/>
    <n v="1"/>
    <x v="0"/>
  </r>
  <r>
    <x v="3"/>
    <n v="2009"/>
    <n v="195.84102100000001"/>
    <x v="190"/>
    <n v="0"/>
    <n v="7569919.9500000002"/>
    <n v="195.84102100000001"/>
    <n v="-14"/>
    <n v="1"/>
    <x v="0"/>
  </r>
  <r>
    <x v="3"/>
    <n v="2010"/>
    <n v="5.6787489999999998"/>
    <x v="191"/>
    <n v="0"/>
    <n v="1804052.81"/>
    <n v="5.6787489999999998"/>
    <n v="-13"/>
    <n v="1"/>
    <x v="0"/>
  </r>
  <r>
    <x v="3"/>
    <n v="2013"/>
    <n v="0.109597"/>
    <x v="192"/>
    <n v="0"/>
    <n v="35450.36"/>
    <n v="0.109597"/>
    <n v="-10"/>
    <n v="1"/>
    <x v="0"/>
  </r>
  <r>
    <x v="3"/>
    <n v="2015"/>
    <n v="2.1229999999999999E-3"/>
    <x v="193"/>
    <n v="19.52"/>
    <n v="0"/>
    <n v="2.1229999999999999E-3"/>
    <n v="-8"/>
    <n v="1"/>
    <x v="0"/>
  </r>
  <r>
    <x v="3"/>
    <n v="2016"/>
    <n v="13.551437999999999"/>
    <x v="194"/>
    <n v="0"/>
    <n v="1722035"/>
    <n v="13.551437999999999"/>
    <n v="-7"/>
    <n v="1"/>
    <x v="0"/>
  </r>
  <r>
    <x v="3"/>
    <n v="2017"/>
    <n v="5.5723000000000002E-2"/>
    <x v="195"/>
    <n v="0"/>
    <n v="11936.4"/>
    <n v="5.5723000000000002E-2"/>
    <n v="-6"/>
    <n v="1"/>
    <x v="0"/>
  </r>
  <r>
    <x v="3"/>
    <n v="2018"/>
    <n v="1.8014859999999999"/>
    <x v="196"/>
    <n v="0"/>
    <n v="566307.01"/>
    <n v="1.8014859999999999"/>
    <n v="-5"/>
    <n v="1"/>
    <x v="0"/>
  </r>
  <r>
    <x v="3"/>
    <n v="2019"/>
    <n v="50.555698999999997"/>
    <x v="197"/>
    <n v="0"/>
    <n v="7725583.79"/>
    <n v="50.555698999999997"/>
    <n v="-4"/>
    <n v="1"/>
    <x v="0"/>
  </r>
  <r>
    <x v="3"/>
    <n v="2020"/>
    <n v="0.110612"/>
    <x v="198"/>
    <n v="0"/>
    <n v="35000"/>
    <n v="0.110612"/>
    <n v="-3"/>
    <n v="1"/>
    <x v="0"/>
  </r>
  <r>
    <x v="3"/>
    <n v="2021"/>
    <n v="0.16811599999999999"/>
    <x v="199"/>
    <n v="0"/>
    <n v="35546.25"/>
    <n v="0.16811599999999999"/>
    <n v="-2"/>
    <n v="1"/>
    <x v="0"/>
  </r>
  <r>
    <x v="3"/>
    <n v="2022"/>
    <n v="60.141069000000002"/>
    <x v="200"/>
    <n v="0"/>
    <n v="11523407.869999999"/>
    <n v="60.141069000000002"/>
    <n v="-1"/>
    <n v="1"/>
    <x v="0"/>
  </r>
  <r>
    <x v="3"/>
    <n v="2023"/>
    <n v="7.9875239999999996"/>
    <x v="201"/>
    <n v="11344.96"/>
    <n v="1422882.39"/>
    <n v="7.9875239999999996"/>
    <n v="0"/>
    <n v="1"/>
    <x v="0"/>
  </r>
  <r>
    <x v="3"/>
    <n v="2024"/>
    <n v="5340.9068569999999"/>
    <x v="202"/>
    <n v="9580435.1400000006"/>
    <n v="127869959.013303"/>
    <n v="5340.9068569999999"/>
    <n v="1"/>
    <n v="1"/>
    <x v="0"/>
  </r>
  <r>
    <x v="3"/>
    <n v="2025"/>
    <n v="4173.6786169999996"/>
    <x v="203"/>
    <n v="0"/>
    <n v="93434389.223574996"/>
    <n v="4173.6786169999996"/>
    <n v="2"/>
    <n v="1"/>
    <x v="0"/>
  </r>
  <r>
    <x v="3"/>
    <n v="2026"/>
    <n v="12453.76123"/>
    <x v="204"/>
    <n v="27251.94"/>
    <n v="12079653.304977"/>
    <n v="12453.76123"/>
    <n v="3"/>
    <n v="1"/>
    <x v="0"/>
  </r>
  <r>
    <x v="3"/>
    <n v="2027"/>
    <n v="376.97045900000001"/>
    <x v="205"/>
    <n v="0"/>
    <n v="8665536.9199999999"/>
    <n v="376.97045900000001"/>
    <n v="4"/>
    <n v="1"/>
    <x v="0"/>
  </r>
  <r>
    <x v="3"/>
    <n v="2028"/>
    <n v="1662.600201"/>
    <x v="206"/>
    <n v="275845.36"/>
    <n v="8098130.8499999996"/>
    <n v="1662.600201"/>
    <n v="5"/>
    <n v="1"/>
    <x v="0"/>
  </r>
  <r>
    <x v="3"/>
    <n v="2029"/>
    <n v="305.93406800000002"/>
    <x v="207"/>
    <n v="0"/>
    <n v="2458390.96"/>
    <n v="305.93406800000002"/>
    <n v="6"/>
    <n v="2"/>
    <x v="1"/>
  </r>
  <r>
    <x v="3"/>
    <n v="2030"/>
    <n v="238.832424"/>
    <x v="208"/>
    <n v="0"/>
    <n v="5182638.88"/>
    <n v="238.832424"/>
    <n v="7"/>
    <n v="2"/>
    <x v="1"/>
  </r>
  <r>
    <x v="3"/>
    <n v="2032"/>
    <n v="6.6962479999999998"/>
    <x v="209"/>
    <n v="0"/>
    <n v="85475.8"/>
    <n v="6.6962479999999998"/>
    <n v="9"/>
    <n v="2"/>
    <x v="1"/>
  </r>
  <r>
    <x v="3"/>
    <n v="2036"/>
    <n v="4.978421"/>
    <x v="210"/>
    <n v="0"/>
    <n v="129495"/>
    <n v="4.978421"/>
    <n v="13"/>
    <n v="3"/>
    <x v="2"/>
  </r>
  <r>
    <x v="3"/>
    <n v="2037"/>
    <n v="82065.856518999994"/>
    <x v="211"/>
    <n v="815527.14"/>
    <n v="0"/>
    <n v="82065.856518999994"/>
    <n v="14"/>
    <n v="3"/>
    <x v="2"/>
  </r>
  <r>
    <x v="3"/>
    <n v="9999"/>
    <n v="1725.1756210000001"/>
    <x v="212"/>
    <n v="0.9"/>
    <n v="114648162.54000001"/>
    <n v="1725.1756210000001"/>
    <n v="7976"/>
    <n v="4"/>
    <x v="3"/>
  </r>
  <r>
    <x v="4"/>
    <n v="1992"/>
    <n v="4.6448879999999999"/>
    <x v="213"/>
    <n v="0"/>
    <n v="242681.62"/>
    <n v="4.6448879999999999"/>
    <n v="-31"/>
    <n v="1"/>
    <x v="0"/>
  </r>
  <r>
    <x v="4"/>
    <n v="1993"/>
    <n v="0.11162900000000001"/>
    <x v="214"/>
    <n v="0"/>
    <n v="10024.370000000001"/>
    <n v="0.11162900000000001"/>
    <n v="-30"/>
    <n v="1"/>
    <x v="0"/>
  </r>
  <r>
    <x v="4"/>
    <n v="1995"/>
    <n v="0.29162900000000003"/>
    <x v="215"/>
    <n v="0"/>
    <n v="14963.94"/>
    <n v="0.29162900000000003"/>
    <n v="-28"/>
    <n v="1"/>
    <x v="0"/>
  </r>
  <r>
    <x v="4"/>
    <n v="1996"/>
    <n v="0.50520399999999999"/>
    <x v="216"/>
    <n v="0"/>
    <n v="29927.87"/>
    <n v="0.50520399999999999"/>
    <n v="-27"/>
    <n v="1"/>
    <x v="0"/>
  </r>
  <r>
    <x v="4"/>
    <n v="1998"/>
    <n v="7.2800000000000002E-4"/>
    <x v="217"/>
    <n v="40"/>
    <n v="0"/>
    <n v="7.2800000000000002E-4"/>
    <n v="-25"/>
    <n v="1"/>
    <x v="0"/>
  </r>
  <r>
    <x v="4"/>
    <n v="1999"/>
    <n v="0.33990599999999999"/>
    <x v="218"/>
    <n v="0"/>
    <n v="28647.87"/>
    <n v="0.33990599999999999"/>
    <n v="-24"/>
    <n v="1"/>
    <x v="0"/>
  </r>
  <r>
    <x v="4"/>
    <n v="2002"/>
    <n v="2.5911599999999999"/>
    <x v="219"/>
    <n v="0"/>
    <n v="211555.99"/>
    <n v="2.5911599999999999"/>
    <n v="-21"/>
    <n v="1"/>
    <x v="0"/>
  </r>
  <r>
    <x v="4"/>
    <n v="2003"/>
    <n v="10.440049"/>
    <x v="220"/>
    <n v="0"/>
    <n v="1149291.76"/>
    <n v="10.440049"/>
    <n v="-20"/>
    <n v="1"/>
    <x v="0"/>
  </r>
  <r>
    <x v="4"/>
    <n v="2004"/>
    <n v="11.341272999999999"/>
    <x v="221"/>
    <n v="0"/>
    <n v="621580.35"/>
    <n v="11.341272999999999"/>
    <n v="-19"/>
    <n v="1"/>
    <x v="0"/>
  </r>
  <r>
    <x v="4"/>
    <n v="2005"/>
    <n v="92.123232999999999"/>
    <x v="222"/>
    <n v="0"/>
    <n v="6697249.9299999997"/>
    <n v="92.123232999999999"/>
    <n v="-18"/>
    <n v="1"/>
    <x v="0"/>
  </r>
  <r>
    <x v="4"/>
    <n v="2006"/>
    <n v="1.730961"/>
    <x v="223"/>
    <n v="0"/>
    <n v="302632.96266999998"/>
    <n v="1.730961"/>
    <n v="-17"/>
    <n v="1"/>
    <x v="0"/>
  </r>
  <r>
    <x v="4"/>
    <n v="2007"/>
    <n v="0.75242900000000001"/>
    <x v="224"/>
    <n v="0"/>
    <n v="47630.21"/>
    <n v="0.75242900000000001"/>
    <n v="-16"/>
    <n v="1"/>
    <x v="0"/>
  </r>
  <r>
    <x v="4"/>
    <n v="2009"/>
    <n v="36.948576000000003"/>
    <x v="225"/>
    <n v="0"/>
    <n v="2305695.4700000002"/>
    <n v="36.948576000000003"/>
    <n v="-14"/>
    <n v="1"/>
    <x v="0"/>
  </r>
  <r>
    <x v="4"/>
    <n v="2010"/>
    <n v="1.6171000000000001E-2"/>
    <x v="226"/>
    <n v="0"/>
    <n v="3272.12"/>
    <n v="1.6171000000000001E-2"/>
    <n v="-13"/>
    <n v="1"/>
    <x v="0"/>
  </r>
  <r>
    <x v="4"/>
    <n v="2011"/>
    <n v="2.9124509999999999"/>
    <x v="227"/>
    <n v="0"/>
    <n v="225959.23"/>
    <n v="2.9124509999999999"/>
    <n v="-12"/>
    <n v="1"/>
    <x v="0"/>
  </r>
  <r>
    <x v="4"/>
    <n v="2012"/>
    <n v="1.026116"/>
    <x v="228"/>
    <n v="0"/>
    <n v="81147.61"/>
    <n v="1.026116"/>
    <n v="-11"/>
    <n v="1"/>
    <x v="0"/>
  </r>
  <r>
    <x v="4"/>
    <n v="2013"/>
    <n v="1.465857"/>
    <x v="229"/>
    <n v="0"/>
    <n v="75211.64"/>
    <n v="1.465857"/>
    <n v="-10"/>
    <n v="1"/>
    <x v="0"/>
  </r>
  <r>
    <x v="4"/>
    <n v="2016"/>
    <n v="62.218201999999998"/>
    <x v="230"/>
    <n v="0"/>
    <n v="4752909.45"/>
    <n v="62.218201999999998"/>
    <n v="-7"/>
    <n v="1"/>
    <x v="0"/>
  </r>
  <r>
    <x v="4"/>
    <n v="2017"/>
    <n v="250.328114"/>
    <x v="231"/>
    <n v="0"/>
    <n v="43417661.869999997"/>
    <n v="250.328114"/>
    <n v="-6"/>
    <n v="1"/>
    <x v="0"/>
  </r>
  <r>
    <x v="4"/>
    <n v="2018"/>
    <n v="50.463863000000003"/>
    <x v="232"/>
    <n v="0"/>
    <n v="13232035.75"/>
    <n v="50.463863000000003"/>
    <n v="-5"/>
    <n v="1"/>
    <x v="0"/>
  </r>
  <r>
    <x v="4"/>
    <n v="2019"/>
    <n v="895.27729599999998"/>
    <x v="233"/>
    <n v="0"/>
    <n v="82013307.909999996"/>
    <n v="895.27729599999998"/>
    <n v="-4"/>
    <n v="1"/>
    <x v="0"/>
  </r>
  <r>
    <x v="4"/>
    <n v="2020"/>
    <n v="40.955382"/>
    <x v="234"/>
    <n v="0"/>
    <n v="121414148.8"/>
    <n v="40.955382"/>
    <n v="-3"/>
    <n v="1"/>
    <x v="0"/>
  </r>
  <r>
    <x v="4"/>
    <n v="2021"/>
    <n v="31.304182000000001"/>
    <x v="235"/>
    <n v="0"/>
    <n v="543912.48"/>
    <n v="31.304182000000001"/>
    <n v="-2"/>
    <n v="1"/>
    <x v="0"/>
  </r>
  <r>
    <x v="4"/>
    <n v="2022"/>
    <n v="25.139053000000001"/>
    <x v="236"/>
    <n v="0"/>
    <n v="429928.97"/>
    <n v="25.139053000000001"/>
    <n v="-1"/>
    <n v="1"/>
    <x v="0"/>
  </r>
  <r>
    <x v="4"/>
    <n v="2023"/>
    <n v="45300.764481999999"/>
    <x v="237"/>
    <n v="62265944.966791898"/>
    <n v="35583226.049965002"/>
    <n v="45300.764481999999"/>
    <n v="0"/>
    <n v="1"/>
    <x v="0"/>
  </r>
  <r>
    <x v="4"/>
    <n v="2024"/>
    <n v="486262.78517199599"/>
    <x v="238"/>
    <n v="2146646087.3966899"/>
    <n v="289138643.10250401"/>
    <n v="486262.78517199599"/>
    <n v="1"/>
    <n v="1"/>
    <x v="0"/>
  </r>
  <r>
    <x v="4"/>
    <n v="2025"/>
    <n v="77580.200775999998"/>
    <x v="239"/>
    <n v="97706078.260000005"/>
    <n v="86047079.959999993"/>
    <n v="77580.200775999998"/>
    <n v="2"/>
    <n v="1"/>
    <x v="0"/>
  </r>
  <r>
    <x v="4"/>
    <n v="2026"/>
    <n v="162632.18349"/>
    <x v="240"/>
    <n v="160109868.84"/>
    <n v="68821232.969999999"/>
    <n v="162632.18349"/>
    <n v="3"/>
    <n v="1"/>
    <x v="0"/>
  </r>
  <r>
    <x v="4"/>
    <n v="2027"/>
    <n v="59838.002739000003"/>
    <x v="241"/>
    <n v="41791648.289999999"/>
    <n v="72409928.030000001"/>
    <n v="59838.002739000003"/>
    <n v="4"/>
    <n v="1"/>
    <x v="0"/>
  </r>
  <r>
    <x v="4"/>
    <n v="2028"/>
    <n v="128028.38216199999"/>
    <x v="242"/>
    <n v="135578903.75"/>
    <n v="13616826.236741999"/>
    <n v="128028.38216199999"/>
    <n v="5"/>
    <n v="1"/>
    <x v="0"/>
  </r>
  <r>
    <x v="4"/>
    <n v="2029"/>
    <n v="567.95590600000003"/>
    <x v="243"/>
    <n v="0"/>
    <n v="242214.12"/>
    <n v="567.95590600000003"/>
    <n v="6"/>
    <n v="2"/>
    <x v="1"/>
  </r>
  <r>
    <x v="4"/>
    <n v="2030"/>
    <n v="37395.515607000001"/>
    <x v="244"/>
    <n v="10149412.5"/>
    <n v="421726.79"/>
    <n v="37395.515607000001"/>
    <n v="7"/>
    <n v="2"/>
    <x v="1"/>
  </r>
  <r>
    <x v="4"/>
    <n v="2031"/>
    <n v="57554.465386999997"/>
    <x v="245"/>
    <n v="10426142.84"/>
    <n v="194351.02"/>
    <n v="57554.465386999997"/>
    <n v="8"/>
    <n v="2"/>
    <x v="1"/>
  </r>
  <r>
    <x v="4"/>
    <n v="2035"/>
    <n v="236973.52834600001"/>
    <x v="246"/>
    <n v="135388556.25"/>
    <n v="450000"/>
    <n v="236973.52834600001"/>
    <n v="12"/>
    <n v="3"/>
    <x v="2"/>
  </r>
  <r>
    <x v="4"/>
    <n v="2036"/>
    <n v="46874.143185000001"/>
    <x v="247"/>
    <n v="40189216.549999997"/>
    <n v="9000"/>
    <n v="46874.143185000001"/>
    <n v="13"/>
    <n v="3"/>
    <x v="2"/>
  </r>
  <r>
    <x v="4"/>
    <n v="2037"/>
    <n v="64846.549196"/>
    <x v="248"/>
    <n v="39399806.25"/>
    <n v="0"/>
    <n v="64846.549196"/>
    <n v="14"/>
    <n v="3"/>
    <x v="2"/>
  </r>
  <r>
    <x v="4"/>
    <n v="2048"/>
    <n v="16983.184745999999"/>
    <x v="249"/>
    <n v="195286907.49000001"/>
    <n v="0"/>
    <n v="16983.184745999999"/>
    <n v="25"/>
    <n v="4"/>
    <x v="3"/>
  </r>
  <r>
    <x v="4"/>
    <n v="2060"/>
    <n v="15953.737752999999"/>
    <x v="250"/>
    <n v="183449462.22999999"/>
    <n v="0"/>
    <n v="15953.737752999999"/>
    <n v="37"/>
    <n v="4"/>
    <x v="3"/>
  </r>
  <r>
    <x v="4"/>
    <n v="2061"/>
    <n v="2471.8386989999999"/>
    <x v="251"/>
    <n v="28423275.289999999"/>
    <n v="0"/>
    <n v="2471.8386989999999"/>
    <n v="38"/>
    <n v="4"/>
    <x v="3"/>
  </r>
  <r>
    <x v="4"/>
    <n v="2072"/>
    <n v="41723.113223"/>
    <x v="252"/>
    <n v="479767362.47000003"/>
    <n v="0"/>
    <n v="41723.113223"/>
    <n v="49"/>
    <n v="4"/>
    <x v="3"/>
  </r>
  <r>
    <x v="4"/>
    <n v="9999"/>
    <n v="10681.408305999999"/>
    <x v="253"/>
    <n v="19994066.809999999"/>
    <n v="843687763.63999999"/>
    <n v="10681.408305999999"/>
    <n v="7976"/>
    <n v="4"/>
    <x v="3"/>
  </r>
  <r>
    <x v="5"/>
    <n v="2024"/>
    <n v="0"/>
    <x v="254"/>
    <n v="5130766248.1499996"/>
    <n v="0"/>
    <n v="0"/>
    <n v="1"/>
    <n v="1"/>
    <x v="0"/>
  </r>
  <r>
    <x v="5"/>
    <n v="2025"/>
    <n v="0"/>
    <x v="255"/>
    <n v="46021296.740000002"/>
    <n v="0"/>
    <n v="0"/>
    <n v="2"/>
    <n v="1"/>
    <x v="0"/>
  </r>
  <r>
    <x v="5"/>
    <n v="2026"/>
    <n v="0"/>
    <x v="256"/>
    <n v="1044475835.62"/>
    <n v="0"/>
    <n v="0"/>
    <n v="3"/>
    <n v="1"/>
    <x v="0"/>
  </r>
  <r>
    <x v="5"/>
    <n v="2027"/>
    <n v="0"/>
    <x v="257"/>
    <n v="107316143.73"/>
    <n v="0"/>
    <n v="0"/>
    <n v="4"/>
    <n v="1"/>
    <x v="0"/>
  </r>
  <r>
    <x v="5"/>
    <n v="2028"/>
    <n v="0"/>
    <x v="258"/>
    <n v="218358708.43000001"/>
    <n v="0"/>
    <n v="0"/>
    <n v="5"/>
    <n v="1"/>
    <x v="0"/>
  </r>
  <r>
    <x v="5"/>
    <n v="2029"/>
    <n v="0"/>
    <x v="259"/>
    <n v="2181225658.9699998"/>
    <n v="0"/>
    <n v="0"/>
    <n v="6"/>
    <n v="2"/>
    <x v="1"/>
  </r>
  <r>
    <x v="5"/>
    <n v="2030"/>
    <n v="0"/>
    <x v="260"/>
    <n v="1287760451.1800001"/>
    <n v="0"/>
    <n v="0"/>
    <n v="7"/>
    <n v="2"/>
    <x v="1"/>
  </r>
  <r>
    <x v="5"/>
    <n v="2032"/>
    <n v="0"/>
    <x v="261"/>
    <n v="2507991562.4499998"/>
    <n v="0"/>
    <n v="0"/>
    <n v="9"/>
    <n v="2"/>
    <x v="1"/>
  </r>
  <r>
    <x v="5"/>
    <n v="2049"/>
    <n v="0"/>
    <x v="262"/>
    <n v="157207.41"/>
    <n v="0"/>
    <n v="0"/>
    <n v="26"/>
    <n v="4"/>
    <x v="3"/>
  </r>
  <r>
    <x v="5"/>
    <n v="2050"/>
    <n v="0"/>
    <x v="263"/>
    <n v="333315.20000000001"/>
    <n v="0"/>
    <n v="0"/>
    <n v="27"/>
    <n v="4"/>
    <x v="3"/>
  </r>
  <r>
    <x v="5"/>
    <n v="9999"/>
    <n v="0"/>
    <x v="264"/>
    <n v="516.76"/>
    <n v="132872820.04000001"/>
    <n v="0"/>
    <n v="7976"/>
    <n v="4"/>
    <x v="3"/>
  </r>
  <r>
    <x v="6"/>
    <n v="2022"/>
    <n v="26.240583999999998"/>
    <x v="265"/>
    <n v="0"/>
    <n v="548463.31999999995"/>
    <n v="26.240583999999998"/>
    <n v="-1"/>
    <n v="1"/>
    <x v="0"/>
  </r>
  <r>
    <x v="6"/>
    <n v="2024"/>
    <n v="42828.785431999997"/>
    <x v="266"/>
    <n v="12368808.029999999"/>
    <n v="26338248.899999999"/>
    <n v="42828.785431999997"/>
    <n v="1"/>
    <n v="1"/>
    <x v="0"/>
  </r>
  <r>
    <x v="6"/>
    <n v="2025"/>
    <n v="201776.543519"/>
    <x v="267"/>
    <n v="91888036.849999994"/>
    <n v="32491300.41"/>
    <n v="201776.543519"/>
    <n v="2"/>
    <n v="1"/>
    <x v="0"/>
  </r>
  <r>
    <x v="6"/>
    <n v="2026"/>
    <n v="620096.40885799995"/>
    <x v="268"/>
    <n v="244153196.05000001"/>
    <n v="43977700"/>
    <n v="620096.40885799995"/>
    <n v="3"/>
    <n v="1"/>
    <x v="0"/>
  </r>
  <r>
    <x v="6"/>
    <n v="2027"/>
    <n v="332991.80369099998"/>
    <x v="269"/>
    <n v="200169614.62"/>
    <n v="182567.95"/>
    <n v="332991.80369099998"/>
    <n v="4"/>
    <n v="1"/>
    <x v="0"/>
  </r>
  <r>
    <x v="6"/>
    <n v="2028"/>
    <n v="54055.542157999997"/>
    <x v="270"/>
    <n v="33345597.32"/>
    <n v="0"/>
    <n v="54055.542157999997"/>
    <n v="5"/>
    <n v="1"/>
    <x v="0"/>
  </r>
  <r>
    <x v="6"/>
    <n v="2029"/>
    <n v="1644.3076570000001"/>
    <x v="271"/>
    <n v="5082703.9400000004"/>
    <n v="0"/>
    <n v="1644.3076570000001"/>
    <n v="6"/>
    <n v="2"/>
    <x v="1"/>
  </r>
  <r>
    <x v="6"/>
    <n v="2030"/>
    <n v="7784.9888389999996"/>
    <x v="272"/>
    <n v="11998880.84"/>
    <n v="0"/>
    <n v="7784.9888389999996"/>
    <n v="7"/>
    <n v="2"/>
    <x v="1"/>
  </r>
  <r>
    <x v="6"/>
    <n v="2031"/>
    <n v="78291.996664999999"/>
    <x v="273"/>
    <n v="44996562.789999999"/>
    <n v="34792680.719999999"/>
    <n v="78291.996664999999"/>
    <n v="8"/>
    <n v="2"/>
    <x v="1"/>
  </r>
  <r>
    <x v="6"/>
    <n v="2032"/>
    <n v="122811.709355"/>
    <x v="274"/>
    <n v="101590645.05"/>
    <n v="2689075.63"/>
    <n v="122811.709355"/>
    <n v="9"/>
    <n v="2"/>
    <x v="1"/>
  </r>
  <r>
    <x v="6"/>
    <n v="2033"/>
    <n v="177533.632717"/>
    <x v="275"/>
    <n v="89887027.75"/>
    <n v="20140909.030000001"/>
    <n v="177533.632717"/>
    <n v="10"/>
    <n v="2"/>
    <x v="1"/>
  </r>
  <r>
    <x v="6"/>
    <n v="2034"/>
    <n v="280.60884099999998"/>
    <x v="276"/>
    <n v="0"/>
    <n v="919963.81"/>
    <n v="280.60884099999998"/>
    <n v="11"/>
    <n v="3"/>
    <x v="2"/>
  </r>
  <r>
    <x v="6"/>
    <n v="2035"/>
    <n v="12506356.15299"/>
    <x v="277"/>
    <n v="106490144.52"/>
    <n v="9811476"/>
    <n v="12506356.15299"/>
    <n v="12"/>
    <n v="3"/>
    <x v="2"/>
  </r>
  <r>
    <x v="6"/>
    <n v="2036"/>
    <n v="3025447.9310559998"/>
    <x v="278"/>
    <n v="136046998.08000001"/>
    <n v="6234914.3300000001"/>
    <n v="3025447.9310559998"/>
    <n v="13"/>
    <n v="3"/>
    <x v="2"/>
  </r>
  <r>
    <x v="6"/>
    <n v="2037"/>
    <n v="7582.9104269999998"/>
    <x v="279"/>
    <n v="8248242.9000000004"/>
    <n v="4529595"/>
    <n v="7582.9104269999998"/>
    <n v="14"/>
    <n v="3"/>
    <x v="2"/>
  </r>
  <r>
    <x v="6"/>
    <n v="2039"/>
    <n v="29243.827544"/>
    <x v="280"/>
    <n v="22010577.149999999"/>
    <n v="1320264.68"/>
    <n v="29243.827544"/>
    <n v="16"/>
    <n v="3"/>
    <x v="2"/>
  </r>
  <r>
    <x v="6"/>
    <n v="2040"/>
    <n v="183789.939067"/>
    <x v="281"/>
    <n v="54928230.539999999"/>
    <n v="2375647.9300000002"/>
    <n v="183789.939067"/>
    <n v="17"/>
    <n v="3"/>
    <x v="2"/>
  </r>
  <r>
    <x v="6"/>
    <n v="9999"/>
    <n v="0.13684399999999999"/>
    <x v="282"/>
    <n v="2075.1799999999998"/>
    <n v="30000"/>
    <n v="0.13684399999999999"/>
    <n v="7976"/>
    <n v="4"/>
    <x v="3"/>
  </r>
  <r>
    <x v="7"/>
    <n v="2004"/>
    <n v="1.8630000000000001E-3"/>
    <x v="283"/>
    <n v="32"/>
    <n v="0"/>
    <n v="1.8630000000000001E-3"/>
    <n v="-19"/>
    <n v="1"/>
    <x v="0"/>
  </r>
  <r>
    <x v="7"/>
    <n v="2005"/>
    <n v="7.986E-3"/>
    <x v="284"/>
    <n v="85.25"/>
    <n v="0"/>
    <n v="7.986E-3"/>
    <n v="-18"/>
    <n v="1"/>
    <x v="0"/>
  </r>
  <r>
    <x v="7"/>
    <n v="2006"/>
    <n v="3.7039999999999998E-3"/>
    <x v="285"/>
    <n v="32.520000000000003"/>
    <n v="0"/>
    <n v="3.7039999999999998E-3"/>
    <n v="-17"/>
    <n v="1"/>
    <x v="0"/>
  </r>
  <r>
    <x v="7"/>
    <n v="2007"/>
    <n v="1.0387E-2"/>
    <x v="286"/>
    <n v="99.88"/>
    <n v="0"/>
    <n v="1.0387E-2"/>
    <n v="-16"/>
    <n v="1"/>
    <x v="0"/>
  </r>
  <r>
    <x v="7"/>
    <n v="2012"/>
    <n v="6.1495449999999998"/>
    <x v="287"/>
    <n v="0"/>
    <n v="199261.77"/>
    <n v="6.1495449999999998"/>
    <n v="-11"/>
    <n v="1"/>
    <x v="0"/>
  </r>
  <r>
    <x v="7"/>
    <n v="2015"/>
    <n v="4.2999999999999999E-4"/>
    <x v="288"/>
    <n v="32.54"/>
    <n v="0"/>
    <n v="4.2999999999999999E-4"/>
    <n v="-8"/>
    <n v="1"/>
    <x v="0"/>
  </r>
  <r>
    <x v="7"/>
    <n v="2016"/>
    <n v="9.0030000000000006E-3"/>
    <x v="289"/>
    <n v="154.52000000000001"/>
    <n v="0"/>
    <n v="9.0030000000000006E-3"/>
    <n v="-7"/>
    <n v="1"/>
    <x v="0"/>
  </r>
  <r>
    <x v="7"/>
    <n v="2020"/>
    <n v="4.985106"/>
    <x v="290"/>
    <n v="0"/>
    <n v="159195.54999999999"/>
    <n v="4.985106"/>
    <n v="-3"/>
    <n v="1"/>
    <x v="0"/>
  </r>
  <r>
    <x v="7"/>
    <n v="2023"/>
    <n v="27.086794000000001"/>
    <x v="291"/>
    <n v="48293.381674999997"/>
    <n v="379355.65"/>
    <n v="27.086794000000001"/>
    <n v="0"/>
    <n v="1"/>
    <x v="0"/>
  </r>
  <r>
    <x v="7"/>
    <n v="2024"/>
    <n v="13347.079255000001"/>
    <x v="292"/>
    <n v="17163375.870000001"/>
    <n v="2595864.0699999998"/>
    <n v="13347.079255000001"/>
    <n v="1"/>
    <n v="1"/>
    <x v="0"/>
  </r>
  <r>
    <x v="7"/>
    <n v="2025"/>
    <n v="39507.086779999998"/>
    <x v="293"/>
    <n v="33645257.079999998"/>
    <n v="598557.48"/>
    <n v="39507.086779999998"/>
    <n v="2"/>
    <n v="1"/>
    <x v="0"/>
  </r>
  <r>
    <x v="7"/>
    <n v="2026"/>
    <n v="19831.735664"/>
    <x v="294"/>
    <n v="15188167.199999999"/>
    <n v="4898868.57"/>
    <n v="19831.735664"/>
    <n v="3"/>
    <n v="1"/>
    <x v="0"/>
  </r>
  <r>
    <x v="7"/>
    <n v="2027"/>
    <n v="113.945154"/>
    <x v="295"/>
    <n v="0"/>
    <n v="169125.56"/>
    <n v="113.945154"/>
    <n v="4"/>
    <n v="1"/>
    <x v="0"/>
  </r>
  <r>
    <x v="7"/>
    <n v="2046"/>
    <n v="125084.81007599999"/>
    <x v="296"/>
    <n v="233773510.93000001"/>
    <n v="0"/>
    <n v="125084.81007599999"/>
    <n v="23"/>
    <n v="4"/>
    <x v="3"/>
  </r>
  <r>
    <x v="7"/>
    <n v="9999"/>
    <n v="3009.4747539999998"/>
    <x v="297"/>
    <n v="8708911.4000000004"/>
    <n v="13892263.98"/>
    <n v="3009.4747539999998"/>
    <n v="7976"/>
    <n v="4"/>
    <x v="3"/>
  </r>
  <r>
    <x v="8"/>
    <n v="2015"/>
    <n v="13939.325056"/>
    <x v="298"/>
    <n v="0"/>
    <n v="109037.22"/>
    <n v="13939.325056"/>
    <n v="-8"/>
    <n v="1"/>
    <x v="0"/>
  </r>
  <r>
    <x v="8"/>
    <n v="2016"/>
    <n v="11356133.249840001"/>
    <x v="299"/>
    <n v="22602781.960000001"/>
    <n v="0"/>
    <n v="11356133.249840001"/>
    <n v="-7"/>
    <n v="1"/>
    <x v="0"/>
  </r>
  <r>
    <x v="8"/>
    <n v="2017"/>
    <n v="81192.153302000006"/>
    <x v="300"/>
    <n v="0"/>
    <n v="635107.27"/>
    <n v="81192.153302000006"/>
    <n v="-6"/>
    <n v="1"/>
    <x v="0"/>
  </r>
  <r>
    <x v="8"/>
    <n v="2019"/>
    <n v="20000"/>
    <x v="301"/>
    <n v="0"/>
    <n v="100000"/>
    <n v="20000"/>
    <n v="-4"/>
    <n v="1"/>
    <x v="0"/>
  </r>
  <r>
    <x v="8"/>
    <n v="2021"/>
    <n v="15004.626"/>
    <x v="302"/>
    <n v="0"/>
    <n v="75023.13"/>
    <n v="15004.626"/>
    <n v="-2"/>
    <n v="1"/>
    <x v="0"/>
  </r>
  <r>
    <x v="8"/>
    <n v="2022"/>
    <n v="2933040.5537149999"/>
    <x v="303"/>
    <n v="5706618.3200000003"/>
    <n v="0"/>
    <n v="2933040.5537149999"/>
    <n v="-1"/>
    <n v="1"/>
    <x v="0"/>
  </r>
  <r>
    <x v="8"/>
    <n v="2023"/>
    <n v="651.84231"/>
    <x v="304"/>
    <n v="127014.76"/>
    <n v="973073.83"/>
    <n v="651.84231"/>
    <n v="0"/>
    <n v="1"/>
    <x v="0"/>
  </r>
  <r>
    <x v="8"/>
    <n v="2024"/>
    <n v="3246943.2087610001"/>
    <x v="305"/>
    <n v="144764750.18000001"/>
    <n v="29036040.48"/>
    <n v="3246943.2087610001"/>
    <n v="1"/>
    <n v="1"/>
    <x v="0"/>
  </r>
  <r>
    <x v="8"/>
    <n v="2025"/>
    <n v="936564.89060000004"/>
    <x v="306"/>
    <n v="97931079.879999995"/>
    <n v="65580434.409999996"/>
    <n v="936564.89060000004"/>
    <n v="2"/>
    <n v="1"/>
    <x v="0"/>
  </r>
  <r>
    <x v="8"/>
    <n v="2026"/>
    <n v="769142.68642000004"/>
    <x v="307"/>
    <n v="114248673.97"/>
    <n v="282931699.56999999"/>
    <n v="769142.68642000004"/>
    <n v="3"/>
    <n v="1"/>
    <x v="0"/>
  </r>
  <r>
    <x v="8"/>
    <n v="2027"/>
    <n v="148399.61590999999"/>
    <x v="308"/>
    <n v="23522770.329999998"/>
    <n v="58738848.670000002"/>
    <n v="148399.61590999999"/>
    <n v="4"/>
    <n v="1"/>
    <x v="0"/>
  </r>
  <r>
    <x v="8"/>
    <n v="2028"/>
    <n v="895081.78448100004"/>
    <x v="309"/>
    <n v="10545325.77"/>
    <n v="1039295.02"/>
    <n v="895081.78448100004"/>
    <n v="5"/>
    <n v="1"/>
    <x v="0"/>
  </r>
  <r>
    <x v="8"/>
    <n v="2029"/>
    <n v="19181.771543999999"/>
    <x v="310"/>
    <n v="5668859.2599999998"/>
    <n v="0"/>
    <n v="19181.771543999999"/>
    <n v="6"/>
    <n v="2"/>
    <x v="1"/>
  </r>
  <r>
    <x v="8"/>
    <n v="2030"/>
    <n v="8193.4566090000008"/>
    <x v="311"/>
    <n v="3563726.93"/>
    <n v="0"/>
    <n v="8193.4566090000008"/>
    <n v="7"/>
    <n v="2"/>
    <x v="1"/>
  </r>
  <r>
    <x v="8"/>
    <n v="2031"/>
    <n v="7330.6227790000003"/>
    <x v="312"/>
    <n v="3197344.25"/>
    <n v="0"/>
    <n v="7330.6227790000003"/>
    <n v="8"/>
    <n v="2"/>
    <x v="1"/>
  </r>
  <r>
    <x v="8"/>
    <n v="2032"/>
    <n v="213403.97134300001"/>
    <x v="313"/>
    <n v="5037929.57"/>
    <n v="0"/>
    <n v="213403.97134300001"/>
    <n v="9"/>
    <n v="2"/>
    <x v="1"/>
  </r>
  <r>
    <x v="8"/>
    <n v="2033"/>
    <n v="180034.88060100001"/>
    <x v="314"/>
    <n v="17509685.68"/>
    <n v="0"/>
    <n v="180034.88060100001"/>
    <n v="10"/>
    <n v="2"/>
    <x v="1"/>
  </r>
  <r>
    <x v="8"/>
    <n v="2034"/>
    <n v="7492.2308059999996"/>
    <x v="315"/>
    <n v="3198771.37"/>
    <n v="16206.9"/>
    <n v="7492.2308059999996"/>
    <n v="11"/>
    <n v="3"/>
    <x v="2"/>
  </r>
  <r>
    <x v="8"/>
    <n v="2035"/>
    <n v="5531.0495499999997"/>
    <x v="316"/>
    <n v="2428842.6800000002"/>
    <n v="0"/>
    <n v="5531.0495499999997"/>
    <n v="12"/>
    <n v="3"/>
    <x v="2"/>
  </r>
  <r>
    <x v="8"/>
    <n v="2036"/>
    <n v="4911.2863639999996"/>
    <x v="317"/>
    <n v="2147571"/>
    <n v="0"/>
    <n v="4911.2863639999996"/>
    <n v="13"/>
    <n v="3"/>
    <x v="2"/>
  </r>
  <r>
    <x v="8"/>
    <n v="2037"/>
    <n v="72619.423945999995"/>
    <x v="318"/>
    <n v="16688494.16"/>
    <n v="0"/>
    <n v="72619.423945999995"/>
    <n v="14"/>
    <n v="3"/>
    <x v="2"/>
  </r>
  <r>
    <x v="8"/>
    <n v="2038"/>
    <n v="61417.156491000002"/>
    <x v="319"/>
    <n v="620680.36"/>
    <n v="0"/>
    <n v="61417.156491000002"/>
    <n v="15"/>
    <n v="3"/>
    <x v="2"/>
  </r>
  <r>
    <x v="8"/>
    <n v="2039"/>
    <n v="15284.174315"/>
    <x v="320"/>
    <n v="6703051.9800000004"/>
    <n v="0"/>
    <n v="15284.174315"/>
    <n v="16"/>
    <n v="3"/>
    <x v="2"/>
  </r>
  <r>
    <x v="8"/>
    <n v="2040"/>
    <n v="16026.846221"/>
    <x v="321"/>
    <n v="159098.35999999999"/>
    <n v="0"/>
    <n v="16026.846221"/>
    <n v="17"/>
    <n v="3"/>
    <x v="2"/>
  </r>
  <r>
    <x v="8"/>
    <n v="2041"/>
    <n v="6732.9372839999996"/>
    <x v="322"/>
    <n v="2864381.47"/>
    <n v="0"/>
    <n v="6732.9372839999996"/>
    <n v="18"/>
    <n v="3"/>
    <x v="2"/>
  </r>
  <r>
    <x v="8"/>
    <n v="2042"/>
    <n v="9984.9431380000005"/>
    <x v="323"/>
    <n v="2886416.2"/>
    <n v="0"/>
    <n v="9984.9431380000005"/>
    <n v="19"/>
    <n v="3"/>
    <x v="2"/>
  </r>
  <r>
    <x v="8"/>
    <n v="2043"/>
    <n v="1210.5353560000001"/>
    <x v="324"/>
    <n v="532885.71"/>
    <n v="0"/>
    <n v="1210.5353560000001"/>
    <n v="20"/>
    <n v="3"/>
    <x v="2"/>
  </r>
  <r>
    <x v="8"/>
    <n v="2052"/>
    <n v="219.00345200000001"/>
    <x v="325"/>
    <n v="94910.99"/>
    <n v="0"/>
    <n v="219.00345200000001"/>
    <n v="29"/>
    <n v="4"/>
    <x v="3"/>
  </r>
  <r>
    <x v="8"/>
    <n v="9999"/>
    <n v="21749.653803000001"/>
    <x v="326"/>
    <n v="32095.41"/>
    <n v="629168.77"/>
    <n v="21749.653803000001"/>
    <n v="7976"/>
    <n v="4"/>
    <x v="3"/>
  </r>
  <r>
    <x v="9"/>
    <n v="1999"/>
    <n v="0"/>
    <x v="0"/>
    <n v="0"/>
    <n v="0"/>
    <n v="0"/>
    <n v="-24"/>
    <n v="1"/>
    <x v="0"/>
  </r>
  <r>
    <x v="9"/>
    <n v="2001"/>
    <n v="0"/>
    <x v="0"/>
    <n v="0"/>
    <n v="0"/>
    <n v="0"/>
    <n v="-22"/>
    <n v="1"/>
    <x v="0"/>
  </r>
  <r>
    <x v="9"/>
    <n v="2003"/>
    <n v="0"/>
    <x v="0"/>
    <n v="0"/>
    <n v="0"/>
    <n v="0"/>
    <n v="-20"/>
    <n v="1"/>
    <x v="0"/>
  </r>
  <r>
    <x v="9"/>
    <n v="2004"/>
    <n v="0"/>
    <x v="0"/>
    <n v="0"/>
    <n v="0"/>
    <n v="0"/>
    <n v="-19"/>
    <n v="1"/>
    <x v="0"/>
  </r>
  <r>
    <x v="9"/>
    <n v="2005"/>
    <n v="0"/>
    <x v="0"/>
    <n v="0"/>
    <n v="0"/>
    <n v="0"/>
    <n v="-18"/>
    <n v="1"/>
    <x v="0"/>
  </r>
  <r>
    <x v="9"/>
    <n v="2006"/>
    <n v="0"/>
    <x v="0"/>
    <n v="0"/>
    <n v="0"/>
    <n v="0"/>
    <n v="-17"/>
    <n v="1"/>
    <x v="0"/>
  </r>
  <r>
    <x v="9"/>
    <n v="2007"/>
    <n v="0"/>
    <x v="0"/>
    <n v="0"/>
    <n v="0"/>
    <n v="0"/>
    <n v="-16"/>
    <n v="1"/>
    <x v="0"/>
  </r>
  <r>
    <x v="9"/>
    <n v="2008"/>
    <n v="0"/>
    <x v="0"/>
    <n v="0"/>
    <n v="0"/>
    <n v="0"/>
    <n v="-15"/>
    <n v="1"/>
    <x v="0"/>
  </r>
  <r>
    <x v="9"/>
    <n v="2009"/>
    <n v="0"/>
    <x v="0"/>
    <n v="0"/>
    <n v="0"/>
    <n v="0"/>
    <n v="-14"/>
    <n v="1"/>
    <x v="0"/>
  </r>
  <r>
    <x v="9"/>
    <n v="2010"/>
    <n v="0"/>
    <x v="0"/>
    <n v="0"/>
    <n v="0"/>
    <n v="0"/>
    <n v="-13"/>
    <n v="1"/>
    <x v="0"/>
  </r>
  <r>
    <x v="9"/>
    <n v="2011"/>
    <n v="0"/>
    <x v="0"/>
    <n v="0"/>
    <n v="0"/>
    <n v="0"/>
    <n v="-12"/>
    <n v="1"/>
    <x v="0"/>
  </r>
  <r>
    <x v="9"/>
    <n v="2012"/>
    <n v="216.96127300000001"/>
    <x v="327"/>
    <n v="544.92999999999995"/>
    <n v="0"/>
    <n v="216.96127300000001"/>
    <n v="-11"/>
    <n v="1"/>
    <x v="0"/>
  </r>
  <r>
    <x v="9"/>
    <n v="2013"/>
    <n v="305.23345999999998"/>
    <x v="328"/>
    <n v="309.68"/>
    <n v="0"/>
    <n v="305.23345999999998"/>
    <n v="-10"/>
    <n v="1"/>
    <x v="0"/>
  </r>
  <r>
    <x v="9"/>
    <n v="2014"/>
    <n v="9759.2694240000001"/>
    <x v="329"/>
    <n v="10751.6"/>
    <n v="0"/>
    <n v="9759.2694240000001"/>
    <n v="-9"/>
    <n v="1"/>
    <x v="0"/>
  </r>
  <r>
    <x v="9"/>
    <n v="2015"/>
    <n v="47.797817999999999"/>
    <x v="330"/>
    <n v="284.08"/>
    <n v="0"/>
    <n v="47.797817999999999"/>
    <n v="-8"/>
    <n v="1"/>
    <x v="0"/>
  </r>
  <r>
    <x v="9"/>
    <n v="2016"/>
    <n v="16733.157297000002"/>
    <x v="331"/>
    <n v="16733.57"/>
    <n v="0"/>
    <n v="16733.157297000002"/>
    <n v="-7"/>
    <n v="1"/>
    <x v="0"/>
  </r>
  <r>
    <x v="9"/>
    <n v="2017"/>
    <n v="52848.583134"/>
    <x v="332"/>
    <n v="52960"/>
    <n v="0"/>
    <n v="52848.583134"/>
    <n v="-6"/>
    <n v="1"/>
    <x v="0"/>
  </r>
  <r>
    <x v="9"/>
    <n v="2018"/>
    <n v="30670.481398"/>
    <x v="333"/>
    <n v="44164.27"/>
    <n v="0"/>
    <n v="30670.481398"/>
    <n v="-5"/>
    <n v="1"/>
    <x v="0"/>
  </r>
  <r>
    <x v="9"/>
    <n v="2019"/>
    <n v="10791.158842000001"/>
    <x v="334"/>
    <n v="23011.35"/>
    <n v="0"/>
    <n v="10791.158842000001"/>
    <n v="-4"/>
    <n v="1"/>
    <x v="0"/>
  </r>
  <r>
    <x v="9"/>
    <n v="2020"/>
    <n v="83284.667029000004"/>
    <x v="335"/>
    <n v="93482.35"/>
    <n v="0"/>
    <n v="83284.667029000004"/>
    <n v="-3"/>
    <n v="1"/>
    <x v="0"/>
  </r>
  <r>
    <x v="9"/>
    <n v="2021"/>
    <n v="76480.184049999996"/>
    <x v="336"/>
    <n v="92746.42"/>
    <n v="0"/>
    <n v="76480.184049999996"/>
    <n v="-2"/>
    <n v="1"/>
    <x v="0"/>
  </r>
  <r>
    <x v="9"/>
    <n v="2022"/>
    <n v="150233.05828600001"/>
    <x v="337"/>
    <n v="178557.66"/>
    <n v="0"/>
    <n v="150233.05828600001"/>
    <n v="-1"/>
    <n v="1"/>
    <x v="0"/>
  </r>
  <r>
    <x v="9"/>
    <n v="2023"/>
    <n v="1275849.2250389999"/>
    <x v="338"/>
    <n v="1745561.59"/>
    <n v="0"/>
    <n v="1275849.2250389999"/>
    <n v="0"/>
    <n v="1"/>
    <x v="0"/>
  </r>
  <r>
    <x v="9"/>
    <n v="2024"/>
    <n v="3103917.8620199701"/>
    <x v="339"/>
    <n v="49355176.922714703"/>
    <n v="0"/>
    <n v="3103917.8620199701"/>
    <n v="1"/>
    <n v="1"/>
    <x v="0"/>
  </r>
  <r>
    <x v="9"/>
    <n v="2025"/>
    <n v="3923594.1944320002"/>
    <x v="340"/>
    <n v="92288978.5399988"/>
    <n v="0"/>
    <n v="3928360.9567686599"/>
    <n v="2"/>
    <n v="1"/>
    <x v="0"/>
  </r>
  <r>
    <x v="9"/>
    <n v="2026"/>
    <n v="5199003.3880790398"/>
    <x v="341"/>
    <n v="118714888.200001"/>
    <n v="0"/>
    <n v="5241332.0737062199"/>
    <n v="3"/>
    <n v="1"/>
    <x v="0"/>
  </r>
  <r>
    <x v="9"/>
    <n v="2027"/>
    <n v="9788794.2725790199"/>
    <x v="342"/>
    <n v="193608983.390001"/>
    <n v="0"/>
    <n v="9883736.1556679197"/>
    <n v="4"/>
    <n v="1"/>
    <x v="0"/>
  </r>
  <r>
    <x v="9"/>
    <n v="2028"/>
    <n v="17256647.509824"/>
    <x v="343"/>
    <n v="233471571.21999899"/>
    <n v="0"/>
    <n v="17381982.123378899"/>
    <n v="5"/>
    <n v="1"/>
    <x v="0"/>
  </r>
  <r>
    <x v="9"/>
    <n v="2029"/>
    <n v="26127221.3548101"/>
    <x v="344"/>
    <n v="275946996.82999802"/>
    <n v="0"/>
    <n v="26435645.7362011"/>
    <n v="6"/>
    <n v="2"/>
    <x v="1"/>
  </r>
  <r>
    <x v="9"/>
    <n v="2030"/>
    <n v="19150901.999394901"/>
    <x v="345"/>
    <n v="318416369.35000598"/>
    <n v="0"/>
    <n v="19192475.6870405"/>
    <n v="7"/>
    <n v="2"/>
    <x v="1"/>
  </r>
  <r>
    <x v="9"/>
    <n v="2031"/>
    <n v="5076065.3878509998"/>
    <x v="346"/>
    <n v="74742791.360000595"/>
    <n v="0"/>
    <n v="5085026.8804393904"/>
    <n v="8"/>
    <n v="2"/>
    <x v="1"/>
  </r>
  <r>
    <x v="9"/>
    <n v="2032"/>
    <n v="81714.771674999996"/>
    <x v="347"/>
    <n v="905416.35"/>
    <n v="0"/>
    <n v="83164.723726135504"/>
    <n v="9"/>
    <n v="2"/>
    <x v="1"/>
  </r>
  <r>
    <x v="9"/>
    <n v="2033"/>
    <n v="10296.311266999999"/>
    <x v="348"/>
    <n v="100029.83"/>
    <n v="0"/>
    <n v="12549.900025532401"/>
    <n v="10"/>
    <n v="2"/>
    <x v="1"/>
  </r>
  <r>
    <x v="9"/>
    <n v="2034"/>
    <n v="4657.304016"/>
    <x v="349"/>
    <n v="157227.69"/>
    <n v="0"/>
    <n v="4657.304016"/>
    <n v="11"/>
    <n v="3"/>
    <x v="2"/>
  </r>
  <r>
    <x v="9"/>
    <n v="2035"/>
    <n v="26630.539323000001"/>
    <x v="350"/>
    <n v="128536.84"/>
    <n v="0"/>
    <n v="26630.539323000001"/>
    <n v="12"/>
    <n v="3"/>
    <x v="2"/>
  </r>
  <r>
    <x v="9"/>
    <n v="2036"/>
    <n v="4876.2293719999998"/>
    <x v="351"/>
    <n v="166416.89000000001"/>
    <n v="0"/>
    <n v="4876.2293719999998"/>
    <n v="13"/>
    <n v="3"/>
    <x v="2"/>
  </r>
  <r>
    <x v="9"/>
    <n v="2037"/>
    <n v="10.879626"/>
    <x v="352"/>
    <n v="6323.86"/>
    <n v="0"/>
    <n v="10.879626"/>
    <n v="14"/>
    <n v="3"/>
    <x v="2"/>
  </r>
  <r>
    <x v="9"/>
    <n v="2038"/>
    <n v="272.33682800000003"/>
    <x v="353"/>
    <n v="58427.22"/>
    <n v="0"/>
    <n v="272.33682800000003"/>
    <n v="15"/>
    <n v="3"/>
    <x v="2"/>
  </r>
  <r>
    <x v="9"/>
    <n v="2039"/>
    <n v="2179.8484269999999"/>
    <x v="354"/>
    <n v="71609.08"/>
    <n v="0"/>
    <n v="2179.8484269999999"/>
    <n v="16"/>
    <n v="3"/>
    <x v="2"/>
  </r>
  <r>
    <x v="9"/>
    <n v="2040"/>
    <n v="22552.009896"/>
    <x v="355"/>
    <n v="242627"/>
    <n v="0"/>
    <n v="22552.009896"/>
    <n v="17"/>
    <n v="3"/>
    <x v="2"/>
  </r>
  <r>
    <x v="9"/>
    <n v="2041"/>
    <n v="23615.362653"/>
    <x v="356"/>
    <n v="127892.11"/>
    <n v="0"/>
    <n v="23615.362653"/>
    <n v="18"/>
    <n v="3"/>
    <x v="2"/>
  </r>
  <r>
    <x v="9"/>
    <n v="2042"/>
    <n v="615.75481200000002"/>
    <x v="357"/>
    <n v="45417.08"/>
    <n v="0"/>
    <n v="615.75481200000002"/>
    <n v="19"/>
    <n v="3"/>
    <x v="2"/>
  </r>
  <r>
    <x v="9"/>
    <n v="2043"/>
    <n v="4743.9204689999997"/>
    <x v="358"/>
    <n v="265809.93"/>
    <n v="0"/>
    <n v="4743.9204689999997"/>
    <n v="20"/>
    <n v="3"/>
    <x v="2"/>
  </r>
  <r>
    <x v="9"/>
    <n v="2045"/>
    <n v="675.10789499999998"/>
    <x v="359"/>
    <n v="78024.17"/>
    <n v="0"/>
    <n v="675.10789499999998"/>
    <n v="22"/>
    <n v="4"/>
    <x v="3"/>
  </r>
  <r>
    <x v="9"/>
    <n v="2046"/>
    <n v="19.308841999999999"/>
    <x v="360"/>
    <n v="8772.2900000000009"/>
    <n v="0"/>
    <n v="19.308841999999999"/>
    <n v="23"/>
    <n v="4"/>
    <x v="3"/>
  </r>
  <r>
    <x v="9"/>
    <n v="2047"/>
    <n v="3083.8063550000002"/>
    <x v="361"/>
    <n v="92641.19"/>
    <n v="0"/>
    <n v="3083.8063550000002"/>
    <n v="24"/>
    <n v="4"/>
    <x v="3"/>
  </r>
  <r>
    <x v="9"/>
    <n v="2048"/>
    <n v="155.27260899999999"/>
    <x v="362"/>
    <n v="70652.289999999994"/>
    <n v="0"/>
    <n v="155.27260899999999"/>
    <n v="25"/>
    <n v="4"/>
    <x v="3"/>
  </r>
  <r>
    <x v="9"/>
    <n v="2056"/>
    <n v="555.70786999999996"/>
    <x v="363"/>
    <n v="5796.52"/>
    <n v="0"/>
    <n v="555.70786999999996"/>
    <n v="33"/>
    <n v="4"/>
    <x v="3"/>
  </r>
  <r>
    <x v="9"/>
    <n v="2083"/>
    <n v="0"/>
    <x v="0"/>
    <n v="0"/>
    <n v="0"/>
    <n v="0"/>
    <n v="60"/>
    <n v="4"/>
    <x v="3"/>
  </r>
  <r>
    <x v="10"/>
    <n v="1990"/>
    <n v="0"/>
    <x v="0"/>
    <n v="0"/>
    <n v="0"/>
    <n v="0"/>
    <n v="-33"/>
    <n v="1"/>
    <x v="0"/>
  </r>
  <r>
    <x v="10"/>
    <n v="1991"/>
    <n v="0"/>
    <x v="0"/>
    <n v="0"/>
    <n v="0"/>
    <n v="0"/>
    <n v="-32"/>
    <n v="1"/>
    <x v="0"/>
  </r>
  <r>
    <x v="10"/>
    <n v="1992"/>
    <n v="0"/>
    <x v="0"/>
    <n v="0"/>
    <n v="0"/>
    <n v="0"/>
    <n v="-31"/>
    <n v="1"/>
    <x v="0"/>
  </r>
  <r>
    <x v="10"/>
    <n v="1993"/>
    <n v="0"/>
    <x v="0"/>
    <n v="0"/>
    <n v="0"/>
    <n v="0"/>
    <n v="-30"/>
    <n v="1"/>
    <x v="0"/>
  </r>
  <r>
    <x v="10"/>
    <n v="1994"/>
    <n v="0"/>
    <x v="0"/>
    <n v="0"/>
    <n v="0"/>
    <n v="0"/>
    <n v="-29"/>
    <n v="1"/>
    <x v="0"/>
  </r>
  <r>
    <x v="10"/>
    <n v="1995"/>
    <n v="25.498946"/>
    <x v="364"/>
    <n v="332.66"/>
    <n v="0"/>
    <n v="25.498946"/>
    <n v="-28"/>
    <n v="1"/>
    <x v="0"/>
  </r>
  <r>
    <x v="10"/>
    <n v="1996"/>
    <n v="872.95582999999999"/>
    <x v="365"/>
    <n v="1085.42"/>
    <n v="0"/>
    <n v="872.95582999999999"/>
    <n v="-27"/>
    <n v="1"/>
    <x v="0"/>
  </r>
  <r>
    <x v="10"/>
    <n v="1997"/>
    <n v="1513.5292830000001"/>
    <x v="366"/>
    <n v="142.52000000000001"/>
    <n v="37346.86"/>
    <n v="1513.5292830000001"/>
    <n v="-26"/>
    <n v="1"/>
    <x v="0"/>
  </r>
  <r>
    <x v="10"/>
    <n v="1998"/>
    <n v="168.648079"/>
    <x v="367"/>
    <n v="900.36"/>
    <n v="0"/>
    <n v="168.648079"/>
    <n v="-25"/>
    <n v="1"/>
    <x v="0"/>
  </r>
  <r>
    <x v="10"/>
    <n v="1999"/>
    <n v="23.946524"/>
    <x v="368"/>
    <n v="242.22"/>
    <n v="0"/>
    <n v="23.946524"/>
    <n v="-24"/>
    <n v="1"/>
    <x v="0"/>
  </r>
  <r>
    <x v="10"/>
    <n v="2000"/>
    <n v="907.46493699999996"/>
    <x v="369"/>
    <n v="1180.1400000000001"/>
    <n v="0"/>
    <n v="907.46493699999996"/>
    <n v="-23"/>
    <n v="1"/>
    <x v="0"/>
  </r>
  <r>
    <x v="10"/>
    <n v="2001"/>
    <n v="216.50501700000001"/>
    <x v="370"/>
    <n v="677.7"/>
    <n v="0"/>
    <n v="216.50501700000001"/>
    <n v="-22"/>
    <n v="1"/>
    <x v="0"/>
  </r>
  <r>
    <x v="10"/>
    <n v="2002"/>
    <n v="791.63979600000005"/>
    <x v="371"/>
    <n v="979"/>
    <n v="1351.25"/>
    <n v="791.63979600000005"/>
    <n v="-21"/>
    <n v="1"/>
    <x v="0"/>
  </r>
  <r>
    <x v="10"/>
    <n v="2003"/>
    <n v="1723.9763600000001"/>
    <x v="372"/>
    <n v="3316.18"/>
    <n v="2612.81"/>
    <n v="1723.9763600000001"/>
    <n v="-20"/>
    <n v="1"/>
    <x v="0"/>
  </r>
  <r>
    <x v="10"/>
    <n v="2004"/>
    <n v="281.83883900000001"/>
    <x v="373"/>
    <n v="1334.61"/>
    <n v="0"/>
    <n v="281.83883900000001"/>
    <n v="-19"/>
    <n v="1"/>
    <x v="0"/>
  </r>
  <r>
    <x v="10"/>
    <n v="2005"/>
    <n v="73.016445000000004"/>
    <x v="374"/>
    <n v="1244.51"/>
    <n v="0"/>
    <n v="73.016445000000004"/>
    <n v="-18"/>
    <n v="1"/>
    <x v="0"/>
  </r>
  <r>
    <x v="10"/>
    <n v="2006"/>
    <n v="1975.086976"/>
    <x v="375"/>
    <n v="2626.99"/>
    <n v="5442.75"/>
    <n v="1975.086976"/>
    <n v="-17"/>
    <n v="1"/>
    <x v="0"/>
  </r>
  <r>
    <x v="10"/>
    <n v="2007"/>
    <n v="17058.479164"/>
    <x v="376"/>
    <n v="2590.48"/>
    <n v="83728.52"/>
    <n v="17058.479164"/>
    <n v="-16"/>
    <n v="1"/>
    <x v="0"/>
  </r>
  <r>
    <x v="10"/>
    <n v="2008"/>
    <n v="1102.108095"/>
    <x v="377"/>
    <n v="14363.64"/>
    <n v="0"/>
    <n v="1102.108095"/>
    <n v="-15"/>
    <n v="1"/>
    <x v="0"/>
  </r>
  <r>
    <x v="10"/>
    <n v="2009"/>
    <n v="1612.5747120000001"/>
    <x v="378"/>
    <n v="3731.13"/>
    <n v="3638.73"/>
    <n v="1612.5747120000001"/>
    <n v="-14"/>
    <n v="1"/>
    <x v="0"/>
  </r>
  <r>
    <x v="10"/>
    <n v="2010"/>
    <n v="2682.1540260000002"/>
    <x v="379"/>
    <n v="4983.05"/>
    <n v="2242.1"/>
    <n v="2682.1540260000002"/>
    <n v="-13"/>
    <n v="1"/>
    <x v="0"/>
  </r>
  <r>
    <x v="10"/>
    <n v="2011"/>
    <n v="43304.498981999997"/>
    <x v="380"/>
    <n v="5693.16"/>
    <n v="89256.83"/>
    <n v="43304.498981999997"/>
    <n v="-12"/>
    <n v="1"/>
    <x v="0"/>
  </r>
  <r>
    <x v="10"/>
    <n v="2012"/>
    <n v="788469.14619200001"/>
    <x v="381"/>
    <n v="1131307.4099999999"/>
    <n v="0"/>
    <n v="788469.14619200001"/>
    <n v="-11"/>
    <n v="1"/>
    <x v="0"/>
  </r>
  <r>
    <x v="10"/>
    <n v="2013"/>
    <n v="23727.103190000002"/>
    <x v="382"/>
    <n v="33807.199999999997"/>
    <n v="1117.69"/>
    <n v="23727.103190000002"/>
    <n v="-10"/>
    <n v="1"/>
    <x v="0"/>
  </r>
  <r>
    <x v="10"/>
    <n v="2014"/>
    <n v="47065.089466999998"/>
    <x v="383"/>
    <n v="62813.9"/>
    <n v="112845.22"/>
    <n v="47065.089466999998"/>
    <n v="-9"/>
    <n v="1"/>
    <x v="0"/>
  </r>
  <r>
    <x v="10"/>
    <n v="2015"/>
    <n v="75272.947706999999"/>
    <x v="384"/>
    <n v="176058.36"/>
    <n v="13426.8"/>
    <n v="75272.947706999999"/>
    <n v="-8"/>
    <n v="1"/>
    <x v="0"/>
  </r>
  <r>
    <x v="10"/>
    <n v="2016"/>
    <n v="211835.19008500001"/>
    <x v="385"/>
    <n v="225120.16877799999"/>
    <n v="20419.75"/>
    <n v="211835.19008500001"/>
    <n v="-7"/>
    <n v="1"/>
    <x v="0"/>
  </r>
  <r>
    <x v="10"/>
    <n v="2017"/>
    <n v="311353.08345600002"/>
    <x v="386"/>
    <n v="93741.83"/>
    <n v="1160878.3400000001"/>
    <n v="311353.08345600002"/>
    <n v="-6"/>
    <n v="1"/>
    <x v="0"/>
  </r>
  <r>
    <x v="10"/>
    <n v="2018"/>
    <n v="47490.210613000003"/>
    <x v="387"/>
    <n v="52925.95"/>
    <n v="57840.480000000003"/>
    <n v="47490.210613000003"/>
    <n v="-5"/>
    <n v="1"/>
    <x v="0"/>
  </r>
  <r>
    <x v="10"/>
    <n v="2019"/>
    <n v="135860.506662"/>
    <x v="388"/>
    <n v="49694.74"/>
    <n v="500168.01"/>
    <n v="135860.506662"/>
    <n v="-4"/>
    <n v="1"/>
    <x v="0"/>
  </r>
  <r>
    <x v="10"/>
    <n v="2020"/>
    <n v="42240.505705000003"/>
    <x v="389"/>
    <n v="73747.789999999994"/>
    <n v="16235.27"/>
    <n v="42240.505705000003"/>
    <n v="-3"/>
    <n v="1"/>
    <x v="0"/>
  </r>
  <r>
    <x v="10"/>
    <n v="2021"/>
    <n v="87689.460076999996"/>
    <x v="390"/>
    <n v="112118.51"/>
    <n v="6044.98"/>
    <n v="87689.460076999996"/>
    <n v="-2"/>
    <n v="1"/>
    <x v="0"/>
  </r>
  <r>
    <x v="10"/>
    <n v="2022"/>
    <n v="118213.749568"/>
    <x v="391"/>
    <n v="213337.38"/>
    <n v="86349.45"/>
    <n v="118213.749568"/>
    <n v="-1"/>
    <n v="1"/>
    <x v="0"/>
  </r>
  <r>
    <x v="10"/>
    <n v="2023"/>
    <n v="335813.33460100001"/>
    <x v="392"/>
    <n v="638441.44843400002"/>
    <n v="790976.49473899999"/>
    <n v="335813.33460100001"/>
    <n v="0"/>
    <n v="1"/>
    <x v="0"/>
  </r>
  <r>
    <x v="10"/>
    <n v="2024"/>
    <n v="499416.58424599998"/>
    <x v="393"/>
    <n v="12132023.697891001"/>
    <n v="10847197.48"/>
    <n v="499416.58424599998"/>
    <n v="1"/>
    <n v="1"/>
    <x v="0"/>
  </r>
  <r>
    <x v="10"/>
    <n v="2025"/>
    <n v="293119.55516699998"/>
    <x v="394"/>
    <n v="8562953.1600000001"/>
    <n v="1694334.34"/>
    <n v="294589.13240501302"/>
    <n v="2"/>
    <n v="1"/>
    <x v="0"/>
  </r>
  <r>
    <x v="10"/>
    <n v="2026"/>
    <n v="974099.90781999903"/>
    <x v="395"/>
    <n v="14263391.380000001"/>
    <n v="32887775.820181001"/>
    <n v="974099.90781999903"/>
    <n v="3"/>
    <n v="1"/>
    <x v="0"/>
  </r>
  <r>
    <x v="10"/>
    <n v="2027"/>
    <n v="763042.426237999"/>
    <x v="396"/>
    <n v="12028532.630999001"/>
    <n v="1120116.82"/>
    <n v="763042.426237999"/>
    <n v="4"/>
    <n v="1"/>
    <x v="0"/>
  </r>
  <r>
    <x v="10"/>
    <n v="2028"/>
    <n v="1631380.222139"/>
    <x v="397"/>
    <n v="15290658.582478"/>
    <n v="338550.5"/>
    <n v="1631380.222139"/>
    <n v="5"/>
    <n v="1"/>
    <x v="0"/>
  </r>
  <r>
    <x v="10"/>
    <n v="2029"/>
    <n v="1121133.0233140001"/>
    <x v="398"/>
    <n v="10807948.609999999"/>
    <n v="0"/>
    <n v="1121133.0233140001"/>
    <n v="6"/>
    <n v="2"/>
    <x v="1"/>
  </r>
  <r>
    <x v="10"/>
    <n v="2030"/>
    <n v="270470.49212399998"/>
    <x v="399"/>
    <n v="6505717.1500000004"/>
    <n v="0"/>
    <n v="270470.49212399998"/>
    <n v="7"/>
    <n v="2"/>
    <x v="1"/>
  </r>
  <r>
    <x v="10"/>
    <n v="2031"/>
    <n v="435773.05792200001"/>
    <x v="400"/>
    <n v="3398941.96"/>
    <n v="250000"/>
    <n v="435773.05792200001"/>
    <n v="8"/>
    <n v="2"/>
    <x v="1"/>
  </r>
  <r>
    <x v="10"/>
    <n v="2032"/>
    <n v="531922.27614600002"/>
    <x v="401"/>
    <n v="3910212.1"/>
    <n v="70318.58"/>
    <n v="531922.27614600002"/>
    <n v="9"/>
    <n v="2"/>
    <x v="1"/>
  </r>
  <r>
    <x v="10"/>
    <n v="2033"/>
    <n v="145220.60712100001"/>
    <x v="402"/>
    <n v="4809797.3899999997"/>
    <n v="0"/>
    <n v="145220.60712100001"/>
    <n v="10"/>
    <n v="2"/>
    <x v="1"/>
  </r>
  <r>
    <x v="10"/>
    <n v="2034"/>
    <n v="274929.594048"/>
    <x v="403"/>
    <n v="2591806.89"/>
    <n v="0"/>
    <n v="274929.594048"/>
    <n v="11"/>
    <n v="3"/>
    <x v="2"/>
  </r>
  <r>
    <x v="10"/>
    <n v="2035"/>
    <n v="116182.841518"/>
    <x v="404"/>
    <n v="4447082.0199999996"/>
    <n v="14963.94"/>
    <n v="116182.841518"/>
    <n v="12"/>
    <n v="3"/>
    <x v="2"/>
  </r>
  <r>
    <x v="10"/>
    <n v="2036"/>
    <n v="81484.901607000007"/>
    <x v="405"/>
    <n v="3128986.82"/>
    <n v="0"/>
    <n v="81484.901607000007"/>
    <n v="13"/>
    <n v="3"/>
    <x v="2"/>
  </r>
  <r>
    <x v="10"/>
    <n v="2037"/>
    <n v="75916.005363000004"/>
    <x v="406"/>
    <n v="2136068.2400000002"/>
    <n v="0"/>
    <n v="75916.005363000004"/>
    <n v="14"/>
    <n v="3"/>
    <x v="2"/>
  </r>
  <r>
    <x v="10"/>
    <n v="2038"/>
    <n v="56101.749965000003"/>
    <x v="407"/>
    <n v="3181579.31"/>
    <n v="0"/>
    <n v="56101.749965000003"/>
    <n v="15"/>
    <n v="3"/>
    <x v="2"/>
  </r>
  <r>
    <x v="10"/>
    <n v="2039"/>
    <n v="81840.979458999995"/>
    <x v="408"/>
    <n v="681798.82"/>
    <n v="0"/>
    <n v="81840.979458999995"/>
    <n v="16"/>
    <n v="3"/>
    <x v="2"/>
  </r>
  <r>
    <x v="10"/>
    <n v="2040"/>
    <n v="327440.659911"/>
    <x v="409"/>
    <n v="5405979.5199999996"/>
    <n v="0"/>
    <n v="327440.659911"/>
    <n v="17"/>
    <n v="3"/>
    <x v="2"/>
  </r>
  <r>
    <x v="10"/>
    <n v="2041"/>
    <n v="44432.016372999999"/>
    <x v="410"/>
    <n v="2228076.96"/>
    <n v="0"/>
    <n v="44432.016372999999"/>
    <n v="18"/>
    <n v="3"/>
    <x v="2"/>
  </r>
  <r>
    <x v="10"/>
    <n v="2042"/>
    <n v="32517.945094999999"/>
    <x v="411"/>
    <n v="2734421.04"/>
    <n v="111260.35"/>
    <n v="32517.945094999999"/>
    <n v="19"/>
    <n v="3"/>
    <x v="2"/>
  </r>
  <r>
    <x v="10"/>
    <n v="2043"/>
    <n v="122485.117631"/>
    <x v="412"/>
    <n v="1017115"/>
    <n v="0"/>
    <n v="122485.117631"/>
    <n v="20"/>
    <n v="3"/>
    <x v="2"/>
  </r>
  <r>
    <x v="10"/>
    <n v="2044"/>
    <n v="48487.821825999999"/>
    <x v="413"/>
    <n v="1854723.1"/>
    <n v="0"/>
    <n v="48487.821825999999"/>
    <n v="21"/>
    <n v="4"/>
    <x v="3"/>
  </r>
  <r>
    <x v="10"/>
    <n v="2045"/>
    <n v="137106.60535500001"/>
    <x v="414"/>
    <n v="1247346.3999999999"/>
    <n v="0"/>
    <n v="137106.60535500001"/>
    <n v="22"/>
    <n v="4"/>
    <x v="3"/>
  </r>
  <r>
    <x v="10"/>
    <n v="2046"/>
    <n v="108339.36200199999"/>
    <x v="415"/>
    <n v="1633763.74"/>
    <n v="0"/>
    <n v="108339.36200199999"/>
    <n v="23"/>
    <n v="4"/>
    <x v="3"/>
  </r>
  <r>
    <x v="10"/>
    <n v="2047"/>
    <n v="437640.29144300002"/>
    <x v="416"/>
    <n v="1165757.76"/>
    <n v="0"/>
    <n v="437640.29144300002"/>
    <n v="24"/>
    <n v="4"/>
    <x v="3"/>
  </r>
  <r>
    <x v="10"/>
    <n v="2048"/>
    <n v="10541.041644999999"/>
    <x v="417"/>
    <n v="161934.87"/>
    <n v="0"/>
    <n v="10541.041644999999"/>
    <n v="25"/>
    <n v="4"/>
    <x v="3"/>
  </r>
  <r>
    <x v="10"/>
    <n v="2049"/>
    <n v="808.44784300000003"/>
    <x v="418"/>
    <n v="163789.07"/>
    <n v="0"/>
    <n v="808.44784300000003"/>
    <n v="26"/>
    <n v="4"/>
    <x v="3"/>
  </r>
  <r>
    <x v="10"/>
    <n v="2050"/>
    <n v="1122.4762860000001"/>
    <x v="419"/>
    <n v="226931.15"/>
    <n v="0"/>
    <n v="8022.7115168078499"/>
    <n v="27"/>
    <n v="4"/>
    <x v="3"/>
  </r>
  <r>
    <x v="10"/>
    <n v="2051"/>
    <n v="13584.662769"/>
    <x v="420"/>
    <n v="217495.35"/>
    <n v="0"/>
    <n v="13584.662769"/>
    <n v="28"/>
    <n v="4"/>
    <x v="3"/>
  </r>
  <r>
    <x v="10"/>
    <n v="2052"/>
    <n v="26.431442000000001"/>
    <x v="421"/>
    <n v="5350.8"/>
    <n v="0"/>
    <n v="26.431442000000001"/>
    <n v="29"/>
    <n v="4"/>
    <x v="3"/>
  </r>
  <r>
    <x v="10"/>
    <n v="2053"/>
    <n v="501.30726099999998"/>
    <x v="422"/>
    <n v="101680.47"/>
    <n v="0"/>
    <n v="501.30726099999998"/>
    <n v="30"/>
    <n v="4"/>
    <x v="3"/>
  </r>
  <r>
    <x v="10"/>
    <n v="2055"/>
    <n v="10380.559293"/>
    <x v="423"/>
    <n v="52867.19"/>
    <n v="0"/>
    <n v="10380.559293"/>
    <n v="32"/>
    <n v="4"/>
    <x v="3"/>
  </r>
  <r>
    <x v="10"/>
    <n v="2056"/>
    <n v="2000.301815"/>
    <x v="424"/>
    <n v="38653.24"/>
    <n v="0"/>
    <n v="2000.301815"/>
    <n v="33"/>
    <n v="4"/>
    <x v="3"/>
  </r>
  <r>
    <x v="10"/>
    <n v="2057"/>
    <n v="52.172046999999999"/>
    <x v="425"/>
    <n v="10566.33"/>
    <n v="0"/>
    <n v="52.172046999999999"/>
    <n v="34"/>
    <n v="4"/>
    <x v="3"/>
  </r>
  <r>
    <x v="10"/>
    <n v="2058"/>
    <n v="49942.252269999997"/>
    <x v="426"/>
    <n v="53825.65"/>
    <n v="0"/>
    <n v="49942.252269999997"/>
    <n v="35"/>
    <n v="4"/>
    <x v="3"/>
  </r>
  <r>
    <x v="10"/>
    <n v="2063"/>
    <n v="226.496634"/>
    <x v="427"/>
    <n v="46709.440000000002"/>
    <n v="0"/>
    <n v="226.496634"/>
    <n v="40"/>
    <n v="4"/>
    <x v="3"/>
  </r>
  <r>
    <x v="10"/>
    <n v="9999"/>
    <n v="8584379.9262087401"/>
    <x v="428"/>
    <n v="38870864.889999203"/>
    <n v="516749302.93000698"/>
    <n v="8584379.9262087401"/>
    <n v="7976"/>
    <n v="4"/>
    <x v="3"/>
  </r>
  <r>
    <x v="11"/>
    <n v="2000"/>
    <n v="1198.4448729999999"/>
    <x v="429"/>
    <n v="1254.04"/>
    <n v="0"/>
    <n v="1198.4448729999999"/>
    <n v="-23"/>
    <n v="1"/>
    <x v="0"/>
  </r>
  <r>
    <x v="11"/>
    <n v="2002"/>
    <n v="89152.299968000007"/>
    <x v="430"/>
    <n v="93224.74"/>
    <n v="0"/>
    <n v="89152.299968000007"/>
    <n v="-21"/>
    <n v="1"/>
    <x v="0"/>
  </r>
  <r>
    <x v="11"/>
    <n v="2003"/>
    <n v="242.068072"/>
    <x v="431"/>
    <n v="81.22"/>
    <n v="3918.78"/>
    <n v="242.068072"/>
    <n v="-20"/>
    <n v="1"/>
    <x v="0"/>
  </r>
  <r>
    <x v="11"/>
    <n v="2004"/>
    <n v="942.42111"/>
    <x v="432"/>
    <n v="1426.29"/>
    <n v="572.71"/>
    <n v="942.42111"/>
    <n v="-19"/>
    <n v="1"/>
    <x v="0"/>
  </r>
  <r>
    <x v="11"/>
    <n v="2005"/>
    <n v="15.759857999999999"/>
    <x v="433"/>
    <n v="18.760000000000002"/>
    <n v="2981.24"/>
    <n v="15.759857999999999"/>
    <n v="-18"/>
    <n v="1"/>
    <x v="0"/>
  </r>
  <r>
    <x v="11"/>
    <n v="2006"/>
    <n v="4919.8862589999999"/>
    <x v="434"/>
    <n v="6254.81"/>
    <n v="290.85000000000002"/>
    <n v="4919.8862589999999"/>
    <n v="-17"/>
    <n v="1"/>
    <x v="0"/>
  </r>
  <r>
    <x v="11"/>
    <n v="2007"/>
    <n v="4532.1852070000004"/>
    <x v="435"/>
    <n v="3384.19"/>
    <n v="8953.7999999999993"/>
    <n v="4532.1852070000004"/>
    <n v="-16"/>
    <n v="1"/>
    <x v="0"/>
  </r>
  <r>
    <x v="11"/>
    <n v="2008"/>
    <n v="1537.741755"/>
    <x v="436"/>
    <n v="2280.6799999999998"/>
    <n v="350.09"/>
    <n v="1537.741755"/>
    <n v="-15"/>
    <n v="1"/>
    <x v="0"/>
  </r>
  <r>
    <x v="11"/>
    <n v="2009"/>
    <n v="136380.84642399999"/>
    <x v="437"/>
    <n v="139083.34"/>
    <n v="12186.18"/>
    <n v="136380.84642399999"/>
    <n v="-14"/>
    <n v="1"/>
    <x v="0"/>
  </r>
  <r>
    <x v="11"/>
    <n v="2010"/>
    <n v="86858.946521999998"/>
    <x v="438"/>
    <n v="97083.31"/>
    <n v="21785.73"/>
    <n v="86858.946521999998"/>
    <n v="-13"/>
    <n v="1"/>
    <x v="0"/>
  </r>
  <r>
    <x v="11"/>
    <n v="2011"/>
    <n v="6670.8208100000002"/>
    <x v="439"/>
    <n v="8435.89"/>
    <n v="1454.6"/>
    <n v="6670.8208100000002"/>
    <n v="-12"/>
    <n v="1"/>
    <x v="0"/>
  </r>
  <r>
    <x v="11"/>
    <n v="2012"/>
    <n v="28926.278492000001"/>
    <x v="440"/>
    <n v="28663.53"/>
    <n v="11680.39"/>
    <n v="28926.278492000001"/>
    <n v="-11"/>
    <n v="1"/>
    <x v="0"/>
  </r>
  <r>
    <x v="11"/>
    <n v="2013"/>
    <n v="59060.473725000003"/>
    <x v="441"/>
    <n v="59924.28"/>
    <n v="32305.46"/>
    <n v="59060.473725000003"/>
    <n v="-10"/>
    <n v="1"/>
    <x v="0"/>
  </r>
  <r>
    <x v="11"/>
    <n v="2014"/>
    <n v="56975.618588999998"/>
    <x v="442"/>
    <n v="60145.69"/>
    <n v="5260.99"/>
    <n v="56975.618588999998"/>
    <n v="-9"/>
    <n v="1"/>
    <x v="0"/>
  </r>
  <r>
    <x v="11"/>
    <n v="2015"/>
    <n v="37170.981302"/>
    <x v="443"/>
    <n v="42674.080000000002"/>
    <n v="13819.94"/>
    <n v="37170.981302"/>
    <n v="-8"/>
    <n v="1"/>
    <x v="0"/>
  </r>
  <r>
    <x v="11"/>
    <n v="2016"/>
    <n v="73622.629996000003"/>
    <x v="444"/>
    <n v="80246.960000000006"/>
    <n v="38666.639999999999"/>
    <n v="73622.629996000003"/>
    <n v="-7"/>
    <n v="1"/>
    <x v="0"/>
  </r>
  <r>
    <x v="11"/>
    <n v="2017"/>
    <n v="93035.137849999999"/>
    <x v="445"/>
    <n v="99126.73"/>
    <n v="32288.15"/>
    <n v="93035.137849999999"/>
    <n v="-6"/>
    <n v="1"/>
    <x v="0"/>
  </r>
  <r>
    <x v="11"/>
    <n v="2018"/>
    <n v="160139.58059"/>
    <x v="446"/>
    <n v="167524.47"/>
    <n v="75581.84"/>
    <n v="160139.58059"/>
    <n v="-5"/>
    <n v="1"/>
    <x v="0"/>
  </r>
  <r>
    <x v="11"/>
    <n v="2019"/>
    <n v="827958.40744500002"/>
    <x v="447"/>
    <n v="852186.08000000101"/>
    <n v="137404.85"/>
    <n v="827958.40744500002"/>
    <n v="-4"/>
    <n v="1"/>
    <x v="0"/>
  </r>
  <r>
    <x v="11"/>
    <n v="2020"/>
    <n v="919465.61921999999"/>
    <x v="448"/>
    <n v="946378.89999999898"/>
    <n v="97104.16"/>
    <n v="919465.61921999999"/>
    <n v="-3"/>
    <n v="1"/>
    <x v="0"/>
  </r>
  <r>
    <x v="11"/>
    <n v="2021"/>
    <n v="1248811.470736"/>
    <x v="449"/>
    <n v="1293346.8999999999"/>
    <n v="111077.75999999999"/>
    <n v="1248811.470736"/>
    <n v="-2"/>
    <n v="1"/>
    <x v="0"/>
  </r>
  <r>
    <x v="11"/>
    <n v="2022"/>
    <n v="4648583.2513339901"/>
    <x v="450"/>
    <n v="4799664.53"/>
    <n v="187685.36"/>
    <n v="4648583.2513339901"/>
    <n v="-1"/>
    <n v="1"/>
    <x v="0"/>
  </r>
  <r>
    <x v="11"/>
    <n v="2023"/>
    <n v="9977861.9494800791"/>
    <x v="451"/>
    <n v="16743372.6599999"/>
    <n v="19616610.020000201"/>
    <n v="9977861.9494800791"/>
    <n v="0"/>
    <n v="1"/>
    <x v="0"/>
  </r>
  <r>
    <x v="11"/>
    <n v="2024"/>
    <n v="7388689.3566402104"/>
    <x v="452"/>
    <n v="95556881.210000604"/>
    <n v="195048102.50994399"/>
    <n v="7388689.3566402104"/>
    <n v="1"/>
    <n v="1"/>
    <x v="0"/>
  </r>
  <r>
    <x v="11"/>
    <n v="2025"/>
    <n v="9620265.5629087109"/>
    <x v="453"/>
    <n v="173404018.970094"/>
    <n v="399617004.329831"/>
    <n v="9620265.5629087109"/>
    <n v="2"/>
    <n v="1"/>
    <x v="0"/>
  </r>
  <r>
    <x v="11"/>
    <n v="2026"/>
    <n v="7571566.6501688398"/>
    <x v="454"/>
    <n v="113882471.030039"/>
    <n v="225346642.11990499"/>
    <n v="7571566.6501688398"/>
    <n v="3"/>
    <n v="1"/>
    <x v="0"/>
  </r>
  <r>
    <x v="11"/>
    <n v="2027"/>
    <n v="1267833.07417006"/>
    <x v="455"/>
    <n v="21036668.4399997"/>
    <n v="44170479.080000304"/>
    <n v="1267833.07417006"/>
    <n v="4"/>
    <n v="1"/>
    <x v="0"/>
  </r>
  <r>
    <x v="12"/>
    <n v="2008"/>
    <n v="8.1790000000000002E-2"/>
    <x v="456"/>
    <n v="90"/>
    <n v="0"/>
    <n v="8.1790000000000002E-2"/>
    <n v="-15"/>
    <n v="1"/>
    <x v="0"/>
  </r>
  <r>
    <x v="12"/>
    <n v="2011"/>
    <n v="0.98404899999999995"/>
    <x v="457"/>
    <n v="76.5"/>
    <n v="250000"/>
    <n v="0.98404899999999995"/>
    <n v="-12"/>
    <n v="1"/>
    <x v="0"/>
  </r>
  <r>
    <x v="12"/>
    <n v="2012"/>
    <n v="0"/>
    <x v="0"/>
    <n v="0"/>
    <n v="350000"/>
    <n v="0"/>
    <n v="-11"/>
    <n v="1"/>
    <x v="0"/>
  </r>
  <r>
    <x v="12"/>
    <n v="2015"/>
    <n v="5.0967700000000002"/>
    <x v="458"/>
    <n v="399.23"/>
    <n v="0"/>
    <n v="5.0967700000000002"/>
    <n v="-8"/>
    <n v="1"/>
    <x v="0"/>
  </r>
  <r>
    <x v="12"/>
    <n v="2016"/>
    <n v="0"/>
    <x v="0"/>
    <n v="0"/>
    <n v="140000"/>
    <n v="0"/>
    <n v="-7"/>
    <n v="1"/>
    <x v="0"/>
  </r>
  <r>
    <x v="12"/>
    <n v="2018"/>
    <n v="0.39904899999999999"/>
    <x v="459"/>
    <n v="31.83"/>
    <n v="0"/>
    <n v="0.39904899999999999"/>
    <n v="-5"/>
    <n v="1"/>
    <x v="0"/>
  </r>
  <r>
    <x v="12"/>
    <n v="2021"/>
    <n v="0"/>
    <x v="0"/>
    <n v="0"/>
    <n v="150000"/>
    <n v="0"/>
    <n v="-2"/>
    <n v="1"/>
    <x v="0"/>
  </r>
  <r>
    <x v="12"/>
    <n v="2023"/>
    <n v="33.227980000000002"/>
    <x v="460"/>
    <n v="61389.52"/>
    <n v="18045.46"/>
    <n v="33.227980000000002"/>
    <n v="0"/>
    <n v="1"/>
    <x v="0"/>
  </r>
  <r>
    <x v="12"/>
    <n v="2024"/>
    <n v="22057.456564"/>
    <x v="461"/>
    <n v="16482963.310000001"/>
    <n v="103029001.69"/>
    <n v="22057.456564"/>
    <n v="1"/>
    <n v="1"/>
    <x v="0"/>
  </r>
  <r>
    <x v="12"/>
    <n v="2025"/>
    <n v="21226.926162"/>
    <x v="462"/>
    <n v="48653630.740000002"/>
    <n v="203717.6"/>
    <n v="21226.926162"/>
    <n v="2"/>
    <n v="1"/>
    <x v="0"/>
  </r>
  <r>
    <x v="12"/>
    <n v="2026"/>
    <n v="28944.03314"/>
    <x v="463"/>
    <n v="68362528.459999993"/>
    <n v="984398.43"/>
    <n v="28944.03314"/>
    <n v="3"/>
    <n v="1"/>
    <x v="0"/>
  </r>
  <r>
    <x v="12"/>
    <n v="2027"/>
    <n v="2260.7883409999999"/>
    <x v="464"/>
    <n v="6525217.8700000001"/>
    <n v="369561.15"/>
    <n v="2260.7883409999999"/>
    <n v="4"/>
    <n v="1"/>
    <x v="0"/>
  </r>
  <r>
    <x v="12"/>
    <n v="2028"/>
    <n v="44097.928277999999"/>
    <x v="465"/>
    <n v="149227777.87"/>
    <n v="1235805.9099999999"/>
    <n v="44097.928277999999"/>
    <n v="5"/>
    <n v="1"/>
    <x v="0"/>
  </r>
  <r>
    <x v="12"/>
    <n v="2029"/>
    <n v="29819.084677999999"/>
    <x v="466"/>
    <n v="97165666.230000004"/>
    <n v="0"/>
    <n v="29819.084677999999"/>
    <n v="6"/>
    <n v="2"/>
    <x v="1"/>
  </r>
  <r>
    <x v="12"/>
    <n v="2030"/>
    <n v="8076.0982110000004"/>
    <x v="467"/>
    <n v="19059718.359999999"/>
    <n v="0"/>
    <n v="8076.0982110000004"/>
    <n v="7"/>
    <n v="2"/>
    <x v="1"/>
  </r>
  <r>
    <x v="12"/>
    <n v="2031"/>
    <n v="21805.496522000001"/>
    <x v="468"/>
    <n v="74018101.299999997"/>
    <n v="0"/>
    <n v="21805.496522000001"/>
    <n v="8"/>
    <n v="2"/>
    <x v="1"/>
  </r>
  <r>
    <x v="12"/>
    <n v="2032"/>
    <n v="1997.912916"/>
    <x v="469"/>
    <n v="3353892.74"/>
    <n v="0"/>
    <n v="1997.912916"/>
    <n v="9"/>
    <n v="2"/>
    <x v="1"/>
  </r>
  <r>
    <x v="12"/>
    <n v="2033"/>
    <n v="4492.5426289999996"/>
    <x v="470"/>
    <n v="5873557.8600000003"/>
    <n v="0"/>
    <n v="4492.5426289999996"/>
    <n v="10"/>
    <n v="2"/>
    <x v="1"/>
  </r>
  <r>
    <x v="12"/>
    <n v="2034"/>
    <n v="1915.6815959999999"/>
    <x v="471"/>
    <n v="5964116.5199999996"/>
    <n v="0"/>
    <n v="1915.6815959999999"/>
    <n v="11"/>
    <n v="3"/>
    <x v="2"/>
  </r>
  <r>
    <x v="12"/>
    <n v="2035"/>
    <n v="20378.394681000002"/>
    <x v="472"/>
    <n v="67055082.509999998"/>
    <n v="0"/>
    <n v="20378.394681000002"/>
    <n v="12"/>
    <n v="3"/>
    <x v="2"/>
  </r>
  <r>
    <x v="12"/>
    <n v="2036"/>
    <n v="18697.018273999998"/>
    <x v="473"/>
    <n v="62581714.619999997"/>
    <n v="0"/>
    <n v="18697.018273999998"/>
    <n v="13"/>
    <n v="3"/>
    <x v="2"/>
  </r>
  <r>
    <x v="12"/>
    <n v="2037"/>
    <n v="2770.821297"/>
    <x v="474"/>
    <n v="4537296.7"/>
    <n v="0"/>
    <n v="2770.821297"/>
    <n v="14"/>
    <n v="3"/>
    <x v="2"/>
  </r>
  <r>
    <x v="12"/>
    <n v="2038"/>
    <n v="20295.495296000001"/>
    <x v="475"/>
    <n v="68943884.549999997"/>
    <n v="0"/>
    <n v="20295.495296000001"/>
    <n v="15"/>
    <n v="3"/>
    <x v="2"/>
  </r>
  <r>
    <x v="12"/>
    <n v="2039"/>
    <n v="2406.3519339999998"/>
    <x v="476"/>
    <n v="2680638.7599999998"/>
    <n v="0"/>
    <n v="2406.3519339999998"/>
    <n v="16"/>
    <n v="3"/>
    <x v="2"/>
  </r>
  <r>
    <x v="12"/>
    <n v="2040"/>
    <n v="355.53785699999997"/>
    <x v="477"/>
    <n v="793361.36"/>
    <n v="0"/>
    <n v="355.53785699999997"/>
    <n v="17"/>
    <n v="3"/>
    <x v="2"/>
  </r>
  <r>
    <x v="12"/>
    <n v="2041"/>
    <n v="8506.1614850000005"/>
    <x v="478"/>
    <n v="1084077.56"/>
    <n v="0"/>
    <n v="8506.1614850000005"/>
    <n v="18"/>
    <n v="3"/>
    <x v="2"/>
  </r>
  <r>
    <x v="12"/>
    <n v="2042"/>
    <n v="437.37336199999999"/>
    <x v="479"/>
    <n v="628839.56999999995"/>
    <n v="0"/>
    <n v="437.37336199999999"/>
    <n v="19"/>
    <n v="3"/>
    <x v="2"/>
  </r>
  <r>
    <x v="12"/>
    <n v="9999"/>
    <n v="28.415963999999999"/>
    <x v="480"/>
    <n v="790.47"/>
    <n v="30061513.34"/>
    <n v="28.415963999999999"/>
    <n v="7976"/>
    <n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30" firstHeaderRow="1" firstDataRow="2" firstDataCol="1" rowPageCount="1" colPageCount="1"/>
  <pivotFields count="10">
    <pivotField axis="axisPage" multipleItemSelectionAllowed="1" showAll="0">
      <items count="14">
        <item h="1"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axis="axisCol" showAll="0">
      <items count="5">
        <item x="1"/>
        <item x="2"/>
        <item x="3"/>
        <item h="1"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2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0"/>
        <item t="default"/>
      </items>
    </pivotField>
  </pivotFields>
  <rowFields count="1">
    <field x="9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SUM_of_ead_final" fld="5" baseField="0" baseItem="0" numFmtId="3"/>
  </dataFields>
  <formats count="22">
    <format dxfId="33">
      <pivotArea outline="0" collapsedLevelsAreSubtotals="1" fieldPosition="0">
        <references count="1">
          <reference field="2" count="0" selected="0"/>
        </references>
      </pivotArea>
    </format>
    <format dxfId="32">
      <pivotArea outline="0" collapsedLevelsAreSubtotals="1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type="origin" dataOnly="0" labelOnly="1" outline="0" fieldPosition="0"/>
    </format>
    <format dxfId="28">
      <pivotArea field="2" type="button" dataOnly="0" labelOnly="1" outline="0" axis="axisCol" fieldPosition="0"/>
    </format>
    <format dxfId="27">
      <pivotArea type="topRight" dataOnly="0" labelOnly="1" outline="0" fieldPosition="0"/>
    </format>
    <format dxfId="26">
      <pivotArea field="9" type="button" dataOnly="0" labelOnly="1" outline="0" axis="axisRow" fieldPosition="0"/>
    </format>
    <format dxfId="25">
      <pivotArea dataOnly="0" labelOnly="1" fieldPosition="0">
        <references count="1">
          <reference field="9" count="0"/>
        </references>
      </pivotArea>
    </format>
    <format dxfId="24">
      <pivotArea dataOnly="0" labelOnly="1" grandRow="1" outline="0" fieldPosition="0"/>
    </format>
    <format dxfId="23">
      <pivotArea dataOnly="0" labelOnly="1" fieldPosition="0">
        <references count="1">
          <reference field="2" count="0"/>
        </references>
      </pivotArea>
    </format>
    <format dxfId="22">
      <pivotArea dataOnly="0" labelOnly="1" grandCol="1" outline="0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type="origin" dataOnly="0" labelOnly="1" outline="0" fieldPosition="0"/>
    </format>
    <format dxfId="18">
      <pivotArea field="2" type="button" dataOnly="0" labelOnly="1" outline="0" axis="axisCol" fieldPosition="0"/>
    </format>
    <format dxfId="17">
      <pivotArea type="topRight" dataOnly="0" labelOnly="1" outline="0" fieldPosition="0"/>
    </format>
    <format dxfId="16">
      <pivotArea field="9" type="button" dataOnly="0" labelOnly="1" outline="0" axis="axisRow" fieldPosition="0"/>
    </format>
    <format dxfId="15">
      <pivotArea dataOnly="0" labelOnly="1" fieldPosition="0">
        <references count="1">
          <reference field="9" count="0"/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1">
          <reference field="2" count="0"/>
        </references>
      </pivotArea>
    </format>
    <format dxfId="1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6:K30" firstHeaderRow="1" firstDataRow="2" firstDataCol="1" rowPageCount="1" colPageCount="1"/>
  <pivotFields count="10">
    <pivotField axis="axisPage" multipleItemSelectionAllowed="1" showAll="0">
      <items count="14">
        <item h="1"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axis="axisCol" showAll="0">
      <items count="5">
        <item x="1"/>
        <item x="2"/>
        <item x="3"/>
        <item h="1"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2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0"/>
        <item t="default"/>
      </items>
    </pivotField>
  </pivotFields>
  <rowFields count="1">
    <field x="9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SUM_OF_PROV_OL" fld="3" baseField="0" baseItem="0"/>
  </dataFields>
  <formats count="22">
    <format dxfId="55">
      <pivotArea outline="0" collapsedLevelsAreSubtotals="1" fieldPosition="0">
        <references count="1">
          <reference field="2" count="0" selected="0"/>
        </references>
      </pivotArea>
    </format>
    <format dxfId="54">
      <pivotArea outline="0" collapsedLevelsAreSubtotals="1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type="origin" dataOnly="0" labelOnly="1" outline="0" fieldPosition="0"/>
    </format>
    <format dxfId="50">
      <pivotArea field="2" type="button" dataOnly="0" labelOnly="1" outline="0" axis="axisCol" fieldPosition="0"/>
    </format>
    <format dxfId="49">
      <pivotArea type="topRight" dataOnly="0" labelOnly="1" outline="0" fieldPosition="0"/>
    </format>
    <format dxfId="48">
      <pivotArea field="9" type="button" dataOnly="0" labelOnly="1" outline="0" axis="axisRow" fieldPosition="0"/>
    </format>
    <format dxfId="47">
      <pivotArea dataOnly="0" labelOnly="1" fieldPosition="0">
        <references count="1">
          <reference field="9" count="0"/>
        </references>
      </pivotArea>
    </format>
    <format dxfId="46">
      <pivotArea dataOnly="0" labelOnly="1" grandRow="1" outline="0" fieldPosition="0"/>
    </format>
    <format dxfId="45">
      <pivotArea dataOnly="0" labelOnly="1" fieldPosition="0">
        <references count="1">
          <reference field="2" count="0"/>
        </references>
      </pivotArea>
    </format>
    <format dxfId="44">
      <pivotArea dataOnly="0" labelOnly="1" grandCol="1" outline="0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type="origin" dataOnly="0" labelOnly="1" outline="0" fieldPosition="0"/>
    </format>
    <format dxfId="40">
      <pivotArea field="2" type="button" dataOnly="0" labelOnly="1" outline="0" axis="axisCol" fieldPosition="0"/>
    </format>
    <format dxfId="39">
      <pivotArea type="topRight" dataOnly="0" labelOnly="1" outline="0" fieldPosition="0"/>
    </format>
    <format dxfId="38">
      <pivotArea field="9" type="button" dataOnly="0" labelOnly="1" outline="0" axis="axisRow" fieldPosition="0"/>
    </format>
    <format dxfId="37">
      <pivotArea dataOnly="0" labelOnly="1" fieldPosition="0">
        <references count="1">
          <reference field="9" count="0"/>
        </references>
      </pivotArea>
    </format>
    <format dxfId="36">
      <pivotArea dataOnly="0" labelOnly="1" grandRow="1" outline="0" fieldPosition="0"/>
    </format>
    <format dxfId="35">
      <pivotArea dataOnly="0" labelOnly="1" fieldPosition="0">
        <references count="1">
          <reference field="2" count="0"/>
        </references>
      </pivotArea>
    </format>
    <format dxfId="3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B40" firstHeaderRow="1" firstDataRow="1" firstDataCol="1" rowPageCount="1" colPageCount="1"/>
  <pivotFields count="10">
    <pivotField axis="axisPage" multipleItemSelectionAllowed="1" showAll="0">
      <items count="14">
        <item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showAll="0"/>
    <pivotField dataField="1" showAll="0">
      <items count="482">
        <item x="0"/>
        <item x="185"/>
        <item x="3"/>
        <item x="193"/>
        <item x="66"/>
        <item x="459"/>
        <item x="283"/>
        <item x="285"/>
        <item x="288"/>
        <item x="67"/>
        <item x="217"/>
        <item x="457"/>
        <item x="284"/>
        <item x="456"/>
        <item x="70"/>
        <item x="286"/>
        <item x="68"/>
        <item x="69"/>
        <item x="114"/>
        <item x="1"/>
        <item x="289"/>
        <item x="368"/>
        <item x="330"/>
        <item x="328"/>
        <item x="120"/>
        <item x="364"/>
        <item x="458"/>
        <item x="264"/>
        <item x="327"/>
        <item x="370"/>
        <item x="480"/>
        <item x="226"/>
        <item x="367"/>
        <item x="365"/>
        <item x="369"/>
        <item x="374"/>
        <item x="429"/>
        <item x="373"/>
        <item x="113"/>
        <item x="371"/>
        <item x="115"/>
        <item x="119"/>
        <item x="432"/>
        <item x="433"/>
        <item x="282"/>
        <item x="118"/>
        <item x="184"/>
        <item x="195"/>
        <item x="71"/>
        <item x="436"/>
        <item x="121"/>
        <item x="431"/>
        <item x="181"/>
        <item x="372"/>
        <item x="378"/>
        <item x="180"/>
        <item x="421"/>
        <item x="214"/>
        <item x="363"/>
        <item x="8"/>
        <item x="352"/>
        <item x="434"/>
        <item x="186"/>
        <item x="198"/>
        <item x="4"/>
        <item x="192"/>
        <item x="379"/>
        <item x="375"/>
        <item x="366"/>
        <item x="360"/>
        <item x="435"/>
        <item x="188"/>
        <item x="439"/>
        <item x="199"/>
        <item x="425"/>
        <item x="329"/>
        <item x="377"/>
        <item x="215"/>
        <item x="302"/>
        <item x="331"/>
        <item x="112"/>
        <item x="175"/>
        <item x="218"/>
        <item x="376"/>
        <item x="301"/>
        <item x="176"/>
        <item x="63"/>
        <item x="298"/>
        <item x="334"/>
        <item x="209"/>
        <item x="177"/>
        <item x="210"/>
        <item x="216"/>
        <item x="290"/>
        <item x="187"/>
        <item x="326"/>
        <item x="440"/>
        <item x="382"/>
        <item x="173"/>
        <item x="117"/>
        <item x="125"/>
        <item x="224"/>
        <item x="424"/>
        <item x="287"/>
        <item x="178"/>
        <item x="174"/>
        <item x="333"/>
        <item x="357"/>
        <item x="427"/>
        <item x="380"/>
        <item x="443"/>
        <item x="179"/>
        <item x="228"/>
        <item x="423"/>
        <item x="332"/>
        <item x="426"/>
        <item x="6"/>
        <item x="10"/>
        <item x="126"/>
        <item x="353"/>
        <item x="116"/>
        <item x="5"/>
        <item x="235"/>
        <item x="442"/>
        <item x="7"/>
        <item x="124"/>
        <item x="387"/>
        <item x="460"/>
        <item x="362"/>
        <item x="354"/>
        <item x="229"/>
        <item x="127"/>
        <item x="359"/>
        <item x="389"/>
        <item x="441"/>
        <item x="295"/>
        <item x="227"/>
        <item x="383"/>
        <item x="128"/>
        <item x="236"/>
        <item x="223"/>
        <item x="361"/>
        <item x="336"/>
        <item x="430"/>
        <item x="335"/>
        <item x="325"/>
        <item x="444"/>
        <item x="348"/>
        <item x="422"/>
        <item x="438"/>
        <item x="62"/>
        <item x="2"/>
        <item x="196"/>
        <item x="445"/>
        <item x="243"/>
        <item x="390"/>
        <item x="300"/>
        <item x="356"/>
        <item x="350"/>
        <item x="219"/>
        <item x="169"/>
        <item x="183"/>
        <item x="123"/>
        <item x="189"/>
        <item x="65"/>
        <item x="437"/>
        <item x="168"/>
        <item x="262"/>
        <item x="349"/>
        <item x="321"/>
        <item x="388"/>
        <item x="417"/>
        <item x="418"/>
        <item x="351"/>
        <item x="61"/>
        <item x="337"/>
        <item x="384"/>
        <item x="172"/>
        <item x="446"/>
        <item x="74"/>
        <item x="291"/>
        <item x="64"/>
        <item x="420"/>
        <item x="391"/>
        <item x="170"/>
        <item x="419"/>
        <item x="59"/>
        <item x="107"/>
        <item x="385"/>
        <item x="108"/>
        <item x="72"/>
        <item x="213"/>
        <item x="355"/>
        <item x="60"/>
        <item x="358"/>
        <item x="304"/>
        <item x="171"/>
        <item x="82"/>
        <item x="263"/>
        <item x="386"/>
        <item x="201"/>
        <item x="191"/>
        <item x="276"/>
        <item x="73"/>
        <item x="77"/>
        <item x="122"/>
        <item x="11"/>
        <item x="130"/>
        <item x="136"/>
        <item x="106"/>
        <item x="220"/>
        <item x="324"/>
        <item x="265"/>
        <item x="129"/>
        <item x="79"/>
        <item x="221"/>
        <item x="319"/>
        <item x="479"/>
        <item x="207"/>
        <item x="408"/>
        <item x="133"/>
        <item x="135"/>
        <item x="477"/>
        <item x="211"/>
        <item x="132"/>
        <item x="194"/>
        <item x="392"/>
        <item x="447"/>
        <item x="347"/>
        <item x="131"/>
        <item x="448"/>
        <item x="412"/>
        <item x="134"/>
        <item x="478"/>
        <item x="58"/>
        <item x="208"/>
        <item x="381"/>
        <item x="416"/>
        <item x="234"/>
        <item x="83"/>
        <item x="414"/>
        <item x="449"/>
        <item x="167"/>
        <item x="138"/>
        <item x="75"/>
        <item x="166"/>
        <item x="76"/>
        <item x="415"/>
        <item x="140"/>
        <item x="338"/>
        <item x="413"/>
        <item x="225"/>
        <item x="205"/>
        <item x="406"/>
        <item x="317"/>
        <item x="410"/>
        <item x="9"/>
        <item x="316"/>
        <item x="403"/>
        <item x="161"/>
        <item x="476"/>
        <item x="232"/>
        <item x="411"/>
        <item x="322"/>
        <item x="323"/>
        <item x="204"/>
        <item x="162"/>
        <item x="405"/>
        <item x="78"/>
        <item x="159"/>
        <item x="164"/>
        <item x="407"/>
        <item x="312"/>
        <item x="315"/>
        <item x="197"/>
        <item x="230"/>
        <item x="81"/>
        <item x="469"/>
        <item x="165"/>
        <item x="163"/>
        <item x="311"/>
        <item x="400"/>
        <item x="200"/>
        <item x="190"/>
        <item x="141"/>
        <item x="401"/>
        <item x="206"/>
        <item x="404"/>
        <item x="474"/>
        <item x="222"/>
        <item x="137"/>
        <item x="402"/>
        <item x="450"/>
        <item x="160"/>
        <item x="313"/>
        <item x="271"/>
        <item x="57"/>
        <item x="409"/>
        <item x="310"/>
        <item x="303"/>
        <item x="470"/>
        <item x="471"/>
        <item x="109"/>
        <item x="399"/>
        <item x="464"/>
        <item x="320"/>
        <item x="139"/>
        <item x="105"/>
        <item x="80"/>
        <item x="279"/>
        <item x="142"/>
        <item x="12"/>
        <item x="394"/>
        <item x="244"/>
        <item x="245"/>
        <item x="398"/>
        <item x="309"/>
        <item x="272"/>
        <item x="396"/>
        <item x="231"/>
        <item x="297"/>
        <item x="266"/>
        <item x="397"/>
        <item x="393"/>
        <item x="294"/>
        <item x="104"/>
        <item x="318"/>
        <item x="158"/>
        <item x="314"/>
        <item x="292"/>
        <item x="101"/>
        <item x="203"/>
        <item x="467"/>
        <item x="103"/>
        <item x="56"/>
        <item x="13"/>
        <item x="233"/>
        <item x="182"/>
        <item x="395"/>
        <item x="299"/>
        <item x="280"/>
        <item x="157"/>
        <item x="251"/>
        <item x="154"/>
        <item x="14"/>
        <item x="451"/>
        <item x="100"/>
        <item x="156"/>
        <item x="55"/>
        <item x="270"/>
        <item x="102"/>
        <item x="293"/>
        <item x="155"/>
        <item x="202"/>
        <item x="54"/>
        <item x="248"/>
        <item x="247"/>
        <item x="151"/>
        <item x="152"/>
        <item x="273"/>
        <item x="153"/>
        <item x="255"/>
        <item x="15"/>
        <item x="462"/>
        <item x="339"/>
        <item x="84"/>
        <item x="461"/>
        <item x="53"/>
        <item x="455"/>
        <item x="281"/>
        <item x="110"/>
        <item x="473"/>
        <item x="241"/>
        <item x="308"/>
        <item x="472"/>
        <item x="16"/>
        <item x="463"/>
        <item x="475"/>
        <item x="237"/>
        <item x="149"/>
        <item x="468"/>
        <item x="346"/>
        <item x="275"/>
        <item x="340"/>
        <item x="466"/>
        <item x="150"/>
        <item x="274"/>
        <item x="52"/>
        <item x="257"/>
        <item x="277"/>
        <item x="253"/>
        <item x="212"/>
        <item x="98"/>
        <item x="341"/>
        <item x="17"/>
        <item x="111"/>
        <item x="143"/>
        <item x="239"/>
        <item x="267"/>
        <item x="96"/>
        <item x="246"/>
        <item x="278"/>
        <item x="242"/>
        <item x="306"/>
        <item x="465"/>
        <item x="95"/>
        <item x="305"/>
        <item x="18"/>
        <item x="99"/>
        <item x="240"/>
        <item x="94"/>
        <item x="250"/>
        <item x="92"/>
        <item x="97"/>
        <item x="342"/>
        <item x="19"/>
        <item x="249"/>
        <item x="145"/>
        <item x="269"/>
        <item x="258"/>
        <item x="23"/>
        <item x="22"/>
        <item x="24"/>
        <item x="93"/>
        <item x="452"/>
        <item x="343"/>
        <item x="296"/>
        <item x="148"/>
        <item x="21"/>
        <item x="25"/>
        <item x="20"/>
        <item x="428"/>
        <item x="26"/>
        <item x="454"/>
        <item x="344"/>
        <item x="268"/>
        <item x="90"/>
        <item x="27"/>
        <item x="147"/>
        <item x="91"/>
        <item x="345"/>
        <item x="307"/>
        <item x="28"/>
        <item x="89"/>
        <item x="29"/>
        <item x="51"/>
        <item x="30"/>
        <item x="453"/>
        <item x="31"/>
        <item x="86"/>
        <item x="252"/>
        <item x="146"/>
        <item x="32"/>
        <item x="87"/>
        <item x="88"/>
        <item x="33"/>
        <item x="37"/>
        <item x="36"/>
        <item x="35"/>
        <item x="43"/>
        <item x="42"/>
        <item x="44"/>
        <item x="34"/>
        <item x="38"/>
        <item x="39"/>
        <item x="40"/>
        <item x="50"/>
        <item x="256"/>
        <item x="46"/>
        <item x="45"/>
        <item x="144"/>
        <item x="41"/>
        <item x="47"/>
        <item x="49"/>
        <item x="260"/>
        <item x="48"/>
        <item x="259"/>
        <item x="238"/>
        <item x="261"/>
        <item x="85"/>
        <item x="25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hier="-1"/>
  </pageFields>
  <dataFields count="1">
    <dataField name="Sum of SUM_of_ead_final" fld="3" baseField="0" baseItem="0" numFmtId="4"/>
  </dataFields>
  <formats count="13">
    <format dxfId="68">
      <pivotArea outline="0" collapsedLevelsAreSubtotals="1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9" type="button" dataOnly="0" labelOnly="1" outline="0" axis="axisRow" fieldPosition="0"/>
    </format>
    <format dxfId="64">
      <pivotArea dataOnly="0" labelOnly="1" fieldPosition="0">
        <references count="1">
          <reference field="9" count="0"/>
        </references>
      </pivotArea>
    </format>
    <format dxfId="63">
      <pivotArea dataOnly="0" labelOnly="1" grandRow="1" outline="0" fieldPosition="0"/>
    </format>
    <format dxfId="62">
      <pivotArea dataOnly="0" labelOnly="1" outline="0" axis="axisValues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9" type="button" dataOnly="0" labelOnly="1" outline="0" axis="axisRow" fieldPosition="0"/>
    </format>
    <format dxfId="58">
      <pivotArea dataOnly="0" labelOnly="1" fieldPosition="0">
        <references count="1">
          <reference field="9" count="0"/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6"/>
  <sheetViews>
    <sheetView showGridLines="0" workbookViewId="0"/>
  </sheetViews>
  <sheetFormatPr defaultRowHeight="15" x14ac:dyDescent="0.25"/>
  <cols>
    <col min="1" max="1" width="4.28515625" customWidth="1"/>
    <col min="5" max="6" width="53.85546875" bestFit="1" customWidth="1"/>
    <col min="7" max="7" width="18.5703125" customWidth="1"/>
    <col min="12" max="12" width="14" bestFit="1" customWidth="1"/>
  </cols>
  <sheetData>
    <row r="1" spans="1:16384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  <c r="XFB1" s="24"/>
      <c r="XFC1" s="24"/>
      <c r="XFD1" s="24"/>
    </row>
    <row r="2" spans="1:16384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  <c r="EF2" s="74"/>
      <c r="EG2" s="74"/>
      <c r="EH2" s="74"/>
      <c r="EI2" s="74"/>
      <c r="EJ2" s="74"/>
      <c r="EK2" s="74"/>
      <c r="EL2" s="74"/>
      <c r="EM2" s="74"/>
      <c r="EN2" s="74"/>
      <c r="EO2" s="74"/>
      <c r="EP2" s="74"/>
      <c r="EQ2" s="74"/>
      <c r="ER2" s="74"/>
      <c r="ES2" s="74"/>
      <c r="ET2" s="74"/>
      <c r="EU2" s="74"/>
      <c r="EV2" s="74"/>
      <c r="EW2" s="74"/>
      <c r="EX2" s="74"/>
      <c r="EY2" s="74"/>
      <c r="EZ2" s="74"/>
      <c r="FA2" s="74"/>
      <c r="FB2" s="74"/>
      <c r="FC2" s="74"/>
      <c r="FD2" s="74"/>
      <c r="FE2" s="74"/>
      <c r="FF2" s="74"/>
      <c r="FG2" s="74"/>
      <c r="FH2" s="74"/>
      <c r="FI2" s="74"/>
      <c r="FJ2" s="74"/>
      <c r="FK2" s="74"/>
      <c r="FL2" s="74"/>
      <c r="FM2" s="74"/>
      <c r="FN2" s="74"/>
      <c r="FO2" s="74"/>
      <c r="FP2" s="74"/>
      <c r="FQ2" s="74"/>
      <c r="FR2" s="74"/>
      <c r="FS2" s="74"/>
      <c r="FT2" s="74"/>
      <c r="FU2" s="74"/>
      <c r="FV2" s="74"/>
      <c r="FW2" s="74"/>
      <c r="FX2" s="74"/>
      <c r="FY2" s="74"/>
      <c r="FZ2" s="74"/>
      <c r="GA2" s="74"/>
      <c r="GB2" s="74"/>
      <c r="GC2" s="74"/>
      <c r="GD2" s="74"/>
      <c r="GE2" s="74"/>
      <c r="GF2" s="74"/>
      <c r="GG2" s="74"/>
      <c r="GH2" s="74"/>
      <c r="GI2" s="74"/>
      <c r="GJ2" s="74"/>
      <c r="GK2" s="74"/>
      <c r="GL2" s="74"/>
      <c r="GM2" s="74"/>
      <c r="GN2" s="74"/>
      <c r="GO2" s="74"/>
      <c r="GP2" s="74"/>
      <c r="GQ2" s="74"/>
      <c r="GR2" s="74"/>
      <c r="GS2" s="74"/>
      <c r="GT2" s="74"/>
      <c r="GU2" s="74"/>
      <c r="GV2" s="74"/>
      <c r="GW2" s="74"/>
      <c r="GX2" s="74"/>
      <c r="GY2" s="74"/>
      <c r="GZ2" s="74"/>
      <c r="HA2" s="74"/>
      <c r="HB2" s="74"/>
      <c r="HC2" s="74"/>
      <c r="HD2" s="74"/>
      <c r="HE2" s="74"/>
      <c r="HF2" s="74"/>
      <c r="HG2" s="74"/>
      <c r="HH2" s="74"/>
      <c r="HI2" s="74"/>
      <c r="HJ2" s="74"/>
      <c r="HK2" s="74"/>
      <c r="HL2" s="74"/>
      <c r="HM2" s="74"/>
      <c r="HN2" s="74"/>
      <c r="HO2" s="74"/>
      <c r="HP2" s="74"/>
      <c r="HQ2" s="74"/>
      <c r="HR2" s="74"/>
      <c r="HS2" s="74"/>
      <c r="HT2" s="74"/>
      <c r="HU2" s="74"/>
      <c r="HV2" s="74"/>
      <c r="HW2" s="74"/>
      <c r="HX2" s="74"/>
      <c r="HY2" s="74"/>
      <c r="HZ2" s="74"/>
      <c r="IA2" s="74"/>
      <c r="IB2" s="74"/>
      <c r="IC2" s="74"/>
      <c r="ID2" s="74"/>
      <c r="IE2" s="74"/>
      <c r="IF2" s="74"/>
      <c r="IG2" s="74"/>
      <c r="IH2" s="74"/>
      <c r="II2" s="74"/>
      <c r="IJ2" s="74"/>
      <c r="IK2" s="74"/>
      <c r="IL2" s="74"/>
      <c r="IM2" s="74"/>
      <c r="IN2" s="74"/>
      <c r="IO2" s="74"/>
      <c r="IP2" s="74"/>
      <c r="IQ2" s="74"/>
      <c r="IR2" s="74"/>
      <c r="IS2" s="74"/>
      <c r="IT2" s="74"/>
      <c r="IU2" s="74"/>
      <c r="IV2" s="74"/>
      <c r="IW2" s="74"/>
      <c r="IX2" s="74"/>
      <c r="IY2" s="74"/>
      <c r="IZ2" s="74"/>
      <c r="JA2" s="74"/>
      <c r="JB2" s="74"/>
      <c r="JC2" s="74"/>
      <c r="JD2" s="74"/>
      <c r="JE2" s="74"/>
      <c r="JF2" s="74"/>
      <c r="JG2" s="74"/>
      <c r="JH2" s="74"/>
      <c r="JI2" s="74"/>
      <c r="JJ2" s="74"/>
      <c r="JK2" s="74"/>
      <c r="JL2" s="74"/>
      <c r="JM2" s="74"/>
      <c r="JN2" s="74"/>
      <c r="JO2" s="74"/>
      <c r="JP2" s="74"/>
      <c r="JQ2" s="74"/>
      <c r="JR2" s="74"/>
      <c r="JS2" s="74"/>
      <c r="JT2" s="74"/>
      <c r="JU2" s="74"/>
      <c r="JV2" s="74"/>
      <c r="JW2" s="74"/>
      <c r="JX2" s="74"/>
      <c r="JY2" s="74"/>
      <c r="JZ2" s="74"/>
      <c r="KA2" s="74"/>
      <c r="KB2" s="74"/>
      <c r="KC2" s="74"/>
      <c r="KD2" s="74"/>
      <c r="KE2" s="74"/>
      <c r="KF2" s="74"/>
      <c r="KG2" s="74"/>
      <c r="KH2" s="74"/>
      <c r="KI2" s="74"/>
      <c r="KJ2" s="74"/>
      <c r="KK2" s="74"/>
      <c r="KL2" s="74"/>
      <c r="KM2" s="74"/>
      <c r="KN2" s="74"/>
      <c r="KO2" s="74"/>
      <c r="KP2" s="74"/>
      <c r="KQ2" s="74"/>
      <c r="KR2" s="74"/>
      <c r="KS2" s="74"/>
      <c r="KT2" s="74"/>
      <c r="KU2" s="74"/>
      <c r="KV2" s="74"/>
      <c r="KW2" s="74"/>
      <c r="KX2" s="74"/>
      <c r="KY2" s="74"/>
      <c r="KZ2" s="74"/>
      <c r="LA2" s="74"/>
      <c r="LB2" s="74"/>
      <c r="LC2" s="74"/>
      <c r="LD2" s="74"/>
      <c r="LE2" s="74"/>
      <c r="LF2" s="74"/>
      <c r="LG2" s="74"/>
      <c r="LH2" s="74"/>
      <c r="LI2" s="74"/>
      <c r="LJ2" s="74"/>
      <c r="LK2" s="74"/>
      <c r="LL2" s="74"/>
      <c r="LM2" s="74"/>
      <c r="LN2" s="74"/>
      <c r="LO2" s="74"/>
      <c r="LP2" s="74"/>
      <c r="LQ2" s="74"/>
      <c r="LR2" s="74"/>
      <c r="LS2" s="74"/>
      <c r="LT2" s="74"/>
      <c r="LU2" s="74"/>
      <c r="LV2" s="74"/>
      <c r="LW2" s="74"/>
      <c r="LX2" s="74"/>
      <c r="LY2" s="74"/>
      <c r="LZ2" s="74"/>
      <c r="MA2" s="74"/>
      <c r="MB2" s="74"/>
      <c r="MC2" s="74"/>
      <c r="MD2" s="74"/>
      <c r="ME2" s="74"/>
      <c r="MF2" s="74"/>
      <c r="MG2" s="74"/>
      <c r="MH2" s="74"/>
      <c r="MI2" s="74"/>
      <c r="MJ2" s="74"/>
      <c r="MK2" s="74"/>
      <c r="ML2" s="74"/>
      <c r="MM2" s="74"/>
      <c r="MN2" s="74"/>
      <c r="MO2" s="74"/>
      <c r="MP2" s="74"/>
      <c r="MQ2" s="74"/>
      <c r="MR2" s="74"/>
      <c r="MS2" s="74"/>
      <c r="MT2" s="74"/>
      <c r="MU2" s="74"/>
      <c r="MV2" s="74"/>
      <c r="MW2" s="74"/>
      <c r="MX2" s="74"/>
      <c r="MY2" s="74"/>
      <c r="MZ2" s="74"/>
      <c r="NA2" s="74"/>
      <c r="NB2" s="74"/>
      <c r="NC2" s="74"/>
      <c r="ND2" s="74"/>
      <c r="NE2" s="74"/>
      <c r="NF2" s="74"/>
      <c r="NG2" s="74"/>
      <c r="NH2" s="74"/>
      <c r="NI2" s="74"/>
      <c r="NJ2" s="74"/>
      <c r="NK2" s="74"/>
      <c r="NL2" s="74"/>
      <c r="NM2" s="74"/>
      <c r="NN2" s="74"/>
      <c r="NO2" s="74"/>
      <c r="NP2" s="74"/>
      <c r="NQ2" s="74"/>
      <c r="NR2" s="74"/>
      <c r="NS2" s="74"/>
      <c r="NT2" s="74"/>
      <c r="NU2" s="74"/>
      <c r="NV2" s="74"/>
      <c r="NW2" s="74"/>
      <c r="NX2" s="74"/>
      <c r="NY2" s="74"/>
      <c r="NZ2" s="74"/>
      <c r="OA2" s="74"/>
      <c r="OB2" s="74"/>
      <c r="OC2" s="74"/>
      <c r="OD2" s="74"/>
      <c r="OE2" s="74"/>
      <c r="OF2" s="74"/>
      <c r="OG2" s="74"/>
      <c r="OH2" s="74"/>
      <c r="OI2" s="74"/>
      <c r="OJ2" s="74"/>
      <c r="OK2" s="74"/>
      <c r="OL2" s="74"/>
      <c r="OM2" s="74"/>
      <c r="ON2" s="74"/>
      <c r="OO2" s="74"/>
      <c r="OP2" s="74"/>
      <c r="OQ2" s="74"/>
      <c r="OR2" s="74"/>
      <c r="OS2" s="74"/>
      <c r="OT2" s="74"/>
      <c r="OU2" s="74"/>
      <c r="OV2" s="74"/>
      <c r="OW2" s="74"/>
      <c r="OX2" s="74"/>
      <c r="OY2" s="74"/>
      <c r="OZ2" s="74"/>
      <c r="PA2" s="74"/>
      <c r="PB2" s="74"/>
      <c r="PC2" s="74"/>
      <c r="PD2" s="74"/>
      <c r="PE2" s="74"/>
      <c r="PF2" s="74"/>
      <c r="PG2" s="74"/>
      <c r="PH2" s="74"/>
      <c r="PI2" s="74"/>
      <c r="PJ2" s="74"/>
      <c r="PK2" s="74"/>
      <c r="PL2" s="74"/>
      <c r="PM2" s="74"/>
      <c r="PN2" s="74"/>
      <c r="PO2" s="74"/>
      <c r="PP2" s="74"/>
      <c r="PQ2" s="74"/>
      <c r="PR2" s="74"/>
      <c r="PS2" s="74"/>
      <c r="PT2" s="74"/>
      <c r="PU2" s="74"/>
      <c r="PV2" s="74"/>
      <c r="PW2" s="74"/>
      <c r="PX2" s="74"/>
      <c r="PY2" s="74"/>
      <c r="PZ2" s="74"/>
      <c r="QA2" s="74"/>
      <c r="QB2" s="74"/>
      <c r="QC2" s="74"/>
      <c r="QD2" s="74"/>
      <c r="QE2" s="74"/>
      <c r="QF2" s="74"/>
      <c r="QG2" s="74"/>
      <c r="QH2" s="74"/>
      <c r="QI2" s="74"/>
      <c r="QJ2" s="74"/>
      <c r="QK2" s="74"/>
      <c r="QL2" s="74"/>
      <c r="QM2" s="74"/>
      <c r="QN2" s="74"/>
      <c r="QO2" s="74"/>
      <c r="QP2" s="74"/>
      <c r="QQ2" s="74"/>
      <c r="QR2" s="74"/>
      <c r="QS2" s="74"/>
      <c r="QT2" s="74"/>
      <c r="QU2" s="74"/>
      <c r="QV2" s="74"/>
      <c r="QW2" s="74"/>
      <c r="QX2" s="74"/>
      <c r="QY2" s="74"/>
      <c r="QZ2" s="74"/>
      <c r="RA2" s="74"/>
      <c r="RB2" s="74"/>
      <c r="RC2" s="74"/>
      <c r="RD2" s="74"/>
      <c r="RE2" s="74"/>
      <c r="RF2" s="74"/>
      <c r="RG2" s="74"/>
      <c r="RH2" s="74"/>
      <c r="RI2" s="74"/>
      <c r="RJ2" s="74"/>
      <c r="RK2" s="74"/>
      <c r="RL2" s="74"/>
      <c r="RM2" s="74"/>
      <c r="RN2" s="74"/>
      <c r="RO2" s="74"/>
      <c r="RP2" s="74"/>
      <c r="RQ2" s="74"/>
      <c r="RR2" s="74"/>
      <c r="RS2" s="74"/>
      <c r="RT2" s="74"/>
      <c r="RU2" s="74"/>
      <c r="RV2" s="74"/>
      <c r="RW2" s="74"/>
      <c r="RX2" s="74"/>
      <c r="RY2" s="74"/>
      <c r="RZ2" s="74"/>
      <c r="SA2" s="74"/>
      <c r="SB2" s="74"/>
      <c r="SC2" s="74"/>
      <c r="SD2" s="74"/>
      <c r="SE2" s="74"/>
      <c r="SF2" s="74"/>
      <c r="SG2" s="74"/>
      <c r="SH2" s="74"/>
      <c r="SI2" s="74"/>
      <c r="SJ2" s="74"/>
      <c r="SK2" s="74"/>
      <c r="SL2" s="74"/>
      <c r="SM2" s="74"/>
      <c r="SN2" s="74"/>
      <c r="SO2" s="74"/>
      <c r="SP2" s="74"/>
      <c r="SQ2" s="74"/>
      <c r="SR2" s="74"/>
      <c r="SS2" s="74"/>
      <c r="ST2" s="74"/>
      <c r="SU2" s="74"/>
      <c r="SV2" s="74"/>
      <c r="SW2" s="74"/>
      <c r="SX2" s="74"/>
      <c r="SY2" s="74"/>
      <c r="SZ2" s="74"/>
      <c r="TA2" s="74"/>
      <c r="TB2" s="74"/>
      <c r="TC2" s="74"/>
      <c r="TD2" s="74"/>
      <c r="TE2" s="74"/>
      <c r="TF2" s="74"/>
      <c r="TG2" s="74"/>
      <c r="TH2" s="74"/>
      <c r="TI2" s="74"/>
      <c r="TJ2" s="74"/>
      <c r="TK2" s="74"/>
      <c r="TL2" s="74"/>
      <c r="TM2" s="74"/>
      <c r="TN2" s="74"/>
      <c r="TO2" s="74"/>
      <c r="TP2" s="74"/>
      <c r="TQ2" s="74"/>
      <c r="TR2" s="74"/>
      <c r="TS2" s="74"/>
      <c r="TT2" s="74"/>
      <c r="TU2" s="74"/>
      <c r="TV2" s="74"/>
      <c r="TW2" s="74"/>
      <c r="TX2" s="74"/>
      <c r="TY2" s="74"/>
      <c r="TZ2" s="74"/>
      <c r="UA2" s="74"/>
      <c r="UB2" s="74"/>
      <c r="UC2" s="74"/>
      <c r="UD2" s="74"/>
      <c r="UE2" s="74"/>
      <c r="UF2" s="74"/>
      <c r="UG2" s="74"/>
      <c r="UH2" s="74"/>
      <c r="UI2" s="74"/>
      <c r="UJ2" s="74"/>
      <c r="UK2" s="74"/>
      <c r="UL2" s="74"/>
      <c r="UM2" s="74"/>
      <c r="UN2" s="74"/>
      <c r="UO2" s="74"/>
      <c r="UP2" s="74"/>
      <c r="UQ2" s="74"/>
      <c r="UR2" s="74"/>
      <c r="US2" s="74"/>
      <c r="UT2" s="74"/>
      <c r="UU2" s="74"/>
      <c r="UV2" s="74"/>
      <c r="UW2" s="74"/>
      <c r="UX2" s="74"/>
      <c r="UY2" s="74"/>
      <c r="UZ2" s="74"/>
      <c r="VA2" s="74"/>
      <c r="VB2" s="74"/>
      <c r="VC2" s="74"/>
      <c r="VD2" s="74"/>
      <c r="VE2" s="74"/>
      <c r="VF2" s="74"/>
      <c r="VG2" s="74"/>
      <c r="VH2" s="74"/>
      <c r="VI2" s="74"/>
      <c r="VJ2" s="74"/>
      <c r="VK2" s="74"/>
      <c r="VL2" s="74"/>
      <c r="VM2" s="74"/>
      <c r="VN2" s="74"/>
      <c r="VO2" s="74"/>
      <c r="VP2" s="74"/>
      <c r="VQ2" s="74"/>
      <c r="VR2" s="74"/>
      <c r="VS2" s="74"/>
      <c r="VT2" s="74"/>
      <c r="VU2" s="74"/>
      <c r="VV2" s="74"/>
      <c r="VW2" s="74"/>
      <c r="VX2" s="74"/>
      <c r="VY2" s="74"/>
      <c r="VZ2" s="74"/>
      <c r="WA2" s="74"/>
      <c r="WB2" s="74"/>
      <c r="WC2" s="74"/>
      <c r="WD2" s="74"/>
      <c r="WE2" s="74"/>
      <c r="WF2" s="74"/>
      <c r="WG2" s="74"/>
      <c r="WH2" s="74"/>
      <c r="WI2" s="74"/>
      <c r="WJ2" s="74"/>
      <c r="WK2" s="74"/>
      <c r="WL2" s="74"/>
      <c r="WM2" s="74"/>
      <c r="WN2" s="74"/>
      <c r="WO2" s="74"/>
      <c r="WP2" s="74"/>
      <c r="WQ2" s="74"/>
      <c r="WR2" s="74"/>
      <c r="WS2" s="74"/>
      <c r="WT2" s="74"/>
      <c r="WU2" s="74"/>
      <c r="WV2" s="74"/>
      <c r="WW2" s="74"/>
      <c r="WX2" s="74"/>
      <c r="WY2" s="74"/>
      <c r="WZ2" s="74"/>
      <c r="XA2" s="74"/>
      <c r="XB2" s="74"/>
      <c r="XC2" s="74"/>
      <c r="XD2" s="74"/>
      <c r="XE2" s="74"/>
      <c r="XF2" s="74"/>
      <c r="XG2" s="74"/>
      <c r="XH2" s="74"/>
      <c r="XI2" s="74"/>
      <c r="XJ2" s="74"/>
      <c r="XK2" s="74"/>
      <c r="XL2" s="74"/>
      <c r="XM2" s="74"/>
      <c r="XN2" s="74"/>
      <c r="XO2" s="74"/>
      <c r="XP2" s="74"/>
      <c r="XQ2" s="74"/>
      <c r="XR2" s="74"/>
      <c r="XS2" s="74"/>
      <c r="XT2" s="74"/>
      <c r="XU2" s="74"/>
      <c r="XV2" s="74"/>
      <c r="XW2" s="74"/>
      <c r="XX2" s="74"/>
      <c r="XY2" s="74"/>
      <c r="XZ2" s="74"/>
      <c r="YA2" s="74"/>
      <c r="YB2" s="74"/>
      <c r="YC2" s="74"/>
      <c r="YD2" s="74"/>
      <c r="YE2" s="74"/>
      <c r="YF2" s="74"/>
      <c r="YG2" s="74"/>
      <c r="YH2" s="74"/>
      <c r="YI2" s="74"/>
      <c r="YJ2" s="74"/>
      <c r="YK2" s="74"/>
      <c r="YL2" s="74"/>
      <c r="YM2" s="74"/>
      <c r="YN2" s="74"/>
      <c r="YO2" s="74"/>
      <c r="YP2" s="74"/>
      <c r="YQ2" s="74"/>
      <c r="YR2" s="74"/>
      <c r="YS2" s="74"/>
      <c r="YT2" s="74"/>
      <c r="YU2" s="74"/>
      <c r="YV2" s="74"/>
      <c r="YW2" s="74"/>
      <c r="YX2" s="74"/>
      <c r="YY2" s="74"/>
      <c r="YZ2" s="74"/>
      <c r="ZA2" s="74"/>
      <c r="ZB2" s="74"/>
      <c r="ZC2" s="74"/>
      <c r="ZD2" s="74"/>
      <c r="ZE2" s="74"/>
      <c r="ZF2" s="74"/>
      <c r="ZG2" s="74"/>
      <c r="ZH2" s="74"/>
      <c r="ZI2" s="74"/>
      <c r="ZJ2" s="74"/>
      <c r="ZK2" s="74"/>
      <c r="ZL2" s="74"/>
      <c r="ZM2" s="74"/>
      <c r="ZN2" s="74"/>
      <c r="ZO2" s="74"/>
      <c r="ZP2" s="74"/>
      <c r="ZQ2" s="74"/>
      <c r="ZR2" s="74"/>
      <c r="ZS2" s="74"/>
      <c r="ZT2" s="74"/>
      <c r="ZU2" s="74"/>
      <c r="ZV2" s="74"/>
      <c r="ZW2" s="74"/>
      <c r="ZX2" s="74"/>
      <c r="ZY2" s="74"/>
      <c r="ZZ2" s="74"/>
      <c r="AAA2" s="74"/>
      <c r="AAB2" s="74"/>
      <c r="AAC2" s="74"/>
      <c r="AAD2" s="74"/>
      <c r="AAE2" s="74"/>
      <c r="AAF2" s="74"/>
      <c r="AAG2" s="74"/>
      <c r="AAH2" s="74"/>
      <c r="AAI2" s="74"/>
      <c r="AAJ2" s="74"/>
      <c r="AAK2" s="74"/>
      <c r="AAL2" s="74"/>
      <c r="AAM2" s="74"/>
      <c r="AAN2" s="74"/>
      <c r="AAO2" s="74"/>
      <c r="AAP2" s="74"/>
      <c r="AAQ2" s="74"/>
      <c r="AAR2" s="74"/>
      <c r="AAS2" s="74"/>
      <c r="AAT2" s="74"/>
      <c r="AAU2" s="74"/>
      <c r="AAV2" s="74"/>
      <c r="AAW2" s="74"/>
      <c r="AAX2" s="74"/>
      <c r="AAY2" s="74"/>
      <c r="AAZ2" s="74"/>
      <c r="ABA2" s="74"/>
      <c r="ABB2" s="74"/>
      <c r="ABC2" s="74"/>
      <c r="ABD2" s="74"/>
      <c r="ABE2" s="74"/>
      <c r="ABF2" s="74"/>
      <c r="ABG2" s="74"/>
      <c r="ABH2" s="74"/>
      <c r="ABI2" s="74"/>
      <c r="ABJ2" s="74"/>
      <c r="ABK2" s="74"/>
      <c r="ABL2" s="74"/>
      <c r="ABM2" s="74"/>
      <c r="ABN2" s="74"/>
      <c r="ABO2" s="74"/>
      <c r="ABP2" s="74"/>
      <c r="ABQ2" s="74"/>
      <c r="ABR2" s="74"/>
      <c r="ABS2" s="74"/>
      <c r="ABT2" s="74"/>
      <c r="ABU2" s="74"/>
      <c r="ABV2" s="74"/>
      <c r="ABW2" s="74"/>
      <c r="ABX2" s="74"/>
      <c r="ABY2" s="74"/>
      <c r="ABZ2" s="74"/>
      <c r="ACA2" s="74"/>
      <c r="ACB2" s="74"/>
      <c r="ACC2" s="74"/>
      <c r="ACD2" s="74"/>
      <c r="ACE2" s="74"/>
      <c r="ACF2" s="74"/>
      <c r="ACG2" s="74"/>
      <c r="ACH2" s="74"/>
      <c r="ACI2" s="74"/>
      <c r="ACJ2" s="74"/>
      <c r="ACK2" s="74"/>
      <c r="ACL2" s="74"/>
      <c r="ACM2" s="74"/>
      <c r="ACN2" s="74"/>
      <c r="ACO2" s="74"/>
      <c r="ACP2" s="74"/>
      <c r="ACQ2" s="74"/>
      <c r="ACR2" s="74"/>
      <c r="ACS2" s="74"/>
      <c r="ACT2" s="74"/>
      <c r="ACU2" s="74"/>
      <c r="ACV2" s="74"/>
      <c r="ACW2" s="74"/>
      <c r="ACX2" s="74"/>
      <c r="ACY2" s="74"/>
      <c r="ACZ2" s="74"/>
      <c r="ADA2" s="74"/>
      <c r="ADB2" s="74"/>
      <c r="ADC2" s="74"/>
      <c r="ADD2" s="74"/>
      <c r="ADE2" s="74"/>
      <c r="ADF2" s="74"/>
      <c r="ADG2" s="74"/>
      <c r="ADH2" s="74"/>
      <c r="ADI2" s="74"/>
      <c r="ADJ2" s="74"/>
      <c r="ADK2" s="74"/>
      <c r="ADL2" s="74"/>
      <c r="ADM2" s="74"/>
      <c r="ADN2" s="74"/>
      <c r="ADO2" s="74"/>
      <c r="ADP2" s="74"/>
      <c r="ADQ2" s="74"/>
      <c r="ADR2" s="74"/>
      <c r="ADS2" s="74"/>
      <c r="ADT2" s="74"/>
      <c r="ADU2" s="74"/>
      <c r="ADV2" s="74"/>
      <c r="ADW2" s="74"/>
      <c r="ADX2" s="74"/>
      <c r="ADY2" s="74"/>
      <c r="ADZ2" s="74"/>
      <c r="AEA2" s="74"/>
      <c r="AEB2" s="74"/>
      <c r="AEC2" s="74"/>
      <c r="AED2" s="74"/>
      <c r="AEE2" s="74"/>
      <c r="AEF2" s="74"/>
      <c r="AEG2" s="74"/>
      <c r="AEH2" s="74"/>
      <c r="AEI2" s="74"/>
      <c r="AEJ2" s="74"/>
      <c r="AEK2" s="74"/>
      <c r="AEL2" s="74"/>
      <c r="AEM2" s="74"/>
      <c r="AEN2" s="74"/>
      <c r="AEO2" s="74"/>
      <c r="AEP2" s="74"/>
      <c r="AEQ2" s="74"/>
      <c r="AER2" s="74"/>
      <c r="AES2" s="74"/>
      <c r="AET2" s="74"/>
      <c r="AEU2" s="74"/>
      <c r="AEV2" s="74"/>
      <c r="AEW2" s="74"/>
      <c r="AEX2" s="74"/>
      <c r="AEY2" s="74"/>
      <c r="AEZ2" s="74"/>
      <c r="AFA2" s="74"/>
      <c r="AFB2" s="74"/>
      <c r="AFC2" s="74"/>
      <c r="AFD2" s="74"/>
      <c r="AFE2" s="74"/>
      <c r="AFF2" s="74"/>
      <c r="AFG2" s="74"/>
      <c r="AFH2" s="74"/>
      <c r="AFI2" s="74"/>
      <c r="AFJ2" s="74"/>
      <c r="AFK2" s="74"/>
      <c r="AFL2" s="74"/>
      <c r="AFM2" s="74"/>
      <c r="AFN2" s="74"/>
      <c r="AFO2" s="74"/>
      <c r="AFP2" s="74"/>
      <c r="AFQ2" s="74"/>
      <c r="AFR2" s="74"/>
      <c r="AFS2" s="74"/>
      <c r="AFT2" s="74"/>
      <c r="AFU2" s="74"/>
      <c r="AFV2" s="74"/>
      <c r="AFW2" s="74"/>
      <c r="AFX2" s="74"/>
      <c r="AFY2" s="74"/>
      <c r="AFZ2" s="74"/>
      <c r="AGA2" s="74"/>
      <c r="AGB2" s="74"/>
      <c r="AGC2" s="74"/>
      <c r="AGD2" s="74"/>
      <c r="AGE2" s="74"/>
      <c r="AGF2" s="74"/>
      <c r="AGG2" s="74"/>
      <c r="AGH2" s="74"/>
      <c r="AGI2" s="74"/>
      <c r="AGJ2" s="74"/>
      <c r="AGK2" s="74"/>
      <c r="AGL2" s="74"/>
      <c r="AGM2" s="74"/>
      <c r="AGN2" s="74"/>
      <c r="AGO2" s="74"/>
      <c r="AGP2" s="74"/>
      <c r="AGQ2" s="74"/>
      <c r="AGR2" s="74"/>
      <c r="AGS2" s="74"/>
      <c r="AGT2" s="74"/>
      <c r="AGU2" s="74"/>
      <c r="AGV2" s="74"/>
      <c r="AGW2" s="74"/>
      <c r="AGX2" s="74"/>
      <c r="AGY2" s="74"/>
      <c r="AGZ2" s="74"/>
      <c r="AHA2" s="74"/>
      <c r="AHB2" s="74"/>
      <c r="AHC2" s="74"/>
      <c r="AHD2" s="74"/>
      <c r="AHE2" s="74"/>
      <c r="AHF2" s="74"/>
      <c r="AHG2" s="74"/>
      <c r="AHH2" s="74"/>
      <c r="AHI2" s="74"/>
      <c r="AHJ2" s="74"/>
      <c r="AHK2" s="74"/>
      <c r="AHL2" s="74"/>
      <c r="AHM2" s="74"/>
      <c r="AHN2" s="74"/>
      <c r="AHO2" s="74"/>
      <c r="AHP2" s="74"/>
      <c r="AHQ2" s="74"/>
      <c r="AHR2" s="74"/>
      <c r="AHS2" s="74"/>
      <c r="AHT2" s="74"/>
      <c r="AHU2" s="74"/>
      <c r="AHV2" s="74"/>
      <c r="AHW2" s="74"/>
      <c r="AHX2" s="74"/>
      <c r="AHY2" s="74"/>
      <c r="AHZ2" s="74"/>
      <c r="AIA2" s="74"/>
      <c r="AIB2" s="74"/>
      <c r="AIC2" s="74"/>
      <c r="AID2" s="74"/>
      <c r="AIE2" s="74"/>
      <c r="AIF2" s="74"/>
      <c r="AIG2" s="74"/>
      <c r="AIH2" s="74"/>
      <c r="AII2" s="74"/>
      <c r="AIJ2" s="74"/>
      <c r="AIK2" s="74"/>
      <c r="AIL2" s="74"/>
      <c r="AIM2" s="74"/>
      <c r="AIN2" s="74"/>
      <c r="AIO2" s="74"/>
      <c r="AIP2" s="74"/>
      <c r="AIQ2" s="74"/>
      <c r="AIR2" s="74"/>
      <c r="AIS2" s="74"/>
      <c r="AIT2" s="74"/>
      <c r="AIU2" s="74"/>
      <c r="AIV2" s="74"/>
      <c r="AIW2" s="74"/>
      <c r="AIX2" s="74"/>
      <c r="AIY2" s="74"/>
      <c r="AIZ2" s="74"/>
      <c r="AJA2" s="74"/>
      <c r="AJB2" s="74"/>
      <c r="AJC2" s="74"/>
      <c r="AJD2" s="74"/>
      <c r="AJE2" s="74"/>
      <c r="AJF2" s="74"/>
      <c r="AJG2" s="74"/>
      <c r="AJH2" s="74"/>
      <c r="AJI2" s="74"/>
      <c r="AJJ2" s="74"/>
      <c r="AJK2" s="74"/>
      <c r="AJL2" s="74"/>
      <c r="AJM2" s="74"/>
      <c r="AJN2" s="74"/>
      <c r="AJO2" s="74"/>
      <c r="AJP2" s="74"/>
      <c r="AJQ2" s="74"/>
      <c r="AJR2" s="74"/>
      <c r="AJS2" s="74"/>
      <c r="AJT2" s="74"/>
      <c r="AJU2" s="74"/>
      <c r="AJV2" s="74"/>
      <c r="AJW2" s="74"/>
      <c r="AJX2" s="74"/>
      <c r="AJY2" s="74"/>
      <c r="AJZ2" s="74"/>
      <c r="AKA2" s="74"/>
      <c r="AKB2" s="74"/>
      <c r="AKC2" s="74"/>
      <c r="AKD2" s="74"/>
      <c r="AKE2" s="74"/>
      <c r="AKF2" s="74"/>
      <c r="AKG2" s="74"/>
      <c r="AKH2" s="74"/>
      <c r="AKI2" s="74"/>
      <c r="AKJ2" s="74"/>
      <c r="AKK2" s="74"/>
      <c r="AKL2" s="74"/>
      <c r="AKM2" s="74"/>
      <c r="AKN2" s="74"/>
      <c r="AKO2" s="74"/>
      <c r="AKP2" s="74"/>
      <c r="AKQ2" s="74"/>
      <c r="AKR2" s="74"/>
      <c r="AKS2" s="74"/>
      <c r="AKT2" s="74"/>
      <c r="AKU2" s="74"/>
      <c r="AKV2" s="74"/>
      <c r="AKW2" s="74"/>
      <c r="AKX2" s="74"/>
      <c r="AKY2" s="74"/>
      <c r="AKZ2" s="74"/>
      <c r="ALA2" s="74"/>
      <c r="ALB2" s="74"/>
      <c r="ALC2" s="74"/>
      <c r="ALD2" s="74"/>
      <c r="ALE2" s="74"/>
      <c r="ALF2" s="74"/>
      <c r="ALG2" s="74"/>
      <c r="ALH2" s="74"/>
      <c r="ALI2" s="74"/>
      <c r="ALJ2" s="74"/>
      <c r="ALK2" s="74"/>
      <c r="ALL2" s="74"/>
      <c r="ALM2" s="74"/>
      <c r="ALN2" s="74"/>
      <c r="ALO2" s="74"/>
      <c r="ALP2" s="74"/>
      <c r="ALQ2" s="74"/>
      <c r="ALR2" s="74"/>
      <c r="ALS2" s="74"/>
      <c r="ALT2" s="74"/>
      <c r="ALU2" s="74"/>
      <c r="ALV2" s="74"/>
      <c r="ALW2" s="74"/>
      <c r="ALX2" s="74"/>
      <c r="ALY2" s="74"/>
      <c r="ALZ2" s="74"/>
      <c r="AMA2" s="74"/>
      <c r="AMB2" s="74"/>
      <c r="AMC2" s="74"/>
      <c r="AMD2" s="74"/>
      <c r="AME2" s="74"/>
      <c r="AMF2" s="74"/>
      <c r="AMG2" s="74"/>
      <c r="AMH2" s="74"/>
      <c r="AMI2" s="74"/>
      <c r="AMJ2" s="74"/>
      <c r="AMK2" s="74"/>
      <c r="AML2" s="74"/>
      <c r="AMM2" s="74"/>
      <c r="AMN2" s="74"/>
      <c r="AMO2" s="74"/>
      <c r="AMP2" s="74"/>
      <c r="AMQ2" s="74"/>
      <c r="AMR2" s="74"/>
      <c r="AMS2" s="74"/>
      <c r="AMT2" s="74"/>
      <c r="AMU2" s="74"/>
      <c r="AMV2" s="74"/>
      <c r="AMW2" s="74"/>
      <c r="AMX2" s="74"/>
      <c r="AMY2" s="74"/>
      <c r="AMZ2" s="74"/>
      <c r="ANA2" s="74"/>
      <c r="ANB2" s="74"/>
      <c r="ANC2" s="74"/>
      <c r="AND2" s="74"/>
      <c r="ANE2" s="74"/>
      <c r="ANF2" s="74"/>
      <c r="ANG2" s="74"/>
      <c r="ANH2" s="74"/>
      <c r="ANI2" s="74"/>
      <c r="ANJ2" s="74"/>
      <c r="ANK2" s="74"/>
      <c r="ANL2" s="74"/>
      <c r="ANM2" s="74"/>
      <c r="ANN2" s="74"/>
      <c r="ANO2" s="74"/>
      <c r="ANP2" s="74"/>
      <c r="ANQ2" s="74"/>
      <c r="ANR2" s="74"/>
      <c r="ANS2" s="74"/>
      <c r="ANT2" s="74"/>
      <c r="ANU2" s="74"/>
      <c r="ANV2" s="74"/>
      <c r="ANW2" s="74"/>
      <c r="ANX2" s="74"/>
      <c r="ANY2" s="74"/>
      <c r="ANZ2" s="74"/>
      <c r="AOA2" s="74"/>
      <c r="AOB2" s="74"/>
      <c r="AOC2" s="74"/>
      <c r="AOD2" s="74"/>
      <c r="AOE2" s="74"/>
      <c r="AOF2" s="74"/>
      <c r="AOG2" s="74"/>
      <c r="AOH2" s="74"/>
      <c r="AOI2" s="74"/>
      <c r="AOJ2" s="74"/>
      <c r="AOK2" s="74"/>
      <c r="AOL2" s="74"/>
      <c r="AOM2" s="74"/>
      <c r="AON2" s="74"/>
      <c r="AOO2" s="74"/>
      <c r="AOP2" s="74"/>
      <c r="AOQ2" s="74"/>
      <c r="AOR2" s="74"/>
      <c r="AOS2" s="74"/>
      <c r="AOT2" s="74"/>
      <c r="AOU2" s="74"/>
      <c r="AOV2" s="74"/>
      <c r="AOW2" s="74"/>
      <c r="AOX2" s="74"/>
      <c r="AOY2" s="74"/>
      <c r="AOZ2" s="74"/>
      <c r="APA2" s="74"/>
      <c r="APB2" s="74"/>
      <c r="APC2" s="74"/>
      <c r="APD2" s="74"/>
      <c r="APE2" s="74"/>
      <c r="APF2" s="74"/>
      <c r="APG2" s="74"/>
      <c r="APH2" s="74"/>
      <c r="API2" s="74"/>
      <c r="APJ2" s="74"/>
      <c r="APK2" s="74"/>
      <c r="APL2" s="74"/>
      <c r="APM2" s="74"/>
      <c r="APN2" s="74"/>
      <c r="APO2" s="74"/>
      <c r="APP2" s="74"/>
      <c r="APQ2" s="74"/>
      <c r="APR2" s="74"/>
      <c r="APS2" s="74"/>
      <c r="APT2" s="74"/>
      <c r="APU2" s="74"/>
      <c r="APV2" s="74"/>
      <c r="APW2" s="74"/>
      <c r="APX2" s="74"/>
      <c r="APY2" s="74"/>
      <c r="APZ2" s="74"/>
      <c r="AQA2" s="74"/>
      <c r="AQB2" s="74"/>
      <c r="AQC2" s="74"/>
      <c r="AQD2" s="74"/>
      <c r="AQE2" s="74"/>
      <c r="AQF2" s="74"/>
      <c r="AQG2" s="74"/>
      <c r="AQH2" s="74"/>
      <c r="AQI2" s="74"/>
      <c r="AQJ2" s="74"/>
      <c r="AQK2" s="74"/>
      <c r="AQL2" s="74"/>
      <c r="AQM2" s="74"/>
      <c r="AQN2" s="74"/>
      <c r="AQO2" s="74"/>
      <c r="AQP2" s="74"/>
      <c r="AQQ2" s="74"/>
      <c r="AQR2" s="74"/>
      <c r="AQS2" s="74"/>
      <c r="AQT2" s="74"/>
      <c r="AQU2" s="74"/>
      <c r="AQV2" s="74"/>
      <c r="AQW2" s="74"/>
      <c r="AQX2" s="74"/>
      <c r="AQY2" s="74"/>
      <c r="AQZ2" s="74"/>
      <c r="ARA2" s="74"/>
      <c r="ARB2" s="74"/>
      <c r="ARC2" s="74"/>
      <c r="ARD2" s="74"/>
      <c r="ARE2" s="74"/>
      <c r="ARF2" s="74"/>
      <c r="ARG2" s="74"/>
      <c r="ARH2" s="74"/>
      <c r="ARI2" s="74"/>
      <c r="ARJ2" s="74"/>
      <c r="ARK2" s="74"/>
      <c r="ARL2" s="74"/>
      <c r="ARM2" s="74"/>
      <c r="ARN2" s="74"/>
      <c r="ARO2" s="74"/>
      <c r="ARP2" s="74"/>
      <c r="ARQ2" s="74"/>
      <c r="ARR2" s="74"/>
      <c r="ARS2" s="74"/>
      <c r="ART2" s="74"/>
      <c r="ARU2" s="74"/>
      <c r="ARV2" s="74"/>
      <c r="ARW2" s="74"/>
      <c r="ARX2" s="74"/>
      <c r="ARY2" s="74"/>
      <c r="ARZ2" s="74"/>
      <c r="ASA2" s="74"/>
      <c r="ASB2" s="74"/>
      <c r="ASC2" s="74"/>
      <c r="ASD2" s="74"/>
      <c r="ASE2" s="74"/>
      <c r="ASF2" s="74"/>
      <c r="ASG2" s="74"/>
      <c r="ASH2" s="74"/>
      <c r="ASI2" s="74"/>
      <c r="ASJ2" s="74"/>
      <c r="ASK2" s="74"/>
      <c r="ASL2" s="74"/>
      <c r="ASM2" s="74"/>
      <c r="ASN2" s="74"/>
      <c r="ASO2" s="74"/>
      <c r="ASP2" s="74"/>
      <c r="ASQ2" s="74"/>
      <c r="ASR2" s="74"/>
      <c r="ASS2" s="74"/>
      <c r="AST2" s="74"/>
      <c r="ASU2" s="74"/>
      <c r="ASV2" s="74"/>
      <c r="ASW2" s="74"/>
      <c r="ASX2" s="74"/>
      <c r="ASY2" s="74"/>
      <c r="ASZ2" s="74"/>
      <c r="ATA2" s="74"/>
      <c r="ATB2" s="74"/>
      <c r="ATC2" s="74"/>
      <c r="ATD2" s="74"/>
      <c r="ATE2" s="74"/>
      <c r="ATF2" s="74"/>
      <c r="ATG2" s="74"/>
      <c r="ATH2" s="74"/>
      <c r="ATI2" s="74"/>
      <c r="ATJ2" s="74"/>
      <c r="ATK2" s="74"/>
      <c r="ATL2" s="74"/>
      <c r="ATM2" s="74"/>
      <c r="ATN2" s="74"/>
      <c r="ATO2" s="74"/>
      <c r="ATP2" s="74"/>
      <c r="ATQ2" s="74"/>
      <c r="ATR2" s="74"/>
      <c r="ATS2" s="74"/>
      <c r="ATT2" s="74"/>
      <c r="ATU2" s="74"/>
      <c r="ATV2" s="74"/>
      <c r="ATW2" s="74"/>
      <c r="ATX2" s="74"/>
      <c r="ATY2" s="74"/>
      <c r="ATZ2" s="74"/>
      <c r="AUA2" s="74"/>
      <c r="AUB2" s="74"/>
      <c r="AUC2" s="74"/>
      <c r="AUD2" s="74"/>
      <c r="AUE2" s="74"/>
      <c r="AUF2" s="74"/>
      <c r="AUG2" s="74"/>
      <c r="AUH2" s="74"/>
      <c r="AUI2" s="74"/>
      <c r="AUJ2" s="74"/>
      <c r="AUK2" s="74"/>
      <c r="AUL2" s="74"/>
      <c r="AUM2" s="74"/>
      <c r="AUN2" s="74"/>
      <c r="AUO2" s="74"/>
      <c r="AUP2" s="74"/>
      <c r="AUQ2" s="74"/>
      <c r="AUR2" s="74"/>
      <c r="AUS2" s="74"/>
      <c r="AUT2" s="74"/>
      <c r="AUU2" s="74"/>
      <c r="AUV2" s="74"/>
      <c r="AUW2" s="74"/>
      <c r="AUX2" s="74"/>
      <c r="AUY2" s="74"/>
      <c r="AUZ2" s="74"/>
      <c r="AVA2" s="74"/>
      <c r="AVB2" s="74"/>
      <c r="AVC2" s="74"/>
      <c r="AVD2" s="74"/>
      <c r="AVE2" s="74"/>
      <c r="AVF2" s="74"/>
      <c r="AVG2" s="74"/>
      <c r="AVH2" s="74"/>
      <c r="AVI2" s="74"/>
      <c r="AVJ2" s="74"/>
      <c r="AVK2" s="74"/>
      <c r="AVL2" s="74"/>
      <c r="AVM2" s="74"/>
      <c r="AVN2" s="74"/>
      <c r="AVO2" s="74"/>
      <c r="AVP2" s="74"/>
      <c r="AVQ2" s="74"/>
      <c r="AVR2" s="74"/>
      <c r="AVS2" s="74"/>
      <c r="AVT2" s="74"/>
      <c r="AVU2" s="74"/>
      <c r="AVV2" s="74"/>
      <c r="AVW2" s="74"/>
      <c r="AVX2" s="74"/>
      <c r="AVY2" s="74"/>
      <c r="AVZ2" s="74"/>
      <c r="AWA2" s="74"/>
      <c r="AWB2" s="74"/>
      <c r="AWC2" s="74"/>
      <c r="AWD2" s="74"/>
      <c r="AWE2" s="74"/>
      <c r="AWF2" s="74"/>
      <c r="AWG2" s="74"/>
      <c r="AWH2" s="74"/>
      <c r="AWI2" s="74"/>
      <c r="AWJ2" s="74"/>
      <c r="AWK2" s="74"/>
      <c r="AWL2" s="74"/>
      <c r="AWM2" s="74"/>
      <c r="AWN2" s="74"/>
      <c r="AWO2" s="74"/>
      <c r="AWP2" s="74"/>
      <c r="AWQ2" s="74"/>
      <c r="AWR2" s="74"/>
      <c r="AWS2" s="74"/>
      <c r="AWT2" s="74"/>
      <c r="AWU2" s="74"/>
      <c r="AWV2" s="74"/>
      <c r="AWW2" s="74"/>
      <c r="AWX2" s="74"/>
      <c r="AWY2" s="74"/>
      <c r="AWZ2" s="74"/>
      <c r="AXA2" s="74"/>
      <c r="AXB2" s="74"/>
      <c r="AXC2" s="74"/>
      <c r="AXD2" s="74"/>
      <c r="AXE2" s="74"/>
      <c r="AXF2" s="74"/>
      <c r="AXG2" s="74"/>
      <c r="AXH2" s="74"/>
      <c r="AXI2" s="74"/>
      <c r="AXJ2" s="74"/>
      <c r="AXK2" s="74"/>
      <c r="AXL2" s="74"/>
      <c r="AXM2" s="74"/>
      <c r="AXN2" s="74"/>
      <c r="AXO2" s="74"/>
      <c r="AXP2" s="74"/>
      <c r="AXQ2" s="74"/>
      <c r="AXR2" s="74"/>
      <c r="AXS2" s="74"/>
      <c r="AXT2" s="74"/>
      <c r="AXU2" s="74"/>
      <c r="AXV2" s="74"/>
      <c r="AXW2" s="74"/>
      <c r="AXX2" s="74"/>
      <c r="AXY2" s="74"/>
      <c r="AXZ2" s="74"/>
      <c r="AYA2" s="74"/>
      <c r="AYB2" s="74"/>
      <c r="AYC2" s="74"/>
      <c r="AYD2" s="74"/>
      <c r="AYE2" s="74"/>
      <c r="AYF2" s="74"/>
      <c r="AYG2" s="74"/>
      <c r="AYH2" s="74"/>
      <c r="AYI2" s="74"/>
      <c r="AYJ2" s="74"/>
      <c r="AYK2" s="74"/>
      <c r="AYL2" s="74"/>
      <c r="AYM2" s="74"/>
      <c r="AYN2" s="74"/>
      <c r="AYO2" s="74"/>
      <c r="AYP2" s="74"/>
      <c r="AYQ2" s="74"/>
      <c r="AYR2" s="74"/>
      <c r="AYS2" s="74"/>
      <c r="AYT2" s="74"/>
      <c r="AYU2" s="74"/>
      <c r="AYV2" s="74"/>
      <c r="AYW2" s="74"/>
      <c r="AYX2" s="74"/>
      <c r="AYY2" s="74"/>
      <c r="AYZ2" s="74"/>
      <c r="AZA2" s="74"/>
      <c r="AZB2" s="74"/>
      <c r="AZC2" s="74"/>
      <c r="AZD2" s="74"/>
      <c r="AZE2" s="74"/>
      <c r="AZF2" s="74"/>
      <c r="AZG2" s="74"/>
      <c r="AZH2" s="74"/>
      <c r="AZI2" s="74"/>
      <c r="AZJ2" s="74"/>
      <c r="AZK2" s="74"/>
      <c r="AZL2" s="74"/>
      <c r="AZM2" s="74"/>
      <c r="AZN2" s="74"/>
      <c r="AZO2" s="74"/>
      <c r="AZP2" s="74"/>
      <c r="AZQ2" s="74"/>
      <c r="AZR2" s="74"/>
      <c r="AZS2" s="74"/>
      <c r="AZT2" s="74"/>
      <c r="AZU2" s="74"/>
      <c r="AZV2" s="74"/>
      <c r="AZW2" s="74"/>
      <c r="AZX2" s="74"/>
      <c r="AZY2" s="74"/>
      <c r="AZZ2" s="74"/>
      <c r="BAA2" s="74"/>
      <c r="BAB2" s="74"/>
      <c r="BAC2" s="74"/>
      <c r="BAD2" s="74"/>
      <c r="BAE2" s="74"/>
      <c r="BAF2" s="74"/>
      <c r="BAG2" s="74"/>
      <c r="BAH2" s="74"/>
      <c r="BAI2" s="74"/>
      <c r="BAJ2" s="74"/>
      <c r="BAK2" s="74"/>
      <c r="BAL2" s="74"/>
      <c r="BAM2" s="74"/>
      <c r="BAN2" s="74"/>
      <c r="BAO2" s="74"/>
      <c r="BAP2" s="74"/>
      <c r="BAQ2" s="74"/>
      <c r="BAR2" s="74"/>
      <c r="BAS2" s="74"/>
      <c r="BAT2" s="74"/>
      <c r="BAU2" s="74"/>
      <c r="BAV2" s="74"/>
      <c r="BAW2" s="74"/>
      <c r="BAX2" s="74"/>
      <c r="BAY2" s="74"/>
      <c r="BAZ2" s="74"/>
      <c r="BBA2" s="74"/>
      <c r="BBB2" s="74"/>
      <c r="BBC2" s="74"/>
      <c r="BBD2" s="74"/>
      <c r="BBE2" s="74"/>
      <c r="BBF2" s="74"/>
      <c r="BBG2" s="74"/>
      <c r="BBH2" s="74"/>
      <c r="BBI2" s="74"/>
      <c r="BBJ2" s="74"/>
      <c r="BBK2" s="74"/>
      <c r="BBL2" s="74"/>
      <c r="BBM2" s="74"/>
      <c r="BBN2" s="74"/>
      <c r="BBO2" s="74"/>
      <c r="BBP2" s="74"/>
      <c r="BBQ2" s="74"/>
      <c r="BBR2" s="74"/>
      <c r="BBS2" s="74"/>
      <c r="BBT2" s="74"/>
      <c r="BBU2" s="74"/>
      <c r="BBV2" s="74"/>
      <c r="BBW2" s="74"/>
      <c r="BBX2" s="74"/>
      <c r="BBY2" s="74"/>
      <c r="BBZ2" s="74"/>
      <c r="BCA2" s="74"/>
      <c r="BCB2" s="74"/>
      <c r="BCC2" s="74"/>
      <c r="BCD2" s="74"/>
      <c r="BCE2" s="74"/>
      <c r="BCF2" s="74"/>
      <c r="BCG2" s="74"/>
      <c r="BCH2" s="74"/>
      <c r="BCI2" s="74"/>
      <c r="BCJ2" s="74"/>
      <c r="BCK2" s="74"/>
      <c r="BCL2" s="74"/>
      <c r="BCM2" s="74"/>
      <c r="BCN2" s="74"/>
      <c r="BCO2" s="74"/>
      <c r="BCP2" s="74"/>
      <c r="BCQ2" s="74"/>
      <c r="BCR2" s="74"/>
      <c r="BCS2" s="74"/>
      <c r="BCT2" s="74"/>
      <c r="BCU2" s="74"/>
      <c r="BCV2" s="74"/>
      <c r="BCW2" s="74"/>
      <c r="BCX2" s="74"/>
      <c r="BCY2" s="74"/>
      <c r="BCZ2" s="74"/>
      <c r="BDA2" s="74"/>
      <c r="BDB2" s="74"/>
      <c r="BDC2" s="74"/>
      <c r="BDD2" s="74"/>
      <c r="BDE2" s="74"/>
      <c r="BDF2" s="74"/>
      <c r="BDG2" s="74"/>
      <c r="BDH2" s="74"/>
      <c r="BDI2" s="74"/>
      <c r="BDJ2" s="74"/>
      <c r="BDK2" s="74"/>
      <c r="BDL2" s="74"/>
      <c r="BDM2" s="74"/>
      <c r="BDN2" s="74"/>
      <c r="BDO2" s="74"/>
      <c r="BDP2" s="74"/>
      <c r="BDQ2" s="74"/>
      <c r="BDR2" s="74"/>
      <c r="BDS2" s="74"/>
      <c r="BDT2" s="74"/>
      <c r="BDU2" s="74"/>
      <c r="BDV2" s="74"/>
      <c r="BDW2" s="74"/>
      <c r="BDX2" s="74"/>
      <c r="BDY2" s="74"/>
      <c r="BDZ2" s="74"/>
      <c r="BEA2" s="74"/>
      <c r="BEB2" s="74"/>
      <c r="BEC2" s="74"/>
      <c r="BED2" s="74"/>
      <c r="BEE2" s="74"/>
      <c r="BEF2" s="74"/>
      <c r="BEG2" s="74"/>
      <c r="BEH2" s="74"/>
      <c r="BEI2" s="74"/>
      <c r="BEJ2" s="74"/>
      <c r="BEK2" s="74"/>
      <c r="BEL2" s="74"/>
      <c r="BEM2" s="74"/>
      <c r="BEN2" s="74"/>
      <c r="BEO2" s="74"/>
      <c r="BEP2" s="74"/>
      <c r="BEQ2" s="74"/>
      <c r="BER2" s="74"/>
      <c r="BES2" s="74"/>
      <c r="BET2" s="74"/>
      <c r="BEU2" s="74"/>
      <c r="BEV2" s="74"/>
      <c r="BEW2" s="74"/>
      <c r="BEX2" s="74"/>
      <c r="BEY2" s="74"/>
      <c r="BEZ2" s="74"/>
      <c r="BFA2" s="74"/>
      <c r="BFB2" s="74"/>
      <c r="BFC2" s="74"/>
      <c r="BFD2" s="74"/>
      <c r="BFE2" s="74"/>
      <c r="BFF2" s="74"/>
      <c r="BFG2" s="74"/>
      <c r="BFH2" s="74"/>
      <c r="BFI2" s="74"/>
      <c r="BFJ2" s="74"/>
      <c r="BFK2" s="74"/>
      <c r="BFL2" s="74"/>
      <c r="BFM2" s="74"/>
      <c r="BFN2" s="74"/>
      <c r="BFO2" s="74"/>
      <c r="BFP2" s="74"/>
      <c r="BFQ2" s="74"/>
      <c r="BFR2" s="74"/>
      <c r="BFS2" s="74"/>
      <c r="BFT2" s="74"/>
      <c r="BFU2" s="74"/>
      <c r="BFV2" s="74"/>
      <c r="BFW2" s="74"/>
      <c r="BFX2" s="74"/>
      <c r="BFY2" s="74"/>
      <c r="BFZ2" s="74"/>
      <c r="BGA2" s="74"/>
      <c r="BGB2" s="74"/>
      <c r="BGC2" s="74"/>
      <c r="BGD2" s="74"/>
      <c r="BGE2" s="74"/>
      <c r="BGF2" s="74"/>
      <c r="BGG2" s="74"/>
      <c r="BGH2" s="74"/>
      <c r="BGI2" s="74"/>
      <c r="BGJ2" s="74"/>
      <c r="BGK2" s="74"/>
      <c r="BGL2" s="74"/>
      <c r="BGM2" s="74"/>
      <c r="BGN2" s="74"/>
      <c r="BGO2" s="74"/>
      <c r="BGP2" s="74"/>
      <c r="BGQ2" s="74"/>
      <c r="BGR2" s="74"/>
      <c r="BGS2" s="74"/>
      <c r="BGT2" s="74"/>
      <c r="BGU2" s="74"/>
      <c r="BGV2" s="74"/>
      <c r="BGW2" s="74"/>
      <c r="BGX2" s="74"/>
      <c r="BGY2" s="74"/>
      <c r="BGZ2" s="74"/>
      <c r="BHA2" s="74"/>
      <c r="BHB2" s="74"/>
      <c r="BHC2" s="74"/>
      <c r="BHD2" s="74"/>
      <c r="BHE2" s="74"/>
      <c r="BHF2" s="74"/>
      <c r="BHG2" s="74"/>
      <c r="BHH2" s="74"/>
      <c r="BHI2" s="74"/>
      <c r="BHJ2" s="74"/>
      <c r="BHK2" s="74"/>
      <c r="BHL2" s="74"/>
      <c r="BHM2" s="74"/>
      <c r="BHN2" s="74"/>
      <c r="BHO2" s="74"/>
      <c r="BHP2" s="74"/>
      <c r="BHQ2" s="74"/>
      <c r="BHR2" s="74"/>
      <c r="BHS2" s="74"/>
      <c r="BHT2" s="74"/>
      <c r="BHU2" s="74"/>
      <c r="BHV2" s="74"/>
      <c r="BHW2" s="74"/>
      <c r="BHX2" s="74"/>
      <c r="BHY2" s="74"/>
      <c r="BHZ2" s="74"/>
      <c r="BIA2" s="74"/>
      <c r="BIB2" s="74"/>
      <c r="BIC2" s="74"/>
      <c r="BID2" s="74"/>
      <c r="BIE2" s="74"/>
      <c r="BIF2" s="74"/>
      <c r="BIG2" s="74"/>
      <c r="BIH2" s="74"/>
      <c r="BII2" s="74"/>
      <c r="BIJ2" s="74"/>
      <c r="BIK2" s="74"/>
      <c r="BIL2" s="74"/>
      <c r="BIM2" s="74"/>
      <c r="BIN2" s="74"/>
      <c r="BIO2" s="74"/>
      <c r="BIP2" s="74"/>
      <c r="BIQ2" s="74"/>
      <c r="BIR2" s="74"/>
      <c r="BIS2" s="74"/>
      <c r="BIT2" s="74"/>
      <c r="BIU2" s="74"/>
      <c r="BIV2" s="74"/>
      <c r="BIW2" s="74"/>
      <c r="BIX2" s="74"/>
      <c r="BIY2" s="74"/>
      <c r="BIZ2" s="74"/>
      <c r="BJA2" s="74"/>
      <c r="BJB2" s="74"/>
      <c r="BJC2" s="74"/>
      <c r="BJD2" s="74"/>
      <c r="BJE2" s="74"/>
      <c r="BJF2" s="74"/>
      <c r="BJG2" s="74"/>
      <c r="BJH2" s="74"/>
      <c r="BJI2" s="74"/>
      <c r="BJJ2" s="74"/>
      <c r="BJK2" s="74"/>
      <c r="BJL2" s="74"/>
      <c r="BJM2" s="74"/>
      <c r="BJN2" s="74"/>
      <c r="BJO2" s="74"/>
      <c r="BJP2" s="74"/>
      <c r="BJQ2" s="74"/>
      <c r="BJR2" s="74"/>
      <c r="BJS2" s="74"/>
      <c r="BJT2" s="74"/>
      <c r="BJU2" s="74"/>
      <c r="BJV2" s="74"/>
      <c r="BJW2" s="74"/>
      <c r="BJX2" s="74"/>
      <c r="BJY2" s="74"/>
      <c r="BJZ2" s="74"/>
      <c r="BKA2" s="74"/>
      <c r="BKB2" s="74"/>
      <c r="BKC2" s="74"/>
      <c r="BKD2" s="74"/>
      <c r="BKE2" s="74"/>
      <c r="BKF2" s="74"/>
      <c r="BKG2" s="74"/>
      <c r="BKH2" s="74"/>
      <c r="BKI2" s="74"/>
      <c r="BKJ2" s="74"/>
      <c r="BKK2" s="74"/>
      <c r="BKL2" s="74"/>
      <c r="BKM2" s="74"/>
      <c r="BKN2" s="74"/>
      <c r="BKO2" s="74"/>
      <c r="BKP2" s="74"/>
      <c r="BKQ2" s="74"/>
      <c r="BKR2" s="74"/>
      <c r="BKS2" s="74"/>
      <c r="BKT2" s="74"/>
      <c r="BKU2" s="74"/>
      <c r="BKV2" s="74"/>
      <c r="BKW2" s="74"/>
      <c r="BKX2" s="74"/>
      <c r="BKY2" s="74"/>
      <c r="BKZ2" s="74"/>
      <c r="BLA2" s="74"/>
      <c r="BLB2" s="74"/>
      <c r="BLC2" s="74"/>
      <c r="BLD2" s="74"/>
      <c r="BLE2" s="74"/>
      <c r="BLF2" s="74"/>
      <c r="BLG2" s="74"/>
      <c r="BLH2" s="74"/>
      <c r="BLI2" s="74"/>
      <c r="BLJ2" s="74"/>
      <c r="BLK2" s="74"/>
      <c r="BLL2" s="74"/>
      <c r="BLM2" s="74"/>
      <c r="BLN2" s="74"/>
      <c r="BLO2" s="74"/>
      <c r="BLP2" s="74"/>
      <c r="BLQ2" s="74"/>
      <c r="BLR2" s="74"/>
      <c r="BLS2" s="74"/>
      <c r="BLT2" s="74"/>
      <c r="BLU2" s="74"/>
      <c r="BLV2" s="74"/>
      <c r="BLW2" s="74"/>
      <c r="BLX2" s="74"/>
      <c r="BLY2" s="74"/>
      <c r="BLZ2" s="74"/>
      <c r="BMA2" s="74"/>
      <c r="BMB2" s="74"/>
      <c r="BMC2" s="74"/>
      <c r="BMD2" s="74"/>
      <c r="BME2" s="74"/>
      <c r="BMF2" s="74"/>
      <c r="BMG2" s="74"/>
      <c r="BMH2" s="74"/>
      <c r="BMI2" s="74"/>
      <c r="BMJ2" s="74"/>
      <c r="BMK2" s="74"/>
      <c r="BML2" s="74"/>
      <c r="BMM2" s="74"/>
      <c r="BMN2" s="74"/>
      <c r="BMO2" s="74"/>
      <c r="BMP2" s="74"/>
      <c r="BMQ2" s="74"/>
      <c r="BMR2" s="74"/>
      <c r="BMS2" s="74"/>
      <c r="BMT2" s="74"/>
      <c r="BMU2" s="74"/>
      <c r="BMV2" s="74"/>
      <c r="BMW2" s="74"/>
      <c r="BMX2" s="74"/>
      <c r="BMY2" s="74"/>
      <c r="BMZ2" s="74"/>
      <c r="BNA2" s="74"/>
      <c r="BNB2" s="74"/>
      <c r="BNC2" s="74"/>
      <c r="BND2" s="74"/>
      <c r="BNE2" s="74"/>
      <c r="BNF2" s="74"/>
      <c r="BNG2" s="74"/>
      <c r="BNH2" s="74"/>
      <c r="BNI2" s="74"/>
      <c r="BNJ2" s="74"/>
      <c r="BNK2" s="74"/>
      <c r="BNL2" s="74"/>
      <c r="BNM2" s="74"/>
      <c r="BNN2" s="74"/>
      <c r="BNO2" s="74"/>
      <c r="BNP2" s="74"/>
      <c r="BNQ2" s="74"/>
      <c r="BNR2" s="74"/>
      <c r="BNS2" s="74"/>
      <c r="BNT2" s="74"/>
      <c r="BNU2" s="74"/>
      <c r="BNV2" s="74"/>
      <c r="BNW2" s="74"/>
      <c r="BNX2" s="74"/>
      <c r="BNY2" s="74"/>
      <c r="BNZ2" s="74"/>
      <c r="BOA2" s="74"/>
      <c r="BOB2" s="74"/>
      <c r="BOC2" s="74"/>
      <c r="BOD2" s="74"/>
      <c r="BOE2" s="74"/>
      <c r="BOF2" s="74"/>
      <c r="BOG2" s="74"/>
      <c r="BOH2" s="74"/>
      <c r="BOI2" s="74"/>
      <c r="BOJ2" s="74"/>
      <c r="BOK2" s="74"/>
      <c r="BOL2" s="74"/>
      <c r="BOM2" s="74"/>
      <c r="BON2" s="74"/>
      <c r="BOO2" s="74"/>
      <c r="BOP2" s="74"/>
      <c r="BOQ2" s="74"/>
      <c r="BOR2" s="74"/>
      <c r="BOS2" s="74"/>
      <c r="BOT2" s="74"/>
      <c r="BOU2" s="74"/>
      <c r="BOV2" s="74"/>
      <c r="BOW2" s="74"/>
      <c r="BOX2" s="74"/>
      <c r="BOY2" s="74"/>
      <c r="BOZ2" s="74"/>
      <c r="BPA2" s="74"/>
      <c r="BPB2" s="74"/>
      <c r="BPC2" s="74"/>
      <c r="BPD2" s="74"/>
      <c r="BPE2" s="74"/>
      <c r="BPF2" s="74"/>
      <c r="BPG2" s="74"/>
      <c r="BPH2" s="74"/>
      <c r="BPI2" s="74"/>
      <c r="BPJ2" s="74"/>
      <c r="BPK2" s="74"/>
      <c r="BPL2" s="74"/>
      <c r="BPM2" s="74"/>
      <c r="BPN2" s="74"/>
      <c r="BPO2" s="74"/>
      <c r="BPP2" s="74"/>
      <c r="BPQ2" s="74"/>
      <c r="BPR2" s="74"/>
      <c r="BPS2" s="74"/>
      <c r="BPT2" s="74"/>
      <c r="BPU2" s="74"/>
      <c r="BPV2" s="74"/>
      <c r="BPW2" s="74"/>
      <c r="BPX2" s="74"/>
      <c r="BPY2" s="74"/>
      <c r="BPZ2" s="74"/>
      <c r="BQA2" s="74"/>
      <c r="BQB2" s="74"/>
      <c r="BQC2" s="74"/>
      <c r="BQD2" s="74"/>
      <c r="BQE2" s="74"/>
      <c r="BQF2" s="74"/>
      <c r="BQG2" s="74"/>
      <c r="BQH2" s="74"/>
      <c r="BQI2" s="74"/>
      <c r="BQJ2" s="74"/>
      <c r="BQK2" s="74"/>
      <c r="BQL2" s="74"/>
      <c r="BQM2" s="74"/>
      <c r="BQN2" s="74"/>
      <c r="BQO2" s="74"/>
      <c r="BQP2" s="74"/>
      <c r="BQQ2" s="74"/>
      <c r="BQR2" s="74"/>
      <c r="BQS2" s="74"/>
      <c r="BQT2" s="74"/>
      <c r="BQU2" s="74"/>
      <c r="BQV2" s="74"/>
      <c r="BQW2" s="74"/>
      <c r="BQX2" s="74"/>
      <c r="BQY2" s="74"/>
      <c r="BQZ2" s="74"/>
      <c r="BRA2" s="74"/>
      <c r="BRB2" s="74"/>
      <c r="BRC2" s="74"/>
      <c r="BRD2" s="74"/>
      <c r="BRE2" s="74"/>
      <c r="BRF2" s="74"/>
      <c r="BRG2" s="74"/>
      <c r="BRH2" s="74"/>
      <c r="BRI2" s="74"/>
      <c r="BRJ2" s="74"/>
      <c r="BRK2" s="74"/>
      <c r="BRL2" s="74"/>
      <c r="BRM2" s="74"/>
      <c r="BRN2" s="74"/>
      <c r="BRO2" s="74"/>
      <c r="BRP2" s="74"/>
      <c r="BRQ2" s="74"/>
      <c r="BRR2" s="74"/>
      <c r="BRS2" s="74"/>
      <c r="BRT2" s="74"/>
      <c r="BRU2" s="74"/>
      <c r="BRV2" s="74"/>
      <c r="BRW2" s="74"/>
      <c r="BRX2" s="74"/>
      <c r="BRY2" s="74"/>
      <c r="BRZ2" s="74"/>
      <c r="BSA2" s="74"/>
      <c r="BSB2" s="74"/>
      <c r="BSC2" s="74"/>
      <c r="BSD2" s="74"/>
      <c r="BSE2" s="74"/>
      <c r="BSF2" s="74"/>
      <c r="BSG2" s="74"/>
      <c r="BSH2" s="74"/>
      <c r="BSI2" s="74"/>
      <c r="BSJ2" s="74"/>
      <c r="BSK2" s="74"/>
      <c r="BSL2" s="74"/>
      <c r="BSM2" s="74"/>
      <c r="BSN2" s="74"/>
      <c r="BSO2" s="74"/>
      <c r="BSP2" s="74"/>
      <c r="BSQ2" s="74"/>
      <c r="BSR2" s="74"/>
      <c r="BSS2" s="74"/>
      <c r="BST2" s="74"/>
      <c r="BSU2" s="74"/>
      <c r="BSV2" s="74"/>
      <c r="BSW2" s="74"/>
      <c r="BSX2" s="74"/>
      <c r="BSY2" s="74"/>
      <c r="BSZ2" s="74"/>
      <c r="BTA2" s="74"/>
      <c r="BTB2" s="74"/>
      <c r="BTC2" s="74"/>
      <c r="BTD2" s="74"/>
      <c r="BTE2" s="74"/>
      <c r="BTF2" s="74"/>
      <c r="BTG2" s="74"/>
      <c r="BTH2" s="74"/>
      <c r="BTI2" s="74"/>
      <c r="BTJ2" s="74"/>
      <c r="BTK2" s="74"/>
      <c r="BTL2" s="74"/>
      <c r="BTM2" s="74"/>
      <c r="BTN2" s="74"/>
      <c r="BTO2" s="74"/>
      <c r="BTP2" s="74"/>
      <c r="BTQ2" s="74"/>
      <c r="BTR2" s="74"/>
      <c r="BTS2" s="74"/>
      <c r="BTT2" s="74"/>
      <c r="BTU2" s="74"/>
      <c r="BTV2" s="74"/>
      <c r="BTW2" s="74"/>
      <c r="BTX2" s="74"/>
      <c r="BTY2" s="74"/>
      <c r="BTZ2" s="74"/>
      <c r="BUA2" s="74"/>
      <c r="BUB2" s="74"/>
      <c r="BUC2" s="74"/>
      <c r="BUD2" s="74"/>
      <c r="BUE2" s="74"/>
      <c r="BUF2" s="74"/>
      <c r="BUG2" s="74"/>
      <c r="BUH2" s="74"/>
      <c r="BUI2" s="74"/>
      <c r="BUJ2" s="74"/>
      <c r="BUK2" s="74"/>
      <c r="BUL2" s="74"/>
      <c r="BUM2" s="74"/>
      <c r="BUN2" s="74"/>
      <c r="BUO2" s="74"/>
      <c r="BUP2" s="74"/>
      <c r="BUQ2" s="74"/>
      <c r="BUR2" s="74"/>
      <c r="BUS2" s="74"/>
      <c r="BUT2" s="74"/>
      <c r="BUU2" s="74"/>
      <c r="BUV2" s="74"/>
      <c r="BUW2" s="74"/>
      <c r="BUX2" s="74"/>
      <c r="BUY2" s="74"/>
      <c r="BUZ2" s="74"/>
      <c r="BVA2" s="74"/>
      <c r="BVB2" s="74"/>
      <c r="BVC2" s="74"/>
      <c r="BVD2" s="74"/>
      <c r="BVE2" s="74"/>
      <c r="BVF2" s="74"/>
      <c r="BVG2" s="74"/>
      <c r="BVH2" s="74"/>
      <c r="BVI2" s="74"/>
      <c r="BVJ2" s="74"/>
      <c r="BVK2" s="74"/>
      <c r="BVL2" s="74"/>
      <c r="BVM2" s="74"/>
      <c r="BVN2" s="74"/>
      <c r="BVO2" s="74"/>
      <c r="BVP2" s="74"/>
      <c r="BVQ2" s="74"/>
      <c r="BVR2" s="74"/>
      <c r="BVS2" s="74"/>
      <c r="BVT2" s="74"/>
      <c r="BVU2" s="74"/>
      <c r="BVV2" s="74"/>
      <c r="BVW2" s="74"/>
      <c r="BVX2" s="74"/>
      <c r="BVY2" s="74"/>
      <c r="BVZ2" s="74"/>
      <c r="BWA2" s="74"/>
      <c r="BWB2" s="74"/>
      <c r="BWC2" s="74"/>
      <c r="BWD2" s="74"/>
      <c r="BWE2" s="74"/>
      <c r="BWF2" s="74"/>
      <c r="BWG2" s="74"/>
      <c r="BWH2" s="74"/>
      <c r="BWI2" s="74"/>
      <c r="BWJ2" s="74"/>
      <c r="BWK2" s="74"/>
      <c r="BWL2" s="74"/>
      <c r="BWM2" s="74"/>
      <c r="BWN2" s="74"/>
      <c r="BWO2" s="74"/>
      <c r="BWP2" s="74"/>
      <c r="BWQ2" s="74"/>
      <c r="BWR2" s="74"/>
      <c r="BWS2" s="74"/>
      <c r="BWT2" s="74"/>
      <c r="BWU2" s="74"/>
      <c r="BWV2" s="74"/>
      <c r="BWW2" s="74"/>
      <c r="BWX2" s="74"/>
      <c r="BWY2" s="74"/>
      <c r="BWZ2" s="74"/>
      <c r="BXA2" s="74"/>
      <c r="BXB2" s="74"/>
      <c r="BXC2" s="74"/>
      <c r="BXD2" s="74"/>
      <c r="BXE2" s="74"/>
      <c r="BXF2" s="74"/>
      <c r="BXG2" s="74"/>
      <c r="BXH2" s="74"/>
      <c r="BXI2" s="74"/>
      <c r="BXJ2" s="74"/>
      <c r="BXK2" s="74"/>
      <c r="BXL2" s="74"/>
      <c r="BXM2" s="74"/>
      <c r="BXN2" s="74"/>
      <c r="BXO2" s="74"/>
      <c r="BXP2" s="74"/>
      <c r="BXQ2" s="74"/>
      <c r="BXR2" s="74"/>
      <c r="BXS2" s="74"/>
      <c r="BXT2" s="74"/>
      <c r="BXU2" s="74"/>
      <c r="BXV2" s="74"/>
      <c r="BXW2" s="74"/>
      <c r="BXX2" s="74"/>
      <c r="BXY2" s="74"/>
      <c r="BXZ2" s="74"/>
      <c r="BYA2" s="74"/>
      <c r="BYB2" s="74"/>
      <c r="BYC2" s="74"/>
      <c r="BYD2" s="74"/>
      <c r="BYE2" s="74"/>
      <c r="BYF2" s="74"/>
      <c r="BYG2" s="74"/>
      <c r="BYH2" s="74"/>
      <c r="BYI2" s="74"/>
      <c r="BYJ2" s="74"/>
      <c r="BYK2" s="74"/>
      <c r="BYL2" s="74"/>
      <c r="BYM2" s="74"/>
      <c r="BYN2" s="74"/>
      <c r="BYO2" s="74"/>
      <c r="BYP2" s="74"/>
      <c r="BYQ2" s="74"/>
      <c r="BYR2" s="74"/>
      <c r="BYS2" s="74"/>
      <c r="BYT2" s="74"/>
      <c r="BYU2" s="74"/>
      <c r="BYV2" s="74"/>
      <c r="BYW2" s="74"/>
      <c r="BYX2" s="74"/>
      <c r="BYY2" s="74"/>
      <c r="BYZ2" s="74"/>
      <c r="BZA2" s="74"/>
      <c r="BZB2" s="74"/>
      <c r="BZC2" s="74"/>
      <c r="BZD2" s="74"/>
      <c r="BZE2" s="74"/>
      <c r="BZF2" s="74"/>
      <c r="BZG2" s="74"/>
      <c r="BZH2" s="74"/>
      <c r="BZI2" s="74"/>
      <c r="BZJ2" s="74"/>
      <c r="BZK2" s="74"/>
      <c r="BZL2" s="74"/>
      <c r="BZM2" s="74"/>
      <c r="BZN2" s="74"/>
      <c r="BZO2" s="74"/>
      <c r="BZP2" s="74"/>
      <c r="BZQ2" s="74"/>
      <c r="BZR2" s="74"/>
      <c r="BZS2" s="74"/>
      <c r="BZT2" s="74"/>
      <c r="BZU2" s="74"/>
      <c r="BZV2" s="74"/>
      <c r="BZW2" s="74"/>
      <c r="BZX2" s="74"/>
      <c r="BZY2" s="74"/>
      <c r="BZZ2" s="74"/>
      <c r="CAA2" s="74"/>
      <c r="CAB2" s="74"/>
      <c r="CAC2" s="74"/>
      <c r="CAD2" s="74"/>
      <c r="CAE2" s="74"/>
      <c r="CAF2" s="74"/>
      <c r="CAG2" s="74"/>
      <c r="CAH2" s="74"/>
      <c r="CAI2" s="74"/>
      <c r="CAJ2" s="74"/>
      <c r="CAK2" s="74"/>
      <c r="CAL2" s="74"/>
      <c r="CAM2" s="74"/>
      <c r="CAN2" s="74"/>
      <c r="CAO2" s="74"/>
      <c r="CAP2" s="74"/>
      <c r="CAQ2" s="74"/>
      <c r="CAR2" s="74"/>
      <c r="CAS2" s="74"/>
      <c r="CAT2" s="74"/>
      <c r="CAU2" s="74"/>
      <c r="CAV2" s="74"/>
      <c r="CAW2" s="74"/>
      <c r="CAX2" s="74"/>
      <c r="CAY2" s="74"/>
      <c r="CAZ2" s="74"/>
      <c r="CBA2" s="74"/>
      <c r="CBB2" s="74"/>
      <c r="CBC2" s="74"/>
      <c r="CBD2" s="74"/>
      <c r="CBE2" s="74"/>
      <c r="CBF2" s="74"/>
      <c r="CBG2" s="74"/>
      <c r="CBH2" s="74"/>
      <c r="CBI2" s="74"/>
      <c r="CBJ2" s="74"/>
      <c r="CBK2" s="74"/>
      <c r="CBL2" s="74"/>
      <c r="CBM2" s="74"/>
      <c r="CBN2" s="74"/>
      <c r="CBO2" s="74"/>
      <c r="CBP2" s="74"/>
      <c r="CBQ2" s="74"/>
      <c r="CBR2" s="74"/>
      <c r="CBS2" s="74"/>
      <c r="CBT2" s="74"/>
      <c r="CBU2" s="74"/>
      <c r="CBV2" s="74"/>
      <c r="CBW2" s="74"/>
      <c r="CBX2" s="74"/>
      <c r="CBY2" s="74"/>
      <c r="CBZ2" s="74"/>
      <c r="CCA2" s="74"/>
      <c r="CCB2" s="74"/>
      <c r="CCC2" s="74"/>
      <c r="CCD2" s="74"/>
      <c r="CCE2" s="74"/>
      <c r="CCF2" s="74"/>
      <c r="CCG2" s="74"/>
      <c r="CCH2" s="74"/>
      <c r="CCI2" s="74"/>
      <c r="CCJ2" s="74"/>
      <c r="CCK2" s="74"/>
      <c r="CCL2" s="74"/>
      <c r="CCM2" s="74"/>
      <c r="CCN2" s="74"/>
      <c r="CCO2" s="74"/>
      <c r="CCP2" s="74"/>
      <c r="CCQ2" s="74"/>
      <c r="CCR2" s="74"/>
      <c r="CCS2" s="74"/>
      <c r="CCT2" s="74"/>
      <c r="CCU2" s="74"/>
      <c r="CCV2" s="74"/>
      <c r="CCW2" s="74"/>
      <c r="CCX2" s="74"/>
      <c r="CCY2" s="74"/>
      <c r="CCZ2" s="74"/>
      <c r="CDA2" s="74"/>
      <c r="CDB2" s="74"/>
      <c r="CDC2" s="74"/>
      <c r="CDD2" s="74"/>
      <c r="CDE2" s="74"/>
      <c r="CDF2" s="74"/>
      <c r="CDG2" s="74"/>
      <c r="CDH2" s="74"/>
      <c r="CDI2" s="74"/>
      <c r="CDJ2" s="74"/>
      <c r="CDK2" s="74"/>
      <c r="CDL2" s="74"/>
      <c r="CDM2" s="74"/>
      <c r="CDN2" s="74"/>
      <c r="CDO2" s="74"/>
      <c r="CDP2" s="74"/>
      <c r="CDQ2" s="74"/>
      <c r="CDR2" s="74"/>
      <c r="CDS2" s="74"/>
      <c r="CDT2" s="74"/>
      <c r="CDU2" s="74"/>
      <c r="CDV2" s="74"/>
      <c r="CDW2" s="74"/>
      <c r="CDX2" s="74"/>
      <c r="CDY2" s="74"/>
      <c r="CDZ2" s="74"/>
      <c r="CEA2" s="74"/>
      <c r="CEB2" s="74"/>
      <c r="CEC2" s="74"/>
      <c r="CED2" s="74"/>
      <c r="CEE2" s="74"/>
      <c r="CEF2" s="74"/>
      <c r="CEG2" s="74"/>
      <c r="CEH2" s="74"/>
      <c r="CEI2" s="74"/>
      <c r="CEJ2" s="74"/>
      <c r="CEK2" s="74"/>
      <c r="CEL2" s="74"/>
      <c r="CEM2" s="74"/>
      <c r="CEN2" s="74"/>
      <c r="CEO2" s="74"/>
      <c r="CEP2" s="74"/>
      <c r="CEQ2" s="74"/>
      <c r="CER2" s="74"/>
      <c r="CES2" s="74"/>
      <c r="CET2" s="74"/>
      <c r="CEU2" s="74"/>
      <c r="CEV2" s="74"/>
      <c r="CEW2" s="74"/>
      <c r="CEX2" s="74"/>
      <c r="CEY2" s="74"/>
      <c r="CEZ2" s="74"/>
      <c r="CFA2" s="74"/>
      <c r="CFB2" s="74"/>
      <c r="CFC2" s="74"/>
      <c r="CFD2" s="74"/>
      <c r="CFE2" s="74"/>
      <c r="CFF2" s="74"/>
      <c r="CFG2" s="74"/>
      <c r="CFH2" s="74"/>
      <c r="CFI2" s="74"/>
      <c r="CFJ2" s="74"/>
      <c r="CFK2" s="74"/>
      <c r="CFL2" s="74"/>
      <c r="CFM2" s="74"/>
      <c r="CFN2" s="74"/>
      <c r="CFO2" s="74"/>
      <c r="CFP2" s="74"/>
      <c r="CFQ2" s="74"/>
      <c r="CFR2" s="74"/>
      <c r="CFS2" s="74"/>
      <c r="CFT2" s="74"/>
      <c r="CFU2" s="74"/>
      <c r="CFV2" s="74"/>
      <c r="CFW2" s="74"/>
      <c r="CFX2" s="74"/>
      <c r="CFY2" s="74"/>
      <c r="CFZ2" s="74"/>
      <c r="CGA2" s="74"/>
      <c r="CGB2" s="74"/>
      <c r="CGC2" s="74"/>
      <c r="CGD2" s="74"/>
      <c r="CGE2" s="74"/>
      <c r="CGF2" s="74"/>
      <c r="CGG2" s="74"/>
      <c r="CGH2" s="74"/>
      <c r="CGI2" s="74"/>
      <c r="CGJ2" s="74"/>
      <c r="CGK2" s="74"/>
      <c r="CGL2" s="74"/>
      <c r="CGM2" s="74"/>
      <c r="CGN2" s="74"/>
      <c r="CGO2" s="74"/>
      <c r="CGP2" s="74"/>
      <c r="CGQ2" s="74"/>
      <c r="CGR2" s="74"/>
      <c r="CGS2" s="74"/>
      <c r="CGT2" s="74"/>
      <c r="CGU2" s="74"/>
      <c r="CGV2" s="74"/>
      <c r="CGW2" s="74"/>
      <c r="CGX2" s="74"/>
      <c r="CGY2" s="74"/>
      <c r="CGZ2" s="74"/>
      <c r="CHA2" s="74"/>
      <c r="CHB2" s="74"/>
      <c r="CHC2" s="74"/>
      <c r="CHD2" s="74"/>
      <c r="CHE2" s="74"/>
      <c r="CHF2" s="74"/>
      <c r="CHG2" s="74"/>
      <c r="CHH2" s="74"/>
      <c r="CHI2" s="74"/>
      <c r="CHJ2" s="74"/>
      <c r="CHK2" s="74"/>
      <c r="CHL2" s="74"/>
      <c r="CHM2" s="74"/>
      <c r="CHN2" s="74"/>
      <c r="CHO2" s="74"/>
      <c r="CHP2" s="74"/>
      <c r="CHQ2" s="74"/>
      <c r="CHR2" s="74"/>
      <c r="CHS2" s="74"/>
      <c r="CHT2" s="74"/>
      <c r="CHU2" s="74"/>
      <c r="CHV2" s="74"/>
      <c r="CHW2" s="74"/>
      <c r="CHX2" s="74"/>
      <c r="CHY2" s="74"/>
      <c r="CHZ2" s="74"/>
      <c r="CIA2" s="74"/>
      <c r="CIB2" s="74"/>
      <c r="CIC2" s="74"/>
      <c r="CID2" s="74"/>
      <c r="CIE2" s="74"/>
      <c r="CIF2" s="74"/>
      <c r="CIG2" s="74"/>
      <c r="CIH2" s="74"/>
      <c r="CII2" s="74"/>
      <c r="CIJ2" s="74"/>
      <c r="CIK2" s="74"/>
      <c r="CIL2" s="74"/>
      <c r="CIM2" s="74"/>
      <c r="CIN2" s="74"/>
      <c r="CIO2" s="74"/>
      <c r="CIP2" s="74"/>
      <c r="CIQ2" s="74"/>
      <c r="CIR2" s="74"/>
      <c r="CIS2" s="74"/>
      <c r="CIT2" s="74"/>
      <c r="CIU2" s="74"/>
      <c r="CIV2" s="74"/>
      <c r="CIW2" s="74"/>
      <c r="CIX2" s="74"/>
      <c r="CIY2" s="74"/>
      <c r="CIZ2" s="74"/>
      <c r="CJA2" s="74"/>
      <c r="CJB2" s="74"/>
      <c r="CJC2" s="74"/>
      <c r="CJD2" s="74"/>
      <c r="CJE2" s="74"/>
      <c r="CJF2" s="74"/>
      <c r="CJG2" s="74"/>
      <c r="CJH2" s="74"/>
      <c r="CJI2" s="74"/>
      <c r="CJJ2" s="74"/>
      <c r="CJK2" s="74"/>
      <c r="CJL2" s="74"/>
      <c r="CJM2" s="74"/>
      <c r="CJN2" s="74"/>
      <c r="CJO2" s="74"/>
      <c r="CJP2" s="74"/>
      <c r="CJQ2" s="74"/>
      <c r="CJR2" s="74"/>
      <c r="CJS2" s="74"/>
      <c r="CJT2" s="74"/>
      <c r="CJU2" s="74"/>
      <c r="CJV2" s="74"/>
      <c r="CJW2" s="74"/>
      <c r="CJX2" s="74"/>
      <c r="CJY2" s="74"/>
      <c r="CJZ2" s="74"/>
      <c r="CKA2" s="74"/>
      <c r="CKB2" s="74"/>
      <c r="CKC2" s="74"/>
      <c r="CKD2" s="74"/>
      <c r="CKE2" s="74"/>
      <c r="CKF2" s="74"/>
      <c r="CKG2" s="74"/>
      <c r="CKH2" s="74"/>
      <c r="CKI2" s="74"/>
      <c r="CKJ2" s="74"/>
      <c r="CKK2" s="74"/>
      <c r="CKL2" s="74"/>
      <c r="CKM2" s="74"/>
      <c r="CKN2" s="74"/>
      <c r="CKO2" s="74"/>
      <c r="CKP2" s="74"/>
      <c r="CKQ2" s="74"/>
      <c r="CKR2" s="74"/>
      <c r="CKS2" s="74"/>
      <c r="CKT2" s="74"/>
      <c r="CKU2" s="74"/>
      <c r="CKV2" s="74"/>
      <c r="CKW2" s="74"/>
      <c r="CKX2" s="74"/>
      <c r="CKY2" s="74"/>
      <c r="CKZ2" s="74"/>
      <c r="CLA2" s="74"/>
      <c r="CLB2" s="74"/>
      <c r="CLC2" s="74"/>
      <c r="CLD2" s="74"/>
      <c r="CLE2" s="74"/>
      <c r="CLF2" s="74"/>
      <c r="CLG2" s="74"/>
      <c r="CLH2" s="74"/>
      <c r="CLI2" s="74"/>
      <c r="CLJ2" s="74"/>
      <c r="CLK2" s="74"/>
      <c r="CLL2" s="74"/>
      <c r="CLM2" s="74"/>
      <c r="CLN2" s="74"/>
      <c r="CLO2" s="74"/>
      <c r="CLP2" s="74"/>
      <c r="CLQ2" s="74"/>
      <c r="CLR2" s="74"/>
      <c r="CLS2" s="74"/>
      <c r="CLT2" s="74"/>
      <c r="CLU2" s="74"/>
      <c r="CLV2" s="74"/>
      <c r="CLW2" s="74"/>
      <c r="CLX2" s="74"/>
      <c r="CLY2" s="74"/>
      <c r="CLZ2" s="74"/>
      <c r="CMA2" s="74"/>
      <c r="CMB2" s="74"/>
      <c r="CMC2" s="74"/>
      <c r="CMD2" s="74"/>
      <c r="CME2" s="74"/>
      <c r="CMF2" s="74"/>
      <c r="CMG2" s="74"/>
      <c r="CMH2" s="74"/>
      <c r="CMI2" s="74"/>
      <c r="CMJ2" s="74"/>
      <c r="CMK2" s="74"/>
      <c r="CML2" s="74"/>
      <c r="CMM2" s="74"/>
      <c r="CMN2" s="74"/>
      <c r="CMO2" s="74"/>
      <c r="CMP2" s="74"/>
      <c r="CMQ2" s="74"/>
      <c r="CMR2" s="74"/>
      <c r="CMS2" s="74"/>
      <c r="CMT2" s="74"/>
      <c r="CMU2" s="74"/>
      <c r="CMV2" s="74"/>
      <c r="CMW2" s="74"/>
      <c r="CMX2" s="74"/>
      <c r="CMY2" s="74"/>
      <c r="CMZ2" s="74"/>
      <c r="CNA2" s="74"/>
      <c r="CNB2" s="74"/>
      <c r="CNC2" s="74"/>
      <c r="CND2" s="74"/>
      <c r="CNE2" s="74"/>
      <c r="CNF2" s="74"/>
      <c r="CNG2" s="74"/>
      <c r="CNH2" s="74"/>
      <c r="CNI2" s="74"/>
      <c r="CNJ2" s="74"/>
      <c r="CNK2" s="74"/>
      <c r="CNL2" s="74"/>
      <c r="CNM2" s="74"/>
      <c r="CNN2" s="74"/>
      <c r="CNO2" s="74"/>
      <c r="CNP2" s="74"/>
      <c r="CNQ2" s="74"/>
      <c r="CNR2" s="74"/>
      <c r="CNS2" s="74"/>
      <c r="CNT2" s="74"/>
      <c r="CNU2" s="74"/>
      <c r="CNV2" s="74"/>
      <c r="CNW2" s="74"/>
      <c r="CNX2" s="74"/>
      <c r="CNY2" s="74"/>
      <c r="CNZ2" s="74"/>
      <c r="COA2" s="74"/>
      <c r="COB2" s="74"/>
      <c r="COC2" s="74"/>
      <c r="COD2" s="74"/>
      <c r="COE2" s="74"/>
      <c r="COF2" s="74"/>
      <c r="COG2" s="74"/>
      <c r="COH2" s="74"/>
      <c r="COI2" s="74"/>
      <c r="COJ2" s="74"/>
      <c r="COK2" s="74"/>
      <c r="COL2" s="74"/>
      <c r="COM2" s="74"/>
      <c r="CON2" s="74"/>
      <c r="COO2" s="74"/>
      <c r="COP2" s="74"/>
      <c r="COQ2" s="74"/>
      <c r="COR2" s="74"/>
      <c r="COS2" s="74"/>
      <c r="COT2" s="74"/>
      <c r="COU2" s="74"/>
      <c r="COV2" s="74"/>
      <c r="COW2" s="74"/>
      <c r="COX2" s="74"/>
      <c r="COY2" s="74"/>
      <c r="COZ2" s="74"/>
      <c r="CPA2" s="74"/>
      <c r="CPB2" s="74"/>
      <c r="CPC2" s="74"/>
      <c r="CPD2" s="74"/>
      <c r="CPE2" s="74"/>
      <c r="CPF2" s="74"/>
      <c r="CPG2" s="74"/>
      <c r="CPH2" s="74"/>
      <c r="CPI2" s="74"/>
      <c r="CPJ2" s="74"/>
      <c r="CPK2" s="74"/>
      <c r="CPL2" s="74"/>
      <c r="CPM2" s="74"/>
      <c r="CPN2" s="74"/>
      <c r="CPO2" s="74"/>
      <c r="CPP2" s="74"/>
      <c r="CPQ2" s="74"/>
      <c r="CPR2" s="74"/>
      <c r="CPS2" s="74"/>
      <c r="CPT2" s="74"/>
      <c r="CPU2" s="74"/>
      <c r="CPV2" s="74"/>
      <c r="CPW2" s="74"/>
      <c r="CPX2" s="74"/>
      <c r="CPY2" s="74"/>
      <c r="CPZ2" s="74"/>
      <c r="CQA2" s="74"/>
      <c r="CQB2" s="74"/>
      <c r="CQC2" s="74"/>
      <c r="CQD2" s="74"/>
      <c r="CQE2" s="74"/>
      <c r="CQF2" s="74"/>
      <c r="CQG2" s="74"/>
      <c r="CQH2" s="74"/>
      <c r="CQI2" s="74"/>
      <c r="CQJ2" s="74"/>
      <c r="CQK2" s="74"/>
      <c r="CQL2" s="74"/>
      <c r="CQM2" s="74"/>
      <c r="CQN2" s="74"/>
      <c r="CQO2" s="74"/>
      <c r="CQP2" s="74"/>
      <c r="CQQ2" s="74"/>
      <c r="CQR2" s="74"/>
      <c r="CQS2" s="74"/>
      <c r="CQT2" s="74"/>
      <c r="CQU2" s="74"/>
      <c r="CQV2" s="74"/>
      <c r="CQW2" s="74"/>
      <c r="CQX2" s="74"/>
      <c r="CQY2" s="74"/>
      <c r="CQZ2" s="74"/>
      <c r="CRA2" s="74"/>
      <c r="CRB2" s="74"/>
      <c r="CRC2" s="74"/>
      <c r="CRD2" s="74"/>
      <c r="CRE2" s="74"/>
      <c r="CRF2" s="74"/>
      <c r="CRG2" s="74"/>
      <c r="CRH2" s="74"/>
      <c r="CRI2" s="74"/>
      <c r="CRJ2" s="74"/>
      <c r="CRK2" s="74"/>
      <c r="CRL2" s="74"/>
      <c r="CRM2" s="74"/>
      <c r="CRN2" s="74"/>
      <c r="CRO2" s="74"/>
      <c r="CRP2" s="74"/>
      <c r="CRQ2" s="74"/>
      <c r="CRR2" s="74"/>
      <c r="CRS2" s="74"/>
      <c r="CRT2" s="74"/>
      <c r="CRU2" s="74"/>
      <c r="CRV2" s="74"/>
      <c r="CRW2" s="74"/>
      <c r="CRX2" s="74"/>
      <c r="CRY2" s="74"/>
      <c r="CRZ2" s="74"/>
      <c r="CSA2" s="74"/>
      <c r="CSB2" s="74"/>
      <c r="CSC2" s="74"/>
      <c r="CSD2" s="74"/>
      <c r="CSE2" s="74"/>
      <c r="CSF2" s="74"/>
      <c r="CSG2" s="74"/>
      <c r="CSH2" s="74"/>
      <c r="CSI2" s="74"/>
      <c r="CSJ2" s="74"/>
      <c r="CSK2" s="74"/>
      <c r="CSL2" s="74"/>
      <c r="CSM2" s="74"/>
      <c r="CSN2" s="74"/>
      <c r="CSO2" s="74"/>
      <c r="CSP2" s="74"/>
      <c r="CSQ2" s="74"/>
      <c r="CSR2" s="74"/>
      <c r="CSS2" s="74"/>
      <c r="CST2" s="74"/>
      <c r="CSU2" s="74"/>
      <c r="CSV2" s="74"/>
      <c r="CSW2" s="74"/>
      <c r="CSX2" s="74"/>
      <c r="CSY2" s="74"/>
      <c r="CSZ2" s="74"/>
      <c r="CTA2" s="74"/>
      <c r="CTB2" s="74"/>
      <c r="CTC2" s="74"/>
      <c r="CTD2" s="74"/>
      <c r="CTE2" s="74"/>
      <c r="CTF2" s="74"/>
      <c r="CTG2" s="74"/>
      <c r="CTH2" s="74"/>
      <c r="CTI2" s="74"/>
      <c r="CTJ2" s="74"/>
      <c r="CTK2" s="74"/>
      <c r="CTL2" s="74"/>
      <c r="CTM2" s="74"/>
      <c r="CTN2" s="74"/>
      <c r="CTO2" s="74"/>
      <c r="CTP2" s="74"/>
      <c r="CTQ2" s="74"/>
      <c r="CTR2" s="74"/>
      <c r="CTS2" s="74"/>
      <c r="CTT2" s="74"/>
      <c r="CTU2" s="74"/>
      <c r="CTV2" s="74"/>
      <c r="CTW2" s="74"/>
      <c r="CTX2" s="74"/>
      <c r="CTY2" s="74"/>
      <c r="CTZ2" s="74"/>
      <c r="CUA2" s="74"/>
      <c r="CUB2" s="74"/>
      <c r="CUC2" s="74"/>
      <c r="CUD2" s="74"/>
      <c r="CUE2" s="74"/>
      <c r="CUF2" s="74"/>
      <c r="CUG2" s="74"/>
      <c r="CUH2" s="74"/>
      <c r="CUI2" s="74"/>
      <c r="CUJ2" s="74"/>
      <c r="CUK2" s="74"/>
      <c r="CUL2" s="74"/>
      <c r="CUM2" s="74"/>
      <c r="CUN2" s="74"/>
      <c r="CUO2" s="74"/>
      <c r="CUP2" s="74"/>
      <c r="CUQ2" s="74"/>
      <c r="CUR2" s="74"/>
      <c r="CUS2" s="74"/>
      <c r="CUT2" s="74"/>
      <c r="CUU2" s="74"/>
      <c r="CUV2" s="74"/>
      <c r="CUW2" s="74"/>
      <c r="CUX2" s="74"/>
      <c r="CUY2" s="74"/>
      <c r="CUZ2" s="74"/>
      <c r="CVA2" s="74"/>
      <c r="CVB2" s="74"/>
      <c r="CVC2" s="74"/>
      <c r="CVD2" s="74"/>
      <c r="CVE2" s="74"/>
      <c r="CVF2" s="74"/>
      <c r="CVG2" s="74"/>
      <c r="CVH2" s="74"/>
      <c r="CVI2" s="74"/>
      <c r="CVJ2" s="74"/>
      <c r="CVK2" s="74"/>
      <c r="CVL2" s="74"/>
      <c r="CVM2" s="74"/>
      <c r="CVN2" s="74"/>
      <c r="CVO2" s="74"/>
      <c r="CVP2" s="74"/>
      <c r="CVQ2" s="74"/>
      <c r="CVR2" s="74"/>
      <c r="CVS2" s="74"/>
      <c r="CVT2" s="74"/>
      <c r="CVU2" s="74"/>
      <c r="CVV2" s="74"/>
      <c r="CVW2" s="74"/>
      <c r="CVX2" s="74"/>
      <c r="CVY2" s="74"/>
      <c r="CVZ2" s="74"/>
      <c r="CWA2" s="74"/>
      <c r="CWB2" s="74"/>
      <c r="CWC2" s="74"/>
      <c r="CWD2" s="74"/>
      <c r="CWE2" s="74"/>
      <c r="CWF2" s="74"/>
      <c r="CWG2" s="74"/>
      <c r="CWH2" s="74"/>
      <c r="CWI2" s="74"/>
      <c r="CWJ2" s="74"/>
      <c r="CWK2" s="74"/>
      <c r="CWL2" s="74"/>
      <c r="CWM2" s="74"/>
      <c r="CWN2" s="74"/>
      <c r="CWO2" s="74"/>
      <c r="CWP2" s="74"/>
      <c r="CWQ2" s="74"/>
      <c r="CWR2" s="74"/>
      <c r="CWS2" s="74"/>
      <c r="CWT2" s="74"/>
      <c r="CWU2" s="74"/>
      <c r="CWV2" s="74"/>
      <c r="CWW2" s="74"/>
      <c r="CWX2" s="74"/>
      <c r="CWY2" s="74"/>
      <c r="CWZ2" s="74"/>
      <c r="CXA2" s="74"/>
      <c r="CXB2" s="74"/>
      <c r="CXC2" s="74"/>
      <c r="CXD2" s="74"/>
      <c r="CXE2" s="74"/>
      <c r="CXF2" s="74"/>
      <c r="CXG2" s="74"/>
      <c r="CXH2" s="74"/>
      <c r="CXI2" s="74"/>
      <c r="CXJ2" s="74"/>
      <c r="CXK2" s="74"/>
      <c r="CXL2" s="74"/>
      <c r="CXM2" s="74"/>
      <c r="CXN2" s="74"/>
      <c r="CXO2" s="74"/>
      <c r="CXP2" s="74"/>
      <c r="CXQ2" s="74"/>
      <c r="CXR2" s="74"/>
      <c r="CXS2" s="74"/>
      <c r="CXT2" s="74"/>
      <c r="CXU2" s="74"/>
      <c r="CXV2" s="74"/>
      <c r="CXW2" s="74"/>
      <c r="CXX2" s="74"/>
      <c r="CXY2" s="74"/>
      <c r="CXZ2" s="74"/>
      <c r="CYA2" s="74"/>
      <c r="CYB2" s="74"/>
      <c r="CYC2" s="74"/>
      <c r="CYD2" s="74"/>
      <c r="CYE2" s="74"/>
      <c r="CYF2" s="74"/>
      <c r="CYG2" s="74"/>
      <c r="CYH2" s="74"/>
      <c r="CYI2" s="74"/>
      <c r="CYJ2" s="74"/>
      <c r="CYK2" s="74"/>
      <c r="CYL2" s="74"/>
      <c r="CYM2" s="74"/>
      <c r="CYN2" s="74"/>
      <c r="CYO2" s="74"/>
      <c r="CYP2" s="74"/>
      <c r="CYQ2" s="74"/>
      <c r="CYR2" s="74"/>
      <c r="CYS2" s="74"/>
      <c r="CYT2" s="74"/>
      <c r="CYU2" s="74"/>
      <c r="CYV2" s="74"/>
      <c r="CYW2" s="74"/>
      <c r="CYX2" s="74"/>
      <c r="CYY2" s="74"/>
      <c r="CYZ2" s="74"/>
      <c r="CZA2" s="74"/>
      <c r="CZB2" s="74"/>
      <c r="CZC2" s="74"/>
      <c r="CZD2" s="74"/>
      <c r="CZE2" s="74"/>
      <c r="CZF2" s="74"/>
      <c r="CZG2" s="74"/>
      <c r="CZH2" s="74"/>
      <c r="CZI2" s="74"/>
      <c r="CZJ2" s="74"/>
      <c r="CZK2" s="74"/>
      <c r="CZL2" s="74"/>
      <c r="CZM2" s="74"/>
      <c r="CZN2" s="74"/>
      <c r="CZO2" s="74"/>
      <c r="CZP2" s="74"/>
      <c r="CZQ2" s="74"/>
      <c r="CZR2" s="74"/>
      <c r="CZS2" s="74"/>
      <c r="CZT2" s="74"/>
      <c r="CZU2" s="74"/>
      <c r="CZV2" s="74"/>
      <c r="CZW2" s="74"/>
      <c r="CZX2" s="74"/>
      <c r="CZY2" s="74"/>
      <c r="CZZ2" s="74"/>
      <c r="DAA2" s="74"/>
      <c r="DAB2" s="74"/>
      <c r="DAC2" s="74"/>
      <c r="DAD2" s="74"/>
      <c r="DAE2" s="74"/>
      <c r="DAF2" s="74"/>
      <c r="DAG2" s="74"/>
      <c r="DAH2" s="74"/>
      <c r="DAI2" s="74"/>
      <c r="DAJ2" s="74"/>
      <c r="DAK2" s="74"/>
      <c r="DAL2" s="74"/>
      <c r="DAM2" s="74"/>
      <c r="DAN2" s="74"/>
      <c r="DAO2" s="74"/>
      <c r="DAP2" s="74"/>
      <c r="DAQ2" s="74"/>
      <c r="DAR2" s="74"/>
      <c r="DAS2" s="74"/>
      <c r="DAT2" s="74"/>
      <c r="DAU2" s="74"/>
      <c r="DAV2" s="74"/>
      <c r="DAW2" s="74"/>
      <c r="DAX2" s="74"/>
      <c r="DAY2" s="74"/>
      <c r="DAZ2" s="74"/>
      <c r="DBA2" s="74"/>
      <c r="DBB2" s="74"/>
      <c r="DBC2" s="74"/>
      <c r="DBD2" s="74"/>
      <c r="DBE2" s="74"/>
      <c r="DBF2" s="74"/>
      <c r="DBG2" s="74"/>
      <c r="DBH2" s="74"/>
      <c r="DBI2" s="74"/>
      <c r="DBJ2" s="74"/>
      <c r="DBK2" s="74"/>
      <c r="DBL2" s="74"/>
      <c r="DBM2" s="74"/>
      <c r="DBN2" s="74"/>
      <c r="DBO2" s="74"/>
      <c r="DBP2" s="74"/>
      <c r="DBQ2" s="74"/>
      <c r="DBR2" s="74"/>
      <c r="DBS2" s="74"/>
      <c r="DBT2" s="74"/>
      <c r="DBU2" s="74"/>
      <c r="DBV2" s="74"/>
      <c r="DBW2" s="74"/>
      <c r="DBX2" s="74"/>
      <c r="DBY2" s="74"/>
      <c r="DBZ2" s="74"/>
      <c r="DCA2" s="74"/>
      <c r="DCB2" s="74"/>
      <c r="DCC2" s="74"/>
      <c r="DCD2" s="74"/>
      <c r="DCE2" s="74"/>
      <c r="DCF2" s="74"/>
      <c r="DCG2" s="74"/>
      <c r="DCH2" s="74"/>
      <c r="DCI2" s="74"/>
      <c r="DCJ2" s="74"/>
      <c r="DCK2" s="74"/>
      <c r="DCL2" s="74"/>
      <c r="DCM2" s="74"/>
      <c r="DCN2" s="74"/>
      <c r="DCO2" s="74"/>
      <c r="DCP2" s="74"/>
      <c r="DCQ2" s="74"/>
      <c r="DCR2" s="74"/>
      <c r="DCS2" s="74"/>
      <c r="DCT2" s="74"/>
      <c r="DCU2" s="74"/>
      <c r="DCV2" s="74"/>
      <c r="DCW2" s="74"/>
      <c r="DCX2" s="74"/>
      <c r="DCY2" s="74"/>
      <c r="DCZ2" s="74"/>
      <c r="DDA2" s="74"/>
      <c r="DDB2" s="74"/>
      <c r="DDC2" s="74"/>
      <c r="DDD2" s="74"/>
      <c r="DDE2" s="74"/>
      <c r="DDF2" s="74"/>
      <c r="DDG2" s="74"/>
      <c r="DDH2" s="74"/>
      <c r="DDI2" s="74"/>
      <c r="DDJ2" s="74"/>
      <c r="DDK2" s="74"/>
      <c r="DDL2" s="74"/>
      <c r="DDM2" s="74"/>
      <c r="DDN2" s="74"/>
      <c r="DDO2" s="74"/>
      <c r="DDP2" s="74"/>
      <c r="DDQ2" s="74"/>
      <c r="DDR2" s="74"/>
      <c r="DDS2" s="74"/>
      <c r="DDT2" s="74"/>
      <c r="DDU2" s="74"/>
      <c r="DDV2" s="74"/>
      <c r="DDW2" s="74"/>
      <c r="DDX2" s="74"/>
      <c r="DDY2" s="74"/>
      <c r="DDZ2" s="74"/>
      <c r="DEA2" s="74"/>
      <c r="DEB2" s="74"/>
      <c r="DEC2" s="74"/>
      <c r="DED2" s="74"/>
      <c r="DEE2" s="74"/>
      <c r="DEF2" s="74"/>
      <c r="DEG2" s="74"/>
      <c r="DEH2" s="74"/>
      <c r="DEI2" s="74"/>
      <c r="DEJ2" s="74"/>
      <c r="DEK2" s="74"/>
      <c r="DEL2" s="74"/>
      <c r="DEM2" s="74"/>
      <c r="DEN2" s="74"/>
      <c r="DEO2" s="74"/>
      <c r="DEP2" s="74"/>
      <c r="DEQ2" s="74"/>
      <c r="DER2" s="74"/>
      <c r="DES2" s="74"/>
      <c r="DET2" s="74"/>
      <c r="DEU2" s="74"/>
      <c r="DEV2" s="74"/>
      <c r="DEW2" s="74"/>
      <c r="DEX2" s="74"/>
      <c r="DEY2" s="74"/>
      <c r="DEZ2" s="74"/>
      <c r="DFA2" s="74"/>
      <c r="DFB2" s="74"/>
      <c r="DFC2" s="74"/>
      <c r="DFD2" s="74"/>
      <c r="DFE2" s="74"/>
      <c r="DFF2" s="74"/>
      <c r="DFG2" s="74"/>
      <c r="DFH2" s="74"/>
      <c r="DFI2" s="74"/>
      <c r="DFJ2" s="74"/>
      <c r="DFK2" s="74"/>
      <c r="DFL2" s="74"/>
      <c r="DFM2" s="74"/>
      <c r="DFN2" s="74"/>
      <c r="DFO2" s="74"/>
      <c r="DFP2" s="74"/>
      <c r="DFQ2" s="74"/>
      <c r="DFR2" s="74"/>
      <c r="DFS2" s="74"/>
      <c r="DFT2" s="74"/>
      <c r="DFU2" s="74"/>
      <c r="DFV2" s="74"/>
      <c r="DFW2" s="74"/>
      <c r="DFX2" s="74"/>
      <c r="DFY2" s="74"/>
      <c r="DFZ2" s="74"/>
      <c r="DGA2" s="74"/>
      <c r="DGB2" s="74"/>
      <c r="DGC2" s="74"/>
      <c r="DGD2" s="74"/>
      <c r="DGE2" s="74"/>
      <c r="DGF2" s="74"/>
      <c r="DGG2" s="74"/>
      <c r="DGH2" s="74"/>
      <c r="DGI2" s="74"/>
      <c r="DGJ2" s="74"/>
      <c r="DGK2" s="74"/>
      <c r="DGL2" s="74"/>
      <c r="DGM2" s="74"/>
      <c r="DGN2" s="74"/>
      <c r="DGO2" s="74"/>
      <c r="DGP2" s="74"/>
      <c r="DGQ2" s="74"/>
      <c r="DGR2" s="74"/>
      <c r="DGS2" s="74"/>
      <c r="DGT2" s="74"/>
      <c r="DGU2" s="74"/>
      <c r="DGV2" s="74"/>
      <c r="DGW2" s="74"/>
      <c r="DGX2" s="74"/>
      <c r="DGY2" s="74"/>
      <c r="DGZ2" s="74"/>
      <c r="DHA2" s="74"/>
      <c r="DHB2" s="74"/>
      <c r="DHC2" s="74"/>
      <c r="DHD2" s="74"/>
      <c r="DHE2" s="74"/>
      <c r="DHF2" s="74"/>
      <c r="DHG2" s="74"/>
      <c r="DHH2" s="74"/>
      <c r="DHI2" s="74"/>
      <c r="DHJ2" s="74"/>
      <c r="DHK2" s="74"/>
      <c r="DHL2" s="74"/>
      <c r="DHM2" s="74"/>
      <c r="DHN2" s="74"/>
      <c r="DHO2" s="74"/>
      <c r="DHP2" s="74"/>
      <c r="DHQ2" s="74"/>
      <c r="DHR2" s="74"/>
      <c r="DHS2" s="74"/>
      <c r="DHT2" s="74"/>
      <c r="DHU2" s="74"/>
      <c r="DHV2" s="74"/>
      <c r="DHW2" s="74"/>
      <c r="DHX2" s="74"/>
      <c r="DHY2" s="74"/>
      <c r="DHZ2" s="74"/>
      <c r="DIA2" s="74"/>
      <c r="DIB2" s="74"/>
      <c r="DIC2" s="74"/>
      <c r="DID2" s="74"/>
      <c r="DIE2" s="74"/>
      <c r="DIF2" s="74"/>
      <c r="DIG2" s="74"/>
      <c r="DIH2" s="74"/>
      <c r="DII2" s="74"/>
      <c r="DIJ2" s="74"/>
      <c r="DIK2" s="74"/>
      <c r="DIL2" s="74"/>
      <c r="DIM2" s="74"/>
      <c r="DIN2" s="74"/>
      <c r="DIO2" s="74"/>
      <c r="DIP2" s="74"/>
      <c r="DIQ2" s="74"/>
      <c r="DIR2" s="74"/>
      <c r="DIS2" s="74"/>
      <c r="DIT2" s="74"/>
      <c r="DIU2" s="74"/>
      <c r="DIV2" s="74"/>
      <c r="DIW2" s="74"/>
      <c r="DIX2" s="74"/>
      <c r="DIY2" s="74"/>
      <c r="DIZ2" s="74"/>
      <c r="DJA2" s="74"/>
      <c r="DJB2" s="74"/>
      <c r="DJC2" s="74"/>
      <c r="DJD2" s="74"/>
      <c r="DJE2" s="74"/>
      <c r="DJF2" s="74"/>
      <c r="DJG2" s="74"/>
      <c r="DJH2" s="74"/>
      <c r="DJI2" s="74"/>
      <c r="DJJ2" s="74"/>
      <c r="DJK2" s="74"/>
      <c r="DJL2" s="74"/>
      <c r="DJM2" s="74"/>
      <c r="DJN2" s="74"/>
      <c r="DJO2" s="74"/>
      <c r="DJP2" s="74"/>
      <c r="DJQ2" s="74"/>
      <c r="DJR2" s="74"/>
      <c r="DJS2" s="74"/>
      <c r="DJT2" s="74"/>
      <c r="DJU2" s="74"/>
      <c r="DJV2" s="74"/>
      <c r="DJW2" s="74"/>
      <c r="DJX2" s="74"/>
      <c r="DJY2" s="74"/>
      <c r="DJZ2" s="74"/>
      <c r="DKA2" s="74"/>
      <c r="DKB2" s="74"/>
      <c r="DKC2" s="74"/>
      <c r="DKD2" s="74"/>
      <c r="DKE2" s="74"/>
      <c r="DKF2" s="74"/>
      <c r="DKG2" s="74"/>
      <c r="DKH2" s="74"/>
      <c r="DKI2" s="74"/>
      <c r="DKJ2" s="74"/>
      <c r="DKK2" s="74"/>
      <c r="DKL2" s="74"/>
      <c r="DKM2" s="74"/>
      <c r="DKN2" s="74"/>
      <c r="DKO2" s="74"/>
      <c r="DKP2" s="74"/>
      <c r="DKQ2" s="74"/>
      <c r="DKR2" s="74"/>
      <c r="DKS2" s="74"/>
      <c r="DKT2" s="74"/>
      <c r="DKU2" s="74"/>
      <c r="DKV2" s="74"/>
      <c r="DKW2" s="74"/>
      <c r="DKX2" s="74"/>
      <c r="DKY2" s="74"/>
      <c r="DKZ2" s="74"/>
      <c r="DLA2" s="74"/>
      <c r="DLB2" s="74"/>
      <c r="DLC2" s="74"/>
      <c r="DLD2" s="74"/>
      <c r="DLE2" s="74"/>
      <c r="DLF2" s="74"/>
      <c r="DLG2" s="74"/>
      <c r="DLH2" s="74"/>
      <c r="DLI2" s="74"/>
      <c r="DLJ2" s="74"/>
      <c r="DLK2" s="74"/>
      <c r="DLL2" s="74"/>
      <c r="DLM2" s="74"/>
      <c r="DLN2" s="74"/>
      <c r="DLO2" s="74"/>
      <c r="DLP2" s="74"/>
      <c r="DLQ2" s="74"/>
      <c r="DLR2" s="74"/>
      <c r="DLS2" s="74"/>
      <c r="DLT2" s="74"/>
      <c r="DLU2" s="74"/>
      <c r="DLV2" s="74"/>
      <c r="DLW2" s="74"/>
      <c r="DLX2" s="74"/>
      <c r="DLY2" s="74"/>
      <c r="DLZ2" s="74"/>
      <c r="DMA2" s="74"/>
      <c r="DMB2" s="74"/>
      <c r="DMC2" s="74"/>
      <c r="DMD2" s="74"/>
      <c r="DME2" s="74"/>
      <c r="DMF2" s="74"/>
      <c r="DMG2" s="74"/>
      <c r="DMH2" s="74"/>
      <c r="DMI2" s="74"/>
      <c r="DMJ2" s="74"/>
      <c r="DMK2" s="74"/>
      <c r="DML2" s="74"/>
      <c r="DMM2" s="74"/>
      <c r="DMN2" s="74"/>
      <c r="DMO2" s="74"/>
      <c r="DMP2" s="74"/>
      <c r="DMQ2" s="74"/>
      <c r="DMR2" s="74"/>
      <c r="DMS2" s="74"/>
      <c r="DMT2" s="74"/>
      <c r="DMU2" s="74"/>
      <c r="DMV2" s="74"/>
      <c r="DMW2" s="74"/>
      <c r="DMX2" s="74"/>
      <c r="DMY2" s="74"/>
      <c r="DMZ2" s="74"/>
      <c r="DNA2" s="74"/>
      <c r="DNB2" s="74"/>
      <c r="DNC2" s="74"/>
      <c r="DND2" s="74"/>
      <c r="DNE2" s="74"/>
      <c r="DNF2" s="74"/>
      <c r="DNG2" s="74"/>
      <c r="DNH2" s="74"/>
      <c r="DNI2" s="74"/>
      <c r="DNJ2" s="74"/>
      <c r="DNK2" s="74"/>
      <c r="DNL2" s="74"/>
      <c r="DNM2" s="74"/>
      <c r="DNN2" s="74"/>
      <c r="DNO2" s="74"/>
      <c r="DNP2" s="74"/>
      <c r="DNQ2" s="74"/>
      <c r="DNR2" s="74"/>
      <c r="DNS2" s="74"/>
      <c r="DNT2" s="74"/>
      <c r="DNU2" s="74"/>
      <c r="DNV2" s="74"/>
      <c r="DNW2" s="74"/>
      <c r="DNX2" s="74"/>
      <c r="DNY2" s="74"/>
      <c r="DNZ2" s="74"/>
      <c r="DOA2" s="74"/>
      <c r="DOB2" s="74"/>
      <c r="DOC2" s="74"/>
      <c r="DOD2" s="74"/>
      <c r="DOE2" s="74"/>
      <c r="DOF2" s="74"/>
      <c r="DOG2" s="74"/>
      <c r="DOH2" s="74"/>
      <c r="DOI2" s="74"/>
      <c r="DOJ2" s="74"/>
      <c r="DOK2" s="74"/>
      <c r="DOL2" s="74"/>
      <c r="DOM2" s="74"/>
      <c r="DON2" s="74"/>
      <c r="DOO2" s="74"/>
      <c r="DOP2" s="74"/>
      <c r="DOQ2" s="74"/>
      <c r="DOR2" s="74"/>
      <c r="DOS2" s="74"/>
      <c r="DOT2" s="74"/>
      <c r="DOU2" s="74"/>
      <c r="DOV2" s="74"/>
      <c r="DOW2" s="74"/>
      <c r="DOX2" s="74"/>
      <c r="DOY2" s="74"/>
      <c r="DOZ2" s="74"/>
      <c r="DPA2" s="74"/>
      <c r="DPB2" s="74"/>
      <c r="DPC2" s="74"/>
      <c r="DPD2" s="74"/>
      <c r="DPE2" s="74"/>
      <c r="DPF2" s="74"/>
      <c r="DPG2" s="74"/>
      <c r="DPH2" s="74"/>
      <c r="DPI2" s="74"/>
      <c r="DPJ2" s="74"/>
      <c r="DPK2" s="74"/>
      <c r="DPL2" s="74"/>
      <c r="DPM2" s="74"/>
      <c r="DPN2" s="74"/>
      <c r="DPO2" s="74"/>
      <c r="DPP2" s="74"/>
      <c r="DPQ2" s="74"/>
      <c r="DPR2" s="74"/>
      <c r="DPS2" s="74"/>
      <c r="DPT2" s="74"/>
      <c r="DPU2" s="74"/>
      <c r="DPV2" s="74"/>
      <c r="DPW2" s="74"/>
      <c r="DPX2" s="74"/>
      <c r="DPY2" s="74"/>
      <c r="DPZ2" s="74"/>
      <c r="DQA2" s="74"/>
      <c r="DQB2" s="74"/>
      <c r="DQC2" s="74"/>
      <c r="DQD2" s="74"/>
      <c r="DQE2" s="74"/>
      <c r="DQF2" s="74"/>
      <c r="DQG2" s="74"/>
      <c r="DQH2" s="74"/>
      <c r="DQI2" s="74"/>
      <c r="DQJ2" s="74"/>
      <c r="DQK2" s="74"/>
      <c r="DQL2" s="74"/>
      <c r="DQM2" s="74"/>
      <c r="DQN2" s="74"/>
      <c r="DQO2" s="74"/>
      <c r="DQP2" s="74"/>
      <c r="DQQ2" s="74"/>
      <c r="DQR2" s="74"/>
      <c r="DQS2" s="74"/>
      <c r="DQT2" s="74"/>
      <c r="DQU2" s="74"/>
      <c r="DQV2" s="74"/>
      <c r="DQW2" s="74"/>
      <c r="DQX2" s="74"/>
      <c r="DQY2" s="74"/>
      <c r="DQZ2" s="74"/>
      <c r="DRA2" s="74"/>
      <c r="DRB2" s="74"/>
      <c r="DRC2" s="74"/>
      <c r="DRD2" s="74"/>
      <c r="DRE2" s="74"/>
      <c r="DRF2" s="74"/>
      <c r="DRG2" s="74"/>
      <c r="DRH2" s="74"/>
      <c r="DRI2" s="74"/>
      <c r="DRJ2" s="74"/>
      <c r="DRK2" s="74"/>
      <c r="DRL2" s="74"/>
      <c r="DRM2" s="74"/>
      <c r="DRN2" s="74"/>
      <c r="DRO2" s="74"/>
      <c r="DRP2" s="74"/>
      <c r="DRQ2" s="74"/>
      <c r="DRR2" s="74"/>
      <c r="DRS2" s="74"/>
      <c r="DRT2" s="74"/>
      <c r="DRU2" s="74"/>
      <c r="DRV2" s="74"/>
      <c r="DRW2" s="74"/>
      <c r="DRX2" s="74"/>
      <c r="DRY2" s="74"/>
      <c r="DRZ2" s="74"/>
      <c r="DSA2" s="74"/>
      <c r="DSB2" s="74"/>
      <c r="DSC2" s="74"/>
      <c r="DSD2" s="74"/>
      <c r="DSE2" s="74"/>
      <c r="DSF2" s="74"/>
      <c r="DSG2" s="74"/>
      <c r="DSH2" s="74"/>
      <c r="DSI2" s="74"/>
      <c r="DSJ2" s="74"/>
      <c r="DSK2" s="74"/>
      <c r="DSL2" s="74"/>
      <c r="DSM2" s="74"/>
      <c r="DSN2" s="74"/>
      <c r="DSO2" s="74"/>
      <c r="DSP2" s="74"/>
      <c r="DSQ2" s="74"/>
      <c r="DSR2" s="74"/>
      <c r="DSS2" s="74"/>
      <c r="DST2" s="74"/>
      <c r="DSU2" s="74"/>
      <c r="DSV2" s="74"/>
      <c r="DSW2" s="74"/>
      <c r="DSX2" s="74"/>
      <c r="DSY2" s="74"/>
      <c r="DSZ2" s="74"/>
      <c r="DTA2" s="74"/>
      <c r="DTB2" s="74"/>
      <c r="DTC2" s="74"/>
      <c r="DTD2" s="74"/>
      <c r="DTE2" s="74"/>
      <c r="DTF2" s="74"/>
      <c r="DTG2" s="74"/>
      <c r="DTH2" s="74"/>
      <c r="DTI2" s="74"/>
      <c r="DTJ2" s="74"/>
      <c r="DTK2" s="74"/>
      <c r="DTL2" s="74"/>
      <c r="DTM2" s="74"/>
      <c r="DTN2" s="74"/>
      <c r="DTO2" s="74"/>
      <c r="DTP2" s="74"/>
      <c r="DTQ2" s="74"/>
      <c r="DTR2" s="74"/>
      <c r="DTS2" s="74"/>
      <c r="DTT2" s="74"/>
      <c r="DTU2" s="74"/>
      <c r="DTV2" s="74"/>
      <c r="DTW2" s="74"/>
      <c r="DTX2" s="74"/>
      <c r="DTY2" s="74"/>
      <c r="DTZ2" s="74"/>
      <c r="DUA2" s="74"/>
      <c r="DUB2" s="74"/>
      <c r="DUC2" s="74"/>
      <c r="DUD2" s="74"/>
      <c r="DUE2" s="74"/>
      <c r="DUF2" s="74"/>
      <c r="DUG2" s="74"/>
      <c r="DUH2" s="74"/>
      <c r="DUI2" s="74"/>
      <c r="DUJ2" s="74"/>
      <c r="DUK2" s="74"/>
      <c r="DUL2" s="74"/>
      <c r="DUM2" s="74"/>
      <c r="DUN2" s="74"/>
      <c r="DUO2" s="74"/>
      <c r="DUP2" s="74"/>
      <c r="DUQ2" s="74"/>
      <c r="DUR2" s="74"/>
      <c r="DUS2" s="74"/>
      <c r="DUT2" s="74"/>
      <c r="DUU2" s="74"/>
      <c r="DUV2" s="74"/>
      <c r="DUW2" s="74"/>
      <c r="DUX2" s="74"/>
      <c r="DUY2" s="74"/>
      <c r="DUZ2" s="74"/>
      <c r="DVA2" s="74"/>
      <c r="DVB2" s="74"/>
      <c r="DVC2" s="74"/>
      <c r="DVD2" s="74"/>
      <c r="DVE2" s="74"/>
      <c r="DVF2" s="74"/>
      <c r="DVG2" s="74"/>
      <c r="DVH2" s="74"/>
      <c r="DVI2" s="74"/>
      <c r="DVJ2" s="74"/>
      <c r="DVK2" s="74"/>
      <c r="DVL2" s="74"/>
      <c r="DVM2" s="74"/>
      <c r="DVN2" s="74"/>
      <c r="DVO2" s="74"/>
      <c r="DVP2" s="74"/>
      <c r="DVQ2" s="74"/>
      <c r="DVR2" s="74"/>
      <c r="DVS2" s="74"/>
      <c r="DVT2" s="74"/>
      <c r="DVU2" s="74"/>
      <c r="DVV2" s="74"/>
      <c r="DVW2" s="74"/>
      <c r="DVX2" s="74"/>
      <c r="DVY2" s="74"/>
      <c r="DVZ2" s="74"/>
      <c r="DWA2" s="74"/>
      <c r="DWB2" s="74"/>
      <c r="DWC2" s="74"/>
      <c r="DWD2" s="74"/>
      <c r="DWE2" s="74"/>
      <c r="DWF2" s="74"/>
      <c r="DWG2" s="74"/>
      <c r="DWH2" s="74"/>
      <c r="DWI2" s="74"/>
      <c r="DWJ2" s="74"/>
      <c r="DWK2" s="74"/>
      <c r="DWL2" s="74"/>
      <c r="DWM2" s="74"/>
      <c r="DWN2" s="74"/>
      <c r="DWO2" s="74"/>
      <c r="DWP2" s="74"/>
      <c r="DWQ2" s="74"/>
      <c r="DWR2" s="74"/>
      <c r="DWS2" s="74"/>
      <c r="DWT2" s="74"/>
      <c r="DWU2" s="74"/>
      <c r="DWV2" s="74"/>
      <c r="DWW2" s="74"/>
      <c r="DWX2" s="74"/>
      <c r="DWY2" s="74"/>
      <c r="DWZ2" s="74"/>
      <c r="DXA2" s="74"/>
      <c r="DXB2" s="74"/>
      <c r="DXC2" s="74"/>
      <c r="DXD2" s="74"/>
      <c r="DXE2" s="74"/>
      <c r="DXF2" s="74"/>
      <c r="DXG2" s="74"/>
      <c r="DXH2" s="74"/>
      <c r="DXI2" s="74"/>
      <c r="DXJ2" s="74"/>
      <c r="DXK2" s="74"/>
      <c r="DXL2" s="74"/>
      <c r="DXM2" s="74"/>
      <c r="DXN2" s="74"/>
      <c r="DXO2" s="74"/>
      <c r="DXP2" s="74"/>
      <c r="DXQ2" s="74"/>
      <c r="DXR2" s="74"/>
      <c r="DXS2" s="74"/>
      <c r="DXT2" s="74"/>
      <c r="DXU2" s="74"/>
      <c r="DXV2" s="74"/>
      <c r="DXW2" s="74"/>
      <c r="DXX2" s="74"/>
      <c r="DXY2" s="74"/>
      <c r="DXZ2" s="74"/>
      <c r="DYA2" s="74"/>
      <c r="DYB2" s="74"/>
      <c r="DYC2" s="74"/>
      <c r="DYD2" s="74"/>
      <c r="DYE2" s="74"/>
      <c r="DYF2" s="74"/>
      <c r="DYG2" s="74"/>
      <c r="DYH2" s="74"/>
      <c r="DYI2" s="74"/>
      <c r="DYJ2" s="74"/>
      <c r="DYK2" s="74"/>
      <c r="DYL2" s="74"/>
      <c r="DYM2" s="74"/>
      <c r="DYN2" s="74"/>
      <c r="DYO2" s="74"/>
      <c r="DYP2" s="74"/>
      <c r="DYQ2" s="74"/>
      <c r="DYR2" s="74"/>
      <c r="DYS2" s="74"/>
      <c r="DYT2" s="74"/>
      <c r="DYU2" s="74"/>
      <c r="DYV2" s="74"/>
      <c r="DYW2" s="74"/>
      <c r="DYX2" s="74"/>
      <c r="DYY2" s="74"/>
      <c r="DYZ2" s="74"/>
      <c r="DZA2" s="74"/>
      <c r="DZB2" s="74"/>
      <c r="DZC2" s="74"/>
      <c r="DZD2" s="74"/>
      <c r="DZE2" s="74"/>
      <c r="DZF2" s="74"/>
      <c r="DZG2" s="74"/>
      <c r="DZH2" s="74"/>
      <c r="DZI2" s="74"/>
      <c r="DZJ2" s="74"/>
      <c r="DZK2" s="74"/>
      <c r="DZL2" s="74"/>
      <c r="DZM2" s="74"/>
      <c r="DZN2" s="74"/>
      <c r="DZO2" s="74"/>
      <c r="DZP2" s="74"/>
      <c r="DZQ2" s="74"/>
      <c r="DZR2" s="74"/>
      <c r="DZS2" s="74"/>
      <c r="DZT2" s="74"/>
      <c r="DZU2" s="74"/>
      <c r="DZV2" s="74"/>
      <c r="DZW2" s="74"/>
      <c r="DZX2" s="74"/>
      <c r="DZY2" s="74"/>
      <c r="DZZ2" s="74"/>
      <c r="EAA2" s="74"/>
      <c r="EAB2" s="74"/>
      <c r="EAC2" s="74"/>
      <c r="EAD2" s="74"/>
      <c r="EAE2" s="74"/>
      <c r="EAF2" s="74"/>
      <c r="EAG2" s="74"/>
      <c r="EAH2" s="74"/>
      <c r="EAI2" s="74"/>
      <c r="EAJ2" s="74"/>
      <c r="EAK2" s="74"/>
      <c r="EAL2" s="74"/>
      <c r="EAM2" s="74"/>
      <c r="EAN2" s="74"/>
      <c r="EAO2" s="74"/>
      <c r="EAP2" s="74"/>
      <c r="EAQ2" s="74"/>
      <c r="EAR2" s="74"/>
      <c r="EAS2" s="74"/>
      <c r="EAT2" s="74"/>
      <c r="EAU2" s="74"/>
      <c r="EAV2" s="74"/>
      <c r="EAW2" s="74"/>
      <c r="EAX2" s="74"/>
      <c r="EAY2" s="74"/>
      <c r="EAZ2" s="74"/>
      <c r="EBA2" s="74"/>
      <c r="EBB2" s="74"/>
      <c r="EBC2" s="74"/>
      <c r="EBD2" s="74"/>
      <c r="EBE2" s="74"/>
      <c r="EBF2" s="74"/>
      <c r="EBG2" s="74"/>
      <c r="EBH2" s="74"/>
      <c r="EBI2" s="74"/>
      <c r="EBJ2" s="74"/>
      <c r="EBK2" s="74"/>
      <c r="EBL2" s="74"/>
      <c r="EBM2" s="74"/>
      <c r="EBN2" s="74"/>
      <c r="EBO2" s="74"/>
      <c r="EBP2" s="74"/>
      <c r="EBQ2" s="74"/>
      <c r="EBR2" s="74"/>
      <c r="EBS2" s="74"/>
      <c r="EBT2" s="74"/>
      <c r="EBU2" s="74"/>
      <c r="EBV2" s="74"/>
      <c r="EBW2" s="74"/>
      <c r="EBX2" s="74"/>
      <c r="EBY2" s="74"/>
      <c r="EBZ2" s="74"/>
      <c r="ECA2" s="74"/>
      <c r="ECB2" s="74"/>
      <c r="ECC2" s="74"/>
      <c r="ECD2" s="74"/>
      <c r="ECE2" s="74"/>
      <c r="ECF2" s="74"/>
      <c r="ECG2" s="74"/>
      <c r="ECH2" s="74"/>
      <c r="ECI2" s="74"/>
      <c r="ECJ2" s="74"/>
      <c r="ECK2" s="74"/>
      <c r="ECL2" s="74"/>
      <c r="ECM2" s="74"/>
      <c r="ECN2" s="74"/>
      <c r="ECO2" s="74"/>
      <c r="ECP2" s="74"/>
      <c r="ECQ2" s="74"/>
      <c r="ECR2" s="74"/>
      <c r="ECS2" s="74"/>
      <c r="ECT2" s="74"/>
      <c r="ECU2" s="74"/>
      <c r="ECV2" s="74"/>
      <c r="ECW2" s="74"/>
      <c r="ECX2" s="74"/>
      <c r="ECY2" s="74"/>
      <c r="ECZ2" s="74"/>
      <c r="EDA2" s="74"/>
      <c r="EDB2" s="74"/>
      <c r="EDC2" s="74"/>
      <c r="EDD2" s="74"/>
      <c r="EDE2" s="74"/>
      <c r="EDF2" s="74"/>
      <c r="EDG2" s="74"/>
      <c r="EDH2" s="74"/>
      <c r="EDI2" s="74"/>
      <c r="EDJ2" s="74"/>
      <c r="EDK2" s="74"/>
      <c r="EDL2" s="74"/>
      <c r="EDM2" s="74"/>
      <c r="EDN2" s="74"/>
      <c r="EDO2" s="74"/>
      <c r="EDP2" s="74"/>
      <c r="EDQ2" s="74"/>
      <c r="EDR2" s="74"/>
      <c r="EDS2" s="74"/>
      <c r="EDT2" s="74"/>
      <c r="EDU2" s="74"/>
      <c r="EDV2" s="74"/>
      <c r="EDW2" s="74"/>
      <c r="EDX2" s="74"/>
      <c r="EDY2" s="74"/>
      <c r="EDZ2" s="74"/>
      <c r="EEA2" s="74"/>
      <c r="EEB2" s="74"/>
      <c r="EEC2" s="74"/>
      <c r="EED2" s="74"/>
      <c r="EEE2" s="74"/>
      <c r="EEF2" s="74"/>
      <c r="EEG2" s="74"/>
      <c r="EEH2" s="74"/>
      <c r="EEI2" s="74"/>
      <c r="EEJ2" s="74"/>
      <c r="EEK2" s="74"/>
      <c r="EEL2" s="74"/>
      <c r="EEM2" s="74"/>
      <c r="EEN2" s="74"/>
      <c r="EEO2" s="74"/>
      <c r="EEP2" s="74"/>
      <c r="EEQ2" s="74"/>
      <c r="EER2" s="74"/>
      <c r="EES2" s="74"/>
      <c r="EET2" s="74"/>
      <c r="EEU2" s="74"/>
      <c r="EEV2" s="74"/>
      <c r="EEW2" s="74"/>
      <c r="EEX2" s="74"/>
      <c r="EEY2" s="74"/>
      <c r="EEZ2" s="74"/>
      <c r="EFA2" s="74"/>
      <c r="EFB2" s="74"/>
      <c r="EFC2" s="74"/>
      <c r="EFD2" s="74"/>
      <c r="EFE2" s="74"/>
      <c r="EFF2" s="74"/>
      <c r="EFG2" s="74"/>
      <c r="EFH2" s="74"/>
      <c r="EFI2" s="74"/>
      <c r="EFJ2" s="74"/>
      <c r="EFK2" s="74"/>
      <c r="EFL2" s="74"/>
      <c r="EFM2" s="74"/>
      <c r="EFN2" s="74"/>
      <c r="EFO2" s="74"/>
      <c r="EFP2" s="74"/>
      <c r="EFQ2" s="74"/>
      <c r="EFR2" s="74"/>
      <c r="EFS2" s="74"/>
      <c r="EFT2" s="74"/>
      <c r="EFU2" s="74"/>
      <c r="EFV2" s="74"/>
      <c r="EFW2" s="74"/>
      <c r="EFX2" s="74"/>
      <c r="EFY2" s="74"/>
      <c r="EFZ2" s="74"/>
      <c r="EGA2" s="74"/>
      <c r="EGB2" s="74"/>
      <c r="EGC2" s="74"/>
      <c r="EGD2" s="74"/>
      <c r="EGE2" s="74"/>
      <c r="EGF2" s="74"/>
      <c r="EGG2" s="74"/>
      <c r="EGH2" s="74"/>
      <c r="EGI2" s="74"/>
      <c r="EGJ2" s="74"/>
      <c r="EGK2" s="74"/>
      <c r="EGL2" s="74"/>
      <c r="EGM2" s="74"/>
      <c r="EGN2" s="74"/>
      <c r="EGO2" s="74"/>
      <c r="EGP2" s="74"/>
      <c r="EGQ2" s="74"/>
      <c r="EGR2" s="74"/>
      <c r="EGS2" s="74"/>
      <c r="EGT2" s="74"/>
      <c r="EGU2" s="74"/>
      <c r="EGV2" s="74"/>
      <c r="EGW2" s="74"/>
      <c r="EGX2" s="74"/>
      <c r="EGY2" s="74"/>
      <c r="EGZ2" s="74"/>
      <c r="EHA2" s="74"/>
      <c r="EHB2" s="74"/>
      <c r="EHC2" s="74"/>
      <c r="EHD2" s="74"/>
      <c r="EHE2" s="74"/>
      <c r="EHF2" s="74"/>
      <c r="EHG2" s="74"/>
      <c r="EHH2" s="74"/>
      <c r="EHI2" s="74"/>
      <c r="EHJ2" s="74"/>
      <c r="EHK2" s="74"/>
      <c r="EHL2" s="74"/>
      <c r="EHM2" s="74"/>
      <c r="EHN2" s="74"/>
      <c r="EHO2" s="74"/>
      <c r="EHP2" s="74"/>
      <c r="EHQ2" s="74"/>
      <c r="EHR2" s="74"/>
      <c r="EHS2" s="74"/>
      <c r="EHT2" s="74"/>
      <c r="EHU2" s="74"/>
      <c r="EHV2" s="74"/>
      <c r="EHW2" s="74"/>
      <c r="EHX2" s="74"/>
      <c r="EHY2" s="74"/>
      <c r="EHZ2" s="74"/>
      <c r="EIA2" s="74"/>
      <c r="EIB2" s="74"/>
      <c r="EIC2" s="74"/>
      <c r="EID2" s="74"/>
      <c r="EIE2" s="74"/>
      <c r="EIF2" s="74"/>
      <c r="EIG2" s="74"/>
      <c r="EIH2" s="74"/>
      <c r="EII2" s="74"/>
      <c r="EIJ2" s="74"/>
      <c r="EIK2" s="74"/>
      <c r="EIL2" s="74"/>
      <c r="EIM2" s="74"/>
      <c r="EIN2" s="74"/>
      <c r="EIO2" s="74"/>
      <c r="EIP2" s="74"/>
      <c r="EIQ2" s="74"/>
      <c r="EIR2" s="74"/>
      <c r="EIS2" s="74"/>
      <c r="EIT2" s="74"/>
      <c r="EIU2" s="74"/>
      <c r="EIV2" s="74"/>
      <c r="EIW2" s="74"/>
      <c r="EIX2" s="74"/>
      <c r="EIY2" s="74"/>
      <c r="EIZ2" s="74"/>
      <c r="EJA2" s="74"/>
      <c r="EJB2" s="74"/>
      <c r="EJC2" s="74"/>
      <c r="EJD2" s="74"/>
      <c r="EJE2" s="74"/>
      <c r="EJF2" s="74"/>
      <c r="EJG2" s="74"/>
      <c r="EJH2" s="74"/>
      <c r="EJI2" s="74"/>
      <c r="EJJ2" s="74"/>
      <c r="EJK2" s="74"/>
      <c r="EJL2" s="74"/>
      <c r="EJM2" s="74"/>
      <c r="EJN2" s="74"/>
      <c r="EJO2" s="74"/>
      <c r="EJP2" s="74"/>
      <c r="EJQ2" s="74"/>
      <c r="EJR2" s="74"/>
      <c r="EJS2" s="74"/>
      <c r="EJT2" s="74"/>
      <c r="EJU2" s="74"/>
      <c r="EJV2" s="74"/>
      <c r="EJW2" s="74"/>
      <c r="EJX2" s="74"/>
      <c r="EJY2" s="74"/>
      <c r="EJZ2" s="74"/>
      <c r="EKA2" s="74"/>
      <c r="EKB2" s="74"/>
      <c r="EKC2" s="74"/>
      <c r="EKD2" s="74"/>
      <c r="EKE2" s="74"/>
      <c r="EKF2" s="74"/>
      <c r="EKG2" s="74"/>
      <c r="EKH2" s="74"/>
      <c r="EKI2" s="74"/>
      <c r="EKJ2" s="74"/>
      <c r="EKK2" s="74"/>
      <c r="EKL2" s="74"/>
      <c r="EKM2" s="74"/>
      <c r="EKN2" s="74"/>
      <c r="EKO2" s="74"/>
      <c r="EKP2" s="74"/>
      <c r="EKQ2" s="74"/>
      <c r="EKR2" s="74"/>
      <c r="EKS2" s="74"/>
      <c r="EKT2" s="74"/>
      <c r="EKU2" s="74"/>
      <c r="EKV2" s="74"/>
      <c r="EKW2" s="74"/>
      <c r="EKX2" s="74"/>
      <c r="EKY2" s="74"/>
      <c r="EKZ2" s="74"/>
      <c r="ELA2" s="74"/>
      <c r="ELB2" s="74"/>
      <c r="ELC2" s="74"/>
      <c r="ELD2" s="74"/>
      <c r="ELE2" s="74"/>
      <c r="ELF2" s="74"/>
      <c r="ELG2" s="74"/>
      <c r="ELH2" s="74"/>
      <c r="ELI2" s="74"/>
      <c r="ELJ2" s="74"/>
      <c r="ELK2" s="74"/>
      <c r="ELL2" s="74"/>
      <c r="ELM2" s="74"/>
      <c r="ELN2" s="74"/>
      <c r="ELO2" s="74"/>
      <c r="ELP2" s="74"/>
      <c r="ELQ2" s="74"/>
      <c r="ELR2" s="74"/>
      <c r="ELS2" s="74"/>
      <c r="ELT2" s="74"/>
      <c r="ELU2" s="74"/>
      <c r="ELV2" s="74"/>
      <c r="ELW2" s="74"/>
      <c r="ELX2" s="74"/>
      <c r="ELY2" s="74"/>
      <c r="ELZ2" s="74"/>
      <c r="EMA2" s="74"/>
      <c r="EMB2" s="74"/>
      <c r="EMC2" s="74"/>
      <c r="EMD2" s="74"/>
      <c r="EME2" s="74"/>
      <c r="EMF2" s="74"/>
      <c r="EMG2" s="74"/>
      <c r="EMH2" s="74"/>
      <c r="EMI2" s="74"/>
      <c r="EMJ2" s="74"/>
      <c r="EMK2" s="74"/>
      <c r="EML2" s="74"/>
      <c r="EMM2" s="74"/>
      <c r="EMN2" s="74"/>
      <c r="EMO2" s="74"/>
      <c r="EMP2" s="74"/>
      <c r="EMQ2" s="74"/>
      <c r="EMR2" s="74"/>
      <c r="EMS2" s="74"/>
      <c r="EMT2" s="74"/>
      <c r="EMU2" s="74"/>
      <c r="EMV2" s="74"/>
      <c r="EMW2" s="74"/>
      <c r="EMX2" s="74"/>
      <c r="EMY2" s="74"/>
      <c r="EMZ2" s="74"/>
      <c r="ENA2" s="74"/>
      <c r="ENB2" s="74"/>
      <c r="ENC2" s="74"/>
      <c r="END2" s="74"/>
      <c r="ENE2" s="74"/>
      <c r="ENF2" s="74"/>
      <c r="ENG2" s="74"/>
      <c r="ENH2" s="74"/>
      <c r="ENI2" s="74"/>
      <c r="ENJ2" s="74"/>
      <c r="ENK2" s="74"/>
      <c r="ENL2" s="74"/>
      <c r="ENM2" s="74"/>
      <c r="ENN2" s="74"/>
      <c r="ENO2" s="74"/>
      <c r="ENP2" s="74"/>
      <c r="ENQ2" s="74"/>
      <c r="ENR2" s="74"/>
      <c r="ENS2" s="74"/>
      <c r="ENT2" s="74"/>
      <c r="ENU2" s="74"/>
      <c r="ENV2" s="74"/>
      <c r="ENW2" s="74"/>
      <c r="ENX2" s="74"/>
      <c r="ENY2" s="74"/>
      <c r="ENZ2" s="74"/>
      <c r="EOA2" s="74"/>
      <c r="EOB2" s="74"/>
      <c r="EOC2" s="74"/>
      <c r="EOD2" s="74"/>
      <c r="EOE2" s="74"/>
      <c r="EOF2" s="74"/>
      <c r="EOG2" s="74"/>
      <c r="EOH2" s="74"/>
      <c r="EOI2" s="74"/>
      <c r="EOJ2" s="74"/>
      <c r="EOK2" s="74"/>
      <c r="EOL2" s="74"/>
      <c r="EOM2" s="74"/>
      <c r="EON2" s="74"/>
      <c r="EOO2" s="74"/>
      <c r="EOP2" s="74"/>
      <c r="EOQ2" s="74"/>
      <c r="EOR2" s="74"/>
      <c r="EOS2" s="74"/>
      <c r="EOT2" s="74"/>
      <c r="EOU2" s="74"/>
      <c r="EOV2" s="74"/>
      <c r="EOW2" s="74"/>
      <c r="EOX2" s="74"/>
      <c r="EOY2" s="74"/>
      <c r="EOZ2" s="74"/>
      <c r="EPA2" s="74"/>
      <c r="EPB2" s="74"/>
      <c r="EPC2" s="74"/>
      <c r="EPD2" s="74"/>
      <c r="EPE2" s="74"/>
      <c r="EPF2" s="74"/>
      <c r="EPG2" s="74"/>
      <c r="EPH2" s="74"/>
      <c r="EPI2" s="74"/>
      <c r="EPJ2" s="74"/>
      <c r="EPK2" s="74"/>
      <c r="EPL2" s="74"/>
      <c r="EPM2" s="74"/>
      <c r="EPN2" s="74"/>
      <c r="EPO2" s="74"/>
      <c r="EPP2" s="74"/>
      <c r="EPQ2" s="74"/>
      <c r="EPR2" s="74"/>
      <c r="EPS2" s="74"/>
      <c r="EPT2" s="74"/>
      <c r="EPU2" s="74"/>
      <c r="EPV2" s="74"/>
      <c r="EPW2" s="74"/>
      <c r="EPX2" s="74"/>
      <c r="EPY2" s="74"/>
      <c r="EPZ2" s="74"/>
      <c r="EQA2" s="74"/>
      <c r="EQB2" s="74"/>
      <c r="EQC2" s="74"/>
      <c r="EQD2" s="74"/>
      <c r="EQE2" s="74"/>
      <c r="EQF2" s="74"/>
      <c r="EQG2" s="74"/>
      <c r="EQH2" s="74"/>
      <c r="EQI2" s="74"/>
      <c r="EQJ2" s="74"/>
      <c r="EQK2" s="74"/>
      <c r="EQL2" s="74"/>
      <c r="EQM2" s="74"/>
      <c r="EQN2" s="74"/>
      <c r="EQO2" s="74"/>
      <c r="EQP2" s="74"/>
      <c r="EQQ2" s="74"/>
      <c r="EQR2" s="74"/>
      <c r="EQS2" s="74"/>
      <c r="EQT2" s="74"/>
      <c r="EQU2" s="74"/>
      <c r="EQV2" s="74"/>
      <c r="EQW2" s="74"/>
      <c r="EQX2" s="74"/>
      <c r="EQY2" s="74"/>
      <c r="EQZ2" s="74"/>
      <c r="ERA2" s="74"/>
      <c r="ERB2" s="74"/>
      <c r="ERC2" s="74"/>
      <c r="ERD2" s="74"/>
      <c r="ERE2" s="74"/>
      <c r="ERF2" s="74"/>
      <c r="ERG2" s="74"/>
      <c r="ERH2" s="74"/>
      <c r="ERI2" s="74"/>
      <c r="ERJ2" s="74"/>
      <c r="ERK2" s="74"/>
      <c r="ERL2" s="74"/>
      <c r="ERM2" s="74"/>
      <c r="ERN2" s="74"/>
      <c r="ERO2" s="74"/>
      <c r="ERP2" s="74"/>
      <c r="ERQ2" s="74"/>
      <c r="ERR2" s="74"/>
      <c r="ERS2" s="74"/>
      <c r="ERT2" s="74"/>
      <c r="ERU2" s="74"/>
      <c r="ERV2" s="74"/>
      <c r="ERW2" s="74"/>
      <c r="ERX2" s="74"/>
      <c r="ERY2" s="74"/>
      <c r="ERZ2" s="74"/>
      <c r="ESA2" s="74"/>
      <c r="ESB2" s="74"/>
      <c r="ESC2" s="74"/>
      <c r="ESD2" s="74"/>
      <c r="ESE2" s="74"/>
      <c r="ESF2" s="74"/>
      <c r="ESG2" s="74"/>
      <c r="ESH2" s="74"/>
      <c r="ESI2" s="74"/>
      <c r="ESJ2" s="74"/>
      <c r="ESK2" s="74"/>
      <c r="ESL2" s="74"/>
      <c r="ESM2" s="74"/>
      <c r="ESN2" s="74"/>
      <c r="ESO2" s="74"/>
      <c r="ESP2" s="74"/>
      <c r="ESQ2" s="74"/>
      <c r="ESR2" s="74"/>
      <c r="ESS2" s="74"/>
      <c r="EST2" s="74"/>
      <c r="ESU2" s="74"/>
      <c r="ESV2" s="74"/>
      <c r="ESW2" s="74"/>
      <c r="ESX2" s="74"/>
      <c r="ESY2" s="74"/>
      <c r="ESZ2" s="74"/>
      <c r="ETA2" s="74"/>
      <c r="ETB2" s="74"/>
      <c r="ETC2" s="74"/>
      <c r="ETD2" s="74"/>
      <c r="ETE2" s="74"/>
      <c r="ETF2" s="74"/>
      <c r="ETG2" s="74"/>
      <c r="ETH2" s="74"/>
      <c r="ETI2" s="74"/>
      <c r="ETJ2" s="74"/>
      <c r="ETK2" s="74"/>
      <c r="ETL2" s="74"/>
      <c r="ETM2" s="74"/>
      <c r="ETN2" s="74"/>
      <c r="ETO2" s="74"/>
      <c r="ETP2" s="74"/>
      <c r="ETQ2" s="74"/>
      <c r="ETR2" s="74"/>
      <c r="ETS2" s="74"/>
      <c r="ETT2" s="74"/>
      <c r="ETU2" s="74"/>
      <c r="ETV2" s="74"/>
      <c r="ETW2" s="74"/>
      <c r="ETX2" s="74"/>
      <c r="ETY2" s="74"/>
      <c r="ETZ2" s="74"/>
      <c r="EUA2" s="74"/>
      <c r="EUB2" s="74"/>
      <c r="EUC2" s="74"/>
      <c r="EUD2" s="74"/>
      <c r="EUE2" s="74"/>
      <c r="EUF2" s="74"/>
      <c r="EUG2" s="74"/>
      <c r="EUH2" s="74"/>
      <c r="EUI2" s="74"/>
      <c r="EUJ2" s="74"/>
      <c r="EUK2" s="74"/>
      <c r="EUL2" s="74"/>
      <c r="EUM2" s="74"/>
      <c r="EUN2" s="74"/>
      <c r="EUO2" s="74"/>
      <c r="EUP2" s="74"/>
      <c r="EUQ2" s="74"/>
      <c r="EUR2" s="74"/>
      <c r="EUS2" s="74"/>
      <c r="EUT2" s="74"/>
      <c r="EUU2" s="74"/>
      <c r="EUV2" s="74"/>
      <c r="EUW2" s="74"/>
      <c r="EUX2" s="74"/>
      <c r="EUY2" s="74"/>
      <c r="EUZ2" s="74"/>
      <c r="EVA2" s="74"/>
      <c r="EVB2" s="74"/>
      <c r="EVC2" s="74"/>
      <c r="EVD2" s="74"/>
      <c r="EVE2" s="74"/>
      <c r="EVF2" s="74"/>
      <c r="EVG2" s="74"/>
      <c r="EVH2" s="74"/>
      <c r="EVI2" s="74"/>
      <c r="EVJ2" s="74"/>
      <c r="EVK2" s="74"/>
      <c r="EVL2" s="74"/>
      <c r="EVM2" s="74"/>
      <c r="EVN2" s="74"/>
      <c r="EVO2" s="74"/>
      <c r="EVP2" s="74"/>
      <c r="EVQ2" s="74"/>
      <c r="EVR2" s="74"/>
      <c r="EVS2" s="74"/>
      <c r="EVT2" s="74"/>
      <c r="EVU2" s="74"/>
      <c r="EVV2" s="74"/>
      <c r="EVW2" s="74"/>
      <c r="EVX2" s="74"/>
      <c r="EVY2" s="74"/>
      <c r="EVZ2" s="74"/>
      <c r="EWA2" s="74"/>
      <c r="EWB2" s="74"/>
      <c r="EWC2" s="74"/>
      <c r="EWD2" s="74"/>
      <c r="EWE2" s="74"/>
      <c r="EWF2" s="74"/>
      <c r="EWG2" s="74"/>
      <c r="EWH2" s="74"/>
      <c r="EWI2" s="74"/>
      <c r="EWJ2" s="74"/>
      <c r="EWK2" s="74"/>
      <c r="EWL2" s="74"/>
      <c r="EWM2" s="74"/>
      <c r="EWN2" s="74"/>
      <c r="EWO2" s="74"/>
      <c r="EWP2" s="74"/>
      <c r="EWQ2" s="74"/>
      <c r="EWR2" s="74"/>
      <c r="EWS2" s="74"/>
      <c r="EWT2" s="74"/>
      <c r="EWU2" s="74"/>
      <c r="EWV2" s="74"/>
      <c r="EWW2" s="74"/>
      <c r="EWX2" s="74"/>
      <c r="EWY2" s="74"/>
      <c r="EWZ2" s="74"/>
      <c r="EXA2" s="74"/>
      <c r="EXB2" s="74"/>
      <c r="EXC2" s="74"/>
      <c r="EXD2" s="74"/>
      <c r="EXE2" s="74"/>
      <c r="EXF2" s="74"/>
      <c r="EXG2" s="74"/>
      <c r="EXH2" s="74"/>
      <c r="EXI2" s="74"/>
      <c r="EXJ2" s="74"/>
      <c r="EXK2" s="74"/>
      <c r="EXL2" s="74"/>
      <c r="EXM2" s="74"/>
      <c r="EXN2" s="74"/>
      <c r="EXO2" s="74"/>
      <c r="EXP2" s="74"/>
      <c r="EXQ2" s="74"/>
      <c r="EXR2" s="74"/>
      <c r="EXS2" s="74"/>
      <c r="EXT2" s="74"/>
      <c r="EXU2" s="74"/>
      <c r="EXV2" s="74"/>
      <c r="EXW2" s="74"/>
      <c r="EXX2" s="74"/>
      <c r="EXY2" s="74"/>
      <c r="EXZ2" s="74"/>
      <c r="EYA2" s="74"/>
      <c r="EYB2" s="74"/>
      <c r="EYC2" s="74"/>
      <c r="EYD2" s="74"/>
      <c r="EYE2" s="74"/>
      <c r="EYF2" s="74"/>
      <c r="EYG2" s="74"/>
      <c r="EYH2" s="74"/>
      <c r="EYI2" s="74"/>
      <c r="EYJ2" s="74"/>
      <c r="EYK2" s="74"/>
      <c r="EYL2" s="74"/>
      <c r="EYM2" s="74"/>
      <c r="EYN2" s="74"/>
      <c r="EYO2" s="74"/>
      <c r="EYP2" s="74"/>
      <c r="EYQ2" s="74"/>
      <c r="EYR2" s="74"/>
      <c r="EYS2" s="74"/>
      <c r="EYT2" s="74"/>
      <c r="EYU2" s="74"/>
      <c r="EYV2" s="74"/>
      <c r="EYW2" s="74"/>
      <c r="EYX2" s="74"/>
      <c r="EYY2" s="74"/>
      <c r="EYZ2" s="74"/>
      <c r="EZA2" s="74"/>
      <c r="EZB2" s="74"/>
      <c r="EZC2" s="74"/>
      <c r="EZD2" s="74"/>
      <c r="EZE2" s="74"/>
      <c r="EZF2" s="74"/>
      <c r="EZG2" s="74"/>
      <c r="EZH2" s="74"/>
      <c r="EZI2" s="74"/>
      <c r="EZJ2" s="74"/>
      <c r="EZK2" s="74"/>
      <c r="EZL2" s="74"/>
      <c r="EZM2" s="74"/>
      <c r="EZN2" s="74"/>
      <c r="EZO2" s="74"/>
      <c r="EZP2" s="74"/>
      <c r="EZQ2" s="74"/>
      <c r="EZR2" s="74"/>
      <c r="EZS2" s="74"/>
      <c r="EZT2" s="74"/>
      <c r="EZU2" s="74"/>
      <c r="EZV2" s="74"/>
      <c r="EZW2" s="74"/>
      <c r="EZX2" s="74"/>
      <c r="EZY2" s="74"/>
      <c r="EZZ2" s="74"/>
      <c r="FAA2" s="74"/>
      <c r="FAB2" s="74"/>
      <c r="FAC2" s="74"/>
      <c r="FAD2" s="74"/>
      <c r="FAE2" s="74"/>
      <c r="FAF2" s="74"/>
      <c r="FAG2" s="74"/>
      <c r="FAH2" s="74"/>
      <c r="FAI2" s="74"/>
      <c r="FAJ2" s="74"/>
      <c r="FAK2" s="74"/>
      <c r="FAL2" s="74"/>
      <c r="FAM2" s="74"/>
      <c r="FAN2" s="74"/>
      <c r="FAO2" s="74"/>
      <c r="FAP2" s="74"/>
      <c r="FAQ2" s="74"/>
      <c r="FAR2" s="74"/>
      <c r="FAS2" s="74"/>
      <c r="FAT2" s="74"/>
      <c r="FAU2" s="74"/>
      <c r="FAV2" s="74"/>
      <c r="FAW2" s="74"/>
      <c r="FAX2" s="74"/>
      <c r="FAY2" s="74"/>
      <c r="FAZ2" s="74"/>
      <c r="FBA2" s="74"/>
      <c r="FBB2" s="74"/>
      <c r="FBC2" s="74"/>
      <c r="FBD2" s="74"/>
      <c r="FBE2" s="74"/>
      <c r="FBF2" s="74"/>
      <c r="FBG2" s="74"/>
      <c r="FBH2" s="74"/>
      <c r="FBI2" s="74"/>
      <c r="FBJ2" s="74"/>
      <c r="FBK2" s="74"/>
      <c r="FBL2" s="74"/>
      <c r="FBM2" s="74"/>
      <c r="FBN2" s="74"/>
      <c r="FBO2" s="74"/>
      <c r="FBP2" s="74"/>
      <c r="FBQ2" s="74"/>
      <c r="FBR2" s="74"/>
      <c r="FBS2" s="74"/>
      <c r="FBT2" s="74"/>
      <c r="FBU2" s="74"/>
      <c r="FBV2" s="74"/>
      <c r="FBW2" s="74"/>
      <c r="FBX2" s="74"/>
      <c r="FBY2" s="74"/>
      <c r="FBZ2" s="74"/>
      <c r="FCA2" s="74"/>
      <c r="FCB2" s="74"/>
      <c r="FCC2" s="74"/>
      <c r="FCD2" s="74"/>
      <c r="FCE2" s="74"/>
      <c r="FCF2" s="74"/>
      <c r="FCG2" s="74"/>
      <c r="FCH2" s="74"/>
      <c r="FCI2" s="74"/>
      <c r="FCJ2" s="74"/>
      <c r="FCK2" s="74"/>
      <c r="FCL2" s="74"/>
      <c r="FCM2" s="74"/>
      <c r="FCN2" s="74"/>
      <c r="FCO2" s="74"/>
      <c r="FCP2" s="74"/>
      <c r="FCQ2" s="74"/>
      <c r="FCR2" s="74"/>
      <c r="FCS2" s="74"/>
      <c r="FCT2" s="74"/>
      <c r="FCU2" s="74"/>
      <c r="FCV2" s="74"/>
      <c r="FCW2" s="74"/>
      <c r="FCX2" s="74"/>
      <c r="FCY2" s="74"/>
      <c r="FCZ2" s="74"/>
      <c r="FDA2" s="74"/>
      <c r="FDB2" s="74"/>
      <c r="FDC2" s="74"/>
      <c r="FDD2" s="74"/>
      <c r="FDE2" s="74"/>
      <c r="FDF2" s="74"/>
      <c r="FDG2" s="74"/>
      <c r="FDH2" s="74"/>
      <c r="FDI2" s="74"/>
      <c r="FDJ2" s="74"/>
      <c r="FDK2" s="74"/>
      <c r="FDL2" s="74"/>
      <c r="FDM2" s="74"/>
      <c r="FDN2" s="74"/>
      <c r="FDO2" s="74"/>
      <c r="FDP2" s="74"/>
      <c r="FDQ2" s="74"/>
      <c r="FDR2" s="74"/>
      <c r="FDS2" s="74"/>
      <c r="FDT2" s="74"/>
      <c r="FDU2" s="74"/>
      <c r="FDV2" s="74"/>
      <c r="FDW2" s="74"/>
      <c r="FDX2" s="74"/>
      <c r="FDY2" s="74"/>
      <c r="FDZ2" s="74"/>
      <c r="FEA2" s="74"/>
      <c r="FEB2" s="74"/>
      <c r="FEC2" s="74"/>
      <c r="FED2" s="74"/>
      <c r="FEE2" s="74"/>
      <c r="FEF2" s="74"/>
      <c r="FEG2" s="74"/>
      <c r="FEH2" s="74"/>
      <c r="FEI2" s="74"/>
      <c r="FEJ2" s="74"/>
      <c r="FEK2" s="74"/>
      <c r="FEL2" s="74"/>
      <c r="FEM2" s="74"/>
      <c r="FEN2" s="74"/>
      <c r="FEO2" s="74"/>
      <c r="FEP2" s="74"/>
      <c r="FEQ2" s="74"/>
      <c r="FER2" s="74"/>
      <c r="FES2" s="74"/>
      <c r="FET2" s="74"/>
      <c r="FEU2" s="74"/>
      <c r="FEV2" s="74"/>
      <c r="FEW2" s="74"/>
      <c r="FEX2" s="74"/>
      <c r="FEY2" s="74"/>
      <c r="FEZ2" s="74"/>
      <c r="FFA2" s="74"/>
      <c r="FFB2" s="74"/>
      <c r="FFC2" s="74"/>
      <c r="FFD2" s="74"/>
      <c r="FFE2" s="74"/>
      <c r="FFF2" s="74"/>
      <c r="FFG2" s="74"/>
      <c r="FFH2" s="74"/>
      <c r="FFI2" s="74"/>
      <c r="FFJ2" s="74"/>
      <c r="FFK2" s="74"/>
      <c r="FFL2" s="74"/>
      <c r="FFM2" s="74"/>
      <c r="FFN2" s="74"/>
      <c r="FFO2" s="74"/>
      <c r="FFP2" s="74"/>
      <c r="FFQ2" s="74"/>
      <c r="FFR2" s="74"/>
      <c r="FFS2" s="74"/>
      <c r="FFT2" s="74"/>
      <c r="FFU2" s="74"/>
      <c r="FFV2" s="74"/>
      <c r="FFW2" s="74"/>
      <c r="FFX2" s="74"/>
      <c r="FFY2" s="74"/>
      <c r="FFZ2" s="74"/>
      <c r="FGA2" s="74"/>
      <c r="FGB2" s="74"/>
      <c r="FGC2" s="74"/>
      <c r="FGD2" s="74"/>
      <c r="FGE2" s="74"/>
      <c r="FGF2" s="74"/>
      <c r="FGG2" s="74"/>
      <c r="FGH2" s="74"/>
      <c r="FGI2" s="74"/>
      <c r="FGJ2" s="74"/>
      <c r="FGK2" s="74"/>
      <c r="FGL2" s="74"/>
      <c r="FGM2" s="74"/>
      <c r="FGN2" s="74"/>
      <c r="FGO2" s="74"/>
      <c r="FGP2" s="74"/>
      <c r="FGQ2" s="74"/>
      <c r="FGR2" s="74"/>
      <c r="FGS2" s="74"/>
      <c r="FGT2" s="74"/>
      <c r="FGU2" s="74"/>
      <c r="FGV2" s="74"/>
      <c r="FGW2" s="74"/>
      <c r="FGX2" s="74"/>
      <c r="FGY2" s="74"/>
      <c r="FGZ2" s="74"/>
      <c r="FHA2" s="74"/>
      <c r="FHB2" s="74"/>
      <c r="FHC2" s="74"/>
      <c r="FHD2" s="74"/>
      <c r="FHE2" s="74"/>
      <c r="FHF2" s="74"/>
      <c r="FHG2" s="74"/>
      <c r="FHH2" s="74"/>
      <c r="FHI2" s="74"/>
      <c r="FHJ2" s="74"/>
      <c r="FHK2" s="74"/>
      <c r="FHL2" s="74"/>
      <c r="FHM2" s="74"/>
      <c r="FHN2" s="74"/>
      <c r="FHO2" s="74"/>
      <c r="FHP2" s="74"/>
      <c r="FHQ2" s="74"/>
      <c r="FHR2" s="74"/>
      <c r="FHS2" s="74"/>
      <c r="FHT2" s="74"/>
      <c r="FHU2" s="74"/>
      <c r="FHV2" s="74"/>
      <c r="FHW2" s="74"/>
      <c r="FHX2" s="74"/>
      <c r="FHY2" s="74"/>
      <c r="FHZ2" s="74"/>
      <c r="FIA2" s="74"/>
      <c r="FIB2" s="74"/>
      <c r="FIC2" s="74"/>
      <c r="FID2" s="74"/>
      <c r="FIE2" s="74"/>
      <c r="FIF2" s="74"/>
      <c r="FIG2" s="74"/>
      <c r="FIH2" s="74"/>
      <c r="FII2" s="74"/>
      <c r="FIJ2" s="74"/>
      <c r="FIK2" s="74"/>
      <c r="FIL2" s="74"/>
      <c r="FIM2" s="74"/>
      <c r="FIN2" s="74"/>
      <c r="FIO2" s="74"/>
      <c r="FIP2" s="74"/>
      <c r="FIQ2" s="74"/>
      <c r="FIR2" s="74"/>
      <c r="FIS2" s="74"/>
      <c r="FIT2" s="74"/>
      <c r="FIU2" s="74"/>
      <c r="FIV2" s="74"/>
      <c r="FIW2" s="74"/>
      <c r="FIX2" s="74"/>
      <c r="FIY2" s="74"/>
      <c r="FIZ2" s="74"/>
      <c r="FJA2" s="74"/>
      <c r="FJB2" s="74"/>
      <c r="FJC2" s="74"/>
      <c r="FJD2" s="74"/>
      <c r="FJE2" s="74"/>
      <c r="FJF2" s="74"/>
      <c r="FJG2" s="74"/>
      <c r="FJH2" s="74"/>
      <c r="FJI2" s="74"/>
      <c r="FJJ2" s="74"/>
      <c r="FJK2" s="74"/>
      <c r="FJL2" s="74"/>
      <c r="FJM2" s="74"/>
      <c r="FJN2" s="74"/>
      <c r="FJO2" s="74"/>
      <c r="FJP2" s="74"/>
      <c r="FJQ2" s="74"/>
      <c r="FJR2" s="74"/>
      <c r="FJS2" s="74"/>
      <c r="FJT2" s="74"/>
      <c r="FJU2" s="74"/>
      <c r="FJV2" s="74"/>
      <c r="FJW2" s="74"/>
      <c r="FJX2" s="74"/>
      <c r="FJY2" s="74"/>
      <c r="FJZ2" s="74"/>
      <c r="FKA2" s="74"/>
      <c r="FKB2" s="74"/>
      <c r="FKC2" s="74"/>
      <c r="FKD2" s="74"/>
      <c r="FKE2" s="74"/>
      <c r="FKF2" s="74"/>
      <c r="FKG2" s="74"/>
      <c r="FKH2" s="74"/>
      <c r="FKI2" s="74"/>
      <c r="FKJ2" s="74"/>
      <c r="FKK2" s="74"/>
      <c r="FKL2" s="74"/>
      <c r="FKM2" s="74"/>
      <c r="FKN2" s="74"/>
      <c r="FKO2" s="74"/>
      <c r="FKP2" s="74"/>
      <c r="FKQ2" s="74"/>
      <c r="FKR2" s="74"/>
      <c r="FKS2" s="74"/>
      <c r="FKT2" s="74"/>
      <c r="FKU2" s="74"/>
      <c r="FKV2" s="74"/>
      <c r="FKW2" s="74"/>
      <c r="FKX2" s="74"/>
      <c r="FKY2" s="74"/>
      <c r="FKZ2" s="74"/>
      <c r="FLA2" s="74"/>
      <c r="FLB2" s="74"/>
      <c r="FLC2" s="74"/>
      <c r="FLD2" s="74"/>
      <c r="FLE2" s="74"/>
      <c r="FLF2" s="74"/>
      <c r="FLG2" s="74"/>
      <c r="FLH2" s="74"/>
      <c r="FLI2" s="74"/>
      <c r="FLJ2" s="74"/>
      <c r="FLK2" s="74"/>
      <c r="FLL2" s="74"/>
      <c r="FLM2" s="74"/>
      <c r="FLN2" s="74"/>
      <c r="FLO2" s="74"/>
      <c r="FLP2" s="74"/>
      <c r="FLQ2" s="74"/>
      <c r="FLR2" s="74"/>
      <c r="FLS2" s="74"/>
      <c r="FLT2" s="74"/>
      <c r="FLU2" s="74"/>
      <c r="FLV2" s="74"/>
      <c r="FLW2" s="74"/>
      <c r="FLX2" s="74"/>
      <c r="FLY2" s="74"/>
      <c r="FLZ2" s="74"/>
      <c r="FMA2" s="74"/>
      <c r="FMB2" s="74"/>
      <c r="FMC2" s="74"/>
      <c r="FMD2" s="74"/>
      <c r="FME2" s="74"/>
      <c r="FMF2" s="74"/>
      <c r="FMG2" s="74"/>
      <c r="FMH2" s="74"/>
      <c r="FMI2" s="74"/>
      <c r="FMJ2" s="74"/>
      <c r="FMK2" s="74"/>
      <c r="FML2" s="74"/>
      <c r="FMM2" s="74"/>
      <c r="FMN2" s="74"/>
      <c r="FMO2" s="74"/>
      <c r="FMP2" s="74"/>
      <c r="FMQ2" s="74"/>
      <c r="FMR2" s="74"/>
      <c r="FMS2" s="74"/>
      <c r="FMT2" s="74"/>
      <c r="FMU2" s="74"/>
      <c r="FMV2" s="74"/>
      <c r="FMW2" s="74"/>
      <c r="FMX2" s="74"/>
      <c r="FMY2" s="74"/>
      <c r="FMZ2" s="74"/>
      <c r="FNA2" s="74"/>
      <c r="FNB2" s="74"/>
      <c r="FNC2" s="74"/>
      <c r="FND2" s="74"/>
      <c r="FNE2" s="74"/>
      <c r="FNF2" s="74"/>
      <c r="FNG2" s="74"/>
      <c r="FNH2" s="74"/>
      <c r="FNI2" s="74"/>
      <c r="FNJ2" s="74"/>
      <c r="FNK2" s="74"/>
      <c r="FNL2" s="74"/>
      <c r="FNM2" s="74"/>
      <c r="FNN2" s="74"/>
      <c r="FNO2" s="74"/>
      <c r="FNP2" s="74"/>
      <c r="FNQ2" s="74"/>
      <c r="FNR2" s="74"/>
      <c r="FNS2" s="74"/>
      <c r="FNT2" s="74"/>
      <c r="FNU2" s="74"/>
      <c r="FNV2" s="74"/>
      <c r="FNW2" s="74"/>
      <c r="FNX2" s="74"/>
      <c r="FNY2" s="74"/>
      <c r="FNZ2" s="74"/>
      <c r="FOA2" s="74"/>
      <c r="FOB2" s="74"/>
      <c r="FOC2" s="74"/>
      <c r="FOD2" s="74"/>
      <c r="FOE2" s="74"/>
      <c r="FOF2" s="74"/>
      <c r="FOG2" s="74"/>
      <c r="FOH2" s="74"/>
      <c r="FOI2" s="74"/>
      <c r="FOJ2" s="74"/>
      <c r="FOK2" s="74"/>
      <c r="FOL2" s="74"/>
      <c r="FOM2" s="74"/>
      <c r="FON2" s="74"/>
      <c r="FOO2" s="74"/>
      <c r="FOP2" s="74"/>
      <c r="FOQ2" s="74"/>
      <c r="FOR2" s="74"/>
      <c r="FOS2" s="74"/>
      <c r="FOT2" s="74"/>
      <c r="FOU2" s="74"/>
      <c r="FOV2" s="74"/>
      <c r="FOW2" s="74"/>
      <c r="FOX2" s="74"/>
      <c r="FOY2" s="74"/>
      <c r="FOZ2" s="74"/>
      <c r="FPA2" s="74"/>
      <c r="FPB2" s="74"/>
      <c r="FPC2" s="74"/>
      <c r="FPD2" s="74"/>
      <c r="FPE2" s="74"/>
      <c r="FPF2" s="74"/>
      <c r="FPG2" s="74"/>
      <c r="FPH2" s="74"/>
      <c r="FPI2" s="74"/>
      <c r="FPJ2" s="74"/>
      <c r="FPK2" s="74"/>
      <c r="FPL2" s="74"/>
      <c r="FPM2" s="74"/>
      <c r="FPN2" s="74"/>
      <c r="FPO2" s="74"/>
      <c r="FPP2" s="74"/>
      <c r="FPQ2" s="74"/>
      <c r="FPR2" s="74"/>
      <c r="FPS2" s="74"/>
      <c r="FPT2" s="74"/>
      <c r="FPU2" s="74"/>
      <c r="FPV2" s="74"/>
      <c r="FPW2" s="74"/>
      <c r="FPX2" s="74"/>
      <c r="FPY2" s="74"/>
      <c r="FPZ2" s="74"/>
      <c r="FQA2" s="74"/>
      <c r="FQB2" s="74"/>
      <c r="FQC2" s="74"/>
      <c r="FQD2" s="74"/>
      <c r="FQE2" s="74"/>
      <c r="FQF2" s="74"/>
      <c r="FQG2" s="74"/>
      <c r="FQH2" s="74"/>
      <c r="FQI2" s="74"/>
      <c r="FQJ2" s="74"/>
      <c r="FQK2" s="74"/>
      <c r="FQL2" s="74"/>
      <c r="FQM2" s="74"/>
      <c r="FQN2" s="74"/>
      <c r="FQO2" s="74"/>
      <c r="FQP2" s="74"/>
      <c r="FQQ2" s="74"/>
      <c r="FQR2" s="74"/>
      <c r="FQS2" s="74"/>
      <c r="FQT2" s="74"/>
      <c r="FQU2" s="74"/>
      <c r="FQV2" s="74"/>
      <c r="FQW2" s="74"/>
      <c r="FQX2" s="74"/>
      <c r="FQY2" s="74"/>
      <c r="FQZ2" s="74"/>
      <c r="FRA2" s="74"/>
      <c r="FRB2" s="74"/>
      <c r="FRC2" s="74"/>
      <c r="FRD2" s="74"/>
      <c r="FRE2" s="74"/>
      <c r="FRF2" s="74"/>
      <c r="FRG2" s="74"/>
      <c r="FRH2" s="74"/>
      <c r="FRI2" s="74"/>
      <c r="FRJ2" s="74"/>
      <c r="FRK2" s="74"/>
      <c r="FRL2" s="74"/>
      <c r="FRM2" s="74"/>
      <c r="FRN2" s="74"/>
      <c r="FRO2" s="74"/>
      <c r="FRP2" s="74"/>
      <c r="FRQ2" s="74"/>
      <c r="FRR2" s="74"/>
      <c r="FRS2" s="74"/>
      <c r="FRT2" s="74"/>
      <c r="FRU2" s="74"/>
      <c r="FRV2" s="74"/>
      <c r="FRW2" s="74"/>
      <c r="FRX2" s="74"/>
      <c r="FRY2" s="74"/>
      <c r="FRZ2" s="74"/>
      <c r="FSA2" s="74"/>
      <c r="FSB2" s="74"/>
      <c r="FSC2" s="74"/>
      <c r="FSD2" s="74"/>
      <c r="FSE2" s="74"/>
      <c r="FSF2" s="74"/>
      <c r="FSG2" s="74"/>
      <c r="FSH2" s="74"/>
      <c r="FSI2" s="74"/>
      <c r="FSJ2" s="74"/>
      <c r="FSK2" s="74"/>
      <c r="FSL2" s="74"/>
      <c r="FSM2" s="74"/>
      <c r="FSN2" s="74"/>
      <c r="FSO2" s="74"/>
      <c r="FSP2" s="74"/>
      <c r="FSQ2" s="74"/>
      <c r="FSR2" s="74"/>
      <c r="FSS2" s="74"/>
      <c r="FST2" s="74"/>
      <c r="FSU2" s="74"/>
      <c r="FSV2" s="74"/>
      <c r="FSW2" s="74"/>
      <c r="FSX2" s="74"/>
      <c r="FSY2" s="74"/>
      <c r="FSZ2" s="74"/>
      <c r="FTA2" s="74"/>
      <c r="FTB2" s="74"/>
      <c r="FTC2" s="74"/>
      <c r="FTD2" s="74"/>
      <c r="FTE2" s="74"/>
      <c r="FTF2" s="74"/>
      <c r="FTG2" s="74"/>
      <c r="FTH2" s="74"/>
      <c r="FTI2" s="74"/>
      <c r="FTJ2" s="74"/>
      <c r="FTK2" s="74"/>
      <c r="FTL2" s="74"/>
      <c r="FTM2" s="74"/>
      <c r="FTN2" s="74"/>
      <c r="FTO2" s="74"/>
      <c r="FTP2" s="74"/>
      <c r="FTQ2" s="74"/>
      <c r="FTR2" s="74"/>
      <c r="FTS2" s="74"/>
      <c r="FTT2" s="74"/>
      <c r="FTU2" s="74"/>
      <c r="FTV2" s="74"/>
      <c r="FTW2" s="74"/>
      <c r="FTX2" s="74"/>
      <c r="FTY2" s="74"/>
      <c r="FTZ2" s="74"/>
      <c r="FUA2" s="74"/>
      <c r="FUB2" s="74"/>
      <c r="FUC2" s="74"/>
      <c r="FUD2" s="74"/>
      <c r="FUE2" s="74"/>
      <c r="FUF2" s="74"/>
      <c r="FUG2" s="74"/>
      <c r="FUH2" s="74"/>
      <c r="FUI2" s="74"/>
      <c r="FUJ2" s="74"/>
      <c r="FUK2" s="74"/>
      <c r="FUL2" s="74"/>
      <c r="FUM2" s="74"/>
      <c r="FUN2" s="74"/>
      <c r="FUO2" s="74"/>
      <c r="FUP2" s="74"/>
      <c r="FUQ2" s="74"/>
      <c r="FUR2" s="74"/>
      <c r="FUS2" s="74"/>
      <c r="FUT2" s="74"/>
      <c r="FUU2" s="74"/>
      <c r="FUV2" s="74"/>
      <c r="FUW2" s="74"/>
      <c r="FUX2" s="74"/>
      <c r="FUY2" s="74"/>
      <c r="FUZ2" s="74"/>
      <c r="FVA2" s="74"/>
      <c r="FVB2" s="74"/>
      <c r="FVC2" s="74"/>
      <c r="FVD2" s="74"/>
      <c r="FVE2" s="74"/>
      <c r="FVF2" s="74"/>
      <c r="FVG2" s="74"/>
      <c r="FVH2" s="74"/>
      <c r="FVI2" s="74"/>
      <c r="FVJ2" s="74"/>
      <c r="FVK2" s="74"/>
      <c r="FVL2" s="74"/>
      <c r="FVM2" s="74"/>
      <c r="FVN2" s="74"/>
      <c r="FVO2" s="74"/>
      <c r="FVP2" s="74"/>
      <c r="FVQ2" s="74"/>
      <c r="FVR2" s="74"/>
      <c r="FVS2" s="74"/>
      <c r="FVT2" s="74"/>
      <c r="FVU2" s="74"/>
      <c r="FVV2" s="74"/>
      <c r="FVW2" s="74"/>
      <c r="FVX2" s="74"/>
      <c r="FVY2" s="74"/>
      <c r="FVZ2" s="74"/>
      <c r="FWA2" s="74"/>
      <c r="FWB2" s="74"/>
      <c r="FWC2" s="74"/>
      <c r="FWD2" s="74"/>
      <c r="FWE2" s="74"/>
      <c r="FWF2" s="74"/>
      <c r="FWG2" s="74"/>
      <c r="FWH2" s="74"/>
      <c r="FWI2" s="74"/>
      <c r="FWJ2" s="74"/>
      <c r="FWK2" s="74"/>
      <c r="FWL2" s="74"/>
      <c r="FWM2" s="74"/>
      <c r="FWN2" s="74"/>
      <c r="FWO2" s="74"/>
      <c r="FWP2" s="74"/>
      <c r="FWQ2" s="74"/>
      <c r="FWR2" s="74"/>
      <c r="FWS2" s="74"/>
      <c r="FWT2" s="74"/>
      <c r="FWU2" s="74"/>
      <c r="FWV2" s="74"/>
      <c r="FWW2" s="74"/>
      <c r="FWX2" s="74"/>
      <c r="FWY2" s="74"/>
      <c r="FWZ2" s="74"/>
      <c r="FXA2" s="74"/>
      <c r="FXB2" s="74"/>
      <c r="FXC2" s="74"/>
      <c r="FXD2" s="74"/>
      <c r="FXE2" s="74"/>
      <c r="FXF2" s="74"/>
      <c r="FXG2" s="74"/>
      <c r="FXH2" s="74"/>
      <c r="FXI2" s="74"/>
      <c r="FXJ2" s="74"/>
      <c r="FXK2" s="74"/>
      <c r="FXL2" s="74"/>
      <c r="FXM2" s="74"/>
      <c r="FXN2" s="74"/>
      <c r="FXO2" s="74"/>
      <c r="FXP2" s="74"/>
      <c r="FXQ2" s="74"/>
      <c r="FXR2" s="74"/>
      <c r="FXS2" s="74"/>
      <c r="FXT2" s="74"/>
      <c r="FXU2" s="74"/>
      <c r="FXV2" s="74"/>
      <c r="FXW2" s="74"/>
      <c r="FXX2" s="74"/>
      <c r="FXY2" s="74"/>
      <c r="FXZ2" s="74"/>
      <c r="FYA2" s="74"/>
      <c r="FYB2" s="74"/>
      <c r="FYC2" s="74"/>
      <c r="FYD2" s="74"/>
      <c r="FYE2" s="74"/>
      <c r="FYF2" s="74"/>
      <c r="FYG2" s="74"/>
      <c r="FYH2" s="74"/>
      <c r="FYI2" s="74"/>
      <c r="FYJ2" s="74"/>
      <c r="FYK2" s="74"/>
      <c r="FYL2" s="74"/>
      <c r="FYM2" s="74"/>
      <c r="FYN2" s="74"/>
      <c r="FYO2" s="74"/>
      <c r="FYP2" s="74"/>
      <c r="FYQ2" s="74"/>
      <c r="FYR2" s="74"/>
      <c r="FYS2" s="74"/>
      <c r="FYT2" s="74"/>
      <c r="FYU2" s="74"/>
      <c r="FYV2" s="74"/>
      <c r="FYW2" s="74"/>
      <c r="FYX2" s="74"/>
      <c r="FYY2" s="74"/>
      <c r="FYZ2" s="74"/>
      <c r="FZA2" s="74"/>
      <c r="FZB2" s="74"/>
      <c r="FZC2" s="74"/>
      <c r="FZD2" s="74"/>
      <c r="FZE2" s="74"/>
      <c r="FZF2" s="74"/>
      <c r="FZG2" s="74"/>
      <c r="FZH2" s="74"/>
      <c r="FZI2" s="74"/>
      <c r="FZJ2" s="74"/>
      <c r="FZK2" s="74"/>
      <c r="FZL2" s="74"/>
      <c r="FZM2" s="74"/>
      <c r="FZN2" s="74"/>
      <c r="FZO2" s="74"/>
      <c r="FZP2" s="74"/>
      <c r="FZQ2" s="74"/>
      <c r="FZR2" s="74"/>
      <c r="FZS2" s="74"/>
      <c r="FZT2" s="74"/>
      <c r="FZU2" s="74"/>
      <c r="FZV2" s="74"/>
      <c r="FZW2" s="74"/>
      <c r="FZX2" s="74"/>
      <c r="FZY2" s="74"/>
      <c r="FZZ2" s="74"/>
      <c r="GAA2" s="74"/>
      <c r="GAB2" s="74"/>
      <c r="GAC2" s="74"/>
      <c r="GAD2" s="74"/>
      <c r="GAE2" s="74"/>
      <c r="GAF2" s="74"/>
      <c r="GAG2" s="74"/>
      <c r="GAH2" s="74"/>
      <c r="GAI2" s="74"/>
      <c r="GAJ2" s="74"/>
      <c r="GAK2" s="74"/>
      <c r="GAL2" s="74"/>
      <c r="GAM2" s="74"/>
      <c r="GAN2" s="74"/>
      <c r="GAO2" s="74"/>
      <c r="GAP2" s="74"/>
      <c r="GAQ2" s="74"/>
      <c r="GAR2" s="74"/>
      <c r="GAS2" s="74"/>
      <c r="GAT2" s="74"/>
      <c r="GAU2" s="74"/>
      <c r="GAV2" s="74"/>
      <c r="GAW2" s="74"/>
      <c r="GAX2" s="74"/>
      <c r="GAY2" s="74"/>
      <c r="GAZ2" s="74"/>
      <c r="GBA2" s="74"/>
      <c r="GBB2" s="74"/>
      <c r="GBC2" s="74"/>
      <c r="GBD2" s="74"/>
      <c r="GBE2" s="74"/>
      <c r="GBF2" s="74"/>
      <c r="GBG2" s="74"/>
      <c r="GBH2" s="74"/>
      <c r="GBI2" s="74"/>
      <c r="GBJ2" s="74"/>
      <c r="GBK2" s="74"/>
      <c r="GBL2" s="74"/>
      <c r="GBM2" s="74"/>
      <c r="GBN2" s="74"/>
      <c r="GBO2" s="74"/>
      <c r="GBP2" s="74"/>
      <c r="GBQ2" s="74"/>
      <c r="GBR2" s="74"/>
      <c r="GBS2" s="74"/>
      <c r="GBT2" s="74"/>
      <c r="GBU2" s="74"/>
      <c r="GBV2" s="74"/>
      <c r="GBW2" s="74"/>
      <c r="GBX2" s="74"/>
      <c r="GBY2" s="74"/>
      <c r="GBZ2" s="74"/>
      <c r="GCA2" s="74"/>
      <c r="GCB2" s="74"/>
      <c r="GCC2" s="74"/>
      <c r="GCD2" s="74"/>
      <c r="GCE2" s="74"/>
      <c r="GCF2" s="74"/>
      <c r="GCG2" s="74"/>
      <c r="GCH2" s="74"/>
      <c r="GCI2" s="74"/>
      <c r="GCJ2" s="74"/>
      <c r="GCK2" s="74"/>
      <c r="GCL2" s="74"/>
      <c r="GCM2" s="74"/>
      <c r="GCN2" s="74"/>
      <c r="GCO2" s="74"/>
      <c r="GCP2" s="74"/>
      <c r="GCQ2" s="74"/>
      <c r="GCR2" s="74"/>
      <c r="GCS2" s="74"/>
      <c r="GCT2" s="74"/>
      <c r="GCU2" s="74"/>
      <c r="GCV2" s="74"/>
      <c r="GCW2" s="74"/>
      <c r="GCX2" s="74"/>
      <c r="GCY2" s="74"/>
      <c r="GCZ2" s="74"/>
      <c r="GDA2" s="74"/>
      <c r="GDB2" s="74"/>
      <c r="GDC2" s="74"/>
      <c r="GDD2" s="74"/>
      <c r="GDE2" s="74"/>
      <c r="GDF2" s="74"/>
      <c r="GDG2" s="74"/>
      <c r="GDH2" s="74"/>
      <c r="GDI2" s="74"/>
      <c r="GDJ2" s="74"/>
      <c r="GDK2" s="74"/>
      <c r="GDL2" s="74"/>
      <c r="GDM2" s="74"/>
      <c r="GDN2" s="74"/>
      <c r="GDO2" s="74"/>
      <c r="GDP2" s="74"/>
      <c r="GDQ2" s="74"/>
      <c r="GDR2" s="74"/>
      <c r="GDS2" s="74"/>
      <c r="GDT2" s="74"/>
      <c r="GDU2" s="74"/>
      <c r="GDV2" s="74"/>
      <c r="GDW2" s="74"/>
      <c r="GDX2" s="74"/>
      <c r="GDY2" s="74"/>
      <c r="GDZ2" s="74"/>
      <c r="GEA2" s="74"/>
      <c r="GEB2" s="74"/>
      <c r="GEC2" s="74"/>
      <c r="GED2" s="74"/>
      <c r="GEE2" s="74"/>
      <c r="GEF2" s="74"/>
      <c r="GEG2" s="74"/>
      <c r="GEH2" s="74"/>
      <c r="GEI2" s="74"/>
      <c r="GEJ2" s="74"/>
      <c r="GEK2" s="74"/>
      <c r="GEL2" s="74"/>
      <c r="GEM2" s="74"/>
      <c r="GEN2" s="74"/>
      <c r="GEO2" s="74"/>
      <c r="GEP2" s="74"/>
      <c r="GEQ2" s="74"/>
      <c r="GER2" s="74"/>
      <c r="GES2" s="74"/>
      <c r="GET2" s="74"/>
      <c r="GEU2" s="74"/>
      <c r="GEV2" s="74"/>
      <c r="GEW2" s="74"/>
      <c r="GEX2" s="74"/>
      <c r="GEY2" s="74"/>
      <c r="GEZ2" s="74"/>
      <c r="GFA2" s="74"/>
      <c r="GFB2" s="74"/>
      <c r="GFC2" s="74"/>
      <c r="GFD2" s="74"/>
      <c r="GFE2" s="74"/>
      <c r="GFF2" s="74"/>
      <c r="GFG2" s="74"/>
      <c r="GFH2" s="74"/>
      <c r="GFI2" s="74"/>
      <c r="GFJ2" s="74"/>
      <c r="GFK2" s="74"/>
      <c r="GFL2" s="74"/>
      <c r="GFM2" s="74"/>
      <c r="GFN2" s="74"/>
      <c r="GFO2" s="74"/>
      <c r="GFP2" s="74"/>
      <c r="GFQ2" s="74"/>
      <c r="GFR2" s="74"/>
      <c r="GFS2" s="74"/>
      <c r="GFT2" s="74"/>
      <c r="GFU2" s="74"/>
      <c r="GFV2" s="74"/>
      <c r="GFW2" s="74"/>
      <c r="GFX2" s="74"/>
      <c r="GFY2" s="74"/>
      <c r="GFZ2" s="74"/>
      <c r="GGA2" s="74"/>
      <c r="GGB2" s="74"/>
      <c r="GGC2" s="74"/>
      <c r="GGD2" s="74"/>
      <c r="GGE2" s="74"/>
      <c r="GGF2" s="74"/>
      <c r="GGG2" s="74"/>
      <c r="GGH2" s="74"/>
      <c r="GGI2" s="74"/>
      <c r="GGJ2" s="74"/>
      <c r="GGK2" s="74"/>
      <c r="GGL2" s="74"/>
      <c r="GGM2" s="74"/>
      <c r="GGN2" s="74"/>
      <c r="GGO2" s="74"/>
      <c r="GGP2" s="74"/>
      <c r="GGQ2" s="74"/>
      <c r="GGR2" s="74"/>
      <c r="GGS2" s="74"/>
      <c r="GGT2" s="74"/>
      <c r="GGU2" s="74"/>
      <c r="GGV2" s="74"/>
      <c r="GGW2" s="74"/>
      <c r="GGX2" s="74"/>
      <c r="GGY2" s="74"/>
      <c r="GGZ2" s="74"/>
      <c r="GHA2" s="74"/>
      <c r="GHB2" s="74"/>
      <c r="GHC2" s="74"/>
      <c r="GHD2" s="74"/>
      <c r="GHE2" s="74"/>
      <c r="GHF2" s="74"/>
      <c r="GHG2" s="74"/>
      <c r="GHH2" s="74"/>
      <c r="GHI2" s="74"/>
      <c r="GHJ2" s="74"/>
      <c r="GHK2" s="74"/>
      <c r="GHL2" s="74"/>
      <c r="GHM2" s="74"/>
      <c r="GHN2" s="74"/>
      <c r="GHO2" s="74"/>
      <c r="GHP2" s="74"/>
      <c r="GHQ2" s="74"/>
      <c r="GHR2" s="74"/>
      <c r="GHS2" s="74"/>
      <c r="GHT2" s="74"/>
      <c r="GHU2" s="74"/>
      <c r="GHV2" s="74"/>
      <c r="GHW2" s="74"/>
      <c r="GHX2" s="74"/>
      <c r="GHY2" s="74"/>
      <c r="GHZ2" s="74"/>
      <c r="GIA2" s="74"/>
      <c r="GIB2" s="74"/>
      <c r="GIC2" s="74"/>
      <c r="GID2" s="74"/>
      <c r="GIE2" s="74"/>
      <c r="GIF2" s="74"/>
      <c r="GIG2" s="74"/>
      <c r="GIH2" s="74"/>
      <c r="GII2" s="74"/>
      <c r="GIJ2" s="74"/>
      <c r="GIK2" s="74"/>
      <c r="GIL2" s="74"/>
      <c r="GIM2" s="74"/>
      <c r="GIN2" s="74"/>
      <c r="GIO2" s="74"/>
      <c r="GIP2" s="74"/>
      <c r="GIQ2" s="74"/>
      <c r="GIR2" s="74"/>
      <c r="GIS2" s="74"/>
      <c r="GIT2" s="74"/>
      <c r="GIU2" s="74"/>
      <c r="GIV2" s="74"/>
      <c r="GIW2" s="74"/>
      <c r="GIX2" s="74"/>
      <c r="GIY2" s="74"/>
      <c r="GIZ2" s="74"/>
      <c r="GJA2" s="74"/>
      <c r="GJB2" s="74"/>
      <c r="GJC2" s="74"/>
      <c r="GJD2" s="74"/>
      <c r="GJE2" s="74"/>
      <c r="GJF2" s="74"/>
      <c r="GJG2" s="74"/>
      <c r="GJH2" s="74"/>
      <c r="GJI2" s="74"/>
      <c r="GJJ2" s="74"/>
      <c r="GJK2" s="74"/>
      <c r="GJL2" s="74"/>
      <c r="GJM2" s="74"/>
      <c r="GJN2" s="74"/>
      <c r="GJO2" s="74"/>
      <c r="GJP2" s="74"/>
      <c r="GJQ2" s="74"/>
      <c r="GJR2" s="74"/>
      <c r="GJS2" s="74"/>
      <c r="GJT2" s="74"/>
      <c r="GJU2" s="74"/>
      <c r="GJV2" s="74"/>
      <c r="GJW2" s="74"/>
      <c r="GJX2" s="74"/>
      <c r="GJY2" s="74"/>
      <c r="GJZ2" s="74"/>
      <c r="GKA2" s="74"/>
      <c r="GKB2" s="74"/>
      <c r="GKC2" s="74"/>
      <c r="GKD2" s="74"/>
      <c r="GKE2" s="74"/>
      <c r="GKF2" s="74"/>
      <c r="GKG2" s="74"/>
      <c r="GKH2" s="74"/>
      <c r="GKI2" s="74"/>
      <c r="GKJ2" s="74"/>
      <c r="GKK2" s="74"/>
      <c r="GKL2" s="74"/>
      <c r="GKM2" s="74"/>
      <c r="GKN2" s="74"/>
      <c r="GKO2" s="74"/>
      <c r="GKP2" s="74"/>
      <c r="GKQ2" s="74"/>
      <c r="GKR2" s="74"/>
      <c r="GKS2" s="74"/>
      <c r="GKT2" s="74"/>
      <c r="GKU2" s="74"/>
      <c r="GKV2" s="74"/>
      <c r="GKW2" s="74"/>
      <c r="GKX2" s="74"/>
      <c r="GKY2" s="74"/>
      <c r="GKZ2" s="74"/>
      <c r="GLA2" s="74"/>
      <c r="GLB2" s="74"/>
      <c r="GLC2" s="74"/>
      <c r="GLD2" s="74"/>
      <c r="GLE2" s="74"/>
      <c r="GLF2" s="74"/>
      <c r="GLG2" s="74"/>
      <c r="GLH2" s="74"/>
      <c r="GLI2" s="74"/>
      <c r="GLJ2" s="74"/>
      <c r="GLK2" s="74"/>
      <c r="GLL2" s="74"/>
      <c r="GLM2" s="74"/>
      <c r="GLN2" s="74"/>
      <c r="GLO2" s="74"/>
      <c r="GLP2" s="74"/>
      <c r="GLQ2" s="74"/>
      <c r="GLR2" s="74"/>
      <c r="GLS2" s="74"/>
      <c r="GLT2" s="74"/>
      <c r="GLU2" s="74"/>
      <c r="GLV2" s="74"/>
      <c r="GLW2" s="74"/>
      <c r="GLX2" s="74"/>
      <c r="GLY2" s="74"/>
      <c r="GLZ2" s="74"/>
      <c r="GMA2" s="74"/>
      <c r="GMB2" s="74"/>
      <c r="GMC2" s="74"/>
      <c r="GMD2" s="74"/>
      <c r="GME2" s="74"/>
      <c r="GMF2" s="74"/>
      <c r="GMG2" s="74"/>
      <c r="GMH2" s="74"/>
      <c r="GMI2" s="74"/>
      <c r="GMJ2" s="74"/>
      <c r="GMK2" s="74"/>
      <c r="GML2" s="74"/>
      <c r="GMM2" s="74"/>
      <c r="GMN2" s="74"/>
      <c r="GMO2" s="74"/>
      <c r="GMP2" s="74"/>
      <c r="GMQ2" s="74"/>
      <c r="GMR2" s="74"/>
      <c r="GMS2" s="74"/>
      <c r="GMT2" s="74"/>
      <c r="GMU2" s="74"/>
      <c r="GMV2" s="74"/>
      <c r="GMW2" s="74"/>
      <c r="GMX2" s="74"/>
      <c r="GMY2" s="74"/>
      <c r="GMZ2" s="74"/>
      <c r="GNA2" s="74"/>
      <c r="GNB2" s="74"/>
      <c r="GNC2" s="74"/>
      <c r="GND2" s="74"/>
      <c r="GNE2" s="74"/>
      <c r="GNF2" s="74"/>
      <c r="GNG2" s="74"/>
      <c r="GNH2" s="74"/>
      <c r="GNI2" s="74"/>
      <c r="GNJ2" s="74"/>
      <c r="GNK2" s="74"/>
      <c r="GNL2" s="74"/>
      <c r="GNM2" s="74"/>
      <c r="GNN2" s="74"/>
      <c r="GNO2" s="74"/>
      <c r="GNP2" s="74"/>
      <c r="GNQ2" s="74"/>
      <c r="GNR2" s="74"/>
      <c r="GNS2" s="74"/>
      <c r="GNT2" s="74"/>
      <c r="GNU2" s="74"/>
      <c r="GNV2" s="74"/>
      <c r="GNW2" s="74"/>
      <c r="GNX2" s="74"/>
      <c r="GNY2" s="74"/>
      <c r="GNZ2" s="74"/>
      <c r="GOA2" s="74"/>
      <c r="GOB2" s="74"/>
      <c r="GOC2" s="74"/>
      <c r="GOD2" s="74"/>
      <c r="GOE2" s="74"/>
      <c r="GOF2" s="74"/>
      <c r="GOG2" s="74"/>
      <c r="GOH2" s="74"/>
      <c r="GOI2" s="74"/>
      <c r="GOJ2" s="74"/>
      <c r="GOK2" s="74"/>
      <c r="GOL2" s="74"/>
      <c r="GOM2" s="74"/>
      <c r="GON2" s="74"/>
      <c r="GOO2" s="74"/>
      <c r="GOP2" s="74"/>
      <c r="GOQ2" s="74"/>
      <c r="GOR2" s="74"/>
      <c r="GOS2" s="74"/>
      <c r="GOT2" s="74"/>
      <c r="GOU2" s="74"/>
      <c r="GOV2" s="74"/>
      <c r="GOW2" s="74"/>
      <c r="GOX2" s="74"/>
      <c r="GOY2" s="74"/>
      <c r="GOZ2" s="74"/>
      <c r="GPA2" s="74"/>
      <c r="GPB2" s="74"/>
      <c r="GPC2" s="74"/>
      <c r="GPD2" s="74"/>
      <c r="GPE2" s="74"/>
      <c r="GPF2" s="74"/>
      <c r="GPG2" s="74"/>
      <c r="GPH2" s="74"/>
      <c r="GPI2" s="74"/>
      <c r="GPJ2" s="74"/>
      <c r="GPK2" s="74"/>
      <c r="GPL2" s="74"/>
      <c r="GPM2" s="74"/>
      <c r="GPN2" s="74"/>
      <c r="GPO2" s="74"/>
      <c r="GPP2" s="74"/>
      <c r="GPQ2" s="74"/>
      <c r="GPR2" s="74"/>
      <c r="GPS2" s="74"/>
      <c r="GPT2" s="74"/>
      <c r="GPU2" s="74"/>
      <c r="GPV2" s="74"/>
      <c r="GPW2" s="74"/>
      <c r="GPX2" s="74"/>
      <c r="GPY2" s="74"/>
      <c r="GPZ2" s="74"/>
      <c r="GQA2" s="74"/>
      <c r="GQB2" s="74"/>
      <c r="GQC2" s="74"/>
      <c r="GQD2" s="74"/>
      <c r="GQE2" s="74"/>
      <c r="GQF2" s="74"/>
      <c r="GQG2" s="74"/>
      <c r="GQH2" s="74"/>
      <c r="GQI2" s="74"/>
      <c r="GQJ2" s="74"/>
      <c r="GQK2" s="74"/>
      <c r="GQL2" s="74"/>
      <c r="GQM2" s="74"/>
      <c r="GQN2" s="74"/>
      <c r="GQO2" s="74"/>
      <c r="GQP2" s="74"/>
      <c r="GQQ2" s="74"/>
      <c r="GQR2" s="74"/>
      <c r="GQS2" s="74"/>
      <c r="GQT2" s="74"/>
      <c r="GQU2" s="74"/>
      <c r="GQV2" s="74"/>
      <c r="GQW2" s="74"/>
      <c r="GQX2" s="74"/>
      <c r="GQY2" s="74"/>
      <c r="GQZ2" s="74"/>
      <c r="GRA2" s="74"/>
      <c r="GRB2" s="74"/>
      <c r="GRC2" s="74"/>
      <c r="GRD2" s="74"/>
      <c r="GRE2" s="74"/>
      <c r="GRF2" s="74"/>
      <c r="GRG2" s="74"/>
      <c r="GRH2" s="74"/>
      <c r="GRI2" s="74"/>
      <c r="GRJ2" s="74"/>
      <c r="GRK2" s="74"/>
      <c r="GRL2" s="74"/>
      <c r="GRM2" s="74"/>
      <c r="GRN2" s="74"/>
      <c r="GRO2" s="74"/>
      <c r="GRP2" s="74"/>
      <c r="GRQ2" s="74"/>
      <c r="GRR2" s="74"/>
      <c r="GRS2" s="74"/>
      <c r="GRT2" s="74"/>
      <c r="GRU2" s="74"/>
      <c r="GRV2" s="74"/>
      <c r="GRW2" s="74"/>
      <c r="GRX2" s="74"/>
      <c r="GRY2" s="74"/>
      <c r="GRZ2" s="74"/>
      <c r="GSA2" s="74"/>
      <c r="GSB2" s="74"/>
      <c r="GSC2" s="74"/>
      <c r="GSD2" s="74"/>
      <c r="GSE2" s="74"/>
      <c r="GSF2" s="74"/>
      <c r="GSG2" s="74"/>
      <c r="GSH2" s="74"/>
      <c r="GSI2" s="74"/>
      <c r="GSJ2" s="74"/>
      <c r="GSK2" s="74"/>
      <c r="GSL2" s="74"/>
      <c r="GSM2" s="74"/>
      <c r="GSN2" s="74"/>
      <c r="GSO2" s="74"/>
      <c r="GSP2" s="74"/>
      <c r="GSQ2" s="74"/>
      <c r="GSR2" s="74"/>
      <c r="GSS2" s="74"/>
      <c r="GST2" s="74"/>
      <c r="GSU2" s="74"/>
      <c r="GSV2" s="74"/>
      <c r="GSW2" s="74"/>
      <c r="GSX2" s="74"/>
      <c r="GSY2" s="74"/>
      <c r="GSZ2" s="74"/>
      <c r="GTA2" s="74"/>
      <c r="GTB2" s="74"/>
      <c r="GTC2" s="74"/>
      <c r="GTD2" s="74"/>
      <c r="GTE2" s="74"/>
      <c r="GTF2" s="74"/>
      <c r="GTG2" s="74"/>
      <c r="GTH2" s="74"/>
      <c r="GTI2" s="74"/>
      <c r="GTJ2" s="74"/>
      <c r="GTK2" s="74"/>
      <c r="GTL2" s="74"/>
      <c r="GTM2" s="74"/>
      <c r="GTN2" s="74"/>
      <c r="GTO2" s="74"/>
      <c r="GTP2" s="74"/>
      <c r="GTQ2" s="74"/>
      <c r="GTR2" s="74"/>
      <c r="GTS2" s="74"/>
      <c r="GTT2" s="74"/>
      <c r="GTU2" s="74"/>
      <c r="GTV2" s="74"/>
      <c r="GTW2" s="74"/>
      <c r="GTX2" s="74"/>
      <c r="GTY2" s="74"/>
      <c r="GTZ2" s="74"/>
      <c r="GUA2" s="74"/>
      <c r="GUB2" s="74"/>
      <c r="GUC2" s="74"/>
      <c r="GUD2" s="74"/>
      <c r="GUE2" s="74"/>
      <c r="GUF2" s="74"/>
      <c r="GUG2" s="74"/>
      <c r="GUH2" s="74"/>
      <c r="GUI2" s="74"/>
      <c r="GUJ2" s="74"/>
      <c r="GUK2" s="74"/>
      <c r="GUL2" s="74"/>
      <c r="GUM2" s="74"/>
      <c r="GUN2" s="74"/>
      <c r="GUO2" s="74"/>
      <c r="GUP2" s="74"/>
      <c r="GUQ2" s="74"/>
      <c r="GUR2" s="74"/>
      <c r="GUS2" s="74"/>
      <c r="GUT2" s="74"/>
      <c r="GUU2" s="74"/>
      <c r="GUV2" s="74"/>
      <c r="GUW2" s="74"/>
      <c r="GUX2" s="74"/>
      <c r="GUY2" s="74"/>
      <c r="GUZ2" s="74"/>
      <c r="GVA2" s="74"/>
      <c r="GVB2" s="74"/>
      <c r="GVC2" s="74"/>
      <c r="GVD2" s="74"/>
      <c r="GVE2" s="74"/>
      <c r="GVF2" s="74"/>
      <c r="GVG2" s="74"/>
      <c r="GVH2" s="74"/>
      <c r="GVI2" s="74"/>
      <c r="GVJ2" s="74"/>
      <c r="GVK2" s="74"/>
      <c r="GVL2" s="74"/>
      <c r="GVM2" s="74"/>
      <c r="GVN2" s="74"/>
      <c r="GVO2" s="74"/>
      <c r="GVP2" s="74"/>
      <c r="GVQ2" s="74"/>
      <c r="GVR2" s="74"/>
      <c r="GVS2" s="74"/>
      <c r="GVT2" s="74"/>
      <c r="GVU2" s="74"/>
      <c r="GVV2" s="74"/>
      <c r="GVW2" s="74"/>
      <c r="GVX2" s="74"/>
      <c r="GVY2" s="74"/>
      <c r="GVZ2" s="74"/>
      <c r="GWA2" s="74"/>
      <c r="GWB2" s="74"/>
      <c r="GWC2" s="74"/>
      <c r="GWD2" s="74"/>
      <c r="GWE2" s="74"/>
      <c r="GWF2" s="74"/>
      <c r="GWG2" s="74"/>
      <c r="GWH2" s="74"/>
      <c r="GWI2" s="74"/>
      <c r="GWJ2" s="74"/>
      <c r="GWK2" s="74"/>
      <c r="GWL2" s="74"/>
      <c r="GWM2" s="74"/>
      <c r="GWN2" s="74"/>
      <c r="GWO2" s="74"/>
      <c r="GWP2" s="74"/>
      <c r="GWQ2" s="74"/>
      <c r="GWR2" s="74"/>
      <c r="GWS2" s="74"/>
      <c r="GWT2" s="74"/>
      <c r="GWU2" s="74"/>
      <c r="GWV2" s="74"/>
      <c r="GWW2" s="74"/>
      <c r="GWX2" s="74"/>
      <c r="GWY2" s="74"/>
      <c r="GWZ2" s="74"/>
      <c r="GXA2" s="74"/>
      <c r="GXB2" s="74"/>
      <c r="GXC2" s="74"/>
      <c r="GXD2" s="74"/>
      <c r="GXE2" s="74"/>
      <c r="GXF2" s="74"/>
      <c r="GXG2" s="74"/>
      <c r="GXH2" s="74"/>
      <c r="GXI2" s="74"/>
      <c r="GXJ2" s="74"/>
      <c r="GXK2" s="74"/>
      <c r="GXL2" s="74"/>
      <c r="GXM2" s="74"/>
      <c r="GXN2" s="74"/>
      <c r="GXO2" s="74"/>
      <c r="GXP2" s="74"/>
      <c r="GXQ2" s="74"/>
      <c r="GXR2" s="74"/>
      <c r="GXS2" s="74"/>
      <c r="GXT2" s="74"/>
      <c r="GXU2" s="74"/>
      <c r="GXV2" s="74"/>
      <c r="GXW2" s="74"/>
      <c r="GXX2" s="74"/>
      <c r="GXY2" s="74"/>
      <c r="GXZ2" s="74"/>
      <c r="GYA2" s="74"/>
      <c r="GYB2" s="74"/>
      <c r="GYC2" s="74"/>
      <c r="GYD2" s="74"/>
      <c r="GYE2" s="74"/>
      <c r="GYF2" s="74"/>
      <c r="GYG2" s="74"/>
      <c r="GYH2" s="74"/>
      <c r="GYI2" s="74"/>
      <c r="GYJ2" s="74"/>
      <c r="GYK2" s="74"/>
      <c r="GYL2" s="74"/>
      <c r="GYM2" s="74"/>
      <c r="GYN2" s="74"/>
      <c r="GYO2" s="74"/>
      <c r="GYP2" s="74"/>
      <c r="GYQ2" s="74"/>
      <c r="GYR2" s="74"/>
      <c r="GYS2" s="74"/>
      <c r="GYT2" s="74"/>
      <c r="GYU2" s="74"/>
      <c r="GYV2" s="74"/>
      <c r="GYW2" s="74"/>
      <c r="GYX2" s="74"/>
      <c r="GYY2" s="74"/>
      <c r="GYZ2" s="74"/>
      <c r="GZA2" s="74"/>
      <c r="GZB2" s="74"/>
      <c r="GZC2" s="74"/>
      <c r="GZD2" s="74"/>
      <c r="GZE2" s="74"/>
      <c r="GZF2" s="74"/>
      <c r="GZG2" s="74"/>
      <c r="GZH2" s="74"/>
      <c r="GZI2" s="74"/>
      <c r="GZJ2" s="74"/>
      <c r="GZK2" s="74"/>
      <c r="GZL2" s="74"/>
      <c r="GZM2" s="74"/>
      <c r="GZN2" s="74"/>
      <c r="GZO2" s="74"/>
      <c r="GZP2" s="74"/>
      <c r="GZQ2" s="74"/>
      <c r="GZR2" s="74"/>
      <c r="GZS2" s="74"/>
      <c r="GZT2" s="74"/>
      <c r="GZU2" s="74"/>
      <c r="GZV2" s="74"/>
      <c r="GZW2" s="74"/>
      <c r="GZX2" s="74"/>
      <c r="GZY2" s="74"/>
      <c r="GZZ2" s="74"/>
      <c r="HAA2" s="74"/>
      <c r="HAB2" s="74"/>
      <c r="HAC2" s="74"/>
      <c r="HAD2" s="74"/>
      <c r="HAE2" s="74"/>
      <c r="HAF2" s="74"/>
      <c r="HAG2" s="74"/>
      <c r="HAH2" s="74"/>
      <c r="HAI2" s="74"/>
      <c r="HAJ2" s="74"/>
      <c r="HAK2" s="74"/>
      <c r="HAL2" s="74"/>
      <c r="HAM2" s="74"/>
      <c r="HAN2" s="74"/>
      <c r="HAO2" s="74"/>
      <c r="HAP2" s="74"/>
      <c r="HAQ2" s="74"/>
      <c r="HAR2" s="74"/>
      <c r="HAS2" s="74"/>
      <c r="HAT2" s="74"/>
      <c r="HAU2" s="74"/>
      <c r="HAV2" s="74"/>
      <c r="HAW2" s="74"/>
      <c r="HAX2" s="74"/>
      <c r="HAY2" s="74"/>
      <c r="HAZ2" s="74"/>
      <c r="HBA2" s="74"/>
      <c r="HBB2" s="74"/>
      <c r="HBC2" s="74"/>
      <c r="HBD2" s="74"/>
      <c r="HBE2" s="74"/>
      <c r="HBF2" s="74"/>
      <c r="HBG2" s="74"/>
      <c r="HBH2" s="74"/>
      <c r="HBI2" s="74"/>
      <c r="HBJ2" s="74"/>
      <c r="HBK2" s="74"/>
      <c r="HBL2" s="74"/>
      <c r="HBM2" s="74"/>
      <c r="HBN2" s="74"/>
      <c r="HBO2" s="74"/>
      <c r="HBP2" s="74"/>
      <c r="HBQ2" s="74"/>
      <c r="HBR2" s="74"/>
      <c r="HBS2" s="74"/>
      <c r="HBT2" s="74"/>
      <c r="HBU2" s="74"/>
      <c r="HBV2" s="74"/>
      <c r="HBW2" s="74"/>
      <c r="HBX2" s="74"/>
      <c r="HBY2" s="74"/>
      <c r="HBZ2" s="74"/>
      <c r="HCA2" s="74"/>
      <c r="HCB2" s="74"/>
      <c r="HCC2" s="74"/>
      <c r="HCD2" s="74"/>
      <c r="HCE2" s="74"/>
      <c r="HCF2" s="74"/>
      <c r="HCG2" s="74"/>
      <c r="HCH2" s="74"/>
      <c r="HCI2" s="74"/>
      <c r="HCJ2" s="74"/>
      <c r="HCK2" s="74"/>
      <c r="HCL2" s="74"/>
      <c r="HCM2" s="74"/>
      <c r="HCN2" s="74"/>
      <c r="HCO2" s="74"/>
      <c r="HCP2" s="74"/>
      <c r="HCQ2" s="74"/>
      <c r="HCR2" s="74"/>
      <c r="HCS2" s="74"/>
      <c r="HCT2" s="74"/>
      <c r="HCU2" s="74"/>
      <c r="HCV2" s="74"/>
      <c r="HCW2" s="74"/>
      <c r="HCX2" s="74"/>
      <c r="HCY2" s="74"/>
      <c r="HCZ2" s="74"/>
      <c r="HDA2" s="74"/>
      <c r="HDB2" s="74"/>
      <c r="HDC2" s="74"/>
      <c r="HDD2" s="74"/>
      <c r="HDE2" s="74"/>
      <c r="HDF2" s="74"/>
      <c r="HDG2" s="74"/>
      <c r="HDH2" s="74"/>
      <c r="HDI2" s="74"/>
      <c r="HDJ2" s="74"/>
      <c r="HDK2" s="74"/>
      <c r="HDL2" s="74"/>
      <c r="HDM2" s="74"/>
      <c r="HDN2" s="74"/>
      <c r="HDO2" s="74"/>
      <c r="HDP2" s="74"/>
      <c r="HDQ2" s="74"/>
      <c r="HDR2" s="74"/>
      <c r="HDS2" s="74"/>
      <c r="HDT2" s="74"/>
      <c r="HDU2" s="74"/>
      <c r="HDV2" s="74"/>
      <c r="HDW2" s="74"/>
      <c r="HDX2" s="74"/>
      <c r="HDY2" s="74"/>
      <c r="HDZ2" s="74"/>
      <c r="HEA2" s="74"/>
      <c r="HEB2" s="74"/>
      <c r="HEC2" s="74"/>
      <c r="HED2" s="74"/>
      <c r="HEE2" s="74"/>
      <c r="HEF2" s="74"/>
      <c r="HEG2" s="74"/>
      <c r="HEH2" s="74"/>
      <c r="HEI2" s="74"/>
      <c r="HEJ2" s="74"/>
      <c r="HEK2" s="74"/>
      <c r="HEL2" s="74"/>
      <c r="HEM2" s="74"/>
      <c r="HEN2" s="74"/>
      <c r="HEO2" s="74"/>
      <c r="HEP2" s="74"/>
      <c r="HEQ2" s="74"/>
      <c r="HER2" s="74"/>
      <c r="HES2" s="74"/>
      <c r="HET2" s="74"/>
      <c r="HEU2" s="74"/>
      <c r="HEV2" s="74"/>
      <c r="HEW2" s="74"/>
      <c r="HEX2" s="74"/>
      <c r="HEY2" s="74"/>
      <c r="HEZ2" s="74"/>
      <c r="HFA2" s="74"/>
      <c r="HFB2" s="74"/>
      <c r="HFC2" s="74"/>
      <c r="HFD2" s="74"/>
      <c r="HFE2" s="74"/>
      <c r="HFF2" s="74"/>
      <c r="HFG2" s="74"/>
      <c r="HFH2" s="74"/>
      <c r="HFI2" s="74"/>
      <c r="HFJ2" s="74"/>
      <c r="HFK2" s="74"/>
      <c r="HFL2" s="74"/>
      <c r="HFM2" s="74"/>
      <c r="HFN2" s="74"/>
      <c r="HFO2" s="74"/>
      <c r="HFP2" s="74"/>
      <c r="HFQ2" s="74"/>
      <c r="HFR2" s="74"/>
      <c r="HFS2" s="74"/>
      <c r="HFT2" s="74"/>
      <c r="HFU2" s="74"/>
      <c r="HFV2" s="74"/>
      <c r="HFW2" s="74"/>
      <c r="HFX2" s="74"/>
      <c r="HFY2" s="74"/>
      <c r="HFZ2" s="74"/>
      <c r="HGA2" s="74"/>
      <c r="HGB2" s="74"/>
      <c r="HGC2" s="74"/>
      <c r="HGD2" s="74"/>
      <c r="HGE2" s="74"/>
      <c r="HGF2" s="74"/>
      <c r="HGG2" s="74"/>
      <c r="HGH2" s="74"/>
      <c r="HGI2" s="74"/>
      <c r="HGJ2" s="74"/>
      <c r="HGK2" s="74"/>
      <c r="HGL2" s="74"/>
      <c r="HGM2" s="74"/>
      <c r="HGN2" s="74"/>
      <c r="HGO2" s="74"/>
      <c r="HGP2" s="74"/>
      <c r="HGQ2" s="74"/>
      <c r="HGR2" s="74"/>
      <c r="HGS2" s="74"/>
      <c r="HGT2" s="74"/>
      <c r="HGU2" s="74"/>
      <c r="HGV2" s="74"/>
      <c r="HGW2" s="74"/>
      <c r="HGX2" s="74"/>
      <c r="HGY2" s="74"/>
      <c r="HGZ2" s="74"/>
      <c r="HHA2" s="74"/>
      <c r="HHB2" s="74"/>
      <c r="HHC2" s="74"/>
      <c r="HHD2" s="74"/>
      <c r="HHE2" s="74"/>
      <c r="HHF2" s="74"/>
      <c r="HHG2" s="74"/>
      <c r="HHH2" s="74"/>
      <c r="HHI2" s="74"/>
      <c r="HHJ2" s="74"/>
      <c r="HHK2" s="74"/>
      <c r="HHL2" s="74"/>
      <c r="HHM2" s="74"/>
      <c r="HHN2" s="74"/>
      <c r="HHO2" s="74"/>
      <c r="HHP2" s="74"/>
      <c r="HHQ2" s="74"/>
      <c r="HHR2" s="74"/>
      <c r="HHS2" s="74"/>
      <c r="HHT2" s="74"/>
      <c r="HHU2" s="74"/>
      <c r="HHV2" s="74"/>
      <c r="HHW2" s="74"/>
      <c r="HHX2" s="74"/>
      <c r="HHY2" s="74"/>
      <c r="HHZ2" s="74"/>
      <c r="HIA2" s="74"/>
      <c r="HIB2" s="74"/>
      <c r="HIC2" s="74"/>
      <c r="HID2" s="74"/>
      <c r="HIE2" s="74"/>
      <c r="HIF2" s="74"/>
      <c r="HIG2" s="74"/>
      <c r="HIH2" s="74"/>
      <c r="HII2" s="74"/>
      <c r="HIJ2" s="74"/>
      <c r="HIK2" s="74"/>
      <c r="HIL2" s="74"/>
      <c r="HIM2" s="74"/>
      <c r="HIN2" s="74"/>
      <c r="HIO2" s="74"/>
      <c r="HIP2" s="74"/>
      <c r="HIQ2" s="74"/>
      <c r="HIR2" s="74"/>
      <c r="HIS2" s="74"/>
      <c r="HIT2" s="74"/>
      <c r="HIU2" s="74"/>
      <c r="HIV2" s="74"/>
      <c r="HIW2" s="74"/>
      <c r="HIX2" s="74"/>
      <c r="HIY2" s="74"/>
      <c r="HIZ2" s="74"/>
      <c r="HJA2" s="74"/>
      <c r="HJB2" s="74"/>
      <c r="HJC2" s="74"/>
      <c r="HJD2" s="74"/>
      <c r="HJE2" s="74"/>
      <c r="HJF2" s="74"/>
      <c r="HJG2" s="74"/>
      <c r="HJH2" s="74"/>
      <c r="HJI2" s="74"/>
      <c r="HJJ2" s="74"/>
      <c r="HJK2" s="74"/>
      <c r="HJL2" s="74"/>
      <c r="HJM2" s="74"/>
      <c r="HJN2" s="74"/>
      <c r="HJO2" s="74"/>
      <c r="HJP2" s="74"/>
      <c r="HJQ2" s="74"/>
      <c r="HJR2" s="74"/>
      <c r="HJS2" s="74"/>
      <c r="HJT2" s="74"/>
      <c r="HJU2" s="74"/>
      <c r="HJV2" s="74"/>
      <c r="HJW2" s="74"/>
      <c r="HJX2" s="74"/>
      <c r="HJY2" s="74"/>
      <c r="HJZ2" s="74"/>
      <c r="HKA2" s="74"/>
      <c r="HKB2" s="74"/>
      <c r="HKC2" s="74"/>
      <c r="HKD2" s="74"/>
      <c r="HKE2" s="74"/>
      <c r="HKF2" s="74"/>
      <c r="HKG2" s="74"/>
      <c r="HKH2" s="74"/>
      <c r="HKI2" s="74"/>
      <c r="HKJ2" s="74"/>
      <c r="HKK2" s="74"/>
      <c r="HKL2" s="74"/>
      <c r="HKM2" s="74"/>
      <c r="HKN2" s="74"/>
      <c r="HKO2" s="74"/>
      <c r="HKP2" s="74"/>
      <c r="HKQ2" s="74"/>
      <c r="HKR2" s="74"/>
      <c r="HKS2" s="74"/>
      <c r="HKT2" s="74"/>
      <c r="HKU2" s="74"/>
      <c r="HKV2" s="74"/>
      <c r="HKW2" s="74"/>
      <c r="HKX2" s="74"/>
      <c r="HKY2" s="74"/>
      <c r="HKZ2" s="74"/>
      <c r="HLA2" s="74"/>
      <c r="HLB2" s="74"/>
      <c r="HLC2" s="74"/>
      <c r="HLD2" s="74"/>
      <c r="HLE2" s="74"/>
      <c r="HLF2" s="74"/>
      <c r="HLG2" s="74"/>
      <c r="HLH2" s="74"/>
      <c r="HLI2" s="74"/>
      <c r="HLJ2" s="74"/>
      <c r="HLK2" s="74"/>
      <c r="HLL2" s="74"/>
      <c r="HLM2" s="74"/>
      <c r="HLN2" s="74"/>
      <c r="HLO2" s="74"/>
      <c r="HLP2" s="74"/>
      <c r="HLQ2" s="74"/>
      <c r="HLR2" s="74"/>
      <c r="HLS2" s="74"/>
      <c r="HLT2" s="74"/>
      <c r="HLU2" s="74"/>
      <c r="HLV2" s="74"/>
      <c r="HLW2" s="74"/>
      <c r="HLX2" s="74"/>
      <c r="HLY2" s="74"/>
      <c r="HLZ2" s="74"/>
      <c r="HMA2" s="74"/>
      <c r="HMB2" s="74"/>
      <c r="HMC2" s="74"/>
      <c r="HMD2" s="74"/>
      <c r="HME2" s="74"/>
      <c r="HMF2" s="74"/>
      <c r="HMG2" s="74"/>
      <c r="HMH2" s="74"/>
      <c r="HMI2" s="74"/>
      <c r="HMJ2" s="74"/>
      <c r="HMK2" s="74"/>
      <c r="HML2" s="74"/>
      <c r="HMM2" s="74"/>
      <c r="HMN2" s="74"/>
      <c r="HMO2" s="74"/>
      <c r="HMP2" s="74"/>
      <c r="HMQ2" s="74"/>
      <c r="HMR2" s="74"/>
      <c r="HMS2" s="74"/>
      <c r="HMT2" s="74"/>
      <c r="HMU2" s="74"/>
      <c r="HMV2" s="74"/>
      <c r="HMW2" s="74"/>
      <c r="HMX2" s="74"/>
      <c r="HMY2" s="74"/>
      <c r="HMZ2" s="74"/>
      <c r="HNA2" s="74"/>
      <c r="HNB2" s="74"/>
      <c r="HNC2" s="74"/>
      <c r="HND2" s="74"/>
      <c r="HNE2" s="74"/>
      <c r="HNF2" s="74"/>
      <c r="HNG2" s="74"/>
      <c r="HNH2" s="74"/>
      <c r="HNI2" s="74"/>
      <c r="HNJ2" s="74"/>
      <c r="HNK2" s="74"/>
      <c r="HNL2" s="74"/>
      <c r="HNM2" s="74"/>
      <c r="HNN2" s="74"/>
      <c r="HNO2" s="74"/>
      <c r="HNP2" s="74"/>
      <c r="HNQ2" s="74"/>
      <c r="HNR2" s="74"/>
      <c r="HNS2" s="74"/>
      <c r="HNT2" s="74"/>
      <c r="HNU2" s="74"/>
      <c r="HNV2" s="74"/>
      <c r="HNW2" s="74"/>
      <c r="HNX2" s="74"/>
      <c r="HNY2" s="74"/>
      <c r="HNZ2" s="74"/>
      <c r="HOA2" s="74"/>
      <c r="HOB2" s="74"/>
      <c r="HOC2" s="74"/>
      <c r="HOD2" s="74"/>
      <c r="HOE2" s="74"/>
      <c r="HOF2" s="74"/>
      <c r="HOG2" s="74"/>
      <c r="HOH2" s="74"/>
      <c r="HOI2" s="74"/>
      <c r="HOJ2" s="74"/>
      <c r="HOK2" s="74"/>
      <c r="HOL2" s="74"/>
      <c r="HOM2" s="74"/>
      <c r="HON2" s="74"/>
      <c r="HOO2" s="74"/>
      <c r="HOP2" s="74"/>
      <c r="HOQ2" s="74"/>
      <c r="HOR2" s="74"/>
      <c r="HOS2" s="74"/>
      <c r="HOT2" s="74"/>
      <c r="HOU2" s="74"/>
      <c r="HOV2" s="74"/>
      <c r="HOW2" s="74"/>
      <c r="HOX2" s="74"/>
      <c r="HOY2" s="74"/>
      <c r="HOZ2" s="74"/>
      <c r="HPA2" s="74"/>
      <c r="HPB2" s="74"/>
      <c r="HPC2" s="74"/>
      <c r="HPD2" s="74"/>
      <c r="HPE2" s="74"/>
      <c r="HPF2" s="74"/>
      <c r="HPG2" s="74"/>
      <c r="HPH2" s="74"/>
      <c r="HPI2" s="74"/>
      <c r="HPJ2" s="74"/>
      <c r="HPK2" s="74"/>
      <c r="HPL2" s="74"/>
      <c r="HPM2" s="74"/>
      <c r="HPN2" s="74"/>
      <c r="HPO2" s="74"/>
      <c r="HPP2" s="74"/>
      <c r="HPQ2" s="74"/>
      <c r="HPR2" s="74"/>
      <c r="HPS2" s="74"/>
      <c r="HPT2" s="74"/>
      <c r="HPU2" s="74"/>
      <c r="HPV2" s="74"/>
      <c r="HPW2" s="74"/>
      <c r="HPX2" s="74"/>
      <c r="HPY2" s="74"/>
      <c r="HPZ2" s="74"/>
      <c r="HQA2" s="74"/>
      <c r="HQB2" s="74"/>
      <c r="HQC2" s="74"/>
      <c r="HQD2" s="74"/>
      <c r="HQE2" s="74"/>
      <c r="HQF2" s="74"/>
      <c r="HQG2" s="74"/>
      <c r="HQH2" s="74"/>
      <c r="HQI2" s="74"/>
      <c r="HQJ2" s="74"/>
      <c r="HQK2" s="74"/>
      <c r="HQL2" s="74"/>
      <c r="HQM2" s="74"/>
      <c r="HQN2" s="74"/>
      <c r="HQO2" s="74"/>
      <c r="HQP2" s="74"/>
      <c r="HQQ2" s="74"/>
      <c r="HQR2" s="74"/>
      <c r="HQS2" s="74"/>
      <c r="HQT2" s="74"/>
      <c r="HQU2" s="74"/>
      <c r="HQV2" s="74"/>
      <c r="HQW2" s="74"/>
      <c r="HQX2" s="74"/>
      <c r="HQY2" s="74"/>
      <c r="HQZ2" s="74"/>
      <c r="HRA2" s="74"/>
      <c r="HRB2" s="74"/>
      <c r="HRC2" s="74"/>
      <c r="HRD2" s="74"/>
      <c r="HRE2" s="74"/>
      <c r="HRF2" s="74"/>
      <c r="HRG2" s="74"/>
      <c r="HRH2" s="74"/>
      <c r="HRI2" s="74"/>
      <c r="HRJ2" s="74"/>
      <c r="HRK2" s="74"/>
      <c r="HRL2" s="74"/>
      <c r="HRM2" s="74"/>
      <c r="HRN2" s="74"/>
      <c r="HRO2" s="74"/>
      <c r="HRP2" s="74"/>
      <c r="HRQ2" s="74"/>
      <c r="HRR2" s="74"/>
      <c r="HRS2" s="74"/>
      <c r="HRT2" s="74"/>
      <c r="HRU2" s="74"/>
      <c r="HRV2" s="74"/>
      <c r="HRW2" s="74"/>
      <c r="HRX2" s="74"/>
      <c r="HRY2" s="74"/>
      <c r="HRZ2" s="74"/>
      <c r="HSA2" s="74"/>
      <c r="HSB2" s="74"/>
      <c r="HSC2" s="74"/>
      <c r="HSD2" s="74"/>
      <c r="HSE2" s="74"/>
      <c r="HSF2" s="74"/>
      <c r="HSG2" s="74"/>
      <c r="HSH2" s="74"/>
      <c r="HSI2" s="74"/>
      <c r="HSJ2" s="74"/>
      <c r="HSK2" s="74"/>
      <c r="HSL2" s="74"/>
      <c r="HSM2" s="74"/>
      <c r="HSN2" s="74"/>
      <c r="HSO2" s="74"/>
      <c r="HSP2" s="74"/>
      <c r="HSQ2" s="74"/>
      <c r="HSR2" s="74"/>
      <c r="HSS2" s="74"/>
      <c r="HST2" s="74"/>
      <c r="HSU2" s="74"/>
      <c r="HSV2" s="74"/>
      <c r="HSW2" s="74"/>
      <c r="HSX2" s="74"/>
      <c r="HSY2" s="74"/>
      <c r="HSZ2" s="74"/>
      <c r="HTA2" s="74"/>
      <c r="HTB2" s="74"/>
      <c r="HTC2" s="74"/>
      <c r="HTD2" s="74"/>
      <c r="HTE2" s="74"/>
      <c r="HTF2" s="74"/>
      <c r="HTG2" s="74"/>
      <c r="HTH2" s="74"/>
      <c r="HTI2" s="74"/>
      <c r="HTJ2" s="74"/>
      <c r="HTK2" s="74"/>
      <c r="HTL2" s="74"/>
      <c r="HTM2" s="74"/>
      <c r="HTN2" s="74"/>
      <c r="HTO2" s="74"/>
      <c r="HTP2" s="74"/>
      <c r="HTQ2" s="74"/>
      <c r="HTR2" s="74"/>
      <c r="HTS2" s="74"/>
      <c r="HTT2" s="74"/>
      <c r="HTU2" s="74"/>
      <c r="HTV2" s="74"/>
      <c r="HTW2" s="74"/>
      <c r="HTX2" s="74"/>
      <c r="HTY2" s="74"/>
      <c r="HTZ2" s="74"/>
      <c r="HUA2" s="74"/>
      <c r="HUB2" s="74"/>
      <c r="HUC2" s="74"/>
      <c r="HUD2" s="74"/>
      <c r="HUE2" s="74"/>
      <c r="HUF2" s="74"/>
      <c r="HUG2" s="74"/>
      <c r="HUH2" s="74"/>
      <c r="HUI2" s="74"/>
      <c r="HUJ2" s="74"/>
      <c r="HUK2" s="74"/>
      <c r="HUL2" s="74"/>
      <c r="HUM2" s="74"/>
      <c r="HUN2" s="74"/>
      <c r="HUO2" s="74"/>
      <c r="HUP2" s="74"/>
      <c r="HUQ2" s="74"/>
      <c r="HUR2" s="74"/>
      <c r="HUS2" s="74"/>
      <c r="HUT2" s="74"/>
      <c r="HUU2" s="74"/>
      <c r="HUV2" s="74"/>
      <c r="HUW2" s="74"/>
      <c r="HUX2" s="74"/>
      <c r="HUY2" s="74"/>
      <c r="HUZ2" s="74"/>
      <c r="HVA2" s="74"/>
      <c r="HVB2" s="74"/>
      <c r="HVC2" s="74"/>
      <c r="HVD2" s="74"/>
      <c r="HVE2" s="74"/>
      <c r="HVF2" s="74"/>
      <c r="HVG2" s="74"/>
      <c r="HVH2" s="74"/>
      <c r="HVI2" s="74"/>
      <c r="HVJ2" s="74"/>
      <c r="HVK2" s="74"/>
      <c r="HVL2" s="74"/>
      <c r="HVM2" s="74"/>
      <c r="HVN2" s="74"/>
      <c r="HVO2" s="74"/>
      <c r="HVP2" s="74"/>
      <c r="HVQ2" s="74"/>
      <c r="HVR2" s="74"/>
      <c r="HVS2" s="74"/>
      <c r="HVT2" s="74"/>
      <c r="HVU2" s="74"/>
      <c r="HVV2" s="74"/>
      <c r="HVW2" s="74"/>
      <c r="HVX2" s="74"/>
      <c r="HVY2" s="74"/>
      <c r="HVZ2" s="74"/>
      <c r="HWA2" s="74"/>
      <c r="HWB2" s="74"/>
      <c r="HWC2" s="74"/>
      <c r="HWD2" s="74"/>
      <c r="HWE2" s="74"/>
      <c r="HWF2" s="74"/>
      <c r="HWG2" s="74"/>
      <c r="HWH2" s="74"/>
      <c r="HWI2" s="74"/>
      <c r="HWJ2" s="74"/>
      <c r="HWK2" s="74"/>
      <c r="HWL2" s="74"/>
      <c r="HWM2" s="74"/>
      <c r="HWN2" s="74"/>
      <c r="HWO2" s="74"/>
      <c r="HWP2" s="74"/>
      <c r="HWQ2" s="74"/>
      <c r="HWR2" s="74"/>
      <c r="HWS2" s="74"/>
      <c r="HWT2" s="74"/>
      <c r="HWU2" s="74"/>
      <c r="HWV2" s="74"/>
      <c r="HWW2" s="74"/>
      <c r="HWX2" s="74"/>
      <c r="HWY2" s="74"/>
      <c r="HWZ2" s="74"/>
      <c r="HXA2" s="74"/>
      <c r="HXB2" s="74"/>
      <c r="HXC2" s="74"/>
      <c r="HXD2" s="74"/>
      <c r="HXE2" s="74"/>
      <c r="HXF2" s="74"/>
      <c r="HXG2" s="74"/>
      <c r="HXH2" s="74"/>
      <c r="HXI2" s="74"/>
      <c r="HXJ2" s="74"/>
      <c r="HXK2" s="74"/>
      <c r="HXL2" s="74"/>
      <c r="HXM2" s="74"/>
      <c r="HXN2" s="74"/>
      <c r="HXO2" s="74"/>
      <c r="HXP2" s="74"/>
      <c r="HXQ2" s="74"/>
      <c r="HXR2" s="74"/>
      <c r="HXS2" s="74"/>
      <c r="HXT2" s="74"/>
      <c r="HXU2" s="74"/>
      <c r="HXV2" s="74"/>
      <c r="HXW2" s="74"/>
      <c r="HXX2" s="74"/>
      <c r="HXY2" s="74"/>
      <c r="HXZ2" s="74"/>
      <c r="HYA2" s="74"/>
      <c r="HYB2" s="74"/>
      <c r="HYC2" s="74"/>
      <c r="HYD2" s="74"/>
      <c r="HYE2" s="74"/>
      <c r="HYF2" s="74"/>
      <c r="HYG2" s="74"/>
      <c r="HYH2" s="74"/>
      <c r="HYI2" s="74"/>
      <c r="HYJ2" s="74"/>
      <c r="HYK2" s="74"/>
      <c r="HYL2" s="74"/>
      <c r="HYM2" s="74"/>
      <c r="HYN2" s="74"/>
      <c r="HYO2" s="74"/>
      <c r="HYP2" s="74"/>
      <c r="HYQ2" s="74"/>
      <c r="HYR2" s="74"/>
      <c r="HYS2" s="74"/>
      <c r="HYT2" s="74"/>
      <c r="HYU2" s="74"/>
      <c r="HYV2" s="74"/>
      <c r="HYW2" s="74"/>
      <c r="HYX2" s="74"/>
      <c r="HYY2" s="74"/>
      <c r="HYZ2" s="74"/>
      <c r="HZA2" s="74"/>
      <c r="HZB2" s="74"/>
      <c r="HZC2" s="74"/>
      <c r="HZD2" s="74"/>
      <c r="HZE2" s="74"/>
      <c r="HZF2" s="74"/>
      <c r="HZG2" s="74"/>
      <c r="HZH2" s="74"/>
      <c r="HZI2" s="74"/>
      <c r="HZJ2" s="74"/>
      <c r="HZK2" s="74"/>
      <c r="HZL2" s="74"/>
      <c r="HZM2" s="74"/>
      <c r="HZN2" s="74"/>
      <c r="HZO2" s="74"/>
      <c r="HZP2" s="74"/>
      <c r="HZQ2" s="74"/>
      <c r="HZR2" s="74"/>
      <c r="HZS2" s="74"/>
      <c r="HZT2" s="74"/>
      <c r="HZU2" s="74"/>
      <c r="HZV2" s="74"/>
      <c r="HZW2" s="74"/>
      <c r="HZX2" s="74"/>
      <c r="HZY2" s="74"/>
      <c r="HZZ2" s="74"/>
      <c r="IAA2" s="74"/>
      <c r="IAB2" s="74"/>
      <c r="IAC2" s="74"/>
      <c r="IAD2" s="74"/>
      <c r="IAE2" s="74"/>
      <c r="IAF2" s="74"/>
      <c r="IAG2" s="74"/>
      <c r="IAH2" s="74"/>
      <c r="IAI2" s="74"/>
      <c r="IAJ2" s="74"/>
      <c r="IAK2" s="74"/>
      <c r="IAL2" s="74"/>
      <c r="IAM2" s="74"/>
      <c r="IAN2" s="74"/>
      <c r="IAO2" s="74"/>
      <c r="IAP2" s="74"/>
      <c r="IAQ2" s="74"/>
      <c r="IAR2" s="74"/>
      <c r="IAS2" s="74"/>
      <c r="IAT2" s="74"/>
      <c r="IAU2" s="74"/>
      <c r="IAV2" s="74"/>
      <c r="IAW2" s="74"/>
      <c r="IAX2" s="74"/>
      <c r="IAY2" s="74"/>
      <c r="IAZ2" s="74"/>
      <c r="IBA2" s="74"/>
      <c r="IBB2" s="74"/>
      <c r="IBC2" s="74"/>
      <c r="IBD2" s="74"/>
      <c r="IBE2" s="74"/>
      <c r="IBF2" s="74"/>
      <c r="IBG2" s="74"/>
      <c r="IBH2" s="74"/>
      <c r="IBI2" s="74"/>
      <c r="IBJ2" s="74"/>
      <c r="IBK2" s="74"/>
      <c r="IBL2" s="74"/>
      <c r="IBM2" s="74"/>
      <c r="IBN2" s="74"/>
      <c r="IBO2" s="74"/>
      <c r="IBP2" s="74"/>
      <c r="IBQ2" s="74"/>
      <c r="IBR2" s="74"/>
      <c r="IBS2" s="74"/>
      <c r="IBT2" s="74"/>
      <c r="IBU2" s="74"/>
      <c r="IBV2" s="74"/>
      <c r="IBW2" s="74"/>
      <c r="IBX2" s="74"/>
      <c r="IBY2" s="74"/>
      <c r="IBZ2" s="74"/>
      <c r="ICA2" s="74"/>
      <c r="ICB2" s="74"/>
      <c r="ICC2" s="74"/>
      <c r="ICD2" s="74"/>
      <c r="ICE2" s="74"/>
      <c r="ICF2" s="74"/>
      <c r="ICG2" s="74"/>
      <c r="ICH2" s="74"/>
      <c r="ICI2" s="74"/>
      <c r="ICJ2" s="74"/>
      <c r="ICK2" s="74"/>
      <c r="ICL2" s="74"/>
      <c r="ICM2" s="74"/>
      <c r="ICN2" s="74"/>
      <c r="ICO2" s="74"/>
      <c r="ICP2" s="74"/>
      <c r="ICQ2" s="74"/>
      <c r="ICR2" s="74"/>
      <c r="ICS2" s="74"/>
      <c r="ICT2" s="74"/>
      <c r="ICU2" s="74"/>
      <c r="ICV2" s="74"/>
      <c r="ICW2" s="74"/>
      <c r="ICX2" s="74"/>
      <c r="ICY2" s="74"/>
      <c r="ICZ2" s="74"/>
      <c r="IDA2" s="74"/>
      <c r="IDB2" s="74"/>
      <c r="IDC2" s="74"/>
      <c r="IDD2" s="74"/>
      <c r="IDE2" s="74"/>
      <c r="IDF2" s="74"/>
      <c r="IDG2" s="74"/>
      <c r="IDH2" s="74"/>
      <c r="IDI2" s="74"/>
      <c r="IDJ2" s="74"/>
      <c r="IDK2" s="74"/>
      <c r="IDL2" s="74"/>
      <c r="IDM2" s="74"/>
      <c r="IDN2" s="74"/>
      <c r="IDO2" s="74"/>
      <c r="IDP2" s="74"/>
      <c r="IDQ2" s="74"/>
      <c r="IDR2" s="74"/>
      <c r="IDS2" s="74"/>
      <c r="IDT2" s="74"/>
      <c r="IDU2" s="74"/>
      <c r="IDV2" s="74"/>
      <c r="IDW2" s="74"/>
      <c r="IDX2" s="74"/>
      <c r="IDY2" s="74"/>
      <c r="IDZ2" s="74"/>
      <c r="IEA2" s="74"/>
      <c r="IEB2" s="74"/>
      <c r="IEC2" s="74"/>
      <c r="IED2" s="74"/>
      <c r="IEE2" s="74"/>
      <c r="IEF2" s="74"/>
      <c r="IEG2" s="74"/>
      <c r="IEH2" s="74"/>
      <c r="IEI2" s="74"/>
      <c r="IEJ2" s="74"/>
      <c r="IEK2" s="74"/>
      <c r="IEL2" s="74"/>
      <c r="IEM2" s="74"/>
      <c r="IEN2" s="74"/>
      <c r="IEO2" s="74"/>
      <c r="IEP2" s="74"/>
      <c r="IEQ2" s="74"/>
      <c r="IER2" s="74"/>
      <c r="IES2" s="74"/>
      <c r="IET2" s="74"/>
      <c r="IEU2" s="74"/>
      <c r="IEV2" s="74"/>
      <c r="IEW2" s="74"/>
      <c r="IEX2" s="74"/>
      <c r="IEY2" s="74"/>
      <c r="IEZ2" s="74"/>
      <c r="IFA2" s="74"/>
      <c r="IFB2" s="74"/>
      <c r="IFC2" s="74"/>
      <c r="IFD2" s="74"/>
      <c r="IFE2" s="74"/>
      <c r="IFF2" s="74"/>
      <c r="IFG2" s="74"/>
      <c r="IFH2" s="74"/>
      <c r="IFI2" s="74"/>
      <c r="IFJ2" s="74"/>
      <c r="IFK2" s="74"/>
      <c r="IFL2" s="74"/>
      <c r="IFM2" s="74"/>
      <c r="IFN2" s="74"/>
      <c r="IFO2" s="74"/>
      <c r="IFP2" s="74"/>
      <c r="IFQ2" s="74"/>
      <c r="IFR2" s="74"/>
      <c r="IFS2" s="74"/>
      <c r="IFT2" s="74"/>
      <c r="IFU2" s="74"/>
      <c r="IFV2" s="74"/>
      <c r="IFW2" s="74"/>
      <c r="IFX2" s="74"/>
      <c r="IFY2" s="74"/>
      <c r="IFZ2" s="74"/>
      <c r="IGA2" s="74"/>
      <c r="IGB2" s="74"/>
      <c r="IGC2" s="74"/>
      <c r="IGD2" s="74"/>
      <c r="IGE2" s="74"/>
      <c r="IGF2" s="74"/>
      <c r="IGG2" s="74"/>
      <c r="IGH2" s="74"/>
      <c r="IGI2" s="74"/>
      <c r="IGJ2" s="74"/>
      <c r="IGK2" s="74"/>
      <c r="IGL2" s="74"/>
      <c r="IGM2" s="74"/>
      <c r="IGN2" s="74"/>
      <c r="IGO2" s="74"/>
      <c r="IGP2" s="74"/>
      <c r="IGQ2" s="74"/>
      <c r="IGR2" s="74"/>
      <c r="IGS2" s="74"/>
      <c r="IGT2" s="74"/>
      <c r="IGU2" s="74"/>
      <c r="IGV2" s="74"/>
      <c r="IGW2" s="74"/>
      <c r="IGX2" s="74"/>
      <c r="IGY2" s="74"/>
      <c r="IGZ2" s="74"/>
      <c r="IHA2" s="74"/>
      <c r="IHB2" s="74"/>
      <c r="IHC2" s="74"/>
      <c r="IHD2" s="74"/>
      <c r="IHE2" s="74"/>
      <c r="IHF2" s="74"/>
      <c r="IHG2" s="74"/>
      <c r="IHH2" s="74"/>
      <c r="IHI2" s="74"/>
      <c r="IHJ2" s="74"/>
      <c r="IHK2" s="74"/>
      <c r="IHL2" s="74"/>
      <c r="IHM2" s="74"/>
      <c r="IHN2" s="74"/>
      <c r="IHO2" s="74"/>
      <c r="IHP2" s="74"/>
      <c r="IHQ2" s="74"/>
      <c r="IHR2" s="74"/>
      <c r="IHS2" s="74"/>
      <c r="IHT2" s="74"/>
      <c r="IHU2" s="74"/>
      <c r="IHV2" s="74"/>
      <c r="IHW2" s="74"/>
      <c r="IHX2" s="74"/>
      <c r="IHY2" s="74"/>
      <c r="IHZ2" s="74"/>
      <c r="IIA2" s="74"/>
      <c r="IIB2" s="74"/>
      <c r="IIC2" s="74"/>
      <c r="IID2" s="74"/>
      <c r="IIE2" s="74"/>
      <c r="IIF2" s="74"/>
      <c r="IIG2" s="74"/>
      <c r="IIH2" s="74"/>
      <c r="III2" s="74"/>
      <c r="IIJ2" s="74"/>
      <c r="IIK2" s="74"/>
      <c r="IIL2" s="74"/>
      <c r="IIM2" s="74"/>
      <c r="IIN2" s="74"/>
      <c r="IIO2" s="74"/>
      <c r="IIP2" s="74"/>
      <c r="IIQ2" s="74"/>
      <c r="IIR2" s="74"/>
      <c r="IIS2" s="74"/>
      <c r="IIT2" s="74"/>
      <c r="IIU2" s="74"/>
      <c r="IIV2" s="74"/>
      <c r="IIW2" s="74"/>
      <c r="IIX2" s="74"/>
      <c r="IIY2" s="74"/>
      <c r="IIZ2" s="74"/>
      <c r="IJA2" s="74"/>
      <c r="IJB2" s="74"/>
      <c r="IJC2" s="74"/>
      <c r="IJD2" s="74"/>
      <c r="IJE2" s="74"/>
      <c r="IJF2" s="74"/>
      <c r="IJG2" s="74"/>
      <c r="IJH2" s="74"/>
      <c r="IJI2" s="74"/>
      <c r="IJJ2" s="74"/>
      <c r="IJK2" s="74"/>
      <c r="IJL2" s="74"/>
      <c r="IJM2" s="74"/>
      <c r="IJN2" s="74"/>
      <c r="IJO2" s="74"/>
      <c r="IJP2" s="74"/>
      <c r="IJQ2" s="74"/>
      <c r="IJR2" s="74"/>
      <c r="IJS2" s="74"/>
      <c r="IJT2" s="74"/>
      <c r="IJU2" s="74"/>
      <c r="IJV2" s="74"/>
      <c r="IJW2" s="74"/>
      <c r="IJX2" s="74"/>
      <c r="IJY2" s="74"/>
      <c r="IJZ2" s="74"/>
      <c r="IKA2" s="74"/>
      <c r="IKB2" s="74"/>
      <c r="IKC2" s="74"/>
      <c r="IKD2" s="74"/>
      <c r="IKE2" s="74"/>
      <c r="IKF2" s="74"/>
      <c r="IKG2" s="74"/>
      <c r="IKH2" s="74"/>
      <c r="IKI2" s="74"/>
      <c r="IKJ2" s="74"/>
      <c r="IKK2" s="74"/>
      <c r="IKL2" s="74"/>
      <c r="IKM2" s="74"/>
      <c r="IKN2" s="74"/>
      <c r="IKO2" s="74"/>
      <c r="IKP2" s="74"/>
      <c r="IKQ2" s="74"/>
      <c r="IKR2" s="74"/>
      <c r="IKS2" s="74"/>
      <c r="IKT2" s="74"/>
      <c r="IKU2" s="74"/>
      <c r="IKV2" s="74"/>
      <c r="IKW2" s="74"/>
      <c r="IKX2" s="74"/>
      <c r="IKY2" s="74"/>
      <c r="IKZ2" s="74"/>
      <c r="ILA2" s="74"/>
      <c r="ILB2" s="74"/>
      <c r="ILC2" s="74"/>
      <c r="ILD2" s="74"/>
      <c r="ILE2" s="74"/>
      <c r="ILF2" s="74"/>
      <c r="ILG2" s="74"/>
      <c r="ILH2" s="74"/>
      <c r="ILI2" s="74"/>
      <c r="ILJ2" s="74"/>
      <c r="ILK2" s="74"/>
      <c r="ILL2" s="74"/>
      <c r="ILM2" s="74"/>
      <c r="ILN2" s="74"/>
      <c r="ILO2" s="74"/>
      <c r="ILP2" s="74"/>
      <c r="ILQ2" s="74"/>
      <c r="ILR2" s="74"/>
      <c r="ILS2" s="74"/>
      <c r="ILT2" s="74"/>
      <c r="ILU2" s="74"/>
      <c r="ILV2" s="74"/>
      <c r="ILW2" s="74"/>
      <c r="ILX2" s="74"/>
      <c r="ILY2" s="74"/>
      <c r="ILZ2" s="74"/>
      <c r="IMA2" s="74"/>
      <c r="IMB2" s="74"/>
      <c r="IMC2" s="74"/>
      <c r="IMD2" s="74"/>
      <c r="IME2" s="74"/>
      <c r="IMF2" s="74"/>
      <c r="IMG2" s="74"/>
      <c r="IMH2" s="74"/>
      <c r="IMI2" s="74"/>
      <c r="IMJ2" s="74"/>
      <c r="IMK2" s="74"/>
      <c r="IML2" s="74"/>
      <c r="IMM2" s="74"/>
      <c r="IMN2" s="74"/>
      <c r="IMO2" s="74"/>
      <c r="IMP2" s="74"/>
      <c r="IMQ2" s="74"/>
      <c r="IMR2" s="74"/>
      <c r="IMS2" s="74"/>
      <c r="IMT2" s="74"/>
      <c r="IMU2" s="74"/>
      <c r="IMV2" s="74"/>
      <c r="IMW2" s="74"/>
      <c r="IMX2" s="74"/>
      <c r="IMY2" s="74"/>
      <c r="IMZ2" s="74"/>
      <c r="INA2" s="74"/>
      <c r="INB2" s="74"/>
      <c r="INC2" s="74"/>
      <c r="IND2" s="74"/>
      <c r="INE2" s="74"/>
      <c r="INF2" s="74"/>
      <c r="ING2" s="74"/>
      <c r="INH2" s="74"/>
      <c r="INI2" s="74"/>
      <c r="INJ2" s="74"/>
      <c r="INK2" s="74"/>
      <c r="INL2" s="74"/>
      <c r="INM2" s="74"/>
      <c r="INN2" s="74"/>
      <c r="INO2" s="74"/>
      <c r="INP2" s="74"/>
      <c r="INQ2" s="74"/>
      <c r="INR2" s="74"/>
      <c r="INS2" s="74"/>
      <c r="INT2" s="74"/>
      <c r="INU2" s="74"/>
      <c r="INV2" s="74"/>
      <c r="INW2" s="74"/>
      <c r="INX2" s="74"/>
      <c r="INY2" s="74"/>
      <c r="INZ2" s="74"/>
      <c r="IOA2" s="74"/>
      <c r="IOB2" s="74"/>
      <c r="IOC2" s="74"/>
      <c r="IOD2" s="74"/>
      <c r="IOE2" s="74"/>
      <c r="IOF2" s="74"/>
      <c r="IOG2" s="74"/>
      <c r="IOH2" s="74"/>
      <c r="IOI2" s="74"/>
      <c r="IOJ2" s="74"/>
      <c r="IOK2" s="74"/>
      <c r="IOL2" s="74"/>
      <c r="IOM2" s="74"/>
      <c r="ION2" s="74"/>
      <c r="IOO2" s="74"/>
      <c r="IOP2" s="74"/>
      <c r="IOQ2" s="74"/>
      <c r="IOR2" s="74"/>
      <c r="IOS2" s="74"/>
      <c r="IOT2" s="74"/>
      <c r="IOU2" s="74"/>
      <c r="IOV2" s="74"/>
      <c r="IOW2" s="74"/>
      <c r="IOX2" s="74"/>
      <c r="IOY2" s="74"/>
      <c r="IOZ2" s="74"/>
      <c r="IPA2" s="74"/>
      <c r="IPB2" s="74"/>
      <c r="IPC2" s="74"/>
      <c r="IPD2" s="74"/>
      <c r="IPE2" s="74"/>
      <c r="IPF2" s="74"/>
      <c r="IPG2" s="74"/>
      <c r="IPH2" s="74"/>
      <c r="IPI2" s="74"/>
      <c r="IPJ2" s="74"/>
      <c r="IPK2" s="74"/>
      <c r="IPL2" s="74"/>
      <c r="IPM2" s="74"/>
      <c r="IPN2" s="74"/>
      <c r="IPO2" s="74"/>
      <c r="IPP2" s="74"/>
      <c r="IPQ2" s="74"/>
      <c r="IPR2" s="74"/>
      <c r="IPS2" s="74"/>
      <c r="IPT2" s="74"/>
      <c r="IPU2" s="74"/>
      <c r="IPV2" s="74"/>
      <c r="IPW2" s="74"/>
      <c r="IPX2" s="74"/>
      <c r="IPY2" s="74"/>
      <c r="IPZ2" s="74"/>
      <c r="IQA2" s="74"/>
      <c r="IQB2" s="74"/>
      <c r="IQC2" s="74"/>
      <c r="IQD2" s="74"/>
      <c r="IQE2" s="74"/>
      <c r="IQF2" s="74"/>
      <c r="IQG2" s="74"/>
      <c r="IQH2" s="74"/>
      <c r="IQI2" s="74"/>
      <c r="IQJ2" s="74"/>
      <c r="IQK2" s="74"/>
      <c r="IQL2" s="74"/>
      <c r="IQM2" s="74"/>
      <c r="IQN2" s="74"/>
      <c r="IQO2" s="74"/>
      <c r="IQP2" s="74"/>
      <c r="IQQ2" s="74"/>
      <c r="IQR2" s="74"/>
      <c r="IQS2" s="74"/>
      <c r="IQT2" s="74"/>
      <c r="IQU2" s="74"/>
      <c r="IQV2" s="74"/>
      <c r="IQW2" s="74"/>
      <c r="IQX2" s="74"/>
      <c r="IQY2" s="74"/>
      <c r="IQZ2" s="74"/>
      <c r="IRA2" s="74"/>
      <c r="IRB2" s="74"/>
      <c r="IRC2" s="74"/>
      <c r="IRD2" s="74"/>
      <c r="IRE2" s="74"/>
      <c r="IRF2" s="74"/>
      <c r="IRG2" s="74"/>
      <c r="IRH2" s="74"/>
      <c r="IRI2" s="74"/>
      <c r="IRJ2" s="74"/>
      <c r="IRK2" s="74"/>
      <c r="IRL2" s="74"/>
      <c r="IRM2" s="74"/>
      <c r="IRN2" s="74"/>
      <c r="IRO2" s="74"/>
      <c r="IRP2" s="74"/>
      <c r="IRQ2" s="74"/>
      <c r="IRR2" s="74"/>
      <c r="IRS2" s="74"/>
      <c r="IRT2" s="74"/>
      <c r="IRU2" s="74"/>
      <c r="IRV2" s="74"/>
      <c r="IRW2" s="74"/>
      <c r="IRX2" s="74"/>
      <c r="IRY2" s="74"/>
      <c r="IRZ2" s="74"/>
      <c r="ISA2" s="74"/>
      <c r="ISB2" s="74"/>
      <c r="ISC2" s="74"/>
      <c r="ISD2" s="74"/>
      <c r="ISE2" s="74"/>
      <c r="ISF2" s="74"/>
      <c r="ISG2" s="74"/>
      <c r="ISH2" s="74"/>
      <c r="ISI2" s="74"/>
      <c r="ISJ2" s="74"/>
      <c r="ISK2" s="74"/>
      <c r="ISL2" s="74"/>
      <c r="ISM2" s="74"/>
      <c r="ISN2" s="74"/>
      <c r="ISO2" s="74"/>
      <c r="ISP2" s="74"/>
      <c r="ISQ2" s="74"/>
      <c r="ISR2" s="74"/>
      <c r="ISS2" s="74"/>
      <c r="IST2" s="74"/>
      <c r="ISU2" s="74"/>
      <c r="ISV2" s="74"/>
      <c r="ISW2" s="74"/>
      <c r="ISX2" s="74"/>
      <c r="ISY2" s="74"/>
      <c r="ISZ2" s="74"/>
      <c r="ITA2" s="74"/>
      <c r="ITB2" s="74"/>
      <c r="ITC2" s="74"/>
      <c r="ITD2" s="74"/>
      <c r="ITE2" s="74"/>
      <c r="ITF2" s="74"/>
      <c r="ITG2" s="74"/>
      <c r="ITH2" s="74"/>
      <c r="ITI2" s="74"/>
      <c r="ITJ2" s="74"/>
      <c r="ITK2" s="74"/>
      <c r="ITL2" s="74"/>
      <c r="ITM2" s="74"/>
      <c r="ITN2" s="74"/>
      <c r="ITO2" s="74"/>
      <c r="ITP2" s="74"/>
      <c r="ITQ2" s="74"/>
      <c r="ITR2" s="74"/>
      <c r="ITS2" s="74"/>
      <c r="ITT2" s="74"/>
      <c r="ITU2" s="74"/>
      <c r="ITV2" s="74"/>
      <c r="ITW2" s="74"/>
      <c r="ITX2" s="74"/>
      <c r="ITY2" s="74"/>
      <c r="ITZ2" s="74"/>
      <c r="IUA2" s="74"/>
      <c r="IUB2" s="74"/>
      <c r="IUC2" s="74"/>
      <c r="IUD2" s="74"/>
      <c r="IUE2" s="74"/>
      <c r="IUF2" s="74"/>
      <c r="IUG2" s="74"/>
      <c r="IUH2" s="74"/>
      <c r="IUI2" s="74"/>
      <c r="IUJ2" s="74"/>
      <c r="IUK2" s="74"/>
      <c r="IUL2" s="74"/>
      <c r="IUM2" s="74"/>
      <c r="IUN2" s="74"/>
      <c r="IUO2" s="74"/>
      <c r="IUP2" s="74"/>
      <c r="IUQ2" s="74"/>
      <c r="IUR2" s="74"/>
      <c r="IUS2" s="74"/>
      <c r="IUT2" s="74"/>
      <c r="IUU2" s="74"/>
      <c r="IUV2" s="74"/>
      <c r="IUW2" s="74"/>
      <c r="IUX2" s="74"/>
      <c r="IUY2" s="74"/>
      <c r="IUZ2" s="74"/>
      <c r="IVA2" s="74"/>
      <c r="IVB2" s="74"/>
      <c r="IVC2" s="74"/>
      <c r="IVD2" s="74"/>
      <c r="IVE2" s="74"/>
      <c r="IVF2" s="74"/>
      <c r="IVG2" s="74"/>
      <c r="IVH2" s="74"/>
      <c r="IVI2" s="74"/>
      <c r="IVJ2" s="74"/>
      <c r="IVK2" s="74"/>
      <c r="IVL2" s="74"/>
      <c r="IVM2" s="74"/>
      <c r="IVN2" s="74"/>
      <c r="IVO2" s="74"/>
      <c r="IVP2" s="74"/>
      <c r="IVQ2" s="74"/>
      <c r="IVR2" s="74"/>
      <c r="IVS2" s="74"/>
      <c r="IVT2" s="74"/>
      <c r="IVU2" s="74"/>
      <c r="IVV2" s="74"/>
      <c r="IVW2" s="74"/>
      <c r="IVX2" s="74"/>
      <c r="IVY2" s="74"/>
      <c r="IVZ2" s="74"/>
      <c r="IWA2" s="74"/>
      <c r="IWB2" s="74"/>
      <c r="IWC2" s="74"/>
      <c r="IWD2" s="74"/>
      <c r="IWE2" s="74"/>
      <c r="IWF2" s="74"/>
      <c r="IWG2" s="74"/>
      <c r="IWH2" s="74"/>
      <c r="IWI2" s="74"/>
      <c r="IWJ2" s="74"/>
      <c r="IWK2" s="74"/>
      <c r="IWL2" s="74"/>
      <c r="IWM2" s="74"/>
      <c r="IWN2" s="74"/>
      <c r="IWO2" s="74"/>
      <c r="IWP2" s="74"/>
      <c r="IWQ2" s="74"/>
      <c r="IWR2" s="74"/>
      <c r="IWS2" s="74"/>
      <c r="IWT2" s="74"/>
      <c r="IWU2" s="74"/>
      <c r="IWV2" s="74"/>
      <c r="IWW2" s="74"/>
      <c r="IWX2" s="74"/>
      <c r="IWY2" s="74"/>
      <c r="IWZ2" s="74"/>
      <c r="IXA2" s="74"/>
      <c r="IXB2" s="74"/>
      <c r="IXC2" s="74"/>
      <c r="IXD2" s="74"/>
      <c r="IXE2" s="74"/>
      <c r="IXF2" s="74"/>
      <c r="IXG2" s="74"/>
      <c r="IXH2" s="74"/>
      <c r="IXI2" s="74"/>
      <c r="IXJ2" s="74"/>
      <c r="IXK2" s="74"/>
      <c r="IXL2" s="74"/>
      <c r="IXM2" s="74"/>
      <c r="IXN2" s="74"/>
      <c r="IXO2" s="74"/>
      <c r="IXP2" s="74"/>
      <c r="IXQ2" s="74"/>
      <c r="IXR2" s="74"/>
      <c r="IXS2" s="74"/>
      <c r="IXT2" s="74"/>
      <c r="IXU2" s="74"/>
      <c r="IXV2" s="74"/>
      <c r="IXW2" s="74"/>
      <c r="IXX2" s="74"/>
      <c r="IXY2" s="74"/>
      <c r="IXZ2" s="74"/>
      <c r="IYA2" s="74"/>
      <c r="IYB2" s="74"/>
      <c r="IYC2" s="74"/>
      <c r="IYD2" s="74"/>
      <c r="IYE2" s="74"/>
      <c r="IYF2" s="74"/>
      <c r="IYG2" s="74"/>
      <c r="IYH2" s="74"/>
      <c r="IYI2" s="74"/>
      <c r="IYJ2" s="74"/>
      <c r="IYK2" s="74"/>
      <c r="IYL2" s="74"/>
      <c r="IYM2" s="74"/>
      <c r="IYN2" s="74"/>
      <c r="IYO2" s="74"/>
      <c r="IYP2" s="74"/>
      <c r="IYQ2" s="74"/>
      <c r="IYR2" s="74"/>
      <c r="IYS2" s="74"/>
      <c r="IYT2" s="74"/>
      <c r="IYU2" s="74"/>
      <c r="IYV2" s="74"/>
      <c r="IYW2" s="74"/>
      <c r="IYX2" s="74"/>
      <c r="IYY2" s="74"/>
      <c r="IYZ2" s="74"/>
      <c r="IZA2" s="74"/>
      <c r="IZB2" s="74"/>
      <c r="IZC2" s="74"/>
      <c r="IZD2" s="74"/>
      <c r="IZE2" s="74"/>
      <c r="IZF2" s="74"/>
      <c r="IZG2" s="74"/>
      <c r="IZH2" s="74"/>
      <c r="IZI2" s="74"/>
      <c r="IZJ2" s="74"/>
      <c r="IZK2" s="74"/>
      <c r="IZL2" s="74"/>
      <c r="IZM2" s="74"/>
      <c r="IZN2" s="74"/>
      <c r="IZO2" s="74"/>
      <c r="IZP2" s="74"/>
      <c r="IZQ2" s="74"/>
      <c r="IZR2" s="74"/>
      <c r="IZS2" s="74"/>
      <c r="IZT2" s="74"/>
      <c r="IZU2" s="74"/>
      <c r="IZV2" s="74"/>
      <c r="IZW2" s="74"/>
      <c r="IZX2" s="74"/>
      <c r="IZY2" s="74"/>
      <c r="IZZ2" s="74"/>
      <c r="JAA2" s="74"/>
      <c r="JAB2" s="74"/>
      <c r="JAC2" s="74"/>
      <c r="JAD2" s="74"/>
      <c r="JAE2" s="74"/>
      <c r="JAF2" s="74"/>
      <c r="JAG2" s="74"/>
      <c r="JAH2" s="74"/>
      <c r="JAI2" s="74"/>
      <c r="JAJ2" s="74"/>
      <c r="JAK2" s="74"/>
      <c r="JAL2" s="74"/>
      <c r="JAM2" s="74"/>
      <c r="JAN2" s="74"/>
      <c r="JAO2" s="74"/>
      <c r="JAP2" s="74"/>
      <c r="JAQ2" s="74"/>
      <c r="JAR2" s="74"/>
      <c r="JAS2" s="74"/>
      <c r="JAT2" s="74"/>
      <c r="JAU2" s="74"/>
      <c r="JAV2" s="74"/>
      <c r="JAW2" s="74"/>
      <c r="JAX2" s="74"/>
      <c r="JAY2" s="74"/>
      <c r="JAZ2" s="74"/>
      <c r="JBA2" s="74"/>
      <c r="JBB2" s="74"/>
      <c r="JBC2" s="74"/>
      <c r="JBD2" s="74"/>
      <c r="JBE2" s="74"/>
      <c r="JBF2" s="74"/>
      <c r="JBG2" s="74"/>
      <c r="JBH2" s="74"/>
      <c r="JBI2" s="74"/>
      <c r="JBJ2" s="74"/>
      <c r="JBK2" s="74"/>
      <c r="JBL2" s="74"/>
      <c r="JBM2" s="74"/>
      <c r="JBN2" s="74"/>
      <c r="JBO2" s="74"/>
      <c r="JBP2" s="74"/>
      <c r="JBQ2" s="74"/>
      <c r="JBR2" s="74"/>
      <c r="JBS2" s="74"/>
      <c r="JBT2" s="74"/>
      <c r="JBU2" s="74"/>
      <c r="JBV2" s="74"/>
      <c r="JBW2" s="74"/>
      <c r="JBX2" s="74"/>
      <c r="JBY2" s="74"/>
      <c r="JBZ2" s="74"/>
      <c r="JCA2" s="74"/>
      <c r="JCB2" s="74"/>
      <c r="JCC2" s="74"/>
      <c r="JCD2" s="74"/>
      <c r="JCE2" s="74"/>
      <c r="JCF2" s="74"/>
      <c r="JCG2" s="74"/>
      <c r="JCH2" s="74"/>
      <c r="JCI2" s="74"/>
      <c r="JCJ2" s="74"/>
      <c r="JCK2" s="74"/>
      <c r="JCL2" s="74"/>
      <c r="JCM2" s="74"/>
      <c r="JCN2" s="74"/>
      <c r="JCO2" s="74"/>
      <c r="JCP2" s="74"/>
      <c r="JCQ2" s="74"/>
      <c r="JCR2" s="74"/>
      <c r="JCS2" s="74"/>
      <c r="JCT2" s="74"/>
      <c r="JCU2" s="74"/>
      <c r="JCV2" s="74"/>
      <c r="JCW2" s="74"/>
      <c r="JCX2" s="74"/>
      <c r="JCY2" s="74"/>
      <c r="JCZ2" s="74"/>
      <c r="JDA2" s="74"/>
      <c r="JDB2" s="74"/>
      <c r="JDC2" s="74"/>
      <c r="JDD2" s="74"/>
      <c r="JDE2" s="74"/>
      <c r="JDF2" s="74"/>
      <c r="JDG2" s="74"/>
      <c r="JDH2" s="74"/>
      <c r="JDI2" s="74"/>
      <c r="JDJ2" s="74"/>
      <c r="JDK2" s="74"/>
      <c r="JDL2" s="74"/>
      <c r="JDM2" s="74"/>
      <c r="JDN2" s="74"/>
      <c r="JDO2" s="74"/>
      <c r="JDP2" s="74"/>
      <c r="JDQ2" s="74"/>
      <c r="JDR2" s="74"/>
      <c r="JDS2" s="74"/>
      <c r="JDT2" s="74"/>
      <c r="JDU2" s="74"/>
      <c r="JDV2" s="74"/>
      <c r="JDW2" s="74"/>
      <c r="JDX2" s="74"/>
      <c r="JDY2" s="74"/>
      <c r="JDZ2" s="74"/>
      <c r="JEA2" s="74"/>
      <c r="JEB2" s="74"/>
      <c r="JEC2" s="74"/>
      <c r="JED2" s="74"/>
      <c r="JEE2" s="74"/>
      <c r="JEF2" s="74"/>
      <c r="JEG2" s="74"/>
      <c r="JEH2" s="74"/>
      <c r="JEI2" s="74"/>
      <c r="JEJ2" s="74"/>
      <c r="JEK2" s="74"/>
      <c r="JEL2" s="74"/>
      <c r="JEM2" s="74"/>
      <c r="JEN2" s="74"/>
      <c r="JEO2" s="74"/>
      <c r="JEP2" s="74"/>
      <c r="JEQ2" s="74"/>
      <c r="JER2" s="74"/>
      <c r="JES2" s="74"/>
      <c r="JET2" s="74"/>
      <c r="JEU2" s="74"/>
      <c r="JEV2" s="74"/>
      <c r="JEW2" s="74"/>
      <c r="JEX2" s="74"/>
      <c r="JEY2" s="74"/>
      <c r="JEZ2" s="74"/>
      <c r="JFA2" s="74"/>
      <c r="JFB2" s="74"/>
      <c r="JFC2" s="74"/>
      <c r="JFD2" s="74"/>
      <c r="JFE2" s="74"/>
      <c r="JFF2" s="74"/>
      <c r="JFG2" s="74"/>
      <c r="JFH2" s="74"/>
      <c r="JFI2" s="74"/>
      <c r="JFJ2" s="74"/>
      <c r="JFK2" s="74"/>
      <c r="JFL2" s="74"/>
      <c r="JFM2" s="74"/>
      <c r="JFN2" s="74"/>
      <c r="JFO2" s="74"/>
      <c r="JFP2" s="74"/>
      <c r="JFQ2" s="74"/>
      <c r="JFR2" s="74"/>
      <c r="JFS2" s="74"/>
      <c r="JFT2" s="74"/>
      <c r="JFU2" s="74"/>
      <c r="JFV2" s="74"/>
      <c r="JFW2" s="74"/>
      <c r="JFX2" s="74"/>
      <c r="JFY2" s="74"/>
      <c r="JFZ2" s="74"/>
      <c r="JGA2" s="74"/>
      <c r="JGB2" s="74"/>
      <c r="JGC2" s="74"/>
      <c r="JGD2" s="74"/>
      <c r="JGE2" s="74"/>
      <c r="JGF2" s="74"/>
      <c r="JGG2" s="74"/>
      <c r="JGH2" s="74"/>
      <c r="JGI2" s="74"/>
      <c r="JGJ2" s="74"/>
      <c r="JGK2" s="74"/>
      <c r="JGL2" s="74"/>
      <c r="JGM2" s="74"/>
      <c r="JGN2" s="74"/>
      <c r="JGO2" s="74"/>
      <c r="JGP2" s="74"/>
      <c r="JGQ2" s="74"/>
      <c r="JGR2" s="74"/>
      <c r="JGS2" s="74"/>
      <c r="JGT2" s="74"/>
      <c r="JGU2" s="74"/>
      <c r="JGV2" s="74"/>
      <c r="JGW2" s="74"/>
      <c r="JGX2" s="74"/>
      <c r="JGY2" s="74"/>
      <c r="JGZ2" s="74"/>
      <c r="JHA2" s="74"/>
      <c r="JHB2" s="74"/>
      <c r="JHC2" s="74"/>
      <c r="JHD2" s="74"/>
      <c r="JHE2" s="74"/>
      <c r="JHF2" s="74"/>
      <c r="JHG2" s="74"/>
      <c r="JHH2" s="74"/>
      <c r="JHI2" s="74"/>
      <c r="JHJ2" s="74"/>
      <c r="JHK2" s="74"/>
      <c r="JHL2" s="74"/>
      <c r="JHM2" s="74"/>
      <c r="JHN2" s="74"/>
      <c r="JHO2" s="74"/>
      <c r="JHP2" s="74"/>
      <c r="JHQ2" s="74"/>
      <c r="JHR2" s="74"/>
      <c r="JHS2" s="74"/>
      <c r="JHT2" s="74"/>
      <c r="JHU2" s="74"/>
      <c r="JHV2" s="74"/>
      <c r="JHW2" s="74"/>
      <c r="JHX2" s="74"/>
      <c r="JHY2" s="74"/>
      <c r="JHZ2" s="74"/>
      <c r="JIA2" s="74"/>
      <c r="JIB2" s="74"/>
      <c r="JIC2" s="74"/>
      <c r="JID2" s="74"/>
      <c r="JIE2" s="74"/>
      <c r="JIF2" s="74"/>
      <c r="JIG2" s="74"/>
      <c r="JIH2" s="74"/>
      <c r="JII2" s="74"/>
      <c r="JIJ2" s="74"/>
      <c r="JIK2" s="74"/>
      <c r="JIL2" s="74"/>
      <c r="JIM2" s="74"/>
      <c r="JIN2" s="74"/>
      <c r="JIO2" s="74"/>
      <c r="JIP2" s="74"/>
      <c r="JIQ2" s="74"/>
      <c r="JIR2" s="74"/>
      <c r="JIS2" s="74"/>
      <c r="JIT2" s="74"/>
      <c r="JIU2" s="74"/>
      <c r="JIV2" s="74"/>
      <c r="JIW2" s="74"/>
      <c r="JIX2" s="74"/>
      <c r="JIY2" s="74"/>
      <c r="JIZ2" s="74"/>
      <c r="JJA2" s="74"/>
      <c r="JJB2" s="74"/>
      <c r="JJC2" s="74"/>
      <c r="JJD2" s="74"/>
      <c r="JJE2" s="74"/>
      <c r="JJF2" s="74"/>
      <c r="JJG2" s="74"/>
      <c r="JJH2" s="74"/>
      <c r="JJI2" s="74"/>
      <c r="JJJ2" s="74"/>
      <c r="JJK2" s="74"/>
      <c r="JJL2" s="74"/>
      <c r="JJM2" s="74"/>
      <c r="JJN2" s="74"/>
      <c r="JJO2" s="74"/>
      <c r="JJP2" s="74"/>
      <c r="JJQ2" s="74"/>
      <c r="JJR2" s="74"/>
      <c r="JJS2" s="74"/>
      <c r="JJT2" s="74"/>
      <c r="JJU2" s="74"/>
      <c r="JJV2" s="74"/>
      <c r="JJW2" s="74"/>
      <c r="JJX2" s="74"/>
      <c r="JJY2" s="74"/>
      <c r="JJZ2" s="74"/>
      <c r="JKA2" s="74"/>
      <c r="JKB2" s="74"/>
      <c r="JKC2" s="74"/>
      <c r="JKD2" s="74"/>
      <c r="JKE2" s="74"/>
      <c r="JKF2" s="74"/>
      <c r="JKG2" s="74"/>
      <c r="JKH2" s="74"/>
      <c r="JKI2" s="74"/>
      <c r="JKJ2" s="74"/>
      <c r="JKK2" s="74"/>
      <c r="JKL2" s="74"/>
      <c r="JKM2" s="74"/>
      <c r="JKN2" s="74"/>
      <c r="JKO2" s="74"/>
      <c r="JKP2" s="74"/>
      <c r="JKQ2" s="74"/>
      <c r="JKR2" s="74"/>
      <c r="JKS2" s="74"/>
      <c r="JKT2" s="74"/>
      <c r="JKU2" s="74"/>
      <c r="JKV2" s="74"/>
      <c r="JKW2" s="74"/>
      <c r="JKX2" s="74"/>
      <c r="JKY2" s="74"/>
      <c r="JKZ2" s="74"/>
      <c r="JLA2" s="74"/>
      <c r="JLB2" s="74"/>
      <c r="JLC2" s="74"/>
      <c r="JLD2" s="74"/>
      <c r="JLE2" s="74"/>
      <c r="JLF2" s="74"/>
      <c r="JLG2" s="74"/>
      <c r="JLH2" s="74"/>
      <c r="JLI2" s="74"/>
      <c r="JLJ2" s="74"/>
      <c r="JLK2" s="74"/>
      <c r="JLL2" s="74"/>
      <c r="JLM2" s="74"/>
      <c r="JLN2" s="74"/>
      <c r="JLO2" s="74"/>
      <c r="JLP2" s="74"/>
      <c r="JLQ2" s="74"/>
      <c r="JLR2" s="74"/>
      <c r="JLS2" s="74"/>
      <c r="JLT2" s="74"/>
      <c r="JLU2" s="74"/>
      <c r="JLV2" s="74"/>
      <c r="JLW2" s="74"/>
      <c r="JLX2" s="74"/>
      <c r="JLY2" s="74"/>
      <c r="JLZ2" s="74"/>
      <c r="JMA2" s="74"/>
      <c r="JMB2" s="74"/>
      <c r="JMC2" s="74"/>
      <c r="JMD2" s="74"/>
      <c r="JME2" s="74"/>
      <c r="JMF2" s="74"/>
      <c r="JMG2" s="74"/>
      <c r="JMH2" s="74"/>
      <c r="JMI2" s="74"/>
      <c r="JMJ2" s="74"/>
      <c r="JMK2" s="74"/>
      <c r="JML2" s="74"/>
      <c r="JMM2" s="74"/>
      <c r="JMN2" s="74"/>
      <c r="JMO2" s="74"/>
      <c r="JMP2" s="74"/>
      <c r="JMQ2" s="74"/>
      <c r="JMR2" s="74"/>
      <c r="JMS2" s="74"/>
      <c r="JMT2" s="74"/>
      <c r="JMU2" s="74"/>
      <c r="JMV2" s="74"/>
      <c r="JMW2" s="74"/>
      <c r="JMX2" s="74"/>
      <c r="JMY2" s="74"/>
      <c r="JMZ2" s="74"/>
      <c r="JNA2" s="74"/>
      <c r="JNB2" s="74"/>
      <c r="JNC2" s="74"/>
      <c r="JND2" s="74"/>
      <c r="JNE2" s="74"/>
      <c r="JNF2" s="74"/>
      <c r="JNG2" s="74"/>
      <c r="JNH2" s="74"/>
      <c r="JNI2" s="74"/>
      <c r="JNJ2" s="74"/>
      <c r="JNK2" s="74"/>
      <c r="JNL2" s="74"/>
      <c r="JNM2" s="74"/>
      <c r="JNN2" s="74"/>
      <c r="JNO2" s="74"/>
      <c r="JNP2" s="74"/>
      <c r="JNQ2" s="74"/>
      <c r="JNR2" s="74"/>
      <c r="JNS2" s="74"/>
      <c r="JNT2" s="74"/>
      <c r="JNU2" s="74"/>
      <c r="JNV2" s="74"/>
      <c r="JNW2" s="74"/>
      <c r="JNX2" s="74"/>
      <c r="JNY2" s="74"/>
      <c r="JNZ2" s="74"/>
      <c r="JOA2" s="74"/>
      <c r="JOB2" s="74"/>
      <c r="JOC2" s="74"/>
      <c r="JOD2" s="74"/>
      <c r="JOE2" s="74"/>
      <c r="JOF2" s="74"/>
      <c r="JOG2" s="74"/>
      <c r="JOH2" s="74"/>
      <c r="JOI2" s="74"/>
      <c r="JOJ2" s="74"/>
      <c r="JOK2" s="74"/>
      <c r="JOL2" s="74"/>
      <c r="JOM2" s="74"/>
      <c r="JON2" s="74"/>
      <c r="JOO2" s="74"/>
      <c r="JOP2" s="74"/>
      <c r="JOQ2" s="74"/>
      <c r="JOR2" s="74"/>
      <c r="JOS2" s="74"/>
      <c r="JOT2" s="74"/>
      <c r="JOU2" s="74"/>
      <c r="JOV2" s="74"/>
      <c r="JOW2" s="74"/>
      <c r="JOX2" s="74"/>
      <c r="JOY2" s="74"/>
      <c r="JOZ2" s="74"/>
      <c r="JPA2" s="74"/>
      <c r="JPB2" s="74"/>
      <c r="JPC2" s="74"/>
      <c r="JPD2" s="74"/>
      <c r="JPE2" s="74"/>
      <c r="JPF2" s="74"/>
      <c r="JPG2" s="74"/>
      <c r="JPH2" s="74"/>
      <c r="JPI2" s="74"/>
      <c r="JPJ2" s="74"/>
      <c r="JPK2" s="74"/>
      <c r="JPL2" s="74"/>
      <c r="JPM2" s="74"/>
      <c r="JPN2" s="74"/>
      <c r="JPO2" s="74"/>
      <c r="JPP2" s="74"/>
      <c r="JPQ2" s="74"/>
      <c r="JPR2" s="74"/>
      <c r="JPS2" s="74"/>
      <c r="JPT2" s="74"/>
      <c r="JPU2" s="74"/>
      <c r="JPV2" s="74"/>
      <c r="JPW2" s="74"/>
      <c r="JPX2" s="74"/>
      <c r="JPY2" s="74"/>
      <c r="JPZ2" s="74"/>
      <c r="JQA2" s="74"/>
      <c r="JQB2" s="74"/>
      <c r="JQC2" s="74"/>
      <c r="JQD2" s="74"/>
      <c r="JQE2" s="74"/>
      <c r="JQF2" s="74"/>
      <c r="JQG2" s="74"/>
      <c r="JQH2" s="74"/>
      <c r="JQI2" s="74"/>
      <c r="JQJ2" s="74"/>
      <c r="JQK2" s="74"/>
      <c r="JQL2" s="74"/>
      <c r="JQM2" s="74"/>
      <c r="JQN2" s="74"/>
      <c r="JQO2" s="74"/>
      <c r="JQP2" s="74"/>
      <c r="JQQ2" s="74"/>
      <c r="JQR2" s="74"/>
      <c r="JQS2" s="74"/>
      <c r="JQT2" s="74"/>
      <c r="JQU2" s="74"/>
      <c r="JQV2" s="74"/>
      <c r="JQW2" s="74"/>
      <c r="JQX2" s="74"/>
      <c r="JQY2" s="74"/>
      <c r="JQZ2" s="74"/>
      <c r="JRA2" s="74"/>
      <c r="JRB2" s="74"/>
      <c r="JRC2" s="74"/>
      <c r="JRD2" s="74"/>
      <c r="JRE2" s="74"/>
      <c r="JRF2" s="74"/>
      <c r="JRG2" s="74"/>
      <c r="JRH2" s="74"/>
      <c r="JRI2" s="74"/>
      <c r="JRJ2" s="74"/>
      <c r="JRK2" s="74"/>
      <c r="JRL2" s="74"/>
      <c r="JRM2" s="74"/>
      <c r="JRN2" s="74"/>
      <c r="JRO2" s="74"/>
      <c r="JRP2" s="74"/>
      <c r="JRQ2" s="74"/>
      <c r="JRR2" s="74"/>
      <c r="JRS2" s="74"/>
      <c r="JRT2" s="74"/>
      <c r="JRU2" s="74"/>
      <c r="JRV2" s="74"/>
      <c r="JRW2" s="74"/>
      <c r="JRX2" s="74"/>
      <c r="JRY2" s="74"/>
      <c r="JRZ2" s="74"/>
      <c r="JSA2" s="74"/>
      <c r="JSB2" s="74"/>
      <c r="JSC2" s="74"/>
      <c r="JSD2" s="74"/>
      <c r="JSE2" s="74"/>
      <c r="JSF2" s="74"/>
      <c r="JSG2" s="74"/>
      <c r="JSH2" s="74"/>
      <c r="JSI2" s="74"/>
      <c r="JSJ2" s="74"/>
      <c r="JSK2" s="74"/>
      <c r="JSL2" s="74"/>
      <c r="JSM2" s="74"/>
      <c r="JSN2" s="74"/>
      <c r="JSO2" s="74"/>
      <c r="JSP2" s="74"/>
      <c r="JSQ2" s="74"/>
      <c r="JSR2" s="74"/>
      <c r="JSS2" s="74"/>
      <c r="JST2" s="74"/>
      <c r="JSU2" s="74"/>
      <c r="JSV2" s="74"/>
      <c r="JSW2" s="74"/>
      <c r="JSX2" s="74"/>
      <c r="JSY2" s="74"/>
      <c r="JSZ2" s="74"/>
      <c r="JTA2" s="74"/>
      <c r="JTB2" s="74"/>
      <c r="JTC2" s="74"/>
      <c r="JTD2" s="74"/>
      <c r="JTE2" s="74"/>
      <c r="JTF2" s="74"/>
      <c r="JTG2" s="74"/>
      <c r="JTH2" s="74"/>
      <c r="JTI2" s="74"/>
      <c r="JTJ2" s="74"/>
      <c r="JTK2" s="74"/>
      <c r="JTL2" s="74"/>
      <c r="JTM2" s="74"/>
      <c r="JTN2" s="74"/>
      <c r="JTO2" s="74"/>
      <c r="JTP2" s="74"/>
      <c r="JTQ2" s="74"/>
      <c r="JTR2" s="74"/>
      <c r="JTS2" s="74"/>
      <c r="JTT2" s="74"/>
      <c r="JTU2" s="74"/>
      <c r="JTV2" s="74"/>
      <c r="JTW2" s="74"/>
      <c r="JTX2" s="74"/>
      <c r="JTY2" s="74"/>
      <c r="JTZ2" s="74"/>
      <c r="JUA2" s="74"/>
      <c r="JUB2" s="74"/>
      <c r="JUC2" s="74"/>
      <c r="JUD2" s="74"/>
      <c r="JUE2" s="74"/>
      <c r="JUF2" s="74"/>
      <c r="JUG2" s="74"/>
      <c r="JUH2" s="74"/>
      <c r="JUI2" s="74"/>
      <c r="JUJ2" s="74"/>
      <c r="JUK2" s="74"/>
      <c r="JUL2" s="74"/>
      <c r="JUM2" s="74"/>
      <c r="JUN2" s="74"/>
      <c r="JUO2" s="74"/>
      <c r="JUP2" s="74"/>
      <c r="JUQ2" s="74"/>
      <c r="JUR2" s="74"/>
      <c r="JUS2" s="74"/>
      <c r="JUT2" s="74"/>
      <c r="JUU2" s="74"/>
      <c r="JUV2" s="74"/>
      <c r="JUW2" s="74"/>
      <c r="JUX2" s="74"/>
      <c r="JUY2" s="74"/>
      <c r="JUZ2" s="74"/>
      <c r="JVA2" s="74"/>
      <c r="JVB2" s="74"/>
      <c r="JVC2" s="74"/>
      <c r="JVD2" s="74"/>
      <c r="JVE2" s="74"/>
      <c r="JVF2" s="74"/>
      <c r="JVG2" s="74"/>
      <c r="JVH2" s="74"/>
      <c r="JVI2" s="74"/>
      <c r="JVJ2" s="74"/>
      <c r="JVK2" s="74"/>
      <c r="JVL2" s="74"/>
      <c r="JVM2" s="74"/>
      <c r="JVN2" s="74"/>
      <c r="JVO2" s="74"/>
      <c r="JVP2" s="74"/>
      <c r="JVQ2" s="74"/>
      <c r="JVR2" s="74"/>
      <c r="JVS2" s="74"/>
      <c r="JVT2" s="74"/>
      <c r="JVU2" s="74"/>
      <c r="JVV2" s="74"/>
      <c r="JVW2" s="74"/>
      <c r="JVX2" s="74"/>
      <c r="JVY2" s="74"/>
      <c r="JVZ2" s="74"/>
      <c r="JWA2" s="74"/>
      <c r="JWB2" s="74"/>
      <c r="JWC2" s="74"/>
      <c r="JWD2" s="74"/>
      <c r="JWE2" s="74"/>
      <c r="JWF2" s="74"/>
      <c r="JWG2" s="74"/>
      <c r="JWH2" s="74"/>
      <c r="JWI2" s="74"/>
      <c r="JWJ2" s="74"/>
      <c r="JWK2" s="74"/>
      <c r="JWL2" s="74"/>
      <c r="JWM2" s="74"/>
      <c r="JWN2" s="74"/>
      <c r="JWO2" s="74"/>
      <c r="JWP2" s="74"/>
      <c r="JWQ2" s="74"/>
      <c r="JWR2" s="74"/>
      <c r="JWS2" s="74"/>
      <c r="JWT2" s="74"/>
      <c r="JWU2" s="74"/>
      <c r="JWV2" s="74"/>
      <c r="JWW2" s="74"/>
      <c r="JWX2" s="74"/>
      <c r="JWY2" s="74"/>
      <c r="JWZ2" s="74"/>
      <c r="JXA2" s="74"/>
      <c r="JXB2" s="74"/>
      <c r="JXC2" s="74"/>
      <c r="JXD2" s="74"/>
      <c r="JXE2" s="74"/>
      <c r="JXF2" s="74"/>
      <c r="JXG2" s="74"/>
      <c r="JXH2" s="74"/>
      <c r="JXI2" s="74"/>
      <c r="JXJ2" s="74"/>
      <c r="JXK2" s="74"/>
      <c r="JXL2" s="74"/>
      <c r="JXM2" s="74"/>
      <c r="JXN2" s="74"/>
      <c r="JXO2" s="74"/>
      <c r="JXP2" s="74"/>
      <c r="JXQ2" s="74"/>
      <c r="JXR2" s="74"/>
      <c r="JXS2" s="74"/>
      <c r="JXT2" s="74"/>
      <c r="JXU2" s="74"/>
      <c r="JXV2" s="74"/>
      <c r="JXW2" s="74"/>
      <c r="JXX2" s="74"/>
      <c r="JXY2" s="74"/>
      <c r="JXZ2" s="74"/>
      <c r="JYA2" s="74"/>
      <c r="JYB2" s="74"/>
      <c r="JYC2" s="74"/>
      <c r="JYD2" s="74"/>
      <c r="JYE2" s="74"/>
      <c r="JYF2" s="74"/>
      <c r="JYG2" s="74"/>
      <c r="JYH2" s="74"/>
      <c r="JYI2" s="74"/>
      <c r="JYJ2" s="74"/>
      <c r="JYK2" s="74"/>
      <c r="JYL2" s="74"/>
      <c r="JYM2" s="74"/>
      <c r="JYN2" s="74"/>
      <c r="JYO2" s="74"/>
      <c r="JYP2" s="74"/>
      <c r="JYQ2" s="74"/>
      <c r="JYR2" s="74"/>
      <c r="JYS2" s="74"/>
      <c r="JYT2" s="74"/>
      <c r="JYU2" s="74"/>
      <c r="JYV2" s="74"/>
      <c r="JYW2" s="74"/>
      <c r="JYX2" s="74"/>
      <c r="JYY2" s="74"/>
      <c r="JYZ2" s="74"/>
      <c r="JZA2" s="74"/>
      <c r="JZB2" s="74"/>
      <c r="JZC2" s="74"/>
      <c r="JZD2" s="74"/>
      <c r="JZE2" s="74"/>
      <c r="JZF2" s="74"/>
      <c r="JZG2" s="74"/>
      <c r="JZH2" s="74"/>
      <c r="JZI2" s="74"/>
      <c r="JZJ2" s="74"/>
      <c r="JZK2" s="74"/>
      <c r="JZL2" s="74"/>
      <c r="JZM2" s="74"/>
      <c r="JZN2" s="74"/>
      <c r="JZO2" s="74"/>
      <c r="JZP2" s="74"/>
      <c r="JZQ2" s="74"/>
      <c r="JZR2" s="74"/>
      <c r="JZS2" s="74"/>
      <c r="JZT2" s="74"/>
      <c r="JZU2" s="74"/>
      <c r="JZV2" s="74"/>
      <c r="JZW2" s="74"/>
      <c r="JZX2" s="74"/>
      <c r="JZY2" s="74"/>
      <c r="JZZ2" s="74"/>
      <c r="KAA2" s="74"/>
      <c r="KAB2" s="74"/>
      <c r="KAC2" s="74"/>
      <c r="KAD2" s="74"/>
      <c r="KAE2" s="74"/>
      <c r="KAF2" s="74"/>
      <c r="KAG2" s="74"/>
      <c r="KAH2" s="74"/>
      <c r="KAI2" s="74"/>
      <c r="KAJ2" s="74"/>
      <c r="KAK2" s="74"/>
      <c r="KAL2" s="74"/>
      <c r="KAM2" s="74"/>
      <c r="KAN2" s="74"/>
      <c r="KAO2" s="74"/>
      <c r="KAP2" s="74"/>
      <c r="KAQ2" s="74"/>
      <c r="KAR2" s="74"/>
      <c r="KAS2" s="74"/>
      <c r="KAT2" s="74"/>
      <c r="KAU2" s="74"/>
      <c r="KAV2" s="74"/>
      <c r="KAW2" s="74"/>
      <c r="KAX2" s="74"/>
      <c r="KAY2" s="74"/>
      <c r="KAZ2" s="74"/>
      <c r="KBA2" s="74"/>
      <c r="KBB2" s="74"/>
      <c r="KBC2" s="74"/>
      <c r="KBD2" s="74"/>
      <c r="KBE2" s="74"/>
      <c r="KBF2" s="74"/>
      <c r="KBG2" s="74"/>
      <c r="KBH2" s="74"/>
      <c r="KBI2" s="74"/>
      <c r="KBJ2" s="74"/>
      <c r="KBK2" s="74"/>
      <c r="KBL2" s="74"/>
      <c r="KBM2" s="74"/>
      <c r="KBN2" s="74"/>
      <c r="KBO2" s="74"/>
      <c r="KBP2" s="74"/>
      <c r="KBQ2" s="74"/>
      <c r="KBR2" s="74"/>
      <c r="KBS2" s="74"/>
      <c r="KBT2" s="74"/>
      <c r="KBU2" s="74"/>
      <c r="KBV2" s="74"/>
      <c r="KBW2" s="74"/>
      <c r="KBX2" s="74"/>
      <c r="KBY2" s="74"/>
      <c r="KBZ2" s="74"/>
      <c r="KCA2" s="74"/>
      <c r="KCB2" s="74"/>
      <c r="KCC2" s="74"/>
      <c r="KCD2" s="74"/>
      <c r="KCE2" s="74"/>
      <c r="KCF2" s="74"/>
      <c r="KCG2" s="74"/>
      <c r="KCH2" s="74"/>
      <c r="KCI2" s="74"/>
      <c r="KCJ2" s="74"/>
      <c r="KCK2" s="74"/>
      <c r="KCL2" s="74"/>
      <c r="KCM2" s="74"/>
      <c r="KCN2" s="74"/>
      <c r="KCO2" s="74"/>
      <c r="KCP2" s="74"/>
      <c r="KCQ2" s="74"/>
      <c r="KCR2" s="74"/>
      <c r="KCS2" s="74"/>
      <c r="KCT2" s="74"/>
      <c r="KCU2" s="74"/>
      <c r="KCV2" s="74"/>
      <c r="KCW2" s="74"/>
      <c r="KCX2" s="74"/>
      <c r="KCY2" s="74"/>
      <c r="KCZ2" s="74"/>
      <c r="KDA2" s="74"/>
      <c r="KDB2" s="74"/>
      <c r="KDC2" s="74"/>
      <c r="KDD2" s="74"/>
      <c r="KDE2" s="74"/>
      <c r="KDF2" s="74"/>
      <c r="KDG2" s="74"/>
      <c r="KDH2" s="74"/>
      <c r="KDI2" s="74"/>
      <c r="KDJ2" s="74"/>
      <c r="KDK2" s="74"/>
      <c r="KDL2" s="74"/>
      <c r="KDM2" s="74"/>
      <c r="KDN2" s="74"/>
      <c r="KDO2" s="74"/>
      <c r="KDP2" s="74"/>
      <c r="KDQ2" s="74"/>
      <c r="KDR2" s="74"/>
      <c r="KDS2" s="74"/>
      <c r="KDT2" s="74"/>
      <c r="KDU2" s="74"/>
      <c r="KDV2" s="74"/>
      <c r="KDW2" s="74"/>
      <c r="KDX2" s="74"/>
      <c r="KDY2" s="74"/>
      <c r="KDZ2" s="74"/>
      <c r="KEA2" s="74"/>
      <c r="KEB2" s="74"/>
      <c r="KEC2" s="74"/>
      <c r="KED2" s="74"/>
      <c r="KEE2" s="74"/>
      <c r="KEF2" s="74"/>
      <c r="KEG2" s="74"/>
      <c r="KEH2" s="74"/>
      <c r="KEI2" s="74"/>
      <c r="KEJ2" s="74"/>
      <c r="KEK2" s="74"/>
      <c r="KEL2" s="74"/>
      <c r="KEM2" s="74"/>
      <c r="KEN2" s="74"/>
      <c r="KEO2" s="74"/>
      <c r="KEP2" s="74"/>
      <c r="KEQ2" s="74"/>
      <c r="KER2" s="74"/>
      <c r="KES2" s="74"/>
      <c r="KET2" s="74"/>
      <c r="KEU2" s="74"/>
      <c r="KEV2" s="74"/>
      <c r="KEW2" s="74"/>
      <c r="KEX2" s="74"/>
      <c r="KEY2" s="74"/>
      <c r="KEZ2" s="74"/>
      <c r="KFA2" s="74"/>
      <c r="KFB2" s="74"/>
      <c r="KFC2" s="74"/>
      <c r="KFD2" s="74"/>
      <c r="KFE2" s="74"/>
      <c r="KFF2" s="74"/>
      <c r="KFG2" s="74"/>
      <c r="KFH2" s="74"/>
      <c r="KFI2" s="74"/>
      <c r="KFJ2" s="74"/>
      <c r="KFK2" s="74"/>
      <c r="KFL2" s="74"/>
      <c r="KFM2" s="74"/>
      <c r="KFN2" s="74"/>
      <c r="KFO2" s="74"/>
      <c r="KFP2" s="74"/>
      <c r="KFQ2" s="74"/>
      <c r="KFR2" s="74"/>
      <c r="KFS2" s="74"/>
      <c r="KFT2" s="74"/>
      <c r="KFU2" s="74"/>
      <c r="KFV2" s="74"/>
      <c r="KFW2" s="74"/>
      <c r="KFX2" s="74"/>
      <c r="KFY2" s="74"/>
      <c r="KFZ2" s="74"/>
      <c r="KGA2" s="74"/>
      <c r="KGB2" s="74"/>
      <c r="KGC2" s="74"/>
      <c r="KGD2" s="74"/>
      <c r="KGE2" s="74"/>
      <c r="KGF2" s="74"/>
      <c r="KGG2" s="74"/>
      <c r="KGH2" s="74"/>
      <c r="KGI2" s="74"/>
      <c r="KGJ2" s="74"/>
      <c r="KGK2" s="74"/>
      <c r="KGL2" s="74"/>
      <c r="KGM2" s="74"/>
      <c r="KGN2" s="74"/>
      <c r="KGO2" s="74"/>
      <c r="KGP2" s="74"/>
      <c r="KGQ2" s="74"/>
      <c r="KGR2" s="74"/>
      <c r="KGS2" s="74"/>
      <c r="KGT2" s="74"/>
      <c r="KGU2" s="74"/>
      <c r="KGV2" s="74"/>
      <c r="KGW2" s="74"/>
      <c r="KGX2" s="74"/>
      <c r="KGY2" s="74"/>
      <c r="KGZ2" s="74"/>
      <c r="KHA2" s="74"/>
      <c r="KHB2" s="74"/>
      <c r="KHC2" s="74"/>
      <c r="KHD2" s="74"/>
      <c r="KHE2" s="74"/>
      <c r="KHF2" s="74"/>
      <c r="KHG2" s="74"/>
      <c r="KHH2" s="74"/>
      <c r="KHI2" s="74"/>
      <c r="KHJ2" s="74"/>
      <c r="KHK2" s="74"/>
      <c r="KHL2" s="74"/>
      <c r="KHM2" s="74"/>
      <c r="KHN2" s="74"/>
      <c r="KHO2" s="74"/>
      <c r="KHP2" s="74"/>
      <c r="KHQ2" s="74"/>
      <c r="KHR2" s="74"/>
      <c r="KHS2" s="74"/>
      <c r="KHT2" s="74"/>
      <c r="KHU2" s="74"/>
      <c r="KHV2" s="74"/>
      <c r="KHW2" s="74"/>
      <c r="KHX2" s="74"/>
      <c r="KHY2" s="74"/>
      <c r="KHZ2" s="74"/>
      <c r="KIA2" s="74"/>
      <c r="KIB2" s="74"/>
      <c r="KIC2" s="74"/>
      <c r="KID2" s="74"/>
      <c r="KIE2" s="74"/>
      <c r="KIF2" s="74"/>
      <c r="KIG2" s="74"/>
      <c r="KIH2" s="74"/>
      <c r="KII2" s="74"/>
      <c r="KIJ2" s="74"/>
      <c r="KIK2" s="74"/>
      <c r="KIL2" s="74"/>
      <c r="KIM2" s="74"/>
      <c r="KIN2" s="74"/>
      <c r="KIO2" s="74"/>
      <c r="KIP2" s="74"/>
      <c r="KIQ2" s="74"/>
      <c r="KIR2" s="74"/>
      <c r="KIS2" s="74"/>
      <c r="KIT2" s="74"/>
      <c r="KIU2" s="74"/>
      <c r="KIV2" s="74"/>
      <c r="KIW2" s="74"/>
      <c r="KIX2" s="74"/>
      <c r="KIY2" s="74"/>
      <c r="KIZ2" s="74"/>
      <c r="KJA2" s="74"/>
      <c r="KJB2" s="74"/>
      <c r="KJC2" s="74"/>
      <c r="KJD2" s="74"/>
      <c r="KJE2" s="74"/>
      <c r="KJF2" s="74"/>
      <c r="KJG2" s="74"/>
      <c r="KJH2" s="74"/>
      <c r="KJI2" s="74"/>
      <c r="KJJ2" s="74"/>
      <c r="KJK2" s="74"/>
      <c r="KJL2" s="74"/>
      <c r="KJM2" s="74"/>
      <c r="KJN2" s="74"/>
      <c r="KJO2" s="74"/>
      <c r="KJP2" s="74"/>
      <c r="KJQ2" s="74"/>
      <c r="KJR2" s="74"/>
      <c r="KJS2" s="74"/>
      <c r="KJT2" s="74"/>
      <c r="KJU2" s="74"/>
      <c r="KJV2" s="74"/>
      <c r="KJW2" s="74"/>
      <c r="KJX2" s="74"/>
      <c r="KJY2" s="74"/>
      <c r="KJZ2" s="74"/>
      <c r="KKA2" s="74"/>
      <c r="KKB2" s="74"/>
      <c r="KKC2" s="74"/>
      <c r="KKD2" s="74"/>
      <c r="KKE2" s="74"/>
      <c r="KKF2" s="74"/>
      <c r="KKG2" s="74"/>
      <c r="KKH2" s="74"/>
      <c r="KKI2" s="74"/>
      <c r="KKJ2" s="74"/>
      <c r="KKK2" s="74"/>
      <c r="KKL2" s="74"/>
      <c r="KKM2" s="74"/>
      <c r="KKN2" s="74"/>
      <c r="KKO2" s="74"/>
      <c r="KKP2" s="74"/>
      <c r="KKQ2" s="74"/>
      <c r="KKR2" s="74"/>
      <c r="KKS2" s="74"/>
      <c r="KKT2" s="74"/>
      <c r="KKU2" s="74"/>
      <c r="KKV2" s="74"/>
      <c r="KKW2" s="74"/>
      <c r="KKX2" s="74"/>
      <c r="KKY2" s="74"/>
      <c r="KKZ2" s="74"/>
      <c r="KLA2" s="74"/>
      <c r="KLB2" s="74"/>
      <c r="KLC2" s="74"/>
      <c r="KLD2" s="74"/>
      <c r="KLE2" s="74"/>
      <c r="KLF2" s="74"/>
      <c r="KLG2" s="74"/>
      <c r="KLH2" s="74"/>
      <c r="KLI2" s="74"/>
      <c r="KLJ2" s="74"/>
      <c r="KLK2" s="74"/>
      <c r="KLL2" s="74"/>
      <c r="KLM2" s="74"/>
      <c r="KLN2" s="74"/>
      <c r="KLO2" s="74"/>
      <c r="KLP2" s="74"/>
      <c r="KLQ2" s="74"/>
      <c r="KLR2" s="74"/>
      <c r="KLS2" s="74"/>
      <c r="KLT2" s="74"/>
      <c r="KLU2" s="74"/>
      <c r="KLV2" s="74"/>
      <c r="KLW2" s="74"/>
      <c r="KLX2" s="74"/>
      <c r="KLY2" s="74"/>
      <c r="KLZ2" s="74"/>
      <c r="KMA2" s="74"/>
      <c r="KMB2" s="74"/>
      <c r="KMC2" s="74"/>
      <c r="KMD2" s="74"/>
      <c r="KME2" s="74"/>
      <c r="KMF2" s="74"/>
      <c r="KMG2" s="74"/>
      <c r="KMH2" s="74"/>
      <c r="KMI2" s="74"/>
      <c r="KMJ2" s="74"/>
      <c r="KMK2" s="74"/>
      <c r="KML2" s="74"/>
      <c r="KMM2" s="74"/>
      <c r="KMN2" s="74"/>
      <c r="KMO2" s="74"/>
      <c r="KMP2" s="74"/>
      <c r="KMQ2" s="74"/>
      <c r="KMR2" s="74"/>
      <c r="KMS2" s="74"/>
      <c r="KMT2" s="74"/>
      <c r="KMU2" s="74"/>
      <c r="KMV2" s="74"/>
      <c r="KMW2" s="74"/>
      <c r="KMX2" s="74"/>
      <c r="KMY2" s="74"/>
      <c r="KMZ2" s="74"/>
      <c r="KNA2" s="74"/>
      <c r="KNB2" s="74"/>
      <c r="KNC2" s="74"/>
      <c r="KND2" s="74"/>
      <c r="KNE2" s="74"/>
      <c r="KNF2" s="74"/>
      <c r="KNG2" s="74"/>
      <c r="KNH2" s="74"/>
      <c r="KNI2" s="74"/>
      <c r="KNJ2" s="74"/>
      <c r="KNK2" s="74"/>
      <c r="KNL2" s="74"/>
      <c r="KNM2" s="74"/>
      <c r="KNN2" s="74"/>
      <c r="KNO2" s="74"/>
      <c r="KNP2" s="74"/>
      <c r="KNQ2" s="74"/>
      <c r="KNR2" s="74"/>
      <c r="KNS2" s="74"/>
      <c r="KNT2" s="74"/>
      <c r="KNU2" s="74"/>
      <c r="KNV2" s="74"/>
      <c r="KNW2" s="74"/>
      <c r="KNX2" s="74"/>
      <c r="KNY2" s="74"/>
      <c r="KNZ2" s="74"/>
      <c r="KOA2" s="74"/>
      <c r="KOB2" s="74"/>
      <c r="KOC2" s="74"/>
      <c r="KOD2" s="74"/>
      <c r="KOE2" s="74"/>
      <c r="KOF2" s="74"/>
      <c r="KOG2" s="74"/>
      <c r="KOH2" s="74"/>
      <c r="KOI2" s="74"/>
      <c r="KOJ2" s="74"/>
      <c r="KOK2" s="74"/>
      <c r="KOL2" s="74"/>
      <c r="KOM2" s="74"/>
      <c r="KON2" s="74"/>
      <c r="KOO2" s="74"/>
      <c r="KOP2" s="74"/>
      <c r="KOQ2" s="74"/>
      <c r="KOR2" s="74"/>
      <c r="KOS2" s="74"/>
      <c r="KOT2" s="74"/>
      <c r="KOU2" s="74"/>
      <c r="KOV2" s="74"/>
      <c r="KOW2" s="74"/>
      <c r="KOX2" s="74"/>
      <c r="KOY2" s="74"/>
      <c r="KOZ2" s="74"/>
      <c r="KPA2" s="74"/>
      <c r="KPB2" s="74"/>
      <c r="KPC2" s="74"/>
      <c r="KPD2" s="74"/>
      <c r="KPE2" s="74"/>
      <c r="KPF2" s="74"/>
      <c r="KPG2" s="74"/>
      <c r="KPH2" s="74"/>
      <c r="KPI2" s="74"/>
      <c r="KPJ2" s="74"/>
      <c r="KPK2" s="74"/>
      <c r="KPL2" s="74"/>
      <c r="KPM2" s="74"/>
      <c r="KPN2" s="74"/>
      <c r="KPO2" s="74"/>
      <c r="KPP2" s="74"/>
      <c r="KPQ2" s="74"/>
      <c r="KPR2" s="74"/>
      <c r="KPS2" s="74"/>
      <c r="KPT2" s="74"/>
      <c r="KPU2" s="74"/>
      <c r="KPV2" s="74"/>
      <c r="KPW2" s="74"/>
      <c r="KPX2" s="74"/>
      <c r="KPY2" s="74"/>
      <c r="KPZ2" s="74"/>
      <c r="KQA2" s="74"/>
      <c r="KQB2" s="74"/>
      <c r="KQC2" s="74"/>
      <c r="KQD2" s="74"/>
      <c r="KQE2" s="74"/>
      <c r="KQF2" s="74"/>
      <c r="KQG2" s="74"/>
      <c r="KQH2" s="74"/>
      <c r="KQI2" s="74"/>
      <c r="KQJ2" s="74"/>
      <c r="KQK2" s="74"/>
      <c r="KQL2" s="74"/>
      <c r="KQM2" s="74"/>
      <c r="KQN2" s="74"/>
      <c r="KQO2" s="74"/>
      <c r="KQP2" s="74"/>
      <c r="KQQ2" s="74"/>
      <c r="KQR2" s="74"/>
      <c r="KQS2" s="74"/>
      <c r="KQT2" s="74"/>
      <c r="KQU2" s="74"/>
      <c r="KQV2" s="74"/>
      <c r="KQW2" s="74"/>
      <c r="KQX2" s="74"/>
      <c r="KQY2" s="74"/>
      <c r="KQZ2" s="74"/>
      <c r="KRA2" s="74"/>
      <c r="KRB2" s="74"/>
      <c r="KRC2" s="74"/>
      <c r="KRD2" s="74"/>
      <c r="KRE2" s="74"/>
      <c r="KRF2" s="74"/>
      <c r="KRG2" s="74"/>
      <c r="KRH2" s="74"/>
      <c r="KRI2" s="74"/>
      <c r="KRJ2" s="74"/>
      <c r="KRK2" s="74"/>
      <c r="KRL2" s="74"/>
      <c r="KRM2" s="74"/>
      <c r="KRN2" s="74"/>
      <c r="KRO2" s="74"/>
      <c r="KRP2" s="74"/>
      <c r="KRQ2" s="74"/>
      <c r="KRR2" s="74"/>
      <c r="KRS2" s="74"/>
      <c r="KRT2" s="74"/>
      <c r="KRU2" s="74"/>
      <c r="KRV2" s="74"/>
      <c r="KRW2" s="74"/>
      <c r="KRX2" s="74"/>
      <c r="KRY2" s="74"/>
      <c r="KRZ2" s="74"/>
      <c r="KSA2" s="74"/>
      <c r="KSB2" s="74"/>
      <c r="KSC2" s="74"/>
      <c r="KSD2" s="74"/>
      <c r="KSE2" s="74"/>
      <c r="KSF2" s="74"/>
      <c r="KSG2" s="74"/>
      <c r="KSH2" s="74"/>
      <c r="KSI2" s="74"/>
      <c r="KSJ2" s="74"/>
      <c r="KSK2" s="74"/>
      <c r="KSL2" s="74"/>
      <c r="KSM2" s="74"/>
      <c r="KSN2" s="74"/>
      <c r="KSO2" s="74"/>
      <c r="KSP2" s="74"/>
      <c r="KSQ2" s="74"/>
      <c r="KSR2" s="74"/>
      <c r="KSS2" s="74"/>
      <c r="KST2" s="74"/>
      <c r="KSU2" s="74"/>
      <c r="KSV2" s="74"/>
      <c r="KSW2" s="74"/>
      <c r="KSX2" s="74"/>
      <c r="KSY2" s="74"/>
      <c r="KSZ2" s="74"/>
      <c r="KTA2" s="74"/>
      <c r="KTB2" s="74"/>
      <c r="KTC2" s="74"/>
      <c r="KTD2" s="74"/>
      <c r="KTE2" s="74"/>
      <c r="KTF2" s="74"/>
      <c r="KTG2" s="74"/>
      <c r="KTH2" s="74"/>
      <c r="KTI2" s="74"/>
      <c r="KTJ2" s="74"/>
      <c r="KTK2" s="74"/>
      <c r="KTL2" s="74"/>
      <c r="KTM2" s="74"/>
      <c r="KTN2" s="74"/>
      <c r="KTO2" s="74"/>
      <c r="KTP2" s="74"/>
      <c r="KTQ2" s="74"/>
      <c r="KTR2" s="74"/>
      <c r="KTS2" s="74"/>
      <c r="KTT2" s="74"/>
      <c r="KTU2" s="74"/>
      <c r="KTV2" s="74"/>
      <c r="KTW2" s="74"/>
      <c r="KTX2" s="74"/>
      <c r="KTY2" s="74"/>
      <c r="KTZ2" s="74"/>
      <c r="KUA2" s="74"/>
      <c r="KUB2" s="74"/>
      <c r="KUC2" s="74"/>
      <c r="KUD2" s="74"/>
      <c r="KUE2" s="74"/>
      <c r="KUF2" s="74"/>
      <c r="KUG2" s="74"/>
      <c r="KUH2" s="74"/>
      <c r="KUI2" s="74"/>
      <c r="KUJ2" s="74"/>
      <c r="KUK2" s="74"/>
      <c r="KUL2" s="74"/>
      <c r="KUM2" s="74"/>
      <c r="KUN2" s="74"/>
      <c r="KUO2" s="74"/>
      <c r="KUP2" s="74"/>
      <c r="KUQ2" s="74"/>
      <c r="KUR2" s="74"/>
      <c r="KUS2" s="74"/>
      <c r="KUT2" s="74"/>
      <c r="KUU2" s="74"/>
      <c r="KUV2" s="74"/>
      <c r="KUW2" s="74"/>
      <c r="KUX2" s="74"/>
      <c r="KUY2" s="74"/>
      <c r="KUZ2" s="74"/>
      <c r="KVA2" s="74"/>
      <c r="KVB2" s="74"/>
      <c r="KVC2" s="74"/>
      <c r="KVD2" s="74"/>
      <c r="KVE2" s="74"/>
      <c r="KVF2" s="74"/>
      <c r="KVG2" s="74"/>
      <c r="KVH2" s="74"/>
      <c r="KVI2" s="74"/>
      <c r="KVJ2" s="74"/>
      <c r="KVK2" s="74"/>
      <c r="KVL2" s="74"/>
      <c r="KVM2" s="74"/>
      <c r="KVN2" s="74"/>
      <c r="KVO2" s="74"/>
      <c r="KVP2" s="74"/>
      <c r="KVQ2" s="74"/>
      <c r="KVR2" s="74"/>
      <c r="KVS2" s="74"/>
      <c r="KVT2" s="74"/>
      <c r="KVU2" s="74"/>
      <c r="KVV2" s="74"/>
      <c r="KVW2" s="74"/>
      <c r="KVX2" s="74"/>
      <c r="KVY2" s="74"/>
      <c r="KVZ2" s="74"/>
      <c r="KWA2" s="74"/>
      <c r="KWB2" s="74"/>
      <c r="KWC2" s="74"/>
      <c r="KWD2" s="74"/>
      <c r="KWE2" s="74"/>
      <c r="KWF2" s="74"/>
      <c r="KWG2" s="74"/>
      <c r="KWH2" s="74"/>
      <c r="KWI2" s="74"/>
      <c r="KWJ2" s="74"/>
      <c r="KWK2" s="74"/>
      <c r="KWL2" s="74"/>
      <c r="KWM2" s="74"/>
      <c r="KWN2" s="74"/>
      <c r="KWO2" s="74"/>
      <c r="KWP2" s="74"/>
      <c r="KWQ2" s="74"/>
      <c r="KWR2" s="74"/>
      <c r="KWS2" s="74"/>
      <c r="KWT2" s="74"/>
      <c r="KWU2" s="74"/>
      <c r="KWV2" s="74"/>
      <c r="KWW2" s="74"/>
      <c r="KWX2" s="74"/>
      <c r="KWY2" s="74"/>
      <c r="KWZ2" s="74"/>
      <c r="KXA2" s="74"/>
      <c r="KXB2" s="74"/>
      <c r="KXC2" s="74"/>
      <c r="KXD2" s="74"/>
      <c r="KXE2" s="74"/>
      <c r="KXF2" s="74"/>
      <c r="KXG2" s="74"/>
      <c r="KXH2" s="74"/>
      <c r="KXI2" s="74"/>
      <c r="KXJ2" s="74"/>
      <c r="KXK2" s="74"/>
      <c r="KXL2" s="74"/>
      <c r="KXM2" s="74"/>
      <c r="KXN2" s="74"/>
      <c r="KXO2" s="74"/>
      <c r="KXP2" s="74"/>
      <c r="KXQ2" s="74"/>
      <c r="KXR2" s="74"/>
      <c r="KXS2" s="74"/>
      <c r="KXT2" s="74"/>
      <c r="KXU2" s="74"/>
      <c r="KXV2" s="74"/>
      <c r="KXW2" s="74"/>
      <c r="KXX2" s="74"/>
      <c r="KXY2" s="74"/>
      <c r="KXZ2" s="74"/>
      <c r="KYA2" s="74"/>
      <c r="KYB2" s="74"/>
      <c r="KYC2" s="74"/>
      <c r="KYD2" s="74"/>
      <c r="KYE2" s="74"/>
      <c r="KYF2" s="74"/>
      <c r="KYG2" s="74"/>
      <c r="KYH2" s="74"/>
      <c r="KYI2" s="74"/>
      <c r="KYJ2" s="74"/>
      <c r="KYK2" s="74"/>
      <c r="KYL2" s="74"/>
      <c r="KYM2" s="74"/>
      <c r="KYN2" s="74"/>
      <c r="KYO2" s="74"/>
      <c r="KYP2" s="74"/>
      <c r="KYQ2" s="74"/>
      <c r="KYR2" s="74"/>
      <c r="KYS2" s="74"/>
      <c r="KYT2" s="74"/>
      <c r="KYU2" s="74"/>
      <c r="KYV2" s="74"/>
      <c r="KYW2" s="74"/>
      <c r="KYX2" s="74"/>
      <c r="KYY2" s="74"/>
      <c r="KYZ2" s="74"/>
      <c r="KZA2" s="74"/>
      <c r="KZB2" s="74"/>
      <c r="KZC2" s="74"/>
      <c r="KZD2" s="74"/>
      <c r="KZE2" s="74"/>
      <c r="KZF2" s="74"/>
      <c r="KZG2" s="74"/>
      <c r="KZH2" s="74"/>
      <c r="KZI2" s="74"/>
      <c r="KZJ2" s="74"/>
      <c r="KZK2" s="74"/>
      <c r="KZL2" s="74"/>
      <c r="KZM2" s="74"/>
      <c r="KZN2" s="74"/>
      <c r="KZO2" s="74"/>
      <c r="KZP2" s="74"/>
      <c r="KZQ2" s="74"/>
      <c r="KZR2" s="74"/>
      <c r="KZS2" s="74"/>
      <c r="KZT2" s="74"/>
      <c r="KZU2" s="74"/>
      <c r="KZV2" s="74"/>
      <c r="KZW2" s="74"/>
      <c r="KZX2" s="74"/>
      <c r="KZY2" s="74"/>
      <c r="KZZ2" s="74"/>
      <c r="LAA2" s="74"/>
      <c r="LAB2" s="74"/>
      <c r="LAC2" s="74"/>
      <c r="LAD2" s="74"/>
      <c r="LAE2" s="74"/>
      <c r="LAF2" s="74"/>
      <c r="LAG2" s="74"/>
      <c r="LAH2" s="74"/>
      <c r="LAI2" s="74"/>
      <c r="LAJ2" s="74"/>
      <c r="LAK2" s="74"/>
      <c r="LAL2" s="74"/>
      <c r="LAM2" s="74"/>
      <c r="LAN2" s="74"/>
      <c r="LAO2" s="74"/>
      <c r="LAP2" s="74"/>
      <c r="LAQ2" s="74"/>
      <c r="LAR2" s="74"/>
      <c r="LAS2" s="74"/>
      <c r="LAT2" s="74"/>
      <c r="LAU2" s="74"/>
      <c r="LAV2" s="74"/>
      <c r="LAW2" s="74"/>
      <c r="LAX2" s="74"/>
      <c r="LAY2" s="74"/>
      <c r="LAZ2" s="74"/>
      <c r="LBA2" s="74"/>
      <c r="LBB2" s="74"/>
      <c r="LBC2" s="74"/>
      <c r="LBD2" s="74"/>
      <c r="LBE2" s="74"/>
      <c r="LBF2" s="74"/>
      <c r="LBG2" s="74"/>
      <c r="LBH2" s="74"/>
      <c r="LBI2" s="74"/>
      <c r="LBJ2" s="74"/>
      <c r="LBK2" s="74"/>
      <c r="LBL2" s="74"/>
      <c r="LBM2" s="74"/>
      <c r="LBN2" s="74"/>
      <c r="LBO2" s="74"/>
      <c r="LBP2" s="74"/>
      <c r="LBQ2" s="74"/>
      <c r="LBR2" s="74"/>
      <c r="LBS2" s="74"/>
      <c r="LBT2" s="74"/>
      <c r="LBU2" s="74"/>
      <c r="LBV2" s="74"/>
      <c r="LBW2" s="74"/>
      <c r="LBX2" s="74"/>
      <c r="LBY2" s="74"/>
      <c r="LBZ2" s="74"/>
      <c r="LCA2" s="74"/>
      <c r="LCB2" s="74"/>
      <c r="LCC2" s="74"/>
      <c r="LCD2" s="74"/>
      <c r="LCE2" s="74"/>
      <c r="LCF2" s="74"/>
      <c r="LCG2" s="74"/>
      <c r="LCH2" s="74"/>
      <c r="LCI2" s="74"/>
      <c r="LCJ2" s="74"/>
      <c r="LCK2" s="74"/>
      <c r="LCL2" s="74"/>
      <c r="LCM2" s="74"/>
      <c r="LCN2" s="74"/>
      <c r="LCO2" s="74"/>
      <c r="LCP2" s="74"/>
      <c r="LCQ2" s="74"/>
      <c r="LCR2" s="74"/>
      <c r="LCS2" s="74"/>
      <c r="LCT2" s="74"/>
      <c r="LCU2" s="74"/>
      <c r="LCV2" s="74"/>
      <c r="LCW2" s="74"/>
      <c r="LCX2" s="74"/>
      <c r="LCY2" s="74"/>
      <c r="LCZ2" s="74"/>
      <c r="LDA2" s="74"/>
      <c r="LDB2" s="74"/>
      <c r="LDC2" s="74"/>
      <c r="LDD2" s="74"/>
      <c r="LDE2" s="74"/>
      <c r="LDF2" s="74"/>
      <c r="LDG2" s="74"/>
      <c r="LDH2" s="74"/>
      <c r="LDI2" s="74"/>
      <c r="LDJ2" s="74"/>
      <c r="LDK2" s="74"/>
      <c r="LDL2" s="74"/>
      <c r="LDM2" s="74"/>
      <c r="LDN2" s="74"/>
      <c r="LDO2" s="74"/>
      <c r="LDP2" s="74"/>
      <c r="LDQ2" s="74"/>
      <c r="LDR2" s="74"/>
      <c r="LDS2" s="74"/>
      <c r="LDT2" s="74"/>
      <c r="LDU2" s="74"/>
      <c r="LDV2" s="74"/>
      <c r="LDW2" s="74"/>
      <c r="LDX2" s="74"/>
      <c r="LDY2" s="74"/>
      <c r="LDZ2" s="74"/>
      <c r="LEA2" s="74"/>
      <c r="LEB2" s="74"/>
      <c r="LEC2" s="74"/>
      <c r="LED2" s="74"/>
      <c r="LEE2" s="74"/>
      <c r="LEF2" s="74"/>
      <c r="LEG2" s="74"/>
      <c r="LEH2" s="74"/>
      <c r="LEI2" s="74"/>
      <c r="LEJ2" s="74"/>
      <c r="LEK2" s="74"/>
      <c r="LEL2" s="74"/>
      <c r="LEM2" s="74"/>
      <c r="LEN2" s="74"/>
      <c r="LEO2" s="74"/>
      <c r="LEP2" s="74"/>
      <c r="LEQ2" s="74"/>
      <c r="LER2" s="74"/>
      <c r="LES2" s="74"/>
      <c r="LET2" s="74"/>
      <c r="LEU2" s="74"/>
      <c r="LEV2" s="74"/>
      <c r="LEW2" s="74"/>
      <c r="LEX2" s="74"/>
      <c r="LEY2" s="74"/>
      <c r="LEZ2" s="74"/>
      <c r="LFA2" s="74"/>
      <c r="LFB2" s="74"/>
      <c r="LFC2" s="74"/>
      <c r="LFD2" s="74"/>
      <c r="LFE2" s="74"/>
      <c r="LFF2" s="74"/>
      <c r="LFG2" s="74"/>
      <c r="LFH2" s="74"/>
      <c r="LFI2" s="74"/>
      <c r="LFJ2" s="74"/>
      <c r="LFK2" s="74"/>
      <c r="LFL2" s="74"/>
      <c r="LFM2" s="74"/>
      <c r="LFN2" s="74"/>
      <c r="LFO2" s="74"/>
      <c r="LFP2" s="74"/>
      <c r="LFQ2" s="74"/>
      <c r="LFR2" s="74"/>
      <c r="LFS2" s="74"/>
      <c r="LFT2" s="74"/>
      <c r="LFU2" s="74"/>
      <c r="LFV2" s="74"/>
      <c r="LFW2" s="74"/>
      <c r="LFX2" s="74"/>
      <c r="LFY2" s="74"/>
      <c r="LFZ2" s="74"/>
      <c r="LGA2" s="74"/>
      <c r="LGB2" s="74"/>
      <c r="LGC2" s="74"/>
      <c r="LGD2" s="74"/>
      <c r="LGE2" s="74"/>
      <c r="LGF2" s="74"/>
      <c r="LGG2" s="74"/>
      <c r="LGH2" s="74"/>
      <c r="LGI2" s="74"/>
      <c r="LGJ2" s="74"/>
      <c r="LGK2" s="74"/>
      <c r="LGL2" s="74"/>
      <c r="LGM2" s="74"/>
      <c r="LGN2" s="74"/>
      <c r="LGO2" s="74"/>
      <c r="LGP2" s="74"/>
      <c r="LGQ2" s="74"/>
      <c r="LGR2" s="74"/>
      <c r="LGS2" s="74"/>
      <c r="LGT2" s="74"/>
      <c r="LGU2" s="74"/>
      <c r="LGV2" s="74"/>
      <c r="LGW2" s="74"/>
      <c r="LGX2" s="74"/>
      <c r="LGY2" s="74"/>
      <c r="LGZ2" s="74"/>
      <c r="LHA2" s="74"/>
      <c r="LHB2" s="74"/>
      <c r="LHC2" s="74"/>
      <c r="LHD2" s="74"/>
      <c r="LHE2" s="74"/>
      <c r="LHF2" s="74"/>
      <c r="LHG2" s="74"/>
      <c r="LHH2" s="74"/>
      <c r="LHI2" s="74"/>
      <c r="LHJ2" s="74"/>
      <c r="LHK2" s="74"/>
      <c r="LHL2" s="74"/>
      <c r="LHM2" s="74"/>
      <c r="LHN2" s="74"/>
      <c r="LHO2" s="74"/>
      <c r="LHP2" s="74"/>
      <c r="LHQ2" s="74"/>
      <c r="LHR2" s="74"/>
      <c r="LHS2" s="74"/>
      <c r="LHT2" s="74"/>
      <c r="LHU2" s="74"/>
      <c r="LHV2" s="74"/>
      <c r="LHW2" s="74"/>
      <c r="LHX2" s="74"/>
      <c r="LHY2" s="74"/>
      <c r="LHZ2" s="74"/>
      <c r="LIA2" s="74"/>
      <c r="LIB2" s="74"/>
      <c r="LIC2" s="74"/>
      <c r="LID2" s="74"/>
      <c r="LIE2" s="74"/>
      <c r="LIF2" s="74"/>
      <c r="LIG2" s="74"/>
      <c r="LIH2" s="74"/>
      <c r="LII2" s="74"/>
      <c r="LIJ2" s="74"/>
      <c r="LIK2" s="74"/>
      <c r="LIL2" s="74"/>
      <c r="LIM2" s="74"/>
      <c r="LIN2" s="74"/>
      <c r="LIO2" s="74"/>
      <c r="LIP2" s="74"/>
      <c r="LIQ2" s="74"/>
      <c r="LIR2" s="74"/>
      <c r="LIS2" s="74"/>
      <c r="LIT2" s="74"/>
      <c r="LIU2" s="74"/>
      <c r="LIV2" s="74"/>
      <c r="LIW2" s="74"/>
      <c r="LIX2" s="74"/>
      <c r="LIY2" s="74"/>
      <c r="LIZ2" s="74"/>
      <c r="LJA2" s="74"/>
      <c r="LJB2" s="74"/>
      <c r="LJC2" s="74"/>
      <c r="LJD2" s="74"/>
      <c r="LJE2" s="74"/>
      <c r="LJF2" s="74"/>
      <c r="LJG2" s="74"/>
      <c r="LJH2" s="74"/>
      <c r="LJI2" s="74"/>
      <c r="LJJ2" s="74"/>
      <c r="LJK2" s="74"/>
      <c r="LJL2" s="74"/>
      <c r="LJM2" s="74"/>
      <c r="LJN2" s="74"/>
      <c r="LJO2" s="74"/>
      <c r="LJP2" s="74"/>
      <c r="LJQ2" s="74"/>
      <c r="LJR2" s="74"/>
      <c r="LJS2" s="74"/>
      <c r="LJT2" s="74"/>
      <c r="LJU2" s="74"/>
      <c r="LJV2" s="74"/>
      <c r="LJW2" s="74"/>
      <c r="LJX2" s="74"/>
      <c r="LJY2" s="74"/>
      <c r="LJZ2" s="74"/>
      <c r="LKA2" s="74"/>
      <c r="LKB2" s="74"/>
      <c r="LKC2" s="74"/>
      <c r="LKD2" s="74"/>
      <c r="LKE2" s="74"/>
      <c r="LKF2" s="74"/>
      <c r="LKG2" s="74"/>
      <c r="LKH2" s="74"/>
      <c r="LKI2" s="74"/>
      <c r="LKJ2" s="74"/>
      <c r="LKK2" s="74"/>
      <c r="LKL2" s="74"/>
      <c r="LKM2" s="74"/>
      <c r="LKN2" s="74"/>
      <c r="LKO2" s="74"/>
      <c r="LKP2" s="74"/>
      <c r="LKQ2" s="74"/>
      <c r="LKR2" s="74"/>
      <c r="LKS2" s="74"/>
      <c r="LKT2" s="74"/>
      <c r="LKU2" s="74"/>
      <c r="LKV2" s="74"/>
      <c r="LKW2" s="74"/>
      <c r="LKX2" s="74"/>
      <c r="LKY2" s="74"/>
      <c r="LKZ2" s="74"/>
      <c r="LLA2" s="74"/>
      <c r="LLB2" s="74"/>
      <c r="LLC2" s="74"/>
      <c r="LLD2" s="74"/>
      <c r="LLE2" s="74"/>
      <c r="LLF2" s="74"/>
      <c r="LLG2" s="74"/>
      <c r="LLH2" s="74"/>
      <c r="LLI2" s="74"/>
      <c r="LLJ2" s="74"/>
      <c r="LLK2" s="74"/>
      <c r="LLL2" s="74"/>
      <c r="LLM2" s="74"/>
      <c r="LLN2" s="74"/>
      <c r="LLO2" s="74"/>
      <c r="LLP2" s="74"/>
      <c r="LLQ2" s="74"/>
      <c r="LLR2" s="74"/>
      <c r="LLS2" s="74"/>
      <c r="LLT2" s="74"/>
      <c r="LLU2" s="74"/>
      <c r="LLV2" s="74"/>
      <c r="LLW2" s="74"/>
      <c r="LLX2" s="74"/>
      <c r="LLY2" s="74"/>
      <c r="LLZ2" s="74"/>
      <c r="LMA2" s="74"/>
      <c r="LMB2" s="74"/>
      <c r="LMC2" s="74"/>
      <c r="LMD2" s="74"/>
      <c r="LME2" s="74"/>
      <c r="LMF2" s="74"/>
      <c r="LMG2" s="74"/>
      <c r="LMH2" s="74"/>
      <c r="LMI2" s="74"/>
      <c r="LMJ2" s="74"/>
      <c r="LMK2" s="74"/>
      <c r="LML2" s="74"/>
      <c r="LMM2" s="74"/>
      <c r="LMN2" s="74"/>
      <c r="LMO2" s="74"/>
      <c r="LMP2" s="74"/>
      <c r="LMQ2" s="74"/>
      <c r="LMR2" s="74"/>
      <c r="LMS2" s="74"/>
      <c r="LMT2" s="74"/>
      <c r="LMU2" s="74"/>
      <c r="LMV2" s="74"/>
      <c r="LMW2" s="74"/>
      <c r="LMX2" s="74"/>
      <c r="LMY2" s="74"/>
      <c r="LMZ2" s="74"/>
      <c r="LNA2" s="74"/>
      <c r="LNB2" s="74"/>
      <c r="LNC2" s="74"/>
      <c r="LND2" s="74"/>
      <c r="LNE2" s="74"/>
      <c r="LNF2" s="74"/>
      <c r="LNG2" s="74"/>
      <c r="LNH2" s="74"/>
      <c r="LNI2" s="74"/>
      <c r="LNJ2" s="74"/>
      <c r="LNK2" s="74"/>
      <c r="LNL2" s="74"/>
      <c r="LNM2" s="74"/>
      <c r="LNN2" s="74"/>
      <c r="LNO2" s="74"/>
      <c r="LNP2" s="74"/>
      <c r="LNQ2" s="74"/>
      <c r="LNR2" s="74"/>
      <c r="LNS2" s="74"/>
      <c r="LNT2" s="74"/>
      <c r="LNU2" s="74"/>
      <c r="LNV2" s="74"/>
      <c r="LNW2" s="74"/>
      <c r="LNX2" s="74"/>
      <c r="LNY2" s="74"/>
      <c r="LNZ2" s="74"/>
      <c r="LOA2" s="74"/>
      <c r="LOB2" s="74"/>
      <c r="LOC2" s="74"/>
      <c r="LOD2" s="74"/>
      <c r="LOE2" s="74"/>
      <c r="LOF2" s="74"/>
      <c r="LOG2" s="74"/>
      <c r="LOH2" s="74"/>
      <c r="LOI2" s="74"/>
      <c r="LOJ2" s="74"/>
      <c r="LOK2" s="74"/>
      <c r="LOL2" s="74"/>
      <c r="LOM2" s="74"/>
      <c r="LON2" s="74"/>
      <c r="LOO2" s="74"/>
      <c r="LOP2" s="74"/>
      <c r="LOQ2" s="74"/>
      <c r="LOR2" s="74"/>
      <c r="LOS2" s="74"/>
      <c r="LOT2" s="74"/>
      <c r="LOU2" s="74"/>
      <c r="LOV2" s="74"/>
      <c r="LOW2" s="74"/>
      <c r="LOX2" s="74"/>
      <c r="LOY2" s="74"/>
      <c r="LOZ2" s="74"/>
      <c r="LPA2" s="74"/>
      <c r="LPB2" s="74"/>
      <c r="LPC2" s="74"/>
      <c r="LPD2" s="74"/>
      <c r="LPE2" s="74"/>
      <c r="LPF2" s="74"/>
      <c r="LPG2" s="74"/>
      <c r="LPH2" s="74"/>
      <c r="LPI2" s="74"/>
      <c r="LPJ2" s="74"/>
      <c r="LPK2" s="74"/>
      <c r="LPL2" s="74"/>
      <c r="LPM2" s="74"/>
      <c r="LPN2" s="74"/>
      <c r="LPO2" s="74"/>
      <c r="LPP2" s="74"/>
      <c r="LPQ2" s="74"/>
      <c r="LPR2" s="74"/>
      <c r="LPS2" s="74"/>
      <c r="LPT2" s="74"/>
      <c r="LPU2" s="74"/>
      <c r="LPV2" s="74"/>
      <c r="LPW2" s="74"/>
      <c r="LPX2" s="74"/>
      <c r="LPY2" s="74"/>
      <c r="LPZ2" s="74"/>
      <c r="LQA2" s="74"/>
      <c r="LQB2" s="74"/>
      <c r="LQC2" s="74"/>
      <c r="LQD2" s="74"/>
      <c r="LQE2" s="74"/>
      <c r="LQF2" s="74"/>
      <c r="LQG2" s="74"/>
      <c r="LQH2" s="74"/>
      <c r="LQI2" s="74"/>
      <c r="LQJ2" s="74"/>
      <c r="LQK2" s="74"/>
      <c r="LQL2" s="74"/>
      <c r="LQM2" s="74"/>
      <c r="LQN2" s="74"/>
      <c r="LQO2" s="74"/>
      <c r="LQP2" s="74"/>
      <c r="LQQ2" s="74"/>
      <c r="LQR2" s="74"/>
      <c r="LQS2" s="74"/>
      <c r="LQT2" s="74"/>
      <c r="LQU2" s="74"/>
      <c r="LQV2" s="74"/>
      <c r="LQW2" s="74"/>
      <c r="LQX2" s="74"/>
      <c r="LQY2" s="74"/>
      <c r="LQZ2" s="74"/>
      <c r="LRA2" s="74"/>
      <c r="LRB2" s="74"/>
      <c r="LRC2" s="74"/>
      <c r="LRD2" s="74"/>
      <c r="LRE2" s="74"/>
      <c r="LRF2" s="74"/>
      <c r="LRG2" s="74"/>
      <c r="LRH2" s="74"/>
      <c r="LRI2" s="74"/>
      <c r="LRJ2" s="74"/>
      <c r="LRK2" s="74"/>
      <c r="LRL2" s="74"/>
      <c r="LRM2" s="74"/>
      <c r="LRN2" s="74"/>
      <c r="LRO2" s="74"/>
      <c r="LRP2" s="74"/>
      <c r="LRQ2" s="74"/>
      <c r="LRR2" s="74"/>
      <c r="LRS2" s="74"/>
      <c r="LRT2" s="74"/>
      <c r="LRU2" s="74"/>
      <c r="LRV2" s="74"/>
      <c r="LRW2" s="74"/>
      <c r="LRX2" s="74"/>
      <c r="LRY2" s="74"/>
      <c r="LRZ2" s="74"/>
      <c r="LSA2" s="74"/>
      <c r="LSB2" s="74"/>
      <c r="LSC2" s="74"/>
      <c r="LSD2" s="74"/>
      <c r="LSE2" s="74"/>
      <c r="LSF2" s="74"/>
      <c r="LSG2" s="74"/>
      <c r="LSH2" s="74"/>
      <c r="LSI2" s="74"/>
      <c r="LSJ2" s="74"/>
      <c r="LSK2" s="74"/>
      <c r="LSL2" s="74"/>
      <c r="LSM2" s="74"/>
      <c r="LSN2" s="74"/>
      <c r="LSO2" s="74"/>
      <c r="LSP2" s="74"/>
      <c r="LSQ2" s="74"/>
      <c r="LSR2" s="74"/>
      <c r="LSS2" s="74"/>
      <c r="LST2" s="74"/>
      <c r="LSU2" s="74"/>
      <c r="LSV2" s="74"/>
      <c r="LSW2" s="74"/>
      <c r="LSX2" s="74"/>
      <c r="LSY2" s="74"/>
      <c r="LSZ2" s="74"/>
      <c r="LTA2" s="74"/>
      <c r="LTB2" s="74"/>
      <c r="LTC2" s="74"/>
      <c r="LTD2" s="74"/>
      <c r="LTE2" s="74"/>
      <c r="LTF2" s="74"/>
      <c r="LTG2" s="74"/>
      <c r="LTH2" s="74"/>
      <c r="LTI2" s="74"/>
      <c r="LTJ2" s="74"/>
      <c r="LTK2" s="74"/>
      <c r="LTL2" s="74"/>
      <c r="LTM2" s="74"/>
      <c r="LTN2" s="74"/>
      <c r="LTO2" s="74"/>
      <c r="LTP2" s="74"/>
      <c r="LTQ2" s="74"/>
      <c r="LTR2" s="74"/>
      <c r="LTS2" s="74"/>
      <c r="LTT2" s="74"/>
      <c r="LTU2" s="74"/>
      <c r="LTV2" s="74"/>
      <c r="LTW2" s="74"/>
      <c r="LTX2" s="74"/>
      <c r="LTY2" s="74"/>
      <c r="LTZ2" s="74"/>
      <c r="LUA2" s="74"/>
      <c r="LUB2" s="74"/>
      <c r="LUC2" s="74"/>
      <c r="LUD2" s="74"/>
      <c r="LUE2" s="74"/>
      <c r="LUF2" s="74"/>
      <c r="LUG2" s="74"/>
      <c r="LUH2" s="74"/>
      <c r="LUI2" s="74"/>
      <c r="LUJ2" s="74"/>
      <c r="LUK2" s="74"/>
      <c r="LUL2" s="74"/>
      <c r="LUM2" s="74"/>
      <c r="LUN2" s="74"/>
      <c r="LUO2" s="74"/>
      <c r="LUP2" s="74"/>
      <c r="LUQ2" s="74"/>
      <c r="LUR2" s="74"/>
      <c r="LUS2" s="74"/>
      <c r="LUT2" s="74"/>
      <c r="LUU2" s="74"/>
      <c r="LUV2" s="74"/>
      <c r="LUW2" s="74"/>
      <c r="LUX2" s="74"/>
      <c r="LUY2" s="74"/>
      <c r="LUZ2" s="74"/>
      <c r="LVA2" s="74"/>
      <c r="LVB2" s="74"/>
      <c r="LVC2" s="74"/>
      <c r="LVD2" s="74"/>
      <c r="LVE2" s="74"/>
      <c r="LVF2" s="74"/>
      <c r="LVG2" s="74"/>
      <c r="LVH2" s="74"/>
      <c r="LVI2" s="74"/>
      <c r="LVJ2" s="74"/>
      <c r="LVK2" s="74"/>
      <c r="LVL2" s="74"/>
      <c r="LVM2" s="74"/>
      <c r="LVN2" s="74"/>
      <c r="LVO2" s="74"/>
      <c r="LVP2" s="74"/>
      <c r="LVQ2" s="74"/>
      <c r="LVR2" s="74"/>
      <c r="LVS2" s="74"/>
      <c r="LVT2" s="74"/>
      <c r="LVU2" s="74"/>
      <c r="LVV2" s="74"/>
      <c r="LVW2" s="74"/>
      <c r="LVX2" s="74"/>
      <c r="LVY2" s="74"/>
      <c r="LVZ2" s="74"/>
      <c r="LWA2" s="74"/>
      <c r="LWB2" s="74"/>
      <c r="LWC2" s="74"/>
      <c r="LWD2" s="74"/>
      <c r="LWE2" s="74"/>
      <c r="LWF2" s="74"/>
      <c r="LWG2" s="74"/>
      <c r="LWH2" s="74"/>
      <c r="LWI2" s="74"/>
      <c r="LWJ2" s="74"/>
      <c r="LWK2" s="74"/>
      <c r="LWL2" s="74"/>
      <c r="LWM2" s="74"/>
      <c r="LWN2" s="74"/>
      <c r="LWO2" s="74"/>
      <c r="LWP2" s="74"/>
      <c r="LWQ2" s="74"/>
      <c r="LWR2" s="74"/>
      <c r="LWS2" s="74"/>
      <c r="LWT2" s="74"/>
      <c r="LWU2" s="74"/>
      <c r="LWV2" s="74"/>
      <c r="LWW2" s="74"/>
      <c r="LWX2" s="74"/>
      <c r="LWY2" s="74"/>
      <c r="LWZ2" s="74"/>
      <c r="LXA2" s="74"/>
      <c r="LXB2" s="74"/>
      <c r="LXC2" s="74"/>
      <c r="LXD2" s="74"/>
      <c r="LXE2" s="74"/>
      <c r="LXF2" s="74"/>
      <c r="LXG2" s="74"/>
      <c r="LXH2" s="74"/>
      <c r="LXI2" s="74"/>
      <c r="LXJ2" s="74"/>
      <c r="LXK2" s="74"/>
      <c r="LXL2" s="74"/>
      <c r="LXM2" s="74"/>
      <c r="LXN2" s="74"/>
      <c r="LXO2" s="74"/>
      <c r="LXP2" s="74"/>
      <c r="LXQ2" s="74"/>
      <c r="LXR2" s="74"/>
      <c r="LXS2" s="74"/>
      <c r="LXT2" s="74"/>
      <c r="LXU2" s="74"/>
      <c r="LXV2" s="74"/>
      <c r="LXW2" s="74"/>
      <c r="LXX2" s="74"/>
      <c r="LXY2" s="74"/>
      <c r="LXZ2" s="74"/>
      <c r="LYA2" s="74"/>
      <c r="LYB2" s="74"/>
      <c r="LYC2" s="74"/>
      <c r="LYD2" s="74"/>
      <c r="LYE2" s="74"/>
      <c r="LYF2" s="74"/>
      <c r="LYG2" s="74"/>
      <c r="LYH2" s="74"/>
      <c r="LYI2" s="74"/>
      <c r="LYJ2" s="74"/>
      <c r="LYK2" s="74"/>
      <c r="LYL2" s="74"/>
      <c r="LYM2" s="74"/>
      <c r="LYN2" s="74"/>
      <c r="LYO2" s="74"/>
      <c r="LYP2" s="74"/>
      <c r="LYQ2" s="74"/>
      <c r="LYR2" s="74"/>
      <c r="LYS2" s="74"/>
      <c r="LYT2" s="74"/>
      <c r="LYU2" s="74"/>
      <c r="LYV2" s="74"/>
      <c r="LYW2" s="74"/>
      <c r="LYX2" s="74"/>
      <c r="LYY2" s="74"/>
      <c r="LYZ2" s="74"/>
      <c r="LZA2" s="74"/>
      <c r="LZB2" s="74"/>
      <c r="LZC2" s="74"/>
      <c r="LZD2" s="74"/>
      <c r="LZE2" s="74"/>
      <c r="LZF2" s="74"/>
      <c r="LZG2" s="74"/>
      <c r="LZH2" s="74"/>
      <c r="LZI2" s="74"/>
      <c r="LZJ2" s="74"/>
      <c r="LZK2" s="74"/>
      <c r="LZL2" s="74"/>
      <c r="LZM2" s="74"/>
      <c r="LZN2" s="74"/>
      <c r="LZO2" s="74"/>
      <c r="LZP2" s="74"/>
      <c r="LZQ2" s="74"/>
      <c r="LZR2" s="74"/>
      <c r="LZS2" s="74"/>
      <c r="LZT2" s="74"/>
      <c r="LZU2" s="74"/>
      <c r="LZV2" s="74"/>
      <c r="LZW2" s="74"/>
      <c r="LZX2" s="74"/>
      <c r="LZY2" s="74"/>
      <c r="LZZ2" s="74"/>
      <c r="MAA2" s="74"/>
      <c r="MAB2" s="74"/>
      <c r="MAC2" s="74"/>
      <c r="MAD2" s="74"/>
      <c r="MAE2" s="74"/>
      <c r="MAF2" s="74"/>
      <c r="MAG2" s="74"/>
      <c r="MAH2" s="74"/>
      <c r="MAI2" s="74"/>
      <c r="MAJ2" s="74"/>
      <c r="MAK2" s="74"/>
      <c r="MAL2" s="74"/>
      <c r="MAM2" s="74"/>
      <c r="MAN2" s="74"/>
      <c r="MAO2" s="74"/>
      <c r="MAP2" s="74"/>
      <c r="MAQ2" s="74"/>
      <c r="MAR2" s="74"/>
      <c r="MAS2" s="74"/>
      <c r="MAT2" s="74"/>
      <c r="MAU2" s="74"/>
      <c r="MAV2" s="74"/>
      <c r="MAW2" s="74"/>
      <c r="MAX2" s="74"/>
      <c r="MAY2" s="74"/>
      <c r="MAZ2" s="74"/>
      <c r="MBA2" s="74"/>
      <c r="MBB2" s="74"/>
      <c r="MBC2" s="74"/>
      <c r="MBD2" s="74"/>
      <c r="MBE2" s="74"/>
      <c r="MBF2" s="74"/>
      <c r="MBG2" s="74"/>
      <c r="MBH2" s="74"/>
      <c r="MBI2" s="74"/>
      <c r="MBJ2" s="74"/>
      <c r="MBK2" s="74"/>
      <c r="MBL2" s="74"/>
      <c r="MBM2" s="74"/>
      <c r="MBN2" s="74"/>
      <c r="MBO2" s="74"/>
      <c r="MBP2" s="74"/>
      <c r="MBQ2" s="74"/>
      <c r="MBR2" s="74"/>
      <c r="MBS2" s="74"/>
      <c r="MBT2" s="74"/>
      <c r="MBU2" s="74"/>
      <c r="MBV2" s="74"/>
      <c r="MBW2" s="74"/>
      <c r="MBX2" s="74"/>
      <c r="MBY2" s="74"/>
      <c r="MBZ2" s="74"/>
      <c r="MCA2" s="74"/>
      <c r="MCB2" s="74"/>
      <c r="MCC2" s="74"/>
      <c r="MCD2" s="74"/>
      <c r="MCE2" s="74"/>
      <c r="MCF2" s="74"/>
      <c r="MCG2" s="74"/>
      <c r="MCH2" s="74"/>
      <c r="MCI2" s="74"/>
      <c r="MCJ2" s="74"/>
      <c r="MCK2" s="74"/>
      <c r="MCL2" s="74"/>
      <c r="MCM2" s="74"/>
      <c r="MCN2" s="74"/>
      <c r="MCO2" s="74"/>
      <c r="MCP2" s="74"/>
      <c r="MCQ2" s="74"/>
      <c r="MCR2" s="74"/>
      <c r="MCS2" s="74"/>
      <c r="MCT2" s="74"/>
      <c r="MCU2" s="74"/>
      <c r="MCV2" s="74"/>
      <c r="MCW2" s="74"/>
      <c r="MCX2" s="74"/>
      <c r="MCY2" s="74"/>
      <c r="MCZ2" s="74"/>
      <c r="MDA2" s="74"/>
      <c r="MDB2" s="74"/>
      <c r="MDC2" s="74"/>
      <c r="MDD2" s="74"/>
      <c r="MDE2" s="74"/>
      <c r="MDF2" s="74"/>
      <c r="MDG2" s="74"/>
      <c r="MDH2" s="74"/>
      <c r="MDI2" s="74"/>
      <c r="MDJ2" s="74"/>
      <c r="MDK2" s="74"/>
      <c r="MDL2" s="74"/>
      <c r="MDM2" s="74"/>
      <c r="MDN2" s="74"/>
      <c r="MDO2" s="74"/>
      <c r="MDP2" s="74"/>
      <c r="MDQ2" s="74"/>
      <c r="MDR2" s="74"/>
      <c r="MDS2" s="74"/>
      <c r="MDT2" s="74"/>
      <c r="MDU2" s="74"/>
      <c r="MDV2" s="74"/>
      <c r="MDW2" s="74"/>
      <c r="MDX2" s="74"/>
      <c r="MDY2" s="74"/>
      <c r="MDZ2" s="74"/>
      <c r="MEA2" s="74"/>
      <c r="MEB2" s="74"/>
      <c r="MEC2" s="74"/>
      <c r="MED2" s="74"/>
      <c r="MEE2" s="74"/>
      <c r="MEF2" s="74"/>
      <c r="MEG2" s="74"/>
      <c r="MEH2" s="74"/>
      <c r="MEI2" s="74"/>
      <c r="MEJ2" s="74"/>
      <c r="MEK2" s="74"/>
      <c r="MEL2" s="74"/>
      <c r="MEM2" s="74"/>
      <c r="MEN2" s="74"/>
      <c r="MEO2" s="74"/>
      <c r="MEP2" s="74"/>
      <c r="MEQ2" s="74"/>
      <c r="MER2" s="74"/>
      <c r="MES2" s="74"/>
      <c r="MET2" s="74"/>
      <c r="MEU2" s="74"/>
      <c r="MEV2" s="74"/>
      <c r="MEW2" s="74"/>
      <c r="MEX2" s="74"/>
      <c r="MEY2" s="74"/>
      <c r="MEZ2" s="74"/>
      <c r="MFA2" s="74"/>
      <c r="MFB2" s="74"/>
      <c r="MFC2" s="74"/>
      <c r="MFD2" s="74"/>
      <c r="MFE2" s="74"/>
      <c r="MFF2" s="74"/>
      <c r="MFG2" s="74"/>
      <c r="MFH2" s="74"/>
      <c r="MFI2" s="74"/>
      <c r="MFJ2" s="74"/>
      <c r="MFK2" s="74"/>
      <c r="MFL2" s="74"/>
      <c r="MFM2" s="74"/>
      <c r="MFN2" s="74"/>
      <c r="MFO2" s="74"/>
      <c r="MFP2" s="74"/>
      <c r="MFQ2" s="74"/>
      <c r="MFR2" s="74"/>
      <c r="MFS2" s="74"/>
      <c r="MFT2" s="74"/>
      <c r="MFU2" s="74"/>
      <c r="MFV2" s="74"/>
      <c r="MFW2" s="74"/>
      <c r="MFX2" s="74"/>
      <c r="MFY2" s="74"/>
      <c r="MFZ2" s="74"/>
      <c r="MGA2" s="74"/>
      <c r="MGB2" s="74"/>
      <c r="MGC2" s="74"/>
      <c r="MGD2" s="74"/>
      <c r="MGE2" s="74"/>
      <c r="MGF2" s="74"/>
      <c r="MGG2" s="74"/>
      <c r="MGH2" s="74"/>
      <c r="MGI2" s="74"/>
      <c r="MGJ2" s="74"/>
      <c r="MGK2" s="74"/>
      <c r="MGL2" s="74"/>
      <c r="MGM2" s="74"/>
      <c r="MGN2" s="74"/>
      <c r="MGO2" s="74"/>
      <c r="MGP2" s="74"/>
      <c r="MGQ2" s="74"/>
      <c r="MGR2" s="74"/>
      <c r="MGS2" s="74"/>
      <c r="MGT2" s="74"/>
      <c r="MGU2" s="74"/>
      <c r="MGV2" s="74"/>
      <c r="MGW2" s="74"/>
      <c r="MGX2" s="74"/>
      <c r="MGY2" s="74"/>
      <c r="MGZ2" s="74"/>
      <c r="MHA2" s="74"/>
      <c r="MHB2" s="74"/>
      <c r="MHC2" s="74"/>
      <c r="MHD2" s="74"/>
      <c r="MHE2" s="74"/>
      <c r="MHF2" s="74"/>
      <c r="MHG2" s="74"/>
      <c r="MHH2" s="74"/>
      <c r="MHI2" s="74"/>
      <c r="MHJ2" s="74"/>
      <c r="MHK2" s="74"/>
      <c r="MHL2" s="74"/>
      <c r="MHM2" s="74"/>
      <c r="MHN2" s="74"/>
      <c r="MHO2" s="74"/>
      <c r="MHP2" s="74"/>
      <c r="MHQ2" s="74"/>
      <c r="MHR2" s="74"/>
      <c r="MHS2" s="74"/>
      <c r="MHT2" s="74"/>
      <c r="MHU2" s="74"/>
      <c r="MHV2" s="74"/>
      <c r="MHW2" s="74"/>
      <c r="MHX2" s="74"/>
      <c r="MHY2" s="74"/>
      <c r="MHZ2" s="74"/>
      <c r="MIA2" s="74"/>
      <c r="MIB2" s="74"/>
      <c r="MIC2" s="74"/>
      <c r="MID2" s="74"/>
      <c r="MIE2" s="74"/>
      <c r="MIF2" s="74"/>
      <c r="MIG2" s="74"/>
      <c r="MIH2" s="74"/>
      <c r="MII2" s="74"/>
      <c r="MIJ2" s="74"/>
      <c r="MIK2" s="74"/>
      <c r="MIL2" s="74"/>
      <c r="MIM2" s="74"/>
      <c r="MIN2" s="74"/>
      <c r="MIO2" s="74"/>
      <c r="MIP2" s="74"/>
      <c r="MIQ2" s="74"/>
      <c r="MIR2" s="74"/>
      <c r="MIS2" s="74"/>
      <c r="MIT2" s="74"/>
      <c r="MIU2" s="74"/>
      <c r="MIV2" s="74"/>
      <c r="MIW2" s="74"/>
      <c r="MIX2" s="74"/>
      <c r="MIY2" s="74"/>
      <c r="MIZ2" s="74"/>
      <c r="MJA2" s="74"/>
      <c r="MJB2" s="74"/>
      <c r="MJC2" s="74"/>
      <c r="MJD2" s="74"/>
      <c r="MJE2" s="74"/>
      <c r="MJF2" s="74"/>
      <c r="MJG2" s="74"/>
      <c r="MJH2" s="74"/>
      <c r="MJI2" s="74"/>
      <c r="MJJ2" s="74"/>
      <c r="MJK2" s="74"/>
      <c r="MJL2" s="74"/>
      <c r="MJM2" s="74"/>
      <c r="MJN2" s="74"/>
      <c r="MJO2" s="74"/>
      <c r="MJP2" s="74"/>
      <c r="MJQ2" s="74"/>
      <c r="MJR2" s="74"/>
      <c r="MJS2" s="74"/>
      <c r="MJT2" s="74"/>
      <c r="MJU2" s="74"/>
      <c r="MJV2" s="74"/>
      <c r="MJW2" s="74"/>
      <c r="MJX2" s="74"/>
      <c r="MJY2" s="74"/>
      <c r="MJZ2" s="74"/>
      <c r="MKA2" s="74"/>
      <c r="MKB2" s="74"/>
      <c r="MKC2" s="74"/>
      <c r="MKD2" s="74"/>
      <c r="MKE2" s="74"/>
      <c r="MKF2" s="74"/>
      <c r="MKG2" s="74"/>
      <c r="MKH2" s="74"/>
      <c r="MKI2" s="74"/>
      <c r="MKJ2" s="74"/>
      <c r="MKK2" s="74"/>
      <c r="MKL2" s="74"/>
      <c r="MKM2" s="74"/>
      <c r="MKN2" s="74"/>
      <c r="MKO2" s="74"/>
      <c r="MKP2" s="74"/>
      <c r="MKQ2" s="74"/>
      <c r="MKR2" s="74"/>
      <c r="MKS2" s="74"/>
      <c r="MKT2" s="74"/>
      <c r="MKU2" s="74"/>
      <c r="MKV2" s="74"/>
      <c r="MKW2" s="74"/>
      <c r="MKX2" s="74"/>
      <c r="MKY2" s="74"/>
      <c r="MKZ2" s="74"/>
      <c r="MLA2" s="74"/>
      <c r="MLB2" s="74"/>
      <c r="MLC2" s="74"/>
      <c r="MLD2" s="74"/>
      <c r="MLE2" s="74"/>
      <c r="MLF2" s="74"/>
      <c r="MLG2" s="74"/>
      <c r="MLH2" s="74"/>
      <c r="MLI2" s="74"/>
      <c r="MLJ2" s="74"/>
      <c r="MLK2" s="74"/>
      <c r="MLL2" s="74"/>
      <c r="MLM2" s="74"/>
      <c r="MLN2" s="74"/>
      <c r="MLO2" s="74"/>
      <c r="MLP2" s="74"/>
      <c r="MLQ2" s="74"/>
      <c r="MLR2" s="74"/>
      <c r="MLS2" s="74"/>
      <c r="MLT2" s="74"/>
      <c r="MLU2" s="74"/>
      <c r="MLV2" s="74"/>
      <c r="MLW2" s="74"/>
      <c r="MLX2" s="74"/>
      <c r="MLY2" s="74"/>
      <c r="MLZ2" s="74"/>
      <c r="MMA2" s="74"/>
      <c r="MMB2" s="74"/>
      <c r="MMC2" s="74"/>
      <c r="MMD2" s="74"/>
      <c r="MME2" s="74"/>
      <c r="MMF2" s="74"/>
      <c r="MMG2" s="74"/>
      <c r="MMH2" s="74"/>
      <c r="MMI2" s="74"/>
      <c r="MMJ2" s="74"/>
      <c r="MMK2" s="74"/>
      <c r="MML2" s="74"/>
      <c r="MMM2" s="74"/>
      <c r="MMN2" s="74"/>
      <c r="MMO2" s="74"/>
      <c r="MMP2" s="74"/>
      <c r="MMQ2" s="74"/>
      <c r="MMR2" s="74"/>
      <c r="MMS2" s="74"/>
      <c r="MMT2" s="74"/>
      <c r="MMU2" s="74"/>
      <c r="MMV2" s="74"/>
      <c r="MMW2" s="74"/>
      <c r="MMX2" s="74"/>
      <c r="MMY2" s="74"/>
      <c r="MMZ2" s="74"/>
      <c r="MNA2" s="74"/>
      <c r="MNB2" s="74"/>
      <c r="MNC2" s="74"/>
      <c r="MND2" s="74"/>
      <c r="MNE2" s="74"/>
      <c r="MNF2" s="74"/>
      <c r="MNG2" s="74"/>
      <c r="MNH2" s="74"/>
      <c r="MNI2" s="74"/>
      <c r="MNJ2" s="74"/>
      <c r="MNK2" s="74"/>
      <c r="MNL2" s="74"/>
      <c r="MNM2" s="74"/>
      <c r="MNN2" s="74"/>
      <c r="MNO2" s="74"/>
      <c r="MNP2" s="74"/>
      <c r="MNQ2" s="74"/>
      <c r="MNR2" s="74"/>
      <c r="MNS2" s="74"/>
      <c r="MNT2" s="74"/>
      <c r="MNU2" s="74"/>
      <c r="MNV2" s="74"/>
      <c r="MNW2" s="74"/>
      <c r="MNX2" s="74"/>
      <c r="MNY2" s="74"/>
      <c r="MNZ2" s="74"/>
      <c r="MOA2" s="74"/>
      <c r="MOB2" s="74"/>
      <c r="MOC2" s="74"/>
      <c r="MOD2" s="74"/>
      <c r="MOE2" s="74"/>
      <c r="MOF2" s="74"/>
      <c r="MOG2" s="74"/>
      <c r="MOH2" s="74"/>
      <c r="MOI2" s="74"/>
      <c r="MOJ2" s="74"/>
      <c r="MOK2" s="74"/>
      <c r="MOL2" s="74"/>
      <c r="MOM2" s="74"/>
      <c r="MON2" s="74"/>
      <c r="MOO2" s="74"/>
      <c r="MOP2" s="74"/>
      <c r="MOQ2" s="74"/>
      <c r="MOR2" s="74"/>
      <c r="MOS2" s="74"/>
      <c r="MOT2" s="74"/>
      <c r="MOU2" s="74"/>
      <c r="MOV2" s="74"/>
      <c r="MOW2" s="74"/>
      <c r="MOX2" s="74"/>
      <c r="MOY2" s="74"/>
      <c r="MOZ2" s="74"/>
      <c r="MPA2" s="74"/>
      <c r="MPB2" s="74"/>
      <c r="MPC2" s="74"/>
      <c r="MPD2" s="74"/>
      <c r="MPE2" s="74"/>
      <c r="MPF2" s="74"/>
      <c r="MPG2" s="74"/>
      <c r="MPH2" s="74"/>
      <c r="MPI2" s="74"/>
      <c r="MPJ2" s="74"/>
      <c r="MPK2" s="74"/>
      <c r="MPL2" s="74"/>
      <c r="MPM2" s="74"/>
      <c r="MPN2" s="74"/>
      <c r="MPO2" s="74"/>
      <c r="MPP2" s="74"/>
      <c r="MPQ2" s="74"/>
      <c r="MPR2" s="74"/>
      <c r="MPS2" s="74"/>
      <c r="MPT2" s="74"/>
      <c r="MPU2" s="74"/>
      <c r="MPV2" s="74"/>
      <c r="MPW2" s="74"/>
      <c r="MPX2" s="74"/>
      <c r="MPY2" s="74"/>
      <c r="MPZ2" s="74"/>
      <c r="MQA2" s="74"/>
      <c r="MQB2" s="74"/>
      <c r="MQC2" s="74"/>
      <c r="MQD2" s="74"/>
      <c r="MQE2" s="74"/>
      <c r="MQF2" s="74"/>
      <c r="MQG2" s="74"/>
      <c r="MQH2" s="74"/>
      <c r="MQI2" s="74"/>
      <c r="MQJ2" s="74"/>
      <c r="MQK2" s="74"/>
      <c r="MQL2" s="74"/>
      <c r="MQM2" s="74"/>
      <c r="MQN2" s="74"/>
      <c r="MQO2" s="74"/>
      <c r="MQP2" s="74"/>
      <c r="MQQ2" s="74"/>
      <c r="MQR2" s="74"/>
      <c r="MQS2" s="74"/>
      <c r="MQT2" s="74"/>
      <c r="MQU2" s="74"/>
      <c r="MQV2" s="74"/>
      <c r="MQW2" s="74"/>
      <c r="MQX2" s="74"/>
      <c r="MQY2" s="74"/>
      <c r="MQZ2" s="74"/>
      <c r="MRA2" s="74"/>
      <c r="MRB2" s="74"/>
      <c r="MRC2" s="74"/>
      <c r="MRD2" s="74"/>
      <c r="MRE2" s="74"/>
      <c r="MRF2" s="74"/>
      <c r="MRG2" s="74"/>
      <c r="MRH2" s="74"/>
      <c r="MRI2" s="74"/>
      <c r="MRJ2" s="74"/>
      <c r="MRK2" s="74"/>
      <c r="MRL2" s="74"/>
      <c r="MRM2" s="74"/>
      <c r="MRN2" s="74"/>
      <c r="MRO2" s="74"/>
      <c r="MRP2" s="74"/>
      <c r="MRQ2" s="74"/>
      <c r="MRR2" s="74"/>
      <c r="MRS2" s="74"/>
      <c r="MRT2" s="74"/>
      <c r="MRU2" s="74"/>
      <c r="MRV2" s="74"/>
      <c r="MRW2" s="74"/>
      <c r="MRX2" s="74"/>
      <c r="MRY2" s="74"/>
      <c r="MRZ2" s="74"/>
      <c r="MSA2" s="74"/>
      <c r="MSB2" s="74"/>
      <c r="MSC2" s="74"/>
      <c r="MSD2" s="74"/>
      <c r="MSE2" s="74"/>
      <c r="MSF2" s="74"/>
      <c r="MSG2" s="74"/>
      <c r="MSH2" s="74"/>
      <c r="MSI2" s="74"/>
      <c r="MSJ2" s="74"/>
      <c r="MSK2" s="74"/>
      <c r="MSL2" s="74"/>
      <c r="MSM2" s="74"/>
      <c r="MSN2" s="74"/>
      <c r="MSO2" s="74"/>
      <c r="MSP2" s="74"/>
      <c r="MSQ2" s="74"/>
      <c r="MSR2" s="74"/>
      <c r="MSS2" s="74"/>
      <c r="MST2" s="74"/>
      <c r="MSU2" s="74"/>
      <c r="MSV2" s="74"/>
      <c r="MSW2" s="74"/>
      <c r="MSX2" s="74"/>
      <c r="MSY2" s="74"/>
      <c r="MSZ2" s="74"/>
      <c r="MTA2" s="74"/>
      <c r="MTB2" s="74"/>
      <c r="MTC2" s="74"/>
      <c r="MTD2" s="74"/>
      <c r="MTE2" s="74"/>
      <c r="MTF2" s="74"/>
      <c r="MTG2" s="74"/>
      <c r="MTH2" s="74"/>
      <c r="MTI2" s="74"/>
      <c r="MTJ2" s="74"/>
      <c r="MTK2" s="74"/>
      <c r="MTL2" s="74"/>
      <c r="MTM2" s="74"/>
      <c r="MTN2" s="74"/>
      <c r="MTO2" s="74"/>
      <c r="MTP2" s="74"/>
      <c r="MTQ2" s="74"/>
      <c r="MTR2" s="74"/>
      <c r="MTS2" s="74"/>
      <c r="MTT2" s="74"/>
      <c r="MTU2" s="74"/>
      <c r="MTV2" s="74"/>
      <c r="MTW2" s="74"/>
      <c r="MTX2" s="74"/>
      <c r="MTY2" s="74"/>
      <c r="MTZ2" s="74"/>
      <c r="MUA2" s="74"/>
      <c r="MUB2" s="74"/>
      <c r="MUC2" s="74"/>
      <c r="MUD2" s="74"/>
      <c r="MUE2" s="74"/>
      <c r="MUF2" s="74"/>
      <c r="MUG2" s="74"/>
      <c r="MUH2" s="74"/>
      <c r="MUI2" s="74"/>
      <c r="MUJ2" s="74"/>
      <c r="MUK2" s="74"/>
      <c r="MUL2" s="74"/>
      <c r="MUM2" s="74"/>
      <c r="MUN2" s="74"/>
      <c r="MUO2" s="74"/>
      <c r="MUP2" s="74"/>
      <c r="MUQ2" s="74"/>
      <c r="MUR2" s="74"/>
      <c r="MUS2" s="74"/>
      <c r="MUT2" s="74"/>
      <c r="MUU2" s="74"/>
      <c r="MUV2" s="74"/>
      <c r="MUW2" s="74"/>
      <c r="MUX2" s="74"/>
      <c r="MUY2" s="74"/>
      <c r="MUZ2" s="74"/>
      <c r="MVA2" s="74"/>
      <c r="MVB2" s="74"/>
      <c r="MVC2" s="74"/>
      <c r="MVD2" s="74"/>
      <c r="MVE2" s="74"/>
      <c r="MVF2" s="74"/>
      <c r="MVG2" s="74"/>
      <c r="MVH2" s="74"/>
      <c r="MVI2" s="74"/>
      <c r="MVJ2" s="74"/>
      <c r="MVK2" s="74"/>
      <c r="MVL2" s="74"/>
      <c r="MVM2" s="74"/>
      <c r="MVN2" s="74"/>
      <c r="MVO2" s="74"/>
      <c r="MVP2" s="74"/>
      <c r="MVQ2" s="74"/>
      <c r="MVR2" s="74"/>
      <c r="MVS2" s="74"/>
      <c r="MVT2" s="74"/>
      <c r="MVU2" s="74"/>
      <c r="MVV2" s="74"/>
      <c r="MVW2" s="74"/>
      <c r="MVX2" s="74"/>
      <c r="MVY2" s="74"/>
      <c r="MVZ2" s="74"/>
      <c r="MWA2" s="74"/>
      <c r="MWB2" s="74"/>
      <c r="MWC2" s="74"/>
      <c r="MWD2" s="74"/>
      <c r="MWE2" s="74"/>
      <c r="MWF2" s="74"/>
      <c r="MWG2" s="74"/>
      <c r="MWH2" s="74"/>
      <c r="MWI2" s="74"/>
      <c r="MWJ2" s="74"/>
      <c r="MWK2" s="74"/>
      <c r="MWL2" s="74"/>
      <c r="MWM2" s="74"/>
      <c r="MWN2" s="74"/>
      <c r="MWO2" s="74"/>
      <c r="MWP2" s="74"/>
      <c r="MWQ2" s="74"/>
      <c r="MWR2" s="74"/>
      <c r="MWS2" s="74"/>
      <c r="MWT2" s="74"/>
      <c r="MWU2" s="74"/>
      <c r="MWV2" s="74"/>
      <c r="MWW2" s="74"/>
      <c r="MWX2" s="74"/>
      <c r="MWY2" s="74"/>
      <c r="MWZ2" s="74"/>
      <c r="MXA2" s="74"/>
      <c r="MXB2" s="74"/>
      <c r="MXC2" s="74"/>
      <c r="MXD2" s="74"/>
      <c r="MXE2" s="74"/>
      <c r="MXF2" s="74"/>
      <c r="MXG2" s="74"/>
      <c r="MXH2" s="74"/>
      <c r="MXI2" s="74"/>
      <c r="MXJ2" s="74"/>
      <c r="MXK2" s="74"/>
      <c r="MXL2" s="74"/>
      <c r="MXM2" s="74"/>
      <c r="MXN2" s="74"/>
      <c r="MXO2" s="74"/>
      <c r="MXP2" s="74"/>
      <c r="MXQ2" s="74"/>
      <c r="MXR2" s="74"/>
      <c r="MXS2" s="74"/>
      <c r="MXT2" s="74"/>
      <c r="MXU2" s="74"/>
      <c r="MXV2" s="74"/>
      <c r="MXW2" s="74"/>
      <c r="MXX2" s="74"/>
      <c r="MXY2" s="74"/>
      <c r="MXZ2" s="74"/>
      <c r="MYA2" s="74"/>
      <c r="MYB2" s="74"/>
      <c r="MYC2" s="74"/>
      <c r="MYD2" s="74"/>
      <c r="MYE2" s="74"/>
      <c r="MYF2" s="74"/>
      <c r="MYG2" s="74"/>
      <c r="MYH2" s="74"/>
      <c r="MYI2" s="74"/>
      <c r="MYJ2" s="74"/>
      <c r="MYK2" s="74"/>
      <c r="MYL2" s="74"/>
      <c r="MYM2" s="74"/>
      <c r="MYN2" s="74"/>
      <c r="MYO2" s="74"/>
      <c r="MYP2" s="74"/>
      <c r="MYQ2" s="74"/>
      <c r="MYR2" s="74"/>
      <c r="MYS2" s="74"/>
      <c r="MYT2" s="74"/>
      <c r="MYU2" s="74"/>
      <c r="MYV2" s="74"/>
      <c r="MYW2" s="74"/>
      <c r="MYX2" s="74"/>
      <c r="MYY2" s="74"/>
      <c r="MYZ2" s="74"/>
      <c r="MZA2" s="74"/>
      <c r="MZB2" s="74"/>
      <c r="MZC2" s="74"/>
      <c r="MZD2" s="74"/>
      <c r="MZE2" s="74"/>
      <c r="MZF2" s="74"/>
      <c r="MZG2" s="74"/>
      <c r="MZH2" s="74"/>
      <c r="MZI2" s="74"/>
      <c r="MZJ2" s="74"/>
      <c r="MZK2" s="74"/>
      <c r="MZL2" s="74"/>
      <c r="MZM2" s="74"/>
      <c r="MZN2" s="74"/>
      <c r="MZO2" s="74"/>
      <c r="MZP2" s="74"/>
      <c r="MZQ2" s="74"/>
      <c r="MZR2" s="74"/>
      <c r="MZS2" s="74"/>
      <c r="MZT2" s="74"/>
      <c r="MZU2" s="74"/>
      <c r="MZV2" s="74"/>
      <c r="MZW2" s="74"/>
      <c r="MZX2" s="74"/>
      <c r="MZY2" s="74"/>
      <c r="MZZ2" s="74"/>
      <c r="NAA2" s="74"/>
      <c r="NAB2" s="74"/>
      <c r="NAC2" s="74"/>
      <c r="NAD2" s="74"/>
      <c r="NAE2" s="74"/>
      <c r="NAF2" s="74"/>
      <c r="NAG2" s="74"/>
      <c r="NAH2" s="74"/>
      <c r="NAI2" s="74"/>
      <c r="NAJ2" s="74"/>
      <c r="NAK2" s="74"/>
      <c r="NAL2" s="74"/>
      <c r="NAM2" s="74"/>
      <c r="NAN2" s="74"/>
      <c r="NAO2" s="74"/>
      <c r="NAP2" s="74"/>
      <c r="NAQ2" s="74"/>
      <c r="NAR2" s="74"/>
      <c r="NAS2" s="74"/>
      <c r="NAT2" s="74"/>
      <c r="NAU2" s="74"/>
      <c r="NAV2" s="74"/>
      <c r="NAW2" s="74"/>
      <c r="NAX2" s="74"/>
      <c r="NAY2" s="74"/>
      <c r="NAZ2" s="74"/>
      <c r="NBA2" s="74"/>
      <c r="NBB2" s="74"/>
      <c r="NBC2" s="74"/>
      <c r="NBD2" s="74"/>
      <c r="NBE2" s="74"/>
      <c r="NBF2" s="74"/>
      <c r="NBG2" s="74"/>
      <c r="NBH2" s="74"/>
      <c r="NBI2" s="74"/>
      <c r="NBJ2" s="74"/>
      <c r="NBK2" s="74"/>
      <c r="NBL2" s="74"/>
      <c r="NBM2" s="74"/>
      <c r="NBN2" s="74"/>
      <c r="NBO2" s="74"/>
      <c r="NBP2" s="74"/>
      <c r="NBQ2" s="74"/>
      <c r="NBR2" s="74"/>
      <c r="NBS2" s="74"/>
      <c r="NBT2" s="74"/>
      <c r="NBU2" s="74"/>
      <c r="NBV2" s="74"/>
      <c r="NBW2" s="74"/>
      <c r="NBX2" s="74"/>
      <c r="NBY2" s="74"/>
      <c r="NBZ2" s="74"/>
      <c r="NCA2" s="74"/>
      <c r="NCB2" s="74"/>
      <c r="NCC2" s="74"/>
      <c r="NCD2" s="74"/>
      <c r="NCE2" s="74"/>
      <c r="NCF2" s="74"/>
      <c r="NCG2" s="74"/>
      <c r="NCH2" s="74"/>
      <c r="NCI2" s="74"/>
      <c r="NCJ2" s="74"/>
      <c r="NCK2" s="74"/>
      <c r="NCL2" s="74"/>
      <c r="NCM2" s="74"/>
      <c r="NCN2" s="74"/>
      <c r="NCO2" s="74"/>
      <c r="NCP2" s="74"/>
      <c r="NCQ2" s="74"/>
      <c r="NCR2" s="74"/>
      <c r="NCS2" s="74"/>
      <c r="NCT2" s="74"/>
      <c r="NCU2" s="74"/>
      <c r="NCV2" s="74"/>
      <c r="NCW2" s="74"/>
      <c r="NCX2" s="74"/>
      <c r="NCY2" s="74"/>
      <c r="NCZ2" s="74"/>
      <c r="NDA2" s="74"/>
      <c r="NDB2" s="74"/>
      <c r="NDC2" s="74"/>
      <c r="NDD2" s="74"/>
      <c r="NDE2" s="74"/>
      <c r="NDF2" s="74"/>
      <c r="NDG2" s="74"/>
      <c r="NDH2" s="74"/>
      <c r="NDI2" s="74"/>
      <c r="NDJ2" s="74"/>
      <c r="NDK2" s="74"/>
      <c r="NDL2" s="74"/>
      <c r="NDM2" s="74"/>
      <c r="NDN2" s="74"/>
      <c r="NDO2" s="74"/>
      <c r="NDP2" s="74"/>
      <c r="NDQ2" s="74"/>
      <c r="NDR2" s="74"/>
      <c r="NDS2" s="74"/>
      <c r="NDT2" s="74"/>
      <c r="NDU2" s="74"/>
      <c r="NDV2" s="74"/>
      <c r="NDW2" s="74"/>
      <c r="NDX2" s="74"/>
      <c r="NDY2" s="74"/>
      <c r="NDZ2" s="74"/>
      <c r="NEA2" s="74"/>
      <c r="NEB2" s="74"/>
      <c r="NEC2" s="74"/>
      <c r="NED2" s="74"/>
      <c r="NEE2" s="74"/>
      <c r="NEF2" s="74"/>
      <c r="NEG2" s="74"/>
      <c r="NEH2" s="74"/>
      <c r="NEI2" s="74"/>
      <c r="NEJ2" s="74"/>
      <c r="NEK2" s="74"/>
      <c r="NEL2" s="74"/>
      <c r="NEM2" s="74"/>
      <c r="NEN2" s="74"/>
      <c r="NEO2" s="74"/>
      <c r="NEP2" s="74"/>
      <c r="NEQ2" s="74"/>
      <c r="NER2" s="74"/>
      <c r="NES2" s="74"/>
      <c r="NET2" s="74"/>
      <c r="NEU2" s="74"/>
      <c r="NEV2" s="74"/>
      <c r="NEW2" s="74"/>
      <c r="NEX2" s="74"/>
      <c r="NEY2" s="74"/>
      <c r="NEZ2" s="74"/>
      <c r="NFA2" s="74"/>
      <c r="NFB2" s="74"/>
      <c r="NFC2" s="74"/>
      <c r="NFD2" s="74"/>
      <c r="NFE2" s="74"/>
      <c r="NFF2" s="74"/>
      <c r="NFG2" s="74"/>
      <c r="NFH2" s="74"/>
      <c r="NFI2" s="74"/>
      <c r="NFJ2" s="74"/>
      <c r="NFK2" s="74"/>
      <c r="NFL2" s="74"/>
      <c r="NFM2" s="74"/>
      <c r="NFN2" s="74"/>
      <c r="NFO2" s="74"/>
      <c r="NFP2" s="74"/>
      <c r="NFQ2" s="74"/>
      <c r="NFR2" s="74"/>
      <c r="NFS2" s="74"/>
      <c r="NFT2" s="74"/>
      <c r="NFU2" s="74"/>
      <c r="NFV2" s="74"/>
      <c r="NFW2" s="74"/>
      <c r="NFX2" s="74"/>
      <c r="NFY2" s="74"/>
      <c r="NFZ2" s="74"/>
      <c r="NGA2" s="74"/>
      <c r="NGB2" s="74"/>
      <c r="NGC2" s="74"/>
      <c r="NGD2" s="74"/>
      <c r="NGE2" s="74"/>
      <c r="NGF2" s="74"/>
      <c r="NGG2" s="74"/>
      <c r="NGH2" s="74"/>
      <c r="NGI2" s="74"/>
      <c r="NGJ2" s="74"/>
      <c r="NGK2" s="74"/>
      <c r="NGL2" s="74"/>
      <c r="NGM2" s="74"/>
      <c r="NGN2" s="74"/>
      <c r="NGO2" s="74"/>
      <c r="NGP2" s="74"/>
      <c r="NGQ2" s="74"/>
      <c r="NGR2" s="74"/>
      <c r="NGS2" s="74"/>
      <c r="NGT2" s="74"/>
      <c r="NGU2" s="74"/>
      <c r="NGV2" s="74"/>
      <c r="NGW2" s="74"/>
      <c r="NGX2" s="74"/>
      <c r="NGY2" s="74"/>
      <c r="NGZ2" s="74"/>
      <c r="NHA2" s="74"/>
      <c r="NHB2" s="74"/>
      <c r="NHC2" s="74"/>
      <c r="NHD2" s="74"/>
      <c r="NHE2" s="74"/>
      <c r="NHF2" s="74"/>
      <c r="NHG2" s="74"/>
      <c r="NHH2" s="74"/>
      <c r="NHI2" s="74"/>
      <c r="NHJ2" s="74"/>
      <c r="NHK2" s="74"/>
      <c r="NHL2" s="74"/>
      <c r="NHM2" s="74"/>
      <c r="NHN2" s="74"/>
      <c r="NHO2" s="74"/>
      <c r="NHP2" s="74"/>
      <c r="NHQ2" s="74"/>
      <c r="NHR2" s="74"/>
      <c r="NHS2" s="74"/>
      <c r="NHT2" s="74"/>
      <c r="NHU2" s="74"/>
      <c r="NHV2" s="74"/>
      <c r="NHW2" s="74"/>
      <c r="NHX2" s="74"/>
      <c r="NHY2" s="74"/>
      <c r="NHZ2" s="74"/>
      <c r="NIA2" s="74"/>
      <c r="NIB2" s="74"/>
      <c r="NIC2" s="74"/>
      <c r="NID2" s="74"/>
      <c r="NIE2" s="74"/>
      <c r="NIF2" s="74"/>
      <c r="NIG2" s="74"/>
      <c r="NIH2" s="74"/>
      <c r="NII2" s="74"/>
      <c r="NIJ2" s="74"/>
      <c r="NIK2" s="74"/>
      <c r="NIL2" s="74"/>
      <c r="NIM2" s="74"/>
      <c r="NIN2" s="74"/>
      <c r="NIO2" s="74"/>
      <c r="NIP2" s="74"/>
      <c r="NIQ2" s="74"/>
      <c r="NIR2" s="74"/>
      <c r="NIS2" s="74"/>
      <c r="NIT2" s="74"/>
      <c r="NIU2" s="74"/>
      <c r="NIV2" s="74"/>
      <c r="NIW2" s="74"/>
      <c r="NIX2" s="74"/>
      <c r="NIY2" s="74"/>
      <c r="NIZ2" s="74"/>
      <c r="NJA2" s="74"/>
      <c r="NJB2" s="74"/>
      <c r="NJC2" s="74"/>
      <c r="NJD2" s="74"/>
      <c r="NJE2" s="74"/>
      <c r="NJF2" s="74"/>
      <c r="NJG2" s="74"/>
      <c r="NJH2" s="74"/>
      <c r="NJI2" s="74"/>
      <c r="NJJ2" s="74"/>
      <c r="NJK2" s="74"/>
      <c r="NJL2" s="74"/>
      <c r="NJM2" s="74"/>
      <c r="NJN2" s="74"/>
      <c r="NJO2" s="74"/>
      <c r="NJP2" s="74"/>
      <c r="NJQ2" s="74"/>
      <c r="NJR2" s="74"/>
      <c r="NJS2" s="74"/>
      <c r="NJT2" s="74"/>
      <c r="NJU2" s="74"/>
      <c r="NJV2" s="74"/>
      <c r="NJW2" s="74"/>
      <c r="NJX2" s="74"/>
      <c r="NJY2" s="74"/>
      <c r="NJZ2" s="74"/>
      <c r="NKA2" s="74"/>
      <c r="NKB2" s="74"/>
      <c r="NKC2" s="74"/>
      <c r="NKD2" s="74"/>
      <c r="NKE2" s="74"/>
      <c r="NKF2" s="74"/>
      <c r="NKG2" s="74"/>
      <c r="NKH2" s="74"/>
      <c r="NKI2" s="74"/>
      <c r="NKJ2" s="74"/>
      <c r="NKK2" s="74"/>
      <c r="NKL2" s="74"/>
      <c r="NKM2" s="74"/>
      <c r="NKN2" s="74"/>
      <c r="NKO2" s="74"/>
      <c r="NKP2" s="74"/>
      <c r="NKQ2" s="74"/>
      <c r="NKR2" s="74"/>
      <c r="NKS2" s="74"/>
      <c r="NKT2" s="74"/>
      <c r="NKU2" s="74"/>
      <c r="NKV2" s="74"/>
      <c r="NKW2" s="74"/>
      <c r="NKX2" s="74"/>
      <c r="NKY2" s="74"/>
      <c r="NKZ2" s="74"/>
      <c r="NLA2" s="74"/>
      <c r="NLB2" s="74"/>
      <c r="NLC2" s="74"/>
      <c r="NLD2" s="74"/>
      <c r="NLE2" s="74"/>
      <c r="NLF2" s="74"/>
      <c r="NLG2" s="74"/>
      <c r="NLH2" s="74"/>
      <c r="NLI2" s="74"/>
      <c r="NLJ2" s="74"/>
      <c r="NLK2" s="74"/>
      <c r="NLL2" s="74"/>
      <c r="NLM2" s="74"/>
      <c r="NLN2" s="74"/>
      <c r="NLO2" s="74"/>
      <c r="NLP2" s="74"/>
      <c r="NLQ2" s="74"/>
      <c r="NLR2" s="74"/>
      <c r="NLS2" s="74"/>
      <c r="NLT2" s="74"/>
      <c r="NLU2" s="74"/>
      <c r="NLV2" s="74"/>
      <c r="NLW2" s="74"/>
      <c r="NLX2" s="74"/>
      <c r="NLY2" s="74"/>
      <c r="NLZ2" s="74"/>
      <c r="NMA2" s="74"/>
      <c r="NMB2" s="74"/>
      <c r="NMC2" s="74"/>
      <c r="NMD2" s="74"/>
      <c r="NME2" s="74"/>
      <c r="NMF2" s="74"/>
      <c r="NMG2" s="74"/>
      <c r="NMH2" s="74"/>
      <c r="NMI2" s="74"/>
      <c r="NMJ2" s="74"/>
      <c r="NMK2" s="74"/>
      <c r="NML2" s="74"/>
      <c r="NMM2" s="74"/>
      <c r="NMN2" s="74"/>
      <c r="NMO2" s="74"/>
      <c r="NMP2" s="74"/>
      <c r="NMQ2" s="74"/>
      <c r="NMR2" s="74"/>
      <c r="NMS2" s="74"/>
      <c r="NMT2" s="74"/>
      <c r="NMU2" s="74"/>
      <c r="NMV2" s="74"/>
      <c r="NMW2" s="74"/>
      <c r="NMX2" s="74"/>
      <c r="NMY2" s="74"/>
      <c r="NMZ2" s="74"/>
      <c r="NNA2" s="74"/>
      <c r="NNB2" s="74"/>
      <c r="NNC2" s="74"/>
      <c r="NND2" s="74"/>
      <c r="NNE2" s="74"/>
      <c r="NNF2" s="74"/>
      <c r="NNG2" s="74"/>
      <c r="NNH2" s="74"/>
      <c r="NNI2" s="74"/>
      <c r="NNJ2" s="74"/>
      <c r="NNK2" s="74"/>
      <c r="NNL2" s="74"/>
      <c r="NNM2" s="74"/>
      <c r="NNN2" s="74"/>
      <c r="NNO2" s="74"/>
      <c r="NNP2" s="74"/>
      <c r="NNQ2" s="74"/>
      <c r="NNR2" s="74"/>
      <c r="NNS2" s="74"/>
      <c r="NNT2" s="74"/>
      <c r="NNU2" s="74"/>
      <c r="NNV2" s="74"/>
      <c r="NNW2" s="74"/>
      <c r="NNX2" s="74"/>
      <c r="NNY2" s="74"/>
      <c r="NNZ2" s="74"/>
      <c r="NOA2" s="74"/>
      <c r="NOB2" s="74"/>
      <c r="NOC2" s="74"/>
      <c r="NOD2" s="74"/>
      <c r="NOE2" s="74"/>
      <c r="NOF2" s="74"/>
      <c r="NOG2" s="74"/>
      <c r="NOH2" s="74"/>
      <c r="NOI2" s="74"/>
      <c r="NOJ2" s="74"/>
      <c r="NOK2" s="74"/>
      <c r="NOL2" s="74"/>
      <c r="NOM2" s="74"/>
      <c r="NON2" s="74"/>
      <c r="NOO2" s="74"/>
      <c r="NOP2" s="74"/>
      <c r="NOQ2" s="74"/>
      <c r="NOR2" s="74"/>
      <c r="NOS2" s="74"/>
      <c r="NOT2" s="74"/>
      <c r="NOU2" s="74"/>
      <c r="NOV2" s="74"/>
      <c r="NOW2" s="74"/>
      <c r="NOX2" s="74"/>
      <c r="NOY2" s="74"/>
      <c r="NOZ2" s="74"/>
      <c r="NPA2" s="74"/>
      <c r="NPB2" s="74"/>
      <c r="NPC2" s="74"/>
      <c r="NPD2" s="74"/>
      <c r="NPE2" s="74"/>
      <c r="NPF2" s="74"/>
      <c r="NPG2" s="74"/>
      <c r="NPH2" s="74"/>
      <c r="NPI2" s="74"/>
      <c r="NPJ2" s="74"/>
      <c r="NPK2" s="74"/>
      <c r="NPL2" s="74"/>
      <c r="NPM2" s="74"/>
      <c r="NPN2" s="74"/>
      <c r="NPO2" s="74"/>
      <c r="NPP2" s="74"/>
      <c r="NPQ2" s="74"/>
      <c r="NPR2" s="74"/>
      <c r="NPS2" s="74"/>
      <c r="NPT2" s="74"/>
      <c r="NPU2" s="74"/>
      <c r="NPV2" s="74"/>
      <c r="NPW2" s="74"/>
      <c r="NPX2" s="74"/>
      <c r="NPY2" s="74"/>
      <c r="NPZ2" s="74"/>
      <c r="NQA2" s="74"/>
      <c r="NQB2" s="74"/>
      <c r="NQC2" s="74"/>
      <c r="NQD2" s="74"/>
      <c r="NQE2" s="74"/>
      <c r="NQF2" s="74"/>
      <c r="NQG2" s="74"/>
      <c r="NQH2" s="74"/>
      <c r="NQI2" s="74"/>
      <c r="NQJ2" s="74"/>
      <c r="NQK2" s="74"/>
      <c r="NQL2" s="74"/>
      <c r="NQM2" s="74"/>
      <c r="NQN2" s="74"/>
      <c r="NQO2" s="74"/>
      <c r="NQP2" s="74"/>
      <c r="NQQ2" s="74"/>
      <c r="NQR2" s="74"/>
      <c r="NQS2" s="74"/>
      <c r="NQT2" s="74"/>
      <c r="NQU2" s="74"/>
      <c r="NQV2" s="74"/>
      <c r="NQW2" s="74"/>
      <c r="NQX2" s="74"/>
      <c r="NQY2" s="74"/>
      <c r="NQZ2" s="74"/>
      <c r="NRA2" s="74"/>
      <c r="NRB2" s="74"/>
      <c r="NRC2" s="74"/>
      <c r="NRD2" s="74"/>
      <c r="NRE2" s="74"/>
      <c r="NRF2" s="74"/>
      <c r="NRG2" s="74"/>
      <c r="NRH2" s="74"/>
      <c r="NRI2" s="74"/>
      <c r="NRJ2" s="74"/>
      <c r="NRK2" s="74"/>
      <c r="NRL2" s="74"/>
      <c r="NRM2" s="74"/>
      <c r="NRN2" s="74"/>
      <c r="NRO2" s="74"/>
      <c r="NRP2" s="74"/>
      <c r="NRQ2" s="74"/>
      <c r="NRR2" s="74"/>
      <c r="NRS2" s="74"/>
      <c r="NRT2" s="74"/>
      <c r="NRU2" s="74"/>
      <c r="NRV2" s="74"/>
      <c r="NRW2" s="74"/>
      <c r="NRX2" s="74"/>
      <c r="NRY2" s="74"/>
      <c r="NRZ2" s="74"/>
      <c r="NSA2" s="74"/>
      <c r="NSB2" s="74"/>
      <c r="NSC2" s="74"/>
      <c r="NSD2" s="74"/>
      <c r="NSE2" s="74"/>
      <c r="NSF2" s="74"/>
      <c r="NSG2" s="74"/>
      <c r="NSH2" s="74"/>
      <c r="NSI2" s="74"/>
      <c r="NSJ2" s="74"/>
      <c r="NSK2" s="74"/>
      <c r="NSL2" s="74"/>
      <c r="NSM2" s="74"/>
      <c r="NSN2" s="74"/>
      <c r="NSO2" s="74"/>
      <c r="NSP2" s="74"/>
      <c r="NSQ2" s="74"/>
      <c r="NSR2" s="74"/>
      <c r="NSS2" s="74"/>
      <c r="NST2" s="74"/>
      <c r="NSU2" s="74"/>
      <c r="NSV2" s="74"/>
      <c r="NSW2" s="74"/>
      <c r="NSX2" s="74"/>
      <c r="NSY2" s="74"/>
      <c r="NSZ2" s="74"/>
      <c r="NTA2" s="74"/>
      <c r="NTB2" s="74"/>
      <c r="NTC2" s="74"/>
      <c r="NTD2" s="74"/>
      <c r="NTE2" s="74"/>
      <c r="NTF2" s="74"/>
      <c r="NTG2" s="74"/>
      <c r="NTH2" s="74"/>
      <c r="NTI2" s="74"/>
      <c r="NTJ2" s="74"/>
      <c r="NTK2" s="74"/>
      <c r="NTL2" s="74"/>
      <c r="NTM2" s="74"/>
      <c r="NTN2" s="74"/>
      <c r="NTO2" s="74"/>
      <c r="NTP2" s="74"/>
      <c r="NTQ2" s="74"/>
      <c r="NTR2" s="74"/>
      <c r="NTS2" s="74"/>
      <c r="NTT2" s="74"/>
      <c r="NTU2" s="74"/>
      <c r="NTV2" s="74"/>
      <c r="NTW2" s="74"/>
      <c r="NTX2" s="74"/>
      <c r="NTY2" s="74"/>
      <c r="NTZ2" s="74"/>
      <c r="NUA2" s="74"/>
      <c r="NUB2" s="74"/>
      <c r="NUC2" s="74"/>
      <c r="NUD2" s="74"/>
      <c r="NUE2" s="74"/>
      <c r="NUF2" s="74"/>
      <c r="NUG2" s="74"/>
      <c r="NUH2" s="74"/>
      <c r="NUI2" s="74"/>
      <c r="NUJ2" s="74"/>
      <c r="NUK2" s="74"/>
      <c r="NUL2" s="74"/>
      <c r="NUM2" s="74"/>
      <c r="NUN2" s="74"/>
      <c r="NUO2" s="74"/>
      <c r="NUP2" s="74"/>
      <c r="NUQ2" s="74"/>
      <c r="NUR2" s="74"/>
      <c r="NUS2" s="74"/>
      <c r="NUT2" s="74"/>
      <c r="NUU2" s="74"/>
      <c r="NUV2" s="74"/>
      <c r="NUW2" s="74"/>
      <c r="NUX2" s="74"/>
      <c r="NUY2" s="74"/>
      <c r="NUZ2" s="74"/>
      <c r="NVA2" s="74"/>
      <c r="NVB2" s="74"/>
      <c r="NVC2" s="74"/>
      <c r="NVD2" s="74"/>
      <c r="NVE2" s="74"/>
      <c r="NVF2" s="74"/>
      <c r="NVG2" s="74"/>
      <c r="NVH2" s="74"/>
      <c r="NVI2" s="74"/>
      <c r="NVJ2" s="74"/>
      <c r="NVK2" s="74"/>
      <c r="NVL2" s="74"/>
      <c r="NVM2" s="74"/>
      <c r="NVN2" s="74"/>
      <c r="NVO2" s="74"/>
      <c r="NVP2" s="74"/>
      <c r="NVQ2" s="74"/>
      <c r="NVR2" s="74"/>
      <c r="NVS2" s="74"/>
      <c r="NVT2" s="74"/>
      <c r="NVU2" s="74"/>
      <c r="NVV2" s="74"/>
      <c r="NVW2" s="74"/>
      <c r="NVX2" s="74"/>
      <c r="NVY2" s="74"/>
      <c r="NVZ2" s="74"/>
      <c r="NWA2" s="74"/>
      <c r="NWB2" s="74"/>
      <c r="NWC2" s="74"/>
      <c r="NWD2" s="74"/>
      <c r="NWE2" s="74"/>
      <c r="NWF2" s="74"/>
      <c r="NWG2" s="74"/>
      <c r="NWH2" s="74"/>
      <c r="NWI2" s="74"/>
      <c r="NWJ2" s="74"/>
      <c r="NWK2" s="74"/>
      <c r="NWL2" s="74"/>
      <c r="NWM2" s="74"/>
      <c r="NWN2" s="74"/>
      <c r="NWO2" s="74"/>
      <c r="NWP2" s="74"/>
      <c r="NWQ2" s="74"/>
      <c r="NWR2" s="74"/>
      <c r="NWS2" s="74"/>
      <c r="NWT2" s="74"/>
      <c r="NWU2" s="74"/>
      <c r="NWV2" s="74"/>
      <c r="NWW2" s="74"/>
      <c r="NWX2" s="74"/>
      <c r="NWY2" s="74"/>
      <c r="NWZ2" s="74"/>
      <c r="NXA2" s="74"/>
      <c r="NXB2" s="74"/>
      <c r="NXC2" s="74"/>
      <c r="NXD2" s="74"/>
      <c r="NXE2" s="74"/>
      <c r="NXF2" s="74"/>
      <c r="NXG2" s="74"/>
      <c r="NXH2" s="74"/>
      <c r="NXI2" s="74"/>
      <c r="NXJ2" s="74"/>
      <c r="NXK2" s="74"/>
      <c r="NXL2" s="74"/>
      <c r="NXM2" s="74"/>
      <c r="NXN2" s="74"/>
      <c r="NXO2" s="74"/>
      <c r="NXP2" s="74"/>
      <c r="NXQ2" s="74"/>
      <c r="NXR2" s="74"/>
      <c r="NXS2" s="74"/>
      <c r="NXT2" s="74"/>
      <c r="NXU2" s="74"/>
      <c r="NXV2" s="74"/>
      <c r="NXW2" s="74"/>
      <c r="NXX2" s="74"/>
      <c r="NXY2" s="74"/>
      <c r="NXZ2" s="74"/>
      <c r="NYA2" s="74"/>
      <c r="NYB2" s="74"/>
      <c r="NYC2" s="74"/>
      <c r="NYD2" s="74"/>
      <c r="NYE2" s="74"/>
      <c r="NYF2" s="74"/>
      <c r="NYG2" s="74"/>
      <c r="NYH2" s="74"/>
      <c r="NYI2" s="74"/>
      <c r="NYJ2" s="74"/>
      <c r="NYK2" s="74"/>
      <c r="NYL2" s="74"/>
      <c r="NYM2" s="74"/>
      <c r="NYN2" s="74"/>
      <c r="NYO2" s="74"/>
      <c r="NYP2" s="74"/>
      <c r="NYQ2" s="74"/>
      <c r="NYR2" s="74"/>
      <c r="NYS2" s="74"/>
      <c r="NYT2" s="74"/>
      <c r="NYU2" s="74"/>
      <c r="NYV2" s="74"/>
      <c r="NYW2" s="74"/>
      <c r="NYX2" s="74"/>
      <c r="NYY2" s="74"/>
      <c r="NYZ2" s="74"/>
      <c r="NZA2" s="74"/>
      <c r="NZB2" s="74"/>
      <c r="NZC2" s="74"/>
      <c r="NZD2" s="74"/>
      <c r="NZE2" s="74"/>
      <c r="NZF2" s="74"/>
      <c r="NZG2" s="74"/>
      <c r="NZH2" s="74"/>
      <c r="NZI2" s="74"/>
      <c r="NZJ2" s="74"/>
      <c r="NZK2" s="74"/>
      <c r="NZL2" s="74"/>
      <c r="NZM2" s="74"/>
      <c r="NZN2" s="74"/>
      <c r="NZO2" s="74"/>
      <c r="NZP2" s="74"/>
      <c r="NZQ2" s="74"/>
      <c r="NZR2" s="74"/>
      <c r="NZS2" s="74"/>
      <c r="NZT2" s="74"/>
      <c r="NZU2" s="74"/>
      <c r="NZV2" s="74"/>
      <c r="NZW2" s="74"/>
      <c r="NZX2" s="74"/>
      <c r="NZY2" s="74"/>
      <c r="NZZ2" s="74"/>
      <c r="OAA2" s="74"/>
      <c r="OAB2" s="74"/>
      <c r="OAC2" s="74"/>
      <c r="OAD2" s="74"/>
      <c r="OAE2" s="74"/>
      <c r="OAF2" s="74"/>
      <c r="OAG2" s="74"/>
      <c r="OAH2" s="74"/>
      <c r="OAI2" s="74"/>
      <c r="OAJ2" s="74"/>
      <c r="OAK2" s="74"/>
      <c r="OAL2" s="74"/>
      <c r="OAM2" s="74"/>
      <c r="OAN2" s="74"/>
      <c r="OAO2" s="74"/>
      <c r="OAP2" s="74"/>
      <c r="OAQ2" s="74"/>
      <c r="OAR2" s="74"/>
      <c r="OAS2" s="74"/>
      <c r="OAT2" s="74"/>
      <c r="OAU2" s="74"/>
      <c r="OAV2" s="74"/>
      <c r="OAW2" s="74"/>
      <c r="OAX2" s="74"/>
      <c r="OAY2" s="74"/>
      <c r="OAZ2" s="74"/>
      <c r="OBA2" s="74"/>
      <c r="OBB2" s="74"/>
      <c r="OBC2" s="74"/>
      <c r="OBD2" s="74"/>
      <c r="OBE2" s="74"/>
      <c r="OBF2" s="74"/>
      <c r="OBG2" s="74"/>
      <c r="OBH2" s="74"/>
      <c r="OBI2" s="74"/>
      <c r="OBJ2" s="74"/>
      <c r="OBK2" s="74"/>
      <c r="OBL2" s="74"/>
      <c r="OBM2" s="74"/>
      <c r="OBN2" s="74"/>
      <c r="OBO2" s="74"/>
      <c r="OBP2" s="74"/>
      <c r="OBQ2" s="74"/>
      <c r="OBR2" s="74"/>
      <c r="OBS2" s="74"/>
      <c r="OBT2" s="74"/>
      <c r="OBU2" s="74"/>
      <c r="OBV2" s="74"/>
      <c r="OBW2" s="74"/>
      <c r="OBX2" s="74"/>
      <c r="OBY2" s="74"/>
      <c r="OBZ2" s="74"/>
      <c r="OCA2" s="74"/>
      <c r="OCB2" s="74"/>
      <c r="OCC2" s="74"/>
      <c r="OCD2" s="74"/>
      <c r="OCE2" s="74"/>
      <c r="OCF2" s="74"/>
      <c r="OCG2" s="74"/>
      <c r="OCH2" s="74"/>
      <c r="OCI2" s="74"/>
      <c r="OCJ2" s="74"/>
      <c r="OCK2" s="74"/>
      <c r="OCL2" s="74"/>
      <c r="OCM2" s="74"/>
      <c r="OCN2" s="74"/>
      <c r="OCO2" s="74"/>
      <c r="OCP2" s="74"/>
      <c r="OCQ2" s="74"/>
      <c r="OCR2" s="74"/>
      <c r="OCS2" s="74"/>
      <c r="OCT2" s="74"/>
      <c r="OCU2" s="74"/>
      <c r="OCV2" s="74"/>
      <c r="OCW2" s="74"/>
      <c r="OCX2" s="74"/>
      <c r="OCY2" s="74"/>
      <c r="OCZ2" s="74"/>
      <c r="ODA2" s="74"/>
      <c r="ODB2" s="74"/>
      <c r="ODC2" s="74"/>
      <c r="ODD2" s="74"/>
      <c r="ODE2" s="74"/>
      <c r="ODF2" s="74"/>
      <c r="ODG2" s="74"/>
      <c r="ODH2" s="74"/>
      <c r="ODI2" s="74"/>
      <c r="ODJ2" s="74"/>
      <c r="ODK2" s="74"/>
      <c r="ODL2" s="74"/>
      <c r="ODM2" s="74"/>
      <c r="ODN2" s="74"/>
      <c r="ODO2" s="74"/>
      <c r="ODP2" s="74"/>
      <c r="ODQ2" s="74"/>
      <c r="ODR2" s="74"/>
      <c r="ODS2" s="74"/>
      <c r="ODT2" s="74"/>
      <c r="ODU2" s="74"/>
      <c r="ODV2" s="74"/>
      <c r="ODW2" s="74"/>
      <c r="ODX2" s="74"/>
      <c r="ODY2" s="74"/>
      <c r="ODZ2" s="74"/>
      <c r="OEA2" s="74"/>
      <c r="OEB2" s="74"/>
      <c r="OEC2" s="74"/>
      <c r="OED2" s="74"/>
      <c r="OEE2" s="74"/>
      <c r="OEF2" s="74"/>
      <c r="OEG2" s="74"/>
      <c r="OEH2" s="74"/>
      <c r="OEI2" s="74"/>
      <c r="OEJ2" s="74"/>
      <c r="OEK2" s="74"/>
      <c r="OEL2" s="74"/>
      <c r="OEM2" s="74"/>
      <c r="OEN2" s="74"/>
      <c r="OEO2" s="74"/>
      <c r="OEP2" s="74"/>
      <c r="OEQ2" s="74"/>
      <c r="OER2" s="74"/>
      <c r="OES2" s="74"/>
      <c r="OET2" s="74"/>
      <c r="OEU2" s="74"/>
      <c r="OEV2" s="74"/>
      <c r="OEW2" s="74"/>
      <c r="OEX2" s="74"/>
      <c r="OEY2" s="74"/>
      <c r="OEZ2" s="74"/>
      <c r="OFA2" s="74"/>
      <c r="OFB2" s="74"/>
      <c r="OFC2" s="74"/>
      <c r="OFD2" s="74"/>
      <c r="OFE2" s="74"/>
      <c r="OFF2" s="74"/>
      <c r="OFG2" s="74"/>
      <c r="OFH2" s="74"/>
      <c r="OFI2" s="74"/>
      <c r="OFJ2" s="74"/>
      <c r="OFK2" s="74"/>
      <c r="OFL2" s="74"/>
      <c r="OFM2" s="74"/>
      <c r="OFN2" s="74"/>
      <c r="OFO2" s="74"/>
      <c r="OFP2" s="74"/>
      <c r="OFQ2" s="74"/>
      <c r="OFR2" s="74"/>
      <c r="OFS2" s="74"/>
      <c r="OFT2" s="74"/>
      <c r="OFU2" s="74"/>
      <c r="OFV2" s="74"/>
      <c r="OFW2" s="74"/>
      <c r="OFX2" s="74"/>
      <c r="OFY2" s="74"/>
      <c r="OFZ2" s="74"/>
      <c r="OGA2" s="74"/>
      <c r="OGB2" s="74"/>
      <c r="OGC2" s="74"/>
      <c r="OGD2" s="74"/>
      <c r="OGE2" s="74"/>
      <c r="OGF2" s="74"/>
      <c r="OGG2" s="74"/>
      <c r="OGH2" s="74"/>
      <c r="OGI2" s="74"/>
      <c r="OGJ2" s="74"/>
      <c r="OGK2" s="74"/>
      <c r="OGL2" s="74"/>
      <c r="OGM2" s="74"/>
      <c r="OGN2" s="74"/>
      <c r="OGO2" s="74"/>
      <c r="OGP2" s="74"/>
      <c r="OGQ2" s="74"/>
      <c r="OGR2" s="74"/>
      <c r="OGS2" s="74"/>
      <c r="OGT2" s="74"/>
      <c r="OGU2" s="74"/>
      <c r="OGV2" s="74"/>
      <c r="OGW2" s="74"/>
      <c r="OGX2" s="74"/>
      <c r="OGY2" s="74"/>
      <c r="OGZ2" s="74"/>
      <c r="OHA2" s="74"/>
      <c r="OHB2" s="74"/>
      <c r="OHC2" s="74"/>
      <c r="OHD2" s="74"/>
      <c r="OHE2" s="74"/>
      <c r="OHF2" s="74"/>
      <c r="OHG2" s="74"/>
      <c r="OHH2" s="74"/>
      <c r="OHI2" s="74"/>
      <c r="OHJ2" s="74"/>
      <c r="OHK2" s="74"/>
      <c r="OHL2" s="74"/>
      <c r="OHM2" s="74"/>
      <c r="OHN2" s="74"/>
      <c r="OHO2" s="74"/>
      <c r="OHP2" s="74"/>
      <c r="OHQ2" s="74"/>
      <c r="OHR2" s="74"/>
      <c r="OHS2" s="74"/>
      <c r="OHT2" s="74"/>
      <c r="OHU2" s="74"/>
      <c r="OHV2" s="74"/>
      <c r="OHW2" s="74"/>
      <c r="OHX2" s="74"/>
      <c r="OHY2" s="74"/>
      <c r="OHZ2" s="74"/>
      <c r="OIA2" s="74"/>
      <c r="OIB2" s="74"/>
      <c r="OIC2" s="74"/>
      <c r="OID2" s="74"/>
      <c r="OIE2" s="74"/>
      <c r="OIF2" s="74"/>
      <c r="OIG2" s="74"/>
      <c r="OIH2" s="74"/>
      <c r="OII2" s="74"/>
      <c r="OIJ2" s="74"/>
      <c r="OIK2" s="74"/>
      <c r="OIL2" s="74"/>
      <c r="OIM2" s="74"/>
      <c r="OIN2" s="74"/>
      <c r="OIO2" s="74"/>
      <c r="OIP2" s="74"/>
      <c r="OIQ2" s="74"/>
      <c r="OIR2" s="74"/>
      <c r="OIS2" s="74"/>
      <c r="OIT2" s="74"/>
      <c r="OIU2" s="74"/>
      <c r="OIV2" s="74"/>
      <c r="OIW2" s="74"/>
      <c r="OIX2" s="74"/>
      <c r="OIY2" s="74"/>
      <c r="OIZ2" s="74"/>
      <c r="OJA2" s="74"/>
      <c r="OJB2" s="74"/>
      <c r="OJC2" s="74"/>
      <c r="OJD2" s="74"/>
      <c r="OJE2" s="74"/>
      <c r="OJF2" s="74"/>
      <c r="OJG2" s="74"/>
      <c r="OJH2" s="74"/>
      <c r="OJI2" s="74"/>
      <c r="OJJ2" s="74"/>
      <c r="OJK2" s="74"/>
      <c r="OJL2" s="74"/>
      <c r="OJM2" s="74"/>
      <c r="OJN2" s="74"/>
      <c r="OJO2" s="74"/>
      <c r="OJP2" s="74"/>
      <c r="OJQ2" s="74"/>
      <c r="OJR2" s="74"/>
      <c r="OJS2" s="74"/>
      <c r="OJT2" s="74"/>
      <c r="OJU2" s="74"/>
      <c r="OJV2" s="74"/>
      <c r="OJW2" s="74"/>
      <c r="OJX2" s="74"/>
      <c r="OJY2" s="74"/>
      <c r="OJZ2" s="74"/>
      <c r="OKA2" s="74"/>
      <c r="OKB2" s="74"/>
      <c r="OKC2" s="74"/>
      <c r="OKD2" s="74"/>
      <c r="OKE2" s="74"/>
      <c r="OKF2" s="74"/>
      <c r="OKG2" s="74"/>
      <c r="OKH2" s="74"/>
      <c r="OKI2" s="74"/>
      <c r="OKJ2" s="74"/>
      <c r="OKK2" s="74"/>
      <c r="OKL2" s="74"/>
      <c r="OKM2" s="74"/>
      <c r="OKN2" s="74"/>
      <c r="OKO2" s="74"/>
      <c r="OKP2" s="74"/>
      <c r="OKQ2" s="74"/>
      <c r="OKR2" s="74"/>
      <c r="OKS2" s="74"/>
      <c r="OKT2" s="74"/>
      <c r="OKU2" s="74"/>
      <c r="OKV2" s="74"/>
      <c r="OKW2" s="74"/>
      <c r="OKX2" s="74"/>
      <c r="OKY2" s="74"/>
      <c r="OKZ2" s="74"/>
      <c r="OLA2" s="74"/>
      <c r="OLB2" s="74"/>
      <c r="OLC2" s="74"/>
      <c r="OLD2" s="74"/>
      <c r="OLE2" s="74"/>
      <c r="OLF2" s="74"/>
      <c r="OLG2" s="74"/>
      <c r="OLH2" s="74"/>
      <c r="OLI2" s="74"/>
      <c r="OLJ2" s="74"/>
      <c r="OLK2" s="74"/>
      <c r="OLL2" s="74"/>
      <c r="OLM2" s="74"/>
      <c r="OLN2" s="74"/>
      <c r="OLO2" s="74"/>
      <c r="OLP2" s="74"/>
      <c r="OLQ2" s="74"/>
      <c r="OLR2" s="74"/>
      <c r="OLS2" s="74"/>
      <c r="OLT2" s="74"/>
      <c r="OLU2" s="74"/>
      <c r="OLV2" s="74"/>
      <c r="OLW2" s="74"/>
      <c r="OLX2" s="74"/>
      <c r="OLY2" s="74"/>
      <c r="OLZ2" s="74"/>
      <c r="OMA2" s="74"/>
      <c r="OMB2" s="74"/>
      <c r="OMC2" s="74"/>
      <c r="OMD2" s="74"/>
      <c r="OME2" s="74"/>
      <c r="OMF2" s="74"/>
      <c r="OMG2" s="74"/>
      <c r="OMH2" s="74"/>
      <c r="OMI2" s="74"/>
      <c r="OMJ2" s="74"/>
      <c r="OMK2" s="74"/>
      <c r="OML2" s="74"/>
      <c r="OMM2" s="74"/>
      <c r="OMN2" s="74"/>
      <c r="OMO2" s="74"/>
      <c r="OMP2" s="74"/>
      <c r="OMQ2" s="74"/>
      <c r="OMR2" s="74"/>
      <c r="OMS2" s="74"/>
      <c r="OMT2" s="74"/>
      <c r="OMU2" s="74"/>
      <c r="OMV2" s="74"/>
      <c r="OMW2" s="74"/>
      <c r="OMX2" s="74"/>
      <c r="OMY2" s="74"/>
      <c r="OMZ2" s="74"/>
      <c r="ONA2" s="74"/>
      <c r="ONB2" s="74"/>
      <c r="ONC2" s="74"/>
      <c r="OND2" s="74"/>
      <c r="ONE2" s="74"/>
      <c r="ONF2" s="74"/>
      <c r="ONG2" s="74"/>
      <c r="ONH2" s="74"/>
      <c r="ONI2" s="74"/>
      <c r="ONJ2" s="74"/>
      <c r="ONK2" s="74"/>
      <c r="ONL2" s="74"/>
      <c r="ONM2" s="74"/>
      <c r="ONN2" s="74"/>
      <c r="ONO2" s="74"/>
      <c r="ONP2" s="74"/>
      <c r="ONQ2" s="74"/>
      <c r="ONR2" s="74"/>
      <c r="ONS2" s="74"/>
      <c r="ONT2" s="74"/>
      <c r="ONU2" s="74"/>
      <c r="ONV2" s="74"/>
      <c r="ONW2" s="74"/>
      <c r="ONX2" s="74"/>
      <c r="ONY2" s="74"/>
      <c r="ONZ2" s="74"/>
      <c r="OOA2" s="74"/>
      <c r="OOB2" s="74"/>
      <c r="OOC2" s="74"/>
      <c r="OOD2" s="74"/>
      <c r="OOE2" s="74"/>
      <c r="OOF2" s="74"/>
      <c r="OOG2" s="74"/>
      <c r="OOH2" s="74"/>
      <c r="OOI2" s="74"/>
      <c r="OOJ2" s="74"/>
      <c r="OOK2" s="74"/>
      <c r="OOL2" s="74"/>
      <c r="OOM2" s="74"/>
      <c r="OON2" s="74"/>
      <c r="OOO2" s="74"/>
      <c r="OOP2" s="74"/>
      <c r="OOQ2" s="74"/>
      <c r="OOR2" s="74"/>
      <c r="OOS2" s="74"/>
      <c r="OOT2" s="74"/>
      <c r="OOU2" s="74"/>
      <c r="OOV2" s="74"/>
      <c r="OOW2" s="74"/>
      <c r="OOX2" s="74"/>
      <c r="OOY2" s="74"/>
      <c r="OOZ2" s="74"/>
      <c r="OPA2" s="74"/>
      <c r="OPB2" s="74"/>
      <c r="OPC2" s="74"/>
      <c r="OPD2" s="74"/>
      <c r="OPE2" s="74"/>
      <c r="OPF2" s="74"/>
      <c r="OPG2" s="74"/>
      <c r="OPH2" s="74"/>
      <c r="OPI2" s="74"/>
      <c r="OPJ2" s="74"/>
      <c r="OPK2" s="74"/>
      <c r="OPL2" s="74"/>
      <c r="OPM2" s="74"/>
      <c r="OPN2" s="74"/>
      <c r="OPO2" s="74"/>
      <c r="OPP2" s="74"/>
      <c r="OPQ2" s="74"/>
      <c r="OPR2" s="74"/>
      <c r="OPS2" s="74"/>
      <c r="OPT2" s="74"/>
      <c r="OPU2" s="74"/>
      <c r="OPV2" s="74"/>
      <c r="OPW2" s="74"/>
      <c r="OPX2" s="74"/>
      <c r="OPY2" s="74"/>
      <c r="OPZ2" s="74"/>
      <c r="OQA2" s="74"/>
      <c r="OQB2" s="74"/>
      <c r="OQC2" s="74"/>
      <c r="OQD2" s="74"/>
      <c r="OQE2" s="74"/>
      <c r="OQF2" s="74"/>
      <c r="OQG2" s="74"/>
      <c r="OQH2" s="74"/>
      <c r="OQI2" s="74"/>
      <c r="OQJ2" s="74"/>
      <c r="OQK2" s="74"/>
      <c r="OQL2" s="74"/>
      <c r="OQM2" s="74"/>
      <c r="OQN2" s="74"/>
      <c r="OQO2" s="74"/>
      <c r="OQP2" s="74"/>
      <c r="OQQ2" s="74"/>
      <c r="OQR2" s="74"/>
      <c r="OQS2" s="74"/>
      <c r="OQT2" s="74"/>
      <c r="OQU2" s="74"/>
      <c r="OQV2" s="74"/>
      <c r="OQW2" s="74"/>
      <c r="OQX2" s="74"/>
      <c r="OQY2" s="74"/>
      <c r="OQZ2" s="74"/>
      <c r="ORA2" s="74"/>
      <c r="ORB2" s="74"/>
      <c r="ORC2" s="74"/>
      <c r="ORD2" s="74"/>
      <c r="ORE2" s="74"/>
      <c r="ORF2" s="74"/>
      <c r="ORG2" s="74"/>
      <c r="ORH2" s="74"/>
      <c r="ORI2" s="74"/>
      <c r="ORJ2" s="74"/>
      <c r="ORK2" s="74"/>
      <c r="ORL2" s="74"/>
      <c r="ORM2" s="74"/>
      <c r="ORN2" s="74"/>
      <c r="ORO2" s="74"/>
      <c r="ORP2" s="74"/>
      <c r="ORQ2" s="74"/>
      <c r="ORR2" s="74"/>
      <c r="ORS2" s="74"/>
      <c r="ORT2" s="74"/>
      <c r="ORU2" s="74"/>
      <c r="ORV2" s="74"/>
      <c r="ORW2" s="74"/>
      <c r="ORX2" s="74"/>
      <c r="ORY2" s="74"/>
      <c r="ORZ2" s="74"/>
      <c r="OSA2" s="74"/>
      <c r="OSB2" s="74"/>
      <c r="OSC2" s="74"/>
      <c r="OSD2" s="74"/>
      <c r="OSE2" s="74"/>
      <c r="OSF2" s="74"/>
      <c r="OSG2" s="74"/>
      <c r="OSH2" s="74"/>
      <c r="OSI2" s="74"/>
      <c r="OSJ2" s="74"/>
      <c r="OSK2" s="74"/>
      <c r="OSL2" s="74"/>
      <c r="OSM2" s="74"/>
      <c r="OSN2" s="74"/>
      <c r="OSO2" s="74"/>
      <c r="OSP2" s="74"/>
      <c r="OSQ2" s="74"/>
      <c r="OSR2" s="74"/>
      <c r="OSS2" s="74"/>
      <c r="OST2" s="74"/>
      <c r="OSU2" s="74"/>
      <c r="OSV2" s="74"/>
      <c r="OSW2" s="74"/>
      <c r="OSX2" s="74"/>
      <c r="OSY2" s="74"/>
      <c r="OSZ2" s="74"/>
      <c r="OTA2" s="74"/>
      <c r="OTB2" s="74"/>
      <c r="OTC2" s="74"/>
      <c r="OTD2" s="74"/>
      <c r="OTE2" s="74"/>
      <c r="OTF2" s="74"/>
      <c r="OTG2" s="74"/>
      <c r="OTH2" s="74"/>
      <c r="OTI2" s="74"/>
      <c r="OTJ2" s="74"/>
      <c r="OTK2" s="74"/>
      <c r="OTL2" s="74"/>
      <c r="OTM2" s="74"/>
      <c r="OTN2" s="74"/>
      <c r="OTO2" s="74"/>
      <c r="OTP2" s="74"/>
      <c r="OTQ2" s="74"/>
      <c r="OTR2" s="74"/>
      <c r="OTS2" s="74"/>
      <c r="OTT2" s="74"/>
      <c r="OTU2" s="74"/>
      <c r="OTV2" s="74"/>
      <c r="OTW2" s="74"/>
      <c r="OTX2" s="74"/>
      <c r="OTY2" s="74"/>
      <c r="OTZ2" s="74"/>
      <c r="OUA2" s="74"/>
      <c r="OUB2" s="74"/>
      <c r="OUC2" s="74"/>
      <c r="OUD2" s="74"/>
      <c r="OUE2" s="74"/>
      <c r="OUF2" s="74"/>
      <c r="OUG2" s="74"/>
      <c r="OUH2" s="74"/>
      <c r="OUI2" s="74"/>
      <c r="OUJ2" s="74"/>
      <c r="OUK2" s="74"/>
      <c r="OUL2" s="74"/>
      <c r="OUM2" s="74"/>
      <c r="OUN2" s="74"/>
      <c r="OUO2" s="74"/>
      <c r="OUP2" s="74"/>
      <c r="OUQ2" s="74"/>
      <c r="OUR2" s="74"/>
      <c r="OUS2" s="74"/>
      <c r="OUT2" s="74"/>
      <c r="OUU2" s="74"/>
      <c r="OUV2" s="74"/>
      <c r="OUW2" s="74"/>
      <c r="OUX2" s="74"/>
      <c r="OUY2" s="74"/>
      <c r="OUZ2" s="74"/>
      <c r="OVA2" s="74"/>
      <c r="OVB2" s="74"/>
      <c r="OVC2" s="74"/>
      <c r="OVD2" s="74"/>
      <c r="OVE2" s="74"/>
      <c r="OVF2" s="74"/>
      <c r="OVG2" s="74"/>
      <c r="OVH2" s="74"/>
      <c r="OVI2" s="74"/>
      <c r="OVJ2" s="74"/>
      <c r="OVK2" s="74"/>
      <c r="OVL2" s="74"/>
      <c r="OVM2" s="74"/>
      <c r="OVN2" s="74"/>
      <c r="OVO2" s="74"/>
      <c r="OVP2" s="74"/>
      <c r="OVQ2" s="74"/>
      <c r="OVR2" s="74"/>
      <c r="OVS2" s="74"/>
      <c r="OVT2" s="74"/>
      <c r="OVU2" s="74"/>
      <c r="OVV2" s="74"/>
      <c r="OVW2" s="74"/>
      <c r="OVX2" s="74"/>
      <c r="OVY2" s="74"/>
      <c r="OVZ2" s="74"/>
      <c r="OWA2" s="74"/>
      <c r="OWB2" s="74"/>
      <c r="OWC2" s="74"/>
      <c r="OWD2" s="74"/>
      <c r="OWE2" s="74"/>
      <c r="OWF2" s="74"/>
      <c r="OWG2" s="74"/>
      <c r="OWH2" s="74"/>
      <c r="OWI2" s="74"/>
      <c r="OWJ2" s="74"/>
      <c r="OWK2" s="74"/>
      <c r="OWL2" s="74"/>
      <c r="OWM2" s="74"/>
      <c r="OWN2" s="74"/>
      <c r="OWO2" s="74"/>
      <c r="OWP2" s="74"/>
      <c r="OWQ2" s="74"/>
      <c r="OWR2" s="74"/>
      <c r="OWS2" s="74"/>
      <c r="OWT2" s="74"/>
      <c r="OWU2" s="74"/>
      <c r="OWV2" s="74"/>
      <c r="OWW2" s="74"/>
      <c r="OWX2" s="74"/>
      <c r="OWY2" s="74"/>
      <c r="OWZ2" s="74"/>
      <c r="OXA2" s="74"/>
      <c r="OXB2" s="74"/>
      <c r="OXC2" s="74"/>
      <c r="OXD2" s="74"/>
      <c r="OXE2" s="74"/>
      <c r="OXF2" s="74"/>
      <c r="OXG2" s="74"/>
      <c r="OXH2" s="74"/>
      <c r="OXI2" s="74"/>
      <c r="OXJ2" s="74"/>
      <c r="OXK2" s="74"/>
      <c r="OXL2" s="74"/>
      <c r="OXM2" s="74"/>
      <c r="OXN2" s="74"/>
      <c r="OXO2" s="74"/>
      <c r="OXP2" s="74"/>
      <c r="OXQ2" s="74"/>
      <c r="OXR2" s="74"/>
      <c r="OXS2" s="74"/>
      <c r="OXT2" s="74"/>
      <c r="OXU2" s="74"/>
      <c r="OXV2" s="74"/>
      <c r="OXW2" s="74"/>
      <c r="OXX2" s="74"/>
      <c r="OXY2" s="74"/>
      <c r="OXZ2" s="74"/>
      <c r="OYA2" s="74"/>
      <c r="OYB2" s="74"/>
      <c r="OYC2" s="74"/>
      <c r="OYD2" s="74"/>
      <c r="OYE2" s="74"/>
      <c r="OYF2" s="74"/>
      <c r="OYG2" s="74"/>
      <c r="OYH2" s="74"/>
      <c r="OYI2" s="74"/>
      <c r="OYJ2" s="74"/>
      <c r="OYK2" s="74"/>
      <c r="OYL2" s="74"/>
      <c r="OYM2" s="74"/>
      <c r="OYN2" s="74"/>
      <c r="OYO2" s="74"/>
      <c r="OYP2" s="74"/>
      <c r="OYQ2" s="74"/>
      <c r="OYR2" s="74"/>
      <c r="OYS2" s="74"/>
      <c r="OYT2" s="74"/>
      <c r="OYU2" s="74"/>
      <c r="OYV2" s="74"/>
      <c r="OYW2" s="74"/>
      <c r="OYX2" s="74"/>
      <c r="OYY2" s="74"/>
      <c r="OYZ2" s="74"/>
      <c r="OZA2" s="74"/>
      <c r="OZB2" s="74"/>
      <c r="OZC2" s="74"/>
      <c r="OZD2" s="74"/>
      <c r="OZE2" s="74"/>
      <c r="OZF2" s="74"/>
      <c r="OZG2" s="74"/>
      <c r="OZH2" s="74"/>
      <c r="OZI2" s="74"/>
      <c r="OZJ2" s="74"/>
      <c r="OZK2" s="74"/>
      <c r="OZL2" s="74"/>
      <c r="OZM2" s="74"/>
      <c r="OZN2" s="74"/>
      <c r="OZO2" s="74"/>
      <c r="OZP2" s="74"/>
      <c r="OZQ2" s="74"/>
      <c r="OZR2" s="74"/>
      <c r="OZS2" s="74"/>
      <c r="OZT2" s="74"/>
      <c r="OZU2" s="74"/>
      <c r="OZV2" s="74"/>
      <c r="OZW2" s="74"/>
      <c r="OZX2" s="74"/>
      <c r="OZY2" s="74"/>
      <c r="OZZ2" s="74"/>
      <c r="PAA2" s="74"/>
      <c r="PAB2" s="74"/>
      <c r="PAC2" s="74"/>
      <c r="PAD2" s="74"/>
      <c r="PAE2" s="74"/>
      <c r="PAF2" s="74"/>
      <c r="PAG2" s="74"/>
      <c r="PAH2" s="74"/>
      <c r="PAI2" s="74"/>
      <c r="PAJ2" s="74"/>
      <c r="PAK2" s="74"/>
      <c r="PAL2" s="74"/>
      <c r="PAM2" s="74"/>
      <c r="PAN2" s="74"/>
      <c r="PAO2" s="74"/>
      <c r="PAP2" s="74"/>
      <c r="PAQ2" s="74"/>
      <c r="PAR2" s="74"/>
      <c r="PAS2" s="74"/>
      <c r="PAT2" s="74"/>
      <c r="PAU2" s="74"/>
      <c r="PAV2" s="74"/>
      <c r="PAW2" s="74"/>
      <c r="PAX2" s="74"/>
      <c r="PAY2" s="74"/>
      <c r="PAZ2" s="74"/>
      <c r="PBA2" s="74"/>
      <c r="PBB2" s="74"/>
      <c r="PBC2" s="74"/>
      <c r="PBD2" s="74"/>
      <c r="PBE2" s="74"/>
      <c r="PBF2" s="74"/>
      <c r="PBG2" s="74"/>
      <c r="PBH2" s="74"/>
      <c r="PBI2" s="74"/>
      <c r="PBJ2" s="74"/>
      <c r="PBK2" s="74"/>
      <c r="PBL2" s="74"/>
      <c r="PBM2" s="74"/>
      <c r="PBN2" s="74"/>
      <c r="PBO2" s="74"/>
      <c r="PBP2" s="74"/>
      <c r="PBQ2" s="74"/>
      <c r="PBR2" s="74"/>
      <c r="PBS2" s="74"/>
      <c r="PBT2" s="74"/>
      <c r="PBU2" s="74"/>
      <c r="PBV2" s="74"/>
      <c r="PBW2" s="74"/>
      <c r="PBX2" s="74"/>
      <c r="PBY2" s="74"/>
      <c r="PBZ2" s="74"/>
      <c r="PCA2" s="74"/>
      <c r="PCB2" s="74"/>
      <c r="PCC2" s="74"/>
      <c r="PCD2" s="74"/>
      <c r="PCE2" s="74"/>
      <c r="PCF2" s="74"/>
      <c r="PCG2" s="74"/>
      <c r="PCH2" s="74"/>
      <c r="PCI2" s="74"/>
      <c r="PCJ2" s="74"/>
      <c r="PCK2" s="74"/>
      <c r="PCL2" s="74"/>
      <c r="PCM2" s="74"/>
      <c r="PCN2" s="74"/>
      <c r="PCO2" s="74"/>
      <c r="PCP2" s="74"/>
      <c r="PCQ2" s="74"/>
      <c r="PCR2" s="74"/>
      <c r="PCS2" s="74"/>
      <c r="PCT2" s="74"/>
      <c r="PCU2" s="74"/>
      <c r="PCV2" s="74"/>
      <c r="PCW2" s="74"/>
      <c r="PCX2" s="74"/>
      <c r="PCY2" s="74"/>
      <c r="PCZ2" s="74"/>
      <c r="PDA2" s="74"/>
      <c r="PDB2" s="74"/>
      <c r="PDC2" s="74"/>
      <c r="PDD2" s="74"/>
      <c r="PDE2" s="74"/>
      <c r="PDF2" s="74"/>
      <c r="PDG2" s="74"/>
      <c r="PDH2" s="74"/>
      <c r="PDI2" s="74"/>
      <c r="PDJ2" s="74"/>
      <c r="PDK2" s="74"/>
      <c r="PDL2" s="74"/>
      <c r="PDM2" s="74"/>
      <c r="PDN2" s="74"/>
      <c r="PDO2" s="74"/>
      <c r="PDP2" s="74"/>
      <c r="PDQ2" s="74"/>
      <c r="PDR2" s="74"/>
      <c r="PDS2" s="74"/>
      <c r="PDT2" s="74"/>
      <c r="PDU2" s="74"/>
      <c r="PDV2" s="74"/>
      <c r="PDW2" s="74"/>
      <c r="PDX2" s="74"/>
      <c r="PDY2" s="74"/>
      <c r="PDZ2" s="74"/>
      <c r="PEA2" s="74"/>
      <c r="PEB2" s="74"/>
      <c r="PEC2" s="74"/>
      <c r="PED2" s="74"/>
      <c r="PEE2" s="74"/>
      <c r="PEF2" s="74"/>
      <c r="PEG2" s="74"/>
      <c r="PEH2" s="74"/>
      <c r="PEI2" s="74"/>
      <c r="PEJ2" s="74"/>
      <c r="PEK2" s="74"/>
      <c r="PEL2" s="74"/>
      <c r="PEM2" s="74"/>
      <c r="PEN2" s="74"/>
      <c r="PEO2" s="74"/>
      <c r="PEP2" s="74"/>
      <c r="PEQ2" s="74"/>
      <c r="PER2" s="74"/>
      <c r="PES2" s="74"/>
      <c r="PET2" s="74"/>
      <c r="PEU2" s="74"/>
      <c r="PEV2" s="74"/>
      <c r="PEW2" s="74"/>
      <c r="PEX2" s="74"/>
      <c r="PEY2" s="74"/>
      <c r="PEZ2" s="74"/>
      <c r="PFA2" s="74"/>
      <c r="PFB2" s="74"/>
      <c r="PFC2" s="74"/>
      <c r="PFD2" s="74"/>
      <c r="PFE2" s="74"/>
      <c r="PFF2" s="74"/>
      <c r="PFG2" s="74"/>
      <c r="PFH2" s="74"/>
      <c r="PFI2" s="74"/>
      <c r="PFJ2" s="74"/>
      <c r="PFK2" s="74"/>
      <c r="PFL2" s="74"/>
      <c r="PFM2" s="74"/>
      <c r="PFN2" s="74"/>
      <c r="PFO2" s="74"/>
      <c r="PFP2" s="74"/>
      <c r="PFQ2" s="74"/>
      <c r="PFR2" s="74"/>
      <c r="PFS2" s="74"/>
      <c r="PFT2" s="74"/>
      <c r="PFU2" s="74"/>
      <c r="PFV2" s="74"/>
      <c r="PFW2" s="74"/>
      <c r="PFX2" s="74"/>
      <c r="PFY2" s="74"/>
      <c r="PFZ2" s="74"/>
      <c r="PGA2" s="74"/>
      <c r="PGB2" s="74"/>
      <c r="PGC2" s="74"/>
      <c r="PGD2" s="74"/>
      <c r="PGE2" s="74"/>
      <c r="PGF2" s="74"/>
      <c r="PGG2" s="74"/>
      <c r="PGH2" s="74"/>
      <c r="PGI2" s="74"/>
      <c r="PGJ2" s="74"/>
      <c r="PGK2" s="74"/>
      <c r="PGL2" s="74"/>
      <c r="PGM2" s="74"/>
      <c r="PGN2" s="74"/>
      <c r="PGO2" s="74"/>
      <c r="PGP2" s="74"/>
      <c r="PGQ2" s="74"/>
      <c r="PGR2" s="74"/>
      <c r="PGS2" s="74"/>
      <c r="PGT2" s="74"/>
      <c r="PGU2" s="74"/>
      <c r="PGV2" s="74"/>
      <c r="PGW2" s="74"/>
      <c r="PGX2" s="74"/>
      <c r="PGY2" s="74"/>
      <c r="PGZ2" s="74"/>
      <c r="PHA2" s="74"/>
      <c r="PHB2" s="74"/>
      <c r="PHC2" s="74"/>
      <c r="PHD2" s="74"/>
      <c r="PHE2" s="74"/>
      <c r="PHF2" s="74"/>
      <c r="PHG2" s="74"/>
      <c r="PHH2" s="74"/>
      <c r="PHI2" s="74"/>
      <c r="PHJ2" s="74"/>
      <c r="PHK2" s="74"/>
      <c r="PHL2" s="74"/>
      <c r="PHM2" s="74"/>
      <c r="PHN2" s="74"/>
      <c r="PHO2" s="74"/>
      <c r="PHP2" s="74"/>
      <c r="PHQ2" s="74"/>
      <c r="PHR2" s="74"/>
      <c r="PHS2" s="74"/>
      <c r="PHT2" s="74"/>
      <c r="PHU2" s="74"/>
      <c r="PHV2" s="74"/>
      <c r="PHW2" s="74"/>
      <c r="PHX2" s="74"/>
      <c r="PHY2" s="74"/>
      <c r="PHZ2" s="74"/>
      <c r="PIA2" s="74"/>
      <c r="PIB2" s="74"/>
      <c r="PIC2" s="74"/>
      <c r="PID2" s="74"/>
      <c r="PIE2" s="74"/>
      <c r="PIF2" s="74"/>
      <c r="PIG2" s="74"/>
      <c r="PIH2" s="74"/>
      <c r="PII2" s="74"/>
      <c r="PIJ2" s="74"/>
      <c r="PIK2" s="74"/>
      <c r="PIL2" s="74"/>
      <c r="PIM2" s="74"/>
      <c r="PIN2" s="74"/>
      <c r="PIO2" s="74"/>
      <c r="PIP2" s="74"/>
      <c r="PIQ2" s="74"/>
      <c r="PIR2" s="74"/>
      <c r="PIS2" s="74"/>
      <c r="PIT2" s="74"/>
      <c r="PIU2" s="74"/>
      <c r="PIV2" s="74"/>
      <c r="PIW2" s="74"/>
      <c r="PIX2" s="74"/>
      <c r="PIY2" s="74"/>
      <c r="PIZ2" s="74"/>
      <c r="PJA2" s="74"/>
      <c r="PJB2" s="74"/>
      <c r="PJC2" s="74"/>
      <c r="PJD2" s="74"/>
      <c r="PJE2" s="74"/>
      <c r="PJF2" s="74"/>
      <c r="PJG2" s="74"/>
      <c r="PJH2" s="74"/>
      <c r="PJI2" s="74"/>
      <c r="PJJ2" s="74"/>
      <c r="PJK2" s="74"/>
      <c r="PJL2" s="74"/>
      <c r="PJM2" s="74"/>
      <c r="PJN2" s="74"/>
      <c r="PJO2" s="74"/>
      <c r="PJP2" s="74"/>
      <c r="PJQ2" s="74"/>
      <c r="PJR2" s="74"/>
      <c r="PJS2" s="74"/>
      <c r="PJT2" s="74"/>
      <c r="PJU2" s="74"/>
      <c r="PJV2" s="74"/>
      <c r="PJW2" s="74"/>
      <c r="PJX2" s="74"/>
      <c r="PJY2" s="74"/>
      <c r="PJZ2" s="74"/>
      <c r="PKA2" s="74"/>
      <c r="PKB2" s="74"/>
      <c r="PKC2" s="74"/>
      <c r="PKD2" s="74"/>
      <c r="PKE2" s="74"/>
      <c r="PKF2" s="74"/>
      <c r="PKG2" s="74"/>
      <c r="PKH2" s="74"/>
      <c r="PKI2" s="74"/>
      <c r="PKJ2" s="74"/>
      <c r="PKK2" s="74"/>
      <c r="PKL2" s="74"/>
      <c r="PKM2" s="74"/>
      <c r="PKN2" s="74"/>
      <c r="PKO2" s="74"/>
      <c r="PKP2" s="74"/>
      <c r="PKQ2" s="74"/>
      <c r="PKR2" s="74"/>
      <c r="PKS2" s="74"/>
      <c r="PKT2" s="74"/>
      <c r="PKU2" s="74"/>
      <c r="PKV2" s="74"/>
      <c r="PKW2" s="74"/>
      <c r="PKX2" s="74"/>
      <c r="PKY2" s="74"/>
      <c r="PKZ2" s="74"/>
      <c r="PLA2" s="74"/>
      <c r="PLB2" s="74"/>
      <c r="PLC2" s="74"/>
      <c r="PLD2" s="74"/>
      <c r="PLE2" s="74"/>
      <c r="PLF2" s="74"/>
      <c r="PLG2" s="74"/>
      <c r="PLH2" s="74"/>
      <c r="PLI2" s="74"/>
      <c r="PLJ2" s="74"/>
      <c r="PLK2" s="74"/>
      <c r="PLL2" s="74"/>
      <c r="PLM2" s="74"/>
      <c r="PLN2" s="74"/>
      <c r="PLO2" s="74"/>
      <c r="PLP2" s="74"/>
      <c r="PLQ2" s="74"/>
      <c r="PLR2" s="74"/>
      <c r="PLS2" s="74"/>
      <c r="PLT2" s="74"/>
      <c r="PLU2" s="74"/>
      <c r="PLV2" s="74"/>
      <c r="PLW2" s="74"/>
      <c r="PLX2" s="74"/>
      <c r="PLY2" s="74"/>
      <c r="PLZ2" s="74"/>
      <c r="PMA2" s="74"/>
      <c r="PMB2" s="74"/>
      <c r="PMC2" s="74"/>
      <c r="PMD2" s="74"/>
      <c r="PME2" s="74"/>
      <c r="PMF2" s="74"/>
      <c r="PMG2" s="74"/>
      <c r="PMH2" s="74"/>
      <c r="PMI2" s="74"/>
      <c r="PMJ2" s="74"/>
      <c r="PMK2" s="74"/>
      <c r="PML2" s="74"/>
      <c r="PMM2" s="74"/>
      <c r="PMN2" s="74"/>
      <c r="PMO2" s="74"/>
      <c r="PMP2" s="74"/>
      <c r="PMQ2" s="74"/>
      <c r="PMR2" s="74"/>
      <c r="PMS2" s="74"/>
      <c r="PMT2" s="74"/>
      <c r="PMU2" s="74"/>
      <c r="PMV2" s="74"/>
      <c r="PMW2" s="74"/>
      <c r="PMX2" s="74"/>
      <c r="PMY2" s="74"/>
      <c r="PMZ2" s="74"/>
      <c r="PNA2" s="74"/>
      <c r="PNB2" s="74"/>
      <c r="PNC2" s="74"/>
      <c r="PND2" s="74"/>
      <c r="PNE2" s="74"/>
      <c r="PNF2" s="74"/>
      <c r="PNG2" s="74"/>
      <c r="PNH2" s="74"/>
      <c r="PNI2" s="74"/>
      <c r="PNJ2" s="74"/>
      <c r="PNK2" s="74"/>
      <c r="PNL2" s="74"/>
      <c r="PNM2" s="74"/>
      <c r="PNN2" s="74"/>
      <c r="PNO2" s="74"/>
      <c r="PNP2" s="74"/>
      <c r="PNQ2" s="74"/>
      <c r="PNR2" s="74"/>
      <c r="PNS2" s="74"/>
      <c r="PNT2" s="74"/>
      <c r="PNU2" s="74"/>
      <c r="PNV2" s="74"/>
      <c r="PNW2" s="74"/>
      <c r="PNX2" s="74"/>
      <c r="PNY2" s="74"/>
      <c r="PNZ2" s="74"/>
      <c r="POA2" s="74"/>
      <c r="POB2" s="74"/>
      <c r="POC2" s="74"/>
      <c r="POD2" s="74"/>
      <c r="POE2" s="74"/>
      <c r="POF2" s="74"/>
      <c r="POG2" s="74"/>
      <c r="POH2" s="74"/>
      <c r="POI2" s="74"/>
      <c r="POJ2" s="74"/>
      <c r="POK2" s="74"/>
      <c r="POL2" s="74"/>
      <c r="POM2" s="74"/>
      <c r="PON2" s="74"/>
      <c r="POO2" s="74"/>
      <c r="POP2" s="74"/>
      <c r="POQ2" s="74"/>
      <c r="POR2" s="74"/>
      <c r="POS2" s="74"/>
      <c r="POT2" s="74"/>
      <c r="POU2" s="74"/>
      <c r="POV2" s="74"/>
      <c r="POW2" s="74"/>
      <c r="POX2" s="74"/>
      <c r="POY2" s="74"/>
      <c r="POZ2" s="74"/>
      <c r="PPA2" s="74"/>
      <c r="PPB2" s="74"/>
      <c r="PPC2" s="74"/>
      <c r="PPD2" s="74"/>
      <c r="PPE2" s="74"/>
      <c r="PPF2" s="74"/>
      <c r="PPG2" s="74"/>
      <c r="PPH2" s="74"/>
      <c r="PPI2" s="74"/>
      <c r="PPJ2" s="74"/>
      <c r="PPK2" s="74"/>
      <c r="PPL2" s="74"/>
      <c r="PPM2" s="74"/>
      <c r="PPN2" s="74"/>
      <c r="PPO2" s="74"/>
      <c r="PPP2" s="74"/>
      <c r="PPQ2" s="74"/>
      <c r="PPR2" s="74"/>
      <c r="PPS2" s="74"/>
      <c r="PPT2" s="74"/>
      <c r="PPU2" s="74"/>
      <c r="PPV2" s="74"/>
      <c r="PPW2" s="74"/>
      <c r="PPX2" s="74"/>
      <c r="PPY2" s="74"/>
      <c r="PPZ2" s="74"/>
      <c r="PQA2" s="74"/>
      <c r="PQB2" s="74"/>
      <c r="PQC2" s="74"/>
      <c r="PQD2" s="74"/>
      <c r="PQE2" s="74"/>
      <c r="PQF2" s="74"/>
      <c r="PQG2" s="74"/>
      <c r="PQH2" s="74"/>
      <c r="PQI2" s="74"/>
      <c r="PQJ2" s="74"/>
      <c r="PQK2" s="74"/>
      <c r="PQL2" s="74"/>
      <c r="PQM2" s="74"/>
      <c r="PQN2" s="74"/>
      <c r="PQO2" s="74"/>
      <c r="PQP2" s="74"/>
      <c r="PQQ2" s="74"/>
      <c r="PQR2" s="74"/>
      <c r="PQS2" s="74"/>
      <c r="PQT2" s="74"/>
      <c r="PQU2" s="74"/>
      <c r="PQV2" s="74"/>
      <c r="PQW2" s="74"/>
      <c r="PQX2" s="74"/>
      <c r="PQY2" s="74"/>
      <c r="PQZ2" s="74"/>
      <c r="PRA2" s="74"/>
      <c r="PRB2" s="74"/>
      <c r="PRC2" s="74"/>
      <c r="PRD2" s="74"/>
      <c r="PRE2" s="74"/>
      <c r="PRF2" s="74"/>
      <c r="PRG2" s="74"/>
      <c r="PRH2" s="74"/>
      <c r="PRI2" s="74"/>
      <c r="PRJ2" s="74"/>
      <c r="PRK2" s="74"/>
      <c r="PRL2" s="74"/>
      <c r="PRM2" s="74"/>
      <c r="PRN2" s="74"/>
      <c r="PRO2" s="74"/>
      <c r="PRP2" s="74"/>
      <c r="PRQ2" s="74"/>
      <c r="PRR2" s="74"/>
      <c r="PRS2" s="74"/>
      <c r="PRT2" s="74"/>
      <c r="PRU2" s="74"/>
      <c r="PRV2" s="74"/>
      <c r="PRW2" s="74"/>
      <c r="PRX2" s="74"/>
      <c r="PRY2" s="74"/>
      <c r="PRZ2" s="74"/>
      <c r="PSA2" s="74"/>
      <c r="PSB2" s="74"/>
      <c r="PSC2" s="74"/>
      <c r="PSD2" s="74"/>
      <c r="PSE2" s="74"/>
      <c r="PSF2" s="74"/>
      <c r="PSG2" s="74"/>
      <c r="PSH2" s="74"/>
      <c r="PSI2" s="74"/>
      <c r="PSJ2" s="74"/>
      <c r="PSK2" s="74"/>
      <c r="PSL2" s="74"/>
      <c r="PSM2" s="74"/>
      <c r="PSN2" s="74"/>
      <c r="PSO2" s="74"/>
      <c r="PSP2" s="74"/>
      <c r="PSQ2" s="74"/>
      <c r="PSR2" s="74"/>
      <c r="PSS2" s="74"/>
      <c r="PST2" s="74"/>
      <c r="PSU2" s="74"/>
      <c r="PSV2" s="74"/>
      <c r="PSW2" s="74"/>
      <c r="PSX2" s="74"/>
      <c r="PSY2" s="74"/>
      <c r="PSZ2" s="74"/>
      <c r="PTA2" s="74"/>
      <c r="PTB2" s="74"/>
      <c r="PTC2" s="74"/>
      <c r="PTD2" s="74"/>
      <c r="PTE2" s="74"/>
      <c r="PTF2" s="74"/>
      <c r="PTG2" s="74"/>
      <c r="PTH2" s="74"/>
      <c r="PTI2" s="74"/>
      <c r="PTJ2" s="74"/>
      <c r="PTK2" s="74"/>
      <c r="PTL2" s="74"/>
      <c r="PTM2" s="74"/>
      <c r="PTN2" s="74"/>
      <c r="PTO2" s="74"/>
      <c r="PTP2" s="74"/>
      <c r="PTQ2" s="74"/>
      <c r="PTR2" s="74"/>
      <c r="PTS2" s="74"/>
      <c r="PTT2" s="74"/>
      <c r="PTU2" s="74"/>
      <c r="PTV2" s="74"/>
      <c r="PTW2" s="74"/>
      <c r="PTX2" s="74"/>
      <c r="PTY2" s="74"/>
      <c r="PTZ2" s="74"/>
      <c r="PUA2" s="74"/>
      <c r="PUB2" s="74"/>
      <c r="PUC2" s="74"/>
      <c r="PUD2" s="74"/>
      <c r="PUE2" s="74"/>
      <c r="PUF2" s="74"/>
      <c r="PUG2" s="74"/>
      <c r="PUH2" s="74"/>
      <c r="PUI2" s="74"/>
      <c r="PUJ2" s="74"/>
      <c r="PUK2" s="74"/>
      <c r="PUL2" s="74"/>
      <c r="PUM2" s="74"/>
      <c r="PUN2" s="74"/>
      <c r="PUO2" s="74"/>
      <c r="PUP2" s="74"/>
      <c r="PUQ2" s="74"/>
      <c r="PUR2" s="74"/>
      <c r="PUS2" s="74"/>
      <c r="PUT2" s="74"/>
      <c r="PUU2" s="74"/>
      <c r="PUV2" s="74"/>
      <c r="PUW2" s="74"/>
      <c r="PUX2" s="74"/>
      <c r="PUY2" s="74"/>
      <c r="PUZ2" s="74"/>
      <c r="PVA2" s="74"/>
      <c r="PVB2" s="74"/>
      <c r="PVC2" s="74"/>
      <c r="PVD2" s="74"/>
      <c r="PVE2" s="74"/>
      <c r="PVF2" s="74"/>
      <c r="PVG2" s="74"/>
      <c r="PVH2" s="74"/>
      <c r="PVI2" s="74"/>
      <c r="PVJ2" s="74"/>
      <c r="PVK2" s="74"/>
      <c r="PVL2" s="74"/>
      <c r="PVM2" s="74"/>
      <c r="PVN2" s="74"/>
      <c r="PVO2" s="74"/>
      <c r="PVP2" s="74"/>
      <c r="PVQ2" s="74"/>
      <c r="PVR2" s="74"/>
      <c r="PVS2" s="74"/>
      <c r="PVT2" s="74"/>
      <c r="PVU2" s="74"/>
      <c r="PVV2" s="74"/>
      <c r="PVW2" s="74"/>
      <c r="PVX2" s="74"/>
      <c r="PVY2" s="74"/>
      <c r="PVZ2" s="74"/>
      <c r="PWA2" s="74"/>
      <c r="PWB2" s="74"/>
      <c r="PWC2" s="74"/>
      <c r="PWD2" s="74"/>
      <c r="PWE2" s="74"/>
      <c r="PWF2" s="74"/>
      <c r="PWG2" s="74"/>
      <c r="PWH2" s="74"/>
      <c r="PWI2" s="74"/>
      <c r="PWJ2" s="74"/>
      <c r="PWK2" s="74"/>
      <c r="PWL2" s="74"/>
      <c r="PWM2" s="74"/>
      <c r="PWN2" s="74"/>
      <c r="PWO2" s="74"/>
      <c r="PWP2" s="74"/>
      <c r="PWQ2" s="74"/>
      <c r="PWR2" s="74"/>
      <c r="PWS2" s="74"/>
      <c r="PWT2" s="74"/>
      <c r="PWU2" s="74"/>
      <c r="PWV2" s="74"/>
      <c r="PWW2" s="74"/>
      <c r="PWX2" s="74"/>
      <c r="PWY2" s="74"/>
      <c r="PWZ2" s="74"/>
      <c r="PXA2" s="74"/>
      <c r="PXB2" s="74"/>
      <c r="PXC2" s="74"/>
      <c r="PXD2" s="74"/>
      <c r="PXE2" s="74"/>
      <c r="PXF2" s="74"/>
      <c r="PXG2" s="74"/>
      <c r="PXH2" s="74"/>
      <c r="PXI2" s="74"/>
      <c r="PXJ2" s="74"/>
      <c r="PXK2" s="74"/>
      <c r="PXL2" s="74"/>
      <c r="PXM2" s="74"/>
      <c r="PXN2" s="74"/>
      <c r="PXO2" s="74"/>
      <c r="PXP2" s="74"/>
      <c r="PXQ2" s="74"/>
      <c r="PXR2" s="74"/>
      <c r="PXS2" s="74"/>
      <c r="PXT2" s="74"/>
      <c r="PXU2" s="74"/>
      <c r="PXV2" s="74"/>
      <c r="PXW2" s="74"/>
      <c r="PXX2" s="74"/>
      <c r="PXY2" s="74"/>
      <c r="PXZ2" s="74"/>
      <c r="PYA2" s="74"/>
      <c r="PYB2" s="74"/>
      <c r="PYC2" s="74"/>
      <c r="PYD2" s="74"/>
      <c r="PYE2" s="74"/>
      <c r="PYF2" s="74"/>
      <c r="PYG2" s="74"/>
      <c r="PYH2" s="74"/>
      <c r="PYI2" s="74"/>
      <c r="PYJ2" s="74"/>
      <c r="PYK2" s="74"/>
      <c r="PYL2" s="74"/>
      <c r="PYM2" s="74"/>
      <c r="PYN2" s="74"/>
      <c r="PYO2" s="74"/>
      <c r="PYP2" s="74"/>
      <c r="PYQ2" s="74"/>
      <c r="PYR2" s="74"/>
      <c r="PYS2" s="74"/>
      <c r="PYT2" s="74"/>
      <c r="PYU2" s="74"/>
      <c r="PYV2" s="74"/>
      <c r="PYW2" s="74"/>
      <c r="PYX2" s="74"/>
      <c r="PYY2" s="74"/>
      <c r="PYZ2" s="74"/>
      <c r="PZA2" s="74"/>
      <c r="PZB2" s="74"/>
      <c r="PZC2" s="74"/>
      <c r="PZD2" s="74"/>
      <c r="PZE2" s="74"/>
      <c r="PZF2" s="74"/>
      <c r="PZG2" s="74"/>
      <c r="PZH2" s="74"/>
      <c r="PZI2" s="74"/>
      <c r="PZJ2" s="74"/>
      <c r="PZK2" s="74"/>
      <c r="PZL2" s="74"/>
      <c r="PZM2" s="74"/>
      <c r="PZN2" s="74"/>
      <c r="PZO2" s="74"/>
      <c r="PZP2" s="74"/>
      <c r="PZQ2" s="74"/>
      <c r="PZR2" s="74"/>
      <c r="PZS2" s="74"/>
      <c r="PZT2" s="74"/>
      <c r="PZU2" s="74"/>
      <c r="PZV2" s="74"/>
      <c r="PZW2" s="74"/>
      <c r="PZX2" s="74"/>
      <c r="PZY2" s="74"/>
      <c r="PZZ2" s="74"/>
      <c r="QAA2" s="74"/>
      <c r="QAB2" s="74"/>
      <c r="QAC2" s="74"/>
      <c r="QAD2" s="74"/>
      <c r="QAE2" s="74"/>
      <c r="QAF2" s="74"/>
      <c r="QAG2" s="74"/>
      <c r="QAH2" s="74"/>
      <c r="QAI2" s="74"/>
      <c r="QAJ2" s="74"/>
      <c r="QAK2" s="74"/>
      <c r="QAL2" s="74"/>
      <c r="QAM2" s="74"/>
      <c r="QAN2" s="74"/>
      <c r="QAO2" s="74"/>
      <c r="QAP2" s="74"/>
      <c r="QAQ2" s="74"/>
      <c r="QAR2" s="74"/>
      <c r="QAS2" s="74"/>
      <c r="QAT2" s="74"/>
      <c r="QAU2" s="74"/>
      <c r="QAV2" s="74"/>
      <c r="QAW2" s="74"/>
      <c r="QAX2" s="74"/>
      <c r="QAY2" s="74"/>
      <c r="QAZ2" s="74"/>
      <c r="QBA2" s="74"/>
      <c r="QBB2" s="74"/>
      <c r="QBC2" s="74"/>
      <c r="QBD2" s="74"/>
      <c r="QBE2" s="74"/>
      <c r="QBF2" s="74"/>
      <c r="QBG2" s="74"/>
      <c r="QBH2" s="74"/>
      <c r="QBI2" s="74"/>
      <c r="QBJ2" s="74"/>
      <c r="QBK2" s="74"/>
      <c r="QBL2" s="74"/>
      <c r="QBM2" s="74"/>
      <c r="QBN2" s="74"/>
      <c r="QBO2" s="74"/>
      <c r="QBP2" s="74"/>
      <c r="QBQ2" s="74"/>
      <c r="QBR2" s="74"/>
      <c r="QBS2" s="74"/>
      <c r="QBT2" s="74"/>
      <c r="QBU2" s="74"/>
      <c r="QBV2" s="74"/>
      <c r="QBW2" s="74"/>
      <c r="QBX2" s="74"/>
      <c r="QBY2" s="74"/>
      <c r="QBZ2" s="74"/>
      <c r="QCA2" s="74"/>
      <c r="QCB2" s="74"/>
      <c r="QCC2" s="74"/>
      <c r="QCD2" s="74"/>
      <c r="QCE2" s="74"/>
      <c r="QCF2" s="74"/>
      <c r="QCG2" s="74"/>
      <c r="QCH2" s="74"/>
      <c r="QCI2" s="74"/>
      <c r="QCJ2" s="74"/>
      <c r="QCK2" s="74"/>
      <c r="QCL2" s="74"/>
      <c r="QCM2" s="74"/>
      <c r="QCN2" s="74"/>
      <c r="QCO2" s="74"/>
      <c r="QCP2" s="74"/>
      <c r="QCQ2" s="74"/>
      <c r="QCR2" s="74"/>
      <c r="QCS2" s="74"/>
      <c r="QCT2" s="74"/>
      <c r="QCU2" s="74"/>
      <c r="QCV2" s="74"/>
      <c r="QCW2" s="74"/>
      <c r="QCX2" s="74"/>
      <c r="QCY2" s="74"/>
      <c r="QCZ2" s="74"/>
      <c r="QDA2" s="74"/>
      <c r="QDB2" s="74"/>
      <c r="QDC2" s="74"/>
      <c r="QDD2" s="74"/>
      <c r="QDE2" s="74"/>
      <c r="QDF2" s="74"/>
      <c r="QDG2" s="74"/>
      <c r="QDH2" s="74"/>
      <c r="QDI2" s="74"/>
      <c r="QDJ2" s="74"/>
      <c r="QDK2" s="74"/>
      <c r="QDL2" s="74"/>
      <c r="QDM2" s="74"/>
      <c r="QDN2" s="74"/>
      <c r="QDO2" s="74"/>
      <c r="QDP2" s="74"/>
      <c r="QDQ2" s="74"/>
      <c r="QDR2" s="74"/>
      <c r="QDS2" s="74"/>
      <c r="QDT2" s="74"/>
      <c r="QDU2" s="74"/>
      <c r="QDV2" s="74"/>
      <c r="QDW2" s="74"/>
      <c r="QDX2" s="74"/>
      <c r="QDY2" s="74"/>
      <c r="QDZ2" s="74"/>
      <c r="QEA2" s="74"/>
      <c r="QEB2" s="74"/>
      <c r="QEC2" s="74"/>
      <c r="QED2" s="74"/>
      <c r="QEE2" s="74"/>
      <c r="QEF2" s="74"/>
      <c r="QEG2" s="74"/>
      <c r="QEH2" s="74"/>
      <c r="QEI2" s="74"/>
      <c r="QEJ2" s="74"/>
      <c r="QEK2" s="74"/>
      <c r="QEL2" s="74"/>
      <c r="QEM2" s="74"/>
      <c r="QEN2" s="74"/>
      <c r="QEO2" s="74"/>
      <c r="QEP2" s="74"/>
      <c r="QEQ2" s="74"/>
      <c r="QER2" s="74"/>
      <c r="QES2" s="74"/>
      <c r="QET2" s="74"/>
      <c r="QEU2" s="74"/>
      <c r="QEV2" s="74"/>
      <c r="QEW2" s="74"/>
      <c r="QEX2" s="74"/>
      <c r="QEY2" s="74"/>
      <c r="QEZ2" s="74"/>
      <c r="QFA2" s="74"/>
      <c r="QFB2" s="74"/>
      <c r="QFC2" s="74"/>
      <c r="QFD2" s="74"/>
      <c r="QFE2" s="74"/>
      <c r="QFF2" s="74"/>
      <c r="QFG2" s="74"/>
      <c r="QFH2" s="74"/>
      <c r="QFI2" s="74"/>
      <c r="QFJ2" s="74"/>
      <c r="QFK2" s="74"/>
      <c r="QFL2" s="74"/>
      <c r="QFM2" s="74"/>
      <c r="QFN2" s="74"/>
      <c r="QFO2" s="74"/>
      <c r="QFP2" s="74"/>
      <c r="QFQ2" s="74"/>
      <c r="QFR2" s="74"/>
      <c r="QFS2" s="74"/>
      <c r="QFT2" s="74"/>
      <c r="QFU2" s="74"/>
      <c r="QFV2" s="74"/>
      <c r="QFW2" s="74"/>
      <c r="QFX2" s="74"/>
      <c r="QFY2" s="74"/>
      <c r="QFZ2" s="74"/>
      <c r="QGA2" s="74"/>
      <c r="QGB2" s="74"/>
      <c r="QGC2" s="74"/>
      <c r="QGD2" s="74"/>
      <c r="QGE2" s="74"/>
      <c r="QGF2" s="74"/>
      <c r="QGG2" s="74"/>
      <c r="QGH2" s="74"/>
      <c r="QGI2" s="74"/>
      <c r="QGJ2" s="74"/>
      <c r="QGK2" s="74"/>
      <c r="QGL2" s="74"/>
      <c r="QGM2" s="74"/>
      <c r="QGN2" s="74"/>
      <c r="QGO2" s="74"/>
      <c r="QGP2" s="74"/>
      <c r="QGQ2" s="74"/>
      <c r="QGR2" s="74"/>
      <c r="QGS2" s="74"/>
      <c r="QGT2" s="74"/>
      <c r="QGU2" s="74"/>
      <c r="QGV2" s="74"/>
      <c r="QGW2" s="74"/>
      <c r="QGX2" s="74"/>
      <c r="QGY2" s="74"/>
      <c r="QGZ2" s="74"/>
      <c r="QHA2" s="74"/>
      <c r="QHB2" s="74"/>
      <c r="QHC2" s="74"/>
      <c r="QHD2" s="74"/>
      <c r="QHE2" s="74"/>
      <c r="QHF2" s="74"/>
      <c r="QHG2" s="74"/>
      <c r="QHH2" s="74"/>
      <c r="QHI2" s="74"/>
      <c r="QHJ2" s="74"/>
      <c r="QHK2" s="74"/>
      <c r="QHL2" s="74"/>
      <c r="QHM2" s="74"/>
      <c r="QHN2" s="74"/>
      <c r="QHO2" s="74"/>
      <c r="QHP2" s="74"/>
      <c r="QHQ2" s="74"/>
      <c r="QHR2" s="74"/>
      <c r="QHS2" s="74"/>
      <c r="QHT2" s="74"/>
      <c r="QHU2" s="74"/>
      <c r="QHV2" s="74"/>
      <c r="QHW2" s="74"/>
      <c r="QHX2" s="74"/>
      <c r="QHY2" s="74"/>
      <c r="QHZ2" s="74"/>
      <c r="QIA2" s="74"/>
      <c r="QIB2" s="74"/>
      <c r="QIC2" s="74"/>
      <c r="QID2" s="74"/>
      <c r="QIE2" s="74"/>
      <c r="QIF2" s="74"/>
      <c r="QIG2" s="74"/>
      <c r="QIH2" s="74"/>
      <c r="QII2" s="74"/>
      <c r="QIJ2" s="74"/>
      <c r="QIK2" s="74"/>
      <c r="QIL2" s="74"/>
      <c r="QIM2" s="74"/>
      <c r="QIN2" s="74"/>
      <c r="QIO2" s="74"/>
      <c r="QIP2" s="74"/>
      <c r="QIQ2" s="74"/>
      <c r="QIR2" s="74"/>
      <c r="QIS2" s="74"/>
      <c r="QIT2" s="74"/>
      <c r="QIU2" s="74"/>
      <c r="QIV2" s="74"/>
      <c r="QIW2" s="74"/>
      <c r="QIX2" s="74"/>
      <c r="QIY2" s="74"/>
      <c r="QIZ2" s="74"/>
      <c r="QJA2" s="74"/>
      <c r="QJB2" s="74"/>
      <c r="QJC2" s="74"/>
      <c r="QJD2" s="74"/>
      <c r="QJE2" s="74"/>
      <c r="QJF2" s="74"/>
      <c r="QJG2" s="74"/>
      <c r="QJH2" s="74"/>
      <c r="QJI2" s="74"/>
      <c r="QJJ2" s="74"/>
      <c r="QJK2" s="74"/>
      <c r="QJL2" s="74"/>
      <c r="QJM2" s="74"/>
      <c r="QJN2" s="74"/>
      <c r="QJO2" s="74"/>
      <c r="QJP2" s="74"/>
      <c r="QJQ2" s="74"/>
      <c r="QJR2" s="74"/>
      <c r="QJS2" s="74"/>
      <c r="QJT2" s="74"/>
      <c r="QJU2" s="74"/>
      <c r="QJV2" s="74"/>
      <c r="QJW2" s="74"/>
      <c r="QJX2" s="74"/>
      <c r="QJY2" s="74"/>
      <c r="QJZ2" s="74"/>
      <c r="QKA2" s="74"/>
      <c r="QKB2" s="74"/>
      <c r="QKC2" s="74"/>
      <c r="QKD2" s="74"/>
      <c r="QKE2" s="74"/>
      <c r="QKF2" s="74"/>
      <c r="QKG2" s="74"/>
      <c r="QKH2" s="74"/>
      <c r="QKI2" s="74"/>
      <c r="QKJ2" s="74"/>
      <c r="QKK2" s="74"/>
      <c r="QKL2" s="74"/>
      <c r="QKM2" s="74"/>
      <c r="QKN2" s="74"/>
      <c r="QKO2" s="74"/>
      <c r="QKP2" s="74"/>
      <c r="QKQ2" s="74"/>
      <c r="QKR2" s="74"/>
      <c r="QKS2" s="74"/>
      <c r="QKT2" s="74"/>
      <c r="QKU2" s="74"/>
      <c r="QKV2" s="74"/>
      <c r="QKW2" s="74"/>
      <c r="QKX2" s="74"/>
      <c r="QKY2" s="74"/>
      <c r="QKZ2" s="74"/>
      <c r="QLA2" s="74"/>
      <c r="QLB2" s="74"/>
      <c r="QLC2" s="74"/>
      <c r="QLD2" s="74"/>
      <c r="QLE2" s="74"/>
      <c r="QLF2" s="74"/>
      <c r="QLG2" s="74"/>
      <c r="QLH2" s="74"/>
      <c r="QLI2" s="74"/>
      <c r="QLJ2" s="74"/>
      <c r="QLK2" s="74"/>
      <c r="QLL2" s="74"/>
      <c r="QLM2" s="74"/>
      <c r="QLN2" s="74"/>
      <c r="QLO2" s="74"/>
      <c r="QLP2" s="74"/>
      <c r="QLQ2" s="74"/>
      <c r="QLR2" s="74"/>
      <c r="QLS2" s="74"/>
      <c r="QLT2" s="74"/>
      <c r="QLU2" s="74"/>
      <c r="QLV2" s="74"/>
      <c r="QLW2" s="74"/>
      <c r="QLX2" s="74"/>
      <c r="QLY2" s="74"/>
      <c r="QLZ2" s="74"/>
      <c r="QMA2" s="74"/>
      <c r="QMB2" s="74"/>
      <c r="QMC2" s="74"/>
      <c r="QMD2" s="74"/>
      <c r="QME2" s="74"/>
      <c r="QMF2" s="74"/>
      <c r="QMG2" s="74"/>
      <c r="QMH2" s="74"/>
      <c r="QMI2" s="74"/>
      <c r="QMJ2" s="74"/>
      <c r="QMK2" s="74"/>
      <c r="QML2" s="74"/>
      <c r="QMM2" s="74"/>
      <c r="QMN2" s="74"/>
      <c r="QMO2" s="74"/>
      <c r="QMP2" s="74"/>
      <c r="QMQ2" s="74"/>
      <c r="QMR2" s="74"/>
      <c r="QMS2" s="74"/>
      <c r="QMT2" s="74"/>
      <c r="QMU2" s="74"/>
      <c r="QMV2" s="74"/>
      <c r="QMW2" s="74"/>
      <c r="QMX2" s="74"/>
      <c r="QMY2" s="74"/>
      <c r="QMZ2" s="74"/>
      <c r="QNA2" s="74"/>
      <c r="QNB2" s="74"/>
      <c r="QNC2" s="74"/>
      <c r="QND2" s="74"/>
      <c r="QNE2" s="74"/>
      <c r="QNF2" s="74"/>
      <c r="QNG2" s="74"/>
      <c r="QNH2" s="74"/>
      <c r="QNI2" s="74"/>
      <c r="QNJ2" s="74"/>
      <c r="QNK2" s="74"/>
      <c r="QNL2" s="74"/>
      <c r="QNM2" s="74"/>
      <c r="QNN2" s="74"/>
      <c r="QNO2" s="74"/>
      <c r="QNP2" s="74"/>
      <c r="QNQ2" s="74"/>
      <c r="QNR2" s="74"/>
      <c r="QNS2" s="74"/>
      <c r="QNT2" s="74"/>
      <c r="QNU2" s="74"/>
      <c r="QNV2" s="74"/>
      <c r="QNW2" s="74"/>
      <c r="QNX2" s="74"/>
      <c r="QNY2" s="74"/>
      <c r="QNZ2" s="74"/>
      <c r="QOA2" s="74"/>
      <c r="QOB2" s="74"/>
      <c r="QOC2" s="74"/>
      <c r="QOD2" s="74"/>
      <c r="QOE2" s="74"/>
      <c r="QOF2" s="74"/>
      <c r="QOG2" s="74"/>
      <c r="QOH2" s="74"/>
      <c r="QOI2" s="74"/>
      <c r="QOJ2" s="74"/>
      <c r="QOK2" s="74"/>
      <c r="QOL2" s="74"/>
      <c r="QOM2" s="74"/>
      <c r="QON2" s="74"/>
      <c r="QOO2" s="74"/>
      <c r="QOP2" s="74"/>
      <c r="QOQ2" s="74"/>
      <c r="QOR2" s="74"/>
      <c r="QOS2" s="74"/>
      <c r="QOT2" s="74"/>
      <c r="QOU2" s="74"/>
      <c r="QOV2" s="74"/>
      <c r="QOW2" s="74"/>
      <c r="QOX2" s="74"/>
      <c r="QOY2" s="74"/>
      <c r="QOZ2" s="74"/>
      <c r="QPA2" s="74"/>
      <c r="QPB2" s="74"/>
      <c r="QPC2" s="74"/>
      <c r="QPD2" s="74"/>
      <c r="QPE2" s="74"/>
      <c r="QPF2" s="74"/>
      <c r="QPG2" s="74"/>
      <c r="QPH2" s="74"/>
      <c r="QPI2" s="74"/>
      <c r="QPJ2" s="74"/>
      <c r="QPK2" s="74"/>
      <c r="QPL2" s="74"/>
      <c r="QPM2" s="74"/>
      <c r="QPN2" s="74"/>
      <c r="QPO2" s="74"/>
      <c r="QPP2" s="74"/>
      <c r="QPQ2" s="74"/>
      <c r="QPR2" s="74"/>
      <c r="QPS2" s="74"/>
      <c r="QPT2" s="74"/>
      <c r="QPU2" s="74"/>
      <c r="QPV2" s="74"/>
      <c r="QPW2" s="74"/>
      <c r="QPX2" s="74"/>
      <c r="QPY2" s="74"/>
      <c r="QPZ2" s="74"/>
      <c r="QQA2" s="74"/>
      <c r="QQB2" s="74"/>
      <c r="QQC2" s="74"/>
      <c r="QQD2" s="74"/>
      <c r="QQE2" s="74"/>
      <c r="QQF2" s="74"/>
      <c r="QQG2" s="74"/>
      <c r="QQH2" s="74"/>
      <c r="QQI2" s="74"/>
      <c r="QQJ2" s="74"/>
      <c r="QQK2" s="74"/>
      <c r="QQL2" s="74"/>
      <c r="QQM2" s="74"/>
      <c r="QQN2" s="74"/>
      <c r="QQO2" s="74"/>
      <c r="QQP2" s="74"/>
      <c r="QQQ2" s="74"/>
      <c r="QQR2" s="74"/>
      <c r="QQS2" s="74"/>
      <c r="QQT2" s="74"/>
      <c r="QQU2" s="74"/>
      <c r="QQV2" s="74"/>
      <c r="QQW2" s="74"/>
      <c r="QQX2" s="74"/>
      <c r="QQY2" s="74"/>
      <c r="QQZ2" s="74"/>
      <c r="QRA2" s="74"/>
      <c r="QRB2" s="74"/>
      <c r="QRC2" s="74"/>
      <c r="QRD2" s="74"/>
      <c r="QRE2" s="74"/>
      <c r="QRF2" s="74"/>
      <c r="QRG2" s="74"/>
      <c r="QRH2" s="74"/>
      <c r="QRI2" s="74"/>
      <c r="QRJ2" s="74"/>
      <c r="QRK2" s="74"/>
      <c r="QRL2" s="74"/>
      <c r="QRM2" s="74"/>
      <c r="QRN2" s="74"/>
      <c r="QRO2" s="74"/>
      <c r="QRP2" s="74"/>
      <c r="QRQ2" s="74"/>
      <c r="QRR2" s="74"/>
      <c r="QRS2" s="74"/>
      <c r="QRT2" s="74"/>
      <c r="QRU2" s="74"/>
      <c r="QRV2" s="74"/>
      <c r="QRW2" s="74"/>
      <c r="QRX2" s="74"/>
      <c r="QRY2" s="74"/>
      <c r="QRZ2" s="74"/>
      <c r="QSA2" s="74"/>
      <c r="QSB2" s="74"/>
      <c r="QSC2" s="74"/>
      <c r="QSD2" s="74"/>
      <c r="QSE2" s="74"/>
      <c r="QSF2" s="74"/>
      <c r="QSG2" s="74"/>
      <c r="QSH2" s="74"/>
      <c r="QSI2" s="74"/>
      <c r="QSJ2" s="74"/>
      <c r="QSK2" s="74"/>
      <c r="QSL2" s="74"/>
      <c r="QSM2" s="74"/>
      <c r="QSN2" s="74"/>
      <c r="QSO2" s="74"/>
      <c r="QSP2" s="74"/>
      <c r="QSQ2" s="74"/>
      <c r="QSR2" s="74"/>
      <c r="QSS2" s="74"/>
      <c r="QST2" s="74"/>
      <c r="QSU2" s="74"/>
      <c r="QSV2" s="74"/>
      <c r="QSW2" s="74"/>
      <c r="QSX2" s="74"/>
      <c r="QSY2" s="74"/>
      <c r="QSZ2" s="74"/>
      <c r="QTA2" s="74"/>
      <c r="QTB2" s="74"/>
      <c r="QTC2" s="74"/>
      <c r="QTD2" s="74"/>
      <c r="QTE2" s="74"/>
      <c r="QTF2" s="74"/>
      <c r="QTG2" s="74"/>
      <c r="QTH2" s="74"/>
      <c r="QTI2" s="74"/>
      <c r="QTJ2" s="74"/>
      <c r="QTK2" s="74"/>
      <c r="QTL2" s="74"/>
      <c r="QTM2" s="74"/>
      <c r="QTN2" s="74"/>
      <c r="QTO2" s="74"/>
      <c r="QTP2" s="74"/>
      <c r="QTQ2" s="74"/>
      <c r="QTR2" s="74"/>
      <c r="QTS2" s="74"/>
      <c r="QTT2" s="74"/>
      <c r="QTU2" s="74"/>
      <c r="QTV2" s="74"/>
      <c r="QTW2" s="74"/>
      <c r="QTX2" s="74"/>
      <c r="QTY2" s="74"/>
      <c r="QTZ2" s="74"/>
      <c r="QUA2" s="74"/>
      <c r="QUB2" s="74"/>
      <c r="QUC2" s="74"/>
      <c r="QUD2" s="74"/>
      <c r="QUE2" s="74"/>
      <c r="QUF2" s="74"/>
      <c r="QUG2" s="74"/>
      <c r="QUH2" s="74"/>
      <c r="QUI2" s="74"/>
      <c r="QUJ2" s="74"/>
      <c r="QUK2" s="74"/>
      <c r="QUL2" s="74"/>
      <c r="QUM2" s="74"/>
      <c r="QUN2" s="74"/>
      <c r="QUO2" s="74"/>
      <c r="QUP2" s="74"/>
      <c r="QUQ2" s="74"/>
      <c r="QUR2" s="74"/>
      <c r="QUS2" s="74"/>
      <c r="QUT2" s="74"/>
      <c r="QUU2" s="74"/>
      <c r="QUV2" s="74"/>
      <c r="QUW2" s="74"/>
      <c r="QUX2" s="74"/>
      <c r="QUY2" s="74"/>
      <c r="QUZ2" s="74"/>
      <c r="QVA2" s="74"/>
      <c r="QVB2" s="74"/>
      <c r="QVC2" s="74"/>
      <c r="QVD2" s="74"/>
      <c r="QVE2" s="74"/>
      <c r="QVF2" s="74"/>
      <c r="QVG2" s="74"/>
      <c r="QVH2" s="74"/>
      <c r="QVI2" s="74"/>
      <c r="QVJ2" s="74"/>
      <c r="QVK2" s="74"/>
      <c r="QVL2" s="74"/>
      <c r="QVM2" s="74"/>
      <c r="QVN2" s="74"/>
      <c r="QVO2" s="74"/>
      <c r="QVP2" s="74"/>
      <c r="QVQ2" s="74"/>
      <c r="QVR2" s="74"/>
      <c r="QVS2" s="74"/>
      <c r="QVT2" s="74"/>
      <c r="QVU2" s="74"/>
      <c r="QVV2" s="74"/>
      <c r="QVW2" s="74"/>
      <c r="QVX2" s="74"/>
      <c r="QVY2" s="74"/>
      <c r="QVZ2" s="74"/>
      <c r="QWA2" s="74"/>
      <c r="QWB2" s="74"/>
      <c r="QWC2" s="74"/>
      <c r="QWD2" s="74"/>
      <c r="QWE2" s="74"/>
      <c r="QWF2" s="74"/>
      <c r="QWG2" s="74"/>
      <c r="QWH2" s="74"/>
      <c r="QWI2" s="74"/>
      <c r="QWJ2" s="74"/>
      <c r="QWK2" s="74"/>
      <c r="QWL2" s="74"/>
      <c r="QWM2" s="74"/>
      <c r="QWN2" s="74"/>
      <c r="QWO2" s="74"/>
      <c r="QWP2" s="74"/>
      <c r="QWQ2" s="74"/>
      <c r="QWR2" s="74"/>
      <c r="QWS2" s="74"/>
      <c r="QWT2" s="74"/>
      <c r="QWU2" s="74"/>
      <c r="QWV2" s="74"/>
      <c r="QWW2" s="74"/>
      <c r="QWX2" s="74"/>
      <c r="QWY2" s="74"/>
      <c r="QWZ2" s="74"/>
      <c r="QXA2" s="74"/>
      <c r="QXB2" s="74"/>
      <c r="QXC2" s="74"/>
      <c r="QXD2" s="74"/>
      <c r="QXE2" s="74"/>
      <c r="QXF2" s="74"/>
      <c r="QXG2" s="74"/>
      <c r="QXH2" s="74"/>
      <c r="QXI2" s="74"/>
      <c r="QXJ2" s="74"/>
      <c r="QXK2" s="74"/>
      <c r="QXL2" s="74"/>
      <c r="QXM2" s="74"/>
      <c r="QXN2" s="74"/>
      <c r="QXO2" s="74"/>
      <c r="QXP2" s="74"/>
      <c r="QXQ2" s="74"/>
      <c r="QXR2" s="74"/>
      <c r="QXS2" s="74"/>
      <c r="QXT2" s="74"/>
      <c r="QXU2" s="74"/>
      <c r="QXV2" s="74"/>
      <c r="QXW2" s="74"/>
      <c r="QXX2" s="74"/>
      <c r="QXY2" s="74"/>
      <c r="QXZ2" s="74"/>
      <c r="QYA2" s="74"/>
      <c r="QYB2" s="74"/>
      <c r="QYC2" s="74"/>
      <c r="QYD2" s="74"/>
      <c r="QYE2" s="74"/>
      <c r="QYF2" s="74"/>
      <c r="QYG2" s="74"/>
      <c r="QYH2" s="74"/>
      <c r="QYI2" s="74"/>
      <c r="QYJ2" s="74"/>
      <c r="QYK2" s="74"/>
      <c r="QYL2" s="74"/>
      <c r="QYM2" s="74"/>
      <c r="QYN2" s="74"/>
      <c r="QYO2" s="74"/>
      <c r="QYP2" s="74"/>
      <c r="QYQ2" s="74"/>
      <c r="QYR2" s="74"/>
      <c r="QYS2" s="74"/>
      <c r="QYT2" s="74"/>
      <c r="QYU2" s="74"/>
      <c r="QYV2" s="74"/>
      <c r="QYW2" s="74"/>
      <c r="QYX2" s="74"/>
      <c r="QYY2" s="74"/>
      <c r="QYZ2" s="74"/>
      <c r="QZA2" s="74"/>
      <c r="QZB2" s="74"/>
      <c r="QZC2" s="74"/>
      <c r="QZD2" s="74"/>
      <c r="QZE2" s="74"/>
      <c r="QZF2" s="74"/>
      <c r="QZG2" s="74"/>
      <c r="QZH2" s="74"/>
      <c r="QZI2" s="74"/>
      <c r="QZJ2" s="74"/>
      <c r="QZK2" s="74"/>
      <c r="QZL2" s="74"/>
      <c r="QZM2" s="74"/>
      <c r="QZN2" s="74"/>
      <c r="QZO2" s="74"/>
      <c r="QZP2" s="74"/>
      <c r="QZQ2" s="74"/>
      <c r="QZR2" s="74"/>
      <c r="QZS2" s="74"/>
      <c r="QZT2" s="74"/>
      <c r="QZU2" s="74"/>
      <c r="QZV2" s="74"/>
      <c r="QZW2" s="74"/>
      <c r="QZX2" s="74"/>
      <c r="QZY2" s="74"/>
      <c r="QZZ2" s="74"/>
      <c r="RAA2" s="74"/>
      <c r="RAB2" s="74"/>
      <c r="RAC2" s="74"/>
      <c r="RAD2" s="74"/>
      <c r="RAE2" s="74"/>
      <c r="RAF2" s="74"/>
      <c r="RAG2" s="74"/>
      <c r="RAH2" s="74"/>
      <c r="RAI2" s="74"/>
      <c r="RAJ2" s="74"/>
      <c r="RAK2" s="74"/>
      <c r="RAL2" s="74"/>
      <c r="RAM2" s="74"/>
      <c r="RAN2" s="74"/>
      <c r="RAO2" s="74"/>
      <c r="RAP2" s="74"/>
      <c r="RAQ2" s="74"/>
      <c r="RAR2" s="74"/>
      <c r="RAS2" s="74"/>
      <c r="RAT2" s="74"/>
      <c r="RAU2" s="74"/>
      <c r="RAV2" s="74"/>
      <c r="RAW2" s="74"/>
      <c r="RAX2" s="74"/>
      <c r="RAY2" s="74"/>
      <c r="RAZ2" s="74"/>
      <c r="RBA2" s="74"/>
      <c r="RBB2" s="74"/>
      <c r="RBC2" s="74"/>
      <c r="RBD2" s="74"/>
      <c r="RBE2" s="74"/>
      <c r="RBF2" s="74"/>
      <c r="RBG2" s="74"/>
      <c r="RBH2" s="74"/>
      <c r="RBI2" s="74"/>
      <c r="RBJ2" s="74"/>
      <c r="RBK2" s="74"/>
      <c r="RBL2" s="74"/>
      <c r="RBM2" s="74"/>
      <c r="RBN2" s="74"/>
      <c r="RBO2" s="74"/>
      <c r="RBP2" s="74"/>
      <c r="RBQ2" s="74"/>
      <c r="RBR2" s="74"/>
      <c r="RBS2" s="74"/>
      <c r="RBT2" s="74"/>
      <c r="RBU2" s="74"/>
      <c r="RBV2" s="74"/>
      <c r="RBW2" s="74"/>
      <c r="RBX2" s="74"/>
      <c r="RBY2" s="74"/>
      <c r="RBZ2" s="74"/>
      <c r="RCA2" s="74"/>
      <c r="RCB2" s="74"/>
      <c r="RCC2" s="74"/>
      <c r="RCD2" s="74"/>
      <c r="RCE2" s="74"/>
      <c r="RCF2" s="74"/>
      <c r="RCG2" s="74"/>
      <c r="RCH2" s="74"/>
      <c r="RCI2" s="74"/>
      <c r="RCJ2" s="74"/>
      <c r="RCK2" s="74"/>
      <c r="RCL2" s="74"/>
      <c r="RCM2" s="74"/>
      <c r="RCN2" s="74"/>
      <c r="RCO2" s="74"/>
      <c r="RCP2" s="74"/>
      <c r="RCQ2" s="74"/>
      <c r="RCR2" s="74"/>
      <c r="RCS2" s="74"/>
      <c r="RCT2" s="74"/>
      <c r="RCU2" s="74"/>
      <c r="RCV2" s="74"/>
      <c r="RCW2" s="74"/>
      <c r="RCX2" s="74"/>
      <c r="RCY2" s="74"/>
      <c r="RCZ2" s="74"/>
      <c r="RDA2" s="74"/>
      <c r="RDB2" s="74"/>
      <c r="RDC2" s="74"/>
      <c r="RDD2" s="74"/>
      <c r="RDE2" s="74"/>
      <c r="RDF2" s="74"/>
      <c r="RDG2" s="74"/>
      <c r="RDH2" s="74"/>
      <c r="RDI2" s="74"/>
      <c r="RDJ2" s="74"/>
      <c r="RDK2" s="74"/>
      <c r="RDL2" s="74"/>
      <c r="RDM2" s="74"/>
      <c r="RDN2" s="74"/>
      <c r="RDO2" s="74"/>
      <c r="RDP2" s="74"/>
      <c r="RDQ2" s="74"/>
      <c r="RDR2" s="74"/>
      <c r="RDS2" s="74"/>
      <c r="RDT2" s="74"/>
      <c r="RDU2" s="74"/>
      <c r="RDV2" s="74"/>
      <c r="RDW2" s="74"/>
      <c r="RDX2" s="74"/>
      <c r="RDY2" s="74"/>
      <c r="RDZ2" s="74"/>
      <c r="REA2" s="74"/>
      <c r="REB2" s="74"/>
      <c r="REC2" s="74"/>
      <c r="RED2" s="74"/>
      <c r="REE2" s="74"/>
      <c r="REF2" s="74"/>
      <c r="REG2" s="74"/>
      <c r="REH2" s="74"/>
      <c r="REI2" s="74"/>
      <c r="REJ2" s="74"/>
      <c r="REK2" s="74"/>
      <c r="REL2" s="74"/>
      <c r="REM2" s="74"/>
      <c r="REN2" s="74"/>
      <c r="REO2" s="74"/>
      <c r="REP2" s="74"/>
      <c r="REQ2" s="74"/>
      <c r="RER2" s="74"/>
      <c r="RES2" s="74"/>
      <c r="RET2" s="74"/>
      <c r="REU2" s="74"/>
      <c r="REV2" s="74"/>
      <c r="REW2" s="74"/>
      <c r="REX2" s="74"/>
      <c r="REY2" s="74"/>
      <c r="REZ2" s="74"/>
      <c r="RFA2" s="74"/>
      <c r="RFB2" s="74"/>
      <c r="RFC2" s="74"/>
      <c r="RFD2" s="74"/>
      <c r="RFE2" s="74"/>
      <c r="RFF2" s="74"/>
      <c r="RFG2" s="74"/>
      <c r="RFH2" s="74"/>
      <c r="RFI2" s="74"/>
      <c r="RFJ2" s="74"/>
      <c r="RFK2" s="74"/>
      <c r="RFL2" s="74"/>
      <c r="RFM2" s="74"/>
      <c r="RFN2" s="74"/>
      <c r="RFO2" s="74"/>
      <c r="RFP2" s="74"/>
      <c r="RFQ2" s="74"/>
      <c r="RFR2" s="74"/>
      <c r="RFS2" s="74"/>
      <c r="RFT2" s="74"/>
      <c r="RFU2" s="74"/>
      <c r="RFV2" s="74"/>
      <c r="RFW2" s="74"/>
      <c r="RFX2" s="74"/>
      <c r="RFY2" s="74"/>
      <c r="RFZ2" s="74"/>
      <c r="RGA2" s="74"/>
      <c r="RGB2" s="74"/>
      <c r="RGC2" s="74"/>
      <c r="RGD2" s="74"/>
      <c r="RGE2" s="74"/>
      <c r="RGF2" s="74"/>
      <c r="RGG2" s="74"/>
      <c r="RGH2" s="74"/>
      <c r="RGI2" s="74"/>
      <c r="RGJ2" s="74"/>
      <c r="RGK2" s="74"/>
      <c r="RGL2" s="74"/>
      <c r="RGM2" s="74"/>
      <c r="RGN2" s="74"/>
      <c r="RGO2" s="74"/>
      <c r="RGP2" s="74"/>
      <c r="RGQ2" s="74"/>
      <c r="RGR2" s="74"/>
      <c r="RGS2" s="74"/>
      <c r="RGT2" s="74"/>
      <c r="RGU2" s="74"/>
      <c r="RGV2" s="74"/>
      <c r="RGW2" s="74"/>
      <c r="RGX2" s="74"/>
      <c r="RGY2" s="74"/>
      <c r="RGZ2" s="74"/>
      <c r="RHA2" s="74"/>
      <c r="RHB2" s="74"/>
      <c r="RHC2" s="74"/>
      <c r="RHD2" s="74"/>
      <c r="RHE2" s="74"/>
      <c r="RHF2" s="74"/>
      <c r="RHG2" s="74"/>
      <c r="RHH2" s="74"/>
      <c r="RHI2" s="74"/>
      <c r="RHJ2" s="74"/>
      <c r="RHK2" s="74"/>
      <c r="RHL2" s="74"/>
      <c r="RHM2" s="74"/>
      <c r="RHN2" s="74"/>
      <c r="RHO2" s="74"/>
      <c r="RHP2" s="74"/>
      <c r="RHQ2" s="74"/>
      <c r="RHR2" s="74"/>
      <c r="RHS2" s="74"/>
      <c r="RHT2" s="74"/>
      <c r="RHU2" s="74"/>
      <c r="RHV2" s="74"/>
      <c r="RHW2" s="74"/>
      <c r="RHX2" s="74"/>
      <c r="RHY2" s="74"/>
      <c r="RHZ2" s="74"/>
      <c r="RIA2" s="74"/>
      <c r="RIB2" s="74"/>
      <c r="RIC2" s="74"/>
      <c r="RID2" s="74"/>
      <c r="RIE2" s="74"/>
      <c r="RIF2" s="74"/>
      <c r="RIG2" s="74"/>
      <c r="RIH2" s="74"/>
      <c r="RII2" s="74"/>
      <c r="RIJ2" s="74"/>
      <c r="RIK2" s="74"/>
      <c r="RIL2" s="74"/>
      <c r="RIM2" s="74"/>
      <c r="RIN2" s="74"/>
      <c r="RIO2" s="74"/>
      <c r="RIP2" s="74"/>
      <c r="RIQ2" s="74"/>
      <c r="RIR2" s="74"/>
      <c r="RIS2" s="74"/>
      <c r="RIT2" s="74"/>
      <c r="RIU2" s="74"/>
      <c r="RIV2" s="74"/>
      <c r="RIW2" s="74"/>
      <c r="RIX2" s="74"/>
      <c r="RIY2" s="74"/>
      <c r="RIZ2" s="74"/>
      <c r="RJA2" s="74"/>
      <c r="RJB2" s="74"/>
      <c r="RJC2" s="74"/>
      <c r="RJD2" s="74"/>
      <c r="RJE2" s="74"/>
      <c r="RJF2" s="74"/>
      <c r="RJG2" s="74"/>
      <c r="RJH2" s="74"/>
      <c r="RJI2" s="74"/>
      <c r="RJJ2" s="74"/>
      <c r="RJK2" s="74"/>
      <c r="RJL2" s="74"/>
      <c r="RJM2" s="74"/>
      <c r="RJN2" s="74"/>
      <c r="RJO2" s="74"/>
      <c r="RJP2" s="74"/>
      <c r="RJQ2" s="74"/>
      <c r="RJR2" s="74"/>
      <c r="RJS2" s="74"/>
      <c r="RJT2" s="74"/>
      <c r="RJU2" s="74"/>
      <c r="RJV2" s="74"/>
      <c r="RJW2" s="74"/>
      <c r="RJX2" s="74"/>
      <c r="RJY2" s="74"/>
      <c r="RJZ2" s="74"/>
      <c r="RKA2" s="74"/>
      <c r="RKB2" s="74"/>
      <c r="RKC2" s="74"/>
      <c r="RKD2" s="74"/>
      <c r="RKE2" s="74"/>
      <c r="RKF2" s="74"/>
      <c r="RKG2" s="74"/>
      <c r="RKH2" s="74"/>
      <c r="RKI2" s="74"/>
      <c r="RKJ2" s="74"/>
      <c r="RKK2" s="74"/>
      <c r="RKL2" s="74"/>
      <c r="RKM2" s="74"/>
      <c r="RKN2" s="74"/>
      <c r="RKO2" s="74"/>
      <c r="RKP2" s="74"/>
      <c r="RKQ2" s="74"/>
      <c r="RKR2" s="74"/>
      <c r="RKS2" s="74"/>
      <c r="RKT2" s="74"/>
      <c r="RKU2" s="74"/>
      <c r="RKV2" s="74"/>
      <c r="RKW2" s="74"/>
      <c r="RKX2" s="74"/>
      <c r="RKY2" s="74"/>
      <c r="RKZ2" s="74"/>
      <c r="RLA2" s="74"/>
      <c r="RLB2" s="74"/>
      <c r="RLC2" s="74"/>
      <c r="RLD2" s="74"/>
      <c r="RLE2" s="74"/>
      <c r="RLF2" s="74"/>
      <c r="RLG2" s="74"/>
      <c r="RLH2" s="74"/>
      <c r="RLI2" s="74"/>
      <c r="RLJ2" s="74"/>
      <c r="RLK2" s="74"/>
      <c r="RLL2" s="74"/>
      <c r="RLM2" s="74"/>
      <c r="RLN2" s="74"/>
      <c r="RLO2" s="74"/>
      <c r="RLP2" s="74"/>
      <c r="RLQ2" s="74"/>
      <c r="RLR2" s="74"/>
      <c r="RLS2" s="74"/>
      <c r="RLT2" s="74"/>
      <c r="RLU2" s="74"/>
      <c r="RLV2" s="74"/>
      <c r="RLW2" s="74"/>
      <c r="RLX2" s="74"/>
      <c r="RLY2" s="74"/>
      <c r="RLZ2" s="74"/>
      <c r="RMA2" s="74"/>
      <c r="RMB2" s="74"/>
      <c r="RMC2" s="74"/>
      <c r="RMD2" s="74"/>
      <c r="RME2" s="74"/>
      <c r="RMF2" s="74"/>
      <c r="RMG2" s="74"/>
      <c r="RMH2" s="74"/>
      <c r="RMI2" s="74"/>
      <c r="RMJ2" s="74"/>
      <c r="RMK2" s="74"/>
      <c r="RML2" s="74"/>
      <c r="RMM2" s="74"/>
      <c r="RMN2" s="74"/>
      <c r="RMO2" s="74"/>
      <c r="RMP2" s="74"/>
      <c r="RMQ2" s="74"/>
      <c r="RMR2" s="74"/>
      <c r="RMS2" s="74"/>
      <c r="RMT2" s="74"/>
      <c r="RMU2" s="74"/>
      <c r="RMV2" s="74"/>
      <c r="RMW2" s="74"/>
      <c r="RMX2" s="74"/>
      <c r="RMY2" s="74"/>
      <c r="RMZ2" s="74"/>
      <c r="RNA2" s="74"/>
      <c r="RNB2" s="74"/>
      <c r="RNC2" s="74"/>
      <c r="RND2" s="74"/>
      <c r="RNE2" s="74"/>
      <c r="RNF2" s="74"/>
      <c r="RNG2" s="74"/>
      <c r="RNH2" s="74"/>
      <c r="RNI2" s="74"/>
      <c r="RNJ2" s="74"/>
      <c r="RNK2" s="74"/>
      <c r="RNL2" s="74"/>
      <c r="RNM2" s="74"/>
      <c r="RNN2" s="74"/>
      <c r="RNO2" s="74"/>
      <c r="RNP2" s="74"/>
      <c r="RNQ2" s="74"/>
      <c r="RNR2" s="74"/>
      <c r="RNS2" s="74"/>
      <c r="RNT2" s="74"/>
      <c r="RNU2" s="74"/>
      <c r="RNV2" s="74"/>
      <c r="RNW2" s="74"/>
      <c r="RNX2" s="74"/>
      <c r="RNY2" s="74"/>
      <c r="RNZ2" s="74"/>
      <c r="ROA2" s="74"/>
      <c r="ROB2" s="74"/>
      <c r="ROC2" s="74"/>
      <c r="ROD2" s="74"/>
      <c r="ROE2" s="74"/>
      <c r="ROF2" s="74"/>
      <c r="ROG2" s="74"/>
      <c r="ROH2" s="74"/>
      <c r="ROI2" s="74"/>
      <c r="ROJ2" s="74"/>
      <c r="ROK2" s="74"/>
      <c r="ROL2" s="74"/>
      <c r="ROM2" s="74"/>
      <c r="RON2" s="74"/>
      <c r="ROO2" s="74"/>
      <c r="ROP2" s="74"/>
      <c r="ROQ2" s="74"/>
      <c r="ROR2" s="74"/>
      <c r="ROS2" s="74"/>
      <c r="ROT2" s="74"/>
      <c r="ROU2" s="74"/>
      <c r="ROV2" s="74"/>
      <c r="ROW2" s="74"/>
      <c r="ROX2" s="74"/>
      <c r="ROY2" s="74"/>
      <c r="ROZ2" s="74"/>
      <c r="RPA2" s="74"/>
      <c r="RPB2" s="74"/>
      <c r="RPC2" s="74"/>
      <c r="RPD2" s="74"/>
      <c r="RPE2" s="74"/>
      <c r="RPF2" s="74"/>
      <c r="RPG2" s="74"/>
      <c r="RPH2" s="74"/>
      <c r="RPI2" s="74"/>
      <c r="RPJ2" s="74"/>
      <c r="RPK2" s="74"/>
      <c r="RPL2" s="74"/>
      <c r="RPM2" s="74"/>
      <c r="RPN2" s="74"/>
      <c r="RPO2" s="74"/>
      <c r="RPP2" s="74"/>
      <c r="RPQ2" s="74"/>
      <c r="RPR2" s="74"/>
      <c r="RPS2" s="74"/>
      <c r="RPT2" s="74"/>
      <c r="RPU2" s="74"/>
      <c r="RPV2" s="74"/>
      <c r="RPW2" s="74"/>
      <c r="RPX2" s="74"/>
      <c r="RPY2" s="74"/>
      <c r="RPZ2" s="74"/>
      <c r="RQA2" s="74"/>
      <c r="RQB2" s="74"/>
      <c r="RQC2" s="74"/>
      <c r="RQD2" s="74"/>
      <c r="RQE2" s="74"/>
      <c r="RQF2" s="74"/>
      <c r="RQG2" s="74"/>
      <c r="RQH2" s="74"/>
      <c r="RQI2" s="74"/>
      <c r="RQJ2" s="74"/>
      <c r="RQK2" s="74"/>
      <c r="RQL2" s="74"/>
      <c r="RQM2" s="74"/>
      <c r="RQN2" s="74"/>
      <c r="RQO2" s="74"/>
      <c r="RQP2" s="74"/>
      <c r="RQQ2" s="74"/>
      <c r="RQR2" s="74"/>
      <c r="RQS2" s="74"/>
      <c r="RQT2" s="74"/>
      <c r="RQU2" s="74"/>
      <c r="RQV2" s="74"/>
      <c r="RQW2" s="74"/>
      <c r="RQX2" s="74"/>
      <c r="RQY2" s="74"/>
      <c r="RQZ2" s="74"/>
      <c r="RRA2" s="74"/>
      <c r="RRB2" s="74"/>
      <c r="RRC2" s="74"/>
      <c r="RRD2" s="74"/>
      <c r="RRE2" s="74"/>
      <c r="RRF2" s="74"/>
      <c r="RRG2" s="74"/>
      <c r="RRH2" s="74"/>
      <c r="RRI2" s="74"/>
      <c r="RRJ2" s="74"/>
      <c r="RRK2" s="74"/>
      <c r="RRL2" s="74"/>
      <c r="RRM2" s="74"/>
      <c r="RRN2" s="74"/>
      <c r="RRO2" s="74"/>
      <c r="RRP2" s="74"/>
      <c r="RRQ2" s="74"/>
      <c r="RRR2" s="74"/>
      <c r="RRS2" s="74"/>
      <c r="RRT2" s="74"/>
      <c r="RRU2" s="74"/>
      <c r="RRV2" s="74"/>
      <c r="RRW2" s="74"/>
      <c r="RRX2" s="74"/>
      <c r="RRY2" s="74"/>
      <c r="RRZ2" s="74"/>
      <c r="RSA2" s="74"/>
      <c r="RSB2" s="74"/>
      <c r="RSC2" s="74"/>
      <c r="RSD2" s="74"/>
      <c r="RSE2" s="74"/>
      <c r="RSF2" s="74"/>
      <c r="RSG2" s="74"/>
      <c r="RSH2" s="74"/>
      <c r="RSI2" s="74"/>
      <c r="RSJ2" s="74"/>
      <c r="RSK2" s="74"/>
      <c r="RSL2" s="74"/>
      <c r="RSM2" s="74"/>
      <c r="RSN2" s="74"/>
      <c r="RSO2" s="74"/>
      <c r="RSP2" s="74"/>
      <c r="RSQ2" s="74"/>
      <c r="RSR2" s="74"/>
      <c r="RSS2" s="74"/>
      <c r="RST2" s="74"/>
      <c r="RSU2" s="74"/>
      <c r="RSV2" s="74"/>
      <c r="RSW2" s="74"/>
      <c r="RSX2" s="74"/>
      <c r="RSY2" s="74"/>
      <c r="RSZ2" s="74"/>
      <c r="RTA2" s="74"/>
      <c r="RTB2" s="74"/>
      <c r="RTC2" s="74"/>
      <c r="RTD2" s="74"/>
      <c r="RTE2" s="74"/>
      <c r="RTF2" s="74"/>
      <c r="RTG2" s="74"/>
      <c r="RTH2" s="74"/>
      <c r="RTI2" s="74"/>
      <c r="RTJ2" s="74"/>
      <c r="RTK2" s="74"/>
      <c r="RTL2" s="74"/>
      <c r="RTM2" s="74"/>
      <c r="RTN2" s="74"/>
      <c r="RTO2" s="74"/>
      <c r="RTP2" s="74"/>
      <c r="RTQ2" s="74"/>
      <c r="RTR2" s="74"/>
      <c r="RTS2" s="74"/>
      <c r="RTT2" s="74"/>
      <c r="RTU2" s="74"/>
      <c r="RTV2" s="74"/>
      <c r="RTW2" s="74"/>
      <c r="RTX2" s="74"/>
      <c r="RTY2" s="74"/>
      <c r="RTZ2" s="74"/>
      <c r="RUA2" s="74"/>
      <c r="RUB2" s="74"/>
      <c r="RUC2" s="74"/>
      <c r="RUD2" s="74"/>
      <c r="RUE2" s="74"/>
      <c r="RUF2" s="74"/>
      <c r="RUG2" s="74"/>
      <c r="RUH2" s="74"/>
      <c r="RUI2" s="74"/>
      <c r="RUJ2" s="74"/>
      <c r="RUK2" s="74"/>
      <c r="RUL2" s="74"/>
      <c r="RUM2" s="74"/>
      <c r="RUN2" s="74"/>
      <c r="RUO2" s="74"/>
      <c r="RUP2" s="74"/>
      <c r="RUQ2" s="74"/>
      <c r="RUR2" s="74"/>
      <c r="RUS2" s="74"/>
      <c r="RUT2" s="74"/>
      <c r="RUU2" s="74"/>
      <c r="RUV2" s="74"/>
      <c r="RUW2" s="74"/>
      <c r="RUX2" s="74"/>
      <c r="RUY2" s="74"/>
      <c r="RUZ2" s="74"/>
      <c r="RVA2" s="74"/>
      <c r="RVB2" s="74"/>
      <c r="RVC2" s="74"/>
      <c r="RVD2" s="74"/>
      <c r="RVE2" s="74"/>
      <c r="RVF2" s="74"/>
      <c r="RVG2" s="74"/>
      <c r="RVH2" s="74"/>
      <c r="RVI2" s="74"/>
      <c r="RVJ2" s="74"/>
      <c r="RVK2" s="74"/>
      <c r="RVL2" s="74"/>
      <c r="RVM2" s="74"/>
      <c r="RVN2" s="74"/>
      <c r="RVO2" s="74"/>
      <c r="RVP2" s="74"/>
      <c r="RVQ2" s="74"/>
      <c r="RVR2" s="74"/>
      <c r="RVS2" s="74"/>
      <c r="RVT2" s="74"/>
      <c r="RVU2" s="74"/>
      <c r="RVV2" s="74"/>
      <c r="RVW2" s="74"/>
      <c r="RVX2" s="74"/>
      <c r="RVY2" s="74"/>
      <c r="RVZ2" s="74"/>
      <c r="RWA2" s="74"/>
      <c r="RWB2" s="74"/>
      <c r="RWC2" s="74"/>
      <c r="RWD2" s="74"/>
      <c r="RWE2" s="74"/>
      <c r="RWF2" s="74"/>
      <c r="RWG2" s="74"/>
      <c r="RWH2" s="74"/>
      <c r="RWI2" s="74"/>
      <c r="RWJ2" s="74"/>
      <c r="RWK2" s="74"/>
      <c r="RWL2" s="74"/>
      <c r="RWM2" s="74"/>
      <c r="RWN2" s="74"/>
      <c r="RWO2" s="74"/>
      <c r="RWP2" s="74"/>
      <c r="RWQ2" s="74"/>
      <c r="RWR2" s="74"/>
      <c r="RWS2" s="74"/>
      <c r="RWT2" s="74"/>
      <c r="RWU2" s="74"/>
      <c r="RWV2" s="74"/>
      <c r="RWW2" s="74"/>
      <c r="RWX2" s="74"/>
      <c r="RWY2" s="74"/>
      <c r="RWZ2" s="74"/>
      <c r="RXA2" s="74"/>
      <c r="RXB2" s="74"/>
      <c r="RXC2" s="74"/>
      <c r="RXD2" s="74"/>
      <c r="RXE2" s="74"/>
      <c r="RXF2" s="74"/>
      <c r="RXG2" s="74"/>
      <c r="RXH2" s="74"/>
      <c r="RXI2" s="74"/>
      <c r="RXJ2" s="74"/>
      <c r="RXK2" s="74"/>
      <c r="RXL2" s="74"/>
      <c r="RXM2" s="74"/>
      <c r="RXN2" s="74"/>
      <c r="RXO2" s="74"/>
      <c r="RXP2" s="74"/>
      <c r="RXQ2" s="74"/>
      <c r="RXR2" s="74"/>
      <c r="RXS2" s="74"/>
      <c r="RXT2" s="74"/>
      <c r="RXU2" s="74"/>
      <c r="RXV2" s="74"/>
      <c r="RXW2" s="74"/>
      <c r="RXX2" s="74"/>
      <c r="RXY2" s="74"/>
      <c r="RXZ2" s="74"/>
      <c r="RYA2" s="74"/>
      <c r="RYB2" s="74"/>
      <c r="RYC2" s="74"/>
      <c r="RYD2" s="74"/>
      <c r="RYE2" s="74"/>
      <c r="RYF2" s="74"/>
      <c r="RYG2" s="74"/>
      <c r="RYH2" s="74"/>
      <c r="RYI2" s="74"/>
      <c r="RYJ2" s="74"/>
      <c r="RYK2" s="74"/>
      <c r="RYL2" s="74"/>
      <c r="RYM2" s="74"/>
      <c r="RYN2" s="74"/>
      <c r="RYO2" s="74"/>
      <c r="RYP2" s="74"/>
      <c r="RYQ2" s="74"/>
      <c r="RYR2" s="74"/>
      <c r="RYS2" s="74"/>
      <c r="RYT2" s="74"/>
      <c r="RYU2" s="74"/>
      <c r="RYV2" s="74"/>
      <c r="RYW2" s="74"/>
      <c r="RYX2" s="74"/>
      <c r="RYY2" s="74"/>
      <c r="RYZ2" s="74"/>
      <c r="RZA2" s="74"/>
      <c r="RZB2" s="74"/>
      <c r="RZC2" s="74"/>
      <c r="RZD2" s="74"/>
      <c r="RZE2" s="74"/>
      <c r="RZF2" s="74"/>
      <c r="RZG2" s="74"/>
      <c r="RZH2" s="74"/>
      <c r="RZI2" s="74"/>
      <c r="RZJ2" s="74"/>
      <c r="RZK2" s="74"/>
      <c r="RZL2" s="74"/>
      <c r="RZM2" s="74"/>
      <c r="RZN2" s="74"/>
      <c r="RZO2" s="74"/>
      <c r="RZP2" s="74"/>
      <c r="RZQ2" s="74"/>
      <c r="RZR2" s="74"/>
      <c r="RZS2" s="74"/>
      <c r="RZT2" s="74"/>
      <c r="RZU2" s="74"/>
      <c r="RZV2" s="74"/>
      <c r="RZW2" s="74"/>
      <c r="RZX2" s="74"/>
      <c r="RZY2" s="74"/>
      <c r="RZZ2" s="74"/>
      <c r="SAA2" s="74"/>
      <c r="SAB2" s="74"/>
      <c r="SAC2" s="74"/>
      <c r="SAD2" s="74"/>
      <c r="SAE2" s="74"/>
      <c r="SAF2" s="74"/>
      <c r="SAG2" s="74"/>
      <c r="SAH2" s="74"/>
      <c r="SAI2" s="74"/>
      <c r="SAJ2" s="74"/>
      <c r="SAK2" s="74"/>
      <c r="SAL2" s="74"/>
      <c r="SAM2" s="74"/>
      <c r="SAN2" s="74"/>
      <c r="SAO2" s="74"/>
      <c r="SAP2" s="74"/>
      <c r="SAQ2" s="74"/>
      <c r="SAR2" s="74"/>
      <c r="SAS2" s="74"/>
      <c r="SAT2" s="74"/>
      <c r="SAU2" s="74"/>
      <c r="SAV2" s="74"/>
      <c r="SAW2" s="74"/>
      <c r="SAX2" s="74"/>
      <c r="SAY2" s="74"/>
      <c r="SAZ2" s="74"/>
      <c r="SBA2" s="74"/>
      <c r="SBB2" s="74"/>
      <c r="SBC2" s="74"/>
      <c r="SBD2" s="74"/>
      <c r="SBE2" s="74"/>
      <c r="SBF2" s="74"/>
      <c r="SBG2" s="74"/>
      <c r="SBH2" s="74"/>
      <c r="SBI2" s="74"/>
      <c r="SBJ2" s="74"/>
      <c r="SBK2" s="74"/>
      <c r="SBL2" s="74"/>
      <c r="SBM2" s="74"/>
      <c r="SBN2" s="74"/>
      <c r="SBO2" s="74"/>
      <c r="SBP2" s="74"/>
      <c r="SBQ2" s="74"/>
      <c r="SBR2" s="74"/>
      <c r="SBS2" s="74"/>
      <c r="SBT2" s="74"/>
      <c r="SBU2" s="74"/>
      <c r="SBV2" s="74"/>
      <c r="SBW2" s="74"/>
      <c r="SBX2" s="74"/>
      <c r="SBY2" s="74"/>
      <c r="SBZ2" s="74"/>
      <c r="SCA2" s="74"/>
      <c r="SCB2" s="74"/>
      <c r="SCC2" s="74"/>
      <c r="SCD2" s="74"/>
      <c r="SCE2" s="74"/>
      <c r="SCF2" s="74"/>
      <c r="SCG2" s="74"/>
      <c r="SCH2" s="74"/>
      <c r="SCI2" s="74"/>
      <c r="SCJ2" s="74"/>
      <c r="SCK2" s="74"/>
      <c r="SCL2" s="74"/>
      <c r="SCM2" s="74"/>
      <c r="SCN2" s="74"/>
      <c r="SCO2" s="74"/>
      <c r="SCP2" s="74"/>
      <c r="SCQ2" s="74"/>
      <c r="SCR2" s="74"/>
      <c r="SCS2" s="74"/>
      <c r="SCT2" s="74"/>
      <c r="SCU2" s="74"/>
      <c r="SCV2" s="74"/>
      <c r="SCW2" s="74"/>
      <c r="SCX2" s="74"/>
      <c r="SCY2" s="74"/>
      <c r="SCZ2" s="74"/>
      <c r="SDA2" s="74"/>
      <c r="SDB2" s="74"/>
      <c r="SDC2" s="74"/>
      <c r="SDD2" s="74"/>
      <c r="SDE2" s="74"/>
      <c r="SDF2" s="74"/>
      <c r="SDG2" s="74"/>
      <c r="SDH2" s="74"/>
      <c r="SDI2" s="74"/>
      <c r="SDJ2" s="74"/>
      <c r="SDK2" s="74"/>
      <c r="SDL2" s="74"/>
      <c r="SDM2" s="74"/>
      <c r="SDN2" s="74"/>
      <c r="SDO2" s="74"/>
      <c r="SDP2" s="74"/>
      <c r="SDQ2" s="74"/>
      <c r="SDR2" s="74"/>
      <c r="SDS2" s="74"/>
      <c r="SDT2" s="74"/>
      <c r="SDU2" s="74"/>
      <c r="SDV2" s="74"/>
      <c r="SDW2" s="74"/>
      <c r="SDX2" s="74"/>
      <c r="SDY2" s="74"/>
      <c r="SDZ2" s="74"/>
      <c r="SEA2" s="74"/>
      <c r="SEB2" s="74"/>
      <c r="SEC2" s="74"/>
      <c r="SED2" s="74"/>
      <c r="SEE2" s="74"/>
      <c r="SEF2" s="74"/>
      <c r="SEG2" s="74"/>
      <c r="SEH2" s="74"/>
      <c r="SEI2" s="74"/>
      <c r="SEJ2" s="74"/>
      <c r="SEK2" s="74"/>
      <c r="SEL2" s="74"/>
      <c r="SEM2" s="74"/>
      <c r="SEN2" s="74"/>
      <c r="SEO2" s="74"/>
      <c r="SEP2" s="74"/>
      <c r="SEQ2" s="74"/>
      <c r="SER2" s="74"/>
      <c r="SES2" s="74"/>
      <c r="SET2" s="74"/>
      <c r="SEU2" s="74"/>
      <c r="SEV2" s="74"/>
      <c r="SEW2" s="74"/>
      <c r="SEX2" s="74"/>
      <c r="SEY2" s="74"/>
      <c r="SEZ2" s="74"/>
      <c r="SFA2" s="74"/>
      <c r="SFB2" s="74"/>
      <c r="SFC2" s="74"/>
      <c r="SFD2" s="74"/>
      <c r="SFE2" s="74"/>
      <c r="SFF2" s="74"/>
      <c r="SFG2" s="74"/>
      <c r="SFH2" s="74"/>
      <c r="SFI2" s="74"/>
      <c r="SFJ2" s="74"/>
      <c r="SFK2" s="74"/>
      <c r="SFL2" s="74"/>
      <c r="SFM2" s="74"/>
      <c r="SFN2" s="74"/>
      <c r="SFO2" s="74"/>
      <c r="SFP2" s="74"/>
      <c r="SFQ2" s="74"/>
      <c r="SFR2" s="74"/>
      <c r="SFS2" s="74"/>
      <c r="SFT2" s="74"/>
      <c r="SFU2" s="74"/>
      <c r="SFV2" s="74"/>
      <c r="SFW2" s="74"/>
      <c r="SFX2" s="74"/>
      <c r="SFY2" s="74"/>
      <c r="SFZ2" s="74"/>
      <c r="SGA2" s="74"/>
      <c r="SGB2" s="74"/>
      <c r="SGC2" s="74"/>
      <c r="SGD2" s="74"/>
      <c r="SGE2" s="74"/>
      <c r="SGF2" s="74"/>
      <c r="SGG2" s="74"/>
      <c r="SGH2" s="74"/>
      <c r="SGI2" s="74"/>
      <c r="SGJ2" s="74"/>
      <c r="SGK2" s="74"/>
      <c r="SGL2" s="74"/>
      <c r="SGM2" s="74"/>
      <c r="SGN2" s="74"/>
      <c r="SGO2" s="74"/>
      <c r="SGP2" s="74"/>
      <c r="SGQ2" s="74"/>
      <c r="SGR2" s="74"/>
      <c r="SGS2" s="74"/>
      <c r="SGT2" s="74"/>
      <c r="SGU2" s="74"/>
      <c r="SGV2" s="74"/>
      <c r="SGW2" s="74"/>
      <c r="SGX2" s="74"/>
      <c r="SGY2" s="74"/>
      <c r="SGZ2" s="74"/>
      <c r="SHA2" s="74"/>
      <c r="SHB2" s="74"/>
      <c r="SHC2" s="74"/>
      <c r="SHD2" s="74"/>
      <c r="SHE2" s="74"/>
      <c r="SHF2" s="74"/>
      <c r="SHG2" s="74"/>
      <c r="SHH2" s="74"/>
      <c r="SHI2" s="74"/>
      <c r="SHJ2" s="74"/>
      <c r="SHK2" s="74"/>
      <c r="SHL2" s="74"/>
      <c r="SHM2" s="74"/>
      <c r="SHN2" s="74"/>
      <c r="SHO2" s="74"/>
      <c r="SHP2" s="74"/>
      <c r="SHQ2" s="74"/>
      <c r="SHR2" s="74"/>
      <c r="SHS2" s="74"/>
      <c r="SHT2" s="74"/>
      <c r="SHU2" s="74"/>
      <c r="SHV2" s="74"/>
      <c r="SHW2" s="74"/>
      <c r="SHX2" s="74"/>
      <c r="SHY2" s="74"/>
      <c r="SHZ2" s="74"/>
      <c r="SIA2" s="74"/>
      <c r="SIB2" s="74"/>
      <c r="SIC2" s="74"/>
      <c r="SID2" s="74"/>
      <c r="SIE2" s="74"/>
      <c r="SIF2" s="74"/>
      <c r="SIG2" s="74"/>
      <c r="SIH2" s="74"/>
      <c r="SII2" s="74"/>
      <c r="SIJ2" s="74"/>
      <c r="SIK2" s="74"/>
      <c r="SIL2" s="74"/>
      <c r="SIM2" s="74"/>
      <c r="SIN2" s="74"/>
      <c r="SIO2" s="74"/>
      <c r="SIP2" s="74"/>
      <c r="SIQ2" s="74"/>
      <c r="SIR2" s="74"/>
      <c r="SIS2" s="74"/>
      <c r="SIT2" s="74"/>
      <c r="SIU2" s="74"/>
      <c r="SIV2" s="74"/>
      <c r="SIW2" s="74"/>
      <c r="SIX2" s="74"/>
      <c r="SIY2" s="74"/>
      <c r="SIZ2" s="74"/>
      <c r="SJA2" s="74"/>
      <c r="SJB2" s="74"/>
      <c r="SJC2" s="74"/>
      <c r="SJD2" s="74"/>
      <c r="SJE2" s="74"/>
      <c r="SJF2" s="74"/>
      <c r="SJG2" s="74"/>
      <c r="SJH2" s="74"/>
      <c r="SJI2" s="74"/>
      <c r="SJJ2" s="74"/>
      <c r="SJK2" s="74"/>
      <c r="SJL2" s="74"/>
      <c r="SJM2" s="74"/>
      <c r="SJN2" s="74"/>
      <c r="SJO2" s="74"/>
      <c r="SJP2" s="74"/>
      <c r="SJQ2" s="74"/>
      <c r="SJR2" s="74"/>
      <c r="SJS2" s="74"/>
      <c r="SJT2" s="74"/>
      <c r="SJU2" s="74"/>
      <c r="SJV2" s="74"/>
      <c r="SJW2" s="74"/>
      <c r="SJX2" s="74"/>
      <c r="SJY2" s="74"/>
      <c r="SJZ2" s="74"/>
      <c r="SKA2" s="74"/>
      <c r="SKB2" s="74"/>
      <c r="SKC2" s="74"/>
      <c r="SKD2" s="74"/>
      <c r="SKE2" s="74"/>
      <c r="SKF2" s="74"/>
      <c r="SKG2" s="74"/>
      <c r="SKH2" s="74"/>
      <c r="SKI2" s="74"/>
      <c r="SKJ2" s="74"/>
      <c r="SKK2" s="74"/>
      <c r="SKL2" s="74"/>
      <c r="SKM2" s="74"/>
      <c r="SKN2" s="74"/>
      <c r="SKO2" s="74"/>
      <c r="SKP2" s="74"/>
      <c r="SKQ2" s="74"/>
      <c r="SKR2" s="74"/>
      <c r="SKS2" s="74"/>
      <c r="SKT2" s="74"/>
      <c r="SKU2" s="74"/>
      <c r="SKV2" s="74"/>
      <c r="SKW2" s="74"/>
      <c r="SKX2" s="74"/>
      <c r="SKY2" s="74"/>
      <c r="SKZ2" s="74"/>
      <c r="SLA2" s="74"/>
      <c r="SLB2" s="74"/>
      <c r="SLC2" s="74"/>
      <c r="SLD2" s="74"/>
      <c r="SLE2" s="74"/>
      <c r="SLF2" s="74"/>
      <c r="SLG2" s="74"/>
      <c r="SLH2" s="74"/>
      <c r="SLI2" s="74"/>
      <c r="SLJ2" s="74"/>
      <c r="SLK2" s="74"/>
      <c r="SLL2" s="74"/>
      <c r="SLM2" s="74"/>
      <c r="SLN2" s="74"/>
      <c r="SLO2" s="74"/>
      <c r="SLP2" s="74"/>
      <c r="SLQ2" s="74"/>
      <c r="SLR2" s="74"/>
      <c r="SLS2" s="74"/>
      <c r="SLT2" s="74"/>
      <c r="SLU2" s="74"/>
      <c r="SLV2" s="74"/>
      <c r="SLW2" s="74"/>
      <c r="SLX2" s="74"/>
      <c r="SLY2" s="74"/>
      <c r="SLZ2" s="74"/>
      <c r="SMA2" s="74"/>
      <c r="SMB2" s="74"/>
      <c r="SMC2" s="74"/>
      <c r="SMD2" s="74"/>
      <c r="SME2" s="74"/>
      <c r="SMF2" s="74"/>
      <c r="SMG2" s="74"/>
      <c r="SMH2" s="74"/>
      <c r="SMI2" s="74"/>
      <c r="SMJ2" s="74"/>
      <c r="SMK2" s="74"/>
      <c r="SML2" s="74"/>
      <c r="SMM2" s="74"/>
      <c r="SMN2" s="74"/>
      <c r="SMO2" s="74"/>
      <c r="SMP2" s="74"/>
      <c r="SMQ2" s="74"/>
      <c r="SMR2" s="74"/>
      <c r="SMS2" s="74"/>
      <c r="SMT2" s="74"/>
      <c r="SMU2" s="74"/>
      <c r="SMV2" s="74"/>
      <c r="SMW2" s="74"/>
      <c r="SMX2" s="74"/>
      <c r="SMY2" s="74"/>
      <c r="SMZ2" s="74"/>
      <c r="SNA2" s="74"/>
      <c r="SNB2" s="74"/>
      <c r="SNC2" s="74"/>
      <c r="SND2" s="74"/>
      <c r="SNE2" s="74"/>
      <c r="SNF2" s="74"/>
      <c r="SNG2" s="74"/>
      <c r="SNH2" s="74"/>
      <c r="SNI2" s="74"/>
      <c r="SNJ2" s="74"/>
      <c r="SNK2" s="74"/>
      <c r="SNL2" s="74"/>
      <c r="SNM2" s="74"/>
      <c r="SNN2" s="74"/>
      <c r="SNO2" s="74"/>
      <c r="SNP2" s="74"/>
      <c r="SNQ2" s="74"/>
      <c r="SNR2" s="74"/>
      <c r="SNS2" s="74"/>
      <c r="SNT2" s="74"/>
      <c r="SNU2" s="74"/>
      <c r="SNV2" s="74"/>
      <c r="SNW2" s="74"/>
      <c r="SNX2" s="74"/>
      <c r="SNY2" s="74"/>
      <c r="SNZ2" s="74"/>
      <c r="SOA2" s="74"/>
      <c r="SOB2" s="74"/>
      <c r="SOC2" s="74"/>
      <c r="SOD2" s="74"/>
      <c r="SOE2" s="74"/>
      <c r="SOF2" s="74"/>
      <c r="SOG2" s="74"/>
      <c r="SOH2" s="74"/>
      <c r="SOI2" s="74"/>
      <c r="SOJ2" s="74"/>
      <c r="SOK2" s="74"/>
      <c r="SOL2" s="74"/>
      <c r="SOM2" s="74"/>
      <c r="SON2" s="74"/>
      <c r="SOO2" s="74"/>
      <c r="SOP2" s="74"/>
      <c r="SOQ2" s="74"/>
      <c r="SOR2" s="74"/>
      <c r="SOS2" s="74"/>
      <c r="SOT2" s="74"/>
      <c r="SOU2" s="74"/>
      <c r="SOV2" s="74"/>
      <c r="SOW2" s="74"/>
      <c r="SOX2" s="74"/>
      <c r="SOY2" s="74"/>
      <c r="SOZ2" s="74"/>
      <c r="SPA2" s="74"/>
      <c r="SPB2" s="74"/>
      <c r="SPC2" s="74"/>
      <c r="SPD2" s="74"/>
      <c r="SPE2" s="74"/>
      <c r="SPF2" s="74"/>
      <c r="SPG2" s="74"/>
      <c r="SPH2" s="74"/>
      <c r="SPI2" s="74"/>
      <c r="SPJ2" s="74"/>
      <c r="SPK2" s="74"/>
      <c r="SPL2" s="74"/>
      <c r="SPM2" s="74"/>
      <c r="SPN2" s="74"/>
      <c r="SPO2" s="74"/>
      <c r="SPP2" s="74"/>
      <c r="SPQ2" s="74"/>
      <c r="SPR2" s="74"/>
      <c r="SPS2" s="74"/>
      <c r="SPT2" s="74"/>
      <c r="SPU2" s="74"/>
      <c r="SPV2" s="74"/>
      <c r="SPW2" s="74"/>
      <c r="SPX2" s="74"/>
      <c r="SPY2" s="74"/>
      <c r="SPZ2" s="74"/>
      <c r="SQA2" s="74"/>
      <c r="SQB2" s="74"/>
      <c r="SQC2" s="74"/>
      <c r="SQD2" s="74"/>
      <c r="SQE2" s="74"/>
      <c r="SQF2" s="74"/>
      <c r="SQG2" s="74"/>
      <c r="SQH2" s="74"/>
      <c r="SQI2" s="74"/>
      <c r="SQJ2" s="74"/>
      <c r="SQK2" s="74"/>
      <c r="SQL2" s="74"/>
      <c r="SQM2" s="74"/>
      <c r="SQN2" s="74"/>
      <c r="SQO2" s="74"/>
      <c r="SQP2" s="74"/>
      <c r="SQQ2" s="74"/>
      <c r="SQR2" s="74"/>
      <c r="SQS2" s="74"/>
      <c r="SQT2" s="74"/>
      <c r="SQU2" s="74"/>
      <c r="SQV2" s="74"/>
      <c r="SQW2" s="74"/>
      <c r="SQX2" s="74"/>
      <c r="SQY2" s="74"/>
      <c r="SQZ2" s="74"/>
      <c r="SRA2" s="74"/>
      <c r="SRB2" s="74"/>
      <c r="SRC2" s="74"/>
      <c r="SRD2" s="74"/>
      <c r="SRE2" s="74"/>
      <c r="SRF2" s="74"/>
      <c r="SRG2" s="74"/>
      <c r="SRH2" s="74"/>
      <c r="SRI2" s="74"/>
      <c r="SRJ2" s="74"/>
      <c r="SRK2" s="74"/>
      <c r="SRL2" s="74"/>
      <c r="SRM2" s="74"/>
      <c r="SRN2" s="74"/>
      <c r="SRO2" s="74"/>
      <c r="SRP2" s="74"/>
      <c r="SRQ2" s="74"/>
      <c r="SRR2" s="74"/>
      <c r="SRS2" s="74"/>
      <c r="SRT2" s="74"/>
      <c r="SRU2" s="74"/>
      <c r="SRV2" s="74"/>
      <c r="SRW2" s="74"/>
      <c r="SRX2" s="74"/>
      <c r="SRY2" s="74"/>
      <c r="SRZ2" s="74"/>
      <c r="SSA2" s="74"/>
      <c r="SSB2" s="74"/>
      <c r="SSC2" s="74"/>
      <c r="SSD2" s="74"/>
      <c r="SSE2" s="74"/>
      <c r="SSF2" s="74"/>
      <c r="SSG2" s="74"/>
      <c r="SSH2" s="74"/>
      <c r="SSI2" s="74"/>
      <c r="SSJ2" s="74"/>
      <c r="SSK2" s="74"/>
      <c r="SSL2" s="74"/>
      <c r="SSM2" s="74"/>
      <c r="SSN2" s="74"/>
      <c r="SSO2" s="74"/>
      <c r="SSP2" s="74"/>
      <c r="SSQ2" s="74"/>
      <c r="SSR2" s="74"/>
      <c r="SSS2" s="74"/>
      <c r="SST2" s="74"/>
      <c r="SSU2" s="74"/>
      <c r="SSV2" s="74"/>
      <c r="SSW2" s="74"/>
      <c r="SSX2" s="74"/>
      <c r="SSY2" s="74"/>
      <c r="SSZ2" s="74"/>
      <c r="STA2" s="74"/>
      <c r="STB2" s="74"/>
      <c r="STC2" s="74"/>
      <c r="STD2" s="74"/>
      <c r="STE2" s="74"/>
      <c r="STF2" s="74"/>
      <c r="STG2" s="74"/>
      <c r="STH2" s="74"/>
      <c r="STI2" s="74"/>
      <c r="STJ2" s="74"/>
      <c r="STK2" s="74"/>
      <c r="STL2" s="74"/>
      <c r="STM2" s="74"/>
      <c r="STN2" s="74"/>
      <c r="STO2" s="74"/>
      <c r="STP2" s="74"/>
      <c r="STQ2" s="74"/>
      <c r="STR2" s="74"/>
      <c r="STS2" s="74"/>
      <c r="STT2" s="74"/>
      <c r="STU2" s="74"/>
      <c r="STV2" s="74"/>
      <c r="STW2" s="74"/>
      <c r="STX2" s="74"/>
      <c r="STY2" s="74"/>
      <c r="STZ2" s="74"/>
      <c r="SUA2" s="74"/>
      <c r="SUB2" s="74"/>
      <c r="SUC2" s="74"/>
      <c r="SUD2" s="74"/>
      <c r="SUE2" s="74"/>
      <c r="SUF2" s="74"/>
      <c r="SUG2" s="74"/>
      <c r="SUH2" s="74"/>
      <c r="SUI2" s="74"/>
      <c r="SUJ2" s="74"/>
      <c r="SUK2" s="74"/>
      <c r="SUL2" s="74"/>
      <c r="SUM2" s="74"/>
      <c r="SUN2" s="74"/>
      <c r="SUO2" s="74"/>
      <c r="SUP2" s="74"/>
      <c r="SUQ2" s="74"/>
      <c r="SUR2" s="74"/>
      <c r="SUS2" s="74"/>
      <c r="SUT2" s="74"/>
      <c r="SUU2" s="74"/>
      <c r="SUV2" s="74"/>
      <c r="SUW2" s="74"/>
      <c r="SUX2" s="74"/>
      <c r="SUY2" s="74"/>
      <c r="SUZ2" s="74"/>
      <c r="SVA2" s="74"/>
      <c r="SVB2" s="74"/>
      <c r="SVC2" s="74"/>
      <c r="SVD2" s="74"/>
      <c r="SVE2" s="74"/>
      <c r="SVF2" s="74"/>
      <c r="SVG2" s="74"/>
      <c r="SVH2" s="74"/>
      <c r="SVI2" s="74"/>
      <c r="SVJ2" s="74"/>
      <c r="SVK2" s="74"/>
      <c r="SVL2" s="74"/>
      <c r="SVM2" s="74"/>
      <c r="SVN2" s="74"/>
      <c r="SVO2" s="74"/>
      <c r="SVP2" s="74"/>
      <c r="SVQ2" s="74"/>
      <c r="SVR2" s="74"/>
      <c r="SVS2" s="74"/>
      <c r="SVT2" s="74"/>
      <c r="SVU2" s="74"/>
      <c r="SVV2" s="74"/>
      <c r="SVW2" s="74"/>
      <c r="SVX2" s="74"/>
      <c r="SVY2" s="74"/>
      <c r="SVZ2" s="74"/>
      <c r="SWA2" s="74"/>
      <c r="SWB2" s="74"/>
      <c r="SWC2" s="74"/>
      <c r="SWD2" s="74"/>
      <c r="SWE2" s="74"/>
      <c r="SWF2" s="74"/>
      <c r="SWG2" s="74"/>
      <c r="SWH2" s="74"/>
      <c r="SWI2" s="74"/>
      <c r="SWJ2" s="74"/>
      <c r="SWK2" s="74"/>
      <c r="SWL2" s="74"/>
      <c r="SWM2" s="74"/>
      <c r="SWN2" s="74"/>
      <c r="SWO2" s="74"/>
      <c r="SWP2" s="74"/>
      <c r="SWQ2" s="74"/>
      <c r="SWR2" s="74"/>
      <c r="SWS2" s="74"/>
      <c r="SWT2" s="74"/>
      <c r="SWU2" s="74"/>
      <c r="SWV2" s="74"/>
      <c r="SWW2" s="74"/>
      <c r="SWX2" s="74"/>
      <c r="SWY2" s="74"/>
      <c r="SWZ2" s="74"/>
      <c r="SXA2" s="74"/>
      <c r="SXB2" s="74"/>
      <c r="SXC2" s="74"/>
      <c r="SXD2" s="74"/>
      <c r="SXE2" s="74"/>
      <c r="SXF2" s="74"/>
      <c r="SXG2" s="74"/>
      <c r="SXH2" s="74"/>
      <c r="SXI2" s="74"/>
      <c r="SXJ2" s="74"/>
      <c r="SXK2" s="74"/>
      <c r="SXL2" s="74"/>
      <c r="SXM2" s="74"/>
      <c r="SXN2" s="74"/>
      <c r="SXO2" s="74"/>
      <c r="SXP2" s="74"/>
      <c r="SXQ2" s="74"/>
      <c r="SXR2" s="74"/>
      <c r="SXS2" s="74"/>
      <c r="SXT2" s="74"/>
      <c r="SXU2" s="74"/>
      <c r="SXV2" s="74"/>
      <c r="SXW2" s="74"/>
      <c r="SXX2" s="74"/>
      <c r="SXY2" s="74"/>
      <c r="SXZ2" s="74"/>
      <c r="SYA2" s="74"/>
      <c r="SYB2" s="74"/>
      <c r="SYC2" s="74"/>
      <c r="SYD2" s="74"/>
      <c r="SYE2" s="74"/>
      <c r="SYF2" s="74"/>
      <c r="SYG2" s="74"/>
      <c r="SYH2" s="74"/>
      <c r="SYI2" s="74"/>
      <c r="SYJ2" s="74"/>
      <c r="SYK2" s="74"/>
      <c r="SYL2" s="74"/>
      <c r="SYM2" s="74"/>
      <c r="SYN2" s="74"/>
      <c r="SYO2" s="74"/>
      <c r="SYP2" s="74"/>
      <c r="SYQ2" s="74"/>
      <c r="SYR2" s="74"/>
      <c r="SYS2" s="74"/>
      <c r="SYT2" s="74"/>
      <c r="SYU2" s="74"/>
      <c r="SYV2" s="74"/>
      <c r="SYW2" s="74"/>
      <c r="SYX2" s="74"/>
      <c r="SYY2" s="74"/>
      <c r="SYZ2" s="74"/>
      <c r="SZA2" s="74"/>
      <c r="SZB2" s="74"/>
      <c r="SZC2" s="74"/>
      <c r="SZD2" s="74"/>
      <c r="SZE2" s="74"/>
      <c r="SZF2" s="74"/>
      <c r="SZG2" s="74"/>
      <c r="SZH2" s="74"/>
      <c r="SZI2" s="74"/>
      <c r="SZJ2" s="74"/>
      <c r="SZK2" s="74"/>
      <c r="SZL2" s="74"/>
      <c r="SZM2" s="74"/>
      <c r="SZN2" s="74"/>
      <c r="SZO2" s="74"/>
      <c r="SZP2" s="74"/>
      <c r="SZQ2" s="74"/>
      <c r="SZR2" s="74"/>
      <c r="SZS2" s="74"/>
      <c r="SZT2" s="74"/>
      <c r="SZU2" s="74"/>
      <c r="SZV2" s="74"/>
      <c r="SZW2" s="74"/>
      <c r="SZX2" s="74"/>
      <c r="SZY2" s="74"/>
      <c r="SZZ2" s="74"/>
      <c r="TAA2" s="74"/>
      <c r="TAB2" s="74"/>
      <c r="TAC2" s="74"/>
      <c r="TAD2" s="74"/>
      <c r="TAE2" s="74"/>
      <c r="TAF2" s="74"/>
      <c r="TAG2" s="74"/>
      <c r="TAH2" s="74"/>
      <c r="TAI2" s="74"/>
      <c r="TAJ2" s="74"/>
      <c r="TAK2" s="74"/>
      <c r="TAL2" s="74"/>
      <c r="TAM2" s="74"/>
      <c r="TAN2" s="74"/>
      <c r="TAO2" s="74"/>
      <c r="TAP2" s="74"/>
      <c r="TAQ2" s="74"/>
      <c r="TAR2" s="74"/>
      <c r="TAS2" s="74"/>
      <c r="TAT2" s="74"/>
      <c r="TAU2" s="74"/>
      <c r="TAV2" s="74"/>
      <c r="TAW2" s="74"/>
      <c r="TAX2" s="74"/>
      <c r="TAY2" s="74"/>
      <c r="TAZ2" s="74"/>
      <c r="TBA2" s="74"/>
      <c r="TBB2" s="74"/>
      <c r="TBC2" s="74"/>
      <c r="TBD2" s="74"/>
      <c r="TBE2" s="74"/>
      <c r="TBF2" s="74"/>
      <c r="TBG2" s="74"/>
      <c r="TBH2" s="74"/>
      <c r="TBI2" s="74"/>
      <c r="TBJ2" s="74"/>
      <c r="TBK2" s="74"/>
      <c r="TBL2" s="74"/>
      <c r="TBM2" s="74"/>
      <c r="TBN2" s="74"/>
      <c r="TBO2" s="74"/>
      <c r="TBP2" s="74"/>
      <c r="TBQ2" s="74"/>
      <c r="TBR2" s="74"/>
      <c r="TBS2" s="74"/>
      <c r="TBT2" s="74"/>
      <c r="TBU2" s="74"/>
      <c r="TBV2" s="74"/>
      <c r="TBW2" s="74"/>
      <c r="TBX2" s="74"/>
      <c r="TBY2" s="74"/>
      <c r="TBZ2" s="74"/>
      <c r="TCA2" s="74"/>
      <c r="TCB2" s="74"/>
      <c r="TCC2" s="74"/>
      <c r="TCD2" s="74"/>
      <c r="TCE2" s="74"/>
      <c r="TCF2" s="74"/>
      <c r="TCG2" s="74"/>
      <c r="TCH2" s="74"/>
      <c r="TCI2" s="74"/>
      <c r="TCJ2" s="74"/>
      <c r="TCK2" s="74"/>
      <c r="TCL2" s="74"/>
      <c r="TCM2" s="74"/>
      <c r="TCN2" s="74"/>
      <c r="TCO2" s="74"/>
      <c r="TCP2" s="74"/>
      <c r="TCQ2" s="74"/>
      <c r="TCR2" s="74"/>
      <c r="TCS2" s="74"/>
      <c r="TCT2" s="74"/>
      <c r="TCU2" s="74"/>
      <c r="TCV2" s="74"/>
      <c r="TCW2" s="74"/>
      <c r="TCX2" s="74"/>
      <c r="TCY2" s="74"/>
      <c r="TCZ2" s="74"/>
      <c r="TDA2" s="74"/>
      <c r="TDB2" s="74"/>
      <c r="TDC2" s="74"/>
      <c r="TDD2" s="74"/>
      <c r="TDE2" s="74"/>
      <c r="TDF2" s="74"/>
      <c r="TDG2" s="74"/>
      <c r="TDH2" s="74"/>
      <c r="TDI2" s="74"/>
      <c r="TDJ2" s="74"/>
      <c r="TDK2" s="74"/>
      <c r="TDL2" s="74"/>
      <c r="TDM2" s="74"/>
      <c r="TDN2" s="74"/>
      <c r="TDO2" s="74"/>
      <c r="TDP2" s="74"/>
      <c r="TDQ2" s="74"/>
      <c r="TDR2" s="74"/>
      <c r="TDS2" s="74"/>
      <c r="TDT2" s="74"/>
      <c r="TDU2" s="74"/>
      <c r="TDV2" s="74"/>
      <c r="TDW2" s="74"/>
      <c r="TDX2" s="74"/>
      <c r="TDY2" s="74"/>
      <c r="TDZ2" s="74"/>
      <c r="TEA2" s="74"/>
      <c r="TEB2" s="74"/>
      <c r="TEC2" s="74"/>
      <c r="TED2" s="74"/>
      <c r="TEE2" s="74"/>
      <c r="TEF2" s="74"/>
      <c r="TEG2" s="74"/>
      <c r="TEH2" s="74"/>
      <c r="TEI2" s="74"/>
      <c r="TEJ2" s="74"/>
      <c r="TEK2" s="74"/>
      <c r="TEL2" s="74"/>
      <c r="TEM2" s="74"/>
      <c r="TEN2" s="74"/>
      <c r="TEO2" s="74"/>
      <c r="TEP2" s="74"/>
      <c r="TEQ2" s="74"/>
      <c r="TER2" s="74"/>
      <c r="TES2" s="74"/>
      <c r="TET2" s="74"/>
      <c r="TEU2" s="74"/>
      <c r="TEV2" s="74"/>
      <c r="TEW2" s="74"/>
      <c r="TEX2" s="74"/>
      <c r="TEY2" s="74"/>
      <c r="TEZ2" s="74"/>
      <c r="TFA2" s="74"/>
      <c r="TFB2" s="74"/>
      <c r="TFC2" s="74"/>
      <c r="TFD2" s="74"/>
      <c r="TFE2" s="74"/>
      <c r="TFF2" s="74"/>
      <c r="TFG2" s="74"/>
      <c r="TFH2" s="74"/>
      <c r="TFI2" s="74"/>
      <c r="TFJ2" s="74"/>
      <c r="TFK2" s="74"/>
      <c r="TFL2" s="74"/>
      <c r="TFM2" s="74"/>
      <c r="TFN2" s="74"/>
      <c r="TFO2" s="74"/>
      <c r="TFP2" s="74"/>
      <c r="TFQ2" s="74"/>
      <c r="TFR2" s="74"/>
      <c r="TFS2" s="74"/>
      <c r="TFT2" s="74"/>
      <c r="TFU2" s="74"/>
      <c r="TFV2" s="74"/>
      <c r="TFW2" s="74"/>
      <c r="TFX2" s="74"/>
      <c r="TFY2" s="74"/>
      <c r="TFZ2" s="74"/>
      <c r="TGA2" s="74"/>
      <c r="TGB2" s="74"/>
      <c r="TGC2" s="74"/>
      <c r="TGD2" s="74"/>
      <c r="TGE2" s="74"/>
      <c r="TGF2" s="74"/>
      <c r="TGG2" s="74"/>
      <c r="TGH2" s="74"/>
      <c r="TGI2" s="74"/>
      <c r="TGJ2" s="74"/>
      <c r="TGK2" s="74"/>
      <c r="TGL2" s="74"/>
      <c r="TGM2" s="74"/>
      <c r="TGN2" s="74"/>
      <c r="TGO2" s="74"/>
      <c r="TGP2" s="74"/>
      <c r="TGQ2" s="74"/>
      <c r="TGR2" s="74"/>
      <c r="TGS2" s="74"/>
      <c r="TGT2" s="74"/>
      <c r="TGU2" s="74"/>
      <c r="TGV2" s="74"/>
      <c r="TGW2" s="74"/>
      <c r="TGX2" s="74"/>
      <c r="TGY2" s="74"/>
      <c r="TGZ2" s="74"/>
      <c r="THA2" s="74"/>
      <c r="THB2" s="74"/>
      <c r="THC2" s="74"/>
      <c r="THD2" s="74"/>
      <c r="THE2" s="74"/>
      <c r="THF2" s="74"/>
      <c r="THG2" s="74"/>
      <c r="THH2" s="74"/>
      <c r="THI2" s="74"/>
      <c r="THJ2" s="74"/>
      <c r="THK2" s="74"/>
      <c r="THL2" s="74"/>
      <c r="THM2" s="74"/>
      <c r="THN2" s="74"/>
      <c r="THO2" s="74"/>
      <c r="THP2" s="74"/>
      <c r="THQ2" s="74"/>
      <c r="THR2" s="74"/>
      <c r="THS2" s="74"/>
      <c r="THT2" s="74"/>
      <c r="THU2" s="74"/>
      <c r="THV2" s="74"/>
      <c r="THW2" s="74"/>
      <c r="THX2" s="74"/>
      <c r="THY2" s="74"/>
      <c r="THZ2" s="74"/>
      <c r="TIA2" s="74"/>
      <c r="TIB2" s="74"/>
      <c r="TIC2" s="74"/>
      <c r="TID2" s="74"/>
      <c r="TIE2" s="74"/>
      <c r="TIF2" s="74"/>
      <c r="TIG2" s="74"/>
      <c r="TIH2" s="74"/>
      <c r="TII2" s="74"/>
      <c r="TIJ2" s="74"/>
      <c r="TIK2" s="74"/>
      <c r="TIL2" s="74"/>
      <c r="TIM2" s="74"/>
      <c r="TIN2" s="74"/>
      <c r="TIO2" s="74"/>
      <c r="TIP2" s="74"/>
      <c r="TIQ2" s="74"/>
      <c r="TIR2" s="74"/>
      <c r="TIS2" s="74"/>
      <c r="TIT2" s="74"/>
      <c r="TIU2" s="74"/>
      <c r="TIV2" s="74"/>
      <c r="TIW2" s="74"/>
      <c r="TIX2" s="74"/>
      <c r="TIY2" s="74"/>
      <c r="TIZ2" s="74"/>
      <c r="TJA2" s="74"/>
      <c r="TJB2" s="74"/>
      <c r="TJC2" s="74"/>
      <c r="TJD2" s="74"/>
      <c r="TJE2" s="74"/>
      <c r="TJF2" s="74"/>
      <c r="TJG2" s="74"/>
      <c r="TJH2" s="74"/>
      <c r="TJI2" s="74"/>
      <c r="TJJ2" s="74"/>
      <c r="TJK2" s="74"/>
      <c r="TJL2" s="74"/>
      <c r="TJM2" s="74"/>
      <c r="TJN2" s="74"/>
      <c r="TJO2" s="74"/>
      <c r="TJP2" s="74"/>
      <c r="TJQ2" s="74"/>
      <c r="TJR2" s="74"/>
      <c r="TJS2" s="74"/>
      <c r="TJT2" s="74"/>
      <c r="TJU2" s="74"/>
      <c r="TJV2" s="74"/>
      <c r="TJW2" s="74"/>
      <c r="TJX2" s="74"/>
      <c r="TJY2" s="74"/>
      <c r="TJZ2" s="74"/>
      <c r="TKA2" s="74"/>
      <c r="TKB2" s="74"/>
      <c r="TKC2" s="74"/>
      <c r="TKD2" s="74"/>
      <c r="TKE2" s="74"/>
      <c r="TKF2" s="74"/>
      <c r="TKG2" s="74"/>
      <c r="TKH2" s="74"/>
      <c r="TKI2" s="74"/>
      <c r="TKJ2" s="74"/>
      <c r="TKK2" s="74"/>
      <c r="TKL2" s="74"/>
      <c r="TKM2" s="74"/>
      <c r="TKN2" s="74"/>
      <c r="TKO2" s="74"/>
      <c r="TKP2" s="74"/>
      <c r="TKQ2" s="74"/>
      <c r="TKR2" s="74"/>
      <c r="TKS2" s="74"/>
      <c r="TKT2" s="74"/>
      <c r="TKU2" s="74"/>
      <c r="TKV2" s="74"/>
      <c r="TKW2" s="74"/>
      <c r="TKX2" s="74"/>
      <c r="TKY2" s="74"/>
      <c r="TKZ2" s="74"/>
      <c r="TLA2" s="74"/>
      <c r="TLB2" s="74"/>
      <c r="TLC2" s="74"/>
      <c r="TLD2" s="74"/>
      <c r="TLE2" s="74"/>
      <c r="TLF2" s="74"/>
      <c r="TLG2" s="74"/>
      <c r="TLH2" s="74"/>
      <c r="TLI2" s="74"/>
      <c r="TLJ2" s="74"/>
      <c r="TLK2" s="74"/>
      <c r="TLL2" s="74"/>
      <c r="TLM2" s="74"/>
      <c r="TLN2" s="74"/>
      <c r="TLO2" s="74"/>
      <c r="TLP2" s="74"/>
      <c r="TLQ2" s="74"/>
      <c r="TLR2" s="74"/>
      <c r="TLS2" s="74"/>
      <c r="TLT2" s="74"/>
      <c r="TLU2" s="74"/>
      <c r="TLV2" s="74"/>
      <c r="TLW2" s="74"/>
      <c r="TLX2" s="74"/>
      <c r="TLY2" s="74"/>
      <c r="TLZ2" s="74"/>
      <c r="TMA2" s="74"/>
      <c r="TMB2" s="74"/>
      <c r="TMC2" s="74"/>
      <c r="TMD2" s="74"/>
      <c r="TME2" s="74"/>
      <c r="TMF2" s="74"/>
      <c r="TMG2" s="74"/>
      <c r="TMH2" s="74"/>
      <c r="TMI2" s="74"/>
      <c r="TMJ2" s="74"/>
      <c r="TMK2" s="74"/>
      <c r="TML2" s="74"/>
      <c r="TMM2" s="74"/>
      <c r="TMN2" s="74"/>
      <c r="TMO2" s="74"/>
      <c r="TMP2" s="74"/>
      <c r="TMQ2" s="74"/>
      <c r="TMR2" s="74"/>
      <c r="TMS2" s="74"/>
      <c r="TMT2" s="74"/>
      <c r="TMU2" s="74"/>
      <c r="TMV2" s="74"/>
      <c r="TMW2" s="74"/>
      <c r="TMX2" s="74"/>
      <c r="TMY2" s="74"/>
      <c r="TMZ2" s="74"/>
      <c r="TNA2" s="74"/>
      <c r="TNB2" s="74"/>
      <c r="TNC2" s="74"/>
      <c r="TND2" s="74"/>
      <c r="TNE2" s="74"/>
      <c r="TNF2" s="74"/>
      <c r="TNG2" s="74"/>
      <c r="TNH2" s="74"/>
      <c r="TNI2" s="74"/>
      <c r="TNJ2" s="74"/>
      <c r="TNK2" s="74"/>
      <c r="TNL2" s="74"/>
      <c r="TNM2" s="74"/>
      <c r="TNN2" s="74"/>
      <c r="TNO2" s="74"/>
      <c r="TNP2" s="74"/>
      <c r="TNQ2" s="74"/>
      <c r="TNR2" s="74"/>
      <c r="TNS2" s="74"/>
      <c r="TNT2" s="74"/>
      <c r="TNU2" s="74"/>
      <c r="TNV2" s="74"/>
      <c r="TNW2" s="74"/>
      <c r="TNX2" s="74"/>
      <c r="TNY2" s="74"/>
      <c r="TNZ2" s="74"/>
      <c r="TOA2" s="74"/>
      <c r="TOB2" s="74"/>
      <c r="TOC2" s="74"/>
      <c r="TOD2" s="74"/>
      <c r="TOE2" s="74"/>
      <c r="TOF2" s="74"/>
      <c r="TOG2" s="74"/>
      <c r="TOH2" s="74"/>
      <c r="TOI2" s="74"/>
      <c r="TOJ2" s="74"/>
      <c r="TOK2" s="74"/>
      <c r="TOL2" s="74"/>
      <c r="TOM2" s="74"/>
      <c r="TON2" s="74"/>
      <c r="TOO2" s="74"/>
      <c r="TOP2" s="74"/>
      <c r="TOQ2" s="74"/>
      <c r="TOR2" s="74"/>
      <c r="TOS2" s="74"/>
      <c r="TOT2" s="74"/>
      <c r="TOU2" s="74"/>
      <c r="TOV2" s="74"/>
      <c r="TOW2" s="74"/>
      <c r="TOX2" s="74"/>
      <c r="TOY2" s="74"/>
      <c r="TOZ2" s="74"/>
      <c r="TPA2" s="74"/>
      <c r="TPB2" s="74"/>
      <c r="TPC2" s="74"/>
      <c r="TPD2" s="74"/>
      <c r="TPE2" s="74"/>
      <c r="TPF2" s="74"/>
      <c r="TPG2" s="74"/>
      <c r="TPH2" s="74"/>
      <c r="TPI2" s="74"/>
      <c r="TPJ2" s="74"/>
      <c r="TPK2" s="74"/>
      <c r="TPL2" s="74"/>
      <c r="TPM2" s="74"/>
      <c r="TPN2" s="74"/>
      <c r="TPO2" s="74"/>
      <c r="TPP2" s="74"/>
      <c r="TPQ2" s="74"/>
      <c r="TPR2" s="74"/>
      <c r="TPS2" s="74"/>
      <c r="TPT2" s="74"/>
      <c r="TPU2" s="74"/>
      <c r="TPV2" s="74"/>
      <c r="TPW2" s="74"/>
      <c r="TPX2" s="74"/>
      <c r="TPY2" s="74"/>
      <c r="TPZ2" s="74"/>
      <c r="TQA2" s="74"/>
      <c r="TQB2" s="74"/>
      <c r="TQC2" s="74"/>
      <c r="TQD2" s="74"/>
      <c r="TQE2" s="74"/>
      <c r="TQF2" s="74"/>
      <c r="TQG2" s="74"/>
      <c r="TQH2" s="74"/>
      <c r="TQI2" s="74"/>
      <c r="TQJ2" s="74"/>
      <c r="TQK2" s="74"/>
      <c r="TQL2" s="74"/>
      <c r="TQM2" s="74"/>
      <c r="TQN2" s="74"/>
      <c r="TQO2" s="74"/>
      <c r="TQP2" s="74"/>
      <c r="TQQ2" s="74"/>
      <c r="TQR2" s="74"/>
      <c r="TQS2" s="74"/>
      <c r="TQT2" s="74"/>
      <c r="TQU2" s="74"/>
      <c r="TQV2" s="74"/>
      <c r="TQW2" s="74"/>
      <c r="TQX2" s="74"/>
      <c r="TQY2" s="74"/>
      <c r="TQZ2" s="74"/>
      <c r="TRA2" s="74"/>
      <c r="TRB2" s="74"/>
      <c r="TRC2" s="74"/>
      <c r="TRD2" s="74"/>
      <c r="TRE2" s="74"/>
      <c r="TRF2" s="74"/>
      <c r="TRG2" s="74"/>
      <c r="TRH2" s="74"/>
      <c r="TRI2" s="74"/>
      <c r="TRJ2" s="74"/>
      <c r="TRK2" s="74"/>
      <c r="TRL2" s="74"/>
      <c r="TRM2" s="74"/>
      <c r="TRN2" s="74"/>
      <c r="TRO2" s="74"/>
      <c r="TRP2" s="74"/>
      <c r="TRQ2" s="74"/>
      <c r="TRR2" s="74"/>
      <c r="TRS2" s="74"/>
      <c r="TRT2" s="74"/>
      <c r="TRU2" s="74"/>
      <c r="TRV2" s="74"/>
      <c r="TRW2" s="74"/>
      <c r="TRX2" s="74"/>
      <c r="TRY2" s="74"/>
      <c r="TRZ2" s="74"/>
      <c r="TSA2" s="74"/>
      <c r="TSB2" s="74"/>
      <c r="TSC2" s="74"/>
      <c r="TSD2" s="74"/>
      <c r="TSE2" s="74"/>
      <c r="TSF2" s="74"/>
      <c r="TSG2" s="74"/>
      <c r="TSH2" s="74"/>
      <c r="TSI2" s="74"/>
      <c r="TSJ2" s="74"/>
      <c r="TSK2" s="74"/>
      <c r="TSL2" s="74"/>
      <c r="TSM2" s="74"/>
      <c r="TSN2" s="74"/>
      <c r="TSO2" s="74"/>
      <c r="TSP2" s="74"/>
      <c r="TSQ2" s="74"/>
      <c r="TSR2" s="74"/>
      <c r="TSS2" s="74"/>
      <c r="TST2" s="74"/>
      <c r="TSU2" s="74"/>
      <c r="TSV2" s="74"/>
      <c r="TSW2" s="74"/>
      <c r="TSX2" s="74"/>
      <c r="TSY2" s="74"/>
      <c r="TSZ2" s="74"/>
      <c r="TTA2" s="74"/>
      <c r="TTB2" s="74"/>
      <c r="TTC2" s="74"/>
      <c r="TTD2" s="74"/>
      <c r="TTE2" s="74"/>
      <c r="TTF2" s="74"/>
      <c r="TTG2" s="74"/>
      <c r="TTH2" s="74"/>
      <c r="TTI2" s="74"/>
      <c r="TTJ2" s="74"/>
      <c r="TTK2" s="74"/>
      <c r="TTL2" s="74"/>
      <c r="TTM2" s="74"/>
      <c r="TTN2" s="74"/>
      <c r="TTO2" s="74"/>
      <c r="TTP2" s="74"/>
      <c r="TTQ2" s="74"/>
      <c r="TTR2" s="74"/>
      <c r="TTS2" s="74"/>
      <c r="TTT2" s="74"/>
      <c r="TTU2" s="74"/>
      <c r="TTV2" s="74"/>
      <c r="TTW2" s="74"/>
      <c r="TTX2" s="74"/>
      <c r="TTY2" s="74"/>
      <c r="TTZ2" s="74"/>
      <c r="TUA2" s="74"/>
      <c r="TUB2" s="74"/>
      <c r="TUC2" s="74"/>
      <c r="TUD2" s="74"/>
      <c r="TUE2" s="74"/>
      <c r="TUF2" s="74"/>
      <c r="TUG2" s="74"/>
      <c r="TUH2" s="74"/>
      <c r="TUI2" s="74"/>
      <c r="TUJ2" s="74"/>
      <c r="TUK2" s="74"/>
      <c r="TUL2" s="74"/>
      <c r="TUM2" s="74"/>
      <c r="TUN2" s="74"/>
      <c r="TUO2" s="74"/>
      <c r="TUP2" s="74"/>
      <c r="TUQ2" s="74"/>
      <c r="TUR2" s="74"/>
      <c r="TUS2" s="74"/>
      <c r="TUT2" s="74"/>
      <c r="TUU2" s="74"/>
      <c r="TUV2" s="74"/>
      <c r="TUW2" s="74"/>
      <c r="TUX2" s="74"/>
      <c r="TUY2" s="74"/>
      <c r="TUZ2" s="74"/>
      <c r="TVA2" s="74"/>
      <c r="TVB2" s="74"/>
      <c r="TVC2" s="74"/>
      <c r="TVD2" s="74"/>
      <c r="TVE2" s="74"/>
      <c r="TVF2" s="74"/>
      <c r="TVG2" s="74"/>
      <c r="TVH2" s="74"/>
      <c r="TVI2" s="74"/>
      <c r="TVJ2" s="74"/>
      <c r="TVK2" s="74"/>
      <c r="TVL2" s="74"/>
      <c r="TVM2" s="74"/>
      <c r="TVN2" s="74"/>
      <c r="TVO2" s="74"/>
      <c r="TVP2" s="74"/>
      <c r="TVQ2" s="74"/>
      <c r="TVR2" s="74"/>
      <c r="TVS2" s="74"/>
      <c r="TVT2" s="74"/>
      <c r="TVU2" s="74"/>
      <c r="TVV2" s="74"/>
      <c r="TVW2" s="74"/>
      <c r="TVX2" s="74"/>
      <c r="TVY2" s="74"/>
      <c r="TVZ2" s="74"/>
      <c r="TWA2" s="74"/>
      <c r="TWB2" s="74"/>
      <c r="TWC2" s="74"/>
      <c r="TWD2" s="74"/>
      <c r="TWE2" s="74"/>
      <c r="TWF2" s="74"/>
      <c r="TWG2" s="74"/>
      <c r="TWH2" s="74"/>
      <c r="TWI2" s="74"/>
      <c r="TWJ2" s="74"/>
      <c r="TWK2" s="74"/>
      <c r="TWL2" s="74"/>
      <c r="TWM2" s="74"/>
      <c r="TWN2" s="74"/>
      <c r="TWO2" s="74"/>
      <c r="TWP2" s="74"/>
      <c r="TWQ2" s="74"/>
      <c r="TWR2" s="74"/>
      <c r="TWS2" s="74"/>
      <c r="TWT2" s="74"/>
      <c r="TWU2" s="74"/>
      <c r="TWV2" s="74"/>
      <c r="TWW2" s="74"/>
      <c r="TWX2" s="74"/>
      <c r="TWY2" s="74"/>
      <c r="TWZ2" s="74"/>
      <c r="TXA2" s="74"/>
      <c r="TXB2" s="74"/>
      <c r="TXC2" s="74"/>
      <c r="TXD2" s="74"/>
      <c r="TXE2" s="74"/>
      <c r="TXF2" s="74"/>
      <c r="TXG2" s="74"/>
      <c r="TXH2" s="74"/>
      <c r="TXI2" s="74"/>
      <c r="TXJ2" s="74"/>
      <c r="TXK2" s="74"/>
      <c r="TXL2" s="74"/>
      <c r="TXM2" s="74"/>
      <c r="TXN2" s="74"/>
      <c r="TXO2" s="74"/>
      <c r="TXP2" s="74"/>
      <c r="TXQ2" s="74"/>
      <c r="TXR2" s="74"/>
      <c r="TXS2" s="74"/>
      <c r="TXT2" s="74"/>
      <c r="TXU2" s="74"/>
      <c r="TXV2" s="74"/>
      <c r="TXW2" s="74"/>
      <c r="TXX2" s="74"/>
      <c r="TXY2" s="74"/>
      <c r="TXZ2" s="74"/>
      <c r="TYA2" s="74"/>
      <c r="TYB2" s="74"/>
      <c r="TYC2" s="74"/>
      <c r="TYD2" s="74"/>
      <c r="TYE2" s="74"/>
      <c r="TYF2" s="74"/>
      <c r="TYG2" s="74"/>
      <c r="TYH2" s="74"/>
      <c r="TYI2" s="74"/>
      <c r="TYJ2" s="74"/>
      <c r="TYK2" s="74"/>
      <c r="TYL2" s="74"/>
      <c r="TYM2" s="74"/>
      <c r="TYN2" s="74"/>
      <c r="TYO2" s="74"/>
      <c r="TYP2" s="74"/>
      <c r="TYQ2" s="74"/>
      <c r="TYR2" s="74"/>
      <c r="TYS2" s="74"/>
      <c r="TYT2" s="74"/>
      <c r="TYU2" s="74"/>
      <c r="TYV2" s="74"/>
      <c r="TYW2" s="74"/>
      <c r="TYX2" s="74"/>
      <c r="TYY2" s="74"/>
      <c r="TYZ2" s="74"/>
      <c r="TZA2" s="74"/>
      <c r="TZB2" s="74"/>
      <c r="TZC2" s="74"/>
      <c r="TZD2" s="74"/>
      <c r="TZE2" s="74"/>
      <c r="TZF2" s="74"/>
      <c r="TZG2" s="74"/>
      <c r="TZH2" s="74"/>
      <c r="TZI2" s="74"/>
      <c r="TZJ2" s="74"/>
      <c r="TZK2" s="74"/>
      <c r="TZL2" s="74"/>
      <c r="TZM2" s="74"/>
      <c r="TZN2" s="74"/>
      <c r="TZO2" s="74"/>
      <c r="TZP2" s="74"/>
      <c r="TZQ2" s="74"/>
      <c r="TZR2" s="74"/>
      <c r="TZS2" s="74"/>
      <c r="TZT2" s="74"/>
      <c r="TZU2" s="74"/>
      <c r="TZV2" s="74"/>
      <c r="TZW2" s="74"/>
      <c r="TZX2" s="74"/>
      <c r="TZY2" s="74"/>
      <c r="TZZ2" s="74"/>
      <c r="UAA2" s="74"/>
      <c r="UAB2" s="74"/>
      <c r="UAC2" s="74"/>
      <c r="UAD2" s="74"/>
      <c r="UAE2" s="74"/>
      <c r="UAF2" s="74"/>
      <c r="UAG2" s="74"/>
      <c r="UAH2" s="74"/>
      <c r="UAI2" s="74"/>
      <c r="UAJ2" s="74"/>
      <c r="UAK2" s="74"/>
      <c r="UAL2" s="74"/>
      <c r="UAM2" s="74"/>
      <c r="UAN2" s="74"/>
      <c r="UAO2" s="74"/>
      <c r="UAP2" s="74"/>
      <c r="UAQ2" s="74"/>
      <c r="UAR2" s="74"/>
      <c r="UAS2" s="74"/>
      <c r="UAT2" s="74"/>
      <c r="UAU2" s="74"/>
      <c r="UAV2" s="74"/>
      <c r="UAW2" s="74"/>
      <c r="UAX2" s="74"/>
      <c r="UAY2" s="74"/>
      <c r="UAZ2" s="74"/>
      <c r="UBA2" s="74"/>
      <c r="UBB2" s="74"/>
      <c r="UBC2" s="74"/>
      <c r="UBD2" s="74"/>
      <c r="UBE2" s="74"/>
      <c r="UBF2" s="74"/>
      <c r="UBG2" s="74"/>
      <c r="UBH2" s="74"/>
      <c r="UBI2" s="74"/>
      <c r="UBJ2" s="74"/>
      <c r="UBK2" s="74"/>
      <c r="UBL2" s="74"/>
      <c r="UBM2" s="74"/>
      <c r="UBN2" s="74"/>
      <c r="UBO2" s="74"/>
      <c r="UBP2" s="74"/>
      <c r="UBQ2" s="74"/>
      <c r="UBR2" s="74"/>
      <c r="UBS2" s="74"/>
      <c r="UBT2" s="74"/>
      <c r="UBU2" s="74"/>
      <c r="UBV2" s="74"/>
      <c r="UBW2" s="74"/>
      <c r="UBX2" s="74"/>
      <c r="UBY2" s="74"/>
      <c r="UBZ2" s="74"/>
      <c r="UCA2" s="74"/>
      <c r="UCB2" s="74"/>
      <c r="UCC2" s="74"/>
      <c r="UCD2" s="74"/>
      <c r="UCE2" s="74"/>
      <c r="UCF2" s="74"/>
      <c r="UCG2" s="74"/>
      <c r="UCH2" s="74"/>
      <c r="UCI2" s="74"/>
      <c r="UCJ2" s="74"/>
      <c r="UCK2" s="74"/>
      <c r="UCL2" s="74"/>
      <c r="UCM2" s="74"/>
      <c r="UCN2" s="74"/>
      <c r="UCO2" s="74"/>
      <c r="UCP2" s="74"/>
      <c r="UCQ2" s="74"/>
      <c r="UCR2" s="74"/>
      <c r="UCS2" s="74"/>
      <c r="UCT2" s="74"/>
      <c r="UCU2" s="74"/>
      <c r="UCV2" s="74"/>
      <c r="UCW2" s="74"/>
      <c r="UCX2" s="74"/>
      <c r="UCY2" s="74"/>
      <c r="UCZ2" s="74"/>
      <c r="UDA2" s="74"/>
      <c r="UDB2" s="74"/>
      <c r="UDC2" s="74"/>
      <c r="UDD2" s="74"/>
      <c r="UDE2" s="74"/>
      <c r="UDF2" s="74"/>
      <c r="UDG2" s="74"/>
      <c r="UDH2" s="74"/>
      <c r="UDI2" s="74"/>
      <c r="UDJ2" s="74"/>
      <c r="UDK2" s="74"/>
      <c r="UDL2" s="74"/>
      <c r="UDM2" s="74"/>
      <c r="UDN2" s="74"/>
      <c r="UDO2" s="74"/>
      <c r="UDP2" s="74"/>
      <c r="UDQ2" s="74"/>
      <c r="UDR2" s="74"/>
      <c r="UDS2" s="74"/>
      <c r="UDT2" s="74"/>
      <c r="UDU2" s="74"/>
      <c r="UDV2" s="74"/>
      <c r="UDW2" s="74"/>
      <c r="UDX2" s="74"/>
      <c r="UDY2" s="74"/>
      <c r="UDZ2" s="74"/>
      <c r="UEA2" s="74"/>
      <c r="UEB2" s="74"/>
      <c r="UEC2" s="74"/>
      <c r="UED2" s="74"/>
      <c r="UEE2" s="74"/>
      <c r="UEF2" s="74"/>
      <c r="UEG2" s="74"/>
      <c r="UEH2" s="74"/>
      <c r="UEI2" s="74"/>
      <c r="UEJ2" s="74"/>
      <c r="UEK2" s="74"/>
      <c r="UEL2" s="74"/>
      <c r="UEM2" s="74"/>
      <c r="UEN2" s="74"/>
      <c r="UEO2" s="74"/>
      <c r="UEP2" s="74"/>
      <c r="UEQ2" s="74"/>
      <c r="UER2" s="74"/>
      <c r="UES2" s="74"/>
      <c r="UET2" s="74"/>
      <c r="UEU2" s="74"/>
      <c r="UEV2" s="74"/>
      <c r="UEW2" s="74"/>
      <c r="UEX2" s="74"/>
      <c r="UEY2" s="74"/>
      <c r="UEZ2" s="74"/>
      <c r="UFA2" s="74"/>
      <c r="UFB2" s="74"/>
      <c r="UFC2" s="74"/>
      <c r="UFD2" s="74"/>
      <c r="UFE2" s="74"/>
      <c r="UFF2" s="74"/>
      <c r="UFG2" s="74"/>
      <c r="UFH2" s="74"/>
      <c r="UFI2" s="74"/>
      <c r="UFJ2" s="74"/>
      <c r="UFK2" s="74"/>
      <c r="UFL2" s="74"/>
      <c r="UFM2" s="74"/>
      <c r="UFN2" s="74"/>
      <c r="UFO2" s="74"/>
      <c r="UFP2" s="74"/>
      <c r="UFQ2" s="74"/>
      <c r="UFR2" s="74"/>
      <c r="UFS2" s="74"/>
      <c r="UFT2" s="74"/>
      <c r="UFU2" s="74"/>
      <c r="UFV2" s="74"/>
      <c r="UFW2" s="74"/>
      <c r="UFX2" s="74"/>
      <c r="UFY2" s="74"/>
      <c r="UFZ2" s="74"/>
      <c r="UGA2" s="74"/>
      <c r="UGB2" s="74"/>
      <c r="UGC2" s="74"/>
      <c r="UGD2" s="74"/>
      <c r="UGE2" s="74"/>
      <c r="UGF2" s="74"/>
      <c r="UGG2" s="74"/>
      <c r="UGH2" s="74"/>
      <c r="UGI2" s="74"/>
      <c r="UGJ2" s="74"/>
      <c r="UGK2" s="74"/>
      <c r="UGL2" s="74"/>
      <c r="UGM2" s="74"/>
      <c r="UGN2" s="74"/>
      <c r="UGO2" s="74"/>
      <c r="UGP2" s="74"/>
      <c r="UGQ2" s="74"/>
      <c r="UGR2" s="74"/>
      <c r="UGS2" s="74"/>
      <c r="UGT2" s="74"/>
      <c r="UGU2" s="74"/>
      <c r="UGV2" s="74"/>
      <c r="UGW2" s="74"/>
      <c r="UGX2" s="74"/>
      <c r="UGY2" s="74"/>
      <c r="UGZ2" s="74"/>
      <c r="UHA2" s="74"/>
      <c r="UHB2" s="74"/>
      <c r="UHC2" s="74"/>
      <c r="UHD2" s="74"/>
      <c r="UHE2" s="74"/>
      <c r="UHF2" s="74"/>
      <c r="UHG2" s="74"/>
      <c r="UHH2" s="74"/>
      <c r="UHI2" s="74"/>
      <c r="UHJ2" s="74"/>
      <c r="UHK2" s="74"/>
      <c r="UHL2" s="74"/>
      <c r="UHM2" s="74"/>
      <c r="UHN2" s="74"/>
      <c r="UHO2" s="74"/>
      <c r="UHP2" s="74"/>
      <c r="UHQ2" s="74"/>
      <c r="UHR2" s="74"/>
      <c r="UHS2" s="74"/>
      <c r="UHT2" s="74"/>
      <c r="UHU2" s="74"/>
      <c r="UHV2" s="74"/>
      <c r="UHW2" s="74"/>
      <c r="UHX2" s="74"/>
      <c r="UHY2" s="74"/>
      <c r="UHZ2" s="74"/>
      <c r="UIA2" s="74"/>
      <c r="UIB2" s="74"/>
      <c r="UIC2" s="74"/>
      <c r="UID2" s="74"/>
      <c r="UIE2" s="74"/>
      <c r="UIF2" s="74"/>
      <c r="UIG2" s="74"/>
      <c r="UIH2" s="74"/>
      <c r="UII2" s="74"/>
      <c r="UIJ2" s="74"/>
      <c r="UIK2" s="74"/>
      <c r="UIL2" s="74"/>
      <c r="UIM2" s="74"/>
      <c r="UIN2" s="74"/>
      <c r="UIO2" s="74"/>
      <c r="UIP2" s="74"/>
      <c r="UIQ2" s="74"/>
      <c r="UIR2" s="74"/>
      <c r="UIS2" s="74"/>
      <c r="UIT2" s="74"/>
      <c r="UIU2" s="74"/>
      <c r="UIV2" s="74"/>
      <c r="UIW2" s="74"/>
      <c r="UIX2" s="74"/>
      <c r="UIY2" s="74"/>
      <c r="UIZ2" s="74"/>
      <c r="UJA2" s="74"/>
      <c r="UJB2" s="74"/>
      <c r="UJC2" s="74"/>
      <c r="UJD2" s="74"/>
      <c r="UJE2" s="74"/>
      <c r="UJF2" s="74"/>
      <c r="UJG2" s="74"/>
      <c r="UJH2" s="74"/>
      <c r="UJI2" s="74"/>
      <c r="UJJ2" s="74"/>
      <c r="UJK2" s="74"/>
      <c r="UJL2" s="74"/>
      <c r="UJM2" s="74"/>
      <c r="UJN2" s="74"/>
      <c r="UJO2" s="74"/>
      <c r="UJP2" s="74"/>
      <c r="UJQ2" s="74"/>
      <c r="UJR2" s="74"/>
      <c r="UJS2" s="74"/>
      <c r="UJT2" s="74"/>
      <c r="UJU2" s="74"/>
      <c r="UJV2" s="74"/>
      <c r="UJW2" s="74"/>
      <c r="UJX2" s="74"/>
      <c r="UJY2" s="74"/>
      <c r="UJZ2" s="74"/>
      <c r="UKA2" s="74"/>
      <c r="UKB2" s="74"/>
      <c r="UKC2" s="74"/>
      <c r="UKD2" s="74"/>
      <c r="UKE2" s="74"/>
      <c r="UKF2" s="74"/>
      <c r="UKG2" s="74"/>
      <c r="UKH2" s="74"/>
      <c r="UKI2" s="74"/>
      <c r="UKJ2" s="74"/>
      <c r="UKK2" s="74"/>
      <c r="UKL2" s="74"/>
      <c r="UKM2" s="74"/>
      <c r="UKN2" s="74"/>
      <c r="UKO2" s="74"/>
      <c r="UKP2" s="74"/>
      <c r="UKQ2" s="74"/>
      <c r="UKR2" s="74"/>
      <c r="UKS2" s="74"/>
      <c r="UKT2" s="74"/>
      <c r="UKU2" s="74"/>
      <c r="UKV2" s="74"/>
      <c r="UKW2" s="74"/>
      <c r="UKX2" s="74"/>
      <c r="UKY2" s="74"/>
      <c r="UKZ2" s="74"/>
      <c r="ULA2" s="74"/>
      <c r="ULB2" s="74"/>
      <c r="ULC2" s="74"/>
      <c r="ULD2" s="74"/>
      <c r="ULE2" s="74"/>
      <c r="ULF2" s="74"/>
      <c r="ULG2" s="74"/>
      <c r="ULH2" s="74"/>
      <c r="ULI2" s="74"/>
      <c r="ULJ2" s="74"/>
      <c r="ULK2" s="74"/>
      <c r="ULL2" s="74"/>
      <c r="ULM2" s="74"/>
      <c r="ULN2" s="74"/>
      <c r="ULO2" s="74"/>
      <c r="ULP2" s="74"/>
      <c r="ULQ2" s="74"/>
      <c r="ULR2" s="74"/>
      <c r="ULS2" s="74"/>
      <c r="ULT2" s="74"/>
      <c r="ULU2" s="74"/>
      <c r="ULV2" s="74"/>
      <c r="ULW2" s="74"/>
      <c r="ULX2" s="74"/>
      <c r="ULY2" s="74"/>
      <c r="ULZ2" s="74"/>
      <c r="UMA2" s="74"/>
      <c r="UMB2" s="74"/>
      <c r="UMC2" s="74"/>
      <c r="UMD2" s="74"/>
      <c r="UME2" s="74"/>
      <c r="UMF2" s="74"/>
      <c r="UMG2" s="74"/>
      <c r="UMH2" s="74"/>
      <c r="UMI2" s="74"/>
      <c r="UMJ2" s="74"/>
      <c r="UMK2" s="74"/>
      <c r="UML2" s="74"/>
      <c r="UMM2" s="74"/>
      <c r="UMN2" s="74"/>
      <c r="UMO2" s="74"/>
      <c r="UMP2" s="74"/>
      <c r="UMQ2" s="74"/>
      <c r="UMR2" s="74"/>
      <c r="UMS2" s="74"/>
      <c r="UMT2" s="74"/>
      <c r="UMU2" s="74"/>
      <c r="UMV2" s="74"/>
      <c r="UMW2" s="74"/>
      <c r="UMX2" s="74"/>
      <c r="UMY2" s="74"/>
      <c r="UMZ2" s="74"/>
      <c r="UNA2" s="74"/>
      <c r="UNB2" s="74"/>
      <c r="UNC2" s="74"/>
      <c r="UND2" s="74"/>
      <c r="UNE2" s="74"/>
      <c r="UNF2" s="74"/>
      <c r="UNG2" s="74"/>
      <c r="UNH2" s="74"/>
      <c r="UNI2" s="74"/>
      <c r="UNJ2" s="74"/>
      <c r="UNK2" s="74"/>
      <c r="UNL2" s="74"/>
      <c r="UNM2" s="74"/>
      <c r="UNN2" s="74"/>
      <c r="UNO2" s="74"/>
      <c r="UNP2" s="74"/>
      <c r="UNQ2" s="74"/>
      <c r="UNR2" s="74"/>
      <c r="UNS2" s="74"/>
      <c r="UNT2" s="74"/>
      <c r="UNU2" s="74"/>
      <c r="UNV2" s="74"/>
      <c r="UNW2" s="74"/>
      <c r="UNX2" s="74"/>
      <c r="UNY2" s="74"/>
      <c r="UNZ2" s="74"/>
      <c r="UOA2" s="74"/>
      <c r="UOB2" s="74"/>
      <c r="UOC2" s="74"/>
      <c r="UOD2" s="74"/>
      <c r="UOE2" s="74"/>
      <c r="UOF2" s="74"/>
      <c r="UOG2" s="74"/>
      <c r="UOH2" s="74"/>
      <c r="UOI2" s="74"/>
      <c r="UOJ2" s="74"/>
      <c r="UOK2" s="74"/>
      <c r="UOL2" s="74"/>
      <c r="UOM2" s="74"/>
      <c r="UON2" s="74"/>
      <c r="UOO2" s="74"/>
      <c r="UOP2" s="74"/>
      <c r="UOQ2" s="74"/>
      <c r="UOR2" s="74"/>
      <c r="UOS2" s="74"/>
      <c r="UOT2" s="74"/>
      <c r="UOU2" s="74"/>
      <c r="UOV2" s="74"/>
      <c r="UOW2" s="74"/>
      <c r="UOX2" s="74"/>
      <c r="UOY2" s="74"/>
      <c r="UOZ2" s="74"/>
      <c r="UPA2" s="74"/>
      <c r="UPB2" s="74"/>
      <c r="UPC2" s="74"/>
      <c r="UPD2" s="74"/>
      <c r="UPE2" s="74"/>
      <c r="UPF2" s="74"/>
      <c r="UPG2" s="74"/>
      <c r="UPH2" s="74"/>
      <c r="UPI2" s="74"/>
      <c r="UPJ2" s="74"/>
      <c r="UPK2" s="74"/>
      <c r="UPL2" s="74"/>
      <c r="UPM2" s="74"/>
      <c r="UPN2" s="74"/>
      <c r="UPO2" s="74"/>
      <c r="UPP2" s="74"/>
      <c r="UPQ2" s="74"/>
      <c r="UPR2" s="74"/>
      <c r="UPS2" s="74"/>
      <c r="UPT2" s="74"/>
      <c r="UPU2" s="74"/>
      <c r="UPV2" s="74"/>
      <c r="UPW2" s="74"/>
      <c r="UPX2" s="74"/>
      <c r="UPY2" s="74"/>
      <c r="UPZ2" s="74"/>
      <c r="UQA2" s="74"/>
      <c r="UQB2" s="74"/>
      <c r="UQC2" s="74"/>
      <c r="UQD2" s="74"/>
      <c r="UQE2" s="74"/>
      <c r="UQF2" s="74"/>
      <c r="UQG2" s="74"/>
      <c r="UQH2" s="74"/>
      <c r="UQI2" s="74"/>
      <c r="UQJ2" s="74"/>
      <c r="UQK2" s="74"/>
      <c r="UQL2" s="74"/>
      <c r="UQM2" s="74"/>
      <c r="UQN2" s="74"/>
      <c r="UQO2" s="74"/>
      <c r="UQP2" s="74"/>
      <c r="UQQ2" s="74"/>
      <c r="UQR2" s="74"/>
      <c r="UQS2" s="74"/>
      <c r="UQT2" s="74"/>
      <c r="UQU2" s="74"/>
      <c r="UQV2" s="74"/>
      <c r="UQW2" s="74"/>
      <c r="UQX2" s="74"/>
      <c r="UQY2" s="74"/>
      <c r="UQZ2" s="74"/>
      <c r="URA2" s="74"/>
      <c r="URB2" s="74"/>
      <c r="URC2" s="74"/>
      <c r="URD2" s="74"/>
      <c r="URE2" s="74"/>
      <c r="URF2" s="74"/>
      <c r="URG2" s="74"/>
      <c r="URH2" s="74"/>
      <c r="URI2" s="74"/>
      <c r="URJ2" s="74"/>
      <c r="URK2" s="74"/>
      <c r="URL2" s="74"/>
      <c r="URM2" s="74"/>
      <c r="URN2" s="74"/>
      <c r="URO2" s="74"/>
      <c r="URP2" s="74"/>
      <c r="URQ2" s="74"/>
      <c r="URR2" s="74"/>
      <c r="URS2" s="74"/>
      <c r="URT2" s="74"/>
      <c r="URU2" s="74"/>
      <c r="URV2" s="74"/>
      <c r="URW2" s="74"/>
      <c r="URX2" s="74"/>
      <c r="URY2" s="74"/>
      <c r="URZ2" s="74"/>
      <c r="USA2" s="74"/>
      <c r="USB2" s="74"/>
      <c r="USC2" s="74"/>
      <c r="USD2" s="74"/>
      <c r="USE2" s="74"/>
      <c r="USF2" s="74"/>
      <c r="USG2" s="74"/>
      <c r="USH2" s="74"/>
      <c r="USI2" s="74"/>
      <c r="USJ2" s="74"/>
      <c r="USK2" s="74"/>
      <c r="USL2" s="74"/>
      <c r="USM2" s="74"/>
      <c r="USN2" s="74"/>
      <c r="USO2" s="74"/>
      <c r="USP2" s="74"/>
      <c r="USQ2" s="74"/>
      <c r="USR2" s="74"/>
      <c r="USS2" s="74"/>
      <c r="UST2" s="74"/>
      <c r="USU2" s="74"/>
      <c r="USV2" s="74"/>
      <c r="USW2" s="74"/>
      <c r="USX2" s="74"/>
      <c r="USY2" s="74"/>
      <c r="USZ2" s="74"/>
      <c r="UTA2" s="74"/>
      <c r="UTB2" s="74"/>
      <c r="UTC2" s="74"/>
      <c r="UTD2" s="74"/>
      <c r="UTE2" s="74"/>
      <c r="UTF2" s="74"/>
      <c r="UTG2" s="74"/>
      <c r="UTH2" s="74"/>
      <c r="UTI2" s="74"/>
      <c r="UTJ2" s="74"/>
      <c r="UTK2" s="74"/>
      <c r="UTL2" s="74"/>
      <c r="UTM2" s="74"/>
      <c r="UTN2" s="74"/>
      <c r="UTO2" s="74"/>
      <c r="UTP2" s="74"/>
      <c r="UTQ2" s="74"/>
      <c r="UTR2" s="74"/>
      <c r="UTS2" s="74"/>
      <c r="UTT2" s="74"/>
      <c r="UTU2" s="74"/>
      <c r="UTV2" s="74"/>
      <c r="UTW2" s="74"/>
      <c r="UTX2" s="74"/>
      <c r="UTY2" s="74"/>
      <c r="UTZ2" s="74"/>
      <c r="UUA2" s="74"/>
      <c r="UUB2" s="74"/>
      <c r="UUC2" s="74"/>
      <c r="UUD2" s="74"/>
      <c r="UUE2" s="74"/>
      <c r="UUF2" s="74"/>
      <c r="UUG2" s="74"/>
      <c r="UUH2" s="74"/>
      <c r="UUI2" s="74"/>
      <c r="UUJ2" s="74"/>
      <c r="UUK2" s="74"/>
      <c r="UUL2" s="74"/>
      <c r="UUM2" s="74"/>
      <c r="UUN2" s="74"/>
      <c r="UUO2" s="74"/>
      <c r="UUP2" s="74"/>
      <c r="UUQ2" s="74"/>
      <c r="UUR2" s="74"/>
      <c r="UUS2" s="74"/>
      <c r="UUT2" s="74"/>
      <c r="UUU2" s="74"/>
      <c r="UUV2" s="74"/>
      <c r="UUW2" s="74"/>
      <c r="UUX2" s="74"/>
      <c r="UUY2" s="74"/>
      <c r="UUZ2" s="74"/>
      <c r="UVA2" s="74"/>
      <c r="UVB2" s="74"/>
      <c r="UVC2" s="74"/>
      <c r="UVD2" s="74"/>
      <c r="UVE2" s="74"/>
      <c r="UVF2" s="74"/>
      <c r="UVG2" s="74"/>
      <c r="UVH2" s="74"/>
      <c r="UVI2" s="74"/>
      <c r="UVJ2" s="74"/>
      <c r="UVK2" s="74"/>
      <c r="UVL2" s="74"/>
      <c r="UVM2" s="74"/>
      <c r="UVN2" s="74"/>
      <c r="UVO2" s="74"/>
      <c r="UVP2" s="74"/>
      <c r="UVQ2" s="74"/>
      <c r="UVR2" s="74"/>
      <c r="UVS2" s="74"/>
      <c r="UVT2" s="74"/>
      <c r="UVU2" s="74"/>
      <c r="UVV2" s="74"/>
      <c r="UVW2" s="74"/>
      <c r="UVX2" s="74"/>
      <c r="UVY2" s="74"/>
      <c r="UVZ2" s="74"/>
      <c r="UWA2" s="74"/>
      <c r="UWB2" s="74"/>
      <c r="UWC2" s="74"/>
      <c r="UWD2" s="74"/>
      <c r="UWE2" s="74"/>
      <c r="UWF2" s="74"/>
      <c r="UWG2" s="74"/>
      <c r="UWH2" s="74"/>
      <c r="UWI2" s="74"/>
      <c r="UWJ2" s="74"/>
      <c r="UWK2" s="74"/>
      <c r="UWL2" s="74"/>
      <c r="UWM2" s="74"/>
      <c r="UWN2" s="74"/>
      <c r="UWO2" s="74"/>
      <c r="UWP2" s="74"/>
      <c r="UWQ2" s="74"/>
      <c r="UWR2" s="74"/>
      <c r="UWS2" s="74"/>
      <c r="UWT2" s="74"/>
      <c r="UWU2" s="74"/>
      <c r="UWV2" s="74"/>
      <c r="UWW2" s="74"/>
      <c r="UWX2" s="74"/>
      <c r="UWY2" s="74"/>
      <c r="UWZ2" s="74"/>
      <c r="UXA2" s="74"/>
      <c r="UXB2" s="74"/>
      <c r="UXC2" s="74"/>
      <c r="UXD2" s="74"/>
      <c r="UXE2" s="74"/>
      <c r="UXF2" s="74"/>
      <c r="UXG2" s="74"/>
      <c r="UXH2" s="74"/>
      <c r="UXI2" s="74"/>
      <c r="UXJ2" s="74"/>
      <c r="UXK2" s="74"/>
      <c r="UXL2" s="74"/>
      <c r="UXM2" s="74"/>
      <c r="UXN2" s="74"/>
      <c r="UXO2" s="74"/>
      <c r="UXP2" s="74"/>
      <c r="UXQ2" s="74"/>
      <c r="UXR2" s="74"/>
      <c r="UXS2" s="74"/>
      <c r="UXT2" s="74"/>
      <c r="UXU2" s="74"/>
      <c r="UXV2" s="74"/>
      <c r="UXW2" s="74"/>
      <c r="UXX2" s="74"/>
      <c r="UXY2" s="74"/>
      <c r="UXZ2" s="74"/>
      <c r="UYA2" s="74"/>
      <c r="UYB2" s="74"/>
      <c r="UYC2" s="74"/>
      <c r="UYD2" s="74"/>
      <c r="UYE2" s="74"/>
      <c r="UYF2" s="74"/>
      <c r="UYG2" s="74"/>
      <c r="UYH2" s="74"/>
      <c r="UYI2" s="74"/>
      <c r="UYJ2" s="74"/>
      <c r="UYK2" s="74"/>
      <c r="UYL2" s="74"/>
      <c r="UYM2" s="74"/>
      <c r="UYN2" s="74"/>
      <c r="UYO2" s="74"/>
      <c r="UYP2" s="74"/>
      <c r="UYQ2" s="74"/>
      <c r="UYR2" s="74"/>
      <c r="UYS2" s="74"/>
      <c r="UYT2" s="74"/>
      <c r="UYU2" s="74"/>
      <c r="UYV2" s="74"/>
      <c r="UYW2" s="74"/>
      <c r="UYX2" s="74"/>
      <c r="UYY2" s="74"/>
      <c r="UYZ2" s="74"/>
      <c r="UZA2" s="74"/>
      <c r="UZB2" s="74"/>
      <c r="UZC2" s="74"/>
      <c r="UZD2" s="74"/>
      <c r="UZE2" s="74"/>
      <c r="UZF2" s="74"/>
      <c r="UZG2" s="74"/>
      <c r="UZH2" s="74"/>
      <c r="UZI2" s="74"/>
      <c r="UZJ2" s="74"/>
      <c r="UZK2" s="74"/>
      <c r="UZL2" s="74"/>
      <c r="UZM2" s="74"/>
      <c r="UZN2" s="74"/>
      <c r="UZO2" s="74"/>
      <c r="UZP2" s="74"/>
      <c r="UZQ2" s="74"/>
      <c r="UZR2" s="74"/>
      <c r="UZS2" s="74"/>
      <c r="UZT2" s="74"/>
      <c r="UZU2" s="74"/>
      <c r="UZV2" s="74"/>
      <c r="UZW2" s="74"/>
      <c r="UZX2" s="74"/>
      <c r="UZY2" s="74"/>
      <c r="UZZ2" s="74"/>
      <c r="VAA2" s="74"/>
      <c r="VAB2" s="74"/>
      <c r="VAC2" s="74"/>
      <c r="VAD2" s="74"/>
      <c r="VAE2" s="74"/>
      <c r="VAF2" s="74"/>
      <c r="VAG2" s="74"/>
      <c r="VAH2" s="74"/>
      <c r="VAI2" s="74"/>
      <c r="VAJ2" s="74"/>
      <c r="VAK2" s="74"/>
      <c r="VAL2" s="74"/>
      <c r="VAM2" s="74"/>
      <c r="VAN2" s="74"/>
      <c r="VAO2" s="74"/>
      <c r="VAP2" s="74"/>
      <c r="VAQ2" s="74"/>
      <c r="VAR2" s="74"/>
      <c r="VAS2" s="74"/>
      <c r="VAT2" s="74"/>
      <c r="VAU2" s="74"/>
      <c r="VAV2" s="74"/>
      <c r="VAW2" s="74"/>
      <c r="VAX2" s="74"/>
      <c r="VAY2" s="74"/>
      <c r="VAZ2" s="74"/>
      <c r="VBA2" s="74"/>
      <c r="VBB2" s="74"/>
      <c r="VBC2" s="74"/>
      <c r="VBD2" s="74"/>
      <c r="VBE2" s="74"/>
      <c r="VBF2" s="74"/>
      <c r="VBG2" s="74"/>
      <c r="VBH2" s="74"/>
      <c r="VBI2" s="74"/>
      <c r="VBJ2" s="74"/>
      <c r="VBK2" s="74"/>
      <c r="VBL2" s="74"/>
      <c r="VBM2" s="74"/>
      <c r="VBN2" s="74"/>
      <c r="VBO2" s="74"/>
      <c r="VBP2" s="74"/>
      <c r="VBQ2" s="74"/>
      <c r="VBR2" s="74"/>
      <c r="VBS2" s="74"/>
      <c r="VBT2" s="74"/>
      <c r="VBU2" s="74"/>
      <c r="VBV2" s="74"/>
      <c r="VBW2" s="74"/>
      <c r="VBX2" s="74"/>
      <c r="VBY2" s="74"/>
      <c r="VBZ2" s="74"/>
      <c r="VCA2" s="74"/>
      <c r="VCB2" s="74"/>
      <c r="VCC2" s="74"/>
      <c r="VCD2" s="74"/>
      <c r="VCE2" s="74"/>
      <c r="VCF2" s="74"/>
      <c r="VCG2" s="74"/>
      <c r="VCH2" s="74"/>
      <c r="VCI2" s="74"/>
      <c r="VCJ2" s="74"/>
      <c r="VCK2" s="74"/>
      <c r="VCL2" s="74"/>
      <c r="VCM2" s="74"/>
      <c r="VCN2" s="74"/>
      <c r="VCO2" s="74"/>
      <c r="VCP2" s="74"/>
      <c r="VCQ2" s="74"/>
      <c r="VCR2" s="74"/>
      <c r="VCS2" s="74"/>
      <c r="VCT2" s="74"/>
      <c r="VCU2" s="74"/>
      <c r="VCV2" s="74"/>
      <c r="VCW2" s="74"/>
      <c r="VCX2" s="74"/>
      <c r="VCY2" s="74"/>
      <c r="VCZ2" s="74"/>
      <c r="VDA2" s="74"/>
      <c r="VDB2" s="74"/>
      <c r="VDC2" s="74"/>
      <c r="VDD2" s="74"/>
      <c r="VDE2" s="74"/>
      <c r="VDF2" s="74"/>
      <c r="VDG2" s="74"/>
      <c r="VDH2" s="74"/>
      <c r="VDI2" s="74"/>
      <c r="VDJ2" s="74"/>
      <c r="VDK2" s="74"/>
      <c r="VDL2" s="74"/>
      <c r="VDM2" s="74"/>
      <c r="VDN2" s="74"/>
      <c r="VDO2" s="74"/>
      <c r="VDP2" s="74"/>
      <c r="VDQ2" s="74"/>
      <c r="VDR2" s="74"/>
      <c r="VDS2" s="74"/>
      <c r="VDT2" s="74"/>
      <c r="VDU2" s="74"/>
      <c r="VDV2" s="74"/>
      <c r="VDW2" s="74"/>
      <c r="VDX2" s="74"/>
      <c r="VDY2" s="74"/>
      <c r="VDZ2" s="74"/>
      <c r="VEA2" s="74"/>
      <c r="VEB2" s="74"/>
      <c r="VEC2" s="74"/>
      <c r="VED2" s="74"/>
      <c r="VEE2" s="74"/>
      <c r="VEF2" s="74"/>
      <c r="VEG2" s="74"/>
      <c r="VEH2" s="74"/>
      <c r="VEI2" s="74"/>
      <c r="VEJ2" s="74"/>
      <c r="VEK2" s="74"/>
      <c r="VEL2" s="74"/>
      <c r="VEM2" s="74"/>
      <c r="VEN2" s="74"/>
      <c r="VEO2" s="74"/>
      <c r="VEP2" s="74"/>
      <c r="VEQ2" s="74"/>
      <c r="VER2" s="74"/>
      <c r="VES2" s="74"/>
      <c r="VET2" s="74"/>
      <c r="VEU2" s="74"/>
      <c r="VEV2" s="74"/>
      <c r="VEW2" s="74"/>
      <c r="VEX2" s="74"/>
      <c r="VEY2" s="74"/>
      <c r="VEZ2" s="74"/>
      <c r="VFA2" s="74"/>
      <c r="VFB2" s="74"/>
      <c r="VFC2" s="74"/>
      <c r="VFD2" s="74"/>
      <c r="VFE2" s="74"/>
      <c r="VFF2" s="74"/>
      <c r="VFG2" s="74"/>
      <c r="VFH2" s="74"/>
      <c r="VFI2" s="74"/>
      <c r="VFJ2" s="74"/>
      <c r="VFK2" s="74"/>
      <c r="VFL2" s="74"/>
      <c r="VFM2" s="74"/>
      <c r="VFN2" s="74"/>
      <c r="VFO2" s="74"/>
      <c r="VFP2" s="74"/>
      <c r="VFQ2" s="74"/>
      <c r="VFR2" s="74"/>
      <c r="VFS2" s="74"/>
      <c r="VFT2" s="74"/>
      <c r="VFU2" s="74"/>
      <c r="VFV2" s="74"/>
      <c r="VFW2" s="74"/>
      <c r="VFX2" s="74"/>
      <c r="VFY2" s="74"/>
      <c r="VFZ2" s="74"/>
      <c r="VGA2" s="74"/>
      <c r="VGB2" s="74"/>
      <c r="VGC2" s="74"/>
      <c r="VGD2" s="74"/>
      <c r="VGE2" s="74"/>
      <c r="VGF2" s="74"/>
      <c r="VGG2" s="74"/>
      <c r="VGH2" s="74"/>
      <c r="VGI2" s="74"/>
      <c r="VGJ2" s="74"/>
      <c r="VGK2" s="74"/>
      <c r="VGL2" s="74"/>
      <c r="VGM2" s="74"/>
      <c r="VGN2" s="74"/>
      <c r="VGO2" s="74"/>
      <c r="VGP2" s="74"/>
      <c r="VGQ2" s="74"/>
      <c r="VGR2" s="74"/>
      <c r="VGS2" s="74"/>
      <c r="VGT2" s="74"/>
      <c r="VGU2" s="74"/>
      <c r="VGV2" s="74"/>
      <c r="VGW2" s="74"/>
      <c r="VGX2" s="74"/>
      <c r="VGY2" s="74"/>
      <c r="VGZ2" s="74"/>
      <c r="VHA2" s="74"/>
      <c r="VHB2" s="74"/>
      <c r="VHC2" s="74"/>
      <c r="VHD2" s="74"/>
      <c r="VHE2" s="74"/>
      <c r="VHF2" s="74"/>
      <c r="VHG2" s="74"/>
      <c r="VHH2" s="74"/>
      <c r="VHI2" s="74"/>
      <c r="VHJ2" s="74"/>
      <c r="VHK2" s="74"/>
      <c r="VHL2" s="74"/>
      <c r="VHM2" s="74"/>
      <c r="VHN2" s="74"/>
      <c r="VHO2" s="74"/>
      <c r="VHP2" s="74"/>
      <c r="VHQ2" s="74"/>
      <c r="VHR2" s="74"/>
      <c r="VHS2" s="74"/>
      <c r="VHT2" s="74"/>
      <c r="VHU2" s="74"/>
      <c r="VHV2" s="74"/>
      <c r="VHW2" s="74"/>
      <c r="VHX2" s="74"/>
      <c r="VHY2" s="74"/>
      <c r="VHZ2" s="74"/>
      <c r="VIA2" s="74"/>
      <c r="VIB2" s="74"/>
      <c r="VIC2" s="74"/>
      <c r="VID2" s="74"/>
      <c r="VIE2" s="74"/>
      <c r="VIF2" s="74"/>
      <c r="VIG2" s="74"/>
      <c r="VIH2" s="74"/>
      <c r="VII2" s="74"/>
      <c r="VIJ2" s="74"/>
      <c r="VIK2" s="74"/>
      <c r="VIL2" s="74"/>
      <c r="VIM2" s="74"/>
      <c r="VIN2" s="74"/>
      <c r="VIO2" s="74"/>
      <c r="VIP2" s="74"/>
      <c r="VIQ2" s="74"/>
      <c r="VIR2" s="74"/>
      <c r="VIS2" s="74"/>
      <c r="VIT2" s="74"/>
      <c r="VIU2" s="74"/>
      <c r="VIV2" s="74"/>
      <c r="VIW2" s="74"/>
      <c r="VIX2" s="74"/>
      <c r="VIY2" s="74"/>
      <c r="VIZ2" s="74"/>
      <c r="VJA2" s="74"/>
      <c r="VJB2" s="74"/>
      <c r="VJC2" s="74"/>
      <c r="VJD2" s="74"/>
      <c r="VJE2" s="74"/>
      <c r="VJF2" s="74"/>
      <c r="VJG2" s="74"/>
      <c r="VJH2" s="74"/>
      <c r="VJI2" s="74"/>
      <c r="VJJ2" s="74"/>
      <c r="VJK2" s="74"/>
      <c r="VJL2" s="74"/>
      <c r="VJM2" s="74"/>
      <c r="VJN2" s="74"/>
      <c r="VJO2" s="74"/>
      <c r="VJP2" s="74"/>
      <c r="VJQ2" s="74"/>
      <c r="VJR2" s="74"/>
      <c r="VJS2" s="74"/>
      <c r="VJT2" s="74"/>
      <c r="VJU2" s="74"/>
      <c r="VJV2" s="74"/>
      <c r="VJW2" s="74"/>
      <c r="VJX2" s="74"/>
      <c r="VJY2" s="74"/>
      <c r="VJZ2" s="74"/>
      <c r="VKA2" s="74"/>
      <c r="VKB2" s="74"/>
      <c r="VKC2" s="74"/>
      <c r="VKD2" s="74"/>
      <c r="VKE2" s="74"/>
      <c r="VKF2" s="74"/>
      <c r="VKG2" s="74"/>
      <c r="VKH2" s="74"/>
      <c r="VKI2" s="74"/>
      <c r="VKJ2" s="74"/>
      <c r="VKK2" s="74"/>
      <c r="VKL2" s="74"/>
      <c r="VKM2" s="74"/>
      <c r="VKN2" s="74"/>
      <c r="VKO2" s="74"/>
      <c r="VKP2" s="74"/>
      <c r="VKQ2" s="74"/>
      <c r="VKR2" s="74"/>
      <c r="VKS2" s="74"/>
      <c r="VKT2" s="74"/>
      <c r="VKU2" s="74"/>
      <c r="VKV2" s="74"/>
      <c r="VKW2" s="74"/>
      <c r="VKX2" s="74"/>
      <c r="VKY2" s="74"/>
      <c r="VKZ2" s="74"/>
      <c r="VLA2" s="74"/>
      <c r="VLB2" s="74"/>
      <c r="VLC2" s="74"/>
      <c r="VLD2" s="74"/>
      <c r="VLE2" s="74"/>
      <c r="VLF2" s="74"/>
      <c r="VLG2" s="74"/>
      <c r="VLH2" s="74"/>
      <c r="VLI2" s="74"/>
      <c r="VLJ2" s="74"/>
      <c r="VLK2" s="74"/>
      <c r="VLL2" s="74"/>
      <c r="VLM2" s="74"/>
      <c r="VLN2" s="74"/>
      <c r="VLO2" s="74"/>
      <c r="VLP2" s="74"/>
      <c r="VLQ2" s="74"/>
      <c r="VLR2" s="74"/>
      <c r="VLS2" s="74"/>
      <c r="VLT2" s="74"/>
      <c r="VLU2" s="74"/>
      <c r="VLV2" s="74"/>
      <c r="VLW2" s="74"/>
      <c r="VLX2" s="74"/>
      <c r="VLY2" s="74"/>
      <c r="VLZ2" s="74"/>
      <c r="VMA2" s="74"/>
      <c r="VMB2" s="74"/>
      <c r="VMC2" s="74"/>
      <c r="VMD2" s="74"/>
      <c r="VME2" s="74"/>
      <c r="VMF2" s="74"/>
      <c r="VMG2" s="74"/>
      <c r="VMH2" s="74"/>
      <c r="VMI2" s="74"/>
      <c r="VMJ2" s="74"/>
      <c r="VMK2" s="74"/>
      <c r="VML2" s="74"/>
      <c r="VMM2" s="74"/>
      <c r="VMN2" s="74"/>
      <c r="VMO2" s="74"/>
      <c r="VMP2" s="74"/>
      <c r="VMQ2" s="74"/>
      <c r="VMR2" s="74"/>
      <c r="VMS2" s="74"/>
      <c r="VMT2" s="74"/>
      <c r="VMU2" s="74"/>
      <c r="VMV2" s="74"/>
      <c r="VMW2" s="74"/>
      <c r="VMX2" s="74"/>
      <c r="VMY2" s="74"/>
      <c r="VMZ2" s="74"/>
      <c r="VNA2" s="74"/>
      <c r="VNB2" s="74"/>
      <c r="VNC2" s="74"/>
      <c r="VND2" s="74"/>
      <c r="VNE2" s="74"/>
      <c r="VNF2" s="74"/>
      <c r="VNG2" s="74"/>
      <c r="VNH2" s="74"/>
      <c r="VNI2" s="74"/>
      <c r="VNJ2" s="74"/>
      <c r="VNK2" s="74"/>
      <c r="VNL2" s="74"/>
      <c r="VNM2" s="74"/>
      <c r="VNN2" s="74"/>
      <c r="VNO2" s="74"/>
      <c r="VNP2" s="74"/>
      <c r="VNQ2" s="74"/>
      <c r="VNR2" s="74"/>
      <c r="VNS2" s="74"/>
      <c r="VNT2" s="74"/>
      <c r="VNU2" s="74"/>
      <c r="VNV2" s="74"/>
      <c r="VNW2" s="74"/>
      <c r="VNX2" s="74"/>
      <c r="VNY2" s="74"/>
      <c r="VNZ2" s="74"/>
      <c r="VOA2" s="74"/>
      <c r="VOB2" s="74"/>
      <c r="VOC2" s="74"/>
      <c r="VOD2" s="74"/>
      <c r="VOE2" s="74"/>
      <c r="VOF2" s="74"/>
      <c r="VOG2" s="74"/>
      <c r="VOH2" s="74"/>
      <c r="VOI2" s="74"/>
      <c r="VOJ2" s="74"/>
      <c r="VOK2" s="74"/>
      <c r="VOL2" s="74"/>
      <c r="VOM2" s="74"/>
      <c r="VON2" s="74"/>
      <c r="VOO2" s="74"/>
      <c r="VOP2" s="74"/>
      <c r="VOQ2" s="74"/>
      <c r="VOR2" s="74"/>
      <c r="VOS2" s="74"/>
      <c r="VOT2" s="74"/>
      <c r="VOU2" s="74"/>
      <c r="VOV2" s="74"/>
      <c r="VOW2" s="74"/>
      <c r="VOX2" s="74"/>
      <c r="VOY2" s="74"/>
      <c r="VOZ2" s="74"/>
      <c r="VPA2" s="74"/>
      <c r="VPB2" s="74"/>
      <c r="VPC2" s="74"/>
      <c r="VPD2" s="74"/>
      <c r="VPE2" s="74"/>
      <c r="VPF2" s="74"/>
      <c r="VPG2" s="74"/>
      <c r="VPH2" s="74"/>
      <c r="VPI2" s="74"/>
      <c r="VPJ2" s="74"/>
      <c r="VPK2" s="74"/>
      <c r="VPL2" s="74"/>
      <c r="VPM2" s="74"/>
      <c r="VPN2" s="74"/>
      <c r="VPO2" s="74"/>
      <c r="VPP2" s="74"/>
      <c r="VPQ2" s="74"/>
      <c r="VPR2" s="74"/>
      <c r="VPS2" s="74"/>
      <c r="VPT2" s="74"/>
      <c r="VPU2" s="74"/>
      <c r="VPV2" s="74"/>
      <c r="VPW2" s="74"/>
      <c r="VPX2" s="74"/>
      <c r="VPY2" s="74"/>
      <c r="VPZ2" s="74"/>
      <c r="VQA2" s="74"/>
      <c r="VQB2" s="74"/>
      <c r="VQC2" s="74"/>
      <c r="VQD2" s="74"/>
      <c r="VQE2" s="74"/>
      <c r="VQF2" s="74"/>
      <c r="VQG2" s="74"/>
      <c r="VQH2" s="74"/>
      <c r="VQI2" s="74"/>
      <c r="VQJ2" s="74"/>
      <c r="VQK2" s="74"/>
      <c r="VQL2" s="74"/>
      <c r="VQM2" s="74"/>
      <c r="VQN2" s="74"/>
      <c r="VQO2" s="74"/>
      <c r="VQP2" s="74"/>
      <c r="VQQ2" s="74"/>
      <c r="VQR2" s="74"/>
      <c r="VQS2" s="74"/>
      <c r="VQT2" s="74"/>
      <c r="VQU2" s="74"/>
      <c r="VQV2" s="74"/>
      <c r="VQW2" s="74"/>
      <c r="VQX2" s="74"/>
      <c r="VQY2" s="74"/>
      <c r="VQZ2" s="74"/>
      <c r="VRA2" s="74"/>
      <c r="VRB2" s="74"/>
      <c r="VRC2" s="74"/>
      <c r="VRD2" s="74"/>
      <c r="VRE2" s="74"/>
      <c r="VRF2" s="74"/>
      <c r="VRG2" s="74"/>
      <c r="VRH2" s="74"/>
      <c r="VRI2" s="74"/>
      <c r="VRJ2" s="74"/>
      <c r="VRK2" s="74"/>
      <c r="VRL2" s="74"/>
      <c r="VRM2" s="74"/>
      <c r="VRN2" s="74"/>
      <c r="VRO2" s="74"/>
      <c r="VRP2" s="74"/>
      <c r="VRQ2" s="74"/>
      <c r="VRR2" s="74"/>
      <c r="VRS2" s="74"/>
      <c r="VRT2" s="74"/>
      <c r="VRU2" s="74"/>
      <c r="VRV2" s="74"/>
      <c r="VRW2" s="74"/>
      <c r="VRX2" s="74"/>
      <c r="VRY2" s="74"/>
      <c r="VRZ2" s="74"/>
      <c r="VSA2" s="74"/>
      <c r="VSB2" s="74"/>
      <c r="VSC2" s="74"/>
      <c r="VSD2" s="74"/>
      <c r="VSE2" s="74"/>
      <c r="VSF2" s="74"/>
      <c r="VSG2" s="74"/>
      <c r="VSH2" s="74"/>
      <c r="VSI2" s="74"/>
      <c r="VSJ2" s="74"/>
      <c r="VSK2" s="74"/>
      <c r="VSL2" s="74"/>
      <c r="VSM2" s="74"/>
      <c r="VSN2" s="74"/>
      <c r="VSO2" s="74"/>
      <c r="VSP2" s="74"/>
      <c r="VSQ2" s="74"/>
      <c r="VSR2" s="74"/>
      <c r="VSS2" s="74"/>
      <c r="VST2" s="74"/>
      <c r="VSU2" s="74"/>
      <c r="VSV2" s="74"/>
      <c r="VSW2" s="74"/>
      <c r="VSX2" s="74"/>
      <c r="VSY2" s="74"/>
      <c r="VSZ2" s="74"/>
      <c r="VTA2" s="74"/>
      <c r="VTB2" s="74"/>
      <c r="VTC2" s="74"/>
      <c r="VTD2" s="74"/>
      <c r="VTE2" s="74"/>
      <c r="VTF2" s="74"/>
      <c r="VTG2" s="74"/>
      <c r="VTH2" s="74"/>
      <c r="VTI2" s="74"/>
      <c r="VTJ2" s="74"/>
      <c r="VTK2" s="74"/>
      <c r="VTL2" s="74"/>
      <c r="VTM2" s="74"/>
      <c r="VTN2" s="74"/>
      <c r="VTO2" s="74"/>
      <c r="VTP2" s="74"/>
      <c r="VTQ2" s="74"/>
      <c r="VTR2" s="74"/>
      <c r="VTS2" s="74"/>
      <c r="VTT2" s="74"/>
      <c r="VTU2" s="74"/>
      <c r="VTV2" s="74"/>
      <c r="VTW2" s="74"/>
      <c r="VTX2" s="74"/>
      <c r="VTY2" s="74"/>
      <c r="VTZ2" s="74"/>
      <c r="VUA2" s="74"/>
      <c r="VUB2" s="74"/>
      <c r="VUC2" s="74"/>
      <c r="VUD2" s="74"/>
      <c r="VUE2" s="74"/>
      <c r="VUF2" s="74"/>
      <c r="VUG2" s="74"/>
      <c r="VUH2" s="74"/>
      <c r="VUI2" s="74"/>
      <c r="VUJ2" s="74"/>
      <c r="VUK2" s="74"/>
      <c r="VUL2" s="74"/>
      <c r="VUM2" s="74"/>
      <c r="VUN2" s="74"/>
      <c r="VUO2" s="74"/>
      <c r="VUP2" s="74"/>
      <c r="VUQ2" s="74"/>
      <c r="VUR2" s="74"/>
      <c r="VUS2" s="74"/>
      <c r="VUT2" s="74"/>
      <c r="VUU2" s="74"/>
      <c r="VUV2" s="74"/>
      <c r="VUW2" s="74"/>
      <c r="VUX2" s="74"/>
      <c r="VUY2" s="74"/>
      <c r="VUZ2" s="74"/>
      <c r="VVA2" s="74"/>
      <c r="VVB2" s="74"/>
      <c r="VVC2" s="74"/>
      <c r="VVD2" s="74"/>
      <c r="VVE2" s="74"/>
      <c r="VVF2" s="74"/>
      <c r="VVG2" s="74"/>
      <c r="VVH2" s="74"/>
      <c r="VVI2" s="74"/>
      <c r="VVJ2" s="74"/>
      <c r="VVK2" s="74"/>
      <c r="VVL2" s="74"/>
      <c r="VVM2" s="74"/>
      <c r="VVN2" s="74"/>
      <c r="VVO2" s="74"/>
      <c r="VVP2" s="74"/>
      <c r="VVQ2" s="74"/>
      <c r="VVR2" s="74"/>
      <c r="VVS2" s="74"/>
      <c r="VVT2" s="74"/>
      <c r="VVU2" s="74"/>
      <c r="VVV2" s="74"/>
      <c r="VVW2" s="74"/>
      <c r="VVX2" s="74"/>
      <c r="VVY2" s="74"/>
      <c r="VVZ2" s="74"/>
      <c r="VWA2" s="74"/>
      <c r="VWB2" s="74"/>
      <c r="VWC2" s="74"/>
      <c r="VWD2" s="74"/>
      <c r="VWE2" s="74"/>
      <c r="VWF2" s="74"/>
      <c r="VWG2" s="74"/>
      <c r="VWH2" s="74"/>
      <c r="VWI2" s="74"/>
      <c r="VWJ2" s="74"/>
      <c r="VWK2" s="74"/>
      <c r="VWL2" s="74"/>
      <c r="VWM2" s="74"/>
      <c r="VWN2" s="74"/>
      <c r="VWO2" s="74"/>
      <c r="VWP2" s="74"/>
      <c r="VWQ2" s="74"/>
      <c r="VWR2" s="74"/>
      <c r="VWS2" s="74"/>
      <c r="VWT2" s="74"/>
      <c r="VWU2" s="74"/>
      <c r="VWV2" s="74"/>
      <c r="VWW2" s="74"/>
      <c r="VWX2" s="74"/>
      <c r="VWY2" s="74"/>
      <c r="VWZ2" s="74"/>
      <c r="VXA2" s="74"/>
      <c r="VXB2" s="74"/>
      <c r="VXC2" s="74"/>
      <c r="VXD2" s="74"/>
      <c r="VXE2" s="74"/>
      <c r="VXF2" s="74"/>
      <c r="VXG2" s="74"/>
      <c r="VXH2" s="74"/>
      <c r="VXI2" s="74"/>
      <c r="VXJ2" s="74"/>
      <c r="VXK2" s="74"/>
      <c r="VXL2" s="74"/>
      <c r="VXM2" s="74"/>
      <c r="VXN2" s="74"/>
      <c r="VXO2" s="74"/>
      <c r="VXP2" s="74"/>
      <c r="VXQ2" s="74"/>
      <c r="VXR2" s="74"/>
      <c r="VXS2" s="74"/>
      <c r="VXT2" s="74"/>
      <c r="VXU2" s="74"/>
      <c r="VXV2" s="74"/>
      <c r="VXW2" s="74"/>
      <c r="VXX2" s="74"/>
      <c r="VXY2" s="74"/>
      <c r="VXZ2" s="74"/>
      <c r="VYA2" s="74"/>
      <c r="VYB2" s="74"/>
      <c r="VYC2" s="74"/>
      <c r="VYD2" s="74"/>
      <c r="VYE2" s="74"/>
      <c r="VYF2" s="74"/>
      <c r="VYG2" s="74"/>
      <c r="VYH2" s="74"/>
      <c r="VYI2" s="74"/>
      <c r="VYJ2" s="74"/>
      <c r="VYK2" s="74"/>
      <c r="VYL2" s="74"/>
      <c r="VYM2" s="74"/>
      <c r="VYN2" s="74"/>
      <c r="VYO2" s="74"/>
      <c r="VYP2" s="74"/>
      <c r="VYQ2" s="74"/>
      <c r="VYR2" s="74"/>
      <c r="VYS2" s="74"/>
      <c r="VYT2" s="74"/>
      <c r="VYU2" s="74"/>
      <c r="VYV2" s="74"/>
      <c r="VYW2" s="74"/>
      <c r="VYX2" s="74"/>
      <c r="VYY2" s="74"/>
      <c r="VYZ2" s="74"/>
      <c r="VZA2" s="74"/>
      <c r="VZB2" s="74"/>
      <c r="VZC2" s="74"/>
      <c r="VZD2" s="74"/>
      <c r="VZE2" s="74"/>
      <c r="VZF2" s="74"/>
      <c r="VZG2" s="74"/>
      <c r="VZH2" s="74"/>
      <c r="VZI2" s="74"/>
      <c r="VZJ2" s="74"/>
      <c r="VZK2" s="74"/>
      <c r="VZL2" s="74"/>
      <c r="VZM2" s="74"/>
      <c r="VZN2" s="74"/>
      <c r="VZO2" s="74"/>
      <c r="VZP2" s="74"/>
      <c r="VZQ2" s="74"/>
      <c r="VZR2" s="74"/>
      <c r="VZS2" s="74"/>
      <c r="VZT2" s="74"/>
      <c r="VZU2" s="74"/>
      <c r="VZV2" s="74"/>
      <c r="VZW2" s="74"/>
      <c r="VZX2" s="74"/>
      <c r="VZY2" s="74"/>
      <c r="VZZ2" s="74"/>
      <c r="WAA2" s="74"/>
      <c r="WAB2" s="74"/>
      <c r="WAC2" s="74"/>
      <c r="WAD2" s="74"/>
      <c r="WAE2" s="74"/>
      <c r="WAF2" s="74"/>
      <c r="WAG2" s="74"/>
      <c r="WAH2" s="74"/>
      <c r="WAI2" s="74"/>
      <c r="WAJ2" s="74"/>
      <c r="WAK2" s="74"/>
      <c r="WAL2" s="74"/>
      <c r="WAM2" s="74"/>
      <c r="WAN2" s="74"/>
      <c r="WAO2" s="74"/>
      <c r="WAP2" s="74"/>
      <c r="WAQ2" s="74"/>
      <c r="WAR2" s="74"/>
      <c r="WAS2" s="74"/>
      <c r="WAT2" s="74"/>
      <c r="WAU2" s="74"/>
      <c r="WAV2" s="74"/>
      <c r="WAW2" s="74"/>
      <c r="WAX2" s="74"/>
      <c r="WAY2" s="74"/>
      <c r="WAZ2" s="74"/>
      <c r="WBA2" s="74"/>
      <c r="WBB2" s="74"/>
      <c r="WBC2" s="74"/>
      <c r="WBD2" s="74"/>
      <c r="WBE2" s="74"/>
      <c r="WBF2" s="74"/>
      <c r="WBG2" s="74"/>
      <c r="WBH2" s="74"/>
      <c r="WBI2" s="74"/>
      <c r="WBJ2" s="74"/>
      <c r="WBK2" s="74"/>
      <c r="WBL2" s="74"/>
      <c r="WBM2" s="74"/>
      <c r="WBN2" s="74"/>
      <c r="WBO2" s="74"/>
      <c r="WBP2" s="74"/>
      <c r="WBQ2" s="74"/>
      <c r="WBR2" s="74"/>
      <c r="WBS2" s="74"/>
      <c r="WBT2" s="74"/>
      <c r="WBU2" s="74"/>
      <c r="WBV2" s="74"/>
      <c r="WBW2" s="74"/>
      <c r="WBX2" s="74"/>
      <c r="WBY2" s="74"/>
      <c r="WBZ2" s="74"/>
      <c r="WCA2" s="74"/>
      <c r="WCB2" s="74"/>
      <c r="WCC2" s="74"/>
      <c r="WCD2" s="74"/>
      <c r="WCE2" s="74"/>
      <c r="WCF2" s="74"/>
      <c r="WCG2" s="74"/>
      <c r="WCH2" s="74"/>
      <c r="WCI2" s="74"/>
      <c r="WCJ2" s="74"/>
      <c r="WCK2" s="74"/>
      <c r="WCL2" s="74"/>
      <c r="WCM2" s="74"/>
      <c r="WCN2" s="74"/>
      <c r="WCO2" s="74"/>
      <c r="WCP2" s="74"/>
      <c r="WCQ2" s="74"/>
      <c r="WCR2" s="74"/>
      <c r="WCS2" s="74"/>
      <c r="WCT2" s="74"/>
      <c r="WCU2" s="74"/>
      <c r="WCV2" s="74"/>
      <c r="WCW2" s="74"/>
      <c r="WCX2" s="74"/>
      <c r="WCY2" s="74"/>
      <c r="WCZ2" s="74"/>
      <c r="WDA2" s="74"/>
      <c r="WDB2" s="74"/>
      <c r="WDC2" s="74"/>
      <c r="WDD2" s="74"/>
      <c r="WDE2" s="74"/>
      <c r="WDF2" s="74"/>
      <c r="WDG2" s="74"/>
      <c r="WDH2" s="74"/>
      <c r="WDI2" s="74"/>
      <c r="WDJ2" s="74"/>
      <c r="WDK2" s="74"/>
      <c r="WDL2" s="74"/>
      <c r="WDM2" s="74"/>
      <c r="WDN2" s="74"/>
      <c r="WDO2" s="74"/>
      <c r="WDP2" s="74"/>
      <c r="WDQ2" s="74"/>
      <c r="WDR2" s="74"/>
      <c r="WDS2" s="74"/>
      <c r="WDT2" s="74"/>
      <c r="WDU2" s="74"/>
      <c r="WDV2" s="74"/>
      <c r="WDW2" s="74"/>
      <c r="WDX2" s="74"/>
      <c r="WDY2" s="74"/>
      <c r="WDZ2" s="74"/>
      <c r="WEA2" s="74"/>
      <c r="WEB2" s="74"/>
      <c r="WEC2" s="74"/>
      <c r="WED2" s="74"/>
      <c r="WEE2" s="74"/>
      <c r="WEF2" s="74"/>
      <c r="WEG2" s="74"/>
      <c r="WEH2" s="74"/>
      <c r="WEI2" s="74"/>
      <c r="WEJ2" s="74"/>
      <c r="WEK2" s="74"/>
      <c r="WEL2" s="74"/>
      <c r="WEM2" s="74"/>
      <c r="WEN2" s="74"/>
      <c r="WEO2" s="74"/>
      <c r="WEP2" s="74"/>
      <c r="WEQ2" s="74"/>
      <c r="WER2" s="74"/>
      <c r="WES2" s="74"/>
      <c r="WET2" s="74"/>
      <c r="WEU2" s="74"/>
      <c r="WEV2" s="74"/>
      <c r="WEW2" s="74"/>
      <c r="WEX2" s="74"/>
      <c r="WEY2" s="74"/>
      <c r="WEZ2" s="74"/>
      <c r="WFA2" s="74"/>
      <c r="WFB2" s="74"/>
      <c r="WFC2" s="74"/>
      <c r="WFD2" s="74"/>
      <c r="WFE2" s="74"/>
      <c r="WFF2" s="74"/>
      <c r="WFG2" s="74"/>
      <c r="WFH2" s="74"/>
      <c r="WFI2" s="74"/>
      <c r="WFJ2" s="74"/>
      <c r="WFK2" s="74"/>
      <c r="WFL2" s="74"/>
      <c r="WFM2" s="74"/>
      <c r="WFN2" s="74"/>
      <c r="WFO2" s="74"/>
      <c r="WFP2" s="74"/>
      <c r="WFQ2" s="74"/>
      <c r="WFR2" s="74"/>
      <c r="WFS2" s="74"/>
      <c r="WFT2" s="74"/>
      <c r="WFU2" s="74"/>
      <c r="WFV2" s="74"/>
      <c r="WFW2" s="74"/>
      <c r="WFX2" s="74"/>
      <c r="WFY2" s="74"/>
      <c r="WFZ2" s="74"/>
      <c r="WGA2" s="74"/>
      <c r="WGB2" s="74"/>
      <c r="WGC2" s="74"/>
      <c r="WGD2" s="74"/>
      <c r="WGE2" s="74"/>
      <c r="WGF2" s="74"/>
      <c r="WGG2" s="74"/>
      <c r="WGH2" s="74"/>
      <c r="WGI2" s="74"/>
      <c r="WGJ2" s="74"/>
      <c r="WGK2" s="74"/>
      <c r="WGL2" s="74"/>
      <c r="WGM2" s="74"/>
      <c r="WGN2" s="74"/>
      <c r="WGO2" s="74"/>
      <c r="WGP2" s="74"/>
      <c r="WGQ2" s="74"/>
      <c r="WGR2" s="74"/>
      <c r="WGS2" s="74"/>
      <c r="WGT2" s="74"/>
      <c r="WGU2" s="74"/>
      <c r="WGV2" s="74"/>
      <c r="WGW2" s="74"/>
      <c r="WGX2" s="74"/>
      <c r="WGY2" s="74"/>
      <c r="WGZ2" s="74"/>
      <c r="WHA2" s="74"/>
      <c r="WHB2" s="74"/>
      <c r="WHC2" s="74"/>
      <c r="WHD2" s="74"/>
      <c r="WHE2" s="74"/>
      <c r="WHF2" s="74"/>
      <c r="WHG2" s="74"/>
      <c r="WHH2" s="74"/>
      <c r="WHI2" s="74"/>
      <c r="WHJ2" s="74"/>
      <c r="WHK2" s="74"/>
      <c r="WHL2" s="74"/>
      <c r="WHM2" s="74"/>
      <c r="WHN2" s="74"/>
      <c r="WHO2" s="74"/>
      <c r="WHP2" s="74"/>
      <c r="WHQ2" s="74"/>
      <c r="WHR2" s="74"/>
      <c r="WHS2" s="74"/>
      <c r="WHT2" s="74"/>
      <c r="WHU2" s="74"/>
      <c r="WHV2" s="74"/>
      <c r="WHW2" s="74"/>
      <c r="WHX2" s="74"/>
      <c r="WHY2" s="74"/>
      <c r="WHZ2" s="74"/>
      <c r="WIA2" s="74"/>
      <c r="WIB2" s="74"/>
      <c r="WIC2" s="74"/>
      <c r="WID2" s="74"/>
      <c r="WIE2" s="74"/>
      <c r="WIF2" s="74"/>
      <c r="WIG2" s="74"/>
      <c r="WIH2" s="74"/>
      <c r="WII2" s="74"/>
      <c r="WIJ2" s="74"/>
      <c r="WIK2" s="74"/>
      <c r="WIL2" s="74"/>
      <c r="WIM2" s="74"/>
      <c r="WIN2" s="74"/>
      <c r="WIO2" s="74"/>
      <c r="WIP2" s="74"/>
      <c r="WIQ2" s="74"/>
      <c r="WIR2" s="74"/>
      <c r="WIS2" s="74"/>
      <c r="WIT2" s="74"/>
      <c r="WIU2" s="74"/>
      <c r="WIV2" s="74"/>
      <c r="WIW2" s="74"/>
      <c r="WIX2" s="74"/>
      <c r="WIY2" s="74"/>
      <c r="WIZ2" s="74"/>
      <c r="WJA2" s="74"/>
      <c r="WJB2" s="74"/>
      <c r="WJC2" s="74"/>
      <c r="WJD2" s="74"/>
      <c r="WJE2" s="74"/>
      <c r="WJF2" s="74"/>
      <c r="WJG2" s="74"/>
      <c r="WJH2" s="74"/>
      <c r="WJI2" s="74"/>
      <c r="WJJ2" s="74"/>
      <c r="WJK2" s="74"/>
      <c r="WJL2" s="74"/>
      <c r="WJM2" s="74"/>
      <c r="WJN2" s="74"/>
      <c r="WJO2" s="74"/>
      <c r="WJP2" s="74"/>
      <c r="WJQ2" s="74"/>
      <c r="WJR2" s="74"/>
      <c r="WJS2" s="74"/>
      <c r="WJT2" s="74"/>
      <c r="WJU2" s="74"/>
      <c r="WJV2" s="74"/>
      <c r="WJW2" s="74"/>
      <c r="WJX2" s="74"/>
      <c r="WJY2" s="74"/>
      <c r="WJZ2" s="74"/>
      <c r="WKA2" s="74"/>
      <c r="WKB2" s="74"/>
      <c r="WKC2" s="74"/>
      <c r="WKD2" s="74"/>
      <c r="WKE2" s="74"/>
      <c r="WKF2" s="74"/>
      <c r="WKG2" s="74"/>
      <c r="WKH2" s="74"/>
      <c r="WKI2" s="74"/>
      <c r="WKJ2" s="74"/>
      <c r="WKK2" s="74"/>
      <c r="WKL2" s="74"/>
      <c r="WKM2" s="74"/>
      <c r="WKN2" s="74"/>
      <c r="WKO2" s="74"/>
      <c r="WKP2" s="74"/>
      <c r="WKQ2" s="74"/>
      <c r="WKR2" s="74"/>
      <c r="WKS2" s="74"/>
      <c r="WKT2" s="74"/>
      <c r="WKU2" s="74"/>
      <c r="WKV2" s="74"/>
      <c r="WKW2" s="74"/>
      <c r="WKX2" s="74"/>
      <c r="WKY2" s="74"/>
      <c r="WKZ2" s="74"/>
      <c r="WLA2" s="74"/>
      <c r="WLB2" s="74"/>
      <c r="WLC2" s="74"/>
      <c r="WLD2" s="74"/>
      <c r="WLE2" s="74"/>
      <c r="WLF2" s="74"/>
      <c r="WLG2" s="74"/>
      <c r="WLH2" s="74"/>
      <c r="WLI2" s="74"/>
      <c r="WLJ2" s="74"/>
      <c r="WLK2" s="74"/>
      <c r="WLL2" s="74"/>
      <c r="WLM2" s="74"/>
      <c r="WLN2" s="74"/>
      <c r="WLO2" s="74"/>
      <c r="WLP2" s="74"/>
      <c r="WLQ2" s="74"/>
      <c r="WLR2" s="74"/>
      <c r="WLS2" s="74"/>
      <c r="WLT2" s="74"/>
      <c r="WLU2" s="74"/>
      <c r="WLV2" s="74"/>
      <c r="WLW2" s="74"/>
      <c r="WLX2" s="74"/>
      <c r="WLY2" s="74"/>
      <c r="WLZ2" s="74"/>
      <c r="WMA2" s="74"/>
      <c r="WMB2" s="74"/>
      <c r="WMC2" s="74"/>
      <c r="WMD2" s="74"/>
      <c r="WME2" s="74"/>
      <c r="WMF2" s="74"/>
      <c r="WMG2" s="74"/>
      <c r="WMH2" s="74"/>
      <c r="WMI2" s="74"/>
      <c r="WMJ2" s="74"/>
      <c r="WMK2" s="74"/>
      <c r="WML2" s="74"/>
      <c r="WMM2" s="74"/>
      <c r="WMN2" s="74"/>
      <c r="WMO2" s="74"/>
      <c r="WMP2" s="74"/>
      <c r="WMQ2" s="74"/>
      <c r="WMR2" s="74"/>
      <c r="WMS2" s="74"/>
      <c r="WMT2" s="74"/>
      <c r="WMU2" s="74"/>
      <c r="WMV2" s="74"/>
      <c r="WMW2" s="74"/>
      <c r="WMX2" s="74"/>
      <c r="WMY2" s="74"/>
      <c r="WMZ2" s="74"/>
      <c r="WNA2" s="74"/>
      <c r="WNB2" s="74"/>
      <c r="WNC2" s="74"/>
      <c r="WND2" s="74"/>
      <c r="WNE2" s="74"/>
      <c r="WNF2" s="74"/>
      <c r="WNG2" s="74"/>
      <c r="WNH2" s="74"/>
      <c r="WNI2" s="74"/>
      <c r="WNJ2" s="74"/>
      <c r="WNK2" s="74"/>
      <c r="WNL2" s="74"/>
      <c r="WNM2" s="74"/>
      <c r="WNN2" s="74"/>
      <c r="WNO2" s="74"/>
      <c r="WNP2" s="74"/>
      <c r="WNQ2" s="74"/>
      <c r="WNR2" s="74"/>
      <c r="WNS2" s="74"/>
      <c r="WNT2" s="74"/>
      <c r="WNU2" s="74"/>
      <c r="WNV2" s="74"/>
      <c r="WNW2" s="74"/>
      <c r="WNX2" s="74"/>
      <c r="WNY2" s="74"/>
      <c r="WNZ2" s="74"/>
      <c r="WOA2" s="74"/>
      <c r="WOB2" s="74"/>
      <c r="WOC2" s="74"/>
      <c r="WOD2" s="74"/>
      <c r="WOE2" s="74"/>
      <c r="WOF2" s="74"/>
      <c r="WOG2" s="74"/>
      <c r="WOH2" s="74"/>
      <c r="WOI2" s="74"/>
      <c r="WOJ2" s="74"/>
      <c r="WOK2" s="74"/>
      <c r="WOL2" s="74"/>
      <c r="WOM2" s="74"/>
      <c r="WON2" s="74"/>
      <c r="WOO2" s="74"/>
      <c r="WOP2" s="74"/>
      <c r="WOQ2" s="74"/>
      <c r="WOR2" s="74"/>
      <c r="WOS2" s="74"/>
      <c r="WOT2" s="74"/>
      <c r="WOU2" s="74"/>
      <c r="WOV2" s="74"/>
      <c r="WOW2" s="74"/>
      <c r="WOX2" s="74"/>
      <c r="WOY2" s="74"/>
      <c r="WOZ2" s="74"/>
      <c r="WPA2" s="74"/>
      <c r="WPB2" s="74"/>
      <c r="WPC2" s="74"/>
      <c r="WPD2" s="74"/>
      <c r="WPE2" s="74"/>
      <c r="WPF2" s="74"/>
      <c r="WPG2" s="74"/>
      <c r="WPH2" s="74"/>
      <c r="WPI2" s="74"/>
      <c r="WPJ2" s="74"/>
      <c r="WPK2" s="74"/>
      <c r="WPL2" s="74"/>
      <c r="WPM2" s="74"/>
      <c r="WPN2" s="74"/>
      <c r="WPO2" s="74"/>
      <c r="WPP2" s="74"/>
      <c r="WPQ2" s="74"/>
      <c r="WPR2" s="74"/>
      <c r="WPS2" s="74"/>
      <c r="WPT2" s="74"/>
      <c r="WPU2" s="74"/>
      <c r="WPV2" s="74"/>
      <c r="WPW2" s="74"/>
      <c r="WPX2" s="74"/>
      <c r="WPY2" s="74"/>
      <c r="WPZ2" s="74"/>
      <c r="WQA2" s="74"/>
      <c r="WQB2" s="74"/>
      <c r="WQC2" s="74"/>
      <c r="WQD2" s="74"/>
      <c r="WQE2" s="74"/>
      <c r="WQF2" s="74"/>
      <c r="WQG2" s="74"/>
      <c r="WQH2" s="74"/>
      <c r="WQI2" s="74"/>
      <c r="WQJ2" s="74"/>
      <c r="WQK2" s="74"/>
      <c r="WQL2" s="74"/>
      <c r="WQM2" s="74"/>
      <c r="WQN2" s="74"/>
      <c r="WQO2" s="74"/>
      <c r="WQP2" s="74"/>
      <c r="WQQ2" s="74"/>
      <c r="WQR2" s="74"/>
      <c r="WQS2" s="74"/>
      <c r="WQT2" s="74"/>
      <c r="WQU2" s="74"/>
      <c r="WQV2" s="74"/>
      <c r="WQW2" s="74"/>
      <c r="WQX2" s="74"/>
      <c r="WQY2" s="74"/>
      <c r="WQZ2" s="74"/>
      <c r="WRA2" s="74"/>
      <c r="WRB2" s="74"/>
      <c r="WRC2" s="74"/>
      <c r="WRD2" s="74"/>
      <c r="WRE2" s="74"/>
      <c r="WRF2" s="74"/>
      <c r="WRG2" s="74"/>
      <c r="WRH2" s="74"/>
      <c r="WRI2" s="74"/>
      <c r="WRJ2" s="74"/>
      <c r="WRK2" s="74"/>
      <c r="WRL2" s="74"/>
      <c r="WRM2" s="74"/>
      <c r="WRN2" s="74"/>
      <c r="WRO2" s="74"/>
      <c r="WRP2" s="74"/>
      <c r="WRQ2" s="74"/>
      <c r="WRR2" s="74"/>
      <c r="WRS2" s="74"/>
      <c r="WRT2" s="74"/>
      <c r="WRU2" s="74"/>
      <c r="WRV2" s="74"/>
      <c r="WRW2" s="74"/>
      <c r="WRX2" s="74"/>
      <c r="WRY2" s="74"/>
      <c r="WRZ2" s="74"/>
      <c r="WSA2" s="74"/>
      <c r="WSB2" s="74"/>
      <c r="WSC2" s="74"/>
      <c r="WSD2" s="74"/>
      <c r="WSE2" s="74"/>
      <c r="WSF2" s="74"/>
      <c r="WSG2" s="74"/>
      <c r="WSH2" s="74"/>
      <c r="WSI2" s="74"/>
      <c r="WSJ2" s="74"/>
      <c r="WSK2" s="74"/>
      <c r="WSL2" s="74"/>
      <c r="WSM2" s="74"/>
      <c r="WSN2" s="74"/>
      <c r="WSO2" s="74"/>
      <c r="WSP2" s="74"/>
      <c r="WSQ2" s="74"/>
      <c r="WSR2" s="74"/>
      <c r="WSS2" s="74"/>
      <c r="WST2" s="74"/>
      <c r="WSU2" s="74"/>
      <c r="WSV2" s="74"/>
      <c r="WSW2" s="74"/>
      <c r="WSX2" s="74"/>
      <c r="WSY2" s="74"/>
      <c r="WSZ2" s="74"/>
      <c r="WTA2" s="74"/>
      <c r="WTB2" s="74"/>
      <c r="WTC2" s="74"/>
      <c r="WTD2" s="74"/>
      <c r="WTE2" s="74"/>
      <c r="WTF2" s="74"/>
      <c r="WTG2" s="74"/>
      <c r="WTH2" s="74"/>
      <c r="WTI2" s="74"/>
      <c r="WTJ2" s="74"/>
      <c r="WTK2" s="74"/>
      <c r="WTL2" s="74"/>
      <c r="WTM2" s="74"/>
      <c r="WTN2" s="74"/>
      <c r="WTO2" s="74"/>
      <c r="WTP2" s="74"/>
      <c r="WTQ2" s="74"/>
      <c r="WTR2" s="74"/>
      <c r="WTS2" s="74"/>
      <c r="WTT2" s="74"/>
      <c r="WTU2" s="74"/>
      <c r="WTV2" s="74"/>
      <c r="WTW2" s="74"/>
      <c r="WTX2" s="74"/>
      <c r="WTY2" s="74"/>
      <c r="WTZ2" s="74"/>
      <c r="WUA2" s="74"/>
      <c r="WUB2" s="74"/>
      <c r="WUC2" s="74"/>
      <c r="WUD2" s="74"/>
      <c r="WUE2" s="74"/>
      <c r="WUF2" s="74"/>
      <c r="WUG2" s="74"/>
      <c r="WUH2" s="74"/>
      <c r="WUI2" s="74"/>
      <c r="WUJ2" s="74"/>
      <c r="WUK2" s="74"/>
      <c r="WUL2" s="74"/>
      <c r="WUM2" s="74"/>
      <c r="WUN2" s="74"/>
      <c r="WUO2" s="74"/>
      <c r="WUP2" s="74"/>
      <c r="WUQ2" s="74"/>
      <c r="WUR2" s="74"/>
      <c r="WUS2" s="74"/>
      <c r="WUT2" s="74"/>
      <c r="WUU2" s="74"/>
      <c r="WUV2" s="74"/>
      <c r="WUW2" s="74"/>
      <c r="WUX2" s="74"/>
      <c r="WUY2" s="74"/>
      <c r="WUZ2" s="74"/>
      <c r="WVA2" s="74"/>
      <c r="WVB2" s="74"/>
      <c r="WVC2" s="74"/>
      <c r="WVD2" s="74"/>
      <c r="WVE2" s="74"/>
      <c r="WVF2" s="74"/>
      <c r="WVG2" s="74"/>
      <c r="WVH2" s="74"/>
      <c r="WVI2" s="74"/>
      <c r="WVJ2" s="74"/>
      <c r="WVK2" s="74"/>
      <c r="WVL2" s="74"/>
      <c r="WVM2" s="74"/>
      <c r="WVN2" s="74"/>
      <c r="WVO2" s="74"/>
      <c r="WVP2" s="74"/>
      <c r="WVQ2" s="74"/>
      <c r="WVR2" s="74"/>
      <c r="WVS2" s="74"/>
      <c r="WVT2" s="74"/>
      <c r="WVU2" s="74"/>
      <c r="WVV2" s="74"/>
      <c r="WVW2" s="74"/>
      <c r="WVX2" s="74"/>
      <c r="WVY2" s="74"/>
      <c r="WVZ2" s="74"/>
      <c r="WWA2" s="74"/>
      <c r="WWB2" s="74"/>
      <c r="WWC2" s="74"/>
      <c r="WWD2" s="74"/>
      <c r="WWE2" s="74"/>
      <c r="WWF2" s="74"/>
      <c r="WWG2" s="74"/>
      <c r="WWH2" s="74"/>
      <c r="WWI2" s="74"/>
      <c r="WWJ2" s="74"/>
      <c r="WWK2" s="74"/>
      <c r="WWL2" s="74"/>
      <c r="WWM2" s="74"/>
      <c r="WWN2" s="74"/>
      <c r="WWO2" s="74"/>
      <c r="WWP2" s="74"/>
      <c r="WWQ2" s="74"/>
      <c r="WWR2" s="74"/>
      <c r="WWS2" s="74"/>
      <c r="WWT2" s="74"/>
      <c r="WWU2" s="74"/>
      <c r="WWV2" s="74"/>
      <c r="WWW2" s="74"/>
      <c r="WWX2" s="74"/>
      <c r="WWY2" s="74"/>
      <c r="WWZ2" s="74"/>
      <c r="WXA2" s="74"/>
      <c r="WXB2" s="74"/>
      <c r="WXC2" s="74"/>
      <c r="WXD2" s="74"/>
      <c r="WXE2" s="74"/>
      <c r="WXF2" s="74"/>
      <c r="WXG2" s="74"/>
      <c r="WXH2" s="74"/>
      <c r="WXI2" s="74"/>
      <c r="WXJ2" s="74"/>
      <c r="WXK2" s="74"/>
      <c r="WXL2" s="74"/>
      <c r="WXM2" s="74"/>
      <c r="WXN2" s="74"/>
      <c r="WXO2" s="74"/>
      <c r="WXP2" s="74"/>
      <c r="WXQ2" s="74"/>
      <c r="WXR2" s="74"/>
      <c r="WXS2" s="74"/>
      <c r="WXT2" s="74"/>
      <c r="WXU2" s="74"/>
      <c r="WXV2" s="74"/>
      <c r="WXW2" s="74"/>
      <c r="WXX2" s="74"/>
      <c r="WXY2" s="74"/>
      <c r="WXZ2" s="74"/>
      <c r="WYA2" s="74"/>
      <c r="WYB2" s="74"/>
      <c r="WYC2" s="74"/>
      <c r="WYD2" s="74"/>
      <c r="WYE2" s="74"/>
      <c r="WYF2" s="74"/>
      <c r="WYG2" s="74"/>
      <c r="WYH2" s="74"/>
      <c r="WYI2" s="74"/>
      <c r="WYJ2" s="74"/>
      <c r="WYK2" s="74"/>
      <c r="WYL2" s="74"/>
      <c r="WYM2" s="74"/>
      <c r="WYN2" s="74"/>
      <c r="WYO2" s="74"/>
      <c r="WYP2" s="74"/>
      <c r="WYQ2" s="74"/>
      <c r="WYR2" s="74"/>
      <c r="WYS2" s="74"/>
      <c r="WYT2" s="74"/>
      <c r="WYU2" s="74"/>
      <c r="WYV2" s="74"/>
      <c r="WYW2" s="74"/>
      <c r="WYX2" s="74"/>
      <c r="WYY2" s="74"/>
      <c r="WYZ2" s="74"/>
      <c r="WZA2" s="74"/>
      <c r="WZB2" s="74"/>
      <c r="WZC2" s="74"/>
      <c r="WZD2" s="74"/>
      <c r="WZE2" s="74"/>
      <c r="WZF2" s="74"/>
      <c r="WZG2" s="74"/>
      <c r="WZH2" s="74"/>
      <c r="WZI2" s="74"/>
      <c r="WZJ2" s="74"/>
      <c r="WZK2" s="74"/>
      <c r="WZL2" s="74"/>
      <c r="WZM2" s="74"/>
      <c r="WZN2" s="74"/>
      <c r="WZO2" s="74"/>
      <c r="WZP2" s="74"/>
      <c r="WZQ2" s="74"/>
      <c r="WZR2" s="74"/>
      <c r="WZS2" s="74"/>
      <c r="WZT2" s="74"/>
      <c r="WZU2" s="74"/>
      <c r="WZV2" s="74"/>
      <c r="WZW2" s="74"/>
      <c r="WZX2" s="74"/>
      <c r="WZY2" s="74"/>
      <c r="WZZ2" s="74"/>
      <c r="XAA2" s="74"/>
      <c r="XAB2" s="74"/>
      <c r="XAC2" s="74"/>
      <c r="XAD2" s="74"/>
      <c r="XAE2" s="74"/>
      <c r="XAF2" s="74"/>
      <c r="XAG2" s="74"/>
      <c r="XAH2" s="74"/>
      <c r="XAI2" s="74"/>
      <c r="XAJ2" s="74"/>
      <c r="XAK2" s="74"/>
      <c r="XAL2" s="74"/>
      <c r="XAM2" s="74"/>
      <c r="XAN2" s="74"/>
      <c r="XAO2" s="74"/>
      <c r="XAP2" s="74"/>
      <c r="XAQ2" s="74"/>
      <c r="XAR2" s="74"/>
      <c r="XAS2" s="74"/>
      <c r="XAT2" s="74"/>
      <c r="XAU2" s="74"/>
      <c r="XAV2" s="74"/>
      <c r="XAW2" s="74"/>
      <c r="XAX2" s="74"/>
      <c r="XAY2" s="74"/>
      <c r="XAZ2" s="74"/>
      <c r="XBA2" s="74"/>
      <c r="XBB2" s="74"/>
      <c r="XBC2" s="74"/>
      <c r="XBD2" s="74"/>
      <c r="XBE2" s="74"/>
      <c r="XBF2" s="74"/>
      <c r="XBG2" s="74"/>
      <c r="XBH2" s="74"/>
      <c r="XBI2" s="74"/>
      <c r="XBJ2" s="74"/>
      <c r="XBK2" s="74"/>
      <c r="XBL2" s="74"/>
      <c r="XBM2" s="74"/>
      <c r="XBN2" s="74"/>
      <c r="XBO2" s="74"/>
      <c r="XBP2" s="74"/>
      <c r="XBQ2" s="74"/>
      <c r="XBR2" s="74"/>
      <c r="XBS2" s="74"/>
      <c r="XBT2" s="74"/>
      <c r="XBU2" s="74"/>
      <c r="XBV2" s="74"/>
      <c r="XBW2" s="74"/>
      <c r="XBX2" s="74"/>
      <c r="XBY2" s="74"/>
      <c r="XBZ2" s="74"/>
      <c r="XCA2" s="74"/>
      <c r="XCB2" s="74"/>
      <c r="XCC2" s="74"/>
      <c r="XCD2" s="74"/>
      <c r="XCE2" s="74"/>
      <c r="XCF2" s="74"/>
      <c r="XCG2" s="74"/>
      <c r="XCH2" s="74"/>
      <c r="XCI2" s="74"/>
      <c r="XCJ2" s="74"/>
      <c r="XCK2" s="74"/>
      <c r="XCL2" s="74"/>
      <c r="XCM2" s="74"/>
      <c r="XCN2" s="74"/>
      <c r="XCO2" s="74"/>
      <c r="XCP2" s="74"/>
      <c r="XCQ2" s="74"/>
      <c r="XCR2" s="74"/>
      <c r="XCS2" s="74"/>
      <c r="XCT2" s="74"/>
      <c r="XCU2" s="74"/>
      <c r="XCV2" s="74"/>
      <c r="XCW2" s="74"/>
      <c r="XCX2" s="74"/>
      <c r="XCY2" s="74"/>
      <c r="XCZ2" s="74"/>
      <c r="XDA2" s="74"/>
      <c r="XDB2" s="74"/>
      <c r="XDC2" s="74"/>
      <c r="XDD2" s="74"/>
      <c r="XDE2" s="74"/>
      <c r="XDF2" s="74"/>
      <c r="XDG2" s="74"/>
      <c r="XDH2" s="74"/>
      <c r="XDI2" s="74"/>
      <c r="XDJ2" s="74"/>
      <c r="XDK2" s="74"/>
      <c r="XDL2" s="74"/>
      <c r="XDM2" s="74"/>
      <c r="XDN2" s="74"/>
      <c r="XDO2" s="74"/>
      <c r="XDP2" s="74"/>
      <c r="XDQ2" s="74"/>
      <c r="XDR2" s="74"/>
      <c r="XDS2" s="74"/>
      <c r="XDT2" s="74"/>
      <c r="XDU2" s="74"/>
      <c r="XDV2" s="74"/>
      <c r="XDW2" s="74"/>
      <c r="XDX2" s="74"/>
      <c r="XDY2" s="74"/>
      <c r="XDZ2" s="74"/>
      <c r="XEA2" s="74"/>
      <c r="XEB2" s="74"/>
      <c r="XEC2" s="74"/>
      <c r="XED2" s="74"/>
      <c r="XEE2" s="74"/>
      <c r="XEF2" s="74"/>
      <c r="XEG2" s="74"/>
      <c r="XEH2" s="74"/>
      <c r="XEI2" s="74"/>
      <c r="XEJ2" s="74"/>
      <c r="XEK2" s="74"/>
      <c r="XEL2" s="74"/>
      <c r="XEM2" s="74"/>
      <c r="XEN2" s="74"/>
      <c r="XEO2" s="74"/>
      <c r="XEP2" s="74"/>
      <c r="XEQ2" s="74"/>
      <c r="XER2" s="74"/>
      <c r="XES2" s="74"/>
      <c r="XET2" s="74"/>
      <c r="XEU2" s="74"/>
      <c r="XEV2" s="74"/>
      <c r="XEW2" s="74"/>
      <c r="XEX2" s="74"/>
      <c r="XEY2" s="74"/>
      <c r="XEZ2" s="74"/>
      <c r="XFA2" s="74"/>
      <c r="XFB2" s="74"/>
      <c r="XFC2" s="74"/>
      <c r="XFD2" s="74"/>
    </row>
    <row r="3" spans="1:16384" ht="7.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  <c r="DR3" s="75"/>
      <c r="DS3" s="75"/>
      <c r="DT3" s="75"/>
      <c r="DU3" s="75"/>
      <c r="DV3" s="75"/>
      <c r="DW3" s="75"/>
      <c r="DX3" s="75"/>
      <c r="DY3" s="75"/>
      <c r="DZ3" s="75"/>
      <c r="EA3" s="75"/>
      <c r="EB3" s="75"/>
      <c r="EC3" s="75"/>
      <c r="ED3" s="75"/>
      <c r="EE3" s="75"/>
      <c r="EF3" s="75"/>
      <c r="EG3" s="75"/>
      <c r="EH3" s="75"/>
      <c r="EI3" s="75"/>
      <c r="EJ3" s="75"/>
      <c r="EK3" s="75"/>
      <c r="EL3" s="75"/>
      <c r="EM3" s="75"/>
      <c r="EN3" s="75"/>
      <c r="EO3" s="75"/>
      <c r="EP3" s="75"/>
      <c r="EQ3" s="75"/>
      <c r="ER3" s="75"/>
      <c r="ES3" s="75"/>
      <c r="ET3" s="75"/>
      <c r="EU3" s="75"/>
      <c r="EV3" s="75"/>
      <c r="EW3" s="75"/>
      <c r="EX3" s="75"/>
      <c r="EY3" s="75"/>
      <c r="EZ3" s="75"/>
      <c r="FA3" s="75"/>
      <c r="FB3" s="75"/>
      <c r="FC3" s="75"/>
      <c r="FD3" s="75"/>
      <c r="FE3" s="75"/>
      <c r="FF3" s="75"/>
      <c r="FG3" s="75"/>
      <c r="FH3" s="75"/>
      <c r="FI3" s="75"/>
      <c r="FJ3" s="75"/>
      <c r="FK3" s="75"/>
      <c r="FL3" s="75"/>
      <c r="FM3" s="75"/>
      <c r="FN3" s="75"/>
      <c r="FO3" s="75"/>
      <c r="FP3" s="75"/>
      <c r="FQ3" s="75"/>
      <c r="FR3" s="75"/>
      <c r="FS3" s="75"/>
      <c r="FT3" s="75"/>
      <c r="FU3" s="75"/>
      <c r="FV3" s="75"/>
      <c r="FW3" s="75"/>
      <c r="FX3" s="75"/>
      <c r="FY3" s="75"/>
      <c r="FZ3" s="75"/>
      <c r="GA3" s="75"/>
      <c r="GB3" s="75"/>
      <c r="GC3" s="75"/>
      <c r="GD3" s="75"/>
      <c r="GE3" s="75"/>
      <c r="GF3" s="75"/>
      <c r="GG3" s="75"/>
      <c r="GH3" s="75"/>
      <c r="GI3" s="75"/>
      <c r="GJ3" s="75"/>
      <c r="GK3" s="75"/>
      <c r="GL3" s="75"/>
      <c r="GM3" s="75"/>
      <c r="GN3" s="75"/>
      <c r="GO3" s="75"/>
      <c r="GP3" s="75"/>
      <c r="GQ3" s="75"/>
      <c r="GR3" s="75"/>
      <c r="GS3" s="75"/>
      <c r="GT3" s="75"/>
      <c r="GU3" s="75"/>
      <c r="GV3" s="75"/>
      <c r="GW3" s="75"/>
      <c r="GX3" s="75"/>
      <c r="GY3" s="75"/>
      <c r="GZ3" s="75"/>
      <c r="HA3" s="75"/>
      <c r="HB3" s="75"/>
      <c r="HC3" s="75"/>
      <c r="HD3" s="75"/>
      <c r="HE3" s="75"/>
      <c r="HF3" s="75"/>
      <c r="HG3" s="75"/>
      <c r="HH3" s="75"/>
      <c r="HI3" s="75"/>
      <c r="HJ3" s="75"/>
      <c r="HK3" s="75"/>
      <c r="HL3" s="75"/>
      <c r="HM3" s="75"/>
      <c r="HN3" s="75"/>
      <c r="HO3" s="75"/>
      <c r="HP3" s="75"/>
      <c r="HQ3" s="75"/>
      <c r="HR3" s="75"/>
      <c r="HS3" s="75"/>
      <c r="HT3" s="75"/>
      <c r="HU3" s="75"/>
      <c r="HV3" s="75"/>
      <c r="HW3" s="75"/>
      <c r="HX3" s="75"/>
      <c r="HY3" s="75"/>
      <c r="HZ3" s="75"/>
      <c r="IA3" s="75"/>
      <c r="IB3" s="75"/>
      <c r="IC3" s="75"/>
      <c r="ID3" s="75"/>
      <c r="IE3" s="75"/>
      <c r="IF3" s="75"/>
      <c r="IG3" s="75"/>
      <c r="IH3" s="75"/>
      <c r="II3" s="75"/>
      <c r="IJ3" s="75"/>
      <c r="IK3" s="75"/>
      <c r="IL3" s="75"/>
      <c r="IM3" s="75"/>
      <c r="IN3" s="75"/>
      <c r="IO3" s="75"/>
      <c r="IP3" s="75"/>
      <c r="IQ3" s="75"/>
      <c r="IR3" s="75"/>
      <c r="IS3" s="75"/>
      <c r="IT3" s="75"/>
      <c r="IU3" s="75"/>
      <c r="IV3" s="75"/>
      <c r="IW3" s="75"/>
      <c r="IX3" s="75"/>
      <c r="IY3" s="75"/>
      <c r="IZ3" s="75"/>
      <c r="JA3" s="75"/>
      <c r="JB3" s="75"/>
      <c r="JC3" s="75"/>
      <c r="JD3" s="75"/>
      <c r="JE3" s="75"/>
      <c r="JF3" s="75"/>
      <c r="JG3" s="75"/>
      <c r="JH3" s="75"/>
      <c r="JI3" s="75"/>
      <c r="JJ3" s="75"/>
      <c r="JK3" s="75"/>
      <c r="JL3" s="75"/>
      <c r="JM3" s="75"/>
      <c r="JN3" s="75"/>
      <c r="JO3" s="75"/>
      <c r="JP3" s="75"/>
      <c r="JQ3" s="75"/>
      <c r="JR3" s="75"/>
      <c r="JS3" s="75"/>
      <c r="JT3" s="75"/>
      <c r="JU3" s="75"/>
      <c r="JV3" s="75"/>
      <c r="JW3" s="75"/>
      <c r="JX3" s="75"/>
      <c r="JY3" s="75"/>
      <c r="JZ3" s="75"/>
      <c r="KA3" s="75"/>
      <c r="KB3" s="75"/>
      <c r="KC3" s="75"/>
      <c r="KD3" s="75"/>
      <c r="KE3" s="75"/>
      <c r="KF3" s="75"/>
      <c r="KG3" s="75"/>
      <c r="KH3" s="75"/>
      <c r="KI3" s="75"/>
      <c r="KJ3" s="75"/>
      <c r="KK3" s="75"/>
      <c r="KL3" s="75"/>
      <c r="KM3" s="75"/>
      <c r="KN3" s="75"/>
      <c r="KO3" s="75"/>
      <c r="KP3" s="75"/>
      <c r="KQ3" s="75"/>
      <c r="KR3" s="75"/>
      <c r="KS3" s="75"/>
      <c r="KT3" s="75"/>
      <c r="KU3" s="75"/>
      <c r="KV3" s="75"/>
      <c r="KW3" s="75"/>
      <c r="KX3" s="75"/>
      <c r="KY3" s="75"/>
      <c r="KZ3" s="75"/>
      <c r="LA3" s="75"/>
      <c r="LB3" s="75"/>
      <c r="LC3" s="75"/>
      <c r="LD3" s="75"/>
      <c r="LE3" s="75"/>
      <c r="LF3" s="75"/>
      <c r="LG3" s="75"/>
      <c r="LH3" s="75"/>
      <c r="LI3" s="75"/>
      <c r="LJ3" s="75"/>
      <c r="LK3" s="75"/>
      <c r="LL3" s="75"/>
      <c r="LM3" s="75"/>
      <c r="LN3" s="75"/>
      <c r="LO3" s="75"/>
      <c r="LP3" s="75"/>
      <c r="LQ3" s="75"/>
      <c r="LR3" s="75"/>
      <c r="LS3" s="75"/>
      <c r="LT3" s="75"/>
      <c r="LU3" s="75"/>
      <c r="LV3" s="75"/>
      <c r="LW3" s="75"/>
      <c r="LX3" s="75"/>
      <c r="LY3" s="75"/>
      <c r="LZ3" s="75"/>
      <c r="MA3" s="75"/>
      <c r="MB3" s="75"/>
      <c r="MC3" s="75"/>
      <c r="MD3" s="75"/>
      <c r="ME3" s="75"/>
      <c r="MF3" s="75"/>
      <c r="MG3" s="75"/>
      <c r="MH3" s="75"/>
      <c r="MI3" s="75"/>
      <c r="MJ3" s="75"/>
      <c r="MK3" s="75"/>
      <c r="ML3" s="75"/>
      <c r="MM3" s="75"/>
      <c r="MN3" s="75"/>
      <c r="MO3" s="75"/>
      <c r="MP3" s="75"/>
      <c r="MQ3" s="75"/>
      <c r="MR3" s="75"/>
      <c r="MS3" s="75"/>
      <c r="MT3" s="75"/>
      <c r="MU3" s="75"/>
      <c r="MV3" s="75"/>
      <c r="MW3" s="75"/>
      <c r="MX3" s="75"/>
      <c r="MY3" s="75"/>
      <c r="MZ3" s="75"/>
      <c r="NA3" s="75"/>
      <c r="NB3" s="75"/>
      <c r="NC3" s="75"/>
      <c r="ND3" s="75"/>
      <c r="NE3" s="75"/>
      <c r="NF3" s="75"/>
      <c r="NG3" s="75"/>
      <c r="NH3" s="75"/>
      <c r="NI3" s="75"/>
      <c r="NJ3" s="75"/>
      <c r="NK3" s="75"/>
      <c r="NL3" s="75"/>
      <c r="NM3" s="75"/>
      <c r="NN3" s="75"/>
      <c r="NO3" s="75"/>
      <c r="NP3" s="75"/>
      <c r="NQ3" s="75"/>
      <c r="NR3" s="75"/>
      <c r="NS3" s="75"/>
      <c r="NT3" s="75"/>
      <c r="NU3" s="75"/>
      <c r="NV3" s="75"/>
      <c r="NW3" s="75"/>
      <c r="NX3" s="75"/>
      <c r="NY3" s="75"/>
      <c r="NZ3" s="75"/>
      <c r="OA3" s="75"/>
      <c r="OB3" s="75"/>
      <c r="OC3" s="75"/>
      <c r="OD3" s="75"/>
      <c r="OE3" s="75"/>
      <c r="OF3" s="75"/>
      <c r="OG3" s="75"/>
      <c r="OH3" s="75"/>
      <c r="OI3" s="75"/>
      <c r="OJ3" s="75"/>
      <c r="OK3" s="75"/>
      <c r="OL3" s="75"/>
      <c r="OM3" s="75"/>
      <c r="ON3" s="75"/>
      <c r="OO3" s="75"/>
      <c r="OP3" s="75"/>
      <c r="OQ3" s="75"/>
      <c r="OR3" s="75"/>
      <c r="OS3" s="75"/>
      <c r="OT3" s="75"/>
      <c r="OU3" s="75"/>
      <c r="OV3" s="75"/>
      <c r="OW3" s="75"/>
      <c r="OX3" s="75"/>
      <c r="OY3" s="75"/>
      <c r="OZ3" s="75"/>
      <c r="PA3" s="75"/>
      <c r="PB3" s="75"/>
      <c r="PC3" s="75"/>
      <c r="PD3" s="75"/>
      <c r="PE3" s="75"/>
      <c r="PF3" s="75"/>
      <c r="PG3" s="75"/>
      <c r="PH3" s="75"/>
      <c r="PI3" s="75"/>
      <c r="PJ3" s="75"/>
      <c r="PK3" s="75"/>
      <c r="PL3" s="75"/>
      <c r="PM3" s="75"/>
      <c r="PN3" s="75"/>
      <c r="PO3" s="75"/>
      <c r="PP3" s="75"/>
      <c r="PQ3" s="75"/>
      <c r="PR3" s="75"/>
      <c r="PS3" s="75"/>
      <c r="PT3" s="75"/>
      <c r="PU3" s="75"/>
      <c r="PV3" s="75"/>
      <c r="PW3" s="75"/>
      <c r="PX3" s="75"/>
      <c r="PY3" s="75"/>
      <c r="PZ3" s="75"/>
      <c r="QA3" s="75"/>
      <c r="QB3" s="75"/>
      <c r="QC3" s="75"/>
      <c r="QD3" s="75"/>
      <c r="QE3" s="75"/>
      <c r="QF3" s="75"/>
      <c r="QG3" s="75"/>
      <c r="QH3" s="75"/>
      <c r="QI3" s="75"/>
      <c r="QJ3" s="75"/>
      <c r="QK3" s="75"/>
      <c r="QL3" s="75"/>
      <c r="QM3" s="75"/>
      <c r="QN3" s="75"/>
      <c r="QO3" s="75"/>
      <c r="QP3" s="75"/>
      <c r="QQ3" s="75"/>
      <c r="QR3" s="75"/>
      <c r="QS3" s="75"/>
      <c r="QT3" s="75"/>
      <c r="QU3" s="75"/>
      <c r="QV3" s="75"/>
      <c r="QW3" s="75"/>
      <c r="QX3" s="75"/>
      <c r="QY3" s="75"/>
      <c r="QZ3" s="75"/>
      <c r="RA3" s="75"/>
      <c r="RB3" s="75"/>
      <c r="RC3" s="75"/>
      <c r="RD3" s="75"/>
      <c r="RE3" s="75"/>
      <c r="RF3" s="75"/>
      <c r="RG3" s="75"/>
      <c r="RH3" s="75"/>
      <c r="RI3" s="75"/>
      <c r="RJ3" s="75"/>
      <c r="RK3" s="75"/>
      <c r="RL3" s="75"/>
      <c r="RM3" s="75"/>
      <c r="RN3" s="75"/>
      <c r="RO3" s="75"/>
      <c r="RP3" s="75"/>
      <c r="RQ3" s="75"/>
      <c r="RR3" s="75"/>
      <c r="RS3" s="75"/>
      <c r="RT3" s="75"/>
      <c r="RU3" s="75"/>
      <c r="RV3" s="75"/>
      <c r="RW3" s="75"/>
      <c r="RX3" s="75"/>
      <c r="RY3" s="75"/>
      <c r="RZ3" s="75"/>
      <c r="SA3" s="75"/>
      <c r="SB3" s="75"/>
      <c r="SC3" s="75"/>
      <c r="SD3" s="75"/>
      <c r="SE3" s="75"/>
      <c r="SF3" s="75"/>
      <c r="SG3" s="75"/>
      <c r="SH3" s="75"/>
      <c r="SI3" s="75"/>
      <c r="SJ3" s="75"/>
      <c r="SK3" s="75"/>
      <c r="SL3" s="75"/>
      <c r="SM3" s="75"/>
      <c r="SN3" s="75"/>
      <c r="SO3" s="75"/>
      <c r="SP3" s="75"/>
      <c r="SQ3" s="75"/>
      <c r="SR3" s="75"/>
      <c r="SS3" s="75"/>
      <c r="ST3" s="75"/>
      <c r="SU3" s="75"/>
      <c r="SV3" s="75"/>
      <c r="SW3" s="75"/>
      <c r="SX3" s="75"/>
      <c r="SY3" s="75"/>
      <c r="SZ3" s="75"/>
      <c r="TA3" s="75"/>
      <c r="TB3" s="75"/>
      <c r="TC3" s="75"/>
      <c r="TD3" s="75"/>
      <c r="TE3" s="75"/>
      <c r="TF3" s="75"/>
      <c r="TG3" s="75"/>
      <c r="TH3" s="75"/>
      <c r="TI3" s="75"/>
      <c r="TJ3" s="75"/>
      <c r="TK3" s="75"/>
      <c r="TL3" s="75"/>
      <c r="TM3" s="75"/>
      <c r="TN3" s="75"/>
      <c r="TO3" s="75"/>
      <c r="TP3" s="75"/>
      <c r="TQ3" s="75"/>
      <c r="TR3" s="75"/>
      <c r="TS3" s="75"/>
      <c r="TT3" s="75"/>
      <c r="TU3" s="75"/>
      <c r="TV3" s="75"/>
      <c r="TW3" s="75"/>
      <c r="TX3" s="75"/>
      <c r="TY3" s="75"/>
      <c r="TZ3" s="75"/>
      <c r="UA3" s="75"/>
      <c r="UB3" s="75"/>
      <c r="UC3" s="75"/>
      <c r="UD3" s="75"/>
      <c r="UE3" s="75"/>
      <c r="UF3" s="75"/>
      <c r="UG3" s="75"/>
      <c r="UH3" s="75"/>
      <c r="UI3" s="75"/>
      <c r="UJ3" s="75"/>
      <c r="UK3" s="75"/>
      <c r="UL3" s="75"/>
      <c r="UM3" s="75"/>
      <c r="UN3" s="75"/>
      <c r="UO3" s="75"/>
      <c r="UP3" s="75"/>
      <c r="UQ3" s="75"/>
      <c r="UR3" s="75"/>
      <c r="US3" s="75"/>
      <c r="UT3" s="75"/>
      <c r="UU3" s="75"/>
      <c r="UV3" s="75"/>
      <c r="UW3" s="75"/>
      <c r="UX3" s="75"/>
      <c r="UY3" s="75"/>
      <c r="UZ3" s="75"/>
      <c r="VA3" s="75"/>
      <c r="VB3" s="75"/>
      <c r="VC3" s="75"/>
      <c r="VD3" s="75"/>
      <c r="VE3" s="75"/>
      <c r="VF3" s="75"/>
      <c r="VG3" s="75"/>
      <c r="VH3" s="75"/>
      <c r="VI3" s="75"/>
      <c r="VJ3" s="75"/>
      <c r="VK3" s="75"/>
      <c r="VL3" s="75"/>
      <c r="VM3" s="75"/>
      <c r="VN3" s="75"/>
      <c r="VO3" s="75"/>
      <c r="VP3" s="75"/>
      <c r="VQ3" s="75"/>
      <c r="VR3" s="75"/>
      <c r="VS3" s="75"/>
      <c r="VT3" s="75"/>
      <c r="VU3" s="75"/>
      <c r="VV3" s="75"/>
      <c r="VW3" s="75"/>
      <c r="VX3" s="75"/>
      <c r="VY3" s="75"/>
      <c r="VZ3" s="75"/>
      <c r="WA3" s="75"/>
      <c r="WB3" s="75"/>
      <c r="WC3" s="75"/>
      <c r="WD3" s="75"/>
      <c r="WE3" s="75"/>
      <c r="WF3" s="75"/>
      <c r="WG3" s="75"/>
      <c r="WH3" s="75"/>
      <c r="WI3" s="75"/>
      <c r="WJ3" s="75"/>
      <c r="WK3" s="75"/>
      <c r="WL3" s="75"/>
      <c r="WM3" s="75"/>
      <c r="WN3" s="75"/>
      <c r="WO3" s="75"/>
      <c r="WP3" s="75"/>
      <c r="WQ3" s="75"/>
      <c r="WR3" s="75"/>
      <c r="WS3" s="75"/>
      <c r="WT3" s="75"/>
      <c r="WU3" s="75"/>
      <c r="WV3" s="75"/>
      <c r="WW3" s="75"/>
      <c r="WX3" s="75"/>
      <c r="WY3" s="75"/>
      <c r="WZ3" s="75"/>
      <c r="XA3" s="75"/>
      <c r="XB3" s="75"/>
      <c r="XC3" s="75"/>
      <c r="XD3" s="75"/>
      <c r="XE3" s="75"/>
      <c r="XF3" s="75"/>
      <c r="XG3" s="75"/>
      <c r="XH3" s="75"/>
      <c r="XI3" s="75"/>
      <c r="XJ3" s="75"/>
      <c r="XK3" s="75"/>
      <c r="XL3" s="75"/>
      <c r="XM3" s="75"/>
      <c r="XN3" s="75"/>
      <c r="XO3" s="75"/>
      <c r="XP3" s="75"/>
      <c r="XQ3" s="75"/>
      <c r="XR3" s="75"/>
      <c r="XS3" s="75"/>
      <c r="XT3" s="75"/>
      <c r="XU3" s="75"/>
      <c r="XV3" s="75"/>
      <c r="XW3" s="75"/>
      <c r="XX3" s="75"/>
      <c r="XY3" s="75"/>
      <c r="XZ3" s="75"/>
      <c r="YA3" s="75"/>
      <c r="YB3" s="75"/>
      <c r="YC3" s="75"/>
      <c r="YD3" s="75"/>
      <c r="YE3" s="75"/>
      <c r="YF3" s="75"/>
      <c r="YG3" s="75"/>
      <c r="YH3" s="75"/>
      <c r="YI3" s="75"/>
      <c r="YJ3" s="75"/>
      <c r="YK3" s="75"/>
      <c r="YL3" s="75"/>
      <c r="YM3" s="75"/>
      <c r="YN3" s="75"/>
      <c r="YO3" s="75"/>
      <c r="YP3" s="75"/>
      <c r="YQ3" s="75"/>
      <c r="YR3" s="75"/>
      <c r="YS3" s="75"/>
      <c r="YT3" s="75"/>
      <c r="YU3" s="75"/>
      <c r="YV3" s="75"/>
      <c r="YW3" s="75"/>
      <c r="YX3" s="75"/>
      <c r="YY3" s="75"/>
      <c r="YZ3" s="75"/>
      <c r="ZA3" s="75"/>
      <c r="ZB3" s="75"/>
      <c r="ZC3" s="75"/>
      <c r="ZD3" s="75"/>
      <c r="ZE3" s="75"/>
      <c r="ZF3" s="75"/>
      <c r="ZG3" s="75"/>
      <c r="ZH3" s="75"/>
      <c r="ZI3" s="75"/>
      <c r="ZJ3" s="75"/>
      <c r="ZK3" s="75"/>
      <c r="ZL3" s="75"/>
      <c r="ZM3" s="75"/>
      <c r="ZN3" s="75"/>
      <c r="ZO3" s="75"/>
      <c r="ZP3" s="75"/>
      <c r="ZQ3" s="75"/>
      <c r="ZR3" s="75"/>
      <c r="ZS3" s="75"/>
      <c r="ZT3" s="75"/>
      <c r="ZU3" s="75"/>
      <c r="ZV3" s="75"/>
      <c r="ZW3" s="75"/>
      <c r="ZX3" s="75"/>
      <c r="ZY3" s="75"/>
      <c r="ZZ3" s="75"/>
      <c r="AAA3" s="75"/>
      <c r="AAB3" s="75"/>
      <c r="AAC3" s="75"/>
      <c r="AAD3" s="75"/>
      <c r="AAE3" s="75"/>
      <c r="AAF3" s="75"/>
      <c r="AAG3" s="75"/>
      <c r="AAH3" s="75"/>
      <c r="AAI3" s="75"/>
      <c r="AAJ3" s="75"/>
      <c r="AAK3" s="75"/>
      <c r="AAL3" s="75"/>
      <c r="AAM3" s="75"/>
      <c r="AAN3" s="75"/>
      <c r="AAO3" s="75"/>
      <c r="AAP3" s="75"/>
      <c r="AAQ3" s="75"/>
      <c r="AAR3" s="75"/>
      <c r="AAS3" s="75"/>
      <c r="AAT3" s="75"/>
      <c r="AAU3" s="75"/>
      <c r="AAV3" s="75"/>
      <c r="AAW3" s="75"/>
      <c r="AAX3" s="75"/>
      <c r="AAY3" s="75"/>
      <c r="AAZ3" s="75"/>
      <c r="ABA3" s="75"/>
      <c r="ABB3" s="75"/>
      <c r="ABC3" s="75"/>
      <c r="ABD3" s="75"/>
      <c r="ABE3" s="75"/>
      <c r="ABF3" s="75"/>
      <c r="ABG3" s="75"/>
      <c r="ABH3" s="75"/>
      <c r="ABI3" s="75"/>
      <c r="ABJ3" s="75"/>
      <c r="ABK3" s="75"/>
      <c r="ABL3" s="75"/>
      <c r="ABM3" s="75"/>
      <c r="ABN3" s="75"/>
      <c r="ABO3" s="75"/>
      <c r="ABP3" s="75"/>
      <c r="ABQ3" s="75"/>
      <c r="ABR3" s="75"/>
      <c r="ABS3" s="75"/>
      <c r="ABT3" s="75"/>
      <c r="ABU3" s="75"/>
      <c r="ABV3" s="75"/>
      <c r="ABW3" s="75"/>
      <c r="ABX3" s="75"/>
      <c r="ABY3" s="75"/>
      <c r="ABZ3" s="75"/>
      <c r="ACA3" s="75"/>
      <c r="ACB3" s="75"/>
      <c r="ACC3" s="75"/>
      <c r="ACD3" s="75"/>
      <c r="ACE3" s="75"/>
      <c r="ACF3" s="75"/>
      <c r="ACG3" s="75"/>
      <c r="ACH3" s="75"/>
      <c r="ACI3" s="75"/>
      <c r="ACJ3" s="75"/>
      <c r="ACK3" s="75"/>
      <c r="ACL3" s="75"/>
      <c r="ACM3" s="75"/>
      <c r="ACN3" s="75"/>
      <c r="ACO3" s="75"/>
      <c r="ACP3" s="75"/>
      <c r="ACQ3" s="75"/>
      <c r="ACR3" s="75"/>
      <c r="ACS3" s="75"/>
      <c r="ACT3" s="75"/>
      <c r="ACU3" s="75"/>
      <c r="ACV3" s="75"/>
      <c r="ACW3" s="75"/>
      <c r="ACX3" s="75"/>
      <c r="ACY3" s="75"/>
      <c r="ACZ3" s="75"/>
      <c r="ADA3" s="75"/>
      <c r="ADB3" s="75"/>
      <c r="ADC3" s="75"/>
      <c r="ADD3" s="75"/>
      <c r="ADE3" s="75"/>
      <c r="ADF3" s="75"/>
      <c r="ADG3" s="75"/>
      <c r="ADH3" s="75"/>
      <c r="ADI3" s="75"/>
      <c r="ADJ3" s="75"/>
      <c r="ADK3" s="75"/>
      <c r="ADL3" s="75"/>
      <c r="ADM3" s="75"/>
      <c r="ADN3" s="75"/>
      <c r="ADO3" s="75"/>
      <c r="ADP3" s="75"/>
      <c r="ADQ3" s="75"/>
      <c r="ADR3" s="75"/>
      <c r="ADS3" s="75"/>
      <c r="ADT3" s="75"/>
      <c r="ADU3" s="75"/>
      <c r="ADV3" s="75"/>
      <c r="ADW3" s="75"/>
      <c r="ADX3" s="75"/>
      <c r="ADY3" s="75"/>
      <c r="ADZ3" s="75"/>
      <c r="AEA3" s="75"/>
      <c r="AEB3" s="75"/>
      <c r="AEC3" s="75"/>
      <c r="AED3" s="75"/>
      <c r="AEE3" s="75"/>
      <c r="AEF3" s="75"/>
      <c r="AEG3" s="75"/>
      <c r="AEH3" s="75"/>
      <c r="AEI3" s="75"/>
      <c r="AEJ3" s="75"/>
      <c r="AEK3" s="75"/>
      <c r="AEL3" s="75"/>
      <c r="AEM3" s="75"/>
      <c r="AEN3" s="75"/>
      <c r="AEO3" s="75"/>
      <c r="AEP3" s="75"/>
      <c r="AEQ3" s="75"/>
      <c r="AER3" s="75"/>
      <c r="AES3" s="75"/>
      <c r="AET3" s="75"/>
      <c r="AEU3" s="75"/>
      <c r="AEV3" s="75"/>
      <c r="AEW3" s="75"/>
      <c r="AEX3" s="75"/>
      <c r="AEY3" s="75"/>
      <c r="AEZ3" s="75"/>
      <c r="AFA3" s="75"/>
      <c r="AFB3" s="75"/>
      <c r="AFC3" s="75"/>
      <c r="AFD3" s="75"/>
      <c r="AFE3" s="75"/>
      <c r="AFF3" s="75"/>
      <c r="AFG3" s="75"/>
      <c r="AFH3" s="75"/>
      <c r="AFI3" s="75"/>
      <c r="AFJ3" s="75"/>
      <c r="AFK3" s="75"/>
      <c r="AFL3" s="75"/>
      <c r="AFM3" s="75"/>
      <c r="AFN3" s="75"/>
      <c r="AFO3" s="75"/>
      <c r="AFP3" s="75"/>
      <c r="AFQ3" s="75"/>
      <c r="AFR3" s="75"/>
      <c r="AFS3" s="75"/>
      <c r="AFT3" s="75"/>
      <c r="AFU3" s="75"/>
      <c r="AFV3" s="75"/>
      <c r="AFW3" s="75"/>
      <c r="AFX3" s="75"/>
      <c r="AFY3" s="75"/>
      <c r="AFZ3" s="75"/>
      <c r="AGA3" s="75"/>
      <c r="AGB3" s="75"/>
      <c r="AGC3" s="75"/>
      <c r="AGD3" s="75"/>
      <c r="AGE3" s="75"/>
      <c r="AGF3" s="75"/>
      <c r="AGG3" s="75"/>
      <c r="AGH3" s="75"/>
      <c r="AGI3" s="75"/>
      <c r="AGJ3" s="75"/>
      <c r="AGK3" s="75"/>
      <c r="AGL3" s="75"/>
      <c r="AGM3" s="75"/>
      <c r="AGN3" s="75"/>
      <c r="AGO3" s="75"/>
      <c r="AGP3" s="75"/>
      <c r="AGQ3" s="75"/>
      <c r="AGR3" s="75"/>
      <c r="AGS3" s="75"/>
      <c r="AGT3" s="75"/>
      <c r="AGU3" s="75"/>
      <c r="AGV3" s="75"/>
      <c r="AGW3" s="75"/>
      <c r="AGX3" s="75"/>
      <c r="AGY3" s="75"/>
      <c r="AGZ3" s="75"/>
      <c r="AHA3" s="75"/>
      <c r="AHB3" s="75"/>
      <c r="AHC3" s="75"/>
      <c r="AHD3" s="75"/>
      <c r="AHE3" s="75"/>
      <c r="AHF3" s="75"/>
      <c r="AHG3" s="75"/>
      <c r="AHH3" s="75"/>
      <c r="AHI3" s="75"/>
      <c r="AHJ3" s="75"/>
      <c r="AHK3" s="75"/>
      <c r="AHL3" s="75"/>
      <c r="AHM3" s="75"/>
      <c r="AHN3" s="75"/>
      <c r="AHO3" s="75"/>
      <c r="AHP3" s="75"/>
      <c r="AHQ3" s="75"/>
      <c r="AHR3" s="75"/>
      <c r="AHS3" s="75"/>
      <c r="AHT3" s="75"/>
      <c r="AHU3" s="75"/>
      <c r="AHV3" s="75"/>
      <c r="AHW3" s="75"/>
      <c r="AHX3" s="75"/>
      <c r="AHY3" s="75"/>
      <c r="AHZ3" s="75"/>
      <c r="AIA3" s="75"/>
      <c r="AIB3" s="75"/>
      <c r="AIC3" s="75"/>
      <c r="AID3" s="75"/>
      <c r="AIE3" s="75"/>
      <c r="AIF3" s="75"/>
      <c r="AIG3" s="75"/>
      <c r="AIH3" s="75"/>
      <c r="AII3" s="75"/>
      <c r="AIJ3" s="75"/>
      <c r="AIK3" s="75"/>
      <c r="AIL3" s="75"/>
      <c r="AIM3" s="75"/>
      <c r="AIN3" s="75"/>
      <c r="AIO3" s="75"/>
      <c r="AIP3" s="75"/>
      <c r="AIQ3" s="75"/>
      <c r="AIR3" s="75"/>
      <c r="AIS3" s="75"/>
      <c r="AIT3" s="75"/>
      <c r="AIU3" s="75"/>
      <c r="AIV3" s="75"/>
      <c r="AIW3" s="75"/>
      <c r="AIX3" s="75"/>
      <c r="AIY3" s="75"/>
      <c r="AIZ3" s="75"/>
      <c r="AJA3" s="75"/>
      <c r="AJB3" s="75"/>
      <c r="AJC3" s="75"/>
      <c r="AJD3" s="75"/>
      <c r="AJE3" s="75"/>
      <c r="AJF3" s="75"/>
      <c r="AJG3" s="75"/>
      <c r="AJH3" s="75"/>
      <c r="AJI3" s="75"/>
      <c r="AJJ3" s="75"/>
      <c r="AJK3" s="75"/>
      <c r="AJL3" s="75"/>
      <c r="AJM3" s="75"/>
      <c r="AJN3" s="75"/>
      <c r="AJO3" s="75"/>
      <c r="AJP3" s="75"/>
      <c r="AJQ3" s="75"/>
      <c r="AJR3" s="75"/>
      <c r="AJS3" s="75"/>
      <c r="AJT3" s="75"/>
      <c r="AJU3" s="75"/>
      <c r="AJV3" s="75"/>
      <c r="AJW3" s="75"/>
      <c r="AJX3" s="75"/>
      <c r="AJY3" s="75"/>
      <c r="AJZ3" s="75"/>
      <c r="AKA3" s="75"/>
      <c r="AKB3" s="75"/>
      <c r="AKC3" s="75"/>
      <c r="AKD3" s="75"/>
      <c r="AKE3" s="75"/>
      <c r="AKF3" s="75"/>
      <c r="AKG3" s="75"/>
      <c r="AKH3" s="75"/>
      <c r="AKI3" s="75"/>
      <c r="AKJ3" s="75"/>
      <c r="AKK3" s="75"/>
      <c r="AKL3" s="75"/>
      <c r="AKM3" s="75"/>
      <c r="AKN3" s="75"/>
      <c r="AKO3" s="75"/>
      <c r="AKP3" s="75"/>
      <c r="AKQ3" s="75"/>
      <c r="AKR3" s="75"/>
      <c r="AKS3" s="75"/>
      <c r="AKT3" s="75"/>
      <c r="AKU3" s="75"/>
      <c r="AKV3" s="75"/>
      <c r="AKW3" s="75"/>
      <c r="AKX3" s="75"/>
      <c r="AKY3" s="75"/>
      <c r="AKZ3" s="75"/>
      <c r="ALA3" s="75"/>
      <c r="ALB3" s="75"/>
      <c r="ALC3" s="75"/>
      <c r="ALD3" s="75"/>
      <c r="ALE3" s="75"/>
      <c r="ALF3" s="75"/>
      <c r="ALG3" s="75"/>
      <c r="ALH3" s="75"/>
      <c r="ALI3" s="75"/>
      <c r="ALJ3" s="75"/>
      <c r="ALK3" s="75"/>
      <c r="ALL3" s="75"/>
      <c r="ALM3" s="75"/>
      <c r="ALN3" s="75"/>
      <c r="ALO3" s="75"/>
      <c r="ALP3" s="75"/>
      <c r="ALQ3" s="75"/>
      <c r="ALR3" s="75"/>
      <c r="ALS3" s="75"/>
      <c r="ALT3" s="75"/>
      <c r="ALU3" s="75"/>
      <c r="ALV3" s="75"/>
      <c r="ALW3" s="75"/>
      <c r="ALX3" s="75"/>
      <c r="ALY3" s="75"/>
      <c r="ALZ3" s="75"/>
      <c r="AMA3" s="75"/>
      <c r="AMB3" s="75"/>
      <c r="AMC3" s="75"/>
      <c r="AMD3" s="75"/>
      <c r="AME3" s="75"/>
      <c r="AMF3" s="75"/>
      <c r="AMG3" s="75"/>
      <c r="AMH3" s="75"/>
      <c r="AMI3" s="75"/>
      <c r="AMJ3" s="75"/>
      <c r="AMK3" s="75"/>
      <c r="AML3" s="75"/>
      <c r="AMM3" s="75"/>
      <c r="AMN3" s="75"/>
      <c r="AMO3" s="75"/>
      <c r="AMP3" s="75"/>
      <c r="AMQ3" s="75"/>
      <c r="AMR3" s="75"/>
      <c r="AMS3" s="75"/>
      <c r="AMT3" s="75"/>
      <c r="AMU3" s="75"/>
      <c r="AMV3" s="75"/>
      <c r="AMW3" s="75"/>
      <c r="AMX3" s="75"/>
      <c r="AMY3" s="75"/>
      <c r="AMZ3" s="75"/>
      <c r="ANA3" s="75"/>
      <c r="ANB3" s="75"/>
      <c r="ANC3" s="75"/>
      <c r="AND3" s="75"/>
      <c r="ANE3" s="75"/>
      <c r="ANF3" s="75"/>
      <c r="ANG3" s="75"/>
      <c r="ANH3" s="75"/>
      <c r="ANI3" s="75"/>
      <c r="ANJ3" s="75"/>
      <c r="ANK3" s="75"/>
      <c r="ANL3" s="75"/>
      <c r="ANM3" s="75"/>
      <c r="ANN3" s="75"/>
      <c r="ANO3" s="75"/>
      <c r="ANP3" s="75"/>
      <c r="ANQ3" s="75"/>
      <c r="ANR3" s="75"/>
      <c r="ANS3" s="75"/>
      <c r="ANT3" s="75"/>
      <c r="ANU3" s="75"/>
      <c r="ANV3" s="75"/>
      <c r="ANW3" s="75"/>
      <c r="ANX3" s="75"/>
      <c r="ANY3" s="75"/>
      <c r="ANZ3" s="75"/>
      <c r="AOA3" s="75"/>
      <c r="AOB3" s="75"/>
      <c r="AOC3" s="75"/>
      <c r="AOD3" s="75"/>
      <c r="AOE3" s="75"/>
      <c r="AOF3" s="75"/>
      <c r="AOG3" s="75"/>
      <c r="AOH3" s="75"/>
      <c r="AOI3" s="75"/>
      <c r="AOJ3" s="75"/>
      <c r="AOK3" s="75"/>
      <c r="AOL3" s="75"/>
      <c r="AOM3" s="75"/>
      <c r="AON3" s="75"/>
      <c r="AOO3" s="75"/>
      <c r="AOP3" s="75"/>
      <c r="AOQ3" s="75"/>
      <c r="AOR3" s="75"/>
      <c r="AOS3" s="75"/>
      <c r="AOT3" s="75"/>
      <c r="AOU3" s="75"/>
      <c r="AOV3" s="75"/>
      <c r="AOW3" s="75"/>
      <c r="AOX3" s="75"/>
      <c r="AOY3" s="75"/>
      <c r="AOZ3" s="75"/>
      <c r="APA3" s="75"/>
      <c r="APB3" s="75"/>
      <c r="APC3" s="75"/>
      <c r="APD3" s="75"/>
      <c r="APE3" s="75"/>
      <c r="APF3" s="75"/>
      <c r="APG3" s="75"/>
      <c r="APH3" s="75"/>
      <c r="API3" s="75"/>
      <c r="APJ3" s="75"/>
      <c r="APK3" s="75"/>
      <c r="APL3" s="75"/>
      <c r="APM3" s="75"/>
      <c r="APN3" s="75"/>
      <c r="APO3" s="75"/>
      <c r="APP3" s="75"/>
      <c r="APQ3" s="75"/>
      <c r="APR3" s="75"/>
      <c r="APS3" s="75"/>
      <c r="APT3" s="75"/>
      <c r="APU3" s="75"/>
      <c r="APV3" s="75"/>
      <c r="APW3" s="75"/>
      <c r="APX3" s="75"/>
      <c r="APY3" s="75"/>
      <c r="APZ3" s="75"/>
      <c r="AQA3" s="75"/>
      <c r="AQB3" s="75"/>
      <c r="AQC3" s="75"/>
      <c r="AQD3" s="75"/>
      <c r="AQE3" s="75"/>
      <c r="AQF3" s="75"/>
      <c r="AQG3" s="75"/>
      <c r="AQH3" s="75"/>
      <c r="AQI3" s="75"/>
      <c r="AQJ3" s="75"/>
      <c r="AQK3" s="75"/>
      <c r="AQL3" s="75"/>
      <c r="AQM3" s="75"/>
      <c r="AQN3" s="75"/>
      <c r="AQO3" s="75"/>
      <c r="AQP3" s="75"/>
      <c r="AQQ3" s="75"/>
      <c r="AQR3" s="75"/>
      <c r="AQS3" s="75"/>
      <c r="AQT3" s="75"/>
      <c r="AQU3" s="75"/>
      <c r="AQV3" s="75"/>
      <c r="AQW3" s="75"/>
      <c r="AQX3" s="75"/>
      <c r="AQY3" s="75"/>
      <c r="AQZ3" s="75"/>
      <c r="ARA3" s="75"/>
      <c r="ARB3" s="75"/>
      <c r="ARC3" s="75"/>
      <c r="ARD3" s="75"/>
      <c r="ARE3" s="75"/>
      <c r="ARF3" s="75"/>
      <c r="ARG3" s="75"/>
      <c r="ARH3" s="75"/>
      <c r="ARI3" s="75"/>
      <c r="ARJ3" s="75"/>
      <c r="ARK3" s="75"/>
      <c r="ARL3" s="75"/>
      <c r="ARM3" s="75"/>
      <c r="ARN3" s="75"/>
      <c r="ARO3" s="75"/>
      <c r="ARP3" s="75"/>
      <c r="ARQ3" s="75"/>
      <c r="ARR3" s="75"/>
      <c r="ARS3" s="75"/>
      <c r="ART3" s="75"/>
      <c r="ARU3" s="75"/>
      <c r="ARV3" s="75"/>
      <c r="ARW3" s="75"/>
      <c r="ARX3" s="75"/>
      <c r="ARY3" s="75"/>
      <c r="ARZ3" s="75"/>
      <c r="ASA3" s="75"/>
      <c r="ASB3" s="75"/>
      <c r="ASC3" s="75"/>
      <c r="ASD3" s="75"/>
      <c r="ASE3" s="75"/>
      <c r="ASF3" s="75"/>
      <c r="ASG3" s="75"/>
      <c r="ASH3" s="75"/>
      <c r="ASI3" s="75"/>
      <c r="ASJ3" s="75"/>
      <c r="ASK3" s="75"/>
      <c r="ASL3" s="75"/>
      <c r="ASM3" s="75"/>
      <c r="ASN3" s="75"/>
      <c r="ASO3" s="75"/>
      <c r="ASP3" s="75"/>
      <c r="ASQ3" s="75"/>
      <c r="ASR3" s="75"/>
      <c r="ASS3" s="75"/>
      <c r="AST3" s="75"/>
      <c r="ASU3" s="75"/>
      <c r="ASV3" s="75"/>
      <c r="ASW3" s="75"/>
      <c r="ASX3" s="75"/>
      <c r="ASY3" s="75"/>
      <c r="ASZ3" s="75"/>
      <c r="ATA3" s="75"/>
      <c r="ATB3" s="75"/>
      <c r="ATC3" s="75"/>
      <c r="ATD3" s="75"/>
      <c r="ATE3" s="75"/>
      <c r="ATF3" s="75"/>
      <c r="ATG3" s="75"/>
      <c r="ATH3" s="75"/>
      <c r="ATI3" s="75"/>
      <c r="ATJ3" s="75"/>
      <c r="ATK3" s="75"/>
      <c r="ATL3" s="75"/>
      <c r="ATM3" s="75"/>
      <c r="ATN3" s="75"/>
      <c r="ATO3" s="75"/>
      <c r="ATP3" s="75"/>
      <c r="ATQ3" s="75"/>
      <c r="ATR3" s="75"/>
      <c r="ATS3" s="75"/>
      <c r="ATT3" s="75"/>
      <c r="ATU3" s="75"/>
      <c r="ATV3" s="75"/>
      <c r="ATW3" s="75"/>
      <c r="ATX3" s="75"/>
      <c r="ATY3" s="75"/>
      <c r="ATZ3" s="75"/>
      <c r="AUA3" s="75"/>
      <c r="AUB3" s="75"/>
      <c r="AUC3" s="75"/>
      <c r="AUD3" s="75"/>
      <c r="AUE3" s="75"/>
      <c r="AUF3" s="75"/>
      <c r="AUG3" s="75"/>
      <c r="AUH3" s="75"/>
      <c r="AUI3" s="75"/>
      <c r="AUJ3" s="75"/>
      <c r="AUK3" s="75"/>
      <c r="AUL3" s="75"/>
      <c r="AUM3" s="75"/>
      <c r="AUN3" s="75"/>
      <c r="AUO3" s="75"/>
      <c r="AUP3" s="75"/>
      <c r="AUQ3" s="75"/>
      <c r="AUR3" s="75"/>
      <c r="AUS3" s="75"/>
      <c r="AUT3" s="75"/>
      <c r="AUU3" s="75"/>
      <c r="AUV3" s="75"/>
      <c r="AUW3" s="75"/>
      <c r="AUX3" s="75"/>
      <c r="AUY3" s="75"/>
      <c r="AUZ3" s="75"/>
      <c r="AVA3" s="75"/>
      <c r="AVB3" s="75"/>
      <c r="AVC3" s="75"/>
      <c r="AVD3" s="75"/>
      <c r="AVE3" s="75"/>
      <c r="AVF3" s="75"/>
      <c r="AVG3" s="75"/>
      <c r="AVH3" s="75"/>
      <c r="AVI3" s="75"/>
      <c r="AVJ3" s="75"/>
      <c r="AVK3" s="75"/>
      <c r="AVL3" s="75"/>
      <c r="AVM3" s="75"/>
      <c r="AVN3" s="75"/>
      <c r="AVO3" s="75"/>
      <c r="AVP3" s="75"/>
      <c r="AVQ3" s="75"/>
      <c r="AVR3" s="75"/>
      <c r="AVS3" s="75"/>
      <c r="AVT3" s="75"/>
      <c r="AVU3" s="75"/>
      <c r="AVV3" s="75"/>
      <c r="AVW3" s="75"/>
      <c r="AVX3" s="75"/>
      <c r="AVY3" s="75"/>
      <c r="AVZ3" s="75"/>
      <c r="AWA3" s="75"/>
      <c r="AWB3" s="75"/>
      <c r="AWC3" s="75"/>
      <c r="AWD3" s="75"/>
      <c r="AWE3" s="75"/>
      <c r="AWF3" s="75"/>
      <c r="AWG3" s="75"/>
      <c r="AWH3" s="75"/>
      <c r="AWI3" s="75"/>
      <c r="AWJ3" s="75"/>
      <c r="AWK3" s="75"/>
      <c r="AWL3" s="75"/>
      <c r="AWM3" s="75"/>
      <c r="AWN3" s="75"/>
      <c r="AWO3" s="75"/>
      <c r="AWP3" s="75"/>
      <c r="AWQ3" s="75"/>
      <c r="AWR3" s="75"/>
      <c r="AWS3" s="75"/>
      <c r="AWT3" s="75"/>
      <c r="AWU3" s="75"/>
      <c r="AWV3" s="75"/>
      <c r="AWW3" s="75"/>
      <c r="AWX3" s="75"/>
      <c r="AWY3" s="75"/>
      <c r="AWZ3" s="75"/>
      <c r="AXA3" s="75"/>
      <c r="AXB3" s="75"/>
      <c r="AXC3" s="75"/>
      <c r="AXD3" s="75"/>
      <c r="AXE3" s="75"/>
      <c r="AXF3" s="75"/>
      <c r="AXG3" s="75"/>
      <c r="AXH3" s="75"/>
      <c r="AXI3" s="75"/>
      <c r="AXJ3" s="75"/>
      <c r="AXK3" s="75"/>
      <c r="AXL3" s="75"/>
      <c r="AXM3" s="75"/>
      <c r="AXN3" s="75"/>
      <c r="AXO3" s="75"/>
      <c r="AXP3" s="75"/>
      <c r="AXQ3" s="75"/>
      <c r="AXR3" s="75"/>
      <c r="AXS3" s="75"/>
      <c r="AXT3" s="75"/>
      <c r="AXU3" s="75"/>
      <c r="AXV3" s="75"/>
      <c r="AXW3" s="75"/>
      <c r="AXX3" s="75"/>
      <c r="AXY3" s="75"/>
      <c r="AXZ3" s="75"/>
      <c r="AYA3" s="75"/>
      <c r="AYB3" s="75"/>
      <c r="AYC3" s="75"/>
      <c r="AYD3" s="75"/>
      <c r="AYE3" s="75"/>
      <c r="AYF3" s="75"/>
      <c r="AYG3" s="75"/>
      <c r="AYH3" s="75"/>
      <c r="AYI3" s="75"/>
      <c r="AYJ3" s="75"/>
      <c r="AYK3" s="75"/>
      <c r="AYL3" s="75"/>
      <c r="AYM3" s="75"/>
      <c r="AYN3" s="75"/>
      <c r="AYO3" s="75"/>
      <c r="AYP3" s="75"/>
      <c r="AYQ3" s="75"/>
      <c r="AYR3" s="75"/>
      <c r="AYS3" s="75"/>
      <c r="AYT3" s="75"/>
      <c r="AYU3" s="75"/>
      <c r="AYV3" s="75"/>
      <c r="AYW3" s="75"/>
      <c r="AYX3" s="75"/>
      <c r="AYY3" s="75"/>
      <c r="AYZ3" s="75"/>
      <c r="AZA3" s="75"/>
      <c r="AZB3" s="75"/>
      <c r="AZC3" s="75"/>
      <c r="AZD3" s="75"/>
      <c r="AZE3" s="75"/>
      <c r="AZF3" s="75"/>
      <c r="AZG3" s="75"/>
      <c r="AZH3" s="75"/>
      <c r="AZI3" s="75"/>
      <c r="AZJ3" s="75"/>
      <c r="AZK3" s="75"/>
      <c r="AZL3" s="75"/>
      <c r="AZM3" s="75"/>
      <c r="AZN3" s="75"/>
      <c r="AZO3" s="75"/>
      <c r="AZP3" s="75"/>
      <c r="AZQ3" s="75"/>
      <c r="AZR3" s="75"/>
      <c r="AZS3" s="75"/>
      <c r="AZT3" s="75"/>
      <c r="AZU3" s="75"/>
      <c r="AZV3" s="75"/>
      <c r="AZW3" s="75"/>
      <c r="AZX3" s="75"/>
      <c r="AZY3" s="75"/>
      <c r="AZZ3" s="75"/>
      <c r="BAA3" s="75"/>
      <c r="BAB3" s="75"/>
      <c r="BAC3" s="75"/>
      <c r="BAD3" s="75"/>
      <c r="BAE3" s="75"/>
      <c r="BAF3" s="75"/>
      <c r="BAG3" s="75"/>
      <c r="BAH3" s="75"/>
      <c r="BAI3" s="75"/>
      <c r="BAJ3" s="75"/>
      <c r="BAK3" s="75"/>
      <c r="BAL3" s="75"/>
      <c r="BAM3" s="75"/>
      <c r="BAN3" s="75"/>
      <c r="BAO3" s="75"/>
      <c r="BAP3" s="75"/>
      <c r="BAQ3" s="75"/>
      <c r="BAR3" s="75"/>
      <c r="BAS3" s="75"/>
      <c r="BAT3" s="75"/>
      <c r="BAU3" s="75"/>
      <c r="BAV3" s="75"/>
      <c r="BAW3" s="75"/>
      <c r="BAX3" s="75"/>
      <c r="BAY3" s="75"/>
      <c r="BAZ3" s="75"/>
      <c r="BBA3" s="75"/>
      <c r="BBB3" s="75"/>
      <c r="BBC3" s="75"/>
      <c r="BBD3" s="75"/>
      <c r="BBE3" s="75"/>
      <c r="BBF3" s="75"/>
      <c r="BBG3" s="75"/>
      <c r="BBH3" s="75"/>
      <c r="BBI3" s="75"/>
      <c r="BBJ3" s="75"/>
      <c r="BBK3" s="75"/>
      <c r="BBL3" s="75"/>
      <c r="BBM3" s="75"/>
      <c r="BBN3" s="75"/>
      <c r="BBO3" s="75"/>
      <c r="BBP3" s="75"/>
      <c r="BBQ3" s="75"/>
      <c r="BBR3" s="75"/>
      <c r="BBS3" s="75"/>
      <c r="BBT3" s="75"/>
      <c r="BBU3" s="75"/>
      <c r="BBV3" s="75"/>
      <c r="BBW3" s="75"/>
      <c r="BBX3" s="75"/>
      <c r="BBY3" s="75"/>
      <c r="BBZ3" s="75"/>
      <c r="BCA3" s="75"/>
      <c r="BCB3" s="75"/>
      <c r="BCC3" s="75"/>
      <c r="BCD3" s="75"/>
      <c r="BCE3" s="75"/>
      <c r="BCF3" s="75"/>
      <c r="BCG3" s="75"/>
      <c r="BCH3" s="75"/>
      <c r="BCI3" s="75"/>
      <c r="BCJ3" s="75"/>
      <c r="BCK3" s="75"/>
      <c r="BCL3" s="75"/>
      <c r="BCM3" s="75"/>
      <c r="BCN3" s="75"/>
      <c r="BCO3" s="75"/>
      <c r="BCP3" s="75"/>
      <c r="BCQ3" s="75"/>
      <c r="BCR3" s="75"/>
      <c r="BCS3" s="75"/>
      <c r="BCT3" s="75"/>
      <c r="BCU3" s="75"/>
      <c r="BCV3" s="75"/>
      <c r="BCW3" s="75"/>
      <c r="BCX3" s="75"/>
      <c r="BCY3" s="75"/>
      <c r="BCZ3" s="75"/>
      <c r="BDA3" s="75"/>
      <c r="BDB3" s="75"/>
      <c r="BDC3" s="75"/>
      <c r="BDD3" s="75"/>
      <c r="BDE3" s="75"/>
      <c r="BDF3" s="75"/>
      <c r="BDG3" s="75"/>
      <c r="BDH3" s="75"/>
      <c r="BDI3" s="75"/>
      <c r="BDJ3" s="75"/>
      <c r="BDK3" s="75"/>
      <c r="BDL3" s="75"/>
      <c r="BDM3" s="75"/>
      <c r="BDN3" s="75"/>
      <c r="BDO3" s="75"/>
      <c r="BDP3" s="75"/>
      <c r="BDQ3" s="75"/>
      <c r="BDR3" s="75"/>
      <c r="BDS3" s="75"/>
      <c r="BDT3" s="75"/>
      <c r="BDU3" s="75"/>
      <c r="BDV3" s="75"/>
      <c r="BDW3" s="75"/>
      <c r="BDX3" s="75"/>
      <c r="BDY3" s="75"/>
      <c r="BDZ3" s="75"/>
      <c r="BEA3" s="75"/>
      <c r="BEB3" s="75"/>
      <c r="BEC3" s="75"/>
      <c r="BED3" s="75"/>
      <c r="BEE3" s="75"/>
      <c r="BEF3" s="75"/>
      <c r="BEG3" s="75"/>
      <c r="BEH3" s="75"/>
      <c r="BEI3" s="75"/>
      <c r="BEJ3" s="75"/>
      <c r="BEK3" s="75"/>
      <c r="BEL3" s="75"/>
      <c r="BEM3" s="75"/>
      <c r="BEN3" s="75"/>
      <c r="BEO3" s="75"/>
      <c r="BEP3" s="75"/>
      <c r="BEQ3" s="75"/>
      <c r="BER3" s="75"/>
      <c r="BES3" s="75"/>
      <c r="BET3" s="75"/>
      <c r="BEU3" s="75"/>
      <c r="BEV3" s="75"/>
      <c r="BEW3" s="75"/>
      <c r="BEX3" s="75"/>
      <c r="BEY3" s="75"/>
      <c r="BEZ3" s="75"/>
      <c r="BFA3" s="75"/>
      <c r="BFB3" s="75"/>
      <c r="BFC3" s="75"/>
      <c r="BFD3" s="75"/>
      <c r="BFE3" s="75"/>
      <c r="BFF3" s="75"/>
      <c r="BFG3" s="75"/>
      <c r="BFH3" s="75"/>
      <c r="BFI3" s="75"/>
      <c r="BFJ3" s="75"/>
      <c r="BFK3" s="75"/>
      <c r="BFL3" s="75"/>
      <c r="BFM3" s="75"/>
      <c r="BFN3" s="75"/>
      <c r="BFO3" s="75"/>
      <c r="BFP3" s="75"/>
      <c r="BFQ3" s="75"/>
      <c r="BFR3" s="75"/>
      <c r="BFS3" s="75"/>
      <c r="BFT3" s="75"/>
      <c r="BFU3" s="75"/>
      <c r="BFV3" s="75"/>
      <c r="BFW3" s="75"/>
      <c r="BFX3" s="75"/>
      <c r="BFY3" s="75"/>
      <c r="BFZ3" s="75"/>
      <c r="BGA3" s="75"/>
      <c r="BGB3" s="75"/>
      <c r="BGC3" s="75"/>
      <c r="BGD3" s="75"/>
      <c r="BGE3" s="75"/>
      <c r="BGF3" s="75"/>
      <c r="BGG3" s="75"/>
      <c r="BGH3" s="75"/>
      <c r="BGI3" s="75"/>
      <c r="BGJ3" s="75"/>
      <c r="BGK3" s="75"/>
      <c r="BGL3" s="75"/>
      <c r="BGM3" s="75"/>
      <c r="BGN3" s="75"/>
      <c r="BGO3" s="75"/>
      <c r="BGP3" s="75"/>
      <c r="BGQ3" s="75"/>
      <c r="BGR3" s="75"/>
      <c r="BGS3" s="75"/>
      <c r="BGT3" s="75"/>
      <c r="BGU3" s="75"/>
      <c r="BGV3" s="75"/>
      <c r="BGW3" s="75"/>
      <c r="BGX3" s="75"/>
      <c r="BGY3" s="75"/>
      <c r="BGZ3" s="75"/>
      <c r="BHA3" s="75"/>
      <c r="BHB3" s="75"/>
      <c r="BHC3" s="75"/>
      <c r="BHD3" s="75"/>
      <c r="BHE3" s="75"/>
      <c r="BHF3" s="75"/>
      <c r="BHG3" s="75"/>
      <c r="BHH3" s="75"/>
      <c r="BHI3" s="75"/>
      <c r="BHJ3" s="75"/>
      <c r="BHK3" s="75"/>
      <c r="BHL3" s="75"/>
      <c r="BHM3" s="75"/>
      <c r="BHN3" s="75"/>
      <c r="BHO3" s="75"/>
      <c r="BHP3" s="75"/>
      <c r="BHQ3" s="75"/>
      <c r="BHR3" s="75"/>
      <c r="BHS3" s="75"/>
      <c r="BHT3" s="75"/>
      <c r="BHU3" s="75"/>
      <c r="BHV3" s="75"/>
      <c r="BHW3" s="75"/>
      <c r="BHX3" s="75"/>
      <c r="BHY3" s="75"/>
      <c r="BHZ3" s="75"/>
      <c r="BIA3" s="75"/>
      <c r="BIB3" s="75"/>
      <c r="BIC3" s="75"/>
      <c r="BID3" s="75"/>
      <c r="BIE3" s="75"/>
      <c r="BIF3" s="75"/>
      <c r="BIG3" s="75"/>
      <c r="BIH3" s="75"/>
      <c r="BII3" s="75"/>
      <c r="BIJ3" s="75"/>
      <c r="BIK3" s="75"/>
      <c r="BIL3" s="75"/>
      <c r="BIM3" s="75"/>
      <c r="BIN3" s="75"/>
      <c r="BIO3" s="75"/>
      <c r="BIP3" s="75"/>
      <c r="BIQ3" s="75"/>
      <c r="BIR3" s="75"/>
      <c r="BIS3" s="75"/>
      <c r="BIT3" s="75"/>
      <c r="BIU3" s="75"/>
      <c r="BIV3" s="75"/>
      <c r="BIW3" s="75"/>
      <c r="BIX3" s="75"/>
      <c r="BIY3" s="75"/>
      <c r="BIZ3" s="75"/>
      <c r="BJA3" s="75"/>
      <c r="BJB3" s="75"/>
      <c r="BJC3" s="75"/>
      <c r="BJD3" s="75"/>
      <c r="BJE3" s="75"/>
      <c r="BJF3" s="75"/>
      <c r="BJG3" s="75"/>
      <c r="BJH3" s="75"/>
      <c r="BJI3" s="75"/>
      <c r="BJJ3" s="75"/>
      <c r="BJK3" s="75"/>
      <c r="BJL3" s="75"/>
      <c r="BJM3" s="75"/>
      <c r="BJN3" s="75"/>
      <c r="BJO3" s="75"/>
      <c r="BJP3" s="75"/>
      <c r="BJQ3" s="75"/>
      <c r="BJR3" s="75"/>
      <c r="BJS3" s="75"/>
      <c r="BJT3" s="75"/>
      <c r="BJU3" s="75"/>
      <c r="BJV3" s="75"/>
      <c r="BJW3" s="75"/>
      <c r="BJX3" s="75"/>
      <c r="BJY3" s="75"/>
      <c r="BJZ3" s="75"/>
      <c r="BKA3" s="75"/>
      <c r="BKB3" s="75"/>
      <c r="BKC3" s="75"/>
      <c r="BKD3" s="75"/>
      <c r="BKE3" s="75"/>
      <c r="BKF3" s="75"/>
      <c r="BKG3" s="75"/>
      <c r="BKH3" s="75"/>
      <c r="BKI3" s="75"/>
      <c r="BKJ3" s="75"/>
      <c r="BKK3" s="75"/>
      <c r="BKL3" s="75"/>
      <c r="BKM3" s="75"/>
      <c r="BKN3" s="75"/>
      <c r="BKO3" s="75"/>
      <c r="BKP3" s="75"/>
      <c r="BKQ3" s="75"/>
      <c r="BKR3" s="75"/>
      <c r="BKS3" s="75"/>
      <c r="BKT3" s="75"/>
      <c r="BKU3" s="75"/>
      <c r="BKV3" s="75"/>
      <c r="BKW3" s="75"/>
      <c r="BKX3" s="75"/>
      <c r="BKY3" s="75"/>
      <c r="BKZ3" s="75"/>
      <c r="BLA3" s="75"/>
      <c r="BLB3" s="75"/>
      <c r="BLC3" s="75"/>
      <c r="BLD3" s="75"/>
      <c r="BLE3" s="75"/>
      <c r="BLF3" s="75"/>
      <c r="BLG3" s="75"/>
      <c r="BLH3" s="75"/>
      <c r="BLI3" s="75"/>
      <c r="BLJ3" s="75"/>
      <c r="BLK3" s="75"/>
      <c r="BLL3" s="75"/>
      <c r="BLM3" s="75"/>
      <c r="BLN3" s="75"/>
      <c r="BLO3" s="75"/>
      <c r="BLP3" s="75"/>
      <c r="BLQ3" s="75"/>
      <c r="BLR3" s="75"/>
      <c r="BLS3" s="75"/>
      <c r="BLT3" s="75"/>
      <c r="BLU3" s="75"/>
      <c r="BLV3" s="75"/>
      <c r="BLW3" s="75"/>
      <c r="BLX3" s="75"/>
      <c r="BLY3" s="75"/>
      <c r="BLZ3" s="75"/>
      <c r="BMA3" s="75"/>
      <c r="BMB3" s="75"/>
      <c r="BMC3" s="75"/>
      <c r="BMD3" s="75"/>
      <c r="BME3" s="75"/>
      <c r="BMF3" s="75"/>
      <c r="BMG3" s="75"/>
      <c r="BMH3" s="75"/>
      <c r="BMI3" s="75"/>
      <c r="BMJ3" s="75"/>
      <c r="BMK3" s="75"/>
      <c r="BML3" s="75"/>
      <c r="BMM3" s="75"/>
      <c r="BMN3" s="75"/>
      <c r="BMO3" s="75"/>
      <c r="BMP3" s="75"/>
      <c r="BMQ3" s="75"/>
      <c r="BMR3" s="75"/>
      <c r="BMS3" s="75"/>
      <c r="BMT3" s="75"/>
      <c r="BMU3" s="75"/>
      <c r="BMV3" s="75"/>
      <c r="BMW3" s="75"/>
      <c r="BMX3" s="75"/>
      <c r="BMY3" s="75"/>
      <c r="BMZ3" s="75"/>
      <c r="BNA3" s="75"/>
      <c r="BNB3" s="75"/>
      <c r="BNC3" s="75"/>
      <c r="BND3" s="75"/>
      <c r="BNE3" s="75"/>
      <c r="BNF3" s="75"/>
      <c r="BNG3" s="75"/>
      <c r="BNH3" s="75"/>
      <c r="BNI3" s="75"/>
      <c r="BNJ3" s="75"/>
      <c r="BNK3" s="75"/>
      <c r="BNL3" s="75"/>
      <c r="BNM3" s="75"/>
      <c r="BNN3" s="75"/>
      <c r="BNO3" s="75"/>
      <c r="BNP3" s="75"/>
      <c r="BNQ3" s="75"/>
      <c r="BNR3" s="75"/>
      <c r="BNS3" s="75"/>
      <c r="BNT3" s="75"/>
      <c r="BNU3" s="75"/>
      <c r="BNV3" s="75"/>
      <c r="BNW3" s="75"/>
      <c r="BNX3" s="75"/>
      <c r="BNY3" s="75"/>
      <c r="BNZ3" s="75"/>
      <c r="BOA3" s="75"/>
      <c r="BOB3" s="75"/>
      <c r="BOC3" s="75"/>
      <c r="BOD3" s="75"/>
      <c r="BOE3" s="75"/>
      <c r="BOF3" s="75"/>
      <c r="BOG3" s="75"/>
      <c r="BOH3" s="75"/>
      <c r="BOI3" s="75"/>
      <c r="BOJ3" s="75"/>
      <c r="BOK3" s="75"/>
      <c r="BOL3" s="75"/>
      <c r="BOM3" s="75"/>
      <c r="BON3" s="75"/>
      <c r="BOO3" s="75"/>
      <c r="BOP3" s="75"/>
      <c r="BOQ3" s="75"/>
      <c r="BOR3" s="75"/>
      <c r="BOS3" s="75"/>
      <c r="BOT3" s="75"/>
      <c r="BOU3" s="75"/>
      <c r="BOV3" s="75"/>
      <c r="BOW3" s="75"/>
      <c r="BOX3" s="75"/>
      <c r="BOY3" s="75"/>
      <c r="BOZ3" s="75"/>
      <c r="BPA3" s="75"/>
      <c r="BPB3" s="75"/>
      <c r="BPC3" s="75"/>
      <c r="BPD3" s="75"/>
      <c r="BPE3" s="75"/>
      <c r="BPF3" s="75"/>
      <c r="BPG3" s="75"/>
      <c r="BPH3" s="75"/>
      <c r="BPI3" s="75"/>
      <c r="BPJ3" s="75"/>
      <c r="BPK3" s="75"/>
      <c r="BPL3" s="75"/>
      <c r="BPM3" s="75"/>
      <c r="BPN3" s="75"/>
      <c r="BPO3" s="75"/>
      <c r="BPP3" s="75"/>
      <c r="BPQ3" s="75"/>
      <c r="BPR3" s="75"/>
      <c r="BPS3" s="75"/>
      <c r="BPT3" s="75"/>
      <c r="BPU3" s="75"/>
      <c r="BPV3" s="75"/>
      <c r="BPW3" s="75"/>
      <c r="BPX3" s="75"/>
      <c r="BPY3" s="75"/>
      <c r="BPZ3" s="75"/>
      <c r="BQA3" s="75"/>
      <c r="BQB3" s="75"/>
      <c r="BQC3" s="75"/>
      <c r="BQD3" s="75"/>
      <c r="BQE3" s="75"/>
      <c r="BQF3" s="75"/>
      <c r="BQG3" s="75"/>
      <c r="BQH3" s="75"/>
      <c r="BQI3" s="75"/>
      <c r="BQJ3" s="75"/>
      <c r="BQK3" s="75"/>
      <c r="BQL3" s="75"/>
      <c r="BQM3" s="75"/>
      <c r="BQN3" s="75"/>
      <c r="BQO3" s="75"/>
      <c r="BQP3" s="75"/>
      <c r="BQQ3" s="75"/>
      <c r="BQR3" s="75"/>
      <c r="BQS3" s="75"/>
      <c r="BQT3" s="75"/>
      <c r="BQU3" s="75"/>
      <c r="BQV3" s="75"/>
      <c r="BQW3" s="75"/>
      <c r="BQX3" s="75"/>
      <c r="BQY3" s="75"/>
      <c r="BQZ3" s="75"/>
      <c r="BRA3" s="75"/>
      <c r="BRB3" s="75"/>
      <c r="BRC3" s="75"/>
      <c r="BRD3" s="75"/>
      <c r="BRE3" s="75"/>
      <c r="BRF3" s="75"/>
      <c r="BRG3" s="75"/>
      <c r="BRH3" s="75"/>
      <c r="BRI3" s="75"/>
      <c r="BRJ3" s="75"/>
      <c r="BRK3" s="75"/>
      <c r="BRL3" s="75"/>
      <c r="BRM3" s="75"/>
      <c r="BRN3" s="75"/>
      <c r="BRO3" s="75"/>
      <c r="BRP3" s="75"/>
      <c r="BRQ3" s="75"/>
      <c r="BRR3" s="75"/>
      <c r="BRS3" s="75"/>
      <c r="BRT3" s="75"/>
      <c r="BRU3" s="75"/>
      <c r="BRV3" s="75"/>
      <c r="BRW3" s="75"/>
      <c r="BRX3" s="75"/>
      <c r="BRY3" s="75"/>
      <c r="BRZ3" s="75"/>
      <c r="BSA3" s="75"/>
      <c r="BSB3" s="75"/>
      <c r="BSC3" s="75"/>
      <c r="BSD3" s="75"/>
      <c r="BSE3" s="75"/>
      <c r="BSF3" s="75"/>
      <c r="BSG3" s="75"/>
      <c r="BSH3" s="75"/>
      <c r="BSI3" s="75"/>
      <c r="BSJ3" s="75"/>
      <c r="BSK3" s="75"/>
      <c r="BSL3" s="75"/>
      <c r="BSM3" s="75"/>
      <c r="BSN3" s="75"/>
      <c r="BSO3" s="75"/>
      <c r="BSP3" s="75"/>
      <c r="BSQ3" s="75"/>
      <c r="BSR3" s="75"/>
      <c r="BSS3" s="75"/>
      <c r="BST3" s="75"/>
      <c r="BSU3" s="75"/>
      <c r="BSV3" s="75"/>
      <c r="BSW3" s="75"/>
      <c r="BSX3" s="75"/>
      <c r="BSY3" s="75"/>
      <c r="BSZ3" s="75"/>
      <c r="BTA3" s="75"/>
      <c r="BTB3" s="75"/>
      <c r="BTC3" s="75"/>
      <c r="BTD3" s="75"/>
      <c r="BTE3" s="75"/>
      <c r="BTF3" s="75"/>
      <c r="BTG3" s="75"/>
      <c r="BTH3" s="75"/>
      <c r="BTI3" s="75"/>
      <c r="BTJ3" s="75"/>
      <c r="BTK3" s="75"/>
      <c r="BTL3" s="75"/>
      <c r="BTM3" s="75"/>
      <c r="BTN3" s="75"/>
      <c r="BTO3" s="75"/>
      <c r="BTP3" s="75"/>
      <c r="BTQ3" s="75"/>
      <c r="BTR3" s="75"/>
      <c r="BTS3" s="75"/>
      <c r="BTT3" s="75"/>
      <c r="BTU3" s="75"/>
      <c r="BTV3" s="75"/>
      <c r="BTW3" s="75"/>
      <c r="BTX3" s="75"/>
      <c r="BTY3" s="75"/>
      <c r="BTZ3" s="75"/>
      <c r="BUA3" s="75"/>
      <c r="BUB3" s="75"/>
      <c r="BUC3" s="75"/>
      <c r="BUD3" s="75"/>
      <c r="BUE3" s="75"/>
      <c r="BUF3" s="75"/>
      <c r="BUG3" s="75"/>
      <c r="BUH3" s="75"/>
      <c r="BUI3" s="75"/>
      <c r="BUJ3" s="75"/>
      <c r="BUK3" s="75"/>
      <c r="BUL3" s="75"/>
      <c r="BUM3" s="75"/>
      <c r="BUN3" s="75"/>
      <c r="BUO3" s="75"/>
      <c r="BUP3" s="75"/>
      <c r="BUQ3" s="75"/>
      <c r="BUR3" s="75"/>
      <c r="BUS3" s="75"/>
      <c r="BUT3" s="75"/>
      <c r="BUU3" s="75"/>
      <c r="BUV3" s="75"/>
      <c r="BUW3" s="75"/>
      <c r="BUX3" s="75"/>
      <c r="BUY3" s="75"/>
      <c r="BUZ3" s="75"/>
      <c r="BVA3" s="75"/>
      <c r="BVB3" s="75"/>
      <c r="BVC3" s="75"/>
      <c r="BVD3" s="75"/>
      <c r="BVE3" s="75"/>
      <c r="BVF3" s="75"/>
      <c r="BVG3" s="75"/>
      <c r="BVH3" s="75"/>
      <c r="BVI3" s="75"/>
      <c r="BVJ3" s="75"/>
      <c r="BVK3" s="75"/>
      <c r="BVL3" s="75"/>
      <c r="BVM3" s="75"/>
      <c r="BVN3" s="75"/>
      <c r="BVO3" s="75"/>
      <c r="BVP3" s="75"/>
      <c r="BVQ3" s="75"/>
      <c r="BVR3" s="75"/>
      <c r="BVS3" s="75"/>
      <c r="BVT3" s="75"/>
      <c r="BVU3" s="75"/>
      <c r="BVV3" s="75"/>
      <c r="BVW3" s="75"/>
      <c r="BVX3" s="75"/>
      <c r="BVY3" s="75"/>
      <c r="BVZ3" s="75"/>
      <c r="BWA3" s="75"/>
      <c r="BWB3" s="75"/>
      <c r="BWC3" s="75"/>
      <c r="BWD3" s="75"/>
      <c r="BWE3" s="75"/>
      <c r="BWF3" s="75"/>
      <c r="BWG3" s="75"/>
      <c r="BWH3" s="75"/>
      <c r="BWI3" s="75"/>
      <c r="BWJ3" s="75"/>
      <c r="BWK3" s="75"/>
      <c r="BWL3" s="75"/>
      <c r="BWM3" s="75"/>
      <c r="BWN3" s="75"/>
      <c r="BWO3" s="75"/>
      <c r="BWP3" s="75"/>
      <c r="BWQ3" s="75"/>
      <c r="BWR3" s="75"/>
      <c r="BWS3" s="75"/>
      <c r="BWT3" s="75"/>
      <c r="BWU3" s="75"/>
      <c r="BWV3" s="75"/>
      <c r="BWW3" s="75"/>
      <c r="BWX3" s="75"/>
      <c r="BWY3" s="75"/>
      <c r="BWZ3" s="75"/>
      <c r="BXA3" s="75"/>
      <c r="BXB3" s="75"/>
      <c r="BXC3" s="75"/>
      <c r="BXD3" s="75"/>
      <c r="BXE3" s="75"/>
      <c r="BXF3" s="75"/>
      <c r="BXG3" s="75"/>
      <c r="BXH3" s="75"/>
      <c r="BXI3" s="75"/>
      <c r="BXJ3" s="75"/>
      <c r="BXK3" s="75"/>
      <c r="BXL3" s="75"/>
      <c r="BXM3" s="75"/>
      <c r="BXN3" s="75"/>
      <c r="BXO3" s="75"/>
      <c r="BXP3" s="75"/>
      <c r="BXQ3" s="75"/>
      <c r="BXR3" s="75"/>
      <c r="BXS3" s="75"/>
      <c r="BXT3" s="75"/>
      <c r="BXU3" s="75"/>
      <c r="BXV3" s="75"/>
      <c r="BXW3" s="75"/>
      <c r="BXX3" s="75"/>
      <c r="BXY3" s="75"/>
      <c r="BXZ3" s="75"/>
      <c r="BYA3" s="75"/>
      <c r="BYB3" s="75"/>
      <c r="BYC3" s="75"/>
      <c r="BYD3" s="75"/>
      <c r="BYE3" s="75"/>
      <c r="BYF3" s="75"/>
      <c r="BYG3" s="75"/>
      <c r="BYH3" s="75"/>
      <c r="BYI3" s="75"/>
      <c r="BYJ3" s="75"/>
      <c r="BYK3" s="75"/>
      <c r="BYL3" s="75"/>
      <c r="BYM3" s="75"/>
      <c r="BYN3" s="75"/>
      <c r="BYO3" s="75"/>
      <c r="BYP3" s="75"/>
      <c r="BYQ3" s="75"/>
      <c r="BYR3" s="75"/>
      <c r="BYS3" s="75"/>
      <c r="BYT3" s="75"/>
      <c r="BYU3" s="75"/>
      <c r="BYV3" s="75"/>
      <c r="BYW3" s="75"/>
      <c r="BYX3" s="75"/>
      <c r="BYY3" s="75"/>
      <c r="BYZ3" s="75"/>
      <c r="BZA3" s="75"/>
      <c r="BZB3" s="75"/>
      <c r="BZC3" s="75"/>
      <c r="BZD3" s="75"/>
      <c r="BZE3" s="75"/>
      <c r="BZF3" s="75"/>
      <c r="BZG3" s="75"/>
      <c r="BZH3" s="75"/>
      <c r="BZI3" s="75"/>
      <c r="BZJ3" s="75"/>
      <c r="BZK3" s="75"/>
      <c r="BZL3" s="75"/>
      <c r="BZM3" s="75"/>
      <c r="BZN3" s="75"/>
      <c r="BZO3" s="75"/>
      <c r="BZP3" s="75"/>
      <c r="BZQ3" s="75"/>
      <c r="BZR3" s="75"/>
      <c r="BZS3" s="75"/>
      <c r="BZT3" s="75"/>
      <c r="BZU3" s="75"/>
      <c r="BZV3" s="75"/>
      <c r="BZW3" s="75"/>
      <c r="BZX3" s="75"/>
      <c r="BZY3" s="75"/>
      <c r="BZZ3" s="75"/>
      <c r="CAA3" s="75"/>
      <c r="CAB3" s="75"/>
      <c r="CAC3" s="75"/>
      <c r="CAD3" s="75"/>
      <c r="CAE3" s="75"/>
      <c r="CAF3" s="75"/>
      <c r="CAG3" s="75"/>
      <c r="CAH3" s="75"/>
      <c r="CAI3" s="75"/>
      <c r="CAJ3" s="75"/>
      <c r="CAK3" s="75"/>
      <c r="CAL3" s="75"/>
      <c r="CAM3" s="75"/>
      <c r="CAN3" s="75"/>
      <c r="CAO3" s="75"/>
      <c r="CAP3" s="75"/>
      <c r="CAQ3" s="75"/>
      <c r="CAR3" s="75"/>
      <c r="CAS3" s="75"/>
      <c r="CAT3" s="75"/>
      <c r="CAU3" s="75"/>
      <c r="CAV3" s="75"/>
      <c r="CAW3" s="75"/>
      <c r="CAX3" s="75"/>
      <c r="CAY3" s="75"/>
      <c r="CAZ3" s="75"/>
      <c r="CBA3" s="75"/>
      <c r="CBB3" s="75"/>
      <c r="CBC3" s="75"/>
      <c r="CBD3" s="75"/>
      <c r="CBE3" s="75"/>
      <c r="CBF3" s="75"/>
      <c r="CBG3" s="75"/>
      <c r="CBH3" s="75"/>
      <c r="CBI3" s="75"/>
      <c r="CBJ3" s="75"/>
      <c r="CBK3" s="75"/>
      <c r="CBL3" s="75"/>
      <c r="CBM3" s="75"/>
      <c r="CBN3" s="75"/>
      <c r="CBO3" s="75"/>
      <c r="CBP3" s="75"/>
      <c r="CBQ3" s="75"/>
      <c r="CBR3" s="75"/>
      <c r="CBS3" s="75"/>
      <c r="CBT3" s="75"/>
      <c r="CBU3" s="75"/>
      <c r="CBV3" s="75"/>
      <c r="CBW3" s="75"/>
      <c r="CBX3" s="75"/>
      <c r="CBY3" s="75"/>
      <c r="CBZ3" s="75"/>
      <c r="CCA3" s="75"/>
      <c r="CCB3" s="75"/>
      <c r="CCC3" s="75"/>
      <c r="CCD3" s="75"/>
      <c r="CCE3" s="75"/>
      <c r="CCF3" s="75"/>
      <c r="CCG3" s="75"/>
      <c r="CCH3" s="75"/>
      <c r="CCI3" s="75"/>
      <c r="CCJ3" s="75"/>
      <c r="CCK3" s="75"/>
      <c r="CCL3" s="75"/>
      <c r="CCM3" s="75"/>
      <c r="CCN3" s="75"/>
      <c r="CCO3" s="75"/>
      <c r="CCP3" s="75"/>
      <c r="CCQ3" s="75"/>
      <c r="CCR3" s="75"/>
      <c r="CCS3" s="75"/>
      <c r="CCT3" s="75"/>
      <c r="CCU3" s="75"/>
      <c r="CCV3" s="75"/>
      <c r="CCW3" s="75"/>
      <c r="CCX3" s="75"/>
      <c r="CCY3" s="75"/>
      <c r="CCZ3" s="75"/>
      <c r="CDA3" s="75"/>
      <c r="CDB3" s="75"/>
      <c r="CDC3" s="75"/>
      <c r="CDD3" s="75"/>
      <c r="CDE3" s="75"/>
      <c r="CDF3" s="75"/>
      <c r="CDG3" s="75"/>
      <c r="CDH3" s="75"/>
      <c r="CDI3" s="75"/>
      <c r="CDJ3" s="75"/>
      <c r="CDK3" s="75"/>
      <c r="CDL3" s="75"/>
      <c r="CDM3" s="75"/>
      <c r="CDN3" s="75"/>
      <c r="CDO3" s="75"/>
      <c r="CDP3" s="75"/>
      <c r="CDQ3" s="75"/>
      <c r="CDR3" s="75"/>
      <c r="CDS3" s="75"/>
      <c r="CDT3" s="75"/>
      <c r="CDU3" s="75"/>
      <c r="CDV3" s="75"/>
      <c r="CDW3" s="75"/>
      <c r="CDX3" s="75"/>
      <c r="CDY3" s="75"/>
      <c r="CDZ3" s="75"/>
      <c r="CEA3" s="75"/>
      <c r="CEB3" s="75"/>
      <c r="CEC3" s="75"/>
      <c r="CED3" s="75"/>
      <c r="CEE3" s="75"/>
      <c r="CEF3" s="75"/>
      <c r="CEG3" s="75"/>
      <c r="CEH3" s="75"/>
      <c r="CEI3" s="75"/>
      <c r="CEJ3" s="75"/>
      <c r="CEK3" s="75"/>
      <c r="CEL3" s="75"/>
      <c r="CEM3" s="75"/>
      <c r="CEN3" s="75"/>
      <c r="CEO3" s="75"/>
      <c r="CEP3" s="75"/>
      <c r="CEQ3" s="75"/>
      <c r="CER3" s="75"/>
      <c r="CES3" s="75"/>
      <c r="CET3" s="75"/>
      <c r="CEU3" s="75"/>
      <c r="CEV3" s="75"/>
      <c r="CEW3" s="75"/>
      <c r="CEX3" s="75"/>
      <c r="CEY3" s="75"/>
      <c r="CEZ3" s="75"/>
      <c r="CFA3" s="75"/>
      <c r="CFB3" s="75"/>
      <c r="CFC3" s="75"/>
      <c r="CFD3" s="75"/>
      <c r="CFE3" s="75"/>
      <c r="CFF3" s="75"/>
      <c r="CFG3" s="75"/>
      <c r="CFH3" s="75"/>
      <c r="CFI3" s="75"/>
      <c r="CFJ3" s="75"/>
      <c r="CFK3" s="75"/>
      <c r="CFL3" s="75"/>
      <c r="CFM3" s="75"/>
      <c r="CFN3" s="75"/>
      <c r="CFO3" s="75"/>
      <c r="CFP3" s="75"/>
      <c r="CFQ3" s="75"/>
      <c r="CFR3" s="75"/>
      <c r="CFS3" s="75"/>
      <c r="CFT3" s="75"/>
      <c r="CFU3" s="75"/>
      <c r="CFV3" s="75"/>
      <c r="CFW3" s="75"/>
      <c r="CFX3" s="75"/>
      <c r="CFY3" s="75"/>
      <c r="CFZ3" s="75"/>
      <c r="CGA3" s="75"/>
      <c r="CGB3" s="75"/>
      <c r="CGC3" s="75"/>
      <c r="CGD3" s="75"/>
      <c r="CGE3" s="75"/>
      <c r="CGF3" s="75"/>
      <c r="CGG3" s="75"/>
      <c r="CGH3" s="75"/>
      <c r="CGI3" s="75"/>
      <c r="CGJ3" s="75"/>
      <c r="CGK3" s="75"/>
      <c r="CGL3" s="75"/>
      <c r="CGM3" s="75"/>
      <c r="CGN3" s="75"/>
      <c r="CGO3" s="75"/>
      <c r="CGP3" s="75"/>
      <c r="CGQ3" s="75"/>
      <c r="CGR3" s="75"/>
      <c r="CGS3" s="75"/>
      <c r="CGT3" s="75"/>
      <c r="CGU3" s="75"/>
      <c r="CGV3" s="75"/>
      <c r="CGW3" s="75"/>
      <c r="CGX3" s="75"/>
      <c r="CGY3" s="75"/>
      <c r="CGZ3" s="75"/>
      <c r="CHA3" s="75"/>
      <c r="CHB3" s="75"/>
      <c r="CHC3" s="75"/>
      <c r="CHD3" s="75"/>
      <c r="CHE3" s="75"/>
      <c r="CHF3" s="75"/>
      <c r="CHG3" s="75"/>
      <c r="CHH3" s="75"/>
      <c r="CHI3" s="75"/>
      <c r="CHJ3" s="75"/>
      <c r="CHK3" s="75"/>
      <c r="CHL3" s="75"/>
      <c r="CHM3" s="75"/>
      <c r="CHN3" s="75"/>
      <c r="CHO3" s="75"/>
      <c r="CHP3" s="75"/>
      <c r="CHQ3" s="75"/>
      <c r="CHR3" s="75"/>
      <c r="CHS3" s="75"/>
      <c r="CHT3" s="75"/>
      <c r="CHU3" s="75"/>
      <c r="CHV3" s="75"/>
      <c r="CHW3" s="75"/>
      <c r="CHX3" s="75"/>
      <c r="CHY3" s="75"/>
      <c r="CHZ3" s="75"/>
      <c r="CIA3" s="75"/>
      <c r="CIB3" s="75"/>
      <c r="CIC3" s="75"/>
      <c r="CID3" s="75"/>
      <c r="CIE3" s="75"/>
      <c r="CIF3" s="75"/>
      <c r="CIG3" s="75"/>
      <c r="CIH3" s="75"/>
      <c r="CII3" s="75"/>
      <c r="CIJ3" s="75"/>
      <c r="CIK3" s="75"/>
      <c r="CIL3" s="75"/>
      <c r="CIM3" s="75"/>
      <c r="CIN3" s="75"/>
      <c r="CIO3" s="75"/>
      <c r="CIP3" s="75"/>
      <c r="CIQ3" s="75"/>
      <c r="CIR3" s="75"/>
      <c r="CIS3" s="75"/>
      <c r="CIT3" s="75"/>
      <c r="CIU3" s="75"/>
      <c r="CIV3" s="75"/>
      <c r="CIW3" s="75"/>
      <c r="CIX3" s="75"/>
      <c r="CIY3" s="75"/>
      <c r="CIZ3" s="75"/>
      <c r="CJA3" s="75"/>
      <c r="CJB3" s="75"/>
      <c r="CJC3" s="75"/>
      <c r="CJD3" s="75"/>
      <c r="CJE3" s="75"/>
      <c r="CJF3" s="75"/>
      <c r="CJG3" s="75"/>
      <c r="CJH3" s="75"/>
      <c r="CJI3" s="75"/>
      <c r="CJJ3" s="75"/>
      <c r="CJK3" s="75"/>
      <c r="CJL3" s="75"/>
      <c r="CJM3" s="75"/>
      <c r="CJN3" s="75"/>
      <c r="CJO3" s="75"/>
      <c r="CJP3" s="75"/>
      <c r="CJQ3" s="75"/>
      <c r="CJR3" s="75"/>
      <c r="CJS3" s="75"/>
      <c r="CJT3" s="75"/>
      <c r="CJU3" s="75"/>
      <c r="CJV3" s="75"/>
      <c r="CJW3" s="75"/>
      <c r="CJX3" s="75"/>
      <c r="CJY3" s="75"/>
      <c r="CJZ3" s="75"/>
      <c r="CKA3" s="75"/>
      <c r="CKB3" s="75"/>
      <c r="CKC3" s="75"/>
      <c r="CKD3" s="75"/>
      <c r="CKE3" s="75"/>
      <c r="CKF3" s="75"/>
      <c r="CKG3" s="75"/>
      <c r="CKH3" s="75"/>
      <c r="CKI3" s="75"/>
      <c r="CKJ3" s="75"/>
      <c r="CKK3" s="75"/>
      <c r="CKL3" s="75"/>
      <c r="CKM3" s="75"/>
      <c r="CKN3" s="75"/>
      <c r="CKO3" s="75"/>
      <c r="CKP3" s="75"/>
      <c r="CKQ3" s="75"/>
      <c r="CKR3" s="75"/>
      <c r="CKS3" s="75"/>
      <c r="CKT3" s="75"/>
      <c r="CKU3" s="75"/>
      <c r="CKV3" s="75"/>
      <c r="CKW3" s="75"/>
      <c r="CKX3" s="75"/>
      <c r="CKY3" s="75"/>
      <c r="CKZ3" s="75"/>
      <c r="CLA3" s="75"/>
      <c r="CLB3" s="75"/>
      <c r="CLC3" s="75"/>
      <c r="CLD3" s="75"/>
      <c r="CLE3" s="75"/>
      <c r="CLF3" s="75"/>
      <c r="CLG3" s="75"/>
      <c r="CLH3" s="75"/>
      <c r="CLI3" s="75"/>
      <c r="CLJ3" s="75"/>
      <c r="CLK3" s="75"/>
      <c r="CLL3" s="75"/>
      <c r="CLM3" s="75"/>
      <c r="CLN3" s="75"/>
      <c r="CLO3" s="75"/>
      <c r="CLP3" s="75"/>
      <c r="CLQ3" s="75"/>
      <c r="CLR3" s="75"/>
      <c r="CLS3" s="75"/>
      <c r="CLT3" s="75"/>
      <c r="CLU3" s="75"/>
      <c r="CLV3" s="75"/>
      <c r="CLW3" s="75"/>
      <c r="CLX3" s="75"/>
      <c r="CLY3" s="75"/>
      <c r="CLZ3" s="75"/>
      <c r="CMA3" s="75"/>
      <c r="CMB3" s="75"/>
      <c r="CMC3" s="75"/>
      <c r="CMD3" s="75"/>
      <c r="CME3" s="75"/>
      <c r="CMF3" s="75"/>
      <c r="CMG3" s="75"/>
      <c r="CMH3" s="75"/>
      <c r="CMI3" s="75"/>
      <c r="CMJ3" s="75"/>
      <c r="CMK3" s="75"/>
      <c r="CML3" s="75"/>
      <c r="CMM3" s="75"/>
      <c r="CMN3" s="75"/>
      <c r="CMO3" s="75"/>
      <c r="CMP3" s="75"/>
      <c r="CMQ3" s="75"/>
      <c r="CMR3" s="75"/>
      <c r="CMS3" s="75"/>
      <c r="CMT3" s="75"/>
      <c r="CMU3" s="75"/>
      <c r="CMV3" s="75"/>
      <c r="CMW3" s="75"/>
      <c r="CMX3" s="75"/>
      <c r="CMY3" s="75"/>
      <c r="CMZ3" s="75"/>
      <c r="CNA3" s="75"/>
      <c r="CNB3" s="75"/>
      <c r="CNC3" s="75"/>
      <c r="CND3" s="75"/>
      <c r="CNE3" s="75"/>
      <c r="CNF3" s="75"/>
      <c r="CNG3" s="75"/>
      <c r="CNH3" s="75"/>
      <c r="CNI3" s="75"/>
      <c r="CNJ3" s="75"/>
      <c r="CNK3" s="75"/>
      <c r="CNL3" s="75"/>
      <c r="CNM3" s="75"/>
      <c r="CNN3" s="75"/>
      <c r="CNO3" s="75"/>
      <c r="CNP3" s="75"/>
      <c r="CNQ3" s="75"/>
      <c r="CNR3" s="75"/>
      <c r="CNS3" s="75"/>
      <c r="CNT3" s="75"/>
      <c r="CNU3" s="75"/>
      <c r="CNV3" s="75"/>
      <c r="CNW3" s="75"/>
      <c r="CNX3" s="75"/>
      <c r="CNY3" s="75"/>
      <c r="CNZ3" s="75"/>
      <c r="COA3" s="75"/>
      <c r="COB3" s="75"/>
      <c r="COC3" s="75"/>
      <c r="COD3" s="75"/>
      <c r="COE3" s="75"/>
      <c r="COF3" s="75"/>
      <c r="COG3" s="75"/>
      <c r="COH3" s="75"/>
      <c r="COI3" s="75"/>
      <c r="COJ3" s="75"/>
      <c r="COK3" s="75"/>
      <c r="COL3" s="75"/>
      <c r="COM3" s="75"/>
      <c r="CON3" s="75"/>
      <c r="COO3" s="75"/>
      <c r="COP3" s="75"/>
      <c r="COQ3" s="75"/>
      <c r="COR3" s="75"/>
      <c r="COS3" s="75"/>
      <c r="COT3" s="75"/>
      <c r="COU3" s="75"/>
      <c r="COV3" s="75"/>
      <c r="COW3" s="75"/>
      <c r="COX3" s="75"/>
      <c r="COY3" s="75"/>
      <c r="COZ3" s="75"/>
      <c r="CPA3" s="75"/>
      <c r="CPB3" s="75"/>
      <c r="CPC3" s="75"/>
      <c r="CPD3" s="75"/>
      <c r="CPE3" s="75"/>
      <c r="CPF3" s="75"/>
      <c r="CPG3" s="75"/>
      <c r="CPH3" s="75"/>
      <c r="CPI3" s="75"/>
      <c r="CPJ3" s="75"/>
      <c r="CPK3" s="75"/>
      <c r="CPL3" s="75"/>
      <c r="CPM3" s="75"/>
      <c r="CPN3" s="75"/>
      <c r="CPO3" s="75"/>
      <c r="CPP3" s="75"/>
      <c r="CPQ3" s="75"/>
      <c r="CPR3" s="75"/>
      <c r="CPS3" s="75"/>
      <c r="CPT3" s="75"/>
      <c r="CPU3" s="75"/>
      <c r="CPV3" s="75"/>
      <c r="CPW3" s="75"/>
      <c r="CPX3" s="75"/>
      <c r="CPY3" s="75"/>
      <c r="CPZ3" s="75"/>
      <c r="CQA3" s="75"/>
      <c r="CQB3" s="75"/>
      <c r="CQC3" s="75"/>
      <c r="CQD3" s="75"/>
      <c r="CQE3" s="75"/>
      <c r="CQF3" s="75"/>
      <c r="CQG3" s="75"/>
      <c r="CQH3" s="75"/>
      <c r="CQI3" s="75"/>
      <c r="CQJ3" s="75"/>
      <c r="CQK3" s="75"/>
      <c r="CQL3" s="75"/>
      <c r="CQM3" s="75"/>
      <c r="CQN3" s="75"/>
      <c r="CQO3" s="75"/>
      <c r="CQP3" s="75"/>
      <c r="CQQ3" s="75"/>
      <c r="CQR3" s="75"/>
      <c r="CQS3" s="75"/>
      <c r="CQT3" s="75"/>
      <c r="CQU3" s="75"/>
      <c r="CQV3" s="75"/>
      <c r="CQW3" s="75"/>
      <c r="CQX3" s="75"/>
      <c r="CQY3" s="75"/>
      <c r="CQZ3" s="75"/>
      <c r="CRA3" s="75"/>
      <c r="CRB3" s="75"/>
      <c r="CRC3" s="75"/>
      <c r="CRD3" s="75"/>
      <c r="CRE3" s="75"/>
      <c r="CRF3" s="75"/>
      <c r="CRG3" s="75"/>
      <c r="CRH3" s="75"/>
      <c r="CRI3" s="75"/>
      <c r="CRJ3" s="75"/>
      <c r="CRK3" s="75"/>
      <c r="CRL3" s="75"/>
      <c r="CRM3" s="75"/>
      <c r="CRN3" s="75"/>
      <c r="CRO3" s="75"/>
      <c r="CRP3" s="75"/>
      <c r="CRQ3" s="75"/>
      <c r="CRR3" s="75"/>
      <c r="CRS3" s="75"/>
      <c r="CRT3" s="75"/>
      <c r="CRU3" s="75"/>
      <c r="CRV3" s="75"/>
      <c r="CRW3" s="75"/>
      <c r="CRX3" s="75"/>
      <c r="CRY3" s="75"/>
      <c r="CRZ3" s="75"/>
      <c r="CSA3" s="75"/>
      <c r="CSB3" s="75"/>
      <c r="CSC3" s="75"/>
      <c r="CSD3" s="75"/>
      <c r="CSE3" s="75"/>
      <c r="CSF3" s="75"/>
      <c r="CSG3" s="75"/>
      <c r="CSH3" s="75"/>
      <c r="CSI3" s="75"/>
      <c r="CSJ3" s="75"/>
      <c r="CSK3" s="75"/>
      <c r="CSL3" s="75"/>
      <c r="CSM3" s="75"/>
      <c r="CSN3" s="75"/>
      <c r="CSO3" s="75"/>
      <c r="CSP3" s="75"/>
      <c r="CSQ3" s="75"/>
      <c r="CSR3" s="75"/>
      <c r="CSS3" s="75"/>
      <c r="CST3" s="75"/>
      <c r="CSU3" s="75"/>
      <c r="CSV3" s="75"/>
      <c r="CSW3" s="75"/>
      <c r="CSX3" s="75"/>
      <c r="CSY3" s="75"/>
      <c r="CSZ3" s="75"/>
      <c r="CTA3" s="75"/>
      <c r="CTB3" s="75"/>
      <c r="CTC3" s="75"/>
      <c r="CTD3" s="75"/>
      <c r="CTE3" s="75"/>
      <c r="CTF3" s="75"/>
      <c r="CTG3" s="75"/>
      <c r="CTH3" s="75"/>
      <c r="CTI3" s="75"/>
      <c r="CTJ3" s="75"/>
      <c r="CTK3" s="75"/>
      <c r="CTL3" s="75"/>
      <c r="CTM3" s="75"/>
      <c r="CTN3" s="75"/>
      <c r="CTO3" s="75"/>
      <c r="CTP3" s="75"/>
      <c r="CTQ3" s="75"/>
      <c r="CTR3" s="75"/>
      <c r="CTS3" s="75"/>
      <c r="CTT3" s="75"/>
      <c r="CTU3" s="75"/>
      <c r="CTV3" s="75"/>
      <c r="CTW3" s="75"/>
      <c r="CTX3" s="75"/>
      <c r="CTY3" s="75"/>
      <c r="CTZ3" s="75"/>
      <c r="CUA3" s="75"/>
      <c r="CUB3" s="75"/>
      <c r="CUC3" s="75"/>
      <c r="CUD3" s="75"/>
      <c r="CUE3" s="75"/>
      <c r="CUF3" s="75"/>
      <c r="CUG3" s="75"/>
      <c r="CUH3" s="75"/>
      <c r="CUI3" s="75"/>
      <c r="CUJ3" s="75"/>
      <c r="CUK3" s="75"/>
      <c r="CUL3" s="75"/>
      <c r="CUM3" s="75"/>
      <c r="CUN3" s="75"/>
      <c r="CUO3" s="75"/>
      <c r="CUP3" s="75"/>
      <c r="CUQ3" s="75"/>
      <c r="CUR3" s="75"/>
      <c r="CUS3" s="75"/>
      <c r="CUT3" s="75"/>
      <c r="CUU3" s="75"/>
      <c r="CUV3" s="75"/>
      <c r="CUW3" s="75"/>
      <c r="CUX3" s="75"/>
      <c r="CUY3" s="75"/>
      <c r="CUZ3" s="75"/>
      <c r="CVA3" s="75"/>
      <c r="CVB3" s="75"/>
      <c r="CVC3" s="75"/>
      <c r="CVD3" s="75"/>
      <c r="CVE3" s="75"/>
      <c r="CVF3" s="75"/>
      <c r="CVG3" s="75"/>
      <c r="CVH3" s="75"/>
      <c r="CVI3" s="75"/>
      <c r="CVJ3" s="75"/>
      <c r="CVK3" s="75"/>
      <c r="CVL3" s="75"/>
      <c r="CVM3" s="75"/>
      <c r="CVN3" s="75"/>
      <c r="CVO3" s="75"/>
      <c r="CVP3" s="75"/>
      <c r="CVQ3" s="75"/>
      <c r="CVR3" s="75"/>
      <c r="CVS3" s="75"/>
      <c r="CVT3" s="75"/>
      <c r="CVU3" s="75"/>
      <c r="CVV3" s="75"/>
      <c r="CVW3" s="75"/>
      <c r="CVX3" s="75"/>
      <c r="CVY3" s="75"/>
      <c r="CVZ3" s="75"/>
      <c r="CWA3" s="75"/>
      <c r="CWB3" s="75"/>
      <c r="CWC3" s="75"/>
      <c r="CWD3" s="75"/>
      <c r="CWE3" s="75"/>
      <c r="CWF3" s="75"/>
      <c r="CWG3" s="75"/>
      <c r="CWH3" s="75"/>
      <c r="CWI3" s="75"/>
      <c r="CWJ3" s="75"/>
      <c r="CWK3" s="75"/>
      <c r="CWL3" s="75"/>
      <c r="CWM3" s="75"/>
      <c r="CWN3" s="75"/>
      <c r="CWO3" s="75"/>
      <c r="CWP3" s="75"/>
      <c r="CWQ3" s="75"/>
      <c r="CWR3" s="75"/>
      <c r="CWS3" s="75"/>
      <c r="CWT3" s="75"/>
      <c r="CWU3" s="75"/>
      <c r="CWV3" s="75"/>
      <c r="CWW3" s="75"/>
      <c r="CWX3" s="75"/>
      <c r="CWY3" s="75"/>
      <c r="CWZ3" s="75"/>
      <c r="CXA3" s="75"/>
      <c r="CXB3" s="75"/>
      <c r="CXC3" s="75"/>
      <c r="CXD3" s="75"/>
      <c r="CXE3" s="75"/>
      <c r="CXF3" s="75"/>
      <c r="CXG3" s="75"/>
      <c r="CXH3" s="75"/>
      <c r="CXI3" s="75"/>
      <c r="CXJ3" s="75"/>
      <c r="CXK3" s="75"/>
      <c r="CXL3" s="75"/>
      <c r="CXM3" s="75"/>
      <c r="CXN3" s="75"/>
      <c r="CXO3" s="75"/>
      <c r="CXP3" s="75"/>
      <c r="CXQ3" s="75"/>
      <c r="CXR3" s="75"/>
      <c r="CXS3" s="75"/>
      <c r="CXT3" s="75"/>
      <c r="CXU3" s="75"/>
      <c r="CXV3" s="75"/>
      <c r="CXW3" s="75"/>
      <c r="CXX3" s="75"/>
      <c r="CXY3" s="75"/>
      <c r="CXZ3" s="75"/>
      <c r="CYA3" s="75"/>
      <c r="CYB3" s="75"/>
      <c r="CYC3" s="75"/>
      <c r="CYD3" s="75"/>
      <c r="CYE3" s="75"/>
      <c r="CYF3" s="75"/>
      <c r="CYG3" s="75"/>
      <c r="CYH3" s="75"/>
      <c r="CYI3" s="75"/>
      <c r="CYJ3" s="75"/>
      <c r="CYK3" s="75"/>
      <c r="CYL3" s="75"/>
      <c r="CYM3" s="75"/>
      <c r="CYN3" s="75"/>
      <c r="CYO3" s="75"/>
      <c r="CYP3" s="75"/>
      <c r="CYQ3" s="75"/>
      <c r="CYR3" s="75"/>
      <c r="CYS3" s="75"/>
      <c r="CYT3" s="75"/>
      <c r="CYU3" s="75"/>
      <c r="CYV3" s="75"/>
      <c r="CYW3" s="75"/>
      <c r="CYX3" s="75"/>
      <c r="CYY3" s="75"/>
      <c r="CYZ3" s="75"/>
      <c r="CZA3" s="75"/>
      <c r="CZB3" s="75"/>
      <c r="CZC3" s="75"/>
      <c r="CZD3" s="75"/>
      <c r="CZE3" s="75"/>
      <c r="CZF3" s="75"/>
      <c r="CZG3" s="75"/>
      <c r="CZH3" s="75"/>
      <c r="CZI3" s="75"/>
      <c r="CZJ3" s="75"/>
      <c r="CZK3" s="75"/>
      <c r="CZL3" s="75"/>
      <c r="CZM3" s="75"/>
      <c r="CZN3" s="75"/>
      <c r="CZO3" s="75"/>
      <c r="CZP3" s="75"/>
      <c r="CZQ3" s="75"/>
      <c r="CZR3" s="75"/>
      <c r="CZS3" s="75"/>
      <c r="CZT3" s="75"/>
      <c r="CZU3" s="75"/>
      <c r="CZV3" s="75"/>
      <c r="CZW3" s="75"/>
      <c r="CZX3" s="75"/>
      <c r="CZY3" s="75"/>
      <c r="CZZ3" s="75"/>
      <c r="DAA3" s="75"/>
      <c r="DAB3" s="75"/>
      <c r="DAC3" s="75"/>
      <c r="DAD3" s="75"/>
      <c r="DAE3" s="75"/>
      <c r="DAF3" s="75"/>
      <c r="DAG3" s="75"/>
      <c r="DAH3" s="75"/>
      <c r="DAI3" s="75"/>
      <c r="DAJ3" s="75"/>
      <c r="DAK3" s="75"/>
      <c r="DAL3" s="75"/>
      <c r="DAM3" s="75"/>
      <c r="DAN3" s="75"/>
      <c r="DAO3" s="75"/>
      <c r="DAP3" s="75"/>
      <c r="DAQ3" s="75"/>
      <c r="DAR3" s="75"/>
      <c r="DAS3" s="75"/>
      <c r="DAT3" s="75"/>
      <c r="DAU3" s="75"/>
      <c r="DAV3" s="75"/>
      <c r="DAW3" s="75"/>
      <c r="DAX3" s="75"/>
      <c r="DAY3" s="75"/>
      <c r="DAZ3" s="75"/>
      <c r="DBA3" s="75"/>
      <c r="DBB3" s="75"/>
      <c r="DBC3" s="75"/>
      <c r="DBD3" s="75"/>
      <c r="DBE3" s="75"/>
      <c r="DBF3" s="75"/>
      <c r="DBG3" s="75"/>
      <c r="DBH3" s="75"/>
      <c r="DBI3" s="75"/>
      <c r="DBJ3" s="75"/>
      <c r="DBK3" s="75"/>
      <c r="DBL3" s="75"/>
      <c r="DBM3" s="75"/>
      <c r="DBN3" s="75"/>
      <c r="DBO3" s="75"/>
      <c r="DBP3" s="75"/>
      <c r="DBQ3" s="75"/>
      <c r="DBR3" s="75"/>
      <c r="DBS3" s="75"/>
      <c r="DBT3" s="75"/>
      <c r="DBU3" s="75"/>
      <c r="DBV3" s="75"/>
      <c r="DBW3" s="75"/>
      <c r="DBX3" s="75"/>
      <c r="DBY3" s="75"/>
      <c r="DBZ3" s="75"/>
      <c r="DCA3" s="75"/>
      <c r="DCB3" s="75"/>
      <c r="DCC3" s="75"/>
      <c r="DCD3" s="75"/>
      <c r="DCE3" s="75"/>
      <c r="DCF3" s="75"/>
      <c r="DCG3" s="75"/>
      <c r="DCH3" s="75"/>
      <c r="DCI3" s="75"/>
      <c r="DCJ3" s="75"/>
      <c r="DCK3" s="75"/>
      <c r="DCL3" s="75"/>
      <c r="DCM3" s="75"/>
      <c r="DCN3" s="75"/>
      <c r="DCO3" s="75"/>
      <c r="DCP3" s="75"/>
      <c r="DCQ3" s="75"/>
      <c r="DCR3" s="75"/>
      <c r="DCS3" s="75"/>
      <c r="DCT3" s="75"/>
      <c r="DCU3" s="75"/>
      <c r="DCV3" s="75"/>
      <c r="DCW3" s="75"/>
      <c r="DCX3" s="75"/>
      <c r="DCY3" s="75"/>
      <c r="DCZ3" s="75"/>
      <c r="DDA3" s="75"/>
      <c r="DDB3" s="75"/>
      <c r="DDC3" s="75"/>
      <c r="DDD3" s="75"/>
      <c r="DDE3" s="75"/>
      <c r="DDF3" s="75"/>
      <c r="DDG3" s="75"/>
      <c r="DDH3" s="75"/>
      <c r="DDI3" s="75"/>
      <c r="DDJ3" s="75"/>
      <c r="DDK3" s="75"/>
      <c r="DDL3" s="75"/>
      <c r="DDM3" s="75"/>
      <c r="DDN3" s="75"/>
      <c r="DDO3" s="75"/>
      <c r="DDP3" s="75"/>
      <c r="DDQ3" s="75"/>
      <c r="DDR3" s="75"/>
      <c r="DDS3" s="75"/>
      <c r="DDT3" s="75"/>
      <c r="DDU3" s="75"/>
      <c r="DDV3" s="75"/>
      <c r="DDW3" s="75"/>
      <c r="DDX3" s="75"/>
      <c r="DDY3" s="75"/>
      <c r="DDZ3" s="75"/>
      <c r="DEA3" s="75"/>
      <c r="DEB3" s="75"/>
      <c r="DEC3" s="75"/>
      <c r="DED3" s="75"/>
      <c r="DEE3" s="75"/>
      <c r="DEF3" s="75"/>
      <c r="DEG3" s="75"/>
      <c r="DEH3" s="75"/>
      <c r="DEI3" s="75"/>
      <c r="DEJ3" s="75"/>
      <c r="DEK3" s="75"/>
      <c r="DEL3" s="75"/>
      <c r="DEM3" s="75"/>
      <c r="DEN3" s="75"/>
      <c r="DEO3" s="75"/>
      <c r="DEP3" s="75"/>
      <c r="DEQ3" s="75"/>
      <c r="DER3" s="75"/>
      <c r="DES3" s="75"/>
      <c r="DET3" s="75"/>
      <c r="DEU3" s="75"/>
      <c r="DEV3" s="75"/>
      <c r="DEW3" s="75"/>
      <c r="DEX3" s="75"/>
      <c r="DEY3" s="75"/>
      <c r="DEZ3" s="75"/>
      <c r="DFA3" s="75"/>
      <c r="DFB3" s="75"/>
      <c r="DFC3" s="75"/>
      <c r="DFD3" s="75"/>
      <c r="DFE3" s="75"/>
      <c r="DFF3" s="75"/>
      <c r="DFG3" s="75"/>
      <c r="DFH3" s="75"/>
      <c r="DFI3" s="75"/>
      <c r="DFJ3" s="75"/>
      <c r="DFK3" s="75"/>
      <c r="DFL3" s="75"/>
      <c r="DFM3" s="75"/>
      <c r="DFN3" s="75"/>
      <c r="DFO3" s="75"/>
      <c r="DFP3" s="75"/>
      <c r="DFQ3" s="75"/>
      <c r="DFR3" s="75"/>
      <c r="DFS3" s="75"/>
      <c r="DFT3" s="75"/>
      <c r="DFU3" s="75"/>
      <c r="DFV3" s="75"/>
      <c r="DFW3" s="75"/>
      <c r="DFX3" s="75"/>
      <c r="DFY3" s="75"/>
      <c r="DFZ3" s="75"/>
      <c r="DGA3" s="75"/>
      <c r="DGB3" s="75"/>
      <c r="DGC3" s="75"/>
      <c r="DGD3" s="75"/>
      <c r="DGE3" s="75"/>
      <c r="DGF3" s="75"/>
      <c r="DGG3" s="75"/>
      <c r="DGH3" s="75"/>
      <c r="DGI3" s="75"/>
      <c r="DGJ3" s="75"/>
      <c r="DGK3" s="75"/>
      <c r="DGL3" s="75"/>
      <c r="DGM3" s="75"/>
      <c r="DGN3" s="75"/>
      <c r="DGO3" s="75"/>
      <c r="DGP3" s="75"/>
      <c r="DGQ3" s="75"/>
      <c r="DGR3" s="75"/>
      <c r="DGS3" s="75"/>
      <c r="DGT3" s="75"/>
      <c r="DGU3" s="75"/>
      <c r="DGV3" s="75"/>
      <c r="DGW3" s="75"/>
      <c r="DGX3" s="75"/>
      <c r="DGY3" s="75"/>
      <c r="DGZ3" s="75"/>
      <c r="DHA3" s="75"/>
      <c r="DHB3" s="75"/>
      <c r="DHC3" s="75"/>
      <c r="DHD3" s="75"/>
      <c r="DHE3" s="75"/>
      <c r="DHF3" s="75"/>
      <c r="DHG3" s="75"/>
      <c r="DHH3" s="75"/>
      <c r="DHI3" s="75"/>
      <c r="DHJ3" s="75"/>
      <c r="DHK3" s="75"/>
      <c r="DHL3" s="75"/>
      <c r="DHM3" s="75"/>
      <c r="DHN3" s="75"/>
      <c r="DHO3" s="75"/>
      <c r="DHP3" s="75"/>
      <c r="DHQ3" s="75"/>
      <c r="DHR3" s="75"/>
      <c r="DHS3" s="75"/>
      <c r="DHT3" s="75"/>
      <c r="DHU3" s="75"/>
      <c r="DHV3" s="75"/>
      <c r="DHW3" s="75"/>
      <c r="DHX3" s="75"/>
      <c r="DHY3" s="75"/>
      <c r="DHZ3" s="75"/>
      <c r="DIA3" s="75"/>
      <c r="DIB3" s="75"/>
      <c r="DIC3" s="75"/>
      <c r="DID3" s="75"/>
      <c r="DIE3" s="75"/>
      <c r="DIF3" s="75"/>
      <c r="DIG3" s="75"/>
      <c r="DIH3" s="75"/>
      <c r="DII3" s="75"/>
      <c r="DIJ3" s="75"/>
      <c r="DIK3" s="75"/>
      <c r="DIL3" s="75"/>
      <c r="DIM3" s="75"/>
      <c r="DIN3" s="75"/>
      <c r="DIO3" s="75"/>
      <c r="DIP3" s="75"/>
      <c r="DIQ3" s="75"/>
      <c r="DIR3" s="75"/>
      <c r="DIS3" s="75"/>
      <c r="DIT3" s="75"/>
      <c r="DIU3" s="75"/>
      <c r="DIV3" s="75"/>
      <c r="DIW3" s="75"/>
      <c r="DIX3" s="75"/>
      <c r="DIY3" s="75"/>
      <c r="DIZ3" s="75"/>
      <c r="DJA3" s="75"/>
      <c r="DJB3" s="75"/>
      <c r="DJC3" s="75"/>
      <c r="DJD3" s="75"/>
      <c r="DJE3" s="75"/>
      <c r="DJF3" s="75"/>
      <c r="DJG3" s="75"/>
      <c r="DJH3" s="75"/>
      <c r="DJI3" s="75"/>
      <c r="DJJ3" s="75"/>
      <c r="DJK3" s="75"/>
      <c r="DJL3" s="75"/>
      <c r="DJM3" s="75"/>
      <c r="DJN3" s="75"/>
      <c r="DJO3" s="75"/>
      <c r="DJP3" s="75"/>
      <c r="DJQ3" s="75"/>
      <c r="DJR3" s="75"/>
      <c r="DJS3" s="75"/>
      <c r="DJT3" s="75"/>
      <c r="DJU3" s="75"/>
      <c r="DJV3" s="75"/>
      <c r="DJW3" s="75"/>
      <c r="DJX3" s="75"/>
      <c r="DJY3" s="75"/>
      <c r="DJZ3" s="75"/>
      <c r="DKA3" s="75"/>
      <c r="DKB3" s="75"/>
      <c r="DKC3" s="75"/>
      <c r="DKD3" s="75"/>
      <c r="DKE3" s="75"/>
      <c r="DKF3" s="75"/>
      <c r="DKG3" s="75"/>
      <c r="DKH3" s="75"/>
      <c r="DKI3" s="75"/>
      <c r="DKJ3" s="75"/>
      <c r="DKK3" s="75"/>
      <c r="DKL3" s="75"/>
      <c r="DKM3" s="75"/>
      <c r="DKN3" s="75"/>
      <c r="DKO3" s="75"/>
      <c r="DKP3" s="75"/>
      <c r="DKQ3" s="75"/>
      <c r="DKR3" s="75"/>
      <c r="DKS3" s="75"/>
      <c r="DKT3" s="75"/>
      <c r="DKU3" s="75"/>
      <c r="DKV3" s="75"/>
      <c r="DKW3" s="75"/>
      <c r="DKX3" s="75"/>
      <c r="DKY3" s="75"/>
      <c r="DKZ3" s="75"/>
      <c r="DLA3" s="75"/>
      <c r="DLB3" s="75"/>
      <c r="DLC3" s="75"/>
      <c r="DLD3" s="75"/>
      <c r="DLE3" s="75"/>
      <c r="DLF3" s="75"/>
      <c r="DLG3" s="75"/>
      <c r="DLH3" s="75"/>
      <c r="DLI3" s="75"/>
      <c r="DLJ3" s="75"/>
      <c r="DLK3" s="75"/>
      <c r="DLL3" s="75"/>
      <c r="DLM3" s="75"/>
      <c r="DLN3" s="75"/>
      <c r="DLO3" s="75"/>
      <c r="DLP3" s="75"/>
      <c r="DLQ3" s="75"/>
      <c r="DLR3" s="75"/>
      <c r="DLS3" s="75"/>
      <c r="DLT3" s="75"/>
      <c r="DLU3" s="75"/>
      <c r="DLV3" s="75"/>
      <c r="DLW3" s="75"/>
      <c r="DLX3" s="75"/>
      <c r="DLY3" s="75"/>
      <c r="DLZ3" s="75"/>
      <c r="DMA3" s="75"/>
      <c r="DMB3" s="75"/>
      <c r="DMC3" s="75"/>
      <c r="DMD3" s="75"/>
      <c r="DME3" s="75"/>
      <c r="DMF3" s="75"/>
      <c r="DMG3" s="75"/>
      <c r="DMH3" s="75"/>
      <c r="DMI3" s="75"/>
      <c r="DMJ3" s="75"/>
      <c r="DMK3" s="75"/>
      <c r="DML3" s="75"/>
      <c r="DMM3" s="75"/>
      <c r="DMN3" s="75"/>
      <c r="DMO3" s="75"/>
      <c r="DMP3" s="75"/>
      <c r="DMQ3" s="75"/>
      <c r="DMR3" s="75"/>
      <c r="DMS3" s="75"/>
      <c r="DMT3" s="75"/>
      <c r="DMU3" s="75"/>
      <c r="DMV3" s="75"/>
      <c r="DMW3" s="75"/>
      <c r="DMX3" s="75"/>
      <c r="DMY3" s="75"/>
      <c r="DMZ3" s="75"/>
      <c r="DNA3" s="75"/>
      <c r="DNB3" s="75"/>
      <c r="DNC3" s="75"/>
      <c r="DND3" s="75"/>
      <c r="DNE3" s="75"/>
      <c r="DNF3" s="75"/>
      <c r="DNG3" s="75"/>
      <c r="DNH3" s="75"/>
      <c r="DNI3" s="75"/>
      <c r="DNJ3" s="75"/>
      <c r="DNK3" s="75"/>
      <c r="DNL3" s="75"/>
      <c r="DNM3" s="75"/>
      <c r="DNN3" s="75"/>
      <c r="DNO3" s="75"/>
      <c r="DNP3" s="75"/>
      <c r="DNQ3" s="75"/>
      <c r="DNR3" s="75"/>
      <c r="DNS3" s="75"/>
      <c r="DNT3" s="75"/>
      <c r="DNU3" s="75"/>
      <c r="DNV3" s="75"/>
      <c r="DNW3" s="75"/>
      <c r="DNX3" s="75"/>
      <c r="DNY3" s="75"/>
      <c r="DNZ3" s="75"/>
      <c r="DOA3" s="75"/>
      <c r="DOB3" s="75"/>
      <c r="DOC3" s="75"/>
      <c r="DOD3" s="75"/>
      <c r="DOE3" s="75"/>
      <c r="DOF3" s="75"/>
      <c r="DOG3" s="75"/>
      <c r="DOH3" s="75"/>
      <c r="DOI3" s="75"/>
      <c r="DOJ3" s="75"/>
      <c r="DOK3" s="75"/>
      <c r="DOL3" s="75"/>
      <c r="DOM3" s="75"/>
      <c r="DON3" s="75"/>
      <c r="DOO3" s="75"/>
      <c r="DOP3" s="75"/>
      <c r="DOQ3" s="75"/>
      <c r="DOR3" s="75"/>
      <c r="DOS3" s="75"/>
      <c r="DOT3" s="75"/>
      <c r="DOU3" s="75"/>
      <c r="DOV3" s="75"/>
      <c r="DOW3" s="75"/>
      <c r="DOX3" s="75"/>
      <c r="DOY3" s="75"/>
      <c r="DOZ3" s="75"/>
      <c r="DPA3" s="75"/>
      <c r="DPB3" s="75"/>
      <c r="DPC3" s="75"/>
      <c r="DPD3" s="75"/>
      <c r="DPE3" s="75"/>
      <c r="DPF3" s="75"/>
      <c r="DPG3" s="75"/>
      <c r="DPH3" s="75"/>
      <c r="DPI3" s="75"/>
      <c r="DPJ3" s="75"/>
      <c r="DPK3" s="75"/>
      <c r="DPL3" s="75"/>
      <c r="DPM3" s="75"/>
      <c r="DPN3" s="75"/>
      <c r="DPO3" s="75"/>
      <c r="DPP3" s="75"/>
      <c r="DPQ3" s="75"/>
      <c r="DPR3" s="75"/>
      <c r="DPS3" s="75"/>
      <c r="DPT3" s="75"/>
      <c r="DPU3" s="75"/>
      <c r="DPV3" s="75"/>
      <c r="DPW3" s="75"/>
      <c r="DPX3" s="75"/>
      <c r="DPY3" s="75"/>
      <c r="DPZ3" s="75"/>
      <c r="DQA3" s="75"/>
      <c r="DQB3" s="75"/>
      <c r="DQC3" s="75"/>
      <c r="DQD3" s="75"/>
      <c r="DQE3" s="75"/>
      <c r="DQF3" s="75"/>
      <c r="DQG3" s="75"/>
      <c r="DQH3" s="75"/>
      <c r="DQI3" s="75"/>
      <c r="DQJ3" s="75"/>
      <c r="DQK3" s="75"/>
      <c r="DQL3" s="75"/>
      <c r="DQM3" s="75"/>
      <c r="DQN3" s="75"/>
      <c r="DQO3" s="75"/>
      <c r="DQP3" s="75"/>
      <c r="DQQ3" s="75"/>
      <c r="DQR3" s="75"/>
      <c r="DQS3" s="75"/>
      <c r="DQT3" s="75"/>
      <c r="DQU3" s="75"/>
      <c r="DQV3" s="75"/>
      <c r="DQW3" s="75"/>
      <c r="DQX3" s="75"/>
      <c r="DQY3" s="75"/>
      <c r="DQZ3" s="75"/>
      <c r="DRA3" s="75"/>
      <c r="DRB3" s="75"/>
      <c r="DRC3" s="75"/>
      <c r="DRD3" s="75"/>
      <c r="DRE3" s="75"/>
      <c r="DRF3" s="75"/>
      <c r="DRG3" s="75"/>
      <c r="DRH3" s="75"/>
      <c r="DRI3" s="75"/>
      <c r="DRJ3" s="75"/>
      <c r="DRK3" s="75"/>
      <c r="DRL3" s="75"/>
      <c r="DRM3" s="75"/>
      <c r="DRN3" s="75"/>
      <c r="DRO3" s="75"/>
      <c r="DRP3" s="75"/>
      <c r="DRQ3" s="75"/>
      <c r="DRR3" s="75"/>
      <c r="DRS3" s="75"/>
      <c r="DRT3" s="75"/>
      <c r="DRU3" s="75"/>
      <c r="DRV3" s="75"/>
      <c r="DRW3" s="75"/>
      <c r="DRX3" s="75"/>
      <c r="DRY3" s="75"/>
      <c r="DRZ3" s="75"/>
      <c r="DSA3" s="75"/>
      <c r="DSB3" s="75"/>
      <c r="DSC3" s="75"/>
      <c r="DSD3" s="75"/>
      <c r="DSE3" s="75"/>
      <c r="DSF3" s="75"/>
      <c r="DSG3" s="75"/>
      <c r="DSH3" s="75"/>
      <c r="DSI3" s="75"/>
      <c r="DSJ3" s="75"/>
      <c r="DSK3" s="75"/>
      <c r="DSL3" s="75"/>
      <c r="DSM3" s="75"/>
      <c r="DSN3" s="75"/>
      <c r="DSO3" s="75"/>
      <c r="DSP3" s="75"/>
      <c r="DSQ3" s="75"/>
      <c r="DSR3" s="75"/>
      <c r="DSS3" s="75"/>
      <c r="DST3" s="75"/>
      <c r="DSU3" s="75"/>
      <c r="DSV3" s="75"/>
      <c r="DSW3" s="75"/>
      <c r="DSX3" s="75"/>
      <c r="DSY3" s="75"/>
      <c r="DSZ3" s="75"/>
      <c r="DTA3" s="75"/>
      <c r="DTB3" s="75"/>
      <c r="DTC3" s="75"/>
      <c r="DTD3" s="75"/>
      <c r="DTE3" s="75"/>
      <c r="DTF3" s="75"/>
      <c r="DTG3" s="75"/>
      <c r="DTH3" s="75"/>
      <c r="DTI3" s="75"/>
      <c r="DTJ3" s="75"/>
      <c r="DTK3" s="75"/>
      <c r="DTL3" s="75"/>
      <c r="DTM3" s="75"/>
      <c r="DTN3" s="75"/>
      <c r="DTO3" s="75"/>
      <c r="DTP3" s="75"/>
      <c r="DTQ3" s="75"/>
      <c r="DTR3" s="75"/>
      <c r="DTS3" s="75"/>
      <c r="DTT3" s="75"/>
      <c r="DTU3" s="75"/>
      <c r="DTV3" s="75"/>
      <c r="DTW3" s="75"/>
      <c r="DTX3" s="75"/>
      <c r="DTY3" s="75"/>
      <c r="DTZ3" s="75"/>
      <c r="DUA3" s="75"/>
      <c r="DUB3" s="75"/>
      <c r="DUC3" s="75"/>
      <c r="DUD3" s="75"/>
      <c r="DUE3" s="75"/>
      <c r="DUF3" s="75"/>
      <c r="DUG3" s="75"/>
      <c r="DUH3" s="75"/>
      <c r="DUI3" s="75"/>
      <c r="DUJ3" s="75"/>
      <c r="DUK3" s="75"/>
      <c r="DUL3" s="75"/>
      <c r="DUM3" s="75"/>
      <c r="DUN3" s="75"/>
      <c r="DUO3" s="75"/>
      <c r="DUP3" s="75"/>
      <c r="DUQ3" s="75"/>
      <c r="DUR3" s="75"/>
      <c r="DUS3" s="75"/>
      <c r="DUT3" s="75"/>
      <c r="DUU3" s="75"/>
      <c r="DUV3" s="75"/>
      <c r="DUW3" s="75"/>
      <c r="DUX3" s="75"/>
      <c r="DUY3" s="75"/>
      <c r="DUZ3" s="75"/>
      <c r="DVA3" s="75"/>
      <c r="DVB3" s="75"/>
      <c r="DVC3" s="75"/>
      <c r="DVD3" s="75"/>
      <c r="DVE3" s="75"/>
      <c r="DVF3" s="75"/>
      <c r="DVG3" s="75"/>
      <c r="DVH3" s="75"/>
      <c r="DVI3" s="75"/>
      <c r="DVJ3" s="75"/>
      <c r="DVK3" s="75"/>
      <c r="DVL3" s="75"/>
      <c r="DVM3" s="75"/>
      <c r="DVN3" s="75"/>
      <c r="DVO3" s="75"/>
      <c r="DVP3" s="75"/>
      <c r="DVQ3" s="75"/>
      <c r="DVR3" s="75"/>
      <c r="DVS3" s="75"/>
      <c r="DVT3" s="75"/>
      <c r="DVU3" s="75"/>
      <c r="DVV3" s="75"/>
      <c r="DVW3" s="75"/>
      <c r="DVX3" s="75"/>
      <c r="DVY3" s="75"/>
      <c r="DVZ3" s="75"/>
      <c r="DWA3" s="75"/>
      <c r="DWB3" s="75"/>
      <c r="DWC3" s="75"/>
      <c r="DWD3" s="75"/>
      <c r="DWE3" s="75"/>
      <c r="DWF3" s="75"/>
      <c r="DWG3" s="75"/>
      <c r="DWH3" s="75"/>
      <c r="DWI3" s="75"/>
      <c r="DWJ3" s="75"/>
      <c r="DWK3" s="75"/>
      <c r="DWL3" s="75"/>
      <c r="DWM3" s="75"/>
      <c r="DWN3" s="75"/>
      <c r="DWO3" s="75"/>
      <c r="DWP3" s="75"/>
      <c r="DWQ3" s="75"/>
      <c r="DWR3" s="75"/>
      <c r="DWS3" s="75"/>
      <c r="DWT3" s="75"/>
      <c r="DWU3" s="75"/>
      <c r="DWV3" s="75"/>
      <c r="DWW3" s="75"/>
      <c r="DWX3" s="75"/>
      <c r="DWY3" s="75"/>
      <c r="DWZ3" s="75"/>
      <c r="DXA3" s="75"/>
      <c r="DXB3" s="75"/>
      <c r="DXC3" s="75"/>
      <c r="DXD3" s="75"/>
      <c r="DXE3" s="75"/>
      <c r="DXF3" s="75"/>
      <c r="DXG3" s="75"/>
      <c r="DXH3" s="75"/>
      <c r="DXI3" s="75"/>
      <c r="DXJ3" s="75"/>
      <c r="DXK3" s="75"/>
      <c r="DXL3" s="75"/>
      <c r="DXM3" s="75"/>
      <c r="DXN3" s="75"/>
      <c r="DXO3" s="75"/>
      <c r="DXP3" s="75"/>
      <c r="DXQ3" s="75"/>
      <c r="DXR3" s="75"/>
      <c r="DXS3" s="75"/>
      <c r="DXT3" s="75"/>
      <c r="DXU3" s="75"/>
      <c r="DXV3" s="75"/>
      <c r="DXW3" s="75"/>
      <c r="DXX3" s="75"/>
      <c r="DXY3" s="75"/>
      <c r="DXZ3" s="75"/>
      <c r="DYA3" s="75"/>
      <c r="DYB3" s="75"/>
      <c r="DYC3" s="75"/>
      <c r="DYD3" s="75"/>
      <c r="DYE3" s="75"/>
      <c r="DYF3" s="75"/>
      <c r="DYG3" s="75"/>
      <c r="DYH3" s="75"/>
      <c r="DYI3" s="75"/>
      <c r="DYJ3" s="75"/>
      <c r="DYK3" s="75"/>
      <c r="DYL3" s="75"/>
      <c r="DYM3" s="75"/>
      <c r="DYN3" s="75"/>
      <c r="DYO3" s="75"/>
      <c r="DYP3" s="75"/>
      <c r="DYQ3" s="75"/>
      <c r="DYR3" s="75"/>
      <c r="DYS3" s="75"/>
      <c r="DYT3" s="75"/>
      <c r="DYU3" s="75"/>
      <c r="DYV3" s="75"/>
      <c r="DYW3" s="75"/>
      <c r="DYX3" s="75"/>
      <c r="DYY3" s="75"/>
      <c r="DYZ3" s="75"/>
      <c r="DZA3" s="75"/>
      <c r="DZB3" s="75"/>
      <c r="DZC3" s="75"/>
      <c r="DZD3" s="75"/>
      <c r="DZE3" s="75"/>
      <c r="DZF3" s="75"/>
      <c r="DZG3" s="75"/>
      <c r="DZH3" s="75"/>
      <c r="DZI3" s="75"/>
      <c r="DZJ3" s="75"/>
      <c r="DZK3" s="75"/>
      <c r="DZL3" s="75"/>
      <c r="DZM3" s="75"/>
      <c r="DZN3" s="75"/>
      <c r="DZO3" s="75"/>
      <c r="DZP3" s="75"/>
      <c r="DZQ3" s="75"/>
      <c r="DZR3" s="75"/>
      <c r="DZS3" s="75"/>
      <c r="DZT3" s="75"/>
      <c r="DZU3" s="75"/>
      <c r="DZV3" s="75"/>
      <c r="DZW3" s="75"/>
      <c r="DZX3" s="75"/>
      <c r="DZY3" s="75"/>
      <c r="DZZ3" s="75"/>
      <c r="EAA3" s="75"/>
      <c r="EAB3" s="75"/>
      <c r="EAC3" s="75"/>
      <c r="EAD3" s="75"/>
      <c r="EAE3" s="75"/>
      <c r="EAF3" s="75"/>
      <c r="EAG3" s="75"/>
      <c r="EAH3" s="75"/>
      <c r="EAI3" s="75"/>
      <c r="EAJ3" s="75"/>
      <c r="EAK3" s="75"/>
      <c r="EAL3" s="75"/>
      <c r="EAM3" s="75"/>
      <c r="EAN3" s="75"/>
      <c r="EAO3" s="75"/>
      <c r="EAP3" s="75"/>
      <c r="EAQ3" s="75"/>
      <c r="EAR3" s="75"/>
      <c r="EAS3" s="75"/>
      <c r="EAT3" s="75"/>
      <c r="EAU3" s="75"/>
      <c r="EAV3" s="75"/>
      <c r="EAW3" s="75"/>
      <c r="EAX3" s="75"/>
      <c r="EAY3" s="75"/>
      <c r="EAZ3" s="75"/>
      <c r="EBA3" s="75"/>
      <c r="EBB3" s="75"/>
      <c r="EBC3" s="75"/>
      <c r="EBD3" s="75"/>
      <c r="EBE3" s="75"/>
      <c r="EBF3" s="75"/>
      <c r="EBG3" s="75"/>
      <c r="EBH3" s="75"/>
      <c r="EBI3" s="75"/>
      <c r="EBJ3" s="75"/>
      <c r="EBK3" s="75"/>
      <c r="EBL3" s="75"/>
      <c r="EBM3" s="75"/>
      <c r="EBN3" s="75"/>
      <c r="EBO3" s="75"/>
      <c r="EBP3" s="75"/>
      <c r="EBQ3" s="75"/>
      <c r="EBR3" s="75"/>
      <c r="EBS3" s="75"/>
      <c r="EBT3" s="75"/>
      <c r="EBU3" s="75"/>
      <c r="EBV3" s="75"/>
      <c r="EBW3" s="75"/>
      <c r="EBX3" s="75"/>
      <c r="EBY3" s="75"/>
      <c r="EBZ3" s="75"/>
      <c r="ECA3" s="75"/>
      <c r="ECB3" s="75"/>
      <c r="ECC3" s="75"/>
      <c r="ECD3" s="75"/>
      <c r="ECE3" s="75"/>
      <c r="ECF3" s="75"/>
      <c r="ECG3" s="75"/>
      <c r="ECH3" s="75"/>
      <c r="ECI3" s="75"/>
      <c r="ECJ3" s="75"/>
      <c r="ECK3" s="75"/>
      <c r="ECL3" s="75"/>
      <c r="ECM3" s="75"/>
      <c r="ECN3" s="75"/>
      <c r="ECO3" s="75"/>
      <c r="ECP3" s="75"/>
      <c r="ECQ3" s="75"/>
      <c r="ECR3" s="75"/>
      <c r="ECS3" s="75"/>
      <c r="ECT3" s="75"/>
      <c r="ECU3" s="75"/>
      <c r="ECV3" s="75"/>
      <c r="ECW3" s="75"/>
      <c r="ECX3" s="75"/>
      <c r="ECY3" s="75"/>
      <c r="ECZ3" s="75"/>
      <c r="EDA3" s="75"/>
      <c r="EDB3" s="75"/>
      <c r="EDC3" s="75"/>
      <c r="EDD3" s="75"/>
      <c r="EDE3" s="75"/>
      <c r="EDF3" s="75"/>
      <c r="EDG3" s="75"/>
      <c r="EDH3" s="75"/>
      <c r="EDI3" s="75"/>
      <c r="EDJ3" s="75"/>
      <c r="EDK3" s="75"/>
      <c r="EDL3" s="75"/>
      <c r="EDM3" s="75"/>
      <c r="EDN3" s="75"/>
      <c r="EDO3" s="75"/>
      <c r="EDP3" s="75"/>
      <c r="EDQ3" s="75"/>
      <c r="EDR3" s="75"/>
      <c r="EDS3" s="75"/>
      <c r="EDT3" s="75"/>
      <c r="EDU3" s="75"/>
      <c r="EDV3" s="75"/>
      <c r="EDW3" s="75"/>
      <c r="EDX3" s="75"/>
      <c r="EDY3" s="75"/>
      <c r="EDZ3" s="75"/>
      <c r="EEA3" s="75"/>
      <c r="EEB3" s="75"/>
      <c r="EEC3" s="75"/>
      <c r="EED3" s="75"/>
      <c r="EEE3" s="75"/>
      <c r="EEF3" s="75"/>
      <c r="EEG3" s="75"/>
      <c r="EEH3" s="75"/>
      <c r="EEI3" s="75"/>
      <c r="EEJ3" s="75"/>
      <c r="EEK3" s="75"/>
      <c r="EEL3" s="75"/>
      <c r="EEM3" s="75"/>
      <c r="EEN3" s="75"/>
      <c r="EEO3" s="75"/>
      <c r="EEP3" s="75"/>
      <c r="EEQ3" s="75"/>
      <c r="EER3" s="75"/>
      <c r="EES3" s="75"/>
      <c r="EET3" s="75"/>
      <c r="EEU3" s="75"/>
      <c r="EEV3" s="75"/>
      <c r="EEW3" s="75"/>
      <c r="EEX3" s="75"/>
      <c r="EEY3" s="75"/>
      <c r="EEZ3" s="75"/>
      <c r="EFA3" s="75"/>
      <c r="EFB3" s="75"/>
      <c r="EFC3" s="75"/>
      <c r="EFD3" s="75"/>
      <c r="EFE3" s="75"/>
      <c r="EFF3" s="75"/>
      <c r="EFG3" s="75"/>
      <c r="EFH3" s="75"/>
      <c r="EFI3" s="75"/>
      <c r="EFJ3" s="75"/>
      <c r="EFK3" s="75"/>
      <c r="EFL3" s="75"/>
      <c r="EFM3" s="75"/>
      <c r="EFN3" s="75"/>
      <c r="EFO3" s="75"/>
      <c r="EFP3" s="75"/>
      <c r="EFQ3" s="75"/>
      <c r="EFR3" s="75"/>
      <c r="EFS3" s="75"/>
      <c r="EFT3" s="75"/>
      <c r="EFU3" s="75"/>
      <c r="EFV3" s="75"/>
      <c r="EFW3" s="75"/>
      <c r="EFX3" s="75"/>
      <c r="EFY3" s="75"/>
      <c r="EFZ3" s="75"/>
      <c r="EGA3" s="75"/>
      <c r="EGB3" s="75"/>
      <c r="EGC3" s="75"/>
      <c r="EGD3" s="75"/>
      <c r="EGE3" s="75"/>
      <c r="EGF3" s="75"/>
      <c r="EGG3" s="75"/>
      <c r="EGH3" s="75"/>
      <c r="EGI3" s="75"/>
      <c r="EGJ3" s="75"/>
      <c r="EGK3" s="75"/>
      <c r="EGL3" s="75"/>
      <c r="EGM3" s="75"/>
      <c r="EGN3" s="75"/>
      <c r="EGO3" s="75"/>
      <c r="EGP3" s="75"/>
      <c r="EGQ3" s="75"/>
      <c r="EGR3" s="75"/>
      <c r="EGS3" s="75"/>
      <c r="EGT3" s="75"/>
      <c r="EGU3" s="75"/>
      <c r="EGV3" s="75"/>
      <c r="EGW3" s="75"/>
      <c r="EGX3" s="75"/>
      <c r="EGY3" s="75"/>
      <c r="EGZ3" s="75"/>
      <c r="EHA3" s="75"/>
      <c r="EHB3" s="75"/>
      <c r="EHC3" s="75"/>
      <c r="EHD3" s="75"/>
      <c r="EHE3" s="75"/>
      <c r="EHF3" s="75"/>
      <c r="EHG3" s="75"/>
      <c r="EHH3" s="75"/>
      <c r="EHI3" s="75"/>
      <c r="EHJ3" s="75"/>
      <c r="EHK3" s="75"/>
      <c r="EHL3" s="75"/>
      <c r="EHM3" s="75"/>
      <c r="EHN3" s="75"/>
      <c r="EHO3" s="75"/>
      <c r="EHP3" s="75"/>
      <c r="EHQ3" s="75"/>
      <c r="EHR3" s="75"/>
      <c r="EHS3" s="75"/>
      <c r="EHT3" s="75"/>
      <c r="EHU3" s="75"/>
      <c r="EHV3" s="75"/>
      <c r="EHW3" s="75"/>
      <c r="EHX3" s="75"/>
      <c r="EHY3" s="75"/>
      <c r="EHZ3" s="75"/>
      <c r="EIA3" s="75"/>
      <c r="EIB3" s="75"/>
      <c r="EIC3" s="75"/>
      <c r="EID3" s="75"/>
      <c r="EIE3" s="75"/>
      <c r="EIF3" s="75"/>
      <c r="EIG3" s="75"/>
      <c r="EIH3" s="75"/>
      <c r="EII3" s="75"/>
      <c r="EIJ3" s="75"/>
      <c r="EIK3" s="75"/>
      <c r="EIL3" s="75"/>
      <c r="EIM3" s="75"/>
      <c r="EIN3" s="75"/>
      <c r="EIO3" s="75"/>
      <c r="EIP3" s="75"/>
      <c r="EIQ3" s="75"/>
      <c r="EIR3" s="75"/>
      <c r="EIS3" s="75"/>
      <c r="EIT3" s="75"/>
      <c r="EIU3" s="75"/>
      <c r="EIV3" s="75"/>
      <c r="EIW3" s="75"/>
      <c r="EIX3" s="75"/>
      <c r="EIY3" s="75"/>
      <c r="EIZ3" s="75"/>
      <c r="EJA3" s="75"/>
      <c r="EJB3" s="75"/>
      <c r="EJC3" s="75"/>
      <c r="EJD3" s="75"/>
      <c r="EJE3" s="75"/>
      <c r="EJF3" s="75"/>
      <c r="EJG3" s="75"/>
      <c r="EJH3" s="75"/>
      <c r="EJI3" s="75"/>
      <c r="EJJ3" s="75"/>
      <c r="EJK3" s="75"/>
      <c r="EJL3" s="75"/>
      <c r="EJM3" s="75"/>
      <c r="EJN3" s="75"/>
      <c r="EJO3" s="75"/>
      <c r="EJP3" s="75"/>
      <c r="EJQ3" s="75"/>
      <c r="EJR3" s="75"/>
      <c r="EJS3" s="75"/>
      <c r="EJT3" s="75"/>
      <c r="EJU3" s="75"/>
      <c r="EJV3" s="75"/>
      <c r="EJW3" s="75"/>
      <c r="EJX3" s="75"/>
      <c r="EJY3" s="75"/>
      <c r="EJZ3" s="75"/>
      <c r="EKA3" s="75"/>
      <c r="EKB3" s="75"/>
      <c r="EKC3" s="75"/>
      <c r="EKD3" s="75"/>
      <c r="EKE3" s="75"/>
      <c r="EKF3" s="75"/>
      <c r="EKG3" s="75"/>
      <c r="EKH3" s="75"/>
      <c r="EKI3" s="75"/>
      <c r="EKJ3" s="75"/>
      <c r="EKK3" s="75"/>
      <c r="EKL3" s="75"/>
      <c r="EKM3" s="75"/>
      <c r="EKN3" s="75"/>
      <c r="EKO3" s="75"/>
      <c r="EKP3" s="75"/>
      <c r="EKQ3" s="75"/>
      <c r="EKR3" s="75"/>
      <c r="EKS3" s="75"/>
      <c r="EKT3" s="75"/>
      <c r="EKU3" s="75"/>
      <c r="EKV3" s="75"/>
      <c r="EKW3" s="75"/>
      <c r="EKX3" s="75"/>
      <c r="EKY3" s="75"/>
      <c r="EKZ3" s="75"/>
      <c r="ELA3" s="75"/>
      <c r="ELB3" s="75"/>
      <c r="ELC3" s="75"/>
      <c r="ELD3" s="75"/>
      <c r="ELE3" s="75"/>
      <c r="ELF3" s="75"/>
      <c r="ELG3" s="75"/>
      <c r="ELH3" s="75"/>
      <c r="ELI3" s="75"/>
      <c r="ELJ3" s="75"/>
      <c r="ELK3" s="75"/>
      <c r="ELL3" s="75"/>
      <c r="ELM3" s="75"/>
      <c r="ELN3" s="75"/>
      <c r="ELO3" s="75"/>
      <c r="ELP3" s="75"/>
      <c r="ELQ3" s="75"/>
      <c r="ELR3" s="75"/>
      <c r="ELS3" s="75"/>
      <c r="ELT3" s="75"/>
      <c r="ELU3" s="75"/>
      <c r="ELV3" s="75"/>
      <c r="ELW3" s="75"/>
      <c r="ELX3" s="75"/>
      <c r="ELY3" s="75"/>
      <c r="ELZ3" s="75"/>
      <c r="EMA3" s="75"/>
      <c r="EMB3" s="75"/>
      <c r="EMC3" s="75"/>
      <c r="EMD3" s="75"/>
      <c r="EME3" s="75"/>
      <c r="EMF3" s="75"/>
      <c r="EMG3" s="75"/>
      <c r="EMH3" s="75"/>
      <c r="EMI3" s="75"/>
      <c r="EMJ3" s="75"/>
      <c r="EMK3" s="75"/>
      <c r="EML3" s="75"/>
      <c r="EMM3" s="75"/>
      <c r="EMN3" s="75"/>
      <c r="EMO3" s="75"/>
      <c r="EMP3" s="75"/>
      <c r="EMQ3" s="75"/>
      <c r="EMR3" s="75"/>
      <c r="EMS3" s="75"/>
      <c r="EMT3" s="75"/>
      <c r="EMU3" s="75"/>
      <c r="EMV3" s="75"/>
      <c r="EMW3" s="75"/>
      <c r="EMX3" s="75"/>
      <c r="EMY3" s="75"/>
      <c r="EMZ3" s="75"/>
      <c r="ENA3" s="75"/>
      <c r="ENB3" s="75"/>
      <c r="ENC3" s="75"/>
      <c r="END3" s="75"/>
      <c r="ENE3" s="75"/>
      <c r="ENF3" s="75"/>
      <c r="ENG3" s="75"/>
      <c r="ENH3" s="75"/>
      <c r="ENI3" s="75"/>
      <c r="ENJ3" s="75"/>
      <c r="ENK3" s="75"/>
      <c r="ENL3" s="75"/>
      <c r="ENM3" s="75"/>
      <c r="ENN3" s="75"/>
      <c r="ENO3" s="75"/>
      <c r="ENP3" s="75"/>
      <c r="ENQ3" s="75"/>
      <c r="ENR3" s="75"/>
      <c r="ENS3" s="75"/>
      <c r="ENT3" s="75"/>
      <c r="ENU3" s="75"/>
      <c r="ENV3" s="75"/>
      <c r="ENW3" s="75"/>
      <c r="ENX3" s="75"/>
      <c r="ENY3" s="75"/>
      <c r="ENZ3" s="75"/>
      <c r="EOA3" s="75"/>
      <c r="EOB3" s="75"/>
      <c r="EOC3" s="75"/>
      <c r="EOD3" s="75"/>
      <c r="EOE3" s="75"/>
      <c r="EOF3" s="75"/>
      <c r="EOG3" s="75"/>
      <c r="EOH3" s="75"/>
      <c r="EOI3" s="75"/>
      <c r="EOJ3" s="75"/>
      <c r="EOK3" s="75"/>
      <c r="EOL3" s="75"/>
      <c r="EOM3" s="75"/>
      <c r="EON3" s="75"/>
      <c r="EOO3" s="75"/>
      <c r="EOP3" s="75"/>
      <c r="EOQ3" s="75"/>
      <c r="EOR3" s="75"/>
      <c r="EOS3" s="75"/>
      <c r="EOT3" s="75"/>
      <c r="EOU3" s="75"/>
      <c r="EOV3" s="75"/>
      <c r="EOW3" s="75"/>
      <c r="EOX3" s="75"/>
      <c r="EOY3" s="75"/>
      <c r="EOZ3" s="75"/>
      <c r="EPA3" s="75"/>
      <c r="EPB3" s="75"/>
      <c r="EPC3" s="75"/>
      <c r="EPD3" s="75"/>
      <c r="EPE3" s="75"/>
      <c r="EPF3" s="75"/>
      <c r="EPG3" s="75"/>
      <c r="EPH3" s="75"/>
      <c r="EPI3" s="75"/>
      <c r="EPJ3" s="75"/>
      <c r="EPK3" s="75"/>
      <c r="EPL3" s="75"/>
      <c r="EPM3" s="75"/>
      <c r="EPN3" s="75"/>
      <c r="EPO3" s="75"/>
      <c r="EPP3" s="75"/>
      <c r="EPQ3" s="75"/>
      <c r="EPR3" s="75"/>
      <c r="EPS3" s="75"/>
      <c r="EPT3" s="75"/>
      <c r="EPU3" s="75"/>
      <c r="EPV3" s="75"/>
      <c r="EPW3" s="75"/>
      <c r="EPX3" s="75"/>
      <c r="EPY3" s="75"/>
      <c r="EPZ3" s="75"/>
      <c r="EQA3" s="75"/>
      <c r="EQB3" s="75"/>
      <c r="EQC3" s="75"/>
      <c r="EQD3" s="75"/>
      <c r="EQE3" s="75"/>
      <c r="EQF3" s="75"/>
      <c r="EQG3" s="75"/>
      <c r="EQH3" s="75"/>
      <c r="EQI3" s="75"/>
      <c r="EQJ3" s="75"/>
      <c r="EQK3" s="75"/>
      <c r="EQL3" s="75"/>
      <c r="EQM3" s="75"/>
      <c r="EQN3" s="75"/>
      <c r="EQO3" s="75"/>
      <c r="EQP3" s="75"/>
      <c r="EQQ3" s="75"/>
      <c r="EQR3" s="75"/>
      <c r="EQS3" s="75"/>
      <c r="EQT3" s="75"/>
      <c r="EQU3" s="75"/>
      <c r="EQV3" s="75"/>
      <c r="EQW3" s="75"/>
      <c r="EQX3" s="75"/>
      <c r="EQY3" s="75"/>
      <c r="EQZ3" s="75"/>
      <c r="ERA3" s="75"/>
      <c r="ERB3" s="75"/>
      <c r="ERC3" s="75"/>
      <c r="ERD3" s="75"/>
      <c r="ERE3" s="75"/>
      <c r="ERF3" s="75"/>
      <c r="ERG3" s="75"/>
      <c r="ERH3" s="75"/>
      <c r="ERI3" s="75"/>
      <c r="ERJ3" s="75"/>
      <c r="ERK3" s="75"/>
      <c r="ERL3" s="75"/>
      <c r="ERM3" s="75"/>
      <c r="ERN3" s="75"/>
      <c r="ERO3" s="75"/>
      <c r="ERP3" s="75"/>
      <c r="ERQ3" s="75"/>
      <c r="ERR3" s="75"/>
      <c r="ERS3" s="75"/>
      <c r="ERT3" s="75"/>
      <c r="ERU3" s="75"/>
      <c r="ERV3" s="75"/>
      <c r="ERW3" s="75"/>
      <c r="ERX3" s="75"/>
      <c r="ERY3" s="75"/>
      <c r="ERZ3" s="75"/>
      <c r="ESA3" s="75"/>
      <c r="ESB3" s="75"/>
      <c r="ESC3" s="75"/>
      <c r="ESD3" s="75"/>
      <c r="ESE3" s="75"/>
      <c r="ESF3" s="75"/>
      <c r="ESG3" s="75"/>
      <c r="ESH3" s="75"/>
      <c r="ESI3" s="75"/>
      <c r="ESJ3" s="75"/>
      <c r="ESK3" s="75"/>
      <c r="ESL3" s="75"/>
      <c r="ESM3" s="75"/>
      <c r="ESN3" s="75"/>
      <c r="ESO3" s="75"/>
      <c r="ESP3" s="75"/>
      <c r="ESQ3" s="75"/>
      <c r="ESR3" s="75"/>
      <c r="ESS3" s="75"/>
      <c r="EST3" s="75"/>
      <c r="ESU3" s="75"/>
      <c r="ESV3" s="75"/>
      <c r="ESW3" s="75"/>
      <c r="ESX3" s="75"/>
      <c r="ESY3" s="75"/>
      <c r="ESZ3" s="75"/>
      <c r="ETA3" s="75"/>
      <c r="ETB3" s="75"/>
      <c r="ETC3" s="75"/>
      <c r="ETD3" s="75"/>
      <c r="ETE3" s="75"/>
      <c r="ETF3" s="75"/>
      <c r="ETG3" s="75"/>
      <c r="ETH3" s="75"/>
      <c r="ETI3" s="75"/>
      <c r="ETJ3" s="75"/>
      <c r="ETK3" s="75"/>
      <c r="ETL3" s="75"/>
      <c r="ETM3" s="75"/>
      <c r="ETN3" s="75"/>
      <c r="ETO3" s="75"/>
      <c r="ETP3" s="75"/>
      <c r="ETQ3" s="75"/>
      <c r="ETR3" s="75"/>
      <c r="ETS3" s="75"/>
      <c r="ETT3" s="75"/>
      <c r="ETU3" s="75"/>
      <c r="ETV3" s="75"/>
      <c r="ETW3" s="75"/>
      <c r="ETX3" s="75"/>
      <c r="ETY3" s="75"/>
      <c r="ETZ3" s="75"/>
      <c r="EUA3" s="75"/>
      <c r="EUB3" s="75"/>
      <c r="EUC3" s="75"/>
      <c r="EUD3" s="75"/>
      <c r="EUE3" s="75"/>
      <c r="EUF3" s="75"/>
      <c r="EUG3" s="75"/>
      <c r="EUH3" s="75"/>
      <c r="EUI3" s="75"/>
      <c r="EUJ3" s="75"/>
      <c r="EUK3" s="75"/>
      <c r="EUL3" s="75"/>
      <c r="EUM3" s="75"/>
      <c r="EUN3" s="75"/>
      <c r="EUO3" s="75"/>
      <c r="EUP3" s="75"/>
      <c r="EUQ3" s="75"/>
      <c r="EUR3" s="75"/>
      <c r="EUS3" s="75"/>
      <c r="EUT3" s="75"/>
      <c r="EUU3" s="75"/>
      <c r="EUV3" s="75"/>
      <c r="EUW3" s="75"/>
      <c r="EUX3" s="75"/>
      <c r="EUY3" s="75"/>
      <c r="EUZ3" s="75"/>
      <c r="EVA3" s="75"/>
      <c r="EVB3" s="75"/>
      <c r="EVC3" s="75"/>
      <c r="EVD3" s="75"/>
      <c r="EVE3" s="75"/>
      <c r="EVF3" s="75"/>
      <c r="EVG3" s="75"/>
      <c r="EVH3" s="75"/>
      <c r="EVI3" s="75"/>
      <c r="EVJ3" s="75"/>
      <c r="EVK3" s="75"/>
      <c r="EVL3" s="75"/>
      <c r="EVM3" s="75"/>
      <c r="EVN3" s="75"/>
      <c r="EVO3" s="75"/>
      <c r="EVP3" s="75"/>
      <c r="EVQ3" s="75"/>
      <c r="EVR3" s="75"/>
      <c r="EVS3" s="75"/>
      <c r="EVT3" s="75"/>
      <c r="EVU3" s="75"/>
      <c r="EVV3" s="75"/>
      <c r="EVW3" s="75"/>
      <c r="EVX3" s="75"/>
      <c r="EVY3" s="75"/>
      <c r="EVZ3" s="75"/>
      <c r="EWA3" s="75"/>
      <c r="EWB3" s="75"/>
      <c r="EWC3" s="75"/>
      <c r="EWD3" s="75"/>
      <c r="EWE3" s="75"/>
      <c r="EWF3" s="75"/>
      <c r="EWG3" s="75"/>
      <c r="EWH3" s="75"/>
      <c r="EWI3" s="75"/>
      <c r="EWJ3" s="75"/>
      <c r="EWK3" s="75"/>
      <c r="EWL3" s="75"/>
      <c r="EWM3" s="75"/>
      <c r="EWN3" s="75"/>
      <c r="EWO3" s="75"/>
      <c r="EWP3" s="75"/>
      <c r="EWQ3" s="75"/>
      <c r="EWR3" s="75"/>
      <c r="EWS3" s="75"/>
      <c r="EWT3" s="75"/>
      <c r="EWU3" s="75"/>
      <c r="EWV3" s="75"/>
      <c r="EWW3" s="75"/>
      <c r="EWX3" s="75"/>
      <c r="EWY3" s="75"/>
      <c r="EWZ3" s="75"/>
      <c r="EXA3" s="75"/>
      <c r="EXB3" s="75"/>
      <c r="EXC3" s="75"/>
      <c r="EXD3" s="75"/>
      <c r="EXE3" s="75"/>
      <c r="EXF3" s="75"/>
      <c r="EXG3" s="75"/>
      <c r="EXH3" s="75"/>
      <c r="EXI3" s="75"/>
      <c r="EXJ3" s="75"/>
      <c r="EXK3" s="75"/>
      <c r="EXL3" s="75"/>
      <c r="EXM3" s="75"/>
      <c r="EXN3" s="75"/>
      <c r="EXO3" s="75"/>
      <c r="EXP3" s="75"/>
      <c r="EXQ3" s="75"/>
      <c r="EXR3" s="75"/>
      <c r="EXS3" s="75"/>
      <c r="EXT3" s="75"/>
      <c r="EXU3" s="75"/>
      <c r="EXV3" s="75"/>
      <c r="EXW3" s="75"/>
      <c r="EXX3" s="75"/>
      <c r="EXY3" s="75"/>
      <c r="EXZ3" s="75"/>
      <c r="EYA3" s="75"/>
      <c r="EYB3" s="75"/>
      <c r="EYC3" s="75"/>
      <c r="EYD3" s="75"/>
      <c r="EYE3" s="75"/>
      <c r="EYF3" s="75"/>
      <c r="EYG3" s="75"/>
      <c r="EYH3" s="75"/>
      <c r="EYI3" s="75"/>
      <c r="EYJ3" s="75"/>
      <c r="EYK3" s="75"/>
      <c r="EYL3" s="75"/>
      <c r="EYM3" s="75"/>
      <c r="EYN3" s="75"/>
      <c r="EYO3" s="75"/>
      <c r="EYP3" s="75"/>
      <c r="EYQ3" s="75"/>
      <c r="EYR3" s="75"/>
      <c r="EYS3" s="75"/>
      <c r="EYT3" s="75"/>
      <c r="EYU3" s="75"/>
      <c r="EYV3" s="75"/>
      <c r="EYW3" s="75"/>
      <c r="EYX3" s="75"/>
      <c r="EYY3" s="75"/>
      <c r="EYZ3" s="75"/>
      <c r="EZA3" s="75"/>
      <c r="EZB3" s="75"/>
      <c r="EZC3" s="75"/>
      <c r="EZD3" s="75"/>
      <c r="EZE3" s="75"/>
      <c r="EZF3" s="75"/>
      <c r="EZG3" s="75"/>
      <c r="EZH3" s="75"/>
      <c r="EZI3" s="75"/>
      <c r="EZJ3" s="75"/>
      <c r="EZK3" s="75"/>
      <c r="EZL3" s="75"/>
      <c r="EZM3" s="75"/>
      <c r="EZN3" s="75"/>
      <c r="EZO3" s="75"/>
      <c r="EZP3" s="75"/>
      <c r="EZQ3" s="75"/>
      <c r="EZR3" s="75"/>
      <c r="EZS3" s="75"/>
      <c r="EZT3" s="75"/>
      <c r="EZU3" s="75"/>
      <c r="EZV3" s="75"/>
      <c r="EZW3" s="75"/>
      <c r="EZX3" s="75"/>
      <c r="EZY3" s="75"/>
      <c r="EZZ3" s="75"/>
      <c r="FAA3" s="75"/>
      <c r="FAB3" s="75"/>
      <c r="FAC3" s="75"/>
      <c r="FAD3" s="75"/>
      <c r="FAE3" s="75"/>
      <c r="FAF3" s="75"/>
      <c r="FAG3" s="75"/>
      <c r="FAH3" s="75"/>
      <c r="FAI3" s="75"/>
      <c r="FAJ3" s="75"/>
      <c r="FAK3" s="75"/>
      <c r="FAL3" s="75"/>
      <c r="FAM3" s="75"/>
      <c r="FAN3" s="75"/>
      <c r="FAO3" s="75"/>
      <c r="FAP3" s="75"/>
      <c r="FAQ3" s="75"/>
      <c r="FAR3" s="75"/>
      <c r="FAS3" s="75"/>
      <c r="FAT3" s="75"/>
      <c r="FAU3" s="75"/>
      <c r="FAV3" s="75"/>
      <c r="FAW3" s="75"/>
      <c r="FAX3" s="75"/>
      <c r="FAY3" s="75"/>
      <c r="FAZ3" s="75"/>
      <c r="FBA3" s="75"/>
      <c r="FBB3" s="75"/>
      <c r="FBC3" s="75"/>
      <c r="FBD3" s="75"/>
      <c r="FBE3" s="75"/>
      <c r="FBF3" s="75"/>
      <c r="FBG3" s="75"/>
      <c r="FBH3" s="75"/>
      <c r="FBI3" s="75"/>
      <c r="FBJ3" s="75"/>
      <c r="FBK3" s="75"/>
      <c r="FBL3" s="75"/>
      <c r="FBM3" s="75"/>
      <c r="FBN3" s="75"/>
      <c r="FBO3" s="75"/>
      <c r="FBP3" s="75"/>
      <c r="FBQ3" s="75"/>
      <c r="FBR3" s="75"/>
      <c r="FBS3" s="75"/>
      <c r="FBT3" s="75"/>
      <c r="FBU3" s="75"/>
      <c r="FBV3" s="75"/>
      <c r="FBW3" s="75"/>
      <c r="FBX3" s="75"/>
      <c r="FBY3" s="75"/>
      <c r="FBZ3" s="75"/>
      <c r="FCA3" s="75"/>
      <c r="FCB3" s="75"/>
      <c r="FCC3" s="75"/>
      <c r="FCD3" s="75"/>
      <c r="FCE3" s="75"/>
      <c r="FCF3" s="75"/>
      <c r="FCG3" s="75"/>
      <c r="FCH3" s="75"/>
      <c r="FCI3" s="75"/>
      <c r="FCJ3" s="75"/>
      <c r="FCK3" s="75"/>
      <c r="FCL3" s="75"/>
      <c r="FCM3" s="75"/>
      <c r="FCN3" s="75"/>
      <c r="FCO3" s="75"/>
      <c r="FCP3" s="75"/>
      <c r="FCQ3" s="75"/>
      <c r="FCR3" s="75"/>
      <c r="FCS3" s="75"/>
      <c r="FCT3" s="75"/>
      <c r="FCU3" s="75"/>
      <c r="FCV3" s="75"/>
      <c r="FCW3" s="75"/>
      <c r="FCX3" s="75"/>
      <c r="FCY3" s="75"/>
      <c r="FCZ3" s="75"/>
      <c r="FDA3" s="75"/>
      <c r="FDB3" s="75"/>
      <c r="FDC3" s="75"/>
      <c r="FDD3" s="75"/>
      <c r="FDE3" s="75"/>
      <c r="FDF3" s="75"/>
      <c r="FDG3" s="75"/>
      <c r="FDH3" s="75"/>
      <c r="FDI3" s="75"/>
      <c r="FDJ3" s="75"/>
      <c r="FDK3" s="75"/>
      <c r="FDL3" s="75"/>
      <c r="FDM3" s="75"/>
      <c r="FDN3" s="75"/>
      <c r="FDO3" s="75"/>
      <c r="FDP3" s="75"/>
      <c r="FDQ3" s="75"/>
      <c r="FDR3" s="75"/>
      <c r="FDS3" s="75"/>
      <c r="FDT3" s="75"/>
      <c r="FDU3" s="75"/>
      <c r="FDV3" s="75"/>
      <c r="FDW3" s="75"/>
      <c r="FDX3" s="75"/>
      <c r="FDY3" s="75"/>
      <c r="FDZ3" s="75"/>
      <c r="FEA3" s="75"/>
      <c r="FEB3" s="75"/>
      <c r="FEC3" s="75"/>
      <c r="FED3" s="75"/>
      <c r="FEE3" s="75"/>
      <c r="FEF3" s="75"/>
      <c r="FEG3" s="75"/>
      <c r="FEH3" s="75"/>
      <c r="FEI3" s="75"/>
      <c r="FEJ3" s="75"/>
      <c r="FEK3" s="75"/>
      <c r="FEL3" s="75"/>
      <c r="FEM3" s="75"/>
      <c r="FEN3" s="75"/>
      <c r="FEO3" s="75"/>
      <c r="FEP3" s="75"/>
      <c r="FEQ3" s="75"/>
      <c r="FER3" s="75"/>
      <c r="FES3" s="75"/>
      <c r="FET3" s="75"/>
      <c r="FEU3" s="75"/>
      <c r="FEV3" s="75"/>
      <c r="FEW3" s="75"/>
      <c r="FEX3" s="75"/>
      <c r="FEY3" s="75"/>
      <c r="FEZ3" s="75"/>
      <c r="FFA3" s="75"/>
      <c r="FFB3" s="75"/>
      <c r="FFC3" s="75"/>
      <c r="FFD3" s="75"/>
      <c r="FFE3" s="75"/>
      <c r="FFF3" s="75"/>
      <c r="FFG3" s="75"/>
      <c r="FFH3" s="75"/>
      <c r="FFI3" s="75"/>
      <c r="FFJ3" s="75"/>
      <c r="FFK3" s="75"/>
      <c r="FFL3" s="75"/>
      <c r="FFM3" s="75"/>
      <c r="FFN3" s="75"/>
      <c r="FFO3" s="75"/>
      <c r="FFP3" s="75"/>
      <c r="FFQ3" s="75"/>
      <c r="FFR3" s="75"/>
      <c r="FFS3" s="75"/>
      <c r="FFT3" s="75"/>
      <c r="FFU3" s="75"/>
      <c r="FFV3" s="75"/>
      <c r="FFW3" s="75"/>
      <c r="FFX3" s="75"/>
      <c r="FFY3" s="75"/>
      <c r="FFZ3" s="75"/>
      <c r="FGA3" s="75"/>
      <c r="FGB3" s="75"/>
      <c r="FGC3" s="75"/>
      <c r="FGD3" s="75"/>
      <c r="FGE3" s="75"/>
      <c r="FGF3" s="75"/>
      <c r="FGG3" s="75"/>
      <c r="FGH3" s="75"/>
      <c r="FGI3" s="75"/>
      <c r="FGJ3" s="75"/>
      <c r="FGK3" s="75"/>
      <c r="FGL3" s="75"/>
      <c r="FGM3" s="75"/>
      <c r="FGN3" s="75"/>
      <c r="FGO3" s="75"/>
      <c r="FGP3" s="75"/>
      <c r="FGQ3" s="75"/>
      <c r="FGR3" s="75"/>
      <c r="FGS3" s="75"/>
      <c r="FGT3" s="75"/>
      <c r="FGU3" s="75"/>
      <c r="FGV3" s="75"/>
      <c r="FGW3" s="75"/>
      <c r="FGX3" s="75"/>
      <c r="FGY3" s="75"/>
      <c r="FGZ3" s="75"/>
      <c r="FHA3" s="75"/>
      <c r="FHB3" s="75"/>
      <c r="FHC3" s="75"/>
      <c r="FHD3" s="75"/>
      <c r="FHE3" s="75"/>
      <c r="FHF3" s="75"/>
      <c r="FHG3" s="75"/>
      <c r="FHH3" s="75"/>
      <c r="FHI3" s="75"/>
      <c r="FHJ3" s="75"/>
      <c r="FHK3" s="75"/>
      <c r="FHL3" s="75"/>
      <c r="FHM3" s="75"/>
      <c r="FHN3" s="75"/>
      <c r="FHO3" s="75"/>
      <c r="FHP3" s="75"/>
      <c r="FHQ3" s="75"/>
      <c r="FHR3" s="75"/>
      <c r="FHS3" s="75"/>
      <c r="FHT3" s="75"/>
      <c r="FHU3" s="75"/>
      <c r="FHV3" s="75"/>
      <c r="FHW3" s="75"/>
      <c r="FHX3" s="75"/>
      <c r="FHY3" s="75"/>
      <c r="FHZ3" s="75"/>
      <c r="FIA3" s="75"/>
      <c r="FIB3" s="75"/>
      <c r="FIC3" s="75"/>
      <c r="FID3" s="75"/>
      <c r="FIE3" s="75"/>
      <c r="FIF3" s="75"/>
      <c r="FIG3" s="75"/>
      <c r="FIH3" s="75"/>
      <c r="FII3" s="75"/>
      <c r="FIJ3" s="75"/>
      <c r="FIK3" s="75"/>
      <c r="FIL3" s="75"/>
      <c r="FIM3" s="75"/>
      <c r="FIN3" s="75"/>
      <c r="FIO3" s="75"/>
      <c r="FIP3" s="75"/>
      <c r="FIQ3" s="75"/>
      <c r="FIR3" s="75"/>
      <c r="FIS3" s="75"/>
      <c r="FIT3" s="75"/>
      <c r="FIU3" s="75"/>
      <c r="FIV3" s="75"/>
      <c r="FIW3" s="75"/>
      <c r="FIX3" s="75"/>
      <c r="FIY3" s="75"/>
      <c r="FIZ3" s="75"/>
      <c r="FJA3" s="75"/>
      <c r="FJB3" s="75"/>
      <c r="FJC3" s="75"/>
      <c r="FJD3" s="75"/>
      <c r="FJE3" s="75"/>
      <c r="FJF3" s="75"/>
      <c r="FJG3" s="75"/>
      <c r="FJH3" s="75"/>
      <c r="FJI3" s="75"/>
      <c r="FJJ3" s="75"/>
      <c r="FJK3" s="75"/>
      <c r="FJL3" s="75"/>
      <c r="FJM3" s="75"/>
      <c r="FJN3" s="75"/>
      <c r="FJO3" s="75"/>
      <c r="FJP3" s="75"/>
      <c r="FJQ3" s="75"/>
      <c r="FJR3" s="75"/>
      <c r="FJS3" s="75"/>
      <c r="FJT3" s="75"/>
      <c r="FJU3" s="75"/>
      <c r="FJV3" s="75"/>
      <c r="FJW3" s="75"/>
      <c r="FJX3" s="75"/>
      <c r="FJY3" s="75"/>
      <c r="FJZ3" s="75"/>
      <c r="FKA3" s="75"/>
      <c r="FKB3" s="75"/>
      <c r="FKC3" s="75"/>
      <c r="FKD3" s="75"/>
      <c r="FKE3" s="75"/>
      <c r="FKF3" s="75"/>
      <c r="FKG3" s="75"/>
      <c r="FKH3" s="75"/>
      <c r="FKI3" s="75"/>
      <c r="FKJ3" s="75"/>
      <c r="FKK3" s="75"/>
      <c r="FKL3" s="75"/>
      <c r="FKM3" s="75"/>
      <c r="FKN3" s="75"/>
      <c r="FKO3" s="75"/>
      <c r="FKP3" s="75"/>
      <c r="FKQ3" s="75"/>
      <c r="FKR3" s="75"/>
      <c r="FKS3" s="75"/>
      <c r="FKT3" s="75"/>
      <c r="FKU3" s="75"/>
      <c r="FKV3" s="75"/>
      <c r="FKW3" s="75"/>
      <c r="FKX3" s="75"/>
      <c r="FKY3" s="75"/>
      <c r="FKZ3" s="75"/>
      <c r="FLA3" s="75"/>
      <c r="FLB3" s="75"/>
      <c r="FLC3" s="75"/>
      <c r="FLD3" s="75"/>
      <c r="FLE3" s="75"/>
      <c r="FLF3" s="75"/>
      <c r="FLG3" s="75"/>
      <c r="FLH3" s="75"/>
      <c r="FLI3" s="75"/>
      <c r="FLJ3" s="75"/>
      <c r="FLK3" s="75"/>
      <c r="FLL3" s="75"/>
      <c r="FLM3" s="75"/>
      <c r="FLN3" s="75"/>
      <c r="FLO3" s="75"/>
      <c r="FLP3" s="75"/>
      <c r="FLQ3" s="75"/>
      <c r="FLR3" s="75"/>
      <c r="FLS3" s="75"/>
      <c r="FLT3" s="75"/>
      <c r="FLU3" s="75"/>
      <c r="FLV3" s="75"/>
      <c r="FLW3" s="75"/>
      <c r="FLX3" s="75"/>
      <c r="FLY3" s="75"/>
      <c r="FLZ3" s="75"/>
      <c r="FMA3" s="75"/>
      <c r="FMB3" s="75"/>
      <c r="FMC3" s="75"/>
      <c r="FMD3" s="75"/>
      <c r="FME3" s="75"/>
      <c r="FMF3" s="75"/>
      <c r="FMG3" s="75"/>
      <c r="FMH3" s="75"/>
      <c r="FMI3" s="75"/>
      <c r="FMJ3" s="75"/>
      <c r="FMK3" s="75"/>
      <c r="FML3" s="75"/>
      <c r="FMM3" s="75"/>
      <c r="FMN3" s="75"/>
      <c r="FMO3" s="75"/>
      <c r="FMP3" s="75"/>
      <c r="FMQ3" s="75"/>
      <c r="FMR3" s="75"/>
      <c r="FMS3" s="75"/>
      <c r="FMT3" s="75"/>
      <c r="FMU3" s="75"/>
      <c r="FMV3" s="75"/>
      <c r="FMW3" s="75"/>
      <c r="FMX3" s="75"/>
      <c r="FMY3" s="75"/>
      <c r="FMZ3" s="75"/>
      <c r="FNA3" s="75"/>
      <c r="FNB3" s="75"/>
      <c r="FNC3" s="75"/>
      <c r="FND3" s="75"/>
      <c r="FNE3" s="75"/>
      <c r="FNF3" s="75"/>
      <c r="FNG3" s="75"/>
      <c r="FNH3" s="75"/>
      <c r="FNI3" s="75"/>
      <c r="FNJ3" s="75"/>
      <c r="FNK3" s="75"/>
      <c r="FNL3" s="75"/>
      <c r="FNM3" s="75"/>
      <c r="FNN3" s="75"/>
      <c r="FNO3" s="75"/>
      <c r="FNP3" s="75"/>
      <c r="FNQ3" s="75"/>
      <c r="FNR3" s="75"/>
      <c r="FNS3" s="75"/>
      <c r="FNT3" s="75"/>
      <c r="FNU3" s="75"/>
      <c r="FNV3" s="75"/>
      <c r="FNW3" s="75"/>
      <c r="FNX3" s="75"/>
      <c r="FNY3" s="75"/>
      <c r="FNZ3" s="75"/>
      <c r="FOA3" s="75"/>
      <c r="FOB3" s="75"/>
      <c r="FOC3" s="75"/>
      <c r="FOD3" s="75"/>
      <c r="FOE3" s="75"/>
      <c r="FOF3" s="75"/>
      <c r="FOG3" s="75"/>
      <c r="FOH3" s="75"/>
      <c r="FOI3" s="75"/>
      <c r="FOJ3" s="75"/>
      <c r="FOK3" s="75"/>
      <c r="FOL3" s="75"/>
      <c r="FOM3" s="75"/>
      <c r="FON3" s="75"/>
      <c r="FOO3" s="75"/>
      <c r="FOP3" s="75"/>
      <c r="FOQ3" s="75"/>
      <c r="FOR3" s="75"/>
      <c r="FOS3" s="75"/>
      <c r="FOT3" s="75"/>
      <c r="FOU3" s="75"/>
      <c r="FOV3" s="75"/>
      <c r="FOW3" s="75"/>
      <c r="FOX3" s="75"/>
      <c r="FOY3" s="75"/>
      <c r="FOZ3" s="75"/>
      <c r="FPA3" s="75"/>
      <c r="FPB3" s="75"/>
      <c r="FPC3" s="75"/>
      <c r="FPD3" s="75"/>
      <c r="FPE3" s="75"/>
      <c r="FPF3" s="75"/>
      <c r="FPG3" s="75"/>
      <c r="FPH3" s="75"/>
      <c r="FPI3" s="75"/>
      <c r="FPJ3" s="75"/>
      <c r="FPK3" s="75"/>
      <c r="FPL3" s="75"/>
      <c r="FPM3" s="75"/>
      <c r="FPN3" s="75"/>
      <c r="FPO3" s="75"/>
      <c r="FPP3" s="75"/>
      <c r="FPQ3" s="75"/>
      <c r="FPR3" s="75"/>
      <c r="FPS3" s="75"/>
      <c r="FPT3" s="75"/>
      <c r="FPU3" s="75"/>
      <c r="FPV3" s="75"/>
      <c r="FPW3" s="75"/>
      <c r="FPX3" s="75"/>
      <c r="FPY3" s="75"/>
      <c r="FPZ3" s="75"/>
      <c r="FQA3" s="75"/>
      <c r="FQB3" s="75"/>
      <c r="FQC3" s="75"/>
      <c r="FQD3" s="75"/>
      <c r="FQE3" s="75"/>
      <c r="FQF3" s="75"/>
      <c r="FQG3" s="75"/>
      <c r="FQH3" s="75"/>
      <c r="FQI3" s="75"/>
      <c r="FQJ3" s="75"/>
      <c r="FQK3" s="75"/>
      <c r="FQL3" s="75"/>
      <c r="FQM3" s="75"/>
      <c r="FQN3" s="75"/>
      <c r="FQO3" s="75"/>
      <c r="FQP3" s="75"/>
      <c r="FQQ3" s="75"/>
      <c r="FQR3" s="75"/>
      <c r="FQS3" s="75"/>
      <c r="FQT3" s="75"/>
      <c r="FQU3" s="75"/>
      <c r="FQV3" s="75"/>
      <c r="FQW3" s="75"/>
      <c r="FQX3" s="75"/>
      <c r="FQY3" s="75"/>
      <c r="FQZ3" s="75"/>
      <c r="FRA3" s="75"/>
      <c r="FRB3" s="75"/>
      <c r="FRC3" s="75"/>
      <c r="FRD3" s="75"/>
      <c r="FRE3" s="75"/>
      <c r="FRF3" s="75"/>
      <c r="FRG3" s="75"/>
      <c r="FRH3" s="75"/>
      <c r="FRI3" s="75"/>
      <c r="FRJ3" s="75"/>
      <c r="FRK3" s="75"/>
      <c r="FRL3" s="75"/>
      <c r="FRM3" s="75"/>
      <c r="FRN3" s="75"/>
      <c r="FRO3" s="75"/>
      <c r="FRP3" s="75"/>
      <c r="FRQ3" s="75"/>
      <c r="FRR3" s="75"/>
      <c r="FRS3" s="75"/>
      <c r="FRT3" s="75"/>
      <c r="FRU3" s="75"/>
      <c r="FRV3" s="75"/>
      <c r="FRW3" s="75"/>
      <c r="FRX3" s="75"/>
      <c r="FRY3" s="75"/>
      <c r="FRZ3" s="75"/>
      <c r="FSA3" s="75"/>
      <c r="FSB3" s="75"/>
      <c r="FSC3" s="75"/>
      <c r="FSD3" s="75"/>
      <c r="FSE3" s="75"/>
      <c r="FSF3" s="75"/>
      <c r="FSG3" s="75"/>
      <c r="FSH3" s="75"/>
      <c r="FSI3" s="75"/>
      <c r="FSJ3" s="75"/>
      <c r="FSK3" s="75"/>
      <c r="FSL3" s="75"/>
      <c r="FSM3" s="75"/>
      <c r="FSN3" s="75"/>
      <c r="FSO3" s="75"/>
      <c r="FSP3" s="75"/>
      <c r="FSQ3" s="75"/>
      <c r="FSR3" s="75"/>
      <c r="FSS3" s="75"/>
      <c r="FST3" s="75"/>
      <c r="FSU3" s="75"/>
      <c r="FSV3" s="75"/>
      <c r="FSW3" s="75"/>
      <c r="FSX3" s="75"/>
      <c r="FSY3" s="75"/>
      <c r="FSZ3" s="75"/>
      <c r="FTA3" s="75"/>
      <c r="FTB3" s="75"/>
      <c r="FTC3" s="75"/>
      <c r="FTD3" s="75"/>
      <c r="FTE3" s="75"/>
      <c r="FTF3" s="75"/>
      <c r="FTG3" s="75"/>
      <c r="FTH3" s="75"/>
      <c r="FTI3" s="75"/>
      <c r="FTJ3" s="75"/>
      <c r="FTK3" s="75"/>
      <c r="FTL3" s="75"/>
      <c r="FTM3" s="75"/>
      <c r="FTN3" s="75"/>
      <c r="FTO3" s="75"/>
      <c r="FTP3" s="75"/>
      <c r="FTQ3" s="75"/>
      <c r="FTR3" s="75"/>
      <c r="FTS3" s="75"/>
      <c r="FTT3" s="75"/>
      <c r="FTU3" s="75"/>
      <c r="FTV3" s="75"/>
      <c r="FTW3" s="75"/>
      <c r="FTX3" s="75"/>
      <c r="FTY3" s="75"/>
      <c r="FTZ3" s="75"/>
      <c r="FUA3" s="75"/>
      <c r="FUB3" s="75"/>
      <c r="FUC3" s="75"/>
      <c r="FUD3" s="75"/>
      <c r="FUE3" s="75"/>
      <c r="FUF3" s="75"/>
      <c r="FUG3" s="75"/>
      <c r="FUH3" s="75"/>
      <c r="FUI3" s="75"/>
      <c r="FUJ3" s="75"/>
      <c r="FUK3" s="75"/>
      <c r="FUL3" s="75"/>
      <c r="FUM3" s="75"/>
      <c r="FUN3" s="75"/>
      <c r="FUO3" s="75"/>
      <c r="FUP3" s="75"/>
      <c r="FUQ3" s="75"/>
      <c r="FUR3" s="75"/>
      <c r="FUS3" s="75"/>
      <c r="FUT3" s="75"/>
      <c r="FUU3" s="75"/>
      <c r="FUV3" s="75"/>
      <c r="FUW3" s="75"/>
      <c r="FUX3" s="75"/>
      <c r="FUY3" s="75"/>
      <c r="FUZ3" s="75"/>
      <c r="FVA3" s="75"/>
      <c r="FVB3" s="75"/>
      <c r="FVC3" s="75"/>
      <c r="FVD3" s="75"/>
      <c r="FVE3" s="75"/>
      <c r="FVF3" s="75"/>
      <c r="FVG3" s="75"/>
      <c r="FVH3" s="75"/>
      <c r="FVI3" s="75"/>
      <c r="FVJ3" s="75"/>
      <c r="FVK3" s="75"/>
      <c r="FVL3" s="75"/>
      <c r="FVM3" s="75"/>
      <c r="FVN3" s="75"/>
      <c r="FVO3" s="75"/>
      <c r="FVP3" s="75"/>
      <c r="FVQ3" s="75"/>
      <c r="FVR3" s="75"/>
      <c r="FVS3" s="75"/>
      <c r="FVT3" s="75"/>
      <c r="FVU3" s="75"/>
      <c r="FVV3" s="75"/>
      <c r="FVW3" s="75"/>
      <c r="FVX3" s="75"/>
      <c r="FVY3" s="75"/>
      <c r="FVZ3" s="75"/>
      <c r="FWA3" s="75"/>
      <c r="FWB3" s="75"/>
      <c r="FWC3" s="75"/>
      <c r="FWD3" s="75"/>
      <c r="FWE3" s="75"/>
      <c r="FWF3" s="75"/>
      <c r="FWG3" s="75"/>
      <c r="FWH3" s="75"/>
      <c r="FWI3" s="75"/>
      <c r="FWJ3" s="75"/>
      <c r="FWK3" s="75"/>
      <c r="FWL3" s="75"/>
      <c r="FWM3" s="75"/>
      <c r="FWN3" s="75"/>
      <c r="FWO3" s="75"/>
      <c r="FWP3" s="75"/>
      <c r="FWQ3" s="75"/>
      <c r="FWR3" s="75"/>
      <c r="FWS3" s="75"/>
      <c r="FWT3" s="75"/>
      <c r="FWU3" s="75"/>
      <c r="FWV3" s="75"/>
      <c r="FWW3" s="75"/>
      <c r="FWX3" s="75"/>
      <c r="FWY3" s="75"/>
      <c r="FWZ3" s="75"/>
      <c r="FXA3" s="75"/>
      <c r="FXB3" s="75"/>
      <c r="FXC3" s="75"/>
      <c r="FXD3" s="75"/>
      <c r="FXE3" s="75"/>
      <c r="FXF3" s="75"/>
      <c r="FXG3" s="75"/>
      <c r="FXH3" s="75"/>
      <c r="FXI3" s="75"/>
      <c r="FXJ3" s="75"/>
      <c r="FXK3" s="75"/>
      <c r="FXL3" s="75"/>
      <c r="FXM3" s="75"/>
      <c r="FXN3" s="75"/>
      <c r="FXO3" s="75"/>
      <c r="FXP3" s="75"/>
      <c r="FXQ3" s="75"/>
      <c r="FXR3" s="75"/>
      <c r="FXS3" s="75"/>
      <c r="FXT3" s="75"/>
      <c r="FXU3" s="75"/>
      <c r="FXV3" s="75"/>
      <c r="FXW3" s="75"/>
      <c r="FXX3" s="75"/>
      <c r="FXY3" s="75"/>
      <c r="FXZ3" s="75"/>
      <c r="FYA3" s="75"/>
      <c r="FYB3" s="75"/>
      <c r="FYC3" s="75"/>
      <c r="FYD3" s="75"/>
      <c r="FYE3" s="75"/>
      <c r="FYF3" s="75"/>
      <c r="FYG3" s="75"/>
      <c r="FYH3" s="75"/>
      <c r="FYI3" s="75"/>
      <c r="FYJ3" s="75"/>
      <c r="FYK3" s="75"/>
      <c r="FYL3" s="75"/>
      <c r="FYM3" s="75"/>
      <c r="FYN3" s="75"/>
      <c r="FYO3" s="75"/>
      <c r="FYP3" s="75"/>
      <c r="FYQ3" s="75"/>
      <c r="FYR3" s="75"/>
      <c r="FYS3" s="75"/>
      <c r="FYT3" s="75"/>
      <c r="FYU3" s="75"/>
      <c r="FYV3" s="75"/>
      <c r="FYW3" s="75"/>
      <c r="FYX3" s="75"/>
      <c r="FYY3" s="75"/>
      <c r="FYZ3" s="75"/>
      <c r="FZA3" s="75"/>
      <c r="FZB3" s="75"/>
      <c r="FZC3" s="75"/>
      <c r="FZD3" s="75"/>
      <c r="FZE3" s="75"/>
      <c r="FZF3" s="75"/>
      <c r="FZG3" s="75"/>
      <c r="FZH3" s="75"/>
      <c r="FZI3" s="75"/>
      <c r="FZJ3" s="75"/>
      <c r="FZK3" s="75"/>
      <c r="FZL3" s="75"/>
      <c r="FZM3" s="75"/>
      <c r="FZN3" s="75"/>
      <c r="FZO3" s="75"/>
      <c r="FZP3" s="75"/>
      <c r="FZQ3" s="75"/>
      <c r="FZR3" s="75"/>
      <c r="FZS3" s="75"/>
      <c r="FZT3" s="75"/>
      <c r="FZU3" s="75"/>
      <c r="FZV3" s="75"/>
      <c r="FZW3" s="75"/>
      <c r="FZX3" s="75"/>
      <c r="FZY3" s="75"/>
      <c r="FZZ3" s="75"/>
      <c r="GAA3" s="75"/>
      <c r="GAB3" s="75"/>
      <c r="GAC3" s="75"/>
      <c r="GAD3" s="75"/>
      <c r="GAE3" s="75"/>
      <c r="GAF3" s="75"/>
      <c r="GAG3" s="75"/>
      <c r="GAH3" s="75"/>
      <c r="GAI3" s="75"/>
      <c r="GAJ3" s="75"/>
      <c r="GAK3" s="75"/>
      <c r="GAL3" s="75"/>
      <c r="GAM3" s="75"/>
      <c r="GAN3" s="75"/>
      <c r="GAO3" s="75"/>
      <c r="GAP3" s="75"/>
      <c r="GAQ3" s="75"/>
      <c r="GAR3" s="75"/>
      <c r="GAS3" s="75"/>
      <c r="GAT3" s="75"/>
      <c r="GAU3" s="75"/>
      <c r="GAV3" s="75"/>
      <c r="GAW3" s="75"/>
      <c r="GAX3" s="75"/>
      <c r="GAY3" s="75"/>
      <c r="GAZ3" s="75"/>
      <c r="GBA3" s="75"/>
      <c r="GBB3" s="75"/>
      <c r="GBC3" s="75"/>
      <c r="GBD3" s="75"/>
      <c r="GBE3" s="75"/>
      <c r="GBF3" s="75"/>
      <c r="GBG3" s="75"/>
      <c r="GBH3" s="75"/>
      <c r="GBI3" s="75"/>
      <c r="GBJ3" s="75"/>
      <c r="GBK3" s="75"/>
      <c r="GBL3" s="75"/>
      <c r="GBM3" s="75"/>
      <c r="GBN3" s="75"/>
      <c r="GBO3" s="75"/>
      <c r="GBP3" s="75"/>
      <c r="GBQ3" s="75"/>
      <c r="GBR3" s="75"/>
      <c r="GBS3" s="75"/>
      <c r="GBT3" s="75"/>
      <c r="GBU3" s="75"/>
      <c r="GBV3" s="75"/>
      <c r="GBW3" s="75"/>
      <c r="GBX3" s="75"/>
      <c r="GBY3" s="75"/>
      <c r="GBZ3" s="75"/>
      <c r="GCA3" s="75"/>
      <c r="GCB3" s="75"/>
      <c r="GCC3" s="75"/>
      <c r="GCD3" s="75"/>
      <c r="GCE3" s="75"/>
      <c r="GCF3" s="75"/>
      <c r="GCG3" s="75"/>
      <c r="GCH3" s="75"/>
      <c r="GCI3" s="75"/>
      <c r="GCJ3" s="75"/>
      <c r="GCK3" s="75"/>
      <c r="GCL3" s="75"/>
      <c r="GCM3" s="75"/>
      <c r="GCN3" s="75"/>
      <c r="GCO3" s="75"/>
      <c r="GCP3" s="75"/>
      <c r="GCQ3" s="75"/>
      <c r="GCR3" s="75"/>
      <c r="GCS3" s="75"/>
      <c r="GCT3" s="75"/>
      <c r="GCU3" s="75"/>
      <c r="GCV3" s="75"/>
      <c r="GCW3" s="75"/>
      <c r="GCX3" s="75"/>
      <c r="GCY3" s="75"/>
      <c r="GCZ3" s="75"/>
      <c r="GDA3" s="75"/>
      <c r="GDB3" s="75"/>
      <c r="GDC3" s="75"/>
      <c r="GDD3" s="75"/>
      <c r="GDE3" s="75"/>
      <c r="GDF3" s="75"/>
      <c r="GDG3" s="75"/>
      <c r="GDH3" s="75"/>
      <c r="GDI3" s="75"/>
      <c r="GDJ3" s="75"/>
      <c r="GDK3" s="75"/>
      <c r="GDL3" s="75"/>
      <c r="GDM3" s="75"/>
      <c r="GDN3" s="75"/>
      <c r="GDO3" s="75"/>
      <c r="GDP3" s="75"/>
      <c r="GDQ3" s="75"/>
      <c r="GDR3" s="75"/>
      <c r="GDS3" s="75"/>
      <c r="GDT3" s="75"/>
      <c r="GDU3" s="75"/>
      <c r="GDV3" s="75"/>
      <c r="GDW3" s="75"/>
      <c r="GDX3" s="75"/>
      <c r="GDY3" s="75"/>
      <c r="GDZ3" s="75"/>
      <c r="GEA3" s="75"/>
      <c r="GEB3" s="75"/>
      <c r="GEC3" s="75"/>
      <c r="GED3" s="75"/>
      <c r="GEE3" s="75"/>
      <c r="GEF3" s="75"/>
      <c r="GEG3" s="75"/>
      <c r="GEH3" s="75"/>
      <c r="GEI3" s="75"/>
      <c r="GEJ3" s="75"/>
      <c r="GEK3" s="75"/>
      <c r="GEL3" s="75"/>
      <c r="GEM3" s="75"/>
      <c r="GEN3" s="75"/>
      <c r="GEO3" s="75"/>
      <c r="GEP3" s="75"/>
      <c r="GEQ3" s="75"/>
      <c r="GER3" s="75"/>
      <c r="GES3" s="75"/>
      <c r="GET3" s="75"/>
      <c r="GEU3" s="75"/>
      <c r="GEV3" s="75"/>
      <c r="GEW3" s="75"/>
      <c r="GEX3" s="75"/>
      <c r="GEY3" s="75"/>
      <c r="GEZ3" s="75"/>
      <c r="GFA3" s="75"/>
      <c r="GFB3" s="75"/>
      <c r="GFC3" s="75"/>
      <c r="GFD3" s="75"/>
      <c r="GFE3" s="75"/>
      <c r="GFF3" s="75"/>
      <c r="GFG3" s="75"/>
      <c r="GFH3" s="75"/>
      <c r="GFI3" s="75"/>
      <c r="GFJ3" s="75"/>
      <c r="GFK3" s="75"/>
      <c r="GFL3" s="75"/>
      <c r="GFM3" s="75"/>
      <c r="GFN3" s="75"/>
      <c r="GFO3" s="75"/>
      <c r="GFP3" s="75"/>
      <c r="GFQ3" s="75"/>
      <c r="GFR3" s="75"/>
      <c r="GFS3" s="75"/>
      <c r="GFT3" s="75"/>
      <c r="GFU3" s="75"/>
      <c r="GFV3" s="75"/>
      <c r="GFW3" s="75"/>
      <c r="GFX3" s="75"/>
      <c r="GFY3" s="75"/>
      <c r="GFZ3" s="75"/>
      <c r="GGA3" s="75"/>
      <c r="GGB3" s="75"/>
      <c r="GGC3" s="75"/>
      <c r="GGD3" s="75"/>
      <c r="GGE3" s="75"/>
      <c r="GGF3" s="75"/>
      <c r="GGG3" s="75"/>
      <c r="GGH3" s="75"/>
      <c r="GGI3" s="75"/>
      <c r="GGJ3" s="75"/>
      <c r="GGK3" s="75"/>
      <c r="GGL3" s="75"/>
      <c r="GGM3" s="75"/>
      <c r="GGN3" s="75"/>
      <c r="GGO3" s="75"/>
      <c r="GGP3" s="75"/>
      <c r="GGQ3" s="75"/>
      <c r="GGR3" s="75"/>
      <c r="GGS3" s="75"/>
      <c r="GGT3" s="75"/>
      <c r="GGU3" s="75"/>
      <c r="GGV3" s="75"/>
      <c r="GGW3" s="75"/>
      <c r="GGX3" s="75"/>
      <c r="GGY3" s="75"/>
      <c r="GGZ3" s="75"/>
      <c r="GHA3" s="75"/>
      <c r="GHB3" s="75"/>
      <c r="GHC3" s="75"/>
      <c r="GHD3" s="75"/>
      <c r="GHE3" s="75"/>
      <c r="GHF3" s="75"/>
      <c r="GHG3" s="75"/>
      <c r="GHH3" s="75"/>
      <c r="GHI3" s="75"/>
      <c r="GHJ3" s="75"/>
      <c r="GHK3" s="75"/>
      <c r="GHL3" s="75"/>
      <c r="GHM3" s="75"/>
      <c r="GHN3" s="75"/>
      <c r="GHO3" s="75"/>
      <c r="GHP3" s="75"/>
      <c r="GHQ3" s="75"/>
      <c r="GHR3" s="75"/>
      <c r="GHS3" s="75"/>
      <c r="GHT3" s="75"/>
      <c r="GHU3" s="75"/>
      <c r="GHV3" s="75"/>
      <c r="GHW3" s="75"/>
      <c r="GHX3" s="75"/>
      <c r="GHY3" s="75"/>
      <c r="GHZ3" s="75"/>
      <c r="GIA3" s="75"/>
      <c r="GIB3" s="75"/>
      <c r="GIC3" s="75"/>
      <c r="GID3" s="75"/>
      <c r="GIE3" s="75"/>
      <c r="GIF3" s="75"/>
      <c r="GIG3" s="75"/>
      <c r="GIH3" s="75"/>
      <c r="GII3" s="75"/>
      <c r="GIJ3" s="75"/>
      <c r="GIK3" s="75"/>
      <c r="GIL3" s="75"/>
      <c r="GIM3" s="75"/>
      <c r="GIN3" s="75"/>
      <c r="GIO3" s="75"/>
      <c r="GIP3" s="75"/>
      <c r="GIQ3" s="75"/>
      <c r="GIR3" s="75"/>
      <c r="GIS3" s="75"/>
      <c r="GIT3" s="75"/>
      <c r="GIU3" s="75"/>
      <c r="GIV3" s="75"/>
      <c r="GIW3" s="75"/>
      <c r="GIX3" s="75"/>
      <c r="GIY3" s="75"/>
      <c r="GIZ3" s="75"/>
      <c r="GJA3" s="75"/>
      <c r="GJB3" s="75"/>
      <c r="GJC3" s="75"/>
      <c r="GJD3" s="75"/>
      <c r="GJE3" s="75"/>
      <c r="GJF3" s="75"/>
      <c r="GJG3" s="75"/>
      <c r="GJH3" s="75"/>
      <c r="GJI3" s="75"/>
      <c r="GJJ3" s="75"/>
      <c r="GJK3" s="75"/>
      <c r="GJL3" s="75"/>
      <c r="GJM3" s="75"/>
      <c r="GJN3" s="75"/>
      <c r="GJO3" s="75"/>
      <c r="GJP3" s="75"/>
      <c r="GJQ3" s="75"/>
      <c r="GJR3" s="75"/>
      <c r="GJS3" s="75"/>
      <c r="GJT3" s="75"/>
      <c r="GJU3" s="75"/>
      <c r="GJV3" s="75"/>
      <c r="GJW3" s="75"/>
      <c r="GJX3" s="75"/>
      <c r="GJY3" s="75"/>
      <c r="GJZ3" s="75"/>
      <c r="GKA3" s="75"/>
      <c r="GKB3" s="75"/>
      <c r="GKC3" s="75"/>
      <c r="GKD3" s="75"/>
      <c r="GKE3" s="75"/>
      <c r="GKF3" s="75"/>
      <c r="GKG3" s="75"/>
      <c r="GKH3" s="75"/>
      <c r="GKI3" s="75"/>
      <c r="GKJ3" s="75"/>
      <c r="GKK3" s="75"/>
      <c r="GKL3" s="75"/>
      <c r="GKM3" s="75"/>
      <c r="GKN3" s="75"/>
      <c r="GKO3" s="75"/>
      <c r="GKP3" s="75"/>
      <c r="GKQ3" s="75"/>
      <c r="GKR3" s="75"/>
      <c r="GKS3" s="75"/>
      <c r="GKT3" s="75"/>
      <c r="GKU3" s="75"/>
      <c r="GKV3" s="75"/>
      <c r="GKW3" s="75"/>
      <c r="GKX3" s="75"/>
      <c r="GKY3" s="75"/>
      <c r="GKZ3" s="75"/>
      <c r="GLA3" s="75"/>
      <c r="GLB3" s="75"/>
      <c r="GLC3" s="75"/>
      <c r="GLD3" s="75"/>
      <c r="GLE3" s="75"/>
      <c r="GLF3" s="75"/>
      <c r="GLG3" s="75"/>
      <c r="GLH3" s="75"/>
      <c r="GLI3" s="75"/>
      <c r="GLJ3" s="75"/>
      <c r="GLK3" s="75"/>
      <c r="GLL3" s="75"/>
      <c r="GLM3" s="75"/>
      <c r="GLN3" s="75"/>
      <c r="GLO3" s="75"/>
      <c r="GLP3" s="75"/>
      <c r="GLQ3" s="75"/>
      <c r="GLR3" s="75"/>
      <c r="GLS3" s="75"/>
      <c r="GLT3" s="75"/>
      <c r="GLU3" s="75"/>
      <c r="GLV3" s="75"/>
      <c r="GLW3" s="75"/>
      <c r="GLX3" s="75"/>
      <c r="GLY3" s="75"/>
      <c r="GLZ3" s="75"/>
      <c r="GMA3" s="75"/>
      <c r="GMB3" s="75"/>
      <c r="GMC3" s="75"/>
      <c r="GMD3" s="75"/>
      <c r="GME3" s="75"/>
      <c r="GMF3" s="75"/>
      <c r="GMG3" s="75"/>
      <c r="GMH3" s="75"/>
      <c r="GMI3" s="75"/>
      <c r="GMJ3" s="75"/>
      <c r="GMK3" s="75"/>
      <c r="GML3" s="75"/>
      <c r="GMM3" s="75"/>
      <c r="GMN3" s="75"/>
      <c r="GMO3" s="75"/>
      <c r="GMP3" s="75"/>
      <c r="GMQ3" s="75"/>
      <c r="GMR3" s="75"/>
      <c r="GMS3" s="75"/>
      <c r="GMT3" s="75"/>
      <c r="GMU3" s="75"/>
      <c r="GMV3" s="75"/>
      <c r="GMW3" s="75"/>
      <c r="GMX3" s="75"/>
      <c r="GMY3" s="75"/>
      <c r="GMZ3" s="75"/>
      <c r="GNA3" s="75"/>
      <c r="GNB3" s="75"/>
      <c r="GNC3" s="75"/>
      <c r="GND3" s="75"/>
      <c r="GNE3" s="75"/>
      <c r="GNF3" s="75"/>
      <c r="GNG3" s="75"/>
      <c r="GNH3" s="75"/>
      <c r="GNI3" s="75"/>
      <c r="GNJ3" s="75"/>
      <c r="GNK3" s="75"/>
      <c r="GNL3" s="75"/>
      <c r="GNM3" s="75"/>
      <c r="GNN3" s="75"/>
      <c r="GNO3" s="75"/>
      <c r="GNP3" s="75"/>
      <c r="GNQ3" s="75"/>
      <c r="GNR3" s="75"/>
      <c r="GNS3" s="75"/>
      <c r="GNT3" s="75"/>
      <c r="GNU3" s="75"/>
      <c r="GNV3" s="75"/>
      <c r="GNW3" s="75"/>
      <c r="GNX3" s="75"/>
      <c r="GNY3" s="75"/>
      <c r="GNZ3" s="75"/>
      <c r="GOA3" s="75"/>
      <c r="GOB3" s="75"/>
      <c r="GOC3" s="75"/>
      <c r="GOD3" s="75"/>
      <c r="GOE3" s="75"/>
      <c r="GOF3" s="75"/>
      <c r="GOG3" s="75"/>
      <c r="GOH3" s="75"/>
      <c r="GOI3" s="75"/>
      <c r="GOJ3" s="75"/>
      <c r="GOK3" s="75"/>
      <c r="GOL3" s="75"/>
      <c r="GOM3" s="75"/>
      <c r="GON3" s="75"/>
      <c r="GOO3" s="75"/>
      <c r="GOP3" s="75"/>
      <c r="GOQ3" s="75"/>
      <c r="GOR3" s="75"/>
      <c r="GOS3" s="75"/>
      <c r="GOT3" s="75"/>
      <c r="GOU3" s="75"/>
      <c r="GOV3" s="75"/>
      <c r="GOW3" s="75"/>
      <c r="GOX3" s="75"/>
      <c r="GOY3" s="75"/>
      <c r="GOZ3" s="75"/>
      <c r="GPA3" s="75"/>
      <c r="GPB3" s="75"/>
      <c r="GPC3" s="75"/>
      <c r="GPD3" s="75"/>
      <c r="GPE3" s="75"/>
      <c r="GPF3" s="75"/>
      <c r="GPG3" s="75"/>
      <c r="GPH3" s="75"/>
      <c r="GPI3" s="75"/>
      <c r="GPJ3" s="75"/>
      <c r="GPK3" s="75"/>
      <c r="GPL3" s="75"/>
      <c r="GPM3" s="75"/>
      <c r="GPN3" s="75"/>
      <c r="GPO3" s="75"/>
      <c r="GPP3" s="75"/>
      <c r="GPQ3" s="75"/>
      <c r="GPR3" s="75"/>
      <c r="GPS3" s="75"/>
      <c r="GPT3" s="75"/>
      <c r="GPU3" s="75"/>
      <c r="GPV3" s="75"/>
      <c r="GPW3" s="75"/>
      <c r="GPX3" s="75"/>
      <c r="GPY3" s="75"/>
      <c r="GPZ3" s="75"/>
      <c r="GQA3" s="75"/>
      <c r="GQB3" s="75"/>
      <c r="GQC3" s="75"/>
      <c r="GQD3" s="75"/>
      <c r="GQE3" s="75"/>
      <c r="GQF3" s="75"/>
      <c r="GQG3" s="75"/>
      <c r="GQH3" s="75"/>
      <c r="GQI3" s="75"/>
      <c r="GQJ3" s="75"/>
      <c r="GQK3" s="75"/>
      <c r="GQL3" s="75"/>
      <c r="GQM3" s="75"/>
      <c r="GQN3" s="75"/>
      <c r="GQO3" s="75"/>
      <c r="GQP3" s="75"/>
      <c r="GQQ3" s="75"/>
      <c r="GQR3" s="75"/>
      <c r="GQS3" s="75"/>
      <c r="GQT3" s="75"/>
      <c r="GQU3" s="75"/>
      <c r="GQV3" s="75"/>
      <c r="GQW3" s="75"/>
      <c r="GQX3" s="75"/>
      <c r="GQY3" s="75"/>
      <c r="GQZ3" s="75"/>
      <c r="GRA3" s="75"/>
      <c r="GRB3" s="75"/>
      <c r="GRC3" s="75"/>
      <c r="GRD3" s="75"/>
      <c r="GRE3" s="75"/>
      <c r="GRF3" s="75"/>
      <c r="GRG3" s="75"/>
      <c r="GRH3" s="75"/>
      <c r="GRI3" s="75"/>
      <c r="GRJ3" s="75"/>
      <c r="GRK3" s="75"/>
      <c r="GRL3" s="75"/>
      <c r="GRM3" s="75"/>
      <c r="GRN3" s="75"/>
      <c r="GRO3" s="75"/>
      <c r="GRP3" s="75"/>
      <c r="GRQ3" s="75"/>
      <c r="GRR3" s="75"/>
      <c r="GRS3" s="75"/>
      <c r="GRT3" s="75"/>
      <c r="GRU3" s="75"/>
      <c r="GRV3" s="75"/>
      <c r="GRW3" s="75"/>
      <c r="GRX3" s="75"/>
      <c r="GRY3" s="75"/>
      <c r="GRZ3" s="75"/>
      <c r="GSA3" s="75"/>
      <c r="GSB3" s="75"/>
      <c r="GSC3" s="75"/>
      <c r="GSD3" s="75"/>
      <c r="GSE3" s="75"/>
      <c r="GSF3" s="75"/>
      <c r="GSG3" s="75"/>
      <c r="GSH3" s="75"/>
      <c r="GSI3" s="75"/>
      <c r="GSJ3" s="75"/>
      <c r="GSK3" s="75"/>
      <c r="GSL3" s="75"/>
      <c r="GSM3" s="75"/>
      <c r="GSN3" s="75"/>
      <c r="GSO3" s="75"/>
      <c r="GSP3" s="75"/>
      <c r="GSQ3" s="75"/>
      <c r="GSR3" s="75"/>
      <c r="GSS3" s="75"/>
      <c r="GST3" s="75"/>
      <c r="GSU3" s="75"/>
      <c r="GSV3" s="75"/>
      <c r="GSW3" s="75"/>
      <c r="GSX3" s="75"/>
      <c r="GSY3" s="75"/>
      <c r="GSZ3" s="75"/>
      <c r="GTA3" s="75"/>
      <c r="GTB3" s="75"/>
      <c r="GTC3" s="75"/>
      <c r="GTD3" s="75"/>
      <c r="GTE3" s="75"/>
      <c r="GTF3" s="75"/>
      <c r="GTG3" s="75"/>
      <c r="GTH3" s="75"/>
      <c r="GTI3" s="75"/>
      <c r="GTJ3" s="75"/>
      <c r="GTK3" s="75"/>
      <c r="GTL3" s="75"/>
      <c r="GTM3" s="75"/>
      <c r="GTN3" s="75"/>
      <c r="GTO3" s="75"/>
      <c r="GTP3" s="75"/>
      <c r="GTQ3" s="75"/>
      <c r="GTR3" s="75"/>
      <c r="GTS3" s="75"/>
      <c r="GTT3" s="75"/>
      <c r="GTU3" s="75"/>
      <c r="GTV3" s="75"/>
      <c r="GTW3" s="75"/>
      <c r="GTX3" s="75"/>
      <c r="GTY3" s="75"/>
      <c r="GTZ3" s="75"/>
      <c r="GUA3" s="75"/>
      <c r="GUB3" s="75"/>
      <c r="GUC3" s="75"/>
      <c r="GUD3" s="75"/>
      <c r="GUE3" s="75"/>
      <c r="GUF3" s="75"/>
      <c r="GUG3" s="75"/>
      <c r="GUH3" s="75"/>
      <c r="GUI3" s="75"/>
      <c r="GUJ3" s="75"/>
      <c r="GUK3" s="75"/>
      <c r="GUL3" s="75"/>
      <c r="GUM3" s="75"/>
      <c r="GUN3" s="75"/>
      <c r="GUO3" s="75"/>
      <c r="GUP3" s="75"/>
      <c r="GUQ3" s="75"/>
      <c r="GUR3" s="75"/>
      <c r="GUS3" s="75"/>
      <c r="GUT3" s="75"/>
      <c r="GUU3" s="75"/>
      <c r="GUV3" s="75"/>
      <c r="GUW3" s="75"/>
      <c r="GUX3" s="75"/>
      <c r="GUY3" s="75"/>
      <c r="GUZ3" s="75"/>
      <c r="GVA3" s="75"/>
      <c r="GVB3" s="75"/>
      <c r="GVC3" s="75"/>
      <c r="GVD3" s="75"/>
      <c r="GVE3" s="75"/>
      <c r="GVF3" s="75"/>
      <c r="GVG3" s="75"/>
      <c r="GVH3" s="75"/>
      <c r="GVI3" s="75"/>
      <c r="GVJ3" s="75"/>
      <c r="GVK3" s="75"/>
      <c r="GVL3" s="75"/>
      <c r="GVM3" s="75"/>
      <c r="GVN3" s="75"/>
      <c r="GVO3" s="75"/>
      <c r="GVP3" s="75"/>
      <c r="GVQ3" s="75"/>
      <c r="GVR3" s="75"/>
      <c r="GVS3" s="75"/>
      <c r="GVT3" s="75"/>
      <c r="GVU3" s="75"/>
      <c r="GVV3" s="75"/>
      <c r="GVW3" s="75"/>
      <c r="GVX3" s="75"/>
      <c r="GVY3" s="75"/>
      <c r="GVZ3" s="75"/>
      <c r="GWA3" s="75"/>
      <c r="GWB3" s="75"/>
      <c r="GWC3" s="75"/>
      <c r="GWD3" s="75"/>
      <c r="GWE3" s="75"/>
      <c r="GWF3" s="75"/>
      <c r="GWG3" s="75"/>
      <c r="GWH3" s="75"/>
      <c r="GWI3" s="75"/>
      <c r="GWJ3" s="75"/>
      <c r="GWK3" s="75"/>
      <c r="GWL3" s="75"/>
      <c r="GWM3" s="75"/>
      <c r="GWN3" s="75"/>
      <c r="GWO3" s="75"/>
      <c r="GWP3" s="75"/>
      <c r="GWQ3" s="75"/>
      <c r="GWR3" s="75"/>
      <c r="GWS3" s="75"/>
      <c r="GWT3" s="75"/>
      <c r="GWU3" s="75"/>
      <c r="GWV3" s="75"/>
      <c r="GWW3" s="75"/>
      <c r="GWX3" s="75"/>
      <c r="GWY3" s="75"/>
      <c r="GWZ3" s="75"/>
      <c r="GXA3" s="75"/>
      <c r="GXB3" s="75"/>
      <c r="GXC3" s="75"/>
      <c r="GXD3" s="75"/>
      <c r="GXE3" s="75"/>
      <c r="GXF3" s="75"/>
      <c r="GXG3" s="75"/>
      <c r="GXH3" s="75"/>
      <c r="GXI3" s="75"/>
      <c r="GXJ3" s="75"/>
      <c r="GXK3" s="75"/>
      <c r="GXL3" s="75"/>
      <c r="GXM3" s="75"/>
      <c r="GXN3" s="75"/>
      <c r="GXO3" s="75"/>
      <c r="GXP3" s="75"/>
      <c r="GXQ3" s="75"/>
      <c r="GXR3" s="75"/>
      <c r="GXS3" s="75"/>
      <c r="GXT3" s="75"/>
      <c r="GXU3" s="75"/>
      <c r="GXV3" s="75"/>
      <c r="GXW3" s="75"/>
      <c r="GXX3" s="75"/>
      <c r="GXY3" s="75"/>
      <c r="GXZ3" s="75"/>
      <c r="GYA3" s="75"/>
      <c r="GYB3" s="75"/>
      <c r="GYC3" s="75"/>
      <c r="GYD3" s="75"/>
      <c r="GYE3" s="75"/>
      <c r="GYF3" s="75"/>
      <c r="GYG3" s="75"/>
      <c r="GYH3" s="75"/>
      <c r="GYI3" s="75"/>
      <c r="GYJ3" s="75"/>
      <c r="GYK3" s="75"/>
      <c r="GYL3" s="75"/>
      <c r="GYM3" s="75"/>
      <c r="GYN3" s="75"/>
      <c r="GYO3" s="75"/>
      <c r="GYP3" s="75"/>
      <c r="GYQ3" s="75"/>
      <c r="GYR3" s="75"/>
      <c r="GYS3" s="75"/>
      <c r="GYT3" s="75"/>
      <c r="GYU3" s="75"/>
      <c r="GYV3" s="75"/>
      <c r="GYW3" s="75"/>
      <c r="GYX3" s="75"/>
      <c r="GYY3" s="75"/>
      <c r="GYZ3" s="75"/>
      <c r="GZA3" s="75"/>
      <c r="GZB3" s="75"/>
      <c r="GZC3" s="75"/>
      <c r="GZD3" s="75"/>
      <c r="GZE3" s="75"/>
      <c r="GZF3" s="75"/>
      <c r="GZG3" s="75"/>
      <c r="GZH3" s="75"/>
      <c r="GZI3" s="75"/>
      <c r="GZJ3" s="75"/>
      <c r="GZK3" s="75"/>
      <c r="GZL3" s="75"/>
      <c r="GZM3" s="75"/>
      <c r="GZN3" s="75"/>
      <c r="GZO3" s="75"/>
      <c r="GZP3" s="75"/>
      <c r="GZQ3" s="75"/>
      <c r="GZR3" s="75"/>
      <c r="GZS3" s="75"/>
      <c r="GZT3" s="75"/>
      <c r="GZU3" s="75"/>
      <c r="GZV3" s="75"/>
      <c r="GZW3" s="75"/>
      <c r="GZX3" s="75"/>
      <c r="GZY3" s="75"/>
      <c r="GZZ3" s="75"/>
      <c r="HAA3" s="75"/>
      <c r="HAB3" s="75"/>
      <c r="HAC3" s="75"/>
      <c r="HAD3" s="75"/>
      <c r="HAE3" s="75"/>
      <c r="HAF3" s="75"/>
      <c r="HAG3" s="75"/>
      <c r="HAH3" s="75"/>
      <c r="HAI3" s="75"/>
      <c r="HAJ3" s="75"/>
      <c r="HAK3" s="75"/>
      <c r="HAL3" s="75"/>
      <c r="HAM3" s="75"/>
      <c r="HAN3" s="75"/>
      <c r="HAO3" s="75"/>
      <c r="HAP3" s="75"/>
      <c r="HAQ3" s="75"/>
      <c r="HAR3" s="75"/>
      <c r="HAS3" s="75"/>
      <c r="HAT3" s="75"/>
      <c r="HAU3" s="75"/>
      <c r="HAV3" s="75"/>
      <c r="HAW3" s="75"/>
      <c r="HAX3" s="75"/>
      <c r="HAY3" s="75"/>
      <c r="HAZ3" s="75"/>
      <c r="HBA3" s="75"/>
      <c r="HBB3" s="75"/>
      <c r="HBC3" s="75"/>
      <c r="HBD3" s="75"/>
      <c r="HBE3" s="75"/>
      <c r="HBF3" s="75"/>
      <c r="HBG3" s="75"/>
      <c r="HBH3" s="75"/>
      <c r="HBI3" s="75"/>
      <c r="HBJ3" s="75"/>
      <c r="HBK3" s="75"/>
      <c r="HBL3" s="75"/>
      <c r="HBM3" s="75"/>
      <c r="HBN3" s="75"/>
      <c r="HBO3" s="75"/>
      <c r="HBP3" s="75"/>
      <c r="HBQ3" s="75"/>
      <c r="HBR3" s="75"/>
      <c r="HBS3" s="75"/>
      <c r="HBT3" s="75"/>
      <c r="HBU3" s="75"/>
      <c r="HBV3" s="75"/>
      <c r="HBW3" s="75"/>
      <c r="HBX3" s="75"/>
      <c r="HBY3" s="75"/>
      <c r="HBZ3" s="75"/>
      <c r="HCA3" s="75"/>
      <c r="HCB3" s="75"/>
      <c r="HCC3" s="75"/>
      <c r="HCD3" s="75"/>
      <c r="HCE3" s="75"/>
      <c r="HCF3" s="75"/>
      <c r="HCG3" s="75"/>
      <c r="HCH3" s="75"/>
      <c r="HCI3" s="75"/>
      <c r="HCJ3" s="75"/>
      <c r="HCK3" s="75"/>
      <c r="HCL3" s="75"/>
      <c r="HCM3" s="75"/>
      <c r="HCN3" s="75"/>
      <c r="HCO3" s="75"/>
      <c r="HCP3" s="75"/>
      <c r="HCQ3" s="75"/>
      <c r="HCR3" s="75"/>
      <c r="HCS3" s="75"/>
      <c r="HCT3" s="75"/>
      <c r="HCU3" s="75"/>
      <c r="HCV3" s="75"/>
      <c r="HCW3" s="75"/>
      <c r="HCX3" s="75"/>
      <c r="HCY3" s="75"/>
      <c r="HCZ3" s="75"/>
      <c r="HDA3" s="75"/>
      <c r="HDB3" s="75"/>
      <c r="HDC3" s="75"/>
      <c r="HDD3" s="75"/>
      <c r="HDE3" s="75"/>
      <c r="HDF3" s="75"/>
      <c r="HDG3" s="75"/>
      <c r="HDH3" s="75"/>
      <c r="HDI3" s="75"/>
      <c r="HDJ3" s="75"/>
      <c r="HDK3" s="75"/>
      <c r="HDL3" s="75"/>
      <c r="HDM3" s="75"/>
      <c r="HDN3" s="75"/>
      <c r="HDO3" s="75"/>
      <c r="HDP3" s="75"/>
      <c r="HDQ3" s="75"/>
      <c r="HDR3" s="75"/>
      <c r="HDS3" s="75"/>
      <c r="HDT3" s="75"/>
      <c r="HDU3" s="75"/>
      <c r="HDV3" s="75"/>
      <c r="HDW3" s="75"/>
      <c r="HDX3" s="75"/>
      <c r="HDY3" s="75"/>
      <c r="HDZ3" s="75"/>
      <c r="HEA3" s="75"/>
      <c r="HEB3" s="75"/>
      <c r="HEC3" s="75"/>
      <c r="HED3" s="75"/>
      <c r="HEE3" s="75"/>
      <c r="HEF3" s="75"/>
      <c r="HEG3" s="75"/>
      <c r="HEH3" s="75"/>
      <c r="HEI3" s="75"/>
      <c r="HEJ3" s="75"/>
      <c r="HEK3" s="75"/>
      <c r="HEL3" s="75"/>
      <c r="HEM3" s="75"/>
      <c r="HEN3" s="75"/>
      <c r="HEO3" s="75"/>
      <c r="HEP3" s="75"/>
      <c r="HEQ3" s="75"/>
      <c r="HER3" s="75"/>
      <c r="HES3" s="75"/>
      <c r="HET3" s="75"/>
      <c r="HEU3" s="75"/>
      <c r="HEV3" s="75"/>
      <c r="HEW3" s="75"/>
      <c r="HEX3" s="75"/>
      <c r="HEY3" s="75"/>
      <c r="HEZ3" s="75"/>
      <c r="HFA3" s="75"/>
      <c r="HFB3" s="75"/>
      <c r="HFC3" s="75"/>
      <c r="HFD3" s="75"/>
      <c r="HFE3" s="75"/>
      <c r="HFF3" s="75"/>
      <c r="HFG3" s="75"/>
      <c r="HFH3" s="75"/>
      <c r="HFI3" s="75"/>
      <c r="HFJ3" s="75"/>
      <c r="HFK3" s="75"/>
      <c r="HFL3" s="75"/>
      <c r="HFM3" s="75"/>
      <c r="HFN3" s="75"/>
      <c r="HFO3" s="75"/>
      <c r="HFP3" s="75"/>
      <c r="HFQ3" s="75"/>
      <c r="HFR3" s="75"/>
      <c r="HFS3" s="75"/>
      <c r="HFT3" s="75"/>
      <c r="HFU3" s="75"/>
      <c r="HFV3" s="75"/>
      <c r="HFW3" s="75"/>
      <c r="HFX3" s="75"/>
      <c r="HFY3" s="75"/>
      <c r="HFZ3" s="75"/>
      <c r="HGA3" s="75"/>
      <c r="HGB3" s="75"/>
      <c r="HGC3" s="75"/>
      <c r="HGD3" s="75"/>
      <c r="HGE3" s="75"/>
      <c r="HGF3" s="75"/>
      <c r="HGG3" s="75"/>
      <c r="HGH3" s="75"/>
      <c r="HGI3" s="75"/>
      <c r="HGJ3" s="75"/>
      <c r="HGK3" s="75"/>
      <c r="HGL3" s="75"/>
      <c r="HGM3" s="75"/>
      <c r="HGN3" s="75"/>
      <c r="HGO3" s="75"/>
      <c r="HGP3" s="75"/>
      <c r="HGQ3" s="75"/>
      <c r="HGR3" s="75"/>
      <c r="HGS3" s="75"/>
      <c r="HGT3" s="75"/>
      <c r="HGU3" s="75"/>
      <c r="HGV3" s="75"/>
      <c r="HGW3" s="75"/>
      <c r="HGX3" s="75"/>
      <c r="HGY3" s="75"/>
      <c r="HGZ3" s="75"/>
      <c r="HHA3" s="75"/>
      <c r="HHB3" s="75"/>
      <c r="HHC3" s="75"/>
      <c r="HHD3" s="75"/>
      <c r="HHE3" s="75"/>
      <c r="HHF3" s="75"/>
      <c r="HHG3" s="75"/>
      <c r="HHH3" s="75"/>
      <c r="HHI3" s="75"/>
      <c r="HHJ3" s="75"/>
      <c r="HHK3" s="75"/>
      <c r="HHL3" s="75"/>
      <c r="HHM3" s="75"/>
      <c r="HHN3" s="75"/>
      <c r="HHO3" s="75"/>
      <c r="HHP3" s="75"/>
      <c r="HHQ3" s="75"/>
      <c r="HHR3" s="75"/>
      <c r="HHS3" s="75"/>
      <c r="HHT3" s="75"/>
      <c r="HHU3" s="75"/>
      <c r="HHV3" s="75"/>
      <c r="HHW3" s="75"/>
      <c r="HHX3" s="75"/>
      <c r="HHY3" s="75"/>
      <c r="HHZ3" s="75"/>
      <c r="HIA3" s="75"/>
      <c r="HIB3" s="75"/>
      <c r="HIC3" s="75"/>
      <c r="HID3" s="75"/>
      <c r="HIE3" s="75"/>
      <c r="HIF3" s="75"/>
      <c r="HIG3" s="75"/>
      <c r="HIH3" s="75"/>
      <c r="HII3" s="75"/>
      <c r="HIJ3" s="75"/>
      <c r="HIK3" s="75"/>
      <c r="HIL3" s="75"/>
      <c r="HIM3" s="75"/>
      <c r="HIN3" s="75"/>
      <c r="HIO3" s="75"/>
      <c r="HIP3" s="75"/>
      <c r="HIQ3" s="75"/>
      <c r="HIR3" s="75"/>
      <c r="HIS3" s="75"/>
      <c r="HIT3" s="75"/>
      <c r="HIU3" s="75"/>
      <c r="HIV3" s="75"/>
      <c r="HIW3" s="75"/>
      <c r="HIX3" s="75"/>
      <c r="HIY3" s="75"/>
      <c r="HIZ3" s="75"/>
      <c r="HJA3" s="75"/>
      <c r="HJB3" s="75"/>
      <c r="HJC3" s="75"/>
      <c r="HJD3" s="75"/>
      <c r="HJE3" s="75"/>
      <c r="HJF3" s="75"/>
      <c r="HJG3" s="75"/>
      <c r="HJH3" s="75"/>
      <c r="HJI3" s="75"/>
      <c r="HJJ3" s="75"/>
      <c r="HJK3" s="75"/>
      <c r="HJL3" s="75"/>
      <c r="HJM3" s="75"/>
      <c r="HJN3" s="75"/>
      <c r="HJO3" s="75"/>
      <c r="HJP3" s="75"/>
      <c r="HJQ3" s="75"/>
      <c r="HJR3" s="75"/>
      <c r="HJS3" s="75"/>
      <c r="HJT3" s="75"/>
      <c r="HJU3" s="75"/>
      <c r="HJV3" s="75"/>
      <c r="HJW3" s="75"/>
      <c r="HJX3" s="75"/>
      <c r="HJY3" s="75"/>
      <c r="HJZ3" s="75"/>
      <c r="HKA3" s="75"/>
      <c r="HKB3" s="75"/>
      <c r="HKC3" s="75"/>
      <c r="HKD3" s="75"/>
      <c r="HKE3" s="75"/>
      <c r="HKF3" s="75"/>
      <c r="HKG3" s="75"/>
      <c r="HKH3" s="75"/>
      <c r="HKI3" s="75"/>
      <c r="HKJ3" s="75"/>
      <c r="HKK3" s="75"/>
      <c r="HKL3" s="75"/>
      <c r="HKM3" s="75"/>
      <c r="HKN3" s="75"/>
      <c r="HKO3" s="75"/>
      <c r="HKP3" s="75"/>
      <c r="HKQ3" s="75"/>
      <c r="HKR3" s="75"/>
      <c r="HKS3" s="75"/>
      <c r="HKT3" s="75"/>
      <c r="HKU3" s="75"/>
      <c r="HKV3" s="75"/>
      <c r="HKW3" s="75"/>
      <c r="HKX3" s="75"/>
      <c r="HKY3" s="75"/>
      <c r="HKZ3" s="75"/>
      <c r="HLA3" s="75"/>
      <c r="HLB3" s="75"/>
      <c r="HLC3" s="75"/>
      <c r="HLD3" s="75"/>
      <c r="HLE3" s="75"/>
      <c r="HLF3" s="75"/>
      <c r="HLG3" s="75"/>
      <c r="HLH3" s="75"/>
      <c r="HLI3" s="75"/>
      <c r="HLJ3" s="75"/>
      <c r="HLK3" s="75"/>
      <c r="HLL3" s="75"/>
      <c r="HLM3" s="75"/>
      <c r="HLN3" s="75"/>
      <c r="HLO3" s="75"/>
      <c r="HLP3" s="75"/>
      <c r="HLQ3" s="75"/>
      <c r="HLR3" s="75"/>
      <c r="HLS3" s="75"/>
      <c r="HLT3" s="75"/>
      <c r="HLU3" s="75"/>
      <c r="HLV3" s="75"/>
      <c r="HLW3" s="75"/>
      <c r="HLX3" s="75"/>
      <c r="HLY3" s="75"/>
      <c r="HLZ3" s="75"/>
      <c r="HMA3" s="75"/>
      <c r="HMB3" s="75"/>
      <c r="HMC3" s="75"/>
      <c r="HMD3" s="75"/>
      <c r="HME3" s="75"/>
      <c r="HMF3" s="75"/>
      <c r="HMG3" s="75"/>
      <c r="HMH3" s="75"/>
      <c r="HMI3" s="75"/>
      <c r="HMJ3" s="75"/>
      <c r="HMK3" s="75"/>
      <c r="HML3" s="75"/>
      <c r="HMM3" s="75"/>
      <c r="HMN3" s="75"/>
      <c r="HMO3" s="75"/>
      <c r="HMP3" s="75"/>
      <c r="HMQ3" s="75"/>
      <c r="HMR3" s="75"/>
      <c r="HMS3" s="75"/>
      <c r="HMT3" s="75"/>
      <c r="HMU3" s="75"/>
      <c r="HMV3" s="75"/>
      <c r="HMW3" s="75"/>
      <c r="HMX3" s="75"/>
      <c r="HMY3" s="75"/>
      <c r="HMZ3" s="75"/>
      <c r="HNA3" s="75"/>
      <c r="HNB3" s="75"/>
      <c r="HNC3" s="75"/>
      <c r="HND3" s="75"/>
      <c r="HNE3" s="75"/>
      <c r="HNF3" s="75"/>
      <c r="HNG3" s="75"/>
      <c r="HNH3" s="75"/>
      <c r="HNI3" s="75"/>
      <c r="HNJ3" s="75"/>
      <c r="HNK3" s="75"/>
      <c r="HNL3" s="75"/>
      <c r="HNM3" s="75"/>
      <c r="HNN3" s="75"/>
      <c r="HNO3" s="75"/>
      <c r="HNP3" s="75"/>
      <c r="HNQ3" s="75"/>
      <c r="HNR3" s="75"/>
      <c r="HNS3" s="75"/>
      <c r="HNT3" s="75"/>
      <c r="HNU3" s="75"/>
      <c r="HNV3" s="75"/>
      <c r="HNW3" s="75"/>
      <c r="HNX3" s="75"/>
      <c r="HNY3" s="75"/>
      <c r="HNZ3" s="75"/>
      <c r="HOA3" s="75"/>
      <c r="HOB3" s="75"/>
      <c r="HOC3" s="75"/>
      <c r="HOD3" s="75"/>
      <c r="HOE3" s="75"/>
      <c r="HOF3" s="75"/>
      <c r="HOG3" s="75"/>
      <c r="HOH3" s="75"/>
      <c r="HOI3" s="75"/>
      <c r="HOJ3" s="75"/>
      <c r="HOK3" s="75"/>
      <c r="HOL3" s="75"/>
      <c r="HOM3" s="75"/>
      <c r="HON3" s="75"/>
      <c r="HOO3" s="75"/>
      <c r="HOP3" s="75"/>
      <c r="HOQ3" s="75"/>
      <c r="HOR3" s="75"/>
      <c r="HOS3" s="75"/>
      <c r="HOT3" s="75"/>
      <c r="HOU3" s="75"/>
      <c r="HOV3" s="75"/>
      <c r="HOW3" s="75"/>
      <c r="HOX3" s="75"/>
      <c r="HOY3" s="75"/>
      <c r="HOZ3" s="75"/>
      <c r="HPA3" s="75"/>
      <c r="HPB3" s="75"/>
      <c r="HPC3" s="75"/>
      <c r="HPD3" s="75"/>
      <c r="HPE3" s="75"/>
      <c r="HPF3" s="75"/>
      <c r="HPG3" s="75"/>
      <c r="HPH3" s="75"/>
      <c r="HPI3" s="75"/>
      <c r="HPJ3" s="75"/>
      <c r="HPK3" s="75"/>
      <c r="HPL3" s="75"/>
      <c r="HPM3" s="75"/>
      <c r="HPN3" s="75"/>
      <c r="HPO3" s="75"/>
      <c r="HPP3" s="75"/>
      <c r="HPQ3" s="75"/>
      <c r="HPR3" s="75"/>
      <c r="HPS3" s="75"/>
      <c r="HPT3" s="75"/>
      <c r="HPU3" s="75"/>
      <c r="HPV3" s="75"/>
      <c r="HPW3" s="75"/>
      <c r="HPX3" s="75"/>
      <c r="HPY3" s="75"/>
      <c r="HPZ3" s="75"/>
      <c r="HQA3" s="75"/>
      <c r="HQB3" s="75"/>
      <c r="HQC3" s="75"/>
      <c r="HQD3" s="75"/>
      <c r="HQE3" s="75"/>
      <c r="HQF3" s="75"/>
      <c r="HQG3" s="75"/>
      <c r="HQH3" s="75"/>
      <c r="HQI3" s="75"/>
      <c r="HQJ3" s="75"/>
      <c r="HQK3" s="75"/>
      <c r="HQL3" s="75"/>
      <c r="HQM3" s="75"/>
      <c r="HQN3" s="75"/>
      <c r="HQO3" s="75"/>
      <c r="HQP3" s="75"/>
      <c r="HQQ3" s="75"/>
      <c r="HQR3" s="75"/>
      <c r="HQS3" s="75"/>
      <c r="HQT3" s="75"/>
      <c r="HQU3" s="75"/>
      <c r="HQV3" s="75"/>
      <c r="HQW3" s="75"/>
      <c r="HQX3" s="75"/>
      <c r="HQY3" s="75"/>
      <c r="HQZ3" s="75"/>
      <c r="HRA3" s="75"/>
      <c r="HRB3" s="75"/>
      <c r="HRC3" s="75"/>
      <c r="HRD3" s="75"/>
      <c r="HRE3" s="75"/>
      <c r="HRF3" s="75"/>
      <c r="HRG3" s="75"/>
      <c r="HRH3" s="75"/>
      <c r="HRI3" s="75"/>
      <c r="HRJ3" s="75"/>
      <c r="HRK3" s="75"/>
      <c r="HRL3" s="75"/>
      <c r="HRM3" s="75"/>
      <c r="HRN3" s="75"/>
      <c r="HRO3" s="75"/>
      <c r="HRP3" s="75"/>
      <c r="HRQ3" s="75"/>
      <c r="HRR3" s="75"/>
      <c r="HRS3" s="75"/>
      <c r="HRT3" s="75"/>
      <c r="HRU3" s="75"/>
      <c r="HRV3" s="75"/>
      <c r="HRW3" s="75"/>
      <c r="HRX3" s="75"/>
      <c r="HRY3" s="75"/>
      <c r="HRZ3" s="75"/>
      <c r="HSA3" s="75"/>
      <c r="HSB3" s="75"/>
      <c r="HSC3" s="75"/>
      <c r="HSD3" s="75"/>
      <c r="HSE3" s="75"/>
      <c r="HSF3" s="75"/>
      <c r="HSG3" s="75"/>
      <c r="HSH3" s="75"/>
      <c r="HSI3" s="75"/>
      <c r="HSJ3" s="75"/>
      <c r="HSK3" s="75"/>
      <c r="HSL3" s="75"/>
      <c r="HSM3" s="75"/>
      <c r="HSN3" s="75"/>
      <c r="HSO3" s="75"/>
      <c r="HSP3" s="75"/>
      <c r="HSQ3" s="75"/>
      <c r="HSR3" s="75"/>
      <c r="HSS3" s="75"/>
      <c r="HST3" s="75"/>
      <c r="HSU3" s="75"/>
      <c r="HSV3" s="75"/>
      <c r="HSW3" s="75"/>
      <c r="HSX3" s="75"/>
      <c r="HSY3" s="75"/>
      <c r="HSZ3" s="75"/>
      <c r="HTA3" s="75"/>
      <c r="HTB3" s="75"/>
      <c r="HTC3" s="75"/>
      <c r="HTD3" s="75"/>
      <c r="HTE3" s="75"/>
      <c r="HTF3" s="75"/>
      <c r="HTG3" s="75"/>
      <c r="HTH3" s="75"/>
      <c r="HTI3" s="75"/>
      <c r="HTJ3" s="75"/>
      <c r="HTK3" s="75"/>
      <c r="HTL3" s="75"/>
      <c r="HTM3" s="75"/>
      <c r="HTN3" s="75"/>
      <c r="HTO3" s="75"/>
      <c r="HTP3" s="75"/>
      <c r="HTQ3" s="75"/>
      <c r="HTR3" s="75"/>
      <c r="HTS3" s="75"/>
      <c r="HTT3" s="75"/>
      <c r="HTU3" s="75"/>
      <c r="HTV3" s="75"/>
      <c r="HTW3" s="75"/>
      <c r="HTX3" s="75"/>
      <c r="HTY3" s="75"/>
      <c r="HTZ3" s="75"/>
      <c r="HUA3" s="75"/>
      <c r="HUB3" s="75"/>
      <c r="HUC3" s="75"/>
      <c r="HUD3" s="75"/>
      <c r="HUE3" s="75"/>
      <c r="HUF3" s="75"/>
      <c r="HUG3" s="75"/>
      <c r="HUH3" s="75"/>
      <c r="HUI3" s="75"/>
      <c r="HUJ3" s="75"/>
      <c r="HUK3" s="75"/>
      <c r="HUL3" s="75"/>
      <c r="HUM3" s="75"/>
      <c r="HUN3" s="75"/>
      <c r="HUO3" s="75"/>
      <c r="HUP3" s="75"/>
      <c r="HUQ3" s="75"/>
      <c r="HUR3" s="75"/>
      <c r="HUS3" s="75"/>
      <c r="HUT3" s="75"/>
      <c r="HUU3" s="75"/>
      <c r="HUV3" s="75"/>
      <c r="HUW3" s="75"/>
      <c r="HUX3" s="75"/>
      <c r="HUY3" s="75"/>
      <c r="HUZ3" s="75"/>
      <c r="HVA3" s="75"/>
      <c r="HVB3" s="75"/>
      <c r="HVC3" s="75"/>
      <c r="HVD3" s="75"/>
      <c r="HVE3" s="75"/>
      <c r="HVF3" s="75"/>
      <c r="HVG3" s="75"/>
      <c r="HVH3" s="75"/>
      <c r="HVI3" s="75"/>
      <c r="HVJ3" s="75"/>
      <c r="HVK3" s="75"/>
      <c r="HVL3" s="75"/>
      <c r="HVM3" s="75"/>
      <c r="HVN3" s="75"/>
      <c r="HVO3" s="75"/>
      <c r="HVP3" s="75"/>
      <c r="HVQ3" s="75"/>
      <c r="HVR3" s="75"/>
      <c r="HVS3" s="75"/>
      <c r="HVT3" s="75"/>
      <c r="HVU3" s="75"/>
      <c r="HVV3" s="75"/>
      <c r="HVW3" s="75"/>
      <c r="HVX3" s="75"/>
      <c r="HVY3" s="75"/>
      <c r="HVZ3" s="75"/>
      <c r="HWA3" s="75"/>
      <c r="HWB3" s="75"/>
      <c r="HWC3" s="75"/>
      <c r="HWD3" s="75"/>
      <c r="HWE3" s="75"/>
      <c r="HWF3" s="75"/>
      <c r="HWG3" s="75"/>
      <c r="HWH3" s="75"/>
      <c r="HWI3" s="75"/>
      <c r="HWJ3" s="75"/>
      <c r="HWK3" s="75"/>
      <c r="HWL3" s="75"/>
      <c r="HWM3" s="75"/>
      <c r="HWN3" s="75"/>
      <c r="HWO3" s="75"/>
      <c r="HWP3" s="75"/>
      <c r="HWQ3" s="75"/>
      <c r="HWR3" s="75"/>
      <c r="HWS3" s="75"/>
      <c r="HWT3" s="75"/>
      <c r="HWU3" s="75"/>
      <c r="HWV3" s="75"/>
      <c r="HWW3" s="75"/>
      <c r="HWX3" s="75"/>
      <c r="HWY3" s="75"/>
      <c r="HWZ3" s="75"/>
      <c r="HXA3" s="75"/>
      <c r="HXB3" s="75"/>
      <c r="HXC3" s="75"/>
      <c r="HXD3" s="75"/>
      <c r="HXE3" s="75"/>
      <c r="HXF3" s="75"/>
      <c r="HXG3" s="75"/>
      <c r="HXH3" s="75"/>
      <c r="HXI3" s="75"/>
      <c r="HXJ3" s="75"/>
      <c r="HXK3" s="75"/>
      <c r="HXL3" s="75"/>
      <c r="HXM3" s="75"/>
      <c r="HXN3" s="75"/>
      <c r="HXO3" s="75"/>
      <c r="HXP3" s="75"/>
      <c r="HXQ3" s="75"/>
      <c r="HXR3" s="75"/>
      <c r="HXS3" s="75"/>
      <c r="HXT3" s="75"/>
      <c r="HXU3" s="75"/>
      <c r="HXV3" s="75"/>
      <c r="HXW3" s="75"/>
      <c r="HXX3" s="75"/>
      <c r="HXY3" s="75"/>
      <c r="HXZ3" s="75"/>
      <c r="HYA3" s="75"/>
      <c r="HYB3" s="75"/>
      <c r="HYC3" s="75"/>
      <c r="HYD3" s="75"/>
      <c r="HYE3" s="75"/>
      <c r="HYF3" s="75"/>
      <c r="HYG3" s="75"/>
      <c r="HYH3" s="75"/>
      <c r="HYI3" s="75"/>
      <c r="HYJ3" s="75"/>
      <c r="HYK3" s="75"/>
      <c r="HYL3" s="75"/>
      <c r="HYM3" s="75"/>
      <c r="HYN3" s="75"/>
      <c r="HYO3" s="75"/>
      <c r="HYP3" s="75"/>
      <c r="HYQ3" s="75"/>
      <c r="HYR3" s="75"/>
      <c r="HYS3" s="75"/>
      <c r="HYT3" s="75"/>
      <c r="HYU3" s="75"/>
      <c r="HYV3" s="75"/>
      <c r="HYW3" s="75"/>
      <c r="HYX3" s="75"/>
      <c r="HYY3" s="75"/>
      <c r="HYZ3" s="75"/>
      <c r="HZA3" s="75"/>
      <c r="HZB3" s="75"/>
      <c r="HZC3" s="75"/>
      <c r="HZD3" s="75"/>
      <c r="HZE3" s="75"/>
      <c r="HZF3" s="75"/>
      <c r="HZG3" s="75"/>
      <c r="HZH3" s="75"/>
      <c r="HZI3" s="75"/>
      <c r="HZJ3" s="75"/>
      <c r="HZK3" s="75"/>
      <c r="HZL3" s="75"/>
      <c r="HZM3" s="75"/>
      <c r="HZN3" s="75"/>
      <c r="HZO3" s="75"/>
      <c r="HZP3" s="75"/>
      <c r="HZQ3" s="75"/>
      <c r="HZR3" s="75"/>
      <c r="HZS3" s="75"/>
      <c r="HZT3" s="75"/>
      <c r="HZU3" s="75"/>
      <c r="HZV3" s="75"/>
      <c r="HZW3" s="75"/>
      <c r="HZX3" s="75"/>
      <c r="HZY3" s="75"/>
      <c r="HZZ3" s="75"/>
      <c r="IAA3" s="75"/>
      <c r="IAB3" s="75"/>
      <c r="IAC3" s="75"/>
      <c r="IAD3" s="75"/>
      <c r="IAE3" s="75"/>
      <c r="IAF3" s="75"/>
      <c r="IAG3" s="75"/>
      <c r="IAH3" s="75"/>
      <c r="IAI3" s="75"/>
      <c r="IAJ3" s="75"/>
      <c r="IAK3" s="75"/>
      <c r="IAL3" s="75"/>
      <c r="IAM3" s="75"/>
      <c r="IAN3" s="75"/>
      <c r="IAO3" s="75"/>
      <c r="IAP3" s="75"/>
      <c r="IAQ3" s="75"/>
      <c r="IAR3" s="75"/>
      <c r="IAS3" s="75"/>
      <c r="IAT3" s="75"/>
      <c r="IAU3" s="75"/>
      <c r="IAV3" s="75"/>
      <c r="IAW3" s="75"/>
      <c r="IAX3" s="75"/>
      <c r="IAY3" s="75"/>
      <c r="IAZ3" s="75"/>
      <c r="IBA3" s="75"/>
      <c r="IBB3" s="75"/>
      <c r="IBC3" s="75"/>
      <c r="IBD3" s="75"/>
      <c r="IBE3" s="75"/>
      <c r="IBF3" s="75"/>
      <c r="IBG3" s="75"/>
      <c r="IBH3" s="75"/>
      <c r="IBI3" s="75"/>
      <c r="IBJ3" s="75"/>
      <c r="IBK3" s="75"/>
      <c r="IBL3" s="75"/>
      <c r="IBM3" s="75"/>
      <c r="IBN3" s="75"/>
      <c r="IBO3" s="75"/>
      <c r="IBP3" s="75"/>
      <c r="IBQ3" s="75"/>
      <c r="IBR3" s="75"/>
      <c r="IBS3" s="75"/>
      <c r="IBT3" s="75"/>
      <c r="IBU3" s="75"/>
      <c r="IBV3" s="75"/>
      <c r="IBW3" s="75"/>
      <c r="IBX3" s="75"/>
      <c r="IBY3" s="75"/>
      <c r="IBZ3" s="75"/>
      <c r="ICA3" s="75"/>
      <c r="ICB3" s="75"/>
      <c r="ICC3" s="75"/>
      <c r="ICD3" s="75"/>
      <c r="ICE3" s="75"/>
      <c r="ICF3" s="75"/>
      <c r="ICG3" s="75"/>
      <c r="ICH3" s="75"/>
      <c r="ICI3" s="75"/>
      <c r="ICJ3" s="75"/>
      <c r="ICK3" s="75"/>
      <c r="ICL3" s="75"/>
      <c r="ICM3" s="75"/>
      <c r="ICN3" s="75"/>
      <c r="ICO3" s="75"/>
      <c r="ICP3" s="75"/>
      <c r="ICQ3" s="75"/>
      <c r="ICR3" s="75"/>
      <c r="ICS3" s="75"/>
      <c r="ICT3" s="75"/>
      <c r="ICU3" s="75"/>
      <c r="ICV3" s="75"/>
      <c r="ICW3" s="75"/>
      <c r="ICX3" s="75"/>
      <c r="ICY3" s="75"/>
      <c r="ICZ3" s="75"/>
      <c r="IDA3" s="75"/>
      <c r="IDB3" s="75"/>
      <c r="IDC3" s="75"/>
      <c r="IDD3" s="75"/>
      <c r="IDE3" s="75"/>
      <c r="IDF3" s="75"/>
      <c r="IDG3" s="75"/>
      <c r="IDH3" s="75"/>
      <c r="IDI3" s="75"/>
      <c r="IDJ3" s="75"/>
      <c r="IDK3" s="75"/>
      <c r="IDL3" s="75"/>
      <c r="IDM3" s="75"/>
      <c r="IDN3" s="75"/>
      <c r="IDO3" s="75"/>
      <c r="IDP3" s="75"/>
      <c r="IDQ3" s="75"/>
      <c r="IDR3" s="75"/>
      <c r="IDS3" s="75"/>
      <c r="IDT3" s="75"/>
      <c r="IDU3" s="75"/>
      <c r="IDV3" s="75"/>
      <c r="IDW3" s="75"/>
      <c r="IDX3" s="75"/>
      <c r="IDY3" s="75"/>
      <c r="IDZ3" s="75"/>
      <c r="IEA3" s="75"/>
      <c r="IEB3" s="75"/>
      <c r="IEC3" s="75"/>
      <c r="IED3" s="75"/>
      <c r="IEE3" s="75"/>
      <c r="IEF3" s="75"/>
      <c r="IEG3" s="75"/>
      <c r="IEH3" s="75"/>
      <c r="IEI3" s="75"/>
      <c r="IEJ3" s="75"/>
      <c r="IEK3" s="75"/>
      <c r="IEL3" s="75"/>
      <c r="IEM3" s="75"/>
      <c r="IEN3" s="75"/>
      <c r="IEO3" s="75"/>
      <c r="IEP3" s="75"/>
      <c r="IEQ3" s="75"/>
      <c r="IER3" s="75"/>
      <c r="IES3" s="75"/>
      <c r="IET3" s="75"/>
      <c r="IEU3" s="75"/>
      <c r="IEV3" s="75"/>
      <c r="IEW3" s="75"/>
      <c r="IEX3" s="75"/>
      <c r="IEY3" s="75"/>
      <c r="IEZ3" s="75"/>
      <c r="IFA3" s="75"/>
      <c r="IFB3" s="75"/>
      <c r="IFC3" s="75"/>
      <c r="IFD3" s="75"/>
      <c r="IFE3" s="75"/>
      <c r="IFF3" s="75"/>
      <c r="IFG3" s="75"/>
      <c r="IFH3" s="75"/>
      <c r="IFI3" s="75"/>
      <c r="IFJ3" s="75"/>
      <c r="IFK3" s="75"/>
      <c r="IFL3" s="75"/>
      <c r="IFM3" s="75"/>
      <c r="IFN3" s="75"/>
      <c r="IFO3" s="75"/>
      <c r="IFP3" s="75"/>
      <c r="IFQ3" s="75"/>
      <c r="IFR3" s="75"/>
      <c r="IFS3" s="75"/>
      <c r="IFT3" s="75"/>
      <c r="IFU3" s="75"/>
      <c r="IFV3" s="75"/>
      <c r="IFW3" s="75"/>
      <c r="IFX3" s="75"/>
      <c r="IFY3" s="75"/>
      <c r="IFZ3" s="75"/>
      <c r="IGA3" s="75"/>
      <c r="IGB3" s="75"/>
      <c r="IGC3" s="75"/>
      <c r="IGD3" s="75"/>
      <c r="IGE3" s="75"/>
      <c r="IGF3" s="75"/>
      <c r="IGG3" s="75"/>
      <c r="IGH3" s="75"/>
      <c r="IGI3" s="75"/>
      <c r="IGJ3" s="75"/>
      <c r="IGK3" s="75"/>
      <c r="IGL3" s="75"/>
      <c r="IGM3" s="75"/>
      <c r="IGN3" s="75"/>
      <c r="IGO3" s="75"/>
      <c r="IGP3" s="75"/>
      <c r="IGQ3" s="75"/>
      <c r="IGR3" s="75"/>
      <c r="IGS3" s="75"/>
      <c r="IGT3" s="75"/>
      <c r="IGU3" s="75"/>
      <c r="IGV3" s="75"/>
      <c r="IGW3" s="75"/>
      <c r="IGX3" s="75"/>
      <c r="IGY3" s="75"/>
      <c r="IGZ3" s="75"/>
      <c r="IHA3" s="75"/>
      <c r="IHB3" s="75"/>
      <c r="IHC3" s="75"/>
      <c r="IHD3" s="75"/>
      <c r="IHE3" s="75"/>
      <c r="IHF3" s="75"/>
      <c r="IHG3" s="75"/>
      <c r="IHH3" s="75"/>
      <c r="IHI3" s="75"/>
      <c r="IHJ3" s="75"/>
      <c r="IHK3" s="75"/>
      <c r="IHL3" s="75"/>
      <c r="IHM3" s="75"/>
      <c r="IHN3" s="75"/>
      <c r="IHO3" s="75"/>
      <c r="IHP3" s="75"/>
      <c r="IHQ3" s="75"/>
      <c r="IHR3" s="75"/>
      <c r="IHS3" s="75"/>
      <c r="IHT3" s="75"/>
      <c r="IHU3" s="75"/>
      <c r="IHV3" s="75"/>
      <c r="IHW3" s="75"/>
      <c r="IHX3" s="75"/>
      <c r="IHY3" s="75"/>
      <c r="IHZ3" s="75"/>
      <c r="IIA3" s="75"/>
      <c r="IIB3" s="75"/>
      <c r="IIC3" s="75"/>
      <c r="IID3" s="75"/>
      <c r="IIE3" s="75"/>
      <c r="IIF3" s="75"/>
      <c r="IIG3" s="75"/>
      <c r="IIH3" s="75"/>
      <c r="III3" s="75"/>
      <c r="IIJ3" s="75"/>
      <c r="IIK3" s="75"/>
      <c r="IIL3" s="75"/>
      <c r="IIM3" s="75"/>
      <c r="IIN3" s="75"/>
      <c r="IIO3" s="75"/>
      <c r="IIP3" s="75"/>
      <c r="IIQ3" s="75"/>
      <c r="IIR3" s="75"/>
      <c r="IIS3" s="75"/>
      <c r="IIT3" s="75"/>
      <c r="IIU3" s="75"/>
      <c r="IIV3" s="75"/>
      <c r="IIW3" s="75"/>
      <c r="IIX3" s="75"/>
      <c r="IIY3" s="75"/>
      <c r="IIZ3" s="75"/>
      <c r="IJA3" s="75"/>
      <c r="IJB3" s="75"/>
      <c r="IJC3" s="75"/>
      <c r="IJD3" s="75"/>
      <c r="IJE3" s="75"/>
      <c r="IJF3" s="75"/>
      <c r="IJG3" s="75"/>
      <c r="IJH3" s="75"/>
      <c r="IJI3" s="75"/>
      <c r="IJJ3" s="75"/>
      <c r="IJK3" s="75"/>
      <c r="IJL3" s="75"/>
      <c r="IJM3" s="75"/>
      <c r="IJN3" s="75"/>
      <c r="IJO3" s="75"/>
      <c r="IJP3" s="75"/>
      <c r="IJQ3" s="75"/>
      <c r="IJR3" s="75"/>
      <c r="IJS3" s="75"/>
      <c r="IJT3" s="75"/>
      <c r="IJU3" s="75"/>
      <c r="IJV3" s="75"/>
      <c r="IJW3" s="75"/>
      <c r="IJX3" s="75"/>
      <c r="IJY3" s="75"/>
      <c r="IJZ3" s="75"/>
      <c r="IKA3" s="75"/>
      <c r="IKB3" s="75"/>
      <c r="IKC3" s="75"/>
      <c r="IKD3" s="75"/>
      <c r="IKE3" s="75"/>
      <c r="IKF3" s="75"/>
      <c r="IKG3" s="75"/>
      <c r="IKH3" s="75"/>
      <c r="IKI3" s="75"/>
      <c r="IKJ3" s="75"/>
      <c r="IKK3" s="75"/>
      <c r="IKL3" s="75"/>
      <c r="IKM3" s="75"/>
      <c r="IKN3" s="75"/>
      <c r="IKO3" s="75"/>
      <c r="IKP3" s="75"/>
      <c r="IKQ3" s="75"/>
      <c r="IKR3" s="75"/>
      <c r="IKS3" s="75"/>
      <c r="IKT3" s="75"/>
      <c r="IKU3" s="75"/>
      <c r="IKV3" s="75"/>
      <c r="IKW3" s="75"/>
      <c r="IKX3" s="75"/>
      <c r="IKY3" s="75"/>
      <c r="IKZ3" s="75"/>
      <c r="ILA3" s="75"/>
      <c r="ILB3" s="75"/>
      <c r="ILC3" s="75"/>
      <c r="ILD3" s="75"/>
      <c r="ILE3" s="75"/>
      <c r="ILF3" s="75"/>
      <c r="ILG3" s="75"/>
      <c r="ILH3" s="75"/>
      <c r="ILI3" s="75"/>
      <c r="ILJ3" s="75"/>
      <c r="ILK3" s="75"/>
      <c r="ILL3" s="75"/>
      <c r="ILM3" s="75"/>
      <c r="ILN3" s="75"/>
      <c r="ILO3" s="75"/>
      <c r="ILP3" s="75"/>
      <c r="ILQ3" s="75"/>
      <c r="ILR3" s="75"/>
      <c r="ILS3" s="75"/>
      <c r="ILT3" s="75"/>
      <c r="ILU3" s="75"/>
      <c r="ILV3" s="75"/>
      <c r="ILW3" s="75"/>
      <c r="ILX3" s="75"/>
      <c r="ILY3" s="75"/>
      <c r="ILZ3" s="75"/>
      <c r="IMA3" s="75"/>
      <c r="IMB3" s="75"/>
      <c r="IMC3" s="75"/>
      <c r="IMD3" s="75"/>
      <c r="IME3" s="75"/>
      <c r="IMF3" s="75"/>
      <c r="IMG3" s="75"/>
      <c r="IMH3" s="75"/>
      <c r="IMI3" s="75"/>
      <c r="IMJ3" s="75"/>
      <c r="IMK3" s="75"/>
      <c r="IML3" s="75"/>
      <c r="IMM3" s="75"/>
      <c r="IMN3" s="75"/>
      <c r="IMO3" s="75"/>
      <c r="IMP3" s="75"/>
      <c r="IMQ3" s="75"/>
      <c r="IMR3" s="75"/>
      <c r="IMS3" s="75"/>
      <c r="IMT3" s="75"/>
      <c r="IMU3" s="75"/>
      <c r="IMV3" s="75"/>
      <c r="IMW3" s="75"/>
      <c r="IMX3" s="75"/>
      <c r="IMY3" s="75"/>
      <c r="IMZ3" s="75"/>
      <c r="INA3" s="75"/>
      <c r="INB3" s="75"/>
      <c r="INC3" s="75"/>
      <c r="IND3" s="75"/>
      <c r="INE3" s="75"/>
      <c r="INF3" s="75"/>
      <c r="ING3" s="75"/>
      <c r="INH3" s="75"/>
      <c r="INI3" s="75"/>
      <c r="INJ3" s="75"/>
      <c r="INK3" s="75"/>
      <c r="INL3" s="75"/>
      <c r="INM3" s="75"/>
      <c r="INN3" s="75"/>
      <c r="INO3" s="75"/>
      <c r="INP3" s="75"/>
      <c r="INQ3" s="75"/>
      <c r="INR3" s="75"/>
      <c r="INS3" s="75"/>
      <c r="INT3" s="75"/>
      <c r="INU3" s="75"/>
      <c r="INV3" s="75"/>
      <c r="INW3" s="75"/>
      <c r="INX3" s="75"/>
      <c r="INY3" s="75"/>
      <c r="INZ3" s="75"/>
      <c r="IOA3" s="75"/>
      <c r="IOB3" s="75"/>
      <c r="IOC3" s="75"/>
      <c r="IOD3" s="75"/>
      <c r="IOE3" s="75"/>
      <c r="IOF3" s="75"/>
      <c r="IOG3" s="75"/>
      <c r="IOH3" s="75"/>
      <c r="IOI3" s="75"/>
      <c r="IOJ3" s="75"/>
      <c r="IOK3" s="75"/>
      <c r="IOL3" s="75"/>
      <c r="IOM3" s="75"/>
      <c r="ION3" s="75"/>
      <c r="IOO3" s="75"/>
      <c r="IOP3" s="75"/>
      <c r="IOQ3" s="75"/>
      <c r="IOR3" s="75"/>
      <c r="IOS3" s="75"/>
      <c r="IOT3" s="75"/>
      <c r="IOU3" s="75"/>
      <c r="IOV3" s="75"/>
      <c r="IOW3" s="75"/>
      <c r="IOX3" s="75"/>
      <c r="IOY3" s="75"/>
      <c r="IOZ3" s="75"/>
      <c r="IPA3" s="75"/>
      <c r="IPB3" s="75"/>
      <c r="IPC3" s="75"/>
      <c r="IPD3" s="75"/>
      <c r="IPE3" s="75"/>
      <c r="IPF3" s="75"/>
      <c r="IPG3" s="75"/>
      <c r="IPH3" s="75"/>
      <c r="IPI3" s="75"/>
      <c r="IPJ3" s="75"/>
      <c r="IPK3" s="75"/>
      <c r="IPL3" s="75"/>
      <c r="IPM3" s="75"/>
      <c r="IPN3" s="75"/>
      <c r="IPO3" s="75"/>
      <c r="IPP3" s="75"/>
      <c r="IPQ3" s="75"/>
      <c r="IPR3" s="75"/>
      <c r="IPS3" s="75"/>
      <c r="IPT3" s="75"/>
      <c r="IPU3" s="75"/>
      <c r="IPV3" s="75"/>
      <c r="IPW3" s="75"/>
      <c r="IPX3" s="75"/>
      <c r="IPY3" s="75"/>
      <c r="IPZ3" s="75"/>
      <c r="IQA3" s="75"/>
      <c r="IQB3" s="75"/>
      <c r="IQC3" s="75"/>
      <c r="IQD3" s="75"/>
      <c r="IQE3" s="75"/>
      <c r="IQF3" s="75"/>
      <c r="IQG3" s="75"/>
      <c r="IQH3" s="75"/>
      <c r="IQI3" s="75"/>
      <c r="IQJ3" s="75"/>
      <c r="IQK3" s="75"/>
      <c r="IQL3" s="75"/>
      <c r="IQM3" s="75"/>
      <c r="IQN3" s="75"/>
      <c r="IQO3" s="75"/>
      <c r="IQP3" s="75"/>
      <c r="IQQ3" s="75"/>
      <c r="IQR3" s="75"/>
      <c r="IQS3" s="75"/>
      <c r="IQT3" s="75"/>
      <c r="IQU3" s="75"/>
      <c r="IQV3" s="75"/>
      <c r="IQW3" s="75"/>
      <c r="IQX3" s="75"/>
      <c r="IQY3" s="75"/>
      <c r="IQZ3" s="75"/>
      <c r="IRA3" s="75"/>
      <c r="IRB3" s="75"/>
      <c r="IRC3" s="75"/>
      <c r="IRD3" s="75"/>
      <c r="IRE3" s="75"/>
      <c r="IRF3" s="75"/>
      <c r="IRG3" s="75"/>
      <c r="IRH3" s="75"/>
      <c r="IRI3" s="75"/>
      <c r="IRJ3" s="75"/>
      <c r="IRK3" s="75"/>
      <c r="IRL3" s="75"/>
      <c r="IRM3" s="75"/>
      <c r="IRN3" s="75"/>
      <c r="IRO3" s="75"/>
      <c r="IRP3" s="75"/>
      <c r="IRQ3" s="75"/>
      <c r="IRR3" s="75"/>
      <c r="IRS3" s="75"/>
      <c r="IRT3" s="75"/>
      <c r="IRU3" s="75"/>
      <c r="IRV3" s="75"/>
      <c r="IRW3" s="75"/>
      <c r="IRX3" s="75"/>
      <c r="IRY3" s="75"/>
      <c r="IRZ3" s="75"/>
      <c r="ISA3" s="75"/>
      <c r="ISB3" s="75"/>
      <c r="ISC3" s="75"/>
      <c r="ISD3" s="75"/>
      <c r="ISE3" s="75"/>
      <c r="ISF3" s="75"/>
      <c r="ISG3" s="75"/>
      <c r="ISH3" s="75"/>
      <c r="ISI3" s="75"/>
      <c r="ISJ3" s="75"/>
      <c r="ISK3" s="75"/>
      <c r="ISL3" s="75"/>
      <c r="ISM3" s="75"/>
      <c r="ISN3" s="75"/>
      <c r="ISO3" s="75"/>
      <c r="ISP3" s="75"/>
      <c r="ISQ3" s="75"/>
      <c r="ISR3" s="75"/>
      <c r="ISS3" s="75"/>
      <c r="IST3" s="75"/>
      <c r="ISU3" s="75"/>
      <c r="ISV3" s="75"/>
      <c r="ISW3" s="75"/>
      <c r="ISX3" s="75"/>
      <c r="ISY3" s="75"/>
      <c r="ISZ3" s="75"/>
      <c r="ITA3" s="75"/>
      <c r="ITB3" s="75"/>
      <c r="ITC3" s="75"/>
      <c r="ITD3" s="75"/>
      <c r="ITE3" s="75"/>
      <c r="ITF3" s="75"/>
      <c r="ITG3" s="75"/>
      <c r="ITH3" s="75"/>
      <c r="ITI3" s="75"/>
      <c r="ITJ3" s="75"/>
      <c r="ITK3" s="75"/>
      <c r="ITL3" s="75"/>
      <c r="ITM3" s="75"/>
      <c r="ITN3" s="75"/>
      <c r="ITO3" s="75"/>
      <c r="ITP3" s="75"/>
      <c r="ITQ3" s="75"/>
      <c r="ITR3" s="75"/>
      <c r="ITS3" s="75"/>
      <c r="ITT3" s="75"/>
      <c r="ITU3" s="75"/>
      <c r="ITV3" s="75"/>
      <c r="ITW3" s="75"/>
      <c r="ITX3" s="75"/>
      <c r="ITY3" s="75"/>
      <c r="ITZ3" s="75"/>
      <c r="IUA3" s="75"/>
      <c r="IUB3" s="75"/>
      <c r="IUC3" s="75"/>
      <c r="IUD3" s="75"/>
      <c r="IUE3" s="75"/>
      <c r="IUF3" s="75"/>
      <c r="IUG3" s="75"/>
      <c r="IUH3" s="75"/>
      <c r="IUI3" s="75"/>
      <c r="IUJ3" s="75"/>
      <c r="IUK3" s="75"/>
      <c r="IUL3" s="75"/>
      <c r="IUM3" s="75"/>
      <c r="IUN3" s="75"/>
      <c r="IUO3" s="75"/>
      <c r="IUP3" s="75"/>
      <c r="IUQ3" s="75"/>
      <c r="IUR3" s="75"/>
      <c r="IUS3" s="75"/>
      <c r="IUT3" s="75"/>
      <c r="IUU3" s="75"/>
      <c r="IUV3" s="75"/>
      <c r="IUW3" s="75"/>
      <c r="IUX3" s="75"/>
      <c r="IUY3" s="75"/>
      <c r="IUZ3" s="75"/>
      <c r="IVA3" s="75"/>
      <c r="IVB3" s="75"/>
      <c r="IVC3" s="75"/>
      <c r="IVD3" s="75"/>
      <c r="IVE3" s="75"/>
      <c r="IVF3" s="75"/>
      <c r="IVG3" s="75"/>
      <c r="IVH3" s="75"/>
      <c r="IVI3" s="75"/>
      <c r="IVJ3" s="75"/>
      <c r="IVK3" s="75"/>
      <c r="IVL3" s="75"/>
      <c r="IVM3" s="75"/>
      <c r="IVN3" s="75"/>
      <c r="IVO3" s="75"/>
      <c r="IVP3" s="75"/>
      <c r="IVQ3" s="75"/>
      <c r="IVR3" s="75"/>
      <c r="IVS3" s="75"/>
      <c r="IVT3" s="75"/>
      <c r="IVU3" s="75"/>
      <c r="IVV3" s="75"/>
      <c r="IVW3" s="75"/>
      <c r="IVX3" s="75"/>
      <c r="IVY3" s="75"/>
      <c r="IVZ3" s="75"/>
      <c r="IWA3" s="75"/>
      <c r="IWB3" s="75"/>
      <c r="IWC3" s="75"/>
      <c r="IWD3" s="75"/>
      <c r="IWE3" s="75"/>
      <c r="IWF3" s="75"/>
      <c r="IWG3" s="75"/>
      <c r="IWH3" s="75"/>
      <c r="IWI3" s="75"/>
      <c r="IWJ3" s="75"/>
      <c r="IWK3" s="75"/>
      <c r="IWL3" s="75"/>
      <c r="IWM3" s="75"/>
      <c r="IWN3" s="75"/>
      <c r="IWO3" s="75"/>
      <c r="IWP3" s="75"/>
      <c r="IWQ3" s="75"/>
      <c r="IWR3" s="75"/>
      <c r="IWS3" s="75"/>
      <c r="IWT3" s="75"/>
      <c r="IWU3" s="75"/>
      <c r="IWV3" s="75"/>
      <c r="IWW3" s="75"/>
      <c r="IWX3" s="75"/>
      <c r="IWY3" s="75"/>
      <c r="IWZ3" s="75"/>
      <c r="IXA3" s="75"/>
      <c r="IXB3" s="75"/>
      <c r="IXC3" s="75"/>
      <c r="IXD3" s="75"/>
      <c r="IXE3" s="75"/>
      <c r="IXF3" s="75"/>
      <c r="IXG3" s="75"/>
      <c r="IXH3" s="75"/>
      <c r="IXI3" s="75"/>
      <c r="IXJ3" s="75"/>
      <c r="IXK3" s="75"/>
      <c r="IXL3" s="75"/>
      <c r="IXM3" s="75"/>
      <c r="IXN3" s="75"/>
      <c r="IXO3" s="75"/>
      <c r="IXP3" s="75"/>
      <c r="IXQ3" s="75"/>
      <c r="IXR3" s="75"/>
      <c r="IXS3" s="75"/>
      <c r="IXT3" s="75"/>
      <c r="IXU3" s="75"/>
      <c r="IXV3" s="75"/>
      <c r="IXW3" s="75"/>
      <c r="IXX3" s="75"/>
      <c r="IXY3" s="75"/>
      <c r="IXZ3" s="75"/>
      <c r="IYA3" s="75"/>
      <c r="IYB3" s="75"/>
      <c r="IYC3" s="75"/>
      <c r="IYD3" s="75"/>
      <c r="IYE3" s="75"/>
      <c r="IYF3" s="75"/>
      <c r="IYG3" s="75"/>
      <c r="IYH3" s="75"/>
      <c r="IYI3" s="75"/>
      <c r="IYJ3" s="75"/>
      <c r="IYK3" s="75"/>
      <c r="IYL3" s="75"/>
      <c r="IYM3" s="75"/>
      <c r="IYN3" s="75"/>
      <c r="IYO3" s="75"/>
      <c r="IYP3" s="75"/>
      <c r="IYQ3" s="75"/>
      <c r="IYR3" s="75"/>
      <c r="IYS3" s="75"/>
      <c r="IYT3" s="75"/>
      <c r="IYU3" s="75"/>
      <c r="IYV3" s="75"/>
      <c r="IYW3" s="75"/>
      <c r="IYX3" s="75"/>
      <c r="IYY3" s="75"/>
      <c r="IYZ3" s="75"/>
      <c r="IZA3" s="75"/>
      <c r="IZB3" s="75"/>
      <c r="IZC3" s="75"/>
      <c r="IZD3" s="75"/>
      <c r="IZE3" s="75"/>
      <c r="IZF3" s="75"/>
      <c r="IZG3" s="75"/>
      <c r="IZH3" s="75"/>
      <c r="IZI3" s="75"/>
      <c r="IZJ3" s="75"/>
      <c r="IZK3" s="75"/>
      <c r="IZL3" s="75"/>
      <c r="IZM3" s="75"/>
      <c r="IZN3" s="75"/>
      <c r="IZO3" s="75"/>
      <c r="IZP3" s="75"/>
      <c r="IZQ3" s="75"/>
      <c r="IZR3" s="75"/>
      <c r="IZS3" s="75"/>
      <c r="IZT3" s="75"/>
      <c r="IZU3" s="75"/>
      <c r="IZV3" s="75"/>
      <c r="IZW3" s="75"/>
      <c r="IZX3" s="75"/>
      <c r="IZY3" s="75"/>
      <c r="IZZ3" s="75"/>
      <c r="JAA3" s="75"/>
      <c r="JAB3" s="75"/>
      <c r="JAC3" s="75"/>
      <c r="JAD3" s="75"/>
      <c r="JAE3" s="75"/>
      <c r="JAF3" s="75"/>
      <c r="JAG3" s="75"/>
      <c r="JAH3" s="75"/>
      <c r="JAI3" s="75"/>
      <c r="JAJ3" s="75"/>
      <c r="JAK3" s="75"/>
      <c r="JAL3" s="75"/>
      <c r="JAM3" s="75"/>
      <c r="JAN3" s="75"/>
      <c r="JAO3" s="75"/>
      <c r="JAP3" s="75"/>
      <c r="JAQ3" s="75"/>
      <c r="JAR3" s="75"/>
      <c r="JAS3" s="75"/>
      <c r="JAT3" s="75"/>
      <c r="JAU3" s="75"/>
      <c r="JAV3" s="75"/>
      <c r="JAW3" s="75"/>
      <c r="JAX3" s="75"/>
      <c r="JAY3" s="75"/>
      <c r="JAZ3" s="75"/>
      <c r="JBA3" s="75"/>
      <c r="JBB3" s="75"/>
      <c r="JBC3" s="75"/>
      <c r="JBD3" s="75"/>
      <c r="JBE3" s="75"/>
      <c r="JBF3" s="75"/>
      <c r="JBG3" s="75"/>
      <c r="JBH3" s="75"/>
      <c r="JBI3" s="75"/>
      <c r="JBJ3" s="75"/>
      <c r="JBK3" s="75"/>
      <c r="JBL3" s="75"/>
      <c r="JBM3" s="75"/>
      <c r="JBN3" s="75"/>
      <c r="JBO3" s="75"/>
      <c r="JBP3" s="75"/>
      <c r="JBQ3" s="75"/>
      <c r="JBR3" s="75"/>
      <c r="JBS3" s="75"/>
      <c r="JBT3" s="75"/>
      <c r="JBU3" s="75"/>
      <c r="JBV3" s="75"/>
      <c r="JBW3" s="75"/>
      <c r="JBX3" s="75"/>
      <c r="JBY3" s="75"/>
      <c r="JBZ3" s="75"/>
      <c r="JCA3" s="75"/>
      <c r="JCB3" s="75"/>
      <c r="JCC3" s="75"/>
      <c r="JCD3" s="75"/>
      <c r="JCE3" s="75"/>
      <c r="JCF3" s="75"/>
      <c r="JCG3" s="75"/>
      <c r="JCH3" s="75"/>
      <c r="JCI3" s="75"/>
      <c r="JCJ3" s="75"/>
      <c r="JCK3" s="75"/>
      <c r="JCL3" s="75"/>
      <c r="JCM3" s="75"/>
      <c r="JCN3" s="75"/>
      <c r="JCO3" s="75"/>
      <c r="JCP3" s="75"/>
      <c r="JCQ3" s="75"/>
      <c r="JCR3" s="75"/>
      <c r="JCS3" s="75"/>
      <c r="JCT3" s="75"/>
      <c r="JCU3" s="75"/>
      <c r="JCV3" s="75"/>
      <c r="JCW3" s="75"/>
      <c r="JCX3" s="75"/>
      <c r="JCY3" s="75"/>
      <c r="JCZ3" s="75"/>
      <c r="JDA3" s="75"/>
      <c r="JDB3" s="75"/>
      <c r="JDC3" s="75"/>
      <c r="JDD3" s="75"/>
      <c r="JDE3" s="75"/>
      <c r="JDF3" s="75"/>
      <c r="JDG3" s="75"/>
      <c r="JDH3" s="75"/>
      <c r="JDI3" s="75"/>
      <c r="JDJ3" s="75"/>
      <c r="JDK3" s="75"/>
      <c r="JDL3" s="75"/>
      <c r="JDM3" s="75"/>
      <c r="JDN3" s="75"/>
      <c r="JDO3" s="75"/>
      <c r="JDP3" s="75"/>
      <c r="JDQ3" s="75"/>
      <c r="JDR3" s="75"/>
      <c r="JDS3" s="75"/>
      <c r="JDT3" s="75"/>
      <c r="JDU3" s="75"/>
      <c r="JDV3" s="75"/>
      <c r="JDW3" s="75"/>
      <c r="JDX3" s="75"/>
      <c r="JDY3" s="75"/>
      <c r="JDZ3" s="75"/>
      <c r="JEA3" s="75"/>
      <c r="JEB3" s="75"/>
      <c r="JEC3" s="75"/>
      <c r="JED3" s="75"/>
      <c r="JEE3" s="75"/>
      <c r="JEF3" s="75"/>
      <c r="JEG3" s="75"/>
      <c r="JEH3" s="75"/>
      <c r="JEI3" s="75"/>
      <c r="JEJ3" s="75"/>
      <c r="JEK3" s="75"/>
      <c r="JEL3" s="75"/>
      <c r="JEM3" s="75"/>
      <c r="JEN3" s="75"/>
      <c r="JEO3" s="75"/>
      <c r="JEP3" s="75"/>
      <c r="JEQ3" s="75"/>
      <c r="JER3" s="75"/>
      <c r="JES3" s="75"/>
      <c r="JET3" s="75"/>
      <c r="JEU3" s="75"/>
      <c r="JEV3" s="75"/>
      <c r="JEW3" s="75"/>
      <c r="JEX3" s="75"/>
      <c r="JEY3" s="75"/>
      <c r="JEZ3" s="75"/>
      <c r="JFA3" s="75"/>
      <c r="JFB3" s="75"/>
      <c r="JFC3" s="75"/>
      <c r="JFD3" s="75"/>
      <c r="JFE3" s="75"/>
      <c r="JFF3" s="75"/>
      <c r="JFG3" s="75"/>
      <c r="JFH3" s="75"/>
      <c r="JFI3" s="75"/>
      <c r="JFJ3" s="75"/>
      <c r="JFK3" s="75"/>
      <c r="JFL3" s="75"/>
      <c r="JFM3" s="75"/>
      <c r="JFN3" s="75"/>
      <c r="JFO3" s="75"/>
      <c r="JFP3" s="75"/>
      <c r="JFQ3" s="75"/>
      <c r="JFR3" s="75"/>
      <c r="JFS3" s="75"/>
      <c r="JFT3" s="75"/>
      <c r="JFU3" s="75"/>
      <c r="JFV3" s="75"/>
      <c r="JFW3" s="75"/>
      <c r="JFX3" s="75"/>
      <c r="JFY3" s="75"/>
      <c r="JFZ3" s="75"/>
      <c r="JGA3" s="75"/>
      <c r="JGB3" s="75"/>
      <c r="JGC3" s="75"/>
      <c r="JGD3" s="75"/>
      <c r="JGE3" s="75"/>
      <c r="JGF3" s="75"/>
      <c r="JGG3" s="75"/>
      <c r="JGH3" s="75"/>
      <c r="JGI3" s="75"/>
      <c r="JGJ3" s="75"/>
      <c r="JGK3" s="75"/>
      <c r="JGL3" s="75"/>
      <c r="JGM3" s="75"/>
      <c r="JGN3" s="75"/>
      <c r="JGO3" s="75"/>
      <c r="JGP3" s="75"/>
      <c r="JGQ3" s="75"/>
      <c r="JGR3" s="75"/>
      <c r="JGS3" s="75"/>
      <c r="JGT3" s="75"/>
      <c r="JGU3" s="75"/>
      <c r="JGV3" s="75"/>
      <c r="JGW3" s="75"/>
      <c r="JGX3" s="75"/>
      <c r="JGY3" s="75"/>
      <c r="JGZ3" s="75"/>
      <c r="JHA3" s="75"/>
      <c r="JHB3" s="75"/>
      <c r="JHC3" s="75"/>
      <c r="JHD3" s="75"/>
      <c r="JHE3" s="75"/>
      <c r="JHF3" s="75"/>
      <c r="JHG3" s="75"/>
      <c r="JHH3" s="75"/>
      <c r="JHI3" s="75"/>
      <c r="JHJ3" s="75"/>
      <c r="JHK3" s="75"/>
      <c r="JHL3" s="75"/>
      <c r="JHM3" s="75"/>
      <c r="JHN3" s="75"/>
      <c r="JHO3" s="75"/>
      <c r="JHP3" s="75"/>
      <c r="JHQ3" s="75"/>
      <c r="JHR3" s="75"/>
      <c r="JHS3" s="75"/>
      <c r="JHT3" s="75"/>
      <c r="JHU3" s="75"/>
      <c r="JHV3" s="75"/>
      <c r="JHW3" s="75"/>
      <c r="JHX3" s="75"/>
      <c r="JHY3" s="75"/>
      <c r="JHZ3" s="75"/>
      <c r="JIA3" s="75"/>
      <c r="JIB3" s="75"/>
      <c r="JIC3" s="75"/>
      <c r="JID3" s="75"/>
      <c r="JIE3" s="75"/>
      <c r="JIF3" s="75"/>
      <c r="JIG3" s="75"/>
      <c r="JIH3" s="75"/>
      <c r="JII3" s="75"/>
      <c r="JIJ3" s="75"/>
      <c r="JIK3" s="75"/>
      <c r="JIL3" s="75"/>
      <c r="JIM3" s="75"/>
      <c r="JIN3" s="75"/>
      <c r="JIO3" s="75"/>
      <c r="JIP3" s="75"/>
      <c r="JIQ3" s="75"/>
      <c r="JIR3" s="75"/>
      <c r="JIS3" s="75"/>
      <c r="JIT3" s="75"/>
      <c r="JIU3" s="75"/>
      <c r="JIV3" s="75"/>
      <c r="JIW3" s="75"/>
      <c r="JIX3" s="75"/>
      <c r="JIY3" s="75"/>
      <c r="JIZ3" s="75"/>
      <c r="JJA3" s="75"/>
      <c r="JJB3" s="75"/>
      <c r="JJC3" s="75"/>
      <c r="JJD3" s="75"/>
      <c r="JJE3" s="75"/>
      <c r="JJF3" s="75"/>
      <c r="JJG3" s="75"/>
      <c r="JJH3" s="75"/>
      <c r="JJI3" s="75"/>
      <c r="JJJ3" s="75"/>
      <c r="JJK3" s="75"/>
      <c r="JJL3" s="75"/>
      <c r="JJM3" s="75"/>
      <c r="JJN3" s="75"/>
      <c r="JJO3" s="75"/>
      <c r="JJP3" s="75"/>
      <c r="JJQ3" s="75"/>
      <c r="JJR3" s="75"/>
      <c r="JJS3" s="75"/>
      <c r="JJT3" s="75"/>
      <c r="JJU3" s="75"/>
      <c r="JJV3" s="75"/>
      <c r="JJW3" s="75"/>
      <c r="JJX3" s="75"/>
      <c r="JJY3" s="75"/>
      <c r="JJZ3" s="75"/>
      <c r="JKA3" s="75"/>
      <c r="JKB3" s="75"/>
      <c r="JKC3" s="75"/>
      <c r="JKD3" s="75"/>
      <c r="JKE3" s="75"/>
      <c r="JKF3" s="75"/>
      <c r="JKG3" s="75"/>
      <c r="JKH3" s="75"/>
      <c r="JKI3" s="75"/>
      <c r="JKJ3" s="75"/>
      <c r="JKK3" s="75"/>
      <c r="JKL3" s="75"/>
      <c r="JKM3" s="75"/>
      <c r="JKN3" s="75"/>
      <c r="JKO3" s="75"/>
      <c r="JKP3" s="75"/>
      <c r="JKQ3" s="75"/>
      <c r="JKR3" s="75"/>
      <c r="JKS3" s="75"/>
      <c r="JKT3" s="75"/>
      <c r="JKU3" s="75"/>
      <c r="JKV3" s="75"/>
      <c r="JKW3" s="75"/>
      <c r="JKX3" s="75"/>
      <c r="JKY3" s="75"/>
      <c r="JKZ3" s="75"/>
      <c r="JLA3" s="75"/>
      <c r="JLB3" s="75"/>
      <c r="JLC3" s="75"/>
      <c r="JLD3" s="75"/>
      <c r="JLE3" s="75"/>
      <c r="JLF3" s="75"/>
      <c r="JLG3" s="75"/>
      <c r="JLH3" s="75"/>
      <c r="JLI3" s="75"/>
      <c r="JLJ3" s="75"/>
      <c r="JLK3" s="75"/>
      <c r="JLL3" s="75"/>
      <c r="JLM3" s="75"/>
      <c r="JLN3" s="75"/>
      <c r="JLO3" s="75"/>
      <c r="JLP3" s="75"/>
      <c r="JLQ3" s="75"/>
      <c r="JLR3" s="75"/>
      <c r="JLS3" s="75"/>
      <c r="JLT3" s="75"/>
      <c r="JLU3" s="75"/>
      <c r="JLV3" s="75"/>
      <c r="JLW3" s="75"/>
      <c r="JLX3" s="75"/>
      <c r="JLY3" s="75"/>
      <c r="JLZ3" s="75"/>
      <c r="JMA3" s="75"/>
      <c r="JMB3" s="75"/>
      <c r="JMC3" s="75"/>
      <c r="JMD3" s="75"/>
      <c r="JME3" s="75"/>
      <c r="JMF3" s="75"/>
      <c r="JMG3" s="75"/>
      <c r="JMH3" s="75"/>
      <c r="JMI3" s="75"/>
      <c r="JMJ3" s="75"/>
      <c r="JMK3" s="75"/>
      <c r="JML3" s="75"/>
      <c r="JMM3" s="75"/>
      <c r="JMN3" s="75"/>
      <c r="JMO3" s="75"/>
      <c r="JMP3" s="75"/>
      <c r="JMQ3" s="75"/>
      <c r="JMR3" s="75"/>
      <c r="JMS3" s="75"/>
      <c r="JMT3" s="75"/>
      <c r="JMU3" s="75"/>
      <c r="JMV3" s="75"/>
      <c r="JMW3" s="75"/>
      <c r="JMX3" s="75"/>
      <c r="JMY3" s="75"/>
      <c r="JMZ3" s="75"/>
      <c r="JNA3" s="75"/>
      <c r="JNB3" s="75"/>
      <c r="JNC3" s="75"/>
      <c r="JND3" s="75"/>
      <c r="JNE3" s="75"/>
      <c r="JNF3" s="75"/>
      <c r="JNG3" s="75"/>
      <c r="JNH3" s="75"/>
      <c r="JNI3" s="75"/>
      <c r="JNJ3" s="75"/>
      <c r="JNK3" s="75"/>
      <c r="JNL3" s="75"/>
      <c r="JNM3" s="75"/>
      <c r="JNN3" s="75"/>
      <c r="JNO3" s="75"/>
      <c r="JNP3" s="75"/>
      <c r="JNQ3" s="75"/>
      <c r="JNR3" s="75"/>
      <c r="JNS3" s="75"/>
      <c r="JNT3" s="75"/>
      <c r="JNU3" s="75"/>
      <c r="JNV3" s="75"/>
      <c r="JNW3" s="75"/>
      <c r="JNX3" s="75"/>
      <c r="JNY3" s="75"/>
      <c r="JNZ3" s="75"/>
      <c r="JOA3" s="75"/>
      <c r="JOB3" s="75"/>
      <c r="JOC3" s="75"/>
      <c r="JOD3" s="75"/>
      <c r="JOE3" s="75"/>
      <c r="JOF3" s="75"/>
      <c r="JOG3" s="75"/>
      <c r="JOH3" s="75"/>
      <c r="JOI3" s="75"/>
      <c r="JOJ3" s="75"/>
      <c r="JOK3" s="75"/>
      <c r="JOL3" s="75"/>
      <c r="JOM3" s="75"/>
      <c r="JON3" s="75"/>
      <c r="JOO3" s="75"/>
      <c r="JOP3" s="75"/>
      <c r="JOQ3" s="75"/>
      <c r="JOR3" s="75"/>
      <c r="JOS3" s="75"/>
      <c r="JOT3" s="75"/>
      <c r="JOU3" s="75"/>
      <c r="JOV3" s="75"/>
      <c r="JOW3" s="75"/>
      <c r="JOX3" s="75"/>
      <c r="JOY3" s="75"/>
      <c r="JOZ3" s="75"/>
      <c r="JPA3" s="75"/>
      <c r="JPB3" s="75"/>
      <c r="JPC3" s="75"/>
      <c r="JPD3" s="75"/>
      <c r="JPE3" s="75"/>
      <c r="JPF3" s="75"/>
      <c r="JPG3" s="75"/>
      <c r="JPH3" s="75"/>
      <c r="JPI3" s="75"/>
      <c r="JPJ3" s="75"/>
      <c r="JPK3" s="75"/>
      <c r="JPL3" s="75"/>
      <c r="JPM3" s="75"/>
      <c r="JPN3" s="75"/>
      <c r="JPO3" s="75"/>
      <c r="JPP3" s="75"/>
      <c r="JPQ3" s="75"/>
      <c r="JPR3" s="75"/>
      <c r="JPS3" s="75"/>
      <c r="JPT3" s="75"/>
      <c r="JPU3" s="75"/>
      <c r="JPV3" s="75"/>
      <c r="JPW3" s="75"/>
      <c r="JPX3" s="75"/>
      <c r="JPY3" s="75"/>
      <c r="JPZ3" s="75"/>
      <c r="JQA3" s="75"/>
      <c r="JQB3" s="75"/>
      <c r="JQC3" s="75"/>
      <c r="JQD3" s="75"/>
      <c r="JQE3" s="75"/>
      <c r="JQF3" s="75"/>
      <c r="JQG3" s="75"/>
      <c r="JQH3" s="75"/>
      <c r="JQI3" s="75"/>
      <c r="JQJ3" s="75"/>
      <c r="JQK3" s="75"/>
      <c r="JQL3" s="75"/>
      <c r="JQM3" s="75"/>
      <c r="JQN3" s="75"/>
      <c r="JQO3" s="75"/>
      <c r="JQP3" s="75"/>
      <c r="JQQ3" s="75"/>
      <c r="JQR3" s="75"/>
      <c r="JQS3" s="75"/>
      <c r="JQT3" s="75"/>
      <c r="JQU3" s="75"/>
      <c r="JQV3" s="75"/>
      <c r="JQW3" s="75"/>
      <c r="JQX3" s="75"/>
      <c r="JQY3" s="75"/>
      <c r="JQZ3" s="75"/>
      <c r="JRA3" s="75"/>
      <c r="JRB3" s="75"/>
      <c r="JRC3" s="75"/>
      <c r="JRD3" s="75"/>
      <c r="JRE3" s="75"/>
      <c r="JRF3" s="75"/>
      <c r="JRG3" s="75"/>
      <c r="JRH3" s="75"/>
      <c r="JRI3" s="75"/>
      <c r="JRJ3" s="75"/>
      <c r="JRK3" s="75"/>
      <c r="JRL3" s="75"/>
      <c r="JRM3" s="75"/>
      <c r="JRN3" s="75"/>
      <c r="JRO3" s="75"/>
      <c r="JRP3" s="75"/>
      <c r="JRQ3" s="75"/>
      <c r="JRR3" s="75"/>
      <c r="JRS3" s="75"/>
      <c r="JRT3" s="75"/>
      <c r="JRU3" s="75"/>
      <c r="JRV3" s="75"/>
      <c r="JRW3" s="75"/>
      <c r="JRX3" s="75"/>
      <c r="JRY3" s="75"/>
      <c r="JRZ3" s="75"/>
      <c r="JSA3" s="75"/>
      <c r="JSB3" s="75"/>
      <c r="JSC3" s="75"/>
      <c r="JSD3" s="75"/>
      <c r="JSE3" s="75"/>
      <c r="JSF3" s="75"/>
      <c r="JSG3" s="75"/>
      <c r="JSH3" s="75"/>
      <c r="JSI3" s="75"/>
      <c r="JSJ3" s="75"/>
      <c r="JSK3" s="75"/>
      <c r="JSL3" s="75"/>
      <c r="JSM3" s="75"/>
      <c r="JSN3" s="75"/>
      <c r="JSO3" s="75"/>
      <c r="JSP3" s="75"/>
      <c r="JSQ3" s="75"/>
      <c r="JSR3" s="75"/>
      <c r="JSS3" s="75"/>
      <c r="JST3" s="75"/>
      <c r="JSU3" s="75"/>
      <c r="JSV3" s="75"/>
      <c r="JSW3" s="75"/>
      <c r="JSX3" s="75"/>
      <c r="JSY3" s="75"/>
      <c r="JSZ3" s="75"/>
      <c r="JTA3" s="75"/>
      <c r="JTB3" s="75"/>
      <c r="JTC3" s="75"/>
      <c r="JTD3" s="75"/>
      <c r="JTE3" s="75"/>
      <c r="JTF3" s="75"/>
      <c r="JTG3" s="75"/>
      <c r="JTH3" s="75"/>
      <c r="JTI3" s="75"/>
      <c r="JTJ3" s="75"/>
      <c r="JTK3" s="75"/>
      <c r="JTL3" s="75"/>
      <c r="JTM3" s="75"/>
      <c r="JTN3" s="75"/>
      <c r="JTO3" s="75"/>
      <c r="JTP3" s="75"/>
      <c r="JTQ3" s="75"/>
      <c r="JTR3" s="75"/>
      <c r="JTS3" s="75"/>
      <c r="JTT3" s="75"/>
      <c r="JTU3" s="75"/>
      <c r="JTV3" s="75"/>
      <c r="JTW3" s="75"/>
      <c r="JTX3" s="75"/>
      <c r="JTY3" s="75"/>
      <c r="JTZ3" s="75"/>
      <c r="JUA3" s="75"/>
      <c r="JUB3" s="75"/>
      <c r="JUC3" s="75"/>
      <c r="JUD3" s="75"/>
      <c r="JUE3" s="75"/>
      <c r="JUF3" s="75"/>
      <c r="JUG3" s="75"/>
      <c r="JUH3" s="75"/>
      <c r="JUI3" s="75"/>
      <c r="JUJ3" s="75"/>
      <c r="JUK3" s="75"/>
      <c r="JUL3" s="75"/>
      <c r="JUM3" s="75"/>
      <c r="JUN3" s="75"/>
      <c r="JUO3" s="75"/>
      <c r="JUP3" s="75"/>
      <c r="JUQ3" s="75"/>
      <c r="JUR3" s="75"/>
      <c r="JUS3" s="75"/>
      <c r="JUT3" s="75"/>
      <c r="JUU3" s="75"/>
      <c r="JUV3" s="75"/>
      <c r="JUW3" s="75"/>
      <c r="JUX3" s="75"/>
      <c r="JUY3" s="75"/>
      <c r="JUZ3" s="75"/>
      <c r="JVA3" s="75"/>
      <c r="JVB3" s="75"/>
      <c r="JVC3" s="75"/>
      <c r="JVD3" s="75"/>
      <c r="JVE3" s="75"/>
      <c r="JVF3" s="75"/>
      <c r="JVG3" s="75"/>
      <c r="JVH3" s="75"/>
      <c r="JVI3" s="75"/>
      <c r="JVJ3" s="75"/>
      <c r="JVK3" s="75"/>
      <c r="JVL3" s="75"/>
      <c r="JVM3" s="75"/>
      <c r="JVN3" s="75"/>
      <c r="JVO3" s="75"/>
      <c r="JVP3" s="75"/>
      <c r="JVQ3" s="75"/>
      <c r="JVR3" s="75"/>
      <c r="JVS3" s="75"/>
      <c r="JVT3" s="75"/>
      <c r="JVU3" s="75"/>
      <c r="JVV3" s="75"/>
      <c r="JVW3" s="75"/>
      <c r="JVX3" s="75"/>
      <c r="JVY3" s="75"/>
      <c r="JVZ3" s="75"/>
      <c r="JWA3" s="75"/>
      <c r="JWB3" s="75"/>
      <c r="JWC3" s="75"/>
      <c r="JWD3" s="75"/>
      <c r="JWE3" s="75"/>
      <c r="JWF3" s="75"/>
      <c r="JWG3" s="75"/>
      <c r="JWH3" s="75"/>
      <c r="JWI3" s="75"/>
      <c r="JWJ3" s="75"/>
      <c r="JWK3" s="75"/>
      <c r="JWL3" s="75"/>
      <c r="JWM3" s="75"/>
      <c r="JWN3" s="75"/>
      <c r="JWO3" s="75"/>
      <c r="JWP3" s="75"/>
      <c r="JWQ3" s="75"/>
      <c r="JWR3" s="75"/>
      <c r="JWS3" s="75"/>
      <c r="JWT3" s="75"/>
      <c r="JWU3" s="75"/>
      <c r="JWV3" s="75"/>
      <c r="JWW3" s="75"/>
      <c r="JWX3" s="75"/>
      <c r="JWY3" s="75"/>
      <c r="JWZ3" s="75"/>
      <c r="JXA3" s="75"/>
      <c r="JXB3" s="75"/>
      <c r="JXC3" s="75"/>
      <c r="JXD3" s="75"/>
      <c r="JXE3" s="75"/>
      <c r="JXF3" s="75"/>
      <c r="JXG3" s="75"/>
      <c r="JXH3" s="75"/>
      <c r="JXI3" s="75"/>
      <c r="JXJ3" s="75"/>
      <c r="JXK3" s="75"/>
      <c r="JXL3" s="75"/>
      <c r="JXM3" s="75"/>
      <c r="JXN3" s="75"/>
      <c r="JXO3" s="75"/>
      <c r="JXP3" s="75"/>
      <c r="JXQ3" s="75"/>
      <c r="JXR3" s="75"/>
      <c r="JXS3" s="75"/>
      <c r="JXT3" s="75"/>
      <c r="JXU3" s="75"/>
      <c r="JXV3" s="75"/>
      <c r="JXW3" s="75"/>
      <c r="JXX3" s="75"/>
      <c r="JXY3" s="75"/>
      <c r="JXZ3" s="75"/>
      <c r="JYA3" s="75"/>
      <c r="JYB3" s="75"/>
      <c r="JYC3" s="75"/>
      <c r="JYD3" s="75"/>
      <c r="JYE3" s="75"/>
      <c r="JYF3" s="75"/>
      <c r="JYG3" s="75"/>
      <c r="JYH3" s="75"/>
      <c r="JYI3" s="75"/>
      <c r="JYJ3" s="75"/>
      <c r="JYK3" s="75"/>
      <c r="JYL3" s="75"/>
      <c r="JYM3" s="75"/>
      <c r="JYN3" s="75"/>
      <c r="JYO3" s="75"/>
      <c r="JYP3" s="75"/>
      <c r="JYQ3" s="75"/>
      <c r="JYR3" s="75"/>
      <c r="JYS3" s="75"/>
      <c r="JYT3" s="75"/>
      <c r="JYU3" s="75"/>
      <c r="JYV3" s="75"/>
      <c r="JYW3" s="75"/>
      <c r="JYX3" s="75"/>
      <c r="JYY3" s="75"/>
      <c r="JYZ3" s="75"/>
      <c r="JZA3" s="75"/>
      <c r="JZB3" s="75"/>
      <c r="JZC3" s="75"/>
      <c r="JZD3" s="75"/>
      <c r="JZE3" s="75"/>
      <c r="JZF3" s="75"/>
      <c r="JZG3" s="75"/>
      <c r="JZH3" s="75"/>
      <c r="JZI3" s="75"/>
      <c r="JZJ3" s="75"/>
      <c r="JZK3" s="75"/>
      <c r="JZL3" s="75"/>
      <c r="JZM3" s="75"/>
      <c r="JZN3" s="75"/>
      <c r="JZO3" s="75"/>
      <c r="JZP3" s="75"/>
      <c r="JZQ3" s="75"/>
      <c r="JZR3" s="75"/>
      <c r="JZS3" s="75"/>
      <c r="JZT3" s="75"/>
      <c r="JZU3" s="75"/>
      <c r="JZV3" s="75"/>
      <c r="JZW3" s="75"/>
      <c r="JZX3" s="75"/>
      <c r="JZY3" s="75"/>
      <c r="JZZ3" s="75"/>
      <c r="KAA3" s="75"/>
      <c r="KAB3" s="75"/>
      <c r="KAC3" s="75"/>
      <c r="KAD3" s="75"/>
      <c r="KAE3" s="75"/>
      <c r="KAF3" s="75"/>
      <c r="KAG3" s="75"/>
      <c r="KAH3" s="75"/>
      <c r="KAI3" s="75"/>
      <c r="KAJ3" s="75"/>
      <c r="KAK3" s="75"/>
      <c r="KAL3" s="75"/>
      <c r="KAM3" s="75"/>
      <c r="KAN3" s="75"/>
      <c r="KAO3" s="75"/>
      <c r="KAP3" s="75"/>
      <c r="KAQ3" s="75"/>
      <c r="KAR3" s="75"/>
      <c r="KAS3" s="75"/>
      <c r="KAT3" s="75"/>
      <c r="KAU3" s="75"/>
      <c r="KAV3" s="75"/>
      <c r="KAW3" s="75"/>
      <c r="KAX3" s="75"/>
      <c r="KAY3" s="75"/>
      <c r="KAZ3" s="75"/>
      <c r="KBA3" s="75"/>
      <c r="KBB3" s="75"/>
      <c r="KBC3" s="75"/>
      <c r="KBD3" s="75"/>
      <c r="KBE3" s="75"/>
      <c r="KBF3" s="75"/>
      <c r="KBG3" s="75"/>
      <c r="KBH3" s="75"/>
      <c r="KBI3" s="75"/>
      <c r="KBJ3" s="75"/>
      <c r="KBK3" s="75"/>
      <c r="KBL3" s="75"/>
      <c r="KBM3" s="75"/>
      <c r="KBN3" s="75"/>
      <c r="KBO3" s="75"/>
      <c r="KBP3" s="75"/>
      <c r="KBQ3" s="75"/>
      <c r="KBR3" s="75"/>
      <c r="KBS3" s="75"/>
      <c r="KBT3" s="75"/>
      <c r="KBU3" s="75"/>
      <c r="KBV3" s="75"/>
      <c r="KBW3" s="75"/>
      <c r="KBX3" s="75"/>
      <c r="KBY3" s="75"/>
      <c r="KBZ3" s="75"/>
      <c r="KCA3" s="75"/>
      <c r="KCB3" s="75"/>
      <c r="KCC3" s="75"/>
      <c r="KCD3" s="75"/>
      <c r="KCE3" s="75"/>
      <c r="KCF3" s="75"/>
      <c r="KCG3" s="75"/>
      <c r="KCH3" s="75"/>
      <c r="KCI3" s="75"/>
      <c r="KCJ3" s="75"/>
      <c r="KCK3" s="75"/>
      <c r="KCL3" s="75"/>
      <c r="KCM3" s="75"/>
      <c r="KCN3" s="75"/>
      <c r="KCO3" s="75"/>
      <c r="KCP3" s="75"/>
      <c r="KCQ3" s="75"/>
      <c r="KCR3" s="75"/>
      <c r="KCS3" s="75"/>
      <c r="KCT3" s="75"/>
      <c r="KCU3" s="75"/>
      <c r="KCV3" s="75"/>
      <c r="KCW3" s="75"/>
      <c r="KCX3" s="75"/>
      <c r="KCY3" s="75"/>
      <c r="KCZ3" s="75"/>
      <c r="KDA3" s="75"/>
      <c r="KDB3" s="75"/>
      <c r="KDC3" s="75"/>
      <c r="KDD3" s="75"/>
      <c r="KDE3" s="75"/>
      <c r="KDF3" s="75"/>
      <c r="KDG3" s="75"/>
      <c r="KDH3" s="75"/>
      <c r="KDI3" s="75"/>
      <c r="KDJ3" s="75"/>
      <c r="KDK3" s="75"/>
      <c r="KDL3" s="75"/>
      <c r="KDM3" s="75"/>
      <c r="KDN3" s="75"/>
      <c r="KDO3" s="75"/>
      <c r="KDP3" s="75"/>
      <c r="KDQ3" s="75"/>
      <c r="KDR3" s="75"/>
      <c r="KDS3" s="75"/>
      <c r="KDT3" s="75"/>
      <c r="KDU3" s="75"/>
      <c r="KDV3" s="75"/>
      <c r="KDW3" s="75"/>
      <c r="KDX3" s="75"/>
      <c r="KDY3" s="75"/>
      <c r="KDZ3" s="75"/>
      <c r="KEA3" s="75"/>
      <c r="KEB3" s="75"/>
      <c r="KEC3" s="75"/>
      <c r="KED3" s="75"/>
      <c r="KEE3" s="75"/>
      <c r="KEF3" s="75"/>
      <c r="KEG3" s="75"/>
      <c r="KEH3" s="75"/>
      <c r="KEI3" s="75"/>
      <c r="KEJ3" s="75"/>
      <c r="KEK3" s="75"/>
      <c r="KEL3" s="75"/>
      <c r="KEM3" s="75"/>
      <c r="KEN3" s="75"/>
      <c r="KEO3" s="75"/>
      <c r="KEP3" s="75"/>
      <c r="KEQ3" s="75"/>
      <c r="KER3" s="75"/>
      <c r="KES3" s="75"/>
      <c r="KET3" s="75"/>
      <c r="KEU3" s="75"/>
      <c r="KEV3" s="75"/>
      <c r="KEW3" s="75"/>
      <c r="KEX3" s="75"/>
      <c r="KEY3" s="75"/>
      <c r="KEZ3" s="75"/>
      <c r="KFA3" s="75"/>
      <c r="KFB3" s="75"/>
      <c r="KFC3" s="75"/>
      <c r="KFD3" s="75"/>
      <c r="KFE3" s="75"/>
      <c r="KFF3" s="75"/>
      <c r="KFG3" s="75"/>
      <c r="KFH3" s="75"/>
      <c r="KFI3" s="75"/>
      <c r="KFJ3" s="75"/>
      <c r="KFK3" s="75"/>
      <c r="KFL3" s="75"/>
      <c r="KFM3" s="75"/>
      <c r="KFN3" s="75"/>
      <c r="KFO3" s="75"/>
      <c r="KFP3" s="75"/>
      <c r="KFQ3" s="75"/>
      <c r="KFR3" s="75"/>
      <c r="KFS3" s="75"/>
      <c r="KFT3" s="75"/>
      <c r="KFU3" s="75"/>
      <c r="KFV3" s="75"/>
      <c r="KFW3" s="75"/>
      <c r="KFX3" s="75"/>
      <c r="KFY3" s="75"/>
      <c r="KFZ3" s="75"/>
      <c r="KGA3" s="75"/>
      <c r="KGB3" s="75"/>
      <c r="KGC3" s="75"/>
      <c r="KGD3" s="75"/>
      <c r="KGE3" s="75"/>
      <c r="KGF3" s="75"/>
      <c r="KGG3" s="75"/>
      <c r="KGH3" s="75"/>
      <c r="KGI3" s="75"/>
      <c r="KGJ3" s="75"/>
      <c r="KGK3" s="75"/>
      <c r="KGL3" s="75"/>
      <c r="KGM3" s="75"/>
      <c r="KGN3" s="75"/>
      <c r="KGO3" s="75"/>
      <c r="KGP3" s="75"/>
      <c r="KGQ3" s="75"/>
      <c r="KGR3" s="75"/>
      <c r="KGS3" s="75"/>
      <c r="KGT3" s="75"/>
      <c r="KGU3" s="75"/>
      <c r="KGV3" s="75"/>
      <c r="KGW3" s="75"/>
      <c r="KGX3" s="75"/>
      <c r="KGY3" s="75"/>
      <c r="KGZ3" s="75"/>
      <c r="KHA3" s="75"/>
      <c r="KHB3" s="75"/>
      <c r="KHC3" s="75"/>
      <c r="KHD3" s="75"/>
      <c r="KHE3" s="75"/>
      <c r="KHF3" s="75"/>
      <c r="KHG3" s="75"/>
      <c r="KHH3" s="75"/>
      <c r="KHI3" s="75"/>
      <c r="KHJ3" s="75"/>
      <c r="KHK3" s="75"/>
      <c r="KHL3" s="75"/>
      <c r="KHM3" s="75"/>
      <c r="KHN3" s="75"/>
      <c r="KHO3" s="75"/>
      <c r="KHP3" s="75"/>
      <c r="KHQ3" s="75"/>
      <c r="KHR3" s="75"/>
      <c r="KHS3" s="75"/>
      <c r="KHT3" s="75"/>
      <c r="KHU3" s="75"/>
      <c r="KHV3" s="75"/>
      <c r="KHW3" s="75"/>
      <c r="KHX3" s="75"/>
      <c r="KHY3" s="75"/>
      <c r="KHZ3" s="75"/>
      <c r="KIA3" s="75"/>
      <c r="KIB3" s="75"/>
      <c r="KIC3" s="75"/>
      <c r="KID3" s="75"/>
      <c r="KIE3" s="75"/>
      <c r="KIF3" s="75"/>
      <c r="KIG3" s="75"/>
      <c r="KIH3" s="75"/>
      <c r="KII3" s="75"/>
      <c r="KIJ3" s="75"/>
      <c r="KIK3" s="75"/>
      <c r="KIL3" s="75"/>
      <c r="KIM3" s="75"/>
      <c r="KIN3" s="75"/>
      <c r="KIO3" s="75"/>
      <c r="KIP3" s="75"/>
      <c r="KIQ3" s="75"/>
      <c r="KIR3" s="75"/>
      <c r="KIS3" s="75"/>
      <c r="KIT3" s="75"/>
      <c r="KIU3" s="75"/>
      <c r="KIV3" s="75"/>
      <c r="KIW3" s="75"/>
      <c r="KIX3" s="75"/>
      <c r="KIY3" s="75"/>
      <c r="KIZ3" s="75"/>
      <c r="KJA3" s="75"/>
      <c r="KJB3" s="75"/>
      <c r="KJC3" s="75"/>
      <c r="KJD3" s="75"/>
      <c r="KJE3" s="75"/>
      <c r="KJF3" s="75"/>
      <c r="KJG3" s="75"/>
      <c r="KJH3" s="75"/>
      <c r="KJI3" s="75"/>
      <c r="KJJ3" s="75"/>
      <c r="KJK3" s="75"/>
      <c r="KJL3" s="75"/>
      <c r="KJM3" s="75"/>
      <c r="KJN3" s="75"/>
      <c r="KJO3" s="75"/>
      <c r="KJP3" s="75"/>
      <c r="KJQ3" s="75"/>
      <c r="KJR3" s="75"/>
      <c r="KJS3" s="75"/>
      <c r="KJT3" s="75"/>
      <c r="KJU3" s="75"/>
      <c r="KJV3" s="75"/>
      <c r="KJW3" s="75"/>
      <c r="KJX3" s="75"/>
      <c r="KJY3" s="75"/>
      <c r="KJZ3" s="75"/>
      <c r="KKA3" s="75"/>
      <c r="KKB3" s="75"/>
      <c r="KKC3" s="75"/>
      <c r="KKD3" s="75"/>
      <c r="KKE3" s="75"/>
      <c r="KKF3" s="75"/>
      <c r="KKG3" s="75"/>
      <c r="KKH3" s="75"/>
      <c r="KKI3" s="75"/>
      <c r="KKJ3" s="75"/>
      <c r="KKK3" s="75"/>
      <c r="KKL3" s="75"/>
      <c r="KKM3" s="75"/>
      <c r="KKN3" s="75"/>
      <c r="KKO3" s="75"/>
      <c r="KKP3" s="75"/>
      <c r="KKQ3" s="75"/>
      <c r="KKR3" s="75"/>
      <c r="KKS3" s="75"/>
      <c r="KKT3" s="75"/>
      <c r="KKU3" s="75"/>
      <c r="KKV3" s="75"/>
      <c r="KKW3" s="75"/>
      <c r="KKX3" s="75"/>
      <c r="KKY3" s="75"/>
      <c r="KKZ3" s="75"/>
      <c r="KLA3" s="75"/>
      <c r="KLB3" s="75"/>
      <c r="KLC3" s="75"/>
      <c r="KLD3" s="75"/>
      <c r="KLE3" s="75"/>
      <c r="KLF3" s="75"/>
      <c r="KLG3" s="75"/>
      <c r="KLH3" s="75"/>
      <c r="KLI3" s="75"/>
      <c r="KLJ3" s="75"/>
      <c r="KLK3" s="75"/>
      <c r="KLL3" s="75"/>
      <c r="KLM3" s="75"/>
      <c r="KLN3" s="75"/>
      <c r="KLO3" s="75"/>
      <c r="KLP3" s="75"/>
      <c r="KLQ3" s="75"/>
      <c r="KLR3" s="75"/>
      <c r="KLS3" s="75"/>
      <c r="KLT3" s="75"/>
      <c r="KLU3" s="75"/>
      <c r="KLV3" s="75"/>
      <c r="KLW3" s="75"/>
      <c r="KLX3" s="75"/>
      <c r="KLY3" s="75"/>
      <c r="KLZ3" s="75"/>
      <c r="KMA3" s="75"/>
      <c r="KMB3" s="75"/>
      <c r="KMC3" s="75"/>
      <c r="KMD3" s="75"/>
      <c r="KME3" s="75"/>
      <c r="KMF3" s="75"/>
      <c r="KMG3" s="75"/>
      <c r="KMH3" s="75"/>
      <c r="KMI3" s="75"/>
      <c r="KMJ3" s="75"/>
      <c r="KMK3" s="75"/>
      <c r="KML3" s="75"/>
      <c r="KMM3" s="75"/>
      <c r="KMN3" s="75"/>
      <c r="KMO3" s="75"/>
      <c r="KMP3" s="75"/>
      <c r="KMQ3" s="75"/>
      <c r="KMR3" s="75"/>
      <c r="KMS3" s="75"/>
      <c r="KMT3" s="75"/>
      <c r="KMU3" s="75"/>
      <c r="KMV3" s="75"/>
      <c r="KMW3" s="75"/>
      <c r="KMX3" s="75"/>
      <c r="KMY3" s="75"/>
      <c r="KMZ3" s="75"/>
      <c r="KNA3" s="75"/>
      <c r="KNB3" s="75"/>
      <c r="KNC3" s="75"/>
      <c r="KND3" s="75"/>
      <c r="KNE3" s="75"/>
      <c r="KNF3" s="75"/>
      <c r="KNG3" s="75"/>
      <c r="KNH3" s="75"/>
      <c r="KNI3" s="75"/>
      <c r="KNJ3" s="75"/>
      <c r="KNK3" s="75"/>
      <c r="KNL3" s="75"/>
      <c r="KNM3" s="75"/>
      <c r="KNN3" s="75"/>
      <c r="KNO3" s="75"/>
      <c r="KNP3" s="75"/>
      <c r="KNQ3" s="75"/>
      <c r="KNR3" s="75"/>
      <c r="KNS3" s="75"/>
      <c r="KNT3" s="75"/>
      <c r="KNU3" s="75"/>
      <c r="KNV3" s="75"/>
      <c r="KNW3" s="75"/>
      <c r="KNX3" s="75"/>
      <c r="KNY3" s="75"/>
      <c r="KNZ3" s="75"/>
      <c r="KOA3" s="75"/>
      <c r="KOB3" s="75"/>
      <c r="KOC3" s="75"/>
      <c r="KOD3" s="75"/>
      <c r="KOE3" s="75"/>
      <c r="KOF3" s="75"/>
      <c r="KOG3" s="75"/>
      <c r="KOH3" s="75"/>
      <c r="KOI3" s="75"/>
      <c r="KOJ3" s="75"/>
      <c r="KOK3" s="75"/>
      <c r="KOL3" s="75"/>
      <c r="KOM3" s="75"/>
      <c r="KON3" s="75"/>
      <c r="KOO3" s="75"/>
      <c r="KOP3" s="75"/>
      <c r="KOQ3" s="75"/>
      <c r="KOR3" s="75"/>
      <c r="KOS3" s="75"/>
      <c r="KOT3" s="75"/>
      <c r="KOU3" s="75"/>
      <c r="KOV3" s="75"/>
      <c r="KOW3" s="75"/>
      <c r="KOX3" s="75"/>
      <c r="KOY3" s="75"/>
      <c r="KOZ3" s="75"/>
      <c r="KPA3" s="75"/>
      <c r="KPB3" s="75"/>
      <c r="KPC3" s="75"/>
      <c r="KPD3" s="75"/>
      <c r="KPE3" s="75"/>
      <c r="KPF3" s="75"/>
      <c r="KPG3" s="75"/>
      <c r="KPH3" s="75"/>
      <c r="KPI3" s="75"/>
      <c r="KPJ3" s="75"/>
      <c r="KPK3" s="75"/>
      <c r="KPL3" s="75"/>
      <c r="KPM3" s="75"/>
      <c r="KPN3" s="75"/>
      <c r="KPO3" s="75"/>
      <c r="KPP3" s="75"/>
      <c r="KPQ3" s="75"/>
      <c r="KPR3" s="75"/>
      <c r="KPS3" s="75"/>
      <c r="KPT3" s="75"/>
      <c r="KPU3" s="75"/>
      <c r="KPV3" s="75"/>
      <c r="KPW3" s="75"/>
      <c r="KPX3" s="75"/>
      <c r="KPY3" s="75"/>
      <c r="KPZ3" s="75"/>
      <c r="KQA3" s="75"/>
      <c r="KQB3" s="75"/>
      <c r="KQC3" s="75"/>
      <c r="KQD3" s="75"/>
      <c r="KQE3" s="75"/>
      <c r="KQF3" s="75"/>
      <c r="KQG3" s="75"/>
      <c r="KQH3" s="75"/>
      <c r="KQI3" s="75"/>
      <c r="KQJ3" s="75"/>
      <c r="KQK3" s="75"/>
      <c r="KQL3" s="75"/>
      <c r="KQM3" s="75"/>
      <c r="KQN3" s="75"/>
      <c r="KQO3" s="75"/>
      <c r="KQP3" s="75"/>
      <c r="KQQ3" s="75"/>
      <c r="KQR3" s="75"/>
      <c r="KQS3" s="75"/>
      <c r="KQT3" s="75"/>
      <c r="KQU3" s="75"/>
      <c r="KQV3" s="75"/>
      <c r="KQW3" s="75"/>
      <c r="KQX3" s="75"/>
      <c r="KQY3" s="75"/>
      <c r="KQZ3" s="75"/>
      <c r="KRA3" s="75"/>
      <c r="KRB3" s="75"/>
      <c r="KRC3" s="75"/>
      <c r="KRD3" s="75"/>
      <c r="KRE3" s="75"/>
      <c r="KRF3" s="75"/>
      <c r="KRG3" s="75"/>
      <c r="KRH3" s="75"/>
      <c r="KRI3" s="75"/>
      <c r="KRJ3" s="75"/>
      <c r="KRK3" s="75"/>
      <c r="KRL3" s="75"/>
      <c r="KRM3" s="75"/>
      <c r="KRN3" s="75"/>
      <c r="KRO3" s="75"/>
      <c r="KRP3" s="75"/>
      <c r="KRQ3" s="75"/>
      <c r="KRR3" s="75"/>
      <c r="KRS3" s="75"/>
      <c r="KRT3" s="75"/>
      <c r="KRU3" s="75"/>
      <c r="KRV3" s="75"/>
      <c r="KRW3" s="75"/>
      <c r="KRX3" s="75"/>
      <c r="KRY3" s="75"/>
      <c r="KRZ3" s="75"/>
      <c r="KSA3" s="75"/>
      <c r="KSB3" s="75"/>
      <c r="KSC3" s="75"/>
      <c r="KSD3" s="75"/>
      <c r="KSE3" s="75"/>
      <c r="KSF3" s="75"/>
      <c r="KSG3" s="75"/>
      <c r="KSH3" s="75"/>
      <c r="KSI3" s="75"/>
      <c r="KSJ3" s="75"/>
      <c r="KSK3" s="75"/>
      <c r="KSL3" s="75"/>
      <c r="KSM3" s="75"/>
      <c r="KSN3" s="75"/>
      <c r="KSO3" s="75"/>
      <c r="KSP3" s="75"/>
      <c r="KSQ3" s="75"/>
      <c r="KSR3" s="75"/>
      <c r="KSS3" s="75"/>
      <c r="KST3" s="75"/>
      <c r="KSU3" s="75"/>
      <c r="KSV3" s="75"/>
      <c r="KSW3" s="75"/>
      <c r="KSX3" s="75"/>
      <c r="KSY3" s="75"/>
      <c r="KSZ3" s="75"/>
      <c r="KTA3" s="75"/>
      <c r="KTB3" s="75"/>
      <c r="KTC3" s="75"/>
      <c r="KTD3" s="75"/>
      <c r="KTE3" s="75"/>
      <c r="KTF3" s="75"/>
      <c r="KTG3" s="75"/>
      <c r="KTH3" s="75"/>
      <c r="KTI3" s="75"/>
      <c r="KTJ3" s="75"/>
      <c r="KTK3" s="75"/>
      <c r="KTL3" s="75"/>
      <c r="KTM3" s="75"/>
      <c r="KTN3" s="75"/>
      <c r="KTO3" s="75"/>
      <c r="KTP3" s="75"/>
      <c r="KTQ3" s="75"/>
      <c r="KTR3" s="75"/>
      <c r="KTS3" s="75"/>
      <c r="KTT3" s="75"/>
      <c r="KTU3" s="75"/>
      <c r="KTV3" s="75"/>
      <c r="KTW3" s="75"/>
      <c r="KTX3" s="75"/>
      <c r="KTY3" s="75"/>
      <c r="KTZ3" s="75"/>
      <c r="KUA3" s="75"/>
      <c r="KUB3" s="75"/>
      <c r="KUC3" s="75"/>
      <c r="KUD3" s="75"/>
      <c r="KUE3" s="75"/>
      <c r="KUF3" s="75"/>
      <c r="KUG3" s="75"/>
      <c r="KUH3" s="75"/>
      <c r="KUI3" s="75"/>
      <c r="KUJ3" s="75"/>
      <c r="KUK3" s="75"/>
      <c r="KUL3" s="75"/>
      <c r="KUM3" s="75"/>
      <c r="KUN3" s="75"/>
      <c r="KUO3" s="75"/>
      <c r="KUP3" s="75"/>
      <c r="KUQ3" s="75"/>
      <c r="KUR3" s="75"/>
      <c r="KUS3" s="75"/>
      <c r="KUT3" s="75"/>
      <c r="KUU3" s="75"/>
      <c r="KUV3" s="75"/>
      <c r="KUW3" s="75"/>
      <c r="KUX3" s="75"/>
      <c r="KUY3" s="75"/>
      <c r="KUZ3" s="75"/>
      <c r="KVA3" s="75"/>
      <c r="KVB3" s="75"/>
      <c r="KVC3" s="75"/>
      <c r="KVD3" s="75"/>
      <c r="KVE3" s="75"/>
      <c r="KVF3" s="75"/>
      <c r="KVG3" s="75"/>
      <c r="KVH3" s="75"/>
      <c r="KVI3" s="75"/>
      <c r="KVJ3" s="75"/>
      <c r="KVK3" s="75"/>
      <c r="KVL3" s="75"/>
      <c r="KVM3" s="75"/>
      <c r="KVN3" s="75"/>
      <c r="KVO3" s="75"/>
      <c r="KVP3" s="75"/>
      <c r="KVQ3" s="75"/>
      <c r="KVR3" s="75"/>
      <c r="KVS3" s="75"/>
      <c r="KVT3" s="75"/>
      <c r="KVU3" s="75"/>
      <c r="KVV3" s="75"/>
      <c r="KVW3" s="75"/>
      <c r="KVX3" s="75"/>
      <c r="KVY3" s="75"/>
      <c r="KVZ3" s="75"/>
      <c r="KWA3" s="75"/>
      <c r="KWB3" s="75"/>
      <c r="KWC3" s="75"/>
      <c r="KWD3" s="75"/>
      <c r="KWE3" s="75"/>
      <c r="KWF3" s="75"/>
      <c r="KWG3" s="75"/>
      <c r="KWH3" s="75"/>
      <c r="KWI3" s="75"/>
      <c r="KWJ3" s="75"/>
      <c r="KWK3" s="75"/>
      <c r="KWL3" s="75"/>
      <c r="KWM3" s="75"/>
      <c r="KWN3" s="75"/>
      <c r="KWO3" s="75"/>
      <c r="KWP3" s="75"/>
      <c r="KWQ3" s="75"/>
      <c r="KWR3" s="75"/>
      <c r="KWS3" s="75"/>
      <c r="KWT3" s="75"/>
      <c r="KWU3" s="75"/>
      <c r="KWV3" s="75"/>
      <c r="KWW3" s="75"/>
      <c r="KWX3" s="75"/>
      <c r="KWY3" s="75"/>
      <c r="KWZ3" s="75"/>
      <c r="KXA3" s="75"/>
      <c r="KXB3" s="75"/>
      <c r="KXC3" s="75"/>
      <c r="KXD3" s="75"/>
      <c r="KXE3" s="75"/>
      <c r="KXF3" s="75"/>
      <c r="KXG3" s="75"/>
      <c r="KXH3" s="75"/>
      <c r="KXI3" s="75"/>
      <c r="KXJ3" s="75"/>
      <c r="KXK3" s="75"/>
      <c r="KXL3" s="75"/>
      <c r="KXM3" s="75"/>
      <c r="KXN3" s="75"/>
      <c r="KXO3" s="75"/>
      <c r="KXP3" s="75"/>
      <c r="KXQ3" s="75"/>
      <c r="KXR3" s="75"/>
      <c r="KXS3" s="75"/>
      <c r="KXT3" s="75"/>
      <c r="KXU3" s="75"/>
      <c r="KXV3" s="75"/>
      <c r="KXW3" s="75"/>
      <c r="KXX3" s="75"/>
      <c r="KXY3" s="75"/>
      <c r="KXZ3" s="75"/>
      <c r="KYA3" s="75"/>
      <c r="KYB3" s="75"/>
      <c r="KYC3" s="75"/>
      <c r="KYD3" s="75"/>
      <c r="KYE3" s="75"/>
      <c r="KYF3" s="75"/>
      <c r="KYG3" s="75"/>
      <c r="KYH3" s="75"/>
      <c r="KYI3" s="75"/>
      <c r="KYJ3" s="75"/>
      <c r="KYK3" s="75"/>
      <c r="KYL3" s="75"/>
      <c r="KYM3" s="75"/>
      <c r="KYN3" s="75"/>
      <c r="KYO3" s="75"/>
      <c r="KYP3" s="75"/>
      <c r="KYQ3" s="75"/>
      <c r="KYR3" s="75"/>
      <c r="KYS3" s="75"/>
      <c r="KYT3" s="75"/>
      <c r="KYU3" s="75"/>
      <c r="KYV3" s="75"/>
      <c r="KYW3" s="75"/>
      <c r="KYX3" s="75"/>
      <c r="KYY3" s="75"/>
      <c r="KYZ3" s="75"/>
      <c r="KZA3" s="75"/>
      <c r="KZB3" s="75"/>
      <c r="KZC3" s="75"/>
      <c r="KZD3" s="75"/>
      <c r="KZE3" s="75"/>
      <c r="KZF3" s="75"/>
      <c r="KZG3" s="75"/>
      <c r="KZH3" s="75"/>
      <c r="KZI3" s="75"/>
      <c r="KZJ3" s="75"/>
      <c r="KZK3" s="75"/>
      <c r="KZL3" s="75"/>
      <c r="KZM3" s="75"/>
      <c r="KZN3" s="75"/>
      <c r="KZO3" s="75"/>
      <c r="KZP3" s="75"/>
      <c r="KZQ3" s="75"/>
      <c r="KZR3" s="75"/>
      <c r="KZS3" s="75"/>
      <c r="KZT3" s="75"/>
      <c r="KZU3" s="75"/>
      <c r="KZV3" s="75"/>
      <c r="KZW3" s="75"/>
      <c r="KZX3" s="75"/>
      <c r="KZY3" s="75"/>
      <c r="KZZ3" s="75"/>
      <c r="LAA3" s="75"/>
      <c r="LAB3" s="75"/>
      <c r="LAC3" s="75"/>
      <c r="LAD3" s="75"/>
      <c r="LAE3" s="75"/>
      <c r="LAF3" s="75"/>
      <c r="LAG3" s="75"/>
      <c r="LAH3" s="75"/>
      <c r="LAI3" s="75"/>
      <c r="LAJ3" s="75"/>
      <c r="LAK3" s="75"/>
      <c r="LAL3" s="75"/>
      <c r="LAM3" s="75"/>
      <c r="LAN3" s="75"/>
      <c r="LAO3" s="75"/>
      <c r="LAP3" s="75"/>
      <c r="LAQ3" s="75"/>
      <c r="LAR3" s="75"/>
      <c r="LAS3" s="75"/>
      <c r="LAT3" s="75"/>
      <c r="LAU3" s="75"/>
      <c r="LAV3" s="75"/>
      <c r="LAW3" s="75"/>
      <c r="LAX3" s="75"/>
      <c r="LAY3" s="75"/>
      <c r="LAZ3" s="75"/>
      <c r="LBA3" s="75"/>
      <c r="LBB3" s="75"/>
      <c r="LBC3" s="75"/>
      <c r="LBD3" s="75"/>
      <c r="LBE3" s="75"/>
      <c r="LBF3" s="75"/>
      <c r="LBG3" s="75"/>
      <c r="LBH3" s="75"/>
      <c r="LBI3" s="75"/>
      <c r="LBJ3" s="75"/>
      <c r="LBK3" s="75"/>
      <c r="LBL3" s="75"/>
      <c r="LBM3" s="75"/>
      <c r="LBN3" s="75"/>
      <c r="LBO3" s="75"/>
      <c r="LBP3" s="75"/>
      <c r="LBQ3" s="75"/>
      <c r="LBR3" s="75"/>
      <c r="LBS3" s="75"/>
      <c r="LBT3" s="75"/>
      <c r="LBU3" s="75"/>
      <c r="LBV3" s="75"/>
      <c r="LBW3" s="75"/>
      <c r="LBX3" s="75"/>
      <c r="LBY3" s="75"/>
      <c r="LBZ3" s="75"/>
      <c r="LCA3" s="75"/>
      <c r="LCB3" s="75"/>
      <c r="LCC3" s="75"/>
      <c r="LCD3" s="75"/>
      <c r="LCE3" s="75"/>
      <c r="LCF3" s="75"/>
      <c r="LCG3" s="75"/>
      <c r="LCH3" s="75"/>
      <c r="LCI3" s="75"/>
      <c r="LCJ3" s="75"/>
      <c r="LCK3" s="75"/>
      <c r="LCL3" s="75"/>
      <c r="LCM3" s="75"/>
      <c r="LCN3" s="75"/>
      <c r="LCO3" s="75"/>
      <c r="LCP3" s="75"/>
      <c r="LCQ3" s="75"/>
      <c r="LCR3" s="75"/>
      <c r="LCS3" s="75"/>
      <c r="LCT3" s="75"/>
      <c r="LCU3" s="75"/>
      <c r="LCV3" s="75"/>
      <c r="LCW3" s="75"/>
      <c r="LCX3" s="75"/>
      <c r="LCY3" s="75"/>
      <c r="LCZ3" s="75"/>
      <c r="LDA3" s="75"/>
      <c r="LDB3" s="75"/>
      <c r="LDC3" s="75"/>
      <c r="LDD3" s="75"/>
      <c r="LDE3" s="75"/>
      <c r="LDF3" s="75"/>
      <c r="LDG3" s="75"/>
      <c r="LDH3" s="75"/>
      <c r="LDI3" s="75"/>
      <c r="LDJ3" s="75"/>
      <c r="LDK3" s="75"/>
      <c r="LDL3" s="75"/>
      <c r="LDM3" s="75"/>
      <c r="LDN3" s="75"/>
      <c r="LDO3" s="75"/>
      <c r="LDP3" s="75"/>
      <c r="LDQ3" s="75"/>
      <c r="LDR3" s="75"/>
      <c r="LDS3" s="75"/>
      <c r="LDT3" s="75"/>
      <c r="LDU3" s="75"/>
      <c r="LDV3" s="75"/>
      <c r="LDW3" s="75"/>
      <c r="LDX3" s="75"/>
      <c r="LDY3" s="75"/>
      <c r="LDZ3" s="75"/>
      <c r="LEA3" s="75"/>
      <c r="LEB3" s="75"/>
      <c r="LEC3" s="75"/>
      <c r="LED3" s="75"/>
      <c r="LEE3" s="75"/>
      <c r="LEF3" s="75"/>
      <c r="LEG3" s="75"/>
      <c r="LEH3" s="75"/>
      <c r="LEI3" s="75"/>
      <c r="LEJ3" s="75"/>
      <c r="LEK3" s="75"/>
      <c r="LEL3" s="75"/>
      <c r="LEM3" s="75"/>
      <c r="LEN3" s="75"/>
      <c r="LEO3" s="75"/>
      <c r="LEP3" s="75"/>
      <c r="LEQ3" s="75"/>
      <c r="LER3" s="75"/>
      <c r="LES3" s="75"/>
      <c r="LET3" s="75"/>
      <c r="LEU3" s="75"/>
      <c r="LEV3" s="75"/>
      <c r="LEW3" s="75"/>
      <c r="LEX3" s="75"/>
      <c r="LEY3" s="75"/>
      <c r="LEZ3" s="75"/>
      <c r="LFA3" s="75"/>
      <c r="LFB3" s="75"/>
      <c r="LFC3" s="75"/>
      <c r="LFD3" s="75"/>
      <c r="LFE3" s="75"/>
      <c r="LFF3" s="75"/>
      <c r="LFG3" s="75"/>
      <c r="LFH3" s="75"/>
      <c r="LFI3" s="75"/>
      <c r="LFJ3" s="75"/>
      <c r="LFK3" s="75"/>
      <c r="LFL3" s="75"/>
      <c r="LFM3" s="75"/>
      <c r="LFN3" s="75"/>
      <c r="LFO3" s="75"/>
      <c r="LFP3" s="75"/>
      <c r="LFQ3" s="75"/>
      <c r="LFR3" s="75"/>
      <c r="LFS3" s="75"/>
      <c r="LFT3" s="75"/>
      <c r="LFU3" s="75"/>
      <c r="LFV3" s="75"/>
      <c r="LFW3" s="75"/>
      <c r="LFX3" s="75"/>
      <c r="LFY3" s="75"/>
      <c r="LFZ3" s="75"/>
      <c r="LGA3" s="75"/>
      <c r="LGB3" s="75"/>
      <c r="LGC3" s="75"/>
      <c r="LGD3" s="75"/>
      <c r="LGE3" s="75"/>
      <c r="LGF3" s="75"/>
      <c r="LGG3" s="75"/>
      <c r="LGH3" s="75"/>
      <c r="LGI3" s="75"/>
      <c r="LGJ3" s="75"/>
      <c r="LGK3" s="75"/>
      <c r="LGL3" s="75"/>
      <c r="LGM3" s="75"/>
      <c r="LGN3" s="75"/>
      <c r="LGO3" s="75"/>
      <c r="LGP3" s="75"/>
      <c r="LGQ3" s="75"/>
      <c r="LGR3" s="75"/>
      <c r="LGS3" s="75"/>
      <c r="LGT3" s="75"/>
      <c r="LGU3" s="75"/>
      <c r="LGV3" s="75"/>
      <c r="LGW3" s="75"/>
      <c r="LGX3" s="75"/>
      <c r="LGY3" s="75"/>
      <c r="LGZ3" s="75"/>
      <c r="LHA3" s="75"/>
      <c r="LHB3" s="75"/>
      <c r="LHC3" s="75"/>
      <c r="LHD3" s="75"/>
      <c r="LHE3" s="75"/>
      <c r="LHF3" s="75"/>
      <c r="LHG3" s="75"/>
      <c r="LHH3" s="75"/>
      <c r="LHI3" s="75"/>
      <c r="LHJ3" s="75"/>
      <c r="LHK3" s="75"/>
      <c r="LHL3" s="75"/>
      <c r="LHM3" s="75"/>
      <c r="LHN3" s="75"/>
      <c r="LHO3" s="75"/>
      <c r="LHP3" s="75"/>
      <c r="LHQ3" s="75"/>
      <c r="LHR3" s="75"/>
      <c r="LHS3" s="75"/>
      <c r="LHT3" s="75"/>
      <c r="LHU3" s="75"/>
      <c r="LHV3" s="75"/>
      <c r="LHW3" s="75"/>
      <c r="LHX3" s="75"/>
      <c r="LHY3" s="75"/>
      <c r="LHZ3" s="75"/>
      <c r="LIA3" s="75"/>
      <c r="LIB3" s="75"/>
      <c r="LIC3" s="75"/>
      <c r="LID3" s="75"/>
      <c r="LIE3" s="75"/>
      <c r="LIF3" s="75"/>
      <c r="LIG3" s="75"/>
      <c r="LIH3" s="75"/>
      <c r="LII3" s="75"/>
      <c r="LIJ3" s="75"/>
      <c r="LIK3" s="75"/>
      <c r="LIL3" s="75"/>
      <c r="LIM3" s="75"/>
      <c r="LIN3" s="75"/>
      <c r="LIO3" s="75"/>
      <c r="LIP3" s="75"/>
      <c r="LIQ3" s="75"/>
      <c r="LIR3" s="75"/>
      <c r="LIS3" s="75"/>
      <c r="LIT3" s="75"/>
      <c r="LIU3" s="75"/>
      <c r="LIV3" s="75"/>
      <c r="LIW3" s="75"/>
      <c r="LIX3" s="75"/>
      <c r="LIY3" s="75"/>
      <c r="LIZ3" s="75"/>
      <c r="LJA3" s="75"/>
      <c r="LJB3" s="75"/>
      <c r="LJC3" s="75"/>
      <c r="LJD3" s="75"/>
      <c r="LJE3" s="75"/>
      <c r="LJF3" s="75"/>
      <c r="LJG3" s="75"/>
      <c r="LJH3" s="75"/>
      <c r="LJI3" s="75"/>
      <c r="LJJ3" s="75"/>
      <c r="LJK3" s="75"/>
      <c r="LJL3" s="75"/>
      <c r="LJM3" s="75"/>
      <c r="LJN3" s="75"/>
      <c r="LJO3" s="75"/>
      <c r="LJP3" s="75"/>
      <c r="LJQ3" s="75"/>
      <c r="LJR3" s="75"/>
      <c r="LJS3" s="75"/>
      <c r="LJT3" s="75"/>
      <c r="LJU3" s="75"/>
      <c r="LJV3" s="75"/>
      <c r="LJW3" s="75"/>
      <c r="LJX3" s="75"/>
      <c r="LJY3" s="75"/>
      <c r="LJZ3" s="75"/>
      <c r="LKA3" s="75"/>
      <c r="LKB3" s="75"/>
      <c r="LKC3" s="75"/>
      <c r="LKD3" s="75"/>
      <c r="LKE3" s="75"/>
      <c r="LKF3" s="75"/>
      <c r="LKG3" s="75"/>
      <c r="LKH3" s="75"/>
      <c r="LKI3" s="75"/>
      <c r="LKJ3" s="75"/>
      <c r="LKK3" s="75"/>
      <c r="LKL3" s="75"/>
      <c r="LKM3" s="75"/>
      <c r="LKN3" s="75"/>
      <c r="LKO3" s="75"/>
      <c r="LKP3" s="75"/>
      <c r="LKQ3" s="75"/>
      <c r="LKR3" s="75"/>
      <c r="LKS3" s="75"/>
      <c r="LKT3" s="75"/>
      <c r="LKU3" s="75"/>
      <c r="LKV3" s="75"/>
      <c r="LKW3" s="75"/>
      <c r="LKX3" s="75"/>
      <c r="LKY3" s="75"/>
      <c r="LKZ3" s="75"/>
      <c r="LLA3" s="75"/>
      <c r="LLB3" s="75"/>
      <c r="LLC3" s="75"/>
      <c r="LLD3" s="75"/>
      <c r="LLE3" s="75"/>
      <c r="LLF3" s="75"/>
      <c r="LLG3" s="75"/>
      <c r="LLH3" s="75"/>
      <c r="LLI3" s="75"/>
      <c r="LLJ3" s="75"/>
      <c r="LLK3" s="75"/>
      <c r="LLL3" s="75"/>
      <c r="LLM3" s="75"/>
      <c r="LLN3" s="75"/>
      <c r="LLO3" s="75"/>
      <c r="LLP3" s="75"/>
      <c r="LLQ3" s="75"/>
      <c r="LLR3" s="75"/>
      <c r="LLS3" s="75"/>
      <c r="LLT3" s="75"/>
      <c r="LLU3" s="75"/>
      <c r="LLV3" s="75"/>
      <c r="LLW3" s="75"/>
      <c r="LLX3" s="75"/>
      <c r="LLY3" s="75"/>
      <c r="LLZ3" s="75"/>
      <c r="LMA3" s="75"/>
      <c r="LMB3" s="75"/>
      <c r="LMC3" s="75"/>
      <c r="LMD3" s="75"/>
      <c r="LME3" s="75"/>
      <c r="LMF3" s="75"/>
      <c r="LMG3" s="75"/>
      <c r="LMH3" s="75"/>
      <c r="LMI3" s="75"/>
      <c r="LMJ3" s="75"/>
      <c r="LMK3" s="75"/>
      <c r="LML3" s="75"/>
      <c r="LMM3" s="75"/>
      <c r="LMN3" s="75"/>
      <c r="LMO3" s="75"/>
      <c r="LMP3" s="75"/>
      <c r="LMQ3" s="75"/>
      <c r="LMR3" s="75"/>
      <c r="LMS3" s="75"/>
      <c r="LMT3" s="75"/>
      <c r="LMU3" s="75"/>
      <c r="LMV3" s="75"/>
      <c r="LMW3" s="75"/>
      <c r="LMX3" s="75"/>
      <c r="LMY3" s="75"/>
      <c r="LMZ3" s="75"/>
      <c r="LNA3" s="75"/>
      <c r="LNB3" s="75"/>
      <c r="LNC3" s="75"/>
      <c r="LND3" s="75"/>
      <c r="LNE3" s="75"/>
      <c r="LNF3" s="75"/>
      <c r="LNG3" s="75"/>
      <c r="LNH3" s="75"/>
      <c r="LNI3" s="75"/>
      <c r="LNJ3" s="75"/>
      <c r="LNK3" s="75"/>
      <c r="LNL3" s="75"/>
      <c r="LNM3" s="75"/>
      <c r="LNN3" s="75"/>
      <c r="LNO3" s="75"/>
      <c r="LNP3" s="75"/>
      <c r="LNQ3" s="75"/>
      <c r="LNR3" s="75"/>
      <c r="LNS3" s="75"/>
      <c r="LNT3" s="75"/>
      <c r="LNU3" s="75"/>
      <c r="LNV3" s="75"/>
      <c r="LNW3" s="75"/>
      <c r="LNX3" s="75"/>
      <c r="LNY3" s="75"/>
      <c r="LNZ3" s="75"/>
      <c r="LOA3" s="75"/>
      <c r="LOB3" s="75"/>
      <c r="LOC3" s="75"/>
      <c r="LOD3" s="75"/>
      <c r="LOE3" s="75"/>
      <c r="LOF3" s="75"/>
      <c r="LOG3" s="75"/>
      <c r="LOH3" s="75"/>
      <c r="LOI3" s="75"/>
      <c r="LOJ3" s="75"/>
      <c r="LOK3" s="75"/>
      <c r="LOL3" s="75"/>
      <c r="LOM3" s="75"/>
      <c r="LON3" s="75"/>
      <c r="LOO3" s="75"/>
      <c r="LOP3" s="75"/>
      <c r="LOQ3" s="75"/>
      <c r="LOR3" s="75"/>
      <c r="LOS3" s="75"/>
      <c r="LOT3" s="75"/>
      <c r="LOU3" s="75"/>
      <c r="LOV3" s="75"/>
      <c r="LOW3" s="75"/>
      <c r="LOX3" s="75"/>
      <c r="LOY3" s="75"/>
      <c r="LOZ3" s="75"/>
      <c r="LPA3" s="75"/>
      <c r="LPB3" s="75"/>
      <c r="LPC3" s="75"/>
      <c r="LPD3" s="75"/>
      <c r="LPE3" s="75"/>
      <c r="LPF3" s="75"/>
      <c r="LPG3" s="75"/>
      <c r="LPH3" s="75"/>
      <c r="LPI3" s="75"/>
      <c r="LPJ3" s="75"/>
      <c r="LPK3" s="75"/>
      <c r="LPL3" s="75"/>
      <c r="LPM3" s="75"/>
      <c r="LPN3" s="75"/>
      <c r="LPO3" s="75"/>
      <c r="LPP3" s="75"/>
      <c r="LPQ3" s="75"/>
      <c r="LPR3" s="75"/>
      <c r="LPS3" s="75"/>
      <c r="LPT3" s="75"/>
      <c r="LPU3" s="75"/>
      <c r="LPV3" s="75"/>
      <c r="LPW3" s="75"/>
      <c r="LPX3" s="75"/>
      <c r="LPY3" s="75"/>
      <c r="LPZ3" s="75"/>
      <c r="LQA3" s="75"/>
      <c r="LQB3" s="75"/>
      <c r="LQC3" s="75"/>
      <c r="LQD3" s="75"/>
      <c r="LQE3" s="75"/>
      <c r="LQF3" s="75"/>
      <c r="LQG3" s="75"/>
      <c r="LQH3" s="75"/>
      <c r="LQI3" s="75"/>
      <c r="LQJ3" s="75"/>
      <c r="LQK3" s="75"/>
      <c r="LQL3" s="75"/>
      <c r="LQM3" s="75"/>
      <c r="LQN3" s="75"/>
      <c r="LQO3" s="75"/>
      <c r="LQP3" s="75"/>
      <c r="LQQ3" s="75"/>
      <c r="LQR3" s="75"/>
      <c r="LQS3" s="75"/>
      <c r="LQT3" s="75"/>
      <c r="LQU3" s="75"/>
      <c r="LQV3" s="75"/>
      <c r="LQW3" s="75"/>
      <c r="LQX3" s="75"/>
      <c r="LQY3" s="75"/>
      <c r="LQZ3" s="75"/>
      <c r="LRA3" s="75"/>
      <c r="LRB3" s="75"/>
      <c r="LRC3" s="75"/>
      <c r="LRD3" s="75"/>
      <c r="LRE3" s="75"/>
      <c r="LRF3" s="75"/>
      <c r="LRG3" s="75"/>
      <c r="LRH3" s="75"/>
      <c r="LRI3" s="75"/>
      <c r="LRJ3" s="75"/>
      <c r="LRK3" s="75"/>
      <c r="LRL3" s="75"/>
      <c r="LRM3" s="75"/>
      <c r="LRN3" s="75"/>
      <c r="LRO3" s="75"/>
      <c r="LRP3" s="75"/>
      <c r="LRQ3" s="75"/>
      <c r="LRR3" s="75"/>
      <c r="LRS3" s="75"/>
      <c r="LRT3" s="75"/>
      <c r="LRU3" s="75"/>
      <c r="LRV3" s="75"/>
      <c r="LRW3" s="75"/>
      <c r="LRX3" s="75"/>
      <c r="LRY3" s="75"/>
      <c r="LRZ3" s="75"/>
      <c r="LSA3" s="75"/>
      <c r="LSB3" s="75"/>
      <c r="LSC3" s="75"/>
      <c r="LSD3" s="75"/>
      <c r="LSE3" s="75"/>
      <c r="LSF3" s="75"/>
      <c r="LSG3" s="75"/>
      <c r="LSH3" s="75"/>
      <c r="LSI3" s="75"/>
      <c r="LSJ3" s="75"/>
      <c r="LSK3" s="75"/>
      <c r="LSL3" s="75"/>
      <c r="LSM3" s="75"/>
      <c r="LSN3" s="75"/>
      <c r="LSO3" s="75"/>
      <c r="LSP3" s="75"/>
      <c r="LSQ3" s="75"/>
      <c r="LSR3" s="75"/>
      <c r="LSS3" s="75"/>
      <c r="LST3" s="75"/>
      <c r="LSU3" s="75"/>
      <c r="LSV3" s="75"/>
      <c r="LSW3" s="75"/>
      <c r="LSX3" s="75"/>
      <c r="LSY3" s="75"/>
      <c r="LSZ3" s="75"/>
      <c r="LTA3" s="75"/>
      <c r="LTB3" s="75"/>
      <c r="LTC3" s="75"/>
      <c r="LTD3" s="75"/>
      <c r="LTE3" s="75"/>
      <c r="LTF3" s="75"/>
      <c r="LTG3" s="75"/>
      <c r="LTH3" s="75"/>
      <c r="LTI3" s="75"/>
      <c r="LTJ3" s="75"/>
      <c r="LTK3" s="75"/>
      <c r="LTL3" s="75"/>
      <c r="LTM3" s="75"/>
      <c r="LTN3" s="75"/>
      <c r="LTO3" s="75"/>
      <c r="LTP3" s="75"/>
      <c r="LTQ3" s="75"/>
      <c r="LTR3" s="75"/>
      <c r="LTS3" s="75"/>
      <c r="LTT3" s="75"/>
      <c r="LTU3" s="75"/>
      <c r="LTV3" s="75"/>
      <c r="LTW3" s="75"/>
      <c r="LTX3" s="75"/>
      <c r="LTY3" s="75"/>
      <c r="LTZ3" s="75"/>
      <c r="LUA3" s="75"/>
      <c r="LUB3" s="75"/>
      <c r="LUC3" s="75"/>
      <c r="LUD3" s="75"/>
      <c r="LUE3" s="75"/>
      <c r="LUF3" s="75"/>
      <c r="LUG3" s="75"/>
      <c r="LUH3" s="75"/>
      <c r="LUI3" s="75"/>
      <c r="LUJ3" s="75"/>
      <c r="LUK3" s="75"/>
      <c r="LUL3" s="75"/>
      <c r="LUM3" s="75"/>
      <c r="LUN3" s="75"/>
      <c r="LUO3" s="75"/>
      <c r="LUP3" s="75"/>
      <c r="LUQ3" s="75"/>
      <c r="LUR3" s="75"/>
      <c r="LUS3" s="75"/>
      <c r="LUT3" s="75"/>
      <c r="LUU3" s="75"/>
      <c r="LUV3" s="75"/>
      <c r="LUW3" s="75"/>
      <c r="LUX3" s="75"/>
      <c r="LUY3" s="75"/>
      <c r="LUZ3" s="75"/>
      <c r="LVA3" s="75"/>
      <c r="LVB3" s="75"/>
      <c r="LVC3" s="75"/>
      <c r="LVD3" s="75"/>
      <c r="LVE3" s="75"/>
      <c r="LVF3" s="75"/>
      <c r="LVG3" s="75"/>
      <c r="LVH3" s="75"/>
      <c r="LVI3" s="75"/>
      <c r="LVJ3" s="75"/>
      <c r="LVK3" s="75"/>
      <c r="LVL3" s="75"/>
      <c r="LVM3" s="75"/>
      <c r="LVN3" s="75"/>
      <c r="LVO3" s="75"/>
      <c r="LVP3" s="75"/>
      <c r="LVQ3" s="75"/>
      <c r="LVR3" s="75"/>
      <c r="LVS3" s="75"/>
      <c r="LVT3" s="75"/>
      <c r="LVU3" s="75"/>
      <c r="LVV3" s="75"/>
      <c r="LVW3" s="75"/>
      <c r="LVX3" s="75"/>
      <c r="LVY3" s="75"/>
      <c r="LVZ3" s="75"/>
      <c r="LWA3" s="75"/>
      <c r="LWB3" s="75"/>
      <c r="LWC3" s="75"/>
      <c r="LWD3" s="75"/>
      <c r="LWE3" s="75"/>
      <c r="LWF3" s="75"/>
      <c r="LWG3" s="75"/>
      <c r="LWH3" s="75"/>
      <c r="LWI3" s="75"/>
      <c r="LWJ3" s="75"/>
      <c r="LWK3" s="75"/>
      <c r="LWL3" s="75"/>
      <c r="LWM3" s="75"/>
      <c r="LWN3" s="75"/>
      <c r="LWO3" s="75"/>
      <c r="LWP3" s="75"/>
      <c r="LWQ3" s="75"/>
      <c r="LWR3" s="75"/>
      <c r="LWS3" s="75"/>
      <c r="LWT3" s="75"/>
      <c r="LWU3" s="75"/>
      <c r="LWV3" s="75"/>
      <c r="LWW3" s="75"/>
      <c r="LWX3" s="75"/>
      <c r="LWY3" s="75"/>
      <c r="LWZ3" s="75"/>
      <c r="LXA3" s="75"/>
      <c r="LXB3" s="75"/>
      <c r="LXC3" s="75"/>
      <c r="LXD3" s="75"/>
      <c r="LXE3" s="75"/>
      <c r="LXF3" s="75"/>
      <c r="LXG3" s="75"/>
      <c r="LXH3" s="75"/>
      <c r="LXI3" s="75"/>
      <c r="LXJ3" s="75"/>
      <c r="LXK3" s="75"/>
      <c r="LXL3" s="75"/>
      <c r="LXM3" s="75"/>
      <c r="LXN3" s="75"/>
      <c r="LXO3" s="75"/>
      <c r="LXP3" s="75"/>
      <c r="LXQ3" s="75"/>
      <c r="LXR3" s="75"/>
      <c r="LXS3" s="75"/>
      <c r="LXT3" s="75"/>
      <c r="LXU3" s="75"/>
      <c r="LXV3" s="75"/>
      <c r="LXW3" s="75"/>
      <c r="LXX3" s="75"/>
      <c r="LXY3" s="75"/>
      <c r="LXZ3" s="75"/>
      <c r="LYA3" s="75"/>
      <c r="LYB3" s="75"/>
      <c r="LYC3" s="75"/>
      <c r="LYD3" s="75"/>
      <c r="LYE3" s="75"/>
      <c r="LYF3" s="75"/>
      <c r="LYG3" s="75"/>
      <c r="LYH3" s="75"/>
      <c r="LYI3" s="75"/>
      <c r="LYJ3" s="75"/>
      <c r="LYK3" s="75"/>
      <c r="LYL3" s="75"/>
      <c r="LYM3" s="75"/>
      <c r="LYN3" s="75"/>
      <c r="LYO3" s="75"/>
      <c r="LYP3" s="75"/>
      <c r="LYQ3" s="75"/>
      <c r="LYR3" s="75"/>
      <c r="LYS3" s="75"/>
      <c r="LYT3" s="75"/>
      <c r="LYU3" s="75"/>
      <c r="LYV3" s="75"/>
      <c r="LYW3" s="75"/>
      <c r="LYX3" s="75"/>
      <c r="LYY3" s="75"/>
      <c r="LYZ3" s="75"/>
      <c r="LZA3" s="75"/>
      <c r="LZB3" s="75"/>
      <c r="LZC3" s="75"/>
      <c r="LZD3" s="75"/>
      <c r="LZE3" s="75"/>
      <c r="LZF3" s="75"/>
      <c r="LZG3" s="75"/>
      <c r="LZH3" s="75"/>
      <c r="LZI3" s="75"/>
      <c r="LZJ3" s="75"/>
      <c r="LZK3" s="75"/>
      <c r="LZL3" s="75"/>
      <c r="LZM3" s="75"/>
      <c r="LZN3" s="75"/>
      <c r="LZO3" s="75"/>
      <c r="LZP3" s="75"/>
      <c r="LZQ3" s="75"/>
      <c r="LZR3" s="75"/>
      <c r="LZS3" s="75"/>
      <c r="LZT3" s="75"/>
      <c r="LZU3" s="75"/>
      <c r="LZV3" s="75"/>
      <c r="LZW3" s="75"/>
      <c r="LZX3" s="75"/>
      <c r="LZY3" s="75"/>
      <c r="LZZ3" s="75"/>
      <c r="MAA3" s="75"/>
      <c r="MAB3" s="75"/>
      <c r="MAC3" s="75"/>
      <c r="MAD3" s="75"/>
      <c r="MAE3" s="75"/>
      <c r="MAF3" s="75"/>
      <c r="MAG3" s="75"/>
      <c r="MAH3" s="75"/>
      <c r="MAI3" s="75"/>
      <c r="MAJ3" s="75"/>
      <c r="MAK3" s="75"/>
      <c r="MAL3" s="75"/>
      <c r="MAM3" s="75"/>
      <c r="MAN3" s="75"/>
      <c r="MAO3" s="75"/>
      <c r="MAP3" s="75"/>
      <c r="MAQ3" s="75"/>
      <c r="MAR3" s="75"/>
      <c r="MAS3" s="75"/>
      <c r="MAT3" s="75"/>
      <c r="MAU3" s="75"/>
      <c r="MAV3" s="75"/>
      <c r="MAW3" s="75"/>
      <c r="MAX3" s="75"/>
      <c r="MAY3" s="75"/>
      <c r="MAZ3" s="75"/>
      <c r="MBA3" s="75"/>
      <c r="MBB3" s="75"/>
      <c r="MBC3" s="75"/>
      <c r="MBD3" s="75"/>
      <c r="MBE3" s="75"/>
      <c r="MBF3" s="75"/>
      <c r="MBG3" s="75"/>
      <c r="MBH3" s="75"/>
      <c r="MBI3" s="75"/>
      <c r="MBJ3" s="75"/>
      <c r="MBK3" s="75"/>
      <c r="MBL3" s="75"/>
      <c r="MBM3" s="75"/>
      <c r="MBN3" s="75"/>
      <c r="MBO3" s="75"/>
      <c r="MBP3" s="75"/>
      <c r="MBQ3" s="75"/>
      <c r="MBR3" s="75"/>
      <c r="MBS3" s="75"/>
      <c r="MBT3" s="75"/>
      <c r="MBU3" s="75"/>
      <c r="MBV3" s="75"/>
      <c r="MBW3" s="75"/>
      <c r="MBX3" s="75"/>
      <c r="MBY3" s="75"/>
      <c r="MBZ3" s="75"/>
      <c r="MCA3" s="75"/>
      <c r="MCB3" s="75"/>
      <c r="MCC3" s="75"/>
      <c r="MCD3" s="75"/>
      <c r="MCE3" s="75"/>
      <c r="MCF3" s="75"/>
      <c r="MCG3" s="75"/>
      <c r="MCH3" s="75"/>
      <c r="MCI3" s="75"/>
      <c r="MCJ3" s="75"/>
      <c r="MCK3" s="75"/>
      <c r="MCL3" s="75"/>
      <c r="MCM3" s="75"/>
      <c r="MCN3" s="75"/>
      <c r="MCO3" s="75"/>
      <c r="MCP3" s="75"/>
      <c r="MCQ3" s="75"/>
      <c r="MCR3" s="75"/>
      <c r="MCS3" s="75"/>
      <c r="MCT3" s="75"/>
      <c r="MCU3" s="75"/>
      <c r="MCV3" s="75"/>
      <c r="MCW3" s="75"/>
      <c r="MCX3" s="75"/>
      <c r="MCY3" s="75"/>
      <c r="MCZ3" s="75"/>
      <c r="MDA3" s="75"/>
      <c r="MDB3" s="75"/>
      <c r="MDC3" s="75"/>
      <c r="MDD3" s="75"/>
      <c r="MDE3" s="75"/>
      <c r="MDF3" s="75"/>
      <c r="MDG3" s="75"/>
      <c r="MDH3" s="75"/>
      <c r="MDI3" s="75"/>
      <c r="MDJ3" s="75"/>
      <c r="MDK3" s="75"/>
      <c r="MDL3" s="75"/>
      <c r="MDM3" s="75"/>
      <c r="MDN3" s="75"/>
      <c r="MDO3" s="75"/>
      <c r="MDP3" s="75"/>
      <c r="MDQ3" s="75"/>
      <c r="MDR3" s="75"/>
      <c r="MDS3" s="75"/>
      <c r="MDT3" s="75"/>
      <c r="MDU3" s="75"/>
      <c r="MDV3" s="75"/>
      <c r="MDW3" s="75"/>
      <c r="MDX3" s="75"/>
      <c r="MDY3" s="75"/>
      <c r="MDZ3" s="75"/>
      <c r="MEA3" s="75"/>
      <c r="MEB3" s="75"/>
      <c r="MEC3" s="75"/>
      <c r="MED3" s="75"/>
      <c r="MEE3" s="75"/>
      <c r="MEF3" s="75"/>
      <c r="MEG3" s="75"/>
      <c r="MEH3" s="75"/>
      <c r="MEI3" s="75"/>
      <c r="MEJ3" s="75"/>
      <c r="MEK3" s="75"/>
      <c r="MEL3" s="75"/>
      <c r="MEM3" s="75"/>
      <c r="MEN3" s="75"/>
      <c r="MEO3" s="75"/>
      <c r="MEP3" s="75"/>
      <c r="MEQ3" s="75"/>
      <c r="MER3" s="75"/>
      <c r="MES3" s="75"/>
      <c r="MET3" s="75"/>
      <c r="MEU3" s="75"/>
      <c r="MEV3" s="75"/>
      <c r="MEW3" s="75"/>
      <c r="MEX3" s="75"/>
      <c r="MEY3" s="75"/>
      <c r="MEZ3" s="75"/>
      <c r="MFA3" s="75"/>
      <c r="MFB3" s="75"/>
      <c r="MFC3" s="75"/>
      <c r="MFD3" s="75"/>
      <c r="MFE3" s="75"/>
      <c r="MFF3" s="75"/>
      <c r="MFG3" s="75"/>
      <c r="MFH3" s="75"/>
      <c r="MFI3" s="75"/>
      <c r="MFJ3" s="75"/>
      <c r="MFK3" s="75"/>
      <c r="MFL3" s="75"/>
      <c r="MFM3" s="75"/>
      <c r="MFN3" s="75"/>
      <c r="MFO3" s="75"/>
      <c r="MFP3" s="75"/>
      <c r="MFQ3" s="75"/>
      <c r="MFR3" s="75"/>
      <c r="MFS3" s="75"/>
      <c r="MFT3" s="75"/>
      <c r="MFU3" s="75"/>
      <c r="MFV3" s="75"/>
      <c r="MFW3" s="75"/>
      <c r="MFX3" s="75"/>
      <c r="MFY3" s="75"/>
      <c r="MFZ3" s="75"/>
      <c r="MGA3" s="75"/>
      <c r="MGB3" s="75"/>
      <c r="MGC3" s="75"/>
      <c r="MGD3" s="75"/>
      <c r="MGE3" s="75"/>
      <c r="MGF3" s="75"/>
      <c r="MGG3" s="75"/>
      <c r="MGH3" s="75"/>
      <c r="MGI3" s="75"/>
      <c r="MGJ3" s="75"/>
      <c r="MGK3" s="75"/>
      <c r="MGL3" s="75"/>
      <c r="MGM3" s="75"/>
      <c r="MGN3" s="75"/>
      <c r="MGO3" s="75"/>
      <c r="MGP3" s="75"/>
      <c r="MGQ3" s="75"/>
      <c r="MGR3" s="75"/>
      <c r="MGS3" s="75"/>
      <c r="MGT3" s="75"/>
      <c r="MGU3" s="75"/>
      <c r="MGV3" s="75"/>
      <c r="MGW3" s="75"/>
      <c r="MGX3" s="75"/>
      <c r="MGY3" s="75"/>
      <c r="MGZ3" s="75"/>
      <c r="MHA3" s="75"/>
      <c r="MHB3" s="75"/>
      <c r="MHC3" s="75"/>
      <c r="MHD3" s="75"/>
      <c r="MHE3" s="75"/>
      <c r="MHF3" s="75"/>
      <c r="MHG3" s="75"/>
      <c r="MHH3" s="75"/>
      <c r="MHI3" s="75"/>
      <c r="MHJ3" s="75"/>
      <c r="MHK3" s="75"/>
      <c r="MHL3" s="75"/>
      <c r="MHM3" s="75"/>
      <c r="MHN3" s="75"/>
      <c r="MHO3" s="75"/>
      <c r="MHP3" s="75"/>
      <c r="MHQ3" s="75"/>
      <c r="MHR3" s="75"/>
      <c r="MHS3" s="75"/>
      <c r="MHT3" s="75"/>
      <c r="MHU3" s="75"/>
      <c r="MHV3" s="75"/>
      <c r="MHW3" s="75"/>
      <c r="MHX3" s="75"/>
      <c r="MHY3" s="75"/>
      <c r="MHZ3" s="75"/>
      <c r="MIA3" s="75"/>
      <c r="MIB3" s="75"/>
      <c r="MIC3" s="75"/>
      <c r="MID3" s="75"/>
      <c r="MIE3" s="75"/>
      <c r="MIF3" s="75"/>
      <c r="MIG3" s="75"/>
      <c r="MIH3" s="75"/>
      <c r="MII3" s="75"/>
      <c r="MIJ3" s="75"/>
      <c r="MIK3" s="75"/>
      <c r="MIL3" s="75"/>
      <c r="MIM3" s="75"/>
      <c r="MIN3" s="75"/>
      <c r="MIO3" s="75"/>
      <c r="MIP3" s="75"/>
      <c r="MIQ3" s="75"/>
      <c r="MIR3" s="75"/>
      <c r="MIS3" s="75"/>
      <c r="MIT3" s="75"/>
      <c r="MIU3" s="75"/>
      <c r="MIV3" s="75"/>
      <c r="MIW3" s="75"/>
      <c r="MIX3" s="75"/>
      <c r="MIY3" s="75"/>
      <c r="MIZ3" s="75"/>
      <c r="MJA3" s="75"/>
      <c r="MJB3" s="75"/>
      <c r="MJC3" s="75"/>
      <c r="MJD3" s="75"/>
      <c r="MJE3" s="75"/>
      <c r="MJF3" s="75"/>
      <c r="MJG3" s="75"/>
      <c r="MJH3" s="75"/>
      <c r="MJI3" s="75"/>
      <c r="MJJ3" s="75"/>
      <c r="MJK3" s="75"/>
      <c r="MJL3" s="75"/>
      <c r="MJM3" s="75"/>
      <c r="MJN3" s="75"/>
      <c r="MJO3" s="75"/>
      <c r="MJP3" s="75"/>
      <c r="MJQ3" s="75"/>
      <c r="MJR3" s="75"/>
      <c r="MJS3" s="75"/>
      <c r="MJT3" s="75"/>
      <c r="MJU3" s="75"/>
      <c r="MJV3" s="75"/>
      <c r="MJW3" s="75"/>
      <c r="MJX3" s="75"/>
      <c r="MJY3" s="75"/>
      <c r="MJZ3" s="75"/>
      <c r="MKA3" s="75"/>
      <c r="MKB3" s="75"/>
      <c r="MKC3" s="75"/>
      <c r="MKD3" s="75"/>
      <c r="MKE3" s="75"/>
      <c r="MKF3" s="75"/>
      <c r="MKG3" s="75"/>
      <c r="MKH3" s="75"/>
      <c r="MKI3" s="75"/>
      <c r="MKJ3" s="75"/>
      <c r="MKK3" s="75"/>
      <c r="MKL3" s="75"/>
      <c r="MKM3" s="75"/>
      <c r="MKN3" s="75"/>
      <c r="MKO3" s="75"/>
      <c r="MKP3" s="75"/>
      <c r="MKQ3" s="75"/>
      <c r="MKR3" s="75"/>
      <c r="MKS3" s="75"/>
      <c r="MKT3" s="75"/>
      <c r="MKU3" s="75"/>
      <c r="MKV3" s="75"/>
      <c r="MKW3" s="75"/>
      <c r="MKX3" s="75"/>
      <c r="MKY3" s="75"/>
      <c r="MKZ3" s="75"/>
      <c r="MLA3" s="75"/>
      <c r="MLB3" s="75"/>
      <c r="MLC3" s="75"/>
      <c r="MLD3" s="75"/>
      <c r="MLE3" s="75"/>
      <c r="MLF3" s="75"/>
      <c r="MLG3" s="75"/>
      <c r="MLH3" s="75"/>
      <c r="MLI3" s="75"/>
      <c r="MLJ3" s="75"/>
      <c r="MLK3" s="75"/>
      <c r="MLL3" s="75"/>
      <c r="MLM3" s="75"/>
      <c r="MLN3" s="75"/>
      <c r="MLO3" s="75"/>
      <c r="MLP3" s="75"/>
      <c r="MLQ3" s="75"/>
      <c r="MLR3" s="75"/>
      <c r="MLS3" s="75"/>
      <c r="MLT3" s="75"/>
      <c r="MLU3" s="75"/>
      <c r="MLV3" s="75"/>
      <c r="MLW3" s="75"/>
      <c r="MLX3" s="75"/>
      <c r="MLY3" s="75"/>
      <c r="MLZ3" s="75"/>
      <c r="MMA3" s="75"/>
      <c r="MMB3" s="75"/>
      <c r="MMC3" s="75"/>
      <c r="MMD3" s="75"/>
      <c r="MME3" s="75"/>
      <c r="MMF3" s="75"/>
      <c r="MMG3" s="75"/>
      <c r="MMH3" s="75"/>
      <c r="MMI3" s="75"/>
      <c r="MMJ3" s="75"/>
      <c r="MMK3" s="75"/>
      <c r="MML3" s="75"/>
      <c r="MMM3" s="75"/>
      <c r="MMN3" s="75"/>
      <c r="MMO3" s="75"/>
      <c r="MMP3" s="75"/>
      <c r="MMQ3" s="75"/>
      <c r="MMR3" s="75"/>
      <c r="MMS3" s="75"/>
      <c r="MMT3" s="75"/>
      <c r="MMU3" s="75"/>
      <c r="MMV3" s="75"/>
      <c r="MMW3" s="75"/>
      <c r="MMX3" s="75"/>
      <c r="MMY3" s="75"/>
      <c r="MMZ3" s="75"/>
      <c r="MNA3" s="75"/>
      <c r="MNB3" s="75"/>
      <c r="MNC3" s="75"/>
      <c r="MND3" s="75"/>
      <c r="MNE3" s="75"/>
      <c r="MNF3" s="75"/>
      <c r="MNG3" s="75"/>
      <c r="MNH3" s="75"/>
      <c r="MNI3" s="75"/>
      <c r="MNJ3" s="75"/>
      <c r="MNK3" s="75"/>
      <c r="MNL3" s="75"/>
      <c r="MNM3" s="75"/>
      <c r="MNN3" s="75"/>
      <c r="MNO3" s="75"/>
      <c r="MNP3" s="75"/>
      <c r="MNQ3" s="75"/>
      <c r="MNR3" s="75"/>
      <c r="MNS3" s="75"/>
      <c r="MNT3" s="75"/>
      <c r="MNU3" s="75"/>
      <c r="MNV3" s="75"/>
      <c r="MNW3" s="75"/>
      <c r="MNX3" s="75"/>
      <c r="MNY3" s="75"/>
      <c r="MNZ3" s="75"/>
      <c r="MOA3" s="75"/>
      <c r="MOB3" s="75"/>
      <c r="MOC3" s="75"/>
      <c r="MOD3" s="75"/>
      <c r="MOE3" s="75"/>
      <c r="MOF3" s="75"/>
      <c r="MOG3" s="75"/>
      <c r="MOH3" s="75"/>
      <c r="MOI3" s="75"/>
      <c r="MOJ3" s="75"/>
      <c r="MOK3" s="75"/>
      <c r="MOL3" s="75"/>
      <c r="MOM3" s="75"/>
      <c r="MON3" s="75"/>
      <c r="MOO3" s="75"/>
      <c r="MOP3" s="75"/>
      <c r="MOQ3" s="75"/>
      <c r="MOR3" s="75"/>
      <c r="MOS3" s="75"/>
      <c r="MOT3" s="75"/>
      <c r="MOU3" s="75"/>
      <c r="MOV3" s="75"/>
      <c r="MOW3" s="75"/>
      <c r="MOX3" s="75"/>
      <c r="MOY3" s="75"/>
      <c r="MOZ3" s="75"/>
      <c r="MPA3" s="75"/>
      <c r="MPB3" s="75"/>
      <c r="MPC3" s="75"/>
      <c r="MPD3" s="75"/>
      <c r="MPE3" s="75"/>
      <c r="MPF3" s="75"/>
      <c r="MPG3" s="75"/>
      <c r="MPH3" s="75"/>
      <c r="MPI3" s="75"/>
      <c r="MPJ3" s="75"/>
      <c r="MPK3" s="75"/>
      <c r="MPL3" s="75"/>
      <c r="MPM3" s="75"/>
      <c r="MPN3" s="75"/>
      <c r="MPO3" s="75"/>
      <c r="MPP3" s="75"/>
      <c r="MPQ3" s="75"/>
      <c r="MPR3" s="75"/>
      <c r="MPS3" s="75"/>
      <c r="MPT3" s="75"/>
      <c r="MPU3" s="75"/>
      <c r="MPV3" s="75"/>
      <c r="MPW3" s="75"/>
      <c r="MPX3" s="75"/>
      <c r="MPY3" s="75"/>
      <c r="MPZ3" s="75"/>
      <c r="MQA3" s="75"/>
      <c r="MQB3" s="75"/>
      <c r="MQC3" s="75"/>
      <c r="MQD3" s="75"/>
      <c r="MQE3" s="75"/>
      <c r="MQF3" s="75"/>
      <c r="MQG3" s="75"/>
      <c r="MQH3" s="75"/>
      <c r="MQI3" s="75"/>
      <c r="MQJ3" s="75"/>
      <c r="MQK3" s="75"/>
      <c r="MQL3" s="75"/>
      <c r="MQM3" s="75"/>
      <c r="MQN3" s="75"/>
      <c r="MQO3" s="75"/>
      <c r="MQP3" s="75"/>
      <c r="MQQ3" s="75"/>
      <c r="MQR3" s="75"/>
      <c r="MQS3" s="75"/>
      <c r="MQT3" s="75"/>
      <c r="MQU3" s="75"/>
      <c r="MQV3" s="75"/>
      <c r="MQW3" s="75"/>
      <c r="MQX3" s="75"/>
      <c r="MQY3" s="75"/>
      <c r="MQZ3" s="75"/>
      <c r="MRA3" s="75"/>
      <c r="MRB3" s="75"/>
      <c r="MRC3" s="75"/>
      <c r="MRD3" s="75"/>
      <c r="MRE3" s="75"/>
      <c r="MRF3" s="75"/>
      <c r="MRG3" s="75"/>
      <c r="MRH3" s="75"/>
      <c r="MRI3" s="75"/>
      <c r="MRJ3" s="75"/>
      <c r="MRK3" s="75"/>
      <c r="MRL3" s="75"/>
      <c r="MRM3" s="75"/>
      <c r="MRN3" s="75"/>
      <c r="MRO3" s="75"/>
      <c r="MRP3" s="75"/>
      <c r="MRQ3" s="75"/>
      <c r="MRR3" s="75"/>
      <c r="MRS3" s="75"/>
      <c r="MRT3" s="75"/>
      <c r="MRU3" s="75"/>
      <c r="MRV3" s="75"/>
      <c r="MRW3" s="75"/>
      <c r="MRX3" s="75"/>
      <c r="MRY3" s="75"/>
      <c r="MRZ3" s="75"/>
      <c r="MSA3" s="75"/>
      <c r="MSB3" s="75"/>
      <c r="MSC3" s="75"/>
      <c r="MSD3" s="75"/>
      <c r="MSE3" s="75"/>
      <c r="MSF3" s="75"/>
      <c r="MSG3" s="75"/>
      <c r="MSH3" s="75"/>
      <c r="MSI3" s="75"/>
      <c r="MSJ3" s="75"/>
      <c r="MSK3" s="75"/>
      <c r="MSL3" s="75"/>
      <c r="MSM3" s="75"/>
      <c r="MSN3" s="75"/>
      <c r="MSO3" s="75"/>
      <c r="MSP3" s="75"/>
      <c r="MSQ3" s="75"/>
      <c r="MSR3" s="75"/>
      <c r="MSS3" s="75"/>
      <c r="MST3" s="75"/>
      <c r="MSU3" s="75"/>
      <c r="MSV3" s="75"/>
      <c r="MSW3" s="75"/>
      <c r="MSX3" s="75"/>
      <c r="MSY3" s="75"/>
      <c r="MSZ3" s="75"/>
      <c r="MTA3" s="75"/>
      <c r="MTB3" s="75"/>
      <c r="MTC3" s="75"/>
      <c r="MTD3" s="75"/>
      <c r="MTE3" s="75"/>
      <c r="MTF3" s="75"/>
      <c r="MTG3" s="75"/>
      <c r="MTH3" s="75"/>
      <c r="MTI3" s="75"/>
      <c r="MTJ3" s="75"/>
      <c r="MTK3" s="75"/>
      <c r="MTL3" s="75"/>
      <c r="MTM3" s="75"/>
      <c r="MTN3" s="75"/>
      <c r="MTO3" s="75"/>
      <c r="MTP3" s="75"/>
      <c r="MTQ3" s="75"/>
      <c r="MTR3" s="75"/>
      <c r="MTS3" s="75"/>
      <c r="MTT3" s="75"/>
      <c r="MTU3" s="75"/>
      <c r="MTV3" s="75"/>
      <c r="MTW3" s="75"/>
      <c r="MTX3" s="75"/>
      <c r="MTY3" s="75"/>
      <c r="MTZ3" s="75"/>
      <c r="MUA3" s="75"/>
      <c r="MUB3" s="75"/>
      <c r="MUC3" s="75"/>
      <c r="MUD3" s="75"/>
      <c r="MUE3" s="75"/>
      <c r="MUF3" s="75"/>
      <c r="MUG3" s="75"/>
      <c r="MUH3" s="75"/>
      <c r="MUI3" s="75"/>
      <c r="MUJ3" s="75"/>
      <c r="MUK3" s="75"/>
      <c r="MUL3" s="75"/>
      <c r="MUM3" s="75"/>
      <c r="MUN3" s="75"/>
      <c r="MUO3" s="75"/>
      <c r="MUP3" s="75"/>
      <c r="MUQ3" s="75"/>
      <c r="MUR3" s="75"/>
      <c r="MUS3" s="75"/>
      <c r="MUT3" s="75"/>
      <c r="MUU3" s="75"/>
      <c r="MUV3" s="75"/>
      <c r="MUW3" s="75"/>
      <c r="MUX3" s="75"/>
      <c r="MUY3" s="75"/>
      <c r="MUZ3" s="75"/>
      <c r="MVA3" s="75"/>
      <c r="MVB3" s="75"/>
      <c r="MVC3" s="75"/>
      <c r="MVD3" s="75"/>
      <c r="MVE3" s="75"/>
      <c r="MVF3" s="75"/>
      <c r="MVG3" s="75"/>
      <c r="MVH3" s="75"/>
      <c r="MVI3" s="75"/>
      <c r="MVJ3" s="75"/>
      <c r="MVK3" s="75"/>
      <c r="MVL3" s="75"/>
      <c r="MVM3" s="75"/>
      <c r="MVN3" s="75"/>
      <c r="MVO3" s="75"/>
      <c r="MVP3" s="75"/>
      <c r="MVQ3" s="75"/>
      <c r="MVR3" s="75"/>
      <c r="MVS3" s="75"/>
      <c r="MVT3" s="75"/>
      <c r="MVU3" s="75"/>
      <c r="MVV3" s="75"/>
      <c r="MVW3" s="75"/>
      <c r="MVX3" s="75"/>
      <c r="MVY3" s="75"/>
      <c r="MVZ3" s="75"/>
      <c r="MWA3" s="75"/>
      <c r="MWB3" s="75"/>
      <c r="MWC3" s="75"/>
      <c r="MWD3" s="75"/>
      <c r="MWE3" s="75"/>
      <c r="MWF3" s="75"/>
      <c r="MWG3" s="75"/>
      <c r="MWH3" s="75"/>
      <c r="MWI3" s="75"/>
      <c r="MWJ3" s="75"/>
      <c r="MWK3" s="75"/>
      <c r="MWL3" s="75"/>
      <c r="MWM3" s="75"/>
      <c r="MWN3" s="75"/>
      <c r="MWO3" s="75"/>
      <c r="MWP3" s="75"/>
      <c r="MWQ3" s="75"/>
      <c r="MWR3" s="75"/>
      <c r="MWS3" s="75"/>
      <c r="MWT3" s="75"/>
      <c r="MWU3" s="75"/>
      <c r="MWV3" s="75"/>
      <c r="MWW3" s="75"/>
      <c r="MWX3" s="75"/>
      <c r="MWY3" s="75"/>
      <c r="MWZ3" s="75"/>
      <c r="MXA3" s="75"/>
      <c r="MXB3" s="75"/>
      <c r="MXC3" s="75"/>
      <c r="MXD3" s="75"/>
      <c r="MXE3" s="75"/>
      <c r="MXF3" s="75"/>
      <c r="MXG3" s="75"/>
      <c r="MXH3" s="75"/>
      <c r="MXI3" s="75"/>
      <c r="MXJ3" s="75"/>
      <c r="MXK3" s="75"/>
      <c r="MXL3" s="75"/>
      <c r="MXM3" s="75"/>
      <c r="MXN3" s="75"/>
      <c r="MXO3" s="75"/>
      <c r="MXP3" s="75"/>
      <c r="MXQ3" s="75"/>
      <c r="MXR3" s="75"/>
      <c r="MXS3" s="75"/>
      <c r="MXT3" s="75"/>
      <c r="MXU3" s="75"/>
      <c r="MXV3" s="75"/>
      <c r="MXW3" s="75"/>
      <c r="MXX3" s="75"/>
      <c r="MXY3" s="75"/>
      <c r="MXZ3" s="75"/>
      <c r="MYA3" s="75"/>
      <c r="MYB3" s="75"/>
      <c r="MYC3" s="75"/>
      <c r="MYD3" s="75"/>
      <c r="MYE3" s="75"/>
      <c r="MYF3" s="75"/>
      <c r="MYG3" s="75"/>
      <c r="MYH3" s="75"/>
      <c r="MYI3" s="75"/>
      <c r="MYJ3" s="75"/>
      <c r="MYK3" s="75"/>
      <c r="MYL3" s="75"/>
      <c r="MYM3" s="75"/>
      <c r="MYN3" s="75"/>
      <c r="MYO3" s="75"/>
      <c r="MYP3" s="75"/>
      <c r="MYQ3" s="75"/>
      <c r="MYR3" s="75"/>
      <c r="MYS3" s="75"/>
      <c r="MYT3" s="75"/>
      <c r="MYU3" s="75"/>
      <c r="MYV3" s="75"/>
      <c r="MYW3" s="75"/>
      <c r="MYX3" s="75"/>
      <c r="MYY3" s="75"/>
      <c r="MYZ3" s="75"/>
      <c r="MZA3" s="75"/>
      <c r="MZB3" s="75"/>
      <c r="MZC3" s="75"/>
      <c r="MZD3" s="75"/>
      <c r="MZE3" s="75"/>
      <c r="MZF3" s="75"/>
      <c r="MZG3" s="75"/>
      <c r="MZH3" s="75"/>
      <c r="MZI3" s="75"/>
      <c r="MZJ3" s="75"/>
      <c r="MZK3" s="75"/>
      <c r="MZL3" s="75"/>
      <c r="MZM3" s="75"/>
      <c r="MZN3" s="75"/>
      <c r="MZO3" s="75"/>
      <c r="MZP3" s="75"/>
      <c r="MZQ3" s="75"/>
      <c r="MZR3" s="75"/>
      <c r="MZS3" s="75"/>
      <c r="MZT3" s="75"/>
      <c r="MZU3" s="75"/>
      <c r="MZV3" s="75"/>
      <c r="MZW3" s="75"/>
      <c r="MZX3" s="75"/>
      <c r="MZY3" s="75"/>
      <c r="MZZ3" s="75"/>
      <c r="NAA3" s="75"/>
      <c r="NAB3" s="75"/>
      <c r="NAC3" s="75"/>
      <c r="NAD3" s="75"/>
      <c r="NAE3" s="75"/>
      <c r="NAF3" s="75"/>
      <c r="NAG3" s="75"/>
      <c r="NAH3" s="75"/>
      <c r="NAI3" s="75"/>
      <c r="NAJ3" s="75"/>
      <c r="NAK3" s="75"/>
      <c r="NAL3" s="75"/>
      <c r="NAM3" s="75"/>
      <c r="NAN3" s="75"/>
      <c r="NAO3" s="75"/>
      <c r="NAP3" s="75"/>
      <c r="NAQ3" s="75"/>
      <c r="NAR3" s="75"/>
      <c r="NAS3" s="75"/>
      <c r="NAT3" s="75"/>
      <c r="NAU3" s="75"/>
      <c r="NAV3" s="75"/>
      <c r="NAW3" s="75"/>
      <c r="NAX3" s="75"/>
      <c r="NAY3" s="75"/>
      <c r="NAZ3" s="75"/>
      <c r="NBA3" s="75"/>
      <c r="NBB3" s="75"/>
      <c r="NBC3" s="75"/>
      <c r="NBD3" s="75"/>
      <c r="NBE3" s="75"/>
      <c r="NBF3" s="75"/>
      <c r="NBG3" s="75"/>
      <c r="NBH3" s="75"/>
      <c r="NBI3" s="75"/>
      <c r="NBJ3" s="75"/>
      <c r="NBK3" s="75"/>
      <c r="NBL3" s="75"/>
      <c r="NBM3" s="75"/>
      <c r="NBN3" s="75"/>
      <c r="NBO3" s="75"/>
      <c r="NBP3" s="75"/>
      <c r="NBQ3" s="75"/>
      <c r="NBR3" s="75"/>
      <c r="NBS3" s="75"/>
      <c r="NBT3" s="75"/>
      <c r="NBU3" s="75"/>
      <c r="NBV3" s="75"/>
      <c r="NBW3" s="75"/>
      <c r="NBX3" s="75"/>
      <c r="NBY3" s="75"/>
      <c r="NBZ3" s="75"/>
      <c r="NCA3" s="75"/>
      <c r="NCB3" s="75"/>
      <c r="NCC3" s="75"/>
      <c r="NCD3" s="75"/>
      <c r="NCE3" s="75"/>
      <c r="NCF3" s="75"/>
      <c r="NCG3" s="75"/>
      <c r="NCH3" s="75"/>
      <c r="NCI3" s="75"/>
      <c r="NCJ3" s="75"/>
      <c r="NCK3" s="75"/>
      <c r="NCL3" s="75"/>
      <c r="NCM3" s="75"/>
      <c r="NCN3" s="75"/>
      <c r="NCO3" s="75"/>
      <c r="NCP3" s="75"/>
      <c r="NCQ3" s="75"/>
      <c r="NCR3" s="75"/>
      <c r="NCS3" s="75"/>
      <c r="NCT3" s="75"/>
      <c r="NCU3" s="75"/>
      <c r="NCV3" s="75"/>
      <c r="NCW3" s="75"/>
      <c r="NCX3" s="75"/>
      <c r="NCY3" s="75"/>
      <c r="NCZ3" s="75"/>
      <c r="NDA3" s="75"/>
      <c r="NDB3" s="75"/>
      <c r="NDC3" s="75"/>
      <c r="NDD3" s="75"/>
      <c r="NDE3" s="75"/>
      <c r="NDF3" s="75"/>
      <c r="NDG3" s="75"/>
      <c r="NDH3" s="75"/>
      <c r="NDI3" s="75"/>
      <c r="NDJ3" s="75"/>
      <c r="NDK3" s="75"/>
      <c r="NDL3" s="75"/>
      <c r="NDM3" s="75"/>
      <c r="NDN3" s="75"/>
      <c r="NDO3" s="75"/>
      <c r="NDP3" s="75"/>
      <c r="NDQ3" s="75"/>
      <c r="NDR3" s="75"/>
      <c r="NDS3" s="75"/>
      <c r="NDT3" s="75"/>
      <c r="NDU3" s="75"/>
      <c r="NDV3" s="75"/>
      <c r="NDW3" s="75"/>
      <c r="NDX3" s="75"/>
      <c r="NDY3" s="75"/>
      <c r="NDZ3" s="75"/>
      <c r="NEA3" s="75"/>
      <c r="NEB3" s="75"/>
      <c r="NEC3" s="75"/>
      <c r="NED3" s="75"/>
      <c r="NEE3" s="75"/>
      <c r="NEF3" s="75"/>
      <c r="NEG3" s="75"/>
      <c r="NEH3" s="75"/>
      <c r="NEI3" s="75"/>
      <c r="NEJ3" s="75"/>
      <c r="NEK3" s="75"/>
      <c r="NEL3" s="75"/>
      <c r="NEM3" s="75"/>
      <c r="NEN3" s="75"/>
      <c r="NEO3" s="75"/>
      <c r="NEP3" s="75"/>
      <c r="NEQ3" s="75"/>
      <c r="NER3" s="75"/>
      <c r="NES3" s="75"/>
      <c r="NET3" s="75"/>
      <c r="NEU3" s="75"/>
      <c r="NEV3" s="75"/>
      <c r="NEW3" s="75"/>
      <c r="NEX3" s="75"/>
      <c r="NEY3" s="75"/>
      <c r="NEZ3" s="75"/>
      <c r="NFA3" s="75"/>
      <c r="NFB3" s="75"/>
      <c r="NFC3" s="75"/>
      <c r="NFD3" s="75"/>
      <c r="NFE3" s="75"/>
      <c r="NFF3" s="75"/>
      <c r="NFG3" s="75"/>
      <c r="NFH3" s="75"/>
      <c r="NFI3" s="75"/>
      <c r="NFJ3" s="75"/>
      <c r="NFK3" s="75"/>
      <c r="NFL3" s="75"/>
      <c r="NFM3" s="75"/>
      <c r="NFN3" s="75"/>
      <c r="NFO3" s="75"/>
      <c r="NFP3" s="75"/>
      <c r="NFQ3" s="75"/>
      <c r="NFR3" s="75"/>
      <c r="NFS3" s="75"/>
      <c r="NFT3" s="75"/>
      <c r="NFU3" s="75"/>
      <c r="NFV3" s="75"/>
      <c r="NFW3" s="75"/>
      <c r="NFX3" s="75"/>
      <c r="NFY3" s="75"/>
      <c r="NFZ3" s="75"/>
      <c r="NGA3" s="75"/>
      <c r="NGB3" s="75"/>
      <c r="NGC3" s="75"/>
      <c r="NGD3" s="75"/>
      <c r="NGE3" s="75"/>
      <c r="NGF3" s="75"/>
      <c r="NGG3" s="75"/>
      <c r="NGH3" s="75"/>
      <c r="NGI3" s="75"/>
      <c r="NGJ3" s="75"/>
      <c r="NGK3" s="75"/>
      <c r="NGL3" s="75"/>
      <c r="NGM3" s="75"/>
      <c r="NGN3" s="75"/>
      <c r="NGO3" s="75"/>
      <c r="NGP3" s="75"/>
      <c r="NGQ3" s="75"/>
      <c r="NGR3" s="75"/>
      <c r="NGS3" s="75"/>
      <c r="NGT3" s="75"/>
      <c r="NGU3" s="75"/>
      <c r="NGV3" s="75"/>
      <c r="NGW3" s="75"/>
      <c r="NGX3" s="75"/>
      <c r="NGY3" s="75"/>
      <c r="NGZ3" s="75"/>
      <c r="NHA3" s="75"/>
      <c r="NHB3" s="75"/>
      <c r="NHC3" s="75"/>
      <c r="NHD3" s="75"/>
      <c r="NHE3" s="75"/>
      <c r="NHF3" s="75"/>
      <c r="NHG3" s="75"/>
      <c r="NHH3" s="75"/>
      <c r="NHI3" s="75"/>
      <c r="NHJ3" s="75"/>
      <c r="NHK3" s="75"/>
      <c r="NHL3" s="75"/>
      <c r="NHM3" s="75"/>
      <c r="NHN3" s="75"/>
      <c r="NHO3" s="75"/>
      <c r="NHP3" s="75"/>
      <c r="NHQ3" s="75"/>
      <c r="NHR3" s="75"/>
      <c r="NHS3" s="75"/>
      <c r="NHT3" s="75"/>
      <c r="NHU3" s="75"/>
      <c r="NHV3" s="75"/>
      <c r="NHW3" s="75"/>
      <c r="NHX3" s="75"/>
      <c r="NHY3" s="75"/>
      <c r="NHZ3" s="75"/>
      <c r="NIA3" s="75"/>
      <c r="NIB3" s="75"/>
      <c r="NIC3" s="75"/>
      <c r="NID3" s="75"/>
      <c r="NIE3" s="75"/>
      <c r="NIF3" s="75"/>
      <c r="NIG3" s="75"/>
      <c r="NIH3" s="75"/>
      <c r="NII3" s="75"/>
      <c r="NIJ3" s="75"/>
      <c r="NIK3" s="75"/>
      <c r="NIL3" s="75"/>
      <c r="NIM3" s="75"/>
      <c r="NIN3" s="75"/>
      <c r="NIO3" s="75"/>
      <c r="NIP3" s="75"/>
      <c r="NIQ3" s="75"/>
      <c r="NIR3" s="75"/>
      <c r="NIS3" s="75"/>
      <c r="NIT3" s="75"/>
      <c r="NIU3" s="75"/>
      <c r="NIV3" s="75"/>
      <c r="NIW3" s="75"/>
      <c r="NIX3" s="75"/>
      <c r="NIY3" s="75"/>
      <c r="NIZ3" s="75"/>
      <c r="NJA3" s="75"/>
      <c r="NJB3" s="75"/>
      <c r="NJC3" s="75"/>
      <c r="NJD3" s="75"/>
      <c r="NJE3" s="75"/>
      <c r="NJF3" s="75"/>
      <c r="NJG3" s="75"/>
      <c r="NJH3" s="75"/>
      <c r="NJI3" s="75"/>
      <c r="NJJ3" s="75"/>
      <c r="NJK3" s="75"/>
      <c r="NJL3" s="75"/>
      <c r="NJM3" s="75"/>
      <c r="NJN3" s="75"/>
      <c r="NJO3" s="75"/>
      <c r="NJP3" s="75"/>
      <c r="NJQ3" s="75"/>
      <c r="NJR3" s="75"/>
      <c r="NJS3" s="75"/>
      <c r="NJT3" s="75"/>
      <c r="NJU3" s="75"/>
      <c r="NJV3" s="75"/>
      <c r="NJW3" s="75"/>
      <c r="NJX3" s="75"/>
      <c r="NJY3" s="75"/>
      <c r="NJZ3" s="75"/>
      <c r="NKA3" s="75"/>
      <c r="NKB3" s="75"/>
      <c r="NKC3" s="75"/>
      <c r="NKD3" s="75"/>
      <c r="NKE3" s="75"/>
      <c r="NKF3" s="75"/>
      <c r="NKG3" s="75"/>
      <c r="NKH3" s="75"/>
      <c r="NKI3" s="75"/>
      <c r="NKJ3" s="75"/>
      <c r="NKK3" s="75"/>
      <c r="NKL3" s="75"/>
      <c r="NKM3" s="75"/>
      <c r="NKN3" s="75"/>
      <c r="NKO3" s="75"/>
      <c r="NKP3" s="75"/>
      <c r="NKQ3" s="75"/>
      <c r="NKR3" s="75"/>
      <c r="NKS3" s="75"/>
      <c r="NKT3" s="75"/>
      <c r="NKU3" s="75"/>
      <c r="NKV3" s="75"/>
      <c r="NKW3" s="75"/>
      <c r="NKX3" s="75"/>
      <c r="NKY3" s="75"/>
      <c r="NKZ3" s="75"/>
      <c r="NLA3" s="75"/>
      <c r="NLB3" s="75"/>
      <c r="NLC3" s="75"/>
      <c r="NLD3" s="75"/>
      <c r="NLE3" s="75"/>
      <c r="NLF3" s="75"/>
      <c r="NLG3" s="75"/>
      <c r="NLH3" s="75"/>
      <c r="NLI3" s="75"/>
      <c r="NLJ3" s="75"/>
      <c r="NLK3" s="75"/>
      <c r="NLL3" s="75"/>
      <c r="NLM3" s="75"/>
      <c r="NLN3" s="75"/>
      <c r="NLO3" s="75"/>
      <c r="NLP3" s="75"/>
      <c r="NLQ3" s="75"/>
      <c r="NLR3" s="75"/>
      <c r="NLS3" s="75"/>
      <c r="NLT3" s="75"/>
      <c r="NLU3" s="75"/>
      <c r="NLV3" s="75"/>
      <c r="NLW3" s="75"/>
      <c r="NLX3" s="75"/>
      <c r="NLY3" s="75"/>
      <c r="NLZ3" s="75"/>
      <c r="NMA3" s="75"/>
      <c r="NMB3" s="75"/>
      <c r="NMC3" s="75"/>
      <c r="NMD3" s="75"/>
      <c r="NME3" s="75"/>
      <c r="NMF3" s="75"/>
      <c r="NMG3" s="75"/>
      <c r="NMH3" s="75"/>
      <c r="NMI3" s="75"/>
      <c r="NMJ3" s="75"/>
      <c r="NMK3" s="75"/>
      <c r="NML3" s="75"/>
      <c r="NMM3" s="75"/>
      <c r="NMN3" s="75"/>
      <c r="NMO3" s="75"/>
      <c r="NMP3" s="75"/>
      <c r="NMQ3" s="75"/>
      <c r="NMR3" s="75"/>
      <c r="NMS3" s="75"/>
      <c r="NMT3" s="75"/>
      <c r="NMU3" s="75"/>
      <c r="NMV3" s="75"/>
      <c r="NMW3" s="75"/>
      <c r="NMX3" s="75"/>
      <c r="NMY3" s="75"/>
      <c r="NMZ3" s="75"/>
      <c r="NNA3" s="75"/>
      <c r="NNB3" s="75"/>
      <c r="NNC3" s="75"/>
      <c r="NND3" s="75"/>
      <c r="NNE3" s="75"/>
      <c r="NNF3" s="75"/>
      <c r="NNG3" s="75"/>
      <c r="NNH3" s="75"/>
      <c r="NNI3" s="75"/>
      <c r="NNJ3" s="75"/>
      <c r="NNK3" s="75"/>
      <c r="NNL3" s="75"/>
      <c r="NNM3" s="75"/>
      <c r="NNN3" s="75"/>
      <c r="NNO3" s="75"/>
      <c r="NNP3" s="75"/>
      <c r="NNQ3" s="75"/>
      <c r="NNR3" s="75"/>
      <c r="NNS3" s="75"/>
      <c r="NNT3" s="75"/>
      <c r="NNU3" s="75"/>
      <c r="NNV3" s="75"/>
      <c r="NNW3" s="75"/>
      <c r="NNX3" s="75"/>
      <c r="NNY3" s="75"/>
      <c r="NNZ3" s="75"/>
      <c r="NOA3" s="75"/>
      <c r="NOB3" s="75"/>
      <c r="NOC3" s="75"/>
      <c r="NOD3" s="75"/>
      <c r="NOE3" s="75"/>
      <c r="NOF3" s="75"/>
      <c r="NOG3" s="75"/>
      <c r="NOH3" s="75"/>
      <c r="NOI3" s="75"/>
      <c r="NOJ3" s="75"/>
      <c r="NOK3" s="75"/>
      <c r="NOL3" s="75"/>
      <c r="NOM3" s="75"/>
      <c r="NON3" s="75"/>
      <c r="NOO3" s="75"/>
      <c r="NOP3" s="75"/>
      <c r="NOQ3" s="75"/>
      <c r="NOR3" s="75"/>
      <c r="NOS3" s="75"/>
      <c r="NOT3" s="75"/>
      <c r="NOU3" s="75"/>
      <c r="NOV3" s="75"/>
      <c r="NOW3" s="75"/>
      <c r="NOX3" s="75"/>
      <c r="NOY3" s="75"/>
      <c r="NOZ3" s="75"/>
      <c r="NPA3" s="75"/>
      <c r="NPB3" s="75"/>
      <c r="NPC3" s="75"/>
      <c r="NPD3" s="75"/>
      <c r="NPE3" s="75"/>
      <c r="NPF3" s="75"/>
      <c r="NPG3" s="75"/>
      <c r="NPH3" s="75"/>
      <c r="NPI3" s="75"/>
      <c r="NPJ3" s="75"/>
      <c r="NPK3" s="75"/>
      <c r="NPL3" s="75"/>
      <c r="NPM3" s="75"/>
      <c r="NPN3" s="75"/>
      <c r="NPO3" s="75"/>
      <c r="NPP3" s="75"/>
      <c r="NPQ3" s="75"/>
      <c r="NPR3" s="75"/>
      <c r="NPS3" s="75"/>
      <c r="NPT3" s="75"/>
      <c r="NPU3" s="75"/>
      <c r="NPV3" s="75"/>
      <c r="NPW3" s="75"/>
      <c r="NPX3" s="75"/>
      <c r="NPY3" s="75"/>
      <c r="NPZ3" s="75"/>
      <c r="NQA3" s="75"/>
      <c r="NQB3" s="75"/>
      <c r="NQC3" s="75"/>
      <c r="NQD3" s="75"/>
      <c r="NQE3" s="75"/>
      <c r="NQF3" s="75"/>
      <c r="NQG3" s="75"/>
      <c r="NQH3" s="75"/>
      <c r="NQI3" s="75"/>
      <c r="NQJ3" s="75"/>
      <c r="NQK3" s="75"/>
      <c r="NQL3" s="75"/>
      <c r="NQM3" s="75"/>
      <c r="NQN3" s="75"/>
      <c r="NQO3" s="75"/>
      <c r="NQP3" s="75"/>
      <c r="NQQ3" s="75"/>
      <c r="NQR3" s="75"/>
      <c r="NQS3" s="75"/>
      <c r="NQT3" s="75"/>
      <c r="NQU3" s="75"/>
      <c r="NQV3" s="75"/>
      <c r="NQW3" s="75"/>
      <c r="NQX3" s="75"/>
      <c r="NQY3" s="75"/>
      <c r="NQZ3" s="75"/>
      <c r="NRA3" s="75"/>
      <c r="NRB3" s="75"/>
      <c r="NRC3" s="75"/>
      <c r="NRD3" s="75"/>
      <c r="NRE3" s="75"/>
      <c r="NRF3" s="75"/>
      <c r="NRG3" s="75"/>
      <c r="NRH3" s="75"/>
      <c r="NRI3" s="75"/>
      <c r="NRJ3" s="75"/>
      <c r="NRK3" s="75"/>
      <c r="NRL3" s="75"/>
      <c r="NRM3" s="75"/>
      <c r="NRN3" s="75"/>
      <c r="NRO3" s="75"/>
      <c r="NRP3" s="75"/>
      <c r="NRQ3" s="75"/>
      <c r="NRR3" s="75"/>
      <c r="NRS3" s="75"/>
      <c r="NRT3" s="75"/>
      <c r="NRU3" s="75"/>
      <c r="NRV3" s="75"/>
      <c r="NRW3" s="75"/>
      <c r="NRX3" s="75"/>
      <c r="NRY3" s="75"/>
      <c r="NRZ3" s="75"/>
      <c r="NSA3" s="75"/>
      <c r="NSB3" s="75"/>
      <c r="NSC3" s="75"/>
      <c r="NSD3" s="75"/>
      <c r="NSE3" s="75"/>
      <c r="NSF3" s="75"/>
      <c r="NSG3" s="75"/>
      <c r="NSH3" s="75"/>
      <c r="NSI3" s="75"/>
      <c r="NSJ3" s="75"/>
      <c r="NSK3" s="75"/>
      <c r="NSL3" s="75"/>
      <c r="NSM3" s="75"/>
      <c r="NSN3" s="75"/>
      <c r="NSO3" s="75"/>
      <c r="NSP3" s="75"/>
      <c r="NSQ3" s="75"/>
      <c r="NSR3" s="75"/>
      <c r="NSS3" s="75"/>
      <c r="NST3" s="75"/>
      <c r="NSU3" s="75"/>
      <c r="NSV3" s="75"/>
      <c r="NSW3" s="75"/>
      <c r="NSX3" s="75"/>
      <c r="NSY3" s="75"/>
      <c r="NSZ3" s="75"/>
      <c r="NTA3" s="75"/>
      <c r="NTB3" s="75"/>
      <c r="NTC3" s="75"/>
      <c r="NTD3" s="75"/>
      <c r="NTE3" s="75"/>
      <c r="NTF3" s="75"/>
      <c r="NTG3" s="75"/>
      <c r="NTH3" s="75"/>
      <c r="NTI3" s="75"/>
      <c r="NTJ3" s="75"/>
      <c r="NTK3" s="75"/>
      <c r="NTL3" s="75"/>
      <c r="NTM3" s="75"/>
      <c r="NTN3" s="75"/>
      <c r="NTO3" s="75"/>
      <c r="NTP3" s="75"/>
      <c r="NTQ3" s="75"/>
      <c r="NTR3" s="75"/>
      <c r="NTS3" s="75"/>
      <c r="NTT3" s="75"/>
      <c r="NTU3" s="75"/>
      <c r="NTV3" s="75"/>
      <c r="NTW3" s="75"/>
      <c r="NTX3" s="75"/>
      <c r="NTY3" s="75"/>
      <c r="NTZ3" s="75"/>
      <c r="NUA3" s="75"/>
      <c r="NUB3" s="75"/>
      <c r="NUC3" s="75"/>
      <c r="NUD3" s="75"/>
      <c r="NUE3" s="75"/>
      <c r="NUF3" s="75"/>
      <c r="NUG3" s="75"/>
      <c r="NUH3" s="75"/>
      <c r="NUI3" s="75"/>
      <c r="NUJ3" s="75"/>
      <c r="NUK3" s="75"/>
      <c r="NUL3" s="75"/>
      <c r="NUM3" s="75"/>
      <c r="NUN3" s="75"/>
      <c r="NUO3" s="75"/>
      <c r="NUP3" s="75"/>
      <c r="NUQ3" s="75"/>
      <c r="NUR3" s="75"/>
      <c r="NUS3" s="75"/>
      <c r="NUT3" s="75"/>
      <c r="NUU3" s="75"/>
      <c r="NUV3" s="75"/>
      <c r="NUW3" s="75"/>
      <c r="NUX3" s="75"/>
      <c r="NUY3" s="75"/>
      <c r="NUZ3" s="75"/>
      <c r="NVA3" s="75"/>
      <c r="NVB3" s="75"/>
      <c r="NVC3" s="75"/>
      <c r="NVD3" s="75"/>
      <c r="NVE3" s="75"/>
      <c r="NVF3" s="75"/>
      <c r="NVG3" s="75"/>
      <c r="NVH3" s="75"/>
      <c r="NVI3" s="75"/>
      <c r="NVJ3" s="75"/>
      <c r="NVK3" s="75"/>
      <c r="NVL3" s="75"/>
      <c r="NVM3" s="75"/>
      <c r="NVN3" s="75"/>
      <c r="NVO3" s="75"/>
      <c r="NVP3" s="75"/>
      <c r="NVQ3" s="75"/>
      <c r="NVR3" s="75"/>
      <c r="NVS3" s="75"/>
      <c r="NVT3" s="75"/>
      <c r="NVU3" s="75"/>
      <c r="NVV3" s="75"/>
      <c r="NVW3" s="75"/>
      <c r="NVX3" s="75"/>
      <c r="NVY3" s="75"/>
      <c r="NVZ3" s="75"/>
      <c r="NWA3" s="75"/>
      <c r="NWB3" s="75"/>
      <c r="NWC3" s="75"/>
      <c r="NWD3" s="75"/>
      <c r="NWE3" s="75"/>
      <c r="NWF3" s="75"/>
      <c r="NWG3" s="75"/>
      <c r="NWH3" s="75"/>
      <c r="NWI3" s="75"/>
      <c r="NWJ3" s="75"/>
      <c r="NWK3" s="75"/>
      <c r="NWL3" s="75"/>
      <c r="NWM3" s="75"/>
      <c r="NWN3" s="75"/>
      <c r="NWO3" s="75"/>
      <c r="NWP3" s="75"/>
      <c r="NWQ3" s="75"/>
      <c r="NWR3" s="75"/>
      <c r="NWS3" s="75"/>
      <c r="NWT3" s="75"/>
      <c r="NWU3" s="75"/>
      <c r="NWV3" s="75"/>
      <c r="NWW3" s="75"/>
      <c r="NWX3" s="75"/>
      <c r="NWY3" s="75"/>
      <c r="NWZ3" s="75"/>
      <c r="NXA3" s="75"/>
      <c r="NXB3" s="75"/>
      <c r="NXC3" s="75"/>
      <c r="NXD3" s="75"/>
      <c r="NXE3" s="75"/>
      <c r="NXF3" s="75"/>
      <c r="NXG3" s="75"/>
      <c r="NXH3" s="75"/>
      <c r="NXI3" s="75"/>
      <c r="NXJ3" s="75"/>
      <c r="NXK3" s="75"/>
      <c r="NXL3" s="75"/>
      <c r="NXM3" s="75"/>
      <c r="NXN3" s="75"/>
      <c r="NXO3" s="75"/>
      <c r="NXP3" s="75"/>
      <c r="NXQ3" s="75"/>
      <c r="NXR3" s="75"/>
      <c r="NXS3" s="75"/>
      <c r="NXT3" s="75"/>
      <c r="NXU3" s="75"/>
      <c r="NXV3" s="75"/>
      <c r="NXW3" s="75"/>
      <c r="NXX3" s="75"/>
      <c r="NXY3" s="75"/>
      <c r="NXZ3" s="75"/>
      <c r="NYA3" s="75"/>
      <c r="NYB3" s="75"/>
      <c r="NYC3" s="75"/>
      <c r="NYD3" s="75"/>
      <c r="NYE3" s="75"/>
      <c r="NYF3" s="75"/>
      <c r="NYG3" s="75"/>
      <c r="NYH3" s="75"/>
      <c r="NYI3" s="75"/>
      <c r="NYJ3" s="75"/>
      <c r="NYK3" s="75"/>
      <c r="NYL3" s="75"/>
      <c r="NYM3" s="75"/>
      <c r="NYN3" s="75"/>
      <c r="NYO3" s="75"/>
      <c r="NYP3" s="75"/>
      <c r="NYQ3" s="75"/>
      <c r="NYR3" s="75"/>
      <c r="NYS3" s="75"/>
      <c r="NYT3" s="75"/>
      <c r="NYU3" s="75"/>
      <c r="NYV3" s="75"/>
      <c r="NYW3" s="75"/>
      <c r="NYX3" s="75"/>
      <c r="NYY3" s="75"/>
      <c r="NYZ3" s="75"/>
      <c r="NZA3" s="75"/>
      <c r="NZB3" s="75"/>
      <c r="NZC3" s="75"/>
      <c r="NZD3" s="75"/>
      <c r="NZE3" s="75"/>
      <c r="NZF3" s="75"/>
      <c r="NZG3" s="75"/>
      <c r="NZH3" s="75"/>
      <c r="NZI3" s="75"/>
      <c r="NZJ3" s="75"/>
      <c r="NZK3" s="75"/>
      <c r="NZL3" s="75"/>
      <c r="NZM3" s="75"/>
      <c r="NZN3" s="75"/>
      <c r="NZO3" s="75"/>
      <c r="NZP3" s="75"/>
      <c r="NZQ3" s="75"/>
      <c r="NZR3" s="75"/>
      <c r="NZS3" s="75"/>
      <c r="NZT3" s="75"/>
      <c r="NZU3" s="75"/>
      <c r="NZV3" s="75"/>
      <c r="NZW3" s="75"/>
      <c r="NZX3" s="75"/>
      <c r="NZY3" s="75"/>
      <c r="NZZ3" s="75"/>
      <c r="OAA3" s="75"/>
      <c r="OAB3" s="75"/>
      <c r="OAC3" s="75"/>
      <c r="OAD3" s="75"/>
      <c r="OAE3" s="75"/>
      <c r="OAF3" s="75"/>
      <c r="OAG3" s="75"/>
      <c r="OAH3" s="75"/>
      <c r="OAI3" s="75"/>
      <c r="OAJ3" s="75"/>
      <c r="OAK3" s="75"/>
      <c r="OAL3" s="75"/>
      <c r="OAM3" s="75"/>
      <c r="OAN3" s="75"/>
      <c r="OAO3" s="75"/>
      <c r="OAP3" s="75"/>
      <c r="OAQ3" s="75"/>
      <c r="OAR3" s="75"/>
      <c r="OAS3" s="75"/>
      <c r="OAT3" s="75"/>
      <c r="OAU3" s="75"/>
      <c r="OAV3" s="75"/>
      <c r="OAW3" s="75"/>
      <c r="OAX3" s="75"/>
      <c r="OAY3" s="75"/>
      <c r="OAZ3" s="75"/>
      <c r="OBA3" s="75"/>
      <c r="OBB3" s="75"/>
      <c r="OBC3" s="75"/>
      <c r="OBD3" s="75"/>
      <c r="OBE3" s="75"/>
      <c r="OBF3" s="75"/>
      <c r="OBG3" s="75"/>
      <c r="OBH3" s="75"/>
      <c r="OBI3" s="75"/>
      <c r="OBJ3" s="75"/>
      <c r="OBK3" s="75"/>
      <c r="OBL3" s="75"/>
      <c r="OBM3" s="75"/>
      <c r="OBN3" s="75"/>
      <c r="OBO3" s="75"/>
      <c r="OBP3" s="75"/>
      <c r="OBQ3" s="75"/>
      <c r="OBR3" s="75"/>
      <c r="OBS3" s="75"/>
      <c r="OBT3" s="75"/>
      <c r="OBU3" s="75"/>
      <c r="OBV3" s="75"/>
      <c r="OBW3" s="75"/>
      <c r="OBX3" s="75"/>
      <c r="OBY3" s="75"/>
      <c r="OBZ3" s="75"/>
      <c r="OCA3" s="75"/>
      <c r="OCB3" s="75"/>
      <c r="OCC3" s="75"/>
      <c r="OCD3" s="75"/>
      <c r="OCE3" s="75"/>
      <c r="OCF3" s="75"/>
      <c r="OCG3" s="75"/>
      <c r="OCH3" s="75"/>
      <c r="OCI3" s="75"/>
      <c r="OCJ3" s="75"/>
      <c r="OCK3" s="75"/>
      <c r="OCL3" s="75"/>
      <c r="OCM3" s="75"/>
      <c r="OCN3" s="75"/>
      <c r="OCO3" s="75"/>
      <c r="OCP3" s="75"/>
      <c r="OCQ3" s="75"/>
      <c r="OCR3" s="75"/>
      <c r="OCS3" s="75"/>
      <c r="OCT3" s="75"/>
      <c r="OCU3" s="75"/>
      <c r="OCV3" s="75"/>
      <c r="OCW3" s="75"/>
      <c r="OCX3" s="75"/>
      <c r="OCY3" s="75"/>
      <c r="OCZ3" s="75"/>
      <c r="ODA3" s="75"/>
      <c r="ODB3" s="75"/>
      <c r="ODC3" s="75"/>
      <c r="ODD3" s="75"/>
      <c r="ODE3" s="75"/>
      <c r="ODF3" s="75"/>
      <c r="ODG3" s="75"/>
      <c r="ODH3" s="75"/>
      <c r="ODI3" s="75"/>
      <c r="ODJ3" s="75"/>
      <c r="ODK3" s="75"/>
      <c r="ODL3" s="75"/>
      <c r="ODM3" s="75"/>
      <c r="ODN3" s="75"/>
      <c r="ODO3" s="75"/>
      <c r="ODP3" s="75"/>
      <c r="ODQ3" s="75"/>
      <c r="ODR3" s="75"/>
      <c r="ODS3" s="75"/>
      <c r="ODT3" s="75"/>
      <c r="ODU3" s="75"/>
      <c r="ODV3" s="75"/>
      <c r="ODW3" s="75"/>
      <c r="ODX3" s="75"/>
      <c r="ODY3" s="75"/>
      <c r="ODZ3" s="75"/>
      <c r="OEA3" s="75"/>
      <c r="OEB3" s="75"/>
      <c r="OEC3" s="75"/>
      <c r="OED3" s="75"/>
      <c r="OEE3" s="75"/>
      <c r="OEF3" s="75"/>
      <c r="OEG3" s="75"/>
      <c r="OEH3" s="75"/>
      <c r="OEI3" s="75"/>
      <c r="OEJ3" s="75"/>
      <c r="OEK3" s="75"/>
      <c r="OEL3" s="75"/>
      <c r="OEM3" s="75"/>
      <c r="OEN3" s="75"/>
      <c r="OEO3" s="75"/>
      <c r="OEP3" s="75"/>
      <c r="OEQ3" s="75"/>
      <c r="OER3" s="75"/>
      <c r="OES3" s="75"/>
      <c r="OET3" s="75"/>
      <c r="OEU3" s="75"/>
      <c r="OEV3" s="75"/>
      <c r="OEW3" s="75"/>
      <c r="OEX3" s="75"/>
      <c r="OEY3" s="75"/>
      <c r="OEZ3" s="75"/>
      <c r="OFA3" s="75"/>
      <c r="OFB3" s="75"/>
      <c r="OFC3" s="75"/>
      <c r="OFD3" s="75"/>
      <c r="OFE3" s="75"/>
      <c r="OFF3" s="75"/>
      <c r="OFG3" s="75"/>
      <c r="OFH3" s="75"/>
      <c r="OFI3" s="75"/>
      <c r="OFJ3" s="75"/>
      <c r="OFK3" s="75"/>
      <c r="OFL3" s="75"/>
      <c r="OFM3" s="75"/>
      <c r="OFN3" s="75"/>
      <c r="OFO3" s="75"/>
      <c r="OFP3" s="75"/>
      <c r="OFQ3" s="75"/>
      <c r="OFR3" s="75"/>
      <c r="OFS3" s="75"/>
      <c r="OFT3" s="75"/>
      <c r="OFU3" s="75"/>
      <c r="OFV3" s="75"/>
      <c r="OFW3" s="75"/>
      <c r="OFX3" s="75"/>
      <c r="OFY3" s="75"/>
      <c r="OFZ3" s="75"/>
      <c r="OGA3" s="75"/>
      <c r="OGB3" s="75"/>
      <c r="OGC3" s="75"/>
      <c r="OGD3" s="75"/>
      <c r="OGE3" s="75"/>
      <c r="OGF3" s="75"/>
      <c r="OGG3" s="75"/>
      <c r="OGH3" s="75"/>
      <c r="OGI3" s="75"/>
      <c r="OGJ3" s="75"/>
      <c r="OGK3" s="75"/>
      <c r="OGL3" s="75"/>
      <c r="OGM3" s="75"/>
      <c r="OGN3" s="75"/>
      <c r="OGO3" s="75"/>
      <c r="OGP3" s="75"/>
      <c r="OGQ3" s="75"/>
      <c r="OGR3" s="75"/>
      <c r="OGS3" s="75"/>
      <c r="OGT3" s="75"/>
      <c r="OGU3" s="75"/>
      <c r="OGV3" s="75"/>
      <c r="OGW3" s="75"/>
      <c r="OGX3" s="75"/>
      <c r="OGY3" s="75"/>
      <c r="OGZ3" s="75"/>
      <c r="OHA3" s="75"/>
      <c r="OHB3" s="75"/>
      <c r="OHC3" s="75"/>
      <c r="OHD3" s="75"/>
      <c r="OHE3" s="75"/>
      <c r="OHF3" s="75"/>
      <c r="OHG3" s="75"/>
      <c r="OHH3" s="75"/>
      <c r="OHI3" s="75"/>
      <c r="OHJ3" s="75"/>
      <c r="OHK3" s="75"/>
      <c r="OHL3" s="75"/>
      <c r="OHM3" s="75"/>
      <c r="OHN3" s="75"/>
      <c r="OHO3" s="75"/>
      <c r="OHP3" s="75"/>
      <c r="OHQ3" s="75"/>
      <c r="OHR3" s="75"/>
      <c r="OHS3" s="75"/>
      <c r="OHT3" s="75"/>
      <c r="OHU3" s="75"/>
      <c r="OHV3" s="75"/>
      <c r="OHW3" s="75"/>
      <c r="OHX3" s="75"/>
      <c r="OHY3" s="75"/>
      <c r="OHZ3" s="75"/>
      <c r="OIA3" s="75"/>
      <c r="OIB3" s="75"/>
      <c r="OIC3" s="75"/>
      <c r="OID3" s="75"/>
      <c r="OIE3" s="75"/>
      <c r="OIF3" s="75"/>
      <c r="OIG3" s="75"/>
      <c r="OIH3" s="75"/>
      <c r="OII3" s="75"/>
      <c r="OIJ3" s="75"/>
      <c r="OIK3" s="75"/>
      <c r="OIL3" s="75"/>
      <c r="OIM3" s="75"/>
      <c r="OIN3" s="75"/>
      <c r="OIO3" s="75"/>
      <c r="OIP3" s="75"/>
      <c r="OIQ3" s="75"/>
      <c r="OIR3" s="75"/>
      <c r="OIS3" s="75"/>
      <c r="OIT3" s="75"/>
      <c r="OIU3" s="75"/>
      <c r="OIV3" s="75"/>
      <c r="OIW3" s="75"/>
      <c r="OIX3" s="75"/>
      <c r="OIY3" s="75"/>
      <c r="OIZ3" s="75"/>
      <c r="OJA3" s="75"/>
      <c r="OJB3" s="75"/>
      <c r="OJC3" s="75"/>
      <c r="OJD3" s="75"/>
      <c r="OJE3" s="75"/>
      <c r="OJF3" s="75"/>
      <c r="OJG3" s="75"/>
      <c r="OJH3" s="75"/>
      <c r="OJI3" s="75"/>
      <c r="OJJ3" s="75"/>
      <c r="OJK3" s="75"/>
      <c r="OJL3" s="75"/>
      <c r="OJM3" s="75"/>
      <c r="OJN3" s="75"/>
      <c r="OJO3" s="75"/>
      <c r="OJP3" s="75"/>
      <c r="OJQ3" s="75"/>
      <c r="OJR3" s="75"/>
      <c r="OJS3" s="75"/>
      <c r="OJT3" s="75"/>
      <c r="OJU3" s="75"/>
      <c r="OJV3" s="75"/>
      <c r="OJW3" s="75"/>
      <c r="OJX3" s="75"/>
      <c r="OJY3" s="75"/>
      <c r="OJZ3" s="75"/>
      <c r="OKA3" s="75"/>
      <c r="OKB3" s="75"/>
      <c r="OKC3" s="75"/>
      <c r="OKD3" s="75"/>
      <c r="OKE3" s="75"/>
      <c r="OKF3" s="75"/>
      <c r="OKG3" s="75"/>
      <c r="OKH3" s="75"/>
      <c r="OKI3" s="75"/>
      <c r="OKJ3" s="75"/>
      <c r="OKK3" s="75"/>
      <c r="OKL3" s="75"/>
      <c r="OKM3" s="75"/>
      <c r="OKN3" s="75"/>
      <c r="OKO3" s="75"/>
      <c r="OKP3" s="75"/>
      <c r="OKQ3" s="75"/>
      <c r="OKR3" s="75"/>
      <c r="OKS3" s="75"/>
      <c r="OKT3" s="75"/>
      <c r="OKU3" s="75"/>
      <c r="OKV3" s="75"/>
      <c r="OKW3" s="75"/>
      <c r="OKX3" s="75"/>
      <c r="OKY3" s="75"/>
      <c r="OKZ3" s="75"/>
      <c r="OLA3" s="75"/>
      <c r="OLB3" s="75"/>
      <c r="OLC3" s="75"/>
      <c r="OLD3" s="75"/>
      <c r="OLE3" s="75"/>
      <c r="OLF3" s="75"/>
      <c r="OLG3" s="75"/>
      <c r="OLH3" s="75"/>
      <c r="OLI3" s="75"/>
      <c r="OLJ3" s="75"/>
      <c r="OLK3" s="75"/>
      <c r="OLL3" s="75"/>
      <c r="OLM3" s="75"/>
      <c r="OLN3" s="75"/>
      <c r="OLO3" s="75"/>
      <c r="OLP3" s="75"/>
      <c r="OLQ3" s="75"/>
      <c r="OLR3" s="75"/>
      <c r="OLS3" s="75"/>
      <c r="OLT3" s="75"/>
      <c r="OLU3" s="75"/>
      <c r="OLV3" s="75"/>
      <c r="OLW3" s="75"/>
      <c r="OLX3" s="75"/>
      <c r="OLY3" s="75"/>
      <c r="OLZ3" s="75"/>
      <c r="OMA3" s="75"/>
      <c r="OMB3" s="75"/>
      <c r="OMC3" s="75"/>
      <c r="OMD3" s="75"/>
      <c r="OME3" s="75"/>
      <c r="OMF3" s="75"/>
      <c r="OMG3" s="75"/>
      <c r="OMH3" s="75"/>
      <c r="OMI3" s="75"/>
      <c r="OMJ3" s="75"/>
      <c r="OMK3" s="75"/>
      <c r="OML3" s="75"/>
      <c r="OMM3" s="75"/>
      <c r="OMN3" s="75"/>
      <c r="OMO3" s="75"/>
      <c r="OMP3" s="75"/>
      <c r="OMQ3" s="75"/>
      <c r="OMR3" s="75"/>
      <c r="OMS3" s="75"/>
      <c r="OMT3" s="75"/>
      <c r="OMU3" s="75"/>
      <c r="OMV3" s="75"/>
      <c r="OMW3" s="75"/>
      <c r="OMX3" s="75"/>
      <c r="OMY3" s="75"/>
      <c r="OMZ3" s="75"/>
      <c r="ONA3" s="75"/>
      <c r="ONB3" s="75"/>
      <c r="ONC3" s="75"/>
      <c r="OND3" s="75"/>
      <c r="ONE3" s="75"/>
      <c r="ONF3" s="75"/>
      <c r="ONG3" s="75"/>
      <c r="ONH3" s="75"/>
      <c r="ONI3" s="75"/>
      <c r="ONJ3" s="75"/>
      <c r="ONK3" s="75"/>
      <c r="ONL3" s="75"/>
      <c r="ONM3" s="75"/>
      <c r="ONN3" s="75"/>
      <c r="ONO3" s="75"/>
      <c r="ONP3" s="75"/>
      <c r="ONQ3" s="75"/>
      <c r="ONR3" s="75"/>
      <c r="ONS3" s="75"/>
      <c r="ONT3" s="75"/>
      <c r="ONU3" s="75"/>
      <c r="ONV3" s="75"/>
      <c r="ONW3" s="75"/>
      <c r="ONX3" s="75"/>
      <c r="ONY3" s="75"/>
      <c r="ONZ3" s="75"/>
      <c r="OOA3" s="75"/>
      <c r="OOB3" s="75"/>
      <c r="OOC3" s="75"/>
      <c r="OOD3" s="75"/>
      <c r="OOE3" s="75"/>
      <c r="OOF3" s="75"/>
      <c r="OOG3" s="75"/>
      <c r="OOH3" s="75"/>
      <c r="OOI3" s="75"/>
      <c r="OOJ3" s="75"/>
      <c r="OOK3" s="75"/>
      <c r="OOL3" s="75"/>
      <c r="OOM3" s="75"/>
      <c r="OON3" s="75"/>
      <c r="OOO3" s="75"/>
      <c r="OOP3" s="75"/>
      <c r="OOQ3" s="75"/>
      <c r="OOR3" s="75"/>
      <c r="OOS3" s="75"/>
      <c r="OOT3" s="75"/>
      <c r="OOU3" s="75"/>
      <c r="OOV3" s="75"/>
      <c r="OOW3" s="75"/>
      <c r="OOX3" s="75"/>
      <c r="OOY3" s="75"/>
      <c r="OOZ3" s="75"/>
      <c r="OPA3" s="75"/>
      <c r="OPB3" s="75"/>
      <c r="OPC3" s="75"/>
      <c r="OPD3" s="75"/>
      <c r="OPE3" s="75"/>
      <c r="OPF3" s="75"/>
      <c r="OPG3" s="75"/>
      <c r="OPH3" s="75"/>
      <c r="OPI3" s="75"/>
      <c r="OPJ3" s="75"/>
      <c r="OPK3" s="75"/>
      <c r="OPL3" s="75"/>
      <c r="OPM3" s="75"/>
      <c r="OPN3" s="75"/>
      <c r="OPO3" s="75"/>
      <c r="OPP3" s="75"/>
      <c r="OPQ3" s="75"/>
      <c r="OPR3" s="75"/>
      <c r="OPS3" s="75"/>
      <c r="OPT3" s="75"/>
      <c r="OPU3" s="75"/>
      <c r="OPV3" s="75"/>
      <c r="OPW3" s="75"/>
      <c r="OPX3" s="75"/>
      <c r="OPY3" s="75"/>
      <c r="OPZ3" s="75"/>
      <c r="OQA3" s="75"/>
      <c r="OQB3" s="75"/>
      <c r="OQC3" s="75"/>
      <c r="OQD3" s="75"/>
      <c r="OQE3" s="75"/>
      <c r="OQF3" s="75"/>
      <c r="OQG3" s="75"/>
      <c r="OQH3" s="75"/>
      <c r="OQI3" s="75"/>
      <c r="OQJ3" s="75"/>
      <c r="OQK3" s="75"/>
      <c r="OQL3" s="75"/>
      <c r="OQM3" s="75"/>
      <c r="OQN3" s="75"/>
      <c r="OQO3" s="75"/>
      <c r="OQP3" s="75"/>
      <c r="OQQ3" s="75"/>
      <c r="OQR3" s="75"/>
      <c r="OQS3" s="75"/>
      <c r="OQT3" s="75"/>
      <c r="OQU3" s="75"/>
      <c r="OQV3" s="75"/>
      <c r="OQW3" s="75"/>
      <c r="OQX3" s="75"/>
      <c r="OQY3" s="75"/>
      <c r="OQZ3" s="75"/>
      <c r="ORA3" s="75"/>
      <c r="ORB3" s="75"/>
      <c r="ORC3" s="75"/>
      <c r="ORD3" s="75"/>
      <c r="ORE3" s="75"/>
      <c r="ORF3" s="75"/>
      <c r="ORG3" s="75"/>
      <c r="ORH3" s="75"/>
      <c r="ORI3" s="75"/>
      <c r="ORJ3" s="75"/>
      <c r="ORK3" s="75"/>
      <c r="ORL3" s="75"/>
      <c r="ORM3" s="75"/>
      <c r="ORN3" s="75"/>
      <c r="ORO3" s="75"/>
      <c r="ORP3" s="75"/>
      <c r="ORQ3" s="75"/>
      <c r="ORR3" s="75"/>
      <c r="ORS3" s="75"/>
      <c r="ORT3" s="75"/>
      <c r="ORU3" s="75"/>
      <c r="ORV3" s="75"/>
      <c r="ORW3" s="75"/>
      <c r="ORX3" s="75"/>
      <c r="ORY3" s="75"/>
      <c r="ORZ3" s="75"/>
      <c r="OSA3" s="75"/>
      <c r="OSB3" s="75"/>
      <c r="OSC3" s="75"/>
      <c r="OSD3" s="75"/>
      <c r="OSE3" s="75"/>
      <c r="OSF3" s="75"/>
      <c r="OSG3" s="75"/>
      <c r="OSH3" s="75"/>
      <c r="OSI3" s="75"/>
      <c r="OSJ3" s="75"/>
      <c r="OSK3" s="75"/>
      <c r="OSL3" s="75"/>
      <c r="OSM3" s="75"/>
      <c r="OSN3" s="75"/>
      <c r="OSO3" s="75"/>
      <c r="OSP3" s="75"/>
      <c r="OSQ3" s="75"/>
      <c r="OSR3" s="75"/>
      <c r="OSS3" s="75"/>
      <c r="OST3" s="75"/>
      <c r="OSU3" s="75"/>
      <c r="OSV3" s="75"/>
      <c r="OSW3" s="75"/>
      <c r="OSX3" s="75"/>
      <c r="OSY3" s="75"/>
      <c r="OSZ3" s="75"/>
      <c r="OTA3" s="75"/>
      <c r="OTB3" s="75"/>
      <c r="OTC3" s="75"/>
      <c r="OTD3" s="75"/>
      <c r="OTE3" s="75"/>
      <c r="OTF3" s="75"/>
      <c r="OTG3" s="75"/>
      <c r="OTH3" s="75"/>
      <c r="OTI3" s="75"/>
      <c r="OTJ3" s="75"/>
      <c r="OTK3" s="75"/>
      <c r="OTL3" s="75"/>
      <c r="OTM3" s="75"/>
      <c r="OTN3" s="75"/>
      <c r="OTO3" s="75"/>
      <c r="OTP3" s="75"/>
      <c r="OTQ3" s="75"/>
      <c r="OTR3" s="75"/>
      <c r="OTS3" s="75"/>
      <c r="OTT3" s="75"/>
      <c r="OTU3" s="75"/>
      <c r="OTV3" s="75"/>
      <c r="OTW3" s="75"/>
      <c r="OTX3" s="75"/>
      <c r="OTY3" s="75"/>
      <c r="OTZ3" s="75"/>
      <c r="OUA3" s="75"/>
      <c r="OUB3" s="75"/>
      <c r="OUC3" s="75"/>
      <c r="OUD3" s="75"/>
      <c r="OUE3" s="75"/>
      <c r="OUF3" s="75"/>
      <c r="OUG3" s="75"/>
      <c r="OUH3" s="75"/>
      <c r="OUI3" s="75"/>
      <c r="OUJ3" s="75"/>
      <c r="OUK3" s="75"/>
      <c r="OUL3" s="75"/>
      <c r="OUM3" s="75"/>
      <c r="OUN3" s="75"/>
      <c r="OUO3" s="75"/>
      <c r="OUP3" s="75"/>
      <c r="OUQ3" s="75"/>
      <c r="OUR3" s="75"/>
      <c r="OUS3" s="75"/>
      <c r="OUT3" s="75"/>
      <c r="OUU3" s="75"/>
      <c r="OUV3" s="75"/>
      <c r="OUW3" s="75"/>
      <c r="OUX3" s="75"/>
      <c r="OUY3" s="75"/>
      <c r="OUZ3" s="75"/>
      <c r="OVA3" s="75"/>
      <c r="OVB3" s="75"/>
      <c r="OVC3" s="75"/>
      <c r="OVD3" s="75"/>
      <c r="OVE3" s="75"/>
      <c r="OVF3" s="75"/>
      <c r="OVG3" s="75"/>
      <c r="OVH3" s="75"/>
      <c r="OVI3" s="75"/>
      <c r="OVJ3" s="75"/>
      <c r="OVK3" s="75"/>
      <c r="OVL3" s="75"/>
      <c r="OVM3" s="75"/>
      <c r="OVN3" s="75"/>
      <c r="OVO3" s="75"/>
      <c r="OVP3" s="75"/>
      <c r="OVQ3" s="75"/>
      <c r="OVR3" s="75"/>
      <c r="OVS3" s="75"/>
      <c r="OVT3" s="75"/>
      <c r="OVU3" s="75"/>
      <c r="OVV3" s="75"/>
      <c r="OVW3" s="75"/>
      <c r="OVX3" s="75"/>
      <c r="OVY3" s="75"/>
      <c r="OVZ3" s="75"/>
      <c r="OWA3" s="75"/>
      <c r="OWB3" s="75"/>
      <c r="OWC3" s="75"/>
      <c r="OWD3" s="75"/>
      <c r="OWE3" s="75"/>
      <c r="OWF3" s="75"/>
      <c r="OWG3" s="75"/>
      <c r="OWH3" s="75"/>
      <c r="OWI3" s="75"/>
      <c r="OWJ3" s="75"/>
      <c r="OWK3" s="75"/>
      <c r="OWL3" s="75"/>
      <c r="OWM3" s="75"/>
      <c r="OWN3" s="75"/>
      <c r="OWO3" s="75"/>
      <c r="OWP3" s="75"/>
      <c r="OWQ3" s="75"/>
      <c r="OWR3" s="75"/>
      <c r="OWS3" s="75"/>
      <c r="OWT3" s="75"/>
      <c r="OWU3" s="75"/>
      <c r="OWV3" s="75"/>
      <c r="OWW3" s="75"/>
      <c r="OWX3" s="75"/>
      <c r="OWY3" s="75"/>
      <c r="OWZ3" s="75"/>
      <c r="OXA3" s="75"/>
      <c r="OXB3" s="75"/>
      <c r="OXC3" s="75"/>
      <c r="OXD3" s="75"/>
      <c r="OXE3" s="75"/>
      <c r="OXF3" s="75"/>
      <c r="OXG3" s="75"/>
      <c r="OXH3" s="75"/>
      <c r="OXI3" s="75"/>
      <c r="OXJ3" s="75"/>
      <c r="OXK3" s="75"/>
      <c r="OXL3" s="75"/>
      <c r="OXM3" s="75"/>
      <c r="OXN3" s="75"/>
      <c r="OXO3" s="75"/>
      <c r="OXP3" s="75"/>
      <c r="OXQ3" s="75"/>
      <c r="OXR3" s="75"/>
      <c r="OXS3" s="75"/>
      <c r="OXT3" s="75"/>
      <c r="OXU3" s="75"/>
      <c r="OXV3" s="75"/>
      <c r="OXW3" s="75"/>
      <c r="OXX3" s="75"/>
      <c r="OXY3" s="75"/>
      <c r="OXZ3" s="75"/>
      <c r="OYA3" s="75"/>
      <c r="OYB3" s="75"/>
      <c r="OYC3" s="75"/>
      <c r="OYD3" s="75"/>
      <c r="OYE3" s="75"/>
      <c r="OYF3" s="75"/>
      <c r="OYG3" s="75"/>
      <c r="OYH3" s="75"/>
      <c r="OYI3" s="75"/>
      <c r="OYJ3" s="75"/>
      <c r="OYK3" s="75"/>
      <c r="OYL3" s="75"/>
      <c r="OYM3" s="75"/>
      <c r="OYN3" s="75"/>
      <c r="OYO3" s="75"/>
      <c r="OYP3" s="75"/>
      <c r="OYQ3" s="75"/>
      <c r="OYR3" s="75"/>
      <c r="OYS3" s="75"/>
      <c r="OYT3" s="75"/>
      <c r="OYU3" s="75"/>
      <c r="OYV3" s="75"/>
      <c r="OYW3" s="75"/>
      <c r="OYX3" s="75"/>
      <c r="OYY3" s="75"/>
      <c r="OYZ3" s="75"/>
      <c r="OZA3" s="75"/>
      <c r="OZB3" s="75"/>
      <c r="OZC3" s="75"/>
      <c r="OZD3" s="75"/>
      <c r="OZE3" s="75"/>
      <c r="OZF3" s="75"/>
      <c r="OZG3" s="75"/>
      <c r="OZH3" s="75"/>
      <c r="OZI3" s="75"/>
      <c r="OZJ3" s="75"/>
      <c r="OZK3" s="75"/>
      <c r="OZL3" s="75"/>
      <c r="OZM3" s="75"/>
      <c r="OZN3" s="75"/>
      <c r="OZO3" s="75"/>
      <c r="OZP3" s="75"/>
      <c r="OZQ3" s="75"/>
      <c r="OZR3" s="75"/>
      <c r="OZS3" s="75"/>
      <c r="OZT3" s="75"/>
      <c r="OZU3" s="75"/>
      <c r="OZV3" s="75"/>
      <c r="OZW3" s="75"/>
      <c r="OZX3" s="75"/>
      <c r="OZY3" s="75"/>
      <c r="OZZ3" s="75"/>
      <c r="PAA3" s="75"/>
      <c r="PAB3" s="75"/>
      <c r="PAC3" s="75"/>
      <c r="PAD3" s="75"/>
      <c r="PAE3" s="75"/>
      <c r="PAF3" s="75"/>
      <c r="PAG3" s="75"/>
      <c r="PAH3" s="75"/>
      <c r="PAI3" s="75"/>
      <c r="PAJ3" s="75"/>
      <c r="PAK3" s="75"/>
      <c r="PAL3" s="75"/>
      <c r="PAM3" s="75"/>
      <c r="PAN3" s="75"/>
      <c r="PAO3" s="75"/>
      <c r="PAP3" s="75"/>
      <c r="PAQ3" s="75"/>
      <c r="PAR3" s="75"/>
      <c r="PAS3" s="75"/>
      <c r="PAT3" s="75"/>
      <c r="PAU3" s="75"/>
      <c r="PAV3" s="75"/>
      <c r="PAW3" s="75"/>
      <c r="PAX3" s="75"/>
      <c r="PAY3" s="75"/>
      <c r="PAZ3" s="75"/>
      <c r="PBA3" s="75"/>
      <c r="PBB3" s="75"/>
      <c r="PBC3" s="75"/>
      <c r="PBD3" s="75"/>
      <c r="PBE3" s="75"/>
      <c r="PBF3" s="75"/>
      <c r="PBG3" s="75"/>
      <c r="PBH3" s="75"/>
      <c r="PBI3" s="75"/>
      <c r="PBJ3" s="75"/>
      <c r="PBK3" s="75"/>
      <c r="PBL3" s="75"/>
      <c r="PBM3" s="75"/>
      <c r="PBN3" s="75"/>
      <c r="PBO3" s="75"/>
      <c r="PBP3" s="75"/>
      <c r="PBQ3" s="75"/>
      <c r="PBR3" s="75"/>
      <c r="PBS3" s="75"/>
      <c r="PBT3" s="75"/>
      <c r="PBU3" s="75"/>
      <c r="PBV3" s="75"/>
      <c r="PBW3" s="75"/>
      <c r="PBX3" s="75"/>
      <c r="PBY3" s="75"/>
      <c r="PBZ3" s="75"/>
      <c r="PCA3" s="75"/>
      <c r="PCB3" s="75"/>
      <c r="PCC3" s="75"/>
      <c r="PCD3" s="75"/>
      <c r="PCE3" s="75"/>
      <c r="PCF3" s="75"/>
      <c r="PCG3" s="75"/>
      <c r="PCH3" s="75"/>
      <c r="PCI3" s="75"/>
      <c r="PCJ3" s="75"/>
      <c r="PCK3" s="75"/>
      <c r="PCL3" s="75"/>
      <c r="PCM3" s="75"/>
      <c r="PCN3" s="75"/>
      <c r="PCO3" s="75"/>
      <c r="PCP3" s="75"/>
      <c r="PCQ3" s="75"/>
      <c r="PCR3" s="75"/>
      <c r="PCS3" s="75"/>
      <c r="PCT3" s="75"/>
      <c r="PCU3" s="75"/>
      <c r="PCV3" s="75"/>
      <c r="PCW3" s="75"/>
      <c r="PCX3" s="75"/>
      <c r="PCY3" s="75"/>
      <c r="PCZ3" s="75"/>
      <c r="PDA3" s="75"/>
      <c r="PDB3" s="75"/>
      <c r="PDC3" s="75"/>
      <c r="PDD3" s="75"/>
      <c r="PDE3" s="75"/>
      <c r="PDF3" s="75"/>
      <c r="PDG3" s="75"/>
      <c r="PDH3" s="75"/>
      <c r="PDI3" s="75"/>
      <c r="PDJ3" s="75"/>
      <c r="PDK3" s="75"/>
      <c r="PDL3" s="75"/>
      <c r="PDM3" s="75"/>
      <c r="PDN3" s="75"/>
      <c r="PDO3" s="75"/>
      <c r="PDP3" s="75"/>
      <c r="PDQ3" s="75"/>
      <c r="PDR3" s="75"/>
      <c r="PDS3" s="75"/>
      <c r="PDT3" s="75"/>
      <c r="PDU3" s="75"/>
      <c r="PDV3" s="75"/>
      <c r="PDW3" s="75"/>
      <c r="PDX3" s="75"/>
      <c r="PDY3" s="75"/>
      <c r="PDZ3" s="75"/>
      <c r="PEA3" s="75"/>
      <c r="PEB3" s="75"/>
      <c r="PEC3" s="75"/>
      <c r="PED3" s="75"/>
      <c r="PEE3" s="75"/>
      <c r="PEF3" s="75"/>
      <c r="PEG3" s="75"/>
      <c r="PEH3" s="75"/>
      <c r="PEI3" s="75"/>
      <c r="PEJ3" s="75"/>
      <c r="PEK3" s="75"/>
      <c r="PEL3" s="75"/>
      <c r="PEM3" s="75"/>
      <c r="PEN3" s="75"/>
      <c r="PEO3" s="75"/>
      <c r="PEP3" s="75"/>
      <c r="PEQ3" s="75"/>
      <c r="PER3" s="75"/>
      <c r="PES3" s="75"/>
      <c r="PET3" s="75"/>
      <c r="PEU3" s="75"/>
      <c r="PEV3" s="75"/>
      <c r="PEW3" s="75"/>
      <c r="PEX3" s="75"/>
      <c r="PEY3" s="75"/>
      <c r="PEZ3" s="75"/>
      <c r="PFA3" s="75"/>
      <c r="PFB3" s="75"/>
      <c r="PFC3" s="75"/>
      <c r="PFD3" s="75"/>
      <c r="PFE3" s="75"/>
      <c r="PFF3" s="75"/>
      <c r="PFG3" s="75"/>
      <c r="PFH3" s="75"/>
      <c r="PFI3" s="75"/>
      <c r="PFJ3" s="75"/>
      <c r="PFK3" s="75"/>
      <c r="PFL3" s="75"/>
      <c r="PFM3" s="75"/>
      <c r="PFN3" s="75"/>
      <c r="PFO3" s="75"/>
      <c r="PFP3" s="75"/>
      <c r="PFQ3" s="75"/>
      <c r="PFR3" s="75"/>
      <c r="PFS3" s="75"/>
      <c r="PFT3" s="75"/>
      <c r="PFU3" s="75"/>
      <c r="PFV3" s="75"/>
      <c r="PFW3" s="75"/>
      <c r="PFX3" s="75"/>
      <c r="PFY3" s="75"/>
      <c r="PFZ3" s="75"/>
      <c r="PGA3" s="75"/>
      <c r="PGB3" s="75"/>
      <c r="PGC3" s="75"/>
      <c r="PGD3" s="75"/>
      <c r="PGE3" s="75"/>
      <c r="PGF3" s="75"/>
      <c r="PGG3" s="75"/>
      <c r="PGH3" s="75"/>
      <c r="PGI3" s="75"/>
      <c r="PGJ3" s="75"/>
      <c r="PGK3" s="75"/>
      <c r="PGL3" s="75"/>
      <c r="PGM3" s="75"/>
      <c r="PGN3" s="75"/>
      <c r="PGO3" s="75"/>
      <c r="PGP3" s="75"/>
      <c r="PGQ3" s="75"/>
      <c r="PGR3" s="75"/>
      <c r="PGS3" s="75"/>
      <c r="PGT3" s="75"/>
      <c r="PGU3" s="75"/>
      <c r="PGV3" s="75"/>
      <c r="PGW3" s="75"/>
      <c r="PGX3" s="75"/>
      <c r="PGY3" s="75"/>
      <c r="PGZ3" s="75"/>
      <c r="PHA3" s="75"/>
      <c r="PHB3" s="75"/>
      <c r="PHC3" s="75"/>
      <c r="PHD3" s="75"/>
      <c r="PHE3" s="75"/>
      <c r="PHF3" s="75"/>
      <c r="PHG3" s="75"/>
      <c r="PHH3" s="75"/>
      <c r="PHI3" s="75"/>
      <c r="PHJ3" s="75"/>
      <c r="PHK3" s="75"/>
      <c r="PHL3" s="75"/>
      <c r="PHM3" s="75"/>
      <c r="PHN3" s="75"/>
      <c r="PHO3" s="75"/>
      <c r="PHP3" s="75"/>
      <c r="PHQ3" s="75"/>
      <c r="PHR3" s="75"/>
      <c r="PHS3" s="75"/>
      <c r="PHT3" s="75"/>
      <c r="PHU3" s="75"/>
      <c r="PHV3" s="75"/>
      <c r="PHW3" s="75"/>
      <c r="PHX3" s="75"/>
      <c r="PHY3" s="75"/>
      <c r="PHZ3" s="75"/>
      <c r="PIA3" s="75"/>
      <c r="PIB3" s="75"/>
      <c r="PIC3" s="75"/>
      <c r="PID3" s="75"/>
      <c r="PIE3" s="75"/>
      <c r="PIF3" s="75"/>
      <c r="PIG3" s="75"/>
      <c r="PIH3" s="75"/>
      <c r="PII3" s="75"/>
      <c r="PIJ3" s="75"/>
      <c r="PIK3" s="75"/>
      <c r="PIL3" s="75"/>
      <c r="PIM3" s="75"/>
      <c r="PIN3" s="75"/>
      <c r="PIO3" s="75"/>
      <c r="PIP3" s="75"/>
      <c r="PIQ3" s="75"/>
      <c r="PIR3" s="75"/>
      <c r="PIS3" s="75"/>
      <c r="PIT3" s="75"/>
      <c r="PIU3" s="75"/>
      <c r="PIV3" s="75"/>
      <c r="PIW3" s="75"/>
      <c r="PIX3" s="75"/>
      <c r="PIY3" s="75"/>
      <c r="PIZ3" s="75"/>
      <c r="PJA3" s="75"/>
      <c r="PJB3" s="75"/>
      <c r="PJC3" s="75"/>
      <c r="PJD3" s="75"/>
      <c r="PJE3" s="75"/>
      <c r="PJF3" s="75"/>
      <c r="PJG3" s="75"/>
      <c r="PJH3" s="75"/>
      <c r="PJI3" s="75"/>
      <c r="PJJ3" s="75"/>
      <c r="PJK3" s="75"/>
      <c r="PJL3" s="75"/>
      <c r="PJM3" s="75"/>
      <c r="PJN3" s="75"/>
      <c r="PJO3" s="75"/>
      <c r="PJP3" s="75"/>
      <c r="PJQ3" s="75"/>
      <c r="PJR3" s="75"/>
      <c r="PJS3" s="75"/>
      <c r="PJT3" s="75"/>
      <c r="PJU3" s="75"/>
      <c r="PJV3" s="75"/>
      <c r="PJW3" s="75"/>
      <c r="PJX3" s="75"/>
      <c r="PJY3" s="75"/>
      <c r="PJZ3" s="75"/>
      <c r="PKA3" s="75"/>
      <c r="PKB3" s="75"/>
      <c r="PKC3" s="75"/>
      <c r="PKD3" s="75"/>
      <c r="PKE3" s="75"/>
      <c r="PKF3" s="75"/>
      <c r="PKG3" s="75"/>
      <c r="PKH3" s="75"/>
      <c r="PKI3" s="75"/>
      <c r="PKJ3" s="75"/>
      <c r="PKK3" s="75"/>
      <c r="PKL3" s="75"/>
      <c r="PKM3" s="75"/>
      <c r="PKN3" s="75"/>
      <c r="PKO3" s="75"/>
      <c r="PKP3" s="75"/>
      <c r="PKQ3" s="75"/>
      <c r="PKR3" s="75"/>
      <c r="PKS3" s="75"/>
      <c r="PKT3" s="75"/>
      <c r="PKU3" s="75"/>
      <c r="PKV3" s="75"/>
      <c r="PKW3" s="75"/>
      <c r="PKX3" s="75"/>
      <c r="PKY3" s="75"/>
      <c r="PKZ3" s="75"/>
      <c r="PLA3" s="75"/>
      <c r="PLB3" s="75"/>
      <c r="PLC3" s="75"/>
      <c r="PLD3" s="75"/>
      <c r="PLE3" s="75"/>
      <c r="PLF3" s="75"/>
      <c r="PLG3" s="75"/>
      <c r="PLH3" s="75"/>
      <c r="PLI3" s="75"/>
      <c r="PLJ3" s="75"/>
      <c r="PLK3" s="75"/>
      <c r="PLL3" s="75"/>
      <c r="PLM3" s="75"/>
      <c r="PLN3" s="75"/>
      <c r="PLO3" s="75"/>
      <c r="PLP3" s="75"/>
      <c r="PLQ3" s="75"/>
      <c r="PLR3" s="75"/>
      <c r="PLS3" s="75"/>
      <c r="PLT3" s="75"/>
      <c r="PLU3" s="75"/>
      <c r="PLV3" s="75"/>
      <c r="PLW3" s="75"/>
      <c r="PLX3" s="75"/>
      <c r="PLY3" s="75"/>
      <c r="PLZ3" s="75"/>
      <c r="PMA3" s="75"/>
      <c r="PMB3" s="75"/>
      <c r="PMC3" s="75"/>
      <c r="PMD3" s="75"/>
      <c r="PME3" s="75"/>
      <c r="PMF3" s="75"/>
      <c r="PMG3" s="75"/>
      <c r="PMH3" s="75"/>
      <c r="PMI3" s="75"/>
      <c r="PMJ3" s="75"/>
      <c r="PMK3" s="75"/>
      <c r="PML3" s="75"/>
      <c r="PMM3" s="75"/>
      <c r="PMN3" s="75"/>
      <c r="PMO3" s="75"/>
      <c r="PMP3" s="75"/>
      <c r="PMQ3" s="75"/>
      <c r="PMR3" s="75"/>
      <c r="PMS3" s="75"/>
      <c r="PMT3" s="75"/>
      <c r="PMU3" s="75"/>
      <c r="PMV3" s="75"/>
      <c r="PMW3" s="75"/>
      <c r="PMX3" s="75"/>
      <c r="PMY3" s="75"/>
      <c r="PMZ3" s="75"/>
      <c r="PNA3" s="75"/>
      <c r="PNB3" s="75"/>
      <c r="PNC3" s="75"/>
      <c r="PND3" s="75"/>
      <c r="PNE3" s="75"/>
      <c r="PNF3" s="75"/>
      <c r="PNG3" s="75"/>
      <c r="PNH3" s="75"/>
      <c r="PNI3" s="75"/>
      <c r="PNJ3" s="75"/>
      <c r="PNK3" s="75"/>
      <c r="PNL3" s="75"/>
      <c r="PNM3" s="75"/>
      <c r="PNN3" s="75"/>
      <c r="PNO3" s="75"/>
      <c r="PNP3" s="75"/>
      <c r="PNQ3" s="75"/>
      <c r="PNR3" s="75"/>
      <c r="PNS3" s="75"/>
      <c r="PNT3" s="75"/>
      <c r="PNU3" s="75"/>
      <c r="PNV3" s="75"/>
      <c r="PNW3" s="75"/>
      <c r="PNX3" s="75"/>
      <c r="PNY3" s="75"/>
      <c r="PNZ3" s="75"/>
      <c r="POA3" s="75"/>
      <c r="POB3" s="75"/>
      <c r="POC3" s="75"/>
      <c r="POD3" s="75"/>
      <c r="POE3" s="75"/>
      <c r="POF3" s="75"/>
      <c r="POG3" s="75"/>
      <c r="POH3" s="75"/>
      <c r="POI3" s="75"/>
      <c r="POJ3" s="75"/>
      <c r="POK3" s="75"/>
      <c r="POL3" s="75"/>
      <c r="POM3" s="75"/>
      <c r="PON3" s="75"/>
      <c r="POO3" s="75"/>
      <c r="POP3" s="75"/>
      <c r="POQ3" s="75"/>
      <c r="POR3" s="75"/>
      <c r="POS3" s="75"/>
      <c r="POT3" s="75"/>
      <c r="POU3" s="75"/>
      <c r="POV3" s="75"/>
      <c r="POW3" s="75"/>
      <c r="POX3" s="75"/>
      <c r="POY3" s="75"/>
      <c r="POZ3" s="75"/>
      <c r="PPA3" s="75"/>
      <c r="PPB3" s="75"/>
      <c r="PPC3" s="75"/>
      <c r="PPD3" s="75"/>
      <c r="PPE3" s="75"/>
      <c r="PPF3" s="75"/>
      <c r="PPG3" s="75"/>
      <c r="PPH3" s="75"/>
      <c r="PPI3" s="75"/>
      <c r="PPJ3" s="75"/>
      <c r="PPK3" s="75"/>
      <c r="PPL3" s="75"/>
      <c r="PPM3" s="75"/>
      <c r="PPN3" s="75"/>
      <c r="PPO3" s="75"/>
      <c r="PPP3" s="75"/>
      <c r="PPQ3" s="75"/>
      <c r="PPR3" s="75"/>
      <c r="PPS3" s="75"/>
      <c r="PPT3" s="75"/>
      <c r="PPU3" s="75"/>
      <c r="PPV3" s="75"/>
      <c r="PPW3" s="75"/>
      <c r="PPX3" s="75"/>
      <c r="PPY3" s="75"/>
      <c r="PPZ3" s="75"/>
      <c r="PQA3" s="75"/>
      <c r="PQB3" s="75"/>
      <c r="PQC3" s="75"/>
      <c r="PQD3" s="75"/>
      <c r="PQE3" s="75"/>
      <c r="PQF3" s="75"/>
      <c r="PQG3" s="75"/>
      <c r="PQH3" s="75"/>
      <c r="PQI3" s="75"/>
      <c r="PQJ3" s="75"/>
      <c r="PQK3" s="75"/>
      <c r="PQL3" s="75"/>
      <c r="PQM3" s="75"/>
      <c r="PQN3" s="75"/>
      <c r="PQO3" s="75"/>
      <c r="PQP3" s="75"/>
      <c r="PQQ3" s="75"/>
      <c r="PQR3" s="75"/>
      <c r="PQS3" s="75"/>
      <c r="PQT3" s="75"/>
      <c r="PQU3" s="75"/>
      <c r="PQV3" s="75"/>
      <c r="PQW3" s="75"/>
      <c r="PQX3" s="75"/>
      <c r="PQY3" s="75"/>
      <c r="PQZ3" s="75"/>
      <c r="PRA3" s="75"/>
      <c r="PRB3" s="75"/>
      <c r="PRC3" s="75"/>
      <c r="PRD3" s="75"/>
      <c r="PRE3" s="75"/>
      <c r="PRF3" s="75"/>
      <c r="PRG3" s="75"/>
      <c r="PRH3" s="75"/>
      <c r="PRI3" s="75"/>
      <c r="PRJ3" s="75"/>
      <c r="PRK3" s="75"/>
      <c r="PRL3" s="75"/>
      <c r="PRM3" s="75"/>
      <c r="PRN3" s="75"/>
      <c r="PRO3" s="75"/>
      <c r="PRP3" s="75"/>
      <c r="PRQ3" s="75"/>
      <c r="PRR3" s="75"/>
      <c r="PRS3" s="75"/>
      <c r="PRT3" s="75"/>
      <c r="PRU3" s="75"/>
      <c r="PRV3" s="75"/>
      <c r="PRW3" s="75"/>
      <c r="PRX3" s="75"/>
      <c r="PRY3" s="75"/>
      <c r="PRZ3" s="75"/>
      <c r="PSA3" s="75"/>
      <c r="PSB3" s="75"/>
      <c r="PSC3" s="75"/>
      <c r="PSD3" s="75"/>
      <c r="PSE3" s="75"/>
      <c r="PSF3" s="75"/>
      <c r="PSG3" s="75"/>
      <c r="PSH3" s="75"/>
      <c r="PSI3" s="75"/>
      <c r="PSJ3" s="75"/>
      <c r="PSK3" s="75"/>
      <c r="PSL3" s="75"/>
      <c r="PSM3" s="75"/>
      <c r="PSN3" s="75"/>
      <c r="PSO3" s="75"/>
      <c r="PSP3" s="75"/>
      <c r="PSQ3" s="75"/>
      <c r="PSR3" s="75"/>
      <c r="PSS3" s="75"/>
      <c r="PST3" s="75"/>
      <c r="PSU3" s="75"/>
      <c r="PSV3" s="75"/>
      <c r="PSW3" s="75"/>
      <c r="PSX3" s="75"/>
      <c r="PSY3" s="75"/>
      <c r="PSZ3" s="75"/>
      <c r="PTA3" s="75"/>
      <c r="PTB3" s="75"/>
      <c r="PTC3" s="75"/>
      <c r="PTD3" s="75"/>
      <c r="PTE3" s="75"/>
      <c r="PTF3" s="75"/>
      <c r="PTG3" s="75"/>
      <c r="PTH3" s="75"/>
      <c r="PTI3" s="75"/>
      <c r="PTJ3" s="75"/>
      <c r="PTK3" s="75"/>
      <c r="PTL3" s="75"/>
      <c r="PTM3" s="75"/>
      <c r="PTN3" s="75"/>
      <c r="PTO3" s="75"/>
      <c r="PTP3" s="75"/>
      <c r="PTQ3" s="75"/>
      <c r="PTR3" s="75"/>
      <c r="PTS3" s="75"/>
      <c r="PTT3" s="75"/>
      <c r="PTU3" s="75"/>
      <c r="PTV3" s="75"/>
      <c r="PTW3" s="75"/>
      <c r="PTX3" s="75"/>
      <c r="PTY3" s="75"/>
      <c r="PTZ3" s="75"/>
      <c r="PUA3" s="75"/>
      <c r="PUB3" s="75"/>
      <c r="PUC3" s="75"/>
      <c r="PUD3" s="75"/>
      <c r="PUE3" s="75"/>
      <c r="PUF3" s="75"/>
      <c r="PUG3" s="75"/>
      <c r="PUH3" s="75"/>
      <c r="PUI3" s="75"/>
      <c r="PUJ3" s="75"/>
      <c r="PUK3" s="75"/>
      <c r="PUL3" s="75"/>
      <c r="PUM3" s="75"/>
      <c r="PUN3" s="75"/>
      <c r="PUO3" s="75"/>
      <c r="PUP3" s="75"/>
      <c r="PUQ3" s="75"/>
      <c r="PUR3" s="75"/>
      <c r="PUS3" s="75"/>
      <c r="PUT3" s="75"/>
      <c r="PUU3" s="75"/>
      <c r="PUV3" s="75"/>
      <c r="PUW3" s="75"/>
      <c r="PUX3" s="75"/>
      <c r="PUY3" s="75"/>
      <c r="PUZ3" s="75"/>
      <c r="PVA3" s="75"/>
      <c r="PVB3" s="75"/>
      <c r="PVC3" s="75"/>
      <c r="PVD3" s="75"/>
      <c r="PVE3" s="75"/>
      <c r="PVF3" s="75"/>
      <c r="PVG3" s="75"/>
      <c r="PVH3" s="75"/>
      <c r="PVI3" s="75"/>
      <c r="PVJ3" s="75"/>
      <c r="PVK3" s="75"/>
      <c r="PVL3" s="75"/>
      <c r="PVM3" s="75"/>
      <c r="PVN3" s="75"/>
      <c r="PVO3" s="75"/>
      <c r="PVP3" s="75"/>
      <c r="PVQ3" s="75"/>
      <c r="PVR3" s="75"/>
      <c r="PVS3" s="75"/>
      <c r="PVT3" s="75"/>
      <c r="PVU3" s="75"/>
      <c r="PVV3" s="75"/>
      <c r="PVW3" s="75"/>
      <c r="PVX3" s="75"/>
      <c r="PVY3" s="75"/>
      <c r="PVZ3" s="75"/>
      <c r="PWA3" s="75"/>
      <c r="PWB3" s="75"/>
      <c r="PWC3" s="75"/>
      <c r="PWD3" s="75"/>
      <c r="PWE3" s="75"/>
      <c r="PWF3" s="75"/>
      <c r="PWG3" s="75"/>
      <c r="PWH3" s="75"/>
      <c r="PWI3" s="75"/>
      <c r="PWJ3" s="75"/>
      <c r="PWK3" s="75"/>
      <c r="PWL3" s="75"/>
      <c r="PWM3" s="75"/>
      <c r="PWN3" s="75"/>
      <c r="PWO3" s="75"/>
      <c r="PWP3" s="75"/>
      <c r="PWQ3" s="75"/>
      <c r="PWR3" s="75"/>
      <c r="PWS3" s="75"/>
      <c r="PWT3" s="75"/>
      <c r="PWU3" s="75"/>
      <c r="PWV3" s="75"/>
      <c r="PWW3" s="75"/>
      <c r="PWX3" s="75"/>
      <c r="PWY3" s="75"/>
      <c r="PWZ3" s="75"/>
      <c r="PXA3" s="75"/>
      <c r="PXB3" s="75"/>
      <c r="PXC3" s="75"/>
      <c r="PXD3" s="75"/>
      <c r="PXE3" s="75"/>
      <c r="PXF3" s="75"/>
      <c r="PXG3" s="75"/>
      <c r="PXH3" s="75"/>
      <c r="PXI3" s="75"/>
      <c r="PXJ3" s="75"/>
      <c r="PXK3" s="75"/>
      <c r="PXL3" s="75"/>
      <c r="PXM3" s="75"/>
      <c r="PXN3" s="75"/>
      <c r="PXO3" s="75"/>
      <c r="PXP3" s="75"/>
      <c r="PXQ3" s="75"/>
      <c r="PXR3" s="75"/>
      <c r="PXS3" s="75"/>
      <c r="PXT3" s="75"/>
      <c r="PXU3" s="75"/>
      <c r="PXV3" s="75"/>
      <c r="PXW3" s="75"/>
      <c r="PXX3" s="75"/>
      <c r="PXY3" s="75"/>
      <c r="PXZ3" s="75"/>
      <c r="PYA3" s="75"/>
      <c r="PYB3" s="75"/>
      <c r="PYC3" s="75"/>
      <c r="PYD3" s="75"/>
      <c r="PYE3" s="75"/>
      <c r="PYF3" s="75"/>
      <c r="PYG3" s="75"/>
      <c r="PYH3" s="75"/>
      <c r="PYI3" s="75"/>
      <c r="PYJ3" s="75"/>
      <c r="PYK3" s="75"/>
      <c r="PYL3" s="75"/>
      <c r="PYM3" s="75"/>
      <c r="PYN3" s="75"/>
      <c r="PYO3" s="75"/>
      <c r="PYP3" s="75"/>
      <c r="PYQ3" s="75"/>
      <c r="PYR3" s="75"/>
      <c r="PYS3" s="75"/>
      <c r="PYT3" s="75"/>
      <c r="PYU3" s="75"/>
      <c r="PYV3" s="75"/>
      <c r="PYW3" s="75"/>
      <c r="PYX3" s="75"/>
      <c r="PYY3" s="75"/>
      <c r="PYZ3" s="75"/>
      <c r="PZA3" s="75"/>
      <c r="PZB3" s="75"/>
      <c r="PZC3" s="75"/>
      <c r="PZD3" s="75"/>
      <c r="PZE3" s="75"/>
      <c r="PZF3" s="75"/>
      <c r="PZG3" s="75"/>
      <c r="PZH3" s="75"/>
      <c r="PZI3" s="75"/>
      <c r="PZJ3" s="75"/>
      <c r="PZK3" s="75"/>
      <c r="PZL3" s="75"/>
      <c r="PZM3" s="75"/>
      <c r="PZN3" s="75"/>
      <c r="PZO3" s="75"/>
      <c r="PZP3" s="75"/>
      <c r="PZQ3" s="75"/>
      <c r="PZR3" s="75"/>
      <c r="PZS3" s="75"/>
      <c r="PZT3" s="75"/>
      <c r="PZU3" s="75"/>
      <c r="PZV3" s="75"/>
      <c r="PZW3" s="75"/>
      <c r="PZX3" s="75"/>
      <c r="PZY3" s="75"/>
      <c r="PZZ3" s="75"/>
      <c r="QAA3" s="75"/>
      <c r="QAB3" s="75"/>
      <c r="QAC3" s="75"/>
      <c r="QAD3" s="75"/>
      <c r="QAE3" s="75"/>
      <c r="QAF3" s="75"/>
      <c r="QAG3" s="75"/>
      <c r="QAH3" s="75"/>
      <c r="QAI3" s="75"/>
      <c r="QAJ3" s="75"/>
      <c r="QAK3" s="75"/>
      <c r="QAL3" s="75"/>
      <c r="QAM3" s="75"/>
      <c r="QAN3" s="75"/>
      <c r="QAO3" s="75"/>
      <c r="QAP3" s="75"/>
      <c r="QAQ3" s="75"/>
      <c r="QAR3" s="75"/>
      <c r="QAS3" s="75"/>
      <c r="QAT3" s="75"/>
      <c r="QAU3" s="75"/>
      <c r="QAV3" s="75"/>
      <c r="QAW3" s="75"/>
      <c r="QAX3" s="75"/>
      <c r="QAY3" s="75"/>
      <c r="QAZ3" s="75"/>
      <c r="QBA3" s="75"/>
      <c r="QBB3" s="75"/>
      <c r="QBC3" s="75"/>
      <c r="QBD3" s="75"/>
      <c r="QBE3" s="75"/>
      <c r="QBF3" s="75"/>
      <c r="QBG3" s="75"/>
      <c r="QBH3" s="75"/>
      <c r="QBI3" s="75"/>
      <c r="QBJ3" s="75"/>
      <c r="QBK3" s="75"/>
      <c r="QBL3" s="75"/>
      <c r="QBM3" s="75"/>
      <c r="QBN3" s="75"/>
      <c r="QBO3" s="75"/>
      <c r="QBP3" s="75"/>
      <c r="QBQ3" s="75"/>
      <c r="QBR3" s="75"/>
      <c r="QBS3" s="75"/>
      <c r="QBT3" s="75"/>
      <c r="QBU3" s="75"/>
      <c r="QBV3" s="75"/>
      <c r="QBW3" s="75"/>
      <c r="QBX3" s="75"/>
      <c r="QBY3" s="75"/>
      <c r="QBZ3" s="75"/>
      <c r="QCA3" s="75"/>
      <c r="QCB3" s="75"/>
      <c r="QCC3" s="75"/>
      <c r="QCD3" s="75"/>
      <c r="QCE3" s="75"/>
      <c r="QCF3" s="75"/>
      <c r="QCG3" s="75"/>
      <c r="QCH3" s="75"/>
      <c r="QCI3" s="75"/>
      <c r="QCJ3" s="75"/>
      <c r="QCK3" s="75"/>
      <c r="QCL3" s="75"/>
      <c r="QCM3" s="75"/>
      <c r="QCN3" s="75"/>
      <c r="QCO3" s="75"/>
      <c r="QCP3" s="75"/>
      <c r="QCQ3" s="75"/>
      <c r="QCR3" s="75"/>
      <c r="QCS3" s="75"/>
      <c r="QCT3" s="75"/>
      <c r="QCU3" s="75"/>
      <c r="QCV3" s="75"/>
      <c r="QCW3" s="75"/>
      <c r="QCX3" s="75"/>
      <c r="QCY3" s="75"/>
      <c r="QCZ3" s="75"/>
      <c r="QDA3" s="75"/>
      <c r="QDB3" s="75"/>
      <c r="QDC3" s="75"/>
      <c r="QDD3" s="75"/>
      <c r="QDE3" s="75"/>
      <c r="QDF3" s="75"/>
      <c r="QDG3" s="75"/>
      <c r="QDH3" s="75"/>
      <c r="QDI3" s="75"/>
      <c r="QDJ3" s="75"/>
      <c r="QDK3" s="75"/>
      <c r="QDL3" s="75"/>
      <c r="QDM3" s="75"/>
      <c r="QDN3" s="75"/>
      <c r="QDO3" s="75"/>
      <c r="QDP3" s="75"/>
      <c r="QDQ3" s="75"/>
      <c r="QDR3" s="75"/>
      <c r="QDS3" s="75"/>
      <c r="QDT3" s="75"/>
      <c r="QDU3" s="75"/>
      <c r="QDV3" s="75"/>
      <c r="QDW3" s="75"/>
      <c r="QDX3" s="75"/>
      <c r="QDY3" s="75"/>
      <c r="QDZ3" s="75"/>
      <c r="QEA3" s="75"/>
      <c r="QEB3" s="75"/>
      <c r="QEC3" s="75"/>
      <c r="QED3" s="75"/>
      <c r="QEE3" s="75"/>
      <c r="QEF3" s="75"/>
      <c r="QEG3" s="75"/>
      <c r="QEH3" s="75"/>
      <c r="QEI3" s="75"/>
      <c r="QEJ3" s="75"/>
      <c r="QEK3" s="75"/>
      <c r="QEL3" s="75"/>
      <c r="QEM3" s="75"/>
      <c r="QEN3" s="75"/>
      <c r="QEO3" s="75"/>
      <c r="QEP3" s="75"/>
      <c r="QEQ3" s="75"/>
      <c r="QER3" s="75"/>
      <c r="QES3" s="75"/>
      <c r="QET3" s="75"/>
      <c r="QEU3" s="75"/>
      <c r="QEV3" s="75"/>
      <c r="QEW3" s="75"/>
      <c r="QEX3" s="75"/>
      <c r="QEY3" s="75"/>
      <c r="QEZ3" s="75"/>
      <c r="QFA3" s="75"/>
      <c r="QFB3" s="75"/>
      <c r="QFC3" s="75"/>
      <c r="QFD3" s="75"/>
      <c r="QFE3" s="75"/>
      <c r="QFF3" s="75"/>
      <c r="QFG3" s="75"/>
      <c r="QFH3" s="75"/>
      <c r="QFI3" s="75"/>
      <c r="QFJ3" s="75"/>
      <c r="QFK3" s="75"/>
      <c r="QFL3" s="75"/>
      <c r="QFM3" s="75"/>
      <c r="QFN3" s="75"/>
      <c r="QFO3" s="75"/>
      <c r="QFP3" s="75"/>
      <c r="QFQ3" s="75"/>
      <c r="QFR3" s="75"/>
      <c r="QFS3" s="75"/>
      <c r="QFT3" s="75"/>
      <c r="QFU3" s="75"/>
      <c r="QFV3" s="75"/>
      <c r="QFW3" s="75"/>
      <c r="QFX3" s="75"/>
      <c r="QFY3" s="75"/>
      <c r="QFZ3" s="75"/>
      <c r="QGA3" s="75"/>
      <c r="QGB3" s="75"/>
      <c r="QGC3" s="75"/>
      <c r="QGD3" s="75"/>
      <c r="QGE3" s="75"/>
      <c r="QGF3" s="75"/>
      <c r="QGG3" s="75"/>
      <c r="QGH3" s="75"/>
      <c r="QGI3" s="75"/>
      <c r="QGJ3" s="75"/>
      <c r="QGK3" s="75"/>
      <c r="QGL3" s="75"/>
      <c r="QGM3" s="75"/>
      <c r="QGN3" s="75"/>
      <c r="QGO3" s="75"/>
      <c r="QGP3" s="75"/>
      <c r="QGQ3" s="75"/>
      <c r="QGR3" s="75"/>
      <c r="QGS3" s="75"/>
      <c r="QGT3" s="75"/>
      <c r="QGU3" s="75"/>
      <c r="QGV3" s="75"/>
      <c r="QGW3" s="75"/>
      <c r="QGX3" s="75"/>
      <c r="QGY3" s="75"/>
      <c r="QGZ3" s="75"/>
      <c r="QHA3" s="75"/>
      <c r="QHB3" s="75"/>
      <c r="QHC3" s="75"/>
      <c r="QHD3" s="75"/>
      <c r="QHE3" s="75"/>
      <c r="QHF3" s="75"/>
      <c r="QHG3" s="75"/>
      <c r="QHH3" s="75"/>
      <c r="QHI3" s="75"/>
      <c r="QHJ3" s="75"/>
      <c r="QHK3" s="75"/>
      <c r="QHL3" s="75"/>
      <c r="QHM3" s="75"/>
      <c r="QHN3" s="75"/>
      <c r="QHO3" s="75"/>
      <c r="QHP3" s="75"/>
      <c r="QHQ3" s="75"/>
      <c r="QHR3" s="75"/>
      <c r="QHS3" s="75"/>
      <c r="QHT3" s="75"/>
      <c r="QHU3" s="75"/>
      <c r="QHV3" s="75"/>
      <c r="QHW3" s="75"/>
      <c r="QHX3" s="75"/>
      <c r="QHY3" s="75"/>
      <c r="QHZ3" s="75"/>
      <c r="QIA3" s="75"/>
      <c r="QIB3" s="75"/>
      <c r="QIC3" s="75"/>
      <c r="QID3" s="75"/>
      <c r="QIE3" s="75"/>
      <c r="QIF3" s="75"/>
      <c r="QIG3" s="75"/>
      <c r="QIH3" s="75"/>
      <c r="QII3" s="75"/>
      <c r="QIJ3" s="75"/>
      <c r="QIK3" s="75"/>
      <c r="QIL3" s="75"/>
      <c r="QIM3" s="75"/>
      <c r="QIN3" s="75"/>
      <c r="QIO3" s="75"/>
      <c r="QIP3" s="75"/>
      <c r="QIQ3" s="75"/>
      <c r="QIR3" s="75"/>
      <c r="QIS3" s="75"/>
      <c r="QIT3" s="75"/>
      <c r="QIU3" s="75"/>
      <c r="QIV3" s="75"/>
      <c r="QIW3" s="75"/>
      <c r="QIX3" s="75"/>
      <c r="QIY3" s="75"/>
      <c r="QIZ3" s="75"/>
      <c r="QJA3" s="75"/>
      <c r="QJB3" s="75"/>
      <c r="QJC3" s="75"/>
      <c r="QJD3" s="75"/>
      <c r="QJE3" s="75"/>
      <c r="QJF3" s="75"/>
      <c r="QJG3" s="75"/>
      <c r="QJH3" s="75"/>
      <c r="QJI3" s="75"/>
      <c r="QJJ3" s="75"/>
      <c r="QJK3" s="75"/>
      <c r="QJL3" s="75"/>
      <c r="QJM3" s="75"/>
      <c r="QJN3" s="75"/>
      <c r="QJO3" s="75"/>
      <c r="QJP3" s="75"/>
      <c r="QJQ3" s="75"/>
      <c r="QJR3" s="75"/>
      <c r="QJS3" s="75"/>
      <c r="QJT3" s="75"/>
      <c r="QJU3" s="75"/>
      <c r="QJV3" s="75"/>
      <c r="QJW3" s="75"/>
      <c r="QJX3" s="75"/>
      <c r="QJY3" s="75"/>
      <c r="QJZ3" s="75"/>
      <c r="QKA3" s="75"/>
      <c r="QKB3" s="75"/>
      <c r="QKC3" s="75"/>
      <c r="QKD3" s="75"/>
      <c r="QKE3" s="75"/>
      <c r="QKF3" s="75"/>
      <c r="QKG3" s="75"/>
      <c r="QKH3" s="75"/>
      <c r="QKI3" s="75"/>
      <c r="QKJ3" s="75"/>
      <c r="QKK3" s="75"/>
      <c r="QKL3" s="75"/>
      <c r="QKM3" s="75"/>
      <c r="QKN3" s="75"/>
      <c r="QKO3" s="75"/>
      <c r="QKP3" s="75"/>
      <c r="QKQ3" s="75"/>
      <c r="QKR3" s="75"/>
      <c r="QKS3" s="75"/>
      <c r="QKT3" s="75"/>
      <c r="QKU3" s="75"/>
      <c r="QKV3" s="75"/>
      <c r="QKW3" s="75"/>
      <c r="QKX3" s="75"/>
      <c r="QKY3" s="75"/>
      <c r="QKZ3" s="75"/>
      <c r="QLA3" s="75"/>
      <c r="QLB3" s="75"/>
      <c r="QLC3" s="75"/>
      <c r="QLD3" s="75"/>
      <c r="QLE3" s="75"/>
      <c r="QLF3" s="75"/>
      <c r="QLG3" s="75"/>
      <c r="QLH3" s="75"/>
      <c r="QLI3" s="75"/>
      <c r="QLJ3" s="75"/>
      <c r="QLK3" s="75"/>
      <c r="QLL3" s="75"/>
      <c r="QLM3" s="75"/>
      <c r="QLN3" s="75"/>
      <c r="QLO3" s="75"/>
      <c r="QLP3" s="75"/>
      <c r="QLQ3" s="75"/>
      <c r="QLR3" s="75"/>
      <c r="QLS3" s="75"/>
      <c r="QLT3" s="75"/>
      <c r="QLU3" s="75"/>
      <c r="QLV3" s="75"/>
      <c r="QLW3" s="75"/>
      <c r="QLX3" s="75"/>
      <c r="QLY3" s="75"/>
      <c r="QLZ3" s="75"/>
      <c r="QMA3" s="75"/>
      <c r="QMB3" s="75"/>
      <c r="QMC3" s="75"/>
      <c r="QMD3" s="75"/>
      <c r="QME3" s="75"/>
      <c r="QMF3" s="75"/>
      <c r="QMG3" s="75"/>
      <c r="QMH3" s="75"/>
      <c r="QMI3" s="75"/>
      <c r="QMJ3" s="75"/>
      <c r="QMK3" s="75"/>
      <c r="QML3" s="75"/>
      <c r="QMM3" s="75"/>
      <c r="QMN3" s="75"/>
      <c r="QMO3" s="75"/>
      <c r="QMP3" s="75"/>
      <c r="QMQ3" s="75"/>
      <c r="QMR3" s="75"/>
      <c r="QMS3" s="75"/>
      <c r="QMT3" s="75"/>
      <c r="QMU3" s="75"/>
      <c r="QMV3" s="75"/>
      <c r="QMW3" s="75"/>
      <c r="QMX3" s="75"/>
      <c r="QMY3" s="75"/>
      <c r="QMZ3" s="75"/>
      <c r="QNA3" s="75"/>
      <c r="QNB3" s="75"/>
      <c r="QNC3" s="75"/>
      <c r="QND3" s="75"/>
      <c r="QNE3" s="75"/>
      <c r="QNF3" s="75"/>
      <c r="QNG3" s="75"/>
      <c r="QNH3" s="75"/>
      <c r="QNI3" s="75"/>
      <c r="QNJ3" s="75"/>
      <c r="QNK3" s="75"/>
      <c r="QNL3" s="75"/>
      <c r="QNM3" s="75"/>
      <c r="QNN3" s="75"/>
      <c r="QNO3" s="75"/>
      <c r="QNP3" s="75"/>
      <c r="QNQ3" s="75"/>
      <c r="QNR3" s="75"/>
      <c r="QNS3" s="75"/>
      <c r="QNT3" s="75"/>
      <c r="QNU3" s="75"/>
      <c r="QNV3" s="75"/>
      <c r="QNW3" s="75"/>
      <c r="QNX3" s="75"/>
      <c r="QNY3" s="75"/>
      <c r="QNZ3" s="75"/>
      <c r="QOA3" s="75"/>
      <c r="QOB3" s="75"/>
      <c r="QOC3" s="75"/>
      <c r="QOD3" s="75"/>
      <c r="QOE3" s="75"/>
      <c r="QOF3" s="75"/>
      <c r="QOG3" s="75"/>
      <c r="QOH3" s="75"/>
      <c r="QOI3" s="75"/>
      <c r="QOJ3" s="75"/>
      <c r="QOK3" s="75"/>
      <c r="QOL3" s="75"/>
      <c r="QOM3" s="75"/>
      <c r="QON3" s="75"/>
      <c r="QOO3" s="75"/>
      <c r="QOP3" s="75"/>
      <c r="QOQ3" s="75"/>
      <c r="QOR3" s="75"/>
      <c r="QOS3" s="75"/>
      <c r="QOT3" s="75"/>
      <c r="QOU3" s="75"/>
      <c r="QOV3" s="75"/>
      <c r="QOW3" s="75"/>
      <c r="QOX3" s="75"/>
      <c r="QOY3" s="75"/>
      <c r="QOZ3" s="75"/>
      <c r="QPA3" s="75"/>
      <c r="QPB3" s="75"/>
      <c r="QPC3" s="75"/>
      <c r="QPD3" s="75"/>
      <c r="QPE3" s="75"/>
      <c r="QPF3" s="75"/>
      <c r="QPG3" s="75"/>
      <c r="QPH3" s="75"/>
      <c r="QPI3" s="75"/>
      <c r="QPJ3" s="75"/>
      <c r="QPK3" s="75"/>
      <c r="QPL3" s="75"/>
      <c r="QPM3" s="75"/>
      <c r="QPN3" s="75"/>
      <c r="QPO3" s="75"/>
      <c r="QPP3" s="75"/>
      <c r="QPQ3" s="75"/>
      <c r="QPR3" s="75"/>
      <c r="QPS3" s="75"/>
      <c r="QPT3" s="75"/>
      <c r="QPU3" s="75"/>
      <c r="QPV3" s="75"/>
      <c r="QPW3" s="75"/>
      <c r="QPX3" s="75"/>
      <c r="QPY3" s="75"/>
      <c r="QPZ3" s="75"/>
      <c r="QQA3" s="75"/>
      <c r="QQB3" s="75"/>
      <c r="QQC3" s="75"/>
      <c r="QQD3" s="75"/>
      <c r="QQE3" s="75"/>
      <c r="QQF3" s="75"/>
      <c r="QQG3" s="75"/>
      <c r="QQH3" s="75"/>
      <c r="QQI3" s="75"/>
      <c r="QQJ3" s="75"/>
      <c r="QQK3" s="75"/>
      <c r="QQL3" s="75"/>
      <c r="QQM3" s="75"/>
      <c r="QQN3" s="75"/>
      <c r="QQO3" s="75"/>
      <c r="QQP3" s="75"/>
      <c r="QQQ3" s="75"/>
      <c r="QQR3" s="75"/>
      <c r="QQS3" s="75"/>
      <c r="QQT3" s="75"/>
      <c r="QQU3" s="75"/>
      <c r="QQV3" s="75"/>
      <c r="QQW3" s="75"/>
      <c r="QQX3" s="75"/>
      <c r="QQY3" s="75"/>
      <c r="QQZ3" s="75"/>
      <c r="QRA3" s="75"/>
      <c r="QRB3" s="75"/>
      <c r="QRC3" s="75"/>
      <c r="QRD3" s="75"/>
      <c r="QRE3" s="75"/>
      <c r="QRF3" s="75"/>
      <c r="QRG3" s="75"/>
      <c r="QRH3" s="75"/>
      <c r="QRI3" s="75"/>
      <c r="QRJ3" s="75"/>
      <c r="QRK3" s="75"/>
      <c r="QRL3" s="75"/>
      <c r="QRM3" s="75"/>
      <c r="QRN3" s="75"/>
      <c r="QRO3" s="75"/>
      <c r="QRP3" s="75"/>
      <c r="QRQ3" s="75"/>
      <c r="QRR3" s="75"/>
      <c r="QRS3" s="75"/>
      <c r="QRT3" s="75"/>
      <c r="QRU3" s="75"/>
      <c r="QRV3" s="75"/>
      <c r="QRW3" s="75"/>
      <c r="QRX3" s="75"/>
      <c r="QRY3" s="75"/>
      <c r="QRZ3" s="75"/>
      <c r="QSA3" s="75"/>
      <c r="QSB3" s="75"/>
      <c r="QSC3" s="75"/>
      <c r="QSD3" s="75"/>
      <c r="QSE3" s="75"/>
      <c r="QSF3" s="75"/>
      <c r="QSG3" s="75"/>
      <c r="QSH3" s="75"/>
      <c r="QSI3" s="75"/>
      <c r="QSJ3" s="75"/>
      <c r="QSK3" s="75"/>
      <c r="QSL3" s="75"/>
      <c r="QSM3" s="75"/>
      <c r="QSN3" s="75"/>
      <c r="QSO3" s="75"/>
      <c r="QSP3" s="75"/>
      <c r="QSQ3" s="75"/>
      <c r="QSR3" s="75"/>
      <c r="QSS3" s="75"/>
      <c r="QST3" s="75"/>
      <c r="QSU3" s="75"/>
      <c r="QSV3" s="75"/>
      <c r="QSW3" s="75"/>
      <c r="QSX3" s="75"/>
      <c r="QSY3" s="75"/>
      <c r="QSZ3" s="75"/>
      <c r="QTA3" s="75"/>
      <c r="QTB3" s="75"/>
      <c r="QTC3" s="75"/>
      <c r="QTD3" s="75"/>
      <c r="QTE3" s="75"/>
      <c r="QTF3" s="75"/>
      <c r="QTG3" s="75"/>
      <c r="QTH3" s="75"/>
      <c r="QTI3" s="75"/>
      <c r="QTJ3" s="75"/>
      <c r="QTK3" s="75"/>
      <c r="QTL3" s="75"/>
      <c r="QTM3" s="75"/>
      <c r="QTN3" s="75"/>
      <c r="QTO3" s="75"/>
      <c r="QTP3" s="75"/>
      <c r="QTQ3" s="75"/>
      <c r="QTR3" s="75"/>
      <c r="QTS3" s="75"/>
      <c r="QTT3" s="75"/>
      <c r="QTU3" s="75"/>
      <c r="QTV3" s="75"/>
      <c r="QTW3" s="75"/>
      <c r="QTX3" s="75"/>
      <c r="QTY3" s="75"/>
      <c r="QTZ3" s="75"/>
      <c r="QUA3" s="75"/>
      <c r="QUB3" s="75"/>
      <c r="QUC3" s="75"/>
      <c r="QUD3" s="75"/>
      <c r="QUE3" s="75"/>
      <c r="QUF3" s="75"/>
      <c r="QUG3" s="75"/>
      <c r="QUH3" s="75"/>
      <c r="QUI3" s="75"/>
      <c r="QUJ3" s="75"/>
      <c r="QUK3" s="75"/>
      <c r="QUL3" s="75"/>
      <c r="QUM3" s="75"/>
      <c r="QUN3" s="75"/>
      <c r="QUO3" s="75"/>
      <c r="QUP3" s="75"/>
      <c r="QUQ3" s="75"/>
      <c r="QUR3" s="75"/>
      <c r="QUS3" s="75"/>
      <c r="QUT3" s="75"/>
      <c r="QUU3" s="75"/>
      <c r="QUV3" s="75"/>
      <c r="QUW3" s="75"/>
      <c r="QUX3" s="75"/>
      <c r="QUY3" s="75"/>
      <c r="QUZ3" s="75"/>
      <c r="QVA3" s="75"/>
      <c r="QVB3" s="75"/>
      <c r="QVC3" s="75"/>
      <c r="QVD3" s="75"/>
      <c r="QVE3" s="75"/>
      <c r="QVF3" s="75"/>
      <c r="QVG3" s="75"/>
      <c r="QVH3" s="75"/>
      <c r="QVI3" s="75"/>
      <c r="QVJ3" s="75"/>
      <c r="QVK3" s="75"/>
      <c r="QVL3" s="75"/>
      <c r="QVM3" s="75"/>
      <c r="QVN3" s="75"/>
      <c r="QVO3" s="75"/>
      <c r="QVP3" s="75"/>
      <c r="QVQ3" s="75"/>
      <c r="QVR3" s="75"/>
      <c r="QVS3" s="75"/>
      <c r="QVT3" s="75"/>
      <c r="QVU3" s="75"/>
      <c r="QVV3" s="75"/>
      <c r="QVW3" s="75"/>
      <c r="QVX3" s="75"/>
      <c r="QVY3" s="75"/>
      <c r="QVZ3" s="75"/>
      <c r="QWA3" s="75"/>
      <c r="QWB3" s="75"/>
      <c r="QWC3" s="75"/>
      <c r="QWD3" s="75"/>
      <c r="QWE3" s="75"/>
      <c r="QWF3" s="75"/>
      <c r="QWG3" s="75"/>
      <c r="QWH3" s="75"/>
      <c r="QWI3" s="75"/>
      <c r="QWJ3" s="75"/>
      <c r="QWK3" s="75"/>
      <c r="QWL3" s="75"/>
      <c r="QWM3" s="75"/>
      <c r="QWN3" s="75"/>
      <c r="QWO3" s="75"/>
      <c r="QWP3" s="75"/>
      <c r="QWQ3" s="75"/>
      <c r="QWR3" s="75"/>
      <c r="QWS3" s="75"/>
      <c r="QWT3" s="75"/>
      <c r="QWU3" s="75"/>
      <c r="QWV3" s="75"/>
      <c r="QWW3" s="75"/>
      <c r="QWX3" s="75"/>
      <c r="QWY3" s="75"/>
      <c r="QWZ3" s="75"/>
      <c r="QXA3" s="75"/>
      <c r="QXB3" s="75"/>
      <c r="QXC3" s="75"/>
      <c r="QXD3" s="75"/>
      <c r="QXE3" s="75"/>
      <c r="QXF3" s="75"/>
      <c r="QXG3" s="75"/>
      <c r="QXH3" s="75"/>
      <c r="QXI3" s="75"/>
      <c r="QXJ3" s="75"/>
      <c r="QXK3" s="75"/>
      <c r="QXL3" s="75"/>
      <c r="QXM3" s="75"/>
      <c r="QXN3" s="75"/>
      <c r="QXO3" s="75"/>
      <c r="QXP3" s="75"/>
      <c r="QXQ3" s="75"/>
      <c r="QXR3" s="75"/>
      <c r="QXS3" s="75"/>
      <c r="QXT3" s="75"/>
      <c r="QXU3" s="75"/>
      <c r="QXV3" s="75"/>
      <c r="QXW3" s="75"/>
      <c r="QXX3" s="75"/>
      <c r="QXY3" s="75"/>
      <c r="QXZ3" s="75"/>
      <c r="QYA3" s="75"/>
      <c r="QYB3" s="75"/>
      <c r="QYC3" s="75"/>
      <c r="QYD3" s="75"/>
      <c r="QYE3" s="75"/>
      <c r="QYF3" s="75"/>
      <c r="QYG3" s="75"/>
      <c r="QYH3" s="75"/>
      <c r="QYI3" s="75"/>
      <c r="QYJ3" s="75"/>
      <c r="QYK3" s="75"/>
      <c r="QYL3" s="75"/>
      <c r="QYM3" s="75"/>
      <c r="QYN3" s="75"/>
      <c r="QYO3" s="75"/>
      <c r="QYP3" s="75"/>
      <c r="QYQ3" s="75"/>
      <c r="QYR3" s="75"/>
      <c r="QYS3" s="75"/>
      <c r="QYT3" s="75"/>
      <c r="QYU3" s="75"/>
      <c r="QYV3" s="75"/>
      <c r="QYW3" s="75"/>
      <c r="QYX3" s="75"/>
      <c r="QYY3" s="75"/>
      <c r="QYZ3" s="75"/>
      <c r="QZA3" s="75"/>
      <c r="QZB3" s="75"/>
      <c r="QZC3" s="75"/>
      <c r="QZD3" s="75"/>
      <c r="QZE3" s="75"/>
      <c r="QZF3" s="75"/>
      <c r="QZG3" s="75"/>
      <c r="QZH3" s="75"/>
      <c r="QZI3" s="75"/>
      <c r="QZJ3" s="75"/>
      <c r="QZK3" s="75"/>
      <c r="QZL3" s="75"/>
      <c r="QZM3" s="75"/>
      <c r="QZN3" s="75"/>
      <c r="QZO3" s="75"/>
      <c r="QZP3" s="75"/>
      <c r="QZQ3" s="75"/>
      <c r="QZR3" s="75"/>
      <c r="QZS3" s="75"/>
      <c r="QZT3" s="75"/>
      <c r="QZU3" s="75"/>
      <c r="QZV3" s="75"/>
      <c r="QZW3" s="75"/>
      <c r="QZX3" s="75"/>
      <c r="QZY3" s="75"/>
      <c r="QZZ3" s="75"/>
      <c r="RAA3" s="75"/>
      <c r="RAB3" s="75"/>
      <c r="RAC3" s="75"/>
      <c r="RAD3" s="75"/>
      <c r="RAE3" s="75"/>
      <c r="RAF3" s="75"/>
      <c r="RAG3" s="75"/>
      <c r="RAH3" s="75"/>
      <c r="RAI3" s="75"/>
      <c r="RAJ3" s="75"/>
      <c r="RAK3" s="75"/>
      <c r="RAL3" s="75"/>
      <c r="RAM3" s="75"/>
      <c r="RAN3" s="75"/>
      <c r="RAO3" s="75"/>
      <c r="RAP3" s="75"/>
      <c r="RAQ3" s="75"/>
      <c r="RAR3" s="75"/>
      <c r="RAS3" s="75"/>
      <c r="RAT3" s="75"/>
      <c r="RAU3" s="75"/>
      <c r="RAV3" s="75"/>
      <c r="RAW3" s="75"/>
      <c r="RAX3" s="75"/>
      <c r="RAY3" s="75"/>
      <c r="RAZ3" s="75"/>
      <c r="RBA3" s="75"/>
      <c r="RBB3" s="75"/>
      <c r="RBC3" s="75"/>
      <c r="RBD3" s="75"/>
      <c r="RBE3" s="75"/>
      <c r="RBF3" s="75"/>
      <c r="RBG3" s="75"/>
      <c r="RBH3" s="75"/>
      <c r="RBI3" s="75"/>
      <c r="RBJ3" s="75"/>
      <c r="RBK3" s="75"/>
      <c r="RBL3" s="75"/>
      <c r="RBM3" s="75"/>
      <c r="RBN3" s="75"/>
      <c r="RBO3" s="75"/>
      <c r="RBP3" s="75"/>
      <c r="RBQ3" s="75"/>
      <c r="RBR3" s="75"/>
      <c r="RBS3" s="75"/>
      <c r="RBT3" s="75"/>
      <c r="RBU3" s="75"/>
      <c r="RBV3" s="75"/>
      <c r="RBW3" s="75"/>
      <c r="RBX3" s="75"/>
      <c r="RBY3" s="75"/>
      <c r="RBZ3" s="75"/>
      <c r="RCA3" s="75"/>
      <c r="RCB3" s="75"/>
      <c r="RCC3" s="75"/>
      <c r="RCD3" s="75"/>
      <c r="RCE3" s="75"/>
      <c r="RCF3" s="75"/>
      <c r="RCG3" s="75"/>
      <c r="RCH3" s="75"/>
      <c r="RCI3" s="75"/>
      <c r="RCJ3" s="75"/>
      <c r="RCK3" s="75"/>
      <c r="RCL3" s="75"/>
      <c r="RCM3" s="75"/>
      <c r="RCN3" s="75"/>
      <c r="RCO3" s="75"/>
      <c r="RCP3" s="75"/>
      <c r="RCQ3" s="75"/>
      <c r="RCR3" s="75"/>
      <c r="RCS3" s="75"/>
      <c r="RCT3" s="75"/>
      <c r="RCU3" s="75"/>
      <c r="RCV3" s="75"/>
      <c r="RCW3" s="75"/>
      <c r="RCX3" s="75"/>
      <c r="RCY3" s="75"/>
      <c r="RCZ3" s="75"/>
      <c r="RDA3" s="75"/>
      <c r="RDB3" s="75"/>
      <c r="RDC3" s="75"/>
      <c r="RDD3" s="75"/>
      <c r="RDE3" s="75"/>
      <c r="RDF3" s="75"/>
      <c r="RDG3" s="75"/>
      <c r="RDH3" s="75"/>
      <c r="RDI3" s="75"/>
      <c r="RDJ3" s="75"/>
      <c r="RDK3" s="75"/>
      <c r="RDL3" s="75"/>
      <c r="RDM3" s="75"/>
      <c r="RDN3" s="75"/>
      <c r="RDO3" s="75"/>
      <c r="RDP3" s="75"/>
      <c r="RDQ3" s="75"/>
      <c r="RDR3" s="75"/>
      <c r="RDS3" s="75"/>
      <c r="RDT3" s="75"/>
      <c r="RDU3" s="75"/>
      <c r="RDV3" s="75"/>
      <c r="RDW3" s="75"/>
      <c r="RDX3" s="75"/>
      <c r="RDY3" s="75"/>
      <c r="RDZ3" s="75"/>
      <c r="REA3" s="75"/>
      <c r="REB3" s="75"/>
      <c r="REC3" s="75"/>
      <c r="RED3" s="75"/>
      <c r="REE3" s="75"/>
      <c r="REF3" s="75"/>
      <c r="REG3" s="75"/>
      <c r="REH3" s="75"/>
      <c r="REI3" s="75"/>
      <c r="REJ3" s="75"/>
      <c r="REK3" s="75"/>
      <c r="REL3" s="75"/>
      <c r="REM3" s="75"/>
      <c r="REN3" s="75"/>
      <c r="REO3" s="75"/>
      <c r="REP3" s="75"/>
      <c r="REQ3" s="75"/>
      <c r="RER3" s="75"/>
      <c r="RES3" s="75"/>
      <c r="RET3" s="75"/>
      <c r="REU3" s="75"/>
      <c r="REV3" s="75"/>
      <c r="REW3" s="75"/>
      <c r="REX3" s="75"/>
      <c r="REY3" s="75"/>
      <c r="REZ3" s="75"/>
      <c r="RFA3" s="75"/>
      <c r="RFB3" s="75"/>
      <c r="RFC3" s="75"/>
      <c r="RFD3" s="75"/>
      <c r="RFE3" s="75"/>
      <c r="RFF3" s="75"/>
      <c r="RFG3" s="75"/>
      <c r="RFH3" s="75"/>
      <c r="RFI3" s="75"/>
      <c r="RFJ3" s="75"/>
      <c r="RFK3" s="75"/>
      <c r="RFL3" s="75"/>
      <c r="RFM3" s="75"/>
      <c r="RFN3" s="75"/>
      <c r="RFO3" s="75"/>
      <c r="RFP3" s="75"/>
      <c r="RFQ3" s="75"/>
      <c r="RFR3" s="75"/>
      <c r="RFS3" s="75"/>
      <c r="RFT3" s="75"/>
      <c r="RFU3" s="75"/>
      <c r="RFV3" s="75"/>
      <c r="RFW3" s="75"/>
      <c r="RFX3" s="75"/>
      <c r="RFY3" s="75"/>
      <c r="RFZ3" s="75"/>
      <c r="RGA3" s="75"/>
      <c r="RGB3" s="75"/>
      <c r="RGC3" s="75"/>
      <c r="RGD3" s="75"/>
      <c r="RGE3" s="75"/>
      <c r="RGF3" s="75"/>
      <c r="RGG3" s="75"/>
      <c r="RGH3" s="75"/>
      <c r="RGI3" s="75"/>
      <c r="RGJ3" s="75"/>
      <c r="RGK3" s="75"/>
      <c r="RGL3" s="75"/>
      <c r="RGM3" s="75"/>
      <c r="RGN3" s="75"/>
      <c r="RGO3" s="75"/>
      <c r="RGP3" s="75"/>
      <c r="RGQ3" s="75"/>
      <c r="RGR3" s="75"/>
      <c r="RGS3" s="75"/>
      <c r="RGT3" s="75"/>
      <c r="RGU3" s="75"/>
      <c r="RGV3" s="75"/>
      <c r="RGW3" s="75"/>
      <c r="RGX3" s="75"/>
      <c r="RGY3" s="75"/>
      <c r="RGZ3" s="75"/>
      <c r="RHA3" s="75"/>
      <c r="RHB3" s="75"/>
      <c r="RHC3" s="75"/>
      <c r="RHD3" s="75"/>
      <c r="RHE3" s="75"/>
      <c r="RHF3" s="75"/>
      <c r="RHG3" s="75"/>
      <c r="RHH3" s="75"/>
      <c r="RHI3" s="75"/>
      <c r="RHJ3" s="75"/>
      <c r="RHK3" s="75"/>
      <c r="RHL3" s="75"/>
      <c r="RHM3" s="75"/>
      <c r="RHN3" s="75"/>
      <c r="RHO3" s="75"/>
      <c r="RHP3" s="75"/>
      <c r="RHQ3" s="75"/>
      <c r="RHR3" s="75"/>
      <c r="RHS3" s="75"/>
      <c r="RHT3" s="75"/>
      <c r="RHU3" s="75"/>
      <c r="RHV3" s="75"/>
      <c r="RHW3" s="75"/>
      <c r="RHX3" s="75"/>
      <c r="RHY3" s="75"/>
      <c r="RHZ3" s="75"/>
      <c r="RIA3" s="75"/>
      <c r="RIB3" s="75"/>
      <c r="RIC3" s="75"/>
      <c r="RID3" s="75"/>
      <c r="RIE3" s="75"/>
      <c r="RIF3" s="75"/>
      <c r="RIG3" s="75"/>
      <c r="RIH3" s="75"/>
      <c r="RII3" s="75"/>
      <c r="RIJ3" s="75"/>
      <c r="RIK3" s="75"/>
      <c r="RIL3" s="75"/>
      <c r="RIM3" s="75"/>
      <c r="RIN3" s="75"/>
      <c r="RIO3" s="75"/>
      <c r="RIP3" s="75"/>
      <c r="RIQ3" s="75"/>
      <c r="RIR3" s="75"/>
      <c r="RIS3" s="75"/>
      <c r="RIT3" s="75"/>
      <c r="RIU3" s="75"/>
      <c r="RIV3" s="75"/>
      <c r="RIW3" s="75"/>
      <c r="RIX3" s="75"/>
      <c r="RIY3" s="75"/>
      <c r="RIZ3" s="75"/>
      <c r="RJA3" s="75"/>
      <c r="RJB3" s="75"/>
      <c r="RJC3" s="75"/>
      <c r="RJD3" s="75"/>
      <c r="RJE3" s="75"/>
      <c r="RJF3" s="75"/>
      <c r="RJG3" s="75"/>
      <c r="RJH3" s="75"/>
      <c r="RJI3" s="75"/>
      <c r="RJJ3" s="75"/>
      <c r="RJK3" s="75"/>
      <c r="RJL3" s="75"/>
      <c r="RJM3" s="75"/>
      <c r="RJN3" s="75"/>
      <c r="RJO3" s="75"/>
      <c r="RJP3" s="75"/>
      <c r="RJQ3" s="75"/>
      <c r="RJR3" s="75"/>
      <c r="RJS3" s="75"/>
      <c r="RJT3" s="75"/>
      <c r="RJU3" s="75"/>
      <c r="RJV3" s="75"/>
      <c r="RJW3" s="75"/>
      <c r="RJX3" s="75"/>
      <c r="RJY3" s="75"/>
      <c r="RJZ3" s="75"/>
      <c r="RKA3" s="75"/>
      <c r="RKB3" s="75"/>
      <c r="RKC3" s="75"/>
      <c r="RKD3" s="75"/>
      <c r="RKE3" s="75"/>
      <c r="RKF3" s="75"/>
      <c r="RKG3" s="75"/>
      <c r="RKH3" s="75"/>
      <c r="RKI3" s="75"/>
      <c r="RKJ3" s="75"/>
      <c r="RKK3" s="75"/>
      <c r="RKL3" s="75"/>
      <c r="RKM3" s="75"/>
      <c r="RKN3" s="75"/>
      <c r="RKO3" s="75"/>
      <c r="RKP3" s="75"/>
      <c r="RKQ3" s="75"/>
      <c r="RKR3" s="75"/>
      <c r="RKS3" s="75"/>
      <c r="RKT3" s="75"/>
      <c r="RKU3" s="75"/>
      <c r="RKV3" s="75"/>
      <c r="RKW3" s="75"/>
      <c r="RKX3" s="75"/>
      <c r="RKY3" s="75"/>
      <c r="RKZ3" s="75"/>
      <c r="RLA3" s="75"/>
      <c r="RLB3" s="75"/>
      <c r="RLC3" s="75"/>
      <c r="RLD3" s="75"/>
      <c r="RLE3" s="75"/>
      <c r="RLF3" s="75"/>
      <c r="RLG3" s="75"/>
      <c r="RLH3" s="75"/>
      <c r="RLI3" s="75"/>
      <c r="RLJ3" s="75"/>
      <c r="RLK3" s="75"/>
      <c r="RLL3" s="75"/>
      <c r="RLM3" s="75"/>
      <c r="RLN3" s="75"/>
      <c r="RLO3" s="75"/>
      <c r="RLP3" s="75"/>
      <c r="RLQ3" s="75"/>
      <c r="RLR3" s="75"/>
      <c r="RLS3" s="75"/>
      <c r="RLT3" s="75"/>
      <c r="RLU3" s="75"/>
      <c r="RLV3" s="75"/>
      <c r="RLW3" s="75"/>
      <c r="RLX3" s="75"/>
      <c r="RLY3" s="75"/>
      <c r="RLZ3" s="75"/>
      <c r="RMA3" s="75"/>
      <c r="RMB3" s="75"/>
      <c r="RMC3" s="75"/>
      <c r="RMD3" s="75"/>
      <c r="RME3" s="75"/>
      <c r="RMF3" s="75"/>
      <c r="RMG3" s="75"/>
      <c r="RMH3" s="75"/>
      <c r="RMI3" s="75"/>
      <c r="RMJ3" s="75"/>
      <c r="RMK3" s="75"/>
      <c r="RML3" s="75"/>
      <c r="RMM3" s="75"/>
      <c r="RMN3" s="75"/>
      <c r="RMO3" s="75"/>
      <c r="RMP3" s="75"/>
      <c r="RMQ3" s="75"/>
      <c r="RMR3" s="75"/>
      <c r="RMS3" s="75"/>
      <c r="RMT3" s="75"/>
      <c r="RMU3" s="75"/>
      <c r="RMV3" s="75"/>
      <c r="RMW3" s="75"/>
      <c r="RMX3" s="75"/>
      <c r="RMY3" s="75"/>
      <c r="RMZ3" s="75"/>
      <c r="RNA3" s="75"/>
      <c r="RNB3" s="75"/>
      <c r="RNC3" s="75"/>
      <c r="RND3" s="75"/>
      <c r="RNE3" s="75"/>
      <c r="RNF3" s="75"/>
      <c r="RNG3" s="75"/>
      <c r="RNH3" s="75"/>
      <c r="RNI3" s="75"/>
      <c r="RNJ3" s="75"/>
      <c r="RNK3" s="75"/>
      <c r="RNL3" s="75"/>
      <c r="RNM3" s="75"/>
      <c r="RNN3" s="75"/>
      <c r="RNO3" s="75"/>
      <c r="RNP3" s="75"/>
      <c r="RNQ3" s="75"/>
      <c r="RNR3" s="75"/>
      <c r="RNS3" s="75"/>
      <c r="RNT3" s="75"/>
      <c r="RNU3" s="75"/>
      <c r="RNV3" s="75"/>
      <c r="RNW3" s="75"/>
      <c r="RNX3" s="75"/>
      <c r="RNY3" s="75"/>
      <c r="RNZ3" s="75"/>
      <c r="ROA3" s="75"/>
      <c r="ROB3" s="75"/>
      <c r="ROC3" s="75"/>
      <c r="ROD3" s="75"/>
      <c r="ROE3" s="75"/>
      <c r="ROF3" s="75"/>
      <c r="ROG3" s="75"/>
      <c r="ROH3" s="75"/>
      <c r="ROI3" s="75"/>
      <c r="ROJ3" s="75"/>
      <c r="ROK3" s="75"/>
      <c r="ROL3" s="75"/>
      <c r="ROM3" s="75"/>
      <c r="RON3" s="75"/>
      <c r="ROO3" s="75"/>
      <c r="ROP3" s="75"/>
      <c r="ROQ3" s="75"/>
      <c r="ROR3" s="75"/>
      <c r="ROS3" s="75"/>
      <c r="ROT3" s="75"/>
      <c r="ROU3" s="75"/>
      <c r="ROV3" s="75"/>
      <c r="ROW3" s="75"/>
      <c r="ROX3" s="75"/>
      <c r="ROY3" s="75"/>
      <c r="ROZ3" s="75"/>
      <c r="RPA3" s="75"/>
      <c r="RPB3" s="75"/>
      <c r="RPC3" s="75"/>
      <c r="RPD3" s="75"/>
      <c r="RPE3" s="75"/>
      <c r="RPF3" s="75"/>
      <c r="RPG3" s="75"/>
      <c r="RPH3" s="75"/>
      <c r="RPI3" s="75"/>
      <c r="RPJ3" s="75"/>
      <c r="RPK3" s="75"/>
      <c r="RPL3" s="75"/>
      <c r="RPM3" s="75"/>
      <c r="RPN3" s="75"/>
      <c r="RPO3" s="75"/>
      <c r="RPP3" s="75"/>
      <c r="RPQ3" s="75"/>
      <c r="RPR3" s="75"/>
      <c r="RPS3" s="75"/>
      <c r="RPT3" s="75"/>
      <c r="RPU3" s="75"/>
      <c r="RPV3" s="75"/>
      <c r="RPW3" s="75"/>
      <c r="RPX3" s="75"/>
      <c r="RPY3" s="75"/>
      <c r="RPZ3" s="75"/>
      <c r="RQA3" s="75"/>
      <c r="RQB3" s="75"/>
      <c r="RQC3" s="75"/>
      <c r="RQD3" s="75"/>
      <c r="RQE3" s="75"/>
      <c r="RQF3" s="75"/>
      <c r="RQG3" s="75"/>
      <c r="RQH3" s="75"/>
      <c r="RQI3" s="75"/>
      <c r="RQJ3" s="75"/>
      <c r="RQK3" s="75"/>
      <c r="RQL3" s="75"/>
      <c r="RQM3" s="75"/>
      <c r="RQN3" s="75"/>
      <c r="RQO3" s="75"/>
      <c r="RQP3" s="75"/>
      <c r="RQQ3" s="75"/>
      <c r="RQR3" s="75"/>
      <c r="RQS3" s="75"/>
      <c r="RQT3" s="75"/>
      <c r="RQU3" s="75"/>
      <c r="RQV3" s="75"/>
      <c r="RQW3" s="75"/>
      <c r="RQX3" s="75"/>
      <c r="RQY3" s="75"/>
      <c r="RQZ3" s="75"/>
      <c r="RRA3" s="75"/>
      <c r="RRB3" s="75"/>
      <c r="RRC3" s="75"/>
      <c r="RRD3" s="75"/>
      <c r="RRE3" s="75"/>
      <c r="RRF3" s="75"/>
      <c r="RRG3" s="75"/>
      <c r="RRH3" s="75"/>
      <c r="RRI3" s="75"/>
      <c r="RRJ3" s="75"/>
      <c r="RRK3" s="75"/>
      <c r="RRL3" s="75"/>
      <c r="RRM3" s="75"/>
      <c r="RRN3" s="75"/>
      <c r="RRO3" s="75"/>
      <c r="RRP3" s="75"/>
      <c r="RRQ3" s="75"/>
      <c r="RRR3" s="75"/>
      <c r="RRS3" s="75"/>
      <c r="RRT3" s="75"/>
      <c r="RRU3" s="75"/>
      <c r="RRV3" s="75"/>
      <c r="RRW3" s="75"/>
      <c r="RRX3" s="75"/>
      <c r="RRY3" s="75"/>
      <c r="RRZ3" s="75"/>
      <c r="RSA3" s="75"/>
      <c r="RSB3" s="75"/>
      <c r="RSC3" s="75"/>
      <c r="RSD3" s="75"/>
      <c r="RSE3" s="75"/>
      <c r="RSF3" s="75"/>
      <c r="RSG3" s="75"/>
      <c r="RSH3" s="75"/>
      <c r="RSI3" s="75"/>
      <c r="RSJ3" s="75"/>
      <c r="RSK3" s="75"/>
      <c r="RSL3" s="75"/>
      <c r="RSM3" s="75"/>
      <c r="RSN3" s="75"/>
      <c r="RSO3" s="75"/>
      <c r="RSP3" s="75"/>
      <c r="RSQ3" s="75"/>
      <c r="RSR3" s="75"/>
      <c r="RSS3" s="75"/>
      <c r="RST3" s="75"/>
      <c r="RSU3" s="75"/>
      <c r="RSV3" s="75"/>
      <c r="RSW3" s="75"/>
      <c r="RSX3" s="75"/>
      <c r="RSY3" s="75"/>
      <c r="RSZ3" s="75"/>
      <c r="RTA3" s="75"/>
      <c r="RTB3" s="75"/>
      <c r="RTC3" s="75"/>
      <c r="RTD3" s="75"/>
      <c r="RTE3" s="75"/>
      <c r="RTF3" s="75"/>
      <c r="RTG3" s="75"/>
      <c r="RTH3" s="75"/>
      <c r="RTI3" s="75"/>
      <c r="RTJ3" s="75"/>
      <c r="RTK3" s="75"/>
      <c r="RTL3" s="75"/>
      <c r="RTM3" s="75"/>
      <c r="RTN3" s="75"/>
      <c r="RTO3" s="75"/>
      <c r="RTP3" s="75"/>
      <c r="RTQ3" s="75"/>
      <c r="RTR3" s="75"/>
      <c r="RTS3" s="75"/>
      <c r="RTT3" s="75"/>
      <c r="RTU3" s="75"/>
      <c r="RTV3" s="75"/>
      <c r="RTW3" s="75"/>
      <c r="RTX3" s="75"/>
      <c r="RTY3" s="75"/>
      <c r="RTZ3" s="75"/>
      <c r="RUA3" s="75"/>
      <c r="RUB3" s="75"/>
      <c r="RUC3" s="75"/>
      <c r="RUD3" s="75"/>
      <c r="RUE3" s="75"/>
      <c r="RUF3" s="75"/>
      <c r="RUG3" s="75"/>
      <c r="RUH3" s="75"/>
      <c r="RUI3" s="75"/>
      <c r="RUJ3" s="75"/>
      <c r="RUK3" s="75"/>
      <c r="RUL3" s="75"/>
      <c r="RUM3" s="75"/>
      <c r="RUN3" s="75"/>
      <c r="RUO3" s="75"/>
      <c r="RUP3" s="75"/>
      <c r="RUQ3" s="75"/>
      <c r="RUR3" s="75"/>
      <c r="RUS3" s="75"/>
      <c r="RUT3" s="75"/>
      <c r="RUU3" s="75"/>
      <c r="RUV3" s="75"/>
      <c r="RUW3" s="75"/>
      <c r="RUX3" s="75"/>
      <c r="RUY3" s="75"/>
      <c r="RUZ3" s="75"/>
      <c r="RVA3" s="75"/>
      <c r="RVB3" s="75"/>
      <c r="RVC3" s="75"/>
      <c r="RVD3" s="75"/>
      <c r="RVE3" s="75"/>
      <c r="RVF3" s="75"/>
      <c r="RVG3" s="75"/>
      <c r="RVH3" s="75"/>
      <c r="RVI3" s="75"/>
      <c r="RVJ3" s="75"/>
      <c r="RVK3" s="75"/>
      <c r="RVL3" s="75"/>
      <c r="RVM3" s="75"/>
      <c r="RVN3" s="75"/>
      <c r="RVO3" s="75"/>
      <c r="RVP3" s="75"/>
      <c r="RVQ3" s="75"/>
      <c r="RVR3" s="75"/>
      <c r="RVS3" s="75"/>
      <c r="RVT3" s="75"/>
      <c r="RVU3" s="75"/>
      <c r="RVV3" s="75"/>
      <c r="RVW3" s="75"/>
      <c r="RVX3" s="75"/>
      <c r="RVY3" s="75"/>
      <c r="RVZ3" s="75"/>
      <c r="RWA3" s="75"/>
      <c r="RWB3" s="75"/>
      <c r="RWC3" s="75"/>
      <c r="RWD3" s="75"/>
      <c r="RWE3" s="75"/>
      <c r="RWF3" s="75"/>
      <c r="RWG3" s="75"/>
      <c r="RWH3" s="75"/>
      <c r="RWI3" s="75"/>
      <c r="RWJ3" s="75"/>
      <c r="RWK3" s="75"/>
      <c r="RWL3" s="75"/>
      <c r="RWM3" s="75"/>
      <c r="RWN3" s="75"/>
      <c r="RWO3" s="75"/>
      <c r="RWP3" s="75"/>
      <c r="RWQ3" s="75"/>
      <c r="RWR3" s="75"/>
      <c r="RWS3" s="75"/>
      <c r="RWT3" s="75"/>
      <c r="RWU3" s="75"/>
      <c r="RWV3" s="75"/>
      <c r="RWW3" s="75"/>
      <c r="RWX3" s="75"/>
      <c r="RWY3" s="75"/>
      <c r="RWZ3" s="75"/>
      <c r="RXA3" s="75"/>
      <c r="RXB3" s="75"/>
      <c r="RXC3" s="75"/>
      <c r="RXD3" s="75"/>
      <c r="RXE3" s="75"/>
      <c r="RXF3" s="75"/>
      <c r="RXG3" s="75"/>
      <c r="RXH3" s="75"/>
      <c r="RXI3" s="75"/>
      <c r="RXJ3" s="75"/>
      <c r="RXK3" s="75"/>
      <c r="RXL3" s="75"/>
      <c r="RXM3" s="75"/>
      <c r="RXN3" s="75"/>
      <c r="RXO3" s="75"/>
      <c r="RXP3" s="75"/>
      <c r="RXQ3" s="75"/>
      <c r="RXR3" s="75"/>
      <c r="RXS3" s="75"/>
      <c r="RXT3" s="75"/>
      <c r="RXU3" s="75"/>
      <c r="RXV3" s="75"/>
      <c r="RXW3" s="75"/>
      <c r="RXX3" s="75"/>
      <c r="RXY3" s="75"/>
      <c r="RXZ3" s="75"/>
      <c r="RYA3" s="75"/>
      <c r="RYB3" s="75"/>
      <c r="RYC3" s="75"/>
      <c r="RYD3" s="75"/>
      <c r="RYE3" s="75"/>
      <c r="RYF3" s="75"/>
      <c r="RYG3" s="75"/>
      <c r="RYH3" s="75"/>
      <c r="RYI3" s="75"/>
      <c r="RYJ3" s="75"/>
      <c r="RYK3" s="75"/>
      <c r="RYL3" s="75"/>
      <c r="RYM3" s="75"/>
      <c r="RYN3" s="75"/>
      <c r="RYO3" s="75"/>
      <c r="RYP3" s="75"/>
      <c r="RYQ3" s="75"/>
      <c r="RYR3" s="75"/>
      <c r="RYS3" s="75"/>
      <c r="RYT3" s="75"/>
      <c r="RYU3" s="75"/>
      <c r="RYV3" s="75"/>
      <c r="RYW3" s="75"/>
      <c r="RYX3" s="75"/>
      <c r="RYY3" s="75"/>
      <c r="RYZ3" s="75"/>
      <c r="RZA3" s="75"/>
      <c r="RZB3" s="75"/>
      <c r="RZC3" s="75"/>
      <c r="RZD3" s="75"/>
      <c r="RZE3" s="75"/>
      <c r="RZF3" s="75"/>
      <c r="RZG3" s="75"/>
      <c r="RZH3" s="75"/>
      <c r="RZI3" s="75"/>
      <c r="RZJ3" s="75"/>
      <c r="RZK3" s="75"/>
      <c r="RZL3" s="75"/>
      <c r="RZM3" s="75"/>
      <c r="RZN3" s="75"/>
      <c r="RZO3" s="75"/>
      <c r="RZP3" s="75"/>
      <c r="RZQ3" s="75"/>
      <c r="RZR3" s="75"/>
      <c r="RZS3" s="75"/>
      <c r="RZT3" s="75"/>
      <c r="RZU3" s="75"/>
      <c r="RZV3" s="75"/>
      <c r="RZW3" s="75"/>
      <c r="RZX3" s="75"/>
      <c r="RZY3" s="75"/>
      <c r="RZZ3" s="75"/>
      <c r="SAA3" s="75"/>
      <c r="SAB3" s="75"/>
      <c r="SAC3" s="75"/>
      <c r="SAD3" s="75"/>
      <c r="SAE3" s="75"/>
      <c r="SAF3" s="75"/>
      <c r="SAG3" s="75"/>
      <c r="SAH3" s="75"/>
      <c r="SAI3" s="75"/>
      <c r="SAJ3" s="75"/>
      <c r="SAK3" s="75"/>
      <c r="SAL3" s="75"/>
      <c r="SAM3" s="75"/>
      <c r="SAN3" s="75"/>
      <c r="SAO3" s="75"/>
      <c r="SAP3" s="75"/>
      <c r="SAQ3" s="75"/>
      <c r="SAR3" s="75"/>
      <c r="SAS3" s="75"/>
      <c r="SAT3" s="75"/>
      <c r="SAU3" s="75"/>
      <c r="SAV3" s="75"/>
      <c r="SAW3" s="75"/>
      <c r="SAX3" s="75"/>
      <c r="SAY3" s="75"/>
      <c r="SAZ3" s="75"/>
      <c r="SBA3" s="75"/>
      <c r="SBB3" s="75"/>
      <c r="SBC3" s="75"/>
      <c r="SBD3" s="75"/>
      <c r="SBE3" s="75"/>
      <c r="SBF3" s="75"/>
      <c r="SBG3" s="75"/>
      <c r="SBH3" s="75"/>
      <c r="SBI3" s="75"/>
      <c r="SBJ3" s="75"/>
      <c r="SBK3" s="75"/>
      <c r="SBL3" s="75"/>
      <c r="SBM3" s="75"/>
      <c r="SBN3" s="75"/>
      <c r="SBO3" s="75"/>
      <c r="SBP3" s="75"/>
      <c r="SBQ3" s="75"/>
      <c r="SBR3" s="75"/>
      <c r="SBS3" s="75"/>
      <c r="SBT3" s="75"/>
      <c r="SBU3" s="75"/>
      <c r="SBV3" s="75"/>
      <c r="SBW3" s="75"/>
      <c r="SBX3" s="75"/>
      <c r="SBY3" s="75"/>
      <c r="SBZ3" s="75"/>
      <c r="SCA3" s="75"/>
      <c r="SCB3" s="75"/>
      <c r="SCC3" s="75"/>
      <c r="SCD3" s="75"/>
      <c r="SCE3" s="75"/>
      <c r="SCF3" s="75"/>
      <c r="SCG3" s="75"/>
      <c r="SCH3" s="75"/>
      <c r="SCI3" s="75"/>
      <c r="SCJ3" s="75"/>
      <c r="SCK3" s="75"/>
      <c r="SCL3" s="75"/>
      <c r="SCM3" s="75"/>
      <c r="SCN3" s="75"/>
      <c r="SCO3" s="75"/>
      <c r="SCP3" s="75"/>
      <c r="SCQ3" s="75"/>
      <c r="SCR3" s="75"/>
      <c r="SCS3" s="75"/>
      <c r="SCT3" s="75"/>
      <c r="SCU3" s="75"/>
      <c r="SCV3" s="75"/>
      <c r="SCW3" s="75"/>
      <c r="SCX3" s="75"/>
      <c r="SCY3" s="75"/>
      <c r="SCZ3" s="75"/>
      <c r="SDA3" s="75"/>
      <c r="SDB3" s="75"/>
      <c r="SDC3" s="75"/>
      <c r="SDD3" s="75"/>
      <c r="SDE3" s="75"/>
      <c r="SDF3" s="75"/>
      <c r="SDG3" s="75"/>
      <c r="SDH3" s="75"/>
      <c r="SDI3" s="75"/>
      <c r="SDJ3" s="75"/>
      <c r="SDK3" s="75"/>
      <c r="SDL3" s="75"/>
      <c r="SDM3" s="75"/>
      <c r="SDN3" s="75"/>
      <c r="SDO3" s="75"/>
      <c r="SDP3" s="75"/>
      <c r="SDQ3" s="75"/>
      <c r="SDR3" s="75"/>
      <c r="SDS3" s="75"/>
      <c r="SDT3" s="75"/>
      <c r="SDU3" s="75"/>
      <c r="SDV3" s="75"/>
      <c r="SDW3" s="75"/>
      <c r="SDX3" s="75"/>
      <c r="SDY3" s="75"/>
      <c r="SDZ3" s="75"/>
      <c r="SEA3" s="75"/>
      <c r="SEB3" s="75"/>
      <c r="SEC3" s="75"/>
      <c r="SED3" s="75"/>
      <c r="SEE3" s="75"/>
      <c r="SEF3" s="75"/>
      <c r="SEG3" s="75"/>
      <c r="SEH3" s="75"/>
      <c r="SEI3" s="75"/>
      <c r="SEJ3" s="75"/>
      <c r="SEK3" s="75"/>
      <c r="SEL3" s="75"/>
      <c r="SEM3" s="75"/>
      <c r="SEN3" s="75"/>
      <c r="SEO3" s="75"/>
      <c r="SEP3" s="75"/>
      <c r="SEQ3" s="75"/>
      <c r="SER3" s="75"/>
      <c r="SES3" s="75"/>
      <c r="SET3" s="75"/>
      <c r="SEU3" s="75"/>
      <c r="SEV3" s="75"/>
      <c r="SEW3" s="75"/>
      <c r="SEX3" s="75"/>
      <c r="SEY3" s="75"/>
      <c r="SEZ3" s="75"/>
      <c r="SFA3" s="75"/>
      <c r="SFB3" s="75"/>
      <c r="SFC3" s="75"/>
      <c r="SFD3" s="75"/>
      <c r="SFE3" s="75"/>
      <c r="SFF3" s="75"/>
      <c r="SFG3" s="75"/>
      <c r="SFH3" s="75"/>
      <c r="SFI3" s="75"/>
      <c r="SFJ3" s="75"/>
      <c r="SFK3" s="75"/>
      <c r="SFL3" s="75"/>
      <c r="SFM3" s="75"/>
      <c r="SFN3" s="75"/>
      <c r="SFO3" s="75"/>
      <c r="SFP3" s="75"/>
      <c r="SFQ3" s="75"/>
      <c r="SFR3" s="75"/>
      <c r="SFS3" s="75"/>
      <c r="SFT3" s="75"/>
      <c r="SFU3" s="75"/>
      <c r="SFV3" s="75"/>
      <c r="SFW3" s="75"/>
      <c r="SFX3" s="75"/>
      <c r="SFY3" s="75"/>
      <c r="SFZ3" s="75"/>
      <c r="SGA3" s="75"/>
      <c r="SGB3" s="75"/>
      <c r="SGC3" s="75"/>
      <c r="SGD3" s="75"/>
      <c r="SGE3" s="75"/>
      <c r="SGF3" s="75"/>
      <c r="SGG3" s="75"/>
      <c r="SGH3" s="75"/>
      <c r="SGI3" s="75"/>
      <c r="SGJ3" s="75"/>
      <c r="SGK3" s="75"/>
      <c r="SGL3" s="75"/>
      <c r="SGM3" s="75"/>
      <c r="SGN3" s="75"/>
      <c r="SGO3" s="75"/>
      <c r="SGP3" s="75"/>
      <c r="SGQ3" s="75"/>
      <c r="SGR3" s="75"/>
      <c r="SGS3" s="75"/>
      <c r="SGT3" s="75"/>
      <c r="SGU3" s="75"/>
      <c r="SGV3" s="75"/>
      <c r="SGW3" s="75"/>
      <c r="SGX3" s="75"/>
      <c r="SGY3" s="75"/>
      <c r="SGZ3" s="75"/>
      <c r="SHA3" s="75"/>
      <c r="SHB3" s="75"/>
      <c r="SHC3" s="75"/>
      <c r="SHD3" s="75"/>
      <c r="SHE3" s="75"/>
      <c r="SHF3" s="75"/>
      <c r="SHG3" s="75"/>
      <c r="SHH3" s="75"/>
      <c r="SHI3" s="75"/>
      <c r="SHJ3" s="75"/>
      <c r="SHK3" s="75"/>
      <c r="SHL3" s="75"/>
      <c r="SHM3" s="75"/>
      <c r="SHN3" s="75"/>
      <c r="SHO3" s="75"/>
      <c r="SHP3" s="75"/>
      <c r="SHQ3" s="75"/>
      <c r="SHR3" s="75"/>
      <c r="SHS3" s="75"/>
      <c r="SHT3" s="75"/>
      <c r="SHU3" s="75"/>
      <c r="SHV3" s="75"/>
      <c r="SHW3" s="75"/>
      <c r="SHX3" s="75"/>
      <c r="SHY3" s="75"/>
      <c r="SHZ3" s="75"/>
      <c r="SIA3" s="75"/>
      <c r="SIB3" s="75"/>
      <c r="SIC3" s="75"/>
      <c r="SID3" s="75"/>
      <c r="SIE3" s="75"/>
      <c r="SIF3" s="75"/>
      <c r="SIG3" s="75"/>
      <c r="SIH3" s="75"/>
      <c r="SII3" s="75"/>
      <c r="SIJ3" s="75"/>
      <c r="SIK3" s="75"/>
      <c r="SIL3" s="75"/>
      <c r="SIM3" s="75"/>
      <c r="SIN3" s="75"/>
      <c r="SIO3" s="75"/>
      <c r="SIP3" s="75"/>
      <c r="SIQ3" s="75"/>
      <c r="SIR3" s="75"/>
      <c r="SIS3" s="75"/>
      <c r="SIT3" s="75"/>
      <c r="SIU3" s="75"/>
      <c r="SIV3" s="75"/>
      <c r="SIW3" s="75"/>
      <c r="SIX3" s="75"/>
      <c r="SIY3" s="75"/>
      <c r="SIZ3" s="75"/>
      <c r="SJA3" s="75"/>
      <c r="SJB3" s="75"/>
      <c r="SJC3" s="75"/>
      <c r="SJD3" s="75"/>
      <c r="SJE3" s="75"/>
      <c r="SJF3" s="75"/>
      <c r="SJG3" s="75"/>
      <c r="SJH3" s="75"/>
      <c r="SJI3" s="75"/>
      <c r="SJJ3" s="75"/>
      <c r="SJK3" s="75"/>
      <c r="SJL3" s="75"/>
      <c r="SJM3" s="75"/>
      <c r="SJN3" s="75"/>
      <c r="SJO3" s="75"/>
      <c r="SJP3" s="75"/>
      <c r="SJQ3" s="75"/>
      <c r="SJR3" s="75"/>
      <c r="SJS3" s="75"/>
      <c r="SJT3" s="75"/>
      <c r="SJU3" s="75"/>
      <c r="SJV3" s="75"/>
      <c r="SJW3" s="75"/>
      <c r="SJX3" s="75"/>
      <c r="SJY3" s="75"/>
      <c r="SJZ3" s="75"/>
      <c r="SKA3" s="75"/>
      <c r="SKB3" s="75"/>
      <c r="SKC3" s="75"/>
      <c r="SKD3" s="75"/>
      <c r="SKE3" s="75"/>
      <c r="SKF3" s="75"/>
      <c r="SKG3" s="75"/>
      <c r="SKH3" s="75"/>
      <c r="SKI3" s="75"/>
      <c r="SKJ3" s="75"/>
      <c r="SKK3" s="75"/>
      <c r="SKL3" s="75"/>
      <c r="SKM3" s="75"/>
      <c r="SKN3" s="75"/>
      <c r="SKO3" s="75"/>
      <c r="SKP3" s="75"/>
      <c r="SKQ3" s="75"/>
      <c r="SKR3" s="75"/>
      <c r="SKS3" s="75"/>
      <c r="SKT3" s="75"/>
      <c r="SKU3" s="75"/>
      <c r="SKV3" s="75"/>
      <c r="SKW3" s="75"/>
      <c r="SKX3" s="75"/>
      <c r="SKY3" s="75"/>
      <c r="SKZ3" s="75"/>
      <c r="SLA3" s="75"/>
      <c r="SLB3" s="75"/>
      <c r="SLC3" s="75"/>
      <c r="SLD3" s="75"/>
      <c r="SLE3" s="75"/>
      <c r="SLF3" s="75"/>
      <c r="SLG3" s="75"/>
      <c r="SLH3" s="75"/>
      <c r="SLI3" s="75"/>
      <c r="SLJ3" s="75"/>
      <c r="SLK3" s="75"/>
      <c r="SLL3" s="75"/>
      <c r="SLM3" s="75"/>
      <c r="SLN3" s="75"/>
      <c r="SLO3" s="75"/>
      <c r="SLP3" s="75"/>
      <c r="SLQ3" s="75"/>
      <c r="SLR3" s="75"/>
      <c r="SLS3" s="75"/>
      <c r="SLT3" s="75"/>
      <c r="SLU3" s="75"/>
      <c r="SLV3" s="75"/>
      <c r="SLW3" s="75"/>
      <c r="SLX3" s="75"/>
      <c r="SLY3" s="75"/>
      <c r="SLZ3" s="75"/>
      <c r="SMA3" s="75"/>
      <c r="SMB3" s="75"/>
      <c r="SMC3" s="75"/>
      <c r="SMD3" s="75"/>
      <c r="SME3" s="75"/>
      <c r="SMF3" s="75"/>
      <c r="SMG3" s="75"/>
      <c r="SMH3" s="75"/>
      <c r="SMI3" s="75"/>
      <c r="SMJ3" s="75"/>
      <c r="SMK3" s="75"/>
      <c r="SML3" s="75"/>
      <c r="SMM3" s="75"/>
      <c r="SMN3" s="75"/>
      <c r="SMO3" s="75"/>
      <c r="SMP3" s="75"/>
      <c r="SMQ3" s="75"/>
      <c r="SMR3" s="75"/>
      <c r="SMS3" s="75"/>
      <c r="SMT3" s="75"/>
      <c r="SMU3" s="75"/>
      <c r="SMV3" s="75"/>
      <c r="SMW3" s="75"/>
      <c r="SMX3" s="75"/>
      <c r="SMY3" s="75"/>
      <c r="SMZ3" s="75"/>
      <c r="SNA3" s="75"/>
      <c r="SNB3" s="75"/>
      <c r="SNC3" s="75"/>
      <c r="SND3" s="75"/>
      <c r="SNE3" s="75"/>
      <c r="SNF3" s="75"/>
      <c r="SNG3" s="75"/>
      <c r="SNH3" s="75"/>
      <c r="SNI3" s="75"/>
      <c r="SNJ3" s="75"/>
      <c r="SNK3" s="75"/>
      <c r="SNL3" s="75"/>
      <c r="SNM3" s="75"/>
      <c r="SNN3" s="75"/>
      <c r="SNO3" s="75"/>
      <c r="SNP3" s="75"/>
      <c r="SNQ3" s="75"/>
      <c r="SNR3" s="75"/>
      <c r="SNS3" s="75"/>
      <c r="SNT3" s="75"/>
      <c r="SNU3" s="75"/>
      <c r="SNV3" s="75"/>
      <c r="SNW3" s="75"/>
      <c r="SNX3" s="75"/>
      <c r="SNY3" s="75"/>
      <c r="SNZ3" s="75"/>
      <c r="SOA3" s="75"/>
      <c r="SOB3" s="75"/>
      <c r="SOC3" s="75"/>
      <c r="SOD3" s="75"/>
      <c r="SOE3" s="75"/>
      <c r="SOF3" s="75"/>
      <c r="SOG3" s="75"/>
      <c r="SOH3" s="75"/>
      <c r="SOI3" s="75"/>
      <c r="SOJ3" s="75"/>
      <c r="SOK3" s="75"/>
      <c r="SOL3" s="75"/>
      <c r="SOM3" s="75"/>
      <c r="SON3" s="75"/>
      <c r="SOO3" s="75"/>
      <c r="SOP3" s="75"/>
      <c r="SOQ3" s="75"/>
      <c r="SOR3" s="75"/>
      <c r="SOS3" s="75"/>
      <c r="SOT3" s="75"/>
      <c r="SOU3" s="75"/>
      <c r="SOV3" s="75"/>
      <c r="SOW3" s="75"/>
      <c r="SOX3" s="75"/>
      <c r="SOY3" s="75"/>
      <c r="SOZ3" s="75"/>
      <c r="SPA3" s="75"/>
      <c r="SPB3" s="75"/>
      <c r="SPC3" s="75"/>
      <c r="SPD3" s="75"/>
      <c r="SPE3" s="75"/>
      <c r="SPF3" s="75"/>
      <c r="SPG3" s="75"/>
      <c r="SPH3" s="75"/>
      <c r="SPI3" s="75"/>
      <c r="SPJ3" s="75"/>
      <c r="SPK3" s="75"/>
      <c r="SPL3" s="75"/>
      <c r="SPM3" s="75"/>
      <c r="SPN3" s="75"/>
      <c r="SPO3" s="75"/>
      <c r="SPP3" s="75"/>
      <c r="SPQ3" s="75"/>
      <c r="SPR3" s="75"/>
      <c r="SPS3" s="75"/>
      <c r="SPT3" s="75"/>
      <c r="SPU3" s="75"/>
      <c r="SPV3" s="75"/>
      <c r="SPW3" s="75"/>
      <c r="SPX3" s="75"/>
      <c r="SPY3" s="75"/>
      <c r="SPZ3" s="75"/>
      <c r="SQA3" s="75"/>
      <c r="SQB3" s="75"/>
      <c r="SQC3" s="75"/>
      <c r="SQD3" s="75"/>
      <c r="SQE3" s="75"/>
      <c r="SQF3" s="75"/>
      <c r="SQG3" s="75"/>
      <c r="SQH3" s="75"/>
      <c r="SQI3" s="75"/>
      <c r="SQJ3" s="75"/>
      <c r="SQK3" s="75"/>
      <c r="SQL3" s="75"/>
      <c r="SQM3" s="75"/>
      <c r="SQN3" s="75"/>
      <c r="SQO3" s="75"/>
      <c r="SQP3" s="75"/>
      <c r="SQQ3" s="75"/>
      <c r="SQR3" s="75"/>
      <c r="SQS3" s="75"/>
      <c r="SQT3" s="75"/>
      <c r="SQU3" s="75"/>
      <c r="SQV3" s="75"/>
      <c r="SQW3" s="75"/>
      <c r="SQX3" s="75"/>
      <c r="SQY3" s="75"/>
      <c r="SQZ3" s="75"/>
      <c r="SRA3" s="75"/>
      <c r="SRB3" s="75"/>
      <c r="SRC3" s="75"/>
      <c r="SRD3" s="75"/>
      <c r="SRE3" s="75"/>
      <c r="SRF3" s="75"/>
      <c r="SRG3" s="75"/>
      <c r="SRH3" s="75"/>
      <c r="SRI3" s="75"/>
      <c r="SRJ3" s="75"/>
      <c r="SRK3" s="75"/>
      <c r="SRL3" s="75"/>
      <c r="SRM3" s="75"/>
      <c r="SRN3" s="75"/>
      <c r="SRO3" s="75"/>
      <c r="SRP3" s="75"/>
      <c r="SRQ3" s="75"/>
      <c r="SRR3" s="75"/>
      <c r="SRS3" s="75"/>
      <c r="SRT3" s="75"/>
      <c r="SRU3" s="75"/>
      <c r="SRV3" s="75"/>
      <c r="SRW3" s="75"/>
      <c r="SRX3" s="75"/>
      <c r="SRY3" s="75"/>
      <c r="SRZ3" s="75"/>
      <c r="SSA3" s="75"/>
      <c r="SSB3" s="75"/>
      <c r="SSC3" s="75"/>
      <c r="SSD3" s="75"/>
      <c r="SSE3" s="75"/>
      <c r="SSF3" s="75"/>
      <c r="SSG3" s="75"/>
      <c r="SSH3" s="75"/>
      <c r="SSI3" s="75"/>
      <c r="SSJ3" s="75"/>
      <c r="SSK3" s="75"/>
      <c r="SSL3" s="75"/>
      <c r="SSM3" s="75"/>
      <c r="SSN3" s="75"/>
      <c r="SSO3" s="75"/>
      <c r="SSP3" s="75"/>
      <c r="SSQ3" s="75"/>
      <c r="SSR3" s="75"/>
      <c r="SSS3" s="75"/>
      <c r="SST3" s="75"/>
      <c r="SSU3" s="75"/>
      <c r="SSV3" s="75"/>
      <c r="SSW3" s="75"/>
      <c r="SSX3" s="75"/>
      <c r="SSY3" s="75"/>
      <c r="SSZ3" s="75"/>
      <c r="STA3" s="75"/>
      <c r="STB3" s="75"/>
      <c r="STC3" s="75"/>
      <c r="STD3" s="75"/>
      <c r="STE3" s="75"/>
      <c r="STF3" s="75"/>
      <c r="STG3" s="75"/>
      <c r="STH3" s="75"/>
      <c r="STI3" s="75"/>
      <c r="STJ3" s="75"/>
      <c r="STK3" s="75"/>
      <c r="STL3" s="75"/>
      <c r="STM3" s="75"/>
      <c r="STN3" s="75"/>
      <c r="STO3" s="75"/>
      <c r="STP3" s="75"/>
      <c r="STQ3" s="75"/>
      <c r="STR3" s="75"/>
      <c r="STS3" s="75"/>
      <c r="STT3" s="75"/>
      <c r="STU3" s="75"/>
      <c r="STV3" s="75"/>
      <c r="STW3" s="75"/>
      <c r="STX3" s="75"/>
      <c r="STY3" s="75"/>
      <c r="STZ3" s="75"/>
      <c r="SUA3" s="75"/>
      <c r="SUB3" s="75"/>
      <c r="SUC3" s="75"/>
      <c r="SUD3" s="75"/>
      <c r="SUE3" s="75"/>
      <c r="SUF3" s="75"/>
      <c r="SUG3" s="75"/>
      <c r="SUH3" s="75"/>
      <c r="SUI3" s="75"/>
      <c r="SUJ3" s="75"/>
      <c r="SUK3" s="75"/>
      <c r="SUL3" s="75"/>
      <c r="SUM3" s="75"/>
      <c r="SUN3" s="75"/>
      <c r="SUO3" s="75"/>
      <c r="SUP3" s="75"/>
      <c r="SUQ3" s="75"/>
      <c r="SUR3" s="75"/>
      <c r="SUS3" s="75"/>
      <c r="SUT3" s="75"/>
      <c r="SUU3" s="75"/>
      <c r="SUV3" s="75"/>
      <c r="SUW3" s="75"/>
      <c r="SUX3" s="75"/>
      <c r="SUY3" s="75"/>
      <c r="SUZ3" s="75"/>
      <c r="SVA3" s="75"/>
      <c r="SVB3" s="75"/>
      <c r="SVC3" s="75"/>
      <c r="SVD3" s="75"/>
      <c r="SVE3" s="75"/>
      <c r="SVF3" s="75"/>
      <c r="SVG3" s="75"/>
      <c r="SVH3" s="75"/>
      <c r="SVI3" s="75"/>
      <c r="SVJ3" s="75"/>
      <c r="SVK3" s="75"/>
      <c r="SVL3" s="75"/>
      <c r="SVM3" s="75"/>
      <c r="SVN3" s="75"/>
      <c r="SVO3" s="75"/>
      <c r="SVP3" s="75"/>
      <c r="SVQ3" s="75"/>
      <c r="SVR3" s="75"/>
      <c r="SVS3" s="75"/>
      <c r="SVT3" s="75"/>
      <c r="SVU3" s="75"/>
      <c r="SVV3" s="75"/>
      <c r="SVW3" s="75"/>
      <c r="SVX3" s="75"/>
      <c r="SVY3" s="75"/>
      <c r="SVZ3" s="75"/>
      <c r="SWA3" s="75"/>
      <c r="SWB3" s="75"/>
      <c r="SWC3" s="75"/>
      <c r="SWD3" s="75"/>
      <c r="SWE3" s="75"/>
      <c r="SWF3" s="75"/>
      <c r="SWG3" s="75"/>
      <c r="SWH3" s="75"/>
      <c r="SWI3" s="75"/>
      <c r="SWJ3" s="75"/>
      <c r="SWK3" s="75"/>
      <c r="SWL3" s="75"/>
      <c r="SWM3" s="75"/>
      <c r="SWN3" s="75"/>
      <c r="SWO3" s="75"/>
      <c r="SWP3" s="75"/>
      <c r="SWQ3" s="75"/>
      <c r="SWR3" s="75"/>
      <c r="SWS3" s="75"/>
      <c r="SWT3" s="75"/>
      <c r="SWU3" s="75"/>
      <c r="SWV3" s="75"/>
      <c r="SWW3" s="75"/>
      <c r="SWX3" s="75"/>
      <c r="SWY3" s="75"/>
      <c r="SWZ3" s="75"/>
      <c r="SXA3" s="75"/>
      <c r="SXB3" s="75"/>
      <c r="SXC3" s="75"/>
      <c r="SXD3" s="75"/>
      <c r="SXE3" s="75"/>
      <c r="SXF3" s="75"/>
      <c r="SXG3" s="75"/>
      <c r="SXH3" s="75"/>
      <c r="SXI3" s="75"/>
      <c r="SXJ3" s="75"/>
      <c r="SXK3" s="75"/>
      <c r="SXL3" s="75"/>
      <c r="SXM3" s="75"/>
      <c r="SXN3" s="75"/>
      <c r="SXO3" s="75"/>
      <c r="SXP3" s="75"/>
      <c r="SXQ3" s="75"/>
      <c r="SXR3" s="75"/>
      <c r="SXS3" s="75"/>
      <c r="SXT3" s="75"/>
      <c r="SXU3" s="75"/>
      <c r="SXV3" s="75"/>
      <c r="SXW3" s="75"/>
      <c r="SXX3" s="75"/>
      <c r="SXY3" s="75"/>
      <c r="SXZ3" s="75"/>
      <c r="SYA3" s="75"/>
      <c r="SYB3" s="75"/>
      <c r="SYC3" s="75"/>
      <c r="SYD3" s="75"/>
      <c r="SYE3" s="75"/>
      <c r="SYF3" s="75"/>
      <c r="SYG3" s="75"/>
      <c r="SYH3" s="75"/>
      <c r="SYI3" s="75"/>
      <c r="SYJ3" s="75"/>
      <c r="SYK3" s="75"/>
      <c r="SYL3" s="75"/>
      <c r="SYM3" s="75"/>
      <c r="SYN3" s="75"/>
      <c r="SYO3" s="75"/>
      <c r="SYP3" s="75"/>
      <c r="SYQ3" s="75"/>
      <c r="SYR3" s="75"/>
      <c r="SYS3" s="75"/>
      <c r="SYT3" s="75"/>
      <c r="SYU3" s="75"/>
      <c r="SYV3" s="75"/>
      <c r="SYW3" s="75"/>
      <c r="SYX3" s="75"/>
      <c r="SYY3" s="75"/>
      <c r="SYZ3" s="75"/>
      <c r="SZA3" s="75"/>
      <c r="SZB3" s="75"/>
      <c r="SZC3" s="75"/>
      <c r="SZD3" s="75"/>
      <c r="SZE3" s="75"/>
      <c r="SZF3" s="75"/>
      <c r="SZG3" s="75"/>
      <c r="SZH3" s="75"/>
      <c r="SZI3" s="75"/>
      <c r="SZJ3" s="75"/>
      <c r="SZK3" s="75"/>
      <c r="SZL3" s="75"/>
      <c r="SZM3" s="75"/>
      <c r="SZN3" s="75"/>
      <c r="SZO3" s="75"/>
      <c r="SZP3" s="75"/>
      <c r="SZQ3" s="75"/>
      <c r="SZR3" s="75"/>
      <c r="SZS3" s="75"/>
      <c r="SZT3" s="75"/>
      <c r="SZU3" s="75"/>
      <c r="SZV3" s="75"/>
      <c r="SZW3" s="75"/>
      <c r="SZX3" s="75"/>
      <c r="SZY3" s="75"/>
      <c r="SZZ3" s="75"/>
      <c r="TAA3" s="75"/>
      <c r="TAB3" s="75"/>
      <c r="TAC3" s="75"/>
      <c r="TAD3" s="75"/>
      <c r="TAE3" s="75"/>
      <c r="TAF3" s="75"/>
      <c r="TAG3" s="75"/>
      <c r="TAH3" s="75"/>
      <c r="TAI3" s="75"/>
      <c r="TAJ3" s="75"/>
      <c r="TAK3" s="75"/>
      <c r="TAL3" s="75"/>
      <c r="TAM3" s="75"/>
      <c r="TAN3" s="75"/>
      <c r="TAO3" s="75"/>
      <c r="TAP3" s="75"/>
      <c r="TAQ3" s="75"/>
      <c r="TAR3" s="75"/>
      <c r="TAS3" s="75"/>
      <c r="TAT3" s="75"/>
      <c r="TAU3" s="75"/>
      <c r="TAV3" s="75"/>
      <c r="TAW3" s="75"/>
      <c r="TAX3" s="75"/>
      <c r="TAY3" s="75"/>
      <c r="TAZ3" s="75"/>
      <c r="TBA3" s="75"/>
      <c r="TBB3" s="75"/>
      <c r="TBC3" s="75"/>
      <c r="TBD3" s="75"/>
      <c r="TBE3" s="75"/>
      <c r="TBF3" s="75"/>
      <c r="TBG3" s="75"/>
      <c r="TBH3" s="75"/>
      <c r="TBI3" s="75"/>
      <c r="TBJ3" s="75"/>
      <c r="TBK3" s="75"/>
      <c r="TBL3" s="75"/>
      <c r="TBM3" s="75"/>
      <c r="TBN3" s="75"/>
      <c r="TBO3" s="75"/>
      <c r="TBP3" s="75"/>
      <c r="TBQ3" s="75"/>
      <c r="TBR3" s="75"/>
      <c r="TBS3" s="75"/>
      <c r="TBT3" s="75"/>
      <c r="TBU3" s="75"/>
      <c r="TBV3" s="75"/>
      <c r="TBW3" s="75"/>
      <c r="TBX3" s="75"/>
      <c r="TBY3" s="75"/>
      <c r="TBZ3" s="75"/>
      <c r="TCA3" s="75"/>
      <c r="TCB3" s="75"/>
      <c r="TCC3" s="75"/>
      <c r="TCD3" s="75"/>
      <c r="TCE3" s="75"/>
      <c r="TCF3" s="75"/>
      <c r="TCG3" s="75"/>
      <c r="TCH3" s="75"/>
      <c r="TCI3" s="75"/>
      <c r="TCJ3" s="75"/>
      <c r="TCK3" s="75"/>
      <c r="TCL3" s="75"/>
      <c r="TCM3" s="75"/>
      <c r="TCN3" s="75"/>
      <c r="TCO3" s="75"/>
      <c r="TCP3" s="75"/>
      <c r="TCQ3" s="75"/>
      <c r="TCR3" s="75"/>
      <c r="TCS3" s="75"/>
      <c r="TCT3" s="75"/>
      <c r="TCU3" s="75"/>
      <c r="TCV3" s="75"/>
      <c r="TCW3" s="75"/>
      <c r="TCX3" s="75"/>
      <c r="TCY3" s="75"/>
      <c r="TCZ3" s="75"/>
      <c r="TDA3" s="75"/>
      <c r="TDB3" s="75"/>
      <c r="TDC3" s="75"/>
      <c r="TDD3" s="75"/>
      <c r="TDE3" s="75"/>
      <c r="TDF3" s="75"/>
      <c r="TDG3" s="75"/>
      <c r="TDH3" s="75"/>
      <c r="TDI3" s="75"/>
      <c r="TDJ3" s="75"/>
      <c r="TDK3" s="75"/>
      <c r="TDL3" s="75"/>
      <c r="TDM3" s="75"/>
      <c r="TDN3" s="75"/>
      <c r="TDO3" s="75"/>
      <c r="TDP3" s="75"/>
      <c r="TDQ3" s="75"/>
      <c r="TDR3" s="75"/>
      <c r="TDS3" s="75"/>
      <c r="TDT3" s="75"/>
      <c r="TDU3" s="75"/>
      <c r="TDV3" s="75"/>
      <c r="TDW3" s="75"/>
      <c r="TDX3" s="75"/>
      <c r="TDY3" s="75"/>
      <c r="TDZ3" s="75"/>
      <c r="TEA3" s="75"/>
      <c r="TEB3" s="75"/>
      <c r="TEC3" s="75"/>
      <c r="TED3" s="75"/>
      <c r="TEE3" s="75"/>
      <c r="TEF3" s="75"/>
      <c r="TEG3" s="75"/>
      <c r="TEH3" s="75"/>
      <c r="TEI3" s="75"/>
      <c r="TEJ3" s="75"/>
      <c r="TEK3" s="75"/>
      <c r="TEL3" s="75"/>
      <c r="TEM3" s="75"/>
      <c r="TEN3" s="75"/>
      <c r="TEO3" s="75"/>
      <c r="TEP3" s="75"/>
      <c r="TEQ3" s="75"/>
      <c r="TER3" s="75"/>
      <c r="TES3" s="75"/>
      <c r="TET3" s="75"/>
      <c r="TEU3" s="75"/>
      <c r="TEV3" s="75"/>
      <c r="TEW3" s="75"/>
      <c r="TEX3" s="75"/>
      <c r="TEY3" s="75"/>
      <c r="TEZ3" s="75"/>
      <c r="TFA3" s="75"/>
      <c r="TFB3" s="75"/>
      <c r="TFC3" s="75"/>
      <c r="TFD3" s="75"/>
      <c r="TFE3" s="75"/>
      <c r="TFF3" s="75"/>
      <c r="TFG3" s="75"/>
      <c r="TFH3" s="75"/>
      <c r="TFI3" s="75"/>
      <c r="TFJ3" s="75"/>
      <c r="TFK3" s="75"/>
      <c r="TFL3" s="75"/>
      <c r="TFM3" s="75"/>
      <c r="TFN3" s="75"/>
      <c r="TFO3" s="75"/>
      <c r="TFP3" s="75"/>
      <c r="TFQ3" s="75"/>
      <c r="TFR3" s="75"/>
      <c r="TFS3" s="75"/>
      <c r="TFT3" s="75"/>
      <c r="TFU3" s="75"/>
      <c r="TFV3" s="75"/>
      <c r="TFW3" s="75"/>
      <c r="TFX3" s="75"/>
      <c r="TFY3" s="75"/>
      <c r="TFZ3" s="75"/>
      <c r="TGA3" s="75"/>
      <c r="TGB3" s="75"/>
      <c r="TGC3" s="75"/>
      <c r="TGD3" s="75"/>
      <c r="TGE3" s="75"/>
      <c r="TGF3" s="75"/>
      <c r="TGG3" s="75"/>
      <c r="TGH3" s="75"/>
      <c r="TGI3" s="75"/>
      <c r="TGJ3" s="75"/>
      <c r="TGK3" s="75"/>
      <c r="TGL3" s="75"/>
      <c r="TGM3" s="75"/>
      <c r="TGN3" s="75"/>
      <c r="TGO3" s="75"/>
      <c r="TGP3" s="75"/>
      <c r="TGQ3" s="75"/>
      <c r="TGR3" s="75"/>
      <c r="TGS3" s="75"/>
      <c r="TGT3" s="75"/>
      <c r="TGU3" s="75"/>
      <c r="TGV3" s="75"/>
      <c r="TGW3" s="75"/>
      <c r="TGX3" s="75"/>
      <c r="TGY3" s="75"/>
      <c r="TGZ3" s="75"/>
      <c r="THA3" s="75"/>
      <c r="THB3" s="75"/>
      <c r="THC3" s="75"/>
      <c r="THD3" s="75"/>
      <c r="THE3" s="75"/>
      <c r="THF3" s="75"/>
      <c r="THG3" s="75"/>
      <c r="THH3" s="75"/>
      <c r="THI3" s="75"/>
      <c r="THJ3" s="75"/>
      <c r="THK3" s="75"/>
      <c r="THL3" s="75"/>
      <c r="THM3" s="75"/>
      <c r="THN3" s="75"/>
      <c r="THO3" s="75"/>
      <c r="THP3" s="75"/>
      <c r="THQ3" s="75"/>
      <c r="THR3" s="75"/>
      <c r="THS3" s="75"/>
      <c r="THT3" s="75"/>
      <c r="THU3" s="75"/>
      <c r="THV3" s="75"/>
      <c r="THW3" s="75"/>
      <c r="THX3" s="75"/>
      <c r="THY3" s="75"/>
      <c r="THZ3" s="75"/>
      <c r="TIA3" s="75"/>
      <c r="TIB3" s="75"/>
      <c r="TIC3" s="75"/>
      <c r="TID3" s="75"/>
      <c r="TIE3" s="75"/>
      <c r="TIF3" s="75"/>
      <c r="TIG3" s="75"/>
      <c r="TIH3" s="75"/>
      <c r="TII3" s="75"/>
      <c r="TIJ3" s="75"/>
      <c r="TIK3" s="75"/>
      <c r="TIL3" s="75"/>
      <c r="TIM3" s="75"/>
      <c r="TIN3" s="75"/>
      <c r="TIO3" s="75"/>
      <c r="TIP3" s="75"/>
      <c r="TIQ3" s="75"/>
      <c r="TIR3" s="75"/>
      <c r="TIS3" s="75"/>
      <c r="TIT3" s="75"/>
      <c r="TIU3" s="75"/>
      <c r="TIV3" s="75"/>
      <c r="TIW3" s="75"/>
      <c r="TIX3" s="75"/>
      <c r="TIY3" s="75"/>
      <c r="TIZ3" s="75"/>
      <c r="TJA3" s="75"/>
      <c r="TJB3" s="75"/>
      <c r="TJC3" s="75"/>
      <c r="TJD3" s="75"/>
      <c r="TJE3" s="75"/>
      <c r="TJF3" s="75"/>
      <c r="TJG3" s="75"/>
      <c r="TJH3" s="75"/>
      <c r="TJI3" s="75"/>
      <c r="TJJ3" s="75"/>
      <c r="TJK3" s="75"/>
      <c r="TJL3" s="75"/>
      <c r="TJM3" s="75"/>
      <c r="TJN3" s="75"/>
      <c r="TJO3" s="75"/>
      <c r="TJP3" s="75"/>
      <c r="TJQ3" s="75"/>
      <c r="TJR3" s="75"/>
      <c r="TJS3" s="75"/>
      <c r="TJT3" s="75"/>
      <c r="TJU3" s="75"/>
      <c r="TJV3" s="75"/>
      <c r="TJW3" s="75"/>
      <c r="TJX3" s="75"/>
      <c r="TJY3" s="75"/>
      <c r="TJZ3" s="75"/>
      <c r="TKA3" s="75"/>
      <c r="TKB3" s="75"/>
      <c r="TKC3" s="75"/>
      <c r="TKD3" s="75"/>
      <c r="TKE3" s="75"/>
      <c r="TKF3" s="75"/>
      <c r="TKG3" s="75"/>
      <c r="TKH3" s="75"/>
      <c r="TKI3" s="75"/>
      <c r="TKJ3" s="75"/>
      <c r="TKK3" s="75"/>
      <c r="TKL3" s="75"/>
      <c r="TKM3" s="75"/>
      <c r="TKN3" s="75"/>
      <c r="TKO3" s="75"/>
      <c r="TKP3" s="75"/>
      <c r="TKQ3" s="75"/>
      <c r="TKR3" s="75"/>
      <c r="TKS3" s="75"/>
      <c r="TKT3" s="75"/>
      <c r="TKU3" s="75"/>
      <c r="TKV3" s="75"/>
      <c r="TKW3" s="75"/>
      <c r="TKX3" s="75"/>
      <c r="TKY3" s="75"/>
      <c r="TKZ3" s="75"/>
      <c r="TLA3" s="75"/>
      <c r="TLB3" s="75"/>
      <c r="TLC3" s="75"/>
      <c r="TLD3" s="75"/>
      <c r="TLE3" s="75"/>
      <c r="TLF3" s="75"/>
      <c r="TLG3" s="75"/>
      <c r="TLH3" s="75"/>
      <c r="TLI3" s="75"/>
      <c r="TLJ3" s="75"/>
      <c r="TLK3" s="75"/>
      <c r="TLL3" s="75"/>
      <c r="TLM3" s="75"/>
      <c r="TLN3" s="75"/>
      <c r="TLO3" s="75"/>
      <c r="TLP3" s="75"/>
      <c r="TLQ3" s="75"/>
      <c r="TLR3" s="75"/>
      <c r="TLS3" s="75"/>
      <c r="TLT3" s="75"/>
      <c r="TLU3" s="75"/>
      <c r="TLV3" s="75"/>
      <c r="TLW3" s="75"/>
      <c r="TLX3" s="75"/>
      <c r="TLY3" s="75"/>
      <c r="TLZ3" s="75"/>
      <c r="TMA3" s="75"/>
      <c r="TMB3" s="75"/>
      <c r="TMC3" s="75"/>
      <c r="TMD3" s="75"/>
      <c r="TME3" s="75"/>
      <c r="TMF3" s="75"/>
      <c r="TMG3" s="75"/>
      <c r="TMH3" s="75"/>
      <c r="TMI3" s="75"/>
      <c r="TMJ3" s="75"/>
      <c r="TMK3" s="75"/>
      <c r="TML3" s="75"/>
      <c r="TMM3" s="75"/>
      <c r="TMN3" s="75"/>
      <c r="TMO3" s="75"/>
      <c r="TMP3" s="75"/>
      <c r="TMQ3" s="75"/>
      <c r="TMR3" s="75"/>
      <c r="TMS3" s="75"/>
      <c r="TMT3" s="75"/>
      <c r="TMU3" s="75"/>
      <c r="TMV3" s="75"/>
      <c r="TMW3" s="75"/>
      <c r="TMX3" s="75"/>
      <c r="TMY3" s="75"/>
      <c r="TMZ3" s="75"/>
      <c r="TNA3" s="75"/>
      <c r="TNB3" s="75"/>
      <c r="TNC3" s="75"/>
      <c r="TND3" s="75"/>
      <c r="TNE3" s="75"/>
      <c r="TNF3" s="75"/>
      <c r="TNG3" s="75"/>
      <c r="TNH3" s="75"/>
      <c r="TNI3" s="75"/>
      <c r="TNJ3" s="75"/>
      <c r="TNK3" s="75"/>
      <c r="TNL3" s="75"/>
      <c r="TNM3" s="75"/>
      <c r="TNN3" s="75"/>
      <c r="TNO3" s="75"/>
      <c r="TNP3" s="75"/>
      <c r="TNQ3" s="75"/>
      <c r="TNR3" s="75"/>
      <c r="TNS3" s="75"/>
      <c r="TNT3" s="75"/>
      <c r="TNU3" s="75"/>
      <c r="TNV3" s="75"/>
      <c r="TNW3" s="75"/>
      <c r="TNX3" s="75"/>
      <c r="TNY3" s="75"/>
      <c r="TNZ3" s="75"/>
      <c r="TOA3" s="75"/>
      <c r="TOB3" s="75"/>
      <c r="TOC3" s="75"/>
      <c r="TOD3" s="75"/>
      <c r="TOE3" s="75"/>
      <c r="TOF3" s="75"/>
      <c r="TOG3" s="75"/>
      <c r="TOH3" s="75"/>
      <c r="TOI3" s="75"/>
      <c r="TOJ3" s="75"/>
      <c r="TOK3" s="75"/>
      <c r="TOL3" s="75"/>
      <c r="TOM3" s="75"/>
      <c r="TON3" s="75"/>
      <c r="TOO3" s="75"/>
      <c r="TOP3" s="75"/>
      <c r="TOQ3" s="75"/>
      <c r="TOR3" s="75"/>
      <c r="TOS3" s="75"/>
      <c r="TOT3" s="75"/>
      <c r="TOU3" s="75"/>
      <c r="TOV3" s="75"/>
      <c r="TOW3" s="75"/>
      <c r="TOX3" s="75"/>
      <c r="TOY3" s="75"/>
      <c r="TOZ3" s="75"/>
      <c r="TPA3" s="75"/>
      <c r="TPB3" s="75"/>
      <c r="TPC3" s="75"/>
      <c r="TPD3" s="75"/>
      <c r="TPE3" s="75"/>
      <c r="TPF3" s="75"/>
      <c r="TPG3" s="75"/>
      <c r="TPH3" s="75"/>
      <c r="TPI3" s="75"/>
      <c r="TPJ3" s="75"/>
      <c r="TPK3" s="75"/>
      <c r="TPL3" s="75"/>
      <c r="TPM3" s="75"/>
      <c r="TPN3" s="75"/>
      <c r="TPO3" s="75"/>
      <c r="TPP3" s="75"/>
      <c r="TPQ3" s="75"/>
      <c r="TPR3" s="75"/>
      <c r="TPS3" s="75"/>
      <c r="TPT3" s="75"/>
      <c r="TPU3" s="75"/>
      <c r="TPV3" s="75"/>
      <c r="TPW3" s="75"/>
      <c r="TPX3" s="75"/>
      <c r="TPY3" s="75"/>
      <c r="TPZ3" s="75"/>
      <c r="TQA3" s="75"/>
      <c r="TQB3" s="75"/>
      <c r="TQC3" s="75"/>
      <c r="TQD3" s="75"/>
      <c r="TQE3" s="75"/>
      <c r="TQF3" s="75"/>
      <c r="TQG3" s="75"/>
      <c r="TQH3" s="75"/>
      <c r="TQI3" s="75"/>
      <c r="TQJ3" s="75"/>
      <c r="TQK3" s="75"/>
      <c r="TQL3" s="75"/>
      <c r="TQM3" s="75"/>
      <c r="TQN3" s="75"/>
      <c r="TQO3" s="75"/>
      <c r="TQP3" s="75"/>
      <c r="TQQ3" s="75"/>
      <c r="TQR3" s="75"/>
      <c r="TQS3" s="75"/>
      <c r="TQT3" s="75"/>
      <c r="TQU3" s="75"/>
      <c r="TQV3" s="75"/>
      <c r="TQW3" s="75"/>
      <c r="TQX3" s="75"/>
      <c r="TQY3" s="75"/>
      <c r="TQZ3" s="75"/>
      <c r="TRA3" s="75"/>
      <c r="TRB3" s="75"/>
      <c r="TRC3" s="75"/>
      <c r="TRD3" s="75"/>
      <c r="TRE3" s="75"/>
      <c r="TRF3" s="75"/>
      <c r="TRG3" s="75"/>
      <c r="TRH3" s="75"/>
      <c r="TRI3" s="75"/>
      <c r="TRJ3" s="75"/>
      <c r="TRK3" s="75"/>
      <c r="TRL3" s="75"/>
      <c r="TRM3" s="75"/>
      <c r="TRN3" s="75"/>
      <c r="TRO3" s="75"/>
      <c r="TRP3" s="75"/>
      <c r="TRQ3" s="75"/>
      <c r="TRR3" s="75"/>
      <c r="TRS3" s="75"/>
      <c r="TRT3" s="75"/>
      <c r="TRU3" s="75"/>
      <c r="TRV3" s="75"/>
      <c r="TRW3" s="75"/>
      <c r="TRX3" s="75"/>
      <c r="TRY3" s="75"/>
      <c r="TRZ3" s="75"/>
      <c r="TSA3" s="75"/>
      <c r="TSB3" s="75"/>
      <c r="TSC3" s="75"/>
      <c r="TSD3" s="75"/>
      <c r="TSE3" s="75"/>
      <c r="TSF3" s="75"/>
      <c r="TSG3" s="75"/>
      <c r="TSH3" s="75"/>
      <c r="TSI3" s="75"/>
      <c r="TSJ3" s="75"/>
      <c r="TSK3" s="75"/>
      <c r="TSL3" s="75"/>
      <c r="TSM3" s="75"/>
      <c r="TSN3" s="75"/>
      <c r="TSO3" s="75"/>
      <c r="TSP3" s="75"/>
      <c r="TSQ3" s="75"/>
      <c r="TSR3" s="75"/>
      <c r="TSS3" s="75"/>
      <c r="TST3" s="75"/>
      <c r="TSU3" s="75"/>
      <c r="TSV3" s="75"/>
      <c r="TSW3" s="75"/>
      <c r="TSX3" s="75"/>
      <c r="TSY3" s="75"/>
      <c r="TSZ3" s="75"/>
      <c r="TTA3" s="75"/>
      <c r="TTB3" s="75"/>
      <c r="TTC3" s="75"/>
      <c r="TTD3" s="75"/>
      <c r="TTE3" s="75"/>
      <c r="TTF3" s="75"/>
      <c r="TTG3" s="75"/>
      <c r="TTH3" s="75"/>
      <c r="TTI3" s="75"/>
      <c r="TTJ3" s="75"/>
      <c r="TTK3" s="75"/>
      <c r="TTL3" s="75"/>
      <c r="TTM3" s="75"/>
      <c r="TTN3" s="75"/>
      <c r="TTO3" s="75"/>
      <c r="TTP3" s="75"/>
      <c r="TTQ3" s="75"/>
      <c r="TTR3" s="75"/>
      <c r="TTS3" s="75"/>
      <c r="TTT3" s="75"/>
      <c r="TTU3" s="75"/>
      <c r="TTV3" s="75"/>
      <c r="TTW3" s="75"/>
      <c r="TTX3" s="75"/>
      <c r="TTY3" s="75"/>
      <c r="TTZ3" s="75"/>
      <c r="TUA3" s="75"/>
      <c r="TUB3" s="75"/>
      <c r="TUC3" s="75"/>
      <c r="TUD3" s="75"/>
      <c r="TUE3" s="75"/>
      <c r="TUF3" s="75"/>
      <c r="TUG3" s="75"/>
      <c r="TUH3" s="75"/>
      <c r="TUI3" s="75"/>
      <c r="TUJ3" s="75"/>
      <c r="TUK3" s="75"/>
      <c r="TUL3" s="75"/>
      <c r="TUM3" s="75"/>
      <c r="TUN3" s="75"/>
      <c r="TUO3" s="75"/>
      <c r="TUP3" s="75"/>
      <c r="TUQ3" s="75"/>
      <c r="TUR3" s="75"/>
      <c r="TUS3" s="75"/>
      <c r="TUT3" s="75"/>
      <c r="TUU3" s="75"/>
      <c r="TUV3" s="75"/>
      <c r="TUW3" s="75"/>
      <c r="TUX3" s="75"/>
      <c r="TUY3" s="75"/>
      <c r="TUZ3" s="75"/>
      <c r="TVA3" s="75"/>
      <c r="TVB3" s="75"/>
      <c r="TVC3" s="75"/>
      <c r="TVD3" s="75"/>
      <c r="TVE3" s="75"/>
      <c r="TVF3" s="75"/>
      <c r="TVG3" s="75"/>
      <c r="TVH3" s="75"/>
      <c r="TVI3" s="75"/>
      <c r="TVJ3" s="75"/>
      <c r="TVK3" s="75"/>
      <c r="TVL3" s="75"/>
      <c r="TVM3" s="75"/>
      <c r="TVN3" s="75"/>
      <c r="TVO3" s="75"/>
      <c r="TVP3" s="75"/>
      <c r="TVQ3" s="75"/>
      <c r="TVR3" s="75"/>
      <c r="TVS3" s="75"/>
      <c r="TVT3" s="75"/>
      <c r="TVU3" s="75"/>
      <c r="TVV3" s="75"/>
      <c r="TVW3" s="75"/>
      <c r="TVX3" s="75"/>
      <c r="TVY3" s="75"/>
      <c r="TVZ3" s="75"/>
      <c r="TWA3" s="75"/>
      <c r="TWB3" s="75"/>
      <c r="TWC3" s="75"/>
      <c r="TWD3" s="75"/>
      <c r="TWE3" s="75"/>
      <c r="TWF3" s="75"/>
      <c r="TWG3" s="75"/>
      <c r="TWH3" s="75"/>
      <c r="TWI3" s="75"/>
      <c r="TWJ3" s="75"/>
      <c r="TWK3" s="75"/>
      <c r="TWL3" s="75"/>
      <c r="TWM3" s="75"/>
      <c r="TWN3" s="75"/>
      <c r="TWO3" s="75"/>
      <c r="TWP3" s="75"/>
      <c r="TWQ3" s="75"/>
      <c r="TWR3" s="75"/>
      <c r="TWS3" s="75"/>
      <c r="TWT3" s="75"/>
      <c r="TWU3" s="75"/>
      <c r="TWV3" s="75"/>
      <c r="TWW3" s="75"/>
      <c r="TWX3" s="75"/>
      <c r="TWY3" s="75"/>
      <c r="TWZ3" s="75"/>
      <c r="TXA3" s="75"/>
      <c r="TXB3" s="75"/>
      <c r="TXC3" s="75"/>
      <c r="TXD3" s="75"/>
      <c r="TXE3" s="75"/>
      <c r="TXF3" s="75"/>
      <c r="TXG3" s="75"/>
      <c r="TXH3" s="75"/>
      <c r="TXI3" s="75"/>
      <c r="TXJ3" s="75"/>
      <c r="TXK3" s="75"/>
      <c r="TXL3" s="75"/>
      <c r="TXM3" s="75"/>
      <c r="TXN3" s="75"/>
      <c r="TXO3" s="75"/>
      <c r="TXP3" s="75"/>
      <c r="TXQ3" s="75"/>
      <c r="TXR3" s="75"/>
      <c r="TXS3" s="75"/>
      <c r="TXT3" s="75"/>
      <c r="TXU3" s="75"/>
      <c r="TXV3" s="75"/>
      <c r="TXW3" s="75"/>
      <c r="TXX3" s="75"/>
      <c r="TXY3" s="75"/>
      <c r="TXZ3" s="75"/>
      <c r="TYA3" s="75"/>
      <c r="TYB3" s="75"/>
      <c r="TYC3" s="75"/>
      <c r="TYD3" s="75"/>
      <c r="TYE3" s="75"/>
      <c r="TYF3" s="75"/>
      <c r="TYG3" s="75"/>
      <c r="TYH3" s="75"/>
      <c r="TYI3" s="75"/>
      <c r="TYJ3" s="75"/>
      <c r="TYK3" s="75"/>
      <c r="TYL3" s="75"/>
      <c r="TYM3" s="75"/>
      <c r="TYN3" s="75"/>
      <c r="TYO3" s="75"/>
      <c r="TYP3" s="75"/>
      <c r="TYQ3" s="75"/>
      <c r="TYR3" s="75"/>
      <c r="TYS3" s="75"/>
      <c r="TYT3" s="75"/>
      <c r="TYU3" s="75"/>
      <c r="TYV3" s="75"/>
      <c r="TYW3" s="75"/>
      <c r="TYX3" s="75"/>
      <c r="TYY3" s="75"/>
      <c r="TYZ3" s="75"/>
      <c r="TZA3" s="75"/>
      <c r="TZB3" s="75"/>
      <c r="TZC3" s="75"/>
      <c r="TZD3" s="75"/>
      <c r="TZE3" s="75"/>
      <c r="TZF3" s="75"/>
      <c r="TZG3" s="75"/>
      <c r="TZH3" s="75"/>
      <c r="TZI3" s="75"/>
      <c r="TZJ3" s="75"/>
      <c r="TZK3" s="75"/>
      <c r="TZL3" s="75"/>
      <c r="TZM3" s="75"/>
      <c r="TZN3" s="75"/>
      <c r="TZO3" s="75"/>
      <c r="TZP3" s="75"/>
      <c r="TZQ3" s="75"/>
      <c r="TZR3" s="75"/>
      <c r="TZS3" s="75"/>
      <c r="TZT3" s="75"/>
      <c r="TZU3" s="75"/>
      <c r="TZV3" s="75"/>
      <c r="TZW3" s="75"/>
      <c r="TZX3" s="75"/>
      <c r="TZY3" s="75"/>
      <c r="TZZ3" s="75"/>
      <c r="UAA3" s="75"/>
      <c r="UAB3" s="75"/>
      <c r="UAC3" s="75"/>
      <c r="UAD3" s="75"/>
      <c r="UAE3" s="75"/>
      <c r="UAF3" s="75"/>
      <c r="UAG3" s="75"/>
      <c r="UAH3" s="75"/>
      <c r="UAI3" s="75"/>
      <c r="UAJ3" s="75"/>
      <c r="UAK3" s="75"/>
      <c r="UAL3" s="75"/>
      <c r="UAM3" s="75"/>
      <c r="UAN3" s="75"/>
      <c r="UAO3" s="75"/>
      <c r="UAP3" s="75"/>
      <c r="UAQ3" s="75"/>
      <c r="UAR3" s="75"/>
      <c r="UAS3" s="75"/>
      <c r="UAT3" s="75"/>
      <c r="UAU3" s="75"/>
      <c r="UAV3" s="75"/>
      <c r="UAW3" s="75"/>
      <c r="UAX3" s="75"/>
      <c r="UAY3" s="75"/>
      <c r="UAZ3" s="75"/>
      <c r="UBA3" s="75"/>
      <c r="UBB3" s="75"/>
      <c r="UBC3" s="75"/>
      <c r="UBD3" s="75"/>
      <c r="UBE3" s="75"/>
      <c r="UBF3" s="75"/>
      <c r="UBG3" s="75"/>
      <c r="UBH3" s="75"/>
      <c r="UBI3" s="75"/>
      <c r="UBJ3" s="75"/>
      <c r="UBK3" s="75"/>
      <c r="UBL3" s="75"/>
      <c r="UBM3" s="75"/>
      <c r="UBN3" s="75"/>
      <c r="UBO3" s="75"/>
      <c r="UBP3" s="75"/>
      <c r="UBQ3" s="75"/>
      <c r="UBR3" s="75"/>
      <c r="UBS3" s="75"/>
      <c r="UBT3" s="75"/>
      <c r="UBU3" s="75"/>
      <c r="UBV3" s="75"/>
      <c r="UBW3" s="75"/>
      <c r="UBX3" s="75"/>
      <c r="UBY3" s="75"/>
      <c r="UBZ3" s="75"/>
      <c r="UCA3" s="75"/>
      <c r="UCB3" s="75"/>
      <c r="UCC3" s="75"/>
      <c r="UCD3" s="75"/>
      <c r="UCE3" s="75"/>
      <c r="UCF3" s="75"/>
      <c r="UCG3" s="75"/>
      <c r="UCH3" s="75"/>
      <c r="UCI3" s="75"/>
      <c r="UCJ3" s="75"/>
      <c r="UCK3" s="75"/>
      <c r="UCL3" s="75"/>
      <c r="UCM3" s="75"/>
      <c r="UCN3" s="75"/>
      <c r="UCO3" s="75"/>
      <c r="UCP3" s="75"/>
      <c r="UCQ3" s="75"/>
      <c r="UCR3" s="75"/>
      <c r="UCS3" s="75"/>
      <c r="UCT3" s="75"/>
      <c r="UCU3" s="75"/>
      <c r="UCV3" s="75"/>
      <c r="UCW3" s="75"/>
      <c r="UCX3" s="75"/>
      <c r="UCY3" s="75"/>
      <c r="UCZ3" s="75"/>
      <c r="UDA3" s="75"/>
      <c r="UDB3" s="75"/>
      <c r="UDC3" s="75"/>
      <c r="UDD3" s="75"/>
      <c r="UDE3" s="75"/>
      <c r="UDF3" s="75"/>
      <c r="UDG3" s="75"/>
      <c r="UDH3" s="75"/>
      <c r="UDI3" s="75"/>
      <c r="UDJ3" s="75"/>
      <c r="UDK3" s="75"/>
      <c r="UDL3" s="75"/>
      <c r="UDM3" s="75"/>
      <c r="UDN3" s="75"/>
      <c r="UDO3" s="75"/>
      <c r="UDP3" s="75"/>
      <c r="UDQ3" s="75"/>
      <c r="UDR3" s="75"/>
      <c r="UDS3" s="75"/>
      <c r="UDT3" s="75"/>
      <c r="UDU3" s="75"/>
      <c r="UDV3" s="75"/>
      <c r="UDW3" s="75"/>
      <c r="UDX3" s="75"/>
      <c r="UDY3" s="75"/>
      <c r="UDZ3" s="75"/>
      <c r="UEA3" s="75"/>
      <c r="UEB3" s="75"/>
      <c r="UEC3" s="75"/>
      <c r="UED3" s="75"/>
      <c r="UEE3" s="75"/>
      <c r="UEF3" s="75"/>
      <c r="UEG3" s="75"/>
      <c r="UEH3" s="75"/>
      <c r="UEI3" s="75"/>
      <c r="UEJ3" s="75"/>
      <c r="UEK3" s="75"/>
      <c r="UEL3" s="75"/>
      <c r="UEM3" s="75"/>
      <c r="UEN3" s="75"/>
      <c r="UEO3" s="75"/>
      <c r="UEP3" s="75"/>
      <c r="UEQ3" s="75"/>
      <c r="UER3" s="75"/>
      <c r="UES3" s="75"/>
      <c r="UET3" s="75"/>
      <c r="UEU3" s="75"/>
      <c r="UEV3" s="75"/>
      <c r="UEW3" s="75"/>
      <c r="UEX3" s="75"/>
      <c r="UEY3" s="75"/>
      <c r="UEZ3" s="75"/>
      <c r="UFA3" s="75"/>
      <c r="UFB3" s="75"/>
      <c r="UFC3" s="75"/>
      <c r="UFD3" s="75"/>
      <c r="UFE3" s="75"/>
      <c r="UFF3" s="75"/>
      <c r="UFG3" s="75"/>
      <c r="UFH3" s="75"/>
      <c r="UFI3" s="75"/>
      <c r="UFJ3" s="75"/>
      <c r="UFK3" s="75"/>
      <c r="UFL3" s="75"/>
      <c r="UFM3" s="75"/>
      <c r="UFN3" s="75"/>
      <c r="UFO3" s="75"/>
      <c r="UFP3" s="75"/>
      <c r="UFQ3" s="75"/>
      <c r="UFR3" s="75"/>
      <c r="UFS3" s="75"/>
      <c r="UFT3" s="75"/>
      <c r="UFU3" s="75"/>
      <c r="UFV3" s="75"/>
      <c r="UFW3" s="75"/>
      <c r="UFX3" s="75"/>
      <c r="UFY3" s="75"/>
      <c r="UFZ3" s="75"/>
      <c r="UGA3" s="75"/>
      <c r="UGB3" s="75"/>
      <c r="UGC3" s="75"/>
      <c r="UGD3" s="75"/>
      <c r="UGE3" s="75"/>
      <c r="UGF3" s="75"/>
      <c r="UGG3" s="75"/>
      <c r="UGH3" s="75"/>
      <c r="UGI3" s="75"/>
      <c r="UGJ3" s="75"/>
      <c r="UGK3" s="75"/>
      <c r="UGL3" s="75"/>
      <c r="UGM3" s="75"/>
      <c r="UGN3" s="75"/>
      <c r="UGO3" s="75"/>
      <c r="UGP3" s="75"/>
      <c r="UGQ3" s="75"/>
      <c r="UGR3" s="75"/>
      <c r="UGS3" s="75"/>
      <c r="UGT3" s="75"/>
      <c r="UGU3" s="75"/>
      <c r="UGV3" s="75"/>
      <c r="UGW3" s="75"/>
      <c r="UGX3" s="75"/>
      <c r="UGY3" s="75"/>
      <c r="UGZ3" s="75"/>
      <c r="UHA3" s="75"/>
      <c r="UHB3" s="75"/>
      <c r="UHC3" s="75"/>
      <c r="UHD3" s="75"/>
      <c r="UHE3" s="75"/>
      <c r="UHF3" s="75"/>
      <c r="UHG3" s="75"/>
      <c r="UHH3" s="75"/>
      <c r="UHI3" s="75"/>
      <c r="UHJ3" s="75"/>
      <c r="UHK3" s="75"/>
      <c r="UHL3" s="75"/>
      <c r="UHM3" s="75"/>
      <c r="UHN3" s="75"/>
      <c r="UHO3" s="75"/>
      <c r="UHP3" s="75"/>
      <c r="UHQ3" s="75"/>
      <c r="UHR3" s="75"/>
      <c r="UHS3" s="75"/>
      <c r="UHT3" s="75"/>
      <c r="UHU3" s="75"/>
      <c r="UHV3" s="75"/>
      <c r="UHW3" s="75"/>
      <c r="UHX3" s="75"/>
      <c r="UHY3" s="75"/>
      <c r="UHZ3" s="75"/>
      <c r="UIA3" s="75"/>
      <c r="UIB3" s="75"/>
      <c r="UIC3" s="75"/>
      <c r="UID3" s="75"/>
      <c r="UIE3" s="75"/>
      <c r="UIF3" s="75"/>
      <c r="UIG3" s="75"/>
      <c r="UIH3" s="75"/>
      <c r="UII3" s="75"/>
      <c r="UIJ3" s="75"/>
      <c r="UIK3" s="75"/>
      <c r="UIL3" s="75"/>
      <c r="UIM3" s="75"/>
      <c r="UIN3" s="75"/>
      <c r="UIO3" s="75"/>
      <c r="UIP3" s="75"/>
      <c r="UIQ3" s="75"/>
      <c r="UIR3" s="75"/>
      <c r="UIS3" s="75"/>
      <c r="UIT3" s="75"/>
      <c r="UIU3" s="75"/>
      <c r="UIV3" s="75"/>
      <c r="UIW3" s="75"/>
      <c r="UIX3" s="75"/>
      <c r="UIY3" s="75"/>
      <c r="UIZ3" s="75"/>
      <c r="UJA3" s="75"/>
      <c r="UJB3" s="75"/>
      <c r="UJC3" s="75"/>
      <c r="UJD3" s="75"/>
      <c r="UJE3" s="75"/>
      <c r="UJF3" s="75"/>
      <c r="UJG3" s="75"/>
      <c r="UJH3" s="75"/>
      <c r="UJI3" s="75"/>
      <c r="UJJ3" s="75"/>
      <c r="UJK3" s="75"/>
      <c r="UJL3" s="75"/>
      <c r="UJM3" s="75"/>
      <c r="UJN3" s="75"/>
      <c r="UJO3" s="75"/>
      <c r="UJP3" s="75"/>
      <c r="UJQ3" s="75"/>
      <c r="UJR3" s="75"/>
      <c r="UJS3" s="75"/>
      <c r="UJT3" s="75"/>
      <c r="UJU3" s="75"/>
      <c r="UJV3" s="75"/>
      <c r="UJW3" s="75"/>
      <c r="UJX3" s="75"/>
      <c r="UJY3" s="75"/>
      <c r="UJZ3" s="75"/>
      <c r="UKA3" s="75"/>
      <c r="UKB3" s="75"/>
      <c r="UKC3" s="75"/>
      <c r="UKD3" s="75"/>
      <c r="UKE3" s="75"/>
      <c r="UKF3" s="75"/>
      <c r="UKG3" s="75"/>
      <c r="UKH3" s="75"/>
      <c r="UKI3" s="75"/>
      <c r="UKJ3" s="75"/>
      <c r="UKK3" s="75"/>
      <c r="UKL3" s="75"/>
      <c r="UKM3" s="75"/>
      <c r="UKN3" s="75"/>
      <c r="UKO3" s="75"/>
      <c r="UKP3" s="75"/>
      <c r="UKQ3" s="75"/>
      <c r="UKR3" s="75"/>
      <c r="UKS3" s="75"/>
      <c r="UKT3" s="75"/>
      <c r="UKU3" s="75"/>
      <c r="UKV3" s="75"/>
      <c r="UKW3" s="75"/>
      <c r="UKX3" s="75"/>
      <c r="UKY3" s="75"/>
      <c r="UKZ3" s="75"/>
      <c r="ULA3" s="75"/>
      <c r="ULB3" s="75"/>
      <c r="ULC3" s="75"/>
      <c r="ULD3" s="75"/>
      <c r="ULE3" s="75"/>
      <c r="ULF3" s="75"/>
      <c r="ULG3" s="75"/>
      <c r="ULH3" s="75"/>
      <c r="ULI3" s="75"/>
      <c r="ULJ3" s="75"/>
      <c r="ULK3" s="75"/>
      <c r="ULL3" s="75"/>
      <c r="ULM3" s="75"/>
      <c r="ULN3" s="75"/>
      <c r="ULO3" s="75"/>
      <c r="ULP3" s="75"/>
      <c r="ULQ3" s="75"/>
      <c r="ULR3" s="75"/>
      <c r="ULS3" s="75"/>
      <c r="ULT3" s="75"/>
      <c r="ULU3" s="75"/>
      <c r="ULV3" s="75"/>
      <c r="ULW3" s="75"/>
      <c r="ULX3" s="75"/>
      <c r="ULY3" s="75"/>
      <c r="ULZ3" s="75"/>
      <c r="UMA3" s="75"/>
      <c r="UMB3" s="75"/>
      <c r="UMC3" s="75"/>
      <c r="UMD3" s="75"/>
      <c r="UME3" s="75"/>
      <c r="UMF3" s="75"/>
      <c r="UMG3" s="75"/>
      <c r="UMH3" s="75"/>
      <c r="UMI3" s="75"/>
      <c r="UMJ3" s="75"/>
      <c r="UMK3" s="75"/>
      <c r="UML3" s="75"/>
      <c r="UMM3" s="75"/>
      <c r="UMN3" s="75"/>
      <c r="UMO3" s="75"/>
      <c r="UMP3" s="75"/>
      <c r="UMQ3" s="75"/>
      <c r="UMR3" s="75"/>
      <c r="UMS3" s="75"/>
      <c r="UMT3" s="75"/>
      <c r="UMU3" s="75"/>
      <c r="UMV3" s="75"/>
      <c r="UMW3" s="75"/>
      <c r="UMX3" s="75"/>
      <c r="UMY3" s="75"/>
      <c r="UMZ3" s="75"/>
      <c r="UNA3" s="75"/>
      <c r="UNB3" s="75"/>
      <c r="UNC3" s="75"/>
      <c r="UND3" s="75"/>
      <c r="UNE3" s="75"/>
      <c r="UNF3" s="75"/>
      <c r="UNG3" s="75"/>
      <c r="UNH3" s="75"/>
      <c r="UNI3" s="75"/>
      <c r="UNJ3" s="75"/>
      <c r="UNK3" s="75"/>
      <c r="UNL3" s="75"/>
      <c r="UNM3" s="75"/>
      <c r="UNN3" s="75"/>
      <c r="UNO3" s="75"/>
      <c r="UNP3" s="75"/>
      <c r="UNQ3" s="75"/>
      <c r="UNR3" s="75"/>
      <c r="UNS3" s="75"/>
      <c r="UNT3" s="75"/>
      <c r="UNU3" s="75"/>
      <c r="UNV3" s="75"/>
      <c r="UNW3" s="75"/>
      <c r="UNX3" s="75"/>
      <c r="UNY3" s="75"/>
      <c r="UNZ3" s="75"/>
      <c r="UOA3" s="75"/>
      <c r="UOB3" s="75"/>
      <c r="UOC3" s="75"/>
      <c r="UOD3" s="75"/>
      <c r="UOE3" s="75"/>
      <c r="UOF3" s="75"/>
      <c r="UOG3" s="75"/>
      <c r="UOH3" s="75"/>
      <c r="UOI3" s="75"/>
      <c r="UOJ3" s="75"/>
      <c r="UOK3" s="75"/>
      <c r="UOL3" s="75"/>
      <c r="UOM3" s="75"/>
      <c r="UON3" s="75"/>
      <c r="UOO3" s="75"/>
      <c r="UOP3" s="75"/>
      <c r="UOQ3" s="75"/>
      <c r="UOR3" s="75"/>
      <c r="UOS3" s="75"/>
      <c r="UOT3" s="75"/>
      <c r="UOU3" s="75"/>
      <c r="UOV3" s="75"/>
      <c r="UOW3" s="75"/>
      <c r="UOX3" s="75"/>
      <c r="UOY3" s="75"/>
      <c r="UOZ3" s="75"/>
      <c r="UPA3" s="75"/>
      <c r="UPB3" s="75"/>
      <c r="UPC3" s="75"/>
      <c r="UPD3" s="75"/>
      <c r="UPE3" s="75"/>
      <c r="UPF3" s="75"/>
      <c r="UPG3" s="75"/>
      <c r="UPH3" s="75"/>
      <c r="UPI3" s="75"/>
      <c r="UPJ3" s="75"/>
      <c r="UPK3" s="75"/>
      <c r="UPL3" s="75"/>
      <c r="UPM3" s="75"/>
      <c r="UPN3" s="75"/>
      <c r="UPO3" s="75"/>
      <c r="UPP3" s="75"/>
      <c r="UPQ3" s="75"/>
      <c r="UPR3" s="75"/>
      <c r="UPS3" s="75"/>
      <c r="UPT3" s="75"/>
      <c r="UPU3" s="75"/>
      <c r="UPV3" s="75"/>
      <c r="UPW3" s="75"/>
      <c r="UPX3" s="75"/>
      <c r="UPY3" s="75"/>
      <c r="UPZ3" s="75"/>
      <c r="UQA3" s="75"/>
      <c r="UQB3" s="75"/>
      <c r="UQC3" s="75"/>
      <c r="UQD3" s="75"/>
      <c r="UQE3" s="75"/>
      <c r="UQF3" s="75"/>
      <c r="UQG3" s="75"/>
      <c r="UQH3" s="75"/>
      <c r="UQI3" s="75"/>
      <c r="UQJ3" s="75"/>
      <c r="UQK3" s="75"/>
      <c r="UQL3" s="75"/>
      <c r="UQM3" s="75"/>
      <c r="UQN3" s="75"/>
      <c r="UQO3" s="75"/>
      <c r="UQP3" s="75"/>
      <c r="UQQ3" s="75"/>
      <c r="UQR3" s="75"/>
      <c r="UQS3" s="75"/>
      <c r="UQT3" s="75"/>
      <c r="UQU3" s="75"/>
      <c r="UQV3" s="75"/>
      <c r="UQW3" s="75"/>
      <c r="UQX3" s="75"/>
      <c r="UQY3" s="75"/>
      <c r="UQZ3" s="75"/>
      <c r="URA3" s="75"/>
      <c r="URB3" s="75"/>
      <c r="URC3" s="75"/>
      <c r="URD3" s="75"/>
      <c r="URE3" s="75"/>
      <c r="URF3" s="75"/>
      <c r="URG3" s="75"/>
      <c r="URH3" s="75"/>
      <c r="URI3" s="75"/>
      <c r="URJ3" s="75"/>
      <c r="URK3" s="75"/>
      <c r="URL3" s="75"/>
      <c r="URM3" s="75"/>
      <c r="URN3" s="75"/>
      <c r="URO3" s="75"/>
      <c r="URP3" s="75"/>
      <c r="URQ3" s="75"/>
      <c r="URR3" s="75"/>
      <c r="URS3" s="75"/>
      <c r="URT3" s="75"/>
      <c r="URU3" s="75"/>
      <c r="URV3" s="75"/>
      <c r="URW3" s="75"/>
      <c r="URX3" s="75"/>
      <c r="URY3" s="75"/>
      <c r="URZ3" s="75"/>
      <c r="USA3" s="75"/>
      <c r="USB3" s="75"/>
      <c r="USC3" s="75"/>
      <c r="USD3" s="75"/>
      <c r="USE3" s="75"/>
      <c r="USF3" s="75"/>
      <c r="USG3" s="75"/>
      <c r="USH3" s="75"/>
      <c r="USI3" s="75"/>
      <c r="USJ3" s="75"/>
      <c r="USK3" s="75"/>
      <c r="USL3" s="75"/>
      <c r="USM3" s="75"/>
      <c r="USN3" s="75"/>
      <c r="USO3" s="75"/>
      <c r="USP3" s="75"/>
      <c r="USQ3" s="75"/>
      <c r="USR3" s="75"/>
      <c r="USS3" s="75"/>
      <c r="UST3" s="75"/>
      <c r="USU3" s="75"/>
      <c r="USV3" s="75"/>
      <c r="USW3" s="75"/>
      <c r="USX3" s="75"/>
      <c r="USY3" s="75"/>
      <c r="USZ3" s="75"/>
      <c r="UTA3" s="75"/>
      <c r="UTB3" s="75"/>
      <c r="UTC3" s="75"/>
      <c r="UTD3" s="75"/>
      <c r="UTE3" s="75"/>
      <c r="UTF3" s="75"/>
      <c r="UTG3" s="75"/>
      <c r="UTH3" s="75"/>
      <c r="UTI3" s="75"/>
      <c r="UTJ3" s="75"/>
      <c r="UTK3" s="75"/>
      <c r="UTL3" s="75"/>
      <c r="UTM3" s="75"/>
      <c r="UTN3" s="75"/>
      <c r="UTO3" s="75"/>
      <c r="UTP3" s="75"/>
      <c r="UTQ3" s="75"/>
      <c r="UTR3" s="75"/>
      <c r="UTS3" s="75"/>
      <c r="UTT3" s="75"/>
      <c r="UTU3" s="75"/>
      <c r="UTV3" s="75"/>
      <c r="UTW3" s="75"/>
      <c r="UTX3" s="75"/>
      <c r="UTY3" s="75"/>
      <c r="UTZ3" s="75"/>
      <c r="UUA3" s="75"/>
      <c r="UUB3" s="75"/>
      <c r="UUC3" s="75"/>
      <c r="UUD3" s="75"/>
      <c r="UUE3" s="75"/>
      <c r="UUF3" s="75"/>
      <c r="UUG3" s="75"/>
      <c r="UUH3" s="75"/>
      <c r="UUI3" s="75"/>
      <c r="UUJ3" s="75"/>
      <c r="UUK3" s="75"/>
      <c r="UUL3" s="75"/>
      <c r="UUM3" s="75"/>
      <c r="UUN3" s="75"/>
      <c r="UUO3" s="75"/>
      <c r="UUP3" s="75"/>
      <c r="UUQ3" s="75"/>
      <c r="UUR3" s="75"/>
      <c r="UUS3" s="75"/>
      <c r="UUT3" s="75"/>
      <c r="UUU3" s="75"/>
      <c r="UUV3" s="75"/>
      <c r="UUW3" s="75"/>
      <c r="UUX3" s="75"/>
      <c r="UUY3" s="75"/>
      <c r="UUZ3" s="75"/>
      <c r="UVA3" s="75"/>
      <c r="UVB3" s="75"/>
      <c r="UVC3" s="75"/>
      <c r="UVD3" s="75"/>
      <c r="UVE3" s="75"/>
      <c r="UVF3" s="75"/>
      <c r="UVG3" s="75"/>
      <c r="UVH3" s="75"/>
      <c r="UVI3" s="75"/>
      <c r="UVJ3" s="75"/>
      <c r="UVK3" s="75"/>
      <c r="UVL3" s="75"/>
      <c r="UVM3" s="75"/>
      <c r="UVN3" s="75"/>
      <c r="UVO3" s="75"/>
      <c r="UVP3" s="75"/>
      <c r="UVQ3" s="75"/>
      <c r="UVR3" s="75"/>
      <c r="UVS3" s="75"/>
      <c r="UVT3" s="75"/>
      <c r="UVU3" s="75"/>
      <c r="UVV3" s="75"/>
      <c r="UVW3" s="75"/>
      <c r="UVX3" s="75"/>
      <c r="UVY3" s="75"/>
      <c r="UVZ3" s="75"/>
      <c r="UWA3" s="75"/>
      <c r="UWB3" s="75"/>
      <c r="UWC3" s="75"/>
      <c r="UWD3" s="75"/>
      <c r="UWE3" s="75"/>
      <c r="UWF3" s="75"/>
      <c r="UWG3" s="75"/>
      <c r="UWH3" s="75"/>
      <c r="UWI3" s="75"/>
      <c r="UWJ3" s="75"/>
      <c r="UWK3" s="75"/>
      <c r="UWL3" s="75"/>
      <c r="UWM3" s="75"/>
      <c r="UWN3" s="75"/>
      <c r="UWO3" s="75"/>
      <c r="UWP3" s="75"/>
      <c r="UWQ3" s="75"/>
      <c r="UWR3" s="75"/>
      <c r="UWS3" s="75"/>
      <c r="UWT3" s="75"/>
      <c r="UWU3" s="75"/>
      <c r="UWV3" s="75"/>
      <c r="UWW3" s="75"/>
      <c r="UWX3" s="75"/>
      <c r="UWY3" s="75"/>
      <c r="UWZ3" s="75"/>
      <c r="UXA3" s="75"/>
      <c r="UXB3" s="75"/>
      <c r="UXC3" s="75"/>
      <c r="UXD3" s="75"/>
      <c r="UXE3" s="75"/>
      <c r="UXF3" s="75"/>
      <c r="UXG3" s="75"/>
      <c r="UXH3" s="75"/>
      <c r="UXI3" s="75"/>
      <c r="UXJ3" s="75"/>
      <c r="UXK3" s="75"/>
      <c r="UXL3" s="75"/>
      <c r="UXM3" s="75"/>
      <c r="UXN3" s="75"/>
      <c r="UXO3" s="75"/>
      <c r="UXP3" s="75"/>
      <c r="UXQ3" s="75"/>
      <c r="UXR3" s="75"/>
      <c r="UXS3" s="75"/>
      <c r="UXT3" s="75"/>
      <c r="UXU3" s="75"/>
      <c r="UXV3" s="75"/>
      <c r="UXW3" s="75"/>
      <c r="UXX3" s="75"/>
      <c r="UXY3" s="75"/>
      <c r="UXZ3" s="75"/>
      <c r="UYA3" s="75"/>
      <c r="UYB3" s="75"/>
      <c r="UYC3" s="75"/>
      <c r="UYD3" s="75"/>
      <c r="UYE3" s="75"/>
      <c r="UYF3" s="75"/>
      <c r="UYG3" s="75"/>
      <c r="UYH3" s="75"/>
      <c r="UYI3" s="75"/>
      <c r="UYJ3" s="75"/>
      <c r="UYK3" s="75"/>
      <c r="UYL3" s="75"/>
      <c r="UYM3" s="75"/>
      <c r="UYN3" s="75"/>
      <c r="UYO3" s="75"/>
      <c r="UYP3" s="75"/>
      <c r="UYQ3" s="75"/>
      <c r="UYR3" s="75"/>
      <c r="UYS3" s="75"/>
      <c r="UYT3" s="75"/>
      <c r="UYU3" s="75"/>
      <c r="UYV3" s="75"/>
      <c r="UYW3" s="75"/>
      <c r="UYX3" s="75"/>
      <c r="UYY3" s="75"/>
      <c r="UYZ3" s="75"/>
      <c r="UZA3" s="75"/>
      <c r="UZB3" s="75"/>
      <c r="UZC3" s="75"/>
      <c r="UZD3" s="75"/>
      <c r="UZE3" s="75"/>
      <c r="UZF3" s="75"/>
      <c r="UZG3" s="75"/>
      <c r="UZH3" s="75"/>
      <c r="UZI3" s="75"/>
      <c r="UZJ3" s="75"/>
      <c r="UZK3" s="75"/>
      <c r="UZL3" s="75"/>
      <c r="UZM3" s="75"/>
      <c r="UZN3" s="75"/>
      <c r="UZO3" s="75"/>
      <c r="UZP3" s="75"/>
      <c r="UZQ3" s="75"/>
      <c r="UZR3" s="75"/>
      <c r="UZS3" s="75"/>
      <c r="UZT3" s="75"/>
      <c r="UZU3" s="75"/>
      <c r="UZV3" s="75"/>
      <c r="UZW3" s="75"/>
      <c r="UZX3" s="75"/>
      <c r="UZY3" s="75"/>
      <c r="UZZ3" s="75"/>
      <c r="VAA3" s="75"/>
      <c r="VAB3" s="75"/>
      <c r="VAC3" s="75"/>
      <c r="VAD3" s="75"/>
      <c r="VAE3" s="75"/>
      <c r="VAF3" s="75"/>
      <c r="VAG3" s="75"/>
      <c r="VAH3" s="75"/>
      <c r="VAI3" s="75"/>
      <c r="VAJ3" s="75"/>
      <c r="VAK3" s="75"/>
      <c r="VAL3" s="75"/>
      <c r="VAM3" s="75"/>
      <c r="VAN3" s="75"/>
      <c r="VAO3" s="75"/>
      <c r="VAP3" s="75"/>
      <c r="VAQ3" s="75"/>
      <c r="VAR3" s="75"/>
      <c r="VAS3" s="75"/>
      <c r="VAT3" s="75"/>
      <c r="VAU3" s="75"/>
      <c r="VAV3" s="75"/>
      <c r="VAW3" s="75"/>
      <c r="VAX3" s="75"/>
      <c r="VAY3" s="75"/>
      <c r="VAZ3" s="75"/>
      <c r="VBA3" s="75"/>
      <c r="VBB3" s="75"/>
      <c r="VBC3" s="75"/>
      <c r="VBD3" s="75"/>
      <c r="VBE3" s="75"/>
      <c r="VBF3" s="75"/>
      <c r="VBG3" s="75"/>
      <c r="VBH3" s="75"/>
      <c r="VBI3" s="75"/>
      <c r="VBJ3" s="75"/>
      <c r="VBK3" s="75"/>
      <c r="VBL3" s="75"/>
      <c r="VBM3" s="75"/>
      <c r="VBN3" s="75"/>
      <c r="VBO3" s="75"/>
      <c r="VBP3" s="75"/>
      <c r="VBQ3" s="75"/>
      <c r="VBR3" s="75"/>
      <c r="VBS3" s="75"/>
      <c r="VBT3" s="75"/>
      <c r="VBU3" s="75"/>
      <c r="VBV3" s="75"/>
      <c r="VBW3" s="75"/>
      <c r="VBX3" s="75"/>
      <c r="VBY3" s="75"/>
      <c r="VBZ3" s="75"/>
      <c r="VCA3" s="75"/>
      <c r="VCB3" s="75"/>
      <c r="VCC3" s="75"/>
      <c r="VCD3" s="75"/>
      <c r="VCE3" s="75"/>
      <c r="VCF3" s="75"/>
      <c r="VCG3" s="75"/>
      <c r="VCH3" s="75"/>
      <c r="VCI3" s="75"/>
      <c r="VCJ3" s="75"/>
      <c r="VCK3" s="75"/>
      <c r="VCL3" s="75"/>
      <c r="VCM3" s="75"/>
      <c r="VCN3" s="75"/>
      <c r="VCO3" s="75"/>
      <c r="VCP3" s="75"/>
      <c r="VCQ3" s="75"/>
      <c r="VCR3" s="75"/>
      <c r="VCS3" s="75"/>
      <c r="VCT3" s="75"/>
      <c r="VCU3" s="75"/>
      <c r="VCV3" s="75"/>
      <c r="VCW3" s="75"/>
      <c r="VCX3" s="75"/>
      <c r="VCY3" s="75"/>
      <c r="VCZ3" s="75"/>
      <c r="VDA3" s="75"/>
      <c r="VDB3" s="75"/>
      <c r="VDC3" s="75"/>
      <c r="VDD3" s="75"/>
      <c r="VDE3" s="75"/>
      <c r="VDF3" s="75"/>
      <c r="VDG3" s="75"/>
      <c r="VDH3" s="75"/>
      <c r="VDI3" s="75"/>
      <c r="VDJ3" s="75"/>
      <c r="VDK3" s="75"/>
      <c r="VDL3" s="75"/>
      <c r="VDM3" s="75"/>
      <c r="VDN3" s="75"/>
      <c r="VDO3" s="75"/>
      <c r="VDP3" s="75"/>
      <c r="VDQ3" s="75"/>
      <c r="VDR3" s="75"/>
      <c r="VDS3" s="75"/>
      <c r="VDT3" s="75"/>
      <c r="VDU3" s="75"/>
      <c r="VDV3" s="75"/>
      <c r="VDW3" s="75"/>
      <c r="VDX3" s="75"/>
      <c r="VDY3" s="75"/>
      <c r="VDZ3" s="75"/>
      <c r="VEA3" s="75"/>
      <c r="VEB3" s="75"/>
      <c r="VEC3" s="75"/>
      <c r="VED3" s="75"/>
      <c r="VEE3" s="75"/>
      <c r="VEF3" s="75"/>
      <c r="VEG3" s="75"/>
      <c r="VEH3" s="75"/>
      <c r="VEI3" s="75"/>
      <c r="VEJ3" s="75"/>
      <c r="VEK3" s="75"/>
      <c r="VEL3" s="75"/>
      <c r="VEM3" s="75"/>
      <c r="VEN3" s="75"/>
      <c r="VEO3" s="75"/>
      <c r="VEP3" s="75"/>
      <c r="VEQ3" s="75"/>
      <c r="VER3" s="75"/>
      <c r="VES3" s="75"/>
      <c r="VET3" s="75"/>
      <c r="VEU3" s="75"/>
      <c r="VEV3" s="75"/>
      <c r="VEW3" s="75"/>
      <c r="VEX3" s="75"/>
      <c r="VEY3" s="75"/>
      <c r="VEZ3" s="75"/>
      <c r="VFA3" s="75"/>
      <c r="VFB3" s="75"/>
      <c r="VFC3" s="75"/>
      <c r="VFD3" s="75"/>
      <c r="VFE3" s="75"/>
      <c r="VFF3" s="75"/>
      <c r="VFG3" s="75"/>
      <c r="VFH3" s="75"/>
      <c r="VFI3" s="75"/>
      <c r="VFJ3" s="75"/>
      <c r="VFK3" s="75"/>
      <c r="VFL3" s="75"/>
      <c r="VFM3" s="75"/>
      <c r="VFN3" s="75"/>
      <c r="VFO3" s="75"/>
      <c r="VFP3" s="75"/>
      <c r="VFQ3" s="75"/>
      <c r="VFR3" s="75"/>
      <c r="VFS3" s="75"/>
      <c r="VFT3" s="75"/>
      <c r="VFU3" s="75"/>
      <c r="VFV3" s="75"/>
      <c r="VFW3" s="75"/>
      <c r="VFX3" s="75"/>
      <c r="VFY3" s="75"/>
      <c r="VFZ3" s="75"/>
      <c r="VGA3" s="75"/>
      <c r="VGB3" s="75"/>
      <c r="VGC3" s="75"/>
      <c r="VGD3" s="75"/>
      <c r="VGE3" s="75"/>
      <c r="VGF3" s="75"/>
      <c r="VGG3" s="75"/>
      <c r="VGH3" s="75"/>
      <c r="VGI3" s="75"/>
      <c r="VGJ3" s="75"/>
      <c r="VGK3" s="75"/>
      <c r="VGL3" s="75"/>
      <c r="VGM3" s="75"/>
      <c r="VGN3" s="75"/>
      <c r="VGO3" s="75"/>
      <c r="VGP3" s="75"/>
      <c r="VGQ3" s="75"/>
      <c r="VGR3" s="75"/>
      <c r="VGS3" s="75"/>
      <c r="VGT3" s="75"/>
      <c r="VGU3" s="75"/>
      <c r="VGV3" s="75"/>
      <c r="VGW3" s="75"/>
      <c r="VGX3" s="75"/>
      <c r="VGY3" s="75"/>
      <c r="VGZ3" s="75"/>
      <c r="VHA3" s="75"/>
      <c r="VHB3" s="75"/>
      <c r="VHC3" s="75"/>
      <c r="VHD3" s="75"/>
      <c r="VHE3" s="75"/>
      <c r="VHF3" s="75"/>
      <c r="VHG3" s="75"/>
      <c r="VHH3" s="75"/>
      <c r="VHI3" s="75"/>
      <c r="VHJ3" s="75"/>
      <c r="VHK3" s="75"/>
      <c r="VHL3" s="75"/>
      <c r="VHM3" s="75"/>
      <c r="VHN3" s="75"/>
      <c r="VHO3" s="75"/>
      <c r="VHP3" s="75"/>
      <c r="VHQ3" s="75"/>
      <c r="VHR3" s="75"/>
      <c r="VHS3" s="75"/>
      <c r="VHT3" s="75"/>
      <c r="VHU3" s="75"/>
      <c r="VHV3" s="75"/>
      <c r="VHW3" s="75"/>
      <c r="VHX3" s="75"/>
      <c r="VHY3" s="75"/>
      <c r="VHZ3" s="75"/>
      <c r="VIA3" s="75"/>
      <c r="VIB3" s="75"/>
      <c r="VIC3" s="75"/>
      <c r="VID3" s="75"/>
      <c r="VIE3" s="75"/>
      <c r="VIF3" s="75"/>
      <c r="VIG3" s="75"/>
      <c r="VIH3" s="75"/>
      <c r="VII3" s="75"/>
      <c r="VIJ3" s="75"/>
      <c r="VIK3" s="75"/>
      <c r="VIL3" s="75"/>
      <c r="VIM3" s="75"/>
      <c r="VIN3" s="75"/>
      <c r="VIO3" s="75"/>
      <c r="VIP3" s="75"/>
      <c r="VIQ3" s="75"/>
      <c r="VIR3" s="75"/>
      <c r="VIS3" s="75"/>
      <c r="VIT3" s="75"/>
      <c r="VIU3" s="75"/>
      <c r="VIV3" s="75"/>
      <c r="VIW3" s="75"/>
      <c r="VIX3" s="75"/>
      <c r="VIY3" s="75"/>
      <c r="VIZ3" s="75"/>
      <c r="VJA3" s="75"/>
      <c r="VJB3" s="75"/>
      <c r="VJC3" s="75"/>
      <c r="VJD3" s="75"/>
      <c r="VJE3" s="75"/>
      <c r="VJF3" s="75"/>
      <c r="VJG3" s="75"/>
      <c r="VJH3" s="75"/>
      <c r="VJI3" s="75"/>
      <c r="VJJ3" s="75"/>
      <c r="VJK3" s="75"/>
      <c r="VJL3" s="75"/>
      <c r="VJM3" s="75"/>
      <c r="VJN3" s="75"/>
      <c r="VJO3" s="75"/>
      <c r="VJP3" s="75"/>
      <c r="VJQ3" s="75"/>
      <c r="VJR3" s="75"/>
      <c r="VJS3" s="75"/>
      <c r="VJT3" s="75"/>
      <c r="VJU3" s="75"/>
      <c r="VJV3" s="75"/>
      <c r="VJW3" s="75"/>
      <c r="VJX3" s="75"/>
      <c r="VJY3" s="75"/>
      <c r="VJZ3" s="75"/>
      <c r="VKA3" s="75"/>
      <c r="VKB3" s="75"/>
      <c r="VKC3" s="75"/>
      <c r="VKD3" s="75"/>
      <c r="VKE3" s="75"/>
      <c r="VKF3" s="75"/>
      <c r="VKG3" s="75"/>
      <c r="VKH3" s="75"/>
      <c r="VKI3" s="75"/>
      <c r="VKJ3" s="75"/>
      <c r="VKK3" s="75"/>
      <c r="VKL3" s="75"/>
      <c r="VKM3" s="75"/>
      <c r="VKN3" s="75"/>
      <c r="VKO3" s="75"/>
      <c r="VKP3" s="75"/>
      <c r="VKQ3" s="75"/>
      <c r="VKR3" s="75"/>
      <c r="VKS3" s="75"/>
      <c r="VKT3" s="75"/>
      <c r="VKU3" s="75"/>
      <c r="VKV3" s="75"/>
      <c r="VKW3" s="75"/>
      <c r="VKX3" s="75"/>
      <c r="VKY3" s="75"/>
      <c r="VKZ3" s="75"/>
      <c r="VLA3" s="75"/>
      <c r="VLB3" s="75"/>
      <c r="VLC3" s="75"/>
      <c r="VLD3" s="75"/>
      <c r="VLE3" s="75"/>
      <c r="VLF3" s="75"/>
      <c r="VLG3" s="75"/>
      <c r="VLH3" s="75"/>
      <c r="VLI3" s="75"/>
      <c r="VLJ3" s="75"/>
      <c r="VLK3" s="75"/>
      <c r="VLL3" s="75"/>
      <c r="VLM3" s="75"/>
      <c r="VLN3" s="75"/>
      <c r="VLO3" s="75"/>
      <c r="VLP3" s="75"/>
      <c r="VLQ3" s="75"/>
      <c r="VLR3" s="75"/>
      <c r="VLS3" s="75"/>
      <c r="VLT3" s="75"/>
      <c r="VLU3" s="75"/>
      <c r="VLV3" s="75"/>
      <c r="VLW3" s="75"/>
      <c r="VLX3" s="75"/>
      <c r="VLY3" s="75"/>
      <c r="VLZ3" s="75"/>
      <c r="VMA3" s="75"/>
      <c r="VMB3" s="75"/>
      <c r="VMC3" s="75"/>
      <c r="VMD3" s="75"/>
      <c r="VME3" s="75"/>
      <c r="VMF3" s="75"/>
      <c r="VMG3" s="75"/>
      <c r="VMH3" s="75"/>
      <c r="VMI3" s="75"/>
      <c r="VMJ3" s="75"/>
      <c r="VMK3" s="75"/>
      <c r="VML3" s="75"/>
      <c r="VMM3" s="75"/>
      <c r="VMN3" s="75"/>
      <c r="VMO3" s="75"/>
      <c r="VMP3" s="75"/>
      <c r="VMQ3" s="75"/>
      <c r="VMR3" s="75"/>
      <c r="VMS3" s="75"/>
      <c r="VMT3" s="75"/>
      <c r="VMU3" s="75"/>
      <c r="VMV3" s="75"/>
      <c r="VMW3" s="75"/>
      <c r="VMX3" s="75"/>
      <c r="VMY3" s="75"/>
      <c r="VMZ3" s="75"/>
      <c r="VNA3" s="75"/>
      <c r="VNB3" s="75"/>
      <c r="VNC3" s="75"/>
      <c r="VND3" s="75"/>
      <c r="VNE3" s="75"/>
      <c r="VNF3" s="75"/>
      <c r="VNG3" s="75"/>
      <c r="VNH3" s="75"/>
      <c r="VNI3" s="75"/>
      <c r="VNJ3" s="75"/>
      <c r="VNK3" s="75"/>
      <c r="VNL3" s="75"/>
      <c r="VNM3" s="75"/>
      <c r="VNN3" s="75"/>
      <c r="VNO3" s="75"/>
      <c r="VNP3" s="75"/>
      <c r="VNQ3" s="75"/>
      <c r="VNR3" s="75"/>
      <c r="VNS3" s="75"/>
      <c r="VNT3" s="75"/>
      <c r="VNU3" s="75"/>
      <c r="VNV3" s="75"/>
      <c r="VNW3" s="75"/>
      <c r="VNX3" s="75"/>
      <c r="VNY3" s="75"/>
      <c r="VNZ3" s="75"/>
      <c r="VOA3" s="75"/>
      <c r="VOB3" s="75"/>
      <c r="VOC3" s="75"/>
      <c r="VOD3" s="75"/>
      <c r="VOE3" s="75"/>
      <c r="VOF3" s="75"/>
      <c r="VOG3" s="75"/>
      <c r="VOH3" s="75"/>
      <c r="VOI3" s="75"/>
      <c r="VOJ3" s="75"/>
      <c r="VOK3" s="75"/>
      <c r="VOL3" s="75"/>
      <c r="VOM3" s="75"/>
      <c r="VON3" s="75"/>
      <c r="VOO3" s="75"/>
      <c r="VOP3" s="75"/>
      <c r="VOQ3" s="75"/>
      <c r="VOR3" s="75"/>
      <c r="VOS3" s="75"/>
      <c r="VOT3" s="75"/>
      <c r="VOU3" s="75"/>
      <c r="VOV3" s="75"/>
      <c r="VOW3" s="75"/>
      <c r="VOX3" s="75"/>
      <c r="VOY3" s="75"/>
      <c r="VOZ3" s="75"/>
      <c r="VPA3" s="75"/>
      <c r="VPB3" s="75"/>
      <c r="VPC3" s="75"/>
      <c r="VPD3" s="75"/>
      <c r="VPE3" s="75"/>
      <c r="VPF3" s="75"/>
      <c r="VPG3" s="75"/>
      <c r="VPH3" s="75"/>
      <c r="VPI3" s="75"/>
      <c r="VPJ3" s="75"/>
      <c r="VPK3" s="75"/>
      <c r="VPL3" s="75"/>
      <c r="VPM3" s="75"/>
      <c r="VPN3" s="75"/>
      <c r="VPO3" s="75"/>
      <c r="VPP3" s="75"/>
      <c r="VPQ3" s="75"/>
      <c r="VPR3" s="75"/>
      <c r="VPS3" s="75"/>
      <c r="VPT3" s="75"/>
      <c r="VPU3" s="75"/>
      <c r="VPV3" s="75"/>
      <c r="VPW3" s="75"/>
      <c r="VPX3" s="75"/>
      <c r="VPY3" s="75"/>
      <c r="VPZ3" s="75"/>
      <c r="VQA3" s="75"/>
      <c r="VQB3" s="75"/>
      <c r="VQC3" s="75"/>
      <c r="VQD3" s="75"/>
      <c r="VQE3" s="75"/>
      <c r="VQF3" s="75"/>
      <c r="VQG3" s="75"/>
      <c r="VQH3" s="75"/>
      <c r="VQI3" s="75"/>
      <c r="VQJ3" s="75"/>
      <c r="VQK3" s="75"/>
      <c r="VQL3" s="75"/>
      <c r="VQM3" s="75"/>
      <c r="VQN3" s="75"/>
      <c r="VQO3" s="75"/>
      <c r="VQP3" s="75"/>
      <c r="VQQ3" s="75"/>
      <c r="VQR3" s="75"/>
      <c r="VQS3" s="75"/>
      <c r="VQT3" s="75"/>
      <c r="VQU3" s="75"/>
      <c r="VQV3" s="75"/>
      <c r="VQW3" s="75"/>
      <c r="VQX3" s="75"/>
      <c r="VQY3" s="75"/>
      <c r="VQZ3" s="75"/>
      <c r="VRA3" s="75"/>
      <c r="VRB3" s="75"/>
      <c r="VRC3" s="75"/>
      <c r="VRD3" s="75"/>
      <c r="VRE3" s="75"/>
      <c r="VRF3" s="75"/>
      <c r="VRG3" s="75"/>
      <c r="VRH3" s="75"/>
      <c r="VRI3" s="75"/>
      <c r="VRJ3" s="75"/>
      <c r="VRK3" s="75"/>
      <c r="VRL3" s="75"/>
      <c r="VRM3" s="75"/>
      <c r="VRN3" s="75"/>
      <c r="VRO3" s="75"/>
      <c r="VRP3" s="75"/>
      <c r="VRQ3" s="75"/>
      <c r="VRR3" s="75"/>
      <c r="VRS3" s="75"/>
      <c r="VRT3" s="75"/>
      <c r="VRU3" s="75"/>
      <c r="VRV3" s="75"/>
      <c r="VRW3" s="75"/>
      <c r="VRX3" s="75"/>
      <c r="VRY3" s="75"/>
      <c r="VRZ3" s="75"/>
      <c r="VSA3" s="75"/>
      <c r="VSB3" s="75"/>
      <c r="VSC3" s="75"/>
      <c r="VSD3" s="75"/>
      <c r="VSE3" s="75"/>
      <c r="VSF3" s="75"/>
      <c r="VSG3" s="75"/>
      <c r="VSH3" s="75"/>
      <c r="VSI3" s="75"/>
      <c r="VSJ3" s="75"/>
      <c r="VSK3" s="75"/>
      <c r="VSL3" s="75"/>
      <c r="VSM3" s="75"/>
      <c r="VSN3" s="75"/>
      <c r="VSO3" s="75"/>
      <c r="VSP3" s="75"/>
      <c r="VSQ3" s="75"/>
      <c r="VSR3" s="75"/>
      <c r="VSS3" s="75"/>
      <c r="VST3" s="75"/>
      <c r="VSU3" s="75"/>
      <c r="VSV3" s="75"/>
      <c r="VSW3" s="75"/>
      <c r="VSX3" s="75"/>
      <c r="VSY3" s="75"/>
      <c r="VSZ3" s="75"/>
      <c r="VTA3" s="75"/>
      <c r="VTB3" s="75"/>
      <c r="VTC3" s="75"/>
      <c r="VTD3" s="75"/>
      <c r="VTE3" s="75"/>
      <c r="VTF3" s="75"/>
      <c r="VTG3" s="75"/>
      <c r="VTH3" s="75"/>
      <c r="VTI3" s="75"/>
      <c r="VTJ3" s="75"/>
      <c r="VTK3" s="75"/>
      <c r="VTL3" s="75"/>
      <c r="VTM3" s="75"/>
      <c r="VTN3" s="75"/>
      <c r="VTO3" s="75"/>
      <c r="VTP3" s="75"/>
      <c r="VTQ3" s="75"/>
      <c r="VTR3" s="75"/>
      <c r="VTS3" s="75"/>
      <c r="VTT3" s="75"/>
      <c r="VTU3" s="75"/>
      <c r="VTV3" s="75"/>
      <c r="VTW3" s="75"/>
      <c r="VTX3" s="75"/>
      <c r="VTY3" s="75"/>
      <c r="VTZ3" s="75"/>
      <c r="VUA3" s="75"/>
      <c r="VUB3" s="75"/>
      <c r="VUC3" s="75"/>
      <c r="VUD3" s="75"/>
      <c r="VUE3" s="75"/>
      <c r="VUF3" s="75"/>
      <c r="VUG3" s="75"/>
      <c r="VUH3" s="75"/>
      <c r="VUI3" s="75"/>
      <c r="VUJ3" s="75"/>
      <c r="VUK3" s="75"/>
      <c r="VUL3" s="75"/>
      <c r="VUM3" s="75"/>
      <c r="VUN3" s="75"/>
      <c r="VUO3" s="75"/>
      <c r="VUP3" s="75"/>
      <c r="VUQ3" s="75"/>
      <c r="VUR3" s="75"/>
      <c r="VUS3" s="75"/>
      <c r="VUT3" s="75"/>
      <c r="VUU3" s="75"/>
      <c r="VUV3" s="75"/>
      <c r="VUW3" s="75"/>
      <c r="VUX3" s="75"/>
      <c r="VUY3" s="75"/>
      <c r="VUZ3" s="75"/>
      <c r="VVA3" s="75"/>
      <c r="VVB3" s="75"/>
      <c r="VVC3" s="75"/>
      <c r="VVD3" s="75"/>
      <c r="VVE3" s="75"/>
      <c r="VVF3" s="75"/>
      <c r="VVG3" s="75"/>
      <c r="VVH3" s="75"/>
      <c r="VVI3" s="75"/>
      <c r="VVJ3" s="75"/>
      <c r="VVK3" s="75"/>
      <c r="VVL3" s="75"/>
      <c r="VVM3" s="75"/>
      <c r="VVN3" s="75"/>
      <c r="VVO3" s="75"/>
      <c r="VVP3" s="75"/>
      <c r="VVQ3" s="75"/>
      <c r="VVR3" s="75"/>
      <c r="VVS3" s="75"/>
      <c r="VVT3" s="75"/>
      <c r="VVU3" s="75"/>
      <c r="VVV3" s="75"/>
      <c r="VVW3" s="75"/>
      <c r="VVX3" s="75"/>
      <c r="VVY3" s="75"/>
      <c r="VVZ3" s="75"/>
      <c r="VWA3" s="75"/>
      <c r="VWB3" s="75"/>
      <c r="VWC3" s="75"/>
      <c r="VWD3" s="75"/>
      <c r="VWE3" s="75"/>
      <c r="VWF3" s="75"/>
      <c r="VWG3" s="75"/>
      <c r="VWH3" s="75"/>
      <c r="VWI3" s="75"/>
      <c r="VWJ3" s="75"/>
      <c r="VWK3" s="75"/>
      <c r="VWL3" s="75"/>
      <c r="VWM3" s="75"/>
      <c r="VWN3" s="75"/>
      <c r="VWO3" s="75"/>
      <c r="VWP3" s="75"/>
      <c r="VWQ3" s="75"/>
      <c r="VWR3" s="75"/>
      <c r="VWS3" s="75"/>
      <c r="VWT3" s="75"/>
      <c r="VWU3" s="75"/>
      <c r="VWV3" s="75"/>
      <c r="VWW3" s="75"/>
      <c r="VWX3" s="75"/>
      <c r="VWY3" s="75"/>
      <c r="VWZ3" s="75"/>
      <c r="VXA3" s="75"/>
      <c r="VXB3" s="75"/>
      <c r="VXC3" s="75"/>
      <c r="VXD3" s="75"/>
      <c r="VXE3" s="75"/>
      <c r="VXF3" s="75"/>
      <c r="VXG3" s="75"/>
      <c r="VXH3" s="75"/>
      <c r="VXI3" s="75"/>
      <c r="VXJ3" s="75"/>
      <c r="VXK3" s="75"/>
      <c r="VXL3" s="75"/>
      <c r="VXM3" s="75"/>
      <c r="VXN3" s="75"/>
      <c r="VXO3" s="75"/>
      <c r="VXP3" s="75"/>
      <c r="VXQ3" s="75"/>
      <c r="VXR3" s="75"/>
      <c r="VXS3" s="75"/>
      <c r="VXT3" s="75"/>
      <c r="VXU3" s="75"/>
      <c r="VXV3" s="75"/>
      <c r="VXW3" s="75"/>
      <c r="VXX3" s="75"/>
      <c r="VXY3" s="75"/>
      <c r="VXZ3" s="75"/>
      <c r="VYA3" s="75"/>
      <c r="VYB3" s="75"/>
      <c r="VYC3" s="75"/>
      <c r="VYD3" s="75"/>
      <c r="VYE3" s="75"/>
      <c r="VYF3" s="75"/>
      <c r="VYG3" s="75"/>
      <c r="VYH3" s="75"/>
      <c r="VYI3" s="75"/>
      <c r="VYJ3" s="75"/>
      <c r="VYK3" s="75"/>
      <c r="VYL3" s="75"/>
      <c r="VYM3" s="75"/>
      <c r="VYN3" s="75"/>
      <c r="VYO3" s="75"/>
      <c r="VYP3" s="75"/>
      <c r="VYQ3" s="75"/>
      <c r="VYR3" s="75"/>
      <c r="VYS3" s="75"/>
      <c r="VYT3" s="75"/>
      <c r="VYU3" s="75"/>
      <c r="VYV3" s="75"/>
      <c r="VYW3" s="75"/>
      <c r="VYX3" s="75"/>
      <c r="VYY3" s="75"/>
      <c r="VYZ3" s="75"/>
      <c r="VZA3" s="75"/>
      <c r="VZB3" s="75"/>
      <c r="VZC3" s="75"/>
      <c r="VZD3" s="75"/>
      <c r="VZE3" s="75"/>
      <c r="VZF3" s="75"/>
      <c r="VZG3" s="75"/>
      <c r="VZH3" s="75"/>
      <c r="VZI3" s="75"/>
      <c r="VZJ3" s="75"/>
      <c r="VZK3" s="75"/>
      <c r="VZL3" s="75"/>
      <c r="VZM3" s="75"/>
      <c r="VZN3" s="75"/>
      <c r="VZO3" s="75"/>
      <c r="VZP3" s="75"/>
      <c r="VZQ3" s="75"/>
      <c r="VZR3" s="75"/>
      <c r="VZS3" s="75"/>
      <c r="VZT3" s="75"/>
      <c r="VZU3" s="75"/>
      <c r="VZV3" s="75"/>
      <c r="VZW3" s="75"/>
      <c r="VZX3" s="75"/>
      <c r="VZY3" s="75"/>
      <c r="VZZ3" s="75"/>
      <c r="WAA3" s="75"/>
      <c r="WAB3" s="75"/>
      <c r="WAC3" s="75"/>
      <c r="WAD3" s="75"/>
      <c r="WAE3" s="75"/>
      <c r="WAF3" s="75"/>
      <c r="WAG3" s="75"/>
      <c r="WAH3" s="75"/>
      <c r="WAI3" s="75"/>
      <c r="WAJ3" s="75"/>
      <c r="WAK3" s="75"/>
      <c r="WAL3" s="75"/>
      <c r="WAM3" s="75"/>
      <c r="WAN3" s="75"/>
      <c r="WAO3" s="75"/>
      <c r="WAP3" s="75"/>
      <c r="WAQ3" s="75"/>
      <c r="WAR3" s="75"/>
      <c r="WAS3" s="75"/>
      <c r="WAT3" s="75"/>
      <c r="WAU3" s="75"/>
      <c r="WAV3" s="75"/>
      <c r="WAW3" s="75"/>
      <c r="WAX3" s="75"/>
      <c r="WAY3" s="75"/>
      <c r="WAZ3" s="75"/>
      <c r="WBA3" s="75"/>
      <c r="WBB3" s="75"/>
      <c r="WBC3" s="75"/>
      <c r="WBD3" s="75"/>
      <c r="WBE3" s="75"/>
      <c r="WBF3" s="75"/>
      <c r="WBG3" s="75"/>
      <c r="WBH3" s="75"/>
      <c r="WBI3" s="75"/>
      <c r="WBJ3" s="75"/>
      <c r="WBK3" s="75"/>
      <c r="WBL3" s="75"/>
      <c r="WBM3" s="75"/>
      <c r="WBN3" s="75"/>
      <c r="WBO3" s="75"/>
      <c r="WBP3" s="75"/>
      <c r="WBQ3" s="75"/>
      <c r="WBR3" s="75"/>
      <c r="WBS3" s="75"/>
      <c r="WBT3" s="75"/>
      <c r="WBU3" s="75"/>
      <c r="WBV3" s="75"/>
      <c r="WBW3" s="75"/>
      <c r="WBX3" s="75"/>
      <c r="WBY3" s="75"/>
      <c r="WBZ3" s="75"/>
      <c r="WCA3" s="75"/>
      <c r="WCB3" s="75"/>
      <c r="WCC3" s="75"/>
      <c r="WCD3" s="75"/>
      <c r="WCE3" s="75"/>
      <c r="WCF3" s="75"/>
      <c r="WCG3" s="75"/>
      <c r="WCH3" s="75"/>
      <c r="WCI3" s="75"/>
      <c r="WCJ3" s="75"/>
      <c r="WCK3" s="75"/>
      <c r="WCL3" s="75"/>
      <c r="WCM3" s="75"/>
      <c r="WCN3" s="75"/>
      <c r="WCO3" s="75"/>
      <c r="WCP3" s="75"/>
      <c r="WCQ3" s="75"/>
      <c r="WCR3" s="75"/>
      <c r="WCS3" s="75"/>
      <c r="WCT3" s="75"/>
      <c r="WCU3" s="75"/>
      <c r="WCV3" s="75"/>
      <c r="WCW3" s="75"/>
      <c r="WCX3" s="75"/>
      <c r="WCY3" s="75"/>
      <c r="WCZ3" s="75"/>
      <c r="WDA3" s="75"/>
      <c r="WDB3" s="75"/>
      <c r="WDC3" s="75"/>
      <c r="WDD3" s="75"/>
      <c r="WDE3" s="75"/>
      <c r="WDF3" s="75"/>
      <c r="WDG3" s="75"/>
      <c r="WDH3" s="75"/>
      <c r="WDI3" s="75"/>
      <c r="WDJ3" s="75"/>
      <c r="WDK3" s="75"/>
      <c r="WDL3" s="75"/>
      <c r="WDM3" s="75"/>
      <c r="WDN3" s="75"/>
      <c r="WDO3" s="75"/>
      <c r="WDP3" s="75"/>
      <c r="WDQ3" s="75"/>
      <c r="WDR3" s="75"/>
      <c r="WDS3" s="75"/>
      <c r="WDT3" s="75"/>
      <c r="WDU3" s="75"/>
      <c r="WDV3" s="75"/>
      <c r="WDW3" s="75"/>
      <c r="WDX3" s="75"/>
      <c r="WDY3" s="75"/>
      <c r="WDZ3" s="75"/>
      <c r="WEA3" s="75"/>
      <c r="WEB3" s="75"/>
      <c r="WEC3" s="75"/>
      <c r="WED3" s="75"/>
      <c r="WEE3" s="75"/>
      <c r="WEF3" s="75"/>
      <c r="WEG3" s="75"/>
      <c r="WEH3" s="75"/>
      <c r="WEI3" s="75"/>
      <c r="WEJ3" s="75"/>
      <c r="WEK3" s="75"/>
      <c r="WEL3" s="75"/>
      <c r="WEM3" s="75"/>
      <c r="WEN3" s="75"/>
      <c r="WEO3" s="75"/>
      <c r="WEP3" s="75"/>
      <c r="WEQ3" s="75"/>
      <c r="WER3" s="75"/>
      <c r="WES3" s="75"/>
      <c r="WET3" s="75"/>
      <c r="WEU3" s="75"/>
      <c r="WEV3" s="75"/>
      <c r="WEW3" s="75"/>
      <c r="WEX3" s="75"/>
      <c r="WEY3" s="75"/>
      <c r="WEZ3" s="75"/>
      <c r="WFA3" s="75"/>
      <c r="WFB3" s="75"/>
      <c r="WFC3" s="75"/>
      <c r="WFD3" s="75"/>
      <c r="WFE3" s="75"/>
      <c r="WFF3" s="75"/>
      <c r="WFG3" s="75"/>
      <c r="WFH3" s="75"/>
      <c r="WFI3" s="75"/>
      <c r="WFJ3" s="75"/>
      <c r="WFK3" s="75"/>
      <c r="WFL3" s="75"/>
      <c r="WFM3" s="75"/>
      <c r="WFN3" s="75"/>
      <c r="WFO3" s="75"/>
      <c r="WFP3" s="75"/>
      <c r="WFQ3" s="75"/>
      <c r="WFR3" s="75"/>
      <c r="WFS3" s="75"/>
      <c r="WFT3" s="75"/>
      <c r="WFU3" s="75"/>
      <c r="WFV3" s="75"/>
      <c r="WFW3" s="75"/>
      <c r="WFX3" s="75"/>
      <c r="WFY3" s="75"/>
      <c r="WFZ3" s="75"/>
      <c r="WGA3" s="75"/>
      <c r="WGB3" s="75"/>
      <c r="WGC3" s="75"/>
      <c r="WGD3" s="75"/>
      <c r="WGE3" s="75"/>
      <c r="WGF3" s="75"/>
      <c r="WGG3" s="75"/>
      <c r="WGH3" s="75"/>
      <c r="WGI3" s="75"/>
      <c r="WGJ3" s="75"/>
      <c r="WGK3" s="75"/>
      <c r="WGL3" s="75"/>
      <c r="WGM3" s="75"/>
      <c r="WGN3" s="75"/>
      <c r="WGO3" s="75"/>
      <c r="WGP3" s="75"/>
      <c r="WGQ3" s="75"/>
      <c r="WGR3" s="75"/>
      <c r="WGS3" s="75"/>
      <c r="WGT3" s="75"/>
      <c r="WGU3" s="75"/>
      <c r="WGV3" s="75"/>
      <c r="WGW3" s="75"/>
      <c r="WGX3" s="75"/>
      <c r="WGY3" s="75"/>
      <c r="WGZ3" s="75"/>
      <c r="WHA3" s="75"/>
      <c r="WHB3" s="75"/>
      <c r="WHC3" s="75"/>
      <c r="WHD3" s="75"/>
      <c r="WHE3" s="75"/>
      <c r="WHF3" s="75"/>
      <c r="WHG3" s="75"/>
      <c r="WHH3" s="75"/>
      <c r="WHI3" s="75"/>
      <c r="WHJ3" s="75"/>
      <c r="WHK3" s="75"/>
      <c r="WHL3" s="75"/>
      <c r="WHM3" s="75"/>
      <c r="WHN3" s="75"/>
      <c r="WHO3" s="75"/>
      <c r="WHP3" s="75"/>
      <c r="WHQ3" s="75"/>
      <c r="WHR3" s="75"/>
      <c r="WHS3" s="75"/>
      <c r="WHT3" s="75"/>
      <c r="WHU3" s="75"/>
      <c r="WHV3" s="75"/>
      <c r="WHW3" s="75"/>
      <c r="WHX3" s="75"/>
      <c r="WHY3" s="75"/>
      <c r="WHZ3" s="75"/>
      <c r="WIA3" s="75"/>
      <c r="WIB3" s="75"/>
      <c r="WIC3" s="75"/>
      <c r="WID3" s="75"/>
      <c r="WIE3" s="75"/>
      <c r="WIF3" s="75"/>
      <c r="WIG3" s="75"/>
      <c r="WIH3" s="75"/>
      <c r="WII3" s="75"/>
      <c r="WIJ3" s="75"/>
      <c r="WIK3" s="75"/>
      <c r="WIL3" s="75"/>
      <c r="WIM3" s="75"/>
      <c r="WIN3" s="75"/>
      <c r="WIO3" s="75"/>
      <c r="WIP3" s="75"/>
      <c r="WIQ3" s="75"/>
      <c r="WIR3" s="75"/>
      <c r="WIS3" s="75"/>
      <c r="WIT3" s="75"/>
      <c r="WIU3" s="75"/>
      <c r="WIV3" s="75"/>
      <c r="WIW3" s="75"/>
      <c r="WIX3" s="75"/>
      <c r="WIY3" s="75"/>
      <c r="WIZ3" s="75"/>
      <c r="WJA3" s="75"/>
      <c r="WJB3" s="75"/>
      <c r="WJC3" s="75"/>
      <c r="WJD3" s="75"/>
      <c r="WJE3" s="75"/>
      <c r="WJF3" s="75"/>
      <c r="WJG3" s="75"/>
      <c r="WJH3" s="75"/>
      <c r="WJI3" s="75"/>
      <c r="WJJ3" s="75"/>
      <c r="WJK3" s="75"/>
      <c r="WJL3" s="75"/>
      <c r="WJM3" s="75"/>
      <c r="WJN3" s="75"/>
      <c r="WJO3" s="75"/>
      <c r="WJP3" s="75"/>
      <c r="WJQ3" s="75"/>
      <c r="WJR3" s="75"/>
      <c r="WJS3" s="75"/>
      <c r="WJT3" s="75"/>
      <c r="WJU3" s="75"/>
      <c r="WJV3" s="75"/>
      <c r="WJW3" s="75"/>
      <c r="WJX3" s="75"/>
      <c r="WJY3" s="75"/>
      <c r="WJZ3" s="75"/>
      <c r="WKA3" s="75"/>
      <c r="WKB3" s="75"/>
      <c r="WKC3" s="75"/>
      <c r="WKD3" s="75"/>
      <c r="WKE3" s="75"/>
      <c r="WKF3" s="75"/>
      <c r="WKG3" s="75"/>
      <c r="WKH3" s="75"/>
      <c r="WKI3" s="75"/>
      <c r="WKJ3" s="75"/>
      <c r="WKK3" s="75"/>
      <c r="WKL3" s="75"/>
      <c r="WKM3" s="75"/>
      <c r="WKN3" s="75"/>
      <c r="WKO3" s="75"/>
      <c r="WKP3" s="75"/>
      <c r="WKQ3" s="75"/>
      <c r="WKR3" s="75"/>
      <c r="WKS3" s="75"/>
      <c r="WKT3" s="75"/>
      <c r="WKU3" s="75"/>
      <c r="WKV3" s="75"/>
      <c r="WKW3" s="75"/>
      <c r="WKX3" s="75"/>
      <c r="WKY3" s="75"/>
      <c r="WKZ3" s="75"/>
      <c r="WLA3" s="75"/>
      <c r="WLB3" s="75"/>
      <c r="WLC3" s="75"/>
      <c r="WLD3" s="75"/>
      <c r="WLE3" s="75"/>
      <c r="WLF3" s="75"/>
      <c r="WLG3" s="75"/>
      <c r="WLH3" s="75"/>
      <c r="WLI3" s="75"/>
      <c r="WLJ3" s="75"/>
      <c r="WLK3" s="75"/>
      <c r="WLL3" s="75"/>
      <c r="WLM3" s="75"/>
      <c r="WLN3" s="75"/>
      <c r="WLO3" s="75"/>
      <c r="WLP3" s="75"/>
      <c r="WLQ3" s="75"/>
      <c r="WLR3" s="75"/>
      <c r="WLS3" s="75"/>
      <c r="WLT3" s="75"/>
      <c r="WLU3" s="75"/>
      <c r="WLV3" s="75"/>
      <c r="WLW3" s="75"/>
      <c r="WLX3" s="75"/>
      <c r="WLY3" s="75"/>
      <c r="WLZ3" s="75"/>
      <c r="WMA3" s="75"/>
      <c r="WMB3" s="75"/>
      <c r="WMC3" s="75"/>
      <c r="WMD3" s="75"/>
      <c r="WME3" s="75"/>
      <c r="WMF3" s="75"/>
      <c r="WMG3" s="75"/>
      <c r="WMH3" s="75"/>
      <c r="WMI3" s="75"/>
      <c r="WMJ3" s="75"/>
      <c r="WMK3" s="75"/>
      <c r="WML3" s="75"/>
      <c r="WMM3" s="75"/>
      <c r="WMN3" s="75"/>
      <c r="WMO3" s="75"/>
      <c r="WMP3" s="75"/>
      <c r="WMQ3" s="75"/>
      <c r="WMR3" s="75"/>
      <c r="WMS3" s="75"/>
      <c r="WMT3" s="75"/>
      <c r="WMU3" s="75"/>
      <c r="WMV3" s="75"/>
      <c r="WMW3" s="75"/>
      <c r="WMX3" s="75"/>
      <c r="WMY3" s="75"/>
      <c r="WMZ3" s="75"/>
      <c r="WNA3" s="75"/>
      <c r="WNB3" s="75"/>
      <c r="WNC3" s="75"/>
      <c r="WND3" s="75"/>
      <c r="WNE3" s="75"/>
      <c r="WNF3" s="75"/>
      <c r="WNG3" s="75"/>
      <c r="WNH3" s="75"/>
      <c r="WNI3" s="75"/>
      <c r="WNJ3" s="75"/>
      <c r="WNK3" s="75"/>
      <c r="WNL3" s="75"/>
      <c r="WNM3" s="75"/>
      <c r="WNN3" s="75"/>
      <c r="WNO3" s="75"/>
      <c r="WNP3" s="75"/>
      <c r="WNQ3" s="75"/>
      <c r="WNR3" s="75"/>
      <c r="WNS3" s="75"/>
      <c r="WNT3" s="75"/>
      <c r="WNU3" s="75"/>
      <c r="WNV3" s="75"/>
      <c r="WNW3" s="75"/>
      <c r="WNX3" s="75"/>
      <c r="WNY3" s="75"/>
      <c r="WNZ3" s="75"/>
      <c r="WOA3" s="75"/>
      <c r="WOB3" s="75"/>
      <c r="WOC3" s="75"/>
      <c r="WOD3" s="75"/>
      <c r="WOE3" s="75"/>
      <c r="WOF3" s="75"/>
      <c r="WOG3" s="75"/>
      <c r="WOH3" s="75"/>
      <c r="WOI3" s="75"/>
      <c r="WOJ3" s="75"/>
      <c r="WOK3" s="75"/>
      <c r="WOL3" s="75"/>
      <c r="WOM3" s="75"/>
      <c r="WON3" s="75"/>
      <c r="WOO3" s="75"/>
      <c r="WOP3" s="75"/>
      <c r="WOQ3" s="75"/>
      <c r="WOR3" s="75"/>
      <c r="WOS3" s="75"/>
      <c r="WOT3" s="75"/>
      <c r="WOU3" s="75"/>
      <c r="WOV3" s="75"/>
      <c r="WOW3" s="75"/>
      <c r="WOX3" s="75"/>
      <c r="WOY3" s="75"/>
      <c r="WOZ3" s="75"/>
      <c r="WPA3" s="75"/>
      <c r="WPB3" s="75"/>
      <c r="WPC3" s="75"/>
      <c r="WPD3" s="75"/>
      <c r="WPE3" s="75"/>
      <c r="WPF3" s="75"/>
      <c r="WPG3" s="75"/>
      <c r="WPH3" s="75"/>
      <c r="WPI3" s="75"/>
      <c r="WPJ3" s="75"/>
      <c r="WPK3" s="75"/>
      <c r="WPL3" s="75"/>
      <c r="WPM3" s="75"/>
      <c r="WPN3" s="75"/>
      <c r="WPO3" s="75"/>
      <c r="WPP3" s="75"/>
      <c r="WPQ3" s="75"/>
      <c r="WPR3" s="75"/>
      <c r="WPS3" s="75"/>
      <c r="WPT3" s="75"/>
      <c r="WPU3" s="75"/>
      <c r="WPV3" s="75"/>
      <c r="WPW3" s="75"/>
      <c r="WPX3" s="75"/>
      <c r="WPY3" s="75"/>
      <c r="WPZ3" s="75"/>
      <c r="WQA3" s="75"/>
      <c r="WQB3" s="75"/>
      <c r="WQC3" s="75"/>
      <c r="WQD3" s="75"/>
      <c r="WQE3" s="75"/>
      <c r="WQF3" s="75"/>
      <c r="WQG3" s="75"/>
      <c r="WQH3" s="75"/>
      <c r="WQI3" s="75"/>
      <c r="WQJ3" s="75"/>
      <c r="WQK3" s="75"/>
      <c r="WQL3" s="75"/>
      <c r="WQM3" s="75"/>
      <c r="WQN3" s="75"/>
      <c r="WQO3" s="75"/>
      <c r="WQP3" s="75"/>
      <c r="WQQ3" s="75"/>
      <c r="WQR3" s="75"/>
      <c r="WQS3" s="75"/>
      <c r="WQT3" s="75"/>
      <c r="WQU3" s="75"/>
      <c r="WQV3" s="75"/>
      <c r="WQW3" s="75"/>
      <c r="WQX3" s="75"/>
      <c r="WQY3" s="75"/>
      <c r="WQZ3" s="75"/>
      <c r="WRA3" s="75"/>
      <c r="WRB3" s="75"/>
      <c r="WRC3" s="75"/>
      <c r="WRD3" s="75"/>
      <c r="WRE3" s="75"/>
      <c r="WRF3" s="75"/>
      <c r="WRG3" s="75"/>
      <c r="WRH3" s="75"/>
      <c r="WRI3" s="75"/>
      <c r="WRJ3" s="75"/>
      <c r="WRK3" s="75"/>
      <c r="WRL3" s="75"/>
      <c r="WRM3" s="75"/>
      <c r="WRN3" s="75"/>
      <c r="WRO3" s="75"/>
      <c r="WRP3" s="75"/>
      <c r="WRQ3" s="75"/>
      <c r="WRR3" s="75"/>
      <c r="WRS3" s="75"/>
      <c r="WRT3" s="75"/>
      <c r="WRU3" s="75"/>
      <c r="WRV3" s="75"/>
      <c r="WRW3" s="75"/>
      <c r="WRX3" s="75"/>
      <c r="WRY3" s="75"/>
      <c r="WRZ3" s="75"/>
      <c r="WSA3" s="75"/>
      <c r="WSB3" s="75"/>
      <c r="WSC3" s="75"/>
      <c r="WSD3" s="75"/>
      <c r="WSE3" s="75"/>
      <c r="WSF3" s="75"/>
      <c r="WSG3" s="75"/>
      <c r="WSH3" s="75"/>
      <c r="WSI3" s="75"/>
      <c r="WSJ3" s="75"/>
      <c r="WSK3" s="75"/>
      <c r="WSL3" s="75"/>
      <c r="WSM3" s="75"/>
      <c r="WSN3" s="75"/>
      <c r="WSO3" s="75"/>
      <c r="WSP3" s="75"/>
      <c r="WSQ3" s="75"/>
      <c r="WSR3" s="75"/>
      <c r="WSS3" s="75"/>
      <c r="WST3" s="75"/>
      <c r="WSU3" s="75"/>
      <c r="WSV3" s="75"/>
      <c r="WSW3" s="75"/>
      <c r="WSX3" s="75"/>
      <c r="WSY3" s="75"/>
      <c r="WSZ3" s="75"/>
      <c r="WTA3" s="75"/>
      <c r="WTB3" s="75"/>
      <c r="WTC3" s="75"/>
      <c r="WTD3" s="75"/>
      <c r="WTE3" s="75"/>
      <c r="WTF3" s="75"/>
      <c r="WTG3" s="75"/>
      <c r="WTH3" s="75"/>
      <c r="WTI3" s="75"/>
      <c r="WTJ3" s="75"/>
      <c r="WTK3" s="75"/>
      <c r="WTL3" s="75"/>
      <c r="WTM3" s="75"/>
      <c r="WTN3" s="75"/>
      <c r="WTO3" s="75"/>
      <c r="WTP3" s="75"/>
      <c r="WTQ3" s="75"/>
      <c r="WTR3" s="75"/>
      <c r="WTS3" s="75"/>
      <c r="WTT3" s="75"/>
      <c r="WTU3" s="75"/>
      <c r="WTV3" s="75"/>
      <c r="WTW3" s="75"/>
      <c r="WTX3" s="75"/>
      <c r="WTY3" s="75"/>
      <c r="WTZ3" s="75"/>
      <c r="WUA3" s="75"/>
      <c r="WUB3" s="75"/>
      <c r="WUC3" s="75"/>
      <c r="WUD3" s="75"/>
      <c r="WUE3" s="75"/>
      <c r="WUF3" s="75"/>
      <c r="WUG3" s="75"/>
      <c r="WUH3" s="75"/>
      <c r="WUI3" s="75"/>
      <c r="WUJ3" s="75"/>
      <c r="WUK3" s="75"/>
      <c r="WUL3" s="75"/>
      <c r="WUM3" s="75"/>
      <c r="WUN3" s="75"/>
      <c r="WUO3" s="75"/>
      <c r="WUP3" s="75"/>
      <c r="WUQ3" s="75"/>
      <c r="WUR3" s="75"/>
      <c r="WUS3" s="75"/>
      <c r="WUT3" s="75"/>
      <c r="WUU3" s="75"/>
      <c r="WUV3" s="75"/>
      <c r="WUW3" s="75"/>
      <c r="WUX3" s="75"/>
      <c r="WUY3" s="75"/>
      <c r="WUZ3" s="75"/>
      <c r="WVA3" s="75"/>
      <c r="WVB3" s="75"/>
      <c r="WVC3" s="75"/>
      <c r="WVD3" s="75"/>
      <c r="WVE3" s="75"/>
      <c r="WVF3" s="75"/>
      <c r="WVG3" s="75"/>
      <c r="WVH3" s="75"/>
      <c r="WVI3" s="75"/>
      <c r="WVJ3" s="75"/>
      <c r="WVK3" s="75"/>
      <c r="WVL3" s="75"/>
      <c r="WVM3" s="75"/>
      <c r="WVN3" s="75"/>
      <c r="WVO3" s="75"/>
      <c r="WVP3" s="75"/>
      <c r="WVQ3" s="75"/>
      <c r="WVR3" s="75"/>
      <c r="WVS3" s="75"/>
      <c r="WVT3" s="75"/>
      <c r="WVU3" s="75"/>
      <c r="WVV3" s="75"/>
      <c r="WVW3" s="75"/>
      <c r="WVX3" s="75"/>
      <c r="WVY3" s="75"/>
      <c r="WVZ3" s="75"/>
      <c r="WWA3" s="75"/>
      <c r="WWB3" s="75"/>
      <c r="WWC3" s="75"/>
      <c r="WWD3" s="75"/>
      <c r="WWE3" s="75"/>
      <c r="WWF3" s="75"/>
      <c r="WWG3" s="75"/>
      <c r="WWH3" s="75"/>
      <c r="WWI3" s="75"/>
      <c r="WWJ3" s="75"/>
      <c r="WWK3" s="75"/>
      <c r="WWL3" s="75"/>
      <c r="WWM3" s="75"/>
      <c r="WWN3" s="75"/>
      <c r="WWO3" s="75"/>
      <c r="WWP3" s="75"/>
      <c r="WWQ3" s="75"/>
      <c r="WWR3" s="75"/>
      <c r="WWS3" s="75"/>
      <c r="WWT3" s="75"/>
      <c r="WWU3" s="75"/>
      <c r="WWV3" s="75"/>
      <c r="WWW3" s="75"/>
      <c r="WWX3" s="75"/>
      <c r="WWY3" s="75"/>
      <c r="WWZ3" s="75"/>
      <c r="WXA3" s="75"/>
      <c r="WXB3" s="75"/>
      <c r="WXC3" s="75"/>
      <c r="WXD3" s="75"/>
      <c r="WXE3" s="75"/>
      <c r="WXF3" s="75"/>
      <c r="WXG3" s="75"/>
      <c r="WXH3" s="75"/>
      <c r="WXI3" s="75"/>
      <c r="WXJ3" s="75"/>
      <c r="WXK3" s="75"/>
      <c r="WXL3" s="75"/>
      <c r="WXM3" s="75"/>
      <c r="WXN3" s="75"/>
      <c r="WXO3" s="75"/>
      <c r="WXP3" s="75"/>
      <c r="WXQ3" s="75"/>
      <c r="WXR3" s="75"/>
      <c r="WXS3" s="75"/>
      <c r="WXT3" s="75"/>
      <c r="WXU3" s="75"/>
      <c r="WXV3" s="75"/>
      <c r="WXW3" s="75"/>
      <c r="WXX3" s="75"/>
      <c r="WXY3" s="75"/>
      <c r="WXZ3" s="75"/>
      <c r="WYA3" s="75"/>
      <c r="WYB3" s="75"/>
      <c r="WYC3" s="75"/>
      <c r="WYD3" s="75"/>
      <c r="WYE3" s="75"/>
      <c r="WYF3" s="75"/>
      <c r="WYG3" s="75"/>
      <c r="WYH3" s="75"/>
      <c r="WYI3" s="75"/>
      <c r="WYJ3" s="75"/>
      <c r="WYK3" s="75"/>
      <c r="WYL3" s="75"/>
      <c r="WYM3" s="75"/>
      <c r="WYN3" s="75"/>
      <c r="WYO3" s="75"/>
      <c r="WYP3" s="75"/>
      <c r="WYQ3" s="75"/>
      <c r="WYR3" s="75"/>
      <c r="WYS3" s="75"/>
      <c r="WYT3" s="75"/>
      <c r="WYU3" s="75"/>
      <c r="WYV3" s="75"/>
      <c r="WYW3" s="75"/>
      <c r="WYX3" s="75"/>
      <c r="WYY3" s="75"/>
      <c r="WYZ3" s="75"/>
      <c r="WZA3" s="75"/>
      <c r="WZB3" s="75"/>
      <c r="WZC3" s="75"/>
      <c r="WZD3" s="75"/>
      <c r="WZE3" s="75"/>
      <c r="WZF3" s="75"/>
      <c r="WZG3" s="75"/>
      <c r="WZH3" s="75"/>
      <c r="WZI3" s="75"/>
      <c r="WZJ3" s="75"/>
      <c r="WZK3" s="75"/>
      <c r="WZL3" s="75"/>
      <c r="WZM3" s="75"/>
      <c r="WZN3" s="75"/>
      <c r="WZO3" s="75"/>
      <c r="WZP3" s="75"/>
      <c r="WZQ3" s="75"/>
      <c r="WZR3" s="75"/>
      <c r="WZS3" s="75"/>
      <c r="WZT3" s="75"/>
      <c r="WZU3" s="75"/>
      <c r="WZV3" s="75"/>
      <c r="WZW3" s="75"/>
      <c r="WZX3" s="75"/>
      <c r="WZY3" s="75"/>
      <c r="WZZ3" s="75"/>
      <c r="XAA3" s="75"/>
      <c r="XAB3" s="75"/>
      <c r="XAC3" s="75"/>
      <c r="XAD3" s="75"/>
      <c r="XAE3" s="75"/>
      <c r="XAF3" s="75"/>
      <c r="XAG3" s="75"/>
      <c r="XAH3" s="75"/>
      <c r="XAI3" s="75"/>
      <c r="XAJ3" s="75"/>
      <c r="XAK3" s="75"/>
      <c r="XAL3" s="75"/>
      <c r="XAM3" s="75"/>
      <c r="XAN3" s="75"/>
      <c r="XAO3" s="75"/>
      <c r="XAP3" s="75"/>
      <c r="XAQ3" s="75"/>
      <c r="XAR3" s="75"/>
      <c r="XAS3" s="75"/>
      <c r="XAT3" s="75"/>
      <c r="XAU3" s="75"/>
      <c r="XAV3" s="75"/>
      <c r="XAW3" s="75"/>
      <c r="XAX3" s="75"/>
      <c r="XAY3" s="75"/>
      <c r="XAZ3" s="75"/>
      <c r="XBA3" s="75"/>
      <c r="XBB3" s="75"/>
      <c r="XBC3" s="75"/>
      <c r="XBD3" s="75"/>
      <c r="XBE3" s="75"/>
      <c r="XBF3" s="75"/>
      <c r="XBG3" s="75"/>
      <c r="XBH3" s="75"/>
      <c r="XBI3" s="75"/>
      <c r="XBJ3" s="75"/>
      <c r="XBK3" s="75"/>
      <c r="XBL3" s="75"/>
      <c r="XBM3" s="75"/>
      <c r="XBN3" s="75"/>
      <c r="XBO3" s="75"/>
      <c r="XBP3" s="75"/>
      <c r="XBQ3" s="75"/>
      <c r="XBR3" s="75"/>
      <c r="XBS3" s="75"/>
      <c r="XBT3" s="75"/>
      <c r="XBU3" s="75"/>
      <c r="XBV3" s="75"/>
      <c r="XBW3" s="75"/>
      <c r="XBX3" s="75"/>
      <c r="XBY3" s="75"/>
      <c r="XBZ3" s="75"/>
      <c r="XCA3" s="75"/>
      <c r="XCB3" s="75"/>
      <c r="XCC3" s="75"/>
      <c r="XCD3" s="75"/>
      <c r="XCE3" s="75"/>
      <c r="XCF3" s="75"/>
      <c r="XCG3" s="75"/>
      <c r="XCH3" s="75"/>
      <c r="XCI3" s="75"/>
      <c r="XCJ3" s="75"/>
      <c r="XCK3" s="75"/>
      <c r="XCL3" s="75"/>
      <c r="XCM3" s="75"/>
      <c r="XCN3" s="75"/>
      <c r="XCO3" s="75"/>
      <c r="XCP3" s="75"/>
      <c r="XCQ3" s="75"/>
      <c r="XCR3" s="75"/>
      <c r="XCS3" s="75"/>
      <c r="XCT3" s="75"/>
      <c r="XCU3" s="75"/>
      <c r="XCV3" s="75"/>
      <c r="XCW3" s="75"/>
      <c r="XCX3" s="75"/>
      <c r="XCY3" s="75"/>
      <c r="XCZ3" s="75"/>
      <c r="XDA3" s="75"/>
      <c r="XDB3" s="75"/>
      <c r="XDC3" s="75"/>
      <c r="XDD3" s="75"/>
      <c r="XDE3" s="75"/>
      <c r="XDF3" s="75"/>
      <c r="XDG3" s="75"/>
      <c r="XDH3" s="75"/>
      <c r="XDI3" s="75"/>
      <c r="XDJ3" s="75"/>
      <c r="XDK3" s="75"/>
      <c r="XDL3" s="75"/>
      <c r="XDM3" s="75"/>
      <c r="XDN3" s="75"/>
      <c r="XDO3" s="75"/>
      <c r="XDP3" s="75"/>
      <c r="XDQ3" s="75"/>
      <c r="XDR3" s="75"/>
      <c r="XDS3" s="75"/>
      <c r="XDT3" s="75"/>
      <c r="XDU3" s="75"/>
      <c r="XDV3" s="75"/>
      <c r="XDW3" s="75"/>
      <c r="XDX3" s="75"/>
      <c r="XDY3" s="75"/>
      <c r="XDZ3" s="75"/>
      <c r="XEA3" s="75"/>
      <c r="XEB3" s="75"/>
      <c r="XEC3" s="75"/>
      <c r="XED3" s="75"/>
      <c r="XEE3" s="75"/>
      <c r="XEF3" s="75"/>
      <c r="XEG3" s="75"/>
      <c r="XEH3" s="75"/>
      <c r="XEI3" s="75"/>
      <c r="XEJ3" s="75"/>
      <c r="XEK3" s="75"/>
      <c r="XEL3" s="75"/>
      <c r="XEM3" s="75"/>
      <c r="XEN3" s="75"/>
      <c r="XEO3" s="75"/>
      <c r="XEP3" s="75"/>
      <c r="XEQ3" s="75"/>
      <c r="XER3" s="75"/>
      <c r="XES3" s="75"/>
      <c r="XET3" s="75"/>
      <c r="XEU3" s="75"/>
      <c r="XEV3" s="75"/>
      <c r="XEW3" s="75"/>
      <c r="XEX3" s="75"/>
      <c r="XEY3" s="75"/>
      <c r="XEZ3" s="75"/>
      <c r="XFA3" s="75"/>
      <c r="XFB3" s="75"/>
      <c r="XFC3" s="75"/>
      <c r="XFD3" s="75"/>
    </row>
    <row r="4" spans="1:16384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/>
      <c r="IN4" s="24"/>
      <c r="IO4" s="24"/>
      <c r="IP4" s="24"/>
      <c r="IQ4" s="24"/>
      <c r="IR4" s="24"/>
      <c r="IS4" s="24"/>
      <c r="IT4" s="24"/>
      <c r="IU4" s="24"/>
      <c r="IV4" s="24"/>
      <c r="IW4" s="24"/>
      <c r="IX4" s="24"/>
      <c r="IY4" s="24"/>
      <c r="IZ4" s="24"/>
      <c r="JA4" s="24"/>
      <c r="JB4" s="24"/>
      <c r="JC4" s="24"/>
      <c r="JD4" s="24"/>
      <c r="JE4" s="24"/>
      <c r="JF4" s="24"/>
      <c r="JG4" s="24"/>
      <c r="JH4" s="24"/>
      <c r="JI4" s="24"/>
      <c r="JJ4" s="24"/>
      <c r="JK4" s="24"/>
      <c r="JL4" s="24"/>
      <c r="JM4" s="24"/>
      <c r="JN4" s="24"/>
      <c r="JO4" s="24"/>
      <c r="JP4" s="24"/>
      <c r="JQ4" s="24"/>
      <c r="JR4" s="24"/>
      <c r="JS4" s="24"/>
      <c r="JT4" s="24"/>
      <c r="JU4" s="24"/>
      <c r="JV4" s="24"/>
      <c r="JW4" s="24"/>
      <c r="JX4" s="24"/>
      <c r="JY4" s="24"/>
      <c r="JZ4" s="24"/>
      <c r="KA4" s="24"/>
      <c r="KB4" s="24"/>
      <c r="KC4" s="24"/>
      <c r="KD4" s="24"/>
      <c r="KE4" s="24"/>
      <c r="KF4" s="24"/>
      <c r="KG4" s="24"/>
      <c r="KH4" s="24"/>
      <c r="KI4" s="24"/>
      <c r="KJ4" s="24"/>
      <c r="KK4" s="24"/>
      <c r="KL4" s="24"/>
      <c r="KM4" s="24"/>
      <c r="KN4" s="24"/>
      <c r="KO4" s="24"/>
      <c r="KP4" s="24"/>
      <c r="KQ4" s="24"/>
      <c r="KR4" s="24"/>
      <c r="KS4" s="24"/>
      <c r="KT4" s="24"/>
      <c r="KU4" s="24"/>
      <c r="KV4" s="24"/>
      <c r="KW4" s="24"/>
      <c r="KX4" s="24"/>
      <c r="KY4" s="24"/>
      <c r="KZ4" s="24"/>
      <c r="LA4" s="24"/>
      <c r="LB4" s="24"/>
      <c r="LC4" s="24"/>
      <c r="LD4" s="24"/>
      <c r="LE4" s="24"/>
      <c r="LF4" s="24"/>
      <c r="LG4" s="24"/>
      <c r="LH4" s="24"/>
      <c r="LI4" s="24"/>
      <c r="LJ4" s="24"/>
      <c r="LK4" s="24"/>
      <c r="LL4" s="24"/>
      <c r="LM4" s="24"/>
      <c r="LN4" s="24"/>
      <c r="LO4" s="24"/>
      <c r="LP4" s="24"/>
      <c r="LQ4" s="24"/>
      <c r="LR4" s="24"/>
      <c r="LS4" s="24"/>
      <c r="LT4" s="24"/>
      <c r="LU4" s="24"/>
      <c r="LV4" s="24"/>
      <c r="LW4" s="24"/>
      <c r="LX4" s="24"/>
      <c r="LY4" s="24"/>
      <c r="LZ4" s="24"/>
      <c r="MA4" s="24"/>
      <c r="MB4" s="24"/>
      <c r="MC4" s="24"/>
      <c r="MD4" s="24"/>
      <c r="ME4" s="24"/>
      <c r="MF4" s="24"/>
      <c r="MG4" s="24"/>
      <c r="MH4" s="24"/>
      <c r="MI4" s="24"/>
      <c r="MJ4" s="24"/>
      <c r="MK4" s="24"/>
      <c r="ML4" s="24"/>
      <c r="MM4" s="24"/>
      <c r="MN4" s="24"/>
      <c r="MO4" s="24"/>
      <c r="MP4" s="24"/>
      <c r="MQ4" s="24"/>
      <c r="MR4" s="24"/>
      <c r="MS4" s="24"/>
      <c r="MT4" s="24"/>
      <c r="MU4" s="24"/>
      <c r="MV4" s="24"/>
      <c r="MW4" s="24"/>
      <c r="MX4" s="24"/>
      <c r="MY4" s="24"/>
      <c r="MZ4" s="24"/>
      <c r="NA4" s="24"/>
      <c r="NB4" s="24"/>
      <c r="NC4" s="24"/>
      <c r="ND4" s="24"/>
      <c r="NE4" s="24"/>
      <c r="NF4" s="24"/>
      <c r="NG4" s="24"/>
      <c r="NH4" s="24"/>
      <c r="NI4" s="24"/>
      <c r="NJ4" s="24"/>
      <c r="NK4" s="24"/>
      <c r="NL4" s="24"/>
      <c r="NM4" s="24"/>
      <c r="NN4" s="24"/>
      <c r="NO4" s="24"/>
      <c r="NP4" s="24"/>
      <c r="NQ4" s="24"/>
      <c r="NR4" s="24"/>
      <c r="NS4" s="24"/>
      <c r="NT4" s="24"/>
      <c r="NU4" s="24"/>
      <c r="NV4" s="24"/>
      <c r="NW4" s="24"/>
      <c r="NX4" s="24"/>
      <c r="NY4" s="24"/>
      <c r="NZ4" s="24"/>
      <c r="OA4" s="24"/>
      <c r="OB4" s="24"/>
      <c r="OC4" s="24"/>
      <c r="OD4" s="24"/>
      <c r="OE4" s="24"/>
      <c r="OF4" s="24"/>
      <c r="OG4" s="24"/>
      <c r="OH4" s="24"/>
      <c r="OI4" s="24"/>
      <c r="OJ4" s="24"/>
      <c r="OK4" s="24"/>
      <c r="OL4" s="24"/>
      <c r="OM4" s="24"/>
      <c r="ON4" s="24"/>
      <c r="OO4" s="24"/>
      <c r="OP4" s="24"/>
      <c r="OQ4" s="24"/>
      <c r="OR4" s="24"/>
      <c r="OS4" s="24"/>
      <c r="OT4" s="24"/>
      <c r="OU4" s="24"/>
      <c r="OV4" s="24"/>
      <c r="OW4" s="24"/>
      <c r="OX4" s="24"/>
      <c r="OY4" s="24"/>
      <c r="OZ4" s="24"/>
      <c r="PA4" s="24"/>
      <c r="PB4" s="24"/>
      <c r="PC4" s="24"/>
      <c r="PD4" s="24"/>
      <c r="PE4" s="24"/>
      <c r="PF4" s="24"/>
      <c r="PG4" s="24"/>
      <c r="PH4" s="24"/>
      <c r="PI4" s="24"/>
      <c r="PJ4" s="24"/>
      <c r="PK4" s="24"/>
      <c r="PL4" s="24"/>
      <c r="PM4" s="24"/>
      <c r="PN4" s="24"/>
      <c r="PO4" s="24"/>
      <c r="PP4" s="24"/>
      <c r="PQ4" s="24"/>
      <c r="PR4" s="24"/>
      <c r="PS4" s="24"/>
      <c r="PT4" s="24"/>
      <c r="PU4" s="24"/>
      <c r="PV4" s="24"/>
      <c r="PW4" s="24"/>
      <c r="PX4" s="24"/>
      <c r="PY4" s="24"/>
      <c r="PZ4" s="24"/>
      <c r="QA4" s="24"/>
      <c r="QB4" s="24"/>
      <c r="QC4" s="24"/>
      <c r="QD4" s="24"/>
      <c r="QE4" s="24"/>
      <c r="QF4" s="24"/>
      <c r="QG4" s="24"/>
      <c r="QH4" s="24"/>
      <c r="QI4" s="24"/>
      <c r="QJ4" s="24"/>
      <c r="QK4" s="24"/>
      <c r="QL4" s="24"/>
      <c r="QM4" s="24"/>
      <c r="QN4" s="24"/>
      <c r="QO4" s="24"/>
      <c r="QP4" s="24"/>
      <c r="QQ4" s="24"/>
      <c r="QR4" s="24"/>
      <c r="QS4" s="24"/>
      <c r="QT4" s="24"/>
      <c r="QU4" s="24"/>
      <c r="QV4" s="24"/>
      <c r="QW4" s="24"/>
      <c r="QX4" s="24"/>
      <c r="QY4" s="24"/>
      <c r="QZ4" s="24"/>
      <c r="RA4" s="24"/>
      <c r="RB4" s="24"/>
      <c r="RC4" s="24"/>
      <c r="RD4" s="24"/>
      <c r="RE4" s="24"/>
      <c r="RF4" s="24"/>
      <c r="RG4" s="24"/>
      <c r="RH4" s="24"/>
      <c r="RI4" s="24"/>
      <c r="RJ4" s="24"/>
      <c r="RK4" s="24"/>
      <c r="RL4" s="24"/>
      <c r="RM4" s="24"/>
      <c r="RN4" s="24"/>
      <c r="RO4" s="24"/>
      <c r="RP4" s="24"/>
      <c r="RQ4" s="24"/>
      <c r="RR4" s="24"/>
      <c r="RS4" s="24"/>
      <c r="RT4" s="24"/>
      <c r="RU4" s="24"/>
      <c r="RV4" s="24"/>
      <c r="RW4" s="24"/>
      <c r="RX4" s="24"/>
      <c r="RY4" s="24"/>
      <c r="RZ4" s="24"/>
      <c r="SA4" s="24"/>
      <c r="SB4" s="24"/>
      <c r="SC4" s="24"/>
      <c r="SD4" s="24"/>
      <c r="SE4" s="24"/>
      <c r="SF4" s="24"/>
      <c r="SG4" s="24"/>
      <c r="SH4" s="24"/>
      <c r="SI4" s="24"/>
      <c r="SJ4" s="24"/>
      <c r="SK4" s="24"/>
      <c r="SL4" s="24"/>
      <c r="SM4" s="24"/>
      <c r="SN4" s="24"/>
      <c r="SO4" s="24"/>
      <c r="SP4" s="24"/>
      <c r="SQ4" s="24"/>
      <c r="SR4" s="24"/>
      <c r="SS4" s="24"/>
      <c r="ST4" s="24"/>
      <c r="SU4" s="24"/>
      <c r="SV4" s="24"/>
      <c r="SW4" s="24"/>
      <c r="SX4" s="24"/>
      <c r="SY4" s="24"/>
      <c r="SZ4" s="24"/>
      <c r="TA4" s="24"/>
      <c r="TB4" s="24"/>
      <c r="TC4" s="24"/>
      <c r="TD4" s="24"/>
      <c r="TE4" s="24"/>
      <c r="TF4" s="24"/>
      <c r="TG4" s="24"/>
      <c r="TH4" s="24"/>
      <c r="TI4" s="24"/>
      <c r="TJ4" s="24"/>
      <c r="TK4" s="24"/>
      <c r="TL4" s="24"/>
      <c r="TM4" s="24"/>
      <c r="TN4" s="24"/>
      <c r="TO4" s="24"/>
      <c r="TP4" s="24"/>
      <c r="TQ4" s="24"/>
      <c r="TR4" s="24"/>
      <c r="TS4" s="24"/>
      <c r="TT4" s="24"/>
      <c r="TU4" s="24"/>
      <c r="TV4" s="24"/>
      <c r="TW4" s="24"/>
      <c r="TX4" s="24"/>
      <c r="TY4" s="24"/>
      <c r="TZ4" s="24"/>
      <c r="UA4" s="24"/>
      <c r="UB4" s="24"/>
      <c r="UC4" s="24"/>
      <c r="UD4" s="24"/>
      <c r="UE4" s="24"/>
      <c r="UF4" s="24"/>
      <c r="UG4" s="24"/>
      <c r="UH4" s="24"/>
      <c r="UI4" s="24"/>
      <c r="UJ4" s="24"/>
      <c r="UK4" s="24"/>
      <c r="UL4" s="24"/>
      <c r="UM4" s="24"/>
      <c r="UN4" s="24"/>
      <c r="UO4" s="24"/>
      <c r="UP4" s="24"/>
      <c r="UQ4" s="24"/>
      <c r="UR4" s="24"/>
      <c r="US4" s="24"/>
      <c r="UT4" s="24"/>
      <c r="UU4" s="24"/>
      <c r="UV4" s="24"/>
      <c r="UW4" s="24"/>
      <c r="UX4" s="24"/>
      <c r="UY4" s="24"/>
      <c r="UZ4" s="24"/>
      <c r="VA4" s="24"/>
      <c r="VB4" s="24"/>
      <c r="VC4" s="24"/>
      <c r="VD4" s="24"/>
      <c r="VE4" s="24"/>
      <c r="VF4" s="24"/>
      <c r="VG4" s="24"/>
      <c r="VH4" s="24"/>
      <c r="VI4" s="24"/>
      <c r="VJ4" s="24"/>
      <c r="VK4" s="24"/>
      <c r="VL4" s="24"/>
      <c r="VM4" s="24"/>
      <c r="VN4" s="24"/>
      <c r="VO4" s="24"/>
      <c r="VP4" s="24"/>
      <c r="VQ4" s="24"/>
      <c r="VR4" s="24"/>
      <c r="VS4" s="24"/>
      <c r="VT4" s="24"/>
      <c r="VU4" s="24"/>
      <c r="VV4" s="24"/>
      <c r="VW4" s="24"/>
      <c r="VX4" s="24"/>
      <c r="VY4" s="24"/>
      <c r="VZ4" s="24"/>
      <c r="WA4" s="24"/>
      <c r="WB4" s="24"/>
      <c r="WC4" s="24"/>
      <c r="WD4" s="24"/>
      <c r="WE4" s="24"/>
      <c r="WF4" s="24"/>
      <c r="WG4" s="24"/>
      <c r="WH4" s="24"/>
      <c r="WI4" s="24"/>
      <c r="WJ4" s="24"/>
      <c r="WK4" s="24"/>
      <c r="WL4" s="24"/>
      <c r="WM4" s="24"/>
      <c r="WN4" s="24"/>
      <c r="WO4" s="24"/>
      <c r="WP4" s="24"/>
      <c r="WQ4" s="24"/>
      <c r="WR4" s="24"/>
      <c r="WS4" s="24"/>
      <c r="WT4" s="24"/>
      <c r="WU4" s="24"/>
      <c r="WV4" s="24"/>
      <c r="WW4" s="24"/>
      <c r="WX4" s="24"/>
      <c r="WY4" s="24"/>
      <c r="WZ4" s="24"/>
      <c r="XA4" s="24"/>
      <c r="XB4" s="24"/>
      <c r="XC4" s="24"/>
      <c r="XD4" s="24"/>
      <c r="XE4" s="24"/>
      <c r="XF4" s="24"/>
      <c r="XG4" s="24"/>
      <c r="XH4" s="24"/>
      <c r="XI4" s="24"/>
      <c r="XJ4" s="24"/>
      <c r="XK4" s="24"/>
      <c r="XL4" s="24"/>
      <c r="XM4" s="24"/>
      <c r="XN4" s="24"/>
      <c r="XO4" s="24"/>
      <c r="XP4" s="24"/>
      <c r="XQ4" s="24"/>
      <c r="XR4" s="24"/>
      <c r="XS4" s="24"/>
      <c r="XT4" s="24"/>
      <c r="XU4" s="24"/>
      <c r="XV4" s="24"/>
      <c r="XW4" s="24"/>
      <c r="XX4" s="24"/>
      <c r="XY4" s="24"/>
      <c r="XZ4" s="24"/>
      <c r="YA4" s="24"/>
      <c r="YB4" s="24"/>
      <c r="YC4" s="24"/>
      <c r="YD4" s="24"/>
      <c r="YE4" s="24"/>
      <c r="YF4" s="24"/>
      <c r="YG4" s="24"/>
      <c r="YH4" s="24"/>
      <c r="YI4" s="24"/>
      <c r="YJ4" s="24"/>
      <c r="YK4" s="24"/>
      <c r="YL4" s="24"/>
      <c r="YM4" s="24"/>
      <c r="YN4" s="24"/>
      <c r="YO4" s="24"/>
      <c r="YP4" s="24"/>
      <c r="YQ4" s="24"/>
      <c r="YR4" s="24"/>
      <c r="YS4" s="24"/>
      <c r="YT4" s="24"/>
      <c r="YU4" s="24"/>
      <c r="YV4" s="24"/>
      <c r="YW4" s="24"/>
      <c r="YX4" s="24"/>
      <c r="YY4" s="24"/>
      <c r="YZ4" s="24"/>
      <c r="ZA4" s="24"/>
      <c r="ZB4" s="24"/>
      <c r="ZC4" s="24"/>
      <c r="ZD4" s="24"/>
      <c r="ZE4" s="24"/>
      <c r="ZF4" s="24"/>
      <c r="ZG4" s="24"/>
      <c r="ZH4" s="24"/>
      <c r="ZI4" s="24"/>
      <c r="ZJ4" s="24"/>
      <c r="ZK4" s="24"/>
      <c r="ZL4" s="24"/>
      <c r="ZM4" s="24"/>
      <c r="ZN4" s="24"/>
      <c r="ZO4" s="24"/>
      <c r="ZP4" s="24"/>
      <c r="ZQ4" s="24"/>
      <c r="ZR4" s="24"/>
      <c r="ZS4" s="24"/>
      <c r="ZT4" s="24"/>
      <c r="ZU4" s="24"/>
      <c r="ZV4" s="24"/>
      <c r="ZW4" s="24"/>
      <c r="ZX4" s="24"/>
      <c r="ZY4" s="24"/>
      <c r="ZZ4" s="24"/>
      <c r="AAA4" s="24"/>
      <c r="AAB4" s="24"/>
      <c r="AAC4" s="24"/>
      <c r="AAD4" s="24"/>
      <c r="AAE4" s="24"/>
      <c r="AAF4" s="24"/>
      <c r="AAG4" s="24"/>
      <c r="AAH4" s="24"/>
      <c r="AAI4" s="24"/>
      <c r="AAJ4" s="24"/>
      <c r="AAK4" s="24"/>
      <c r="AAL4" s="24"/>
      <c r="AAM4" s="24"/>
      <c r="AAN4" s="24"/>
      <c r="AAO4" s="24"/>
      <c r="AAP4" s="24"/>
      <c r="AAQ4" s="24"/>
      <c r="AAR4" s="24"/>
      <c r="AAS4" s="24"/>
      <c r="AAT4" s="24"/>
      <c r="AAU4" s="24"/>
      <c r="AAV4" s="24"/>
      <c r="AAW4" s="24"/>
      <c r="AAX4" s="24"/>
      <c r="AAY4" s="24"/>
      <c r="AAZ4" s="24"/>
      <c r="ABA4" s="24"/>
      <c r="ABB4" s="24"/>
      <c r="ABC4" s="24"/>
      <c r="ABD4" s="24"/>
      <c r="ABE4" s="24"/>
      <c r="ABF4" s="24"/>
      <c r="ABG4" s="24"/>
      <c r="ABH4" s="24"/>
      <c r="ABI4" s="24"/>
      <c r="ABJ4" s="24"/>
      <c r="ABK4" s="24"/>
      <c r="ABL4" s="24"/>
      <c r="ABM4" s="24"/>
      <c r="ABN4" s="24"/>
      <c r="ABO4" s="24"/>
      <c r="ABP4" s="24"/>
      <c r="ABQ4" s="24"/>
      <c r="ABR4" s="24"/>
      <c r="ABS4" s="24"/>
      <c r="ABT4" s="24"/>
      <c r="ABU4" s="24"/>
      <c r="ABV4" s="24"/>
      <c r="ABW4" s="24"/>
      <c r="ABX4" s="24"/>
      <c r="ABY4" s="24"/>
      <c r="ABZ4" s="24"/>
      <c r="ACA4" s="24"/>
      <c r="ACB4" s="24"/>
      <c r="ACC4" s="24"/>
      <c r="ACD4" s="24"/>
      <c r="ACE4" s="24"/>
      <c r="ACF4" s="24"/>
      <c r="ACG4" s="24"/>
      <c r="ACH4" s="24"/>
      <c r="ACI4" s="24"/>
      <c r="ACJ4" s="24"/>
      <c r="ACK4" s="24"/>
      <c r="ACL4" s="24"/>
      <c r="ACM4" s="24"/>
      <c r="ACN4" s="24"/>
      <c r="ACO4" s="24"/>
      <c r="ACP4" s="24"/>
      <c r="ACQ4" s="24"/>
      <c r="ACR4" s="24"/>
      <c r="ACS4" s="24"/>
      <c r="ACT4" s="24"/>
      <c r="ACU4" s="24"/>
      <c r="ACV4" s="24"/>
      <c r="ACW4" s="24"/>
      <c r="ACX4" s="24"/>
      <c r="ACY4" s="24"/>
      <c r="ACZ4" s="24"/>
      <c r="ADA4" s="24"/>
      <c r="ADB4" s="24"/>
      <c r="ADC4" s="24"/>
      <c r="ADD4" s="24"/>
      <c r="ADE4" s="24"/>
      <c r="ADF4" s="24"/>
      <c r="ADG4" s="24"/>
      <c r="ADH4" s="24"/>
      <c r="ADI4" s="24"/>
      <c r="ADJ4" s="24"/>
      <c r="ADK4" s="24"/>
      <c r="ADL4" s="24"/>
      <c r="ADM4" s="24"/>
      <c r="ADN4" s="24"/>
      <c r="ADO4" s="24"/>
      <c r="ADP4" s="24"/>
      <c r="ADQ4" s="24"/>
      <c r="ADR4" s="24"/>
      <c r="ADS4" s="24"/>
      <c r="ADT4" s="24"/>
      <c r="ADU4" s="24"/>
      <c r="ADV4" s="24"/>
      <c r="ADW4" s="24"/>
      <c r="ADX4" s="24"/>
      <c r="ADY4" s="24"/>
      <c r="ADZ4" s="24"/>
      <c r="AEA4" s="24"/>
      <c r="AEB4" s="24"/>
      <c r="AEC4" s="24"/>
      <c r="AED4" s="24"/>
      <c r="AEE4" s="24"/>
      <c r="AEF4" s="24"/>
      <c r="AEG4" s="24"/>
      <c r="AEH4" s="24"/>
      <c r="AEI4" s="24"/>
      <c r="AEJ4" s="24"/>
      <c r="AEK4" s="24"/>
      <c r="AEL4" s="24"/>
      <c r="AEM4" s="24"/>
      <c r="AEN4" s="24"/>
      <c r="AEO4" s="24"/>
      <c r="AEP4" s="24"/>
      <c r="AEQ4" s="24"/>
      <c r="AER4" s="24"/>
      <c r="AES4" s="24"/>
      <c r="AET4" s="24"/>
      <c r="AEU4" s="24"/>
      <c r="AEV4" s="24"/>
      <c r="AEW4" s="24"/>
      <c r="AEX4" s="24"/>
      <c r="AEY4" s="24"/>
      <c r="AEZ4" s="24"/>
      <c r="AFA4" s="24"/>
      <c r="AFB4" s="24"/>
      <c r="AFC4" s="24"/>
      <c r="AFD4" s="24"/>
      <c r="AFE4" s="24"/>
      <c r="AFF4" s="24"/>
      <c r="AFG4" s="24"/>
      <c r="AFH4" s="24"/>
      <c r="AFI4" s="24"/>
      <c r="AFJ4" s="24"/>
      <c r="AFK4" s="24"/>
      <c r="AFL4" s="24"/>
      <c r="AFM4" s="24"/>
      <c r="AFN4" s="24"/>
      <c r="AFO4" s="24"/>
      <c r="AFP4" s="24"/>
      <c r="AFQ4" s="24"/>
      <c r="AFR4" s="24"/>
      <c r="AFS4" s="24"/>
      <c r="AFT4" s="24"/>
      <c r="AFU4" s="24"/>
      <c r="AFV4" s="24"/>
      <c r="AFW4" s="24"/>
      <c r="AFX4" s="24"/>
      <c r="AFY4" s="24"/>
      <c r="AFZ4" s="24"/>
      <c r="AGA4" s="24"/>
      <c r="AGB4" s="24"/>
      <c r="AGC4" s="24"/>
      <c r="AGD4" s="24"/>
      <c r="AGE4" s="24"/>
      <c r="AGF4" s="24"/>
      <c r="AGG4" s="24"/>
      <c r="AGH4" s="24"/>
      <c r="AGI4" s="24"/>
      <c r="AGJ4" s="24"/>
      <c r="AGK4" s="24"/>
      <c r="AGL4" s="24"/>
      <c r="AGM4" s="24"/>
      <c r="AGN4" s="24"/>
      <c r="AGO4" s="24"/>
      <c r="AGP4" s="24"/>
      <c r="AGQ4" s="24"/>
      <c r="AGR4" s="24"/>
      <c r="AGS4" s="24"/>
      <c r="AGT4" s="24"/>
      <c r="AGU4" s="24"/>
      <c r="AGV4" s="24"/>
      <c r="AGW4" s="24"/>
      <c r="AGX4" s="24"/>
      <c r="AGY4" s="24"/>
      <c r="AGZ4" s="24"/>
      <c r="AHA4" s="24"/>
      <c r="AHB4" s="24"/>
      <c r="AHC4" s="24"/>
      <c r="AHD4" s="24"/>
      <c r="AHE4" s="24"/>
      <c r="AHF4" s="24"/>
      <c r="AHG4" s="24"/>
      <c r="AHH4" s="24"/>
      <c r="AHI4" s="24"/>
      <c r="AHJ4" s="24"/>
      <c r="AHK4" s="24"/>
      <c r="AHL4" s="24"/>
      <c r="AHM4" s="24"/>
      <c r="AHN4" s="24"/>
      <c r="AHO4" s="24"/>
      <c r="AHP4" s="24"/>
      <c r="AHQ4" s="24"/>
      <c r="AHR4" s="24"/>
      <c r="AHS4" s="24"/>
      <c r="AHT4" s="24"/>
      <c r="AHU4" s="24"/>
      <c r="AHV4" s="24"/>
      <c r="AHW4" s="24"/>
      <c r="AHX4" s="24"/>
      <c r="AHY4" s="24"/>
      <c r="AHZ4" s="24"/>
      <c r="AIA4" s="24"/>
      <c r="AIB4" s="24"/>
      <c r="AIC4" s="24"/>
      <c r="AID4" s="24"/>
      <c r="AIE4" s="24"/>
      <c r="AIF4" s="24"/>
      <c r="AIG4" s="24"/>
      <c r="AIH4" s="24"/>
      <c r="AII4" s="24"/>
      <c r="AIJ4" s="24"/>
      <c r="AIK4" s="24"/>
      <c r="AIL4" s="24"/>
      <c r="AIM4" s="24"/>
      <c r="AIN4" s="24"/>
      <c r="AIO4" s="24"/>
      <c r="AIP4" s="24"/>
      <c r="AIQ4" s="24"/>
      <c r="AIR4" s="24"/>
      <c r="AIS4" s="24"/>
      <c r="AIT4" s="24"/>
      <c r="AIU4" s="24"/>
      <c r="AIV4" s="24"/>
      <c r="AIW4" s="24"/>
      <c r="AIX4" s="24"/>
      <c r="AIY4" s="24"/>
      <c r="AIZ4" s="24"/>
      <c r="AJA4" s="24"/>
      <c r="AJB4" s="24"/>
      <c r="AJC4" s="24"/>
      <c r="AJD4" s="24"/>
      <c r="AJE4" s="24"/>
      <c r="AJF4" s="24"/>
      <c r="AJG4" s="24"/>
      <c r="AJH4" s="24"/>
      <c r="AJI4" s="24"/>
      <c r="AJJ4" s="24"/>
      <c r="AJK4" s="24"/>
      <c r="AJL4" s="24"/>
      <c r="AJM4" s="24"/>
      <c r="AJN4" s="24"/>
      <c r="AJO4" s="24"/>
      <c r="AJP4" s="24"/>
      <c r="AJQ4" s="24"/>
      <c r="AJR4" s="24"/>
      <c r="AJS4" s="24"/>
      <c r="AJT4" s="24"/>
      <c r="AJU4" s="24"/>
      <c r="AJV4" s="24"/>
      <c r="AJW4" s="24"/>
      <c r="AJX4" s="24"/>
      <c r="AJY4" s="24"/>
      <c r="AJZ4" s="24"/>
      <c r="AKA4" s="24"/>
      <c r="AKB4" s="24"/>
      <c r="AKC4" s="24"/>
      <c r="AKD4" s="24"/>
      <c r="AKE4" s="24"/>
      <c r="AKF4" s="24"/>
      <c r="AKG4" s="24"/>
      <c r="AKH4" s="24"/>
      <c r="AKI4" s="24"/>
      <c r="AKJ4" s="24"/>
      <c r="AKK4" s="24"/>
      <c r="AKL4" s="24"/>
      <c r="AKM4" s="24"/>
      <c r="AKN4" s="24"/>
      <c r="AKO4" s="24"/>
      <c r="AKP4" s="24"/>
      <c r="AKQ4" s="24"/>
      <c r="AKR4" s="24"/>
      <c r="AKS4" s="24"/>
      <c r="AKT4" s="24"/>
      <c r="AKU4" s="24"/>
      <c r="AKV4" s="24"/>
      <c r="AKW4" s="24"/>
      <c r="AKX4" s="24"/>
      <c r="AKY4" s="24"/>
      <c r="AKZ4" s="24"/>
      <c r="ALA4" s="24"/>
      <c r="ALB4" s="24"/>
      <c r="ALC4" s="24"/>
      <c r="ALD4" s="24"/>
      <c r="ALE4" s="24"/>
      <c r="ALF4" s="24"/>
      <c r="ALG4" s="24"/>
      <c r="ALH4" s="24"/>
      <c r="ALI4" s="24"/>
      <c r="ALJ4" s="24"/>
      <c r="ALK4" s="24"/>
      <c r="ALL4" s="24"/>
      <c r="ALM4" s="24"/>
      <c r="ALN4" s="24"/>
      <c r="ALO4" s="24"/>
      <c r="ALP4" s="24"/>
      <c r="ALQ4" s="24"/>
      <c r="ALR4" s="24"/>
      <c r="ALS4" s="24"/>
      <c r="ALT4" s="24"/>
      <c r="ALU4" s="24"/>
      <c r="ALV4" s="24"/>
      <c r="ALW4" s="24"/>
      <c r="ALX4" s="24"/>
      <c r="ALY4" s="24"/>
      <c r="ALZ4" s="24"/>
      <c r="AMA4" s="24"/>
      <c r="AMB4" s="24"/>
      <c r="AMC4" s="24"/>
      <c r="AMD4" s="24"/>
      <c r="AME4" s="24"/>
      <c r="AMF4" s="24"/>
      <c r="AMG4" s="24"/>
      <c r="AMH4" s="24"/>
      <c r="AMI4" s="24"/>
      <c r="AMJ4" s="24"/>
      <c r="AMK4" s="24"/>
      <c r="AML4" s="24"/>
      <c r="AMM4" s="24"/>
      <c r="AMN4" s="24"/>
      <c r="AMO4" s="24"/>
      <c r="AMP4" s="24"/>
      <c r="AMQ4" s="24"/>
      <c r="AMR4" s="24"/>
      <c r="AMS4" s="24"/>
      <c r="AMT4" s="24"/>
      <c r="AMU4" s="24"/>
      <c r="AMV4" s="24"/>
      <c r="AMW4" s="24"/>
      <c r="AMX4" s="24"/>
      <c r="AMY4" s="24"/>
      <c r="AMZ4" s="24"/>
      <c r="ANA4" s="24"/>
      <c r="ANB4" s="24"/>
      <c r="ANC4" s="24"/>
      <c r="AND4" s="24"/>
      <c r="ANE4" s="24"/>
      <c r="ANF4" s="24"/>
      <c r="ANG4" s="24"/>
      <c r="ANH4" s="24"/>
      <c r="ANI4" s="24"/>
      <c r="ANJ4" s="24"/>
      <c r="ANK4" s="24"/>
      <c r="ANL4" s="24"/>
      <c r="ANM4" s="24"/>
      <c r="ANN4" s="24"/>
      <c r="ANO4" s="24"/>
      <c r="ANP4" s="24"/>
      <c r="ANQ4" s="24"/>
      <c r="ANR4" s="24"/>
      <c r="ANS4" s="24"/>
      <c r="ANT4" s="24"/>
      <c r="ANU4" s="24"/>
      <c r="ANV4" s="24"/>
      <c r="ANW4" s="24"/>
      <c r="ANX4" s="24"/>
      <c r="ANY4" s="24"/>
      <c r="ANZ4" s="24"/>
      <c r="AOA4" s="24"/>
      <c r="AOB4" s="24"/>
      <c r="AOC4" s="24"/>
      <c r="AOD4" s="24"/>
      <c r="AOE4" s="24"/>
      <c r="AOF4" s="24"/>
      <c r="AOG4" s="24"/>
      <c r="AOH4" s="24"/>
      <c r="AOI4" s="24"/>
      <c r="AOJ4" s="24"/>
      <c r="AOK4" s="24"/>
      <c r="AOL4" s="24"/>
      <c r="AOM4" s="24"/>
      <c r="AON4" s="24"/>
      <c r="AOO4" s="24"/>
      <c r="AOP4" s="24"/>
      <c r="AOQ4" s="24"/>
      <c r="AOR4" s="24"/>
      <c r="AOS4" s="24"/>
      <c r="AOT4" s="24"/>
      <c r="AOU4" s="24"/>
      <c r="AOV4" s="24"/>
      <c r="AOW4" s="24"/>
      <c r="AOX4" s="24"/>
      <c r="AOY4" s="24"/>
      <c r="AOZ4" s="24"/>
      <c r="APA4" s="24"/>
      <c r="APB4" s="24"/>
      <c r="APC4" s="24"/>
      <c r="APD4" s="24"/>
      <c r="APE4" s="24"/>
      <c r="APF4" s="24"/>
      <c r="APG4" s="24"/>
      <c r="APH4" s="24"/>
      <c r="API4" s="24"/>
      <c r="APJ4" s="24"/>
      <c r="APK4" s="24"/>
      <c r="APL4" s="24"/>
      <c r="APM4" s="24"/>
      <c r="APN4" s="24"/>
      <c r="APO4" s="24"/>
      <c r="APP4" s="24"/>
      <c r="APQ4" s="24"/>
      <c r="APR4" s="24"/>
      <c r="APS4" s="24"/>
      <c r="APT4" s="24"/>
      <c r="APU4" s="24"/>
      <c r="APV4" s="24"/>
      <c r="APW4" s="24"/>
      <c r="APX4" s="24"/>
      <c r="APY4" s="24"/>
      <c r="APZ4" s="24"/>
      <c r="AQA4" s="24"/>
      <c r="AQB4" s="24"/>
      <c r="AQC4" s="24"/>
      <c r="AQD4" s="24"/>
      <c r="AQE4" s="24"/>
      <c r="AQF4" s="24"/>
      <c r="AQG4" s="24"/>
      <c r="AQH4" s="24"/>
      <c r="AQI4" s="24"/>
      <c r="AQJ4" s="24"/>
      <c r="AQK4" s="24"/>
      <c r="AQL4" s="24"/>
      <c r="AQM4" s="24"/>
      <c r="AQN4" s="24"/>
      <c r="AQO4" s="24"/>
      <c r="AQP4" s="24"/>
      <c r="AQQ4" s="24"/>
      <c r="AQR4" s="24"/>
      <c r="AQS4" s="24"/>
      <c r="AQT4" s="24"/>
      <c r="AQU4" s="24"/>
      <c r="AQV4" s="24"/>
      <c r="AQW4" s="24"/>
      <c r="AQX4" s="24"/>
      <c r="AQY4" s="24"/>
      <c r="AQZ4" s="24"/>
      <c r="ARA4" s="24"/>
      <c r="ARB4" s="24"/>
      <c r="ARC4" s="24"/>
      <c r="ARD4" s="24"/>
      <c r="ARE4" s="24"/>
      <c r="ARF4" s="24"/>
      <c r="ARG4" s="24"/>
      <c r="ARH4" s="24"/>
      <c r="ARI4" s="24"/>
      <c r="ARJ4" s="24"/>
      <c r="ARK4" s="24"/>
      <c r="ARL4" s="24"/>
      <c r="ARM4" s="24"/>
      <c r="ARN4" s="24"/>
      <c r="ARO4" s="24"/>
      <c r="ARP4" s="24"/>
      <c r="ARQ4" s="24"/>
      <c r="ARR4" s="24"/>
      <c r="ARS4" s="24"/>
      <c r="ART4" s="24"/>
      <c r="ARU4" s="24"/>
      <c r="ARV4" s="24"/>
      <c r="ARW4" s="24"/>
      <c r="ARX4" s="24"/>
      <c r="ARY4" s="24"/>
      <c r="ARZ4" s="24"/>
      <c r="ASA4" s="24"/>
      <c r="ASB4" s="24"/>
      <c r="ASC4" s="24"/>
      <c r="ASD4" s="24"/>
      <c r="ASE4" s="24"/>
      <c r="ASF4" s="24"/>
      <c r="ASG4" s="24"/>
      <c r="ASH4" s="24"/>
      <c r="ASI4" s="24"/>
      <c r="ASJ4" s="24"/>
      <c r="ASK4" s="24"/>
      <c r="ASL4" s="24"/>
      <c r="ASM4" s="24"/>
      <c r="ASN4" s="24"/>
      <c r="ASO4" s="24"/>
      <c r="ASP4" s="24"/>
      <c r="ASQ4" s="24"/>
      <c r="ASR4" s="24"/>
      <c r="ASS4" s="24"/>
      <c r="AST4" s="24"/>
      <c r="ASU4" s="24"/>
      <c r="ASV4" s="24"/>
      <c r="ASW4" s="24"/>
      <c r="ASX4" s="24"/>
      <c r="ASY4" s="24"/>
      <c r="ASZ4" s="24"/>
      <c r="ATA4" s="24"/>
      <c r="ATB4" s="24"/>
      <c r="ATC4" s="24"/>
      <c r="ATD4" s="24"/>
      <c r="ATE4" s="24"/>
      <c r="ATF4" s="24"/>
      <c r="ATG4" s="24"/>
      <c r="ATH4" s="24"/>
      <c r="ATI4" s="24"/>
      <c r="ATJ4" s="24"/>
      <c r="ATK4" s="24"/>
      <c r="ATL4" s="24"/>
      <c r="ATM4" s="24"/>
      <c r="ATN4" s="24"/>
      <c r="ATO4" s="24"/>
      <c r="ATP4" s="24"/>
      <c r="ATQ4" s="24"/>
      <c r="ATR4" s="24"/>
      <c r="ATS4" s="24"/>
      <c r="ATT4" s="24"/>
      <c r="ATU4" s="24"/>
      <c r="ATV4" s="24"/>
      <c r="ATW4" s="24"/>
      <c r="ATX4" s="24"/>
      <c r="ATY4" s="24"/>
      <c r="ATZ4" s="24"/>
      <c r="AUA4" s="24"/>
      <c r="AUB4" s="24"/>
      <c r="AUC4" s="24"/>
      <c r="AUD4" s="24"/>
      <c r="AUE4" s="24"/>
      <c r="AUF4" s="24"/>
      <c r="AUG4" s="24"/>
      <c r="AUH4" s="24"/>
      <c r="AUI4" s="24"/>
      <c r="AUJ4" s="24"/>
      <c r="AUK4" s="24"/>
      <c r="AUL4" s="24"/>
      <c r="AUM4" s="24"/>
      <c r="AUN4" s="24"/>
      <c r="AUO4" s="24"/>
      <c r="AUP4" s="24"/>
      <c r="AUQ4" s="24"/>
      <c r="AUR4" s="24"/>
      <c r="AUS4" s="24"/>
      <c r="AUT4" s="24"/>
      <c r="AUU4" s="24"/>
      <c r="AUV4" s="24"/>
      <c r="AUW4" s="24"/>
      <c r="AUX4" s="24"/>
      <c r="AUY4" s="24"/>
      <c r="AUZ4" s="24"/>
      <c r="AVA4" s="24"/>
      <c r="AVB4" s="24"/>
      <c r="AVC4" s="24"/>
      <c r="AVD4" s="24"/>
      <c r="AVE4" s="24"/>
      <c r="AVF4" s="24"/>
      <c r="AVG4" s="24"/>
      <c r="AVH4" s="24"/>
      <c r="AVI4" s="24"/>
      <c r="AVJ4" s="24"/>
      <c r="AVK4" s="24"/>
      <c r="AVL4" s="24"/>
      <c r="AVM4" s="24"/>
      <c r="AVN4" s="24"/>
      <c r="AVO4" s="24"/>
      <c r="AVP4" s="24"/>
      <c r="AVQ4" s="24"/>
      <c r="AVR4" s="24"/>
      <c r="AVS4" s="24"/>
      <c r="AVT4" s="24"/>
      <c r="AVU4" s="24"/>
      <c r="AVV4" s="24"/>
      <c r="AVW4" s="24"/>
      <c r="AVX4" s="24"/>
      <c r="AVY4" s="24"/>
      <c r="AVZ4" s="24"/>
      <c r="AWA4" s="24"/>
      <c r="AWB4" s="24"/>
      <c r="AWC4" s="24"/>
      <c r="AWD4" s="24"/>
      <c r="AWE4" s="24"/>
      <c r="AWF4" s="24"/>
      <c r="AWG4" s="24"/>
      <c r="AWH4" s="24"/>
      <c r="AWI4" s="24"/>
      <c r="AWJ4" s="24"/>
      <c r="AWK4" s="24"/>
      <c r="AWL4" s="24"/>
      <c r="AWM4" s="24"/>
      <c r="AWN4" s="24"/>
      <c r="AWO4" s="24"/>
      <c r="AWP4" s="24"/>
      <c r="AWQ4" s="24"/>
      <c r="AWR4" s="24"/>
      <c r="AWS4" s="24"/>
      <c r="AWT4" s="24"/>
      <c r="AWU4" s="24"/>
      <c r="AWV4" s="24"/>
      <c r="AWW4" s="24"/>
      <c r="AWX4" s="24"/>
      <c r="AWY4" s="24"/>
      <c r="AWZ4" s="24"/>
      <c r="AXA4" s="24"/>
      <c r="AXB4" s="24"/>
      <c r="AXC4" s="24"/>
      <c r="AXD4" s="24"/>
      <c r="AXE4" s="24"/>
      <c r="AXF4" s="24"/>
      <c r="AXG4" s="24"/>
      <c r="AXH4" s="24"/>
      <c r="AXI4" s="24"/>
      <c r="AXJ4" s="24"/>
      <c r="AXK4" s="24"/>
      <c r="AXL4" s="24"/>
      <c r="AXM4" s="24"/>
      <c r="AXN4" s="24"/>
      <c r="AXO4" s="24"/>
      <c r="AXP4" s="24"/>
      <c r="AXQ4" s="24"/>
      <c r="AXR4" s="24"/>
      <c r="AXS4" s="24"/>
      <c r="AXT4" s="24"/>
      <c r="AXU4" s="24"/>
      <c r="AXV4" s="24"/>
      <c r="AXW4" s="24"/>
      <c r="AXX4" s="24"/>
      <c r="AXY4" s="24"/>
      <c r="AXZ4" s="24"/>
      <c r="AYA4" s="24"/>
      <c r="AYB4" s="24"/>
      <c r="AYC4" s="24"/>
      <c r="AYD4" s="24"/>
      <c r="AYE4" s="24"/>
      <c r="AYF4" s="24"/>
      <c r="AYG4" s="24"/>
      <c r="AYH4" s="24"/>
      <c r="AYI4" s="24"/>
      <c r="AYJ4" s="24"/>
      <c r="AYK4" s="24"/>
      <c r="AYL4" s="24"/>
      <c r="AYM4" s="24"/>
      <c r="AYN4" s="24"/>
      <c r="AYO4" s="24"/>
      <c r="AYP4" s="24"/>
      <c r="AYQ4" s="24"/>
      <c r="AYR4" s="24"/>
      <c r="AYS4" s="24"/>
      <c r="AYT4" s="24"/>
      <c r="AYU4" s="24"/>
      <c r="AYV4" s="24"/>
      <c r="AYW4" s="24"/>
      <c r="AYX4" s="24"/>
      <c r="AYY4" s="24"/>
      <c r="AYZ4" s="24"/>
      <c r="AZA4" s="24"/>
      <c r="AZB4" s="24"/>
      <c r="AZC4" s="24"/>
      <c r="AZD4" s="24"/>
      <c r="AZE4" s="24"/>
      <c r="AZF4" s="24"/>
      <c r="AZG4" s="24"/>
      <c r="AZH4" s="24"/>
      <c r="AZI4" s="24"/>
      <c r="AZJ4" s="24"/>
      <c r="AZK4" s="24"/>
      <c r="AZL4" s="24"/>
      <c r="AZM4" s="24"/>
      <c r="AZN4" s="24"/>
      <c r="AZO4" s="24"/>
      <c r="AZP4" s="24"/>
      <c r="AZQ4" s="24"/>
      <c r="AZR4" s="24"/>
      <c r="AZS4" s="24"/>
      <c r="AZT4" s="24"/>
      <c r="AZU4" s="24"/>
      <c r="AZV4" s="24"/>
      <c r="AZW4" s="24"/>
      <c r="AZX4" s="24"/>
      <c r="AZY4" s="24"/>
      <c r="AZZ4" s="24"/>
      <c r="BAA4" s="24"/>
      <c r="BAB4" s="24"/>
      <c r="BAC4" s="24"/>
      <c r="BAD4" s="24"/>
      <c r="BAE4" s="24"/>
      <c r="BAF4" s="24"/>
      <c r="BAG4" s="24"/>
      <c r="BAH4" s="24"/>
      <c r="BAI4" s="24"/>
      <c r="BAJ4" s="24"/>
      <c r="BAK4" s="24"/>
      <c r="BAL4" s="24"/>
      <c r="BAM4" s="24"/>
      <c r="BAN4" s="24"/>
      <c r="BAO4" s="24"/>
      <c r="BAP4" s="24"/>
      <c r="BAQ4" s="24"/>
      <c r="BAR4" s="24"/>
      <c r="BAS4" s="24"/>
      <c r="BAT4" s="24"/>
      <c r="BAU4" s="24"/>
      <c r="BAV4" s="24"/>
      <c r="BAW4" s="24"/>
      <c r="BAX4" s="24"/>
      <c r="BAY4" s="24"/>
      <c r="BAZ4" s="24"/>
      <c r="BBA4" s="24"/>
      <c r="BBB4" s="24"/>
      <c r="BBC4" s="24"/>
      <c r="BBD4" s="24"/>
      <c r="BBE4" s="24"/>
      <c r="BBF4" s="24"/>
      <c r="BBG4" s="24"/>
      <c r="BBH4" s="24"/>
      <c r="BBI4" s="24"/>
      <c r="BBJ4" s="24"/>
      <c r="BBK4" s="24"/>
      <c r="BBL4" s="24"/>
      <c r="BBM4" s="24"/>
      <c r="BBN4" s="24"/>
      <c r="BBO4" s="24"/>
      <c r="BBP4" s="24"/>
      <c r="BBQ4" s="24"/>
      <c r="BBR4" s="24"/>
      <c r="BBS4" s="24"/>
      <c r="BBT4" s="24"/>
      <c r="BBU4" s="24"/>
      <c r="BBV4" s="24"/>
      <c r="BBW4" s="24"/>
      <c r="BBX4" s="24"/>
      <c r="BBY4" s="24"/>
      <c r="BBZ4" s="24"/>
      <c r="BCA4" s="24"/>
      <c r="BCB4" s="24"/>
      <c r="BCC4" s="24"/>
      <c r="BCD4" s="24"/>
      <c r="BCE4" s="24"/>
      <c r="BCF4" s="24"/>
      <c r="BCG4" s="24"/>
      <c r="BCH4" s="24"/>
      <c r="BCI4" s="24"/>
      <c r="BCJ4" s="24"/>
      <c r="BCK4" s="24"/>
      <c r="BCL4" s="24"/>
      <c r="BCM4" s="24"/>
      <c r="BCN4" s="24"/>
      <c r="BCO4" s="24"/>
      <c r="BCP4" s="24"/>
      <c r="BCQ4" s="24"/>
      <c r="BCR4" s="24"/>
      <c r="BCS4" s="24"/>
      <c r="BCT4" s="24"/>
      <c r="BCU4" s="24"/>
      <c r="BCV4" s="24"/>
      <c r="BCW4" s="24"/>
      <c r="BCX4" s="24"/>
      <c r="BCY4" s="24"/>
      <c r="BCZ4" s="24"/>
      <c r="BDA4" s="24"/>
      <c r="BDB4" s="24"/>
      <c r="BDC4" s="24"/>
      <c r="BDD4" s="24"/>
      <c r="BDE4" s="24"/>
      <c r="BDF4" s="24"/>
      <c r="BDG4" s="24"/>
      <c r="BDH4" s="24"/>
      <c r="BDI4" s="24"/>
      <c r="BDJ4" s="24"/>
      <c r="BDK4" s="24"/>
      <c r="BDL4" s="24"/>
      <c r="BDM4" s="24"/>
      <c r="BDN4" s="24"/>
      <c r="BDO4" s="24"/>
      <c r="BDP4" s="24"/>
      <c r="BDQ4" s="24"/>
      <c r="BDR4" s="24"/>
      <c r="BDS4" s="24"/>
      <c r="BDT4" s="24"/>
      <c r="BDU4" s="24"/>
      <c r="BDV4" s="24"/>
      <c r="BDW4" s="24"/>
      <c r="BDX4" s="24"/>
      <c r="BDY4" s="24"/>
      <c r="BDZ4" s="24"/>
      <c r="BEA4" s="24"/>
      <c r="BEB4" s="24"/>
      <c r="BEC4" s="24"/>
      <c r="BED4" s="24"/>
      <c r="BEE4" s="24"/>
      <c r="BEF4" s="24"/>
      <c r="BEG4" s="24"/>
      <c r="BEH4" s="24"/>
      <c r="BEI4" s="24"/>
      <c r="BEJ4" s="24"/>
      <c r="BEK4" s="24"/>
      <c r="BEL4" s="24"/>
      <c r="BEM4" s="24"/>
      <c r="BEN4" s="24"/>
      <c r="BEO4" s="24"/>
      <c r="BEP4" s="24"/>
      <c r="BEQ4" s="24"/>
      <c r="BER4" s="24"/>
      <c r="BES4" s="24"/>
      <c r="BET4" s="24"/>
      <c r="BEU4" s="24"/>
      <c r="BEV4" s="24"/>
      <c r="BEW4" s="24"/>
      <c r="BEX4" s="24"/>
      <c r="BEY4" s="24"/>
      <c r="BEZ4" s="24"/>
      <c r="BFA4" s="24"/>
      <c r="BFB4" s="24"/>
      <c r="BFC4" s="24"/>
      <c r="BFD4" s="24"/>
      <c r="BFE4" s="24"/>
      <c r="BFF4" s="24"/>
      <c r="BFG4" s="24"/>
      <c r="BFH4" s="24"/>
      <c r="BFI4" s="24"/>
      <c r="BFJ4" s="24"/>
      <c r="BFK4" s="24"/>
      <c r="BFL4" s="24"/>
      <c r="BFM4" s="24"/>
      <c r="BFN4" s="24"/>
      <c r="BFO4" s="24"/>
      <c r="BFP4" s="24"/>
      <c r="BFQ4" s="24"/>
      <c r="BFR4" s="24"/>
      <c r="BFS4" s="24"/>
      <c r="BFT4" s="24"/>
      <c r="BFU4" s="24"/>
      <c r="BFV4" s="24"/>
      <c r="BFW4" s="24"/>
      <c r="BFX4" s="24"/>
      <c r="BFY4" s="24"/>
      <c r="BFZ4" s="24"/>
      <c r="BGA4" s="24"/>
      <c r="BGB4" s="24"/>
      <c r="BGC4" s="24"/>
      <c r="BGD4" s="24"/>
      <c r="BGE4" s="24"/>
      <c r="BGF4" s="24"/>
      <c r="BGG4" s="24"/>
      <c r="BGH4" s="24"/>
      <c r="BGI4" s="24"/>
      <c r="BGJ4" s="24"/>
      <c r="BGK4" s="24"/>
      <c r="BGL4" s="24"/>
      <c r="BGM4" s="24"/>
      <c r="BGN4" s="24"/>
      <c r="BGO4" s="24"/>
      <c r="BGP4" s="24"/>
      <c r="BGQ4" s="24"/>
      <c r="BGR4" s="24"/>
      <c r="BGS4" s="24"/>
      <c r="BGT4" s="24"/>
      <c r="BGU4" s="24"/>
      <c r="BGV4" s="24"/>
      <c r="BGW4" s="24"/>
      <c r="BGX4" s="24"/>
      <c r="BGY4" s="24"/>
      <c r="BGZ4" s="24"/>
      <c r="BHA4" s="24"/>
      <c r="BHB4" s="24"/>
      <c r="BHC4" s="24"/>
      <c r="BHD4" s="24"/>
      <c r="BHE4" s="24"/>
      <c r="BHF4" s="24"/>
      <c r="BHG4" s="24"/>
      <c r="BHH4" s="24"/>
      <c r="BHI4" s="24"/>
      <c r="BHJ4" s="24"/>
      <c r="BHK4" s="24"/>
      <c r="BHL4" s="24"/>
      <c r="BHM4" s="24"/>
      <c r="BHN4" s="24"/>
      <c r="BHO4" s="24"/>
      <c r="BHP4" s="24"/>
      <c r="BHQ4" s="24"/>
      <c r="BHR4" s="24"/>
      <c r="BHS4" s="24"/>
      <c r="BHT4" s="24"/>
      <c r="BHU4" s="24"/>
      <c r="BHV4" s="24"/>
      <c r="BHW4" s="24"/>
      <c r="BHX4" s="24"/>
      <c r="BHY4" s="24"/>
      <c r="BHZ4" s="24"/>
      <c r="BIA4" s="24"/>
      <c r="BIB4" s="24"/>
      <c r="BIC4" s="24"/>
      <c r="BID4" s="24"/>
      <c r="BIE4" s="24"/>
      <c r="BIF4" s="24"/>
      <c r="BIG4" s="24"/>
      <c r="BIH4" s="24"/>
      <c r="BII4" s="24"/>
      <c r="BIJ4" s="24"/>
      <c r="BIK4" s="24"/>
      <c r="BIL4" s="24"/>
      <c r="BIM4" s="24"/>
      <c r="BIN4" s="24"/>
      <c r="BIO4" s="24"/>
      <c r="BIP4" s="24"/>
      <c r="BIQ4" s="24"/>
      <c r="BIR4" s="24"/>
      <c r="BIS4" s="24"/>
      <c r="BIT4" s="24"/>
      <c r="BIU4" s="24"/>
      <c r="BIV4" s="24"/>
      <c r="BIW4" s="24"/>
      <c r="BIX4" s="24"/>
      <c r="BIY4" s="24"/>
      <c r="BIZ4" s="24"/>
      <c r="BJA4" s="24"/>
      <c r="BJB4" s="24"/>
      <c r="BJC4" s="24"/>
      <c r="BJD4" s="24"/>
      <c r="BJE4" s="24"/>
      <c r="BJF4" s="24"/>
      <c r="BJG4" s="24"/>
      <c r="BJH4" s="24"/>
      <c r="BJI4" s="24"/>
      <c r="BJJ4" s="24"/>
      <c r="BJK4" s="24"/>
      <c r="BJL4" s="24"/>
      <c r="BJM4" s="24"/>
      <c r="BJN4" s="24"/>
      <c r="BJO4" s="24"/>
      <c r="BJP4" s="24"/>
      <c r="BJQ4" s="24"/>
      <c r="BJR4" s="24"/>
      <c r="BJS4" s="24"/>
      <c r="BJT4" s="24"/>
      <c r="BJU4" s="24"/>
      <c r="BJV4" s="24"/>
      <c r="BJW4" s="24"/>
      <c r="BJX4" s="24"/>
      <c r="BJY4" s="24"/>
      <c r="BJZ4" s="24"/>
      <c r="BKA4" s="24"/>
      <c r="BKB4" s="24"/>
      <c r="BKC4" s="24"/>
      <c r="BKD4" s="24"/>
      <c r="BKE4" s="24"/>
      <c r="BKF4" s="24"/>
      <c r="BKG4" s="24"/>
      <c r="BKH4" s="24"/>
      <c r="BKI4" s="24"/>
      <c r="BKJ4" s="24"/>
      <c r="BKK4" s="24"/>
      <c r="BKL4" s="24"/>
      <c r="BKM4" s="24"/>
      <c r="BKN4" s="24"/>
      <c r="BKO4" s="24"/>
      <c r="BKP4" s="24"/>
      <c r="BKQ4" s="24"/>
      <c r="BKR4" s="24"/>
      <c r="BKS4" s="24"/>
      <c r="BKT4" s="24"/>
      <c r="BKU4" s="24"/>
      <c r="BKV4" s="24"/>
      <c r="BKW4" s="24"/>
      <c r="BKX4" s="24"/>
      <c r="BKY4" s="24"/>
      <c r="BKZ4" s="24"/>
      <c r="BLA4" s="24"/>
      <c r="BLB4" s="24"/>
      <c r="BLC4" s="24"/>
      <c r="BLD4" s="24"/>
      <c r="BLE4" s="24"/>
      <c r="BLF4" s="24"/>
      <c r="BLG4" s="24"/>
      <c r="BLH4" s="24"/>
      <c r="BLI4" s="24"/>
      <c r="BLJ4" s="24"/>
      <c r="BLK4" s="24"/>
      <c r="BLL4" s="24"/>
      <c r="BLM4" s="24"/>
      <c r="BLN4" s="24"/>
      <c r="BLO4" s="24"/>
      <c r="BLP4" s="24"/>
      <c r="BLQ4" s="24"/>
      <c r="BLR4" s="24"/>
      <c r="BLS4" s="24"/>
      <c r="BLT4" s="24"/>
      <c r="BLU4" s="24"/>
      <c r="BLV4" s="24"/>
      <c r="BLW4" s="24"/>
      <c r="BLX4" s="24"/>
      <c r="BLY4" s="24"/>
      <c r="BLZ4" s="24"/>
      <c r="BMA4" s="24"/>
      <c r="BMB4" s="24"/>
      <c r="BMC4" s="24"/>
      <c r="BMD4" s="24"/>
      <c r="BME4" s="24"/>
      <c r="BMF4" s="24"/>
      <c r="BMG4" s="24"/>
      <c r="BMH4" s="24"/>
      <c r="BMI4" s="24"/>
      <c r="BMJ4" s="24"/>
      <c r="BMK4" s="24"/>
      <c r="BML4" s="24"/>
      <c r="BMM4" s="24"/>
      <c r="BMN4" s="24"/>
      <c r="BMO4" s="24"/>
      <c r="BMP4" s="24"/>
      <c r="BMQ4" s="24"/>
      <c r="BMR4" s="24"/>
      <c r="BMS4" s="24"/>
      <c r="BMT4" s="24"/>
      <c r="BMU4" s="24"/>
      <c r="BMV4" s="24"/>
      <c r="BMW4" s="24"/>
      <c r="BMX4" s="24"/>
      <c r="BMY4" s="24"/>
      <c r="BMZ4" s="24"/>
      <c r="BNA4" s="24"/>
      <c r="BNB4" s="24"/>
      <c r="BNC4" s="24"/>
      <c r="BND4" s="24"/>
      <c r="BNE4" s="24"/>
      <c r="BNF4" s="24"/>
      <c r="BNG4" s="24"/>
      <c r="BNH4" s="24"/>
      <c r="BNI4" s="24"/>
      <c r="BNJ4" s="24"/>
      <c r="BNK4" s="24"/>
      <c r="BNL4" s="24"/>
      <c r="BNM4" s="24"/>
      <c r="BNN4" s="24"/>
      <c r="BNO4" s="24"/>
      <c r="BNP4" s="24"/>
      <c r="BNQ4" s="24"/>
      <c r="BNR4" s="24"/>
      <c r="BNS4" s="24"/>
      <c r="BNT4" s="24"/>
      <c r="BNU4" s="24"/>
      <c r="BNV4" s="24"/>
      <c r="BNW4" s="24"/>
      <c r="BNX4" s="24"/>
      <c r="BNY4" s="24"/>
      <c r="BNZ4" s="24"/>
      <c r="BOA4" s="24"/>
      <c r="BOB4" s="24"/>
      <c r="BOC4" s="24"/>
      <c r="BOD4" s="24"/>
      <c r="BOE4" s="24"/>
      <c r="BOF4" s="24"/>
      <c r="BOG4" s="24"/>
      <c r="BOH4" s="24"/>
      <c r="BOI4" s="24"/>
      <c r="BOJ4" s="24"/>
      <c r="BOK4" s="24"/>
      <c r="BOL4" s="24"/>
      <c r="BOM4" s="24"/>
      <c r="BON4" s="24"/>
      <c r="BOO4" s="24"/>
      <c r="BOP4" s="24"/>
      <c r="BOQ4" s="24"/>
      <c r="BOR4" s="24"/>
      <c r="BOS4" s="24"/>
      <c r="BOT4" s="24"/>
      <c r="BOU4" s="24"/>
      <c r="BOV4" s="24"/>
      <c r="BOW4" s="24"/>
      <c r="BOX4" s="24"/>
      <c r="BOY4" s="24"/>
      <c r="BOZ4" s="24"/>
      <c r="BPA4" s="24"/>
      <c r="BPB4" s="24"/>
      <c r="BPC4" s="24"/>
      <c r="BPD4" s="24"/>
      <c r="BPE4" s="24"/>
      <c r="BPF4" s="24"/>
      <c r="BPG4" s="24"/>
      <c r="BPH4" s="24"/>
      <c r="BPI4" s="24"/>
      <c r="BPJ4" s="24"/>
      <c r="BPK4" s="24"/>
      <c r="BPL4" s="24"/>
      <c r="BPM4" s="24"/>
      <c r="BPN4" s="24"/>
      <c r="BPO4" s="24"/>
      <c r="BPP4" s="24"/>
      <c r="BPQ4" s="24"/>
      <c r="BPR4" s="24"/>
      <c r="BPS4" s="24"/>
      <c r="BPT4" s="24"/>
      <c r="BPU4" s="24"/>
      <c r="BPV4" s="24"/>
      <c r="BPW4" s="24"/>
      <c r="BPX4" s="24"/>
      <c r="BPY4" s="24"/>
      <c r="BPZ4" s="24"/>
      <c r="BQA4" s="24"/>
      <c r="BQB4" s="24"/>
      <c r="BQC4" s="24"/>
      <c r="BQD4" s="24"/>
      <c r="BQE4" s="24"/>
      <c r="BQF4" s="24"/>
      <c r="BQG4" s="24"/>
      <c r="BQH4" s="24"/>
      <c r="BQI4" s="24"/>
      <c r="BQJ4" s="24"/>
      <c r="BQK4" s="24"/>
      <c r="BQL4" s="24"/>
      <c r="BQM4" s="24"/>
      <c r="BQN4" s="24"/>
      <c r="BQO4" s="24"/>
      <c r="BQP4" s="24"/>
      <c r="BQQ4" s="24"/>
      <c r="BQR4" s="24"/>
      <c r="BQS4" s="24"/>
      <c r="BQT4" s="24"/>
      <c r="BQU4" s="24"/>
      <c r="BQV4" s="24"/>
      <c r="BQW4" s="24"/>
      <c r="BQX4" s="24"/>
      <c r="BQY4" s="24"/>
      <c r="BQZ4" s="24"/>
      <c r="BRA4" s="24"/>
      <c r="BRB4" s="24"/>
      <c r="BRC4" s="24"/>
      <c r="BRD4" s="24"/>
      <c r="BRE4" s="24"/>
      <c r="BRF4" s="24"/>
      <c r="BRG4" s="24"/>
      <c r="BRH4" s="24"/>
      <c r="BRI4" s="24"/>
      <c r="BRJ4" s="24"/>
      <c r="BRK4" s="24"/>
      <c r="BRL4" s="24"/>
      <c r="BRM4" s="24"/>
      <c r="BRN4" s="24"/>
      <c r="BRO4" s="24"/>
      <c r="BRP4" s="24"/>
      <c r="BRQ4" s="24"/>
      <c r="BRR4" s="24"/>
      <c r="BRS4" s="24"/>
      <c r="BRT4" s="24"/>
      <c r="BRU4" s="24"/>
      <c r="BRV4" s="24"/>
      <c r="BRW4" s="24"/>
      <c r="BRX4" s="24"/>
      <c r="BRY4" s="24"/>
      <c r="BRZ4" s="24"/>
      <c r="BSA4" s="24"/>
      <c r="BSB4" s="24"/>
      <c r="BSC4" s="24"/>
      <c r="BSD4" s="24"/>
      <c r="BSE4" s="24"/>
      <c r="BSF4" s="24"/>
      <c r="BSG4" s="24"/>
      <c r="BSH4" s="24"/>
      <c r="BSI4" s="24"/>
      <c r="BSJ4" s="24"/>
      <c r="BSK4" s="24"/>
      <c r="BSL4" s="24"/>
      <c r="BSM4" s="24"/>
      <c r="BSN4" s="24"/>
      <c r="BSO4" s="24"/>
      <c r="BSP4" s="24"/>
      <c r="BSQ4" s="24"/>
      <c r="BSR4" s="24"/>
      <c r="BSS4" s="24"/>
      <c r="BST4" s="24"/>
      <c r="BSU4" s="24"/>
      <c r="BSV4" s="24"/>
      <c r="BSW4" s="24"/>
      <c r="BSX4" s="24"/>
      <c r="BSY4" s="24"/>
      <c r="BSZ4" s="24"/>
      <c r="BTA4" s="24"/>
      <c r="BTB4" s="24"/>
      <c r="BTC4" s="24"/>
      <c r="BTD4" s="24"/>
      <c r="BTE4" s="24"/>
      <c r="BTF4" s="24"/>
      <c r="BTG4" s="24"/>
      <c r="BTH4" s="24"/>
      <c r="BTI4" s="24"/>
      <c r="BTJ4" s="24"/>
      <c r="BTK4" s="24"/>
      <c r="BTL4" s="24"/>
      <c r="BTM4" s="24"/>
      <c r="BTN4" s="24"/>
      <c r="BTO4" s="24"/>
      <c r="BTP4" s="24"/>
      <c r="BTQ4" s="24"/>
      <c r="BTR4" s="24"/>
      <c r="BTS4" s="24"/>
      <c r="BTT4" s="24"/>
      <c r="BTU4" s="24"/>
      <c r="BTV4" s="24"/>
      <c r="BTW4" s="24"/>
      <c r="BTX4" s="24"/>
      <c r="BTY4" s="24"/>
      <c r="BTZ4" s="24"/>
      <c r="BUA4" s="24"/>
      <c r="BUB4" s="24"/>
      <c r="BUC4" s="24"/>
      <c r="BUD4" s="24"/>
      <c r="BUE4" s="24"/>
      <c r="BUF4" s="24"/>
      <c r="BUG4" s="24"/>
      <c r="BUH4" s="24"/>
      <c r="BUI4" s="24"/>
      <c r="BUJ4" s="24"/>
      <c r="BUK4" s="24"/>
      <c r="BUL4" s="24"/>
      <c r="BUM4" s="24"/>
      <c r="BUN4" s="24"/>
      <c r="BUO4" s="24"/>
      <c r="BUP4" s="24"/>
      <c r="BUQ4" s="24"/>
      <c r="BUR4" s="24"/>
      <c r="BUS4" s="24"/>
      <c r="BUT4" s="24"/>
      <c r="BUU4" s="24"/>
      <c r="BUV4" s="24"/>
      <c r="BUW4" s="24"/>
      <c r="BUX4" s="24"/>
      <c r="BUY4" s="24"/>
      <c r="BUZ4" s="24"/>
      <c r="BVA4" s="24"/>
      <c r="BVB4" s="24"/>
      <c r="BVC4" s="24"/>
      <c r="BVD4" s="24"/>
      <c r="BVE4" s="24"/>
      <c r="BVF4" s="24"/>
      <c r="BVG4" s="24"/>
      <c r="BVH4" s="24"/>
      <c r="BVI4" s="24"/>
      <c r="BVJ4" s="24"/>
      <c r="BVK4" s="24"/>
      <c r="BVL4" s="24"/>
      <c r="BVM4" s="24"/>
      <c r="BVN4" s="24"/>
      <c r="BVO4" s="24"/>
      <c r="BVP4" s="24"/>
      <c r="BVQ4" s="24"/>
      <c r="BVR4" s="24"/>
      <c r="BVS4" s="24"/>
      <c r="BVT4" s="24"/>
      <c r="BVU4" s="24"/>
      <c r="BVV4" s="24"/>
      <c r="BVW4" s="24"/>
      <c r="BVX4" s="24"/>
      <c r="BVY4" s="24"/>
      <c r="BVZ4" s="24"/>
      <c r="BWA4" s="24"/>
      <c r="BWB4" s="24"/>
      <c r="BWC4" s="24"/>
      <c r="BWD4" s="24"/>
      <c r="BWE4" s="24"/>
      <c r="BWF4" s="24"/>
      <c r="BWG4" s="24"/>
      <c r="BWH4" s="24"/>
      <c r="BWI4" s="24"/>
      <c r="BWJ4" s="24"/>
      <c r="BWK4" s="24"/>
      <c r="BWL4" s="24"/>
      <c r="BWM4" s="24"/>
      <c r="BWN4" s="24"/>
      <c r="BWO4" s="24"/>
      <c r="BWP4" s="24"/>
      <c r="BWQ4" s="24"/>
      <c r="BWR4" s="24"/>
      <c r="BWS4" s="24"/>
      <c r="BWT4" s="24"/>
      <c r="BWU4" s="24"/>
      <c r="BWV4" s="24"/>
      <c r="BWW4" s="24"/>
      <c r="BWX4" s="24"/>
      <c r="BWY4" s="24"/>
      <c r="BWZ4" s="24"/>
      <c r="BXA4" s="24"/>
      <c r="BXB4" s="24"/>
      <c r="BXC4" s="24"/>
      <c r="BXD4" s="24"/>
      <c r="BXE4" s="24"/>
      <c r="BXF4" s="24"/>
      <c r="BXG4" s="24"/>
      <c r="BXH4" s="24"/>
      <c r="BXI4" s="24"/>
      <c r="BXJ4" s="24"/>
      <c r="BXK4" s="24"/>
      <c r="BXL4" s="24"/>
      <c r="BXM4" s="24"/>
      <c r="BXN4" s="24"/>
      <c r="BXO4" s="24"/>
      <c r="BXP4" s="24"/>
      <c r="BXQ4" s="24"/>
      <c r="BXR4" s="24"/>
      <c r="BXS4" s="24"/>
      <c r="BXT4" s="24"/>
      <c r="BXU4" s="24"/>
      <c r="BXV4" s="24"/>
      <c r="BXW4" s="24"/>
      <c r="BXX4" s="24"/>
      <c r="BXY4" s="24"/>
      <c r="BXZ4" s="24"/>
      <c r="BYA4" s="24"/>
      <c r="BYB4" s="24"/>
      <c r="BYC4" s="24"/>
      <c r="BYD4" s="24"/>
      <c r="BYE4" s="24"/>
      <c r="BYF4" s="24"/>
      <c r="BYG4" s="24"/>
      <c r="BYH4" s="24"/>
      <c r="BYI4" s="24"/>
      <c r="BYJ4" s="24"/>
      <c r="BYK4" s="24"/>
      <c r="BYL4" s="24"/>
      <c r="BYM4" s="24"/>
      <c r="BYN4" s="24"/>
      <c r="BYO4" s="24"/>
      <c r="BYP4" s="24"/>
      <c r="BYQ4" s="24"/>
      <c r="BYR4" s="24"/>
      <c r="BYS4" s="24"/>
      <c r="BYT4" s="24"/>
      <c r="BYU4" s="24"/>
      <c r="BYV4" s="24"/>
      <c r="BYW4" s="24"/>
      <c r="BYX4" s="24"/>
      <c r="BYY4" s="24"/>
      <c r="BYZ4" s="24"/>
      <c r="BZA4" s="24"/>
      <c r="BZB4" s="24"/>
      <c r="BZC4" s="24"/>
      <c r="BZD4" s="24"/>
      <c r="BZE4" s="24"/>
      <c r="BZF4" s="24"/>
      <c r="BZG4" s="24"/>
      <c r="BZH4" s="24"/>
      <c r="BZI4" s="24"/>
      <c r="BZJ4" s="24"/>
      <c r="BZK4" s="24"/>
      <c r="BZL4" s="24"/>
      <c r="BZM4" s="24"/>
      <c r="BZN4" s="24"/>
      <c r="BZO4" s="24"/>
      <c r="BZP4" s="24"/>
      <c r="BZQ4" s="24"/>
      <c r="BZR4" s="24"/>
      <c r="BZS4" s="24"/>
      <c r="BZT4" s="24"/>
      <c r="BZU4" s="24"/>
      <c r="BZV4" s="24"/>
      <c r="BZW4" s="24"/>
      <c r="BZX4" s="24"/>
      <c r="BZY4" s="24"/>
      <c r="BZZ4" s="24"/>
      <c r="CAA4" s="24"/>
      <c r="CAB4" s="24"/>
      <c r="CAC4" s="24"/>
      <c r="CAD4" s="24"/>
      <c r="CAE4" s="24"/>
      <c r="CAF4" s="24"/>
      <c r="CAG4" s="24"/>
      <c r="CAH4" s="24"/>
      <c r="CAI4" s="24"/>
      <c r="CAJ4" s="24"/>
      <c r="CAK4" s="24"/>
      <c r="CAL4" s="24"/>
      <c r="CAM4" s="24"/>
      <c r="CAN4" s="24"/>
      <c r="CAO4" s="24"/>
      <c r="CAP4" s="24"/>
      <c r="CAQ4" s="24"/>
      <c r="CAR4" s="24"/>
      <c r="CAS4" s="24"/>
      <c r="CAT4" s="24"/>
      <c r="CAU4" s="24"/>
      <c r="CAV4" s="24"/>
      <c r="CAW4" s="24"/>
      <c r="CAX4" s="24"/>
      <c r="CAY4" s="24"/>
      <c r="CAZ4" s="24"/>
      <c r="CBA4" s="24"/>
      <c r="CBB4" s="24"/>
      <c r="CBC4" s="24"/>
      <c r="CBD4" s="24"/>
      <c r="CBE4" s="24"/>
      <c r="CBF4" s="24"/>
      <c r="CBG4" s="24"/>
      <c r="CBH4" s="24"/>
      <c r="CBI4" s="24"/>
      <c r="CBJ4" s="24"/>
      <c r="CBK4" s="24"/>
      <c r="CBL4" s="24"/>
      <c r="CBM4" s="24"/>
      <c r="CBN4" s="24"/>
      <c r="CBO4" s="24"/>
      <c r="CBP4" s="24"/>
      <c r="CBQ4" s="24"/>
      <c r="CBR4" s="24"/>
      <c r="CBS4" s="24"/>
      <c r="CBT4" s="24"/>
      <c r="CBU4" s="24"/>
      <c r="CBV4" s="24"/>
      <c r="CBW4" s="24"/>
      <c r="CBX4" s="24"/>
      <c r="CBY4" s="24"/>
      <c r="CBZ4" s="24"/>
      <c r="CCA4" s="24"/>
      <c r="CCB4" s="24"/>
      <c r="CCC4" s="24"/>
      <c r="CCD4" s="24"/>
      <c r="CCE4" s="24"/>
      <c r="CCF4" s="24"/>
      <c r="CCG4" s="24"/>
      <c r="CCH4" s="24"/>
      <c r="CCI4" s="24"/>
      <c r="CCJ4" s="24"/>
      <c r="CCK4" s="24"/>
      <c r="CCL4" s="24"/>
      <c r="CCM4" s="24"/>
      <c r="CCN4" s="24"/>
      <c r="CCO4" s="24"/>
      <c r="CCP4" s="24"/>
      <c r="CCQ4" s="24"/>
      <c r="CCR4" s="24"/>
      <c r="CCS4" s="24"/>
      <c r="CCT4" s="24"/>
      <c r="CCU4" s="24"/>
      <c r="CCV4" s="24"/>
      <c r="CCW4" s="24"/>
      <c r="CCX4" s="24"/>
      <c r="CCY4" s="24"/>
      <c r="CCZ4" s="24"/>
      <c r="CDA4" s="24"/>
      <c r="CDB4" s="24"/>
      <c r="CDC4" s="24"/>
      <c r="CDD4" s="24"/>
      <c r="CDE4" s="24"/>
      <c r="CDF4" s="24"/>
      <c r="CDG4" s="24"/>
      <c r="CDH4" s="24"/>
      <c r="CDI4" s="24"/>
      <c r="CDJ4" s="24"/>
      <c r="CDK4" s="24"/>
      <c r="CDL4" s="24"/>
      <c r="CDM4" s="24"/>
      <c r="CDN4" s="24"/>
      <c r="CDO4" s="24"/>
      <c r="CDP4" s="24"/>
      <c r="CDQ4" s="24"/>
      <c r="CDR4" s="24"/>
      <c r="CDS4" s="24"/>
      <c r="CDT4" s="24"/>
      <c r="CDU4" s="24"/>
      <c r="CDV4" s="24"/>
      <c r="CDW4" s="24"/>
      <c r="CDX4" s="24"/>
      <c r="CDY4" s="24"/>
      <c r="CDZ4" s="24"/>
      <c r="CEA4" s="24"/>
      <c r="CEB4" s="24"/>
      <c r="CEC4" s="24"/>
      <c r="CED4" s="24"/>
      <c r="CEE4" s="24"/>
      <c r="CEF4" s="24"/>
      <c r="CEG4" s="24"/>
      <c r="CEH4" s="24"/>
      <c r="CEI4" s="24"/>
      <c r="CEJ4" s="24"/>
      <c r="CEK4" s="24"/>
      <c r="CEL4" s="24"/>
      <c r="CEM4" s="24"/>
      <c r="CEN4" s="24"/>
      <c r="CEO4" s="24"/>
      <c r="CEP4" s="24"/>
      <c r="CEQ4" s="24"/>
      <c r="CER4" s="24"/>
      <c r="CES4" s="24"/>
      <c r="CET4" s="24"/>
      <c r="CEU4" s="24"/>
      <c r="CEV4" s="24"/>
      <c r="CEW4" s="24"/>
      <c r="CEX4" s="24"/>
      <c r="CEY4" s="24"/>
      <c r="CEZ4" s="24"/>
      <c r="CFA4" s="24"/>
      <c r="CFB4" s="24"/>
      <c r="CFC4" s="24"/>
      <c r="CFD4" s="24"/>
      <c r="CFE4" s="24"/>
      <c r="CFF4" s="24"/>
      <c r="CFG4" s="24"/>
      <c r="CFH4" s="24"/>
      <c r="CFI4" s="24"/>
      <c r="CFJ4" s="24"/>
      <c r="CFK4" s="24"/>
      <c r="CFL4" s="24"/>
      <c r="CFM4" s="24"/>
      <c r="CFN4" s="24"/>
      <c r="CFO4" s="24"/>
      <c r="CFP4" s="24"/>
      <c r="CFQ4" s="24"/>
      <c r="CFR4" s="24"/>
      <c r="CFS4" s="24"/>
      <c r="CFT4" s="24"/>
      <c r="CFU4" s="24"/>
      <c r="CFV4" s="24"/>
      <c r="CFW4" s="24"/>
      <c r="CFX4" s="24"/>
      <c r="CFY4" s="24"/>
      <c r="CFZ4" s="24"/>
      <c r="CGA4" s="24"/>
      <c r="CGB4" s="24"/>
      <c r="CGC4" s="24"/>
      <c r="CGD4" s="24"/>
      <c r="CGE4" s="24"/>
      <c r="CGF4" s="24"/>
      <c r="CGG4" s="24"/>
      <c r="CGH4" s="24"/>
      <c r="CGI4" s="24"/>
      <c r="CGJ4" s="24"/>
      <c r="CGK4" s="24"/>
      <c r="CGL4" s="24"/>
      <c r="CGM4" s="24"/>
      <c r="CGN4" s="24"/>
      <c r="CGO4" s="24"/>
      <c r="CGP4" s="24"/>
      <c r="CGQ4" s="24"/>
      <c r="CGR4" s="24"/>
      <c r="CGS4" s="24"/>
      <c r="CGT4" s="24"/>
      <c r="CGU4" s="24"/>
      <c r="CGV4" s="24"/>
      <c r="CGW4" s="24"/>
      <c r="CGX4" s="24"/>
      <c r="CGY4" s="24"/>
      <c r="CGZ4" s="24"/>
      <c r="CHA4" s="24"/>
      <c r="CHB4" s="24"/>
      <c r="CHC4" s="24"/>
      <c r="CHD4" s="24"/>
      <c r="CHE4" s="24"/>
      <c r="CHF4" s="24"/>
      <c r="CHG4" s="24"/>
      <c r="CHH4" s="24"/>
      <c r="CHI4" s="24"/>
      <c r="CHJ4" s="24"/>
      <c r="CHK4" s="24"/>
      <c r="CHL4" s="24"/>
      <c r="CHM4" s="24"/>
      <c r="CHN4" s="24"/>
      <c r="CHO4" s="24"/>
      <c r="CHP4" s="24"/>
      <c r="CHQ4" s="24"/>
      <c r="CHR4" s="24"/>
      <c r="CHS4" s="24"/>
      <c r="CHT4" s="24"/>
      <c r="CHU4" s="24"/>
      <c r="CHV4" s="24"/>
      <c r="CHW4" s="24"/>
      <c r="CHX4" s="24"/>
      <c r="CHY4" s="24"/>
      <c r="CHZ4" s="24"/>
      <c r="CIA4" s="24"/>
      <c r="CIB4" s="24"/>
      <c r="CIC4" s="24"/>
      <c r="CID4" s="24"/>
      <c r="CIE4" s="24"/>
      <c r="CIF4" s="24"/>
      <c r="CIG4" s="24"/>
      <c r="CIH4" s="24"/>
      <c r="CII4" s="24"/>
      <c r="CIJ4" s="24"/>
      <c r="CIK4" s="24"/>
      <c r="CIL4" s="24"/>
      <c r="CIM4" s="24"/>
      <c r="CIN4" s="24"/>
      <c r="CIO4" s="24"/>
      <c r="CIP4" s="24"/>
      <c r="CIQ4" s="24"/>
      <c r="CIR4" s="24"/>
      <c r="CIS4" s="24"/>
      <c r="CIT4" s="24"/>
      <c r="CIU4" s="24"/>
      <c r="CIV4" s="24"/>
      <c r="CIW4" s="24"/>
      <c r="CIX4" s="24"/>
      <c r="CIY4" s="24"/>
      <c r="CIZ4" s="24"/>
      <c r="CJA4" s="24"/>
      <c r="CJB4" s="24"/>
      <c r="CJC4" s="24"/>
      <c r="CJD4" s="24"/>
      <c r="CJE4" s="24"/>
      <c r="CJF4" s="24"/>
      <c r="CJG4" s="24"/>
      <c r="CJH4" s="24"/>
      <c r="CJI4" s="24"/>
      <c r="CJJ4" s="24"/>
      <c r="CJK4" s="24"/>
      <c r="CJL4" s="24"/>
      <c r="CJM4" s="24"/>
      <c r="CJN4" s="24"/>
      <c r="CJO4" s="24"/>
      <c r="CJP4" s="24"/>
      <c r="CJQ4" s="24"/>
      <c r="CJR4" s="24"/>
      <c r="CJS4" s="24"/>
      <c r="CJT4" s="24"/>
      <c r="CJU4" s="24"/>
      <c r="CJV4" s="24"/>
      <c r="CJW4" s="24"/>
      <c r="CJX4" s="24"/>
      <c r="CJY4" s="24"/>
      <c r="CJZ4" s="24"/>
      <c r="CKA4" s="24"/>
      <c r="CKB4" s="24"/>
      <c r="CKC4" s="24"/>
      <c r="CKD4" s="24"/>
      <c r="CKE4" s="24"/>
      <c r="CKF4" s="24"/>
      <c r="CKG4" s="24"/>
      <c r="CKH4" s="24"/>
      <c r="CKI4" s="24"/>
      <c r="CKJ4" s="24"/>
      <c r="CKK4" s="24"/>
      <c r="CKL4" s="24"/>
      <c r="CKM4" s="24"/>
      <c r="CKN4" s="24"/>
      <c r="CKO4" s="24"/>
      <c r="CKP4" s="24"/>
      <c r="CKQ4" s="24"/>
      <c r="CKR4" s="24"/>
      <c r="CKS4" s="24"/>
      <c r="CKT4" s="24"/>
      <c r="CKU4" s="24"/>
      <c r="CKV4" s="24"/>
      <c r="CKW4" s="24"/>
      <c r="CKX4" s="24"/>
      <c r="CKY4" s="24"/>
      <c r="CKZ4" s="24"/>
      <c r="CLA4" s="24"/>
      <c r="CLB4" s="24"/>
      <c r="CLC4" s="24"/>
      <c r="CLD4" s="24"/>
      <c r="CLE4" s="24"/>
      <c r="CLF4" s="24"/>
      <c r="CLG4" s="24"/>
      <c r="CLH4" s="24"/>
      <c r="CLI4" s="24"/>
      <c r="CLJ4" s="24"/>
      <c r="CLK4" s="24"/>
      <c r="CLL4" s="24"/>
      <c r="CLM4" s="24"/>
      <c r="CLN4" s="24"/>
      <c r="CLO4" s="24"/>
      <c r="CLP4" s="24"/>
      <c r="CLQ4" s="24"/>
      <c r="CLR4" s="24"/>
      <c r="CLS4" s="24"/>
      <c r="CLT4" s="24"/>
      <c r="CLU4" s="24"/>
      <c r="CLV4" s="24"/>
      <c r="CLW4" s="24"/>
      <c r="CLX4" s="24"/>
      <c r="CLY4" s="24"/>
      <c r="CLZ4" s="24"/>
      <c r="CMA4" s="24"/>
      <c r="CMB4" s="24"/>
      <c r="CMC4" s="24"/>
      <c r="CMD4" s="24"/>
      <c r="CME4" s="24"/>
      <c r="CMF4" s="24"/>
      <c r="CMG4" s="24"/>
      <c r="CMH4" s="24"/>
      <c r="CMI4" s="24"/>
      <c r="CMJ4" s="24"/>
      <c r="CMK4" s="24"/>
      <c r="CML4" s="24"/>
      <c r="CMM4" s="24"/>
      <c r="CMN4" s="24"/>
      <c r="CMO4" s="24"/>
      <c r="CMP4" s="24"/>
      <c r="CMQ4" s="24"/>
      <c r="CMR4" s="24"/>
      <c r="CMS4" s="24"/>
      <c r="CMT4" s="24"/>
      <c r="CMU4" s="24"/>
      <c r="CMV4" s="24"/>
      <c r="CMW4" s="24"/>
      <c r="CMX4" s="24"/>
      <c r="CMY4" s="24"/>
      <c r="CMZ4" s="24"/>
      <c r="CNA4" s="24"/>
      <c r="CNB4" s="24"/>
      <c r="CNC4" s="24"/>
      <c r="CND4" s="24"/>
      <c r="CNE4" s="24"/>
      <c r="CNF4" s="24"/>
      <c r="CNG4" s="24"/>
      <c r="CNH4" s="24"/>
      <c r="CNI4" s="24"/>
      <c r="CNJ4" s="24"/>
      <c r="CNK4" s="24"/>
      <c r="CNL4" s="24"/>
      <c r="CNM4" s="24"/>
      <c r="CNN4" s="24"/>
      <c r="CNO4" s="24"/>
      <c r="CNP4" s="24"/>
      <c r="CNQ4" s="24"/>
      <c r="CNR4" s="24"/>
      <c r="CNS4" s="24"/>
      <c r="CNT4" s="24"/>
      <c r="CNU4" s="24"/>
      <c r="CNV4" s="24"/>
      <c r="CNW4" s="24"/>
      <c r="CNX4" s="24"/>
      <c r="CNY4" s="24"/>
      <c r="CNZ4" s="24"/>
      <c r="COA4" s="24"/>
      <c r="COB4" s="24"/>
      <c r="COC4" s="24"/>
      <c r="COD4" s="24"/>
      <c r="COE4" s="24"/>
      <c r="COF4" s="24"/>
      <c r="COG4" s="24"/>
      <c r="COH4" s="24"/>
      <c r="COI4" s="24"/>
      <c r="COJ4" s="24"/>
      <c r="COK4" s="24"/>
      <c r="COL4" s="24"/>
      <c r="COM4" s="24"/>
      <c r="CON4" s="24"/>
      <c r="COO4" s="24"/>
      <c r="COP4" s="24"/>
      <c r="COQ4" s="24"/>
      <c r="COR4" s="24"/>
      <c r="COS4" s="24"/>
      <c r="COT4" s="24"/>
      <c r="COU4" s="24"/>
      <c r="COV4" s="24"/>
      <c r="COW4" s="24"/>
      <c r="COX4" s="24"/>
      <c r="COY4" s="24"/>
      <c r="COZ4" s="24"/>
      <c r="CPA4" s="24"/>
      <c r="CPB4" s="24"/>
      <c r="CPC4" s="24"/>
      <c r="CPD4" s="24"/>
      <c r="CPE4" s="24"/>
      <c r="CPF4" s="24"/>
      <c r="CPG4" s="24"/>
      <c r="CPH4" s="24"/>
      <c r="CPI4" s="24"/>
      <c r="CPJ4" s="24"/>
      <c r="CPK4" s="24"/>
      <c r="CPL4" s="24"/>
      <c r="CPM4" s="24"/>
      <c r="CPN4" s="24"/>
      <c r="CPO4" s="24"/>
      <c r="CPP4" s="24"/>
      <c r="CPQ4" s="24"/>
      <c r="CPR4" s="24"/>
      <c r="CPS4" s="24"/>
      <c r="CPT4" s="24"/>
      <c r="CPU4" s="24"/>
      <c r="CPV4" s="24"/>
      <c r="CPW4" s="24"/>
      <c r="CPX4" s="24"/>
      <c r="CPY4" s="24"/>
      <c r="CPZ4" s="24"/>
      <c r="CQA4" s="24"/>
      <c r="CQB4" s="24"/>
      <c r="CQC4" s="24"/>
      <c r="CQD4" s="24"/>
      <c r="CQE4" s="24"/>
      <c r="CQF4" s="24"/>
      <c r="CQG4" s="24"/>
      <c r="CQH4" s="24"/>
      <c r="CQI4" s="24"/>
      <c r="CQJ4" s="24"/>
      <c r="CQK4" s="24"/>
      <c r="CQL4" s="24"/>
      <c r="CQM4" s="24"/>
      <c r="CQN4" s="24"/>
      <c r="CQO4" s="24"/>
      <c r="CQP4" s="24"/>
      <c r="CQQ4" s="24"/>
      <c r="CQR4" s="24"/>
      <c r="CQS4" s="24"/>
      <c r="CQT4" s="24"/>
      <c r="CQU4" s="24"/>
      <c r="CQV4" s="24"/>
      <c r="CQW4" s="24"/>
      <c r="CQX4" s="24"/>
      <c r="CQY4" s="24"/>
      <c r="CQZ4" s="24"/>
      <c r="CRA4" s="24"/>
      <c r="CRB4" s="24"/>
      <c r="CRC4" s="24"/>
      <c r="CRD4" s="24"/>
      <c r="CRE4" s="24"/>
      <c r="CRF4" s="24"/>
      <c r="CRG4" s="24"/>
      <c r="CRH4" s="24"/>
      <c r="CRI4" s="24"/>
      <c r="CRJ4" s="24"/>
      <c r="CRK4" s="24"/>
      <c r="CRL4" s="24"/>
      <c r="CRM4" s="24"/>
      <c r="CRN4" s="24"/>
      <c r="CRO4" s="24"/>
      <c r="CRP4" s="24"/>
      <c r="CRQ4" s="24"/>
      <c r="CRR4" s="24"/>
      <c r="CRS4" s="24"/>
      <c r="CRT4" s="24"/>
      <c r="CRU4" s="24"/>
      <c r="CRV4" s="24"/>
      <c r="CRW4" s="24"/>
      <c r="CRX4" s="24"/>
      <c r="CRY4" s="24"/>
      <c r="CRZ4" s="24"/>
      <c r="CSA4" s="24"/>
      <c r="CSB4" s="24"/>
      <c r="CSC4" s="24"/>
      <c r="CSD4" s="24"/>
      <c r="CSE4" s="24"/>
      <c r="CSF4" s="24"/>
      <c r="CSG4" s="24"/>
      <c r="CSH4" s="24"/>
      <c r="CSI4" s="24"/>
      <c r="CSJ4" s="24"/>
      <c r="CSK4" s="24"/>
      <c r="CSL4" s="24"/>
      <c r="CSM4" s="24"/>
      <c r="CSN4" s="24"/>
      <c r="CSO4" s="24"/>
      <c r="CSP4" s="24"/>
      <c r="CSQ4" s="24"/>
      <c r="CSR4" s="24"/>
      <c r="CSS4" s="24"/>
      <c r="CST4" s="24"/>
      <c r="CSU4" s="24"/>
      <c r="CSV4" s="24"/>
      <c r="CSW4" s="24"/>
      <c r="CSX4" s="24"/>
      <c r="CSY4" s="24"/>
      <c r="CSZ4" s="24"/>
      <c r="CTA4" s="24"/>
      <c r="CTB4" s="24"/>
      <c r="CTC4" s="24"/>
      <c r="CTD4" s="24"/>
      <c r="CTE4" s="24"/>
      <c r="CTF4" s="24"/>
      <c r="CTG4" s="24"/>
      <c r="CTH4" s="24"/>
      <c r="CTI4" s="24"/>
      <c r="CTJ4" s="24"/>
      <c r="CTK4" s="24"/>
      <c r="CTL4" s="24"/>
      <c r="CTM4" s="24"/>
      <c r="CTN4" s="24"/>
      <c r="CTO4" s="24"/>
      <c r="CTP4" s="24"/>
      <c r="CTQ4" s="24"/>
      <c r="CTR4" s="24"/>
      <c r="CTS4" s="24"/>
      <c r="CTT4" s="24"/>
      <c r="CTU4" s="24"/>
      <c r="CTV4" s="24"/>
      <c r="CTW4" s="24"/>
      <c r="CTX4" s="24"/>
      <c r="CTY4" s="24"/>
      <c r="CTZ4" s="24"/>
      <c r="CUA4" s="24"/>
      <c r="CUB4" s="24"/>
      <c r="CUC4" s="24"/>
      <c r="CUD4" s="24"/>
      <c r="CUE4" s="24"/>
      <c r="CUF4" s="24"/>
      <c r="CUG4" s="24"/>
      <c r="CUH4" s="24"/>
      <c r="CUI4" s="24"/>
      <c r="CUJ4" s="24"/>
      <c r="CUK4" s="24"/>
      <c r="CUL4" s="24"/>
      <c r="CUM4" s="24"/>
      <c r="CUN4" s="24"/>
      <c r="CUO4" s="24"/>
      <c r="CUP4" s="24"/>
      <c r="CUQ4" s="24"/>
      <c r="CUR4" s="24"/>
      <c r="CUS4" s="24"/>
      <c r="CUT4" s="24"/>
      <c r="CUU4" s="24"/>
      <c r="CUV4" s="24"/>
      <c r="CUW4" s="24"/>
      <c r="CUX4" s="24"/>
      <c r="CUY4" s="24"/>
      <c r="CUZ4" s="24"/>
      <c r="CVA4" s="24"/>
      <c r="CVB4" s="24"/>
      <c r="CVC4" s="24"/>
      <c r="CVD4" s="24"/>
      <c r="CVE4" s="24"/>
      <c r="CVF4" s="24"/>
      <c r="CVG4" s="24"/>
      <c r="CVH4" s="24"/>
      <c r="CVI4" s="24"/>
      <c r="CVJ4" s="24"/>
      <c r="CVK4" s="24"/>
      <c r="CVL4" s="24"/>
      <c r="CVM4" s="24"/>
      <c r="CVN4" s="24"/>
      <c r="CVO4" s="24"/>
      <c r="CVP4" s="24"/>
      <c r="CVQ4" s="24"/>
      <c r="CVR4" s="24"/>
      <c r="CVS4" s="24"/>
      <c r="CVT4" s="24"/>
      <c r="CVU4" s="24"/>
      <c r="CVV4" s="24"/>
      <c r="CVW4" s="24"/>
      <c r="CVX4" s="24"/>
      <c r="CVY4" s="24"/>
      <c r="CVZ4" s="24"/>
      <c r="CWA4" s="24"/>
      <c r="CWB4" s="24"/>
      <c r="CWC4" s="24"/>
      <c r="CWD4" s="24"/>
      <c r="CWE4" s="24"/>
      <c r="CWF4" s="24"/>
      <c r="CWG4" s="24"/>
      <c r="CWH4" s="24"/>
      <c r="CWI4" s="24"/>
      <c r="CWJ4" s="24"/>
      <c r="CWK4" s="24"/>
      <c r="CWL4" s="24"/>
      <c r="CWM4" s="24"/>
      <c r="CWN4" s="24"/>
      <c r="CWO4" s="24"/>
      <c r="CWP4" s="24"/>
      <c r="CWQ4" s="24"/>
      <c r="CWR4" s="24"/>
      <c r="CWS4" s="24"/>
      <c r="CWT4" s="24"/>
      <c r="CWU4" s="24"/>
      <c r="CWV4" s="24"/>
      <c r="CWW4" s="24"/>
      <c r="CWX4" s="24"/>
      <c r="CWY4" s="24"/>
      <c r="CWZ4" s="24"/>
      <c r="CXA4" s="24"/>
      <c r="CXB4" s="24"/>
      <c r="CXC4" s="24"/>
      <c r="CXD4" s="24"/>
      <c r="CXE4" s="24"/>
      <c r="CXF4" s="24"/>
      <c r="CXG4" s="24"/>
      <c r="CXH4" s="24"/>
      <c r="CXI4" s="24"/>
      <c r="CXJ4" s="24"/>
      <c r="CXK4" s="24"/>
      <c r="CXL4" s="24"/>
      <c r="CXM4" s="24"/>
      <c r="CXN4" s="24"/>
      <c r="CXO4" s="24"/>
      <c r="CXP4" s="24"/>
      <c r="CXQ4" s="24"/>
      <c r="CXR4" s="24"/>
      <c r="CXS4" s="24"/>
      <c r="CXT4" s="24"/>
      <c r="CXU4" s="24"/>
      <c r="CXV4" s="24"/>
      <c r="CXW4" s="24"/>
      <c r="CXX4" s="24"/>
      <c r="CXY4" s="24"/>
      <c r="CXZ4" s="24"/>
      <c r="CYA4" s="24"/>
      <c r="CYB4" s="24"/>
      <c r="CYC4" s="24"/>
      <c r="CYD4" s="24"/>
      <c r="CYE4" s="24"/>
      <c r="CYF4" s="24"/>
      <c r="CYG4" s="24"/>
      <c r="CYH4" s="24"/>
      <c r="CYI4" s="24"/>
      <c r="CYJ4" s="24"/>
      <c r="CYK4" s="24"/>
      <c r="CYL4" s="24"/>
      <c r="CYM4" s="24"/>
      <c r="CYN4" s="24"/>
      <c r="CYO4" s="24"/>
      <c r="CYP4" s="24"/>
      <c r="CYQ4" s="24"/>
      <c r="CYR4" s="24"/>
      <c r="CYS4" s="24"/>
      <c r="CYT4" s="24"/>
      <c r="CYU4" s="24"/>
      <c r="CYV4" s="24"/>
      <c r="CYW4" s="24"/>
      <c r="CYX4" s="24"/>
      <c r="CYY4" s="24"/>
      <c r="CYZ4" s="24"/>
      <c r="CZA4" s="24"/>
      <c r="CZB4" s="24"/>
      <c r="CZC4" s="24"/>
      <c r="CZD4" s="24"/>
      <c r="CZE4" s="24"/>
      <c r="CZF4" s="24"/>
      <c r="CZG4" s="24"/>
      <c r="CZH4" s="24"/>
      <c r="CZI4" s="24"/>
      <c r="CZJ4" s="24"/>
      <c r="CZK4" s="24"/>
      <c r="CZL4" s="24"/>
      <c r="CZM4" s="24"/>
      <c r="CZN4" s="24"/>
      <c r="CZO4" s="24"/>
      <c r="CZP4" s="24"/>
      <c r="CZQ4" s="24"/>
      <c r="CZR4" s="24"/>
      <c r="CZS4" s="24"/>
      <c r="CZT4" s="24"/>
      <c r="CZU4" s="24"/>
      <c r="CZV4" s="24"/>
      <c r="CZW4" s="24"/>
      <c r="CZX4" s="24"/>
      <c r="CZY4" s="24"/>
      <c r="CZZ4" s="24"/>
      <c r="DAA4" s="24"/>
      <c r="DAB4" s="24"/>
      <c r="DAC4" s="24"/>
      <c r="DAD4" s="24"/>
      <c r="DAE4" s="24"/>
      <c r="DAF4" s="24"/>
      <c r="DAG4" s="24"/>
      <c r="DAH4" s="24"/>
      <c r="DAI4" s="24"/>
      <c r="DAJ4" s="24"/>
      <c r="DAK4" s="24"/>
      <c r="DAL4" s="24"/>
      <c r="DAM4" s="24"/>
      <c r="DAN4" s="24"/>
      <c r="DAO4" s="24"/>
      <c r="DAP4" s="24"/>
      <c r="DAQ4" s="24"/>
      <c r="DAR4" s="24"/>
      <c r="DAS4" s="24"/>
      <c r="DAT4" s="24"/>
      <c r="DAU4" s="24"/>
      <c r="DAV4" s="24"/>
      <c r="DAW4" s="24"/>
      <c r="DAX4" s="24"/>
      <c r="DAY4" s="24"/>
      <c r="DAZ4" s="24"/>
      <c r="DBA4" s="24"/>
      <c r="DBB4" s="24"/>
      <c r="DBC4" s="24"/>
      <c r="DBD4" s="24"/>
      <c r="DBE4" s="24"/>
      <c r="DBF4" s="24"/>
      <c r="DBG4" s="24"/>
      <c r="DBH4" s="24"/>
      <c r="DBI4" s="24"/>
      <c r="DBJ4" s="24"/>
      <c r="DBK4" s="24"/>
      <c r="DBL4" s="24"/>
      <c r="DBM4" s="24"/>
      <c r="DBN4" s="24"/>
      <c r="DBO4" s="24"/>
      <c r="DBP4" s="24"/>
      <c r="DBQ4" s="24"/>
      <c r="DBR4" s="24"/>
      <c r="DBS4" s="24"/>
      <c r="DBT4" s="24"/>
      <c r="DBU4" s="24"/>
      <c r="DBV4" s="24"/>
      <c r="DBW4" s="24"/>
      <c r="DBX4" s="24"/>
      <c r="DBY4" s="24"/>
      <c r="DBZ4" s="24"/>
      <c r="DCA4" s="24"/>
      <c r="DCB4" s="24"/>
      <c r="DCC4" s="24"/>
      <c r="DCD4" s="24"/>
      <c r="DCE4" s="24"/>
      <c r="DCF4" s="24"/>
      <c r="DCG4" s="24"/>
      <c r="DCH4" s="24"/>
      <c r="DCI4" s="24"/>
      <c r="DCJ4" s="24"/>
      <c r="DCK4" s="24"/>
      <c r="DCL4" s="24"/>
      <c r="DCM4" s="24"/>
      <c r="DCN4" s="24"/>
      <c r="DCO4" s="24"/>
      <c r="DCP4" s="24"/>
      <c r="DCQ4" s="24"/>
      <c r="DCR4" s="24"/>
      <c r="DCS4" s="24"/>
      <c r="DCT4" s="24"/>
      <c r="DCU4" s="24"/>
      <c r="DCV4" s="24"/>
      <c r="DCW4" s="24"/>
      <c r="DCX4" s="24"/>
      <c r="DCY4" s="24"/>
      <c r="DCZ4" s="24"/>
      <c r="DDA4" s="24"/>
      <c r="DDB4" s="24"/>
      <c r="DDC4" s="24"/>
      <c r="DDD4" s="24"/>
      <c r="DDE4" s="24"/>
      <c r="DDF4" s="24"/>
      <c r="DDG4" s="24"/>
      <c r="DDH4" s="24"/>
      <c r="DDI4" s="24"/>
      <c r="DDJ4" s="24"/>
      <c r="DDK4" s="24"/>
      <c r="DDL4" s="24"/>
      <c r="DDM4" s="24"/>
      <c r="DDN4" s="24"/>
      <c r="DDO4" s="24"/>
      <c r="DDP4" s="24"/>
      <c r="DDQ4" s="24"/>
      <c r="DDR4" s="24"/>
      <c r="DDS4" s="24"/>
      <c r="DDT4" s="24"/>
      <c r="DDU4" s="24"/>
      <c r="DDV4" s="24"/>
      <c r="DDW4" s="24"/>
      <c r="DDX4" s="24"/>
      <c r="DDY4" s="24"/>
      <c r="DDZ4" s="24"/>
      <c r="DEA4" s="24"/>
      <c r="DEB4" s="24"/>
      <c r="DEC4" s="24"/>
      <c r="DED4" s="24"/>
      <c r="DEE4" s="24"/>
      <c r="DEF4" s="24"/>
      <c r="DEG4" s="24"/>
      <c r="DEH4" s="24"/>
      <c r="DEI4" s="24"/>
      <c r="DEJ4" s="24"/>
      <c r="DEK4" s="24"/>
      <c r="DEL4" s="24"/>
      <c r="DEM4" s="24"/>
      <c r="DEN4" s="24"/>
      <c r="DEO4" s="24"/>
      <c r="DEP4" s="24"/>
      <c r="DEQ4" s="24"/>
      <c r="DER4" s="24"/>
      <c r="DES4" s="24"/>
      <c r="DET4" s="24"/>
      <c r="DEU4" s="24"/>
      <c r="DEV4" s="24"/>
      <c r="DEW4" s="24"/>
      <c r="DEX4" s="24"/>
      <c r="DEY4" s="24"/>
      <c r="DEZ4" s="24"/>
      <c r="DFA4" s="24"/>
      <c r="DFB4" s="24"/>
      <c r="DFC4" s="24"/>
      <c r="DFD4" s="24"/>
      <c r="DFE4" s="24"/>
      <c r="DFF4" s="24"/>
      <c r="DFG4" s="24"/>
      <c r="DFH4" s="24"/>
      <c r="DFI4" s="24"/>
      <c r="DFJ4" s="24"/>
      <c r="DFK4" s="24"/>
      <c r="DFL4" s="24"/>
      <c r="DFM4" s="24"/>
      <c r="DFN4" s="24"/>
      <c r="DFO4" s="24"/>
      <c r="DFP4" s="24"/>
      <c r="DFQ4" s="24"/>
      <c r="DFR4" s="24"/>
      <c r="DFS4" s="24"/>
      <c r="DFT4" s="24"/>
      <c r="DFU4" s="24"/>
      <c r="DFV4" s="24"/>
      <c r="DFW4" s="24"/>
      <c r="DFX4" s="24"/>
      <c r="DFY4" s="24"/>
      <c r="DFZ4" s="24"/>
      <c r="DGA4" s="24"/>
      <c r="DGB4" s="24"/>
      <c r="DGC4" s="24"/>
      <c r="DGD4" s="24"/>
      <c r="DGE4" s="24"/>
      <c r="DGF4" s="24"/>
      <c r="DGG4" s="24"/>
      <c r="DGH4" s="24"/>
      <c r="DGI4" s="24"/>
      <c r="DGJ4" s="24"/>
      <c r="DGK4" s="24"/>
      <c r="DGL4" s="24"/>
      <c r="DGM4" s="24"/>
      <c r="DGN4" s="24"/>
      <c r="DGO4" s="24"/>
      <c r="DGP4" s="24"/>
      <c r="DGQ4" s="24"/>
      <c r="DGR4" s="24"/>
      <c r="DGS4" s="24"/>
      <c r="DGT4" s="24"/>
      <c r="DGU4" s="24"/>
      <c r="DGV4" s="24"/>
      <c r="DGW4" s="24"/>
      <c r="DGX4" s="24"/>
      <c r="DGY4" s="24"/>
      <c r="DGZ4" s="24"/>
      <c r="DHA4" s="24"/>
      <c r="DHB4" s="24"/>
      <c r="DHC4" s="24"/>
      <c r="DHD4" s="24"/>
      <c r="DHE4" s="24"/>
      <c r="DHF4" s="24"/>
      <c r="DHG4" s="24"/>
      <c r="DHH4" s="24"/>
      <c r="DHI4" s="24"/>
      <c r="DHJ4" s="24"/>
      <c r="DHK4" s="24"/>
      <c r="DHL4" s="24"/>
      <c r="DHM4" s="24"/>
      <c r="DHN4" s="24"/>
      <c r="DHO4" s="24"/>
      <c r="DHP4" s="24"/>
      <c r="DHQ4" s="24"/>
      <c r="DHR4" s="24"/>
      <c r="DHS4" s="24"/>
      <c r="DHT4" s="24"/>
      <c r="DHU4" s="24"/>
      <c r="DHV4" s="24"/>
      <c r="DHW4" s="24"/>
      <c r="DHX4" s="24"/>
      <c r="DHY4" s="24"/>
      <c r="DHZ4" s="24"/>
      <c r="DIA4" s="24"/>
      <c r="DIB4" s="24"/>
      <c r="DIC4" s="24"/>
      <c r="DID4" s="24"/>
      <c r="DIE4" s="24"/>
      <c r="DIF4" s="24"/>
      <c r="DIG4" s="24"/>
      <c r="DIH4" s="24"/>
      <c r="DII4" s="24"/>
      <c r="DIJ4" s="24"/>
      <c r="DIK4" s="24"/>
      <c r="DIL4" s="24"/>
      <c r="DIM4" s="24"/>
      <c r="DIN4" s="24"/>
      <c r="DIO4" s="24"/>
      <c r="DIP4" s="24"/>
      <c r="DIQ4" s="24"/>
      <c r="DIR4" s="24"/>
      <c r="DIS4" s="24"/>
      <c r="DIT4" s="24"/>
      <c r="DIU4" s="24"/>
      <c r="DIV4" s="24"/>
      <c r="DIW4" s="24"/>
      <c r="DIX4" s="24"/>
      <c r="DIY4" s="24"/>
      <c r="DIZ4" s="24"/>
      <c r="DJA4" s="24"/>
      <c r="DJB4" s="24"/>
      <c r="DJC4" s="24"/>
      <c r="DJD4" s="24"/>
      <c r="DJE4" s="24"/>
      <c r="DJF4" s="24"/>
      <c r="DJG4" s="24"/>
      <c r="DJH4" s="24"/>
      <c r="DJI4" s="24"/>
      <c r="DJJ4" s="24"/>
      <c r="DJK4" s="24"/>
      <c r="DJL4" s="24"/>
      <c r="DJM4" s="24"/>
      <c r="DJN4" s="24"/>
      <c r="DJO4" s="24"/>
      <c r="DJP4" s="24"/>
      <c r="DJQ4" s="24"/>
      <c r="DJR4" s="24"/>
      <c r="DJS4" s="24"/>
      <c r="DJT4" s="24"/>
      <c r="DJU4" s="24"/>
      <c r="DJV4" s="24"/>
      <c r="DJW4" s="24"/>
      <c r="DJX4" s="24"/>
      <c r="DJY4" s="24"/>
      <c r="DJZ4" s="24"/>
      <c r="DKA4" s="24"/>
      <c r="DKB4" s="24"/>
      <c r="DKC4" s="24"/>
      <c r="DKD4" s="24"/>
      <c r="DKE4" s="24"/>
      <c r="DKF4" s="24"/>
      <c r="DKG4" s="24"/>
      <c r="DKH4" s="24"/>
      <c r="DKI4" s="24"/>
      <c r="DKJ4" s="24"/>
      <c r="DKK4" s="24"/>
      <c r="DKL4" s="24"/>
      <c r="DKM4" s="24"/>
      <c r="DKN4" s="24"/>
      <c r="DKO4" s="24"/>
      <c r="DKP4" s="24"/>
      <c r="DKQ4" s="24"/>
      <c r="DKR4" s="24"/>
      <c r="DKS4" s="24"/>
      <c r="DKT4" s="24"/>
      <c r="DKU4" s="24"/>
      <c r="DKV4" s="24"/>
      <c r="DKW4" s="24"/>
      <c r="DKX4" s="24"/>
      <c r="DKY4" s="24"/>
      <c r="DKZ4" s="24"/>
      <c r="DLA4" s="24"/>
      <c r="DLB4" s="24"/>
      <c r="DLC4" s="24"/>
      <c r="DLD4" s="24"/>
      <c r="DLE4" s="24"/>
      <c r="DLF4" s="24"/>
      <c r="DLG4" s="24"/>
      <c r="DLH4" s="24"/>
      <c r="DLI4" s="24"/>
      <c r="DLJ4" s="24"/>
      <c r="DLK4" s="24"/>
      <c r="DLL4" s="24"/>
      <c r="DLM4" s="24"/>
      <c r="DLN4" s="24"/>
      <c r="DLO4" s="24"/>
      <c r="DLP4" s="24"/>
      <c r="DLQ4" s="24"/>
      <c r="DLR4" s="24"/>
      <c r="DLS4" s="24"/>
      <c r="DLT4" s="24"/>
      <c r="DLU4" s="24"/>
      <c r="DLV4" s="24"/>
      <c r="DLW4" s="24"/>
      <c r="DLX4" s="24"/>
      <c r="DLY4" s="24"/>
      <c r="DLZ4" s="24"/>
      <c r="DMA4" s="24"/>
      <c r="DMB4" s="24"/>
      <c r="DMC4" s="24"/>
      <c r="DMD4" s="24"/>
      <c r="DME4" s="24"/>
      <c r="DMF4" s="24"/>
      <c r="DMG4" s="24"/>
      <c r="DMH4" s="24"/>
      <c r="DMI4" s="24"/>
      <c r="DMJ4" s="24"/>
      <c r="DMK4" s="24"/>
      <c r="DML4" s="24"/>
      <c r="DMM4" s="24"/>
      <c r="DMN4" s="24"/>
      <c r="DMO4" s="24"/>
      <c r="DMP4" s="24"/>
      <c r="DMQ4" s="24"/>
      <c r="DMR4" s="24"/>
      <c r="DMS4" s="24"/>
      <c r="DMT4" s="24"/>
      <c r="DMU4" s="24"/>
      <c r="DMV4" s="24"/>
      <c r="DMW4" s="24"/>
      <c r="DMX4" s="24"/>
      <c r="DMY4" s="24"/>
      <c r="DMZ4" s="24"/>
      <c r="DNA4" s="24"/>
      <c r="DNB4" s="24"/>
      <c r="DNC4" s="24"/>
      <c r="DND4" s="24"/>
      <c r="DNE4" s="24"/>
      <c r="DNF4" s="24"/>
      <c r="DNG4" s="24"/>
      <c r="DNH4" s="24"/>
      <c r="DNI4" s="24"/>
      <c r="DNJ4" s="24"/>
      <c r="DNK4" s="24"/>
      <c r="DNL4" s="24"/>
      <c r="DNM4" s="24"/>
      <c r="DNN4" s="24"/>
      <c r="DNO4" s="24"/>
      <c r="DNP4" s="24"/>
      <c r="DNQ4" s="24"/>
      <c r="DNR4" s="24"/>
      <c r="DNS4" s="24"/>
      <c r="DNT4" s="24"/>
      <c r="DNU4" s="24"/>
      <c r="DNV4" s="24"/>
      <c r="DNW4" s="24"/>
      <c r="DNX4" s="24"/>
      <c r="DNY4" s="24"/>
      <c r="DNZ4" s="24"/>
      <c r="DOA4" s="24"/>
      <c r="DOB4" s="24"/>
      <c r="DOC4" s="24"/>
      <c r="DOD4" s="24"/>
      <c r="DOE4" s="24"/>
      <c r="DOF4" s="24"/>
      <c r="DOG4" s="24"/>
      <c r="DOH4" s="24"/>
      <c r="DOI4" s="24"/>
      <c r="DOJ4" s="24"/>
      <c r="DOK4" s="24"/>
      <c r="DOL4" s="24"/>
      <c r="DOM4" s="24"/>
      <c r="DON4" s="24"/>
      <c r="DOO4" s="24"/>
      <c r="DOP4" s="24"/>
      <c r="DOQ4" s="24"/>
      <c r="DOR4" s="24"/>
      <c r="DOS4" s="24"/>
      <c r="DOT4" s="24"/>
      <c r="DOU4" s="24"/>
      <c r="DOV4" s="24"/>
      <c r="DOW4" s="24"/>
      <c r="DOX4" s="24"/>
      <c r="DOY4" s="24"/>
      <c r="DOZ4" s="24"/>
      <c r="DPA4" s="24"/>
      <c r="DPB4" s="24"/>
      <c r="DPC4" s="24"/>
      <c r="DPD4" s="24"/>
      <c r="DPE4" s="24"/>
      <c r="DPF4" s="24"/>
      <c r="DPG4" s="24"/>
      <c r="DPH4" s="24"/>
      <c r="DPI4" s="24"/>
      <c r="DPJ4" s="24"/>
      <c r="DPK4" s="24"/>
      <c r="DPL4" s="24"/>
      <c r="DPM4" s="24"/>
      <c r="DPN4" s="24"/>
      <c r="DPO4" s="24"/>
      <c r="DPP4" s="24"/>
      <c r="DPQ4" s="24"/>
      <c r="DPR4" s="24"/>
      <c r="DPS4" s="24"/>
      <c r="DPT4" s="24"/>
      <c r="DPU4" s="24"/>
      <c r="DPV4" s="24"/>
      <c r="DPW4" s="24"/>
      <c r="DPX4" s="24"/>
      <c r="DPY4" s="24"/>
      <c r="DPZ4" s="24"/>
      <c r="DQA4" s="24"/>
      <c r="DQB4" s="24"/>
      <c r="DQC4" s="24"/>
      <c r="DQD4" s="24"/>
      <c r="DQE4" s="24"/>
      <c r="DQF4" s="24"/>
      <c r="DQG4" s="24"/>
      <c r="DQH4" s="24"/>
      <c r="DQI4" s="24"/>
      <c r="DQJ4" s="24"/>
      <c r="DQK4" s="24"/>
      <c r="DQL4" s="24"/>
      <c r="DQM4" s="24"/>
      <c r="DQN4" s="24"/>
      <c r="DQO4" s="24"/>
      <c r="DQP4" s="24"/>
      <c r="DQQ4" s="24"/>
      <c r="DQR4" s="24"/>
      <c r="DQS4" s="24"/>
      <c r="DQT4" s="24"/>
      <c r="DQU4" s="24"/>
      <c r="DQV4" s="24"/>
      <c r="DQW4" s="24"/>
      <c r="DQX4" s="24"/>
      <c r="DQY4" s="24"/>
      <c r="DQZ4" s="24"/>
      <c r="DRA4" s="24"/>
      <c r="DRB4" s="24"/>
      <c r="DRC4" s="24"/>
      <c r="DRD4" s="24"/>
      <c r="DRE4" s="24"/>
      <c r="DRF4" s="24"/>
      <c r="DRG4" s="24"/>
      <c r="DRH4" s="24"/>
      <c r="DRI4" s="24"/>
      <c r="DRJ4" s="24"/>
      <c r="DRK4" s="24"/>
      <c r="DRL4" s="24"/>
      <c r="DRM4" s="24"/>
      <c r="DRN4" s="24"/>
      <c r="DRO4" s="24"/>
      <c r="DRP4" s="24"/>
      <c r="DRQ4" s="24"/>
      <c r="DRR4" s="24"/>
      <c r="DRS4" s="24"/>
      <c r="DRT4" s="24"/>
      <c r="DRU4" s="24"/>
      <c r="DRV4" s="24"/>
      <c r="DRW4" s="24"/>
      <c r="DRX4" s="24"/>
      <c r="DRY4" s="24"/>
      <c r="DRZ4" s="24"/>
      <c r="DSA4" s="24"/>
      <c r="DSB4" s="24"/>
      <c r="DSC4" s="24"/>
      <c r="DSD4" s="24"/>
      <c r="DSE4" s="24"/>
      <c r="DSF4" s="24"/>
      <c r="DSG4" s="24"/>
      <c r="DSH4" s="24"/>
      <c r="DSI4" s="24"/>
      <c r="DSJ4" s="24"/>
      <c r="DSK4" s="24"/>
      <c r="DSL4" s="24"/>
      <c r="DSM4" s="24"/>
      <c r="DSN4" s="24"/>
      <c r="DSO4" s="24"/>
      <c r="DSP4" s="24"/>
      <c r="DSQ4" s="24"/>
      <c r="DSR4" s="24"/>
      <c r="DSS4" s="24"/>
      <c r="DST4" s="24"/>
      <c r="DSU4" s="24"/>
      <c r="DSV4" s="24"/>
      <c r="DSW4" s="24"/>
      <c r="DSX4" s="24"/>
      <c r="DSY4" s="24"/>
      <c r="DSZ4" s="24"/>
      <c r="DTA4" s="24"/>
      <c r="DTB4" s="24"/>
      <c r="DTC4" s="24"/>
      <c r="DTD4" s="24"/>
      <c r="DTE4" s="24"/>
      <c r="DTF4" s="24"/>
      <c r="DTG4" s="24"/>
      <c r="DTH4" s="24"/>
      <c r="DTI4" s="24"/>
      <c r="DTJ4" s="24"/>
      <c r="DTK4" s="24"/>
      <c r="DTL4" s="24"/>
      <c r="DTM4" s="24"/>
      <c r="DTN4" s="24"/>
      <c r="DTO4" s="24"/>
      <c r="DTP4" s="24"/>
      <c r="DTQ4" s="24"/>
      <c r="DTR4" s="24"/>
      <c r="DTS4" s="24"/>
      <c r="DTT4" s="24"/>
      <c r="DTU4" s="24"/>
      <c r="DTV4" s="24"/>
      <c r="DTW4" s="24"/>
      <c r="DTX4" s="24"/>
      <c r="DTY4" s="24"/>
      <c r="DTZ4" s="24"/>
      <c r="DUA4" s="24"/>
      <c r="DUB4" s="24"/>
      <c r="DUC4" s="24"/>
      <c r="DUD4" s="24"/>
      <c r="DUE4" s="24"/>
      <c r="DUF4" s="24"/>
      <c r="DUG4" s="24"/>
      <c r="DUH4" s="24"/>
      <c r="DUI4" s="24"/>
      <c r="DUJ4" s="24"/>
      <c r="DUK4" s="24"/>
      <c r="DUL4" s="24"/>
      <c r="DUM4" s="24"/>
      <c r="DUN4" s="24"/>
      <c r="DUO4" s="24"/>
      <c r="DUP4" s="24"/>
      <c r="DUQ4" s="24"/>
      <c r="DUR4" s="24"/>
      <c r="DUS4" s="24"/>
      <c r="DUT4" s="24"/>
      <c r="DUU4" s="24"/>
      <c r="DUV4" s="24"/>
      <c r="DUW4" s="24"/>
      <c r="DUX4" s="24"/>
      <c r="DUY4" s="24"/>
      <c r="DUZ4" s="24"/>
      <c r="DVA4" s="24"/>
      <c r="DVB4" s="24"/>
      <c r="DVC4" s="24"/>
      <c r="DVD4" s="24"/>
      <c r="DVE4" s="24"/>
      <c r="DVF4" s="24"/>
      <c r="DVG4" s="24"/>
      <c r="DVH4" s="24"/>
      <c r="DVI4" s="24"/>
      <c r="DVJ4" s="24"/>
      <c r="DVK4" s="24"/>
      <c r="DVL4" s="24"/>
      <c r="DVM4" s="24"/>
      <c r="DVN4" s="24"/>
      <c r="DVO4" s="24"/>
      <c r="DVP4" s="24"/>
      <c r="DVQ4" s="24"/>
      <c r="DVR4" s="24"/>
      <c r="DVS4" s="24"/>
      <c r="DVT4" s="24"/>
      <c r="DVU4" s="24"/>
      <c r="DVV4" s="24"/>
      <c r="DVW4" s="24"/>
      <c r="DVX4" s="24"/>
      <c r="DVY4" s="24"/>
      <c r="DVZ4" s="24"/>
      <c r="DWA4" s="24"/>
      <c r="DWB4" s="24"/>
      <c r="DWC4" s="24"/>
      <c r="DWD4" s="24"/>
      <c r="DWE4" s="24"/>
      <c r="DWF4" s="24"/>
      <c r="DWG4" s="24"/>
      <c r="DWH4" s="24"/>
      <c r="DWI4" s="24"/>
      <c r="DWJ4" s="24"/>
      <c r="DWK4" s="24"/>
      <c r="DWL4" s="24"/>
      <c r="DWM4" s="24"/>
      <c r="DWN4" s="24"/>
      <c r="DWO4" s="24"/>
      <c r="DWP4" s="24"/>
      <c r="DWQ4" s="24"/>
      <c r="DWR4" s="24"/>
      <c r="DWS4" s="24"/>
      <c r="DWT4" s="24"/>
      <c r="DWU4" s="24"/>
      <c r="DWV4" s="24"/>
      <c r="DWW4" s="24"/>
      <c r="DWX4" s="24"/>
      <c r="DWY4" s="24"/>
      <c r="DWZ4" s="24"/>
      <c r="DXA4" s="24"/>
      <c r="DXB4" s="24"/>
      <c r="DXC4" s="24"/>
      <c r="DXD4" s="24"/>
      <c r="DXE4" s="24"/>
      <c r="DXF4" s="24"/>
      <c r="DXG4" s="24"/>
      <c r="DXH4" s="24"/>
      <c r="DXI4" s="24"/>
      <c r="DXJ4" s="24"/>
      <c r="DXK4" s="24"/>
      <c r="DXL4" s="24"/>
      <c r="DXM4" s="24"/>
      <c r="DXN4" s="24"/>
      <c r="DXO4" s="24"/>
      <c r="DXP4" s="24"/>
      <c r="DXQ4" s="24"/>
      <c r="DXR4" s="24"/>
      <c r="DXS4" s="24"/>
      <c r="DXT4" s="24"/>
      <c r="DXU4" s="24"/>
      <c r="DXV4" s="24"/>
      <c r="DXW4" s="24"/>
      <c r="DXX4" s="24"/>
      <c r="DXY4" s="24"/>
      <c r="DXZ4" s="24"/>
      <c r="DYA4" s="24"/>
      <c r="DYB4" s="24"/>
      <c r="DYC4" s="24"/>
      <c r="DYD4" s="24"/>
      <c r="DYE4" s="24"/>
      <c r="DYF4" s="24"/>
      <c r="DYG4" s="24"/>
      <c r="DYH4" s="24"/>
      <c r="DYI4" s="24"/>
      <c r="DYJ4" s="24"/>
      <c r="DYK4" s="24"/>
      <c r="DYL4" s="24"/>
      <c r="DYM4" s="24"/>
      <c r="DYN4" s="24"/>
      <c r="DYO4" s="24"/>
      <c r="DYP4" s="24"/>
      <c r="DYQ4" s="24"/>
      <c r="DYR4" s="24"/>
      <c r="DYS4" s="24"/>
      <c r="DYT4" s="24"/>
      <c r="DYU4" s="24"/>
      <c r="DYV4" s="24"/>
      <c r="DYW4" s="24"/>
      <c r="DYX4" s="24"/>
      <c r="DYY4" s="24"/>
      <c r="DYZ4" s="24"/>
      <c r="DZA4" s="24"/>
      <c r="DZB4" s="24"/>
      <c r="DZC4" s="24"/>
      <c r="DZD4" s="24"/>
      <c r="DZE4" s="24"/>
      <c r="DZF4" s="24"/>
      <c r="DZG4" s="24"/>
      <c r="DZH4" s="24"/>
      <c r="DZI4" s="24"/>
      <c r="DZJ4" s="24"/>
      <c r="DZK4" s="24"/>
      <c r="DZL4" s="24"/>
      <c r="DZM4" s="24"/>
      <c r="DZN4" s="24"/>
      <c r="DZO4" s="24"/>
      <c r="DZP4" s="24"/>
      <c r="DZQ4" s="24"/>
      <c r="DZR4" s="24"/>
      <c r="DZS4" s="24"/>
      <c r="DZT4" s="24"/>
      <c r="DZU4" s="24"/>
      <c r="DZV4" s="24"/>
      <c r="DZW4" s="24"/>
      <c r="DZX4" s="24"/>
      <c r="DZY4" s="24"/>
      <c r="DZZ4" s="24"/>
      <c r="EAA4" s="24"/>
      <c r="EAB4" s="24"/>
      <c r="EAC4" s="24"/>
      <c r="EAD4" s="24"/>
      <c r="EAE4" s="24"/>
      <c r="EAF4" s="24"/>
      <c r="EAG4" s="24"/>
      <c r="EAH4" s="24"/>
      <c r="EAI4" s="24"/>
      <c r="EAJ4" s="24"/>
      <c r="EAK4" s="24"/>
      <c r="EAL4" s="24"/>
      <c r="EAM4" s="24"/>
      <c r="EAN4" s="24"/>
      <c r="EAO4" s="24"/>
      <c r="EAP4" s="24"/>
      <c r="EAQ4" s="24"/>
      <c r="EAR4" s="24"/>
      <c r="EAS4" s="24"/>
      <c r="EAT4" s="24"/>
      <c r="EAU4" s="24"/>
      <c r="EAV4" s="24"/>
      <c r="EAW4" s="24"/>
      <c r="EAX4" s="24"/>
      <c r="EAY4" s="24"/>
      <c r="EAZ4" s="24"/>
      <c r="EBA4" s="24"/>
      <c r="EBB4" s="24"/>
      <c r="EBC4" s="24"/>
      <c r="EBD4" s="24"/>
      <c r="EBE4" s="24"/>
      <c r="EBF4" s="24"/>
      <c r="EBG4" s="24"/>
      <c r="EBH4" s="24"/>
      <c r="EBI4" s="24"/>
      <c r="EBJ4" s="24"/>
      <c r="EBK4" s="24"/>
      <c r="EBL4" s="24"/>
      <c r="EBM4" s="24"/>
      <c r="EBN4" s="24"/>
      <c r="EBO4" s="24"/>
      <c r="EBP4" s="24"/>
      <c r="EBQ4" s="24"/>
      <c r="EBR4" s="24"/>
      <c r="EBS4" s="24"/>
      <c r="EBT4" s="24"/>
      <c r="EBU4" s="24"/>
      <c r="EBV4" s="24"/>
      <c r="EBW4" s="24"/>
      <c r="EBX4" s="24"/>
      <c r="EBY4" s="24"/>
      <c r="EBZ4" s="24"/>
      <c r="ECA4" s="24"/>
      <c r="ECB4" s="24"/>
      <c r="ECC4" s="24"/>
      <c r="ECD4" s="24"/>
      <c r="ECE4" s="24"/>
      <c r="ECF4" s="24"/>
      <c r="ECG4" s="24"/>
      <c r="ECH4" s="24"/>
      <c r="ECI4" s="24"/>
      <c r="ECJ4" s="24"/>
      <c r="ECK4" s="24"/>
      <c r="ECL4" s="24"/>
      <c r="ECM4" s="24"/>
      <c r="ECN4" s="24"/>
      <c r="ECO4" s="24"/>
      <c r="ECP4" s="24"/>
      <c r="ECQ4" s="24"/>
      <c r="ECR4" s="24"/>
      <c r="ECS4" s="24"/>
      <c r="ECT4" s="24"/>
      <c r="ECU4" s="24"/>
      <c r="ECV4" s="24"/>
      <c r="ECW4" s="24"/>
      <c r="ECX4" s="24"/>
      <c r="ECY4" s="24"/>
      <c r="ECZ4" s="24"/>
      <c r="EDA4" s="24"/>
      <c r="EDB4" s="24"/>
      <c r="EDC4" s="24"/>
      <c r="EDD4" s="24"/>
      <c r="EDE4" s="24"/>
      <c r="EDF4" s="24"/>
      <c r="EDG4" s="24"/>
      <c r="EDH4" s="24"/>
      <c r="EDI4" s="24"/>
      <c r="EDJ4" s="24"/>
      <c r="EDK4" s="24"/>
      <c r="EDL4" s="24"/>
      <c r="EDM4" s="24"/>
      <c r="EDN4" s="24"/>
      <c r="EDO4" s="24"/>
      <c r="EDP4" s="24"/>
      <c r="EDQ4" s="24"/>
      <c r="EDR4" s="24"/>
      <c r="EDS4" s="24"/>
      <c r="EDT4" s="24"/>
      <c r="EDU4" s="24"/>
      <c r="EDV4" s="24"/>
      <c r="EDW4" s="24"/>
      <c r="EDX4" s="24"/>
      <c r="EDY4" s="24"/>
      <c r="EDZ4" s="24"/>
      <c r="EEA4" s="24"/>
      <c r="EEB4" s="24"/>
      <c r="EEC4" s="24"/>
      <c r="EED4" s="24"/>
      <c r="EEE4" s="24"/>
      <c r="EEF4" s="24"/>
      <c r="EEG4" s="24"/>
      <c r="EEH4" s="24"/>
      <c r="EEI4" s="24"/>
      <c r="EEJ4" s="24"/>
      <c r="EEK4" s="24"/>
      <c r="EEL4" s="24"/>
      <c r="EEM4" s="24"/>
      <c r="EEN4" s="24"/>
      <c r="EEO4" s="24"/>
      <c r="EEP4" s="24"/>
      <c r="EEQ4" s="24"/>
      <c r="EER4" s="24"/>
      <c r="EES4" s="24"/>
      <c r="EET4" s="24"/>
      <c r="EEU4" s="24"/>
      <c r="EEV4" s="24"/>
      <c r="EEW4" s="24"/>
      <c r="EEX4" s="24"/>
      <c r="EEY4" s="24"/>
      <c r="EEZ4" s="24"/>
      <c r="EFA4" s="24"/>
      <c r="EFB4" s="24"/>
      <c r="EFC4" s="24"/>
      <c r="EFD4" s="24"/>
      <c r="EFE4" s="24"/>
      <c r="EFF4" s="24"/>
      <c r="EFG4" s="24"/>
      <c r="EFH4" s="24"/>
      <c r="EFI4" s="24"/>
      <c r="EFJ4" s="24"/>
      <c r="EFK4" s="24"/>
      <c r="EFL4" s="24"/>
      <c r="EFM4" s="24"/>
      <c r="EFN4" s="24"/>
      <c r="EFO4" s="24"/>
      <c r="EFP4" s="24"/>
      <c r="EFQ4" s="24"/>
      <c r="EFR4" s="24"/>
      <c r="EFS4" s="24"/>
      <c r="EFT4" s="24"/>
      <c r="EFU4" s="24"/>
      <c r="EFV4" s="24"/>
      <c r="EFW4" s="24"/>
      <c r="EFX4" s="24"/>
      <c r="EFY4" s="24"/>
      <c r="EFZ4" s="24"/>
      <c r="EGA4" s="24"/>
      <c r="EGB4" s="24"/>
      <c r="EGC4" s="24"/>
      <c r="EGD4" s="24"/>
      <c r="EGE4" s="24"/>
      <c r="EGF4" s="24"/>
      <c r="EGG4" s="24"/>
      <c r="EGH4" s="24"/>
      <c r="EGI4" s="24"/>
      <c r="EGJ4" s="24"/>
      <c r="EGK4" s="24"/>
      <c r="EGL4" s="24"/>
      <c r="EGM4" s="24"/>
      <c r="EGN4" s="24"/>
      <c r="EGO4" s="24"/>
      <c r="EGP4" s="24"/>
      <c r="EGQ4" s="24"/>
      <c r="EGR4" s="24"/>
      <c r="EGS4" s="24"/>
      <c r="EGT4" s="24"/>
      <c r="EGU4" s="24"/>
      <c r="EGV4" s="24"/>
      <c r="EGW4" s="24"/>
      <c r="EGX4" s="24"/>
      <c r="EGY4" s="24"/>
      <c r="EGZ4" s="24"/>
      <c r="EHA4" s="24"/>
      <c r="EHB4" s="24"/>
      <c r="EHC4" s="24"/>
      <c r="EHD4" s="24"/>
      <c r="EHE4" s="24"/>
      <c r="EHF4" s="24"/>
      <c r="EHG4" s="24"/>
      <c r="EHH4" s="24"/>
      <c r="EHI4" s="24"/>
      <c r="EHJ4" s="24"/>
      <c r="EHK4" s="24"/>
      <c r="EHL4" s="24"/>
      <c r="EHM4" s="24"/>
      <c r="EHN4" s="24"/>
      <c r="EHO4" s="24"/>
      <c r="EHP4" s="24"/>
      <c r="EHQ4" s="24"/>
      <c r="EHR4" s="24"/>
      <c r="EHS4" s="24"/>
      <c r="EHT4" s="24"/>
      <c r="EHU4" s="24"/>
      <c r="EHV4" s="24"/>
      <c r="EHW4" s="24"/>
      <c r="EHX4" s="24"/>
      <c r="EHY4" s="24"/>
      <c r="EHZ4" s="24"/>
      <c r="EIA4" s="24"/>
      <c r="EIB4" s="24"/>
      <c r="EIC4" s="24"/>
      <c r="EID4" s="24"/>
      <c r="EIE4" s="24"/>
      <c r="EIF4" s="24"/>
      <c r="EIG4" s="24"/>
      <c r="EIH4" s="24"/>
      <c r="EII4" s="24"/>
      <c r="EIJ4" s="24"/>
      <c r="EIK4" s="24"/>
      <c r="EIL4" s="24"/>
      <c r="EIM4" s="24"/>
      <c r="EIN4" s="24"/>
      <c r="EIO4" s="24"/>
      <c r="EIP4" s="24"/>
      <c r="EIQ4" s="24"/>
      <c r="EIR4" s="24"/>
      <c r="EIS4" s="24"/>
      <c r="EIT4" s="24"/>
      <c r="EIU4" s="24"/>
      <c r="EIV4" s="24"/>
      <c r="EIW4" s="24"/>
      <c r="EIX4" s="24"/>
      <c r="EIY4" s="24"/>
      <c r="EIZ4" s="24"/>
      <c r="EJA4" s="24"/>
      <c r="EJB4" s="24"/>
      <c r="EJC4" s="24"/>
      <c r="EJD4" s="24"/>
      <c r="EJE4" s="24"/>
      <c r="EJF4" s="24"/>
      <c r="EJG4" s="24"/>
      <c r="EJH4" s="24"/>
      <c r="EJI4" s="24"/>
      <c r="EJJ4" s="24"/>
      <c r="EJK4" s="24"/>
      <c r="EJL4" s="24"/>
      <c r="EJM4" s="24"/>
      <c r="EJN4" s="24"/>
      <c r="EJO4" s="24"/>
      <c r="EJP4" s="24"/>
      <c r="EJQ4" s="24"/>
      <c r="EJR4" s="24"/>
      <c r="EJS4" s="24"/>
      <c r="EJT4" s="24"/>
      <c r="EJU4" s="24"/>
      <c r="EJV4" s="24"/>
      <c r="EJW4" s="24"/>
      <c r="EJX4" s="24"/>
      <c r="EJY4" s="24"/>
      <c r="EJZ4" s="24"/>
      <c r="EKA4" s="24"/>
      <c r="EKB4" s="24"/>
      <c r="EKC4" s="24"/>
      <c r="EKD4" s="24"/>
      <c r="EKE4" s="24"/>
      <c r="EKF4" s="24"/>
      <c r="EKG4" s="24"/>
      <c r="EKH4" s="24"/>
      <c r="EKI4" s="24"/>
      <c r="EKJ4" s="24"/>
      <c r="EKK4" s="24"/>
      <c r="EKL4" s="24"/>
      <c r="EKM4" s="24"/>
      <c r="EKN4" s="24"/>
      <c r="EKO4" s="24"/>
      <c r="EKP4" s="24"/>
      <c r="EKQ4" s="24"/>
      <c r="EKR4" s="24"/>
      <c r="EKS4" s="24"/>
      <c r="EKT4" s="24"/>
      <c r="EKU4" s="24"/>
      <c r="EKV4" s="24"/>
      <c r="EKW4" s="24"/>
      <c r="EKX4" s="24"/>
      <c r="EKY4" s="24"/>
      <c r="EKZ4" s="24"/>
      <c r="ELA4" s="24"/>
      <c r="ELB4" s="24"/>
      <c r="ELC4" s="24"/>
      <c r="ELD4" s="24"/>
      <c r="ELE4" s="24"/>
      <c r="ELF4" s="24"/>
      <c r="ELG4" s="24"/>
      <c r="ELH4" s="24"/>
      <c r="ELI4" s="24"/>
      <c r="ELJ4" s="24"/>
      <c r="ELK4" s="24"/>
      <c r="ELL4" s="24"/>
      <c r="ELM4" s="24"/>
      <c r="ELN4" s="24"/>
      <c r="ELO4" s="24"/>
      <c r="ELP4" s="24"/>
      <c r="ELQ4" s="24"/>
      <c r="ELR4" s="24"/>
      <c r="ELS4" s="24"/>
      <c r="ELT4" s="24"/>
      <c r="ELU4" s="24"/>
      <c r="ELV4" s="24"/>
      <c r="ELW4" s="24"/>
      <c r="ELX4" s="24"/>
      <c r="ELY4" s="24"/>
      <c r="ELZ4" s="24"/>
      <c r="EMA4" s="24"/>
      <c r="EMB4" s="24"/>
      <c r="EMC4" s="24"/>
      <c r="EMD4" s="24"/>
      <c r="EME4" s="24"/>
      <c r="EMF4" s="24"/>
      <c r="EMG4" s="24"/>
      <c r="EMH4" s="24"/>
      <c r="EMI4" s="24"/>
      <c r="EMJ4" s="24"/>
      <c r="EMK4" s="24"/>
      <c r="EML4" s="24"/>
      <c r="EMM4" s="24"/>
      <c r="EMN4" s="24"/>
      <c r="EMO4" s="24"/>
      <c r="EMP4" s="24"/>
      <c r="EMQ4" s="24"/>
      <c r="EMR4" s="24"/>
      <c r="EMS4" s="24"/>
      <c r="EMT4" s="24"/>
      <c r="EMU4" s="24"/>
      <c r="EMV4" s="24"/>
      <c r="EMW4" s="24"/>
      <c r="EMX4" s="24"/>
      <c r="EMY4" s="24"/>
      <c r="EMZ4" s="24"/>
      <c r="ENA4" s="24"/>
      <c r="ENB4" s="24"/>
      <c r="ENC4" s="24"/>
      <c r="END4" s="24"/>
      <c r="ENE4" s="24"/>
      <c r="ENF4" s="24"/>
      <c r="ENG4" s="24"/>
      <c r="ENH4" s="24"/>
      <c r="ENI4" s="24"/>
      <c r="ENJ4" s="24"/>
      <c r="ENK4" s="24"/>
      <c r="ENL4" s="24"/>
      <c r="ENM4" s="24"/>
      <c r="ENN4" s="24"/>
      <c r="ENO4" s="24"/>
      <c r="ENP4" s="24"/>
      <c r="ENQ4" s="24"/>
      <c r="ENR4" s="24"/>
      <c r="ENS4" s="24"/>
      <c r="ENT4" s="24"/>
      <c r="ENU4" s="24"/>
      <c r="ENV4" s="24"/>
      <c r="ENW4" s="24"/>
      <c r="ENX4" s="24"/>
      <c r="ENY4" s="24"/>
      <c r="ENZ4" s="24"/>
      <c r="EOA4" s="24"/>
      <c r="EOB4" s="24"/>
      <c r="EOC4" s="24"/>
      <c r="EOD4" s="24"/>
      <c r="EOE4" s="24"/>
      <c r="EOF4" s="24"/>
      <c r="EOG4" s="24"/>
      <c r="EOH4" s="24"/>
      <c r="EOI4" s="24"/>
      <c r="EOJ4" s="24"/>
      <c r="EOK4" s="24"/>
      <c r="EOL4" s="24"/>
      <c r="EOM4" s="24"/>
      <c r="EON4" s="24"/>
      <c r="EOO4" s="24"/>
      <c r="EOP4" s="24"/>
      <c r="EOQ4" s="24"/>
      <c r="EOR4" s="24"/>
      <c r="EOS4" s="24"/>
      <c r="EOT4" s="24"/>
      <c r="EOU4" s="24"/>
      <c r="EOV4" s="24"/>
      <c r="EOW4" s="24"/>
      <c r="EOX4" s="24"/>
      <c r="EOY4" s="24"/>
      <c r="EOZ4" s="24"/>
      <c r="EPA4" s="24"/>
      <c r="EPB4" s="24"/>
      <c r="EPC4" s="24"/>
      <c r="EPD4" s="24"/>
      <c r="EPE4" s="24"/>
      <c r="EPF4" s="24"/>
      <c r="EPG4" s="24"/>
      <c r="EPH4" s="24"/>
      <c r="EPI4" s="24"/>
      <c r="EPJ4" s="24"/>
      <c r="EPK4" s="24"/>
      <c r="EPL4" s="24"/>
      <c r="EPM4" s="24"/>
      <c r="EPN4" s="24"/>
      <c r="EPO4" s="24"/>
      <c r="EPP4" s="24"/>
      <c r="EPQ4" s="24"/>
      <c r="EPR4" s="24"/>
      <c r="EPS4" s="24"/>
      <c r="EPT4" s="24"/>
      <c r="EPU4" s="24"/>
      <c r="EPV4" s="24"/>
      <c r="EPW4" s="24"/>
      <c r="EPX4" s="24"/>
      <c r="EPY4" s="24"/>
      <c r="EPZ4" s="24"/>
      <c r="EQA4" s="24"/>
      <c r="EQB4" s="24"/>
      <c r="EQC4" s="24"/>
      <c r="EQD4" s="24"/>
      <c r="EQE4" s="24"/>
      <c r="EQF4" s="24"/>
      <c r="EQG4" s="24"/>
      <c r="EQH4" s="24"/>
      <c r="EQI4" s="24"/>
      <c r="EQJ4" s="24"/>
      <c r="EQK4" s="24"/>
      <c r="EQL4" s="24"/>
      <c r="EQM4" s="24"/>
      <c r="EQN4" s="24"/>
      <c r="EQO4" s="24"/>
      <c r="EQP4" s="24"/>
      <c r="EQQ4" s="24"/>
      <c r="EQR4" s="24"/>
      <c r="EQS4" s="24"/>
      <c r="EQT4" s="24"/>
      <c r="EQU4" s="24"/>
      <c r="EQV4" s="24"/>
      <c r="EQW4" s="24"/>
      <c r="EQX4" s="24"/>
      <c r="EQY4" s="24"/>
      <c r="EQZ4" s="24"/>
      <c r="ERA4" s="24"/>
      <c r="ERB4" s="24"/>
      <c r="ERC4" s="24"/>
      <c r="ERD4" s="24"/>
      <c r="ERE4" s="24"/>
      <c r="ERF4" s="24"/>
      <c r="ERG4" s="24"/>
      <c r="ERH4" s="24"/>
      <c r="ERI4" s="24"/>
      <c r="ERJ4" s="24"/>
      <c r="ERK4" s="24"/>
      <c r="ERL4" s="24"/>
      <c r="ERM4" s="24"/>
      <c r="ERN4" s="24"/>
      <c r="ERO4" s="24"/>
      <c r="ERP4" s="24"/>
      <c r="ERQ4" s="24"/>
      <c r="ERR4" s="24"/>
      <c r="ERS4" s="24"/>
      <c r="ERT4" s="24"/>
      <c r="ERU4" s="24"/>
      <c r="ERV4" s="24"/>
      <c r="ERW4" s="24"/>
      <c r="ERX4" s="24"/>
      <c r="ERY4" s="24"/>
      <c r="ERZ4" s="24"/>
      <c r="ESA4" s="24"/>
      <c r="ESB4" s="24"/>
      <c r="ESC4" s="24"/>
      <c r="ESD4" s="24"/>
      <c r="ESE4" s="24"/>
      <c r="ESF4" s="24"/>
      <c r="ESG4" s="24"/>
      <c r="ESH4" s="24"/>
      <c r="ESI4" s="24"/>
      <c r="ESJ4" s="24"/>
      <c r="ESK4" s="24"/>
      <c r="ESL4" s="24"/>
      <c r="ESM4" s="24"/>
      <c r="ESN4" s="24"/>
      <c r="ESO4" s="24"/>
      <c r="ESP4" s="24"/>
      <c r="ESQ4" s="24"/>
      <c r="ESR4" s="24"/>
      <c r="ESS4" s="24"/>
      <c r="EST4" s="24"/>
      <c r="ESU4" s="24"/>
      <c r="ESV4" s="24"/>
      <c r="ESW4" s="24"/>
      <c r="ESX4" s="24"/>
      <c r="ESY4" s="24"/>
      <c r="ESZ4" s="24"/>
      <c r="ETA4" s="24"/>
      <c r="ETB4" s="24"/>
      <c r="ETC4" s="24"/>
      <c r="ETD4" s="24"/>
      <c r="ETE4" s="24"/>
      <c r="ETF4" s="24"/>
      <c r="ETG4" s="24"/>
      <c r="ETH4" s="24"/>
      <c r="ETI4" s="24"/>
      <c r="ETJ4" s="24"/>
      <c r="ETK4" s="24"/>
      <c r="ETL4" s="24"/>
      <c r="ETM4" s="24"/>
      <c r="ETN4" s="24"/>
      <c r="ETO4" s="24"/>
      <c r="ETP4" s="24"/>
      <c r="ETQ4" s="24"/>
      <c r="ETR4" s="24"/>
      <c r="ETS4" s="24"/>
      <c r="ETT4" s="24"/>
      <c r="ETU4" s="24"/>
      <c r="ETV4" s="24"/>
      <c r="ETW4" s="24"/>
      <c r="ETX4" s="24"/>
      <c r="ETY4" s="24"/>
      <c r="ETZ4" s="24"/>
      <c r="EUA4" s="24"/>
      <c r="EUB4" s="24"/>
      <c r="EUC4" s="24"/>
      <c r="EUD4" s="24"/>
      <c r="EUE4" s="24"/>
      <c r="EUF4" s="24"/>
      <c r="EUG4" s="24"/>
      <c r="EUH4" s="24"/>
      <c r="EUI4" s="24"/>
      <c r="EUJ4" s="24"/>
      <c r="EUK4" s="24"/>
      <c r="EUL4" s="24"/>
      <c r="EUM4" s="24"/>
      <c r="EUN4" s="24"/>
      <c r="EUO4" s="24"/>
      <c r="EUP4" s="24"/>
      <c r="EUQ4" s="24"/>
      <c r="EUR4" s="24"/>
      <c r="EUS4" s="24"/>
      <c r="EUT4" s="24"/>
      <c r="EUU4" s="24"/>
      <c r="EUV4" s="24"/>
      <c r="EUW4" s="24"/>
      <c r="EUX4" s="24"/>
      <c r="EUY4" s="24"/>
      <c r="EUZ4" s="24"/>
      <c r="EVA4" s="24"/>
      <c r="EVB4" s="24"/>
      <c r="EVC4" s="24"/>
      <c r="EVD4" s="24"/>
      <c r="EVE4" s="24"/>
      <c r="EVF4" s="24"/>
      <c r="EVG4" s="24"/>
      <c r="EVH4" s="24"/>
      <c r="EVI4" s="24"/>
      <c r="EVJ4" s="24"/>
      <c r="EVK4" s="24"/>
      <c r="EVL4" s="24"/>
      <c r="EVM4" s="24"/>
      <c r="EVN4" s="24"/>
      <c r="EVO4" s="24"/>
      <c r="EVP4" s="24"/>
      <c r="EVQ4" s="24"/>
      <c r="EVR4" s="24"/>
      <c r="EVS4" s="24"/>
      <c r="EVT4" s="24"/>
      <c r="EVU4" s="24"/>
      <c r="EVV4" s="24"/>
      <c r="EVW4" s="24"/>
      <c r="EVX4" s="24"/>
      <c r="EVY4" s="24"/>
      <c r="EVZ4" s="24"/>
      <c r="EWA4" s="24"/>
      <c r="EWB4" s="24"/>
      <c r="EWC4" s="24"/>
      <c r="EWD4" s="24"/>
      <c r="EWE4" s="24"/>
      <c r="EWF4" s="24"/>
      <c r="EWG4" s="24"/>
      <c r="EWH4" s="24"/>
      <c r="EWI4" s="24"/>
      <c r="EWJ4" s="24"/>
      <c r="EWK4" s="24"/>
      <c r="EWL4" s="24"/>
      <c r="EWM4" s="24"/>
      <c r="EWN4" s="24"/>
      <c r="EWO4" s="24"/>
      <c r="EWP4" s="24"/>
      <c r="EWQ4" s="24"/>
      <c r="EWR4" s="24"/>
      <c r="EWS4" s="24"/>
      <c r="EWT4" s="24"/>
      <c r="EWU4" s="24"/>
      <c r="EWV4" s="24"/>
      <c r="EWW4" s="24"/>
      <c r="EWX4" s="24"/>
      <c r="EWY4" s="24"/>
      <c r="EWZ4" s="24"/>
      <c r="EXA4" s="24"/>
      <c r="EXB4" s="24"/>
      <c r="EXC4" s="24"/>
      <c r="EXD4" s="24"/>
      <c r="EXE4" s="24"/>
      <c r="EXF4" s="24"/>
      <c r="EXG4" s="24"/>
      <c r="EXH4" s="24"/>
      <c r="EXI4" s="24"/>
      <c r="EXJ4" s="24"/>
      <c r="EXK4" s="24"/>
      <c r="EXL4" s="24"/>
      <c r="EXM4" s="24"/>
      <c r="EXN4" s="24"/>
      <c r="EXO4" s="24"/>
      <c r="EXP4" s="24"/>
      <c r="EXQ4" s="24"/>
      <c r="EXR4" s="24"/>
      <c r="EXS4" s="24"/>
      <c r="EXT4" s="24"/>
      <c r="EXU4" s="24"/>
      <c r="EXV4" s="24"/>
      <c r="EXW4" s="24"/>
      <c r="EXX4" s="24"/>
      <c r="EXY4" s="24"/>
      <c r="EXZ4" s="24"/>
      <c r="EYA4" s="24"/>
      <c r="EYB4" s="24"/>
      <c r="EYC4" s="24"/>
      <c r="EYD4" s="24"/>
      <c r="EYE4" s="24"/>
      <c r="EYF4" s="24"/>
      <c r="EYG4" s="24"/>
      <c r="EYH4" s="24"/>
      <c r="EYI4" s="24"/>
      <c r="EYJ4" s="24"/>
      <c r="EYK4" s="24"/>
      <c r="EYL4" s="24"/>
      <c r="EYM4" s="24"/>
      <c r="EYN4" s="24"/>
      <c r="EYO4" s="24"/>
      <c r="EYP4" s="24"/>
      <c r="EYQ4" s="24"/>
      <c r="EYR4" s="24"/>
      <c r="EYS4" s="24"/>
      <c r="EYT4" s="24"/>
      <c r="EYU4" s="24"/>
      <c r="EYV4" s="24"/>
      <c r="EYW4" s="24"/>
      <c r="EYX4" s="24"/>
      <c r="EYY4" s="24"/>
      <c r="EYZ4" s="24"/>
      <c r="EZA4" s="24"/>
      <c r="EZB4" s="24"/>
      <c r="EZC4" s="24"/>
      <c r="EZD4" s="24"/>
      <c r="EZE4" s="24"/>
      <c r="EZF4" s="24"/>
      <c r="EZG4" s="24"/>
      <c r="EZH4" s="24"/>
      <c r="EZI4" s="24"/>
      <c r="EZJ4" s="24"/>
      <c r="EZK4" s="24"/>
      <c r="EZL4" s="24"/>
      <c r="EZM4" s="24"/>
      <c r="EZN4" s="24"/>
      <c r="EZO4" s="24"/>
      <c r="EZP4" s="24"/>
      <c r="EZQ4" s="24"/>
      <c r="EZR4" s="24"/>
      <c r="EZS4" s="24"/>
      <c r="EZT4" s="24"/>
      <c r="EZU4" s="24"/>
      <c r="EZV4" s="24"/>
      <c r="EZW4" s="24"/>
      <c r="EZX4" s="24"/>
      <c r="EZY4" s="24"/>
      <c r="EZZ4" s="24"/>
      <c r="FAA4" s="24"/>
      <c r="FAB4" s="24"/>
      <c r="FAC4" s="24"/>
      <c r="FAD4" s="24"/>
      <c r="FAE4" s="24"/>
      <c r="FAF4" s="24"/>
      <c r="FAG4" s="24"/>
      <c r="FAH4" s="24"/>
      <c r="FAI4" s="24"/>
      <c r="FAJ4" s="24"/>
      <c r="FAK4" s="24"/>
      <c r="FAL4" s="24"/>
      <c r="FAM4" s="24"/>
      <c r="FAN4" s="24"/>
      <c r="FAO4" s="24"/>
      <c r="FAP4" s="24"/>
      <c r="FAQ4" s="24"/>
      <c r="FAR4" s="24"/>
      <c r="FAS4" s="24"/>
      <c r="FAT4" s="24"/>
      <c r="FAU4" s="24"/>
      <c r="FAV4" s="24"/>
      <c r="FAW4" s="24"/>
      <c r="FAX4" s="24"/>
      <c r="FAY4" s="24"/>
      <c r="FAZ4" s="24"/>
      <c r="FBA4" s="24"/>
      <c r="FBB4" s="24"/>
      <c r="FBC4" s="24"/>
      <c r="FBD4" s="24"/>
      <c r="FBE4" s="24"/>
      <c r="FBF4" s="24"/>
      <c r="FBG4" s="24"/>
      <c r="FBH4" s="24"/>
      <c r="FBI4" s="24"/>
      <c r="FBJ4" s="24"/>
      <c r="FBK4" s="24"/>
      <c r="FBL4" s="24"/>
      <c r="FBM4" s="24"/>
      <c r="FBN4" s="24"/>
      <c r="FBO4" s="24"/>
      <c r="FBP4" s="24"/>
      <c r="FBQ4" s="24"/>
      <c r="FBR4" s="24"/>
      <c r="FBS4" s="24"/>
      <c r="FBT4" s="24"/>
      <c r="FBU4" s="24"/>
      <c r="FBV4" s="24"/>
      <c r="FBW4" s="24"/>
      <c r="FBX4" s="24"/>
      <c r="FBY4" s="24"/>
      <c r="FBZ4" s="24"/>
      <c r="FCA4" s="24"/>
      <c r="FCB4" s="24"/>
      <c r="FCC4" s="24"/>
      <c r="FCD4" s="24"/>
      <c r="FCE4" s="24"/>
      <c r="FCF4" s="24"/>
      <c r="FCG4" s="24"/>
      <c r="FCH4" s="24"/>
      <c r="FCI4" s="24"/>
      <c r="FCJ4" s="24"/>
      <c r="FCK4" s="24"/>
      <c r="FCL4" s="24"/>
      <c r="FCM4" s="24"/>
      <c r="FCN4" s="24"/>
      <c r="FCO4" s="24"/>
      <c r="FCP4" s="24"/>
      <c r="FCQ4" s="24"/>
      <c r="FCR4" s="24"/>
      <c r="FCS4" s="24"/>
      <c r="FCT4" s="24"/>
      <c r="FCU4" s="24"/>
      <c r="FCV4" s="24"/>
      <c r="FCW4" s="24"/>
      <c r="FCX4" s="24"/>
      <c r="FCY4" s="24"/>
      <c r="FCZ4" s="24"/>
      <c r="FDA4" s="24"/>
      <c r="FDB4" s="24"/>
      <c r="FDC4" s="24"/>
      <c r="FDD4" s="24"/>
      <c r="FDE4" s="24"/>
      <c r="FDF4" s="24"/>
      <c r="FDG4" s="24"/>
      <c r="FDH4" s="24"/>
      <c r="FDI4" s="24"/>
      <c r="FDJ4" s="24"/>
      <c r="FDK4" s="24"/>
      <c r="FDL4" s="24"/>
      <c r="FDM4" s="24"/>
      <c r="FDN4" s="24"/>
      <c r="FDO4" s="24"/>
      <c r="FDP4" s="24"/>
      <c r="FDQ4" s="24"/>
      <c r="FDR4" s="24"/>
      <c r="FDS4" s="24"/>
      <c r="FDT4" s="24"/>
      <c r="FDU4" s="24"/>
      <c r="FDV4" s="24"/>
      <c r="FDW4" s="24"/>
      <c r="FDX4" s="24"/>
      <c r="FDY4" s="24"/>
      <c r="FDZ4" s="24"/>
      <c r="FEA4" s="24"/>
      <c r="FEB4" s="24"/>
      <c r="FEC4" s="24"/>
      <c r="FED4" s="24"/>
      <c r="FEE4" s="24"/>
      <c r="FEF4" s="24"/>
      <c r="FEG4" s="24"/>
      <c r="FEH4" s="24"/>
      <c r="FEI4" s="24"/>
      <c r="FEJ4" s="24"/>
      <c r="FEK4" s="24"/>
      <c r="FEL4" s="24"/>
      <c r="FEM4" s="24"/>
      <c r="FEN4" s="24"/>
      <c r="FEO4" s="24"/>
      <c r="FEP4" s="24"/>
      <c r="FEQ4" s="24"/>
      <c r="FER4" s="24"/>
      <c r="FES4" s="24"/>
      <c r="FET4" s="24"/>
      <c r="FEU4" s="24"/>
      <c r="FEV4" s="24"/>
      <c r="FEW4" s="24"/>
      <c r="FEX4" s="24"/>
      <c r="FEY4" s="24"/>
      <c r="FEZ4" s="24"/>
      <c r="FFA4" s="24"/>
      <c r="FFB4" s="24"/>
      <c r="FFC4" s="24"/>
      <c r="FFD4" s="24"/>
      <c r="FFE4" s="24"/>
      <c r="FFF4" s="24"/>
      <c r="FFG4" s="24"/>
      <c r="FFH4" s="24"/>
      <c r="FFI4" s="24"/>
      <c r="FFJ4" s="24"/>
      <c r="FFK4" s="24"/>
      <c r="FFL4" s="24"/>
      <c r="FFM4" s="24"/>
      <c r="FFN4" s="24"/>
      <c r="FFO4" s="24"/>
      <c r="FFP4" s="24"/>
      <c r="FFQ4" s="24"/>
      <c r="FFR4" s="24"/>
      <c r="FFS4" s="24"/>
      <c r="FFT4" s="24"/>
      <c r="FFU4" s="24"/>
      <c r="FFV4" s="24"/>
      <c r="FFW4" s="24"/>
      <c r="FFX4" s="24"/>
      <c r="FFY4" s="24"/>
      <c r="FFZ4" s="24"/>
      <c r="FGA4" s="24"/>
      <c r="FGB4" s="24"/>
      <c r="FGC4" s="24"/>
      <c r="FGD4" s="24"/>
      <c r="FGE4" s="24"/>
      <c r="FGF4" s="24"/>
      <c r="FGG4" s="24"/>
      <c r="FGH4" s="24"/>
      <c r="FGI4" s="24"/>
      <c r="FGJ4" s="24"/>
      <c r="FGK4" s="24"/>
      <c r="FGL4" s="24"/>
      <c r="FGM4" s="24"/>
      <c r="FGN4" s="24"/>
      <c r="FGO4" s="24"/>
      <c r="FGP4" s="24"/>
      <c r="FGQ4" s="24"/>
      <c r="FGR4" s="24"/>
      <c r="FGS4" s="24"/>
      <c r="FGT4" s="24"/>
      <c r="FGU4" s="24"/>
      <c r="FGV4" s="24"/>
      <c r="FGW4" s="24"/>
      <c r="FGX4" s="24"/>
      <c r="FGY4" s="24"/>
      <c r="FGZ4" s="24"/>
      <c r="FHA4" s="24"/>
      <c r="FHB4" s="24"/>
      <c r="FHC4" s="24"/>
      <c r="FHD4" s="24"/>
      <c r="FHE4" s="24"/>
      <c r="FHF4" s="24"/>
      <c r="FHG4" s="24"/>
      <c r="FHH4" s="24"/>
      <c r="FHI4" s="24"/>
      <c r="FHJ4" s="24"/>
      <c r="FHK4" s="24"/>
      <c r="FHL4" s="24"/>
      <c r="FHM4" s="24"/>
      <c r="FHN4" s="24"/>
      <c r="FHO4" s="24"/>
      <c r="FHP4" s="24"/>
      <c r="FHQ4" s="24"/>
      <c r="FHR4" s="24"/>
      <c r="FHS4" s="24"/>
      <c r="FHT4" s="24"/>
      <c r="FHU4" s="24"/>
      <c r="FHV4" s="24"/>
      <c r="FHW4" s="24"/>
      <c r="FHX4" s="24"/>
      <c r="FHY4" s="24"/>
      <c r="FHZ4" s="24"/>
      <c r="FIA4" s="24"/>
      <c r="FIB4" s="24"/>
      <c r="FIC4" s="24"/>
      <c r="FID4" s="24"/>
      <c r="FIE4" s="24"/>
      <c r="FIF4" s="24"/>
      <c r="FIG4" s="24"/>
      <c r="FIH4" s="24"/>
      <c r="FII4" s="24"/>
      <c r="FIJ4" s="24"/>
      <c r="FIK4" s="24"/>
      <c r="FIL4" s="24"/>
      <c r="FIM4" s="24"/>
      <c r="FIN4" s="24"/>
      <c r="FIO4" s="24"/>
      <c r="FIP4" s="24"/>
      <c r="FIQ4" s="24"/>
      <c r="FIR4" s="24"/>
      <c r="FIS4" s="24"/>
      <c r="FIT4" s="24"/>
      <c r="FIU4" s="24"/>
      <c r="FIV4" s="24"/>
      <c r="FIW4" s="24"/>
      <c r="FIX4" s="24"/>
      <c r="FIY4" s="24"/>
      <c r="FIZ4" s="24"/>
      <c r="FJA4" s="24"/>
      <c r="FJB4" s="24"/>
      <c r="FJC4" s="24"/>
      <c r="FJD4" s="24"/>
      <c r="FJE4" s="24"/>
      <c r="FJF4" s="24"/>
      <c r="FJG4" s="24"/>
      <c r="FJH4" s="24"/>
      <c r="FJI4" s="24"/>
      <c r="FJJ4" s="24"/>
      <c r="FJK4" s="24"/>
      <c r="FJL4" s="24"/>
      <c r="FJM4" s="24"/>
      <c r="FJN4" s="24"/>
      <c r="FJO4" s="24"/>
      <c r="FJP4" s="24"/>
      <c r="FJQ4" s="24"/>
      <c r="FJR4" s="24"/>
      <c r="FJS4" s="24"/>
      <c r="FJT4" s="24"/>
      <c r="FJU4" s="24"/>
      <c r="FJV4" s="24"/>
      <c r="FJW4" s="24"/>
      <c r="FJX4" s="24"/>
      <c r="FJY4" s="24"/>
      <c r="FJZ4" s="24"/>
      <c r="FKA4" s="24"/>
      <c r="FKB4" s="24"/>
      <c r="FKC4" s="24"/>
      <c r="FKD4" s="24"/>
      <c r="FKE4" s="24"/>
      <c r="FKF4" s="24"/>
      <c r="FKG4" s="24"/>
      <c r="FKH4" s="24"/>
      <c r="FKI4" s="24"/>
      <c r="FKJ4" s="24"/>
      <c r="FKK4" s="24"/>
      <c r="FKL4" s="24"/>
      <c r="FKM4" s="24"/>
      <c r="FKN4" s="24"/>
      <c r="FKO4" s="24"/>
      <c r="FKP4" s="24"/>
      <c r="FKQ4" s="24"/>
      <c r="FKR4" s="24"/>
      <c r="FKS4" s="24"/>
      <c r="FKT4" s="24"/>
      <c r="FKU4" s="24"/>
      <c r="FKV4" s="24"/>
      <c r="FKW4" s="24"/>
      <c r="FKX4" s="24"/>
      <c r="FKY4" s="24"/>
      <c r="FKZ4" s="24"/>
      <c r="FLA4" s="24"/>
      <c r="FLB4" s="24"/>
      <c r="FLC4" s="24"/>
      <c r="FLD4" s="24"/>
      <c r="FLE4" s="24"/>
      <c r="FLF4" s="24"/>
      <c r="FLG4" s="24"/>
      <c r="FLH4" s="24"/>
      <c r="FLI4" s="24"/>
      <c r="FLJ4" s="24"/>
      <c r="FLK4" s="24"/>
      <c r="FLL4" s="24"/>
      <c r="FLM4" s="24"/>
      <c r="FLN4" s="24"/>
      <c r="FLO4" s="24"/>
      <c r="FLP4" s="24"/>
      <c r="FLQ4" s="24"/>
      <c r="FLR4" s="24"/>
      <c r="FLS4" s="24"/>
      <c r="FLT4" s="24"/>
      <c r="FLU4" s="24"/>
      <c r="FLV4" s="24"/>
      <c r="FLW4" s="24"/>
      <c r="FLX4" s="24"/>
      <c r="FLY4" s="24"/>
      <c r="FLZ4" s="24"/>
      <c r="FMA4" s="24"/>
      <c r="FMB4" s="24"/>
      <c r="FMC4" s="24"/>
      <c r="FMD4" s="24"/>
      <c r="FME4" s="24"/>
      <c r="FMF4" s="24"/>
      <c r="FMG4" s="24"/>
      <c r="FMH4" s="24"/>
      <c r="FMI4" s="24"/>
      <c r="FMJ4" s="24"/>
      <c r="FMK4" s="24"/>
      <c r="FML4" s="24"/>
      <c r="FMM4" s="24"/>
      <c r="FMN4" s="24"/>
      <c r="FMO4" s="24"/>
      <c r="FMP4" s="24"/>
      <c r="FMQ4" s="24"/>
      <c r="FMR4" s="24"/>
      <c r="FMS4" s="24"/>
      <c r="FMT4" s="24"/>
      <c r="FMU4" s="24"/>
      <c r="FMV4" s="24"/>
      <c r="FMW4" s="24"/>
      <c r="FMX4" s="24"/>
      <c r="FMY4" s="24"/>
      <c r="FMZ4" s="24"/>
      <c r="FNA4" s="24"/>
      <c r="FNB4" s="24"/>
      <c r="FNC4" s="24"/>
      <c r="FND4" s="24"/>
      <c r="FNE4" s="24"/>
      <c r="FNF4" s="24"/>
      <c r="FNG4" s="24"/>
      <c r="FNH4" s="24"/>
      <c r="FNI4" s="24"/>
      <c r="FNJ4" s="24"/>
      <c r="FNK4" s="24"/>
      <c r="FNL4" s="24"/>
      <c r="FNM4" s="24"/>
      <c r="FNN4" s="24"/>
      <c r="FNO4" s="24"/>
      <c r="FNP4" s="24"/>
      <c r="FNQ4" s="24"/>
      <c r="FNR4" s="24"/>
      <c r="FNS4" s="24"/>
      <c r="FNT4" s="24"/>
      <c r="FNU4" s="24"/>
      <c r="FNV4" s="24"/>
      <c r="FNW4" s="24"/>
      <c r="FNX4" s="24"/>
      <c r="FNY4" s="24"/>
      <c r="FNZ4" s="24"/>
      <c r="FOA4" s="24"/>
      <c r="FOB4" s="24"/>
      <c r="FOC4" s="24"/>
      <c r="FOD4" s="24"/>
      <c r="FOE4" s="24"/>
      <c r="FOF4" s="24"/>
      <c r="FOG4" s="24"/>
      <c r="FOH4" s="24"/>
      <c r="FOI4" s="24"/>
      <c r="FOJ4" s="24"/>
      <c r="FOK4" s="24"/>
      <c r="FOL4" s="24"/>
      <c r="FOM4" s="24"/>
      <c r="FON4" s="24"/>
      <c r="FOO4" s="24"/>
      <c r="FOP4" s="24"/>
      <c r="FOQ4" s="24"/>
      <c r="FOR4" s="24"/>
      <c r="FOS4" s="24"/>
      <c r="FOT4" s="24"/>
      <c r="FOU4" s="24"/>
      <c r="FOV4" s="24"/>
      <c r="FOW4" s="24"/>
      <c r="FOX4" s="24"/>
      <c r="FOY4" s="24"/>
      <c r="FOZ4" s="24"/>
      <c r="FPA4" s="24"/>
      <c r="FPB4" s="24"/>
      <c r="FPC4" s="24"/>
      <c r="FPD4" s="24"/>
      <c r="FPE4" s="24"/>
      <c r="FPF4" s="24"/>
      <c r="FPG4" s="24"/>
      <c r="FPH4" s="24"/>
      <c r="FPI4" s="24"/>
      <c r="FPJ4" s="24"/>
      <c r="FPK4" s="24"/>
      <c r="FPL4" s="24"/>
      <c r="FPM4" s="24"/>
      <c r="FPN4" s="24"/>
      <c r="FPO4" s="24"/>
      <c r="FPP4" s="24"/>
      <c r="FPQ4" s="24"/>
      <c r="FPR4" s="24"/>
      <c r="FPS4" s="24"/>
      <c r="FPT4" s="24"/>
      <c r="FPU4" s="24"/>
      <c r="FPV4" s="24"/>
      <c r="FPW4" s="24"/>
      <c r="FPX4" s="24"/>
      <c r="FPY4" s="24"/>
      <c r="FPZ4" s="24"/>
      <c r="FQA4" s="24"/>
      <c r="FQB4" s="24"/>
      <c r="FQC4" s="24"/>
      <c r="FQD4" s="24"/>
      <c r="FQE4" s="24"/>
      <c r="FQF4" s="24"/>
      <c r="FQG4" s="24"/>
      <c r="FQH4" s="24"/>
      <c r="FQI4" s="24"/>
      <c r="FQJ4" s="24"/>
      <c r="FQK4" s="24"/>
      <c r="FQL4" s="24"/>
      <c r="FQM4" s="24"/>
      <c r="FQN4" s="24"/>
      <c r="FQO4" s="24"/>
      <c r="FQP4" s="24"/>
      <c r="FQQ4" s="24"/>
      <c r="FQR4" s="24"/>
      <c r="FQS4" s="24"/>
      <c r="FQT4" s="24"/>
      <c r="FQU4" s="24"/>
      <c r="FQV4" s="24"/>
      <c r="FQW4" s="24"/>
      <c r="FQX4" s="24"/>
      <c r="FQY4" s="24"/>
      <c r="FQZ4" s="24"/>
      <c r="FRA4" s="24"/>
      <c r="FRB4" s="24"/>
      <c r="FRC4" s="24"/>
      <c r="FRD4" s="24"/>
      <c r="FRE4" s="24"/>
      <c r="FRF4" s="24"/>
      <c r="FRG4" s="24"/>
      <c r="FRH4" s="24"/>
      <c r="FRI4" s="24"/>
      <c r="FRJ4" s="24"/>
      <c r="FRK4" s="24"/>
      <c r="FRL4" s="24"/>
      <c r="FRM4" s="24"/>
      <c r="FRN4" s="24"/>
      <c r="FRO4" s="24"/>
      <c r="FRP4" s="24"/>
      <c r="FRQ4" s="24"/>
      <c r="FRR4" s="24"/>
      <c r="FRS4" s="24"/>
      <c r="FRT4" s="24"/>
      <c r="FRU4" s="24"/>
      <c r="FRV4" s="24"/>
      <c r="FRW4" s="24"/>
      <c r="FRX4" s="24"/>
      <c r="FRY4" s="24"/>
      <c r="FRZ4" s="24"/>
      <c r="FSA4" s="24"/>
      <c r="FSB4" s="24"/>
      <c r="FSC4" s="24"/>
      <c r="FSD4" s="24"/>
      <c r="FSE4" s="24"/>
      <c r="FSF4" s="24"/>
      <c r="FSG4" s="24"/>
      <c r="FSH4" s="24"/>
      <c r="FSI4" s="24"/>
      <c r="FSJ4" s="24"/>
      <c r="FSK4" s="24"/>
      <c r="FSL4" s="24"/>
      <c r="FSM4" s="24"/>
      <c r="FSN4" s="24"/>
      <c r="FSO4" s="24"/>
      <c r="FSP4" s="24"/>
      <c r="FSQ4" s="24"/>
      <c r="FSR4" s="24"/>
      <c r="FSS4" s="24"/>
      <c r="FST4" s="24"/>
      <c r="FSU4" s="24"/>
      <c r="FSV4" s="24"/>
      <c r="FSW4" s="24"/>
      <c r="FSX4" s="24"/>
      <c r="FSY4" s="24"/>
      <c r="FSZ4" s="24"/>
      <c r="FTA4" s="24"/>
      <c r="FTB4" s="24"/>
      <c r="FTC4" s="24"/>
      <c r="FTD4" s="24"/>
      <c r="FTE4" s="24"/>
      <c r="FTF4" s="24"/>
      <c r="FTG4" s="24"/>
      <c r="FTH4" s="24"/>
      <c r="FTI4" s="24"/>
      <c r="FTJ4" s="24"/>
      <c r="FTK4" s="24"/>
      <c r="FTL4" s="24"/>
      <c r="FTM4" s="24"/>
      <c r="FTN4" s="24"/>
      <c r="FTO4" s="24"/>
      <c r="FTP4" s="24"/>
      <c r="FTQ4" s="24"/>
      <c r="FTR4" s="24"/>
      <c r="FTS4" s="24"/>
      <c r="FTT4" s="24"/>
      <c r="FTU4" s="24"/>
      <c r="FTV4" s="24"/>
      <c r="FTW4" s="24"/>
      <c r="FTX4" s="24"/>
      <c r="FTY4" s="24"/>
      <c r="FTZ4" s="24"/>
      <c r="FUA4" s="24"/>
      <c r="FUB4" s="24"/>
      <c r="FUC4" s="24"/>
      <c r="FUD4" s="24"/>
      <c r="FUE4" s="24"/>
      <c r="FUF4" s="24"/>
      <c r="FUG4" s="24"/>
      <c r="FUH4" s="24"/>
      <c r="FUI4" s="24"/>
      <c r="FUJ4" s="24"/>
      <c r="FUK4" s="24"/>
      <c r="FUL4" s="24"/>
      <c r="FUM4" s="24"/>
      <c r="FUN4" s="24"/>
      <c r="FUO4" s="24"/>
      <c r="FUP4" s="24"/>
      <c r="FUQ4" s="24"/>
      <c r="FUR4" s="24"/>
      <c r="FUS4" s="24"/>
      <c r="FUT4" s="24"/>
      <c r="FUU4" s="24"/>
      <c r="FUV4" s="24"/>
      <c r="FUW4" s="24"/>
      <c r="FUX4" s="24"/>
      <c r="FUY4" s="24"/>
      <c r="FUZ4" s="24"/>
      <c r="FVA4" s="24"/>
      <c r="FVB4" s="24"/>
      <c r="FVC4" s="24"/>
      <c r="FVD4" s="24"/>
      <c r="FVE4" s="24"/>
      <c r="FVF4" s="24"/>
      <c r="FVG4" s="24"/>
      <c r="FVH4" s="24"/>
      <c r="FVI4" s="24"/>
      <c r="FVJ4" s="24"/>
      <c r="FVK4" s="24"/>
      <c r="FVL4" s="24"/>
      <c r="FVM4" s="24"/>
      <c r="FVN4" s="24"/>
      <c r="FVO4" s="24"/>
      <c r="FVP4" s="24"/>
      <c r="FVQ4" s="24"/>
      <c r="FVR4" s="24"/>
      <c r="FVS4" s="24"/>
      <c r="FVT4" s="24"/>
      <c r="FVU4" s="24"/>
      <c r="FVV4" s="24"/>
      <c r="FVW4" s="24"/>
      <c r="FVX4" s="24"/>
      <c r="FVY4" s="24"/>
      <c r="FVZ4" s="24"/>
      <c r="FWA4" s="24"/>
      <c r="FWB4" s="24"/>
      <c r="FWC4" s="24"/>
      <c r="FWD4" s="24"/>
      <c r="FWE4" s="24"/>
      <c r="FWF4" s="24"/>
      <c r="FWG4" s="24"/>
      <c r="FWH4" s="24"/>
      <c r="FWI4" s="24"/>
      <c r="FWJ4" s="24"/>
      <c r="FWK4" s="24"/>
      <c r="FWL4" s="24"/>
      <c r="FWM4" s="24"/>
      <c r="FWN4" s="24"/>
      <c r="FWO4" s="24"/>
      <c r="FWP4" s="24"/>
      <c r="FWQ4" s="24"/>
      <c r="FWR4" s="24"/>
      <c r="FWS4" s="24"/>
      <c r="FWT4" s="24"/>
      <c r="FWU4" s="24"/>
      <c r="FWV4" s="24"/>
      <c r="FWW4" s="24"/>
      <c r="FWX4" s="24"/>
      <c r="FWY4" s="24"/>
      <c r="FWZ4" s="24"/>
      <c r="FXA4" s="24"/>
      <c r="FXB4" s="24"/>
      <c r="FXC4" s="24"/>
      <c r="FXD4" s="24"/>
      <c r="FXE4" s="24"/>
      <c r="FXF4" s="24"/>
      <c r="FXG4" s="24"/>
      <c r="FXH4" s="24"/>
      <c r="FXI4" s="24"/>
      <c r="FXJ4" s="24"/>
      <c r="FXK4" s="24"/>
      <c r="FXL4" s="24"/>
      <c r="FXM4" s="24"/>
      <c r="FXN4" s="24"/>
      <c r="FXO4" s="24"/>
      <c r="FXP4" s="24"/>
      <c r="FXQ4" s="24"/>
      <c r="FXR4" s="24"/>
      <c r="FXS4" s="24"/>
      <c r="FXT4" s="24"/>
      <c r="FXU4" s="24"/>
      <c r="FXV4" s="24"/>
      <c r="FXW4" s="24"/>
      <c r="FXX4" s="24"/>
      <c r="FXY4" s="24"/>
      <c r="FXZ4" s="24"/>
      <c r="FYA4" s="24"/>
      <c r="FYB4" s="24"/>
      <c r="FYC4" s="24"/>
      <c r="FYD4" s="24"/>
      <c r="FYE4" s="24"/>
      <c r="FYF4" s="24"/>
      <c r="FYG4" s="24"/>
      <c r="FYH4" s="24"/>
      <c r="FYI4" s="24"/>
      <c r="FYJ4" s="24"/>
      <c r="FYK4" s="24"/>
      <c r="FYL4" s="24"/>
      <c r="FYM4" s="24"/>
      <c r="FYN4" s="24"/>
      <c r="FYO4" s="24"/>
      <c r="FYP4" s="24"/>
      <c r="FYQ4" s="24"/>
      <c r="FYR4" s="24"/>
      <c r="FYS4" s="24"/>
      <c r="FYT4" s="24"/>
      <c r="FYU4" s="24"/>
      <c r="FYV4" s="24"/>
      <c r="FYW4" s="24"/>
      <c r="FYX4" s="24"/>
      <c r="FYY4" s="24"/>
      <c r="FYZ4" s="24"/>
      <c r="FZA4" s="24"/>
      <c r="FZB4" s="24"/>
      <c r="FZC4" s="24"/>
      <c r="FZD4" s="24"/>
      <c r="FZE4" s="24"/>
      <c r="FZF4" s="24"/>
      <c r="FZG4" s="24"/>
      <c r="FZH4" s="24"/>
      <c r="FZI4" s="24"/>
      <c r="FZJ4" s="24"/>
      <c r="FZK4" s="24"/>
      <c r="FZL4" s="24"/>
      <c r="FZM4" s="24"/>
      <c r="FZN4" s="24"/>
      <c r="FZO4" s="24"/>
      <c r="FZP4" s="24"/>
      <c r="FZQ4" s="24"/>
      <c r="FZR4" s="24"/>
      <c r="FZS4" s="24"/>
      <c r="FZT4" s="24"/>
      <c r="FZU4" s="24"/>
      <c r="FZV4" s="24"/>
      <c r="FZW4" s="24"/>
      <c r="FZX4" s="24"/>
      <c r="FZY4" s="24"/>
      <c r="FZZ4" s="24"/>
      <c r="GAA4" s="24"/>
      <c r="GAB4" s="24"/>
      <c r="GAC4" s="24"/>
      <c r="GAD4" s="24"/>
      <c r="GAE4" s="24"/>
      <c r="GAF4" s="24"/>
      <c r="GAG4" s="24"/>
      <c r="GAH4" s="24"/>
      <c r="GAI4" s="24"/>
      <c r="GAJ4" s="24"/>
      <c r="GAK4" s="24"/>
      <c r="GAL4" s="24"/>
      <c r="GAM4" s="24"/>
      <c r="GAN4" s="24"/>
      <c r="GAO4" s="24"/>
      <c r="GAP4" s="24"/>
      <c r="GAQ4" s="24"/>
      <c r="GAR4" s="24"/>
      <c r="GAS4" s="24"/>
      <c r="GAT4" s="24"/>
      <c r="GAU4" s="24"/>
      <c r="GAV4" s="24"/>
      <c r="GAW4" s="24"/>
      <c r="GAX4" s="24"/>
      <c r="GAY4" s="24"/>
      <c r="GAZ4" s="24"/>
      <c r="GBA4" s="24"/>
      <c r="GBB4" s="24"/>
      <c r="GBC4" s="24"/>
      <c r="GBD4" s="24"/>
      <c r="GBE4" s="24"/>
      <c r="GBF4" s="24"/>
      <c r="GBG4" s="24"/>
      <c r="GBH4" s="24"/>
      <c r="GBI4" s="24"/>
      <c r="GBJ4" s="24"/>
      <c r="GBK4" s="24"/>
      <c r="GBL4" s="24"/>
      <c r="GBM4" s="24"/>
      <c r="GBN4" s="24"/>
      <c r="GBO4" s="24"/>
      <c r="GBP4" s="24"/>
      <c r="GBQ4" s="24"/>
      <c r="GBR4" s="24"/>
      <c r="GBS4" s="24"/>
      <c r="GBT4" s="24"/>
      <c r="GBU4" s="24"/>
      <c r="GBV4" s="24"/>
      <c r="GBW4" s="24"/>
      <c r="GBX4" s="24"/>
      <c r="GBY4" s="24"/>
      <c r="GBZ4" s="24"/>
      <c r="GCA4" s="24"/>
      <c r="GCB4" s="24"/>
      <c r="GCC4" s="24"/>
      <c r="GCD4" s="24"/>
      <c r="GCE4" s="24"/>
      <c r="GCF4" s="24"/>
      <c r="GCG4" s="24"/>
      <c r="GCH4" s="24"/>
      <c r="GCI4" s="24"/>
      <c r="GCJ4" s="24"/>
      <c r="GCK4" s="24"/>
      <c r="GCL4" s="24"/>
      <c r="GCM4" s="24"/>
      <c r="GCN4" s="24"/>
      <c r="GCO4" s="24"/>
      <c r="GCP4" s="24"/>
      <c r="GCQ4" s="24"/>
      <c r="GCR4" s="24"/>
      <c r="GCS4" s="24"/>
      <c r="GCT4" s="24"/>
      <c r="GCU4" s="24"/>
      <c r="GCV4" s="24"/>
      <c r="GCW4" s="24"/>
      <c r="GCX4" s="24"/>
      <c r="GCY4" s="24"/>
      <c r="GCZ4" s="24"/>
      <c r="GDA4" s="24"/>
      <c r="GDB4" s="24"/>
      <c r="GDC4" s="24"/>
      <c r="GDD4" s="24"/>
      <c r="GDE4" s="24"/>
      <c r="GDF4" s="24"/>
      <c r="GDG4" s="24"/>
      <c r="GDH4" s="24"/>
      <c r="GDI4" s="24"/>
      <c r="GDJ4" s="24"/>
      <c r="GDK4" s="24"/>
      <c r="GDL4" s="24"/>
      <c r="GDM4" s="24"/>
      <c r="GDN4" s="24"/>
      <c r="GDO4" s="24"/>
      <c r="GDP4" s="24"/>
      <c r="GDQ4" s="24"/>
      <c r="GDR4" s="24"/>
      <c r="GDS4" s="24"/>
      <c r="GDT4" s="24"/>
      <c r="GDU4" s="24"/>
      <c r="GDV4" s="24"/>
      <c r="GDW4" s="24"/>
      <c r="GDX4" s="24"/>
      <c r="GDY4" s="24"/>
      <c r="GDZ4" s="24"/>
      <c r="GEA4" s="24"/>
      <c r="GEB4" s="24"/>
      <c r="GEC4" s="24"/>
      <c r="GED4" s="24"/>
      <c r="GEE4" s="24"/>
      <c r="GEF4" s="24"/>
      <c r="GEG4" s="24"/>
      <c r="GEH4" s="24"/>
      <c r="GEI4" s="24"/>
      <c r="GEJ4" s="24"/>
      <c r="GEK4" s="24"/>
      <c r="GEL4" s="24"/>
      <c r="GEM4" s="24"/>
      <c r="GEN4" s="24"/>
      <c r="GEO4" s="24"/>
      <c r="GEP4" s="24"/>
      <c r="GEQ4" s="24"/>
      <c r="GER4" s="24"/>
      <c r="GES4" s="24"/>
      <c r="GET4" s="24"/>
      <c r="GEU4" s="24"/>
      <c r="GEV4" s="24"/>
      <c r="GEW4" s="24"/>
      <c r="GEX4" s="24"/>
      <c r="GEY4" s="24"/>
      <c r="GEZ4" s="24"/>
      <c r="GFA4" s="24"/>
      <c r="GFB4" s="24"/>
      <c r="GFC4" s="24"/>
      <c r="GFD4" s="24"/>
      <c r="GFE4" s="24"/>
      <c r="GFF4" s="24"/>
      <c r="GFG4" s="24"/>
      <c r="GFH4" s="24"/>
      <c r="GFI4" s="24"/>
      <c r="GFJ4" s="24"/>
      <c r="GFK4" s="24"/>
      <c r="GFL4" s="24"/>
      <c r="GFM4" s="24"/>
      <c r="GFN4" s="24"/>
      <c r="GFO4" s="24"/>
      <c r="GFP4" s="24"/>
      <c r="GFQ4" s="24"/>
      <c r="GFR4" s="24"/>
      <c r="GFS4" s="24"/>
      <c r="GFT4" s="24"/>
      <c r="GFU4" s="24"/>
      <c r="GFV4" s="24"/>
      <c r="GFW4" s="24"/>
      <c r="GFX4" s="24"/>
      <c r="GFY4" s="24"/>
      <c r="GFZ4" s="24"/>
      <c r="GGA4" s="24"/>
      <c r="GGB4" s="24"/>
      <c r="GGC4" s="24"/>
      <c r="GGD4" s="24"/>
      <c r="GGE4" s="24"/>
      <c r="GGF4" s="24"/>
      <c r="GGG4" s="24"/>
      <c r="GGH4" s="24"/>
      <c r="GGI4" s="24"/>
      <c r="GGJ4" s="24"/>
      <c r="GGK4" s="24"/>
      <c r="GGL4" s="24"/>
      <c r="GGM4" s="24"/>
      <c r="GGN4" s="24"/>
      <c r="GGO4" s="24"/>
      <c r="GGP4" s="24"/>
      <c r="GGQ4" s="24"/>
      <c r="GGR4" s="24"/>
      <c r="GGS4" s="24"/>
      <c r="GGT4" s="24"/>
      <c r="GGU4" s="24"/>
      <c r="GGV4" s="24"/>
      <c r="GGW4" s="24"/>
      <c r="GGX4" s="24"/>
      <c r="GGY4" s="24"/>
      <c r="GGZ4" s="24"/>
      <c r="GHA4" s="24"/>
      <c r="GHB4" s="24"/>
      <c r="GHC4" s="24"/>
      <c r="GHD4" s="24"/>
      <c r="GHE4" s="24"/>
      <c r="GHF4" s="24"/>
      <c r="GHG4" s="24"/>
      <c r="GHH4" s="24"/>
      <c r="GHI4" s="24"/>
      <c r="GHJ4" s="24"/>
      <c r="GHK4" s="24"/>
      <c r="GHL4" s="24"/>
      <c r="GHM4" s="24"/>
      <c r="GHN4" s="24"/>
      <c r="GHO4" s="24"/>
      <c r="GHP4" s="24"/>
      <c r="GHQ4" s="24"/>
      <c r="GHR4" s="24"/>
      <c r="GHS4" s="24"/>
      <c r="GHT4" s="24"/>
      <c r="GHU4" s="24"/>
      <c r="GHV4" s="24"/>
      <c r="GHW4" s="24"/>
      <c r="GHX4" s="24"/>
      <c r="GHY4" s="24"/>
      <c r="GHZ4" s="24"/>
      <c r="GIA4" s="24"/>
      <c r="GIB4" s="24"/>
      <c r="GIC4" s="24"/>
      <c r="GID4" s="24"/>
      <c r="GIE4" s="24"/>
      <c r="GIF4" s="24"/>
      <c r="GIG4" s="24"/>
      <c r="GIH4" s="24"/>
      <c r="GII4" s="24"/>
      <c r="GIJ4" s="24"/>
      <c r="GIK4" s="24"/>
      <c r="GIL4" s="24"/>
      <c r="GIM4" s="24"/>
      <c r="GIN4" s="24"/>
      <c r="GIO4" s="24"/>
      <c r="GIP4" s="24"/>
      <c r="GIQ4" s="24"/>
      <c r="GIR4" s="24"/>
      <c r="GIS4" s="24"/>
      <c r="GIT4" s="24"/>
      <c r="GIU4" s="24"/>
      <c r="GIV4" s="24"/>
      <c r="GIW4" s="24"/>
      <c r="GIX4" s="24"/>
      <c r="GIY4" s="24"/>
      <c r="GIZ4" s="24"/>
      <c r="GJA4" s="24"/>
      <c r="GJB4" s="24"/>
      <c r="GJC4" s="24"/>
      <c r="GJD4" s="24"/>
      <c r="GJE4" s="24"/>
      <c r="GJF4" s="24"/>
      <c r="GJG4" s="24"/>
      <c r="GJH4" s="24"/>
      <c r="GJI4" s="24"/>
      <c r="GJJ4" s="24"/>
      <c r="GJK4" s="24"/>
      <c r="GJL4" s="24"/>
      <c r="GJM4" s="24"/>
      <c r="GJN4" s="24"/>
      <c r="GJO4" s="24"/>
      <c r="GJP4" s="24"/>
      <c r="GJQ4" s="24"/>
      <c r="GJR4" s="24"/>
      <c r="GJS4" s="24"/>
      <c r="GJT4" s="24"/>
      <c r="GJU4" s="24"/>
      <c r="GJV4" s="24"/>
      <c r="GJW4" s="24"/>
      <c r="GJX4" s="24"/>
      <c r="GJY4" s="24"/>
      <c r="GJZ4" s="24"/>
      <c r="GKA4" s="24"/>
      <c r="GKB4" s="24"/>
      <c r="GKC4" s="24"/>
      <c r="GKD4" s="24"/>
      <c r="GKE4" s="24"/>
      <c r="GKF4" s="24"/>
      <c r="GKG4" s="24"/>
      <c r="GKH4" s="24"/>
      <c r="GKI4" s="24"/>
      <c r="GKJ4" s="24"/>
      <c r="GKK4" s="24"/>
      <c r="GKL4" s="24"/>
      <c r="GKM4" s="24"/>
      <c r="GKN4" s="24"/>
      <c r="GKO4" s="24"/>
      <c r="GKP4" s="24"/>
      <c r="GKQ4" s="24"/>
      <c r="GKR4" s="24"/>
      <c r="GKS4" s="24"/>
      <c r="GKT4" s="24"/>
      <c r="GKU4" s="24"/>
      <c r="GKV4" s="24"/>
      <c r="GKW4" s="24"/>
      <c r="GKX4" s="24"/>
      <c r="GKY4" s="24"/>
      <c r="GKZ4" s="24"/>
      <c r="GLA4" s="24"/>
      <c r="GLB4" s="24"/>
      <c r="GLC4" s="24"/>
      <c r="GLD4" s="24"/>
      <c r="GLE4" s="24"/>
      <c r="GLF4" s="24"/>
      <c r="GLG4" s="24"/>
      <c r="GLH4" s="24"/>
      <c r="GLI4" s="24"/>
      <c r="GLJ4" s="24"/>
      <c r="GLK4" s="24"/>
      <c r="GLL4" s="24"/>
      <c r="GLM4" s="24"/>
      <c r="GLN4" s="24"/>
      <c r="GLO4" s="24"/>
      <c r="GLP4" s="24"/>
      <c r="GLQ4" s="24"/>
      <c r="GLR4" s="24"/>
      <c r="GLS4" s="24"/>
      <c r="GLT4" s="24"/>
      <c r="GLU4" s="24"/>
      <c r="GLV4" s="24"/>
      <c r="GLW4" s="24"/>
      <c r="GLX4" s="24"/>
      <c r="GLY4" s="24"/>
      <c r="GLZ4" s="24"/>
      <c r="GMA4" s="24"/>
      <c r="GMB4" s="24"/>
      <c r="GMC4" s="24"/>
      <c r="GMD4" s="24"/>
      <c r="GME4" s="24"/>
      <c r="GMF4" s="24"/>
      <c r="GMG4" s="24"/>
      <c r="GMH4" s="24"/>
      <c r="GMI4" s="24"/>
      <c r="GMJ4" s="24"/>
      <c r="GMK4" s="24"/>
      <c r="GML4" s="24"/>
      <c r="GMM4" s="24"/>
      <c r="GMN4" s="24"/>
      <c r="GMO4" s="24"/>
      <c r="GMP4" s="24"/>
      <c r="GMQ4" s="24"/>
      <c r="GMR4" s="24"/>
      <c r="GMS4" s="24"/>
      <c r="GMT4" s="24"/>
      <c r="GMU4" s="24"/>
      <c r="GMV4" s="24"/>
      <c r="GMW4" s="24"/>
      <c r="GMX4" s="24"/>
      <c r="GMY4" s="24"/>
      <c r="GMZ4" s="24"/>
      <c r="GNA4" s="24"/>
      <c r="GNB4" s="24"/>
      <c r="GNC4" s="24"/>
      <c r="GND4" s="24"/>
      <c r="GNE4" s="24"/>
      <c r="GNF4" s="24"/>
      <c r="GNG4" s="24"/>
      <c r="GNH4" s="24"/>
      <c r="GNI4" s="24"/>
      <c r="GNJ4" s="24"/>
      <c r="GNK4" s="24"/>
      <c r="GNL4" s="24"/>
      <c r="GNM4" s="24"/>
      <c r="GNN4" s="24"/>
      <c r="GNO4" s="24"/>
      <c r="GNP4" s="24"/>
      <c r="GNQ4" s="24"/>
      <c r="GNR4" s="24"/>
      <c r="GNS4" s="24"/>
      <c r="GNT4" s="24"/>
      <c r="GNU4" s="24"/>
      <c r="GNV4" s="24"/>
      <c r="GNW4" s="24"/>
      <c r="GNX4" s="24"/>
      <c r="GNY4" s="24"/>
      <c r="GNZ4" s="24"/>
      <c r="GOA4" s="24"/>
      <c r="GOB4" s="24"/>
      <c r="GOC4" s="24"/>
      <c r="GOD4" s="24"/>
      <c r="GOE4" s="24"/>
      <c r="GOF4" s="24"/>
      <c r="GOG4" s="24"/>
      <c r="GOH4" s="24"/>
      <c r="GOI4" s="24"/>
      <c r="GOJ4" s="24"/>
      <c r="GOK4" s="24"/>
      <c r="GOL4" s="24"/>
      <c r="GOM4" s="24"/>
      <c r="GON4" s="24"/>
      <c r="GOO4" s="24"/>
      <c r="GOP4" s="24"/>
      <c r="GOQ4" s="24"/>
      <c r="GOR4" s="24"/>
      <c r="GOS4" s="24"/>
      <c r="GOT4" s="24"/>
      <c r="GOU4" s="24"/>
      <c r="GOV4" s="24"/>
      <c r="GOW4" s="24"/>
      <c r="GOX4" s="24"/>
      <c r="GOY4" s="24"/>
      <c r="GOZ4" s="24"/>
      <c r="GPA4" s="24"/>
      <c r="GPB4" s="24"/>
      <c r="GPC4" s="24"/>
      <c r="GPD4" s="24"/>
      <c r="GPE4" s="24"/>
      <c r="GPF4" s="24"/>
      <c r="GPG4" s="24"/>
      <c r="GPH4" s="24"/>
      <c r="GPI4" s="24"/>
      <c r="GPJ4" s="24"/>
      <c r="GPK4" s="24"/>
      <c r="GPL4" s="24"/>
      <c r="GPM4" s="24"/>
      <c r="GPN4" s="24"/>
      <c r="GPO4" s="24"/>
      <c r="GPP4" s="24"/>
      <c r="GPQ4" s="24"/>
      <c r="GPR4" s="24"/>
      <c r="GPS4" s="24"/>
      <c r="GPT4" s="24"/>
      <c r="GPU4" s="24"/>
      <c r="GPV4" s="24"/>
      <c r="GPW4" s="24"/>
      <c r="GPX4" s="24"/>
      <c r="GPY4" s="24"/>
      <c r="GPZ4" s="24"/>
      <c r="GQA4" s="24"/>
      <c r="GQB4" s="24"/>
      <c r="GQC4" s="24"/>
      <c r="GQD4" s="24"/>
      <c r="GQE4" s="24"/>
      <c r="GQF4" s="24"/>
      <c r="GQG4" s="24"/>
      <c r="GQH4" s="24"/>
      <c r="GQI4" s="24"/>
      <c r="GQJ4" s="24"/>
      <c r="GQK4" s="24"/>
      <c r="GQL4" s="24"/>
      <c r="GQM4" s="24"/>
      <c r="GQN4" s="24"/>
      <c r="GQO4" s="24"/>
      <c r="GQP4" s="24"/>
      <c r="GQQ4" s="24"/>
      <c r="GQR4" s="24"/>
      <c r="GQS4" s="24"/>
      <c r="GQT4" s="24"/>
      <c r="GQU4" s="24"/>
      <c r="GQV4" s="24"/>
      <c r="GQW4" s="24"/>
      <c r="GQX4" s="24"/>
      <c r="GQY4" s="24"/>
      <c r="GQZ4" s="24"/>
      <c r="GRA4" s="24"/>
      <c r="GRB4" s="24"/>
      <c r="GRC4" s="24"/>
      <c r="GRD4" s="24"/>
      <c r="GRE4" s="24"/>
      <c r="GRF4" s="24"/>
      <c r="GRG4" s="24"/>
      <c r="GRH4" s="24"/>
      <c r="GRI4" s="24"/>
      <c r="GRJ4" s="24"/>
      <c r="GRK4" s="24"/>
      <c r="GRL4" s="24"/>
      <c r="GRM4" s="24"/>
      <c r="GRN4" s="24"/>
      <c r="GRO4" s="24"/>
      <c r="GRP4" s="24"/>
      <c r="GRQ4" s="24"/>
      <c r="GRR4" s="24"/>
      <c r="GRS4" s="24"/>
      <c r="GRT4" s="24"/>
      <c r="GRU4" s="24"/>
      <c r="GRV4" s="24"/>
      <c r="GRW4" s="24"/>
      <c r="GRX4" s="24"/>
      <c r="GRY4" s="24"/>
      <c r="GRZ4" s="24"/>
      <c r="GSA4" s="24"/>
      <c r="GSB4" s="24"/>
      <c r="GSC4" s="24"/>
      <c r="GSD4" s="24"/>
      <c r="GSE4" s="24"/>
      <c r="GSF4" s="24"/>
      <c r="GSG4" s="24"/>
      <c r="GSH4" s="24"/>
      <c r="GSI4" s="24"/>
      <c r="GSJ4" s="24"/>
      <c r="GSK4" s="24"/>
      <c r="GSL4" s="24"/>
      <c r="GSM4" s="24"/>
      <c r="GSN4" s="24"/>
      <c r="GSO4" s="24"/>
      <c r="GSP4" s="24"/>
      <c r="GSQ4" s="24"/>
      <c r="GSR4" s="24"/>
      <c r="GSS4" s="24"/>
      <c r="GST4" s="24"/>
      <c r="GSU4" s="24"/>
      <c r="GSV4" s="24"/>
      <c r="GSW4" s="24"/>
      <c r="GSX4" s="24"/>
      <c r="GSY4" s="24"/>
      <c r="GSZ4" s="24"/>
      <c r="GTA4" s="24"/>
      <c r="GTB4" s="24"/>
      <c r="GTC4" s="24"/>
      <c r="GTD4" s="24"/>
      <c r="GTE4" s="24"/>
      <c r="GTF4" s="24"/>
      <c r="GTG4" s="24"/>
      <c r="GTH4" s="24"/>
      <c r="GTI4" s="24"/>
      <c r="GTJ4" s="24"/>
      <c r="GTK4" s="24"/>
      <c r="GTL4" s="24"/>
      <c r="GTM4" s="24"/>
      <c r="GTN4" s="24"/>
      <c r="GTO4" s="24"/>
      <c r="GTP4" s="24"/>
      <c r="GTQ4" s="24"/>
      <c r="GTR4" s="24"/>
      <c r="GTS4" s="24"/>
      <c r="GTT4" s="24"/>
      <c r="GTU4" s="24"/>
      <c r="GTV4" s="24"/>
      <c r="GTW4" s="24"/>
      <c r="GTX4" s="24"/>
      <c r="GTY4" s="24"/>
      <c r="GTZ4" s="24"/>
      <c r="GUA4" s="24"/>
      <c r="GUB4" s="24"/>
      <c r="GUC4" s="24"/>
      <c r="GUD4" s="24"/>
      <c r="GUE4" s="24"/>
      <c r="GUF4" s="24"/>
      <c r="GUG4" s="24"/>
      <c r="GUH4" s="24"/>
      <c r="GUI4" s="24"/>
      <c r="GUJ4" s="24"/>
      <c r="GUK4" s="24"/>
      <c r="GUL4" s="24"/>
      <c r="GUM4" s="24"/>
      <c r="GUN4" s="24"/>
      <c r="GUO4" s="24"/>
      <c r="GUP4" s="24"/>
      <c r="GUQ4" s="24"/>
      <c r="GUR4" s="24"/>
      <c r="GUS4" s="24"/>
      <c r="GUT4" s="24"/>
      <c r="GUU4" s="24"/>
      <c r="GUV4" s="24"/>
      <c r="GUW4" s="24"/>
      <c r="GUX4" s="24"/>
      <c r="GUY4" s="24"/>
      <c r="GUZ4" s="24"/>
      <c r="GVA4" s="24"/>
      <c r="GVB4" s="24"/>
      <c r="GVC4" s="24"/>
      <c r="GVD4" s="24"/>
      <c r="GVE4" s="24"/>
      <c r="GVF4" s="24"/>
      <c r="GVG4" s="24"/>
      <c r="GVH4" s="24"/>
      <c r="GVI4" s="24"/>
      <c r="GVJ4" s="24"/>
      <c r="GVK4" s="24"/>
      <c r="GVL4" s="24"/>
      <c r="GVM4" s="24"/>
      <c r="GVN4" s="24"/>
      <c r="GVO4" s="24"/>
      <c r="GVP4" s="24"/>
      <c r="GVQ4" s="24"/>
      <c r="GVR4" s="24"/>
      <c r="GVS4" s="24"/>
      <c r="GVT4" s="24"/>
      <c r="GVU4" s="24"/>
      <c r="GVV4" s="24"/>
      <c r="GVW4" s="24"/>
      <c r="GVX4" s="24"/>
      <c r="GVY4" s="24"/>
      <c r="GVZ4" s="24"/>
      <c r="GWA4" s="24"/>
      <c r="GWB4" s="24"/>
      <c r="GWC4" s="24"/>
      <c r="GWD4" s="24"/>
      <c r="GWE4" s="24"/>
      <c r="GWF4" s="24"/>
      <c r="GWG4" s="24"/>
      <c r="GWH4" s="24"/>
      <c r="GWI4" s="24"/>
      <c r="GWJ4" s="24"/>
      <c r="GWK4" s="24"/>
      <c r="GWL4" s="24"/>
      <c r="GWM4" s="24"/>
      <c r="GWN4" s="24"/>
      <c r="GWO4" s="24"/>
      <c r="GWP4" s="24"/>
      <c r="GWQ4" s="24"/>
      <c r="GWR4" s="24"/>
      <c r="GWS4" s="24"/>
      <c r="GWT4" s="24"/>
      <c r="GWU4" s="24"/>
      <c r="GWV4" s="24"/>
      <c r="GWW4" s="24"/>
      <c r="GWX4" s="24"/>
      <c r="GWY4" s="24"/>
      <c r="GWZ4" s="24"/>
      <c r="GXA4" s="24"/>
      <c r="GXB4" s="24"/>
      <c r="GXC4" s="24"/>
      <c r="GXD4" s="24"/>
      <c r="GXE4" s="24"/>
      <c r="GXF4" s="24"/>
      <c r="GXG4" s="24"/>
      <c r="GXH4" s="24"/>
      <c r="GXI4" s="24"/>
      <c r="GXJ4" s="24"/>
      <c r="GXK4" s="24"/>
      <c r="GXL4" s="24"/>
      <c r="GXM4" s="24"/>
      <c r="GXN4" s="24"/>
      <c r="GXO4" s="24"/>
      <c r="GXP4" s="24"/>
      <c r="GXQ4" s="24"/>
      <c r="GXR4" s="24"/>
      <c r="GXS4" s="24"/>
      <c r="GXT4" s="24"/>
      <c r="GXU4" s="24"/>
      <c r="GXV4" s="24"/>
      <c r="GXW4" s="24"/>
      <c r="GXX4" s="24"/>
      <c r="GXY4" s="24"/>
      <c r="GXZ4" s="24"/>
      <c r="GYA4" s="24"/>
      <c r="GYB4" s="24"/>
      <c r="GYC4" s="24"/>
      <c r="GYD4" s="24"/>
      <c r="GYE4" s="24"/>
      <c r="GYF4" s="24"/>
      <c r="GYG4" s="24"/>
      <c r="GYH4" s="24"/>
      <c r="GYI4" s="24"/>
      <c r="GYJ4" s="24"/>
      <c r="GYK4" s="24"/>
      <c r="GYL4" s="24"/>
      <c r="GYM4" s="24"/>
      <c r="GYN4" s="24"/>
      <c r="GYO4" s="24"/>
      <c r="GYP4" s="24"/>
      <c r="GYQ4" s="24"/>
      <c r="GYR4" s="24"/>
      <c r="GYS4" s="24"/>
      <c r="GYT4" s="24"/>
      <c r="GYU4" s="24"/>
      <c r="GYV4" s="24"/>
      <c r="GYW4" s="24"/>
      <c r="GYX4" s="24"/>
      <c r="GYY4" s="24"/>
      <c r="GYZ4" s="24"/>
      <c r="GZA4" s="24"/>
      <c r="GZB4" s="24"/>
      <c r="GZC4" s="24"/>
      <c r="GZD4" s="24"/>
      <c r="GZE4" s="24"/>
      <c r="GZF4" s="24"/>
      <c r="GZG4" s="24"/>
      <c r="GZH4" s="24"/>
      <c r="GZI4" s="24"/>
      <c r="GZJ4" s="24"/>
      <c r="GZK4" s="24"/>
      <c r="GZL4" s="24"/>
      <c r="GZM4" s="24"/>
      <c r="GZN4" s="24"/>
      <c r="GZO4" s="24"/>
      <c r="GZP4" s="24"/>
      <c r="GZQ4" s="24"/>
      <c r="GZR4" s="24"/>
      <c r="GZS4" s="24"/>
      <c r="GZT4" s="24"/>
      <c r="GZU4" s="24"/>
      <c r="GZV4" s="24"/>
      <c r="GZW4" s="24"/>
      <c r="GZX4" s="24"/>
      <c r="GZY4" s="24"/>
      <c r="GZZ4" s="24"/>
      <c r="HAA4" s="24"/>
      <c r="HAB4" s="24"/>
      <c r="HAC4" s="24"/>
      <c r="HAD4" s="24"/>
      <c r="HAE4" s="24"/>
      <c r="HAF4" s="24"/>
      <c r="HAG4" s="24"/>
      <c r="HAH4" s="24"/>
      <c r="HAI4" s="24"/>
      <c r="HAJ4" s="24"/>
      <c r="HAK4" s="24"/>
      <c r="HAL4" s="24"/>
      <c r="HAM4" s="24"/>
      <c r="HAN4" s="24"/>
      <c r="HAO4" s="24"/>
      <c r="HAP4" s="24"/>
      <c r="HAQ4" s="24"/>
      <c r="HAR4" s="24"/>
      <c r="HAS4" s="24"/>
      <c r="HAT4" s="24"/>
      <c r="HAU4" s="24"/>
      <c r="HAV4" s="24"/>
      <c r="HAW4" s="24"/>
      <c r="HAX4" s="24"/>
      <c r="HAY4" s="24"/>
      <c r="HAZ4" s="24"/>
      <c r="HBA4" s="24"/>
      <c r="HBB4" s="24"/>
      <c r="HBC4" s="24"/>
      <c r="HBD4" s="24"/>
      <c r="HBE4" s="24"/>
      <c r="HBF4" s="24"/>
      <c r="HBG4" s="24"/>
      <c r="HBH4" s="24"/>
      <c r="HBI4" s="24"/>
      <c r="HBJ4" s="24"/>
      <c r="HBK4" s="24"/>
      <c r="HBL4" s="24"/>
      <c r="HBM4" s="24"/>
      <c r="HBN4" s="24"/>
      <c r="HBO4" s="24"/>
      <c r="HBP4" s="24"/>
      <c r="HBQ4" s="24"/>
      <c r="HBR4" s="24"/>
      <c r="HBS4" s="24"/>
      <c r="HBT4" s="24"/>
      <c r="HBU4" s="24"/>
      <c r="HBV4" s="24"/>
      <c r="HBW4" s="24"/>
      <c r="HBX4" s="24"/>
      <c r="HBY4" s="24"/>
      <c r="HBZ4" s="24"/>
      <c r="HCA4" s="24"/>
      <c r="HCB4" s="24"/>
      <c r="HCC4" s="24"/>
      <c r="HCD4" s="24"/>
      <c r="HCE4" s="24"/>
      <c r="HCF4" s="24"/>
      <c r="HCG4" s="24"/>
      <c r="HCH4" s="24"/>
      <c r="HCI4" s="24"/>
      <c r="HCJ4" s="24"/>
      <c r="HCK4" s="24"/>
      <c r="HCL4" s="24"/>
      <c r="HCM4" s="24"/>
      <c r="HCN4" s="24"/>
      <c r="HCO4" s="24"/>
      <c r="HCP4" s="24"/>
      <c r="HCQ4" s="24"/>
      <c r="HCR4" s="24"/>
      <c r="HCS4" s="24"/>
      <c r="HCT4" s="24"/>
      <c r="HCU4" s="24"/>
      <c r="HCV4" s="24"/>
      <c r="HCW4" s="24"/>
      <c r="HCX4" s="24"/>
      <c r="HCY4" s="24"/>
      <c r="HCZ4" s="24"/>
      <c r="HDA4" s="24"/>
      <c r="HDB4" s="24"/>
      <c r="HDC4" s="24"/>
      <c r="HDD4" s="24"/>
      <c r="HDE4" s="24"/>
      <c r="HDF4" s="24"/>
      <c r="HDG4" s="24"/>
      <c r="HDH4" s="24"/>
      <c r="HDI4" s="24"/>
      <c r="HDJ4" s="24"/>
      <c r="HDK4" s="24"/>
      <c r="HDL4" s="24"/>
      <c r="HDM4" s="24"/>
      <c r="HDN4" s="24"/>
      <c r="HDO4" s="24"/>
      <c r="HDP4" s="24"/>
      <c r="HDQ4" s="24"/>
      <c r="HDR4" s="24"/>
      <c r="HDS4" s="24"/>
      <c r="HDT4" s="24"/>
      <c r="HDU4" s="24"/>
      <c r="HDV4" s="24"/>
      <c r="HDW4" s="24"/>
      <c r="HDX4" s="24"/>
      <c r="HDY4" s="24"/>
      <c r="HDZ4" s="24"/>
      <c r="HEA4" s="24"/>
      <c r="HEB4" s="24"/>
      <c r="HEC4" s="24"/>
      <c r="HED4" s="24"/>
      <c r="HEE4" s="24"/>
      <c r="HEF4" s="24"/>
      <c r="HEG4" s="24"/>
      <c r="HEH4" s="24"/>
      <c r="HEI4" s="24"/>
      <c r="HEJ4" s="24"/>
      <c r="HEK4" s="24"/>
      <c r="HEL4" s="24"/>
      <c r="HEM4" s="24"/>
      <c r="HEN4" s="24"/>
      <c r="HEO4" s="24"/>
      <c r="HEP4" s="24"/>
      <c r="HEQ4" s="24"/>
      <c r="HER4" s="24"/>
      <c r="HES4" s="24"/>
      <c r="HET4" s="24"/>
      <c r="HEU4" s="24"/>
      <c r="HEV4" s="24"/>
      <c r="HEW4" s="24"/>
      <c r="HEX4" s="24"/>
      <c r="HEY4" s="24"/>
      <c r="HEZ4" s="24"/>
      <c r="HFA4" s="24"/>
      <c r="HFB4" s="24"/>
      <c r="HFC4" s="24"/>
      <c r="HFD4" s="24"/>
      <c r="HFE4" s="24"/>
      <c r="HFF4" s="24"/>
      <c r="HFG4" s="24"/>
      <c r="HFH4" s="24"/>
      <c r="HFI4" s="24"/>
      <c r="HFJ4" s="24"/>
      <c r="HFK4" s="24"/>
      <c r="HFL4" s="24"/>
      <c r="HFM4" s="24"/>
      <c r="HFN4" s="24"/>
      <c r="HFO4" s="24"/>
      <c r="HFP4" s="24"/>
      <c r="HFQ4" s="24"/>
      <c r="HFR4" s="24"/>
      <c r="HFS4" s="24"/>
      <c r="HFT4" s="24"/>
      <c r="HFU4" s="24"/>
      <c r="HFV4" s="24"/>
      <c r="HFW4" s="24"/>
      <c r="HFX4" s="24"/>
      <c r="HFY4" s="24"/>
      <c r="HFZ4" s="24"/>
      <c r="HGA4" s="24"/>
      <c r="HGB4" s="24"/>
      <c r="HGC4" s="24"/>
      <c r="HGD4" s="24"/>
      <c r="HGE4" s="24"/>
      <c r="HGF4" s="24"/>
      <c r="HGG4" s="24"/>
      <c r="HGH4" s="24"/>
      <c r="HGI4" s="24"/>
      <c r="HGJ4" s="24"/>
      <c r="HGK4" s="24"/>
      <c r="HGL4" s="24"/>
      <c r="HGM4" s="24"/>
      <c r="HGN4" s="24"/>
      <c r="HGO4" s="24"/>
      <c r="HGP4" s="24"/>
      <c r="HGQ4" s="24"/>
      <c r="HGR4" s="24"/>
      <c r="HGS4" s="24"/>
      <c r="HGT4" s="24"/>
      <c r="HGU4" s="24"/>
      <c r="HGV4" s="24"/>
      <c r="HGW4" s="24"/>
      <c r="HGX4" s="24"/>
      <c r="HGY4" s="24"/>
      <c r="HGZ4" s="24"/>
      <c r="HHA4" s="24"/>
      <c r="HHB4" s="24"/>
      <c r="HHC4" s="24"/>
      <c r="HHD4" s="24"/>
      <c r="HHE4" s="24"/>
      <c r="HHF4" s="24"/>
      <c r="HHG4" s="24"/>
      <c r="HHH4" s="24"/>
      <c r="HHI4" s="24"/>
      <c r="HHJ4" s="24"/>
      <c r="HHK4" s="24"/>
      <c r="HHL4" s="24"/>
      <c r="HHM4" s="24"/>
      <c r="HHN4" s="24"/>
      <c r="HHO4" s="24"/>
      <c r="HHP4" s="24"/>
      <c r="HHQ4" s="24"/>
      <c r="HHR4" s="24"/>
      <c r="HHS4" s="24"/>
      <c r="HHT4" s="24"/>
      <c r="HHU4" s="24"/>
      <c r="HHV4" s="24"/>
      <c r="HHW4" s="24"/>
      <c r="HHX4" s="24"/>
      <c r="HHY4" s="24"/>
      <c r="HHZ4" s="24"/>
      <c r="HIA4" s="24"/>
      <c r="HIB4" s="24"/>
      <c r="HIC4" s="24"/>
      <c r="HID4" s="24"/>
      <c r="HIE4" s="24"/>
      <c r="HIF4" s="24"/>
      <c r="HIG4" s="24"/>
      <c r="HIH4" s="24"/>
      <c r="HII4" s="24"/>
      <c r="HIJ4" s="24"/>
      <c r="HIK4" s="24"/>
      <c r="HIL4" s="24"/>
      <c r="HIM4" s="24"/>
      <c r="HIN4" s="24"/>
      <c r="HIO4" s="24"/>
      <c r="HIP4" s="24"/>
      <c r="HIQ4" s="24"/>
      <c r="HIR4" s="24"/>
      <c r="HIS4" s="24"/>
      <c r="HIT4" s="24"/>
      <c r="HIU4" s="24"/>
      <c r="HIV4" s="24"/>
      <c r="HIW4" s="24"/>
      <c r="HIX4" s="24"/>
      <c r="HIY4" s="24"/>
      <c r="HIZ4" s="24"/>
      <c r="HJA4" s="24"/>
      <c r="HJB4" s="24"/>
      <c r="HJC4" s="24"/>
      <c r="HJD4" s="24"/>
      <c r="HJE4" s="24"/>
      <c r="HJF4" s="24"/>
      <c r="HJG4" s="24"/>
      <c r="HJH4" s="24"/>
      <c r="HJI4" s="24"/>
      <c r="HJJ4" s="24"/>
      <c r="HJK4" s="24"/>
      <c r="HJL4" s="24"/>
      <c r="HJM4" s="24"/>
      <c r="HJN4" s="24"/>
      <c r="HJO4" s="24"/>
      <c r="HJP4" s="24"/>
      <c r="HJQ4" s="24"/>
      <c r="HJR4" s="24"/>
      <c r="HJS4" s="24"/>
      <c r="HJT4" s="24"/>
      <c r="HJU4" s="24"/>
      <c r="HJV4" s="24"/>
      <c r="HJW4" s="24"/>
      <c r="HJX4" s="24"/>
      <c r="HJY4" s="24"/>
      <c r="HJZ4" s="24"/>
      <c r="HKA4" s="24"/>
      <c r="HKB4" s="24"/>
      <c r="HKC4" s="24"/>
      <c r="HKD4" s="24"/>
      <c r="HKE4" s="24"/>
      <c r="HKF4" s="24"/>
      <c r="HKG4" s="24"/>
      <c r="HKH4" s="24"/>
      <c r="HKI4" s="24"/>
      <c r="HKJ4" s="24"/>
      <c r="HKK4" s="24"/>
      <c r="HKL4" s="24"/>
      <c r="HKM4" s="24"/>
      <c r="HKN4" s="24"/>
      <c r="HKO4" s="24"/>
      <c r="HKP4" s="24"/>
      <c r="HKQ4" s="24"/>
      <c r="HKR4" s="24"/>
      <c r="HKS4" s="24"/>
      <c r="HKT4" s="24"/>
      <c r="HKU4" s="24"/>
      <c r="HKV4" s="24"/>
      <c r="HKW4" s="24"/>
      <c r="HKX4" s="24"/>
      <c r="HKY4" s="24"/>
      <c r="HKZ4" s="24"/>
      <c r="HLA4" s="24"/>
      <c r="HLB4" s="24"/>
      <c r="HLC4" s="24"/>
      <c r="HLD4" s="24"/>
      <c r="HLE4" s="24"/>
      <c r="HLF4" s="24"/>
      <c r="HLG4" s="24"/>
      <c r="HLH4" s="24"/>
      <c r="HLI4" s="24"/>
      <c r="HLJ4" s="24"/>
      <c r="HLK4" s="24"/>
      <c r="HLL4" s="24"/>
      <c r="HLM4" s="24"/>
      <c r="HLN4" s="24"/>
      <c r="HLO4" s="24"/>
      <c r="HLP4" s="24"/>
      <c r="HLQ4" s="24"/>
      <c r="HLR4" s="24"/>
      <c r="HLS4" s="24"/>
      <c r="HLT4" s="24"/>
      <c r="HLU4" s="24"/>
      <c r="HLV4" s="24"/>
      <c r="HLW4" s="24"/>
      <c r="HLX4" s="24"/>
      <c r="HLY4" s="24"/>
      <c r="HLZ4" s="24"/>
      <c r="HMA4" s="24"/>
      <c r="HMB4" s="24"/>
      <c r="HMC4" s="24"/>
      <c r="HMD4" s="24"/>
      <c r="HME4" s="24"/>
      <c r="HMF4" s="24"/>
      <c r="HMG4" s="24"/>
      <c r="HMH4" s="24"/>
      <c r="HMI4" s="24"/>
      <c r="HMJ4" s="24"/>
      <c r="HMK4" s="24"/>
      <c r="HML4" s="24"/>
      <c r="HMM4" s="24"/>
      <c r="HMN4" s="24"/>
      <c r="HMO4" s="24"/>
      <c r="HMP4" s="24"/>
      <c r="HMQ4" s="24"/>
      <c r="HMR4" s="24"/>
      <c r="HMS4" s="24"/>
      <c r="HMT4" s="24"/>
      <c r="HMU4" s="24"/>
      <c r="HMV4" s="24"/>
      <c r="HMW4" s="24"/>
      <c r="HMX4" s="24"/>
      <c r="HMY4" s="24"/>
      <c r="HMZ4" s="24"/>
      <c r="HNA4" s="24"/>
      <c r="HNB4" s="24"/>
      <c r="HNC4" s="24"/>
      <c r="HND4" s="24"/>
      <c r="HNE4" s="24"/>
      <c r="HNF4" s="24"/>
      <c r="HNG4" s="24"/>
      <c r="HNH4" s="24"/>
      <c r="HNI4" s="24"/>
      <c r="HNJ4" s="24"/>
      <c r="HNK4" s="24"/>
      <c r="HNL4" s="24"/>
      <c r="HNM4" s="24"/>
      <c r="HNN4" s="24"/>
      <c r="HNO4" s="24"/>
      <c r="HNP4" s="24"/>
      <c r="HNQ4" s="24"/>
      <c r="HNR4" s="24"/>
      <c r="HNS4" s="24"/>
      <c r="HNT4" s="24"/>
      <c r="HNU4" s="24"/>
      <c r="HNV4" s="24"/>
      <c r="HNW4" s="24"/>
      <c r="HNX4" s="24"/>
      <c r="HNY4" s="24"/>
      <c r="HNZ4" s="24"/>
      <c r="HOA4" s="24"/>
      <c r="HOB4" s="24"/>
      <c r="HOC4" s="24"/>
      <c r="HOD4" s="24"/>
      <c r="HOE4" s="24"/>
      <c r="HOF4" s="24"/>
      <c r="HOG4" s="24"/>
      <c r="HOH4" s="24"/>
      <c r="HOI4" s="24"/>
      <c r="HOJ4" s="24"/>
      <c r="HOK4" s="24"/>
      <c r="HOL4" s="24"/>
      <c r="HOM4" s="24"/>
      <c r="HON4" s="24"/>
      <c r="HOO4" s="24"/>
      <c r="HOP4" s="24"/>
      <c r="HOQ4" s="24"/>
      <c r="HOR4" s="24"/>
      <c r="HOS4" s="24"/>
      <c r="HOT4" s="24"/>
      <c r="HOU4" s="24"/>
      <c r="HOV4" s="24"/>
      <c r="HOW4" s="24"/>
      <c r="HOX4" s="24"/>
      <c r="HOY4" s="24"/>
      <c r="HOZ4" s="24"/>
      <c r="HPA4" s="24"/>
      <c r="HPB4" s="24"/>
      <c r="HPC4" s="24"/>
      <c r="HPD4" s="24"/>
      <c r="HPE4" s="24"/>
      <c r="HPF4" s="24"/>
      <c r="HPG4" s="24"/>
      <c r="HPH4" s="24"/>
      <c r="HPI4" s="24"/>
      <c r="HPJ4" s="24"/>
      <c r="HPK4" s="24"/>
      <c r="HPL4" s="24"/>
      <c r="HPM4" s="24"/>
      <c r="HPN4" s="24"/>
      <c r="HPO4" s="24"/>
      <c r="HPP4" s="24"/>
      <c r="HPQ4" s="24"/>
      <c r="HPR4" s="24"/>
      <c r="HPS4" s="24"/>
      <c r="HPT4" s="24"/>
      <c r="HPU4" s="24"/>
      <c r="HPV4" s="24"/>
      <c r="HPW4" s="24"/>
      <c r="HPX4" s="24"/>
      <c r="HPY4" s="24"/>
      <c r="HPZ4" s="24"/>
      <c r="HQA4" s="24"/>
      <c r="HQB4" s="24"/>
      <c r="HQC4" s="24"/>
      <c r="HQD4" s="24"/>
      <c r="HQE4" s="24"/>
      <c r="HQF4" s="24"/>
      <c r="HQG4" s="24"/>
      <c r="HQH4" s="24"/>
      <c r="HQI4" s="24"/>
      <c r="HQJ4" s="24"/>
      <c r="HQK4" s="24"/>
      <c r="HQL4" s="24"/>
      <c r="HQM4" s="24"/>
      <c r="HQN4" s="24"/>
      <c r="HQO4" s="24"/>
      <c r="HQP4" s="24"/>
      <c r="HQQ4" s="24"/>
      <c r="HQR4" s="24"/>
      <c r="HQS4" s="24"/>
      <c r="HQT4" s="24"/>
      <c r="HQU4" s="24"/>
      <c r="HQV4" s="24"/>
      <c r="HQW4" s="24"/>
      <c r="HQX4" s="24"/>
      <c r="HQY4" s="24"/>
      <c r="HQZ4" s="24"/>
      <c r="HRA4" s="24"/>
      <c r="HRB4" s="24"/>
      <c r="HRC4" s="24"/>
      <c r="HRD4" s="24"/>
      <c r="HRE4" s="24"/>
      <c r="HRF4" s="24"/>
      <c r="HRG4" s="24"/>
      <c r="HRH4" s="24"/>
      <c r="HRI4" s="24"/>
      <c r="HRJ4" s="24"/>
      <c r="HRK4" s="24"/>
      <c r="HRL4" s="24"/>
      <c r="HRM4" s="24"/>
      <c r="HRN4" s="24"/>
      <c r="HRO4" s="24"/>
      <c r="HRP4" s="24"/>
      <c r="HRQ4" s="24"/>
      <c r="HRR4" s="24"/>
      <c r="HRS4" s="24"/>
      <c r="HRT4" s="24"/>
      <c r="HRU4" s="24"/>
      <c r="HRV4" s="24"/>
      <c r="HRW4" s="24"/>
      <c r="HRX4" s="24"/>
      <c r="HRY4" s="24"/>
      <c r="HRZ4" s="24"/>
      <c r="HSA4" s="24"/>
      <c r="HSB4" s="24"/>
      <c r="HSC4" s="24"/>
      <c r="HSD4" s="24"/>
      <c r="HSE4" s="24"/>
      <c r="HSF4" s="24"/>
      <c r="HSG4" s="24"/>
      <c r="HSH4" s="24"/>
      <c r="HSI4" s="24"/>
      <c r="HSJ4" s="24"/>
      <c r="HSK4" s="24"/>
      <c r="HSL4" s="24"/>
      <c r="HSM4" s="24"/>
      <c r="HSN4" s="24"/>
      <c r="HSO4" s="24"/>
      <c r="HSP4" s="24"/>
      <c r="HSQ4" s="24"/>
      <c r="HSR4" s="24"/>
      <c r="HSS4" s="24"/>
      <c r="HST4" s="24"/>
      <c r="HSU4" s="24"/>
      <c r="HSV4" s="24"/>
      <c r="HSW4" s="24"/>
      <c r="HSX4" s="24"/>
      <c r="HSY4" s="24"/>
      <c r="HSZ4" s="24"/>
      <c r="HTA4" s="24"/>
      <c r="HTB4" s="24"/>
      <c r="HTC4" s="24"/>
      <c r="HTD4" s="24"/>
      <c r="HTE4" s="24"/>
      <c r="HTF4" s="24"/>
      <c r="HTG4" s="24"/>
      <c r="HTH4" s="24"/>
      <c r="HTI4" s="24"/>
      <c r="HTJ4" s="24"/>
      <c r="HTK4" s="24"/>
      <c r="HTL4" s="24"/>
      <c r="HTM4" s="24"/>
      <c r="HTN4" s="24"/>
      <c r="HTO4" s="24"/>
      <c r="HTP4" s="24"/>
      <c r="HTQ4" s="24"/>
      <c r="HTR4" s="24"/>
      <c r="HTS4" s="24"/>
      <c r="HTT4" s="24"/>
      <c r="HTU4" s="24"/>
      <c r="HTV4" s="24"/>
      <c r="HTW4" s="24"/>
      <c r="HTX4" s="24"/>
      <c r="HTY4" s="24"/>
      <c r="HTZ4" s="24"/>
      <c r="HUA4" s="24"/>
      <c r="HUB4" s="24"/>
      <c r="HUC4" s="24"/>
      <c r="HUD4" s="24"/>
      <c r="HUE4" s="24"/>
      <c r="HUF4" s="24"/>
      <c r="HUG4" s="24"/>
      <c r="HUH4" s="24"/>
      <c r="HUI4" s="24"/>
      <c r="HUJ4" s="24"/>
      <c r="HUK4" s="24"/>
      <c r="HUL4" s="24"/>
      <c r="HUM4" s="24"/>
      <c r="HUN4" s="24"/>
      <c r="HUO4" s="24"/>
      <c r="HUP4" s="24"/>
      <c r="HUQ4" s="24"/>
      <c r="HUR4" s="24"/>
      <c r="HUS4" s="24"/>
      <c r="HUT4" s="24"/>
      <c r="HUU4" s="24"/>
      <c r="HUV4" s="24"/>
      <c r="HUW4" s="24"/>
      <c r="HUX4" s="24"/>
      <c r="HUY4" s="24"/>
      <c r="HUZ4" s="24"/>
      <c r="HVA4" s="24"/>
      <c r="HVB4" s="24"/>
      <c r="HVC4" s="24"/>
      <c r="HVD4" s="24"/>
      <c r="HVE4" s="24"/>
      <c r="HVF4" s="24"/>
      <c r="HVG4" s="24"/>
      <c r="HVH4" s="24"/>
      <c r="HVI4" s="24"/>
      <c r="HVJ4" s="24"/>
      <c r="HVK4" s="24"/>
      <c r="HVL4" s="24"/>
      <c r="HVM4" s="24"/>
      <c r="HVN4" s="24"/>
      <c r="HVO4" s="24"/>
      <c r="HVP4" s="24"/>
      <c r="HVQ4" s="24"/>
      <c r="HVR4" s="24"/>
      <c r="HVS4" s="24"/>
      <c r="HVT4" s="24"/>
      <c r="HVU4" s="24"/>
      <c r="HVV4" s="24"/>
      <c r="HVW4" s="24"/>
      <c r="HVX4" s="24"/>
      <c r="HVY4" s="24"/>
      <c r="HVZ4" s="24"/>
      <c r="HWA4" s="24"/>
      <c r="HWB4" s="24"/>
      <c r="HWC4" s="24"/>
      <c r="HWD4" s="24"/>
      <c r="HWE4" s="24"/>
      <c r="HWF4" s="24"/>
      <c r="HWG4" s="24"/>
      <c r="HWH4" s="24"/>
      <c r="HWI4" s="24"/>
      <c r="HWJ4" s="24"/>
      <c r="HWK4" s="24"/>
      <c r="HWL4" s="24"/>
      <c r="HWM4" s="24"/>
      <c r="HWN4" s="24"/>
      <c r="HWO4" s="24"/>
      <c r="HWP4" s="24"/>
      <c r="HWQ4" s="24"/>
      <c r="HWR4" s="24"/>
      <c r="HWS4" s="24"/>
      <c r="HWT4" s="24"/>
      <c r="HWU4" s="24"/>
      <c r="HWV4" s="24"/>
      <c r="HWW4" s="24"/>
      <c r="HWX4" s="24"/>
      <c r="HWY4" s="24"/>
      <c r="HWZ4" s="24"/>
      <c r="HXA4" s="24"/>
      <c r="HXB4" s="24"/>
      <c r="HXC4" s="24"/>
      <c r="HXD4" s="24"/>
      <c r="HXE4" s="24"/>
      <c r="HXF4" s="24"/>
      <c r="HXG4" s="24"/>
      <c r="HXH4" s="24"/>
      <c r="HXI4" s="24"/>
      <c r="HXJ4" s="24"/>
      <c r="HXK4" s="24"/>
      <c r="HXL4" s="24"/>
      <c r="HXM4" s="24"/>
      <c r="HXN4" s="24"/>
      <c r="HXO4" s="24"/>
      <c r="HXP4" s="24"/>
      <c r="HXQ4" s="24"/>
      <c r="HXR4" s="24"/>
      <c r="HXS4" s="24"/>
      <c r="HXT4" s="24"/>
      <c r="HXU4" s="24"/>
      <c r="HXV4" s="24"/>
      <c r="HXW4" s="24"/>
      <c r="HXX4" s="24"/>
      <c r="HXY4" s="24"/>
      <c r="HXZ4" s="24"/>
      <c r="HYA4" s="24"/>
      <c r="HYB4" s="24"/>
      <c r="HYC4" s="24"/>
      <c r="HYD4" s="24"/>
      <c r="HYE4" s="24"/>
      <c r="HYF4" s="24"/>
      <c r="HYG4" s="24"/>
      <c r="HYH4" s="24"/>
      <c r="HYI4" s="24"/>
      <c r="HYJ4" s="24"/>
      <c r="HYK4" s="24"/>
      <c r="HYL4" s="24"/>
      <c r="HYM4" s="24"/>
      <c r="HYN4" s="24"/>
      <c r="HYO4" s="24"/>
      <c r="HYP4" s="24"/>
      <c r="HYQ4" s="24"/>
      <c r="HYR4" s="24"/>
      <c r="HYS4" s="24"/>
      <c r="HYT4" s="24"/>
      <c r="HYU4" s="24"/>
      <c r="HYV4" s="24"/>
      <c r="HYW4" s="24"/>
      <c r="HYX4" s="24"/>
      <c r="HYY4" s="24"/>
      <c r="HYZ4" s="24"/>
      <c r="HZA4" s="24"/>
      <c r="HZB4" s="24"/>
      <c r="HZC4" s="24"/>
      <c r="HZD4" s="24"/>
      <c r="HZE4" s="24"/>
      <c r="HZF4" s="24"/>
      <c r="HZG4" s="24"/>
      <c r="HZH4" s="24"/>
      <c r="HZI4" s="24"/>
      <c r="HZJ4" s="24"/>
      <c r="HZK4" s="24"/>
      <c r="HZL4" s="24"/>
      <c r="HZM4" s="24"/>
      <c r="HZN4" s="24"/>
      <c r="HZO4" s="24"/>
      <c r="HZP4" s="24"/>
      <c r="HZQ4" s="24"/>
      <c r="HZR4" s="24"/>
      <c r="HZS4" s="24"/>
      <c r="HZT4" s="24"/>
      <c r="HZU4" s="24"/>
      <c r="HZV4" s="24"/>
      <c r="HZW4" s="24"/>
      <c r="HZX4" s="24"/>
      <c r="HZY4" s="24"/>
      <c r="HZZ4" s="24"/>
      <c r="IAA4" s="24"/>
      <c r="IAB4" s="24"/>
      <c r="IAC4" s="24"/>
      <c r="IAD4" s="24"/>
      <c r="IAE4" s="24"/>
      <c r="IAF4" s="24"/>
      <c r="IAG4" s="24"/>
      <c r="IAH4" s="24"/>
      <c r="IAI4" s="24"/>
      <c r="IAJ4" s="24"/>
      <c r="IAK4" s="24"/>
      <c r="IAL4" s="24"/>
      <c r="IAM4" s="24"/>
      <c r="IAN4" s="24"/>
      <c r="IAO4" s="24"/>
      <c r="IAP4" s="24"/>
      <c r="IAQ4" s="24"/>
      <c r="IAR4" s="24"/>
      <c r="IAS4" s="24"/>
      <c r="IAT4" s="24"/>
      <c r="IAU4" s="24"/>
      <c r="IAV4" s="24"/>
      <c r="IAW4" s="24"/>
      <c r="IAX4" s="24"/>
      <c r="IAY4" s="24"/>
      <c r="IAZ4" s="24"/>
      <c r="IBA4" s="24"/>
      <c r="IBB4" s="24"/>
      <c r="IBC4" s="24"/>
      <c r="IBD4" s="24"/>
      <c r="IBE4" s="24"/>
      <c r="IBF4" s="24"/>
      <c r="IBG4" s="24"/>
      <c r="IBH4" s="24"/>
      <c r="IBI4" s="24"/>
      <c r="IBJ4" s="24"/>
      <c r="IBK4" s="24"/>
      <c r="IBL4" s="24"/>
      <c r="IBM4" s="24"/>
      <c r="IBN4" s="24"/>
      <c r="IBO4" s="24"/>
      <c r="IBP4" s="24"/>
      <c r="IBQ4" s="24"/>
      <c r="IBR4" s="24"/>
      <c r="IBS4" s="24"/>
      <c r="IBT4" s="24"/>
      <c r="IBU4" s="24"/>
      <c r="IBV4" s="24"/>
      <c r="IBW4" s="24"/>
      <c r="IBX4" s="24"/>
      <c r="IBY4" s="24"/>
      <c r="IBZ4" s="24"/>
      <c r="ICA4" s="24"/>
      <c r="ICB4" s="24"/>
      <c r="ICC4" s="24"/>
      <c r="ICD4" s="24"/>
      <c r="ICE4" s="24"/>
      <c r="ICF4" s="24"/>
      <c r="ICG4" s="24"/>
      <c r="ICH4" s="24"/>
      <c r="ICI4" s="24"/>
      <c r="ICJ4" s="24"/>
      <c r="ICK4" s="24"/>
      <c r="ICL4" s="24"/>
      <c r="ICM4" s="24"/>
      <c r="ICN4" s="24"/>
      <c r="ICO4" s="24"/>
      <c r="ICP4" s="24"/>
      <c r="ICQ4" s="24"/>
      <c r="ICR4" s="24"/>
      <c r="ICS4" s="24"/>
      <c r="ICT4" s="24"/>
      <c r="ICU4" s="24"/>
      <c r="ICV4" s="24"/>
      <c r="ICW4" s="24"/>
      <c r="ICX4" s="24"/>
      <c r="ICY4" s="24"/>
      <c r="ICZ4" s="24"/>
      <c r="IDA4" s="24"/>
      <c r="IDB4" s="24"/>
      <c r="IDC4" s="24"/>
      <c r="IDD4" s="24"/>
      <c r="IDE4" s="24"/>
      <c r="IDF4" s="24"/>
      <c r="IDG4" s="24"/>
      <c r="IDH4" s="24"/>
      <c r="IDI4" s="24"/>
      <c r="IDJ4" s="24"/>
      <c r="IDK4" s="24"/>
      <c r="IDL4" s="24"/>
      <c r="IDM4" s="24"/>
      <c r="IDN4" s="24"/>
      <c r="IDO4" s="24"/>
      <c r="IDP4" s="24"/>
      <c r="IDQ4" s="24"/>
      <c r="IDR4" s="24"/>
      <c r="IDS4" s="24"/>
      <c r="IDT4" s="24"/>
      <c r="IDU4" s="24"/>
      <c r="IDV4" s="24"/>
      <c r="IDW4" s="24"/>
      <c r="IDX4" s="24"/>
      <c r="IDY4" s="24"/>
      <c r="IDZ4" s="24"/>
      <c r="IEA4" s="24"/>
      <c r="IEB4" s="24"/>
      <c r="IEC4" s="24"/>
      <c r="IED4" s="24"/>
      <c r="IEE4" s="24"/>
      <c r="IEF4" s="24"/>
      <c r="IEG4" s="24"/>
      <c r="IEH4" s="24"/>
      <c r="IEI4" s="24"/>
      <c r="IEJ4" s="24"/>
      <c r="IEK4" s="24"/>
      <c r="IEL4" s="24"/>
      <c r="IEM4" s="24"/>
      <c r="IEN4" s="24"/>
      <c r="IEO4" s="24"/>
      <c r="IEP4" s="24"/>
      <c r="IEQ4" s="24"/>
      <c r="IER4" s="24"/>
      <c r="IES4" s="24"/>
      <c r="IET4" s="24"/>
      <c r="IEU4" s="24"/>
      <c r="IEV4" s="24"/>
      <c r="IEW4" s="24"/>
      <c r="IEX4" s="24"/>
      <c r="IEY4" s="24"/>
      <c r="IEZ4" s="24"/>
      <c r="IFA4" s="24"/>
      <c r="IFB4" s="24"/>
      <c r="IFC4" s="24"/>
      <c r="IFD4" s="24"/>
      <c r="IFE4" s="24"/>
      <c r="IFF4" s="24"/>
      <c r="IFG4" s="24"/>
      <c r="IFH4" s="24"/>
      <c r="IFI4" s="24"/>
      <c r="IFJ4" s="24"/>
      <c r="IFK4" s="24"/>
      <c r="IFL4" s="24"/>
      <c r="IFM4" s="24"/>
      <c r="IFN4" s="24"/>
      <c r="IFO4" s="24"/>
      <c r="IFP4" s="24"/>
      <c r="IFQ4" s="24"/>
      <c r="IFR4" s="24"/>
      <c r="IFS4" s="24"/>
      <c r="IFT4" s="24"/>
      <c r="IFU4" s="24"/>
      <c r="IFV4" s="24"/>
      <c r="IFW4" s="24"/>
      <c r="IFX4" s="24"/>
      <c r="IFY4" s="24"/>
      <c r="IFZ4" s="24"/>
      <c r="IGA4" s="24"/>
      <c r="IGB4" s="24"/>
      <c r="IGC4" s="24"/>
      <c r="IGD4" s="24"/>
      <c r="IGE4" s="24"/>
      <c r="IGF4" s="24"/>
      <c r="IGG4" s="24"/>
      <c r="IGH4" s="24"/>
      <c r="IGI4" s="24"/>
      <c r="IGJ4" s="24"/>
      <c r="IGK4" s="24"/>
      <c r="IGL4" s="24"/>
      <c r="IGM4" s="24"/>
      <c r="IGN4" s="24"/>
      <c r="IGO4" s="24"/>
      <c r="IGP4" s="24"/>
      <c r="IGQ4" s="24"/>
      <c r="IGR4" s="24"/>
      <c r="IGS4" s="24"/>
      <c r="IGT4" s="24"/>
      <c r="IGU4" s="24"/>
      <c r="IGV4" s="24"/>
      <c r="IGW4" s="24"/>
      <c r="IGX4" s="24"/>
      <c r="IGY4" s="24"/>
      <c r="IGZ4" s="24"/>
      <c r="IHA4" s="24"/>
      <c r="IHB4" s="24"/>
      <c r="IHC4" s="24"/>
      <c r="IHD4" s="24"/>
      <c r="IHE4" s="24"/>
      <c r="IHF4" s="24"/>
      <c r="IHG4" s="24"/>
      <c r="IHH4" s="24"/>
      <c r="IHI4" s="24"/>
      <c r="IHJ4" s="24"/>
      <c r="IHK4" s="24"/>
      <c r="IHL4" s="24"/>
      <c r="IHM4" s="24"/>
      <c r="IHN4" s="24"/>
      <c r="IHO4" s="24"/>
      <c r="IHP4" s="24"/>
      <c r="IHQ4" s="24"/>
      <c r="IHR4" s="24"/>
      <c r="IHS4" s="24"/>
      <c r="IHT4" s="24"/>
      <c r="IHU4" s="24"/>
      <c r="IHV4" s="24"/>
      <c r="IHW4" s="24"/>
      <c r="IHX4" s="24"/>
      <c r="IHY4" s="24"/>
      <c r="IHZ4" s="24"/>
      <c r="IIA4" s="24"/>
      <c r="IIB4" s="24"/>
      <c r="IIC4" s="24"/>
      <c r="IID4" s="24"/>
      <c r="IIE4" s="24"/>
      <c r="IIF4" s="24"/>
      <c r="IIG4" s="24"/>
      <c r="IIH4" s="24"/>
      <c r="III4" s="24"/>
      <c r="IIJ4" s="24"/>
      <c r="IIK4" s="24"/>
      <c r="IIL4" s="24"/>
      <c r="IIM4" s="24"/>
      <c r="IIN4" s="24"/>
      <c r="IIO4" s="24"/>
      <c r="IIP4" s="24"/>
      <c r="IIQ4" s="24"/>
      <c r="IIR4" s="24"/>
      <c r="IIS4" s="24"/>
      <c r="IIT4" s="24"/>
      <c r="IIU4" s="24"/>
      <c r="IIV4" s="24"/>
      <c r="IIW4" s="24"/>
      <c r="IIX4" s="24"/>
      <c r="IIY4" s="24"/>
      <c r="IIZ4" s="24"/>
      <c r="IJA4" s="24"/>
      <c r="IJB4" s="24"/>
      <c r="IJC4" s="24"/>
      <c r="IJD4" s="24"/>
      <c r="IJE4" s="24"/>
      <c r="IJF4" s="24"/>
      <c r="IJG4" s="24"/>
      <c r="IJH4" s="24"/>
      <c r="IJI4" s="24"/>
      <c r="IJJ4" s="24"/>
      <c r="IJK4" s="24"/>
      <c r="IJL4" s="24"/>
      <c r="IJM4" s="24"/>
      <c r="IJN4" s="24"/>
      <c r="IJO4" s="24"/>
      <c r="IJP4" s="24"/>
      <c r="IJQ4" s="24"/>
      <c r="IJR4" s="24"/>
      <c r="IJS4" s="24"/>
      <c r="IJT4" s="24"/>
      <c r="IJU4" s="24"/>
      <c r="IJV4" s="24"/>
      <c r="IJW4" s="24"/>
      <c r="IJX4" s="24"/>
      <c r="IJY4" s="24"/>
      <c r="IJZ4" s="24"/>
      <c r="IKA4" s="24"/>
      <c r="IKB4" s="24"/>
      <c r="IKC4" s="24"/>
      <c r="IKD4" s="24"/>
      <c r="IKE4" s="24"/>
      <c r="IKF4" s="24"/>
      <c r="IKG4" s="24"/>
      <c r="IKH4" s="24"/>
      <c r="IKI4" s="24"/>
      <c r="IKJ4" s="24"/>
      <c r="IKK4" s="24"/>
      <c r="IKL4" s="24"/>
      <c r="IKM4" s="24"/>
      <c r="IKN4" s="24"/>
      <c r="IKO4" s="24"/>
      <c r="IKP4" s="24"/>
      <c r="IKQ4" s="24"/>
      <c r="IKR4" s="24"/>
      <c r="IKS4" s="24"/>
      <c r="IKT4" s="24"/>
      <c r="IKU4" s="24"/>
      <c r="IKV4" s="24"/>
      <c r="IKW4" s="24"/>
      <c r="IKX4" s="24"/>
      <c r="IKY4" s="24"/>
      <c r="IKZ4" s="24"/>
      <c r="ILA4" s="24"/>
      <c r="ILB4" s="24"/>
      <c r="ILC4" s="24"/>
      <c r="ILD4" s="24"/>
      <c r="ILE4" s="24"/>
      <c r="ILF4" s="24"/>
      <c r="ILG4" s="24"/>
      <c r="ILH4" s="24"/>
      <c r="ILI4" s="24"/>
      <c r="ILJ4" s="24"/>
      <c r="ILK4" s="24"/>
      <c r="ILL4" s="24"/>
      <c r="ILM4" s="24"/>
      <c r="ILN4" s="24"/>
      <c r="ILO4" s="24"/>
      <c r="ILP4" s="24"/>
      <c r="ILQ4" s="24"/>
      <c r="ILR4" s="24"/>
      <c r="ILS4" s="24"/>
      <c r="ILT4" s="24"/>
      <c r="ILU4" s="24"/>
      <c r="ILV4" s="24"/>
      <c r="ILW4" s="24"/>
      <c r="ILX4" s="24"/>
      <c r="ILY4" s="24"/>
      <c r="ILZ4" s="24"/>
      <c r="IMA4" s="24"/>
      <c r="IMB4" s="24"/>
      <c r="IMC4" s="24"/>
      <c r="IMD4" s="24"/>
      <c r="IME4" s="24"/>
      <c r="IMF4" s="24"/>
      <c r="IMG4" s="24"/>
      <c r="IMH4" s="24"/>
      <c r="IMI4" s="24"/>
      <c r="IMJ4" s="24"/>
      <c r="IMK4" s="24"/>
      <c r="IML4" s="24"/>
      <c r="IMM4" s="24"/>
      <c r="IMN4" s="24"/>
      <c r="IMO4" s="24"/>
      <c r="IMP4" s="24"/>
      <c r="IMQ4" s="24"/>
      <c r="IMR4" s="24"/>
      <c r="IMS4" s="24"/>
      <c r="IMT4" s="24"/>
      <c r="IMU4" s="24"/>
      <c r="IMV4" s="24"/>
      <c r="IMW4" s="24"/>
      <c r="IMX4" s="24"/>
      <c r="IMY4" s="24"/>
      <c r="IMZ4" s="24"/>
      <c r="INA4" s="24"/>
      <c r="INB4" s="24"/>
      <c r="INC4" s="24"/>
      <c r="IND4" s="24"/>
      <c r="INE4" s="24"/>
      <c r="INF4" s="24"/>
      <c r="ING4" s="24"/>
      <c r="INH4" s="24"/>
      <c r="INI4" s="24"/>
      <c r="INJ4" s="24"/>
      <c r="INK4" s="24"/>
      <c r="INL4" s="24"/>
      <c r="INM4" s="24"/>
      <c r="INN4" s="24"/>
      <c r="INO4" s="24"/>
      <c r="INP4" s="24"/>
      <c r="INQ4" s="24"/>
      <c r="INR4" s="24"/>
      <c r="INS4" s="24"/>
      <c r="INT4" s="24"/>
      <c r="INU4" s="24"/>
      <c r="INV4" s="24"/>
      <c r="INW4" s="24"/>
      <c r="INX4" s="24"/>
      <c r="INY4" s="24"/>
      <c r="INZ4" s="24"/>
      <c r="IOA4" s="24"/>
      <c r="IOB4" s="24"/>
      <c r="IOC4" s="24"/>
      <c r="IOD4" s="24"/>
      <c r="IOE4" s="24"/>
      <c r="IOF4" s="24"/>
      <c r="IOG4" s="24"/>
      <c r="IOH4" s="24"/>
      <c r="IOI4" s="24"/>
      <c r="IOJ4" s="24"/>
      <c r="IOK4" s="24"/>
      <c r="IOL4" s="24"/>
      <c r="IOM4" s="24"/>
      <c r="ION4" s="24"/>
      <c r="IOO4" s="24"/>
      <c r="IOP4" s="24"/>
      <c r="IOQ4" s="24"/>
      <c r="IOR4" s="24"/>
      <c r="IOS4" s="24"/>
      <c r="IOT4" s="24"/>
      <c r="IOU4" s="24"/>
      <c r="IOV4" s="24"/>
      <c r="IOW4" s="24"/>
      <c r="IOX4" s="24"/>
      <c r="IOY4" s="24"/>
      <c r="IOZ4" s="24"/>
      <c r="IPA4" s="24"/>
      <c r="IPB4" s="24"/>
      <c r="IPC4" s="24"/>
      <c r="IPD4" s="24"/>
      <c r="IPE4" s="24"/>
      <c r="IPF4" s="24"/>
      <c r="IPG4" s="24"/>
      <c r="IPH4" s="24"/>
      <c r="IPI4" s="24"/>
      <c r="IPJ4" s="24"/>
      <c r="IPK4" s="24"/>
      <c r="IPL4" s="24"/>
      <c r="IPM4" s="24"/>
      <c r="IPN4" s="24"/>
      <c r="IPO4" s="24"/>
      <c r="IPP4" s="24"/>
      <c r="IPQ4" s="24"/>
      <c r="IPR4" s="24"/>
      <c r="IPS4" s="24"/>
      <c r="IPT4" s="24"/>
      <c r="IPU4" s="24"/>
      <c r="IPV4" s="24"/>
      <c r="IPW4" s="24"/>
      <c r="IPX4" s="24"/>
      <c r="IPY4" s="24"/>
      <c r="IPZ4" s="24"/>
      <c r="IQA4" s="24"/>
      <c r="IQB4" s="24"/>
      <c r="IQC4" s="24"/>
      <c r="IQD4" s="24"/>
      <c r="IQE4" s="24"/>
      <c r="IQF4" s="24"/>
      <c r="IQG4" s="24"/>
      <c r="IQH4" s="24"/>
      <c r="IQI4" s="24"/>
      <c r="IQJ4" s="24"/>
      <c r="IQK4" s="24"/>
      <c r="IQL4" s="24"/>
      <c r="IQM4" s="24"/>
      <c r="IQN4" s="24"/>
      <c r="IQO4" s="24"/>
      <c r="IQP4" s="24"/>
      <c r="IQQ4" s="24"/>
      <c r="IQR4" s="24"/>
      <c r="IQS4" s="24"/>
      <c r="IQT4" s="24"/>
      <c r="IQU4" s="24"/>
      <c r="IQV4" s="24"/>
      <c r="IQW4" s="24"/>
      <c r="IQX4" s="24"/>
      <c r="IQY4" s="24"/>
      <c r="IQZ4" s="24"/>
      <c r="IRA4" s="24"/>
      <c r="IRB4" s="24"/>
      <c r="IRC4" s="24"/>
      <c r="IRD4" s="24"/>
      <c r="IRE4" s="24"/>
      <c r="IRF4" s="24"/>
      <c r="IRG4" s="24"/>
      <c r="IRH4" s="24"/>
      <c r="IRI4" s="24"/>
      <c r="IRJ4" s="24"/>
      <c r="IRK4" s="24"/>
      <c r="IRL4" s="24"/>
      <c r="IRM4" s="24"/>
      <c r="IRN4" s="24"/>
      <c r="IRO4" s="24"/>
      <c r="IRP4" s="24"/>
      <c r="IRQ4" s="24"/>
      <c r="IRR4" s="24"/>
      <c r="IRS4" s="24"/>
      <c r="IRT4" s="24"/>
      <c r="IRU4" s="24"/>
      <c r="IRV4" s="24"/>
      <c r="IRW4" s="24"/>
      <c r="IRX4" s="24"/>
      <c r="IRY4" s="24"/>
      <c r="IRZ4" s="24"/>
      <c r="ISA4" s="24"/>
      <c r="ISB4" s="24"/>
      <c r="ISC4" s="24"/>
      <c r="ISD4" s="24"/>
      <c r="ISE4" s="24"/>
      <c r="ISF4" s="24"/>
      <c r="ISG4" s="24"/>
      <c r="ISH4" s="24"/>
      <c r="ISI4" s="24"/>
      <c r="ISJ4" s="24"/>
      <c r="ISK4" s="24"/>
      <c r="ISL4" s="24"/>
      <c r="ISM4" s="24"/>
      <c r="ISN4" s="24"/>
      <c r="ISO4" s="24"/>
      <c r="ISP4" s="24"/>
      <c r="ISQ4" s="24"/>
      <c r="ISR4" s="24"/>
      <c r="ISS4" s="24"/>
      <c r="IST4" s="24"/>
      <c r="ISU4" s="24"/>
      <c r="ISV4" s="24"/>
      <c r="ISW4" s="24"/>
      <c r="ISX4" s="24"/>
      <c r="ISY4" s="24"/>
      <c r="ISZ4" s="24"/>
      <c r="ITA4" s="24"/>
      <c r="ITB4" s="24"/>
      <c r="ITC4" s="24"/>
      <c r="ITD4" s="24"/>
      <c r="ITE4" s="24"/>
      <c r="ITF4" s="24"/>
      <c r="ITG4" s="24"/>
      <c r="ITH4" s="24"/>
      <c r="ITI4" s="24"/>
      <c r="ITJ4" s="24"/>
      <c r="ITK4" s="24"/>
      <c r="ITL4" s="24"/>
      <c r="ITM4" s="24"/>
      <c r="ITN4" s="24"/>
      <c r="ITO4" s="24"/>
      <c r="ITP4" s="24"/>
      <c r="ITQ4" s="24"/>
      <c r="ITR4" s="24"/>
      <c r="ITS4" s="24"/>
      <c r="ITT4" s="24"/>
      <c r="ITU4" s="24"/>
      <c r="ITV4" s="24"/>
      <c r="ITW4" s="24"/>
      <c r="ITX4" s="24"/>
      <c r="ITY4" s="24"/>
      <c r="ITZ4" s="24"/>
      <c r="IUA4" s="24"/>
      <c r="IUB4" s="24"/>
      <c r="IUC4" s="24"/>
      <c r="IUD4" s="24"/>
      <c r="IUE4" s="24"/>
      <c r="IUF4" s="24"/>
      <c r="IUG4" s="24"/>
      <c r="IUH4" s="24"/>
      <c r="IUI4" s="24"/>
      <c r="IUJ4" s="24"/>
      <c r="IUK4" s="24"/>
      <c r="IUL4" s="24"/>
      <c r="IUM4" s="24"/>
      <c r="IUN4" s="24"/>
      <c r="IUO4" s="24"/>
      <c r="IUP4" s="24"/>
      <c r="IUQ4" s="24"/>
      <c r="IUR4" s="24"/>
      <c r="IUS4" s="24"/>
      <c r="IUT4" s="24"/>
      <c r="IUU4" s="24"/>
      <c r="IUV4" s="24"/>
      <c r="IUW4" s="24"/>
      <c r="IUX4" s="24"/>
      <c r="IUY4" s="24"/>
      <c r="IUZ4" s="24"/>
      <c r="IVA4" s="24"/>
      <c r="IVB4" s="24"/>
      <c r="IVC4" s="24"/>
      <c r="IVD4" s="24"/>
      <c r="IVE4" s="24"/>
      <c r="IVF4" s="24"/>
      <c r="IVG4" s="24"/>
      <c r="IVH4" s="24"/>
      <c r="IVI4" s="24"/>
      <c r="IVJ4" s="24"/>
      <c r="IVK4" s="24"/>
      <c r="IVL4" s="24"/>
      <c r="IVM4" s="24"/>
      <c r="IVN4" s="24"/>
      <c r="IVO4" s="24"/>
      <c r="IVP4" s="24"/>
      <c r="IVQ4" s="24"/>
      <c r="IVR4" s="24"/>
      <c r="IVS4" s="24"/>
      <c r="IVT4" s="24"/>
      <c r="IVU4" s="24"/>
      <c r="IVV4" s="24"/>
      <c r="IVW4" s="24"/>
      <c r="IVX4" s="24"/>
      <c r="IVY4" s="24"/>
      <c r="IVZ4" s="24"/>
      <c r="IWA4" s="24"/>
      <c r="IWB4" s="24"/>
      <c r="IWC4" s="24"/>
      <c r="IWD4" s="24"/>
      <c r="IWE4" s="24"/>
      <c r="IWF4" s="24"/>
      <c r="IWG4" s="24"/>
      <c r="IWH4" s="24"/>
      <c r="IWI4" s="24"/>
      <c r="IWJ4" s="24"/>
      <c r="IWK4" s="24"/>
      <c r="IWL4" s="24"/>
      <c r="IWM4" s="24"/>
      <c r="IWN4" s="24"/>
      <c r="IWO4" s="24"/>
      <c r="IWP4" s="24"/>
      <c r="IWQ4" s="24"/>
      <c r="IWR4" s="24"/>
      <c r="IWS4" s="24"/>
      <c r="IWT4" s="24"/>
      <c r="IWU4" s="24"/>
      <c r="IWV4" s="24"/>
      <c r="IWW4" s="24"/>
      <c r="IWX4" s="24"/>
      <c r="IWY4" s="24"/>
      <c r="IWZ4" s="24"/>
      <c r="IXA4" s="24"/>
      <c r="IXB4" s="24"/>
      <c r="IXC4" s="24"/>
      <c r="IXD4" s="24"/>
      <c r="IXE4" s="24"/>
      <c r="IXF4" s="24"/>
      <c r="IXG4" s="24"/>
      <c r="IXH4" s="24"/>
      <c r="IXI4" s="24"/>
      <c r="IXJ4" s="24"/>
      <c r="IXK4" s="24"/>
      <c r="IXL4" s="24"/>
      <c r="IXM4" s="24"/>
      <c r="IXN4" s="24"/>
      <c r="IXO4" s="24"/>
      <c r="IXP4" s="24"/>
      <c r="IXQ4" s="24"/>
      <c r="IXR4" s="24"/>
      <c r="IXS4" s="24"/>
      <c r="IXT4" s="24"/>
      <c r="IXU4" s="24"/>
      <c r="IXV4" s="24"/>
      <c r="IXW4" s="24"/>
      <c r="IXX4" s="24"/>
      <c r="IXY4" s="24"/>
      <c r="IXZ4" s="24"/>
      <c r="IYA4" s="24"/>
      <c r="IYB4" s="24"/>
      <c r="IYC4" s="24"/>
      <c r="IYD4" s="24"/>
      <c r="IYE4" s="24"/>
      <c r="IYF4" s="24"/>
      <c r="IYG4" s="24"/>
      <c r="IYH4" s="24"/>
      <c r="IYI4" s="24"/>
      <c r="IYJ4" s="24"/>
      <c r="IYK4" s="24"/>
      <c r="IYL4" s="24"/>
      <c r="IYM4" s="24"/>
      <c r="IYN4" s="24"/>
      <c r="IYO4" s="24"/>
      <c r="IYP4" s="24"/>
      <c r="IYQ4" s="24"/>
      <c r="IYR4" s="24"/>
      <c r="IYS4" s="24"/>
      <c r="IYT4" s="24"/>
      <c r="IYU4" s="24"/>
      <c r="IYV4" s="24"/>
      <c r="IYW4" s="24"/>
      <c r="IYX4" s="24"/>
      <c r="IYY4" s="24"/>
      <c r="IYZ4" s="24"/>
      <c r="IZA4" s="24"/>
      <c r="IZB4" s="24"/>
      <c r="IZC4" s="24"/>
      <c r="IZD4" s="24"/>
      <c r="IZE4" s="24"/>
      <c r="IZF4" s="24"/>
      <c r="IZG4" s="24"/>
      <c r="IZH4" s="24"/>
      <c r="IZI4" s="24"/>
      <c r="IZJ4" s="24"/>
      <c r="IZK4" s="24"/>
      <c r="IZL4" s="24"/>
      <c r="IZM4" s="24"/>
      <c r="IZN4" s="24"/>
      <c r="IZO4" s="24"/>
      <c r="IZP4" s="24"/>
      <c r="IZQ4" s="24"/>
      <c r="IZR4" s="24"/>
      <c r="IZS4" s="24"/>
      <c r="IZT4" s="24"/>
      <c r="IZU4" s="24"/>
      <c r="IZV4" s="24"/>
      <c r="IZW4" s="24"/>
      <c r="IZX4" s="24"/>
      <c r="IZY4" s="24"/>
      <c r="IZZ4" s="24"/>
      <c r="JAA4" s="24"/>
      <c r="JAB4" s="24"/>
      <c r="JAC4" s="24"/>
      <c r="JAD4" s="24"/>
      <c r="JAE4" s="24"/>
      <c r="JAF4" s="24"/>
      <c r="JAG4" s="24"/>
      <c r="JAH4" s="24"/>
      <c r="JAI4" s="24"/>
      <c r="JAJ4" s="24"/>
      <c r="JAK4" s="24"/>
      <c r="JAL4" s="24"/>
      <c r="JAM4" s="24"/>
      <c r="JAN4" s="24"/>
      <c r="JAO4" s="24"/>
      <c r="JAP4" s="24"/>
      <c r="JAQ4" s="24"/>
      <c r="JAR4" s="24"/>
      <c r="JAS4" s="24"/>
      <c r="JAT4" s="24"/>
      <c r="JAU4" s="24"/>
      <c r="JAV4" s="24"/>
      <c r="JAW4" s="24"/>
      <c r="JAX4" s="24"/>
      <c r="JAY4" s="24"/>
      <c r="JAZ4" s="24"/>
      <c r="JBA4" s="24"/>
      <c r="JBB4" s="24"/>
      <c r="JBC4" s="24"/>
      <c r="JBD4" s="24"/>
      <c r="JBE4" s="24"/>
      <c r="JBF4" s="24"/>
      <c r="JBG4" s="24"/>
      <c r="JBH4" s="24"/>
      <c r="JBI4" s="24"/>
      <c r="JBJ4" s="24"/>
      <c r="JBK4" s="24"/>
      <c r="JBL4" s="24"/>
      <c r="JBM4" s="24"/>
      <c r="JBN4" s="24"/>
      <c r="JBO4" s="24"/>
      <c r="JBP4" s="24"/>
      <c r="JBQ4" s="24"/>
      <c r="JBR4" s="24"/>
      <c r="JBS4" s="24"/>
      <c r="JBT4" s="24"/>
      <c r="JBU4" s="24"/>
      <c r="JBV4" s="24"/>
      <c r="JBW4" s="24"/>
      <c r="JBX4" s="24"/>
      <c r="JBY4" s="24"/>
      <c r="JBZ4" s="24"/>
      <c r="JCA4" s="24"/>
      <c r="JCB4" s="24"/>
      <c r="JCC4" s="24"/>
      <c r="JCD4" s="24"/>
      <c r="JCE4" s="24"/>
      <c r="JCF4" s="24"/>
      <c r="JCG4" s="24"/>
      <c r="JCH4" s="24"/>
      <c r="JCI4" s="24"/>
      <c r="JCJ4" s="24"/>
      <c r="JCK4" s="24"/>
      <c r="JCL4" s="24"/>
      <c r="JCM4" s="24"/>
      <c r="JCN4" s="24"/>
      <c r="JCO4" s="24"/>
      <c r="JCP4" s="24"/>
      <c r="JCQ4" s="24"/>
      <c r="JCR4" s="24"/>
      <c r="JCS4" s="24"/>
      <c r="JCT4" s="24"/>
      <c r="JCU4" s="24"/>
      <c r="JCV4" s="24"/>
      <c r="JCW4" s="24"/>
      <c r="JCX4" s="24"/>
      <c r="JCY4" s="24"/>
      <c r="JCZ4" s="24"/>
      <c r="JDA4" s="24"/>
      <c r="JDB4" s="24"/>
      <c r="JDC4" s="24"/>
      <c r="JDD4" s="24"/>
      <c r="JDE4" s="24"/>
      <c r="JDF4" s="24"/>
      <c r="JDG4" s="24"/>
      <c r="JDH4" s="24"/>
      <c r="JDI4" s="24"/>
      <c r="JDJ4" s="24"/>
      <c r="JDK4" s="24"/>
      <c r="JDL4" s="24"/>
      <c r="JDM4" s="24"/>
      <c r="JDN4" s="24"/>
      <c r="JDO4" s="24"/>
      <c r="JDP4" s="24"/>
      <c r="JDQ4" s="24"/>
      <c r="JDR4" s="24"/>
      <c r="JDS4" s="24"/>
      <c r="JDT4" s="24"/>
      <c r="JDU4" s="24"/>
      <c r="JDV4" s="24"/>
      <c r="JDW4" s="24"/>
      <c r="JDX4" s="24"/>
      <c r="JDY4" s="24"/>
      <c r="JDZ4" s="24"/>
      <c r="JEA4" s="24"/>
      <c r="JEB4" s="24"/>
      <c r="JEC4" s="24"/>
      <c r="JED4" s="24"/>
      <c r="JEE4" s="24"/>
      <c r="JEF4" s="24"/>
      <c r="JEG4" s="24"/>
      <c r="JEH4" s="24"/>
      <c r="JEI4" s="24"/>
      <c r="JEJ4" s="24"/>
      <c r="JEK4" s="24"/>
      <c r="JEL4" s="24"/>
      <c r="JEM4" s="24"/>
      <c r="JEN4" s="24"/>
      <c r="JEO4" s="24"/>
      <c r="JEP4" s="24"/>
      <c r="JEQ4" s="24"/>
      <c r="JER4" s="24"/>
      <c r="JES4" s="24"/>
      <c r="JET4" s="24"/>
      <c r="JEU4" s="24"/>
      <c r="JEV4" s="24"/>
      <c r="JEW4" s="24"/>
      <c r="JEX4" s="24"/>
      <c r="JEY4" s="24"/>
      <c r="JEZ4" s="24"/>
      <c r="JFA4" s="24"/>
      <c r="JFB4" s="24"/>
      <c r="JFC4" s="24"/>
      <c r="JFD4" s="24"/>
      <c r="JFE4" s="24"/>
      <c r="JFF4" s="24"/>
      <c r="JFG4" s="24"/>
      <c r="JFH4" s="24"/>
      <c r="JFI4" s="24"/>
      <c r="JFJ4" s="24"/>
      <c r="JFK4" s="24"/>
      <c r="JFL4" s="24"/>
      <c r="JFM4" s="24"/>
      <c r="JFN4" s="24"/>
      <c r="JFO4" s="24"/>
      <c r="JFP4" s="24"/>
      <c r="JFQ4" s="24"/>
      <c r="JFR4" s="24"/>
      <c r="JFS4" s="24"/>
      <c r="JFT4" s="24"/>
      <c r="JFU4" s="24"/>
      <c r="JFV4" s="24"/>
      <c r="JFW4" s="24"/>
      <c r="JFX4" s="24"/>
      <c r="JFY4" s="24"/>
      <c r="JFZ4" s="24"/>
      <c r="JGA4" s="24"/>
      <c r="JGB4" s="24"/>
      <c r="JGC4" s="24"/>
      <c r="JGD4" s="24"/>
      <c r="JGE4" s="24"/>
      <c r="JGF4" s="24"/>
      <c r="JGG4" s="24"/>
      <c r="JGH4" s="24"/>
      <c r="JGI4" s="24"/>
      <c r="JGJ4" s="24"/>
      <c r="JGK4" s="24"/>
      <c r="JGL4" s="24"/>
      <c r="JGM4" s="24"/>
      <c r="JGN4" s="24"/>
      <c r="JGO4" s="24"/>
      <c r="JGP4" s="24"/>
      <c r="JGQ4" s="24"/>
      <c r="JGR4" s="24"/>
      <c r="JGS4" s="24"/>
      <c r="JGT4" s="24"/>
      <c r="JGU4" s="24"/>
      <c r="JGV4" s="24"/>
      <c r="JGW4" s="24"/>
      <c r="JGX4" s="24"/>
      <c r="JGY4" s="24"/>
      <c r="JGZ4" s="24"/>
      <c r="JHA4" s="24"/>
      <c r="JHB4" s="24"/>
      <c r="JHC4" s="24"/>
      <c r="JHD4" s="24"/>
      <c r="JHE4" s="24"/>
      <c r="JHF4" s="24"/>
      <c r="JHG4" s="24"/>
      <c r="JHH4" s="24"/>
      <c r="JHI4" s="24"/>
      <c r="JHJ4" s="24"/>
      <c r="JHK4" s="24"/>
      <c r="JHL4" s="24"/>
      <c r="JHM4" s="24"/>
      <c r="JHN4" s="24"/>
      <c r="JHO4" s="24"/>
      <c r="JHP4" s="24"/>
      <c r="JHQ4" s="24"/>
      <c r="JHR4" s="24"/>
      <c r="JHS4" s="24"/>
      <c r="JHT4" s="24"/>
      <c r="JHU4" s="24"/>
      <c r="JHV4" s="24"/>
      <c r="JHW4" s="24"/>
      <c r="JHX4" s="24"/>
      <c r="JHY4" s="24"/>
      <c r="JHZ4" s="24"/>
      <c r="JIA4" s="24"/>
      <c r="JIB4" s="24"/>
      <c r="JIC4" s="24"/>
      <c r="JID4" s="24"/>
      <c r="JIE4" s="24"/>
      <c r="JIF4" s="24"/>
      <c r="JIG4" s="24"/>
      <c r="JIH4" s="24"/>
      <c r="JII4" s="24"/>
      <c r="JIJ4" s="24"/>
      <c r="JIK4" s="24"/>
      <c r="JIL4" s="24"/>
      <c r="JIM4" s="24"/>
      <c r="JIN4" s="24"/>
      <c r="JIO4" s="24"/>
      <c r="JIP4" s="24"/>
      <c r="JIQ4" s="24"/>
      <c r="JIR4" s="24"/>
      <c r="JIS4" s="24"/>
      <c r="JIT4" s="24"/>
      <c r="JIU4" s="24"/>
      <c r="JIV4" s="24"/>
      <c r="JIW4" s="24"/>
      <c r="JIX4" s="24"/>
      <c r="JIY4" s="24"/>
      <c r="JIZ4" s="24"/>
      <c r="JJA4" s="24"/>
      <c r="JJB4" s="24"/>
      <c r="JJC4" s="24"/>
      <c r="JJD4" s="24"/>
      <c r="JJE4" s="24"/>
      <c r="JJF4" s="24"/>
      <c r="JJG4" s="24"/>
      <c r="JJH4" s="24"/>
      <c r="JJI4" s="24"/>
      <c r="JJJ4" s="24"/>
      <c r="JJK4" s="24"/>
      <c r="JJL4" s="24"/>
      <c r="JJM4" s="24"/>
      <c r="JJN4" s="24"/>
      <c r="JJO4" s="24"/>
      <c r="JJP4" s="24"/>
      <c r="JJQ4" s="24"/>
      <c r="JJR4" s="24"/>
      <c r="JJS4" s="24"/>
      <c r="JJT4" s="24"/>
      <c r="JJU4" s="24"/>
      <c r="JJV4" s="24"/>
      <c r="JJW4" s="24"/>
      <c r="JJX4" s="24"/>
      <c r="JJY4" s="24"/>
      <c r="JJZ4" s="24"/>
      <c r="JKA4" s="24"/>
      <c r="JKB4" s="24"/>
      <c r="JKC4" s="24"/>
      <c r="JKD4" s="24"/>
      <c r="JKE4" s="24"/>
      <c r="JKF4" s="24"/>
      <c r="JKG4" s="24"/>
      <c r="JKH4" s="24"/>
      <c r="JKI4" s="24"/>
      <c r="JKJ4" s="24"/>
      <c r="JKK4" s="24"/>
      <c r="JKL4" s="24"/>
      <c r="JKM4" s="24"/>
      <c r="JKN4" s="24"/>
      <c r="JKO4" s="24"/>
      <c r="JKP4" s="24"/>
      <c r="JKQ4" s="24"/>
      <c r="JKR4" s="24"/>
      <c r="JKS4" s="24"/>
      <c r="JKT4" s="24"/>
      <c r="JKU4" s="24"/>
      <c r="JKV4" s="24"/>
      <c r="JKW4" s="24"/>
      <c r="JKX4" s="24"/>
      <c r="JKY4" s="24"/>
      <c r="JKZ4" s="24"/>
      <c r="JLA4" s="24"/>
      <c r="JLB4" s="24"/>
      <c r="JLC4" s="24"/>
      <c r="JLD4" s="24"/>
      <c r="JLE4" s="24"/>
      <c r="JLF4" s="24"/>
      <c r="JLG4" s="24"/>
      <c r="JLH4" s="24"/>
      <c r="JLI4" s="24"/>
      <c r="JLJ4" s="24"/>
      <c r="JLK4" s="24"/>
      <c r="JLL4" s="24"/>
      <c r="JLM4" s="24"/>
      <c r="JLN4" s="24"/>
      <c r="JLO4" s="24"/>
      <c r="JLP4" s="24"/>
      <c r="JLQ4" s="24"/>
      <c r="JLR4" s="24"/>
      <c r="JLS4" s="24"/>
      <c r="JLT4" s="24"/>
      <c r="JLU4" s="24"/>
      <c r="JLV4" s="24"/>
      <c r="JLW4" s="24"/>
      <c r="JLX4" s="24"/>
      <c r="JLY4" s="24"/>
      <c r="JLZ4" s="24"/>
      <c r="JMA4" s="24"/>
      <c r="JMB4" s="24"/>
      <c r="JMC4" s="24"/>
      <c r="JMD4" s="24"/>
      <c r="JME4" s="24"/>
      <c r="JMF4" s="24"/>
      <c r="JMG4" s="24"/>
      <c r="JMH4" s="24"/>
      <c r="JMI4" s="24"/>
      <c r="JMJ4" s="24"/>
      <c r="JMK4" s="24"/>
      <c r="JML4" s="24"/>
      <c r="JMM4" s="24"/>
      <c r="JMN4" s="24"/>
      <c r="JMO4" s="24"/>
      <c r="JMP4" s="24"/>
      <c r="JMQ4" s="24"/>
      <c r="JMR4" s="24"/>
      <c r="JMS4" s="24"/>
      <c r="JMT4" s="24"/>
      <c r="JMU4" s="24"/>
      <c r="JMV4" s="24"/>
      <c r="JMW4" s="24"/>
      <c r="JMX4" s="24"/>
      <c r="JMY4" s="24"/>
      <c r="JMZ4" s="24"/>
      <c r="JNA4" s="24"/>
      <c r="JNB4" s="24"/>
      <c r="JNC4" s="24"/>
      <c r="JND4" s="24"/>
      <c r="JNE4" s="24"/>
      <c r="JNF4" s="24"/>
      <c r="JNG4" s="24"/>
      <c r="JNH4" s="24"/>
      <c r="JNI4" s="24"/>
      <c r="JNJ4" s="24"/>
      <c r="JNK4" s="24"/>
      <c r="JNL4" s="24"/>
      <c r="JNM4" s="24"/>
      <c r="JNN4" s="24"/>
      <c r="JNO4" s="24"/>
      <c r="JNP4" s="24"/>
      <c r="JNQ4" s="24"/>
      <c r="JNR4" s="24"/>
      <c r="JNS4" s="24"/>
      <c r="JNT4" s="24"/>
      <c r="JNU4" s="24"/>
      <c r="JNV4" s="24"/>
      <c r="JNW4" s="24"/>
      <c r="JNX4" s="24"/>
      <c r="JNY4" s="24"/>
      <c r="JNZ4" s="24"/>
      <c r="JOA4" s="24"/>
      <c r="JOB4" s="24"/>
      <c r="JOC4" s="24"/>
      <c r="JOD4" s="24"/>
      <c r="JOE4" s="24"/>
      <c r="JOF4" s="24"/>
      <c r="JOG4" s="24"/>
      <c r="JOH4" s="24"/>
      <c r="JOI4" s="24"/>
      <c r="JOJ4" s="24"/>
      <c r="JOK4" s="24"/>
      <c r="JOL4" s="24"/>
      <c r="JOM4" s="24"/>
      <c r="JON4" s="24"/>
      <c r="JOO4" s="24"/>
      <c r="JOP4" s="24"/>
      <c r="JOQ4" s="24"/>
      <c r="JOR4" s="24"/>
      <c r="JOS4" s="24"/>
      <c r="JOT4" s="24"/>
      <c r="JOU4" s="24"/>
      <c r="JOV4" s="24"/>
      <c r="JOW4" s="24"/>
      <c r="JOX4" s="24"/>
      <c r="JOY4" s="24"/>
      <c r="JOZ4" s="24"/>
      <c r="JPA4" s="24"/>
      <c r="JPB4" s="24"/>
      <c r="JPC4" s="24"/>
      <c r="JPD4" s="24"/>
      <c r="JPE4" s="24"/>
      <c r="JPF4" s="24"/>
      <c r="JPG4" s="24"/>
      <c r="JPH4" s="24"/>
      <c r="JPI4" s="24"/>
      <c r="JPJ4" s="24"/>
      <c r="JPK4" s="24"/>
      <c r="JPL4" s="24"/>
      <c r="JPM4" s="24"/>
      <c r="JPN4" s="24"/>
      <c r="JPO4" s="24"/>
      <c r="JPP4" s="24"/>
      <c r="JPQ4" s="24"/>
      <c r="JPR4" s="24"/>
      <c r="JPS4" s="24"/>
      <c r="JPT4" s="24"/>
      <c r="JPU4" s="24"/>
      <c r="JPV4" s="24"/>
      <c r="JPW4" s="24"/>
      <c r="JPX4" s="24"/>
      <c r="JPY4" s="24"/>
      <c r="JPZ4" s="24"/>
      <c r="JQA4" s="24"/>
      <c r="JQB4" s="24"/>
      <c r="JQC4" s="24"/>
      <c r="JQD4" s="24"/>
      <c r="JQE4" s="24"/>
      <c r="JQF4" s="24"/>
      <c r="JQG4" s="24"/>
      <c r="JQH4" s="24"/>
      <c r="JQI4" s="24"/>
      <c r="JQJ4" s="24"/>
      <c r="JQK4" s="24"/>
      <c r="JQL4" s="24"/>
      <c r="JQM4" s="24"/>
      <c r="JQN4" s="24"/>
      <c r="JQO4" s="24"/>
      <c r="JQP4" s="24"/>
      <c r="JQQ4" s="24"/>
      <c r="JQR4" s="24"/>
      <c r="JQS4" s="24"/>
      <c r="JQT4" s="24"/>
      <c r="JQU4" s="24"/>
      <c r="JQV4" s="24"/>
      <c r="JQW4" s="24"/>
      <c r="JQX4" s="24"/>
      <c r="JQY4" s="24"/>
      <c r="JQZ4" s="24"/>
      <c r="JRA4" s="24"/>
      <c r="JRB4" s="24"/>
      <c r="JRC4" s="24"/>
      <c r="JRD4" s="24"/>
      <c r="JRE4" s="24"/>
      <c r="JRF4" s="24"/>
      <c r="JRG4" s="24"/>
      <c r="JRH4" s="24"/>
      <c r="JRI4" s="24"/>
      <c r="JRJ4" s="24"/>
      <c r="JRK4" s="24"/>
      <c r="JRL4" s="24"/>
      <c r="JRM4" s="24"/>
      <c r="JRN4" s="24"/>
      <c r="JRO4" s="24"/>
      <c r="JRP4" s="24"/>
      <c r="JRQ4" s="24"/>
      <c r="JRR4" s="24"/>
      <c r="JRS4" s="24"/>
      <c r="JRT4" s="24"/>
      <c r="JRU4" s="24"/>
      <c r="JRV4" s="24"/>
      <c r="JRW4" s="24"/>
      <c r="JRX4" s="24"/>
      <c r="JRY4" s="24"/>
      <c r="JRZ4" s="24"/>
      <c r="JSA4" s="24"/>
      <c r="JSB4" s="24"/>
      <c r="JSC4" s="24"/>
      <c r="JSD4" s="24"/>
      <c r="JSE4" s="24"/>
      <c r="JSF4" s="24"/>
      <c r="JSG4" s="24"/>
      <c r="JSH4" s="24"/>
      <c r="JSI4" s="24"/>
      <c r="JSJ4" s="24"/>
      <c r="JSK4" s="24"/>
      <c r="JSL4" s="24"/>
      <c r="JSM4" s="24"/>
      <c r="JSN4" s="24"/>
      <c r="JSO4" s="24"/>
      <c r="JSP4" s="24"/>
      <c r="JSQ4" s="24"/>
      <c r="JSR4" s="24"/>
      <c r="JSS4" s="24"/>
      <c r="JST4" s="24"/>
      <c r="JSU4" s="24"/>
      <c r="JSV4" s="24"/>
      <c r="JSW4" s="24"/>
      <c r="JSX4" s="24"/>
      <c r="JSY4" s="24"/>
      <c r="JSZ4" s="24"/>
      <c r="JTA4" s="24"/>
      <c r="JTB4" s="24"/>
      <c r="JTC4" s="24"/>
      <c r="JTD4" s="24"/>
      <c r="JTE4" s="24"/>
      <c r="JTF4" s="24"/>
      <c r="JTG4" s="24"/>
      <c r="JTH4" s="24"/>
      <c r="JTI4" s="24"/>
      <c r="JTJ4" s="24"/>
      <c r="JTK4" s="24"/>
      <c r="JTL4" s="24"/>
      <c r="JTM4" s="24"/>
      <c r="JTN4" s="24"/>
      <c r="JTO4" s="24"/>
      <c r="JTP4" s="24"/>
      <c r="JTQ4" s="24"/>
      <c r="JTR4" s="24"/>
      <c r="JTS4" s="24"/>
      <c r="JTT4" s="24"/>
      <c r="JTU4" s="24"/>
      <c r="JTV4" s="24"/>
      <c r="JTW4" s="24"/>
      <c r="JTX4" s="24"/>
      <c r="JTY4" s="24"/>
      <c r="JTZ4" s="24"/>
      <c r="JUA4" s="24"/>
      <c r="JUB4" s="24"/>
      <c r="JUC4" s="24"/>
      <c r="JUD4" s="24"/>
      <c r="JUE4" s="24"/>
      <c r="JUF4" s="24"/>
      <c r="JUG4" s="24"/>
      <c r="JUH4" s="24"/>
      <c r="JUI4" s="24"/>
      <c r="JUJ4" s="24"/>
      <c r="JUK4" s="24"/>
      <c r="JUL4" s="24"/>
      <c r="JUM4" s="24"/>
      <c r="JUN4" s="24"/>
      <c r="JUO4" s="24"/>
      <c r="JUP4" s="24"/>
      <c r="JUQ4" s="24"/>
      <c r="JUR4" s="24"/>
      <c r="JUS4" s="24"/>
      <c r="JUT4" s="24"/>
      <c r="JUU4" s="24"/>
      <c r="JUV4" s="24"/>
      <c r="JUW4" s="24"/>
      <c r="JUX4" s="24"/>
      <c r="JUY4" s="24"/>
      <c r="JUZ4" s="24"/>
      <c r="JVA4" s="24"/>
      <c r="JVB4" s="24"/>
      <c r="JVC4" s="24"/>
      <c r="JVD4" s="24"/>
      <c r="JVE4" s="24"/>
      <c r="JVF4" s="24"/>
      <c r="JVG4" s="24"/>
      <c r="JVH4" s="24"/>
      <c r="JVI4" s="24"/>
      <c r="JVJ4" s="24"/>
      <c r="JVK4" s="24"/>
      <c r="JVL4" s="24"/>
      <c r="JVM4" s="24"/>
      <c r="JVN4" s="24"/>
      <c r="JVO4" s="24"/>
      <c r="JVP4" s="24"/>
      <c r="JVQ4" s="24"/>
      <c r="JVR4" s="24"/>
      <c r="JVS4" s="24"/>
      <c r="JVT4" s="24"/>
      <c r="JVU4" s="24"/>
      <c r="JVV4" s="24"/>
      <c r="JVW4" s="24"/>
      <c r="JVX4" s="24"/>
      <c r="JVY4" s="24"/>
      <c r="JVZ4" s="24"/>
      <c r="JWA4" s="24"/>
      <c r="JWB4" s="24"/>
      <c r="JWC4" s="24"/>
      <c r="JWD4" s="24"/>
      <c r="JWE4" s="24"/>
      <c r="JWF4" s="24"/>
      <c r="JWG4" s="24"/>
      <c r="JWH4" s="24"/>
      <c r="JWI4" s="24"/>
      <c r="JWJ4" s="24"/>
      <c r="JWK4" s="24"/>
      <c r="JWL4" s="24"/>
      <c r="JWM4" s="24"/>
      <c r="JWN4" s="24"/>
      <c r="JWO4" s="24"/>
      <c r="JWP4" s="24"/>
      <c r="JWQ4" s="24"/>
      <c r="JWR4" s="24"/>
      <c r="JWS4" s="24"/>
      <c r="JWT4" s="24"/>
      <c r="JWU4" s="24"/>
      <c r="JWV4" s="24"/>
      <c r="JWW4" s="24"/>
      <c r="JWX4" s="24"/>
      <c r="JWY4" s="24"/>
      <c r="JWZ4" s="24"/>
      <c r="JXA4" s="24"/>
      <c r="JXB4" s="24"/>
      <c r="JXC4" s="24"/>
      <c r="JXD4" s="24"/>
      <c r="JXE4" s="24"/>
      <c r="JXF4" s="24"/>
      <c r="JXG4" s="24"/>
      <c r="JXH4" s="24"/>
      <c r="JXI4" s="24"/>
      <c r="JXJ4" s="24"/>
      <c r="JXK4" s="24"/>
      <c r="JXL4" s="24"/>
      <c r="JXM4" s="24"/>
      <c r="JXN4" s="24"/>
      <c r="JXO4" s="24"/>
      <c r="JXP4" s="24"/>
      <c r="JXQ4" s="24"/>
      <c r="JXR4" s="24"/>
      <c r="JXS4" s="24"/>
      <c r="JXT4" s="24"/>
      <c r="JXU4" s="24"/>
      <c r="JXV4" s="24"/>
      <c r="JXW4" s="24"/>
      <c r="JXX4" s="24"/>
      <c r="JXY4" s="24"/>
      <c r="JXZ4" s="24"/>
      <c r="JYA4" s="24"/>
      <c r="JYB4" s="24"/>
      <c r="JYC4" s="24"/>
      <c r="JYD4" s="24"/>
      <c r="JYE4" s="24"/>
      <c r="JYF4" s="24"/>
      <c r="JYG4" s="24"/>
      <c r="JYH4" s="24"/>
      <c r="JYI4" s="24"/>
      <c r="JYJ4" s="24"/>
      <c r="JYK4" s="24"/>
      <c r="JYL4" s="24"/>
      <c r="JYM4" s="24"/>
      <c r="JYN4" s="24"/>
      <c r="JYO4" s="24"/>
      <c r="JYP4" s="24"/>
      <c r="JYQ4" s="24"/>
      <c r="JYR4" s="24"/>
      <c r="JYS4" s="24"/>
      <c r="JYT4" s="24"/>
      <c r="JYU4" s="24"/>
      <c r="JYV4" s="24"/>
      <c r="JYW4" s="24"/>
      <c r="JYX4" s="24"/>
      <c r="JYY4" s="24"/>
      <c r="JYZ4" s="24"/>
      <c r="JZA4" s="24"/>
      <c r="JZB4" s="24"/>
      <c r="JZC4" s="24"/>
      <c r="JZD4" s="24"/>
      <c r="JZE4" s="24"/>
      <c r="JZF4" s="24"/>
      <c r="JZG4" s="24"/>
      <c r="JZH4" s="24"/>
      <c r="JZI4" s="24"/>
      <c r="JZJ4" s="24"/>
      <c r="JZK4" s="24"/>
      <c r="JZL4" s="24"/>
      <c r="JZM4" s="24"/>
      <c r="JZN4" s="24"/>
      <c r="JZO4" s="24"/>
      <c r="JZP4" s="24"/>
      <c r="JZQ4" s="24"/>
      <c r="JZR4" s="24"/>
      <c r="JZS4" s="24"/>
      <c r="JZT4" s="24"/>
      <c r="JZU4" s="24"/>
      <c r="JZV4" s="24"/>
      <c r="JZW4" s="24"/>
      <c r="JZX4" s="24"/>
      <c r="JZY4" s="24"/>
      <c r="JZZ4" s="24"/>
      <c r="KAA4" s="24"/>
      <c r="KAB4" s="24"/>
      <c r="KAC4" s="24"/>
      <c r="KAD4" s="24"/>
      <c r="KAE4" s="24"/>
      <c r="KAF4" s="24"/>
      <c r="KAG4" s="24"/>
      <c r="KAH4" s="24"/>
      <c r="KAI4" s="24"/>
      <c r="KAJ4" s="24"/>
      <c r="KAK4" s="24"/>
      <c r="KAL4" s="24"/>
      <c r="KAM4" s="24"/>
      <c r="KAN4" s="24"/>
      <c r="KAO4" s="24"/>
      <c r="KAP4" s="24"/>
      <c r="KAQ4" s="24"/>
      <c r="KAR4" s="24"/>
      <c r="KAS4" s="24"/>
      <c r="KAT4" s="24"/>
      <c r="KAU4" s="24"/>
      <c r="KAV4" s="24"/>
      <c r="KAW4" s="24"/>
      <c r="KAX4" s="24"/>
      <c r="KAY4" s="24"/>
      <c r="KAZ4" s="24"/>
      <c r="KBA4" s="24"/>
      <c r="KBB4" s="24"/>
      <c r="KBC4" s="24"/>
      <c r="KBD4" s="24"/>
      <c r="KBE4" s="24"/>
      <c r="KBF4" s="24"/>
      <c r="KBG4" s="24"/>
      <c r="KBH4" s="24"/>
      <c r="KBI4" s="24"/>
      <c r="KBJ4" s="24"/>
      <c r="KBK4" s="24"/>
      <c r="KBL4" s="24"/>
      <c r="KBM4" s="24"/>
      <c r="KBN4" s="24"/>
      <c r="KBO4" s="24"/>
      <c r="KBP4" s="24"/>
      <c r="KBQ4" s="24"/>
      <c r="KBR4" s="24"/>
      <c r="KBS4" s="24"/>
      <c r="KBT4" s="24"/>
      <c r="KBU4" s="24"/>
      <c r="KBV4" s="24"/>
      <c r="KBW4" s="24"/>
      <c r="KBX4" s="24"/>
      <c r="KBY4" s="24"/>
      <c r="KBZ4" s="24"/>
      <c r="KCA4" s="24"/>
      <c r="KCB4" s="24"/>
      <c r="KCC4" s="24"/>
      <c r="KCD4" s="24"/>
      <c r="KCE4" s="24"/>
      <c r="KCF4" s="24"/>
      <c r="KCG4" s="24"/>
      <c r="KCH4" s="24"/>
      <c r="KCI4" s="24"/>
      <c r="KCJ4" s="24"/>
      <c r="KCK4" s="24"/>
      <c r="KCL4" s="24"/>
      <c r="KCM4" s="24"/>
      <c r="KCN4" s="24"/>
      <c r="KCO4" s="24"/>
      <c r="KCP4" s="24"/>
      <c r="KCQ4" s="24"/>
      <c r="KCR4" s="24"/>
      <c r="KCS4" s="24"/>
      <c r="KCT4" s="24"/>
      <c r="KCU4" s="24"/>
      <c r="KCV4" s="24"/>
      <c r="KCW4" s="24"/>
      <c r="KCX4" s="24"/>
      <c r="KCY4" s="24"/>
      <c r="KCZ4" s="24"/>
      <c r="KDA4" s="24"/>
      <c r="KDB4" s="24"/>
      <c r="KDC4" s="24"/>
      <c r="KDD4" s="24"/>
      <c r="KDE4" s="24"/>
      <c r="KDF4" s="24"/>
      <c r="KDG4" s="24"/>
      <c r="KDH4" s="24"/>
      <c r="KDI4" s="24"/>
      <c r="KDJ4" s="24"/>
      <c r="KDK4" s="24"/>
      <c r="KDL4" s="24"/>
      <c r="KDM4" s="24"/>
      <c r="KDN4" s="24"/>
      <c r="KDO4" s="24"/>
      <c r="KDP4" s="24"/>
      <c r="KDQ4" s="24"/>
      <c r="KDR4" s="24"/>
      <c r="KDS4" s="24"/>
      <c r="KDT4" s="24"/>
      <c r="KDU4" s="24"/>
      <c r="KDV4" s="24"/>
      <c r="KDW4" s="24"/>
      <c r="KDX4" s="24"/>
      <c r="KDY4" s="24"/>
      <c r="KDZ4" s="24"/>
      <c r="KEA4" s="24"/>
      <c r="KEB4" s="24"/>
      <c r="KEC4" s="24"/>
      <c r="KED4" s="24"/>
      <c r="KEE4" s="24"/>
      <c r="KEF4" s="24"/>
      <c r="KEG4" s="24"/>
      <c r="KEH4" s="24"/>
      <c r="KEI4" s="24"/>
      <c r="KEJ4" s="24"/>
      <c r="KEK4" s="24"/>
      <c r="KEL4" s="24"/>
      <c r="KEM4" s="24"/>
      <c r="KEN4" s="24"/>
      <c r="KEO4" s="24"/>
      <c r="KEP4" s="24"/>
      <c r="KEQ4" s="24"/>
      <c r="KER4" s="24"/>
      <c r="KES4" s="24"/>
      <c r="KET4" s="24"/>
      <c r="KEU4" s="24"/>
      <c r="KEV4" s="24"/>
      <c r="KEW4" s="24"/>
      <c r="KEX4" s="24"/>
      <c r="KEY4" s="24"/>
      <c r="KEZ4" s="24"/>
      <c r="KFA4" s="24"/>
      <c r="KFB4" s="24"/>
      <c r="KFC4" s="24"/>
      <c r="KFD4" s="24"/>
      <c r="KFE4" s="24"/>
      <c r="KFF4" s="24"/>
      <c r="KFG4" s="24"/>
      <c r="KFH4" s="24"/>
      <c r="KFI4" s="24"/>
      <c r="KFJ4" s="24"/>
      <c r="KFK4" s="24"/>
      <c r="KFL4" s="24"/>
      <c r="KFM4" s="24"/>
      <c r="KFN4" s="24"/>
      <c r="KFO4" s="24"/>
      <c r="KFP4" s="24"/>
      <c r="KFQ4" s="24"/>
      <c r="KFR4" s="24"/>
      <c r="KFS4" s="24"/>
      <c r="KFT4" s="24"/>
      <c r="KFU4" s="24"/>
      <c r="KFV4" s="24"/>
      <c r="KFW4" s="24"/>
      <c r="KFX4" s="24"/>
      <c r="KFY4" s="24"/>
      <c r="KFZ4" s="24"/>
      <c r="KGA4" s="24"/>
      <c r="KGB4" s="24"/>
      <c r="KGC4" s="24"/>
      <c r="KGD4" s="24"/>
      <c r="KGE4" s="24"/>
      <c r="KGF4" s="24"/>
      <c r="KGG4" s="24"/>
      <c r="KGH4" s="24"/>
      <c r="KGI4" s="24"/>
      <c r="KGJ4" s="24"/>
      <c r="KGK4" s="24"/>
      <c r="KGL4" s="24"/>
      <c r="KGM4" s="24"/>
      <c r="KGN4" s="24"/>
      <c r="KGO4" s="24"/>
      <c r="KGP4" s="24"/>
      <c r="KGQ4" s="24"/>
      <c r="KGR4" s="24"/>
      <c r="KGS4" s="24"/>
      <c r="KGT4" s="24"/>
      <c r="KGU4" s="24"/>
      <c r="KGV4" s="24"/>
      <c r="KGW4" s="24"/>
      <c r="KGX4" s="24"/>
      <c r="KGY4" s="24"/>
      <c r="KGZ4" s="24"/>
      <c r="KHA4" s="24"/>
      <c r="KHB4" s="24"/>
      <c r="KHC4" s="24"/>
      <c r="KHD4" s="24"/>
      <c r="KHE4" s="24"/>
      <c r="KHF4" s="24"/>
      <c r="KHG4" s="24"/>
      <c r="KHH4" s="24"/>
      <c r="KHI4" s="24"/>
      <c r="KHJ4" s="24"/>
      <c r="KHK4" s="24"/>
      <c r="KHL4" s="24"/>
      <c r="KHM4" s="24"/>
      <c r="KHN4" s="24"/>
      <c r="KHO4" s="24"/>
      <c r="KHP4" s="24"/>
      <c r="KHQ4" s="24"/>
      <c r="KHR4" s="24"/>
      <c r="KHS4" s="24"/>
      <c r="KHT4" s="24"/>
      <c r="KHU4" s="24"/>
      <c r="KHV4" s="24"/>
      <c r="KHW4" s="24"/>
      <c r="KHX4" s="24"/>
      <c r="KHY4" s="24"/>
      <c r="KHZ4" s="24"/>
      <c r="KIA4" s="24"/>
      <c r="KIB4" s="24"/>
      <c r="KIC4" s="24"/>
      <c r="KID4" s="24"/>
      <c r="KIE4" s="24"/>
      <c r="KIF4" s="24"/>
      <c r="KIG4" s="24"/>
      <c r="KIH4" s="24"/>
      <c r="KII4" s="24"/>
      <c r="KIJ4" s="24"/>
      <c r="KIK4" s="24"/>
      <c r="KIL4" s="24"/>
      <c r="KIM4" s="24"/>
      <c r="KIN4" s="24"/>
      <c r="KIO4" s="24"/>
      <c r="KIP4" s="24"/>
      <c r="KIQ4" s="24"/>
      <c r="KIR4" s="24"/>
      <c r="KIS4" s="24"/>
      <c r="KIT4" s="24"/>
      <c r="KIU4" s="24"/>
      <c r="KIV4" s="24"/>
      <c r="KIW4" s="24"/>
      <c r="KIX4" s="24"/>
      <c r="KIY4" s="24"/>
      <c r="KIZ4" s="24"/>
      <c r="KJA4" s="24"/>
      <c r="KJB4" s="24"/>
      <c r="KJC4" s="24"/>
      <c r="KJD4" s="24"/>
      <c r="KJE4" s="24"/>
      <c r="KJF4" s="24"/>
      <c r="KJG4" s="24"/>
      <c r="KJH4" s="24"/>
      <c r="KJI4" s="24"/>
      <c r="KJJ4" s="24"/>
      <c r="KJK4" s="24"/>
      <c r="KJL4" s="24"/>
      <c r="KJM4" s="24"/>
      <c r="KJN4" s="24"/>
      <c r="KJO4" s="24"/>
      <c r="KJP4" s="24"/>
      <c r="KJQ4" s="24"/>
      <c r="KJR4" s="24"/>
      <c r="KJS4" s="24"/>
      <c r="KJT4" s="24"/>
      <c r="KJU4" s="24"/>
      <c r="KJV4" s="24"/>
      <c r="KJW4" s="24"/>
      <c r="KJX4" s="24"/>
      <c r="KJY4" s="24"/>
      <c r="KJZ4" s="24"/>
      <c r="KKA4" s="24"/>
      <c r="KKB4" s="24"/>
      <c r="KKC4" s="24"/>
      <c r="KKD4" s="24"/>
      <c r="KKE4" s="24"/>
      <c r="KKF4" s="24"/>
      <c r="KKG4" s="24"/>
      <c r="KKH4" s="24"/>
      <c r="KKI4" s="24"/>
      <c r="KKJ4" s="24"/>
      <c r="KKK4" s="24"/>
      <c r="KKL4" s="24"/>
      <c r="KKM4" s="24"/>
      <c r="KKN4" s="24"/>
      <c r="KKO4" s="24"/>
      <c r="KKP4" s="24"/>
      <c r="KKQ4" s="24"/>
      <c r="KKR4" s="24"/>
      <c r="KKS4" s="24"/>
      <c r="KKT4" s="24"/>
      <c r="KKU4" s="24"/>
      <c r="KKV4" s="24"/>
      <c r="KKW4" s="24"/>
      <c r="KKX4" s="24"/>
      <c r="KKY4" s="24"/>
      <c r="KKZ4" s="24"/>
      <c r="KLA4" s="24"/>
      <c r="KLB4" s="24"/>
      <c r="KLC4" s="24"/>
      <c r="KLD4" s="24"/>
      <c r="KLE4" s="24"/>
      <c r="KLF4" s="24"/>
      <c r="KLG4" s="24"/>
      <c r="KLH4" s="24"/>
      <c r="KLI4" s="24"/>
      <c r="KLJ4" s="24"/>
      <c r="KLK4" s="24"/>
      <c r="KLL4" s="24"/>
      <c r="KLM4" s="24"/>
      <c r="KLN4" s="24"/>
      <c r="KLO4" s="24"/>
      <c r="KLP4" s="24"/>
      <c r="KLQ4" s="24"/>
      <c r="KLR4" s="24"/>
      <c r="KLS4" s="24"/>
      <c r="KLT4" s="24"/>
      <c r="KLU4" s="24"/>
      <c r="KLV4" s="24"/>
      <c r="KLW4" s="24"/>
      <c r="KLX4" s="24"/>
      <c r="KLY4" s="24"/>
      <c r="KLZ4" s="24"/>
      <c r="KMA4" s="24"/>
      <c r="KMB4" s="24"/>
      <c r="KMC4" s="24"/>
      <c r="KMD4" s="24"/>
      <c r="KME4" s="24"/>
      <c r="KMF4" s="24"/>
      <c r="KMG4" s="24"/>
      <c r="KMH4" s="24"/>
      <c r="KMI4" s="24"/>
      <c r="KMJ4" s="24"/>
      <c r="KMK4" s="24"/>
      <c r="KML4" s="24"/>
      <c r="KMM4" s="24"/>
      <c r="KMN4" s="24"/>
      <c r="KMO4" s="24"/>
      <c r="KMP4" s="24"/>
      <c r="KMQ4" s="24"/>
      <c r="KMR4" s="24"/>
      <c r="KMS4" s="24"/>
      <c r="KMT4" s="24"/>
      <c r="KMU4" s="24"/>
      <c r="KMV4" s="24"/>
      <c r="KMW4" s="24"/>
      <c r="KMX4" s="24"/>
      <c r="KMY4" s="24"/>
      <c r="KMZ4" s="24"/>
      <c r="KNA4" s="24"/>
      <c r="KNB4" s="24"/>
      <c r="KNC4" s="24"/>
      <c r="KND4" s="24"/>
      <c r="KNE4" s="24"/>
      <c r="KNF4" s="24"/>
      <c r="KNG4" s="24"/>
      <c r="KNH4" s="24"/>
      <c r="KNI4" s="24"/>
      <c r="KNJ4" s="24"/>
      <c r="KNK4" s="24"/>
      <c r="KNL4" s="24"/>
      <c r="KNM4" s="24"/>
      <c r="KNN4" s="24"/>
      <c r="KNO4" s="24"/>
      <c r="KNP4" s="24"/>
      <c r="KNQ4" s="24"/>
      <c r="KNR4" s="24"/>
      <c r="KNS4" s="24"/>
      <c r="KNT4" s="24"/>
      <c r="KNU4" s="24"/>
      <c r="KNV4" s="24"/>
      <c r="KNW4" s="24"/>
      <c r="KNX4" s="24"/>
      <c r="KNY4" s="24"/>
      <c r="KNZ4" s="24"/>
      <c r="KOA4" s="24"/>
      <c r="KOB4" s="24"/>
      <c r="KOC4" s="24"/>
      <c r="KOD4" s="24"/>
      <c r="KOE4" s="24"/>
      <c r="KOF4" s="24"/>
      <c r="KOG4" s="24"/>
      <c r="KOH4" s="24"/>
      <c r="KOI4" s="24"/>
      <c r="KOJ4" s="24"/>
      <c r="KOK4" s="24"/>
      <c r="KOL4" s="24"/>
      <c r="KOM4" s="24"/>
      <c r="KON4" s="24"/>
      <c r="KOO4" s="24"/>
      <c r="KOP4" s="24"/>
      <c r="KOQ4" s="24"/>
      <c r="KOR4" s="24"/>
      <c r="KOS4" s="24"/>
      <c r="KOT4" s="24"/>
      <c r="KOU4" s="24"/>
      <c r="KOV4" s="24"/>
      <c r="KOW4" s="24"/>
      <c r="KOX4" s="24"/>
      <c r="KOY4" s="24"/>
      <c r="KOZ4" s="24"/>
      <c r="KPA4" s="24"/>
      <c r="KPB4" s="24"/>
      <c r="KPC4" s="24"/>
      <c r="KPD4" s="24"/>
      <c r="KPE4" s="24"/>
      <c r="KPF4" s="24"/>
      <c r="KPG4" s="24"/>
      <c r="KPH4" s="24"/>
      <c r="KPI4" s="24"/>
      <c r="KPJ4" s="24"/>
      <c r="KPK4" s="24"/>
      <c r="KPL4" s="24"/>
      <c r="KPM4" s="24"/>
      <c r="KPN4" s="24"/>
      <c r="KPO4" s="24"/>
      <c r="KPP4" s="24"/>
      <c r="KPQ4" s="24"/>
      <c r="KPR4" s="24"/>
      <c r="KPS4" s="24"/>
      <c r="KPT4" s="24"/>
      <c r="KPU4" s="24"/>
      <c r="KPV4" s="24"/>
      <c r="KPW4" s="24"/>
      <c r="KPX4" s="24"/>
      <c r="KPY4" s="24"/>
      <c r="KPZ4" s="24"/>
      <c r="KQA4" s="24"/>
      <c r="KQB4" s="24"/>
      <c r="KQC4" s="24"/>
      <c r="KQD4" s="24"/>
      <c r="KQE4" s="24"/>
      <c r="KQF4" s="24"/>
      <c r="KQG4" s="24"/>
      <c r="KQH4" s="24"/>
      <c r="KQI4" s="24"/>
      <c r="KQJ4" s="24"/>
      <c r="KQK4" s="24"/>
      <c r="KQL4" s="24"/>
      <c r="KQM4" s="24"/>
      <c r="KQN4" s="24"/>
      <c r="KQO4" s="24"/>
      <c r="KQP4" s="24"/>
      <c r="KQQ4" s="24"/>
      <c r="KQR4" s="24"/>
      <c r="KQS4" s="24"/>
      <c r="KQT4" s="24"/>
      <c r="KQU4" s="24"/>
      <c r="KQV4" s="24"/>
      <c r="KQW4" s="24"/>
      <c r="KQX4" s="24"/>
      <c r="KQY4" s="24"/>
      <c r="KQZ4" s="24"/>
      <c r="KRA4" s="24"/>
      <c r="KRB4" s="24"/>
      <c r="KRC4" s="24"/>
      <c r="KRD4" s="24"/>
      <c r="KRE4" s="24"/>
      <c r="KRF4" s="24"/>
      <c r="KRG4" s="24"/>
      <c r="KRH4" s="24"/>
      <c r="KRI4" s="24"/>
      <c r="KRJ4" s="24"/>
      <c r="KRK4" s="24"/>
      <c r="KRL4" s="24"/>
      <c r="KRM4" s="24"/>
      <c r="KRN4" s="24"/>
      <c r="KRO4" s="24"/>
      <c r="KRP4" s="24"/>
      <c r="KRQ4" s="24"/>
      <c r="KRR4" s="24"/>
      <c r="KRS4" s="24"/>
      <c r="KRT4" s="24"/>
      <c r="KRU4" s="24"/>
      <c r="KRV4" s="24"/>
      <c r="KRW4" s="24"/>
      <c r="KRX4" s="24"/>
      <c r="KRY4" s="24"/>
      <c r="KRZ4" s="24"/>
      <c r="KSA4" s="24"/>
      <c r="KSB4" s="24"/>
      <c r="KSC4" s="24"/>
      <c r="KSD4" s="24"/>
      <c r="KSE4" s="24"/>
      <c r="KSF4" s="24"/>
      <c r="KSG4" s="24"/>
      <c r="KSH4" s="24"/>
      <c r="KSI4" s="24"/>
      <c r="KSJ4" s="24"/>
      <c r="KSK4" s="24"/>
      <c r="KSL4" s="24"/>
      <c r="KSM4" s="24"/>
      <c r="KSN4" s="24"/>
      <c r="KSO4" s="24"/>
      <c r="KSP4" s="24"/>
      <c r="KSQ4" s="24"/>
      <c r="KSR4" s="24"/>
      <c r="KSS4" s="24"/>
      <c r="KST4" s="24"/>
      <c r="KSU4" s="24"/>
      <c r="KSV4" s="24"/>
      <c r="KSW4" s="24"/>
      <c r="KSX4" s="24"/>
      <c r="KSY4" s="24"/>
      <c r="KSZ4" s="24"/>
      <c r="KTA4" s="24"/>
      <c r="KTB4" s="24"/>
      <c r="KTC4" s="24"/>
      <c r="KTD4" s="24"/>
      <c r="KTE4" s="24"/>
      <c r="KTF4" s="24"/>
      <c r="KTG4" s="24"/>
      <c r="KTH4" s="24"/>
      <c r="KTI4" s="24"/>
      <c r="KTJ4" s="24"/>
      <c r="KTK4" s="24"/>
      <c r="KTL4" s="24"/>
      <c r="KTM4" s="24"/>
      <c r="KTN4" s="24"/>
      <c r="KTO4" s="24"/>
      <c r="KTP4" s="24"/>
      <c r="KTQ4" s="24"/>
      <c r="KTR4" s="24"/>
      <c r="KTS4" s="24"/>
      <c r="KTT4" s="24"/>
      <c r="KTU4" s="24"/>
      <c r="KTV4" s="24"/>
      <c r="KTW4" s="24"/>
      <c r="KTX4" s="24"/>
      <c r="KTY4" s="24"/>
      <c r="KTZ4" s="24"/>
      <c r="KUA4" s="24"/>
      <c r="KUB4" s="24"/>
      <c r="KUC4" s="24"/>
      <c r="KUD4" s="24"/>
      <c r="KUE4" s="24"/>
      <c r="KUF4" s="24"/>
      <c r="KUG4" s="24"/>
      <c r="KUH4" s="24"/>
      <c r="KUI4" s="24"/>
      <c r="KUJ4" s="24"/>
      <c r="KUK4" s="24"/>
      <c r="KUL4" s="24"/>
      <c r="KUM4" s="24"/>
      <c r="KUN4" s="24"/>
      <c r="KUO4" s="24"/>
      <c r="KUP4" s="24"/>
      <c r="KUQ4" s="24"/>
      <c r="KUR4" s="24"/>
      <c r="KUS4" s="24"/>
      <c r="KUT4" s="24"/>
      <c r="KUU4" s="24"/>
      <c r="KUV4" s="24"/>
      <c r="KUW4" s="24"/>
      <c r="KUX4" s="24"/>
      <c r="KUY4" s="24"/>
      <c r="KUZ4" s="24"/>
      <c r="KVA4" s="24"/>
      <c r="KVB4" s="24"/>
      <c r="KVC4" s="24"/>
      <c r="KVD4" s="24"/>
      <c r="KVE4" s="24"/>
      <c r="KVF4" s="24"/>
      <c r="KVG4" s="24"/>
      <c r="KVH4" s="24"/>
      <c r="KVI4" s="24"/>
      <c r="KVJ4" s="24"/>
      <c r="KVK4" s="24"/>
      <c r="KVL4" s="24"/>
      <c r="KVM4" s="24"/>
      <c r="KVN4" s="24"/>
      <c r="KVO4" s="24"/>
      <c r="KVP4" s="24"/>
      <c r="KVQ4" s="24"/>
      <c r="KVR4" s="24"/>
      <c r="KVS4" s="24"/>
      <c r="KVT4" s="24"/>
      <c r="KVU4" s="24"/>
      <c r="KVV4" s="24"/>
      <c r="KVW4" s="24"/>
      <c r="KVX4" s="24"/>
      <c r="KVY4" s="24"/>
      <c r="KVZ4" s="24"/>
      <c r="KWA4" s="24"/>
      <c r="KWB4" s="24"/>
      <c r="KWC4" s="24"/>
      <c r="KWD4" s="24"/>
      <c r="KWE4" s="24"/>
      <c r="KWF4" s="24"/>
      <c r="KWG4" s="24"/>
      <c r="KWH4" s="24"/>
      <c r="KWI4" s="24"/>
      <c r="KWJ4" s="24"/>
      <c r="KWK4" s="24"/>
      <c r="KWL4" s="24"/>
      <c r="KWM4" s="24"/>
      <c r="KWN4" s="24"/>
      <c r="KWO4" s="24"/>
      <c r="KWP4" s="24"/>
      <c r="KWQ4" s="24"/>
      <c r="KWR4" s="24"/>
      <c r="KWS4" s="24"/>
      <c r="KWT4" s="24"/>
      <c r="KWU4" s="24"/>
      <c r="KWV4" s="24"/>
      <c r="KWW4" s="24"/>
      <c r="KWX4" s="24"/>
      <c r="KWY4" s="24"/>
      <c r="KWZ4" s="24"/>
      <c r="KXA4" s="24"/>
      <c r="KXB4" s="24"/>
      <c r="KXC4" s="24"/>
      <c r="KXD4" s="24"/>
      <c r="KXE4" s="24"/>
      <c r="KXF4" s="24"/>
      <c r="KXG4" s="24"/>
      <c r="KXH4" s="24"/>
      <c r="KXI4" s="24"/>
      <c r="KXJ4" s="24"/>
      <c r="KXK4" s="24"/>
      <c r="KXL4" s="24"/>
      <c r="KXM4" s="24"/>
      <c r="KXN4" s="24"/>
      <c r="KXO4" s="24"/>
      <c r="KXP4" s="24"/>
      <c r="KXQ4" s="24"/>
      <c r="KXR4" s="24"/>
      <c r="KXS4" s="24"/>
      <c r="KXT4" s="24"/>
      <c r="KXU4" s="24"/>
      <c r="KXV4" s="24"/>
      <c r="KXW4" s="24"/>
      <c r="KXX4" s="24"/>
      <c r="KXY4" s="24"/>
      <c r="KXZ4" s="24"/>
      <c r="KYA4" s="24"/>
      <c r="KYB4" s="24"/>
      <c r="KYC4" s="24"/>
      <c r="KYD4" s="24"/>
      <c r="KYE4" s="24"/>
      <c r="KYF4" s="24"/>
      <c r="KYG4" s="24"/>
      <c r="KYH4" s="24"/>
      <c r="KYI4" s="24"/>
      <c r="KYJ4" s="24"/>
      <c r="KYK4" s="24"/>
      <c r="KYL4" s="24"/>
      <c r="KYM4" s="24"/>
      <c r="KYN4" s="24"/>
      <c r="KYO4" s="24"/>
      <c r="KYP4" s="24"/>
      <c r="KYQ4" s="24"/>
      <c r="KYR4" s="24"/>
      <c r="KYS4" s="24"/>
      <c r="KYT4" s="24"/>
      <c r="KYU4" s="24"/>
      <c r="KYV4" s="24"/>
      <c r="KYW4" s="24"/>
      <c r="KYX4" s="24"/>
      <c r="KYY4" s="24"/>
      <c r="KYZ4" s="24"/>
      <c r="KZA4" s="24"/>
      <c r="KZB4" s="24"/>
      <c r="KZC4" s="24"/>
      <c r="KZD4" s="24"/>
      <c r="KZE4" s="24"/>
      <c r="KZF4" s="24"/>
      <c r="KZG4" s="24"/>
      <c r="KZH4" s="24"/>
      <c r="KZI4" s="24"/>
      <c r="KZJ4" s="24"/>
      <c r="KZK4" s="24"/>
      <c r="KZL4" s="24"/>
      <c r="KZM4" s="24"/>
      <c r="KZN4" s="24"/>
      <c r="KZO4" s="24"/>
      <c r="KZP4" s="24"/>
      <c r="KZQ4" s="24"/>
      <c r="KZR4" s="24"/>
      <c r="KZS4" s="24"/>
      <c r="KZT4" s="24"/>
      <c r="KZU4" s="24"/>
      <c r="KZV4" s="24"/>
      <c r="KZW4" s="24"/>
      <c r="KZX4" s="24"/>
      <c r="KZY4" s="24"/>
      <c r="KZZ4" s="24"/>
      <c r="LAA4" s="24"/>
      <c r="LAB4" s="24"/>
      <c r="LAC4" s="24"/>
      <c r="LAD4" s="24"/>
      <c r="LAE4" s="24"/>
      <c r="LAF4" s="24"/>
      <c r="LAG4" s="24"/>
      <c r="LAH4" s="24"/>
      <c r="LAI4" s="24"/>
      <c r="LAJ4" s="24"/>
      <c r="LAK4" s="24"/>
      <c r="LAL4" s="24"/>
      <c r="LAM4" s="24"/>
      <c r="LAN4" s="24"/>
      <c r="LAO4" s="24"/>
      <c r="LAP4" s="24"/>
      <c r="LAQ4" s="24"/>
      <c r="LAR4" s="24"/>
      <c r="LAS4" s="24"/>
      <c r="LAT4" s="24"/>
      <c r="LAU4" s="24"/>
      <c r="LAV4" s="24"/>
      <c r="LAW4" s="24"/>
      <c r="LAX4" s="24"/>
      <c r="LAY4" s="24"/>
      <c r="LAZ4" s="24"/>
      <c r="LBA4" s="24"/>
      <c r="LBB4" s="24"/>
      <c r="LBC4" s="24"/>
      <c r="LBD4" s="24"/>
      <c r="LBE4" s="24"/>
      <c r="LBF4" s="24"/>
      <c r="LBG4" s="24"/>
      <c r="LBH4" s="24"/>
      <c r="LBI4" s="24"/>
      <c r="LBJ4" s="24"/>
      <c r="LBK4" s="24"/>
      <c r="LBL4" s="24"/>
      <c r="LBM4" s="24"/>
      <c r="LBN4" s="24"/>
      <c r="LBO4" s="24"/>
      <c r="LBP4" s="24"/>
      <c r="LBQ4" s="24"/>
      <c r="LBR4" s="24"/>
      <c r="LBS4" s="24"/>
      <c r="LBT4" s="24"/>
      <c r="LBU4" s="24"/>
      <c r="LBV4" s="24"/>
      <c r="LBW4" s="24"/>
      <c r="LBX4" s="24"/>
      <c r="LBY4" s="24"/>
      <c r="LBZ4" s="24"/>
      <c r="LCA4" s="24"/>
      <c r="LCB4" s="24"/>
      <c r="LCC4" s="24"/>
      <c r="LCD4" s="24"/>
      <c r="LCE4" s="24"/>
      <c r="LCF4" s="24"/>
      <c r="LCG4" s="24"/>
      <c r="LCH4" s="24"/>
      <c r="LCI4" s="24"/>
      <c r="LCJ4" s="24"/>
      <c r="LCK4" s="24"/>
      <c r="LCL4" s="24"/>
      <c r="LCM4" s="24"/>
      <c r="LCN4" s="24"/>
      <c r="LCO4" s="24"/>
      <c r="LCP4" s="24"/>
      <c r="LCQ4" s="24"/>
      <c r="LCR4" s="24"/>
      <c r="LCS4" s="24"/>
      <c r="LCT4" s="24"/>
      <c r="LCU4" s="24"/>
      <c r="LCV4" s="24"/>
      <c r="LCW4" s="24"/>
      <c r="LCX4" s="24"/>
      <c r="LCY4" s="24"/>
      <c r="LCZ4" s="24"/>
      <c r="LDA4" s="24"/>
      <c r="LDB4" s="24"/>
      <c r="LDC4" s="24"/>
      <c r="LDD4" s="24"/>
      <c r="LDE4" s="24"/>
      <c r="LDF4" s="24"/>
      <c r="LDG4" s="24"/>
      <c r="LDH4" s="24"/>
      <c r="LDI4" s="24"/>
      <c r="LDJ4" s="24"/>
      <c r="LDK4" s="24"/>
      <c r="LDL4" s="24"/>
      <c r="LDM4" s="24"/>
      <c r="LDN4" s="24"/>
      <c r="LDO4" s="24"/>
      <c r="LDP4" s="24"/>
      <c r="LDQ4" s="24"/>
      <c r="LDR4" s="24"/>
      <c r="LDS4" s="24"/>
      <c r="LDT4" s="24"/>
      <c r="LDU4" s="24"/>
      <c r="LDV4" s="24"/>
      <c r="LDW4" s="24"/>
      <c r="LDX4" s="24"/>
      <c r="LDY4" s="24"/>
      <c r="LDZ4" s="24"/>
      <c r="LEA4" s="24"/>
      <c r="LEB4" s="24"/>
      <c r="LEC4" s="24"/>
      <c r="LED4" s="24"/>
      <c r="LEE4" s="24"/>
      <c r="LEF4" s="24"/>
      <c r="LEG4" s="24"/>
      <c r="LEH4" s="24"/>
      <c r="LEI4" s="24"/>
      <c r="LEJ4" s="24"/>
      <c r="LEK4" s="24"/>
      <c r="LEL4" s="24"/>
      <c r="LEM4" s="24"/>
      <c r="LEN4" s="24"/>
      <c r="LEO4" s="24"/>
      <c r="LEP4" s="24"/>
      <c r="LEQ4" s="24"/>
      <c r="LER4" s="24"/>
      <c r="LES4" s="24"/>
      <c r="LET4" s="24"/>
      <c r="LEU4" s="24"/>
      <c r="LEV4" s="24"/>
      <c r="LEW4" s="24"/>
      <c r="LEX4" s="24"/>
      <c r="LEY4" s="24"/>
      <c r="LEZ4" s="24"/>
      <c r="LFA4" s="24"/>
      <c r="LFB4" s="24"/>
      <c r="LFC4" s="24"/>
      <c r="LFD4" s="24"/>
      <c r="LFE4" s="24"/>
      <c r="LFF4" s="24"/>
      <c r="LFG4" s="24"/>
      <c r="LFH4" s="24"/>
      <c r="LFI4" s="24"/>
      <c r="LFJ4" s="24"/>
      <c r="LFK4" s="24"/>
      <c r="LFL4" s="24"/>
      <c r="LFM4" s="24"/>
      <c r="LFN4" s="24"/>
      <c r="LFO4" s="24"/>
      <c r="LFP4" s="24"/>
      <c r="LFQ4" s="24"/>
      <c r="LFR4" s="24"/>
      <c r="LFS4" s="24"/>
      <c r="LFT4" s="24"/>
      <c r="LFU4" s="24"/>
      <c r="LFV4" s="24"/>
      <c r="LFW4" s="24"/>
      <c r="LFX4" s="24"/>
      <c r="LFY4" s="24"/>
      <c r="LFZ4" s="24"/>
      <c r="LGA4" s="24"/>
      <c r="LGB4" s="24"/>
      <c r="LGC4" s="24"/>
      <c r="LGD4" s="24"/>
      <c r="LGE4" s="24"/>
      <c r="LGF4" s="24"/>
      <c r="LGG4" s="24"/>
      <c r="LGH4" s="24"/>
      <c r="LGI4" s="24"/>
      <c r="LGJ4" s="24"/>
      <c r="LGK4" s="24"/>
      <c r="LGL4" s="24"/>
      <c r="LGM4" s="24"/>
      <c r="LGN4" s="24"/>
      <c r="LGO4" s="24"/>
      <c r="LGP4" s="24"/>
      <c r="LGQ4" s="24"/>
      <c r="LGR4" s="24"/>
      <c r="LGS4" s="24"/>
      <c r="LGT4" s="24"/>
      <c r="LGU4" s="24"/>
      <c r="LGV4" s="24"/>
      <c r="LGW4" s="24"/>
      <c r="LGX4" s="24"/>
      <c r="LGY4" s="24"/>
      <c r="LGZ4" s="24"/>
      <c r="LHA4" s="24"/>
      <c r="LHB4" s="24"/>
      <c r="LHC4" s="24"/>
      <c r="LHD4" s="24"/>
      <c r="LHE4" s="24"/>
      <c r="LHF4" s="24"/>
      <c r="LHG4" s="24"/>
      <c r="LHH4" s="24"/>
      <c r="LHI4" s="24"/>
      <c r="LHJ4" s="24"/>
      <c r="LHK4" s="24"/>
      <c r="LHL4" s="24"/>
      <c r="LHM4" s="24"/>
      <c r="LHN4" s="24"/>
      <c r="LHO4" s="24"/>
      <c r="LHP4" s="24"/>
      <c r="LHQ4" s="24"/>
      <c r="LHR4" s="24"/>
      <c r="LHS4" s="24"/>
      <c r="LHT4" s="24"/>
      <c r="LHU4" s="24"/>
      <c r="LHV4" s="24"/>
      <c r="LHW4" s="24"/>
      <c r="LHX4" s="24"/>
      <c r="LHY4" s="24"/>
      <c r="LHZ4" s="24"/>
      <c r="LIA4" s="24"/>
      <c r="LIB4" s="24"/>
      <c r="LIC4" s="24"/>
      <c r="LID4" s="24"/>
      <c r="LIE4" s="24"/>
      <c r="LIF4" s="24"/>
      <c r="LIG4" s="24"/>
      <c r="LIH4" s="24"/>
      <c r="LII4" s="24"/>
      <c r="LIJ4" s="24"/>
      <c r="LIK4" s="24"/>
      <c r="LIL4" s="24"/>
      <c r="LIM4" s="24"/>
      <c r="LIN4" s="24"/>
      <c r="LIO4" s="24"/>
      <c r="LIP4" s="24"/>
      <c r="LIQ4" s="24"/>
      <c r="LIR4" s="24"/>
      <c r="LIS4" s="24"/>
      <c r="LIT4" s="24"/>
      <c r="LIU4" s="24"/>
      <c r="LIV4" s="24"/>
      <c r="LIW4" s="24"/>
      <c r="LIX4" s="24"/>
      <c r="LIY4" s="24"/>
      <c r="LIZ4" s="24"/>
      <c r="LJA4" s="24"/>
      <c r="LJB4" s="24"/>
      <c r="LJC4" s="24"/>
      <c r="LJD4" s="24"/>
      <c r="LJE4" s="24"/>
      <c r="LJF4" s="24"/>
      <c r="LJG4" s="24"/>
      <c r="LJH4" s="24"/>
      <c r="LJI4" s="24"/>
      <c r="LJJ4" s="24"/>
      <c r="LJK4" s="24"/>
      <c r="LJL4" s="24"/>
      <c r="LJM4" s="24"/>
      <c r="LJN4" s="24"/>
      <c r="LJO4" s="24"/>
      <c r="LJP4" s="24"/>
      <c r="LJQ4" s="24"/>
      <c r="LJR4" s="24"/>
      <c r="LJS4" s="24"/>
      <c r="LJT4" s="24"/>
      <c r="LJU4" s="24"/>
      <c r="LJV4" s="24"/>
      <c r="LJW4" s="24"/>
      <c r="LJX4" s="24"/>
      <c r="LJY4" s="24"/>
      <c r="LJZ4" s="24"/>
      <c r="LKA4" s="24"/>
      <c r="LKB4" s="24"/>
      <c r="LKC4" s="24"/>
      <c r="LKD4" s="24"/>
      <c r="LKE4" s="24"/>
      <c r="LKF4" s="24"/>
      <c r="LKG4" s="24"/>
      <c r="LKH4" s="24"/>
      <c r="LKI4" s="24"/>
      <c r="LKJ4" s="24"/>
      <c r="LKK4" s="24"/>
      <c r="LKL4" s="24"/>
      <c r="LKM4" s="24"/>
      <c r="LKN4" s="24"/>
      <c r="LKO4" s="24"/>
      <c r="LKP4" s="24"/>
      <c r="LKQ4" s="24"/>
      <c r="LKR4" s="24"/>
      <c r="LKS4" s="24"/>
      <c r="LKT4" s="24"/>
      <c r="LKU4" s="24"/>
      <c r="LKV4" s="24"/>
      <c r="LKW4" s="24"/>
      <c r="LKX4" s="24"/>
      <c r="LKY4" s="24"/>
      <c r="LKZ4" s="24"/>
      <c r="LLA4" s="24"/>
      <c r="LLB4" s="24"/>
      <c r="LLC4" s="24"/>
      <c r="LLD4" s="24"/>
      <c r="LLE4" s="24"/>
      <c r="LLF4" s="24"/>
      <c r="LLG4" s="24"/>
      <c r="LLH4" s="24"/>
      <c r="LLI4" s="24"/>
      <c r="LLJ4" s="24"/>
      <c r="LLK4" s="24"/>
      <c r="LLL4" s="24"/>
      <c r="LLM4" s="24"/>
      <c r="LLN4" s="24"/>
      <c r="LLO4" s="24"/>
      <c r="LLP4" s="24"/>
      <c r="LLQ4" s="24"/>
      <c r="LLR4" s="24"/>
      <c r="LLS4" s="24"/>
      <c r="LLT4" s="24"/>
      <c r="LLU4" s="24"/>
      <c r="LLV4" s="24"/>
      <c r="LLW4" s="24"/>
      <c r="LLX4" s="24"/>
      <c r="LLY4" s="24"/>
      <c r="LLZ4" s="24"/>
      <c r="LMA4" s="24"/>
      <c r="LMB4" s="24"/>
      <c r="LMC4" s="24"/>
      <c r="LMD4" s="24"/>
      <c r="LME4" s="24"/>
      <c r="LMF4" s="24"/>
      <c r="LMG4" s="24"/>
      <c r="LMH4" s="24"/>
      <c r="LMI4" s="24"/>
      <c r="LMJ4" s="24"/>
      <c r="LMK4" s="24"/>
      <c r="LML4" s="24"/>
      <c r="LMM4" s="24"/>
      <c r="LMN4" s="24"/>
      <c r="LMO4" s="24"/>
      <c r="LMP4" s="24"/>
      <c r="LMQ4" s="24"/>
      <c r="LMR4" s="24"/>
      <c r="LMS4" s="24"/>
      <c r="LMT4" s="24"/>
      <c r="LMU4" s="24"/>
      <c r="LMV4" s="24"/>
      <c r="LMW4" s="24"/>
      <c r="LMX4" s="24"/>
      <c r="LMY4" s="24"/>
      <c r="LMZ4" s="24"/>
      <c r="LNA4" s="24"/>
      <c r="LNB4" s="24"/>
      <c r="LNC4" s="24"/>
      <c r="LND4" s="24"/>
      <c r="LNE4" s="24"/>
      <c r="LNF4" s="24"/>
      <c r="LNG4" s="24"/>
      <c r="LNH4" s="24"/>
      <c r="LNI4" s="24"/>
      <c r="LNJ4" s="24"/>
      <c r="LNK4" s="24"/>
      <c r="LNL4" s="24"/>
      <c r="LNM4" s="24"/>
      <c r="LNN4" s="24"/>
      <c r="LNO4" s="24"/>
      <c r="LNP4" s="24"/>
      <c r="LNQ4" s="24"/>
      <c r="LNR4" s="24"/>
      <c r="LNS4" s="24"/>
      <c r="LNT4" s="24"/>
      <c r="LNU4" s="24"/>
      <c r="LNV4" s="24"/>
      <c r="LNW4" s="24"/>
      <c r="LNX4" s="24"/>
      <c r="LNY4" s="24"/>
      <c r="LNZ4" s="24"/>
      <c r="LOA4" s="24"/>
      <c r="LOB4" s="24"/>
      <c r="LOC4" s="24"/>
      <c r="LOD4" s="24"/>
      <c r="LOE4" s="24"/>
      <c r="LOF4" s="24"/>
      <c r="LOG4" s="24"/>
      <c r="LOH4" s="24"/>
      <c r="LOI4" s="24"/>
      <c r="LOJ4" s="24"/>
      <c r="LOK4" s="24"/>
      <c r="LOL4" s="24"/>
      <c r="LOM4" s="24"/>
      <c r="LON4" s="24"/>
      <c r="LOO4" s="24"/>
      <c r="LOP4" s="24"/>
      <c r="LOQ4" s="24"/>
      <c r="LOR4" s="24"/>
      <c r="LOS4" s="24"/>
      <c r="LOT4" s="24"/>
      <c r="LOU4" s="24"/>
      <c r="LOV4" s="24"/>
      <c r="LOW4" s="24"/>
      <c r="LOX4" s="24"/>
      <c r="LOY4" s="24"/>
      <c r="LOZ4" s="24"/>
      <c r="LPA4" s="24"/>
      <c r="LPB4" s="24"/>
      <c r="LPC4" s="24"/>
      <c r="LPD4" s="24"/>
      <c r="LPE4" s="24"/>
      <c r="LPF4" s="24"/>
      <c r="LPG4" s="24"/>
      <c r="LPH4" s="24"/>
      <c r="LPI4" s="24"/>
      <c r="LPJ4" s="24"/>
      <c r="LPK4" s="24"/>
      <c r="LPL4" s="24"/>
      <c r="LPM4" s="24"/>
      <c r="LPN4" s="24"/>
      <c r="LPO4" s="24"/>
      <c r="LPP4" s="24"/>
      <c r="LPQ4" s="24"/>
      <c r="LPR4" s="24"/>
      <c r="LPS4" s="24"/>
      <c r="LPT4" s="24"/>
      <c r="LPU4" s="24"/>
      <c r="LPV4" s="24"/>
      <c r="LPW4" s="24"/>
      <c r="LPX4" s="24"/>
      <c r="LPY4" s="24"/>
      <c r="LPZ4" s="24"/>
      <c r="LQA4" s="24"/>
      <c r="LQB4" s="24"/>
      <c r="LQC4" s="24"/>
      <c r="LQD4" s="24"/>
      <c r="LQE4" s="24"/>
      <c r="LQF4" s="24"/>
      <c r="LQG4" s="24"/>
      <c r="LQH4" s="24"/>
      <c r="LQI4" s="24"/>
      <c r="LQJ4" s="24"/>
      <c r="LQK4" s="24"/>
      <c r="LQL4" s="24"/>
      <c r="LQM4" s="24"/>
      <c r="LQN4" s="24"/>
      <c r="LQO4" s="24"/>
      <c r="LQP4" s="24"/>
      <c r="LQQ4" s="24"/>
      <c r="LQR4" s="24"/>
      <c r="LQS4" s="24"/>
      <c r="LQT4" s="24"/>
      <c r="LQU4" s="24"/>
      <c r="LQV4" s="24"/>
      <c r="LQW4" s="24"/>
      <c r="LQX4" s="24"/>
      <c r="LQY4" s="24"/>
      <c r="LQZ4" s="24"/>
      <c r="LRA4" s="24"/>
      <c r="LRB4" s="24"/>
      <c r="LRC4" s="24"/>
      <c r="LRD4" s="24"/>
      <c r="LRE4" s="24"/>
      <c r="LRF4" s="24"/>
      <c r="LRG4" s="24"/>
      <c r="LRH4" s="24"/>
      <c r="LRI4" s="24"/>
      <c r="LRJ4" s="24"/>
      <c r="LRK4" s="24"/>
      <c r="LRL4" s="24"/>
      <c r="LRM4" s="24"/>
      <c r="LRN4" s="24"/>
      <c r="LRO4" s="24"/>
      <c r="LRP4" s="24"/>
      <c r="LRQ4" s="24"/>
      <c r="LRR4" s="24"/>
      <c r="LRS4" s="24"/>
      <c r="LRT4" s="24"/>
      <c r="LRU4" s="24"/>
      <c r="LRV4" s="24"/>
      <c r="LRW4" s="24"/>
      <c r="LRX4" s="24"/>
      <c r="LRY4" s="24"/>
      <c r="LRZ4" s="24"/>
      <c r="LSA4" s="24"/>
      <c r="LSB4" s="24"/>
      <c r="LSC4" s="24"/>
      <c r="LSD4" s="24"/>
      <c r="LSE4" s="24"/>
      <c r="LSF4" s="24"/>
      <c r="LSG4" s="24"/>
      <c r="LSH4" s="24"/>
      <c r="LSI4" s="24"/>
      <c r="LSJ4" s="24"/>
      <c r="LSK4" s="24"/>
      <c r="LSL4" s="24"/>
      <c r="LSM4" s="24"/>
      <c r="LSN4" s="24"/>
      <c r="LSO4" s="24"/>
      <c r="LSP4" s="24"/>
      <c r="LSQ4" s="24"/>
      <c r="LSR4" s="24"/>
      <c r="LSS4" s="24"/>
      <c r="LST4" s="24"/>
      <c r="LSU4" s="24"/>
      <c r="LSV4" s="24"/>
      <c r="LSW4" s="24"/>
      <c r="LSX4" s="24"/>
      <c r="LSY4" s="24"/>
      <c r="LSZ4" s="24"/>
      <c r="LTA4" s="24"/>
      <c r="LTB4" s="24"/>
      <c r="LTC4" s="24"/>
      <c r="LTD4" s="24"/>
      <c r="LTE4" s="24"/>
      <c r="LTF4" s="24"/>
      <c r="LTG4" s="24"/>
      <c r="LTH4" s="24"/>
      <c r="LTI4" s="24"/>
      <c r="LTJ4" s="24"/>
      <c r="LTK4" s="24"/>
      <c r="LTL4" s="24"/>
      <c r="LTM4" s="24"/>
      <c r="LTN4" s="24"/>
      <c r="LTO4" s="24"/>
      <c r="LTP4" s="24"/>
      <c r="LTQ4" s="24"/>
      <c r="LTR4" s="24"/>
      <c r="LTS4" s="24"/>
      <c r="LTT4" s="24"/>
      <c r="LTU4" s="24"/>
      <c r="LTV4" s="24"/>
      <c r="LTW4" s="24"/>
      <c r="LTX4" s="24"/>
      <c r="LTY4" s="24"/>
      <c r="LTZ4" s="24"/>
      <c r="LUA4" s="24"/>
      <c r="LUB4" s="24"/>
      <c r="LUC4" s="24"/>
      <c r="LUD4" s="24"/>
      <c r="LUE4" s="24"/>
      <c r="LUF4" s="24"/>
      <c r="LUG4" s="24"/>
      <c r="LUH4" s="24"/>
      <c r="LUI4" s="24"/>
      <c r="LUJ4" s="24"/>
      <c r="LUK4" s="24"/>
      <c r="LUL4" s="24"/>
      <c r="LUM4" s="24"/>
      <c r="LUN4" s="24"/>
      <c r="LUO4" s="24"/>
      <c r="LUP4" s="24"/>
      <c r="LUQ4" s="24"/>
      <c r="LUR4" s="24"/>
      <c r="LUS4" s="24"/>
      <c r="LUT4" s="24"/>
      <c r="LUU4" s="24"/>
      <c r="LUV4" s="24"/>
      <c r="LUW4" s="24"/>
      <c r="LUX4" s="24"/>
      <c r="LUY4" s="24"/>
      <c r="LUZ4" s="24"/>
      <c r="LVA4" s="24"/>
      <c r="LVB4" s="24"/>
      <c r="LVC4" s="24"/>
      <c r="LVD4" s="24"/>
      <c r="LVE4" s="24"/>
      <c r="LVF4" s="24"/>
      <c r="LVG4" s="24"/>
      <c r="LVH4" s="24"/>
      <c r="LVI4" s="24"/>
      <c r="LVJ4" s="24"/>
      <c r="LVK4" s="24"/>
      <c r="LVL4" s="24"/>
      <c r="LVM4" s="24"/>
      <c r="LVN4" s="24"/>
      <c r="LVO4" s="24"/>
      <c r="LVP4" s="24"/>
      <c r="LVQ4" s="24"/>
      <c r="LVR4" s="24"/>
      <c r="LVS4" s="24"/>
      <c r="LVT4" s="24"/>
      <c r="LVU4" s="24"/>
      <c r="LVV4" s="24"/>
      <c r="LVW4" s="24"/>
      <c r="LVX4" s="24"/>
      <c r="LVY4" s="24"/>
      <c r="LVZ4" s="24"/>
      <c r="LWA4" s="24"/>
      <c r="LWB4" s="24"/>
      <c r="LWC4" s="24"/>
      <c r="LWD4" s="24"/>
      <c r="LWE4" s="24"/>
      <c r="LWF4" s="24"/>
      <c r="LWG4" s="24"/>
      <c r="LWH4" s="24"/>
      <c r="LWI4" s="24"/>
      <c r="LWJ4" s="24"/>
      <c r="LWK4" s="24"/>
      <c r="LWL4" s="24"/>
      <c r="LWM4" s="24"/>
      <c r="LWN4" s="24"/>
      <c r="LWO4" s="24"/>
      <c r="LWP4" s="24"/>
      <c r="LWQ4" s="24"/>
      <c r="LWR4" s="24"/>
      <c r="LWS4" s="24"/>
      <c r="LWT4" s="24"/>
      <c r="LWU4" s="24"/>
      <c r="LWV4" s="24"/>
      <c r="LWW4" s="24"/>
      <c r="LWX4" s="24"/>
      <c r="LWY4" s="24"/>
      <c r="LWZ4" s="24"/>
      <c r="LXA4" s="24"/>
      <c r="LXB4" s="24"/>
      <c r="LXC4" s="24"/>
      <c r="LXD4" s="24"/>
      <c r="LXE4" s="24"/>
      <c r="LXF4" s="24"/>
      <c r="LXG4" s="24"/>
      <c r="LXH4" s="24"/>
      <c r="LXI4" s="24"/>
      <c r="LXJ4" s="24"/>
      <c r="LXK4" s="24"/>
      <c r="LXL4" s="24"/>
      <c r="LXM4" s="24"/>
      <c r="LXN4" s="24"/>
      <c r="LXO4" s="24"/>
      <c r="LXP4" s="24"/>
      <c r="LXQ4" s="24"/>
      <c r="LXR4" s="24"/>
      <c r="LXS4" s="24"/>
      <c r="LXT4" s="24"/>
      <c r="LXU4" s="24"/>
      <c r="LXV4" s="24"/>
      <c r="LXW4" s="24"/>
      <c r="LXX4" s="24"/>
      <c r="LXY4" s="24"/>
      <c r="LXZ4" s="24"/>
      <c r="LYA4" s="24"/>
      <c r="LYB4" s="24"/>
      <c r="LYC4" s="24"/>
      <c r="LYD4" s="24"/>
      <c r="LYE4" s="24"/>
      <c r="LYF4" s="24"/>
      <c r="LYG4" s="24"/>
      <c r="LYH4" s="24"/>
      <c r="LYI4" s="24"/>
      <c r="LYJ4" s="24"/>
      <c r="LYK4" s="24"/>
      <c r="LYL4" s="24"/>
      <c r="LYM4" s="24"/>
      <c r="LYN4" s="24"/>
      <c r="LYO4" s="24"/>
      <c r="LYP4" s="24"/>
      <c r="LYQ4" s="24"/>
      <c r="LYR4" s="24"/>
      <c r="LYS4" s="24"/>
      <c r="LYT4" s="24"/>
      <c r="LYU4" s="24"/>
      <c r="LYV4" s="24"/>
      <c r="LYW4" s="24"/>
      <c r="LYX4" s="24"/>
      <c r="LYY4" s="24"/>
      <c r="LYZ4" s="24"/>
      <c r="LZA4" s="24"/>
      <c r="LZB4" s="24"/>
      <c r="LZC4" s="24"/>
      <c r="LZD4" s="24"/>
      <c r="LZE4" s="24"/>
      <c r="LZF4" s="24"/>
      <c r="LZG4" s="24"/>
      <c r="LZH4" s="24"/>
      <c r="LZI4" s="24"/>
      <c r="LZJ4" s="24"/>
      <c r="LZK4" s="24"/>
      <c r="LZL4" s="24"/>
      <c r="LZM4" s="24"/>
      <c r="LZN4" s="24"/>
      <c r="LZO4" s="24"/>
      <c r="LZP4" s="24"/>
      <c r="LZQ4" s="24"/>
      <c r="LZR4" s="24"/>
      <c r="LZS4" s="24"/>
      <c r="LZT4" s="24"/>
      <c r="LZU4" s="24"/>
      <c r="LZV4" s="24"/>
      <c r="LZW4" s="24"/>
      <c r="LZX4" s="24"/>
      <c r="LZY4" s="24"/>
      <c r="LZZ4" s="24"/>
      <c r="MAA4" s="24"/>
      <c r="MAB4" s="24"/>
      <c r="MAC4" s="24"/>
      <c r="MAD4" s="24"/>
      <c r="MAE4" s="24"/>
      <c r="MAF4" s="24"/>
      <c r="MAG4" s="24"/>
      <c r="MAH4" s="24"/>
      <c r="MAI4" s="24"/>
      <c r="MAJ4" s="24"/>
      <c r="MAK4" s="24"/>
      <c r="MAL4" s="24"/>
      <c r="MAM4" s="24"/>
      <c r="MAN4" s="24"/>
      <c r="MAO4" s="24"/>
      <c r="MAP4" s="24"/>
      <c r="MAQ4" s="24"/>
      <c r="MAR4" s="24"/>
      <c r="MAS4" s="24"/>
      <c r="MAT4" s="24"/>
      <c r="MAU4" s="24"/>
      <c r="MAV4" s="24"/>
      <c r="MAW4" s="24"/>
      <c r="MAX4" s="24"/>
      <c r="MAY4" s="24"/>
      <c r="MAZ4" s="24"/>
      <c r="MBA4" s="24"/>
      <c r="MBB4" s="24"/>
      <c r="MBC4" s="24"/>
      <c r="MBD4" s="24"/>
      <c r="MBE4" s="24"/>
      <c r="MBF4" s="24"/>
      <c r="MBG4" s="24"/>
      <c r="MBH4" s="24"/>
      <c r="MBI4" s="24"/>
      <c r="MBJ4" s="24"/>
      <c r="MBK4" s="24"/>
      <c r="MBL4" s="24"/>
      <c r="MBM4" s="24"/>
      <c r="MBN4" s="24"/>
      <c r="MBO4" s="24"/>
      <c r="MBP4" s="24"/>
      <c r="MBQ4" s="24"/>
      <c r="MBR4" s="24"/>
      <c r="MBS4" s="24"/>
      <c r="MBT4" s="24"/>
      <c r="MBU4" s="24"/>
      <c r="MBV4" s="24"/>
      <c r="MBW4" s="24"/>
      <c r="MBX4" s="24"/>
      <c r="MBY4" s="24"/>
      <c r="MBZ4" s="24"/>
      <c r="MCA4" s="24"/>
      <c r="MCB4" s="24"/>
      <c r="MCC4" s="24"/>
      <c r="MCD4" s="24"/>
      <c r="MCE4" s="24"/>
      <c r="MCF4" s="24"/>
      <c r="MCG4" s="24"/>
      <c r="MCH4" s="24"/>
      <c r="MCI4" s="24"/>
      <c r="MCJ4" s="24"/>
      <c r="MCK4" s="24"/>
      <c r="MCL4" s="24"/>
      <c r="MCM4" s="24"/>
      <c r="MCN4" s="24"/>
      <c r="MCO4" s="24"/>
      <c r="MCP4" s="24"/>
      <c r="MCQ4" s="24"/>
      <c r="MCR4" s="24"/>
      <c r="MCS4" s="24"/>
      <c r="MCT4" s="24"/>
      <c r="MCU4" s="24"/>
      <c r="MCV4" s="24"/>
      <c r="MCW4" s="24"/>
      <c r="MCX4" s="24"/>
      <c r="MCY4" s="24"/>
      <c r="MCZ4" s="24"/>
      <c r="MDA4" s="24"/>
      <c r="MDB4" s="24"/>
      <c r="MDC4" s="24"/>
      <c r="MDD4" s="24"/>
      <c r="MDE4" s="24"/>
      <c r="MDF4" s="24"/>
      <c r="MDG4" s="24"/>
      <c r="MDH4" s="24"/>
      <c r="MDI4" s="24"/>
      <c r="MDJ4" s="24"/>
      <c r="MDK4" s="24"/>
      <c r="MDL4" s="24"/>
      <c r="MDM4" s="24"/>
      <c r="MDN4" s="24"/>
      <c r="MDO4" s="24"/>
      <c r="MDP4" s="24"/>
      <c r="MDQ4" s="24"/>
      <c r="MDR4" s="24"/>
      <c r="MDS4" s="24"/>
      <c r="MDT4" s="24"/>
      <c r="MDU4" s="24"/>
      <c r="MDV4" s="24"/>
      <c r="MDW4" s="24"/>
      <c r="MDX4" s="24"/>
      <c r="MDY4" s="24"/>
      <c r="MDZ4" s="24"/>
      <c r="MEA4" s="24"/>
      <c r="MEB4" s="24"/>
      <c r="MEC4" s="24"/>
      <c r="MED4" s="24"/>
      <c r="MEE4" s="24"/>
      <c r="MEF4" s="24"/>
      <c r="MEG4" s="24"/>
      <c r="MEH4" s="24"/>
      <c r="MEI4" s="24"/>
      <c r="MEJ4" s="24"/>
      <c r="MEK4" s="24"/>
      <c r="MEL4" s="24"/>
      <c r="MEM4" s="24"/>
      <c r="MEN4" s="24"/>
      <c r="MEO4" s="24"/>
      <c r="MEP4" s="24"/>
      <c r="MEQ4" s="24"/>
      <c r="MER4" s="24"/>
      <c r="MES4" s="24"/>
      <c r="MET4" s="24"/>
      <c r="MEU4" s="24"/>
      <c r="MEV4" s="24"/>
      <c r="MEW4" s="24"/>
      <c r="MEX4" s="24"/>
      <c r="MEY4" s="24"/>
      <c r="MEZ4" s="24"/>
      <c r="MFA4" s="24"/>
      <c r="MFB4" s="24"/>
      <c r="MFC4" s="24"/>
      <c r="MFD4" s="24"/>
      <c r="MFE4" s="24"/>
      <c r="MFF4" s="24"/>
      <c r="MFG4" s="24"/>
      <c r="MFH4" s="24"/>
      <c r="MFI4" s="24"/>
      <c r="MFJ4" s="24"/>
      <c r="MFK4" s="24"/>
      <c r="MFL4" s="24"/>
      <c r="MFM4" s="24"/>
      <c r="MFN4" s="24"/>
      <c r="MFO4" s="24"/>
      <c r="MFP4" s="24"/>
      <c r="MFQ4" s="24"/>
      <c r="MFR4" s="24"/>
      <c r="MFS4" s="24"/>
      <c r="MFT4" s="24"/>
      <c r="MFU4" s="24"/>
      <c r="MFV4" s="24"/>
      <c r="MFW4" s="24"/>
      <c r="MFX4" s="24"/>
      <c r="MFY4" s="24"/>
      <c r="MFZ4" s="24"/>
      <c r="MGA4" s="24"/>
      <c r="MGB4" s="24"/>
      <c r="MGC4" s="24"/>
      <c r="MGD4" s="24"/>
      <c r="MGE4" s="24"/>
      <c r="MGF4" s="24"/>
      <c r="MGG4" s="24"/>
      <c r="MGH4" s="24"/>
      <c r="MGI4" s="24"/>
      <c r="MGJ4" s="24"/>
      <c r="MGK4" s="24"/>
      <c r="MGL4" s="24"/>
      <c r="MGM4" s="24"/>
      <c r="MGN4" s="24"/>
      <c r="MGO4" s="24"/>
      <c r="MGP4" s="24"/>
      <c r="MGQ4" s="24"/>
      <c r="MGR4" s="24"/>
      <c r="MGS4" s="24"/>
      <c r="MGT4" s="24"/>
      <c r="MGU4" s="24"/>
      <c r="MGV4" s="24"/>
      <c r="MGW4" s="24"/>
      <c r="MGX4" s="24"/>
      <c r="MGY4" s="24"/>
      <c r="MGZ4" s="24"/>
      <c r="MHA4" s="24"/>
      <c r="MHB4" s="24"/>
      <c r="MHC4" s="24"/>
      <c r="MHD4" s="24"/>
      <c r="MHE4" s="24"/>
      <c r="MHF4" s="24"/>
      <c r="MHG4" s="24"/>
      <c r="MHH4" s="24"/>
      <c r="MHI4" s="24"/>
      <c r="MHJ4" s="24"/>
      <c r="MHK4" s="24"/>
      <c r="MHL4" s="24"/>
      <c r="MHM4" s="24"/>
      <c r="MHN4" s="24"/>
      <c r="MHO4" s="24"/>
      <c r="MHP4" s="24"/>
      <c r="MHQ4" s="24"/>
      <c r="MHR4" s="24"/>
      <c r="MHS4" s="24"/>
      <c r="MHT4" s="24"/>
      <c r="MHU4" s="24"/>
      <c r="MHV4" s="24"/>
      <c r="MHW4" s="24"/>
      <c r="MHX4" s="24"/>
      <c r="MHY4" s="24"/>
      <c r="MHZ4" s="24"/>
      <c r="MIA4" s="24"/>
      <c r="MIB4" s="24"/>
      <c r="MIC4" s="24"/>
      <c r="MID4" s="24"/>
      <c r="MIE4" s="24"/>
      <c r="MIF4" s="24"/>
      <c r="MIG4" s="24"/>
      <c r="MIH4" s="24"/>
      <c r="MII4" s="24"/>
      <c r="MIJ4" s="24"/>
      <c r="MIK4" s="24"/>
      <c r="MIL4" s="24"/>
      <c r="MIM4" s="24"/>
      <c r="MIN4" s="24"/>
      <c r="MIO4" s="24"/>
      <c r="MIP4" s="24"/>
      <c r="MIQ4" s="24"/>
      <c r="MIR4" s="24"/>
      <c r="MIS4" s="24"/>
      <c r="MIT4" s="24"/>
      <c r="MIU4" s="24"/>
      <c r="MIV4" s="24"/>
      <c r="MIW4" s="24"/>
      <c r="MIX4" s="24"/>
      <c r="MIY4" s="24"/>
      <c r="MIZ4" s="24"/>
      <c r="MJA4" s="24"/>
      <c r="MJB4" s="24"/>
      <c r="MJC4" s="24"/>
      <c r="MJD4" s="24"/>
      <c r="MJE4" s="24"/>
      <c r="MJF4" s="24"/>
      <c r="MJG4" s="24"/>
      <c r="MJH4" s="24"/>
      <c r="MJI4" s="24"/>
      <c r="MJJ4" s="24"/>
      <c r="MJK4" s="24"/>
      <c r="MJL4" s="24"/>
      <c r="MJM4" s="24"/>
      <c r="MJN4" s="24"/>
      <c r="MJO4" s="24"/>
      <c r="MJP4" s="24"/>
      <c r="MJQ4" s="24"/>
      <c r="MJR4" s="24"/>
      <c r="MJS4" s="24"/>
      <c r="MJT4" s="24"/>
      <c r="MJU4" s="24"/>
      <c r="MJV4" s="24"/>
      <c r="MJW4" s="24"/>
      <c r="MJX4" s="24"/>
      <c r="MJY4" s="24"/>
      <c r="MJZ4" s="24"/>
      <c r="MKA4" s="24"/>
      <c r="MKB4" s="24"/>
      <c r="MKC4" s="24"/>
      <c r="MKD4" s="24"/>
      <c r="MKE4" s="24"/>
      <c r="MKF4" s="24"/>
      <c r="MKG4" s="24"/>
      <c r="MKH4" s="24"/>
      <c r="MKI4" s="24"/>
      <c r="MKJ4" s="24"/>
      <c r="MKK4" s="24"/>
      <c r="MKL4" s="24"/>
      <c r="MKM4" s="24"/>
      <c r="MKN4" s="24"/>
      <c r="MKO4" s="24"/>
      <c r="MKP4" s="24"/>
      <c r="MKQ4" s="24"/>
      <c r="MKR4" s="24"/>
      <c r="MKS4" s="24"/>
      <c r="MKT4" s="24"/>
      <c r="MKU4" s="24"/>
      <c r="MKV4" s="24"/>
      <c r="MKW4" s="24"/>
      <c r="MKX4" s="24"/>
      <c r="MKY4" s="24"/>
      <c r="MKZ4" s="24"/>
      <c r="MLA4" s="24"/>
      <c r="MLB4" s="24"/>
      <c r="MLC4" s="24"/>
      <c r="MLD4" s="24"/>
      <c r="MLE4" s="24"/>
      <c r="MLF4" s="24"/>
      <c r="MLG4" s="24"/>
      <c r="MLH4" s="24"/>
      <c r="MLI4" s="24"/>
      <c r="MLJ4" s="24"/>
      <c r="MLK4" s="24"/>
      <c r="MLL4" s="24"/>
      <c r="MLM4" s="24"/>
      <c r="MLN4" s="24"/>
      <c r="MLO4" s="24"/>
      <c r="MLP4" s="24"/>
      <c r="MLQ4" s="24"/>
      <c r="MLR4" s="24"/>
      <c r="MLS4" s="24"/>
      <c r="MLT4" s="24"/>
      <c r="MLU4" s="24"/>
      <c r="MLV4" s="24"/>
      <c r="MLW4" s="24"/>
      <c r="MLX4" s="24"/>
      <c r="MLY4" s="24"/>
      <c r="MLZ4" s="24"/>
      <c r="MMA4" s="24"/>
      <c r="MMB4" s="24"/>
      <c r="MMC4" s="24"/>
      <c r="MMD4" s="24"/>
      <c r="MME4" s="24"/>
      <c r="MMF4" s="24"/>
      <c r="MMG4" s="24"/>
      <c r="MMH4" s="24"/>
      <c r="MMI4" s="24"/>
      <c r="MMJ4" s="24"/>
      <c r="MMK4" s="24"/>
      <c r="MML4" s="24"/>
      <c r="MMM4" s="24"/>
      <c r="MMN4" s="24"/>
      <c r="MMO4" s="24"/>
      <c r="MMP4" s="24"/>
      <c r="MMQ4" s="24"/>
      <c r="MMR4" s="24"/>
      <c r="MMS4" s="24"/>
      <c r="MMT4" s="24"/>
      <c r="MMU4" s="24"/>
      <c r="MMV4" s="24"/>
      <c r="MMW4" s="24"/>
      <c r="MMX4" s="24"/>
      <c r="MMY4" s="24"/>
      <c r="MMZ4" s="24"/>
      <c r="MNA4" s="24"/>
      <c r="MNB4" s="24"/>
      <c r="MNC4" s="24"/>
      <c r="MND4" s="24"/>
      <c r="MNE4" s="24"/>
      <c r="MNF4" s="24"/>
      <c r="MNG4" s="24"/>
      <c r="MNH4" s="24"/>
      <c r="MNI4" s="24"/>
      <c r="MNJ4" s="24"/>
      <c r="MNK4" s="24"/>
      <c r="MNL4" s="24"/>
      <c r="MNM4" s="24"/>
      <c r="MNN4" s="24"/>
      <c r="MNO4" s="24"/>
      <c r="MNP4" s="24"/>
      <c r="MNQ4" s="24"/>
      <c r="MNR4" s="24"/>
      <c r="MNS4" s="24"/>
      <c r="MNT4" s="24"/>
      <c r="MNU4" s="24"/>
      <c r="MNV4" s="24"/>
      <c r="MNW4" s="24"/>
      <c r="MNX4" s="24"/>
      <c r="MNY4" s="24"/>
      <c r="MNZ4" s="24"/>
      <c r="MOA4" s="24"/>
      <c r="MOB4" s="24"/>
      <c r="MOC4" s="24"/>
      <c r="MOD4" s="24"/>
      <c r="MOE4" s="24"/>
      <c r="MOF4" s="24"/>
      <c r="MOG4" s="24"/>
      <c r="MOH4" s="24"/>
      <c r="MOI4" s="24"/>
      <c r="MOJ4" s="24"/>
      <c r="MOK4" s="24"/>
      <c r="MOL4" s="24"/>
      <c r="MOM4" s="24"/>
      <c r="MON4" s="24"/>
      <c r="MOO4" s="24"/>
      <c r="MOP4" s="24"/>
      <c r="MOQ4" s="24"/>
      <c r="MOR4" s="24"/>
      <c r="MOS4" s="24"/>
      <c r="MOT4" s="24"/>
      <c r="MOU4" s="24"/>
      <c r="MOV4" s="24"/>
      <c r="MOW4" s="24"/>
      <c r="MOX4" s="24"/>
      <c r="MOY4" s="24"/>
      <c r="MOZ4" s="24"/>
      <c r="MPA4" s="24"/>
      <c r="MPB4" s="24"/>
      <c r="MPC4" s="24"/>
      <c r="MPD4" s="24"/>
      <c r="MPE4" s="24"/>
      <c r="MPF4" s="24"/>
      <c r="MPG4" s="24"/>
      <c r="MPH4" s="24"/>
      <c r="MPI4" s="24"/>
      <c r="MPJ4" s="24"/>
      <c r="MPK4" s="24"/>
      <c r="MPL4" s="24"/>
      <c r="MPM4" s="24"/>
      <c r="MPN4" s="24"/>
      <c r="MPO4" s="24"/>
      <c r="MPP4" s="24"/>
      <c r="MPQ4" s="24"/>
      <c r="MPR4" s="24"/>
      <c r="MPS4" s="24"/>
      <c r="MPT4" s="24"/>
      <c r="MPU4" s="24"/>
      <c r="MPV4" s="24"/>
      <c r="MPW4" s="24"/>
      <c r="MPX4" s="24"/>
      <c r="MPY4" s="24"/>
      <c r="MPZ4" s="24"/>
      <c r="MQA4" s="24"/>
      <c r="MQB4" s="24"/>
      <c r="MQC4" s="24"/>
      <c r="MQD4" s="24"/>
      <c r="MQE4" s="24"/>
      <c r="MQF4" s="24"/>
      <c r="MQG4" s="24"/>
      <c r="MQH4" s="24"/>
      <c r="MQI4" s="24"/>
      <c r="MQJ4" s="24"/>
      <c r="MQK4" s="24"/>
      <c r="MQL4" s="24"/>
      <c r="MQM4" s="24"/>
      <c r="MQN4" s="24"/>
      <c r="MQO4" s="24"/>
      <c r="MQP4" s="24"/>
      <c r="MQQ4" s="24"/>
      <c r="MQR4" s="24"/>
      <c r="MQS4" s="24"/>
      <c r="MQT4" s="24"/>
      <c r="MQU4" s="24"/>
      <c r="MQV4" s="24"/>
      <c r="MQW4" s="24"/>
      <c r="MQX4" s="24"/>
      <c r="MQY4" s="24"/>
      <c r="MQZ4" s="24"/>
      <c r="MRA4" s="24"/>
      <c r="MRB4" s="24"/>
      <c r="MRC4" s="24"/>
      <c r="MRD4" s="24"/>
      <c r="MRE4" s="24"/>
      <c r="MRF4" s="24"/>
      <c r="MRG4" s="24"/>
      <c r="MRH4" s="24"/>
      <c r="MRI4" s="24"/>
      <c r="MRJ4" s="24"/>
      <c r="MRK4" s="24"/>
      <c r="MRL4" s="24"/>
      <c r="MRM4" s="24"/>
      <c r="MRN4" s="24"/>
      <c r="MRO4" s="24"/>
      <c r="MRP4" s="24"/>
      <c r="MRQ4" s="24"/>
      <c r="MRR4" s="24"/>
      <c r="MRS4" s="24"/>
      <c r="MRT4" s="24"/>
      <c r="MRU4" s="24"/>
      <c r="MRV4" s="24"/>
      <c r="MRW4" s="24"/>
      <c r="MRX4" s="24"/>
      <c r="MRY4" s="24"/>
      <c r="MRZ4" s="24"/>
      <c r="MSA4" s="24"/>
      <c r="MSB4" s="24"/>
      <c r="MSC4" s="24"/>
      <c r="MSD4" s="24"/>
      <c r="MSE4" s="24"/>
      <c r="MSF4" s="24"/>
      <c r="MSG4" s="24"/>
      <c r="MSH4" s="24"/>
      <c r="MSI4" s="24"/>
      <c r="MSJ4" s="24"/>
      <c r="MSK4" s="24"/>
      <c r="MSL4" s="24"/>
      <c r="MSM4" s="24"/>
      <c r="MSN4" s="24"/>
      <c r="MSO4" s="24"/>
      <c r="MSP4" s="24"/>
      <c r="MSQ4" s="24"/>
      <c r="MSR4" s="24"/>
      <c r="MSS4" s="24"/>
      <c r="MST4" s="24"/>
      <c r="MSU4" s="24"/>
      <c r="MSV4" s="24"/>
      <c r="MSW4" s="24"/>
      <c r="MSX4" s="24"/>
      <c r="MSY4" s="24"/>
      <c r="MSZ4" s="24"/>
      <c r="MTA4" s="24"/>
      <c r="MTB4" s="24"/>
      <c r="MTC4" s="24"/>
      <c r="MTD4" s="24"/>
      <c r="MTE4" s="24"/>
      <c r="MTF4" s="24"/>
      <c r="MTG4" s="24"/>
      <c r="MTH4" s="24"/>
      <c r="MTI4" s="24"/>
      <c r="MTJ4" s="24"/>
      <c r="MTK4" s="24"/>
      <c r="MTL4" s="24"/>
      <c r="MTM4" s="24"/>
      <c r="MTN4" s="24"/>
      <c r="MTO4" s="24"/>
      <c r="MTP4" s="24"/>
      <c r="MTQ4" s="24"/>
      <c r="MTR4" s="24"/>
      <c r="MTS4" s="24"/>
      <c r="MTT4" s="24"/>
      <c r="MTU4" s="24"/>
      <c r="MTV4" s="24"/>
      <c r="MTW4" s="24"/>
      <c r="MTX4" s="24"/>
      <c r="MTY4" s="24"/>
      <c r="MTZ4" s="24"/>
      <c r="MUA4" s="24"/>
      <c r="MUB4" s="24"/>
      <c r="MUC4" s="24"/>
      <c r="MUD4" s="24"/>
      <c r="MUE4" s="24"/>
      <c r="MUF4" s="24"/>
      <c r="MUG4" s="24"/>
      <c r="MUH4" s="24"/>
      <c r="MUI4" s="24"/>
      <c r="MUJ4" s="24"/>
      <c r="MUK4" s="24"/>
      <c r="MUL4" s="24"/>
      <c r="MUM4" s="24"/>
      <c r="MUN4" s="24"/>
      <c r="MUO4" s="24"/>
      <c r="MUP4" s="24"/>
      <c r="MUQ4" s="24"/>
      <c r="MUR4" s="24"/>
      <c r="MUS4" s="24"/>
      <c r="MUT4" s="24"/>
      <c r="MUU4" s="24"/>
      <c r="MUV4" s="24"/>
      <c r="MUW4" s="24"/>
      <c r="MUX4" s="24"/>
      <c r="MUY4" s="24"/>
      <c r="MUZ4" s="24"/>
      <c r="MVA4" s="24"/>
      <c r="MVB4" s="24"/>
      <c r="MVC4" s="24"/>
      <c r="MVD4" s="24"/>
      <c r="MVE4" s="24"/>
      <c r="MVF4" s="24"/>
      <c r="MVG4" s="24"/>
      <c r="MVH4" s="24"/>
      <c r="MVI4" s="24"/>
      <c r="MVJ4" s="24"/>
      <c r="MVK4" s="24"/>
      <c r="MVL4" s="24"/>
      <c r="MVM4" s="24"/>
      <c r="MVN4" s="24"/>
      <c r="MVO4" s="24"/>
      <c r="MVP4" s="24"/>
      <c r="MVQ4" s="24"/>
      <c r="MVR4" s="24"/>
      <c r="MVS4" s="24"/>
      <c r="MVT4" s="24"/>
      <c r="MVU4" s="24"/>
      <c r="MVV4" s="24"/>
      <c r="MVW4" s="24"/>
      <c r="MVX4" s="24"/>
      <c r="MVY4" s="24"/>
      <c r="MVZ4" s="24"/>
      <c r="MWA4" s="24"/>
      <c r="MWB4" s="24"/>
      <c r="MWC4" s="24"/>
      <c r="MWD4" s="24"/>
      <c r="MWE4" s="24"/>
      <c r="MWF4" s="24"/>
      <c r="MWG4" s="24"/>
      <c r="MWH4" s="24"/>
      <c r="MWI4" s="24"/>
      <c r="MWJ4" s="24"/>
      <c r="MWK4" s="24"/>
      <c r="MWL4" s="24"/>
      <c r="MWM4" s="24"/>
      <c r="MWN4" s="24"/>
      <c r="MWO4" s="24"/>
      <c r="MWP4" s="24"/>
      <c r="MWQ4" s="24"/>
      <c r="MWR4" s="24"/>
      <c r="MWS4" s="24"/>
      <c r="MWT4" s="24"/>
      <c r="MWU4" s="24"/>
      <c r="MWV4" s="24"/>
      <c r="MWW4" s="24"/>
      <c r="MWX4" s="24"/>
      <c r="MWY4" s="24"/>
      <c r="MWZ4" s="24"/>
      <c r="MXA4" s="24"/>
      <c r="MXB4" s="24"/>
      <c r="MXC4" s="24"/>
      <c r="MXD4" s="24"/>
      <c r="MXE4" s="24"/>
      <c r="MXF4" s="24"/>
      <c r="MXG4" s="24"/>
      <c r="MXH4" s="24"/>
      <c r="MXI4" s="24"/>
      <c r="MXJ4" s="24"/>
      <c r="MXK4" s="24"/>
      <c r="MXL4" s="24"/>
      <c r="MXM4" s="24"/>
      <c r="MXN4" s="24"/>
      <c r="MXO4" s="24"/>
      <c r="MXP4" s="24"/>
      <c r="MXQ4" s="24"/>
      <c r="MXR4" s="24"/>
      <c r="MXS4" s="24"/>
      <c r="MXT4" s="24"/>
      <c r="MXU4" s="24"/>
      <c r="MXV4" s="24"/>
      <c r="MXW4" s="24"/>
      <c r="MXX4" s="24"/>
      <c r="MXY4" s="24"/>
      <c r="MXZ4" s="24"/>
      <c r="MYA4" s="24"/>
      <c r="MYB4" s="24"/>
      <c r="MYC4" s="24"/>
      <c r="MYD4" s="24"/>
      <c r="MYE4" s="24"/>
      <c r="MYF4" s="24"/>
      <c r="MYG4" s="24"/>
      <c r="MYH4" s="24"/>
      <c r="MYI4" s="24"/>
      <c r="MYJ4" s="24"/>
      <c r="MYK4" s="24"/>
      <c r="MYL4" s="24"/>
      <c r="MYM4" s="24"/>
      <c r="MYN4" s="24"/>
      <c r="MYO4" s="24"/>
      <c r="MYP4" s="24"/>
      <c r="MYQ4" s="24"/>
      <c r="MYR4" s="24"/>
      <c r="MYS4" s="24"/>
      <c r="MYT4" s="24"/>
      <c r="MYU4" s="24"/>
      <c r="MYV4" s="24"/>
      <c r="MYW4" s="24"/>
      <c r="MYX4" s="24"/>
      <c r="MYY4" s="24"/>
      <c r="MYZ4" s="24"/>
      <c r="MZA4" s="24"/>
      <c r="MZB4" s="24"/>
      <c r="MZC4" s="24"/>
      <c r="MZD4" s="24"/>
      <c r="MZE4" s="24"/>
      <c r="MZF4" s="24"/>
      <c r="MZG4" s="24"/>
      <c r="MZH4" s="24"/>
      <c r="MZI4" s="24"/>
      <c r="MZJ4" s="24"/>
      <c r="MZK4" s="24"/>
      <c r="MZL4" s="24"/>
      <c r="MZM4" s="24"/>
      <c r="MZN4" s="24"/>
      <c r="MZO4" s="24"/>
      <c r="MZP4" s="24"/>
      <c r="MZQ4" s="24"/>
      <c r="MZR4" s="24"/>
      <c r="MZS4" s="24"/>
      <c r="MZT4" s="24"/>
      <c r="MZU4" s="24"/>
      <c r="MZV4" s="24"/>
      <c r="MZW4" s="24"/>
      <c r="MZX4" s="24"/>
      <c r="MZY4" s="24"/>
      <c r="MZZ4" s="24"/>
      <c r="NAA4" s="24"/>
      <c r="NAB4" s="24"/>
      <c r="NAC4" s="24"/>
      <c r="NAD4" s="24"/>
      <c r="NAE4" s="24"/>
      <c r="NAF4" s="24"/>
      <c r="NAG4" s="24"/>
      <c r="NAH4" s="24"/>
      <c r="NAI4" s="24"/>
      <c r="NAJ4" s="24"/>
      <c r="NAK4" s="24"/>
      <c r="NAL4" s="24"/>
      <c r="NAM4" s="24"/>
      <c r="NAN4" s="24"/>
      <c r="NAO4" s="24"/>
      <c r="NAP4" s="24"/>
      <c r="NAQ4" s="24"/>
      <c r="NAR4" s="24"/>
      <c r="NAS4" s="24"/>
      <c r="NAT4" s="24"/>
      <c r="NAU4" s="24"/>
      <c r="NAV4" s="24"/>
      <c r="NAW4" s="24"/>
      <c r="NAX4" s="24"/>
      <c r="NAY4" s="24"/>
      <c r="NAZ4" s="24"/>
      <c r="NBA4" s="24"/>
      <c r="NBB4" s="24"/>
      <c r="NBC4" s="24"/>
      <c r="NBD4" s="24"/>
      <c r="NBE4" s="24"/>
      <c r="NBF4" s="24"/>
      <c r="NBG4" s="24"/>
      <c r="NBH4" s="24"/>
      <c r="NBI4" s="24"/>
      <c r="NBJ4" s="24"/>
      <c r="NBK4" s="24"/>
      <c r="NBL4" s="24"/>
      <c r="NBM4" s="24"/>
      <c r="NBN4" s="24"/>
      <c r="NBO4" s="24"/>
      <c r="NBP4" s="24"/>
      <c r="NBQ4" s="24"/>
      <c r="NBR4" s="24"/>
      <c r="NBS4" s="24"/>
      <c r="NBT4" s="24"/>
      <c r="NBU4" s="24"/>
      <c r="NBV4" s="24"/>
      <c r="NBW4" s="24"/>
      <c r="NBX4" s="24"/>
      <c r="NBY4" s="24"/>
      <c r="NBZ4" s="24"/>
      <c r="NCA4" s="24"/>
      <c r="NCB4" s="24"/>
      <c r="NCC4" s="24"/>
      <c r="NCD4" s="24"/>
      <c r="NCE4" s="24"/>
      <c r="NCF4" s="24"/>
      <c r="NCG4" s="24"/>
      <c r="NCH4" s="24"/>
      <c r="NCI4" s="24"/>
      <c r="NCJ4" s="24"/>
      <c r="NCK4" s="24"/>
      <c r="NCL4" s="24"/>
      <c r="NCM4" s="24"/>
      <c r="NCN4" s="24"/>
      <c r="NCO4" s="24"/>
      <c r="NCP4" s="24"/>
      <c r="NCQ4" s="24"/>
      <c r="NCR4" s="24"/>
      <c r="NCS4" s="24"/>
      <c r="NCT4" s="24"/>
      <c r="NCU4" s="24"/>
      <c r="NCV4" s="24"/>
      <c r="NCW4" s="24"/>
      <c r="NCX4" s="24"/>
      <c r="NCY4" s="24"/>
      <c r="NCZ4" s="24"/>
      <c r="NDA4" s="24"/>
      <c r="NDB4" s="24"/>
      <c r="NDC4" s="24"/>
      <c r="NDD4" s="24"/>
      <c r="NDE4" s="24"/>
      <c r="NDF4" s="24"/>
      <c r="NDG4" s="24"/>
      <c r="NDH4" s="24"/>
      <c r="NDI4" s="24"/>
      <c r="NDJ4" s="24"/>
      <c r="NDK4" s="24"/>
      <c r="NDL4" s="24"/>
      <c r="NDM4" s="24"/>
      <c r="NDN4" s="24"/>
      <c r="NDO4" s="24"/>
      <c r="NDP4" s="24"/>
      <c r="NDQ4" s="24"/>
      <c r="NDR4" s="24"/>
      <c r="NDS4" s="24"/>
      <c r="NDT4" s="24"/>
      <c r="NDU4" s="24"/>
      <c r="NDV4" s="24"/>
      <c r="NDW4" s="24"/>
      <c r="NDX4" s="24"/>
      <c r="NDY4" s="24"/>
      <c r="NDZ4" s="24"/>
      <c r="NEA4" s="24"/>
      <c r="NEB4" s="24"/>
      <c r="NEC4" s="24"/>
      <c r="NED4" s="24"/>
      <c r="NEE4" s="24"/>
      <c r="NEF4" s="24"/>
      <c r="NEG4" s="24"/>
      <c r="NEH4" s="24"/>
      <c r="NEI4" s="24"/>
      <c r="NEJ4" s="24"/>
      <c r="NEK4" s="24"/>
      <c r="NEL4" s="24"/>
      <c r="NEM4" s="24"/>
      <c r="NEN4" s="24"/>
      <c r="NEO4" s="24"/>
      <c r="NEP4" s="24"/>
      <c r="NEQ4" s="24"/>
      <c r="NER4" s="24"/>
      <c r="NES4" s="24"/>
      <c r="NET4" s="24"/>
      <c r="NEU4" s="24"/>
      <c r="NEV4" s="24"/>
      <c r="NEW4" s="24"/>
      <c r="NEX4" s="24"/>
      <c r="NEY4" s="24"/>
      <c r="NEZ4" s="24"/>
      <c r="NFA4" s="24"/>
      <c r="NFB4" s="24"/>
      <c r="NFC4" s="24"/>
      <c r="NFD4" s="24"/>
      <c r="NFE4" s="24"/>
      <c r="NFF4" s="24"/>
      <c r="NFG4" s="24"/>
      <c r="NFH4" s="24"/>
      <c r="NFI4" s="24"/>
      <c r="NFJ4" s="24"/>
      <c r="NFK4" s="24"/>
      <c r="NFL4" s="24"/>
      <c r="NFM4" s="24"/>
      <c r="NFN4" s="24"/>
      <c r="NFO4" s="24"/>
      <c r="NFP4" s="24"/>
      <c r="NFQ4" s="24"/>
      <c r="NFR4" s="24"/>
      <c r="NFS4" s="24"/>
      <c r="NFT4" s="24"/>
      <c r="NFU4" s="24"/>
      <c r="NFV4" s="24"/>
      <c r="NFW4" s="24"/>
      <c r="NFX4" s="24"/>
      <c r="NFY4" s="24"/>
      <c r="NFZ4" s="24"/>
      <c r="NGA4" s="24"/>
      <c r="NGB4" s="24"/>
      <c r="NGC4" s="24"/>
      <c r="NGD4" s="24"/>
      <c r="NGE4" s="24"/>
      <c r="NGF4" s="24"/>
      <c r="NGG4" s="24"/>
      <c r="NGH4" s="24"/>
      <c r="NGI4" s="24"/>
      <c r="NGJ4" s="24"/>
      <c r="NGK4" s="24"/>
      <c r="NGL4" s="24"/>
      <c r="NGM4" s="24"/>
      <c r="NGN4" s="24"/>
      <c r="NGO4" s="24"/>
      <c r="NGP4" s="24"/>
      <c r="NGQ4" s="24"/>
      <c r="NGR4" s="24"/>
      <c r="NGS4" s="24"/>
      <c r="NGT4" s="24"/>
      <c r="NGU4" s="24"/>
      <c r="NGV4" s="24"/>
      <c r="NGW4" s="24"/>
      <c r="NGX4" s="24"/>
      <c r="NGY4" s="24"/>
      <c r="NGZ4" s="24"/>
      <c r="NHA4" s="24"/>
      <c r="NHB4" s="24"/>
      <c r="NHC4" s="24"/>
      <c r="NHD4" s="24"/>
      <c r="NHE4" s="24"/>
      <c r="NHF4" s="24"/>
      <c r="NHG4" s="24"/>
      <c r="NHH4" s="24"/>
      <c r="NHI4" s="24"/>
      <c r="NHJ4" s="24"/>
      <c r="NHK4" s="24"/>
      <c r="NHL4" s="24"/>
      <c r="NHM4" s="24"/>
      <c r="NHN4" s="24"/>
      <c r="NHO4" s="24"/>
      <c r="NHP4" s="24"/>
      <c r="NHQ4" s="24"/>
      <c r="NHR4" s="24"/>
      <c r="NHS4" s="24"/>
      <c r="NHT4" s="24"/>
      <c r="NHU4" s="24"/>
      <c r="NHV4" s="24"/>
      <c r="NHW4" s="24"/>
      <c r="NHX4" s="24"/>
      <c r="NHY4" s="24"/>
      <c r="NHZ4" s="24"/>
      <c r="NIA4" s="24"/>
      <c r="NIB4" s="24"/>
      <c r="NIC4" s="24"/>
      <c r="NID4" s="24"/>
      <c r="NIE4" s="24"/>
      <c r="NIF4" s="24"/>
      <c r="NIG4" s="24"/>
      <c r="NIH4" s="24"/>
      <c r="NII4" s="24"/>
      <c r="NIJ4" s="24"/>
      <c r="NIK4" s="24"/>
      <c r="NIL4" s="24"/>
      <c r="NIM4" s="24"/>
      <c r="NIN4" s="24"/>
      <c r="NIO4" s="24"/>
      <c r="NIP4" s="24"/>
      <c r="NIQ4" s="24"/>
      <c r="NIR4" s="24"/>
      <c r="NIS4" s="24"/>
      <c r="NIT4" s="24"/>
      <c r="NIU4" s="24"/>
      <c r="NIV4" s="24"/>
      <c r="NIW4" s="24"/>
      <c r="NIX4" s="24"/>
      <c r="NIY4" s="24"/>
      <c r="NIZ4" s="24"/>
      <c r="NJA4" s="24"/>
      <c r="NJB4" s="24"/>
      <c r="NJC4" s="24"/>
      <c r="NJD4" s="24"/>
      <c r="NJE4" s="24"/>
      <c r="NJF4" s="24"/>
      <c r="NJG4" s="24"/>
      <c r="NJH4" s="24"/>
      <c r="NJI4" s="24"/>
      <c r="NJJ4" s="24"/>
      <c r="NJK4" s="24"/>
      <c r="NJL4" s="24"/>
      <c r="NJM4" s="24"/>
      <c r="NJN4" s="24"/>
      <c r="NJO4" s="24"/>
      <c r="NJP4" s="24"/>
      <c r="NJQ4" s="24"/>
      <c r="NJR4" s="24"/>
      <c r="NJS4" s="24"/>
      <c r="NJT4" s="24"/>
      <c r="NJU4" s="24"/>
      <c r="NJV4" s="24"/>
      <c r="NJW4" s="24"/>
      <c r="NJX4" s="24"/>
      <c r="NJY4" s="24"/>
      <c r="NJZ4" s="24"/>
      <c r="NKA4" s="24"/>
      <c r="NKB4" s="24"/>
      <c r="NKC4" s="24"/>
      <c r="NKD4" s="24"/>
      <c r="NKE4" s="24"/>
      <c r="NKF4" s="24"/>
      <c r="NKG4" s="24"/>
      <c r="NKH4" s="24"/>
      <c r="NKI4" s="24"/>
      <c r="NKJ4" s="24"/>
      <c r="NKK4" s="24"/>
      <c r="NKL4" s="24"/>
      <c r="NKM4" s="24"/>
      <c r="NKN4" s="24"/>
      <c r="NKO4" s="24"/>
      <c r="NKP4" s="24"/>
      <c r="NKQ4" s="24"/>
      <c r="NKR4" s="24"/>
      <c r="NKS4" s="24"/>
      <c r="NKT4" s="24"/>
      <c r="NKU4" s="24"/>
      <c r="NKV4" s="24"/>
      <c r="NKW4" s="24"/>
      <c r="NKX4" s="24"/>
      <c r="NKY4" s="24"/>
      <c r="NKZ4" s="24"/>
      <c r="NLA4" s="24"/>
      <c r="NLB4" s="24"/>
      <c r="NLC4" s="24"/>
      <c r="NLD4" s="24"/>
      <c r="NLE4" s="24"/>
      <c r="NLF4" s="24"/>
      <c r="NLG4" s="24"/>
      <c r="NLH4" s="24"/>
      <c r="NLI4" s="24"/>
      <c r="NLJ4" s="24"/>
      <c r="NLK4" s="24"/>
      <c r="NLL4" s="24"/>
      <c r="NLM4" s="24"/>
      <c r="NLN4" s="24"/>
      <c r="NLO4" s="24"/>
      <c r="NLP4" s="24"/>
      <c r="NLQ4" s="24"/>
      <c r="NLR4" s="24"/>
      <c r="NLS4" s="24"/>
      <c r="NLT4" s="24"/>
      <c r="NLU4" s="24"/>
      <c r="NLV4" s="24"/>
      <c r="NLW4" s="24"/>
      <c r="NLX4" s="24"/>
      <c r="NLY4" s="24"/>
      <c r="NLZ4" s="24"/>
      <c r="NMA4" s="24"/>
      <c r="NMB4" s="24"/>
      <c r="NMC4" s="24"/>
      <c r="NMD4" s="24"/>
      <c r="NME4" s="24"/>
      <c r="NMF4" s="24"/>
      <c r="NMG4" s="24"/>
      <c r="NMH4" s="24"/>
      <c r="NMI4" s="24"/>
      <c r="NMJ4" s="24"/>
      <c r="NMK4" s="24"/>
      <c r="NML4" s="24"/>
      <c r="NMM4" s="24"/>
      <c r="NMN4" s="24"/>
      <c r="NMO4" s="24"/>
      <c r="NMP4" s="24"/>
      <c r="NMQ4" s="24"/>
      <c r="NMR4" s="24"/>
      <c r="NMS4" s="24"/>
      <c r="NMT4" s="24"/>
      <c r="NMU4" s="24"/>
      <c r="NMV4" s="24"/>
      <c r="NMW4" s="24"/>
      <c r="NMX4" s="24"/>
      <c r="NMY4" s="24"/>
      <c r="NMZ4" s="24"/>
      <c r="NNA4" s="24"/>
      <c r="NNB4" s="24"/>
      <c r="NNC4" s="24"/>
      <c r="NND4" s="24"/>
      <c r="NNE4" s="24"/>
      <c r="NNF4" s="24"/>
      <c r="NNG4" s="24"/>
      <c r="NNH4" s="24"/>
      <c r="NNI4" s="24"/>
      <c r="NNJ4" s="24"/>
      <c r="NNK4" s="24"/>
      <c r="NNL4" s="24"/>
      <c r="NNM4" s="24"/>
      <c r="NNN4" s="24"/>
      <c r="NNO4" s="24"/>
      <c r="NNP4" s="24"/>
      <c r="NNQ4" s="24"/>
      <c r="NNR4" s="24"/>
      <c r="NNS4" s="24"/>
      <c r="NNT4" s="24"/>
      <c r="NNU4" s="24"/>
      <c r="NNV4" s="24"/>
      <c r="NNW4" s="24"/>
      <c r="NNX4" s="24"/>
      <c r="NNY4" s="24"/>
      <c r="NNZ4" s="24"/>
      <c r="NOA4" s="24"/>
      <c r="NOB4" s="24"/>
      <c r="NOC4" s="24"/>
      <c r="NOD4" s="24"/>
      <c r="NOE4" s="24"/>
      <c r="NOF4" s="24"/>
      <c r="NOG4" s="24"/>
      <c r="NOH4" s="24"/>
      <c r="NOI4" s="24"/>
      <c r="NOJ4" s="24"/>
      <c r="NOK4" s="24"/>
      <c r="NOL4" s="24"/>
      <c r="NOM4" s="24"/>
      <c r="NON4" s="24"/>
      <c r="NOO4" s="24"/>
      <c r="NOP4" s="24"/>
      <c r="NOQ4" s="24"/>
      <c r="NOR4" s="24"/>
      <c r="NOS4" s="24"/>
      <c r="NOT4" s="24"/>
      <c r="NOU4" s="24"/>
      <c r="NOV4" s="24"/>
      <c r="NOW4" s="24"/>
      <c r="NOX4" s="24"/>
      <c r="NOY4" s="24"/>
      <c r="NOZ4" s="24"/>
      <c r="NPA4" s="24"/>
      <c r="NPB4" s="24"/>
      <c r="NPC4" s="24"/>
      <c r="NPD4" s="24"/>
      <c r="NPE4" s="24"/>
      <c r="NPF4" s="24"/>
      <c r="NPG4" s="24"/>
      <c r="NPH4" s="24"/>
      <c r="NPI4" s="24"/>
      <c r="NPJ4" s="24"/>
      <c r="NPK4" s="24"/>
      <c r="NPL4" s="24"/>
      <c r="NPM4" s="24"/>
      <c r="NPN4" s="24"/>
      <c r="NPO4" s="24"/>
      <c r="NPP4" s="24"/>
      <c r="NPQ4" s="24"/>
      <c r="NPR4" s="24"/>
      <c r="NPS4" s="24"/>
      <c r="NPT4" s="24"/>
      <c r="NPU4" s="24"/>
      <c r="NPV4" s="24"/>
      <c r="NPW4" s="24"/>
      <c r="NPX4" s="24"/>
      <c r="NPY4" s="24"/>
      <c r="NPZ4" s="24"/>
      <c r="NQA4" s="24"/>
      <c r="NQB4" s="24"/>
      <c r="NQC4" s="24"/>
      <c r="NQD4" s="24"/>
      <c r="NQE4" s="24"/>
      <c r="NQF4" s="24"/>
      <c r="NQG4" s="24"/>
      <c r="NQH4" s="24"/>
      <c r="NQI4" s="24"/>
      <c r="NQJ4" s="24"/>
      <c r="NQK4" s="24"/>
      <c r="NQL4" s="24"/>
      <c r="NQM4" s="24"/>
      <c r="NQN4" s="24"/>
      <c r="NQO4" s="24"/>
      <c r="NQP4" s="24"/>
      <c r="NQQ4" s="24"/>
      <c r="NQR4" s="24"/>
      <c r="NQS4" s="24"/>
      <c r="NQT4" s="24"/>
      <c r="NQU4" s="24"/>
      <c r="NQV4" s="24"/>
      <c r="NQW4" s="24"/>
      <c r="NQX4" s="24"/>
      <c r="NQY4" s="24"/>
      <c r="NQZ4" s="24"/>
      <c r="NRA4" s="24"/>
      <c r="NRB4" s="24"/>
      <c r="NRC4" s="24"/>
      <c r="NRD4" s="24"/>
      <c r="NRE4" s="24"/>
      <c r="NRF4" s="24"/>
      <c r="NRG4" s="24"/>
      <c r="NRH4" s="24"/>
      <c r="NRI4" s="24"/>
      <c r="NRJ4" s="24"/>
      <c r="NRK4" s="24"/>
      <c r="NRL4" s="24"/>
      <c r="NRM4" s="24"/>
      <c r="NRN4" s="24"/>
      <c r="NRO4" s="24"/>
      <c r="NRP4" s="24"/>
      <c r="NRQ4" s="24"/>
      <c r="NRR4" s="24"/>
      <c r="NRS4" s="24"/>
      <c r="NRT4" s="24"/>
      <c r="NRU4" s="24"/>
      <c r="NRV4" s="24"/>
      <c r="NRW4" s="24"/>
      <c r="NRX4" s="24"/>
      <c r="NRY4" s="24"/>
      <c r="NRZ4" s="24"/>
      <c r="NSA4" s="24"/>
      <c r="NSB4" s="24"/>
      <c r="NSC4" s="24"/>
      <c r="NSD4" s="24"/>
      <c r="NSE4" s="24"/>
      <c r="NSF4" s="24"/>
      <c r="NSG4" s="24"/>
      <c r="NSH4" s="24"/>
      <c r="NSI4" s="24"/>
      <c r="NSJ4" s="24"/>
      <c r="NSK4" s="24"/>
      <c r="NSL4" s="24"/>
      <c r="NSM4" s="24"/>
      <c r="NSN4" s="24"/>
      <c r="NSO4" s="24"/>
      <c r="NSP4" s="24"/>
      <c r="NSQ4" s="24"/>
      <c r="NSR4" s="24"/>
      <c r="NSS4" s="24"/>
      <c r="NST4" s="24"/>
      <c r="NSU4" s="24"/>
      <c r="NSV4" s="24"/>
      <c r="NSW4" s="24"/>
      <c r="NSX4" s="24"/>
      <c r="NSY4" s="24"/>
      <c r="NSZ4" s="24"/>
      <c r="NTA4" s="24"/>
      <c r="NTB4" s="24"/>
      <c r="NTC4" s="24"/>
      <c r="NTD4" s="24"/>
      <c r="NTE4" s="24"/>
      <c r="NTF4" s="24"/>
      <c r="NTG4" s="24"/>
      <c r="NTH4" s="24"/>
      <c r="NTI4" s="24"/>
      <c r="NTJ4" s="24"/>
      <c r="NTK4" s="24"/>
      <c r="NTL4" s="24"/>
      <c r="NTM4" s="24"/>
      <c r="NTN4" s="24"/>
      <c r="NTO4" s="24"/>
      <c r="NTP4" s="24"/>
      <c r="NTQ4" s="24"/>
      <c r="NTR4" s="24"/>
      <c r="NTS4" s="24"/>
      <c r="NTT4" s="24"/>
      <c r="NTU4" s="24"/>
      <c r="NTV4" s="24"/>
      <c r="NTW4" s="24"/>
      <c r="NTX4" s="24"/>
      <c r="NTY4" s="24"/>
      <c r="NTZ4" s="24"/>
      <c r="NUA4" s="24"/>
      <c r="NUB4" s="24"/>
      <c r="NUC4" s="24"/>
      <c r="NUD4" s="24"/>
      <c r="NUE4" s="24"/>
      <c r="NUF4" s="24"/>
      <c r="NUG4" s="24"/>
      <c r="NUH4" s="24"/>
      <c r="NUI4" s="24"/>
      <c r="NUJ4" s="24"/>
      <c r="NUK4" s="24"/>
      <c r="NUL4" s="24"/>
      <c r="NUM4" s="24"/>
      <c r="NUN4" s="24"/>
      <c r="NUO4" s="24"/>
      <c r="NUP4" s="24"/>
      <c r="NUQ4" s="24"/>
      <c r="NUR4" s="24"/>
      <c r="NUS4" s="24"/>
      <c r="NUT4" s="24"/>
      <c r="NUU4" s="24"/>
      <c r="NUV4" s="24"/>
      <c r="NUW4" s="24"/>
      <c r="NUX4" s="24"/>
      <c r="NUY4" s="24"/>
      <c r="NUZ4" s="24"/>
      <c r="NVA4" s="24"/>
      <c r="NVB4" s="24"/>
      <c r="NVC4" s="24"/>
      <c r="NVD4" s="24"/>
      <c r="NVE4" s="24"/>
      <c r="NVF4" s="24"/>
      <c r="NVG4" s="24"/>
      <c r="NVH4" s="24"/>
      <c r="NVI4" s="24"/>
      <c r="NVJ4" s="24"/>
      <c r="NVK4" s="24"/>
      <c r="NVL4" s="24"/>
      <c r="NVM4" s="24"/>
      <c r="NVN4" s="24"/>
      <c r="NVO4" s="24"/>
      <c r="NVP4" s="24"/>
      <c r="NVQ4" s="24"/>
      <c r="NVR4" s="24"/>
      <c r="NVS4" s="24"/>
      <c r="NVT4" s="24"/>
      <c r="NVU4" s="24"/>
      <c r="NVV4" s="24"/>
      <c r="NVW4" s="24"/>
      <c r="NVX4" s="24"/>
      <c r="NVY4" s="24"/>
      <c r="NVZ4" s="24"/>
      <c r="NWA4" s="24"/>
      <c r="NWB4" s="24"/>
      <c r="NWC4" s="24"/>
      <c r="NWD4" s="24"/>
      <c r="NWE4" s="24"/>
      <c r="NWF4" s="24"/>
      <c r="NWG4" s="24"/>
      <c r="NWH4" s="24"/>
      <c r="NWI4" s="24"/>
      <c r="NWJ4" s="24"/>
      <c r="NWK4" s="24"/>
      <c r="NWL4" s="24"/>
      <c r="NWM4" s="24"/>
      <c r="NWN4" s="24"/>
      <c r="NWO4" s="24"/>
      <c r="NWP4" s="24"/>
      <c r="NWQ4" s="24"/>
      <c r="NWR4" s="24"/>
      <c r="NWS4" s="24"/>
      <c r="NWT4" s="24"/>
      <c r="NWU4" s="24"/>
      <c r="NWV4" s="24"/>
      <c r="NWW4" s="24"/>
      <c r="NWX4" s="24"/>
      <c r="NWY4" s="24"/>
      <c r="NWZ4" s="24"/>
      <c r="NXA4" s="24"/>
      <c r="NXB4" s="24"/>
      <c r="NXC4" s="24"/>
      <c r="NXD4" s="24"/>
      <c r="NXE4" s="24"/>
      <c r="NXF4" s="24"/>
      <c r="NXG4" s="24"/>
      <c r="NXH4" s="24"/>
      <c r="NXI4" s="24"/>
      <c r="NXJ4" s="24"/>
      <c r="NXK4" s="24"/>
      <c r="NXL4" s="24"/>
      <c r="NXM4" s="24"/>
      <c r="NXN4" s="24"/>
      <c r="NXO4" s="24"/>
      <c r="NXP4" s="24"/>
      <c r="NXQ4" s="24"/>
      <c r="NXR4" s="24"/>
      <c r="NXS4" s="24"/>
      <c r="NXT4" s="24"/>
      <c r="NXU4" s="24"/>
      <c r="NXV4" s="24"/>
      <c r="NXW4" s="24"/>
      <c r="NXX4" s="24"/>
      <c r="NXY4" s="24"/>
      <c r="NXZ4" s="24"/>
      <c r="NYA4" s="24"/>
      <c r="NYB4" s="24"/>
      <c r="NYC4" s="24"/>
      <c r="NYD4" s="24"/>
      <c r="NYE4" s="24"/>
      <c r="NYF4" s="24"/>
      <c r="NYG4" s="24"/>
      <c r="NYH4" s="24"/>
      <c r="NYI4" s="24"/>
      <c r="NYJ4" s="24"/>
      <c r="NYK4" s="24"/>
      <c r="NYL4" s="24"/>
      <c r="NYM4" s="24"/>
      <c r="NYN4" s="24"/>
      <c r="NYO4" s="24"/>
      <c r="NYP4" s="24"/>
      <c r="NYQ4" s="24"/>
      <c r="NYR4" s="24"/>
      <c r="NYS4" s="24"/>
      <c r="NYT4" s="24"/>
      <c r="NYU4" s="24"/>
      <c r="NYV4" s="24"/>
      <c r="NYW4" s="24"/>
      <c r="NYX4" s="24"/>
      <c r="NYY4" s="24"/>
      <c r="NYZ4" s="24"/>
      <c r="NZA4" s="24"/>
      <c r="NZB4" s="24"/>
      <c r="NZC4" s="24"/>
      <c r="NZD4" s="24"/>
      <c r="NZE4" s="24"/>
      <c r="NZF4" s="24"/>
      <c r="NZG4" s="24"/>
      <c r="NZH4" s="24"/>
      <c r="NZI4" s="24"/>
      <c r="NZJ4" s="24"/>
      <c r="NZK4" s="24"/>
      <c r="NZL4" s="24"/>
      <c r="NZM4" s="24"/>
      <c r="NZN4" s="24"/>
      <c r="NZO4" s="24"/>
      <c r="NZP4" s="24"/>
      <c r="NZQ4" s="24"/>
      <c r="NZR4" s="24"/>
      <c r="NZS4" s="24"/>
      <c r="NZT4" s="24"/>
      <c r="NZU4" s="24"/>
      <c r="NZV4" s="24"/>
      <c r="NZW4" s="24"/>
      <c r="NZX4" s="24"/>
      <c r="NZY4" s="24"/>
      <c r="NZZ4" s="24"/>
      <c r="OAA4" s="24"/>
      <c r="OAB4" s="24"/>
      <c r="OAC4" s="24"/>
      <c r="OAD4" s="24"/>
      <c r="OAE4" s="24"/>
      <c r="OAF4" s="24"/>
      <c r="OAG4" s="24"/>
      <c r="OAH4" s="24"/>
      <c r="OAI4" s="24"/>
      <c r="OAJ4" s="24"/>
      <c r="OAK4" s="24"/>
      <c r="OAL4" s="24"/>
      <c r="OAM4" s="24"/>
      <c r="OAN4" s="24"/>
      <c r="OAO4" s="24"/>
      <c r="OAP4" s="24"/>
      <c r="OAQ4" s="24"/>
      <c r="OAR4" s="24"/>
      <c r="OAS4" s="24"/>
      <c r="OAT4" s="24"/>
      <c r="OAU4" s="24"/>
      <c r="OAV4" s="24"/>
      <c r="OAW4" s="24"/>
      <c r="OAX4" s="24"/>
      <c r="OAY4" s="24"/>
      <c r="OAZ4" s="24"/>
      <c r="OBA4" s="24"/>
      <c r="OBB4" s="24"/>
      <c r="OBC4" s="24"/>
      <c r="OBD4" s="24"/>
      <c r="OBE4" s="24"/>
      <c r="OBF4" s="24"/>
      <c r="OBG4" s="24"/>
      <c r="OBH4" s="24"/>
      <c r="OBI4" s="24"/>
      <c r="OBJ4" s="24"/>
      <c r="OBK4" s="24"/>
      <c r="OBL4" s="24"/>
      <c r="OBM4" s="24"/>
      <c r="OBN4" s="24"/>
      <c r="OBO4" s="24"/>
      <c r="OBP4" s="24"/>
      <c r="OBQ4" s="24"/>
      <c r="OBR4" s="24"/>
      <c r="OBS4" s="24"/>
      <c r="OBT4" s="24"/>
      <c r="OBU4" s="24"/>
      <c r="OBV4" s="24"/>
      <c r="OBW4" s="24"/>
      <c r="OBX4" s="24"/>
      <c r="OBY4" s="24"/>
      <c r="OBZ4" s="24"/>
      <c r="OCA4" s="24"/>
      <c r="OCB4" s="24"/>
      <c r="OCC4" s="24"/>
      <c r="OCD4" s="24"/>
      <c r="OCE4" s="24"/>
      <c r="OCF4" s="24"/>
      <c r="OCG4" s="24"/>
      <c r="OCH4" s="24"/>
      <c r="OCI4" s="24"/>
      <c r="OCJ4" s="24"/>
      <c r="OCK4" s="24"/>
      <c r="OCL4" s="24"/>
      <c r="OCM4" s="24"/>
      <c r="OCN4" s="24"/>
      <c r="OCO4" s="24"/>
      <c r="OCP4" s="24"/>
      <c r="OCQ4" s="24"/>
      <c r="OCR4" s="24"/>
      <c r="OCS4" s="24"/>
      <c r="OCT4" s="24"/>
      <c r="OCU4" s="24"/>
      <c r="OCV4" s="24"/>
      <c r="OCW4" s="24"/>
      <c r="OCX4" s="24"/>
      <c r="OCY4" s="24"/>
      <c r="OCZ4" s="24"/>
      <c r="ODA4" s="24"/>
      <c r="ODB4" s="24"/>
      <c r="ODC4" s="24"/>
      <c r="ODD4" s="24"/>
      <c r="ODE4" s="24"/>
      <c r="ODF4" s="24"/>
      <c r="ODG4" s="24"/>
      <c r="ODH4" s="24"/>
      <c r="ODI4" s="24"/>
      <c r="ODJ4" s="24"/>
      <c r="ODK4" s="24"/>
      <c r="ODL4" s="24"/>
      <c r="ODM4" s="24"/>
      <c r="ODN4" s="24"/>
      <c r="ODO4" s="24"/>
      <c r="ODP4" s="24"/>
      <c r="ODQ4" s="24"/>
      <c r="ODR4" s="24"/>
      <c r="ODS4" s="24"/>
      <c r="ODT4" s="24"/>
      <c r="ODU4" s="24"/>
      <c r="ODV4" s="24"/>
      <c r="ODW4" s="24"/>
      <c r="ODX4" s="24"/>
      <c r="ODY4" s="24"/>
      <c r="ODZ4" s="24"/>
      <c r="OEA4" s="24"/>
      <c r="OEB4" s="24"/>
      <c r="OEC4" s="24"/>
      <c r="OED4" s="24"/>
      <c r="OEE4" s="24"/>
      <c r="OEF4" s="24"/>
      <c r="OEG4" s="24"/>
      <c r="OEH4" s="24"/>
      <c r="OEI4" s="24"/>
      <c r="OEJ4" s="24"/>
      <c r="OEK4" s="24"/>
      <c r="OEL4" s="24"/>
      <c r="OEM4" s="24"/>
      <c r="OEN4" s="24"/>
      <c r="OEO4" s="24"/>
      <c r="OEP4" s="24"/>
      <c r="OEQ4" s="24"/>
      <c r="OER4" s="24"/>
      <c r="OES4" s="24"/>
      <c r="OET4" s="24"/>
      <c r="OEU4" s="24"/>
      <c r="OEV4" s="24"/>
      <c r="OEW4" s="24"/>
      <c r="OEX4" s="24"/>
      <c r="OEY4" s="24"/>
      <c r="OEZ4" s="24"/>
      <c r="OFA4" s="24"/>
      <c r="OFB4" s="24"/>
      <c r="OFC4" s="24"/>
      <c r="OFD4" s="24"/>
      <c r="OFE4" s="24"/>
      <c r="OFF4" s="24"/>
      <c r="OFG4" s="24"/>
      <c r="OFH4" s="24"/>
      <c r="OFI4" s="24"/>
      <c r="OFJ4" s="24"/>
      <c r="OFK4" s="24"/>
      <c r="OFL4" s="24"/>
      <c r="OFM4" s="24"/>
      <c r="OFN4" s="24"/>
      <c r="OFO4" s="24"/>
      <c r="OFP4" s="24"/>
      <c r="OFQ4" s="24"/>
      <c r="OFR4" s="24"/>
      <c r="OFS4" s="24"/>
      <c r="OFT4" s="24"/>
      <c r="OFU4" s="24"/>
      <c r="OFV4" s="24"/>
      <c r="OFW4" s="24"/>
      <c r="OFX4" s="24"/>
      <c r="OFY4" s="24"/>
      <c r="OFZ4" s="24"/>
      <c r="OGA4" s="24"/>
      <c r="OGB4" s="24"/>
      <c r="OGC4" s="24"/>
      <c r="OGD4" s="24"/>
      <c r="OGE4" s="24"/>
      <c r="OGF4" s="24"/>
      <c r="OGG4" s="24"/>
      <c r="OGH4" s="24"/>
      <c r="OGI4" s="24"/>
      <c r="OGJ4" s="24"/>
      <c r="OGK4" s="24"/>
      <c r="OGL4" s="24"/>
      <c r="OGM4" s="24"/>
      <c r="OGN4" s="24"/>
      <c r="OGO4" s="24"/>
      <c r="OGP4" s="24"/>
      <c r="OGQ4" s="24"/>
      <c r="OGR4" s="24"/>
      <c r="OGS4" s="24"/>
      <c r="OGT4" s="24"/>
      <c r="OGU4" s="24"/>
      <c r="OGV4" s="24"/>
      <c r="OGW4" s="24"/>
      <c r="OGX4" s="24"/>
      <c r="OGY4" s="24"/>
      <c r="OGZ4" s="24"/>
      <c r="OHA4" s="24"/>
      <c r="OHB4" s="24"/>
      <c r="OHC4" s="24"/>
      <c r="OHD4" s="24"/>
      <c r="OHE4" s="24"/>
      <c r="OHF4" s="24"/>
      <c r="OHG4" s="24"/>
      <c r="OHH4" s="24"/>
      <c r="OHI4" s="24"/>
      <c r="OHJ4" s="24"/>
      <c r="OHK4" s="24"/>
      <c r="OHL4" s="24"/>
      <c r="OHM4" s="24"/>
      <c r="OHN4" s="24"/>
      <c r="OHO4" s="24"/>
      <c r="OHP4" s="24"/>
      <c r="OHQ4" s="24"/>
      <c r="OHR4" s="24"/>
      <c r="OHS4" s="24"/>
      <c r="OHT4" s="24"/>
      <c r="OHU4" s="24"/>
      <c r="OHV4" s="24"/>
      <c r="OHW4" s="24"/>
      <c r="OHX4" s="24"/>
      <c r="OHY4" s="24"/>
      <c r="OHZ4" s="24"/>
      <c r="OIA4" s="24"/>
      <c r="OIB4" s="24"/>
      <c r="OIC4" s="24"/>
      <c r="OID4" s="24"/>
      <c r="OIE4" s="24"/>
      <c r="OIF4" s="24"/>
      <c r="OIG4" s="24"/>
      <c r="OIH4" s="24"/>
      <c r="OII4" s="24"/>
      <c r="OIJ4" s="24"/>
      <c r="OIK4" s="24"/>
      <c r="OIL4" s="24"/>
      <c r="OIM4" s="24"/>
      <c r="OIN4" s="24"/>
      <c r="OIO4" s="24"/>
      <c r="OIP4" s="24"/>
      <c r="OIQ4" s="24"/>
      <c r="OIR4" s="24"/>
      <c r="OIS4" s="24"/>
      <c r="OIT4" s="24"/>
      <c r="OIU4" s="24"/>
      <c r="OIV4" s="24"/>
      <c r="OIW4" s="24"/>
      <c r="OIX4" s="24"/>
      <c r="OIY4" s="24"/>
      <c r="OIZ4" s="24"/>
      <c r="OJA4" s="24"/>
      <c r="OJB4" s="24"/>
      <c r="OJC4" s="24"/>
      <c r="OJD4" s="24"/>
      <c r="OJE4" s="24"/>
      <c r="OJF4" s="24"/>
      <c r="OJG4" s="24"/>
      <c r="OJH4" s="24"/>
      <c r="OJI4" s="24"/>
      <c r="OJJ4" s="24"/>
      <c r="OJK4" s="24"/>
      <c r="OJL4" s="24"/>
      <c r="OJM4" s="24"/>
      <c r="OJN4" s="24"/>
      <c r="OJO4" s="24"/>
      <c r="OJP4" s="24"/>
      <c r="OJQ4" s="24"/>
      <c r="OJR4" s="24"/>
      <c r="OJS4" s="24"/>
      <c r="OJT4" s="24"/>
      <c r="OJU4" s="24"/>
      <c r="OJV4" s="24"/>
      <c r="OJW4" s="24"/>
      <c r="OJX4" s="24"/>
      <c r="OJY4" s="24"/>
      <c r="OJZ4" s="24"/>
      <c r="OKA4" s="24"/>
      <c r="OKB4" s="24"/>
      <c r="OKC4" s="24"/>
      <c r="OKD4" s="24"/>
      <c r="OKE4" s="24"/>
      <c r="OKF4" s="24"/>
      <c r="OKG4" s="24"/>
      <c r="OKH4" s="24"/>
      <c r="OKI4" s="24"/>
      <c r="OKJ4" s="24"/>
      <c r="OKK4" s="24"/>
      <c r="OKL4" s="24"/>
      <c r="OKM4" s="24"/>
      <c r="OKN4" s="24"/>
      <c r="OKO4" s="24"/>
      <c r="OKP4" s="24"/>
      <c r="OKQ4" s="24"/>
      <c r="OKR4" s="24"/>
      <c r="OKS4" s="24"/>
      <c r="OKT4" s="24"/>
      <c r="OKU4" s="24"/>
      <c r="OKV4" s="24"/>
      <c r="OKW4" s="24"/>
      <c r="OKX4" s="24"/>
      <c r="OKY4" s="24"/>
      <c r="OKZ4" s="24"/>
      <c r="OLA4" s="24"/>
      <c r="OLB4" s="24"/>
      <c r="OLC4" s="24"/>
      <c r="OLD4" s="24"/>
      <c r="OLE4" s="24"/>
      <c r="OLF4" s="24"/>
      <c r="OLG4" s="24"/>
      <c r="OLH4" s="24"/>
      <c r="OLI4" s="24"/>
      <c r="OLJ4" s="24"/>
      <c r="OLK4" s="24"/>
      <c r="OLL4" s="24"/>
      <c r="OLM4" s="24"/>
      <c r="OLN4" s="24"/>
      <c r="OLO4" s="24"/>
      <c r="OLP4" s="24"/>
      <c r="OLQ4" s="24"/>
      <c r="OLR4" s="24"/>
      <c r="OLS4" s="24"/>
      <c r="OLT4" s="24"/>
      <c r="OLU4" s="24"/>
      <c r="OLV4" s="24"/>
      <c r="OLW4" s="24"/>
      <c r="OLX4" s="24"/>
      <c r="OLY4" s="24"/>
      <c r="OLZ4" s="24"/>
      <c r="OMA4" s="24"/>
      <c r="OMB4" s="24"/>
      <c r="OMC4" s="24"/>
      <c r="OMD4" s="24"/>
      <c r="OME4" s="24"/>
      <c r="OMF4" s="24"/>
      <c r="OMG4" s="24"/>
      <c r="OMH4" s="24"/>
      <c r="OMI4" s="24"/>
      <c r="OMJ4" s="24"/>
      <c r="OMK4" s="24"/>
      <c r="OML4" s="24"/>
      <c r="OMM4" s="24"/>
      <c r="OMN4" s="24"/>
      <c r="OMO4" s="24"/>
      <c r="OMP4" s="24"/>
      <c r="OMQ4" s="24"/>
      <c r="OMR4" s="24"/>
      <c r="OMS4" s="24"/>
      <c r="OMT4" s="24"/>
      <c r="OMU4" s="24"/>
      <c r="OMV4" s="24"/>
      <c r="OMW4" s="24"/>
      <c r="OMX4" s="24"/>
      <c r="OMY4" s="24"/>
      <c r="OMZ4" s="24"/>
      <c r="ONA4" s="24"/>
      <c r="ONB4" s="24"/>
      <c r="ONC4" s="24"/>
      <c r="OND4" s="24"/>
      <c r="ONE4" s="24"/>
      <c r="ONF4" s="24"/>
      <c r="ONG4" s="24"/>
      <c r="ONH4" s="24"/>
      <c r="ONI4" s="24"/>
      <c r="ONJ4" s="24"/>
      <c r="ONK4" s="24"/>
      <c r="ONL4" s="24"/>
      <c r="ONM4" s="24"/>
      <c r="ONN4" s="24"/>
      <c r="ONO4" s="24"/>
      <c r="ONP4" s="24"/>
      <c r="ONQ4" s="24"/>
      <c r="ONR4" s="24"/>
      <c r="ONS4" s="24"/>
      <c r="ONT4" s="24"/>
      <c r="ONU4" s="24"/>
      <c r="ONV4" s="24"/>
      <c r="ONW4" s="24"/>
      <c r="ONX4" s="24"/>
      <c r="ONY4" s="24"/>
      <c r="ONZ4" s="24"/>
      <c r="OOA4" s="24"/>
      <c r="OOB4" s="24"/>
      <c r="OOC4" s="24"/>
      <c r="OOD4" s="24"/>
      <c r="OOE4" s="24"/>
      <c r="OOF4" s="24"/>
      <c r="OOG4" s="24"/>
      <c r="OOH4" s="24"/>
      <c r="OOI4" s="24"/>
      <c r="OOJ4" s="24"/>
      <c r="OOK4" s="24"/>
      <c r="OOL4" s="24"/>
      <c r="OOM4" s="24"/>
      <c r="OON4" s="24"/>
      <c r="OOO4" s="24"/>
      <c r="OOP4" s="24"/>
      <c r="OOQ4" s="24"/>
      <c r="OOR4" s="24"/>
      <c r="OOS4" s="24"/>
      <c r="OOT4" s="24"/>
      <c r="OOU4" s="24"/>
      <c r="OOV4" s="24"/>
      <c r="OOW4" s="24"/>
      <c r="OOX4" s="24"/>
      <c r="OOY4" s="24"/>
      <c r="OOZ4" s="24"/>
      <c r="OPA4" s="24"/>
      <c r="OPB4" s="24"/>
      <c r="OPC4" s="24"/>
      <c r="OPD4" s="24"/>
      <c r="OPE4" s="24"/>
      <c r="OPF4" s="24"/>
      <c r="OPG4" s="24"/>
      <c r="OPH4" s="24"/>
      <c r="OPI4" s="24"/>
      <c r="OPJ4" s="24"/>
      <c r="OPK4" s="24"/>
      <c r="OPL4" s="24"/>
      <c r="OPM4" s="24"/>
      <c r="OPN4" s="24"/>
      <c r="OPO4" s="24"/>
      <c r="OPP4" s="24"/>
      <c r="OPQ4" s="24"/>
      <c r="OPR4" s="24"/>
      <c r="OPS4" s="24"/>
      <c r="OPT4" s="24"/>
      <c r="OPU4" s="24"/>
      <c r="OPV4" s="24"/>
      <c r="OPW4" s="24"/>
      <c r="OPX4" s="24"/>
      <c r="OPY4" s="24"/>
      <c r="OPZ4" s="24"/>
      <c r="OQA4" s="24"/>
      <c r="OQB4" s="24"/>
      <c r="OQC4" s="24"/>
      <c r="OQD4" s="24"/>
      <c r="OQE4" s="24"/>
      <c r="OQF4" s="24"/>
      <c r="OQG4" s="24"/>
      <c r="OQH4" s="24"/>
      <c r="OQI4" s="24"/>
      <c r="OQJ4" s="24"/>
      <c r="OQK4" s="24"/>
      <c r="OQL4" s="24"/>
      <c r="OQM4" s="24"/>
      <c r="OQN4" s="24"/>
      <c r="OQO4" s="24"/>
      <c r="OQP4" s="24"/>
      <c r="OQQ4" s="24"/>
      <c r="OQR4" s="24"/>
      <c r="OQS4" s="24"/>
      <c r="OQT4" s="24"/>
      <c r="OQU4" s="24"/>
      <c r="OQV4" s="24"/>
      <c r="OQW4" s="24"/>
      <c r="OQX4" s="24"/>
      <c r="OQY4" s="24"/>
      <c r="OQZ4" s="24"/>
      <c r="ORA4" s="24"/>
      <c r="ORB4" s="24"/>
      <c r="ORC4" s="24"/>
      <c r="ORD4" s="24"/>
      <c r="ORE4" s="24"/>
      <c r="ORF4" s="24"/>
      <c r="ORG4" s="24"/>
      <c r="ORH4" s="24"/>
      <c r="ORI4" s="24"/>
      <c r="ORJ4" s="24"/>
      <c r="ORK4" s="24"/>
      <c r="ORL4" s="24"/>
      <c r="ORM4" s="24"/>
      <c r="ORN4" s="24"/>
      <c r="ORO4" s="24"/>
      <c r="ORP4" s="24"/>
      <c r="ORQ4" s="24"/>
      <c r="ORR4" s="24"/>
      <c r="ORS4" s="24"/>
      <c r="ORT4" s="24"/>
      <c r="ORU4" s="24"/>
      <c r="ORV4" s="24"/>
      <c r="ORW4" s="24"/>
      <c r="ORX4" s="24"/>
      <c r="ORY4" s="24"/>
      <c r="ORZ4" s="24"/>
      <c r="OSA4" s="24"/>
      <c r="OSB4" s="24"/>
      <c r="OSC4" s="24"/>
      <c r="OSD4" s="24"/>
      <c r="OSE4" s="24"/>
      <c r="OSF4" s="24"/>
      <c r="OSG4" s="24"/>
      <c r="OSH4" s="24"/>
      <c r="OSI4" s="24"/>
      <c r="OSJ4" s="24"/>
      <c r="OSK4" s="24"/>
      <c r="OSL4" s="24"/>
      <c r="OSM4" s="24"/>
      <c r="OSN4" s="24"/>
      <c r="OSO4" s="24"/>
      <c r="OSP4" s="24"/>
      <c r="OSQ4" s="24"/>
      <c r="OSR4" s="24"/>
      <c r="OSS4" s="24"/>
      <c r="OST4" s="24"/>
      <c r="OSU4" s="24"/>
      <c r="OSV4" s="24"/>
      <c r="OSW4" s="24"/>
      <c r="OSX4" s="24"/>
      <c r="OSY4" s="24"/>
      <c r="OSZ4" s="24"/>
      <c r="OTA4" s="24"/>
      <c r="OTB4" s="24"/>
      <c r="OTC4" s="24"/>
      <c r="OTD4" s="24"/>
      <c r="OTE4" s="24"/>
      <c r="OTF4" s="24"/>
      <c r="OTG4" s="24"/>
      <c r="OTH4" s="24"/>
      <c r="OTI4" s="24"/>
      <c r="OTJ4" s="24"/>
      <c r="OTK4" s="24"/>
      <c r="OTL4" s="24"/>
      <c r="OTM4" s="24"/>
      <c r="OTN4" s="24"/>
      <c r="OTO4" s="24"/>
      <c r="OTP4" s="24"/>
      <c r="OTQ4" s="24"/>
      <c r="OTR4" s="24"/>
      <c r="OTS4" s="24"/>
      <c r="OTT4" s="24"/>
      <c r="OTU4" s="24"/>
      <c r="OTV4" s="24"/>
      <c r="OTW4" s="24"/>
      <c r="OTX4" s="24"/>
      <c r="OTY4" s="24"/>
      <c r="OTZ4" s="24"/>
      <c r="OUA4" s="24"/>
      <c r="OUB4" s="24"/>
      <c r="OUC4" s="24"/>
      <c r="OUD4" s="24"/>
      <c r="OUE4" s="24"/>
      <c r="OUF4" s="24"/>
      <c r="OUG4" s="24"/>
      <c r="OUH4" s="24"/>
      <c r="OUI4" s="24"/>
      <c r="OUJ4" s="24"/>
      <c r="OUK4" s="24"/>
      <c r="OUL4" s="24"/>
      <c r="OUM4" s="24"/>
      <c r="OUN4" s="24"/>
      <c r="OUO4" s="24"/>
      <c r="OUP4" s="24"/>
      <c r="OUQ4" s="24"/>
      <c r="OUR4" s="24"/>
      <c r="OUS4" s="24"/>
      <c r="OUT4" s="24"/>
      <c r="OUU4" s="24"/>
      <c r="OUV4" s="24"/>
      <c r="OUW4" s="24"/>
      <c r="OUX4" s="24"/>
      <c r="OUY4" s="24"/>
      <c r="OUZ4" s="24"/>
      <c r="OVA4" s="24"/>
      <c r="OVB4" s="24"/>
      <c r="OVC4" s="24"/>
      <c r="OVD4" s="24"/>
      <c r="OVE4" s="24"/>
      <c r="OVF4" s="24"/>
      <c r="OVG4" s="24"/>
      <c r="OVH4" s="24"/>
      <c r="OVI4" s="24"/>
      <c r="OVJ4" s="24"/>
      <c r="OVK4" s="24"/>
      <c r="OVL4" s="24"/>
      <c r="OVM4" s="24"/>
      <c r="OVN4" s="24"/>
      <c r="OVO4" s="24"/>
      <c r="OVP4" s="24"/>
      <c r="OVQ4" s="24"/>
      <c r="OVR4" s="24"/>
      <c r="OVS4" s="24"/>
      <c r="OVT4" s="24"/>
      <c r="OVU4" s="24"/>
      <c r="OVV4" s="24"/>
      <c r="OVW4" s="24"/>
      <c r="OVX4" s="24"/>
      <c r="OVY4" s="24"/>
      <c r="OVZ4" s="24"/>
      <c r="OWA4" s="24"/>
      <c r="OWB4" s="24"/>
      <c r="OWC4" s="24"/>
      <c r="OWD4" s="24"/>
      <c r="OWE4" s="24"/>
      <c r="OWF4" s="24"/>
      <c r="OWG4" s="24"/>
      <c r="OWH4" s="24"/>
      <c r="OWI4" s="24"/>
      <c r="OWJ4" s="24"/>
      <c r="OWK4" s="24"/>
      <c r="OWL4" s="24"/>
      <c r="OWM4" s="24"/>
      <c r="OWN4" s="24"/>
      <c r="OWO4" s="24"/>
      <c r="OWP4" s="24"/>
      <c r="OWQ4" s="24"/>
      <c r="OWR4" s="24"/>
      <c r="OWS4" s="24"/>
      <c r="OWT4" s="24"/>
      <c r="OWU4" s="24"/>
      <c r="OWV4" s="24"/>
      <c r="OWW4" s="24"/>
      <c r="OWX4" s="24"/>
      <c r="OWY4" s="24"/>
      <c r="OWZ4" s="24"/>
      <c r="OXA4" s="24"/>
      <c r="OXB4" s="24"/>
      <c r="OXC4" s="24"/>
      <c r="OXD4" s="24"/>
      <c r="OXE4" s="24"/>
      <c r="OXF4" s="24"/>
      <c r="OXG4" s="24"/>
      <c r="OXH4" s="24"/>
      <c r="OXI4" s="24"/>
      <c r="OXJ4" s="24"/>
      <c r="OXK4" s="24"/>
      <c r="OXL4" s="24"/>
      <c r="OXM4" s="24"/>
      <c r="OXN4" s="24"/>
      <c r="OXO4" s="24"/>
      <c r="OXP4" s="24"/>
      <c r="OXQ4" s="24"/>
      <c r="OXR4" s="24"/>
      <c r="OXS4" s="24"/>
      <c r="OXT4" s="24"/>
      <c r="OXU4" s="24"/>
      <c r="OXV4" s="24"/>
      <c r="OXW4" s="24"/>
      <c r="OXX4" s="24"/>
      <c r="OXY4" s="24"/>
      <c r="OXZ4" s="24"/>
      <c r="OYA4" s="24"/>
      <c r="OYB4" s="24"/>
      <c r="OYC4" s="24"/>
      <c r="OYD4" s="24"/>
      <c r="OYE4" s="24"/>
      <c r="OYF4" s="24"/>
      <c r="OYG4" s="24"/>
      <c r="OYH4" s="24"/>
      <c r="OYI4" s="24"/>
      <c r="OYJ4" s="24"/>
      <c r="OYK4" s="24"/>
      <c r="OYL4" s="24"/>
      <c r="OYM4" s="24"/>
      <c r="OYN4" s="24"/>
      <c r="OYO4" s="24"/>
      <c r="OYP4" s="24"/>
      <c r="OYQ4" s="24"/>
      <c r="OYR4" s="24"/>
      <c r="OYS4" s="24"/>
      <c r="OYT4" s="24"/>
      <c r="OYU4" s="24"/>
      <c r="OYV4" s="24"/>
      <c r="OYW4" s="24"/>
      <c r="OYX4" s="24"/>
      <c r="OYY4" s="24"/>
      <c r="OYZ4" s="24"/>
      <c r="OZA4" s="24"/>
      <c r="OZB4" s="24"/>
      <c r="OZC4" s="24"/>
      <c r="OZD4" s="24"/>
      <c r="OZE4" s="24"/>
      <c r="OZF4" s="24"/>
      <c r="OZG4" s="24"/>
      <c r="OZH4" s="24"/>
      <c r="OZI4" s="24"/>
      <c r="OZJ4" s="24"/>
      <c r="OZK4" s="24"/>
      <c r="OZL4" s="24"/>
      <c r="OZM4" s="24"/>
      <c r="OZN4" s="24"/>
      <c r="OZO4" s="24"/>
      <c r="OZP4" s="24"/>
      <c r="OZQ4" s="24"/>
      <c r="OZR4" s="24"/>
      <c r="OZS4" s="24"/>
      <c r="OZT4" s="24"/>
      <c r="OZU4" s="24"/>
      <c r="OZV4" s="24"/>
      <c r="OZW4" s="24"/>
      <c r="OZX4" s="24"/>
      <c r="OZY4" s="24"/>
      <c r="OZZ4" s="24"/>
      <c r="PAA4" s="24"/>
      <c r="PAB4" s="24"/>
      <c r="PAC4" s="24"/>
      <c r="PAD4" s="24"/>
      <c r="PAE4" s="24"/>
      <c r="PAF4" s="24"/>
      <c r="PAG4" s="24"/>
      <c r="PAH4" s="24"/>
      <c r="PAI4" s="24"/>
      <c r="PAJ4" s="24"/>
      <c r="PAK4" s="24"/>
      <c r="PAL4" s="24"/>
      <c r="PAM4" s="24"/>
      <c r="PAN4" s="24"/>
      <c r="PAO4" s="24"/>
      <c r="PAP4" s="24"/>
      <c r="PAQ4" s="24"/>
      <c r="PAR4" s="24"/>
      <c r="PAS4" s="24"/>
      <c r="PAT4" s="24"/>
      <c r="PAU4" s="24"/>
      <c r="PAV4" s="24"/>
      <c r="PAW4" s="24"/>
      <c r="PAX4" s="24"/>
      <c r="PAY4" s="24"/>
      <c r="PAZ4" s="24"/>
      <c r="PBA4" s="24"/>
      <c r="PBB4" s="24"/>
      <c r="PBC4" s="24"/>
      <c r="PBD4" s="24"/>
      <c r="PBE4" s="24"/>
      <c r="PBF4" s="24"/>
      <c r="PBG4" s="24"/>
      <c r="PBH4" s="24"/>
      <c r="PBI4" s="24"/>
      <c r="PBJ4" s="24"/>
      <c r="PBK4" s="24"/>
      <c r="PBL4" s="24"/>
      <c r="PBM4" s="24"/>
      <c r="PBN4" s="24"/>
      <c r="PBO4" s="24"/>
      <c r="PBP4" s="24"/>
      <c r="PBQ4" s="24"/>
      <c r="PBR4" s="24"/>
      <c r="PBS4" s="24"/>
      <c r="PBT4" s="24"/>
      <c r="PBU4" s="24"/>
      <c r="PBV4" s="24"/>
      <c r="PBW4" s="24"/>
      <c r="PBX4" s="24"/>
      <c r="PBY4" s="24"/>
      <c r="PBZ4" s="24"/>
      <c r="PCA4" s="24"/>
      <c r="PCB4" s="24"/>
      <c r="PCC4" s="24"/>
      <c r="PCD4" s="24"/>
      <c r="PCE4" s="24"/>
      <c r="PCF4" s="24"/>
      <c r="PCG4" s="24"/>
      <c r="PCH4" s="24"/>
      <c r="PCI4" s="24"/>
      <c r="PCJ4" s="24"/>
      <c r="PCK4" s="24"/>
      <c r="PCL4" s="24"/>
      <c r="PCM4" s="24"/>
      <c r="PCN4" s="24"/>
      <c r="PCO4" s="24"/>
      <c r="PCP4" s="24"/>
      <c r="PCQ4" s="24"/>
      <c r="PCR4" s="24"/>
      <c r="PCS4" s="24"/>
      <c r="PCT4" s="24"/>
      <c r="PCU4" s="24"/>
      <c r="PCV4" s="24"/>
      <c r="PCW4" s="24"/>
      <c r="PCX4" s="24"/>
      <c r="PCY4" s="24"/>
      <c r="PCZ4" s="24"/>
      <c r="PDA4" s="24"/>
      <c r="PDB4" s="24"/>
      <c r="PDC4" s="24"/>
      <c r="PDD4" s="24"/>
      <c r="PDE4" s="24"/>
      <c r="PDF4" s="24"/>
      <c r="PDG4" s="24"/>
      <c r="PDH4" s="24"/>
      <c r="PDI4" s="24"/>
      <c r="PDJ4" s="24"/>
      <c r="PDK4" s="24"/>
      <c r="PDL4" s="24"/>
      <c r="PDM4" s="24"/>
      <c r="PDN4" s="24"/>
      <c r="PDO4" s="24"/>
      <c r="PDP4" s="24"/>
      <c r="PDQ4" s="24"/>
      <c r="PDR4" s="24"/>
      <c r="PDS4" s="24"/>
      <c r="PDT4" s="24"/>
      <c r="PDU4" s="24"/>
      <c r="PDV4" s="24"/>
      <c r="PDW4" s="24"/>
      <c r="PDX4" s="24"/>
      <c r="PDY4" s="24"/>
      <c r="PDZ4" s="24"/>
      <c r="PEA4" s="24"/>
      <c r="PEB4" s="24"/>
      <c r="PEC4" s="24"/>
      <c r="PED4" s="24"/>
      <c r="PEE4" s="24"/>
      <c r="PEF4" s="24"/>
      <c r="PEG4" s="24"/>
      <c r="PEH4" s="24"/>
      <c r="PEI4" s="24"/>
      <c r="PEJ4" s="24"/>
      <c r="PEK4" s="24"/>
      <c r="PEL4" s="24"/>
      <c r="PEM4" s="24"/>
      <c r="PEN4" s="24"/>
      <c r="PEO4" s="24"/>
      <c r="PEP4" s="24"/>
      <c r="PEQ4" s="24"/>
      <c r="PER4" s="24"/>
      <c r="PES4" s="24"/>
      <c r="PET4" s="24"/>
      <c r="PEU4" s="24"/>
      <c r="PEV4" s="24"/>
      <c r="PEW4" s="24"/>
      <c r="PEX4" s="24"/>
      <c r="PEY4" s="24"/>
      <c r="PEZ4" s="24"/>
      <c r="PFA4" s="24"/>
      <c r="PFB4" s="24"/>
      <c r="PFC4" s="24"/>
      <c r="PFD4" s="24"/>
      <c r="PFE4" s="24"/>
      <c r="PFF4" s="24"/>
      <c r="PFG4" s="24"/>
      <c r="PFH4" s="24"/>
      <c r="PFI4" s="24"/>
      <c r="PFJ4" s="24"/>
      <c r="PFK4" s="24"/>
      <c r="PFL4" s="24"/>
      <c r="PFM4" s="24"/>
      <c r="PFN4" s="24"/>
      <c r="PFO4" s="24"/>
      <c r="PFP4" s="24"/>
      <c r="PFQ4" s="24"/>
      <c r="PFR4" s="24"/>
      <c r="PFS4" s="24"/>
      <c r="PFT4" s="24"/>
      <c r="PFU4" s="24"/>
      <c r="PFV4" s="24"/>
      <c r="PFW4" s="24"/>
      <c r="PFX4" s="24"/>
      <c r="PFY4" s="24"/>
      <c r="PFZ4" s="24"/>
      <c r="PGA4" s="24"/>
      <c r="PGB4" s="24"/>
      <c r="PGC4" s="24"/>
      <c r="PGD4" s="24"/>
      <c r="PGE4" s="24"/>
      <c r="PGF4" s="24"/>
      <c r="PGG4" s="24"/>
      <c r="PGH4" s="24"/>
      <c r="PGI4" s="24"/>
      <c r="PGJ4" s="24"/>
      <c r="PGK4" s="24"/>
      <c r="PGL4" s="24"/>
      <c r="PGM4" s="24"/>
      <c r="PGN4" s="24"/>
      <c r="PGO4" s="24"/>
      <c r="PGP4" s="24"/>
      <c r="PGQ4" s="24"/>
      <c r="PGR4" s="24"/>
      <c r="PGS4" s="24"/>
      <c r="PGT4" s="24"/>
      <c r="PGU4" s="24"/>
      <c r="PGV4" s="24"/>
      <c r="PGW4" s="24"/>
      <c r="PGX4" s="24"/>
      <c r="PGY4" s="24"/>
      <c r="PGZ4" s="24"/>
      <c r="PHA4" s="24"/>
      <c r="PHB4" s="24"/>
      <c r="PHC4" s="24"/>
      <c r="PHD4" s="24"/>
      <c r="PHE4" s="24"/>
      <c r="PHF4" s="24"/>
      <c r="PHG4" s="24"/>
      <c r="PHH4" s="24"/>
      <c r="PHI4" s="24"/>
      <c r="PHJ4" s="24"/>
      <c r="PHK4" s="24"/>
      <c r="PHL4" s="24"/>
      <c r="PHM4" s="24"/>
      <c r="PHN4" s="24"/>
      <c r="PHO4" s="24"/>
      <c r="PHP4" s="24"/>
      <c r="PHQ4" s="24"/>
      <c r="PHR4" s="24"/>
      <c r="PHS4" s="24"/>
      <c r="PHT4" s="24"/>
      <c r="PHU4" s="24"/>
      <c r="PHV4" s="24"/>
      <c r="PHW4" s="24"/>
      <c r="PHX4" s="24"/>
      <c r="PHY4" s="24"/>
      <c r="PHZ4" s="24"/>
      <c r="PIA4" s="24"/>
      <c r="PIB4" s="24"/>
      <c r="PIC4" s="24"/>
      <c r="PID4" s="24"/>
      <c r="PIE4" s="24"/>
      <c r="PIF4" s="24"/>
      <c r="PIG4" s="24"/>
      <c r="PIH4" s="24"/>
      <c r="PII4" s="24"/>
      <c r="PIJ4" s="24"/>
      <c r="PIK4" s="24"/>
      <c r="PIL4" s="24"/>
      <c r="PIM4" s="24"/>
      <c r="PIN4" s="24"/>
      <c r="PIO4" s="24"/>
      <c r="PIP4" s="24"/>
      <c r="PIQ4" s="24"/>
      <c r="PIR4" s="24"/>
      <c r="PIS4" s="24"/>
      <c r="PIT4" s="24"/>
      <c r="PIU4" s="24"/>
      <c r="PIV4" s="24"/>
      <c r="PIW4" s="24"/>
      <c r="PIX4" s="24"/>
      <c r="PIY4" s="24"/>
      <c r="PIZ4" s="24"/>
      <c r="PJA4" s="24"/>
      <c r="PJB4" s="24"/>
      <c r="PJC4" s="24"/>
      <c r="PJD4" s="24"/>
      <c r="PJE4" s="24"/>
      <c r="PJF4" s="24"/>
      <c r="PJG4" s="24"/>
      <c r="PJH4" s="24"/>
      <c r="PJI4" s="24"/>
      <c r="PJJ4" s="24"/>
      <c r="PJK4" s="24"/>
      <c r="PJL4" s="24"/>
      <c r="PJM4" s="24"/>
      <c r="PJN4" s="24"/>
      <c r="PJO4" s="24"/>
      <c r="PJP4" s="24"/>
      <c r="PJQ4" s="24"/>
      <c r="PJR4" s="24"/>
      <c r="PJS4" s="24"/>
      <c r="PJT4" s="24"/>
      <c r="PJU4" s="24"/>
      <c r="PJV4" s="24"/>
      <c r="PJW4" s="24"/>
      <c r="PJX4" s="24"/>
      <c r="PJY4" s="24"/>
      <c r="PJZ4" s="24"/>
      <c r="PKA4" s="24"/>
      <c r="PKB4" s="24"/>
      <c r="PKC4" s="24"/>
      <c r="PKD4" s="24"/>
      <c r="PKE4" s="24"/>
      <c r="PKF4" s="24"/>
      <c r="PKG4" s="24"/>
      <c r="PKH4" s="24"/>
      <c r="PKI4" s="24"/>
      <c r="PKJ4" s="24"/>
      <c r="PKK4" s="24"/>
      <c r="PKL4" s="24"/>
      <c r="PKM4" s="24"/>
      <c r="PKN4" s="24"/>
      <c r="PKO4" s="24"/>
      <c r="PKP4" s="24"/>
      <c r="PKQ4" s="24"/>
      <c r="PKR4" s="24"/>
      <c r="PKS4" s="24"/>
      <c r="PKT4" s="24"/>
      <c r="PKU4" s="24"/>
      <c r="PKV4" s="24"/>
      <c r="PKW4" s="24"/>
      <c r="PKX4" s="24"/>
      <c r="PKY4" s="24"/>
      <c r="PKZ4" s="24"/>
      <c r="PLA4" s="24"/>
      <c r="PLB4" s="24"/>
      <c r="PLC4" s="24"/>
      <c r="PLD4" s="24"/>
      <c r="PLE4" s="24"/>
      <c r="PLF4" s="24"/>
      <c r="PLG4" s="24"/>
      <c r="PLH4" s="24"/>
      <c r="PLI4" s="24"/>
      <c r="PLJ4" s="24"/>
      <c r="PLK4" s="24"/>
      <c r="PLL4" s="24"/>
      <c r="PLM4" s="24"/>
      <c r="PLN4" s="24"/>
      <c r="PLO4" s="24"/>
      <c r="PLP4" s="24"/>
      <c r="PLQ4" s="24"/>
      <c r="PLR4" s="24"/>
      <c r="PLS4" s="24"/>
      <c r="PLT4" s="24"/>
      <c r="PLU4" s="24"/>
      <c r="PLV4" s="24"/>
      <c r="PLW4" s="24"/>
      <c r="PLX4" s="24"/>
      <c r="PLY4" s="24"/>
      <c r="PLZ4" s="24"/>
      <c r="PMA4" s="24"/>
      <c r="PMB4" s="24"/>
      <c r="PMC4" s="24"/>
      <c r="PMD4" s="24"/>
      <c r="PME4" s="24"/>
      <c r="PMF4" s="24"/>
      <c r="PMG4" s="24"/>
      <c r="PMH4" s="24"/>
      <c r="PMI4" s="24"/>
      <c r="PMJ4" s="24"/>
      <c r="PMK4" s="24"/>
      <c r="PML4" s="24"/>
      <c r="PMM4" s="24"/>
      <c r="PMN4" s="24"/>
      <c r="PMO4" s="24"/>
      <c r="PMP4" s="24"/>
      <c r="PMQ4" s="24"/>
      <c r="PMR4" s="24"/>
      <c r="PMS4" s="24"/>
      <c r="PMT4" s="24"/>
      <c r="PMU4" s="24"/>
      <c r="PMV4" s="24"/>
      <c r="PMW4" s="24"/>
      <c r="PMX4" s="24"/>
      <c r="PMY4" s="24"/>
      <c r="PMZ4" s="24"/>
      <c r="PNA4" s="24"/>
      <c r="PNB4" s="24"/>
      <c r="PNC4" s="24"/>
      <c r="PND4" s="24"/>
      <c r="PNE4" s="24"/>
      <c r="PNF4" s="24"/>
      <c r="PNG4" s="24"/>
      <c r="PNH4" s="24"/>
      <c r="PNI4" s="24"/>
      <c r="PNJ4" s="24"/>
      <c r="PNK4" s="24"/>
      <c r="PNL4" s="24"/>
      <c r="PNM4" s="24"/>
      <c r="PNN4" s="24"/>
      <c r="PNO4" s="24"/>
      <c r="PNP4" s="24"/>
      <c r="PNQ4" s="24"/>
      <c r="PNR4" s="24"/>
      <c r="PNS4" s="24"/>
      <c r="PNT4" s="24"/>
      <c r="PNU4" s="24"/>
      <c r="PNV4" s="24"/>
      <c r="PNW4" s="24"/>
      <c r="PNX4" s="24"/>
      <c r="PNY4" s="24"/>
      <c r="PNZ4" s="24"/>
      <c r="POA4" s="24"/>
      <c r="POB4" s="24"/>
      <c r="POC4" s="24"/>
      <c r="POD4" s="24"/>
      <c r="POE4" s="24"/>
      <c r="POF4" s="24"/>
      <c r="POG4" s="24"/>
      <c r="POH4" s="24"/>
      <c r="POI4" s="24"/>
      <c r="POJ4" s="24"/>
      <c r="POK4" s="24"/>
      <c r="POL4" s="24"/>
      <c r="POM4" s="24"/>
      <c r="PON4" s="24"/>
      <c r="POO4" s="24"/>
      <c r="POP4" s="24"/>
      <c r="POQ4" s="24"/>
      <c r="POR4" s="24"/>
      <c r="POS4" s="24"/>
      <c r="POT4" s="24"/>
      <c r="POU4" s="24"/>
      <c r="POV4" s="24"/>
      <c r="POW4" s="24"/>
      <c r="POX4" s="24"/>
      <c r="POY4" s="24"/>
      <c r="POZ4" s="24"/>
      <c r="PPA4" s="24"/>
      <c r="PPB4" s="24"/>
      <c r="PPC4" s="24"/>
      <c r="PPD4" s="24"/>
      <c r="PPE4" s="24"/>
      <c r="PPF4" s="24"/>
      <c r="PPG4" s="24"/>
      <c r="PPH4" s="24"/>
      <c r="PPI4" s="24"/>
      <c r="PPJ4" s="24"/>
      <c r="PPK4" s="24"/>
      <c r="PPL4" s="24"/>
      <c r="PPM4" s="24"/>
      <c r="PPN4" s="24"/>
      <c r="PPO4" s="24"/>
      <c r="PPP4" s="24"/>
      <c r="PPQ4" s="24"/>
      <c r="PPR4" s="24"/>
      <c r="PPS4" s="24"/>
      <c r="PPT4" s="24"/>
      <c r="PPU4" s="24"/>
      <c r="PPV4" s="24"/>
      <c r="PPW4" s="24"/>
      <c r="PPX4" s="24"/>
      <c r="PPY4" s="24"/>
      <c r="PPZ4" s="24"/>
      <c r="PQA4" s="24"/>
      <c r="PQB4" s="24"/>
      <c r="PQC4" s="24"/>
      <c r="PQD4" s="24"/>
      <c r="PQE4" s="24"/>
      <c r="PQF4" s="24"/>
      <c r="PQG4" s="24"/>
      <c r="PQH4" s="24"/>
      <c r="PQI4" s="24"/>
      <c r="PQJ4" s="24"/>
      <c r="PQK4" s="24"/>
      <c r="PQL4" s="24"/>
      <c r="PQM4" s="24"/>
      <c r="PQN4" s="24"/>
      <c r="PQO4" s="24"/>
      <c r="PQP4" s="24"/>
      <c r="PQQ4" s="24"/>
      <c r="PQR4" s="24"/>
      <c r="PQS4" s="24"/>
      <c r="PQT4" s="24"/>
      <c r="PQU4" s="24"/>
      <c r="PQV4" s="24"/>
      <c r="PQW4" s="24"/>
      <c r="PQX4" s="24"/>
      <c r="PQY4" s="24"/>
      <c r="PQZ4" s="24"/>
      <c r="PRA4" s="24"/>
      <c r="PRB4" s="24"/>
      <c r="PRC4" s="24"/>
      <c r="PRD4" s="24"/>
      <c r="PRE4" s="24"/>
      <c r="PRF4" s="24"/>
      <c r="PRG4" s="24"/>
      <c r="PRH4" s="24"/>
      <c r="PRI4" s="24"/>
      <c r="PRJ4" s="24"/>
      <c r="PRK4" s="24"/>
      <c r="PRL4" s="24"/>
      <c r="PRM4" s="24"/>
      <c r="PRN4" s="24"/>
      <c r="PRO4" s="24"/>
      <c r="PRP4" s="24"/>
      <c r="PRQ4" s="24"/>
      <c r="PRR4" s="24"/>
      <c r="PRS4" s="24"/>
      <c r="PRT4" s="24"/>
      <c r="PRU4" s="24"/>
      <c r="PRV4" s="24"/>
      <c r="PRW4" s="24"/>
      <c r="PRX4" s="24"/>
      <c r="PRY4" s="24"/>
      <c r="PRZ4" s="24"/>
      <c r="PSA4" s="24"/>
      <c r="PSB4" s="24"/>
      <c r="PSC4" s="24"/>
      <c r="PSD4" s="24"/>
      <c r="PSE4" s="24"/>
      <c r="PSF4" s="24"/>
      <c r="PSG4" s="24"/>
      <c r="PSH4" s="24"/>
      <c r="PSI4" s="24"/>
      <c r="PSJ4" s="24"/>
      <c r="PSK4" s="24"/>
      <c r="PSL4" s="24"/>
      <c r="PSM4" s="24"/>
      <c r="PSN4" s="24"/>
      <c r="PSO4" s="24"/>
      <c r="PSP4" s="24"/>
      <c r="PSQ4" s="24"/>
      <c r="PSR4" s="24"/>
      <c r="PSS4" s="24"/>
      <c r="PST4" s="24"/>
      <c r="PSU4" s="24"/>
      <c r="PSV4" s="24"/>
      <c r="PSW4" s="24"/>
      <c r="PSX4" s="24"/>
      <c r="PSY4" s="24"/>
      <c r="PSZ4" s="24"/>
      <c r="PTA4" s="24"/>
      <c r="PTB4" s="24"/>
      <c r="PTC4" s="24"/>
      <c r="PTD4" s="24"/>
      <c r="PTE4" s="24"/>
      <c r="PTF4" s="24"/>
      <c r="PTG4" s="24"/>
      <c r="PTH4" s="24"/>
      <c r="PTI4" s="24"/>
      <c r="PTJ4" s="24"/>
      <c r="PTK4" s="24"/>
      <c r="PTL4" s="24"/>
      <c r="PTM4" s="24"/>
      <c r="PTN4" s="24"/>
      <c r="PTO4" s="24"/>
      <c r="PTP4" s="24"/>
      <c r="PTQ4" s="24"/>
      <c r="PTR4" s="24"/>
      <c r="PTS4" s="24"/>
      <c r="PTT4" s="24"/>
      <c r="PTU4" s="24"/>
      <c r="PTV4" s="24"/>
      <c r="PTW4" s="24"/>
      <c r="PTX4" s="24"/>
      <c r="PTY4" s="24"/>
      <c r="PTZ4" s="24"/>
      <c r="PUA4" s="24"/>
      <c r="PUB4" s="24"/>
      <c r="PUC4" s="24"/>
      <c r="PUD4" s="24"/>
      <c r="PUE4" s="24"/>
      <c r="PUF4" s="24"/>
      <c r="PUG4" s="24"/>
      <c r="PUH4" s="24"/>
      <c r="PUI4" s="24"/>
      <c r="PUJ4" s="24"/>
      <c r="PUK4" s="24"/>
      <c r="PUL4" s="24"/>
      <c r="PUM4" s="24"/>
      <c r="PUN4" s="24"/>
      <c r="PUO4" s="24"/>
      <c r="PUP4" s="24"/>
      <c r="PUQ4" s="24"/>
      <c r="PUR4" s="24"/>
      <c r="PUS4" s="24"/>
      <c r="PUT4" s="24"/>
      <c r="PUU4" s="24"/>
      <c r="PUV4" s="24"/>
      <c r="PUW4" s="24"/>
      <c r="PUX4" s="24"/>
      <c r="PUY4" s="24"/>
      <c r="PUZ4" s="24"/>
      <c r="PVA4" s="24"/>
      <c r="PVB4" s="24"/>
      <c r="PVC4" s="24"/>
      <c r="PVD4" s="24"/>
      <c r="PVE4" s="24"/>
      <c r="PVF4" s="24"/>
      <c r="PVG4" s="24"/>
      <c r="PVH4" s="24"/>
      <c r="PVI4" s="24"/>
      <c r="PVJ4" s="24"/>
      <c r="PVK4" s="24"/>
      <c r="PVL4" s="24"/>
      <c r="PVM4" s="24"/>
      <c r="PVN4" s="24"/>
      <c r="PVO4" s="24"/>
      <c r="PVP4" s="24"/>
      <c r="PVQ4" s="24"/>
      <c r="PVR4" s="24"/>
      <c r="PVS4" s="24"/>
      <c r="PVT4" s="24"/>
      <c r="PVU4" s="24"/>
      <c r="PVV4" s="24"/>
      <c r="PVW4" s="24"/>
      <c r="PVX4" s="24"/>
      <c r="PVY4" s="24"/>
      <c r="PVZ4" s="24"/>
      <c r="PWA4" s="24"/>
      <c r="PWB4" s="24"/>
      <c r="PWC4" s="24"/>
      <c r="PWD4" s="24"/>
      <c r="PWE4" s="24"/>
      <c r="PWF4" s="24"/>
      <c r="PWG4" s="24"/>
      <c r="PWH4" s="24"/>
      <c r="PWI4" s="24"/>
      <c r="PWJ4" s="24"/>
      <c r="PWK4" s="24"/>
      <c r="PWL4" s="24"/>
      <c r="PWM4" s="24"/>
      <c r="PWN4" s="24"/>
      <c r="PWO4" s="24"/>
      <c r="PWP4" s="24"/>
      <c r="PWQ4" s="24"/>
      <c r="PWR4" s="24"/>
      <c r="PWS4" s="24"/>
      <c r="PWT4" s="24"/>
      <c r="PWU4" s="24"/>
      <c r="PWV4" s="24"/>
      <c r="PWW4" s="24"/>
      <c r="PWX4" s="24"/>
      <c r="PWY4" s="24"/>
      <c r="PWZ4" s="24"/>
      <c r="PXA4" s="24"/>
      <c r="PXB4" s="24"/>
      <c r="PXC4" s="24"/>
      <c r="PXD4" s="24"/>
      <c r="PXE4" s="24"/>
      <c r="PXF4" s="24"/>
      <c r="PXG4" s="24"/>
      <c r="PXH4" s="24"/>
      <c r="PXI4" s="24"/>
      <c r="PXJ4" s="24"/>
      <c r="PXK4" s="24"/>
      <c r="PXL4" s="24"/>
      <c r="PXM4" s="24"/>
      <c r="PXN4" s="24"/>
      <c r="PXO4" s="24"/>
      <c r="PXP4" s="24"/>
      <c r="PXQ4" s="24"/>
      <c r="PXR4" s="24"/>
      <c r="PXS4" s="24"/>
      <c r="PXT4" s="24"/>
      <c r="PXU4" s="24"/>
      <c r="PXV4" s="24"/>
      <c r="PXW4" s="24"/>
      <c r="PXX4" s="24"/>
      <c r="PXY4" s="24"/>
      <c r="PXZ4" s="24"/>
      <c r="PYA4" s="24"/>
      <c r="PYB4" s="24"/>
      <c r="PYC4" s="24"/>
      <c r="PYD4" s="24"/>
      <c r="PYE4" s="24"/>
      <c r="PYF4" s="24"/>
      <c r="PYG4" s="24"/>
      <c r="PYH4" s="24"/>
      <c r="PYI4" s="24"/>
      <c r="PYJ4" s="24"/>
      <c r="PYK4" s="24"/>
      <c r="PYL4" s="24"/>
      <c r="PYM4" s="24"/>
      <c r="PYN4" s="24"/>
      <c r="PYO4" s="24"/>
      <c r="PYP4" s="24"/>
      <c r="PYQ4" s="24"/>
      <c r="PYR4" s="24"/>
      <c r="PYS4" s="24"/>
      <c r="PYT4" s="24"/>
      <c r="PYU4" s="24"/>
      <c r="PYV4" s="24"/>
      <c r="PYW4" s="24"/>
      <c r="PYX4" s="24"/>
      <c r="PYY4" s="24"/>
      <c r="PYZ4" s="24"/>
      <c r="PZA4" s="24"/>
      <c r="PZB4" s="24"/>
      <c r="PZC4" s="24"/>
      <c r="PZD4" s="24"/>
      <c r="PZE4" s="24"/>
      <c r="PZF4" s="24"/>
      <c r="PZG4" s="24"/>
      <c r="PZH4" s="24"/>
      <c r="PZI4" s="24"/>
      <c r="PZJ4" s="24"/>
      <c r="PZK4" s="24"/>
      <c r="PZL4" s="24"/>
      <c r="PZM4" s="24"/>
      <c r="PZN4" s="24"/>
      <c r="PZO4" s="24"/>
      <c r="PZP4" s="24"/>
      <c r="PZQ4" s="24"/>
      <c r="PZR4" s="24"/>
      <c r="PZS4" s="24"/>
      <c r="PZT4" s="24"/>
      <c r="PZU4" s="24"/>
      <c r="PZV4" s="24"/>
      <c r="PZW4" s="24"/>
      <c r="PZX4" s="24"/>
      <c r="PZY4" s="24"/>
      <c r="PZZ4" s="24"/>
      <c r="QAA4" s="24"/>
      <c r="QAB4" s="24"/>
      <c r="QAC4" s="24"/>
      <c r="QAD4" s="24"/>
      <c r="QAE4" s="24"/>
      <c r="QAF4" s="24"/>
      <c r="QAG4" s="24"/>
      <c r="QAH4" s="24"/>
      <c r="QAI4" s="24"/>
      <c r="QAJ4" s="24"/>
      <c r="QAK4" s="24"/>
      <c r="QAL4" s="24"/>
      <c r="QAM4" s="24"/>
      <c r="QAN4" s="24"/>
      <c r="QAO4" s="24"/>
      <c r="QAP4" s="24"/>
      <c r="QAQ4" s="24"/>
      <c r="QAR4" s="24"/>
      <c r="QAS4" s="24"/>
      <c r="QAT4" s="24"/>
      <c r="QAU4" s="24"/>
      <c r="QAV4" s="24"/>
      <c r="QAW4" s="24"/>
      <c r="QAX4" s="24"/>
      <c r="QAY4" s="24"/>
      <c r="QAZ4" s="24"/>
      <c r="QBA4" s="24"/>
      <c r="QBB4" s="24"/>
      <c r="QBC4" s="24"/>
      <c r="QBD4" s="24"/>
      <c r="QBE4" s="24"/>
      <c r="QBF4" s="24"/>
      <c r="QBG4" s="24"/>
      <c r="QBH4" s="24"/>
      <c r="QBI4" s="24"/>
      <c r="QBJ4" s="24"/>
      <c r="QBK4" s="24"/>
      <c r="QBL4" s="24"/>
      <c r="QBM4" s="24"/>
      <c r="QBN4" s="24"/>
      <c r="QBO4" s="24"/>
      <c r="QBP4" s="24"/>
      <c r="QBQ4" s="24"/>
      <c r="QBR4" s="24"/>
      <c r="QBS4" s="24"/>
      <c r="QBT4" s="24"/>
      <c r="QBU4" s="24"/>
      <c r="QBV4" s="24"/>
      <c r="QBW4" s="24"/>
      <c r="QBX4" s="24"/>
      <c r="QBY4" s="24"/>
      <c r="QBZ4" s="24"/>
      <c r="QCA4" s="24"/>
      <c r="QCB4" s="24"/>
      <c r="QCC4" s="24"/>
      <c r="QCD4" s="24"/>
      <c r="QCE4" s="24"/>
      <c r="QCF4" s="24"/>
      <c r="QCG4" s="24"/>
      <c r="QCH4" s="24"/>
      <c r="QCI4" s="24"/>
      <c r="QCJ4" s="24"/>
      <c r="QCK4" s="24"/>
      <c r="QCL4" s="24"/>
      <c r="QCM4" s="24"/>
      <c r="QCN4" s="24"/>
      <c r="QCO4" s="24"/>
      <c r="QCP4" s="24"/>
      <c r="QCQ4" s="24"/>
      <c r="QCR4" s="24"/>
      <c r="QCS4" s="24"/>
      <c r="QCT4" s="24"/>
      <c r="QCU4" s="24"/>
      <c r="QCV4" s="24"/>
      <c r="QCW4" s="24"/>
      <c r="QCX4" s="24"/>
      <c r="QCY4" s="24"/>
      <c r="QCZ4" s="24"/>
      <c r="QDA4" s="24"/>
      <c r="QDB4" s="24"/>
      <c r="QDC4" s="24"/>
      <c r="QDD4" s="24"/>
      <c r="QDE4" s="24"/>
      <c r="QDF4" s="24"/>
      <c r="QDG4" s="24"/>
      <c r="QDH4" s="24"/>
      <c r="QDI4" s="24"/>
      <c r="QDJ4" s="24"/>
      <c r="QDK4" s="24"/>
      <c r="QDL4" s="24"/>
      <c r="QDM4" s="24"/>
      <c r="QDN4" s="24"/>
      <c r="QDO4" s="24"/>
      <c r="QDP4" s="24"/>
      <c r="QDQ4" s="24"/>
      <c r="QDR4" s="24"/>
      <c r="QDS4" s="24"/>
      <c r="QDT4" s="24"/>
      <c r="QDU4" s="24"/>
      <c r="QDV4" s="24"/>
      <c r="QDW4" s="24"/>
      <c r="QDX4" s="24"/>
      <c r="QDY4" s="24"/>
      <c r="QDZ4" s="24"/>
      <c r="QEA4" s="24"/>
      <c r="QEB4" s="24"/>
      <c r="QEC4" s="24"/>
      <c r="QED4" s="24"/>
      <c r="QEE4" s="24"/>
      <c r="QEF4" s="24"/>
      <c r="QEG4" s="24"/>
      <c r="QEH4" s="24"/>
      <c r="QEI4" s="24"/>
      <c r="QEJ4" s="24"/>
      <c r="QEK4" s="24"/>
      <c r="QEL4" s="24"/>
      <c r="QEM4" s="24"/>
      <c r="QEN4" s="24"/>
      <c r="QEO4" s="24"/>
      <c r="QEP4" s="24"/>
      <c r="QEQ4" s="24"/>
      <c r="QER4" s="24"/>
      <c r="QES4" s="24"/>
      <c r="QET4" s="24"/>
      <c r="QEU4" s="24"/>
      <c r="QEV4" s="24"/>
      <c r="QEW4" s="24"/>
      <c r="QEX4" s="24"/>
      <c r="QEY4" s="24"/>
      <c r="QEZ4" s="24"/>
      <c r="QFA4" s="24"/>
      <c r="QFB4" s="24"/>
      <c r="QFC4" s="24"/>
      <c r="QFD4" s="24"/>
      <c r="QFE4" s="24"/>
      <c r="QFF4" s="24"/>
      <c r="QFG4" s="24"/>
      <c r="QFH4" s="24"/>
      <c r="QFI4" s="24"/>
      <c r="QFJ4" s="24"/>
      <c r="QFK4" s="24"/>
      <c r="QFL4" s="24"/>
      <c r="QFM4" s="24"/>
      <c r="QFN4" s="24"/>
      <c r="QFO4" s="24"/>
      <c r="QFP4" s="24"/>
      <c r="QFQ4" s="24"/>
      <c r="QFR4" s="24"/>
      <c r="QFS4" s="24"/>
      <c r="QFT4" s="24"/>
      <c r="QFU4" s="24"/>
      <c r="QFV4" s="24"/>
      <c r="QFW4" s="24"/>
      <c r="QFX4" s="24"/>
      <c r="QFY4" s="24"/>
      <c r="QFZ4" s="24"/>
      <c r="QGA4" s="24"/>
      <c r="QGB4" s="24"/>
      <c r="QGC4" s="24"/>
      <c r="QGD4" s="24"/>
      <c r="QGE4" s="24"/>
      <c r="QGF4" s="24"/>
      <c r="QGG4" s="24"/>
      <c r="QGH4" s="24"/>
      <c r="QGI4" s="24"/>
      <c r="QGJ4" s="24"/>
      <c r="QGK4" s="24"/>
      <c r="QGL4" s="24"/>
      <c r="QGM4" s="24"/>
      <c r="QGN4" s="24"/>
      <c r="QGO4" s="24"/>
      <c r="QGP4" s="24"/>
      <c r="QGQ4" s="24"/>
      <c r="QGR4" s="24"/>
      <c r="QGS4" s="24"/>
      <c r="QGT4" s="24"/>
      <c r="QGU4" s="24"/>
      <c r="QGV4" s="24"/>
      <c r="QGW4" s="24"/>
      <c r="QGX4" s="24"/>
      <c r="QGY4" s="24"/>
      <c r="QGZ4" s="24"/>
      <c r="QHA4" s="24"/>
      <c r="QHB4" s="24"/>
      <c r="QHC4" s="24"/>
      <c r="QHD4" s="24"/>
      <c r="QHE4" s="24"/>
      <c r="QHF4" s="24"/>
      <c r="QHG4" s="24"/>
      <c r="QHH4" s="24"/>
      <c r="QHI4" s="24"/>
      <c r="QHJ4" s="24"/>
      <c r="QHK4" s="24"/>
      <c r="QHL4" s="24"/>
      <c r="QHM4" s="24"/>
      <c r="QHN4" s="24"/>
      <c r="QHO4" s="24"/>
      <c r="QHP4" s="24"/>
      <c r="QHQ4" s="24"/>
      <c r="QHR4" s="24"/>
      <c r="QHS4" s="24"/>
      <c r="QHT4" s="24"/>
      <c r="QHU4" s="24"/>
      <c r="QHV4" s="24"/>
      <c r="QHW4" s="24"/>
      <c r="QHX4" s="24"/>
      <c r="QHY4" s="24"/>
      <c r="QHZ4" s="24"/>
      <c r="QIA4" s="24"/>
      <c r="QIB4" s="24"/>
      <c r="QIC4" s="24"/>
      <c r="QID4" s="24"/>
      <c r="QIE4" s="24"/>
      <c r="QIF4" s="24"/>
      <c r="QIG4" s="24"/>
      <c r="QIH4" s="24"/>
      <c r="QII4" s="24"/>
      <c r="QIJ4" s="24"/>
      <c r="QIK4" s="24"/>
      <c r="QIL4" s="24"/>
      <c r="QIM4" s="24"/>
      <c r="QIN4" s="24"/>
      <c r="QIO4" s="24"/>
      <c r="QIP4" s="24"/>
      <c r="QIQ4" s="24"/>
      <c r="QIR4" s="24"/>
      <c r="QIS4" s="24"/>
      <c r="QIT4" s="24"/>
      <c r="QIU4" s="24"/>
      <c r="QIV4" s="24"/>
      <c r="QIW4" s="24"/>
      <c r="QIX4" s="24"/>
      <c r="QIY4" s="24"/>
      <c r="QIZ4" s="24"/>
      <c r="QJA4" s="24"/>
      <c r="QJB4" s="24"/>
      <c r="QJC4" s="24"/>
      <c r="QJD4" s="24"/>
      <c r="QJE4" s="24"/>
      <c r="QJF4" s="24"/>
      <c r="QJG4" s="24"/>
      <c r="QJH4" s="24"/>
      <c r="QJI4" s="24"/>
      <c r="QJJ4" s="24"/>
      <c r="QJK4" s="24"/>
      <c r="QJL4" s="24"/>
      <c r="QJM4" s="24"/>
      <c r="QJN4" s="24"/>
      <c r="QJO4" s="24"/>
      <c r="QJP4" s="24"/>
      <c r="QJQ4" s="24"/>
      <c r="QJR4" s="24"/>
      <c r="QJS4" s="24"/>
      <c r="QJT4" s="24"/>
      <c r="QJU4" s="24"/>
      <c r="QJV4" s="24"/>
      <c r="QJW4" s="24"/>
      <c r="QJX4" s="24"/>
      <c r="QJY4" s="24"/>
      <c r="QJZ4" s="24"/>
      <c r="QKA4" s="24"/>
      <c r="QKB4" s="24"/>
      <c r="QKC4" s="24"/>
      <c r="QKD4" s="24"/>
      <c r="QKE4" s="24"/>
      <c r="QKF4" s="24"/>
      <c r="QKG4" s="24"/>
      <c r="QKH4" s="24"/>
      <c r="QKI4" s="24"/>
      <c r="QKJ4" s="24"/>
      <c r="QKK4" s="24"/>
      <c r="QKL4" s="24"/>
      <c r="QKM4" s="24"/>
      <c r="QKN4" s="24"/>
      <c r="QKO4" s="24"/>
      <c r="QKP4" s="24"/>
      <c r="QKQ4" s="24"/>
      <c r="QKR4" s="24"/>
      <c r="QKS4" s="24"/>
      <c r="QKT4" s="24"/>
      <c r="QKU4" s="24"/>
      <c r="QKV4" s="24"/>
      <c r="QKW4" s="24"/>
      <c r="QKX4" s="24"/>
      <c r="QKY4" s="24"/>
      <c r="QKZ4" s="24"/>
      <c r="QLA4" s="24"/>
      <c r="QLB4" s="24"/>
      <c r="QLC4" s="24"/>
      <c r="QLD4" s="24"/>
      <c r="QLE4" s="24"/>
      <c r="QLF4" s="24"/>
      <c r="QLG4" s="24"/>
      <c r="QLH4" s="24"/>
      <c r="QLI4" s="24"/>
      <c r="QLJ4" s="24"/>
      <c r="QLK4" s="24"/>
      <c r="QLL4" s="24"/>
      <c r="QLM4" s="24"/>
      <c r="QLN4" s="24"/>
      <c r="QLO4" s="24"/>
      <c r="QLP4" s="24"/>
      <c r="QLQ4" s="24"/>
      <c r="QLR4" s="24"/>
      <c r="QLS4" s="24"/>
      <c r="QLT4" s="24"/>
      <c r="QLU4" s="24"/>
      <c r="QLV4" s="24"/>
      <c r="QLW4" s="24"/>
      <c r="QLX4" s="24"/>
      <c r="QLY4" s="24"/>
      <c r="QLZ4" s="24"/>
      <c r="QMA4" s="24"/>
      <c r="QMB4" s="24"/>
      <c r="QMC4" s="24"/>
      <c r="QMD4" s="24"/>
      <c r="QME4" s="24"/>
      <c r="QMF4" s="24"/>
      <c r="QMG4" s="24"/>
      <c r="QMH4" s="24"/>
      <c r="QMI4" s="24"/>
      <c r="QMJ4" s="24"/>
      <c r="QMK4" s="24"/>
      <c r="QML4" s="24"/>
      <c r="QMM4" s="24"/>
      <c r="QMN4" s="24"/>
      <c r="QMO4" s="24"/>
      <c r="QMP4" s="24"/>
      <c r="QMQ4" s="24"/>
      <c r="QMR4" s="24"/>
      <c r="QMS4" s="24"/>
      <c r="QMT4" s="24"/>
      <c r="QMU4" s="24"/>
      <c r="QMV4" s="24"/>
      <c r="QMW4" s="24"/>
      <c r="QMX4" s="24"/>
      <c r="QMY4" s="24"/>
      <c r="QMZ4" s="24"/>
      <c r="QNA4" s="24"/>
      <c r="QNB4" s="24"/>
      <c r="QNC4" s="24"/>
      <c r="QND4" s="24"/>
      <c r="QNE4" s="24"/>
      <c r="QNF4" s="24"/>
      <c r="QNG4" s="24"/>
      <c r="QNH4" s="24"/>
      <c r="QNI4" s="24"/>
      <c r="QNJ4" s="24"/>
      <c r="QNK4" s="24"/>
      <c r="QNL4" s="24"/>
      <c r="QNM4" s="24"/>
      <c r="QNN4" s="24"/>
      <c r="QNO4" s="24"/>
      <c r="QNP4" s="24"/>
      <c r="QNQ4" s="24"/>
      <c r="QNR4" s="24"/>
      <c r="QNS4" s="24"/>
      <c r="QNT4" s="24"/>
      <c r="QNU4" s="24"/>
      <c r="QNV4" s="24"/>
      <c r="QNW4" s="24"/>
      <c r="QNX4" s="24"/>
      <c r="QNY4" s="24"/>
      <c r="QNZ4" s="24"/>
      <c r="QOA4" s="24"/>
      <c r="QOB4" s="24"/>
      <c r="QOC4" s="24"/>
      <c r="QOD4" s="24"/>
      <c r="QOE4" s="24"/>
      <c r="QOF4" s="24"/>
      <c r="QOG4" s="24"/>
      <c r="QOH4" s="24"/>
      <c r="QOI4" s="24"/>
      <c r="QOJ4" s="24"/>
      <c r="QOK4" s="24"/>
      <c r="QOL4" s="24"/>
      <c r="QOM4" s="24"/>
      <c r="QON4" s="24"/>
      <c r="QOO4" s="24"/>
      <c r="QOP4" s="24"/>
      <c r="QOQ4" s="24"/>
      <c r="QOR4" s="24"/>
      <c r="QOS4" s="24"/>
      <c r="QOT4" s="24"/>
      <c r="QOU4" s="24"/>
      <c r="QOV4" s="24"/>
      <c r="QOW4" s="24"/>
      <c r="QOX4" s="24"/>
      <c r="QOY4" s="24"/>
      <c r="QOZ4" s="24"/>
      <c r="QPA4" s="24"/>
      <c r="QPB4" s="24"/>
      <c r="QPC4" s="24"/>
      <c r="QPD4" s="24"/>
      <c r="QPE4" s="24"/>
      <c r="QPF4" s="24"/>
      <c r="QPG4" s="24"/>
      <c r="QPH4" s="24"/>
      <c r="QPI4" s="24"/>
      <c r="QPJ4" s="24"/>
      <c r="QPK4" s="24"/>
      <c r="QPL4" s="24"/>
      <c r="QPM4" s="24"/>
      <c r="QPN4" s="24"/>
      <c r="QPO4" s="24"/>
      <c r="QPP4" s="24"/>
      <c r="QPQ4" s="24"/>
      <c r="QPR4" s="24"/>
      <c r="QPS4" s="24"/>
      <c r="QPT4" s="24"/>
      <c r="QPU4" s="24"/>
      <c r="QPV4" s="24"/>
      <c r="QPW4" s="24"/>
      <c r="QPX4" s="24"/>
      <c r="QPY4" s="24"/>
      <c r="QPZ4" s="24"/>
      <c r="QQA4" s="24"/>
      <c r="QQB4" s="24"/>
      <c r="QQC4" s="24"/>
      <c r="QQD4" s="24"/>
      <c r="QQE4" s="24"/>
      <c r="QQF4" s="24"/>
      <c r="QQG4" s="24"/>
      <c r="QQH4" s="24"/>
      <c r="QQI4" s="24"/>
      <c r="QQJ4" s="24"/>
      <c r="QQK4" s="24"/>
      <c r="QQL4" s="24"/>
      <c r="QQM4" s="24"/>
      <c r="QQN4" s="24"/>
      <c r="QQO4" s="24"/>
      <c r="QQP4" s="24"/>
      <c r="QQQ4" s="24"/>
      <c r="QQR4" s="24"/>
      <c r="QQS4" s="24"/>
      <c r="QQT4" s="24"/>
      <c r="QQU4" s="24"/>
      <c r="QQV4" s="24"/>
      <c r="QQW4" s="24"/>
      <c r="QQX4" s="24"/>
      <c r="QQY4" s="24"/>
      <c r="QQZ4" s="24"/>
      <c r="QRA4" s="24"/>
      <c r="QRB4" s="24"/>
      <c r="QRC4" s="24"/>
      <c r="QRD4" s="24"/>
      <c r="QRE4" s="24"/>
      <c r="QRF4" s="24"/>
      <c r="QRG4" s="24"/>
      <c r="QRH4" s="24"/>
      <c r="QRI4" s="24"/>
      <c r="QRJ4" s="24"/>
      <c r="QRK4" s="24"/>
      <c r="QRL4" s="24"/>
      <c r="QRM4" s="24"/>
      <c r="QRN4" s="24"/>
      <c r="QRO4" s="24"/>
      <c r="QRP4" s="24"/>
      <c r="QRQ4" s="24"/>
      <c r="QRR4" s="24"/>
      <c r="QRS4" s="24"/>
      <c r="QRT4" s="24"/>
      <c r="QRU4" s="24"/>
      <c r="QRV4" s="24"/>
      <c r="QRW4" s="24"/>
      <c r="QRX4" s="24"/>
      <c r="QRY4" s="24"/>
      <c r="QRZ4" s="24"/>
      <c r="QSA4" s="24"/>
      <c r="QSB4" s="24"/>
      <c r="QSC4" s="24"/>
      <c r="QSD4" s="24"/>
      <c r="QSE4" s="24"/>
      <c r="QSF4" s="24"/>
      <c r="QSG4" s="24"/>
      <c r="QSH4" s="24"/>
      <c r="QSI4" s="24"/>
      <c r="QSJ4" s="24"/>
      <c r="QSK4" s="24"/>
      <c r="QSL4" s="24"/>
      <c r="QSM4" s="24"/>
      <c r="QSN4" s="24"/>
      <c r="QSO4" s="24"/>
      <c r="QSP4" s="24"/>
      <c r="QSQ4" s="24"/>
      <c r="QSR4" s="24"/>
      <c r="QSS4" s="24"/>
      <c r="QST4" s="24"/>
      <c r="QSU4" s="24"/>
      <c r="QSV4" s="24"/>
      <c r="QSW4" s="24"/>
      <c r="QSX4" s="24"/>
      <c r="QSY4" s="24"/>
      <c r="QSZ4" s="24"/>
      <c r="QTA4" s="24"/>
      <c r="QTB4" s="24"/>
      <c r="QTC4" s="24"/>
      <c r="QTD4" s="24"/>
      <c r="QTE4" s="24"/>
      <c r="QTF4" s="24"/>
      <c r="QTG4" s="24"/>
      <c r="QTH4" s="24"/>
      <c r="QTI4" s="24"/>
      <c r="QTJ4" s="24"/>
      <c r="QTK4" s="24"/>
      <c r="QTL4" s="24"/>
      <c r="QTM4" s="24"/>
      <c r="QTN4" s="24"/>
      <c r="QTO4" s="24"/>
      <c r="QTP4" s="24"/>
      <c r="QTQ4" s="24"/>
      <c r="QTR4" s="24"/>
      <c r="QTS4" s="24"/>
      <c r="QTT4" s="24"/>
      <c r="QTU4" s="24"/>
      <c r="QTV4" s="24"/>
      <c r="QTW4" s="24"/>
      <c r="QTX4" s="24"/>
      <c r="QTY4" s="24"/>
      <c r="QTZ4" s="24"/>
      <c r="QUA4" s="24"/>
      <c r="QUB4" s="24"/>
      <c r="QUC4" s="24"/>
      <c r="QUD4" s="24"/>
      <c r="QUE4" s="24"/>
      <c r="QUF4" s="24"/>
      <c r="QUG4" s="24"/>
      <c r="QUH4" s="24"/>
      <c r="QUI4" s="24"/>
      <c r="QUJ4" s="24"/>
      <c r="QUK4" s="24"/>
      <c r="QUL4" s="24"/>
      <c r="QUM4" s="24"/>
      <c r="QUN4" s="24"/>
      <c r="QUO4" s="24"/>
      <c r="QUP4" s="24"/>
      <c r="QUQ4" s="24"/>
      <c r="QUR4" s="24"/>
      <c r="QUS4" s="24"/>
      <c r="QUT4" s="24"/>
      <c r="QUU4" s="24"/>
      <c r="QUV4" s="24"/>
      <c r="QUW4" s="24"/>
      <c r="QUX4" s="24"/>
      <c r="QUY4" s="24"/>
      <c r="QUZ4" s="24"/>
      <c r="QVA4" s="24"/>
      <c r="QVB4" s="24"/>
      <c r="QVC4" s="24"/>
      <c r="QVD4" s="24"/>
      <c r="QVE4" s="24"/>
      <c r="QVF4" s="24"/>
      <c r="QVG4" s="24"/>
      <c r="QVH4" s="24"/>
      <c r="QVI4" s="24"/>
      <c r="QVJ4" s="24"/>
      <c r="QVK4" s="24"/>
      <c r="QVL4" s="24"/>
      <c r="QVM4" s="24"/>
      <c r="QVN4" s="24"/>
      <c r="QVO4" s="24"/>
      <c r="QVP4" s="24"/>
      <c r="QVQ4" s="24"/>
      <c r="QVR4" s="24"/>
      <c r="QVS4" s="24"/>
      <c r="QVT4" s="24"/>
      <c r="QVU4" s="24"/>
      <c r="QVV4" s="24"/>
      <c r="QVW4" s="24"/>
      <c r="QVX4" s="24"/>
      <c r="QVY4" s="24"/>
      <c r="QVZ4" s="24"/>
      <c r="QWA4" s="24"/>
      <c r="QWB4" s="24"/>
      <c r="QWC4" s="24"/>
      <c r="QWD4" s="24"/>
      <c r="QWE4" s="24"/>
      <c r="QWF4" s="24"/>
      <c r="QWG4" s="24"/>
      <c r="QWH4" s="24"/>
      <c r="QWI4" s="24"/>
      <c r="QWJ4" s="24"/>
      <c r="QWK4" s="24"/>
      <c r="QWL4" s="24"/>
      <c r="QWM4" s="24"/>
      <c r="QWN4" s="24"/>
      <c r="QWO4" s="24"/>
      <c r="QWP4" s="24"/>
      <c r="QWQ4" s="24"/>
      <c r="QWR4" s="24"/>
      <c r="QWS4" s="24"/>
      <c r="QWT4" s="24"/>
      <c r="QWU4" s="24"/>
      <c r="QWV4" s="24"/>
      <c r="QWW4" s="24"/>
      <c r="QWX4" s="24"/>
      <c r="QWY4" s="24"/>
      <c r="QWZ4" s="24"/>
      <c r="QXA4" s="24"/>
      <c r="QXB4" s="24"/>
      <c r="QXC4" s="24"/>
      <c r="QXD4" s="24"/>
      <c r="QXE4" s="24"/>
      <c r="QXF4" s="24"/>
      <c r="QXG4" s="24"/>
      <c r="QXH4" s="24"/>
      <c r="QXI4" s="24"/>
      <c r="QXJ4" s="24"/>
      <c r="QXK4" s="24"/>
      <c r="QXL4" s="24"/>
      <c r="QXM4" s="24"/>
      <c r="QXN4" s="24"/>
      <c r="QXO4" s="24"/>
      <c r="QXP4" s="24"/>
      <c r="QXQ4" s="24"/>
      <c r="QXR4" s="24"/>
      <c r="QXS4" s="24"/>
      <c r="QXT4" s="24"/>
      <c r="QXU4" s="24"/>
      <c r="QXV4" s="24"/>
      <c r="QXW4" s="24"/>
      <c r="QXX4" s="24"/>
      <c r="QXY4" s="24"/>
      <c r="QXZ4" s="24"/>
      <c r="QYA4" s="24"/>
      <c r="QYB4" s="24"/>
      <c r="QYC4" s="24"/>
      <c r="QYD4" s="24"/>
      <c r="QYE4" s="24"/>
      <c r="QYF4" s="24"/>
      <c r="QYG4" s="24"/>
      <c r="QYH4" s="24"/>
      <c r="QYI4" s="24"/>
      <c r="QYJ4" s="24"/>
      <c r="QYK4" s="24"/>
      <c r="QYL4" s="24"/>
      <c r="QYM4" s="24"/>
      <c r="QYN4" s="24"/>
      <c r="QYO4" s="24"/>
      <c r="QYP4" s="24"/>
      <c r="QYQ4" s="24"/>
      <c r="QYR4" s="24"/>
      <c r="QYS4" s="24"/>
      <c r="QYT4" s="24"/>
      <c r="QYU4" s="24"/>
      <c r="QYV4" s="24"/>
      <c r="QYW4" s="24"/>
      <c r="QYX4" s="24"/>
      <c r="QYY4" s="24"/>
      <c r="QYZ4" s="24"/>
      <c r="QZA4" s="24"/>
      <c r="QZB4" s="24"/>
      <c r="QZC4" s="24"/>
      <c r="QZD4" s="24"/>
      <c r="QZE4" s="24"/>
      <c r="QZF4" s="24"/>
      <c r="QZG4" s="24"/>
      <c r="QZH4" s="24"/>
      <c r="QZI4" s="24"/>
      <c r="QZJ4" s="24"/>
      <c r="QZK4" s="24"/>
      <c r="QZL4" s="24"/>
      <c r="QZM4" s="24"/>
      <c r="QZN4" s="24"/>
      <c r="QZO4" s="24"/>
      <c r="QZP4" s="24"/>
      <c r="QZQ4" s="24"/>
      <c r="QZR4" s="24"/>
      <c r="QZS4" s="24"/>
      <c r="QZT4" s="24"/>
      <c r="QZU4" s="24"/>
      <c r="QZV4" s="24"/>
      <c r="QZW4" s="24"/>
      <c r="QZX4" s="24"/>
      <c r="QZY4" s="24"/>
      <c r="QZZ4" s="24"/>
      <c r="RAA4" s="24"/>
      <c r="RAB4" s="24"/>
      <c r="RAC4" s="24"/>
      <c r="RAD4" s="24"/>
      <c r="RAE4" s="24"/>
      <c r="RAF4" s="24"/>
      <c r="RAG4" s="24"/>
      <c r="RAH4" s="24"/>
      <c r="RAI4" s="24"/>
      <c r="RAJ4" s="24"/>
      <c r="RAK4" s="24"/>
      <c r="RAL4" s="24"/>
      <c r="RAM4" s="24"/>
      <c r="RAN4" s="24"/>
      <c r="RAO4" s="24"/>
      <c r="RAP4" s="24"/>
      <c r="RAQ4" s="24"/>
      <c r="RAR4" s="24"/>
      <c r="RAS4" s="24"/>
      <c r="RAT4" s="24"/>
      <c r="RAU4" s="24"/>
      <c r="RAV4" s="24"/>
      <c r="RAW4" s="24"/>
      <c r="RAX4" s="24"/>
      <c r="RAY4" s="24"/>
      <c r="RAZ4" s="24"/>
      <c r="RBA4" s="24"/>
      <c r="RBB4" s="24"/>
      <c r="RBC4" s="24"/>
      <c r="RBD4" s="24"/>
      <c r="RBE4" s="24"/>
      <c r="RBF4" s="24"/>
      <c r="RBG4" s="24"/>
      <c r="RBH4" s="24"/>
      <c r="RBI4" s="24"/>
      <c r="RBJ4" s="24"/>
      <c r="RBK4" s="24"/>
      <c r="RBL4" s="24"/>
      <c r="RBM4" s="24"/>
      <c r="RBN4" s="24"/>
      <c r="RBO4" s="24"/>
      <c r="RBP4" s="24"/>
      <c r="RBQ4" s="24"/>
      <c r="RBR4" s="24"/>
      <c r="RBS4" s="24"/>
      <c r="RBT4" s="24"/>
      <c r="RBU4" s="24"/>
      <c r="RBV4" s="24"/>
      <c r="RBW4" s="24"/>
      <c r="RBX4" s="24"/>
      <c r="RBY4" s="24"/>
      <c r="RBZ4" s="24"/>
      <c r="RCA4" s="24"/>
      <c r="RCB4" s="24"/>
      <c r="RCC4" s="24"/>
      <c r="RCD4" s="24"/>
      <c r="RCE4" s="24"/>
      <c r="RCF4" s="24"/>
      <c r="RCG4" s="24"/>
      <c r="RCH4" s="24"/>
      <c r="RCI4" s="24"/>
      <c r="RCJ4" s="24"/>
      <c r="RCK4" s="24"/>
      <c r="RCL4" s="24"/>
      <c r="RCM4" s="24"/>
      <c r="RCN4" s="24"/>
      <c r="RCO4" s="24"/>
      <c r="RCP4" s="24"/>
      <c r="RCQ4" s="24"/>
      <c r="RCR4" s="24"/>
      <c r="RCS4" s="24"/>
      <c r="RCT4" s="24"/>
      <c r="RCU4" s="24"/>
      <c r="RCV4" s="24"/>
      <c r="RCW4" s="24"/>
      <c r="RCX4" s="24"/>
      <c r="RCY4" s="24"/>
      <c r="RCZ4" s="24"/>
      <c r="RDA4" s="24"/>
      <c r="RDB4" s="24"/>
      <c r="RDC4" s="24"/>
      <c r="RDD4" s="24"/>
      <c r="RDE4" s="24"/>
      <c r="RDF4" s="24"/>
      <c r="RDG4" s="24"/>
      <c r="RDH4" s="24"/>
      <c r="RDI4" s="24"/>
      <c r="RDJ4" s="24"/>
      <c r="RDK4" s="24"/>
      <c r="RDL4" s="24"/>
      <c r="RDM4" s="24"/>
      <c r="RDN4" s="24"/>
      <c r="RDO4" s="24"/>
      <c r="RDP4" s="24"/>
      <c r="RDQ4" s="24"/>
      <c r="RDR4" s="24"/>
      <c r="RDS4" s="24"/>
      <c r="RDT4" s="24"/>
      <c r="RDU4" s="24"/>
      <c r="RDV4" s="24"/>
      <c r="RDW4" s="24"/>
      <c r="RDX4" s="24"/>
      <c r="RDY4" s="24"/>
      <c r="RDZ4" s="24"/>
      <c r="REA4" s="24"/>
      <c r="REB4" s="24"/>
      <c r="REC4" s="24"/>
      <c r="RED4" s="24"/>
      <c r="REE4" s="24"/>
      <c r="REF4" s="24"/>
      <c r="REG4" s="24"/>
      <c r="REH4" s="24"/>
      <c r="REI4" s="24"/>
      <c r="REJ4" s="24"/>
      <c r="REK4" s="24"/>
      <c r="REL4" s="24"/>
      <c r="REM4" s="24"/>
      <c r="REN4" s="24"/>
      <c r="REO4" s="24"/>
      <c r="REP4" s="24"/>
      <c r="REQ4" s="24"/>
      <c r="RER4" s="24"/>
      <c r="RES4" s="24"/>
      <c r="RET4" s="24"/>
      <c r="REU4" s="24"/>
      <c r="REV4" s="24"/>
      <c r="REW4" s="24"/>
      <c r="REX4" s="24"/>
      <c r="REY4" s="24"/>
      <c r="REZ4" s="24"/>
      <c r="RFA4" s="24"/>
      <c r="RFB4" s="24"/>
      <c r="RFC4" s="24"/>
      <c r="RFD4" s="24"/>
      <c r="RFE4" s="24"/>
      <c r="RFF4" s="24"/>
      <c r="RFG4" s="24"/>
      <c r="RFH4" s="24"/>
      <c r="RFI4" s="24"/>
      <c r="RFJ4" s="24"/>
      <c r="RFK4" s="24"/>
      <c r="RFL4" s="24"/>
      <c r="RFM4" s="24"/>
      <c r="RFN4" s="24"/>
      <c r="RFO4" s="24"/>
      <c r="RFP4" s="24"/>
      <c r="RFQ4" s="24"/>
      <c r="RFR4" s="24"/>
      <c r="RFS4" s="24"/>
      <c r="RFT4" s="24"/>
      <c r="RFU4" s="24"/>
      <c r="RFV4" s="24"/>
      <c r="RFW4" s="24"/>
      <c r="RFX4" s="24"/>
      <c r="RFY4" s="24"/>
      <c r="RFZ4" s="24"/>
      <c r="RGA4" s="24"/>
      <c r="RGB4" s="24"/>
      <c r="RGC4" s="24"/>
      <c r="RGD4" s="24"/>
      <c r="RGE4" s="24"/>
      <c r="RGF4" s="24"/>
      <c r="RGG4" s="24"/>
      <c r="RGH4" s="24"/>
      <c r="RGI4" s="24"/>
      <c r="RGJ4" s="24"/>
      <c r="RGK4" s="24"/>
      <c r="RGL4" s="24"/>
      <c r="RGM4" s="24"/>
      <c r="RGN4" s="24"/>
      <c r="RGO4" s="24"/>
      <c r="RGP4" s="24"/>
      <c r="RGQ4" s="24"/>
      <c r="RGR4" s="24"/>
      <c r="RGS4" s="24"/>
      <c r="RGT4" s="24"/>
      <c r="RGU4" s="24"/>
      <c r="RGV4" s="24"/>
      <c r="RGW4" s="24"/>
      <c r="RGX4" s="24"/>
      <c r="RGY4" s="24"/>
      <c r="RGZ4" s="24"/>
      <c r="RHA4" s="24"/>
      <c r="RHB4" s="24"/>
      <c r="RHC4" s="24"/>
      <c r="RHD4" s="24"/>
      <c r="RHE4" s="24"/>
      <c r="RHF4" s="24"/>
      <c r="RHG4" s="24"/>
      <c r="RHH4" s="24"/>
      <c r="RHI4" s="24"/>
      <c r="RHJ4" s="24"/>
      <c r="RHK4" s="24"/>
      <c r="RHL4" s="24"/>
      <c r="RHM4" s="24"/>
      <c r="RHN4" s="24"/>
      <c r="RHO4" s="24"/>
      <c r="RHP4" s="24"/>
      <c r="RHQ4" s="24"/>
      <c r="RHR4" s="24"/>
      <c r="RHS4" s="24"/>
      <c r="RHT4" s="24"/>
      <c r="RHU4" s="24"/>
      <c r="RHV4" s="24"/>
      <c r="RHW4" s="24"/>
      <c r="RHX4" s="24"/>
      <c r="RHY4" s="24"/>
      <c r="RHZ4" s="24"/>
      <c r="RIA4" s="24"/>
      <c r="RIB4" s="24"/>
      <c r="RIC4" s="24"/>
      <c r="RID4" s="24"/>
      <c r="RIE4" s="24"/>
      <c r="RIF4" s="24"/>
      <c r="RIG4" s="24"/>
      <c r="RIH4" s="24"/>
      <c r="RII4" s="24"/>
      <c r="RIJ4" s="24"/>
      <c r="RIK4" s="24"/>
      <c r="RIL4" s="24"/>
      <c r="RIM4" s="24"/>
      <c r="RIN4" s="24"/>
      <c r="RIO4" s="24"/>
      <c r="RIP4" s="24"/>
      <c r="RIQ4" s="24"/>
      <c r="RIR4" s="24"/>
      <c r="RIS4" s="24"/>
      <c r="RIT4" s="24"/>
      <c r="RIU4" s="24"/>
      <c r="RIV4" s="24"/>
      <c r="RIW4" s="24"/>
      <c r="RIX4" s="24"/>
      <c r="RIY4" s="24"/>
      <c r="RIZ4" s="24"/>
      <c r="RJA4" s="24"/>
      <c r="RJB4" s="24"/>
      <c r="RJC4" s="24"/>
      <c r="RJD4" s="24"/>
      <c r="RJE4" s="24"/>
      <c r="RJF4" s="24"/>
      <c r="RJG4" s="24"/>
      <c r="RJH4" s="24"/>
      <c r="RJI4" s="24"/>
      <c r="RJJ4" s="24"/>
      <c r="RJK4" s="24"/>
      <c r="RJL4" s="24"/>
      <c r="RJM4" s="24"/>
      <c r="RJN4" s="24"/>
      <c r="RJO4" s="24"/>
      <c r="RJP4" s="24"/>
      <c r="RJQ4" s="24"/>
      <c r="RJR4" s="24"/>
      <c r="RJS4" s="24"/>
      <c r="RJT4" s="24"/>
      <c r="RJU4" s="24"/>
      <c r="RJV4" s="24"/>
      <c r="RJW4" s="24"/>
      <c r="RJX4" s="24"/>
      <c r="RJY4" s="24"/>
      <c r="RJZ4" s="24"/>
      <c r="RKA4" s="24"/>
      <c r="RKB4" s="24"/>
      <c r="RKC4" s="24"/>
      <c r="RKD4" s="24"/>
      <c r="RKE4" s="24"/>
      <c r="RKF4" s="24"/>
      <c r="RKG4" s="24"/>
      <c r="RKH4" s="24"/>
      <c r="RKI4" s="24"/>
      <c r="RKJ4" s="24"/>
      <c r="RKK4" s="24"/>
      <c r="RKL4" s="24"/>
      <c r="RKM4" s="24"/>
      <c r="RKN4" s="24"/>
      <c r="RKO4" s="24"/>
      <c r="RKP4" s="24"/>
      <c r="RKQ4" s="24"/>
      <c r="RKR4" s="24"/>
      <c r="RKS4" s="24"/>
      <c r="RKT4" s="24"/>
      <c r="RKU4" s="24"/>
      <c r="RKV4" s="24"/>
      <c r="RKW4" s="24"/>
      <c r="RKX4" s="24"/>
      <c r="RKY4" s="24"/>
      <c r="RKZ4" s="24"/>
      <c r="RLA4" s="24"/>
      <c r="RLB4" s="24"/>
      <c r="RLC4" s="24"/>
      <c r="RLD4" s="24"/>
      <c r="RLE4" s="24"/>
      <c r="RLF4" s="24"/>
      <c r="RLG4" s="24"/>
      <c r="RLH4" s="24"/>
      <c r="RLI4" s="24"/>
      <c r="RLJ4" s="24"/>
      <c r="RLK4" s="24"/>
      <c r="RLL4" s="24"/>
      <c r="RLM4" s="24"/>
      <c r="RLN4" s="24"/>
      <c r="RLO4" s="24"/>
      <c r="RLP4" s="24"/>
      <c r="RLQ4" s="24"/>
      <c r="RLR4" s="24"/>
      <c r="RLS4" s="24"/>
      <c r="RLT4" s="24"/>
      <c r="RLU4" s="24"/>
      <c r="RLV4" s="24"/>
      <c r="RLW4" s="24"/>
      <c r="RLX4" s="24"/>
      <c r="RLY4" s="24"/>
      <c r="RLZ4" s="24"/>
      <c r="RMA4" s="24"/>
      <c r="RMB4" s="24"/>
      <c r="RMC4" s="24"/>
      <c r="RMD4" s="24"/>
      <c r="RME4" s="24"/>
      <c r="RMF4" s="24"/>
      <c r="RMG4" s="24"/>
      <c r="RMH4" s="24"/>
      <c r="RMI4" s="24"/>
      <c r="RMJ4" s="24"/>
      <c r="RMK4" s="24"/>
      <c r="RML4" s="24"/>
      <c r="RMM4" s="24"/>
      <c r="RMN4" s="24"/>
      <c r="RMO4" s="24"/>
      <c r="RMP4" s="24"/>
      <c r="RMQ4" s="24"/>
      <c r="RMR4" s="24"/>
      <c r="RMS4" s="24"/>
      <c r="RMT4" s="24"/>
      <c r="RMU4" s="24"/>
      <c r="RMV4" s="24"/>
      <c r="RMW4" s="24"/>
      <c r="RMX4" s="24"/>
      <c r="RMY4" s="24"/>
      <c r="RMZ4" s="24"/>
      <c r="RNA4" s="24"/>
      <c r="RNB4" s="24"/>
      <c r="RNC4" s="24"/>
      <c r="RND4" s="24"/>
      <c r="RNE4" s="24"/>
      <c r="RNF4" s="24"/>
      <c r="RNG4" s="24"/>
      <c r="RNH4" s="24"/>
      <c r="RNI4" s="24"/>
      <c r="RNJ4" s="24"/>
      <c r="RNK4" s="24"/>
      <c r="RNL4" s="24"/>
      <c r="RNM4" s="24"/>
      <c r="RNN4" s="24"/>
      <c r="RNO4" s="24"/>
      <c r="RNP4" s="24"/>
      <c r="RNQ4" s="24"/>
      <c r="RNR4" s="24"/>
      <c r="RNS4" s="24"/>
      <c r="RNT4" s="24"/>
      <c r="RNU4" s="24"/>
      <c r="RNV4" s="24"/>
      <c r="RNW4" s="24"/>
      <c r="RNX4" s="24"/>
      <c r="RNY4" s="24"/>
      <c r="RNZ4" s="24"/>
      <c r="ROA4" s="24"/>
      <c r="ROB4" s="24"/>
      <c r="ROC4" s="24"/>
      <c r="ROD4" s="24"/>
      <c r="ROE4" s="24"/>
      <c r="ROF4" s="24"/>
      <c r="ROG4" s="24"/>
      <c r="ROH4" s="24"/>
      <c r="ROI4" s="24"/>
      <c r="ROJ4" s="24"/>
      <c r="ROK4" s="24"/>
      <c r="ROL4" s="24"/>
      <c r="ROM4" s="24"/>
      <c r="RON4" s="24"/>
      <c r="ROO4" s="24"/>
      <c r="ROP4" s="24"/>
      <c r="ROQ4" s="24"/>
      <c r="ROR4" s="24"/>
      <c r="ROS4" s="24"/>
      <c r="ROT4" s="24"/>
      <c r="ROU4" s="24"/>
      <c r="ROV4" s="24"/>
      <c r="ROW4" s="24"/>
      <c r="ROX4" s="24"/>
      <c r="ROY4" s="24"/>
      <c r="ROZ4" s="24"/>
      <c r="RPA4" s="24"/>
      <c r="RPB4" s="24"/>
      <c r="RPC4" s="24"/>
      <c r="RPD4" s="24"/>
      <c r="RPE4" s="24"/>
      <c r="RPF4" s="24"/>
      <c r="RPG4" s="24"/>
      <c r="RPH4" s="24"/>
      <c r="RPI4" s="24"/>
      <c r="RPJ4" s="24"/>
      <c r="RPK4" s="24"/>
      <c r="RPL4" s="24"/>
      <c r="RPM4" s="24"/>
      <c r="RPN4" s="24"/>
      <c r="RPO4" s="24"/>
      <c r="RPP4" s="24"/>
      <c r="RPQ4" s="24"/>
      <c r="RPR4" s="24"/>
      <c r="RPS4" s="24"/>
      <c r="RPT4" s="24"/>
      <c r="RPU4" s="24"/>
      <c r="RPV4" s="24"/>
      <c r="RPW4" s="24"/>
      <c r="RPX4" s="24"/>
      <c r="RPY4" s="24"/>
      <c r="RPZ4" s="24"/>
      <c r="RQA4" s="24"/>
      <c r="RQB4" s="24"/>
      <c r="RQC4" s="24"/>
      <c r="RQD4" s="24"/>
      <c r="RQE4" s="24"/>
      <c r="RQF4" s="24"/>
      <c r="RQG4" s="24"/>
      <c r="RQH4" s="24"/>
      <c r="RQI4" s="24"/>
      <c r="RQJ4" s="24"/>
      <c r="RQK4" s="24"/>
      <c r="RQL4" s="24"/>
      <c r="RQM4" s="24"/>
      <c r="RQN4" s="24"/>
      <c r="RQO4" s="24"/>
      <c r="RQP4" s="24"/>
      <c r="RQQ4" s="24"/>
      <c r="RQR4" s="24"/>
      <c r="RQS4" s="24"/>
      <c r="RQT4" s="24"/>
      <c r="RQU4" s="24"/>
      <c r="RQV4" s="24"/>
      <c r="RQW4" s="24"/>
      <c r="RQX4" s="24"/>
      <c r="RQY4" s="24"/>
      <c r="RQZ4" s="24"/>
      <c r="RRA4" s="24"/>
      <c r="RRB4" s="24"/>
      <c r="RRC4" s="24"/>
      <c r="RRD4" s="24"/>
      <c r="RRE4" s="24"/>
      <c r="RRF4" s="24"/>
      <c r="RRG4" s="24"/>
      <c r="RRH4" s="24"/>
      <c r="RRI4" s="24"/>
      <c r="RRJ4" s="24"/>
      <c r="RRK4" s="24"/>
      <c r="RRL4" s="24"/>
      <c r="RRM4" s="24"/>
      <c r="RRN4" s="24"/>
      <c r="RRO4" s="24"/>
      <c r="RRP4" s="24"/>
      <c r="RRQ4" s="24"/>
      <c r="RRR4" s="24"/>
      <c r="RRS4" s="24"/>
      <c r="RRT4" s="24"/>
      <c r="RRU4" s="24"/>
      <c r="RRV4" s="24"/>
      <c r="RRW4" s="24"/>
      <c r="RRX4" s="24"/>
      <c r="RRY4" s="24"/>
      <c r="RRZ4" s="24"/>
      <c r="RSA4" s="24"/>
      <c r="RSB4" s="24"/>
      <c r="RSC4" s="24"/>
      <c r="RSD4" s="24"/>
      <c r="RSE4" s="24"/>
      <c r="RSF4" s="24"/>
      <c r="RSG4" s="24"/>
      <c r="RSH4" s="24"/>
      <c r="RSI4" s="24"/>
      <c r="RSJ4" s="24"/>
      <c r="RSK4" s="24"/>
      <c r="RSL4" s="24"/>
      <c r="RSM4" s="24"/>
      <c r="RSN4" s="24"/>
      <c r="RSO4" s="24"/>
      <c r="RSP4" s="24"/>
      <c r="RSQ4" s="24"/>
      <c r="RSR4" s="24"/>
      <c r="RSS4" s="24"/>
      <c r="RST4" s="24"/>
      <c r="RSU4" s="24"/>
      <c r="RSV4" s="24"/>
      <c r="RSW4" s="24"/>
      <c r="RSX4" s="24"/>
      <c r="RSY4" s="24"/>
      <c r="RSZ4" s="24"/>
      <c r="RTA4" s="24"/>
      <c r="RTB4" s="24"/>
      <c r="RTC4" s="24"/>
      <c r="RTD4" s="24"/>
      <c r="RTE4" s="24"/>
      <c r="RTF4" s="24"/>
      <c r="RTG4" s="24"/>
      <c r="RTH4" s="24"/>
      <c r="RTI4" s="24"/>
      <c r="RTJ4" s="24"/>
      <c r="RTK4" s="24"/>
      <c r="RTL4" s="24"/>
      <c r="RTM4" s="24"/>
      <c r="RTN4" s="24"/>
      <c r="RTO4" s="24"/>
      <c r="RTP4" s="24"/>
      <c r="RTQ4" s="24"/>
      <c r="RTR4" s="24"/>
      <c r="RTS4" s="24"/>
      <c r="RTT4" s="24"/>
      <c r="RTU4" s="24"/>
      <c r="RTV4" s="24"/>
      <c r="RTW4" s="24"/>
      <c r="RTX4" s="24"/>
      <c r="RTY4" s="24"/>
      <c r="RTZ4" s="24"/>
      <c r="RUA4" s="24"/>
      <c r="RUB4" s="24"/>
      <c r="RUC4" s="24"/>
      <c r="RUD4" s="24"/>
      <c r="RUE4" s="24"/>
      <c r="RUF4" s="24"/>
      <c r="RUG4" s="24"/>
      <c r="RUH4" s="24"/>
      <c r="RUI4" s="24"/>
      <c r="RUJ4" s="24"/>
      <c r="RUK4" s="24"/>
      <c r="RUL4" s="24"/>
      <c r="RUM4" s="24"/>
      <c r="RUN4" s="24"/>
      <c r="RUO4" s="24"/>
      <c r="RUP4" s="24"/>
      <c r="RUQ4" s="24"/>
      <c r="RUR4" s="24"/>
      <c r="RUS4" s="24"/>
      <c r="RUT4" s="24"/>
      <c r="RUU4" s="24"/>
      <c r="RUV4" s="24"/>
      <c r="RUW4" s="24"/>
      <c r="RUX4" s="24"/>
      <c r="RUY4" s="24"/>
      <c r="RUZ4" s="24"/>
      <c r="RVA4" s="24"/>
      <c r="RVB4" s="24"/>
      <c r="RVC4" s="24"/>
      <c r="RVD4" s="24"/>
      <c r="RVE4" s="24"/>
      <c r="RVF4" s="24"/>
      <c r="RVG4" s="24"/>
      <c r="RVH4" s="24"/>
      <c r="RVI4" s="24"/>
      <c r="RVJ4" s="24"/>
      <c r="RVK4" s="24"/>
      <c r="RVL4" s="24"/>
      <c r="RVM4" s="24"/>
      <c r="RVN4" s="24"/>
      <c r="RVO4" s="24"/>
      <c r="RVP4" s="24"/>
      <c r="RVQ4" s="24"/>
      <c r="RVR4" s="24"/>
      <c r="RVS4" s="24"/>
      <c r="RVT4" s="24"/>
      <c r="RVU4" s="24"/>
      <c r="RVV4" s="24"/>
      <c r="RVW4" s="24"/>
      <c r="RVX4" s="24"/>
      <c r="RVY4" s="24"/>
      <c r="RVZ4" s="24"/>
      <c r="RWA4" s="24"/>
      <c r="RWB4" s="24"/>
      <c r="RWC4" s="24"/>
      <c r="RWD4" s="24"/>
      <c r="RWE4" s="24"/>
      <c r="RWF4" s="24"/>
      <c r="RWG4" s="24"/>
      <c r="RWH4" s="24"/>
      <c r="RWI4" s="24"/>
      <c r="RWJ4" s="24"/>
      <c r="RWK4" s="24"/>
      <c r="RWL4" s="24"/>
      <c r="RWM4" s="24"/>
      <c r="RWN4" s="24"/>
      <c r="RWO4" s="24"/>
      <c r="RWP4" s="24"/>
      <c r="RWQ4" s="24"/>
      <c r="RWR4" s="24"/>
      <c r="RWS4" s="24"/>
      <c r="RWT4" s="24"/>
      <c r="RWU4" s="24"/>
      <c r="RWV4" s="24"/>
      <c r="RWW4" s="24"/>
      <c r="RWX4" s="24"/>
      <c r="RWY4" s="24"/>
      <c r="RWZ4" s="24"/>
      <c r="RXA4" s="24"/>
      <c r="RXB4" s="24"/>
      <c r="RXC4" s="24"/>
      <c r="RXD4" s="24"/>
      <c r="RXE4" s="24"/>
      <c r="RXF4" s="24"/>
      <c r="RXG4" s="24"/>
      <c r="RXH4" s="24"/>
      <c r="RXI4" s="24"/>
      <c r="RXJ4" s="24"/>
      <c r="RXK4" s="24"/>
      <c r="RXL4" s="24"/>
      <c r="RXM4" s="24"/>
      <c r="RXN4" s="24"/>
      <c r="RXO4" s="24"/>
      <c r="RXP4" s="24"/>
      <c r="RXQ4" s="24"/>
      <c r="RXR4" s="24"/>
      <c r="RXS4" s="24"/>
      <c r="RXT4" s="24"/>
      <c r="RXU4" s="24"/>
      <c r="RXV4" s="24"/>
      <c r="RXW4" s="24"/>
      <c r="RXX4" s="24"/>
      <c r="RXY4" s="24"/>
      <c r="RXZ4" s="24"/>
      <c r="RYA4" s="24"/>
      <c r="RYB4" s="24"/>
      <c r="RYC4" s="24"/>
      <c r="RYD4" s="24"/>
      <c r="RYE4" s="24"/>
      <c r="RYF4" s="24"/>
      <c r="RYG4" s="24"/>
      <c r="RYH4" s="24"/>
      <c r="RYI4" s="24"/>
      <c r="RYJ4" s="24"/>
      <c r="RYK4" s="24"/>
      <c r="RYL4" s="24"/>
      <c r="RYM4" s="24"/>
      <c r="RYN4" s="24"/>
      <c r="RYO4" s="24"/>
      <c r="RYP4" s="24"/>
      <c r="RYQ4" s="24"/>
      <c r="RYR4" s="24"/>
      <c r="RYS4" s="24"/>
      <c r="RYT4" s="24"/>
      <c r="RYU4" s="24"/>
      <c r="RYV4" s="24"/>
      <c r="RYW4" s="24"/>
      <c r="RYX4" s="24"/>
      <c r="RYY4" s="24"/>
      <c r="RYZ4" s="24"/>
      <c r="RZA4" s="24"/>
      <c r="RZB4" s="24"/>
      <c r="RZC4" s="24"/>
      <c r="RZD4" s="24"/>
      <c r="RZE4" s="24"/>
      <c r="RZF4" s="24"/>
      <c r="RZG4" s="24"/>
      <c r="RZH4" s="24"/>
      <c r="RZI4" s="24"/>
      <c r="RZJ4" s="24"/>
      <c r="RZK4" s="24"/>
      <c r="RZL4" s="24"/>
      <c r="RZM4" s="24"/>
      <c r="RZN4" s="24"/>
      <c r="RZO4" s="24"/>
      <c r="RZP4" s="24"/>
      <c r="RZQ4" s="24"/>
      <c r="RZR4" s="24"/>
      <c r="RZS4" s="24"/>
      <c r="RZT4" s="24"/>
      <c r="RZU4" s="24"/>
      <c r="RZV4" s="24"/>
      <c r="RZW4" s="24"/>
      <c r="RZX4" s="24"/>
      <c r="RZY4" s="24"/>
      <c r="RZZ4" s="24"/>
      <c r="SAA4" s="24"/>
      <c r="SAB4" s="24"/>
      <c r="SAC4" s="24"/>
      <c r="SAD4" s="24"/>
      <c r="SAE4" s="24"/>
      <c r="SAF4" s="24"/>
      <c r="SAG4" s="24"/>
      <c r="SAH4" s="24"/>
      <c r="SAI4" s="24"/>
      <c r="SAJ4" s="24"/>
      <c r="SAK4" s="24"/>
      <c r="SAL4" s="24"/>
      <c r="SAM4" s="24"/>
      <c r="SAN4" s="24"/>
      <c r="SAO4" s="24"/>
      <c r="SAP4" s="24"/>
      <c r="SAQ4" s="24"/>
      <c r="SAR4" s="24"/>
      <c r="SAS4" s="24"/>
      <c r="SAT4" s="24"/>
      <c r="SAU4" s="24"/>
      <c r="SAV4" s="24"/>
      <c r="SAW4" s="24"/>
      <c r="SAX4" s="24"/>
      <c r="SAY4" s="24"/>
      <c r="SAZ4" s="24"/>
      <c r="SBA4" s="24"/>
      <c r="SBB4" s="24"/>
      <c r="SBC4" s="24"/>
      <c r="SBD4" s="24"/>
      <c r="SBE4" s="24"/>
      <c r="SBF4" s="24"/>
      <c r="SBG4" s="24"/>
      <c r="SBH4" s="24"/>
      <c r="SBI4" s="24"/>
      <c r="SBJ4" s="24"/>
      <c r="SBK4" s="24"/>
      <c r="SBL4" s="24"/>
      <c r="SBM4" s="24"/>
      <c r="SBN4" s="24"/>
      <c r="SBO4" s="24"/>
      <c r="SBP4" s="24"/>
      <c r="SBQ4" s="24"/>
      <c r="SBR4" s="24"/>
      <c r="SBS4" s="24"/>
      <c r="SBT4" s="24"/>
      <c r="SBU4" s="24"/>
      <c r="SBV4" s="24"/>
      <c r="SBW4" s="24"/>
      <c r="SBX4" s="24"/>
      <c r="SBY4" s="24"/>
      <c r="SBZ4" s="24"/>
      <c r="SCA4" s="24"/>
      <c r="SCB4" s="24"/>
      <c r="SCC4" s="24"/>
      <c r="SCD4" s="24"/>
      <c r="SCE4" s="24"/>
      <c r="SCF4" s="24"/>
      <c r="SCG4" s="24"/>
      <c r="SCH4" s="24"/>
      <c r="SCI4" s="24"/>
      <c r="SCJ4" s="24"/>
      <c r="SCK4" s="24"/>
      <c r="SCL4" s="24"/>
      <c r="SCM4" s="24"/>
      <c r="SCN4" s="24"/>
      <c r="SCO4" s="24"/>
      <c r="SCP4" s="24"/>
      <c r="SCQ4" s="24"/>
      <c r="SCR4" s="24"/>
      <c r="SCS4" s="24"/>
      <c r="SCT4" s="24"/>
      <c r="SCU4" s="24"/>
      <c r="SCV4" s="24"/>
      <c r="SCW4" s="24"/>
      <c r="SCX4" s="24"/>
      <c r="SCY4" s="24"/>
      <c r="SCZ4" s="24"/>
      <c r="SDA4" s="24"/>
      <c r="SDB4" s="24"/>
      <c r="SDC4" s="24"/>
      <c r="SDD4" s="24"/>
      <c r="SDE4" s="24"/>
      <c r="SDF4" s="24"/>
      <c r="SDG4" s="24"/>
      <c r="SDH4" s="24"/>
      <c r="SDI4" s="24"/>
      <c r="SDJ4" s="24"/>
      <c r="SDK4" s="24"/>
      <c r="SDL4" s="24"/>
      <c r="SDM4" s="24"/>
      <c r="SDN4" s="24"/>
      <c r="SDO4" s="24"/>
      <c r="SDP4" s="24"/>
      <c r="SDQ4" s="24"/>
      <c r="SDR4" s="24"/>
      <c r="SDS4" s="24"/>
      <c r="SDT4" s="24"/>
      <c r="SDU4" s="24"/>
      <c r="SDV4" s="24"/>
      <c r="SDW4" s="24"/>
      <c r="SDX4" s="24"/>
      <c r="SDY4" s="24"/>
      <c r="SDZ4" s="24"/>
      <c r="SEA4" s="24"/>
      <c r="SEB4" s="24"/>
      <c r="SEC4" s="24"/>
      <c r="SED4" s="24"/>
      <c r="SEE4" s="24"/>
      <c r="SEF4" s="24"/>
      <c r="SEG4" s="24"/>
      <c r="SEH4" s="24"/>
      <c r="SEI4" s="24"/>
      <c r="SEJ4" s="24"/>
      <c r="SEK4" s="24"/>
      <c r="SEL4" s="24"/>
      <c r="SEM4" s="24"/>
      <c r="SEN4" s="24"/>
      <c r="SEO4" s="24"/>
      <c r="SEP4" s="24"/>
      <c r="SEQ4" s="24"/>
      <c r="SER4" s="24"/>
      <c r="SES4" s="24"/>
      <c r="SET4" s="24"/>
      <c r="SEU4" s="24"/>
      <c r="SEV4" s="24"/>
      <c r="SEW4" s="24"/>
      <c r="SEX4" s="24"/>
      <c r="SEY4" s="24"/>
      <c r="SEZ4" s="24"/>
      <c r="SFA4" s="24"/>
      <c r="SFB4" s="24"/>
      <c r="SFC4" s="24"/>
      <c r="SFD4" s="24"/>
      <c r="SFE4" s="24"/>
      <c r="SFF4" s="24"/>
      <c r="SFG4" s="24"/>
      <c r="SFH4" s="24"/>
      <c r="SFI4" s="24"/>
      <c r="SFJ4" s="24"/>
      <c r="SFK4" s="24"/>
      <c r="SFL4" s="24"/>
      <c r="SFM4" s="24"/>
      <c r="SFN4" s="24"/>
      <c r="SFO4" s="24"/>
      <c r="SFP4" s="24"/>
      <c r="SFQ4" s="24"/>
      <c r="SFR4" s="24"/>
      <c r="SFS4" s="24"/>
      <c r="SFT4" s="24"/>
      <c r="SFU4" s="24"/>
      <c r="SFV4" s="24"/>
      <c r="SFW4" s="24"/>
      <c r="SFX4" s="24"/>
      <c r="SFY4" s="24"/>
      <c r="SFZ4" s="24"/>
      <c r="SGA4" s="24"/>
      <c r="SGB4" s="24"/>
      <c r="SGC4" s="24"/>
      <c r="SGD4" s="24"/>
      <c r="SGE4" s="24"/>
      <c r="SGF4" s="24"/>
      <c r="SGG4" s="24"/>
      <c r="SGH4" s="24"/>
      <c r="SGI4" s="24"/>
      <c r="SGJ4" s="24"/>
      <c r="SGK4" s="24"/>
      <c r="SGL4" s="24"/>
      <c r="SGM4" s="24"/>
      <c r="SGN4" s="24"/>
      <c r="SGO4" s="24"/>
      <c r="SGP4" s="24"/>
      <c r="SGQ4" s="24"/>
      <c r="SGR4" s="24"/>
      <c r="SGS4" s="24"/>
      <c r="SGT4" s="24"/>
      <c r="SGU4" s="24"/>
      <c r="SGV4" s="24"/>
      <c r="SGW4" s="24"/>
      <c r="SGX4" s="24"/>
      <c r="SGY4" s="24"/>
      <c r="SGZ4" s="24"/>
      <c r="SHA4" s="24"/>
      <c r="SHB4" s="24"/>
      <c r="SHC4" s="24"/>
      <c r="SHD4" s="24"/>
      <c r="SHE4" s="24"/>
      <c r="SHF4" s="24"/>
      <c r="SHG4" s="24"/>
      <c r="SHH4" s="24"/>
      <c r="SHI4" s="24"/>
      <c r="SHJ4" s="24"/>
      <c r="SHK4" s="24"/>
      <c r="SHL4" s="24"/>
      <c r="SHM4" s="24"/>
      <c r="SHN4" s="24"/>
      <c r="SHO4" s="24"/>
      <c r="SHP4" s="24"/>
      <c r="SHQ4" s="24"/>
      <c r="SHR4" s="24"/>
      <c r="SHS4" s="24"/>
      <c r="SHT4" s="24"/>
      <c r="SHU4" s="24"/>
      <c r="SHV4" s="24"/>
      <c r="SHW4" s="24"/>
      <c r="SHX4" s="24"/>
      <c r="SHY4" s="24"/>
      <c r="SHZ4" s="24"/>
      <c r="SIA4" s="24"/>
      <c r="SIB4" s="24"/>
      <c r="SIC4" s="24"/>
      <c r="SID4" s="24"/>
      <c r="SIE4" s="24"/>
      <c r="SIF4" s="24"/>
      <c r="SIG4" s="24"/>
      <c r="SIH4" s="24"/>
      <c r="SII4" s="24"/>
      <c r="SIJ4" s="24"/>
      <c r="SIK4" s="24"/>
      <c r="SIL4" s="24"/>
      <c r="SIM4" s="24"/>
      <c r="SIN4" s="24"/>
      <c r="SIO4" s="24"/>
      <c r="SIP4" s="24"/>
      <c r="SIQ4" s="24"/>
      <c r="SIR4" s="24"/>
      <c r="SIS4" s="24"/>
      <c r="SIT4" s="24"/>
      <c r="SIU4" s="24"/>
      <c r="SIV4" s="24"/>
      <c r="SIW4" s="24"/>
      <c r="SIX4" s="24"/>
      <c r="SIY4" s="24"/>
      <c r="SIZ4" s="24"/>
      <c r="SJA4" s="24"/>
      <c r="SJB4" s="24"/>
      <c r="SJC4" s="24"/>
      <c r="SJD4" s="24"/>
      <c r="SJE4" s="24"/>
      <c r="SJF4" s="24"/>
      <c r="SJG4" s="24"/>
      <c r="SJH4" s="24"/>
      <c r="SJI4" s="24"/>
      <c r="SJJ4" s="24"/>
      <c r="SJK4" s="24"/>
      <c r="SJL4" s="24"/>
      <c r="SJM4" s="24"/>
      <c r="SJN4" s="24"/>
      <c r="SJO4" s="24"/>
      <c r="SJP4" s="24"/>
      <c r="SJQ4" s="24"/>
      <c r="SJR4" s="24"/>
      <c r="SJS4" s="24"/>
      <c r="SJT4" s="24"/>
      <c r="SJU4" s="24"/>
      <c r="SJV4" s="24"/>
      <c r="SJW4" s="24"/>
      <c r="SJX4" s="24"/>
      <c r="SJY4" s="24"/>
      <c r="SJZ4" s="24"/>
      <c r="SKA4" s="24"/>
      <c r="SKB4" s="24"/>
      <c r="SKC4" s="24"/>
      <c r="SKD4" s="24"/>
      <c r="SKE4" s="24"/>
      <c r="SKF4" s="24"/>
      <c r="SKG4" s="24"/>
      <c r="SKH4" s="24"/>
      <c r="SKI4" s="24"/>
      <c r="SKJ4" s="24"/>
      <c r="SKK4" s="24"/>
      <c r="SKL4" s="24"/>
      <c r="SKM4" s="24"/>
      <c r="SKN4" s="24"/>
      <c r="SKO4" s="24"/>
      <c r="SKP4" s="24"/>
      <c r="SKQ4" s="24"/>
      <c r="SKR4" s="24"/>
      <c r="SKS4" s="24"/>
      <c r="SKT4" s="24"/>
      <c r="SKU4" s="24"/>
      <c r="SKV4" s="24"/>
      <c r="SKW4" s="24"/>
      <c r="SKX4" s="24"/>
      <c r="SKY4" s="24"/>
      <c r="SKZ4" s="24"/>
      <c r="SLA4" s="24"/>
      <c r="SLB4" s="24"/>
      <c r="SLC4" s="24"/>
      <c r="SLD4" s="24"/>
      <c r="SLE4" s="24"/>
      <c r="SLF4" s="24"/>
      <c r="SLG4" s="24"/>
      <c r="SLH4" s="24"/>
      <c r="SLI4" s="24"/>
      <c r="SLJ4" s="24"/>
      <c r="SLK4" s="24"/>
      <c r="SLL4" s="24"/>
      <c r="SLM4" s="24"/>
      <c r="SLN4" s="24"/>
      <c r="SLO4" s="24"/>
      <c r="SLP4" s="24"/>
      <c r="SLQ4" s="24"/>
      <c r="SLR4" s="24"/>
      <c r="SLS4" s="24"/>
      <c r="SLT4" s="24"/>
      <c r="SLU4" s="24"/>
      <c r="SLV4" s="24"/>
      <c r="SLW4" s="24"/>
      <c r="SLX4" s="24"/>
      <c r="SLY4" s="24"/>
      <c r="SLZ4" s="24"/>
      <c r="SMA4" s="24"/>
      <c r="SMB4" s="24"/>
      <c r="SMC4" s="24"/>
      <c r="SMD4" s="24"/>
      <c r="SME4" s="24"/>
      <c r="SMF4" s="24"/>
      <c r="SMG4" s="24"/>
      <c r="SMH4" s="24"/>
      <c r="SMI4" s="24"/>
      <c r="SMJ4" s="24"/>
      <c r="SMK4" s="24"/>
      <c r="SML4" s="24"/>
      <c r="SMM4" s="24"/>
      <c r="SMN4" s="24"/>
      <c r="SMO4" s="24"/>
      <c r="SMP4" s="24"/>
      <c r="SMQ4" s="24"/>
      <c r="SMR4" s="24"/>
      <c r="SMS4" s="24"/>
      <c r="SMT4" s="24"/>
      <c r="SMU4" s="24"/>
      <c r="SMV4" s="24"/>
      <c r="SMW4" s="24"/>
      <c r="SMX4" s="24"/>
      <c r="SMY4" s="24"/>
      <c r="SMZ4" s="24"/>
      <c r="SNA4" s="24"/>
      <c r="SNB4" s="24"/>
      <c r="SNC4" s="24"/>
      <c r="SND4" s="24"/>
      <c r="SNE4" s="24"/>
      <c r="SNF4" s="24"/>
      <c r="SNG4" s="24"/>
      <c r="SNH4" s="24"/>
      <c r="SNI4" s="24"/>
      <c r="SNJ4" s="24"/>
      <c r="SNK4" s="24"/>
      <c r="SNL4" s="24"/>
      <c r="SNM4" s="24"/>
      <c r="SNN4" s="24"/>
      <c r="SNO4" s="24"/>
      <c r="SNP4" s="24"/>
      <c r="SNQ4" s="24"/>
      <c r="SNR4" s="24"/>
      <c r="SNS4" s="24"/>
      <c r="SNT4" s="24"/>
      <c r="SNU4" s="24"/>
      <c r="SNV4" s="24"/>
      <c r="SNW4" s="24"/>
      <c r="SNX4" s="24"/>
      <c r="SNY4" s="24"/>
      <c r="SNZ4" s="24"/>
      <c r="SOA4" s="24"/>
      <c r="SOB4" s="24"/>
      <c r="SOC4" s="24"/>
      <c r="SOD4" s="24"/>
      <c r="SOE4" s="24"/>
      <c r="SOF4" s="24"/>
      <c r="SOG4" s="24"/>
      <c r="SOH4" s="24"/>
      <c r="SOI4" s="24"/>
      <c r="SOJ4" s="24"/>
      <c r="SOK4" s="24"/>
      <c r="SOL4" s="24"/>
      <c r="SOM4" s="24"/>
      <c r="SON4" s="24"/>
      <c r="SOO4" s="24"/>
      <c r="SOP4" s="24"/>
      <c r="SOQ4" s="24"/>
      <c r="SOR4" s="24"/>
      <c r="SOS4" s="24"/>
      <c r="SOT4" s="24"/>
      <c r="SOU4" s="24"/>
      <c r="SOV4" s="24"/>
      <c r="SOW4" s="24"/>
      <c r="SOX4" s="24"/>
      <c r="SOY4" s="24"/>
      <c r="SOZ4" s="24"/>
      <c r="SPA4" s="24"/>
      <c r="SPB4" s="24"/>
      <c r="SPC4" s="24"/>
      <c r="SPD4" s="24"/>
      <c r="SPE4" s="24"/>
      <c r="SPF4" s="24"/>
      <c r="SPG4" s="24"/>
      <c r="SPH4" s="24"/>
      <c r="SPI4" s="24"/>
      <c r="SPJ4" s="24"/>
      <c r="SPK4" s="24"/>
      <c r="SPL4" s="24"/>
      <c r="SPM4" s="24"/>
      <c r="SPN4" s="24"/>
      <c r="SPO4" s="24"/>
      <c r="SPP4" s="24"/>
      <c r="SPQ4" s="24"/>
      <c r="SPR4" s="24"/>
      <c r="SPS4" s="24"/>
      <c r="SPT4" s="24"/>
      <c r="SPU4" s="24"/>
      <c r="SPV4" s="24"/>
      <c r="SPW4" s="24"/>
      <c r="SPX4" s="24"/>
      <c r="SPY4" s="24"/>
      <c r="SPZ4" s="24"/>
      <c r="SQA4" s="24"/>
      <c r="SQB4" s="24"/>
      <c r="SQC4" s="24"/>
      <c r="SQD4" s="24"/>
      <c r="SQE4" s="24"/>
      <c r="SQF4" s="24"/>
      <c r="SQG4" s="24"/>
      <c r="SQH4" s="24"/>
      <c r="SQI4" s="24"/>
      <c r="SQJ4" s="24"/>
      <c r="SQK4" s="24"/>
      <c r="SQL4" s="24"/>
      <c r="SQM4" s="24"/>
      <c r="SQN4" s="24"/>
      <c r="SQO4" s="24"/>
      <c r="SQP4" s="24"/>
      <c r="SQQ4" s="24"/>
      <c r="SQR4" s="24"/>
      <c r="SQS4" s="24"/>
      <c r="SQT4" s="24"/>
      <c r="SQU4" s="24"/>
      <c r="SQV4" s="24"/>
      <c r="SQW4" s="24"/>
      <c r="SQX4" s="24"/>
      <c r="SQY4" s="24"/>
      <c r="SQZ4" s="24"/>
      <c r="SRA4" s="24"/>
      <c r="SRB4" s="24"/>
      <c r="SRC4" s="24"/>
      <c r="SRD4" s="24"/>
      <c r="SRE4" s="24"/>
      <c r="SRF4" s="24"/>
      <c r="SRG4" s="24"/>
      <c r="SRH4" s="24"/>
      <c r="SRI4" s="24"/>
      <c r="SRJ4" s="24"/>
      <c r="SRK4" s="24"/>
      <c r="SRL4" s="24"/>
      <c r="SRM4" s="24"/>
      <c r="SRN4" s="24"/>
      <c r="SRO4" s="24"/>
      <c r="SRP4" s="24"/>
      <c r="SRQ4" s="24"/>
      <c r="SRR4" s="24"/>
      <c r="SRS4" s="24"/>
      <c r="SRT4" s="24"/>
      <c r="SRU4" s="24"/>
      <c r="SRV4" s="24"/>
      <c r="SRW4" s="24"/>
      <c r="SRX4" s="24"/>
      <c r="SRY4" s="24"/>
      <c r="SRZ4" s="24"/>
      <c r="SSA4" s="24"/>
      <c r="SSB4" s="24"/>
      <c r="SSC4" s="24"/>
      <c r="SSD4" s="24"/>
      <c r="SSE4" s="24"/>
      <c r="SSF4" s="24"/>
      <c r="SSG4" s="24"/>
      <c r="SSH4" s="24"/>
      <c r="SSI4" s="24"/>
      <c r="SSJ4" s="24"/>
      <c r="SSK4" s="24"/>
      <c r="SSL4" s="24"/>
      <c r="SSM4" s="24"/>
      <c r="SSN4" s="24"/>
      <c r="SSO4" s="24"/>
      <c r="SSP4" s="24"/>
      <c r="SSQ4" s="24"/>
      <c r="SSR4" s="24"/>
      <c r="SSS4" s="24"/>
      <c r="SST4" s="24"/>
      <c r="SSU4" s="24"/>
      <c r="SSV4" s="24"/>
      <c r="SSW4" s="24"/>
      <c r="SSX4" s="24"/>
      <c r="SSY4" s="24"/>
      <c r="SSZ4" s="24"/>
      <c r="STA4" s="24"/>
      <c r="STB4" s="24"/>
      <c r="STC4" s="24"/>
      <c r="STD4" s="24"/>
      <c r="STE4" s="24"/>
      <c r="STF4" s="24"/>
      <c r="STG4" s="24"/>
      <c r="STH4" s="24"/>
      <c r="STI4" s="24"/>
      <c r="STJ4" s="24"/>
      <c r="STK4" s="24"/>
      <c r="STL4" s="24"/>
      <c r="STM4" s="24"/>
      <c r="STN4" s="24"/>
      <c r="STO4" s="24"/>
      <c r="STP4" s="24"/>
      <c r="STQ4" s="24"/>
      <c r="STR4" s="24"/>
      <c r="STS4" s="24"/>
      <c r="STT4" s="24"/>
      <c r="STU4" s="24"/>
      <c r="STV4" s="24"/>
      <c r="STW4" s="24"/>
      <c r="STX4" s="24"/>
      <c r="STY4" s="24"/>
      <c r="STZ4" s="24"/>
      <c r="SUA4" s="24"/>
      <c r="SUB4" s="24"/>
      <c r="SUC4" s="24"/>
      <c r="SUD4" s="24"/>
      <c r="SUE4" s="24"/>
      <c r="SUF4" s="24"/>
      <c r="SUG4" s="24"/>
      <c r="SUH4" s="24"/>
      <c r="SUI4" s="24"/>
      <c r="SUJ4" s="24"/>
      <c r="SUK4" s="24"/>
      <c r="SUL4" s="24"/>
      <c r="SUM4" s="24"/>
      <c r="SUN4" s="24"/>
      <c r="SUO4" s="24"/>
      <c r="SUP4" s="24"/>
      <c r="SUQ4" s="24"/>
      <c r="SUR4" s="24"/>
      <c r="SUS4" s="24"/>
      <c r="SUT4" s="24"/>
      <c r="SUU4" s="24"/>
      <c r="SUV4" s="24"/>
      <c r="SUW4" s="24"/>
      <c r="SUX4" s="24"/>
      <c r="SUY4" s="24"/>
      <c r="SUZ4" s="24"/>
      <c r="SVA4" s="24"/>
      <c r="SVB4" s="24"/>
      <c r="SVC4" s="24"/>
      <c r="SVD4" s="24"/>
      <c r="SVE4" s="24"/>
      <c r="SVF4" s="24"/>
      <c r="SVG4" s="24"/>
      <c r="SVH4" s="24"/>
      <c r="SVI4" s="24"/>
      <c r="SVJ4" s="24"/>
      <c r="SVK4" s="24"/>
      <c r="SVL4" s="24"/>
      <c r="SVM4" s="24"/>
      <c r="SVN4" s="24"/>
      <c r="SVO4" s="24"/>
      <c r="SVP4" s="24"/>
      <c r="SVQ4" s="24"/>
      <c r="SVR4" s="24"/>
      <c r="SVS4" s="24"/>
      <c r="SVT4" s="24"/>
      <c r="SVU4" s="24"/>
      <c r="SVV4" s="24"/>
      <c r="SVW4" s="24"/>
      <c r="SVX4" s="24"/>
      <c r="SVY4" s="24"/>
      <c r="SVZ4" s="24"/>
      <c r="SWA4" s="24"/>
      <c r="SWB4" s="24"/>
      <c r="SWC4" s="24"/>
      <c r="SWD4" s="24"/>
      <c r="SWE4" s="24"/>
      <c r="SWF4" s="24"/>
      <c r="SWG4" s="24"/>
      <c r="SWH4" s="24"/>
      <c r="SWI4" s="24"/>
      <c r="SWJ4" s="24"/>
      <c r="SWK4" s="24"/>
      <c r="SWL4" s="24"/>
      <c r="SWM4" s="24"/>
      <c r="SWN4" s="24"/>
      <c r="SWO4" s="24"/>
      <c r="SWP4" s="24"/>
      <c r="SWQ4" s="24"/>
      <c r="SWR4" s="24"/>
      <c r="SWS4" s="24"/>
      <c r="SWT4" s="24"/>
      <c r="SWU4" s="24"/>
      <c r="SWV4" s="24"/>
      <c r="SWW4" s="24"/>
      <c r="SWX4" s="24"/>
      <c r="SWY4" s="24"/>
      <c r="SWZ4" s="24"/>
      <c r="SXA4" s="24"/>
      <c r="SXB4" s="24"/>
      <c r="SXC4" s="24"/>
      <c r="SXD4" s="24"/>
      <c r="SXE4" s="24"/>
      <c r="SXF4" s="24"/>
      <c r="SXG4" s="24"/>
      <c r="SXH4" s="24"/>
      <c r="SXI4" s="24"/>
      <c r="SXJ4" s="24"/>
      <c r="SXK4" s="24"/>
      <c r="SXL4" s="24"/>
      <c r="SXM4" s="24"/>
      <c r="SXN4" s="24"/>
      <c r="SXO4" s="24"/>
      <c r="SXP4" s="24"/>
      <c r="SXQ4" s="24"/>
      <c r="SXR4" s="24"/>
      <c r="SXS4" s="24"/>
      <c r="SXT4" s="24"/>
      <c r="SXU4" s="24"/>
      <c r="SXV4" s="24"/>
      <c r="SXW4" s="24"/>
      <c r="SXX4" s="24"/>
      <c r="SXY4" s="24"/>
      <c r="SXZ4" s="24"/>
      <c r="SYA4" s="24"/>
      <c r="SYB4" s="24"/>
      <c r="SYC4" s="24"/>
      <c r="SYD4" s="24"/>
      <c r="SYE4" s="24"/>
      <c r="SYF4" s="24"/>
      <c r="SYG4" s="24"/>
      <c r="SYH4" s="24"/>
      <c r="SYI4" s="24"/>
      <c r="SYJ4" s="24"/>
      <c r="SYK4" s="24"/>
      <c r="SYL4" s="24"/>
      <c r="SYM4" s="24"/>
      <c r="SYN4" s="24"/>
      <c r="SYO4" s="24"/>
      <c r="SYP4" s="24"/>
      <c r="SYQ4" s="24"/>
      <c r="SYR4" s="24"/>
      <c r="SYS4" s="24"/>
      <c r="SYT4" s="24"/>
      <c r="SYU4" s="24"/>
      <c r="SYV4" s="24"/>
      <c r="SYW4" s="24"/>
      <c r="SYX4" s="24"/>
      <c r="SYY4" s="24"/>
      <c r="SYZ4" s="24"/>
      <c r="SZA4" s="24"/>
      <c r="SZB4" s="24"/>
      <c r="SZC4" s="24"/>
      <c r="SZD4" s="24"/>
      <c r="SZE4" s="24"/>
      <c r="SZF4" s="24"/>
      <c r="SZG4" s="24"/>
      <c r="SZH4" s="24"/>
      <c r="SZI4" s="24"/>
      <c r="SZJ4" s="24"/>
      <c r="SZK4" s="24"/>
      <c r="SZL4" s="24"/>
      <c r="SZM4" s="24"/>
      <c r="SZN4" s="24"/>
      <c r="SZO4" s="24"/>
      <c r="SZP4" s="24"/>
      <c r="SZQ4" s="24"/>
      <c r="SZR4" s="24"/>
      <c r="SZS4" s="24"/>
      <c r="SZT4" s="24"/>
      <c r="SZU4" s="24"/>
      <c r="SZV4" s="24"/>
      <c r="SZW4" s="24"/>
      <c r="SZX4" s="24"/>
      <c r="SZY4" s="24"/>
      <c r="SZZ4" s="24"/>
      <c r="TAA4" s="24"/>
      <c r="TAB4" s="24"/>
      <c r="TAC4" s="24"/>
      <c r="TAD4" s="24"/>
      <c r="TAE4" s="24"/>
      <c r="TAF4" s="24"/>
      <c r="TAG4" s="24"/>
      <c r="TAH4" s="24"/>
      <c r="TAI4" s="24"/>
      <c r="TAJ4" s="24"/>
      <c r="TAK4" s="24"/>
      <c r="TAL4" s="24"/>
      <c r="TAM4" s="24"/>
      <c r="TAN4" s="24"/>
      <c r="TAO4" s="24"/>
      <c r="TAP4" s="24"/>
      <c r="TAQ4" s="24"/>
      <c r="TAR4" s="24"/>
      <c r="TAS4" s="24"/>
      <c r="TAT4" s="24"/>
      <c r="TAU4" s="24"/>
      <c r="TAV4" s="24"/>
      <c r="TAW4" s="24"/>
      <c r="TAX4" s="24"/>
      <c r="TAY4" s="24"/>
      <c r="TAZ4" s="24"/>
      <c r="TBA4" s="24"/>
      <c r="TBB4" s="24"/>
      <c r="TBC4" s="24"/>
      <c r="TBD4" s="24"/>
      <c r="TBE4" s="24"/>
      <c r="TBF4" s="24"/>
      <c r="TBG4" s="24"/>
      <c r="TBH4" s="24"/>
      <c r="TBI4" s="24"/>
      <c r="TBJ4" s="24"/>
      <c r="TBK4" s="24"/>
      <c r="TBL4" s="24"/>
      <c r="TBM4" s="24"/>
      <c r="TBN4" s="24"/>
      <c r="TBO4" s="24"/>
      <c r="TBP4" s="24"/>
      <c r="TBQ4" s="24"/>
      <c r="TBR4" s="24"/>
      <c r="TBS4" s="24"/>
      <c r="TBT4" s="24"/>
      <c r="TBU4" s="24"/>
      <c r="TBV4" s="24"/>
      <c r="TBW4" s="24"/>
      <c r="TBX4" s="24"/>
      <c r="TBY4" s="24"/>
      <c r="TBZ4" s="24"/>
      <c r="TCA4" s="24"/>
      <c r="TCB4" s="24"/>
      <c r="TCC4" s="24"/>
      <c r="TCD4" s="24"/>
      <c r="TCE4" s="24"/>
      <c r="TCF4" s="24"/>
      <c r="TCG4" s="24"/>
      <c r="TCH4" s="24"/>
      <c r="TCI4" s="24"/>
      <c r="TCJ4" s="24"/>
      <c r="TCK4" s="24"/>
      <c r="TCL4" s="24"/>
      <c r="TCM4" s="24"/>
      <c r="TCN4" s="24"/>
      <c r="TCO4" s="24"/>
      <c r="TCP4" s="24"/>
      <c r="TCQ4" s="24"/>
      <c r="TCR4" s="24"/>
      <c r="TCS4" s="24"/>
      <c r="TCT4" s="24"/>
      <c r="TCU4" s="24"/>
      <c r="TCV4" s="24"/>
      <c r="TCW4" s="24"/>
      <c r="TCX4" s="24"/>
      <c r="TCY4" s="24"/>
      <c r="TCZ4" s="24"/>
      <c r="TDA4" s="24"/>
      <c r="TDB4" s="24"/>
      <c r="TDC4" s="24"/>
      <c r="TDD4" s="24"/>
      <c r="TDE4" s="24"/>
      <c r="TDF4" s="24"/>
      <c r="TDG4" s="24"/>
      <c r="TDH4" s="24"/>
      <c r="TDI4" s="24"/>
      <c r="TDJ4" s="24"/>
      <c r="TDK4" s="24"/>
      <c r="TDL4" s="24"/>
      <c r="TDM4" s="24"/>
      <c r="TDN4" s="24"/>
      <c r="TDO4" s="24"/>
      <c r="TDP4" s="24"/>
      <c r="TDQ4" s="24"/>
      <c r="TDR4" s="24"/>
      <c r="TDS4" s="24"/>
      <c r="TDT4" s="24"/>
      <c r="TDU4" s="24"/>
      <c r="TDV4" s="24"/>
      <c r="TDW4" s="24"/>
      <c r="TDX4" s="24"/>
      <c r="TDY4" s="24"/>
      <c r="TDZ4" s="24"/>
      <c r="TEA4" s="24"/>
      <c r="TEB4" s="24"/>
      <c r="TEC4" s="24"/>
      <c r="TED4" s="24"/>
      <c r="TEE4" s="24"/>
      <c r="TEF4" s="24"/>
      <c r="TEG4" s="24"/>
      <c r="TEH4" s="24"/>
      <c r="TEI4" s="24"/>
      <c r="TEJ4" s="24"/>
      <c r="TEK4" s="24"/>
      <c r="TEL4" s="24"/>
      <c r="TEM4" s="24"/>
      <c r="TEN4" s="24"/>
      <c r="TEO4" s="24"/>
      <c r="TEP4" s="24"/>
      <c r="TEQ4" s="24"/>
      <c r="TER4" s="24"/>
      <c r="TES4" s="24"/>
      <c r="TET4" s="24"/>
      <c r="TEU4" s="24"/>
      <c r="TEV4" s="24"/>
      <c r="TEW4" s="24"/>
      <c r="TEX4" s="24"/>
      <c r="TEY4" s="24"/>
      <c r="TEZ4" s="24"/>
      <c r="TFA4" s="24"/>
      <c r="TFB4" s="24"/>
      <c r="TFC4" s="24"/>
      <c r="TFD4" s="24"/>
      <c r="TFE4" s="24"/>
      <c r="TFF4" s="24"/>
      <c r="TFG4" s="24"/>
      <c r="TFH4" s="24"/>
      <c r="TFI4" s="24"/>
      <c r="TFJ4" s="24"/>
      <c r="TFK4" s="24"/>
      <c r="TFL4" s="24"/>
      <c r="TFM4" s="24"/>
      <c r="TFN4" s="24"/>
      <c r="TFO4" s="24"/>
      <c r="TFP4" s="24"/>
      <c r="TFQ4" s="24"/>
      <c r="TFR4" s="24"/>
      <c r="TFS4" s="24"/>
      <c r="TFT4" s="24"/>
      <c r="TFU4" s="24"/>
      <c r="TFV4" s="24"/>
      <c r="TFW4" s="24"/>
      <c r="TFX4" s="24"/>
      <c r="TFY4" s="24"/>
      <c r="TFZ4" s="24"/>
      <c r="TGA4" s="24"/>
      <c r="TGB4" s="24"/>
      <c r="TGC4" s="24"/>
      <c r="TGD4" s="24"/>
      <c r="TGE4" s="24"/>
      <c r="TGF4" s="24"/>
      <c r="TGG4" s="24"/>
      <c r="TGH4" s="24"/>
      <c r="TGI4" s="24"/>
      <c r="TGJ4" s="24"/>
      <c r="TGK4" s="24"/>
      <c r="TGL4" s="24"/>
      <c r="TGM4" s="24"/>
      <c r="TGN4" s="24"/>
      <c r="TGO4" s="24"/>
      <c r="TGP4" s="24"/>
      <c r="TGQ4" s="24"/>
      <c r="TGR4" s="24"/>
      <c r="TGS4" s="24"/>
      <c r="TGT4" s="24"/>
      <c r="TGU4" s="24"/>
      <c r="TGV4" s="24"/>
      <c r="TGW4" s="24"/>
      <c r="TGX4" s="24"/>
      <c r="TGY4" s="24"/>
      <c r="TGZ4" s="24"/>
      <c r="THA4" s="24"/>
      <c r="THB4" s="24"/>
      <c r="THC4" s="24"/>
      <c r="THD4" s="24"/>
      <c r="THE4" s="24"/>
      <c r="THF4" s="24"/>
      <c r="THG4" s="24"/>
      <c r="THH4" s="24"/>
      <c r="THI4" s="24"/>
      <c r="THJ4" s="24"/>
      <c r="THK4" s="24"/>
      <c r="THL4" s="24"/>
      <c r="THM4" s="24"/>
      <c r="THN4" s="24"/>
      <c r="THO4" s="24"/>
      <c r="THP4" s="24"/>
      <c r="THQ4" s="24"/>
      <c r="THR4" s="24"/>
      <c r="THS4" s="24"/>
      <c r="THT4" s="24"/>
      <c r="THU4" s="24"/>
      <c r="THV4" s="24"/>
      <c r="THW4" s="24"/>
      <c r="THX4" s="24"/>
      <c r="THY4" s="24"/>
      <c r="THZ4" s="24"/>
      <c r="TIA4" s="24"/>
      <c r="TIB4" s="24"/>
      <c r="TIC4" s="24"/>
      <c r="TID4" s="24"/>
      <c r="TIE4" s="24"/>
      <c r="TIF4" s="24"/>
      <c r="TIG4" s="24"/>
      <c r="TIH4" s="24"/>
      <c r="TII4" s="24"/>
      <c r="TIJ4" s="24"/>
      <c r="TIK4" s="24"/>
      <c r="TIL4" s="24"/>
      <c r="TIM4" s="24"/>
      <c r="TIN4" s="24"/>
      <c r="TIO4" s="24"/>
      <c r="TIP4" s="24"/>
      <c r="TIQ4" s="24"/>
      <c r="TIR4" s="24"/>
      <c r="TIS4" s="24"/>
      <c r="TIT4" s="24"/>
      <c r="TIU4" s="24"/>
      <c r="TIV4" s="24"/>
      <c r="TIW4" s="24"/>
      <c r="TIX4" s="24"/>
      <c r="TIY4" s="24"/>
      <c r="TIZ4" s="24"/>
      <c r="TJA4" s="24"/>
      <c r="TJB4" s="24"/>
      <c r="TJC4" s="24"/>
      <c r="TJD4" s="24"/>
      <c r="TJE4" s="24"/>
      <c r="TJF4" s="24"/>
      <c r="TJG4" s="24"/>
      <c r="TJH4" s="24"/>
      <c r="TJI4" s="24"/>
      <c r="TJJ4" s="24"/>
      <c r="TJK4" s="24"/>
      <c r="TJL4" s="24"/>
      <c r="TJM4" s="24"/>
      <c r="TJN4" s="24"/>
      <c r="TJO4" s="24"/>
      <c r="TJP4" s="24"/>
      <c r="TJQ4" s="24"/>
      <c r="TJR4" s="24"/>
      <c r="TJS4" s="24"/>
      <c r="TJT4" s="24"/>
      <c r="TJU4" s="24"/>
      <c r="TJV4" s="24"/>
      <c r="TJW4" s="24"/>
      <c r="TJX4" s="24"/>
      <c r="TJY4" s="24"/>
      <c r="TJZ4" s="24"/>
      <c r="TKA4" s="24"/>
      <c r="TKB4" s="24"/>
      <c r="TKC4" s="24"/>
      <c r="TKD4" s="24"/>
      <c r="TKE4" s="24"/>
      <c r="TKF4" s="24"/>
      <c r="TKG4" s="24"/>
      <c r="TKH4" s="24"/>
      <c r="TKI4" s="24"/>
      <c r="TKJ4" s="24"/>
      <c r="TKK4" s="24"/>
      <c r="TKL4" s="24"/>
      <c r="TKM4" s="24"/>
      <c r="TKN4" s="24"/>
      <c r="TKO4" s="24"/>
      <c r="TKP4" s="24"/>
      <c r="TKQ4" s="24"/>
      <c r="TKR4" s="24"/>
      <c r="TKS4" s="24"/>
      <c r="TKT4" s="24"/>
      <c r="TKU4" s="24"/>
      <c r="TKV4" s="24"/>
      <c r="TKW4" s="24"/>
      <c r="TKX4" s="24"/>
      <c r="TKY4" s="24"/>
      <c r="TKZ4" s="24"/>
      <c r="TLA4" s="24"/>
      <c r="TLB4" s="24"/>
      <c r="TLC4" s="24"/>
      <c r="TLD4" s="24"/>
      <c r="TLE4" s="24"/>
      <c r="TLF4" s="24"/>
      <c r="TLG4" s="24"/>
      <c r="TLH4" s="24"/>
      <c r="TLI4" s="24"/>
      <c r="TLJ4" s="24"/>
      <c r="TLK4" s="24"/>
      <c r="TLL4" s="24"/>
      <c r="TLM4" s="24"/>
      <c r="TLN4" s="24"/>
      <c r="TLO4" s="24"/>
      <c r="TLP4" s="24"/>
      <c r="TLQ4" s="24"/>
      <c r="TLR4" s="24"/>
      <c r="TLS4" s="24"/>
      <c r="TLT4" s="24"/>
      <c r="TLU4" s="24"/>
      <c r="TLV4" s="24"/>
      <c r="TLW4" s="24"/>
      <c r="TLX4" s="24"/>
      <c r="TLY4" s="24"/>
      <c r="TLZ4" s="24"/>
      <c r="TMA4" s="24"/>
      <c r="TMB4" s="24"/>
      <c r="TMC4" s="24"/>
      <c r="TMD4" s="24"/>
      <c r="TME4" s="24"/>
      <c r="TMF4" s="24"/>
      <c r="TMG4" s="24"/>
      <c r="TMH4" s="24"/>
      <c r="TMI4" s="24"/>
      <c r="TMJ4" s="24"/>
      <c r="TMK4" s="24"/>
      <c r="TML4" s="24"/>
      <c r="TMM4" s="24"/>
      <c r="TMN4" s="24"/>
      <c r="TMO4" s="24"/>
      <c r="TMP4" s="24"/>
      <c r="TMQ4" s="24"/>
      <c r="TMR4" s="24"/>
      <c r="TMS4" s="24"/>
      <c r="TMT4" s="24"/>
      <c r="TMU4" s="24"/>
      <c r="TMV4" s="24"/>
      <c r="TMW4" s="24"/>
      <c r="TMX4" s="24"/>
      <c r="TMY4" s="24"/>
      <c r="TMZ4" s="24"/>
      <c r="TNA4" s="24"/>
      <c r="TNB4" s="24"/>
      <c r="TNC4" s="24"/>
      <c r="TND4" s="24"/>
      <c r="TNE4" s="24"/>
      <c r="TNF4" s="24"/>
      <c r="TNG4" s="24"/>
      <c r="TNH4" s="24"/>
      <c r="TNI4" s="24"/>
      <c r="TNJ4" s="24"/>
      <c r="TNK4" s="24"/>
      <c r="TNL4" s="24"/>
      <c r="TNM4" s="24"/>
      <c r="TNN4" s="24"/>
      <c r="TNO4" s="24"/>
      <c r="TNP4" s="24"/>
      <c r="TNQ4" s="24"/>
      <c r="TNR4" s="24"/>
      <c r="TNS4" s="24"/>
      <c r="TNT4" s="24"/>
      <c r="TNU4" s="24"/>
      <c r="TNV4" s="24"/>
      <c r="TNW4" s="24"/>
      <c r="TNX4" s="24"/>
      <c r="TNY4" s="24"/>
      <c r="TNZ4" s="24"/>
      <c r="TOA4" s="24"/>
      <c r="TOB4" s="24"/>
      <c r="TOC4" s="24"/>
      <c r="TOD4" s="24"/>
      <c r="TOE4" s="24"/>
      <c r="TOF4" s="24"/>
      <c r="TOG4" s="24"/>
      <c r="TOH4" s="24"/>
      <c r="TOI4" s="24"/>
      <c r="TOJ4" s="24"/>
      <c r="TOK4" s="24"/>
      <c r="TOL4" s="24"/>
      <c r="TOM4" s="24"/>
      <c r="TON4" s="24"/>
      <c r="TOO4" s="24"/>
      <c r="TOP4" s="24"/>
      <c r="TOQ4" s="24"/>
      <c r="TOR4" s="24"/>
      <c r="TOS4" s="24"/>
      <c r="TOT4" s="24"/>
      <c r="TOU4" s="24"/>
      <c r="TOV4" s="24"/>
      <c r="TOW4" s="24"/>
      <c r="TOX4" s="24"/>
      <c r="TOY4" s="24"/>
      <c r="TOZ4" s="24"/>
      <c r="TPA4" s="24"/>
      <c r="TPB4" s="24"/>
      <c r="TPC4" s="24"/>
      <c r="TPD4" s="24"/>
      <c r="TPE4" s="24"/>
      <c r="TPF4" s="24"/>
      <c r="TPG4" s="24"/>
      <c r="TPH4" s="24"/>
      <c r="TPI4" s="24"/>
      <c r="TPJ4" s="24"/>
      <c r="TPK4" s="24"/>
      <c r="TPL4" s="24"/>
      <c r="TPM4" s="24"/>
      <c r="TPN4" s="24"/>
      <c r="TPO4" s="24"/>
      <c r="TPP4" s="24"/>
      <c r="TPQ4" s="24"/>
      <c r="TPR4" s="24"/>
      <c r="TPS4" s="24"/>
      <c r="TPT4" s="24"/>
      <c r="TPU4" s="24"/>
      <c r="TPV4" s="24"/>
      <c r="TPW4" s="24"/>
      <c r="TPX4" s="24"/>
      <c r="TPY4" s="24"/>
      <c r="TPZ4" s="24"/>
      <c r="TQA4" s="24"/>
      <c r="TQB4" s="24"/>
      <c r="TQC4" s="24"/>
      <c r="TQD4" s="24"/>
      <c r="TQE4" s="24"/>
      <c r="TQF4" s="24"/>
      <c r="TQG4" s="24"/>
      <c r="TQH4" s="24"/>
      <c r="TQI4" s="24"/>
      <c r="TQJ4" s="24"/>
      <c r="TQK4" s="24"/>
      <c r="TQL4" s="24"/>
      <c r="TQM4" s="24"/>
      <c r="TQN4" s="24"/>
      <c r="TQO4" s="24"/>
      <c r="TQP4" s="24"/>
      <c r="TQQ4" s="24"/>
      <c r="TQR4" s="24"/>
      <c r="TQS4" s="24"/>
      <c r="TQT4" s="24"/>
      <c r="TQU4" s="24"/>
      <c r="TQV4" s="24"/>
      <c r="TQW4" s="24"/>
      <c r="TQX4" s="24"/>
      <c r="TQY4" s="24"/>
      <c r="TQZ4" s="24"/>
      <c r="TRA4" s="24"/>
      <c r="TRB4" s="24"/>
      <c r="TRC4" s="24"/>
      <c r="TRD4" s="24"/>
      <c r="TRE4" s="24"/>
      <c r="TRF4" s="24"/>
      <c r="TRG4" s="24"/>
      <c r="TRH4" s="24"/>
      <c r="TRI4" s="24"/>
      <c r="TRJ4" s="24"/>
      <c r="TRK4" s="24"/>
      <c r="TRL4" s="24"/>
      <c r="TRM4" s="24"/>
      <c r="TRN4" s="24"/>
      <c r="TRO4" s="24"/>
      <c r="TRP4" s="24"/>
      <c r="TRQ4" s="24"/>
      <c r="TRR4" s="24"/>
      <c r="TRS4" s="24"/>
      <c r="TRT4" s="24"/>
      <c r="TRU4" s="24"/>
      <c r="TRV4" s="24"/>
      <c r="TRW4" s="24"/>
      <c r="TRX4" s="24"/>
      <c r="TRY4" s="24"/>
      <c r="TRZ4" s="24"/>
      <c r="TSA4" s="24"/>
      <c r="TSB4" s="24"/>
      <c r="TSC4" s="24"/>
      <c r="TSD4" s="24"/>
      <c r="TSE4" s="24"/>
      <c r="TSF4" s="24"/>
      <c r="TSG4" s="24"/>
      <c r="TSH4" s="24"/>
      <c r="TSI4" s="24"/>
      <c r="TSJ4" s="24"/>
      <c r="TSK4" s="24"/>
      <c r="TSL4" s="24"/>
      <c r="TSM4" s="24"/>
      <c r="TSN4" s="24"/>
      <c r="TSO4" s="24"/>
      <c r="TSP4" s="24"/>
      <c r="TSQ4" s="24"/>
      <c r="TSR4" s="24"/>
      <c r="TSS4" s="24"/>
      <c r="TST4" s="24"/>
      <c r="TSU4" s="24"/>
      <c r="TSV4" s="24"/>
      <c r="TSW4" s="24"/>
      <c r="TSX4" s="24"/>
      <c r="TSY4" s="24"/>
      <c r="TSZ4" s="24"/>
      <c r="TTA4" s="24"/>
      <c r="TTB4" s="24"/>
      <c r="TTC4" s="24"/>
      <c r="TTD4" s="24"/>
      <c r="TTE4" s="24"/>
      <c r="TTF4" s="24"/>
      <c r="TTG4" s="24"/>
      <c r="TTH4" s="24"/>
      <c r="TTI4" s="24"/>
      <c r="TTJ4" s="24"/>
      <c r="TTK4" s="24"/>
      <c r="TTL4" s="24"/>
      <c r="TTM4" s="24"/>
      <c r="TTN4" s="24"/>
      <c r="TTO4" s="24"/>
      <c r="TTP4" s="24"/>
      <c r="TTQ4" s="24"/>
      <c r="TTR4" s="24"/>
      <c r="TTS4" s="24"/>
      <c r="TTT4" s="24"/>
      <c r="TTU4" s="24"/>
      <c r="TTV4" s="24"/>
      <c r="TTW4" s="24"/>
      <c r="TTX4" s="24"/>
      <c r="TTY4" s="24"/>
      <c r="TTZ4" s="24"/>
      <c r="TUA4" s="24"/>
      <c r="TUB4" s="24"/>
      <c r="TUC4" s="24"/>
      <c r="TUD4" s="24"/>
      <c r="TUE4" s="24"/>
      <c r="TUF4" s="24"/>
      <c r="TUG4" s="24"/>
      <c r="TUH4" s="24"/>
      <c r="TUI4" s="24"/>
      <c r="TUJ4" s="24"/>
      <c r="TUK4" s="24"/>
      <c r="TUL4" s="24"/>
      <c r="TUM4" s="24"/>
      <c r="TUN4" s="24"/>
      <c r="TUO4" s="24"/>
      <c r="TUP4" s="24"/>
      <c r="TUQ4" s="24"/>
      <c r="TUR4" s="24"/>
      <c r="TUS4" s="24"/>
      <c r="TUT4" s="24"/>
      <c r="TUU4" s="24"/>
      <c r="TUV4" s="24"/>
      <c r="TUW4" s="24"/>
      <c r="TUX4" s="24"/>
      <c r="TUY4" s="24"/>
      <c r="TUZ4" s="24"/>
      <c r="TVA4" s="24"/>
      <c r="TVB4" s="24"/>
      <c r="TVC4" s="24"/>
      <c r="TVD4" s="24"/>
      <c r="TVE4" s="24"/>
      <c r="TVF4" s="24"/>
      <c r="TVG4" s="24"/>
      <c r="TVH4" s="24"/>
      <c r="TVI4" s="24"/>
      <c r="TVJ4" s="24"/>
      <c r="TVK4" s="24"/>
      <c r="TVL4" s="24"/>
      <c r="TVM4" s="24"/>
      <c r="TVN4" s="24"/>
      <c r="TVO4" s="24"/>
      <c r="TVP4" s="24"/>
      <c r="TVQ4" s="24"/>
      <c r="TVR4" s="24"/>
      <c r="TVS4" s="24"/>
      <c r="TVT4" s="24"/>
      <c r="TVU4" s="24"/>
      <c r="TVV4" s="24"/>
      <c r="TVW4" s="24"/>
      <c r="TVX4" s="24"/>
      <c r="TVY4" s="24"/>
      <c r="TVZ4" s="24"/>
      <c r="TWA4" s="24"/>
      <c r="TWB4" s="24"/>
      <c r="TWC4" s="24"/>
      <c r="TWD4" s="24"/>
      <c r="TWE4" s="24"/>
      <c r="TWF4" s="24"/>
      <c r="TWG4" s="24"/>
      <c r="TWH4" s="24"/>
      <c r="TWI4" s="24"/>
      <c r="TWJ4" s="24"/>
      <c r="TWK4" s="24"/>
      <c r="TWL4" s="24"/>
      <c r="TWM4" s="24"/>
      <c r="TWN4" s="24"/>
      <c r="TWO4" s="24"/>
      <c r="TWP4" s="24"/>
      <c r="TWQ4" s="24"/>
      <c r="TWR4" s="24"/>
      <c r="TWS4" s="24"/>
      <c r="TWT4" s="24"/>
      <c r="TWU4" s="24"/>
      <c r="TWV4" s="24"/>
      <c r="TWW4" s="24"/>
      <c r="TWX4" s="24"/>
      <c r="TWY4" s="24"/>
      <c r="TWZ4" s="24"/>
      <c r="TXA4" s="24"/>
      <c r="TXB4" s="24"/>
      <c r="TXC4" s="24"/>
      <c r="TXD4" s="24"/>
      <c r="TXE4" s="24"/>
      <c r="TXF4" s="24"/>
      <c r="TXG4" s="24"/>
      <c r="TXH4" s="24"/>
      <c r="TXI4" s="24"/>
      <c r="TXJ4" s="24"/>
      <c r="TXK4" s="24"/>
      <c r="TXL4" s="24"/>
      <c r="TXM4" s="24"/>
      <c r="TXN4" s="24"/>
      <c r="TXO4" s="24"/>
      <c r="TXP4" s="24"/>
      <c r="TXQ4" s="24"/>
      <c r="TXR4" s="24"/>
      <c r="TXS4" s="24"/>
      <c r="TXT4" s="24"/>
      <c r="TXU4" s="24"/>
      <c r="TXV4" s="24"/>
      <c r="TXW4" s="24"/>
      <c r="TXX4" s="24"/>
      <c r="TXY4" s="24"/>
      <c r="TXZ4" s="24"/>
      <c r="TYA4" s="24"/>
      <c r="TYB4" s="24"/>
      <c r="TYC4" s="24"/>
      <c r="TYD4" s="24"/>
      <c r="TYE4" s="24"/>
      <c r="TYF4" s="24"/>
      <c r="TYG4" s="24"/>
      <c r="TYH4" s="24"/>
      <c r="TYI4" s="24"/>
      <c r="TYJ4" s="24"/>
      <c r="TYK4" s="24"/>
      <c r="TYL4" s="24"/>
      <c r="TYM4" s="24"/>
      <c r="TYN4" s="24"/>
      <c r="TYO4" s="24"/>
      <c r="TYP4" s="24"/>
      <c r="TYQ4" s="24"/>
      <c r="TYR4" s="24"/>
      <c r="TYS4" s="24"/>
      <c r="TYT4" s="24"/>
      <c r="TYU4" s="24"/>
      <c r="TYV4" s="24"/>
      <c r="TYW4" s="24"/>
      <c r="TYX4" s="24"/>
      <c r="TYY4" s="24"/>
      <c r="TYZ4" s="24"/>
      <c r="TZA4" s="24"/>
      <c r="TZB4" s="24"/>
      <c r="TZC4" s="24"/>
      <c r="TZD4" s="24"/>
      <c r="TZE4" s="24"/>
      <c r="TZF4" s="24"/>
      <c r="TZG4" s="24"/>
      <c r="TZH4" s="24"/>
      <c r="TZI4" s="24"/>
      <c r="TZJ4" s="24"/>
      <c r="TZK4" s="24"/>
      <c r="TZL4" s="24"/>
      <c r="TZM4" s="24"/>
      <c r="TZN4" s="24"/>
      <c r="TZO4" s="24"/>
      <c r="TZP4" s="24"/>
      <c r="TZQ4" s="24"/>
      <c r="TZR4" s="24"/>
      <c r="TZS4" s="24"/>
      <c r="TZT4" s="24"/>
      <c r="TZU4" s="24"/>
      <c r="TZV4" s="24"/>
      <c r="TZW4" s="24"/>
      <c r="TZX4" s="24"/>
      <c r="TZY4" s="24"/>
      <c r="TZZ4" s="24"/>
      <c r="UAA4" s="24"/>
      <c r="UAB4" s="24"/>
      <c r="UAC4" s="24"/>
      <c r="UAD4" s="24"/>
      <c r="UAE4" s="24"/>
      <c r="UAF4" s="24"/>
      <c r="UAG4" s="24"/>
      <c r="UAH4" s="24"/>
      <c r="UAI4" s="24"/>
      <c r="UAJ4" s="24"/>
      <c r="UAK4" s="24"/>
      <c r="UAL4" s="24"/>
      <c r="UAM4" s="24"/>
      <c r="UAN4" s="24"/>
      <c r="UAO4" s="24"/>
      <c r="UAP4" s="24"/>
      <c r="UAQ4" s="24"/>
      <c r="UAR4" s="24"/>
      <c r="UAS4" s="24"/>
      <c r="UAT4" s="24"/>
      <c r="UAU4" s="24"/>
      <c r="UAV4" s="24"/>
      <c r="UAW4" s="24"/>
      <c r="UAX4" s="24"/>
      <c r="UAY4" s="24"/>
      <c r="UAZ4" s="24"/>
      <c r="UBA4" s="24"/>
      <c r="UBB4" s="24"/>
      <c r="UBC4" s="24"/>
      <c r="UBD4" s="24"/>
      <c r="UBE4" s="24"/>
      <c r="UBF4" s="24"/>
      <c r="UBG4" s="24"/>
      <c r="UBH4" s="24"/>
      <c r="UBI4" s="24"/>
      <c r="UBJ4" s="24"/>
      <c r="UBK4" s="24"/>
      <c r="UBL4" s="24"/>
      <c r="UBM4" s="24"/>
      <c r="UBN4" s="24"/>
      <c r="UBO4" s="24"/>
      <c r="UBP4" s="24"/>
      <c r="UBQ4" s="24"/>
      <c r="UBR4" s="24"/>
      <c r="UBS4" s="24"/>
      <c r="UBT4" s="24"/>
      <c r="UBU4" s="24"/>
      <c r="UBV4" s="24"/>
      <c r="UBW4" s="24"/>
      <c r="UBX4" s="24"/>
      <c r="UBY4" s="24"/>
      <c r="UBZ4" s="24"/>
      <c r="UCA4" s="24"/>
      <c r="UCB4" s="24"/>
      <c r="UCC4" s="24"/>
      <c r="UCD4" s="24"/>
      <c r="UCE4" s="24"/>
      <c r="UCF4" s="24"/>
      <c r="UCG4" s="24"/>
      <c r="UCH4" s="24"/>
      <c r="UCI4" s="24"/>
      <c r="UCJ4" s="24"/>
      <c r="UCK4" s="24"/>
      <c r="UCL4" s="24"/>
      <c r="UCM4" s="24"/>
      <c r="UCN4" s="24"/>
      <c r="UCO4" s="24"/>
      <c r="UCP4" s="24"/>
      <c r="UCQ4" s="24"/>
      <c r="UCR4" s="24"/>
      <c r="UCS4" s="24"/>
      <c r="UCT4" s="24"/>
      <c r="UCU4" s="24"/>
      <c r="UCV4" s="24"/>
      <c r="UCW4" s="24"/>
      <c r="UCX4" s="24"/>
      <c r="UCY4" s="24"/>
      <c r="UCZ4" s="24"/>
      <c r="UDA4" s="24"/>
      <c r="UDB4" s="24"/>
      <c r="UDC4" s="24"/>
      <c r="UDD4" s="24"/>
      <c r="UDE4" s="24"/>
      <c r="UDF4" s="24"/>
      <c r="UDG4" s="24"/>
      <c r="UDH4" s="24"/>
      <c r="UDI4" s="24"/>
      <c r="UDJ4" s="24"/>
      <c r="UDK4" s="24"/>
      <c r="UDL4" s="24"/>
      <c r="UDM4" s="24"/>
      <c r="UDN4" s="24"/>
      <c r="UDO4" s="24"/>
      <c r="UDP4" s="24"/>
      <c r="UDQ4" s="24"/>
      <c r="UDR4" s="24"/>
      <c r="UDS4" s="24"/>
      <c r="UDT4" s="24"/>
      <c r="UDU4" s="24"/>
      <c r="UDV4" s="24"/>
      <c r="UDW4" s="24"/>
      <c r="UDX4" s="24"/>
      <c r="UDY4" s="24"/>
      <c r="UDZ4" s="24"/>
      <c r="UEA4" s="24"/>
      <c r="UEB4" s="24"/>
      <c r="UEC4" s="24"/>
      <c r="UED4" s="24"/>
      <c r="UEE4" s="24"/>
      <c r="UEF4" s="24"/>
      <c r="UEG4" s="24"/>
      <c r="UEH4" s="24"/>
      <c r="UEI4" s="24"/>
      <c r="UEJ4" s="24"/>
      <c r="UEK4" s="24"/>
      <c r="UEL4" s="24"/>
      <c r="UEM4" s="24"/>
      <c r="UEN4" s="24"/>
      <c r="UEO4" s="24"/>
      <c r="UEP4" s="24"/>
      <c r="UEQ4" s="24"/>
      <c r="UER4" s="24"/>
      <c r="UES4" s="24"/>
      <c r="UET4" s="24"/>
      <c r="UEU4" s="24"/>
      <c r="UEV4" s="24"/>
      <c r="UEW4" s="24"/>
      <c r="UEX4" s="24"/>
      <c r="UEY4" s="24"/>
      <c r="UEZ4" s="24"/>
      <c r="UFA4" s="24"/>
      <c r="UFB4" s="24"/>
      <c r="UFC4" s="24"/>
      <c r="UFD4" s="24"/>
      <c r="UFE4" s="24"/>
      <c r="UFF4" s="24"/>
      <c r="UFG4" s="24"/>
      <c r="UFH4" s="24"/>
      <c r="UFI4" s="24"/>
      <c r="UFJ4" s="24"/>
      <c r="UFK4" s="24"/>
      <c r="UFL4" s="24"/>
      <c r="UFM4" s="24"/>
      <c r="UFN4" s="24"/>
      <c r="UFO4" s="24"/>
      <c r="UFP4" s="24"/>
      <c r="UFQ4" s="24"/>
      <c r="UFR4" s="24"/>
      <c r="UFS4" s="24"/>
      <c r="UFT4" s="24"/>
      <c r="UFU4" s="24"/>
      <c r="UFV4" s="24"/>
      <c r="UFW4" s="24"/>
      <c r="UFX4" s="24"/>
      <c r="UFY4" s="24"/>
      <c r="UFZ4" s="24"/>
      <c r="UGA4" s="24"/>
      <c r="UGB4" s="24"/>
      <c r="UGC4" s="24"/>
      <c r="UGD4" s="24"/>
      <c r="UGE4" s="24"/>
      <c r="UGF4" s="24"/>
      <c r="UGG4" s="24"/>
      <c r="UGH4" s="24"/>
      <c r="UGI4" s="24"/>
      <c r="UGJ4" s="24"/>
      <c r="UGK4" s="24"/>
      <c r="UGL4" s="24"/>
      <c r="UGM4" s="24"/>
      <c r="UGN4" s="24"/>
      <c r="UGO4" s="24"/>
      <c r="UGP4" s="24"/>
      <c r="UGQ4" s="24"/>
      <c r="UGR4" s="24"/>
      <c r="UGS4" s="24"/>
      <c r="UGT4" s="24"/>
      <c r="UGU4" s="24"/>
      <c r="UGV4" s="24"/>
      <c r="UGW4" s="24"/>
      <c r="UGX4" s="24"/>
      <c r="UGY4" s="24"/>
      <c r="UGZ4" s="24"/>
      <c r="UHA4" s="24"/>
      <c r="UHB4" s="24"/>
      <c r="UHC4" s="24"/>
      <c r="UHD4" s="24"/>
      <c r="UHE4" s="24"/>
      <c r="UHF4" s="24"/>
      <c r="UHG4" s="24"/>
      <c r="UHH4" s="24"/>
      <c r="UHI4" s="24"/>
      <c r="UHJ4" s="24"/>
      <c r="UHK4" s="24"/>
      <c r="UHL4" s="24"/>
      <c r="UHM4" s="24"/>
      <c r="UHN4" s="24"/>
      <c r="UHO4" s="24"/>
      <c r="UHP4" s="24"/>
      <c r="UHQ4" s="24"/>
      <c r="UHR4" s="24"/>
      <c r="UHS4" s="24"/>
      <c r="UHT4" s="24"/>
      <c r="UHU4" s="24"/>
      <c r="UHV4" s="24"/>
      <c r="UHW4" s="24"/>
      <c r="UHX4" s="24"/>
      <c r="UHY4" s="24"/>
      <c r="UHZ4" s="24"/>
      <c r="UIA4" s="24"/>
      <c r="UIB4" s="24"/>
      <c r="UIC4" s="24"/>
      <c r="UID4" s="24"/>
      <c r="UIE4" s="24"/>
      <c r="UIF4" s="24"/>
      <c r="UIG4" s="24"/>
      <c r="UIH4" s="24"/>
      <c r="UII4" s="24"/>
      <c r="UIJ4" s="24"/>
      <c r="UIK4" s="24"/>
      <c r="UIL4" s="24"/>
      <c r="UIM4" s="24"/>
      <c r="UIN4" s="24"/>
      <c r="UIO4" s="24"/>
      <c r="UIP4" s="24"/>
      <c r="UIQ4" s="24"/>
      <c r="UIR4" s="24"/>
      <c r="UIS4" s="24"/>
      <c r="UIT4" s="24"/>
      <c r="UIU4" s="24"/>
      <c r="UIV4" s="24"/>
      <c r="UIW4" s="24"/>
      <c r="UIX4" s="24"/>
      <c r="UIY4" s="24"/>
      <c r="UIZ4" s="24"/>
      <c r="UJA4" s="24"/>
      <c r="UJB4" s="24"/>
      <c r="UJC4" s="24"/>
      <c r="UJD4" s="24"/>
      <c r="UJE4" s="24"/>
      <c r="UJF4" s="24"/>
      <c r="UJG4" s="24"/>
      <c r="UJH4" s="24"/>
      <c r="UJI4" s="24"/>
      <c r="UJJ4" s="24"/>
      <c r="UJK4" s="24"/>
      <c r="UJL4" s="24"/>
      <c r="UJM4" s="24"/>
      <c r="UJN4" s="24"/>
      <c r="UJO4" s="24"/>
      <c r="UJP4" s="24"/>
      <c r="UJQ4" s="24"/>
      <c r="UJR4" s="24"/>
      <c r="UJS4" s="24"/>
      <c r="UJT4" s="24"/>
      <c r="UJU4" s="24"/>
      <c r="UJV4" s="24"/>
      <c r="UJW4" s="24"/>
      <c r="UJX4" s="24"/>
      <c r="UJY4" s="24"/>
      <c r="UJZ4" s="24"/>
      <c r="UKA4" s="24"/>
      <c r="UKB4" s="24"/>
      <c r="UKC4" s="24"/>
      <c r="UKD4" s="24"/>
      <c r="UKE4" s="24"/>
      <c r="UKF4" s="24"/>
      <c r="UKG4" s="24"/>
      <c r="UKH4" s="24"/>
      <c r="UKI4" s="24"/>
      <c r="UKJ4" s="24"/>
      <c r="UKK4" s="24"/>
      <c r="UKL4" s="24"/>
      <c r="UKM4" s="24"/>
      <c r="UKN4" s="24"/>
      <c r="UKO4" s="24"/>
      <c r="UKP4" s="24"/>
      <c r="UKQ4" s="24"/>
      <c r="UKR4" s="24"/>
      <c r="UKS4" s="24"/>
      <c r="UKT4" s="24"/>
      <c r="UKU4" s="24"/>
      <c r="UKV4" s="24"/>
      <c r="UKW4" s="24"/>
      <c r="UKX4" s="24"/>
      <c r="UKY4" s="24"/>
      <c r="UKZ4" s="24"/>
      <c r="ULA4" s="24"/>
      <c r="ULB4" s="24"/>
      <c r="ULC4" s="24"/>
      <c r="ULD4" s="24"/>
      <c r="ULE4" s="24"/>
      <c r="ULF4" s="24"/>
      <c r="ULG4" s="24"/>
      <c r="ULH4" s="24"/>
      <c r="ULI4" s="24"/>
      <c r="ULJ4" s="24"/>
      <c r="ULK4" s="24"/>
      <c r="ULL4" s="24"/>
      <c r="ULM4" s="24"/>
      <c r="ULN4" s="24"/>
      <c r="ULO4" s="24"/>
      <c r="ULP4" s="24"/>
      <c r="ULQ4" s="24"/>
      <c r="ULR4" s="24"/>
      <c r="ULS4" s="24"/>
      <c r="ULT4" s="24"/>
      <c r="ULU4" s="24"/>
      <c r="ULV4" s="24"/>
      <c r="ULW4" s="24"/>
      <c r="ULX4" s="24"/>
      <c r="ULY4" s="24"/>
      <c r="ULZ4" s="24"/>
      <c r="UMA4" s="24"/>
      <c r="UMB4" s="24"/>
      <c r="UMC4" s="24"/>
      <c r="UMD4" s="24"/>
      <c r="UME4" s="24"/>
      <c r="UMF4" s="24"/>
      <c r="UMG4" s="24"/>
      <c r="UMH4" s="24"/>
      <c r="UMI4" s="24"/>
      <c r="UMJ4" s="24"/>
      <c r="UMK4" s="24"/>
      <c r="UML4" s="24"/>
      <c r="UMM4" s="24"/>
      <c r="UMN4" s="24"/>
      <c r="UMO4" s="24"/>
      <c r="UMP4" s="24"/>
      <c r="UMQ4" s="24"/>
      <c r="UMR4" s="24"/>
      <c r="UMS4" s="24"/>
      <c r="UMT4" s="24"/>
      <c r="UMU4" s="24"/>
      <c r="UMV4" s="24"/>
      <c r="UMW4" s="24"/>
      <c r="UMX4" s="24"/>
      <c r="UMY4" s="24"/>
      <c r="UMZ4" s="24"/>
      <c r="UNA4" s="24"/>
      <c r="UNB4" s="24"/>
      <c r="UNC4" s="24"/>
      <c r="UND4" s="24"/>
      <c r="UNE4" s="24"/>
      <c r="UNF4" s="24"/>
      <c r="UNG4" s="24"/>
      <c r="UNH4" s="24"/>
      <c r="UNI4" s="24"/>
      <c r="UNJ4" s="24"/>
      <c r="UNK4" s="24"/>
      <c r="UNL4" s="24"/>
      <c r="UNM4" s="24"/>
      <c r="UNN4" s="24"/>
      <c r="UNO4" s="24"/>
      <c r="UNP4" s="24"/>
      <c r="UNQ4" s="24"/>
      <c r="UNR4" s="24"/>
      <c r="UNS4" s="24"/>
      <c r="UNT4" s="24"/>
      <c r="UNU4" s="24"/>
      <c r="UNV4" s="24"/>
      <c r="UNW4" s="24"/>
      <c r="UNX4" s="24"/>
      <c r="UNY4" s="24"/>
      <c r="UNZ4" s="24"/>
      <c r="UOA4" s="24"/>
      <c r="UOB4" s="24"/>
      <c r="UOC4" s="24"/>
      <c r="UOD4" s="24"/>
      <c r="UOE4" s="24"/>
      <c r="UOF4" s="24"/>
      <c r="UOG4" s="24"/>
      <c r="UOH4" s="24"/>
      <c r="UOI4" s="24"/>
      <c r="UOJ4" s="24"/>
      <c r="UOK4" s="24"/>
      <c r="UOL4" s="24"/>
      <c r="UOM4" s="24"/>
      <c r="UON4" s="24"/>
      <c r="UOO4" s="24"/>
      <c r="UOP4" s="24"/>
      <c r="UOQ4" s="24"/>
      <c r="UOR4" s="24"/>
      <c r="UOS4" s="24"/>
      <c r="UOT4" s="24"/>
      <c r="UOU4" s="24"/>
      <c r="UOV4" s="24"/>
      <c r="UOW4" s="24"/>
      <c r="UOX4" s="24"/>
      <c r="UOY4" s="24"/>
      <c r="UOZ4" s="24"/>
      <c r="UPA4" s="24"/>
      <c r="UPB4" s="24"/>
      <c r="UPC4" s="24"/>
      <c r="UPD4" s="24"/>
      <c r="UPE4" s="24"/>
      <c r="UPF4" s="24"/>
      <c r="UPG4" s="24"/>
      <c r="UPH4" s="24"/>
      <c r="UPI4" s="24"/>
      <c r="UPJ4" s="24"/>
      <c r="UPK4" s="24"/>
      <c r="UPL4" s="24"/>
      <c r="UPM4" s="24"/>
      <c r="UPN4" s="24"/>
      <c r="UPO4" s="24"/>
      <c r="UPP4" s="24"/>
      <c r="UPQ4" s="24"/>
      <c r="UPR4" s="24"/>
      <c r="UPS4" s="24"/>
      <c r="UPT4" s="24"/>
      <c r="UPU4" s="24"/>
      <c r="UPV4" s="24"/>
      <c r="UPW4" s="24"/>
      <c r="UPX4" s="24"/>
      <c r="UPY4" s="24"/>
      <c r="UPZ4" s="24"/>
      <c r="UQA4" s="24"/>
      <c r="UQB4" s="24"/>
      <c r="UQC4" s="24"/>
      <c r="UQD4" s="24"/>
      <c r="UQE4" s="24"/>
      <c r="UQF4" s="24"/>
      <c r="UQG4" s="24"/>
      <c r="UQH4" s="24"/>
      <c r="UQI4" s="24"/>
      <c r="UQJ4" s="24"/>
      <c r="UQK4" s="24"/>
      <c r="UQL4" s="24"/>
      <c r="UQM4" s="24"/>
      <c r="UQN4" s="24"/>
      <c r="UQO4" s="24"/>
      <c r="UQP4" s="24"/>
      <c r="UQQ4" s="24"/>
      <c r="UQR4" s="24"/>
      <c r="UQS4" s="24"/>
      <c r="UQT4" s="24"/>
      <c r="UQU4" s="24"/>
      <c r="UQV4" s="24"/>
      <c r="UQW4" s="24"/>
      <c r="UQX4" s="24"/>
      <c r="UQY4" s="24"/>
      <c r="UQZ4" s="24"/>
      <c r="URA4" s="24"/>
      <c r="URB4" s="24"/>
      <c r="URC4" s="24"/>
      <c r="URD4" s="24"/>
      <c r="URE4" s="24"/>
      <c r="URF4" s="24"/>
      <c r="URG4" s="24"/>
      <c r="URH4" s="24"/>
      <c r="URI4" s="24"/>
      <c r="URJ4" s="24"/>
      <c r="URK4" s="24"/>
      <c r="URL4" s="24"/>
      <c r="URM4" s="24"/>
      <c r="URN4" s="24"/>
      <c r="URO4" s="24"/>
      <c r="URP4" s="24"/>
      <c r="URQ4" s="24"/>
      <c r="URR4" s="24"/>
      <c r="URS4" s="24"/>
      <c r="URT4" s="24"/>
      <c r="URU4" s="24"/>
      <c r="URV4" s="24"/>
      <c r="URW4" s="24"/>
      <c r="URX4" s="24"/>
      <c r="URY4" s="24"/>
      <c r="URZ4" s="24"/>
      <c r="USA4" s="24"/>
      <c r="USB4" s="24"/>
      <c r="USC4" s="24"/>
      <c r="USD4" s="24"/>
      <c r="USE4" s="24"/>
      <c r="USF4" s="24"/>
      <c r="USG4" s="24"/>
      <c r="USH4" s="24"/>
      <c r="USI4" s="24"/>
      <c r="USJ4" s="24"/>
      <c r="USK4" s="24"/>
      <c r="USL4" s="24"/>
      <c r="USM4" s="24"/>
      <c r="USN4" s="24"/>
      <c r="USO4" s="24"/>
      <c r="USP4" s="24"/>
      <c r="USQ4" s="24"/>
      <c r="USR4" s="24"/>
      <c r="USS4" s="24"/>
      <c r="UST4" s="24"/>
      <c r="USU4" s="24"/>
      <c r="USV4" s="24"/>
      <c r="USW4" s="24"/>
      <c r="USX4" s="24"/>
      <c r="USY4" s="24"/>
      <c r="USZ4" s="24"/>
      <c r="UTA4" s="24"/>
      <c r="UTB4" s="24"/>
      <c r="UTC4" s="24"/>
      <c r="UTD4" s="24"/>
      <c r="UTE4" s="24"/>
      <c r="UTF4" s="24"/>
      <c r="UTG4" s="24"/>
      <c r="UTH4" s="24"/>
      <c r="UTI4" s="24"/>
      <c r="UTJ4" s="24"/>
      <c r="UTK4" s="24"/>
      <c r="UTL4" s="24"/>
      <c r="UTM4" s="24"/>
      <c r="UTN4" s="24"/>
      <c r="UTO4" s="24"/>
      <c r="UTP4" s="24"/>
      <c r="UTQ4" s="24"/>
      <c r="UTR4" s="24"/>
      <c r="UTS4" s="24"/>
      <c r="UTT4" s="24"/>
      <c r="UTU4" s="24"/>
      <c r="UTV4" s="24"/>
      <c r="UTW4" s="24"/>
      <c r="UTX4" s="24"/>
      <c r="UTY4" s="24"/>
      <c r="UTZ4" s="24"/>
      <c r="UUA4" s="24"/>
      <c r="UUB4" s="24"/>
      <c r="UUC4" s="24"/>
      <c r="UUD4" s="24"/>
      <c r="UUE4" s="24"/>
      <c r="UUF4" s="24"/>
      <c r="UUG4" s="24"/>
      <c r="UUH4" s="24"/>
      <c r="UUI4" s="24"/>
      <c r="UUJ4" s="24"/>
      <c r="UUK4" s="24"/>
      <c r="UUL4" s="24"/>
      <c r="UUM4" s="24"/>
      <c r="UUN4" s="24"/>
      <c r="UUO4" s="24"/>
      <c r="UUP4" s="24"/>
      <c r="UUQ4" s="24"/>
      <c r="UUR4" s="24"/>
      <c r="UUS4" s="24"/>
      <c r="UUT4" s="24"/>
      <c r="UUU4" s="24"/>
      <c r="UUV4" s="24"/>
      <c r="UUW4" s="24"/>
      <c r="UUX4" s="24"/>
      <c r="UUY4" s="24"/>
      <c r="UUZ4" s="24"/>
      <c r="UVA4" s="24"/>
      <c r="UVB4" s="24"/>
      <c r="UVC4" s="24"/>
      <c r="UVD4" s="24"/>
      <c r="UVE4" s="24"/>
      <c r="UVF4" s="24"/>
      <c r="UVG4" s="24"/>
      <c r="UVH4" s="24"/>
      <c r="UVI4" s="24"/>
      <c r="UVJ4" s="24"/>
      <c r="UVK4" s="24"/>
      <c r="UVL4" s="24"/>
      <c r="UVM4" s="24"/>
      <c r="UVN4" s="24"/>
      <c r="UVO4" s="24"/>
      <c r="UVP4" s="24"/>
      <c r="UVQ4" s="24"/>
      <c r="UVR4" s="24"/>
      <c r="UVS4" s="24"/>
      <c r="UVT4" s="24"/>
      <c r="UVU4" s="24"/>
      <c r="UVV4" s="24"/>
      <c r="UVW4" s="24"/>
      <c r="UVX4" s="24"/>
      <c r="UVY4" s="24"/>
      <c r="UVZ4" s="24"/>
      <c r="UWA4" s="24"/>
      <c r="UWB4" s="24"/>
      <c r="UWC4" s="24"/>
      <c r="UWD4" s="24"/>
      <c r="UWE4" s="24"/>
      <c r="UWF4" s="24"/>
      <c r="UWG4" s="24"/>
      <c r="UWH4" s="24"/>
      <c r="UWI4" s="24"/>
      <c r="UWJ4" s="24"/>
      <c r="UWK4" s="24"/>
      <c r="UWL4" s="24"/>
      <c r="UWM4" s="24"/>
      <c r="UWN4" s="24"/>
      <c r="UWO4" s="24"/>
      <c r="UWP4" s="24"/>
      <c r="UWQ4" s="24"/>
      <c r="UWR4" s="24"/>
      <c r="UWS4" s="24"/>
      <c r="UWT4" s="24"/>
      <c r="UWU4" s="24"/>
      <c r="UWV4" s="24"/>
      <c r="UWW4" s="24"/>
      <c r="UWX4" s="24"/>
      <c r="UWY4" s="24"/>
      <c r="UWZ4" s="24"/>
      <c r="UXA4" s="24"/>
      <c r="UXB4" s="24"/>
      <c r="UXC4" s="24"/>
      <c r="UXD4" s="24"/>
      <c r="UXE4" s="24"/>
      <c r="UXF4" s="24"/>
      <c r="UXG4" s="24"/>
      <c r="UXH4" s="24"/>
      <c r="UXI4" s="24"/>
      <c r="UXJ4" s="24"/>
      <c r="UXK4" s="24"/>
      <c r="UXL4" s="24"/>
      <c r="UXM4" s="24"/>
      <c r="UXN4" s="24"/>
      <c r="UXO4" s="24"/>
      <c r="UXP4" s="24"/>
      <c r="UXQ4" s="24"/>
      <c r="UXR4" s="24"/>
      <c r="UXS4" s="24"/>
      <c r="UXT4" s="24"/>
      <c r="UXU4" s="24"/>
      <c r="UXV4" s="24"/>
      <c r="UXW4" s="24"/>
      <c r="UXX4" s="24"/>
      <c r="UXY4" s="24"/>
      <c r="UXZ4" s="24"/>
      <c r="UYA4" s="24"/>
      <c r="UYB4" s="24"/>
      <c r="UYC4" s="24"/>
      <c r="UYD4" s="24"/>
      <c r="UYE4" s="24"/>
      <c r="UYF4" s="24"/>
      <c r="UYG4" s="24"/>
      <c r="UYH4" s="24"/>
      <c r="UYI4" s="24"/>
      <c r="UYJ4" s="24"/>
      <c r="UYK4" s="24"/>
      <c r="UYL4" s="24"/>
      <c r="UYM4" s="24"/>
      <c r="UYN4" s="24"/>
      <c r="UYO4" s="24"/>
      <c r="UYP4" s="24"/>
      <c r="UYQ4" s="24"/>
      <c r="UYR4" s="24"/>
      <c r="UYS4" s="24"/>
      <c r="UYT4" s="24"/>
      <c r="UYU4" s="24"/>
      <c r="UYV4" s="24"/>
      <c r="UYW4" s="24"/>
      <c r="UYX4" s="24"/>
      <c r="UYY4" s="24"/>
      <c r="UYZ4" s="24"/>
      <c r="UZA4" s="24"/>
      <c r="UZB4" s="24"/>
      <c r="UZC4" s="24"/>
      <c r="UZD4" s="24"/>
      <c r="UZE4" s="24"/>
      <c r="UZF4" s="24"/>
      <c r="UZG4" s="24"/>
      <c r="UZH4" s="24"/>
      <c r="UZI4" s="24"/>
      <c r="UZJ4" s="24"/>
      <c r="UZK4" s="24"/>
      <c r="UZL4" s="24"/>
      <c r="UZM4" s="24"/>
      <c r="UZN4" s="24"/>
      <c r="UZO4" s="24"/>
      <c r="UZP4" s="24"/>
      <c r="UZQ4" s="24"/>
      <c r="UZR4" s="24"/>
      <c r="UZS4" s="24"/>
      <c r="UZT4" s="24"/>
      <c r="UZU4" s="24"/>
      <c r="UZV4" s="24"/>
      <c r="UZW4" s="24"/>
      <c r="UZX4" s="24"/>
      <c r="UZY4" s="24"/>
      <c r="UZZ4" s="24"/>
      <c r="VAA4" s="24"/>
      <c r="VAB4" s="24"/>
      <c r="VAC4" s="24"/>
      <c r="VAD4" s="24"/>
      <c r="VAE4" s="24"/>
      <c r="VAF4" s="24"/>
      <c r="VAG4" s="24"/>
      <c r="VAH4" s="24"/>
      <c r="VAI4" s="24"/>
      <c r="VAJ4" s="24"/>
      <c r="VAK4" s="24"/>
      <c r="VAL4" s="24"/>
      <c r="VAM4" s="24"/>
      <c r="VAN4" s="24"/>
      <c r="VAO4" s="24"/>
      <c r="VAP4" s="24"/>
      <c r="VAQ4" s="24"/>
      <c r="VAR4" s="24"/>
      <c r="VAS4" s="24"/>
      <c r="VAT4" s="24"/>
      <c r="VAU4" s="24"/>
      <c r="VAV4" s="24"/>
      <c r="VAW4" s="24"/>
      <c r="VAX4" s="24"/>
      <c r="VAY4" s="24"/>
      <c r="VAZ4" s="24"/>
      <c r="VBA4" s="24"/>
      <c r="VBB4" s="24"/>
      <c r="VBC4" s="24"/>
      <c r="VBD4" s="24"/>
      <c r="VBE4" s="24"/>
      <c r="VBF4" s="24"/>
      <c r="VBG4" s="24"/>
      <c r="VBH4" s="24"/>
      <c r="VBI4" s="24"/>
      <c r="VBJ4" s="24"/>
      <c r="VBK4" s="24"/>
      <c r="VBL4" s="24"/>
      <c r="VBM4" s="24"/>
      <c r="VBN4" s="24"/>
      <c r="VBO4" s="24"/>
      <c r="VBP4" s="24"/>
      <c r="VBQ4" s="24"/>
      <c r="VBR4" s="24"/>
      <c r="VBS4" s="24"/>
      <c r="VBT4" s="24"/>
      <c r="VBU4" s="24"/>
      <c r="VBV4" s="24"/>
      <c r="VBW4" s="24"/>
      <c r="VBX4" s="24"/>
      <c r="VBY4" s="24"/>
      <c r="VBZ4" s="24"/>
      <c r="VCA4" s="24"/>
      <c r="VCB4" s="24"/>
      <c r="VCC4" s="24"/>
      <c r="VCD4" s="24"/>
      <c r="VCE4" s="24"/>
      <c r="VCF4" s="24"/>
      <c r="VCG4" s="24"/>
      <c r="VCH4" s="24"/>
      <c r="VCI4" s="24"/>
      <c r="VCJ4" s="24"/>
      <c r="VCK4" s="24"/>
      <c r="VCL4" s="24"/>
      <c r="VCM4" s="24"/>
      <c r="VCN4" s="24"/>
      <c r="VCO4" s="24"/>
      <c r="VCP4" s="24"/>
      <c r="VCQ4" s="24"/>
      <c r="VCR4" s="24"/>
      <c r="VCS4" s="24"/>
      <c r="VCT4" s="24"/>
      <c r="VCU4" s="24"/>
      <c r="VCV4" s="24"/>
      <c r="VCW4" s="24"/>
      <c r="VCX4" s="24"/>
      <c r="VCY4" s="24"/>
      <c r="VCZ4" s="24"/>
      <c r="VDA4" s="24"/>
      <c r="VDB4" s="24"/>
      <c r="VDC4" s="24"/>
      <c r="VDD4" s="24"/>
      <c r="VDE4" s="24"/>
      <c r="VDF4" s="24"/>
      <c r="VDG4" s="24"/>
      <c r="VDH4" s="24"/>
      <c r="VDI4" s="24"/>
      <c r="VDJ4" s="24"/>
      <c r="VDK4" s="24"/>
      <c r="VDL4" s="24"/>
      <c r="VDM4" s="24"/>
      <c r="VDN4" s="24"/>
      <c r="VDO4" s="24"/>
      <c r="VDP4" s="24"/>
      <c r="VDQ4" s="24"/>
      <c r="VDR4" s="24"/>
      <c r="VDS4" s="24"/>
      <c r="VDT4" s="24"/>
      <c r="VDU4" s="24"/>
      <c r="VDV4" s="24"/>
      <c r="VDW4" s="24"/>
      <c r="VDX4" s="24"/>
      <c r="VDY4" s="24"/>
      <c r="VDZ4" s="24"/>
      <c r="VEA4" s="24"/>
      <c r="VEB4" s="24"/>
      <c r="VEC4" s="24"/>
      <c r="VED4" s="24"/>
      <c r="VEE4" s="24"/>
      <c r="VEF4" s="24"/>
      <c r="VEG4" s="24"/>
      <c r="VEH4" s="24"/>
      <c r="VEI4" s="24"/>
      <c r="VEJ4" s="24"/>
      <c r="VEK4" s="24"/>
      <c r="VEL4" s="24"/>
      <c r="VEM4" s="24"/>
      <c r="VEN4" s="24"/>
      <c r="VEO4" s="24"/>
      <c r="VEP4" s="24"/>
      <c r="VEQ4" s="24"/>
      <c r="VER4" s="24"/>
      <c r="VES4" s="24"/>
      <c r="VET4" s="24"/>
      <c r="VEU4" s="24"/>
      <c r="VEV4" s="24"/>
      <c r="VEW4" s="24"/>
      <c r="VEX4" s="24"/>
      <c r="VEY4" s="24"/>
      <c r="VEZ4" s="24"/>
      <c r="VFA4" s="24"/>
      <c r="VFB4" s="24"/>
      <c r="VFC4" s="24"/>
      <c r="VFD4" s="24"/>
      <c r="VFE4" s="24"/>
      <c r="VFF4" s="24"/>
      <c r="VFG4" s="24"/>
      <c r="VFH4" s="24"/>
      <c r="VFI4" s="24"/>
      <c r="VFJ4" s="24"/>
      <c r="VFK4" s="24"/>
      <c r="VFL4" s="24"/>
      <c r="VFM4" s="24"/>
      <c r="VFN4" s="24"/>
      <c r="VFO4" s="24"/>
      <c r="VFP4" s="24"/>
      <c r="VFQ4" s="24"/>
      <c r="VFR4" s="24"/>
      <c r="VFS4" s="24"/>
      <c r="VFT4" s="24"/>
      <c r="VFU4" s="24"/>
      <c r="VFV4" s="24"/>
      <c r="VFW4" s="24"/>
      <c r="VFX4" s="24"/>
      <c r="VFY4" s="24"/>
      <c r="VFZ4" s="24"/>
      <c r="VGA4" s="24"/>
      <c r="VGB4" s="24"/>
      <c r="VGC4" s="24"/>
      <c r="VGD4" s="24"/>
      <c r="VGE4" s="24"/>
      <c r="VGF4" s="24"/>
      <c r="VGG4" s="24"/>
      <c r="VGH4" s="24"/>
      <c r="VGI4" s="24"/>
      <c r="VGJ4" s="24"/>
      <c r="VGK4" s="24"/>
      <c r="VGL4" s="24"/>
      <c r="VGM4" s="24"/>
      <c r="VGN4" s="24"/>
      <c r="VGO4" s="24"/>
      <c r="VGP4" s="24"/>
      <c r="VGQ4" s="24"/>
      <c r="VGR4" s="24"/>
      <c r="VGS4" s="24"/>
      <c r="VGT4" s="24"/>
      <c r="VGU4" s="24"/>
      <c r="VGV4" s="24"/>
      <c r="VGW4" s="24"/>
      <c r="VGX4" s="24"/>
      <c r="VGY4" s="24"/>
      <c r="VGZ4" s="24"/>
      <c r="VHA4" s="24"/>
      <c r="VHB4" s="24"/>
      <c r="VHC4" s="24"/>
      <c r="VHD4" s="24"/>
      <c r="VHE4" s="24"/>
      <c r="VHF4" s="24"/>
      <c r="VHG4" s="24"/>
      <c r="VHH4" s="24"/>
      <c r="VHI4" s="24"/>
      <c r="VHJ4" s="24"/>
      <c r="VHK4" s="24"/>
      <c r="VHL4" s="24"/>
      <c r="VHM4" s="24"/>
      <c r="VHN4" s="24"/>
      <c r="VHO4" s="24"/>
      <c r="VHP4" s="24"/>
      <c r="VHQ4" s="24"/>
      <c r="VHR4" s="24"/>
      <c r="VHS4" s="24"/>
      <c r="VHT4" s="24"/>
      <c r="VHU4" s="24"/>
      <c r="VHV4" s="24"/>
      <c r="VHW4" s="24"/>
      <c r="VHX4" s="24"/>
      <c r="VHY4" s="24"/>
      <c r="VHZ4" s="24"/>
      <c r="VIA4" s="24"/>
      <c r="VIB4" s="24"/>
      <c r="VIC4" s="24"/>
      <c r="VID4" s="24"/>
      <c r="VIE4" s="24"/>
      <c r="VIF4" s="24"/>
      <c r="VIG4" s="24"/>
      <c r="VIH4" s="24"/>
      <c r="VII4" s="24"/>
      <c r="VIJ4" s="24"/>
      <c r="VIK4" s="24"/>
      <c r="VIL4" s="24"/>
      <c r="VIM4" s="24"/>
      <c r="VIN4" s="24"/>
      <c r="VIO4" s="24"/>
      <c r="VIP4" s="24"/>
      <c r="VIQ4" s="24"/>
      <c r="VIR4" s="24"/>
      <c r="VIS4" s="24"/>
      <c r="VIT4" s="24"/>
      <c r="VIU4" s="24"/>
      <c r="VIV4" s="24"/>
      <c r="VIW4" s="24"/>
      <c r="VIX4" s="24"/>
      <c r="VIY4" s="24"/>
      <c r="VIZ4" s="24"/>
      <c r="VJA4" s="24"/>
      <c r="VJB4" s="24"/>
      <c r="VJC4" s="24"/>
      <c r="VJD4" s="24"/>
      <c r="VJE4" s="24"/>
      <c r="VJF4" s="24"/>
      <c r="VJG4" s="24"/>
      <c r="VJH4" s="24"/>
      <c r="VJI4" s="24"/>
      <c r="VJJ4" s="24"/>
      <c r="VJK4" s="24"/>
      <c r="VJL4" s="24"/>
      <c r="VJM4" s="24"/>
      <c r="VJN4" s="24"/>
      <c r="VJO4" s="24"/>
      <c r="VJP4" s="24"/>
      <c r="VJQ4" s="24"/>
      <c r="VJR4" s="24"/>
      <c r="VJS4" s="24"/>
      <c r="VJT4" s="24"/>
      <c r="VJU4" s="24"/>
      <c r="VJV4" s="24"/>
      <c r="VJW4" s="24"/>
      <c r="VJX4" s="24"/>
      <c r="VJY4" s="24"/>
      <c r="VJZ4" s="24"/>
      <c r="VKA4" s="24"/>
      <c r="VKB4" s="24"/>
      <c r="VKC4" s="24"/>
      <c r="VKD4" s="24"/>
      <c r="VKE4" s="24"/>
      <c r="VKF4" s="24"/>
      <c r="VKG4" s="24"/>
      <c r="VKH4" s="24"/>
      <c r="VKI4" s="24"/>
      <c r="VKJ4" s="24"/>
      <c r="VKK4" s="24"/>
      <c r="VKL4" s="24"/>
      <c r="VKM4" s="24"/>
      <c r="VKN4" s="24"/>
      <c r="VKO4" s="24"/>
      <c r="VKP4" s="24"/>
      <c r="VKQ4" s="24"/>
      <c r="VKR4" s="24"/>
      <c r="VKS4" s="24"/>
      <c r="VKT4" s="24"/>
      <c r="VKU4" s="24"/>
      <c r="VKV4" s="24"/>
      <c r="VKW4" s="24"/>
      <c r="VKX4" s="24"/>
      <c r="VKY4" s="24"/>
      <c r="VKZ4" s="24"/>
      <c r="VLA4" s="24"/>
      <c r="VLB4" s="24"/>
      <c r="VLC4" s="24"/>
      <c r="VLD4" s="24"/>
      <c r="VLE4" s="24"/>
      <c r="VLF4" s="24"/>
      <c r="VLG4" s="24"/>
      <c r="VLH4" s="24"/>
      <c r="VLI4" s="24"/>
      <c r="VLJ4" s="24"/>
      <c r="VLK4" s="24"/>
      <c r="VLL4" s="24"/>
      <c r="VLM4" s="24"/>
      <c r="VLN4" s="24"/>
      <c r="VLO4" s="24"/>
      <c r="VLP4" s="24"/>
      <c r="VLQ4" s="24"/>
      <c r="VLR4" s="24"/>
      <c r="VLS4" s="24"/>
      <c r="VLT4" s="24"/>
      <c r="VLU4" s="24"/>
      <c r="VLV4" s="24"/>
      <c r="VLW4" s="24"/>
      <c r="VLX4" s="24"/>
      <c r="VLY4" s="24"/>
      <c r="VLZ4" s="24"/>
      <c r="VMA4" s="24"/>
      <c r="VMB4" s="24"/>
      <c r="VMC4" s="24"/>
      <c r="VMD4" s="24"/>
      <c r="VME4" s="24"/>
      <c r="VMF4" s="24"/>
      <c r="VMG4" s="24"/>
      <c r="VMH4" s="24"/>
      <c r="VMI4" s="24"/>
      <c r="VMJ4" s="24"/>
      <c r="VMK4" s="24"/>
      <c r="VML4" s="24"/>
      <c r="VMM4" s="24"/>
      <c r="VMN4" s="24"/>
      <c r="VMO4" s="24"/>
      <c r="VMP4" s="24"/>
      <c r="VMQ4" s="24"/>
      <c r="VMR4" s="24"/>
      <c r="VMS4" s="24"/>
      <c r="VMT4" s="24"/>
      <c r="VMU4" s="24"/>
      <c r="VMV4" s="24"/>
      <c r="VMW4" s="24"/>
      <c r="VMX4" s="24"/>
      <c r="VMY4" s="24"/>
      <c r="VMZ4" s="24"/>
      <c r="VNA4" s="24"/>
      <c r="VNB4" s="24"/>
      <c r="VNC4" s="24"/>
      <c r="VND4" s="24"/>
      <c r="VNE4" s="24"/>
      <c r="VNF4" s="24"/>
      <c r="VNG4" s="24"/>
      <c r="VNH4" s="24"/>
      <c r="VNI4" s="24"/>
      <c r="VNJ4" s="24"/>
      <c r="VNK4" s="24"/>
      <c r="VNL4" s="24"/>
      <c r="VNM4" s="24"/>
      <c r="VNN4" s="24"/>
      <c r="VNO4" s="24"/>
      <c r="VNP4" s="24"/>
      <c r="VNQ4" s="24"/>
      <c r="VNR4" s="24"/>
      <c r="VNS4" s="24"/>
      <c r="VNT4" s="24"/>
      <c r="VNU4" s="24"/>
      <c r="VNV4" s="24"/>
      <c r="VNW4" s="24"/>
      <c r="VNX4" s="24"/>
      <c r="VNY4" s="24"/>
      <c r="VNZ4" s="24"/>
      <c r="VOA4" s="24"/>
      <c r="VOB4" s="24"/>
      <c r="VOC4" s="24"/>
      <c r="VOD4" s="24"/>
      <c r="VOE4" s="24"/>
      <c r="VOF4" s="24"/>
      <c r="VOG4" s="24"/>
      <c r="VOH4" s="24"/>
      <c r="VOI4" s="24"/>
      <c r="VOJ4" s="24"/>
      <c r="VOK4" s="24"/>
      <c r="VOL4" s="24"/>
      <c r="VOM4" s="24"/>
      <c r="VON4" s="24"/>
      <c r="VOO4" s="24"/>
      <c r="VOP4" s="24"/>
      <c r="VOQ4" s="24"/>
      <c r="VOR4" s="24"/>
      <c r="VOS4" s="24"/>
      <c r="VOT4" s="24"/>
      <c r="VOU4" s="24"/>
      <c r="VOV4" s="24"/>
      <c r="VOW4" s="24"/>
      <c r="VOX4" s="24"/>
      <c r="VOY4" s="24"/>
      <c r="VOZ4" s="24"/>
      <c r="VPA4" s="24"/>
      <c r="VPB4" s="24"/>
      <c r="VPC4" s="24"/>
      <c r="VPD4" s="24"/>
      <c r="VPE4" s="24"/>
      <c r="VPF4" s="24"/>
      <c r="VPG4" s="24"/>
      <c r="VPH4" s="24"/>
      <c r="VPI4" s="24"/>
      <c r="VPJ4" s="24"/>
      <c r="VPK4" s="24"/>
      <c r="VPL4" s="24"/>
      <c r="VPM4" s="24"/>
      <c r="VPN4" s="24"/>
      <c r="VPO4" s="24"/>
      <c r="VPP4" s="24"/>
      <c r="VPQ4" s="24"/>
      <c r="VPR4" s="24"/>
      <c r="VPS4" s="24"/>
      <c r="VPT4" s="24"/>
      <c r="VPU4" s="24"/>
      <c r="VPV4" s="24"/>
      <c r="VPW4" s="24"/>
      <c r="VPX4" s="24"/>
      <c r="VPY4" s="24"/>
      <c r="VPZ4" s="24"/>
      <c r="VQA4" s="24"/>
      <c r="VQB4" s="24"/>
      <c r="VQC4" s="24"/>
      <c r="VQD4" s="24"/>
      <c r="VQE4" s="24"/>
      <c r="VQF4" s="24"/>
      <c r="VQG4" s="24"/>
      <c r="VQH4" s="24"/>
      <c r="VQI4" s="24"/>
      <c r="VQJ4" s="24"/>
      <c r="VQK4" s="24"/>
      <c r="VQL4" s="24"/>
      <c r="VQM4" s="24"/>
      <c r="VQN4" s="24"/>
      <c r="VQO4" s="24"/>
      <c r="VQP4" s="24"/>
      <c r="VQQ4" s="24"/>
      <c r="VQR4" s="24"/>
      <c r="VQS4" s="24"/>
      <c r="VQT4" s="24"/>
      <c r="VQU4" s="24"/>
      <c r="VQV4" s="24"/>
      <c r="VQW4" s="24"/>
      <c r="VQX4" s="24"/>
      <c r="VQY4" s="24"/>
      <c r="VQZ4" s="24"/>
      <c r="VRA4" s="24"/>
      <c r="VRB4" s="24"/>
      <c r="VRC4" s="24"/>
      <c r="VRD4" s="24"/>
      <c r="VRE4" s="24"/>
      <c r="VRF4" s="24"/>
      <c r="VRG4" s="24"/>
      <c r="VRH4" s="24"/>
      <c r="VRI4" s="24"/>
      <c r="VRJ4" s="24"/>
      <c r="VRK4" s="24"/>
      <c r="VRL4" s="24"/>
      <c r="VRM4" s="24"/>
      <c r="VRN4" s="24"/>
      <c r="VRO4" s="24"/>
      <c r="VRP4" s="24"/>
      <c r="VRQ4" s="24"/>
      <c r="VRR4" s="24"/>
      <c r="VRS4" s="24"/>
      <c r="VRT4" s="24"/>
      <c r="VRU4" s="24"/>
      <c r="VRV4" s="24"/>
      <c r="VRW4" s="24"/>
      <c r="VRX4" s="24"/>
      <c r="VRY4" s="24"/>
      <c r="VRZ4" s="24"/>
      <c r="VSA4" s="24"/>
      <c r="VSB4" s="24"/>
      <c r="VSC4" s="24"/>
      <c r="VSD4" s="24"/>
      <c r="VSE4" s="24"/>
      <c r="VSF4" s="24"/>
      <c r="VSG4" s="24"/>
      <c r="VSH4" s="24"/>
      <c r="VSI4" s="24"/>
      <c r="VSJ4" s="24"/>
      <c r="VSK4" s="24"/>
      <c r="VSL4" s="24"/>
      <c r="VSM4" s="24"/>
      <c r="VSN4" s="24"/>
      <c r="VSO4" s="24"/>
      <c r="VSP4" s="24"/>
      <c r="VSQ4" s="24"/>
      <c r="VSR4" s="24"/>
      <c r="VSS4" s="24"/>
      <c r="VST4" s="24"/>
      <c r="VSU4" s="24"/>
      <c r="VSV4" s="24"/>
      <c r="VSW4" s="24"/>
      <c r="VSX4" s="24"/>
      <c r="VSY4" s="24"/>
      <c r="VSZ4" s="24"/>
      <c r="VTA4" s="24"/>
      <c r="VTB4" s="24"/>
      <c r="VTC4" s="24"/>
      <c r="VTD4" s="24"/>
      <c r="VTE4" s="24"/>
      <c r="VTF4" s="24"/>
      <c r="VTG4" s="24"/>
      <c r="VTH4" s="24"/>
      <c r="VTI4" s="24"/>
      <c r="VTJ4" s="24"/>
      <c r="VTK4" s="24"/>
      <c r="VTL4" s="24"/>
      <c r="VTM4" s="24"/>
      <c r="VTN4" s="24"/>
      <c r="VTO4" s="24"/>
      <c r="VTP4" s="24"/>
      <c r="VTQ4" s="24"/>
      <c r="VTR4" s="24"/>
      <c r="VTS4" s="24"/>
      <c r="VTT4" s="24"/>
      <c r="VTU4" s="24"/>
      <c r="VTV4" s="24"/>
      <c r="VTW4" s="24"/>
      <c r="VTX4" s="24"/>
      <c r="VTY4" s="24"/>
      <c r="VTZ4" s="24"/>
      <c r="VUA4" s="24"/>
      <c r="VUB4" s="24"/>
      <c r="VUC4" s="24"/>
      <c r="VUD4" s="24"/>
      <c r="VUE4" s="24"/>
      <c r="VUF4" s="24"/>
      <c r="VUG4" s="24"/>
      <c r="VUH4" s="24"/>
      <c r="VUI4" s="24"/>
      <c r="VUJ4" s="24"/>
      <c r="VUK4" s="24"/>
      <c r="VUL4" s="24"/>
      <c r="VUM4" s="24"/>
      <c r="VUN4" s="24"/>
      <c r="VUO4" s="24"/>
      <c r="VUP4" s="24"/>
      <c r="VUQ4" s="24"/>
      <c r="VUR4" s="24"/>
      <c r="VUS4" s="24"/>
      <c r="VUT4" s="24"/>
      <c r="VUU4" s="24"/>
      <c r="VUV4" s="24"/>
      <c r="VUW4" s="24"/>
      <c r="VUX4" s="24"/>
      <c r="VUY4" s="24"/>
      <c r="VUZ4" s="24"/>
      <c r="VVA4" s="24"/>
      <c r="VVB4" s="24"/>
      <c r="VVC4" s="24"/>
      <c r="VVD4" s="24"/>
      <c r="VVE4" s="24"/>
      <c r="VVF4" s="24"/>
      <c r="VVG4" s="24"/>
      <c r="VVH4" s="24"/>
      <c r="VVI4" s="24"/>
      <c r="VVJ4" s="24"/>
      <c r="VVK4" s="24"/>
      <c r="VVL4" s="24"/>
      <c r="VVM4" s="24"/>
      <c r="VVN4" s="24"/>
      <c r="VVO4" s="24"/>
      <c r="VVP4" s="24"/>
      <c r="VVQ4" s="24"/>
      <c r="VVR4" s="24"/>
      <c r="VVS4" s="24"/>
      <c r="VVT4" s="24"/>
      <c r="VVU4" s="24"/>
      <c r="VVV4" s="24"/>
      <c r="VVW4" s="24"/>
      <c r="VVX4" s="24"/>
      <c r="VVY4" s="24"/>
      <c r="VVZ4" s="24"/>
      <c r="VWA4" s="24"/>
      <c r="VWB4" s="24"/>
      <c r="VWC4" s="24"/>
      <c r="VWD4" s="24"/>
      <c r="VWE4" s="24"/>
      <c r="VWF4" s="24"/>
      <c r="VWG4" s="24"/>
      <c r="VWH4" s="24"/>
      <c r="VWI4" s="24"/>
      <c r="VWJ4" s="24"/>
      <c r="VWK4" s="24"/>
      <c r="VWL4" s="24"/>
      <c r="VWM4" s="24"/>
      <c r="VWN4" s="24"/>
      <c r="VWO4" s="24"/>
      <c r="VWP4" s="24"/>
      <c r="VWQ4" s="24"/>
      <c r="VWR4" s="24"/>
      <c r="VWS4" s="24"/>
      <c r="VWT4" s="24"/>
      <c r="VWU4" s="24"/>
      <c r="VWV4" s="24"/>
      <c r="VWW4" s="24"/>
      <c r="VWX4" s="24"/>
      <c r="VWY4" s="24"/>
      <c r="VWZ4" s="24"/>
      <c r="VXA4" s="24"/>
      <c r="VXB4" s="24"/>
      <c r="VXC4" s="24"/>
      <c r="VXD4" s="24"/>
      <c r="VXE4" s="24"/>
      <c r="VXF4" s="24"/>
      <c r="VXG4" s="24"/>
      <c r="VXH4" s="24"/>
      <c r="VXI4" s="24"/>
      <c r="VXJ4" s="24"/>
      <c r="VXK4" s="24"/>
      <c r="VXL4" s="24"/>
      <c r="VXM4" s="24"/>
      <c r="VXN4" s="24"/>
      <c r="VXO4" s="24"/>
      <c r="VXP4" s="24"/>
      <c r="VXQ4" s="24"/>
      <c r="VXR4" s="24"/>
      <c r="VXS4" s="24"/>
      <c r="VXT4" s="24"/>
      <c r="VXU4" s="24"/>
      <c r="VXV4" s="24"/>
      <c r="VXW4" s="24"/>
      <c r="VXX4" s="24"/>
      <c r="VXY4" s="24"/>
      <c r="VXZ4" s="24"/>
      <c r="VYA4" s="24"/>
      <c r="VYB4" s="24"/>
      <c r="VYC4" s="24"/>
      <c r="VYD4" s="24"/>
      <c r="VYE4" s="24"/>
      <c r="VYF4" s="24"/>
      <c r="VYG4" s="24"/>
      <c r="VYH4" s="24"/>
      <c r="VYI4" s="24"/>
      <c r="VYJ4" s="24"/>
      <c r="VYK4" s="24"/>
      <c r="VYL4" s="24"/>
      <c r="VYM4" s="24"/>
      <c r="VYN4" s="24"/>
      <c r="VYO4" s="24"/>
      <c r="VYP4" s="24"/>
      <c r="VYQ4" s="24"/>
      <c r="VYR4" s="24"/>
      <c r="VYS4" s="24"/>
      <c r="VYT4" s="24"/>
      <c r="VYU4" s="24"/>
      <c r="VYV4" s="24"/>
      <c r="VYW4" s="24"/>
      <c r="VYX4" s="24"/>
      <c r="VYY4" s="24"/>
      <c r="VYZ4" s="24"/>
      <c r="VZA4" s="24"/>
      <c r="VZB4" s="24"/>
      <c r="VZC4" s="24"/>
      <c r="VZD4" s="24"/>
      <c r="VZE4" s="24"/>
      <c r="VZF4" s="24"/>
      <c r="VZG4" s="24"/>
      <c r="VZH4" s="24"/>
      <c r="VZI4" s="24"/>
      <c r="VZJ4" s="24"/>
      <c r="VZK4" s="24"/>
      <c r="VZL4" s="24"/>
      <c r="VZM4" s="24"/>
      <c r="VZN4" s="24"/>
      <c r="VZO4" s="24"/>
      <c r="VZP4" s="24"/>
      <c r="VZQ4" s="24"/>
      <c r="VZR4" s="24"/>
      <c r="VZS4" s="24"/>
      <c r="VZT4" s="24"/>
      <c r="VZU4" s="24"/>
      <c r="VZV4" s="24"/>
      <c r="VZW4" s="24"/>
      <c r="VZX4" s="24"/>
      <c r="VZY4" s="24"/>
      <c r="VZZ4" s="24"/>
      <c r="WAA4" s="24"/>
      <c r="WAB4" s="24"/>
      <c r="WAC4" s="24"/>
      <c r="WAD4" s="24"/>
      <c r="WAE4" s="24"/>
      <c r="WAF4" s="24"/>
      <c r="WAG4" s="24"/>
      <c r="WAH4" s="24"/>
      <c r="WAI4" s="24"/>
      <c r="WAJ4" s="24"/>
      <c r="WAK4" s="24"/>
      <c r="WAL4" s="24"/>
      <c r="WAM4" s="24"/>
      <c r="WAN4" s="24"/>
      <c r="WAO4" s="24"/>
      <c r="WAP4" s="24"/>
      <c r="WAQ4" s="24"/>
      <c r="WAR4" s="24"/>
      <c r="WAS4" s="24"/>
      <c r="WAT4" s="24"/>
      <c r="WAU4" s="24"/>
      <c r="WAV4" s="24"/>
      <c r="WAW4" s="24"/>
      <c r="WAX4" s="24"/>
      <c r="WAY4" s="24"/>
      <c r="WAZ4" s="24"/>
      <c r="WBA4" s="24"/>
      <c r="WBB4" s="24"/>
      <c r="WBC4" s="24"/>
      <c r="WBD4" s="24"/>
      <c r="WBE4" s="24"/>
      <c r="WBF4" s="24"/>
      <c r="WBG4" s="24"/>
      <c r="WBH4" s="24"/>
      <c r="WBI4" s="24"/>
      <c r="WBJ4" s="24"/>
      <c r="WBK4" s="24"/>
      <c r="WBL4" s="24"/>
      <c r="WBM4" s="24"/>
      <c r="WBN4" s="24"/>
      <c r="WBO4" s="24"/>
      <c r="WBP4" s="24"/>
      <c r="WBQ4" s="24"/>
      <c r="WBR4" s="24"/>
      <c r="WBS4" s="24"/>
      <c r="WBT4" s="24"/>
      <c r="WBU4" s="24"/>
      <c r="WBV4" s="24"/>
      <c r="WBW4" s="24"/>
      <c r="WBX4" s="24"/>
      <c r="WBY4" s="24"/>
      <c r="WBZ4" s="24"/>
      <c r="WCA4" s="24"/>
      <c r="WCB4" s="24"/>
      <c r="WCC4" s="24"/>
      <c r="WCD4" s="24"/>
      <c r="WCE4" s="24"/>
      <c r="WCF4" s="24"/>
      <c r="WCG4" s="24"/>
      <c r="WCH4" s="24"/>
      <c r="WCI4" s="24"/>
      <c r="WCJ4" s="24"/>
      <c r="WCK4" s="24"/>
      <c r="WCL4" s="24"/>
      <c r="WCM4" s="24"/>
      <c r="WCN4" s="24"/>
      <c r="WCO4" s="24"/>
      <c r="WCP4" s="24"/>
      <c r="WCQ4" s="24"/>
      <c r="WCR4" s="24"/>
      <c r="WCS4" s="24"/>
      <c r="WCT4" s="24"/>
      <c r="WCU4" s="24"/>
      <c r="WCV4" s="24"/>
      <c r="WCW4" s="24"/>
      <c r="WCX4" s="24"/>
      <c r="WCY4" s="24"/>
      <c r="WCZ4" s="24"/>
      <c r="WDA4" s="24"/>
      <c r="WDB4" s="24"/>
      <c r="WDC4" s="24"/>
      <c r="WDD4" s="24"/>
      <c r="WDE4" s="24"/>
      <c r="WDF4" s="24"/>
      <c r="WDG4" s="24"/>
      <c r="WDH4" s="24"/>
      <c r="WDI4" s="24"/>
      <c r="WDJ4" s="24"/>
      <c r="WDK4" s="24"/>
      <c r="WDL4" s="24"/>
      <c r="WDM4" s="24"/>
      <c r="WDN4" s="24"/>
      <c r="WDO4" s="24"/>
      <c r="WDP4" s="24"/>
      <c r="WDQ4" s="24"/>
      <c r="WDR4" s="24"/>
      <c r="WDS4" s="24"/>
      <c r="WDT4" s="24"/>
      <c r="WDU4" s="24"/>
      <c r="WDV4" s="24"/>
      <c r="WDW4" s="24"/>
      <c r="WDX4" s="24"/>
      <c r="WDY4" s="24"/>
      <c r="WDZ4" s="24"/>
      <c r="WEA4" s="24"/>
      <c r="WEB4" s="24"/>
      <c r="WEC4" s="24"/>
      <c r="WED4" s="24"/>
      <c r="WEE4" s="24"/>
      <c r="WEF4" s="24"/>
      <c r="WEG4" s="24"/>
      <c r="WEH4" s="24"/>
      <c r="WEI4" s="24"/>
      <c r="WEJ4" s="24"/>
      <c r="WEK4" s="24"/>
      <c r="WEL4" s="24"/>
      <c r="WEM4" s="24"/>
      <c r="WEN4" s="24"/>
      <c r="WEO4" s="24"/>
      <c r="WEP4" s="24"/>
      <c r="WEQ4" s="24"/>
      <c r="WER4" s="24"/>
      <c r="WES4" s="24"/>
      <c r="WET4" s="24"/>
      <c r="WEU4" s="24"/>
      <c r="WEV4" s="24"/>
      <c r="WEW4" s="24"/>
      <c r="WEX4" s="24"/>
      <c r="WEY4" s="24"/>
      <c r="WEZ4" s="24"/>
      <c r="WFA4" s="24"/>
      <c r="WFB4" s="24"/>
      <c r="WFC4" s="24"/>
      <c r="WFD4" s="24"/>
      <c r="WFE4" s="24"/>
      <c r="WFF4" s="24"/>
      <c r="WFG4" s="24"/>
      <c r="WFH4" s="24"/>
      <c r="WFI4" s="24"/>
      <c r="WFJ4" s="24"/>
      <c r="WFK4" s="24"/>
      <c r="WFL4" s="24"/>
      <c r="WFM4" s="24"/>
      <c r="WFN4" s="24"/>
      <c r="WFO4" s="24"/>
      <c r="WFP4" s="24"/>
      <c r="WFQ4" s="24"/>
      <c r="WFR4" s="24"/>
      <c r="WFS4" s="24"/>
      <c r="WFT4" s="24"/>
      <c r="WFU4" s="24"/>
      <c r="WFV4" s="24"/>
      <c r="WFW4" s="24"/>
      <c r="WFX4" s="24"/>
      <c r="WFY4" s="24"/>
      <c r="WFZ4" s="24"/>
      <c r="WGA4" s="24"/>
      <c r="WGB4" s="24"/>
      <c r="WGC4" s="24"/>
      <c r="WGD4" s="24"/>
      <c r="WGE4" s="24"/>
      <c r="WGF4" s="24"/>
      <c r="WGG4" s="24"/>
      <c r="WGH4" s="24"/>
      <c r="WGI4" s="24"/>
      <c r="WGJ4" s="24"/>
      <c r="WGK4" s="24"/>
      <c r="WGL4" s="24"/>
      <c r="WGM4" s="24"/>
      <c r="WGN4" s="24"/>
      <c r="WGO4" s="24"/>
      <c r="WGP4" s="24"/>
      <c r="WGQ4" s="24"/>
      <c r="WGR4" s="24"/>
      <c r="WGS4" s="24"/>
      <c r="WGT4" s="24"/>
      <c r="WGU4" s="24"/>
      <c r="WGV4" s="24"/>
      <c r="WGW4" s="24"/>
      <c r="WGX4" s="24"/>
      <c r="WGY4" s="24"/>
      <c r="WGZ4" s="24"/>
      <c r="WHA4" s="24"/>
      <c r="WHB4" s="24"/>
      <c r="WHC4" s="24"/>
      <c r="WHD4" s="24"/>
      <c r="WHE4" s="24"/>
      <c r="WHF4" s="24"/>
      <c r="WHG4" s="24"/>
      <c r="WHH4" s="24"/>
      <c r="WHI4" s="24"/>
      <c r="WHJ4" s="24"/>
      <c r="WHK4" s="24"/>
      <c r="WHL4" s="24"/>
      <c r="WHM4" s="24"/>
      <c r="WHN4" s="24"/>
      <c r="WHO4" s="24"/>
      <c r="WHP4" s="24"/>
      <c r="WHQ4" s="24"/>
      <c r="WHR4" s="24"/>
      <c r="WHS4" s="24"/>
      <c r="WHT4" s="24"/>
      <c r="WHU4" s="24"/>
      <c r="WHV4" s="24"/>
      <c r="WHW4" s="24"/>
      <c r="WHX4" s="24"/>
      <c r="WHY4" s="24"/>
      <c r="WHZ4" s="24"/>
      <c r="WIA4" s="24"/>
      <c r="WIB4" s="24"/>
      <c r="WIC4" s="24"/>
      <c r="WID4" s="24"/>
      <c r="WIE4" s="24"/>
      <c r="WIF4" s="24"/>
      <c r="WIG4" s="24"/>
      <c r="WIH4" s="24"/>
      <c r="WII4" s="24"/>
      <c r="WIJ4" s="24"/>
      <c r="WIK4" s="24"/>
      <c r="WIL4" s="24"/>
      <c r="WIM4" s="24"/>
      <c r="WIN4" s="24"/>
      <c r="WIO4" s="24"/>
      <c r="WIP4" s="24"/>
      <c r="WIQ4" s="24"/>
      <c r="WIR4" s="24"/>
      <c r="WIS4" s="24"/>
      <c r="WIT4" s="24"/>
      <c r="WIU4" s="24"/>
      <c r="WIV4" s="24"/>
      <c r="WIW4" s="24"/>
      <c r="WIX4" s="24"/>
      <c r="WIY4" s="24"/>
      <c r="WIZ4" s="24"/>
      <c r="WJA4" s="24"/>
      <c r="WJB4" s="24"/>
      <c r="WJC4" s="24"/>
      <c r="WJD4" s="24"/>
      <c r="WJE4" s="24"/>
      <c r="WJF4" s="24"/>
      <c r="WJG4" s="24"/>
      <c r="WJH4" s="24"/>
      <c r="WJI4" s="24"/>
      <c r="WJJ4" s="24"/>
      <c r="WJK4" s="24"/>
      <c r="WJL4" s="24"/>
      <c r="WJM4" s="24"/>
      <c r="WJN4" s="24"/>
      <c r="WJO4" s="24"/>
      <c r="WJP4" s="24"/>
      <c r="WJQ4" s="24"/>
      <c r="WJR4" s="24"/>
      <c r="WJS4" s="24"/>
      <c r="WJT4" s="24"/>
      <c r="WJU4" s="24"/>
      <c r="WJV4" s="24"/>
      <c r="WJW4" s="24"/>
      <c r="WJX4" s="24"/>
      <c r="WJY4" s="24"/>
      <c r="WJZ4" s="24"/>
      <c r="WKA4" s="24"/>
      <c r="WKB4" s="24"/>
      <c r="WKC4" s="24"/>
      <c r="WKD4" s="24"/>
      <c r="WKE4" s="24"/>
      <c r="WKF4" s="24"/>
      <c r="WKG4" s="24"/>
      <c r="WKH4" s="24"/>
      <c r="WKI4" s="24"/>
      <c r="WKJ4" s="24"/>
      <c r="WKK4" s="24"/>
      <c r="WKL4" s="24"/>
      <c r="WKM4" s="24"/>
      <c r="WKN4" s="24"/>
      <c r="WKO4" s="24"/>
      <c r="WKP4" s="24"/>
      <c r="WKQ4" s="24"/>
      <c r="WKR4" s="24"/>
      <c r="WKS4" s="24"/>
      <c r="WKT4" s="24"/>
      <c r="WKU4" s="24"/>
      <c r="WKV4" s="24"/>
      <c r="WKW4" s="24"/>
      <c r="WKX4" s="24"/>
      <c r="WKY4" s="24"/>
      <c r="WKZ4" s="24"/>
      <c r="WLA4" s="24"/>
      <c r="WLB4" s="24"/>
      <c r="WLC4" s="24"/>
      <c r="WLD4" s="24"/>
      <c r="WLE4" s="24"/>
      <c r="WLF4" s="24"/>
      <c r="WLG4" s="24"/>
      <c r="WLH4" s="24"/>
      <c r="WLI4" s="24"/>
      <c r="WLJ4" s="24"/>
      <c r="WLK4" s="24"/>
      <c r="WLL4" s="24"/>
      <c r="WLM4" s="24"/>
      <c r="WLN4" s="24"/>
      <c r="WLO4" s="24"/>
      <c r="WLP4" s="24"/>
      <c r="WLQ4" s="24"/>
      <c r="WLR4" s="24"/>
      <c r="WLS4" s="24"/>
      <c r="WLT4" s="24"/>
      <c r="WLU4" s="24"/>
      <c r="WLV4" s="24"/>
      <c r="WLW4" s="24"/>
      <c r="WLX4" s="24"/>
      <c r="WLY4" s="24"/>
      <c r="WLZ4" s="24"/>
      <c r="WMA4" s="24"/>
      <c r="WMB4" s="24"/>
      <c r="WMC4" s="24"/>
      <c r="WMD4" s="24"/>
      <c r="WME4" s="24"/>
      <c r="WMF4" s="24"/>
      <c r="WMG4" s="24"/>
      <c r="WMH4" s="24"/>
      <c r="WMI4" s="24"/>
      <c r="WMJ4" s="24"/>
      <c r="WMK4" s="24"/>
      <c r="WML4" s="24"/>
      <c r="WMM4" s="24"/>
      <c r="WMN4" s="24"/>
      <c r="WMO4" s="24"/>
      <c r="WMP4" s="24"/>
      <c r="WMQ4" s="24"/>
      <c r="WMR4" s="24"/>
      <c r="WMS4" s="24"/>
      <c r="WMT4" s="24"/>
      <c r="WMU4" s="24"/>
      <c r="WMV4" s="24"/>
      <c r="WMW4" s="24"/>
      <c r="WMX4" s="24"/>
      <c r="WMY4" s="24"/>
      <c r="WMZ4" s="24"/>
      <c r="WNA4" s="24"/>
      <c r="WNB4" s="24"/>
      <c r="WNC4" s="24"/>
      <c r="WND4" s="24"/>
      <c r="WNE4" s="24"/>
      <c r="WNF4" s="24"/>
      <c r="WNG4" s="24"/>
      <c r="WNH4" s="24"/>
      <c r="WNI4" s="24"/>
      <c r="WNJ4" s="24"/>
      <c r="WNK4" s="24"/>
      <c r="WNL4" s="24"/>
      <c r="WNM4" s="24"/>
      <c r="WNN4" s="24"/>
      <c r="WNO4" s="24"/>
      <c r="WNP4" s="24"/>
      <c r="WNQ4" s="24"/>
      <c r="WNR4" s="24"/>
      <c r="WNS4" s="24"/>
      <c r="WNT4" s="24"/>
      <c r="WNU4" s="24"/>
      <c r="WNV4" s="24"/>
      <c r="WNW4" s="24"/>
      <c r="WNX4" s="24"/>
      <c r="WNY4" s="24"/>
      <c r="WNZ4" s="24"/>
      <c r="WOA4" s="24"/>
      <c r="WOB4" s="24"/>
      <c r="WOC4" s="24"/>
      <c r="WOD4" s="24"/>
      <c r="WOE4" s="24"/>
      <c r="WOF4" s="24"/>
      <c r="WOG4" s="24"/>
      <c r="WOH4" s="24"/>
      <c r="WOI4" s="24"/>
      <c r="WOJ4" s="24"/>
      <c r="WOK4" s="24"/>
      <c r="WOL4" s="24"/>
      <c r="WOM4" s="24"/>
      <c r="WON4" s="24"/>
      <c r="WOO4" s="24"/>
      <c r="WOP4" s="24"/>
      <c r="WOQ4" s="24"/>
      <c r="WOR4" s="24"/>
      <c r="WOS4" s="24"/>
      <c r="WOT4" s="24"/>
      <c r="WOU4" s="24"/>
      <c r="WOV4" s="24"/>
      <c r="WOW4" s="24"/>
      <c r="WOX4" s="24"/>
      <c r="WOY4" s="24"/>
      <c r="WOZ4" s="24"/>
      <c r="WPA4" s="24"/>
      <c r="WPB4" s="24"/>
      <c r="WPC4" s="24"/>
      <c r="WPD4" s="24"/>
      <c r="WPE4" s="24"/>
      <c r="WPF4" s="24"/>
      <c r="WPG4" s="24"/>
      <c r="WPH4" s="24"/>
      <c r="WPI4" s="24"/>
      <c r="WPJ4" s="24"/>
      <c r="WPK4" s="24"/>
      <c r="WPL4" s="24"/>
      <c r="WPM4" s="24"/>
      <c r="WPN4" s="24"/>
      <c r="WPO4" s="24"/>
      <c r="WPP4" s="24"/>
      <c r="WPQ4" s="24"/>
      <c r="WPR4" s="24"/>
      <c r="WPS4" s="24"/>
      <c r="WPT4" s="24"/>
      <c r="WPU4" s="24"/>
      <c r="WPV4" s="24"/>
      <c r="WPW4" s="24"/>
      <c r="WPX4" s="24"/>
      <c r="WPY4" s="24"/>
      <c r="WPZ4" s="24"/>
      <c r="WQA4" s="24"/>
      <c r="WQB4" s="24"/>
      <c r="WQC4" s="24"/>
      <c r="WQD4" s="24"/>
      <c r="WQE4" s="24"/>
      <c r="WQF4" s="24"/>
      <c r="WQG4" s="24"/>
      <c r="WQH4" s="24"/>
      <c r="WQI4" s="24"/>
      <c r="WQJ4" s="24"/>
      <c r="WQK4" s="24"/>
      <c r="WQL4" s="24"/>
      <c r="WQM4" s="24"/>
      <c r="WQN4" s="24"/>
      <c r="WQO4" s="24"/>
      <c r="WQP4" s="24"/>
      <c r="WQQ4" s="24"/>
      <c r="WQR4" s="24"/>
      <c r="WQS4" s="24"/>
      <c r="WQT4" s="24"/>
      <c r="WQU4" s="24"/>
      <c r="WQV4" s="24"/>
      <c r="WQW4" s="24"/>
      <c r="WQX4" s="24"/>
      <c r="WQY4" s="24"/>
      <c r="WQZ4" s="24"/>
      <c r="WRA4" s="24"/>
      <c r="WRB4" s="24"/>
      <c r="WRC4" s="24"/>
      <c r="WRD4" s="24"/>
      <c r="WRE4" s="24"/>
      <c r="WRF4" s="24"/>
      <c r="WRG4" s="24"/>
      <c r="WRH4" s="24"/>
      <c r="WRI4" s="24"/>
      <c r="WRJ4" s="24"/>
      <c r="WRK4" s="24"/>
      <c r="WRL4" s="24"/>
      <c r="WRM4" s="24"/>
      <c r="WRN4" s="24"/>
      <c r="WRO4" s="24"/>
      <c r="WRP4" s="24"/>
      <c r="WRQ4" s="24"/>
      <c r="WRR4" s="24"/>
      <c r="WRS4" s="24"/>
      <c r="WRT4" s="24"/>
      <c r="WRU4" s="24"/>
      <c r="WRV4" s="24"/>
      <c r="WRW4" s="24"/>
      <c r="WRX4" s="24"/>
      <c r="WRY4" s="24"/>
      <c r="WRZ4" s="24"/>
      <c r="WSA4" s="24"/>
      <c r="WSB4" s="24"/>
      <c r="WSC4" s="24"/>
      <c r="WSD4" s="24"/>
      <c r="WSE4" s="24"/>
      <c r="WSF4" s="24"/>
      <c r="WSG4" s="24"/>
      <c r="WSH4" s="24"/>
      <c r="WSI4" s="24"/>
      <c r="WSJ4" s="24"/>
      <c r="WSK4" s="24"/>
      <c r="WSL4" s="24"/>
      <c r="WSM4" s="24"/>
      <c r="WSN4" s="24"/>
      <c r="WSO4" s="24"/>
      <c r="WSP4" s="24"/>
      <c r="WSQ4" s="24"/>
      <c r="WSR4" s="24"/>
      <c r="WSS4" s="24"/>
      <c r="WST4" s="24"/>
      <c r="WSU4" s="24"/>
      <c r="WSV4" s="24"/>
      <c r="WSW4" s="24"/>
      <c r="WSX4" s="24"/>
      <c r="WSY4" s="24"/>
      <c r="WSZ4" s="24"/>
      <c r="WTA4" s="24"/>
      <c r="WTB4" s="24"/>
      <c r="WTC4" s="24"/>
      <c r="WTD4" s="24"/>
      <c r="WTE4" s="24"/>
      <c r="WTF4" s="24"/>
      <c r="WTG4" s="24"/>
      <c r="WTH4" s="24"/>
      <c r="WTI4" s="24"/>
      <c r="WTJ4" s="24"/>
      <c r="WTK4" s="24"/>
      <c r="WTL4" s="24"/>
      <c r="WTM4" s="24"/>
      <c r="WTN4" s="24"/>
      <c r="WTO4" s="24"/>
      <c r="WTP4" s="24"/>
      <c r="WTQ4" s="24"/>
      <c r="WTR4" s="24"/>
      <c r="WTS4" s="24"/>
      <c r="WTT4" s="24"/>
      <c r="WTU4" s="24"/>
      <c r="WTV4" s="24"/>
      <c r="WTW4" s="24"/>
      <c r="WTX4" s="24"/>
      <c r="WTY4" s="24"/>
      <c r="WTZ4" s="24"/>
      <c r="WUA4" s="24"/>
      <c r="WUB4" s="24"/>
      <c r="WUC4" s="24"/>
      <c r="WUD4" s="24"/>
      <c r="WUE4" s="24"/>
      <c r="WUF4" s="24"/>
      <c r="WUG4" s="24"/>
      <c r="WUH4" s="24"/>
      <c r="WUI4" s="24"/>
      <c r="WUJ4" s="24"/>
      <c r="WUK4" s="24"/>
      <c r="WUL4" s="24"/>
      <c r="WUM4" s="24"/>
      <c r="WUN4" s="24"/>
      <c r="WUO4" s="24"/>
      <c r="WUP4" s="24"/>
      <c r="WUQ4" s="24"/>
      <c r="WUR4" s="24"/>
      <c r="WUS4" s="24"/>
      <c r="WUT4" s="24"/>
      <c r="WUU4" s="24"/>
      <c r="WUV4" s="24"/>
      <c r="WUW4" s="24"/>
      <c r="WUX4" s="24"/>
      <c r="WUY4" s="24"/>
      <c r="WUZ4" s="24"/>
      <c r="WVA4" s="24"/>
      <c r="WVB4" s="24"/>
      <c r="WVC4" s="24"/>
      <c r="WVD4" s="24"/>
      <c r="WVE4" s="24"/>
      <c r="WVF4" s="24"/>
      <c r="WVG4" s="24"/>
      <c r="WVH4" s="24"/>
      <c r="WVI4" s="24"/>
      <c r="WVJ4" s="24"/>
      <c r="WVK4" s="24"/>
      <c r="WVL4" s="24"/>
      <c r="WVM4" s="24"/>
      <c r="WVN4" s="24"/>
      <c r="WVO4" s="24"/>
      <c r="WVP4" s="24"/>
      <c r="WVQ4" s="24"/>
      <c r="WVR4" s="24"/>
      <c r="WVS4" s="24"/>
      <c r="WVT4" s="24"/>
      <c r="WVU4" s="24"/>
      <c r="WVV4" s="24"/>
      <c r="WVW4" s="24"/>
      <c r="WVX4" s="24"/>
      <c r="WVY4" s="24"/>
      <c r="WVZ4" s="24"/>
      <c r="WWA4" s="24"/>
      <c r="WWB4" s="24"/>
      <c r="WWC4" s="24"/>
      <c r="WWD4" s="24"/>
      <c r="WWE4" s="24"/>
      <c r="WWF4" s="24"/>
      <c r="WWG4" s="24"/>
      <c r="WWH4" s="24"/>
      <c r="WWI4" s="24"/>
      <c r="WWJ4" s="24"/>
      <c r="WWK4" s="24"/>
      <c r="WWL4" s="24"/>
      <c r="WWM4" s="24"/>
      <c r="WWN4" s="24"/>
      <c r="WWO4" s="24"/>
      <c r="WWP4" s="24"/>
      <c r="WWQ4" s="24"/>
      <c r="WWR4" s="24"/>
      <c r="WWS4" s="24"/>
      <c r="WWT4" s="24"/>
      <c r="WWU4" s="24"/>
      <c r="WWV4" s="24"/>
      <c r="WWW4" s="24"/>
      <c r="WWX4" s="24"/>
      <c r="WWY4" s="24"/>
      <c r="WWZ4" s="24"/>
      <c r="WXA4" s="24"/>
      <c r="WXB4" s="24"/>
      <c r="WXC4" s="24"/>
      <c r="WXD4" s="24"/>
      <c r="WXE4" s="24"/>
      <c r="WXF4" s="24"/>
      <c r="WXG4" s="24"/>
      <c r="WXH4" s="24"/>
      <c r="WXI4" s="24"/>
      <c r="WXJ4" s="24"/>
      <c r="WXK4" s="24"/>
      <c r="WXL4" s="24"/>
      <c r="WXM4" s="24"/>
      <c r="WXN4" s="24"/>
      <c r="WXO4" s="24"/>
      <c r="WXP4" s="24"/>
      <c r="WXQ4" s="24"/>
      <c r="WXR4" s="24"/>
      <c r="WXS4" s="24"/>
      <c r="WXT4" s="24"/>
      <c r="WXU4" s="24"/>
      <c r="WXV4" s="24"/>
      <c r="WXW4" s="24"/>
      <c r="WXX4" s="24"/>
      <c r="WXY4" s="24"/>
      <c r="WXZ4" s="24"/>
      <c r="WYA4" s="24"/>
      <c r="WYB4" s="24"/>
      <c r="WYC4" s="24"/>
      <c r="WYD4" s="24"/>
      <c r="WYE4" s="24"/>
      <c r="WYF4" s="24"/>
      <c r="WYG4" s="24"/>
      <c r="WYH4" s="24"/>
      <c r="WYI4" s="24"/>
      <c r="WYJ4" s="24"/>
      <c r="WYK4" s="24"/>
      <c r="WYL4" s="24"/>
      <c r="WYM4" s="24"/>
      <c r="WYN4" s="24"/>
      <c r="WYO4" s="24"/>
      <c r="WYP4" s="24"/>
      <c r="WYQ4" s="24"/>
      <c r="WYR4" s="24"/>
      <c r="WYS4" s="24"/>
      <c r="WYT4" s="24"/>
      <c r="WYU4" s="24"/>
      <c r="WYV4" s="24"/>
      <c r="WYW4" s="24"/>
      <c r="WYX4" s="24"/>
      <c r="WYY4" s="24"/>
      <c r="WYZ4" s="24"/>
      <c r="WZA4" s="24"/>
      <c r="WZB4" s="24"/>
      <c r="WZC4" s="24"/>
      <c r="WZD4" s="24"/>
      <c r="WZE4" s="24"/>
      <c r="WZF4" s="24"/>
      <c r="WZG4" s="24"/>
      <c r="WZH4" s="24"/>
      <c r="WZI4" s="24"/>
      <c r="WZJ4" s="24"/>
      <c r="WZK4" s="24"/>
      <c r="WZL4" s="24"/>
      <c r="WZM4" s="24"/>
      <c r="WZN4" s="24"/>
      <c r="WZO4" s="24"/>
      <c r="WZP4" s="24"/>
      <c r="WZQ4" s="24"/>
      <c r="WZR4" s="24"/>
      <c r="WZS4" s="24"/>
      <c r="WZT4" s="24"/>
      <c r="WZU4" s="24"/>
      <c r="WZV4" s="24"/>
      <c r="WZW4" s="24"/>
      <c r="WZX4" s="24"/>
      <c r="WZY4" s="24"/>
      <c r="WZZ4" s="24"/>
      <c r="XAA4" s="24"/>
      <c r="XAB4" s="24"/>
      <c r="XAC4" s="24"/>
      <c r="XAD4" s="24"/>
      <c r="XAE4" s="24"/>
      <c r="XAF4" s="24"/>
      <c r="XAG4" s="24"/>
      <c r="XAH4" s="24"/>
      <c r="XAI4" s="24"/>
      <c r="XAJ4" s="24"/>
      <c r="XAK4" s="24"/>
      <c r="XAL4" s="24"/>
      <c r="XAM4" s="24"/>
      <c r="XAN4" s="24"/>
      <c r="XAO4" s="24"/>
      <c r="XAP4" s="24"/>
      <c r="XAQ4" s="24"/>
      <c r="XAR4" s="24"/>
      <c r="XAS4" s="24"/>
      <c r="XAT4" s="24"/>
      <c r="XAU4" s="24"/>
      <c r="XAV4" s="24"/>
      <c r="XAW4" s="24"/>
      <c r="XAX4" s="24"/>
      <c r="XAY4" s="24"/>
      <c r="XAZ4" s="24"/>
      <c r="XBA4" s="24"/>
      <c r="XBB4" s="24"/>
      <c r="XBC4" s="24"/>
      <c r="XBD4" s="24"/>
      <c r="XBE4" s="24"/>
      <c r="XBF4" s="24"/>
      <c r="XBG4" s="24"/>
      <c r="XBH4" s="24"/>
      <c r="XBI4" s="24"/>
      <c r="XBJ4" s="24"/>
      <c r="XBK4" s="24"/>
      <c r="XBL4" s="24"/>
      <c r="XBM4" s="24"/>
      <c r="XBN4" s="24"/>
      <c r="XBO4" s="24"/>
      <c r="XBP4" s="24"/>
      <c r="XBQ4" s="24"/>
      <c r="XBR4" s="24"/>
      <c r="XBS4" s="24"/>
      <c r="XBT4" s="24"/>
      <c r="XBU4" s="24"/>
      <c r="XBV4" s="24"/>
      <c r="XBW4" s="24"/>
      <c r="XBX4" s="24"/>
      <c r="XBY4" s="24"/>
      <c r="XBZ4" s="24"/>
      <c r="XCA4" s="24"/>
      <c r="XCB4" s="24"/>
      <c r="XCC4" s="24"/>
      <c r="XCD4" s="24"/>
      <c r="XCE4" s="24"/>
      <c r="XCF4" s="24"/>
      <c r="XCG4" s="24"/>
      <c r="XCH4" s="24"/>
      <c r="XCI4" s="24"/>
      <c r="XCJ4" s="24"/>
      <c r="XCK4" s="24"/>
      <c r="XCL4" s="24"/>
      <c r="XCM4" s="24"/>
      <c r="XCN4" s="24"/>
      <c r="XCO4" s="24"/>
      <c r="XCP4" s="24"/>
      <c r="XCQ4" s="24"/>
      <c r="XCR4" s="24"/>
      <c r="XCS4" s="24"/>
      <c r="XCT4" s="24"/>
      <c r="XCU4" s="24"/>
      <c r="XCV4" s="24"/>
      <c r="XCW4" s="24"/>
      <c r="XCX4" s="24"/>
      <c r="XCY4" s="24"/>
      <c r="XCZ4" s="24"/>
      <c r="XDA4" s="24"/>
      <c r="XDB4" s="24"/>
      <c r="XDC4" s="24"/>
      <c r="XDD4" s="24"/>
      <c r="XDE4" s="24"/>
      <c r="XDF4" s="24"/>
      <c r="XDG4" s="24"/>
      <c r="XDH4" s="24"/>
      <c r="XDI4" s="24"/>
      <c r="XDJ4" s="24"/>
      <c r="XDK4" s="24"/>
      <c r="XDL4" s="24"/>
      <c r="XDM4" s="24"/>
      <c r="XDN4" s="24"/>
      <c r="XDO4" s="24"/>
      <c r="XDP4" s="24"/>
      <c r="XDQ4" s="24"/>
      <c r="XDR4" s="24"/>
      <c r="XDS4" s="24"/>
      <c r="XDT4" s="24"/>
      <c r="XDU4" s="24"/>
      <c r="XDV4" s="24"/>
      <c r="XDW4" s="24"/>
      <c r="XDX4" s="24"/>
      <c r="XDY4" s="24"/>
      <c r="XDZ4" s="24"/>
      <c r="XEA4" s="24"/>
      <c r="XEB4" s="24"/>
      <c r="XEC4" s="24"/>
      <c r="XED4" s="24"/>
      <c r="XEE4" s="24"/>
      <c r="XEF4" s="24"/>
      <c r="XEG4" s="24"/>
      <c r="XEH4" s="24"/>
      <c r="XEI4" s="24"/>
      <c r="XEJ4" s="24"/>
      <c r="XEK4" s="24"/>
      <c r="XEL4" s="24"/>
      <c r="XEM4" s="24"/>
      <c r="XEN4" s="24"/>
      <c r="XEO4" s="24"/>
      <c r="XEP4" s="24"/>
      <c r="XEQ4" s="24"/>
      <c r="XER4" s="24"/>
      <c r="XES4" s="24"/>
      <c r="XET4" s="24"/>
      <c r="XEU4" s="24"/>
      <c r="XEV4" s="24"/>
      <c r="XEW4" s="24"/>
      <c r="XEX4" s="24"/>
      <c r="XEY4" s="24"/>
      <c r="XEZ4" s="24"/>
      <c r="XFA4" s="24"/>
      <c r="XFB4" s="24"/>
      <c r="XFC4" s="24"/>
      <c r="XFD4" s="24"/>
    </row>
    <row r="5" spans="1:16384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  <c r="IW5" s="24"/>
      <c r="IX5" s="24"/>
      <c r="IY5" s="24"/>
      <c r="IZ5" s="24"/>
      <c r="JA5" s="24"/>
      <c r="JB5" s="24"/>
      <c r="JC5" s="24"/>
      <c r="JD5" s="24"/>
      <c r="JE5" s="24"/>
      <c r="JF5" s="24"/>
      <c r="JG5" s="24"/>
      <c r="JH5" s="24"/>
      <c r="JI5" s="24"/>
      <c r="JJ5" s="24"/>
      <c r="JK5" s="24"/>
      <c r="JL5" s="24"/>
      <c r="JM5" s="24"/>
      <c r="JN5" s="24"/>
      <c r="JO5" s="24"/>
      <c r="JP5" s="24"/>
      <c r="JQ5" s="24"/>
      <c r="JR5" s="24"/>
      <c r="JS5" s="24"/>
      <c r="JT5" s="24"/>
      <c r="JU5" s="24"/>
      <c r="JV5" s="24"/>
      <c r="JW5" s="24"/>
      <c r="JX5" s="24"/>
      <c r="JY5" s="24"/>
      <c r="JZ5" s="24"/>
      <c r="KA5" s="24"/>
      <c r="KB5" s="24"/>
      <c r="KC5" s="24"/>
      <c r="KD5" s="24"/>
      <c r="KE5" s="24"/>
      <c r="KF5" s="24"/>
      <c r="KG5" s="24"/>
      <c r="KH5" s="24"/>
      <c r="KI5" s="24"/>
      <c r="KJ5" s="24"/>
      <c r="KK5" s="24"/>
      <c r="KL5" s="24"/>
      <c r="KM5" s="24"/>
      <c r="KN5" s="24"/>
      <c r="KO5" s="24"/>
      <c r="KP5" s="24"/>
      <c r="KQ5" s="24"/>
      <c r="KR5" s="24"/>
      <c r="KS5" s="24"/>
      <c r="KT5" s="24"/>
      <c r="KU5" s="24"/>
      <c r="KV5" s="24"/>
      <c r="KW5" s="24"/>
      <c r="KX5" s="24"/>
      <c r="KY5" s="24"/>
      <c r="KZ5" s="24"/>
      <c r="LA5" s="24"/>
      <c r="LB5" s="24"/>
      <c r="LC5" s="24"/>
      <c r="LD5" s="24"/>
      <c r="LE5" s="24"/>
      <c r="LF5" s="24"/>
      <c r="LG5" s="24"/>
      <c r="LH5" s="24"/>
      <c r="LI5" s="24"/>
      <c r="LJ5" s="24"/>
      <c r="LK5" s="24"/>
      <c r="LL5" s="24"/>
      <c r="LM5" s="24"/>
      <c r="LN5" s="24"/>
      <c r="LO5" s="24"/>
      <c r="LP5" s="24"/>
      <c r="LQ5" s="24"/>
      <c r="LR5" s="24"/>
      <c r="LS5" s="24"/>
      <c r="LT5" s="24"/>
      <c r="LU5" s="24"/>
      <c r="LV5" s="24"/>
      <c r="LW5" s="24"/>
      <c r="LX5" s="24"/>
      <c r="LY5" s="24"/>
      <c r="LZ5" s="24"/>
      <c r="MA5" s="24"/>
      <c r="MB5" s="24"/>
      <c r="MC5" s="24"/>
      <c r="MD5" s="24"/>
      <c r="ME5" s="24"/>
      <c r="MF5" s="24"/>
      <c r="MG5" s="24"/>
      <c r="MH5" s="24"/>
      <c r="MI5" s="24"/>
      <c r="MJ5" s="24"/>
      <c r="MK5" s="24"/>
      <c r="ML5" s="24"/>
      <c r="MM5" s="24"/>
      <c r="MN5" s="24"/>
      <c r="MO5" s="24"/>
      <c r="MP5" s="24"/>
      <c r="MQ5" s="24"/>
      <c r="MR5" s="24"/>
      <c r="MS5" s="24"/>
      <c r="MT5" s="24"/>
      <c r="MU5" s="24"/>
      <c r="MV5" s="24"/>
      <c r="MW5" s="24"/>
      <c r="MX5" s="24"/>
      <c r="MY5" s="24"/>
      <c r="MZ5" s="24"/>
      <c r="NA5" s="24"/>
      <c r="NB5" s="24"/>
      <c r="NC5" s="24"/>
      <c r="ND5" s="24"/>
      <c r="NE5" s="24"/>
      <c r="NF5" s="24"/>
      <c r="NG5" s="24"/>
      <c r="NH5" s="24"/>
      <c r="NI5" s="24"/>
      <c r="NJ5" s="24"/>
      <c r="NK5" s="24"/>
      <c r="NL5" s="24"/>
      <c r="NM5" s="24"/>
      <c r="NN5" s="24"/>
      <c r="NO5" s="24"/>
      <c r="NP5" s="24"/>
      <c r="NQ5" s="24"/>
      <c r="NR5" s="24"/>
      <c r="NS5" s="24"/>
      <c r="NT5" s="24"/>
      <c r="NU5" s="24"/>
      <c r="NV5" s="24"/>
      <c r="NW5" s="24"/>
      <c r="NX5" s="24"/>
      <c r="NY5" s="24"/>
      <c r="NZ5" s="24"/>
      <c r="OA5" s="24"/>
      <c r="OB5" s="24"/>
      <c r="OC5" s="24"/>
      <c r="OD5" s="24"/>
      <c r="OE5" s="24"/>
      <c r="OF5" s="24"/>
      <c r="OG5" s="24"/>
      <c r="OH5" s="24"/>
      <c r="OI5" s="24"/>
      <c r="OJ5" s="24"/>
      <c r="OK5" s="24"/>
      <c r="OL5" s="24"/>
      <c r="OM5" s="24"/>
      <c r="ON5" s="24"/>
      <c r="OO5" s="24"/>
      <c r="OP5" s="24"/>
      <c r="OQ5" s="24"/>
      <c r="OR5" s="24"/>
      <c r="OS5" s="24"/>
      <c r="OT5" s="24"/>
      <c r="OU5" s="24"/>
      <c r="OV5" s="24"/>
      <c r="OW5" s="24"/>
      <c r="OX5" s="24"/>
      <c r="OY5" s="24"/>
      <c r="OZ5" s="24"/>
      <c r="PA5" s="24"/>
      <c r="PB5" s="24"/>
      <c r="PC5" s="24"/>
      <c r="PD5" s="24"/>
      <c r="PE5" s="24"/>
      <c r="PF5" s="24"/>
      <c r="PG5" s="24"/>
      <c r="PH5" s="24"/>
      <c r="PI5" s="24"/>
      <c r="PJ5" s="24"/>
      <c r="PK5" s="24"/>
      <c r="PL5" s="24"/>
      <c r="PM5" s="24"/>
      <c r="PN5" s="24"/>
      <c r="PO5" s="24"/>
      <c r="PP5" s="24"/>
      <c r="PQ5" s="24"/>
      <c r="PR5" s="24"/>
      <c r="PS5" s="24"/>
      <c r="PT5" s="24"/>
      <c r="PU5" s="24"/>
      <c r="PV5" s="24"/>
      <c r="PW5" s="24"/>
      <c r="PX5" s="24"/>
      <c r="PY5" s="24"/>
      <c r="PZ5" s="24"/>
      <c r="QA5" s="24"/>
      <c r="QB5" s="24"/>
      <c r="QC5" s="24"/>
      <c r="QD5" s="24"/>
      <c r="QE5" s="24"/>
      <c r="QF5" s="24"/>
      <c r="QG5" s="24"/>
      <c r="QH5" s="24"/>
      <c r="QI5" s="24"/>
      <c r="QJ5" s="24"/>
      <c r="QK5" s="24"/>
      <c r="QL5" s="24"/>
      <c r="QM5" s="24"/>
      <c r="QN5" s="24"/>
      <c r="QO5" s="24"/>
      <c r="QP5" s="24"/>
      <c r="QQ5" s="24"/>
      <c r="QR5" s="24"/>
      <c r="QS5" s="24"/>
      <c r="QT5" s="24"/>
      <c r="QU5" s="24"/>
      <c r="QV5" s="24"/>
      <c r="QW5" s="24"/>
      <c r="QX5" s="24"/>
      <c r="QY5" s="24"/>
      <c r="QZ5" s="24"/>
      <c r="RA5" s="24"/>
      <c r="RB5" s="24"/>
      <c r="RC5" s="24"/>
      <c r="RD5" s="24"/>
      <c r="RE5" s="24"/>
      <c r="RF5" s="24"/>
      <c r="RG5" s="24"/>
      <c r="RH5" s="24"/>
      <c r="RI5" s="24"/>
      <c r="RJ5" s="24"/>
      <c r="RK5" s="24"/>
      <c r="RL5" s="24"/>
      <c r="RM5" s="24"/>
      <c r="RN5" s="24"/>
      <c r="RO5" s="24"/>
      <c r="RP5" s="24"/>
      <c r="RQ5" s="24"/>
      <c r="RR5" s="24"/>
      <c r="RS5" s="24"/>
      <c r="RT5" s="24"/>
      <c r="RU5" s="24"/>
      <c r="RV5" s="24"/>
      <c r="RW5" s="24"/>
      <c r="RX5" s="24"/>
      <c r="RY5" s="24"/>
      <c r="RZ5" s="24"/>
      <c r="SA5" s="24"/>
      <c r="SB5" s="24"/>
      <c r="SC5" s="24"/>
      <c r="SD5" s="24"/>
      <c r="SE5" s="24"/>
      <c r="SF5" s="24"/>
      <c r="SG5" s="24"/>
      <c r="SH5" s="24"/>
      <c r="SI5" s="24"/>
      <c r="SJ5" s="24"/>
      <c r="SK5" s="24"/>
      <c r="SL5" s="24"/>
      <c r="SM5" s="24"/>
      <c r="SN5" s="24"/>
      <c r="SO5" s="24"/>
      <c r="SP5" s="24"/>
      <c r="SQ5" s="24"/>
      <c r="SR5" s="24"/>
      <c r="SS5" s="24"/>
      <c r="ST5" s="24"/>
      <c r="SU5" s="24"/>
      <c r="SV5" s="24"/>
      <c r="SW5" s="24"/>
      <c r="SX5" s="24"/>
      <c r="SY5" s="24"/>
      <c r="SZ5" s="24"/>
      <c r="TA5" s="24"/>
      <c r="TB5" s="24"/>
      <c r="TC5" s="24"/>
      <c r="TD5" s="24"/>
      <c r="TE5" s="24"/>
      <c r="TF5" s="24"/>
      <c r="TG5" s="24"/>
      <c r="TH5" s="24"/>
      <c r="TI5" s="24"/>
      <c r="TJ5" s="24"/>
      <c r="TK5" s="24"/>
      <c r="TL5" s="24"/>
      <c r="TM5" s="24"/>
      <c r="TN5" s="24"/>
      <c r="TO5" s="24"/>
      <c r="TP5" s="24"/>
      <c r="TQ5" s="24"/>
      <c r="TR5" s="24"/>
      <c r="TS5" s="24"/>
      <c r="TT5" s="24"/>
      <c r="TU5" s="24"/>
      <c r="TV5" s="24"/>
      <c r="TW5" s="24"/>
      <c r="TX5" s="24"/>
      <c r="TY5" s="24"/>
      <c r="TZ5" s="24"/>
      <c r="UA5" s="24"/>
      <c r="UB5" s="24"/>
      <c r="UC5" s="24"/>
      <c r="UD5" s="24"/>
      <c r="UE5" s="24"/>
      <c r="UF5" s="24"/>
      <c r="UG5" s="24"/>
      <c r="UH5" s="24"/>
      <c r="UI5" s="24"/>
      <c r="UJ5" s="24"/>
      <c r="UK5" s="24"/>
      <c r="UL5" s="24"/>
      <c r="UM5" s="24"/>
      <c r="UN5" s="24"/>
      <c r="UO5" s="24"/>
      <c r="UP5" s="24"/>
      <c r="UQ5" s="24"/>
      <c r="UR5" s="24"/>
      <c r="US5" s="24"/>
      <c r="UT5" s="24"/>
      <c r="UU5" s="24"/>
      <c r="UV5" s="24"/>
      <c r="UW5" s="24"/>
      <c r="UX5" s="24"/>
      <c r="UY5" s="24"/>
      <c r="UZ5" s="24"/>
      <c r="VA5" s="24"/>
      <c r="VB5" s="24"/>
      <c r="VC5" s="24"/>
      <c r="VD5" s="24"/>
      <c r="VE5" s="24"/>
      <c r="VF5" s="24"/>
      <c r="VG5" s="24"/>
      <c r="VH5" s="24"/>
      <c r="VI5" s="24"/>
      <c r="VJ5" s="24"/>
      <c r="VK5" s="24"/>
      <c r="VL5" s="24"/>
      <c r="VM5" s="24"/>
      <c r="VN5" s="24"/>
      <c r="VO5" s="24"/>
      <c r="VP5" s="24"/>
      <c r="VQ5" s="24"/>
      <c r="VR5" s="24"/>
      <c r="VS5" s="24"/>
      <c r="VT5" s="24"/>
      <c r="VU5" s="24"/>
      <c r="VV5" s="24"/>
      <c r="VW5" s="24"/>
      <c r="VX5" s="24"/>
      <c r="VY5" s="24"/>
      <c r="VZ5" s="24"/>
      <c r="WA5" s="24"/>
      <c r="WB5" s="24"/>
      <c r="WC5" s="24"/>
      <c r="WD5" s="24"/>
      <c r="WE5" s="24"/>
      <c r="WF5" s="24"/>
      <c r="WG5" s="24"/>
      <c r="WH5" s="24"/>
      <c r="WI5" s="24"/>
      <c r="WJ5" s="24"/>
      <c r="WK5" s="24"/>
      <c r="WL5" s="24"/>
      <c r="WM5" s="24"/>
      <c r="WN5" s="24"/>
      <c r="WO5" s="24"/>
      <c r="WP5" s="24"/>
      <c r="WQ5" s="24"/>
      <c r="WR5" s="24"/>
      <c r="WS5" s="24"/>
      <c r="WT5" s="24"/>
      <c r="WU5" s="24"/>
      <c r="WV5" s="24"/>
      <c r="WW5" s="24"/>
      <c r="WX5" s="24"/>
      <c r="WY5" s="24"/>
      <c r="WZ5" s="24"/>
      <c r="XA5" s="24"/>
      <c r="XB5" s="24"/>
      <c r="XC5" s="24"/>
      <c r="XD5" s="24"/>
      <c r="XE5" s="24"/>
      <c r="XF5" s="24"/>
      <c r="XG5" s="24"/>
      <c r="XH5" s="24"/>
      <c r="XI5" s="24"/>
      <c r="XJ5" s="24"/>
      <c r="XK5" s="24"/>
      <c r="XL5" s="24"/>
      <c r="XM5" s="24"/>
      <c r="XN5" s="24"/>
      <c r="XO5" s="24"/>
      <c r="XP5" s="24"/>
      <c r="XQ5" s="24"/>
      <c r="XR5" s="24"/>
      <c r="XS5" s="24"/>
      <c r="XT5" s="24"/>
      <c r="XU5" s="24"/>
      <c r="XV5" s="24"/>
      <c r="XW5" s="24"/>
      <c r="XX5" s="24"/>
      <c r="XY5" s="24"/>
      <c r="XZ5" s="24"/>
      <c r="YA5" s="24"/>
      <c r="YB5" s="24"/>
      <c r="YC5" s="24"/>
      <c r="YD5" s="24"/>
      <c r="YE5" s="24"/>
      <c r="YF5" s="24"/>
      <c r="YG5" s="24"/>
      <c r="YH5" s="24"/>
      <c r="YI5" s="24"/>
      <c r="YJ5" s="24"/>
      <c r="YK5" s="24"/>
      <c r="YL5" s="24"/>
      <c r="YM5" s="24"/>
      <c r="YN5" s="24"/>
      <c r="YO5" s="24"/>
      <c r="YP5" s="24"/>
      <c r="YQ5" s="24"/>
      <c r="YR5" s="24"/>
      <c r="YS5" s="24"/>
      <c r="YT5" s="24"/>
      <c r="YU5" s="24"/>
      <c r="YV5" s="24"/>
      <c r="YW5" s="24"/>
      <c r="YX5" s="24"/>
      <c r="YY5" s="24"/>
      <c r="YZ5" s="24"/>
      <c r="ZA5" s="24"/>
      <c r="ZB5" s="24"/>
      <c r="ZC5" s="24"/>
      <c r="ZD5" s="24"/>
      <c r="ZE5" s="24"/>
      <c r="ZF5" s="24"/>
      <c r="ZG5" s="24"/>
      <c r="ZH5" s="24"/>
      <c r="ZI5" s="24"/>
      <c r="ZJ5" s="24"/>
      <c r="ZK5" s="24"/>
      <c r="ZL5" s="24"/>
      <c r="ZM5" s="24"/>
      <c r="ZN5" s="24"/>
      <c r="ZO5" s="24"/>
      <c r="ZP5" s="24"/>
      <c r="ZQ5" s="24"/>
      <c r="ZR5" s="24"/>
      <c r="ZS5" s="24"/>
      <c r="ZT5" s="24"/>
      <c r="ZU5" s="24"/>
      <c r="ZV5" s="24"/>
      <c r="ZW5" s="24"/>
      <c r="ZX5" s="24"/>
      <c r="ZY5" s="24"/>
      <c r="ZZ5" s="24"/>
      <c r="AAA5" s="24"/>
      <c r="AAB5" s="24"/>
      <c r="AAC5" s="24"/>
      <c r="AAD5" s="24"/>
      <c r="AAE5" s="24"/>
      <c r="AAF5" s="24"/>
      <c r="AAG5" s="24"/>
      <c r="AAH5" s="24"/>
      <c r="AAI5" s="24"/>
      <c r="AAJ5" s="24"/>
      <c r="AAK5" s="24"/>
      <c r="AAL5" s="24"/>
      <c r="AAM5" s="24"/>
      <c r="AAN5" s="24"/>
      <c r="AAO5" s="24"/>
      <c r="AAP5" s="24"/>
      <c r="AAQ5" s="24"/>
      <c r="AAR5" s="24"/>
      <c r="AAS5" s="24"/>
      <c r="AAT5" s="24"/>
      <c r="AAU5" s="24"/>
      <c r="AAV5" s="24"/>
      <c r="AAW5" s="24"/>
      <c r="AAX5" s="24"/>
      <c r="AAY5" s="24"/>
      <c r="AAZ5" s="24"/>
      <c r="ABA5" s="24"/>
      <c r="ABB5" s="24"/>
      <c r="ABC5" s="24"/>
      <c r="ABD5" s="24"/>
      <c r="ABE5" s="24"/>
      <c r="ABF5" s="24"/>
      <c r="ABG5" s="24"/>
      <c r="ABH5" s="24"/>
      <c r="ABI5" s="24"/>
      <c r="ABJ5" s="24"/>
      <c r="ABK5" s="24"/>
      <c r="ABL5" s="24"/>
      <c r="ABM5" s="24"/>
      <c r="ABN5" s="24"/>
      <c r="ABO5" s="24"/>
      <c r="ABP5" s="24"/>
      <c r="ABQ5" s="24"/>
      <c r="ABR5" s="24"/>
      <c r="ABS5" s="24"/>
      <c r="ABT5" s="24"/>
      <c r="ABU5" s="24"/>
      <c r="ABV5" s="24"/>
      <c r="ABW5" s="24"/>
      <c r="ABX5" s="24"/>
      <c r="ABY5" s="24"/>
      <c r="ABZ5" s="24"/>
      <c r="ACA5" s="24"/>
      <c r="ACB5" s="24"/>
      <c r="ACC5" s="24"/>
      <c r="ACD5" s="24"/>
      <c r="ACE5" s="24"/>
      <c r="ACF5" s="24"/>
      <c r="ACG5" s="24"/>
      <c r="ACH5" s="24"/>
      <c r="ACI5" s="24"/>
      <c r="ACJ5" s="24"/>
      <c r="ACK5" s="24"/>
      <c r="ACL5" s="24"/>
      <c r="ACM5" s="24"/>
      <c r="ACN5" s="24"/>
      <c r="ACO5" s="24"/>
      <c r="ACP5" s="24"/>
      <c r="ACQ5" s="24"/>
      <c r="ACR5" s="24"/>
      <c r="ACS5" s="24"/>
      <c r="ACT5" s="24"/>
      <c r="ACU5" s="24"/>
      <c r="ACV5" s="24"/>
      <c r="ACW5" s="24"/>
      <c r="ACX5" s="24"/>
      <c r="ACY5" s="24"/>
      <c r="ACZ5" s="24"/>
      <c r="ADA5" s="24"/>
      <c r="ADB5" s="24"/>
      <c r="ADC5" s="24"/>
      <c r="ADD5" s="24"/>
      <c r="ADE5" s="24"/>
      <c r="ADF5" s="24"/>
      <c r="ADG5" s="24"/>
      <c r="ADH5" s="24"/>
      <c r="ADI5" s="24"/>
      <c r="ADJ5" s="24"/>
      <c r="ADK5" s="24"/>
      <c r="ADL5" s="24"/>
      <c r="ADM5" s="24"/>
      <c r="ADN5" s="24"/>
      <c r="ADO5" s="24"/>
      <c r="ADP5" s="24"/>
      <c r="ADQ5" s="24"/>
      <c r="ADR5" s="24"/>
      <c r="ADS5" s="24"/>
      <c r="ADT5" s="24"/>
      <c r="ADU5" s="24"/>
      <c r="ADV5" s="24"/>
      <c r="ADW5" s="24"/>
      <c r="ADX5" s="24"/>
      <c r="ADY5" s="24"/>
      <c r="ADZ5" s="24"/>
      <c r="AEA5" s="24"/>
      <c r="AEB5" s="24"/>
      <c r="AEC5" s="24"/>
      <c r="AED5" s="24"/>
      <c r="AEE5" s="24"/>
      <c r="AEF5" s="24"/>
      <c r="AEG5" s="24"/>
      <c r="AEH5" s="24"/>
      <c r="AEI5" s="24"/>
      <c r="AEJ5" s="24"/>
      <c r="AEK5" s="24"/>
      <c r="AEL5" s="24"/>
      <c r="AEM5" s="24"/>
      <c r="AEN5" s="24"/>
      <c r="AEO5" s="24"/>
      <c r="AEP5" s="24"/>
      <c r="AEQ5" s="24"/>
      <c r="AER5" s="24"/>
      <c r="AES5" s="24"/>
      <c r="AET5" s="24"/>
      <c r="AEU5" s="24"/>
      <c r="AEV5" s="24"/>
      <c r="AEW5" s="24"/>
      <c r="AEX5" s="24"/>
      <c r="AEY5" s="24"/>
      <c r="AEZ5" s="24"/>
      <c r="AFA5" s="24"/>
      <c r="AFB5" s="24"/>
      <c r="AFC5" s="24"/>
      <c r="AFD5" s="24"/>
      <c r="AFE5" s="24"/>
      <c r="AFF5" s="24"/>
      <c r="AFG5" s="24"/>
      <c r="AFH5" s="24"/>
      <c r="AFI5" s="24"/>
      <c r="AFJ5" s="24"/>
      <c r="AFK5" s="24"/>
      <c r="AFL5" s="24"/>
      <c r="AFM5" s="24"/>
      <c r="AFN5" s="24"/>
      <c r="AFO5" s="24"/>
      <c r="AFP5" s="24"/>
      <c r="AFQ5" s="24"/>
      <c r="AFR5" s="24"/>
      <c r="AFS5" s="24"/>
      <c r="AFT5" s="24"/>
      <c r="AFU5" s="24"/>
      <c r="AFV5" s="24"/>
      <c r="AFW5" s="24"/>
      <c r="AFX5" s="24"/>
      <c r="AFY5" s="24"/>
      <c r="AFZ5" s="24"/>
      <c r="AGA5" s="24"/>
      <c r="AGB5" s="24"/>
      <c r="AGC5" s="24"/>
      <c r="AGD5" s="24"/>
      <c r="AGE5" s="24"/>
      <c r="AGF5" s="24"/>
      <c r="AGG5" s="24"/>
      <c r="AGH5" s="24"/>
      <c r="AGI5" s="24"/>
      <c r="AGJ5" s="24"/>
      <c r="AGK5" s="24"/>
      <c r="AGL5" s="24"/>
      <c r="AGM5" s="24"/>
      <c r="AGN5" s="24"/>
      <c r="AGO5" s="24"/>
      <c r="AGP5" s="24"/>
      <c r="AGQ5" s="24"/>
      <c r="AGR5" s="24"/>
      <c r="AGS5" s="24"/>
      <c r="AGT5" s="24"/>
      <c r="AGU5" s="24"/>
      <c r="AGV5" s="24"/>
      <c r="AGW5" s="24"/>
      <c r="AGX5" s="24"/>
      <c r="AGY5" s="24"/>
      <c r="AGZ5" s="24"/>
      <c r="AHA5" s="24"/>
      <c r="AHB5" s="24"/>
      <c r="AHC5" s="24"/>
      <c r="AHD5" s="24"/>
      <c r="AHE5" s="24"/>
      <c r="AHF5" s="24"/>
      <c r="AHG5" s="24"/>
      <c r="AHH5" s="24"/>
      <c r="AHI5" s="24"/>
      <c r="AHJ5" s="24"/>
      <c r="AHK5" s="24"/>
      <c r="AHL5" s="24"/>
      <c r="AHM5" s="24"/>
      <c r="AHN5" s="24"/>
      <c r="AHO5" s="24"/>
      <c r="AHP5" s="24"/>
      <c r="AHQ5" s="24"/>
      <c r="AHR5" s="24"/>
      <c r="AHS5" s="24"/>
      <c r="AHT5" s="24"/>
      <c r="AHU5" s="24"/>
      <c r="AHV5" s="24"/>
      <c r="AHW5" s="24"/>
      <c r="AHX5" s="24"/>
      <c r="AHY5" s="24"/>
      <c r="AHZ5" s="24"/>
      <c r="AIA5" s="24"/>
      <c r="AIB5" s="24"/>
      <c r="AIC5" s="24"/>
      <c r="AID5" s="24"/>
      <c r="AIE5" s="24"/>
      <c r="AIF5" s="24"/>
      <c r="AIG5" s="24"/>
      <c r="AIH5" s="24"/>
      <c r="AII5" s="24"/>
      <c r="AIJ5" s="24"/>
      <c r="AIK5" s="24"/>
      <c r="AIL5" s="24"/>
      <c r="AIM5" s="24"/>
      <c r="AIN5" s="24"/>
      <c r="AIO5" s="24"/>
      <c r="AIP5" s="24"/>
      <c r="AIQ5" s="24"/>
      <c r="AIR5" s="24"/>
      <c r="AIS5" s="24"/>
      <c r="AIT5" s="24"/>
      <c r="AIU5" s="24"/>
      <c r="AIV5" s="24"/>
      <c r="AIW5" s="24"/>
      <c r="AIX5" s="24"/>
      <c r="AIY5" s="24"/>
      <c r="AIZ5" s="24"/>
      <c r="AJA5" s="24"/>
      <c r="AJB5" s="24"/>
      <c r="AJC5" s="24"/>
      <c r="AJD5" s="24"/>
      <c r="AJE5" s="24"/>
      <c r="AJF5" s="24"/>
      <c r="AJG5" s="24"/>
      <c r="AJH5" s="24"/>
      <c r="AJI5" s="24"/>
      <c r="AJJ5" s="24"/>
      <c r="AJK5" s="24"/>
      <c r="AJL5" s="24"/>
      <c r="AJM5" s="24"/>
      <c r="AJN5" s="24"/>
      <c r="AJO5" s="24"/>
      <c r="AJP5" s="24"/>
      <c r="AJQ5" s="24"/>
      <c r="AJR5" s="24"/>
      <c r="AJS5" s="24"/>
      <c r="AJT5" s="24"/>
      <c r="AJU5" s="24"/>
      <c r="AJV5" s="24"/>
      <c r="AJW5" s="24"/>
      <c r="AJX5" s="24"/>
      <c r="AJY5" s="24"/>
      <c r="AJZ5" s="24"/>
      <c r="AKA5" s="24"/>
      <c r="AKB5" s="24"/>
      <c r="AKC5" s="24"/>
      <c r="AKD5" s="24"/>
      <c r="AKE5" s="24"/>
      <c r="AKF5" s="24"/>
      <c r="AKG5" s="24"/>
      <c r="AKH5" s="24"/>
      <c r="AKI5" s="24"/>
      <c r="AKJ5" s="24"/>
      <c r="AKK5" s="24"/>
      <c r="AKL5" s="24"/>
      <c r="AKM5" s="24"/>
      <c r="AKN5" s="24"/>
      <c r="AKO5" s="24"/>
      <c r="AKP5" s="24"/>
      <c r="AKQ5" s="24"/>
      <c r="AKR5" s="24"/>
      <c r="AKS5" s="24"/>
      <c r="AKT5" s="24"/>
      <c r="AKU5" s="24"/>
      <c r="AKV5" s="24"/>
      <c r="AKW5" s="24"/>
      <c r="AKX5" s="24"/>
      <c r="AKY5" s="24"/>
      <c r="AKZ5" s="24"/>
      <c r="ALA5" s="24"/>
      <c r="ALB5" s="24"/>
      <c r="ALC5" s="24"/>
      <c r="ALD5" s="24"/>
      <c r="ALE5" s="24"/>
      <c r="ALF5" s="24"/>
      <c r="ALG5" s="24"/>
      <c r="ALH5" s="24"/>
      <c r="ALI5" s="24"/>
      <c r="ALJ5" s="24"/>
      <c r="ALK5" s="24"/>
      <c r="ALL5" s="24"/>
      <c r="ALM5" s="24"/>
      <c r="ALN5" s="24"/>
      <c r="ALO5" s="24"/>
      <c r="ALP5" s="24"/>
      <c r="ALQ5" s="24"/>
      <c r="ALR5" s="24"/>
      <c r="ALS5" s="24"/>
      <c r="ALT5" s="24"/>
      <c r="ALU5" s="24"/>
      <c r="ALV5" s="24"/>
      <c r="ALW5" s="24"/>
      <c r="ALX5" s="24"/>
      <c r="ALY5" s="24"/>
      <c r="ALZ5" s="24"/>
      <c r="AMA5" s="24"/>
      <c r="AMB5" s="24"/>
      <c r="AMC5" s="24"/>
      <c r="AMD5" s="24"/>
      <c r="AME5" s="24"/>
      <c r="AMF5" s="24"/>
      <c r="AMG5" s="24"/>
      <c r="AMH5" s="24"/>
      <c r="AMI5" s="24"/>
      <c r="AMJ5" s="24"/>
      <c r="AMK5" s="24"/>
      <c r="AML5" s="24"/>
      <c r="AMM5" s="24"/>
      <c r="AMN5" s="24"/>
      <c r="AMO5" s="24"/>
      <c r="AMP5" s="24"/>
      <c r="AMQ5" s="24"/>
      <c r="AMR5" s="24"/>
      <c r="AMS5" s="24"/>
      <c r="AMT5" s="24"/>
      <c r="AMU5" s="24"/>
      <c r="AMV5" s="24"/>
      <c r="AMW5" s="24"/>
      <c r="AMX5" s="24"/>
      <c r="AMY5" s="24"/>
      <c r="AMZ5" s="24"/>
      <c r="ANA5" s="24"/>
      <c r="ANB5" s="24"/>
      <c r="ANC5" s="24"/>
      <c r="AND5" s="24"/>
      <c r="ANE5" s="24"/>
      <c r="ANF5" s="24"/>
      <c r="ANG5" s="24"/>
      <c r="ANH5" s="24"/>
      <c r="ANI5" s="24"/>
      <c r="ANJ5" s="24"/>
      <c r="ANK5" s="24"/>
      <c r="ANL5" s="24"/>
      <c r="ANM5" s="24"/>
      <c r="ANN5" s="24"/>
      <c r="ANO5" s="24"/>
      <c r="ANP5" s="24"/>
      <c r="ANQ5" s="24"/>
      <c r="ANR5" s="24"/>
      <c r="ANS5" s="24"/>
      <c r="ANT5" s="24"/>
      <c r="ANU5" s="24"/>
      <c r="ANV5" s="24"/>
      <c r="ANW5" s="24"/>
      <c r="ANX5" s="24"/>
      <c r="ANY5" s="24"/>
      <c r="ANZ5" s="24"/>
      <c r="AOA5" s="24"/>
      <c r="AOB5" s="24"/>
      <c r="AOC5" s="24"/>
      <c r="AOD5" s="24"/>
      <c r="AOE5" s="24"/>
      <c r="AOF5" s="24"/>
      <c r="AOG5" s="24"/>
      <c r="AOH5" s="24"/>
      <c r="AOI5" s="24"/>
      <c r="AOJ5" s="24"/>
      <c r="AOK5" s="24"/>
      <c r="AOL5" s="24"/>
      <c r="AOM5" s="24"/>
      <c r="AON5" s="24"/>
      <c r="AOO5" s="24"/>
      <c r="AOP5" s="24"/>
      <c r="AOQ5" s="24"/>
      <c r="AOR5" s="24"/>
      <c r="AOS5" s="24"/>
      <c r="AOT5" s="24"/>
      <c r="AOU5" s="24"/>
      <c r="AOV5" s="24"/>
      <c r="AOW5" s="24"/>
      <c r="AOX5" s="24"/>
      <c r="AOY5" s="24"/>
      <c r="AOZ5" s="24"/>
      <c r="APA5" s="24"/>
      <c r="APB5" s="24"/>
      <c r="APC5" s="24"/>
      <c r="APD5" s="24"/>
      <c r="APE5" s="24"/>
      <c r="APF5" s="24"/>
      <c r="APG5" s="24"/>
      <c r="APH5" s="24"/>
      <c r="API5" s="24"/>
      <c r="APJ5" s="24"/>
      <c r="APK5" s="24"/>
      <c r="APL5" s="24"/>
      <c r="APM5" s="24"/>
      <c r="APN5" s="24"/>
      <c r="APO5" s="24"/>
      <c r="APP5" s="24"/>
      <c r="APQ5" s="24"/>
      <c r="APR5" s="24"/>
      <c r="APS5" s="24"/>
      <c r="APT5" s="24"/>
      <c r="APU5" s="24"/>
      <c r="APV5" s="24"/>
      <c r="APW5" s="24"/>
      <c r="APX5" s="24"/>
      <c r="APY5" s="24"/>
      <c r="APZ5" s="24"/>
      <c r="AQA5" s="24"/>
      <c r="AQB5" s="24"/>
      <c r="AQC5" s="24"/>
      <c r="AQD5" s="24"/>
      <c r="AQE5" s="24"/>
      <c r="AQF5" s="24"/>
      <c r="AQG5" s="24"/>
      <c r="AQH5" s="24"/>
      <c r="AQI5" s="24"/>
      <c r="AQJ5" s="24"/>
      <c r="AQK5" s="24"/>
      <c r="AQL5" s="24"/>
      <c r="AQM5" s="24"/>
      <c r="AQN5" s="24"/>
      <c r="AQO5" s="24"/>
      <c r="AQP5" s="24"/>
      <c r="AQQ5" s="24"/>
      <c r="AQR5" s="24"/>
      <c r="AQS5" s="24"/>
      <c r="AQT5" s="24"/>
      <c r="AQU5" s="24"/>
      <c r="AQV5" s="24"/>
      <c r="AQW5" s="24"/>
      <c r="AQX5" s="24"/>
      <c r="AQY5" s="24"/>
      <c r="AQZ5" s="24"/>
      <c r="ARA5" s="24"/>
      <c r="ARB5" s="24"/>
      <c r="ARC5" s="24"/>
      <c r="ARD5" s="24"/>
      <c r="ARE5" s="24"/>
      <c r="ARF5" s="24"/>
      <c r="ARG5" s="24"/>
      <c r="ARH5" s="24"/>
      <c r="ARI5" s="24"/>
      <c r="ARJ5" s="24"/>
      <c r="ARK5" s="24"/>
      <c r="ARL5" s="24"/>
      <c r="ARM5" s="24"/>
      <c r="ARN5" s="24"/>
      <c r="ARO5" s="24"/>
      <c r="ARP5" s="24"/>
      <c r="ARQ5" s="24"/>
      <c r="ARR5" s="24"/>
      <c r="ARS5" s="24"/>
      <c r="ART5" s="24"/>
      <c r="ARU5" s="24"/>
      <c r="ARV5" s="24"/>
      <c r="ARW5" s="24"/>
      <c r="ARX5" s="24"/>
      <c r="ARY5" s="24"/>
      <c r="ARZ5" s="24"/>
      <c r="ASA5" s="24"/>
      <c r="ASB5" s="24"/>
      <c r="ASC5" s="24"/>
      <c r="ASD5" s="24"/>
      <c r="ASE5" s="24"/>
      <c r="ASF5" s="24"/>
      <c r="ASG5" s="24"/>
      <c r="ASH5" s="24"/>
      <c r="ASI5" s="24"/>
      <c r="ASJ5" s="24"/>
      <c r="ASK5" s="24"/>
      <c r="ASL5" s="24"/>
      <c r="ASM5" s="24"/>
      <c r="ASN5" s="24"/>
      <c r="ASO5" s="24"/>
      <c r="ASP5" s="24"/>
      <c r="ASQ5" s="24"/>
      <c r="ASR5" s="24"/>
      <c r="ASS5" s="24"/>
      <c r="AST5" s="24"/>
      <c r="ASU5" s="24"/>
      <c r="ASV5" s="24"/>
      <c r="ASW5" s="24"/>
      <c r="ASX5" s="24"/>
      <c r="ASY5" s="24"/>
      <c r="ASZ5" s="24"/>
      <c r="ATA5" s="24"/>
      <c r="ATB5" s="24"/>
      <c r="ATC5" s="24"/>
      <c r="ATD5" s="24"/>
      <c r="ATE5" s="24"/>
      <c r="ATF5" s="24"/>
      <c r="ATG5" s="24"/>
      <c r="ATH5" s="24"/>
      <c r="ATI5" s="24"/>
      <c r="ATJ5" s="24"/>
      <c r="ATK5" s="24"/>
      <c r="ATL5" s="24"/>
      <c r="ATM5" s="24"/>
      <c r="ATN5" s="24"/>
      <c r="ATO5" s="24"/>
      <c r="ATP5" s="24"/>
      <c r="ATQ5" s="24"/>
      <c r="ATR5" s="24"/>
      <c r="ATS5" s="24"/>
      <c r="ATT5" s="24"/>
      <c r="ATU5" s="24"/>
      <c r="ATV5" s="24"/>
      <c r="ATW5" s="24"/>
      <c r="ATX5" s="24"/>
      <c r="ATY5" s="24"/>
      <c r="ATZ5" s="24"/>
      <c r="AUA5" s="24"/>
      <c r="AUB5" s="24"/>
      <c r="AUC5" s="24"/>
      <c r="AUD5" s="24"/>
      <c r="AUE5" s="24"/>
      <c r="AUF5" s="24"/>
      <c r="AUG5" s="24"/>
      <c r="AUH5" s="24"/>
      <c r="AUI5" s="24"/>
      <c r="AUJ5" s="24"/>
      <c r="AUK5" s="24"/>
      <c r="AUL5" s="24"/>
      <c r="AUM5" s="24"/>
      <c r="AUN5" s="24"/>
      <c r="AUO5" s="24"/>
      <c r="AUP5" s="24"/>
      <c r="AUQ5" s="24"/>
      <c r="AUR5" s="24"/>
      <c r="AUS5" s="24"/>
      <c r="AUT5" s="24"/>
      <c r="AUU5" s="24"/>
      <c r="AUV5" s="24"/>
      <c r="AUW5" s="24"/>
      <c r="AUX5" s="24"/>
      <c r="AUY5" s="24"/>
      <c r="AUZ5" s="24"/>
      <c r="AVA5" s="24"/>
      <c r="AVB5" s="24"/>
      <c r="AVC5" s="24"/>
      <c r="AVD5" s="24"/>
      <c r="AVE5" s="24"/>
      <c r="AVF5" s="24"/>
      <c r="AVG5" s="24"/>
      <c r="AVH5" s="24"/>
      <c r="AVI5" s="24"/>
      <c r="AVJ5" s="24"/>
      <c r="AVK5" s="24"/>
      <c r="AVL5" s="24"/>
      <c r="AVM5" s="24"/>
      <c r="AVN5" s="24"/>
      <c r="AVO5" s="24"/>
      <c r="AVP5" s="24"/>
      <c r="AVQ5" s="24"/>
      <c r="AVR5" s="24"/>
      <c r="AVS5" s="24"/>
      <c r="AVT5" s="24"/>
      <c r="AVU5" s="24"/>
      <c r="AVV5" s="24"/>
      <c r="AVW5" s="24"/>
      <c r="AVX5" s="24"/>
      <c r="AVY5" s="24"/>
      <c r="AVZ5" s="24"/>
      <c r="AWA5" s="24"/>
      <c r="AWB5" s="24"/>
      <c r="AWC5" s="24"/>
      <c r="AWD5" s="24"/>
      <c r="AWE5" s="24"/>
      <c r="AWF5" s="24"/>
      <c r="AWG5" s="24"/>
      <c r="AWH5" s="24"/>
      <c r="AWI5" s="24"/>
      <c r="AWJ5" s="24"/>
      <c r="AWK5" s="24"/>
      <c r="AWL5" s="24"/>
      <c r="AWM5" s="24"/>
      <c r="AWN5" s="24"/>
      <c r="AWO5" s="24"/>
      <c r="AWP5" s="24"/>
      <c r="AWQ5" s="24"/>
      <c r="AWR5" s="24"/>
      <c r="AWS5" s="24"/>
      <c r="AWT5" s="24"/>
      <c r="AWU5" s="24"/>
      <c r="AWV5" s="24"/>
      <c r="AWW5" s="24"/>
      <c r="AWX5" s="24"/>
      <c r="AWY5" s="24"/>
      <c r="AWZ5" s="24"/>
      <c r="AXA5" s="24"/>
      <c r="AXB5" s="24"/>
      <c r="AXC5" s="24"/>
      <c r="AXD5" s="24"/>
      <c r="AXE5" s="24"/>
      <c r="AXF5" s="24"/>
      <c r="AXG5" s="24"/>
      <c r="AXH5" s="24"/>
      <c r="AXI5" s="24"/>
      <c r="AXJ5" s="24"/>
      <c r="AXK5" s="24"/>
      <c r="AXL5" s="24"/>
      <c r="AXM5" s="24"/>
      <c r="AXN5" s="24"/>
      <c r="AXO5" s="24"/>
      <c r="AXP5" s="24"/>
      <c r="AXQ5" s="24"/>
      <c r="AXR5" s="24"/>
      <c r="AXS5" s="24"/>
      <c r="AXT5" s="24"/>
      <c r="AXU5" s="24"/>
      <c r="AXV5" s="24"/>
      <c r="AXW5" s="24"/>
      <c r="AXX5" s="24"/>
      <c r="AXY5" s="24"/>
      <c r="AXZ5" s="24"/>
      <c r="AYA5" s="24"/>
      <c r="AYB5" s="24"/>
      <c r="AYC5" s="24"/>
      <c r="AYD5" s="24"/>
      <c r="AYE5" s="24"/>
      <c r="AYF5" s="24"/>
      <c r="AYG5" s="24"/>
      <c r="AYH5" s="24"/>
      <c r="AYI5" s="24"/>
      <c r="AYJ5" s="24"/>
      <c r="AYK5" s="24"/>
      <c r="AYL5" s="24"/>
      <c r="AYM5" s="24"/>
      <c r="AYN5" s="24"/>
      <c r="AYO5" s="24"/>
      <c r="AYP5" s="24"/>
      <c r="AYQ5" s="24"/>
      <c r="AYR5" s="24"/>
      <c r="AYS5" s="24"/>
      <c r="AYT5" s="24"/>
      <c r="AYU5" s="24"/>
      <c r="AYV5" s="24"/>
      <c r="AYW5" s="24"/>
      <c r="AYX5" s="24"/>
      <c r="AYY5" s="24"/>
      <c r="AYZ5" s="24"/>
      <c r="AZA5" s="24"/>
      <c r="AZB5" s="24"/>
      <c r="AZC5" s="24"/>
      <c r="AZD5" s="24"/>
      <c r="AZE5" s="24"/>
      <c r="AZF5" s="24"/>
      <c r="AZG5" s="24"/>
      <c r="AZH5" s="24"/>
      <c r="AZI5" s="24"/>
      <c r="AZJ5" s="24"/>
      <c r="AZK5" s="24"/>
      <c r="AZL5" s="24"/>
      <c r="AZM5" s="24"/>
      <c r="AZN5" s="24"/>
      <c r="AZO5" s="24"/>
      <c r="AZP5" s="24"/>
      <c r="AZQ5" s="24"/>
      <c r="AZR5" s="24"/>
      <c r="AZS5" s="24"/>
      <c r="AZT5" s="24"/>
      <c r="AZU5" s="24"/>
      <c r="AZV5" s="24"/>
      <c r="AZW5" s="24"/>
      <c r="AZX5" s="24"/>
      <c r="AZY5" s="24"/>
      <c r="AZZ5" s="24"/>
      <c r="BAA5" s="24"/>
      <c r="BAB5" s="24"/>
      <c r="BAC5" s="24"/>
      <c r="BAD5" s="24"/>
      <c r="BAE5" s="24"/>
      <c r="BAF5" s="24"/>
      <c r="BAG5" s="24"/>
      <c r="BAH5" s="24"/>
      <c r="BAI5" s="24"/>
      <c r="BAJ5" s="24"/>
      <c r="BAK5" s="24"/>
      <c r="BAL5" s="24"/>
      <c r="BAM5" s="24"/>
      <c r="BAN5" s="24"/>
      <c r="BAO5" s="24"/>
      <c r="BAP5" s="24"/>
      <c r="BAQ5" s="24"/>
      <c r="BAR5" s="24"/>
      <c r="BAS5" s="24"/>
      <c r="BAT5" s="24"/>
      <c r="BAU5" s="24"/>
      <c r="BAV5" s="24"/>
      <c r="BAW5" s="24"/>
      <c r="BAX5" s="24"/>
      <c r="BAY5" s="24"/>
      <c r="BAZ5" s="24"/>
      <c r="BBA5" s="24"/>
      <c r="BBB5" s="24"/>
      <c r="BBC5" s="24"/>
      <c r="BBD5" s="24"/>
      <c r="BBE5" s="24"/>
      <c r="BBF5" s="24"/>
      <c r="BBG5" s="24"/>
      <c r="BBH5" s="24"/>
      <c r="BBI5" s="24"/>
      <c r="BBJ5" s="24"/>
      <c r="BBK5" s="24"/>
      <c r="BBL5" s="24"/>
      <c r="BBM5" s="24"/>
      <c r="BBN5" s="24"/>
      <c r="BBO5" s="24"/>
      <c r="BBP5" s="24"/>
      <c r="BBQ5" s="24"/>
      <c r="BBR5" s="24"/>
      <c r="BBS5" s="24"/>
      <c r="BBT5" s="24"/>
      <c r="BBU5" s="24"/>
      <c r="BBV5" s="24"/>
      <c r="BBW5" s="24"/>
      <c r="BBX5" s="24"/>
      <c r="BBY5" s="24"/>
      <c r="BBZ5" s="24"/>
      <c r="BCA5" s="24"/>
      <c r="BCB5" s="24"/>
      <c r="BCC5" s="24"/>
      <c r="BCD5" s="24"/>
      <c r="BCE5" s="24"/>
      <c r="BCF5" s="24"/>
      <c r="BCG5" s="24"/>
      <c r="BCH5" s="24"/>
      <c r="BCI5" s="24"/>
      <c r="BCJ5" s="24"/>
      <c r="BCK5" s="24"/>
      <c r="BCL5" s="24"/>
      <c r="BCM5" s="24"/>
      <c r="BCN5" s="24"/>
      <c r="BCO5" s="24"/>
      <c r="BCP5" s="24"/>
      <c r="BCQ5" s="24"/>
      <c r="BCR5" s="24"/>
      <c r="BCS5" s="24"/>
      <c r="BCT5" s="24"/>
      <c r="BCU5" s="24"/>
      <c r="BCV5" s="24"/>
      <c r="BCW5" s="24"/>
      <c r="BCX5" s="24"/>
      <c r="BCY5" s="24"/>
      <c r="BCZ5" s="24"/>
      <c r="BDA5" s="24"/>
      <c r="BDB5" s="24"/>
      <c r="BDC5" s="24"/>
      <c r="BDD5" s="24"/>
      <c r="BDE5" s="24"/>
      <c r="BDF5" s="24"/>
      <c r="BDG5" s="24"/>
      <c r="BDH5" s="24"/>
      <c r="BDI5" s="24"/>
      <c r="BDJ5" s="24"/>
      <c r="BDK5" s="24"/>
      <c r="BDL5" s="24"/>
      <c r="BDM5" s="24"/>
      <c r="BDN5" s="24"/>
      <c r="BDO5" s="24"/>
      <c r="BDP5" s="24"/>
      <c r="BDQ5" s="24"/>
      <c r="BDR5" s="24"/>
      <c r="BDS5" s="24"/>
      <c r="BDT5" s="24"/>
      <c r="BDU5" s="24"/>
      <c r="BDV5" s="24"/>
      <c r="BDW5" s="24"/>
      <c r="BDX5" s="24"/>
      <c r="BDY5" s="24"/>
      <c r="BDZ5" s="24"/>
      <c r="BEA5" s="24"/>
      <c r="BEB5" s="24"/>
      <c r="BEC5" s="24"/>
      <c r="BED5" s="24"/>
      <c r="BEE5" s="24"/>
      <c r="BEF5" s="24"/>
      <c r="BEG5" s="24"/>
      <c r="BEH5" s="24"/>
      <c r="BEI5" s="24"/>
      <c r="BEJ5" s="24"/>
      <c r="BEK5" s="24"/>
      <c r="BEL5" s="24"/>
      <c r="BEM5" s="24"/>
      <c r="BEN5" s="24"/>
      <c r="BEO5" s="24"/>
      <c r="BEP5" s="24"/>
      <c r="BEQ5" s="24"/>
      <c r="BER5" s="24"/>
      <c r="BES5" s="24"/>
      <c r="BET5" s="24"/>
      <c r="BEU5" s="24"/>
      <c r="BEV5" s="24"/>
      <c r="BEW5" s="24"/>
      <c r="BEX5" s="24"/>
      <c r="BEY5" s="24"/>
      <c r="BEZ5" s="24"/>
      <c r="BFA5" s="24"/>
      <c r="BFB5" s="24"/>
      <c r="BFC5" s="24"/>
      <c r="BFD5" s="24"/>
      <c r="BFE5" s="24"/>
      <c r="BFF5" s="24"/>
      <c r="BFG5" s="24"/>
      <c r="BFH5" s="24"/>
      <c r="BFI5" s="24"/>
      <c r="BFJ5" s="24"/>
      <c r="BFK5" s="24"/>
      <c r="BFL5" s="24"/>
      <c r="BFM5" s="24"/>
      <c r="BFN5" s="24"/>
      <c r="BFO5" s="24"/>
      <c r="BFP5" s="24"/>
      <c r="BFQ5" s="24"/>
      <c r="BFR5" s="24"/>
      <c r="BFS5" s="24"/>
      <c r="BFT5" s="24"/>
      <c r="BFU5" s="24"/>
      <c r="BFV5" s="24"/>
      <c r="BFW5" s="24"/>
      <c r="BFX5" s="24"/>
      <c r="BFY5" s="24"/>
      <c r="BFZ5" s="24"/>
      <c r="BGA5" s="24"/>
      <c r="BGB5" s="24"/>
      <c r="BGC5" s="24"/>
      <c r="BGD5" s="24"/>
      <c r="BGE5" s="24"/>
      <c r="BGF5" s="24"/>
      <c r="BGG5" s="24"/>
      <c r="BGH5" s="24"/>
      <c r="BGI5" s="24"/>
      <c r="BGJ5" s="24"/>
      <c r="BGK5" s="24"/>
      <c r="BGL5" s="24"/>
      <c r="BGM5" s="24"/>
      <c r="BGN5" s="24"/>
      <c r="BGO5" s="24"/>
      <c r="BGP5" s="24"/>
      <c r="BGQ5" s="24"/>
      <c r="BGR5" s="24"/>
      <c r="BGS5" s="24"/>
      <c r="BGT5" s="24"/>
      <c r="BGU5" s="24"/>
      <c r="BGV5" s="24"/>
      <c r="BGW5" s="24"/>
      <c r="BGX5" s="24"/>
      <c r="BGY5" s="24"/>
      <c r="BGZ5" s="24"/>
      <c r="BHA5" s="24"/>
      <c r="BHB5" s="24"/>
      <c r="BHC5" s="24"/>
      <c r="BHD5" s="24"/>
      <c r="BHE5" s="24"/>
      <c r="BHF5" s="24"/>
      <c r="BHG5" s="24"/>
      <c r="BHH5" s="24"/>
      <c r="BHI5" s="24"/>
      <c r="BHJ5" s="24"/>
      <c r="BHK5" s="24"/>
      <c r="BHL5" s="24"/>
      <c r="BHM5" s="24"/>
      <c r="BHN5" s="24"/>
      <c r="BHO5" s="24"/>
      <c r="BHP5" s="24"/>
      <c r="BHQ5" s="24"/>
      <c r="BHR5" s="24"/>
      <c r="BHS5" s="24"/>
      <c r="BHT5" s="24"/>
      <c r="BHU5" s="24"/>
      <c r="BHV5" s="24"/>
      <c r="BHW5" s="24"/>
      <c r="BHX5" s="24"/>
      <c r="BHY5" s="24"/>
      <c r="BHZ5" s="24"/>
      <c r="BIA5" s="24"/>
      <c r="BIB5" s="24"/>
      <c r="BIC5" s="24"/>
      <c r="BID5" s="24"/>
      <c r="BIE5" s="24"/>
      <c r="BIF5" s="24"/>
      <c r="BIG5" s="24"/>
      <c r="BIH5" s="24"/>
      <c r="BII5" s="24"/>
      <c r="BIJ5" s="24"/>
      <c r="BIK5" s="24"/>
      <c r="BIL5" s="24"/>
      <c r="BIM5" s="24"/>
      <c r="BIN5" s="24"/>
      <c r="BIO5" s="24"/>
      <c r="BIP5" s="24"/>
      <c r="BIQ5" s="24"/>
      <c r="BIR5" s="24"/>
      <c r="BIS5" s="24"/>
      <c r="BIT5" s="24"/>
      <c r="BIU5" s="24"/>
      <c r="BIV5" s="24"/>
      <c r="BIW5" s="24"/>
      <c r="BIX5" s="24"/>
      <c r="BIY5" s="24"/>
      <c r="BIZ5" s="24"/>
      <c r="BJA5" s="24"/>
      <c r="BJB5" s="24"/>
      <c r="BJC5" s="24"/>
      <c r="BJD5" s="24"/>
      <c r="BJE5" s="24"/>
      <c r="BJF5" s="24"/>
      <c r="BJG5" s="24"/>
      <c r="BJH5" s="24"/>
      <c r="BJI5" s="24"/>
      <c r="BJJ5" s="24"/>
      <c r="BJK5" s="24"/>
      <c r="BJL5" s="24"/>
      <c r="BJM5" s="24"/>
      <c r="BJN5" s="24"/>
      <c r="BJO5" s="24"/>
      <c r="BJP5" s="24"/>
      <c r="BJQ5" s="24"/>
      <c r="BJR5" s="24"/>
      <c r="BJS5" s="24"/>
      <c r="BJT5" s="24"/>
      <c r="BJU5" s="24"/>
      <c r="BJV5" s="24"/>
      <c r="BJW5" s="24"/>
      <c r="BJX5" s="24"/>
      <c r="BJY5" s="24"/>
      <c r="BJZ5" s="24"/>
      <c r="BKA5" s="24"/>
      <c r="BKB5" s="24"/>
      <c r="BKC5" s="24"/>
      <c r="BKD5" s="24"/>
      <c r="BKE5" s="24"/>
      <c r="BKF5" s="24"/>
      <c r="BKG5" s="24"/>
      <c r="BKH5" s="24"/>
      <c r="BKI5" s="24"/>
      <c r="BKJ5" s="24"/>
      <c r="BKK5" s="24"/>
      <c r="BKL5" s="24"/>
      <c r="BKM5" s="24"/>
      <c r="BKN5" s="24"/>
      <c r="BKO5" s="24"/>
      <c r="BKP5" s="24"/>
      <c r="BKQ5" s="24"/>
      <c r="BKR5" s="24"/>
      <c r="BKS5" s="24"/>
      <c r="BKT5" s="24"/>
      <c r="BKU5" s="24"/>
      <c r="BKV5" s="24"/>
      <c r="BKW5" s="24"/>
      <c r="BKX5" s="24"/>
      <c r="BKY5" s="24"/>
      <c r="BKZ5" s="24"/>
      <c r="BLA5" s="24"/>
      <c r="BLB5" s="24"/>
      <c r="BLC5" s="24"/>
      <c r="BLD5" s="24"/>
      <c r="BLE5" s="24"/>
      <c r="BLF5" s="24"/>
      <c r="BLG5" s="24"/>
      <c r="BLH5" s="24"/>
      <c r="BLI5" s="24"/>
      <c r="BLJ5" s="24"/>
      <c r="BLK5" s="24"/>
      <c r="BLL5" s="24"/>
      <c r="BLM5" s="24"/>
      <c r="BLN5" s="24"/>
      <c r="BLO5" s="24"/>
      <c r="BLP5" s="24"/>
      <c r="BLQ5" s="24"/>
      <c r="BLR5" s="24"/>
      <c r="BLS5" s="24"/>
      <c r="BLT5" s="24"/>
      <c r="BLU5" s="24"/>
      <c r="BLV5" s="24"/>
      <c r="BLW5" s="24"/>
      <c r="BLX5" s="24"/>
      <c r="BLY5" s="24"/>
      <c r="BLZ5" s="24"/>
      <c r="BMA5" s="24"/>
      <c r="BMB5" s="24"/>
      <c r="BMC5" s="24"/>
      <c r="BMD5" s="24"/>
      <c r="BME5" s="24"/>
      <c r="BMF5" s="24"/>
      <c r="BMG5" s="24"/>
      <c r="BMH5" s="24"/>
      <c r="BMI5" s="24"/>
      <c r="BMJ5" s="24"/>
      <c r="BMK5" s="24"/>
      <c r="BML5" s="24"/>
      <c r="BMM5" s="24"/>
      <c r="BMN5" s="24"/>
      <c r="BMO5" s="24"/>
      <c r="BMP5" s="24"/>
      <c r="BMQ5" s="24"/>
      <c r="BMR5" s="24"/>
      <c r="BMS5" s="24"/>
      <c r="BMT5" s="24"/>
      <c r="BMU5" s="24"/>
      <c r="BMV5" s="24"/>
      <c r="BMW5" s="24"/>
      <c r="BMX5" s="24"/>
      <c r="BMY5" s="24"/>
      <c r="BMZ5" s="24"/>
      <c r="BNA5" s="24"/>
      <c r="BNB5" s="24"/>
      <c r="BNC5" s="24"/>
      <c r="BND5" s="24"/>
      <c r="BNE5" s="24"/>
      <c r="BNF5" s="24"/>
      <c r="BNG5" s="24"/>
      <c r="BNH5" s="24"/>
      <c r="BNI5" s="24"/>
      <c r="BNJ5" s="24"/>
      <c r="BNK5" s="24"/>
      <c r="BNL5" s="24"/>
      <c r="BNM5" s="24"/>
      <c r="BNN5" s="24"/>
      <c r="BNO5" s="24"/>
      <c r="BNP5" s="24"/>
      <c r="BNQ5" s="24"/>
      <c r="BNR5" s="24"/>
      <c r="BNS5" s="24"/>
      <c r="BNT5" s="24"/>
      <c r="BNU5" s="24"/>
      <c r="BNV5" s="24"/>
      <c r="BNW5" s="24"/>
      <c r="BNX5" s="24"/>
      <c r="BNY5" s="24"/>
      <c r="BNZ5" s="24"/>
      <c r="BOA5" s="24"/>
      <c r="BOB5" s="24"/>
      <c r="BOC5" s="24"/>
      <c r="BOD5" s="24"/>
      <c r="BOE5" s="24"/>
      <c r="BOF5" s="24"/>
      <c r="BOG5" s="24"/>
      <c r="BOH5" s="24"/>
      <c r="BOI5" s="24"/>
      <c r="BOJ5" s="24"/>
      <c r="BOK5" s="24"/>
      <c r="BOL5" s="24"/>
      <c r="BOM5" s="24"/>
      <c r="BON5" s="24"/>
      <c r="BOO5" s="24"/>
      <c r="BOP5" s="24"/>
      <c r="BOQ5" s="24"/>
      <c r="BOR5" s="24"/>
      <c r="BOS5" s="24"/>
      <c r="BOT5" s="24"/>
      <c r="BOU5" s="24"/>
      <c r="BOV5" s="24"/>
      <c r="BOW5" s="24"/>
      <c r="BOX5" s="24"/>
      <c r="BOY5" s="24"/>
      <c r="BOZ5" s="24"/>
      <c r="BPA5" s="24"/>
      <c r="BPB5" s="24"/>
      <c r="BPC5" s="24"/>
      <c r="BPD5" s="24"/>
      <c r="BPE5" s="24"/>
      <c r="BPF5" s="24"/>
      <c r="BPG5" s="24"/>
      <c r="BPH5" s="24"/>
      <c r="BPI5" s="24"/>
      <c r="BPJ5" s="24"/>
      <c r="BPK5" s="24"/>
      <c r="BPL5" s="24"/>
      <c r="BPM5" s="24"/>
      <c r="BPN5" s="24"/>
      <c r="BPO5" s="24"/>
      <c r="BPP5" s="24"/>
      <c r="BPQ5" s="24"/>
      <c r="BPR5" s="24"/>
      <c r="BPS5" s="24"/>
      <c r="BPT5" s="24"/>
      <c r="BPU5" s="24"/>
      <c r="BPV5" s="24"/>
      <c r="BPW5" s="24"/>
      <c r="BPX5" s="24"/>
      <c r="BPY5" s="24"/>
      <c r="BPZ5" s="24"/>
      <c r="BQA5" s="24"/>
      <c r="BQB5" s="24"/>
      <c r="BQC5" s="24"/>
      <c r="BQD5" s="24"/>
      <c r="BQE5" s="24"/>
      <c r="BQF5" s="24"/>
      <c r="BQG5" s="24"/>
      <c r="BQH5" s="24"/>
      <c r="BQI5" s="24"/>
      <c r="BQJ5" s="24"/>
      <c r="BQK5" s="24"/>
      <c r="BQL5" s="24"/>
      <c r="BQM5" s="24"/>
      <c r="BQN5" s="24"/>
      <c r="BQO5" s="24"/>
      <c r="BQP5" s="24"/>
      <c r="BQQ5" s="24"/>
      <c r="BQR5" s="24"/>
      <c r="BQS5" s="24"/>
      <c r="BQT5" s="24"/>
      <c r="BQU5" s="24"/>
      <c r="BQV5" s="24"/>
      <c r="BQW5" s="24"/>
      <c r="BQX5" s="24"/>
      <c r="BQY5" s="24"/>
      <c r="BQZ5" s="24"/>
      <c r="BRA5" s="24"/>
      <c r="BRB5" s="24"/>
      <c r="BRC5" s="24"/>
      <c r="BRD5" s="24"/>
      <c r="BRE5" s="24"/>
      <c r="BRF5" s="24"/>
      <c r="BRG5" s="24"/>
      <c r="BRH5" s="24"/>
      <c r="BRI5" s="24"/>
      <c r="BRJ5" s="24"/>
      <c r="BRK5" s="24"/>
      <c r="BRL5" s="24"/>
      <c r="BRM5" s="24"/>
      <c r="BRN5" s="24"/>
      <c r="BRO5" s="24"/>
      <c r="BRP5" s="24"/>
      <c r="BRQ5" s="24"/>
      <c r="BRR5" s="24"/>
      <c r="BRS5" s="24"/>
      <c r="BRT5" s="24"/>
      <c r="BRU5" s="24"/>
      <c r="BRV5" s="24"/>
      <c r="BRW5" s="24"/>
      <c r="BRX5" s="24"/>
      <c r="BRY5" s="24"/>
      <c r="BRZ5" s="24"/>
      <c r="BSA5" s="24"/>
      <c r="BSB5" s="24"/>
      <c r="BSC5" s="24"/>
      <c r="BSD5" s="24"/>
      <c r="BSE5" s="24"/>
      <c r="BSF5" s="24"/>
      <c r="BSG5" s="24"/>
      <c r="BSH5" s="24"/>
      <c r="BSI5" s="24"/>
      <c r="BSJ5" s="24"/>
      <c r="BSK5" s="24"/>
      <c r="BSL5" s="24"/>
      <c r="BSM5" s="24"/>
      <c r="BSN5" s="24"/>
      <c r="BSO5" s="24"/>
      <c r="BSP5" s="24"/>
      <c r="BSQ5" s="24"/>
      <c r="BSR5" s="24"/>
      <c r="BSS5" s="24"/>
      <c r="BST5" s="24"/>
      <c r="BSU5" s="24"/>
      <c r="BSV5" s="24"/>
      <c r="BSW5" s="24"/>
      <c r="BSX5" s="24"/>
      <c r="BSY5" s="24"/>
      <c r="BSZ5" s="24"/>
      <c r="BTA5" s="24"/>
      <c r="BTB5" s="24"/>
      <c r="BTC5" s="24"/>
      <c r="BTD5" s="24"/>
      <c r="BTE5" s="24"/>
      <c r="BTF5" s="24"/>
      <c r="BTG5" s="24"/>
      <c r="BTH5" s="24"/>
      <c r="BTI5" s="24"/>
      <c r="BTJ5" s="24"/>
      <c r="BTK5" s="24"/>
      <c r="BTL5" s="24"/>
      <c r="BTM5" s="24"/>
      <c r="BTN5" s="24"/>
      <c r="BTO5" s="24"/>
      <c r="BTP5" s="24"/>
      <c r="BTQ5" s="24"/>
      <c r="BTR5" s="24"/>
      <c r="BTS5" s="24"/>
      <c r="BTT5" s="24"/>
      <c r="BTU5" s="24"/>
      <c r="BTV5" s="24"/>
      <c r="BTW5" s="24"/>
      <c r="BTX5" s="24"/>
      <c r="BTY5" s="24"/>
      <c r="BTZ5" s="24"/>
      <c r="BUA5" s="24"/>
      <c r="BUB5" s="24"/>
      <c r="BUC5" s="24"/>
      <c r="BUD5" s="24"/>
      <c r="BUE5" s="24"/>
      <c r="BUF5" s="24"/>
      <c r="BUG5" s="24"/>
      <c r="BUH5" s="24"/>
      <c r="BUI5" s="24"/>
      <c r="BUJ5" s="24"/>
      <c r="BUK5" s="24"/>
      <c r="BUL5" s="24"/>
      <c r="BUM5" s="24"/>
      <c r="BUN5" s="24"/>
      <c r="BUO5" s="24"/>
      <c r="BUP5" s="24"/>
      <c r="BUQ5" s="24"/>
      <c r="BUR5" s="24"/>
      <c r="BUS5" s="24"/>
      <c r="BUT5" s="24"/>
      <c r="BUU5" s="24"/>
      <c r="BUV5" s="24"/>
      <c r="BUW5" s="24"/>
      <c r="BUX5" s="24"/>
      <c r="BUY5" s="24"/>
      <c r="BUZ5" s="24"/>
      <c r="BVA5" s="24"/>
      <c r="BVB5" s="24"/>
      <c r="BVC5" s="24"/>
      <c r="BVD5" s="24"/>
      <c r="BVE5" s="24"/>
      <c r="BVF5" s="24"/>
      <c r="BVG5" s="24"/>
      <c r="BVH5" s="24"/>
      <c r="BVI5" s="24"/>
      <c r="BVJ5" s="24"/>
      <c r="BVK5" s="24"/>
      <c r="BVL5" s="24"/>
      <c r="BVM5" s="24"/>
      <c r="BVN5" s="24"/>
      <c r="BVO5" s="24"/>
      <c r="BVP5" s="24"/>
      <c r="BVQ5" s="24"/>
      <c r="BVR5" s="24"/>
      <c r="BVS5" s="24"/>
      <c r="BVT5" s="24"/>
      <c r="BVU5" s="24"/>
      <c r="BVV5" s="24"/>
      <c r="BVW5" s="24"/>
      <c r="BVX5" s="24"/>
      <c r="BVY5" s="24"/>
      <c r="BVZ5" s="24"/>
      <c r="BWA5" s="24"/>
      <c r="BWB5" s="24"/>
      <c r="BWC5" s="24"/>
      <c r="BWD5" s="24"/>
      <c r="BWE5" s="24"/>
      <c r="BWF5" s="24"/>
      <c r="BWG5" s="24"/>
      <c r="BWH5" s="24"/>
      <c r="BWI5" s="24"/>
      <c r="BWJ5" s="24"/>
      <c r="BWK5" s="24"/>
      <c r="BWL5" s="24"/>
      <c r="BWM5" s="24"/>
      <c r="BWN5" s="24"/>
      <c r="BWO5" s="24"/>
      <c r="BWP5" s="24"/>
      <c r="BWQ5" s="24"/>
      <c r="BWR5" s="24"/>
      <c r="BWS5" s="24"/>
      <c r="BWT5" s="24"/>
      <c r="BWU5" s="24"/>
      <c r="BWV5" s="24"/>
      <c r="BWW5" s="24"/>
      <c r="BWX5" s="24"/>
      <c r="BWY5" s="24"/>
      <c r="BWZ5" s="24"/>
      <c r="BXA5" s="24"/>
      <c r="BXB5" s="24"/>
      <c r="BXC5" s="24"/>
      <c r="BXD5" s="24"/>
      <c r="BXE5" s="24"/>
      <c r="BXF5" s="24"/>
      <c r="BXG5" s="24"/>
      <c r="BXH5" s="24"/>
      <c r="BXI5" s="24"/>
      <c r="BXJ5" s="24"/>
      <c r="BXK5" s="24"/>
      <c r="BXL5" s="24"/>
      <c r="BXM5" s="24"/>
      <c r="BXN5" s="24"/>
      <c r="BXO5" s="24"/>
      <c r="BXP5" s="24"/>
      <c r="BXQ5" s="24"/>
      <c r="BXR5" s="24"/>
      <c r="BXS5" s="24"/>
      <c r="BXT5" s="24"/>
      <c r="BXU5" s="24"/>
      <c r="BXV5" s="24"/>
      <c r="BXW5" s="24"/>
      <c r="BXX5" s="24"/>
      <c r="BXY5" s="24"/>
      <c r="BXZ5" s="24"/>
      <c r="BYA5" s="24"/>
      <c r="BYB5" s="24"/>
      <c r="BYC5" s="24"/>
      <c r="BYD5" s="24"/>
      <c r="BYE5" s="24"/>
      <c r="BYF5" s="24"/>
      <c r="BYG5" s="24"/>
      <c r="BYH5" s="24"/>
      <c r="BYI5" s="24"/>
      <c r="BYJ5" s="24"/>
      <c r="BYK5" s="24"/>
      <c r="BYL5" s="24"/>
      <c r="BYM5" s="24"/>
      <c r="BYN5" s="24"/>
      <c r="BYO5" s="24"/>
      <c r="BYP5" s="24"/>
      <c r="BYQ5" s="24"/>
      <c r="BYR5" s="24"/>
      <c r="BYS5" s="24"/>
      <c r="BYT5" s="24"/>
      <c r="BYU5" s="24"/>
      <c r="BYV5" s="24"/>
      <c r="BYW5" s="24"/>
      <c r="BYX5" s="24"/>
      <c r="BYY5" s="24"/>
      <c r="BYZ5" s="24"/>
      <c r="BZA5" s="24"/>
      <c r="BZB5" s="24"/>
      <c r="BZC5" s="24"/>
      <c r="BZD5" s="24"/>
      <c r="BZE5" s="24"/>
      <c r="BZF5" s="24"/>
      <c r="BZG5" s="24"/>
      <c r="BZH5" s="24"/>
      <c r="BZI5" s="24"/>
      <c r="BZJ5" s="24"/>
      <c r="BZK5" s="24"/>
      <c r="BZL5" s="24"/>
      <c r="BZM5" s="24"/>
      <c r="BZN5" s="24"/>
      <c r="BZO5" s="24"/>
      <c r="BZP5" s="24"/>
      <c r="BZQ5" s="24"/>
      <c r="BZR5" s="24"/>
      <c r="BZS5" s="24"/>
      <c r="BZT5" s="24"/>
      <c r="BZU5" s="24"/>
      <c r="BZV5" s="24"/>
      <c r="BZW5" s="24"/>
      <c r="BZX5" s="24"/>
      <c r="BZY5" s="24"/>
      <c r="BZZ5" s="24"/>
      <c r="CAA5" s="24"/>
      <c r="CAB5" s="24"/>
      <c r="CAC5" s="24"/>
      <c r="CAD5" s="24"/>
      <c r="CAE5" s="24"/>
      <c r="CAF5" s="24"/>
      <c r="CAG5" s="24"/>
      <c r="CAH5" s="24"/>
      <c r="CAI5" s="24"/>
      <c r="CAJ5" s="24"/>
      <c r="CAK5" s="24"/>
      <c r="CAL5" s="24"/>
      <c r="CAM5" s="24"/>
      <c r="CAN5" s="24"/>
      <c r="CAO5" s="24"/>
      <c r="CAP5" s="24"/>
      <c r="CAQ5" s="24"/>
      <c r="CAR5" s="24"/>
      <c r="CAS5" s="24"/>
      <c r="CAT5" s="24"/>
      <c r="CAU5" s="24"/>
      <c r="CAV5" s="24"/>
      <c r="CAW5" s="24"/>
      <c r="CAX5" s="24"/>
      <c r="CAY5" s="24"/>
      <c r="CAZ5" s="24"/>
      <c r="CBA5" s="24"/>
      <c r="CBB5" s="24"/>
      <c r="CBC5" s="24"/>
      <c r="CBD5" s="24"/>
      <c r="CBE5" s="24"/>
      <c r="CBF5" s="24"/>
      <c r="CBG5" s="24"/>
      <c r="CBH5" s="24"/>
      <c r="CBI5" s="24"/>
      <c r="CBJ5" s="24"/>
      <c r="CBK5" s="24"/>
      <c r="CBL5" s="24"/>
      <c r="CBM5" s="24"/>
      <c r="CBN5" s="24"/>
      <c r="CBO5" s="24"/>
      <c r="CBP5" s="24"/>
      <c r="CBQ5" s="24"/>
      <c r="CBR5" s="24"/>
      <c r="CBS5" s="24"/>
      <c r="CBT5" s="24"/>
      <c r="CBU5" s="24"/>
      <c r="CBV5" s="24"/>
      <c r="CBW5" s="24"/>
      <c r="CBX5" s="24"/>
      <c r="CBY5" s="24"/>
      <c r="CBZ5" s="24"/>
      <c r="CCA5" s="24"/>
      <c r="CCB5" s="24"/>
      <c r="CCC5" s="24"/>
      <c r="CCD5" s="24"/>
      <c r="CCE5" s="24"/>
      <c r="CCF5" s="24"/>
      <c r="CCG5" s="24"/>
      <c r="CCH5" s="24"/>
      <c r="CCI5" s="24"/>
      <c r="CCJ5" s="24"/>
      <c r="CCK5" s="24"/>
      <c r="CCL5" s="24"/>
      <c r="CCM5" s="24"/>
      <c r="CCN5" s="24"/>
      <c r="CCO5" s="24"/>
      <c r="CCP5" s="24"/>
      <c r="CCQ5" s="24"/>
      <c r="CCR5" s="24"/>
      <c r="CCS5" s="24"/>
      <c r="CCT5" s="24"/>
      <c r="CCU5" s="24"/>
      <c r="CCV5" s="24"/>
      <c r="CCW5" s="24"/>
      <c r="CCX5" s="24"/>
      <c r="CCY5" s="24"/>
      <c r="CCZ5" s="24"/>
      <c r="CDA5" s="24"/>
      <c r="CDB5" s="24"/>
      <c r="CDC5" s="24"/>
      <c r="CDD5" s="24"/>
      <c r="CDE5" s="24"/>
      <c r="CDF5" s="24"/>
      <c r="CDG5" s="24"/>
      <c r="CDH5" s="24"/>
      <c r="CDI5" s="24"/>
      <c r="CDJ5" s="24"/>
      <c r="CDK5" s="24"/>
      <c r="CDL5" s="24"/>
      <c r="CDM5" s="24"/>
      <c r="CDN5" s="24"/>
      <c r="CDO5" s="24"/>
      <c r="CDP5" s="24"/>
      <c r="CDQ5" s="24"/>
      <c r="CDR5" s="24"/>
      <c r="CDS5" s="24"/>
      <c r="CDT5" s="24"/>
      <c r="CDU5" s="24"/>
      <c r="CDV5" s="24"/>
      <c r="CDW5" s="24"/>
      <c r="CDX5" s="24"/>
      <c r="CDY5" s="24"/>
      <c r="CDZ5" s="24"/>
      <c r="CEA5" s="24"/>
      <c r="CEB5" s="24"/>
      <c r="CEC5" s="24"/>
      <c r="CED5" s="24"/>
      <c r="CEE5" s="24"/>
      <c r="CEF5" s="24"/>
      <c r="CEG5" s="24"/>
      <c r="CEH5" s="24"/>
      <c r="CEI5" s="24"/>
      <c r="CEJ5" s="24"/>
      <c r="CEK5" s="24"/>
      <c r="CEL5" s="24"/>
      <c r="CEM5" s="24"/>
      <c r="CEN5" s="24"/>
      <c r="CEO5" s="24"/>
      <c r="CEP5" s="24"/>
      <c r="CEQ5" s="24"/>
      <c r="CER5" s="24"/>
      <c r="CES5" s="24"/>
      <c r="CET5" s="24"/>
      <c r="CEU5" s="24"/>
      <c r="CEV5" s="24"/>
      <c r="CEW5" s="24"/>
      <c r="CEX5" s="24"/>
      <c r="CEY5" s="24"/>
      <c r="CEZ5" s="24"/>
      <c r="CFA5" s="24"/>
      <c r="CFB5" s="24"/>
      <c r="CFC5" s="24"/>
      <c r="CFD5" s="24"/>
      <c r="CFE5" s="24"/>
      <c r="CFF5" s="24"/>
      <c r="CFG5" s="24"/>
      <c r="CFH5" s="24"/>
      <c r="CFI5" s="24"/>
      <c r="CFJ5" s="24"/>
      <c r="CFK5" s="24"/>
      <c r="CFL5" s="24"/>
      <c r="CFM5" s="24"/>
      <c r="CFN5" s="24"/>
      <c r="CFO5" s="24"/>
      <c r="CFP5" s="24"/>
      <c r="CFQ5" s="24"/>
      <c r="CFR5" s="24"/>
      <c r="CFS5" s="24"/>
      <c r="CFT5" s="24"/>
      <c r="CFU5" s="24"/>
      <c r="CFV5" s="24"/>
      <c r="CFW5" s="24"/>
      <c r="CFX5" s="24"/>
      <c r="CFY5" s="24"/>
      <c r="CFZ5" s="24"/>
      <c r="CGA5" s="24"/>
      <c r="CGB5" s="24"/>
      <c r="CGC5" s="24"/>
      <c r="CGD5" s="24"/>
      <c r="CGE5" s="24"/>
      <c r="CGF5" s="24"/>
      <c r="CGG5" s="24"/>
      <c r="CGH5" s="24"/>
      <c r="CGI5" s="24"/>
      <c r="CGJ5" s="24"/>
      <c r="CGK5" s="24"/>
      <c r="CGL5" s="24"/>
      <c r="CGM5" s="24"/>
      <c r="CGN5" s="24"/>
      <c r="CGO5" s="24"/>
      <c r="CGP5" s="24"/>
      <c r="CGQ5" s="24"/>
      <c r="CGR5" s="24"/>
      <c r="CGS5" s="24"/>
      <c r="CGT5" s="24"/>
      <c r="CGU5" s="24"/>
      <c r="CGV5" s="24"/>
      <c r="CGW5" s="24"/>
      <c r="CGX5" s="24"/>
      <c r="CGY5" s="24"/>
      <c r="CGZ5" s="24"/>
      <c r="CHA5" s="24"/>
      <c r="CHB5" s="24"/>
      <c r="CHC5" s="24"/>
      <c r="CHD5" s="24"/>
      <c r="CHE5" s="24"/>
      <c r="CHF5" s="24"/>
      <c r="CHG5" s="24"/>
      <c r="CHH5" s="24"/>
      <c r="CHI5" s="24"/>
      <c r="CHJ5" s="24"/>
      <c r="CHK5" s="24"/>
      <c r="CHL5" s="24"/>
      <c r="CHM5" s="24"/>
      <c r="CHN5" s="24"/>
      <c r="CHO5" s="24"/>
      <c r="CHP5" s="24"/>
      <c r="CHQ5" s="24"/>
      <c r="CHR5" s="24"/>
      <c r="CHS5" s="24"/>
      <c r="CHT5" s="24"/>
      <c r="CHU5" s="24"/>
      <c r="CHV5" s="24"/>
      <c r="CHW5" s="24"/>
      <c r="CHX5" s="24"/>
      <c r="CHY5" s="24"/>
      <c r="CHZ5" s="24"/>
      <c r="CIA5" s="24"/>
      <c r="CIB5" s="24"/>
      <c r="CIC5" s="24"/>
      <c r="CID5" s="24"/>
      <c r="CIE5" s="24"/>
      <c r="CIF5" s="24"/>
      <c r="CIG5" s="24"/>
      <c r="CIH5" s="24"/>
      <c r="CII5" s="24"/>
      <c r="CIJ5" s="24"/>
      <c r="CIK5" s="24"/>
      <c r="CIL5" s="24"/>
      <c r="CIM5" s="24"/>
      <c r="CIN5" s="24"/>
      <c r="CIO5" s="24"/>
      <c r="CIP5" s="24"/>
      <c r="CIQ5" s="24"/>
      <c r="CIR5" s="24"/>
      <c r="CIS5" s="24"/>
      <c r="CIT5" s="24"/>
      <c r="CIU5" s="24"/>
      <c r="CIV5" s="24"/>
      <c r="CIW5" s="24"/>
      <c r="CIX5" s="24"/>
      <c r="CIY5" s="24"/>
      <c r="CIZ5" s="24"/>
      <c r="CJA5" s="24"/>
      <c r="CJB5" s="24"/>
      <c r="CJC5" s="24"/>
      <c r="CJD5" s="24"/>
      <c r="CJE5" s="24"/>
      <c r="CJF5" s="24"/>
      <c r="CJG5" s="24"/>
      <c r="CJH5" s="24"/>
      <c r="CJI5" s="24"/>
      <c r="CJJ5" s="24"/>
      <c r="CJK5" s="24"/>
      <c r="CJL5" s="24"/>
      <c r="CJM5" s="24"/>
      <c r="CJN5" s="24"/>
      <c r="CJO5" s="24"/>
      <c r="CJP5" s="24"/>
      <c r="CJQ5" s="24"/>
      <c r="CJR5" s="24"/>
      <c r="CJS5" s="24"/>
      <c r="CJT5" s="24"/>
      <c r="CJU5" s="24"/>
      <c r="CJV5" s="24"/>
      <c r="CJW5" s="24"/>
      <c r="CJX5" s="24"/>
      <c r="CJY5" s="24"/>
      <c r="CJZ5" s="24"/>
      <c r="CKA5" s="24"/>
      <c r="CKB5" s="24"/>
      <c r="CKC5" s="24"/>
      <c r="CKD5" s="24"/>
      <c r="CKE5" s="24"/>
      <c r="CKF5" s="24"/>
      <c r="CKG5" s="24"/>
      <c r="CKH5" s="24"/>
      <c r="CKI5" s="24"/>
      <c r="CKJ5" s="24"/>
      <c r="CKK5" s="24"/>
      <c r="CKL5" s="24"/>
      <c r="CKM5" s="24"/>
      <c r="CKN5" s="24"/>
      <c r="CKO5" s="24"/>
      <c r="CKP5" s="24"/>
      <c r="CKQ5" s="24"/>
      <c r="CKR5" s="24"/>
      <c r="CKS5" s="24"/>
      <c r="CKT5" s="24"/>
      <c r="CKU5" s="24"/>
      <c r="CKV5" s="24"/>
      <c r="CKW5" s="24"/>
      <c r="CKX5" s="24"/>
      <c r="CKY5" s="24"/>
      <c r="CKZ5" s="24"/>
      <c r="CLA5" s="24"/>
      <c r="CLB5" s="24"/>
      <c r="CLC5" s="24"/>
      <c r="CLD5" s="24"/>
      <c r="CLE5" s="24"/>
      <c r="CLF5" s="24"/>
      <c r="CLG5" s="24"/>
      <c r="CLH5" s="24"/>
      <c r="CLI5" s="24"/>
      <c r="CLJ5" s="24"/>
      <c r="CLK5" s="24"/>
      <c r="CLL5" s="24"/>
      <c r="CLM5" s="24"/>
      <c r="CLN5" s="24"/>
      <c r="CLO5" s="24"/>
      <c r="CLP5" s="24"/>
      <c r="CLQ5" s="24"/>
      <c r="CLR5" s="24"/>
      <c r="CLS5" s="24"/>
      <c r="CLT5" s="24"/>
      <c r="CLU5" s="24"/>
      <c r="CLV5" s="24"/>
      <c r="CLW5" s="24"/>
      <c r="CLX5" s="24"/>
      <c r="CLY5" s="24"/>
      <c r="CLZ5" s="24"/>
      <c r="CMA5" s="24"/>
      <c r="CMB5" s="24"/>
      <c r="CMC5" s="24"/>
      <c r="CMD5" s="24"/>
      <c r="CME5" s="24"/>
      <c r="CMF5" s="24"/>
      <c r="CMG5" s="24"/>
      <c r="CMH5" s="24"/>
      <c r="CMI5" s="24"/>
      <c r="CMJ5" s="24"/>
      <c r="CMK5" s="24"/>
      <c r="CML5" s="24"/>
      <c r="CMM5" s="24"/>
      <c r="CMN5" s="24"/>
      <c r="CMO5" s="24"/>
      <c r="CMP5" s="24"/>
      <c r="CMQ5" s="24"/>
      <c r="CMR5" s="24"/>
      <c r="CMS5" s="24"/>
      <c r="CMT5" s="24"/>
      <c r="CMU5" s="24"/>
      <c r="CMV5" s="24"/>
      <c r="CMW5" s="24"/>
      <c r="CMX5" s="24"/>
      <c r="CMY5" s="24"/>
      <c r="CMZ5" s="24"/>
      <c r="CNA5" s="24"/>
      <c r="CNB5" s="24"/>
      <c r="CNC5" s="24"/>
      <c r="CND5" s="24"/>
      <c r="CNE5" s="24"/>
      <c r="CNF5" s="24"/>
      <c r="CNG5" s="24"/>
      <c r="CNH5" s="24"/>
      <c r="CNI5" s="24"/>
      <c r="CNJ5" s="24"/>
      <c r="CNK5" s="24"/>
      <c r="CNL5" s="24"/>
      <c r="CNM5" s="24"/>
      <c r="CNN5" s="24"/>
      <c r="CNO5" s="24"/>
      <c r="CNP5" s="24"/>
      <c r="CNQ5" s="24"/>
      <c r="CNR5" s="24"/>
      <c r="CNS5" s="24"/>
      <c r="CNT5" s="24"/>
      <c r="CNU5" s="24"/>
      <c r="CNV5" s="24"/>
      <c r="CNW5" s="24"/>
      <c r="CNX5" s="24"/>
      <c r="CNY5" s="24"/>
      <c r="CNZ5" s="24"/>
      <c r="COA5" s="24"/>
      <c r="COB5" s="24"/>
      <c r="COC5" s="24"/>
      <c r="COD5" s="24"/>
      <c r="COE5" s="24"/>
      <c r="COF5" s="24"/>
      <c r="COG5" s="24"/>
      <c r="COH5" s="24"/>
      <c r="COI5" s="24"/>
      <c r="COJ5" s="24"/>
      <c r="COK5" s="24"/>
      <c r="COL5" s="24"/>
      <c r="COM5" s="24"/>
      <c r="CON5" s="24"/>
      <c r="COO5" s="24"/>
      <c r="COP5" s="24"/>
      <c r="COQ5" s="24"/>
      <c r="COR5" s="24"/>
      <c r="COS5" s="24"/>
      <c r="COT5" s="24"/>
      <c r="COU5" s="24"/>
      <c r="COV5" s="24"/>
      <c r="COW5" s="24"/>
      <c r="COX5" s="24"/>
      <c r="COY5" s="24"/>
      <c r="COZ5" s="24"/>
      <c r="CPA5" s="24"/>
      <c r="CPB5" s="24"/>
      <c r="CPC5" s="24"/>
      <c r="CPD5" s="24"/>
      <c r="CPE5" s="24"/>
      <c r="CPF5" s="24"/>
      <c r="CPG5" s="24"/>
      <c r="CPH5" s="24"/>
      <c r="CPI5" s="24"/>
      <c r="CPJ5" s="24"/>
      <c r="CPK5" s="24"/>
      <c r="CPL5" s="24"/>
      <c r="CPM5" s="24"/>
      <c r="CPN5" s="24"/>
      <c r="CPO5" s="24"/>
      <c r="CPP5" s="24"/>
      <c r="CPQ5" s="24"/>
      <c r="CPR5" s="24"/>
      <c r="CPS5" s="24"/>
      <c r="CPT5" s="24"/>
      <c r="CPU5" s="24"/>
      <c r="CPV5" s="24"/>
      <c r="CPW5" s="24"/>
      <c r="CPX5" s="24"/>
      <c r="CPY5" s="24"/>
      <c r="CPZ5" s="24"/>
      <c r="CQA5" s="24"/>
      <c r="CQB5" s="24"/>
      <c r="CQC5" s="24"/>
      <c r="CQD5" s="24"/>
      <c r="CQE5" s="24"/>
      <c r="CQF5" s="24"/>
      <c r="CQG5" s="24"/>
      <c r="CQH5" s="24"/>
      <c r="CQI5" s="24"/>
      <c r="CQJ5" s="24"/>
      <c r="CQK5" s="24"/>
      <c r="CQL5" s="24"/>
      <c r="CQM5" s="24"/>
      <c r="CQN5" s="24"/>
      <c r="CQO5" s="24"/>
      <c r="CQP5" s="24"/>
      <c r="CQQ5" s="24"/>
      <c r="CQR5" s="24"/>
      <c r="CQS5" s="24"/>
      <c r="CQT5" s="24"/>
      <c r="CQU5" s="24"/>
      <c r="CQV5" s="24"/>
      <c r="CQW5" s="24"/>
      <c r="CQX5" s="24"/>
      <c r="CQY5" s="24"/>
      <c r="CQZ5" s="24"/>
      <c r="CRA5" s="24"/>
      <c r="CRB5" s="24"/>
      <c r="CRC5" s="24"/>
      <c r="CRD5" s="24"/>
      <c r="CRE5" s="24"/>
      <c r="CRF5" s="24"/>
      <c r="CRG5" s="24"/>
      <c r="CRH5" s="24"/>
      <c r="CRI5" s="24"/>
      <c r="CRJ5" s="24"/>
      <c r="CRK5" s="24"/>
      <c r="CRL5" s="24"/>
      <c r="CRM5" s="24"/>
      <c r="CRN5" s="24"/>
      <c r="CRO5" s="24"/>
      <c r="CRP5" s="24"/>
      <c r="CRQ5" s="24"/>
      <c r="CRR5" s="24"/>
      <c r="CRS5" s="24"/>
      <c r="CRT5" s="24"/>
      <c r="CRU5" s="24"/>
      <c r="CRV5" s="24"/>
      <c r="CRW5" s="24"/>
      <c r="CRX5" s="24"/>
      <c r="CRY5" s="24"/>
      <c r="CRZ5" s="24"/>
      <c r="CSA5" s="24"/>
      <c r="CSB5" s="24"/>
      <c r="CSC5" s="24"/>
      <c r="CSD5" s="24"/>
      <c r="CSE5" s="24"/>
      <c r="CSF5" s="24"/>
      <c r="CSG5" s="24"/>
      <c r="CSH5" s="24"/>
      <c r="CSI5" s="24"/>
      <c r="CSJ5" s="24"/>
      <c r="CSK5" s="24"/>
      <c r="CSL5" s="24"/>
      <c r="CSM5" s="24"/>
      <c r="CSN5" s="24"/>
      <c r="CSO5" s="24"/>
      <c r="CSP5" s="24"/>
      <c r="CSQ5" s="24"/>
      <c r="CSR5" s="24"/>
      <c r="CSS5" s="24"/>
      <c r="CST5" s="24"/>
      <c r="CSU5" s="24"/>
      <c r="CSV5" s="24"/>
      <c r="CSW5" s="24"/>
      <c r="CSX5" s="24"/>
      <c r="CSY5" s="24"/>
      <c r="CSZ5" s="24"/>
      <c r="CTA5" s="24"/>
      <c r="CTB5" s="24"/>
      <c r="CTC5" s="24"/>
      <c r="CTD5" s="24"/>
      <c r="CTE5" s="24"/>
      <c r="CTF5" s="24"/>
      <c r="CTG5" s="24"/>
      <c r="CTH5" s="24"/>
      <c r="CTI5" s="24"/>
      <c r="CTJ5" s="24"/>
      <c r="CTK5" s="24"/>
      <c r="CTL5" s="24"/>
      <c r="CTM5" s="24"/>
      <c r="CTN5" s="24"/>
      <c r="CTO5" s="24"/>
      <c r="CTP5" s="24"/>
      <c r="CTQ5" s="24"/>
      <c r="CTR5" s="24"/>
      <c r="CTS5" s="24"/>
      <c r="CTT5" s="24"/>
      <c r="CTU5" s="24"/>
      <c r="CTV5" s="24"/>
      <c r="CTW5" s="24"/>
      <c r="CTX5" s="24"/>
      <c r="CTY5" s="24"/>
      <c r="CTZ5" s="24"/>
      <c r="CUA5" s="24"/>
      <c r="CUB5" s="24"/>
      <c r="CUC5" s="24"/>
      <c r="CUD5" s="24"/>
      <c r="CUE5" s="24"/>
      <c r="CUF5" s="24"/>
      <c r="CUG5" s="24"/>
      <c r="CUH5" s="24"/>
      <c r="CUI5" s="24"/>
      <c r="CUJ5" s="24"/>
      <c r="CUK5" s="24"/>
      <c r="CUL5" s="24"/>
      <c r="CUM5" s="24"/>
      <c r="CUN5" s="24"/>
      <c r="CUO5" s="24"/>
      <c r="CUP5" s="24"/>
      <c r="CUQ5" s="24"/>
      <c r="CUR5" s="24"/>
      <c r="CUS5" s="24"/>
      <c r="CUT5" s="24"/>
      <c r="CUU5" s="24"/>
      <c r="CUV5" s="24"/>
      <c r="CUW5" s="24"/>
      <c r="CUX5" s="24"/>
      <c r="CUY5" s="24"/>
      <c r="CUZ5" s="24"/>
      <c r="CVA5" s="24"/>
      <c r="CVB5" s="24"/>
      <c r="CVC5" s="24"/>
      <c r="CVD5" s="24"/>
      <c r="CVE5" s="24"/>
      <c r="CVF5" s="24"/>
      <c r="CVG5" s="24"/>
      <c r="CVH5" s="24"/>
      <c r="CVI5" s="24"/>
      <c r="CVJ5" s="24"/>
      <c r="CVK5" s="24"/>
      <c r="CVL5" s="24"/>
      <c r="CVM5" s="24"/>
      <c r="CVN5" s="24"/>
      <c r="CVO5" s="24"/>
      <c r="CVP5" s="24"/>
      <c r="CVQ5" s="24"/>
      <c r="CVR5" s="24"/>
      <c r="CVS5" s="24"/>
      <c r="CVT5" s="24"/>
      <c r="CVU5" s="24"/>
      <c r="CVV5" s="24"/>
      <c r="CVW5" s="24"/>
      <c r="CVX5" s="24"/>
      <c r="CVY5" s="24"/>
      <c r="CVZ5" s="24"/>
      <c r="CWA5" s="24"/>
      <c r="CWB5" s="24"/>
      <c r="CWC5" s="24"/>
      <c r="CWD5" s="24"/>
      <c r="CWE5" s="24"/>
      <c r="CWF5" s="24"/>
      <c r="CWG5" s="24"/>
      <c r="CWH5" s="24"/>
      <c r="CWI5" s="24"/>
      <c r="CWJ5" s="24"/>
      <c r="CWK5" s="24"/>
      <c r="CWL5" s="24"/>
      <c r="CWM5" s="24"/>
      <c r="CWN5" s="24"/>
      <c r="CWO5" s="24"/>
      <c r="CWP5" s="24"/>
      <c r="CWQ5" s="24"/>
      <c r="CWR5" s="24"/>
      <c r="CWS5" s="24"/>
      <c r="CWT5" s="24"/>
      <c r="CWU5" s="24"/>
      <c r="CWV5" s="24"/>
      <c r="CWW5" s="24"/>
      <c r="CWX5" s="24"/>
      <c r="CWY5" s="24"/>
      <c r="CWZ5" s="24"/>
      <c r="CXA5" s="24"/>
      <c r="CXB5" s="24"/>
      <c r="CXC5" s="24"/>
      <c r="CXD5" s="24"/>
      <c r="CXE5" s="24"/>
      <c r="CXF5" s="24"/>
      <c r="CXG5" s="24"/>
      <c r="CXH5" s="24"/>
      <c r="CXI5" s="24"/>
      <c r="CXJ5" s="24"/>
      <c r="CXK5" s="24"/>
      <c r="CXL5" s="24"/>
      <c r="CXM5" s="24"/>
      <c r="CXN5" s="24"/>
      <c r="CXO5" s="24"/>
      <c r="CXP5" s="24"/>
      <c r="CXQ5" s="24"/>
      <c r="CXR5" s="24"/>
      <c r="CXS5" s="24"/>
      <c r="CXT5" s="24"/>
      <c r="CXU5" s="24"/>
      <c r="CXV5" s="24"/>
      <c r="CXW5" s="24"/>
      <c r="CXX5" s="24"/>
      <c r="CXY5" s="24"/>
      <c r="CXZ5" s="24"/>
      <c r="CYA5" s="24"/>
      <c r="CYB5" s="24"/>
      <c r="CYC5" s="24"/>
      <c r="CYD5" s="24"/>
      <c r="CYE5" s="24"/>
      <c r="CYF5" s="24"/>
      <c r="CYG5" s="24"/>
      <c r="CYH5" s="24"/>
      <c r="CYI5" s="24"/>
      <c r="CYJ5" s="24"/>
      <c r="CYK5" s="24"/>
      <c r="CYL5" s="24"/>
      <c r="CYM5" s="24"/>
      <c r="CYN5" s="24"/>
      <c r="CYO5" s="24"/>
      <c r="CYP5" s="24"/>
      <c r="CYQ5" s="24"/>
      <c r="CYR5" s="24"/>
      <c r="CYS5" s="24"/>
      <c r="CYT5" s="24"/>
      <c r="CYU5" s="24"/>
      <c r="CYV5" s="24"/>
      <c r="CYW5" s="24"/>
      <c r="CYX5" s="24"/>
      <c r="CYY5" s="24"/>
      <c r="CYZ5" s="24"/>
      <c r="CZA5" s="24"/>
      <c r="CZB5" s="24"/>
      <c r="CZC5" s="24"/>
      <c r="CZD5" s="24"/>
      <c r="CZE5" s="24"/>
      <c r="CZF5" s="24"/>
      <c r="CZG5" s="24"/>
      <c r="CZH5" s="24"/>
      <c r="CZI5" s="24"/>
      <c r="CZJ5" s="24"/>
      <c r="CZK5" s="24"/>
      <c r="CZL5" s="24"/>
      <c r="CZM5" s="24"/>
      <c r="CZN5" s="24"/>
      <c r="CZO5" s="24"/>
      <c r="CZP5" s="24"/>
      <c r="CZQ5" s="24"/>
      <c r="CZR5" s="24"/>
      <c r="CZS5" s="24"/>
      <c r="CZT5" s="24"/>
      <c r="CZU5" s="24"/>
      <c r="CZV5" s="24"/>
      <c r="CZW5" s="24"/>
      <c r="CZX5" s="24"/>
      <c r="CZY5" s="24"/>
      <c r="CZZ5" s="24"/>
      <c r="DAA5" s="24"/>
      <c r="DAB5" s="24"/>
      <c r="DAC5" s="24"/>
      <c r="DAD5" s="24"/>
      <c r="DAE5" s="24"/>
      <c r="DAF5" s="24"/>
      <c r="DAG5" s="24"/>
      <c r="DAH5" s="24"/>
      <c r="DAI5" s="24"/>
      <c r="DAJ5" s="24"/>
      <c r="DAK5" s="24"/>
      <c r="DAL5" s="24"/>
      <c r="DAM5" s="24"/>
      <c r="DAN5" s="24"/>
      <c r="DAO5" s="24"/>
      <c r="DAP5" s="24"/>
      <c r="DAQ5" s="24"/>
      <c r="DAR5" s="24"/>
      <c r="DAS5" s="24"/>
      <c r="DAT5" s="24"/>
      <c r="DAU5" s="24"/>
      <c r="DAV5" s="24"/>
      <c r="DAW5" s="24"/>
      <c r="DAX5" s="24"/>
      <c r="DAY5" s="24"/>
      <c r="DAZ5" s="24"/>
      <c r="DBA5" s="24"/>
      <c r="DBB5" s="24"/>
      <c r="DBC5" s="24"/>
      <c r="DBD5" s="24"/>
      <c r="DBE5" s="24"/>
      <c r="DBF5" s="24"/>
      <c r="DBG5" s="24"/>
      <c r="DBH5" s="24"/>
      <c r="DBI5" s="24"/>
      <c r="DBJ5" s="24"/>
      <c r="DBK5" s="24"/>
      <c r="DBL5" s="24"/>
      <c r="DBM5" s="24"/>
      <c r="DBN5" s="24"/>
      <c r="DBO5" s="24"/>
      <c r="DBP5" s="24"/>
      <c r="DBQ5" s="24"/>
      <c r="DBR5" s="24"/>
      <c r="DBS5" s="24"/>
      <c r="DBT5" s="24"/>
      <c r="DBU5" s="24"/>
      <c r="DBV5" s="24"/>
      <c r="DBW5" s="24"/>
      <c r="DBX5" s="24"/>
      <c r="DBY5" s="24"/>
      <c r="DBZ5" s="24"/>
      <c r="DCA5" s="24"/>
      <c r="DCB5" s="24"/>
      <c r="DCC5" s="24"/>
      <c r="DCD5" s="24"/>
      <c r="DCE5" s="24"/>
      <c r="DCF5" s="24"/>
      <c r="DCG5" s="24"/>
      <c r="DCH5" s="24"/>
      <c r="DCI5" s="24"/>
      <c r="DCJ5" s="24"/>
      <c r="DCK5" s="24"/>
      <c r="DCL5" s="24"/>
      <c r="DCM5" s="24"/>
      <c r="DCN5" s="24"/>
      <c r="DCO5" s="24"/>
      <c r="DCP5" s="24"/>
      <c r="DCQ5" s="24"/>
      <c r="DCR5" s="24"/>
      <c r="DCS5" s="24"/>
      <c r="DCT5" s="24"/>
      <c r="DCU5" s="24"/>
      <c r="DCV5" s="24"/>
      <c r="DCW5" s="24"/>
      <c r="DCX5" s="24"/>
      <c r="DCY5" s="24"/>
      <c r="DCZ5" s="24"/>
      <c r="DDA5" s="24"/>
      <c r="DDB5" s="24"/>
      <c r="DDC5" s="24"/>
      <c r="DDD5" s="24"/>
      <c r="DDE5" s="24"/>
      <c r="DDF5" s="24"/>
      <c r="DDG5" s="24"/>
      <c r="DDH5" s="24"/>
      <c r="DDI5" s="24"/>
      <c r="DDJ5" s="24"/>
      <c r="DDK5" s="24"/>
      <c r="DDL5" s="24"/>
      <c r="DDM5" s="24"/>
      <c r="DDN5" s="24"/>
      <c r="DDO5" s="24"/>
      <c r="DDP5" s="24"/>
      <c r="DDQ5" s="24"/>
      <c r="DDR5" s="24"/>
      <c r="DDS5" s="24"/>
      <c r="DDT5" s="24"/>
      <c r="DDU5" s="24"/>
      <c r="DDV5" s="24"/>
      <c r="DDW5" s="24"/>
      <c r="DDX5" s="24"/>
      <c r="DDY5" s="24"/>
      <c r="DDZ5" s="24"/>
      <c r="DEA5" s="24"/>
      <c r="DEB5" s="24"/>
      <c r="DEC5" s="24"/>
      <c r="DED5" s="24"/>
      <c r="DEE5" s="24"/>
      <c r="DEF5" s="24"/>
      <c r="DEG5" s="24"/>
      <c r="DEH5" s="24"/>
      <c r="DEI5" s="24"/>
      <c r="DEJ5" s="24"/>
      <c r="DEK5" s="24"/>
      <c r="DEL5" s="24"/>
      <c r="DEM5" s="24"/>
      <c r="DEN5" s="24"/>
      <c r="DEO5" s="24"/>
      <c r="DEP5" s="24"/>
      <c r="DEQ5" s="24"/>
      <c r="DER5" s="24"/>
      <c r="DES5" s="24"/>
      <c r="DET5" s="24"/>
      <c r="DEU5" s="24"/>
      <c r="DEV5" s="24"/>
      <c r="DEW5" s="24"/>
      <c r="DEX5" s="24"/>
      <c r="DEY5" s="24"/>
      <c r="DEZ5" s="24"/>
      <c r="DFA5" s="24"/>
      <c r="DFB5" s="24"/>
      <c r="DFC5" s="24"/>
      <c r="DFD5" s="24"/>
      <c r="DFE5" s="24"/>
      <c r="DFF5" s="24"/>
      <c r="DFG5" s="24"/>
      <c r="DFH5" s="24"/>
      <c r="DFI5" s="24"/>
      <c r="DFJ5" s="24"/>
      <c r="DFK5" s="24"/>
      <c r="DFL5" s="24"/>
      <c r="DFM5" s="24"/>
      <c r="DFN5" s="24"/>
      <c r="DFO5" s="24"/>
      <c r="DFP5" s="24"/>
      <c r="DFQ5" s="24"/>
      <c r="DFR5" s="24"/>
      <c r="DFS5" s="24"/>
      <c r="DFT5" s="24"/>
      <c r="DFU5" s="24"/>
      <c r="DFV5" s="24"/>
      <c r="DFW5" s="24"/>
      <c r="DFX5" s="24"/>
      <c r="DFY5" s="24"/>
      <c r="DFZ5" s="24"/>
      <c r="DGA5" s="24"/>
      <c r="DGB5" s="24"/>
      <c r="DGC5" s="24"/>
      <c r="DGD5" s="24"/>
      <c r="DGE5" s="24"/>
      <c r="DGF5" s="24"/>
      <c r="DGG5" s="24"/>
      <c r="DGH5" s="24"/>
      <c r="DGI5" s="24"/>
      <c r="DGJ5" s="24"/>
      <c r="DGK5" s="24"/>
      <c r="DGL5" s="24"/>
      <c r="DGM5" s="24"/>
      <c r="DGN5" s="24"/>
      <c r="DGO5" s="24"/>
      <c r="DGP5" s="24"/>
      <c r="DGQ5" s="24"/>
      <c r="DGR5" s="24"/>
      <c r="DGS5" s="24"/>
      <c r="DGT5" s="24"/>
      <c r="DGU5" s="24"/>
      <c r="DGV5" s="24"/>
      <c r="DGW5" s="24"/>
      <c r="DGX5" s="24"/>
      <c r="DGY5" s="24"/>
      <c r="DGZ5" s="24"/>
      <c r="DHA5" s="24"/>
      <c r="DHB5" s="24"/>
      <c r="DHC5" s="24"/>
      <c r="DHD5" s="24"/>
      <c r="DHE5" s="24"/>
      <c r="DHF5" s="24"/>
      <c r="DHG5" s="24"/>
      <c r="DHH5" s="24"/>
      <c r="DHI5" s="24"/>
      <c r="DHJ5" s="24"/>
      <c r="DHK5" s="24"/>
      <c r="DHL5" s="24"/>
      <c r="DHM5" s="24"/>
      <c r="DHN5" s="24"/>
      <c r="DHO5" s="24"/>
      <c r="DHP5" s="24"/>
      <c r="DHQ5" s="24"/>
      <c r="DHR5" s="24"/>
      <c r="DHS5" s="24"/>
      <c r="DHT5" s="24"/>
      <c r="DHU5" s="24"/>
      <c r="DHV5" s="24"/>
      <c r="DHW5" s="24"/>
      <c r="DHX5" s="24"/>
      <c r="DHY5" s="24"/>
      <c r="DHZ5" s="24"/>
      <c r="DIA5" s="24"/>
      <c r="DIB5" s="24"/>
      <c r="DIC5" s="24"/>
      <c r="DID5" s="24"/>
      <c r="DIE5" s="24"/>
      <c r="DIF5" s="24"/>
      <c r="DIG5" s="24"/>
      <c r="DIH5" s="24"/>
      <c r="DII5" s="24"/>
      <c r="DIJ5" s="24"/>
      <c r="DIK5" s="24"/>
      <c r="DIL5" s="24"/>
      <c r="DIM5" s="24"/>
      <c r="DIN5" s="24"/>
      <c r="DIO5" s="24"/>
      <c r="DIP5" s="24"/>
      <c r="DIQ5" s="24"/>
      <c r="DIR5" s="24"/>
      <c r="DIS5" s="24"/>
      <c r="DIT5" s="24"/>
      <c r="DIU5" s="24"/>
      <c r="DIV5" s="24"/>
      <c r="DIW5" s="24"/>
      <c r="DIX5" s="24"/>
      <c r="DIY5" s="24"/>
      <c r="DIZ5" s="24"/>
      <c r="DJA5" s="24"/>
      <c r="DJB5" s="24"/>
      <c r="DJC5" s="24"/>
      <c r="DJD5" s="24"/>
      <c r="DJE5" s="24"/>
      <c r="DJF5" s="24"/>
      <c r="DJG5" s="24"/>
      <c r="DJH5" s="24"/>
      <c r="DJI5" s="24"/>
      <c r="DJJ5" s="24"/>
      <c r="DJK5" s="24"/>
      <c r="DJL5" s="24"/>
      <c r="DJM5" s="24"/>
      <c r="DJN5" s="24"/>
      <c r="DJO5" s="24"/>
      <c r="DJP5" s="24"/>
      <c r="DJQ5" s="24"/>
      <c r="DJR5" s="24"/>
      <c r="DJS5" s="24"/>
      <c r="DJT5" s="24"/>
      <c r="DJU5" s="24"/>
      <c r="DJV5" s="24"/>
      <c r="DJW5" s="24"/>
      <c r="DJX5" s="24"/>
      <c r="DJY5" s="24"/>
      <c r="DJZ5" s="24"/>
      <c r="DKA5" s="24"/>
      <c r="DKB5" s="24"/>
      <c r="DKC5" s="24"/>
      <c r="DKD5" s="24"/>
      <c r="DKE5" s="24"/>
      <c r="DKF5" s="24"/>
      <c r="DKG5" s="24"/>
      <c r="DKH5" s="24"/>
      <c r="DKI5" s="24"/>
      <c r="DKJ5" s="24"/>
      <c r="DKK5" s="24"/>
      <c r="DKL5" s="24"/>
      <c r="DKM5" s="24"/>
      <c r="DKN5" s="24"/>
      <c r="DKO5" s="24"/>
      <c r="DKP5" s="24"/>
      <c r="DKQ5" s="24"/>
      <c r="DKR5" s="24"/>
      <c r="DKS5" s="24"/>
      <c r="DKT5" s="24"/>
      <c r="DKU5" s="24"/>
      <c r="DKV5" s="24"/>
      <c r="DKW5" s="24"/>
      <c r="DKX5" s="24"/>
      <c r="DKY5" s="24"/>
      <c r="DKZ5" s="24"/>
      <c r="DLA5" s="24"/>
      <c r="DLB5" s="24"/>
      <c r="DLC5" s="24"/>
      <c r="DLD5" s="24"/>
      <c r="DLE5" s="24"/>
      <c r="DLF5" s="24"/>
      <c r="DLG5" s="24"/>
      <c r="DLH5" s="24"/>
      <c r="DLI5" s="24"/>
      <c r="DLJ5" s="24"/>
      <c r="DLK5" s="24"/>
      <c r="DLL5" s="24"/>
      <c r="DLM5" s="24"/>
      <c r="DLN5" s="24"/>
      <c r="DLO5" s="24"/>
      <c r="DLP5" s="24"/>
      <c r="DLQ5" s="24"/>
      <c r="DLR5" s="24"/>
      <c r="DLS5" s="24"/>
      <c r="DLT5" s="24"/>
      <c r="DLU5" s="24"/>
      <c r="DLV5" s="24"/>
      <c r="DLW5" s="24"/>
      <c r="DLX5" s="24"/>
      <c r="DLY5" s="24"/>
      <c r="DLZ5" s="24"/>
      <c r="DMA5" s="24"/>
      <c r="DMB5" s="24"/>
      <c r="DMC5" s="24"/>
      <c r="DMD5" s="24"/>
      <c r="DME5" s="24"/>
      <c r="DMF5" s="24"/>
      <c r="DMG5" s="24"/>
      <c r="DMH5" s="24"/>
      <c r="DMI5" s="24"/>
      <c r="DMJ5" s="24"/>
      <c r="DMK5" s="24"/>
      <c r="DML5" s="24"/>
      <c r="DMM5" s="24"/>
      <c r="DMN5" s="24"/>
      <c r="DMO5" s="24"/>
      <c r="DMP5" s="24"/>
      <c r="DMQ5" s="24"/>
      <c r="DMR5" s="24"/>
      <c r="DMS5" s="24"/>
      <c r="DMT5" s="24"/>
      <c r="DMU5" s="24"/>
      <c r="DMV5" s="24"/>
      <c r="DMW5" s="24"/>
      <c r="DMX5" s="24"/>
      <c r="DMY5" s="24"/>
      <c r="DMZ5" s="24"/>
      <c r="DNA5" s="24"/>
      <c r="DNB5" s="24"/>
      <c r="DNC5" s="24"/>
      <c r="DND5" s="24"/>
      <c r="DNE5" s="24"/>
      <c r="DNF5" s="24"/>
      <c r="DNG5" s="24"/>
      <c r="DNH5" s="24"/>
      <c r="DNI5" s="24"/>
      <c r="DNJ5" s="24"/>
      <c r="DNK5" s="24"/>
      <c r="DNL5" s="24"/>
      <c r="DNM5" s="24"/>
      <c r="DNN5" s="24"/>
      <c r="DNO5" s="24"/>
      <c r="DNP5" s="24"/>
      <c r="DNQ5" s="24"/>
      <c r="DNR5" s="24"/>
      <c r="DNS5" s="24"/>
      <c r="DNT5" s="24"/>
      <c r="DNU5" s="24"/>
      <c r="DNV5" s="24"/>
      <c r="DNW5" s="24"/>
      <c r="DNX5" s="24"/>
      <c r="DNY5" s="24"/>
      <c r="DNZ5" s="24"/>
      <c r="DOA5" s="24"/>
      <c r="DOB5" s="24"/>
      <c r="DOC5" s="24"/>
      <c r="DOD5" s="24"/>
      <c r="DOE5" s="24"/>
      <c r="DOF5" s="24"/>
      <c r="DOG5" s="24"/>
      <c r="DOH5" s="24"/>
      <c r="DOI5" s="24"/>
      <c r="DOJ5" s="24"/>
      <c r="DOK5" s="24"/>
      <c r="DOL5" s="24"/>
      <c r="DOM5" s="24"/>
      <c r="DON5" s="24"/>
      <c r="DOO5" s="24"/>
      <c r="DOP5" s="24"/>
      <c r="DOQ5" s="24"/>
      <c r="DOR5" s="24"/>
      <c r="DOS5" s="24"/>
      <c r="DOT5" s="24"/>
      <c r="DOU5" s="24"/>
      <c r="DOV5" s="24"/>
      <c r="DOW5" s="24"/>
      <c r="DOX5" s="24"/>
      <c r="DOY5" s="24"/>
      <c r="DOZ5" s="24"/>
      <c r="DPA5" s="24"/>
      <c r="DPB5" s="24"/>
      <c r="DPC5" s="24"/>
      <c r="DPD5" s="24"/>
      <c r="DPE5" s="24"/>
      <c r="DPF5" s="24"/>
      <c r="DPG5" s="24"/>
      <c r="DPH5" s="24"/>
      <c r="DPI5" s="24"/>
      <c r="DPJ5" s="24"/>
      <c r="DPK5" s="24"/>
      <c r="DPL5" s="24"/>
      <c r="DPM5" s="24"/>
      <c r="DPN5" s="24"/>
      <c r="DPO5" s="24"/>
      <c r="DPP5" s="24"/>
      <c r="DPQ5" s="24"/>
      <c r="DPR5" s="24"/>
      <c r="DPS5" s="24"/>
      <c r="DPT5" s="24"/>
      <c r="DPU5" s="24"/>
      <c r="DPV5" s="24"/>
      <c r="DPW5" s="24"/>
      <c r="DPX5" s="24"/>
      <c r="DPY5" s="24"/>
      <c r="DPZ5" s="24"/>
      <c r="DQA5" s="24"/>
      <c r="DQB5" s="24"/>
      <c r="DQC5" s="24"/>
      <c r="DQD5" s="24"/>
      <c r="DQE5" s="24"/>
      <c r="DQF5" s="24"/>
      <c r="DQG5" s="24"/>
      <c r="DQH5" s="24"/>
      <c r="DQI5" s="24"/>
      <c r="DQJ5" s="24"/>
      <c r="DQK5" s="24"/>
      <c r="DQL5" s="24"/>
      <c r="DQM5" s="24"/>
      <c r="DQN5" s="24"/>
      <c r="DQO5" s="24"/>
      <c r="DQP5" s="24"/>
      <c r="DQQ5" s="24"/>
      <c r="DQR5" s="24"/>
      <c r="DQS5" s="24"/>
      <c r="DQT5" s="24"/>
      <c r="DQU5" s="24"/>
      <c r="DQV5" s="24"/>
      <c r="DQW5" s="24"/>
      <c r="DQX5" s="24"/>
      <c r="DQY5" s="24"/>
      <c r="DQZ5" s="24"/>
      <c r="DRA5" s="24"/>
      <c r="DRB5" s="24"/>
      <c r="DRC5" s="24"/>
      <c r="DRD5" s="24"/>
      <c r="DRE5" s="24"/>
      <c r="DRF5" s="24"/>
      <c r="DRG5" s="24"/>
      <c r="DRH5" s="24"/>
      <c r="DRI5" s="24"/>
      <c r="DRJ5" s="24"/>
      <c r="DRK5" s="24"/>
      <c r="DRL5" s="24"/>
      <c r="DRM5" s="24"/>
      <c r="DRN5" s="24"/>
      <c r="DRO5" s="24"/>
      <c r="DRP5" s="24"/>
      <c r="DRQ5" s="24"/>
      <c r="DRR5" s="24"/>
      <c r="DRS5" s="24"/>
      <c r="DRT5" s="24"/>
      <c r="DRU5" s="24"/>
      <c r="DRV5" s="24"/>
      <c r="DRW5" s="24"/>
      <c r="DRX5" s="24"/>
      <c r="DRY5" s="24"/>
      <c r="DRZ5" s="24"/>
      <c r="DSA5" s="24"/>
      <c r="DSB5" s="24"/>
      <c r="DSC5" s="24"/>
      <c r="DSD5" s="24"/>
      <c r="DSE5" s="24"/>
      <c r="DSF5" s="24"/>
      <c r="DSG5" s="24"/>
      <c r="DSH5" s="24"/>
      <c r="DSI5" s="24"/>
      <c r="DSJ5" s="24"/>
      <c r="DSK5" s="24"/>
      <c r="DSL5" s="24"/>
      <c r="DSM5" s="24"/>
      <c r="DSN5" s="24"/>
      <c r="DSO5" s="24"/>
      <c r="DSP5" s="24"/>
      <c r="DSQ5" s="24"/>
      <c r="DSR5" s="24"/>
      <c r="DSS5" s="24"/>
      <c r="DST5" s="24"/>
      <c r="DSU5" s="24"/>
      <c r="DSV5" s="24"/>
      <c r="DSW5" s="24"/>
      <c r="DSX5" s="24"/>
      <c r="DSY5" s="24"/>
      <c r="DSZ5" s="24"/>
      <c r="DTA5" s="24"/>
      <c r="DTB5" s="24"/>
      <c r="DTC5" s="24"/>
      <c r="DTD5" s="24"/>
      <c r="DTE5" s="24"/>
      <c r="DTF5" s="24"/>
      <c r="DTG5" s="24"/>
      <c r="DTH5" s="24"/>
      <c r="DTI5" s="24"/>
      <c r="DTJ5" s="24"/>
      <c r="DTK5" s="24"/>
      <c r="DTL5" s="24"/>
      <c r="DTM5" s="24"/>
      <c r="DTN5" s="24"/>
      <c r="DTO5" s="24"/>
      <c r="DTP5" s="24"/>
      <c r="DTQ5" s="24"/>
      <c r="DTR5" s="24"/>
      <c r="DTS5" s="24"/>
      <c r="DTT5" s="24"/>
      <c r="DTU5" s="24"/>
      <c r="DTV5" s="24"/>
      <c r="DTW5" s="24"/>
      <c r="DTX5" s="24"/>
      <c r="DTY5" s="24"/>
      <c r="DTZ5" s="24"/>
      <c r="DUA5" s="24"/>
      <c r="DUB5" s="24"/>
      <c r="DUC5" s="24"/>
      <c r="DUD5" s="24"/>
      <c r="DUE5" s="24"/>
      <c r="DUF5" s="24"/>
      <c r="DUG5" s="24"/>
      <c r="DUH5" s="24"/>
      <c r="DUI5" s="24"/>
      <c r="DUJ5" s="24"/>
      <c r="DUK5" s="24"/>
      <c r="DUL5" s="24"/>
      <c r="DUM5" s="24"/>
      <c r="DUN5" s="24"/>
      <c r="DUO5" s="24"/>
      <c r="DUP5" s="24"/>
      <c r="DUQ5" s="24"/>
      <c r="DUR5" s="24"/>
      <c r="DUS5" s="24"/>
      <c r="DUT5" s="24"/>
      <c r="DUU5" s="24"/>
      <c r="DUV5" s="24"/>
      <c r="DUW5" s="24"/>
      <c r="DUX5" s="24"/>
      <c r="DUY5" s="24"/>
      <c r="DUZ5" s="24"/>
      <c r="DVA5" s="24"/>
      <c r="DVB5" s="24"/>
      <c r="DVC5" s="24"/>
      <c r="DVD5" s="24"/>
      <c r="DVE5" s="24"/>
      <c r="DVF5" s="24"/>
      <c r="DVG5" s="24"/>
      <c r="DVH5" s="24"/>
      <c r="DVI5" s="24"/>
      <c r="DVJ5" s="24"/>
      <c r="DVK5" s="24"/>
      <c r="DVL5" s="24"/>
      <c r="DVM5" s="24"/>
      <c r="DVN5" s="24"/>
      <c r="DVO5" s="24"/>
      <c r="DVP5" s="24"/>
      <c r="DVQ5" s="24"/>
      <c r="DVR5" s="24"/>
      <c r="DVS5" s="24"/>
      <c r="DVT5" s="24"/>
      <c r="DVU5" s="24"/>
      <c r="DVV5" s="24"/>
      <c r="DVW5" s="24"/>
      <c r="DVX5" s="24"/>
      <c r="DVY5" s="24"/>
      <c r="DVZ5" s="24"/>
      <c r="DWA5" s="24"/>
      <c r="DWB5" s="24"/>
      <c r="DWC5" s="24"/>
      <c r="DWD5" s="24"/>
      <c r="DWE5" s="24"/>
      <c r="DWF5" s="24"/>
      <c r="DWG5" s="24"/>
      <c r="DWH5" s="24"/>
      <c r="DWI5" s="24"/>
      <c r="DWJ5" s="24"/>
      <c r="DWK5" s="24"/>
      <c r="DWL5" s="24"/>
      <c r="DWM5" s="24"/>
      <c r="DWN5" s="24"/>
      <c r="DWO5" s="24"/>
      <c r="DWP5" s="24"/>
      <c r="DWQ5" s="24"/>
      <c r="DWR5" s="24"/>
      <c r="DWS5" s="24"/>
      <c r="DWT5" s="24"/>
      <c r="DWU5" s="24"/>
      <c r="DWV5" s="24"/>
      <c r="DWW5" s="24"/>
      <c r="DWX5" s="24"/>
      <c r="DWY5" s="24"/>
      <c r="DWZ5" s="24"/>
      <c r="DXA5" s="24"/>
      <c r="DXB5" s="24"/>
      <c r="DXC5" s="24"/>
      <c r="DXD5" s="24"/>
      <c r="DXE5" s="24"/>
      <c r="DXF5" s="24"/>
      <c r="DXG5" s="24"/>
      <c r="DXH5" s="24"/>
      <c r="DXI5" s="24"/>
      <c r="DXJ5" s="24"/>
      <c r="DXK5" s="24"/>
      <c r="DXL5" s="24"/>
      <c r="DXM5" s="24"/>
      <c r="DXN5" s="24"/>
      <c r="DXO5" s="24"/>
      <c r="DXP5" s="24"/>
      <c r="DXQ5" s="24"/>
      <c r="DXR5" s="24"/>
      <c r="DXS5" s="24"/>
      <c r="DXT5" s="24"/>
      <c r="DXU5" s="24"/>
      <c r="DXV5" s="24"/>
      <c r="DXW5" s="24"/>
      <c r="DXX5" s="24"/>
      <c r="DXY5" s="24"/>
      <c r="DXZ5" s="24"/>
      <c r="DYA5" s="24"/>
      <c r="DYB5" s="24"/>
      <c r="DYC5" s="24"/>
      <c r="DYD5" s="24"/>
      <c r="DYE5" s="24"/>
      <c r="DYF5" s="24"/>
      <c r="DYG5" s="24"/>
      <c r="DYH5" s="24"/>
      <c r="DYI5" s="24"/>
      <c r="DYJ5" s="24"/>
      <c r="DYK5" s="24"/>
      <c r="DYL5" s="24"/>
      <c r="DYM5" s="24"/>
      <c r="DYN5" s="24"/>
      <c r="DYO5" s="24"/>
      <c r="DYP5" s="24"/>
      <c r="DYQ5" s="24"/>
      <c r="DYR5" s="24"/>
      <c r="DYS5" s="24"/>
      <c r="DYT5" s="24"/>
      <c r="DYU5" s="24"/>
      <c r="DYV5" s="24"/>
      <c r="DYW5" s="24"/>
      <c r="DYX5" s="24"/>
      <c r="DYY5" s="24"/>
      <c r="DYZ5" s="24"/>
      <c r="DZA5" s="24"/>
      <c r="DZB5" s="24"/>
      <c r="DZC5" s="24"/>
      <c r="DZD5" s="24"/>
      <c r="DZE5" s="24"/>
      <c r="DZF5" s="24"/>
      <c r="DZG5" s="24"/>
      <c r="DZH5" s="24"/>
      <c r="DZI5" s="24"/>
      <c r="DZJ5" s="24"/>
      <c r="DZK5" s="24"/>
      <c r="DZL5" s="24"/>
      <c r="DZM5" s="24"/>
      <c r="DZN5" s="24"/>
      <c r="DZO5" s="24"/>
      <c r="DZP5" s="24"/>
      <c r="DZQ5" s="24"/>
      <c r="DZR5" s="24"/>
      <c r="DZS5" s="24"/>
      <c r="DZT5" s="24"/>
      <c r="DZU5" s="24"/>
      <c r="DZV5" s="24"/>
      <c r="DZW5" s="24"/>
      <c r="DZX5" s="24"/>
      <c r="DZY5" s="24"/>
      <c r="DZZ5" s="24"/>
      <c r="EAA5" s="24"/>
      <c r="EAB5" s="24"/>
      <c r="EAC5" s="24"/>
      <c r="EAD5" s="24"/>
      <c r="EAE5" s="24"/>
      <c r="EAF5" s="24"/>
      <c r="EAG5" s="24"/>
      <c r="EAH5" s="24"/>
      <c r="EAI5" s="24"/>
      <c r="EAJ5" s="24"/>
      <c r="EAK5" s="24"/>
      <c r="EAL5" s="24"/>
      <c r="EAM5" s="24"/>
      <c r="EAN5" s="24"/>
      <c r="EAO5" s="24"/>
      <c r="EAP5" s="24"/>
      <c r="EAQ5" s="24"/>
      <c r="EAR5" s="24"/>
      <c r="EAS5" s="24"/>
      <c r="EAT5" s="24"/>
      <c r="EAU5" s="24"/>
      <c r="EAV5" s="24"/>
      <c r="EAW5" s="24"/>
      <c r="EAX5" s="24"/>
      <c r="EAY5" s="24"/>
      <c r="EAZ5" s="24"/>
      <c r="EBA5" s="24"/>
      <c r="EBB5" s="24"/>
      <c r="EBC5" s="24"/>
      <c r="EBD5" s="24"/>
      <c r="EBE5" s="24"/>
      <c r="EBF5" s="24"/>
      <c r="EBG5" s="24"/>
      <c r="EBH5" s="24"/>
      <c r="EBI5" s="24"/>
      <c r="EBJ5" s="24"/>
      <c r="EBK5" s="24"/>
      <c r="EBL5" s="24"/>
      <c r="EBM5" s="24"/>
      <c r="EBN5" s="24"/>
      <c r="EBO5" s="24"/>
      <c r="EBP5" s="24"/>
      <c r="EBQ5" s="24"/>
      <c r="EBR5" s="24"/>
      <c r="EBS5" s="24"/>
      <c r="EBT5" s="24"/>
      <c r="EBU5" s="24"/>
      <c r="EBV5" s="24"/>
      <c r="EBW5" s="24"/>
      <c r="EBX5" s="24"/>
      <c r="EBY5" s="24"/>
      <c r="EBZ5" s="24"/>
      <c r="ECA5" s="24"/>
      <c r="ECB5" s="24"/>
      <c r="ECC5" s="24"/>
      <c r="ECD5" s="24"/>
      <c r="ECE5" s="24"/>
      <c r="ECF5" s="24"/>
      <c r="ECG5" s="24"/>
      <c r="ECH5" s="24"/>
      <c r="ECI5" s="24"/>
      <c r="ECJ5" s="24"/>
      <c r="ECK5" s="24"/>
      <c r="ECL5" s="24"/>
      <c r="ECM5" s="24"/>
      <c r="ECN5" s="24"/>
      <c r="ECO5" s="24"/>
      <c r="ECP5" s="24"/>
      <c r="ECQ5" s="24"/>
      <c r="ECR5" s="24"/>
      <c r="ECS5" s="24"/>
      <c r="ECT5" s="24"/>
      <c r="ECU5" s="24"/>
      <c r="ECV5" s="24"/>
      <c r="ECW5" s="24"/>
      <c r="ECX5" s="24"/>
      <c r="ECY5" s="24"/>
      <c r="ECZ5" s="24"/>
      <c r="EDA5" s="24"/>
      <c r="EDB5" s="24"/>
      <c r="EDC5" s="24"/>
      <c r="EDD5" s="24"/>
      <c r="EDE5" s="24"/>
      <c r="EDF5" s="24"/>
      <c r="EDG5" s="24"/>
      <c r="EDH5" s="24"/>
      <c r="EDI5" s="24"/>
      <c r="EDJ5" s="24"/>
      <c r="EDK5" s="24"/>
      <c r="EDL5" s="24"/>
      <c r="EDM5" s="24"/>
      <c r="EDN5" s="24"/>
      <c r="EDO5" s="24"/>
      <c r="EDP5" s="24"/>
      <c r="EDQ5" s="24"/>
      <c r="EDR5" s="24"/>
      <c r="EDS5" s="24"/>
      <c r="EDT5" s="24"/>
      <c r="EDU5" s="24"/>
      <c r="EDV5" s="24"/>
      <c r="EDW5" s="24"/>
      <c r="EDX5" s="24"/>
      <c r="EDY5" s="24"/>
      <c r="EDZ5" s="24"/>
      <c r="EEA5" s="24"/>
      <c r="EEB5" s="24"/>
      <c r="EEC5" s="24"/>
      <c r="EED5" s="24"/>
      <c r="EEE5" s="24"/>
      <c r="EEF5" s="24"/>
      <c r="EEG5" s="24"/>
      <c r="EEH5" s="24"/>
      <c r="EEI5" s="24"/>
      <c r="EEJ5" s="24"/>
      <c r="EEK5" s="24"/>
      <c r="EEL5" s="24"/>
      <c r="EEM5" s="24"/>
      <c r="EEN5" s="24"/>
      <c r="EEO5" s="24"/>
      <c r="EEP5" s="24"/>
      <c r="EEQ5" s="24"/>
      <c r="EER5" s="24"/>
      <c r="EES5" s="24"/>
      <c r="EET5" s="24"/>
      <c r="EEU5" s="24"/>
      <c r="EEV5" s="24"/>
      <c r="EEW5" s="24"/>
      <c r="EEX5" s="24"/>
      <c r="EEY5" s="24"/>
      <c r="EEZ5" s="24"/>
      <c r="EFA5" s="24"/>
      <c r="EFB5" s="24"/>
      <c r="EFC5" s="24"/>
      <c r="EFD5" s="24"/>
      <c r="EFE5" s="24"/>
      <c r="EFF5" s="24"/>
      <c r="EFG5" s="24"/>
      <c r="EFH5" s="24"/>
      <c r="EFI5" s="24"/>
      <c r="EFJ5" s="24"/>
      <c r="EFK5" s="24"/>
      <c r="EFL5" s="24"/>
      <c r="EFM5" s="24"/>
      <c r="EFN5" s="24"/>
      <c r="EFO5" s="24"/>
      <c r="EFP5" s="24"/>
      <c r="EFQ5" s="24"/>
      <c r="EFR5" s="24"/>
      <c r="EFS5" s="24"/>
      <c r="EFT5" s="24"/>
      <c r="EFU5" s="24"/>
      <c r="EFV5" s="24"/>
      <c r="EFW5" s="24"/>
      <c r="EFX5" s="24"/>
      <c r="EFY5" s="24"/>
      <c r="EFZ5" s="24"/>
      <c r="EGA5" s="24"/>
      <c r="EGB5" s="24"/>
      <c r="EGC5" s="24"/>
      <c r="EGD5" s="24"/>
      <c r="EGE5" s="24"/>
      <c r="EGF5" s="24"/>
      <c r="EGG5" s="24"/>
      <c r="EGH5" s="24"/>
      <c r="EGI5" s="24"/>
      <c r="EGJ5" s="24"/>
      <c r="EGK5" s="24"/>
      <c r="EGL5" s="24"/>
      <c r="EGM5" s="24"/>
      <c r="EGN5" s="24"/>
      <c r="EGO5" s="24"/>
      <c r="EGP5" s="24"/>
      <c r="EGQ5" s="24"/>
      <c r="EGR5" s="24"/>
      <c r="EGS5" s="24"/>
      <c r="EGT5" s="24"/>
      <c r="EGU5" s="24"/>
      <c r="EGV5" s="24"/>
      <c r="EGW5" s="24"/>
      <c r="EGX5" s="24"/>
      <c r="EGY5" s="24"/>
      <c r="EGZ5" s="24"/>
      <c r="EHA5" s="24"/>
      <c r="EHB5" s="24"/>
      <c r="EHC5" s="24"/>
      <c r="EHD5" s="24"/>
      <c r="EHE5" s="24"/>
      <c r="EHF5" s="24"/>
      <c r="EHG5" s="24"/>
      <c r="EHH5" s="24"/>
      <c r="EHI5" s="24"/>
      <c r="EHJ5" s="24"/>
      <c r="EHK5" s="24"/>
      <c r="EHL5" s="24"/>
      <c r="EHM5" s="24"/>
      <c r="EHN5" s="24"/>
      <c r="EHO5" s="24"/>
      <c r="EHP5" s="24"/>
      <c r="EHQ5" s="24"/>
      <c r="EHR5" s="24"/>
      <c r="EHS5" s="24"/>
      <c r="EHT5" s="24"/>
      <c r="EHU5" s="24"/>
      <c r="EHV5" s="24"/>
      <c r="EHW5" s="24"/>
      <c r="EHX5" s="24"/>
      <c r="EHY5" s="24"/>
      <c r="EHZ5" s="24"/>
      <c r="EIA5" s="24"/>
      <c r="EIB5" s="24"/>
      <c r="EIC5" s="24"/>
      <c r="EID5" s="24"/>
      <c r="EIE5" s="24"/>
      <c r="EIF5" s="24"/>
      <c r="EIG5" s="24"/>
      <c r="EIH5" s="24"/>
      <c r="EII5" s="24"/>
      <c r="EIJ5" s="24"/>
      <c r="EIK5" s="24"/>
      <c r="EIL5" s="24"/>
      <c r="EIM5" s="24"/>
      <c r="EIN5" s="24"/>
      <c r="EIO5" s="24"/>
      <c r="EIP5" s="24"/>
      <c r="EIQ5" s="24"/>
      <c r="EIR5" s="24"/>
      <c r="EIS5" s="24"/>
      <c r="EIT5" s="24"/>
      <c r="EIU5" s="24"/>
      <c r="EIV5" s="24"/>
      <c r="EIW5" s="24"/>
      <c r="EIX5" s="24"/>
      <c r="EIY5" s="24"/>
      <c r="EIZ5" s="24"/>
      <c r="EJA5" s="24"/>
      <c r="EJB5" s="24"/>
      <c r="EJC5" s="24"/>
      <c r="EJD5" s="24"/>
      <c r="EJE5" s="24"/>
      <c r="EJF5" s="24"/>
      <c r="EJG5" s="24"/>
      <c r="EJH5" s="24"/>
      <c r="EJI5" s="24"/>
      <c r="EJJ5" s="24"/>
      <c r="EJK5" s="24"/>
      <c r="EJL5" s="24"/>
      <c r="EJM5" s="24"/>
      <c r="EJN5" s="24"/>
      <c r="EJO5" s="24"/>
      <c r="EJP5" s="24"/>
      <c r="EJQ5" s="24"/>
      <c r="EJR5" s="24"/>
      <c r="EJS5" s="24"/>
      <c r="EJT5" s="24"/>
      <c r="EJU5" s="24"/>
      <c r="EJV5" s="24"/>
      <c r="EJW5" s="24"/>
      <c r="EJX5" s="24"/>
      <c r="EJY5" s="24"/>
      <c r="EJZ5" s="24"/>
      <c r="EKA5" s="24"/>
      <c r="EKB5" s="24"/>
      <c r="EKC5" s="24"/>
      <c r="EKD5" s="24"/>
      <c r="EKE5" s="24"/>
      <c r="EKF5" s="24"/>
      <c r="EKG5" s="24"/>
      <c r="EKH5" s="24"/>
      <c r="EKI5" s="24"/>
      <c r="EKJ5" s="24"/>
      <c r="EKK5" s="24"/>
      <c r="EKL5" s="24"/>
      <c r="EKM5" s="24"/>
      <c r="EKN5" s="24"/>
      <c r="EKO5" s="24"/>
      <c r="EKP5" s="24"/>
      <c r="EKQ5" s="24"/>
      <c r="EKR5" s="24"/>
      <c r="EKS5" s="24"/>
      <c r="EKT5" s="24"/>
      <c r="EKU5" s="24"/>
      <c r="EKV5" s="24"/>
      <c r="EKW5" s="24"/>
      <c r="EKX5" s="24"/>
      <c r="EKY5" s="24"/>
      <c r="EKZ5" s="24"/>
      <c r="ELA5" s="24"/>
      <c r="ELB5" s="24"/>
      <c r="ELC5" s="24"/>
      <c r="ELD5" s="24"/>
      <c r="ELE5" s="24"/>
      <c r="ELF5" s="24"/>
      <c r="ELG5" s="24"/>
      <c r="ELH5" s="24"/>
      <c r="ELI5" s="24"/>
      <c r="ELJ5" s="24"/>
      <c r="ELK5" s="24"/>
      <c r="ELL5" s="24"/>
      <c r="ELM5" s="24"/>
      <c r="ELN5" s="24"/>
      <c r="ELO5" s="24"/>
      <c r="ELP5" s="24"/>
      <c r="ELQ5" s="24"/>
      <c r="ELR5" s="24"/>
      <c r="ELS5" s="24"/>
      <c r="ELT5" s="24"/>
      <c r="ELU5" s="24"/>
      <c r="ELV5" s="24"/>
      <c r="ELW5" s="24"/>
      <c r="ELX5" s="24"/>
      <c r="ELY5" s="24"/>
      <c r="ELZ5" s="24"/>
      <c r="EMA5" s="24"/>
      <c r="EMB5" s="24"/>
      <c r="EMC5" s="24"/>
      <c r="EMD5" s="24"/>
      <c r="EME5" s="24"/>
      <c r="EMF5" s="24"/>
      <c r="EMG5" s="24"/>
      <c r="EMH5" s="24"/>
      <c r="EMI5" s="24"/>
      <c r="EMJ5" s="24"/>
      <c r="EMK5" s="24"/>
      <c r="EML5" s="24"/>
      <c r="EMM5" s="24"/>
      <c r="EMN5" s="24"/>
      <c r="EMO5" s="24"/>
      <c r="EMP5" s="24"/>
      <c r="EMQ5" s="24"/>
      <c r="EMR5" s="24"/>
      <c r="EMS5" s="24"/>
      <c r="EMT5" s="24"/>
      <c r="EMU5" s="24"/>
      <c r="EMV5" s="24"/>
      <c r="EMW5" s="24"/>
      <c r="EMX5" s="24"/>
      <c r="EMY5" s="24"/>
      <c r="EMZ5" s="24"/>
      <c r="ENA5" s="24"/>
      <c r="ENB5" s="24"/>
      <c r="ENC5" s="24"/>
      <c r="END5" s="24"/>
      <c r="ENE5" s="24"/>
      <c r="ENF5" s="24"/>
      <c r="ENG5" s="24"/>
      <c r="ENH5" s="24"/>
      <c r="ENI5" s="24"/>
      <c r="ENJ5" s="24"/>
      <c r="ENK5" s="24"/>
      <c r="ENL5" s="24"/>
      <c r="ENM5" s="24"/>
      <c r="ENN5" s="24"/>
      <c r="ENO5" s="24"/>
      <c r="ENP5" s="24"/>
      <c r="ENQ5" s="24"/>
      <c r="ENR5" s="24"/>
      <c r="ENS5" s="24"/>
      <c r="ENT5" s="24"/>
      <c r="ENU5" s="24"/>
      <c r="ENV5" s="24"/>
      <c r="ENW5" s="24"/>
      <c r="ENX5" s="24"/>
      <c r="ENY5" s="24"/>
      <c r="ENZ5" s="24"/>
      <c r="EOA5" s="24"/>
      <c r="EOB5" s="24"/>
      <c r="EOC5" s="24"/>
      <c r="EOD5" s="24"/>
      <c r="EOE5" s="24"/>
      <c r="EOF5" s="24"/>
      <c r="EOG5" s="24"/>
      <c r="EOH5" s="24"/>
      <c r="EOI5" s="24"/>
      <c r="EOJ5" s="24"/>
      <c r="EOK5" s="24"/>
      <c r="EOL5" s="24"/>
      <c r="EOM5" s="24"/>
      <c r="EON5" s="24"/>
      <c r="EOO5" s="24"/>
      <c r="EOP5" s="24"/>
      <c r="EOQ5" s="24"/>
      <c r="EOR5" s="24"/>
      <c r="EOS5" s="24"/>
      <c r="EOT5" s="24"/>
      <c r="EOU5" s="24"/>
      <c r="EOV5" s="24"/>
      <c r="EOW5" s="24"/>
      <c r="EOX5" s="24"/>
      <c r="EOY5" s="24"/>
      <c r="EOZ5" s="24"/>
      <c r="EPA5" s="24"/>
      <c r="EPB5" s="24"/>
      <c r="EPC5" s="24"/>
      <c r="EPD5" s="24"/>
      <c r="EPE5" s="24"/>
      <c r="EPF5" s="24"/>
      <c r="EPG5" s="24"/>
      <c r="EPH5" s="24"/>
      <c r="EPI5" s="24"/>
      <c r="EPJ5" s="24"/>
      <c r="EPK5" s="24"/>
      <c r="EPL5" s="24"/>
      <c r="EPM5" s="24"/>
      <c r="EPN5" s="24"/>
      <c r="EPO5" s="24"/>
      <c r="EPP5" s="24"/>
      <c r="EPQ5" s="24"/>
      <c r="EPR5" s="24"/>
      <c r="EPS5" s="24"/>
      <c r="EPT5" s="24"/>
      <c r="EPU5" s="24"/>
      <c r="EPV5" s="24"/>
      <c r="EPW5" s="24"/>
      <c r="EPX5" s="24"/>
      <c r="EPY5" s="24"/>
      <c r="EPZ5" s="24"/>
      <c r="EQA5" s="24"/>
      <c r="EQB5" s="24"/>
      <c r="EQC5" s="24"/>
      <c r="EQD5" s="24"/>
      <c r="EQE5" s="24"/>
      <c r="EQF5" s="24"/>
      <c r="EQG5" s="24"/>
      <c r="EQH5" s="24"/>
      <c r="EQI5" s="24"/>
      <c r="EQJ5" s="24"/>
      <c r="EQK5" s="24"/>
      <c r="EQL5" s="24"/>
      <c r="EQM5" s="24"/>
      <c r="EQN5" s="24"/>
      <c r="EQO5" s="24"/>
      <c r="EQP5" s="24"/>
      <c r="EQQ5" s="24"/>
      <c r="EQR5" s="24"/>
      <c r="EQS5" s="24"/>
      <c r="EQT5" s="24"/>
      <c r="EQU5" s="24"/>
      <c r="EQV5" s="24"/>
      <c r="EQW5" s="24"/>
      <c r="EQX5" s="24"/>
      <c r="EQY5" s="24"/>
      <c r="EQZ5" s="24"/>
      <c r="ERA5" s="24"/>
      <c r="ERB5" s="24"/>
      <c r="ERC5" s="24"/>
      <c r="ERD5" s="24"/>
      <c r="ERE5" s="24"/>
      <c r="ERF5" s="24"/>
      <c r="ERG5" s="24"/>
      <c r="ERH5" s="24"/>
      <c r="ERI5" s="24"/>
      <c r="ERJ5" s="24"/>
      <c r="ERK5" s="24"/>
      <c r="ERL5" s="24"/>
      <c r="ERM5" s="24"/>
      <c r="ERN5" s="24"/>
      <c r="ERO5" s="24"/>
      <c r="ERP5" s="24"/>
      <c r="ERQ5" s="24"/>
      <c r="ERR5" s="24"/>
      <c r="ERS5" s="24"/>
      <c r="ERT5" s="24"/>
      <c r="ERU5" s="24"/>
      <c r="ERV5" s="24"/>
      <c r="ERW5" s="24"/>
      <c r="ERX5" s="24"/>
      <c r="ERY5" s="24"/>
      <c r="ERZ5" s="24"/>
      <c r="ESA5" s="24"/>
      <c r="ESB5" s="24"/>
      <c r="ESC5" s="24"/>
      <c r="ESD5" s="24"/>
      <c r="ESE5" s="24"/>
      <c r="ESF5" s="24"/>
      <c r="ESG5" s="24"/>
      <c r="ESH5" s="24"/>
      <c r="ESI5" s="24"/>
      <c r="ESJ5" s="24"/>
      <c r="ESK5" s="24"/>
      <c r="ESL5" s="24"/>
      <c r="ESM5" s="24"/>
      <c r="ESN5" s="24"/>
      <c r="ESO5" s="24"/>
      <c r="ESP5" s="24"/>
      <c r="ESQ5" s="24"/>
      <c r="ESR5" s="24"/>
      <c r="ESS5" s="24"/>
      <c r="EST5" s="24"/>
      <c r="ESU5" s="24"/>
      <c r="ESV5" s="24"/>
      <c r="ESW5" s="24"/>
      <c r="ESX5" s="24"/>
      <c r="ESY5" s="24"/>
      <c r="ESZ5" s="24"/>
      <c r="ETA5" s="24"/>
      <c r="ETB5" s="24"/>
      <c r="ETC5" s="24"/>
      <c r="ETD5" s="24"/>
      <c r="ETE5" s="24"/>
      <c r="ETF5" s="24"/>
      <c r="ETG5" s="24"/>
      <c r="ETH5" s="24"/>
      <c r="ETI5" s="24"/>
      <c r="ETJ5" s="24"/>
      <c r="ETK5" s="24"/>
      <c r="ETL5" s="24"/>
      <c r="ETM5" s="24"/>
      <c r="ETN5" s="24"/>
      <c r="ETO5" s="24"/>
      <c r="ETP5" s="24"/>
      <c r="ETQ5" s="24"/>
      <c r="ETR5" s="24"/>
      <c r="ETS5" s="24"/>
      <c r="ETT5" s="24"/>
      <c r="ETU5" s="24"/>
      <c r="ETV5" s="24"/>
      <c r="ETW5" s="24"/>
      <c r="ETX5" s="24"/>
      <c r="ETY5" s="24"/>
      <c r="ETZ5" s="24"/>
      <c r="EUA5" s="24"/>
      <c r="EUB5" s="24"/>
      <c r="EUC5" s="24"/>
      <c r="EUD5" s="24"/>
      <c r="EUE5" s="24"/>
      <c r="EUF5" s="24"/>
      <c r="EUG5" s="24"/>
      <c r="EUH5" s="24"/>
      <c r="EUI5" s="24"/>
      <c r="EUJ5" s="24"/>
      <c r="EUK5" s="24"/>
      <c r="EUL5" s="24"/>
      <c r="EUM5" s="24"/>
      <c r="EUN5" s="24"/>
      <c r="EUO5" s="24"/>
      <c r="EUP5" s="24"/>
      <c r="EUQ5" s="24"/>
      <c r="EUR5" s="24"/>
      <c r="EUS5" s="24"/>
      <c r="EUT5" s="24"/>
      <c r="EUU5" s="24"/>
      <c r="EUV5" s="24"/>
      <c r="EUW5" s="24"/>
      <c r="EUX5" s="24"/>
      <c r="EUY5" s="24"/>
      <c r="EUZ5" s="24"/>
      <c r="EVA5" s="24"/>
      <c r="EVB5" s="24"/>
      <c r="EVC5" s="24"/>
      <c r="EVD5" s="24"/>
      <c r="EVE5" s="24"/>
      <c r="EVF5" s="24"/>
      <c r="EVG5" s="24"/>
      <c r="EVH5" s="24"/>
      <c r="EVI5" s="24"/>
      <c r="EVJ5" s="24"/>
      <c r="EVK5" s="24"/>
      <c r="EVL5" s="24"/>
      <c r="EVM5" s="24"/>
      <c r="EVN5" s="24"/>
      <c r="EVO5" s="24"/>
      <c r="EVP5" s="24"/>
      <c r="EVQ5" s="24"/>
      <c r="EVR5" s="24"/>
      <c r="EVS5" s="24"/>
      <c r="EVT5" s="24"/>
      <c r="EVU5" s="24"/>
      <c r="EVV5" s="24"/>
      <c r="EVW5" s="24"/>
      <c r="EVX5" s="24"/>
      <c r="EVY5" s="24"/>
      <c r="EVZ5" s="24"/>
      <c r="EWA5" s="24"/>
      <c r="EWB5" s="24"/>
      <c r="EWC5" s="24"/>
      <c r="EWD5" s="24"/>
      <c r="EWE5" s="24"/>
      <c r="EWF5" s="24"/>
      <c r="EWG5" s="24"/>
      <c r="EWH5" s="24"/>
      <c r="EWI5" s="24"/>
      <c r="EWJ5" s="24"/>
      <c r="EWK5" s="24"/>
      <c r="EWL5" s="24"/>
      <c r="EWM5" s="24"/>
      <c r="EWN5" s="24"/>
      <c r="EWO5" s="24"/>
      <c r="EWP5" s="24"/>
      <c r="EWQ5" s="24"/>
      <c r="EWR5" s="24"/>
      <c r="EWS5" s="24"/>
      <c r="EWT5" s="24"/>
      <c r="EWU5" s="24"/>
      <c r="EWV5" s="24"/>
      <c r="EWW5" s="24"/>
      <c r="EWX5" s="24"/>
      <c r="EWY5" s="24"/>
      <c r="EWZ5" s="24"/>
      <c r="EXA5" s="24"/>
      <c r="EXB5" s="24"/>
      <c r="EXC5" s="24"/>
      <c r="EXD5" s="24"/>
      <c r="EXE5" s="24"/>
      <c r="EXF5" s="24"/>
      <c r="EXG5" s="24"/>
      <c r="EXH5" s="24"/>
      <c r="EXI5" s="24"/>
      <c r="EXJ5" s="24"/>
      <c r="EXK5" s="24"/>
      <c r="EXL5" s="24"/>
      <c r="EXM5" s="24"/>
      <c r="EXN5" s="24"/>
      <c r="EXO5" s="24"/>
      <c r="EXP5" s="24"/>
      <c r="EXQ5" s="24"/>
      <c r="EXR5" s="24"/>
      <c r="EXS5" s="24"/>
      <c r="EXT5" s="24"/>
      <c r="EXU5" s="24"/>
      <c r="EXV5" s="24"/>
      <c r="EXW5" s="24"/>
      <c r="EXX5" s="24"/>
      <c r="EXY5" s="24"/>
      <c r="EXZ5" s="24"/>
      <c r="EYA5" s="24"/>
      <c r="EYB5" s="24"/>
      <c r="EYC5" s="24"/>
      <c r="EYD5" s="24"/>
      <c r="EYE5" s="24"/>
      <c r="EYF5" s="24"/>
      <c r="EYG5" s="24"/>
      <c r="EYH5" s="24"/>
      <c r="EYI5" s="24"/>
      <c r="EYJ5" s="24"/>
      <c r="EYK5" s="24"/>
      <c r="EYL5" s="24"/>
      <c r="EYM5" s="24"/>
      <c r="EYN5" s="24"/>
      <c r="EYO5" s="24"/>
      <c r="EYP5" s="24"/>
      <c r="EYQ5" s="24"/>
      <c r="EYR5" s="24"/>
      <c r="EYS5" s="24"/>
      <c r="EYT5" s="24"/>
      <c r="EYU5" s="24"/>
      <c r="EYV5" s="24"/>
      <c r="EYW5" s="24"/>
      <c r="EYX5" s="24"/>
      <c r="EYY5" s="24"/>
      <c r="EYZ5" s="24"/>
      <c r="EZA5" s="24"/>
      <c r="EZB5" s="24"/>
      <c r="EZC5" s="24"/>
      <c r="EZD5" s="24"/>
      <c r="EZE5" s="24"/>
      <c r="EZF5" s="24"/>
      <c r="EZG5" s="24"/>
      <c r="EZH5" s="24"/>
      <c r="EZI5" s="24"/>
      <c r="EZJ5" s="24"/>
      <c r="EZK5" s="24"/>
      <c r="EZL5" s="24"/>
      <c r="EZM5" s="24"/>
      <c r="EZN5" s="24"/>
      <c r="EZO5" s="24"/>
      <c r="EZP5" s="24"/>
      <c r="EZQ5" s="24"/>
      <c r="EZR5" s="24"/>
      <c r="EZS5" s="24"/>
      <c r="EZT5" s="24"/>
      <c r="EZU5" s="24"/>
      <c r="EZV5" s="24"/>
      <c r="EZW5" s="24"/>
      <c r="EZX5" s="24"/>
      <c r="EZY5" s="24"/>
      <c r="EZZ5" s="24"/>
      <c r="FAA5" s="24"/>
      <c r="FAB5" s="24"/>
      <c r="FAC5" s="24"/>
      <c r="FAD5" s="24"/>
      <c r="FAE5" s="24"/>
      <c r="FAF5" s="24"/>
      <c r="FAG5" s="24"/>
      <c r="FAH5" s="24"/>
      <c r="FAI5" s="24"/>
      <c r="FAJ5" s="24"/>
      <c r="FAK5" s="24"/>
      <c r="FAL5" s="24"/>
      <c r="FAM5" s="24"/>
      <c r="FAN5" s="24"/>
      <c r="FAO5" s="24"/>
      <c r="FAP5" s="24"/>
      <c r="FAQ5" s="24"/>
      <c r="FAR5" s="24"/>
      <c r="FAS5" s="24"/>
      <c r="FAT5" s="24"/>
      <c r="FAU5" s="24"/>
      <c r="FAV5" s="24"/>
      <c r="FAW5" s="24"/>
      <c r="FAX5" s="24"/>
      <c r="FAY5" s="24"/>
      <c r="FAZ5" s="24"/>
      <c r="FBA5" s="24"/>
      <c r="FBB5" s="24"/>
      <c r="FBC5" s="24"/>
      <c r="FBD5" s="24"/>
      <c r="FBE5" s="24"/>
      <c r="FBF5" s="24"/>
      <c r="FBG5" s="24"/>
      <c r="FBH5" s="24"/>
      <c r="FBI5" s="24"/>
      <c r="FBJ5" s="24"/>
      <c r="FBK5" s="24"/>
      <c r="FBL5" s="24"/>
      <c r="FBM5" s="24"/>
      <c r="FBN5" s="24"/>
      <c r="FBO5" s="24"/>
      <c r="FBP5" s="24"/>
      <c r="FBQ5" s="24"/>
      <c r="FBR5" s="24"/>
      <c r="FBS5" s="24"/>
      <c r="FBT5" s="24"/>
      <c r="FBU5" s="24"/>
      <c r="FBV5" s="24"/>
      <c r="FBW5" s="24"/>
      <c r="FBX5" s="24"/>
      <c r="FBY5" s="24"/>
      <c r="FBZ5" s="24"/>
      <c r="FCA5" s="24"/>
      <c r="FCB5" s="24"/>
      <c r="FCC5" s="24"/>
      <c r="FCD5" s="24"/>
      <c r="FCE5" s="24"/>
      <c r="FCF5" s="24"/>
      <c r="FCG5" s="24"/>
      <c r="FCH5" s="24"/>
      <c r="FCI5" s="24"/>
      <c r="FCJ5" s="24"/>
      <c r="FCK5" s="24"/>
      <c r="FCL5" s="24"/>
      <c r="FCM5" s="24"/>
      <c r="FCN5" s="24"/>
      <c r="FCO5" s="24"/>
      <c r="FCP5" s="24"/>
      <c r="FCQ5" s="24"/>
      <c r="FCR5" s="24"/>
      <c r="FCS5" s="24"/>
      <c r="FCT5" s="24"/>
      <c r="FCU5" s="24"/>
      <c r="FCV5" s="24"/>
      <c r="FCW5" s="24"/>
      <c r="FCX5" s="24"/>
      <c r="FCY5" s="24"/>
      <c r="FCZ5" s="24"/>
      <c r="FDA5" s="24"/>
      <c r="FDB5" s="24"/>
      <c r="FDC5" s="24"/>
      <c r="FDD5" s="24"/>
      <c r="FDE5" s="24"/>
      <c r="FDF5" s="24"/>
      <c r="FDG5" s="24"/>
      <c r="FDH5" s="24"/>
      <c r="FDI5" s="24"/>
      <c r="FDJ5" s="24"/>
      <c r="FDK5" s="24"/>
      <c r="FDL5" s="24"/>
      <c r="FDM5" s="24"/>
      <c r="FDN5" s="24"/>
      <c r="FDO5" s="24"/>
      <c r="FDP5" s="24"/>
      <c r="FDQ5" s="24"/>
      <c r="FDR5" s="24"/>
      <c r="FDS5" s="24"/>
      <c r="FDT5" s="24"/>
      <c r="FDU5" s="24"/>
      <c r="FDV5" s="24"/>
      <c r="FDW5" s="24"/>
      <c r="FDX5" s="24"/>
      <c r="FDY5" s="24"/>
      <c r="FDZ5" s="24"/>
      <c r="FEA5" s="24"/>
      <c r="FEB5" s="24"/>
      <c r="FEC5" s="24"/>
      <c r="FED5" s="24"/>
      <c r="FEE5" s="24"/>
      <c r="FEF5" s="24"/>
      <c r="FEG5" s="24"/>
      <c r="FEH5" s="24"/>
      <c r="FEI5" s="24"/>
      <c r="FEJ5" s="24"/>
      <c r="FEK5" s="24"/>
      <c r="FEL5" s="24"/>
      <c r="FEM5" s="24"/>
      <c r="FEN5" s="24"/>
      <c r="FEO5" s="24"/>
      <c r="FEP5" s="24"/>
      <c r="FEQ5" s="24"/>
      <c r="FER5" s="24"/>
      <c r="FES5" s="24"/>
      <c r="FET5" s="24"/>
      <c r="FEU5" s="24"/>
      <c r="FEV5" s="24"/>
      <c r="FEW5" s="24"/>
      <c r="FEX5" s="24"/>
      <c r="FEY5" s="24"/>
      <c r="FEZ5" s="24"/>
      <c r="FFA5" s="24"/>
      <c r="FFB5" s="24"/>
      <c r="FFC5" s="24"/>
      <c r="FFD5" s="24"/>
      <c r="FFE5" s="24"/>
      <c r="FFF5" s="24"/>
      <c r="FFG5" s="24"/>
      <c r="FFH5" s="24"/>
      <c r="FFI5" s="24"/>
      <c r="FFJ5" s="24"/>
      <c r="FFK5" s="24"/>
      <c r="FFL5" s="24"/>
      <c r="FFM5" s="24"/>
      <c r="FFN5" s="24"/>
      <c r="FFO5" s="24"/>
      <c r="FFP5" s="24"/>
      <c r="FFQ5" s="24"/>
      <c r="FFR5" s="24"/>
      <c r="FFS5" s="24"/>
      <c r="FFT5" s="24"/>
      <c r="FFU5" s="24"/>
      <c r="FFV5" s="24"/>
      <c r="FFW5" s="24"/>
      <c r="FFX5" s="24"/>
      <c r="FFY5" s="24"/>
      <c r="FFZ5" s="24"/>
      <c r="FGA5" s="24"/>
      <c r="FGB5" s="24"/>
      <c r="FGC5" s="24"/>
      <c r="FGD5" s="24"/>
      <c r="FGE5" s="24"/>
      <c r="FGF5" s="24"/>
      <c r="FGG5" s="24"/>
      <c r="FGH5" s="24"/>
      <c r="FGI5" s="24"/>
      <c r="FGJ5" s="24"/>
      <c r="FGK5" s="24"/>
      <c r="FGL5" s="24"/>
      <c r="FGM5" s="24"/>
      <c r="FGN5" s="24"/>
      <c r="FGO5" s="24"/>
      <c r="FGP5" s="24"/>
      <c r="FGQ5" s="24"/>
      <c r="FGR5" s="24"/>
      <c r="FGS5" s="24"/>
      <c r="FGT5" s="24"/>
      <c r="FGU5" s="24"/>
      <c r="FGV5" s="24"/>
      <c r="FGW5" s="24"/>
      <c r="FGX5" s="24"/>
      <c r="FGY5" s="24"/>
      <c r="FGZ5" s="24"/>
      <c r="FHA5" s="24"/>
      <c r="FHB5" s="24"/>
      <c r="FHC5" s="24"/>
      <c r="FHD5" s="24"/>
      <c r="FHE5" s="24"/>
      <c r="FHF5" s="24"/>
      <c r="FHG5" s="24"/>
      <c r="FHH5" s="24"/>
      <c r="FHI5" s="24"/>
      <c r="FHJ5" s="24"/>
      <c r="FHK5" s="24"/>
      <c r="FHL5" s="24"/>
      <c r="FHM5" s="24"/>
      <c r="FHN5" s="24"/>
      <c r="FHO5" s="24"/>
      <c r="FHP5" s="24"/>
      <c r="FHQ5" s="24"/>
      <c r="FHR5" s="24"/>
      <c r="FHS5" s="24"/>
      <c r="FHT5" s="24"/>
      <c r="FHU5" s="24"/>
      <c r="FHV5" s="24"/>
      <c r="FHW5" s="24"/>
      <c r="FHX5" s="24"/>
      <c r="FHY5" s="24"/>
      <c r="FHZ5" s="24"/>
      <c r="FIA5" s="24"/>
      <c r="FIB5" s="24"/>
      <c r="FIC5" s="24"/>
      <c r="FID5" s="24"/>
      <c r="FIE5" s="24"/>
      <c r="FIF5" s="24"/>
      <c r="FIG5" s="24"/>
      <c r="FIH5" s="24"/>
      <c r="FII5" s="24"/>
      <c r="FIJ5" s="24"/>
      <c r="FIK5" s="24"/>
      <c r="FIL5" s="24"/>
      <c r="FIM5" s="24"/>
      <c r="FIN5" s="24"/>
      <c r="FIO5" s="24"/>
      <c r="FIP5" s="24"/>
      <c r="FIQ5" s="24"/>
      <c r="FIR5" s="24"/>
      <c r="FIS5" s="24"/>
      <c r="FIT5" s="24"/>
      <c r="FIU5" s="24"/>
      <c r="FIV5" s="24"/>
      <c r="FIW5" s="24"/>
      <c r="FIX5" s="24"/>
      <c r="FIY5" s="24"/>
      <c r="FIZ5" s="24"/>
      <c r="FJA5" s="24"/>
      <c r="FJB5" s="24"/>
      <c r="FJC5" s="24"/>
      <c r="FJD5" s="24"/>
      <c r="FJE5" s="24"/>
      <c r="FJF5" s="24"/>
      <c r="FJG5" s="24"/>
      <c r="FJH5" s="24"/>
      <c r="FJI5" s="24"/>
      <c r="FJJ5" s="24"/>
      <c r="FJK5" s="24"/>
      <c r="FJL5" s="24"/>
      <c r="FJM5" s="24"/>
      <c r="FJN5" s="24"/>
      <c r="FJO5" s="24"/>
      <c r="FJP5" s="24"/>
      <c r="FJQ5" s="24"/>
      <c r="FJR5" s="24"/>
      <c r="FJS5" s="24"/>
      <c r="FJT5" s="24"/>
      <c r="FJU5" s="24"/>
      <c r="FJV5" s="24"/>
      <c r="FJW5" s="24"/>
      <c r="FJX5" s="24"/>
      <c r="FJY5" s="24"/>
      <c r="FJZ5" s="24"/>
      <c r="FKA5" s="24"/>
      <c r="FKB5" s="24"/>
      <c r="FKC5" s="24"/>
      <c r="FKD5" s="24"/>
      <c r="FKE5" s="24"/>
      <c r="FKF5" s="24"/>
      <c r="FKG5" s="24"/>
      <c r="FKH5" s="24"/>
      <c r="FKI5" s="24"/>
      <c r="FKJ5" s="24"/>
      <c r="FKK5" s="24"/>
      <c r="FKL5" s="24"/>
      <c r="FKM5" s="24"/>
      <c r="FKN5" s="24"/>
      <c r="FKO5" s="24"/>
      <c r="FKP5" s="24"/>
      <c r="FKQ5" s="24"/>
      <c r="FKR5" s="24"/>
      <c r="FKS5" s="24"/>
      <c r="FKT5" s="24"/>
      <c r="FKU5" s="24"/>
      <c r="FKV5" s="24"/>
      <c r="FKW5" s="24"/>
      <c r="FKX5" s="24"/>
      <c r="FKY5" s="24"/>
      <c r="FKZ5" s="24"/>
      <c r="FLA5" s="24"/>
      <c r="FLB5" s="24"/>
      <c r="FLC5" s="24"/>
      <c r="FLD5" s="24"/>
      <c r="FLE5" s="24"/>
      <c r="FLF5" s="24"/>
      <c r="FLG5" s="24"/>
      <c r="FLH5" s="24"/>
      <c r="FLI5" s="24"/>
      <c r="FLJ5" s="24"/>
      <c r="FLK5" s="24"/>
      <c r="FLL5" s="24"/>
      <c r="FLM5" s="24"/>
      <c r="FLN5" s="24"/>
      <c r="FLO5" s="24"/>
      <c r="FLP5" s="24"/>
      <c r="FLQ5" s="24"/>
      <c r="FLR5" s="24"/>
      <c r="FLS5" s="24"/>
      <c r="FLT5" s="24"/>
      <c r="FLU5" s="24"/>
      <c r="FLV5" s="24"/>
      <c r="FLW5" s="24"/>
      <c r="FLX5" s="24"/>
      <c r="FLY5" s="24"/>
      <c r="FLZ5" s="24"/>
      <c r="FMA5" s="24"/>
      <c r="FMB5" s="24"/>
      <c r="FMC5" s="24"/>
      <c r="FMD5" s="24"/>
      <c r="FME5" s="24"/>
      <c r="FMF5" s="24"/>
      <c r="FMG5" s="24"/>
      <c r="FMH5" s="24"/>
      <c r="FMI5" s="24"/>
      <c r="FMJ5" s="24"/>
      <c r="FMK5" s="24"/>
      <c r="FML5" s="24"/>
      <c r="FMM5" s="24"/>
      <c r="FMN5" s="24"/>
      <c r="FMO5" s="24"/>
      <c r="FMP5" s="24"/>
      <c r="FMQ5" s="24"/>
      <c r="FMR5" s="24"/>
      <c r="FMS5" s="24"/>
      <c r="FMT5" s="24"/>
      <c r="FMU5" s="24"/>
      <c r="FMV5" s="24"/>
      <c r="FMW5" s="24"/>
      <c r="FMX5" s="24"/>
      <c r="FMY5" s="24"/>
      <c r="FMZ5" s="24"/>
      <c r="FNA5" s="24"/>
      <c r="FNB5" s="24"/>
      <c r="FNC5" s="24"/>
      <c r="FND5" s="24"/>
      <c r="FNE5" s="24"/>
      <c r="FNF5" s="24"/>
      <c r="FNG5" s="24"/>
      <c r="FNH5" s="24"/>
      <c r="FNI5" s="24"/>
      <c r="FNJ5" s="24"/>
      <c r="FNK5" s="24"/>
      <c r="FNL5" s="24"/>
      <c r="FNM5" s="24"/>
      <c r="FNN5" s="24"/>
      <c r="FNO5" s="24"/>
      <c r="FNP5" s="24"/>
      <c r="FNQ5" s="24"/>
      <c r="FNR5" s="24"/>
      <c r="FNS5" s="24"/>
      <c r="FNT5" s="24"/>
      <c r="FNU5" s="24"/>
      <c r="FNV5" s="24"/>
      <c r="FNW5" s="24"/>
      <c r="FNX5" s="24"/>
      <c r="FNY5" s="24"/>
      <c r="FNZ5" s="24"/>
      <c r="FOA5" s="24"/>
      <c r="FOB5" s="24"/>
      <c r="FOC5" s="24"/>
      <c r="FOD5" s="24"/>
      <c r="FOE5" s="24"/>
      <c r="FOF5" s="24"/>
      <c r="FOG5" s="24"/>
      <c r="FOH5" s="24"/>
      <c r="FOI5" s="24"/>
      <c r="FOJ5" s="24"/>
      <c r="FOK5" s="24"/>
      <c r="FOL5" s="24"/>
      <c r="FOM5" s="24"/>
      <c r="FON5" s="24"/>
      <c r="FOO5" s="24"/>
      <c r="FOP5" s="24"/>
      <c r="FOQ5" s="24"/>
      <c r="FOR5" s="24"/>
      <c r="FOS5" s="24"/>
      <c r="FOT5" s="24"/>
      <c r="FOU5" s="24"/>
      <c r="FOV5" s="24"/>
      <c r="FOW5" s="24"/>
      <c r="FOX5" s="24"/>
      <c r="FOY5" s="24"/>
      <c r="FOZ5" s="24"/>
      <c r="FPA5" s="24"/>
      <c r="FPB5" s="24"/>
      <c r="FPC5" s="24"/>
      <c r="FPD5" s="24"/>
      <c r="FPE5" s="24"/>
      <c r="FPF5" s="24"/>
      <c r="FPG5" s="24"/>
      <c r="FPH5" s="24"/>
      <c r="FPI5" s="24"/>
      <c r="FPJ5" s="24"/>
      <c r="FPK5" s="24"/>
      <c r="FPL5" s="24"/>
      <c r="FPM5" s="24"/>
      <c r="FPN5" s="24"/>
      <c r="FPO5" s="24"/>
      <c r="FPP5" s="24"/>
      <c r="FPQ5" s="24"/>
      <c r="FPR5" s="24"/>
      <c r="FPS5" s="24"/>
      <c r="FPT5" s="24"/>
      <c r="FPU5" s="24"/>
      <c r="FPV5" s="24"/>
      <c r="FPW5" s="24"/>
      <c r="FPX5" s="24"/>
      <c r="FPY5" s="24"/>
      <c r="FPZ5" s="24"/>
      <c r="FQA5" s="24"/>
      <c r="FQB5" s="24"/>
      <c r="FQC5" s="24"/>
      <c r="FQD5" s="24"/>
      <c r="FQE5" s="24"/>
      <c r="FQF5" s="24"/>
      <c r="FQG5" s="24"/>
      <c r="FQH5" s="24"/>
      <c r="FQI5" s="24"/>
      <c r="FQJ5" s="24"/>
      <c r="FQK5" s="24"/>
      <c r="FQL5" s="24"/>
      <c r="FQM5" s="24"/>
      <c r="FQN5" s="24"/>
      <c r="FQO5" s="24"/>
      <c r="FQP5" s="24"/>
      <c r="FQQ5" s="24"/>
      <c r="FQR5" s="24"/>
      <c r="FQS5" s="24"/>
      <c r="FQT5" s="24"/>
      <c r="FQU5" s="24"/>
      <c r="FQV5" s="24"/>
      <c r="FQW5" s="24"/>
      <c r="FQX5" s="24"/>
      <c r="FQY5" s="24"/>
      <c r="FQZ5" s="24"/>
      <c r="FRA5" s="24"/>
      <c r="FRB5" s="24"/>
      <c r="FRC5" s="24"/>
      <c r="FRD5" s="24"/>
      <c r="FRE5" s="24"/>
      <c r="FRF5" s="24"/>
      <c r="FRG5" s="24"/>
      <c r="FRH5" s="24"/>
      <c r="FRI5" s="24"/>
      <c r="FRJ5" s="24"/>
      <c r="FRK5" s="24"/>
      <c r="FRL5" s="24"/>
      <c r="FRM5" s="24"/>
      <c r="FRN5" s="24"/>
      <c r="FRO5" s="24"/>
      <c r="FRP5" s="24"/>
      <c r="FRQ5" s="24"/>
      <c r="FRR5" s="24"/>
      <c r="FRS5" s="24"/>
      <c r="FRT5" s="24"/>
      <c r="FRU5" s="24"/>
      <c r="FRV5" s="24"/>
      <c r="FRW5" s="24"/>
      <c r="FRX5" s="24"/>
      <c r="FRY5" s="24"/>
      <c r="FRZ5" s="24"/>
      <c r="FSA5" s="24"/>
      <c r="FSB5" s="24"/>
      <c r="FSC5" s="24"/>
      <c r="FSD5" s="24"/>
      <c r="FSE5" s="24"/>
      <c r="FSF5" s="24"/>
      <c r="FSG5" s="24"/>
      <c r="FSH5" s="24"/>
      <c r="FSI5" s="24"/>
      <c r="FSJ5" s="24"/>
      <c r="FSK5" s="24"/>
      <c r="FSL5" s="24"/>
      <c r="FSM5" s="24"/>
      <c r="FSN5" s="24"/>
      <c r="FSO5" s="24"/>
      <c r="FSP5" s="24"/>
      <c r="FSQ5" s="24"/>
      <c r="FSR5" s="24"/>
      <c r="FSS5" s="24"/>
      <c r="FST5" s="24"/>
      <c r="FSU5" s="24"/>
      <c r="FSV5" s="24"/>
      <c r="FSW5" s="24"/>
      <c r="FSX5" s="24"/>
      <c r="FSY5" s="24"/>
      <c r="FSZ5" s="24"/>
      <c r="FTA5" s="24"/>
      <c r="FTB5" s="24"/>
      <c r="FTC5" s="24"/>
      <c r="FTD5" s="24"/>
      <c r="FTE5" s="24"/>
      <c r="FTF5" s="24"/>
      <c r="FTG5" s="24"/>
      <c r="FTH5" s="24"/>
      <c r="FTI5" s="24"/>
      <c r="FTJ5" s="24"/>
      <c r="FTK5" s="24"/>
      <c r="FTL5" s="24"/>
      <c r="FTM5" s="24"/>
      <c r="FTN5" s="24"/>
      <c r="FTO5" s="24"/>
      <c r="FTP5" s="24"/>
      <c r="FTQ5" s="24"/>
      <c r="FTR5" s="24"/>
      <c r="FTS5" s="24"/>
      <c r="FTT5" s="24"/>
      <c r="FTU5" s="24"/>
      <c r="FTV5" s="24"/>
      <c r="FTW5" s="24"/>
      <c r="FTX5" s="24"/>
      <c r="FTY5" s="24"/>
      <c r="FTZ5" s="24"/>
      <c r="FUA5" s="24"/>
      <c r="FUB5" s="24"/>
      <c r="FUC5" s="24"/>
      <c r="FUD5" s="24"/>
      <c r="FUE5" s="24"/>
      <c r="FUF5" s="24"/>
      <c r="FUG5" s="24"/>
      <c r="FUH5" s="24"/>
      <c r="FUI5" s="24"/>
      <c r="FUJ5" s="24"/>
      <c r="FUK5" s="24"/>
      <c r="FUL5" s="24"/>
      <c r="FUM5" s="24"/>
      <c r="FUN5" s="24"/>
      <c r="FUO5" s="24"/>
      <c r="FUP5" s="24"/>
      <c r="FUQ5" s="24"/>
      <c r="FUR5" s="24"/>
      <c r="FUS5" s="24"/>
      <c r="FUT5" s="24"/>
      <c r="FUU5" s="24"/>
      <c r="FUV5" s="24"/>
      <c r="FUW5" s="24"/>
      <c r="FUX5" s="24"/>
      <c r="FUY5" s="24"/>
      <c r="FUZ5" s="24"/>
      <c r="FVA5" s="24"/>
      <c r="FVB5" s="24"/>
      <c r="FVC5" s="24"/>
      <c r="FVD5" s="24"/>
      <c r="FVE5" s="24"/>
      <c r="FVF5" s="24"/>
      <c r="FVG5" s="24"/>
      <c r="FVH5" s="24"/>
      <c r="FVI5" s="24"/>
      <c r="FVJ5" s="24"/>
      <c r="FVK5" s="24"/>
      <c r="FVL5" s="24"/>
      <c r="FVM5" s="24"/>
      <c r="FVN5" s="24"/>
      <c r="FVO5" s="24"/>
      <c r="FVP5" s="24"/>
      <c r="FVQ5" s="24"/>
      <c r="FVR5" s="24"/>
      <c r="FVS5" s="24"/>
      <c r="FVT5" s="24"/>
      <c r="FVU5" s="24"/>
      <c r="FVV5" s="24"/>
      <c r="FVW5" s="24"/>
      <c r="FVX5" s="24"/>
      <c r="FVY5" s="24"/>
      <c r="FVZ5" s="24"/>
      <c r="FWA5" s="24"/>
      <c r="FWB5" s="24"/>
      <c r="FWC5" s="24"/>
      <c r="FWD5" s="24"/>
      <c r="FWE5" s="24"/>
      <c r="FWF5" s="24"/>
      <c r="FWG5" s="24"/>
      <c r="FWH5" s="24"/>
      <c r="FWI5" s="24"/>
      <c r="FWJ5" s="24"/>
      <c r="FWK5" s="24"/>
      <c r="FWL5" s="24"/>
      <c r="FWM5" s="24"/>
      <c r="FWN5" s="24"/>
      <c r="FWO5" s="24"/>
      <c r="FWP5" s="24"/>
      <c r="FWQ5" s="24"/>
      <c r="FWR5" s="24"/>
      <c r="FWS5" s="24"/>
      <c r="FWT5" s="24"/>
      <c r="FWU5" s="24"/>
      <c r="FWV5" s="24"/>
      <c r="FWW5" s="24"/>
      <c r="FWX5" s="24"/>
      <c r="FWY5" s="24"/>
      <c r="FWZ5" s="24"/>
      <c r="FXA5" s="24"/>
      <c r="FXB5" s="24"/>
      <c r="FXC5" s="24"/>
      <c r="FXD5" s="24"/>
      <c r="FXE5" s="24"/>
      <c r="FXF5" s="24"/>
      <c r="FXG5" s="24"/>
      <c r="FXH5" s="24"/>
      <c r="FXI5" s="24"/>
      <c r="FXJ5" s="24"/>
      <c r="FXK5" s="24"/>
      <c r="FXL5" s="24"/>
      <c r="FXM5" s="24"/>
      <c r="FXN5" s="24"/>
      <c r="FXO5" s="24"/>
      <c r="FXP5" s="24"/>
      <c r="FXQ5" s="24"/>
      <c r="FXR5" s="24"/>
      <c r="FXS5" s="24"/>
      <c r="FXT5" s="24"/>
      <c r="FXU5" s="24"/>
      <c r="FXV5" s="24"/>
      <c r="FXW5" s="24"/>
      <c r="FXX5" s="24"/>
      <c r="FXY5" s="24"/>
      <c r="FXZ5" s="24"/>
      <c r="FYA5" s="24"/>
      <c r="FYB5" s="24"/>
      <c r="FYC5" s="24"/>
      <c r="FYD5" s="24"/>
      <c r="FYE5" s="24"/>
      <c r="FYF5" s="24"/>
      <c r="FYG5" s="24"/>
      <c r="FYH5" s="24"/>
      <c r="FYI5" s="24"/>
      <c r="FYJ5" s="24"/>
      <c r="FYK5" s="24"/>
      <c r="FYL5" s="24"/>
      <c r="FYM5" s="24"/>
      <c r="FYN5" s="24"/>
      <c r="FYO5" s="24"/>
      <c r="FYP5" s="24"/>
      <c r="FYQ5" s="24"/>
      <c r="FYR5" s="24"/>
      <c r="FYS5" s="24"/>
      <c r="FYT5" s="24"/>
      <c r="FYU5" s="24"/>
      <c r="FYV5" s="24"/>
      <c r="FYW5" s="24"/>
      <c r="FYX5" s="24"/>
      <c r="FYY5" s="24"/>
      <c r="FYZ5" s="24"/>
      <c r="FZA5" s="24"/>
      <c r="FZB5" s="24"/>
      <c r="FZC5" s="24"/>
      <c r="FZD5" s="24"/>
      <c r="FZE5" s="24"/>
      <c r="FZF5" s="24"/>
      <c r="FZG5" s="24"/>
      <c r="FZH5" s="24"/>
      <c r="FZI5" s="24"/>
      <c r="FZJ5" s="24"/>
      <c r="FZK5" s="24"/>
      <c r="FZL5" s="24"/>
      <c r="FZM5" s="24"/>
      <c r="FZN5" s="24"/>
      <c r="FZO5" s="24"/>
      <c r="FZP5" s="24"/>
      <c r="FZQ5" s="24"/>
      <c r="FZR5" s="24"/>
      <c r="FZS5" s="24"/>
      <c r="FZT5" s="24"/>
      <c r="FZU5" s="24"/>
      <c r="FZV5" s="24"/>
      <c r="FZW5" s="24"/>
      <c r="FZX5" s="24"/>
      <c r="FZY5" s="24"/>
      <c r="FZZ5" s="24"/>
      <c r="GAA5" s="24"/>
      <c r="GAB5" s="24"/>
      <c r="GAC5" s="24"/>
      <c r="GAD5" s="24"/>
      <c r="GAE5" s="24"/>
      <c r="GAF5" s="24"/>
      <c r="GAG5" s="24"/>
      <c r="GAH5" s="24"/>
      <c r="GAI5" s="24"/>
      <c r="GAJ5" s="24"/>
      <c r="GAK5" s="24"/>
      <c r="GAL5" s="24"/>
      <c r="GAM5" s="24"/>
      <c r="GAN5" s="24"/>
      <c r="GAO5" s="24"/>
      <c r="GAP5" s="24"/>
      <c r="GAQ5" s="24"/>
      <c r="GAR5" s="24"/>
      <c r="GAS5" s="24"/>
      <c r="GAT5" s="24"/>
      <c r="GAU5" s="24"/>
      <c r="GAV5" s="24"/>
      <c r="GAW5" s="24"/>
      <c r="GAX5" s="24"/>
      <c r="GAY5" s="24"/>
      <c r="GAZ5" s="24"/>
      <c r="GBA5" s="24"/>
      <c r="GBB5" s="24"/>
      <c r="GBC5" s="24"/>
      <c r="GBD5" s="24"/>
      <c r="GBE5" s="24"/>
      <c r="GBF5" s="24"/>
      <c r="GBG5" s="24"/>
      <c r="GBH5" s="24"/>
      <c r="GBI5" s="24"/>
      <c r="GBJ5" s="24"/>
      <c r="GBK5" s="24"/>
      <c r="GBL5" s="24"/>
      <c r="GBM5" s="24"/>
      <c r="GBN5" s="24"/>
      <c r="GBO5" s="24"/>
      <c r="GBP5" s="24"/>
      <c r="GBQ5" s="24"/>
      <c r="GBR5" s="24"/>
      <c r="GBS5" s="24"/>
      <c r="GBT5" s="24"/>
      <c r="GBU5" s="24"/>
      <c r="GBV5" s="24"/>
      <c r="GBW5" s="24"/>
      <c r="GBX5" s="24"/>
      <c r="GBY5" s="24"/>
      <c r="GBZ5" s="24"/>
      <c r="GCA5" s="24"/>
      <c r="GCB5" s="24"/>
      <c r="GCC5" s="24"/>
      <c r="GCD5" s="24"/>
      <c r="GCE5" s="24"/>
      <c r="GCF5" s="24"/>
      <c r="GCG5" s="24"/>
      <c r="GCH5" s="24"/>
      <c r="GCI5" s="24"/>
      <c r="GCJ5" s="24"/>
      <c r="GCK5" s="24"/>
      <c r="GCL5" s="24"/>
      <c r="GCM5" s="24"/>
      <c r="GCN5" s="24"/>
      <c r="GCO5" s="24"/>
      <c r="GCP5" s="24"/>
      <c r="GCQ5" s="24"/>
      <c r="GCR5" s="24"/>
      <c r="GCS5" s="24"/>
      <c r="GCT5" s="24"/>
      <c r="GCU5" s="24"/>
      <c r="GCV5" s="24"/>
      <c r="GCW5" s="24"/>
      <c r="GCX5" s="24"/>
      <c r="GCY5" s="24"/>
      <c r="GCZ5" s="24"/>
      <c r="GDA5" s="24"/>
      <c r="GDB5" s="24"/>
      <c r="GDC5" s="24"/>
      <c r="GDD5" s="24"/>
      <c r="GDE5" s="24"/>
      <c r="GDF5" s="24"/>
      <c r="GDG5" s="24"/>
      <c r="GDH5" s="24"/>
      <c r="GDI5" s="24"/>
      <c r="GDJ5" s="24"/>
      <c r="GDK5" s="24"/>
      <c r="GDL5" s="24"/>
      <c r="GDM5" s="24"/>
      <c r="GDN5" s="24"/>
      <c r="GDO5" s="24"/>
      <c r="GDP5" s="24"/>
      <c r="GDQ5" s="24"/>
      <c r="GDR5" s="24"/>
      <c r="GDS5" s="24"/>
      <c r="GDT5" s="24"/>
      <c r="GDU5" s="24"/>
      <c r="GDV5" s="24"/>
      <c r="GDW5" s="24"/>
      <c r="GDX5" s="24"/>
      <c r="GDY5" s="24"/>
      <c r="GDZ5" s="24"/>
      <c r="GEA5" s="24"/>
      <c r="GEB5" s="24"/>
      <c r="GEC5" s="24"/>
      <c r="GED5" s="24"/>
      <c r="GEE5" s="24"/>
      <c r="GEF5" s="24"/>
      <c r="GEG5" s="24"/>
      <c r="GEH5" s="24"/>
      <c r="GEI5" s="24"/>
      <c r="GEJ5" s="24"/>
      <c r="GEK5" s="24"/>
      <c r="GEL5" s="24"/>
      <c r="GEM5" s="24"/>
      <c r="GEN5" s="24"/>
      <c r="GEO5" s="24"/>
      <c r="GEP5" s="24"/>
      <c r="GEQ5" s="24"/>
      <c r="GER5" s="24"/>
      <c r="GES5" s="24"/>
      <c r="GET5" s="24"/>
      <c r="GEU5" s="24"/>
      <c r="GEV5" s="24"/>
      <c r="GEW5" s="24"/>
      <c r="GEX5" s="24"/>
      <c r="GEY5" s="24"/>
      <c r="GEZ5" s="24"/>
      <c r="GFA5" s="24"/>
      <c r="GFB5" s="24"/>
      <c r="GFC5" s="24"/>
      <c r="GFD5" s="24"/>
      <c r="GFE5" s="24"/>
      <c r="GFF5" s="24"/>
      <c r="GFG5" s="24"/>
      <c r="GFH5" s="24"/>
      <c r="GFI5" s="24"/>
      <c r="GFJ5" s="24"/>
      <c r="GFK5" s="24"/>
      <c r="GFL5" s="24"/>
      <c r="GFM5" s="24"/>
      <c r="GFN5" s="24"/>
      <c r="GFO5" s="24"/>
      <c r="GFP5" s="24"/>
      <c r="GFQ5" s="24"/>
      <c r="GFR5" s="24"/>
      <c r="GFS5" s="24"/>
      <c r="GFT5" s="24"/>
      <c r="GFU5" s="24"/>
      <c r="GFV5" s="24"/>
      <c r="GFW5" s="24"/>
      <c r="GFX5" s="24"/>
      <c r="GFY5" s="24"/>
      <c r="GFZ5" s="24"/>
      <c r="GGA5" s="24"/>
      <c r="GGB5" s="24"/>
      <c r="GGC5" s="24"/>
      <c r="GGD5" s="24"/>
      <c r="GGE5" s="24"/>
      <c r="GGF5" s="24"/>
      <c r="GGG5" s="24"/>
      <c r="GGH5" s="24"/>
      <c r="GGI5" s="24"/>
      <c r="GGJ5" s="24"/>
      <c r="GGK5" s="24"/>
      <c r="GGL5" s="24"/>
      <c r="GGM5" s="24"/>
      <c r="GGN5" s="24"/>
      <c r="GGO5" s="24"/>
      <c r="GGP5" s="24"/>
      <c r="GGQ5" s="24"/>
      <c r="GGR5" s="24"/>
      <c r="GGS5" s="24"/>
      <c r="GGT5" s="24"/>
      <c r="GGU5" s="24"/>
      <c r="GGV5" s="24"/>
      <c r="GGW5" s="24"/>
      <c r="GGX5" s="24"/>
      <c r="GGY5" s="24"/>
      <c r="GGZ5" s="24"/>
      <c r="GHA5" s="24"/>
      <c r="GHB5" s="24"/>
      <c r="GHC5" s="24"/>
      <c r="GHD5" s="24"/>
      <c r="GHE5" s="24"/>
      <c r="GHF5" s="24"/>
      <c r="GHG5" s="24"/>
      <c r="GHH5" s="24"/>
      <c r="GHI5" s="24"/>
      <c r="GHJ5" s="24"/>
      <c r="GHK5" s="24"/>
      <c r="GHL5" s="24"/>
      <c r="GHM5" s="24"/>
      <c r="GHN5" s="24"/>
      <c r="GHO5" s="24"/>
      <c r="GHP5" s="24"/>
      <c r="GHQ5" s="24"/>
      <c r="GHR5" s="24"/>
      <c r="GHS5" s="24"/>
      <c r="GHT5" s="24"/>
      <c r="GHU5" s="24"/>
      <c r="GHV5" s="24"/>
      <c r="GHW5" s="24"/>
      <c r="GHX5" s="24"/>
      <c r="GHY5" s="24"/>
      <c r="GHZ5" s="24"/>
      <c r="GIA5" s="24"/>
      <c r="GIB5" s="24"/>
      <c r="GIC5" s="24"/>
      <c r="GID5" s="24"/>
      <c r="GIE5" s="24"/>
      <c r="GIF5" s="24"/>
      <c r="GIG5" s="24"/>
      <c r="GIH5" s="24"/>
      <c r="GII5" s="24"/>
      <c r="GIJ5" s="24"/>
      <c r="GIK5" s="24"/>
      <c r="GIL5" s="24"/>
      <c r="GIM5" s="24"/>
      <c r="GIN5" s="24"/>
      <c r="GIO5" s="24"/>
      <c r="GIP5" s="24"/>
      <c r="GIQ5" s="24"/>
      <c r="GIR5" s="24"/>
      <c r="GIS5" s="24"/>
      <c r="GIT5" s="24"/>
      <c r="GIU5" s="24"/>
      <c r="GIV5" s="24"/>
      <c r="GIW5" s="24"/>
      <c r="GIX5" s="24"/>
      <c r="GIY5" s="24"/>
      <c r="GIZ5" s="24"/>
      <c r="GJA5" s="24"/>
      <c r="GJB5" s="24"/>
      <c r="GJC5" s="24"/>
      <c r="GJD5" s="24"/>
      <c r="GJE5" s="24"/>
      <c r="GJF5" s="24"/>
      <c r="GJG5" s="24"/>
      <c r="GJH5" s="24"/>
      <c r="GJI5" s="24"/>
      <c r="GJJ5" s="24"/>
      <c r="GJK5" s="24"/>
      <c r="GJL5" s="24"/>
      <c r="GJM5" s="24"/>
      <c r="GJN5" s="24"/>
      <c r="GJO5" s="24"/>
      <c r="GJP5" s="24"/>
      <c r="GJQ5" s="24"/>
      <c r="GJR5" s="24"/>
      <c r="GJS5" s="24"/>
      <c r="GJT5" s="24"/>
      <c r="GJU5" s="24"/>
      <c r="GJV5" s="24"/>
      <c r="GJW5" s="24"/>
      <c r="GJX5" s="24"/>
      <c r="GJY5" s="24"/>
      <c r="GJZ5" s="24"/>
      <c r="GKA5" s="24"/>
      <c r="GKB5" s="24"/>
      <c r="GKC5" s="24"/>
      <c r="GKD5" s="24"/>
      <c r="GKE5" s="24"/>
      <c r="GKF5" s="24"/>
      <c r="GKG5" s="24"/>
      <c r="GKH5" s="24"/>
      <c r="GKI5" s="24"/>
      <c r="GKJ5" s="24"/>
      <c r="GKK5" s="24"/>
      <c r="GKL5" s="24"/>
      <c r="GKM5" s="24"/>
      <c r="GKN5" s="24"/>
      <c r="GKO5" s="24"/>
      <c r="GKP5" s="24"/>
      <c r="GKQ5" s="24"/>
      <c r="GKR5" s="24"/>
      <c r="GKS5" s="24"/>
      <c r="GKT5" s="24"/>
      <c r="GKU5" s="24"/>
      <c r="GKV5" s="24"/>
      <c r="GKW5" s="24"/>
      <c r="GKX5" s="24"/>
      <c r="GKY5" s="24"/>
      <c r="GKZ5" s="24"/>
      <c r="GLA5" s="24"/>
      <c r="GLB5" s="24"/>
      <c r="GLC5" s="24"/>
      <c r="GLD5" s="24"/>
      <c r="GLE5" s="24"/>
      <c r="GLF5" s="24"/>
      <c r="GLG5" s="24"/>
      <c r="GLH5" s="24"/>
      <c r="GLI5" s="24"/>
      <c r="GLJ5" s="24"/>
      <c r="GLK5" s="24"/>
      <c r="GLL5" s="24"/>
      <c r="GLM5" s="24"/>
      <c r="GLN5" s="24"/>
      <c r="GLO5" s="24"/>
      <c r="GLP5" s="24"/>
      <c r="GLQ5" s="24"/>
      <c r="GLR5" s="24"/>
      <c r="GLS5" s="24"/>
      <c r="GLT5" s="24"/>
      <c r="GLU5" s="24"/>
      <c r="GLV5" s="24"/>
      <c r="GLW5" s="24"/>
      <c r="GLX5" s="24"/>
      <c r="GLY5" s="24"/>
      <c r="GLZ5" s="24"/>
      <c r="GMA5" s="24"/>
      <c r="GMB5" s="24"/>
      <c r="GMC5" s="24"/>
      <c r="GMD5" s="24"/>
      <c r="GME5" s="24"/>
      <c r="GMF5" s="24"/>
      <c r="GMG5" s="24"/>
      <c r="GMH5" s="24"/>
      <c r="GMI5" s="24"/>
      <c r="GMJ5" s="24"/>
      <c r="GMK5" s="24"/>
      <c r="GML5" s="24"/>
      <c r="GMM5" s="24"/>
      <c r="GMN5" s="24"/>
      <c r="GMO5" s="24"/>
      <c r="GMP5" s="24"/>
      <c r="GMQ5" s="24"/>
      <c r="GMR5" s="24"/>
      <c r="GMS5" s="24"/>
      <c r="GMT5" s="24"/>
      <c r="GMU5" s="24"/>
      <c r="GMV5" s="24"/>
      <c r="GMW5" s="24"/>
      <c r="GMX5" s="24"/>
      <c r="GMY5" s="24"/>
      <c r="GMZ5" s="24"/>
      <c r="GNA5" s="24"/>
      <c r="GNB5" s="24"/>
      <c r="GNC5" s="24"/>
      <c r="GND5" s="24"/>
      <c r="GNE5" s="24"/>
      <c r="GNF5" s="24"/>
      <c r="GNG5" s="24"/>
      <c r="GNH5" s="24"/>
      <c r="GNI5" s="24"/>
      <c r="GNJ5" s="24"/>
      <c r="GNK5" s="24"/>
      <c r="GNL5" s="24"/>
      <c r="GNM5" s="24"/>
      <c r="GNN5" s="24"/>
      <c r="GNO5" s="24"/>
      <c r="GNP5" s="24"/>
      <c r="GNQ5" s="24"/>
      <c r="GNR5" s="24"/>
      <c r="GNS5" s="24"/>
      <c r="GNT5" s="24"/>
      <c r="GNU5" s="24"/>
      <c r="GNV5" s="24"/>
      <c r="GNW5" s="24"/>
      <c r="GNX5" s="24"/>
      <c r="GNY5" s="24"/>
      <c r="GNZ5" s="24"/>
      <c r="GOA5" s="24"/>
      <c r="GOB5" s="24"/>
      <c r="GOC5" s="24"/>
      <c r="GOD5" s="24"/>
      <c r="GOE5" s="24"/>
      <c r="GOF5" s="24"/>
      <c r="GOG5" s="24"/>
      <c r="GOH5" s="24"/>
      <c r="GOI5" s="24"/>
      <c r="GOJ5" s="24"/>
      <c r="GOK5" s="24"/>
      <c r="GOL5" s="24"/>
      <c r="GOM5" s="24"/>
      <c r="GON5" s="24"/>
      <c r="GOO5" s="24"/>
      <c r="GOP5" s="24"/>
      <c r="GOQ5" s="24"/>
      <c r="GOR5" s="24"/>
      <c r="GOS5" s="24"/>
      <c r="GOT5" s="24"/>
      <c r="GOU5" s="24"/>
      <c r="GOV5" s="24"/>
      <c r="GOW5" s="24"/>
      <c r="GOX5" s="24"/>
      <c r="GOY5" s="24"/>
      <c r="GOZ5" s="24"/>
      <c r="GPA5" s="24"/>
      <c r="GPB5" s="24"/>
      <c r="GPC5" s="24"/>
      <c r="GPD5" s="24"/>
      <c r="GPE5" s="24"/>
      <c r="GPF5" s="24"/>
      <c r="GPG5" s="24"/>
      <c r="GPH5" s="24"/>
      <c r="GPI5" s="24"/>
      <c r="GPJ5" s="24"/>
      <c r="GPK5" s="24"/>
      <c r="GPL5" s="24"/>
      <c r="GPM5" s="24"/>
      <c r="GPN5" s="24"/>
      <c r="GPO5" s="24"/>
      <c r="GPP5" s="24"/>
      <c r="GPQ5" s="24"/>
      <c r="GPR5" s="24"/>
      <c r="GPS5" s="24"/>
      <c r="GPT5" s="24"/>
      <c r="GPU5" s="24"/>
      <c r="GPV5" s="24"/>
      <c r="GPW5" s="24"/>
      <c r="GPX5" s="24"/>
      <c r="GPY5" s="24"/>
      <c r="GPZ5" s="24"/>
      <c r="GQA5" s="24"/>
      <c r="GQB5" s="24"/>
      <c r="GQC5" s="24"/>
      <c r="GQD5" s="24"/>
      <c r="GQE5" s="24"/>
      <c r="GQF5" s="24"/>
      <c r="GQG5" s="24"/>
      <c r="GQH5" s="24"/>
      <c r="GQI5" s="24"/>
      <c r="GQJ5" s="24"/>
      <c r="GQK5" s="24"/>
      <c r="GQL5" s="24"/>
      <c r="GQM5" s="24"/>
      <c r="GQN5" s="24"/>
      <c r="GQO5" s="24"/>
      <c r="GQP5" s="24"/>
      <c r="GQQ5" s="24"/>
      <c r="GQR5" s="24"/>
      <c r="GQS5" s="24"/>
      <c r="GQT5" s="24"/>
      <c r="GQU5" s="24"/>
      <c r="GQV5" s="24"/>
      <c r="GQW5" s="24"/>
      <c r="GQX5" s="24"/>
      <c r="GQY5" s="24"/>
      <c r="GQZ5" s="24"/>
      <c r="GRA5" s="24"/>
      <c r="GRB5" s="24"/>
      <c r="GRC5" s="24"/>
      <c r="GRD5" s="24"/>
      <c r="GRE5" s="24"/>
      <c r="GRF5" s="24"/>
      <c r="GRG5" s="24"/>
      <c r="GRH5" s="24"/>
      <c r="GRI5" s="24"/>
      <c r="GRJ5" s="24"/>
      <c r="GRK5" s="24"/>
      <c r="GRL5" s="24"/>
      <c r="GRM5" s="24"/>
      <c r="GRN5" s="24"/>
      <c r="GRO5" s="24"/>
      <c r="GRP5" s="24"/>
      <c r="GRQ5" s="24"/>
      <c r="GRR5" s="24"/>
      <c r="GRS5" s="24"/>
      <c r="GRT5" s="24"/>
      <c r="GRU5" s="24"/>
      <c r="GRV5" s="24"/>
      <c r="GRW5" s="24"/>
      <c r="GRX5" s="24"/>
      <c r="GRY5" s="24"/>
      <c r="GRZ5" s="24"/>
      <c r="GSA5" s="24"/>
      <c r="GSB5" s="24"/>
      <c r="GSC5" s="24"/>
      <c r="GSD5" s="24"/>
      <c r="GSE5" s="24"/>
      <c r="GSF5" s="24"/>
      <c r="GSG5" s="24"/>
      <c r="GSH5" s="24"/>
      <c r="GSI5" s="24"/>
      <c r="GSJ5" s="24"/>
      <c r="GSK5" s="24"/>
      <c r="GSL5" s="24"/>
      <c r="GSM5" s="24"/>
      <c r="GSN5" s="24"/>
      <c r="GSO5" s="24"/>
      <c r="GSP5" s="24"/>
      <c r="GSQ5" s="24"/>
      <c r="GSR5" s="24"/>
      <c r="GSS5" s="24"/>
      <c r="GST5" s="24"/>
      <c r="GSU5" s="24"/>
      <c r="GSV5" s="24"/>
      <c r="GSW5" s="24"/>
      <c r="GSX5" s="24"/>
      <c r="GSY5" s="24"/>
      <c r="GSZ5" s="24"/>
      <c r="GTA5" s="24"/>
      <c r="GTB5" s="24"/>
      <c r="GTC5" s="24"/>
      <c r="GTD5" s="24"/>
      <c r="GTE5" s="24"/>
      <c r="GTF5" s="24"/>
      <c r="GTG5" s="24"/>
      <c r="GTH5" s="24"/>
      <c r="GTI5" s="24"/>
      <c r="GTJ5" s="24"/>
      <c r="GTK5" s="24"/>
      <c r="GTL5" s="24"/>
      <c r="GTM5" s="24"/>
      <c r="GTN5" s="24"/>
      <c r="GTO5" s="24"/>
      <c r="GTP5" s="24"/>
      <c r="GTQ5" s="24"/>
      <c r="GTR5" s="24"/>
      <c r="GTS5" s="24"/>
      <c r="GTT5" s="24"/>
      <c r="GTU5" s="24"/>
      <c r="GTV5" s="24"/>
      <c r="GTW5" s="24"/>
      <c r="GTX5" s="24"/>
      <c r="GTY5" s="24"/>
      <c r="GTZ5" s="24"/>
      <c r="GUA5" s="24"/>
      <c r="GUB5" s="24"/>
      <c r="GUC5" s="24"/>
      <c r="GUD5" s="24"/>
      <c r="GUE5" s="24"/>
      <c r="GUF5" s="24"/>
      <c r="GUG5" s="24"/>
      <c r="GUH5" s="24"/>
      <c r="GUI5" s="24"/>
      <c r="GUJ5" s="24"/>
      <c r="GUK5" s="24"/>
      <c r="GUL5" s="24"/>
      <c r="GUM5" s="24"/>
      <c r="GUN5" s="24"/>
      <c r="GUO5" s="24"/>
      <c r="GUP5" s="24"/>
      <c r="GUQ5" s="24"/>
      <c r="GUR5" s="24"/>
      <c r="GUS5" s="24"/>
      <c r="GUT5" s="24"/>
      <c r="GUU5" s="24"/>
      <c r="GUV5" s="24"/>
      <c r="GUW5" s="24"/>
      <c r="GUX5" s="24"/>
      <c r="GUY5" s="24"/>
      <c r="GUZ5" s="24"/>
      <c r="GVA5" s="24"/>
      <c r="GVB5" s="24"/>
      <c r="GVC5" s="24"/>
      <c r="GVD5" s="24"/>
      <c r="GVE5" s="24"/>
      <c r="GVF5" s="24"/>
      <c r="GVG5" s="24"/>
      <c r="GVH5" s="24"/>
      <c r="GVI5" s="24"/>
      <c r="GVJ5" s="24"/>
      <c r="GVK5" s="24"/>
      <c r="GVL5" s="24"/>
      <c r="GVM5" s="24"/>
      <c r="GVN5" s="24"/>
      <c r="GVO5" s="24"/>
      <c r="GVP5" s="24"/>
      <c r="GVQ5" s="24"/>
      <c r="GVR5" s="24"/>
      <c r="GVS5" s="24"/>
      <c r="GVT5" s="24"/>
      <c r="GVU5" s="24"/>
      <c r="GVV5" s="24"/>
      <c r="GVW5" s="24"/>
      <c r="GVX5" s="24"/>
      <c r="GVY5" s="24"/>
      <c r="GVZ5" s="24"/>
      <c r="GWA5" s="24"/>
      <c r="GWB5" s="24"/>
      <c r="GWC5" s="24"/>
      <c r="GWD5" s="24"/>
      <c r="GWE5" s="24"/>
      <c r="GWF5" s="24"/>
      <c r="GWG5" s="24"/>
      <c r="GWH5" s="24"/>
      <c r="GWI5" s="24"/>
      <c r="GWJ5" s="24"/>
      <c r="GWK5" s="24"/>
      <c r="GWL5" s="24"/>
      <c r="GWM5" s="24"/>
      <c r="GWN5" s="24"/>
      <c r="GWO5" s="24"/>
      <c r="GWP5" s="24"/>
      <c r="GWQ5" s="24"/>
      <c r="GWR5" s="24"/>
      <c r="GWS5" s="24"/>
      <c r="GWT5" s="24"/>
      <c r="GWU5" s="24"/>
      <c r="GWV5" s="24"/>
      <c r="GWW5" s="24"/>
      <c r="GWX5" s="24"/>
      <c r="GWY5" s="24"/>
      <c r="GWZ5" s="24"/>
      <c r="GXA5" s="24"/>
      <c r="GXB5" s="24"/>
      <c r="GXC5" s="24"/>
      <c r="GXD5" s="24"/>
      <c r="GXE5" s="24"/>
      <c r="GXF5" s="24"/>
      <c r="GXG5" s="24"/>
      <c r="GXH5" s="24"/>
      <c r="GXI5" s="24"/>
      <c r="GXJ5" s="24"/>
      <c r="GXK5" s="24"/>
      <c r="GXL5" s="24"/>
      <c r="GXM5" s="24"/>
      <c r="GXN5" s="24"/>
      <c r="GXO5" s="24"/>
      <c r="GXP5" s="24"/>
      <c r="GXQ5" s="24"/>
      <c r="GXR5" s="24"/>
      <c r="GXS5" s="24"/>
      <c r="GXT5" s="24"/>
      <c r="GXU5" s="24"/>
      <c r="GXV5" s="24"/>
      <c r="GXW5" s="24"/>
      <c r="GXX5" s="24"/>
      <c r="GXY5" s="24"/>
      <c r="GXZ5" s="24"/>
      <c r="GYA5" s="24"/>
      <c r="GYB5" s="24"/>
      <c r="GYC5" s="24"/>
      <c r="GYD5" s="24"/>
      <c r="GYE5" s="24"/>
      <c r="GYF5" s="24"/>
      <c r="GYG5" s="24"/>
      <c r="GYH5" s="24"/>
      <c r="GYI5" s="24"/>
      <c r="GYJ5" s="24"/>
      <c r="GYK5" s="24"/>
      <c r="GYL5" s="24"/>
      <c r="GYM5" s="24"/>
      <c r="GYN5" s="24"/>
      <c r="GYO5" s="24"/>
      <c r="GYP5" s="24"/>
      <c r="GYQ5" s="24"/>
      <c r="GYR5" s="24"/>
      <c r="GYS5" s="24"/>
      <c r="GYT5" s="24"/>
      <c r="GYU5" s="24"/>
      <c r="GYV5" s="24"/>
      <c r="GYW5" s="24"/>
      <c r="GYX5" s="24"/>
      <c r="GYY5" s="24"/>
      <c r="GYZ5" s="24"/>
      <c r="GZA5" s="24"/>
      <c r="GZB5" s="24"/>
      <c r="GZC5" s="24"/>
      <c r="GZD5" s="24"/>
      <c r="GZE5" s="24"/>
      <c r="GZF5" s="24"/>
      <c r="GZG5" s="24"/>
      <c r="GZH5" s="24"/>
      <c r="GZI5" s="24"/>
      <c r="GZJ5" s="24"/>
      <c r="GZK5" s="24"/>
      <c r="GZL5" s="24"/>
      <c r="GZM5" s="24"/>
      <c r="GZN5" s="24"/>
      <c r="GZO5" s="24"/>
      <c r="GZP5" s="24"/>
      <c r="GZQ5" s="24"/>
      <c r="GZR5" s="24"/>
      <c r="GZS5" s="24"/>
      <c r="GZT5" s="24"/>
      <c r="GZU5" s="24"/>
      <c r="GZV5" s="24"/>
      <c r="GZW5" s="24"/>
      <c r="GZX5" s="24"/>
      <c r="GZY5" s="24"/>
      <c r="GZZ5" s="24"/>
      <c r="HAA5" s="24"/>
      <c r="HAB5" s="24"/>
      <c r="HAC5" s="24"/>
      <c r="HAD5" s="24"/>
      <c r="HAE5" s="24"/>
      <c r="HAF5" s="24"/>
      <c r="HAG5" s="24"/>
      <c r="HAH5" s="24"/>
      <c r="HAI5" s="24"/>
      <c r="HAJ5" s="24"/>
      <c r="HAK5" s="24"/>
      <c r="HAL5" s="24"/>
      <c r="HAM5" s="24"/>
      <c r="HAN5" s="24"/>
      <c r="HAO5" s="24"/>
      <c r="HAP5" s="24"/>
      <c r="HAQ5" s="24"/>
      <c r="HAR5" s="24"/>
      <c r="HAS5" s="24"/>
      <c r="HAT5" s="24"/>
      <c r="HAU5" s="24"/>
      <c r="HAV5" s="24"/>
      <c r="HAW5" s="24"/>
      <c r="HAX5" s="24"/>
      <c r="HAY5" s="24"/>
      <c r="HAZ5" s="24"/>
      <c r="HBA5" s="24"/>
      <c r="HBB5" s="24"/>
      <c r="HBC5" s="24"/>
      <c r="HBD5" s="24"/>
      <c r="HBE5" s="24"/>
      <c r="HBF5" s="24"/>
      <c r="HBG5" s="24"/>
      <c r="HBH5" s="24"/>
      <c r="HBI5" s="24"/>
      <c r="HBJ5" s="24"/>
      <c r="HBK5" s="24"/>
      <c r="HBL5" s="24"/>
      <c r="HBM5" s="24"/>
      <c r="HBN5" s="24"/>
      <c r="HBO5" s="24"/>
      <c r="HBP5" s="24"/>
      <c r="HBQ5" s="24"/>
      <c r="HBR5" s="24"/>
      <c r="HBS5" s="24"/>
      <c r="HBT5" s="24"/>
      <c r="HBU5" s="24"/>
      <c r="HBV5" s="24"/>
      <c r="HBW5" s="24"/>
      <c r="HBX5" s="24"/>
      <c r="HBY5" s="24"/>
      <c r="HBZ5" s="24"/>
      <c r="HCA5" s="24"/>
      <c r="HCB5" s="24"/>
      <c r="HCC5" s="24"/>
      <c r="HCD5" s="24"/>
      <c r="HCE5" s="24"/>
      <c r="HCF5" s="24"/>
      <c r="HCG5" s="24"/>
      <c r="HCH5" s="24"/>
      <c r="HCI5" s="24"/>
      <c r="HCJ5" s="24"/>
      <c r="HCK5" s="24"/>
      <c r="HCL5" s="24"/>
      <c r="HCM5" s="24"/>
      <c r="HCN5" s="24"/>
      <c r="HCO5" s="24"/>
      <c r="HCP5" s="24"/>
      <c r="HCQ5" s="24"/>
      <c r="HCR5" s="24"/>
      <c r="HCS5" s="24"/>
      <c r="HCT5" s="24"/>
      <c r="HCU5" s="24"/>
      <c r="HCV5" s="24"/>
      <c r="HCW5" s="24"/>
      <c r="HCX5" s="24"/>
      <c r="HCY5" s="24"/>
      <c r="HCZ5" s="24"/>
      <c r="HDA5" s="24"/>
      <c r="HDB5" s="24"/>
      <c r="HDC5" s="24"/>
      <c r="HDD5" s="24"/>
      <c r="HDE5" s="24"/>
      <c r="HDF5" s="24"/>
      <c r="HDG5" s="24"/>
      <c r="HDH5" s="24"/>
      <c r="HDI5" s="24"/>
      <c r="HDJ5" s="24"/>
      <c r="HDK5" s="24"/>
      <c r="HDL5" s="24"/>
      <c r="HDM5" s="24"/>
      <c r="HDN5" s="24"/>
      <c r="HDO5" s="24"/>
      <c r="HDP5" s="24"/>
      <c r="HDQ5" s="24"/>
      <c r="HDR5" s="24"/>
      <c r="HDS5" s="24"/>
      <c r="HDT5" s="24"/>
      <c r="HDU5" s="24"/>
      <c r="HDV5" s="24"/>
      <c r="HDW5" s="24"/>
      <c r="HDX5" s="24"/>
      <c r="HDY5" s="24"/>
      <c r="HDZ5" s="24"/>
      <c r="HEA5" s="24"/>
      <c r="HEB5" s="24"/>
      <c r="HEC5" s="24"/>
      <c r="HED5" s="24"/>
      <c r="HEE5" s="24"/>
      <c r="HEF5" s="24"/>
      <c r="HEG5" s="24"/>
      <c r="HEH5" s="24"/>
      <c r="HEI5" s="24"/>
      <c r="HEJ5" s="24"/>
      <c r="HEK5" s="24"/>
      <c r="HEL5" s="24"/>
      <c r="HEM5" s="24"/>
      <c r="HEN5" s="24"/>
      <c r="HEO5" s="24"/>
      <c r="HEP5" s="24"/>
      <c r="HEQ5" s="24"/>
      <c r="HER5" s="24"/>
      <c r="HES5" s="24"/>
      <c r="HET5" s="24"/>
      <c r="HEU5" s="24"/>
      <c r="HEV5" s="24"/>
      <c r="HEW5" s="24"/>
      <c r="HEX5" s="24"/>
      <c r="HEY5" s="24"/>
      <c r="HEZ5" s="24"/>
      <c r="HFA5" s="24"/>
      <c r="HFB5" s="24"/>
      <c r="HFC5" s="24"/>
      <c r="HFD5" s="24"/>
      <c r="HFE5" s="24"/>
      <c r="HFF5" s="24"/>
      <c r="HFG5" s="24"/>
      <c r="HFH5" s="24"/>
      <c r="HFI5" s="24"/>
      <c r="HFJ5" s="24"/>
      <c r="HFK5" s="24"/>
      <c r="HFL5" s="24"/>
      <c r="HFM5" s="24"/>
      <c r="HFN5" s="24"/>
      <c r="HFO5" s="24"/>
      <c r="HFP5" s="24"/>
      <c r="HFQ5" s="24"/>
      <c r="HFR5" s="24"/>
      <c r="HFS5" s="24"/>
      <c r="HFT5" s="24"/>
      <c r="HFU5" s="24"/>
      <c r="HFV5" s="24"/>
      <c r="HFW5" s="24"/>
      <c r="HFX5" s="24"/>
      <c r="HFY5" s="24"/>
      <c r="HFZ5" s="24"/>
      <c r="HGA5" s="24"/>
      <c r="HGB5" s="24"/>
      <c r="HGC5" s="24"/>
      <c r="HGD5" s="24"/>
      <c r="HGE5" s="24"/>
      <c r="HGF5" s="24"/>
      <c r="HGG5" s="24"/>
      <c r="HGH5" s="24"/>
      <c r="HGI5" s="24"/>
      <c r="HGJ5" s="24"/>
      <c r="HGK5" s="24"/>
      <c r="HGL5" s="24"/>
      <c r="HGM5" s="24"/>
      <c r="HGN5" s="24"/>
      <c r="HGO5" s="24"/>
      <c r="HGP5" s="24"/>
      <c r="HGQ5" s="24"/>
      <c r="HGR5" s="24"/>
      <c r="HGS5" s="24"/>
      <c r="HGT5" s="24"/>
      <c r="HGU5" s="24"/>
      <c r="HGV5" s="24"/>
      <c r="HGW5" s="24"/>
      <c r="HGX5" s="24"/>
      <c r="HGY5" s="24"/>
      <c r="HGZ5" s="24"/>
      <c r="HHA5" s="24"/>
      <c r="HHB5" s="24"/>
      <c r="HHC5" s="24"/>
      <c r="HHD5" s="24"/>
      <c r="HHE5" s="24"/>
      <c r="HHF5" s="24"/>
      <c r="HHG5" s="24"/>
      <c r="HHH5" s="24"/>
      <c r="HHI5" s="24"/>
      <c r="HHJ5" s="24"/>
      <c r="HHK5" s="24"/>
      <c r="HHL5" s="24"/>
      <c r="HHM5" s="24"/>
      <c r="HHN5" s="24"/>
      <c r="HHO5" s="24"/>
      <c r="HHP5" s="24"/>
      <c r="HHQ5" s="24"/>
      <c r="HHR5" s="24"/>
      <c r="HHS5" s="24"/>
      <c r="HHT5" s="24"/>
      <c r="HHU5" s="24"/>
      <c r="HHV5" s="24"/>
      <c r="HHW5" s="24"/>
      <c r="HHX5" s="24"/>
      <c r="HHY5" s="24"/>
      <c r="HHZ5" s="24"/>
      <c r="HIA5" s="24"/>
      <c r="HIB5" s="24"/>
      <c r="HIC5" s="24"/>
      <c r="HID5" s="24"/>
      <c r="HIE5" s="24"/>
      <c r="HIF5" s="24"/>
      <c r="HIG5" s="24"/>
      <c r="HIH5" s="24"/>
      <c r="HII5" s="24"/>
      <c r="HIJ5" s="24"/>
      <c r="HIK5" s="24"/>
      <c r="HIL5" s="24"/>
      <c r="HIM5" s="24"/>
      <c r="HIN5" s="24"/>
      <c r="HIO5" s="24"/>
      <c r="HIP5" s="24"/>
      <c r="HIQ5" s="24"/>
      <c r="HIR5" s="24"/>
      <c r="HIS5" s="24"/>
      <c r="HIT5" s="24"/>
      <c r="HIU5" s="24"/>
      <c r="HIV5" s="24"/>
      <c r="HIW5" s="24"/>
      <c r="HIX5" s="24"/>
      <c r="HIY5" s="24"/>
      <c r="HIZ5" s="24"/>
      <c r="HJA5" s="24"/>
      <c r="HJB5" s="24"/>
      <c r="HJC5" s="24"/>
      <c r="HJD5" s="24"/>
      <c r="HJE5" s="24"/>
      <c r="HJF5" s="24"/>
      <c r="HJG5" s="24"/>
      <c r="HJH5" s="24"/>
      <c r="HJI5" s="24"/>
      <c r="HJJ5" s="24"/>
      <c r="HJK5" s="24"/>
      <c r="HJL5" s="24"/>
      <c r="HJM5" s="24"/>
      <c r="HJN5" s="24"/>
      <c r="HJO5" s="24"/>
      <c r="HJP5" s="24"/>
      <c r="HJQ5" s="24"/>
      <c r="HJR5" s="24"/>
      <c r="HJS5" s="24"/>
      <c r="HJT5" s="24"/>
      <c r="HJU5" s="24"/>
      <c r="HJV5" s="24"/>
      <c r="HJW5" s="24"/>
      <c r="HJX5" s="24"/>
      <c r="HJY5" s="24"/>
      <c r="HJZ5" s="24"/>
      <c r="HKA5" s="24"/>
      <c r="HKB5" s="24"/>
      <c r="HKC5" s="24"/>
      <c r="HKD5" s="24"/>
      <c r="HKE5" s="24"/>
      <c r="HKF5" s="24"/>
      <c r="HKG5" s="24"/>
      <c r="HKH5" s="24"/>
      <c r="HKI5" s="24"/>
      <c r="HKJ5" s="24"/>
      <c r="HKK5" s="24"/>
      <c r="HKL5" s="24"/>
      <c r="HKM5" s="24"/>
      <c r="HKN5" s="24"/>
      <c r="HKO5" s="24"/>
      <c r="HKP5" s="24"/>
      <c r="HKQ5" s="24"/>
      <c r="HKR5" s="24"/>
      <c r="HKS5" s="24"/>
      <c r="HKT5" s="24"/>
      <c r="HKU5" s="24"/>
      <c r="HKV5" s="24"/>
      <c r="HKW5" s="24"/>
      <c r="HKX5" s="24"/>
      <c r="HKY5" s="24"/>
      <c r="HKZ5" s="24"/>
      <c r="HLA5" s="24"/>
      <c r="HLB5" s="24"/>
      <c r="HLC5" s="24"/>
      <c r="HLD5" s="24"/>
      <c r="HLE5" s="24"/>
      <c r="HLF5" s="24"/>
      <c r="HLG5" s="24"/>
      <c r="HLH5" s="24"/>
      <c r="HLI5" s="24"/>
      <c r="HLJ5" s="24"/>
      <c r="HLK5" s="24"/>
      <c r="HLL5" s="24"/>
      <c r="HLM5" s="24"/>
      <c r="HLN5" s="24"/>
      <c r="HLO5" s="24"/>
      <c r="HLP5" s="24"/>
      <c r="HLQ5" s="24"/>
      <c r="HLR5" s="24"/>
      <c r="HLS5" s="24"/>
      <c r="HLT5" s="24"/>
      <c r="HLU5" s="24"/>
      <c r="HLV5" s="24"/>
      <c r="HLW5" s="24"/>
      <c r="HLX5" s="24"/>
      <c r="HLY5" s="24"/>
      <c r="HLZ5" s="24"/>
      <c r="HMA5" s="24"/>
      <c r="HMB5" s="24"/>
      <c r="HMC5" s="24"/>
      <c r="HMD5" s="24"/>
      <c r="HME5" s="24"/>
      <c r="HMF5" s="24"/>
      <c r="HMG5" s="24"/>
      <c r="HMH5" s="24"/>
      <c r="HMI5" s="24"/>
      <c r="HMJ5" s="24"/>
      <c r="HMK5" s="24"/>
      <c r="HML5" s="24"/>
      <c r="HMM5" s="24"/>
      <c r="HMN5" s="24"/>
      <c r="HMO5" s="24"/>
      <c r="HMP5" s="24"/>
      <c r="HMQ5" s="24"/>
      <c r="HMR5" s="24"/>
      <c r="HMS5" s="24"/>
      <c r="HMT5" s="24"/>
      <c r="HMU5" s="24"/>
      <c r="HMV5" s="24"/>
      <c r="HMW5" s="24"/>
      <c r="HMX5" s="24"/>
      <c r="HMY5" s="24"/>
      <c r="HMZ5" s="24"/>
      <c r="HNA5" s="24"/>
      <c r="HNB5" s="24"/>
      <c r="HNC5" s="24"/>
      <c r="HND5" s="24"/>
      <c r="HNE5" s="24"/>
      <c r="HNF5" s="24"/>
      <c r="HNG5" s="24"/>
      <c r="HNH5" s="24"/>
      <c r="HNI5" s="24"/>
      <c r="HNJ5" s="24"/>
      <c r="HNK5" s="24"/>
      <c r="HNL5" s="24"/>
      <c r="HNM5" s="24"/>
      <c r="HNN5" s="24"/>
      <c r="HNO5" s="24"/>
      <c r="HNP5" s="24"/>
      <c r="HNQ5" s="24"/>
      <c r="HNR5" s="24"/>
      <c r="HNS5" s="24"/>
      <c r="HNT5" s="24"/>
      <c r="HNU5" s="24"/>
      <c r="HNV5" s="24"/>
      <c r="HNW5" s="24"/>
      <c r="HNX5" s="24"/>
      <c r="HNY5" s="24"/>
      <c r="HNZ5" s="24"/>
      <c r="HOA5" s="24"/>
      <c r="HOB5" s="24"/>
      <c r="HOC5" s="24"/>
      <c r="HOD5" s="24"/>
      <c r="HOE5" s="24"/>
      <c r="HOF5" s="24"/>
      <c r="HOG5" s="24"/>
      <c r="HOH5" s="24"/>
      <c r="HOI5" s="24"/>
      <c r="HOJ5" s="24"/>
      <c r="HOK5" s="24"/>
      <c r="HOL5" s="24"/>
      <c r="HOM5" s="24"/>
      <c r="HON5" s="24"/>
      <c r="HOO5" s="24"/>
      <c r="HOP5" s="24"/>
      <c r="HOQ5" s="24"/>
      <c r="HOR5" s="24"/>
      <c r="HOS5" s="24"/>
      <c r="HOT5" s="24"/>
      <c r="HOU5" s="24"/>
      <c r="HOV5" s="24"/>
      <c r="HOW5" s="24"/>
      <c r="HOX5" s="24"/>
      <c r="HOY5" s="24"/>
      <c r="HOZ5" s="24"/>
      <c r="HPA5" s="24"/>
      <c r="HPB5" s="24"/>
      <c r="HPC5" s="24"/>
      <c r="HPD5" s="24"/>
      <c r="HPE5" s="24"/>
      <c r="HPF5" s="24"/>
      <c r="HPG5" s="24"/>
      <c r="HPH5" s="24"/>
      <c r="HPI5" s="24"/>
      <c r="HPJ5" s="24"/>
      <c r="HPK5" s="24"/>
      <c r="HPL5" s="24"/>
      <c r="HPM5" s="24"/>
      <c r="HPN5" s="24"/>
      <c r="HPO5" s="24"/>
      <c r="HPP5" s="24"/>
      <c r="HPQ5" s="24"/>
      <c r="HPR5" s="24"/>
      <c r="HPS5" s="24"/>
      <c r="HPT5" s="24"/>
      <c r="HPU5" s="24"/>
      <c r="HPV5" s="24"/>
      <c r="HPW5" s="24"/>
      <c r="HPX5" s="24"/>
      <c r="HPY5" s="24"/>
      <c r="HPZ5" s="24"/>
      <c r="HQA5" s="24"/>
      <c r="HQB5" s="24"/>
      <c r="HQC5" s="24"/>
      <c r="HQD5" s="24"/>
      <c r="HQE5" s="24"/>
      <c r="HQF5" s="24"/>
      <c r="HQG5" s="24"/>
      <c r="HQH5" s="24"/>
      <c r="HQI5" s="24"/>
      <c r="HQJ5" s="24"/>
      <c r="HQK5" s="24"/>
      <c r="HQL5" s="24"/>
      <c r="HQM5" s="24"/>
      <c r="HQN5" s="24"/>
      <c r="HQO5" s="24"/>
      <c r="HQP5" s="24"/>
      <c r="HQQ5" s="24"/>
      <c r="HQR5" s="24"/>
      <c r="HQS5" s="24"/>
      <c r="HQT5" s="24"/>
      <c r="HQU5" s="24"/>
      <c r="HQV5" s="24"/>
      <c r="HQW5" s="24"/>
      <c r="HQX5" s="24"/>
      <c r="HQY5" s="24"/>
      <c r="HQZ5" s="24"/>
      <c r="HRA5" s="24"/>
      <c r="HRB5" s="24"/>
      <c r="HRC5" s="24"/>
      <c r="HRD5" s="24"/>
      <c r="HRE5" s="24"/>
      <c r="HRF5" s="24"/>
      <c r="HRG5" s="24"/>
      <c r="HRH5" s="24"/>
      <c r="HRI5" s="24"/>
      <c r="HRJ5" s="24"/>
      <c r="HRK5" s="24"/>
      <c r="HRL5" s="24"/>
      <c r="HRM5" s="24"/>
      <c r="HRN5" s="24"/>
      <c r="HRO5" s="24"/>
      <c r="HRP5" s="24"/>
      <c r="HRQ5" s="24"/>
      <c r="HRR5" s="24"/>
      <c r="HRS5" s="24"/>
      <c r="HRT5" s="24"/>
      <c r="HRU5" s="24"/>
      <c r="HRV5" s="24"/>
      <c r="HRW5" s="24"/>
      <c r="HRX5" s="24"/>
      <c r="HRY5" s="24"/>
      <c r="HRZ5" s="24"/>
      <c r="HSA5" s="24"/>
      <c r="HSB5" s="24"/>
      <c r="HSC5" s="24"/>
      <c r="HSD5" s="24"/>
      <c r="HSE5" s="24"/>
      <c r="HSF5" s="24"/>
      <c r="HSG5" s="24"/>
      <c r="HSH5" s="24"/>
      <c r="HSI5" s="24"/>
      <c r="HSJ5" s="24"/>
      <c r="HSK5" s="24"/>
      <c r="HSL5" s="24"/>
      <c r="HSM5" s="24"/>
      <c r="HSN5" s="24"/>
      <c r="HSO5" s="24"/>
      <c r="HSP5" s="24"/>
      <c r="HSQ5" s="24"/>
      <c r="HSR5" s="24"/>
      <c r="HSS5" s="24"/>
      <c r="HST5" s="24"/>
      <c r="HSU5" s="24"/>
      <c r="HSV5" s="24"/>
      <c r="HSW5" s="24"/>
      <c r="HSX5" s="24"/>
      <c r="HSY5" s="24"/>
      <c r="HSZ5" s="24"/>
      <c r="HTA5" s="24"/>
      <c r="HTB5" s="24"/>
      <c r="HTC5" s="24"/>
      <c r="HTD5" s="24"/>
      <c r="HTE5" s="24"/>
      <c r="HTF5" s="24"/>
      <c r="HTG5" s="24"/>
      <c r="HTH5" s="24"/>
      <c r="HTI5" s="24"/>
      <c r="HTJ5" s="24"/>
      <c r="HTK5" s="24"/>
      <c r="HTL5" s="24"/>
      <c r="HTM5" s="24"/>
      <c r="HTN5" s="24"/>
      <c r="HTO5" s="24"/>
      <c r="HTP5" s="24"/>
      <c r="HTQ5" s="24"/>
      <c r="HTR5" s="24"/>
      <c r="HTS5" s="24"/>
      <c r="HTT5" s="24"/>
      <c r="HTU5" s="24"/>
      <c r="HTV5" s="24"/>
      <c r="HTW5" s="24"/>
      <c r="HTX5" s="24"/>
      <c r="HTY5" s="24"/>
      <c r="HTZ5" s="24"/>
      <c r="HUA5" s="24"/>
      <c r="HUB5" s="24"/>
      <c r="HUC5" s="24"/>
      <c r="HUD5" s="24"/>
      <c r="HUE5" s="24"/>
      <c r="HUF5" s="24"/>
      <c r="HUG5" s="24"/>
      <c r="HUH5" s="24"/>
      <c r="HUI5" s="24"/>
      <c r="HUJ5" s="24"/>
      <c r="HUK5" s="24"/>
      <c r="HUL5" s="24"/>
      <c r="HUM5" s="24"/>
      <c r="HUN5" s="24"/>
      <c r="HUO5" s="24"/>
      <c r="HUP5" s="24"/>
      <c r="HUQ5" s="24"/>
      <c r="HUR5" s="24"/>
      <c r="HUS5" s="24"/>
      <c r="HUT5" s="24"/>
      <c r="HUU5" s="24"/>
      <c r="HUV5" s="24"/>
      <c r="HUW5" s="24"/>
      <c r="HUX5" s="24"/>
      <c r="HUY5" s="24"/>
      <c r="HUZ5" s="24"/>
      <c r="HVA5" s="24"/>
      <c r="HVB5" s="24"/>
      <c r="HVC5" s="24"/>
      <c r="HVD5" s="24"/>
      <c r="HVE5" s="24"/>
      <c r="HVF5" s="24"/>
      <c r="HVG5" s="24"/>
      <c r="HVH5" s="24"/>
      <c r="HVI5" s="24"/>
      <c r="HVJ5" s="24"/>
      <c r="HVK5" s="24"/>
      <c r="HVL5" s="24"/>
      <c r="HVM5" s="24"/>
      <c r="HVN5" s="24"/>
      <c r="HVO5" s="24"/>
      <c r="HVP5" s="24"/>
      <c r="HVQ5" s="24"/>
      <c r="HVR5" s="24"/>
      <c r="HVS5" s="24"/>
      <c r="HVT5" s="24"/>
      <c r="HVU5" s="24"/>
      <c r="HVV5" s="24"/>
      <c r="HVW5" s="24"/>
      <c r="HVX5" s="24"/>
      <c r="HVY5" s="24"/>
      <c r="HVZ5" s="24"/>
      <c r="HWA5" s="24"/>
      <c r="HWB5" s="24"/>
      <c r="HWC5" s="24"/>
      <c r="HWD5" s="24"/>
      <c r="HWE5" s="24"/>
      <c r="HWF5" s="24"/>
      <c r="HWG5" s="24"/>
      <c r="HWH5" s="24"/>
      <c r="HWI5" s="24"/>
      <c r="HWJ5" s="24"/>
      <c r="HWK5" s="24"/>
      <c r="HWL5" s="24"/>
      <c r="HWM5" s="24"/>
      <c r="HWN5" s="24"/>
      <c r="HWO5" s="24"/>
      <c r="HWP5" s="24"/>
      <c r="HWQ5" s="24"/>
      <c r="HWR5" s="24"/>
      <c r="HWS5" s="24"/>
      <c r="HWT5" s="24"/>
      <c r="HWU5" s="24"/>
      <c r="HWV5" s="24"/>
      <c r="HWW5" s="24"/>
      <c r="HWX5" s="24"/>
      <c r="HWY5" s="24"/>
      <c r="HWZ5" s="24"/>
      <c r="HXA5" s="24"/>
      <c r="HXB5" s="24"/>
      <c r="HXC5" s="24"/>
      <c r="HXD5" s="24"/>
      <c r="HXE5" s="24"/>
      <c r="HXF5" s="24"/>
      <c r="HXG5" s="24"/>
      <c r="HXH5" s="24"/>
      <c r="HXI5" s="24"/>
      <c r="HXJ5" s="24"/>
      <c r="HXK5" s="24"/>
      <c r="HXL5" s="24"/>
      <c r="HXM5" s="24"/>
      <c r="HXN5" s="24"/>
      <c r="HXO5" s="24"/>
      <c r="HXP5" s="24"/>
      <c r="HXQ5" s="24"/>
      <c r="HXR5" s="24"/>
      <c r="HXS5" s="24"/>
      <c r="HXT5" s="24"/>
      <c r="HXU5" s="24"/>
      <c r="HXV5" s="24"/>
      <c r="HXW5" s="24"/>
      <c r="HXX5" s="24"/>
      <c r="HXY5" s="24"/>
      <c r="HXZ5" s="24"/>
      <c r="HYA5" s="24"/>
      <c r="HYB5" s="24"/>
      <c r="HYC5" s="24"/>
      <c r="HYD5" s="24"/>
      <c r="HYE5" s="24"/>
      <c r="HYF5" s="24"/>
      <c r="HYG5" s="24"/>
      <c r="HYH5" s="24"/>
      <c r="HYI5" s="24"/>
      <c r="HYJ5" s="24"/>
      <c r="HYK5" s="24"/>
      <c r="HYL5" s="24"/>
      <c r="HYM5" s="24"/>
      <c r="HYN5" s="24"/>
      <c r="HYO5" s="24"/>
      <c r="HYP5" s="24"/>
      <c r="HYQ5" s="24"/>
      <c r="HYR5" s="24"/>
      <c r="HYS5" s="24"/>
      <c r="HYT5" s="24"/>
      <c r="HYU5" s="24"/>
      <c r="HYV5" s="24"/>
      <c r="HYW5" s="24"/>
      <c r="HYX5" s="24"/>
      <c r="HYY5" s="24"/>
      <c r="HYZ5" s="24"/>
      <c r="HZA5" s="24"/>
      <c r="HZB5" s="24"/>
      <c r="HZC5" s="24"/>
      <c r="HZD5" s="24"/>
      <c r="HZE5" s="24"/>
      <c r="HZF5" s="24"/>
      <c r="HZG5" s="24"/>
      <c r="HZH5" s="24"/>
      <c r="HZI5" s="24"/>
      <c r="HZJ5" s="24"/>
      <c r="HZK5" s="24"/>
      <c r="HZL5" s="24"/>
      <c r="HZM5" s="24"/>
      <c r="HZN5" s="24"/>
      <c r="HZO5" s="24"/>
      <c r="HZP5" s="24"/>
      <c r="HZQ5" s="24"/>
      <c r="HZR5" s="24"/>
      <c r="HZS5" s="24"/>
      <c r="HZT5" s="24"/>
      <c r="HZU5" s="24"/>
      <c r="HZV5" s="24"/>
      <c r="HZW5" s="24"/>
      <c r="HZX5" s="24"/>
      <c r="HZY5" s="24"/>
      <c r="HZZ5" s="24"/>
      <c r="IAA5" s="24"/>
      <c r="IAB5" s="24"/>
      <c r="IAC5" s="24"/>
      <c r="IAD5" s="24"/>
      <c r="IAE5" s="24"/>
      <c r="IAF5" s="24"/>
      <c r="IAG5" s="24"/>
      <c r="IAH5" s="24"/>
      <c r="IAI5" s="24"/>
      <c r="IAJ5" s="24"/>
      <c r="IAK5" s="24"/>
      <c r="IAL5" s="24"/>
      <c r="IAM5" s="24"/>
      <c r="IAN5" s="24"/>
      <c r="IAO5" s="24"/>
      <c r="IAP5" s="24"/>
      <c r="IAQ5" s="24"/>
      <c r="IAR5" s="24"/>
      <c r="IAS5" s="24"/>
      <c r="IAT5" s="24"/>
      <c r="IAU5" s="24"/>
      <c r="IAV5" s="24"/>
      <c r="IAW5" s="24"/>
      <c r="IAX5" s="24"/>
      <c r="IAY5" s="24"/>
      <c r="IAZ5" s="24"/>
      <c r="IBA5" s="24"/>
      <c r="IBB5" s="24"/>
      <c r="IBC5" s="24"/>
      <c r="IBD5" s="24"/>
      <c r="IBE5" s="24"/>
      <c r="IBF5" s="24"/>
      <c r="IBG5" s="24"/>
      <c r="IBH5" s="24"/>
      <c r="IBI5" s="24"/>
      <c r="IBJ5" s="24"/>
      <c r="IBK5" s="24"/>
      <c r="IBL5" s="24"/>
      <c r="IBM5" s="24"/>
      <c r="IBN5" s="24"/>
      <c r="IBO5" s="24"/>
      <c r="IBP5" s="24"/>
      <c r="IBQ5" s="24"/>
      <c r="IBR5" s="24"/>
      <c r="IBS5" s="24"/>
      <c r="IBT5" s="24"/>
      <c r="IBU5" s="24"/>
      <c r="IBV5" s="24"/>
      <c r="IBW5" s="24"/>
      <c r="IBX5" s="24"/>
      <c r="IBY5" s="24"/>
      <c r="IBZ5" s="24"/>
      <c r="ICA5" s="24"/>
      <c r="ICB5" s="24"/>
      <c r="ICC5" s="24"/>
      <c r="ICD5" s="24"/>
      <c r="ICE5" s="24"/>
      <c r="ICF5" s="24"/>
      <c r="ICG5" s="24"/>
      <c r="ICH5" s="24"/>
      <c r="ICI5" s="24"/>
      <c r="ICJ5" s="24"/>
      <c r="ICK5" s="24"/>
      <c r="ICL5" s="24"/>
      <c r="ICM5" s="24"/>
      <c r="ICN5" s="24"/>
      <c r="ICO5" s="24"/>
      <c r="ICP5" s="24"/>
      <c r="ICQ5" s="24"/>
      <c r="ICR5" s="24"/>
      <c r="ICS5" s="24"/>
      <c r="ICT5" s="24"/>
      <c r="ICU5" s="24"/>
      <c r="ICV5" s="24"/>
      <c r="ICW5" s="24"/>
      <c r="ICX5" s="24"/>
      <c r="ICY5" s="24"/>
      <c r="ICZ5" s="24"/>
      <c r="IDA5" s="24"/>
      <c r="IDB5" s="24"/>
      <c r="IDC5" s="24"/>
      <c r="IDD5" s="24"/>
      <c r="IDE5" s="24"/>
      <c r="IDF5" s="24"/>
      <c r="IDG5" s="24"/>
      <c r="IDH5" s="24"/>
      <c r="IDI5" s="24"/>
      <c r="IDJ5" s="24"/>
      <c r="IDK5" s="24"/>
      <c r="IDL5" s="24"/>
      <c r="IDM5" s="24"/>
      <c r="IDN5" s="24"/>
      <c r="IDO5" s="24"/>
      <c r="IDP5" s="24"/>
      <c r="IDQ5" s="24"/>
      <c r="IDR5" s="24"/>
      <c r="IDS5" s="24"/>
      <c r="IDT5" s="24"/>
      <c r="IDU5" s="24"/>
      <c r="IDV5" s="24"/>
      <c r="IDW5" s="24"/>
      <c r="IDX5" s="24"/>
      <c r="IDY5" s="24"/>
      <c r="IDZ5" s="24"/>
      <c r="IEA5" s="24"/>
      <c r="IEB5" s="24"/>
      <c r="IEC5" s="24"/>
      <c r="IED5" s="24"/>
      <c r="IEE5" s="24"/>
      <c r="IEF5" s="24"/>
      <c r="IEG5" s="24"/>
      <c r="IEH5" s="24"/>
      <c r="IEI5" s="24"/>
      <c r="IEJ5" s="24"/>
      <c r="IEK5" s="24"/>
      <c r="IEL5" s="24"/>
      <c r="IEM5" s="24"/>
      <c r="IEN5" s="24"/>
      <c r="IEO5" s="24"/>
      <c r="IEP5" s="24"/>
      <c r="IEQ5" s="24"/>
      <c r="IER5" s="24"/>
      <c r="IES5" s="24"/>
      <c r="IET5" s="24"/>
      <c r="IEU5" s="24"/>
      <c r="IEV5" s="24"/>
      <c r="IEW5" s="24"/>
      <c r="IEX5" s="24"/>
      <c r="IEY5" s="24"/>
      <c r="IEZ5" s="24"/>
      <c r="IFA5" s="24"/>
      <c r="IFB5" s="24"/>
      <c r="IFC5" s="24"/>
      <c r="IFD5" s="24"/>
      <c r="IFE5" s="24"/>
      <c r="IFF5" s="24"/>
      <c r="IFG5" s="24"/>
      <c r="IFH5" s="24"/>
      <c r="IFI5" s="24"/>
      <c r="IFJ5" s="24"/>
      <c r="IFK5" s="24"/>
      <c r="IFL5" s="24"/>
      <c r="IFM5" s="24"/>
      <c r="IFN5" s="24"/>
      <c r="IFO5" s="24"/>
      <c r="IFP5" s="24"/>
      <c r="IFQ5" s="24"/>
      <c r="IFR5" s="24"/>
      <c r="IFS5" s="24"/>
      <c r="IFT5" s="24"/>
      <c r="IFU5" s="24"/>
      <c r="IFV5" s="24"/>
      <c r="IFW5" s="24"/>
      <c r="IFX5" s="24"/>
      <c r="IFY5" s="24"/>
      <c r="IFZ5" s="24"/>
      <c r="IGA5" s="24"/>
      <c r="IGB5" s="24"/>
      <c r="IGC5" s="24"/>
      <c r="IGD5" s="24"/>
      <c r="IGE5" s="24"/>
      <c r="IGF5" s="24"/>
      <c r="IGG5" s="24"/>
      <c r="IGH5" s="24"/>
      <c r="IGI5" s="24"/>
      <c r="IGJ5" s="24"/>
      <c r="IGK5" s="24"/>
      <c r="IGL5" s="24"/>
      <c r="IGM5" s="24"/>
      <c r="IGN5" s="24"/>
      <c r="IGO5" s="24"/>
      <c r="IGP5" s="24"/>
      <c r="IGQ5" s="24"/>
      <c r="IGR5" s="24"/>
      <c r="IGS5" s="24"/>
      <c r="IGT5" s="24"/>
      <c r="IGU5" s="24"/>
      <c r="IGV5" s="24"/>
      <c r="IGW5" s="24"/>
      <c r="IGX5" s="24"/>
      <c r="IGY5" s="24"/>
      <c r="IGZ5" s="24"/>
      <c r="IHA5" s="24"/>
      <c r="IHB5" s="24"/>
      <c r="IHC5" s="24"/>
      <c r="IHD5" s="24"/>
      <c r="IHE5" s="24"/>
      <c r="IHF5" s="24"/>
      <c r="IHG5" s="24"/>
      <c r="IHH5" s="24"/>
      <c r="IHI5" s="24"/>
      <c r="IHJ5" s="24"/>
      <c r="IHK5" s="24"/>
      <c r="IHL5" s="24"/>
      <c r="IHM5" s="24"/>
      <c r="IHN5" s="24"/>
      <c r="IHO5" s="24"/>
      <c r="IHP5" s="24"/>
      <c r="IHQ5" s="24"/>
      <c r="IHR5" s="24"/>
      <c r="IHS5" s="24"/>
      <c r="IHT5" s="24"/>
      <c r="IHU5" s="24"/>
      <c r="IHV5" s="24"/>
      <c r="IHW5" s="24"/>
      <c r="IHX5" s="24"/>
      <c r="IHY5" s="24"/>
      <c r="IHZ5" s="24"/>
      <c r="IIA5" s="24"/>
      <c r="IIB5" s="24"/>
      <c r="IIC5" s="24"/>
      <c r="IID5" s="24"/>
      <c r="IIE5" s="24"/>
      <c r="IIF5" s="24"/>
      <c r="IIG5" s="24"/>
      <c r="IIH5" s="24"/>
      <c r="III5" s="24"/>
      <c r="IIJ5" s="24"/>
      <c r="IIK5" s="24"/>
      <c r="IIL5" s="24"/>
      <c r="IIM5" s="24"/>
      <c r="IIN5" s="24"/>
      <c r="IIO5" s="24"/>
      <c r="IIP5" s="24"/>
      <c r="IIQ5" s="24"/>
      <c r="IIR5" s="24"/>
      <c r="IIS5" s="24"/>
      <c r="IIT5" s="24"/>
      <c r="IIU5" s="24"/>
      <c r="IIV5" s="24"/>
      <c r="IIW5" s="24"/>
      <c r="IIX5" s="24"/>
      <c r="IIY5" s="24"/>
      <c r="IIZ5" s="24"/>
      <c r="IJA5" s="24"/>
      <c r="IJB5" s="24"/>
      <c r="IJC5" s="24"/>
      <c r="IJD5" s="24"/>
      <c r="IJE5" s="24"/>
      <c r="IJF5" s="24"/>
      <c r="IJG5" s="24"/>
      <c r="IJH5" s="24"/>
      <c r="IJI5" s="24"/>
      <c r="IJJ5" s="24"/>
      <c r="IJK5" s="24"/>
      <c r="IJL5" s="24"/>
      <c r="IJM5" s="24"/>
      <c r="IJN5" s="24"/>
      <c r="IJO5" s="24"/>
      <c r="IJP5" s="24"/>
      <c r="IJQ5" s="24"/>
      <c r="IJR5" s="24"/>
      <c r="IJS5" s="24"/>
      <c r="IJT5" s="24"/>
      <c r="IJU5" s="24"/>
      <c r="IJV5" s="24"/>
      <c r="IJW5" s="24"/>
      <c r="IJX5" s="24"/>
      <c r="IJY5" s="24"/>
      <c r="IJZ5" s="24"/>
      <c r="IKA5" s="24"/>
      <c r="IKB5" s="24"/>
      <c r="IKC5" s="24"/>
      <c r="IKD5" s="24"/>
      <c r="IKE5" s="24"/>
      <c r="IKF5" s="24"/>
      <c r="IKG5" s="24"/>
      <c r="IKH5" s="24"/>
      <c r="IKI5" s="24"/>
      <c r="IKJ5" s="24"/>
      <c r="IKK5" s="24"/>
      <c r="IKL5" s="24"/>
      <c r="IKM5" s="24"/>
      <c r="IKN5" s="24"/>
      <c r="IKO5" s="24"/>
      <c r="IKP5" s="24"/>
      <c r="IKQ5" s="24"/>
      <c r="IKR5" s="24"/>
      <c r="IKS5" s="24"/>
      <c r="IKT5" s="24"/>
      <c r="IKU5" s="24"/>
      <c r="IKV5" s="24"/>
      <c r="IKW5" s="24"/>
      <c r="IKX5" s="24"/>
      <c r="IKY5" s="24"/>
      <c r="IKZ5" s="24"/>
      <c r="ILA5" s="24"/>
      <c r="ILB5" s="24"/>
      <c r="ILC5" s="24"/>
      <c r="ILD5" s="24"/>
      <c r="ILE5" s="24"/>
      <c r="ILF5" s="24"/>
      <c r="ILG5" s="24"/>
      <c r="ILH5" s="24"/>
      <c r="ILI5" s="24"/>
      <c r="ILJ5" s="24"/>
      <c r="ILK5" s="24"/>
      <c r="ILL5" s="24"/>
      <c r="ILM5" s="24"/>
      <c r="ILN5" s="24"/>
      <c r="ILO5" s="24"/>
      <c r="ILP5" s="24"/>
      <c r="ILQ5" s="24"/>
      <c r="ILR5" s="24"/>
      <c r="ILS5" s="24"/>
      <c r="ILT5" s="24"/>
      <c r="ILU5" s="24"/>
      <c r="ILV5" s="24"/>
      <c r="ILW5" s="24"/>
      <c r="ILX5" s="24"/>
      <c r="ILY5" s="24"/>
      <c r="ILZ5" s="24"/>
      <c r="IMA5" s="24"/>
      <c r="IMB5" s="24"/>
      <c r="IMC5" s="24"/>
      <c r="IMD5" s="24"/>
      <c r="IME5" s="24"/>
      <c r="IMF5" s="24"/>
      <c r="IMG5" s="24"/>
      <c r="IMH5" s="24"/>
      <c r="IMI5" s="24"/>
      <c r="IMJ5" s="24"/>
      <c r="IMK5" s="24"/>
      <c r="IML5" s="24"/>
      <c r="IMM5" s="24"/>
      <c r="IMN5" s="24"/>
      <c r="IMO5" s="24"/>
      <c r="IMP5" s="24"/>
      <c r="IMQ5" s="24"/>
      <c r="IMR5" s="24"/>
      <c r="IMS5" s="24"/>
      <c r="IMT5" s="24"/>
      <c r="IMU5" s="24"/>
      <c r="IMV5" s="24"/>
      <c r="IMW5" s="24"/>
      <c r="IMX5" s="24"/>
      <c r="IMY5" s="24"/>
      <c r="IMZ5" s="24"/>
      <c r="INA5" s="24"/>
      <c r="INB5" s="24"/>
      <c r="INC5" s="24"/>
      <c r="IND5" s="24"/>
      <c r="INE5" s="24"/>
      <c r="INF5" s="24"/>
      <c r="ING5" s="24"/>
      <c r="INH5" s="24"/>
      <c r="INI5" s="24"/>
      <c r="INJ5" s="24"/>
      <c r="INK5" s="24"/>
      <c r="INL5" s="24"/>
      <c r="INM5" s="24"/>
      <c r="INN5" s="24"/>
      <c r="INO5" s="24"/>
      <c r="INP5" s="24"/>
      <c r="INQ5" s="24"/>
      <c r="INR5" s="24"/>
      <c r="INS5" s="24"/>
      <c r="INT5" s="24"/>
      <c r="INU5" s="24"/>
      <c r="INV5" s="24"/>
      <c r="INW5" s="24"/>
      <c r="INX5" s="24"/>
      <c r="INY5" s="24"/>
      <c r="INZ5" s="24"/>
      <c r="IOA5" s="24"/>
      <c r="IOB5" s="24"/>
      <c r="IOC5" s="24"/>
      <c r="IOD5" s="24"/>
      <c r="IOE5" s="24"/>
      <c r="IOF5" s="24"/>
      <c r="IOG5" s="24"/>
      <c r="IOH5" s="24"/>
      <c r="IOI5" s="24"/>
      <c r="IOJ5" s="24"/>
      <c r="IOK5" s="24"/>
      <c r="IOL5" s="24"/>
      <c r="IOM5" s="24"/>
      <c r="ION5" s="24"/>
      <c r="IOO5" s="24"/>
      <c r="IOP5" s="24"/>
      <c r="IOQ5" s="24"/>
      <c r="IOR5" s="24"/>
      <c r="IOS5" s="24"/>
      <c r="IOT5" s="24"/>
      <c r="IOU5" s="24"/>
      <c r="IOV5" s="24"/>
      <c r="IOW5" s="24"/>
      <c r="IOX5" s="24"/>
      <c r="IOY5" s="24"/>
      <c r="IOZ5" s="24"/>
      <c r="IPA5" s="24"/>
      <c r="IPB5" s="24"/>
      <c r="IPC5" s="24"/>
      <c r="IPD5" s="24"/>
      <c r="IPE5" s="24"/>
      <c r="IPF5" s="24"/>
      <c r="IPG5" s="24"/>
      <c r="IPH5" s="24"/>
      <c r="IPI5" s="24"/>
      <c r="IPJ5" s="24"/>
      <c r="IPK5" s="24"/>
      <c r="IPL5" s="24"/>
      <c r="IPM5" s="24"/>
      <c r="IPN5" s="24"/>
      <c r="IPO5" s="24"/>
      <c r="IPP5" s="24"/>
      <c r="IPQ5" s="24"/>
      <c r="IPR5" s="24"/>
      <c r="IPS5" s="24"/>
      <c r="IPT5" s="24"/>
      <c r="IPU5" s="24"/>
      <c r="IPV5" s="24"/>
      <c r="IPW5" s="24"/>
      <c r="IPX5" s="24"/>
      <c r="IPY5" s="24"/>
      <c r="IPZ5" s="24"/>
      <c r="IQA5" s="24"/>
      <c r="IQB5" s="24"/>
      <c r="IQC5" s="24"/>
      <c r="IQD5" s="24"/>
      <c r="IQE5" s="24"/>
      <c r="IQF5" s="24"/>
      <c r="IQG5" s="24"/>
      <c r="IQH5" s="24"/>
      <c r="IQI5" s="24"/>
      <c r="IQJ5" s="24"/>
      <c r="IQK5" s="24"/>
      <c r="IQL5" s="24"/>
      <c r="IQM5" s="24"/>
      <c r="IQN5" s="24"/>
      <c r="IQO5" s="24"/>
      <c r="IQP5" s="24"/>
      <c r="IQQ5" s="24"/>
      <c r="IQR5" s="24"/>
      <c r="IQS5" s="24"/>
      <c r="IQT5" s="24"/>
      <c r="IQU5" s="24"/>
      <c r="IQV5" s="24"/>
      <c r="IQW5" s="24"/>
      <c r="IQX5" s="24"/>
      <c r="IQY5" s="24"/>
      <c r="IQZ5" s="24"/>
      <c r="IRA5" s="24"/>
      <c r="IRB5" s="24"/>
      <c r="IRC5" s="24"/>
      <c r="IRD5" s="24"/>
      <c r="IRE5" s="24"/>
      <c r="IRF5" s="24"/>
      <c r="IRG5" s="24"/>
      <c r="IRH5" s="24"/>
      <c r="IRI5" s="24"/>
      <c r="IRJ5" s="24"/>
      <c r="IRK5" s="24"/>
      <c r="IRL5" s="24"/>
      <c r="IRM5" s="24"/>
      <c r="IRN5" s="24"/>
      <c r="IRO5" s="24"/>
      <c r="IRP5" s="24"/>
      <c r="IRQ5" s="24"/>
      <c r="IRR5" s="24"/>
      <c r="IRS5" s="24"/>
      <c r="IRT5" s="24"/>
      <c r="IRU5" s="24"/>
      <c r="IRV5" s="24"/>
      <c r="IRW5" s="24"/>
      <c r="IRX5" s="24"/>
      <c r="IRY5" s="24"/>
      <c r="IRZ5" s="24"/>
      <c r="ISA5" s="24"/>
      <c r="ISB5" s="24"/>
      <c r="ISC5" s="24"/>
      <c r="ISD5" s="24"/>
      <c r="ISE5" s="24"/>
      <c r="ISF5" s="24"/>
      <c r="ISG5" s="24"/>
      <c r="ISH5" s="24"/>
      <c r="ISI5" s="24"/>
      <c r="ISJ5" s="24"/>
      <c r="ISK5" s="24"/>
      <c r="ISL5" s="24"/>
      <c r="ISM5" s="24"/>
      <c r="ISN5" s="24"/>
      <c r="ISO5" s="24"/>
      <c r="ISP5" s="24"/>
      <c r="ISQ5" s="24"/>
      <c r="ISR5" s="24"/>
      <c r="ISS5" s="24"/>
      <c r="IST5" s="24"/>
      <c r="ISU5" s="24"/>
      <c r="ISV5" s="24"/>
      <c r="ISW5" s="24"/>
      <c r="ISX5" s="24"/>
      <c r="ISY5" s="24"/>
      <c r="ISZ5" s="24"/>
      <c r="ITA5" s="24"/>
      <c r="ITB5" s="24"/>
      <c r="ITC5" s="24"/>
      <c r="ITD5" s="24"/>
      <c r="ITE5" s="24"/>
      <c r="ITF5" s="24"/>
      <c r="ITG5" s="24"/>
      <c r="ITH5" s="24"/>
      <c r="ITI5" s="24"/>
      <c r="ITJ5" s="24"/>
      <c r="ITK5" s="24"/>
      <c r="ITL5" s="24"/>
      <c r="ITM5" s="24"/>
      <c r="ITN5" s="24"/>
      <c r="ITO5" s="24"/>
      <c r="ITP5" s="24"/>
      <c r="ITQ5" s="24"/>
      <c r="ITR5" s="24"/>
      <c r="ITS5" s="24"/>
      <c r="ITT5" s="24"/>
      <c r="ITU5" s="24"/>
      <c r="ITV5" s="24"/>
      <c r="ITW5" s="24"/>
      <c r="ITX5" s="24"/>
      <c r="ITY5" s="24"/>
      <c r="ITZ5" s="24"/>
      <c r="IUA5" s="24"/>
      <c r="IUB5" s="24"/>
      <c r="IUC5" s="24"/>
      <c r="IUD5" s="24"/>
      <c r="IUE5" s="24"/>
      <c r="IUF5" s="24"/>
      <c r="IUG5" s="24"/>
      <c r="IUH5" s="24"/>
      <c r="IUI5" s="24"/>
      <c r="IUJ5" s="24"/>
      <c r="IUK5" s="24"/>
      <c r="IUL5" s="24"/>
      <c r="IUM5" s="24"/>
      <c r="IUN5" s="24"/>
      <c r="IUO5" s="24"/>
      <c r="IUP5" s="24"/>
      <c r="IUQ5" s="24"/>
      <c r="IUR5" s="24"/>
      <c r="IUS5" s="24"/>
      <c r="IUT5" s="24"/>
      <c r="IUU5" s="24"/>
      <c r="IUV5" s="24"/>
      <c r="IUW5" s="24"/>
      <c r="IUX5" s="24"/>
      <c r="IUY5" s="24"/>
      <c r="IUZ5" s="24"/>
      <c r="IVA5" s="24"/>
      <c r="IVB5" s="24"/>
      <c r="IVC5" s="24"/>
      <c r="IVD5" s="24"/>
      <c r="IVE5" s="24"/>
      <c r="IVF5" s="24"/>
      <c r="IVG5" s="24"/>
      <c r="IVH5" s="24"/>
      <c r="IVI5" s="24"/>
      <c r="IVJ5" s="24"/>
      <c r="IVK5" s="24"/>
      <c r="IVL5" s="24"/>
      <c r="IVM5" s="24"/>
      <c r="IVN5" s="24"/>
      <c r="IVO5" s="24"/>
      <c r="IVP5" s="24"/>
      <c r="IVQ5" s="24"/>
      <c r="IVR5" s="24"/>
      <c r="IVS5" s="24"/>
      <c r="IVT5" s="24"/>
      <c r="IVU5" s="24"/>
      <c r="IVV5" s="24"/>
      <c r="IVW5" s="24"/>
      <c r="IVX5" s="24"/>
      <c r="IVY5" s="24"/>
      <c r="IVZ5" s="24"/>
      <c r="IWA5" s="24"/>
      <c r="IWB5" s="24"/>
      <c r="IWC5" s="24"/>
      <c r="IWD5" s="24"/>
      <c r="IWE5" s="24"/>
      <c r="IWF5" s="24"/>
      <c r="IWG5" s="24"/>
      <c r="IWH5" s="24"/>
      <c r="IWI5" s="24"/>
      <c r="IWJ5" s="24"/>
      <c r="IWK5" s="24"/>
      <c r="IWL5" s="24"/>
      <c r="IWM5" s="24"/>
      <c r="IWN5" s="24"/>
      <c r="IWO5" s="24"/>
      <c r="IWP5" s="24"/>
      <c r="IWQ5" s="24"/>
      <c r="IWR5" s="24"/>
      <c r="IWS5" s="24"/>
      <c r="IWT5" s="24"/>
      <c r="IWU5" s="24"/>
      <c r="IWV5" s="24"/>
      <c r="IWW5" s="24"/>
      <c r="IWX5" s="24"/>
      <c r="IWY5" s="24"/>
      <c r="IWZ5" s="24"/>
      <c r="IXA5" s="24"/>
      <c r="IXB5" s="24"/>
      <c r="IXC5" s="24"/>
      <c r="IXD5" s="24"/>
      <c r="IXE5" s="24"/>
      <c r="IXF5" s="24"/>
      <c r="IXG5" s="24"/>
      <c r="IXH5" s="24"/>
      <c r="IXI5" s="24"/>
      <c r="IXJ5" s="24"/>
      <c r="IXK5" s="24"/>
      <c r="IXL5" s="24"/>
      <c r="IXM5" s="24"/>
      <c r="IXN5" s="24"/>
      <c r="IXO5" s="24"/>
      <c r="IXP5" s="24"/>
      <c r="IXQ5" s="24"/>
      <c r="IXR5" s="24"/>
      <c r="IXS5" s="24"/>
      <c r="IXT5" s="24"/>
      <c r="IXU5" s="24"/>
      <c r="IXV5" s="24"/>
      <c r="IXW5" s="24"/>
      <c r="IXX5" s="24"/>
      <c r="IXY5" s="24"/>
      <c r="IXZ5" s="24"/>
      <c r="IYA5" s="24"/>
      <c r="IYB5" s="24"/>
      <c r="IYC5" s="24"/>
      <c r="IYD5" s="24"/>
      <c r="IYE5" s="24"/>
      <c r="IYF5" s="24"/>
      <c r="IYG5" s="24"/>
      <c r="IYH5" s="24"/>
      <c r="IYI5" s="24"/>
      <c r="IYJ5" s="24"/>
      <c r="IYK5" s="24"/>
      <c r="IYL5" s="24"/>
      <c r="IYM5" s="24"/>
      <c r="IYN5" s="24"/>
      <c r="IYO5" s="24"/>
      <c r="IYP5" s="24"/>
      <c r="IYQ5" s="24"/>
      <c r="IYR5" s="24"/>
      <c r="IYS5" s="24"/>
      <c r="IYT5" s="24"/>
      <c r="IYU5" s="24"/>
      <c r="IYV5" s="24"/>
      <c r="IYW5" s="24"/>
      <c r="IYX5" s="24"/>
      <c r="IYY5" s="24"/>
      <c r="IYZ5" s="24"/>
      <c r="IZA5" s="24"/>
      <c r="IZB5" s="24"/>
      <c r="IZC5" s="24"/>
      <c r="IZD5" s="24"/>
      <c r="IZE5" s="24"/>
      <c r="IZF5" s="24"/>
      <c r="IZG5" s="24"/>
      <c r="IZH5" s="24"/>
      <c r="IZI5" s="24"/>
      <c r="IZJ5" s="24"/>
      <c r="IZK5" s="24"/>
      <c r="IZL5" s="24"/>
      <c r="IZM5" s="24"/>
      <c r="IZN5" s="24"/>
      <c r="IZO5" s="24"/>
      <c r="IZP5" s="24"/>
      <c r="IZQ5" s="24"/>
      <c r="IZR5" s="24"/>
      <c r="IZS5" s="24"/>
      <c r="IZT5" s="24"/>
      <c r="IZU5" s="24"/>
      <c r="IZV5" s="24"/>
      <c r="IZW5" s="24"/>
      <c r="IZX5" s="24"/>
      <c r="IZY5" s="24"/>
      <c r="IZZ5" s="24"/>
      <c r="JAA5" s="24"/>
      <c r="JAB5" s="24"/>
      <c r="JAC5" s="24"/>
      <c r="JAD5" s="24"/>
      <c r="JAE5" s="24"/>
      <c r="JAF5" s="24"/>
      <c r="JAG5" s="24"/>
      <c r="JAH5" s="24"/>
      <c r="JAI5" s="24"/>
      <c r="JAJ5" s="24"/>
      <c r="JAK5" s="24"/>
      <c r="JAL5" s="24"/>
      <c r="JAM5" s="24"/>
      <c r="JAN5" s="24"/>
      <c r="JAO5" s="24"/>
      <c r="JAP5" s="24"/>
      <c r="JAQ5" s="24"/>
      <c r="JAR5" s="24"/>
      <c r="JAS5" s="24"/>
      <c r="JAT5" s="24"/>
      <c r="JAU5" s="24"/>
      <c r="JAV5" s="24"/>
      <c r="JAW5" s="24"/>
      <c r="JAX5" s="24"/>
      <c r="JAY5" s="24"/>
      <c r="JAZ5" s="24"/>
      <c r="JBA5" s="24"/>
      <c r="JBB5" s="24"/>
      <c r="JBC5" s="24"/>
      <c r="JBD5" s="24"/>
      <c r="JBE5" s="24"/>
      <c r="JBF5" s="24"/>
      <c r="JBG5" s="24"/>
      <c r="JBH5" s="24"/>
      <c r="JBI5" s="24"/>
      <c r="JBJ5" s="24"/>
      <c r="JBK5" s="24"/>
      <c r="JBL5" s="24"/>
      <c r="JBM5" s="24"/>
      <c r="JBN5" s="24"/>
      <c r="JBO5" s="24"/>
      <c r="JBP5" s="24"/>
      <c r="JBQ5" s="24"/>
      <c r="JBR5" s="24"/>
      <c r="JBS5" s="24"/>
      <c r="JBT5" s="24"/>
      <c r="JBU5" s="24"/>
      <c r="JBV5" s="24"/>
      <c r="JBW5" s="24"/>
      <c r="JBX5" s="24"/>
      <c r="JBY5" s="24"/>
      <c r="JBZ5" s="24"/>
      <c r="JCA5" s="24"/>
      <c r="JCB5" s="24"/>
      <c r="JCC5" s="24"/>
      <c r="JCD5" s="24"/>
      <c r="JCE5" s="24"/>
      <c r="JCF5" s="24"/>
      <c r="JCG5" s="24"/>
      <c r="JCH5" s="24"/>
      <c r="JCI5" s="24"/>
      <c r="JCJ5" s="24"/>
      <c r="JCK5" s="24"/>
      <c r="JCL5" s="24"/>
      <c r="JCM5" s="24"/>
      <c r="JCN5" s="24"/>
      <c r="JCO5" s="24"/>
      <c r="JCP5" s="24"/>
      <c r="JCQ5" s="24"/>
      <c r="JCR5" s="24"/>
      <c r="JCS5" s="24"/>
      <c r="JCT5" s="24"/>
      <c r="JCU5" s="24"/>
      <c r="JCV5" s="24"/>
      <c r="JCW5" s="24"/>
      <c r="JCX5" s="24"/>
      <c r="JCY5" s="24"/>
      <c r="JCZ5" s="24"/>
      <c r="JDA5" s="24"/>
      <c r="JDB5" s="24"/>
      <c r="JDC5" s="24"/>
      <c r="JDD5" s="24"/>
      <c r="JDE5" s="24"/>
      <c r="JDF5" s="24"/>
      <c r="JDG5" s="24"/>
      <c r="JDH5" s="24"/>
      <c r="JDI5" s="24"/>
      <c r="JDJ5" s="24"/>
      <c r="JDK5" s="24"/>
      <c r="JDL5" s="24"/>
      <c r="JDM5" s="24"/>
      <c r="JDN5" s="24"/>
      <c r="JDO5" s="24"/>
      <c r="JDP5" s="24"/>
      <c r="JDQ5" s="24"/>
      <c r="JDR5" s="24"/>
      <c r="JDS5" s="24"/>
      <c r="JDT5" s="24"/>
      <c r="JDU5" s="24"/>
      <c r="JDV5" s="24"/>
      <c r="JDW5" s="24"/>
      <c r="JDX5" s="24"/>
      <c r="JDY5" s="24"/>
      <c r="JDZ5" s="24"/>
      <c r="JEA5" s="24"/>
      <c r="JEB5" s="24"/>
      <c r="JEC5" s="24"/>
      <c r="JED5" s="24"/>
      <c r="JEE5" s="24"/>
      <c r="JEF5" s="24"/>
      <c r="JEG5" s="24"/>
      <c r="JEH5" s="24"/>
      <c r="JEI5" s="24"/>
      <c r="JEJ5" s="24"/>
      <c r="JEK5" s="24"/>
      <c r="JEL5" s="24"/>
      <c r="JEM5" s="24"/>
      <c r="JEN5" s="24"/>
      <c r="JEO5" s="24"/>
      <c r="JEP5" s="24"/>
      <c r="JEQ5" s="24"/>
      <c r="JER5" s="24"/>
      <c r="JES5" s="24"/>
      <c r="JET5" s="24"/>
      <c r="JEU5" s="24"/>
      <c r="JEV5" s="24"/>
      <c r="JEW5" s="24"/>
      <c r="JEX5" s="24"/>
      <c r="JEY5" s="24"/>
      <c r="JEZ5" s="24"/>
      <c r="JFA5" s="24"/>
      <c r="JFB5" s="24"/>
      <c r="JFC5" s="24"/>
      <c r="JFD5" s="24"/>
      <c r="JFE5" s="24"/>
      <c r="JFF5" s="24"/>
      <c r="JFG5" s="24"/>
      <c r="JFH5" s="24"/>
      <c r="JFI5" s="24"/>
      <c r="JFJ5" s="24"/>
      <c r="JFK5" s="24"/>
      <c r="JFL5" s="24"/>
      <c r="JFM5" s="24"/>
      <c r="JFN5" s="24"/>
      <c r="JFO5" s="24"/>
      <c r="JFP5" s="24"/>
      <c r="JFQ5" s="24"/>
      <c r="JFR5" s="24"/>
      <c r="JFS5" s="24"/>
      <c r="JFT5" s="24"/>
      <c r="JFU5" s="24"/>
      <c r="JFV5" s="24"/>
      <c r="JFW5" s="24"/>
      <c r="JFX5" s="24"/>
      <c r="JFY5" s="24"/>
      <c r="JFZ5" s="24"/>
      <c r="JGA5" s="24"/>
      <c r="JGB5" s="24"/>
      <c r="JGC5" s="24"/>
      <c r="JGD5" s="24"/>
      <c r="JGE5" s="24"/>
      <c r="JGF5" s="24"/>
      <c r="JGG5" s="24"/>
      <c r="JGH5" s="24"/>
      <c r="JGI5" s="24"/>
      <c r="JGJ5" s="24"/>
      <c r="JGK5" s="24"/>
      <c r="JGL5" s="24"/>
      <c r="JGM5" s="24"/>
      <c r="JGN5" s="24"/>
      <c r="JGO5" s="24"/>
      <c r="JGP5" s="24"/>
      <c r="JGQ5" s="24"/>
      <c r="JGR5" s="24"/>
      <c r="JGS5" s="24"/>
      <c r="JGT5" s="24"/>
      <c r="JGU5" s="24"/>
      <c r="JGV5" s="24"/>
      <c r="JGW5" s="24"/>
      <c r="JGX5" s="24"/>
      <c r="JGY5" s="24"/>
      <c r="JGZ5" s="24"/>
      <c r="JHA5" s="24"/>
      <c r="JHB5" s="24"/>
      <c r="JHC5" s="24"/>
      <c r="JHD5" s="24"/>
      <c r="JHE5" s="24"/>
      <c r="JHF5" s="24"/>
      <c r="JHG5" s="24"/>
      <c r="JHH5" s="24"/>
      <c r="JHI5" s="24"/>
      <c r="JHJ5" s="24"/>
      <c r="JHK5" s="24"/>
      <c r="JHL5" s="24"/>
      <c r="JHM5" s="24"/>
      <c r="JHN5" s="24"/>
      <c r="JHO5" s="24"/>
      <c r="JHP5" s="24"/>
      <c r="JHQ5" s="24"/>
      <c r="JHR5" s="24"/>
      <c r="JHS5" s="24"/>
      <c r="JHT5" s="24"/>
      <c r="JHU5" s="24"/>
      <c r="JHV5" s="24"/>
      <c r="JHW5" s="24"/>
      <c r="JHX5" s="24"/>
      <c r="JHY5" s="24"/>
      <c r="JHZ5" s="24"/>
      <c r="JIA5" s="24"/>
      <c r="JIB5" s="24"/>
      <c r="JIC5" s="24"/>
      <c r="JID5" s="24"/>
      <c r="JIE5" s="24"/>
      <c r="JIF5" s="24"/>
      <c r="JIG5" s="24"/>
      <c r="JIH5" s="24"/>
      <c r="JII5" s="24"/>
      <c r="JIJ5" s="24"/>
      <c r="JIK5" s="24"/>
      <c r="JIL5" s="24"/>
      <c r="JIM5" s="24"/>
      <c r="JIN5" s="24"/>
      <c r="JIO5" s="24"/>
      <c r="JIP5" s="24"/>
      <c r="JIQ5" s="24"/>
      <c r="JIR5" s="24"/>
      <c r="JIS5" s="24"/>
      <c r="JIT5" s="24"/>
      <c r="JIU5" s="24"/>
      <c r="JIV5" s="24"/>
      <c r="JIW5" s="24"/>
      <c r="JIX5" s="24"/>
      <c r="JIY5" s="24"/>
      <c r="JIZ5" s="24"/>
      <c r="JJA5" s="24"/>
      <c r="JJB5" s="24"/>
      <c r="JJC5" s="24"/>
      <c r="JJD5" s="24"/>
      <c r="JJE5" s="24"/>
      <c r="JJF5" s="24"/>
      <c r="JJG5" s="24"/>
      <c r="JJH5" s="24"/>
      <c r="JJI5" s="24"/>
      <c r="JJJ5" s="24"/>
      <c r="JJK5" s="24"/>
      <c r="JJL5" s="24"/>
      <c r="JJM5" s="24"/>
      <c r="JJN5" s="24"/>
      <c r="JJO5" s="24"/>
      <c r="JJP5" s="24"/>
      <c r="JJQ5" s="24"/>
      <c r="JJR5" s="24"/>
      <c r="JJS5" s="24"/>
      <c r="JJT5" s="24"/>
      <c r="JJU5" s="24"/>
      <c r="JJV5" s="24"/>
      <c r="JJW5" s="24"/>
      <c r="JJX5" s="24"/>
      <c r="JJY5" s="24"/>
      <c r="JJZ5" s="24"/>
      <c r="JKA5" s="24"/>
      <c r="JKB5" s="24"/>
      <c r="JKC5" s="24"/>
      <c r="JKD5" s="24"/>
      <c r="JKE5" s="24"/>
      <c r="JKF5" s="24"/>
      <c r="JKG5" s="24"/>
      <c r="JKH5" s="24"/>
      <c r="JKI5" s="24"/>
      <c r="JKJ5" s="24"/>
      <c r="JKK5" s="24"/>
      <c r="JKL5" s="24"/>
      <c r="JKM5" s="24"/>
      <c r="JKN5" s="24"/>
      <c r="JKO5" s="24"/>
      <c r="JKP5" s="24"/>
      <c r="JKQ5" s="24"/>
      <c r="JKR5" s="24"/>
      <c r="JKS5" s="24"/>
      <c r="JKT5" s="24"/>
      <c r="JKU5" s="24"/>
      <c r="JKV5" s="24"/>
      <c r="JKW5" s="24"/>
      <c r="JKX5" s="24"/>
      <c r="JKY5" s="24"/>
      <c r="JKZ5" s="24"/>
      <c r="JLA5" s="24"/>
      <c r="JLB5" s="24"/>
      <c r="JLC5" s="24"/>
      <c r="JLD5" s="24"/>
      <c r="JLE5" s="24"/>
      <c r="JLF5" s="24"/>
      <c r="JLG5" s="24"/>
      <c r="JLH5" s="24"/>
      <c r="JLI5" s="24"/>
      <c r="JLJ5" s="24"/>
      <c r="JLK5" s="24"/>
      <c r="JLL5" s="24"/>
      <c r="JLM5" s="24"/>
      <c r="JLN5" s="24"/>
      <c r="JLO5" s="24"/>
      <c r="JLP5" s="24"/>
      <c r="JLQ5" s="24"/>
      <c r="JLR5" s="24"/>
      <c r="JLS5" s="24"/>
      <c r="JLT5" s="24"/>
      <c r="JLU5" s="24"/>
      <c r="JLV5" s="24"/>
      <c r="JLW5" s="24"/>
      <c r="JLX5" s="24"/>
      <c r="JLY5" s="24"/>
      <c r="JLZ5" s="24"/>
      <c r="JMA5" s="24"/>
      <c r="JMB5" s="24"/>
      <c r="JMC5" s="24"/>
      <c r="JMD5" s="24"/>
      <c r="JME5" s="24"/>
      <c r="JMF5" s="24"/>
      <c r="JMG5" s="24"/>
      <c r="JMH5" s="24"/>
      <c r="JMI5" s="24"/>
      <c r="JMJ5" s="24"/>
      <c r="JMK5" s="24"/>
      <c r="JML5" s="24"/>
      <c r="JMM5" s="24"/>
      <c r="JMN5" s="24"/>
      <c r="JMO5" s="24"/>
      <c r="JMP5" s="24"/>
      <c r="JMQ5" s="24"/>
      <c r="JMR5" s="24"/>
      <c r="JMS5" s="24"/>
      <c r="JMT5" s="24"/>
      <c r="JMU5" s="24"/>
      <c r="JMV5" s="24"/>
      <c r="JMW5" s="24"/>
      <c r="JMX5" s="24"/>
      <c r="JMY5" s="24"/>
      <c r="JMZ5" s="24"/>
      <c r="JNA5" s="24"/>
      <c r="JNB5" s="24"/>
      <c r="JNC5" s="24"/>
      <c r="JND5" s="24"/>
      <c r="JNE5" s="24"/>
      <c r="JNF5" s="24"/>
      <c r="JNG5" s="24"/>
      <c r="JNH5" s="24"/>
      <c r="JNI5" s="24"/>
      <c r="JNJ5" s="24"/>
      <c r="JNK5" s="24"/>
      <c r="JNL5" s="24"/>
      <c r="JNM5" s="24"/>
      <c r="JNN5" s="24"/>
      <c r="JNO5" s="24"/>
      <c r="JNP5" s="24"/>
      <c r="JNQ5" s="24"/>
      <c r="JNR5" s="24"/>
      <c r="JNS5" s="24"/>
      <c r="JNT5" s="24"/>
      <c r="JNU5" s="24"/>
      <c r="JNV5" s="24"/>
      <c r="JNW5" s="24"/>
      <c r="JNX5" s="24"/>
      <c r="JNY5" s="24"/>
      <c r="JNZ5" s="24"/>
      <c r="JOA5" s="24"/>
      <c r="JOB5" s="24"/>
      <c r="JOC5" s="24"/>
      <c r="JOD5" s="24"/>
      <c r="JOE5" s="24"/>
      <c r="JOF5" s="24"/>
      <c r="JOG5" s="24"/>
      <c r="JOH5" s="24"/>
      <c r="JOI5" s="24"/>
      <c r="JOJ5" s="24"/>
      <c r="JOK5" s="24"/>
      <c r="JOL5" s="24"/>
      <c r="JOM5" s="24"/>
      <c r="JON5" s="24"/>
      <c r="JOO5" s="24"/>
      <c r="JOP5" s="24"/>
      <c r="JOQ5" s="24"/>
      <c r="JOR5" s="24"/>
      <c r="JOS5" s="24"/>
      <c r="JOT5" s="24"/>
      <c r="JOU5" s="24"/>
      <c r="JOV5" s="24"/>
      <c r="JOW5" s="24"/>
      <c r="JOX5" s="24"/>
      <c r="JOY5" s="24"/>
      <c r="JOZ5" s="24"/>
      <c r="JPA5" s="24"/>
      <c r="JPB5" s="24"/>
      <c r="JPC5" s="24"/>
      <c r="JPD5" s="24"/>
      <c r="JPE5" s="24"/>
      <c r="JPF5" s="24"/>
      <c r="JPG5" s="24"/>
      <c r="JPH5" s="24"/>
      <c r="JPI5" s="24"/>
      <c r="JPJ5" s="24"/>
      <c r="JPK5" s="24"/>
      <c r="JPL5" s="24"/>
      <c r="JPM5" s="24"/>
      <c r="JPN5" s="24"/>
      <c r="JPO5" s="24"/>
      <c r="JPP5" s="24"/>
      <c r="JPQ5" s="24"/>
      <c r="JPR5" s="24"/>
      <c r="JPS5" s="24"/>
      <c r="JPT5" s="24"/>
      <c r="JPU5" s="24"/>
      <c r="JPV5" s="24"/>
      <c r="JPW5" s="24"/>
      <c r="JPX5" s="24"/>
      <c r="JPY5" s="24"/>
      <c r="JPZ5" s="24"/>
      <c r="JQA5" s="24"/>
      <c r="JQB5" s="24"/>
      <c r="JQC5" s="24"/>
      <c r="JQD5" s="24"/>
      <c r="JQE5" s="24"/>
      <c r="JQF5" s="24"/>
      <c r="JQG5" s="24"/>
      <c r="JQH5" s="24"/>
      <c r="JQI5" s="24"/>
      <c r="JQJ5" s="24"/>
      <c r="JQK5" s="24"/>
      <c r="JQL5" s="24"/>
      <c r="JQM5" s="24"/>
      <c r="JQN5" s="24"/>
      <c r="JQO5" s="24"/>
      <c r="JQP5" s="24"/>
      <c r="JQQ5" s="24"/>
      <c r="JQR5" s="24"/>
      <c r="JQS5" s="24"/>
      <c r="JQT5" s="24"/>
      <c r="JQU5" s="24"/>
      <c r="JQV5" s="24"/>
      <c r="JQW5" s="24"/>
      <c r="JQX5" s="24"/>
      <c r="JQY5" s="24"/>
      <c r="JQZ5" s="24"/>
      <c r="JRA5" s="24"/>
      <c r="JRB5" s="24"/>
      <c r="JRC5" s="24"/>
      <c r="JRD5" s="24"/>
      <c r="JRE5" s="24"/>
      <c r="JRF5" s="24"/>
      <c r="JRG5" s="24"/>
      <c r="JRH5" s="24"/>
      <c r="JRI5" s="24"/>
      <c r="JRJ5" s="24"/>
      <c r="JRK5" s="24"/>
      <c r="JRL5" s="24"/>
      <c r="JRM5" s="24"/>
      <c r="JRN5" s="24"/>
      <c r="JRO5" s="24"/>
      <c r="JRP5" s="24"/>
      <c r="JRQ5" s="24"/>
      <c r="JRR5" s="24"/>
      <c r="JRS5" s="24"/>
      <c r="JRT5" s="24"/>
      <c r="JRU5" s="24"/>
      <c r="JRV5" s="24"/>
      <c r="JRW5" s="24"/>
      <c r="JRX5" s="24"/>
      <c r="JRY5" s="24"/>
      <c r="JRZ5" s="24"/>
      <c r="JSA5" s="24"/>
      <c r="JSB5" s="24"/>
      <c r="JSC5" s="24"/>
      <c r="JSD5" s="24"/>
      <c r="JSE5" s="24"/>
      <c r="JSF5" s="24"/>
      <c r="JSG5" s="24"/>
      <c r="JSH5" s="24"/>
      <c r="JSI5" s="24"/>
      <c r="JSJ5" s="24"/>
      <c r="JSK5" s="24"/>
      <c r="JSL5" s="24"/>
      <c r="JSM5" s="24"/>
      <c r="JSN5" s="24"/>
      <c r="JSO5" s="24"/>
      <c r="JSP5" s="24"/>
      <c r="JSQ5" s="24"/>
      <c r="JSR5" s="24"/>
      <c r="JSS5" s="24"/>
      <c r="JST5" s="24"/>
      <c r="JSU5" s="24"/>
      <c r="JSV5" s="24"/>
      <c r="JSW5" s="24"/>
      <c r="JSX5" s="24"/>
      <c r="JSY5" s="24"/>
      <c r="JSZ5" s="24"/>
      <c r="JTA5" s="24"/>
      <c r="JTB5" s="24"/>
      <c r="JTC5" s="24"/>
      <c r="JTD5" s="24"/>
      <c r="JTE5" s="24"/>
      <c r="JTF5" s="24"/>
      <c r="JTG5" s="24"/>
      <c r="JTH5" s="24"/>
      <c r="JTI5" s="24"/>
      <c r="JTJ5" s="24"/>
      <c r="JTK5" s="24"/>
      <c r="JTL5" s="24"/>
      <c r="JTM5" s="24"/>
      <c r="JTN5" s="24"/>
      <c r="JTO5" s="24"/>
      <c r="JTP5" s="24"/>
      <c r="JTQ5" s="24"/>
      <c r="JTR5" s="24"/>
      <c r="JTS5" s="24"/>
      <c r="JTT5" s="24"/>
      <c r="JTU5" s="24"/>
      <c r="JTV5" s="24"/>
      <c r="JTW5" s="24"/>
      <c r="JTX5" s="24"/>
      <c r="JTY5" s="24"/>
      <c r="JTZ5" s="24"/>
      <c r="JUA5" s="24"/>
      <c r="JUB5" s="24"/>
      <c r="JUC5" s="24"/>
      <c r="JUD5" s="24"/>
      <c r="JUE5" s="24"/>
      <c r="JUF5" s="24"/>
      <c r="JUG5" s="24"/>
      <c r="JUH5" s="24"/>
      <c r="JUI5" s="24"/>
      <c r="JUJ5" s="24"/>
      <c r="JUK5" s="24"/>
      <c r="JUL5" s="24"/>
      <c r="JUM5" s="24"/>
      <c r="JUN5" s="24"/>
      <c r="JUO5" s="24"/>
      <c r="JUP5" s="24"/>
      <c r="JUQ5" s="24"/>
      <c r="JUR5" s="24"/>
      <c r="JUS5" s="24"/>
      <c r="JUT5" s="24"/>
      <c r="JUU5" s="24"/>
      <c r="JUV5" s="24"/>
      <c r="JUW5" s="24"/>
      <c r="JUX5" s="24"/>
      <c r="JUY5" s="24"/>
      <c r="JUZ5" s="24"/>
      <c r="JVA5" s="24"/>
      <c r="JVB5" s="24"/>
      <c r="JVC5" s="24"/>
      <c r="JVD5" s="24"/>
      <c r="JVE5" s="24"/>
      <c r="JVF5" s="24"/>
      <c r="JVG5" s="24"/>
      <c r="JVH5" s="24"/>
      <c r="JVI5" s="24"/>
      <c r="JVJ5" s="24"/>
      <c r="JVK5" s="24"/>
      <c r="JVL5" s="24"/>
      <c r="JVM5" s="24"/>
      <c r="JVN5" s="24"/>
      <c r="JVO5" s="24"/>
      <c r="JVP5" s="24"/>
      <c r="JVQ5" s="24"/>
      <c r="JVR5" s="24"/>
      <c r="JVS5" s="24"/>
      <c r="JVT5" s="24"/>
      <c r="JVU5" s="24"/>
      <c r="JVV5" s="24"/>
      <c r="JVW5" s="24"/>
      <c r="JVX5" s="24"/>
      <c r="JVY5" s="24"/>
      <c r="JVZ5" s="24"/>
      <c r="JWA5" s="24"/>
      <c r="JWB5" s="24"/>
      <c r="JWC5" s="24"/>
      <c r="JWD5" s="24"/>
      <c r="JWE5" s="24"/>
      <c r="JWF5" s="24"/>
      <c r="JWG5" s="24"/>
      <c r="JWH5" s="24"/>
      <c r="JWI5" s="24"/>
      <c r="JWJ5" s="24"/>
      <c r="JWK5" s="24"/>
      <c r="JWL5" s="24"/>
      <c r="JWM5" s="24"/>
      <c r="JWN5" s="24"/>
      <c r="JWO5" s="24"/>
      <c r="JWP5" s="24"/>
      <c r="JWQ5" s="24"/>
      <c r="JWR5" s="24"/>
      <c r="JWS5" s="24"/>
      <c r="JWT5" s="24"/>
      <c r="JWU5" s="24"/>
      <c r="JWV5" s="24"/>
      <c r="JWW5" s="24"/>
      <c r="JWX5" s="24"/>
      <c r="JWY5" s="24"/>
      <c r="JWZ5" s="24"/>
      <c r="JXA5" s="24"/>
      <c r="JXB5" s="24"/>
      <c r="JXC5" s="24"/>
      <c r="JXD5" s="24"/>
      <c r="JXE5" s="24"/>
      <c r="JXF5" s="24"/>
      <c r="JXG5" s="24"/>
      <c r="JXH5" s="24"/>
      <c r="JXI5" s="24"/>
      <c r="JXJ5" s="24"/>
      <c r="JXK5" s="24"/>
      <c r="JXL5" s="24"/>
      <c r="JXM5" s="24"/>
      <c r="JXN5" s="24"/>
      <c r="JXO5" s="24"/>
      <c r="JXP5" s="24"/>
      <c r="JXQ5" s="24"/>
      <c r="JXR5" s="24"/>
      <c r="JXS5" s="24"/>
      <c r="JXT5" s="24"/>
      <c r="JXU5" s="24"/>
      <c r="JXV5" s="24"/>
      <c r="JXW5" s="24"/>
      <c r="JXX5" s="24"/>
      <c r="JXY5" s="24"/>
      <c r="JXZ5" s="24"/>
      <c r="JYA5" s="24"/>
      <c r="JYB5" s="24"/>
      <c r="JYC5" s="24"/>
      <c r="JYD5" s="24"/>
      <c r="JYE5" s="24"/>
      <c r="JYF5" s="24"/>
      <c r="JYG5" s="24"/>
      <c r="JYH5" s="24"/>
      <c r="JYI5" s="24"/>
      <c r="JYJ5" s="24"/>
      <c r="JYK5" s="24"/>
      <c r="JYL5" s="24"/>
      <c r="JYM5" s="24"/>
      <c r="JYN5" s="24"/>
      <c r="JYO5" s="24"/>
      <c r="JYP5" s="24"/>
      <c r="JYQ5" s="24"/>
      <c r="JYR5" s="24"/>
      <c r="JYS5" s="24"/>
      <c r="JYT5" s="24"/>
      <c r="JYU5" s="24"/>
      <c r="JYV5" s="24"/>
      <c r="JYW5" s="24"/>
      <c r="JYX5" s="24"/>
      <c r="JYY5" s="24"/>
      <c r="JYZ5" s="24"/>
      <c r="JZA5" s="24"/>
      <c r="JZB5" s="24"/>
      <c r="JZC5" s="24"/>
      <c r="JZD5" s="24"/>
      <c r="JZE5" s="24"/>
      <c r="JZF5" s="24"/>
      <c r="JZG5" s="24"/>
      <c r="JZH5" s="24"/>
      <c r="JZI5" s="24"/>
      <c r="JZJ5" s="24"/>
      <c r="JZK5" s="24"/>
      <c r="JZL5" s="24"/>
      <c r="JZM5" s="24"/>
      <c r="JZN5" s="24"/>
      <c r="JZO5" s="24"/>
      <c r="JZP5" s="24"/>
      <c r="JZQ5" s="24"/>
      <c r="JZR5" s="24"/>
      <c r="JZS5" s="24"/>
      <c r="JZT5" s="24"/>
      <c r="JZU5" s="24"/>
      <c r="JZV5" s="24"/>
      <c r="JZW5" s="24"/>
      <c r="JZX5" s="24"/>
      <c r="JZY5" s="24"/>
      <c r="JZZ5" s="24"/>
      <c r="KAA5" s="24"/>
      <c r="KAB5" s="24"/>
      <c r="KAC5" s="24"/>
      <c r="KAD5" s="24"/>
      <c r="KAE5" s="24"/>
      <c r="KAF5" s="24"/>
      <c r="KAG5" s="24"/>
      <c r="KAH5" s="24"/>
      <c r="KAI5" s="24"/>
      <c r="KAJ5" s="24"/>
      <c r="KAK5" s="24"/>
      <c r="KAL5" s="24"/>
      <c r="KAM5" s="24"/>
      <c r="KAN5" s="24"/>
      <c r="KAO5" s="24"/>
      <c r="KAP5" s="24"/>
      <c r="KAQ5" s="24"/>
      <c r="KAR5" s="24"/>
      <c r="KAS5" s="24"/>
      <c r="KAT5" s="24"/>
      <c r="KAU5" s="24"/>
      <c r="KAV5" s="24"/>
      <c r="KAW5" s="24"/>
      <c r="KAX5" s="24"/>
      <c r="KAY5" s="24"/>
      <c r="KAZ5" s="24"/>
      <c r="KBA5" s="24"/>
      <c r="KBB5" s="24"/>
      <c r="KBC5" s="24"/>
      <c r="KBD5" s="24"/>
      <c r="KBE5" s="24"/>
      <c r="KBF5" s="24"/>
      <c r="KBG5" s="24"/>
      <c r="KBH5" s="24"/>
      <c r="KBI5" s="24"/>
      <c r="KBJ5" s="24"/>
      <c r="KBK5" s="24"/>
      <c r="KBL5" s="24"/>
      <c r="KBM5" s="24"/>
      <c r="KBN5" s="24"/>
      <c r="KBO5" s="24"/>
      <c r="KBP5" s="24"/>
      <c r="KBQ5" s="24"/>
      <c r="KBR5" s="24"/>
      <c r="KBS5" s="24"/>
      <c r="KBT5" s="24"/>
      <c r="KBU5" s="24"/>
      <c r="KBV5" s="24"/>
      <c r="KBW5" s="24"/>
      <c r="KBX5" s="24"/>
      <c r="KBY5" s="24"/>
      <c r="KBZ5" s="24"/>
      <c r="KCA5" s="24"/>
      <c r="KCB5" s="24"/>
      <c r="KCC5" s="24"/>
      <c r="KCD5" s="24"/>
      <c r="KCE5" s="24"/>
      <c r="KCF5" s="24"/>
      <c r="KCG5" s="24"/>
      <c r="KCH5" s="24"/>
      <c r="KCI5" s="24"/>
      <c r="KCJ5" s="24"/>
      <c r="KCK5" s="24"/>
      <c r="KCL5" s="24"/>
      <c r="KCM5" s="24"/>
      <c r="KCN5" s="24"/>
      <c r="KCO5" s="24"/>
      <c r="KCP5" s="24"/>
      <c r="KCQ5" s="24"/>
      <c r="KCR5" s="24"/>
      <c r="KCS5" s="24"/>
      <c r="KCT5" s="24"/>
      <c r="KCU5" s="24"/>
      <c r="KCV5" s="24"/>
      <c r="KCW5" s="24"/>
      <c r="KCX5" s="24"/>
      <c r="KCY5" s="24"/>
      <c r="KCZ5" s="24"/>
      <c r="KDA5" s="24"/>
      <c r="KDB5" s="24"/>
      <c r="KDC5" s="24"/>
      <c r="KDD5" s="24"/>
      <c r="KDE5" s="24"/>
      <c r="KDF5" s="24"/>
      <c r="KDG5" s="24"/>
      <c r="KDH5" s="24"/>
      <c r="KDI5" s="24"/>
      <c r="KDJ5" s="24"/>
      <c r="KDK5" s="24"/>
      <c r="KDL5" s="24"/>
      <c r="KDM5" s="24"/>
      <c r="KDN5" s="24"/>
      <c r="KDO5" s="24"/>
      <c r="KDP5" s="24"/>
      <c r="KDQ5" s="24"/>
      <c r="KDR5" s="24"/>
      <c r="KDS5" s="24"/>
      <c r="KDT5" s="24"/>
      <c r="KDU5" s="24"/>
      <c r="KDV5" s="24"/>
      <c r="KDW5" s="24"/>
      <c r="KDX5" s="24"/>
      <c r="KDY5" s="24"/>
      <c r="KDZ5" s="24"/>
      <c r="KEA5" s="24"/>
      <c r="KEB5" s="24"/>
      <c r="KEC5" s="24"/>
      <c r="KED5" s="24"/>
      <c r="KEE5" s="24"/>
      <c r="KEF5" s="24"/>
      <c r="KEG5" s="24"/>
      <c r="KEH5" s="24"/>
      <c r="KEI5" s="24"/>
      <c r="KEJ5" s="24"/>
      <c r="KEK5" s="24"/>
      <c r="KEL5" s="24"/>
      <c r="KEM5" s="24"/>
      <c r="KEN5" s="24"/>
      <c r="KEO5" s="24"/>
      <c r="KEP5" s="24"/>
      <c r="KEQ5" s="24"/>
      <c r="KER5" s="24"/>
      <c r="KES5" s="24"/>
      <c r="KET5" s="24"/>
      <c r="KEU5" s="24"/>
      <c r="KEV5" s="24"/>
      <c r="KEW5" s="24"/>
      <c r="KEX5" s="24"/>
      <c r="KEY5" s="24"/>
      <c r="KEZ5" s="24"/>
      <c r="KFA5" s="24"/>
      <c r="KFB5" s="24"/>
      <c r="KFC5" s="24"/>
      <c r="KFD5" s="24"/>
      <c r="KFE5" s="24"/>
      <c r="KFF5" s="24"/>
      <c r="KFG5" s="24"/>
      <c r="KFH5" s="24"/>
      <c r="KFI5" s="24"/>
      <c r="KFJ5" s="24"/>
      <c r="KFK5" s="24"/>
      <c r="KFL5" s="24"/>
      <c r="KFM5" s="24"/>
      <c r="KFN5" s="24"/>
      <c r="KFO5" s="24"/>
      <c r="KFP5" s="24"/>
      <c r="KFQ5" s="24"/>
      <c r="KFR5" s="24"/>
      <c r="KFS5" s="24"/>
      <c r="KFT5" s="24"/>
      <c r="KFU5" s="24"/>
      <c r="KFV5" s="24"/>
      <c r="KFW5" s="24"/>
      <c r="KFX5" s="24"/>
      <c r="KFY5" s="24"/>
      <c r="KFZ5" s="24"/>
      <c r="KGA5" s="24"/>
      <c r="KGB5" s="24"/>
      <c r="KGC5" s="24"/>
      <c r="KGD5" s="24"/>
      <c r="KGE5" s="24"/>
      <c r="KGF5" s="24"/>
      <c r="KGG5" s="24"/>
      <c r="KGH5" s="24"/>
      <c r="KGI5" s="24"/>
      <c r="KGJ5" s="24"/>
      <c r="KGK5" s="24"/>
      <c r="KGL5" s="24"/>
      <c r="KGM5" s="24"/>
      <c r="KGN5" s="24"/>
      <c r="KGO5" s="24"/>
      <c r="KGP5" s="24"/>
      <c r="KGQ5" s="24"/>
      <c r="KGR5" s="24"/>
      <c r="KGS5" s="24"/>
      <c r="KGT5" s="24"/>
      <c r="KGU5" s="24"/>
      <c r="KGV5" s="24"/>
      <c r="KGW5" s="24"/>
      <c r="KGX5" s="24"/>
      <c r="KGY5" s="24"/>
      <c r="KGZ5" s="24"/>
      <c r="KHA5" s="24"/>
      <c r="KHB5" s="24"/>
      <c r="KHC5" s="24"/>
      <c r="KHD5" s="24"/>
      <c r="KHE5" s="24"/>
      <c r="KHF5" s="24"/>
      <c r="KHG5" s="24"/>
      <c r="KHH5" s="24"/>
      <c r="KHI5" s="24"/>
      <c r="KHJ5" s="24"/>
      <c r="KHK5" s="24"/>
      <c r="KHL5" s="24"/>
      <c r="KHM5" s="24"/>
      <c r="KHN5" s="24"/>
      <c r="KHO5" s="24"/>
      <c r="KHP5" s="24"/>
      <c r="KHQ5" s="24"/>
      <c r="KHR5" s="24"/>
      <c r="KHS5" s="24"/>
      <c r="KHT5" s="24"/>
      <c r="KHU5" s="24"/>
      <c r="KHV5" s="24"/>
      <c r="KHW5" s="24"/>
      <c r="KHX5" s="24"/>
      <c r="KHY5" s="24"/>
      <c r="KHZ5" s="24"/>
      <c r="KIA5" s="24"/>
      <c r="KIB5" s="24"/>
      <c r="KIC5" s="24"/>
      <c r="KID5" s="24"/>
      <c r="KIE5" s="24"/>
      <c r="KIF5" s="24"/>
      <c r="KIG5" s="24"/>
      <c r="KIH5" s="24"/>
      <c r="KII5" s="24"/>
      <c r="KIJ5" s="24"/>
      <c r="KIK5" s="24"/>
      <c r="KIL5" s="24"/>
      <c r="KIM5" s="24"/>
      <c r="KIN5" s="24"/>
      <c r="KIO5" s="24"/>
      <c r="KIP5" s="24"/>
      <c r="KIQ5" s="24"/>
      <c r="KIR5" s="24"/>
      <c r="KIS5" s="24"/>
      <c r="KIT5" s="24"/>
      <c r="KIU5" s="24"/>
      <c r="KIV5" s="24"/>
      <c r="KIW5" s="24"/>
      <c r="KIX5" s="24"/>
      <c r="KIY5" s="24"/>
      <c r="KIZ5" s="24"/>
      <c r="KJA5" s="24"/>
      <c r="KJB5" s="24"/>
      <c r="KJC5" s="24"/>
      <c r="KJD5" s="24"/>
      <c r="KJE5" s="24"/>
      <c r="KJF5" s="24"/>
      <c r="KJG5" s="24"/>
      <c r="KJH5" s="24"/>
      <c r="KJI5" s="24"/>
      <c r="KJJ5" s="24"/>
      <c r="KJK5" s="24"/>
      <c r="KJL5" s="24"/>
      <c r="KJM5" s="24"/>
      <c r="KJN5" s="24"/>
      <c r="KJO5" s="24"/>
      <c r="KJP5" s="24"/>
      <c r="KJQ5" s="24"/>
      <c r="KJR5" s="24"/>
      <c r="KJS5" s="24"/>
      <c r="KJT5" s="24"/>
      <c r="KJU5" s="24"/>
      <c r="KJV5" s="24"/>
      <c r="KJW5" s="24"/>
      <c r="KJX5" s="24"/>
      <c r="KJY5" s="24"/>
      <c r="KJZ5" s="24"/>
      <c r="KKA5" s="24"/>
      <c r="KKB5" s="24"/>
      <c r="KKC5" s="24"/>
      <c r="KKD5" s="24"/>
      <c r="KKE5" s="24"/>
      <c r="KKF5" s="24"/>
      <c r="KKG5" s="24"/>
      <c r="KKH5" s="24"/>
      <c r="KKI5" s="24"/>
      <c r="KKJ5" s="24"/>
      <c r="KKK5" s="24"/>
      <c r="KKL5" s="24"/>
      <c r="KKM5" s="24"/>
      <c r="KKN5" s="24"/>
      <c r="KKO5" s="24"/>
      <c r="KKP5" s="24"/>
      <c r="KKQ5" s="24"/>
      <c r="KKR5" s="24"/>
      <c r="KKS5" s="24"/>
      <c r="KKT5" s="24"/>
      <c r="KKU5" s="24"/>
      <c r="KKV5" s="24"/>
      <c r="KKW5" s="24"/>
      <c r="KKX5" s="24"/>
      <c r="KKY5" s="24"/>
      <c r="KKZ5" s="24"/>
      <c r="KLA5" s="24"/>
      <c r="KLB5" s="24"/>
      <c r="KLC5" s="24"/>
      <c r="KLD5" s="24"/>
      <c r="KLE5" s="24"/>
      <c r="KLF5" s="24"/>
      <c r="KLG5" s="24"/>
      <c r="KLH5" s="24"/>
      <c r="KLI5" s="24"/>
      <c r="KLJ5" s="24"/>
      <c r="KLK5" s="24"/>
      <c r="KLL5" s="24"/>
      <c r="KLM5" s="24"/>
      <c r="KLN5" s="24"/>
      <c r="KLO5" s="24"/>
      <c r="KLP5" s="24"/>
      <c r="KLQ5" s="24"/>
      <c r="KLR5" s="24"/>
      <c r="KLS5" s="24"/>
      <c r="KLT5" s="24"/>
      <c r="KLU5" s="24"/>
      <c r="KLV5" s="24"/>
      <c r="KLW5" s="24"/>
      <c r="KLX5" s="24"/>
      <c r="KLY5" s="24"/>
      <c r="KLZ5" s="24"/>
      <c r="KMA5" s="24"/>
      <c r="KMB5" s="24"/>
      <c r="KMC5" s="24"/>
      <c r="KMD5" s="24"/>
      <c r="KME5" s="24"/>
      <c r="KMF5" s="24"/>
      <c r="KMG5" s="24"/>
      <c r="KMH5" s="24"/>
      <c r="KMI5" s="24"/>
      <c r="KMJ5" s="24"/>
      <c r="KMK5" s="24"/>
      <c r="KML5" s="24"/>
      <c r="KMM5" s="24"/>
      <c r="KMN5" s="24"/>
      <c r="KMO5" s="24"/>
      <c r="KMP5" s="24"/>
      <c r="KMQ5" s="24"/>
      <c r="KMR5" s="24"/>
      <c r="KMS5" s="24"/>
      <c r="KMT5" s="24"/>
      <c r="KMU5" s="24"/>
      <c r="KMV5" s="24"/>
      <c r="KMW5" s="24"/>
      <c r="KMX5" s="24"/>
      <c r="KMY5" s="24"/>
      <c r="KMZ5" s="24"/>
      <c r="KNA5" s="24"/>
      <c r="KNB5" s="24"/>
      <c r="KNC5" s="24"/>
      <c r="KND5" s="24"/>
      <c r="KNE5" s="24"/>
      <c r="KNF5" s="24"/>
      <c r="KNG5" s="24"/>
      <c r="KNH5" s="24"/>
      <c r="KNI5" s="24"/>
      <c r="KNJ5" s="24"/>
      <c r="KNK5" s="24"/>
      <c r="KNL5" s="24"/>
      <c r="KNM5" s="24"/>
      <c r="KNN5" s="24"/>
      <c r="KNO5" s="24"/>
      <c r="KNP5" s="24"/>
      <c r="KNQ5" s="24"/>
      <c r="KNR5" s="24"/>
      <c r="KNS5" s="24"/>
      <c r="KNT5" s="24"/>
      <c r="KNU5" s="24"/>
      <c r="KNV5" s="24"/>
      <c r="KNW5" s="24"/>
      <c r="KNX5" s="24"/>
      <c r="KNY5" s="24"/>
      <c r="KNZ5" s="24"/>
      <c r="KOA5" s="24"/>
      <c r="KOB5" s="24"/>
      <c r="KOC5" s="24"/>
      <c r="KOD5" s="24"/>
      <c r="KOE5" s="24"/>
      <c r="KOF5" s="24"/>
      <c r="KOG5" s="24"/>
      <c r="KOH5" s="24"/>
      <c r="KOI5" s="24"/>
      <c r="KOJ5" s="24"/>
      <c r="KOK5" s="24"/>
      <c r="KOL5" s="24"/>
      <c r="KOM5" s="24"/>
      <c r="KON5" s="24"/>
      <c r="KOO5" s="24"/>
      <c r="KOP5" s="24"/>
      <c r="KOQ5" s="24"/>
      <c r="KOR5" s="24"/>
      <c r="KOS5" s="24"/>
      <c r="KOT5" s="24"/>
      <c r="KOU5" s="24"/>
      <c r="KOV5" s="24"/>
      <c r="KOW5" s="24"/>
      <c r="KOX5" s="24"/>
      <c r="KOY5" s="24"/>
      <c r="KOZ5" s="24"/>
      <c r="KPA5" s="24"/>
      <c r="KPB5" s="24"/>
      <c r="KPC5" s="24"/>
      <c r="KPD5" s="24"/>
      <c r="KPE5" s="24"/>
      <c r="KPF5" s="24"/>
      <c r="KPG5" s="24"/>
      <c r="KPH5" s="24"/>
      <c r="KPI5" s="24"/>
      <c r="KPJ5" s="24"/>
      <c r="KPK5" s="24"/>
      <c r="KPL5" s="24"/>
      <c r="KPM5" s="24"/>
      <c r="KPN5" s="24"/>
      <c r="KPO5" s="24"/>
      <c r="KPP5" s="24"/>
      <c r="KPQ5" s="24"/>
      <c r="KPR5" s="24"/>
      <c r="KPS5" s="24"/>
      <c r="KPT5" s="24"/>
      <c r="KPU5" s="24"/>
      <c r="KPV5" s="24"/>
      <c r="KPW5" s="24"/>
      <c r="KPX5" s="24"/>
      <c r="KPY5" s="24"/>
      <c r="KPZ5" s="24"/>
      <c r="KQA5" s="24"/>
      <c r="KQB5" s="24"/>
      <c r="KQC5" s="24"/>
      <c r="KQD5" s="24"/>
      <c r="KQE5" s="24"/>
      <c r="KQF5" s="24"/>
      <c r="KQG5" s="24"/>
      <c r="KQH5" s="24"/>
      <c r="KQI5" s="24"/>
      <c r="KQJ5" s="24"/>
      <c r="KQK5" s="24"/>
      <c r="KQL5" s="24"/>
      <c r="KQM5" s="24"/>
      <c r="KQN5" s="24"/>
      <c r="KQO5" s="24"/>
      <c r="KQP5" s="24"/>
      <c r="KQQ5" s="24"/>
      <c r="KQR5" s="24"/>
      <c r="KQS5" s="24"/>
      <c r="KQT5" s="24"/>
      <c r="KQU5" s="24"/>
      <c r="KQV5" s="24"/>
      <c r="KQW5" s="24"/>
      <c r="KQX5" s="24"/>
      <c r="KQY5" s="24"/>
      <c r="KQZ5" s="24"/>
      <c r="KRA5" s="24"/>
      <c r="KRB5" s="24"/>
      <c r="KRC5" s="24"/>
      <c r="KRD5" s="24"/>
      <c r="KRE5" s="24"/>
      <c r="KRF5" s="24"/>
      <c r="KRG5" s="24"/>
      <c r="KRH5" s="24"/>
      <c r="KRI5" s="24"/>
      <c r="KRJ5" s="24"/>
      <c r="KRK5" s="24"/>
      <c r="KRL5" s="24"/>
      <c r="KRM5" s="24"/>
      <c r="KRN5" s="24"/>
      <c r="KRO5" s="24"/>
      <c r="KRP5" s="24"/>
      <c r="KRQ5" s="24"/>
      <c r="KRR5" s="24"/>
      <c r="KRS5" s="24"/>
      <c r="KRT5" s="24"/>
      <c r="KRU5" s="24"/>
      <c r="KRV5" s="24"/>
      <c r="KRW5" s="24"/>
      <c r="KRX5" s="24"/>
      <c r="KRY5" s="24"/>
      <c r="KRZ5" s="24"/>
      <c r="KSA5" s="24"/>
      <c r="KSB5" s="24"/>
      <c r="KSC5" s="24"/>
      <c r="KSD5" s="24"/>
      <c r="KSE5" s="24"/>
      <c r="KSF5" s="24"/>
      <c r="KSG5" s="24"/>
      <c r="KSH5" s="24"/>
      <c r="KSI5" s="24"/>
      <c r="KSJ5" s="24"/>
      <c r="KSK5" s="24"/>
      <c r="KSL5" s="24"/>
      <c r="KSM5" s="24"/>
      <c r="KSN5" s="24"/>
      <c r="KSO5" s="24"/>
      <c r="KSP5" s="24"/>
      <c r="KSQ5" s="24"/>
      <c r="KSR5" s="24"/>
      <c r="KSS5" s="24"/>
      <c r="KST5" s="24"/>
      <c r="KSU5" s="24"/>
      <c r="KSV5" s="24"/>
      <c r="KSW5" s="24"/>
      <c r="KSX5" s="24"/>
      <c r="KSY5" s="24"/>
      <c r="KSZ5" s="24"/>
      <c r="KTA5" s="24"/>
      <c r="KTB5" s="24"/>
      <c r="KTC5" s="24"/>
      <c r="KTD5" s="24"/>
      <c r="KTE5" s="24"/>
      <c r="KTF5" s="24"/>
      <c r="KTG5" s="24"/>
      <c r="KTH5" s="24"/>
      <c r="KTI5" s="24"/>
      <c r="KTJ5" s="24"/>
      <c r="KTK5" s="24"/>
      <c r="KTL5" s="24"/>
      <c r="KTM5" s="24"/>
      <c r="KTN5" s="24"/>
      <c r="KTO5" s="24"/>
      <c r="KTP5" s="24"/>
      <c r="KTQ5" s="24"/>
      <c r="KTR5" s="24"/>
      <c r="KTS5" s="24"/>
      <c r="KTT5" s="24"/>
      <c r="KTU5" s="24"/>
      <c r="KTV5" s="24"/>
      <c r="KTW5" s="24"/>
      <c r="KTX5" s="24"/>
      <c r="KTY5" s="24"/>
      <c r="KTZ5" s="24"/>
      <c r="KUA5" s="24"/>
      <c r="KUB5" s="24"/>
      <c r="KUC5" s="24"/>
      <c r="KUD5" s="24"/>
      <c r="KUE5" s="24"/>
      <c r="KUF5" s="24"/>
      <c r="KUG5" s="24"/>
      <c r="KUH5" s="24"/>
      <c r="KUI5" s="24"/>
      <c r="KUJ5" s="24"/>
      <c r="KUK5" s="24"/>
      <c r="KUL5" s="24"/>
      <c r="KUM5" s="24"/>
      <c r="KUN5" s="24"/>
      <c r="KUO5" s="24"/>
      <c r="KUP5" s="24"/>
      <c r="KUQ5" s="24"/>
      <c r="KUR5" s="24"/>
      <c r="KUS5" s="24"/>
      <c r="KUT5" s="24"/>
      <c r="KUU5" s="24"/>
      <c r="KUV5" s="24"/>
      <c r="KUW5" s="24"/>
      <c r="KUX5" s="24"/>
      <c r="KUY5" s="24"/>
      <c r="KUZ5" s="24"/>
      <c r="KVA5" s="24"/>
      <c r="KVB5" s="24"/>
      <c r="KVC5" s="24"/>
      <c r="KVD5" s="24"/>
      <c r="KVE5" s="24"/>
      <c r="KVF5" s="24"/>
      <c r="KVG5" s="24"/>
      <c r="KVH5" s="24"/>
      <c r="KVI5" s="24"/>
      <c r="KVJ5" s="24"/>
      <c r="KVK5" s="24"/>
      <c r="KVL5" s="24"/>
      <c r="KVM5" s="24"/>
      <c r="KVN5" s="24"/>
      <c r="KVO5" s="24"/>
      <c r="KVP5" s="24"/>
      <c r="KVQ5" s="24"/>
      <c r="KVR5" s="24"/>
      <c r="KVS5" s="24"/>
      <c r="KVT5" s="24"/>
      <c r="KVU5" s="24"/>
      <c r="KVV5" s="24"/>
      <c r="KVW5" s="24"/>
      <c r="KVX5" s="24"/>
      <c r="KVY5" s="24"/>
      <c r="KVZ5" s="24"/>
      <c r="KWA5" s="24"/>
      <c r="KWB5" s="24"/>
      <c r="KWC5" s="24"/>
      <c r="KWD5" s="24"/>
      <c r="KWE5" s="24"/>
      <c r="KWF5" s="24"/>
      <c r="KWG5" s="24"/>
      <c r="KWH5" s="24"/>
      <c r="KWI5" s="24"/>
      <c r="KWJ5" s="24"/>
      <c r="KWK5" s="24"/>
      <c r="KWL5" s="24"/>
      <c r="KWM5" s="24"/>
      <c r="KWN5" s="24"/>
      <c r="KWO5" s="24"/>
      <c r="KWP5" s="24"/>
      <c r="KWQ5" s="24"/>
      <c r="KWR5" s="24"/>
      <c r="KWS5" s="24"/>
      <c r="KWT5" s="24"/>
      <c r="KWU5" s="24"/>
      <c r="KWV5" s="24"/>
      <c r="KWW5" s="24"/>
      <c r="KWX5" s="24"/>
      <c r="KWY5" s="24"/>
      <c r="KWZ5" s="24"/>
      <c r="KXA5" s="24"/>
      <c r="KXB5" s="24"/>
      <c r="KXC5" s="24"/>
      <c r="KXD5" s="24"/>
      <c r="KXE5" s="24"/>
      <c r="KXF5" s="24"/>
      <c r="KXG5" s="24"/>
      <c r="KXH5" s="24"/>
      <c r="KXI5" s="24"/>
      <c r="KXJ5" s="24"/>
      <c r="KXK5" s="24"/>
      <c r="KXL5" s="24"/>
      <c r="KXM5" s="24"/>
      <c r="KXN5" s="24"/>
      <c r="KXO5" s="24"/>
      <c r="KXP5" s="24"/>
      <c r="KXQ5" s="24"/>
      <c r="KXR5" s="24"/>
      <c r="KXS5" s="24"/>
      <c r="KXT5" s="24"/>
      <c r="KXU5" s="24"/>
      <c r="KXV5" s="24"/>
      <c r="KXW5" s="24"/>
      <c r="KXX5" s="24"/>
      <c r="KXY5" s="24"/>
      <c r="KXZ5" s="24"/>
      <c r="KYA5" s="24"/>
      <c r="KYB5" s="24"/>
      <c r="KYC5" s="24"/>
      <c r="KYD5" s="24"/>
      <c r="KYE5" s="24"/>
      <c r="KYF5" s="24"/>
      <c r="KYG5" s="24"/>
      <c r="KYH5" s="24"/>
      <c r="KYI5" s="24"/>
      <c r="KYJ5" s="24"/>
      <c r="KYK5" s="24"/>
      <c r="KYL5" s="24"/>
      <c r="KYM5" s="24"/>
      <c r="KYN5" s="24"/>
      <c r="KYO5" s="24"/>
      <c r="KYP5" s="24"/>
      <c r="KYQ5" s="24"/>
      <c r="KYR5" s="24"/>
      <c r="KYS5" s="24"/>
      <c r="KYT5" s="24"/>
      <c r="KYU5" s="24"/>
      <c r="KYV5" s="24"/>
      <c r="KYW5" s="24"/>
      <c r="KYX5" s="24"/>
      <c r="KYY5" s="24"/>
      <c r="KYZ5" s="24"/>
      <c r="KZA5" s="24"/>
      <c r="KZB5" s="24"/>
      <c r="KZC5" s="24"/>
      <c r="KZD5" s="24"/>
      <c r="KZE5" s="24"/>
      <c r="KZF5" s="24"/>
      <c r="KZG5" s="24"/>
      <c r="KZH5" s="24"/>
      <c r="KZI5" s="24"/>
      <c r="KZJ5" s="24"/>
      <c r="KZK5" s="24"/>
      <c r="KZL5" s="24"/>
      <c r="KZM5" s="24"/>
      <c r="KZN5" s="24"/>
      <c r="KZO5" s="24"/>
      <c r="KZP5" s="24"/>
      <c r="KZQ5" s="24"/>
      <c r="KZR5" s="24"/>
      <c r="KZS5" s="24"/>
      <c r="KZT5" s="24"/>
      <c r="KZU5" s="24"/>
      <c r="KZV5" s="24"/>
      <c r="KZW5" s="24"/>
      <c r="KZX5" s="24"/>
      <c r="KZY5" s="24"/>
      <c r="KZZ5" s="24"/>
      <c r="LAA5" s="24"/>
      <c r="LAB5" s="24"/>
      <c r="LAC5" s="24"/>
      <c r="LAD5" s="24"/>
      <c r="LAE5" s="24"/>
      <c r="LAF5" s="24"/>
      <c r="LAG5" s="24"/>
      <c r="LAH5" s="24"/>
      <c r="LAI5" s="24"/>
      <c r="LAJ5" s="24"/>
      <c r="LAK5" s="24"/>
      <c r="LAL5" s="24"/>
      <c r="LAM5" s="24"/>
      <c r="LAN5" s="24"/>
      <c r="LAO5" s="24"/>
      <c r="LAP5" s="24"/>
      <c r="LAQ5" s="24"/>
      <c r="LAR5" s="24"/>
      <c r="LAS5" s="24"/>
      <c r="LAT5" s="24"/>
      <c r="LAU5" s="24"/>
      <c r="LAV5" s="24"/>
      <c r="LAW5" s="24"/>
      <c r="LAX5" s="24"/>
      <c r="LAY5" s="24"/>
      <c r="LAZ5" s="24"/>
      <c r="LBA5" s="24"/>
      <c r="LBB5" s="24"/>
      <c r="LBC5" s="24"/>
      <c r="LBD5" s="24"/>
      <c r="LBE5" s="24"/>
      <c r="LBF5" s="24"/>
      <c r="LBG5" s="24"/>
      <c r="LBH5" s="24"/>
      <c r="LBI5" s="24"/>
      <c r="LBJ5" s="24"/>
      <c r="LBK5" s="24"/>
      <c r="LBL5" s="24"/>
      <c r="LBM5" s="24"/>
      <c r="LBN5" s="24"/>
      <c r="LBO5" s="24"/>
      <c r="LBP5" s="24"/>
      <c r="LBQ5" s="24"/>
      <c r="LBR5" s="24"/>
      <c r="LBS5" s="24"/>
      <c r="LBT5" s="24"/>
      <c r="LBU5" s="24"/>
      <c r="LBV5" s="24"/>
      <c r="LBW5" s="24"/>
      <c r="LBX5" s="24"/>
      <c r="LBY5" s="24"/>
      <c r="LBZ5" s="24"/>
      <c r="LCA5" s="24"/>
      <c r="LCB5" s="24"/>
      <c r="LCC5" s="24"/>
      <c r="LCD5" s="24"/>
      <c r="LCE5" s="24"/>
      <c r="LCF5" s="24"/>
      <c r="LCG5" s="24"/>
      <c r="LCH5" s="24"/>
      <c r="LCI5" s="24"/>
      <c r="LCJ5" s="24"/>
      <c r="LCK5" s="24"/>
      <c r="LCL5" s="24"/>
      <c r="LCM5" s="24"/>
      <c r="LCN5" s="24"/>
      <c r="LCO5" s="24"/>
      <c r="LCP5" s="24"/>
      <c r="LCQ5" s="24"/>
      <c r="LCR5" s="24"/>
      <c r="LCS5" s="24"/>
      <c r="LCT5" s="24"/>
      <c r="LCU5" s="24"/>
      <c r="LCV5" s="24"/>
      <c r="LCW5" s="24"/>
      <c r="LCX5" s="24"/>
      <c r="LCY5" s="24"/>
      <c r="LCZ5" s="24"/>
      <c r="LDA5" s="24"/>
      <c r="LDB5" s="24"/>
      <c r="LDC5" s="24"/>
      <c r="LDD5" s="24"/>
      <c r="LDE5" s="24"/>
      <c r="LDF5" s="24"/>
      <c r="LDG5" s="24"/>
      <c r="LDH5" s="24"/>
      <c r="LDI5" s="24"/>
      <c r="LDJ5" s="24"/>
      <c r="LDK5" s="24"/>
      <c r="LDL5" s="24"/>
      <c r="LDM5" s="24"/>
      <c r="LDN5" s="24"/>
      <c r="LDO5" s="24"/>
      <c r="LDP5" s="24"/>
      <c r="LDQ5" s="24"/>
      <c r="LDR5" s="24"/>
      <c r="LDS5" s="24"/>
      <c r="LDT5" s="24"/>
      <c r="LDU5" s="24"/>
      <c r="LDV5" s="24"/>
      <c r="LDW5" s="24"/>
      <c r="LDX5" s="24"/>
      <c r="LDY5" s="24"/>
      <c r="LDZ5" s="24"/>
      <c r="LEA5" s="24"/>
      <c r="LEB5" s="24"/>
      <c r="LEC5" s="24"/>
      <c r="LED5" s="24"/>
      <c r="LEE5" s="24"/>
      <c r="LEF5" s="24"/>
      <c r="LEG5" s="24"/>
      <c r="LEH5" s="24"/>
      <c r="LEI5" s="24"/>
      <c r="LEJ5" s="24"/>
      <c r="LEK5" s="24"/>
      <c r="LEL5" s="24"/>
      <c r="LEM5" s="24"/>
      <c r="LEN5" s="24"/>
      <c r="LEO5" s="24"/>
      <c r="LEP5" s="24"/>
      <c r="LEQ5" s="24"/>
      <c r="LER5" s="24"/>
      <c r="LES5" s="24"/>
      <c r="LET5" s="24"/>
      <c r="LEU5" s="24"/>
      <c r="LEV5" s="24"/>
      <c r="LEW5" s="24"/>
      <c r="LEX5" s="24"/>
      <c r="LEY5" s="24"/>
      <c r="LEZ5" s="24"/>
      <c r="LFA5" s="24"/>
      <c r="LFB5" s="24"/>
      <c r="LFC5" s="24"/>
      <c r="LFD5" s="24"/>
      <c r="LFE5" s="24"/>
      <c r="LFF5" s="24"/>
      <c r="LFG5" s="24"/>
      <c r="LFH5" s="24"/>
      <c r="LFI5" s="24"/>
      <c r="LFJ5" s="24"/>
      <c r="LFK5" s="24"/>
      <c r="LFL5" s="24"/>
      <c r="LFM5" s="24"/>
      <c r="LFN5" s="24"/>
      <c r="LFO5" s="24"/>
      <c r="LFP5" s="24"/>
      <c r="LFQ5" s="24"/>
      <c r="LFR5" s="24"/>
      <c r="LFS5" s="24"/>
      <c r="LFT5" s="24"/>
      <c r="LFU5" s="24"/>
      <c r="LFV5" s="24"/>
      <c r="LFW5" s="24"/>
      <c r="LFX5" s="24"/>
      <c r="LFY5" s="24"/>
      <c r="LFZ5" s="24"/>
      <c r="LGA5" s="24"/>
      <c r="LGB5" s="24"/>
      <c r="LGC5" s="24"/>
      <c r="LGD5" s="24"/>
      <c r="LGE5" s="24"/>
      <c r="LGF5" s="24"/>
      <c r="LGG5" s="24"/>
      <c r="LGH5" s="24"/>
      <c r="LGI5" s="24"/>
      <c r="LGJ5" s="24"/>
      <c r="LGK5" s="24"/>
      <c r="LGL5" s="24"/>
      <c r="LGM5" s="24"/>
      <c r="LGN5" s="24"/>
      <c r="LGO5" s="24"/>
      <c r="LGP5" s="24"/>
      <c r="LGQ5" s="24"/>
      <c r="LGR5" s="24"/>
      <c r="LGS5" s="24"/>
      <c r="LGT5" s="24"/>
      <c r="LGU5" s="24"/>
      <c r="LGV5" s="24"/>
      <c r="LGW5" s="24"/>
      <c r="LGX5" s="24"/>
      <c r="LGY5" s="24"/>
      <c r="LGZ5" s="24"/>
      <c r="LHA5" s="24"/>
      <c r="LHB5" s="24"/>
      <c r="LHC5" s="24"/>
      <c r="LHD5" s="24"/>
      <c r="LHE5" s="24"/>
      <c r="LHF5" s="24"/>
      <c r="LHG5" s="24"/>
      <c r="LHH5" s="24"/>
      <c r="LHI5" s="24"/>
      <c r="LHJ5" s="24"/>
      <c r="LHK5" s="24"/>
      <c r="LHL5" s="24"/>
      <c r="LHM5" s="24"/>
      <c r="LHN5" s="24"/>
      <c r="LHO5" s="24"/>
      <c r="LHP5" s="24"/>
      <c r="LHQ5" s="24"/>
      <c r="LHR5" s="24"/>
      <c r="LHS5" s="24"/>
      <c r="LHT5" s="24"/>
      <c r="LHU5" s="24"/>
      <c r="LHV5" s="24"/>
      <c r="LHW5" s="24"/>
      <c r="LHX5" s="24"/>
      <c r="LHY5" s="24"/>
      <c r="LHZ5" s="24"/>
      <c r="LIA5" s="24"/>
      <c r="LIB5" s="24"/>
      <c r="LIC5" s="24"/>
      <c r="LID5" s="24"/>
      <c r="LIE5" s="24"/>
      <c r="LIF5" s="24"/>
      <c r="LIG5" s="24"/>
      <c r="LIH5" s="24"/>
      <c r="LII5" s="24"/>
      <c r="LIJ5" s="24"/>
      <c r="LIK5" s="24"/>
      <c r="LIL5" s="24"/>
      <c r="LIM5" s="24"/>
      <c r="LIN5" s="24"/>
      <c r="LIO5" s="24"/>
      <c r="LIP5" s="24"/>
      <c r="LIQ5" s="24"/>
      <c r="LIR5" s="24"/>
      <c r="LIS5" s="24"/>
      <c r="LIT5" s="24"/>
      <c r="LIU5" s="24"/>
      <c r="LIV5" s="24"/>
      <c r="LIW5" s="24"/>
      <c r="LIX5" s="24"/>
      <c r="LIY5" s="24"/>
      <c r="LIZ5" s="24"/>
      <c r="LJA5" s="24"/>
      <c r="LJB5" s="24"/>
      <c r="LJC5" s="24"/>
      <c r="LJD5" s="24"/>
      <c r="LJE5" s="24"/>
      <c r="LJF5" s="24"/>
      <c r="LJG5" s="24"/>
      <c r="LJH5" s="24"/>
      <c r="LJI5" s="24"/>
      <c r="LJJ5" s="24"/>
      <c r="LJK5" s="24"/>
      <c r="LJL5" s="24"/>
      <c r="LJM5" s="24"/>
      <c r="LJN5" s="24"/>
      <c r="LJO5" s="24"/>
      <c r="LJP5" s="24"/>
      <c r="LJQ5" s="24"/>
      <c r="LJR5" s="24"/>
      <c r="LJS5" s="24"/>
      <c r="LJT5" s="24"/>
      <c r="LJU5" s="24"/>
      <c r="LJV5" s="24"/>
      <c r="LJW5" s="24"/>
      <c r="LJX5" s="24"/>
      <c r="LJY5" s="24"/>
      <c r="LJZ5" s="24"/>
      <c r="LKA5" s="24"/>
      <c r="LKB5" s="24"/>
      <c r="LKC5" s="24"/>
      <c r="LKD5" s="24"/>
      <c r="LKE5" s="24"/>
      <c r="LKF5" s="24"/>
      <c r="LKG5" s="24"/>
      <c r="LKH5" s="24"/>
      <c r="LKI5" s="24"/>
      <c r="LKJ5" s="24"/>
      <c r="LKK5" s="24"/>
      <c r="LKL5" s="24"/>
      <c r="LKM5" s="24"/>
      <c r="LKN5" s="24"/>
      <c r="LKO5" s="24"/>
      <c r="LKP5" s="24"/>
      <c r="LKQ5" s="24"/>
      <c r="LKR5" s="24"/>
      <c r="LKS5" s="24"/>
      <c r="LKT5" s="24"/>
      <c r="LKU5" s="24"/>
      <c r="LKV5" s="24"/>
      <c r="LKW5" s="24"/>
      <c r="LKX5" s="24"/>
      <c r="LKY5" s="24"/>
      <c r="LKZ5" s="24"/>
      <c r="LLA5" s="24"/>
      <c r="LLB5" s="24"/>
      <c r="LLC5" s="24"/>
      <c r="LLD5" s="24"/>
      <c r="LLE5" s="24"/>
      <c r="LLF5" s="24"/>
      <c r="LLG5" s="24"/>
      <c r="LLH5" s="24"/>
      <c r="LLI5" s="24"/>
      <c r="LLJ5" s="24"/>
      <c r="LLK5" s="24"/>
      <c r="LLL5" s="24"/>
      <c r="LLM5" s="24"/>
      <c r="LLN5" s="24"/>
      <c r="LLO5" s="24"/>
      <c r="LLP5" s="24"/>
      <c r="LLQ5" s="24"/>
      <c r="LLR5" s="24"/>
      <c r="LLS5" s="24"/>
      <c r="LLT5" s="24"/>
      <c r="LLU5" s="24"/>
      <c r="LLV5" s="24"/>
      <c r="LLW5" s="24"/>
      <c r="LLX5" s="24"/>
      <c r="LLY5" s="24"/>
      <c r="LLZ5" s="24"/>
      <c r="LMA5" s="24"/>
      <c r="LMB5" s="24"/>
      <c r="LMC5" s="24"/>
      <c r="LMD5" s="24"/>
      <c r="LME5" s="24"/>
      <c r="LMF5" s="24"/>
      <c r="LMG5" s="24"/>
      <c r="LMH5" s="24"/>
      <c r="LMI5" s="24"/>
      <c r="LMJ5" s="24"/>
      <c r="LMK5" s="24"/>
      <c r="LML5" s="24"/>
      <c r="LMM5" s="24"/>
      <c r="LMN5" s="24"/>
      <c r="LMO5" s="24"/>
      <c r="LMP5" s="24"/>
      <c r="LMQ5" s="24"/>
      <c r="LMR5" s="24"/>
      <c r="LMS5" s="24"/>
      <c r="LMT5" s="24"/>
      <c r="LMU5" s="24"/>
      <c r="LMV5" s="24"/>
      <c r="LMW5" s="24"/>
      <c r="LMX5" s="24"/>
      <c r="LMY5" s="24"/>
      <c r="LMZ5" s="24"/>
      <c r="LNA5" s="24"/>
      <c r="LNB5" s="24"/>
      <c r="LNC5" s="24"/>
      <c r="LND5" s="24"/>
      <c r="LNE5" s="24"/>
      <c r="LNF5" s="24"/>
      <c r="LNG5" s="24"/>
      <c r="LNH5" s="24"/>
      <c r="LNI5" s="24"/>
      <c r="LNJ5" s="24"/>
      <c r="LNK5" s="24"/>
      <c r="LNL5" s="24"/>
      <c r="LNM5" s="24"/>
      <c r="LNN5" s="24"/>
      <c r="LNO5" s="24"/>
      <c r="LNP5" s="24"/>
      <c r="LNQ5" s="24"/>
      <c r="LNR5" s="24"/>
      <c r="LNS5" s="24"/>
      <c r="LNT5" s="24"/>
      <c r="LNU5" s="24"/>
      <c r="LNV5" s="24"/>
      <c r="LNW5" s="24"/>
      <c r="LNX5" s="24"/>
      <c r="LNY5" s="24"/>
      <c r="LNZ5" s="24"/>
      <c r="LOA5" s="24"/>
      <c r="LOB5" s="24"/>
      <c r="LOC5" s="24"/>
      <c r="LOD5" s="24"/>
      <c r="LOE5" s="24"/>
      <c r="LOF5" s="24"/>
      <c r="LOG5" s="24"/>
      <c r="LOH5" s="24"/>
      <c r="LOI5" s="24"/>
      <c r="LOJ5" s="24"/>
      <c r="LOK5" s="24"/>
      <c r="LOL5" s="24"/>
      <c r="LOM5" s="24"/>
      <c r="LON5" s="24"/>
      <c r="LOO5" s="24"/>
      <c r="LOP5" s="24"/>
      <c r="LOQ5" s="24"/>
      <c r="LOR5" s="24"/>
      <c r="LOS5" s="24"/>
      <c r="LOT5" s="24"/>
      <c r="LOU5" s="24"/>
      <c r="LOV5" s="24"/>
      <c r="LOW5" s="24"/>
      <c r="LOX5" s="24"/>
      <c r="LOY5" s="24"/>
      <c r="LOZ5" s="24"/>
      <c r="LPA5" s="24"/>
      <c r="LPB5" s="24"/>
      <c r="LPC5" s="24"/>
      <c r="LPD5" s="24"/>
      <c r="LPE5" s="24"/>
      <c r="LPF5" s="24"/>
      <c r="LPG5" s="24"/>
      <c r="LPH5" s="24"/>
      <c r="LPI5" s="24"/>
      <c r="LPJ5" s="24"/>
      <c r="LPK5" s="24"/>
      <c r="LPL5" s="24"/>
      <c r="LPM5" s="24"/>
      <c r="LPN5" s="24"/>
      <c r="LPO5" s="24"/>
      <c r="LPP5" s="24"/>
      <c r="LPQ5" s="24"/>
      <c r="LPR5" s="24"/>
      <c r="LPS5" s="24"/>
      <c r="LPT5" s="24"/>
      <c r="LPU5" s="24"/>
      <c r="LPV5" s="24"/>
      <c r="LPW5" s="24"/>
      <c r="LPX5" s="24"/>
      <c r="LPY5" s="24"/>
      <c r="LPZ5" s="24"/>
      <c r="LQA5" s="24"/>
      <c r="LQB5" s="24"/>
      <c r="LQC5" s="24"/>
      <c r="LQD5" s="24"/>
      <c r="LQE5" s="24"/>
      <c r="LQF5" s="24"/>
      <c r="LQG5" s="24"/>
      <c r="LQH5" s="24"/>
      <c r="LQI5" s="24"/>
      <c r="LQJ5" s="24"/>
      <c r="LQK5" s="24"/>
      <c r="LQL5" s="24"/>
      <c r="LQM5" s="24"/>
      <c r="LQN5" s="24"/>
      <c r="LQO5" s="24"/>
      <c r="LQP5" s="24"/>
      <c r="LQQ5" s="24"/>
      <c r="LQR5" s="24"/>
      <c r="LQS5" s="24"/>
      <c r="LQT5" s="24"/>
      <c r="LQU5" s="24"/>
      <c r="LQV5" s="24"/>
      <c r="LQW5" s="24"/>
      <c r="LQX5" s="24"/>
      <c r="LQY5" s="24"/>
      <c r="LQZ5" s="24"/>
      <c r="LRA5" s="24"/>
      <c r="LRB5" s="24"/>
      <c r="LRC5" s="24"/>
      <c r="LRD5" s="24"/>
      <c r="LRE5" s="24"/>
      <c r="LRF5" s="24"/>
      <c r="LRG5" s="24"/>
      <c r="LRH5" s="24"/>
      <c r="LRI5" s="24"/>
      <c r="LRJ5" s="24"/>
      <c r="LRK5" s="24"/>
      <c r="LRL5" s="24"/>
      <c r="LRM5" s="24"/>
      <c r="LRN5" s="24"/>
      <c r="LRO5" s="24"/>
      <c r="LRP5" s="24"/>
      <c r="LRQ5" s="24"/>
      <c r="LRR5" s="24"/>
      <c r="LRS5" s="24"/>
      <c r="LRT5" s="24"/>
      <c r="LRU5" s="24"/>
      <c r="LRV5" s="24"/>
      <c r="LRW5" s="24"/>
      <c r="LRX5" s="24"/>
      <c r="LRY5" s="24"/>
      <c r="LRZ5" s="24"/>
      <c r="LSA5" s="24"/>
      <c r="LSB5" s="24"/>
      <c r="LSC5" s="24"/>
      <c r="LSD5" s="24"/>
      <c r="LSE5" s="24"/>
      <c r="LSF5" s="24"/>
      <c r="LSG5" s="24"/>
      <c r="LSH5" s="24"/>
      <c r="LSI5" s="24"/>
      <c r="LSJ5" s="24"/>
      <c r="LSK5" s="24"/>
      <c r="LSL5" s="24"/>
      <c r="LSM5" s="24"/>
      <c r="LSN5" s="24"/>
      <c r="LSO5" s="24"/>
      <c r="LSP5" s="24"/>
      <c r="LSQ5" s="24"/>
      <c r="LSR5" s="24"/>
      <c r="LSS5" s="24"/>
      <c r="LST5" s="24"/>
      <c r="LSU5" s="24"/>
      <c r="LSV5" s="24"/>
      <c r="LSW5" s="24"/>
      <c r="LSX5" s="24"/>
      <c r="LSY5" s="24"/>
      <c r="LSZ5" s="24"/>
      <c r="LTA5" s="24"/>
      <c r="LTB5" s="24"/>
      <c r="LTC5" s="24"/>
      <c r="LTD5" s="24"/>
      <c r="LTE5" s="24"/>
      <c r="LTF5" s="24"/>
      <c r="LTG5" s="24"/>
      <c r="LTH5" s="24"/>
      <c r="LTI5" s="24"/>
      <c r="LTJ5" s="24"/>
      <c r="LTK5" s="24"/>
      <c r="LTL5" s="24"/>
      <c r="LTM5" s="24"/>
      <c r="LTN5" s="24"/>
      <c r="LTO5" s="24"/>
      <c r="LTP5" s="24"/>
      <c r="LTQ5" s="24"/>
      <c r="LTR5" s="24"/>
      <c r="LTS5" s="24"/>
      <c r="LTT5" s="24"/>
      <c r="LTU5" s="24"/>
      <c r="LTV5" s="24"/>
      <c r="LTW5" s="24"/>
      <c r="LTX5" s="24"/>
      <c r="LTY5" s="24"/>
      <c r="LTZ5" s="24"/>
      <c r="LUA5" s="24"/>
      <c r="LUB5" s="24"/>
      <c r="LUC5" s="24"/>
      <c r="LUD5" s="24"/>
      <c r="LUE5" s="24"/>
      <c r="LUF5" s="24"/>
      <c r="LUG5" s="24"/>
      <c r="LUH5" s="24"/>
      <c r="LUI5" s="24"/>
      <c r="LUJ5" s="24"/>
      <c r="LUK5" s="24"/>
      <c r="LUL5" s="24"/>
      <c r="LUM5" s="24"/>
      <c r="LUN5" s="24"/>
      <c r="LUO5" s="24"/>
      <c r="LUP5" s="24"/>
      <c r="LUQ5" s="24"/>
      <c r="LUR5" s="24"/>
      <c r="LUS5" s="24"/>
      <c r="LUT5" s="24"/>
      <c r="LUU5" s="24"/>
      <c r="LUV5" s="24"/>
      <c r="LUW5" s="24"/>
      <c r="LUX5" s="24"/>
      <c r="LUY5" s="24"/>
      <c r="LUZ5" s="24"/>
      <c r="LVA5" s="24"/>
      <c r="LVB5" s="24"/>
      <c r="LVC5" s="24"/>
      <c r="LVD5" s="24"/>
      <c r="LVE5" s="24"/>
      <c r="LVF5" s="24"/>
      <c r="LVG5" s="24"/>
      <c r="LVH5" s="24"/>
      <c r="LVI5" s="24"/>
      <c r="LVJ5" s="24"/>
      <c r="LVK5" s="24"/>
      <c r="LVL5" s="24"/>
      <c r="LVM5" s="24"/>
      <c r="LVN5" s="24"/>
      <c r="LVO5" s="24"/>
      <c r="LVP5" s="24"/>
      <c r="LVQ5" s="24"/>
      <c r="LVR5" s="24"/>
      <c r="LVS5" s="24"/>
      <c r="LVT5" s="24"/>
      <c r="LVU5" s="24"/>
      <c r="LVV5" s="24"/>
      <c r="LVW5" s="24"/>
      <c r="LVX5" s="24"/>
      <c r="LVY5" s="24"/>
      <c r="LVZ5" s="24"/>
      <c r="LWA5" s="24"/>
      <c r="LWB5" s="24"/>
      <c r="LWC5" s="24"/>
      <c r="LWD5" s="24"/>
      <c r="LWE5" s="24"/>
      <c r="LWF5" s="24"/>
      <c r="LWG5" s="24"/>
      <c r="LWH5" s="24"/>
      <c r="LWI5" s="24"/>
      <c r="LWJ5" s="24"/>
      <c r="LWK5" s="24"/>
      <c r="LWL5" s="24"/>
      <c r="LWM5" s="24"/>
      <c r="LWN5" s="24"/>
      <c r="LWO5" s="24"/>
      <c r="LWP5" s="24"/>
      <c r="LWQ5" s="24"/>
      <c r="LWR5" s="24"/>
      <c r="LWS5" s="24"/>
      <c r="LWT5" s="24"/>
      <c r="LWU5" s="24"/>
      <c r="LWV5" s="24"/>
      <c r="LWW5" s="24"/>
      <c r="LWX5" s="24"/>
      <c r="LWY5" s="24"/>
      <c r="LWZ5" s="24"/>
      <c r="LXA5" s="24"/>
      <c r="LXB5" s="24"/>
      <c r="LXC5" s="24"/>
      <c r="LXD5" s="24"/>
      <c r="LXE5" s="24"/>
      <c r="LXF5" s="24"/>
      <c r="LXG5" s="24"/>
      <c r="LXH5" s="24"/>
      <c r="LXI5" s="24"/>
      <c r="LXJ5" s="24"/>
      <c r="LXK5" s="24"/>
      <c r="LXL5" s="24"/>
      <c r="LXM5" s="24"/>
      <c r="LXN5" s="24"/>
      <c r="LXO5" s="24"/>
      <c r="LXP5" s="24"/>
      <c r="LXQ5" s="24"/>
      <c r="LXR5" s="24"/>
      <c r="LXS5" s="24"/>
      <c r="LXT5" s="24"/>
      <c r="LXU5" s="24"/>
      <c r="LXV5" s="24"/>
      <c r="LXW5" s="24"/>
      <c r="LXX5" s="24"/>
      <c r="LXY5" s="24"/>
      <c r="LXZ5" s="24"/>
      <c r="LYA5" s="24"/>
      <c r="LYB5" s="24"/>
      <c r="LYC5" s="24"/>
      <c r="LYD5" s="24"/>
      <c r="LYE5" s="24"/>
      <c r="LYF5" s="24"/>
      <c r="LYG5" s="24"/>
      <c r="LYH5" s="24"/>
      <c r="LYI5" s="24"/>
      <c r="LYJ5" s="24"/>
      <c r="LYK5" s="24"/>
      <c r="LYL5" s="24"/>
      <c r="LYM5" s="24"/>
      <c r="LYN5" s="24"/>
      <c r="LYO5" s="24"/>
      <c r="LYP5" s="24"/>
      <c r="LYQ5" s="24"/>
      <c r="LYR5" s="24"/>
      <c r="LYS5" s="24"/>
      <c r="LYT5" s="24"/>
      <c r="LYU5" s="24"/>
      <c r="LYV5" s="24"/>
      <c r="LYW5" s="24"/>
      <c r="LYX5" s="24"/>
      <c r="LYY5" s="24"/>
      <c r="LYZ5" s="24"/>
      <c r="LZA5" s="24"/>
      <c r="LZB5" s="24"/>
      <c r="LZC5" s="24"/>
      <c r="LZD5" s="24"/>
      <c r="LZE5" s="24"/>
      <c r="LZF5" s="24"/>
      <c r="LZG5" s="24"/>
      <c r="LZH5" s="24"/>
      <c r="LZI5" s="24"/>
      <c r="LZJ5" s="24"/>
      <c r="LZK5" s="24"/>
      <c r="LZL5" s="24"/>
      <c r="LZM5" s="24"/>
      <c r="LZN5" s="24"/>
      <c r="LZO5" s="24"/>
      <c r="LZP5" s="24"/>
      <c r="LZQ5" s="24"/>
      <c r="LZR5" s="24"/>
      <c r="LZS5" s="24"/>
      <c r="LZT5" s="24"/>
      <c r="LZU5" s="24"/>
      <c r="LZV5" s="24"/>
      <c r="LZW5" s="24"/>
      <c r="LZX5" s="24"/>
      <c r="LZY5" s="24"/>
      <c r="LZZ5" s="24"/>
      <c r="MAA5" s="24"/>
      <c r="MAB5" s="24"/>
      <c r="MAC5" s="24"/>
      <c r="MAD5" s="24"/>
      <c r="MAE5" s="24"/>
      <c r="MAF5" s="24"/>
      <c r="MAG5" s="24"/>
      <c r="MAH5" s="24"/>
      <c r="MAI5" s="24"/>
      <c r="MAJ5" s="24"/>
      <c r="MAK5" s="24"/>
      <c r="MAL5" s="24"/>
      <c r="MAM5" s="24"/>
      <c r="MAN5" s="24"/>
      <c r="MAO5" s="24"/>
      <c r="MAP5" s="24"/>
      <c r="MAQ5" s="24"/>
      <c r="MAR5" s="24"/>
      <c r="MAS5" s="24"/>
      <c r="MAT5" s="24"/>
      <c r="MAU5" s="24"/>
      <c r="MAV5" s="24"/>
      <c r="MAW5" s="24"/>
      <c r="MAX5" s="24"/>
      <c r="MAY5" s="24"/>
      <c r="MAZ5" s="24"/>
      <c r="MBA5" s="24"/>
      <c r="MBB5" s="24"/>
      <c r="MBC5" s="24"/>
      <c r="MBD5" s="24"/>
      <c r="MBE5" s="24"/>
      <c r="MBF5" s="24"/>
      <c r="MBG5" s="24"/>
      <c r="MBH5" s="24"/>
      <c r="MBI5" s="24"/>
      <c r="MBJ5" s="24"/>
      <c r="MBK5" s="24"/>
      <c r="MBL5" s="24"/>
      <c r="MBM5" s="24"/>
      <c r="MBN5" s="24"/>
      <c r="MBO5" s="24"/>
      <c r="MBP5" s="24"/>
      <c r="MBQ5" s="24"/>
      <c r="MBR5" s="24"/>
      <c r="MBS5" s="24"/>
      <c r="MBT5" s="24"/>
      <c r="MBU5" s="24"/>
      <c r="MBV5" s="24"/>
      <c r="MBW5" s="24"/>
      <c r="MBX5" s="24"/>
      <c r="MBY5" s="24"/>
      <c r="MBZ5" s="24"/>
      <c r="MCA5" s="24"/>
      <c r="MCB5" s="24"/>
      <c r="MCC5" s="24"/>
      <c r="MCD5" s="24"/>
      <c r="MCE5" s="24"/>
      <c r="MCF5" s="24"/>
      <c r="MCG5" s="24"/>
      <c r="MCH5" s="24"/>
      <c r="MCI5" s="24"/>
      <c r="MCJ5" s="24"/>
      <c r="MCK5" s="24"/>
      <c r="MCL5" s="24"/>
      <c r="MCM5" s="24"/>
      <c r="MCN5" s="24"/>
      <c r="MCO5" s="24"/>
      <c r="MCP5" s="24"/>
      <c r="MCQ5" s="24"/>
      <c r="MCR5" s="24"/>
      <c r="MCS5" s="24"/>
      <c r="MCT5" s="24"/>
      <c r="MCU5" s="24"/>
      <c r="MCV5" s="24"/>
      <c r="MCW5" s="24"/>
      <c r="MCX5" s="24"/>
      <c r="MCY5" s="24"/>
      <c r="MCZ5" s="24"/>
      <c r="MDA5" s="24"/>
      <c r="MDB5" s="24"/>
      <c r="MDC5" s="24"/>
      <c r="MDD5" s="24"/>
      <c r="MDE5" s="24"/>
      <c r="MDF5" s="24"/>
      <c r="MDG5" s="24"/>
      <c r="MDH5" s="24"/>
      <c r="MDI5" s="24"/>
      <c r="MDJ5" s="24"/>
      <c r="MDK5" s="24"/>
      <c r="MDL5" s="24"/>
      <c r="MDM5" s="24"/>
      <c r="MDN5" s="24"/>
      <c r="MDO5" s="24"/>
      <c r="MDP5" s="24"/>
      <c r="MDQ5" s="24"/>
      <c r="MDR5" s="24"/>
      <c r="MDS5" s="24"/>
      <c r="MDT5" s="24"/>
      <c r="MDU5" s="24"/>
      <c r="MDV5" s="24"/>
      <c r="MDW5" s="24"/>
      <c r="MDX5" s="24"/>
      <c r="MDY5" s="24"/>
      <c r="MDZ5" s="24"/>
      <c r="MEA5" s="24"/>
      <c r="MEB5" s="24"/>
      <c r="MEC5" s="24"/>
      <c r="MED5" s="24"/>
      <c r="MEE5" s="24"/>
      <c r="MEF5" s="24"/>
      <c r="MEG5" s="24"/>
      <c r="MEH5" s="24"/>
      <c r="MEI5" s="24"/>
      <c r="MEJ5" s="24"/>
      <c r="MEK5" s="24"/>
      <c r="MEL5" s="24"/>
      <c r="MEM5" s="24"/>
      <c r="MEN5" s="24"/>
      <c r="MEO5" s="24"/>
      <c r="MEP5" s="24"/>
      <c r="MEQ5" s="24"/>
      <c r="MER5" s="24"/>
      <c r="MES5" s="24"/>
      <c r="MET5" s="24"/>
      <c r="MEU5" s="24"/>
      <c r="MEV5" s="24"/>
      <c r="MEW5" s="24"/>
      <c r="MEX5" s="24"/>
      <c r="MEY5" s="24"/>
      <c r="MEZ5" s="24"/>
      <c r="MFA5" s="24"/>
      <c r="MFB5" s="24"/>
      <c r="MFC5" s="24"/>
      <c r="MFD5" s="24"/>
      <c r="MFE5" s="24"/>
      <c r="MFF5" s="24"/>
      <c r="MFG5" s="24"/>
      <c r="MFH5" s="24"/>
      <c r="MFI5" s="24"/>
      <c r="MFJ5" s="24"/>
      <c r="MFK5" s="24"/>
      <c r="MFL5" s="24"/>
      <c r="MFM5" s="24"/>
      <c r="MFN5" s="24"/>
      <c r="MFO5" s="24"/>
      <c r="MFP5" s="24"/>
      <c r="MFQ5" s="24"/>
      <c r="MFR5" s="24"/>
      <c r="MFS5" s="24"/>
      <c r="MFT5" s="24"/>
      <c r="MFU5" s="24"/>
      <c r="MFV5" s="24"/>
      <c r="MFW5" s="24"/>
      <c r="MFX5" s="24"/>
      <c r="MFY5" s="24"/>
      <c r="MFZ5" s="24"/>
      <c r="MGA5" s="24"/>
      <c r="MGB5" s="24"/>
      <c r="MGC5" s="24"/>
      <c r="MGD5" s="24"/>
      <c r="MGE5" s="24"/>
      <c r="MGF5" s="24"/>
      <c r="MGG5" s="24"/>
      <c r="MGH5" s="24"/>
      <c r="MGI5" s="24"/>
      <c r="MGJ5" s="24"/>
      <c r="MGK5" s="24"/>
      <c r="MGL5" s="24"/>
      <c r="MGM5" s="24"/>
      <c r="MGN5" s="24"/>
      <c r="MGO5" s="24"/>
      <c r="MGP5" s="24"/>
      <c r="MGQ5" s="24"/>
      <c r="MGR5" s="24"/>
      <c r="MGS5" s="24"/>
      <c r="MGT5" s="24"/>
      <c r="MGU5" s="24"/>
      <c r="MGV5" s="24"/>
      <c r="MGW5" s="24"/>
      <c r="MGX5" s="24"/>
      <c r="MGY5" s="24"/>
      <c r="MGZ5" s="24"/>
      <c r="MHA5" s="24"/>
      <c r="MHB5" s="24"/>
      <c r="MHC5" s="24"/>
      <c r="MHD5" s="24"/>
      <c r="MHE5" s="24"/>
      <c r="MHF5" s="24"/>
      <c r="MHG5" s="24"/>
      <c r="MHH5" s="24"/>
      <c r="MHI5" s="24"/>
      <c r="MHJ5" s="24"/>
      <c r="MHK5" s="24"/>
      <c r="MHL5" s="24"/>
      <c r="MHM5" s="24"/>
      <c r="MHN5" s="24"/>
      <c r="MHO5" s="24"/>
      <c r="MHP5" s="24"/>
      <c r="MHQ5" s="24"/>
      <c r="MHR5" s="24"/>
      <c r="MHS5" s="24"/>
      <c r="MHT5" s="24"/>
      <c r="MHU5" s="24"/>
      <c r="MHV5" s="24"/>
      <c r="MHW5" s="24"/>
      <c r="MHX5" s="24"/>
      <c r="MHY5" s="24"/>
      <c r="MHZ5" s="24"/>
      <c r="MIA5" s="24"/>
      <c r="MIB5" s="24"/>
      <c r="MIC5" s="24"/>
      <c r="MID5" s="24"/>
      <c r="MIE5" s="24"/>
      <c r="MIF5" s="24"/>
      <c r="MIG5" s="24"/>
      <c r="MIH5" s="24"/>
      <c r="MII5" s="24"/>
      <c r="MIJ5" s="24"/>
      <c r="MIK5" s="24"/>
      <c r="MIL5" s="24"/>
      <c r="MIM5" s="24"/>
      <c r="MIN5" s="24"/>
      <c r="MIO5" s="24"/>
      <c r="MIP5" s="24"/>
      <c r="MIQ5" s="24"/>
      <c r="MIR5" s="24"/>
      <c r="MIS5" s="24"/>
      <c r="MIT5" s="24"/>
      <c r="MIU5" s="24"/>
      <c r="MIV5" s="24"/>
      <c r="MIW5" s="24"/>
      <c r="MIX5" s="24"/>
      <c r="MIY5" s="24"/>
      <c r="MIZ5" s="24"/>
      <c r="MJA5" s="24"/>
      <c r="MJB5" s="24"/>
      <c r="MJC5" s="24"/>
      <c r="MJD5" s="24"/>
      <c r="MJE5" s="24"/>
      <c r="MJF5" s="24"/>
      <c r="MJG5" s="24"/>
      <c r="MJH5" s="24"/>
      <c r="MJI5" s="24"/>
      <c r="MJJ5" s="24"/>
      <c r="MJK5" s="24"/>
      <c r="MJL5" s="24"/>
      <c r="MJM5" s="24"/>
      <c r="MJN5" s="24"/>
      <c r="MJO5" s="24"/>
      <c r="MJP5" s="24"/>
      <c r="MJQ5" s="24"/>
      <c r="MJR5" s="24"/>
      <c r="MJS5" s="24"/>
      <c r="MJT5" s="24"/>
      <c r="MJU5" s="24"/>
      <c r="MJV5" s="24"/>
      <c r="MJW5" s="24"/>
      <c r="MJX5" s="24"/>
      <c r="MJY5" s="24"/>
      <c r="MJZ5" s="24"/>
      <c r="MKA5" s="24"/>
      <c r="MKB5" s="24"/>
      <c r="MKC5" s="24"/>
      <c r="MKD5" s="24"/>
      <c r="MKE5" s="24"/>
      <c r="MKF5" s="24"/>
      <c r="MKG5" s="24"/>
      <c r="MKH5" s="24"/>
      <c r="MKI5" s="24"/>
      <c r="MKJ5" s="24"/>
      <c r="MKK5" s="24"/>
      <c r="MKL5" s="24"/>
      <c r="MKM5" s="24"/>
      <c r="MKN5" s="24"/>
      <c r="MKO5" s="24"/>
      <c r="MKP5" s="24"/>
      <c r="MKQ5" s="24"/>
      <c r="MKR5" s="24"/>
      <c r="MKS5" s="24"/>
      <c r="MKT5" s="24"/>
      <c r="MKU5" s="24"/>
      <c r="MKV5" s="24"/>
      <c r="MKW5" s="24"/>
      <c r="MKX5" s="24"/>
      <c r="MKY5" s="24"/>
      <c r="MKZ5" s="24"/>
      <c r="MLA5" s="24"/>
      <c r="MLB5" s="24"/>
      <c r="MLC5" s="24"/>
      <c r="MLD5" s="24"/>
      <c r="MLE5" s="24"/>
      <c r="MLF5" s="24"/>
      <c r="MLG5" s="24"/>
      <c r="MLH5" s="24"/>
      <c r="MLI5" s="24"/>
      <c r="MLJ5" s="24"/>
      <c r="MLK5" s="24"/>
      <c r="MLL5" s="24"/>
      <c r="MLM5" s="24"/>
      <c r="MLN5" s="24"/>
      <c r="MLO5" s="24"/>
      <c r="MLP5" s="24"/>
      <c r="MLQ5" s="24"/>
      <c r="MLR5" s="24"/>
      <c r="MLS5" s="24"/>
      <c r="MLT5" s="24"/>
      <c r="MLU5" s="24"/>
      <c r="MLV5" s="24"/>
      <c r="MLW5" s="24"/>
      <c r="MLX5" s="24"/>
      <c r="MLY5" s="24"/>
      <c r="MLZ5" s="24"/>
      <c r="MMA5" s="24"/>
      <c r="MMB5" s="24"/>
      <c r="MMC5" s="24"/>
      <c r="MMD5" s="24"/>
      <c r="MME5" s="24"/>
      <c r="MMF5" s="24"/>
      <c r="MMG5" s="24"/>
      <c r="MMH5" s="24"/>
      <c r="MMI5" s="24"/>
      <c r="MMJ5" s="24"/>
      <c r="MMK5" s="24"/>
      <c r="MML5" s="24"/>
      <c r="MMM5" s="24"/>
      <c r="MMN5" s="24"/>
      <c r="MMO5" s="24"/>
      <c r="MMP5" s="24"/>
      <c r="MMQ5" s="24"/>
      <c r="MMR5" s="24"/>
      <c r="MMS5" s="24"/>
      <c r="MMT5" s="24"/>
      <c r="MMU5" s="24"/>
      <c r="MMV5" s="24"/>
      <c r="MMW5" s="24"/>
      <c r="MMX5" s="24"/>
      <c r="MMY5" s="24"/>
      <c r="MMZ5" s="24"/>
      <c r="MNA5" s="24"/>
      <c r="MNB5" s="24"/>
      <c r="MNC5" s="24"/>
      <c r="MND5" s="24"/>
      <c r="MNE5" s="24"/>
      <c r="MNF5" s="24"/>
      <c r="MNG5" s="24"/>
      <c r="MNH5" s="24"/>
      <c r="MNI5" s="24"/>
      <c r="MNJ5" s="24"/>
      <c r="MNK5" s="24"/>
      <c r="MNL5" s="24"/>
      <c r="MNM5" s="24"/>
      <c r="MNN5" s="24"/>
      <c r="MNO5" s="24"/>
      <c r="MNP5" s="24"/>
      <c r="MNQ5" s="24"/>
      <c r="MNR5" s="24"/>
      <c r="MNS5" s="24"/>
      <c r="MNT5" s="24"/>
      <c r="MNU5" s="24"/>
      <c r="MNV5" s="24"/>
      <c r="MNW5" s="24"/>
      <c r="MNX5" s="24"/>
      <c r="MNY5" s="24"/>
      <c r="MNZ5" s="24"/>
      <c r="MOA5" s="24"/>
      <c r="MOB5" s="24"/>
      <c r="MOC5" s="24"/>
      <c r="MOD5" s="24"/>
      <c r="MOE5" s="24"/>
      <c r="MOF5" s="24"/>
      <c r="MOG5" s="24"/>
      <c r="MOH5" s="24"/>
      <c r="MOI5" s="24"/>
      <c r="MOJ5" s="24"/>
      <c r="MOK5" s="24"/>
      <c r="MOL5" s="24"/>
      <c r="MOM5" s="24"/>
      <c r="MON5" s="24"/>
      <c r="MOO5" s="24"/>
      <c r="MOP5" s="24"/>
      <c r="MOQ5" s="24"/>
      <c r="MOR5" s="24"/>
      <c r="MOS5" s="24"/>
      <c r="MOT5" s="24"/>
      <c r="MOU5" s="24"/>
      <c r="MOV5" s="24"/>
      <c r="MOW5" s="24"/>
      <c r="MOX5" s="24"/>
      <c r="MOY5" s="24"/>
      <c r="MOZ5" s="24"/>
      <c r="MPA5" s="24"/>
      <c r="MPB5" s="24"/>
      <c r="MPC5" s="24"/>
      <c r="MPD5" s="24"/>
      <c r="MPE5" s="24"/>
      <c r="MPF5" s="24"/>
      <c r="MPG5" s="24"/>
      <c r="MPH5" s="24"/>
      <c r="MPI5" s="24"/>
      <c r="MPJ5" s="24"/>
      <c r="MPK5" s="24"/>
      <c r="MPL5" s="24"/>
      <c r="MPM5" s="24"/>
      <c r="MPN5" s="24"/>
      <c r="MPO5" s="24"/>
      <c r="MPP5" s="24"/>
      <c r="MPQ5" s="24"/>
      <c r="MPR5" s="24"/>
      <c r="MPS5" s="24"/>
      <c r="MPT5" s="24"/>
      <c r="MPU5" s="24"/>
      <c r="MPV5" s="24"/>
      <c r="MPW5" s="24"/>
      <c r="MPX5" s="24"/>
      <c r="MPY5" s="24"/>
      <c r="MPZ5" s="24"/>
      <c r="MQA5" s="24"/>
      <c r="MQB5" s="24"/>
      <c r="MQC5" s="24"/>
      <c r="MQD5" s="24"/>
      <c r="MQE5" s="24"/>
      <c r="MQF5" s="24"/>
      <c r="MQG5" s="24"/>
      <c r="MQH5" s="24"/>
      <c r="MQI5" s="24"/>
      <c r="MQJ5" s="24"/>
      <c r="MQK5" s="24"/>
      <c r="MQL5" s="24"/>
      <c r="MQM5" s="24"/>
      <c r="MQN5" s="24"/>
      <c r="MQO5" s="24"/>
      <c r="MQP5" s="24"/>
      <c r="MQQ5" s="24"/>
      <c r="MQR5" s="24"/>
      <c r="MQS5" s="24"/>
      <c r="MQT5" s="24"/>
      <c r="MQU5" s="24"/>
      <c r="MQV5" s="24"/>
      <c r="MQW5" s="24"/>
      <c r="MQX5" s="24"/>
      <c r="MQY5" s="24"/>
      <c r="MQZ5" s="24"/>
      <c r="MRA5" s="24"/>
      <c r="MRB5" s="24"/>
      <c r="MRC5" s="24"/>
      <c r="MRD5" s="24"/>
      <c r="MRE5" s="24"/>
      <c r="MRF5" s="24"/>
      <c r="MRG5" s="24"/>
      <c r="MRH5" s="24"/>
      <c r="MRI5" s="24"/>
      <c r="MRJ5" s="24"/>
      <c r="MRK5" s="24"/>
      <c r="MRL5" s="24"/>
      <c r="MRM5" s="24"/>
      <c r="MRN5" s="24"/>
      <c r="MRO5" s="24"/>
      <c r="MRP5" s="24"/>
      <c r="MRQ5" s="24"/>
      <c r="MRR5" s="24"/>
      <c r="MRS5" s="24"/>
      <c r="MRT5" s="24"/>
      <c r="MRU5" s="24"/>
      <c r="MRV5" s="24"/>
      <c r="MRW5" s="24"/>
      <c r="MRX5" s="24"/>
      <c r="MRY5" s="24"/>
      <c r="MRZ5" s="24"/>
      <c r="MSA5" s="24"/>
      <c r="MSB5" s="24"/>
      <c r="MSC5" s="24"/>
      <c r="MSD5" s="24"/>
      <c r="MSE5" s="24"/>
      <c r="MSF5" s="24"/>
      <c r="MSG5" s="24"/>
      <c r="MSH5" s="24"/>
      <c r="MSI5" s="24"/>
      <c r="MSJ5" s="24"/>
      <c r="MSK5" s="24"/>
      <c r="MSL5" s="24"/>
      <c r="MSM5" s="24"/>
      <c r="MSN5" s="24"/>
      <c r="MSO5" s="24"/>
      <c r="MSP5" s="24"/>
      <c r="MSQ5" s="24"/>
      <c r="MSR5" s="24"/>
      <c r="MSS5" s="24"/>
      <c r="MST5" s="24"/>
      <c r="MSU5" s="24"/>
      <c r="MSV5" s="24"/>
      <c r="MSW5" s="24"/>
      <c r="MSX5" s="24"/>
      <c r="MSY5" s="24"/>
      <c r="MSZ5" s="24"/>
      <c r="MTA5" s="24"/>
      <c r="MTB5" s="24"/>
      <c r="MTC5" s="24"/>
      <c r="MTD5" s="24"/>
      <c r="MTE5" s="24"/>
      <c r="MTF5" s="24"/>
      <c r="MTG5" s="24"/>
      <c r="MTH5" s="24"/>
      <c r="MTI5" s="24"/>
      <c r="MTJ5" s="24"/>
      <c r="MTK5" s="24"/>
      <c r="MTL5" s="24"/>
      <c r="MTM5" s="24"/>
      <c r="MTN5" s="24"/>
      <c r="MTO5" s="24"/>
      <c r="MTP5" s="24"/>
      <c r="MTQ5" s="24"/>
      <c r="MTR5" s="24"/>
      <c r="MTS5" s="24"/>
      <c r="MTT5" s="24"/>
      <c r="MTU5" s="24"/>
      <c r="MTV5" s="24"/>
      <c r="MTW5" s="24"/>
      <c r="MTX5" s="24"/>
      <c r="MTY5" s="24"/>
      <c r="MTZ5" s="24"/>
      <c r="MUA5" s="24"/>
      <c r="MUB5" s="24"/>
      <c r="MUC5" s="24"/>
      <c r="MUD5" s="24"/>
      <c r="MUE5" s="24"/>
      <c r="MUF5" s="24"/>
      <c r="MUG5" s="24"/>
      <c r="MUH5" s="24"/>
      <c r="MUI5" s="24"/>
      <c r="MUJ5" s="24"/>
      <c r="MUK5" s="24"/>
      <c r="MUL5" s="24"/>
      <c r="MUM5" s="24"/>
      <c r="MUN5" s="24"/>
      <c r="MUO5" s="24"/>
      <c r="MUP5" s="24"/>
      <c r="MUQ5" s="24"/>
      <c r="MUR5" s="24"/>
      <c r="MUS5" s="24"/>
      <c r="MUT5" s="24"/>
      <c r="MUU5" s="24"/>
      <c r="MUV5" s="24"/>
      <c r="MUW5" s="24"/>
      <c r="MUX5" s="24"/>
      <c r="MUY5" s="24"/>
      <c r="MUZ5" s="24"/>
      <c r="MVA5" s="24"/>
      <c r="MVB5" s="24"/>
      <c r="MVC5" s="24"/>
      <c r="MVD5" s="24"/>
      <c r="MVE5" s="24"/>
      <c r="MVF5" s="24"/>
      <c r="MVG5" s="24"/>
      <c r="MVH5" s="24"/>
      <c r="MVI5" s="24"/>
      <c r="MVJ5" s="24"/>
      <c r="MVK5" s="24"/>
      <c r="MVL5" s="24"/>
      <c r="MVM5" s="24"/>
      <c r="MVN5" s="24"/>
      <c r="MVO5" s="24"/>
      <c r="MVP5" s="24"/>
      <c r="MVQ5" s="24"/>
      <c r="MVR5" s="24"/>
      <c r="MVS5" s="24"/>
      <c r="MVT5" s="24"/>
      <c r="MVU5" s="24"/>
      <c r="MVV5" s="24"/>
      <c r="MVW5" s="24"/>
      <c r="MVX5" s="24"/>
      <c r="MVY5" s="24"/>
      <c r="MVZ5" s="24"/>
      <c r="MWA5" s="24"/>
      <c r="MWB5" s="24"/>
      <c r="MWC5" s="24"/>
      <c r="MWD5" s="24"/>
      <c r="MWE5" s="24"/>
      <c r="MWF5" s="24"/>
      <c r="MWG5" s="24"/>
      <c r="MWH5" s="24"/>
      <c r="MWI5" s="24"/>
      <c r="MWJ5" s="24"/>
      <c r="MWK5" s="24"/>
      <c r="MWL5" s="24"/>
      <c r="MWM5" s="24"/>
      <c r="MWN5" s="24"/>
      <c r="MWO5" s="24"/>
      <c r="MWP5" s="24"/>
      <c r="MWQ5" s="24"/>
      <c r="MWR5" s="24"/>
      <c r="MWS5" s="24"/>
      <c r="MWT5" s="24"/>
      <c r="MWU5" s="24"/>
      <c r="MWV5" s="24"/>
      <c r="MWW5" s="24"/>
      <c r="MWX5" s="24"/>
      <c r="MWY5" s="24"/>
      <c r="MWZ5" s="24"/>
      <c r="MXA5" s="24"/>
      <c r="MXB5" s="24"/>
      <c r="MXC5" s="24"/>
      <c r="MXD5" s="24"/>
      <c r="MXE5" s="24"/>
      <c r="MXF5" s="24"/>
      <c r="MXG5" s="24"/>
      <c r="MXH5" s="24"/>
      <c r="MXI5" s="24"/>
      <c r="MXJ5" s="24"/>
      <c r="MXK5" s="24"/>
      <c r="MXL5" s="24"/>
      <c r="MXM5" s="24"/>
      <c r="MXN5" s="24"/>
      <c r="MXO5" s="24"/>
      <c r="MXP5" s="24"/>
      <c r="MXQ5" s="24"/>
      <c r="MXR5" s="24"/>
      <c r="MXS5" s="24"/>
      <c r="MXT5" s="24"/>
      <c r="MXU5" s="24"/>
      <c r="MXV5" s="24"/>
      <c r="MXW5" s="24"/>
      <c r="MXX5" s="24"/>
      <c r="MXY5" s="24"/>
      <c r="MXZ5" s="24"/>
      <c r="MYA5" s="24"/>
      <c r="MYB5" s="24"/>
      <c r="MYC5" s="24"/>
      <c r="MYD5" s="24"/>
      <c r="MYE5" s="24"/>
      <c r="MYF5" s="24"/>
      <c r="MYG5" s="24"/>
      <c r="MYH5" s="24"/>
      <c r="MYI5" s="24"/>
      <c r="MYJ5" s="24"/>
      <c r="MYK5" s="24"/>
      <c r="MYL5" s="24"/>
      <c r="MYM5" s="24"/>
      <c r="MYN5" s="24"/>
      <c r="MYO5" s="24"/>
      <c r="MYP5" s="24"/>
      <c r="MYQ5" s="24"/>
      <c r="MYR5" s="24"/>
      <c r="MYS5" s="24"/>
      <c r="MYT5" s="24"/>
      <c r="MYU5" s="24"/>
      <c r="MYV5" s="24"/>
      <c r="MYW5" s="24"/>
      <c r="MYX5" s="24"/>
      <c r="MYY5" s="24"/>
      <c r="MYZ5" s="24"/>
      <c r="MZA5" s="24"/>
      <c r="MZB5" s="24"/>
      <c r="MZC5" s="24"/>
      <c r="MZD5" s="24"/>
      <c r="MZE5" s="24"/>
      <c r="MZF5" s="24"/>
      <c r="MZG5" s="24"/>
      <c r="MZH5" s="24"/>
      <c r="MZI5" s="24"/>
      <c r="MZJ5" s="24"/>
      <c r="MZK5" s="24"/>
      <c r="MZL5" s="24"/>
      <c r="MZM5" s="24"/>
      <c r="MZN5" s="24"/>
      <c r="MZO5" s="24"/>
      <c r="MZP5" s="24"/>
      <c r="MZQ5" s="24"/>
      <c r="MZR5" s="24"/>
      <c r="MZS5" s="24"/>
      <c r="MZT5" s="24"/>
      <c r="MZU5" s="24"/>
      <c r="MZV5" s="24"/>
      <c r="MZW5" s="24"/>
      <c r="MZX5" s="24"/>
      <c r="MZY5" s="24"/>
      <c r="MZZ5" s="24"/>
      <c r="NAA5" s="24"/>
      <c r="NAB5" s="24"/>
      <c r="NAC5" s="24"/>
      <c r="NAD5" s="24"/>
      <c r="NAE5" s="24"/>
      <c r="NAF5" s="24"/>
      <c r="NAG5" s="24"/>
      <c r="NAH5" s="24"/>
      <c r="NAI5" s="24"/>
      <c r="NAJ5" s="24"/>
      <c r="NAK5" s="24"/>
      <c r="NAL5" s="24"/>
      <c r="NAM5" s="24"/>
      <c r="NAN5" s="24"/>
      <c r="NAO5" s="24"/>
      <c r="NAP5" s="24"/>
      <c r="NAQ5" s="24"/>
      <c r="NAR5" s="24"/>
      <c r="NAS5" s="24"/>
      <c r="NAT5" s="24"/>
      <c r="NAU5" s="24"/>
      <c r="NAV5" s="24"/>
      <c r="NAW5" s="24"/>
      <c r="NAX5" s="24"/>
      <c r="NAY5" s="24"/>
      <c r="NAZ5" s="24"/>
      <c r="NBA5" s="24"/>
      <c r="NBB5" s="24"/>
      <c r="NBC5" s="24"/>
      <c r="NBD5" s="24"/>
      <c r="NBE5" s="24"/>
      <c r="NBF5" s="24"/>
      <c r="NBG5" s="24"/>
      <c r="NBH5" s="24"/>
      <c r="NBI5" s="24"/>
      <c r="NBJ5" s="24"/>
      <c r="NBK5" s="24"/>
      <c r="NBL5" s="24"/>
      <c r="NBM5" s="24"/>
      <c r="NBN5" s="24"/>
      <c r="NBO5" s="24"/>
      <c r="NBP5" s="24"/>
      <c r="NBQ5" s="24"/>
      <c r="NBR5" s="24"/>
      <c r="NBS5" s="24"/>
      <c r="NBT5" s="24"/>
      <c r="NBU5" s="24"/>
      <c r="NBV5" s="24"/>
      <c r="NBW5" s="24"/>
      <c r="NBX5" s="24"/>
      <c r="NBY5" s="24"/>
      <c r="NBZ5" s="24"/>
      <c r="NCA5" s="24"/>
      <c r="NCB5" s="24"/>
      <c r="NCC5" s="24"/>
      <c r="NCD5" s="24"/>
      <c r="NCE5" s="24"/>
      <c r="NCF5" s="24"/>
      <c r="NCG5" s="24"/>
      <c r="NCH5" s="24"/>
      <c r="NCI5" s="24"/>
      <c r="NCJ5" s="24"/>
      <c r="NCK5" s="24"/>
      <c r="NCL5" s="24"/>
      <c r="NCM5" s="24"/>
      <c r="NCN5" s="24"/>
      <c r="NCO5" s="24"/>
      <c r="NCP5" s="24"/>
      <c r="NCQ5" s="24"/>
      <c r="NCR5" s="24"/>
      <c r="NCS5" s="24"/>
      <c r="NCT5" s="24"/>
      <c r="NCU5" s="24"/>
      <c r="NCV5" s="24"/>
      <c r="NCW5" s="24"/>
      <c r="NCX5" s="24"/>
      <c r="NCY5" s="24"/>
      <c r="NCZ5" s="24"/>
      <c r="NDA5" s="24"/>
      <c r="NDB5" s="24"/>
      <c r="NDC5" s="24"/>
      <c r="NDD5" s="24"/>
      <c r="NDE5" s="24"/>
      <c r="NDF5" s="24"/>
      <c r="NDG5" s="24"/>
      <c r="NDH5" s="24"/>
      <c r="NDI5" s="24"/>
      <c r="NDJ5" s="24"/>
      <c r="NDK5" s="24"/>
      <c r="NDL5" s="24"/>
      <c r="NDM5" s="24"/>
      <c r="NDN5" s="24"/>
      <c r="NDO5" s="24"/>
      <c r="NDP5" s="24"/>
      <c r="NDQ5" s="24"/>
      <c r="NDR5" s="24"/>
      <c r="NDS5" s="24"/>
      <c r="NDT5" s="24"/>
      <c r="NDU5" s="24"/>
      <c r="NDV5" s="24"/>
      <c r="NDW5" s="24"/>
      <c r="NDX5" s="24"/>
      <c r="NDY5" s="24"/>
      <c r="NDZ5" s="24"/>
      <c r="NEA5" s="24"/>
      <c r="NEB5" s="24"/>
      <c r="NEC5" s="24"/>
      <c r="NED5" s="24"/>
      <c r="NEE5" s="24"/>
      <c r="NEF5" s="24"/>
      <c r="NEG5" s="24"/>
      <c r="NEH5" s="24"/>
      <c r="NEI5" s="24"/>
      <c r="NEJ5" s="24"/>
      <c r="NEK5" s="24"/>
      <c r="NEL5" s="24"/>
      <c r="NEM5" s="24"/>
      <c r="NEN5" s="24"/>
      <c r="NEO5" s="24"/>
      <c r="NEP5" s="24"/>
      <c r="NEQ5" s="24"/>
      <c r="NER5" s="24"/>
      <c r="NES5" s="24"/>
      <c r="NET5" s="24"/>
      <c r="NEU5" s="24"/>
      <c r="NEV5" s="24"/>
      <c r="NEW5" s="24"/>
      <c r="NEX5" s="24"/>
      <c r="NEY5" s="24"/>
      <c r="NEZ5" s="24"/>
      <c r="NFA5" s="24"/>
      <c r="NFB5" s="24"/>
      <c r="NFC5" s="24"/>
      <c r="NFD5" s="24"/>
      <c r="NFE5" s="24"/>
      <c r="NFF5" s="24"/>
      <c r="NFG5" s="24"/>
      <c r="NFH5" s="24"/>
      <c r="NFI5" s="24"/>
      <c r="NFJ5" s="24"/>
      <c r="NFK5" s="24"/>
      <c r="NFL5" s="24"/>
      <c r="NFM5" s="24"/>
      <c r="NFN5" s="24"/>
      <c r="NFO5" s="24"/>
      <c r="NFP5" s="24"/>
      <c r="NFQ5" s="24"/>
      <c r="NFR5" s="24"/>
      <c r="NFS5" s="24"/>
      <c r="NFT5" s="24"/>
      <c r="NFU5" s="24"/>
      <c r="NFV5" s="24"/>
      <c r="NFW5" s="24"/>
      <c r="NFX5" s="24"/>
      <c r="NFY5" s="24"/>
      <c r="NFZ5" s="24"/>
      <c r="NGA5" s="24"/>
      <c r="NGB5" s="24"/>
      <c r="NGC5" s="24"/>
      <c r="NGD5" s="24"/>
      <c r="NGE5" s="24"/>
      <c r="NGF5" s="24"/>
      <c r="NGG5" s="24"/>
      <c r="NGH5" s="24"/>
      <c r="NGI5" s="24"/>
      <c r="NGJ5" s="24"/>
      <c r="NGK5" s="24"/>
      <c r="NGL5" s="24"/>
      <c r="NGM5" s="24"/>
      <c r="NGN5" s="24"/>
      <c r="NGO5" s="24"/>
      <c r="NGP5" s="24"/>
      <c r="NGQ5" s="24"/>
      <c r="NGR5" s="24"/>
      <c r="NGS5" s="24"/>
      <c r="NGT5" s="24"/>
      <c r="NGU5" s="24"/>
      <c r="NGV5" s="24"/>
      <c r="NGW5" s="24"/>
      <c r="NGX5" s="24"/>
      <c r="NGY5" s="24"/>
      <c r="NGZ5" s="24"/>
      <c r="NHA5" s="24"/>
      <c r="NHB5" s="24"/>
      <c r="NHC5" s="24"/>
      <c r="NHD5" s="24"/>
      <c r="NHE5" s="24"/>
      <c r="NHF5" s="24"/>
      <c r="NHG5" s="24"/>
      <c r="NHH5" s="24"/>
      <c r="NHI5" s="24"/>
      <c r="NHJ5" s="24"/>
      <c r="NHK5" s="24"/>
      <c r="NHL5" s="24"/>
      <c r="NHM5" s="24"/>
      <c r="NHN5" s="24"/>
      <c r="NHO5" s="24"/>
      <c r="NHP5" s="24"/>
      <c r="NHQ5" s="24"/>
      <c r="NHR5" s="24"/>
      <c r="NHS5" s="24"/>
      <c r="NHT5" s="24"/>
      <c r="NHU5" s="24"/>
      <c r="NHV5" s="24"/>
      <c r="NHW5" s="24"/>
      <c r="NHX5" s="24"/>
      <c r="NHY5" s="24"/>
      <c r="NHZ5" s="24"/>
      <c r="NIA5" s="24"/>
      <c r="NIB5" s="24"/>
      <c r="NIC5" s="24"/>
      <c r="NID5" s="24"/>
      <c r="NIE5" s="24"/>
      <c r="NIF5" s="24"/>
      <c r="NIG5" s="24"/>
      <c r="NIH5" s="24"/>
      <c r="NII5" s="24"/>
      <c r="NIJ5" s="24"/>
      <c r="NIK5" s="24"/>
      <c r="NIL5" s="24"/>
      <c r="NIM5" s="24"/>
      <c r="NIN5" s="24"/>
      <c r="NIO5" s="24"/>
      <c r="NIP5" s="24"/>
      <c r="NIQ5" s="24"/>
      <c r="NIR5" s="24"/>
      <c r="NIS5" s="24"/>
      <c r="NIT5" s="24"/>
      <c r="NIU5" s="24"/>
      <c r="NIV5" s="24"/>
      <c r="NIW5" s="24"/>
      <c r="NIX5" s="24"/>
      <c r="NIY5" s="24"/>
      <c r="NIZ5" s="24"/>
      <c r="NJA5" s="24"/>
      <c r="NJB5" s="24"/>
      <c r="NJC5" s="24"/>
      <c r="NJD5" s="24"/>
      <c r="NJE5" s="24"/>
      <c r="NJF5" s="24"/>
      <c r="NJG5" s="24"/>
      <c r="NJH5" s="24"/>
      <c r="NJI5" s="24"/>
      <c r="NJJ5" s="24"/>
      <c r="NJK5" s="24"/>
      <c r="NJL5" s="24"/>
      <c r="NJM5" s="24"/>
      <c r="NJN5" s="24"/>
      <c r="NJO5" s="24"/>
      <c r="NJP5" s="24"/>
      <c r="NJQ5" s="24"/>
      <c r="NJR5" s="24"/>
      <c r="NJS5" s="24"/>
      <c r="NJT5" s="24"/>
      <c r="NJU5" s="24"/>
      <c r="NJV5" s="24"/>
      <c r="NJW5" s="24"/>
      <c r="NJX5" s="24"/>
      <c r="NJY5" s="24"/>
      <c r="NJZ5" s="24"/>
      <c r="NKA5" s="24"/>
      <c r="NKB5" s="24"/>
      <c r="NKC5" s="24"/>
      <c r="NKD5" s="24"/>
      <c r="NKE5" s="24"/>
      <c r="NKF5" s="24"/>
      <c r="NKG5" s="24"/>
      <c r="NKH5" s="24"/>
      <c r="NKI5" s="24"/>
      <c r="NKJ5" s="24"/>
      <c r="NKK5" s="24"/>
      <c r="NKL5" s="24"/>
      <c r="NKM5" s="24"/>
      <c r="NKN5" s="24"/>
      <c r="NKO5" s="24"/>
      <c r="NKP5" s="24"/>
      <c r="NKQ5" s="24"/>
      <c r="NKR5" s="24"/>
      <c r="NKS5" s="24"/>
      <c r="NKT5" s="24"/>
      <c r="NKU5" s="24"/>
      <c r="NKV5" s="24"/>
      <c r="NKW5" s="24"/>
      <c r="NKX5" s="24"/>
      <c r="NKY5" s="24"/>
      <c r="NKZ5" s="24"/>
      <c r="NLA5" s="24"/>
      <c r="NLB5" s="24"/>
      <c r="NLC5" s="24"/>
      <c r="NLD5" s="24"/>
      <c r="NLE5" s="24"/>
      <c r="NLF5" s="24"/>
      <c r="NLG5" s="24"/>
      <c r="NLH5" s="24"/>
      <c r="NLI5" s="24"/>
      <c r="NLJ5" s="24"/>
      <c r="NLK5" s="24"/>
      <c r="NLL5" s="24"/>
      <c r="NLM5" s="24"/>
      <c r="NLN5" s="24"/>
      <c r="NLO5" s="24"/>
      <c r="NLP5" s="24"/>
      <c r="NLQ5" s="24"/>
      <c r="NLR5" s="24"/>
      <c r="NLS5" s="24"/>
      <c r="NLT5" s="24"/>
      <c r="NLU5" s="24"/>
      <c r="NLV5" s="24"/>
      <c r="NLW5" s="24"/>
      <c r="NLX5" s="24"/>
      <c r="NLY5" s="24"/>
      <c r="NLZ5" s="24"/>
      <c r="NMA5" s="24"/>
      <c r="NMB5" s="24"/>
      <c r="NMC5" s="24"/>
      <c r="NMD5" s="24"/>
      <c r="NME5" s="24"/>
      <c r="NMF5" s="24"/>
      <c r="NMG5" s="24"/>
      <c r="NMH5" s="24"/>
      <c r="NMI5" s="24"/>
      <c r="NMJ5" s="24"/>
      <c r="NMK5" s="24"/>
      <c r="NML5" s="24"/>
      <c r="NMM5" s="24"/>
      <c r="NMN5" s="24"/>
      <c r="NMO5" s="24"/>
      <c r="NMP5" s="24"/>
      <c r="NMQ5" s="24"/>
      <c r="NMR5" s="24"/>
      <c r="NMS5" s="24"/>
      <c r="NMT5" s="24"/>
      <c r="NMU5" s="24"/>
      <c r="NMV5" s="24"/>
      <c r="NMW5" s="24"/>
      <c r="NMX5" s="24"/>
      <c r="NMY5" s="24"/>
      <c r="NMZ5" s="24"/>
      <c r="NNA5" s="24"/>
      <c r="NNB5" s="24"/>
      <c r="NNC5" s="24"/>
      <c r="NND5" s="24"/>
      <c r="NNE5" s="24"/>
      <c r="NNF5" s="24"/>
      <c r="NNG5" s="24"/>
      <c r="NNH5" s="24"/>
      <c r="NNI5" s="24"/>
      <c r="NNJ5" s="24"/>
      <c r="NNK5" s="24"/>
      <c r="NNL5" s="24"/>
      <c r="NNM5" s="24"/>
      <c r="NNN5" s="24"/>
      <c r="NNO5" s="24"/>
      <c r="NNP5" s="24"/>
      <c r="NNQ5" s="24"/>
      <c r="NNR5" s="24"/>
      <c r="NNS5" s="24"/>
      <c r="NNT5" s="24"/>
      <c r="NNU5" s="24"/>
      <c r="NNV5" s="24"/>
      <c r="NNW5" s="24"/>
      <c r="NNX5" s="24"/>
      <c r="NNY5" s="24"/>
      <c r="NNZ5" s="24"/>
      <c r="NOA5" s="24"/>
      <c r="NOB5" s="24"/>
      <c r="NOC5" s="24"/>
      <c r="NOD5" s="24"/>
      <c r="NOE5" s="24"/>
      <c r="NOF5" s="24"/>
      <c r="NOG5" s="24"/>
      <c r="NOH5" s="24"/>
      <c r="NOI5" s="24"/>
      <c r="NOJ5" s="24"/>
      <c r="NOK5" s="24"/>
      <c r="NOL5" s="24"/>
      <c r="NOM5" s="24"/>
      <c r="NON5" s="24"/>
      <c r="NOO5" s="24"/>
      <c r="NOP5" s="24"/>
      <c r="NOQ5" s="24"/>
      <c r="NOR5" s="24"/>
      <c r="NOS5" s="24"/>
      <c r="NOT5" s="24"/>
      <c r="NOU5" s="24"/>
      <c r="NOV5" s="24"/>
      <c r="NOW5" s="24"/>
      <c r="NOX5" s="24"/>
      <c r="NOY5" s="24"/>
      <c r="NOZ5" s="24"/>
      <c r="NPA5" s="24"/>
      <c r="NPB5" s="24"/>
      <c r="NPC5" s="24"/>
      <c r="NPD5" s="24"/>
      <c r="NPE5" s="24"/>
      <c r="NPF5" s="24"/>
      <c r="NPG5" s="24"/>
      <c r="NPH5" s="24"/>
      <c r="NPI5" s="24"/>
      <c r="NPJ5" s="24"/>
      <c r="NPK5" s="24"/>
      <c r="NPL5" s="24"/>
      <c r="NPM5" s="24"/>
      <c r="NPN5" s="24"/>
      <c r="NPO5" s="24"/>
      <c r="NPP5" s="24"/>
      <c r="NPQ5" s="24"/>
      <c r="NPR5" s="24"/>
      <c r="NPS5" s="24"/>
      <c r="NPT5" s="24"/>
      <c r="NPU5" s="24"/>
      <c r="NPV5" s="24"/>
      <c r="NPW5" s="24"/>
      <c r="NPX5" s="24"/>
      <c r="NPY5" s="24"/>
      <c r="NPZ5" s="24"/>
      <c r="NQA5" s="24"/>
      <c r="NQB5" s="24"/>
      <c r="NQC5" s="24"/>
      <c r="NQD5" s="24"/>
      <c r="NQE5" s="24"/>
      <c r="NQF5" s="24"/>
      <c r="NQG5" s="24"/>
      <c r="NQH5" s="24"/>
      <c r="NQI5" s="24"/>
      <c r="NQJ5" s="24"/>
      <c r="NQK5" s="24"/>
      <c r="NQL5" s="24"/>
      <c r="NQM5" s="24"/>
      <c r="NQN5" s="24"/>
      <c r="NQO5" s="24"/>
      <c r="NQP5" s="24"/>
      <c r="NQQ5" s="24"/>
      <c r="NQR5" s="24"/>
      <c r="NQS5" s="24"/>
      <c r="NQT5" s="24"/>
      <c r="NQU5" s="24"/>
      <c r="NQV5" s="24"/>
      <c r="NQW5" s="24"/>
      <c r="NQX5" s="24"/>
      <c r="NQY5" s="24"/>
      <c r="NQZ5" s="24"/>
      <c r="NRA5" s="24"/>
      <c r="NRB5" s="24"/>
      <c r="NRC5" s="24"/>
      <c r="NRD5" s="24"/>
      <c r="NRE5" s="24"/>
      <c r="NRF5" s="24"/>
      <c r="NRG5" s="24"/>
      <c r="NRH5" s="24"/>
      <c r="NRI5" s="24"/>
      <c r="NRJ5" s="24"/>
      <c r="NRK5" s="24"/>
      <c r="NRL5" s="24"/>
      <c r="NRM5" s="24"/>
      <c r="NRN5" s="24"/>
      <c r="NRO5" s="24"/>
      <c r="NRP5" s="24"/>
      <c r="NRQ5" s="24"/>
      <c r="NRR5" s="24"/>
      <c r="NRS5" s="24"/>
      <c r="NRT5" s="24"/>
      <c r="NRU5" s="24"/>
      <c r="NRV5" s="24"/>
      <c r="NRW5" s="24"/>
      <c r="NRX5" s="24"/>
      <c r="NRY5" s="24"/>
      <c r="NRZ5" s="24"/>
      <c r="NSA5" s="24"/>
      <c r="NSB5" s="24"/>
      <c r="NSC5" s="24"/>
      <c r="NSD5" s="24"/>
      <c r="NSE5" s="24"/>
      <c r="NSF5" s="24"/>
      <c r="NSG5" s="24"/>
      <c r="NSH5" s="24"/>
      <c r="NSI5" s="24"/>
      <c r="NSJ5" s="24"/>
      <c r="NSK5" s="24"/>
      <c r="NSL5" s="24"/>
      <c r="NSM5" s="24"/>
      <c r="NSN5" s="24"/>
      <c r="NSO5" s="24"/>
      <c r="NSP5" s="24"/>
      <c r="NSQ5" s="24"/>
      <c r="NSR5" s="24"/>
      <c r="NSS5" s="24"/>
      <c r="NST5" s="24"/>
      <c r="NSU5" s="24"/>
      <c r="NSV5" s="24"/>
      <c r="NSW5" s="24"/>
      <c r="NSX5" s="24"/>
      <c r="NSY5" s="24"/>
      <c r="NSZ5" s="24"/>
      <c r="NTA5" s="24"/>
      <c r="NTB5" s="24"/>
      <c r="NTC5" s="24"/>
      <c r="NTD5" s="24"/>
      <c r="NTE5" s="24"/>
      <c r="NTF5" s="24"/>
      <c r="NTG5" s="24"/>
      <c r="NTH5" s="24"/>
      <c r="NTI5" s="24"/>
      <c r="NTJ5" s="24"/>
      <c r="NTK5" s="24"/>
      <c r="NTL5" s="24"/>
      <c r="NTM5" s="24"/>
      <c r="NTN5" s="24"/>
      <c r="NTO5" s="24"/>
      <c r="NTP5" s="24"/>
      <c r="NTQ5" s="24"/>
      <c r="NTR5" s="24"/>
      <c r="NTS5" s="24"/>
      <c r="NTT5" s="24"/>
      <c r="NTU5" s="24"/>
      <c r="NTV5" s="24"/>
      <c r="NTW5" s="24"/>
      <c r="NTX5" s="24"/>
      <c r="NTY5" s="24"/>
      <c r="NTZ5" s="24"/>
      <c r="NUA5" s="24"/>
      <c r="NUB5" s="24"/>
      <c r="NUC5" s="24"/>
      <c r="NUD5" s="24"/>
      <c r="NUE5" s="24"/>
      <c r="NUF5" s="24"/>
      <c r="NUG5" s="24"/>
      <c r="NUH5" s="24"/>
      <c r="NUI5" s="24"/>
      <c r="NUJ5" s="24"/>
      <c r="NUK5" s="24"/>
      <c r="NUL5" s="24"/>
      <c r="NUM5" s="24"/>
      <c r="NUN5" s="24"/>
      <c r="NUO5" s="24"/>
      <c r="NUP5" s="24"/>
      <c r="NUQ5" s="24"/>
      <c r="NUR5" s="24"/>
      <c r="NUS5" s="24"/>
      <c r="NUT5" s="24"/>
      <c r="NUU5" s="24"/>
      <c r="NUV5" s="24"/>
      <c r="NUW5" s="24"/>
      <c r="NUX5" s="24"/>
      <c r="NUY5" s="24"/>
      <c r="NUZ5" s="24"/>
      <c r="NVA5" s="24"/>
      <c r="NVB5" s="24"/>
      <c r="NVC5" s="24"/>
      <c r="NVD5" s="24"/>
      <c r="NVE5" s="24"/>
      <c r="NVF5" s="24"/>
      <c r="NVG5" s="24"/>
      <c r="NVH5" s="24"/>
      <c r="NVI5" s="24"/>
      <c r="NVJ5" s="24"/>
      <c r="NVK5" s="24"/>
      <c r="NVL5" s="24"/>
      <c r="NVM5" s="24"/>
      <c r="NVN5" s="24"/>
      <c r="NVO5" s="24"/>
      <c r="NVP5" s="24"/>
      <c r="NVQ5" s="24"/>
      <c r="NVR5" s="24"/>
      <c r="NVS5" s="24"/>
      <c r="NVT5" s="24"/>
      <c r="NVU5" s="24"/>
      <c r="NVV5" s="24"/>
      <c r="NVW5" s="24"/>
      <c r="NVX5" s="24"/>
      <c r="NVY5" s="24"/>
      <c r="NVZ5" s="24"/>
      <c r="NWA5" s="24"/>
      <c r="NWB5" s="24"/>
      <c r="NWC5" s="24"/>
      <c r="NWD5" s="24"/>
      <c r="NWE5" s="24"/>
      <c r="NWF5" s="24"/>
      <c r="NWG5" s="24"/>
      <c r="NWH5" s="24"/>
      <c r="NWI5" s="24"/>
      <c r="NWJ5" s="24"/>
      <c r="NWK5" s="24"/>
      <c r="NWL5" s="24"/>
      <c r="NWM5" s="24"/>
      <c r="NWN5" s="24"/>
      <c r="NWO5" s="24"/>
      <c r="NWP5" s="24"/>
      <c r="NWQ5" s="24"/>
      <c r="NWR5" s="24"/>
      <c r="NWS5" s="24"/>
      <c r="NWT5" s="24"/>
      <c r="NWU5" s="24"/>
      <c r="NWV5" s="24"/>
      <c r="NWW5" s="24"/>
      <c r="NWX5" s="24"/>
      <c r="NWY5" s="24"/>
      <c r="NWZ5" s="24"/>
      <c r="NXA5" s="24"/>
      <c r="NXB5" s="24"/>
      <c r="NXC5" s="24"/>
      <c r="NXD5" s="24"/>
      <c r="NXE5" s="24"/>
      <c r="NXF5" s="24"/>
      <c r="NXG5" s="24"/>
      <c r="NXH5" s="24"/>
      <c r="NXI5" s="24"/>
      <c r="NXJ5" s="24"/>
      <c r="NXK5" s="24"/>
      <c r="NXL5" s="24"/>
      <c r="NXM5" s="24"/>
      <c r="NXN5" s="24"/>
      <c r="NXO5" s="24"/>
      <c r="NXP5" s="24"/>
      <c r="NXQ5" s="24"/>
      <c r="NXR5" s="24"/>
      <c r="NXS5" s="24"/>
      <c r="NXT5" s="24"/>
      <c r="NXU5" s="24"/>
      <c r="NXV5" s="24"/>
      <c r="NXW5" s="24"/>
      <c r="NXX5" s="24"/>
      <c r="NXY5" s="24"/>
      <c r="NXZ5" s="24"/>
      <c r="NYA5" s="24"/>
      <c r="NYB5" s="24"/>
      <c r="NYC5" s="24"/>
      <c r="NYD5" s="24"/>
      <c r="NYE5" s="24"/>
      <c r="NYF5" s="24"/>
      <c r="NYG5" s="24"/>
      <c r="NYH5" s="24"/>
      <c r="NYI5" s="24"/>
      <c r="NYJ5" s="24"/>
      <c r="NYK5" s="24"/>
      <c r="NYL5" s="24"/>
      <c r="NYM5" s="24"/>
      <c r="NYN5" s="24"/>
      <c r="NYO5" s="24"/>
      <c r="NYP5" s="24"/>
      <c r="NYQ5" s="24"/>
      <c r="NYR5" s="24"/>
      <c r="NYS5" s="24"/>
      <c r="NYT5" s="24"/>
      <c r="NYU5" s="24"/>
      <c r="NYV5" s="24"/>
      <c r="NYW5" s="24"/>
      <c r="NYX5" s="24"/>
      <c r="NYY5" s="24"/>
      <c r="NYZ5" s="24"/>
      <c r="NZA5" s="24"/>
      <c r="NZB5" s="24"/>
      <c r="NZC5" s="24"/>
      <c r="NZD5" s="24"/>
      <c r="NZE5" s="24"/>
      <c r="NZF5" s="24"/>
      <c r="NZG5" s="24"/>
      <c r="NZH5" s="24"/>
      <c r="NZI5" s="24"/>
      <c r="NZJ5" s="24"/>
      <c r="NZK5" s="24"/>
      <c r="NZL5" s="24"/>
      <c r="NZM5" s="24"/>
      <c r="NZN5" s="24"/>
      <c r="NZO5" s="24"/>
      <c r="NZP5" s="24"/>
      <c r="NZQ5" s="24"/>
      <c r="NZR5" s="24"/>
      <c r="NZS5" s="24"/>
      <c r="NZT5" s="24"/>
      <c r="NZU5" s="24"/>
      <c r="NZV5" s="24"/>
      <c r="NZW5" s="24"/>
      <c r="NZX5" s="24"/>
      <c r="NZY5" s="24"/>
      <c r="NZZ5" s="24"/>
      <c r="OAA5" s="24"/>
      <c r="OAB5" s="24"/>
      <c r="OAC5" s="24"/>
      <c r="OAD5" s="24"/>
      <c r="OAE5" s="24"/>
      <c r="OAF5" s="24"/>
      <c r="OAG5" s="24"/>
      <c r="OAH5" s="24"/>
      <c r="OAI5" s="24"/>
      <c r="OAJ5" s="24"/>
      <c r="OAK5" s="24"/>
      <c r="OAL5" s="24"/>
      <c r="OAM5" s="24"/>
      <c r="OAN5" s="24"/>
      <c r="OAO5" s="24"/>
      <c r="OAP5" s="24"/>
      <c r="OAQ5" s="24"/>
      <c r="OAR5" s="24"/>
      <c r="OAS5" s="24"/>
      <c r="OAT5" s="24"/>
      <c r="OAU5" s="24"/>
      <c r="OAV5" s="24"/>
      <c r="OAW5" s="24"/>
      <c r="OAX5" s="24"/>
      <c r="OAY5" s="24"/>
      <c r="OAZ5" s="24"/>
      <c r="OBA5" s="24"/>
      <c r="OBB5" s="24"/>
      <c r="OBC5" s="24"/>
      <c r="OBD5" s="24"/>
      <c r="OBE5" s="24"/>
      <c r="OBF5" s="24"/>
      <c r="OBG5" s="24"/>
      <c r="OBH5" s="24"/>
      <c r="OBI5" s="24"/>
      <c r="OBJ5" s="24"/>
      <c r="OBK5" s="24"/>
      <c r="OBL5" s="24"/>
      <c r="OBM5" s="24"/>
      <c r="OBN5" s="24"/>
      <c r="OBO5" s="24"/>
      <c r="OBP5" s="24"/>
      <c r="OBQ5" s="24"/>
      <c r="OBR5" s="24"/>
      <c r="OBS5" s="24"/>
      <c r="OBT5" s="24"/>
      <c r="OBU5" s="24"/>
      <c r="OBV5" s="24"/>
      <c r="OBW5" s="24"/>
      <c r="OBX5" s="24"/>
      <c r="OBY5" s="24"/>
      <c r="OBZ5" s="24"/>
      <c r="OCA5" s="24"/>
      <c r="OCB5" s="24"/>
      <c r="OCC5" s="24"/>
      <c r="OCD5" s="24"/>
      <c r="OCE5" s="24"/>
      <c r="OCF5" s="24"/>
      <c r="OCG5" s="24"/>
      <c r="OCH5" s="24"/>
      <c r="OCI5" s="24"/>
      <c r="OCJ5" s="24"/>
      <c r="OCK5" s="24"/>
      <c r="OCL5" s="24"/>
      <c r="OCM5" s="24"/>
      <c r="OCN5" s="24"/>
      <c r="OCO5" s="24"/>
      <c r="OCP5" s="24"/>
      <c r="OCQ5" s="24"/>
      <c r="OCR5" s="24"/>
      <c r="OCS5" s="24"/>
      <c r="OCT5" s="24"/>
      <c r="OCU5" s="24"/>
      <c r="OCV5" s="24"/>
      <c r="OCW5" s="24"/>
      <c r="OCX5" s="24"/>
      <c r="OCY5" s="24"/>
      <c r="OCZ5" s="24"/>
      <c r="ODA5" s="24"/>
      <c r="ODB5" s="24"/>
      <c r="ODC5" s="24"/>
      <c r="ODD5" s="24"/>
      <c r="ODE5" s="24"/>
      <c r="ODF5" s="24"/>
      <c r="ODG5" s="24"/>
      <c r="ODH5" s="24"/>
      <c r="ODI5" s="24"/>
      <c r="ODJ5" s="24"/>
      <c r="ODK5" s="24"/>
      <c r="ODL5" s="24"/>
      <c r="ODM5" s="24"/>
      <c r="ODN5" s="24"/>
      <c r="ODO5" s="24"/>
      <c r="ODP5" s="24"/>
      <c r="ODQ5" s="24"/>
      <c r="ODR5" s="24"/>
      <c r="ODS5" s="24"/>
      <c r="ODT5" s="24"/>
      <c r="ODU5" s="24"/>
      <c r="ODV5" s="24"/>
      <c r="ODW5" s="24"/>
      <c r="ODX5" s="24"/>
      <c r="ODY5" s="24"/>
      <c r="ODZ5" s="24"/>
      <c r="OEA5" s="24"/>
      <c r="OEB5" s="24"/>
      <c r="OEC5" s="24"/>
      <c r="OED5" s="24"/>
      <c r="OEE5" s="24"/>
      <c r="OEF5" s="24"/>
      <c r="OEG5" s="24"/>
      <c r="OEH5" s="24"/>
      <c r="OEI5" s="24"/>
      <c r="OEJ5" s="24"/>
      <c r="OEK5" s="24"/>
      <c r="OEL5" s="24"/>
      <c r="OEM5" s="24"/>
      <c r="OEN5" s="24"/>
      <c r="OEO5" s="24"/>
      <c r="OEP5" s="24"/>
      <c r="OEQ5" s="24"/>
      <c r="OER5" s="24"/>
      <c r="OES5" s="24"/>
      <c r="OET5" s="24"/>
      <c r="OEU5" s="24"/>
      <c r="OEV5" s="24"/>
      <c r="OEW5" s="24"/>
      <c r="OEX5" s="24"/>
      <c r="OEY5" s="24"/>
      <c r="OEZ5" s="24"/>
      <c r="OFA5" s="24"/>
      <c r="OFB5" s="24"/>
      <c r="OFC5" s="24"/>
      <c r="OFD5" s="24"/>
      <c r="OFE5" s="24"/>
      <c r="OFF5" s="24"/>
      <c r="OFG5" s="24"/>
      <c r="OFH5" s="24"/>
      <c r="OFI5" s="24"/>
      <c r="OFJ5" s="24"/>
      <c r="OFK5" s="24"/>
      <c r="OFL5" s="24"/>
      <c r="OFM5" s="24"/>
      <c r="OFN5" s="24"/>
      <c r="OFO5" s="24"/>
      <c r="OFP5" s="24"/>
      <c r="OFQ5" s="24"/>
      <c r="OFR5" s="24"/>
      <c r="OFS5" s="24"/>
      <c r="OFT5" s="24"/>
      <c r="OFU5" s="24"/>
      <c r="OFV5" s="24"/>
      <c r="OFW5" s="24"/>
      <c r="OFX5" s="24"/>
      <c r="OFY5" s="24"/>
      <c r="OFZ5" s="24"/>
      <c r="OGA5" s="24"/>
      <c r="OGB5" s="24"/>
      <c r="OGC5" s="24"/>
      <c r="OGD5" s="24"/>
      <c r="OGE5" s="24"/>
      <c r="OGF5" s="24"/>
      <c r="OGG5" s="24"/>
      <c r="OGH5" s="24"/>
      <c r="OGI5" s="24"/>
      <c r="OGJ5" s="24"/>
      <c r="OGK5" s="24"/>
      <c r="OGL5" s="24"/>
      <c r="OGM5" s="24"/>
      <c r="OGN5" s="24"/>
      <c r="OGO5" s="24"/>
      <c r="OGP5" s="24"/>
      <c r="OGQ5" s="24"/>
      <c r="OGR5" s="24"/>
      <c r="OGS5" s="24"/>
      <c r="OGT5" s="24"/>
      <c r="OGU5" s="24"/>
      <c r="OGV5" s="24"/>
      <c r="OGW5" s="24"/>
      <c r="OGX5" s="24"/>
      <c r="OGY5" s="24"/>
      <c r="OGZ5" s="24"/>
      <c r="OHA5" s="24"/>
      <c r="OHB5" s="24"/>
      <c r="OHC5" s="24"/>
      <c r="OHD5" s="24"/>
      <c r="OHE5" s="24"/>
      <c r="OHF5" s="24"/>
      <c r="OHG5" s="24"/>
      <c r="OHH5" s="24"/>
      <c r="OHI5" s="24"/>
      <c r="OHJ5" s="24"/>
      <c r="OHK5" s="24"/>
      <c r="OHL5" s="24"/>
      <c r="OHM5" s="24"/>
      <c r="OHN5" s="24"/>
      <c r="OHO5" s="24"/>
      <c r="OHP5" s="24"/>
      <c r="OHQ5" s="24"/>
      <c r="OHR5" s="24"/>
      <c r="OHS5" s="24"/>
      <c r="OHT5" s="24"/>
      <c r="OHU5" s="24"/>
      <c r="OHV5" s="24"/>
      <c r="OHW5" s="24"/>
      <c r="OHX5" s="24"/>
      <c r="OHY5" s="24"/>
      <c r="OHZ5" s="24"/>
      <c r="OIA5" s="24"/>
      <c r="OIB5" s="24"/>
      <c r="OIC5" s="24"/>
      <c r="OID5" s="24"/>
      <c r="OIE5" s="24"/>
      <c r="OIF5" s="24"/>
      <c r="OIG5" s="24"/>
      <c r="OIH5" s="24"/>
      <c r="OII5" s="24"/>
      <c r="OIJ5" s="24"/>
      <c r="OIK5" s="24"/>
      <c r="OIL5" s="24"/>
      <c r="OIM5" s="24"/>
      <c r="OIN5" s="24"/>
      <c r="OIO5" s="24"/>
      <c r="OIP5" s="24"/>
      <c r="OIQ5" s="24"/>
      <c r="OIR5" s="24"/>
      <c r="OIS5" s="24"/>
      <c r="OIT5" s="24"/>
      <c r="OIU5" s="24"/>
      <c r="OIV5" s="24"/>
      <c r="OIW5" s="24"/>
      <c r="OIX5" s="24"/>
      <c r="OIY5" s="24"/>
      <c r="OIZ5" s="24"/>
      <c r="OJA5" s="24"/>
      <c r="OJB5" s="24"/>
      <c r="OJC5" s="24"/>
      <c r="OJD5" s="24"/>
      <c r="OJE5" s="24"/>
      <c r="OJF5" s="24"/>
      <c r="OJG5" s="24"/>
      <c r="OJH5" s="24"/>
      <c r="OJI5" s="24"/>
      <c r="OJJ5" s="24"/>
      <c r="OJK5" s="24"/>
      <c r="OJL5" s="24"/>
      <c r="OJM5" s="24"/>
      <c r="OJN5" s="24"/>
      <c r="OJO5" s="24"/>
      <c r="OJP5" s="24"/>
      <c r="OJQ5" s="24"/>
      <c r="OJR5" s="24"/>
      <c r="OJS5" s="24"/>
      <c r="OJT5" s="24"/>
      <c r="OJU5" s="24"/>
      <c r="OJV5" s="24"/>
      <c r="OJW5" s="24"/>
      <c r="OJX5" s="24"/>
      <c r="OJY5" s="24"/>
      <c r="OJZ5" s="24"/>
      <c r="OKA5" s="24"/>
      <c r="OKB5" s="24"/>
      <c r="OKC5" s="24"/>
      <c r="OKD5" s="24"/>
      <c r="OKE5" s="24"/>
      <c r="OKF5" s="24"/>
      <c r="OKG5" s="24"/>
      <c r="OKH5" s="24"/>
      <c r="OKI5" s="24"/>
      <c r="OKJ5" s="24"/>
      <c r="OKK5" s="24"/>
      <c r="OKL5" s="24"/>
      <c r="OKM5" s="24"/>
      <c r="OKN5" s="24"/>
      <c r="OKO5" s="24"/>
      <c r="OKP5" s="24"/>
      <c r="OKQ5" s="24"/>
      <c r="OKR5" s="24"/>
      <c r="OKS5" s="24"/>
      <c r="OKT5" s="24"/>
      <c r="OKU5" s="24"/>
      <c r="OKV5" s="24"/>
      <c r="OKW5" s="24"/>
      <c r="OKX5" s="24"/>
      <c r="OKY5" s="24"/>
      <c r="OKZ5" s="24"/>
      <c r="OLA5" s="24"/>
      <c r="OLB5" s="24"/>
      <c r="OLC5" s="24"/>
      <c r="OLD5" s="24"/>
      <c r="OLE5" s="24"/>
      <c r="OLF5" s="24"/>
      <c r="OLG5" s="24"/>
      <c r="OLH5" s="24"/>
      <c r="OLI5" s="24"/>
      <c r="OLJ5" s="24"/>
      <c r="OLK5" s="24"/>
      <c r="OLL5" s="24"/>
      <c r="OLM5" s="24"/>
      <c r="OLN5" s="24"/>
      <c r="OLO5" s="24"/>
      <c r="OLP5" s="24"/>
      <c r="OLQ5" s="24"/>
      <c r="OLR5" s="24"/>
      <c r="OLS5" s="24"/>
      <c r="OLT5" s="24"/>
      <c r="OLU5" s="24"/>
      <c r="OLV5" s="24"/>
      <c r="OLW5" s="24"/>
      <c r="OLX5" s="24"/>
      <c r="OLY5" s="24"/>
      <c r="OLZ5" s="24"/>
      <c r="OMA5" s="24"/>
      <c r="OMB5" s="24"/>
      <c r="OMC5" s="24"/>
      <c r="OMD5" s="24"/>
      <c r="OME5" s="24"/>
      <c r="OMF5" s="24"/>
      <c r="OMG5" s="24"/>
      <c r="OMH5" s="24"/>
      <c r="OMI5" s="24"/>
      <c r="OMJ5" s="24"/>
      <c r="OMK5" s="24"/>
      <c r="OML5" s="24"/>
      <c r="OMM5" s="24"/>
      <c r="OMN5" s="24"/>
      <c r="OMO5" s="24"/>
      <c r="OMP5" s="24"/>
      <c r="OMQ5" s="24"/>
      <c r="OMR5" s="24"/>
      <c r="OMS5" s="24"/>
      <c r="OMT5" s="24"/>
      <c r="OMU5" s="24"/>
      <c r="OMV5" s="24"/>
      <c r="OMW5" s="24"/>
      <c r="OMX5" s="24"/>
      <c r="OMY5" s="24"/>
      <c r="OMZ5" s="24"/>
      <c r="ONA5" s="24"/>
      <c r="ONB5" s="24"/>
      <c r="ONC5" s="24"/>
      <c r="OND5" s="24"/>
      <c r="ONE5" s="24"/>
      <c r="ONF5" s="24"/>
      <c r="ONG5" s="24"/>
      <c r="ONH5" s="24"/>
      <c r="ONI5" s="24"/>
      <c r="ONJ5" s="24"/>
      <c r="ONK5" s="24"/>
      <c r="ONL5" s="24"/>
      <c r="ONM5" s="24"/>
      <c r="ONN5" s="24"/>
      <c r="ONO5" s="24"/>
      <c r="ONP5" s="24"/>
      <c r="ONQ5" s="24"/>
      <c r="ONR5" s="24"/>
      <c r="ONS5" s="24"/>
      <c r="ONT5" s="24"/>
      <c r="ONU5" s="24"/>
      <c r="ONV5" s="24"/>
      <c r="ONW5" s="24"/>
      <c r="ONX5" s="24"/>
      <c r="ONY5" s="24"/>
      <c r="ONZ5" s="24"/>
      <c r="OOA5" s="24"/>
      <c r="OOB5" s="24"/>
      <c r="OOC5" s="24"/>
      <c r="OOD5" s="24"/>
      <c r="OOE5" s="24"/>
      <c r="OOF5" s="24"/>
      <c r="OOG5" s="24"/>
      <c r="OOH5" s="24"/>
      <c r="OOI5" s="24"/>
      <c r="OOJ5" s="24"/>
      <c r="OOK5" s="24"/>
      <c r="OOL5" s="24"/>
      <c r="OOM5" s="24"/>
      <c r="OON5" s="24"/>
      <c r="OOO5" s="24"/>
      <c r="OOP5" s="24"/>
      <c r="OOQ5" s="24"/>
      <c r="OOR5" s="24"/>
      <c r="OOS5" s="24"/>
      <c r="OOT5" s="24"/>
      <c r="OOU5" s="24"/>
      <c r="OOV5" s="24"/>
      <c r="OOW5" s="24"/>
      <c r="OOX5" s="24"/>
      <c r="OOY5" s="24"/>
      <c r="OOZ5" s="24"/>
      <c r="OPA5" s="24"/>
      <c r="OPB5" s="24"/>
      <c r="OPC5" s="24"/>
      <c r="OPD5" s="24"/>
      <c r="OPE5" s="24"/>
      <c r="OPF5" s="24"/>
      <c r="OPG5" s="24"/>
      <c r="OPH5" s="24"/>
      <c r="OPI5" s="24"/>
      <c r="OPJ5" s="24"/>
      <c r="OPK5" s="24"/>
      <c r="OPL5" s="24"/>
      <c r="OPM5" s="24"/>
      <c r="OPN5" s="24"/>
      <c r="OPO5" s="24"/>
      <c r="OPP5" s="24"/>
      <c r="OPQ5" s="24"/>
      <c r="OPR5" s="24"/>
      <c r="OPS5" s="24"/>
      <c r="OPT5" s="24"/>
      <c r="OPU5" s="24"/>
      <c r="OPV5" s="24"/>
      <c r="OPW5" s="24"/>
      <c r="OPX5" s="24"/>
      <c r="OPY5" s="24"/>
      <c r="OPZ5" s="24"/>
      <c r="OQA5" s="24"/>
      <c r="OQB5" s="24"/>
      <c r="OQC5" s="24"/>
      <c r="OQD5" s="24"/>
      <c r="OQE5" s="24"/>
      <c r="OQF5" s="24"/>
      <c r="OQG5" s="24"/>
      <c r="OQH5" s="24"/>
      <c r="OQI5" s="24"/>
      <c r="OQJ5" s="24"/>
      <c r="OQK5" s="24"/>
      <c r="OQL5" s="24"/>
      <c r="OQM5" s="24"/>
      <c r="OQN5" s="24"/>
      <c r="OQO5" s="24"/>
      <c r="OQP5" s="24"/>
      <c r="OQQ5" s="24"/>
      <c r="OQR5" s="24"/>
      <c r="OQS5" s="24"/>
      <c r="OQT5" s="24"/>
      <c r="OQU5" s="24"/>
      <c r="OQV5" s="24"/>
      <c r="OQW5" s="24"/>
      <c r="OQX5" s="24"/>
      <c r="OQY5" s="24"/>
      <c r="OQZ5" s="24"/>
      <c r="ORA5" s="24"/>
      <c r="ORB5" s="24"/>
      <c r="ORC5" s="24"/>
      <c r="ORD5" s="24"/>
      <c r="ORE5" s="24"/>
      <c r="ORF5" s="24"/>
      <c r="ORG5" s="24"/>
      <c r="ORH5" s="24"/>
      <c r="ORI5" s="24"/>
      <c r="ORJ5" s="24"/>
      <c r="ORK5" s="24"/>
      <c r="ORL5" s="24"/>
      <c r="ORM5" s="24"/>
      <c r="ORN5" s="24"/>
      <c r="ORO5" s="24"/>
      <c r="ORP5" s="24"/>
      <c r="ORQ5" s="24"/>
      <c r="ORR5" s="24"/>
      <c r="ORS5" s="24"/>
      <c r="ORT5" s="24"/>
      <c r="ORU5" s="24"/>
      <c r="ORV5" s="24"/>
      <c r="ORW5" s="24"/>
      <c r="ORX5" s="24"/>
      <c r="ORY5" s="24"/>
      <c r="ORZ5" s="24"/>
      <c r="OSA5" s="24"/>
      <c r="OSB5" s="24"/>
      <c r="OSC5" s="24"/>
      <c r="OSD5" s="24"/>
      <c r="OSE5" s="24"/>
      <c r="OSF5" s="24"/>
      <c r="OSG5" s="24"/>
      <c r="OSH5" s="24"/>
      <c r="OSI5" s="24"/>
      <c r="OSJ5" s="24"/>
      <c r="OSK5" s="24"/>
      <c r="OSL5" s="24"/>
      <c r="OSM5" s="24"/>
      <c r="OSN5" s="24"/>
      <c r="OSO5" s="24"/>
      <c r="OSP5" s="24"/>
      <c r="OSQ5" s="24"/>
      <c r="OSR5" s="24"/>
      <c r="OSS5" s="24"/>
      <c r="OST5" s="24"/>
      <c r="OSU5" s="24"/>
      <c r="OSV5" s="24"/>
      <c r="OSW5" s="24"/>
      <c r="OSX5" s="24"/>
      <c r="OSY5" s="24"/>
      <c r="OSZ5" s="24"/>
      <c r="OTA5" s="24"/>
      <c r="OTB5" s="24"/>
      <c r="OTC5" s="24"/>
      <c r="OTD5" s="24"/>
      <c r="OTE5" s="24"/>
      <c r="OTF5" s="24"/>
      <c r="OTG5" s="24"/>
      <c r="OTH5" s="24"/>
      <c r="OTI5" s="24"/>
      <c r="OTJ5" s="24"/>
      <c r="OTK5" s="24"/>
      <c r="OTL5" s="24"/>
      <c r="OTM5" s="24"/>
      <c r="OTN5" s="24"/>
      <c r="OTO5" s="24"/>
      <c r="OTP5" s="24"/>
      <c r="OTQ5" s="24"/>
      <c r="OTR5" s="24"/>
      <c r="OTS5" s="24"/>
      <c r="OTT5" s="24"/>
      <c r="OTU5" s="24"/>
      <c r="OTV5" s="24"/>
      <c r="OTW5" s="24"/>
      <c r="OTX5" s="24"/>
      <c r="OTY5" s="24"/>
      <c r="OTZ5" s="24"/>
      <c r="OUA5" s="24"/>
      <c r="OUB5" s="24"/>
      <c r="OUC5" s="24"/>
      <c r="OUD5" s="24"/>
      <c r="OUE5" s="24"/>
      <c r="OUF5" s="24"/>
      <c r="OUG5" s="24"/>
      <c r="OUH5" s="24"/>
      <c r="OUI5" s="24"/>
      <c r="OUJ5" s="24"/>
      <c r="OUK5" s="24"/>
      <c r="OUL5" s="24"/>
      <c r="OUM5" s="24"/>
      <c r="OUN5" s="24"/>
      <c r="OUO5" s="24"/>
      <c r="OUP5" s="24"/>
      <c r="OUQ5" s="24"/>
      <c r="OUR5" s="24"/>
      <c r="OUS5" s="24"/>
      <c r="OUT5" s="24"/>
      <c r="OUU5" s="24"/>
      <c r="OUV5" s="24"/>
      <c r="OUW5" s="24"/>
      <c r="OUX5" s="24"/>
      <c r="OUY5" s="24"/>
      <c r="OUZ5" s="24"/>
      <c r="OVA5" s="24"/>
      <c r="OVB5" s="24"/>
      <c r="OVC5" s="24"/>
      <c r="OVD5" s="24"/>
      <c r="OVE5" s="24"/>
      <c r="OVF5" s="24"/>
      <c r="OVG5" s="24"/>
      <c r="OVH5" s="24"/>
      <c r="OVI5" s="24"/>
      <c r="OVJ5" s="24"/>
      <c r="OVK5" s="24"/>
      <c r="OVL5" s="24"/>
      <c r="OVM5" s="24"/>
      <c r="OVN5" s="24"/>
      <c r="OVO5" s="24"/>
      <c r="OVP5" s="24"/>
      <c r="OVQ5" s="24"/>
      <c r="OVR5" s="24"/>
      <c r="OVS5" s="24"/>
      <c r="OVT5" s="24"/>
      <c r="OVU5" s="24"/>
      <c r="OVV5" s="24"/>
      <c r="OVW5" s="24"/>
      <c r="OVX5" s="24"/>
      <c r="OVY5" s="24"/>
      <c r="OVZ5" s="24"/>
      <c r="OWA5" s="24"/>
      <c r="OWB5" s="24"/>
      <c r="OWC5" s="24"/>
      <c r="OWD5" s="24"/>
      <c r="OWE5" s="24"/>
      <c r="OWF5" s="24"/>
      <c r="OWG5" s="24"/>
      <c r="OWH5" s="24"/>
      <c r="OWI5" s="24"/>
      <c r="OWJ5" s="24"/>
      <c r="OWK5" s="24"/>
      <c r="OWL5" s="24"/>
      <c r="OWM5" s="24"/>
      <c r="OWN5" s="24"/>
      <c r="OWO5" s="24"/>
      <c r="OWP5" s="24"/>
      <c r="OWQ5" s="24"/>
      <c r="OWR5" s="24"/>
      <c r="OWS5" s="24"/>
      <c r="OWT5" s="24"/>
      <c r="OWU5" s="24"/>
      <c r="OWV5" s="24"/>
      <c r="OWW5" s="24"/>
      <c r="OWX5" s="24"/>
      <c r="OWY5" s="24"/>
      <c r="OWZ5" s="24"/>
      <c r="OXA5" s="24"/>
      <c r="OXB5" s="24"/>
      <c r="OXC5" s="24"/>
      <c r="OXD5" s="24"/>
      <c r="OXE5" s="24"/>
      <c r="OXF5" s="24"/>
      <c r="OXG5" s="24"/>
      <c r="OXH5" s="24"/>
      <c r="OXI5" s="24"/>
      <c r="OXJ5" s="24"/>
      <c r="OXK5" s="24"/>
      <c r="OXL5" s="24"/>
      <c r="OXM5" s="24"/>
      <c r="OXN5" s="24"/>
      <c r="OXO5" s="24"/>
      <c r="OXP5" s="24"/>
      <c r="OXQ5" s="24"/>
      <c r="OXR5" s="24"/>
      <c r="OXS5" s="24"/>
      <c r="OXT5" s="24"/>
      <c r="OXU5" s="24"/>
      <c r="OXV5" s="24"/>
      <c r="OXW5" s="24"/>
      <c r="OXX5" s="24"/>
      <c r="OXY5" s="24"/>
      <c r="OXZ5" s="24"/>
      <c r="OYA5" s="24"/>
      <c r="OYB5" s="24"/>
      <c r="OYC5" s="24"/>
      <c r="OYD5" s="24"/>
      <c r="OYE5" s="24"/>
      <c r="OYF5" s="24"/>
      <c r="OYG5" s="24"/>
      <c r="OYH5" s="24"/>
      <c r="OYI5" s="24"/>
      <c r="OYJ5" s="24"/>
      <c r="OYK5" s="24"/>
      <c r="OYL5" s="24"/>
      <c r="OYM5" s="24"/>
      <c r="OYN5" s="24"/>
      <c r="OYO5" s="24"/>
      <c r="OYP5" s="24"/>
      <c r="OYQ5" s="24"/>
      <c r="OYR5" s="24"/>
      <c r="OYS5" s="24"/>
      <c r="OYT5" s="24"/>
      <c r="OYU5" s="24"/>
      <c r="OYV5" s="24"/>
      <c r="OYW5" s="24"/>
      <c r="OYX5" s="24"/>
      <c r="OYY5" s="24"/>
      <c r="OYZ5" s="24"/>
      <c r="OZA5" s="24"/>
      <c r="OZB5" s="24"/>
      <c r="OZC5" s="24"/>
      <c r="OZD5" s="24"/>
      <c r="OZE5" s="24"/>
      <c r="OZF5" s="24"/>
      <c r="OZG5" s="24"/>
      <c r="OZH5" s="24"/>
      <c r="OZI5" s="24"/>
      <c r="OZJ5" s="24"/>
      <c r="OZK5" s="24"/>
      <c r="OZL5" s="24"/>
      <c r="OZM5" s="24"/>
      <c r="OZN5" s="24"/>
      <c r="OZO5" s="24"/>
      <c r="OZP5" s="24"/>
      <c r="OZQ5" s="24"/>
      <c r="OZR5" s="24"/>
      <c r="OZS5" s="24"/>
      <c r="OZT5" s="24"/>
      <c r="OZU5" s="24"/>
      <c r="OZV5" s="24"/>
      <c r="OZW5" s="24"/>
      <c r="OZX5" s="24"/>
      <c r="OZY5" s="24"/>
      <c r="OZZ5" s="24"/>
      <c r="PAA5" s="24"/>
      <c r="PAB5" s="24"/>
      <c r="PAC5" s="24"/>
      <c r="PAD5" s="24"/>
      <c r="PAE5" s="24"/>
      <c r="PAF5" s="24"/>
      <c r="PAG5" s="24"/>
      <c r="PAH5" s="24"/>
      <c r="PAI5" s="24"/>
      <c r="PAJ5" s="24"/>
      <c r="PAK5" s="24"/>
      <c r="PAL5" s="24"/>
      <c r="PAM5" s="24"/>
      <c r="PAN5" s="24"/>
      <c r="PAO5" s="24"/>
      <c r="PAP5" s="24"/>
      <c r="PAQ5" s="24"/>
      <c r="PAR5" s="24"/>
      <c r="PAS5" s="24"/>
      <c r="PAT5" s="24"/>
      <c r="PAU5" s="24"/>
      <c r="PAV5" s="24"/>
      <c r="PAW5" s="24"/>
      <c r="PAX5" s="24"/>
      <c r="PAY5" s="24"/>
      <c r="PAZ5" s="24"/>
      <c r="PBA5" s="24"/>
      <c r="PBB5" s="24"/>
      <c r="PBC5" s="24"/>
      <c r="PBD5" s="24"/>
      <c r="PBE5" s="24"/>
      <c r="PBF5" s="24"/>
      <c r="PBG5" s="24"/>
      <c r="PBH5" s="24"/>
      <c r="PBI5" s="24"/>
      <c r="PBJ5" s="24"/>
      <c r="PBK5" s="24"/>
      <c r="PBL5" s="24"/>
      <c r="PBM5" s="24"/>
      <c r="PBN5" s="24"/>
      <c r="PBO5" s="24"/>
      <c r="PBP5" s="24"/>
      <c r="PBQ5" s="24"/>
      <c r="PBR5" s="24"/>
      <c r="PBS5" s="24"/>
      <c r="PBT5" s="24"/>
      <c r="PBU5" s="24"/>
      <c r="PBV5" s="24"/>
      <c r="PBW5" s="24"/>
      <c r="PBX5" s="24"/>
      <c r="PBY5" s="24"/>
      <c r="PBZ5" s="24"/>
      <c r="PCA5" s="24"/>
      <c r="PCB5" s="24"/>
      <c r="PCC5" s="24"/>
      <c r="PCD5" s="24"/>
      <c r="PCE5" s="24"/>
      <c r="PCF5" s="24"/>
      <c r="PCG5" s="24"/>
      <c r="PCH5" s="24"/>
      <c r="PCI5" s="24"/>
      <c r="PCJ5" s="24"/>
      <c r="PCK5" s="24"/>
      <c r="PCL5" s="24"/>
      <c r="PCM5" s="24"/>
      <c r="PCN5" s="24"/>
      <c r="PCO5" s="24"/>
      <c r="PCP5" s="24"/>
      <c r="PCQ5" s="24"/>
      <c r="PCR5" s="24"/>
      <c r="PCS5" s="24"/>
      <c r="PCT5" s="24"/>
      <c r="PCU5" s="24"/>
      <c r="PCV5" s="24"/>
      <c r="PCW5" s="24"/>
      <c r="PCX5" s="24"/>
      <c r="PCY5" s="24"/>
      <c r="PCZ5" s="24"/>
      <c r="PDA5" s="24"/>
      <c r="PDB5" s="24"/>
      <c r="PDC5" s="24"/>
      <c r="PDD5" s="24"/>
      <c r="PDE5" s="24"/>
      <c r="PDF5" s="24"/>
      <c r="PDG5" s="24"/>
      <c r="PDH5" s="24"/>
      <c r="PDI5" s="24"/>
      <c r="PDJ5" s="24"/>
      <c r="PDK5" s="24"/>
      <c r="PDL5" s="24"/>
      <c r="PDM5" s="24"/>
      <c r="PDN5" s="24"/>
      <c r="PDO5" s="24"/>
      <c r="PDP5" s="24"/>
      <c r="PDQ5" s="24"/>
      <c r="PDR5" s="24"/>
      <c r="PDS5" s="24"/>
      <c r="PDT5" s="24"/>
      <c r="PDU5" s="24"/>
      <c r="PDV5" s="24"/>
      <c r="PDW5" s="24"/>
      <c r="PDX5" s="24"/>
      <c r="PDY5" s="24"/>
      <c r="PDZ5" s="24"/>
      <c r="PEA5" s="24"/>
      <c r="PEB5" s="24"/>
      <c r="PEC5" s="24"/>
      <c r="PED5" s="24"/>
      <c r="PEE5" s="24"/>
      <c r="PEF5" s="24"/>
      <c r="PEG5" s="24"/>
      <c r="PEH5" s="24"/>
      <c r="PEI5" s="24"/>
      <c r="PEJ5" s="24"/>
      <c r="PEK5" s="24"/>
      <c r="PEL5" s="24"/>
      <c r="PEM5" s="24"/>
      <c r="PEN5" s="24"/>
      <c r="PEO5" s="24"/>
      <c r="PEP5" s="24"/>
      <c r="PEQ5" s="24"/>
      <c r="PER5" s="24"/>
      <c r="PES5" s="24"/>
      <c r="PET5" s="24"/>
      <c r="PEU5" s="24"/>
      <c r="PEV5" s="24"/>
      <c r="PEW5" s="24"/>
      <c r="PEX5" s="24"/>
      <c r="PEY5" s="24"/>
      <c r="PEZ5" s="24"/>
      <c r="PFA5" s="24"/>
      <c r="PFB5" s="24"/>
      <c r="PFC5" s="24"/>
      <c r="PFD5" s="24"/>
      <c r="PFE5" s="24"/>
      <c r="PFF5" s="24"/>
      <c r="PFG5" s="24"/>
      <c r="PFH5" s="24"/>
      <c r="PFI5" s="24"/>
      <c r="PFJ5" s="24"/>
      <c r="PFK5" s="24"/>
      <c r="PFL5" s="24"/>
      <c r="PFM5" s="24"/>
      <c r="PFN5" s="24"/>
      <c r="PFO5" s="24"/>
      <c r="PFP5" s="24"/>
      <c r="PFQ5" s="24"/>
      <c r="PFR5" s="24"/>
      <c r="PFS5" s="24"/>
      <c r="PFT5" s="24"/>
      <c r="PFU5" s="24"/>
      <c r="PFV5" s="24"/>
      <c r="PFW5" s="24"/>
      <c r="PFX5" s="24"/>
      <c r="PFY5" s="24"/>
      <c r="PFZ5" s="24"/>
      <c r="PGA5" s="24"/>
      <c r="PGB5" s="24"/>
      <c r="PGC5" s="24"/>
      <c r="PGD5" s="24"/>
      <c r="PGE5" s="24"/>
      <c r="PGF5" s="24"/>
      <c r="PGG5" s="24"/>
      <c r="PGH5" s="24"/>
      <c r="PGI5" s="24"/>
      <c r="PGJ5" s="24"/>
      <c r="PGK5" s="24"/>
      <c r="PGL5" s="24"/>
      <c r="PGM5" s="24"/>
      <c r="PGN5" s="24"/>
      <c r="PGO5" s="24"/>
      <c r="PGP5" s="24"/>
      <c r="PGQ5" s="24"/>
      <c r="PGR5" s="24"/>
      <c r="PGS5" s="24"/>
      <c r="PGT5" s="24"/>
      <c r="PGU5" s="24"/>
      <c r="PGV5" s="24"/>
      <c r="PGW5" s="24"/>
      <c r="PGX5" s="24"/>
      <c r="PGY5" s="24"/>
      <c r="PGZ5" s="24"/>
      <c r="PHA5" s="24"/>
      <c r="PHB5" s="24"/>
      <c r="PHC5" s="24"/>
      <c r="PHD5" s="24"/>
      <c r="PHE5" s="24"/>
      <c r="PHF5" s="24"/>
      <c r="PHG5" s="24"/>
      <c r="PHH5" s="24"/>
      <c r="PHI5" s="24"/>
      <c r="PHJ5" s="24"/>
      <c r="PHK5" s="24"/>
      <c r="PHL5" s="24"/>
      <c r="PHM5" s="24"/>
      <c r="PHN5" s="24"/>
      <c r="PHO5" s="24"/>
      <c r="PHP5" s="24"/>
      <c r="PHQ5" s="24"/>
      <c r="PHR5" s="24"/>
      <c r="PHS5" s="24"/>
      <c r="PHT5" s="24"/>
      <c r="PHU5" s="24"/>
      <c r="PHV5" s="24"/>
      <c r="PHW5" s="24"/>
      <c r="PHX5" s="24"/>
      <c r="PHY5" s="24"/>
      <c r="PHZ5" s="24"/>
      <c r="PIA5" s="24"/>
      <c r="PIB5" s="24"/>
      <c r="PIC5" s="24"/>
      <c r="PID5" s="24"/>
      <c r="PIE5" s="24"/>
      <c r="PIF5" s="24"/>
      <c r="PIG5" s="24"/>
      <c r="PIH5" s="24"/>
      <c r="PII5" s="24"/>
      <c r="PIJ5" s="24"/>
      <c r="PIK5" s="24"/>
      <c r="PIL5" s="24"/>
      <c r="PIM5" s="24"/>
      <c r="PIN5" s="24"/>
      <c r="PIO5" s="24"/>
      <c r="PIP5" s="24"/>
      <c r="PIQ5" s="24"/>
      <c r="PIR5" s="24"/>
      <c r="PIS5" s="24"/>
      <c r="PIT5" s="24"/>
      <c r="PIU5" s="24"/>
      <c r="PIV5" s="24"/>
      <c r="PIW5" s="24"/>
      <c r="PIX5" s="24"/>
      <c r="PIY5" s="24"/>
      <c r="PIZ5" s="24"/>
      <c r="PJA5" s="24"/>
      <c r="PJB5" s="24"/>
      <c r="PJC5" s="24"/>
      <c r="PJD5" s="24"/>
      <c r="PJE5" s="24"/>
      <c r="PJF5" s="24"/>
      <c r="PJG5" s="24"/>
      <c r="PJH5" s="24"/>
      <c r="PJI5" s="24"/>
      <c r="PJJ5" s="24"/>
      <c r="PJK5" s="24"/>
      <c r="PJL5" s="24"/>
      <c r="PJM5" s="24"/>
      <c r="PJN5" s="24"/>
      <c r="PJO5" s="24"/>
      <c r="PJP5" s="24"/>
      <c r="PJQ5" s="24"/>
      <c r="PJR5" s="24"/>
      <c r="PJS5" s="24"/>
      <c r="PJT5" s="24"/>
      <c r="PJU5" s="24"/>
      <c r="PJV5" s="24"/>
      <c r="PJW5" s="24"/>
      <c r="PJX5" s="24"/>
      <c r="PJY5" s="24"/>
      <c r="PJZ5" s="24"/>
      <c r="PKA5" s="24"/>
      <c r="PKB5" s="24"/>
      <c r="PKC5" s="24"/>
      <c r="PKD5" s="24"/>
      <c r="PKE5" s="24"/>
      <c r="PKF5" s="24"/>
      <c r="PKG5" s="24"/>
      <c r="PKH5" s="24"/>
      <c r="PKI5" s="24"/>
      <c r="PKJ5" s="24"/>
      <c r="PKK5" s="24"/>
      <c r="PKL5" s="24"/>
      <c r="PKM5" s="24"/>
      <c r="PKN5" s="24"/>
      <c r="PKO5" s="24"/>
      <c r="PKP5" s="24"/>
      <c r="PKQ5" s="24"/>
      <c r="PKR5" s="24"/>
      <c r="PKS5" s="24"/>
      <c r="PKT5" s="24"/>
      <c r="PKU5" s="24"/>
      <c r="PKV5" s="24"/>
      <c r="PKW5" s="24"/>
      <c r="PKX5" s="24"/>
      <c r="PKY5" s="24"/>
      <c r="PKZ5" s="24"/>
      <c r="PLA5" s="24"/>
      <c r="PLB5" s="24"/>
      <c r="PLC5" s="24"/>
      <c r="PLD5" s="24"/>
      <c r="PLE5" s="24"/>
      <c r="PLF5" s="24"/>
      <c r="PLG5" s="24"/>
      <c r="PLH5" s="24"/>
      <c r="PLI5" s="24"/>
      <c r="PLJ5" s="24"/>
      <c r="PLK5" s="24"/>
      <c r="PLL5" s="24"/>
      <c r="PLM5" s="24"/>
      <c r="PLN5" s="24"/>
      <c r="PLO5" s="24"/>
      <c r="PLP5" s="24"/>
      <c r="PLQ5" s="24"/>
      <c r="PLR5" s="24"/>
      <c r="PLS5" s="24"/>
      <c r="PLT5" s="24"/>
      <c r="PLU5" s="24"/>
      <c r="PLV5" s="24"/>
      <c r="PLW5" s="24"/>
      <c r="PLX5" s="24"/>
      <c r="PLY5" s="24"/>
      <c r="PLZ5" s="24"/>
      <c r="PMA5" s="24"/>
      <c r="PMB5" s="24"/>
      <c r="PMC5" s="24"/>
      <c r="PMD5" s="24"/>
      <c r="PME5" s="24"/>
      <c r="PMF5" s="24"/>
      <c r="PMG5" s="24"/>
      <c r="PMH5" s="24"/>
      <c r="PMI5" s="24"/>
      <c r="PMJ5" s="24"/>
      <c r="PMK5" s="24"/>
      <c r="PML5" s="24"/>
      <c r="PMM5" s="24"/>
      <c r="PMN5" s="24"/>
      <c r="PMO5" s="24"/>
      <c r="PMP5" s="24"/>
      <c r="PMQ5" s="24"/>
      <c r="PMR5" s="24"/>
      <c r="PMS5" s="24"/>
      <c r="PMT5" s="24"/>
      <c r="PMU5" s="24"/>
      <c r="PMV5" s="24"/>
      <c r="PMW5" s="24"/>
      <c r="PMX5" s="24"/>
      <c r="PMY5" s="24"/>
      <c r="PMZ5" s="24"/>
      <c r="PNA5" s="24"/>
      <c r="PNB5" s="24"/>
      <c r="PNC5" s="24"/>
      <c r="PND5" s="24"/>
      <c r="PNE5" s="24"/>
      <c r="PNF5" s="24"/>
      <c r="PNG5" s="24"/>
      <c r="PNH5" s="24"/>
      <c r="PNI5" s="24"/>
      <c r="PNJ5" s="24"/>
      <c r="PNK5" s="24"/>
      <c r="PNL5" s="24"/>
      <c r="PNM5" s="24"/>
      <c r="PNN5" s="24"/>
      <c r="PNO5" s="24"/>
      <c r="PNP5" s="24"/>
      <c r="PNQ5" s="24"/>
      <c r="PNR5" s="24"/>
      <c r="PNS5" s="24"/>
      <c r="PNT5" s="24"/>
      <c r="PNU5" s="24"/>
      <c r="PNV5" s="24"/>
      <c r="PNW5" s="24"/>
      <c r="PNX5" s="24"/>
      <c r="PNY5" s="24"/>
      <c r="PNZ5" s="24"/>
      <c r="POA5" s="24"/>
      <c r="POB5" s="24"/>
      <c r="POC5" s="24"/>
      <c r="POD5" s="24"/>
      <c r="POE5" s="24"/>
      <c r="POF5" s="24"/>
      <c r="POG5" s="24"/>
      <c r="POH5" s="24"/>
      <c r="POI5" s="24"/>
      <c r="POJ5" s="24"/>
      <c r="POK5" s="24"/>
      <c r="POL5" s="24"/>
      <c r="POM5" s="24"/>
      <c r="PON5" s="24"/>
      <c r="POO5" s="24"/>
      <c r="POP5" s="24"/>
      <c r="POQ5" s="24"/>
      <c r="POR5" s="24"/>
      <c r="POS5" s="24"/>
      <c r="POT5" s="24"/>
      <c r="POU5" s="24"/>
      <c r="POV5" s="24"/>
      <c r="POW5" s="24"/>
      <c r="POX5" s="24"/>
      <c r="POY5" s="24"/>
      <c r="POZ5" s="24"/>
      <c r="PPA5" s="24"/>
      <c r="PPB5" s="24"/>
      <c r="PPC5" s="24"/>
      <c r="PPD5" s="24"/>
      <c r="PPE5" s="24"/>
      <c r="PPF5" s="24"/>
      <c r="PPG5" s="24"/>
      <c r="PPH5" s="24"/>
      <c r="PPI5" s="24"/>
      <c r="PPJ5" s="24"/>
      <c r="PPK5" s="24"/>
      <c r="PPL5" s="24"/>
      <c r="PPM5" s="24"/>
      <c r="PPN5" s="24"/>
      <c r="PPO5" s="24"/>
      <c r="PPP5" s="24"/>
      <c r="PPQ5" s="24"/>
      <c r="PPR5" s="24"/>
      <c r="PPS5" s="24"/>
      <c r="PPT5" s="24"/>
      <c r="PPU5" s="24"/>
      <c r="PPV5" s="24"/>
      <c r="PPW5" s="24"/>
      <c r="PPX5" s="24"/>
      <c r="PPY5" s="24"/>
      <c r="PPZ5" s="24"/>
      <c r="PQA5" s="24"/>
      <c r="PQB5" s="24"/>
      <c r="PQC5" s="24"/>
      <c r="PQD5" s="24"/>
      <c r="PQE5" s="24"/>
      <c r="PQF5" s="24"/>
      <c r="PQG5" s="24"/>
      <c r="PQH5" s="24"/>
      <c r="PQI5" s="24"/>
      <c r="PQJ5" s="24"/>
      <c r="PQK5" s="24"/>
      <c r="PQL5" s="24"/>
      <c r="PQM5" s="24"/>
      <c r="PQN5" s="24"/>
      <c r="PQO5" s="24"/>
      <c r="PQP5" s="24"/>
      <c r="PQQ5" s="24"/>
      <c r="PQR5" s="24"/>
      <c r="PQS5" s="24"/>
      <c r="PQT5" s="24"/>
      <c r="PQU5" s="24"/>
      <c r="PQV5" s="24"/>
      <c r="PQW5" s="24"/>
      <c r="PQX5" s="24"/>
      <c r="PQY5" s="24"/>
      <c r="PQZ5" s="24"/>
      <c r="PRA5" s="24"/>
      <c r="PRB5" s="24"/>
      <c r="PRC5" s="24"/>
      <c r="PRD5" s="24"/>
      <c r="PRE5" s="24"/>
      <c r="PRF5" s="24"/>
      <c r="PRG5" s="24"/>
      <c r="PRH5" s="24"/>
      <c r="PRI5" s="24"/>
      <c r="PRJ5" s="24"/>
      <c r="PRK5" s="24"/>
      <c r="PRL5" s="24"/>
      <c r="PRM5" s="24"/>
      <c r="PRN5" s="24"/>
      <c r="PRO5" s="24"/>
      <c r="PRP5" s="24"/>
      <c r="PRQ5" s="24"/>
      <c r="PRR5" s="24"/>
      <c r="PRS5" s="24"/>
      <c r="PRT5" s="24"/>
      <c r="PRU5" s="24"/>
      <c r="PRV5" s="24"/>
      <c r="PRW5" s="24"/>
      <c r="PRX5" s="24"/>
      <c r="PRY5" s="24"/>
      <c r="PRZ5" s="24"/>
      <c r="PSA5" s="24"/>
      <c r="PSB5" s="24"/>
      <c r="PSC5" s="24"/>
      <c r="PSD5" s="24"/>
      <c r="PSE5" s="24"/>
      <c r="PSF5" s="24"/>
      <c r="PSG5" s="24"/>
      <c r="PSH5" s="24"/>
      <c r="PSI5" s="24"/>
      <c r="PSJ5" s="24"/>
      <c r="PSK5" s="24"/>
      <c r="PSL5" s="24"/>
      <c r="PSM5" s="24"/>
      <c r="PSN5" s="24"/>
      <c r="PSO5" s="24"/>
      <c r="PSP5" s="24"/>
      <c r="PSQ5" s="24"/>
      <c r="PSR5" s="24"/>
      <c r="PSS5" s="24"/>
      <c r="PST5" s="24"/>
      <c r="PSU5" s="24"/>
      <c r="PSV5" s="24"/>
      <c r="PSW5" s="24"/>
      <c r="PSX5" s="24"/>
      <c r="PSY5" s="24"/>
      <c r="PSZ5" s="24"/>
      <c r="PTA5" s="24"/>
      <c r="PTB5" s="24"/>
      <c r="PTC5" s="24"/>
      <c r="PTD5" s="24"/>
      <c r="PTE5" s="24"/>
      <c r="PTF5" s="24"/>
      <c r="PTG5" s="24"/>
      <c r="PTH5" s="24"/>
      <c r="PTI5" s="24"/>
      <c r="PTJ5" s="24"/>
      <c r="PTK5" s="24"/>
      <c r="PTL5" s="24"/>
      <c r="PTM5" s="24"/>
      <c r="PTN5" s="24"/>
      <c r="PTO5" s="24"/>
      <c r="PTP5" s="24"/>
      <c r="PTQ5" s="24"/>
      <c r="PTR5" s="24"/>
      <c r="PTS5" s="24"/>
      <c r="PTT5" s="24"/>
      <c r="PTU5" s="24"/>
      <c r="PTV5" s="24"/>
      <c r="PTW5" s="24"/>
      <c r="PTX5" s="24"/>
      <c r="PTY5" s="24"/>
      <c r="PTZ5" s="24"/>
      <c r="PUA5" s="24"/>
      <c r="PUB5" s="24"/>
      <c r="PUC5" s="24"/>
      <c r="PUD5" s="24"/>
      <c r="PUE5" s="24"/>
      <c r="PUF5" s="24"/>
      <c r="PUG5" s="24"/>
      <c r="PUH5" s="24"/>
      <c r="PUI5" s="24"/>
      <c r="PUJ5" s="24"/>
      <c r="PUK5" s="24"/>
      <c r="PUL5" s="24"/>
      <c r="PUM5" s="24"/>
      <c r="PUN5" s="24"/>
      <c r="PUO5" s="24"/>
      <c r="PUP5" s="24"/>
      <c r="PUQ5" s="24"/>
      <c r="PUR5" s="24"/>
      <c r="PUS5" s="24"/>
      <c r="PUT5" s="24"/>
      <c r="PUU5" s="24"/>
      <c r="PUV5" s="24"/>
      <c r="PUW5" s="24"/>
      <c r="PUX5" s="24"/>
      <c r="PUY5" s="24"/>
      <c r="PUZ5" s="24"/>
      <c r="PVA5" s="24"/>
      <c r="PVB5" s="24"/>
      <c r="PVC5" s="24"/>
      <c r="PVD5" s="24"/>
      <c r="PVE5" s="24"/>
      <c r="PVF5" s="24"/>
      <c r="PVG5" s="24"/>
      <c r="PVH5" s="24"/>
      <c r="PVI5" s="24"/>
      <c r="PVJ5" s="24"/>
      <c r="PVK5" s="24"/>
      <c r="PVL5" s="24"/>
      <c r="PVM5" s="24"/>
      <c r="PVN5" s="24"/>
      <c r="PVO5" s="24"/>
      <c r="PVP5" s="24"/>
      <c r="PVQ5" s="24"/>
      <c r="PVR5" s="24"/>
      <c r="PVS5" s="24"/>
      <c r="PVT5" s="24"/>
      <c r="PVU5" s="24"/>
      <c r="PVV5" s="24"/>
      <c r="PVW5" s="24"/>
      <c r="PVX5" s="24"/>
      <c r="PVY5" s="24"/>
      <c r="PVZ5" s="24"/>
      <c r="PWA5" s="24"/>
      <c r="PWB5" s="24"/>
      <c r="PWC5" s="24"/>
      <c r="PWD5" s="24"/>
      <c r="PWE5" s="24"/>
      <c r="PWF5" s="24"/>
      <c r="PWG5" s="24"/>
      <c r="PWH5" s="24"/>
      <c r="PWI5" s="24"/>
      <c r="PWJ5" s="24"/>
      <c r="PWK5" s="24"/>
      <c r="PWL5" s="24"/>
      <c r="PWM5" s="24"/>
      <c r="PWN5" s="24"/>
      <c r="PWO5" s="24"/>
      <c r="PWP5" s="24"/>
      <c r="PWQ5" s="24"/>
      <c r="PWR5" s="24"/>
      <c r="PWS5" s="24"/>
      <c r="PWT5" s="24"/>
      <c r="PWU5" s="24"/>
      <c r="PWV5" s="24"/>
      <c r="PWW5" s="24"/>
      <c r="PWX5" s="24"/>
      <c r="PWY5" s="24"/>
      <c r="PWZ5" s="24"/>
      <c r="PXA5" s="24"/>
      <c r="PXB5" s="24"/>
      <c r="PXC5" s="24"/>
      <c r="PXD5" s="24"/>
      <c r="PXE5" s="24"/>
      <c r="PXF5" s="24"/>
      <c r="PXG5" s="24"/>
      <c r="PXH5" s="24"/>
      <c r="PXI5" s="24"/>
      <c r="PXJ5" s="24"/>
      <c r="PXK5" s="24"/>
      <c r="PXL5" s="24"/>
      <c r="PXM5" s="24"/>
      <c r="PXN5" s="24"/>
      <c r="PXO5" s="24"/>
      <c r="PXP5" s="24"/>
      <c r="PXQ5" s="24"/>
      <c r="PXR5" s="24"/>
      <c r="PXS5" s="24"/>
      <c r="PXT5" s="24"/>
      <c r="PXU5" s="24"/>
      <c r="PXV5" s="24"/>
      <c r="PXW5" s="24"/>
      <c r="PXX5" s="24"/>
      <c r="PXY5" s="24"/>
      <c r="PXZ5" s="24"/>
      <c r="PYA5" s="24"/>
      <c r="PYB5" s="24"/>
      <c r="PYC5" s="24"/>
      <c r="PYD5" s="24"/>
      <c r="PYE5" s="24"/>
      <c r="PYF5" s="24"/>
      <c r="PYG5" s="24"/>
      <c r="PYH5" s="24"/>
      <c r="PYI5" s="24"/>
      <c r="PYJ5" s="24"/>
      <c r="PYK5" s="24"/>
      <c r="PYL5" s="24"/>
      <c r="PYM5" s="24"/>
      <c r="PYN5" s="24"/>
      <c r="PYO5" s="24"/>
      <c r="PYP5" s="24"/>
      <c r="PYQ5" s="24"/>
      <c r="PYR5" s="24"/>
      <c r="PYS5" s="24"/>
      <c r="PYT5" s="24"/>
      <c r="PYU5" s="24"/>
      <c r="PYV5" s="24"/>
      <c r="PYW5" s="24"/>
      <c r="PYX5" s="24"/>
      <c r="PYY5" s="24"/>
      <c r="PYZ5" s="24"/>
      <c r="PZA5" s="24"/>
      <c r="PZB5" s="24"/>
      <c r="PZC5" s="24"/>
      <c r="PZD5" s="24"/>
      <c r="PZE5" s="24"/>
      <c r="PZF5" s="24"/>
      <c r="PZG5" s="24"/>
      <c r="PZH5" s="24"/>
      <c r="PZI5" s="24"/>
      <c r="PZJ5" s="24"/>
      <c r="PZK5" s="24"/>
      <c r="PZL5" s="24"/>
      <c r="PZM5" s="24"/>
      <c r="PZN5" s="24"/>
      <c r="PZO5" s="24"/>
      <c r="PZP5" s="24"/>
      <c r="PZQ5" s="24"/>
      <c r="PZR5" s="24"/>
      <c r="PZS5" s="24"/>
      <c r="PZT5" s="24"/>
      <c r="PZU5" s="24"/>
      <c r="PZV5" s="24"/>
      <c r="PZW5" s="24"/>
      <c r="PZX5" s="24"/>
      <c r="PZY5" s="24"/>
      <c r="PZZ5" s="24"/>
      <c r="QAA5" s="24"/>
      <c r="QAB5" s="24"/>
      <c r="QAC5" s="24"/>
      <c r="QAD5" s="24"/>
      <c r="QAE5" s="24"/>
      <c r="QAF5" s="24"/>
      <c r="QAG5" s="24"/>
      <c r="QAH5" s="24"/>
      <c r="QAI5" s="24"/>
      <c r="QAJ5" s="24"/>
      <c r="QAK5" s="24"/>
      <c r="QAL5" s="24"/>
      <c r="QAM5" s="24"/>
      <c r="QAN5" s="24"/>
      <c r="QAO5" s="24"/>
      <c r="QAP5" s="24"/>
      <c r="QAQ5" s="24"/>
      <c r="QAR5" s="24"/>
      <c r="QAS5" s="24"/>
      <c r="QAT5" s="24"/>
      <c r="QAU5" s="24"/>
      <c r="QAV5" s="24"/>
      <c r="QAW5" s="24"/>
      <c r="QAX5" s="24"/>
      <c r="QAY5" s="24"/>
      <c r="QAZ5" s="24"/>
      <c r="QBA5" s="24"/>
      <c r="QBB5" s="24"/>
      <c r="QBC5" s="24"/>
      <c r="QBD5" s="24"/>
      <c r="QBE5" s="24"/>
      <c r="QBF5" s="24"/>
      <c r="QBG5" s="24"/>
      <c r="QBH5" s="24"/>
      <c r="QBI5" s="24"/>
      <c r="QBJ5" s="24"/>
      <c r="QBK5" s="24"/>
      <c r="QBL5" s="24"/>
      <c r="QBM5" s="24"/>
      <c r="QBN5" s="24"/>
      <c r="QBO5" s="24"/>
      <c r="QBP5" s="24"/>
      <c r="QBQ5" s="24"/>
      <c r="QBR5" s="24"/>
      <c r="QBS5" s="24"/>
      <c r="QBT5" s="24"/>
      <c r="QBU5" s="24"/>
      <c r="QBV5" s="24"/>
      <c r="QBW5" s="24"/>
      <c r="QBX5" s="24"/>
      <c r="QBY5" s="24"/>
      <c r="QBZ5" s="24"/>
      <c r="QCA5" s="24"/>
      <c r="QCB5" s="24"/>
      <c r="QCC5" s="24"/>
      <c r="QCD5" s="24"/>
      <c r="QCE5" s="24"/>
      <c r="QCF5" s="24"/>
      <c r="QCG5" s="24"/>
      <c r="QCH5" s="24"/>
      <c r="QCI5" s="24"/>
      <c r="QCJ5" s="24"/>
      <c r="QCK5" s="24"/>
      <c r="QCL5" s="24"/>
      <c r="QCM5" s="24"/>
      <c r="QCN5" s="24"/>
      <c r="QCO5" s="24"/>
      <c r="QCP5" s="24"/>
      <c r="QCQ5" s="24"/>
      <c r="QCR5" s="24"/>
      <c r="QCS5" s="24"/>
      <c r="QCT5" s="24"/>
      <c r="QCU5" s="24"/>
      <c r="QCV5" s="24"/>
      <c r="QCW5" s="24"/>
      <c r="QCX5" s="24"/>
      <c r="QCY5" s="24"/>
      <c r="QCZ5" s="24"/>
      <c r="QDA5" s="24"/>
      <c r="QDB5" s="24"/>
      <c r="QDC5" s="24"/>
      <c r="QDD5" s="24"/>
      <c r="QDE5" s="24"/>
      <c r="QDF5" s="24"/>
      <c r="QDG5" s="24"/>
      <c r="QDH5" s="24"/>
      <c r="QDI5" s="24"/>
      <c r="QDJ5" s="24"/>
      <c r="QDK5" s="24"/>
      <c r="QDL5" s="24"/>
      <c r="QDM5" s="24"/>
      <c r="QDN5" s="24"/>
      <c r="QDO5" s="24"/>
      <c r="QDP5" s="24"/>
      <c r="QDQ5" s="24"/>
      <c r="QDR5" s="24"/>
      <c r="QDS5" s="24"/>
      <c r="QDT5" s="24"/>
      <c r="QDU5" s="24"/>
      <c r="QDV5" s="24"/>
      <c r="QDW5" s="24"/>
      <c r="QDX5" s="24"/>
      <c r="QDY5" s="24"/>
      <c r="QDZ5" s="24"/>
      <c r="QEA5" s="24"/>
      <c r="QEB5" s="24"/>
      <c r="QEC5" s="24"/>
      <c r="QED5" s="24"/>
      <c r="QEE5" s="24"/>
      <c r="QEF5" s="24"/>
      <c r="QEG5" s="24"/>
      <c r="QEH5" s="24"/>
      <c r="QEI5" s="24"/>
      <c r="QEJ5" s="24"/>
      <c r="QEK5" s="24"/>
      <c r="QEL5" s="24"/>
      <c r="QEM5" s="24"/>
      <c r="QEN5" s="24"/>
      <c r="QEO5" s="24"/>
      <c r="QEP5" s="24"/>
      <c r="QEQ5" s="24"/>
      <c r="QER5" s="24"/>
      <c r="QES5" s="24"/>
      <c r="QET5" s="24"/>
      <c r="QEU5" s="24"/>
      <c r="QEV5" s="24"/>
      <c r="QEW5" s="24"/>
      <c r="QEX5" s="24"/>
      <c r="QEY5" s="24"/>
      <c r="QEZ5" s="24"/>
      <c r="QFA5" s="24"/>
      <c r="QFB5" s="24"/>
      <c r="QFC5" s="24"/>
      <c r="QFD5" s="24"/>
      <c r="QFE5" s="24"/>
      <c r="QFF5" s="24"/>
      <c r="QFG5" s="24"/>
      <c r="QFH5" s="24"/>
      <c r="QFI5" s="24"/>
      <c r="QFJ5" s="24"/>
      <c r="QFK5" s="24"/>
      <c r="QFL5" s="24"/>
      <c r="QFM5" s="24"/>
      <c r="QFN5" s="24"/>
      <c r="QFO5" s="24"/>
      <c r="QFP5" s="24"/>
      <c r="QFQ5" s="24"/>
      <c r="QFR5" s="24"/>
      <c r="QFS5" s="24"/>
      <c r="QFT5" s="24"/>
      <c r="QFU5" s="24"/>
      <c r="QFV5" s="24"/>
      <c r="QFW5" s="24"/>
      <c r="QFX5" s="24"/>
      <c r="QFY5" s="24"/>
      <c r="QFZ5" s="24"/>
      <c r="QGA5" s="24"/>
      <c r="QGB5" s="24"/>
      <c r="QGC5" s="24"/>
      <c r="QGD5" s="24"/>
      <c r="QGE5" s="24"/>
      <c r="QGF5" s="24"/>
      <c r="QGG5" s="24"/>
      <c r="QGH5" s="24"/>
      <c r="QGI5" s="24"/>
      <c r="QGJ5" s="24"/>
      <c r="QGK5" s="24"/>
      <c r="QGL5" s="24"/>
      <c r="QGM5" s="24"/>
      <c r="QGN5" s="24"/>
      <c r="QGO5" s="24"/>
      <c r="QGP5" s="24"/>
      <c r="QGQ5" s="24"/>
      <c r="QGR5" s="24"/>
      <c r="QGS5" s="24"/>
      <c r="QGT5" s="24"/>
      <c r="QGU5" s="24"/>
      <c r="QGV5" s="24"/>
      <c r="QGW5" s="24"/>
      <c r="QGX5" s="24"/>
      <c r="QGY5" s="24"/>
      <c r="QGZ5" s="24"/>
      <c r="QHA5" s="24"/>
      <c r="QHB5" s="24"/>
      <c r="QHC5" s="24"/>
      <c r="QHD5" s="24"/>
      <c r="QHE5" s="24"/>
      <c r="QHF5" s="24"/>
      <c r="QHG5" s="24"/>
      <c r="QHH5" s="24"/>
      <c r="QHI5" s="24"/>
      <c r="QHJ5" s="24"/>
      <c r="QHK5" s="24"/>
      <c r="QHL5" s="24"/>
      <c r="QHM5" s="24"/>
      <c r="QHN5" s="24"/>
      <c r="QHO5" s="24"/>
      <c r="QHP5" s="24"/>
      <c r="QHQ5" s="24"/>
      <c r="QHR5" s="24"/>
      <c r="QHS5" s="24"/>
      <c r="QHT5" s="24"/>
      <c r="QHU5" s="24"/>
      <c r="QHV5" s="24"/>
      <c r="QHW5" s="24"/>
      <c r="QHX5" s="24"/>
      <c r="QHY5" s="24"/>
      <c r="QHZ5" s="24"/>
      <c r="QIA5" s="24"/>
      <c r="QIB5" s="24"/>
      <c r="QIC5" s="24"/>
      <c r="QID5" s="24"/>
      <c r="QIE5" s="24"/>
      <c r="QIF5" s="24"/>
      <c r="QIG5" s="24"/>
      <c r="QIH5" s="24"/>
      <c r="QII5" s="24"/>
      <c r="QIJ5" s="24"/>
      <c r="QIK5" s="24"/>
      <c r="QIL5" s="24"/>
      <c r="QIM5" s="24"/>
      <c r="QIN5" s="24"/>
      <c r="QIO5" s="24"/>
      <c r="QIP5" s="24"/>
      <c r="QIQ5" s="24"/>
      <c r="QIR5" s="24"/>
      <c r="QIS5" s="24"/>
      <c r="QIT5" s="24"/>
      <c r="QIU5" s="24"/>
      <c r="QIV5" s="24"/>
      <c r="QIW5" s="24"/>
      <c r="QIX5" s="24"/>
      <c r="QIY5" s="24"/>
      <c r="QIZ5" s="24"/>
      <c r="QJA5" s="24"/>
      <c r="QJB5" s="24"/>
      <c r="QJC5" s="24"/>
      <c r="QJD5" s="24"/>
      <c r="QJE5" s="24"/>
      <c r="QJF5" s="24"/>
      <c r="QJG5" s="24"/>
      <c r="QJH5" s="24"/>
      <c r="QJI5" s="24"/>
      <c r="QJJ5" s="24"/>
      <c r="QJK5" s="24"/>
      <c r="QJL5" s="24"/>
      <c r="QJM5" s="24"/>
      <c r="QJN5" s="24"/>
      <c r="QJO5" s="24"/>
      <c r="QJP5" s="24"/>
      <c r="QJQ5" s="24"/>
      <c r="QJR5" s="24"/>
      <c r="QJS5" s="24"/>
      <c r="QJT5" s="24"/>
      <c r="QJU5" s="24"/>
      <c r="QJV5" s="24"/>
      <c r="QJW5" s="24"/>
      <c r="QJX5" s="24"/>
      <c r="QJY5" s="24"/>
      <c r="QJZ5" s="24"/>
      <c r="QKA5" s="24"/>
      <c r="QKB5" s="24"/>
      <c r="QKC5" s="24"/>
      <c r="QKD5" s="24"/>
      <c r="QKE5" s="24"/>
      <c r="QKF5" s="24"/>
      <c r="QKG5" s="24"/>
      <c r="QKH5" s="24"/>
      <c r="QKI5" s="24"/>
      <c r="QKJ5" s="24"/>
      <c r="QKK5" s="24"/>
      <c r="QKL5" s="24"/>
      <c r="QKM5" s="24"/>
      <c r="QKN5" s="24"/>
      <c r="QKO5" s="24"/>
      <c r="QKP5" s="24"/>
      <c r="QKQ5" s="24"/>
      <c r="QKR5" s="24"/>
      <c r="QKS5" s="24"/>
      <c r="QKT5" s="24"/>
      <c r="QKU5" s="24"/>
      <c r="QKV5" s="24"/>
      <c r="QKW5" s="24"/>
      <c r="QKX5" s="24"/>
      <c r="QKY5" s="24"/>
      <c r="QKZ5" s="24"/>
      <c r="QLA5" s="24"/>
      <c r="QLB5" s="24"/>
      <c r="QLC5" s="24"/>
      <c r="QLD5" s="24"/>
      <c r="QLE5" s="24"/>
      <c r="QLF5" s="24"/>
      <c r="QLG5" s="24"/>
      <c r="QLH5" s="24"/>
      <c r="QLI5" s="24"/>
      <c r="QLJ5" s="24"/>
      <c r="QLK5" s="24"/>
      <c r="QLL5" s="24"/>
      <c r="QLM5" s="24"/>
      <c r="QLN5" s="24"/>
      <c r="QLO5" s="24"/>
      <c r="QLP5" s="24"/>
      <c r="QLQ5" s="24"/>
      <c r="QLR5" s="24"/>
      <c r="QLS5" s="24"/>
      <c r="QLT5" s="24"/>
      <c r="QLU5" s="24"/>
      <c r="QLV5" s="24"/>
      <c r="QLW5" s="24"/>
      <c r="QLX5" s="24"/>
      <c r="QLY5" s="24"/>
      <c r="QLZ5" s="24"/>
      <c r="QMA5" s="24"/>
      <c r="QMB5" s="24"/>
      <c r="QMC5" s="24"/>
      <c r="QMD5" s="24"/>
      <c r="QME5" s="24"/>
      <c r="QMF5" s="24"/>
      <c r="QMG5" s="24"/>
      <c r="QMH5" s="24"/>
      <c r="QMI5" s="24"/>
      <c r="QMJ5" s="24"/>
      <c r="QMK5" s="24"/>
      <c r="QML5" s="24"/>
      <c r="QMM5" s="24"/>
      <c r="QMN5" s="24"/>
      <c r="QMO5" s="24"/>
      <c r="QMP5" s="24"/>
      <c r="QMQ5" s="24"/>
      <c r="QMR5" s="24"/>
      <c r="QMS5" s="24"/>
      <c r="QMT5" s="24"/>
      <c r="QMU5" s="24"/>
      <c r="QMV5" s="24"/>
      <c r="QMW5" s="24"/>
      <c r="QMX5" s="24"/>
      <c r="QMY5" s="24"/>
      <c r="QMZ5" s="24"/>
      <c r="QNA5" s="24"/>
      <c r="QNB5" s="24"/>
      <c r="QNC5" s="24"/>
      <c r="QND5" s="24"/>
      <c r="QNE5" s="24"/>
      <c r="QNF5" s="24"/>
      <c r="QNG5" s="24"/>
      <c r="QNH5" s="24"/>
      <c r="QNI5" s="24"/>
      <c r="QNJ5" s="24"/>
      <c r="QNK5" s="24"/>
      <c r="QNL5" s="24"/>
      <c r="QNM5" s="24"/>
      <c r="QNN5" s="24"/>
      <c r="QNO5" s="24"/>
      <c r="QNP5" s="24"/>
      <c r="QNQ5" s="24"/>
      <c r="QNR5" s="24"/>
      <c r="QNS5" s="24"/>
      <c r="QNT5" s="24"/>
      <c r="QNU5" s="24"/>
      <c r="QNV5" s="24"/>
      <c r="QNW5" s="24"/>
      <c r="QNX5" s="24"/>
      <c r="QNY5" s="24"/>
      <c r="QNZ5" s="24"/>
      <c r="QOA5" s="24"/>
      <c r="QOB5" s="24"/>
      <c r="QOC5" s="24"/>
      <c r="QOD5" s="24"/>
      <c r="QOE5" s="24"/>
      <c r="QOF5" s="24"/>
      <c r="QOG5" s="24"/>
      <c r="QOH5" s="24"/>
      <c r="QOI5" s="24"/>
      <c r="QOJ5" s="24"/>
      <c r="QOK5" s="24"/>
      <c r="QOL5" s="24"/>
      <c r="QOM5" s="24"/>
      <c r="QON5" s="24"/>
      <c r="QOO5" s="24"/>
      <c r="QOP5" s="24"/>
      <c r="QOQ5" s="24"/>
      <c r="QOR5" s="24"/>
      <c r="QOS5" s="24"/>
      <c r="QOT5" s="24"/>
      <c r="QOU5" s="24"/>
      <c r="QOV5" s="24"/>
      <c r="QOW5" s="24"/>
      <c r="QOX5" s="24"/>
      <c r="QOY5" s="24"/>
      <c r="QOZ5" s="24"/>
      <c r="QPA5" s="24"/>
      <c r="QPB5" s="24"/>
      <c r="QPC5" s="24"/>
      <c r="QPD5" s="24"/>
      <c r="QPE5" s="24"/>
      <c r="QPF5" s="24"/>
      <c r="QPG5" s="24"/>
      <c r="QPH5" s="24"/>
      <c r="QPI5" s="24"/>
      <c r="QPJ5" s="24"/>
      <c r="QPK5" s="24"/>
      <c r="QPL5" s="24"/>
      <c r="QPM5" s="24"/>
      <c r="QPN5" s="24"/>
      <c r="QPO5" s="24"/>
      <c r="QPP5" s="24"/>
      <c r="QPQ5" s="24"/>
      <c r="QPR5" s="24"/>
      <c r="QPS5" s="24"/>
      <c r="QPT5" s="24"/>
      <c r="QPU5" s="24"/>
      <c r="QPV5" s="24"/>
      <c r="QPW5" s="24"/>
      <c r="QPX5" s="24"/>
      <c r="QPY5" s="24"/>
      <c r="QPZ5" s="24"/>
      <c r="QQA5" s="24"/>
      <c r="QQB5" s="24"/>
      <c r="QQC5" s="24"/>
      <c r="QQD5" s="24"/>
      <c r="QQE5" s="24"/>
      <c r="QQF5" s="24"/>
      <c r="QQG5" s="24"/>
      <c r="QQH5" s="24"/>
      <c r="QQI5" s="24"/>
      <c r="QQJ5" s="24"/>
      <c r="QQK5" s="24"/>
      <c r="QQL5" s="24"/>
      <c r="QQM5" s="24"/>
      <c r="QQN5" s="24"/>
      <c r="QQO5" s="24"/>
      <c r="QQP5" s="24"/>
      <c r="QQQ5" s="24"/>
      <c r="QQR5" s="24"/>
      <c r="QQS5" s="24"/>
      <c r="QQT5" s="24"/>
      <c r="QQU5" s="24"/>
      <c r="QQV5" s="24"/>
      <c r="QQW5" s="24"/>
      <c r="QQX5" s="24"/>
      <c r="QQY5" s="24"/>
      <c r="QQZ5" s="24"/>
      <c r="QRA5" s="24"/>
      <c r="QRB5" s="24"/>
      <c r="QRC5" s="24"/>
      <c r="QRD5" s="24"/>
      <c r="QRE5" s="24"/>
      <c r="QRF5" s="24"/>
      <c r="QRG5" s="24"/>
      <c r="QRH5" s="24"/>
      <c r="QRI5" s="24"/>
      <c r="QRJ5" s="24"/>
      <c r="QRK5" s="24"/>
      <c r="QRL5" s="24"/>
      <c r="QRM5" s="24"/>
      <c r="QRN5" s="24"/>
      <c r="QRO5" s="24"/>
      <c r="QRP5" s="24"/>
      <c r="QRQ5" s="24"/>
      <c r="QRR5" s="24"/>
      <c r="QRS5" s="24"/>
      <c r="QRT5" s="24"/>
      <c r="QRU5" s="24"/>
      <c r="QRV5" s="24"/>
      <c r="QRW5" s="24"/>
      <c r="QRX5" s="24"/>
      <c r="QRY5" s="24"/>
      <c r="QRZ5" s="24"/>
      <c r="QSA5" s="24"/>
      <c r="QSB5" s="24"/>
      <c r="QSC5" s="24"/>
      <c r="QSD5" s="24"/>
      <c r="QSE5" s="24"/>
      <c r="QSF5" s="24"/>
      <c r="QSG5" s="24"/>
      <c r="QSH5" s="24"/>
      <c r="QSI5" s="24"/>
      <c r="QSJ5" s="24"/>
      <c r="QSK5" s="24"/>
      <c r="QSL5" s="24"/>
      <c r="QSM5" s="24"/>
      <c r="QSN5" s="24"/>
      <c r="QSO5" s="24"/>
      <c r="QSP5" s="24"/>
      <c r="QSQ5" s="24"/>
      <c r="QSR5" s="24"/>
      <c r="QSS5" s="24"/>
      <c r="QST5" s="24"/>
      <c r="QSU5" s="24"/>
      <c r="QSV5" s="24"/>
      <c r="QSW5" s="24"/>
      <c r="QSX5" s="24"/>
      <c r="QSY5" s="24"/>
      <c r="QSZ5" s="24"/>
      <c r="QTA5" s="24"/>
      <c r="QTB5" s="24"/>
      <c r="QTC5" s="24"/>
      <c r="QTD5" s="24"/>
      <c r="QTE5" s="24"/>
      <c r="QTF5" s="24"/>
      <c r="QTG5" s="24"/>
      <c r="QTH5" s="24"/>
      <c r="QTI5" s="24"/>
      <c r="QTJ5" s="24"/>
      <c r="QTK5" s="24"/>
      <c r="QTL5" s="24"/>
      <c r="QTM5" s="24"/>
      <c r="QTN5" s="24"/>
      <c r="QTO5" s="24"/>
      <c r="QTP5" s="24"/>
      <c r="QTQ5" s="24"/>
      <c r="QTR5" s="24"/>
      <c r="QTS5" s="24"/>
      <c r="QTT5" s="24"/>
      <c r="QTU5" s="24"/>
      <c r="QTV5" s="24"/>
      <c r="QTW5" s="24"/>
      <c r="QTX5" s="24"/>
      <c r="QTY5" s="24"/>
      <c r="QTZ5" s="24"/>
      <c r="QUA5" s="24"/>
      <c r="QUB5" s="24"/>
      <c r="QUC5" s="24"/>
      <c r="QUD5" s="24"/>
      <c r="QUE5" s="24"/>
      <c r="QUF5" s="24"/>
      <c r="QUG5" s="24"/>
      <c r="QUH5" s="24"/>
      <c r="QUI5" s="24"/>
      <c r="QUJ5" s="24"/>
      <c r="QUK5" s="24"/>
      <c r="QUL5" s="24"/>
      <c r="QUM5" s="24"/>
      <c r="QUN5" s="24"/>
      <c r="QUO5" s="24"/>
      <c r="QUP5" s="24"/>
      <c r="QUQ5" s="24"/>
      <c r="QUR5" s="24"/>
      <c r="QUS5" s="24"/>
      <c r="QUT5" s="24"/>
      <c r="QUU5" s="24"/>
      <c r="QUV5" s="24"/>
      <c r="QUW5" s="24"/>
      <c r="QUX5" s="24"/>
      <c r="QUY5" s="24"/>
      <c r="QUZ5" s="24"/>
      <c r="QVA5" s="24"/>
      <c r="QVB5" s="24"/>
      <c r="QVC5" s="24"/>
      <c r="QVD5" s="24"/>
      <c r="QVE5" s="24"/>
      <c r="QVF5" s="24"/>
      <c r="QVG5" s="24"/>
      <c r="QVH5" s="24"/>
      <c r="QVI5" s="24"/>
      <c r="QVJ5" s="24"/>
      <c r="QVK5" s="24"/>
      <c r="QVL5" s="24"/>
      <c r="QVM5" s="24"/>
      <c r="QVN5" s="24"/>
      <c r="QVO5" s="24"/>
      <c r="QVP5" s="24"/>
      <c r="QVQ5" s="24"/>
      <c r="QVR5" s="24"/>
      <c r="QVS5" s="24"/>
      <c r="QVT5" s="24"/>
      <c r="QVU5" s="24"/>
      <c r="QVV5" s="24"/>
      <c r="QVW5" s="24"/>
      <c r="QVX5" s="24"/>
      <c r="QVY5" s="24"/>
      <c r="QVZ5" s="24"/>
      <c r="QWA5" s="24"/>
      <c r="QWB5" s="24"/>
      <c r="QWC5" s="24"/>
      <c r="QWD5" s="24"/>
      <c r="QWE5" s="24"/>
      <c r="QWF5" s="24"/>
      <c r="QWG5" s="24"/>
      <c r="QWH5" s="24"/>
      <c r="QWI5" s="24"/>
      <c r="QWJ5" s="24"/>
      <c r="QWK5" s="24"/>
      <c r="QWL5" s="24"/>
      <c r="QWM5" s="24"/>
      <c r="QWN5" s="24"/>
      <c r="QWO5" s="24"/>
      <c r="QWP5" s="24"/>
      <c r="QWQ5" s="24"/>
      <c r="QWR5" s="24"/>
      <c r="QWS5" s="24"/>
      <c r="QWT5" s="24"/>
      <c r="QWU5" s="24"/>
      <c r="QWV5" s="24"/>
      <c r="QWW5" s="24"/>
      <c r="QWX5" s="24"/>
      <c r="QWY5" s="24"/>
      <c r="QWZ5" s="24"/>
      <c r="QXA5" s="24"/>
      <c r="QXB5" s="24"/>
      <c r="QXC5" s="24"/>
      <c r="QXD5" s="24"/>
      <c r="QXE5" s="24"/>
      <c r="QXF5" s="24"/>
      <c r="QXG5" s="24"/>
      <c r="QXH5" s="24"/>
      <c r="QXI5" s="24"/>
      <c r="QXJ5" s="24"/>
      <c r="QXK5" s="24"/>
      <c r="QXL5" s="24"/>
      <c r="QXM5" s="24"/>
      <c r="QXN5" s="24"/>
      <c r="QXO5" s="24"/>
      <c r="QXP5" s="24"/>
      <c r="QXQ5" s="24"/>
      <c r="QXR5" s="24"/>
      <c r="QXS5" s="24"/>
      <c r="QXT5" s="24"/>
      <c r="QXU5" s="24"/>
      <c r="QXV5" s="24"/>
      <c r="QXW5" s="24"/>
      <c r="QXX5" s="24"/>
      <c r="QXY5" s="24"/>
      <c r="QXZ5" s="24"/>
      <c r="QYA5" s="24"/>
      <c r="QYB5" s="24"/>
      <c r="QYC5" s="24"/>
      <c r="QYD5" s="24"/>
      <c r="QYE5" s="24"/>
      <c r="QYF5" s="24"/>
      <c r="QYG5" s="24"/>
      <c r="QYH5" s="24"/>
      <c r="QYI5" s="24"/>
      <c r="QYJ5" s="24"/>
      <c r="QYK5" s="24"/>
      <c r="QYL5" s="24"/>
      <c r="QYM5" s="24"/>
      <c r="QYN5" s="24"/>
      <c r="QYO5" s="24"/>
      <c r="QYP5" s="24"/>
      <c r="QYQ5" s="24"/>
      <c r="QYR5" s="24"/>
      <c r="QYS5" s="24"/>
      <c r="QYT5" s="24"/>
      <c r="QYU5" s="24"/>
      <c r="QYV5" s="24"/>
      <c r="QYW5" s="24"/>
      <c r="QYX5" s="24"/>
      <c r="QYY5" s="24"/>
      <c r="QYZ5" s="24"/>
      <c r="QZA5" s="24"/>
      <c r="QZB5" s="24"/>
      <c r="QZC5" s="24"/>
      <c r="QZD5" s="24"/>
      <c r="QZE5" s="24"/>
      <c r="QZF5" s="24"/>
      <c r="QZG5" s="24"/>
      <c r="QZH5" s="24"/>
      <c r="QZI5" s="24"/>
      <c r="QZJ5" s="24"/>
      <c r="QZK5" s="24"/>
      <c r="QZL5" s="24"/>
      <c r="QZM5" s="24"/>
      <c r="QZN5" s="24"/>
      <c r="QZO5" s="24"/>
      <c r="QZP5" s="24"/>
      <c r="QZQ5" s="24"/>
      <c r="QZR5" s="24"/>
      <c r="QZS5" s="24"/>
      <c r="QZT5" s="24"/>
      <c r="QZU5" s="24"/>
      <c r="QZV5" s="24"/>
      <c r="QZW5" s="24"/>
      <c r="QZX5" s="24"/>
      <c r="QZY5" s="24"/>
      <c r="QZZ5" s="24"/>
      <c r="RAA5" s="24"/>
      <c r="RAB5" s="24"/>
      <c r="RAC5" s="24"/>
      <c r="RAD5" s="24"/>
      <c r="RAE5" s="24"/>
      <c r="RAF5" s="24"/>
      <c r="RAG5" s="24"/>
      <c r="RAH5" s="24"/>
      <c r="RAI5" s="24"/>
      <c r="RAJ5" s="24"/>
      <c r="RAK5" s="24"/>
      <c r="RAL5" s="24"/>
      <c r="RAM5" s="24"/>
      <c r="RAN5" s="24"/>
      <c r="RAO5" s="24"/>
      <c r="RAP5" s="24"/>
      <c r="RAQ5" s="24"/>
      <c r="RAR5" s="24"/>
      <c r="RAS5" s="24"/>
      <c r="RAT5" s="24"/>
      <c r="RAU5" s="24"/>
      <c r="RAV5" s="24"/>
      <c r="RAW5" s="24"/>
      <c r="RAX5" s="24"/>
      <c r="RAY5" s="24"/>
      <c r="RAZ5" s="24"/>
      <c r="RBA5" s="24"/>
      <c r="RBB5" s="24"/>
      <c r="RBC5" s="24"/>
      <c r="RBD5" s="24"/>
      <c r="RBE5" s="24"/>
      <c r="RBF5" s="24"/>
      <c r="RBG5" s="24"/>
      <c r="RBH5" s="24"/>
      <c r="RBI5" s="24"/>
      <c r="RBJ5" s="24"/>
      <c r="RBK5" s="24"/>
      <c r="RBL5" s="24"/>
      <c r="RBM5" s="24"/>
      <c r="RBN5" s="24"/>
      <c r="RBO5" s="24"/>
      <c r="RBP5" s="24"/>
      <c r="RBQ5" s="24"/>
      <c r="RBR5" s="24"/>
      <c r="RBS5" s="24"/>
      <c r="RBT5" s="24"/>
      <c r="RBU5" s="24"/>
      <c r="RBV5" s="24"/>
      <c r="RBW5" s="24"/>
      <c r="RBX5" s="24"/>
      <c r="RBY5" s="24"/>
      <c r="RBZ5" s="24"/>
      <c r="RCA5" s="24"/>
      <c r="RCB5" s="24"/>
      <c r="RCC5" s="24"/>
      <c r="RCD5" s="24"/>
      <c r="RCE5" s="24"/>
      <c r="RCF5" s="24"/>
      <c r="RCG5" s="24"/>
      <c r="RCH5" s="24"/>
      <c r="RCI5" s="24"/>
      <c r="RCJ5" s="24"/>
      <c r="RCK5" s="24"/>
      <c r="RCL5" s="24"/>
      <c r="RCM5" s="24"/>
      <c r="RCN5" s="24"/>
      <c r="RCO5" s="24"/>
      <c r="RCP5" s="24"/>
      <c r="RCQ5" s="24"/>
      <c r="RCR5" s="24"/>
      <c r="RCS5" s="24"/>
      <c r="RCT5" s="24"/>
      <c r="RCU5" s="24"/>
      <c r="RCV5" s="24"/>
      <c r="RCW5" s="24"/>
      <c r="RCX5" s="24"/>
      <c r="RCY5" s="24"/>
      <c r="RCZ5" s="24"/>
      <c r="RDA5" s="24"/>
      <c r="RDB5" s="24"/>
      <c r="RDC5" s="24"/>
      <c r="RDD5" s="24"/>
      <c r="RDE5" s="24"/>
      <c r="RDF5" s="24"/>
      <c r="RDG5" s="24"/>
      <c r="RDH5" s="24"/>
      <c r="RDI5" s="24"/>
      <c r="RDJ5" s="24"/>
      <c r="RDK5" s="24"/>
      <c r="RDL5" s="24"/>
      <c r="RDM5" s="24"/>
      <c r="RDN5" s="24"/>
      <c r="RDO5" s="24"/>
      <c r="RDP5" s="24"/>
      <c r="RDQ5" s="24"/>
      <c r="RDR5" s="24"/>
      <c r="RDS5" s="24"/>
      <c r="RDT5" s="24"/>
      <c r="RDU5" s="24"/>
      <c r="RDV5" s="24"/>
      <c r="RDW5" s="24"/>
      <c r="RDX5" s="24"/>
      <c r="RDY5" s="24"/>
      <c r="RDZ5" s="24"/>
      <c r="REA5" s="24"/>
      <c r="REB5" s="24"/>
      <c r="REC5" s="24"/>
      <c r="RED5" s="24"/>
      <c r="REE5" s="24"/>
      <c r="REF5" s="24"/>
      <c r="REG5" s="24"/>
      <c r="REH5" s="24"/>
      <c r="REI5" s="24"/>
      <c r="REJ5" s="24"/>
      <c r="REK5" s="24"/>
      <c r="REL5" s="24"/>
      <c r="REM5" s="24"/>
      <c r="REN5" s="24"/>
      <c r="REO5" s="24"/>
      <c r="REP5" s="24"/>
      <c r="REQ5" s="24"/>
      <c r="RER5" s="24"/>
      <c r="RES5" s="24"/>
      <c r="RET5" s="24"/>
      <c r="REU5" s="24"/>
      <c r="REV5" s="24"/>
      <c r="REW5" s="24"/>
      <c r="REX5" s="24"/>
      <c r="REY5" s="24"/>
      <c r="REZ5" s="24"/>
      <c r="RFA5" s="24"/>
      <c r="RFB5" s="24"/>
      <c r="RFC5" s="24"/>
      <c r="RFD5" s="24"/>
      <c r="RFE5" s="24"/>
      <c r="RFF5" s="24"/>
      <c r="RFG5" s="24"/>
      <c r="RFH5" s="24"/>
      <c r="RFI5" s="24"/>
      <c r="RFJ5" s="24"/>
      <c r="RFK5" s="24"/>
      <c r="RFL5" s="24"/>
      <c r="RFM5" s="24"/>
      <c r="RFN5" s="24"/>
      <c r="RFO5" s="24"/>
      <c r="RFP5" s="24"/>
      <c r="RFQ5" s="24"/>
      <c r="RFR5" s="24"/>
      <c r="RFS5" s="24"/>
      <c r="RFT5" s="24"/>
      <c r="RFU5" s="24"/>
      <c r="RFV5" s="24"/>
      <c r="RFW5" s="24"/>
      <c r="RFX5" s="24"/>
      <c r="RFY5" s="24"/>
      <c r="RFZ5" s="24"/>
      <c r="RGA5" s="24"/>
      <c r="RGB5" s="24"/>
      <c r="RGC5" s="24"/>
      <c r="RGD5" s="24"/>
      <c r="RGE5" s="24"/>
      <c r="RGF5" s="24"/>
      <c r="RGG5" s="24"/>
      <c r="RGH5" s="24"/>
      <c r="RGI5" s="24"/>
      <c r="RGJ5" s="24"/>
      <c r="RGK5" s="24"/>
      <c r="RGL5" s="24"/>
      <c r="RGM5" s="24"/>
      <c r="RGN5" s="24"/>
      <c r="RGO5" s="24"/>
      <c r="RGP5" s="24"/>
      <c r="RGQ5" s="24"/>
      <c r="RGR5" s="24"/>
      <c r="RGS5" s="24"/>
      <c r="RGT5" s="24"/>
      <c r="RGU5" s="24"/>
      <c r="RGV5" s="24"/>
      <c r="RGW5" s="24"/>
      <c r="RGX5" s="24"/>
      <c r="RGY5" s="24"/>
      <c r="RGZ5" s="24"/>
      <c r="RHA5" s="24"/>
      <c r="RHB5" s="24"/>
      <c r="RHC5" s="24"/>
      <c r="RHD5" s="24"/>
      <c r="RHE5" s="24"/>
      <c r="RHF5" s="24"/>
      <c r="RHG5" s="24"/>
      <c r="RHH5" s="24"/>
      <c r="RHI5" s="24"/>
      <c r="RHJ5" s="24"/>
      <c r="RHK5" s="24"/>
      <c r="RHL5" s="24"/>
      <c r="RHM5" s="24"/>
      <c r="RHN5" s="24"/>
      <c r="RHO5" s="24"/>
      <c r="RHP5" s="24"/>
      <c r="RHQ5" s="24"/>
      <c r="RHR5" s="24"/>
      <c r="RHS5" s="24"/>
      <c r="RHT5" s="24"/>
      <c r="RHU5" s="24"/>
      <c r="RHV5" s="24"/>
      <c r="RHW5" s="24"/>
      <c r="RHX5" s="24"/>
      <c r="RHY5" s="24"/>
      <c r="RHZ5" s="24"/>
      <c r="RIA5" s="24"/>
      <c r="RIB5" s="24"/>
      <c r="RIC5" s="24"/>
      <c r="RID5" s="24"/>
      <c r="RIE5" s="24"/>
      <c r="RIF5" s="24"/>
      <c r="RIG5" s="24"/>
      <c r="RIH5" s="24"/>
      <c r="RII5" s="24"/>
      <c r="RIJ5" s="24"/>
      <c r="RIK5" s="24"/>
      <c r="RIL5" s="24"/>
      <c r="RIM5" s="24"/>
      <c r="RIN5" s="24"/>
      <c r="RIO5" s="24"/>
      <c r="RIP5" s="24"/>
      <c r="RIQ5" s="24"/>
      <c r="RIR5" s="24"/>
      <c r="RIS5" s="24"/>
      <c r="RIT5" s="24"/>
      <c r="RIU5" s="24"/>
      <c r="RIV5" s="24"/>
      <c r="RIW5" s="24"/>
      <c r="RIX5" s="24"/>
      <c r="RIY5" s="24"/>
      <c r="RIZ5" s="24"/>
      <c r="RJA5" s="24"/>
      <c r="RJB5" s="24"/>
      <c r="RJC5" s="24"/>
      <c r="RJD5" s="24"/>
      <c r="RJE5" s="24"/>
      <c r="RJF5" s="24"/>
      <c r="RJG5" s="24"/>
      <c r="RJH5" s="24"/>
      <c r="RJI5" s="24"/>
      <c r="RJJ5" s="24"/>
      <c r="RJK5" s="24"/>
      <c r="RJL5" s="24"/>
      <c r="RJM5" s="24"/>
      <c r="RJN5" s="24"/>
      <c r="RJO5" s="24"/>
      <c r="RJP5" s="24"/>
      <c r="RJQ5" s="24"/>
      <c r="RJR5" s="24"/>
      <c r="RJS5" s="24"/>
      <c r="RJT5" s="24"/>
      <c r="RJU5" s="24"/>
      <c r="RJV5" s="24"/>
      <c r="RJW5" s="24"/>
      <c r="RJX5" s="24"/>
      <c r="RJY5" s="24"/>
      <c r="RJZ5" s="24"/>
      <c r="RKA5" s="24"/>
      <c r="RKB5" s="24"/>
      <c r="RKC5" s="24"/>
      <c r="RKD5" s="24"/>
      <c r="RKE5" s="24"/>
      <c r="RKF5" s="24"/>
      <c r="RKG5" s="24"/>
      <c r="RKH5" s="24"/>
      <c r="RKI5" s="24"/>
      <c r="RKJ5" s="24"/>
      <c r="RKK5" s="24"/>
      <c r="RKL5" s="24"/>
      <c r="RKM5" s="24"/>
      <c r="RKN5" s="24"/>
      <c r="RKO5" s="24"/>
      <c r="RKP5" s="24"/>
      <c r="RKQ5" s="24"/>
      <c r="RKR5" s="24"/>
      <c r="RKS5" s="24"/>
      <c r="RKT5" s="24"/>
      <c r="RKU5" s="24"/>
      <c r="RKV5" s="24"/>
      <c r="RKW5" s="24"/>
      <c r="RKX5" s="24"/>
      <c r="RKY5" s="24"/>
      <c r="RKZ5" s="24"/>
      <c r="RLA5" s="24"/>
      <c r="RLB5" s="24"/>
      <c r="RLC5" s="24"/>
      <c r="RLD5" s="24"/>
      <c r="RLE5" s="24"/>
      <c r="RLF5" s="24"/>
      <c r="RLG5" s="24"/>
      <c r="RLH5" s="24"/>
      <c r="RLI5" s="24"/>
      <c r="RLJ5" s="24"/>
      <c r="RLK5" s="24"/>
      <c r="RLL5" s="24"/>
      <c r="RLM5" s="24"/>
      <c r="RLN5" s="24"/>
      <c r="RLO5" s="24"/>
      <c r="RLP5" s="24"/>
      <c r="RLQ5" s="24"/>
      <c r="RLR5" s="24"/>
      <c r="RLS5" s="24"/>
      <c r="RLT5" s="24"/>
      <c r="RLU5" s="24"/>
      <c r="RLV5" s="24"/>
      <c r="RLW5" s="24"/>
      <c r="RLX5" s="24"/>
      <c r="RLY5" s="24"/>
      <c r="RLZ5" s="24"/>
      <c r="RMA5" s="24"/>
      <c r="RMB5" s="24"/>
      <c r="RMC5" s="24"/>
      <c r="RMD5" s="24"/>
      <c r="RME5" s="24"/>
      <c r="RMF5" s="24"/>
      <c r="RMG5" s="24"/>
      <c r="RMH5" s="24"/>
      <c r="RMI5" s="24"/>
      <c r="RMJ5" s="24"/>
      <c r="RMK5" s="24"/>
      <c r="RML5" s="24"/>
      <c r="RMM5" s="24"/>
      <c r="RMN5" s="24"/>
      <c r="RMO5" s="24"/>
      <c r="RMP5" s="24"/>
      <c r="RMQ5" s="24"/>
      <c r="RMR5" s="24"/>
      <c r="RMS5" s="24"/>
      <c r="RMT5" s="24"/>
      <c r="RMU5" s="24"/>
      <c r="RMV5" s="24"/>
      <c r="RMW5" s="24"/>
      <c r="RMX5" s="24"/>
      <c r="RMY5" s="24"/>
      <c r="RMZ5" s="24"/>
      <c r="RNA5" s="24"/>
      <c r="RNB5" s="24"/>
      <c r="RNC5" s="24"/>
      <c r="RND5" s="24"/>
      <c r="RNE5" s="24"/>
      <c r="RNF5" s="24"/>
      <c r="RNG5" s="24"/>
      <c r="RNH5" s="24"/>
      <c r="RNI5" s="24"/>
      <c r="RNJ5" s="24"/>
      <c r="RNK5" s="24"/>
      <c r="RNL5" s="24"/>
      <c r="RNM5" s="24"/>
      <c r="RNN5" s="24"/>
      <c r="RNO5" s="24"/>
      <c r="RNP5" s="24"/>
      <c r="RNQ5" s="24"/>
      <c r="RNR5" s="24"/>
      <c r="RNS5" s="24"/>
      <c r="RNT5" s="24"/>
      <c r="RNU5" s="24"/>
      <c r="RNV5" s="24"/>
      <c r="RNW5" s="24"/>
      <c r="RNX5" s="24"/>
      <c r="RNY5" s="24"/>
      <c r="RNZ5" s="24"/>
      <c r="ROA5" s="24"/>
      <c r="ROB5" s="24"/>
      <c r="ROC5" s="24"/>
      <c r="ROD5" s="24"/>
      <c r="ROE5" s="24"/>
      <c r="ROF5" s="24"/>
      <c r="ROG5" s="24"/>
      <c r="ROH5" s="24"/>
      <c r="ROI5" s="24"/>
      <c r="ROJ5" s="24"/>
      <c r="ROK5" s="24"/>
      <c r="ROL5" s="24"/>
      <c r="ROM5" s="24"/>
      <c r="RON5" s="24"/>
      <c r="ROO5" s="24"/>
      <c r="ROP5" s="24"/>
      <c r="ROQ5" s="24"/>
      <c r="ROR5" s="24"/>
      <c r="ROS5" s="24"/>
      <c r="ROT5" s="24"/>
      <c r="ROU5" s="24"/>
      <c r="ROV5" s="24"/>
      <c r="ROW5" s="24"/>
      <c r="ROX5" s="24"/>
      <c r="ROY5" s="24"/>
      <c r="ROZ5" s="24"/>
      <c r="RPA5" s="24"/>
      <c r="RPB5" s="24"/>
      <c r="RPC5" s="24"/>
      <c r="RPD5" s="24"/>
      <c r="RPE5" s="24"/>
      <c r="RPF5" s="24"/>
      <c r="RPG5" s="24"/>
      <c r="RPH5" s="24"/>
      <c r="RPI5" s="24"/>
      <c r="RPJ5" s="24"/>
      <c r="RPK5" s="24"/>
      <c r="RPL5" s="24"/>
      <c r="RPM5" s="24"/>
      <c r="RPN5" s="24"/>
      <c r="RPO5" s="24"/>
      <c r="RPP5" s="24"/>
      <c r="RPQ5" s="24"/>
      <c r="RPR5" s="24"/>
      <c r="RPS5" s="24"/>
      <c r="RPT5" s="24"/>
      <c r="RPU5" s="24"/>
      <c r="RPV5" s="24"/>
      <c r="RPW5" s="24"/>
      <c r="RPX5" s="24"/>
      <c r="RPY5" s="24"/>
      <c r="RPZ5" s="24"/>
      <c r="RQA5" s="24"/>
      <c r="RQB5" s="24"/>
      <c r="RQC5" s="24"/>
      <c r="RQD5" s="24"/>
      <c r="RQE5" s="24"/>
      <c r="RQF5" s="24"/>
      <c r="RQG5" s="24"/>
      <c r="RQH5" s="24"/>
      <c r="RQI5" s="24"/>
      <c r="RQJ5" s="24"/>
      <c r="RQK5" s="24"/>
      <c r="RQL5" s="24"/>
      <c r="RQM5" s="24"/>
      <c r="RQN5" s="24"/>
      <c r="RQO5" s="24"/>
      <c r="RQP5" s="24"/>
      <c r="RQQ5" s="24"/>
      <c r="RQR5" s="24"/>
      <c r="RQS5" s="24"/>
      <c r="RQT5" s="24"/>
      <c r="RQU5" s="24"/>
      <c r="RQV5" s="24"/>
      <c r="RQW5" s="24"/>
      <c r="RQX5" s="24"/>
      <c r="RQY5" s="24"/>
      <c r="RQZ5" s="24"/>
      <c r="RRA5" s="24"/>
      <c r="RRB5" s="24"/>
      <c r="RRC5" s="24"/>
      <c r="RRD5" s="24"/>
      <c r="RRE5" s="24"/>
      <c r="RRF5" s="24"/>
      <c r="RRG5" s="24"/>
      <c r="RRH5" s="24"/>
      <c r="RRI5" s="24"/>
      <c r="RRJ5" s="24"/>
      <c r="RRK5" s="24"/>
      <c r="RRL5" s="24"/>
      <c r="RRM5" s="24"/>
      <c r="RRN5" s="24"/>
      <c r="RRO5" s="24"/>
      <c r="RRP5" s="24"/>
      <c r="RRQ5" s="24"/>
      <c r="RRR5" s="24"/>
      <c r="RRS5" s="24"/>
      <c r="RRT5" s="24"/>
      <c r="RRU5" s="24"/>
      <c r="RRV5" s="24"/>
      <c r="RRW5" s="24"/>
      <c r="RRX5" s="24"/>
      <c r="RRY5" s="24"/>
      <c r="RRZ5" s="24"/>
      <c r="RSA5" s="24"/>
      <c r="RSB5" s="24"/>
      <c r="RSC5" s="24"/>
      <c r="RSD5" s="24"/>
      <c r="RSE5" s="24"/>
      <c r="RSF5" s="24"/>
      <c r="RSG5" s="24"/>
      <c r="RSH5" s="24"/>
      <c r="RSI5" s="24"/>
      <c r="RSJ5" s="24"/>
      <c r="RSK5" s="24"/>
      <c r="RSL5" s="24"/>
      <c r="RSM5" s="24"/>
      <c r="RSN5" s="24"/>
      <c r="RSO5" s="24"/>
      <c r="RSP5" s="24"/>
      <c r="RSQ5" s="24"/>
      <c r="RSR5" s="24"/>
      <c r="RSS5" s="24"/>
      <c r="RST5" s="24"/>
      <c r="RSU5" s="24"/>
      <c r="RSV5" s="24"/>
      <c r="RSW5" s="24"/>
      <c r="RSX5" s="24"/>
      <c r="RSY5" s="24"/>
      <c r="RSZ5" s="24"/>
      <c r="RTA5" s="24"/>
      <c r="RTB5" s="24"/>
      <c r="RTC5" s="24"/>
      <c r="RTD5" s="24"/>
      <c r="RTE5" s="24"/>
      <c r="RTF5" s="24"/>
      <c r="RTG5" s="24"/>
      <c r="RTH5" s="24"/>
      <c r="RTI5" s="24"/>
      <c r="RTJ5" s="24"/>
      <c r="RTK5" s="24"/>
      <c r="RTL5" s="24"/>
      <c r="RTM5" s="24"/>
      <c r="RTN5" s="24"/>
      <c r="RTO5" s="24"/>
      <c r="RTP5" s="24"/>
      <c r="RTQ5" s="24"/>
      <c r="RTR5" s="24"/>
      <c r="RTS5" s="24"/>
      <c r="RTT5" s="24"/>
      <c r="RTU5" s="24"/>
      <c r="RTV5" s="24"/>
      <c r="RTW5" s="24"/>
      <c r="RTX5" s="24"/>
      <c r="RTY5" s="24"/>
      <c r="RTZ5" s="24"/>
      <c r="RUA5" s="24"/>
      <c r="RUB5" s="24"/>
      <c r="RUC5" s="24"/>
      <c r="RUD5" s="24"/>
      <c r="RUE5" s="24"/>
      <c r="RUF5" s="24"/>
      <c r="RUG5" s="24"/>
      <c r="RUH5" s="24"/>
      <c r="RUI5" s="24"/>
      <c r="RUJ5" s="24"/>
      <c r="RUK5" s="24"/>
      <c r="RUL5" s="24"/>
      <c r="RUM5" s="24"/>
      <c r="RUN5" s="24"/>
      <c r="RUO5" s="24"/>
      <c r="RUP5" s="24"/>
      <c r="RUQ5" s="24"/>
      <c r="RUR5" s="24"/>
      <c r="RUS5" s="24"/>
      <c r="RUT5" s="24"/>
      <c r="RUU5" s="24"/>
      <c r="RUV5" s="24"/>
      <c r="RUW5" s="24"/>
      <c r="RUX5" s="24"/>
      <c r="RUY5" s="24"/>
      <c r="RUZ5" s="24"/>
      <c r="RVA5" s="24"/>
      <c r="RVB5" s="24"/>
      <c r="RVC5" s="24"/>
      <c r="RVD5" s="24"/>
      <c r="RVE5" s="24"/>
      <c r="RVF5" s="24"/>
      <c r="RVG5" s="24"/>
      <c r="RVH5" s="24"/>
      <c r="RVI5" s="24"/>
      <c r="RVJ5" s="24"/>
      <c r="RVK5" s="24"/>
      <c r="RVL5" s="24"/>
      <c r="RVM5" s="24"/>
      <c r="RVN5" s="24"/>
      <c r="RVO5" s="24"/>
      <c r="RVP5" s="24"/>
      <c r="RVQ5" s="24"/>
      <c r="RVR5" s="24"/>
      <c r="RVS5" s="24"/>
      <c r="RVT5" s="24"/>
      <c r="RVU5" s="24"/>
      <c r="RVV5" s="24"/>
      <c r="RVW5" s="24"/>
      <c r="RVX5" s="24"/>
      <c r="RVY5" s="24"/>
      <c r="RVZ5" s="24"/>
      <c r="RWA5" s="24"/>
      <c r="RWB5" s="24"/>
      <c r="RWC5" s="24"/>
      <c r="RWD5" s="24"/>
      <c r="RWE5" s="24"/>
      <c r="RWF5" s="24"/>
      <c r="RWG5" s="24"/>
      <c r="RWH5" s="24"/>
      <c r="RWI5" s="24"/>
      <c r="RWJ5" s="24"/>
      <c r="RWK5" s="24"/>
      <c r="RWL5" s="24"/>
      <c r="RWM5" s="24"/>
      <c r="RWN5" s="24"/>
      <c r="RWO5" s="24"/>
      <c r="RWP5" s="24"/>
      <c r="RWQ5" s="24"/>
      <c r="RWR5" s="24"/>
      <c r="RWS5" s="24"/>
      <c r="RWT5" s="24"/>
      <c r="RWU5" s="24"/>
      <c r="RWV5" s="24"/>
      <c r="RWW5" s="24"/>
      <c r="RWX5" s="24"/>
      <c r="RWY5" s="24"/>
      <c r="RWZ5" s="24"/>
      <c r="RXA5" s="24"/>
      <c r="RXB5" s="24"/>
      <c r="RXC5" s="24"/>
      <c r="RXD5" s="24"/>
      <c r="RXE5" s="24"/>
      <c r="RXF5" s="24"/>
      <c r="RXG5" s="24"/>
      <c r="RXH5" s="24"/>
      <c r="RXI5" s="24"/>
      <c r="RXJ5" s="24"/>
      <c r="RXK5" s="24"/>
      <c r="RXL5" s="24"/>
      <c r="RXM5" s="24"/>
      <c r="RXN5" s="24"/>
      <c r="RXO5" s="24"/>
      <c r="RXP5" s="24"/>
      <c r="RXQ5" s="24"/>
      <c r="RXR5" s="24"/>
      <c r="RXS5" s="24"/>
      <c r="RXT5" s="24"/>
      <c r="RXU5" s="24"/>
      <c r="RXV5" s="24"/>
      <c r="RXW5" s="24"/>
      <c r="RXX5" s="24"/>
      <c r="RXY5" s="24"/>
      <c r="RXZ5" s="24"/>
      <c r="RYA5" s="24"/>
      <c r="RYB5" s="24"/>
      <c r="RYC5" s="24"/>
      <c r="RYD5" s="24"/>
      <c r="RYE5" s="24"/>
      <c r="RYF5" s="24"/>
      <c r="RYG5" s="24"/>
      <c r="RYH5" s="24"/>
      <c r="RYI5" s="24"/>
      <c r="RYJ5" s="24"/>
      <c r="RYK5" s="24"/>
      <c r="RYL5" s="24"/>
      <c r="RYM5" s="24"/>
      <c r="RYN5" s="24"/>
      <c r="RYO5" s="24"/>
      <c r="RYP5" s="24"/>
      <c r="RYQ5" s="24"/>
      <c r="RYR5" s="24"/>
      <c r="RYS5" s="24"/>
      <c r="RYT5" s="24"/>
      <c r="RYU5" s="24"/>
      <c r="RYV5" s="24"/>
      <c r="RYW5" s="24"/>
      <c r="RYX5" s="24"/>
      <c r="RYY5" s="24"/>
      <c r="RYZ5" s="24"/>
      <c r="RZA5" s="24"/>
      <c r="RZB5" s="24"/>
      <c r="RZC5" s="24"/>
      <c r="RZD5" s="24"/>
      <c r="RZE5" s="24"/>
      <c r="RZF5" s="24"/>
      <c r="RZG5" s="24"/>
      <c r="RZH5" s="24"/>
      <c r="RZI5" s="24"/>
      <c r="RZJ5" s="24"/>
      <c r="RZK5" s="24"/>
      <c r="RZL5" s="24"/>
      <c r="RZM5" s="24"/>
      <c r="RZN5" s="24"/>
      <c r="RZO5" s="24"/>
      <c r="RZP5" s="24"/>
      <c r="RZQ5" s="24"/>
      <c r="RZR5" s="24"/>
      <c r="RZS5" s="24"/>
      <c r="RZT5" s="24"/>
      <c r="RZU5" s="24"/>
      <c r="RZV5" s="24"/>
      <c r="RZW5" s="24"/>
      <c r="RZX5" s="24"/>
      <c r="RZY5" s="24"/>
      <c r="RZZ5" s="24"/>
      <c r="SAA5" s="24"/>
      <c r="SAB5" s="24"/>
      <c r="SAC5" s="24"/>
      <c r="SAD5" s="24"/>
      <c r="SAE5" s="24"/>
      <c r="SAF5" s="24"/>
      <c r="SAG5" s="24"/>
      <c r="SAH5" s="24"/>
      <c r="SAI5" s="24"/>
      <c r="SAJ5" s="24"/>
      <c r="SAK5" s="24"/>
      <c r="SAL5" s="24"/>
      <c r="SAM5" s="24"/>
      <c r="SAN5" s="24"/>
      <c r="SAO5" s="24"/>
      <c r="SAP5" s="24"/>
      <c r="SAQ5" s="24"/>
      <c r="SAR5" s="24"/>
      <c r="SAS5" s="24"/>
      <c r="SAT5" s="24"/>
      <c r="SAU5" s="24"/>
      <c r="SAV5" s="24"/>
      <c r="SAW5" s="24"/>
      <c r="SAX5" s="24"/>
      <c r="SAY5" s="24"/>
      <c r="SAZ5" s="24"/>
      <c r="SBA5" s="24"/>
      <c r="SBB5" s="24"/>
      <c r="SBC5" s="24"/>
      <c r="SBD5" s="24"/>
      <c r="SBE5" s="24"/>
      <c r="SBF5" s="24"/>
      <c r="SBG5" s="24"/>
      <c r="SBH5" s="24"/>
      <c r="SBI5" s="24"/>
      <c r="SBJ5" s="24"/>
      <c r="SBK5" s="24"/>
      <c r="SBL5" s="24"/>
      <c r="SBM5" s="24"/>
      <c r="SBN5" s="24"/>
      <c r="SBO5" s="24"/>
      <c r="SBP5" s="24"/>
      <c r="SBQ5" s="24"/>
      <c r="SBR5" s="24"/>
      <c r="SBS5" s="24"/>
      <c r="SBT5" s="24"/>
      <c r="SBU5" s="24"/>
      <c r="SBV5" s="24"/>
      <c r="SBW5" s="24"/>
      <c r="SBX5" s="24"/>
      <c r="SBY5" s="24"/>
      <c r="SBZ5" s="24"/>
      <c r="SCA5" s="24"/>
      <c r="SCB5" s="24"/>
      <c r="SCC5" s="24"/>
      <c r="SCD5" s="24"/>
      <c r="SCE5" s="24"/>
      <c r="SCF5" s="24"/>
      <c r="SCG5" s="24"/>
      <c r="SCH5" s="24"/>
      <c r="SCI5" s="24"/>
      <c r="SCJ5" s="24"/>
      <c r="SCK5" s="24"/>
      <c r="SCL5" s="24"/>
      <c r="SCM5" s="24"/>
      <c r="SCN5" s="24"/>
      <c r="SCO5" s="24"/>
      <c r="SCP5" s="24"/>
      <c r="SCQ5" s="24"/>
      <c r="SCR5" s="24"/>
      <c r="SCS5" s="24"/>
      <c r="SCT5" s="24"/>
      <c r="SCU5" s="24"/>
      <c r="SCV5" s="24"/>
      <c r="SCW5" s="24"/>
      <c r="SCX5" s="24"/>
      <c r="SCY5" s="24"/>
      <c r="SCZ5" s="24"/>
      <c r="SDA5" s="24"/>
      <c r="SDB5" s="24"/>
      <c r="SDC5" s="24"/>
      <c r="SDD5" s="24"/>
      <c r="SDE5" s="24"/>
      <c r="SDF5" s="24"/>
      <c r="SDG5" s="24"/>
      <c r="SDH5" s="24"/>
      <c r="SDI5" s="24"/>
      <c r="SDJ5" s="24"/>
      <c r="SDK5" s="24"/>
      <c r="SDL5" s="24"/>
      <c r="SDM5" s="24"/>
      <c r="SDN5" s="24"/>
      <c r="SDO5" s="24"/>
      <c r="SDP5" s="24"/>
      <c r="SDQ5" s="24"/>
      <c r="SDR5" s="24"/>
      <c r="SDS5" s="24"/>
      <c r="SDT5" s="24"/>
      <c r="SDU5" s="24"/>
      <c r="SDV5" s="24"/>
      <c r="SDW5" s="24"/>
      <c r="SDX5" s="24"/>
      <c r="SDY5" s="24"/>
      <c r="SDZ5" s="24"/>
      <c r="SEA5" s="24"/>
      <c r="SEB5" s="24"/>
      <c r="SEC5" s="24"/>
      <c r="SED5" s="24"/>
      <c r="SEE5" s="24"/>
      <c r="SEF5" s="24"/>
      <c r="SEG5" s="24"/>
      <c r="SEH5" s="24"/>
      <c r="SEI5" s="24"/>
      <c r="SEJ5" s="24"/>
      <c r="SEK5" s="24"/>
      <c r="SEL5" s="24"/>
      <c r="SEM5" s="24"/>
      <c r="SEN5" s="24"/>
      <c r="SEO5" s="24"/>
      <c r="SEP5" s="24"/>
      <c r="SEQ5" s="24"/>
      <c r="SER5" s="24"/>
      <c r="SES5" s="24"/>
      <c r="SET5" s="24"/>
      <c r="SEU5" s="24"/>
      <c r="SEV5" s="24"/>
      <c r="SEW5" s="24"/>
      <c r="SEX5" s="24"/>
      <c r="SEY5" s="24"/>
      <c r="SEZ5" s="24"/>
      <c r="SFA5" s="24"/>
      <c r="SFB5" s="24"/>
      <c r="SFC5" s="24"/>
      <c r="SFD5" s="24"/>
      <c r="SFE5" s="24"/>
      <c r="SFF5" s="24"/>
      <c r="SFG5" s="24"/>
      <c r="SFH5" s="24"/>
      <c r="SFI5" s="24"/>
      <c r="SFJ5" s="24"/>
      <c r="SFK5" s="24"/>
      <c r="SFL5" s="24"/>
      <c r="SFM5" s="24"/>
      <c r="SFN5" s="24"/>
      <c r="SFO5" s="24"/>
      <c r="SFP5" s="24"/>
      <c r="SFQ5" s="24"/>
      <c r="SFR5" s="24"/>
      <c r="SFS5" s="24"/>
      <c r="SFT5" s="24"/>
      <c r="SFU5" s="24"/>
      <c r="SFV5" s="24"/>
      <c r="SFW5" s="24"/>
      <c r="SFX5" s="24"/>
      <c r="SFY5" s="24"/>
      <c r="SFZ5" s="24"/>
      <c r="SGA5" s="24"/>
      <c r="SGB5" s="24"/>
      <c r="SGC5" s="24"/>
      <c r="SGD5" s="24"/>
      <c r="SGE5" s="24"/>
      <c r="SGF5" s="24"/>
      <c r="SGG5" s="24"/>
      <c r="SGH5" s="24"/>
      <c r="SGI5" s="24"/>
      <c r="SGJ5" s="24"/>
      <c r="SGK5" s="24"/>
      <c r="SGL5" s="24"/>
      <c r="SGM5" s="24"/>
      <c r="SGN5" s="24"/>
      <c r="SGO5" s="24"/>
      <c r="SGP5" s="24"/>
      <c r="SGQ5" s="24"/>
      <c r="SGR5" s="24"/>
      <c r="SGS5" s="24"/>
      <c r="SGT5" s="24"/>
      <c r="SGU5" s="24"/>
      <c r="SGV5" s="24"/>
      <c r="SGW5" s="24"/>
      <c r="SGX5" s="24"/>
      <c r="SGY5" s="24"/>
      <c r="SGZ5" s="24"/>
      <c r="SHA5" s="24"/>
      <c r="SHB5" s="24"/>
      <c r="SHC5" s="24"/>
      <c r="SHD5" s="24"/>
      <c r="SHE5" s="24"/>
      <c r="SHF5" s="24"/>
      <c r="SHG5" s="24"/>
      <c r="SHH5" s="24"/>
      <c r="SHI5" s="24"/>
      <c r="SHJ5" s="24"/>
      <c r="SHK5" s="24"/>
      <c r="SHL5" s="24"/>
      <c r="SHM5" s="24"/>
      <c r="SHN5" s="24"/>
      <c r="SHO5" s="24"/>
      <c r="SHP5" s="24"/>
      <c r="SHQ5" s="24"/>
      <c r="SHR5" s="24"/>
      <c r="SHS5" s="24"/>
      <c r="SHT5" s="24"/>
      <c r="SHU5" s="24"/>
      <c r="SHV5" s="24"/>
      <c r="SHW5" s="24"/>
      <c r="SHX5" s="24"/>
      <c r="SHY5" s="24"/>
      <c r="SHZ5" s="24"/>
      <c r="SIA5" s="24"/>
      <c r="SIB5" s="24"/>
      <c r="SIC5" s="24"/>
      <c r="SID5" s="24"/>
      <c r="SIE5" s="24"/>
      <c r="SIF5" s="24"/>
      <c r="SIG5" s="24"/>
      <c r="SIH5" s="24"/>
      <c r="SII5" s="24"/>
      <c r="SIJ5" s="24"/>
      <c r="SIK5" s="24"/>
      <c r="SIL5" s="24"/>
      <c r="SIM5" s="24"/>
      <c r="SIN5" s="24"/>
      <c r="SIO5" s="24"/>
      <c r="SIP5" s="24"/>
      <c r="SIQ5" s="24"/>
      <c r="SIR5" s="24"/>
      <c r="SIS5" s="24"/>
      <c r="SIT5" s="24"/>
      <c r="SIU5" s="24"/>
      <c r="SIV5" s="24"/>
      <c r="SIW5" s="24"/>
      <c r="SIX5" s="24"/>
      <c r="SIY5" s="24"/>
      <c r="SIZ5" s="24"/>
      <c r="SJA5" s="24"/>
      <c r="SJB5" s="24"/>
      <c r="SJC5" s="24"/>
      <c r="SJD5" s="24"/>
      <c r="SJE5" s="24"/>
      <c r="SJF5" s="24"/>
      <c r="SJG5" s="24"/>
      <c r="SJH5" s="24"/>
      <c r="SJI5" s="24"/>
      <c r="SJJ5" s="24"/>
      <c r="SJK5" s="24"/>
      <c r="SJL5" s="24"/>
      <c r="SJM5" s="24"/>
      <c r="SJN5" s="24"/>
      <c r="SJO5" s="24"/>
      <c r="SJP5" s="24"/>
      <c r="SJQ5" s="24"/>
      <c r="SJR5" s="24"/>
      <c r="SJS5" s="24"/>
      <c r="SJT5" s="24"/>
      <c r="SJU5" s="24"/>
      <c r="SJV5" s="24"/>
      <c r="SJW5" s="24"/>
      <c r="SJX5" s="24"/>
      <c r="SJY5" s="24"/>
      <c r="SJZ5" s="24"/>
      <c r="SKA5" s="24"/>
      <c r="SKB5" s="24"/>
      <c r="SKC5" s="24"/>
      <c r="SKD5" s="24"/>
      <c r="SKE5" s="24"/>
      <c r="SKF5" s="24"/>
      <c r="SKG5" s="24"/>
      <c r="SKH5" s="24"/>
      <c r="SKI5" s="24"/>
      <c r="SKJ5" s="24"/>
      <c r="SKK5" s="24"/>
      <c r="SKL5" s="24"/>
      <c r="SKM5" s="24"/>
      <c r="SKN5" s="24"/>
      <c r="SKO5" s="24"/>
      <c r="SKP5" s="24"/>
      <c r="SKQ5" s="24"/>
      <c r="SKR5" s="24"/>
      <c r="SKS5" s="24"/>
      <c r="SKT5" s="24"/>
      <c r="SKU5" s="24"/>
      <c r="SKV5" s="24"/>
      <c r="SKW5" s="24"/>
      <c r="SKX5" s="24"/>
      <c r="SKY5" s="24"/>
      <c r="SKZ5" s="24"/>
      <c r="SLA5" s="24"/>
      <c r="SLB5" s="24"/>
      <c r="SLC5" s="24"/>
      <c r="SLD5" s="24"/>
      <c r="SLE5" s="24"/>
      <c r="SLF5" s="24"/>
      <c r="SLG5" s="24"/>
      <c r="SLH5" s="24"/>
      <c r="SLI5" s="24"/>
      <c r="SLJ5" s="24"/>
      <c r="SLK5" s="24"/>
      <c r="SLL5" s="24"/>
      <c r="SLM5" s="24"/>
      <c r="SLN5" s="24"/>
      <c r="SLO5" s="24"/>
      <c r="SLP5" s="24"/>
      <c r="SLQ5" s="24"/>
      <c r="SLR5" s="24"/>
      <c r="SLS5" s="24"/>
      <c r="SLT5" s="24"/>
      <c r="SLU5" s="24"/>
      <c r="SLV5" s="24"/>
      <c r="SLW5" s="24"/>
      <c r="SLX5" s="24"/>
      <c r="SLY5" s="24"/>
      <c r="SLZ5" s="24"/>
      <c r="SMA5" s="24"/>
      <c r="SMB5" s="24"/>
      <c r="SMC5" s="24"/>
      <c r="SMD5" s="24"/>
      <c r="SME5" s="24"/>
      <c r="SMF5" s="24"/>
      <c r="SMG5" s="24"/>
      <c r="SMH5" s="24"/>
      <c r="SMI5" s="24"/>
      <c r="SMJ5" s="24"/>
      <c r="SMK5" s="24"/>
      <c r="SML5" s="24"/>
      <c r="SMM5" s="24"/>
      <c r="SMN5" s="24"/>
      <c r="SMO5" s="24"/>
      <c r="SMP5" s="24"/>
      <c r="SMQ5" s="24"/>
      <c r="SMR5" s="24"/>
      <c r="SMS5" s="24"/>
      <c r="SMT5" s="24"/>
      <c r="SMU5" s="24"/>
      <c r="SMV5" s="24"/>
      <c r="SMW5" s="24"/>
      <c r="SMX5" s="24"/>
      <c r="SMY5" s="24"/>
      <c r="SMZ5" s="24"/>
      <c r="SNA5" s="24"/>
      <c r="SNB5" s="24"/>
      <c r="SNC5" s="24"/>
      <c r="SND5" s="24"/>
      <c r="SNE5" s="24"/>
      <c r="SNF5" s="24"/>
      <c r="SNG5" s="24"/>
      <c r="SNH5" s="24"/>
      <c r="SNI5" s="24"/>
      <c r="SNJ5" s="24"/>
      <c r="SNK5" s="24"/>
      <c r="SNL5" s="24"/>
      <c r="SNM5" s="24"/>
      <c r="SNN5" s="24"/>
      <c r="SNO5" s="24"/>
      <c r="SNP5" s="24"/>
      <c r="SNQ5" s="24"/>
      <c r="SNR5" s="24"/>
      <c r="SNS5" s="24"/>
      <c r="SNT5" s="24"/>
      <c r="SNU5" s="24"/>
      <c r="SNV5" s="24"/>
      <c r="SNW5" s="24"/>
      <c r="SNX5" s="24"/>
      <c r="SNY5" s="24"/>
      <c r="SNZ5" s="24"/>
      <c r="SOA5" s="24"/>
      <c r="SOB5" s="24"/>
      <c r="SOC5" s="24"/>
      <c r="SOD5" s="24"/>
      <c r="SOE5" s="24"/>
      <c r="SOF5" s="24"/>
      <c r="SOG5" s="24"/>
      <c r="SOH5" s="24"/>
      <c r="SOI5" s="24"/>
      <c r="SOJ5" s="24"/>
      <c r="SOK5" s="24"/>
      <c r="SOL5" s="24"/>
      <c r="SOM5" s="24"/>
      <c r="SON5" s="24"/>
      <c r="SOO5" s="24"/>
      <c r="SOP5" s="24"/>
      <c r="SOQ5" s="24"/>
      <c r="SOR5" s="24"/>
      <c r="SOS5" s="24"/>
      <c r="SOT5" s="24"/>
      <c r="SOU5" s="24"/>
      <c r="SOV5" s="24"/>
      <c r="SOW5" s="24"/>
      <c r="SOX5" s="24"/>
      <c r="SOY5" s="24"/>
      <c r="SOZ5" s="24"/>
      <c r="SPA5" s="24"/>
      <c r="SPB5" s="24"/>
      <c r="SPC5" s="24"/>
      <c r="SPD5" s="24"/>
      <c r="SPE5" s="24"/>
      <c r="SPF5" s="24"/>
      <c r="SPG5" s="24"/>
      <c r="SPH5" s="24"/>
      <c r="SPI5" s="24"/>
      <c r="SPJ5" s="24"/>
      <c r="SPK5" s="24"/>
      <c r="SPL5" s="24"/>
      <c r="SPM5" s="24"/>
      <c r="SPN5" s="24"/>
      <c r="SPO5" s="24"/>
      <c r="SPP5" s="24"/>
      <c r="SPQ5" s="24"/>
      <c r="SPR5" s="24"/>
      <c r="SPS5" s="24"/>
      <c r="SPT5" s="24"/>
      <c r="SPU5" s="24"/>
      <c r="SPV5" s="24"/>
      <c r="SPW5" s="24"/>
      <c r="SPX5" s="24"/>
      <c r="SPY5" s="24"/>
      <c r="SPZ5" s="24"/>
      <c r="SQA5" s="24"/>
      <c r="SQB5" s="24"/>
      <c r="SQC5" s="24"/>
      <c r="SQD5" s="24"/>
      <c r="SQE5" s="24"/>
      <c r="SQF5" s="24"/>
      <c r="SQG5" s="24"/>
      <c r="SQH5" s="24"/>
      <c r="SQI5" s="24"/>
      <c r="SQJ5" s="24"/>
      <c r="SQK5" s="24"/>
      <c r="SQL5" s="24"/>
      <c r="SQM5" s="24"/>
      <c r="SQN5" s="24"/>
      <c r="SQO5" s="24"/>
      <c r="SQP5" s="24"/>
      <c r="SQQ5" s="24"/>
      <c r="SQR5" s="24"/>
      <c r="SQS5" s="24"/>
      <c r="SQT5" s="24"/>
      <c r="SQU5" s="24"/>
      <c r="SQV5" s="24"/>
      <c r="SQW5" s="24"/>
      <c r="SQX5" s="24"/>
      <c r="SQY5" s="24"/>
      <c r="SQZ5" s="24"/>
      <c r="SRA5" s="24"/>
      <c r="SRB5" s="24"/>
      <c r="SRC5" s="24"/>
      <c r="SRD5" s="24"/>
      <c r="SRE5" s="24"/>
      <c r="SRF5" s="24"/>
      <c r="SRG5" s="24"/>
      <c r="SRH5" s="24"/>
      <c r="SRI5" s="24"/>
      <c r="SRJ5" s="24"/>
      <c r="SRK5" s="24"/>
      <c r="SRL5" s="24"/>
      <c r="SRM5" s="24"/>
      <c r="SRN5" s="24"/>
      <c r="SRO5" s="24"/>
      <c r="SRP5" s="24"/>
      <c r="SRQ5" s="24"/>
      <c r="SRR5" s="24"/>
      <c r="SRS5" s="24"/>
      <c r="SRT5" s="24"/>
      <c r="SRU5" s="24"/>
      <c r="SRV5" s="24"/>
      <c r="SRW5" s="24"/>
      <c r="SRX5" s="24"/>
      <c r="SRY5" s="24"/>
      <c r="SRZ5" s="24"/>
      <c r="SSA5" s="24"/>
      <c r="SSB5" s="24"/>
      <c r="SSC5" s="24"/>
      <c r="SSD5" s="24"/>
      <c r="SSE5" s="24"/>
      <c r="SSF5" s="24"/>
      <c r="SSG5" s="24"/>
      <c r="SSH5" s="24"/>
      <c r="SSI5" s="24"/>
      <c r="SSJ5" s="24"/>
      <c r="SSK5" s="24"/>
      <c r="SSL5" s="24"/>
      <c r="SSM5" s="24"/>
      <c r="SSN5" s="24"/>
      <c r="SSO5" s="24"/>
      <c r="SSP5" s="24"/>
      <c r="SSQ5" s="24"/>
      <c r="SSR5" s="24"/>
      <c r="SSS5" s="24"/>
      <c r="SST5" s="24"/>
      <c r="SSU5" s="24"/>
      <c r="SSV5" s="24"/>
      <c r="SSW5" s="24"/>
      <c r="SSX5" s="24"/>
      <c r="SSY5" s="24"/>
      <c r="SSZ5" s="24"/>
      <c r="STA5" s="24"/>
      <c r="STB5" s="24"/>
      <c r="STC5" s="24"/>
      <c r="STD5" s="24"/>
      <c r="STE5" s="24"/>
      <c r="STF5" s="24"/>
      <c r="STG5" s="24"/>
      <c r="STH5" s="24"/>
      <c r="STI5" s="24"/>
      <c r="STJ5" s="24"/>
      <c r="STK5" s="24"/>
      <c r="STL5" s="24"/>
      <c r="STM5" s="24"/>
      <c r="STN5" s="24"/>
      <c r="STO5" s="24"/>
      <c r="STP5" s="24"/>
      <c r="STQ5" s="24"/>
      <c r="STR5" s="24"/>
      <c r="STS5" s="24"/>
      <c r="STT5" s="24"/>
      <c r="STU5" s="24"/>
      <c r="STV5" s="24"/>
      <c r="STW5" s="24"/>
      <c r="STX5" s="24"/>
      <c r="STY5" s="24"/>
      <c r="STZ5" s="24"/>
      <c r="SUA5" s="24"/>
      <c r="SUB5" s="24"/>
      <c r="SUC5" s="24"/>
      <c r="SUD5" s="24"/>
      <c r="SUE5" s="24"/>
      <c r="SUF5" s="24"/>
      <c r="SUG5" s="24"/>
      <c r="SUH5" s="24"/>
      <c r="SUI5" s="24"/>
      <c r="SUJ5" s="24"/>
      <c r="SUK5" s="24"/>
      <c r="SUL5" s="24"/>
      <c r="SUM5" s="24"/>
      <c r="SUN5" s="24"/>
      <c r="SUO5" s="24"/>
      <c r="SUP5" s="24"/>
      <c r="SUQ5" s="24"/>
      <c r="SUR5" s="24"/>
      <c r="SUS5" s="24"/>
      <c r="SUT5" s="24"/>
      <c r="SUU5" s="24"/>
      <c r="SUV5" s="24"/>
      <c r="SUW5" s="24"/>
      <c r="SUX5" s="24"/>
      <c r="SUY5" s="24"/>
      <c r="SUZ5" s="24"/>
      <c r="SVA5" s="24"/>
      <c r="SVB5" s="24"/>
      <c r="SVC5" s="24"/>
      <c r="SVD5" s="24"/>
      <c r="SVE5" s="24"/>
      <c r="SVF5" s="24"/>
      <c r="SVG5" s="24"/>
      <c r="SVH5" s="24"/>
      <c r="SVI5" s="24"/>
      <c r="SVJ5" s="24"/>
      <c r="SVK5" s="24"/>
      <c r="SVL5" s="24"/>
      <c r="SVM5" s="24"/>
      <c r="SVN5" s="24"/>
      <c r="SVO5" s="24"/>
      <c r="SVP5" s="24"/>
      <c r="SVQ5" s="24"/>
      <c r="SVR5" s="24"/>
      <c r="SVS5" s="24"/>
      <c r="SVT5" s="24"/>
      <c r="SVU5" s="24"/>
      <c r="SVV5" s="24"/>
      <c r="SVW5" s="24"/>
      <c r="SVX5" s="24"/>
      <c r="SVY5" s="24"/>
      <c r="SVZ5" s="24"/>
      <c r="SWA5" s="24"/>
      <c r="SWB5" s="24"/>
      <c r="SWC5" s="24"/>
      <c r="SWD5" s="24"/>
      <c r="SWE5" s="24"/>
      <c r="SWF5" s="24"/>
      <c r="SWG5" s="24"/>
      <c r="SWH5" s="24"/>
      <c r="SWI5" s="24"/>
      <c r="SWJ5" s="24"/>
      <c r="SWK5" s="24"/>
      <c r="SWL5" s="24"/>
      <c r="SWM5" s="24"/>
      <c r="SWN5" s="24"/>
      <c r="SWO5" s="24"/>
      <c r="SWP5" s="24"/>
      <c r="SWQ5" s="24"/>
      <c r="SWR5" s="24"/>
      <c r="SWS5" s="24"/>
      <c r="SWT5" s="24"/>
      <c r="SWU5" s="24"/>
      <c r="SWV5" s="24"/>
      <c r="SWW5" s="24"/>
      <c r="SWX5" s="24"/>
      <c r="SWY5" s="24"/>
      <c r="SWZ5" s="24"/>
      <c r="SXA5" s="24"/>
      <c r="SXB5" s="24"/>
      <c r="SXC5" s="24"/>
      <c r="SXD5" s="24"/>
      <c r="SXE5" s="24"/>
      <c r="SXF5" s="24"/>
      <c r="SXG5" s="24"/>
      <c r="SXH5" s="24"/>
      <c r="SXI5" s="24"/>
      <c r="SXJ5" s="24"/>
      <c r="SXK5" s="24"/>
      <c r="SXL5" s="24"/>
      <c r="SXM5" s="24"/>
      <c r="SXN5" s="24"/>
      <c r="SXO5" s="24"/>
      <c r="SXP5" s="24"/>
      <c r="SXQ5" s="24"/>
      <c r="SXR5" s="24"/>
      <c r="SXS5" s="24"/>
      <c r="SXT5" s="24"/>
      <c r="SXU5" s="24"/>
      <c r="SXV5" s="24"/>
      <c r="SXW5" s="24"/>
      <c r="SXX5" s="24"/>
      <c r="SXY5" s="24"/>
      <c r="SXZ5" s="24"/>
      <c r="SYA5" s="24"/>
      <c r="SYB5" s="24"/>
      <c r="SYC5" s="24"/>
      <c r="SYD5" s="24"/>
      <c r="SYE5" s="24"/>
      <c r="SYF5" s="24"/>
      <c r="SYG5" s="24"/>
      <c r="SYH5" s="24"/>
      <c r="SYI5" s="24"/>
      <c r="SYJ5" s="24"/>
      <c r="SYK5" s="24"/>
      <c r="SYL5" s="24"/>
      <c r="SYM5" s="24"/>
      <c r="SYN5" s="24"/>
      <c r="SYO5" s="24"/>
      <c r="SYP5" s="24"/>
      <c r="SYQ5" s="24"/>
      <c r="SYR5" s="24"/>
      <c r="SYS5" s="24"/>
      <c r="SYT5" s="24"/>
      <c r="SYU5" s="24"/>
      <c r="SYV5" s="24"/>
      <c r="SYW5" s="24"/>
      <c r="SYX5" s="24"/>
      <c r="SYY5" s="24"/>
      <c r="SYZ5" s="24"/>
      <c r="SZA5" s="24"/>
      <c r="SZB5" s="24"/>
      <c r="SZC5" s="24"/>
      <c r="SZD5" s="24"/>
      <c r="SZE5" s="24"/>
      <c r="SZF5" s="24"/>
      <c r="SZG5" s="24"/>
      <c r="SZH5" s="24"/>
      <c r="SZI5" s="24"/>
      <c r="SZJ5" s="24"/>
      <c r="SZK5" s="24"/>
      <c r="SZL5" s="24"/>
      <c r="SZM5" s="24"/>
      <c r="SZN5" s="24"/>
      <c r="SZO5" s="24"/>
      <c r="SZP5" s="24"/>
      <c r="SZQ5" s="24"/>
      <c r="SZR5" s="24"/>
      <c r="SZS5" s="24"/>
      <c r="SZT5" s="24"/>
      <c r="SZU5" s="24"/>
      <c r="SZV5" s="24"/>
      <c r="SZW5" s="24"/>
      <c r="SZX5" s="24"/>
      <c r="SZY5" s="24"/>
      <c r="SZZ5" s="24"/>
      <c r="TAA5" s="24"/>
      <c r="TAB5" s="24"/>
      <c r="TAC5" s="24"/>
      <c r="TAD5" s="24"/>
      <c r="TAE5" s="24"/>
      <c r="TAF5" s="24"/>
      <c r="TAG5" s="24"/>
      <c r="TAH5" s="24"/>
      <c r="TAI5" s="24"/>
      <c r="TAJ5" s="24"/>
      <c r="TAK5" s="24"/>
      <c r="TAL5" s="24"/>
      <c r="TAM5" s="24"/>
      <c r="TAN5" s="24"/>
      <c r="TAO5" s="24"/>
      <c r="TAP5" s="24"/>
      <c r="TAQ5" s="24"/>
      <c r="TAR5" s="24"/>
      <c r="TAS5" s="24"/>
      <c r="TAT5" s="24"/>
      <c r="TAU5" s="24"/>
      <c r="TAV5" s="24"/>
      <c r="TAW5" s="24"/>
      <c r="TAX5" s="24"/>
      <c r="TAY5" s="24"/>
      <c r="TAZ5" s="24"/>
      <c r="TBA5" s="24"/>
      <c r="TBB5" s="24"/>
      <c r="TBC5" s="24"/>
      <c r="TBD5" s="24"/>
      <c r="TBE5" s="24"/>
      <c r="TBF5" s="24"/>
      <c r="TBG5" s="24"/>
      <c r="TBH5" s="24"/>
      <c r="TBI5" s="24"/>
      <c r="TBJ5" s="24"/>
      <c r="TBK5" s="24"/>
      <c r="TBL5" s="24"/>
      <c r="TBM5" s="24"/>
      <c r="TBN5" s="24"/>
      <c r="TBO5" s="24"/>
      <c r="TBP5" s="24"/>
      <c r="TBQ5" s="24"/>
      <c r="TBR5" s="24"/>
      <c r="TBS5" s="24"/>
      <c r="TBT5" s="24"/>
      <c r="TBU5" s="24"/>
      <c r="TBV5" s="24"/>
      <c r="TBW5" s="24"/>
      <c r="TBX5" s="24"/>
      <c r="TBY5" s="24"/>
      <c r="TBZ5" s="24"/>
      <c r="TCA5" s="24"/>
      <c r="TCB5" s="24"/>
      <c r="TCC5" s="24"/>
      <c r="TCD5" s="24"/>
      <c r="TCE5" s="24"/>
      <c r="TCF5" s="24"/>
      <c r="TCG5" s="24"/>
      <c r="TCH5" s="24"/>
      <c r="TCI5" s="24"/>
      <c r="TCJ5" s="24"/>
      <c r="TCK5" s="24"/>
      <c r="TCL5" s="24"/>
      <c r="TCM5" s="24"/>
      <c r="TCN5" s="24"/>
      <c r="TCO5" s="24"/>
      <c r="TCP5" s="24"/>
      <c r="TCQ5" s="24"/>
      <c r="TCR5" s="24"/>
      <c r="TCS5" s="24"/>
      <c r="TCT5" s="24"/>
      <c r="TCU5" s="24"/>
      <c r="TCV5" s="24"/>
      <c r="TCW5" s="24"/>
      <c r="TCX5" s="24"/>
      <c r="TCY5" s="24"/>
      <c r="TCZ5" s="24"/>
      <c r="TDA5" s="24"/>
      <c r="TDB5" s="24"/>
      <c r="TDC5" s="24"/>
      <c r="TDD5" s="24"/>
      <c r="TDE5" s="24"/>
      <c r="TDF5" s="24"/>
      <c r="TDG5" s="24"/>
      <c r="TDH5" s="24"/>
      <c r="TDI5" s="24"/>
      <c r="TDJ5" s="24"/>
      <c r="TDK5" s="24"/>
      <c r="TDL5" s="24"/>
      <c r="TDM5" s="24"/>
      <c r="TDN5" s="24"/>
      <c r="TDO5" s="24"/>
      <c r="TDP5" s="24"/>
      <c r="TDQ5" s="24"/>
      <c r="TDR5" s="24"/>
      <c r="TDS5" s="24"/>
      <c r="TDT5" s="24"/>
      <c r="TDU5" s="24"/>
      <c r="TDV5" s="24"/>
      <c r="TDW5" s="24"/>
      <c r="TDX5" s="24"/>
      <c r="TDY5" s="24"/>
      <c r="TDZ5" s="24"/>
      <c r="TEA5" s="24"/>
      <c r="TEB5" s="24"/>
      <c r="TEC5" s="24"/>
      <c r="TED5" s="24"/>
      <c r="TEE5" s="24"/>
      <c r="TEF5" s="24"/>
      <c r="TEG5" s="24"/>
      <c r="TEH5" s="24"/>
      <c r="TEI5" s="24"/>
      <c r="TEJ5" s="24"/>
      <c r="TEK5" s="24"/>
      <c r="TEL5" s="24"/>
      <c r="TEM5" s="24"/>
      <c r="TEN5" s="24"/>
      <c r="TEO5" s="24"/>
      <c r="TEP5" s="24"/>
      <c r="TEQ5" s="24"/>
      <c r="TER5" s="24"/>
      <c r="TES5" s="24"/>
      <c r="TET5" s="24"/>
      <c r="TEU5" s="24"/>
      <c r="TEV5" s="24"/>
      <c r="TEW5" s="24"/>
      <c r="TEX5" s="24"/>
      <c r="TEY5" s="24"/>
      <c r="TEZ5" s="24"/>
      <c r="TFA5" s="24"/>
      <c r="TFB5" s="24"/>
      <c r="TFC5" s="24"/>
      <c r="TFD5" s="24"/>
      <c r="TFE5" s="24"/>
      <c r="TFF5" s="24"/>
      <c r="TFG5" s="24"/>
      <c r="TFH5" s="24"/>
      <c r="TFI5" s="24"/>
      <c r="TFJ5" s="24"/>
      <c r="TFK5" s="24"/>
      <c r="TFL5" s="24"/>
      <c r="TFM5" s="24"/>
      <c r="TFN5" s="24"/>
      <c r="TFO5" s="24"/>
      <c r="TFP5" s="24"/>
      <c r="TFQ5" s="24"/>
      <c r="TFR5" s="24"/>
      <c r="TFS5" s="24"/>
      <c r="TFT5" s="24"/>
      <c r="TFU5" s="24"/>
      <c r="TFV5" s="24"/>
      <c r="TFW5" s="24"/>
      <c r="TFX5" s="24"/>
      <c r="TFY5" s="24"/>
      <c r="TFZ5" s="24"/>
      <c r="TGA5" s="24"/>
      <c r="TGB5" s="24"/>
      <c r="TGC5" s="24"/>
      <c r="TGD5" s="24"/>
      <c r="TGE5" s="24"/>
      <c r="TGF5" s="24"/>
      <c r="TGG5" s="24"/>
      <c r="TGH5" s="24"/>
      <c r="TGI5" s="24"/>
      <c r="TGJ5" s="24"/>
      <c r="TGK5" s="24"/>
      <c r="TGL5" s="24"/>
      <c r="TGM5" s="24"/>
      <c r="TGN5" s="24"/>
      <c r="TGO5" s="24"/>
      <c r="TGP5" s="24"/>
      <c r="TGQ5" s="24"/>
      <c r="TGR5" s="24"/>
      <c r="TGS5" s="24"/>
      <c r="TGT5" s="24"/>
      <c r="TGU5" s="24"/>
      <c r="TGV5" s="24"/>
      <c r="TGW5" s="24"/>
      <c r="TGX5" s="24"/>
      <c r="TGY5" s="24"/>
      <c r="TGZ5" s="24"/>
      <c r="THA5" s="24"/>
      <c r="THB5" s="24"/>
      <c r="THC5" s="24"/>
      <c r="THD5" s="24"/>
      <c r="THE5" s="24"/>
      <c r="THF5" s="24"/>
      <c r="THG5" s="24"/>
      <c r="THH5" s="24"/>
      <c r="THI5" s="24"/>
      <c r="THJ5" s="24"/>
      <c r="THK5" s="24"/>
      <c r="THL5" s="24"/>
      <c r="THM5" s="24"/>
      <c r="THN5" s="24"/>
      <c r="THO5" s="24"/>
      <c r="THP5" s="24"/>
      <c r="THQ5" s="24"/>
      <c r="THR5" s="24"/>
      <c r="THS5" s="24"/>
      <c r="THT5" s="24"/>
      <c r="THU5" s="24"/>
      <c r="THV5" s="24"/>
      <c r="THW5" s="24"/>
      <c r="THX5" s="24"/>
      <c r="THY5" s="24"/>
      <c r="THZ5" s="24"/>
      <c r="TIA5" s="24"/>
      <c r="TIB5" s="24"/>
      <c r="TIC5" s="24"/>
      <c r="TID5" s="24"/>
      <c r="TIE5" s="24"/>
      <c r="TIF5" s="24"/>
      <c r="TIG5" s="24"/>
      <c r="TIH5" s="24"/>
      <c r="TII5" s="24"/>
      <c r="TIJ5" s="24"/>
      <c r="TIK5" s="24"/>
      <c r="TIL5" s="24"/>
      <c r="TIM5" s="24"/>
      <c r="TIN5" s="24"/>
      <c r="TIO5" s="24"/>
      <c r="TIP5" s="24"/>
      <c r="TIQ5" s="24"/>
      <c r="TIR5" s="24"/>
      <c r="TIS5" s="24"/>
      <c r="TIT5" s="24"/>
      <c r="TIU5" s="24"/>
      <c r="TIV5" s="24"/>
      <c r="TIW5" s="24"/>
      <c r="TIX5" s="24"/>
      <c r="TIY5" s="24"/>
      <c r="TIZ5" s="24"/>
      <c r="TJA5" s="24"/>
      <c r="TJB5" s="24"/>
      <c r="TJC5" s="24"/>
      <c r="TJD5" s="24"/>
      <c r="TJE5" s="24"/>
      <c r="TJF5" s="24"/>
      <c r="TJG5" s="24"/>
      <c r="TJH5" s="24"/>
      <c r="TJI5" s="24"/>
      <c r="TJJ5" s="24"/>
      <c r="TJK5" s="24"/>
      <c r="TJL5" s="24"/>
      <c r="TJM5" s="24"/>
      <c r="TJN5" s="24"/>
      <c r="TJO5" s="24"/>
      <c r="TJP5" s="24"/>
      <c r="TJQ5" s="24"/>
      <c r="TJR5" s="24"/>
      <c r="TJS5" s="24"/>
      <c r="TJT5" s="24"/>
      <c r="TJU5" s="24"/>
      <c r="TJV5" s="24"/>
      <c r="TJW5" s="24"/>
      <c r="TJX5" s="24"/>
      <c r="TJY5" s="24"/>
      <c r="TJZ5" s="24"/>
      <c r="TKA5" s="24"/>
      <c r="TKB5" s="24"/>
      <c r="TKC5" s="24"/>
      <c r="TKD5" s="24"/>
      <c r="TKE5" s="24"/>
      <c r="TKF5" s="24"/>
      <c r="TKG5" s="24"/>
      <c r="TKH5" s="24"/>
      <c r="TKI5" s="24"/>
      <c r="TKJ5" s="24"/>
      <c r="TKK5" s="24"/>
      <c r="TKL5" s="24"/>
      <c r="TKM5" s="24"/>
      <c r="TKN5" s="24"/>
      <c r="TKO5" s="24"/>
      <c r="TKP5" s="24"/>
      <c r="TKQ5" s="24"/>
      <c r="TKR5" s="24"/>
      <c r="TKS5" s="24"/>
      <c r="TKT5" s="24"/>
      <c r="TKU5" s="24"/>
      <c r="TKV5" s="24"/>
      <c r="TKW5" s="24"/>
      <c r="TKX5" s="24"/>
      <c r="TKY5" s="24"/>
      <c r="TKZ5" s="24"/>
      <c r="TLA5" s="24"/>
      <c r="TLB5" s="24"/>
      <c r="TLC5" s="24"/>
      <c r="TLD5" s="24"/>
      <c r="TLE5" s="24"/>
      <c r="TLF5" s="24"/>
      <c r="TLG5" s="24"/>
      <c r="TLH5" s="24"/>
      <c r="TLI5" s="24"/>
      <c r="TLJ5" s="24"/>
      <c r="TLK5" s="24"/>
      <c r="TLL5" s="24"/>
      <c r="TLM5" s="24"/>
      <c r="TLN5" s="24"/>
      <c r="TLO5" s="24"/>
      <c r="TLP5" s="24"/>
      <c r="TLQ5" s="24"/>
      <c r="TLR5" s="24"/>
      <c r="TLS5" s="24"/>
      <c r="TLT5" s="24"/>
      <c r="TLU5" s="24"/>
      <c r="TLV5" s="24"/>
      <c r="TLW5" s="24"/>
      <c r="TLX5" s="24"/>
      <c r="TLY5" s="24"/>
      <c r="TLZ5" s="24"/>
      <c r="TMA5" s="24"/>
      <c r="TMB5" s="24"/>
      <c r="TMC5" s="24"/>
      <c r="TMD5" s="24"/>
      <c r="TME5" s="24"/>
      <c r="TMF5" s="24"/>
      <c r="TMG5" s="24"/>
      <c r="TMH5" s="24"/>
      <c r="TMI5" s="24"/>
      <c r="TMJ5" s="24"/>
      <c r="TMK5" s="24"/>
      <c r="TML5" s="24"/>
      <c r="TMM5" s="24"/>
      <c r="TMN5" s="24"/>
      <c r="TMO5" s="24"/>
      <c r="TMP5" s="24"/>
      <c r="TMQ5" s="24"/>
      <c r="TMR5" s="24"/>
      <c r="TMS5" s="24"/>
      <c r="TMT5" s="24"/>
      <c r="TMU5" s="24"/>
      <c r="TMV5" s="24"/>
      <c r="TMW5" s="24"/>
      <c r="TMX5" s="24"/>
      <c r="TMY5" s="24"/>
      <c r="TMZ5" s="24"/>
      <c r="TNA5" s="24"/>
      <c r="TNB5" s="24"/>
      <c r="TNC5" s="24"/>
      <c r="TND5" s="24"/>
      <c r="TNE5" s="24"/>
      <c r="TNF5" s="24"/>
      <c r="TNG5" s="24"/>
      <c r="TNH5" s="24"/>
      <c r="TNI5" s="24"/>
      <c r="TNJ5" s="24"/>
      <c r="TNK5" s="24"/>
      <c r="TNL5" s="24"/>
      <c r="TNM5" s="24"/>
      <c r="TNN5" s="24"/>
      <c r="TNO5" s="24"/>
      <c r="TNP5" s="24"/>
      <c r="TNQ5" s="24"/>
      <c r="TNR5" s="24"/>
      <c r="TNS5" s="24"/>
      <c r="TNT5" s="24"/>
      <c r="TNU5" s="24"/>
      <c r="TNV5" s="24"/>
      <c r="TNW5" s="24"/>
      <c r="TNX5" s="24"/>
      <c r="TNY5" s="24"/>
      <c r="TNZ5" s="24"/>
      <c r="TOA5" s="24"/>
      <c r="TOB5" s="24"/>
      <c r="TOC5" s="24"/>
      <c r="TOD5" s="24"/>
      <c r="TOE5" s="24"/>
      <c r="TOF5" s="24"/>
      <c r="TOG5" s="24"/>
      <c r="TOH5" s="24"/>
      <c r="TOI5" s="24"/>
      <c r="TOJ5" s="24"/>
      <c r="TOK5" s="24"/>
      <c r="TOL5" s="24"/>
      <c r="TOM5" s="24"/>
      <c r="TON5" s="24"/>
      <c r="TOO5" s="24"/>
      <c r="TOP5" s="24"/>
      <c r="TOQ5" s="24"/>
      <c r="TOR5" s="24"/>
      <c r="TOS5" s="24"/>
      <c r="TOT5" s="24"/>
      <c r="TOU5" s="24"/>
      <c r="TOV5" s="24"/>
      <c r="TOW5" s="24"/>
      <c r="TOX5" s="24"/>
      <c r="TOY5" s="24"/>
      <c r="TOZ5" s="24"/>
      <c r="TPA5" s="24"/>
      <c r="TPB5" s="24"/>
      <c r="TPC5" s="24"/>
      <c r="TPD5" s="24"/>
      <c r="TPE5" s="24"/>
      <c r="TPF5" s="24"/>
      <c r="TPG5" s="24"/>
      <c r="TPH5" s="24"/>
      <c r="TPI5" s="24"/>
      <c r="TPJ5" s="24"/>
      <c r="TPK5" s="24"/>
      <c r="TPL5" s="24"/>
      <c r="TPM5" s="24"/>
      <c r="TPN5" s="24"/>
      <c r="TPO5" s="24"/>
      <c r="TPP5" s="24"/>
      <c r="TPQ5" s="24"/>
      <c r="TPR5" s="24"/>
      <c r="TPS5" s="24"/>
      <c r="TPT5" s="24"/>
      <c r="TPU5" s="24"/>
      <c r="TPV5" s="24"/>
      <c r="TPW5" s="24"/>
      <c r="TPX5" s="24"/>
      <c r="TPY5" s="24"/>
      <c r="TPZ5" s="24"/>
      <c r="TQA5" s="24"/>
      <c r="TQB5" s="24"/>
      <c r="TQC5" s="24"/>
      <c r="TQD5" s="24"/>
      <c r="TQE5" s="24"/>
      <c r="TQF5" s="24"/>
      <c r="TQG5" s="24"/>
      <c r="TQH5" s="24"/>
      <c r="TQI5" s="24"/>
      <c r="TQJ5" s="24"/>
      <c r="TQK5" s="24"/>
      <c r="TQL5" s="24"/>
      <c r="TQM5" s="24"/>
      <c r="TQN5" s="24"/>
      <c r="TQO5" s="24"/>
      <c r="TQP5" s="24"/>
      <c r="TQQ5" s="24"/>
      <c r="TQR5" s="24"/>
      <c r="TQS5" s="24"/>
      <c r="TQT5" s="24"/>
      <c r="TQU5" s="24"/>
      <c r="TQV5" s="24"/>
      <c r="TQW5" s="24"/>
      <c r="TQX5" s="24"/>
      <c r="TQY5" s="24"/>
      <c r="TQZ5" s="24"/>
      <c r="TRA5" s="24"/>
      <c r="TRB5" s="24"/>
      <c r="TRC5" s="24"/>
      <c r="TRD5" s="24"/>
      <c r="TRE5" s="24"/>
      <c r="TRF5" s="24"/>
      <c r="TRG5" s="24"/>
      <c r="TRH5" s="24"/>
      <c r="TRI5" s="24"/>
      <c r="TRJ5" s="24"/>
      <c r="TRK5" s="24"/>
      <c r="TRL5" s="24"/>
      <c r="TRM5" s="24"/>
      <c r="TRN5" s="24"/>
      <c r="TRO5" s="24"/>
      <c r="TRP5" s="24"/>
      <c r="TRQ5" s="24"/>
      <c r="TRR5" s="24"/>
      <c r="TRS5" s="24"/>
      <c r="TRT5" s="24"/>
      <c r="TRU5" s="24"/>
      <c r="TRV5" s="24"/>
      <c r="TRW5" s="24"/>
      <c r="TRX5" s="24"/>
      <c r="TRY5" s="24"/>
      <c r="TRZ5" s="24"/>
      <c r="TSA5" s="24"/>
      <c r="TSB5" s="24"/>
      <c r="TSC5" s="24"/>
      <c r="TSD5" s="24"/>
      <c r="TSE5" s="24"/>
      <c r="TSF5" s="24"/>
      <c r="TSG5" s="24"/>
      <c r="TSH5" s="24"/>
      <c r="TSI5" s="24"/>
      <c r="TSJ5" s="24"/>
      <c r="TSK5" s="24"/>
      <c r="TSL5" s="24"/>
      <c r="TSM5" s="24"/>
      <c r="TSN5" s="24"/>
      <c r="TSO5" s="24"/>
      <c r="TSP5" s="24"/>
      <c r="TSQ5" s="24"/>
      <c r="TSR5" s="24"/>
      <c r="TSS5" s="24"/>
      <c r="TST5" s="24"/>
      <c r="TSU5" s="24"/>
      <c r="TSV5" s="24"/>
      <c r="TSW5" s="24"/>
      <c r="TSX5" s="24"/>
      <c r="TSY5" s="24"/>
      <c r="TSZ5" s="24"/>
      <c r="TTA5" s="24"/>
      <c r="TTB5" s="24"/>
      <c r="TTC5" s="24"/>
      <c r="TTD5" s="24"/>
      <c r="TTE5" s="24"/>
      <c r="TTF5" s="24"/>
      <c r="TTG5" s="24"/>
      <c r="TTH5" s="24"/>
      <c r="TTI5" s="24"/>
      <c r="TTJ5" s="24"/>
      <c r="TTK5" s="24"/>
      <c r="TTL5" s="24"/>
      <c r="TTM5" s="24"/>
      <c r="TTN5" s="24"/>
      <c r="TTO5" s="24"/>
      <c r="TTP5" s="24"/>
      <c r="TTQ5" s="24"/>
      <c r="TTR5" s="24"/>
      <c r="TTS5" s="24"/>
      <c r="TTT5" s="24"/>
      <c r="TTU5" s="24"/>
      <c r="TTV5" s="24"/>
      <c r="TTW5" s="24"/>
      <c r="TTX5" s="24"/>
      <c r="TTY5" s="24"/>
      <c r="TTZ5" s="24"/>
      <c r="TUA5" s="24"/>
      <c r="TUB5" s="24"/>
      <c r="TUC5" s="24"/>
      <c r="TUD5" s="24"/>
      <c r="TUE5" s="24"/>
      <c r="TUF5" s="24"/>
      <c r="TUG5" s="24"/>
      <c r="TUH5" s="24"/>
      <c r="TUI5" s="24"/>
      <c r="TUJ5" s="24"/>
      <c r="TUK5" s="24"/>
      <c r="TUL5" s="24"/>
      <c r="TUM5" s="24"/>
      <c r="TUN5" s="24"/>
      <c r="TUO5" s="24"/>
      <c r="TUP5" s="24"/>
      <c r="TUQ5" s="24"/>
      <c r="TUR5" s="24"/>
      <c r="TUS5" s="24"/>
      <c r="TUT5" s="24"/>
      <c r="TUU5" s="24"/>
      <c r="TUV5" s="24"/>
      <c r="TUW5" s="24"/>
      <c r="TUX5" s="24"/>
      <c r="TUY5" s="24"/>
      <c r="TUZ5" s="24"/>
      <c r="TVA5" s="24"/>
      <c r="TVB5" s="24"/>
      <c r="TVC5" s="24"/>
      <c r="TVD5" s="24"/>
      <c r="TVE5" s="24"/>
      <c r="TVF5" s="24"/>
      <c r="TVG5" s="24"/>
      <c r="TVH5" s="24"/>
      <c r="TVI5" s="24"/>
      <c r="TVJ5" s="24"/>
      <c r="TVK5" s="24"/>
      <c r="TVL5" s="24"/>
      <c r="TVM5" s="24"/>
      <c r="TVN5" s="24"/>
      <c r="TVO5" s="24"/>
      <c r="TVP5" s="24"/>
      <c r="TVQ5" s="24"/>
      <c r="TVR5" s="24"/>
      <c r="TVS5" s="24"/>
      <c r="TVT5" s="24"/>
      <c r="TVU5" s="24"/>
      <c r="TVV5" s="24"/>
      <c r="TVW5" s="24"/>
      <c r="TVX5" s="24"/>
      <c r="TVY5" s="24"/>
      <c r="TVZ5" s="24"/>
      <c r="TWA5" s="24"/>
      <c r="TWB5" s="24"/>
      <c r="TWC5" s="24"/>
      <c r="TWD5" s="24"/>
      <c r="TWE5" s="24"/>
      <c r="TWF5" s="24"/>
      <c r="TWG5" s="24"/>
      <c r="TWH5" s="24"/>
      <c r="TWI5" s="24"/>
      <c r="TWJ5" s="24"/>
      <c r="TWK5" s="24"/>
      <c r="TWL5" s="24"/>
      <c r="TWM5" s="24"/>
      <c r="TWN5" s="24"/>
      <c r="TWO5" s="24"/>
      <c r="TWP5" s="24"/>
      <c r="TWQ5" s="24"/>
      <c r="TWR5" s="24"/>
      <c r="TWS5" s="24"/>
      <c r="TWT5" s="24"/>
      <c r="TWU5" s="24"/>
      <c r="TWV5" s="24"/>
      <c r="TWW5" s="24"/>
      <c r="TWX5" s="24"/>
      <c r="TWY5" s="24"/>
      <c r="TWZ5" s="24"/>
      <c r="TXA5" s="24"/>
      <c r="TXB5" s="24"/>
      <c r="TXC5" s="24"/>
      <c r="TXD5" s="24"/>
      <c r="TXE5" s="24"/>
      <c r="TXF5" s="24"/>
      <c r="TXG5" s="24"/>
      <c r="TXH5" s="24"/>
      <c r="TXI5" s="24"/>
      <c r="TXJ5" s="24"/>
      <c r="TXK5" s="24"/>
      <c r="TXL5" s="24"/>
      <c r="TXM5" s="24"/>
      <c r="TXN5" s="24"/>
      <c r="TXO5" s="24"/>
      <c r="TXP5" s="24"/>
      <c r="TXQ5" s="24"/>
      <c r="TXR5" s="24"/>
      <c r="TXS5" s="24"/>
      <c r="TXT5" s="24"/>
      <c r="TXU5" s="24"/>
      <c r="TXV5" s="24"/>
      <c r="TXW5" s="24"/>
      <c r="TXX5" s="24"/>
      <c r="TXY5" s="24"/>
      <c r="TXZ5" s="24"/>
      <c r="TYA5" s="24"/>
      <c r="TYB5" s="24"/>
      <c r="TYC5" s="24"/>
      <c r="TYD5" s="24"/>
      <c r="TYE5" s="24"/>
      <c r="TYF5" s="24"/>
      <c r="TYG5" s="24"/>
      <c r="TYH5" s="24"/>
      <c r="TYI5" s="24"/>
      <c r="TYJ5" s="24"/>
      <c r="TYK5" s="24"/>
      <c r="TYL5" s="24"/>
      <c r="TYM5" s="24"/>
      <c r="TYN5" s="24"/>
      <c r="TYO5" s="24"/>
      <c r="TYP5" s="24"/>
      <c r="TYQ5" s="24"/>
      <c r="TYR5" s="24"/>
      <c r="TYS5" s="24"/>
      <c r="TYT5" s="24"/>
      <c r="TYU5" s="24"/>
      <c r="TYV5" s="24"/>
      <c r="TYW5" s="24"/>
      <c r="TYX5" s="24"/>
      <c r="TYY5" s="24"/>
      <c r="TYZ5" s="24"/>
      <c r="TZA5" s="24"/>
      <c r="TZB5" s="24"/>
      <c r="TZC5" s="24"/>
      <c r="TZD5" s="24"/>
      <c r="TZE5" s="24"/>
      <c r="TZF5" s="24"/>
      <c r="TZG5" s="24"/>
      <c r="TZH5" s="24"/>
      <c r="TZI5" s="24"/>
      <c r="TZJ5" s="24"/>
      <c r="TZK5" s="24"/>
      <c r="TZL5" s="24"/>
      <c r="TZM5" s="24"/>
      <c r="TZN5" s="24"/>
      <c r="TZO5" s="24"/>
      <c r="TZP5" s="24"/>
      <c r="TZQ5" s="24"/>
      <c r="TZR5" s="24"/>
      <c r="TZS5" s="24"/>
      <c r="TZT5" s="24"/>
      <c r="TZU5" s="24"/>
      <c r="TZV5" s="24"/>
      <c r="TZW5" s="24"/>
      <c r="TZX5" s="24"/>
      <c r="TZY5" s="24"/>
      <c r="TZZ5" s="24"/>
      <c r="UAA5" s="24"/>
      <c r="UAB5" s="24"/>
      <c r="UAC5" s="24"/>
      <c r="UAD5" s="24"/>
      <c r="UAE5" s="24"/>
      <c r="UAF5" s="24"/>
      <c r="UAG5" s="24"/>
      <c r="UAH5" s="24"/>
      <c r="UAI5" s="24"/>
      <c r="UAJ5" s="24"/>
      <c r="UAK5" s="24"/>
      <c r="UAL5" s="24"/>
      <c r="UAM5" s="24"/>
      <c r="UAN5" s="24"/>
      <c r="UAO5" s="24"/>
      <c r="UAP5" s="24"/>
      <c r="UAQ5" s="24"/>
      <c r="UAR5" s="24"/>
      <c r="UAS5" s="24"/>
      <c r="UAT5" s="24"/>
      <c r="UAU5" s="24"/>
      <c r="UAV5" s="24"/>
      <c r="UAW5" s="24"/>
      <c r="UAX5" s="24"/>
      <c r="UAY5" s="24"/>
      <c r="UAZ5" s="24"/>
      <c r="UBA5" s="24"/>
      <c r="UBB5" s="24"/>
      <c r="UBC5" s="24"/>
      <c r="UBD5" s="24"/>
      <c r="UBE5" s="24"/>
      <c r="UBF5" s="24"/>
      <c r="UBG5" s="24"/>
      <c r="UBH5" s="24"/>
      <c r="UBI5" s="24"/>
      <c r="UBJ5" s="24"/>
      <c r="UBK5" s="24"/>
      <c r="UBL5" s="24"/>
      <c r="UBM5" s="24"/>
      <c r="UBN5" s="24"/>
      <c r="UBO5" s="24"/>
      <c r="UBP5" s="24"/>
      <c r="UBQ5" s="24"/>
      <c r="UBR5" s="24"/>
      <c r="UBS5" s="24"/>
      <c r="UBT5" s="24"/>
      <c r="UBU5" s="24"/>
      <c r="UBV5" s="24"/>
      <c r="UBW5" s="24"/>
      <c r="UBX5" s="24"/>
      <c r="UBY5" s="24"/>
      <c r="UBZ5" s="24"/>
      <c r="UCA5" s="24"/>
      <c r="UCB5" s="24"/>
      <c r="UCC5" s="24"/>
      <c r="UCD5" s="24"/>
      <c r="UCE5" s="24"/>
      <c r="UCF5" s="24"/>
      <c r="UCG5" s="24"/>
      <c r="UCH5" s="24"/>
      <c r="UCI5" s="24"/>
      <c r="UCJ5" s="24"/>
      <c r="UCK5" s="24"/>
      <c r="UCL5" s="24"/>
      <c r="UCM5" s="24"/>
      <c r="UCN5" s="24"/>
      <c r="UCO5" s="24"/>
      <c r="UCP5" s="24"/>
      <c r="UCQ5" s="24"/>
      <c r="UCR5" s="24"/>
      <c r="UCS5" s="24"/>
      <c r="UCT5" s="24"/>
      <c r="UCU5" s="24"/>
      <c r="UCV5" s="24"/>
      <c r="UCW5" s="24"/>
      <c r="UCX5" s="24"/>
      <c r="UCY5" s="24"/>
      <c r="UCZ5" s="24"/>
      <c r="UDA5" s="24"/>
      <c r="UDB5" s="24"/>
      <c r="UDC5" s="24"/>
      <c r="UDD5" s="24"/>
      <c r="UDE5" s="24"/>
      <c r="UDF5" s="24"/>
      <c r="UDG5" s="24"/>
      <c r="UDH5" s="24"/>
      <c r="UDI5" s="24"/>
      <c r="UDJ5" s="24"/>
      <c r="UDK5" s="24"/>
      <c r="UDL5" s="24"/>
      <c r="UDM5" s="24"/>
      <c r="UDN5" s="24"/>
      <c r="UDO5" s="24"/>
      <c r="UDP5" s="24"/>
      <c r="UDQ5" s="24"/>
      <c r="UDR5" s="24"/>
      <c r="UDS5" s="24"/>
      <c r="UDT5" s="24"/>
      <c r="UDU5" s="24"/>
      <c r="UDV5" s="24"/>
      <c r="UDW5" s="24"/>
      <c r="UDX5" s="24"/>
      <c r="UDY5" s="24"/>
      <c r="UDZ5" s="24"/>
      <c r="UEA5" s="24"/>
      <c r="UEB5" s="24"/>
      <c r="UEC5" s="24"/>
      <c r="UED5" s="24"/>
      <c r="UEE5" s="24"/>
      <c r="UEF5" s="24"/>
      <c r="UEG5" s="24"/>
      <c r="UEH5" s="24"/>
      <c r="UEI5" s="24"/>
      <c r="UEJ5" s="24"/>
      <c r="UEK5" s="24"/>
      <c r="UEL5" s="24"/>
      <c r="UEM5" s="24"/>
      <c r="UEN5" s="24"/>
      <c r="UEO5" s="24"/>
      <c r="UEP5" s="24"/>
      <c r="UEQ5" s="24"/>
      <c r="UER5" s="24"/>
      <c r="UES5" s="24"/>
      <c r="UET5" s="24"/>
      <c r="UEU5" s="24"/>
      <c r="UEV5" s="24"/>
      <c r="UEW5" s="24"/>
      <c r="UEX5" s="24"/>
      <c r="UEY5" s="24"/>
      <c r="UEZ5" s="24"/>
      <c r="UFA5" s="24"/>
      <c r="UFB5" s="24"/>
      <c r="UFC5" s="24"/>
      <c r="UFD5" s="24"/>
      <c r="UFE5" s="24"/>
      <c r="UFF5" s="24"/>
      <c r="UFG5" s="24"/>
      <c r="UFH5" s="24"/>
      <c r="UFI5" s="24"/>
      <c r="UFJ5" s="24"/>
      <c r="UFK5" s="24"/>
      <c r="UFL5" s="24"/>
      <c r="UFM5" s="24"/>
      <c r="UFN5" s="24"/>
      <c r="UFO5" s="24"/>
      <c r="UFP5" s="24"/>
      <c r="UFQ5" s="24"/>
      <c r="UFR5" s="24"/>
      <c r="UFS5" s="24"/>
      <c r="UFT5" s="24"/>
      <c r="UFU5" s="24"/>
      <c r="UFV5" s="24"/>
      <c r="UFW5" s="24"/>
      <c r="UFX5" s="24"/>
      <c r="UFY5" s="24"/>
      <c r="UFZ5" s="24"/>
      <c r="UGA5" s="24"/>
      <c r="UGB5" s="24"/>
      <c r="UGC5" s="24"/>
      <c r="UGD5" s="24"/>
      <c r="UGE5" s="24"/>
      <c r="UGF5" s="24"/>
      <c r="UGG5" s="24"/>
      <c r="UGH5" s="24"/>
      <c r="UGI5" s="24"/>
      <c r="UGJ5" s="24"/>
      <c r="UGK5" s="24"/>
      <c r="UGL5" s="24"/>
      <c r="UGM5" s="24"/>
      <c r="UGN5" s="24"/>
      <c r="UGO5" s="24"/>
      <c r="UGP5" s="24"/>
      <c r="UGQ5" s="24"/>
      <c r="UGR5" s="24"/>
      <c r="UGS5" s="24"/>
      <c r="UGT5" s="24"/>
      <c r="UGU5" s="24"/>
      <c r="UGV5" s="24"/>
      <c r="UGW5" s="24"/>
      <c r="UGX5" s="24"/>
      <c r="UGY5" s="24"/>
      <c r="UGZ5" s="24"/>
      <c r="UHA5" s="24"/>
      <c r="UHB5" s="24"/>
      <c r="UHC5" s="24"/>
      <c r="UHD5" s="24"/>
      <c r="UHE5" s="24"/>
      <c r="UHF5" s="24"/>
      <c r="UHG5" s="24"/>
      <c r="UHH5" s="24"/>
      <c r="UHI5" s="24"/>
      <c r="UHJ5" s="24"/>
      <c r="UHK5" s="24"/>
      <c r="UHL5" s="24"/>
      <c r="UHM5" s="24"/>
      <c r="UHN5" s="24"/>
      <c r="UHO5" s="24"/>
      <c r="UHP5" s="24"/>
      <c r="UHQ5" s="24"/>
      <c r="UHR5" s="24"/>
      <c r="UHS5" s="24"/>
      <c r="UHT5" s="24"/>
      <c r="UHU5" s="24"/>
      <c r="UHV5" s="24"/>
      <c r="UHW5" s="24"/>
      <c r="UHX5" s="24"/>
      <c r="UHY5" s="24"/>
      <c r="UHZ5" s="24"/>
      <c r="UIA5" s="24"/>
      <c r="UIB5" s="24"/>
      <c r="UIC5" s="24"/>
      <c r="UID5" s="24"/>
      <c r="UIE5" s="24"/>
      <c r="UIF5" s="24"/>
      <c r="UIG5" s="24"/>
      <c r="UIH5" s="24"/>
      <c r="UII5" s="24"/>
      <c r="UIJ5" s="24"/>
      <c r="UIK5" s="24"/>
      <c r="UIL5" s="24"/>
      <c r="UIM5" s="24"/>
      <c r="UIN5" s="24"/>
      <c r="UIO5" s="24"/>
      <c r="UIP5" s="24"/>
      <c r="UIQ5" s="24"/>
      <c r="UIR5" s="24"/>
      <c r="UIS5" s="24"/>
      <c r="UIT5" s="24"/>
      <c r="UIU5" s="24"/>
      <c r="UIV5" s="24"/>
      <c r="UIW5" s="24"/>
      <c r="UIX5" s="24"/>
      <c r="UIY5" s="24"/>
      <c r="UIZ5" s="24"/>
      <c r="UJA5" s="24"/>
      <c r="UJB5" s="24"/>
      <c r="UJC5" s="24"/>
      <c r="UJD5" s="24"/>
      <c r="UJE5" s="24"/>
      <c r="UJF5" s="24"/>
      <c r="UJG5" s="24"/>
      <c r="UJH5" s="24"/>
      <c r="UJI5" s="24"/>
      <c r="UJJ5" s="24"/>
      <c r="UJK5" s="24"/>
      <c r="UJL5" s="24"/>
      <c r="UJM5" s="24"/>
      <c r="UJN5" s="24"/>
      <c r="UJO5" s="24"/>
      <c r="UJP5" s="24"/>
      <c r="UJQ5" s="24"/>
      <c r="UJR5" s="24"/>
      <c r="UJS5" s="24"/>
      <c r="UJT5" s="24"/>
      <c r="UJU5" s="24"/>
      <c r="UJV5" s="24"/>
      <c r="UJW5" s="24"/>
      <c r="UJX5" s="24"/>
      <c r="UJY5" s="24"/>
      <c r="UJZ5" s="24"/>
      <c r="UKA5" s="24"/>
      <c r="UKB5" s="24"/>
      <c r="UKC5" s="24"/>
      <c r="UKD5" s="24"/>
      <c r="UKE5" s="24"/>
      <c r="UKF5" s="24"/>
      <c r="UKG5" s="24"/>
      <c r="UKH5" s="24"/>
      <c r="UKI5" s="24"/>
      <c r="UKJ5" s="24"/>
      <c r="UKK5" s="24"/>
      <c r="UKL5" s="24"/>
      <c r="UKM5" s="24"/>
      <c r="UKN5" s="24"/>
      <c r="UKO5" s="24"/>
      <c r="UKP5" s="24"/>
      <c r="UKQ5" s="24"/>
      <c r="UKR5" s="24"/>
      <c r="UKS5" s="24"/>
      <c r="UKT5" s="24"/>
      <c r="UKU5" s="24"/>
      <c r="UKV5" s="24"/>
      <c r="UKW5" s="24"/>
      <c r="UKX5" s="24"/>
      <c r="UKY5" s="24"/>
      <c r="UKZ5" s="24"/>
      <c r="ULA5" s="24"/>
      <c r="ULB5" s="24"/>
      <c r="ULC5" s="24"/>
      <c r="ULD5" s="24"/>
      <c r="ULE5" s="24"/>
      <c r="ULF5" s="24"/>
      <c r="ULG5" s="24"/>
      <c r="ULH5" s="24"/>
      <c r="ULI5" s="24"/>
      <c r="ULJ5" s="24"/>
      <c r="ULK5" s="24"/>
      <c r="ULL5" s="24"/>
      <c r="ULM5" s="24"/>
      <c r="ULN5" s="24"/>
      <c r="ULO5" s="24"/>
      <c r="ULP5" s="24"/>
      <c r="ULQ5" s="24"/>
      <c r="ULR5" s="24"/>
      <c r="ULS5" s="24"/>
      <c r="ULT5" s="24"/>
      <c r="ULU5" s="24"/>
      <c r="ULV5" s="24"/>
      <c r="ULW5" s="24"/>
      <c r="ULX5" s="24"/>
      <c r="ULY5" s="24"/>
      <c r="ULZ5" s="24"/>
      <c r="UMA5" s="24"/>
      <c r="UMB5" s="24"/>
      <c r="UMC5" s="24"/>
      <c r="UMD5" s="24"/>
      <c r="UME5" s="24"/>
      <c r="UMF5" s="24"/>
      <c r="UMG5" s="24"/>
      <c r="UMH5" s="24"/>
      <c r="UMI5" s="24"/>
      <c r="UMJ5" s="24"/>
      <c r="UMK5" s="24"/>
      <c r="UML5" s="24"/>
      <c r="UMM5" s="24"/>
      <c r="UMN5" s="24"/>
      <c r="UMO5" s="24"/>
      <c r="UMP5" s="24"/>
      <c r="UMQ5" s="24"/>
      <c r="UMR5" s="24"/>
      <c r="UMS5" s="24"/>
      <c r="UMT5" s="24"/>
      <c r="UMU5" s="24"/>
      <c r="UMV5" s="24"/>
      <c r="UMW5" s="24"/>
      <c r="UMX5" s="24"/>
      <c r="UMY5" s="24"/>
      <c r="UMZ5" s="24"/>
      <c r="UNA5" s="24"/>
      <c r="UNB5" s="24"/>
      <c r="UNC5" s="24"/>
      <c r="UND5" s="24"/>
      <c r="UNE5" s="24"/>
      <c r="UNF5" s="24"/>
      <c r="UNG5" s="24"/>
      <c r="UNH5" s="24"/>
      <c r="UNI5" s="24"/>
      <c r="UNJ5" s="24"/>
      <c r="UNK5" s="24"/>
      <c r="UNL5" s="24"/>
      <c r="UNM5" s="24"/>
      <c r="UNN5" s="24"/>
      <c r="UNO5" s="24"/>
      <c r="UNP5" s="24"/>
      <c r="UNQ5" s="24"/>
      <c r="UNR5" s="24"/>
      <c r="UNS5" s="24"/>
      <c r="UNT5" s="24"/>
      <c r="UNU5" s="24"/>
      <c r="UNV5" s="24"/>
      <c r="UNW5" s="24"/>
      <c r="UNX5" s="24"/>
      <c r="UNY5" s="24"/>
      <c r="UNZ5" s="24"/>
      <c r="UOA5" s="24"/>
      <c r="UOB5" s="24"/>
      <c r="UOC5" s="24"/>
      <c r="UOD5" s="24"/>
      <c r="UOE5" s="24"/>
      <c r="UOF5" s="24"/>
      <c r="UOG5" s="24"/>
      <c r="UOH5" s="24"/>
      <c r="UOI5" s="24"/>
      <c r="UOJ5" s="24"/>
      <c r="UOK5" s="24"/>
      <c r="UOL5" s="24"/>
      <c r="UOM5" s="24"/>
      <c r="UON5" s="24"/>
      <c r="UOO5" s="24"/>
      <c r="UOP5" s="24"/>
      <c r="UOQ5" s="24"/>
      <c r="UOR5" s="24"/>
      <c r="UOS5" s="24"/>
      <c r="UOT5" s="24"/>
      <c r="UOU5" s="24"/>
      <c r="UOV5" s="24"/>
      <c r="UOW5" s="24"/>
      <c r="UOX5" s="24"/>
      <c r="UOY5" s="24"/>
      <c r="UOZ5" s="24"/>
      <c r="UPA5" s="24"/>
      <c r="UPB5" s="24"/>
      <c r="UPC5" s="24"/>
      <c r="UPD5" s="24"/>
      <c r="UPE5" s="24"/>
      <c r="UPF5" s="24"/>
      <c r="UPG5" s="24"/>
      <c r="UPH5" s="24"/>
      <c r="UPI5" s="24"/>
      <c r="UPJ5" s="24"/>
      <c r="UPK5" s="24"/>
      <c r="UPL5" s="24"/>
      <c r="UPM5" s="24"/>
      <c r="UPN5" s="24"/>
      <c r="UPO5" s="24"/>
      <c r="UPP5" s="24"/>
      <c r="UPQ5" s="24"/>
      <c r="UPR5" s="24"/>
      <c r="UPS5" s="24"/>
      <c r="UPT5" s="24"/>
      <c r="UPU5" s="24"/>
      <c r="UPV5" s="24"/>
      <c r="UPW5" s="24"/>
      <c r="UPX5" s="24"/>
      <c r="UPY5" s="24"/>
      <c r="UPZ5" s="24"/>
      <c r="UQA5" s="24"/>
      <c r="UQB5" s="24"/>
      <c r="UQC5" s="24"/>
      <c r="UQD5" s="24"/>
      <c r="UQE5" s="24"/>
      <c r="UQF5" s="24"/>
      <c r="UQG5" s="24"/>
      <c r="UQH5" s="24"/>
      <c r="UQI5" s="24"/>
      <c r="UQJ5" s="24"/>
      <c r="UQK5" s="24"/>
      <c r="UQL5" s="24"/>
      <c r="UQM5" s="24"/>
      <c r="UQN5" s="24"/>
      <c r="UQO5" s="24"/>
      <c r="UQP5" s="24"/>
      <c r="UQQ5" s="24"/>
      <c r="UQR5" s="24"/>
      <c r="UQS5" s="24"/>
      <c r="UQT5" s="24"/>
      <c r="UQU5" s="24"/>
      <c r="UQV5" s="24"/>
      <c r="UQW5" s="24"/>
      <c r="UQX5" s="24"/>
      <c r="UQY5" s="24"/>
      <c r="UQZ5" s="24"/>
      <c r="URA5" s="24"/>
      <c r="URB5" s="24"/>
      <c r="URC5" s="24"/>
      <c r="URD5" s="24"/>
      <c r="URE5" s="24"/>
      <c r="URF5" s="24"/>
      <c r="URG5" s="24"/>
      <c r="URH5" s="24"/>
      <c r="URI5" s="24"/>
      <c r="URJ5" s="24"/>
      <c r="URK5" s="24"/>
      <c r="URL5" s="24"/>
      <c r="URM5" s="24"/>
      <c r="URN5" s="24"/>
      <c r="URO5" s="24"/>
      <c r="URP5" s="24"/>
      <c r="URQ5" s="24"/>
      <c r="URR5" s="24"/>
      <c r="URS5" s="24"/>
      <c r="URT5" s="24"/>
      <c r="URU5" s="24"/>
      <c r="URV5" s="24"/>
      <c r="URW5" s="24"/>
      <c r="URX5" s="24"/>
      <c r="URY5" s="24"/>
      <c r="URZ5" s="24"/>
      <c r="USA5" s="24"/>
      <c r="USB5" s="24"/>
      <c r="USC5" s="24"/>
      <c r="USD5" s="24"/>
      <c r="USE5" s="24"/>
      <c r="USF5" s="24"/>
      <c r="USG5" s="24"/>
      <c r="USH5" s="24"/>
      <c r="USI5" s="24"/>
      <c r="USJ5" s="24"/>
      <c r="USK5" s="24"/>
      <c r="USL5" s="24"/>
      <c r="USM5" s="24"/>
      <c r="USN5" s="24"/>
      <c r="USO5" s="24"/>
      <c r="USP5" s="24"/>
      <c r="USQ5" s="24"/>
      <c r="USR5" s="24"/>
      <c r="USS5" s="24"/>
      <c r="UST5" s="24"/>
      <c r="USU5" s="24"/>
      <c r="USV5" s="24"/>
      <c r="USW5" s="24"/>
      <c r="USX5" s="24"/>
      <c r="USY5" s="24"/>
      <c r="USZ5" s="24"/>
      <c r="UTA5" s="24"/>
      <c r="UTB5" s="24"/>
      <c r="UTC5" s="24"/>
      <c r="UTD5" s="24"/>
      <c r="UTE5" s="24"/>
      <c r="UTF5" s="24"/>
      <c r="UTG5" s="24"/>
      <c r="UTH5" s="24"/>
      <c r="UTI5" s="24"/>
      <c r="UTJ5" s="24"/>
      <c r="UTK5" s="24"/>
      <c r="UTL5" s="24"/>
      <c r="UTM5" s="24"/>
      <c r="UTN5" s="24"/>
      <c r="UTO5" s="24"/>
      <c r="UTP5" s="24"/>
      <c r="UTQ5" s="24"/>
      <c r="UTR5" s="24"/>
      <c r="UTS5" s="24"/>
      <c r="UTT5" s="24"/>
      <c r="UTU5" s="24"/>
      <c r="UTV5" s="24"/>
      <c r="UTW5" s="24"/>
      <c r="UTX5" s="24"/>
      <c r="UTY5" s="24"/>
      <c r="UTZ5" s="24"/>
      <c r="UUA5" s="24"/>
      <c r="UUB5" s="24"/>
      <c r="UUC5" s="24"/>
      <c r="UUD5" s="24"/>
      <c r="UUE5" s="24"/>
      <c r="UUF5" s="24"/>
      <c r="UUG5" s="24"/>
      <c r="UUH5" s="24"/>
      <c r="UUI5" s="24"/>
      <c r="UUJ5" s="24"/>
      <c r="UUK5" s="24"/>
      <c r="UUL5" s="24"/>
      <c r="UUM5" s="24"/>
      <c r="UUN5" s="24"/>
      <c r="UUO5" s="24"/>
      <c r="UUP5" s="24"/>
      <c r="UUQ5" s="24"/>
      <c r="UUR5" s="24"/>
      <c r="UUS5" s="24"/>
      <c r="UUT5" s="24"/>
      <c r="UUU5" s="24"/>
      <c r="UUV5" s="24"/>
      <c r="UUW5" s="24"/>
      <c r="UUX5" s="24"/>
      <c r="UUY5" s="24"/>
      <c r="UUZ5" s="24"/>
      <c r="UVA5" s="24"/>
      <c r="UVB5" s="24"/>
      <c r="UVC5" s="24"/>
      <c r="UVD5" s="24"/>
      <c r="UVE5" s="24"/>
      <c r="UVF5" s="24"/>
      <c r="UVG5" s="24"/>
      <c r="UVH5" s="24"/>
      <c r="UVI5" s="24"/>
      <c r="UVJ5" s="24"/>
      <c r="UVK5" s="24"/>
      <c r="UVL5" s="24"/>
      <c r="UVM5" s="24"/>
      <c r="UVN5" s="24"/>
      <c r="UVO5" s="24"/>
      <c r="UVP5" s="24"/>
      <c r="UVQ5" s="24"/>
      <c r="UVR5" s="24"/>
      <c r="UVS5" s="24"/>
      <c r="UVT5" s="24"/>
      <c r="UVU5" s="24"/>
      <c r="UVV5" s="24"/>
      <c r="UVW5" s="24"/>
      <c r="UVX5" s="24"/>
      <c r="UVY5" s="24"/>
      <c r="UVZ5" s="24"/>
      <c r="UWA5" s="24"/>
      <c r="UWB5" s="24"/>
      <c r="UWC5" s="24"/>
      <c r="UWD5" s="24"/>
      <c r="UWE5" s="24"/>
      <c r="UWF5" s="24"/>
      <c r="UWG5" s="24"/>
      <c r="UWH5" s="24"/>
      <c r="UWI5" s="24"/>
      <c r="UWJ5" s="24"/>
      <c r="UWK5" s="24"/>
      <c r="UWL5" s="24"/>
      <c r="UWM5" s="24"/>
      <c r="UWN5" s="24"/>
      <c r="UWO5" s="24"/>
      <c r="UWP5" s="24"/>
      <c r="UWQ5" s="24"/>
      <c r="UWR5" s="24"/>
      <c r="UWS5" s="24"/>
      <c r="UWT5" s="24"/>
      <c r="UWU5" s="24"/>
      <c r="UWV5" s="24"/>
      <c r="UWW5" s="24"/>
      <c r="UWX5" s="24"/>
      <c r="UWY5" s="24"/>
      <c r="UWZ5" s="24"/>
      <c r="UXA5" s="24"/>
      <c r="UXB5" s="24"/>
      <c r="UXC5" s="24"/>
      <c r="UXD5" s="24"/>
      <c r="UXE5" s="24"/>
      <c r="UXF5" s="24"/>
      <c r="UXG5" s="24"/>
      <c r="UXH5" s="24"/>
      <c r="UXI5" s="24"/>
      <c r="UXJ5" s="24"/>
      <c r="UXK5" s="24"/>
      <c r="UXL5" s="24"/>
      <c r="UXM5" s="24"/>
      <c r="UXN5" s="24"/>
      <c r="UXO5" s="24"/>
      <c r="UXP5" s="24"/>
      <c r="UXQ5" s="24"/>
      <c r="UXR5" s="24"/>
      <c r="UXS5" s="24"/>
      <c r="UXT5" s="24"/>
      <c r="UXU5" s="24"/>
      <c r="UXV5" s="24"/>
      <c r="UXW5" s="24"/>
      <c r="UXX5" s="24"/>
      <c r="UXY5" s="24"/>
      <c r="UXZ5" s="24"/>
      <c r="UYA5" s="24"/>
      <c r="UYB5" s="24"/>
      <c r="UYC5" s="24"/>
      <c r="UYD5" s="24"/>
      <c r="UYE5" s="24"/>
      <c r="UYF5" s="24"/>
      <c r="UYG5" s="24"/>
      <c r="UYH5" s="24"/>
      <c r="UYI5" s="24"/>
      <c r="UYJ5" s="24"/>
      <c r="UYK5" s="24"/>
      <c r="UYL5" s="24"/>
      <c r="UYM5" s="24"/>
      <c r="UYN5" s="24"/>
      <c r="UYO5" s="24"/>
      <c r="UYP5" s="24"/>
      <c r="UYQ5" s="24"/>
      <c r="UYR5" s="24"/>
      <c r="UYS5" s="24"/>
      <c r="UYT5" s="24"/>
      <c r="UYU5" s="24"/>
      <c r="UYV5" s="24"/>
      <c r="UYW5" s="24"/>
      <c r="UYX5" s="24"/>
      <c r="UYY5" s="24"/>
      <c r="UYZ5" s="24"/>
      <c r="UZA5" s="24"/>
      <c r="UZB5" s="24"/>
      <c r="UZC5" s="24"/>
      <c r="UZD5" s="24"/>
      <c r="UZE5" s="24"/>
      <c r="UZF5" s="24"/>
      <c r="UZG5" s="24"/>
      <c r="UZH5" s="24"/>
      <c r="UZI5" s="24"/>
      <c r="UZJ5" s="24"/>
      <c r="UZK5" s="24"/>
      <c r="UZL5" s="24"/>
      <c r="UZM5" s="24"/>
      <c r="UZN5" s="24"/>
      <c r="UZO5" s="24"/>
      <c r="UZP5" s="24"/>
      <c r="UZQ5" s="24"/>
      <c r="UZR5" s="24"/>
      <c r="UZS5" s="24"/>
      <c r="UZT5" s="24"/>
      <c r="UZU5" s="24"/>
      <c r="UZV5" s="24"/>
      <c r="UZW5" s="24"/>
      <c r="UZX5" s="24"/>
      <c r="UZY5" s="24"/>
      <c r="UZZ5" s="24"/>
      <c r="VAA5" s="24"/>
      <c r="VAB5" s="24"/>
      <c r="VAC5" s="24"/>
      <c r="VAD5" s="24"/>
      <c r="VAE5" s="24"/>
      <c r="VAF5" s="24"/>
      <c r="VAG5" s="24"/>
      <c r="VAH5" s="24"/>
      <c r="VAI5" s="24"/>
      <c r="VAJ5" s="24"/>
      <c r="VAK5" s="24"/>
      <c r="VAL5" s="24"/>
      <c r="VAM5" s="24"/>
      <c r="VAN5" s="24"/>
      <c r="VAO5" s="24"/>
      <c r="VAP5" s="24"/>
      <c r="VAQ5" s="24"/>
      <c r="VAR5" s="24"/>
      <c r="VAS5" s="24"/>
      <c r="VAT5" s="24"/>
      <c r="VAU5" s="24"/>
      <c r="VAV5" s="24"/>
      <c r="VAW5" s="24"/>
      <c r="VAX5" s="24"/>
      <c r="VAY5" s="24"/>
      <c r="VAZ5" s="24"/>
      <c r="VBA5" s="24"/>
      <c r="VBB5" s="24"/>
      <c r="VBC5" s="24"/>
      <c r="VBD5" s="24"/>
      <c r="VBE5" s="24"/>
      <c r="VBF5" s="24"/>
      <c r="VBG5" s="24"/>
      <c r="VBH5" s="24"/>
      <c r="VBI5" s="24"/>
      <c r="VBJ5" s="24"/>
      <c r="VBK5" s="24"/>
      <c r="VBL5" s="24"/>
      <c r="VBM5" s="24"/>
      <c r="VBN5" s="24"/>
      <c r="VBO5" s="24"/>
      <c r="VBP5" s="24"/>
      <c r="VBQ5" s="24"/>
      <c r="VBR5" s="24"/>
      <c r="VBS5" s="24"/>
      <c r="VBT5" s="24"/>
      <c r="VBU5" s="24"/>
      <c r="VBV5" s="24"/>
      <c r="VBW5" s="24"/>
      <c r="VBX5" s="24"/>
      <c r="VBY5" s="24"/>
      <c r="VBZ5" s="24"/>
      <c r="VCA5" s="24"/>
      <c r="VCB5" s="24"/>
      <c r="VCC5" s="24"/>
      <c r="VCD5" s="24"/>
      <c r="VCE5" s="24"/>
      <c r="VCF5" s="24"/>
      <c r="VCG5" s="24"/>
      <c r="VCH5" s="24"/>
      <c r="VCI5" s="24"/>
      <c r="VCJ5" s="24"/>
      <c r="VCK5" s="24"/>
      <c r="VCL5" s="24"/>
      <c r="VCM5" s="24"/>
      <c r="VCN5" s="24"/>
      <c r="VCO5" s="24"/>
      <c r="VCP5" s="24"/>
      <c r="VCQ5" s="24"/>
      <c r="VCR5" s="24"/>
      <c r="VCS5" s="24"/>
      <c r="VCT5" s="24"/>
      <c r="VCU5" s="24"/>
      <c r="VCV5" s="24"/>
      <c r="VCW5" s="24"/>
      <c r="VCX5" s="24"/>
      <c r="VCY5" s="24"/>
      <c r="VCZ5" s="24"/>
      <c r="VDA5" s="24"/>
      <c r="VDB5" s="24"/>
      <c r="VDC5" s="24"/>
      <c r="VDD5" s="24"/>
      <c r="VDE5" s="24"/>
      <c r="VDF5" s="24"/>
      <c r="VDG5" s="24"/>
      <c r="VDH5" s="24"/>
      <c r="VDI5" s="24"/>
      <c r="VDJ5" s="24"/>
      <c r="VDK5" s="24"/>
      <c r="VDL5" s="24"/>
      <c r="VDM5" s="24"/>
      <c r="VDN5" s="24"/>
      <c r="VDO5" s="24"/>
      <c r="VDP5" s="24"/>
      <c r="VDQ5" s="24"/>
      <c r="VDR5" s="24"/>
      <c r="VDS5" s="24"/>
      <c r="VDT5" s="24"/>
      <c r="VDU5" s="24"/>
      <c r="VDV5" s="24"/>
      <c r="VDW5" s="24"/>
      <c r="VDX5" s="24"/>
      <c r="VDY5" s="24"/>
      <c r="VDZ5" s="24"/>
      <c r="VEA5" s="24"/>
      <c r="VEB5" s="24"/>
      <c r="VEC5" s="24"/>
      <c r="VED5" s="24"/>
      <c r="VEE5" s="24"/>
      <c r="VEF5" s="24"/>
      <c r="VEG5" s="24"/>
      <c r="VEH5" s="24"/>
      <c r="VEI5" s="24"/>
      <c r="VEJ5" s="24"/>
      <c r="VEK5" s="24"/>
      <c r="VEL5" s="24"/>
      <c r="VEM5" s="24"/>
      <c r="VEN5" s="24"/>
      <c r="VEO5" s="24"/>
      <c r="VEP5" s="24"/>
      <c r="VEQ5" s="24"/>
      <c r="VER5" s="24"/>
      <c r="VES5" s="24"/>
      <c r="VET5" s="24"/>
      <c r="VEU5" s="24"/>
      <c r="VEV5" s="24"/>
      <c r="VEW5" s="24"/>
      <c r="VEX5" s="24"/>
      <c r="VEY5" s="24"/>
      <c r="VEZ5" s="24"/>
      <c r="VFA5" s="24"/>
      <c r="VFB5" s="24"/>
      <c r="VFC5" s="24"/>
      <c r="VFD5" s="24"/>
      <c r="VFE5" s="24"/>
      <c r="VFF5" s="24"/>
      <c r="VFG5" s="24"/>
      <c r="VFH5" s="24"/>
      <c r="VFI5" s="24"/>
      <c r="VFJ5" s="24"/>
      <c r="VFK5" s="24"/>
      <c r="VFL5" s="24"/>
      <c r="VFM5" s="24"/>
      <c r="VFN5" s="24"/>
      <c r="VFO5" s="24"/>
      <c r="VFP5" s="24"/>
      <c r="VFQ5" s="24"/>
      <c r="VFR5" s="24"/>
      <c r="VFS5" s="24"/>
      <c r="VFT5" s="24"/>
      <c r="VFU5" s="24"/>
      <c r="VFV5" s="24"/>
      <c r="VFW5" s="24"/>
      <c r="VFX5" s="24"/>
      <c r="VFY5" s="24"/>
      <c r="VFZ5" s="24"/>
      <c r="VGA5" s="24"/>
      <c r="VGB5" s="24"/>
      <c r="VGC5" s="24"/>
      <c r="VGD5" s="24"/>
      <c r="VGE5" s="24"/>
      <c r="VGF5" s="24"/>
      <c r="VGG5" s="24"/>
      <c r="VGH5" s="24"/>
      <c r="VGI5" s="24"/>
      <c r="VGJ5" s="24"/>
      <c r="VGK5" s="24"/>
      <c r="VGL5" s="24"/>
      <c r="VGM5" s="24"/>
      <c r="VGN5" s="24"/>
      <c r="VGO5" s="24"/>
      <c r="VGP5" s="24"/>
      <c r="VGQ5" s="24"/>
      <c r="VGR5" s="24"/>
      <c r="VGS5" s="24"/>
      <c r="VGT5" s="24"/>
      <c r="VGU5" s="24"/>
      <c r="VGV5" s="24"/>
      <c r="VGW5" s="24"/>
      <c r="VGX5" s="24"/>
      <c r="VGY5" s="24"/>
      <c r="VGZ5" s="24"/>
      <c r="VHA5" s="24"/>
      <c r="VHB5" s="24"/>
      <c r="VHC5" s="24"/>
      <c r="VHD5" s="24"/>
      <c r="VHE5" s="24"/>
      <c r="VHF5" s="24"/>
      <c r="VHG5" s="24"/>
      <c r="VHH5" s="24"/>
      <c r="VHI5" s="24"/>
      <c r="VHJ5" s="24"/>
      <c r="VHK5" s="24"/>
      <c r="VHL5" s="24"/>
      <c r="VHM5" s="24"/>
      <c r="VHN5" s="24"/>
      <c r="VHO5" s="24"/>
      <c r="VHP5" s="24"/>
      <c r="VHQ5" s="24"/>
      <c r="VHR5" s="24"/>
      <c r="VHS5" s="24"/>
      <c r="VHT5" s="24"/>
      <c r="VHU5" s="24"/>
      <c r="VHV5" s="24"/>
      <c r="VHW5" s="24"/>
      <c r="VHX5" s="24"/>
      <c r="VHY5" s="24"/>
      <c r="VHZ5" s="24"/>
      <c r="VIA5" s="24"/>
      <c r="VIB5" s="24"/>
      <c r="VIC5" s="24"/>
      <c r="VID5" s="24"/>
      <c r="VIE5" s="24"/>
      <c r="VIF5" s="24"/>
      <c r="VIG5" s="24"/>
      <c r="VIH5" s="24"/>
      <c r="VII5" s="24"/>
      <c r="VIJ5" s="24"/>
      <c r="VIK5" s="24"/>
      <c r="VIL5" s="24"/>
      <c r="VIM5" s="24"/>
      <c r="VIN5" s="24"/>
      <c r="VIO5" s="24"/>
      <c r="VIP5" s="24"/>
      <c r="VIQ5" s="24"/>
      <c r="VIR5" s="24"/>
      <c r="VIS5" s="24"/>
      <c r="VIT5" s="24"/>
      <c r="VIU5" s="24"/>
      <c r="VIV5" s="24"/>
      <c r="VIW5" s="24"/>
      <c r="VIX5" s="24"/>
      <c r="VIY5" s="24"/>
      <c r="VIZ5" s="24"/>
      <c r="VJA5" s="24"/>
      <c r="VJB5" s="24"/>
      <c r="VJC5" s="24"/>
      <c r="VJD5" s="24"/>
      <c r="VJE5" s="24"/>
      <c r="VJF5" s="24"/>
      <c r="VJG5" s="24"/>
      <c r="VJH5" s="24"/>
      <c r="VJI5" s="24"/>
      <c r="VJJ5" s="24"/>
      <c r="VJK5" s="24"/>
      <c r="VJL5" s="24"/>
      <c r="VJM5" s="24"/>
      <c r="VJN5" s="24"/>
      <c r="VJO5" s="24"/>
      <c r="VJP5" s="24"/>
      <c r="VJQ5" s="24"/>
      <c r="VJR5" s="24"/>
      <c r="VJS5" s="24"/>
      <c r="VJT5" s="24"/>
      <c r="VJU5" s="24"/>
      <c r="VJV5" s="24"/>
      <c r="VJW5" s="24"/>
      <c r="VJX5" s="24"/>
      <c r="VJY5" s="24"/>
      <c r="VJZ5" s="24"/>
      <c r="VKA5" s="24"/>
      <c r="VKB5" s="24"/>
      <c r="VKC5" s="24"/>
      <c r="VKD5" s="24"/>
      <c r="VKE5" s="24"/>
      <c r="VKF5" s="24"/>
      <c r="VKG5" s="24"/>
      <c r="VKH5" s="24"/>
      <c r="VKI5" s="24"/>
      <c r="VKJ5" s="24"/>
      <c r="VKK5" s="24"/>
      <c r="VKL5" s="24"/>
      <c r="VKM5" s="24"/>
      <c r="VKN5" s="24"/>
      <c r="VKO5" s="24"/>
      <c r="VKP5" s="24"/>
      <c r="VKQ5" s="24"/>
      <c r="VKR5" s="24"/>
      <c r="VKS5" s="24"/>
      <c r="VKT5" s="24"/>
      <c r="VKU5" s="24"/>
      <c r="VKV5" s="24"/>
      <c r="VKW5" s="24"/>
      <c r="VKX5" s="24"/>
      <c r="VKY5" s="24"/>
      <c r="VKZ5" s="24"/>
      <c r="VLA5" s="24"/>
      <c r="VLB5" s="24"/>
      <c r="VLC5" s="24"/>
      <c r="VLD5" s="24"/>
      <c r="VLE5" s="24"/>
      <c r="VLF5" s="24"/>
      <c r="VLG5" s="24"/>
      <c r="VLH5" s="24"/>
      <c r="VLI5" s="24"/>
      <c r="VLJ5" s="24"/>
      <c r="VLK5" s="24"/>
      <c r="VLL5" s="24"/>
      <c r="VLM5" s="24"/>
      <c r="VLN5" s="24"/>
      <c r="VLO5" s="24"/>
      <c r="VLP5" s="24"/>
      <c r="VLQ5" s="24"/>
      <c r="VLR5" s="24"/>
      <c r="VLS5" s="24"/>
      <c r="VLT5" s="24"/>
      <c r="VLU5" s="24"/>
      <c r="VLV5" s="24"/>
      <c r="VLW5" s="24"/>
      <c r="VLX5" s="24"/>
      <c r="VLY5" s="24"/>
      <c r="VLZ5" s="24"/>
      <c r="VMA5" s="24"/>
      <c r="VMB5" s="24"/>
      <c r="VMC5" s="24"/>
      <c r="VMD5" s="24"/>
      <c r="VME5" s="24"/>
      <c r="VMF5" s="24"/>
      <c r="VMG5" s="24"/>
      <c r="VMH5" s="24"/>
      <c r="VMI5" s="24"/>
      <c r="VMJ5" s="24"/>
      <c r="VMK5" s="24"/>
      <c r="VML5" s="24"/>
      <c r="VMM5" s="24"/>
      <c r="VMN5" s="24"/>
      <c r="VMO5" s="24"/>
      <c r="VMP5" s="24"/>
      <c r="VMQ5" s="24"/>
      <c r="VMR5" s="24"/>
      <c r="VMS5" s="24"/>
      <c r="VMT5" s="24"/>
      <c r="VMU5" s="24"/>
      <c r="VMV5" s="24"/>
      <c r="VMW5" s="24"/>
      <c r="VMX5" s="24"/>
      <c r="VMY5" s="24"/>
      <c r="VMZ5" s="24"/>
      <c r="VNA5" s="24"/>
      <c r="VNB5" s="24"/>
      <c r="VNC5" s="24"/>
      <c r="VND5" s="24"/>
      <c r="VNE5" s="24"/>
      <c r="VNF5" s="24"/>
      <c r="VNG5" s="24"/>
      <c r="VNH5" s="24"/>
      <c r="VNI5" s="24"/>
      <c r="VNJ5" s="24"/>
      <c r="VNK5" s="24"/>
      <c r="VNL5" s="24"/>
      <c r="VNM5" s="24"/>
      <c r="VNN5" s="24"/>
      <c r="VNO5" s="24"/>
      <c r="VNP5" s="24"/>
      <c r="VNQ5" s="24"/>
      <c r="VNR5" s="24"/>
      <c r="VNS5" s="24"/>
      <c r="VNT5" s="24"/>
      <c r="VNU5" s="24"/>
      <c r="VNV5" s="24"/>
      <c r="VNW5" s="24"/>
      <c r="VNX5" s="24"/>
      <c r="VNY5" s="24"/>
      <c r="VNZ5" s="24"/>
      <c r="VOA5" s="24"/>
      <c r="VOB5" s="24"/>
      <c r="VOC5" s="24"/>
      <c r="VOD5" s="24"/>
      <c r="VOE5" s="24"/>
      <c r="VOF5" s="24"/>
      <c r="VOG5" s="24"/>
      <c r="VOH5" s="24"/>
      <c r="VOI5" s="24"/>
      <c r="VOJ5" s="24"/>
      <c r="VOK5" s="24"/>
      <c r="VOL5" s="24"/>
      <c r="VOM5" s="24"/>
      <c r="VON5" s="24"/>
      <c r="VOO5" s="24"/>
      <c r="VOP5" s="24"/>
      <c r="VOQ5" s="24"/>
      <c r="VOR5" s="24"/>
      <c r="VOS5" s="24"/>
      <c r="VOT5" s="24"/>
      <c r="VOU5" s="24"/>
      <c r="VOV5" s="24"/>
      <c r="VOW5" s="24"/>
      <c r="VOX5" s="24"/>
      <c r="VOY5" s="24"/>
      <c r="VOZ5" s="24"/>
      <c r="VPA5" s="24"/>
      <c r="VPB5" s="24"/>
      <c r="VPC5" s="24"/>
      <c r="VPD5" s="24"/>
      <c r="VPE5" s="24"/>
      <c r="VPF5" s="24"/>
      <c r="VPG5" s="24"/>
      <c r="VPH5" s="24"/>
      <c r="VPI5" s="24"/>
      <c r="VPJ5" s="24"/>
      <c r="VPK5" s="24"/>
      <c r="VPL5" s="24"/>
      <c r="VPM5" s="24"/>
      <c r="VPN5" s="24"/>
      <c r="VPO5" s="24"/>
      <c r="VPP5" s="24"/>
      <c r="VPQ5" s="24"/>
      <c r="VPR5" s="24"/>
      <c r="VPS5" s="24"/>
      <c r="VPT5" s="24"/>
      <c r="VPU5" s="24"/>
      <c r="VPV5" s="24"/>
      <c r="VPW5" s="24"/>
      <c r="VPX5" s="24"/>
      <c r="VPY5" s="24"/>
      <c r="VPZ5" s="24"/>
      <c r="VQA5" s="24"/>
      <c r="VQB5" s="24"/>
      <c r="VQC5" s="24"/>
      <c r="VQD5" s="24"/>
      <c r="VQE5" s="24"/>
      <c r="VQF5" s="24"/>
      <c r="VQG5" s="24"/>
      <c r="VQH5" s="24"/>
      <c r="VQI5" s="24"/>
      <c r="VQJ5" s="24"/>
      <c r="VQK5" s="24"/>
      <c r="VQL5" s="24"/>
      <c r="VQM5" s="24"/>
      <c r="VQN5" s="24"/>
      <c r="VQO5" s="24"/>
      <c r="VQP5" s="24"/>
      <c r="VQQ5" s="24"/>
      <c r="VQR5" s="24"/>
      <c r="VQS5" s="24"/>
      <c r="VQT5" s="24"/>
      <c r="VQU5" s="24"/>
      <c r="VQV5" s="24"/>
      <c r="VQW5" s="24"/>
      <c r="VQX5" s="24"/>
      <c r="VQY5" s="24"/>
      <c r="VQZ5" s="24"/>
      <c r="VRA5" s="24"/>
      <c r="VRB5" s="24"/>
      <c r="VRC5" s="24"/>
      <c r="VRD5" s="24"/>
      <c r="VRE5" s="24"/>
      <c r="VRF5" s="24"/>
      <c r="VRG5" s="24"/>
      <c r="VRH5" s="24"/>
      <c r="VRI5" s="24"/>
      <c r="VRJ5" s="24"/>
      <c r="VRK5" s="24"/>
      <c r="VRL5" s="24"/>
      <c r="VRM5" s="24"/>
      <c r="VRN5" s="24"/>
      <c r="VRO5" s="24"/>
      <c r="VRP5" s="24"/>
      <c r="VRQ5" s="24"/>
      <c r="VRR5" s="24"/>
      <c r="VRS5" s="24"/>
      <c r="VRT5" s="24"/>
      <c r="VRU5" s="24"/>
      <c r="VRV5" s="24"/>
      <c r="VRW5" s="24"/>
      <c r="VRX5" s="24"/>
      <c r="VRY5" s="24"/>
      <c r="VRZ5" s="24"/>
      <c r="VSA5" s="24"/>
      <c r="VSB5" s="24"/>
      <c r="VSC5" s="24"/>
      <c r="VSD5" s="24"/>
      <c r="VSE5" s="24"/>
      <c r="VSF5" s="24"/>
      <c r="VSG5" s="24"/>
      <c r="VSH5" s="24"/>
      <c r="VSI5" s="24"/>
      <c r="VSJ5" s="24"/>
      <c r="VSK5" s="24"/>
      <c r="VSL5" s="24"/>
      <c r="VSM5" s="24"/>
      <c r="VSN5" s="24"/>
      <c r="VSO5" s="24"/>
      <c r="VSP5" s="24"/>
      <c r="VSQ5" s="24"/>
      <c r="VSR5" s="24"/>
      <c r="VSS5" s="24"/>
      <c r="VST5" s="24"/>
      <c r="VSU5" s="24"/>
      <c r="VSV5" s="24"/>
      <c r="VSW5" s="24"/>
      <c r="VSX5" s="24"/>
      <c r="VSY5" s="24"/>
      <c r="VSZ5" s="24"/>
      <c r="VTA5" s="24"/>
      <c r="VTB5" s="24"/>
      <c r="VTC5" s="24"/>
      <c r="VTD5" s="24"/>
      <c r="VTE5" s="24"/>
      <c r="VTF5" s="24"/>
      <c r="VTG5" s="24"/>
      <c r="VTH5" s="24"/>
      <c r="VTI5" s="24"/>
      <c r="VTJ5" s="24"/>
      <c r="VTK5" s="24"/>
      <c r="VTL5" s="24"/>
      <c r="VTM5" s="24"/>
      <c r="VTN5" s="24"/>
      <c r="VTO5" s="24"/>
      <c r="VTP5" s="24"/>
      <c r="VTQ5" s="24"/>
      <c r="VTR5" s="24"/>
      <c r="VTS5" s="24"/>
      <c r="VTT5" s="24"/>
      <c r="VTU5" s="24"/>
      <c r="VTV5" s="24"/>
      <c r="VTW5" s="24"/>
      <c r="VTX5" s="24"/>
      <c r="VTY5" s="24"/>
      <c r="VTZ5" s="24"/>
      <c r="VUA5" s="24"/>
      <c r="VUB5" s="24"/>
      <c r="VUC5" s="24"/>
      <c r="VUD5" s="24"/>
      <c r="VUE5" s="24"/>
      <c r="VUF5" s="24"/>
      <c r="VUG5" s="24"/>
      <c r="VUH5" s="24"/>
      <c r="VUI5" s="24"/>
      <c r="VUJ5" s="24"/>
      <c r="VUK5" s="24"/>
      <c r="VUL5" s="24"/>
      <c r="VUM5" s="24"/>
      <c r="VUN5" s="24"/>
      <c r="VUO5" s="24"/>
      <c r="VUP5" s="24"/>
      <c r="VUQ5" s="24"/>
      <c r="VUR5" s="24"/>
      <c r="VUS5" s="24"/>
      <c r="VUT5" s="24"/>
      <c r="VUU5" s="24"/>
      <c r="VUV5" s="24"/>
      <c r="VUW5" s="24"/>
      <c r="VUX5" s="24"/>
      <c r="VUY5" s="24"/>
      <c r="VUZ5" s="24"/>
      <c r="VVA5" s="24"/>
      <c r="VVB5" s="24"/>
      <c r="VVC5" s="24"/>
      <c r="VVD5" s="24"/>
      <c r="VVE5" s="24"/>
      <c r="VVF5" s="24"/>
      <c r="VVG5" s="24"/>
      <c r="VVH5" s="24"/>
      <c r="VVI5" s="24"/>
      <c r="VVJ5" s="24"/>
      <c r="VVK5" s="24"/>
      <c r="VVL5" s="24"/>
      <c r="VVM5" s="24"/>
      <c r="VVN5" s="24"/>
      <c r="VVO5" s="24"/>
      <c r="VVP5" s="24"/>
      <c r="VVQ5" s="24"/>
      <c r="VVR5" s="24"/>
      <c r="VVS5" s="24"/>
      <c r="VVT5" s="24"/>
      <c r="VVU5" s="24"/>
      <c r="VVV5" s="24"/>
      <c r="VVW5" s="24"/>
      <c r="VVX5" s="24"/>
      <c r="VVY5" s="24"/>
      <c r="VVZ5" s="24"/>
      <c r="VWA5" s="24"/>
      <c r="VWB5" s="24"/>
      <c r="VWC5" s="24"/>
      <c r="VWD5" s="24"/>
      <c r="VWE5" s="24"/>
      <c r="VWF5" s="24"/>
      <c r="VWG5" s="24"/>
      <c r="VWH5" s="24"/>
      <c r="VWI5" s="24"/>
      <c r="VWJ5" s="24"/>
      <c r="VWK5" s="24"/>
      <c r="VWL5" s="24"/>
      <c r="VWM5" s="24"/>
      <c r="VWN5" s="24"/>
      <c r="VWO5" s="24"/>
      <c r="VWP5" s="24"/>
      <c r="VWQ5" s="24"/>
      <c r="VWR5" s="24"/>
      <c r="VWS5" s="24"/>
      <c r="VWT5" s="24"/>
      <c r="VWU5" s="24"/>
      <c r="VWV5" s="24"/>
      <c r="VWW5" s="24"/>
      <c r="VWX5" s="24"/>
      <c r="VWY5" s="24"/>
      <c r="VWZ5" s="24"/>
      <c r="VXA5" s="24"/>
      <c r="VXB5" s="24"/>
      <c r="VXC5" s="24"/>
      <c r="VXD5" s="24"/>
      <c r="VXE5" s="24"/>
      <c r="VXF5" s="24"/>
      <c r="VXG5" s="24"/>
      <c r="VXH5" s="24"/>
      <c r="VXI5" s="24"/>
      <c r="VXJ5" s="24"/>
      <c r="VXK5" s="24"/>
      <c r="VXL5" s="24"/>
      <c r="VXM5" s="24"/>
      <c r="VXN5" s="24"/>
      <c r="VXO5" s="24"/>
      <c r="VXP5" s="24"/>
      <c r="VXQ5" s="24"/>
      <c r="VXR5" s="24"/>
      <c r="VXS5" s="24"/>
      <c r="VXT5" s="24"/>
      <c r="VXU5" s="24"/>
      <c r="VXV5" s="24"/>
      <c r="VXW5" s="24"/>
      <c r="VXX5" s="24"/>
      <c r="VXY5" s="24"/>
      <c r="VXZ5" s="24"/>
      <c r="VYA5" s="24"/>
      <c r="VYB5" s="24"/>
      <c r="VYC5" s="24"/>
      <c r="VYD5" s="24"/>
      <c r="VYE5" s="24"/>
      <c r="VYF5" s="24"/>
      <c r="VYG5" s="24"/>
      <c r="VYH5" s="24"/>
      <c r="VYI5" s="24"/>
      <c r="VYJ5" s="24"/>
      <c r="VYK5" s="24"/>
      <c r="VYL5" s="24"/>
      <c r="VYM5" s="24"/>
      <c r="VYN5" s="24"/>
      <c r="VYO5" s="24"/>
      <c r="VYP5" s="24"/>
      <c r="VYQ5" s="24"/>
      <c r="VYR5" s="24"/>
      <c r="VYS5" s="24"/>
      <c r="VYT5" s="24"/>
      <c r="VYU5" s="24"/>
      <c r="VYV5" s="24"/>
      <c r="VYW5" s="24"/>
      <c r="VYX5" s="24"/>
      <c r="VYY5" s="24"/>
      <c r="VYZ5" s="24"/>
      <c r="VZA5" s="24"/>
      <c r="VZB5" s="24"/>
      <c r="VZC5" s="24"/>
      <c r="VZD5" s="24"/>
      <c r="VZE5" s="24"/>
      <c r="VZF5" s="24"/>
      <c r="VZG5" s="24"/>
      <c r="VZH5" s="24"/>
      <c r="VZI5" s="24"/>
      <c r="VZJ5" s="24"/>
      <c r="VZK5" s="24"/>
      <c r="VZL5" s="24"/>
      <c r="VZM5" s="24"/>
      <c r="VZN5" s="24"/>
      <c r="VZO5" s="24"/>
      <c r="VZP5" s="24"/>
      <c r="VZQ5" s="24"/>
      <c r="VZR5" s="24"/>
      <c r="VZS5" s="24"/>
      <c r="VZT5" s="24"/>
      <c r="VZU5" s="24"/>
      <c r="VZV5" s="24"/>
      <c r="VZW5" s="24"/>
      <c r="VZX5" s="24"/>
      <c r="VZY5" s="24"/>
      <c r="VZZ5" s="24"/>
      <c r="WAA5" s="24"/>
      <c r="WAB5" s="24"/>
      <c r="WAC5" s="24"/>
      <c r="WAD5" s="24"/>
      <c r="WAE5" s="24"/>
      <c r="WAF5" s="24"/>
      <c r="WAG5" s="24"/>
      <c r="WAH5" s="24"/>
      <c r="WAI5" s="24"/>
      <c r="WAJ5" s="24"/>
      <c r="WAK5" s="24"/>
      <c r="WAL5" s="24"/>
      <c r="WAM5" s="24"/>
      <c r="WAN5" s="24"/>
      <c r="WAO5" s="24"/>
      <c r="WAP5" s="24"/>
      <c r="WAQ5" s="24"/>
      <c r="WAR5" s="24"/>
      <c r="WAS5" s="24"/>
      <c r="WAT5" s="24"/>
      <c r="WAU5" s="24"/>
      <c r="WAV5" s="24"/>
      <c r="WAW5" s="24"/>
      <c r="WAX5" s="24"/>
      <c r="WAY5" s="24"/>
      <c r="WAZ5" s="24"/>
      <c r="WBA5" s="24"/>
      <c r="WBB5" s="24"/>
      <c r="WBC5" s="24"/>
      <c r="WBD5" s="24"/>
      <c r="WBE5" s="24"/>
      <c r="WBF5" s="24"/>
      <c r="WBG5" s="24"/>
      <c r="WBH5" s="24"/>
      <c r="WBI5" s="24"/>
      <c r="WBJ5" s="24"/>
      <c r="WBK5" s="24"/>
      <c r="WBL5" s="24"/>
      <c r="WBM5" s="24"/>
      <c r="WBN5" s="24"/>
      <c r="WBO5" s="24"/>
      <c r="WBP5" s="24"/>
      <c r="WBQ5" s="24"/>
      <c r="WBR5" s="24"/>
      <c r="WBS5" s="24"/>
      <c r="WBT5" s="24"/>
      <c r="WBU5" s="24"/>
      <c r="WBV5" s="24"/>
      <c r="WBW5" s="24"/>
      <c r="WBX5" s="24"/>
      <c r="WBY5" s="24"/>
      <c r="WBZ5" s="24"/>
      <c r="WCA5" s="24"/>
      <c r="WCB5" s="24"/>
      <c r="WCC5" s="24"/>
      <c r="WCD5" s="24"/>
      <c r="WCE5" s="24"/>
      <c r="WCF5" s="24"/>
      <c r="WCG5" s="24"/>
      <c r="WCH5" s="24"/>
      <c r="WCI5" s="24"/>
      <c r="WCJ5" s="24"/>
      <c r="WCK5" s="24"/>
      <c r="WCL5" s="24"/>
      <c r="WCM5" s="24"/>
      <c r="WCN5" s="24"/>
      <c r="WCO5" s="24"/>
      <c r="WCP5" s="24"/>
      <c r="WCQ5" s="24"/>
      <c r="WCR5" s="24"/>
      <c r="WCS5" s="24"/>
      <c r="WCT5" s="24"/>
      <c r="WCU5" s="24"/>
      <c r="WCV5" s="24"/>
      <c r="WCW5" s="24"/>
      <c r="WCX5" s="24"/>
      <c r="WCY5" s="24"/>
      <c r="WCZ5" s="24"/>
      <c r="WDA5" s="24"/>
      <c r="WDB5" s="24"/>
      <c r="WDC5" s="24"/>
      <c r="WDD5" s="24"/>
      <c r="WDE5" s="24"/>
      <c r="WDF5" s="24"/>
      <c r="WDG5" s="24"/>
      <c r="WDH5" s="24"/>
      <c r="WDI5" s="24"/>
      <c r="WDJ5" s="24"/>
      <c r="WDK5" s="24"/>
      <c r="WDL5" s="24"/>
      <c r="WDM5" s="24"/>
      <c r="WDN5" s="24"/>
      <c r="WDO5" s="24"/>
      <c r="WDP5" s="24"/>
      <c r="WDQ5" s="24"/>
      <c r="WDR5" s="24"/>
      <c r="WDS5" s="24"/>
      <c r="WDT5" s="24"/>
      <c r="WDU5" s="24"/>
      <c r="WDV5" s="24"/>
      <c r="WDW5" s="24"/>
      <c r="WDX5" s="24"/>
      <c r="WDY5" s="24"/>
      <c r="WDZ5" s="24"/>
      <c r="WEA5" s="24"/>
      <c r="WEB5" s="24"/>
      <c r="WEC5" s="24"/>
      <c r="WED5" s="24"/>
      <c r="WEE5" s="24"/>
      <c r="WEF5" s="24"/>
      <c r="WEG5" s="24"/>
      <c r="WEH5" s="24"/>
      <c r="WEI5" s="24"/>
      <c r="WEJ5" s="24"/>
      <c r="WEK5" s="24"/>
      <c r="WEL5" s="24"/>
      <c r="WEM5" s="24"/>
      <c r="WEN5" s="24"/>
      <c r="WEO5" s="24"/>
      <c r="WEP5" s="24"/>
      <c r="WEQ5" s="24"/>
      <c r="WER5" s="24"/>
      <c r="WES5" s="24"/>
      <c r="WET5" s="24"/>
      <c r="WEU5" s="24"/>
      <c r="WEV5" s="24"/>
      <c r="WEW5" s="24"/>
      <c r="WEX5" s="24"/>
      <c r="WEY5" s="24"/>
      <c r="WEZ5" s="24"/>
      <c r="WFA5" s="24"/>
      <c r="WFB5" s="24"/>
      <c r="WFC5" s="24"/>
      <c r="WFD5" s="24"/>
      <c r="WFE5" s="24"/>
      <c r="WFF5" s="24"/>
      <c r="WFG5" s="24"/>
      <c r="WFH5" s="24"/>
      <c r="WFI5" s="24"/>
      <c r="WFJ5" s="24"/>
      <c r="WFK5" s="24"/>
      <c r="WFL5" s="24"/>
      <c r="WFM5" s="24"/>
      <c r="WFN5" s="24"/>
      <c r="WFO5" s="24"/>
      <c r="WFP5" s="24"/>
      <c r="WFQ5" s="24"/>
      <c r="WFR5" s="24"/>
      <c r="WFS5" s="24"/>
      <c r="WFT5" s="24"/>
      <c r="WFU5" s="24"/>
      <c r="WFV5" s="24"/>
      <c r="WFW5" s="24"/>
      <c r="WFX5" s="24"/>
      <c r="WFY5" s="24"/>
      <c r="WFZ5" s="24"/>
      <c r="WGA5" s="24"/>
      <c r="WGB5" s="24"/>
      <c r="WGC5" s="24"/>
      <c r="WGD5" s="24"/>
      <c r="WGE5" s="24"/>
      <c r="WGF5" s="24"/>
      <c r="WGG5" s="24"/>
      <c r="WGH5" s="24"/>
      <c r="WGI5" s="24"/>
      <c r="WGJ5" s="24"/>
      <c r="WGK5" s="24"/>
      <c r="WGL5" s="24"/>
      <c r="WGM5" s="24"/>
      <c r="WGN5" s="24"/>
      <c r="WGO5" s="24"/>
      <c r="WGP5" s="24"/>
      <c r="WGQ5" s="24"/>
      <c r="WGR5" s="24"/>
      <c r="WGS5" s="24"/>
      <c r="WGT5" s="24"/>
      <c r="WGU5" s="24"/>
      <c r="WGV5" s="24"/>
      <c r="WGW5" s="24"/>
      <c r="WGX5" s="24"/>
      <c r="WGY5" s="24"/>
      <c r="WGZ5" s="24"/>
      <c r="WHA5" s="24"/>
      <c r="WHB5" s="24"/>
      <c r="WHC5" s="24"/>
      <c r="WHD5" s="24"/>
      <c r="WHE5" s="24"/>
      <c r="WHF5" s="24"/>
      <c r="WHG5" s="24"/>
      <c r="WHH5" s="24"/>
      <c r="WHI5" s="24"/>
      <c r="WHJ5" s="24"/>
      <c r="WHK5" s="24"/>
      <c r="WHL5" s="24"/>
      <c r="WHM5" s="24"/>
      <c r="WHN5" s="24"/>
      <c r="WHO5" s="24"/>
      <c r="WHP5" s="24"/>
      <c r="WHQ5" s="24"/>
      <c r="WHR5" s="24"/>
      <c r="WHS5" s="24"/>
      <c r="WHT5" s="24"/>
      <c r="WHU5" s="24"/>
      <c r="WHV5" s="24"/>
      <c r="WHW5" s="24"/>
      <c r="WHX5" s="24"/>
      <c r="WHY5" s="24"/>
      <c r="WHZ5" s="24"/>
      <c r="WIA5" s="24"/>
      <c r="WIB5" s="24"/>
      <c r="WIC5" s="24"/>
      <c r="WID5" s="24"/>
      <c r="WIE5" s="24"/>
      <c r="WIF5" s="24"/>
      <c r="WIG5" s="24"/>
      <c r="WIH5" s="24"/>
      <c r="WII5" s="24"/>
      <c r="WIJ5" s="24"/>
      <c r="WIK5" s="24"/>
      <c r="WIL5" s="24"/>
      <c r="WIM5" s="24"/>
      <c r="WIN5" s="24"/>
      <c r="WIO5" s="24"/>
      <c r="WIP5" s="24"/>
      <c r="WIQ5" s="24"/>
      <c r="WIR5" s="24"/>
      <c r="WIS5" s="24"/>
      <c r="WIT5" s="24"/>
      <c r="WIU5" s="24"/>
      <c r="WIV5" s="24"/>
      <c r="WIW5" s="24"/>
      <c r="WIX5" s="24"/>
      <c r="WIY5" s="24"/>
      <c r="WIZ5" s="24"/>
      <c r="WJA5" s="24"/>
      <c r="WJB5" s="24"/>
      <c r="WJC5" s="24"/>
      <c r="WJD5" s="24"/>
      <c r="WJE5" s="24"/>
      <c r="WJF5" s="24"/>
      <c r="WJG5" s="24"/>
      <c r="WJH5" s="24"/>
      <c r="WJI5" s="24"/>
      <c r="WJJ5" s="24"/>
      <c r="WJK5" s="24"/>
      <c r="WJL5" s="24"/>
      <c r="WJM5" s="24"/>
      <c r="WJN5" s="24"/>
      <c r="WJO5" s="24"/>
      <c r="WJP5" s="24"/>
      <c r="WJQ5" s="24"/>
      <c r="WJR5" s="24"/>
      <c r="WJS5" s="24"/>
      <c r="WJT5" s="24"/>
      <c r="WJU5" s="24"/>
      <c r="WJV5" s="24"/>
      <c r="WJW5" s="24"/>
      <c r="WJX5" s="24"/>
      <c r="WJY5" s="24"/>
      <c r="WJZ5" s="24"/>
      <c r="WKA5" s="24"/>
      <c r="WKB5" s="24"/>
      <c r="WKC5" s="24"/>
      <c r="WKD5" s="24"/>
      <c r="WKE5" s="24"/>
      <c r="WKF5" s="24"/>
      <c r="WKG5" s="24"/>
      <c r="WKH5" s="24"/>
      <c r="WKI5" s="24"/>
      <c r="WKJ5" s="24"/>
      <c r="WKK5" s="24"/>
      <c r="WKL5" s="24"/>
      <c r="WKM5" s="24"/>
      <c r="WKN5" s="24"/>
      <c r="WKO5" s="24"/>
      <c r="WKP5" s="24"/>
      <c r="WKQ5" s="24"/>
      <c r="WKR5" s="24"/>
      <c r="WKS5" s="24"/>
      <c r="WKT5" s="24"/>
      <c r="WKU5" s="24"/>
      <c r="WKV5" s="24"/>
      <c r="WKW5" s="24"/>
      <c r="WKX5" s="24"/>
      <c r="WKY5" s="24"/>
      <c r="WKZ5" s="24"/>
      <c r="WLA5" s="24"/>
      <c r="WLB5" s="24"/>
      <c r="WLC5" s="24"/>
      <c r="WLD5" s="24"/>
      <c r="WLE5" s="24"/>
      <c r="WLF5" s="24"/>
      <c r="WLG5" s="24"/>
      <c r="WLH5" s="24"/>
      <c r="WLI5" s="24"/>
      <c r="WLJ5" s="24"/>
      <c r="WLK5" s="24"/>
      <c r="WLL5" s="24"/>
      <c r="WLM5" s="24"/>
      <c r="WLN5" s="24"/>
      <c r="WLO5" s="24"/>
      <c r="WLP5" s="24"/>
      <c r="WLQ5" s="24"/>
      <c r="WLR5" s="24"/>
      <c r="WLS5" s="24"/>
      <c r="WLT5" s="24"/>
      <c r="WLU5" s="24"/>
      <c r="WLV5" s="24"/>
      <c r="WLW5" s="24"/>
      <c r="WLX5" s="24"/>
      <c r="WLY5" s="24"/>
      <c r="WLZ5" s="24"/>
      <c r="WMA5" s="24"/>
      <c r="WMB5" s="24"/>
      <c r="WMC5" s="24"/>
      <c r="WMD5" s="24"/>
      <c r="WME5" s="24"/>
      <c r="WMF5" s="24"/>
      <c r="WMG5" s="24"/>
      <c r="WMH5" s="24"/>
      <c r="WMI5" s="24"/>
      <c r="WMJ5" s="24"/>
      <c r="WMK5" s="24"/>
      <c r="WML5" s="24"/>
      <c r="WMM5" s="24"/>
      <c r="WMN5" s="24"/>
      <c r="WMO5" s="24"/>
      <c r="WMP5" s="24"/>
      <c r="WMQ5" s="24"/>
      <c r="WMR5" s="24"/>
      <c r="WMS5" s="24"/>
      <c r="WMT5" s="24"/>
      <c r="WMU5" s="24"/>
      <c r="WMV5" s="24"/>
      <c r="WMW5" s="24"/>
      <c r="WMX5" s="24"/>
      <c r="WMY5" s="24"/>
      <c r="WMZ5" s="24"/>
      <c r="WNA5" s="24"/>
      <c r="WNB5" s="24"/>
      <c r="WNC5" s="24"/>
      <c r="WND5" s="24"/>
      <c r="WNE5" s="24"/>
      <c r="WNF5" s="24"/>
      <c r="WNG5" s="24"/>
      <c r="WNH5" s="24"/>
      <c r="WNI5" s="24"/>
      <c r="WNJ5" s="24"/>
      <c r="WNK5" s="24"/>
      <c r="WNL5" s="24"/>
      <c r="WNM5" s="24"/>
      <c r="WNN5" s="24"/>
      <c r="WNO5" s="24"/>
      <c r="WNP5" s="24"/>
      <c r="WNQ5" s="24"/>
      <c r="WNR5" s="24"/>
      <c r="WNS5" s="24"/>
      <c r="WNT5" s="24"/>
      <c r="WNU5" s="24"/>
      <c r="WNV5" s="24"/>
      <c r="WNW5" s="24"/>
      <c r="WNX5" s="24"/>
      <c r="WNY5" s="24"/>
      <c r="WNZ5" s="24"/>
      <c r="WOA5" s="24"/>
      <c r="WOB5" s="24"/>
      <c r="WOC5" s="24"/>
      <c r="WOD5" s="24"/>
      <c r="WOE5" s="24"/>
      <c r="WOF5" s="24"/>
      <c r="WOG5" s="24"/>
      <c r="WOH5" s="24"/>
      <c r="WOI5" s="24"/>
      <c r="WOJ5" s="24"/>
      <c r="WOK5" s="24"/>
      <c r="WOL5" s="24"/>
      <c r="WOM5" s="24"/>
      <c r="WON5" s="24"/>
      <c r="WOO5" s="24"/>
      <c r="WOP5" s="24"/>
      <c r="WOQ5" s="24"/>
      <c r="WOR5" s="24"/>
      <c r="WOS5" s="24"/>
      <c r="WOT5" s="24"/>
      <c r="WOU5" s="24"/>
      <c r="WOV5" s="24"/>
      <c r="WOW5" s="24"/>
      <c r="WOX5" s="24"/>
      <c r="WOY5" s="24"/>
      <c r="WOZ5" s="24"/>
      <c r="WPA5" s="24"/>
      <c r="WPB5" s="24"/>
      <c r="WPC5" s="24"/>
      <c r="WPD5" s="24"/>
      <c r="WPE5" s="24"/>
      <c r="WPF5" s="24"/>
      <c r="WPG5" s="24"/>
      <c r="WPH5" s="24"/>
      <c r="WPI5" s="24"/>
      <c r="WPJ5" s="24"/>
      <c r="WPK5" s="24"/>
      <c r="WPL5" s="24"/>
      <c r="WPM5" s="24"/>
      <c r="WPN5" s="24"/>
      <c r="WPO5" s="24"/>
      <c r="WPP5" s="24"/>
      <c r="WPQ5" s="24"/>
      <c r="WPR5" s="24"/>
      <c r="WPS5" s="24"/>
      <c r="WPT5" s="24"/>
      <c r="WPU5" s="24"/>
      <c r="WPV5" s="24"/>
      <c r="WPW5" s="24"/>
      <c r="WPX5" s="24"/>
      <c r="WPY5" s="24"/>
      <c r="WPZ5" s="24"/>
      <c r="WQA5" s="24"/>
      <c r="WQB5" s="24"/>
      <c r="WQC5" s="24"/>
      <c r="WQD5" s="24"/>
      <c r="WQE5" s="24"/>
      <c r="WQF5" s="24"/>
      <c r="WQG5" s="24"/>
      <c r="WQH5" s="24"/>
      <c r="WQI5" s="24"/>
      <c r="WQJ5" s="24"/>
      <c r="WQK5" s="24"/>
      <c r="WQL5" s="24"/>
      <c r="WQM5" s="24"/>
      <c r="WQN5" s="24"/>
      <c r="WQO5" s="24"/>
      <c r="WQP5" s="24"/>
      <c r="WQQ5" s="24"/>
      <c r="WQR5" s="24"/>
      <c r="WQS5" s="24"/>
      <c r="WQT5" s="24"/>
      <c r="WQU5" s="24"/>
      <c r="WQV5" s="24"/>
      <c r="WQW5" s="24"/>
      <c r="WQX5" s="24"/>
      <c r="WQY5" s="24"/>
      <c r="WQZ5" s="24"/>
      <c r="WRA5" s="24"/>
      <c r="WRB5" s="24"/>
      <c r="WRC5" s="24"/>
      <c r="WRD5" s="24"/>
      <c r="WRE5" s="24"/>
      <c r="WRF5" s="24"/>
      <c r="WRG5" s="24"/>
      <c r="WRH5" s="24"/>
      <c r="WRI5" s="24"/>
      <c r="WRJ5" s="24"/>
      <c r="WRK5" s="24"/>
      <c r="WRL5" s="24"/>
      <c r="WRM5" s="24"/>
      <c r="WRN5" s="24"/>
      <c r="WRO5" s="24"/>
      <c r="WRP5" s="24"/>
      <c r="WRQ5" s="24"/>
      <c r="WRR5" s="24"/>
      <c r="WRS5" s="24"/>
      <c r="WRT5" s="24"/>
      <c r="WRU5" s="24"/>
      <c r="WRV5" s="24"/>
      <c r="WRW5" s="24"/>
      <c r="WRX5" s="24"/>
      <c r="WRY5" s="24"/>
      <c r="WRZ5" s="24"/>
      <c r="WSA5" s="24"/>
      <c r="WSB5" s="24"/>
      <c r="WSC5" s="24"/>
      <c r="WSD5" s="24"/>
      <c r="WSE5" s="24"/>
      <c r="WSF5" s="24"/>
      <c r="WSG5" s="24"/>
      <c r="WSH5" s="24"/>
      <c r="WSI5" s="24"/>
      <c r="WSJ5" s="24"/>
      <c r="WSK5" s="24"/>
      <c r="WSL5" s="24"/>
      <c r="WSM5" s="24"/>
      <c r="WSN5" s="24"/>
      <c r="WSO5" s="24"/>
      <c r="WSP5" s="24"/>
      <c r="WSQ5" s="24"/>
      <c r="WSR5" s="24"/>
      <c r="WSS5" s="24"/>
      <c r="WST5" s="24"/>
      <c r="WSU5" s="24"/>
      <c r="WSV5" s="24"/>
      <c r="WSW5" s="24"/>
      <c r="WSX5" s="24"/>
      <c r="WSY5" s="24"/>
      <c r="WSZ5" s="24"/>
      <c r="WTA5" s="24"/>
      <c r="WTB5" s="24"/>
      <c r="WTC5" s="24"/>
      <c r="WTD5" s="24"/>
      <c r="WTE5" s="24"/>
      <c r="WTF5" s="24"/>
      <c r="WTG5" s="24"/>
      <c r="WTH5" s="24"/>
      <c r="WTI5" s="24"/>
      <c r="WTJ5" s="24"/>
      <c r="WTK5" s="24"/>
      <c r="WTL5" s="24"/>
      <c r="WTM5" s="24"/>
      <c r="WTN5" s="24"/>
      <c r="WTO5" s="24"/>
      <c r="WTP5" s="24"/>
      <c r="WTQ5" s="24"/>
      <c r="WTR5" s="24"/>
      <c r="WTS5" s="24"/>
      <c r="WTT5" s="24"/>
      <c r="WTU5" s="24"/>
      <c r="WTV5" s="24"/>
      <c r="WTW5" s="24"/>
      <c r="WTX5" s="24"/>
      <c r="WTY5" s="24"/>
      <c r="WTZ5" s="24"/>
      <c r="WUA5" s="24"/>
      <c r="WUB5" s="24"/>
      <c r="WUC5" s="24"/>
      <c r="WUD5" s="24"/>
      <c r="WUE5" s="24"/>
      <c r="WUF5" s="24"/>
      <c r="WUG5" s="24"/>
      <c r="WUH5" s="24"/>
      <c r="WUI5" s="24"/>
      <c r="WUJ5" s="24"/>
      <c r="WUK5" s="24"/>
      <c r="WUL5" s="24"/>
      <c r="WUM5" s="24"/>
      <c r="WUN5" s="24"/>
      <c r="WUO5" s="24"/>
      <c r="WUP5" s="24"/>
      <c r="WUQ5" s="24"/>
      <c r="WUR5" s="24"/>
      <c r="WUS5" s="24"/>
      <c r="WUT5" s="24"/>
      <c r="WUU5" s="24"/>
      <c r="WUV5" s="24"/>
      <c r="WUW5" s="24"/>
      <c r="WUX5" s="24"/>
      <c r="WUY5" s="24"/>
      <c r="WUZ5" s="24"/>
      <c r="WVA5" s="24"/>
      <c r="WVB5" s="24"/>
      <c r="WVC5" s="24"/>
      <c r="WVD5" s="24"/>
      <c r="WVE5" s="24"/>
      <c r="WVF5" s="24"/>
      <c r="WVG5" s="24"/>
      <c r="WVH5" s="24"/>
      <c r="WVI5" s="24"/>
      <c r="WVJ5" s="24"/>
      <c r="WVK5" s="24"/>
      <c r="WVL5" s="24"/>
      <c r="WVM5" s="24"/>
      <c r="WVN5" s="24"/>
      <c r="WVO5" s="24"/>
      <c r="WVP5" s="24"/>
      <c r="WVQ5" s="24"/>
      <c r="WVR5" s="24"/>
      <c r="WVS5" s="24"/>
      <c r="WVT5" s="24"/>
      <c r="WVU5" s="24"/>
      <c r="WVV5" s="24"/>
      <c r="WVW5" s="24"/>
      <c r="WVX5" s="24"/>
      <c r="WVY5" s="24"/>
      <c r="WVZ5" s="24"/>
      <c r="WWA5" s="24"/>
      <c r="WWB5" s="24"/>
      <c r="WWC5" s="24"/>
      <c r="WWD5" s="24"/>
      <c r="WWE5" s="24"/>
      <c r="WWF5" s="24"/>
      <c r="WWG5" s="24"/>
      <c r="WWH5" s="24"/>
      <c r="WWI5" s="24"/>
      <c r="WWJ5" s="24"/>
      <c r="WWK5" s="24"/>
      <c r="WWL5" s="24"/>
      <c r="WWM5" s="24"/>
      <c r="WWN5" s="24"/>
      <c r="WWO5" s="24"/>
      <c r="WWP5" s="24"/>
      <c r="WWQ5" s="24"/>
      <c r="WWR5" s="24"/>
      <c r="WWS5" s="24"/>
      <c r="WWT5" s="24"/>
      <c r="WWU5" s="24"/>
      <c r="WWV5" s="24"/>
      <c r="WWW5" s="24"/>
      <c r="WWX5" s="24"/>
      <c r="WWY5" s="24"/>
      <c r="WWZ5" s="24"/>
      <c r="WXA5" s="24"/>
      <c r="WXB5" s="24"/>
      <c r="WXC5" s="24"/>
      <c r="WXD5" s="24"/>
      <c r="WXE5" s="24"/>
      <c r="WXF5" s="24"/>
      <c r="WXG5" s="24"/>
      <c r="WXH5" s="24"/>
      <c r="WXI5" s="24"/>
      <c r="WXJ5" s="24"/>
      <c r="WXK5" s="24"/>
      <c r="WXL5" s="24"/>
      <c r="WXM5" s="24"/>
      <c r="WXN5" s="24"/>
      <c r="WXO5" s="24"/>
      <c r="WXP5" s="24"/>
      <c r="WXQ5" s="24"/>
      <c r="WXR5" s="24"/>
      <c r="WXS5" s="24"/>
      <c r="WXT5" s="24"/>
      <c r="WXU5" s="24"/>
      <c r="WXV5" s="24"/>
      <c r="WXW5" s="24"/>
      <c r="WXX5" s="24"/>
      <c r="WXY5" s="24"/>
      <c r="WXZ5" s="24"/>
      <c r="WYA5" s="24"/>
      <c r="WYB5" s="24"/>
      <c r="WYC5" s="24"/>
      <c r="WYD5" s="24"/>
      <c r="WYE5" s="24"/>
      <c r="WYF5" s="24"/>
      <c r="WYG5" s="24"/>
      <c r="WYH5" s="24"/>
      <c r="WYI5" s="24"/>
      <c r="WYJ5" s="24"/>
      <c r="WYK5" s="24"/>
      <c r="WYL5" s="24"/>
      <c r="WYM5" s="24"/>
      <c r="WYN5" s="24"/>
      <c r="WYO5" s="24"/>
      <c r="WYP5" s="24"/>
      <c r="WYQ5" s="24"/>
      <c r="WYR5" s="24"/>
      <c r="WYS5" s="24"/>
      <c r="WYT5" s="24"/>
      <c r="WYU5" s="24"/>
      <c r="WYV5" s="24"/>
      <c r="WYW5" s="24"/>
      <c r="WYX5" s="24"/>
      <c r="WYY5" s="24"/>
      <c r="WYZ5" s="24"/>
      <c r="WZA5" s="24"/>
      <c r="WZB5" s="24"/>
      <c r="WZC5" s="24"/>
      <c r="WZD5" s="24"/>
      <c r="WZE5" s="24"/>
      <c r="WZF5" s="24"/>
      <c r="WZG5" s="24"/>
      <c r="WZH5" s="24"/>
      <c r="WZI5" s="24"/>
      <c r="WZJ5" s="24"/>
      <c r="WZK5" s="24"/>
      <c r="WZL5" s="24"/>
      <c r="WZM5" s="24"/>
      <c r="WZN5" s="24"/>
      <c r="WZO5" s="24"/>
      <c r="WZP5" s="24"/>
      <c r="WZQ5" s="24"/>
      <c r="WZR5" s="24"/>
      <c r="WZS5" s="24"/>
      <c r="WZT5" s="24"/>
      <c r="WZU5" s="24"/>
      <c r="WZV5" s="24"/>
      <c r="WZW5" s="24"/>
      <c r="WZX5" s="24"/>
      <c r="WZY5" s="24"/>
      <c r="WZZ5" s="24"/>
      <c r="XAA5" s="24"/>
      <c r="XAB5" s="24"/>
      <c r="XAC5" s="24"/>
      <c r="XAD5" s="24"/>
      <c r="XAE5" s="24"/>
      <c r="XAF5" s="24"/>
      <c r="XAG5" s="24"/>
      <c r="XAH5" s="24"/>
      <c r="XAI5" s="24"/>
      <c r="XAJ5" s="24"/>
      <c r="XAK5" s="24"/>
      <c r="XAL5" s="24"/>
      <c r="XAM5" s="24"/>
      <c r="XAN5" s="24"/>
      <c r="XAO5" s="24"/>
      <c r="XAP5" s="24"/>
      <c r="XAQ5" s="24"/>
      <c r="XAR5" s="24"/>
      <c r="XAS5" s="24"/>
      <c r="XAT5" s="24"/>
      <c r="XAU5" s="24"/>
      <c r="XAV5" s="24"/>
      <c r="XAW5" s="24"/>
      <c r="XAX5" s="24"/>
      <c r="XAY5" s="24"/>
      <c r="XAZ5" s="24"/>
      <c r="XBA5" s="24"/>
      <c r="XBB5" s="24"/>
      <c r="XBC5" s="24"/>
      <c r="XBD5" s="24"/>
      <c r="XBE5" s="24"/>
      <c r="XBF5" s="24"/>
      <c r="XBG5" s="24"/>
      <c r="XBH5" s="24"/>
      <c r="XBI5" s="24"/>
      <c r="XBJ5" s="24"/>
      <c r="XBK5" s="24"/>
      <c r="XBL5" s="24"/>
      <c r="XBM5" s="24"/>
      <c r="XBN5" s="24"/>
      <c r="XBO5" s="24"/>
      <c r="XBP5" s="24"/>
      <c r="XBQ5" s="24"/>
      <c r="XBR5" s="24"/>
      <c r="XBS5" s="24"/>
      <c r="XBT5" s="24"/>
      <c r="XBU5" s="24"/>
      <c r="XBV5" s="24"/>
      <c r="XBW5" s="24"/>
      <c r="XBX5" s="24"/>
      <c r="XBY5" s="24"/>
      <c r="XBZ5" s="24"/>
      <c r="XCA5" s="24"/>
      <c r="XCB5" s="24"/>
      <c r="XCC5" s="24"/>
      <c r="XCD5" s="24"/>
      <c r="XCE5" s="24"/>
      <c r="XCF5" s="24"/>
      <c r="XCG5" s="24"/>
      <c r="XCH5" s="24"/>
      <c r="XCI5" s="24"/>
      <c r="XCJ5" s="24"/>
      <c r="XCK5" s="24"/>
      <c r="XCL5" s="24"/>
      <c r="XCM5" s="24"/>
      <c r="XCN5" s="24"/>
      <c r="XCO5" s="24"/>
      <c r="XCP5" s="24"/>
      <c r="XCQ5" s="24"/>
      <c r="XCR5" s="24"/>
      <c r="XCS5" s="24"/>
      <c r="XCT5" s="24"/>
      <c r="XCU5" s="24"/>
      <c r="XCV5" s="24"/>
      <c r="XCW5" s="24"/>
      <c r="XCX5" s="24"/>
      <c r="XCY5" s="24"/>
      <c r="XCZ5" s="24"/>
      <c r="XDA5" s="24"/>
      <c r="XDB5" s="24"/>
      <c r="XDC5" s="24"/>
      <c r="XDD5" s="24"/>
      <c r="XDE5" s="24"/>
      <c r="XDF5" s="24"/>
      <c r="XDG5" s="24"/>
      <c r="XDH5" s="24"/>
      <c r="XDI5" s="24"/>
      <c r="XDJ5" s="24"/>
      <c r="XDK5" s="24"/>
      <c r="XDL5" s="24"/>
      <c r="XDM5" s="24"/>
      <c r="XDN5" s="24"/>
      <c r="XDO5" s="24"/>
      <c r="XDP5" s="24"/>
      <c r="XDQ5" s="24"/>
      <c r="XDR5" s="24"/>
      <c r="XDS5" s="24"/>
      <c r="XDT5" s="24"/>
      <c r="XDU5" s="24"/>
      <c r="XDV5" s="24"/>
      <c r="XDW5" s="24"/>
      <c r="XDX5" s="24"/>
      <c r="XDY5" s="24"/>
      <c r="XDZ5" s="24"/>
      <c r="XEA5" s="24"/>
      <c r="XEB5" s="24"/>
      <c r="XEC5" s="24"/>
      <c r="XED5" s="24"/>
      <c r="XEE5" s="24"/>
      <c r="XEF5" s="24"/>
      <c r="XEG5" s="24"/>
      <c r="XEH5" s="24"/>
      <c r="XEI5" s="24"/>
      <c r="XEJ5" s="24"/>
      <c r="XEK5" s="24"/>
      <c r="XEL5" s="24"/>
      <c r="XEM5" s="24"/>
      <c r="XEN5" s="24"/>
      <c r="XEO5" s="24"/>
      <c r="XEP5" s="24"/>
      <c r="XEQ5" s="24"/>
      <c r="XER5" s="24"/>
      <c r="XES5" s="24"/>
      <c r="XET5" s="24"/>
      <c r="XEU5" s="24"/>
      <c r="XEV5" s="24"/>
      <c r="XEW5" s="24"/>
      <c r="XEX5" s="24"/>
      <c r="XEY5" s="24"/>
      <c r="XEZ5" s="24"/>
      <c r="XFA5" s="24"/>
      <c r="XFB5" s="24"/>
      <c r="XFC5" s="24"/>
      <c r="XFD5" s="24"/>
    </row>
    <row r="6" spans="1:16384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  <c r="IX6" s="27"/>
      <c r="IY6" s="27"/>
      <c r="IZ6" s="27"/>
      <c r="JA6" s="27"/>
      <c r="JB6" s="27"/>
      <c r="JC6" s="27"/>
      <c r="JD6" s="27"/>
      <c r="JE6" s="27"/>
      <c r="JF6" s="27"/>
      <c r="JG6" s="27"/>
      <c r="JH6" s="27"/>
      <c r="JI6" s="27"/>
      <c r="JJ6" s="27"/>
      <c r="JK6" s="27"/>
      <c r="JL6" s="27"/>
      <c r="JM6" s="27"/>
      <c r="JN6" s="27"/>
      <c r="JO6" s="27"/>
      <c r="JP6" s="27"/>
      <c r="JQ6" s="27"/>
      <c r="JR6" s="27"/>
      <c r="JS6" s="27"/>
      <c r="JT6" s="27"/>
      <c r="JU6" s="27"/>
      <c r="JV6" s="27"/>
      <c r="JW6" s="27"/>
      <c r="JX6" s="27"/>
      <c r="JY6" s="27"/>
      <c r="JZ6" s="27"/>
      <c r="KA6" s="27"/>
      <c r="KB6" s="27"/>
      <c r="KC6" s="27"/>
      <c r="KD6" s="27"/>
      <c r="KE6" s="27"/>
      <c r="KF6" s="27"/>
      <c r="KG6" s="27"/>
      <c r="KH6" s="27"/>
      <c r="KI6" s="27"/>
      <c r="KJ6" s="27"/>
      <c r="KK6" s="27"/>
      <c r="KL6" s="27"/>
      <c r="KM6" s="27"/>
      <c r="KN6" s="27"/>
      <c r="KO6" s="27"/>
      <c r="KP6" s="27"/>
      <c r="KQ6" s="27"/>
      <c r="KR6" s="27"/>
      <c r="KS6" s="27"/>
      <c r="KT6" s="27"/>
      <c r="KU6" s="27"/>
      <c r="KV6" s="27"/>
      <c r="KW6" s="27"/>
      <c r="KX6" s="27"/>
      <c r="KY6" s="27"/>
      <c r="KZ6" s="27"/>
      <c r="LA6" s="27"/>
      <c r="LB6" s="27"/>
      <c r="LC6" s="27"/>
      <c r="LD6" s="27"/>
      <c r="LE6" s="27"/>
      <c r="LF6" s="27"/>
      <c r="LG6" s="27"/>
      <c r="LH6" s="27"/>
      <c r="LI6" s="27"/>
      <c r="LJ6" s="27"/>
      <c r="LK6" s="27"/>
      <c r="LL6" s="27"/>
      <c r="LM6" s="27"/>
      <c r="LN6" s="27"/>
      <c r="LO6" s="27"/>
      <c r="LP6" s="27"/>
      <c r="LQ6" s="27"/>
      <c r="LR6" s="27"/>
      <c r="LS6" s="27"/>
      <c r="LT6" s="27"/>
      <c r="LU6" s="27"/>
      <c r="LV6" s="27"/>
      <c r="LW6" s="27"/>
      <c r="LX6" s="27"/>
      <c r="LY6" s="27"/>
      <c r="LZ6" s="27"/>
      <c r="MA6" s="27"/>
      <c r="MB6" s="27"/>
      <c r="MC6" s="27"/>
      <c r="MD6" s="27"/>
      <c r="ME6" s="27"/>
      <c r="MF6" s="27"/>
      <c r="MG6" s="27"/>
      <c r="MH6" s="27"/>
      <c r="MI6" s="27"/>
      <c r="MJ6" s="27"/>
      <c r="MK6" s="27"/>
      <c r="ML6" s="27"/>
      <c r="MM6" s="27"/>
      <c r="MN6" s="27"/>
      <c r="MO6" s="27"/>
      <c r="MP6" s="27"/>
      <c r="MQ6" s="27"/>
      <c r="MR6" s="27"/>
      <c r="MS6" s="27"/>
      <c r="MT6" s="27"/>
      <c r="MU6" s="27"/>
      <c r="MV6" s="27"/>
      <c r="MW6" s="27"/>
      <c r="MX6" s="27"/>
      <c r="MY6" s="27"/>
      <c r="MZ6" s="27"/>
      <c r="NA6" s="27"/>
      <c r="NB6" s="27"/>
      <c r="NC6" s="27"/>
      <c r="ND6" s="27"/>
      <c r="NE6" s="27"/>
      <c r="NF6" s="27"/>
      <c r="NG6" s="27"/>
      <c r="NH6" s="27"/>
      <c r="NI6" s="27"/>
      <c r="NJ6" s="27"/>
      <c r="NK6" s="27"/>
      <c r="NL6" s="27"/>
      <c r="NM6" s="27"/>
      <c r="NN6" s="27"/>
      <c r="NO6" s="27"/>
      <c r="NP6" s="27"/>
      <c r="NQ6" s="27"/>
      <c r="NR6" s="27"/>
      <c r="NS6" s="27"/>
      <c r="NT6" s="27"/>
      <c r="NU6" s="27"/>
      <c r="NV6" s="27"/>
      <c r="NW6" s="27"/>
      <c r="NX6" s="27"/>
      <c r="NY6" s="27"/>
      <c r="NZ6" s="27"/>
      <c r="OA6" s="27"/>
      <c r="OB6" s="27"/>
      <c r="OC6" s="27"/>
      <c r="OD6" s="27"/>
      <c r="OE6" s="27"/>
      <c r="OF6" s="27"/>
      <c r="OG6" s="27"/>
      <c r="OH6" s="27"/>
      <c r="OI6" s="27"/>
      <c r="OJ6" s="27"/>
      <c r="OK6" s="27"/>
      <c r="OL6" s="27"/>
      <c r="OM6" s="27"/>
      <c r="ON6" s="27"/>
      <c r="OO6" s="27"/>
      <c r="OP6" s="27"/>
      <c r="OQ6" s="27"/>
      <c r="OR6" s="27"/>
      <c r="OS6" s="27"/>
      <c r="OT6" s="27"/>
      <c r="OU6" s="27"/>
      <c r="OV6" s="27"/>
      <c r="OW6" s="27"/>
      <c r="OX6" s="27"/>
      <c r="OY6" s="27"/>
      <c r="OZ6" s="27"/>
      <c r="PA6" s="27"/>
      <c r="PB6" s="27"/>
      <c r="PC6" s="27"/>
      <c r="PD6" s="27"/>
      <c r="PE6" s="27"/>
      <c r="PF6" s="27"/>
      <c r="PG6" s="27"/>
      <c r="PH6" s="27"/>
      <c r="PI6" s="27"/>
      <c r="PJ6" s="27"/>
      <c r="PK6" s="27"/>
      <c r="PL6" s="27"/>
      <c r="PM6" s="27"/>
      <c r="PN6" s="27"/>
      <c r="PO6" s="27"/>
      <c r="PP6" s="27"/>
      <c r="PQ6" s="27"/>
      <c r="PR6" s="27"/>
      <c r="PS6" s="27"/>
      <c r="PT6" s="27"/>
      <c r="PU6" s="27"/>
      <c r="PV6" s="27"/>
      <c r="PW6" s="27"/>
      <c r="PX6" s="27"/>
      <c r="PY6" s="27"/>
      <c r="PZ6" s="27"/>
      <c r="QA6" s="27"/>
      <c r="QB6" s="27"/>
      <c r="QC6" s="27"/>
      <c r="QD6" s="27"/>
      <c r="QE6" s="27"/>
      <c r="QF6" s="27"/>
      <c r="QG6" s="27"/>
      <c r="QH6" s="27"/>
      <c r="QI6" s="27"/>
      <c r="QJ6" s="27"/>
      <c r="QK6" s="27"/>
      <c r="QL6" s="27"/>
      <c r="QM6" s="27"/>
      <c r="QN6" s="27"/>
      <c r="QO6" s="27"/>
      <c r="QP6" s="27"/>
      <c r="QQ6" s="27"/>
      <c r="QR6" s="27"/>
      <c r="QS6" s="27"/>
      <c r="QT6" s="27"/>
      <c r="QU6" s="27"/>
      <c r="QV6" s="27"/>
      <c r="QW6" s="27"/>
      <c r="QX6" s="27"/>
      <c r="QY6" s="27"/>
      <c r="QZ6" s="27"/>
      <c r="RA6" s="27"/>
      <c r="RB6" s="27"/>
      <c r="RC6" s="27"/>
      <c r="RD6" s="27"/>
      <c r="RE6" s="27"/>
      <c r="RF6" s="27"/>
      <c r="RG6" s="27"/>
      <c r="RH6" s="27"/>
      <c r="RI6" s="27"/>
      <c r="RJ6" s="27"/>
      <c r="RK6" s="27"/>
      <c r="RL6" s="27"/>
      <c r="RM6" s="27"/>
      <c r="RN6" s="27"/>
      <c r="RO6" s="27"/>
      <c r="RP6" s="27"/>
      <c r="RQ6" s="27"/>
      <c r="RR6" s="27"/>
      <c r="RS6" s="27"/>
      <c r="RT6" s="27"/>
      <c r="RU6" s="27"/>
      <c r="RV6" s="27"/>
      <c r="RW6" s="27"/>
      <c r="RX6" s="27"/>
      <c r="RY6" s="27"/>
      <c r="RZ6" s="27"/>
      <c r="SA6" s="27"/>
      <c r="SB6" s="27"/>
      <c r="SC6" s="27"/>
      <c r="SD6" s="27"/>
      <c r="SE6" s="27"/>
      <c r="SF6" s="27"/>
      <c r="SG6" s="27"/>
      <c r="SH6" s="27"/>
      <c r="SI6" s="27"/>
      <c r="SJ6" s="27"/>
      <c r="SK6" s="27"/>
      <c r="SL6" s="27"/>
      <c r="SM6" s="27"/>
      <c r="SN6" s="27"/>
      <c r="SO6" s="27"/>
      <c r="SP6" s="27"/>
      <c r="SQ6" s="27"/>
      <c r="SR6" s="27"/>
      <c r="SS6" s="27"/>
      <c r="ST6" s="27"/>
      <c r="SU6" s="27"/>
      <c r="SV6" s="27"/>
      <c r="SW6" s="27"/>
      <c r="SX6" s="27"/>
      <c r="SY6" s="27"/>
      <c r="SZ6" s="27"/>
      <c r="TA6" s="27"/>
      <c r="TB6" s="27"/>
      <c r="TC6" s="27"/>
      <c r="TD6" s="27"/>
      <c r="TE6" s="27"/>
      <c r="TF6" s="27"/>
      <c r="TG6" s="27"/>
      <c r="TH6" s="27"/>
      <c r="TI6" s="27"/>
      <c r="TJ6" s="27"/>
      <c r="TK6" s="27"/>
      <c r="TL6" s="27"/>
      <c r="TM6" s="27"/>
      <c r="TN6" s="27"/>
      <c r="TO6" s="27"/>
      <c r="TP6" s="27"/>
      <c r="TQ6" s="27"/>
      <c r="TR6" s="27"/>
      <c r="TS6" s="27"/>
      <c r="TT6" s="27"/>
      <c r="TU6" s="27"/>
      <c r="TV6" s="27"/>
      <c r="TW6" s="27"/>
      <c r="TX6" s="27"/>
      <c r="TY6" s="27"/>
      <c r="TZ6" s="27"/>
      <c r="UA6" s="27"/>
      <c r="UB6" s="27"/>
      <c r="UC6" s="27"/>
      <c r="UD6" s="27"/>
      <c r="UE6" s="27"/>
      <c r="UF6" s="27"/>
      <c r="UG6" s="27"/>
      <c r="UH6" s="27"/>
      <c r="UI6" s="27"/>
      <c r="UJ6" s="27"/>
      <c r="UK6" s="27"/>
      <c r="UL6" s="27"/>
      <c r="UM6" s="27"/>
      <c r="UN6" s="27"/>
      <c r="UO6" s="27"/>
      <c r="UP6" s="27"/>
      <c r="UQ6" s="27"/>
      <c r="UR6" s="27"/>
      <c r="US6" s="27"/>
      <c r="UT6" s="27"/>
      <c r="UU6" s="27"/>
      <c r="UV6" s="27"/>
      <c r="UW6" s="27"/>
      <c r="UX6" s="27"/>
      <c r="UY6" s="27"/>
      <c r="UZ6" s="27"/>
      <c r="VA6" s="27"/>
      <c r="VB6" s="27"/>
      <c r="VC6" s="27"/>
      <c r="VD6" s="27"/>
      <c r="VE6" s="27"/>
      <c r="VF6" s="27"/>
      <c r="VG6" s="27"/>
      <c r="VH6" s="27"/>
      <c r="VI6" s="27"/>
      <c r="VJ6" s="27"/>
      <c r="VK6" s="27"/>
      <c r="VL6" s="27"/>
      <c r="VM6" s="27"/>
      <c r="VN6" s="27"/>
      <c r="VO6" s="27"/>
      <c r="VP6" s="27"/>
      <c r="VQ6" s="27"/>
      <c r="VR6" s="27"/>
      <c r="VS6" s="27"/>
      <c r="VT6" s="27"/>
      <c r="VU6" s="27"/>
      <c r="VV6" s="27"/>
      <c r="VW6" s="27"/>
      <c r="VX6" s="27"/>
      <c r="VY6" s="27"/>
      <c r="VZ6" s="27"/>
      <c r="WA6" s="27"/>
      <c r="WB6" s="27"/>
      <c r="WC6" s="27"/>
      <c r="WD6" s="27"/>
      <c r="WE6" s="27"/>
      <c r="WF6" s="27"/>
      <c r="WG6" s="27"/>
      <c r="WH6" s="27"/>
      <c r="WI6" s="27"/>
      <c r="WJ6" s="27"/>
      <c r="WK6" s="27"/>
      <c r="WL6" s="27"/>
      <c r="WM6" s="27"/>
      <c r="WN6" s="27"/>
      <c r="WO6" s="27"/>
      <c r="WP6" s="27"/>
      <c r="WQ6" s="27"/>
      <c r="WR6" s="27"/>
      <c r="WS6" s="27"/>
      <c r="WT6" s="27"/>
      <c r="WU6" s="27"/>
      <c r="WV6" s="27"/>
      <c r="WW6" s="27"/>
      <c r="WX6" s="27"/>
      <c r="WY6" s="27"/>
      <c r="WZ6" s="27"/>
      <c r="XA6" s="27"/>
      <c r="XB6" s="27"/>
      <c r="XC6" s="27"/>
      <c r="XD6" s="27"/>
      <c r="XE6" s="27"/>
      <c r="XF6" s="27"/>
      <c r="XG6" s="27"/>
      <c r="XH6" s="27"/>
      <c r="XI6" s="27"/>
      <c r="XJ6" s="27"/>
      <c r="XK6" s="27"/>
      <c r="XL6" s="27"/>
      <c r="XM6" s="27"/>
      <c r="XN6" s="27"/>
      <c r="XO6" s="27"/>
      <c r="XP6" s="27"/>
      <c r="XQ6" s="27"/>
      <c r="XR6" s="27"/>
      <c r="XS6" s="27"/>
      <c r="XT6" s="27"/>
      <c r="XU6" s="27"/>
      <c r="XV6" s="27"/>
      <c r="XW6" s="27"/>
      <c r="XX6" s="27"/>
      <c r="XY6" s="27"/>
      <c r="XZ6" s="27"/>
      <c r="YA6" s="27"/>
      <c r="YB6" s="27"/>
      <c r="YC6" s="27"/>
      <c r="YD6" s="27"/>
      <c r="YE6" s="27"/>
      <c r="YF6" s="27"/>
      <c r="YG6" s="27"/>
      <c r="YH6" s="27"/>
      <c r="YI6" s="27"/>
      <c r="YJ6" s="27"/>
      <c r="YK6" s="27"/>
      <c r="YL6" s="27"/>
      <c r="YM6" s="27"/>
      <c r="YN6" s="27"/>
      <c r="YO6" s="27"/>
      <c r="YP6" s="27"/>
      <c r="YQ6" s="27"/>
      <c r="YR6" s="27"/>
      <c r="YS6" s="27"/>
      <c r="YT6" s="27"/>
      <c r="YU6" s="27"/>
      <c r="YV6" s="27"/>
      <c r="YW6" s="27"/>
      <c r="YX6" s="27"/>
      <c r="YY6" s="27"/>
      <c r="YZ6" s="27"/>
      <c r="ZA6" s="27"/>
      <c r="ZB6" s="27"/>
      <c r="ZC6" s="27"/>
      <c r="ZD6" s="27"/>
      <c r="ZE6" s="27"/>
      <c r="ZF6" s="27"/>
      <c r="ZG6" s="27"/>
      <c r="ZH6" s="27"/>
      <c r="ZI6" s="27"/>
      <c r="ZJ6" s="27"/>
      <c r="ZK6" s="27"/>
      <c r="ZL6" s="27"/>
      <c r="ZM6" s="27"/>
      <c r="ZN6" s="27"/>
      <c r="ZO6" s="27"/>
      <c r="ZP6" s="27"/>
      <c r="ZQ6" s="27"/>
      <c r="ZR6" s="27"/>
      <c r="ZS6" s="27"/>
      <c r="ZT6" s="27"/>
      <c r="ZU6" s="27"/>
      <c r="ZV6" s="27"/>
      <c r="ZW6" s="27"/>
      <c r="ZX6" s="27"/>
      <c r="ZY6" s="27"/>
      <c r="ZZ6" s="27"/>
      <c r="AAA6" s="27"/>
      <c r="AAB6" s="27"/>
      <c r="AAC6" s="27"/>
      <c r="AAD6" s="27"/>
      <c r="AAE6" s="27"/>
      <c r="AAF6" s="27"/>
      <c r="AAG6" s="27"/>
      <c r="AAH6" s="27"/>
      <c r="AAI6" s="27"/>
      <c r="AAJ6" s="27"/>
      <c r="AAK6" s="27"/>
      <c r="AAL6" s="27"/>
      <c r="AAM6" s="27"/>
      <c r="AAN6" s="27"/>
      <c r="AAO6" s="27"/>
      <c r="AAP6" s="27"/>
      <c r="AAQ6" s="27"/>
      <c r="AAR6" s="27"/>
      <c r="AAS6" s="27"/>
      <c r="AAT6" s="27"/>
      <c r="AAU6" s="27"/>
      <c r="AAV6" s="27"/>
      <c r="AAW6" s="27"/>
      <c r="AAX6" s="27"/>
      <c r="AAY6" s="27"/>
      <c r="AAZ6" s="27"/>
      <c r="ABA6" s="27"/>
      <c r="ABB6" s="27"/>
      <c r="ABC6" s="27"/>
      <c r="ABD6" s="27"/>
      <c r="ABE6" s="27"/>
      <c r="ABF6" s="27"/>
      <c r="ABG6" s="27"/>
      <c r="ABH6" s="27"/>
      <c r="ABI6" s="27"/>
      <c r="ABJ6" s="27"/>
      <c r="ABK6" s="27"/>
      <c r="ABL6" s="27"/>
      <c r="ABM6" s="27"/>
      <c r="ABN6" s="27"/>
      <c r="ABO6" s="27"/>
      <c r="ABP6" s="27"/>
      <c r="ABQ6" s="27"/>
      <c r="ABR6" s="27"/>
      <c r="ABS6" s="27"/>
      <c r="ABT6" s="27"/>
      <c r="ABU6" s="27"/>
      <c r="ABV6" s="27"/>
      <c r="ABW6" s="27"/>
      <c r="ABX6" s="27"/>
      <c r="ABY6" s="27"/>
      <c r="ABZ6" s="27"/>
      <c r="ACA6" s="27"/>
      <c r="ACB6" s="27"/>
      <c r="ACC6" s="27"/>
      <c r="ACD6" s="27"/>
      <c r="ACE6" s="27"/>
      <c r="ACF6" s="27"/>
      <c r="ACG6" s="27"/>
      <c r="ACH6" s="27"/>
      <c r="ACI6" s="27"/>
      <c r="ACJ6" s="27"/>
      <c r="ACK6" s="27"/>
      <c r="ACL6" s="27"/>
      <c r="ACM6" s="27"/>
      <c r="ACN6" s="27"/>
      <c r="ACO6" s="27"/>
      <c r="ACP6" s="27"/>
      <c r="ACQ6" s="27"/>
      <c r="ACR6" s="27"/>
      <c r="ACS6" s="27"/>
      <c r="ACT6" s="27"/>
      <c r="ACU6" s="27"/>
      <c r="ACV6" s="27"/>
      <c r="ACW6" s="27"/>
      <c r="ACX6" s="27"/>
      <c r="ACY6" s="27"/>
      <c r="ACZ6" s="27"/>
      <c r="ADA6" s="27"/>
      <c r="ADB6" s="27"/>
      <c r="ADC6" s="27"/>
      <c r="ADD6" s="27"/>
      <c r="ADE6" s="27"/>
      <c r="ADF6" s="27"/>
      <c r="ADG6" s="27"/>
      <c r="ADH6" s="27"/>
      <c r="ADI6" s="27"/>
      <c r="ADJ6" s="27"/>
      <c r="ADK6" s="27"/>
      <c r="ADL6" s="27"/>
      <c r="ADM6" s="27"/>
      <c r="ADN6" s="27"/>
      <c r="ADO6" s="27"/>
      <c r="ADP6" s="27"/>
      <c r="ADQ6" s="27"/>
      <c r="ADR6" s="27"/>
      <c r="ADS6" s="27"/>
      <c r="ADT6" s="27"/>
      <c r="ADU6" s="27"/>
      <c r="ADV6" s="27"/>
      <c r="ADW6" s="27"/>
      <c r="ADX6" s="27"/>
      <c r="ADY6" s="27"/>
      <c r="ADZ6" s="27"/>
      <c r="AEA6" s="27"/>
      <c r="AEB6" s="27"/>
      <c r="AEC6" s="27"/>
      <c r="AED6" s="27"/>
      <c r="AEE6" s="27"/>
      <c r="AEF6" s="27"/>
      <c r="AEG6" s="27"/>
      <c r="AEH6" s="27"/>
      <c r="AEI6" s="27"/>
      <c r="AEJ6" s="27"/>
      <c r="AEK6" s="27"/>
      <c r="AEL6" s="27"/>
      <c r="AEM6" s="27"/>
      <c r="AEN6" s="27"/>
      <c r="AEO6" s="27"/>
      <c r="AEP6" s="27"/>
      <c r="AEQ6" s="27"/>
      <c r="AER6" s="27"/>
      <c r="AES6" s="27"/>
      <c r="AET6" s="27"/>
      <c r="AEU6" s="27"/>
      <c r="AEV6" s="27"/>
      <c r="AEW6" s="27"/>
      <c r="AEX6" s="27"/>
      <c r="AEY6" s="27"/>
      <c r="AEZ6" s="27"/>
      <c r="AFA6" s="27"/>
      <c r="AFB6" s="27"/>
      <c r="AFC6" s="27"/>
      <c r="AFD6" s="27"/>
      <c r="AFE6" s="27"/>
      <c r="AFF6" s="27"/>
      <c r="AFG6" s="27"/>
      <c r="AFH6" s="27"/>
      <c r="AFI6" s="27"/>
      <c r="AFJ6" s="27"/>
      <c r="AFK6" s="27"/>
      <c r="AFL6" s="27"/>
      <c r="AFM6" s="27"/>
      <c r="AFN6" s="27"/>
      <c r="AFO6" s="27"/>
      <c r="AFP6" s="27"/>
      <c r="AFQ6" s="27"/>
      <c r="AFR6" s="27"/>
      <c r="AFS6" s="27"/>
      <c r="AFT6" s="27"/>
      <c r="AFU6" s="27"/>
      <c r="AFV6" s="27"/>
      <c r="AFW6" s="27"/>
      <c r="AFX6" s="27"/>
      <c r="AFY6" s="27"/>
      <c r="AFZ6" s="27"/>
      <c r="AGA6" s="27"/>
      <c r="AGB6" s="27"/>
      <c r="AGC6" s="27"/>
      <c r="AGD6" s="27"/>
      <c r="AGE6" s="27"/>
      <c r="AGF6" s="27"/>
      <c r="AGG6" s="27"/>
      <c r="AGH6" s="27"/>
      <c r="AGI6" s="27"/>
      <c r="AGJ6" s="27"/>
      <c r="AGK6" s="27"/>
      <c r="AGL6" s="27"/>
      <c r="AGM6" s="27"/>
      <c r="AGN6" s="27"/>
      <c r="AGO6" s="27"/>
      <c r="AGP6" s="27"/>
      <c r="AGQ6" s="27"/>
      <c r="AGR6" s="27"/>
      <c r="AGS6" s="27"/>
      <c r="AGT6" s="27"/>
      <c r="AGU6" s="27"/>
      <c r="AGV6" s="27"/>
      <c r="AGW6" s="27"/>
      <c r="AGX6" s="27"/>
      <c r="AGY6" s="27"/>
      <c r="AGZ6" s="27"/>
      <c r="AHA6" s="27"/>
      <c r="AHB6" s="27"/>
      <c r="AHC6" s="27"/>
      <c r="AHD6" s="27"/>
      <c r="AHE6" s="27"/>
      <c r="AHF6" s="27"/>
      <c r="AHG6" s="27"/>
      <c r="AHH6" s="27"/>
      <c r="AHI6" s="27"/>
      <c r="AHJ6" s="27"/>
      <c r="AHK6" s="27"/>
      <c r="AHL6" s="27"/>
      <c r="AHM6" s="27"/>
      <c r="AHN6" s="27"/>
      <c r="AHO6" s="27"/>
      <c r="AHP6" s="27"/>
      <c r="AHQ6" s="27"/>
      <c r="AHR6" s="27"/>
      <c r="AHS6" s="27"/>
      <c r="AHT6" s="27"/>
      <c r="AHU6" s="27"/>
      <c r="AHV6" s="27"/>
      <c r="AHW6" s="27"/>
      <c r="AHX6" s="27"/>
      <c r="AHY6" s="27"/>
      <c r="AHZ6" s="27"/>
      <c r="AIA6" s="27"/>
      <c r="AIB6" s="27"/>
      <c r="AIC6" s="27"/>
      <c r="AID6" s="27"/>
      <c r="AIE6" s="27"/>
      <c r="AIF6" s="27"/>
      <c r="AIG6" s="27"/>
      <c r="AIH6" s="27"/>
      <c r="AII6" s="27"/>
      <c r="AIJ6" s="27"/>
      <c r="AIK6" s="27"/>
      <c r="AIL6" s="27"/>
      <c r="AIM6" s="27"/>
      <c r="AIN6" s="27"/>
      <c r="AIO6" s="27"/>
      <c r="AIP6" s="27"/>
      <c r="AIQ6" s="27"/>
      <c r="AIR6" s="27"/>
      <c r="AIS6" s="27"/>
      <c r="AIT6" s="27"/>
      <c r="AIU6" s="27"/>
      <c r="AIV6" s="27"/>
      <c r="AIW6" s="27"/>
      <c r="AIX6" s="27"/>
      <c r="AIY6" s="27"/>
      <c r="AIZ6" s="27"/>
      <c r="AJA6" s="27"/>
      <c r="AJB6" s="27"/>
      <c r="AJC6" s="27"/>
      <c r="AJD6" s="27"/>
      <c r="AJE6" s="27"/>
      <c r="AJF6" s="27"/>
      <c r="AJG6" s="27"/>
      <c r="AJH6" s="27"/>
      <c r="AJI6" s="27"/>
      <c r="AJJ6" s="27"/>
      <c r="AJK6" s="27"/>
      <c r="AJL6" s="27"/>
      <c r="AJM6" s="27"/>
      <c r="AJN6" s="27"/>
      <c r="AJO6" s="27"/>
      <c r="AJP6" s="27"/>
      <c r="AJQ6" s="27"/>
      <c r="AJR6" s="27"/>
      <c r="AJS6" s="27"/>
      <c r="AJT6" s="27"/>
      <c r="AJU6" s="27"/>
      <c r="AJV6" s="27"/>
      <c r="AJW6" s="27"/>
      <c r="AJX6" s="27"/>
      <c r="AJY6" s="27"/>
      <c r="AJZ6" s="27"/>
      <c r="AKA6" s="27"/>
      <c r="AKB6" s="27"/>
      <c r="AKC6" s="27"/>
      <c r="AKD6" s="27"/>
      <c r="AKE6" s="27"/>
      <c r="AKF6" s="27"/>
      <c r="AKG6" s="27"/>
      <c r="AKH6" s="27"/>
      <c r="AKI6" s="27"/>
      <c r="AKJ6" s="27"/>
      <c r="AKK6" s="27"/>
      <c r="AKL6" s="27"/>
      <c r="AKM6" s="27"/>
      <c r="AKN6" s="27"/>
      <c r="AKO6" s="27"/>
      <c r="AKP6" s="27"/>
      <c r="AKQ6" s="27"/>
      <c r="AKR6" s="27"/>
      <c r="AKS6" s="27"/>
      <c r="AKT6" s="27"/>
      <c r="AKU6" s="27"/>
      <c r="AKV6" s="27"/>
      <c r="AKW6" s="27"/>
      <c r="AKX6" s="27"/>
      <c r="AKY6" s="27"/>
      <c r="AKZ6" s="27"/>
      <c r="ALA6" s="27"/>
      <c r="ALB6" s="27"/>
      <c r="ALC6" s="27"/>
      <c r="ALD6" s="27"/>
      <c r="ALE6" s="27"/>
      <c r="ALF6" s="27"/>
      <c r="ALG6" s="27"/>
      <c r="ALH6" s="27"/>
      <c r="ALI6" s="27"/>
      <c r="ALJ6" s="27"/>
      <c r="ALK6" s="27"/>
      <c r="ALL6" s="27"/>
      <c r="ALM6" s="27"/>
      <c r="ALN6" s="27"/>
      <c r="ALO6" s="27"/>
      <c r="ALP6" s="27"/>
      <c r="ALQ6" s="27"/>
      <c r="ALR6" s="27"/>
      <c r="ALS6" s="27"/>
      <c r="ALT6" s="27"/>
      <c r="ALU6" s="27"/>
      <c r="ALV6" s="27"/>
      <c r="ALW6" s="27"/>
      <c r="ALX6" s="27"/>
      <c r="ALY6" s="27"/>
      <c r="ALZ6" s="27"/>
      <c r="AMA6" s="27"/>
      <c r="AMB6" s="27"/>
      <c r="AMC6" s="27"/>
      <c r="AMD6" s="27"/>
      <c r="AME6" s="27"/>
      <c r="AMF6" s="27"/>
      <c r="AMG6" s="27"/>
      <c r="AMH6" s="27"/>
      <c r="AMI6" s="27"/>
      <c r="AMJ6" s="27"/>
      <c r="AMK6" s="27"/>
      <c r="AML6" s="27"/>
      <c r="AMM6" s="27"/>
      <c r="AMN6" s="27"/>
      <c r="AMO6" s="27"/>
      <c r="AMP6" s="27"/>
      <c r="AMQ6" s="27"/>
      <c r="AMR6" s="27"/>
      <c r="AMS6" s="27"/>
      <c r="AMT6" s="27"/>
      <c r="AMU6" s="27"/>
      <c r="AMV6" s="27"/>
      <c r="AMW6" s="27"/>
      <c r="AMX6" s="27"/>
      <c r="AMY6" s="27"/>
      <c r="AMZ6" s="27"/>
      <c r="ANA6" s="27"/>
      <c r="ANB6" s="27"/>
      <c r="ANC6" s="27"/>
      <c r="AND6" s="27"/>
      <c r="ANE6" s="27"/>
      <c r="ANF6" s="27"/>
      <c r="ANG6" s="27"/>
      <c r="ANH6" s="27"/>
      <c r="ANI6" s="27"/>
      <c r="ANJ6" s="27"/>
      <c r="ANK6" s="27"/>
      <c r="ANL6" s="27"/>
      <c r="ANM6" s="27"/>
      <c r="ANN6" s="27"/>
      <c r="ANO6" s="27"/>
      <c r="ANP6" s="27"/>
      <c r="ANQ6" s="27"/>
      <c r="ANR6" s="27"/>
      <c r="ANS6" s="27"/>
      <c r="ANT6" s="27"/>
      <c r="ANU6" s="27"/>
      <c r="ANV6" s="27"/>
      <c r="ANW6" s="27"/>
      <c r="ANX6" s="27"/>
      <c r="ANY6" s="27"/>
      <c r="ANZ6" s="27"/>
      <c r="AOA6" s="27"/>
      <c r="AOB6" s="27"/>
      <c r="AOC6" s="27"/>
      <c r="AOD6" s="27"/>
      <c r="AOE6" s="27"/>
      <c r="AOF6" s="27"/>
      <c r="AOG6" s="27"/>
      <c r="AOH6" s="27"/>
      <c r="AOI6" s="27"/>
      <c r="AOJ6" s="27"/>
      <c r="AOK6" s="27"/>
      <c r="AOL6" s="27"/>
      <c r="AOM6" s="27"/>
      <c r="AON6" s="27"/>
      <c r="AOO6" s="27"/>
      <c r="AOP6" s="27"/>
      <c r="AOQ6" s="27"/>
      <c r="AOR6" s="27"/>
      <c r="AOS6" s="27"/>
      <c r="AOT6" s="27"/>
      <c r="AOU6" s="27"/>
      <c r="AOV6" s="27"/>
      <c r="AOW6" s="27"/>
      <c r="AOX6" s="27"/>
      <c r="AOY6" s="27"/>
      <c r="AOZ6" s="27"/>
      <c r="APA6" s="27"/>
      <c r="APB6" s="27"/>
      <c r="APC6" s="27"/>
      <c r="APD6" s="27"/>
      <c r="APE6" s="27"/>
      <c r="APF6" s="27"/>
      <c r="APG6" s="27"/>
      <c r="APH6" s="27"/>
      <c r="API6" s="27"/>
      <c r="APJ6" s="27"/>
      <c r="APK6" s="27"/>
      <c r="APL6" s="27"/>
      <c r="APM6" s="27"/>
      <c r="APN6" s="27"/>
      <c r="APO6" s="27"/>
      <c r="APP6" s="27"/>
      <c r="APQ6" s="27"/>
      <c r="APR6" s="27"/>
      <c r="APS6" s="27"/>
      <c r="APT6" s="27"/>
      <c r="APU6" s="27"/>
      <c r="APV6" s="27"/>
      <c r="APW6" s="27"/>
      <c r="APX6" s="27"/>
      <c r="APY6" s="27"/>
      <c r="APZ6" s="27"/>
      <c r="AQA6" s="27"/>
      <c r="AQB6" s="27"/>
      <c r="AQC6" s="27"/>
      <c r="AQD6" s="27"/>
      <c r="AQE6" s="27"/>
      <c r="AQF6" s="27"/>
      <c r="AQG6" s="27"/>
      <c r="AQH6" s="27"/>
      <c r="AQI6" s="27"/>
      <c r="AQJ6" s="27"/>
      <c r="AQK6" s="27"/>
      <c r="AQL6" s="27"/>
      <c r="AQM6" s="27"/>
      <c r="AQN6" s="27"/>
      <c r="AQO6" s="27"/>
      <c r="AQP6" s="27"/>
      <c r="AQQ6" s="27"/>
      <c r="AQR6" s="27"/>
      <c r="AQS6" s="27"/>
      <c r="AQT6" s="27"/>
      <c r="AQU6" s="27"/>
      <c r="AQV6" s="27"/>
      <c r="AQW6" s="27"/>
      <c r="AQX6" s="27"/>
      <c r="AQY6" s="27"/>
      <c r="AQZ6" s="27"/>
      <c r="ARA6" s="27"/>
      <c r="ARB6" s="27"/>
      <c r="ARC6" s="27"/>
      <c r="ARD6" s="27"/>
      <c r="ARE6" s="27"/>
      <c r="ARF6" s="27"/>
      <c r="ARG6" s="27"/>
      <c r="ARH6" s="27"/>
      <c r="ARI6" s="27"/>
      <c r="ARJ6" s="27"/>
      <c r="ARK6" s="27"/>
      <c r="ARL6" s="27"/>
      <c r="ARM6" s="27"/>
      <c r="ARN6" s="27"/>
      <c r="ARO6" s="27"/>
      <c r="ARP6" s="27"/>
      <c r="ARQ6" s="27"/>
      <c r="ARR6" s="27"/>
      <c r="ARS6" s="27"/>
      <c r="ART6" s="27"/>
      <c r="ARU6" s="27"/>
      <c r="ARV6" s="27"/>
      <c r="ARW6" s="27"/>
      <c r="ARX6" s="27"/>
      <c r="ARY6" s="27"/>
      <c r="ARZ6" s="27"/>
      <c r="ASA6" s="27"/>
      <c r="ASB6" s="27"/>
      <c r="ASC6" s="27"/>
      <c r="ASD6" s="27"/>
      <c r="ASE6" s="27"/>
      <c r="ASF6" s="27"/>
      <c r="ASG6" s="27"/>
      <c r="ASH6" s="27"/>
      <c r="ASI6" s="27"/>
      <c r="ASJ6" s="27"/>
      <c r="ASK6" s="27"/>
      <c r="ASL6" s="27"/>
      <c r="ASM6" s="27"/>
      <c r="ASN6" s="27"/>
      <c r="ASO6" s="27"/>
      <c r="ASP6" s="27"/>
      <c r="ASQ6" s="27"/>
      <c r="ASR6" s="27"/>
      <c r="ASS6" s="27"/>
      <c r="AST6" s="27"/>
      <c r="ASU6" s="27"/>
      <c r="ASV6" s="27"/>
      <c r="ASW6" s="27"/>
      <c r="ASX6" s="27"/>
      <c r="ASY6" s="27"/>
      <c r="ASZ6" s="27"/>
      <c r="ATA6" s="27"/>
      <c r="ATB6" s="27"/>
      <c r="ATC6" s="27"/>
      <c r="ATD6" s="27"/>
      <c r="ATE6" s="27"/>
      <c r="ATF6" s="27"/>
      <c r="ATG6" s="27"/>
      <c r="ATH6" s="27"/>
      <c r="ATI6" s="27"/>
      <c r="ATJ6" s="27"/>
      <c r="ATK6" s="27"/>
      <c r="ATL6" s="27"/>
      <c r="ATM6" s="27"/>
      <c r="ATN6" s="27"/>
      <c r="ATO6" s="27"/>
      <c r="ATP6" s="27"/>
      <c r="ATQ6" s="27"/>
      <c r="ATR6" s="27"/>
      <c r="ATS6" s="27"/>
      <c r="ATT6" s="27"/>
      <c r="ATU6" s="27"/>
      <c r="ATV6" s="27"/>
      <c r="ATW6" s="27"/>
      <c r="ATX6" s="27"/>
      <c r="ATY6" s="27"/>
      <c r="ATZ6" s="27"/>
      <c r="AUA6" s="27"/>
      <c r="AUB6" s="27"/>
      <c r="AUC6" s="27"/>
      <c r="AUD6" s="27"/>
      <c r="AUE6" s="27"/>
      <c r="AUF6" s="27"/>
      <c r="AUG6" s="27"/>
      <c r="AUH6" s="27"/>
      <c r="AUI6" s="27"/>
      <c r="AUJ6" s="27"/>
      <c r="AUK6" s="27"/>
      <c r="AUL6" s="27"/>
      <c r="AUM6" s="27"/>
      <c r="AUN6" s="27"/>
      <c r="AUO6" s="27"/>
      <c r="AUP6" s="27"/>
      <c r="AUQ6" s="27"/>
      <c r="AUR6" s="27"/>
      <c r="AUS6" s="27"/>
      <c r="AUT6" s="27"/>
      <c r="AUU6" s="27"/>
      <c r="AUV6" s="27"/>
      <c r="AUW6" s="27"/>
      <c r="AUX6" s="27"/>
      <c r="AUY6" s="27"/>
      <c r="AUZ6" s="27"/>
      <c r="AVA6" s="27"/>
      <c r="AVB6" s="27"/>
      <c r="AVC6" s="27"/>
      <c r="AVD6" s="27"/>
      <c r="AVE6" s="27"/>
      <c r="AVF6" s="27"/>
      <c r="AVG6" s="27"/>
      <c r="AVH6" s="27"/>
      <c r="AVI6" s="27"/>
      <c r="AVJ6" s="27"/>
      <c r="AVK6" s="27"/>
      <c r="AVL6" s="27"/>
      <c r="AVM6" s="27"/>
      <c r="AVN6" s="27"/>
      <c r="AVO6" s="27"/>
      <c r="AVP6" s="27"/>
      <c r="AVQ6" s="27"/>
      <c r="AVR6" s="27"/>
      <c r="AVS6" s="27"/>
      <c r="AVT6" s="27"/>
      <c r="AVU6" s="27"/>
      <c r="AVV6" s="27"/>
      <c r="AVW6" s="27"/>
      <c r="AVX6" s="27"/>
      <c r="AVY6" s="27"/>
      <c r="AVZ6" s="27"/>
      <c r="AWA6" s="27"/>
      <c r="AWB6" s="27"/>
      <c r="AWC6" s="27"/>
      <c r="AWD6" s="27"/>
      <c r="AWE6" s="27"/>
      <c r="AWF6" s="27"/>
      <c r="AWG6" s="27"/>
      <c r="AWH6" s="27"/>
      <c r="AWI6" s="27"/>
      <c r="AWJ6" s="27"/>
      <c r="AWK6" s="27"/>
      <c r="AWL6" s="27"/>
      <c r="AWM6" s="27"/>
      <c r="AWN6" s="27"/>
      <c r="AWO6" s="27"/>
      <c r="AWP6" s="27"/>
      <c r="AWQ6" s="27"/>
      <c r="AWR6" s="27"/>
      <c r="AWS6" s="27"/>
      <c r="AWT6" s="27"/>
      <c r="AWU6" s="27"/>
      <c r="AWV6" s="27"/>
      <c r="AWW6" s="27"/>
      <c r="AWX6" s="27"/>
      <c r="AWY6" s="27"/>
      <c r="AWZ6" s="27"/>
      <c r="AXA6" s="27"/>
      <c r="AXB6" s="27"/>
      <c r="AXC6" s="27"/>
      <c r="AXD6" s="27"/>
      <c r="AXE6" s="27"/>
      <c r="AXF6" s="27"/>
      <c r="AXG6" s="27"/>
      <c r="AXH6" s="27"/>
      <c r="AXI6" s="27"/>
      <c r="AXJ6" s="27"/>
      <c r="AXK6" s="27"/>
      <c r="AXL6" s="27"/>
      <c r="AXM6" s="27"/>
      <c r="AXN6" s="27"/>
      <c r="AXO6" s="27"/>
      <c r="AXP6" s="27"/>
      <c r="AXQ6" s="27"/>
      <c r="AXR6" s="27"/>
      <c r="AXS6" s="27"/>
      <c r="AXT6" s="27"/>
      <c r="AXU6" s="27"/>
      <c r="AXV6" s="27"/>
      <c r="AXW6" s="27"/>
      <c r="AXX6" s="27"/>
      <c r="AXY6" s="27"/>
      <c r="AXZ6" s="27"/>
      <c r="AYA6" s="27"/>
      <c r="AYB6" s="27"/>
      <c r="AYC6" s="27"/>
      <c r="AYD6" s="27"/>
      <c r="AYE6" s="27"/>
      <c r="AYF6" s="27"/>
      <c r="AYG6" s="27"/>
      <c r="AYH6" s="27"/>
      <c r="AYI6" s="27"/>
      <c r="AYJ6" s="27"/>
      <c r="AYK6" s="27"/>
      <c r="AYL6" s="27"/>
      <c r="AYM6" s="27"/>
      <c r="AYN6" s="27"/>
      <c r="AYO6" s="27"/>
      <c r="AYP6" s="27"/>
      <c r="AYQ6" s="27"/>
      <c r="AYR6" s="27"/>
      <c r="AYS6" s="27"/>
      <c r="AYT6" s="27"/>
      <c r="AYU6" s="27"/>
      <c r="AYV6" s="27"/>
      <c r="AYW6" s="27"/>
      <c r="AYX6" s="27"/>
      <c r="AYY6" s="27"/>
      <c r="AYZ6" s="27"/>
      <c r="AZA6" s="27"/>
      <c r="AZB6" s="27"/>
      <c r="AZC6" s="27"/>
      <c r="AZD6" s="27"/>
      <c r="AZE6" s="27"/>
      <c r="AZF6" s="27"/>
      <c r="AZG6" s="27"/>
      <c r="AZH6" s="27"/>
      <c r="AZI6" s="27"/>
      <c r="AZJ6" s="27"/>
      <c r="AZK6" s="27"/>
      <c r="AZL6" s="27"/>
      <c r="AZM6" s="27"/>
      <c r="AZN6" s="27"/>
      <c r="AZO6" s="27"/>
      <c r="AZP6" s="27"/>
      <c r="AZQ6" s="27"/>
      <c r="AZR6" s="27"/>
      <c r="AZS6" s="27"/>
      <c r="AZT6" s="27"/>
      <c r="AZU6" s="27"/>
      <c r="AZV6" s="27"/>
      <c r="AZW6" s="27"/>
      <c r="AZX6" s="27"/>
      <c r="AZY6" s="27"/>
      <c r="AZZ6" s="27"/>
      <c r="BAA6" s="27"/>
      <c r="BAB6" s="27"/>
      <c r="BAC6" s="27"/>
      <c r="BAD6" s="27"/>
      <c r="BAE6" s="27"/>
      <c r="BAF6" s="27"/>
      <c r="BAG6" s="27"/>
      <c r="BAH6" s="27"/>
      <c r="BAI6" s="27"/>
      <c r="BAJ6" s="27"/>
      <c r="BAK6" s="27"/>
      <c r="BAL6" s="27"/>
      <c r="BAM6" s="27"/>
      <c r="BAN6" s="27"/>
      <c r="BAO6" s="27"/>
      <c r="BAP6" s="27"/>
      <c r="BAQ6" s="27"/>
      <c r="BAR6" s="27"/>
      <c r="BAS6" s="27"/>
      <c r="BAT6" s="27"/>
      <c r="BAU6" s="27"/>
      <c r="BAV6" s="27"/>
      <c r="BAW6" s="27"/>
      <c r="BAX6" s="27"/>
      <c r="BAY6" s="27"/>
      <c r="BAZ6" s="27"/>
      <c r="BBA6" s="27"/>
      <c r="BBB6" s="27"/>
      <c r="BBC6" s="27"/>
      <c r="BBD6" s="27"/>
      <c r="BBE6" s="27"/>
      <c r="BBF6" s="27"/>
      <c r="BBG6" s="27"/>
      <c r="BBH6" s="27"/>
      <c r="BBI6" s="27"/>
      <c r="BBJ6" s="27"/>
      <c r="BBK6" s="27"/>
      <c r="BBL6" s="27"/>
      <c r="BBM6" s="27"/>
      <c r="BBN6" s="27"/>
      <c r="BBO6" s="27"/>
      <c r="BBP6" s="27"/>
      <c r="BBQ6" s="27"/>
      <c r="BBR6" s="27"/>
      <c r="BBS6" s="27"/>
      <c r="BBT6" s="27"/>
      <c r="BBU6" s="27"/>
      <c r="BBV6" s="27"/>
      <c r="BBW6" s="27"/>
      <c r="BBX6" s="27"/>
      <c r="BBY6" s="27"/>
      <c r="BBZ6" s="27"/>
      <c r="BCA6" s="27"/>
      <c r="BCB6" s="27"/>
      <c r="BCC6" s="27"/>
      <c r="BCD6" s="27"/>
      <c r="BCE6" s="27"/>
      <c r="BCF6" s="27"/>
      <c r="BCG6" s="27"/>
      <c r="BCH6" s="27"/>
      <c r="BCI6" s="27"/>
      <c r="BCJ6" s="27"/>
      <c r="BCK6" s="27"/>
      <c r="BCL6" s="27"/>
      <c r="BCM6" s="27"/>
      <c r="BCN6" s="27"/>
      <c r="BCO6" s="27"/>
      <c r="BCP6" s="27"/>
      <c r="BCQ6" s="27"/>
      <c r="BCR6" s="27"/>
      <c r="BCS6" s="27"/>
      <c r="BCT6" s="27"/>
      <c r="BCU6" s="27"/>
      <c r="BCV6" s="27"/>
      <c r="BCW6" s="27"/>
      <c r="BCX6" s="27"/>
      <c r="BCY6" s="27"/>
      <c r="BCZ6" s="27"/>
      <c r="BDA6" s="27"/>
      <c r="BDB6" s="27"/>
      <c r="BDC6" s="27"/>
      <c r="BDD6" s="27"/>
      <c r="BDE6" s="27"/>
      <c r="BDF6" s="27"/>
      <c r="BDG6" s="27"/>
      <c r="BDH6" s="27"/>
      <c r="BDI6" s="27"/>
      <c r="BDJ6" s="27"/>
      <c r="BDK6" s="27"/>
      <c r="BDL6" s="27"/>
      <c r="BDM6" s="27"/>
      <c r="BDN6" s="27"/>
      <c r="BDO6" s="27"/>
      <c r="BDP6" s="27"/>
      <c r="BDQ6" s="27"/>
      <c r="BDR6" s="27"/>
      <c r="BDS6" s="27"/>
      <c r="BDT6" s="27"/>
      <c r="BDU6" s="27"/>
      <c r="BDV6" s="27"/>
      <c r="BDW6" s="27"/>
      <c r="BDX6" s="27"/>
      <c r="BDY6" s="27"/>
      <c r="BDZ6" s="27"/>
      <c r="BEA6" s="27"/>
      <c r="BEB6" s="27"/>
      <c r="BEC6" s="27"/>
      <c r="BED6" s="27"/>
      <c r="BEE6" s="27"/>
      <c r="BEF6" s="27"/>
      <c r="BEG6" s="27"/>
      <c r="BEH6" s="27"/>
      <c r="BEI6" s="27"/>
      <c r="BEJ6" s="27"/>
      <c r="BEK6" s="27"/>
      <c r="BEL6" s="27"/>
      <c r="BEM6" s="27"/>
      <c r="BEN6" s="27"/>
      <c r="BEO6" s="27"/>
      <c r="BEP6" s="27"/>
      <c r="BEQ6" s="27"/>
      <c r="BER6" s="27"/>
      <c r="BES6" s="27"/>
      <c r="BET6" s="27"/>
      <c r="BEU6" s="27"/>
      <c r="BEV6" s="27"/>
      <c r="BEW6" s="27"/>
      <c r="BEX6" s="27"/>
      <c r="BEY6" s="27"/>
      <c r="BEZ6" s="27"/>
      <c r="BFA6" s="27"/>
      <c r="BFB6" s="27"/>
      <c r="BFC6" s="27"/>
      <c r="BFD6" s="27"/>
      <c r="BFE6" s="27"/>
      <c r="BFF6" s="27"/>
      <c r="BFG6" s="27"/>
      <c r="BFH6" s="27"/>
      <c r="BFI6" s="27"/>
      <c r="BFJ6" s="27"/>
      <c r="BFK6" s="27"/>
      <c r="BFL6" s="27"/>
      <c r="BFM6" s="27"/>
      <c r="BFN6" s="27"/>
      <c r="BFO6" s="27"/>
      <c r="BFP6" s="27"/>
      <c r="BFQ6" s="27"/>
      <c r="BFR6" s="27"/>
      <c r="BFS6" s="27"/>
      <c r="BFT6" s="27"/>
      <c r="BFU6" s="27"/>
      <c r="BFV6" s="27"/>
      <c r="BFW6" s="27"/>
      <c r="BFX6" s="27"/>
      <c r="BFY6" s="27"/>
      <c r="BFZ6" s="27"/>
      <c r="BGA6" s="27"/>
      <c r="BGB6" s="27"/>
      <c r="BGC6" s="27"/>
      <c r="BGD6" s="27"/>
      <c r="BGE6" s="27"/>
      <c r="BGF6" s="27"/>
      <c r="BGG6" s="27"/>
      <c r="BGH6" s="27"/>
      <c r="BGI6" s="27"/>
      <c r="BGJ6" s="27"/>
      <c r="BGK6" s="27"/>
      <c r="BGL6" s="27"/>
      <c r="BGM6" s="27"/>
      <c r="BGN6" s="27"/>
      <c r="BGO6" s="27"/>
      <c r="BGP6" s="27"/>
      <c r="BGQ6" s="27"/>
      <c r="BGR6" s="27"/>
      <c r="BGS6" s="27"/>
      <c r="BGT6" s="27"/>
      <c r="BGU6" s="27"/>
      <c r="BGV6" s="27"/>
      <c r="BGW6" s="27"/>
      <c r="BGX6" s="27"/>
      <c r="BGY6" s="27"/>
      <c r="BGZ6" s="27"/>
      <c r="BHA6" s="27"/>
      <c r="BHB6" s="27"/>
      <c r="BHC6" s="27"/>
      <c r="BHD6" s="27"/>
      <c r="BHE6" s="27"/>
      <c r="BHF6" s="27"/>
      <c r="BHG6" s="27"/>
      <c r="BHH6" s="27"/>
      <c r="BHI6" s="27"/>
      <c r="BHJ6" s="27"/>
      <c r="BHK6" s="27"/>
      <c r="BHL6" s="27"/>
      <c r="BHM6" s="27"/>
      <c r="BHN6" s="27"/>
      <c r="BHO6" s="27"/>
      <c r="BHP6" s="27"/>
      <c r="BHQ6" s="27"/>
      <c r="BHR6" s="27"/>
      <c r="BHS6" s="27"/>
      <c r="BHT6" s="27"/>
      <c r="BHU6" s="27"/>
      <c r="BHV6" s="27"/>
      <c r="BHW6" s="27"/>
      <c r="BHX6" s="27"/>
      <c r="BHY6" s="27"/>
      <c r="BHZ6" s="27"/>
      <c r="BIA6" s="27"/>
      <c r="BIB6" s="27"/>
      <c r="BIC6" s="27"/>
      <c r="BID6" s="27"/>
      <c r="BIE6" s="27"/>
      <c r="BIF6" s="27"/>
      <c r="BIG6" s="27"/>
      <c r="BIH6" s="27"/>
      <c r="BII6" s="27"/>
      <c r="BIJ6" s="27"/>
      <c r="BIK6" s="27"/>
      <c r="BIL6" s="27"/>
      <c r="BIM6" s="27"/>
      <c r="BIN6" s="27"/>
      <c r="BIO6" s="27"/>
      <c r="BIP6" s="27"/>
      <c r="BIQ6" s="27"/>
      <c r="BIR6" s="27"/>
      <c r="BIS6" s="27"/>
      <c r="BIT6" s="27"/>
      <c r="BIU6" s="27"/>
      <c r="BIV6" s="27"/>
      <c r="BIW6" s="27"/>
      <c r="BIX6" s="27"/>
      <c r="BIY6" s="27"/>
      <c r="BIZ6" s="27"/>
      <c r="BJA6" s="27"/>
      <c r="BJB6" s="27"/>
      <c r="BJC6" s="27"/>
      <c r="BJD6" s="27"/>
      <c r="BJE6" s="27"/>
      <c r="BJF6" s="27"/>
      <c r="BJG6" s="27"/>
      <c r="BJH6" s="27"/>
      <c r="BJI6" s="27"/>
      <c r="BJJ6" s="27"/>
      <c r="BJK6" s="27"/>
      <c r="BJL6" s="27"/>
      <c r="BJM6" s="27"/>
      <c r="BJN6" s="27"/>
      <c r="BJO6" s="27"/>
      <c r="BJP6" s="27"/>
      <c r="BJQ6" s="27"/>
      <c r="BJR6" s="27"/>
      <c r="BJS6" s="27"/>
      <c r="BJT6" s="27"/>
      <c r="BJU6" s="27"/>
      <c r="BJV6" s="27"/>
      <c r="BJW6" s="27"/>
      <c r="BJX6" s="27"/>
      <c r="BJY6" s="27"/>
      <c r="BJZ6" s="27"/>
      <c r="BKA6" s="27"/>
      <c r="BKB6" s="27"/>
      <c r="BKC6" s="27"/>
      <c r="BKD6" s="27"/>
      <c r="BKE6" s="27"/>
      <c r="BKF6" s="27"/>
      <c r="BKG6" s="27"/>
      <c r="BKH6" s="27"/>
      <c r="BKI6" s="27"/>
      <c r="BKJ6" s="27"/>
      <c r="BKK6" s="27"/>
      <c r="BKL6" s="27"/>
      <c r="BKM6" s="27"/>
      <c r="BKN6" s="27"/>
      <c r="BKO6" s="27"/>
      <c r="BKP6" s="27"/>
      <c r="BKQ6" s="27"/>
      <c r="BKR6" s="27"/>
      <c r="BKS6" s="27"/>
      <c r="BKT6" s="27"/>
      <c r="BKU6" s="27"/>
      <c r="BKV6" s="27"/>
      <c r="BKW6" s="27"/>
      <c r="BKX6" s="27"/>
      <c r="BKY6" s="27"/>
      <c r="BKZ6" s="27"/>
      <c r="BLA6" s="27"/>
      <c r="BLB6" s="27"/>
      <c r="BLC6" s="27"/>
      <c r="BLD6" s="27"/>
      <c r="BLE6" s="27"/>
      <c r="BLF6" s="27"/>
      <c r="BLG6" s="27"/>
      <c r="BLH6" s="27"/>
      <c r="BLI6" s="27"/>
      <c r="BLJ6" s="27"/>
      <c r="BLK6" s="27"/>
      <c r="BLL6" s="27"/>
      <c r="BLM6" s="27"/>
      <c r="BLN6" s="27"/>
      <c r="BLO6" s="27"/>
      <c r="BLP6" s="27"/>
      <c r="BLQ6" s="27"/>
      <c r="BLR6" s="27"/>
      <c r="BLS6" s="27"/>
      <c r="BLT6" s="27"/>
      <c r="BLU6" s="27"/>
      <c r="BLV6" s="27"/>
      <c r="BLW6" s="27"/>
      <c r="BLX6" s="27"/>
      <c r="BLY6" s="27"/>
      <c r="BLZ6" s="27"/>
      <c r="BMA6" s="27"/>
      <c r="BMB6" s="27"/>
      <c r="BMC6" s="27"/>
      <c r="BMD6" s="27"/>
      <c r="BME6" s="27"/>
      <c r="BMF6" s="27"/>
      <c r="BMG6" s="27"/>
      <c r="BMH6" s="27"/>
      <c r="BMI6" s="27"/>
      <c r="BMJ6" s="27"/>
      <c r="BMK6" s="27"/>
      <c r="BML6" s="27"/>
      <c r="BMM6" s="27"/>
      <c r="BMN6" s="27"/>
      <c r="BMO6" s="27"/>
      <c r="BMP6" s="27"/>
      <c r="BMQ6" s="27"/>
      <c r="BMR6" s="27"/>
      <c r="BMS6" s="27"/>
      <c r="BMT6" s="27"/>
      <c r="BMU6" s="27"/>
      <c r="BMV6" s="27"/>
      <c r="BMW6" s="27"/>
      <c r="BMX6" s="27"/>
      <c r="BMY6" s="27"/>
      <c r="BMZ6" s="27"/>
      <c r="BNA6" s="27"/>
      <c r="BNB6" s="27"/>
      <c r="BNC6" s="27"/>
      <c r="BND6" s="27"/>
      <c r="BNE6" s="27"/>
      <c r="BNF6" s="27"/>
      <c r="BNG6" s="27"/>
      <c r="BNH6" s="27"/>
      <c r="BNI6" s="27"/>
      <c r="BNJ6" s="27"/>
      <c r="BNK6" s="27"/>
      <c r="BNL6" s="27"/>
      <c r="BNM6" s="27"/>
      <c r="BNN6" s="27"/>
      <c r="BNO6" s="27"/>
      <c r="BNP6" s="27"/>
      <c r="BNQ6" s="27"/>
      <c r="BNR6" s="27"/>
      <c r="BNS6" s="27"/>
      <c r="BNT6" s="27"/>
      <c r="BNU6" s="27"/>
      <c r="BNV6" s="27"/>
      <c r="BNW6" s="27"/>
      <c r="BNX6" s="27"/>
      <c r="BNY6" s="27"/>
      <c r="BNZ6" s="27"/>
      <c r="BOA6" s="27"/>
      <c r="BOB6" s="27"/>
      <c r="BOC6" s="27"/>
      <c r="BOD6" s="27"/>
      <c r="BOE6" s="27"/>
      <c r="BOF6" s="27"/>
      <c r="BOG6" s="27"/>
      <c r="BOH6" s="27"/>
      <c r="BOI6" s="27"/>
      <c r="BOJ6" s="27"/>
      <c r="BOK6" s="27"/>
      <c r="BOL6" s="27"/>
      <c r="BOM6" s="27"/>
      <c r="BON6" s="27"/>
      <c r="BOO6" s="27"/>
      <c r="BOP6" s="27"/>
      <c r="BOQ6" s="27"/>
      <c r="BOR6" s="27"/>
      <c r="BOS6" s="27"/>
      <c r="BOT6" s="27"/>
      <c r="BOU6" s="27"/>
      <c r="BOV6" s="27"/>
      <c r="BOW6" s="27"/>
      <c r="BOX6" s="27"/>
      <c r="BOY6" s="27"/>
      <c r="BOZ6" s="27"/>
      <c r="BPA6" s="27"/>
      <c r="BPB6" s="27"/>
      <c r="BPC6" s="27"/>
      <c r="BPD6" s="27"/>
      <c r="BPE6" s="27"/>
      <c r="BPF6" s="27"/>
      <c r="BPG6" s="27"/>
      <c r="BPH6" s="27"/>
      <c r="BPI6" s="27"/>
      <c r="BPJ6" s="27"/>
      <c r="BPK6" s="27"/>
      <c r="BPL6" s="27"/>
      <c r="BPM6" s="27"/>
      <c r="BPN6" s="27"/>
      <c r="BPO6" s="27"/>
      <c r="BPP6" s="27"/>
      <c r="BPQ6" s="27"/>
      <c r="BPR6" s="27"/>
      <c r="BPS6" s="27"/>
      <c r="BPT6" s="27"/>
      <c r="BPU6" s="27"/>
      <c r="BPV6" s="27"/>
      <c r="BPW6" s="27"/>
      <c r="BPX6" s="27"/>
      <c r="BPY6" s="27"/>
      <c r="BPZ6" s="27"/>
      <c r="BQA6" s="27"/>
      <c r="BQB6" s="27"/>
      <c r="BQC6" s="27"/>
      <c r="BQD6" s="27"/>
      <c r="BQE6" s="27"/>
      <c r="BQF6" s="27"/>
      <c r="BQG6" s="27"/>
      <c r="BQH6" s="27"/>
      <c r="BQI6" s="27"/>
      <c r="BQJ6" s="27"/>
      <c r="BQK6" s="27"/>
      <c r="BQL6" s="27"/>
      <c r="BQM6" s="27"/>
      <c r="BQN6" s="27"/>
      <c r="BQO6" s="27"/>
      <c r="BQP6" s="27"/>
      <c r="BQQ6" s="27"/>
      <c r="BQR6" s="27"/>
      <c r="BQS6" s="27"/>
      <c r="BQT6" s="27"/>
      <c r="BQU6" s="27"/>
      <c r="BQV6" s="27"/>
      <c r="BQW6" s="27"/>
      <c r="BQX6" s="27"/>
      <c r="BQY6" s="27"/>
      <c r="BQZ6" s="27"/>
      <c r="BRA6" s="27"/>
      <c r="BRB6" s="27"/>
      <c r="BRC6" s="27"/>
      <c r="BRD6" s="27"/>
      <c r="BRE6" s="27"/>
      <c r="BRF6" s="27"/>
      <c r="BRG6" s="27"/>
      <c r="BRH6" s="27"/>
      <c r="BRI6" s="27"/>
      <c r="BRJ6" s="27"/>
      <c r="BRK6" s="27"/>
      <c r="BRL6" s="27"/>
      <c r="BRM6" s="27"/>
      <c r="BRN6" s="27"/>
      <c r="BRO6" s="27"/>
      <c r="BRP6" s="27"/>
      <c r="BRQ6" s="27"/>
      <c r="BRR6" s="27"/>
      <c r="BRS6" s="27"/>
      <c r="BRT6" s="27"/>
      <c r="BRU6" s="27"/>
      <c r="BRV6" s="27"/>
      <c r="BRW6" s="27"/>
      <c r="BRX6" s="27"/>
      <c r="BRY6" s="27"/>
      <c r="BRZ6" s="27"/>
      <c r="BSA6" s="27"/>
      <c r="BSB6" s="27"/>
      <c r="BSC6" s="27"/>
      <c r="BSD6" s="27"/>
      <c r="BSE6" s="27"/>
      <c r="BSF6" s="27"/>
      <c r="BSG6" s="27"/>
      <c r="BSH6" s="27"/>
      <c r="BSI6" s="27"/>
      <c r="BSJ6" s="27"/>
      <c r="BSK6" s="27"/>
      <c r="BSL6" s="27"/>
      <c r="BSM6" s="27"/>
      <c r="BSN6" s="27"/>
      <c r="BSO6" s="27"/>
      <c r="BSP6" s="27"/>
      <c r="BSQ6" s="27"/>
      <c r="BSR6" s="27"/>
      <c r="BSS6" s="27"/>
      <c r="BST6" s="27"/>
      <c r="BSU6" s="27"/>
      <c r="BSV6" s="27"/>
      <c r="BSW6" s="27"/>
      <c r="BSX6" s="27"/>
      <c r="BSY6" s="27"/>
      <c r="BSZ6" s="27"/>
      <c r="BTA6" s="27"/>
      <c r="BTB6" s="27"/>
      <c r="BTC6" s="27"/>
      <c r="BTD6" s="27"/>
      <c r="BTE6" s="27"/>
      <c r="BTF6" s="27"/>
      <c r="BTG6" s="27"/>
      <c r="BTH6" s="27"/>
      <c r="BTI6" s="27"/>
      <c r="BTJ6" s="27"/>
      <c r="BTK6" s="27"/>
      <c r="BTL6" s="27"/>
      <c r="BTM6" s="27"/>
      <c r="BTN6" s="27"/>
      <c r="BTO6" s="27"/>
      <c r="BTP6" s="27"/>
      <c r="BTQ6" s="27"/>
      <c r="BTR6" s="27"/>
      <c r="BTS6" s="27"/>
      <c r="BTT6" s="27"/>
      <c r="BTU6" s="27"/>
      <c r="BTV6" s="27"/>
      <c r="BTW6" s="27"/>
      <c r="BTX6" s="27"/>
      <c r="BTY6" s="27"/>
      <c r="BTZ6" s="27"/>
      <c r="BUA6" s="27"/>
      <c r="BUB6" s="27"/>
      <c r="BUC6" s="27"/>
      <c r="BUD6" s="27"/>
      <c r="BUE6" s="27"/>
      <c r="BUF6" s="27"/>
      <c r="BUG6" s="27"/>
      <c r="BUH6" s="27"/>
      <c r="BUI6" s="27"/>
      <c r="BUJ6" s="27"/>
      <c r="BUK6" s="27"/>
      <c r="BUL6" s="27"/>
      <c r="BUM6" s="27"/>
      <c r="BUN6" s="27"/>
      <c r="BUO6" s="27"/>
      <c r="BUP6" s="27"/>
      <c r="BUQ6" s="27"/>
      <c r="BUR6" s="27"/>
      <c r="BUS6" s="27"/>
      <c r="BUT6" s="27"/>
      <c r="BUU6" s="27"/>
      <c r="BUV6" s="27"/>
      <c r="BUW6" s="27"/>
      <c r="BUX6" s="27"/>
      <c r="BUY6" s="27"/>
      <c r="BUZ6" s="27"/>
      <c r="BVA6" s="27"/>
      <c r="BVB6" s="27"/>
      <c r="BVC6" s="27"/>
      <c r="BVD6" s="27"/>
      <c r="BVE6" s="27"/>
      <c r="BVF6" s="27"/>
      <c r="BVG6" s="27"/>
      <c r="BVH6" s="27"/>
      <c r="BVI6" s="27"/>
      <c r="BVJ6" s="27"/>
      <c r="BVK6" s="27"/>
      <c r="BVL6" s="27"/>
      <c r="BVM6" s="27"/>
      <c r="BVN6" s="27"/>
      <c r="BVO6" s="27"/>
      <c r="BVP6" s="27"/>
      <c r="BVQ6" s="27"/>
      <c r="BVR6" s="27"/>
      <c r="BVS6" s="27"/>
      <c r="BVT6" s="27"/>
      <c r="BVU6" s="27"/>
      <c r="BVV6" s="27"/>
      <c r="BVW6" s="27"/>
      <c r="BVX6" s="27"/>
      <c r="BVY6" s="27"/>
      <c r="BVZ6" s="27"/>
      <c r="BWA6" s="27"/>
      <c r="BWB6" s="27"/>
      <c r="BWC6" s="27"/>
      <c r="BWD6" s="27"/>
      <c r="BWE6" s="27"/>
      <c r="BWF6" s="27"/>
      <c r="BWG6" s="27"/>
      <c r="BWH6" s="27"/>
      <c r="BWI6" s="27"/>
      <c r="BWJ6" s="27"/>
      <c r="BWK6" s="27"/>
      <c r="BWL6" s="27"/>
      <c r="BWM6" s="27"/>
      <c r="BWN6" s="27"/>
      <c r="BWO6" s="27"/>
      <c r="BWP6" s="27"/>
      <c r="BWQ6" s="27"/>
      <c r="BWR6" s="27"/>
      <c r="BWS6" s="27"/>
      <c r="BWT6" s="27"/>
      <c r="BWU6" s="27"/>
      <c r="BWV6" s="27"/>
      <c r="BWW6" s="27"/>
      <c r="BWX6" s="27"/>
      <c r="BWY6" s="27"/>
      <c r="BWZ6" s="27"/>
      <c r="BXA6" s="27"/>
      <c r="BXB6" s="27"/>
      <c r="BXC6" s="27"/>
      <c r="BXD6" s="27"/>
      <c r="BXE6" s="27"/>
      <c r="BXF6" s="27"/>
      <c r="BXG6" s="27"/>
      <c r="BXH6" s="27"/>
      <c r="BXI6" s="27"/>
      <c r="BXJ6" s="27"/>
      <c r="BXK6" s="27"/>
      <c r="BXL6" s="27"/>
      <c r="BXM6" s="27"/>
      <c r="BXN6" s="27"/>
      <c r="BXO6" s="27"/>
      <c r="BXP6" s="27"/>
      <c r="BXQ6" s="27"/>
      <c r="BXR6" s="27"/>
      <c r="BXS6" s="27"/>
      <c r="BXT6" s="27"/>
      <c r="BXU6" s="27"/>
      <c r="BXV6" s="27"/>
      <c r="BXW6" s="27"/>
      <c r="BXX6" s="27"/>
      <c r="BXY6" s="27"/>
      <c r="BXZ6" s="27"/>
      <c r="BYA6" s="27"/>
      <c r="BYB6" s="27"/>
      <c r="BYC6" s="27"/>
      <c r="BYD6" s="27"/>
      <c r="BYE6" s="27"/>
      <c r="BYF6" s="27"/>
      <c r="BYG6" s="27"/>
      <c r="BYH6" s="27"/>
      <c r="BYI6" s="27"/>
      <c r="BYJ6" s="27"/>
      <c r="BYK6" s="27"/>
      <c r="BYL6" s="27"/>
      <c r="BYM6" s="27"/>
      <c r="BYN6" s="27"/>
      <c r="BYO6" s="27"/>
      <c r="BYP6" s="27"/>
      <c r="BYQ6" s="27"/>
      <c r="BYR6" s="27"/>
      <c r="BYS6" s="27"/>
      <c r="BYT6" s="27"/>
      <c r="BYU6" s="27"/>
      <c r="BYV6" s="27"/>
      <c r="BYW6" s="27"/>
      <c r="BYX6" s="27"/>
      <c r="BYY6" s="27"/>
      <c r="BYZ6" s="27"/>
      <c r="BZA6" s="27"/>
      <c r="BZB6" s="27"/>
      <c r="BZC6" s="27"/>
      <c r="BZD6" s="27"/>
      <c r="BZE6" s="27"/>
      <c r="BZF6" s="27"/>
      <c r="BZG6" s="27"/>
      <c r="BZH6" s="27"/>
      <c r="BZI6" s="27"/>
      <c r="BZJ6" s="27"/>
      <c r="BZK6" s="27"/>
      <c r="BZL6" s="27"/>
      <c r="BZM6" s="27"/>
      <c r="BZN6" s="27"/>
      <c r="BZO6" s="27"/>
      <c r="BZP6" s="27"/>
      <c r="BZQ6" s="27"/>
      <c r="BZR6" s="27"/>
      <c r="BZS6" s="27"/>
      <c r="BZT6" s="27"/>
      <c r="BZU6" s="27"/>
      <c r="BZV6" s="27"/>
      <c r="BZW6" s="27"/>
      <c r="BZX6" s="27"/>
      <c r="BZY6" s="27"/>
      <c r="BZZ6" s="27"/>
      <c r="CAA6" s="27"/>
      <c r="CAB6" s="27"/>
      <c r="CAC6" s="27"/>
      <c r="CAD6" s="27"/>
      <c r="CAE6" s="27"/>
      <c r="CAF6" s="27"/>
      <c r="CAG6" s="27"/>
      <c r="CAH6" s="27"/>
      <c r="CAI6" s="27"/>
      <c r="CAJ6" s="27"/>
      <c r="CAK6" s="27"/>
      <c r="CAL6" s="27"/>
      <c r="CAM6" s="27"/>
      <c r="CAN6" s="27"/>
      <c r="CAO6" s="27"/>
      <c r="CAP6" s="27"/>
      <c r="CAQ6" s="27"/>
      <c r="CAR6" s="27"/>
      <c r="CAS6" s="27"/>
      <c r="CAT6" s="27"/>
      <c r="CAU6" s="27"/>
      <c r="CAV6" s="27"/>
      <c r="CAW6" s="27"/>
      <c r="CAX6" s="27"/>
      <c r="CAY6" s="27"/>
      <c r="CAZ6" s="27"/>
      <c r="CBA6" s="27"/>
      <c r="CBB6" s="27"/>
      <c r="CBC6" s="27"/>
      <c r="CBD6" s="27"/>
      <c r="CBE6" s="27"/>
      <c r="CBF6" s="27"/>
      <c r="CBG6" s="27"/>
      <c r="CBH6" s="27"/>
      <c r="CBI6" s="27"/>
      <c r="CBJ6" s="27"/>
      <c r="CBK6" s="27"/>
      <c r="CBL6" s="27"/>
      <c r="CBM6" s="27"/>
      <c r="CBN6" s="27"/>
      <c r="CBO6" s="27"/>
      <c r="CBP6" s="27"/>
      <c r="CBQ6" s="27"/>
      <c r="CBR6" s="27"/>
      <c r="CBS6" s="27"/>
      <c r="CBT6" s="27"/>
      <c r="CBU6" s="27"/>
      <c r="CBV6" s="27"/>
      <c r="CBW6" s="27"/>
      <c r="CBX6" s="27"/>
      <c r="CBY6" s="27"/>
      <c r="CBZ6" s="27"/>
      <c r="CCA6" s="27"/>
      <c r="CCB6" s="27"/>
      <c r="CCC6" s="27"/>
      <c r="CCD6" s="27"/>
      <c r="CCE6" s="27"/>
      <c r="CCF6" s="27"/>
      <c r="CCG6" s="27"/>
      <c r="CCH6" s="27"/>
      <c r="CCI6" s="27"/>
      <c r="CCJ6" s="27"/>
      <c r="CCK6" s="27"/>
      <c r="CCL6" s="27"/>
      <c r="CCM6" s="27"/>
      <c r="CCN6" s="27"/>
      <c r="CCO6" s="27"/>
      <c r="CCP6" s="27"/>
      <c r="CCQ6" s="27"/>
      <c r="CCR6" s="27"/>
      <c r="CCS6" s="27"/>
      <c r="CCT6" s="27"/>
      <c r="CCU6" s="27"/>
      <c r="CCV6" s="27"/>
      <c r="CCW6" s="27"/>
      <c r="CCX6" s="27"/>
      <c r="CCY6" s="27"/>
      <c r="CCZ6" s="27"/>
      <c r="CDA6" s="27"/>
      <c r="CDB6" s="27"/>
      <c r="CDC6" s="27"/>
      <c r="CDD6" s="27"/>
      <c r="CDE6" s="27"/>
      <c r="CDF6" s="27"/>
      <c r="CDG6" s="27"/>
      <c r="CDH6" s="27"/>
      <c r="CDI6" s="27"/>
      <c r="CDJ6" s="27"/>
      <c r="CDK6" s="27"/>
      <c r="CDL6" s="27"/>
      <c r="CDM6" s="27"/>
      <c r="CDN6" s="27"/>
      <c r="CDO6" s="27"/>
      <c r="CDP6" s="27"/>
      <c r="CDQ6" s="27"/>
      <c r="CDR6" s="27"/>
      <c r="CDS6" s="27"/>
      <c r="CDT6" s="27"/>
      <c r="CDU6" s="27"/>
      <c r="CDV6" s="27"/>
      <c r="CDW6" s="27"/>
      <c r="CDX6" s="27"/>
      <c r="CDY6" s="27"/>
      <c r="CDZ6" s="27"/>
      <c r="CEA6" s="27"/>
      <c r="CEB6" s="27"/>
      <c r="CEC6" s="27"/>
      <c r="CED6" s="27"/>
      <c r="CEE6" s="27"/>
      <c r="CEF6" s="27"/>
      <c r="CEG6" s="27"/>
      <c r="CEH6" s="27"/>
      <c r="CEI6" s="27"/>
      <c r="CEJ6" s="27"/>
      <c r="CEK6" s="27"/>
      <c r="CEL6" s="27"/>
      <c r="CEM6" s="27"/>
      <c r="CEN6" s="27"/>
      <c r="CEO6" s="27"/>
      <c r="CEP6" s="27"/>
      <c r="CEQ6" s="27"/>
      <c r="CER6" s="27"/>
      <c r="CES6" s="27"/>
      <c r="CET6" s="27"/>
      <c r="CEU6" s="27"/>
      <c r="CEV6" s="27"/>
      <c r="CEW6" s="27"/>
      <c r="CEX6" s="27"/>
      <c r="CEY6" s="27"/>
      <c r="CEZ6" s="27"/>
      <c r="CFA6" s="27"/>
      <c r="CFB6" s="27"/>
      <c r="CFC6" s="27"/>
      <c r="CFD6" s="27"/>
      <c r="CFE6" s="27"/>
      <c r="CFF6" s="27"/>
      <c r="CFG6" s="27"/>
      <c r="CFH6" s="27"/>
      <c r="CFI6" s="27"/>
      <c r="CFJ6" s="27"/>
      <c r="CFK6" s="27"/>
      <c r="CFL6" s="27"/>
      <c r="CFM6" s="27"/>
      <c r="CFN6" s="27"/>
      <c r="CFO6" s="27"/>
      <c r="CFP6" s="27"/>
      <c r="CFQ6" s="27"/>
      <c r="CFR6" s="27"/>
      <c r="CFS6" s="27"/>
      <c r="CFT6" s="27"/>
      <c r="CFU6" s="27"/>
      <c r="CFV6" s="27"/>
      <c r="CFW6" s="27"/>
      <c r="CFX6" s="27"/>
      <c r="CFY6" s="27"/>
      <c r="CFZ6" s="27"/>
      <c r="CGA6" s="27"/>
      <c r="CGB6" s="27"/>
      <c r="CGC6" s="27"/>
      <c r="CGD6" s="27"/>
      <c r="CGE6" s="27"/>
      <c r="CGF6" s="27"/>
      <c r="CGG6" s="27"/>
      <c r="CGH6" s="27"/>
      <c r="CGI6" s="27"/>
      <c r="CGJ6" s="27"/>
      <c r="CGK6" s="27"/>
      <c r="CGL6" s="27"/>
      <c r="CGM6" s="27"/>
      <c r="CGN6" s="27"/>
      <c r="CGO6" s="27"/>
      <c r="CGP6" s="27"/>
      <c r="CGQ6" s="27"/>
      <c r="CGR6" s="27"/>
      <c r="CGS6" s="27"/>
      <c r="CGT6" s="27"/>
      <c r="CGU6" s="27"/>
      <c r="CGV6" s="27"/>
      <c r="CGW6" s="27"/>
      <c r="CGX6" s="27"/>
      <c r="CGY6" s="27"/>
      <c r="CGZ6" s="27"/>
      <c r="CHA6" s="27"/>
      <c r="CHB6" s="27"/>
      <c r="CHC6" s="27"/>
      <c r="CHD6" s="27"/>
      <c r="CHE6" s="27"/>
      <c r="CHF6" s="27"/>
      <c r="CHG6" s="27"/>
      <c r="CHH6" s="27"/>
      <c r="CHI6" s="27"/>
      <c r="CHJ6" s="27"/>
      <c r="CHK6" s="27"/>
      <c r="CHL6" s="27"/>
      <c r="CHM6" s="27"/>
      <c r="CHN6" s="27"/>
      <c r="CHO6" s="27"/>
      <c r="CHP6" s="27"/>
      <c r="CHQ6" s="27"/>
      <c r="CHR6" s="27"/>
      <c r="CHS6" s="27"/>
      <c r="CHT6" s="27"/>
      <c r="CHU6" s="27"/>
      <c r="CHV6" s="27"/>
      <c r="CHW6" s="27"/>
      <c r="CHX6" s="27"/>
      <c r="CHY6" s="27"/>
      <c r="CHZ6" s="27"/>
      <c r="CIA6" s="27"/>
      <c r="CIB6" s="27"/>
      <c r="CIC6" s="27"/>
      <c r="CID6" s="27"/>
      <c r="CIE6" s="27"/>
      <c r="CIF6" s="27"/>
      <c r="CIG6" s="27"/>
      <c r="CIH6" s="27"/>
      <c r="CII6" s="27"/>
      <c r="CIJ6" s="27"/>
      <c r="CIK6" s="27"/>
      <c r="CIL6" s="27"/>
      <c r="CIM6" s="27"/>
      <c r="CIN6" s="27"/>
      <c r="CIO6" s="27"/>
      <c r="CIP6" s="27"/>
      <c r="CIQ6" s="27"/>
      <c r="CIR6" s="27"/>
      <c r="CIS6" s="27"/>
      <c r="CIT6" s="27"/>
      <c r="CIU6" s="27"/>
      <c r="CIV6" s="27"/>
      <c r="CIW6" s="27"/>
      <c r="CIX6" s="27"/>
      <c r="CIY6" s="27"/>
      <c r="CIZ6" s="27"/>
      <c r="CJA6" s="27"/>
      <c r="CJB6" s="27"/>
      <c r="CJC6" s="27"/>
      <c r="CJD6" s="27"/>
      <c r="CJE6" s="27"/>
      <c r="CJF6" s="27"/>
      <c r="CJG6" s="27"/>
      <c r="CJH6" s="27"/>
      <c r="CJI6" s="27"/>
      <c r="CJJ6" s="27"/>
      <c r="CJK6" s="27"/>
      <c r="CJL6" s="27"/>
      <c r="CJM6" s="27"/>
      <c r="CJN6" s="27"/>
      <c r="CJO6" s="27"/>
      <c r="CJP6" s="27"/>
      <c r="CJQ6" s="27"/>
      <c r="CJR6" s="27"/>
      <c r="CJS6" s="27"/>
      <c r="CJT6" s="27"/>
      <c r="CJU6" s="27"/>
      <c r="CJV6" s="27"/>
      <c r="CJW6" s="27"/>
      <c r="CJX6" s="27"/>
      <c r="CJY6" s="27"/>
      <c r="CJZ6" s="27"/>
      <c r="CKA6" s="27"/>
      <c r="CKB6" s="27"/>
      <c r="CKC6" s="27"/>
      <c r="CKD6" s="27"/>
      <c r="CKE6" s="27"/>
      <c r="CKF6" s="27"/>
      <c r="CKG6" s="27"/>
      <c r="CKH6" s="27"/>
      <c r="CKI6" s="27"/>
      <c r="CKJ6" s="27"/>
      <c r="CKK6" s="27"/>
      <c r="CKL6" s="27"/>
      <c r="CKM6" s="27"/>
      <c r="CKN6" s="27"/>
      <c r="CKO6" s="27"/>
      <c r="CKP6" s="27"/>
      <c r="CKQ6" s="27"/>
      <c r="CKR6" s="27"/>
      <c r="CKS6" s="27"/>
      <c r="CKT6" s="27"/>
      <c r="CKU6" s="27"/>
      <c r="CKV6" s="27"/>
      <c r="CKW6" s="27"/>
      <c r="CKX6" s="27"/>
      <c r="CKY6" s="27"/>
      <c r="CKZ6" s="27"/>
      <c r="CLA6" s="27"/>
      <c r="CLB6" s="27"/>
      <c r="CLC6" s="27"/>
      <c r="CLD6" s="27"/>
      <c r="CLE6" s="27"/>
      <c r="CLF6" s="27"/>
      <c r="CLG6" s="27"/>
      <c r="CLH6" s="27"/>
      <c r="CLI6" s="27"/>
      <c r="CLJ6" s="27"/>
      <c r="CLK6" s="27"/>
      <c r="CLL6" s="27"/>
      <c r="CLM6" s="27"/>
      <c r="CLN6" s="27"/>
      <c r="CLO6" s="27"/>
      <c r="CLP6" s="27"/>
      <c r="CLQ6" s="27"/>
      <c r="CLR6" s="27"/>
      <c r="CLS6" s="27"/>
      <c r="CLT6" s="27"/>
      <c r="CLU6" s="27"/>
      <c r="CLV6" s="27"/>
      <c r="CLW6" s="27"/>
      <c r="CLX6" s="27"/>
      <c r="CLY6" s="27"/>
      <c r="CLZ6" s="27"/>
      <c r="CMA6" s="27"/>
      <c r="CMB6" s="27"/>
      <c r="CMC6" s="27"/>
      <c r="CMD6" s="27"/>
      <c r="CME6" s="27"/>
      <c r="CMF6" s="27"/>
      <c r="CMG6" s="27"/>
      <c r="CMH6" s="27"/>
      <c r="CMI6" s="27"/>
      <c r="CMJ6" s="27"/>
      <c r="CMK6" s="27"/>
      <c r="CML6" s="27"/>
      <c r="CMM6" s="27"/>
      <c r="CMN6" s="27"/>
      <c r="CMO6" s="27"/>
      <c r="CMP6" s="27"/>
      <c r="CMQ6" s="27"/>
      <c r="CMR6" s="27"/>
      <c r="CMS6" s="27"/>
      <c r="CMT6" s="27"/>
      <c r="CMU6" s="27"/>
      <c r="CMV6" s="27"/>
      <c r="CMW6" s="27"/>
      <c r="CMX6" s="27"/>
      <c r="CMY6" s="27"/>
      <c r="CMZ6" s="27"/>
      <c r="CNA6" s="27"/>
      <c r="CNB6" s="27"/>
      <c r="CNC6" s="27"/>
      <c r="CND6" s="27"/>
      <c r="CNE6" s="27"/>
      <c r="CNF6" s="27"/>
      <c r="CNG6" s="27"/>
      <c r="CNH6" s="27"/>
      <c r="CNI6" s="27"/>
      <c r="CNJ6" s="27"/>
      <c r="CNK6" s="27"/>
      <c r="CNL6" s="27"/>
      <c r="CNM6" s="27"/>
      <c r="CNN6" s="27"/>
      <c r="CNO6" s="27"/>
      <c r="CNP6" s="27"/>
      <c r="CNQ6" s="27"/>
      <c r="CNR6" s="27"/>
      <c r="CNS6" s="27"/>
      <c r="CNT6" s="27"/>
      <c r="CNU6" s="27"/>
      <c r="CNV6" s="27"/>
      <c r="CNW6" s="27"/>
      <c r="CNX6" s="27"/>
      <c r="CNY6" s="27"/>
      <c r="CNZ6" s="27"/>
      <c r="COA6" s="27"/>
      <c r="COB6" s="27"/>
      <c r="COC6" s="27"/>
      <c r="COD6" s="27"/>
      <c r="COE6" s="27"/>
      <c r="COF6" s="27"/>
      <c r="COG6" s="27"/>
      <c r="COH6" s="27"/>
      <c r="COI6" s="27"/>
      <c r="COJ6" s="27"/>
      <c r="COK6" s="27"/>
      <c r="COL6" s="27"/>
      <c r="COM6" s="27"/>
      <c r="CON6" s="27"/>
      <c r="COO6" s="27"/>
      <c r="COP6" s="27"/>
      <c r="COQ6" s="27"/>
      <c r="COR6" s="27"/>
      <c r="COS6" s="27"/>
      <c r="COT6" s="27"/>
      <c r="COU6" s="27"/>
      <c r="COV6" s="27"/>
      <c r="COW6" s="27"/>
      <c r="COX6" s="27"/>
      <c r="COY6" s="27"/>
      <c r="COZ6" s="27"/>
      <c r="CPA6" s="27"/>
      <c r="CPB6" s="27"/>
      <c r="CPC6" s="27"/>
      <c r="CPD6" s="27"/>
      <c r="CPE6" s="27"/>
      <c r="CPF6" s="27"/>
      <c r="CPG6" s="27"/>
      <c r="CPH6" s="27"/>
      <c r="CPI6" s="27"/>
      <c r="CPJ6" s="27"/>
      <c r="CPK6" s="27"/>
      <c r="CPL6" s="27"/>
      <c r="CPM6" s="27"/>
      <c r="CPN6" s="27"/>
      <c r="CPO6" s="27"/>
      <c r="CPP6" s="27"/>
      <c r="CPQ6" s="27"/>
      <c r="CPR6" s="27"/>
      <c r="CPS6" s="27"/>
      <c r="CPT6" s="27"/>
      <c r="CPU6" s="27"/>
      <c r="CPV6" s="27"/>
      <c r="CPW6" s="27"/>
      <c r="CPX6" s="27"/>
      <c r="CPY6" s="27"/>
      <c r="CPZ6" s="27"/>
      <c r="CQA6" s="27"/>
      <c r="CQB6" s="27"/>
      <c r="CQC6" s="27"/>
      <c r="CQD6" s="27"/>
      <c r="CQE6" s="27"/>
      <c r="CQF6" s="27"/>
      <c r="CQG6" s="27"/>
      <c r="CQH6" s="27"/>
      <c r="CQI6" s="27"/>
      <c r="CQJ6" s="27"/>
      <c r="CQK6" s="27"/>
      <c r="CQL6" s="27"/>
      <c r="CQM6" s="27"/>
      <c r="CQN6" s="27"/>
      <c r="CQO6" s="27"/>
      <c r="CQP6" s="27"/>
      <c r="CQQ6" s="27"/>
      <c r="CQR6" s="27"/>
      <c r="CQS6" s="27"/>
      <c r="CQT6" s="27"/>
      <c r="CQU6" s="27"/>
      <c r="CQV6" s="27"/>
      <c r="CQW6" s="27"/>
      <c r="CQX6" s="27"/>
      <c r="CQY6" s="27"/>
      <c r="CQZ6" s="27"/>
      <c r="CRA6" s="27"/>
      <c r="CRB6" s="27"/>
      <c r="CRC6" s="27"/>
      <c r="CRD6" s="27"/>
      <c r="CRE6" s="27"/>
      <c r="CRF6" s="27"/>
      <c r="CRG6" s="27"/>
      <c r="CRH6" s="27"/>
      <c r="CRI6" s="27"/>
      <c r="CRJ6" s="27"/>
      <c r="CRK6" s="27"/>
      <c r="CRL6" s="27"/>
      <c r="CRM6" s="27"/>
      <c r="CRN6" s="27"/>
      <c r="CRO6" s="27"/>
      <c r="CRP6" s="27"/>
      <c r="CRQ6" s="27"/>
      <c r="CRR6" s="27"/>
      <c r="CRS6" s="27"/>
      <c r="CRT6" s="27"/>
      <c r="CRU6" s="27"/>
      <c r="CRV6" s="27"/>
      <c r="CRW6" s="27"/>
      <c r="CRX6" s="27"/>
      <c r="CRY6" s="27"/>
      <c r="CRZ6" s="27"/>
      <c r="CSA6" s="27"/>
      <c r="CSB6" s="27"/>
      <c r="CSC6" s="27"/>
      <c r="CSD6" s="27"/>
      <c r="CSE6" s="27"/>
      <c r="CSF6" s="27"/>
      <c r="CSG6" s="27"/>
      <c r="CSH6" s="27"/>
      <c r="CSI6" s="27"/>
      <c r="CSJ6" s="27"/>
      <c r="CSK6" s="27"/>
      <c r="CSL6" s="27"/>
      <c r="CSM6" s="27"/>
      <c r="CSN6" s="27"/>
      <c r="CSO6" s="27"/>
      <c r="CSP6" s="27"/>
      <c r="CSQ6" s="27"/>
      <c r="CSR6" s="27"/>
      <c r="CSS6" s="27"/>
      <c r="CST6" s="27"/>
      <c r="CSU6" s="27"/>
      <c r="CSV6" s="27"/>
      <c r="CSW6" s="27"/>
      <c r="CSX6" s="27"/>
      <c r="CSY6" s="27"/>
      <c r="CSZ6" s="27"/>
      <c r="CTA6" s="27"/>
      <c r="CTB6" s="27"/>
      <c r="CTC6" s="27"/>
      <c r="CTD6" s="27"/>
      <c r="CTE6" s="27"/>
      <c r="CTF6" s="27"/>
      <c r="CTG6" s="27"/>
      <c r="CTH6" s="27"/>
      <c r="CTI6" s="27"/>
      <c r="CTJ6" s="27"/>
      <c r="CTK6" s="27"/>
      <c r="CTL6" s="27"/>
      <c r="CTM6" s="27"/>
      <c r="CTN6" s="27"/>
      <c r="CTO6" s="27"/>
      <c r="CTP6" s="27"/>
      <c r="CTQ6" s="27"/>
      <c r="CTR6" s="27"/>
      <c r="CTS6" s="27"/>
      <c r="CTT6" s="27"/>
      <c r="CTU6" s="27"/>
      <c r="CTV6" s="27"/>
      <c r="CTW6" s="27"/>
      <c r="CTX6" s="27"/>
      <c r="CTY6" s="27"/>
      <c r="CTZ6" s="27"/>
      <c r="CUA6" s="27"/>
      <c r="CUB6" s="27"/>
      <c r="CUC6" s="27"/>
      <c r="CUD6" s="27"/>
      <c r="CUE6" s="27"/>
      <c r="CUF6" s="27"/>
      <c r="CUG6" s="27"/>
      <c r="CUH6" s="27"/>
      <c r="CUI6" s="27"/>
      <c r="CUJ6" s="27"/>
      <c r="CUK6" s="27"/>
      <c r="CUL6" s="27"/>
      <c r="CUM6" s="27"/>
      <c r="CUN6" s="27"/>
      <c r="CUO6" s="27"/>
      <c r="CUP6" s="27"/>
      <c r="CUQ6" s="27"/>
      <c r="CUR6" s="27"/>
      <c r="CUS6" s="27"/>
      <c r="CUT6" s="27"/>
      <c r="CUU6" s="27"/>
      <c r="CUV6" s="27"/>
      <c r="CUW6" s="27"/>
      <c r="CUX6" s="27"/>
      <c r="CUY6" s="27"/>
      <c r="CUZ6" s="27"/>
      <c r="CVA6" s="27"/>
      <c r="CVB6" s="27"/>
      <c r="CVC6" s="27"/>
      <c r="CVD6" s="27"/>
      <c r="CVE6" s="27"/>
      <c r="CVF6" s="27"/>
      <c r="CVG6" s="27"/>
      <c r="CVH6" s="27"/>
      <c r="CVI6" s="27"/>
      <c r="CVJ6" s="27"/>
      <c r="CVK6" s="27"/>
      <c r="CVL6" s="27"/>
      <c r="CVM6" s="27"/>
      <c r="CVN6" s="27"/>
      <c r="CVO6" s="27"/>
      <c r="CVP6" s="27"/>
      <c r="CVQ6" s="27"/>
      <c r="CVR6" s="27"/>
      <c r="CVS6" s="27"/>
      <c r="CVT6" s="27"/>
      <c r="CVU6" s="27"/>
      <c r="CVV6" s="27"/>
      <c r="CVW6" s="27"/>
      <c r="CVX6" s="27"/>
      <c r="CVY6" s="27"/>
      <c r="CVZ6" s="27"/>
      <c r="CWA6" s="27"/>
      <c r="CWB6" s="27"/>
      <c r="CWC6" s="27"/>
      <c r="CWD6" s="27"/>
      <c r="CWE6" s="27"/>
      <c r="CWF6" s="27"/>
      <c r="CWG6" s="27"/>
      <c r="CWH6" s="27"/>
      <c r="CWI6" s="27"/>
      <c r="CWJ6" s="27"/>
      <c r="CWK6" s="27"/>
      <c r="CWL6" s="27"/>
      <c r="CWM6" s="27"/>
      <c r="CWN6" s="27"/>
      <c r="CWO6" s="27"/>
      <c r="CWP6" s="27"/>
      <c r="CWQ6" s="27"/>
      <c r="CWR6" s="27"/>
      <c r="CWS6" s="27"/>
      <c r="CWT6" s="27"/>
      <c r="CWU6" s="27"/>
      <c r="CWV6" s="27"/>
      <c r="CWW6" s="27"/>
      <c r="CWX6" s="27"/>
      <c r="CWY6" s="27"/>
      <c r="CWZ6" s="27"/>
      <c r="CXA6" s="27"/>
      <c r="CXB6" s="27"/>
      <c r="CXC6" s="27"/>
      <c r="CXD6" s="27"/>
      <c r="CXE6" s="27"/>
      <c r="CXF6" s="27"/>
      <c r="CXG6" s="27"/>
      <c r="CXH6" s="27"/>
      <c r="CXI6" s="27"/>
      <c r="CXJ6" s="27"/>
      <c r="CXK6" s="27"/>
      <c r="CXL6" s="27"/>
      <c r="CXM6" s="27"/>
      <c r="CXN6" s="27"/>
      <c r="CXO6" s="27"/>
      <c r="CXP6" s="27"/>
      <c r="CXQ6" s="27"/>
      <c r="CXR6" s="27"/>
      <c r="CXS6" s="27"/>
      <c r="CXT6" s="27"/>
      <c r="CXU6" s="27"/>
      <c r="CXV6" s="27"/>
      <c r="CXW6" s="27"/>
      <c r="CXX6" s="27"/>
      <c r="CXY6" s="27"/>
      <c r="CXZ6" s="27"/>
      <c r="CYA6" s="27"/>
      <c r="CYB6" s="27"/>
      <c r="CYC6" s="27"/>
      <c r="CYD6" s="27"/>
      <c r="CYE6" s="27"/>
      <c r="CYF6" s="27"/>
      <c r="CYG6" s="27"/>
      <c r="CYH6" s="27"/>
      <c r="CYI6" s="27"/>
      <c r="CYJ6" s="27"/>
      <c r="CYK6" s="27"/>
      <c r="CYL6" s="27"/>
      <c r="CYM6" s="27"/>
      <c r="CYN6" s="27"/>
      <c r="CYO6" s="27"/>
      <c r="CYP6" s="27"/>
      <c r="CYQ6" s="27"/>
      <c r="CYR6" s="27"/>
      <c r="CYS6" s="27"/>
      <c r="CYT6" s="27"/>
      <c r="CYU6" s="27"/>
      <c r="CYV6" s="27"/>
      <c r="CYW6" s="27"/>
      <c r="CYX6" s="27"/>
      <c r="CYY6" s="27"/>
      <c r="CYZ6" s="27"/>
      <c r="CZA6" s="27"/>
      <c r="CZB6" s="27"/>
      <c r="CZC6" s="27"/>
      <c r="CZD6" s="27"/>
      <c r="CZE6" s="27"/>
      <c r="CZF6" s="27"/>
      <c r="CZG6" s="27"/>
      <c r="CZH6" s="27"/>
      <c r="CZI6" s="27"/>
      <c r="CZJ6" s="27"/>
      <c r="CZK6" s="27"/>
      <c r="CZL6" s="27"/>
      <c r="CZM6" s="27"/>
      <c r="CZN6" s="27"/>
      <c r="CZO6" s="27"/>
      <c r="CZP6" s="27"/>
      <c r="CZQ6" s="27"/>
      <c r="CZR6" s="27"/>
      <c r="CZS6" s="27"/>
      <c r="CZT6" s="27"/>
      <c r="CZU6" s="27"/>
      <c r="CZV6" s="27"/>
      <c r="CZW6" s="27"/>
      <c r="CZX6" s="27"/>
      <c r="CZY6" s="27"/>
      <c r="CZZ6" s="27"/>
      <c r="DAA6" s="27"/>
      <c r="DAB6" s="27"/>
      <c r="DAC6" s="27"/>
      <c r="DAD6" s="27"/>
      <c r="DAE6" s="27"/>
      <c r="DAF6" s="27"/>
      <c r="DAG6" s="27"/>
      <c r="DAH6" s="27"/>
      <c r="DAI6" s="27"/>
      <c r="DAJ6" s="27"/>
      <c r="DAK6" s="27"/>
      <c r="DAL6" s="27"/>
      <c r="DAM6" s="27"/>
      <c r="DAN6" s="27"/>
      <c r="DAO6" s="27"/>
      <c r="DAP6" s="27"/>
      <c r="DAQ6" s="27"/>
      <c r="DAR6" s="27"/>
      <c r="DAS6" s="27"/>
      <c r="DAT6" s="27"/>
      <c r="DAU6" s="27"/>
      <c r="DAV6" s="27"/>
      <c r="DAW6" s="27"/>
      <c r="DAX6" s="27"/>
      <c r="DAY6" s="27"/>
      <c r="DAZ6" s="27"/>
      <c r="DBA6" s="27"/>
      <c r="DBB6" s="27"/>
      <c r="DBC6" s="27"/>
      <c r="DBD6" s="27"/>
      <c r="DBE6" s="27"/>
      <c r="DBF6" s="27"/>
      <c r="DBG6" s="27"/>
      <c r="DBH6" s="27"/>
      <c r="DBI6" s="27"/>
      <c r="DBJ6" s="27"/>
      <c r="DBK6" s="27"/>
      <c r="DBL6" s="27"/>
      <c r="DBM6" s="27"/>
      <c r="DBN6" s="27"/>
      <c r="DBO6" s="27"/>
      <c r="DBP6" s="27"/>
      <c r="DBQ6" s="27"/>
      <c r="DBR6" s="27"/>
      <c r="DBS6" s="27"/>
      <c r="DBT6" s="27"/>
      <c r="DBU6" s="27"/>
      <c r="DBV6" s="27"/>
      <c r="DBW6" s="27"/>
      <c r="DBX6" s="27"/>
      <c r="DBY6" s="27"/>
      <c r="DBZ6" s="27"/>
      <c r="DCA6" s="27"/>
      <c r="DCB6" s="27"/>
      <c r="DCC6" s="27"/>
      <c r="DCD6" s="27"/>
      <c r="DCE6" s="27"/>
      <c r="DCF6" s="27"/>
      <c r="DCG6" s="27"/>
      <c r="DCH6" s="27"/>
      <c r="DCI6" s="27"/>
      <c r="DCJ6" s="27"/>
      <c r="DCK6" s="27"/>
      <c r="DCL6" s="27"/>
      <c r="DCM6" s="27"/>
      <c r="DCN6" s="27"/>
      <c r="DCO6" s="27"/>
      <c r="DCP6" s="27"/>
      <c r="DCQ6" s="27"/>
      <c r="DCR6" s="27"/>
      <c r="DCS6" s="27"/>
      <c r="DCT6" s="27"/>
      <c r="DCU6" s="27"/>
      <c r="DCV6" s="27"/>
      <c r="DCW6" s="27"/>
      <c r="DCX6" s="27"/>
      <c r="DCY6" s="27"/>
      <c r="DCZ6" s="27"/>
      <c r="DDA6" s="27"/>
      <c r="DDB6" s="27"/>
      <c r="DDC6" s="27"/>
      <c r="DDD6" s="27"/>
      <c r="DDE6" s="27"/>
      <c r="DDF6" s="27"/>
      <c r="DDG6" s="27"/>
      <c r="DDH6" s="27"/>
      <c r="DDI6" s="27"/>
      <c r="DDJ6" s="27"/>
      <c r="DDK6" s="27"/>
      <c r="DDL6" s="27"/>
      <c r="DDM6" s="27"/>
      <c r="DDN6" s="27"/>
      <c r="DDO6" s="27"/>
      <c r="DDP6" s="27"/>
      <c r="DDQ6" s="27"/>
      <c r="DDR6" s="27"/>
      <c r="DDS6" s="27"/>
      <c r="DDT6" s="27"/>
      <c r="DDU6" s="27"/>
      <c r="DDV6" s="27"/>
      <c r="DDW6" s="27"/>
      <c r="DDX6" s="27"/>
      <c r="DDY6" s="27"/>
      <c r="DDZ6" s="27"/>
      <c r="DEA6" s="27"/>
      <c r="DEB6" s="27"/>
      <c r="DEC6" s="27"/>
      <c r="DED6" s="27"/>
      <c r="DEE6" s="27"/>
      <c r="DEF6" s="27"/>
      <c r="DEG6" s="27"/>
      <c r="DEH6" s="27"/>
      <c r="DEI6" s="27"/>
      <c r="DEJ6" s="27"/>
      <c r="DEK6" s="27"/>
      <c r="DEL6" s="27"/>
      <c r="DEM6" s="27"/>
      <c r="DEN6" s="27"/>
      <c r="DEO6" s="27"/>
      <c r="DEP6" s="27"/>
      <c r="DEQ6" s="27"/>
      <c r="DER6" s="27"/>
      <c r="DES6" s="27"/>
      <c r="DET6" s="27"/>
      <c r="DEU6" s="27"/>
      <c r="DEV6" s="27"/>
      <c r="DEW6" s="27"/>
      <c r="DEX6" s="27"/>
      <c r="DEY6" s="27"/>
      <c r="DEZ6" s="27"/>
      <c r="DFA6" s="27"/>
      <c r="DFB6" s="27"/>
      <c r="DFC6" s="27"/>
      <c r="DFD6" s="27"/>
      <c r="DFE6" s="27"/>
      <c r="DFF6" s="27"/>
      <c r="DFG6" s="27"/>
      <c r="DFH6" s="27"/>
      <c r="DFI6" s="27"/>
      <c r="DFJ6" s="27"/>
      <c r="DFK6" s="27"/>
      <c r="DFL6" s="27"/>
      <c r="DFM6" s="27"/>
      <c r="DFN6" s="27"/>
      <c r="DFO6" s="27"/>
      <c r="DFP6" s="27"/>
      <c r="DFQ6" s="27"/>
      <c r="DFR6" s="27"/>
      <c r="DFS6" s="27"/>
      <c r="DFT6" s="27"/>
      <c r="DFU6" s="27"/>
      <c r="DFV6" s="27"/>
      <c r="DFW6" s="27"/>
      <c r="DFX6" s="27"/>
      <c r="DFY6" s="27"/>
      <c r="DFZ6" s="27"/>
      <c r="DGA6" s="27"/>
      <c r="DGB6" s="27"/>
      <c r="DGC6" s="27"/>
      <c r="DGD6" s="27"/>
      <c r="DGE6" s="27"/>
      <c r="DGF6" s="27"/>
      <c r="DGG6" s="27"/>
      <c r="DGH6" s="27"/>
      <c r="DGI6" s="27"/>
      <c r="DGJ6" s="27"/>
      <c r="DGK6" s="27"/>
      <c r="DGL6" s="27"/>
      <c r="DGM6" s="27"/>
      <c r="DGN6" s="27"/>
      <c r="DGO6" s="27"/>
      <c r="DGP6" s="27"/>
      <c r="DGQ6" s="27"/>
      <c r="DGR6" s="27"/>
      <c r="DGS6" s="27"/>
      <c r="DGT6" s="27"/>
      <c r="DGU6" s="27"/>
      <c r="DGV6" s="27"/>
      <c r="DGW6" s="27"/>
      <c r="DGX6" s="27"/>
      <c r="DGY6" s="27"/>
      <c r="DGZ6" s="27"/>
      <c r="DHA6" s="27"/>
      <c r="DHB6" s="27"/>
      <c r="DHC6" s="27"/>
      <c r="DHD6" s="27"/>
      <c r="DHE6" s="27"/>
      <c r="DHF6" s="27"/>
      <c r="DHG6" s="27"/>
      <c r="DHH6" s="27"/>
      <c r="DHI6" s="27"/>
      <c r="DHJ6" s="27"/>
      <c r="DHK6" s="27"/>
      <c r="DHL6" s="27"/>
      <c r="DHM6" s="27"/>
      <c r="DHN6" s="27"/>
      <c r="DHO6" s="27"/>
      <c r="DHP6" s="27"/>
      <c r="DHQ6" s="27"/>
      <c r="DHR6" s="27"/>
      <c r="DHS6" s="27"/>
      <c r="DHT6" s="27"/>
      <c r="DHU6" s="27"/>
      <c r="DHV6" s="27"/>
      <c r="DHW6" s="27"/>
      <c r="DHX6" s="27"/>
      <c r="DHY6" s="27"/>
      <c r="DHZ6" s="27"/>
      <c r="DIA6" s="27"/>
      <c r="DIB6" s="27"/>
      <c r="DIC6" s="27"/>
      <c r="DID6" s="27"/>
      <c r="DIE6" s="27"/>
      <c r="DIF6" s="27"/>
      <c r="DIG6" s="27"/>
      <c r="DIH6" s="27"/>
      <c r="DII6" s="27"/>
      <c r="DIJ6" s="27"/>
      <c r="DIK6" s="27"/>
      <c r="DIL6" s="27"/>
      <c r="DIM6" s="27"/>
      <c r="DIN6" s="27"/>
      <c r="DIO6" s="27"/>
      <c r="DIP6" s="27"/>
      <c r="DIQ6" s="27"/>
      <c r="DIR6" s="27"/>
      <c r="DIS6" s="27"/>
      <c r="DIT6" s="27"/>
      <c r="DIU6" s="27"/>
      <c r="DIV6" s="27"/>
      <c r="DIW6" s="27"/>
      <c r="DIX6" s="27"/>
      <c r="DIY6" s="27"/>
      <c r="DIZ6" s="27"/>
      <c r="DJA6" s="27"/>
      <c r="DJB6" s="27"/>
      <c r="DJC6" s="27"/>
      <c r="DJD6" s="27"/>
      <c r="DJE6" s="27"/>
      <c r="DJF6" s="27"/>
      <c r="DJG6" s="27"/>
      <c r="DJH6" s="27"/>
      <c r="DJI6" s="27"/>
      <c r="DJJ6" s="27"/>
      <c r="DJK6" s="27"/>
      <c r="DJL6" s="27"/>
      <c r="DJM6" s="27"/>
      <c r="DJN6" s="27"/>
      <c r="DJO6" s="27"/>
      <c r="DJP6" s="27"/>
      <c r="DJQ6" s="27"/>
      <c r="DJR6" s="27"/>
      <c r="DJS6" s="27"/>
      <c r="DJT6" s="27"/>
      <c r="DJU6" s="27"/>
      <c r="DJV6" s="27"/>
      <c r="DJW6" s="27"/>
      <c r="DJX6" s="27"/>
      <c r="DJY6" s="27"/>
      <c r="DJZ6" s="27"/>
      <c r="DKA6" s="27"/>
      <c r="DKB6" s="27"/>
      <c r="DKC6" s="27"/>
      <c r="DKD6" s="27"/>
      <c r="DKE6" s="27"/>
      <c r="DKF6" s="27"/>
      <c r="DKG6" s="27"/>
      <c r="DKH6" s="27"/>
      <c r="DKI6" s="27"/>
      <c r="DKJ6" s="27"/>
      <c r="DKK6" s="27"/>
      <c r="DKL6" s="27"/>
      <c r="DKM6" s="27"/>
      <c r="DKN6" s="27"/>
      <c r="DKO6" s="27"/>
      <c r="DKP6" s="27"/>
      <c r="DKQ6" s="27"/>
      <c r="DKR6" s="27"/>
      <c r="DKS6" s="27"/>
      <c r="DKT6" s="27"/>
      <c r="DKU6" s="27"/>
      <c r="DKV6" s="27"/>
      <c r="DKW6" s="27"/>
      <c r="DKX6" s="27"/>
      <c r="DKY6" s="27"/>
      <c r="DKZ6" s="27"/>
      <c r="DLA6" s="27"/>
      <c r="DLB6" s="27"/>
      <c r="DLC6" s="27"/>
      <c r="DLD6" s="27"/>
      <c r="DLE6" s="27"/>
      <c r="DLF6" s="27"/>
      <c r="DLG6" s="27"/>
      <c r="DLH6" s="27"/>
      <c r="DLI6" s="27"/>
      <c r="DLJ6" s="27"/>
      <c r="DLK6" s="27"/>
      <c r="DLL6" s="27"/>
      <c r="DLM6" s="27"/>
      <c r="DLN6" s="27"/>
      <c r="DLO6" s="27"/>
      <c r="DLP6" s="27"/>
      <c r="DLQ6" s="27"/>
      <c r="DLR6" s="27"/>
      <c r="DLS6" s="27"/>
      <c r="DLT6" s="27"/>
      <c r="DLU6" s="27"/>
      <c r="DLV6" s="27"/>
      <c r="DLW6" s="27"/>
      <c r="DLX6" s="27"/>
      <c r="DLY6" s="27"/>
      <c r="DLZ6" s="27"/>
      <c r="DMA6" s="27"/>
      <c r="DMB6" s="27"/>
      <c r="DMC6" s="27"/>
      <c r="DMD6" s="27"/>
      <c r="DME6" s="27"/>
      <c r="DMF6" s="27"/>
      <c r="DMG6" s="27"/>
      <c r="DMH6" s="27"/>
      <c r="DMI6" s="27"/>
      <c r="DMJ6" s="27"/>
      <c r="DMK6" s="27"/>
      <c r="DML6" s="27"/>
      <c r="DMM6" s="27"/>
      <c r="DMN6" s="27"/>
      <c r="DMO6" s="27"/>
      <c r="DMP6" s="27"/>
      <c r="DMQ6" s="27"/>
      <c r="DMR6" s="27"/>
      <c r="DMS6" s="27"/>
      <c r="DMT6" s="27"/>
      <c r="DMU6" s="27"/>
      <c r="DMV6" s="27"/>
      <c r="DMW6" s="27"/>
      <c r="DMX6" s="27"/>
      <c r="DMY6" s="27"/>
      <c r="DMZ6" s="27"/>
      <c r="DNA6" s="27"/>
      <c r="DNB6" s="27"/>
      <c r="DNC6" s="27"/>
      <c r="DND6" s="27"/>
      <c r="DNE6" s="27"/>
      <c r="DNF6" s="27"/>
      <c r="DNG6" s="27"/>
      <c r="DNH6" s="27"/>
      <c r="DNI6" s="27"/>
      <c r="DNJ6" s="27"/>
      <c r="DNK6" s="27"/>
      <c r="DNL6" s="27"/>
      <c r="DNM6" s="27"/>
      <c r="DNN6" s="27"/>
      <c r="DNO6" s="27"/>
      <c r="DNP6" s="27"/>
      <c r="DNQ6" s="27"/>
      <c r="DNR6" s="27"/>
      <c r="DNS6" s="27"/>
      <c r="DNT6" s="27"/>
      <c r="DNU6" s="27"/>
      <c r="DNV6" s="27"/>
      <c r="DNW6" s="27"/>
      <c r="DNX6" s="27"/>
      <c r="DNY6" s="27"/>
      <c r="DNZ6" s="27"/>
      <c r="DOA6" s="27"/>
      <c r="DOB6" s="27"/>
      <c r="DOC6" s="27"/>
      <c r="DOD6" s="27"/>
      <c r="DOE6" s="27"/>
      <c r="DOF6" s="27"/>
      <c r="DOG6" s="27"/>
      <c r="DOH6" s="27"/>
      <c r="DOI6" s="27"/>
      <c r="DOJ6" s="27"/>
      <c r="DOK6" s="27"/>
      <c r="DOL6" s="27"/>
      <c r="DOM6" s="27"/>
      <c r="DON6" s="27"/>
      <c r="DOO6" s="27"/>
      <c r="DOP6" s="27"/>
      <c r="DOQ6" s="27"/>
      <c r="DOR6" s="27"/>
      <c r="DOS6" s="27"/>
      <c r="DOT6" s="27"/>
      <c r="DOU6" s="27"/>
      <c r="DOV6" s="27"/>
      <c r="DOW6" s="27"/>
      <c r="DOX6" s="27"/>
      <c r="DOY6" s="27"/>
      <c r="DOZ6" s="27"/>
      <c r="DPA6" s="27"/>
      <c r="DPB6" s="27"/>
      <c r="DPC6" s="27"/>
      <c r="DPD6" s="27"/>
      <c r="DPE6" s="27"/>
      <c r="DPF6" s="27"/>
      <c r="DPG6" s="27"/>
      <c r="DPH6" s="27"/>
      <c r="DPI6" s="27"/>
      <c r="DPJ6" s="27"/>
      <c r="DPK6" s="27"/>
      <c r="DPL6" s="27"/>
      <c r="DPM6" s="27"/>
      <c r="DPN6" s="27"/>
      <c r="DPO6" s="27"/>
      <c r="DPP6" s="27"/>
      <c r="DPQ6" s="27"/>
      <c r="DPR6" s="27"/>
      <c r="DPS6" s="27"/>
      <c r="DPT6" s="27"/>
      <c r="DPU6" s="27"/>
      <c r="DPV6" s="27"/>
      <c r="DPW6" s="27"/>
      <c r="DPX6" s="27"/>
      <c r="DPY6" s="27"/>
      <c r="DPZ6" s="27"/>
      <c r="DQA6" s="27"/>
      <c r="DQB6" s="27"/>
      <c r="DQC6" s="27"/>
      <c r="DQD6" s="27"/>
      <c r="DQE6" s="27"/>
      <c r="DQF6" s="27"/>
      <c r="DQG6" s="27"/>
      <c r="DQH6" s="27"/>
      <c r="DQI6" s="27"/>
      <c r="DQJ6" s="27"/>
      <c r="DQK6" s="27"/>
      <c r="DQL6" s="27"/>
      <c r="DQM6" s="27"/>
      <c r="DQN6" s="27"/>
      <c r="DQO6" s="27"/>
      <c r="DQP6" s="27"/>
      <c r="DQQ6" s="27"/>
      <c r="DQR6" s="27"/>
      <c r="DQS6" s="27"/>
      <c r="DQT6" s="27"/>
      <c r="DQU6" s="27"/>
      <c r="DQV6" s="27"/>
      <c r="DQW6" s="27"/>
      <c r="DQX6" s="27"/>
      <c r="DQY6" s="27"/>
      <c r="DQZ6" s="27"/>
      <c r="DRA6" s="27"/>
      <c r="DRB6" s="27"/>
      <c r="DRC6" s="27"/>
      <c r="DRD6" s="27"/>
      <c r="DRE6" s="27"/>
      <c r="DRF6" s="27"/>
      <c r="DRG6" s="27"/>
      <c r="DRH6" s="27"/>
      <c r="DRI6" s="27"/>
      <c r="DRJ6" s="27"/>
      <c r="DRK6" s="27"/>
      <c r="DRL6" s="27"/>
      <c r="DRM6" s="27"/>
      <c r="DRN6" s="27"/>
      <c r="DRO6" s="27"/>
      <c r="DRP6" s="27"/>
      <c r="DRQ6" s="27"/>
      <c r="DRR6" s="27"/>
      <c r="DRS6" s="27"/>
      <c r="DRT6" s="27"/>
      <c r="DRU6" s="27"/>
      <c r="DRV6" s="27"/>
      <c r="DRW6" s="27"/>
      <c r="DRX6" s="27"/>
      <c r="DRY6" s="27"/>
      <c r="DRZ6" s="27"/>
      <c r="DSA6" s="27"/>
      <c r="DSB6" s="27"/>
      <c r="DSC6" s="27"/>
      <c r="DSD6" s="27"/>
      <c r="DSE6" s="27"/>
      <c r="DSF6" s="27"/>
      <c r="DSG6" s="27"/>
      <c r="DSH6" s="27"/>
      <c r="DSI6" s="27"/>
      <c r="DSJ6" s="27"/>
      <c r="DSK6" s="27"/>
      <c r="DSL6" s="27"/>
      <c r="DSM6" s="27"/>
      <c r="DSN6" s="27"/>
      <c r="DSO6" s="27"/>
      <c r="DSP6" s="27"/>
      <c r="DSQ6" s="27"/>
      <c r="DSR6" s="27"/>
      <c r="DSS6" s="27"/>
      <c r="DST6" s="27"/>
      <c r="DSU6" s="27"/>
      <c r="DSV6" s="27"/>
      <c r="DSW6" s="27"/>
      <c r="DSX6" s="27"/>
      <c r="DSY6" s="27"/>
      <c r="DSZ6" s="27"/>
      <c r="DTA6" s="27"/>
      <c r="DTB6" s="27"/>
      <c r="DTC6" s="27"/>
      <c r="DTD6" s="27"/>
      <c r="DTE6" s="27"/>
      <c r="DTF6" s="27"/>
      <c r="DTG6" s="27"/>
      <c r="DTH6" s="27"/>
      <c r="DTI6" s="27"/>
      <c r="DTJ6" s="27"/>
      <c r="DTK6" s="27"/>
      <c r="DTL6" s="27"/>
      <c r="DTM6" s="27"/>
      <c r="DTN6" s="27"/>
      <c r="DTO6" s="27"/>
      <c r="DTP6" s="27"/>
      <c r="DTQ6" s="27"/>
      <c r="DTR6" s="27"/>
      <c r="DTS6" s="27"/>
      <c r="DTT6" s="27"/>
      <c r="DTU6" s="27"/>
      <c r="DTV6" s="27"/>
      <c r="DTW6" s="27"/>
      <c r="DTX6" s="27"/>
      <c r="DTY6" s="27"/>
      <c r="DTZ6" s="27"/>
      <c r="DUA6" s="27"/>
      <c r="DUB6" s="27"/>
      <c r="DUC6" s="27"/>
      <c r="DUD6" s="27"/>
      <c r="DUE6" s="27"/>
      <c r="DUF6" s="27"/>
      <c r="DUG6" s="27"/>
      <c r="DUH6" s="27"/>
      <c r="DUI6" s="27"/>
      <c r="DUJ6" s="27"/>
      <c r="DUK6" s="27"/>
      <c r="DUL6" s="27"/>
      <c r="DUM6" s="27"/>
      <c r="DUN6" s="27"/>
      <c r="DUO6" s="27"/>
      <c r="DUP6" s="27"/>
      <c r="DUQ6" s="27"/>
      <c r="DUR6" s="27"/>
      <c r="DUS6" s="27"/>
      <c r="DUT6" s="27"/>
      <c r="DUU6" s="27"/>
      <c r="DUV6" s="27"/>
      <c r="DUW6" s="27"/>
      <c r="DUX6" s="27"/>
      <c r="DUY6" s="27"/>
      <c r="DUZ6" s="27"/>
      <c r="DVA6" s="27"/>
      <c r="DVB6" s="27"/>
      <c r="DVC6" s="27"/>
      <c r="DVD6" s="27"/>
      <c r="DVE6" s="27"/>
      <c r="DVF6" s="27"/>
      <c r="DVG6" s="27"/>
      <c r="DVH6" s="27"/>
      <c r="DVI6" s="27"/>
      <c r="DVJ6" s="27"/>
      <c r="DVK6" s="27"/>
      <c r="DVL6" s="27"/>
      <c r="DVM6" s="27"/>
      <c r="DVN6" s="27"/>
      <c r="DVO6" s="27"/>
      <c r="DVP6" s="27"/>
      <c r="DVQ6" s="27"/>
      <c r="DVR6" s="27"/>
      <c r="DVS6" s="27"/>
      <c r="DVT6" s="27"/>
      <c r="DVU6" s="27"/>
      <c r="DVV6" s="27"/>
      <c r="DVW6" s="27"/>
      <c r="DVX6" s="27"/>
      <c r="DVY6" s="27"/>
      <c r="DVZ6" s="27"/>
      <c r="DWA6" s="27"/>
      <c r="DWB6" s="27"/>
      <c r="DWC6" s="27"/>
      <c r="DWD6" s="27"/>
      <c r="DWE6" s="27"/>
      <c r="DWF6" s="27"/>
      <c r="DWG6" s="27"/>
      <c r="DWH6" s="27"/>
      <c r="DWI6" s="27"/>
      <c r="DWJ6" s="27"/>
      <c r="DWK6" s="27"/>
      <c r="DWL6" s="27"/>
      <c r="DWM6" s="27"/>
      <c r="DWN6" s="27"/>
      <c r="DWO6" s="27"/>
      <c r="DWP6" s="27"/>
      <c r="DWQ6" s="27"/>
      <c r="DWR6" s="27"/>
      <c r="DWS6" s="27"/>
      <c r="DWT6" s="27"/>
      <c r="DWU6" s="27"/>
      <c r="DWV6" s="27"/>
      <c r="DWW6" s="27"/>
      <c r="DWX6" s="27"/>
      <c r="DWY6" s="27"/>
      <c r="DWZ6" s="27"/>
      <c r="DXA6" s="27"/>
      <c r="DXB6" s="27"/>
      <c r="DXC6" s="27"/>
      <c r="DXD6" s="27"/>
      <c r="DXE6" s="27"/>
      <c r="DXF6" s="27"/>
      <c r="DXG6" s="27"/>
      <c r="DXH6" s="27"/>
      <c r="DXI6" s="27"/>
      <c r="DXJ6" s="27"/>
      <c r="DXK6" s="27"/>
      <c r="DXL6" s="27"/>
      <c r="DXM6" s="27"/>
      <c r="DXN6" s="27"/>
      <c r="DXO6" s="27"/>
      <c r="DXP6" s="27"/>
      <c r="DXQ6" s="27"/>
      <c r="DXR6" s="27"/>
      <c r="DXS6" s="27"/>
      <c r="DXT6" s="27"/>
      <c r="DXU6" s="27"/>
      <c r="DXV6" s="27"/>
      <c r="DXW6" s="27"/>
      <c r="DXX6" s="27"/>
      <c r="DXY6" s="27"/>
      <c r="DXZ6" s="27"/>
      <c r="DYA6" s="27"/>
      <c r="DYB6" s="27"/>
      <c r="DYC6" s="27"/>
      <c r="DYD6" s="27"/>
      <c r="DYE6" s="27"/>
      <c r="DYF6" s="27"/>
      <c r="DYG6" s="27"/>
      <c r="DYH6" s="27"/>
      <c r="DYI6" s="27"/>
      <c r="DYJ6" s="27"/>
      <c r="DYK6" s="27"/>
      <c r="DYL6" s="27"/>
      <c r="DYM6" s="27"/>
      <c r="DYN6" s="27"/>
      <c r="DYO6" s="27"/>
      <c r="DYP6" s="27"/>
      <c r="DYQ6" s="27"/>
      <c r="DYR6" s="27"/>
      <c r="DYS6" s="27"/>
      <c r="DYT6" s="27"/>
      <c r="DYU6" s="27"/>
      <c r="DYV6" s="27"/>
      <c r="DYW6" s="27"/>
      <c r="DYX6" s="27"/>
      <c r="DYY6" s="27"/>
      <c r="DYZ6" s="27"/>
      <c r="DZA6" s="27"/>
      <c r="DZB6" s="27"/>
      <c r="DZC6" s="27"/>
      <c r="DZD6" s="27"/>
      <c r="DZE6" s="27"/>
      <c r="DZF6" s="27"/>
      <c r="DZG6" s="27"/>
      <c r="DZH6" s="27"/>
      <c r="DZI6" s="27"/>
      <c r="DZJ6" s="27"/>
      <c r="DZK6" s="27"/>
      <c r="DZL6" s="27"/>
      <c r="DZM6" s="27"/>
      <c r="DZN6" s="27"/>
      <c r="DZO6" s="27"/>
      <c r="DZP6" s="27"/>
      <c r="DZQ6" s="27"/>
      <c r="DZR6" s="27"/>
      <c r="DZS6" s="27"/>
      <c r="DZT6" s="27"/>
      <c r="DZU6" s="27"/>
      <c r="DZV6" s="27"/>
      <c r="DZW6" s="27"/>
      <c r="DZX6" s="27"/>
      <c r="DZY6" s="27"/>
      <c r="DZZ6" s="27"/>
      <c r="EAA6" s="27"/>
      <c r="EAB6" s="27"/>
      <c r="EAC6" s="27"/>
      <c r="EAD6" s="27"/>
      <c r="EAE6" s="27"/>
      <c r="EAF6" s="27"/>
      <c r="EAG6" s="27"/>
      <c r="EAH6" s="27"/>
      <c r="EAI6" s="27"/>
      <c r="EAJ6" s="27"/>
      <c r="EAK6" s="27"/>
      <c r="EAL6" s="27"/>
      <c r="EAM6" s="27"/>
      <c r="EAN6" s="27"/>
      <c r="EAO6" s="27"/>
      <c r="EAP6" s="27"/>
      <c r="EAQ6" s="27"/>
      <c r="EAR6" s="27"/>
      <c r="EAS6" s="27"/>
      <c r="EAT6" s="27"/>
      <c r="EAU6" s="27"/>
      <c r="EAV6" s="27"/>
      <c r="EAW6" s="27"/>
      <c r="EAX6" s="27"/>
      <c r="EAY6" s="27"/>
      <c r="EAZ6" s="27"/>
      <c r="EBA6" s="27"/>
      <c r="EBB6" s="27"/>
      <c r="EBC6" s="27"/>
      <c r="EBD6" s="27"/>
      <c r="EBE6" s="27"/>
      <c r="EBF6" s="27"/>
      <c r="EBG6" s="27"/>
      <c r="EBH6" s="27"/>
      <c r="EBI6" s="27"/>
      <c r="EBJ6" s="27"/>
      <c r="EBK6" s="27"/>
      <c r="EBL6" s="27"/>
      <c r="EBM6" s="27"/>
      <c r="EBN6" s="27"/>
      <c r="EBO6" s="27"/>
      <c r="EBP6" s="27"/>
      <c r="EBQ6" s="27"/>
      <c r="EBR6" s="27"/>
      <c r="EBS6" s="27"/>
      <c r="EBT6" s="27"/>
      <c r="EBU6" s="27"/>
      <c r="EBV6" s="27"/>
      <c r="EBW6" s="27"/>
      <c r="EBX6" s="27"/>
      <c r="EBY6" s="27"/>
      <c r="EBZ6" s="27"/>
      <c r="ECA6" s="27"/>
      <c r="ECB6" s="27"/>
      <c r="ECC6" s="27"/>
      <c r="ECD6" s="27"/>
      <c r="ECE6" s="27"/>
      <c r="ECF6" s="27"/>
      <c r="ECG6" s="27"/>
      <c r="ECH6" s="27"/>
      <c r="ECI6" s="27"/>
      <c r="ECJ6" s="27"/>
      <c r="ECK6" s="27"/>
      <c r="ECL6" s="27"/>
      <c r="ECM6" s="27"/>
      <c r="ECN6" s="27"/>
      <c r="ECO6" s="27"/>
      <c r="ECP6" s="27"/>
      <c r="ECQ6" s="27"/>
      <c r="ECR6" s="27"/>
      <c r="ECS6" s="27"/>
      <c r="ECT6" s="27"/>
      <c r="ECU6" s="27"/>
      <c r="ECV6" s="27"/>
      <c r="ECW6" s="27"/>
      <c r="ECX6" s="27"/>
      <c r="ECY6" s="27"/>
      <c r="ECZ6" s="27"/>
      <c r="EDA6" s="27"/>
      <c r="EDB6" s="27"/>
      <c r="EDC6" s="27"/>
      <c r="EDD6" s="27"/>
      <c r="EDE6" s="27"/>
      <c r="EDF6" s="27"/>
      <c r="EDG6" s="27"/>
      <c r="EDH6" s="27"/>
      <c r="EDI6" s="27"/>
      <c r="EDJ6" s="27"/>
      <c r="EDK6" s="27"/>
      <c r="EDL6" s="27"/>
      <c r="EDM6" s="27"/>
      <c r="EDN6" s="27"/>
      <c r="EDO6" s="27"/>
      <c r="EDP6" s="27"/>
      <c r="EDQ6" s="27"/>
      <c r="EDR6" s="27"/>
      <c r="EDS6" s="27"/>
      <c r="EDT6" s="27"/>
      <c r="EDU6" s="27"/>
      <c r="EDV6" s="27"/>
      <c r="EDW6" s="27"/>
      <c r="EDX6" s="27"/>
      <c r="EDY6" s="27"/>
      <c r="EDZ6" s="27"/>
      <c r="EEA6" s="27"/>
      <c r="EEB6" s="27"/>
      <c r="EEC6" s="27"/>
      <c r="EED6" s="27"/>
      <c r="EEE6" s="27"/>
      <c r="EEF6" s="27"/>
      <c r="EEG6" s="27"/>
      <c r="EEH6" s="27"/>
      <c r="EEI6" s="27"/>
      <c r="EEJ6" s="27"/>
      <c r="EEK6" s="27"/>
      <c r="EEL6" s="27"/>
      <c r="EEM6" s="27"/>
      <c r="EEN6" s="27"/>
      <c r="EEO6" s="27"/>
      <c r="EEP6" s="27"/>
      <c r="EEQ6" s="27"/>
      <c r="EER6" s="27"/>
      <c r="EES6" s="27"/>
      <c r="EET6" s="27"/>
      <c r="EEU6" s="27"/>
      <c r="EEV6" s="27"/>
      <c r="EEW6" s="27"/>
      <c r="EEX6" s="27"/>
      <c r="EEY6" s="27"/>
      <c r="EEZ6" s="27"/>
      <c r="EFA6" s="27"/>
      <c r="EFB6" s="27"/>
      <c r="EFC6" s="27"/>
      <c r="EFD6" s="27"/>
      <c r="EFE6" s="27"/>
      <c r="EFF6" s="27"/>
      <c r="EFG6" s="27"/>
      <c r="EFH6" s="27"/>
      <c r="EFI6" s="27"/>
      <c r="EFJ6" s="27"/>
      <c r="EFK6" s="27"/>
      <c r="EFL6" s="27"/>
      <c r="EFM6" s="27"/>
      <c r="EFN6" s="27"/>
      <c r="EFO6" s="27"/>
      <c r="EFP6" s="27"/>
      <c r="EFQ6" s="27"/>
      <c r="EFR6" s="27"/>
      <c r="EFS6" s="27"/>
      <c r="EFT6" s="27"/>
      <c r="EFU6" s="27"/>
      <c r="EFV6" s="27"/>
      <c r="EFW6" s="27"/>
      <c r="EFX6" s="27"/>
      <c r="EFY6" s="27"/>
      <c r="EFZ6" s="27"/>
      <c r="EGA6" s="27"/>
      <c r="EGB6" s="27"/>
      <c r="EGC6" s="27"/>
      <c r="EGD6" s="27"/>
      <c r="EGE6" s="27"/>
      <c r="EGF6" s="27"/>
      <c r="EGG6" s="27"/>
      <c r="EGH6" s="27"/>
      <c r="EGI6" s="27"/>
      <c r="EGJ6" s="27"/>
      <c r="EGK6" s="27"/>
      <c r="EGL6" s="27"/>
      <c r="EGM6" s="27"/>
      <c r="EGN6" s="27"/>
      <c r="EGO6" s="27"/>
      <c r="EGP6" s="27"/>
      <c r="EGQ6" s="27"/>
      <c r="EGR6" s="27"/>
      <c r="EGS6" s="27"/>
      <c r="EGT6" s="27"/>
      <c r="EGU6" s="27"/>
      <c r="EGV6" s="27"/>
      <c r="EGW6" s="27"/>
      <c r="EGX6" s="27"/>
      <c r="EGY6" s="27"/>
      <c r="EGZ6" s="27"/>
      <c r="EHA6" s="27"/>
      <c r="EHB6" s="27"/>
      <c r="EHC6" s="27"/>
      <c r="EHD6" s="27"/>
      <c r="EHE6" s="27"/>
      <c r="EHF6" s="27"/>
      <c r="EHG6" s="27"/>
      <c r="EHH6" s="27"/>
      <c r="EHI6" s="27"/>
      <c r="EHJ6" s="27"/>
      <c r="EHK6" s="27"/>
      <c r="EHL6" s="27"/>
      <c r="EHM6" s="27"/>
      <c r="EHN6" s="27"/>
      <c r="EHO6" s="27"/>
      <c r="EHP6" s="27"/>
      <c r="EHQ6" s="27"/>
      <c r="EHR6" s="27"/>
      <c r="EHS6" s="27"/>
      <c r="EHT6" s="27"/>
      <c r="EHU6" s="27"/>
      <c r="EHV6" s="27"/>
      <c r="EHW6" s="27"/>
      <c r="EHX6" s="27"/>
      <c r="EHY6" s="27"/>
      <c r="EHZ6" s="27"/>
      <c r="EIA6" s="27"/>
      <c r="EIB6" s="27"/>
      <c r="EIC6" s="27"/>
      <c r="EID6" s="27"/>
      <c r="EIE6" s="27"/>
      <c r="EIF6" s="27"/>
      <c r="EIG6" s="27"/>
      <c r="EIH6" s="27"/>
      <c r="EII6" s="27"/>
      <c r="EIJ6" s="27"/>
      <c r="EIK6" s="27"/>
      <c r="EIL6" s="27"/>
      <c r="EIM6" s="27"/>
      <c r="EIN6" s="27"/>
      <c r="EIO6" s="27"/>
      <c r="EIP6" s="27"/>
      <c r="EIQ6" s="27"/>
      <c r="EIR6" s="27"/>
      <c r="EIS6" s="27"/>
      <c r="EIT6" s="27"/>
      <c r="EIU6" s="27"/>
      <c r="EIV6" s="27"/>
      <c r="EIW6" s="27"/>
      <c r="EIX6" s="27"/>
      <c r="EIY6" s="27"/>
      <c r="EIZ6" s="27"/>
      <c r="EJA6" s="27"/>
      <c r="EJB6" s="27"/>
      <c r="EJC6" s="27"/>
      <c r="EJD6" s="27"/>
      <c r="EJE6" s="27"/>
      <c r="EJF6" s="27"/>
      <c r="EJG6" s="27"/>
      <c r="EJH6" s="27"/>
      <c r="EJI6" s="27"/>
      <c r="EJJ6" s="27"/>
      <c r="EJK6" s="27"/>
      <c r="EJL6" s="27"/>
      <c r="EJM6" s="27"/>
      <c r="EJN6" s="27"/>
      <c r="EJO6" s="27"/>
      <c r="EJP6" s="27"/>
      <c r="EJQ6" s="27"/>
      <c r="EJR6" s="27"/>
      <c r="EJS6" s="27"/>
      <c r="EJT6" s="27"/>
      <c r="EJU6" s="27"/>
      <c r="EJV6" s="27"/>
      <c r="EJW6" s="27"/>
      <c r="EJX6" s="27"/>
      <c r="EJY6" s="27"/>
      <c r="EJZ6" s="27"/>
      <c r="EKA6" s="27"/>
      <c r="EKB6" s="27"/>
      <c r="EKC6" s="27"/>
      <c r="EKD6" s="27"/>
      <c r="EKE6" s="27"/>
      <c r="EKF6" s="27"/>
      <c r="EKG6" s="27"/>
      <c r="EKH6" s="27"/>
      <c r="EKI6" s="27"/>
      <c r="EKJ6" s="27"/>
      <c r="EKK6" s="27"/>
      <c r="EKL6" s="27"/>
      <c r="EKM6" s="27"/>
      <c r="EKN6" s="27"/>
      <c r="EKO6" s="27"/>
      <c r="EKP6" s="27"/>
      <c r="EKQ6" s="27"/>
      <c r="EKR6" s="27"/>
      <c r="EKS6" s="27"/>
      <c r="EKT6" s="27"/>
      <c r="EKU6" s="27"/>
      <c r="EKV6" s="27"/>
      <c r="EKW6" s="27"/>
      <c r="EKX6" s="27"/>
      <c r="EKY6" s="27"/>
      <c r="EKZ6" s="27"/>
      <c r="ELA6" s="27"/>
      <c r="ELB6" s="27"/>
      <c r="ELC6" s="27"/>
      <c r="ELD6" s="27"/>
      <c r="ELE6" s="27"/>
      <c r="ELF6" s="27"/>
      <c r="ELG6" s="27"/>
      <c r="ELH6" s="27"/>
      <c r="ELI6" s="27"/>
      <c r="ELJ6" s="27"/>
      <c r="ELK6" s="27"/>
      <c r="ELL6" s="27"/>
      <c r="ELM6" s="27"/>
      <c r="ELN6" s="27"/>
      <c r="ELO6" s="27"/>
      <c r="ELP6" s="27"/>
      <c r="ELQ6" s="27"/>
      <c r="ELR6" s="27"/>
      <c r="ELS6" s="27"/>
      <c r="ELT6" s="27"/>
      <c r="ELU6" s="27"/>
      <c r="ELV6" s="27"/>
      <c r="ELW6" s="27"/>
      <c r="ELX6" s="27"/>
      <c r="ELY6" s="27"/>
      <c r="ELZ6" s="27"/>
      <c r="EMA6" s="27"/>
      <c r="EMB6" s="27"/>
      <c r="EMC6" s="27"/>
      <c r="EMD6" s="27"/>
      <c r="EME6" s="27"/>
      <c r="EMF6" s="27"/>
      <c r="EMG6" s="27"/>
      <c r="EMH6" s="27"/>
      <c r="EMI6" s="27"/>
      <c r="EMJ6" s="27"/>
      <c r="EMK6" s="27"/>
      <c r="EML6" s="27"/>
      <c r="EMM6" s="27"/>
      <c r="EMN6" s="27"/>
      <c r="EMO6" s="27"/>
      <c r="EMP6" s="27"/>
      <c r="EMQ6" s="27"/>
      <c r="EMR6" s="27"/>
      <c r="EMS6" s="27"/>
      <c r="EMT6" s="27"/>
      <c r="EMU6" s="27"/>
      <c r="EMV6" s="27"/>
      <c r="EMW6" s="27"/>
      <c r="EMX6" s="27"/>
      <c r="EMY6" s="27"/>
      <c r="EMZ6" s="27"/>
      <c r="ENA6" s="27"/>
      <c r="ENB6" s="27"/>
      <c r="ENC6" s="27"/>
      <c r="END6" s="27"/>
      <c r="ENE6" s="27"/>
      <c r="ENF6" s="27"/>
      <c r="ENG6" s="27"/>
      <c r="ENH6" s="27"/>
      <c r="ENI6" s="27"/>
      <c r="ENJ6" s="27"/>
      <c r="ENK6" s="27"/>
      <c r="ENL6" s="27"/>
      <c r="ENM6" s="27"/>
      <c r="ENN6" s="27"/>
      <c r="ENO6" s="27"/>
      <c r="ENP6" s="27"/>
      <c r="ENQ6" s="27"/>
      <c r="ENR6" s="27"/>
      <c r="ENS6" s="27"/>
      <c r="ENT6" s="27"/>
      <c r="ENU6" s="27"/>
      <c r="ENV6" s="27"/>
      <c r="ENW6" s="27"/>
      <c r="ENX6" s="27"/>
      <c r="ENY6" s="27"/>
      <c r="ENZ6" s="27"/>
      <c r="EOA6" s="27"/>
      <c r="EOB6" s="27"/>
      <c r="EOC6" s="27"/>
      <c r="EOD6" s="27"/>
      <c r="EOE6" s="27"/>
      <c r="EOF6" s="27"/>
      <c r="EOG6" s="27"/>
      <c r="EOH6" s="27"/>
      <c r="EOI6" s="27"/>
      <c r="EOJ6" s="27"/>
      <c r="EOK6" s="27"/>
      <c r="EOL6" s="27"/>
      <c r="EOM6" s="27"/>
      <c r="EON6" s="27"/>
      <c r="EOO6" s="27"/>
      <c r="EOP6" s="27"/>
      <c r="EOQ6" s="27"/>
      <c r="EOR6" s="27"/>
      <c r="EOS6" s="27"/>
      <c r="EOT6" s="27"/>
      <c r="EOU6" s="27"/>
      <c r="EOV6" s="27"/>
      <c r="EOW6" s="27"/>
      <c r="EOX6" s="27"/>
      <c r="EOY6" s="27"/>
      <c r="EOZ6" s="27"/>
      <c r="EPA6" s="27"/>
      <c r="EPB6" s="27"/>
      <c r="EPC6" s="27"/>
      <c r="EPD6" s="27"/>
      <c r="EPE6" s="27"/>
      <c r="EPF6" s="27"/>
      <c r="EPG6" s="27"/>
      <c r="EPH6" s="27"/>
      <c r="EPI6" s="27"/>
      <c r="EPJ6" s="27"/>
      <c r="EPK6" s="27"/>
      <c r="EPL6" s="27"/>
      <c r="EPM6" s="27"/>
      <c r="EPN6" s="27"/>
      <c r="EPO6" s="27"/>
      <c r="EPP6" s="27"/>
      <c r="EPQ6" s="27"/>
      <c r="EPR6" s="27"/>
      <c r="EPS6" s="27"/>
      <c r="EPT6" s="27"/>
      <c r="EPU6" s="27"/>
      <c r="EPV6" s="27"/>
      <c r="EPW6" s="27"/>
      <c r="EPX6" s="27"/>
      <c r="EPY6" s="27"/>
      <c r="EPZ6" s="27"/>
      <c r="EQA6" s="27"/>
      <c r="EQB6" s="27"/>
      <c r="EQC6" s="27"/>
      <c r="EQD6" s="27"/>
      <c r="EQE6" s="27"/>
      <c r="EQF6" s="27"/>
      <c r="EQG6" s="27"/>
      <c r="EQH6" s="27"/>
      <c r="EQI6" s="27"/>
      <c r="EQJ6" s="27"/>
      <c r="EQK6" s="27"/>
      <c r="EQL6" s="27"/>
      <c r="EQM6" s="27"/>
      <c r="EQN6" s="27"/>
      <c r="EQO6" s="27"/>
      <c r="EQP6" s="27"/>
      <c r="EQQ6" s="27"/>
      <c r="EQR6" s="27"/>
      <c r="EQS6" s="27"/>
      <c r="EQT6" s="27"/>
      <c r="EQU6" s="27"/>
      <c r="EQV6" s="27"/>
      <c r="EQW6" s="27"/>
      <c r="EQX6" s="27"/>
      <c r="EQY6" s="27"/>
      <c r="EQZ6" s="27"/>
      <c r="ERA6" s="27"/>
      <c r="ERB6" s="27"/>
      <c r="ERC6" s="27"/>
      <c r="ERD6" s="27"/>
      <c r="ERE6" s="27"/>
      <c r="ERF6" s="27"/>
      <c r="ERG6" s="27"/>
      <c r="ERH6" s="27"/>
      <c r="ERI6" s="27"/>
      <c r="ERJ6" s="27"/>
      <c r="ERK6" s="27"/>
      <c r="ERL6" s="27"/>
      <c r="ERM6" s="27"/>
      <c r="ERN6" s="27"/>
      <c r="ERO6" s="27"/>
      <c r="ERP6" s="27"/>
      <c r="ERQ6" s="27"/>
      <c r="ERR6" s="27"/>
      <c r="ERS6" s="27"/>
      <c r="ERT6" s="27"/>
      <c r="ERU6" s="27"/>
      <c r="ERV6" s="27"/>
      <c r="ERW6" s="27"/>
      <c r="ERX6" s="27"/>
      <c r="ERY6" s="27"/>
      <c r="ERZ6" s="27"/>
      <c r="ESA6" s="27"/>
      <c r="ESB6" s="27"/>
      <c r="ESC6" s="27"/>
      <c r="ESD6" s="27"/>
      <c r="ESE6" s="27"/>
      <c r="ESF6" s="27"/>
      <c r="ESG6" s="27"/>
      <c r="ESH6" s="27"/>
      <c r="ESI6" s="27"/>
      <c r="ESJ6" s="27"/>
      <c r="ESK6" s="27"/>
      <c r="ESL6" s="27"/>
      <c r="ESM6" s="27"/>
      <c r="ESN6" s="27"/>
      <c r="ESO6" s="27"/>
      <c r="ESP6" s="27"/>
      <c r="ESQ6" s="27"/>
      <c r="ESR6" s="27"/>
      <c r="ESS6" s="27"/>
      <c r="EST6" s="27"/>
      <c r="ESU6" s="27"/>
      <c r="ESV6" s="27"/>
      <c r="ESW6" s="27"/>
      <c r="ESX6" s="27"/>
      <c r="ESY6" s="27"/>
      <c r="ESZ6" s="27"/>
      <c r="ETA6" s="27"/>
      <c r="ETB6" s="27"/>
      <c r="ETC6" s="27"/>
      <c r="ETD6" s="27"/>
      <c r="ETE6" s="27"/>
      <c r="ETF6" s="27"/>
      <c r="ETG6" s="27"/>
      <c r="ETH6" s="27"/>
      <c r="ETI6" s="27"/>
      <c r="ETJ6" s="27"/>
      <c r="ETK6" s="27"/>
      <c r="ETL6" s="27"/>
      <c r="ETM6" s="27"/>
      <c r="ETN6" s="27"/>
      <c r="ETO6" s="27"/>
      <c r="ETP6" s="27"/>
      <c r="ETQ6" s="27"/>
      <c r="ETR6" s="27"/>
      <c r="ETS6" s="27"/>
      <c r="ETT6" s="27"/>
      <c r="ETU6" s="27"/>
      <c r="ETV6" s="27"/>
      <c r="ETW6" s="27"/>
      <c r="ETX6" s="27"/>
      <c r="ETY6" s="27"/>
      <c r="ETZ6" s="27"/>
      <c r="EUA6" s="27"/>
      <c r="EUB6" s="27"/>
      <c r="EUC6" s="27"/>
      <c r="EUD6" s="27"/>
      <c r="EUE6" s="27"/>
      <c r="EUF6" s="27"/>
      <c r="EUG6" s="27"/>
      <c r="EUH6" s="27"/>
      <c r="EUI6" s="27"/>
      <c r="EUJ6" s="27"/>
      <c r="EUK6" s="27"/>
      <c r="EUL6" s="27"/>
      <c r="EUM6" s="27"/>
      <c r="EUN6" s="27"/>
      <c r="EUO6" s="27"/>
      <c r="EUP6" s="27"/>
      <c r="EUQ6" s="27"/>
      <c r="EUR6" s="27"/>
      <c r="EUS6" s="27"/>
      <c r="EUT6" s="27"/>
      <c r="EUU6" s="27"/>
      <c r="EUV6" s="27"/>
      <c r="EUW6" s="27"/>
      <c r="EUX6" s="27"/>
      <c r="EUY6" s="27"/>
      <c r="EUZ6" s="27"/>
      <c r="EVA6" s="27"/>
      <c r="EVB6" s="27"/>
      <c r="EVC6" s="27"/>
      <c r="EVD6" s="27"/>
      <c r="EVE6" s="27"/>
      <c r="EVF6" s="27"/>
      <c r="EVG6" s="27"/>
      <c r="EVH6" s="27"/>
      <c r="EVI6" s="27"/>
      <c r="EVJ6" s="27"/>
      <c r="EVK6" s="27"/>
      <c r="EVL6" s="27"/>
      <c r="EVM6" s="27"/>
      <c r="EVN6" s="27"/>
      <c r="EVO6" s="27"/>
      <c r="EVP6" s="27"/>
      <c r="EVQ6" s="27"/>
      <c r="EVR6" s="27"/>
      <c r="EVS6" s="27"/>
      <c r="EVT6" s="27"/>
      <c r="EVU6" s="27"/>
      <c r="EVV6" s="27"/>
      <c r="EVW6" s="27"/>
      <c r="EVX6" s="27"/>
      <c r="EVY6" s="27"/>
      <c r="EVZ6" s="27"/>
      <c r="EWA6" s="27"/>
      <c r="EWB6" s="27"/>
      <c r="EWC6" s="27"/>
      <c r="EWD6" s="27"/>
      <c r="EWE6" s="27"/>
      <c r="EWF6" s="27"/>
      <c r="EWG6" s="27"/>
      <c r="EWH6" s="27"/>
      <c r="EWI6" s="27"/>
      <c r="EWJ6" s="27"/>
      <c r="EWK6" s="27"/>
      <c r="EWL6" s="27"/>
      <c r="EWM6" s="27"/>
      <c r="EWN6" s="27"/>
      <c r="EWO6" s="27"/>
      <c r="EWP6" s="27"/>
      <c r="EWQ6" s="27"/>
      <c r="EWR6" s="27"/>
      <c r="EWS6" s="27"/>
      <c r="EWT6" s="27"/>
      <c r="EWU6" s="27"/>
      <c r="EWV6" s="27"/>
      <c r="EWW6" s="27"/>
      <c r="EWX6" s="27"/>
      <c r="EWY6" s="27"/>
      <c r="EWZ6" s="27"/>
      <c r="EXA6" s="27"/>
      <c r="EXB6" s="27"/>
      <c r="EXC6" s="27"/>
      <c r="EXD6" s="27"/>
      <c r="EXE6" s="27"/>
      <c r="EXF6" s="27"/>
      <c r="EXG6" s="27"/>
      <c r="EXH6" s="27"/>
      <c r="EXI6" s="27"/>
      <c r="EXJ6" s="27"/>
      <c r="EXK6" s="27"/>
      <c r="EXL6" s="27"/>
      <c r="EXM6" s="27"/>
      <c r="EXN6" s="27"/>
      <c r="EXO6" s="27"/>
      <c r="EXP6" s="27"/>
      <c r="EXQ6" s="27"/>
      <c r="EXR6" s="27"/>
      <c r="EXS6" s="27"/>
      <c r="EXT6" s="27"/>
      <c r="EXU6" s="27"/>
      <c r="EXV6" s="27"/>
      <c r="EXW6" s="27"/>
      <c r="EXX6" s="27"/>
      <c r="EXY6" s="27"/>
      <c r="EXZ6" s="27"/>
      <c r="EYA6" s="27"/>
      <c r="EYB6" s="27"/>
      <c r="EYC6" s="27"/>
      <c r="EYD6" s="27"/>
      <c r="EYE6" s="27"/>
      <c r="EYF6" s="27"/>
      <c r="EYG6" s="27"/>
      <c r="EYH6" s="27"/>
      <c r="EYI6" s="27"/>
      <c r="EYJ6" s="27"/>
      <c r="EYK6" s="27"/>
      <c r="EYL6" s="27"/>
      <c r="EYM6" s="27"/>
      <c r="EYN6" s="27"/>
      <c r="EYO6" s="27"/>
      <c r="EYP6" s="27"/>
      <c r="EYQ6" s="27"/>
      <c r="EYR6" s="27"/>
      <c r="EYS6" s="27"/>
      <c r="EYT6" s="27"/>
      <c r="EYU6" s="27"/>
      <c r="EYV6" s="27"/>
      <c r="EYW6" s="27"/>
      <c r="EYX6" s="27"/>
      <c r="EYY6" s="27"/>
      <c r="EYZ6" s="27"/>
      <c r="EZA6" s="27"/>
      <c r="EZB6" s="27"/>
      <c r="EZC6" s="27"/>
      <c r="EZD6" s="27"/>
      <c r="EZE6" s="27"/>
      <c r="EZF6" s="27"/>
      <c r="EZG6" s="27"/>
      <c r="EZH6" s="27"/>
      <c r="EZI6" s="27"/>
      <c r="EZJ6" s="27"/>
      <c r="EZK6" s="27"/>
      <c r="EZL6" s="27"/>
      <c r="EZM6" s="27"/>
      <c r="EZN6" s="27"/>
      <c r="EZO6" s="27"/>
      <c r="EZP6" s="27"/>
      <c r="EZQ6" s="27"/>
      <c r="EZR6" s="27"/>
      <c r="EZS6" s="27"/>
      <c r="EZT6" s="27"/>
      <c r="EZU6" s="27"/>
      <c r="EZV6" s="27"/>
      <c r="EZW6" s="27"/>
      <c r="EZX6" s="27"/>
      <c r="EZY6" s="27"/>
      <c r="EZZ6" s="27"/>
      <c r="FAA6" s="27"/>
      <c r="FAB6" s="27"/>
      <c r="FAC6" s="27"/>
      <c r="FAD6" s="27"/>
      <c r="FAE6" s="27"/>
      <c r="FAF6" s="27"/>
      <c r="FAG6" s="27"/>
      <c r="FAH6" s="27"/>
      <c r="FAI6" s="27"/>
      <c r="FAJ6" s="27"/>
      <c r="FAK6" s="27"/>
      <c r="FAL6" s="27"/>
      <c r="FAM6" s="27"/>
      <c r="FAN6" s="27"/>
      <c r="FAO6" s="27"/>
      <c r="FAP6" s="27"/>
      <c r="FAQ6" s="27"/>
      <c r="FAR6" s="27"/>
      <c r="FAS6" s="27"/>
      <c r="FAT6" s="27"/>
      <c r="FAU6" s="27"/>
      <c r="FAV6" s="27"/>
      <c r="FAW6" s="27"/>
      <c r="FAX6" s="27"/>
      <c r="FAY6" s="27"/>
      <c r="FAZ6" s="27"/>
      <c r="FBA6" s="27"/>
      <c r="FBB6" s="27"/>
      <c r="FBC6" s="27"/>
      <c r="FBD6" s="27"/>
      <c r="FBE6" s="27"/>
      <c r="FBF6" s="27"/>
      <c r="FBG6" s="27"/>
      <c r="FBH6" s="27"/>
      <c r="FBI6" s="27"/>
      <c r="FBJ6" s="27"/>
      <c r="FBK6" s="27"/>
      <c r="FBL6" s="27"/>
      <c r="FBM6" s="27"/>
      <c r="FBN6" s="27"/>
      <c r="FBO6" s="27"/>
      <c r="FBP6" s="27"/>
      <c r="FBQ6" s="27"/>
      <c r="FBR6" s="27"/>
      <c r="FBS6" s="27"/>
      <c r="FBT6" s="27"/>
      <c r="FBU6" s="27"/>
      <c r="FBV6" s="27"/>
      <c r="FBW6" s="27"/>
      <c r="FBX6" s="27"/>
      <c r="FBY6" s="27"/>
      <c r="FBZ6" s="27"/>
      <c r="FCA6" s="27"/>
      <c r="FCB6" s="27"/>
      <c r="FCC6" s="27"/>
      <c r="FCD6" s="27"/>
      <c r="FCE6" s="27"/>
      <c r="FCF6" s="27"/>
      <c r="FCG6" s="27"/>
      <c r="FCH6" s="27"/>
      <c r="FCI6" s="27"/>
      <c r="FCJ6" s="27"/>
      <c r="FCK6" s="27"/>
      <c r="FCL6" s="27"/>
      <c r="FCM6" s="27"/>
      <c r="FCN6" s="27"/>
      <c r="FCO6" s="27"/>
      <c r="FCP6" s="27"/>
      <c r="FCQ6" s="27"/>
      <c r="FCR6" s="27"/>
      <c r="FCS6" s="27"/>
      <c r="FCT6" s="27"/>
      <c r="FCU6" s="27"/>
      <c r="FCV6" s="27"/>
      <c r="FCW6" s="27"/>
      <c r="FCX6" s="27"/>
      <c r="FCY6" s="27"/>
      <c r="FCZ6" s="27"/>
      <c r="FDA6" s="27"/>
      <c r="FDB6" s="27"/>
      <c r="FDC6" s="27"/>
      <c r="FDD6" s="27"/>
      <c r="FDE6" s="27"/>
      <c r="FDF6" s="27"/>
      <c r="FDG6" s="27"/>
      <c r="FDH6" s="27"/>
      <c r="FDI6" s="27"/>
      <c r="FDJ6" s="27"/>
      <c r="FDK6" s="27"/>
      <c r="FDL6" s="27"/>
      <c r="FDM6" s="27"/>
      <c r="FDN6" s="27"/>
      <c r="FDO6" s="27"/>
      <c r="FDP6" s="27"/>
      <c r="FDQ6" s="27"/>
      <c r="FDR6" s="27"/>
      <c r="FDS6" s="27"/>
      <c r="FDT6" s="27"/>
      <c r="FDU6" s="27"/>
      <c r="FDV6" s="27"/>
      <c r="FDW6" s="27"/>
      <c r="FDX6" s="27"/>
      <c r="FDY6" s="27"/>
      <c r="FDZ6" s="27"/>
      <c r="FEA6" s="27"/>
      <c r="FEB6" s="27"/>
      <c r="FEC6" s="27"/>
      <c r="FED6" s="27"/>
      <c r="FEE6" s="27"/>
      <c r="FEF6" s="27"/>
      <c r="FEG6" s="27"/>
      <c r="FEH6" s="27"/>
      <c r="FEI6" s="27"/>
      <c r="FEJ6" s="27"/>
      <c r="FEK6" s="27"/>
      <c r="FEL6" s="27"/>
      <c r="FEM6" s="27"/>
      <c r="FEN6" s="27"/>
      <c r="FEO6" s="27"/>
      <c r="FEP6" s="27"/>
      <c r="FEQ6" s="27"/>
      <c r="FER6" s="27"/>
      <c r="FES6" s="27"/>
      <c r="FET6" s="27"/>
      <c r="FEU6" s="27"/>
      <c r="FEV6" s="27"/>
      <c r="FEW6" s="27"/>
      <c r="FEX6" s="27"/>
      <c r="FEY6" s="27"/>
      <c r="FEZ6" s="27"/>
      <c r="FFA6" s="27"/>
      <c r="FFB6" s="27"/>
      <c r="FFC6" s="27"/>
      <c r="FFD6" s="27"/>
      <c r="FFE6" s="27"/>
      <c r="FFF6" s="27"/>
      <c r="FFG6" s="27"/>
      <c r="FFH6" s="27"/>
      <c r="FFI6" s="27"/>
      <c r="FFJ6" s="27"/>
      <c r="FFK6" s="27"/>
      <c r="FFL6" s="27"/>
      <c r="FFM6" s="27"/>
      <c r="FFN6" s="27"/>
      <c r="FFO6" s="27"/>
      <c r="FFP6" s="27"/>
      <c r="FFQ6" s="27"/>
      <c r="FFR6" s="27"/>
      <c r="FFS6" s="27"/>
      <c r="FFT6" s="27"/>
      <c r="FFU6" s="27"/>
      <c r="FFV6" s="27"/>
      <c r="FFW6" s="27"/>
      <c r="FFX6" s="27"/>
      <c r="FFY6" s="27"/>
      <c r="FFZ6" s="27"/>
      <c r="FGA6" s="27"/>
      <c r="FGB6" s="27"/>
      <c r="FGC6" s="27"/>
      <c r="FGD6" s="27"/>
      <c r="FGE6" s="27"/>
      <c r="FGF6" s="27"/>
      <c r="FGG6" s="27"/>
      <c r="FGH6" s="27"/>
      <c r="FGI6" s="27"/>
      <c r="FGJ6" s="27"/>
      <c r="FGK6" s="27"/>
      <c r="FGL6" s="27"/>
      <c r="FGM6" s="27"/>
      <c r="FGN6" s="27"/>
      <c r="FGO6" s="27"/>
      <c r="FGP6" s="27"/>
      <c r="FGQ6" s="27"/>
      <c r="FGR6" s="27"/>
      <c r="FGS6" s="27"/>
      <c r="FGT6" s="27"/>
      <c r="FGU6" s="27"/>
      <c r="FGV6" s="27"/>
      <c r="FGW6" s="27"/>
      <c r="FGX6" s="27"/>
      <c r="FGY6" s="27"/>
      <c r="FGZ6" s="27"/>
      <c r="FHA6" s="27"/>
      <c r="FHB6" s="27"/>
      <c r="FHC6" s="27"/>
      <c r="FHD6" s="27"/>
      <c r="FHE6" s="27"/>
      <c r="FHF6" s="27"/>
      <c r="FHG6" s="27"/>
      <c r="FHH6" s="27"/>
      <c r="FHI6" s="27"/>
      <c r="FHJ6" s="27"/>
      <c r="FHK6" s="27"/>
      <c r="FHL6" s="27"/>
      <c r="FHM6" s="27"/>
      <c r="FHN6" s="27"/>
      <c r="FHO6" s="27"/>
      <c r="FHP6" s="27"/>
      <c r="FHQ6" s="27"/>
      <c r="FHR6" s="27"/>
      <c r="FHS6" s="27"/>
      <c r="FHT6" s="27"/>
      <c r="FHU6" s="27"/>
      <c r="FHV6" s="27"/>
      <c r="FHW6" s="27"/>
      <c r="FHX6" s="27"/>
      <c r="FHY6" s="27"/>
      <c r="FHZ6" s="27"/>
      <c r="FIA6" s="27"/>
      <c r="FIB6" s="27"/>
      <c r="FIC6" s="27"/>
      <c r="FID6" s="27"/>
      <c r="FIE6" s="27"/>
      <c r="FIF6" s="27"/>
      <c r="FIG6" s="27"/>
      <c r="FIH6" s="27"/>
      <c r="FII6" s="27"/>
      <c r="FIJ6" s="27"/>
      <c r="FIK6" s="27"/>
      <c r="FIL6" s="27"/>
      <c r="FIM6" s="27"/>
      <c r="FIN6" s="27"/>
      <c r="FIO6" s="27"/>
      <c r="FIP6" s="27"/>
      <c r="FIQ6" s="27"/>
      <c r="FIR6" s="27"/>
      <c r="FIS6" s="27"/>
      <c r="FIT6" s="27"/>
      <c r="FIU6" s="27"/>
      <c r="FIV6" s="27"/>
      <c r="FIW6" s="27"/>
      <c r="FIX6" s="27"/>
      <c r="FIY6" s="27"/>
      <c r="FIZ6" s="27"/>
      <c r="FJA6" s="27"/>
      <c r="FJB6" s="27"/>
      <c r="FJC6" s="27"/>
      <c r="FJD6" s="27"/>
      <c r="FJE6" s="27"/>
      <c r="FJF6" s="27"/>
      <c r="FJG6" s="27"/>
      <c r="FJH6" s="27"/>
      <c r="FJI6" s="27"/>
      <c r="FJJ6" s="27"/>
      <c r="FJK6" s="27"/>
      <c r="FJL6" s="27"/>
      <c r="FJM6" s="27"/>
      <c r="FJN6" s="27"/>
      <c r="FJO6" s="27"/>
      <c r="FJP6" s="27"/>
      <c r="FJQ6" s="27"/>
      <c r="FJR6" s="27"/>
      <c r="FJS6" s="27"/>
      <c r="FJT6" s="27"/>
      <c r="FJU6" s="27"/>
      <c r="FJV6" s="27"/>
      <c r="FJW6" s="27"/>
      <c r="FJX6" s="27"/>
      <c r="FJY6" s="27"/>
      <c r="FJZ6" s="27"/>
      <c r="FKA6" s="27"/>
      <c r="FKB6" s="27"/>
      <c r="FKC6" s="27"/>
      <c r="FKD6" s="27"/>
      <c r="FKE6" s="27"/>
      <c r="FKF6" s="27"/>
      <c r="FKG6" s="27"/>
      <c r="FKH6" s="27"/>
      <c r="FKI6" s="27"/>
      <c r="FKJ6" s="27"/>
      <c r="FKK6" s="27"/>
      <c r="FKL6" s="27"/>
      <c r="FKM6" s="27"/>
      <c r="FKN6" s="27"/>
      <c r="FKO6" s="27"/>
      <c r="FKP6" s="27"/>
      <c r="FKQ6" s="27"/>
      <c r="FKR6" s="27"/>
      <c r="FKS6" s="27"/>
      <c r="FKT6" s="27"/>
      <c r="FKU6" s="27"/>
      <c r="FKV6" s="27"/>
      <c r="FKW6" s="27"/>
      <c r="FKX6" s="27"/>
      <c r="FKY6" s="27"/>
      <c r="FKZ6" s="27"/>
      <c r="FLA6" s="27"/>
      <c r="FLB6" s="27"/>
      <c r="FLC6" s="27"/>
      <c r="FLD6" s="27"/>
      <c r="FLE6" s="27"/>
      <c r="FLF6" s="27"/>
      <c r="FLG6" s="27"/>
      <c r="FLH6" s="27"/>
      <c r="FLI6" s="27"/>
      <c r="FLJ6" s="27"/>
      <c r="FLK6" s="27"/>
      <c r="FLL6" s="27"/>
      <c r="FLM6" s="27"/>
      <c r="FLN6" s="27"/>
      <c r="FLO6" s="27"/>
      <c r="FLP6" s="27"/>
      <c r="FLQ6" s="27"/>
      <c r="FLR6" s="27"/>
      <c r="FLS6" s="27"/>
      <c r="FLT6" s="27"/>
      <c r="FLU6" s="27"/>
      <c r="FLV6" s="27"/>
      <c r="FLW6" s="27"/>
      <c r="FLX6" s="27"/>
      <c r="FLY6" s="27"/>
      <c r="FLZ6" s="27"/>
      <c r="FMA6" s="27"/>
      <c r="FMB6" s="27"/>
      <c r="FMC6" s="27"/>
      <c r="FMD6" s="27"/>
      <c r="FME6" s="27"/>
      <c r="FMF6" s="27"/>
      <c r="FMG6" s="27"/>
      <c r="FMH6" s="27"/>
      <c r="FMI6" s="27"/>
      <c r="FMJ6" s="27"/>
      <c r="FMK6" s="27"/>
      <c r="FML6" s="27"/>
      <c r="FMM6" s="27"/>
      <c r="FMN6" s="27"/>
      <c r="FMO6" s="27"/>
      <c r="FMP6" s="27"/>
      <c r="FMQ6" s="27"/>
      <c r="FMR6" s="27"/>
      <c r="FMS6" s="27"/>
      <c r="FMT6" s="27"/>
      <c r="FMU6" s="27"/>
      <c r="FMV6" s="27"/>
      <c r="FMW6" s="27"/>
      <c r="FMX6" s="27"/>
      <c r="FMY6" s="27"/>
      <c r="FMZ6" s="27"/>
      <c r="FNA6" s="27"/>
      <c r="FNB6" s="27"/>
      <c r="FNC6" s="27"/>
      <c r="FND6" s="27"/>
      <c r="FNE6" s="27"/>
      <c r="FNF6" s="27"/>
      <c r="FNG6" s="27"/>
      <c r="FNH6" s="27"/>
      <c r="FNI6" s="27"/>
      <c r="FNJ6" s="27"/>
      <c r="FNK6" s="27"/>
      <c r="FNL6" s="27"/>
      <c r="FNM6" s="27"/>
      <c r="FNN6" s="27"/>
      <c r="FNO6" s="27"/>
      <c r="FNP6" s="27"/>
      <c r="FNQ6" s="27"/>
      <c r="FNR6" s="27"/>
      <c r="FNS6" s="27"/>
      <c r="FNT6" s="27"/>
      <c r="FNU6" s="27"/>
      <c r="FNV6" s="27"/>
      <c r="FNW6" s="27"/>
      <c r="FNX6" s="27"/>
      <c r="FNY6" s="27"/>
      <c r="FNZ6" s="27"/>
      <c r="FOA6" s="27"/>
      <c r="FOB6" s="27"/>
      <c r="FOC6" s="27"/>
      <c r="FOD6" s="27"/>
      <c r="FOE6" s="27"/>
      <c r="FOF6" s="27"/>
      <c r="FOG6" s="27"/>
      <c r="FOH6" s="27"/>
      <c r="FOI6" s="27"/>
      <c r="FOJ6" s="27"/>
      <c r="FOK6" s="27"/>
      <c r="FOL6" s="27"/>
      <c r="FOM6" s="27"/>
      <c r="FON6" s="27"/>
      <c r="FOO6" s="27"/>
      <c r="FOP6" s="27"/>
      <c r="FOQ6" s="27"/>
      <c r="FOR6" s="27"/>
      <c r="FOS6" s="27"/>
      <c r="FOT6" s="27"/>
      <c r="FOU6" s="27"/>
      <c r="FOV6" s="27"/>
      <c r="FOW6" s="27"/>
      <c r="FOX6" s="27"/>
      <c r="FOY6" s="27"/>
      <c r="FOZ6" s="27"/>
      <c r="FPA6" s="27"/>
      <c r="FPB6" s="27"/>
      <c r="FPC6" s="27"/>
      <c r="FPD6" s="27"/>
      <c r="FPE6" s="27"/>
      <c r="FPF6" s="27"/>
      <c r="FPG6" s="27"/>
      <c r="FPH6" s="27"/>
      <c r="FPI6" s="27"/>
      <c r="FPJ6" s="27"/>
      <c r="FPK6" s="27"/>
      <c r="FPL6" s="27"/>
      <c r="FPM6" s="27"/>
      <c r="FPN6" s="27"/>
      <c r="FPO6" s="27"/>
      <c r="FPP6" s="27"/>
      <c r="FPQ6" s="27"/>
      <c r="FPR6" s="27"/>
      <c r="FPS6" s="27"/>
      <c r="FPT6" s="27"/>
      <c r="FPU6" s="27"/>
      <c r="FPV6" s="27"/>
      <c r="FPW6" s="27"/>
      <c r="FPX6" s="27"/>
      <c r="FPY6" s="27"/>
      <c r="FPZ6" s="27"/>
      <c r="FQA6" s="27"/>
      <c r="FQB6" s="27"/>
      <c r="FQC6" s="27"/>
      <c r="FQD6" s="27"/>
      <c r="FQE6" s="27"/>
      <c r="FQF6" s="27"/>
      <c r="FQG6" s="27"/>
      <c r="FQH6" s="27"/>
      <c r="FQI6" s="27"/>
      <c r="FQJ6" s="27"/>
      <c r="FQK6" s="27"/>
      <c r="FQL6" s="27"/>
      <c r="FQM6" s="27"/>
      <c r="FQN6" s="27"/>
      <c r="FQO6" s="27"/>
      <c r="FQP6" s="27"/>
      <c r="FQQ6" s="27"/>
      <c r="FQR6" s="27"/>
      <c r="FQS6" s="27"/>
      <c r="FQT6" s="27"/>
      <c r="FQU6" s="27"/>
      <c r="FQV6" s="27"/>
      <c r="FQW6" s="27"/>
      <c r="FQX6" s="27"/>
      <c r="FQY6" s="27"/>
      <c r="FQZ6" s="27"/>
      <c r="FRA6" s="27"/>
      <c r="FRB6" s="27"/>
      <c r="FRC6" s="27"/>
      <c r="FRD6" s="27"/>
      <c r="FRE6" s="27"/>
      <c r="FRF6" s="27"/>
      <c r="FRG6" s="27"/>
      <c r="FRH6" s="27"/>
      <c r="FRI6" s="27"/>
      <c r="FRJ6" s="27"/>
      <c r="FRK6" s="27"/>
      <c r="FRL6" s="27"/>
      <c r="FRM6" s="27"/>
      <c r="FRN6" s="27"/>
      <c r="FRO6" s="27"/>
      <c r="FRP6" s="27"/>
      <c r="FRQ6" s="27"/>
      <c r="FRR6" s="27"/>
      <c r="FRS6" s="27"/>
      <c r="FRT6" s="27"/>
      <c r="FRU6" s="27"/>
      <c r="FRV6" s="27"/>
      <c r="FRW6" s="27"/>
      <c r="FRX6" s="27"/>
      <c r="FRY6" s="27"/>
      <c r="FRZ6" s="27"/>
      <c r="FSA6" s="27"/>
      <c r="FSB6" s="27"/>
      <c r="FSC6" s="27"/>
      <c r="FSD6" s="27"/>
      <c r="FSE6" s="27"/>
      <c r="FSF6" s="27"/>
      <c r="FSG6" s="27"/>
      <c r="FSH6" s="27"/>
      <c r="FSI6" s="27"/>
      <c r="FSJ6" s="27"/>
      <c r="FSK6" s="27"/>
      <c r="FSL6" s="27"/>
      <c r="FSM6" s="27"/>
      <c r="FSN6" s="27"/>
      <c r="FSO6" s="27"/>
      <c r="FSP6" s="27"/>
      <c r="FSQ6" s="27"/>
      <c r="FSR6" s="27"/>
      <c r="FSS6" s="27"/>
      <c r="FST6" s="27"/>
      <c r="FSU6" s="27"/>
      <c r="FSV6" s="27"/>
      <c r="FSW6" s="27"/>
      <c r="FSX6" s="27"/>
      <c r="FSY6" s="27"/>
      <c r="FSZ6" s="27"/>
      <c r="FTA6" s="27"/>
      <c r="FTB6" s="27"/>
      <c r="FTC6" s="27"/>
      <c r="FTD6" s="27"/>
      <c r="FTE6" s="27"/>
      <c r="FTF6" s="27"/>
      <c r="FTG6" s="27"/>
      <c r="FTH6" s="27"/>
      <c r="FTI6" s="27"/>
      <c r="FTJ6" s="27"/>
      <c r="FTK6" s="27"/>
      <c r="FTL6" s="27"/>
      <c r="FTM6" s="27"/>
      <c r="FTN6" s="27"/>
      <c r="FTO6" s="27"/>
      <c r="FTP6" s="27"/>
      <c r="FTQ6" s="27"/>
      <c r="FTR6" s="27"/>
      <c r="FTS6" s="27"/>
      <c r="FTT6" s="27"/>
      <c r="FTU6" s="27"/>
      <c r="FTV6" s="27"/>
      <c r="FTW6" s="27"/>
      <c r="FTX6" s="27"/>
      <c r="FTY6" s="27"/>
      <c r="FTZ6" s="27"/>
      <c r="FUA6" s="27"/>
      <c r="FUB6" s="27"/>
      <c r="FUC6" s="27"/>
      <c r="FUD6" s="27"/>
      <c r="FUE6" s="27"/>
      <c r="FUF6" s="27"/>
      <c r="FUG6" s="27"/>
      <c r="FUH6" s="27"/>
      <c r="FUI6" s="27"/>
      <c r="FUJ6" s="27"/>
      <c r="FUK6" s="27"/>
      <c r="FUL6" s="27"/>
      <c r="FUM6" s="27"/>
      <c r="FUN6" s="27"/>
      <c r="FUO6" s="27"/>
      <c r="FUP6" s="27"/>
      <c r="FUQ6" s="27"/>
      <c r="FUR6" s="27"/>
      <c r="FUS6" s="27"/>
      <c r="FUT6" s="27"/>
      <c r="FUU6" s="27"/>
      <c r="FUV6" s="27"/>
      <c r="FUW6" s="27"/>
      <c r="FUX6" s="27"/>
      <c r="FUY6" s="27"/>
      <c r="FUZ6" s="27"/>
      <c r="FVA6" s="27"/>
      <c r="FVB6" s="27"/>
      <c r="FVC6" s="27"/>
      <c r="FVD6" s="27"/>
      <c r="FVE6" s="27"/>
      <c r="FVF6" s="27"/>
      <c r="FVG6" s="27"/>
      <c r="FVH6" s="27"/>
      <c r="FVI6" s="27"/>
      <c r="FVJ6" s="27"/>
      <c r="FVK6" s="27"/>
      <c r="FVL6" s="27"/>
      <c r="FVM6" s="27"/>
      <c r="FVN6" s="27"/>
      <c r="FVO6" s="27"/>
      <c r="FVP6" s="27"/>
      <c r="FVQ6" s="27"/>
      <c r="FVR6" s="27"/>
      <c r="FVS6" s="27"/>
      <c r="FVT6" s="27"/>
      <c r="FVU6" s="27"/>
      <c r="FVV6" s="27"/>
      <c r="FVW6" s="27"/>
      <c r="FVX6" s="27"/>
      <c r="FVY6" s="27"/>
      <c r="FVZ6" s="27"/>
      <c r="FWA6" s="27"/>
      <c r="FWB6" s="27"/>
      <c r="FWC6" s="27"/>
      <c r="FWD6" s="27"/>
      <c r="FWE6" s="27"/>
      <c r="FWF6" s="27"/>
      <c r="FWG6" s="27"/>
      <c r="FWH6" s="27"/>
      <c r="FWI6" s="27"/>
      <c r="FWJ6" s="27"/>
      <c r="FWK6" s="27"/>
      <c r="FWL6" s="27"/>
      <c r="FWM6" s="27"/>
      <c r="FWN6" s="27"/>
      <c r="FWO6" s="27"/>
      <c r="FWP6" s="27"/>
      <c r="FWQ6" s="27"/>
      <c r="FWR6" s="27"/>
      <c r="FWS6" s="27"/>
      <c r="FWT6" s="27"/>
      <c r="FWU6" s="27"/>
      <c r="FWV6" s="27"/>
      <c r="FWW6" s="27"/>
      <c r="FWX6" s="27"/>
      <c r="FWY6" s="27"/>
      <c r="FWZ6" s="27"/>
      <c r="FXA6" s="27"/>
      <c r="FXB6" s="27"/>
      <c r="FXC6" s="27"/>
      <c r="FXD6" s="27"/>
      <c r="FXE6" s="27"/>
      <c r="FXF6" s="27"/>
      <c r="FXG6" s="27"/>
      <c r="FXH6" s="27"/>
      <c r="FXI6" s="27"/>
      <c r="FXJ6" s="27"/>
      <c r="FXK6" s="27"/>
      <c r="FXL6" s="27"/>
      <c r="FXM6" s="27"/>
      <c r="FXN6" s="27"/>
      <c r="FXO6" s="27"/>
      <c r="FXP6" s="27"/>
      <c r="FXQ6" s="27"/>
      <c r="FXR6" s="27"/>
      <c r="FXS6" s="27"/>
      <c r="FXT6" s="27"/>
      <c r="FXU6" s="27"/>
      <c r="FXV6" s="27"/>
      <c r="FXW6" s="27"/>
      <c r="FXX6" s="27"/>
      <c r="FXY6" s="27"/>
      <c r="FXZ6" s="27"/>
      <c r="FYA6" s="27"/>
      <c r="FYB6" s="27"/>
      <c r="FYC6" s="27"/>
      <c r="FYD6" s="27"/>
      <c r="FYE6" s="27"/>
      <c r="FYF6" s="27"/>
      <c r="FYG6" s="27"/>
      <c r="FYH6" s="27"/>
      <c r="FYI6" s="27"/>
      <c r="FYJ6" s="27"/>
      <c r="FYK6" s="27"/>
      <c r="FYL6" s="27"/>
      <c r="FYM6" s="27"/>
      <c r="FYN6" s="27"/>
      <c r="FYO6" s="27"/>
      <c r="FYP6" s="27"/>
      <c r="FYQ6" s="27"/>
      <c r="FYR6" s="27"/>
      <c r="FYS6" s="27"/>
      <c r="FYT6" s="27"/>
      <c r="FYU6" s="27"/>
      <c r="FYV6" s="27"/>
      <c r="FYW6" s="27"/>
      <c r="FYX6" s="27"/>
      <c r="FYY6" s="27"/>
      <c r="FYZ6" s="27"/>
      <c r="FZA6" s="27"/>
      <c r="FZB6" s="27"/>
      <c r="FZC6" s="27"/>
      <c r="FZD6" s="27"/>
      <c r="FZE6" s="27"/>
      <c r="FZF6" s="27"/>
      <c r="FZG6" s="27"/>
      <c r="FZH6" s="27"/>
      <c r="FZI6" s="27"/>
      <c r="FZJ6" s="27"/>
      <c r="FZK6" s="27"/>
      <c r="FZL6" s="27"/>
      <c r="FZM6" s="27"/>
      <c r="FZN6" s="27"/>
      <c r="FZO6" s="27"/>
      <c r="FZP6" s="27"/>
      <c r="FZQ6" s="27"/>
      <c r="FZR6" s="27"/>
      <c r="FZS6" s="27"/>
      <c r="FZT6" s="27"/>
      <c r="FZU6" s="27"/>
      <c r="FZV6" s="27"/>
      <c r="FZW6" s="27"/>
      <c r="FZX6" s="27"/>
      <c r="FZY6" s="27"/>
      <c r="FZZ6" s="27"/>
      <c r="GAA6" s="27"/>
      <c r="GAB6" s="27"/>
      <c r="GAC6" s="27"/>
      <c r="GAD6" s="27"/>
      <c r="GAE6" s="27"/>
      <c r="GAF6" s="27"/>
      <c r="GAG6" s="27"/>
      <c r="GAH6" s="27"/>
      <c r="GAI6" s="27"/>
      <c r="GAJ6" s="27"/>
      <c r="GAK6" s="27"/>
      <c r="GAL6" s="27"/>
      <c r="GAM6" s="27"/>
      <c r="GAN6" s="27"/>
      <c r="GAO6" s="27"/>
      <c r="GAP6" s="27"/>
      <c r="GAQ6" s="27"/>
      <c r="GAR6" s="27"/>
      <c r="GAS6" s="27"/>
      <c r="GAT6" s="27"/>
      <c r="GAU6" s="27"/>
      <c r="GAV6" s="27"/>
      <c r="GAW6" s="27"/>
      <c r="GAX6" s="27"/>
      <c r="GAY6" s="27"/>
      <c r="GAZ6" s="27"/>
      <c r="GBA6" s="27"/>
      <c r="GBB6" s="27"/>
      <c r="GBC6" s="27"/>
      <c r="GBD6" s="27"/>
      <c r="GBE6" s="27"/>
      <c r="GBF6" s="27"/>
      <c r="GBG6" s="27"/>
      <c r="GBH6" s="27"/>
      <c r="GBI6" s="27"/>
      <c r="GBJ6" s="27"/>
      <c r="GBK6" s="27"/>
      <c r="GBL6" s="27"/>
      <c r="GBM6" s="27"/>
      <c r="GBN6" s="27"/>
      <c r="GBO6" s="27"/>
      <c r="GBP6" s="27"/>
      <c r="GBQ6" s="27"/>
      <c r="GBR6" s="27"/>
      <c r="GBS6" s="27"/>
      <c r="GBT6" s="27"/>
      <c r="GBU6" s="27"/>
      <c r="GBV6" s="27"/>
      <c r="GBW6" s="27"/>
      <c r="GBX6" s="27"/>
      <c r="GBY6" s="27"/>
      <c r="GBZ6" s="27"/>
      <c r="GCA6" s="27"/>
      <c r="GCB6" s="27"/>
      <c r="GCC6" s="27"/>
      <c r="GCD6" s="27"/>
      <c r="GCE6" s="27"/>
      <c r="GCF6" s="27"/>
      <c r="GCG6" s="27"/>
      <c r="GCH6" s="27"/>
      <c r="GCI6" s="27"/>
      <c r="GCJ6" s="27"/>
      <c r="GCK6" s="27"/>
      <c r="GCL6" s="27"/>
      <c r="GCM6" s="27"/>
      <c r="GCN6" s="27"/>
      <c r="GCO6" s="27"/>
      <c r="GCP6" s="27"/>
      <c r="GCQ6" s="27"/>
      <c r="GCR6" s="27"/>
      <c r="GCS6" s="27"/>
      <c r="GCT6" s="27"/>
      <c r="GCU6" s="27"/>
      <c r="GCV6" s="27"/>
      <c r="GCW6" s="27"/>
      <c r="GCX6" s="27"/>
      <c r="GCY6" s="27"/>
      <c r="GCZ6" s="27"/>
      <c r="GDA6" s="27"/>
      <c r="GDB6" s="27"/>
      <c r="GDC6" s="27"/>
      <c r="GDD6" s="27"/>
      <c r="GDE6" s="27"/>
      <c r="GDF6" s="27"/>
      <c r="GDG6" s="27"/>
      <c r="GDH6" s="27"/>
      <c r="GDI6" s="27"/>
      <c r="GDJ6" s="27"/>
      <c r="GDK6" s="27"/>
      <c r="GDL6" s="27"/>
      <c r="GDM6" s="27"/>
      <c r="GDN6" s="27"/>
      <c r="GDO6" s="27"/>
      <c r="GDP6" s="27"/>
      <c r="GDQ6" s="27"/>
      <c r="GDR6" s="27"/>
      <c r="GDS6" s="27"/>
      <c r="GDT6" s="27"/>
      <c r="GDU6" s="27"/>
      <c r="GDV6" s="27"/>
      <c r="GDW6" s="27"/>
      <c r="GDX6" s="27"/>
      <c r="GDY6" s="27"/>
      <c r="GDZ6" s="27"/>
      <c r="GEA6" s="27"/>
      <c r="GEB6" s="27"/>
      <c r="GEC6" s="27"/>
      <c r="GED6" s="27"/>
      <c r="GEE6" s="27"/>
      <c r="GEF6" s="27"/>
      <c r="GEG6" s="27"/>
      <c r="GEH6" s="27"/>
      <c r="GEI6" s="27"/>
      <c r="GEJ6" s="27"/>
      <c r="GEK6" s="27"/>
      <c r="GEL6" s="27"/>
      <c r="GEM6" s="27"/>
      <c r="GEN6" s="27"/>
      <c r="GEO6" s="27"/>
      <c r="GEP6" s="27"/>
      <c r="GEQ6" s="27"/>
      <c r="GER6" s="27"/>
      <c r="GES6" s="27"/>
      <c r="GET6" s="27"/>
      <c r="GEU6" s="27"/>
      <c r="GEV6" s="27"/>
      <c r="GEW6" s="27"/>
      <c r="GEX6" s="27"/>
      <c r="GEY6" s="27"/>
      <c r="GEZ6" s="27"/>
      <c r="GFA6" s="27"/>
      <c r="GFB6" s="27"/>
      <c r="GFC6" s="27"/>
      <c r="GFD6" s="27"/>
      <c r="GFE6" s="27"/>
      <c r="GFF6" s="27"/>
      <c r="GFG6" s="27"/>
      <c r="GFH6" s="27"/>
      <c r="GFI6" s="27"/>
      <c r="GFJ6" s="27"/>
      <c r="GFK6" s="27"/>
      <c r="GFL6" s="27"/>
      <c r="GFM6" s="27"/>
      <c r="GFN6" s="27"/>
      <c r="GFO6" s="27"/>
      <c r="GFP6" s="27"/>
      <c r="GFQ6" s="27"/>
      <c r="GFR6" s="27"/>
      <c r="GFS6" s="27"/>
      <c r="GFT6" s="27"/>
      <c r="GFU6" s="27"/>
      <c r="GFV6" s="27"/>
      <c r="GFW6" s="27"/>
      <c r="GFX6" s="27"/>
      <c r="GFY6" s="27"/>
      <c r="GFZ6" s="27"/>
      <c r="GGA6" s="27"/>
      <c r="GGB6" s="27"/>
      <c r="GGC6" s="27"/>
      <c r="GGD6" s="27"/>
      <c r="GGE6" s="27"/>
      <c r="GGF6" s="27"/>
      <c r="GGG6" s="27"/>
      <c r="GGH6" s="27"/>
      <c r="GGI6" s="27"/>
      <c r="GGJ6" s="27"/>
      <c r="GGK6" s="27"/>
      <c r="GGL6" s="27"/>
      <c r="GGM6" s="27"/>
      <c r="GGN6" s="27"/>
      <c r="GGO6" s="27"/>
      <c r="GGP6" s="27"/>
      <c r="GGQ6" s="27"/>
      <c r="GGR6" s="27"/>
      <c r="GGS6" s="27"/>
      <c r="GGT6" s="27"/>
      <c r="GGU6" s="27"/>
      <c r="GGV6" s="27"/>
      <c r="GGW6" s="27"/>
      <c r="GGX6" s="27"/>
      <c r="GGY6" s="27"/>
      <c r="GGZ6" s="27"/>
      <c r="GHA6" s="27"/>
      <c r="GHB6" s="27"/>
      <c r="GHC6" s="27"/>
      <c r="GHD6" s="27"/>
      <c r="GHE6" s="27"/>
      <c r="GHF6" s="27"/>
      <c r="GHG6" s="27"/>
      <c r="GHH6" s="27"/>
      <c r="GHI6" s="27"/>
      <c r="GHJ6" s="27"/>
      <c r="GHK6" s="27"/>
      <c r="GHL6" s="27"/>
      <c r="GHM6" s="27"/>
      <c r="GHN6" s="27"/>
      <c r="GHO6" s="27"/>
      <c r="GHP6" s="27"/>
      <c r="GHQ6" s="27"/>
      <c r="GHR6" s="27"/>
      <c r="GHS6" s="27"/>
      <c r="GHT6" s="27"/>
      <c r="GHU6" s="27"/>
      <c r="GHV6" s="27"/>
      <c r="GHW6" s="27"/>
      <c r="GHX6" s="27"/>
      <c r="GHY6" s="27"/>
      <c r="GHZ6" s="27"/>
      <c r="GIA6" s="27"/>
      <c r="GIB6" s="27"/>
      <c r="GIC6" s="27"/>
      <c r="GID6" s="27"/>
      <c r="GIE6" s="27"/>
      <c r="GIF6" s="27"/>
      <c r="GIG6" s="27"/>
      <c r="GIH6" s="27"/>
      <c r="GII6" s="27"/>
      <c r="GIJ6" s="27"/>
      <c r="GIK6" s="27"/>
      <c r="GIL6" s="27"/>
      <c r="GIM6" s="27"/>
      <c r="GIN6" s="27"/>
      <c r="GIO6" s="27"/>
      <c r="GIP6" s="27"/>
      <c r="GIQ6" s="27"/>
      <c r="GIR6" s="27"/>
      <c r="GIS6" s="27"/>
      <c r="GIT6" s="27"/>
      <c r="GIU6" s="27"/>
      <c r="GIV6" s="27"/>
      <c r="GIW6" s="27"/>
      <c r="GIX6" s="27"/>
      <c r="GIY6" s="27"/>
      <c r="GIZ6" s="27"/>
      <c r="GJA6" s="27"/>
      <c r="GJB6" s="27"/>
      <c r="GJC6" s="27"/>
      <c r="GJD6" s="27"/>
      <c r="GJE6" s="27"/>
      <c r="GJF6" s="27"/>
      <c r="GJG6" s="27"/>
      <c r="GJH6" s="27"/>
      <c r="GJI6" s="27"/>
      <c r="GJJ6" s="27"/>
      <c r="GJK6" s="27"/>
      <c r="GJL6" s="27"/>
      <c r="GJM6" s="27"/>
      <c r="GJN6" s="27"/>
      <c r="GJO6" s="27"/>
      <c r="GJP6" s="27"/>
      <c r="GJQ6" s="27"/>
      <c r="GJR6" s="27"/>
      <c r="GJS6" s="27"/>
      <c r="GJT6" s="27"/>
      <c r="GJU6" s="27"/>
      <c r="GJV6" s="27"/>
      <c r="GJW6" s="27"/>
      <c r="GJX6" s="27"/>
      <c r="GJY6" s="27"/>
      <c r="GJZ6" s="27"/>
      <c r="GKA6" s="27"/>
      <c r="GKB6" s="27"/>
      <c r="GKC6" s="27"/>
      <c r="GKD6" s="27"/>
      <c r="GKE6" s="27"/>
      <c r="GKF6" s="27"/>
      <c r="GKG6" s="27"/>
      <c r="GKH6" s="27"/>
      <c r="GKI6" s="27"/>
      <c r="GKJ6" s="27"/>
      <c r="GKK6" s="27"/>
      <c r="GKL6" s="27"/>
      <c r="GKM6" s="27"/>
      <c r="GKN6" s="27"/>
      <c r="GKO6" s="27"/>
      <c r="GKP6" s="27"/>
      <c r="GKQ6" s="27"/>
      <c r="GKR6" s="27"/>
      <c r="GKS6" s="27"/>
      <c r="GKT6" s="27"/>
      <c r="GKU6" s="27"/>
      <c r="GKV6" s="27"/>
      <c r="GKW6" s="27"/>
      <c r="GKX6" s="27"/>
      <c r="GKY6" s="27"/>
      <c r="GKZ6" s="27"/>
      <c r="GLA6" s="27"/>
      <c r="GLB6" s="27"/>
      <c r="GLC6" s="27"/>
      <c r="GLD6" s="27"/>
      <c r="GLE6" s="27"/>
      <c r="GLF6" s="27"/>
      <c r="GLG6" s="27"/>
      <c r="GLH6" s="27"/>
      <c r="GLI6" s="27"/>
      <c r="GLJ6" s="27"/>
      <c r="GLK6" s="27"/>
      <c r="GLL6" s="27"/>
      <c r="GLM6" s="27"/>
      <c r="GLN6" s="27"/>
      <c r="GLO6" s="27"/>
      <c r="GLP6" s="27"/>
      <c r="GLQ6" s="27"/>
      <c r="GLR6" s="27"/>
      <c r="GLS6" s="27"/>
      <c r="GLT6" s="27"/>
      <c r="GLU6" s="27"/>
      <c r="GLV6" s="27"/>
      <c r="GLW6" s="27"/>
      <c r="GLX6" s="27"/>
      <c r="GLY6" s="27"/>
      <c r="GLZ6" s="27"/>
      <c r="GMA6" s="27"/>
      <c r="GMB6" s="27"/>
      <c r="GMC6" s="27"/>
      <c r="GMD6" s="27"/>
      <c r="GME6" s="27"/>
      <c r="GMF6" s="27"/>
      <c r="GMG6" s="27"/>
      <c r="GMH6" s="27"/>
      <c r="GMI6" s="27"/>
      <c r="GMJ6" s="27"/>
      <c r="GMK6" s="27"/>
      <c r="GML6" s="27"/>
      <c r="GMM6" s="27"/>
      <c r="GMN6" s="27"/>
      <c r="GMO6" s="27"/>
      <c r="GMP6" s="27"/>
      <c r="GMQ6" s="27"/>
      <c r="GMR6" s="27"/>
      <c r="GMS6" s="27"/>
      <c r="GMT6" s="27"/>
      <c r="GMU6" s="27"/>
      <c r="GMV6" s="27"/>
      <c r="GMW6" s="27"/>
      <c r="GMX6" s="27"/>
      <c r="GMY6" s="27"/>
      <c r="GMZ6" s="27"/>
      <c r="GNA6" s="27"/>
      <c r="GNB6" s="27"/>
      <c r="GNC6" s="27"/>
      <c r="GND6" s="27"/>
      <c r="GNE6" s="27"/>
      <c r="GNF6" s="27"/>
      <c r="GNG6" s="27"/>
      <c r="GNH6" s="27"/>
      <c r="GNI6" s="27"/>
      <c r="GNJ6" s="27"/>
      <c r="GNK6" s="27"/>
      <c r="GNL6" s="27"/>
      <c r="GNM6" s="27"/>
      <c r="GNN6" s="27"/>
      <c r="GNO6" s="27"/>
      <c r="GNP6" s="27"/>
      <c r="GNQ6" s="27"/>
      <c r="GNR6" s="27"/>
      <c r="GNS6" s="27"/>
      <c r="GNT6" s="27"/>
      <c r="GNU6" s="27"/>
      <c r="GNV6" s="27"/>
      <c r="GNW6" s="27"/>
      <c r="GNX6" s="27"/>
      <c r="GNY6" s="27"/>
      <c r="GNZ6" s="27"/>
      <c r="GOA6" s="27"/>
      <c r="GOB6" s="27"/>
      <c r="GOC6" s="27"/>
      <c r="GOD6" s="27"/>
      <c r="GOE6" s="27"/>
      <c r="GOF6" s="27"/>
      <c r="GOG6" s="27"/>
      <c r="GOH6" s="27"/>
      <c r="GOI6" s="27"/>
      <c r="GOJ6" s="27"/>
      <c r="GOK6" s="27"/>
      <c r="GOL6" s="27"/>
      <c r="GOM6" s="27"/>
      <c r="GON6" s="27"/>
      <c r="GOO6" s="27"/>
      <c r="GOP6" s="27"/>
      <c r="GOQ6" s="27"/>
      <c r="GOR6" s="27"/>
      <c r="GOS6" s="27"/>
      <c r="GOT6" s="27"/>
      <c r="GOU6" s="27"/>
      <c r="GOV6" s="27"/>
      <c r="GOW6" s="27"/>
      <c r="GOX6" s="27"/>
      <c r="GOY6" s="27"/>
      <c r="GOZ6" s="27"/>
      <c r="GPA6" s="27"/>
      <c r="GPB6" s="27"/>
      <c r="GPC6" s="27"/>
      <c r="GPD6" s="27"/>
      <c r="GPE6" s="27"/>
      <c r="GPF6" s="27"/>
      <c r="GPG6" s="27"/>
      <c r="GPH6" s="27"/>
      <c r="GPI6" s="27"/>
      <c r="GPJ6" s="27"/>
      <c r="GPK6" s="27"/>
      <c r="GPL6" s="27"/>
      <c r="GPM6" s="27"/>
      <c r="GPN6" s="27"/>
      <c r="GPO6" s="27"/>
      <c r="GPP6" s="27"/>
      <c r="GPQ6" s="27"/>
      <c r="GPR6" s="27"/>
      <c r="GPS6" s="27"/>
      <c r="GPT6" s="27"/>
      <c r="GPU6" s="27"/>
      <c r="GPV6" s="27"/>
      <c r="GPW6" s="27"/>
      <c r="GPX6" s="27"/>
      <c r="GPY6" s="27"/>
      <c r="GPZ6" s="27"/>
      <c r="GQA6" s="27"/>
      <c r="GQB6" s="27"/>
      <c r="GQC6" s="27"/>
      <c r="GQD6" s="27"/>
      <c r="GQE6" s="27"/>
      <c r="GQF6" s="27"/>
      <c r="GQG6" s="27"/>
      <c r="GQH6" s="27"/>
      <c r="GQI6" s="27"/>
      <c r="GQJ6" s="27"/>
      <c r="GQK6" s="27"/>
      <c r="GQL6" s="27"/>
      <c r="GQM6" s="27"/>
      <c r="GQN6" s="27"/>
      <c r="GQO6" s="27"/>
      <c r="GQP6" s="27"/>
      <c r="GQQ6" s="27"/>
      <c r="GQR6" s="27"/>
      <c r="GQS6" s="27"/>
      <c r="GQT6" s="27"/>
      <c r="GQU6" s="27"/>
      <c r="GQV6" s="27"/>
      <c r="GQW6" s="27"/>
      <c r="GQX6" s="27"/>
      <c r="GQY6" s="27"/>
      <c r="GQZ6" s="27"/>
      <c r="GRA6" s="27"/>
      <c r="GRB6" s="27"/>
      <c r="GRC6" s="27"/>
      <c r="GRD6" s="27"/>
      <c r="GRE6" s="27"/>
      <c r="GRF6" s="27"/>
      <c r="GRG6" s="27"/>
      <c r="GRH6" s="27"/>
      <c r="GRI6" s="27"/>
      <c r="GRJ6" s="27"/>
      <c r="GRK6" s="27"/>
      <c r="GRL6" s="27"/>
      <c r="GRM6" s="27"/>
      <c r="GRN6" s="27"/>
      <c r="GRO6" s="27"/>
      <c r="GRP6" s="27"/>
      <c r="GRQ6" s="27"/>
      <c r="GRR6" s="27"/>
      <c r="GRS6" s="27"/>
      <c r="GRT6" s="27"/>
      <c r="GRU6" s="27"/>
      <c r="GRV6" s="27"/>
      <c r="GRW6" s="27"/>
      <c r="GRX6" s="27"/>
      <c r="GRY6" s="27"/>
      <c r="GRZ6" s="27"/>
      <c r="GSA6" s="27"/>
      <c r="GSB6" s="27"/>
      <c r="GSC6" s="27"/>
      <c r="GSD6" s="27"/>
      <c r="GSE6" s="27"/>
      <c r="GSF6" s="27"/>
      <c r="GSG6" s="27"/>
      <c r="GSH6" s="27"/>
      <c r="GSI6" s="27"/>
      <c r="GSJ6" s="27"/>
      <c r="GSK6" s="27"/>
      <c r="GSL6" s="27"/>
      <c r="GSM6" s="27"/>
      <c r="GSN6" s="27"/>
      <c r="GSO6" s="27"/>
      <c r="GSP6" s="27"/>
      <c r="GSQ6" s="27"/>
      <c r="GSR6" s="27"/>
      <c r="GSS6" s="27"/>
      <c r="GST6" s="27"/>
      <c r="GSU6" s="27"/>
      <c r="GSV6" s="27"/>
      <c r="GSW6" s="27"/>
      <c r="GSX6" s="27"/>
      <c r="GSY6" s="27"/>
      <c r="GSZ6" s="27"/>
      <c r="GTA6" s="27"/>
      <c r="GTB6" s="27"/>
      <c r="GTC6" s="27"/>
      <c r="GTD6" s="27"/>
      <c r="GTE6" s="27"/>
      <c r="GTF6" s="27"/>
      <c r="GTG6" s="27"/>
      <c r="GTH6" s="27"/>
      <c r="GTI6" s="27"/>
      <c r="GTJ6" s="27"/>
      <c r="GTK6" s="27"/>
      <c r="GTL6" s="27"/>
      <c r="GTM6" s="27"/>
      <c r="GTN6" s="27"/>
      <c r="GTO6" s="27"/>
      <c r="GTP6" s="27"/>
      <c r="GTQ6" s="27"/>
      <c r="GTR6" s="27"/>
      <c r="GTS6" s="27"/>
      <c r="GTT6" s="27"/>
      <c r="GTU6" s="27"/>
      <c r="GTV6" s="27"/>
      <c r="GTW6" s="27"/>
      <c r="GTX6" s="27"/>
      <c r="GTY6" s="27"/>
      <c r="GTZ6" s="27"/>
      <c r="GUA6" s="27"/>
      <c r="GUB6" s="27"/>
      <c r="GUC6" s="27"/>
      <c r="GUD6" s="27"/>
      <c r="GUE6" s="27"/>
      <c r="GUF6" s="27"/>
      <c r="GUG6" s="27"/>
      <c r="GUH6" s="27"/>
      <c r="GUI6" s="27"/>
      <c r="GUJ6" s="27"/>
      <c r="GUK6" s="27"/>
      <c r="GUL6" s="27"/>
      <c r="GUM6" s="27"/>
      <c r="GUN6" s="27"/>
      <c r="GUO6" s="27"/>
      <c r="GUP6" s="27"/>
      <c r="GUQ6" s="27"/>
      <c r="GUR6" s="27"/>
      <c r="GUS6" s="27"/>
      <c r="GUT6" s="27"/>
      <c r="GUU6" s="27"/>
      <c r="GUV6" s="27"/>
      <c r="GUW6" s="27"/>
      <c r="GUX6" s="27"/>
      <c r="GUY6" s="27"/>
      <c r="GUZ6" s="27"/>
      <c r="GVA6" s="27"/>
      <c r="GVB6" s="27"/>
      <c r="GVC6" s="27"/>
      <c r="GVD6" s="27"/>
      <c r="GVE6" s="27"/>
      <c r="GVF6" s="27"/>
      <c r="GVG6" s="27"/>
      <c r="GVH6" s="27"/>
      <c r="GVI6" s="27"/>
      <c r="GVJ6" s="27"/>
      <c r="GVK6" s="27"/>
      <c r="GVL6" s="27"/>
      <c r="GVM6" s="27"/>
      <c r="GVN6" s="27"/>
      <c r="GVO6" s="27"/>
      <c r="GVP6" s="27"/>
      <c r="GVQ6" s="27"/>
      <c r="GVR6" s="27"/>
      <c r="GVS6" s="27"/>
      <c r="GVT6" s="27"/>
      <c r="GVU6" s="27"/>
      <c r="GVV6" s="27"/>
      <c r="GVW6" s="27"/>
      <c r="GVX6" s="27"/>
      <c r="GVY6" s="27"/>
      <c r="GVZ6" s="27"/>
      <c r="GWA6" s="27"/>
      <c r="GWB6" s="27"/>
      <c r="GWC6" s="27"/>
      <c r="GWD6" s="27"/>
      <c r="GWE6" s="27"/>
      <c r="GWF6" s="27"/>
      <c r="GWG6" s="27"/>
      <c r="GWH6" s="27"/>
      <c r="GWI6" s="27"/>
      <c r="GWJ6" s="27"/>
      <c r="GWK6" s="27"/>
      <c r="GWL6" s="27"/>
      <c r="GWM6" s="27"/>
      <c r="GWN6" s="27"/>
      <c r="GWO6" s="27"/>
      <c r="GWP6" s="27"/>
      <c r="GWQ6" s="27"/>
      <c r="GWR6" s="27"/>
      <c r="GWS6" s="27"/>
      <c r="GWT6" s="27"/>
      <c r="GWU6" s="27"/>
      <c r="GWV6" s="27"/>
      <c r="GWW6" s="27"/>
      <c r="GWX6" s="27"/>
      <c r="GWY6" s="27"/>
      <c r="GWZ6" s="27"/>
      <c r="GXA6" s="27"/>
      <c r="GXB6" s="27"/>
      <c r="GXC6" s="27"/>
      <c r="GXD6" s="27"/>
      <c r="GXE6" s="27"/>
      <c r="GXF6" s="27"/>
      <c r="GXG6" s="27"/>
      <c r="GXH6" s="27"/>
      <c r="GXI6" s="27"/>
      <c r="GXJ6" s="27"/>
      <c r="GXK6" s="27"/>
      <c r="GXL6" s="27"/>
      <c r="GXM6" s="27"/>
      <c r="GXN6" s="27"/>
      <c r="GXO6" s="27"/>
      <c r="GXP6" s="27"/>
      <c r="GXQ6" s="27"/>
      <c r="GXR6" s="27"/>
      <c r="GXS6" s="27"/>
      <c r="GXT6" s="27"/>
      <c r="GXU6" s="27"/>
      <c r="GXV6" s="27"/>
      <c r="GXW6" s="27"/>
      <c r="GXX6" s="27"/>
      <c r="GXY6" s="27"/>
      <c r="GXZ6" s="27"/>
      <c r="GYA6" s="27"/>
      <c r="GYB6" s="27"/>
      <c r="GYC6" s="27"/>
      <c r="GYD6" s="27"/>
      <c r="GYE6" s="27"/>
      <c r="GYF6" s="27"/>
      <c r="GYG6" s="27"/>
      <c r="GYH6" s="27"/>
      <c r="GYI6" s="27"/>
      <c r="GYJ6" s="27"/>
      <c r="GYK6" s="27"/>
      <c r="GYL6" s="27"/>
      <c r="GYM6" s="27"/>
      <c r="GYN6" s="27"/>
      <c r="GYO6" s="27"/>
      <c r="GYP6" s="27"/>
      <c r="GYQ6" s="27"/>
      <c r="GYR6" s="27"/>
      <c r="GYS6" s="27"/>
      <c r="GYT6" s="27"/>
      <c r="GYU6" s="27"/>
      <c r="GYV6" s="27"/>
      <c r="GYW6" s="27"/>
      <c r="GYX6" s="27"/>
      <c r="GYY6" s="27"/>
      <c r="GYZ6" s="27"/>
      <c r="GZA6" s="27"/>
      <c r="GZB6" s="27"/>
      <c r="GZC6" s="27"/>
      <c r="GZD6" s="27"/>
      <c r="GZE6" s="27"/>
      <c r="GZF6" s="27"/>
      <c r="GZG6" s="27"/>
      <c r="GZH6" s="27"/>
      <c r="GZI6" s="27"/>
      <c r="GZJ6" s="27"/>
      <c r="GZK6" s="27"/>
      <c r="GZL6" s="27"/>
      <c r="GZM6" s="27"/>
      <c r="GZN6" s="27"/>
      <c r="GZO6" s="27"/>
      <c r="GZP6" s="27"/>
      <c r="GZQ6" s="27"/>
      <c r="GZR6" s="27"/>
      <c r="GZS6" s="27"/>
      <c r="GZT6" s="27"/>
      <c r="GZU6" s="27"/>
      <c r="GZV6" s="27"/>
      <c r="GZW6" s="27"/>
      <c r="GZX6" s="27"/>
      <c r="GZY6" s="27"/>
      <c r="GZZ6" s="27"/>
      <c r="HAA6" s="27"/>
      <c r="HAB6" s="27"/>
      <c r="HAC6" s="27"/>
      <c r="HAD6" s="27"/>
      <c r="HAE6" s="27"/>
      <c r="HAF6" s="27"/>
      <c r="HAG6" s="27"/>
      <c r="HAH6" s="27"/>
      <c r="HAI6" s="27"/>
      <c r="HAJ6" s="27"/>
      <c r="HAK6" s="27"/>
      <c r="HAL6" s="27"/>
      <c r="HAM6" s="27"/>
      <c r="HAN6" s="27"/>
      <c r="HAO6" s="27"/>
      <c r="HAP6" s="27"/>
      <c r="HAQ6" s="27"/>
      <c r="HAR6" s="27"/>
      <c r="HAS6" s="27"/>
      <c r="HAT6" s="27"/>
      <c r="HAU6" s="27"/>
      <c r="HAV6" s="27"/>
      <c r="HAW6" s="27"/>
      <c r="HAX6" s="27"/>
      <c r="HAY6" s="27"/>
      <c r="HAZ6" s="27"/>
      <c r="HBA6" s="27"/>
      <c r="HBB6" s="27"/>
      <c r="HBC6" s="27"/>
      <c r="HBD6" s="27"/>
      <c r="HBE6" s="27"/>
      <c r="HBF6" s="27"/>
      <c r="HBG6" s="27"/>
      <c r="HBH6" s="27"/>
      <c r="HBI6" s="27"/>
      <c r="HBJ6" s="27"/>
      <c r="HBK6" s="27"/>
      <c r="HBL6" s="27"/>
      <c r="HBM6" s="27"/>
      <c r="HBN6" s="27"/>
      <c r="HBO6" s="27"/>
      <c r="HBP6" s="27"/>
      <c r="HBQ6" s="27"/>
      <c r="HBR6" s="27"/>
      <c r="HBS6" s="27"/>
      <c r="HBT6" s="27"/>
      <c r="HBU6" s="27"/>
      <c r="HBV6" s="27"/>
      <c r="HBW6" s="27"/>
      <c r="HBX6" s="27"/>
      <c r="HBY6" s="27"/>
      <c r="HBZ6" s="27"/>
      <c r="HCA6" s="27"/>
      <c r="HCB6" s="27"/>
      <c r="HCC6" s="27"/>
      <c r="HCD6" s="27"/>
      <c r="HCE6" s="27"/>
      <c r="HCF6" s="27"/>
      <c r="HCG6" s="27"/>
      <c r="HCH6" s="27"/>
      <c r="HCI6" s="27"/>
      <c r="HCJ6" s="27"/>
      <c r="HCK6" s="27"/>
      <c r="HCL6" s="27"/>
      <c r="HCM6" s="27"/>
      <c r="HCN6" s="27"/>
      <c r="HCO6" s="27"/>
      <c r="HCP6" s="27"/>
      <c r="HCQ6" s="27"/>
      <c r="HCR6" s="27"/>
      <c r="HCS6" s="27"/>
      <c r="HCT6" s="27"/>
      <c r="HCU6" s="27"/>
      <c r="HCV6" s="27"/>
      <c r="HCW6" s="27"/>
      <c r="HCX6" s="27"/>
      <c r="HCY6" s="27"/>
      <c r="HCZ6" s="27"/>
      <c r="HDA6" s="27"/>
      <c r="HDB6" s="27"/>
      <c r="HDC6" s="27"/>
      <c r="HDD6" s="27"/>
      <c r="HDE6" s="27"/>
      <c r="HDF6" s="27"/>
      <c r="HDG6" s="27"/>
      <c r="HDH6" s="27"/>
      <c r="HDI6" s="27"/>
      <c r="HDJ6" s="27"/>
      <c r="HDK6" s="27"/>
      <c r="HDL6" s="27"/>
      <c r="HDM6" s="27"/>
      <c r="HDN6" s="27"/>
      <c r="HDO6" s="27"/>
      <c r="HDP6" s="27"/>
      <c r="HDQ6" s="27"/>
      <c r="HDR6" s="27"/>
      <c r="HDS6" s="27"/>
      <c r="HDT6" s="27"/>
      <c r="HDU6" s="27"/>
      <c r="HDV6" s="27"/>
      <c r="HDW6" s="27"/>
      <c r="HDX6" s="27"/>
      <c r="HDY6" s="27"/>
      <c r="HDZ6" s="27"/>
      <c r="HEA6" s="27"/>
      <c r="HEB6" s="27"/>
      <c r="HEC6" s="27"/>
      <c r="HED6" s="27"/>
      <c r="HEE6" s="27"/>
      <c r="HEF6" s="27"/>
      <c r="HEG6" s="27"/>
      <c r="HEH6" s="27"/>
      <c r="HEI6" s="27"/>
      <c r="HEJ6" s="27"/>
      <c r="HEK6" s="27"/>
      <c r="HEL6" s="27"/>
      <c r="HEM6" s="27"/>
      <c r="HEN6" s="27"/>
      <c r="HEO6" s="27"/>
      <c r="HEP6" s="27"/>
      <c r="HEQ6" s="27"/>
      <c r="HER6" s="27"/>
      <c r="HES6" s="27"/>
      <c r="HET6" s="27"/>
      <c r="HEU6" s="27"/>
      <c r="HEV6" s="27"/>
      <c r="HEW6" s="27"/>
      <c r="HEX6" s="27"/>
      <c r="HEY6" s="27"/>
      <c r="HEZ6" s="27"/>
      <c r="HFA6" s="27"/>
      <c r="HFB6" s="27"/>
      <c r="HFC6" s="27"/>
      <c r="HFD6" s="27"/>
      <c r="HFE6" s="27"/>
      <c r="HFF6" s="27"/>
      <c r="HFG6" s="27"/>
      <c r="HFH6" s="27"/>
      <c r="HFI6" s="27"/>
      <c r="HFJ6" s="27"/>
      <c r="HFK6" s="27"/>
      <c r="HFL6" s="27"/>
      <c r="HFM6" s="27"/>
      <c r="HFN6" s="27"/>
      <c r="HFO6" s="27"/>
      <c r="HFP6" s="27"/>
      <c r="HFQ6" s="27"/>
      <c r="HFR6" s="27"/>
      <c r="HFS6" s="27"/>
      <c r="HFT6" s="27"/>
      <c r="HFU6" s="27"/>
      <c r="HFV6" s="27"/>
      <c r="HFW6" s="27"/>
      <c r="HFX6" s="27"/>
      <c r="HFY6" s="27"/>
      <c r="HFZ6" s="27"/>
      <c r="HGA6" s="27"/>
      <c r="HGB6" s="27"/>
      <c r="HGC6" s="27"/>
      <c r="HGD6" s="27"/>
      <c r="HGE6" s="27"/>
      <c r="HGF6" s="27"/>
      <c r="HGG6" s="27"/>
      <c r="HGH6" s="27"/>
      <c r="HGI6" s="27"/>
      <c r="HGJ6" s="27"/>
      <c r="HGK6" s="27"/>
      <c r="HGL6" s="27"/>
      <c r="HGM6" s="27"/>
      <c r="HGN6" s="27"/>
      <c r="HGO6" s="27"/>
      <c r="HGP6" s="27"/>
      <c r="HGQ6" s="27"/>
      <c r="HGR6" s="27"/>
      <c r="HGS6" s="27"/>
      <c r="HGT6" s="27"/>
      <c r="HGU6" s="27"/>
      <c r="HGV6" s="27"/>
      <c r="HGW6" s="27"/>
      <c r="HGX6" s="27"/>
      <c r="HGY6" s="27"/>
      <c r="HGZ6" s="27"/>
      <c r="HHA6" s="27"/>
      <c r="HHB6" s="27"/>
      <c r="HHC6" s="27"/>
      <c r="HHD6" s="27"/>
      <c r="HHE6" s="27"/>
      <c r="HHF6" s="27"/>
      <c r="HHG6" s="27"/>
      <c r="HHH6" s="27"/>
      <c r="HHI6" s="27"/>
      <c r="HHJ6" s="27"/>
      <c r="HHK6" s="27"/>
      <c r="HHL6" s="27"/>
      <c r="HHM6" s="27"/>
      <c r="HHN6" s="27"/>
      <c r="HHO6" s="27"/>
      <c r="HHP6" s="27"/>
      <c r="HHQ6" s="27"/>
      <c r="HHR6" s="27"/>
      <c r="HHS6" s="27"/>
      <c r="HHT6" s="27"/>
      <c r="HHU6" s="27"/>
      <c r="HHV6" s="27"/>
      <c r="HHW6" s="27"/>
      <c r="HHX6" s="27"/>
      <c r="HHY6" s="27"/>
      <c r="HHZ6" s="27"/>
      <c r="HIA6" s="27"/>
      <c r="HIB6" s="27"/>
      <c r="HIC6" s="27"/>
      <c r="HID6" s="27"/>
      <c r="HIE6" s="27"/>
      <c r="HIF6" s="27"/>
      <c r="HIG6" s="27"/>
      <c r="HIH6" s="27"/>
      <c r="HII6" s="27"/>
      <c r="HIJ6" s="27"/>
      <c r="HIK6" s="27"/>
      <c r="HIL6" s="27"/>
      <c r="HIM6" s="27"/>
      <c r="HIN6" s="27"/>
      <c r="HIO6" s="27"/>
      <c r="HIP6" s="27"/>
      <c r="HIQ6" s="27"/>
      <c r="HIR6" s="27"/>
      <c r="HIS6" s="27"/>
      <c r="HIT6" s="27"/>
      <c r="HIU6" s="27"/>
      <c r="HIV6" s="27"/>
      <c r="HIW6" s="27"/>
      <c r="HIX6" s="27"/>
      <c r="HIY6" s="27"/>
      <c r="HIZ6" s="27"/>
      <c r="HJA6" s="27"/>
      <c r="HJB6" s="27"/>
      <c r="HJC6" s="27"/>
      <c r="HJD6" s="27"/>
      <c r="HJE6" s="27"/>
      <c r="HJF6" s="27"/>
      <c r="HJG6" s="27"/>
      <c r="HJH6" s="27"/>
      <c r="HJI6" s="27"/>
      <c r="HJJ6" s="27"/>
      <c r="HJK6" s="27"/>
      <c r="HJL6" s="27"/>
      <c r="HJM6" s="27"/>
      <c r="HJN6" s="27"/>
      <c r="HJO6" s="27"/>
      <c r="HJP6" s="27"/>
      <c r="HJQ6" s="27"/>
      <c r="HJR6" s="27"/>
      <c r="HJS6" s="27"/>
      <c r="HJT6" s="27"/>
      <c r="HJU6" s="27"/>
      <c r="HJV6" s="27"/>
      <c r="HJW6" s="27"/>
      <c r="HJX6" s="27"/>
      <c r="HJY6" s="27"/>
      <c r="HJZ6" s="27"/>
      <c r="HKA6" s="27"/>
      <c r="HKB6" s="27"/>
      <c r="HKC6" s="27"/>
      <c r="HKD6" s="27"/>
      <c r="HKE6" s="27"/>
      <c r="HKF6" s="27"/>
      <c r="HKG6" s="27"/>
      <c r="HKH6" s="27"/>
      <c r="HKI6" s="27"/>
      <c r="HKJ6" s="27"/>
      <c r="HKK6" s="27"/>
      <c r="HKL6" s="27"/>
      <c r="HKM6" s="27"/>
      <c r="HKN6" s="27"/>
      <c r="HKO6" s="27"/>
      <c r="HKP6" s="27"/>
      <c r="HKQ6" s="27"/>
      <c r="HKR6" s="27"/>
      <c r="HKS6" s="27"/>
      <c r="HKT6" s="27"/>
      <c r="HKU6" s="27"/>
      <c r="HKV6" s="27"/>
      <c r="HKW6" s="27"/>
      <c r="HKX6" s="27"/>
      <c r="HKY6" s="27"/>
      <c r="HKZ6" s="27"/>
      <c r="HLA6" s="27"/>
      <c r="HLB6" s="27"/>
      <c r="HLC6" s="27"/>
      <c r="HLD6" s="27"/>
      <c r="HLE6" s="27"/>
      <c r="HLF6" s="27"/>
      <c r="HLG6" s="27"/>
      <c r="HLH6" s="27"/>
      <c r="HLI6" s="27"/>
      <c r="HLJ6" s="27"/>
      <c r="HLK6" s="27"/>
      <c r="HLL6" s="27"/>
      <c r="HLM6" s="27"/>
      <c r="HLN6" s="27"/>
      <c r="HLO6" s="27"/>
      <c r="HLP6" s="27"/>
      <c r="HLQ6" s="27"/>
      <c r="HLR6" s="27"/>
      <c r="HLS6" s="27"/>
      <c r="HLT6" s="27"/>
      <c r="HLU6" s="27"/>
      <c r="HLV6" s="27"/>
      <c r="HLW6" s="27"/>
      <c r="HLX6" s="27"/>
      <c r="HLY6" s="27"/>
      <c r="HLZ6" s="27"/>
      <c r="HMA6" s="27"/>
      <c r="HMB6" s="27"/>
      <c r="HMC6" s="27"/>
      <c r="HMD6" s="27"/>
      <c r="HME6" s="27"/>
      <c r="HMF6" s="27"/>
      <c r="HMG6" s="27"/>
      <c r="HMH6" s="27"/>
      <c r="HMI6" s="27"/>
      <c r="HMJ6" s="27"/>
      <c r="HMK6" s="27"/>
      <c r="HML6" s="27"/>
      <c r="HMM6" s="27"/>
      <c r="HMN6" s="27"/>
      <c r="HMO6" s="27"/>
      <c r="HMP6" s="27"/>
      <c r="HMQ6" s="27"/>
      <c r="HMR6" s="27"/>
      <c r="HMS6" s="27"/>
      <c r="HMT6" s="27"/>
      <c r="HMU6" s="27"/>
      <c r="HMV6" s="27"/>
      <c r="HMW6" s="27"/>
      <c r="HMX6" s="27"/>
      <c r="HMY6" s="27"/>
      <c r="HMZ6" s="27"/>
      <c r="HNA6" s="27"/>
      <c r="HNB6" s="27"/>
      <c r="HNC6" s="27"/>
      <c r="HND6" s="27"/>
      <c r="HNE6" s="27"/>
      <c r="HNF6" s="27"/>
      <c r="HNG6" s="27"/>
      <c r="HNH6" s="27"/>
      <c r="HNI6" s="27"/>
      <c r="HNJ6" s="27"/>
      <c r="HNK6" s="27"/>
      <c r="HNL6" s="27"/>
      <c r="HNM6" s="27"/>
      <c r="HNN6" s="27"/>
      <c r="HNO6" s="27"/>
      <c r="HNP6" s="27"/>
      <c r="HNQ6" s="27"/>
      <c r="HNR6" s="27"/>
      <c r="HNS6" s="27"/>
      <c r="HNT6" s="27"/>
      <c r="HNU6" s="27"/>
      <c r="HNV6" s="27"/>
      <c r="HNW6" s="27"/>
      <c r="HNX6" s="27"/>
      <c r="HNY6" s="27"/>
      <c r="HNZ6" s="27"/>
      <c r="HOA6" s="27"/>
      <c r="HOB6" s="27"/>
      <c r="HOC6" s="27"/>
      <c r="HOD6" s="27"/>
      <c r="HOE6" s="27"/>
      <c r="HOF6" s="27"/>
      <c r="HOG6" s="27"/>
      <c r="HOH6" s="27"/>
      <c r="HOI6" s="27"/>
      <c r="HOJ6" s="27"/>
      <c r="HOK6" s="27"/>
      <c r="HOL6" s="27"/>
      <c r="HOM6" s="27"/>
      <c r="HON6" s="27"/>
      <c r="HOO6" s="27"/>
      <c r="HOP6" s="27"/>
      <c r="HOQ6" s="27"/>
      <c r="HOR6" s="27"/>
      <c r="HOS6" s="27"/>
      <c r="HOT6" s="27"/>
      <c r="HOU6" s="27"/>
      <c r="HOV6" s="27"/>
      <c r="HOW6" s="27"/>
      <c r="HOX6" s="27"/>
      <c r="HOY6" s="27"/>
      <c r="HOZ6" s="27"/>
      <c r="HPA6" s="27"/>
      <c r="HPB6" s="27"/>
      <c r="HPC6" s="27"/>
      <c r="HPD6" s="27"/>
      <c r="HPE6" s="27"/>
      <c r="HPF6" s="27"/>
      <c r="HPG6" s="27"/>
      <c r="HPH6" s="27"/>
      <c r="HPI6" s="27"/>
      <c r="HPJ6" s="27"/>
      <c r="HPK6" s="27"/>
      <c r="HPL6" s="27"/>
      <c r="HPM6" s="27"/>
      <c r="HPN6" s="27"/>
      <c r="HPO6" s="27"/>
      <c r="HPP6" s="27"/>
      <c r="HPQ6" s="27"/>
      <c r="HPR6" s="27"/>
      <c r="HPS6" s="27"/>
      <c r="HPT6" s="27"/>
      <c r="HPU6" s="27"/>
      <c r="HPV6" s="27"/>
      <c r="HPW6" s="27"/>
      <c r="HPX6" s="27"/>
      <c r="HPY6" s="27"/>
      <c r="HPZ6" s="27"/>
      <c r="HQA6" s="27"/>
      <c r="HQB6" s="27"/>
      <c r="HQC6" s="27"/>
      <c r="HQD6" s="27"/>
      <c r="HQE6" s="27"/>
      <c r="HQF6" s="27"/>
      <c r="HQG6" s="27"/>
      <c r="HQH6" s="27"/>
      <c r="HQI6" s="27"/>
      <c r="HQJ6" s="27"/>
      <c r="HQK6" s="27"/>
      <c r="HQL6" s="27"/>
      <c r="HQM6" s="27"/>
      <c r="HQN6" s="27"/>
      <c r="HQO6" s="27"/>
      <c r="HQP6" s="27"/>
      <c r="HQQ6" s="27"/>
      <c r="HQR6" s="27"/>
      <c r="HQS6" s="27"/>
      <c r="HQT6" s="27"/>
      <c r="HQU6" s="27"/>
      <c r="HQV6" s="27"/>
      <c r="HQW6" s="27"/>
      <c r="HQX6" s="27"/>
      <c r="HQY6" s="27"/>
      <c r="HQZ6" s="27"/>
      <c r="HRA6" s="27"/>
      <c r="HRB6" s="27"/>
      <c r="HRC6" s="27"/>
      <c r="HRD6" s="27"/>
      <c r="HRE6" s="27"/>
      <c r="HRF6" s="27"/>
      <c r="HRG6" s="27"/>
      <c r="HRH6" s="27"/>
      <c r="HRI6" s="27"/>
      <c r="HRJ6" s="27"/>
      <c r="HRK6" s="27"/>
      <c r="HRL6" s="27"/>
      <c r="HRM6" s="27"/>
      <c r="HRN6" s="27"/>
      <c r="HRO6" s="27"/>
      <c r="HRP6" s="27"/>
      <c r="HRQ6" s="27"/>
      <c r="HRR6" s="27"/>
      <c r="HRS6" s="27"/>
      <c r="HRT6" s="27"/>
      <c r="HRU6" s="27"/>
      <c r="HRV6" s="27"/>
      <c r="HRW6" s="27"/>
      <c r="HRX6" s="27"/>
      <c r="HRY6" s="27"/>
      <c r="HRZ6" s="27"/>
      <c r="HSA6" s="27"/>
      <c r="HSB6" s="27"/>
      <c r="HSC6" s="27"/>
      <c r="HSD6" s="27"/>
      <c r="HSE6" s="27"/>
      <c r="HSF6" s="27"/>
      <c r="HSG6" s="27"/>
      <c r="HSH6" s="27"/>
      <c r="HSI6" s="27"/>
      <c r="HSJ6" s="27"/>
      <c r="HSK6" s="27"/>
      <c r="HSL6" s="27"/>
      <c r="HSM6" s="27"/>
      <c r="HSN6" s="27"/>
      <c r="HSO6" s="27"/>
      <c r="HSP6" s="27"/>
      <c r="HSQ6" s="27"/>
      <c r="HSR6" s="27"/>
      <c r="HSS6" s="27"/>
      <c r="HST6" s="27"/>
      <c r="HSU6" s="27"/>
      <c r="HSV6" s="27"/>
      <c r="HSW6" s="27"/>
      <c r="HSX6" s="27"/>
      <c r="HSY6" s="27"/>
      <c r="HSZ6" s="27"/>
      <c r="HTA6" s="27"/>
      <c r="HTB6" s="27"/>
      <c r="HTC6" s="27"/>
      <c r="HTD6" s="27"/>
      <c r="HTE6" s="27"/>
      <c r="HTF6" s="27"/>
      <c r="HTG6" s="27"/>
      <c r="HTH6" s="27"/>
      <c r="HTI6" s="27"/>
      <c r="HTJ6" s="27"/>
      <c r="HTK6" s="27"/>
      <c r="HTL6" s="27"/>
      <c r="HTM6" s="27"/>
      <c r="HTN6" s="27"/>
      <c r="HTO6" s="27"/>
      <c r="HTP6" s="27"/>
      <c r="HTQ6" s="27"/>
      <c r="HTR6" s="27"/>
      <c r="HTS6" s="27"/>
      <c r="HTT6" s="27"/>
      <c r="HTU6" s="27"/>
      <c r="HTV6" s="27"/>
      <c r="HTW6" s="27"/>
      <c r="HTX6" s="27"/>
      <c r="HTY6" s="27"/>
      <c r="HTZ6" s="27"/>
      <c r="HUA6" s="27"/>
      <c r="HUB6" s="27"/>
      <c r="HUC6" s="27"/>
      <c r="HUD6" s="27"/>
      <c r="HUE6" s="27"/>
      <c r="HUF6" s="27"/>
      <c r="HUG6" s="27"/>
      <c r="HUH6" s="27"/>
      <c r="HUI6" s="27"/>
      <c r="HUJ6" s="27"/>
      <c r="HUK6" s="27"/>
      <c r="HUL6" s="27"/>
      <c r="HUM6" s="27"/>
      <c r="HUN6" s="27"/>
      <c r="HUO6" s="27"/>
      <c r="HUP6" s="27"/>
      <c r="HUQ6" s="27"/>
      <c r="HUR6" s="27"/>
      <c r="HUS6" s="27"/>
      <c r="HUT6" s="27"/>
      <c r="HUU6" s="27"/>
      <c r="HUV6" s="27"/>
      <c r="HUW6" s="27"/>
      <c r="HUX6" s="27"/>
      <c r="HUY6" s="27"/>
      <c r="HUZ6" s="27"/>
      <c r="HVA6" s="27"/>
      <c r="HVB6" s="27"/>
      <c r="HVC6" s="27"/>
      <c r="HVD6" s="27"/>
      <c r="HVE6" s="27"/>
      <c r="HVF6" s="27"/>
      <c r="HVG6" s="27"/>
      <c r="HVH6" s="27"/>
      <c r="HVI6" s="27"/>
      <c r="HVJ6" s="27"/>
      <c r="HVK6" s="27"/>
      <c r="HVL6" s="27"/>
      <c r="HVM6" s="27"/>
      <c r="HVN6" s="27"/>
      <c r="HVO6" s="27"/>
      <c r="HVP6" s="27"/>
      <c r="HVQ6" s="27"/>
      <c r="HVR6" s="27"/>
      <c r="HVS6" s="27"/>
      <c r="HVT6" s="27"/>
      <c r="HVU6" s="27"/>
      <c r="HVV6" s="27"/>
      <c r="HVW6" s="27"/>
      <c r="HVX6" s="27"/>
      <c r="HVY6" s="27"/>
      <c r="HVZ6" s="27"/>
      <c r="HWA6" s="27"/>
      <c r="HWB6" s="27"/>
      <c r="HWC6" s="27"/>
      <c r="HWD6" s="27"/>
      <c r="HWE6" s="27"/>
      <c r="HWF6" s="27"/>
      <c r="HWG6" s="27"/>
      <c r="HWH6" s="27"/>
      <c r="HWI6" s="27"/>
      <c r="HWJ6" s="27"/>
      <c r="HWK6" s="27"/>
      <c r="HWL6" s="27"/>
      <c r="HWM6" s="27"/>
      <c r="HWN6" s="27"/>
      <c r="HWO6" s="27"/>
      <c r="HWP6" s="27"/>
      <c r="HWQ6" s="27"/>
      <c r="HWR6" s="27"/>
      <c r="HWS6" s="27"/>
      <c r="HWT6" s="27"/>
      <c r="HWU6" s="27"/>
      <c r="HWV6" s="27"/>
      <c r="HWW6" s="27"/>
      <c r="HWX6" s="27"/>
      <c r="HWY6" s="27"/>
      <c r="HWZ6" s="27"/>
      <c r="HXA6" s="27"/>
      <c r="HXB6" s="27"/>
      <c r="HXC6" s="27"/>
      <c r="HXD6" s="27"/>
      <c r="HXE6" s="27"/>
      <c r="HXF6" s="27"/>
      <c r="HXG6" s="27"/>
      <c r="HXH6" s="27"/>
      <c r="HXI6" s="27"/>
      <c r="HXJ6" s="27"/>
      <c r="HXK6" s="27"/>
      <c r="HXL6" s="27"/>
      <c r="HXM6" s="27"/>
      <c r="HXN6" s="27"/>
      <c r="HXO6" s="27"/>
      <c r="HXP6" s="27"/>
      <c r="HXQ6" s="27"/>
      <c r="HXR6" s="27"/>
      <c r="HXS6" s="27"/>
      <c r="HXT6" s="27"/>
      <c r="HXU6" s="27"/>
      <c r="HXV6" s="27"/>
      <c r="HXW6" s="27"/>
      <c r="HXX6" s="27"/>
      <c r="HXY6" s="27"/>
      <c r="HXZ6" s="27"/>
      <c r="HYA6" s="27"/>
      <c r="HYB6" s="27"/>
      <c r="HYC6" s="27"/>
      <c r="HYD6" s="27"/>
      <c r="HYE6" s="27"/>
      <c r="HYF6" s="27"/>
      <c r="HYG6" s="27"/>
      <c r="HYH6" s="27"/>
      <c r="HYI6" s="27"/>
      <c r="HYJ6" s="27"/>
      <c r="HYK6" s="27"/>
      <c r="HYL6" s="27"/>
      <c r="HYM6" s="27"/>
      <c r="HYN6" s="27"/>
      <c r="HYO6" s="27"/>
      <c r="HYP6" s="27"/>
      <c r="HYQ6" s="27"/>
      <c r="HYR6" s="27"/>
      <c r="HYS6" s="27"/>
      <c r="HYT6" s="27"/>
      <c r="HYU6" s="27"/>
      <c r="HYV6" s="27"/>
      <c r="HYW6" s="27"/>
      <c r="HYX6" s="27"/>
      <c r="HYY6" s="27"/>
      <c r="HYZ6" s="27"/>
      <c r="HZA6" s="27"/>
      <c r="HZB6" s="27"/>
      <c r="HZC6" s="27"/>
      <c r="HZD6" s="27"/>
      <c r="HZE6" s="27"/>
      <c r="HZF6" s="27"/>
      <c r="HZG6" s="27"/>
      <c r="HZH6" s="27"/>
      <c r="HZI6" s="27"/>
      <c r="HZJ6" s="27"/>
      <c r="HZK6" s="27"/>
      <c r="HZL6" s="27"/>
      <c r="HZM6" s="27"/>
      <c r="HZN6" s="27"/>
      <c r="HZO6" s="27"/>
      <c r="HZP6" s="27"/>
      <c r="HZQ6" s="27"/>
      <c r="HZR6" s="27"/>
      <c r="HZS6" s="27"/>
      <c r="HZT6" s="27"/>
      <c r="HZU6" s="27"/>
      <c r="HZV6" s="27"/>
      <c r="HZW6" s="27"/>
      <c r="HZX6" s="27"/>
      <c r="HZY6" s="27"/>
      <c r="HZZ6" s="27"/>
      <c r="IAA6" s="27"/>
      <c r="IAB6" s="27"/>
      <c r="IAC6" s="27"/>
      <c r="IAD6" s="27"/>
      <c r="IAE6" s="27"/>
      <c r="IAF6" s="27"/>
      <c r="IAG6" s="27"/>
      <c r="IAH6" s="27"/>
      <c r="IAI6" s="27"/>
      <c r="IAJ6" s="27"/>
      <c r="IAK6" s="27"/>
      <c r="IAL6" s="27"/>
      <c r="IAM6" s="27"/>
      <c r="IAN6" s="27"/>
      <c r="IAO6" s="27"/>
      <c r="IAP6" s="27"/>
      <c r="IAQ6" s="27"/>
      <c r="IAR6" s="27"/>
      <c r="IAS6" s="27"/>
      <c r="IAT6" s="27"/>
      <c r="IAU6" s="27"/>
      <c r="IAV6" s="27"/>
      <c r="IAW6" s="27"/>
      <c r="IAX6" s="27"/>
      <c r="IAY6" s="27"/>
      <c r="IAZ6" s="27"/>
      <c r="IBA6" s="27"/>
      <c r="IBB6" s="27"/>
      <c r="IBC6" s="27"/>
      <c r="IBD6" s="27"/>
      <c r="IBE6" s="27"/>
      <c r="IBF6" s="27"/>
      <c r="IBG6" s="27"/>
      <c r="IBH6" s="27"/>
      <c r="IBI6" s="27"/>
      <c r="IBJ6" s="27"/>
      <c r="IBK6" s="27"/>
      <c r="IBL6" s="27"/>
      <c r="IBM6" s="27"/>
      <c r="IBN6" s="27"/>
      <c r="IBO6" s="27"/>
      <c r="IBP6" s="27"/>
      <c r="IBQ6" s="27"/>
      <c r="IBR6" s="27"/>
      <c r="IBS6" s="27"/>
      <c r="IBT6" s="27"/>
      <c r="IBU6" s="27"/>
      <c r="IBV6" s="27"/>
      <c r="IBW6" s="27"/>
      <c r="IBX6" s="27"/>
      <c r="IBY6" s="27"/>
      <c r="IBZ6" s="27"/>
      <c r="ICA6" s="27"/>
      <c r="ICB6" s="27"/>
      <c r="ICC6" s="27"/>
      <c r="ICD6" s="27"/>
      <c r="ICE6" s="27"/>
      <c r="ICF6" s="27"/>
      <c r="ICG6" s="27"/>
      <c r="ICH6" s="27"/>
      <c r="ICI6" s="27"/>
      <c r="ICJ6" s="27"/>
      <c r="ICK6" s="27"/>
      <c r="ICL6" s="27"/>
      <c r="ICM6" s="27"/>
      <c r="ICN6" s="27"/>
      <c r="ICO6" s="27"/>
      <c r="ICP6" s="27"/>
      <c r="ICQ6" s="27"/>
      <c r="ICR6" s="27"/>
      <c r="ICS6" s="27"/>
      <c r="ICT6" s="27"/>
      <c r="ICU6" s="27"/>
      <c r="ICV6" s="27"/>
      <c r="ICW6" s="27"/>
      <c r="ICX6" s="27"/>
      <c r="ICY6" s="27"/>
      <c r="ICZ6" s="27"/>
      <c r="IDA6" s="27"/>
      <c r="IDB6" s="27"/>
      <c r="IDC6" s="27"/>
      <c r="IDD6" s="27"/>
      <c r="IDE6" s="27"/>
      <c r="IDF6" s="27"/>
      <c r="IDG6" s="27"/>
      <c r="IDH6" s="27"/>
      <c r="IDI6" s="27"/>
      <c r="IDJ6" s="27"/>
      <c r="IDK6" s="27"/>
      <c r="IDL6" s="27"/>
      <c r="IDM6" s="27"/>
      <c r="IDN6" s="27"/>
      <c r="IDO6" s="27"/>
      <c r="IDP6" s="27"/>
      <c r="IDQ6" s="27"/>
      <c r="IDR6" s="27"/>
      <c r="IDS6" s="27"/>
      <c r="IDT6" s="27"/>
      <c r="IDU6" s="27"/>
      <c r="IDV6" s="27"/>
      <c r="IDW6" s="27"/>
      <c r="IDX6" s="27"/>
      <c r="IDY6" s="27"/>
      <c r="IDZ6" s="27"/>
      <c r="IEA6" s="27"/>
      <c r="IEB6" s="27"/>
      <c r="IEC6" s="27"/>
      <c r="IED6" s="27"/>
      <c r="IEE6" s="27"/>
      <c r="IEF6" s="27"/>
      <c r="IEG6" s="27"/>
      <c r="IEH6" s="27"/>
      <c r="IEI6" s="27"/>
      <c r="IEJ6" s="27"/>
      <c r="IEK6" s="27"/>
      <c r="IEL6" s="27"/>
      <c r="IEM6" s="27"/>
      <c r="IEN6" s="27"/>
      <c r="IEO6" s="27"/>
      <c r="IEP6" s="27"/>
      <c r="IEQ6" s="27"/>
      <c r="IER6" s="27"/>
      <c r="IES6" s="27"/>
      <c r="IET6" s="27"/>
      <c r="IEU6" s="27"/>
      <c r="IEV6" s="27"/>
      <c r="IEW6" s="27"/>
      <c r="IEX6" s="27"/>
      <c r="IEY6" s="27"/>
      <c r="IEZ6" s="27"/>
      <c r="IFA6" s="27"/>
      <c r="IFB6" s="27"/>
      <c r="IFC6" s="27"/>
      <c r="IFD6" s="27"/>
      <c r="IFE6" s="27"/>
      <c r="IFF6" s="27"/>
      <c r="IFG6" s="27"/>
      <c r="IFH6" s="27"/>
      <c r="IFI6" s="27"/>
      <c r="IFJ6" s="27"/>
      <c r="IFK6" s="27"/>
      <c r="IFL6" s="27"/>
      <c r="IFM6" s="27"/>
      <c r="IFN6" s="27"/>
      <c r="IFO6" s="27"/>
      <c r="IFP6" s="27"/>
      <c r="IFQ6" s="27"/>
      <c r="IFR6" s="27"/>
      <c r="IFS6" s="27"/>
      <c r="IFT6" s="27"/>
      <c r="IFU6" s="27"/>
      <c r="IFV6" s="27"/>
      <c r="IFW6" s="27"/>
      <c r="IFX6" s="27"/>
      <c r="IFY6" s="27"/>
      <c r="IFZ6" s="27"/>
      <c r="IGA6" s="27"/>
      <c r="IGB6" s="27"/>
      <c r="IGC6" s="27"/>
      <c r="IGD6" s="27"/>
      <c r="IGE6" s="27"/>
      <c r="IGF6" s="27"/>
      <c r="IGG6" s="27"/>
      <c r="IGH6" s="27"/>
      <c r="IGI6" s="27"/>
      <c r="IGJ6" s="27"/>
      <c r="IGK6" s="27"/>
      <c r="IGL6" s="27"/>
      <c r="IGM6" s="27"/>
      <c r="IGN6" s="27"/>
      <c r="IGO6" s="27"/>
      <c r="IGP6" s="27"/>
      <c r="IGQ6" s="27"/>
      <c r="IGR6" s="27"/>
      <c r="IGS6" s="27"/>
      <c r="IGT6" s="27"/>
      <c r="IGU6" s="27"/>
      <c r="IGV6" s="27"/>
      <c r="IGW6" s="27"/>
      <c r="IGX6" s="27"/>
      <c r="IGY6" s="27"/>
      <c r="IGZ6" s="27"/>
      <c r="IHA6" s="27"/>
      <c r="IHB6" s="27"/>
      <c r="IHC6" s="27"/>
      <c r="IHD6" s="27"/>
      <c r="IHE6" s="27"/>
      <c r="IHF6" s="27"/>
      <c r="IHG6" s="27"/>
      <c r="IHH6" s="27"/>
      <c r="IHI6" s="27"/>
      <c r="IHJ6" s="27"/>
      <c r="IHK6" s="27"/>
      <c r="IHL6" s="27"/>
      <c r="IHM6" s="27"/>
      <c r="IHN6" s="27"/>
      <c r="IHO6" s="27"/>
      <c r="IHP6" s="27"/>
      <c r="IHQ6" s="27"/>
      <c r="IHR6" s="27"/>
      <c r="IHS6" s="27"/>
      <c r="IHT6" s="27"/>
      <c r="IHU6" s="27"/>
      <c r="IHV6" s="27"/>
      <c r="IHW6" s="27"/>
      <c r="IHX6" s="27"/>
      <c r="IHY6" s="27"/>
      <c r="IHZ6" s="27"/>
      <c r="IIA6" s="27"/>
      <c r="IIB6" s="27"/>
      <c r="IIC6" s="27"/>
      <c r="IID6" s="27"/>
      <c r="IIE6" s="27"/>
      <c r="IIF6" s="27"/>
      <c r="IIG6" s="27"/>
      <c r="IIH6" s="27"/>
      <c r="III6" s="27"/>
      <c r="IIJ6" s="27"/>
      <c r="IIK6" s="27"/>
      <c r="IIL6" s="27"/>
      <c r="IIM6" s="27"/>
      <c r="IIN6" s="27"/>
      <c r="IIO6" s="27"/>
      <c r="IIP6" s="27"/>
      <c r="IIQ6" s="27"/>
      <c r="IIR6" s="27"/>
      <c r="IIS6" s="27"/>
      <c r="IIT6" s="27"/>
      <c r="IIU6" s="27"/>
      <c r="IIV6" s="27"/>
      <c r="IIW6" s="27"/>
      <c r="IIX6" s="27"/>
      <c r="IIY6" s="27"/>
      <c r="IIZ6" s="27"/>
      <c r="IJA6" s="27"/>
      <c r="IJB6" s="27"/>
      <c r="IJC6" s="27"/>
      <c r="IJD6" s="27"/>
      <c r="IJE6" s="27"/>
      <c r="IJF6" s="27"/>
      <c r="IJG6" s="27"/>
      <c r="IJH6" s="27"/>
      <c r="IJI6" s="27"/>
      <c r="IJJ6" s="27"/>
      <c r="IJK6" s="27"/>
      <c r="IJL6" s="27"/>
      <c r="IJM6" s="27"/>
      <c r="IJN6" s="27"/>
      <c r="IJO6" s="27"/>
      <c r="IJP6" s="27"/>
      <c r="IJQ6" s="27"/>
      <c r="IJR6" s="27"/>
      <c r="IJS6" s="27"/>
      <c r="IJT6" s="27"/>
      <c r="IJU6" s="27"/>
      <c r="IJV6" s="27"/>
      <c r="IJW6" s="27"/>
      <c r="IJX6" s="27"/>
      <c r="IJY6" s="27"/>
      <c r="IJZ6" s="27"/>
      <c r="IKA6" s="27"/>
      <c r="IKB6" s="27"/>
      <c r="IKC6" s="27"/>
      <c r="IKD6" s="27"/>
      <c r="IKE6" s="27"/>
      <c r="IKF6" s="27"/>
      <c r="IKG6" s="27"/>
      <c r="IKH6" s="27"/>
      <c r="IKI6" s="27"/>
      <c r="IKJ6" s="27"/>
      <c r="IKK6" s="27"/>
      <c r="IKL6" s="27"/>
      <c r="IKM6" s="27"/>
      <c r="IKN6" s="27"/>
      <c r="IKO6" s="27"/>
      <c r="IKP6" s="27"/>
      <c r="IKQ6" s="27"/>
      <c r="IKR6" s="27"/>
      <c r="IKS6" s="27"/>
      <c r="IKT6" s="27"/>
      <c r="IKU6" s="27"/>
      <c r="IKV6" s="27"/>
      <c r="IKW6" s="27"/>
      <c r="IKX6" s="27"/>
      <c r="IKY6" s="27"/>
      <c r="IKZ6" s="27"/>
      <c r="ILA6" s="27"/>
      <c r="ILB6" s="27"/>
      <c r="ILC6" s="27"/>
      <c r="ILD6" s="27"/>
      <c r="ILE6" s="27"/>
      <c r="ILF6" s="27"/>
      <c r="ILG6" s="27"/>
      <c r="ILH6" s="27"/>
      <c r="ILI6" s="27"/>
      <c r="ILJ6" s="27"/>
      <c r="ILK6" s="27"/>
      <c r="ILL6" s="27"/>
      <c r="ILM6" s="27"/>
      <c r="ILN6" s="27"/>
      <c r="ILO6" s="27"/>
      <c r="ILP6" s="27"/>
      <c r="ILQ6" s="27"/>
      <c r="ILR6" s="27"/>
      <c r="ILS6" s="27"/>
      <c r="ILT6" s="27"/>
      <c r="ILU6" s="27"/>
      <c r="ILV6" s="27"/>
      <c r="ILW6" s="27"/>
      <c r="ILX6" s="27"/>
      <c r="ILY6" s="27"/>
      <c r="ILZ6" s="27"/>
      <c r="IMA6" s="27"/>
      <c r="IMB6" s="27"/>
      <c r="IMC6" s="27"/>
      <c r="IMD6" s="27"/>
      <c r="IME6" s="27"/>
      <c r="IMF6" s="27"/>
      <c r="IMG6" s="27"/>
      <c r="IMH6" s="27"/>
      <c r="IMI6" s="27"/>
      <c r="IMJ6" s="27"/>
      <c r="IMK6" s="27"/>
      <c r="IML6" s="27"/>
      <c r="IMM6" s="27"/>
      <c r="IMN6" s="27"/>
      <c r="IMO6" s="27"/>
      <c r="IMP6" s="27"/>
      <c r="IMQ6" s="27"/>
      <c r="IMR6" s="27"/>
      <c r="IMS6" s="27"/>
      <c r="IMT6" s="27"/>
      <c r="IMU6" s="27"/>
      <c r="IMV6" s="27"/>
      <c r="IMW6" s="27"/>
      <c r="IMX6" s="27"/>
      <c r="IMY6" s="27"/>
      <c r="IMZ6" s="27"/>
      <c r="INA6" s="27"/>
      <c r="INB6" s="27"/>
      <c r="INC6" s="27"/>
      <c r="IND6" s="27"/>
      <c r="INE6" s="27"/>
      <c r="INF6" s="27"/>
      <c r="ING6" s="27"/>
      <c r="INH6" s="27"/>
      <c r="INI6" s="27"/>
      <c r="INJ6" s="27"/>
      <c r="INK6" s="27"/>
      <c r="INL6" s="27"/>
      <c r="INM6" s="27"/>
      <c r="INN6" s="27"/>
      <c r="INO6" s="27"/>
      <c r="INP6" s="27"/>
      <c r="INQ6" s="27"/>
      <c r="INR6" s="27"/>
      <c r="INS6" s="27"/>
      <c r="INT6" s="27"/>
      <c r="INU6" s="27"/>
      <c r="INV6" s="27"/>
      <c r="INW6" s="27"/>
      <c r="INX6" s="27"/>
      <c r="INY6" s="27"/>
      <c r="INZ6" s="27"/>
      <c r="IOA6" s="27"/>
      <c r="IOB6" s="27"/>
      <c r="IOC6" s="27"/>
      <c r="IOD6" s="27"/>
      <c r="IOE6" s="27"/>
      <c r="IOF6" s="27"/>
      <c r="IOG6" s="27"/>
      <c r="IOH6" s="27"/>
      <c r="IOI6" s="27"/>
      <c r="IOJ6" s="27"/>
      <c r="IOK6" s="27"/>
      <c r="IOL6" s="27"/>
      <c r="IOM6" s="27"/>
      <c r="ION6" s="27"/>
      <c r="IOO6" s="27"/>
      <c r="IOP6" s="27"/>
      <c r="IOQ6" s="27"/>
      <c r="IOR6" s="27"/>
      <c r="IOS6" s="27"/>
      <c r="IOT6" s="27"/>
      <c r="IOU6" s="27"/>
      <c r="IOV6" s="27"/>
      <c r="IOW6" s="27"/>
      <c r="IOX6" s="27"/>
      <c r="IOY6" s="27"/>
      <c r="IOZ6" s="27"/>
      <c r="IPA6" s="27"/>
      <c r="IPB6" s="27"/>
      <c r="IPC6" s="27"/>
      <c r="IPD6" s="27"/>
      <c r="IPE6" s="27"/>
      <c r="IPF6" s="27"/>
      <c r="IPG6" s="27"/>
      <c r="IPH6" s="27"/>
      <c r="IPI6" s="27"/>
      <c r="IPJ6" s="27"/>
      <c r="IPK6" s="27"/>
      <c r="IPL6" s="27"/>
      <c r="IPM6" s="27"/>
      <c r="IPN6" s="27"/>
      <c r="IPO6" s="27"/>
      <c r="IPP6" s="27"/>
      <c r="IPQ6" s="27"/>
      <c r="IPR6" s="27"/>
      <c r="IPS6" s="27"/>
      <c r="IPT6" s="27"/>
      <c r="IPU6" s="27"/>
      <c r="IPV6" s="27"/>
      <c r="IPW6" s="27"/>
      <c r="IPX6" s="27"/>
      <c r="IPY6" s="27"/>
      <c r="IPZ6" s="27"/>
      <c r="IQA6" s="27"/>
      <c r="IQB6" s="27"/>
      <c r="IQC6" s="27"/>
      <c r="IQD6" s="27"/>
      <c r="IQE6" s="27"/>
      <c r="IQF6" s="27"/>
      <c r="IQG6" s="27"/>
      <c r="IQH6" s="27"/>
      <c r="IQI6" s="27"/>
      <c r="IQJ6" s="27"/>
      <c r="IQK6" s="27"/>
      <c r="IQL6" s="27"/>
      <c r="IQM6" s="27"/>
      <c r="IQN6" s="27"/>
      <c r="IQO6" s="27"/>
      <c r="IQP6" s="27"/>
      <c r="IQQ6" s="27"/>
      <c r="IQR6" s="27"/>
      <c r="IQS6" s="27"/>
      <c r="IQT6" s="27"/>
      <c r="IQU6" s="27"/>
      <c r="IQV6" s="27"/>
      <c r="IQW6" s="27"/>
      <c r="IQX6" s="27"/>
      <c r="IQY6" s="27"/>
      <c r="IQZ6" s="27"/>
      <c r="IRA6" s="27"/>
      <c r="IRB6" s="27"/>
      <c r="IRC6" s="27"/>
      <c r="IRD6" s="27"/>
      <c r="IRE6" s="27"/>
      <c r="IRF6" s="27"/>
      <c r="IRG6" s="27"/>
      <c r="IRH6" s="27"/>
      <c r="IRI6" s="27"/>
      <c r="IRJ6" s="27"/>
      <c r="IRK6" s="27"/>
      <c r="IRL6" s="27"/>
      <c r="IRM6" s="27"/>
      <c r="IRN6" s="27"/>
      <c r="IRO6" s="27"/>
      <c r="IRP6" s="27"/>
      <c r="IRQ6" s="27"/>
      <c r="IRR6" s="27"/>
      <c r="IRS6" s="27"/>
      <c r="IRT6" s="27"/>
      <c r="IRU6" s="27"/>
      <c r="IRV6" s="27"/>
      <c r="IRW6" s="27"/>
      <c r="IRX6" s="27"/>
      <c r="IRY6" s="27"/>
      <c r="IRZ6" s="27"/>
      <c r="ISA6" s="27"/>
      <c r="ISB6" s="27"/>
      <c r="ISC6" s="27"/>
      <c r="ISD6" s="27"/>
      <c r="ISE6" s="27"/>
      <c r="ISF6" s="27"/>
      <c r="ISG6" s="27"/>
      <c r="ISH6" s="27"/>
      <c r="ISI6" s="27"/>
      <c r="ISJ6" s="27"/>
      <c r="ISK6" s="27"/>
      <c r="ISL6" s="27"/>
      <c r="ISM6" s="27"/>
      <c r="ISN6" s="27"/>
      <c r="ISO6" s="27"/>
      <c r="ISP6" s="27"/>
      <c r="ISQ6" s="27"/>
      <c r="ISR6" s="27"/>
      <c r="ISS6" s="27"/>
      <c r="IST6" s="27"/>
      <c r="ISU6" s="27"/>
      <c r="ISV6" s="27"/>
      <c r="ISW6" s="27"/>
      <c r="ISX6" s="27"/>
      <c r="ISY6" s="27"/>
      <c r="ISZ6" s="27"/>
      <c r="ITA6" s="27"/>
      <c r="ITB6" s="27"/>
      <c r="ITC6" s="27"/>
      <c r="ITD6" s="27"/>
      <c r="ITE6" s="27"/>
      <c r="ITF6" s="27"/>
      <c r="ITG6" s="27"/>
      <c r="ITH6" s="27"/>
      <c r="ITI6" s="27"/>
      <c r="ITJ6" s="27"/>
      <c r="ITK6" s="27"/>
      <c r="ITL6" s="27"/>
      <c r="ITM6" s="27"/>
      <c r="ITN6" s="27"/>
      <c r="ITO6" s="27"/>
      <c r="ITP6" s="27"/>
      <c r="ITQ6" s="27"/>
      <c r="ITR6" s="27"/>
      <c r="ITS6" s="27"/>
      <c r="ITT6" s="27"/>
      <c r="ITU6" s="27"/>
      <c r="ITV6" s="27"/>
      <c r="ITW6" s="27"/>
      <c r="ITX6" s="27"/>
      <c r="ITY6" s="27"/>
      <c r="ITZ6" s="27"/>
      <c r="IUA6" s="27"/>
      <c r="IUB6" s="27"/>
      <c r="IUC6" s="27"/>
      <c r="IUD6" s="27"/>
      <c r="IUE6" s="27"/>
      <c r="IUF6" s="27"/>
      <c r="IUG6" s="27"/>
      <c r="IUH6" s="27"/>
      <c r="IUI6" s="27"/>
      <c r="IUJ6" s="27"/>
      <c r="IUK6" s="27"/>
      <c r="IUL6" s="27"/>
      <c r="IUM6" s="27"/>
      <c r="IUN6" s="27"/>
      <c r="IUO6" s="27"/>
      <c r="IUP6" s="27"/>
      <c r="IUQ6" s="27"/>
      <c r="IUR6" s="27"/>
      <c r="IUS6" s="27"/>
      <c r="IUT6" s="27"/>
      <c r="IUU6" s="27"/>
      <c r="IUV6" s="27"/>
      <c r="IUW6" s="27"/>
      <c r="IUX6" s="27"/>
      <c r="IUY6" s="27"/>
      <c r="IUZ6" s="27"/>
      <c r="IVA6" s="27"/>
      <c r="IVB6" s="27"/>
      <c r="IVC6" s="27"/>
      <c r="IVD6" s="27"/>
      <c r="IVE6" s="27"/>
      <c r="IVF6" s="27"/>
      <c r="IVG6" s="27"/>
      <c r="IVH6" s="27"/>
      <c r="IVI6" s="27"/>
      <c r="IVJ6" s="27"/>
      <c r="IVK6" s="27"/>
      <c r="IVL6" s="27"/>
      <c r="IVM6" s="27"/>
      <c r="IVN6" s="27"/>
      <c r="IVO6" s="27"/>
      <c r="IVP6" s="27"/>
      <c r="IVQ6" s="27"/>
      <c r="IVR6" s="27"/>
      <c r="IVS6" s="27"/>
      <c r="IVT6" s="27"/>
      <c r="IVU6" s="27"/>
      <c r="IVV6" s="27"/>
      <c r="IVW6" s="27"/>
      <c r="IVX6" s="27"/>
      <c r="IVY6" s="27"/>
      <c r="IVZ6" s="27"/>
      <c r="IWA6" s="27"/>
      <c r="IWB6" s="27"/>
      <c r="IWC6" s="27"/>
      <c r="IWD6" s="27"/>
      <c r="IWE6" s="27"/>
      <c r="IWF6" s="27"/>
      <c r="IWG6" s="27"/>
      <c r="IWH6" s="27"/>
      <c r="IWI6" s="27"/>
      <c r="IWJ6" s="27"/>
      <c r="IWK6" s="27"/>
      <c r="IWL6" s="27"/>
      <c r="IWM6" s="27"/>
      <c r="IWN6" s="27"/>
      <c r="IWO6" s="27"/>
      <c r="IWP6" s="27"/>
      <c r="IWQ6" s="27"/>
      <c r="IWR6" s="27"/>
      <c r="IWS6" s="27"/>
      <c r="IWT6" s="27"/>
      <c r="IWU6" s="27"/>
      <c r="IWV6" s="27"/>
      <c r="IWW6" s="27"/>
      <c r="IWX6" s="27"/>
      <c r="IWY6" s="27"/>
      <c r="IWZ6" s="27"/>
      <c r="IXA6" s="27"/>
      <c r="IXB6" s="27"/>
      <c r="IXC6" s="27"/>
      <c r="IXD6" s="27"/>
      <c r="IXE6" s="27"/>
      <c r="IXF6" s="27"/>
      <c r="IXG6" s="27"/>
      <c r="IXH6" s="27"/>
      <c r="IXI6" s="27"/>
      <c r="IXJ6" s="27"/>
      <c r="IXK6" s="27"/>
      <c r="IXL6" s="27"/>
      <c r="IXM6" s="27"/>
      <c r="IXN6" s="27"/>
      <c r="IXO6" s="27"/>
      <c r="IXP6" s="27"/>
      <c r="IXQ6" s="27"/>
      <c r="IXR6" s="27"/>
      <c r="IXS6" s="27"/>
      <c r="IXT6" s="27"/>
      <c r="IXU6" s="27"/>
      <c r="IXV6" s="27"/>
      <c r="IXW6" s="27"/>
      <c r="IXX6" s="27"/>
      <c r="IXY6" s="27"/>
      <c r="IXZ6" s="27"/>
      <c r="IYA6" s="27"/>
      <c r="IYB6" s="27"/>
      <c r="IYC6" s="27"/>
      <c r="IYD6" s="27"/>
      <c r="IYE6" s="27"/>
      <c r="IYF6" s="27"/>
      <c r="IYG6" s="27"/>
      <c r="IYH6" s="27"/>
      <c r="IYI6" s="27"/>
      <c r="IYJ6" s="27"/>
      <c r="IYK6" s="27"/>
      <c r="IYL6" s="27"/>
      <c r="IYM6" s="27"/>
      <c r="IYN6" s="27"/>
      <c r="IYO6" s="27"/>
      <c r="IYP6" s="27"/>
      <c r="IYQ6" s="27"/>
      <c r="IYR6" s="27"/>
      <c r="IYS6" s="27"/>
      <c r="IYT6" s="27"/>
      <c r="IYU6" s="27"/>
      <c r="IYV6" s="27"/>
      <c r="IYW6" s="27"/>
      <c r="IYX6" s="27"/>
      <c r="IYY6" s="27"/>
      <c r="IYZ6" s="27"/>
      <c r="IZA6" s="27"/>
      <c r="IZB6" s="27"/>
      <c r="IZC6" s="27"/>
      <c r="IZD6" s="27"/>
      <c r="IZE6" s="27"/>
      <c r="IZF6" s="27"/>
      <c r="IZG6" s="27"/>
      <c r="IZH6" s="27"/>
      <c r="IZI6" s="27"/>
      <c r="IZJ6" s="27"/>
      <c r="IZK6" s="27"/>
      <c r="IZL6" s="27"/>
      <c r="IZM6" s="27"/>
      <c r="IZN6" s="27"/>
      <c r="IZO6" s="27"/>
      <c r="IZP6" s="27"/>
      <c r="IZQ6" s="27"/>
      <c r="IZR6" s="27"/>
      <c r="IZS6" s="27"/>
      <c r="IZT6" s="27"/>
      <c r="IZU6" s="27"/>
      <c r="IZV6" s="27"/>
      <c r="IZW6" s="27"/>
      <c r="IZX6" s="27"/>
      <c r="IZY6" s="27"/>
      <c r="IZZ6" s="27"/>
      <c r="JAA6" s="27"/>
      <c r="JAB6" s="27"/>
      <c r="JAC6" s="27"/>
      <c r="JAD6" s="27"/>
      <c r="JAE6" s="27"/>
      <c r="JAF6" s="27"/>
      <c r="JAG6" s="27"/>
      <c r="JAH6" s="27"/>
      <c r="JAI6" s="27"/>
      <c r="JAJ6" s="27"/>
      <c r="JAK6" s="27"/>
      <c r="JAL6" s="27"/>
      <c r="JAM6" s="27"/>
      <c r="JAN6" s="27"/>
      <c r="JAO6" s="27"/>
      <c r="JAP6" s="27"/>
      <c r="JAQ6" s="27"/>
      <c r="JAR6" s="27"/>
      <c r="JAS6" s="27"/>
      <c r="JAT6" s="27"/>
      <c r="JAU6" s="27"/>
      <c r="JAV6" s="27"/>
      <c r="JAW6" s="27"/>
      <c r="JAX6" s="27"/>
      <c r="JAY6" s="27"/>
      <c r="JAZ6" s="27"/>
      <c r="JBA6" s="27"/>
      <c r="JBB6" s="27"/>
      <c r="JBC6" s="27"/>
      <c r="JBD6" s="27"/>
      <c r="JBE6" s="27"/>
      <c r="JBF6" s="27"/>
      <c r="JBG6" s="27"/>
      <c r="JBH6" s="27"/>
      <c r="JBI6" s="27"/>
      <c r="JBJ6" s="27"/>
      <c r="JBK6" s="27"/>
      <c r="JBL6" s="27"/>
      <c r="JBM6" s="27"/>
      <c r="JBN6" s="27"/>
      <c r="JBO6" s="27"/>
      <c r="JBP6" s="27"/>
      <c r="JBQ6" s="27"/>
      <c r="JBR6" s="27"/>
      <c r="JBS6" s="27"/>
      <c r="JBT6" s="27"/>
      <c r="JBU6" s="27"/>
      <c r="JBV6" s="27"/>
      <c r="JBW6" s="27"/>
      <c r="JBX6" s="27"/>
      <c r="JBY6" s="27"/>
      <c r="JBZ6" s="27"/>
      <c r="JCA6" s="27"/>
      <c r="JCB6" s="27"/>
      <c r="JCC6" s="27"/>
      <c r="JCD6" s="27"/>
      <c r="JCE6" s="27"/>
      <c r="JCF6" s="27"/>
      <c r="JCG6" s="27"/>
      <c r="JCH6" s="27"/>
      <c r="JCI6" s="27"/>
      <c r="JCJ6" s="27"/>
      <c r="JCK6" s="27"/>
      <c r="JCL6" s="27"/>
      <c r="JCM6" s="27"/>
      <c r="JCN6" s="27"/>
      <c r="JCO6" s="27"/>
      <c r="JCP6" s="27"/>
      <c r="JCQ6" s="27"/>
      <c r="JCR6" s="27"/>
      <c r="JCS6" s="27"/>
      <c r="JCT6" s="27"/>
      <c r="JCU6" s="27"/>
      <c r="JCV6" s="27"/>
      <c r="JCW6" s="27"/>
      <c r="JCX6" s="27"/>
      <c r="JCY6" s="27"/>
      <c r="JCZ6" s="27"/>
      <c r="JDA6" s="27"/>
      <c r="JDB6" s="27"/>
      <c r="JDC6" s="27"/>
      <c r="JDD6" s="27"/>
      <c r="JDE6" s="27"/>
      <c r="JDF6" s="27"/>
      <c r="JDG6" s="27"/>
      <c r="JDH6" s="27"/>
      <c r="JDI6" s="27"/>
      <c r="JDJ6" s="27"/>
      <c r="JDK6" s="27"/>
      <c r="JDL6" s="27"/>
      <c r="JDM6" s="27"/>
      <c r="JDN6" s="27"/>
      <c r="JDO6" s="27"/>
      <c r="JDP6" s="27"/>
      <c r="JDQ6" s="27"/>
      <c r="JDR6" s="27"/>
      <c r="JDS6" s="27"/>
      <c r="JDT6" s="27"/>
      <c r="JDU6" s="27"/>
      <c r="JDV6" s="27"/>
      <c r="JDW6" s="27"/>
      <c r="JDX6" s="27"/>
      <c r="JDY6" s="27"/>
      <c r="JDZ6" s="27"/>
      <c r="JEA6" s="27"/>
      <c r="JEB6" s="27"/>
      <c r="JEC6" s="27"/>
      <c r="JED6" s="27"/>
      <c r="JEE6" s="27"/>
      <c r="JEF6" s="27"/>
      <c r="JEG6" s="27"/>
      <c r="JEH6" s="27"/>
      <c r="JEI6" s="27"/>
      <c r="JEJ6" s="27"/>
      <c r="JEK6" s="27"/>
      <c r="JEL6" s="27"/>
      <c r="JEM6" s="27"/>
      <c r="JEN6" s="27"/>
      <c r="JEO6" s="27"/>
      <c r="JEP6" s="27"/>
      <c r="JEQ6" s="27"/>
      <c r="JER6" s="27"/>
      <c r="JES6" s="27"/>
      <c r="JET6" s="27"/>
      <c r="JEU6" s="27"/>
      <c r="JEV6" s="27"/>
      <c r="JEW6" s="27"/>
      <c r="JEX6" s="27"/>
      <c r="JEY6" s="27"/>
      <c r="JEZ6" s="27"/>
      <c r="JFA6" s="27"/>
      <c r="JFB6" s="27"/>
      <c r="JFC6" s="27"/>
      <c r="JFD6" s="27"/>
      <c r="JFE6" s="27"/>
      <c r="JFF6" s="27"/>
      <c r="JFG6" s="27"/>
      <c r="JFH6" s="27"/>
      <c r="JFI6" s="27"/>
      <c r="JFJ6" s="27"/>
      <c r="JFK6" s="27"/>
      <c r="JFL6" s="27"/>
      <c r="JFM6" s="27"/>
      <c r="JFN6" s="27"/>
      <c r="JFO6" s="27"/>
      <c r="JFP6" s="27"/>
      <c r="JFQ6" s="27"/>
      <c r="JFR6" s="27"/>
      <c r="JFS6" s="27"/>
      <c r="JFT6" s="27"/>
      <c r="JFU6" s="27"/>
      <c r="JFV6" s="27"/>
      <c r="JFW6" s="27"/>
      <c r="JFX6" s="27"/>
      <c r="JFY6" s="27"/>
      <c r="JFZ6" s="27"/>
      <c r="JGA6" s="27"/>
      <c r="JGB6" s="27"/>
      <c r="JGC6" s="27"/>
      <c r="JGD6" s="27"/>
      <c r="JGE6" s="27"/>
      <c r="JGF6" s="27"/>
      <c r="JGG6" s="27"/>
      <c r="JGH6" s="27"/>
      <c r="JGI6" s="27"/>
      <c r="JGJ6" s="27"/>
      <c r="JGK6" s="27"/>
      <c r="JGL6" s="27"/>
      <c r="JGM6" s="27"/>
      <c r="JGN6" s="27"/>
      <c r="JGO6" s="27"/>
      <c r="JGP6" s="27"/>
      <c r="JGQ6" s="27"/>
      <c r="JGR6" s="27"/>
      <c r="JGS6" s="27"/>
      <c r="JGT6" s="27"/>
      <c r="JGU6" s="27"/>
      <c r="JGV6" s="27"/>
      <c r="JGW6" s="27"/>
      <c r="JGX6" s="27"/>
      <c r="JGY6" s="27"/>
      <c r="JGZ6" s="27"/>
      <c r="JHA6" s="27"/>
      <c r="JHB6" s="27"/>
      <c r="JHC6" s="27"/>
      <c r="JHD6" s="27"/>
      <c r="JHE6" s="27"/>
      <c r="JHF6" s="27"/>
      <c r="JHG6" s="27"/>
      <c r="JHH6" s="27"/>
      <c r="JHI6" s="27"/>
      <c r="JHJ6" s="27"/>
      <c r="JHK6" s="27"/>
      <c r="JHL6" s="27"/>
      <c r="JHM6" s="27"/>
      <c r="JHN6" s="27"/>
      <c r="JHO6" s="27"/>
      <c r="JHP6" s="27"/>
      <c r="JHQ6" s="27"/>
      <c r="JHR6" s="27"/>
      <c r="JHS6" s="27"/>
      <c r="JHT6" s="27"/>
      <c r="JHU6" s="27"/>
      <c r="JHV6" s="27"/>
      <c r="JHW6" s="27"/>
      <c r="JHX6" s="27"/>
      <c r="JHY6" s="27"/>
      <c r="JHZ6" s="27"/>
      <c r="JIA6" s="27"/>
      <c r="JIB6" s="27"/>
      <c r="JIC6" s="27"/>
      <c r="JID6" s="27"/>
      <c r="JIE6" s="27"/>
      <c r="JIF6" s="27"/>
      <c r="JIG6" s="27"/>
      <c r="JIH6" s="27"/>
      <c r="JII6" s="27"/>
      <c r="JIJ6" s="27"/>
      <c r="JIK6" s="27"/>
      <c r="JIL6" s="27"/>
      <c r="JIM6" s="27"/>
      <c r="JIN6" s="27"/>
      <c r="JIO6" s="27"/>
      <c r="JIP6" s="27"/>
      <c r="JIQ6" s="27"/>
      <c r="JIR6" s="27"/>
      <c r="JIS6" s="27"/>
      <c r="JIT6" s="27"/>
      <c r="JIU6" s="27"/>
      <c r="JIV6" s="27"/>
      <c r="JIW6" s="27"/>
      <c r="JIX6" s="27"/>
      <c r="JIY6" s="27"/>
      <c r="JIZ6" s="27"/>
      <c r="JJA6" s="27"/>
      <c r="JJB6" s="27"/>
      <c r="JJC6" s="27"/>
      <c r="JJD6" s="27"/>
      <c r="JJE6" s="27"/>
      <c r="JJF6" s="27"/>
      <c r="JJG6" s="27"/>
      <c r="JJH6" s="27"/>
      <c r="JJI6" s="27"/>
      <c r="JJJ6" s="27"/>
      <c r="JJK6" s="27"/>
      <c r="JJL6" s="27"/>
      <c r="JJM6" s="27"/>
      <c r="JJN6" s="27"/>
      <c r="JJO6" s="27"/>
      <c r="JJP6" s="27"/>
      <c r="JJQ6" s="27"/>
      <c r="JJR6" s="27"/>
      <c r="JJS6" s="27"/>
      <c r="JJT6" s="27"/>
      <c r="JJU6" s="27"/>
      <c r="JJV6" s="27"/>
      <c r="JJW6" s="27"/>
      <c r="JJX6" s="27"/>
      <c r="JJY6" s="27"/>
      <c r="JJZ6" s="27"/>
      <c r="JKA6" s="27"/>
      <c r="JKB6" s="27"/>
      <c r="JKC6" s="27"/>
      <c r="JKD6" s="27"/>
      <c r="JKE6" s="27"/>
      <c r="JKF6" s="27"/>
      <c r="JKG6" s="27"/>
      <c r="JKH6" s="27"/>
      <c r="JKI6" s="27"/>
      <c r="JKJ6" s="27"/>
      <c r="JKK6" s="27"/>
      <c r="JKL6" s="27"/>
      <c r="JKM6" s="27"/>
      <c r="JKN6" s="27"/>
      <c r="JKO6" s="27"/>
      <c r="JKP6" s="27"/>
      <c r="JKQ6" s="27"/>
      <c r="JKR6" s="27"/>
      <c r="JKS6" s="27"/>
      <c r="JKT6" s="27"/>
      <c r="JKU6" s="27"/>
      <c r="JKV6" s="27"/>
      <c r="JKW6" s="27"/>
      <c r="JKX6" s="27"/>
      <c r="JKY6" s="27"/>
      <c r="JKZ6" s="27"/>
      <c r="JLA6" s="27"/>
      <c r="JLB6" s="27"/>
      <c r="JLC6" s="27"/>
      <c r="JLD6" s="27"/>
      <c r="JLE6" s="27"/>
      <c r="JLF6" s="27"/>
      <c r="JLG6" s="27"/>
      <c r="JLH6" s="27"/>
      <c r="JLI6" s="27"/>
      <c r="JLJ6" s="27"/>
      <c r="JLK6" s="27"/>
      <c r="JLL6" s="27"/>
      <c r="JLM6" s="27"/>
      <c r="JLN6" s="27"/>
      <c r="JLO6" s="27"/>
      <c r="JLP6" s="27"/>
      <c r="JLQ6" s="27"/>
      <c r="JLR6" s="27"/>
      <c r="JLS6" s="27"/>
      <c r="JLT6" s="27"/>
      <c r="JLU6" s="27"/>
      <c r="JLV6" s="27"/>
      <c r="JLW6" s="27"/>
      <c r="JLX6" s="27"/>
      <c r="JLY6" s="27"/>
      <c r="JLZ6" s="27"/>
      <c r="JMA6" s="27"/>
      <c r="JMB6" s="27"/>
      <c r="JMC6" s="27"/>
      <c r="JMD6" s="27"/>
      <c r="JME6" s="27"/>
      <c r="JMF6" s="27"/>
      <c r="JMG6" s="27"/>
      <c r="JMH6" s="27"/>
      <c r="JMI6" s="27"/>
      <c r="JMJ6" s="27"/>
      <c r="JMK6" s="27"/>
      <c r="JML6" s="27"/>
      <c r="JMM6" s="27"/>
      <c r="JMN6" s="27"/>
      <c r="JMO6" s="27"/>
      <c r="JMP6" s="27"/>
      <c r="JMQ6" s="27"/>
      <c r="JMR6" s="27"/>
      <c r="JMS6" s="27"/>
      <c r="JMT6" s="27"/>
      <c r="JMU6" s="27"/>
      <c r="JMV6" s="27"/>
      <c r="JMW6" s="27"/>
      <c r="JMX6" s="27"/>
      <c r="JMY6" s="27"/>
      <c r="JMZ6" s="27"/>
      <c r="JNA6" s="27"/>
      <c r="JNB6" s="27"/>
      <c r="JNC6" s="27"/>
      <c r="JND6" s="27"/>
      <c r="JNE6" s="27"/>
      <c r="JNF6" s="27"/>
      <c r="JNG6" s="27"/>
      <c r="JNH6" s="27"/>
      <c r="JNI6" s="27"/>
      <c r="JNJ6" s="27"/>
      <c r="JNK6" s="27"/>
      <c r="JNL6" s="27"/>
      <c r="JNM6" s="27"/>
      <c r="JNN6" s="27"/>
      <c r="JNO6" s="27"/>
      <c r="JNP6" s="27"/>
      <c r="JNQ6" s="27"/>
      <c r="JNR6" s="27"/>
      <c r="JNS6" s="27"/>
      <c r="JNT6" s="27"/>
      <c r="JNU6" s="27"/>
      <c r="JNV6" s="27"/>
      <c r="JNW6" s="27"/>
      <c r="JNX6" s="27"/>
      <c r="JNY6" s="27"/>
      <c r="JNZ6" s="27"/>
      <c r="JOA6" s="27"/>
      <c r="JOB6" s="27"/>
      <c r="JOC6" s="27"/>
      <c r="JOD6" s="27"/>
      <c r="JOE6" s="27"/>
      <c r="JOF6" s="27"/>
      <c r="JOG6" s="27"/>
      <c r="JOH6" s="27"/>
      <c r="JOI6" s="27"/>
      <c r="JOJ6" s="27"/>
      <c r="JOK6" s="27"/>
      <c r="JOL6" s="27"/>
      <c r="JOM6" s="27"/>
      <c r="JON6" s="27"/>
      <c r="JOO6" s="27"/>
      <c r="JOP6" s="27"/>
      <c r="JOQ6" s="27"/>
      <c r="JOR6" s="27"/>
      <c r="JOS6" s="27"/>
      <c r="JOT6" s="27"/>
      <c r="JOU6" s="27"/>
      <c r="JOV6" s="27"/>
      <c r="JOW6" s="27"/>
      <c r="JOX6" s="27"/>
      <c r="JOY6" s="27"/>
      <c r="JOZ6" s="27"/>
      <c r="JPA6" s="27"/>
      <c r="JPB6" s="27"/>
      <c r="JPC6" s="27"/>
      <c r="JPD6" s="27"/>
      <c r="JPE6" s="27"/>
      <c r="JPF6" s="27"/>
      <c r="JPG6" s="27"/>
      <c r="JPH6" s="27"/>
      <c r="JPI6" s="27"/>
      <c r="JPJ6" s="27"/>
      <c r="JPK6" s="27"/>
      <c r="JPL6" s="27"/>
      <c r="JPM6" s="27"/>
      <c r="JPN6" s="27"/>
      <c r="JPO6" s="27"/>
      <c r="JPP6" s="27"/>
      <c r="JPQ6" s="27"/>
      <c r="JPR6" s="27"/>
      <c r="JPS6" s="27"/>
      <c r="JPT6" s="27"/>
      <c r="JPU6" s="27"/>
      <c r="JPV6" s="27"/>
      <c r="JPW6" s="27"/>
      <c r="JPX6" s="27"/>
      <c r="JPY6" s="27"/>
      <c r="JPZ6" s="27"/>
      <c r="JQA6" s="27"/>
      <c r="JQB6" s="27"/>
      <c r="JQC6" s="27"/>
      <c r="JQD6" s="27"/>
      <c r="JQE6" s="27"/>
      <c r="JQF6" s="27"/>
      <c r="JQG6" s="27"/>
      <c r="JQH6" s="27"/>
      <c r="JQI6" s="27"/>
      <c r="JQJ6" s="27"/>
      <c r="JQK6" s="27"/>
      <c r="JQL6" s="27"/>
      <c r="JQM6" s="27"/>
      <c r="JQN6" s="27"/>
      <c r="JQO6" s="27"/>
      <c r="JQP6" s="27"/>
      <c r="JQQ6" s="27"/>
      <c r="JQR6" s="27"/>
      <c r="JQS6" s="27"/>
      <c r="JQT6" s="27"/>
      <c r="JQU6" s="27"/>
      <c r="JQV6" s="27"/>
      <c r="JQW6" s="27"/>
      <c r="JQX6" s="27"/>
      <c r="JQY6" s="27"/>
      <c r="JQZ6" s="27"/>
      <c r="JRA6" s="27"/>
      <c r="JRB6" s="27"/>
      <c r="JRC6" s="27"/>
      <c r="JRD6" s="27"/>
      <c r="JRE6" s="27"/>
      <c r="JRF6" s="27"/>
      <c r="JRG6" s="27"/>
      <c r="JRH6" s="27"/>
      <c r="JRI6" s="27"/>
      <c r="JRJ6" s="27"/>
      <c r="JRK6" s="27"/>
      <c r="JRL6" s="27"/>
      <c r="JRM6" s="27"/>
      <c r="JRN6" s="27"/>
      <c r="JRO6" s="27"/>
      <c r="JRP6" s="27"/>
      <c r="JRQ6" s="27"/>
      <c r="JRR6" s="27"/>
      <c r="JRS6" s="27"/>
      <c r="JRT6" s="27"/>
      <c r="JRU6" s="27"/>
      <c r="JRV6" s="27"/>
      <c r="JRW6" s="27"/>
      <c r="JRX6" s="27"/>
      <c r="JRY6" s="27"/>
      <c r="JRZ6" s="27"/>
      <c r="JSA6" s="27"/>
      <c r="JSB6" s="27"/>
      <c r="JSC6" s="27"/>
      <c r="JSD6" s="27"/>
      <c r="JSE6" s="27"/>
      <c r="JSF6" s="27"/>
      <c r="JSG6" s="27"/>
      <c r="JSH6" s="27"/>
      <c r="JSI6" s="27"/>
      <c r="JSJ6" s="27"/>
      <c r="JSK6" s="27"/>
      <c r="JSL6" s="27"/>
      <c r="JSM6" s="27"/>
      <c r="JSN6" s="27"/>
      <c r="JSO6" s="27"/>
      <c r="JSP6" s="27"/>
      <c r="JSQ6" s="27"/>
      <c r="JSR6" s="27"/>
      <c r="JSS6" s="27"/>
      <c r="JST6" s="27"/>
      <c r="JSU6" s="27"/>
      <c r="JSV6" s="27"/>
      <c r="JSW6" s="27"/>
      <c r="JSX6" s="27"/>
      <c r="JSY6" s="27"/>
      <c r="JSZ6" s="27"/>
      <c r="JTA6" s="27"/>
      <c r="JTB6" s="27"/>
      <c r="JTC6" s="27"/>
      <c r="JTD6" s="27"/>
      <c r="JTE6" s="27"/>
      <c r="JTF6" s="27"/>
      <c r="JTG6" s="27"/>
      <c r="JTH6" s="27"/>
      <c r="JTI6" s="27"/>
      <c r="JTJ6" s="27"/>
      <c r="JTK6" s="27"/>
      <c r="JTL6" s="27"/>
      <c r="JTM6" s="27"/>
      <c r="JTN6" s="27"/>
      <c r="JTO6" s="27"/>
      <c r="JTP6" s="27"/>
      <c r="JTQ6" s="27"/>
      <c r="JTR6" s="27"/>
      <c r="JTS6" s="27"/>
      <c r="JTT6" s="27"/>
      <c r="JTU6" s="27"/>
      <c r="JTV6" s="27"/>
      <c r="JTW6" s="27"/>
      <c r="JTX6" s="27"/>
      <c r="JTY6" s="27"/>
      <c r="JTZ6" s="27"/>
      <c r="JUA6" s="27"/>
      <c r="JUB6" s="27"/>
      <c r="JUC6" s="27"/>
      <c r="JUD6" s="27"/>
      <c r="JUE6" s="27"/>
      <c r="JUF6" s="27"/>
      <c r="JUG6" s="27"/>
      <c r="JUH6" s="27"/>
      <c r="JUI6" s="27"/>
      <c r="JUJ6" s="27"/>
      <c r="JUK6" s="27"/>
      <c r="JUL6" s="27"/>
      <c r="JUM6" s="27"/>
      <c r="JUN6" s="27"/>
      <c r="JUO6" s="27"/>
      <c r="JUP6" s="27"/>
      <c r="JUQ6" s="27"/>
      <c r="JUR6" s="27"/>
      <c r="JUS6" s="27"/>
      <c r="JUT6" s="27"/>
      <c r="JUU6" s="27"/>
      <c r="JUV6" s="27"/>
      <c r="JUW6" s="27"/>
      <c r="JUX6" s="27"/>
      <c r="JUY6" s="27"/>
      <c r="JUZ6" s="27"/>
      <c r="JVA6" s="27"/>
      <c r="JVB6" s="27"/>
      <c r="JVC6" s="27"/>
      <c r="JVD6" s="27"/>
      <c r="JVE6" s="27"/>
      <c r="JVF6" s="27"/>
      <c r="JVG6" s="27"/>
      <c r="JVH6" s="27"/>
      <c r="JVI6" s="27"/>
      <c r="JVJ6" s="27"/>
      <c r="JVK6" s="27"/>
      <c r="JVL6" s="27"/>
      <c r="JVM6" s="27"/>
      <c r="JVN6" s="27"/>
      <c r="JVO6" s="27"/>
      <c r="JVP6" s="27"/>
      <c r="JVQ6" s="27"/>
      <c r="JVR6" s="27"/>
      <c r="JVS6" s="27"/>
      <c r="JVT6" s="27"/>
      <c r="JVU6" s="27"/>
      <c r="JVV6" s="27"/>
      <c r="JVW6" s="27"/>
      <c r="JVX6" s="27"/>
      <c r="JVY6" s="27"/>
      <c r="JVZ6" s="27"/>
      <c r="JWA6" s="27"/>
      <c r="JWB6" s="27"/>
      <c r="JWC6" s="27"/>
      <c r="JWD6" s="27"/>
      <c r="JWE6" s="27"/>
      <c r="JWF6" s="27"/>
      <c r="JWG6" s="27"/>
      <c r="JWH6" s="27"/>
      <c r="JWI6" s="27"/>
      <c r="JWJ6" s="27"/>
      <c r="JWK6" s="27"/>
      <c r="JWL6" s="27"/>
      <c r="JWM6" s="27"/>
      <c r="JWN6" s="27"/>
      <c r="JWO6" s="27"/>
      <c r="JWP6" s="27"/>
      <c r="JWQ6" s="27"/>
      <c r="JWR6" s="27"/>
      <c r="JWS6" s="27"/>
      <c r="JWT6" s="27"/>
      <c r="JWU6" s="27"/>
      <c r="JWV6" s="27"/>
      <c r="JWW6" s="27"/>
      <c r="JWX6" s="27"/>
      <c r="JWY6" s="27"/>
      <c r="JWZ6" s="27"/>
      <c r="JXA6" s="27"/>
      <c r="JXB6" s="27"/>
      <c r="JXC6" s="27"/>
      <c r="JXD6" s="27"/>
      <c r="JXE6" s="27"/>
      <c r="JXF6" s="27"/>
      <c r="JXG6" s="27"/>
      <c r="JXH6" s="27"/>
      <c r="JXI6" s="27"/>
      <c r="JXJ6" s="27"/>
      <c r="JXK6" s="27"/>
      <c r="JXL6" s="27"/>
      <c r="JXM6" s="27"/>
      <c r="JXN6" s="27"/>
      <c r="JXO6" s="27"/>
      <c r="JXP6" s="27"/>
      <c r="JXQ6" s="27"/>
      <c r="JXR6" s="27"/>
      <c r="JXS6" s="27"/>
      <c r="JXT6" s="27"/>
      <c r="JXU6" s="27"/>
      <c r="JXV6" s="27"/>
      <c r="JXW6" s="27"/>
      <c r="JXX6" s="27"/>
      <c r="JXY6" s="27"/>
      <c r="JXZ6" s="27"/>
      <c r="JYA6" s="27"/>
      <c r="JYB6" s="27"/>
      <c r="JYC6" s="27"/>
      <c r="JYD6" s="27"/>
      <c r="JYE6" s="27"/>
      <c r="JYF6" s="27"/>
      <c r="JYG6" s="27"/>
      <c r="JYH6" s="27"/>
      <c r="JYI6" s="27"/>
      <c r="JYJ6" s="27"/>
      <c r="JYK6" s="27"/>
      <c r="JYL6" s="27"/>
      <c r="JYM6" s="27"/>
      <c r="JYN6" s="27"/>
      <c r="JYO6" s="27"/>
      <c r="JYP6" s="27"/>
      <c r="JYQ6" s="27"/>
      <c r="JYR6" s="27"/>
      <c r="JYS6" s="27"/>
      <c r="JYT6" s="27"/>
      <c r="JYU6" s="27"/>
      <c r="JYV6" s="27"/>
      <c r="JYW6" s="27"/>
      <c r="JYX6" s="27"/>
      <c r="JYY6" s="27"/>
      <c r="JYZ6" s="27"/>
      <c r="JZA6" s="27"/>
      <c r="JZB6" s="27"/>
      <c r="JZC6" s="27"/>
      <c r="JZD6" s="27"/>
      <c r="JZE6" s="27"/>
      <c r="JZF6" s="27"/>
      <c r="JZG6" s="27"/>
      <c r="JZH6" s="27"/>
      <c r="JZI6" s="27"/>
      <c r="JZJ6" s="27"/>
      <c r="JZK6" s="27"/>
      <c r="JZL6" s="27"/>
      <c r="JZM6" s="27"/>
      <c r="JZN6" s="27"/>
      <c r="JZO6" s="27"/>
      <c r="JZP6" s="27"/>
      <c r="JZQ6" s="27"/>
      <c r="JZR6" s="27"/>
      <c r="JZS6" s="27"/>
      <c r="JZT6" s="27"/>
      <c r="JZU6" s="27"/>
      <c r="JZV6" s="27"/>
      <c r="JZW6" s="27"/>
      <c r="JZX6" s="27"/>
      <c r="JZY6" s="27"/>
      <c r="JZZ6" s="27"/>
      <c r="KAA6" s="27"/>
      <c r="KAB6" s="27"/>
      <c r="KAC6" s="27"/>
      <c r="KAD6" s="27"/>
      <c r="KAE6" s="27"/>
      <c r="KAF6" s="27"/>
      <c r="KAG6" s="27"/>
      <c r="KAH6" s="27"/>
      <c r="KAI6" s="27"/>
      <c r="KAJ6" s="27"/>
      <c r="KAK6" s="27"/>
      <c r="KAL6" s="27"/>
      <c r="KAM6" s="27"/>
      <c r="KAN6" s="27"/>
      <c r="KAO6" s="27"/>
      <c r="KAP6" s="27"/>
      <c r="KAQ6" s="27"/>
      <c r="KAR6" s="27"/>
      <c r="KAS6" s="27"/>
      <c r="KAT6" s="27"/>
      <c r="KAU6" s="27"/>
      <c r="KAV6" s="27"/>
      <c r="KAW6" s="27"/>
      <c r="KAX6" s="27"/>
      <c r="KAY6" s="27"/>
      <c r="KAZ6" s="27"/>
      <c r="KBA6" s="27"/>
      <c r="KBB6" s="27"/>
      <c r="KBC6" s="27"/>
      <c r="KBD6" s="27"/>
      <c r="KBE6" s="27"/>
      <c r="KBF6" s="27"/>
      <c r="KBG6" s="27"/>
      <c r="KBH6" s="27"/>
      <c r="KBI6" s="27"/>
      <c r="KBJ6" s="27"/>
      <c r="KBK6" s="27"/>
      <c r="KBL6" s="27"/>
      <c r="KBM6" s="27"/>
      <c r="KBN6" s="27"/>
      <c r="KBO6" s="27"/>
      <c r="KBP6" s="27"/>
      <c r="KBQ6" s="27"/>
      <c r="KBR6" s="27"/>
      <c r="KBS6" s="27"/>
      <c r="KBT6" s="27"/>
      <c r="KBU6" s="27"/>
      <c r="KBV6" s="27"/>
      <c r="KBW6" s="27"/>
      <c r="KBX6" s="27"/>
      <c r="KBY6" s="27"/>
      <c r="KBZ6" s="27"/>
      <c r="KCA6" s="27"/>
      <c r="KCB6" s="27"/>
      <c r="KCC6" s="27"/>
      <c r="KCD6" s="27"/>
      <c r="KCE6" s="27"/>
      <c r="KCF6" s="27"/>
      <c r="KCG6" s="27"/>
      <c r="KCH6" s="27"/>
      <c r="KCI6" s="27"/>
      <c r="KCJ6" s="27"/>
      <c r="KCK6" s="27"/>
      <c r="KCL6" s="27"/>
      <c r="KCM6" s="27"/>
      <c r="KCN6" s="27"/>
      <c r="KCO6" s="27"/>
      <c r="KCP6" s="27"/>
      <c r="KCQ6" s="27"/>
      <c r="KCR6" s="27"/>
      <c r="KCS6" s="27"/>
      <c r="KCT6" s="27"/>
      <c r="KCU6" s="27"/>
      <c r="KCV6" s="27"/>
      <c r="KCW6" s="27"/>
      <c r="KCX6" s="27"/>
      <c r="KCY6" s="27"/>
      <c r="KCZ6" s="27"/>
      <c r="KDA6" s="27"/>
      <c r="KDB6" s="27"/>
      <c r="KDC6" s="27"/>
      <c r="KDD6" s="27"/>
      <c r="KDE6" s="27"/>
      <c r="KDF6" s="27"/>
      <c r="KDG6" s="27"/>
      <c r="KDH6" s="27"/>
      <c r="KDI6" s="27"/>
      <c r="KDJ6" s="27"/>
      <c r="KDK6" s="27"/>
      <c r="KDL6" s="27"/>
      <c r="KDM6" s="27"/>
      <c r="KDN6" s="27"/>
      <c r="KDO6" s="27"/>
      <c r="KDP6" s="27"/>
      <c r="KDQ6" s="27"/>
      <c r="KDR6" s="27"/>
      <c r="KDS6" s="27"/>
      <c r="KDT6" s="27"/>
      <c r="KDU6" s="27"/>
      <c r="KDV6" s="27"/>
      <c r="KDW6" s="27"/>
      <c r="KDX6" s="27"/>
      <c r="KDY6" s="27"/>
      <c r="KDZ6" s="27"/>
      <c r="KEA6" s="27"/>
      <c r="KEB6" s="27"/>
      <c r="KEC6" s="27"/>
      <c r="KED6" s="27"/>
      <c r="KEE6" s="27"/>
      <c r="KEF6" s="27"/>
      <c r="KEG6" s="27"/>
      <c r="KEH6" s="27"/>
      <c r="KEI6" s="27"/>
      <c r="KEJ6" s="27"/>
      <c r="KEK6" s="27"/>
      <c r="KEL6" s="27"/>
      <c r="KEM6" s="27"/>
      <c r="KEN6" s="27"/>
      <c r="KEO6" s="27"/>
      <c r="KEP6" s="27"/>
      <c r="KEQ6" s="27"/>
      <c r="KER6" s="27"/>
      <c r="KES6" s="27"/>
      <c r="KET6" s="27"/>
      <c r="KEU6" s="27"/>
      <c r="KEV6" s="27"/>
      <c r="KEW6" s="27"/>
      <c r="KEX6" s="27"/>
      <c r="KEY6" s="27"/>
      <c r="KEZ6" s="27"/>
      <c r="KFA6" s="27"/>
      <c r="KFB6" s="27"/>
      <c r="KFC6" s="27"/>
      <c r="KFD6" s="27"/>
      <c r="KFE6" s="27"/>
      <c r="KFF6" s="27"/>
      <c r="KFG6" s="27"/>
      <c r="KFH6" s="27"/>
      <c r="KFI6" s="27"/>
      <c r="KFJ6" s="27"/>
      <c r="KFK6" s="27"/>
      <c r="KFL6" s="27"/>
      <c r="KFM6" s="27"/>
      <c r="KFN6" s="27"/>
      <c r="KFO6" s="27"/>
      <c r="KFP6" s="27"/>
      <c r="KFQ6" s="27"/>
      <c r="KFR6" s="27"/>
      <c r="KFS6" s="27"/>
      <c r="KFT6" s="27"/>
      <c r="KFU6" s="27"/>
      <c r="KFV6" s="27"/>
      <c r="KFW6" s="27"/>
      <c r="KFX6" s="27"/>
      <c r="KFY6" s="27"/>
      <c r="KFZ6" s="27"/>
      <c r="KGA6" s="27"/>
      <c r="KGB6" s="27"/>
      <c r="KGC6" s="27"/>
      <c r="KGD6" s="27"/>
      <c r="KGE6" s="27"/>
      <c r="KGF6" s="27"/>
      <c r="KGG6" s="27"/>
      <c r="KGH6" s="27"/>
      <c r="KGI6" s="27"/>
      <c r="KGJ6" s="27"/>
      <c r="KGK6" s="27"/>
      <c r="KGL6" s="27"/>
      <c r="KGM6" s="27"/>
      <c r="KGN6" s="27"/>
      <c r="KGO6" s="27"/>
      <c r="KGP6" s="27"/>
      <c r="KGQ6" s="27"/>
      <c r="KGR6" s="27"/>
      <c r="KGS6" s="27"/>
      <c r="KGT6" s="27"/>
      <c r="KGU6" s="27"/>
      <c r="KGV6" s="27"/>
      <c r="KGW6" s="27"/>
      <c r="KGX6" s="27"/>
      <c r="KGY6" s="27"/>
      <c r="KGZ6" s="27"/>
      <c r="KHA6" s="27"/>
      <c r="KHB6" s="27"/>
      <c r="KHC6" s="27"/>
      <c r="KHD6" s="27"/>
      <c r="KHE6" s="27"/>
      <c r="KHF6" s="27"/>
      <c r="KHG6" s="27"/>
      <c r="KHH6" s="27"/>
      <c r="KHI6" s="27"/>
      <c r="KHJ6" s="27"/>
      <c r="KHK6" s="27"/>
      <c r="KHL6" s="27"/>
      <c r="KHM6" s="27"/>
      <c r="KHN6" s="27"/>
      <c r="KHO6" s="27"/>
      <c r="KHP6" s="27"/>
      <c r="KHQ6" s="27"/>
      <c r="KHR6" s="27"/>
      <c r="KHS6" s="27"/>
      <c r="KHT6" s="27"/>
      <c r="KHU6" s="27"/>
      <c r="KHV6" s="27"/>
      <c r="KHW6" s="27"/>
      <c r="KHX6" s="27"/>
      <c r="KHY6" s="27"/>
      <c r="KHZ6" s="27"/>
      <c r="KIA6" s="27"/>
      <c r="KIB6" s="27"/>
      <c r="KIC6" s="27"/>
      <c r="KID6" s="27"/>
      <c r="KIE6" s="27"/>
      <c r="KIF6" s="27"/>
      <c r="KIG6" s="27"/>
      <c r="KIH6" s="27"/>
      <c r="KII6" s="27"/>
      <c r="KIJ6" s="27"/>
      <c r="KIK6" s="27"/>
      <c r="KIL6" s="27"/>
      <c r="KIM6" s="27"/>
      <c r="KIN6" s="27"/>
      <c r="KIO6" s="27"/>
      <c r="KIP6" s="27"/>
      <c r="KIQ6" s="27"/>
      <c r="KIR6" s="27"/>
      <c r="KIS6" s="27"/>
      <c r="KIT6" s="27"/>
      <c r="KIU6" s="27"/>
      <c r="KIV6" s="27"/>
      <c r="KIW6" s="27"/>
      <c r="KIX6" s="27"/>
      <c r="KIY6" s="27"/>
      <c r="KIZ6" s="27"/>
      <c r="KJA6" s="27"/>
      <c r="KJB6" s="27"/>
      <c r="KJC6" s="27"/>
      <c r="KJD6" s="27"/>
      <c r="KJE6" s="27"/>
      <c r="KJF6" s="27"/>
      <c r="KJG6" s="27"/>
      <c r="KJH6" s="27"/>
      <c r="KJI6" s="27"/>
      <c r="KJJ6" s="27"/>
      <c r="KJK6" s="27"/>
      <c r="KJL6" s="27"/>
      <c r="KJM6" s="27"/>
      <c r="KJN6" s="27"/>
      <c r="KJO6" s="27"/>
      <c r="KJP6" s="27"/>
      <c r="KJQ6" s="27"/>
      <c r="KJR6" s="27"/>
      <c r="KJS6" s="27"/>
      <c r="KJT6" s="27"/>
      <c r="KJU6" s="27"/>
      <c r="KJV6" s="27"/>
      <c r="KJW6" s="27"/>
      <c r="KJX6" s="27"/>
      <c r="KJY6" s="27"/>
      <c r="KJZ6" s="27"/>
      <c r="KKA6" s="27"/>
      <c r="KKB6" s="27"/>
      <c r="KKC6" s="27"/>
      <c r="KKD6" s="27"/>
      <c r="KKE6" s="27"/>
      <c r="KKF6" s="27"/>
      <c r="KKG6" s="27"/>
      <c r="KKH6" s="27"/>
      <c r="KKI6" s="27"/>
      <c r="KKJ6" s="27"/>
      <c r="KKK6" s="27"/>
      <c r="KKL6" s="27"/>
      <c r="KKM6" s="27"/>
      <c r="KKN6" s="27"/>
      <c r="KKO6" s="27"/>
      <c r="KKP6" s="27"/>
      <c r="KKQ6" s="27"/>
      <c r="KKR6" s="27"/>
      <c r="KKS6" s="27"/>
      <c r="KKT6" s="27"/>
      <c r="KKU6" s="27"/>
      <c r="KKV6" s="27"/>
      <c r="KKW6" s="27"/>
      <c r="KKX6" s="27"/>
      <c r="KKY6" s="27"/>
      <c r="KKZ6" s="27"/>
      <c r="KLA6" s="27"/>
      <c r="KLB6" s="27"/>
      <c r="KLC6" s="27"/>
      <c r="KLD6" s="27"/>
      <c r="KLE6" s="27"/>
      <c r="KLF6" s="27"/>
      <c r="KLG6" s="27"/>
      <c r="KLH6" s="27"/>
      <c r="KLI6" s="27"/>
      <c r="KLJ6" s="27"/>
      <c r="KLK6" s="27"/>
      <c r="KLL6" s="27"/>
      <c r="KLM6" s="27"/>
      <c r="KLN6" s="27"/>
      <c r="KLO6" s="27"/>
      <c r="KLP6" s="27"/>
      <c r="KLQ6" s="27"/>
      <c r="KLR6" s="27"/>
      <c r="KLS6" s="27"/>
      <c r="KLT6" s="27"/>
      <c r="KLU6" s="27"/>
      <c r="KLV6" s="27"/>
      <c r="KLW6" s="27"/>
      <c r="KLX6" s="27"/>
      <c r="KLY6" s="27"/>
      <c r="KLZ6" s="27"/>
      <c r="KMA6" s="27"/>
      <c r="KMB6" s="27"/>
      <c r="KMC6" s="27"/>
      <c r="KMD6" s="27"/>
      <c r="KME6" s="27"/>
      <c r="KMF6" s="27"/>
      <c r="KMG6" s="27"/>
      <c r="KMH6" s="27"/>
      <c r="KMI6" s="27"/>
      <c r="KMJ6" s="27"/>
      <c r="KMK6" s="27"/>
      <c r="KML6" s="27"/>
      <c r="KMM6" s="27"/>
      <c r="KMN6" s="27"/>
      <c r="KMO6" s="27"/>
      <c r="KMP6" s="27"/>
      <c r="KMQ6" s="27"/>
      <c r="KMR6" s="27"/>
      <c r="KMS6" s="27"/>
      <c r="KMT6" s="27"/>
      <c r="KMU6" s="27"/>
      <c r="KMV6" s="27"/>
      <c r="KMW6" s="27"/>
      <c r="KMX6" s="27"/>
      <c r="KMY6" s="27"/>
      <c r="KMZ6" s="27"/>
      <c r="KNA6" s="27"/>
      <c r="KNB6" s="27"/>
      <c r="KNC6" s="27"/>
      <c r="KND6" s="27"/>
      <c r="KNE6" s="27"/>
      <c r="KNF6" s="27"/>
      <c r="KNG6" s="27"/>
      <c r="KNH6" s="27"/>
      <c r="KNI6" s="27"/>
      <c r="KNJ6" s="27"/>
      <c r="KNK6" s="27"/>
      <c r="KNL6" s="27"/>
      <c r="KNM6" s="27"/>
      <c r="KNN6" s="27"/>
      <c r="KNO6" s="27"/>
      <c r="KNP6" s="27"/>
      <c r="KNQ6" s="27"/>
      <c r="KNR6" s="27"/>
      <c r="KNS6" s="27"/>
      <c r="KNT6" s="27"/>
      <c r="KNU6" s="27"/>
      <c r="KNV6" s="27"/>
      <c r="KNW6" s="27"/>
      <c r="KNX6" s="27"/>
      <c r="KNY6" s="27"/>
      <c r="KNZ6" s="27"/>
      <c r="KOA6" s="27"/>
      <c r="KOB6" s="27"/>
      <c r="KOC6" s="27"/>
      <c r="KOD6" s="27"/>
      <c r="KOE6" s="27"/>
      <c r="KOF6" s="27"/>
      <c r="KOG6" s="27"/>
      <c r="KOH6" s="27"/>
      <c r="KOI6" s="27"/>
      <c r="KOJ6" s="27"/>
      <c r="KOK6" s="27"/>
      <c r="KOL6" s="27"/>
      <c r="KOM6" s="27"/>
      <c r="KON6" s="27"/>
      <c r="KOO6" s="27"/>
      <c r="KOP6" s="27"/>
      <c r="KOQ6" s="27"/>
      <c r="KOR6" s="27"/>
      <c r="KOS6" s="27"/>
      <c r="KOT6" s="27"/>
      <c r="KOU6" s="27"/>
      <c r="KOV6" s="27"/>
      <c r="KOW6" s="27"/>
      <c r="KOX6" s="27"/>
      <c r="KOY6" s="27"/>
      <c r="KOZ6" s="27"/>
      <c r="KPA6" s="27"/>
      <c r="KPB6" s="27"/>
      <c r="KPC6" s="27"/>
      <c r="KPD6" s="27"/>
      <c r="KPE6" s="27"/>
      <c r="KPF6" s="27"/>
      <c r="KPG6" s="27"/>
      <c r="KPH6" s="27"/>
      <c r="KPI6" s="27"/>
      <c r="KPJ6" s="27"/>
      <c r="KPK6" s="27"/>
      <c r="KPL6" s="27"/>
      <c r="KPM6" s="27"/>
      <c r="KPN6" s="27"/>
      <c r="KPO6" s="27"/>
      <c r="KPP6" s="27"/>
      <c r="KPQ6" s="27"/>
      <c r="KPR6" s="27"/>
      <c r="KPS6" s="27"/>
      <c r="KPT6" s="27"/>
      <c r="KPU6" s="27"/>
      <c r="KPV6" s="27"/>
      <c r="KPW6" s="27"/>
      <c r="KPX6" s="27"/>
      <c r="KPY6" s="27"/>
      <c r="KPZ6" s="27"/>
      <c r="KQA6" s="27"/>
      <c r="KQB6" s="27"/>
      <c r="KQC6" s="27"/>
      <c r="KQD6" s="27"/>
      <c r="KQE6" s="27"/>
      <c r="KQF6" s="27"/>
      <c r="KQG6" s="27"/>
      <c r="KQH6" s="27"/>
      <c r="KQI6" s="27"/>
      <c r="KQJ6" s="27"/>
      <c r="KQK6" s="27"/>
      <c r="KQL6" s="27"/>
      <c r="KQM6" s="27"/>
      <c r="KQN6" s="27"/>
      <c r="KQO6" s="27"/>
      <c r="KQP6" s="27"/>
      <c r="KQQ6" s="27"/>
      <c r="KQR6" s="27"/>
      <c r="KQS6" s="27"/>
      <c r="KQT6" s="27"/>
      <c r="KQU6" s="27"/>
      <c r="KQV6" s="27"/>
      <c r="KQW6" s="27"/>
      <c r="KQX6" s="27"/>
      <c r="KQY6" s="27"/>
      <c r="KQZ6" s="27"/>
      <c r="KRA6" s="27"/>
      <c r="KRB6" s="27"/>
      <c r="KRC6" s="27"/>
      <c r="KRD6" s="27"/>
      <c r="KRE6" s="27"/>
      <c r="KRF6" s="27"/>
      <c r="KRG6" s="27"/>
      <c r="KRH6" s="27"/>
      <c r="KRI6" s="27"/>
      <c r="KRJ6" s="27"/>
      <c r="KRK6" s="27"/>
      <c r="KRL6" s="27"/>
      <c r="KRM6" s="27"/>
      <c r="KRN6" s="27"/>
      <c r="KRO6" s="27"/>
      <c r="KRP6" s="27"/>
      <c r="KRQ6" s="27"/>
      <c r="KRR6" s="27"/>
      <c r="KRS6" s="27"/>
      <c r="KRT6" s="27"/>
      <c r="KRU6" s="27"/>
      <c r="KRV6" s="27"/>
      <c r="KRW6" s="27"/>
      <c r="KRX6" s="27"/>
      <c r="KRY6" s="27"/>
      <c r="KRZ6" s="27"/>
      <c r="KSA6" s="27"/>
      <c r="KSB6" s="27"/>
      <c r="KSC6" s="27"/>
      <c r="KSD6" s="27"/>
      <c r="KSE6" s="27"/>
      <c r="KSF6" s="27"/>
      <c r="KSG6" s="27"/>
      <c r="KSH6" s="27"/>
      <c r="KSI6" s="27"/>
      <c r="KSJ6" s="27"/>
      <c r="KSK6" s="27"/>
      <c r="KSL6" s="27"/>
      <c r="KSM6" s="27"/>
      <c r="KSN6" s="27"/>
      <c r="KSO6" s="27"/>
      <c r="KSP6" s="27"/>
      <c r="KSQ6" s="27"/>
      <c r="KSR6" s="27"/>
      <c r="KSS6" s="27"/>
      <c r="KST6" s="27"/>
      <c r="KSU6" s="27"/>
      <c r="KSV6" s="27"/>
      <c r="KSW6" s="27"/>
      <c r="KSX6" s="27"/>
      <c r="KSY6" s="27"/>
      <c r="KSZ6" s="27"/>
      <c r="KTA6" s="27"/>
      <c r="KTB6" s="27"/>
      <c r="KTC6" s="27"/>
      <c r="KTD6" s="27"/>
      <c r="KTE6" s="27"/>
      <c r="KTF6" s="27"/>
      <c r="KTG6" s="27"/>
      <c r="KTH6" s="27"/>
      <c r="KTI6" s="27"/>
      <c r="KTJ6" s="27"/>
      <c r="KTK6" s="27"/>
      <c r="KTL6" s="27"/>
      <c r="KTM6" s="27"/>
      <c r="KTN6" s="27"/>
      <c r="KTO6" s="27"/>
      <c r="KTP6" s="27"/>
      <c r="KTQ6" s="27"/>
      <c r="KTR6" s="27"/>
      <c r="KTS6" s="27"/>
      <c r="KTT6" s="27"/>
      <c r="KTU6" s="27"/>
      <c r="KTV6" s="27"/>
      <c r="KTW6" s="27"/>
      <c r="KTX6" s="27"/>
      <c r="KTY6" s="27"/>
      <c r="KTZ6" s="27"/>
      <c r="KUA6" s="27"/>
      <c r="KUB6" s="27"/>
      <c r="KUC6" s="27"/>
      <c r="KUD6" s="27"/>
      <c r="KUE6" s="27"/>
      <c r="KUF6" s="27"/>
      <c r="KUG6" s="27"/>
      <c r="KUH6" s="27"/>
      <c r="KUI6" s="27"/>
      <c r="KUJ6" s="27"/>
      <c r="KUK6" s="27"/>
      <c r="KUL6" s="27"/>
      <c r="KUM6" s="27"/>
      <c r="KUN6" s="27"/>
      <c r="KUO6" s="27"/>
      <c r="KUP6" s="27"/>
      <c r="KUQ6" s="27"/>
      <c r="KUR6" s="27"/>
      <c r="KUS6" s="27"/>
      <c r="KUT6" s="27"/>
      <c r="KUU6" s="27"/>
      <c r="KUV6" s="27"/>
      <c r="KUW6" s="27"/>
      <c r="KUX6" s="27"/>
      <c r="KUY6" s="27"/>
      <c r="KUZ6" s="27"/>
      <c r="KVA6" s="27"/>
      <c r="KVB6" s="27"/>
      <c r="KVC6" s="27"/>
      <c r="KVD6" s="27"/>
      <c r="KVE6" s="27"/>
      <c r="KVF6" s="27"/>
      <c r="KVG6" s="27"/>
      <c r="KVH6" s="27"/>
      <c r="KVI6" s="27"/>
      <c r="KVJ6" s="27"/>
      <c r="KVK6" s="27"/>
      <c r="KVL6" s="27"/>
      <c r="KVM6" s="27"/>
      <c r="KVN6" s="27"/>
      <c r="KVO6" s="27"/>
      <c r="KVP6" s="27"/>
      <c r="KVQ6" s="27"/>
      <c r="KVR6" s="27"/>
      <c r="KVS6" s="27"/>
      <c r="KVT6" s="27"/>
      <c r="KVU6" s="27"/>
      <c r="KVV6" s="27"/>
      <c r="KVW6" s="27"/>
      <c r="KVX6" s="27"/>
      <c r="KVY6" s="27"/>
      <c r="KVZ6" s="27"/>
      <c r="KWA6" s="27"/>
      <c r="KWB6" s="27"/>
      <c r="KWC6" s="27"/>
      <c r="KWD6" s="27"/>
      <c r="KWE6" s="27"/>
      <c r="KWF6" s="27"/>
      <c r="KWG6" s="27"/>
      <c r="KWH6" s="27"/>
      <c r="KWI6" s="27"/>
      <c r="KWJ6" s="27"/>
      <c r="KWK6" s="27"/>
      <c r="KWL6" s="27"/>
      <c r="KWM6" s="27"/>
      <c r="KWN6" s="27"/>
      <c r="KWO6" s="27"/>
      <c r="KWP6" s="27"/>
      <c r="KWQ6" s="27"/>
      <c r="KWR6" s="27"/>
      <c r="KWS6" s="27"/>
      <c r="KWT6" s="27"/>
      <c r="KWU6" s="27"/>
      <c r="KWV6" s="27"/>
      <c r="KWW6" s="27"/>
      <c r="KWX6" s="27"/>
      <c r="KWY6" s="27"/>
      <c r="KWZ6" s="27"/>
      <c r="KXA6" s="27"/>
      <c r="KXB6" s="27"/>
      <c r="KXC6" s="27"/>
      <c r="KXD6" s="27"/>
      <c r="KXE6" s="27"/>
      <c r="KXF6" s="27"/>
      <c r="KXG6" s="27"/>
      <c r="KXH6" s="27"/>
      <c r="KXI6" s="27"/>
      <c r="KXJ6" s="27"/>
      <c r="KXK6" s="27"/>
      <c r="KXL6" s="27"/>
      <c r="KXM6" s="27"/>
      <c r="KXN6" s="27"/>
      <c r="KXO6" s="27"/>
      <c r="KXP6" s="27"/>
      <c r="KXQ6" s="27"/>
      <c r="KXR6" s="27"/>
      <c r="KXS6" s="27"/>
      <c r="KXT6" s="27"/>
      <c r="KXU6" s="27"/>
      <c r="KXV6" s="27"/>
      <c r="KXW6" s="27"/>
      <c r="KXX6" s="27"/>
      <c r="KXY6" s="27"/>
      <c r="KXZ6" s="27"/>
      <c r="KYA6" s="27"/>
      <c r="KYB6" s="27"/>
      <c r="KYC6" s="27"/>
      <c r="KYD6" s="27"/>
      <c r="KYE6" s="27"/>
      <c r="KYF6" s="27"/>
      <c r="KYG6" s="27"/>
      <c r="KYH6" s="27"/>
      <c r="KYI6" s="27"/>
      <c r="KYJ6" s="27"/>
      <c r="KYK6" s="27"/>
      <c r="KYL6" s="27"/>
      <c r="KYM6" s="27"/>
      <c r="KYN6" s="27"/>
      <c r="KYO6" s="27"/>
      <c r="KYP6" s="27"/>
      <c r="KYQ6" s="27"/>
      <c r="KYR6" s="27"/>
      <c r="KYS6" s="27"/>
      <c r="KYT6" s="27"/>
      <c r="KYU6" s="27"/>
      <c r="KYV6" s="27"/>
      <c r="KYW6" s="27"/>
      <c r="KYX6" s="27"/>
      <c r="KYY6" s="27"/>
      <c r="KYZ6" s="27"/>
      <c r="KZA6" s="27"/>
      <c r="KZB6" s="27"/>
      <c r="KZC6" s="27"/>
      <c r="KZD6" s="27"/>
      <c r="KZE6" s="27"/>
      <c r="KZF6" s="27"/>
      <c r="KZG6" s="27"/>
      <c r="KZH6" s="27"/>
      <c r="KZI6" s="27"/>
      <c r="KZJ6" s="27"/>
      <c r="KZK6" s="27"/>
      <c r="KZL6" s="27"/>
      <c r="KZM6" s="27"/>
      <c r="KZN6" s="27"/>
      <c r="KZO6" s="27"/>
      <c r="KZP6" s="27"/>
      <c r="KZQ6" s="27"/>
      <c r="KZR6" s="27"/>
      <c r="KZS6" s="27"/>
      <c r="KZT6" s="27"/>
      <c r="KZU6" s="27"/>
      <c r="KZV6" s="27"/>
      <c r="KZW6" s="27"/>
      <c r="KZX6" s="27"/>
      <c r="KZY6" s="27"/>
      <c r="KZZ6" s="27"/>
      <c r="LAA6" s="27"/>
      <c r="LAB6" s="27"/>
      <c r="LAC6" s="27"/>
      <c r="LAD6" s="27"/>
      <c r="LAE6" s="27"/>
      <c r="LAF6" s="27"/>
      <c r="LAG6" s="27"/>
      <c r="LAH6" s="27"/>
      <c r="LAI6" s="27"/>
      <c r="LAJ6" s="27"/>
      <c r="LAK6" s="27"/>
      <c r="LAL6" s="27"/>
      <c r="LAM6" s="27"/>
      <c r="LAN6" s="27"/>
      <c r="LAO6" s="27"/>
      <c r="LAP6" s="27"/>
      <c r="LAQ6" s="27"/>
      <c r="LAR6" s="27"/>
      <c r="LAS6" s="27"/>
      <c r="LAT6" s="27"/>
      <c r="LAU6" s="27"/>
      <c r="LAV6" s="27"/>
      <c r="LAW6" s="27"/>
      <c r="LAX6" s="27"/>
      <c r="LAY6" s="27"/>
      <c r="LAZ6" s="27"/>
      <c r="LBA6" s="27"/>
      <c r="LBB6" s="27"/>
      <c r="LBC6" s="27"/>
      <c r="LBD6" s="27"/>
      <c r="LBE6" s="27"/>
      <c r="LBF6" s="27"/>
      <c r="LBG6" s="27"/>
      <c r="LBH6" s="27"/>
      <c r="LBI6" s="27"/>
      <c r="LBJ6" s="27"/>
      <c r="LBK6" s="27"/>
      <c r="LBL6" s="27"/>
      <c r="LBM6" s="27"/>
      <c r="LBN6" s="27"/>
      <c r="LBO6" s="27"/>
      <c r="LBP6" s="27"/>
      <c r="LBQ6" s="27"/>
      <c r="LBR6" s="27"/>
      <c r="LBS6" s="27"/>
      <c r="LBT6" s="27"/>
      <c r="LBU6" s="27"/>
      <c r="LBV6" s="27"/>
      <c r="LBW6" s="27"/>
      <c r="LBX6" s="27"/>
      <c r="LBY6" s="27"/>
      <c r="LBZ6" s="27"/>
      <c r="LCA6" s="27"/>
      <c r="LCB6" s="27"/>
      <c r="LCC6" s="27"/>
      <c r="LCD6" s="27"/>
      <c r="LCE6" s="27"/>
      <c r="LCF6" s="27"/>
      <c r="LCG6" s="27"/>
      <c r="LCH6" s="27"/>
      <c r="LCI6" s="27"/>
      <c r="LCJ6" s="27"/>
      <c r="LCK6" s="27"/>
      <c r="LCL6" s="27"/>
      <c r="LCM6" s="27"/>
      <c r="LCN6" s="27"/>
      <c r="LCO6" s="27"/>
      <c r="LCP6" s="27"/>
      <c r="LCQ6" s="27"/>
      <c r="LCR6" s="27"/>
      <c r="LCS6" s="27"/>
      <c r="LCT6" s="27"/>
      <c r="LCU6" s="27"/>
      <c r="LCV6" s="27"/>
      <c r="LCW6" s="27"/>
      <c r="LCX6" s="27"/>
      <c r="LCY6" s="27"/>
      <c r="LCZ6" s="27"/>
      <c r="LDA6" s="27"/>
      <c r="LDB6" s="27"/>
      <c r="LDC6" s="27"/>
      <c r="LDD6" s="27"/>
      <c r="LDE6" s="27"/>
      <c r="LDF6" s="27"/>
      <c r="LDG6" s="27"/>
      <c r="LDH6" s="27"/>
      <c r="LDI6" s="27"/>
      <c r="LDJ6" s="27"/>
      <c r="LDK6" s="27"/>
      <c r="LDL6" s="27"/>
      <c r="LDM6" s="27"/>
      <c r="LDN6" s="27"/>
      <c r="LDO6" s="27"/>
      <c r="LDP6" s="27"/>
      <c r="LDQ6" s="27"/>
      <c r="LDR6" s="27"/>
      <c r="LDS6" s="27"/>
      <c r="LDT6" s="27"/>
      <c r="LDU6" s="27"/>
      <c r="LDV6" s="27"/>
      <c r="LDW6" s="27"/>
      <c r="LDX6" s="27"/>
      <c r="LDY6" s="27"/>
      <c r="LDZ6" s="27"/>
      <c r="LEA6" s="27"/>
      <c r="LEB6" s="27"/>
      <c r="LEC6" s="27"/>
      <c r="LED6" s="27"/>
      <c r="LEE6" s="27"/>
      <c r="LEF6" s="27"/>
      <c r="LEG6" s="27"/>
      <c r="LEH6" s="27"/>
      <c r="LEI6" s="27"/>
      <c r="LEJ6" s="27"/>
      <c r="LEK6" s="27"/>
      <c r="LEL6" s="27"/>
      <c r="LEM6" s="27"/>
      <c r="LEN6" s="27"/>
      <c r="LEO6" s="27"/>
      <c r="LEP6" s="27"/>
      <c r="LEQ6" s="27"/>
      <c r="LER6" s="27"/>
      <c r="LES6" s="27"/>
      <c r="LET6" s="27"/>
      <c r="LEU6" s="27"/>
      <c r="LEV6" s="27"/>
      <c r="LEW6" s="27"/>
      <c r="LEX6" s="27"/>
      <c r="LEY6" s="27"/>
      <c r="LEZ6" s="27"/>
      <c r="LFA6" s="27"/>
      <c r="LFB6" s="27"/>
      <c r="LFC6" s="27"/>
      <c r="LFD6" s="27"/>
      <c r="LFE6" s="27"/>
      <c r="LFF6" s="27"/>
      <c r="LFG6" s="27"/>
      <c r="LFH6" s="27"/>
      <c r="LFI6" s="27"/>
      <c r="LFJ6" s="27"/>
      <c r="LFK6" s="27"/>
      <c r="LFL6" s="27"/>
      <c r="LFM6" s="27"/>
      <c r="LFN6" s="27"/>
      <c r="LFO6" s="27"/>
      <c r="LFP6" s="27"/>
      <c r="LFQ6" s="27"/>
      <c r="LFR6" s="27"/>
      <c r="LFS6" s="27"/>
      <c r="LFT6" s="27"/>
      <c r="LFU6" s="27"/>
      <c r="LFV6" s="27"/>
      <c r="LFW6" s="27"/>
      <c r="LFX6" s="27"/>
      <c r="LFY6" s="27"/>
      <c r="LFZ6" s="27"/>
      <c r="LGA6" s="27"/>
      <c r="LGB6" s="27"/>
      <c r="LGC6" s="27"/>
      <c r="LGD6" s="27"/>
      <c r="LGE6" s="27"/>
      <c r="LGF6" s="27"/>
      <c r="LGG6" s="27"/>
      <c r="LGH6" s="27"/>
      <c r="LGI6" s="27"/>
      <c r="LGJ6" s="27"/>
      <c r="LGK6" s="27"/>
      <c r="LGL6" s="27"/>
      <c r="LGM6" s="27"/>
      <c r="LGN6" s="27"/>
      <c r="LGO6" s="27"/>
      <c r="LGP6" s="27"/>
      <c r="LGQ6" s="27"/>
      <c r="LGR6" s="27"/>
      <c r="LGS6" s="27"/>
      <c r="LGT6" s="27"/>
      <c r="LGU6" s="27"/>
      <c r="LGV6" s="27"/>
      <c r="LGW6" s="27"/>
      <c r="LGX6" s="27"/>
      <c r="LGY6" s="27"/>
      <c r="LGZ6" s="27"/>
      <c r="LHA6" s="27"/>
      <c r="LHB6" s="27"/>
      <c r="LHC6" s="27"/>
      <c r="LHD6" s="27"/>
      <c r="LHE6" s="27"/>
      <c r="LHF6" s="27"/>
      <c r="LHG6" s="27"/>
      <c r="LHH6" s="27"/>
      <c r="LHI6" s="27"/>
      <c r="LHJ6" s="27"/>
      <c r="LHK6" s="27"/>
      <c r="LHL6" s="27"/>
      <c r="LHM6" s="27"/>
      <c r="LHN6" s="27"/>
      <c r="LHO6" s="27"/>
      <c r="LHP6" s="27"/>
      <c r="LHQ6" s="27"/>
      <c r="LHR6" s="27"/>
      <c r="LHS6" s="27"/>
      <c r="LHT6" s="27"/>
      <c r="LHU6" s="27"/>
      <c r="LHV6" s="27"/>
      <c r="LHW6" s="27"/>
      <c r="LHX6" s="27"/>
      <c r="LHY6" s="27"/>
      <c r="LHZ6" s="27"/>
      <c r="LIA6" s="27"/>
      <c r="LIB6" s="27"/>
      <c r="LIC6" s="27"/>
      <c r="LID6" s="27"/>
      <c r="LIE6" s="27"/>
      <c r="LIF6" s="27"/>
      <c r="LIG6" s="27"/>
      <c r="LIH6" s="27"/>
      <c r="LII6" s="27"/>
      <c r="LIJ6" s="27"/>
      <c r="LIK6" s="27"/>
      <c r="LIL6" s="27"/>
      <c r="LIM6" s="27"/>
      <c r="LIN6" s="27"/>
      <c r="LIO6" s="27"/>
      <c r="LIP6" s="27"/>
      <c r="LIQ6" s="27"/>
      <c r="LIR6" s="27"/>
      <c r="LIS6" s="27"/>
      <c r="LIT6" s="27"/>
      <c r="LIU6" s="27"/>
      <c r="LIV6" s="27"/>
      <c r="LIW6" s="27"/>
      <c r="LIX6" s="27"/>
      <c r="LIY6" s="27"/>
      <c r="LIZ6" s="27"/>
      <c r="LJA6" s="27"/>
      <c r="LJB6" s="27"/>
      <c r="LJC6" s="27"/>
      <c r="LJD6" s="27"/>
      <c r="LJE6" s="27"/>
      <c r="LJF6" s="27"/>
      <c r="LJG6" s="27"/>
      <c r="LJH6" s="27"/>
      <c r="LJI6" s="27"/>
      <c r="LJJ6" s="27"/>
      <c r="LJK6" s="27"/>
      <c r="LJL6" s="27"/>
      <c r="LJM6" s="27"/>
      <c r="LJN6" s="27"/>
      <c r="LJO6" s="27"/>
      <c r="LJP6" s="27"/>
      <c r="LJQ6" s="27"/>
      <c r="LJR6" s="27"/>
      <c r="LJS6" s="27"/>
      <c r="LJT6" s="27"/>
      <c r="LJU6" s="27"/>
      <c r="LJV6" s="27"/>
      <c r="LJW6" s="27"/>
      <c r="LJX6" s="27"/>
      <c r="LJY6" s="27"/>
      <c r="LJZ6" s="27"/>
      <c r="LKA6" s="27"/>
      <c r="LKB6" s="27"/>
      <c r="LKC6" s="27"/>
      <c r="LKD6" s="27"/>
      <c r="LKE6" s="27"/>
      <c r="LKF6" s="27"/>
      <c r="LKG6" s="27"/>
      <c r="LKH6" s="27"/>
      <c r="LKI6" s="27"/>
      <c r="LKJ6" s="27"/>
      <c r="LKK6" s="27"/>
      <c r="LKL6" s="27"/>
      <c r="LKM6" s="27"/>
      <c r="LKN6" s="27"/>
      <c r="LKO6" s="27"/>
      <c r="LKP6" s="27"/>
      <c r="LKQ6" s="27"/>
      <c r="LKR6" s="27"/>
      <c r="LKS6" s="27"/>
      <c r="LKT6" s="27"/>
      <c r="LKU6" s="27"/>
      <c r="LKV6" s="27"/>
      <c r="LKW6" s="27"/>
      <c r="LKX6" s="27"/>
      <c r="LKY6" s="27"/>
      <c r="LKZ6" s="27"/>
      <c r="LLA6" s="27"/>
      <c r="LLB6" s="27"/>
      <c r="LLC6" s="27"/>
      <c r="LLD6" s="27"/>
      <c r="LLE6" s="27"/>
      <c r="LLF6" s="27"/>
      <c r="LLG6" s="27"/>
      <c r="LLH6" s="27"/>
      <c r="LLI6" s="27"/>
      <c r="LLJ6" s="27"/>
      <c r="LLK6" s="27"/>
      <c r="LLL6" s="27"/>
      <c r="LLM6" s="27"/>
      <c r="LLN6" s="27"/>
      <c r="LLO6" s="27"/>
      <c r="LLP6" s="27"/>
      <c r="LLQ6" s="27"/>
      <c r="LLR6" s="27"/>
      <c r="LLS6" s="27"/>
      <c r="LLT6" s="27"/>
      <c r="LLU6" s="27"/>
      <c r="LLV6" s="27"/>
      <c r="LLW6" s="27"/>
      <c r="LLX6" s="27"/>
      <c r="LLY6" s="27"/>
      <c r="LLZ6" s="27"/>
      <c r="LMA6" s="27"/>
      <c r="LMB6" s="27"/>
      <c r="LMC6" s="27"/>
      <c r="LMD6" s="27"/>
      <c r="LME6" s="27"/>
      <c r="LMF6" s="27"/>
      <c r="LMG6" s="27"/>
      <c r="LMH6" s="27"/>
      <c r="LMI6" s="27"/>
      <c r="LMJ6" s="27"/>
      <c r="LMK6" s="27"/>
      <c r="LML6" s="27"/>
      <c r="LMM6" s="27"/>
      <c r="LMN6" s="27"/>
      <c r="LMO6" s="27"/>
      <c r="LMP6" s="27"/>
      <c r="LMQ6" s="27"/>
      <c r="LMR6" s="27"/>
      <c r="LMS6" s="27"/>
      <c r="LMT6" s="27"/>
      <c r="LMU6" s="27"/>
      <c r="LMV6" s="27"/>
      <c r="LMW6" s="27"/>
      <c r="LMX6" s="27"/>
      <c r="LMY6" s="27"/>
      <c r="LMZ6" s="27"/>
      <c r="LNA6" s="27"/>
      <c r="LNB6" s="27"/>
      <c r="LNC6" s="27"/>
      <c r="LND6" s="27"/>
      <c r="LNE6" s="27"/>
      <c r="LNF6" s="27"/>
      <c r="LNG6" s="27"/>
      <c r="LNH6" s="27"/>
      <c r="LNI6" s="27"/>
      <c r="LNJ6" s="27"/>
      <c r="LNK6" s="27"/>
      <c r="LNL6" s="27"/>
      <c r="LNM6" s="27"/>
      <c r="LNN6" s="27"/>
      <c r="LNO6" s="27"/>
      <c r="LNP6" s="27"/>
      <c r="LNQ6" s="27"/>
      <c r="LNR6" s="27"/>
      <c r="LNS6" s="27"/>
      <c r="LNT6" s="27"/>
      <c r="LNU6" s="27"/>
      <c r="LNV6" s="27"/>
      <c r="LNW6" s="27"/>
      <c r="LNX6" s="27"/>
      <c r="LNY6" s="27"/>
      <c r="LNZ6" s="27"/>
      <c r="LOA6" s="27"/>
      <c r="LOB6" s="27"/>
      <c r="LOC6" s="27"/>
      <c r="LOD6" s="27"/>
      <c r="LOE6" s="27"/>
      <c r="LOF6" s="27"/>
      <c r="LOG6" s="27"/>
      <c r="LOH6" s="27"/>
      <c r="LOI6" s="27"/>
      <c r="LOJ6" s="27"/>
      <c r="LOK6" s="27"/>
      <c r="LOL6" s="27"/>
      <c r="LOM6" s="27"/>
      <c r="LON6" s="27"/>
      <c r="LOO6" s="27"/>
      <c r="LOP6" s="27"/>
      <c r="LOQ6" s="27"/>
      <c r="LOR6" s="27"/>
      <c r="LOS6" s="27"/>
      <c r="LOT6" s="27"/>
      <c r="LOU6" s="27"/>
      <c r="LOV6" s="27"/>
      <c r="LOW6" s="27"/>
      <c r="LOX6" s="27"/>
      <c r="LOY6" s="27"/>
      <c r="LOZ6" s="27"/>
      <c r="LPA6" s="27"/>
      <c r="LPB6" s="27"/>
      <c r="LPC6" s="27"/>
      <c r="LPD6" s="27"/>
      <c r="LPE6" s="27"/>
      <c r="LPF6" s="27"/>
      <c r="LPG6" s="27"/>
      <c r="LPH6" s="27"/>
      <c r="LPI6" s="27"/>
      <c r="LPJ6" s="27"/>
      <c r="LPK6" s="27"/>
      <c r="LPL6" s="27"/>
      <c r="LPM6" s="27"/>
      <c r="LPN6" s="27"/>
      <c r="LPO6" s="27"/>
      <c r="LPP6" s="27"/>
      <c r="LPQ6" s="27"/>
      <c r="LPR6" s="27"/>
      <c r="LPS6" s="27"/>
      <c r="LPT6" s="27"/>
      <c r="LPU6" s="27"/>
      <c r="LPV6" s="27"/>
      <c r="LPW6" s="27"/>
      <c r="LPX6" s="27"/>
      <c r="LPY6" s="27"/>
      <c r="LPZ6" s="27"/>
      <c r="LQA6" s="27"/>
      <c r="LQB6" s="27"/>
      <c r="LQC6" s="27"/>
      <c r="LQD6" s="27"/>
      <c r="LQE6" s="27"/>
      <c r="LQF6" s="27"/>
      <c r="LQG6" s="27"/>
      <c r="LQH6" s="27"/>
      <c r="LQI6" s="27"/>
      <c r="LQJ6" s="27"/>
      <c r="LQK6" s="27"/>
      <c r="LQL6" s="27"/>
      <c r="LQM6" s="27"/>
      <c r="LQN6" s="27"/>
      <c r="LQO6" s="27"/>
      <c r="LQP6" s="27"/>
      <c r="LQQ6" s="27"/>
      <c r="LQR6" s="27"/>
      <c r="LQS6" s="27"/>
      <c r="LQT6" s="27"/>
      <c r="LQU6" s="27"/>
      <c r="LQV6" s="27"/>
      <c r="LQW6" s="27"/>
      <c r="LQX6" s="27"/>
      <c r="LQY6" s="27"/>
      <c r="LQZ6" s="27"/>
      <c r="LRA6" s="27"/>
      <c r="LRB6" s="27"/>
      <c r="LRC6" s="27"/>
      <c r="LRD6" s="27"/>
      <c r="LRE6" s="27"/>
      <c r="LRF6" s="27"/>
      <c r="LRG6" s="27"/>
      <c r="LRH6" s="27"/>
      <c r="LRI6" s="27"/>
      <c r="LRJ6" s="27"/>
      <c r="LRK6" s="27"/>
      <c r="LRL6" s="27"/>
      <c r="LRM6" s="27"/>
      <c r="LRN6" s="27"/>
      <c r="LRO6" s="27"/>
      <c r="LRP6" s="27"/>
      <c r="LRQ6" s="27"/>
      <c r="LRR6" s="27"/>
      <c r="LRS6" s="27"/>
      <c r="LRT6" s="27"/>
      <c r="LRU6" s="27"/>
      <c r="LRV6" s="27"/>
      <c r="LRW6" s="27"/>
      <c r="LRX6" s="27"/>
      <c r="LRY6" s="27"/>
      <c r="LRZ6" s="27"/>
      <c r="LSA6" s="27"/>
      <c r="LSB6" s="27"/>
      <c r="LSC6" s="27"/>
      <c r="LSD6" s="27"/>
      <c r="LSE6" s="27"/>
      <c r="LSF6" s="27"/>
      <c r="LSG6" s="27"/>
      <c r="LSH6" s="27"/>
      <c r="LSI6" s="27"/>
      <c r="LSJ6" s="27"/>
      <c r="LSK6" s="27"/>
      <c r="LSL6" s="27"/>
      <c r="LSM6" s="27"/>
      <c r="LSN6" s="27"/>
      <c r="LSO6" s="27"/>
      <c r="LSP6" s="27"/>
      <c r="LSQ6" s="27"/>
      <c r="LSR6" s="27"/>
      <c r="LSS6" s="27"/>
      <c r="LST6" s="27"/>
      <c r="LSU6" s="27"/>
      <c r="LSV6" s="27"/>
      <c r="LSW6" s="27"/>
      <c r="LSX6" s="27"/>
      <c r="LSY6" s="27"/>
      <c r="LSZ6" s="27"/>
      <c r="LTA6" s="27"/>
      <c r="LTB6" s="27"/>
      <c r="LTC6" s="27"/>
      <c r="LTD6" s="27"/>
      <c r="LTE6" s="27"/>
      <c r="LTF6" s="27"/>
      <c r="LTG6" s="27"/>
      <c r="LTH6" s="27"/>
      <c r="LTI6" s="27"/>
      <c r="LTJ6" s="27"/>
      <c r="LTK6" s="27"/>
      <c r="LTL6" s="27"/>
      <c r="LTM6" s="27"/>
      <c r="LTN6" s="27"/>
      <c r="LTO6" s="27"/>
      <c r="LTP6" s="27"/>
      <c r="LTQ6" s="27"/>
      <c r="LTR6" s="27"/>
      <c r="LTS6" s="27"/>
      <c r="LTT6" s="27"/>
      <c r="LTU6" s="27"/>
      <c r="LTV6" s="27"/>
      <c r="LTW6" s="27"/>
      <c r="LTX6" s="27"/>
      <c r="LTY6" s="27"/>
      <c r="LTZ6" s="27"/>
      <c r="LUA6" s="27"/>
      <c r="LUB6" s="27"/>
      <c r="LUC6" s="27"/>
      <c r="LUD6" s="27"/>
      <c r="LUE6" s="27"/>
      <c r="LUF6" s="27"/>
      <c r="LUG6" s="27"/>
      <c r="LUH6" s="27"/>
      <c r="LUI6" s="27"/>
      <c r="LUJ6" s="27"/>
      <c r="LUK6" s="27"/>
      <c r="LUL6" s="27"/>
      <c r="LUM6" s="27"/>
      <c r="LUN6" s="27"/>
      <c r="LUO6" s="27"/>
      <c r="LUP6" s="27"/>
      <c r="LUQ6" s="27"/>
      <c r="LUR6" s="27"/>
      <c r="LUS6" s="27"/>
      <c r="LUT6" s="27"/>
      <c r="LUU6" s="27"/>
      <c r="LUV6" s="27"/>
      <c r="LUW6" s="27"/>
      <c r="LUX6" s="27"/>
      <c r="LUY6" s="27"/>
      <c r="LUZ6" s="27"/>
      <c r="LVA6" s="27"/>
      <c r="LVB6" s="27"/>
      <c r="LVC6" s="27"/>
      <c r="LVD6" s="27"/>
      <c r="LVE6" s="27"/>
      <c r="LVF6" s="27"/>
      <c r="LVG6" s="27"/>
      <c r="LVH6" s="27"/>
      <c r="LVI6" s="27"/>
      <c r="LVJ6" s="27"/>
      <c r="LVK6" s="27"/>
      <c r="LVL6" s="27"/>
      <c r="LVM6" s="27"/>
      <c r="LVN6" s="27"/>
      <c r="LVO6" s="27"/>
      <c r="LVP6" s="27"/>
      <c r="LVQ6" s="27"/>
      <c r="LVR6" s="27"/>
      <c r="LVS6" s="27"/>
      <c r="LVT6" s="27"/>
      <c r="LVU6" s="27"/>
      <c r="LVV6" s="27"/>
      <c r="LVW6" s="27"/>
      <c r="LVX6" s="27"/>
      <c r="LVY6" s="27"/>
      <c r="LVZ6" s="27"/>
      <c r="LWA6" s="27"/>
      <c r="LWB6" s="27"/>
      <c r="LWC6" s="27"/>
      <c r="LWD6" s="27"/>
      <c r="LWE6" s="27"/>
      <c r="LWF6" s="27"/>
      <c r="LWG6" s="27"/>
      <c r="LWH6" s="27"/>
      <c r="LWI6" s="27"/>
      <c r="LWJ6" s="27"/>
      <c r="LWK6" s="27"/>
      <c r="LWL6" s="27"/>
      <c r="LWM6" s="27"/>
      <c r="LWN6" s="27"/>
      <c r="LWO6" s="27"/>
      <c r="LWP6" s="27"/>
      <c r="LWQ6" s="27"/>
      <c r="LWR6" s="27"/>
      <c r="LWS6" s="27"/>
      <c r="LWT6" s="27"/>
      <c r="LWU6" s="27"/>
      <c r="LWV6" s="27"/>
      <c r="LWW6" s="27"/>
      <c r="LWX6" s="27"/>
      <c r="LWY6" s="27"/>
      <c r="LWZ6" s="27"/>
      <c r="LXA6" s="27"/>
      <c r="LXB6" s="27"/>
      <c r="LXC6" s="27"/>
      <c r="LXD6" s="27"/>
      <c r="LXE6" s="27"/>
      <c r="LXF6" s="27"/>
      <c r="LXG6" s="27"/>
      <c r="LXH6" s="27"/>
      <c r="LXI6" s="27"/>
      <c r="LXJ6" s="27"/>
      <c r="LXK6" s="27"/>
      <c r="LXL6" s="27"/>
      <c r="LXM6" s="27"/>
      <c r="LXN6" s="27"/>
      <c r="LXO6" s="27"/>
      <c r="LXP6" s="27"/>
      <c r="LXQ6" s="27"/>
      <c r="LXR6" s="27"/>
      <c r="LXS6" s="27"/>
      <c r="LXT6" s="27"/>
      <c r="LXU6" s="27"/>
      <c r="LXV6" s="27"/>
      <c r="LXW6" s="27"/>
      <c r="LXX6" s="27"/>
      <c r="LXY6" s="27"/>
      <c r="LXZ6" s="27"/>
      <c r="LYA6" s="27"/>
      <c r="LYB6" s="27"/>
      <c r="LYC6" s="27"/>
      <c r="LYD6" s="27"/>
      <c r="LYE6" s="27"/>
      <c r="LYF6" s="27"/>
      <c r="LYG6" s="27"/>
      <c r="LYH6" s="27"/>
      <c r="LYI6" s="27"/>
      <c r="LYJ6" s="27"/>
      <c r="LYK6" s="27"/>
      <c r="LYL6" s="27"/>
      <c r="LYM6" s="27"/>
      <c r="LYN6" s="27"/>
      <c r="LYO6" s="27"/>
      <c r="LYP6" s="27"/>
      <c r="LYQ6" s="27"/>
      <c r="LYR6" s="27"/>
      <c r="LYS6" s="27"/>
      <c r="LYT6" s="27"/>
      <c r="LYU6" s="27"/>
      <c r="LYV6" s="27"/>
      <c r="LYW6" s="27"/>
      <c r="LYX6" s="27"/>
      <c r="LYY6" s="27"/>
      <c r="LYZ6" s="27"/>
      <c r="LZA6" s="27"/>
      <c r="LZB6" s="27"/>
      <c r="LZC6" s="27"/>
      <c r="LZD6" s="27"/>
      <c r="LZE6" s="27"/>
      <c r="LZF6" s="27"/>
      <c r="LZG6" s="27"/>
      <c r="LZH6" s="27"/>
      <c r="LZI6" s="27"/>
      <c r="LZJ6" s="27"/>
      <c r="LZK6" s="27"/>
      <c r="LZL6" s="27"/>
      <c r="LZM6" s="27"/>
      <c r="LZN6" s="27"/>
      <c r="LZO6" s="27"/>
      <c r="LZP6" s="27"/>
      <c r="LZQ6" s="27"/>
      <c r="LZR6" s="27"/>
      <c r="LZS6" s="27"/>
      <c r="LZT6" s="27"/>
      <c r="LZU6" s="27"/>
      <c r="LZV6" s="27"/>
      <c r="LZW6" s="27"/>
      <c r="LZX6" s="27"/>
      <c r="LZY6" s="27"/>
      <c r="LZZ6" s="27"/>
      <c r="MAA6" s="27"/>
      <c r="MAB6" s="27"/>
      <c r="MAC6" s="27"/>
      <c r="MAD6" s="27"/>
      <c r="MAE6" s="27"/>
      <c r="MAF6" s="27"/>
      <c r="MAG6" s="27"/>
      <c r="MAH6" s="27"/>
      <c r="MAI6" s="27"/>
      <c r="MAJ6" s="27"/>
      <c r="MAK6" s="27"/>
      <c r="MAL6" s="27"/>
      <c r="MAM6" s="27"/>
      <c r="MAN6" s="27"/>
      <c r="MAO6" s="27"/>
      <c r="MAP6" s="27"/>
      <c r="MAQ6" s="27"/>
      <c r="MAR6" s="27"/>
      <c r="MAS6" s="27"/>
      <c r="MAT6" s="27"/>
      <c r="MAU6" s="27"/>
      <c r="MAV6" s="27"/>
      <c r="MAW6" s="27"/>
      <c r="MAX6" s="27"/>
      <c r="MAY6" s="27"/>
      <c r="MAZ6" s="27"/>
      <c r="MBA6" s="27"/>
      <c r="MBB6" s="27"/>
      <c r="MBC6" s="27"/>
      <c r="MBD6" s="27"/>
      <c r="MBE6" s="27"/>
      <c r="MBF6" s="27"/>
      <c r="MBG6" s="27"/>
      <c r="MBH6" s="27"/>
      <c r="MBI6" s="27"/>
      <c r="MBJ6" s="27"/>
      <c r="MBK6" s="27"/>
      <c r="MBL6" s="27"/>
      <c r="MBM6" s="27"/>
      <c r="MBN6" s="27"/>
      <c r="MBO6" s="27"/>
      <c r="MBP6" s="27"/>
      <c r="MBQ6" s="27"/>
      <c r="MBR6" s="27"/>
      <c r="MBS6" s="27"/>
      <c r="MBT6" s="27"/>
      <c r="MBU6" s="27"/>
      <c r="MBV6" s="27"/>
      <c r="MBW6" s="27"/>
      <c r="MBX6" s="27"/>
      <c r="MBY6" s="27"/>
      <c r="MBZ6" s="27"/>
      <c r="MCA6" s="27"/>
      <c r="MCB6" s="27"/>
      <c r="MCC6" s="27"/>
      <c r="MCD6" s="27"/>
      <c r="MCE6" s="27"/>
      <c r="MCF6" s="27"/>
      <c r="MCG6" s="27"/>
      <c r="MCH6" s="27"/>
      <c r="MCI6" s="27"/>
      <c r="MCJ6" s="27"/>
      <c r="MCK6" s="27"/>
      <c r="MCL6" s="27"/>
      <c r="MCM6" s="27"/>
      <c r="MCN6" s="27"/>
      <c r="MCO6" s="27"/>
      <c r="MCP6" s="27"/>
      <c r="MCQ6" s="27"/>
      <c r="MCR6" s="27"/>
      <c r="MCS6" s="27"/>
      <c r="MCT6" s="27"/>
      <c r="MCU6" s="27"/>
      <c r="MCV6" s="27"/>
      <c r="MCW6" s="27"/>
      <c r="MCX6" s="27"/>
      <c r="MCY6" s="27"/>
      <c r="MCZ6" s="27"/>
      <c r="MDA6" s="27"/>
      <c r="MDB6" s="27"/>
      <c r="MDC6" s="27"/>
      <c r="MDD6" s="27"/>
      <c r="MDE6" s="27"/>
      <c r="MDF6" s="27"/>
      <c r="MDG6" s="27"/>
      <c r="MDH6" s="27"/>
      <c r="MDI6" s="27"/>
      <c r="MDJ6" s="27"/>
      <c r="MDK6" s="27"/>
      <c r="MDL6" s="27"/>
      <c r="MDM6" s="27"/>
      <c r="MDN6" s="27"/>
      <c r="MDO6" s="27"/>
      <c r="MDP6" s="27"/>
      <c r="MDQ6" s="27"/>
      <c r="MDR6" s="27"/>
      <c r="MDS6" s="27"/>
      <c r="MDT6" s="27"/>
      <c r="MDU6" s="27"/>
      <c r="MDV6" s="27"/>
      <c r="MDW6" s="27"/>
      <c r="MDX6" s="27"/>
      <c r="MDY6" s="27"/>
      <c r="MDZ6" s="27"/>
      <c r="MEA6" s="27"/>
      <c r="MEB6" s="27"/>
      <c r="MEC6" s="27"/>
      <c r="MED6" s="27"/>
      <c r="MEE6" s="27"/>
      <c r="MEF6" s="27"/>
      <c r="MEG6" s="27"/>
      <c r="MEH6" s="27"/>
      <c r="MEI6" s="27"/>
      <c r="MEJ6" s="27"/>
      <c r="MEK6" s="27"/>
      <c r="MEL6" s="27"/>
      <c r="MEM6" s="27"/>
      <c r="MEN6" s="27"/>
      <c r="MEO6" s="27"/>
      <c r="MEP6" s="27"/>
      <c r="MEQ6" s="27"/>
      <c r="MER6" s="27"/>
      <c r="MES6" s="27"/>
      <c r="MET6" s="27"/>
      <c r="MEU6" s="27"/>
      <c r="MEV6" s="27"/>
      <c r="MEW6" s="27"/>
      <c r="MEX6" s="27"/>
      <c r="MEY6" s="27"/>
      <c r="MEZ6" s="27"/>
      <c r="MFA6" s="27"/>
      <c r="MFB6" s="27"/>
      <c r="MFC6" s="27"/>
      <c r="MFD6" s="27"/>
      <c r="MFE6" s="27"/>
      <c r="MFF6" s="27"/>
      <c r="MFG6" s="27"/>
      <c r="MFH6" s="27"/>
      <c r="MFI6" s="27"/>
      <c r="MFJ6" s="27"/>
      <c r="MFK6" s="27"/>
      <c r="MFL6" s="27"/>
      <c r="MFM6" s="27"/>
      <c r="MFN6" s="27"/>
      <c r="MFO6" s="27"/>
      <c r="MFP6" s="27"/>
      <c r="MFQ6" s="27"/>
      <c r="MFR6" s="27"/>
      <c r="MFS6" s="27"/>
      <c r="MFT6" s="27"/>
      <c r="MFU6" s="27"/>
      <c r="MFV6" s="27"/>
      <c r="MFW6" s="27"/>
      <c r="MFX6" s="27"/>
      <c r="MFY6" s="27"/>
      <c r="MFZ6" s="27"/>
      <c r="MGA6" s="27"/>
      <c r="MGB6" s="27"/>
      <c r="MGC6" s="27"/>
      <c r="MGD6" s="27"/>
      <c r="MGE6" s="27"/>
      <c r="MGF6" s="27"/>
      <c r="MGG6" s="27"/>
      <c r="MGH6" s="27"/>
      <c r="MGI6" s="27"/>
      <c r="MGJ6" s="27"/>
      <c r="MGK6" s="27"/>
      <c r="MGL6" s="27"/>
      <c r="MGM6" s="27"/>
      <c r="MGN6" s="27"/>
      <c r="MGO6" s="27"/>
      <c r="MGP6" s="27"/>
      <c r="MGQ6" s="27"/>
      <c r="MGR6" s="27"/>
      <c r="MGS6" s="27"/>
      <c r="MGT6" s="27"/>
      <c r="MGU6" s="27"/>
      <c r="MGV6" s="27"/>
      <c r="MGW6" s="27"/>
      <c r="MGX6" s="27"/>
      <c r="MGY6" s="27"/>
      <c r="MGZ6" s="27"/>
      <c r="MHA6" s="27"/>
      <c r="MHB6" s="27"/>
      <c r="MHC6" s="27"/>
      <c r="MHD6" s="27"/>
      <c r="MHE6" s="27"/>
      <c r="MHF6" s="27"/>
      <c r="MHG6" s="27"/>
      <c r="MHH6" s="27"/>
      <c r="MHI6" s="27"/>
      <c r="MHJ6" s="27"/>
      <c r="MHK6" s="27"/>
      <c r="MHL6" s="27"/>
      <c r="MHM6" s="27"/>
      <c r="MHN6" s="27"/>
      <c r="MHO6" s="27"/>
      <c r="MHP6" s="27"/>
      <c r="MHQ6" s="27"/>
      <c r="MHR6" s="27"/>
      <c r="MHS6" s="27"/>
      <c r="MHT6" s="27"/>
      <c r="MHU6" s="27"/>
      <c r="MHV6" s="27"/>
      <c r="MHW6" s="27"/>
      <c r="MHX6" s="27"/>
      <c r="MHY6" s="27"/>
      <c r="MHZ6" s="27"/>
      <c r="MIA6" s="27"/>
      <c r="MIB6" s="27"/>
      <c r="MIC6" s="27"/>
      <c r="MID6" s="27"/>
      <c r="MIE6" s="27"/>
      <c r="MIF6" s="27"/>
      <c r="MIG6" s="27"/>
      <c r="MIH6" s="27"/>
      <c r="MII6" s="27"/>
      <c r="MIJ6" s="27"/>
      <c r="MIK6" s="27"/>
      <c r="MIL6" s="27"/>
      <c r="MIM6" s="27"/>
      <c r="MIN6" s="27"/>
      <c r="MIO6" s="27"/>
      <c r="MIP6" s="27"/>
      <c r="MIQ6" s="27"/>
      <c r="MIR6" s="27"/>
      <c r="MIS6" s="27"/>
      <c r="MIT6" s="27"/>
      <c r="MIU6" s="27"/>
      <c r="MIV6" s="27"/>
      <c r="MIW6" s="27"/>
      <c r="MIX6" s="27"/>
      <c r="MIY6" s="27"/>
      <c r="MIZ6" s="27"/>
      <c r="MJA6" s="27"/>
      <c r="MJB6" s="27"/>
      <c r="MJC6" s="27"/>
      <c r="MJD6" s="27"/>
      <c r="MJE6" s="27"/>
      <c r="MJF6" s="27"/>
      <c r="MJG6" s="27"/>
      <c r="MJH6" s="27"/>
      <c r="MJI6" s="27"/>
      <c r="MJJ6" s="27"/>
      <c r="MJK6" s="27"/>
      <c r="MJL6" s="27"/>
      <c r="MJM6" s="27"/>
      <c r="MJN6" s="27"/>
      <c r="MJO6" s="27"/>
      <c r="MJP6" s="27"/>
      <c r="MJQ6" s="27"/>
      <c r="MJR6" s="27"/>
      <c r="MJS6" s="27"/>
      <c r="MJT6" s="27"/>
      <c r="MJU6" s="27"/>
      <c r="MJV6" s="27"/>
      <c r="MJW6" s="27"/>
      <c r="MJX6" s="27"/>
      <c r="MJY6" s="27"/>
      <c r="MJZ6" s="27"/>
      <c r="MKA6" s="27"/>
      <c r="MKB6" s="27"/>
      <c r="MKC6" s="27"/>
      <c r="MKD6" s="27"/>
      <c r="MKE6" s="27"/>
      <c r="MKF6" s="27"/>
      <c r="MKG6" s="27"/>
      <c r="MKH6" s="27"/>
      <c r="MKI6" s="27"/>
      <c r="MKJ6" s="27"/>
      <c r="MKK6" s="27"/>
      <c r="MKL6" s="27"/>
      <c r="MKM6" s="27"/>
      <c r="MKN6" s="27"/>
      <c r="MKO6" s="27"/>
      <c r="MKP6" s="27"/>
      <c r="MKQ6" s="27"/>
      <c r="MKR6" s="27"/>
      <c r="MKS6" s="27"/>
      <c r="MKT6" s="27"/>
      <c r="MKU6" s="27"/>
      <c r="MKV6" s="27"/>
      <c r="MKW6" s="27"/>
      <c r="MKX6" s="27"/>
      <c r="MKY6" s="27"/>
      <c r="MKZ6" s="27"/>
      <c r="MLA6" s="27"/>
      <c r="MLB6" s="27"/>
      <c r="MLC6" s="27"/>
      <c r="MLD6" s="27"/>
      <c r="MLE6" s="27"/>
      <c r="MLF6" s="27"/>
      <c r="MLG6" s="27"/>
      <c r="MLH6" s="27"/>
      <c r="MLI6" s="27"/>
      <c r="MLJ6" s="27"/>
      <c r="MLK6" s="27"/>
      <c r="MLL6" s="27"/>
      <c r="MLM6" s="27"/>
      <c r="MLN6" s="27"/>
      <c r="MLO6" s="27"/>
      <c r="MLP6" s="27"/>
      <c r="MLQ6" s="27"/>
      <c r="MLR6" s="27"/>
      <c r="MLS6" s="27"/>
      <c r="MLT6" s="27"/>
      <c r="MLU6" s="27"/>
      <c r="MLV6" s="27"/>
      <c r="MLW6" s="27"/>
      <c r="MLX6" s="27"/>
      <c r="MLY6" s="27"/>
      <c r="MLZ6" s="27"/>
      <c r="MMA6" s="27"/>
      <c r="MMB6" s="27"/>
      <c r="MMC6" s="27"/>
      <c r="MMD6" s="27"/>
      <c r="MME6" s="27"/>
      <c r="MMF6" s="27"/>
      <c r="MMG6" s="27"/>
      <c r="MMH6" s="27"/>
      <c r="MMI6" s="27"/>
      <c r="MMJ6" s="27"/>
      <c r="MMK6" s="27"/>
      <c r="MML6" s="27"/>
      <c r="MMM6" s="27"/>
      <c r="MMN6" s="27"/>
      <c r="MMO6" s="27"/>
      <c r="MMP6" s="27"/>
      <c r="MMQ6" s="27"/>
      <c r="MMR6" s="27"/>
      <c r="MMS6" s="27"/>
      <c r="MMT6" s="27"/>
      <c r="MMU6" s="27"/>
      <c r="MMV6" s="27"/>
      <c r="MMW6" s="27"/>
      <c r="MMX6" s="27"/>
      <c r="MMY6" s="27"/>
      <c r="MMZ6" s="27"/>
      <c r="MNA6" s="27"/>
      <c r="MNB6" s="27"/>
      <c r="MNC6" s="27"/>
      <c r="MND6" s="27"/>
      <c r="MNE6" s="27"/>
      <c r="MNF6" s="27"/>
      <c r="MNG6" s="27"/>
      <c r="MNH6" s="27"/>
      <c r="MNI6" s="27"/>
      <c r="MNJ6" s="27"/>
      <c r="MNK6" s="27"/>
      <c r="MNL6" s="27"/>
      <c r="MNM6" s="27"/>
      <c r="MNN6" s="27"/>
      <c r="MNO6" s="27"/>
      <c r="MNP6" s="27"/>
      <c r="MNQ6" s="27"/>
      <c r="MNR6" s="27"/>
      <c r="MNS6" s="27"/>
      <c r="MNT6" s="27"/>
      <c r="MNU6" s="27"/>
      <c r="MNV6" s="27"/>
      <c r="MNW6" s="27"/>
      <c r="MNX6" s="27"/>
      <c r="MNY6" s="27"/>
      <c r="MNZ6" s="27"/>
      <c r="MOA6" s="27"/>
      <c r="MOB6" s="27"/>
      <c r="MOC6" s="27"/>
      <c r="MOD6" s="27"/>
      <c r="MOE6" s="27"/>
      <c r="MOF6" s="27"/>
      <c r="MOG6" s="27"/>
      <c r="MOH6" s="27"/>
      <c r="MOI6" s="27"/>
      <c r="MOJ6" s="27"/>
      <c r="MOK6" s="27"/>
      <c r="MOL6" s="27"/>
      <c r="MOM6" s="27"/>
      <c r="MON6" s="27"/>
      <c r="MOO6" s="27"/>
      <c r="MOP6" s="27"/>
      <c r="MOQ6" s="27"/>
      <c r="MOR6" s="27"/>
      <c r="MOS6" s="27"/>
      <c r="MOT6" s="27"/>
      <c r="MOU6" s="27"/>
      <c r="MOV6" s="27"/>
      <c r="MOW6" s="27"/>
      <c r="MOX6" s="27"/>
      <c r="MOY6" s="27"/>
      <c r="MOZ6" s="27"/>
      <c r="MPA6" s="27"/>
      <c r="MPB6" s="27"/>
      <c r="MPC6" s="27"/>
      <c r="MPD6" s="27"/>
      <c r="MPE6" s="27"/>
      <c r="MPF6" s="27"/>
      <c r="MPG6" s="27"/>
      <c r="MPH6" s="27"/>
      <c r="MPI6" s="27"/>
      <c r="MPJ6" s="27"/>
      <c r="MPK6" s="27"/>
      <c r="MPL6" s="27"/>
      <c r="MPM6" s="27"/>
      <c r="MPN6" s="27"/>
      <c r="MPO6" s="27"/>
      <c r="MPP6" s="27"/>
      <c r="MPQ6" s="27"/>
      <c r="MPR6" s="27"/>
      <c r="MPS6" s="27"/>
      <c r="MPT6" s="27"/>
      <c r="MPU6" s="27"/>
      <c r="MPV6" s="27"/>
      <c r="MPW6" s="27"/>
      <c r="MPX6" s="27"/>
      <c r="MPY6" s="27"/>
      <c r="MPZ6" s="27"/>
      <c r="MQA6" s="27"/>
      <c r="MQB6" s="27"/>
      <c r="MQC6" s="27"/>
      <c r="MQD6" s="27"/>
      <c r="MQE6" s="27"/>
      <c r="MQF6" s="27"/>
      <c r="MQG6" s="27"/>
      <c r="MQH6" s="27"/>
      <c r="MQI6" s="27"/>
      <c r="MQJ6" s="27"/>
      <c r="MQK6" s="27"/>
      <c r="MQL6" s="27"/>
      <c r="MQM6" s="27"/>
      <c r="MQN6" s="27"/>
      <c r="MQO6" s="27"/>
      <c r="MQP6" s="27"/>
      <c r="MQQ6" s="27"/>
      <c r="MQR6" s="27"/>
      <c r="MQS6" s="27"/>
      <c r="MQT6" s="27"/>
      <c r="MQU6" s="27"/>
      <c r="MQV6" s="27"/>
      <c r="MQW6" s="27"/>
      <c r="MQX6" s="27"/>
      <c r="MQY6" s="27"/>
      <c r="MQZ6" s="27"/>
      <c r="MRA6" s="27"/>
      <c r="MRB6" s="27"/>
      <c r="MRC6" s="27"/>
      <c r="MRD6" s="27"/>
      <c r="MRE6" s="27"/>
      <c r="MRF6" s="27"/>
      <c r="MRG6" s="27"/>
      <c r="MRH6" s="27"/>
      <c r="MRI6" s="27"/>
      <c r="MRJ6" s="27"/>
      <c r="MRK6" s="27"/>
      <c r="MRL6" s="27"/>
      <c r="MRM6" s="27"/>
      <c r="MRN6" s="27"/>
      <c r="MRO6" s="27"/>
      <c r="MRP6" s="27"/>
      <c r="MRQ6" s="27"/>
      <c r="MRR6" s="27"/>
      <c r="MRS6" s="27"/>
      <c r="MRT6" s="27"/>
      <c r="MRU6" s="27"/>
      <c r="MRV6" s="27"/>
      <c r="MRW6" s="27"/>
      <c r="MRX6" s="27"/>
      <c r="MRY6" s="27"/>
      <c r="MRZ6" s="27"/>
      <c r="MSA6" s="27"/>
      <c r="MSB6" s="27"/>
      <c r="MSC6" s="27"/>
      <c r="MSD6" s="27"/>
      <c r="MSE6" s="27"/>
      <c r="MSF6" s="27"/>
      <c r="MSG6" s="27"/>
      <c r="MSH6" s="27"/>
      <c r="MSI6" s="27"/>
      <c r="MSJ6" s="27"/>
      <c r="MSK6" s="27"/>
      <c r="MSL6" s="27"/>
      <c r="MSM6" s="27"/>
      <c r="MSN6" s="27"/>
      <c r="MSO6" s="27"/>
      <c r="MSP6" s="27"/>
      <c r="MSQ6" s="27"/>
      <c r="MSR6" s="27"/>
      <c r="MSS6" s="27"/>
      <c r="MST6" s="27"/>
      <c r="MSU6" s="27"/>
      <c r="MSV6" s="27"/>
      <c r="MSW6" s="27"/>
      <c r="MSX6" s="27"/>
      <c r="MSY6" s="27"/>
      <c r="MSZ6" s="27"/>
      <c r="MTA6" s="27"/>
      <c r="MTB6" s="27"/>
      <c r="MTC6" s="27"/>
      <c r="MTD6" s="27"/>
      <c r="MTE6" s="27"/>
      <c r="MTF6" s="27"/>
      <c r="MTG6" s="27"/>
      <c r="MTH6" s="27"/>
      <c r="MTI6" s="27"/>
      <c r="MTJ6" s="27"/>
      <c r="MTK6" s="27"/>
      <c r="MTL6" s="27"/>
      <c r="MTM6" s="27"/>
      <c r="MTN6" s="27"/>
      <c r="MTO6" s="27"/>
      <c r="MTP6" s="27"/>
      <c r="MTQ6" s="27"/>
      <c r="MTR6" s="27"/>
      <c r="MTS6" s="27"/>
      <c r="MTT6" s="27"/>
      <c r="MTU6" s="27"/>
      <c r="MTV6" s="27"/>
      <c r="MTW6" s="27"/>
      <c r="MTX6" s="27"/>
      <c r="MTY6" s="27"/>
      <c r="MTZ6" s="27"/>
      <c r="MUA6" s="27"/>
      <c r="MUB6" s="27"/>
      <c r="MUC6" s="27"/>
      <c r="MUD6" s="27"/>
      <c r="MUE6" s="27"/>
      <c r="MUF6" s="27"/>
      <c r="MUG6" s="27"/>
      <c r="MUH6" s="27"/>
      <c r="MUI6" s="27"/>
      <c r="MUJ6" s="27"/>
      <c r="MUK6" s="27"/>
      <c r="MUL6" s="27"/>
      <c r="MUM6" s="27"/>
      <c r="MUN6" s="27"/>
      <c r="MUO6" s="27"/>
      <c r="MUP6" s="27"/>
      <c r="MUQ6" s="27"/>
      <c r="MUR6" s="27"/>
      <c r="MUS6" s="27"/>
      <c r="MUT6" s="27"/>
      <c r="MUU6" s="27"/>
      <c r="MUV6" s="27"/>
      <c r="MUW6" s="27"/>
      <c r="MUX6" s="27"/>
      <c r="MUY6" s="27"/>
      <c r="MUZ6" s="27"/>
      <c r="MVA6" s="27"/>
      <c r="MVB6" s="27"/>
      <c r="MVC6" s="27"/>
      <c r="MVD6" s="27"/>
      <c r="MVE6" s="27"/>
      <c r="MVF6" s="27"/>
      <c r="MVG6" s="27"/>
      <c r="MVH6" s="27"/>
      <c r="MVI6" s="27"/>
      <c r="MVJ6" s="27"/>
      <c r="MVK6" s="27"/>
      <c r="MVL6" s="27"/>
      <c r="MVM6" s="27"/>
      <c r="MVN6" s="27"/>
      <c r="MVO6" s="27"/>
      <c r="MVP6" s="27"/>
      <c r="MVQ6" s="27"/>
      <c r="MVR6" s="27"/>
      <c r="MVS6" s="27"/>
      <c r="MVT6" s="27"/>
      <c r="MVU6" s="27"/>
      <c r="MVV6" s="27"/>
      <c r="MVW6" s="27"/>
      <c r="MVX6" s="27"/>
      <c r="MVY6" s="27"/>
      <c r="MVZ6" s="27"/>
      <c r="MWA6" s="27"/>
      <c r="MWB6" s="27"/>
      <c r="MWC6" s="27"/>
      <c r="MWD6" s="27"/>
      <c r="MWE6" s="27"/>
      <c r="MWF6" s="27"/>
      <c r="MWG6" s="27"/>
      <c r="MWH6" s="27"/>
      <c r="MWI6" s="27"/>
      <c r="MWJ6" s="27"/>
      <c r="MWK6" s="27"/>
      <c r="MWL6" s="27"/>
      <c r="MWM6" s="27"/>
      <c r="MWN6" s="27"/>
      <c r="MWO6" s="27"/>
      <c r="MWP6" s="27"/>
      <c r="MWQ6" s="27"/>
      <c r="MWR6" s="27"/>
      <c r="MWS6" s="27"/>
      <c r="MWT6" s="27"/>
      <c r="MWU6" s="27"/>
      <c r="MWV6" s="27"/>
      <c r="MWW6" s="27"/>
      <c r="MWX6" s="27"/>
      <c r="MWY6" s="27"/>
      <c r="MWZ6" s="27"/>
      <c r="MXA6" s="27"/>
      <c r="MXB6" s="27"/>
      <c r="MXC6" s="27"/>
      <c r="MXD6" s="27"/>
      <c r="MXE6" s="27"/>
      <c r="MXF6" s="27"/>
      <c r="MXG6" s="27"/>
      <c r="MXH6" s="27"/>
      <c r="MXI6" s="27"/>
      <c r="MXJ6" s="27"/>
      <c r="MXK6" s="27"/>
      <c r="MXL6" s="27"/>
      <c r="MXM6" s="27"/>
      <c r="MXN6" s="27"/>
      <c r="MXO6" s="27"/>
      <c r="MXP6" s="27"/>
      <c r="MXQ6" s="27"/>
      <c r="MXR6" s="27"/>
      <c r="MXS6" s="27"/>
      <c r="MXT6" s="27"/>
      <c r="MXU6" s="27"/>
      <c r="MXV6" s="27"/>
      <c r="MXW6" s="27"/>
      <c r="MXX6" s="27"/>
      <c r="MXY6" s="27"/>
      <c r="MXZ6" s="27"/>
      <c r="MYA6" s="27"/>
      <c r="MYB6" s="27"/>
      <c r="MYC6" s="27"/>
      <c r="MYD6" s="27"/>
      <c r="MYE6" s="27"/>
      <c r="MYF6" s="27"/>
      <c r="MYG6" s="27"/>
      <c r="MYH6" s="27"/>
      <c r="MYI6" s="27"/>
      <c r="MYJ6" s="27"/>
      <c r="MYK6" s="27"/>
      <c r="MYL6" s="27"/>
      <c r="MYM6" s="27"/>
      <c r="MYN6" s="27"/>
      <c r="MYO6" s="27"/>
      <c r="MYP6" s="27"/>
      <c r="MYQ6" s="27"/>
      <c r="MYR6" s="27"/>
      <c r="MYS6" s="27"/>
      <c r="MYT6" s="27"/>
      <c r="MYU6" s="27"/>
      <c r="MYV6" s="27"/>
      <c r="MYW6" s="27"/>
      <c r="MYX6" s="27"/>
      <c r="MYY6" s="27"/>
      <c r="MYZ6" s="27"/>
      <c r="MZA6" s="27"/>
      <c r="MZB6" s="27"/>
      <c r="MZC6" s="27"/>
      <c r="MZD6" s="27"/>
      <c r="MZE6" s="27"/>
      <c r="MZF6" s="27"/>
      <c r="MZG6" s="27"/>
      <c r="MZH6" s="27"/>
      <c r="MZI6" s="27"/>
      <c r="MZJ6" s="27"/>
      <c r="MZK6" s="27"/>
      <c r="MZL6" s="27"/>
      <c r="MZM6" s="27"/>
      <c r="MZN6" s="27"/>
      <c r="MZO6" s="27"/>
      <c r="MZP6" s="27"/>
      <c r="MZQ6" s="27"/>
      <c r="MZR6" s="27"/>
      <c r="MZS6" s="27"/>
      <c r="MZT6" s="27"/>
      <c r="MZU6" s="27"/>
      <c r="MZV6" s="27"/>
      <c r="MZW6" s="27"/>
      <c r="MZX6" s="27"/>
      <c r="MZY6" s="27"/>
      <c r="MZZ6" s="27"/>
      <c r="NAA6" s="27"/>
      <c r="NAB6" s="27"/>
      <c r="NAC6" s="27"/>
      <c r="NAD6" s="27"/>
      <c r="NAE6" s="27"/>
      <c r="NAF6" s="27"/>
      <c r="NAG6" s="27"/>
      <c r="NAH6" s="27"/>
      <c r="NAI6" s="27"/>
      <c r="NAJ6" s="27"/>
      <c r="NAK6" s="27"/>
      <c r="NAL6" s="27"/>
      <c r="NAM6" s="27"/>
      <c r="NAN6" s="27"/>
      <c r="NAO6" s="27"/>
      <c r="NAP6" s="27"/>
      <c r="NAQ6" s="27"/>
      <c r="NAR6" s="27"/>
      <c r="NAS6" s="27"/>
      <c r="NAT6" s="27"/>
      <c r="NAU6" s="27"/>
      <c r="NAV6" s="27"/>
      <c r="NAW6" s="27"/>
      <c r="NAX6" s="27"/>
      <c r="NAY6" s="27"/>
      <c r="NAZ6" s="27"/>
      <c r="NBA6" s="27"/>
      <c r="NBB6" s="27"/>
      <c r="NBC6" s="27"/>
      <c r="NBD6" s="27"/>
      <c r="NBE6" s="27"/>
      <c r="NBF6" s="27"/>
      <c r="NBG6" s="27"/>
      <c r="NBH6" s="27"/>
      <c r="NBI6" s="27"/>
      <c r="NBJ6" s="27"/>
      <c r="NBK6" s="27"/>
      <c r="NBL6" s="27"/>
      <c r="NBM6" s="27"/>
      <c r="NBN6" s="27"/>
      <c r="NBO6" s="27"/>
      <c r="NBP6" s="27"/>
      <c r="NBQ6" s="27"/>
      <c r="NBR6" s="27"/>
      <c r="NBS6" s="27"/>
      <c r="NBT6" s="27"/>
      <c r="NBU6" s="27"/>
      <c r="NBV6" s="27"/>
      <c r="NBW6" s="27"/>
      <c r="NBX6" s="27"/>
      <c r="NBY6" s="27"/>
      <c r="NBZ6" s="27"/>
      <c r="NCA6" s="27"/>
      <c r="NCB6" s="27"/>
      <c r="NCC6" s="27"/>
      <c r="NCD6" s="27"/>
      <c r="NCE6" s="27"/>
      <c r="NCF6" s="27"/>
      <c r="NCG6" s="27"/>
      <c r="NCH6" s="27"/>
      <c r="NCI6" s="27"/>
      <c r="NCJ6" s="27"/>
      <c r="NCK6" s="27"/>
      <c r="NCL6" s="27"/>
      <c r="NCM6" s="27"/>
      <c r="NCN6" s="27"/>
      <c r="NCO6" s="27"/>
      <c r="NCP6" s="27"/>
      <c r="NCQ6" s="27"/>
      <c r="NCR6" s="27"/>
      <c r="NCS6" s="27"/>
      <c r="NCT6" s="27"/>
      <c r="NCU6" s="27"/>
      <c r="NCV6" s="27"/>
      <c r="NCW6" s="27"/>
      <c r="NCX6" s="27"/>
      <c r="NCY6" s="27"/>
      <c r="NCZ6" s="27"/>
      <c r="NDA6" s="27"/>
      <c r="NDB6" s="27"/>
      <c r="NDC6" s="27"/>
      <c r="NDD6" s="27"/>
      <c r="NDE6" s="27"/>
      <c r="NDF6" s="27"/>
      <c r="NDG6" s="27"/>
      <c r="NDH6" s="27"/>
      <c r="NDI6" s="27"/>
      <c r="NDJ6" s="27"/>
      <c r="NDK6" s="27"/>
      <c r="NDL6" s="27"/>
      <c r="NDM6" s="27"/>
      <c r="NDN6" s="27"/>
      <c r="NDO6" s="27"/>
      <c r="NDP6" s="27"/>
      <c r="NDQ6" s="27"/>
      <c r="NDR6" s="27"/>
      <c r="NDS6" s="27"/>
      <c r="NDT6" s="27"/>
      <c r="NDU6" s="27"/>
      <c r="NDV6" s="27"/>
      <c r="NDW6" s="27"/>
      <c r="NDX6" s="27"/>
      <c r="NDY6" s="27"/>
      <c r="NDZ6" s="27"/>
      <c r="NEA6" s="27"/>
      <c r="NEB6" s="27"/>
      <c r="NEC6" s="27"/>
      <c r="NED6" s="27"/>
      <c r="NEE6" s="27"/>
      <c r="NEF6" s="27"/>
      <c r="NEG6" s="27"/>
      <c r="NEH6" s="27"/>
      <c r="NEI6" s="27"/>
      <c r="NEJ6" s="27"/>
      <c r="NEK6" s="27"/>
      <c r="NEL6" s="27"/>
      <c r="NEM6" s="27"/>
      <c r="NEN6" s="27"/>
      <c r="NEO6" s="27"/>
      <c r="NEP6" s="27"/>
      <c r="NEQ6" s="27"/>
      <c r="NER6" s="27"/>
      <c r="NES6" s="27"/>
      <c r="NET6" s="27"/>
      <c r="NEU6" s="27"/>
      <c r="NEV6" s="27"/>
      <c r="NEW6" s="27"/>
      <c r="NEX6" s="27"/>
      <c r="NEY6" s="27"/>
      <c r="NEZ6" s="27"/>
      <c r="NFA6" s="27"/>
      <c r="NFB6" s="27"/>
      <c r="NFC6" s="27"/>
      <c r="NFD6" s="27"/>
      <c r="NFE6" s="27"/>
      <c r="NFF6" s="27"/>
      <c r="NFG6" s="27"/>
      <c r="NFH6" s="27"/>
      <c r="NFI6" s="27"/>
      <c r="NFJ6" s="27"/>
      <c r="NFK6" s="27"/>
      <c r="NFL6" s="27"/>
      <c r="NFM6" s="27"/>
      <c r="NFN6" s="27"/>
      <c r="NFO6" s="27"/>
      <c r="NFP6" s="27"/>
      <c r="NFQ6" s="27"/>
      <c r="NFR6" s="27"/>
      <c r="NFS6" s="27"/>
      <c r="NFT6" s="27"/>
      <c r="NFU6" s="27"/>
      <c r="NFV6" s="27"/>
      <c r="NFW6" s="27"/>
      <c r="NFX6" s="27"/>
      <c r="NFY6" s="27"/>
      <c r="NFZ6" s="27"/>
      <c r="NGA6" s="27"/>
      <c r="NGB6" s="27"/>
      <c r="NGC6" s="27"/>
      <c r="NGD6" s="27"/>
      <c r="NGE6" s="27"/>
      <c r="NGF6" s="27"/>
      <c r="NGG6" s="27"/>
      <c r="NGH6" s="27"/>
      <c r="NGI6" s="27"/>
      <c r="NGJ6" s="27"/>
      <c r="NGK6" s="27"/>
      <c r="NGL6" s="27"/>
      <c r="NGM6" s="27"/>
      <c r="NGN6" s="27"/>
      <c r="NGO6" s="27"/>
      <c r="NGP6" s="27"/>
      <c r="NGQ6" s="27"/>
      <c r="NGR6" s="27"/>
      <c r="NGS6" s="27"/>
      <c r="NGT6" s="27"/>
      <c r="NGU6" s="27"/>
      <c r="NGV6" s="27"/>
      <c r="NGW6" s="27"/>
      <c r="NGX6" s="27"/>
      <c r="NGY6" s="27"/>
      <c r="NGZ6" s="27"/>
      <c r="NHA6" s="27"/>
      <c r="NHB6" s="27"/>
      <c r="NHC6" s="27"/>
      <c r="NHD6" s="27"/>
      <c r="NHE6" s="27"/>
      <c r="NHF6" s="27"/>
      <c r="NHG6" s="27"/>
      <c r="NHH6" s="27"/>
      <c r="NHI6" s="27"/>
      <c r="NHJ6" s="27"/>
      <c r="NHK6" s="27"/>
      <c r="NHL6" s="27"/>
      <c r="NHM6" s="27"/>
      <c r="NHN6" s="27"/>
      <c r="NHO6" s="27"/>
      <c r="NHP6" s="27"/>
      <c r="NHQ6" s="27"/>
      <c r="NHR6" s="27"/>
      <c r="NHS6" s="27"/>
      <c r="NHT6" s="27"/>
      <c r="NHU6" s="27"/>
      <c r="NHV6" s="27"/>
      <c r="NHW6" s="27"/>
      <c r="NHX6" s="27"/>
      <c r="NHY6" s="27"/>
      <c r="NHZ6" s="27"/>
      <c r="NIA6" s="27"/>
      <c r="NIB6" s="27"/>
      <c r="NIC6" s="27"/>
      <c r="NID6" s="27"/>
      <c r="NIE6" s="27"/>
      <c r="NIF6" s="27"/>
      <c r="NIG6" s="27"/>
      <c r="NIH6" s="27"/>
      <c r="NII6" s="27"/>
      <c r="NIJ6" s="27"/>
      <c r="NIK6" s="27"/>
      <c r="NIL6" s="27"/>
      <c r="NIM6" s="27"/>
      <c r="NIN6" s="27"/>
      <c r="NIO6" s="27"/>
      <c r="NIP6" s="27"/>
      <c r="NIQ6" s="27"/>
      <c r="NIR6" s="27"/>
      <c r="NIS6" s="27"/>
      <c r="NIT6" s="27"/>
      <c r="NIU6" s="27"/>
      <c r="NIV6" s="27"/>
      <c r="NIW6" s="27"/>
      <c r="NIX6" s="27"/>
      <c r="NIY6" s="27"/>
      <c r="NIZ6" s="27"/>
      <c r="NJA6" s="27"/>
      <c r="NJB6" s="27"/>
      <c r="NJC6" s="27"/>
      <c r="NJD6" s="27"/>
      <c r="NJE6" s="27"/>
      <c r="NJF6" s="27"/>
      <c r="NJG6" s="27"/>
      <c r="NJH6" s="27"/>
      <c r="NJI6" s="27"/>
      <c r="NJJ6" s="27"/>
      <c r="NJK6" s="27"/>
      <c r="NJL6" s="27"/>
      <c r="NJM6" s="27"/>
      <c r="NJN6" s="27"/>
      <c r="NJO6" s="27"/>
      <c r="NJP6" s="27"/>
      <c r="NJQ6" s="27"/>
      <c r="NJR6" s="27"/>
      <c r="NJS6" s="27"/>
      <c r="NJT6" s="27"/>
      <c r="NJU6" s="27"/>
      <c r="NJV6" s="27"/>
      <c r="NJW6" s="27"/>
      <c r="NJX6" s="27"/>
      <c r="NJY6" s="27"/>
      <c r="NJZ6" s="27"/>
      <c r="NKA6" s="27"/>
      <c r="NKB6" s="27"/>
      <c r="NKC6" s="27"/>
      <c r="NKD6" s="27"/>
      <c r="NKE6" s="27"/>
      <c r="NKF6" s="27"/>
      <c r="NKG6" s="27"/>
      <c r="NKH6" s="27"/>
      <c r="NKI6" s="27"/>
      <c r="NKJ6" s="27"/>
      <c r="NKK6" s="27"/>
      <c r="NKL6" s="27"/>
      <c r="NKM6" s="27"/>
      <c r="NKN6" s="27"/>
      <c r="NKO6" s="27"/>
      <c r="NKP6" s="27"/>
      <c r="NKQ6" s="27"/>
      <c r="NKR6" s="27"/>
      <c r="NKS6" s="27"/>
      <c r="NKT6" s="27"/>
      <c r="NKU6" s="27"/>
      <c r="NKV6" s="27"/>
      <c r="NKW6" s="27"/>
      <c r="NKX6" s="27"/>
      <c r="NKY6" s="27"/>
      <c r="NKZ6" s="27"/>
      <c r="NLA6" s="27"/>
      <c r="NLB6" s="27"/>
      <c r="NLC6" s="27"/>
      <c r="NLD6" s="27"/>
      <c r="NLE6" s="27"/>
      <c r="NLF6" s="27"/>
      <c r="NLG6" s="27"/>
      <c r="NLH6" s="27"/>
      <c r="NLI6" s="27"/>
      <c r="NLJ6" s="27"/>
      <c r="NLK6" s="27"/>
      <c r="NLL6" s="27"/>
      <c r="NLM6" s="27"/>
      <c r="NLN6" s="27"/>
      <c r="NLO6" s="27"/>
      <c r="NLP6" s="27"/>
      <c r="NLQ6" s="27"/>
      <c r="NLR6" s="27"/>
      <c r="NLS6" s="27"/>
      <c r="NLT6" s="27"/>
      <c r="NLU6" s="27"/>
      <c r="NLV6" s="27"/>
      <c r="NLW6" s="27"/>
      <c r="NLX6" s="27"/>
      <c r="NLY6" s="27"/>
      <c r="NLZ6" s="27"/>
      <c r="NMA6" s="27"/>
      <c r="NMB6" s="27"/>
      <c r="NMC6" s="27"/>
      <c r="NMD6" s="27"/>
      <c r="NME6" s="27"/>
      <c r="NMF6" s="27"/>
      <c r="NMG6" s="27"/>
      <c r="NMH6" s="27"/>
      <c r="NMI6" s="27"/>
      <c r="NMJ6" s="27"/>
      <c r="NMK6" s="27"/>
      <c r="NML6" s="27"/>
      <c r="NMM6" s="27"/>
      <c r="NMN6" s="27"/>
      <c r="NMO6" s="27"/>
      <c r="NMP6" s="27"/>
      <c r="NMQ6" s="27"/>
      <c r="NMR6" s="27"/>
      <c r="NMS6" s="27"/>
      <c r="NMT6" s="27"/>
      <c r="NMU6" s="27"/>
      <c r="NMV6" s="27"/>
      <c r="NMW6" s="27"/>
      <c r="NMX6" s="27"/>
      <c r="NMY6" s="27"/>
      <c r="NMZ6" s="27"/>
      <c r="NNA6" s="27"/>
      <c r="NNB6" s="27"/>
      <c r="NNC6" s="27"/>
      <c r="NND6" s="27"/>
      <c r="NNE6" s="27"/>
      <c r="NNF6" s="27"/>
      <c r="NNG6" s="27"/>
      <c r="NNH6" s="27"/>
      <c r="NNI6" s="27"/>
      <c r="NNJ6" s="27"/>
      <c r="NNK6" s="27"/>
      <c r="NNL6" s="27"/>
      <c r="NNM6" s="27"/>
      <c r="NNN6" s="27"/>
      <c r="NNO6" s="27"/>
      <c r="NNP6" s="27"/>
      <c r="NNQ6" s="27"/>
      <c r="NNR6" s="27"/>
      <c r="NNS6" s="27"/>
      <c r="NNT6" s="27"/>
      <c r="NNU6" s="27"/>
      <c r="NNV6" s="27"/>
      <c r="NNW6" s="27"/>
      <c r="NNX6" s="27"/>
      <c r="NNY6" s="27"/>
      <c r="NNZ6" s="27"/>
      <c r="NOA6" s="27"/>
      <c r="NOB6" s="27"/>
      <c r="NOC6" s="27"/>
      <c r="NOD6" s="27"/>
      <c r="NOE6" s="27"/>
      <c r="NOF6" s="27"/>
      <c r="NOG6" s="27"/>
      <c r="NOH6" s="27"/>
      <c r="NOI6" s="27"/>
      <c r="NOJ6" s="27"/>
      <c r="NOK6" s="27"/>
      <c r="NOL6" s="27"/>
      <c r="NOM6" s="27"/>
      <c r="NON6" s="27"/>
      <c r="NOO6" s="27"/>
      <c r="NOP6" s="27"/>
      <c r="NOQ6" s="27"/>
      <c r="NOR6" s="27"/>
      <c r="NOS6" s="27"/>
      <c r="NOT6" s="27"/>
      <c r="NOU6" s="27"/>
      <c r="NOV6" s="27"/>
      <c r="NOW6" s="27"/>
      <c r="NOX6" s="27"/>
      <c r="NOY6" s="27"/>
      <c r="NOZ6" s="27"/>
      <c r="NPA6" s="27"/>
      <c r="NPB6" s="27"/>
      <c r="NPC6" s="27"/>
      <c r="NPD6" s="27"/>
      <c r="NPE6" s="27"/>
      <c r="NPF6" s="27"/>
      <c r="NPG6" s="27"/>
      <c r="NPH6" s="27"/>
      <c r="NPI6" s="27"/>
      <c r="NPJ6" s="27"/>
      <c r="NPK6" s="27"/>
      <c r="NPL6" s="27"/>
      <c r="NPM6" s="27"/>
      <c r="NPN6" s="27"/>
      <c r="NPO6" s="27"/>
      <c r="NPP6" s="27"/>
      <c r="NPQ6" s="27"/>
      <c r="NPR6" s="27"/>
      <c r="NPS6" s="27"/>
      <c r="NPT6" s="27"/>
      <c r="NPU6" s="27"/>
      <c r="NPV6" s="27"/>
      <c r="NPW6" s="27"/>
      <c r="NPX6" s="27"/>
      <c r="NPY6" s="27"/>
      <c r="NPZ6" s="27"/>
      <c r="NQA6" s="27"/>
      <c r="NQB6" s="27"/>
      <c r="NQC6" s="27"/>
      <c r="NQD6" s="27"/>
      <c r="NQE6" s="27"/>
      <c r="NQF6" s="27"/>
      <c r="NQG6" s="27"/>
      <c r="NQH6" s="27"/>
      <c r="NQI6" s="27"/>
      <c r="NQJ6" s="27"/>
      <c r="NQK6" s="27"/>
      <c r="NQL6" s="27"/>
      <c r="NQM6" s="27"/>
      <c r="NQN6" s="27"/>
      <c r="NQO6" s="27"/>
      <c r="NQP6" s="27"/>
      <c r="NQQ6" s="27"/>
      <c r="NQR6" s="27"/>
      <c r="NQS6" s="27"/>
      <c r="NQT6" s="27"/>
      <c r="NQU6" s="27"/>
      <c r="NQV6" s="27"/>
      <c r="NQW6" s="27"/>
      <c r="NQX6" s="27"/>
      <c r="NQY6" s="27"/>
      <c r="NQZ6" s="27"/>
      <c r="NRA6" s="27"/>
      <c r="NRB6" s="27"/>
      <c r="NRC6" s="27"/>
      <c r="NRD6" s="27"/>
      <c r="NRE6" s="27"/>
      <c r="NRF6" s="27"/>
      <c r="NRG6" s="27"/>
      <c r="NRH6" s="27"/>
      <c r="NRI6" s="27"/>
      <c r="NRJ6" s="27"/>
      <c r="NRK6" s="27"/>
      <c r="NRL6" s="27"/>
      <c r="NRM6" s="27"/>
      <c r="NRN6" s="27"/>
      <c r="NRO6" s="27"/>
      <c r="NRP6" s="27"/>
      <c r="NRQ6" s="27"/>
      <c r="NRR6" s="27"/>
      <c r="NRS6" s="27"/>
      <c r="NRT6" s="27"/>
      <c r="NRU6" s="27"/>
      <c r="NRV6" s="27"/>
      <c r="NRW6" s="27"/>
      <c r="NRX6" s="27"/>
      <c r="NRY6" s="27"/>
      <c r="NRZ6" s="27"/>
      <c r="NSA6" s="27"/>
      <c r="NSB6" s="27"/>
      <c r="NSC6" s="27"/>
      <c r="NSD6" s="27"/>
      <c r="NSE6" s="27"/>
      <c r="NSF6" s="27"/>
      <c r="NSG6" s="27"/>
      <c r="NSH6" s="27"/>
      <c r="NSI6" s="27"/>
      <c r="NSJ6" s="27"/>
      <c r="NSK6" s="27"/>
      <c r="NSL6" s="27"/>
      <c r="NSM6" s="27"/>
      <c r="NSN6" s="27"/>
      <c r="NSO6" s="27"/>
      <c r="NSP6" s="27"/>
      <c r="NSQ6" s="27"/>
      <c r="NSR6" s="27"/>
      <c r="NSS6" s="27"/>
      <c r="NST6" s="27"/>
      <c r="NSU6" s="27"/>
      <c r="NSV6" s="27"/>
      <c r="NSW6" s="27"/>
      <c r="NSX6" s="27"/>
      <c r="NSY6" s="27"/>
      <c r="NSZ6" s="27"/>
      <c r="NTA6" s="27"/>
      <c r="NTB6" s="27"/>
      <c r="NTC6" s="27"/>
      <c r="NTD6" s="27"/>
      <c r="NTE6" s="27"/>
      <c r="NTF6" s="27"/>
      <c r="NTG6" s="27"/>
      <c r="NTH6" s="27"/>
      <c r="NTI6" s="27"/>
      <c r="NTJ6" s="27"/>
      <c r="NTK6" s="27"/>
      <c r="NTL6" s="27"/>
      <c r="NTM6" s="27"/>
      <c r="NTN6" s="27"/>
      <c r="NTO6" s="27"/>
      <c r="NTP6" s="27"/>
      <c r="NTQ6" s="27"/>
      <c r="NTR6" s="27"/>
      <c r="NTS6" s="27"/>
      <c r="NTT6" s="27"/>
      <c r="NTU6" s="27"/>
      <c r="NTV6" s="27"/>
      <c r="NTW6" s="27"/>
      <c r="NTX6" s="27"/>
      <c r="NTY6" s="27"/>
      <c r="NTZ6" s="27"/>
      <c r="NUA6" s="27"/>
      <c r="NUB6" s="27"/>
      <c r="NUC6" s="27"/>
      <c r="NUD6" s="27"/>
      <c r="NUE6" s="27"/>
      <c r="NUF6" s="27"/>
      <c r="NUG6" s="27"/>
      <c r="NUH6" s="27"/>
      <c r="NUI6" s="27"/>
      <c r="NUJ6" s="27"/>
      <c r="NUK6" s="27"/>
      <c r="NUL6" s="27"/>
      <c r="NUM6" s="27"/>
      <c r="NUN6" s="27"/>
      <c r="NUO6" s="27"/>
      <c r="NUP6" s="27"/>
      <c r="NUQ6" s="27"/>
      <c r="NUR6" s="27"/>
      <c r="NUS6" s="27"/>
      <c r="NUT6" s="27"/>
      <c r="NUU6" s="27"/>
      <c r="NUV6" s="27"/>
      <c r="NUW6" s="27"/>
      <c r="NUX6" s="27"/>
      <c r="NUY6" s="27"/>
      <c r="NUZ6" s="27"/>
      <c r="NVA6" s="27"/>
      <c r="NVB6" s="27"/>
      <c r="NVC6" s="27"/>
      <c r="NVD6" s="27"/>
      <c r="NVE6" s="27"/>
      <c r="NVF6" s="27"/>
      <c r="NVG6" s="27"/>
      <c r="NVH6" s="27"/>
      <c r="NVI6" s="27"/>
      <c r="NVJ6" s="27"/>
      <c r="NVK6" s="27"/>
      <c r="NVL6" s="27"/>
      <c r="NVM6" s="27"/>
      <c r="NVN6" s="27"/>
      <c r="NVO6" s="27"/>
      <c r="NVP6" s="27"/>
      <c r="NVQ6" s="27"/>
      <c r="NVR6" s="27"/>
      <c r="NVS6" s="27"/>
      <c r="NVT6" s="27"/>
      <c r="NVU6" s="27"/>
      <c r="NVV6" s="27"/>
      <c r="NVW6" s="27"/>
      <c r="NVX6" s="27"/>
      <c r="NVY6" s="27"/>
      <c r="NVZ6" s="27"/>
      <c r="NWA6" s="27"/>
      <c r="NWB6" s="27"/>
      <c r="NWC6" s="27"/>
      <c r="NWD6" s="27"/>
      <c r="NWE6" s="27"/>
      <c r="NWF6" s="27"/>
      <c r="NWG6" s="27"/>
      <c r="NWH6" s="27"/>
      <c r="NWI6" s="27"/>
      <c r="NWJ6" s="27"/>
      <c r="NWK6" s="27"/>
      <c r="NWL6" s="27"/>
      <c r="NWM6" s="27"/>
      <c r="NWN6" s="27"/>
      <c r="NWO6" s="27"/>
      <c r="NWP6" s="27"/>
      <c r="NWQ6" s="27"/>
      <c r="NWR6" s="27"/>
      <c r="NWS6" s="27"/>
      <c r="NWT6" s="27"/>
      <c r="NWU6" s="27"/>
      <c r="NWV6" s="27"/>
      <c r="NWW6" s="27"/>
      <c r="NWX6" s="27"/>
      <c r="NWY6" s="27"/>
      <c r="NWZ6" s="27"/>
      <c r="NXA6" s="27"/>
      <c r="NXB6" s="27"/>
      <c r="NXC6" s="27"/>
      <c r="NXD6" s="27"/>
      <c r="NXE6" s="27"/>
      <c r="NXF6" s="27"/>
      <c r="NXG6" s="27"/>
      <c r="NXH6" s="27"/>
      <c r="NXI6" s="27"/>
      <c r="NXJ6" s="27"/>
      <c r="NXK6" s="27"/>
      <c r="NXL6" s="27"/>
      <c r="NXM6" s="27"/>
      <c r="NXN6" s="27"/>
      <c r="NXO6" s="27"/>
      <c r="NXP6" s="27"/>
      <c r="NXQ6" s="27"/>
      <c r="NXR6" s="27"/>
      <c r="NXS6" s="27"/>
      <c r="NXT6" s="27"/>
      <c r="NXU6" s="27"/>
      <c r="NXV6" s="27"/>
      <c r="NXW6" s="27"/>
      <c r="NXX6" s="27"/>
      <c r="NXY6" s="27"/>
      <c r="NXZ6" s="27"/>
      <c r="NYA6" s="27"/>
      <c r="NYB6" s="27"/>
      <c r="NYC6" s="27"/>
      <c r="NYD6" s="27"/>
      <c r="NYE6" s="27"/>
      <c r="NYF6" s="27"/>
      <c r="NYG6" s="27"/>
      <c r="NYH6" s="27"/>
      <c r="NYI6" s="27"/>
      <c r="NYJ6" s="27"/>
      <c r="NYK6" s="27"/>
      <c r="NYL6" s="27"/>
      <c r="NYM6" s="27"/>
      <c r="NYN6" s="27"/>
      <c r="NYO6" s="27"/>
      <c r="NYP6" s="27"/>
      <c r="NYQ6" s="27"/>
      <c r="NYR6" s="27"/>
      <c r="NYS6" s="27"/>
      <c r="NYT6" s="27"/>
      <c r="NYU6" s="27"/>
      <c r="NYV6" s="27"/>
      <c r="NYW6" s="27"/>
      <c r="NYX6" s="27"/>
      <c r="NYY6" s="27"/>
      <c r="NYZ6" s="27"/>
      <c r="NZA6" s="27"/>
      <c r="NZB6" s="27"/>
      <c r="NZC6" s="27"/>
      <c r="NZD6" s="27"/>
      <c r="NZE6" s="27"/>
      <c r="NZF6" s="27"/>
      <c r="NZG6" s="27"/>
      <c r="NZH6" s="27"/>
      <c r="NZI6" s="27"/>
      <c r="NZJ6" s="27"/>
      <c r="NZK6" s="27"/>
      <c r="NZL6" s="27"/>
      <c r="NZM6" s="27"/>
      <c r="NZN6" s="27"/>
      <c r="NZO6" s="27"/>
      <c r="NZP6" s="27"/>
      <c r="NZQ6" s="27"/>
      <c r="NZR6" s="27"/>
      <c r="NZS6" s="27"/>
      <c r="NZT6" s="27"/>
      <c r="NZU6" s="27"/>
      <c r="NZV6" s="27"/>
      <c r="NZW6" s="27"/>
      <c r="NZX6" s="27"/>
      <c r="NZY6" s="27"/>
      <c r="NZZ6" s="27"/>
      <c r="OAA6" s="27"/>
      <c r="OAB6" s="27"/>
      <c r="OAC6" s="27"/>
      <c r="OAD6" s="27"/>
      <c r="OAE6" s="27"/>
      <c r="OAF6" s="27"/>
      <c r="OAG6" s="27"/>
      <c r="OAH6" s="27"/>
      <c r="OAI6" s="27"/>
      <c r="OAJ6" s="27"/>
      <c r="OAK6" s="27"/>
      <c r="OAL6" s="27"/>
      <c r="OAM6" s="27"/>
      <c r="OAN6" s="27"/>
      <c r="OAO6" s="27"/>
      <c r="OAP6" s="27"/>
      <c r="OAQ6" s="27"/>
      <c r="OAR6" s="27"/>
      <c r="OAS6" s="27"/>
      <c r="OAT6" s="27"/>
      <c r="OAU6" s="27"/>
      <c r="OAV6" s="27"/>
      <c r="OAW6" s="27"/>
      <c r="OAX6" s="27"/>
      <c r="OAY6" s="27"/>
      <c r="OAZ6" s="27"/>
      <c r="OBA6" s="27"/>
      <c r="OBB6" s="27"/>
      <c r="OBC6" s="27"/>
      <c r="OBD6" s="27"/>
      <c r="OBE6" s="27"/>
      <c r="OBF6" s="27"/>
      <c r="OBG6" s="27"/>
      <c r="OBH6" s="27"/>
      <c r="OBI6" s="27"/>
      <c r="OBJ6" s="27"/>
      <c r="OBK6" s="27"/>
      <c r="OBL6" s="27"/>
      <c r="OBM6" s="27"/>
      <c r="OBN6" s="27"/>
      <c r="OBO6" s="27"/>
      <c r="OBP6" s="27"/>
      <c r="OBQ6" s="27"/>
      <c r="OBR6" s="27"/>
      <c r="OBS6" s="27"/>
      <c r="OBT6" s="27"/>
      <c r="OBU6" s="27"/>
      <c r="OBV6" s="27"/>
      <c r="OBW6" s="27"/>
      <c r="OBX6" s="27"/>
      <c r="OBY6" s="27"/>
      <c r="OBZ6" s="27"/>
      <c r="OCA6" s="27"/>
      <c r="OCB6" s="27"/>
      <c r="OCC6" s="27"/>
      <c r="OCD6" s="27"/>
      <c r="OCE6" s="27"/>
      <c r="OCF6" s="27"/>
      <c r="OCG6" s="27"/>
      <c r="OCH6" s="27"/>
      <c r="OCI6" s="27"/>
      <c r="OCJ6" s="27"/>
      <c r="OCK6" s="27"/>
      <c r="OCL6" s="27"/>
      <c r="OCM6" s="27"/>
      <c r="OCN6" s="27"/>
      <c r="OCO6" s="27"/>
      <c r="OCP6" s="27"/>
      <c r="OCQ6" s="27"/>
      <c r="OCR6" s="27"/>
      <c r="OCS6" s="27"/>
      <c r="OCT6" s="27"/>
      <c r="OCU6" s="27"/>
      <c r="OCV6" s="27"/>
      <c r="OCW6" s="27"/>
      <c r="OCX6" s="27"/>
      <c r="OCY6" s="27"/>
      <c r="OCZ6" s="27"/>
      <c r="ODA6" s="27"/>
      <c r="ODB6" s="27"/>
      <c r="ODC6" s="27"/>
      <c r="ODD6" s="27"/>
      <c r="ODE6" s="27"/>
      <c r="ODF6" s="27"/>
      <c r="ODG6" s="27"/>
      <c r="ODH6" s="27"/>
      <c r="ODI6" s="27"/>
      <c r="ODJ6" s="27"/>
      <c r="ODK6" s="27"/>
      <c r="ODL6" s="27"/>
      <c r="ODM6" s="27"/>
      <c r="ODN6" s="27"/>
      <c r="ODO6" s="27"/>
      <c r="ODP6" s="27"/>
      <c r="ODQ6" s="27"/>
      <c r="ODR6" s="27"/>
      <c r="ODS6" s="27"/>
      <c r="ODT6" s="27"/>
      <c r="ODU6" s="27"/>
      <c r="ODV6" s="27"/>
      <c r="ODW6" s="27"/>
      <c r="ODX6" s="27"/>
      <c r="ODY6" s="27"/>
      <c r="ODZ6" s="27"/>
      <c r="OEA6" s="27"/>
      <c r="OEB6" s="27"/>
      <c r="OEC6" s="27"/>
      <c r="OED6" s="27"/>
      <c r="OEE6" s="27"/>
      <c r="OEF6" s="27"/>
      <c r="OEG6" s="27"/>
      <c r="OEH6" s="27"/>
      <c r="OEI6" s="27"/>
      <c r="OEJ6" s="27"/>
      <c r="OEK6" s="27"/>
      <c r="OEL6" s="27"/>
      <c r="OEM6" s="27"/>
      <c r="OEN6" s="27"/>
      <c r="OEO6" s="27"/>
      <c r="OEP6" s="27"/>
      <c r="OEQ6" s="27"/>
      <c r="OER6" s="27"/>
      <c r="OES6" s="27"/>
      <c r="OET6" s="27"/>
      <c r="OEU6" s="27"/>
      <c r="OEV6" s="27"/>
      <c r="OEW6" s="27"/>
      <c r="OEX6" s="27"/>
      <c r="OEY6" s="27"/>
      <c r="OEZ6" s="27"/>
      <c r="OFA6" s="27"/>
      <c r="OFB6" s="27"/>
      <c r="OFC6" s="27"/>
      <c r="OFD6" s="27"/>
      <c r="OFE6" s="27"/>
      <c r="OFF6" s="27"/>
      <c r="OFG6" s="27"/>
      <c r="OFH6" s="27"/>
      <c r="OFI6" s="27"/>
      <c r="OFJ6" s="27"/>
      <c r="OFK6" s="27"/>
      <c r="OFL6" s="27"/>
      <c r="OFM6" s="27"/>
      <c r="OFN6" s="27"/>
      <c r="OFO6" s="27"/>
      <c r="OFP6" s="27"/>
      <c r="OFQ6" s="27"/>
      <c r="OFR6" s="27"/>
      <c r="OFS6" s="27"/>
      <c r="OFT6" s="27"/>
      <c r="OFU6" s="27"/>
      <c r="OFV6" s="27"/>
      <c r="OFW6" s="27"/>
      <c r="OFX6" s="27"/>
      <c r="OFY6" s="27"/>
      <c r="OFZ6" s="27"/>
      <c r="OGA6" s="27"/>
      <c r="OGB6" s="27"/>
      <c r="OGC6" s="27"/>
      <c r="OGD6" s="27"/>
      <c r="OGE6" s="27"/>
      <c r="OGF6" s="27"/>
      <c r="OGG6" s="27"/>
      <c r="OGH6" s="27"/>
      <c r="OGI6" s="27"/>
      <c r="OGJ6" s="27"/>
      <c r="OGK6" s="27"/>
      <c r="OGL6" s="27"/>
      <c r="OGM6" s="27"/>
      <c r="OGN6" s="27"/>
      <c r="OGO6" s="27"/>
      <c r="OGP6" s="27"/>
      <c r="OGQ6" s="27"/>
      <c r="OGR6" s="27"/>
      <c r="OGS6" s="27"/>
      <c r="OGT6" s="27"/>
      <c r="OGU6" s="27"/>
      <c r="OGV6" s="27"/>
      <c r="OGW6" s="27"/>
      <c r="OGX6" s="27"/>
      <c r="OGY6" s="27"/>
      <c r="OGZ6" s="27"/>
      <c r="OHA6" s="27"/>
      <c r="OHB6" s="27"/>
      <c r="OHC6" s="27"/>
      <c r="OHD6" s="27"/>
      <c r="OHE6" s="27"/>
      <c r="OHF6" s="27"/>
      <c r="OHG6" s="27"/>
      <c r="OHH6" s="27"/>
      <c r="OHI6" s="27"/>
      <c r="OHJ6" s="27"/>
      <c r="OHK6" s="27"/>
      <c r="OHL6" s="27"/>
      <c r="OHM6" s="27"/>
      <c r="OHN6" s="27"/>
      <c r="OHO6" s="27"/>
      <c r="OHP6" s="27"/>
      <c r="OHQ6" s="27"/>
      <c r="OHR6" s="27"/>
      <c r="OHS6" s="27"/>
      <c r="OHT6" s="27"/>
      <c r="OHU6" s="27"/>
      <c r="OHV6" s="27"/>
      <c r="OHW6" s="27"/>
      <c r="OHX6" s="27"/>
      <c r="OHY6" s="27"/>
      <c r="OHZ6" s="27"/>
      <c r="OIA6" s="27"/>
      <c r="OIB6" s="27"/>
      <c r="OIC6" s="27"/>
      <c r="OID6" s="27"/>
      <c r="OIE6" s="27"/>
      <c r="OIF6" s="27"/>
      <c r="OIG6" s="27"/>
      <c r="OIH6" s="27"/>
      <c r="OII6" s="27"/>
      <c r="OIJ6" s="27"/>
      <c r="OIK6" s="27"/>
      <c r="OIL6" s="27"/>
      <c r="OIM6" s="27"/>
      <c r="OIN6" s="27"/>
      <c r="OIO6" s="27"/>
      <c r="OIP6" s="27"/>
      <c r="OIQ6" s="27"/>
      <c r="OIR6" s="27"/>
      <c r="OIS6" s="27"/>
      <c r="OIT6" s="27"/>
      <c r="OIU6" s="27"/>
      <c r="OIV6" s="27"/>
      <c r="OIW6" s="27"/>
      <c r="OIX6" s="27"/>
      <c r="OIY6" s="27"/>
      <c r="OIZ6" s="27"/>
      <c r="OJA6" s="27"/>
      <c r="OJB6" s="27"/>
      <c r="OJC6" s="27"/>
      <c r="OJD6" s="27"/>
      <c r="OJE6" s="27"/>
      <c r="OJF6" s="27"/>
      <c r="OJG6" s="27"/>
      <c r="OJH6" s="27"/>
      <c r="OJI6" s="27"/>
      <c r="OJJ6" s="27"/>
      <c r="OJK6" s="27"/>
      <c r="OJL6" s="27"/>
      <c r="OJM6" s="27"/>
      <c r="OJN6" s="27"/>
      <c r="OJO6" s="27"/>
      <c r="OJP6" s="27"/>
      <c r="OJQ6" s="27"/>
      <c r="OJR6" s="27"/>
      <c r="OJS6" s="27"/>
      <c r="OJT6" s="27"/>
      <c r="OJU6" s="27"/>
      <c r="OJV6" s="27"/>
      <c r="OJW6" s="27"/>
      <c r="OJX6" s="27"/>
      <c r="OJY6" s="27"/>
      <c r="OJZ6" s="27"/>
      <c r="OKA6" s="27"/>
      <c r="OKB6" s="27"/>
      <c r="OKC6" s="27"/>
      <c r="OKD6" s="27"/>
      <c r="OKE6" s="27"/>
      <c r="OKF6" s="27"/>
      <c r="OKG6" s="27"/>
      <c r="OKH6" s="27"/>
      <c r="OKI6" s="27"/>
      <c r="OKJ6" s="27"/>
      <c r="OKK6" s="27"/>
      <c r="OKL6" s="27"/>
      <c r="OKM6" s="27"/>
      <c r="OKN6" s="27"/>
      <c r="OKO6" s="27"/>
      <c r="OKP6" s="27"/>
      <c r="OKQ6" s="27"/>
      <c r="OKR6" s="27"/>
      <c r="OKS6" s="27"/>
      <c r="OKT6" s="27"/>
      <c r="OKU6" s="27"/>
      <c r="OKV6" s="27"/>
      <c r="OKW6" s="27"/>
      <c r="OKX6" s="27"/>
      <c r="OKY6" s="27"/>
      <c r="OKZ6" s="27"/>
      <c r="OLA6" s="27"/>
      <c r="OLB6" s="27"/>
      <c r="OLC6" s="27"/>
      <c r="OLD6" s="27"/>
      <c r="OLE6" s="27"/>
      <c r="OLF6" s="27"/>
      <c r="OLG6" s="27"/>
      <c r="OLH6" s="27"/>
      <c r="OLI6" s="27"/>
      <c r="OLJ6" s="27"/>
      <c r="OLK6" s="27"/>
      <c r="OLL6" s="27"/>
      <c r="OLM6" s="27"/>
      <c r="OLN6" s="27"/>
      <c r="OLO6" s="27"/>
      <c r="OLP6" s="27"/>
      <c r="OLQ6" s="27"/>
      <c r="OLR6" s="27"/>
      <c r="OLS6" s="27"/>
      <c r="OLT6" s="27"/>
      <c r="OLU6" s="27"/>
      <c r="OLV6" s="27"/>
      <c r="OLW6" s="27"/>
      <c r="OLX6" s="27"/>
      <c r="OLY6" s="27"/>
      <c r="OLZ6" s="27"/>
      <c r="OMA6" s="27"/>
      <c r="OMB6" s="27"/>
      <c r="OMC6" s="27"/>
      <c r="OMD6" s="27"/>
      <c r="OME6" s="27"/>
      <c r="OMF6" s="27"/>
      <c r="OMG6" s="27"/>
      <c r="OMH6" s="27"/>
      <c r="OMI6" s="27"/>
      <c r="OMJ6" s="27"/>
      <c r="OMK6" s="27"/>
      <c r="OML6" s="27"/>
      <c r="OMM6" s="27"/>
      <c r="OMN6" s="27"/>
      <c r="OMO6" s="27"/>
      <c r="OMP6" s="27"/>
      <c r="OMQ6" s="27"/>
      <c r="OMR6" s="27"/>
      <c r="OMS6" s="27"/>
      <c r="OMT6" s="27"/>
      <c r="OMU6" s="27"/>
      <c r="OMV6" s="27"/>
      <c r="OMW6" s="27"/>
      <c r="OMX6" s="27"/>
      <c r="OMY6" s="27"/>
      <c r="OMZ6" s="27"/>
      <c r="ONA6" s="27"/>
      <c r="ONB6" s="27"/>
      <c r="ONC6" s="27"/>
      <c r="OND6" s="27"/>
      <c r="ONE6" s="27"/>
      <c r="ONF6" s="27"/>
      <c r="ONG6" s="27"/>
      <c r="ONH6" s="27"/>
      <c r="ONI6" s="27"/>
      <c r="ONJ6" s="27"/>
      <c r="ONK6" s="27"/>
      <c r="ONL6" s="27"/>
      <c r="ONM6" s="27"/>
      <c r="ONN6" s="27"/>
      <c r="ONO6" s="27"/>
      <c r="ONP6" s="27"/>
      <c r="ONQ6" s="27"/>
      <c r="ONR6" s="27"/>
      <c r="ONS6" s="27"/>
      <c r="ONT6" s="27"/>
      <c r="ONU6" s="27"/>
      <c r="ONV6" s="27"/>
      <c r="ONW6" s="27"/>
      <c r="ONX6" s="27"/>
      <c r="ONY6" s="27"/>
      <c r="ONZ6" s="27"/>
      <c r="OOA6" s="27"/>
      <c r="OOB6" s="27"/>
      <c r="OOC6" s="27"/>
      <c r="OOD6" s="27"/>
      <c r="OOE6" s="27"/>
      <c r="OOF6" s="27"/>
      <c r="OOG6" s="27"/>
      <c r="OOH6" s="27"/>
      <c r="OOI6" s="27"/>
      <c r="OOJ6" s="27"/>
      <c r="OOK6" s="27"/>
      <c r="OOL6" s="27"/>
      <c r="OOM6" s="27"/>
      <c r="OON6" s="27"/>
      <c r="OOO6" s="27"/>
      <c r="OOP6" s="27"/>
      <c r="OOQ6" s="27"/>
      <c r="OOR6" s="27"/>
      <c r="OOS6" s="27"/>
      <c r="OOT6" s="27"/>
      <c r="OOU6" s="27"/>
      <c r="OOV6" s="27"/>
      <c r="OOW6" s="27"/>
      <c r="OOX6" s="27"/>
      <c r="OOY6" s="27"/>
      <c r="OOZ6" s="27"/>
      <c r="OPA6" s="27"/>
      <c r="OPB6" s="27"/>
      <c r="OPC6" s="27"/>
      <c r="OPD6" s="27"/>
      <c r="OPE6" s="27"/>
      <c r="OPF6" s="27"/>
      <c r="OPG6" s="27"/>
      <c r="OPH6" s="27"/>
      <c r="OPI6" s="27"/>
      <c r="OPJ6" s="27"/>
      <c r="OPK6" s="27"/>
      <c r="OPL6" s="27"/>
      <c r="OPM6" s="27"/>
      <c r="OPN6" s="27"/>
      <c r="OPO6" s="27"/>
      <c r="OPP6" s="27"/>
      <c r="OPQ6" s="27"/>
      <c r="OPR6" s="27"/>
      <c r="OPS6" s="27"/>
      <c r="OPT6" s="27"/>
      <c r="OPU6" s="27"/>
      <c r="OPV6" s="27"/>
      <c r="OPW6" s="27"/>
      <c r="OPX6" s="27"/>
      <c r="OPY6" s="27"/>
      <c r="OPZ6" s="27"/>
      <c r="OQA6" s="27"/>
      <c r="OQB6" s="27"/>
      <c r="OQC6" s="27"/>
      <c r="OQD6" s="27"/>
      <c r="OQE6" s="27"/>
      <c r="OQF6" s="27"/>
      <c r="OQG6" s="27"/>
      <c r="OQH6" s="27"/>
      <c r="OQI6" s="27"/>
      <c r="OQJ6" s="27"/>
      <c r="OQK6" s="27"/>
      <c r="OQL6" s="27"/>
      <c r="OQM6" s="27"/>
      <c r="OQN6" s="27"/>
      <c r="OQO6" s="27"/>
      <c r="OQP6" s="27"/>
      <c r="OQQ6" s="27"/>
      <c r="OQR6" s="27"/>
      <c r="OQS6" s="27"/>
      <c r="OQT6" s="27"/>
      <c r="OQU6" s="27"/>
      <c r="OQV6" s="27"/>
      <c r="OQW6" s="27"/>
      <c r="OQX6" s="27"/>
      <c r="OQY6" s="27"/>
      <c r="OQZ6" s="27"/>
      <c r="ORA6" s="27"/>
      <c r="ORB6" s="27"/>
      <c r="ORC6" s="27"/>
      <c r="ORD6" s="27"/>
      <c r="ORE6" s="27"/>
      <c r="ORF6" s="27"/>
      <c r="ORG6" s="27"/>
      <c r="ORH6" s="27"/>
      <c r="ORI6" s="27"/>
      <c r="ORJ6" s="27"/>
      <c r="ORK6" s="27"/>
      <c r="ORL6" s="27"/>
      <c r="ORM6" s="27"/>
      <c r="ORN6" s="27"/>
      <c r="ORO6" s="27"/>
      <c r="ORP6" s="27"/>
      <c r="ORQ6" s="27"/>
      <c r="ORR6" s="27"/>
      <c r="ORS6" s="27"/>
      <c r="ORT6" s="27"/>
      <c r="ORU6" s="27"/>
      <c r="ORV6" s="27"/>
      <c r="ORW6" s="27"/>
      <c r="ORX6" s="27"/>
      <c r="ORY6" s="27"/>
      <c r="ORZ6" s="27"/>
      <c r="OSA6" s="27"/>
      <c r="OSB6" s="27"/>
      <c r="OSC6" s="27"/>
      <c r="OSD6" s="27"/>
      <c r="OSE6" s="27"/>
      <c r="OSF6" s="27"/>
      <c r="OSG6" s="27"/>
      <c r="OSH6" s="27"/>
      <c r="OSI6" s="27"/>
      <c r="OSJ6" s="27"/>
      <c r="OSK6" s="27"/>
      <c r="OSL6" s="27"/>
      <c r="OSM6" s="27"/>
      <c r="OSN6" s="27"/>
      <c r="OSO6" s="27"/>
      <c r="OSP6" s="27"/>
      <c r="OSQ6" s="27"/>
      <c r="OSR6" s="27"/>
      <c r="OSS6" s="27"/>
      <c r="OST6" s="27"/>
      <c r="OSU6" s="27"/>
      <c r="OSV6" s="27"/>
      <c r="OSW6" s="27"/>
      <c r="OSX6" s="27"/>
      <c r="OSY6" s="27"/>
      <c r="OSZ6" s="27"/>
      <c r="OTA6" s="27"/>
      <c r="OTB6" s="27"/>
      <c r="OTC6" s="27"/>
      <c r="OTD6" s="27"/>
      <c r="OTE6" s="27"/>
      <c r="OTF6" s="27"/>
      <c r="OTG6" s="27"/>
      <c r="OTH6" s="27"/>
      <c r="OTI6" s="27"/>
      <c r="OTJ6" s="27"/>
      <c r="OTK6" s="27"/>
      <c r="OTL6" s="27"/>
      <c r="OTM6" s="27"/>
      <c r="OTN6" s="27"/>
      <c r="OTO6" s="27"/>
      <c r="OTP6" s="27"/>
      <c r="OTQ6" s="27"/>
      <c r="OTR6" s="27"/>
      <c r="OTS6" s="27"/>
      <c r="OTT6" s="27"/>
      <c r="OTU6" s="27"/>
      <c r="OTV6" s="27"/>
      <c r="OTW6" s="27"/>
      <c r="OTX6" s="27"/>
      <c r="OTY6" s="27"/>
      <c r="OTZ6" s="27"/>
      <c r="OUA6" s="27"/>
      <c r="OUB6" s="27"/>
      <c r="OUC6" s="27"/>
      <c r="OUD6" s="27"/>
      <c r="OUE6" s="27"/>
      <c r="OUF6" s="27"/>
      <c r="OUG6" s="27"/>
      <c r="OUH6" s="27"/>
      <c r="OUI6" s="27"/>
      <c r="OUJ6" s="27"/>
      <c r="OUK6" s="27"/>
      <c r="OUL6" s="27"/>
      <c r="OUM6" s="27"/>
      <c r="OUN6" s="27"/>
      <c r="OUO6" s="27"/>
      <c r="OUP6" s="27"/>
      <c r="OUQ6" s="27"/>
      <c r="OUR6" s="27"/>
      <c r="OUS6" s="27"/>
      <c r="OUT6" s="27"/>
      <c r="OUU6" s="27"/>
      <c r="OUV6" s="27"/>
      <c r="OUW6" s="27"/>
      <c r="OUX6" s="27"/>
      <c r="OUY6" s="27"/>
      <c r="OUZ6" s="27"/>
      <c r="OVA6" s="27"/>
      <c r="OVB6" s="27"/>
      <c r="OVC6" s="27"/>
      <c r="OVD6" s="27"/>
      <c r="OVE6" s="27"/>
      <c r="OVF6" s="27"/>
      <c r="OVG6" s="27"/>
      <c r="OVH6" s="27"/>
      <c r="OVI6" s="27"/>
      <c r="OVJ6" s="27"/>
      <c r="OVK6" s="27"/>
      <c r="OVL6" s="27"/>
      <c r="OVM6" s="27"/>
      <c r="OVN6" s="27"/>
      <c r="OVO6" s="27"/>
      <c r="OVP6" s="27"/>
      <c r="OVQ6" s="27"/>
      <c r="OVR6" s="27"/>
      <c r="OVS6" s="27"/>
      <c r="OVT6" s="27"/>
      <c r="OVU6" s="27"/>
      <c r="OVV6" s="27"/>
      <c r="OVW6" s="27"/>
      <c r="OVX6" s="27"/>
      <c r="OVY6" s="27"/>
      <c r="OVZ6" s="27"/>
      <c r="OWA6" s="27"/>
      <c r="OWB6" s="27"/>
      <c r="OWC6" s="27"/>
      <c r="OWD6" s="27"/>
      <c r="OWE6" s="27"/>
      <c r="OWF6" s="27"/>
      <c r="OWG6" s="27"/>
      <c r="OWH6" s="27"/>
      <c r="OWI6" s="27"/>
      <c r="OWJ6" s="27"/>
      <c r="OWK6" s="27"/>
      <c r="OWL6" s="27"/>
      <c r="OWM6" s="27"/>
      <c r="OWN6" s="27"/>
      <c r="OWO6" s="27"/>
      <c r="OWP6" s="27"/>
      <c r="OWQ6" s="27"/>
      <c r="OWR6" s="27"/>
      <c r="OWS6" s="27"/>
      <c r="OWT6" s="27"/>
      <c r="OWU6" s="27"/>
      <c r="OWV6" s="27"/>
      <c r="OWW6" s="27"/>
      <c r="OWX6" s="27"/>
      <c r="OWY6" s="27"/>
      <c r="OWZ6" s="27"/>
      <c r="OXA6" s="27"/>
      <c r="OXB6" s="27"/>
      <c r="OXC6" s="27"/>
      <c r="OXD6" s="27"/>
      <c r="OXE6" s="27"/>
      <c r="OXF6" s="27"/>
      <c r="OXG6" s="27"/>
      <c r="OXH6" s="27"/>
      <c r="OXI6" s="27"/>
      <c r="OXJ6" s="27"/>
      <c r="OXK6" s="27"/>
      <c r="OXL6" s="27"/>
      <c r="OXM6" s="27"/>
      <c r="OXN6" s="27"/>
      <c r="OXO6" s="27"/>
      <c r="OXP6" s="27"/>
      <c r="OXQ6" s="27"/>
      <c r="OXR6" s="27"/>
      <c r="OXS6" s="27"/>
      <c r="OXT6" s="27"/>
      <c r="OXU6" s="27"/>
      <c r="OXV6" s="27"/>
      <c r="OXW6" s="27"/>
      <c r="OXX6" s="27"/>
      <c r="OXY6" s="27"/>
      <c r="OXZ6" s="27"/>
      <c r="OYA6" s="27"/>
      <c r="OYB6" s="27"/>
      <c r="OYC6" s="27"/>
      <c r="OYD6" s="27"/>
      <c r="OYE6" s="27"/>
      <c r="OYF6" s="27"/>
      <c r="OYG6" s="27"/>
      <c r="OYH6" s="27"/>
      <c r="OYI6" s="27"/>
      <c r="OYJ6" s="27"/>
      <c r="OYK6" s="27"/>
      <c r="OYL6" s="27"/>
      <c r="OYM6" s="27"/>
      <c r="OYN6" s="27"/>
      <c r="OYO6" s="27"/>
      <c r="OYP6" s="27"/>
      <c r="OYQ6" s="27"/>
      <c r="OYR6" s="27"/>
      <c r="OYS6" s="27"/>
      <c r="OYT6" s="27"/>
      <c r="OYU6" s="27"/>
      <c r="OYV6" s="27"/>
      <c r="OYW6" s="27"/>
      <c r="OYX6" s="27"/>
      <c r="OYY6" s="27"/>
      <c r="OYZ6" s="27"/>
      <c r="OZA6" s="27"/>
      <c r="OZB6" s="27"/>
      <c r="OZC6" s="27"/>
      <c r="OZD6" s="27"/>
      <c r="OZE6" s="27"/>
      <c r="OZF6" s="27"/>
      <c r="OZG6" s="27"/>
      <c r="OZH6" s="27"/>
      <c r="OZI6" s="27"/>
      <c r="OZJ6" s="27"/>
      <c r="OZK6" s="27"/>
      <c r="OZL6" s="27"/>
      <c r="OZM6" s="27"/>
      <c r="OZN6" s="27"/>
      <c r="OZO6" s="27"/>
      <c r="OZP6" s="27"/>
      <c r="OZQ6" s="27"/>
      <c r="OZR6" s="27"/>
      <c r="OZS6" s="27"/>
      <c r="OZT6" s="27"/>
      <c r="OZU6" s="27"/>
      <c r="OZV6" s="27"/>
      <c r="OZW6" s="27"/>
      <c r="OZX6" s="27"/>
      <c r="OZY6" s="27"/>
      <c r="OZZ6" s="27"/>
      <c r="PAA6" s="27"/>
      <c r="PAB6" s="27"/>
      <c r="PAC6" s="27"/>
      <c r="PAD6" s="27"/>
      <c r="PAE6" s="27"/>
      <c r="PAF6" s="27"/>
      <c r="PAG6" s="27"/>
      <c r="PAH6" s="27"/>
      <c r="PAI6" s="27"/>
      <c r="PAJ6" s="27"/>
      <c r="PAK6" s="27"/>
      <c r="PAL6" s="27"/>
      <c r="PAM6" s="27"/>
      <c r="PAN6" s="27"/>
      <c r="PAO6" s="27"/>
      <c r="PAP6" s="27"/>
      <c r="PAQ6" s="27"/>
      <c r="PAR6" s="27"/>
      <c r="PAS6" s="27"/>
      <c r="PAT6" s="27"/>
      <c r="PAU6" s="27"/>
      <c r="PAV6" s="27"/>
      <c r="PAW6" s="27"/>
      <c r="PAX6" s="27"/>
      <c r="PAY6" s="27"/>
      <c r="PAZ6" s="27"/>
      <c r="PBA6" s="27"/>
      <c r="PBB6" s="27"/>
      <c r="PBC6" s="27"/>
      <c r="PBD6" s="27"/>
      <c r="PBE6" s="27"/>
      <c r="PBF6" s="27"/>
      <c r="PBG6" s="27"/>
      <c r="PBH6" s="27"/>
      <c r="PBI6" s="27"/>
      <c r="PBJ6" s="27"/>
      <c r="PBK6" s="27"/>
      <c r="PBL6" s="27"/>
      <c r="PBM6" s="27"/>
      <c r="PBN6" s="27"/>
      <c r="PBO6" s="27"/>
      <c r="PBP6" s="27"/>
      <c r="PBQ6" s="27"/>
      <c r="PBR6" s="27"/>
      <c r="PBS6" s="27"/>
      <c r="PBT6" s="27"/>
      <c r="PBU6" s="27"/>
      <c r="PBV6" s="27"/>
      <c r="PBW6" s="27"/>
      <c r="PBX6" s="27"/>
      <c r="PBY6" s="27"/>
      <c r="PBZ6" s="27"/>
      <c r="PCA6" s="27"/>
      <c r="PCB6" s="27"/>
      <c r="PCC6" s="27"/>
      <c r="PCD6" s="27"/>
      <c r="PCE6" s="27"/>
      <c r="PCF6" s="27"/>
      <c r="PCG6" s="27"/>
      <c r="PCH6" s="27"/>
      <c r="PCI6" s="27"/>
      <c r="PCJ6" s="27"/>
      <c r="PCK6" s="27"/>
      <c r="PCL6" s="27"/>
      <c r="PCM6" s="27"/>
      <c r="PCN6" s="27"/>
      <c r="PCO6" s="27"/>
      <c r="PCP6" s="27"/>
      <c r="PCQ6" s="27"/>
      <c r="PCR6" s="27"/>
      <c r="PCS6" s="27"/>
      <c r="PCT6" s="27"/>
      <c r="PCU6" s="27"/>
      <c r="PCV6" s="27"/>
      <c r="PCW6" s="27"/>
      <c r="PCX6" s="27"/>
      <c r="PCY6" s="27"/>
      <c r="PCZ6" s="27"/>
      <c r="PDA6" s="27"/>
      <c r="PDB6" s="27"/>
      <c r="PDC6" s="27"/>
      <c r="PDD6" s="27"/>
      <c r="PDE6" s="27"/>
      <c r="PDF6" s="27"/>
      <c r="PDG6" s="27"/>
      <c r="PDH6" s="27"/>
      <c r="PDI6" s="27"/>
      <c r="PDJ6" s="27"/>
      <c r="PDK6" s="27"/>
      <c r="PDL6" s="27"/>
      <c r="PDM6" s="27"/>
      <c r="PDN6" s="27"/>
      <c r="PDO6" s="27"/>
      <c r="PDP6" s="27"/>
      <c r="PDQ6" s="27"/>
      <c r="PDR6" s="27"/>
      <c r="PDS6" s="27"/>
      <c r="PDT6" s="27"/>
      <c r="PDU6" s="27"/>
      <c r="PDV6" s="27"/>
      <c r="PDW6" s="27"/>
      <c r="PDX6" s="27"/>
      <c r="PDY6" s="27"/>
      <c r="PDZ6" s="27"/>
      <c r="PEA6" s="27"/>
      <c r="PEB6" s="27"/>
      <c r="PEC6" s="27"/>
      <c r="PED6" s="27"/>
      <c r="PEE6" s="27"/>
      <c r="PEF6" s="27"/>
      <c r="PEG6" s="27"/>
      <c r="PEH6" s="27"/>
      <c r="PEI6" s="27"/>
      <c r="PEJ6" s="27"/>
      <c r="PEK6" s="27"/>
      <c r="PEL6" s="27"/>
      <c r="PEM6" s="27"/>
      <c r="PEN6" s="27"/>
      <c r="PEO6" s="27"/>
      <c r="PEP6" s="27"/>
      <c r="PEQ6" s="27"/>
      <c r="PER6" s="27"/>
      <c r="PES6" s="27"/>
      <c r="PET6" s="27"/>
      <c r="PEU6" s="27"/>
      <c r="PEV6" s="27"/>
      <c r="PEW6" s="27"/>
      <c r="PEX6" s="27"/>
      <c r="PEY6" s="27"/>
      <c r="PEZ6" s="27"/>
      <c r="PFA6" s="27"/>
      <c r="PFB6" s="27"/>
      <c r="PFC6" s="27"/>
      <c r="PFD6" s="27"/>
      <c r="PFE6" s="27"/>
      <c r="PFF6" s="27"/>
      <c r="PFG6" s="27"/>
      <c r="PFH6" s="27"/>
      <c r="PFI6" s="27"/>
      <c r="PFJ6" s="27"/>
      <c r="PFK6" s="27"/>
      <c r="PFL6" s="27"/>
      <c r="PFM6" s="27"/>
      <c r="PFN6" s="27"/>
      <c r="PFO6" s="27"/>
      <c r="PFP6" s="27"/>
      <c r="PFQ6" s="27"/>
      <c r="PFR6" s="27"/>
      <c r="PFS6" s="27"/>
      <c r="PFT6" s="27"/>
      <c r="PFU6" s="27"/>
      <c r="PFV6" s="27"/>
      <c r="PFW6" s="27"/>
      <c r="PFX6" s="27"/>
      <c r="PFY6" s="27"/>
      <c r="PFZ6" s="27"/>
      <c r="PGA6" s="27"/>
      <c r="PGB6" s="27"/>
      <c r="PGC6" s="27"/>
      <c r="PGD6" s="27"/>
      <c r="PGE6" s="27"/>
      <c r="PGF6" s="27"/>
      <c r="PGG6" s="27"/>
      <c r="PGH6" s="27"/>
      <c r="PGI6" s="27"/>
      <c r="PGJ6" s="27"/>
      <c r="PGK6" s="27"/>
      <c r="PGL6" s="27"/>
      <c r="PGM6" s="27"/>
      <c r="PGN6" s="27"/>
      <c r="PGO6" s="27"/>
      <c r="PGP6" s="27"/>
      <c r="PGQ6" s="27"/>
      <c r="PGR6" s="27"/>
      <c r="PGS6" s="27"/>
      <c r="PGT6" s="27"/>
      <c r="PGU6" s="27"/>
      <c r="PGV6" s="27"/>
      <c r="PGW6" s="27"/>
      <c r="PGX6" s="27"/>
      <c r="PGY6" s="27"/>
      <c r="PGZ6" s="27"/>
      <c r="PHA6" s="27"/>
      <c r="PHB6" s="27"/>
      <c r="PHC6" s="27"/>
      <c r="PHD6" s="27"/>
      <c r="PHE6" s="27"/>
      <c r="PHF6" s="27"/>
      <c r="PHG6" s="27"/>
      <c r="PHH6" s="27"/>
      <c r="PHI6" s="27"/>
      <c r="PHJ6" s="27"/>
      <c r="PHK6" s="27"/>
      <c r="PHL6" s="27"/>
      <c r="PHM6" s="27"/>
      <c r="PHN6" s="27"/>
      <c r="PHO6" s="27"/>
      <c r="PHP6" s="27"/>
      <c r="PHQ6" s="27"/>
      <c r="PHR6" s="27"/>
      <c r="PHS6" s="27"/>
      <c r="PHT6" s="27"/>
      <c r="PHU6" s="27"/>
      <c r="PHV6" s="27"/>
      <c r="PHW6" s="27"/>
      <c r="PHX6" s="27"/>
      <c r="PHY6" s="27"/>
      <c r="PHZ6" s="27"/>
      <c r="PIA6" s="27"/>
      <c r="PIB6" s="27"/>
      <c r="PIC6" s="27"/>
      <c r="PID6" s="27"/>
      <c r="PIE6" s="27"/>
      <c r="PIF6" s="27"/>
      <c r="PIG6" s="27"/>
      <c r="PIH6" s="27"/>
      <c r="PII6" s="27"/>
      <c r="PIJ6" s="27"/>
      <c r="PIK6" s="27"/>
      <c r="PIL6" s="27"/>
      <c r="PIM6" s="27"/>
      <c r="PIN6" s="27"/>
      <c r="PIO6" s="27"/>
      <c r="PIP6" s="27"/>
      <c r="PIQ6" s="27"/>
      <c r="PIR6" s="27"/>
      <c r="PIS6" s="27"/>
      <c r="PIT6" s="27"/>
      <c r="PIU6" s="27"/>
      <c r="PIV6" s="27"/>
      <c r="PIW6" s="27"/>
      <c r="PIX6" s="27"/>
      <c r="PIY6" s="27"/>
      <c r="PIZ6" s="27"/>
      <c r="PJA6" s="27"/>
      <c r="PJB6" s="27"/>
      <c r="PJC6" s="27"/>
      <c r="PJD6" s="27"/>
      <c r="PJE6" s="27"/>
      <c r="PJF6" s="27"/>
      <c r="PJG6" s="27"/>
      <c r="PJH6" s="27"/>
      <c r="PJI6" s="27"/>
      <c r="PJJ6" s="27"/>
      <c r="PJK6" s="27"/>
      <c r="PJL6" s="27"/>
      <c r="PJM6" s="27"/>
      <c r="PJN6" s="27"/>
      <c r="PJO6" s="27"/>
      <c r="PJP6" s="27"/>
      <c r="PJQ6" s="27"/>
      <c r="PJR6" s="27"/>
      <c r="PJS6" s="27"/>
      <c r="PJT6" s="27"/>
      <c r="PJU6" s="27"/>
      <c r="PJV6" s="27"/>
      <c r="PJW6" s="27"/>
      <c r="PJX6" s="27"/>
      <c r="PJY6" s="27"/>
      <c r="PJZ6" s="27"/>
      <c r="PKA6" s="27"/>
      <c r="PKB6" s="27"/>
      <c r="PKC6" s="27"/>
      <c r="PKD6" s="27"/>
      <c r="PKE6" s="27"/>
      <c r="PKF6" s="27"/>
      <c r="PKG6" s="27"/>
      <c r="PKH6" s="27"/>
      <c r="PKI6" s="27"/>
      <c r="PKJ6" s="27"/>
      <c r="PKK6" s="27"/>
      <c r="PKL6" s="27"/>
      <c r="PKM6" s="27"/>
      <c r="PKN6" s="27"/>
      <c r="PKO6" s="27"/>
      <c r="PKP6" s="27"/>
      <c r="PKQ6" s="27"/>
      <c r="PKR6" s="27"/>
      <c r="PKS6" s="27"/>
      <c r="PKT6" s="27"/>
      <c r="PKU6" s="27"/>
      <c r="PKV6" s="27"/>
      <c r="PKW6" s="27"/>
      <c r="PKX6" s="27"/>
      <c r="PKY6" s="27"/>
      <c r="PKZ6" s="27"/>
      <c r="PLA6" s="27"/>
      <c r="PLB6" s="27"/>
      <c r="PLC6" s="27"/>
      <c r="PLD6" s="27"/>
      <c r="PLE6" s="27"/>
      <c r="PLF6" s="27"/>
      <c r="PLG6" s="27"/>
      <c r="PLH6" s="27"/>
      <c r="PLI6" s="27"/>
      <c r="PLJ6" s="27"/>
      <c r="PLK6" s="27"/>
      <c r="PLL6" s="27"/>
      <c r="PLM6" s="27"/>
      <c r="PLN6" s="27"/>
      <c r="PLO6" s="27"/>
      <c r="PLP6" s="27"/>
      <c r="PLQ6" s="27"/>
      <c r="PLR6" s="27"/>
      <c r="PLS6" s="27"/>
      <c r="PLT6" s="27"/>
      <c r="PLU6" s="27"/>
      <c r="PLV6" s="27"/>
      <c r="PLW6" s="27"/>
      <c r="PLX6" s="27"/>
      <c r="PLY6" s="27"/>
      <c r="PLZ6" s="27"/>
      <c r="PMA6" s="27"/>
      <c r="PMB6" s="27"/>
      <c r="PMC6" s="27"/>
      <c r="PMD6" s="27"/>
      <c r="PME6" s="27"/>
      <c r="PMF6" s="27"/>
      <c r="PMG6" s="27"/>
      <c r="PMH6" s="27"/>
      <c r="PMI6" s="27"/>
      <c r="PMJ6" s="27"/>
      <c r="PMK6" s="27"/>
      <c r="PML6" s="27"/>
      <c r="PMM6" s="27"/>
      <c r="PMN6" s="27"/>
      <c r="PMO6" s="27"/>
      <c r="PMP6" s="27"/>
      <c r="PMQ6" s="27"/>
      <c r="PMR6" s="27"/>
      <c r="PMS6" s="27"/>
      <c r="PMT6" s="27"/>
      <c r="PMU6" s="27"/>
      <c r="PMV6" s="27"/>
      <c r="PMW6" s="27"/>
      <c r="PMX6" s="27"/>
      <c r="PMY6" s="27"/>
      <c r="PMZ6" s="27"/>
      <c r="PNA6" s="27"/>
      <c r="PNB6" s="27"/>
      <c r="PNC6" s="27"/>
      <c r="PND6" s="27"/>
      <c r="PNE6" s="27"/>
      <c r="PNF6" s="27"/>
      <c r="PNG6" s="27"/>
      <c r="PNH6" s="27"/>
      <c r="PNI6" s="27"/>
      <c r="PNJ6" s="27"/>
      <c r="PNK6" s="27"/>
      <c r="PNL6" s="27"/>
      <c r="PNM6" s="27"/>
      <c r="PNN6" s="27"/>
      <c r="PNO6" s="27"/>
      <c r="PNP6" s="27"/>
      <c r="PNQ6" s="27"/>
      <c r="PNR6" s="27"/>
      <c r="PNS6" s="27"/>
      <c r="PNT6" s="27"/>
      <c r="PNU6" s="27"/>
      <c r="PNV6" s="27"/>
      <c r="PNW6" s="27"/>
      <c r="PNX6" s="27"/>
      <c r="PNY6" s="27"/>
      <c r="PNZ6" s="27"/>
      <c r="POA6" s="27"/>
      <c r="POB6" s="27"/>
      <c r="POC6" s="27"/>
      <c r="POD6" s="27"/>
      <c r="POE6" s="27"/>
      <c r="POF6" s="27"/>
      <c r="POG6" s="27"/>
      <c r="POH6" s="27"/>
      <c r="POI6" s="27"/>
      <c r="POJ6" s="27"/>
      <c r="POK6" s="27"/>
      <c r="POL6" s="27"/>
      <c r="POM6" s="27"/>
      <c r="PON6" s="27"/>
      <c r="POO6" s="27"/>
      <c r="POP6" s="27"/>
      <c r="POQ6" s="27"/>
      <c r="POR6" s="27"/>
      <c r="POS6" s="27"/>
      <c r="POT6" s="27"/>
      <c r="POU6" s="27"/>
      <c r="POV6" s="27"/>
      <c r="POW6" s="27"/>
      <c r="POX6" s="27"/>
      <c r="POY6" s="27"/>
      <c r="POZ6" s="27"/>
      <c r="PPA6" s="27"/>
      <c r="PPB6" s="27"/>
      <c r="PPC6" s="27"/>
      <c r="PPD6" s="27"/>
      <c r="PPE6" s="27"/>
      <c r="PPF6" s="27"/>
      <c r="PPG6" s="27"/>
      <c r="PPH6" s="27"/>
      <c r="PPI6" s="27"/>
      <c r="PPJ6" s="27"/>
      <c r="PPK6" s="27"/>
      <c r="PPL6" s="27"/>
      <c r="PPM6" s="27"/>
      <c r="PPN6" s="27"/>
      <c r="PPO6" s="27"/>
      <c r="PPP6" s="27"/>
      <c r="PPQ6" s="27"/>
      <c r="PPR6" s="27"/>
      <c r="PPS6" s="27"/>
      <c r="PPT6" s="27"/>
      <c r="PPU6" s="27"/>
      <c r="PPV6" s="27"/>
      <c r="PPW6" s="27"/>
      <c r="PPX6" s="27"/>
      <c r="PPY6" s="27"/>
      <c r="PPZ6" s="27"/>
      <c r="PQA6" s="27"/>
      <c r="PQB6" s="27"/>
      <c r="PQC6" s="27"/>
      <c r="PQD6" s="27"/>
      <c r="PQE6" s="27"/>
      <c r="PQF6" s="27"/>
      <c r="PQG6" s="27"/>
      <c r="PQH6" s="27"/>
      <c r="PQI6" s="27"/>
      <c r="PQJ6" s="27"/>
      <c r="PQK6" s="27"/>
      <c r="PQL6" s="27"/>
      <c r="PQM6" s="27"/>
      <c r="PQN6" s="27"/>
      <c r="PQO6" s="27"/>
      <c r="PQP6" s="27"/>
      <c r="PQQ6" s="27"/>
      <c r="PQR6" s="27"/>
      <c r="PQS6" s="27"/>
      <c r="PQT6" s="27"/>
      <c r="PQU6" s="27"/>
      <c r="PQV6" s="27"/>
      <c r="PQW6" s="27"/>
      <c r="PQX6" s="27"/>
      <c r="PQY6" s="27"/>
      <c r="PQZ6" s="27"/>
      <c r="PRA6" s="27"/>
      <c r="PRB6" s="27"/>
      <c r="PRC6" s="27"/>
      <c r="PRD6" s="27"/>
      <c r="PRE6" s="27"/>
      <c r="PRF6" s="27"/>
      <c r="PRG6" s="27"/>
      <c r="PRH6" s="27"/>
      <c r="PRI6" s="27"/>
      <c r="PRJ6" s="27"/>
      <c r="PRK6" s="27"/>
      <c r="PRL6" s="27"/>
      <c r="PRM6" s="27"/>
      <c r="PRN6" s="27"/>
      <c r="PRO6" s="27"/>
      <c r="PRP6" s="27"/>
      <c r="PRQ6" s="27"/>
      <c r="PRR6" s="27"/>
      <c r="PRS6" s="27"/>
      <c r="PRT6" s="27"/>
      <c r="PRU6" s="27"/>
      <c r="PRV6" s="27"/>
      <c r="PRW6" s="27"/>
      <c r="PRX6" s="27"/>
      <c r="PRY6" s="27"/>
      <c r="PRZ6" s="27"/>
      <c r="PSA6" s="27"/>
      <c r="PSB6" s="27"/>
      <c r="PSC6" s="27"/>
      <c r="PSD6" s="27"/>
      <c r="PSE6" s="27"/>
      <c r="PSF6" s="27"/>
      <c r="PSG6" s="27"/>
      <c r="PSH6" s="27"/>
      <c r="PSI6" s="27"/>
      <c r="PSJ6" s="27"/>
      <c r="PSK6" s="27"/>
      <c r="PSL6" s="27"/>
      <c r="PSM6" s="27"/>
      <c r="PSN6" s="27"/>
      <c r="PSO6" s="27"/>
      <c r="PSP6" s="27"/>
      <c r="PSQ6" s="27"/>
      <c r="PSR6" s="27"/>
      <c r="PSS6" s="27"/>
      <c r="PST6" s="27"/>
      <c r="PSU6" s="27"/>
      <c r="PSV6" s="27"/>
      <c r="PSW6" s="27"/>
      <c r="PSX6" s="27"/>
      <c r="PSY6" s="27"/>
      <c r="PSZ6" s="27"/>
      <c r="PTA6" s="27"/>
      <c r="PTB6" s="27"/>
      <c r="PTC6" s="27"/>
      <c r="PTD6" s="27"/>
      <c r="PTE6" s="27"/>
      <c r="PTF6" s="27"/>
      <c r="PTG6" s="27"/>
      <c r="PTH6" s="27"/>
      <c r="PTI6" s="27"/>
      <c r="PTJ6" s="27"/>
      <c r="PTK6" s="27"/>
      <c r="PTL6" s="27"/>
      <c r="PTM6" s="27"/>
      <c r="PTN6" s="27"/>
      <c r="PTO6" s="27"/>
      <c r="PTP6" s="27"/>
      <c r="PTQ6" s="27"/>
      <c r="PTR6" s="27"/>
      <c r="PTS6" s="27"/>
      <c r="PTT6" s="27"/>
      <c r="PTU6" s="27"/>
      <c r="PTV6" s="27"/>
      <c r="PTW6" s="27"/>
      <c r="PTX6" s="27"/>
      <c r="PTY6" s="27"/>
      <c r="PTZ6" s="27"/>
      <c r="PUA6" s="27"/>
      <c r="PUB6" s="27"/>
      <c r="PUC6" s="27"/>
      <c r="PUD6" s="27"/>
      <c r="PUE6" s="27"/>
      <c r="PUF6" s="27"/>
      <c r="PUG6" s="27"/>
      <c r="PUH6" s="27"/>
      <c r="PUI6" s="27"/>
      <c r="PUJ6" s="27"/>
      <c r="PUK6" s="27"/>
      <c r="PUL6" s="27"/>
      <c r="PUM6" s="27"/>
      <c r="PUN6" s="27"/>
      <c r="PUO6" s="27"/>
      <c r="PUP6" s="27"/>
      <c r="PUQ6" s="27"/>
      <c r="PUR6" s="27"/>
      <c r="PUS6" s="27"/>
      <c r="PUT6" s="27"/>
      <c r="PUU6" s="27"/>
      <c r="PUV6" s="27"/>
      <c r="PUW6" s="27"/>
      <c r="PUX6" s="27"/>
      <c r="PUY6" s="27"/>
      <c r="PUZ6" s="27"/>
      <c r="PVA6" s="27"/>
      <c r="PVB6" s="27"/>
      <c r="PVC6" s="27"/>
      <c r="PVD6" s="27"/>
      <c r="PVE6" s="27"/>
      <c r="PVF6" s="27"/>
      <c r="PVG6" s="27"/>
      <c r="PVH6" s="27"/>
      <c r="PVI6" s="27"/>
      <c r="PVJ6" s="27"/>
      <c r="PVK6" s="27"/>
      <c r="PVL6" s="27"/>
      <c r="PVM6" s="27"/>
      <c r="PVN6" s="27"/>
      <c r="PVO6" s="27"/>
      <c r="PVP6" s="27"/>
      <c r="PVQ6" s="27"/>
      <c r="PVR6" s="27"/>
      <c r="PVS6" s="27"/>
      <c r="PVT6" s="27"/>
      <c r="PVU6" s="27"/>
      <c r="PVV6" s="27"/>
      <c r="PVW6" s="27"/>
      <c r="PVX6" s="27"/>
      <c r="PVY6" s="27"/>
      <c r="PVZ6" s="27"/>
      <c r="PWA6" s="27"/>
      <c r="PWB6" s="27"/>
      <c r="PWC6" s="27"/>
      <c r="PWD6" s="27"/>
      <c r="PWE6" s="27"/>
      <c r="PWF6" s="27"/>
      <c r="PWG6" s="27"/>
      <c r="PWH6" s="27"/>
      <c r="PWI6" s="27"/>
      <c r="PWJ6" s="27"/>
      <c r="PWK6" s="27"/>
      <c r="PWL6" s="27"/>
      <c r="PWM6" s="27"/>
      <c r="PWN6" s="27"/>
      <c r="PWO6" s="27"/>
      <c r="PWP6" s="27"/>
      <c r="PWQ6" s="27"/>
      <c r="PWR6" s="27"/>
      <c r="PWS6" s="27"/>
      <c r="PWT6" s="27"/>
      <c r="PWU6" s="27"/>
      <c r="PWV6" s="27"/>
      <c r="PWW6" s="27"/>
      <c r="PWX6" s="27"/>
      <c r="PWY6" s="27"/>
      <c r="PWZ6" s="27"/>
      <c r="PXA6" s="27"/>
      <c r="PXB6" s="27"/>
      <c r="PXC6" s="27"/>
      <c r="PXD6" s="27"/>
      <c r="PXE6" s="27"/>
      <c r="PXF6" s="27"/>
      <c r="PXG6" s="27"/>
      <c r="PXH6" s="27"/>
      <c r="PXI6" s="27"/>
      <c r="PXJ6" s="27"/>
      <c r="PXK6" s="27"/>
      <c r="PXL6" s="27"/>
      <c r="PXM6" s="27"/>
      <c r="PXN6" s="27"/>
      <c r="PXO6" s="27"/>
      <c r="PXP6" s="27"/>
      <c r="PXQ6" s="27"/>
      <c r="PXR6" s="27"/>
      <c r="PXS6" s="27"/>
      <c r="PXT6" s="27"/>
      <c r="PXU6" s="27"/>
      <c r="PXV6" s="27"/>
      <c r="PXW6" s="27"/>
      <c r="PXX6" s="27"/>
      <c r="PXY6" s="27"/>
      <c r="PXZ6" s="27"/>
      <c r="PYA6" s="27"/>
      <c r="PYB6" s="27"/>
      <c r="PYC6" s="27"/>
      <c r="PYD6" s="27"/>
      <c r="PYE6" s="27"/>
      <c r="PYF6" s="27"/>
      <c r="PYG6" s="27"/>
      <c r="PYH6" s="27"/>
      <c r="PYI6" s="27"/>
      <c r="PYJ6" s="27"/>
      <c r="PYK6" s="27"/>
      <c r="PYL6" s="27"/>
      <c r="PYM6" s="27"/>
      <c r="PYN6" s="27"/>
      <c r="PYO6" s="27"/>
      <c r="PYP6" s="27"/>
      <c r="PYQ6" s="27"/>
      <c r="PYR6" s="27"/>
      <c r="PYS6" s="27"/>
      <c r="PYT6" s="27"/>
      <c r="PYU6" s="27"/>
      <c r="PYV6" s="27"/>
      <c r="PYW6" s="27"/>
      <c r="PYX6" s="27"/>
      <c r="PYY6" s="27"/>
      <c r="PYZ6" s="27"/>
      <c r="PZA6" s="27"/>
      <c r="PZB6" s="27"/>
      <c r="PZC6" s="27"/>
      <c r="PZD6" s="27"/>
      <c r="PZE6" s="27"/>
      <c r="PZF6" s="27"/>
      <c r="PZG6" s="27"/>
      <c r="PZH6" s="27"/>
      <c r="PZI6" s="27"/>
      <c r="PZJ6" s="27"/>
      <c r="PZK6" s="27"/>
      <c r="PZL6" s="27"/>
      <c r="PZM6" s="27"/>
      <c r="PZN6" s="27"/>
      <c r="PZO6" s="27"/>
      <c r="PZP6" s="27"/>
      <c r="PZQ6" s="27"/>
      <c r="PZR6" s="27"/>
      <c r="PZS6" s="27"/>
      <c r="PZT6" s="27"/>
      <c r="PZU6" s="27"/>
      <c r="PZV6" s="27"/>
      <c r="PZW6" s="27"/>
      <c r="PZX6" s="27"/>
      <c r="PZY6" s="27"/>
      <c r="PZZ6" s="27"/>
      <c r="QAA6" s="27"/>
      <c r="QAB6" s="27"/>
      <c r="QAC6" s="27"/>
      <c r="QAD6" s="27"/>
      <c r="QAE6" s="27"/>
      <c r="QAF6" s="27"/>
      <c r="QAG6" s="27"/>
      <c r="QAH6" s="27"/>
      <c r="QAI6" s="27"/>
      <c r="QAJ6" s="27"/>
      <c r="QAK6" s="27"/>
      <c r="QAL6" s="27"/>
      <c r="QAM6" s="27"/>
      <c r="QAN6" s="27"/>
      <c r="QAO6" s="27"/>
      <c r="QAP6" s="27"/>
      <c r="QAQ6" s="27"/>
      <c r="QAR6" s="27"/>
      <c r="QAS6" s="27"/>
      <c r="QAT6" s="27"/>
      <c r="QAU6" s="27"/>
      <c r="QAV6" s="27"/>
      <c r="QAW6" s="27"/>
      <c r="QAX6" s="27"/>
      <c r="QAY6" s="27"/>
      <c r="QAZ6" s="27"/>
      <c r="QBA6" s="27"/>
      <c r="QBB6" s="27"/>
      <c r="QBC6" s="27"/>
      <c r="QBD6" s="27"/>
      <c r="QBE6" s="27"/>
      <c r="QBF6" s="27"/>
      <c r="QBG6" s="27"/>
      <c r="QBH6" s="27"/>
      <c r="QBI6" s="27"/>
      <c r="QBJ6" s="27"/>
      <c r="QBK6" s="27"/>
      <c r="QBL6" s="27"/>
      <c r="QBM6" s="27"/>
      <c r="QBN6" s="27"/>
      <c r="QBO6" s="27"/>
      <c r="QBP6" s="27"/>
      <c r="QBQ6" s="27"/>
      <c r="QBR6" s="27"/>
      <c r="QBS6" s="27"/>
      <c r="QBT6" s="27"/>
      <c r="QBU6" s="27"/>
      <c r="QBV6" s="27"/>
      <c r="QBW6" s="27"/>
      <c r="QBX6" s="27"/>
      <c r="QBY6" s="27"/>
      <c r="QBZ6" s="27"/>
      <c r="QCA6" s="27"/>
      <c r="QCB6" s="27"/>
      <c r="QCC6" s="27"/>
      <c r="QCD6" s="27"/>
      <c r="QCE6" s="27"/>
      <c r="QCF6" s="27"/>
      <c r="QCG6" s="27"/>
      <c r="QCH6" s="27"/>
      <c r="QCI6" s="27"/>
      <c r="QCJ6" s="27"/>
      <c r="QCK6" s="27"/>
      <c r="QCL6" s="27"/>
      <c r="QCM6" s="27"/>
      <c r="QCN6" s="27"/>
      <c r="QCO6" s="27"/>
      <c r="QCP6" s="27"/>
      <c r="QCQ6" s="27"/>
      <c r="QCR6" s="27"/>
      <c r="QCS6" s="27"/>
      <c r="QCT6" s="27"/>
      <c r="QCU6" s="27"/>
      <c r="QCV6" s="27"/>
      <c r="QCW6" s="27"/>
      <c r="QCX6" s="27"/>
      <c r="QCY6" s="27"/>
      <c r="QCZ6" s="27"/>
      <c r="QDA6" s="27"/>
      <c r="QDB6" s="27"/>
      <c r="QDC6" s="27"/>
      <c r="QDD6" s="27"/>
      <c r="QDE6" s="27"/>
      <c r="QDF6" s="27"/>
      <c r="QDG6" s="27"/>
      <c r="QDH6" s="27"/>
      <c r="QDI6" s="27"/>
      <c r="QDJ6" s="27"/>
      <c r="QDK6" s="27"/>
      <c r="QDL6" s="27"/>
      <c r="QDM6" s="27"/>
      <c r="QDN6" s="27"/>
      <c r="QDO6" s="27"/>
      <c r="QDP6" s="27"/>
      <c r="QDQ6" s="27"/>
      <c r="QDR6" s="27"/>
      <c r="QDS6" s="27"/>
      <c r="QDT6" s="27"/>
      <c r="QDU6" s="27"/>
      <c r="QDV6" s="27"/>
      <c r="QDW6" s="27"/>
      <c r="QDX6" s="27"/>
      <c r="QDY6" s="27"/>
      <c r="QDZ6" s="27"/>
      <c r="QEA6" s="27"/>
      <c r="QEB6" s="27"/>
      <c r="QEC6" s="27"/>
      <c r="QED6" s="27"/>
      <c r="QEE6" s="27"/>
      <c r="QEF6" s="27"/>
      <c r="QEG6" s="27"/>
      <c r="QEH6" s="27"/>
      <c r="QEI6" s="27"/>
      <c r="QEJ6" s="27"/>
      <c r="QEK6" s="27"/>
      <c r="QEL6" s="27"/>
      <c r="QEM6" s="27"/>
      <c r="QEN6" s="27"/>
      <c r="QEO6" s="27"/>
      <c r="QEP6" s="27"/>
      <c r="QEQ6" s="27"/>
      <c r="QER6" s="27"/>
      <c r="QES6" s="27"/>
      <c r="QET6" s="27"/>
      <c r="QEU6" s="27"/>
      <c r="QEV6" s="27"/>
      <c r="QEW6" s="27"/>
      <c r="QEX6" s="27"/>
      <c r="QEY6" s="27"/>
      <c r="QEZ6" s="27"/>
      <c r="QFA6" s="27"/>
      <c r="QFB6" s="27"/>
      <c r="QFC6" s="27"/>
      <c r="QFD6" s="27"/>
      <c r="QFE6" s="27"/>
      <c r="QFF6" s="27"/>
      <c r="QFG6" s="27"/>
      <c r="QFH6" s="27"/>
      <c r="QFI6" s="27"/>
      <c r="QFJ6" s="27"/>
      <c r="QFK6" s="27"/>
      <c r="QFL6" s="27"/>
      <c r="QFM6" s="27"/>
      <c r="QFN6" s="27"/>
      <c r="QFO6" s="27"/>
      <c r="QFP6" s="27"/>
      <c r="QFQ6" s="27"/>
      <c r="QFR6" s="27"/>
      <c r="QFS6" s="27"/>
      <c r="QFT6" s="27"/>
      <c r="QFU6" s="27"/>
      <c r="QFV6" s="27"/>
      <c r="QFW6" s="27"/>
      <c r="QFX6" s="27"/>
      <c r="QFY6" s="27"/>
      <c r="QFZ6" s="27"/>
      <c r="QGA6" s="27"/>
      <c r="QGB6" s="27"/>
      <c r="QGC6" s="27"/>
      <c r="QGD6" s="27"/>
      <c r="QGE6" s="27"/>
      <c r="QGF6" s="27"/>
      <c r="QGG6" s="27"/>
      <c r="QGH6" s="27"/>
      <c r="QGI6" s="27"/>
      <c r="QGJ6" s="27"/>
      <c r="QGK6" s="27"/>
      <c r="QGL6" s="27"/>
      <c r="QGM6" s="27"/>
      <c r="QGN6" s="27"/>
      <c r="QGO6" s="27"/>
      <c r="QGP6" s="27"/>
      <c r="QGQ6" s="27"/>
      <c r="QGR6" s="27"/>
      <c r="QGS6" s="27"/>
      <c r="QGT6" s="27"/>
      <c r="QGU6" s="27"/>
      <c r="QGV6" s="27"/>
      <c r="QGW6" s="27"/>
      <c r="QGX6" s="27"/>
      <c r="QGY6" s="27"/>
      <c r="QGZ6" s="27"/>
      <c r="QHA6" s="27"/>
      <c r="QHB6" s="27"/>
      <c r="QHC6" s="27"/>
      <c r="QHD6" s="27"/>
      <c r="QHE6" s="27"/>
      <c r="QHF6" s="27"/>
      <c r="QHG6" s="27"/>
      <c r="QHH6" s="27"/>
      <c r="QHI6" s="27"/>
      <c r="QHJ6" s="27"/>
      <c r="QHK6" s="27"/>
      <c r="QHL6" s="27"/>
      <c r="QHM6" s="27"/>
      <c r="QHN6" s="27"/>
      <c r="QHO6" s="27"/>
      <c r="QHP6" s="27"/>
      <c r="QHQ6" s="27"/>
      <c r="QHR6" s="27"/>
      <c r="QHS6" s="27"/>
      <c r="QHT6" s="27"/>
      <c r="QHU6" s="27"/>
      <c r="QHV6" s="27"/>
      <c r="QHW6" s="27"/>
      <c r="QHX6" s="27"/>
      <c r="QHY6" s="27"/>
      <c r="QHZ6" s="27"/>
      <c r="QIA6" s="27"/>
      <c r="QIB6" s="27"/>
      <c r="QIC6" s="27"/>
      <c r="QID6" s="27"/>
      <c r="QIE6" s="27"/>
      <c r="QIF6" s="27"/>
      <c r="QIG6" s="27"/>
      <c r="QIH6" s="27"/>
      <c r="QII6" s="27"/>
      <c r="QIJ6" s="27"/>
      <c r="QIK6" s="27"/>
      <c r="QIL6" s="27"/>
      <c r="QIM6" s="27"/>
      <c r="QIN6" s="27"/>
      <c r="QIO6" s="27"/>
      <c r="QIP6" s="27"/>
      <c r="QIQ6" s="27"/>
      <c r="QIR6" s="27"/>
      <c r="QIS6" s="27"/>
      <c r="QIT6" s="27"/>
      <c r="QIU6" s="27"/>
      <c r="QIV6" s="27"/>
      <c r="QIW6" s="27"/>
      <c r="QIX6" s="27"/>
      <c r="QIY6" s="27"/>
      <c r="QIZ6" s="27"/>
      <c r="QJA6" s="27"/>
      <c r="QJB6" s="27"/>
      <c r="QJC6" s="27"/>
      <c r="QJD6" s="27"/>
      <c r="QJE6" s="27"/>
      <c r="QJF6" s="27"/>
      <c r="QJG6" s="27"/>
      <c r="QJH6" s="27"/>
      <c r="QJI6" s="27"/>
      <c r="QJJ6" s="27"/>
      <c r="QJK6" s="27"/>
      <c r="QJL6" s="27"/>
      <c r="QJM6" s="27"/>
      <c r="QJN6" s="27"/>
      <c r="QJO6" s="27"/>
      <c r="QJP6" s="27"/>
      <c r="QJQ6" s="27"/>
      <c r="QJR6" s="27"/>
      <c r="QJS6" s="27"/>
      <c r="QJT6" s="27"/>
      <c r="QJU6" s="27"/>
      <c r="QJV6" s="27"/>
      <c r="QJW6" s="27"/>
      <c r="QJX6" s="27"/>
      <c r="QJY6" s="27"/>
      <c r="QJZ6" s="27"/>
      <c r="QKA6" s="27"/>
      <c r="QKB6" s="27"/>
      <c r="QKC6" s="27"/>
      <c r="QKD6" s="27"/>
      <c r="QKE6" s="27"/>
      <c r="QKF6" s="27"/>
      <c r="QKG6" s="27"/>
      <c r="QKH6" s="27"/>
      <c r="QKI6" s="27"/>
      <c r="QKJ6" s="27"/>
      <c r="QKK6" s="27"/>
      <c r="QKL6" s="27"/>
      <c r="QKM6" s="27"/>
      <c r="QKN6" s="27"/>
      <c r="QKO6" s="27"/>
      <c r="QKP6" s="27"/>
      <c r="QKQ6" s="27"/>
      <c r="QKR6" s="27"/>
      <c r="QKS6" s="27"/>
      <c r="QKT6" s="27"/>
      <c r="QKU6" s="27"/>
      <c r="QKV6" s="27"/>
      <c r="QKW6" s="27"/>
      <c r="QKX6" s="27"/>
      <c r="QKY6" s="27"/>
      <c r="QKZ6" s="27"/>
      <c r="QLA6" s="27"/>
      <c r="QLB6" s="27"/>
      <c r="QLC6" s="27"/>
      <c r="QLD6" s="27"/>
      <c r="QLE6" s="27"/>
      <c r="QLF6" s="27"/>
      <c r="QLG6" s="27"/>
      <c r="QLH6" s="27"/>
      <c r="QLI6" s="27"/>
      <c r="QLJ6" s="27"/>
      <c r="QLK6" s="27"/>
      <c r="QLL6" s="27"/>
      <c r="QLM6" s="27"/>
      <c r="QLN6" s="27"/>
      <c r="QLO6" s="27"/>
      <c r="QLP6" s="27"/>
      <c r="QLQ6" s="27"/>
      <c r="QLR6" s="27"/>
      <c r="QLS6" s="27"/>
      <c r="QLT6" s="27"/>
      <c r="QLU6" s="27"/>
      <c r="QLV6" s="27"/>
      <c r="QLW6" s="27"/>
      <c r="QLX6" s="27"/>
      <c r="QLY6" s="27"/>
      <c r="QLZ6" s="27"/>
      <c r="QMA6" s="27"/>
      <c r="QMB6" s="27"/>
      <c r="QMC6" s="27"/>
      <c r="QMD6" s="27"/>
      <c r="QME6" s="27"/>
      <c r="QMF6" s="27"/>
      <c r="QMG6" s="27"/>
      <c r="QMH6" s="27"/>
      <c r="QMI6" s="27"/>
      <c r="QMJ6" s="27"/>
      <c r="QMK6" s="27"/>
      <c r="QML6" s="27"/>
      <c r="QMM6" s="27"/>
      <c r="QMN6" s="27"/>
      <c r="QMO6" s="27"/>
      <c r="QMP6" s="27"/>
      <c r="QMQ6" s="27"/>
      <c r="QMR6" s="27"/>
      <c r="QMS6" s="27"/>
      <c r="QMT6" s="27"/>
      <c r="QMU6" s="27"/>
      <c r="QMV6" s="27"/>
      <c r="QMW6" s="27"/>
      <c r="QMX6" s="27"/>
      <c r="QMY6" s="27"/>
      <c r="QMZ6" s="27"/>
      <c r="QNA6" s="27"/>
      <c r="QNB6" s="27"/>
      <c r="QNC6" s="27"/>
      <c r="QND6" s="27"/>
      <c r="QNE6" s="27"/>
      <c r="QNF6" s="27"/>
      <c r="QNG6" s="27"/>
      <c r="QNH6" s="27"/>
      <c r="QNI6" s="27"/>
      <c r="QNJ6" s="27"/>
      <c r="QNK6" s="27"/>
      <c r="QNL6" s="27"/>
      <c r="QNM6" s="27"/>
      <c r="QNN6" s="27"/>
      <c r="QNO6" s="27"/>
      <c r="QNP6" s="27"/>
      <c r="QNQ6" s="27"/>
      <c r="QNR6" s="27"/>
      <c r="QNS6" s="27"/>
      <c r="QNT6" s="27"/>
      <c r="QNU6" s="27"/>
      <c r="QNV6" s="27"/>
      <c r="QNW6" s="27"/>
      <c r="QNX6" s="27"/>
      <c r="QNY6" s="27"/>
      <c r="QNZ6" s="27"/>
      <c r="QOA6" s="27"/>
      <c r="QOB6" s="27"/>
      <c r="QOC6" s="27"/>
      <c r="QOD6" s="27"/>
      <c r="QOE6" s="27"/>
      <c r="QOF6" s="27"/>
      <c r="QOG6" s="27"/>
      <c r="QOH6" s="27"/>
      <c r="QOI6" s="27"/>
      <c r="QOJ6" s="27"/>
      <c r="QOK6" s="27"/>
      <c r="QOL6" s="27"/>
      <c r="QOM6" s="27"/>
      <c r="QON6" s="27"/>
      <c r="QOO6" s="27"/>
      <c r="QOP6" s="27"/>
      <c r="QOQ6" s="27"/>
      <c r="QOR6" s="27"/>
      <c r="QOS6" s="27"/>
      <c r="QOT6" s="27"/>
      <c r="QOU6" s="27"/>
      <c r="QOV6" s="27"/>
      <c r="QOW6" s="27"/>
      <c r="QOX6" s="27"/>
      <c r="QOY6" s="27"/>
      <c r="QOZ6" s="27"/>
      <c r="QPA6" s="27"/>
      <c r="QPB6" s="27"/>
      <c r="QPC6" s="27"/>
      <c r="QPD6" s="27"/>
      <c r="QPE6" s="27"/>
      <c r="QPF6" s="27"/>
      <c r="QPG6" s="27"/>
      <c r="QPH6" s="27"/>
      <c r="QPI6" s="27"/>
      <c r="QPJ6" s="27"/>
      <c r="QPK6" s="27"/>
      <c r="QPL6" s="27"/>
      <c r="QPM6" s="27"/>
      <c r="QPN6" s="27"/>
      <c r="QPO6" s="27"/>
      <c r="QPP6" s="27"/>
      <c r="QPQ6" s="27"/>
      <c r="QPR6" s="27"/>
      <c r="QPS6" s="27"/>
      <c r="QPT6" s="27"/>
      <c r="QPU6" s="27"/>
      <c r="QPV6" s="27"/>
      <c r="QPW6" s="27"/>
      <c r="QPX6" s="27"/>
      <c r="QPY6" s="27"/>
      <c r="QPZ6" s="27"/>
      <c r="QQA6" s="27"/>
      <c r="QQB6" s="27"/>
      <c r="QQC6" s="27"/>
      <c r="QQD6" s="27"/>
      <c r="QQE6" s="27"/>
      <c r="QQF6" s="27"/>
      <c r="QQG6" s="27"/>
      <c r="QQH6" s="27"/>
      <c r="QQI6" s="27"/>
      <c r="QQJ6" s="27"/>
      <c r="QQK6" s="27"/>
      <c r="QQL6" s="27"/>
      <c r="QQM6" s="27"/>
      <c r="QQN6" s="27"/>
      <c r="QQO6" s="27"/>
      <c r="QQP6" s="27"/>
      <c r="QQQ6" s="27"/>
      <c r="QQR6" s="27"/>
      <c r="QQS6" s="27"/>
      <c r="QQT6" s="27"/>
      <c r="QQU6" s="27"/>
      <c r="QQV6" s="27"/>
      <c r="QQW6" s="27"/>
      <c r="QQX6" s="27"/>
      <c r="QQY6" s="27"/>
      <c r="QQZ6" s="27"/>
      <c r="QRA6" s="27"/>
      <c r="QRB6" s="27"/>
      <c r="QRC6" s="27"/>
      <c r="QRD6" s="27"/>
      <c r="QRE6" s="27"/>
      <c r="QRF6" s="27"/>
      <c r="QRG6" s="27"/>
      <c r="QRH6" s="27"/>
      <c r="QRI6" s="27"/>
      <c r="QRJ6" s="27"/>
      <c r="QRK6" s="27"/>
      <c r="QRL6" s="27"/>
      <c r="QRM6" s="27"/>
      <c r="QRN6" s="27"/>
      <c r="QRO6" s="27"/>
      <c r="QRP6" s="27"/>
      <c r="QRQ6" s="27"/>
      <c r="QRR6" s="27"/>
      <c r="QRS6" s="27"/>
      <c r="QRT6" s="27"/>
      <c r="QRU6" s="27"/>
      <c r="QRV6" s="27"/>
      <c r="QRW6" s="27"/>
      <c r="QRX6" s="27"/>
      <c r="QRY6" s="27"/>
      <c r="QRZ6" s="27"/>
      <c r="QSA6" s="27"/>
      <c r="QSB6" s="27"/>
      <c r="QSC6" s="27"/>
      <c r="QSD6" s="27"/>
      <c r="QSE6" s="27"/>
      <c r="QSF6" s="27"/>
      <c r="QSG6" s="27"/>
      <c r="QSH6" s="27"/>
      <c r="QSI6" s="27"/>
      <c r="QSJ6" s="27"/>
      <c r="QSK6" s="27"/>
      <c r="QSL6" s="27"/>
      <c r="QSM6" s="27"/>
      <c r="QSN6" s="27"/>
      <c r="QSO6" s="27"/>
      <c r="QSP6" s="27"/>
      <c r="QSQ6" s="27"/>
      <c r="QSR6" s="27"/>
      <c r="QSS6" s="27"/>
      <c r="QST6" s="27"/>
      <c r="QSU6" s="27"/>
      <c r="QSV6" s="27"/>
      <c r="QSW6" s="27"/>
      <c r="QSX6" s="27"/>
      <c r="QSY6" s="27"/>
      <c r="QSZ6" s="27"/>
      <c r="QTA6" s="27"/>
      <c r="QTB6" s="27"/>
      <c r="QTC6" s="27"/>
      <c r="QTD6" s="27"/>
      <c r="QTE6" s="27"/>
      <c r="QTF6" s="27"/>
      <c r="QTG6" s="27"/>
      <c r="QTH6" s="27"/>
      <c r="QTI6" s="27"/>
      <c r="QTJ6" s="27"/>
      <c r="QTK6" s="27"/>
      <c r="QTL6" s="27"/>
      <c r="QTM6" s="27"/>
      <c r="QTN6" s="27"/>
      <c r="QTO6" s="27"/>
      <c r="QTP6" s="27"/>
      <c r="QTQ6" s="27"/>
      <c r="QTR6" s="27"/>
      <c r="QTS6" s="27"/>
      <c r="QTT6" s="27"/>
      <c r="QTU6" s="27"/>
      <c r="QTV6" s="27"/>
      <c r="QTW6" s="27"/>
      <c r="QTX6" s="27"/>
      <c r="QTY6" s="27"/>
      <c r="QTZ6" s="27"/>
      <c r="QUA6" s="27"/>
      <c r="QUB6" s="27"/>
      <c r="QUC6" s="27"/>
      <c r="QUD6" s="27"/>
      <c r="QUE6" s="27"/>
      <c r="QUF6" s="27"/>
      <c r="QUG6" s="27"/>
      <c r="QUH6" s="27"/>
      <c r="QUI6" s="27"/>
      <c r="QUJ6" s="27"/>
      <c r="QUK6" s="27"/>
      <c r="QUL6" s="27"/>
      <c r="QUM6" s="27"/>
      <c r="QUN6" s="27"/>
      <c r="QUO6" s="27"/>
      <c r="QUP6" s="27"/>
      <c r="QUQ6" s="27"/>
      <c r="QUR6" s="27"/>
      <c r="QUS6" s="27"/>
      <c r="QUT6" s="27"/>
      <c r="QUU6" s="27"/>
      <c r="QUV6" s="27"/>
      <c r="QUW6" s="27"/>
      <c r="QUX6" s="27"/>
      <c r="QUY6" s="27"/>
      <c r="QUZ6" s="27"/>
      <c r="QVA6" s="27"/>
      <c r="QVB6" s="27"/>
      <c r="QVC6" s="27"/>
      <c r="QVD6" s="27"/>
      <c r="QVE6" s="27"/>
      <c r="QVF6" s="27"/>
      <c r="QVG6" s="27"/>
      <c r="QVH6" s="27"/>
      <c r="QVI6" s="27"/>
      <c r="QVJ6" s="27"/>
      <c r="QVK6" s="27"/>
      <c r="QVL6" s="27"/>
      <c r="QVM6" s="27"/>
      <c r="QVN6" s="27"/>
      <c r="QVO6" s="27"/>
      <c r="QVP6" s="27"/>
      <c r="QVQ6" s="27"/>
      <c r="QVR6" s="27"/>
      <c r="QVS6" s="27"/>
      <c r="QVT6" s="27"/>
      <c r="QVU6" s="27"/>
      <c r="QVV6" s="27"/>
      <c r="QVW6" s="27"/>
      <c r="QVX6" s="27"/>
      <c r="QVY6" s="27"/>
      <c r="QVZ6" s="27"/>
      <c r="QWA6" s="27"/>
      <c r="QWB6" s="27"/>
      <c r="QWC6" s="27"/>
      <c r="QWD6" s="27"/>
      <c r="QWE6" s="27"/>
      <c r="QWF6" s="27"/>
      <c r="QWG6" s="27"/>
      <c r="QWH6" s="27"/>
      <c r="QWI6" s="27"/>
      <c r="QWJ6" s="27"/>
      <c r="QWK6" s="27"/>
      <c r="QWL6" s="27"/>
      <c r="QWM6" s="27"/>
      <c r="QWN6" s="27"/>
      <c r="QWO6" s="27"/>
      <c r="QWP6" s="27"/>
      <c r="QWQ6" s="27"/>
      <c r="QWR6" s="27"/>
      <c r="QWS6" s="27"/>
      <c r="QWT6" s="27"/>
      <c r="QWU6" s="27"/>
      <c r="QWV6" s="27"/>
      <c r="QWW6" s="27"/>
      <c r="QWX6" s="27"/>
      <c r="QWY6" s="27"/>
      <c r="QWZ6" s="27"/>
      <c r="QXA6" s="27"/>
      <c r="QXB6" s="27"/>
      <c r="QXC6" s="27"/>
      <c r="QXD6" s="27"/>
      <c r="QXE6" s="27"/>
      <c r="QXF6" s="27"/>
      <c r="QXG6" s="27"/>
      <c r="QXH6" s="27"/>
      <c r="QXI6" s="27"/>
      <c r="QXJ6" s="27"/>
      <c r="QXK6" s="27"/>
      <c r="QXL6" s="27"/>
      <c r="QXM6" s="27"/>
      <c r="QXN6" s="27"/>
      <c r="QXO6" s="27"/>
      <c r="QXP6" s="27"/>
      <c r="QXQ6" s="27"/>
      <c r="QXR6" s="27"/>
      <c r="QXS6" s="27"/>
      <c r="QXT6" s="27"/>
      <c r="QXU6" s="27"/>
      <c r="QXV6" s="27"/>
      <c r="QXW6" s="27"/>
      <c r="QXX6" s="27"/>
      <c r="QXY6" s="27"/>
      <c r="QXZ6" s="27"/>
      <c r="QYA6" s="27"/>
      <c r="QYB6" s="27"/>
      <c r="QYC6" s="27"/>
      <c r="QYD6" s="27"/>
      <c r="QYE6" s="27"/>
      <c r="QYF6" s="27"/>
      <c r="QYG6" s="27"/>
      <c r="QYH6" s="27"/>
      <c r="QYI6" s="27"/>
      <c r="QYJ6" s="27"/>
      <c r="QYK6" s="27"/>
      <c r="QYL6" s="27"/>
      <c r="QYM6" s="27"/>
      <c r="QYN6" s="27"/>
      <c r="QYO6" s="27"/>
      <c r="QYP6" s="27"/>
      <c r="QYQ6" s="27"/>
      <c r="QYR6" s="27"/>
      <c r="QYS6" s="27"/>
      <c r="QYT6" s="27"/>
      <c r="QYU6" s="27"/>
      <c r="QYV6" s="27"/>
      <c r="QYW6" s="27"/>
      <c r="QYX6" s="27"/>
      <c r="QYY6" s="27"/>
      <c r="QYZ6" s="27"/>
      <c r="QZA6" s="27"/>
      <c r="QZB6" s="27"/>
      <c r="QZC6" s="27"/>
      <c r="QZD6" s="27"/>
      <c r="QZE6" s="27"/>
      <c r="QZF6" s="27"/>
      <c r="QZG6" s="27"/>
      <c r="QZH6" s="27"/>
      <c r="QZI6" s="27"/>
      <c r="QZJ6" s="27"/>
      <c r="QZK6" s="27"/>
      <c r="QZL6" s="27"/>
      <c r="QZM6" s="27"/>
      <c r="QZN6" s="27"/>
      <c r="QZO6" s="27"/>
      <c r="QZP6" s="27"/>
      <c r="QZQ6" s="27"/>
      <c r="QZR6" s="27"/>
      <c r="QZS6" s="27"/>
      <c r="QZT6" s="27"/>
      <c r="QZU6" s="27"/>
      <c r="QZV6" s="27"/>
      <c r="QZW6" s="27"/>
      <c r="QZX6" s="27"/>
      <c r="QZY6" s="27"/>
      <c r="QZZ6" s="27"/>
      <c r="RAA6" s="27"/>
      <c r="RAB6" s="27"/>
      <c r="RAC6" s="27"/>
      <c r="RAD6" s="27"/>
      <c r="RAE6" s="27"/>
      <c r="RAF6" s="27"/>
      <c r="RAG6" s="27"/>
      <c r="RAH6" s="27"/>
      <c r="RAI6" s="27"/>
      <c r="RAJ6" s="27"/>
      <c r="RAK6" s="27"/>
      <c r="RAL6" s="27"/>
      <c r="RAM6" s="27"/>
      <c r="RAN6" s="27"/>
      <c r="RAO6" s="27"/>
      <c r="RAP6" s="27"/>
      <c r="RAQ6" s="27"/>
      <c r="RAR6" s="27"/>
      <c r="RAS6" s="27"/>
      <c r="RAT6" s="27"/>
      <c r="RAU6" s="27"/>
      <c r="RAV6" s="27"/>
      <c r="RAW6" s="27"/>
      <c r="RAX6" s="27"/>
      <c r="RAY6" s="27"/>
      <c r="RAZ6" s="27"/>
      <c r="RBA6" s="27"/>
      <c r="RBB6" s="27"/>
      <c r="RBC6" s="27"/>
      <c r="RBD6" s="27"/>
      <c r="RBE6" s="27"/>
      <c r="RBF6" s="27"/>
      <c r="RBG6" s="27"/>
      <c r="RBH6" s="27"/>
      <c r="RBI6" s="27"/>
      <c r="RBJ6" s="27"/>
      <c r="RBK6" s="27"/>
      <c r="RBL6" s="27"/>
      <c r="RBM6" s="27"/>
      <c r="RBN6" s="27"/>
      <c r="RBO6" s="27"/>
      <c r="RBP6" s="27"/>
      <c r="RBQ6" s="27"/>
      <c r="RBR6" s="27"/>
      <c r="RBS6" s="27"/>
      <c r="RBT6" s="27"/>
      <c r="RBU6" s="27"/>
      <c r="RBV6" s="27"/>
      <c r="RBW6" s="27"/>
      <c r="RBX6" s="27"/>
      <c r="RBY6" s="27"/>
      <c r="RBZ6" s="27"/>
      <c r="RCA6" s="27"/>
      <c r="RCB6" s="27"/>
      <c r="RCC6" s="27"/>
      <c r="RCD6" s="27"/>
      <c r="RCE6" s="27"/>
      <c r="RCF6" s="27"/>
      <c r="RCG6" s="27"/>
      <c r="RCH6" s="27"/>
      <c r="RCI6" s="27"/>
      <c r="RCJ6" s="27"/>
      <c r="RCK6" s="27"/>
      <c r="RCL6" s="27"/>
      <c r="RCM6" s="27"/>
      <c r="RCN6" s="27"/>
      <c r="RCO6" s="27"/>
      <c r="RCP6" s="27"/>
      <c r="RCQ6" s="27"/>
      <c r="RCR6" s="27"/>
      <c r="RCS6" s="27"/>
      <c r="RCT6" s="27"/>
      <c r="RCU6" s="27"/>
      <c r="RCV6" s="27"/>
      <c r="RCW6" s="27"/>
      <c r="RCX6" s="27"/>
      <c r="RCY6" s="27"/>
      <c r="RCZ6" s="27"/>
      <c r="RDA6" s="27"/>
      <c r="RDB6" s="27"/>
      <c r="RDC6" s="27"/>
      <c r="RDD6" s="27"/>
      <c r="RDE6" s="27"/>
      <c r="RDF6" s="27"/>
      <c r="RDG6" s="27"/>
      <c r="RDH6" s="27"/>
      <c r="RDI6" s="27"/>
      <c r="RDJ6" s="27"/>
      <c r="RDK6" s="27"/>
      <c r="RDL6" s="27"/>
      <c r="RDM6" s="27"/>
      <c r="RDN6" s="27"/>
      <c r="RDO6" s="27"/>
      <c r="RDP6" s="27"/>
      <c r="RDQ6" s="27"/>
      <c r="RDR6" s="27"/>
      <c r="RDS6" s="27"/>
      <c r="RDT6" s="27"/>
      <c r="RDU6" s="27"/>
      <c r="RDV6" s="27"/>
      <c r="RDW6" s="27"/>
      <c r="RDX6" s="27"/>
      <c r="RDY6" s="27"/>
      <c r="RDZ6" s="27"/>
      <c r="REA6" s="27"/>
      <c r="REB6" s="27"/>
      <c r="REC6" s="27"/>
      <c r="RED6" s="27"/>
      <c r="REE6" s="27"/>
      <c r="REF6" s="27"/>
      <c r="REG6" s="27"/>
      <c r="REH6" s="27"/>
      <c r="REI6" s="27"/>
      <c r="REJ6" s="27"/>
      <c r="REK6" s="27"/>
      <c r="REL6" s="27"/>
      <c r="REM6" s="27"/>
      <c r="REN6" s="27"/>
      <c r="REO6" s="27"/>
      <c r="REP6" s="27"/>
      <c r="REQ6" s="27"/>
      <c r="RER6" s="27"/>
      <c r="RES6" s="27"/>
      <c r="RET6" s="27"/>
      <c r="REU6" s="27"/>
      <c r="REV6" s="27"/>
      <c r="REW6" s="27"/>
      <c r="REX6" s="27"/>
      <c r="REY6" s="27"/>
      <c r="REZ6" s="27"/>
      <c r="RFA6" s="27"/>
      <c r="RFB6" s="27"/>
      <c r="RFC6" s="27"/>
      <c r="RFD6" s="27"/>
      <c r="RFE6" s="27"/>
      <c r="RFF6" s="27"/>
      <c r="RFG6" s="27"/>
      <c r="RFH6" s="27"/>
      <c r="RFI6" s="27"/>
      <c r="RFJ6" s="27"/>
      <c r="RFK6" s="27"/>
      <c r="RFL6" s="27"/>
      <c r="RFM6" s="27"/>
      <c r="RFN6" s="27"/>
      <c r="RFO6" s="27"/>
      <c r="RFP6" s="27"/>
      <c r="RFQ6" s="27"/>
      <c r="RFR6" s="27"/>
      <c r="RFS6" s="27"/>
      <c r="RFT6" s="27"/>
      <c r="RFU6" s="27"/>
      <c r="RFV6" s="27"/>
      <c r="RFW6" s="27"/>
      <c r="RFX6" s="27"/>
      <c r="RFY6" s="27"/>
      <c r="RFZ6" s="27"/>
      <c r="RGA6" s="27"/>
      <c r="RGB6" s="27"/>
      <c r="RGC6" s="27"/>
      <c r="RGD6" s="27"/>
      <c r="RGE6" s="27"/>
      <c r="RGF6" s="27"/>
      <c r="RGG6" s="27"/>
      <c r="RGH6" s="27"/>
      <c r="RGI6" s="27"/>
      <c r="RGJ6" s="27"/>
      <c r="RGK6" s="27"/>
      <c r="RGL6" s="27"/>
      <c r="RGM6" s="27"/>
      <c r="RGN6" s="27"/>
      <c r="RGO6" s="27"/>
      <c r="RGP6" s="27"/>
      <c r="RGQ6" s="27"/>
      <c r="RGR6" s="27"/>
      <c r="RGS6" s="27"/>
      <c r="RGT6" s="27"/>
      <c r="RGU6" s="27"/>
      <c r="RGV6" s="27"/>
      <c r="RGW6" s="27"/>
      <c r="RGX6" s="27"/>
      <c r="RGY6" s="27"/>
      <c r="RGZ6" s="27"/>
      <c r="RHA6" s="27"/>
      <c r="RHB6" s="27"/>
      <c r="RHC6" s="27"/>
      <c r="RHD6" s="27"/>
      <c r="RHE6" s="27"/>
      <c r="RHF6" s="27"/>
      <c r="RHG6" s="27"/>
      <c r="RHH6" s="27"/>
      <c r="RHI6" s="27"/>
      <c r="RHJ6" s="27"/>
      <c r="RHK6" s="27"/>
      <c r="RHL6" s="27"/>
      <c r="RHM6" s="27"/>
      <c r="RHN6" s="27"/>
      <c r="RHO6" s="27"/>
      <c r="RHP6" s="27"/>
      <c r="RHQ6" s="27"/>
      <c r="RHR6" s="27"/>
      <c r="RHS6" s="27"/>
      <c r="RHT6" s="27"/>
      <c r="RHU6" s="27"/>
      <c r="RHV6" s="27"/>
      <c r="RHW6" s="27"/>
      <c r="RHX6" s="27"/>
      <c r="RHY6" s="27"/>
      <c r="RHZ6" s="27"/>
      <c r="RIA6" s="27"/>
      <c r="RIB6" s="27"/>
      <c r="RIC6" s="27"/>
      <c r="RID6" s="27"/>
      <c r="RIE6" s="27"/>
      <c r="RIF6" s="27"/>
      <c r="RIG6" s="27"/>
      <c r="RIH6" s="27"/>
      <c r="RII6" s="27"/>
      <c r="RIJ6" s="27"/>
      <c r="RIK6" s="27"/>
      <c r="RIL6" s="27"/>
      <c r="RIM6" s="27"/>
      <c r="RIN6" s="27"/>
      <c r="RIO6" s="27"/>
      <c r="RIP6" s="27"/>
      <c r="RIQ6" s="27"/>
      <c r="RIR6" s="27"/>
      <c r="RIS6" s="27"/>
      <c r="RIT6" s="27"/>
      <c r="RIU6" s="27"/>
      <c r="RIV6" s="27"/>
      <c r="RIW6" s="27"/>
      <c r="RIX6" s="27"/>
      <c r="RIY6" s="27"/>
      <c r="RIZ6" s="27"/>
      <c r="RJA6" s="27"/>
      <c r="RJB6" s="27"/>
      <c r="RJC6" s="27"/>
      <c r="RJD6" s="27"/>
      <c r="RJE6" s="27"/>
      <c r="RJF6" s="27"/>
      <c r="RJG6" s="27"/>
      <c r="RJH6" s="27"/>
      <c r="RJI6" s="27"/>
      <c r="RJJ6" s="27"/>
      <c r="RJK6" s="27"/>
      <c r="RJL6" s="27"/>
      <c r="RJM6" s="27"/>
      <c r="RJN6" s="27"/>
      <c r="RJO6" s="27"/>
      <c r="RJP6" s="27"/>
      <c r="RJQ6" s="27"/>
      <c r="RJR6" s="27"/>
      <c r="RJS6" s="27"/>
      <c r="RJT6" s="27"/>
      <c r="RJU6" s="27"/>
      <c r="RJV6" s="27"/>
      <c r="RJW6" s="27"/>
      <c r="RJX6" s="27"/>
      <c r="RJY6" s="27"/>
      <c r="RJZ6" s="27"/>
      <c r="RKA6" s="27"/>
      <c r="RKB6" s="27"/>
      <c r="RKC6" s="27"/>
      <c r="RKD6" s="27"/>
      <c r="RKE6" s="27"/>
      <c r="RKF6" s="27"/>
      <c r="RKG6" s="27"/>
      <c r="RKH6" s="27"/>
      <c r="RKI6" s="27"/>
      <c r="RKJ6" s="27"/>
      <c r="RKK6" s="27"/>
      <c r="RKL6" s="27"/>
      <c r="RKM6" s="27"/>
      <c r="RKN6" s="27"/>
      <c r="RKO6" s="27"/>
      <c r="RKP6" s="27"/>
      <c r="RKQ6" s="27"/>
      <c r="RKR6" s="27"/>
      <c r="RKS6" s="27"/>
      <c r="RKT6" s="27"/>
      <c r="RKU6" s="27"/>
      <c r="RKV6" s="27"/>
      <c r="RKW6" s="27"/>
      <c r="RKX6" s="27"/>
      <c r="RKY6" s="27"/>
      <c r="RKZ6" s="27"/>
      <c r="RLA6" s="27"/>
      <c r="RLB6" s="27"/>
      <c r="RLC6" s="27"/>
      <c r="RLD6" s="27"/>
      <c r="RLE6" s="27"/>
      <c r="RLF6" s="27"/>
      <c r="RLG6" s="27"/>
      <c r="RLH6" s="27"/>
      <c r="RLI6" s="27"/>
      <c r="RLJ6" s="27"/>
      <c r="RLK6" s="27"/>
      <c r="RLL6" s="27"/>
      <c r="RLM6" s="27"/>
      <c r="RLN6" s="27"/>
      <c r="RLO6" s="27"/>
      <c r="RLP6" s="27"/>
      <c r="RLQ6" s="27"/>
      <c r="RLR6" s="27"/>
      <c r="RLS6" s="27"/>
      <c r="RLT6" s="27"/>
      <c r="RLU6" s="27"/>
      <c r="RLV6" s="27"/>
      <c r="RLW6" s="27"/>
      <c r="RLX6" s="27"/>
      <c r="RLY6" s="27"/>
      <c r="RLZ6" s="27"/>
      <c r="RMA6" s="27"/>
      <c r="RMB6" s="27"/>
      <c r="RMC6" s="27"/>
      <c r="RMD6" s="27"/>
      <c r="RME6" s="27"/>
      <c r="RMF6" s="27"/>
      <c r="RMG6" s="27"/>
      <c r="RMH6" s="27"/>
      <c r="RMI6" s="27"/>
      <c r="RMJ6" s="27"/>
      <c r="RMK6" s="27"/>
      <c r="RML6" s="27"/>
      <c r="RMM6" s="27"/>
      <c r="RMN6" s="27"/>
      <c r="RMO6" s="27"/>
      <c r="RMP6" s="27"/>
      <c r="RMQ6" s="27"/>
      <c r="RMR6" s="27"/>
      <c r="RMS6" s="27"/>
      <c r="RMT6" s="27"/>
      <c r="RMU6" s="27"/>
      <c r="RMV6" s="27"/>
      <c r="RMW6" s="27"/>
      <c r="RMX6" s="27"/>
      <c r="RMY6" s="27"/>
      <c r="RMZ6" s="27"/>
      <c r="RNA6" s="27"/>
      <c r="RNB6" s="27"/>
      <c r="RNC6" s="27"/>
      <c r="RND6" s="27"/>
      <c r="RNE6" s="27"/>
      <c r="RNF6" s="27"/>
      <c r="RNG6" s="27"/>
      <c r="RNH6" s="27"/>
      <c r="RNI6" s="27"/>
      <c r="RNJ6" s="27"/>
      <c r="RNK6" s="27"/>
      <c r="RNL6" s="27"/>
      <c r="RNM6" s="27"/>
      <c r="RNN6" s="27"/>
      <c r="RNO6" s="27"/>
      <c r="RNP6" s="27"/>
      <c r="RNQ6" s="27"/>
      <c r="RNR6" s="27"/>
      <c r="RNS6" s="27"/>
      <c r="RNT6" s="27"/>
      <c r="RNU6" s="27"/>
      <c r="RNV6" s="27"/>
      <c r="RNW6" s="27"/>
      <c r="RNX6" s="27"/>
      <c r="RNY6" s="27"/>
      <c r="RNZ6" s="27"/>
      <c r="ROA6" s="27"/>
      <c r="ROB6" s="27"/>
      <c r="ROC6" s="27"/>
      <c r="ROD6" s="27"/>
      <c r="ROE6" s="27"/>
      <c r="ROF6" s="27"/>
      <c r="ROG6" s="27"/>
      <c r="ROH6" s="27"/>
      <c r="ROI6" s="27"/>
      <c r="ROJ6" s="27"/>
      <c r="ROK6" s="27"/>
      <c r="ROL6" s="27"/>
      <c r="ROM6" s="27"/>
      <c r="RON6" s="27"/>
      <c r="ROO6" s="27"/>
      <c r="ROP6" s="27"/>
      <c r="ROQ6" s="27"/>
      <c r="ROR6" s="27"/>
      <c r="ROS6" s="27"/>
      <c r="ROT6" s="27"/>
      <c r="ROU6" s="27"/>
      <c r="ROV6" s="27"/>
      <c r="ROW6" s="27"/>
      <c r="ROX6" s="27"/>
      <c r="ROY6" s="27"/>
      <c r="ROZ6" s="27"/>
      <c r="RPA6" s="27"/>
      <c r="RPB6" s="27"/>
      <c r="RPC6" s="27"/>
      <c r="RPD6" s="27"/>
      <c r="RPE6" s="27"/>
      <c r="RPF6" s="27"/>
      <c r="RPG6" s="27"/>
      <c r="RPH6" s="27"/>
      <c r="RPI6" s="27"/>
      <c r="RPJ6" s="27"/>
      <c r="RPK6" s="27"/>
      <c r="RPL6" s="27"/>
      <c r="RPM6" s="27"/>
      <c r="RPN6" s="27"/>
      <c r="RPO6" s="27"/>
      <c r="RPP6" s="27"/>
      <c r="RPQ6" s="27"/>
      <c r="RPR6" s="27"/>
      <c r="RPS6" s="27"/>
      <c r="RPT6" s="27"/>
      <c r="RPU6" s="27"/>
      <c r="RPV6" s="27"/>
      <c r="RPW6" s="27"/>
      <c r="RPX6" s="27"/>
      <c r="RPY6" s="27"/>
      <c r="RPZ6" s="27"/>
      <c r="RQA6" s="27"/>
      <c r="RQB6" s="27"/>
      <c r="RQC6" s="27"/>
      <c r="RQD6" s="27"/>
      <c r="RQE6" s="27"/>
      <c r="RQF6" s="27"/>
      <c r="RQG6" s="27"/>
      <c r="RQH6" s="27"/>
      <c r="RQI6" s="27"/>
      <c r="RQJ6" s="27"/>
      <c r="RQK6" s="27"/>
      <c r="RQL6" s="27"/>
      <c r="RQM6" s="27"/>
      <c r="RQN6" s="27"/>
      <c r="RQO6" s="27"/>
      <c r="RQP6" s="27"/>
      <c r="RQQ6" s="27"/>
      <c r="RQR6" s="27"/>
      <c r="RQS6" s="27"/>
      <c r="RQT6" s="27"/>
      <c r="RQU6" s="27"/>
      <c r="RQV6" s="27"/>
      <c r="RQW6" s="27"/>
      <c r="RQX6" s="27"/>
      <c r="RQY6" s="27"/>
      <c r="RQZ6" s="27"/>
      <c r="RRA6" s="27"/>
      <c r="RRB6" s="27"/>
      <c r="RRC6" s="27"/>
      <c r="RRD6" s="27"/>
      <c r="RRE6" s="27"/>
      <c r="RRF6" s="27"/>
      <c r="RRG6" s="27"/>
      <c r="RRH6" s="27"/>
      <c r="RRI6" s="27"/>
      <c r="RRJ6" s="27"/>
      <c r="RRK6" s="27"/>
      <c r="RRL6" s="27"/>
      <c r="RRM6" s="27"/>
      <c r="RRN6" s="27"/>
      <c r="RRO6" s="27"/>
      <c r="RRP6" s="27"/>
      <c r="RRQ6" s="27"/>
      <c r="RRR6" s="27"/>
      <c r="RRS6" s="27"/>
      <c r="RRT6" s="27"/>
      <c r="RRU6" s="27"/>
      <c r="RRV6" s="27"/>
      <c r="RRW6" s="27"/>
      <c r="RRX6" s="27"/>
      <c r="RRY6" s="27"/>
      <c r="RRZ6" s="27"/>
      <c r="RSA6" s="27"/>
      <c r="RSB6" s="27"/>
      <c r="RSC6" s="27"/>
      <c r="RSD6" s="27"/>
      <c r="RSE6" s="27"/>
      <c r="RSF6" s="27"/>
      <c r="RSG6" s="27"/>
      <c r="RSH6" s="27"/>
      <c r="RSI6" s="27"/>
      <c r="RSJ6" s="27"/>
      <c r="RSK6" s="27"/>
      <c r="RSL6" s="27"/>
      <c r="RSM6" s="27"/>
      <c r="RSN6" s="27"/>
      <c r="RSO6" s="27"/>
      <c r="RSP6" s="27"/>
      <c r="RSQ6" s="27"/>
      <c r="RSR6" s="27"/>
      <c r="RSS6" s="27"/>
      <c r="RST6" s="27"/>
      <c r="RSU6" s="27"/>
      <c r="RSV6" s="27"/>
      <c r="RSW6" s="27"/>
      <c r="RSX6" s="27"/>
      <c r="RSY6" s="27"/>
      <c r="RSZ6" s="27"/>
      <c r="RTA6" s="27"/>
      <c r="RTB6" s="27"/>
      <c r="RTC6" s="27"/>
      <c r="RTD6" s="27"/>
      <c r="RTE6" s="27"/>
      <c r="RTF6" s="27"/>
      <c r="RTG6" s="27"/>
      <c r="RTH6" s="27"/>
      <c r="RTI6" s="27"/>
      <c r="RTJ6" s="27"/>
      <c r="RTK6" s="27"/>
      <c r="RTL6" s="27"/>
      <c r="RTM6" s="27"/>
      <c r="RTN6" s="27"/>
      <c r="RTO6" s="27"/>
      <c r="RTP6" s="27"/>
      <c r="RTQ6" s="27"/>
      <c r="RTR6" s="27"/>
      <c r="RTS6" s="27"/>
      <c r="RTT6" s="27"/>
      <c r="RTU6" s="27"/>
      <c r="RTV6" s="27"/>
      <c r="RTW6" s="27"/>
      <c r="RTX6" s="27"/>
      <c r="RTY6" s="27"/>
      <c r="RTZ6" s="27"/>
      <c r="RUA6" s="27"/>
      <c r="RUB6" s="27"/>
      <c r="RUC6" s="27"/>
      <c r="RUD6" s="27"/>
      <c r="RUE6" s="27"/>
      <c r="RUF6" s="27"/>
      <c r="RUG6" s="27"/>
      <c r="RUH6" s="27"/>
      <c r="RUI6" s="27"/>
      <c r="RUJ6" s="27"/>
      <c r="RUK6" s="27"/>
      <c r="RUL6" s="27"/>
      <c r="RUM6" s="27"/>
      <c r="RUN6" s="27"/>
      <c r="RUO6" s="27"/>
      <c r="RUP6" s="27"/>
      <c r="RUQ6" s="27"/>
      <c r="RUR6" s="27"/>
      <c r="RUS6" s="27"/>
      <c r="RUT6" s="27"/>
      <c r="RUU6" s="27"/>
      <c r="RUV6" s="27"/>
      <c r="RUW6" s="27"/>
      <c r="RUX6" s="27"/>
      <c r="RUY6" s="27"/>
      <c r="RUZ6" s="27"/>
      <c r="RVA6" s="27"/>
      <c r="RVB6" s="27"/>
      <c r="RVC6" s="27"/>
      <c r="RVD6" s="27"/>
      <c r="RVE6" s="27"/>
      <c r="RVF6" s="27"/>
      <c r="RVG6" s="27"/>
      <c r="RVH6" s="27"/>
      <c r="RVI6" s="27"/>
      <c r="RVJ6" s="27"/>
      <c r="RVK6" s="27"/>
      <c r="RVL6" s="27"/>
      <c r="RVM6" s="27"/>
      <c r="RVN6" s="27"/>
      <c r="RVO6" s="27"/>
      <c r="RVP6" s="27"/>
      <c r="RVQ6" s="27"/>
      <c r="RVR6" s="27"/>
      <c r="RVS6" s="27"/>
      <c r="RVT6" s="27"/>
      <c r="RVU6" s="27"/>
      <c r="RVV6" s="27"/>
      <c r="RVW6" s="27"/>
      <c r="RVX6" s="27"/>
      <c r="RVY6" s="27"/>
      <c r="RVZ6" s="27"/>
      <c r="RWA6" s="27"/>
      <c r="RWB6" s="27"/>
      <c r="RWC6" s="27"/>
      <c r="RWD6" s="27"/>
      <c r="RWE6" s="27"/>
      <c r="RWF6" s="27"/>
      <c r="RWG6" s="27"/>
      <c r="RWH6" s="27"/>
      <c r="RWI6" s="27"/>
      <c r="RWJ6" s="27"/>
      <c r="RWK6" s="27"/>
      <c r="RWL6" s="27"/>
      <c r="RWM6" s="27"/>
      <c r="RWN6" s="27"/>
      <c r="RWO6" s="27"/>
      <c r="RWP6" s="27"/>
      <c r="RWQ6" s="27"/>
      <c r="RWR6" s="27"/>
      <c r="RWS6" s="27"/>
      <c r="RWT6" s="27"/>
      <c r="RWU6" s="27"/>
      <c r="RWV6" s="27"/>
      <c r="RWW6" s="27"/>
      <c r="RWX6" s="27"/>
      <c r="RWY6" s="27"/>
      <c r="RWZ6" s="27"/>
      <c r="RXA6" s="27"/>
      <c r="RXB6" s="27"/>
      <c r="RXC6" s="27"/>
      <c r="RXD6" s="27"/>
      <c r="RXE6" s="27"/>
      <c r="RXF6" s="27"/>
      <c r="RXG6" s="27"/>
      <c r="RXH6" s="27"/>
      <c r="RXI6" s="27"/>
      <c r="RXJ6" s="27"/>
      <c r="RXK6" s="27"/>
      <c r="RXL6" s="27"/>
      <c r="RXM6" s="27"/>
      <c r="RXN6" s="27"/>
      <c r="RXO6" s="27"/>
      <c r="RXP6" s="27"/>
      <c r="RXQ6" s="27"/>
      <c r="RXR6" s="27"/>
      <c r="RXS6" s="27"/>
      <c r="RXT6" s="27"/>
      <c r="RXU6" s="27"/>
      <c r="RXV6" s="27"/>
      <c r="RXW6" s="27"/>
      <c r="RXX6" s="27"/>
      <c r="RXY6" s="27"/>
      <c r="RXZ6" s="27"/>
      <c r="RYA6" s="27"/>
      <c r="RYB6" s="27"/>
      <c r="RYC6" s="27"/>
      <c r="RYD6" s="27"/>
      <c r="RYE6" s="27"/>
      <c r="RYF6" s="27"/>
      <c r="RYG6" s="27"/>
      <c r="RYH6" s="27"/>
      <c r="RYI6" s="27"/>
      <c r="RYJ6" s="27"/>
      <c r="RYK6" s="27"/>
      <c r="RYL6" s="27"/>
      <c r="RYM6" s="27"/>
      <c r="RYN6" s="27"/>
      <c r="RYO6" s="27"/>
      <c r="RYP6" s="27"/>
      <c r="RYQ6" s="27"/>
      <c r="RYR6" s="27"/>
      <c r="RYS6" s="27"/>
      <c r="RYT6" s="27"/>
      <c r="RYU6" s="27"/>
      <c r="RYV6" s="27"/>
      <c r="RYW6" s="27"/>
      <c r="RYX6" s="27"/>
      <c r="RYY6" s="27"/>
      <c r="RYZ6" s="27"/>
      <c r="RZA6" s="27"/>
      <c r="RZB6" s="27"/>
      <c r="RZC6" s="27"/>
      <c r="RZD6" s="27"/>
      <c r="RZE6" s="27"/>
      <c r="RZF6" s="27"/>
      <c r="RZG6" s="27"/>
      <c r="RZH6" s="27"/>
      <c r="RZI6" s="27"/>
      <c r="RZJ6" s="27"/>
      <c r="RZK6" s="27"/>
      <c r="RZL6" s="27"/>
      <c r="RZM6" s="27"/>
      <c r="RZN6" s="27"/>
      <c r="RZO6" s="27"/>
      <c r="RZP6" s="27"/>
      <c r="RZQ6" s="27"/>
      <c r="RZR6" s="27"/>
      <c r="RZS6" s="27"/>
      <c r="RZT6" s="27"/>
      <c r="RZU6" s="27"/>
      <c r="RZV6" s="27"/>
      <c r="RZW6" s="27"/>
      <c r="RZX6" s="27"/>
      <c r="RZY6" s="27"/>
      <c r="RZZ6" s="27"/>
      <c r="SAA6" s="27"/>
      <c r="SAB6" s="27"/>
      <c r="SAC6" s="27"/>
      <c r="SAD6" s="27"/>
      <c r="SAE6" s="27"/>
      <c r="SAF6" s="27"/>
      <c r="SAG6" s="27"/>
      <c r="SAH6" s="27"/>
      <c r="SAI6" s="27"/>
      <c r="SAJ6" s="27"/>
      <c r="SAK6" s="27"/>
      <c r="SAL6" s="27"/>
      <c r="SAM6" s="27"/>
      <c r="SAN6" s="27"/>
      <c r="SAO6" s="27"/>
      <c r="SAP6" s="27"/>
      <c r="SAQ6" s="27"/>
      <c r="SAR6" s="27"/>
      <c r="SAS6" s="27"/>
      <c r="SAT6" s="27"/>
      <c r="SAU6" s="27"/>
      <c r="SAV6" s="27"/>
      <c r="SAW6" s="27"/>
      <c r="SAX6" s="27"/>
      <c r="SAY6" s="27"/>
      <c r="SAZ6" s="27"/>
      <c r="SBA6" s="27"/>
      <c r="SBB6" s="27"/>
      <c r="SBC6" s="27"/>
      <c r="SBD6" s="27"/>
      <c r="SBE6" s="27"/>
      <c r="SBF6" s="27"/>
      <c r="SBG6" s="27"/>
      <c r="SBH6" s="27"/>
      <c r="SBI6" s="27"/>
      <c r="SBJ6" s="27"/>
      <c r="SBK6" s="27"/>
      <c r="SBL6" s="27"/>
      <c r="SBM6" s="27"/>
      <c r="SBN6" s="27"/>
      <c r="SBO6" s="27"/>
      <c r="SBP6" s="27"/>
      <c r="SBQ6" s="27"/>
      <c r="SBR6" s="27"/>
      <c r="SBS6" s="27"/>
      <c r="SBT6" s="27"/>
      <c r="SBU6" s="27"/>
      <c r="SBV6" s="27"/>
      <c r="SBW6" s="27"/>
      <c r="SBX6" s="27"/>
      <c r="SBY6" s="27"/>
      <c r="SBZ6" s="27"/>
      <c r="SCA6" s="27"/>
      <c r="SCB6" s="27"/>
      <c r="SCC6" s="27"/>
      <c r="SCD6" s="27"/>
      <c r="SCE6" s="27"/>
      <c r="SCF6" s="27"/>
      <c r="SCG6" s="27"/>
      <c r="SCH6" s="27"/>
      <c r="SCI6" s="27"/>
      <c r="SCJ6" s="27"/>
      <c r="SCK6" s="27"/>
      <c r="SCL6" s="27"/>
      <c r="SCM6" s="27"/>
      <c r="SCN6" s="27"/>
      <c r="SCO6" s="27"/>
      <c r="SCP6" s="27"/>
      <c r="SCQ6" s="27"/>
      <c r="SCR6" s="27"/>
      <c r="SCS6" s="27"/>
      <c r="SCT6" s="27"/>
      <c r="SCU6" s="27"/>
      <c r="SCV6" s="27"/>
      <c r="SCW6" s="27"/>
      <c r="SCX6" s="27"/>
      <c r="SCY6" s="27"/>
      <c r="SCZ6" s="27"/>
      <c r="SDA6" s="27"/>
      <c r="SDB6" s="27"/>
      <c r="SDC6" s="27"/>
      <c r="SDD6" s="27"/>
      <c r="SDE6" s="27"/>
      <c r="SDF6" s="27"/>
      <c r="SDG6" s="27"/>
      <c r="SDH6" s="27"/>
      <c r="SDI6" s="27"/>
      <c r="SDJ6" s="27"/>
      <c r="SDK6" s="27"/>
      <c r="SDL6" s="27"/>
      <c r="SDM6" s="27"/>
      <c r="SDN6" s="27"/>
      <c r="SDO6" s="27"/>
      <c r="SDP6" s="27"/>
      <c r="SDQ6" s="27"/>
      <c r="SDR6" s="27"/>
      <c r="SDS6" s="27"/>
      <c r="SDT6" s="27"/>
      <c r="SDU6" s="27"/>
      <c r="SDV6" s="27"/>
      <c r="SDW6" s="27"/>
      <c r="SDX6" s="27"/>
      <c r="SDY6" s="27"/>
      <c r="SDZ6" s="27"/>
      <c r="SEA6" s="27"/>
      <c r="SEB6" s="27"/>
      <c r="SEC6" s="27"/>
      <c r="SED6" s="27"/>
      <c r="SEE6" s="27"/>
      <c r="SEF6" s="27"/>
      <c r="SEG6" s="27"/>
      <c r="SEH6" s="27"/>
      <c r="SEI6" s="27"/>
      <c r="SEJ6" s="27"/>
      <c r="SEK6" s="27"/>
      <c r="SEL6" s="27"/>
      <c r="SEM6" s="27"/>
      <c r="SEN6" s="27"/>
      <c r="SEO6" s="27"/>
      <c r="SEP6" s="27"/>
      <c r="SEQ6" s="27"/>
      <c r="SER6" s="27"/>
      <c r="SES6" s="27"/>
      <c r="SET6" s="27"/>
      <c r="SEU6" s="27"/>
      <c r="SEV6" s="27"/>
      <c r="SEW6" s="27"/>
      <c r="SEX6" s="27"/>
      <c r="SEY6" s="27"/>
      <c r="SEZ6" s="27"/>
      <c r="SFA6" s="27"/>
      <c r="SFB6" s="27"/>
      <c r="SFC6" s="27"/>
      <c r="SFD6" s="27"/>
      <c r="SFE6" s="27"/>
      <c r="SFF6" s="27"/>
      <c r="SFG6" s="27"/>
      <c r="SFH6" s="27"/>
      <c r="SFI6" s="27"/>
      <c r="SFJ6" s="27"/>
      <c r="SFK6" s="27"/>
      <c r="SFL6" s="27"/>
      <c r="SFM6" s="27"/>
      <c r="SFN6" s="27"/>
      <c r="SFO6" s="27"/>
      <c r="SFP6" s="27"/>
      <c r="SFQ6" s="27"/>
      <c r="SFR6" s="27"/>
      <c r="SFS6" s="27"/>
      <c r="SFT6" s="27"/>
      <c r="SFU6" s="27"/>
      <c r="SFV6" s="27"/>
      <c r="SFW6" s="27"/>
      <c r="SFX6" s="27"/>
      <c r="SFY6" s="27"/>
      <c r="SFZ6" s="27"/>
      <c r="SGA6" s="27"/>
      <c r="SGB6" s="27"/>
      <c r="SGC6" s="27"/>
      <c r="SGD6" s="27"/>
      <c r="SGE6" s="27"/>
      <c r="SGF6" s="27"/>
      <c r="SGG6" s="27"/>
      <c r="SGH6" s="27"/>
      <c r="SGI6" s="27"/>
      <c r="SGJ6" s="27"/>
      <c r="SGK6" s="27"/>
      <c r="SGL6" s="27"/>
      <c r="SGM6" s="27"/>
      <c r="SGN6" s="27"/>
      <c r="SGO6" s="27"/>
      <c r="SGP6" s="27"/>
      <c r="SGQ6" s="27"/>
      <c r="SGR6" s="27"/>
      <c r="SGS6" s="27"/>
      <c r="SGT6" s="27"/>
      <c r="SGU6" s="27"/>
      <c r="SGV6" s="27"/>
      <c r="SGW6" s="27"/>
      <c r="SGX6" s="27"/>
      <c r="SGY6" s="27"/>
      <c r="SGZ6" s="27"/>
      <c r="SHA6" s="27"/>
      <c r="SHB6" s="27"/>
      <c r="SHC6" s="27"/>
      <c r="SHD6" s="27"/>
      <c r="SHE6" s="27"/>
      <c r="SHF6" s="27"/>
      <c r="SHG6" s="27"/>
      <c r="SHH6" s="27"/>
      <c r="SHI6" s="27"/>
      <c r="SHJ6" s="27"/>
      <c r="SHK6" s="27"/>
      <c r="SHL6" s="27"/>
      <c r="SHM6" s="27"/>
      <c r="SHN6" s="27"/>
      <c r="SHO6" s="27"/>
      <c r="SHP6" s="27"/>
      <c r="SHQ6" s="27"/>
      <c r="SHR6" s="27"/>
      <c r="SHS6" s="27"/>
      <c r="SHT6" s="27"/>
      <c r="SHU6" s="27"/>
      <c r="SHV6" s="27"/>
      <c r="SHW6" s="27"/>
      <c r="SHX6" s="27"/>
      <c r="SHY6" s="27"/>
      <c r="SHZ6" s="27"/>
      <c r="SIA6" s="27"/>
      <c r="SIB6" s="27"/>
      <c r="SIC6" s="27"/>
      <c r="SID6" s="27"/>
      <c r="SIE6" s="27"/>
      <c r="SIF6" s="27"/>
      <c r="SIG6" s="27"/>
      <c r="SIH6" s="27"/>
      <c r="SII6" s="27"/>
      <c r="SIJ6" s="27"/>
      <c r="SIK6" s="27"/>
      <c r="SIL6" s="27"/>
      <c r="SIM6" s="27"/>
      <c r="SIN6" s="27"/>
      <c r="SIO6" s="27"/>
      <c r="SIP6" s="27"/>
      <c r="SIQ6" s="27"/>
      <c r="SIR6" s="27"/>
      <c r="SIS6" s="27"/>
      <c r="SIT6" s="27"/>
      <c r="SIU6" s="27"/>
      <c r="SIV6" s="27"/>
      <c r="SIW6" s="27"/>
      <c r="SIX6" s="27"/>
      <c r="SIY6" s="27"/>
      <c r="SIZ6" s="27"/>
      <c r="SJA6" s="27"/>
      <c r="SJB6" s="27"/>
      <c r="SJC6" s="27"/>
      <c r="SJD6" s="27"/>
      <c r="SJE6" s="27"/>
      <c r="SJF6" s="27"/>
      <c r="SJG6" s="27"/>
      <c r="SJH6" s="27"/>
      <c r="SJI6" s="27"/>
      <c r="SJJ6" s="27"/>
      <c r="SJK6" s="27"/>
      <c r="SJL6" s="27"/>
      <c r="SJM6" s="27"/>
      <c r="SJN6" s="27"/>
      <c r="SJO6" s="27"/>
      <c r="SJP6" s="27"/>
      <c r="SJQ6" s="27"/>
      <c r="SJR6" s="27"/>
      <c r="SJS6" s="27"/>
      <c r="SJT6" s="27"/>
      <c r="SJU6" s="27"/>
      <c r="SJV6" s="27"/>
      <c r="SJW6" s="27"/>
      <c r="SJX6" s="27"/>
      <c r="SJY6" s="27"/>
      <c r="SJZ6" s="27"/>
      <c r="SKA6" s="27"/>
      <c r="SKB6" s="27"/>
      <c r="SKC6" s="27"/>
      <c r="SKD6" s="27"/>
      <c r="SKE6" s="27"/>
      <c r="SKF6" s="27"/>
      <c r="SKG6" s="27"/>
      <c r="SKH6" s="27"/>
      <c r="SKI6" s="27"/>
      <c r="SKJ6" s="27"/>
      <c r="SKK6" s="27"/>
      <c r="SKL6" s="27"/>
      <c r="SKM6" s="27"/>
      <c r="SKN6" s="27"/>
      <c r="SKO6" s="27"/>
      <c r="SKP6" s="27"/>
      <c r="SKQ6" s="27"/>
      <c r="SKR6" s="27"/>
      <c r="SKS6" s="27"/>
      <c r="SKT6" s="27"/>
      <c r="SKU6" s="27"/>
      <c r="SKV6" s="27"/>
      <c r="SKW6" s="27"/>
      <c r="SKX6" s="27"/>
      <c r="SKY6" s="27"/>
      <c r="SKZ6" s="27"/>
      <c r="SLA6" s="27"/>
      <c r="SLB6" s="27"/>
      <c r="SLC6" s="27"/>
      <c r="SLD6" s="27"/>
      <c r="SLE6" s="27"/>
      <c r="SLF6" s="27"/>
      <c r="SLG6" s="27"/>
      <c r="SLH6" s="27"/>
      <c r="SLI6" s="27"/>
      <c r="SLJ6" s="27"/>
      <c r="SLK6" s="27"/>
      <c r="SLL6" s="27"/>
      <c r="SLM6" s="27"/>
      <c r="SLN6" s="27"/>
      <c r="SLO6" s="27"/>
      <c r="SLP6" s="27"/>
      <c r="SLQ6" s="27"/>
      <c r="SLR6" s="27"/>
      <c r="SLS6" s="27"/>
      <c r="SLT6" s="27"/>
      <c r="SLU6" s="27"/>
      <c r="SLV6" s="27"/>
      <c r="SLW6" s="27"/>
      <c r="SLX6" s="27"/>
      <c r="SLY6" s="27"/>
      <c r="SLZ6" s="27"/>
      <c r="SMA6" s="27"/>
      <c r="SMB6" s="27"/>
      <c r="SMC6" s="27"/>
      <c r="SMD6" s="27"/>
      <c r="SME6" s="27"/>
      <c r="SMF6" s="27"/>
      <c r="SMG6" s="27"/>
      <c r="SMH6" s="27"/>
      <c r="SMI6" s="27"/>
      <c r="SMJ6" s="27"/>
      <c r="SMK6" s="27"/>
      <c r="SML6" s="27"/>
      <c r="SMM6" s="27"/>
      <c r="SMN6" s="27"/>
      <c r="SMO6" s="27"/>
      <c r="SMP6" s="27"/>
      <c r="SMQ6" s="27"/>
      <c r="SMR6" s="27"/>
      <c r="SMS6" s="27"/>
      <c r="SMT6" s="27"/>
      <c r="SMU6" s="27"/>
      <c r="SMV6" s="27"/>
      <c r="SMW6" s="27"/>
      <c r="SMX6" s="27"/>
      <c r="SMY6" s="27"/>
      <c r="SMZ6" s="27"/>
      <c r="SNA6" s="27"/>
      <c r="SNB6" s="27"/>
      <c r="SNC6" s="27"/>
      <c r="SND6" s="27"/>
      <c r="SNE6" s="27"/>
      <c r="SNF6" s="27"/>
      <c r="SNG6" s="27"/>
      <c r="SNH6" s="27"/>
      <c r="SNI6" s="27"/>
      <c r="SNJ6" s="27"/>
      <c r="SNK6" s="27"/>
      <c r="SNL6" s="27"/>
      <c r="SNM6" s="27"/>
      <c r="SNN6" s="27"/>
      <c r="SNO6" s="27"/>
      <c r="SNP6" s="27"/>
      <c r="SNQ6" s="27"/>
      <c r="SNR6" s="27"/>
      <c r="SNS6" s="27"/>
      <c r="SNT6" s="27"/>
      <c r="SNU6" s="27"/>
      <c r="SNV6" s="27"/>
      <c r="SNW6" s="27"/>
      <c r="SNX6" s="27"/>
      <c r="SNY6" s="27"/>
      <c r="SNZ6" s="27"/>
      <c r="SOA6" s="27"/>
      <c r="SOB6" s="27"/>
      <c r="SOC6" s="27"/>
      <c r="SOD6" s="27"/>
      <c r="SOE6" s="27"/>
      <c r="SOF6" s="27"/>
      <c r="SOG6" s="27"/>
      <c r="SOH6" s="27"/>
      <c r="SOI6" s="27"/>
      <c r="SOJ6" s="27"/>
      <c r="SOK6" s="27"/>
      <c r="SOL6" s="27"/>
      <c r="SOM6" s="27"/>
      <c r="SON6" s="27"/>
      <c r="SOO6" s="27"/>
      <c r="SOP6" s="27"/>
      <c r="SOQ6" s="27"/>
      <c r="SOR6" s="27"/>
      <c r="SOS6" s="27"/>
      <c r="SOT6" s="27"/>
      <c r="SOU6" s="27"/>
      <c r="SOV6" s="27"/>
      <c r="SOW6" s="27"/>
      <c r="SOX6" s="27"/>
      <c r="SOY6" s="27"/>
      <c r="SOZ6" s="27"/>
      <c r="SPA6" s="27"/>
      <c r="SPB6" s="27"/>
      <c r="SPC6" s="27"/>
      <c r="SPD6" s="27"/>
      <c r="SPE6" s="27"/>
      <c r="SPF6" s="27"/>
      <c r="SPG6" s="27"/>
      <c r="SPH6" s="27"/>
      <c r="SPI6" s="27"/>
      <c r="SPJ6" s="27"/>
      <c r="SPK6" s="27"/>
      <c r="SPL6" s="27"/>
      <c r="SPM6" s="27"/>
      <c r="SPN6" s="27"/>
      <c r="SPO6" s="27"/>
      <c r="SPP6" s="27"/>
      <c r="SPQ6" s="27"/>
      <c r="SPR6" s="27"/>
      <c r="SPS6" s="27"/>
      <c r="SPT6" s="27"/>
      <c r="SPU6" s="27"/>
      <c r="SPV6" s="27"/>
      <c r="SPW6" s="27"/>
      <c r="SPX6" s="27"/>
      <c r="SPY6" s="27"/>
      <c r="SPZ6" s="27"/>
      <c r="SQA6" s="27"/>
      <c r="SQB6" s="27"/>
      <c r="SQC6" s="27"/>
      <c r="SQD6" s="27"/>
      <c r="SQE6" s="27"/>
      <c r="SQF6" s="27"/>
      <c r="SQG6" s="27"/>
      <c r="SQH6" s="27"/>
      <c r="SQI6" s="27"/>
      <c r="SQJ6" s="27"/>
      <c r="SQK6" s="27"/>
      <c r="SQL6" s="27"/>
      <c r="SQM6" s="27"/>
      <c r="SQN6" s="27"/>
      <c r="SQO6" s="27"/>
      <c r="SQP6" s="27"/>
      <c r="SQQ6" s="27"/>
      <c r="SQR6" s="27"/>
      <c r="SQS6" s="27"/>
      <c r="SQT6" s="27"/>
      <c r="SQU6" s="27"/>
      <c r="SQV6" s="27"/>
      <c r="SQW6" s="27"/>
      <c r="SQX6" s="27"/>
      <c r="SQY6" s="27"/>
      <c r="SQZ6" s="27"/>
      <c r="SRA6" s="27"/>
      <c r="SRB6" s="27"/>
      <c r="SRC6" s="27"/>
      <c r="SRD6" s="27"/>
      <c r="SRE6" s="27"/>
      <c r="SRF6" s="27"/>
      <c r="SRG6" s="27"/>
      <c r="SRH6" s="27"/>
      <c r="SRI6" s="27"/>
      <c r="SRJ6" s="27"/>
      <c r="SRK6" s="27"/>
      <c r="SRL6" s="27"/>
      <c r="SRM6" s="27"/>
      <c r="SRN6" s="27"/>
      <c r="SRO6" s="27"/>
      <c r="SRP6" s="27"/>
      <c r="SRQ6" s="27"/>
      <c r="SRR6" s="27"/>
      <c r="SRS6" s="27"/>
      <c r="SRT6" s="27"/>
      <c r="SRU6" s="27"/>
      <c r="SRV6" s="27"/>
      <c r="SRW6" s="27"/>
      <c r="SRX6" s="27"/>
      <c r="SRY6" s="27"/>
      <c r="SRZ6" s="27"/>
      <c r="SSA6" s="27"/>
      <c r="SSB6" s="27"/>
      <c r="SSC6" s="27"/>
      <c r="SSD6" s="27"/>
      <c r="SSE6" s="27"/>
      <c r="SSF6" s="27"/>
      <c r="SSG6" s="27"/>
      <c r="SSH6" s="27"/>
      <c r="SSI6" s="27"/>
      <c r="SSJ6" s="27"/>
      <c r="SSK6" s="27"/>
      <c r="SSL6" s="27"/>
      <c r="SSM6" s="27"/>
      <c r="SSN6" s="27"/>
      <c r="SSO6" s="27"/>
      <c r="SSP6" s="27"/>
      <c r="SSQ6" s="27"/>
      <c r="SSR6" s="27"/>
      <c r="SSS6" s="27"/>
      <c r="SST6" s="27"/>
      <c r="SSU6" s="27"/>
      <c r="SSV6" s="27"/>
      <c r="SSW6" s="27"/>
      <c r="SSX6" s="27"/>
      <c r="SSY6" s="27"/>
      <c r="SSZ6" s="27"/>
      <c r="STA6" s="27"/>
      <c r="STB6" s="27"/>
      <c r="STC6" s="27"/>
      <c r="STD6" s="27"/>
      <c r="STE6" s="27"/>
      <c r="STF6" s="27"/>
      <c r="STG6" s="27"/>
      <c r="STH6" s="27"/>
      <c r="STI6" s="27"/>
      <c r="STJ6" s="27"/>
      <c r="STK6" s="27"/>
      <c r="STL6" s="27"/>
      <c r="STM6" s="27"/>
      <c r="STN6" s="27"/>
      <c r="STO6" s="27"/>
      <c r="STP6" s="27"/>
      <c r="STQ6" s="27"/>
      <c r="STR6" s="27"/>
      <c r="STS6" s="27"/>
      <c r="STT6" s="27"/>
      <c r="STU6" s="27"/>
      <c r="STV6" s="27"/>
      <c r="STW6" s="27"/>
      <c r="STX6" s="27"/>
      <c r="STY6" s="27"/>
      <c r="STZ6" s="27"/>
      <c r="SUA6" s="27"/>
      <c r="SUB6" s="27"/>
      <c r="SUC6" s="27"/>
      <c r="SUD6" s="27"/>
      <c r="SUE6" s="27"/>
      <c r="SUF6" s="27"/>
      <c r="SUG6" s="27"/>
      <c r="SUH6" s="27"/>
      <c r="SUI6" s="27"/>
      <c r="SUJ6" s="27"/>
      <c r="SUK6" s="27"/>
      <c r="SUL6" s="27"/>
      <c r="SUM6" s="27"/>
      <c r="SUN6" s="27"/>
      <c r="SUO6" s="27"/>
      <c r="SUP6" s="27"/>
      <c r="SUQ6" s="27"/>
      <c r="SUR6" s="27"/>
      <c r="SUS6" s="27"/>
      <c r="SUT6" s="27"/>
      <c r="SUU6" s="27"/>
      <c r="SUV6" s="27"/>
      <c r="SUW6" s="27"/>
      <c r="SUX6" s="27"/>
      <c r="SUY6" s="27"/>
      <c r="SUZ6" s="27"/>
      <c r="SVA6" s="27"/>
      <c r="SVB6" s="27"/>
      <c r="SVC6" s="27"/>
      <c r="SVD6" s="27"/>
      <c r="SVE6" s="27"/>
      <c r="SVF6" s="27"/>
      <c r="SVG6" s="27"/>
      <c r="SVH6" s="27"/>
      <c r="SVI6" s="27"/>
      <c r="SVJ6" s="27"/>
      <c r="SVK6" s="27"/>
      <c r="SVL6" s="27"/>
      <c r="SVM6" s="27"/>
      <c r="SVN6" s="27"/>
      <c r="SVO6" s="27"/>
      <c r="SVP6" s="27"/>
      <c r="SVQ6" s="27"/>
      <c r="SVR6" s="27"/>
      <c r="SVS6" s="27"/>
      <c r="SVT6" s="27"/>
      <c r="SVU6" s="27"/>
      <c r="SVV6" s="27"/>
      <c r="SVW6" s="27"/>
      <c r="SVX6" s="27"/>
      <c r="SVY6" s="27"/>
      <c r="SVZ6" s="27"/>
      <c r="SWA6" s="27"/>
      <c r="SWB6" s="27"/>
      <c r="SWC6" s="27"/>
      <c r="SWD6" s="27"/>
      <c r="SWE6" s="27"/>
      <c r="SWF6" s="27"/>
      <c r="SWG6" s="27"/>
      <c r="SWH6" s="27"/>
      <c r="SWI6" s="27"/>
      <c r="SWJ6" s="27"/>
      <c r="SWK6" s="27"/>
      <c r="SWL6" s="27"/>
      <c r="SWM6" s="27"/>
      <c r="SWN6" s="27"/>
      <c r="SWO6" s="27"/>
      <c r="SWP6" s="27"/>
      <c r="SWQ6" s="27"/>
      <c r="SWR6" s="27"/>
      <c r="SWS6" s="27"/>
      <c r="SWT6" s="27"/>
      <c r="SWU6" s="27"/>
      <c r="SWV6" s="27"/>
      <c r="SWW6" s="27"/>
      <c r="SWX6" s="27"/>
      <c r="SWY6" s="27"/>
      <c r="SWZ6" s="27"/>
      <c r="SXA6" s="27"/>
      <c r="SXB6" s="27"/>
      <c r="SXC6" s="27"/>
      <c r="SXD6" s="27"/>
      <c r="SXE6" s="27"/>
      <c r="SXF6" s="27"/>
      <c r="SXG6" s="27"/>
      <c r="SXH6" s="27"/>
      <c r="SXI6" s="27"/>
      <c r="SXJ6" s="27"/>
      <c r="SXK6" s="27"/>
      <c r="SXL6" s="27"/>
      <c r="SXM6" s="27"/>
      <c r="SXN6" s="27"/>
      <c r="SXO6" s="27"/>
      <c r="SXP6" s="27"/>
      <c r="SXQ6" s="27"/>
      <c r="SXR6" s="27"/>
      <c r="SXS6" s="27"/>
      <c r="SXT6" s="27"/>
      <c r="SXU6" s="27"/>
      <c r="SXV6" s="27"/>
      <c r="SXW6" s="27"/>
      <c r="SXX6" s="27"/>
      <c r="SXY6" s="27"/>
      <c r="SXZ6" s="27"/>
      <c r="SYA6" s="27"/>
      <c r="SYB6" s="27"/>
      <c r="SYC6" s="27"/>
      <c r="SYD6" s="27"/>
      <c r="SYE6" s="27"/>
      <c r="SYF6" s="27"/>
      <c r="SYG6" s="27"/>
      <c r="SYH6" s="27"/>
      <c r="SYI6" s="27"/>
      <c r="SYJ6" s="27"/>
      <c r="SYK6" s="27"/>
      <c r="SYL6" s="27"/>
      <c r="SYM6" s="27"/>
      <c r="SYN6" s="27"/>
      <c r="SYO6" s="27"/>
      <c r="SYP6" s="27"/>
      <c r="SYQ6" s="27"/>
      <c r="SYR6" s="27"/>
      <c r="SYS6" s="27"/>
      <c r="SYT6" s="27"/>
      <c r="SYU6" s="27"/>
      <c r="SYV6" s="27"/>
      <c r="SYW6" s="27"/>
      <c r="SYX6" s="27"/>
      <c r="SYY6" s="27"/>
      <c r="SYZ6" s="27"/>
      <c r="SZA6" s="27"/>
      <c r="SZB6" s="27"/>
      <c r="SZC6" s="27"/>
      <c r="SZD6" s="27"/>
      <c r="SZE6" s="27"/>
      <c r="SZF6" s="27"/>
      <c r="SZG6" s="27"/>
      <c r="SZH6" s="27"/>
      <c r="SZI6" s="27"/>
      <c r="SZJ6" s="27"/>
      <c r="SZK6" s="27"/>
      <c r="SZL6" s="27"/>
      <c r="SZM6" s="27"/>
      <c r="SZN6" s="27"/>
      <c r="SZO6" s="27"/>
      <c r="SZP6" s="27"/>
      <c r="SZQ6" s="27"/>
      <c r="SZR6" s="27"/>
      <c r="SZS6" s="27"/>
      <c r="SZT6" s="27"/>
      <c r="SZU6" s="27"/>
      <c r="SZV6" s="27"/>
      <c r="SZW6" s="27"/>
      <c r="SZX6" s="27"/>
      <c r="SZY6" s="27"/>
      <c r="SZZ6" s="27"/>
      <c r="TAA6" s="27"/>
      <c r="TAB6" s="27"/>
      <c r="TAC6" s="27"/>
      <c r="TAD6" s="27"/>
      <c r="TAE6" s="27"/>
      <c r="TAF6" s="27"/>
      <c r="TAG6" s="27"/>
      <c r="TAH6" s="27"/>
      <c r="TAI6" s="27"/>
      <c r="TAJ6" s="27"/>
      <c r="TAK6" s="27"/>
      <c r="TAL6" s="27"/>
      <c r="TAM6" s="27"/>
      <c r="TAN6" s="27"/>
      <c r="TAO6" s="27"/>
      <c r="TAP6" s="27"/>
      <c r="TAQ6" s="27"/>
      <c r="TAR6" s="27"/>
      <c r="TAS6" s="27"/>
      <c r="TAT6" s="27"/>
      <c r="TAU6" s="27"/>
      <c r="TAV6" s="27"/>
      <c r="TAW6" s="27"/>
      <c r="TAX6" s="27"/>
      <c r="TAY6" s="27"/>
      <c r="TAZ6" s="27"/>
      <c r="TBA6" s="27"/>
      <c r="TBB6" s="27"/>
      <c r="TBC6" s="27"/>
      <c r="TBD6" s="27"/>
      <c r="TBE6" s="27"/>
      <c r="TBF6" s="27"/>
      <c r="TBG6" s="27"/>
      <c r="TBH6" s="27"/>
      <c r="TBI6" s="27"/>
      <c r="TBJ6" s="27"/>
      <c r="TBK6" s="27"/>
      <c r="TBL6" s="27"/>
      <c r="TBM6" s="27"/>
      <c r="TBN6" s="27"/>
      <c r="TBO6" s="27"/>
      <c r="TBP6" s="27"/>
      <c r="TBQ6" s="27"/>
      <c r="TBR6" s="27"/>
      <c r="TBS6" s="27"/>
      <c r="TBT6" s="27"/>
      <c r="TBU6" s="27"/>
      <c r="TBV6" s="27"/>
      <c r="TBW6" s="27"/>
      <c r="TBX6" s="27"/>
      <c r="TBY6" s="27"/>
      <c r="TBZ6" s="27"/>
      <c r="TCA6" s="27"/>
      <c r="TCB6" s="27"/>
      <c r="TCC6" s="27"/>
      <c r="TCD6" s="27"/>
      <c r="TCE6" s="27"/>
      <c r="TCF6" s="27"/>
      <c r="TCG6" s="27"/>
      <c r="TCH6" s="27"/>
      <c r="TCI6" s="27"/>
      <c r="TCJ6" s="27"/>
      <c r="TCK6" s="27"/>
      <c r="TCL6" s="27"/>
      <c r="TCM6" s="27"/>
      <c r="TCN6" s="27"/>
      <c r="TCO6" s="27"/>
      <c r="TCP6" s="27"/>
      <c r="TCQ6" s="27"/>
      <c r="TCR6" s="27"/>
      <c r="TCS6" s="27"/>
      <c r="TCT6" s="27"/>
      <c r="TCU6" s="27"/>
      <c r="TCV6" s="27"/>
      <c r="TCW6" s="27"/>
      <c r="TCX6" s="27"/>
      <c r="TCY6" s="27"/>
      <c r="TCZ6" s="27"/>
      <c r="TDA6" s="27"/>
      <c r="TDB6" s="27"/>
      <c r="TDC6" s="27"/>
      <c r="TDD6" s="27"/>
      <c r="TDE6" s="27"/>
      <c r="TDF6" s="27"/>
      <c r="TDG6" s="27"/>
      <c r="TDH6" s="27"/>
      <c r="TDI6" s="27"/>
      <c r="TDJ6" s="27"/>
      <c r="TDK6" s="27"/>
      <c r="TDL6" s="27"/>
      <c r="TDM6" s="27"/>
      <c r="TDN6" s="27"/>
      <c r="TDO6" s="27"/>
      <c r="TDP6" s="27"/>
      <c r="TDQ6" s="27"/>
      <c r="TDR6" s="27"/>
      <c r="TDS6" s="27"/>
      <c r="TDT6" s="27"/>
      <c r="TDU6" s="27"/>
      <c r="TDV6" s="27"/>
      <c r="TDW6" s="27"/>
      <c r="TDX6" s="27"/>
      <c r="TDY6" s="27"/>
      <c r="TDZ6" s="27"/>
      <c r="TEA6" s="27"/>
      <c r="TEB6" s="27"/>
      <c r="TEC6" s="27"/>
      <c r="TED6" s="27"/>
      <c r="TEE6" s="27"/>
      <c r="TEF6" s="27"/>
      <c r="TEG6" s="27"/>
      <c r="TEH6" s="27"/>
      <c r="TEI6" s="27"/>
      <c r="TEJ6" s="27"/>
      <c r="TEK6" s="27"/>
      <c r="TEL6" s="27"/>
      <c r="TEM6" s="27"/>
      <c r="TEN6" s="27"/>
      <c r="TEO6" s="27"/>
      <c r="TEP6" s="27"/>
      <c r="TEQ6" s="27"/>
      <c r="TER6" s="27"/>
      <c r="TES6" s="27"/>
      <c r="TET6" s="27"/>
      <c r="TEU6" s="27"/>
      <c r="TEV6" s="27"/>
      <c r="TEW6" s="27"/>
      <c r="TEX6" s="27"/>
      <c r="TEY6" s="27"/>
      <c r="TEZ6" s="27"/>
      <c r="TFA6" s="27"/>
      <c r="TFB6" s="27"/>
      <c r="TFC6" s="27"/>
      <c r="TFD6" s="27"/>
      <c r="TFE6" s="27"/>
      <c r="TFF6" s="27"/>
      <c r="TFG6" s="27"/>
      <c r="TFH6" s="27"/>
      <c r="TFI6" s="27"/>
      <c r="TFJ6" s="27"/>
      <c r="TFK6" s="27"/>
      <c r="TFL6" s="27"/>
      <c r="TFM6" s="27"/>
      <c r="TFN6" s="27"/>
      <c r="TFO6" s="27"/>
      <c r="TFP6" s="27"/>
      <c r="TFQ6" s="27"/>
      <c r="TFR6" s="27"/>
      <c r="TFS6" s="27"/>
      <c r="TFT6" s="27"/>
      <c r="TFU6" s="27"/>
      <c r="TFV6" s="27"/>
      <c r="TFW6" s="27"/>
      <c r="TFX6" s="27"/>
      <c r="TFY6" s="27"/>
      <c r="TFZ6" s="27"/>
      <c r="TGA6" s="27"/>
      <c r="TGB6" s="27"/>
      <c r="TGC6" s="27"/>
      <c r="TGD6" s="27"/>
      <c r="TGE6" s="27"/>
      <c r="TGF6" s="27"/>
      <c r="TGG6" s="27"/>
      <c r="TGH6" s="27"/>
      <c r="TGI6" s="27"/>
      <c r="TGJ6" s="27"/>
      <c r="TGK6" s="27"/>
      <c r="TGL6" s="27"/>
      <c r="TGM6" s="27"/>
      <c r="TGN6" s="27"/>
      <c r="TGO6" s="27"/>
      <c r="TGP6" s="27"/>
      <c r="TGQ6" s="27"/>
      <c r="TGR6" s="27"/>
      <c r="TGS6" s="27"/>
      <c r="TGT6" s="27"/>
      <c r="TGU6" s="27"/>
      <c r="TGV6" s="27"/>
      <c r="TGW6" s="27"/>
      <c r="TGX6" s="27"/>
      <c r="TGY6" s="27"/>
      <c r="TGZ6" s="27"/>
      <c r="THA6" s="27"/>
      <c r="THB6" s="27"/>
      <c r="THC6" s="27"/>
      <c r="THD6" s="27"/>
      <c r="THE6" s="27"/>
      <c r="THF6" s="27"/>
      <c r="THG6" s="27"/>
      <c r="THH6" s="27"/>
      <c r="THI6" s="27"/>
      <c r="THJ6" s="27"/>
      <c r="THK6" s="27"/>
      <c r="THL6" s="27"/>
      <c r="THM6" s="27"/>
      <c r="THN6" s="27"/>
      <c r="THO6" s="27"/>
      <c r="THP6" s="27"/>
      <c r="THQ6" s="27"/>
      <c r="THR6" s="27"/>
      <c r="THS6" s="27"/>
      <c r="THT6" s="27"/>
      <c r="THU6" s="27"/>
      <c r="THV6" s="27"/>
      <c r="THW6" s="27"/>
      <c r="THX6" s="27"/>
      <c r="THY6" s="27"/>
      <c r="THZ6" s="27"/>
      <c r="TIA6" s="27"/>
      <c r="TIB6" s="27"/>
      <c r="TIC6" s="27"/>
      <c r="TID6" s="27"/>
      <c r="TIE6" s="27"/>
      <c r="TIF6" s="27"/>
      <c r="TIG6" s="27"/>
      <c r="TIH6" s="27"/>
      <c r="TII6" s="27"/>
      <c r="TIJ6" s="27"/>
      <c r="TIK6" s="27"/>
      <c r="TIL6" s="27"/>
      <c r="TIM6" s="27"/>
      <c r="TIN6" s="27"/>
      <c r="TIO6" s="27"/>
      <c r="TIP6" s="27"/>
      <c r="TIQ6" s="27"/>
      <c r="TIR6" s="27"/>
      <c r="TIS6" s="27"/>
      <c r="TIT6" s="27"/>
      <c r="TIU6" s="27"/>
      <c r="TIV6" s="27"/>
      <c r="TIW6" s="27"/>
      <c r="TIX6" s="27"/>
      <c r="TIY6" s="27"/>
      <c r="TIZ6" s="27"/>
      <c r="TJA6" s="27"/>
      <c r="TJB6" s="27"/>
      <c r="TJC6" s="27"/>
      <c r="TJD6" s="27"/>
      <c r="TJE6" s="27"/>
      <c r="TJF6" s="27"/>
      <c r="TJG6" s="27"/>
      <c r="TJH6" s="27"/>
      <c r="TJI6" s="27"/>
      <c r="TJJ6" s="27"/>
      <c r="TJK6" s="27"/>
      <c r="TJL6" s="27"/>
      <c r="TJM6" s="27"/>
      <c r="TJN6" s="27"/>
      <c r="TJO6" s="27"/>
      <c r="TJP6" s="27"/>
      <c r="TJQ6" s="27"/>
      <c r="TJR6" s="27"/>
      <c r="TJS6" s="27"/>
      <c r="TJT6" s="27"/>
      <c r="TJU6" s="27"/>
      <c r="TJV6" s="27"/>
      <c r="TJW6" s="27"/>
      <c r="TJX6" s="27"/>
      <c r="TJY6" s="27"/>
      <c r="TJZ6" s="27"/>
      <c r="TKA6" s="27"/>
      <c r="TKB6" s="27"/>
      <c r="TKC6" s="27"/>
      <c r="TKD6" s="27"/>
      <c r="TKE6" s="27"/>
      <c r="TKF6" s="27"/>
      <c r="TKG6" s="27"/>
      <c r="TKH6" s="27"/>
      <c r="TKI6" s="27"/>
      <c r="TKJ6" s="27"/>
      <c r="TKK6" s="27"/>
      <c r="TKL6" s="27"/>
      <c r="TKM6" s="27"/>
      <c r="TKN6" s="27"/>
      <c r="TKO6" s="27"/>
      <c r="TKP6" s="27"/>
      <c r="TKQ6" s="27"/>
      <c r="TKR6" s="27"/>
      <c r="TKS6" s="27"/>
      <c r="TKT6" s="27"/>
      <c r="TKU6" s="27"/>
      <c r="TKV6" s="27"/>
      <c r="TKW6" s="27"/>
      <c r="TKX6" s="27"/>
      <c r="TKY6" s="27"/>
      <c r="TKZ6" s="27"/>
      <c r="TLA6" s="27"/>
      <c r="TLB6" s="27"/>
      <c r="TLC6" s="27"/>
      <c r="TLD6" s="27"/>
      <c r="TLE6" s="27"/>
      <c r="TLF6" s="27"/>
      <c r="TLG6" s="27"/>
      <c r="TLH6" s="27"/>
      <c r="TLI6" s="27"/>
      <c r="TLJ6" s="27"/>
      <c r="TLK6" s="27"/>
      <c r="TLL6" s="27"/>
      <c r="TLM6" s="27"/>
      <c r="TLN6" s="27"/>
      <c r="TLO6" s="27"/>
      <c r="TLP6" s="27"/>
      <c r="TLQ6" s="27"/>
      <c r="TLR6" s="27"/>
      <c r="TLS6" s="27"/>
      <c r="TLT6" s="27"/>
      <c r="TLU6" s="27"/>
      <c r="TLV6" s="27"/>
      <c r="TLW6" s="27"/>
      <c r="TLX6" s="27"/>
      <c r="TLY6" s="27"/>
      <c r="TLZ6" s="27"/>
      <c r="TMA6" s="27"/>
      <c r="TMB6" s="27"/>
      <c r="TMC6" s="27"/>
      <c r="TMD6" s="27"/>
      <c r="TME6" s="27"/>
      <c r="TMF6" s="27"/>
      <c r="TMG6" s="27"/>
      <c r="TMH6" s="27"/>
      <c r="TMI6" s="27"/>
      <c r="TMJ6" s="27"/>
      <c r="TMK6" s="27"/>
      <c r="TML6" s="27"/>
      <c r="TMM6" s="27"/>
      <c r="TMN6" s="27"/>
      <c r="TMO6" s="27"/>
      <c r="TMP6" s="27"/>
      <c r="TMQ6" s="27"/>
      <c r="TMR6" s="27"/>
      <c r="TMS6" s="27"/>
      <c r="TMT6" s="27"/>
      <c r="TMU6" s="27"/>
      <c r="TMV6" s="27"/>
      <c r="TMW6" s="27"/>
      <c r="TMX6" s="27"/>
      <c r="TMY6" s="27"/>
      <c r="TMZ6" s="27"/>
      <c r="TNA6" s="27"/>
      <c r="TNB6" s="27"/>
      <c r="TNC6" s="27"/>
      <c r="TND6" s="27"/>
      <c r="TNE6" s="27"/>
      <c r="TNF6" s="27"/>
      <c r="TNG6" s="27"/>
      <c r="TNH6" s="27"/>
      <c r="TNI6" s="27"/>
      <c r="TNJ6" s="27"/>
      <c r="TNK6" s="27"/>
      <c r="TNL6" s="27"/>
      <c r="TNM6" s="27"/>
      <c r="TNN6" s="27"/>
      <c r="TNO6" s="27"/>
      <c r="TNP6" s="27"/>
      <c r="TNQ6" s="27"/>
      <c r="TNR6" s="27"/>
      <c r="TNS6" s="27"/>
      <c r="TNT6" s="27"/>
      <c r="TNU6" s="27"/>
      <c r="TNV6" s="27"/>
      <c r="TNW6" s="27"/>
      <c r="TNX6" s="27"/>
      <c r="TNY6" s="27"/>
      <c r="TNZ6" s="27"/>
      <c r="TOA6" s="27"/>
      <c r="TOB6" s="27"/>
      <c r="TOC6" s="27"/>
      <c r="TOD6" s="27"/>
      <c r="TOE6" s="27"/>
      <c r="TOF6" s="27"/>
      <c r="TOG6" s="27"/>
      <c r="TOH6" s="27"/>
      <c r="TOI6" s="27"/>
      <c r="TOJ6" s="27"/>
      <c r="TOK6" s="27"/>
      <c r="TOL6" s="27"/>
      <c r="TOM6" s="27"/>
      <c r="TON6" s="27"/>
      <c r="TOO6" s="27"/>
      <c r="TOP6" s="27"/>
      <c r="TOQ6" s="27"/>
      <c r="TOR6" s="27"/>
      <c r="TOS6" s="27"/>
      <c r="TOT6" s="27"/>
      <c r="TOU6" s="27"/>
      <c r="TOV6" s="27"/>
      <c r="TOW6" s="27"/>
      <c r="TOX6" s="27"/>
      <c r="TOY6" s="27"/>
      <c r="TOZ6" s="27"/>
      <c r="TPA6" s="27"/>
      <c r="TPB6" s="27"/>
      <c r="TPC6" s="27"/>
      <c r="TPD6" s="27"/>
      <c r="TPE6" s="27"/>
      <c r="TPF6" s="27"/>
      <c r="TPG6" s="27"/>
      <c r="TPH6" s="27"/>
      <c r="TPI6" s="27"/>
      <c r="TPJ6" s="27"/>
      <c r="TPK6" s="27"/>
      <c r="TPL6" s="27"/>
      <c r="TPM6" s="27"/>
      <c r="TPN6" s="27"/>
      <c r="TPO6" s="27"/>
      <c r="TPP6" s="27"/>
      <c r="TPQ6" s="27"/>
      <c r="TPR6" s="27"/>
      <c r="TPS6" s="27"/>
      <c r="TPT6" s="27"/>
      <c r="TPU6" s="27"/>
      <c r="TPV6" s="27"/>
      <c r="TPW6" s="27"/>
      <c r="TPX6" s="27"/>
      <c r="TPY6" s="27"/>
      <c r="TPZ6" s="27"/>
      <c r="TQA6" s="27"/>
      <c r="TQB6" s="27"/>
      <c r="TQC6" s="27"/>
      <c r="TQD6" s="27"/>
      <c r="TQE6" s="27"/>
      <c r="TQF6" s="27"/>
      <c r="TQG6" s="27"/>
      <c r="TQH6" s="27"/>
      <c r="TQI6" s="27"/>
      <c r="TQJ6" s="27"/>
      <c r="TQK6" s="27"/>
      <c r="TQL6" s="27"/>
      <c r="TQM6" s="27"/>
      <c r="TQN6" s="27"/>
      <c r="TQO6" s="27"/>
      <c r="TQP6" s="27"/>
      <c r="TQQ6" s="27"/>
      <c r="TQR6" s="27"/>
      <c r="TQS6" s="27"/>
      <c r="TQT6" s="27"/>
      <c r="TQU6" s="27"/>
      <c r="TQV6" s="27"/>
      <c r="TQW6" s="27"/>
      <c r="TQX6" s="27"/>
      <c r="TQY6" s="27"/>
      <c r="TQZ6" s="27"/>
      <c r="TRA6" s="27"/>
      <c r="TRB6" s="27"/>
      <c r="TRC6" s="27"/>
      <c r="TRD6" s="27"/>
      <c r="TRE6" s="27"/>
      <c r="TRF6" s="27"/>
      <c r="TRG6" s="27"/>
      <c r="TRH6" s="27"/>
      <c r="TRI6" s="27"/>
      <c r="TRJ6" s="27"/>
      <c r="TRK6" s="27"/>
      <c r="TRL6" s="27"/>
      <c r="TRM6" s="27"/>
      <c r="TRN6" s="27"/>
      <c r="TRO6" s="27"/>
      <c r="TRP6" s="27"/>
      <c r="TRQ6" s="27"/>
      <c r="TRR6" s="27"/>
      <c r="TRS6" s="27"/>
      <c r="TRT6" s="27"/>
      <c r="TRU6" s="27"/>
      <c r="TRV6" s="27"/>
      <c r="TRW6" s="27"/>
      <c r="TRX6" s="27"/>
      <c r="TRY6" s="27"/>
      <c r="TRZ6" s="27"/>
      <c r="TSA6" s="27"/>
      <c r="TSB6" s="27"/>
      <c r="TSC6" s="27"/>
      <c r="TSD6" s="27"/>
      <c r="TSE6" s="27"/>
      <c r="TSF6" s="27"/>
      <c r="TSG6" s="27"/>
      <c r="TSH6" s="27"/>
      <c r="TSI6" s="27"/>
      <c r="TSJ6" s="27"/>
      <c r="TSK6" s="27"/>
      <c r="TSL6" s="27"/>
      <c r="TSM6" s="27"/>
      <c r="TSN6" s="27"/>
      <c r="TSO6" s="27"/>
      <c r="TSP6" s="27"/>
      <c r="TSQ6" s="27"/>
      <c r="TSR6" s="27"/>
      <c r="TSS6" s="27"/>
      <c r="TST6" s="27"/>
      <c r="TSU6" s="27"/>
      <c r="TSV6" s="27"/>
      <c r="TSW6" s="27"/>
      <c r="TSX6" s="27"/>
      <c r="TSY6" s="27"/>
      <c r="TSZ6" s="27"/>
      <c r="TTA6" s="27"/>
      <c r="TTB6" s="27"/>
      <c r="TTC6" s="27"/>
      <c r="TTD6" s="27"/>
      <c r="TTE6" s="27"/>
      <c r="TTF6" s="27"/>
      <c r="TTG6" s="27"/>
      <c r="TTH6" s="27"/>
      <c r="TTI6" s="27"/>
      <c r="TTJ6" s="27"/>
      <c r="TTK6" s="27"/>
      <c r="TTL6" s="27"/>
      <c r="TTM6" s="27"/>
      <c r="TTN6" s="27"/>
      <c r="TTO6" s="27"/>
      <c r="TTP6" s="27"/>
      <c r="TTQ6" s="27"/>
      <c r="TTR6" s="27"/>
      <c r="TTS6" s="27"/>
      <c r="TTT6" s="27"/>
      <c r="TTU6" s="27"/>
      <c r="TTV6" s="27"/>
      <c r="TTW6" s="27"/>
      <c r="TTX6" s="27"/>
      <c r="TTY6" s="27"/>
      <c r="TTZ6" s="27"/>
      <c r="TUA6" s="27"/>
      <c r="TUB6" s="27"/>
      <c r="TUC6" s="27"/>
      <c r="TUD6" s="27"/>
      <c r="TUE6" s="27"/>
      <c r="TUF6" s="27"/>
      <c r="TUG6" s="27"/>
      <c r="TUH6" s="27"/>
      <c r="TUI6" s="27"/>
      <c r="TUJ6" s="27"/>
      <c r="TUK6" s="27"/>
      <c r="TUL6" s="27"/>
      <c r="TUM6" s="27"/>
      <c r="TUN6" s="27"/>
      <c r="TUO6" s="27"/>
      <c r="TUP6" s="27"/>
      <c r="TUQ6" s="27"/>
      <c r="TUR6" s="27"/>
      <c r="TUS6" s="27"/>
      <c r="TUT6" s="27"/>
      <c r="TUU6" s="27"/>
      <c r="TUV6" s="27"/>
      <c r="TUW6" s="27"/>
      <c r="TUX6" s="27"/>
      <c r="TUY6" s="27"/>
      <c r="TUZ6" s="27"/>
      <c r="TVA6" s="27"/>
      <c r="TVB6" s="27"/>
      <c r="TVC6" s="27"/>
      <c r="TVD6" s="27"/>
      <c r="TVE6" s="27"/>
      <c r="TVF6" s="27"/>
      <c r="TVG6" s="27"/>
      <c r="TVH6" s="27"/>
      <c r="TVI6" s="27"/>
      <c r="TVJ6" s="27"/>
      <c r="TVK6" s="27"/>
      <c r="TVL6" s="27"/>
      <c r="TVM6" s="27"/>
      <c r="TVN6" s="27"/>
      <c r="TVO6" s="27"/>
      <c r="TVP6" s="27"/>
      <c r="TVQ6" s="27"/>
      <c r="TVR6" s="27"/>
      <c r="TVS6" s="27"/>
      <c r="TVT6" s="27"/>
      <c r="TVU6" s="27"/>
      <c r="TVV6" s="27"/>
      <c r="TVW6" s="27"/>
      <c r="TVX6" s="27"/>
      <c r="TVY6" s="27"/>
      <c r="TVZ6" s="27"/>
      <c r="TWA6" s="27"/>
      <c r="TWB6" s="27"/>
      <c r="TWC6" s="27"/>
      <c r="TWD6" s="27"/>
      <c r="TWE6" s="27"/>
      <c r="TWF6" s="27"/>
      <c r="TWG6" s="27"/>
      <c r="TWH6" s="27"/>
      <c r="TWI6" s="27"/>
      <c r="TWJ6" s="27"/>
      <c r="TWK6" s="27"/>
      <c r="TWL6" s="27"/>
      <c r="TWM6" s="27"/>
      <c r="TWN6" s="27"/>
      <c r="TWO6" s="27"/>
      <c r="TWP6" s="27"/>
      <c r="TWQ6" s="27"/>
      <c r="TWR6" s="27"/>
      <c r="TWS6" s="27"/>
      <c r="TWT6" s="27"/>
      <c r="TWU6" s="27"/>
      <c r="TWV6" s="27"/>
      <c r="TWW6" s="27"/>
      <c r="TWX6" s="27"/>
      <c r="TWY6" s="27"/>
      <c r="TWZ6" s="27"/>
      <c r="TXA6" s="27"/>
      <c r="TXB6" s="27"/>
      <c r="TXC6" s="27"/>
      <c r="TXD6" s="27"/>
      <c r="TXE6" s="27"/>
      <c r="TXF6" s="27"/>
      <c r="TXG6" s="27"/>
      <c r="TXH6" s="27"/>
      <c r="TXI6" s="27"/>
      <c r="TXJ6" s="27"/>
      <c r="TXK6" s="27"/>
      <c r="TXL6" s="27"/>
      <c r="TXM6" s="27"/>
      <c r="TXN6" s="27"/>
      <c r="TXO6" s="27"/>
      <c r="TXP6" s="27"/>
      <c r="TXQ6" s="27"/>
      <c r="TXR6" s="27"/>
      <c r="TXS6" s="27"/>
      <c r="TXT6" s="27"/>
      <c r="TXU6" s="27"/>
      <c r="TXV6" s="27"/>
      <c r="TXW6" s="27"/>
      <c r="TXX6" s="27"/>
      <c r="TXY6" s="27"/>
      <c r="TXZ6" s="27"/>
      <c r="TYA6" s="27"/>
      <c r="TYB6" s="27"/>
      <c r="TYC6" s="27"/>
      <c r="TYD6" s="27"/>
      <c r="TYE6" s="27"/>
      <c r="TYF6" s="27"/>
      <c r="TYG6" s="27"/>
      <c r="TYH6" s="27"/>
      <c r="TYI6" s="27"/>
      <c r="TYJ6" s="27"/>
      <c r="TYK6" s="27"/>
      <c r="TYL6" s="27"/>
      <c r="TYM6" s="27"/>
      <c r="TYN6" s="27"/>
      <c r="TYO6" s="27"/>
      <c r="TYP6" s="27"/>
      <c r="TYQ6" s="27"/>
      <c r="TYR6" s="27"/>
      <c r="TYS6" s="27"/>
      <c r="TYT6" s="27"/>
      <c r="TYU6" s="27"/>
      <c r="TYV6" s="27"/>
      <c r="TYW6" s="27"/>
      <c r="TYX6" s="27"/>
      <c r="TYY6" s="27"/>
      <c r="TYZ6" s="27"/>
      <c r="TZA6" s="27"/>
      <c r="TZB6" s="27"/>
      <c r="TZC6" s="27"/>
      <c r="TZD6" s="27"/>
      <c r="TZE6" s="27"/>
      <c r="TZF6" s="27"/>
      <c r="TZG6" s="27"/>
      <c r="TZH6" s="27"/>
      <c r="TZI6" s="27"/>
      <c r="TZJ6" s="27"/>
      <c r="TZK6" s="27"/>
      <c r="TZL6" s="27"/>
      <c r="TZM6" s="27"/>
      <c r="TZN6" s="27"/>
      <c r="TZO6" s="27"/>
      <c r="TZP6" s="27"/>
      <c r="TZQ6" s="27"/>
      <c r="TZR6" s="27"/>
      <c r="TZS6" s="27"/>
      <c r="TZT6" s="27"/>
      <c r="TZU6" s="27"/>
      <c r="TZV6" s="27"/>
      <c r="TZW6" s="27"/>
      <c r="TZX6" s="27"/>
      <c r="TZY6" s="27"/>
      <c r="TZZ6" s="27"/>
      <c r="UAA6" s="27"/>
      <c r="UAB6" s="27"/>
      <c r="UAC6" s="27"/>
      <c r="UAD6" s="27"/>
      <c r="UAE6" s="27"/>
      <c r="UAF6" s="27"/>
      <c r="UAG6" s="27"/>
      <c r="UAH6" s="27"/>
      <c r="UAI6" s="27"/>
      <c r="UAJ6" s="27"/>
      <c r="UAK6" s="27"/>
      <c r="UAL6" s="27"/>
      <c r="UAM6" s="27"/>
      <c r="UAN6" s="27"/>
      <c r="UAO6" s="27"/>
      <c r="UAP6" s="27"/>
      <c r="UAQ6" s="27"/>
      <c r="UAR6" s="27"/>
      <c r="UAS6" s="27"/>
      <c r="UAT6" s="27"/>
      <c r="UAU6" s="27"/>
      <c r="UAV6" s="27"/>
      <c r="UAW6" s="27"/>
      <c r="UAX6" s="27"/>
      <c r="UAY6" s="27"/>
      <c r="UAZ6" s="27"/>
      <c r="UBA6" s="27"/>
      <c r="UBB6" s="27"/>
      <c r="UBC6" s="27"/>
      <c r="UBD6" s="27"/>
      <c r="UBE6" s="27"/>
      <c r="UBF6" s="27"/>
      <c r="UBG6" s="27"/>
      <c r="UBH6" s="27"/>
      <c r="UBI6" s="27"/>
      <c r="UBJ6" s="27"/>
      <c r="UBK6" s="27"/>
      <c r="UBL6" s="27"/>
      <c r="UBM6" s="27"/>
      <c r="UBN6" s="27"/>
      <c r="UBO6" s="27"/>
      <c r="UBP6" s="27"/>
      <c r="UBQ6" s="27"/>
      <c r="UBR6" s="27"/>
      <c r="UBS6" s="27"/>
      <c r="UBT6" s="27"/>
      <c r="UBU6" s="27"/>
      <c r="UBV6" s="27"/>
      <c r="UBW6" s="27"/>
      <c r="UBX6" s="27"/>
      <c r="UBY6" s="27"/>
      <c r="UBZ6" s="27"/>
      <c r="UCA6" s="27"/>
      <c r="UCB6" s="27"/>
      <c r="UCC6" s="27"/>
      <c r="UCD6" s="27"/>
      <c r="UCE6" s="27"/>
      <c r="UCF6" s="27"/>
      <c r="UCG6" s="27"/>
      <c r="UCH6" s="27"/>
      <c r="UCI6" s="27"/>
      <c r="UCJ6" s="27"/>
      <c r="UCK6" s="27"/>
      <c r="UCL6" s="27"/>
      <c r="UCM6" s="27"/>
      <c r="UCN6" s="27"/>
      <c r="UCO6" s="27"/>
      <c r="UCP6" s="27"/>
      <c r="UCQ6" s="27"/>
      <c r="UCR6" s="27"/>
      <c r="UCS6" s="27"/>
      <c r="UCT6" s="27"/>
      <c r="UCU6" s="27"/>
      <c r="UCV6" s="27"/>
      <c r="UCW6" s="27"/>
      <c r="UCX6" s="27"/>
      <c r="UCY6" s="27"/>
      <c r="UCZ6" s="27"/>
      <c r="UDA6" s="27"/>
      <c r="UDB6" s="27"/>
      <c r="UDC6" s="27"/>
      <c r="UDD6" s="27"/>
      <c r="UDE6" s="27"/>
      <c r="UDF6" s="27"/>
      <c r="UDG6" s="27"/>
      <c r="UDH6" s="27"/>
      <c r="UDI6" s="27"/>
      <c r="UDJ6" s="27"/>
      <c r="UDK6" s="27"/>
      <c r="UDL6" s="27"/>
      <c r="UDM6" s="27"/>
      <c r="UDN6" s="27"/>
      <c r="UDO6" s="27"/>
      <c r="UDP6" s="27"/>
      <c r="UDQ6" s="27"/>
      <c r="UDR6" s="27"/>
      <c r="UDS6" s="27"/>
      <c r="UDT6" s="27"/>
      <c r="UDU6" s="27"/>
      <c r="UDV6" s="27"/>
      <c r="UDW6" s="27"/>
      <c r="UDX6" s="27"/>
      <c r="UDY6" s="27"/>
      <c r="UDZ6" s="27"/>
      <c r="UEA6" s="27"/>
      <c r="UEB6" s="27"/>
      <c r="UEC6" s="27"/>
      <c r="UED6" s="27"/>
      <c r="UEE6" s="27"/>
      <c r="UEF6" s="27"/>
      <c r="UEG6" s="27"/>
      <c r="UEH6" s="27"/>
      <c r="UEI6" s="27"/>
      <c r="UEJ6" s="27"/>
      <c r="UEK6" s="27"/>
      <c r="UEL6" s="27"/>
      <c r="UEM6" s="27"/>
      <c r="UEN6" s="27"/>
      <c r="UEO6" s="27"/>
      <c r="UEP6" s="27"/>
      <c r="UEQ6" s="27"/>
      <c r="UER6" s="27"/>
      <c r="UES6" s="27"/>
      <c r="UET6" s="27"/>
      <c r="UEU6" s="27"/>
      <c r="UEV6" s="27"/>
      <c r="UEW6" s="27"/>
      <c r="UEX6" s="27"/>
      <c r="UEY6" s="27"/>
      <c r="UEZ6" s="27"/>
      <c r="UFA6" s="27"/>
      <c r="UFB6" s="27"/>
      <c r="UFC6" s="27"/>
      <c r="UFD6" s="27"/>
      <c r="UFE6" s="27"/>
      <c r="UFF6" s="27"/>
      <c r="UFG6" s="27"/>
      <c r="UFH6" s="27"/>
      <c r="UFI6" s="27"/>
      <c r="UFJ6" s="27"/>
      <c r="UFK6" s="27"/>
      <c r="UFL6" s="27"/>
      <c r="UFM6" s="27"/>
      <c r="UFN6" s="27"/>
      <c r="UFO6" s="27"/>
      <c r="UFP6" s="27"/>
      <c r="UFQ6" s="27"/>
      <c r="UFR6" s="27"/>
      <c r="UFS6" s="27"/>
      <c r="UFT6" s="27"/>
      <c r="UFU6" s="27"/>
      <c r="UFV6" s="27"/>
      <c r="UFW6" s="27"/>
      <c r="UFX6" s="27"/>
      <c r="UFY6" s="27"/>
      <c r="UFZ6" s="27"/>
      <c r="UGA6" s="27"/>
      <c r="UGB6" s="27"/>
      <c r="UGC6" s="27"/>
      <c r="UGD6" s="27"/>
      <c r="UGE6" s="27"/>
      <c r="UGF6" s="27"/>
      <c r="UGG6" s="27"/>
      <c r="UGH6" s="27"/>
      <c r="UGI6" s="27"/>
      <c r="UGJ6" s="27"/>
      <c r="UGK6" s="27"/>
      <c r="UGL6" s="27"/>
      <c r="UGM6" s="27"/>
      <c r="UGN6" s="27"/>
      <c r="UGO6" s="27"/>
      <c r="UGP6" s="27"/>
      <c r="UGQ6" s="27"/>
      <c r="UGR6" s="27"/>
      <c r="UGS6" s="27"/>
      <c r="UGT6" s="27"/>
      <c r="UGU6" s="27"/>
      <c r="UGV6" s="27"/>
      <c r="UGW6" s="27"/>
      <c r="UGX6" s="27"/>
      <c r="UGY6" s="27"/>
      <c r="UGZ6" s="27"/>
      <c r="UHA6" s="27"/>
      <c r="UHB6" s="27"/>
      <c r="UHC6" s="27"/>
      <c r="UHD6" s="27"/>
      <c r="UHE6" s="27"/>
      <c r="UHF6" s="27"/>
      <c r="UHG6" s="27"/>
      <c r="UHH6" s="27"/>
      <c r="UHI6" s="27"/>
      <c r="UHJ6" s="27"/>
      <c r="UHK6" s="27"/>
      <c r="UHL6" s="27"/>
      <c r="UHM6" s="27"/>
      <c r="UHN6" s="27"/>
      <c r="UHO6" s="27"/>
      <c r="UHP6" s="27"/>
      <c r="UHQ6" s="27"/>
      <c r="UHR6" s="27"/>
      <c r="UHS6" s="27"/>
      <c r="UHT6" s="27"/>
      <c r="UHU6" s="27"/>
      <c r="UHV6" s="27"/>
      <c r="UHW6" s="27"/>
      <c r="UHX6" s="27"/>
      <c r="UHY6" s="27"/>
      <c r="UHZ6" s="27"/>
      <c r="UIA6" s="27"/>
      <c r="UIB6" s="27"/>
      <c r="UIC6" s="27"/>
      <c r="UID6" s="27"/>
      <c r="UIE6" s="27"/>
      <c r="UIF6" s="27"/>
      <c r="UIG6" s="27"/>
      <c r="UIH6" s="27"/>
      <c r="UII6" s="27"/>
      <c r="UIJ6" s="27"/>
      <c r="UIK6" s="27"/>
      <c r="UIL6" s="27"/>
      <c r="UIM6" s="27"/>
      <c r="UIN6" s="27"/>
      <c r="UIO6" s="27"/>
      <c r="UIP6" s="27"/>
      <c r="UIQ6" s="27"/>
      <c r="UIR6" s="27"/>
      <c r="UIS6" s="27"/>
      <c r="UIT6" s="27"/>
      <c r="UIU6" s="27"/>
      <c r="UIV6" s="27"/>
      <c r="UIW6" s="27"/>
      <c r="UIX6" s="27"/>
      <c r="UIY6" s="27"/>
      <c r="UIZ6" s="27"/>
      <c r="UJA6" s="27"/>
      <c r="UJB6" s="27"/>
      <c r="UJC6" s="27"/>
      <c r="UJD6" s="27"/>
      <c r="UJE6" s="27"/>
      <c r="UJF6" s="27"/>
      <c r="UJG6" s="27"/>
      <c r="UJH6" s="27"/>
      <c r="UJI6" s="27"/>
      <c r="UJJ6" s="27"/>
      <c r="UJK6" s="27"/>
      <c r="UJL6" s="27"/>
      <c r="UJM6" s="27"/>
      <c r="UJN6" s="27"/>
      <c r="UJO6" s="27"/>
      <c r="UJP6" s="27"/>
      <c r="UJQ6" s="27"/>
      <c r="UJR6" s="27"/>
      <c r="UJS6" s="27"/>
      <c r="UJT6" s="27"/>
      <c r="UJU6" s="27"/>
      <c r="UJV6" s="27"/>
      <c r="UJW6" s="27"/>
      <c r="UJX6" s="27"/>
      <c r="UJY6" s="27"/>
      <c r="UJZ6" s="27"/>
      <c r="UKA6" s="27"/>
      <c r="UKB6" s="27"/>
      <c r="UKC6" s="27"/>
      <c r="UKD6" s="27"/>
      <c r="UKE6" s="27"/>
      <c r="UKF6" s="27"/>
      <c r="UKG6" s="27"/>
      <c r="UKH6" s="27"/>
      <c r="UKI6" s="27"/>
      <c r="UKJ6" s="27"/>
      <c r="UKK6" s="27"/>
      <c r="UKL6" s="27"/>
      <c r="UKM6" s="27"/>
      <c r="UKN6" s="27"/>
      <c r="UKO6" s="27"/>
      <c r="UKP6" s="27"/>
      <c r="UKQ6" s="27"/>
      <c r="UKR6" s="27"/>
      <c r="UKS6" s="27"/>
      <c r="UKT6" s="27"/>
      <c r="UKU6" s="27"/>
      <c r="UKV6" s="27"/>
      <c r="UKW6" s="27"/>
      <c r="UKX6" s="27"/>
      <c r="UKY6" s="27"/>
      <c r="UKZ6" s="27"/>
      <c r="ULA6" s="27"/>
      <c r="ULB6" s="27"/>
      <c r="ULC6" s="27"/>
      <c r="ULD6" s="27"/>
      <c r="ULE6" s="27"/>
      <c r="ULF6" s="27"/>
      <c r="ULG6" s="27"/>
      <c r="ULH6" s="27"/>
      <c r="ULI6" s="27"/>
      <c r="ULJ6" s="27"/>
      <c r="ULK6" s="27"/>
      <c r="ULL6" s="27"/>
      <c r="ULM6" s="27"/>
      <c r="ULN6" s="27"/>
      <c r="ULO6" s="27"/>
      <c r="ULP6" s="27"/>
      <c r="ULQ6" s="27"/>
      <c r="ULR6" s="27"/>
      <c r="ULS6" s="27"/>
      <c r="ULT6" s="27"/>
      <c r="ULU6" s="27"/>
      <c r="ULV6" s="27"/>
      <c r="ULW6" s="27"/>
      <c r="ULX6" s="27"/>
      <c r="ULY6" s="27"/>
      <c r="ULZ6" s="27"/>
      <c r="UMA6" s="27"/>
      <c r="UMB6" s="27"/>
      <c r="UMC6" s="27"/>
      <c r="UMD6" s="27"/>
      <c r="UME6" s="27"/>
      <c r="UMF6" s="27"/>
      <c r="UMG6" s="27"/>
      <c r="UMH6" s="27"/>
      <c r="UMI6" s="27"/>
      <c r="UMJ6" s="27"/>
      <c r="UMK6" s="27"/>
      <c r="UML6" s="27"/>
      <c r="UMM6" s="27"/>
      <c r="UMN6" s="27"/>
      <c r="UMO6" s="27"/>
      <c r="UMP6" s="27"/>
      <c r="UMQ6" s="27"/>
      <c r="UMR6" s="27"/>
      <c r="UMS6" s="27"/>
      <c r="UMT6" s="27"/>
      <c r="UMU6" s="27"/>
      <c r="UMV6" s="27"/>
      <c r="UMW6" s="27"/>
      <c r="UMX6" s="27"/>
      <c r="UMY6" s="27"/>
      <c r="UMZ6" s="27"/>
      <c r="UNA6" s="27"/>
      <c r="UNB6" s="27"/>
      <c r="UNC6" s="27"/>
      <c r="UND6" s="27"/>
      <c r="UNE6" s="27"/>
      <c r="UNF6" s="27"/>
      <c r="UNG6" s="27"/>
      <c r="UNH6" s="27"/>
      <c r="UNI6" s="27"/>
      <c r="UNJ6" s="27"/>
      <c r="UNK6" s="27"/>
      <c r="UNL6" s="27"/>
      <c r="UNM6" s="27"/>
      <c r="UNN6" s="27"/>
      <c r="UNO6" s="27"/>
      <c r="UNP6" s="27"/>
      <c r="UNQ6" s="27"/>
      <c r="UNR6" s="27"/>
      <c r="UNS6" s="27"/>
      <c r="UNT6" s="27"/>
      <c r="UNU6" s="27"/>
      <c r="UNV6" s="27"/>
      <c r="UNW6" s="27"/>
      <c r="UNX6" s="27"/>
      <c r="UNY6" s="27"/>
      <c r="UNZ6" s="27"/>
      <c r="UOA6" s="27"/>
      <c r="UOB6" s="27"/>
      <c r="UOC6" s="27"/>
      <c r="UOD6" s="27"/>
      <c r="UOE6" s="27"/>
      <c r="UOF6" s="27"/>
      <c r="UOG6" s="27"/>
      <c r="UOH6" s="27"/>
      <c r="UOI6" s="27"/>
      <c r="UOJ6" s="27"/>
      <c r="UOK6" s="27"/>
      <c r="UOL6" s="27"/>
      <c r="UOM6" s="27"/>
      <c r="UON6" s="27"/>
      <c r="UOO6" s="27"/>
      <c r="UOP6" s="27"/>
      <c r="UOQ6" s="27"/>
      <c r="UOR6" s="27"/>
      <c r="UOS6" s="27"/>
      <c r="UOT6" s="27"/>
      <c r="UOU6" s="27"/>
      <c r="UOV6" s="27"/>
      <c r="UOW6" s="27"/>
      <c r="UOX6" s="27"/>
      <c r="UOY6" s="27"/>
      <c r="UOZ6" s="27"/>
      <c r="UPA6" s="27"/>
      <c r="UPB6" s="27"/>
      <c r="UPC6" s="27"/>
      <c r="UPD6" s="27"/>
      <c r="UPE6" s="27"/>
      <c r="UPF6" s="27"/>
      <c r="UPG6" s="27"/>
      <c r="UPH6" s="27"/>
      <c r="UPI6" s="27"/>
      <c r="UPJ6" s="27"/>
      <c r="UPK6" s="27"/>
      <c r="UPL6" s="27"/>
      <c r="UPM6" s="27"/>
      <c r="UPN6" s="27"/>
      <c r="UPO6" s="27"/>
      <c r="UPP6" s="27"/>
      <c r="UPQ6" s="27"/>
      <c r="UPR6" s="27"/>
      <c r="UPS6" s="27"/>
      <c r="UPT6" s="27"/>
      <c r="UPU6" s="27"/>
      <c r="UPV6" s="27"/>
      <c r="UPW6" s="27"/>
      <c r="UPX6" s="27"/>
      <c r="UPY6" s="27"/>
      <c r="UPZ6" s="27"/>
      <c r="UQA6" s="27"/>
      <c r="UQB6" s="27"/>
      <c r="UQC6" s="27"/>
      <c r="UQD6" s="27"/>
      <c r="UQE6" s="27"/>
      <c r="UQF6" s="27"/>
      <c r="UQG6" s="27"/>
      <c r="UQH6" s="27"/>
      <c r="UQI6" s="27"/>
      <c r="UQJ6" s="27"/>
      <c r="UQK6" s="27"/>
      <c r="UQL6" s="27"/>
      <c r="UQM6" s="27"/>
      <c r="UQN6" s="27"/>
      <c r="UQO6" s="27"/>
      <c r="UQP6" s="27"/>
      <c r="UQQ6" s="27"/>
      <c r="UQR6" s="27"/>
      <c r="UQS6" s="27"/>
      <c r="UQT6" s="27"/>
      <c r="UQU6" s="27"/>
      <c r="UQV6" s="27"/>
      <c r="UQW6" s="27"/>
      <c r="UQX6" s="27"/>
      <c r="UQY6" s="27"/>
      <c r="UQZ6" s="27"/>
      <c r="URA6" s="27"/>
      <c r="URB6" s="27"/>
      <c r="URC6" s="27"/>
      <c r="URD6" s="27"/>
      <c r="URE6" s="27"/>
      <c r="URF6" s="27"/>
      <c r="URG6" s="27"/>
      <c r="URH6" s="27"/>
      <c r="URI6" s="27"/>
      <c r="URJ6" s="27"/>
      <c r="URK6" s="27"/>
      <c r="URL6" s="27"/>
      <c r="URM6" s="27"/>
      <c r="URN6" s="27"/>
      <c r="URO6" s="27"/>
      <c r="URP6" s="27"/>
      <c r="URQ6" s="27"/>
      <c r="URR6" s="27"/>
      <c r="URS6" s="27"/>
      <c r="URT6" s="27"/>
      <c r="URU6" s="27"/>
      <c r="URV6" s="27"/>
      <c r="URW6" s="27"/>
      <c r="URX6" s="27"/>
      <c r="URY6" s="27"/>
      <c r="URZ6" s="27"/>
      <c r="USA6" s="27"/>
      <c r="USB6" s="27"/>
      <c r="USC6" s="27"/>
      <c r="USD6" s="27"/>
      <c r="USE6" s="27"/>
      <c r="USF6" s="27"/>
      <c r="USG6" s="27"/>
      <c r="USH6" s="27"/>
      <c r="USI6" s="27"/>
      <c r="USJ6" s="27"/>
      <c r="USK6" s="27"/>
      <c r="USL6" s="27"/>
      <c r="USM6" s="27"/>
      <c r="USN6" s="27"/>
      <c r="USO6" s="27"/>
      <c r="USP6" s="27"/>
      <c r="USQ6" s="27"/>
      <c r="USR6" s="27"/>
      <c r="USS6" s="27"/>
      <c r="UST6" s="27"/>
      <c r="USU6" s="27"/>
      <c r="USV6" s="27"/>
      <c r="USW6" s="27"/>
      <c r="USX6" s="27"/>
      <c r="USY6" s="27"/>
      <c r="USZ6" s="27"/>
      <c r="UTA6" s="27"/>
      <c r="UTB6" s="27"/>
      <c r="UTC6" s="27"/>
      <c r="UTD6" s="27"/>
      <c r="UTE6" s="27"/>
      <c r="UTF6" s="27"/>
      <c r="UTG6" s="27"/>
      <c r="UTH6" s="27"/>
      <c r="UTI6" s="27"/>
      <c r="UTJ6" s="27"/>
      <c r="UTK6" s="27"/>
      <c r="UTL6" s="27"/>
      <c r="UTM6" s="27"/>
      <c r="UTN6" s="27"/>
      <c r="UTO6" s="27"/>
      <c r="UTP6" s="27"/>
      <c r="UTQ6" s="27"/>
      <c r="UTR6" s="27"/>
      <c r="UTS6" s="27"/>
      <c r="UTT6" s="27"/>
      <c r="UTU6" s="27"/>
      <c r="UTV6" s="27"/>
      <c r="UTW6" s="27"/>
      <c r="UTX6" s="27"/>
      <c r="UTY6" s="27"/>
      <c r="UTZ6" s="27"/>
      <c r="UUA6" s="27"/>
      <c r="UUB6" s="27"/>
      <c r="UUC6" s="27"/>
      <c r="UUD6" s="27"/>
      <c r="UUE6" s="27"/>
      <c r="UUF6" s="27"/>
      <c r="UUG6" s="27"/>
      <c r="UUH6" s="27"/>
      <c r="UUI6" s="27"/>
      <c r="UUJ6" s="27"/>
      <c r="UUK6" s="27"/>
      <c r="UUL6" s="27"/>
      <c r="UUM6" s="27"/>
      <c r="UUN6" s="27"/>
      <c r="UUO6" s="27"/>
      <c r="UUP6" s="27"/>
      <c r="UUQ6" s="27"/>
      <c r="UUR6" s="27"/>
      <c r="UUS6" s="27"/>
      <c r="UUT6" s="27"/>
      <c r="UUU6" s="27"/>
      <c r="UUV6" s="27"/>
      <c r="UUW6" s="27"/>
      <c r="UUX6" s="27"/>
      <c r="UUY6" s="27"/>
      <c r="UUZ6" s="27"/>
      <c r="UVA6" s="27"/>
      <c r="UVB6" s="27"/>
      <c r="UVC6" s="27"/>
      <c r="UVD6" s="27"/>
      <c r="UVE6" s="27"/>
      <c r="UVF6" s="27"/>
      <c r="UVG6" s="27"/>
      <c r="UVH6" s="27"/>
      <c r="UVI6" s="27"/>
      <c r="UVJ6" s="27"/>
      <c r="UVK6" s="27"/>
      <c r="UVL6" s="27"/>
      <c r="UVM6" s="27"/>
      <c r="UVN6" s="27"/>
      <c r="UVO6" s="27"/>
      <c r="UVP6" s="27"/>
      <c r="UVQ6" s="27"/>
      <c r="UVR6" s="27"/>
      <c r="UVS6" s="27"/>
      <c r="UVT6" s="27"/>
      <c r="UVU6" s="27"/>
      <c r="UVV6" s="27"/>
      <c r="UVW6" s="27"/>
      <c r="UVX6" s="27"/>
      <c r="UVY6" s="27"/>
      <c r="UVZ6" s="27"/>
      <c r="UWA6" s="27"/>
      <c r="UWB6" s="27"/>
      <c r="UWC6" s="27"/>
      <c r="UWD6" s="27"/>
      <c r="UWE6" s="27"/>
      <c r="UWF6" s="27"/>
      <c r="UWG6" s="27"/>
      <c r="UWH6" s="27"/>
      <c r="UWI6" s="27"/>
      <c r="UWJ6" s="27"/>
      <c r="UWK6" s="27"/>
      <c r="UWL6" s="27"/>
      <c r="UWM6" s="27"/>
      <c r="UWN6" s="27"/>
      <c r="UWO6" s="27"/>
      <c r="UWP6" s="27"/>
      <c r="UWQ6" s="27"/>
      <c r="UWR6" s="27"/>
      <c r="UWS6" s="27"/>
      <c r="UWT6" s="27"/>
      <c r="UWU6" s="27"/>
      <c r="UWV6" s="27"/>
      <c r="UWW6" s="27"/>
      <c r="UWX6" s="27"/>
      <c r="UWY6" s="27"/>
      <c r="UWZ6" s="27"/>
      <c r="UXA6" s="27"/>
      <c r="UXB6" s="27"/>
      <c r="UXC6" s="27"/>
      <c r="UXD6" s="27"/>
      <c r="UXE6" s="27"/>
      <c r="UXF6" s="27"/>
      <c r="UXG6" s="27"/>
      <c r="UXH6" s="27"/>
      <c r="UXI6" s="27"/>
      <c r="UXJ6" s="27"/>
      <c r="UXK6" s="27"/>
      <c r="UXL6" s="27"/>
      <c r="UXM6" s="27"/>
      <c r="UXN6" s="27"/>
      <c r="UXO6" s="27"/>
      <c r="UXP6" s="27"/>
      <c r="UXQ6" s="27"/>
      <c r="UXR6" s="27"/>
      <c r="UXS6" s="27"/>
      <c r="UXT6" s="27"/>
      <c r="UXU6" s="27"/>
      <c r="UXV6" s="27"/>
      <c r="UXW6" s="27"/>
      <c r="UXX6" s="27"/>
      <c r="UXY6" s="27"/>
      <c r="UXZ6" s="27"/>
      <c r="UYA6" s="27"/>
      <c r="UYB6" s="27"/>
      <c r="UYC6" s="27"/>
      <c r="UYD6" s="27"/>
      <c r="UYE6" s="27"/>
      <c r="UYF6" s="27"/>
      <c r="UYG6" s="27"/>
      <c r="UYH6" s="27"/>
      <c r="UYI6" s="27"/>
      <c r="UYJ6" s="27"/>
      <c r="UYK6" s="27"/>
      <c r="UYL6" s="27"/>
      <c r="UYM6" s="27"/>
      <c r="UYN6" s="27"/>
      <c r="UYO6" s="27"/>
      <c r="UYP6" s="27"/>
      <c r="UYQ6" s="27"/>
      <c r="UYR6" s="27"/>
      <c r="UYS6" s="27"/>
      <c r="UYT6" s="27"/>
      <c r="UYU6" s="27"/>
      <c r="UYV6" s="27"/>
      <c r="UYW6" s="27"/>
      <c r="UYX6" s="27"/>
      <c r="UYY6" s="27"/>
      <c r="UYZ6" s="27"/>
      <c r="UZA6" s="27"/>
      <c r="UZB6" s="27"/>
      <c r="UZC6" s="27"/>
      <c r="UZD6" s="27"/>
      <c r="UZE6" s="27"/>
      <c r="UZF6" s="27"/>
      <c r="UZG6" s="27"/>
      <c r="UZH6" s="27"/>
      <c r="UZI6" s="27"/>
      <c r="UZJ6" s="27"/>
      <c r="UZK6" s="27"/>
      <c r="UZL6" s="27"/>
      <c r="UZM6" s="27"/>
      <c r="UZN6" s="27"/>
      <c r="UZO6" s="27"/>
      <c r="UZP6" s="27"/>
      <c r="UZQ6" s="27"/>
      <c r="UZR6" s="27"/>
      <c r="UZS6" s="27"/>
      <c r="UZT6" s="27"/>
      <c r="UZU6" s="27"/>
      <c r="UZV6" s="27"/>
      <c r="UZW6" s="27"/>
      <c r="UZX6" s="27"/>
      <c r="UZY6" s="27"/>
      <c r="UZZ6" s="27"/>
      <c r="VAA6" s="27"/>
      <c r="VAB6" s="27"/>
      <c r="VAC6" s="27"/>
      <c r="VAD6" s="27"/>
      <c r="VAE6" s="27"/>
      <c r="VAF6" s="27"/>
      <c r="VAG6" s="27"/>
      <c r="VAH6" s="27"/>
      <c r="VAI6" s="27"/>
      <c r="VAJ6" s="27"/>
      <c r="VAK6" s="27"/>
      <c r="VAL6" s="27"/>
      <c r="VAM6" s="27"/>
      <c r="VAN6" s="27"/>
      <c r="VAO6" s="27"/>
      <c r="VAP6" s="27"/>
      <c r="VAQ6" s="27"/>
      <c r="VAR6" s="27"/>
      <c r="VAS6" s="27"/>
      <c r="VAT6" s="27"/>
      <c r="VAU6" s="27"/>
      <c r="VAV6" s="27"/>
      <c r="VAW6" s="27"/>
      <c r="VAX6" s="27"/>
      <c r="VAY6" s="27"/>
      <c r="VAZ6" s="27"/>
      <c r="VBA6" s="27"/>
      <c r="VBB6" s="27"/>
      <c r="VBC6" s="27"/>
      <c r="VBD6" s="27"/>
      <c r="VBE6" s="27"/>
      <c r="VBF6" s="27"/>
      <c r="VBG6" s="27"/>
      <c r="VBH6" s="27"/>
      <c r="VBI6" s="27"/>
      <c r="VBJ6" s="27"/>
      <c r="VBK6" s="27"/>
      <c r="VBL6" s="27"/>
      <c r="VBM6" s="27"/>
      <c r="VBN6" s="27"/>
      <c r="VBO6" s="27"/>
      <c r="VBP6" s="27"/>
      <c r="VBQ6" s="27"/>
      <c r="VBR6" s="27"/>
      <c r="VBS6" s="27"/>
      <c r="VBT6" s="27"/>
      <c r="VBU6" s="27"/>
      <c r="VBV6" s="27"/>
      <c r="VBW6" s="27"/>
      <c r="VBX6" s="27"/>
      <c r="VBY6" s="27"/>
      <c r="VBZ6" s="27"/>
      <c r="VCA6" s="27"/>
      <c r="VCB6" s="27"/>
      <c r="VCC6" s="27"/>
      <c r="VCD6" s="27"/>
      <c r="VCE6" s="27"/>
      <c r="VCF6" s="27"/>
      <c r="VCG6" s="27"/>
      <c r="VCH6" s="27"/>
      <c r="VCI6" s="27"/>
      <c r="VCJ6" s="27"/>
      <c r="VCK6" s="27"/>
      <c r="VCL6" s="27"/>
      <c r="VCM6" s="27"/>
      <c r="VCN6" s="27"/>
      <c r="VCO6" s="27"/>
      <c r="VCP6" s="27"/>
      <c r="VCQ6" s="27"/>
      <c r="VCR6" s="27"/>
      <c r="VCS6" s="27"/>
      <c r="VCT6" s="27"/>
      <c r="VCU6" s="27"/>
      <c r="VCV6" s="27"/>
      <c r="VCW6" s="27"/>
      <c r="VCX6" s="27"/>
      <c r="VCY6" s="27"/>
      <c r="VCZ6" s="27"/>
      <c r="VDA6" s="27"/>
      <c r="VDB6" s="27"/>
      <c r="VDC6" s="27"/>
      <c r="VDD6" s="27"/>
      <c r="VDE6" s="27"/>
      <c r="VDF6" s="27"/>
      <c r="VDG6" s="27"/>
      <c r="VDH6" s="27"/>
      <c r="VDI6" s="27"/>
      <c r="VDJ6" s="27"/>
      <c r="VDK6" s="27"/>
      <c r="VDL6" s="27"/>
      <c r="VDM6" s="27"/>
      <c r="VDN6" s="27"/>
      <c r="VDO6" s="27"/>
      <c r="VDP6" s="27"/>
      <c r="VDQ6" s="27"/>
      <c r="VDR6" s="27"/>
      <c r="VDS6" s="27"/>
      <c r="VDT6" s="27"/>
      <c r="VDU6" s="27"/>
      <c r="VDV6" s="27"/>
      <c r="VDW6" s="27"/>
      <c r="VDX6" s="27"/>
      <c r="VDY6" s="27"/>
      <c r="VDZ6" s="27"/>
      <c r="VEA6" s="27"/>
      <c r="VEB6" s="27"/>
      <c r="VEC6" s="27"/>
      <c r="VED6" s="27"/>
      <c r="VEE6" s="27"/>
      <c r="VEF6" s="27"/>
      <c r="VEG6" s="27"/>
      <c r="VEH6" s="27"/>
      <c r="VEI6" s="27"/>
      <c r="VEJ6" s="27"/>
      <c r="VEK6" s="27"/>
      <c r="VEL6" s="27"/>
      <c r="VEM6" s="27"/>
      <c r="VEN6" s="27"/>
      <c r="VEO6" s="27"/>
      <c r="VEP6" s="27"/>
      <c r="VEQ6" s="27"/>
      <c r="VER6" s="27"/>
      <c r="VES6" s="27"/>
      <c r="VET6" s="27"/>
      <c r="VEU6" s="27"/>
      <c r="VEV6" s="27"/>
      <c r="VEW6" s="27"/>
      <c r="VEX6" s="27"/>
      <c r="VEY6" s="27"/>
      <c r="VEZ6" s="27"/>
      <c r="VFA6" s="27"/>
      <c r="VFB6" s="27"/>
      <c r="VFC6" s="27"/>
      <c r="VFD6" s="27"/>
      <c r="VFE6" s="27"/>
      <c r="VFF6" s="27"/>
      <c r="VFG6" s="27"/>
      <c r="VFH6" s="27"/>
      <c r="VFI6" s="27"/>
      <c r="VFJ6" s="27"/>
      <c r="VFK6" s="27"/>
      <c r="VFL6" s="27"/>
      <c r="VFM6" s="27"/>
      <c r="VFN6" s="27"/>
      <c r="VFO6" s="27"/>
      <c r="VFP6" s="27"/>
      <c r="VFQ6" s="27"/>
      <c r="VFR6" s="27"/>
      <c r="VFS6" s="27"/>
      <c r="VFT6" s="27"/>
      <c r="VFU6" s="27"/>
      <c r="VFV6" s="27"/>
      <c r="VFW6" s="27"/>
      <c r="VFX6" s="27"/>
      <c r="VFY6" s="27"/>
      <c r="VFZ6" s="27"/>
      <c r="VGA6" s="27"/>
      <c r="VGB6" s="27"/>
      <c r="VGC6" s="27"/>
      <c r="VGD6" s="27"/>
      <c r="VGE6" s="27"/>
      <c r="VGF6" s="27"/>
      <c r="VGG6" s="27"/>
      <c r="VGH6" s="27"/>
      <c r="VGI6" s="27"/>
      <c r="VGJ6" s="27"/>
      <c r="VGK6" s="27"/>
      <c r="VGL6" s="27"/>
      <c r="VGM6" s="27"/>
      <c r="VGN6" s="27"/>
      <c r="VGO6" s="27"/>
      <c r="VGP6" s="27"/>
      <c r="VGQ6" s="27"/>
      <c r="VGR6" s="27"/>
      <c r="VGS6" s="27"/>
      <c r="VGT6" s="27"/>
      <c r="VGU6" s="27"/>
      <c r="VGV6" s="27"/>
      <c r="VGW6" s="27"/>
      <c r="VGX6" s="27"/>
      <c r="VGY6" s="27"/>
      <c r="VGZ6" s="27"/>
      <c r="VHA6" s="27"/>
      <c r="VHB6" s="27"/>
      <c r="VHC6" s="27"/>
      <c r="VHD6" s="27"/>
      <c r="VHE6" s="27"/>
      <c r="VHF6" s="27"/>
      <c r="VHG6" s="27"/>
      <c r="VHH6" s="27"/>
      <c r="VHI6" s="27"/>
      <c r="VHJ6" s="27"/>
      <c r="VHK6" s="27"/>
      <c r="VHL6" s="27"/>
      <c r="VHM6" s="27"/>
      <c r="VHN6" s="27"/>
      <c r="VHO6" s="27"/>
      <c r="VHP6" s="27"/>
      <c r="VHQ6" s="27"/>
      <c r="VHR6" s="27"/>
      <c r="VHS6" s="27"/>
      <c r="VHT6" s="27"/>
      <c r="VHU6" s="27"/>
      <c r="VHV6" s="27"/>
      <c r="VHW6" s="27"/>
      <c r="VHX6" s="27"/>
      <c r="VHY6" s="27"/>
      <c r="VHZ6" s="27"/>
      <c r="VIA6" s="27"/>
      <c r="VIB6" s="27"/>
      <c r="VIC6" s="27"/>
      <c r="VID6" s="27"/>
      <c r="VIE6" s="27"/>
      <c r="VIF6" s="27"/>
      <c r="VIG6" s="27"/>
      <c r="VIH6" s="27"/>
      <c r="VII6" s="27"/>
      <c r="VIJ6" s="27"/>
      <c r="VIK6" s="27"/>
      <c r="VIL6" s="27"/>
      <c r="VIM6" s="27"/>
      <c r="VIN6" s="27"/>
      <c r="VIO6" s="27"/>
      <c r="VIP6" s="27"/>
      <c r="VIQ6" s="27"/>
      <c r="VIR6" s="27"/>
      <c r="VIS6" s="27"/>
      <c r="VIT6" s="27"/>
      <c r="VIU6" s="27"/>
      <c r="VIV6" s="27"/>
      <c r="VIW6" s="27"/>
      <c r="VIX6" s="27"/>
      <c r="VIY6" s="27"/>
      <c r="VIZ6" s="27"/>
      <c r="VJA6" s="27"/>
      <c r="VJB6" s="27"/>
      <c r="VJC6" s="27"/>
      <c r="VJD6" s="27"/>
      <c r="VJE6" s="27"/>
      <c r="VJF6" s="27"/>
      <c r="VJG6" s="27"/>
      <c r="VJH6" s="27"/>
      <c r="VJI6" s="27"/>
      <c r="VJJ6" s="27"/>
      <c r="VJK6" s="27"/>
      <c r="VJL6" s="27"/>
      <c r="VJM6" s="27"/>
      <c r="VJN6" s="27"/>
      <c r="VJO6" s="27"/>
      <c r="VJP6" s="27"/>
      <c r="VJQ6" s="27"/>
      <c r="VJR6" s="27"/>
      <c r="VJS6" s="27"/>
      <c r="VJT6" s="27"/>
      <c r="VJU6" s="27"/>
      <c r="VJV6" s="27"/>
      <c r="VJW6" s="27"/>
      <c r="VJX6" s="27"/>
      <c r="VJY6" s="27"/>
      <c r="VJZ6" s="27"/>
      <c r="VKA6" s="27"/>
      <c r="VKB6" s="27"/>
      <c r="VKC6" s="27"/>
      <c r="VKD6" s="27"/>
      <c r="VKE6" s="27"/>
      <c r="VKF6" s="27"/>
      <c r="VKG6" s="27"/>
      <c r="VKH6" s="27"/>
      <c r="VKI6" s="27"/>
      <c r="VKJ6" s="27"/>
      <c r="VKK6" s="27"/>
      <c r="VKL6" s="27"/>
      <c r="VKM6" s="27"/>
      <c r="VKN6" s="27"/>
      <c r="VKO6" s="27"/>
      <c r="VKP6" s="27"/>
      <c r="VKQ6" s="27"/>
      <c r="VKR6" s="27"/>
      <c r="VKS6" s="27"/>
      <c r="VKT6" s="27"/>
      <c r="VKU6" s="27"/>
      <c r="VKV6" s="27"/>
      <c r="VKW6" s="27"/>
      <c r="VKX6" s="27"/>
      <c r="VKY6" s="27"/>
      <c r="VKZ6" s="27"/>
      <c r="VLA6" s="27"/>
      <c r="VLB6" s="27"/>
      <c r="VLC6" s="27"/>
      <c r="VLD6" s="27"/>
      <c r="VLE6" s="27"/>
      <c r="VLF6" s="27"/>
      <c r="VLG6" s="27"/>
      <c r="VLH6" s="27"/>
      <c r="VLI6" s="27"/>
      <c r="VLJ6" s="27"/>
      <c r="VLK6" s="27"/>
      <c r="VLL6" s="27"/>
      <c r="VLM6" s="27"/>
      <c r="VLN6" s="27"/>
      <c r="VLO6" s="27"/>
      <c r="VLP6" s="27"/>
      <c r="VLQ6" s="27"/>
      <c r="VLR6" s="27"/>
      <c r="VLS6" s="27"/>
      <c r="VLT6" s="27"/>
      <c r="VLU6" s="27"/>
      <c r="VLV6" s="27"/>
      <c r="VLW6" s="27"/>
      <c r="VLX6" s="27"/>
      <c r="VLY6" s="27"/>
      <c r="VLZ6" s="27"/>
      <c r="VMA6" s="27"/>
      <c r="VMB6" s="27"/>
      <c r="VMC6" s="27"/>
      <c r="VMD6" s="27"/>
      <c r="VME6" s="27"/>
      <c r="VMF6" s="27"/>
      <c r="VMG6" s="27"/>
      <c r="VMH6" s="27"/>
      <c r="VMI6" s="27"/>
      <c r="VMJ6" s="27"/>
      <c r="VMK6" s="27"/>
      <c r="VML6" s="27"/>
      <c r="VMM6" s="27"/>
      <c r="VMN6" s="27"/>
      <c r="VMO6" s="27"/>
      <c r="VMP6" s="27"/>
      <c r="VMQ6" s="27"/>
      <c r="VMR6" s="27"/>
      <c r="VMS6" s="27"/>
      <c r="VMT6" s="27"/>
      <c r="VMU6" s="27"/>
      <c r="VMV6" s="27"/>
      <c r="VMW6" s="27"/>
      <c r="VMX6" s="27"/>
      <c r="VMY6" s="27"/>
      <c r="VMZ6" s="27"/>
      <c r="VNA6" s="27"/>
      <c r="VNB6" s="27"/>
      <c r="VNC6" s="27"/>
      <c r="VND6" s="27"/>
      <c r="VNE6" s="27"/>
      <c r="VNF6" s="27"/>
      <c r="VNG6" s="27"/>
      <c r="VNH6" s="27"/>
      <c r="VNI6" s="27"/>
      <c r="VNJ6" s="27"/>
      <c r="VNK6" s="27"/>
      <c r="VNL6" s="27"/>
      <c r="VNM6" s="27"/>
      <c r="VNN6" s="27"/>
      <c r="VNO6" s="27"/>
      <c r="VNP6" s="27"/>
      <c r="VNQ6" s="27"/>
      <c r="VNR6" s="27"/>
      <c r="VNS6" s="27"/>
      <c r="VNT6" s="27"/>
      <c r="VNU6" s="27"/>
      <c r="VNV6" s="27"/>
      <c r="VNW6" s="27"/>
      <c r="VNX6" s="27"/>
      <c r="VNY6" s="27"/>
      <c r="VNZ6" s="27"/>
      <c r="VOA6" s="27"/>
      <c r="VOB6" s="27"/>
      <c r="VOC6" s="27"/>
      <c r="VOD6" s="27"/>
      <c r="VOE6" s="27"/>
      <c r="VOF6" s="27"/>
      <c r="VOG6" s="27"/>
      <c r="VOH6" s="27"/>
      <c r="VOI6" s="27"/>
      <c r="VOJ6" s="27"/>
      <c r="VOK6" s="27"/>
      <c r="VOL6" s="27"/>
      <c r="VOM6" s="27"/>
      <c r="VON6" s="27"/>
      <c r="VOO6" s="27"/>
      <c r="VOP6" s="27"/>
      <c r="VOQ6" s="27"/>
      <c r="VOR6" s="27"/>
      <c r="VOS6" s="27"/>
      <c r="VOT6" s="27"/>
      <c r="VOU6" s="27"/>
      <c r="VOV6" s="27"/>
      <c r="VOW6" s="27"/>
      <c r="VOX6" s="27"/>
      <c r="VOY6" s="27"/>
      <c r="VOZ6" s="27"/>
      <c r="VPA6" s="27"/>
      <c r="VPB6" s="27"/>
      <c r="VPC6" s="27"/>
      <c r="VPD6" s="27"/>
      <c r="VPE6" s="27"/>
      <c r="VPF6" s="27"/>
      <c r="VPG6" s="27"/>
      <c r="VPH6" s="27"/>
      <c r="VPI6" s="27"/>
      <c r="VPJ6" s="27"/>
      <c r="VPK6" s="27"/>
      <c r="VPL6" s="27"/>
      <c r="VPM6" s="27"/>
      <c r="VPN6" s="27"/>
      <c r="VPO6" s="27"/>
      <c r="VPP6" s="27"/>
      <c r="VPQ6" s="27"/>
      <c r="VPR6" s="27"/>
      <c r="VPS6" s="27"/>
      <c r="VPT6" s="27"/>
      <c r="VPU6" s="27"/>
      <c r="VPV6" s="27"/>
      <c r="VPW6" s="27"/>
      <c r="VPX6" s="27"/>
      <c r="VPY6" s="27"/>
      <c r="VPZ6" s="27"/>
      <c r="VQA6" s="27"/>
      <c r="VQB6" s="27"/>
      <c r="VQC6" s="27"/>
      <c r="VQD6" s="27"/>
      <c r="VQE6" s="27"/>
      <c r="VQF6" s="27"/>
      <c r="VQG6" s="27"/>
      <c r="VQH6" s="27"/>
      <c r="VQI6" s="27"/>
      <c r="VQJ6" s="27"/>
      <c r="VQK6" s="27"/>
      <c r="VQL6" s="27"/>
      <c r="VQM6" s="27"/>
      <c r="VQN6" s="27"/>
      <c r="VQO6" s="27"/>
      <c r="VQP6" s="27"/>
      <c r="VQQ6" s="27"/>
      <c r="VQR6" s="27"/>
      <c r="VQS6" s="27"/>
      <c r="VQT6" s="27"/>
      <c r="VQU6" s="27"/>
      <c r="VQV6" s="27"/>
      <c r="VQW6" s="27"/>
      <c r="VQX6" s="27"/>
      <c r="VQY6" s="27"/>
      <c r="VQZ6" s="27"/>
      <c r="VRA6" s="27"/>
      <c r="VRB6" s="27"/>
      <c r="VRC6" s="27"/>
      <c r="VRD6" s="27"/>
      <c r="VRE6" s="27"/>
      <c r="VRF6" s="27"/>
      <c r="VRG6" s="27"/>
      <c r="VRH6" s="27"/>
      <c r="VRI6" s="27"/>
      <c r="VRJ6" s="27"/>
      <c r="VRK6" s="27"/>
      <c r="VRL6" s="27"/>
      <c r="VRM6" s="27"/>
      <c r="VRN6" s="27"/>
      <c r="VRO6" s="27"/>
      <c r="VRP6" s="27"/>
      <c r="VRQ6" s="27"/>
      <c r="VRR6" s="27"/>
      <c r="VRS6" s="27"/>
      <c r="VRT6" s="27"/>
      <c r="VRU6" s="27"/>
      <c r="VRV6" s="27"/>
      <c r="VRW6" s="27"/>
      <c r="VRX6" s="27"/>
      <c r="VRY6" s="27"/>
      <c r="VRZ6" s="27"/>
      <c r="VSA6" s="27"/>
      <c r="VSB6" s="27"/>
      <c r="VSC6" s="27"/>
      <c r="VSD6" s="27"/>
      <c r="VSE6" s="27"/>
      <c r="VSF6" s="27"/>
      <c r="VSG6" s="27"/>
      <c r="VSH6" s="27"/>
      <c r="VSI6" s="27"/>
      <c r="VSJ6" s="27"/>
      <c r="VSK6" s="27"/>
      <c r="VSL6" s="27"/>
      <c r="VSM6" s="27"/>
      <c r="VSN6" s="27"/>
      <c r="VSO6" s="27"/>
      <c r="VSP6" s="27"/>
      <c r="VSQ6" s="27"/>
      <c r="VSR6" s="27"/>
      <c r="VSS6" s="27"/>
      <c r="VST6" s="27"/>
      <c r="VSU6" s="27"/>
      <c r="VSV6" s="27"/>
      <c r="VSW6" s="27"/>
      <c r="VSX6" s="27"/>
      <c r="VSY6" s="27"/>
      <c r="VSZ6" s="27"/>
      <c r="VTA6" s="27"/>
      <c r="VTB6" s="27"/>
      <c r="VTC6" s="27"/>
      <c r="VTD6" s="27"/>
      <c r="VTE6" s="27"/>
      <c r="VTF6" s="27"/>
      <c r="VTG6" s="27"/>
      <c r="VTH6" s="27"/>
      <c r="VTI6" s="27"/>
      <c r="VTJ6" s="27"/>
      <c r="VTK6" s="27"/>
      <c r="VTL6" s="27"/>
      <c r="VTM6" s="27"/>
      <c r="VTN6" s="27"/>
      <c r="VTO6" s="27"/>
      <c r="VTP6" s="27"/>
      <c r="VTQ6" s="27"/>
      <c r="VTR6" s="27"/>
      <c r="VTS6" s="27"/>
      <c r="VTT6" s="27"/>
      <c r="VTU6" s="27"/>
      <c r="VTV6" s="27"/>
      <c r="VTW6" s="27"/>
      <c r="VTX6" s="27"/>
      <c r="VTY6" s="27"/>
      <c r="VTZ6" s="27"/>
      <c r="VUA6" s="27"/>
      <c r="VUB6" s="27"/>
      <c r="VUC6" s="27"/>
      <c r="VUD6" s="27"/>
      <c r="VUE6" s="27"/>
      <c r="VUF6" s="27"/>
      <c r="VUG6" s="27"/>
      <c r="VUH6" s="27"/>
      <c r="VUI6" s="27"/>
      <c r="VUJ6" s="27"/>
      <c r="VUK6" s="27"/>
      <c r="VUL6" s="27"/>
      <c r="VUM6" s="27"/>
      <c r="VUN6" s="27"/>
      <c r="VUO6" s="27"/>
      <c r="VUP6" s="27"/>
      <c r="VUQ6" s="27"/>
      <c r="VUR6" s="27"/>
      <c r="VUS6" s="27"/>
      <c r="VUT6" s="27"/>
      <c r="VUU6" s="27"/>
      <c r="VUV6" s="27"/>
      <c r="VUW6" s="27"/>
      <c r="VUX6" s="27"/>
      <c r="VUY6" s="27"/>
      <c r="VUZ6" s="27"/>
      <c r="VVA6" s="27"/>
      <c r="VVB6" s="27"/>
      <c r="VVC6" s="27"/>
      <c r="VVD6" s="27"/>
      <c r="VVE6" s="27"/>
      <c r="VVF6" s="27"/>
      <c r="VVG6" s="27"/>
      <c r="VVH6" s="27"/>
      <c r="VVI6" s="27"/>
      <c r="VVJ6" s="27"/>
      <c r="VVK6" s="27"/>
      <c r="VVL6" s="27"/>
      <c r="VVM6" s="27"/>
      <c r="VVN6" s="27"/>
      <c r="VVO6" s="27"/>
      <c r="VVP6" s="27"/>
      <c r="VVQ6" s="27"/>
      <c r="VVR6" s="27"/>
      <c r="VVS6" s="27"/>
      <c r="VVT6" s="27"/>
      <c r="VVU6" s="27"/>
      <c r="VVV6" s="27"/>
      <c r="VVW6" s="27"/>
      <c r="VVX6" s="27"/>
      <c r="VVY6" s="27"/>
      <c r="VVZ6" s="27"/>
      <c r="VWA6" s="27"/>
      <c r="VWB6" s="27"/>
      <c r="VWC6" s="27"/>
      <c r="VWD6" s="27"/>
      <c r="VWE6" s="27"/>
      <c r="VWF6" s="27"/>
      <c r="VWG6" s="27"/>
      <c r="VWH6" s="27"/>
      <c r="VWI6" s="27"/>
      <c r="VWJ6" s="27"/>
      <c r="VWK6" s="27"/>
      <c r="VWL6" s="27"/>
      <c r="VWM6" s="27"/>
      <c r="VWN6" s="27"/>
      <c r="VWO6" s="27"/>
      <c r="VWP6" s="27"/>
      <c r="VWQ6" s="27"/>
      <c r="VWR6" s="27"/>
      <c r="VWS6" s="27"/>
      <c r="VWT6" s="27"/>
      <c r="VWU6" s="27"/>
      <c r="VWV6" s="27"/>
      <c r="VWW6" s="27"/>
      <c r="VWX6" s="27"/>
      <c r="VWY6" s="27"/>
      <c r="VWZ6" s="27"/>
      <c r="VXA6" s="27"/>
      <c r="VXB6" s="27"/>
      <c r="VXC6" s="27"/>
      <c r="VXD6" s="27"/>
      <c r="VXE6" s="27"/>
      <c r="VXF6" s="27"/>
      <c r="VXG6" s="27"/>
      <c r="VXH6" s="27"/>
      <c r="VXI6" s="27"/>
      <c r="VXJ6" s="27"/>
      <c r="VXK6" s="27"/>
      <c r="VXL6" s="27"/>
      <c r="VXM6" s="27"/>
      <c r="VXN6" s="27"/>
      <c r="VXO6" s="27"/>
      <c r="VXP6" s="27"/>
      <c r="VXQ6" s="27"/>
      <c r="VXR6" s="27"/>
      <c r="VXS6" s="27"/>
      <c r="VXT6" s="27"/>
      <c r="VXU6" s="27"/>
      <c r="VXV6" s="27"/>
      <c r="VXW6" s="27"/>
      <c r="VXX6" s="27"/>
      <c r="VXY6" s="27"/>
      <c r="VXZ6" s="27"/>
      <c r="VYA6" s="27"/>
      <c r="VYB6" s="27"/>
      <c r="VYC6" s="27"/>
      <c r="VYD6" s="27"/>
      <c r="VYE6" s="27"/>
      <c r="VYF6" s="27"/>
      <c r="VYG6" s="27"/>
      <c r="VYH6" s="27"/>
      <c r="VYI6" s="27"/>
      <c r="VYJ6" s="27"/>
      <c r="VYK6" s="27"/>
      <c r="VYL6" s="27"/>
      <c r="VYM6" s="27"/>
      <c r="VYN6" s="27"/>
      <c r="VYO6" s="27"/>
      <c r="VYP6" s="27"/>
      <c r="VYQ6" s="27"/>
      <c r="VYR6" s="27"/>
      <c r="VYS6" s="27"/>
      <c r="VYT6" s="27"/>
      <c r="VYU6" s="27"/>
      <c r="VYV6" s="27"/>
      <c r="VYW6" s="27"/>
      <c r="VYX6" s="27"/>
      <c r="VYY6" s="27"/>
      <c r="VYZ6" s="27"/>
      <c r="VZA6" s="27"/>
      <c r="VZB6" s="27"/>
      <c r="VZC6" s="27"/>
      <c r="VZD6" s="27"/>
      <c r="VZE6" s="27"/>
      <c r="VZF6" s="27"/>
      <c r="VZG6" s="27"/>
      <c r="VZH6" s="27"/>
      <c r="VZI6" s="27"/>
      <c r="VZJ6" s="27"/>
      <c r="VZK6" s="27"/>
      <c r="VZL6" s="27"/>
      <c r="VZM6" s="27"/>
      <c r="VZN6" s="27"/>
      <c r="VZO6" s="27"/>
      <c r="VZP6" s="27"/>
      <c r="VZQ6" s="27"/>
      <c r="VZR6" s="27"/>
      <c r="VZS6" s="27"/>
      <c r="VZT6" s="27"/>
      <c r="VZU6" s="27"/>
      <c r="VZV6" s="27"/>
      <c r="VZW6" s="27"/>
      <c r="VZX6" s="27"/>
      <c r="VZY6" s="27"/>
      <c r="VZZ6" s="27"/>
      <c r="WAA6" s="27"/>
      <c r="WAB6" s="27"/>
      <c r="WAC6" s="27"/>
      <c r="WAD6" s="27"/>
      <c r="WAE6" s="27"/>
      <c r="WAF6" s="27"/>
      <c r="WAG6" s="27"/>
      <c r="WAH6" s="27"/>
      <c r="WAI6" s="27"/>
      <c r="WAJ6" s="27"/>
      <c r="WAK6" s="27"/>
      <c r="WAL6" s="27"/>
      <c r="WAM6" s="27"/>
      <c r="WAN6" s="27"/>
      <c r="WAO6" s="27"/>
      <c r="WAP6" s="27"/>
      <c r="WAQ6" s="27"/>
      <c r="WAR6" s="27"/>
      <c r="WAS6" s="27"/>
      <c r="WAT6" s="27"/>
      <c r="WAU6" s="27"/>
      <c r="WAV6" s="27"/>
      <c r="WAW6" s="27"/>
      <c r="WAX6" s="27"/>
      <c r="WAY6" s="27"/>
      <c r="WAZ6" s="27"/>
      <c r="WBA6" s="27"/>
      <c r="WBB6" s="27"/>
      <c r="WBC6" s="27"/>
      <c r="WBD6" s="27"/>
      <c r="WBE6" s="27"/>
      <c r="WBF6" s="27"/>
      <c r="WBG6" s="27"/>
      <c r="WBH6" s="27"/>
      <c r="WBI6" s="27"/>
      <c r="WBJ6" s="27"/>
      <c r="WBK6" s="27"/>
      <c r="WBL6" s="27"/>
      <c r="WBM6" s="27"/>
      <c r="WBN6" s="27"/>
      <c r="WBO6" s="27"/>
      <c r="WBP6" s="27"/>
      <c r="WBQ6" s="27"/>
      <c r="WBR6" s="27"/>
      <c r="WBS6" s="27"/>
      <c r="WBT6" s="27"/>
      <c r="WBU6" s="27"/>
      <c r="WBV6" s="27"/>
      <c r="WBW6" s="27"/>
      <c r="WBX6" s="27"/>
      <c r="WBY6" s="27"/>
      <c r="WBZ6" s="27"/>
      <c r="WCA6" s="27"/>
      <c r="WCB6" s="27"/>
      <c r="WCC6" s="27"/>
      <c r="WCD6" s="27"/>
      <c r="WCE6" s="27"/>
      <c r="WCF6" s="27"/>
      <c r="WCG6" s="27"/>
      <c r="WCH6" s="27"/>
      <c r="WCI6" s="27"/>
      <c r="WCJ6" s="27"/>
      <c r="WCK6" s="27"/>
      <c r="WCL6" s="27"/>
      <c r="WCM6" s="27"/>
      <c r="WCN6" s="27"/>
      <c r="WCO6" s="27"/>
      <c r="WCP6" s="27"/>
      <c r="WCQ6" s="27"/>
      <c r="WCR6" s="27"/>
      <c r="WCS6" s="27"/>
      <c r="WCT6" s="27"/>
      <c r="WCU6" s="27"/>
      <c r="WCV6" s="27"/>
      <c r="WCW6" s="27"/>
      <c r="WCX6" s="27"/>
      <c r="WCY6" s="27"/>
      <c r="WCZ6" s="27"/>
      <c r="WDA6" s="27"/>
      <c r="WDB6" s="27"/>
      <c r="WDC6" s="27"/>
      <c r="WDD6" s="27"/>
      <c r="WDE6" s="27"/>
      <c r="WDF6" s="27"/>
      <c r="WDG6" s="27"/>
      <c r="WDH6" s="27"/>
      <c r="WDI6" s="27"/>
      <c r="WDJ6" s="27"/>
      <c r="WDK6" s="27"/>
      <c r="WDL6" s="27"/>
      <c r="WDM6" s="27"/>
      <c r="WDN6" s="27"/>
      <c r="WDO6" s="27"/>
      <c r="WDP6" s="27"/>
      <c r="WDQ6" s="27"/>
      <c r="WDR6" s="27"/>
      <c r="WDS6" s="27"/>
      <c r="WDT6" s="27"/>
      <c r="WDU6" s="27"/>
      <c r="WDV6" s="27"/>
      <c r="WDW6" s="27"/>
      <c r="WDX6" s="27"/>
      <c r="WDY6" s="27"/>
      <c r="WDZ6" s="27"/>
      <c r="WEA6" s="27"/>
      <c r="WEB6" s="27"/>
      <c r="WEC6" s="27"/>
      <c r="WED6" s="27"/>
      <c r="WEE6" s="27"/>
      <c r="WEF6" s="27"/>
      <c r="WEG6" s="27"/>
      <c r="WEH6" s="27"/>
      <c r="WEI6" s="27"/>
      <c r="WEJ6" s="27"/>
      <c r="WEK6" s="27"/>
      <c r="WEL6" s="27"/>
      <c r="WEM6" s="27"/>
      <c r="WEN6" s="27"/>
      <c r="WEO6" s="27"/>
      <c r="WEP6" s="27"/>
      <c r="WEQ6" s="27"/>
      <c r="WER6" s="27"/>
      <c r="WES6" s="27"/>
      <c r="WET6" s="27"/>
      <c r="WEU6" s="27"/>
      <c r="WEV6" s="27"/>
      <c r="WEW6" s="27"/>
      <c r="WEX6" s="27"/>
      <c r="WEY6" s="27"/>
      <c r="WEZ6" s="27"/>
      <c r="WFA6" s="27"/>
      <c r="WFB6" s="27"/>
      <c r="WFC6" s="27"/>
      <c r="WFD6" s="27"/>
      <c r="WFE6" s="27"/>
      <c r="WFF6" s="27"/>
      <c r="WFG6" s="27"/>
      <c r="WFH6" s="27"/>
      <c r="WFI6" s="27"/>
      <c r="WFJ6" s="27"/>
      <c r="WFK6" s="27"/>
      <c r="WFL6" s="27"/>
      <c r="WFM6" s="27"/>
      <c r="WFN6" s="27"/>
      <c r="WFO6" s="27"/>
      <c r="WFP6" s="27"/>
      <c r="WFQ6" s="27"/>
      <c r="WFR6" s="27"/>
      <c r="WFS6" s="27"/>
      <c r="WFT6" s="27"/>
      <c r="WFU6" s="27"/>
      <c r="WFV6" s="27"/>
      <c r="WFW6" s="27"/>
      <c r="WFX6" s="27"/>
      <c r="WFY6" s="27"/>
      <c r="WFZ6" s="27"/>
      <c r="WGA6" s="27"/>
      <c r="WGB6" s="27"/>
      <c r="WGC6" s="27"/>
      <c r="WGD6" s="27"/>
      <c r="WGE6" s="27"/>
      <c r="WGF6" s="27"/>
      <c r="WGG6" s="27"/>
      <c r="WGH6" s="27"/>
      <c r="WGI6" s="27"/>
      <c r="WGJ6" s="27"/>
      <c r="WGK6" s="27"/>
      <c r="WGL6" s="27"/>
      <c r="WGM6" s="27"/>
      <c r="WGN6" s="27"/>
      <c r="WGO6" s="27"/>
      <c r="WGP6" s="27"/>
      <c r="WGQ6" s="27"/>
      <c r="WGR6" s="27"/>
      <c r="WGS6" s="27"/>
      <c r="WGT6" s="27"/>
      <c r="WGU6" s="27"/>
      <c r="WGV6" s="27"/>
      <c r="WGW6" s="27"/>
      <c r="WGX6" s="27"/>
      <c r="WGY6" s="27"/>
      <c r="WGZ6" s="27"/>
      <c r="WHA6" s="27"/>
      <c r="WHB6" s="27"/>
      <c r="WHC6" s="27"/>
      <c r="WHD6" s="27"/>
      <c r="WHE6" s="27"/>
      <c r="WHF6" s="27"/>
      <c r="WHG6" s="27"/>
      <c r="WHH6" s="27"/>
      <c r="WHI6" s="27"/>
      <c r="WHJ6" s="27"/>
      <c r="WHK6" s="27"/>
      <c r="WHL6" s="27"/>
      <c r="WHM6" s="27"/>
      <c r="WHN6" s="27"/>
      <c r="WHO6" s="27"/>
      <c r="WHP6" s="27"/>
      <c r="WHQ6" s="27"/>
      <c r="WHR6" s="27"/>
      <c r="WHS6" s="27"/>
      <c r="WHT6" s="27"/>
      <c r="WHU6" s="27"/>
      <c r="WHV6" s="27"/>
      <c r="WHW6" s="27"/>
      <c r="WHX6" s="27"/>
      <c r="WHY6" s="27"/>
      <c r="WHZ6" s="27"/>
      <c r="WIA6" s="27"/>
      <c r="WIB6" s="27"/>
      <c r="WIC6" s="27"/>
      <c r="WID6" s="27"/>
      <c r="WIE6" s="27"/>
      <c r="WIF6" s="27"/>
      <c r="WIG6" s="27"/>
      <c r="WIH6" s="27"/>
      <c r="WII6" s="27"/>
      <c r="WIJ6" s="27"/>
      <c r="WIK6" s="27"/>
      <c r="WIL6" s="27"/>
      <c r="WIM6" s="27"/>
      <c r="WIN6" s="27"/>
      <c r="WIO6" s="27"/>
      <c r="WIP6" s="27"/>
      <c r="WIQ6" s="27"/>
      <c r="WIR6" s="27"/>
      <c r="WIS6" s="27"/>
      <c r="WIT6" s="27"/>
      <c r="WIU6" s="27"/>
      <c r="WIV6" s="27"/>
      <c r="WIW6" s="27"/>
      <c r="WIX6" s="27"/>
      <c r="WIY6" s="27"/>
      <c r="WIZ6" s="27"/>
      <c r="WJA6" s="27"/>
      <c r="WJB6" s="27"/>
      <c r="WJC6" s="27"/>
      <c r="WJD6" s="27"/>
      <c r="WJE6" s="27"/>
      <c r="WJF6" s="27"/>
      <c r="WJG6" s="27"/>
      <c r="WJH6" s="27"/>
      <c r="WJI6" s="27"/>
      <c r="WJJ6" s="27"/>
      <c r="WJK6" s="27"/>
      <c r="WJL6" s="27"/>
      <c r="WJM6" s="27"/>
      <c r="WJN6" s="27"/>
      <c r="WJO6" s="27"/>
      <c r="WJP6" s="27"/>
      <c r="WJQ6" s="27"/>
      <c r="WJR6" s="27"/>
      <c r="WJS6" s="27"/>
      <c r="WJT6" s="27"/>
      <c r="WJU6" s="27"/>
      <c r="WJV6" s="27"/>
      <c r="WJW6" s="27"/>
      <c r="WJX6" s="27"/>
      <c r="WJY6" s="27"/>
      <c r="WJZ6" s="27"/>
      <c r="WKA6" s="27"/>
      <c r="WKB6" s="27"/>
      <c r="WKC6" s="27"/>
      <c r="WKD6" s="27"/>
      <c r="WKE6" s="27"/>
      <c r="WKF6" s="27"/>
      <c r="WKG6" s="27"/>
      <c r="WKH6" s="27"/>
      <c r="WKI6" s="27"/>
      <c r="WKJ6" s="27"/>
      <c r="WKK6" s="27"/>
      <c r="WKL6" s="27"/>
      <c r="WKM6" s="27"/>
      <c r="WKN6" s="27"/>
      <c r="WKO6" s="27"/>
      <c r="WKP6" s="27"/>
      <c r="WKQ6" s="27"/>
      <c r="WKR6" s="27"/>
      <c r="WKS6" s="27"/>
      <c r="WKT6" s="27"/>
      <c r="WKU6" s="27"/>
      <c r="WKV6" s="27"/>
      <c r="WKW6" s="27"/>
      <c r="WKX6" s="27"/>
      <c r="WKY6" s="27"/>
      <c r="WKZ6" s="27"/>
      <c r="WLA6" s="27"/>
      <c r="WLB6" s="27"/>
      <c r="WLC6" s="27"/>
      <c r="WLD6" s="27"/>
      <c r="WLE6" s="27"/>
      <c r="WLF6" s="27"/>
      <c r="WLG6" s="27"/>
      <c r="WLH6" s="27"/>
      <c r="WLI6" s="27"/>
      <c r="WLJ6" s="27"/>
      <c r="WLK6" s="27"/>
      <c r="WLL6" s="27"/>
      <c r="WLM6" s="27"/>
      <c r="WLN6" s="27"/>
      <c r="WLO6" s="27"/>
      <c r="WLP6" s="27"/>
      <c r="WLQ6" s="27"/>
      <c r="WLR6" s="27"/>
      <c r="WLS6" s="27"/>
      <c r="WLT6" s="27"/>
      <c r="WLU6" s="27"/>
      <c r="WLV6" s="27"/>
      <c r="WLW6" s="27"/>
      <c r="WLX6" s="27"/>
      <c r="WLY6" s="27"/>
      <c r="WLZ6" s="27"/>
      <c r="WMA6" s="27"/>
      <c r="WMB6" s="27"/>
      <c r="WMC6" s="27"/>
      <c r="WMD6" s="27"/>
      <c r="WME6" s="27"/>
      <c r="WMF6" s="27"/>
      <c r="WMG6" s="27"/>
      <c r="WMH6" s="27"/>
      <c r="WMI6" s="27"/>
      <c r="WMJ6" s="27"/>
      <c r="WMK6" s="27"/>
      <c r="WML6" s="27"/>
      <c r="WMM6" s="27"/>
      <c r="WMN6" s="27"/>
      <c r="WMO6" s="27"/>
      <c r="WMP6" s="27"/>
      <c r="WMQ6" s="27"/>
      <c r="WMR6" s="27"/>
      <c r="WMS6" s="27"/>
      <c r="WMT6" s="27"/>
      <c r="WMU6" s="27"/>
      <c r="WMV6" s="27"/>
      <c r="WMW6" s="27"/>
      <c r="WMX6" s="27"/>
      <c r="WMY6" s="27"/>
      <c r="WMZ6" s="27"/>
      <c r="WNA6" s="27"/>
      <c r="WNB6" s="27"/>
      <c r="WNC6" s="27"/>
      <c r="WND6" s="27"/>
      <c r="WNE6" s="27"/>
      <c r="WNF6" s="27"/>
      <c r="WNG6" s="27"/>
      <c r="WNH6" s="27"/>
      <c r="WNI6" s="27"/>
      <c r="WNJ6" s="27"/>
      <c r="WNK6" s="27"/>
      <c r="WNL6" s="27"/>
      <c r="WNM6" s="27"/>
      <c r="WNN6" s="27"/>
      <c r="WNO6" s="27"/>
      <c r="WNP6" s="27"/>
      <c r="WNQ6" s="27"/>
      <c r="WNR6" s="27"/>
      <c r="WNS6" s="27"/>
      <c r="WNT6" s="27"/>
      <c r="WNU6" s="27"/>
      <c r="WNV6" s="27"/>
      <c r="WNW6" s="27"/>
      <c r="WNX6" s="27"/>
      <c r="WNY6" s="27"/>
      <c r="WNZ6" s="27"/>
      <c r="WOA6" s="27"/>
      <c r="WOB6" s="27"/>
      <c r="WOC6" s="27"/>
      <c r="WOD6" s="27"/>
      <c r="WOE6" s="27"/>
      <c r="WOF6" s="27"/>
      <c r="WOG6" s="27"/>
      <c r="WOH6" s="27"/>
      <c r="WOI6" s="27"/>
      <c r="WOJ6" s="27"/>
      <c r="WOK6" s="27"/>
      <c r="WOL6" s="27"/>
      <c r="WOM6" s="27"/>
      <c r="WON6" s="27"/>
      <c r="WOO6" s="27"/>
      <c r="WOP6" s="27"/>
      <c r="WOQ6" s="27"/>
      <c r="WOR6" s="27"/>
      <c r="WOS6" s="27"/>
      <c r="WOT6" s="27"/>
      <c r="WOU6" s="27"/>
      <c r="WOV6" s="27"/>
      <c r="WOW6" s="27"/>
      <c r="WOX6" s="27"/>
      <c r="WOY6" s="27"/>
      <c r="WOZ6" s="27"/>
      <c r="WPA6" s="27"/>
      <c r="WPB6" s="27"/>
      <c r="WPC6" s="27"/>
      <c r="WPD6" s="27"/>
      <c r="WPE6" s="27"/>
      <c r="WPF6" s="27"/>
      <c r="WPG6" s="27"/>
      <c r="WPH6" s="27"/>
      <c r="WPI6" s="27"/>
      <c r="WPJ6" s="27"/>
      <c r="WPK6" s="27"/>
      <c r="WPL6" s="27"/>
      <c r="WPM6" s="27"/>
      <c r="WPN6" s="27"/>
      <c r="WPO6" s="27"/>
      <c r="WPP6" s="27"/>
      <c r="WPQ6" s="27"/>
      <c r="WPR6" s="27"/>
      <c r="WPS6" s="27"/>
      <c r="WPT6" s="27"/>
      <c r="WPU6" s="27"/>
      <c r="WPV6" s="27"/>
      <c r="WPW6" s="27"/>
      <c r="WPX6" s="27"/>
      <c r="WPY6" s="27"/>
      <c r="WPZ6" s="27"/>
      <c r="WQA6" s="27"/>
      <c r="WQB6" s="27"/>
      <c r="WQC6" s="27"/>
      <c r="WQD6" s="27"/>
      <c r="WQE6" s="27"/>
      <c r="WQF6" s="27"/>
      <c r="WQG6" s="27"/>
      <c r="WQH6" s="27"/>
      <c r="WQI6" s="27"/>
      <c r="WQJ6" s="27"/>
      <c r="WQK6" s="27"/>
      <c r="WQL6" s="27"/>
      <c r="WQM6" s="27"/>
      <c r="WQN6" s="27"/>
      <c r="WQO6" s="27"/>
      <c r="WQP6" s="27"/>
      <c r="WQQ6" s="27"/>
      <c r="WQR6" s="27"/>
      <c r="WQS6" s="27"/>
      <c r="WQT6" s="27"/>
      <c r="WQU6" s="27"/>
      <c r="WQV6" s="27"/>
      <c r="WQW6" s="27"/>
      <c r="WQX6" s="27"/>
      <c r="WQY6" s="27"/>
      <c r="WQZ6" s="27"/>
      <c r="WRA6" s="27"/>
      <c r="WRB6" s="27"/>
      <c r="WRC6" s="27"/>
      <c r="WRD6" s="27"/>
      <c r="WRE6" s="27"/>
      <c r="WRF6" s="27"/>
      <c r="WRG6" s="27"/>
      <c r="WRH6" s="27"/>
      <c r="WRI6" s="27"/>
      <c r="WRJ6" s="27"/>
      <c r="WRK6" s="27"/>
      <c r="WRL6" s="27"/>
      <c r="WRM6" s="27"/>
      <c r="WRN6" s="27"/>
      <c r="WRO6" s="27"/>
      <c r="WRP6" s="27"/>
      <c r="WRQ6" s="27"/>
      <c r="WRR6" s="27"/>
      <c r="WRS6" s="27"/>
      <c r="WRT6" s="27"/>
      <c r="WRU6" s="27"/>
      <c r="WRV6" s="27"/>
      <c r="WRW6" s="27"/>
      <c r="WRX6" s="27"/>
      <c r="WRY6" s="27"/>
      <c r="WRZ6" s="27"/>
      <c r="WSA6" s="27"/>
      <c r="WSB6" s="27"/>
      <c r="WSC6" s="27"/>
      <c r="WSD6" s="27"/>
      <c r="WSE6" s="27"/>
      <c r="WSF6" s="27"/>
      <c r="WSG6" s="27"/>
      <c r="WSH6" s="27"/>
      <c r="WSI6" s="27"/>
      <c r="WSJ6" s="27"/>
      <c r="WSK6" s="27"/>
      <c r="WSL6" s="27"/>
      <c r="WSM6" s="27"/>
      <c r="WSN6" s="27"/>
      <c r="WSO6" s="27"/>
      <c r="WSP6" s="27"/>
      <c r="WSQ6" s="27"/>
      <c r="WSR6" s="27"/>
      <c r="WSS6" s="27"/>
      <c r="WST6" s="27"/>
      <c r="WSU6" s="27"/>
      <c r="WSV6" s="27"/>
      <c r="WSW6" s="27"/>
      <c r="WSX6" s="27"/>
      <c r="WSY6" s="27"/>
      <c r="WSZ6" s="27"/>
      <c r="WTA6" s="27"/>
      <c r="WTB6" s="27"/>
      <c r="WTC6" s="27"/>
      <c r="WTD6" s="27"/>
      <c r="WTE6" s="27"/>
      <c r="WTF6" s="27"/>
      <c r="WTG6" s="27"/>
      <c r="WTH6" s="27"/>
      <c r="WTI6" s="27"/>
      <c r="WTJ6" s="27"/>
      <c r="WTK6" s="27"/>
      <c r="WTL6" s="27"/>
      <c r="WTM6" s="27"/>
      <c r="WTN6" s="27"/>
      <c r="WTO6" s="27"/>
      <c r="WTP6" s="27"/>
      <c r="WTQ6" s="27"/>
      <c r="WTR6" s="27"/>
      <c r="WTS6" s="27"/>
      <c r="WTT6" s="27"/>
      <c r="WTU6" s="27"/>
      <c r="WTV6" s="27"/>
      <c r="WTW6" s="27"/>
      <c r="WTX6" s="27"/>
      <c r="WTY6" s="27"/>
      <c r="WTZ6" s="27"/>
      <c r="WUA6" s="27"/>
      <c r="WUB6" s="27"/>
      <c r="WUC6" s="27"/>
      <c r="WUD6" s="27"/>
      <c r="WUE6" s="27"/>
      <c r="WUF6" s="27"/>
      <c r="WUG6" s="27"/>
      <c r="WUH6" s="27"/>
      <c r="WUI6" s="27"/>
      <c r="WUJ6" s="27"/>
      <c r="WUK6" s="27"/>
      <c r="WUL6" s="27"/>
      <c r="WUM6" s="27"/>
      <c r="WUN6" s="27"/>
      <c r="WUO6" s="27"/>
      <c r="WUP6" s="27"/>
      <c r="WUQ6" s="27"/>
      <c r="WUR6" s="27"/>
      <c r="WUS6" s="27"/>
      <c r="WUT6" s="27"/>
      <c r="WUU6" s="27"/>
      <c r="WUV6" s="27"/>
      <c r="WUW6" s="27"/>
      <c r="WUX6" s="27"/>
      <c r="WUY6" s="27"/>
      <c r="WUZ6" s="27"/>
      <c r="WVA6" s="27"/>
      <c r="WVB6" s="27"/>
      <c r="WVC6" s="27"/>
      <c r="WVD6" s="27"/>
      <c r="WVE6" s="27"/>
      <c r="WVF6" s="27"/>
      <c r="WVG6" s="27"/>
      <c r="WVH6" s="27"/>
      <c r="WVI6" s="27"/>
      <c r="WVJ6" s="27"/>
      <c r="WVK6" s="27"/>
      <c r="WVL6" s="27"/>
      <c r="WVM6" s="27"/>
      <c r="WVN6" s="27"/>
      <c r="WVO6" s="27"/>
      <c r="WVP6" s="27"/>
      <c r="WVQ6" s="27"/>
      <c r="WVR6" s="27"/>
      <c r="WVS6" s="27"/>
      <c r="WVT6" s="27"/>
      <c r="WVU6" s="27"/>
      <c r="WVV6" s="27"/>
      <c r="WVW6" s="27"/>
      <c r="WVX6" s="27"/>
      <c r="WVY6" s="27"/>
      <c r="WVZ6" s="27"/>
      <c r="WWA6" s="27"/>
      <c r="WWB6" s="27"/>
      <c r="WWC6" s="27"/>
      <c r="WWD6" s="27"/>
      <c r="WWE6" s="27"/>
      <c r="WWF6" s="27"/>
      <c r="WWG6" s="27"/>
      <c r="WWH6" s="27"/>
      <c r="WWI6" s="27"/>
      <c r="WWJ6" s="27"/>
      <c r="WWK6" s="27"/>
      <c r="WWL6" s="27"/>
      <c r="WWM6" s="27"/>
      <c r="WWN6" s="27"/>
      <c r="WWO6" s="27"/>
      <c r="WWP6" s="27"/>
      <c r="WWQ6" s="27"/>
      <c r="WWR6" s="27"/>
      <c r="WWS6" s="27"/>
      <c r="WWT6" s="27"/>
      <c r="WWU6" s="27"/>
      <c r="WWV6" s="27"/>
      <c r="WWW6" s="27"/>
      <c r="WWX6" s="27"/>
      <c r="WWY6" s="27"/>
      <c r="WWZ6" s="27"/>
      <c r="WXA6" s="27"/>
      <c r="WXB6" s="27"/>
      <c r="WXC6" s="27"/>
      <c r="WXD6" s="27"/>
      <c r="WXE6" s="27"/>
      <c r="WXF6" s="27"/>
      <c r="WXG6" s="27"/>
      <c r="WXH6" s="27"/>
      <c r="WXI6" s="27"/>
      <c r="WXJ6" s="27"/>
      <c r="WXK6" s="27"/>
      <c r="WXL6" s="27"/>
      <c r="WXM6" s="27"/>
      <c r="WXN6" s="27"/>
      <c r="WXO6" s="27"/>
      <c r="WXP6" s="27"/>
      <c r="WXQ6" s="27"/>
      <c r="WXR6" s="27"/>
      <c r="WXS6" s="27"/>
      <c r="WXT6" s="27"/>
      <c r="WXU6" s="27"/>
      <c r="WXV6" s="27"/>
      <c r="WXW6" s="27"/>
      <c r="WXX6" s="27"/>
      <c r="WXY6" s="27"/>
      <c r="WXZ6" s="27"/>
      <c r="WYA6" s="27"/>
      <c r="WYB6" s="27"/>
      <c r="WYC6" s="27"/>
      <c r="WYD6" s="27"/>
      <c r="WYE6" s="27"/>
      <c r="WYF6" s="27"/>
      <c r="WYG6" s="27"/>
      <c r="WYH6" s="27"/>
      <c r="WYI6" s="27"/>
      <c r="WYJ6" s="27"/>
      <c r="WYK6" s="27"/>
      <c r="WYL6" s="27"/>
      <c r="WYM6" s="27"/>
      <c r="WYN6" s="27"/>
      <c r="WYO6" s="27"/>
      <c r="WYP6" s="27"/>
      <c r="WYQ6" s="27"/>
      <c r="WYR6" s="27"/>
      <c r="WYS6" s="27"/>
      <c r="WYT6" s="27"/>
      <c r="WYU6" s="27"/>
      <c r="WYV6" s="27"/>
      <c r="WYW6" s="27"/>
      <c r="WYX6" s="27"/>
      <c r="WYY6" s="27"/>
      <c r="WYZ6" s="27"/>
      <c r="WZA6" s="27"/>
      <c r="WZB6" s="27"/>
      <c r="WZC6" s="27"/>
      <c r="WZD6" s="27"/>
      <c r="WZE6" s="27"/>
      <c r="WZF6" s="27"/>
      <c r="WZG6" s="27"/>
      <c r="WZH6" s="27"/>
      <c r="WZI6" s="27"/>
      <c r="WZJ6" s="27"/>
      <c r="WZK6" s="27"/>
      <c r="WZL6" s="27"/>
      <c r="WZM6" s="27"/>
      <c r="WZN6" s="27"/>
      <c r="WZO6" s="27"/>
      <c r="WZP6" s="27"/>
      <c r="WZQ6" s="27"/>
      <c r="WZR6" s="27"/>
      <c r="WZS6" s="27"/>
      <c r="WZT6" s="27"/>
      <c r="WZU6" s="27"/>
      <c r="WZV6" s="27"/>
      <c r="WZW6" s="27"/>
      <c r="WZX6" s="27"/>
      <c r="WZY6" s="27"/>
      <c r="WZZ6" s="27"/>
      <c r="XAA6" s="27"/>
      <c r="XAB6" s="27"/>
      <c r="XAC6" s="27"/>
      <c r="XAD6" s="27"/>
      <c r="XAE6" s="27"/>
      <c r="XAF6" s="27"/>
      <c r="XAG6" s="27"/>
      <c r="XAH6" s="27"/>
      <c r="XAI6" s="27"/>
      <c r="XAJ6" s="27"/>
      <c r="XAK6" s="27"/>
      <c r="XAL6" s="27"/>
      <c r="XAM6" s="27"/>
      <c r="XAN6" s="27"/>
      <c r="XAO6" s="27"/>
      <c r="XAP6" s="27"/>
      <c r="XAQ6" s="27"/>
      <c r="XAR6" s="27"/>
      <c r="XAS6" s="27"/>
      <c r="XAT6" s="27"/>
      <c r="XAU6" s="27"/>
      <c r="XAV6" s="27"/>
      <c r="XAW6" s="27"/>
      <c r="XAX6" s="27"/>
      <c r="XAY6" s="27"/>
      <c r="XAZ6" s="27"/>
      <c r="XBA6" s="27"/>
      <c r="XBB6" s="27"/>
      <c r="XBC6" s="27"/>
      <c r="XBD6" s="27"/>
      <c r="XBE6" s="27"/>
      <c r="XBF6" s="27"/>
      <c r="XBG6" s="27"/>
      <c r="XBH6" s="27"/>
      <c r="XBI6" s="27"/>
      <c r="XBJ6" s="27"/>
      <c r="XBK6" s="27"/>
      <c r="XBL6" s="27"/>
      <c r="XBM6" s="27"/>
      <c r="XBN6" s="27"/>
      <c r="XBO6" s="27"/>
      <c r="XBP6" s="27"/>
      <c r="XBQ6" s="27"/>
      <c r="XBR6" s="27"/>
      <c r="XBS6" s="27"/>
      <c r="XBT6" s="27"/>
      <c r="XBU6" s="27"/>
      <c r="XBV6" s="27"/>
      <c r="XBW6" s="27"/>
      <c r="XBX6" s="27"/>
      <c r="XBY6" s="27"/>
      <c r="XBZ6" s="27"/>
      <c r="XCA6" s="27"/>
      <c r="XCB6" s="27"/>
      <c r="XCC6" s="27"/>
      <c r="XCD6" s="27"/>
      <c r="XCE6" s="27"/>
      <c r="XCF6" s="27"/>
      <c r="XCG6" s="27"/>
      <c r="XCH6" s="27"/>
      <c r="XCI6" s="27"/>
      <c r="XCJ6" s="27"/>
      <c r="XCK6" s="27"/>
      <c r="XCL6" s="27"/>
      <c r="XCM6" s="27"/>
      <c r="XCN6" s="27"/>
      <c r="XCO6" s="27"/>
      <c r="XCP6" s="27"/>
      <c r="XCQ6" s="27"/>
      <c r="XCR6" s="27"/>
      <c r="XCS6" s="27"/>
      <c r="XCT6" s="27"/>
      <c r="XCU6" s="27"/>
      <c r="XCV6" s="27"/>
      <c r="XCW6" s="27"/>
      <c r="XCX6" s="27"/>
      <c r="XCY6" s="27"/>
      <c r="XCZ6" s="27"/>
      <c r="XDA6" s="27"/>
      <c r="XDB6" s="27"/>
      <c r="XDC6" s="27"/>
      <c r="XDD6" s="27"/>
      <c r="XDE6" s="27"/>
      <c r="XDF6" s="27"/>
      <c r="XDG6" s="27"/>
      <c r="XDH6" s="27"/>
      <c r="XDI6" s="27"/>
      <c r="XDJ6" s="27"/>
      <c r="XDK6" s="27"/>
      <c r="XDL6" s="27"/>
      <c r="XDM6" s="27"/>
      <c r="XDN6" s="27"/>
      <c r="XDO6" s="27"/>
      <c r="XDP6" s="27"/>
      <c r="XDQ6" s="27"/>
      <c r="XDR6" s="27"/>
      <c r="XDS6" s="27"/>
      <c r="XDT6" s="27"/>
      <c r="XDU6" s="27"/>
      <c r="XDV6" s="27"/>
      <c r="XDW6" s="27"/>
      <c r="XDX6" s="27"/>
      <c r="XDY6" s="27"/>
      <c r="XDZ6" s="27"/>
      <c r="XEA6" s="27"/>
      <c r="XEB6" s="27"/>
      <c r="XEC6" s="27"/>
      <c r="XED6" s="27"/>
      <c r="XEE6" s="27"/>
      <c r="XEF6" s="27"/>
      <c r="XEG6" s="27"/>
      <c r="XEH6" s="27"/>
      <c r="XEI6" s="27"/>
      <c r="XEJ6" s="27"/>
      <c r="XEK6" s="27"/>
      <c r="XEL6" s="27"/>
      <c r="XEM6" s="27"/>
      <c r="XEN6" s="27"/>
      <c r="XEO6" s="27"/>
      <c r="XEP6" s="27"/>
      <c r="XEQ6" s="27"/>
      <c r="XER6" s="27"/>
      <c r="XES6" s="27"/>
      <c r="XET6" s="27"/>
      <c r="XEU6" s="27"/>
      <c r="XEV6" s="27"/>
      <c r="XEW6" s="27"/>
      <c r="XEX6" s="27"/>
      <c r="XEY6" s="27"/>
      <c r="XEZ6" s="27"/>
      <c r="XFA6" s="27"/>
      <c r="XFB6" s="27"/>
      <c r="XFC6" s="27"/>
      <c r="XFD6" s="27"/>
    </row>
    <row r="9" spans="1:16384" x14ac:dyDescent="0.25">
      <c r="B9" s="161" t="s">
        <v>0</v>
      </c>
      <c r="C9" s="161" t="s">
        <v>1</v>
      </c>
      <c r="D9" s="161" t="s">
        <v>2</v>
      </c>
      <c r="E9" s="161" t="s">
        <v>3</v>
      </c>
      <c r="F9" s="161" t="s">
        <v>4</v>
      </c>
      <c r="G9" s="161" t="s">
        <v>5</v>
      </c>
      <c r="H9" s="161" t="s">
        <v>6</v>
      </c>
      <c r="I9" s="161" t="s">
        <v>7</v>
      </c>
      <c r="J9" s="161" t="s">
        <v>8</v>
      </c>
      <c r="K9" s="161" t="s">
        <v>9</v>
      </c>
      <c r="L9" s="161" t="s">
        <v>10</v>
      </c>
    </row>
    <row r="10" spans="1:16384" x14ac:dyDescent="0.25">
      <c r="B10" s="162">
        <v>411</v>
      </c>
      <c r="C10" s="162">
        <v>421</v>
      </c>
      <c r="D10" s="162" t="s">
        <v>14</v>
      </c>
      <c r="E10" s="162" t="s">
        <v>161</v>
      </c>
      <c r="F10" s="163">
        <v>450662960</v>
      </c>
      <c r="G10" s="163" t="s">
        <v>16</v>
      </c>
      <c r="H10" s="162" t="s">
        <v>24</v>
      </c>
      <c r="I10" s="162" t="s">
        <v>18</v>
      </c>
      <c r="J10" s="162" t="s">
        <v>628</v>
      </c>
      <c r="K10" s="162"/>
      <c r="L10" s="162"/>
    </row>
    <row r="11" spans="1:16384" x14ac:dyDescent="0.25">
      <c r="B11" s="162">
        <v>411</v>
      </c>
      <c r="C11" s="162">
        <v>0</v>
      </c>
      <c r="D11" s="162" t="s">
        <v>14</v>
      </c>
      <c r="E11" s="162" t="s">
        <v>605</v>
      </c>
      <c r="F11" s="163">
        <v>-69183</v>
      </c>
      <c r="G11" s="163" t="s">
        <v>16</v>
      </c>
      <c r="H11" s="162" t="s">
        <v>24</v>
      </c>
      <c r="I11" s="162" t="s">
        <v>48</v>
      </c>
      <c r="J11" s="162" t="s">
        <v>19</v>
      </c>
      <c r="K11" s="162"/>
      <c r="L11" s="162"/>
    </row>
    <row r="12" spans="1:16384" x14ac:dyDescent="0.25">
      <c r="B12" s="162">
        <v>411</v>
      </c>
      <c r="C12" s="162">
        <v>3162</v>
      </c>
      <c r="D12" s="162" t="s">
        <v>14</v>
      </c>
      <c r="E12" s="162" t="s">
        <v>161</v>
      </c>
      <c r="F12" s="163">
        <v>7932813</v>
      </c>
      <c r="G12" s="163" t="s">
        <v>16</v>
      </c>
      <c r="H12" s="162" t="s">
        <v>24</v>
      </c>
      <c r="I12" s="162" t="s">
        <v>18</v>
      </c>
      <c r="J12" s="162" t="s">
        <v>19</v>
      </c>
      <c r="K12" s="162"/>
      <c r="L12" s="162"/>
    </row>
    <row r="13" spans="1:16384" x14ac:dyDescent="0.25">
      <c r="B13" s="162">
        <v>411</v>
      </c>
      <c r="C13" s="162">
        <v>1333</v>
      </c>
      <c r="D13" s="162" t="s">
        <v>14</v>
      </c>
      <c r="E13" s="162" t="s">
        <v>161</v>
      </c>
      <c r="F13" s="163">
        <v>88691496</v>
      </c>
      <c r="G13" s="163" t="s">
        <v>16</v>
      </c>
      <c r="H13" s="162" t="s">
        <v>24</v>
      </c>
      <c r="I13" s="162" t="s">
        <v>18</v>
      </c>
      <c r="J13" s="162" t="s">
        <v>19</v>
      </c>
      <c r="K13" s="162"/>
      <c r="L13" s="162"/>
    </row>
    <row r="14" spans="1:16384" x14ac:dyDescent="0.25">
      <c r="B14" s="162">
        <v>411</v>
      </c>
      <c r="C14" s="162">
        <v>0</v>
      </c>
      <c r="D14" s="162" t="s">
        <v>14</v>
      </c>
      <c r="E14" s="162" t="s">
        <v>605</v>
      </c>
      <c r="F14" s="163">
        <v>-21085073</v>
      </c>
      <c r="G14" s="163" t="s">
        <v>16</v>
      </c>
      <c r="H14" s="162" t="s">
        <v>24</v>
      </c>
      <c r="I14" s="162" t="s">
        <v>18</v>
      </c>
      <c r="J14" s="162" t="s">
        <v>19</v>
      </c>
      <c r="K14" s="162"/>
      <c r="L14" s="162"/>
    </row>
    <row r="15" spans="1:16384" x14ac:dyDescent="0.25">
      <c r="B15" s="162">
        <v>411</v>
      </c>
      <c r="C15" s="162">
        <v>421</v>
      </c>
      <c r="D15" s="162" t="s">
        <v>14</v>
      </c>
      <c r="E15" s="162" t="s">
        <v>736</v>
      </c>
      <c r="F15" s="163">
        <v>-1</v>
      </c>
      <c r="G15" s="163" t="s">
        <v>16</v>
      </c>
      <c r="H15" s="162" t="s">
        <v>24</v>
      </c>
      <c r="I15" s="162" t="s">
        <v>18</v>
      </c>
      <c r="J15" s="162" t="s">
        <v>628</v>
      </c>
      <c r="K15" s="162"/>
      <c r="L15" s="162"/>
    </row>
    <row r="16" spans="1:16384" x14ac:dyDescent="0.25">
      <c r="B16" s="162">
        <v>411</v>
      </c>
      <c r="C16" s="162">
        <v>442</v>
      </c>
      <c r="D16" s="162" t="s">
        <v>14</v>
      </c>
      <c r="E16" s="162" t="s">
        <v>786</v>
      </c>
      <c r="F16" s="163">
        <v>99962303</v>
      </c>
      <c r="G16" s="163" t="s">
        <v>16</v>
      </c>
      <c r="H16" s="162" t="s">
        <v>24</v>
      </c>
      <c r="I16" s="162" t="s">
        <v>18</v>
      </c>
      <c r="J16" s="162" t="s">
        <v>19</v>
      </c>
      <c r="K16" s="162" t="s">
        <v>49</v>
      </c>
      <c r="L16" s="162" t="s">
        <v>105</v>
      </c>
    </row>
    <row r="17" spans="2:12" x14ac:dyDescent="0.25">
      <c r="B17" s="162">
        <v>411</v>
      </c>
      <c r="C17" s="162">
        <v>0</v>
      </c>
      <c r="D17" s="162" t="s">
        <v>14</v>
      </c>
      <c r="E17" s="162" t="s">
        <v>656</v>
      </c>
      <c r="F17" s="163">
        <v>22684</v>
      </c>
      <c r="G17" s="163" t="s">
        <v>16</v>
      </c>
      <c r="H17" s="162" t="s">
        <v>24</v>
      </c>
      <c r="I17" s="162" t="s">
        <v>18</v>
      </c>
      <c r="J17" s="162" t="s">
        <v>19</v>
      </c>
      <c r="K17" s="162" t="s">
        <v>117</v>
      </c>
      <c r="L17" s="162" t="s">
        <v>332</v>
      </c>
    </row>
    <row r="18" spans="2:12" x14ac:dyDescent="0.25">
      <c r="B18" s="162">
        <v>411</v>
      </c>
      <c r="C18" s="162">
        <v>0</v>
      </c>
      <c r="D18" s="162" t="s">
        <v>14</v>
      </c>
      <c r="E18" s="162" t="s">
        <v>750</v>
      </c>
      <c r="F18" s="163">
        <v>17085832</v>
      </c>
      <c r="G18" s="163" t="s">
        <v>16</v>
      </c>
      <c r="H18" s="162" t="s">
        <v>24</v>
      </c>
      <c r="I18" s="162" t="s">
        <v>18</v>
      </c>
      <c r="J18" s="162" t="s">
        <v>19</v>
      </c>
      <c r="K18" s="162"/>
      <c r="L18" s="162"/>
    </row>
    <row r="19" spans="2:12" x14ac:dyDescent="0.25">
      <c r="B19" s="162">
        <v>411</v>
      </c>
      <c r="C19" s="162">
        <v>445</v>
      </c>
      <c r="D19" s="162" t="s">
        <v>14</v>
      </c>
      <c r="E19" s="162" t="s">
        <v>161</v>
      </c>
      <c r="F19" s="163">
        <v>49500</v>
      </c>
      <c r="G19" s="163" t="s">
        <v>16</v>
      </c>
      <c r="H19" s="162" t="s">
        <v>24</v>
      </c>
      <c r="I19" s="162" t="s">
        <v>18</v>
      </c>
      <c r="J19" s="162" t="s">
        <v>19</v>
      </c>
      <c r="K19" s="162"/>
      <c r="L19" s="162"/>
    </row>
    <row r="20" spans="2:12" x14ac:dyDescent="0.25">
      <c r="B20" s="162">
        <v>411</v>
      </c>
      <c r="C20" s="162">
        <v>0</v>
      </c>
      <c r="D20" s="162" t="s">
        <v>14</v>
      </c>
      <c r="E20" s="162" t="s">
        <v>656</v>
      </c>
      <c r="F20" s="163">
        <v>131176</v>
      </c>
      <c r="G20" s="163" t="s">
        <v>16</v>
      </c>
      <c r="H20" s="162" t="s">
        <v>24</v>
      </c>
      <c r="I20" s="162" t="s">
        <v>18</v>
      </c>
      <c r="J20" s="162" t="s">
        <v>628</v>
      </c>
      <c r="K20" s="162" t="s">
        <v>102</v>
      </c>
      <c r="L20" s="162" t="s">
        <v>196</v>
      </c>
    </row>
    <row r="21" spans="2:12" x14ac:dyDescent="0.25">
      <c r="B21" s="162">
        <v>411</v>
      </c>
      <c r="C21" s="162">
        <v>442</v>
      </c>
      <c r="D21" s="162" t="s">
        <v>14</v>
      </c>
      <c r="E21" s="162" t="s">
        <v>793</v>
      </c>
      <c r="F21" s="163">
        <v>-11000000</v>
      </c>
      <c r="G21" s="163" t="s">
        <v>16</v>
      </c>
      <c r="H21" s="162" t="s">
        <v>24</v>
      </c>
      <c r="I21" s="162" t="s">
        <v>18</v>
      </c>
      <c r="J21" s="162" t="s">
        <v>19</v>
      </c>
      <c r="K21" s="162" t="s">
        <v>49</v>
      </c>
      <c r="L21" s="162" t="s">
        <v>105</v>
      </c>
    </row>
    <row r="22" spans="2:12" x14ac:dyDescent="0.25">
      <c r="B22" s="162">
        <v>411</v>
      </c>
      <c r="C22" s="162">
        <v>0</v>
      </c>
      <c r="D22" s="162" t="s">
        <v>14</v>
      </c>
      <c r="E22" s="162" t="s">
        <v>753</v>
      </c>
      <c r="F22" s="163">
        <v>2493971</v>
      </c>
      <c r="G22" s="163" t="s">
        <v>269</v>
      </c>
      <c r="H22" s="162" t="s">
        <v>24</v>
      </c>
      <c r="I22" s="162" t="s">
        <v>18</v>
      </c>
      <c r="J22" s="162" t="s">
        <v>438</v>
      </c>
      <c r="K22" s="162"/>
      <c r="L22" s="162"/>
    </row>
    <row r="23" spans="2:12" x14ac:dyDescent="0.25">
      <c r="B23" s="162">
        <v>411</v>
      </c>
      <c r="C23" s="162">
        <v>0</v>
      </c>
      <c r="D23" s="162" t="s">
        <v>14</v>
      </c>
      <c r="E23" s="162" t="s">
        <v>656</v>
      </c>
      <c r="F23" s="163">
        <v>35578</v>
      </c>
      <c r="G23" s="162" t="s">
        <v>16</v>
      </c>
      <c r="H23" s="162" t="s">
        <v>24</v>
      </c>
      <c r="I23" s="162" t="s">
        <v>18</v>
      </c>
      <c r="J23" s="162" t="s">
        <v>19</v>
      </c>
      <c r="K23" s="162" t="s">
        <v>25</v>
      </c>
      <c r="L23" s="162" t="s">
        <v>180</v>
      </c>
    </row>
    <row r="24" spans="2:12" x14ac:dyDescent="0.25">
      <c r="B24" s="162">
        <v>411</v>
      </c>
      <c r="C24" s="162">
        <v>0</v>
      </c>
      <c r="D24" s="162" t="s">
        <v>14</v>
      </c>
      <c r="E24" s="162" t="s">
        <v>694</v>
      </c>
      <c r="F24" s="163">
        <v>40381801</v>
      </c>
      <c r="G24" s="162" t="s">
        <v>16</v>
      </c>
      <c r="H24" s="162" t="s">
        <v>24</v>
      </c>
      <c r="I24" s="162" t="s">
        <v>18</v>
      </c>
      <c r="J24" s="162" t="s">
        <v>19</v>
      </c>
      <c r="K24" s="162"/>
      <c r="L24" s="162"/>
    </row>
    <row r="25" spans="2:12" x14ac:dyDescent="0.25">
      <c r="B25" s="162">
        <v>411</v>
      </c>
      <c r="C25" s="162">
        <v>0</v>
      </c>
      <c r="D25" s="162" t="s">
        <v>14</v>
      </c>
      <c r="E25" s="162" t="s">
        <v>753</v>
      </c>
      <c r="F25" s="163">
        <v>171653011</v>
      </c>
      <c r="G25" s="162" t="s">
        <v>16</v>
      </c>
      <c r="H25" s="162" t="s">
        <v>24</v>
      </c>
      <c r="I25" s="162" t="s">
        <v>18</v>
      </c>
      <c r="J25" s="162" t="s">
        <v>19</v>
      </c>
      <c r="K25" s="162"/>
      <c r="L25" s="162"/>
    </row>
    <row r="26" spans="2:12" x14ac:dyDescent="0.25">
      <c r="B26" s="162">
        <v>411</v>
      </c>
      <c r="C26" s="162">
        <v>0</v>
      </c>
      <c r="D26" s="162" t="s">
        <v>14</v>
      </c>
      <c r="E26" s="162" t="s">
        <v>694</v>
      </c>
      <c r="F26" s="163">
        <v>278361</v>
      </c>
      <c r="G26" s="162" t="s">
        <v>16</v>
      </c>
      <c r="H26" s="162" t="s">
        <v>24</v>
      </c>
      <c r="I26" s="162" t="s">
        <v>48</v>
      </c>
      <c r="J26" s="162" t="s">
        <v>19</v>
      </c>
      <c r="K26" s="162"/>
      <c r="L26" s="162"/>
    </row>
  </sheetData>
  <autoFilter ref="B9:L26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7"/>
  <sheetViews>
    <sheetView showGridLines="0" workbookViewId="0"/>
  </sheetViews>
  <sheetFormatPr defaultRowHeight="15" x14ac:dyDescent="0.25"/>
  <cols>
    <col min="1" max="1" width="4.28515625" customWidth="1"/>
    <col min="5" max="5" width="54.7109375" customWidth="1"/>
    <col min="6" max="6" width="13.5703125" bestFit="1" customWidth="1"/>
    <col min="12" max="12" width="14" bestFit="1" customWidth="1"/>
  </cols>
  <sheetData>
    <row r="1" spans="1:16384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  <c r="XFB1" s="24"/>
      <c r="XFC1" s="24"/>
      <c r="XFD1" s="24"/>
    </row>
    <row r="2" spans="1:16384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  <c r="EF2" s="74"/>
      <c r="EG2" s="74"/>
      <c r="EH2" s="74"/>
      <c r="EI2" s="74"/>
      <c r="EJ2" s="74"/>
      <c r="EK2" s="74"/>
      <c r="EL2" s="74"/>
      <c r="EM2" s="74"/>
      <c r="EN2" s="74"/>
      <c r="EO2" s="74"/>
      <c r="EP2" s="74"/>
      <c r="EQ2" s="74"/>
      <c r="ER2" s="74"/>
      <c r="ES2" s="74"/>
      <c r="ET2" s="74"/>
      <c r="EU2" s="74"/>
      <c r="EV2" s="74"/>
      <c r="EW2" s="74"/>
      <c r="EX2" s="74"/>
      <c r="EY2" s="74"/>
      <c r="EZ2" s="74"/>
      <c r="FA2" s="74"/>
      <c r="FB2" s="74"/>
      <c r="FC2" s="74"/>
      <c r="FD2" s="74"/>
      <c r="FE2" s="74"/>
      <c r="FF2" s="74"/>
      <c r="FG2" s="74"/>
      <c r="FH2" s="74"/>
      <c r="FI2" s="74"/>
      <c r="FJ2" s="74"/>
      <c r="FK2" s="74"/>
      <c r="FL2" s="74"/>
      <c r="FM2" s="74"/>
      <c r="FN2" s="74"/>
      <c r="FO2" s="74"/>
      <c r="FP2" s="74"/>
      <c r="FQ2" s="74"/>
      <c r="FR2" s="74"/>
      <c r="FS2" s="74"/>
      <c r="FT2" s="74"/>
      <c r="FU2" s="74"/>
      <c r="FV2" s="74"/>
      <c r="FW2" s="74"/>
      <c r="FX2" s="74"/>
      <c r="FY2" s="74"/>
      <c r="FZ2" s="74"/>
      <c r="GA2" s="74"/>
      <c r="GB2" s="74"/>
      <c r="GC2" s="74"/>
      <c r="GD2" s="74"/>
      <c r="GE2" s="74"/>
      <c r="GF2" s="74"/>
      <c r="GG2" s="74"/>
      <c r="GH2" s="74"/>
      <c r="GI2" s="74"/>
      <c r="GJ2" s="74"/>
      <c r="GK2" s="74"/>
      <c r="GL2" s="74"/>
      <c r="GM2" s="74"/>
      <c r="GN2" s="74"/>
      <c r="GO2" s="74"/>
      <c r="GP2" s="74"/>
      <c r="GQ2" s="74"/>
      <c r="GR2" s="74"/>
      <c r="GS2" s="74"/>
      <c r="GT2" s="74"/>
      <c r="GU2" s="74"/>
      <c r="GV2" s="74"/>
      <c r="GW2" s="74"/>
      <c r="GX2" s="74"/>
      <c r="GY2" s="74"/>
      <c r="GZ2" s="74"/>
      <c r="HA2" s="74"/>
      <c r="HB2" s="74"/>
      <c r="HC2" s="74"/>
      <c r="HD2" s="74"/>
      <c r="HE2" s="74"/>
      <c r="HF2" s="74"/>
      <c r="HG2" s="74"/>
      <c r="HH2" s="74"/>
      <c r="HI2" s="74"/>
      <c r="HJ2" s="74"/>
      <c r="HK2" s="74"/>
      <c r="HL2" s="74"/>
      <c r="HM2" s="74"/>
      <c r="HN2" s="74"/>
      <c r="HO2" s="74"/>
      <c r="HP2" s="74"/>
      <c r="HQ2" s="74"/>
      <c r="HR2" s="74"/>
      <c r="HS2" s="74"/>
      <c r="HT2" s="74"/>
      <c r="HU2" s="74"/>
      <c r="HV2" s="74"/>
      <c r="HW2" s="74"/>
      <c r="HX2" s="74"/>
      <c r="HY2" s="74"/>
      <c r="HZ2" s="74"/>
      <c r="IA2" s="74"/>
      <c r="IB2" s="74"/>
      <c r="IC2" s="74"/>
      <c r="ID2" s="74"/>
      <c r="IE2" s="74"/>
      <c r="IF2" s="74"/>
      <c r="IG2" s="74"/>
      <c r="IH2" s="74"/>
      <c r="II2" s="74"/>
      <c r="IJ2" s="74"/>
      <c r="IK2" s="74"/>
      <c r="IL2" s="74"/>
      <c r="IM2" s="74"/>
      <c r="IN2" s="74"/>
      <c r="IO2" s="74"/>
      <c r="IP2" s="74"/>
      <c r="IQ2" s="74"/>
      <c r="IR2" s="74"/>
      <c r="IS2" s="74"/>
      <c r="IT2" s="74"/>
      <c r="IU2" s="74"/>
      <c r="IV2" s="74"/>
      <c r="IW2" s="74"/>
      <c r="IX2" s="74"/>
      <c r="IY2" s="74"/>
      <c r="IZ2" s="74"/>
      <c r="JA2" s="74"/>
      <c r="JB2" s="74"/>
      <c r="JC2" s="74"/>
      <c r="JD2" s="74"/>
      <c r="JE2" s="74"/>
      <c r="JF2" s="74"/>
      <c r="JG2" s="74"/>
      <c r="JH2" s="74"/>
      <c r="JI2" s="74"/>
      <c r="JJ2" s="74"/>
      <c r="JK2" s="74"/>
      <c r="JL2" s="74"/>
      <c r="JM2" s="74"/>
      <c r="JN2" s="74"/>
      <c r="JO2" s="74"/>
      <c r="JP2" s="74"/>
      <c r="JQ2" s="74"/>
      <c r="JR2" s="74"/>
      <c r="JS2" s="74"/>
      <c r="JT2" s="74"/>
      <c r="JU2" s="74"/>
      <c r="JV2" s="74"/>
      <c r="JW2" s="74"/>
      <c r="JX2" s="74"/>
      <c r="JY2" s="74"/>
      <c r="JZ2" s="74"/>
      <c r="KA2" s="74"/>
      <c r="KB2" s="74"/>
      <c r="KC2" s="74"/>
      <c r="KD2" s="74"/>
      <c r="KE2" s="74"/>
      <c r="KF2" s="74"/>
      <c r="KG2" s="74"/>
      <c r="KH2" s="74"/>
      <c r="KI2" s="74"/>
      <c r="KJ2" s="74"/>
      <c r="KK2" s="74"/>
      <c r="KL2" s="74"/>
      <c r="KM2" s="74"/>
      <c r="KN2" s="74"/>
      <c r="KO2" s="74"/>
      <c r="KP2" s="74"/>
      <c r="KQ2" s="74"/>
      <c r="KR2" s="74"/>
      <c r="KS2" s="74"/>
      <c r="KT2" s="74"/>
      <c r="KU2" s="74"/>
      <c r="KV2" s="74"/>
      <c r="KW2" s="74"/>
      <c r="KX2" s="74"/>
      <c r="KY2" s="74"/>
      <c r="KZ2" s="74"/>
      <c r="LA2" s="74"/>
      <c r="LB2" s="74"/>
      <c r="LC2" s="74"/>
      <c r="LD2" s="74"/>
      <c r="LE2" s="74"/>
      <c r="LF2" s="74"/>
      <c r="LG2" s="74"/>
      <c r="LH2" s="74"/>
      <c r="LI2" s="74"/>
      <c r="LJ2" s="74"/>
      <c r="LK2" s="74"/>
      <c r="LL2" s="74"/>
      <c r="LM2" s="74"/>
      <c r="LN2" s="74"/>
      <c r="LO2" s="74"/>
      <c r="LP2" s="74"/>
      <c r="LQ2" s="74"/>
      <c r="LR2" s="74"/>
      <c r="LS2" s="74"/>
      <c r="LT2" s="74"/>
      <c r="LU2" s="74"/>
      <c r="LV2" s="74"/>
      <c r="LW2" s="74"/>
      <c r="LX2" s="74"/>
      <c r="LY2" s="74"/>
      <c r="LZ2" s="74"/>
      <c r="MA2" s="74"/>
      <c r="MB2" s="74"/>
      <c r="MC2" s="74"/>
      <c r="MD2" s="74"/>
      <c r="ME2" s="74"/>
      <c r="MF2" s="74"/>
      <c r="MG2" s="74"/>
      <c r="MH2" s="74"/>
      <c r="MI2" s="74"/>
      <c r="MJ2" s="74"/>
      <c r="MK2" s="74"/>
      <c r="ML2" s="74"/>
      <c r="MM2" s="74"/>
      <c r="MN2" s="74"/>
      <c r="MO2" s="74"/>
      <c r="MP2" s="74"/>
      <c r="MQ2" s="74"/>
      <c r="MR2" s="74"/>
      <c r="MS2" s="74"/>
      <c r="MT2" s="74"/>
      <c r="MU2" s="74"/>
      <c r="MV2" s="74"/>
      <c r="MW2" s="74"/>
      <c r="MX2" s="74"/>
      <c r="MY2" s="74"/>
      <c r="MZ2" s="74"/>
      <c r="NA2" s="74"/>
      <c r="NB2" s="74"/>
      <c r="NC2" s="74"/>
      <c r="ND2" s="74"/>
      <c r="NE2" s="74"/>
      <c r="NF2" s="74"/>
      <c r="NG2" s="74"/>
      <c r="NH2" s="74"/>
      <c r="NI2" s="74"/>
      <c r="NJ2" s="74"/>
      <c r="NK2" s="74"/>
      <c r="NL2" s="74"/>
      <c r="NM2" s="74"/>
      <c r="NN2" s="74"/>
      <c r="NO2" s="74"/>
      <c r="NP2" s="74"/>
      <c r="NQ2" s="74"/>
      <c r="NR2" s="74"/>
      <c r="NS2" s="74"/>
      <c r="NT2" s="74"/>
      <c r="NU2" s="74"/>
      <c r="NV2" s="74"/>
      <c r="NW2" s="74"/>
      <c r="NX2" s="74"/>
      <c r="NY2" s="74"/>
      <c r="NZ2" s="74"/>
      <c r="OA2" s="74"/>
      <c r="OB2" s="74"/>
      <c r="OC2" s="74"/>
      <c r="OD2" s="74"/>
      <c r="OE2" s="74"/>
      <c r="OF2" s="74"/>
      <c r="OG2" s="74"/>
      <c r="OH2" s="74"/>
      <c r="OI2" s="74"/>
      <c r="OJ2" s="74"/>
      <c r="OK2" s="74"/>
      <c r="OL2" s="74"/>
      <c r="OM2" s="74"/>
      <c r="ON2" s="74"/>
      <c r="OO2" s="74"/>
      <c r="OP2" s="74"/>
      <c r="OQ2" s="74"/>
      <c r="OR2" s="74"/>
      <c r="OS2" s="74"/>
      <c r="OT2" s="74"/>
      <c r="OU2" s="74"/>
      <c r="OV2" s="74"/>
      <c r="OW2" s="74"/>
      <c r="OX2" s="74"/>
      <c r="OY2" s="74"/>
      <c r="OZ2" s="74"/>
      <c r="PA2" s="74"/>
      <c r="PB2" s="74"/>
      <c r="PC2" s="74"/>
      <c r="PD2" s="74"/>
      <c r="PE2" s="74"/>
      <c r="PF2" s="74"/>
      <c r="PG2" s="74"/>
      <c r="PH2" s="74"/>
      <c r="PI2" s="74"/>
      <c r="PJ2" s="74"/>
      <c r="PK2" s="74"/>
      <c r="PL2" s="74"/>
      <c r="PM2" s="74"/>
      <c r="PN2" s="74"/>
      <c r="PO2" s="74"/>
      <c r="PP2" s="74"/>
      <c r="PQ2" s="74"/>
      <c r="PR2" s="74"/>
      <c r="PS2" s="74"/>
      <c r="PT2" s="74"/>
      <c r="PU2" s="74"/>
      <c r="PV2" s="74"/>
      <c r="PW2" s="74"/>
      <c r="PX2" s="74"/>
      <c r="PY2" s="74"/>
      <c r="PZ2" s="74"/>
      <c r="QA2" s="74"/>
      <c r="QB2" s="74"/>
      <c r="QC2" s="74"/>
      <c r="QD2" s="74"/>
      <c r="QE2" s="74"/>
      <c r="QF2" s="74"/>
      <c r="QG2" s="74"/>
      <c r="QH2" s="74"/>
      <c r="QI2" s="74"/>
      <c r="QJ2" s="74"/>
      <c r="QK2" s="74"/>
      <c r="QL2" s="74"/>
      <c r="QM2" s="74"/>
      <c r="QN2" s="74"/>
      <c r="QO2" s="74"/>
      <c r="QP2" s="74"/>
      <c r="QQ2" s="74"/>
      <c r="QR2" s="74"/>
      <c r="QS2" s="74"/>
      <c r="QT2" s="74"/>
      <c r="QU2" s="74"/>
      <c r="QV2" s="74"/>
      <c r="QW2" s="74"/>
      <c r="QX2" s="74"/>
      <c r="QY2" s="74"/>
      <c r="QZ2" s="74"/>
      <c r="RA2" s="74"/>
      <c r="RB2" s="74"/>
      <c r="RC2" s="74"/>
      <c r="RD2" s="74"/>
      <c r="RE2" s="74"/>
      <c r="RF2" s="74"/>
      <c r="RG2" s="74"/>
      <c r="RH2" s="74"/>
      <c r="RI2" s="74"/>
      <c r="RJ2" s="74"/>
      <c r="RK2" s="74"/>
      <c r="RL2" s="74"/>
      <c r="RM2" s="74"/>
      <c r="RN2" s="74"/>
      <c r="RO2" s="74"/>
      <c r="RP2" s="74"/>
      <c r="RQ2" s="74"/>
      <c r="RR2" s="74"/>
      <c r="RS2" s="74"/>
      <c r="RT2" s="74"/>
      <c r="RU2" s="74"/>
      <c r="RV2" s="74"/>
      <c r="RW2" s="74"/>
      <c r="RX2" s="74"/>
      <c r="RY2" s="74"/>
      <c r="RZ2" s="74"/>
      <c r="SA2" s="74"/>
      <c r="SB2" s="74"/>
      <c r="SC2" s="74"/>
      <c r="SD2" s="74"/>
      <c r="SE2" s="74"/>
      <c r="SF2" s="74"/>
      <c r="SG2" s="74"/>
      <c r="SH2" s="74"/>
      <c r="SI2" s="74"/>
      <c r="SJ2" s="74"/>
      <c r="SK2" s="74"/>
      <c r="SL2" s="74"/>
      <c r="SM2" s="74"/>
      <c r="SN2" s="74"/>
      <c r="SO2" s="74"/>
      <c r="SP2" s="74"/>
      <c r="SQ2" s="74"/>
      <c r="SR2" s="74"/>
      <c r="SS2" s="74"/>
      <c r="ST2" s="74"/>
      <c r="SU2" s="74"/>
      <c r="SV2" s="74"/>
      <c r="SW2" s="74"/>
      <c r="SX2" s="74"/>
      <c r="SY2" s="74"/>
      <c r="SZ2" s="74"/>
      <c r="TA2" s="74"/>
      <c r="TB2" s="74"/>
      <c r="TC2" s="74"/>
      <c r="TD2" s="74"/>
      <c r="TE2" s="74"/>
      <c r="TF2" s="74"/>
      <c r="TG2" s="74"/>
      <c r="TH2" s="74"/>
      <c r="TI2" s="74"/>
      <c r="TJ2" s="74"/>
      <c r="TK2" s="74"/>
      <c r="TL2" s="74"/>
      <c r="TM2" s="74"/>
      <c r="TN2" s="74"/>
      <c r="TO2" s="74"/>
      <c r="TP2" s="74"/>
      <c r="TQ2" s="74"/>
      <c r="TR2" s="74"/>
      <c r="TS2" s="74"/>
      <c r="TT2" s="74"/>
      <c r="TU2" s="74"/>
      <c r="TV2" s="74"/>
      <c r="TW2" s="74"/>
      <c r="TX2" s="74"/>
      <c r="TY2" s="74"/>
      <c r="TZ2" s="74"/>
      <c r="UA2" s="74"/>
      <c r="UB2" s="74"/>
      <c r="UC2" s="74"/>
      <c r="UD2" s="74"/>
      <c r="UE2" s="74"/>
      <c r="UF2" s="74"/>
      <c r="UG2" s="74"/>
      <c r="UH2" s="74"/>
      <c r="UI2" s="74"/>
      <c r="UJ2" s="74"/>
      <c r="UK2" s="74"/>
      <c r="UL2" s="74"/>
      <c r="UM2" s="74"/>
      <c r="UN2" s="74"/>
      <c r="UO2" s="74"/>
      <c r="UP2" s="74"/>
      <c r="UQ2" s="74"/>
      <c r="UR2" s="74"/>
      <c r="US2" s="74"/>
      <c r="UT2" s="74"/>
      <c r="UU2" s="74"/>
      <c r="UV2" s="74"/>
      <c r="UW2" s="74"/>
      <c r="UX2" s="74"/>
      <c r="UY2" s="74"/>
      <c r="UZ2" s="74"/>
      <c r="VA2" s="74"/>
      <c r="VB2" s="74"/>
      <c r="VC2" s="74"/>
      <c r="VD2" s="74"/>
      <c r="VE2" s="74"/>
      <c r="VF2" s="74"/>
      <c r="VG2" s="74"/>
      <c r="VH2" s="74"/>
      <c r="VI2" s="74"/>
      <c r="VJ2" s="74"/>
      <c r="VK2" s="74"/>
      <c r="VL2" s="74"/>
      <c r="VM2" s="74"/>
      <c r="VN2" s="74"/>
      <c r="VO2" s="74"/>
      <c r="VP2" s="74"/>
      <c r="VQ2" s="74"/>
      <c r="VR2" s="74"/>
      <c r="VS2" s="74"/>
      <c r="VT2" s="74"/>
      <c r="VU2" s="74"/>
      <c r="VV2" s="74"/>
      <c r="VW2" s="74"/>
      <c r="VX2" s="74"/>
      <c r="VY2" s="74"/>
      <c r="VZ2" s="74"/>
      <c r="WA2" s="74"/>
      <c r="WB2" s="74"/>
      <c r="WC2" s="74"/>
      <c r="WD2" s="74"/>
      <c r="WE2" s="74"/>
      <c r="WF2" s="74"/>
      <c r="WG2" s="74"/>
      <c r="WH2" s="74"/>
      <c r="WI2" s="74"/>
      <c r="WJ2" s="74"/>
      <c r="WK2" s="74"/>
      <c r="WL2" s="74"/>
      <c r="WM2" s="74"/>
      <c r="WN2" s="74"/>
      <c r="WO2" s="74"/>
      <c r="WP2" s="74"/>
      <c r="WQ2" s="74"/>
      <c r="WR2" s="74"/>
      <c r="WS2" s="74"/>
      <c r="WT2" s="74"/>
      <c r="WU2" s="74"/>
      <c r="WV2" s="74"/>
      <c r="WW2" s="74"/>
      <c r="WX2" s="74"/>
      <c r="WY2" s="74"/>
      <c r="WZ2" s="74"/>
      <c r="XA2" s="74"/>
      <c r="XB2" s="74"/>
      <c r="XC2" s="74"/>
      <c r="XD2" s="74"/>
      <c r="XE2" s="74"/>
      <c r="XF2" s="74"/>
      <c r="XG2" s="74"/>
      <c r="XH2" s="74"/>
      <c r="XI2" s="74"/>
      <c r="XJ2" s="74"/>
      <c r="XK2" s="74"/>
      <c r="XL2" s="74"/>
      <c r="XM2" s="74"/>
      <c r="XN2" s="74"/>
      <c r="XO2" s="74"/>
      <c r="XP2" s="74"/>
      <c r="XQ2" s="74"/>
      <c r="XR2" s="74"/>
      <c r="XS2" s="74"/>
      <c r="XT2" s="74"/>
      <c r="XU2" s="74"/>
      <c r="XV2" s="74"/>
      <c r="XW2" s="74"/>
      <c r="XX2" s="74"/>
      <c r="XY2" s="74"/>
      <c r="XZ2" s="74"/>
      <c r="YA2" s="74"/>
      <c r="YB2" s="74"/>
      <c r="YC2" s="74"/>
      <c r="YD2" s="74"/>
      <c r="YE2" s="74"/>
      <c r="YF2" s="74"/>
      <c r="YG2" s="74"/>
      <c r="YH2" s="74"/>
      <c r="YI2" s="74"/>
      <c r="YJ2" s="74"/>
      <c r="YK2" s="74"/>
      <c r="YL2" s="74"/>
      <c r="YM2" s="74"/>
      <c r="YN2" s="74"/>
      <c r="YO2" s="74"/>
      <c r="YP2" s="74"/>
      <c r="YQ2" s="74"/>
      <c r="YR2" s="74"/>
      <c r="YS2" s="74"/>
      <c r="YT2" s="74"/>
      <c r="YU2" s="74"/>
      <c r="YV2" s="74"/>
      <c r="YW2" s="74"/>
      <c r="YX2" s="74"/>
      <c r="YY2" s="74"/>
      <c r="YZ2" s="74"/>
      <c r="ZA2" s="74"/>
      <c r="ZB2" s="74"/>
      <c r="ZC2" s="74"/>
      <c r="ZD2" s="74"/>
      <c r="ZE2" s="74"/>
      <c r="ZF2" s="74"/>
      <c r="ZG2" s="74"/>
      <c r="ZH2" s="74"/>
      <c r="ZI2" s="74"/>
      <c r="ZJ2" s="74"/>
      <c r="ZK2" s="74"/>
      <c r="ZL2" s="74"/>
      <c r="ZM2" s="74"/>
      <c r="ZN2" s="74"/>
      <c r="ZO2" s="74"/>
      <c r="ZP2" s="74"/>
      <c r="ZQ2" s="74"/>
      <c r="ZR2" s="74"/>
      <c r="ZS2" s="74"/>
      <c r="ZT2" s="74"/>
      <c r="ZU2" s="74"/>
      <c r="ZV2" s="74"/>
      <c r="ZW2" s="74"/>
      <c r="ZX2" s="74"/>
      <c r="ZY2" s="74"/>
      <c r="ZZ2" s="74"/>
      <c r="AAA2" s="74"/>
      <c r="AAB2" s="74"/>
      <c r="AAC2" s="74"/>
      <c r="AAD2" s="74"/>
      <c r="AAE2" s="74"/>
      <c r="AAF2" s="74"/>
      <c r="AAG2" s="74"/>
      <c r="AAH2" s="74"/>
      <c r="AAI2" s="74"/>
      <c r="AAJ2" s="74"/>
      <c r="AAK2" s="74"/>
      <c r="AAL2" s="74"/>
      <c r="AAM2" s="74"/>
      <c r="AAN2" s="74"/>
      <c r="AAO2" s="74"/>
      <c r="AAP2" s="74"/>
      <c r="AAQ2" s="74"/>
      <c r="AAR2" s="74"/>
      <c r="AAS2" s="74"/>
      <c r="AAT2" s="74"/>
      <c r="AAU2" s="74"/>
      <c r="AAV2" s="74"/>
      <c r="AAW2" s="74"/>
      <c r="AAX2" s="74"/>
      <c r="AAY2" s="74"/>
      <c r="AAZ2" s="74"/>
      <c r="ABA2" s="74"/>
      <c r="ABB2" s="74"/>
      <c r="ABC2" s="74"/>
      <c r="ABD2" s="74"/>
      <c r="ABE2" s="74"/>
      <c r="ABF2" s="74"/>
      <c r="ABG2" s="74"/>
      <c r="ABH2" s="74"/>
      <c r="ABI2" s="74"/>
      <c r="ABJ2" s="74"/>
      <c r="ABK2" s="74"/>
      <c r="ABL2" s="74"/>
      <c r="ABM2" s="74"/>
      <c r="ABN2" s="74"/>
      <c r="ABO2" s="74"/>
      <c r="ABP2" s="74"/>
      <c r="ABQ2" s="74"/>
      <c r="ABR2" s="74"/>
      <c r="ABS2" s="74"/>
      <c r="ABT2" s="74"/>
      <c r="ABU2" s="74"/>
      <c r="ABV2" s="74"/>
      <c r="ABW2" s="74"/>
      <c r="ABX2" s="74"/>
      <c r="ABY2" s="74"/>
      <c r="ABZ2" s="74"/>
      <c r="ACA2" s="74"/>
      <c r="ACB2" s="74"/>
      <c r="ACC2" s="74"/>
      <c r="ACD2" s="74"/>
      <c r="ACE2" s="74"/>
      <c r="ACF2" s="74"/>
      <c r="ACG2" s="74"/>
      <c r="ACH2" s="74"/>
      <c r="ACI2" s="74"/>
      <c r="ACJ2" s="74"/>
      <c r="ACK2" s="74"/>
      <c r="ACL2" s="74"/>
      <c r="ACM2" s="74"/>
      <c r="ACN2" s="74"/>
      <c r="ACO2" s="74"/>
      <c r="ACP2" s="74"/>
      <c r="ACQ2" s="74"/>
      <c r="ACR2" s="74"/>
      <c r="ACS2" s="74"/>
      <c r="ACT2" s="74"/>
      <c r="ACU2" s="74"/>
      <c r="ACV2" s="74"/>
      <c r="ACW2" s="74"/>
      <c r="ACX2" s="74"/>
      <c r="ACY2" s="74"/>
      <c r="ACZ2" s="74"/>
      <c r="ADA2" s="74"/>
      <c r="ADB2" s="74"/>
      <c r="ADC2" s="74"/>
      <c r="ADD2" s="74"/>
      <c r="ADE2" s="74"/>
      <c r="ADF2" s="74"/>
      <c r="ADG2" s="74"/>
      <c r="ADH2" s="74"/>
      <c r="ADI2" s="74"/>
      <c r="ADJ2" s="74"/>
      <c r="ADK2" s="74"/>
      <c r="ADL2" s="74"/>
      <c r="ADM2" s="74"/>
      <c r="ADN2" s="74"/>
      <c r="ADO2" s="74"/>
      <c r="ADP2" s="74"/>
      <c r="ADQ2" s="74"/>
      <c r="ADR2" s="74"/>
      <c r="ADS2" s="74"/>
      <c r="ADT2" s="74"/>
      <c r="ADU2" s="74"/>
      <c r="ADV2" s="74"/>
      <c r="ADW2" s="74"/>
      <c r="ADX2" s="74"/>
      <c r="ADY2" s="74"/>
      <c r="ADZ2" s="74"/>
      <c r="AEA2" s="74"/>
      <c r="AEB2" s="74"/>
      <c r="AEC2" s="74"/>
      <c r="AED2" s="74"/>
      <c r="AEE2" s="74"/>
      <c r="AEF2" s="74"/>
      <c r="AEG2" s="74"/>
      <c r="AEH2" s="74"/>
      <c r="AEI2" s="74"/>
      <c r="AEJ2" s="74"/>
      <c r="AEK2" s="74"/>
      <c r="AEL2" s="74"/>
      <c r="AEM2" s="74"/>
      <c r="AEN2" s="74"/>
      <c r="AEO2" s="74"/>
      <c r="AEP2" s="74"/>
      <c r="AEQ2" s="74"/>
      <c r="AER2" s="74"/>
      <c r="AES2" s="74"/>
      <c r="AET2" s="74"/>
      <c r="AEU2" s="74"/>
      <c r="AEV2" s="74"/>
      <c r="AEW2" s="74"/>
      <c r="AEX2" s="74"/>
      <c r="AEY2" s="74"/>
      <c r="AEZ2" s="74"/>
      <c r="AFA2" s="74"/>
      <c r="AFB2" s="74"/>
      <c r="AFC2" s="74"/>
      <c r="AFD2" s="74"/>
      <c r="AFE2" s="74"/>
      <c r="AFF2" s="74"/>
      <c r="AFG2" s="74"/>
      <c r="AFH2" s="74"/>
      <c r="AFI2" s="74"/>
      <c r="AFJ2" s="74"/>
      <c r="AFK2" s="74"/>
      <c r="AFL2" s="74"/>
      <c r="AFM2" s="74"/>
      <c r="AFN2" s="74"/>
      <c r="AFO2" s="74"/>
      <c r="AFP2" s="74"/>
      <c r="AFQ2" s="74"/>
      <c r="AFR2" s="74"/>
      <c r="AFS2" s="74"/>
      <c r="AFT2" s="74"/>
      <c r="AFU2" s="74"/>
      <c r="AFV2" s="74"/>
      <c r="AFW2" s="74"/>
      <c r="AFX2" s="74"/>
      <c r="AFY2" s="74"/>
      <c r="AFZ2" s="74"/>
      <c r="AGA2" s="74"/>
      <c r="AGB2" s="74"/>
      <c r="AGC2" s="74"/>
      <c r="AGD2" s="74"/>
      <c r="AGE2" s="74"/>
      <c r="AGF2" s="74"/>
      <c r="AGG2" s="74"/>
      <c r="AGH2" s="74"/>
      <c r="AGI2" s="74"/>
      <c r="AGJ2" s="74"/>
      <c r="AGK2" s="74"/>
      <c r="AGL2" s="74"/>
      <c r="AGM2" s="74"/>
      <c r="AGN2" s="74"/>
      <c r="AGO2" s="74"/>
      <c r="AGP2" s="74"/>
      <c r="AGQ2" s="74"/>
      <c r="AGR2" s="74"/>
      <c r="AGS2" s="74"/>
      <c r="AGT2" s="74"/>
      <c r="AGU2" s="74"/>
      <c r="AGV2" s="74"/>
      <c r="AGW2" s="74"/>
      <c r="AGX2" s="74"/>
      <c r="AGY2" s="74"/>
      <c r="AGZ2" s="74"/>
      <c r="AHA2" s="74"/>
      <c r="AHB2" s="74"/>
      <c r="AHC2" s="74"/>
      <c r="AHD2" s="74"/>
      <c r="AHE2" s="74"/>
      <c r="AHF2" s="74"/>
      <c r="AHG2" s="74"/>
      <c r="AHH2" s="74"/>
      <c r="AHI2" s="74"/>
      <c r="AHJ2" s="74"/>
      <c r="AHK2" s="74"/>
      <c r="AHL2" s="74"/>
      <c r="AHM2" s="74"/>
      <c r="AHN2" s="74"/>
      <c r="AHO2" s="74"/>
      <c r="AHP2" s="74"/>
      <c r="AHQ2" s="74"/>
      <c r="AHR2" s="74"/>
      <c r="AHS2" s="74"/>
      <c r="AHT2" s="74"/>
      <c r="AHU2" s="74"/>
      <c r="AHV2" s="74"/>
      <c r="AHW2" s="74"/>
      <c r="AHX2" s="74"/>
      <c r="AHY2" s="74"/>
      <c r="AHZ2" s="74"/>
      <c r="AIA2" s="74"/>
      <c r="AIB2" s="74"/>
      <c r="AIC2" s="74"/>
      <c r="AID2" s="74"/>
      <c r="AIE2" s="74"/>
      <c r="AIF2" s="74"/>
      <c r="AIG2" s="74"/>
      <c r="AIH2" s="74"/>
      <c r="AII2" s="74"/>
      <c r="AIJ2" s="74"/>
      <c r="AIK2" s="74"/>
      <c r="AIL2" s="74"/>
      <c r="AIM2" s="74"/>
      <c r="AIN2" s="74"/>
      <c r="AIO2" s="74"/>
      <c r="AIP2" s="74"/>
      <c r="AIQ2" s="74"/>
      <c r="AIR2" s="74"/>
      <c r="AIS2" s="74"/>
      <c r="AIT2" s="74"/>
      <c r="AIU2" s="74"/>
      <c r="AIV2" s="74"/>
      <c r="AIW2" s="74"/>
      <c r="AIX2" s="74"/>
      <c r="AIY2" s="74"/>
      <c r="AIZ2" s="74"/>
      <c r="AJA2" s="74"/>
      <c r="AJB2" s="74"/>
      <c r="AJC2" s="74"/>
      <c r="AJD2" s="74"/>
      <c r="AJE2" s="74"/>
      <c r="AJF2" s="74"/>
      <c r="AJG2" s="74"/>
      <c r="AJH2" s="74"/>
      <c r="AJI2" s="74"/>
      <c r="AJJ2" s="74"/>
      <c r="AJK2" s="74"/>
      <c r="AJL2" s="74"/>
      <c r="AJM2" s="74"/>
      <c r="AJN2" s="74"/>
      <c r="AJO2" s="74"/>
      <c r="AJP2" s="74"/>
      <c r="AJQ2" s="74"/>
      <c r="AJR2" s="74"/>
      <c r="AJS2" s="74"/>
      <c r="AJT2" s="74"/>
      <c r="AJU2" s="74"/>
      <c r="AJV2" s="74"/>
      <c r="AJW2" s="74"/>
      <c r="AJX2" s="74"/>
      <c r="AJY2" s="74"/>
      <c r="AJZ2" s="74"/>
      <c r="AKA2" s="74"/>
      <c r="AKB2" s="74"/>
      <c r="AKC2" s="74"/>
      <c r="AKD2" s="74"/>
      <c r="AKE2" s="74"/>
      <c r="AKF2" s="74"/>
      <c r="AKG2" s="74"/>
      <c r="AKH2" s="74"/>
      <c r="AKI2" s="74"/>
      <c r="AKJ2" s="74"/>
      <c r="AKK2" s="74"/>
      <c r="AKL2" s="74"/>
      <c r="AKM2" s="74"/>
      <c r="AKN2" s="74"/>
      <c r="AKO2" s="74"/>
      <c r="AKP2" s="74"/>
      <c r="AKQ2" s="74"/>
      <c r="AKR2" s="74"/>
      <c r="AKS2" s="74"/>
      <c r="AKT2" s="74"/>
      <c r="AKU2" s="74"/>
      <c r="AKV2" s="74"/>
      <c r="AKW2" s="74"/>
      <c r="AKX2" s="74"/>
      <c r="AKY2" s="74"/>
      <c r="AKZ2" s="74"/>
      <c r="ALA2" s="74"/>
      <c r="ALB2" s="74"/>
      <c r="ALC2" s="74"/>
      <c r="ALD2" s="74"/>
      <c r="ALE2" s="74"/>
      <c r="ALF2" s="74"/>
      <c r="ALG2" s="74"/>
      <c r="ALH2" s="74"/>
      <c r="ALI2" s="74"/>
      <c r="ALJ2" s="74"/>
      <c r="ALK2" s="74"/>
      <c r="ALL2" s="74"/>
      <c r="ALM2" s="74"/>
      <c r="ALN2" s="74"/>
      <c r="ALO2" s="74"/>
      <c r="ALP2" s="74"/>
      <c r="ALQ2" s="74"/>
      <c r="ALR2" s="74"/>
      <c r="ALS2" s="74"/>
      <c r="ALT2" s="74"/>
      <c r="ALU2" s="74"/>
      <c r="ALV2" s="74"/>
      <c r="ALW2" s="74"/>
      <c r="ALX2" s="74"/>
      <c r="ALY2" s="74"/>
      <c r="ALZ2" s="74"/>
      <c r="AMA2" s="74"/>
      <c r="AMB2" s="74"/>
      <c r="AMC2" s="74"/>
      <c r="AMD2" s="74"/>
      <c r="AME2" s="74"/>
      <c r="AMF2" s="74"/>
      <c r="AMG2" s="74"/>
      <c r="AMH2" s="74"/>
      <c r="AMI2" s="74"/>
      <c r="AMJ2" s="74"/>
      <c r="AMK2" s="74"/>
      <c r="AML2" s="74"/>
      <c r="AMM2" s="74"/>
      <c r="AMN2" s="74"/>
      <c r="AMO2" s="74"/>
      <c r="AMP2" s="74"/>
      <c r="AMQ2" s="74"/>
      <c r="AMR2" s="74"/>
      <c r="AMS2" s="74"/>
      <c r="AMT2" s="74"/>
      <c r="AMU2" s="74"/>
      <c r="AMV2" s="74"/>
      <c r="AMW2" s="74"/>
      <c r="AMX2" s="74"/>
      <c r="AMY2" s="74"/>
      <c r="AMZ2" s="74"/>
      <c r="ANA2" s="74"/>
      <c r="ANB2" s="74"/>
      <c r="ANC2" s="74"/>
      <c r="AND2" s="74"/>
      <c r="ANE2" s="74"/>
      <c r="ANF2" s="74"/>
      <c r="ANG2" s="74"/>
      <c r="ANH2" s="74"/>
      <c r="ANI2" s="74"/>
      <c r="ANJ2" s="74"/>
      <c r="ANK2" s="74"/>
      <c r="ANL2" s="74"/>
      <c r="ANM2" s="74"/>
      <c r="ANN2" s="74"/>
      <c r="ANO2" s="74"/>
      <c r="ANP2" s="74"/>
      <c r="ANQ2" s="74"/>
      <c r="ANR2" s="74"/>
      <c r="ANS2" s="74"/>
      <c r="ANT2" s="74"/>
      <c r="ANU2" s="74"/>
      <c r="ANV2" s="74"/>
      <c r="ANW2" s="74"/>
      <c r="ANX2" s="74"/>
      <c r="ANY2" s="74"/>
      <c r="ANZ2" s="74"/>
      <c r="AOA2" s="74"/>
      <c r="AOB2" s="74"/>
      <c r="AOC2" s="74"/>
      <c r="AOD2" s="74"/>
      <c r="AOE2" s="74"/>
      <c r="AOF2" s="74"/>
      <c r="AOG2" s="74"/>
      <c r="AOH2" s="74"/>
      <c r="AOI2" s="74"/>
      <c r="AOJ2" s="74"/>
      <c r="AOK2" s="74"/>
      <c r="AOL2" s="74"/>
      <c r="AOM2" s="74"/>
      <c r="AON2" s="74"/>
      <c r="AOO2" s="74"/>
      <c r="AOP2" s="74"/>
      <c r="AOQ2" s="74"/>
      <c r="AOR2" s="74"/>
      <c r="AOS2" s="74"/>
      <c r="AOT2" s="74"/>
      <c r="AOU2" s="74"/>
      <c r="AOV2" s="74"/>
      <c r="AOW2" s="74"/>
      <c r="AOX2" s="74"/>
      <c r="AOY2" s="74"/>
      <c r="AOZ2" s="74"/>
      <c r="APA2" s="74"/>
      <c r="APB2" s="74"/>
      <c r="APC2" s="74"/>
      <c r="APD2" s="74"/>
      <c r="APE2" s="74"/>
      <c r="APF2" s="74"/>
      <c r="APG2" s="74"/>
      <c r="APH2" s="74"/>
      <c r="API2" s="74"/>
      <c r="APJ2" s="74"/>
      <c r="APK2" s="74"/>
      <c r="APL2" s="74"/>
      <c r="APM2" s="74"/>
      <c r="APN2" s="74"/>
      <c r="APO2" s="74"/>
      <c r="APP2" s="74"/>
      <c r="APQ2" s="74"/>
      <c r="APR2" s="74"/>
      <c r="APS2" s="74"/>
      <c r="APT2" s="74"/>
      <c r="APU2" s="74"/>
      <c r="APV2" s="74"/>
      <c r="APW2" s="74"/>
      <c r="APX2" s="74"/>
      <c r="APY2" s="74"/>
      <c r="APZ2" s="74"/>
      <c r="AQA2" s="74"/>
      <c r="AQB2" s="74"/>
      <c r="AQC2" s="74"/>
      <c r="AQD2" s="74"/>
      <c r="AQE2" s="74"/>
      <c r="AQF2" s="74"/>
      <c r="AQG2" s="74"/>
      <c r="AQH2" s="74"/>
      <c r="AQI2" s="74"/>
      <c r="AQJ2" s="74"/>
      <c r="AQK2" s="74"/>
      <c r="AQL2" s="74"/>
      <c r="AQM2" s="74"/>
      <c r="AQN2" s="74"/>
      <c r="AQO2" s="74"/>
      <c r="AQP2" s="74"/>
      <c r="AQQ2" s="74"/>
      <c r="AQR2" s="74"/>
      <c r="AQS2" s="74"/>
      <c r="AQT2" s="74"/>
      <c r="AQU2" s="74"/>
      <c r="AQV2" s="74"/>
      <c r="AQW2" s="74"/>
      <c r="AQX2" s="74"/>
      <c r="AQY2" s="74"/>
      <c r="AQZ2" s="74"/>
      <c r="ARA2" s="74"/>
      <c r="ARB2" s="74"/>
      <c r="ARC2" s="74"/>
      <c r="ARD2" s="74"/>
      <c r="ARE2" s="74"/>
      <c r="ARF2" s="74"/>
      <c r="ARG2" s="74"/>
      <c r="ARH2" s="74"/>
      <c r="ARI2" s="74"/>
      <c r="ARJ2" s="74"/>
      <c r="ARK2" s="74"/>
      <c r="ARL2" s="74"/>
      <c r="ARM2" s="74"/>
      <c r="ARN2" s="74"/>
      <c r="ARO2" s="74"/>
      <c r="ARP2" s="74"/>
      <c r="ARQ2" s="74"/>
      <c r="ARR2" s="74"/>
      <c r="ARS2" s="74"/>
      <c r="ART2" s="74"/>
      <c r="ARU2" s="74"/>
      <c r="ARV2" s="74"/>
      <c r="ARW2" s="74"/>
      <c r="ARX2" s="74"/>
      <c r="ARY2" s="74"/>
      <c r="ARZ2" s="74"/>
      <c r="ASA2" s="74"/>
      <c r="ASB2" s="74"/>
      <c r="ASC2" s="74"/>
      <c r="ASD2" s="74"/>
      <c r="ASE2" s="74"/>
      <c r="ASF2" s="74"/>
      <c r="ASG2" s="74"/>
      <c r="ASH2" s="74"/>
      <c r="ASI2" s="74"/>
      <c r="ASJ2" s="74"/>
      <c r="ASK2" s="74"/>
      <c r="ASL2" s="74"/>
      <c r="ASM2" s="74"/>
      <c r="ASN2" s="74"/>
      <c r="ASO2" s="74"/>
      <c r="ASP2" s="74"/>
      <c r="ASQ2" s="74"/>
      <c r="ASR2" s="74"/>
      <c r="ASS2" s="74"/>
      <c r="AST2" s="74"/>
      <c r="ASU2" s="74"/>
      <c r="ASV2" s="74"/>
      <c r="ASW2" s="74"/>
      <c r="ASX2" s="74"/>
      <c r="ASY2" s="74"/>
      <c r="ASZ2" s="74"/>
      <c r="ATA2" s="74"/>
      <c r="ATB2" s="74"/>
      <c r="ATC2" s="74"/>
      <c r="ATD2" s="74"/>
      <c r="ATE2" s="74"/>
      <c r="ATF2" s="74"/>
      <c r="ATG2" s="74"/>
      <c r="ATH2" s="74"/>
      <c r="ATI2" s="74"/>
      <c r="ATJ2" s="74"/>
      <c r="ATK2" s="74"/>
      <c r="ATL2" s="74"/>
      <c r="ATM2" s="74"/>
      <c r="ATN2" s="74"/>
      <c r="ATO2" s="74"/>
      <c r="ATP2" s="74"/>
      <c r="ATQ2" s="74"/>
      <c r="ATR2" s="74"/>
      <c r="ATS2" s="74"/>
      <c r="ATT2" s="74"/>
      <c r="ATU2" s="74"/>
      <c r="ATV2" s="74"/>
      <c r="ATW2" s="74"/>
      <c r="ATX2" s="74"/>
      <c r="ATY2" s="74"/>
      <c r="ATZ2" s="74"/>
      <c r="AUA2" s="74"/>
      <c r="AUB2" s="74"/>
      <c r="AUC2" s="74"/>
      <c r="AUD2" s="74"/>
      <c r="AUE2" s="74"/>
      <c r="AUF2" s="74"/>
      <c r="AUG2" s="74"/>
      <c r="AUH2" s="74"/>
      <c r="AUI2" s="74"/>
      <c r="AUJ2" s="74"/>
      <c r="AUK2" s="74"/>
      <c r="AUL2" s="74"/>
      <c r="AUM2" s="74"/>
      <c r="AUN2" s="74"/>
      <c r="AUO2" s="74"/>
      <c r="AUP2" s="74"/>
      <c r="AUQ2" s="74"/>
      <c r="AUR2" s="74"/>
      <c r="AUS2" s="74"/>
      <c r="AUT2" s="74"/>
      <c r="AUU2" s="74"/>
      <c r="AUV2" s="74"/>
      <c r="AUW2" s="74"/>
      <c r="AUX2" s="74"/>
      <c r="AUY2" s="74"/>
      <c r="AUZ2" s="74"/>
      <c r="AVA2" s="74"/>
      <c r="AVB2" s="74"/>
      <c r="AVC2" s="74"/>
      <c r="AVD2" s="74"/>
      <c r="AVE2" s="74"/>
      <c r="AVF2" s="74"/>
      <c r="AVG2" s="74"/>
      <c r="AVH2" s="74"/>
      <c r="AVI2" s="74"/>
      <c r="AVJ2" s="74"/>
      <c r="AVK2" s="74"/>
      <c r="AVL2" s="74"/>
      <c r="AVM2" s="74"/>
      <c r="AVN2" s="74"/>
      <c r="AVO2" s="74"/>
      <c r="AVP2" s="74"/>
      <c r="AVQ2" s="74"/>
      <c r="AVR2" s="74"/>
      <c r="AVS2" s="74"/>
      <c r="AVT2" s="74"/>
      <c r="AVU2" s="74"/>
      <c r="AVV2" s="74"/>
      <c r="AVW2" s="74"/>
      <c r="AVX2" s="74"/>
      <c r="AVY2" s="74"/>
      <c r="AVZ2" s="74"/>
      <c r="AWA2" s="74"/>
      <c r="AWB2" s="74"/>
      <c r="AWC2" s="74"/>
      <c r="AWD2" s="74"/>
      <c r="AWE2" s="74"/>
      <c r="AWF2" s="74"/>
      <c r="AWG2" s="74"/>
      <c r="AWH2" s="74"/>
      <c r="AWI2" s="74"/>
      <c r="AWJ2" s="74"/>
      <c r="AWK2" s="74"/>
      <c r="AWL2" s="74"/>
      <c r="AWM2" s="74"/>
      <c r="AWN2" s="74"/>
      <c r="AWO2" s="74"/>
      <c r="AWP2" s="74"/>
      <c r="AWQ2" s="74"/>
      <c r="AWR2" s="74"/>
      <c r="AWS2" s="74"/>
      <c r="AWT2" s="74"/>
      <c r="AWU2" s="74"/>
      <c r="AWV2" s="74"/>
      <c r="AWW2" s="74"/>
      <c r="AWX2" s="74"/>
      <c r="AWY2" s="74"/>
      <c r="AWZ2" s="74"/>
      <c r="AXA2" s="74"/>
      <c r="AXB2" s="74"/>
      <c r="AXC2" s="74"/>
      <c r="AXD2" s="74"/>
      <c r="AXE2" s="74"/>
      <c r="AXF2" s="74"/>
      <c r="AXG2" s="74"/>
      <c r="AXH2" s="74"/>
      <c r="AXI2" s="74"/>
      <c r="AXJ2" s="74"/>
      <c r="AXK2" s="74"/>
      <c r="AXL2" s="74"/>
      <c r="AXM2" s="74"/>
      <c r="AXN2" s="74"/>
      <c r="AXO2" s="74"/>
      <c r="AXP2" s="74"/>
      <c r="AXQ2" s="74"/>
      <c r="AXR2" s="74"/>
      <c r="AXS2" s="74"/>
      <c r="AXT2" s="74"/>
      <c r="AXU2" s="74"/>
      <c r="AXV2" s="74"/>
      <c r="AXW2" s="74"/>
      <c r="AXX2" s="74"/>
      <c r="AXY2" s="74"/>
      <c r="AXZ2" s="74"/>
      <c r="AYA2" s="74"/>
      <c r="AYB2" s="74"/>
      <c r="AYC2" s="74"/>
      <c r="AYD2" s="74"/>
      <c r="AYE2" s="74"/>
      <c r="AYF2" s="74"/>
      <c r="AYG2" s="74"/>
      <c r="AYH2" s="74"/>
      <c r="AYI2" s="74"/>
      <c r="AYJ2" s="74"/>
      <c r="AYK2" s="74"/>
      <c r="AYL2" s="74"/>
      <c r="AYM2" s="74"/>
      <c r="AYN2" s="74"/>
      <c r="AYO2" s="74"/>
      <c r="AYP2" s="74"/>
      <c r="AYQ2" s="74"/>
      <c r="AYR2" s="74"/>
      <c r="AYS2" s="74"/>
      <c r="AYT2" s="74"/>
      <c r="AYU2" s="74"/>
      <c r="AYV2" s="74"/>
      <c r="AYW2" s="74"/>
      <c r="AYX2" s="74"/>
      <c r="AYY2" s="74"/>
      <c r="AYZ2" s="74"/>
      <c r="AZA2" s="74"/>
      <c r="AZB2" s="74"/>
      <c r="AZC2" s="74"/>
      <c r="AZD2" s="74"/>
      <c r="AZE2" s="74"/>
      <c r="AZF2" s="74"/>
      <c r="AZG2" s="74"/>
      <c r="AZH2" s="74"/>
      <c r="AZI2" s="74"/>
      <c r="AZJ2" s="74"/>
      <c r="AZK2" s="74"/>
      <c r="AZL2" s="74"/>
      <c r="AZM2" s="74"/>
      <c r="AZN2" s="74"/>
      <c r="AZO2" s="74"/>
      <c r="AZP2" s="74"/>
      <c r="AZQ2" s="74"/>
      <c r="AZR2" s="74"/>
      <c r="AZS2" s="74"/>
      <c r="AZT2" s="74"/>
      <c r="AZU2" s="74"/>
      <c r="AZV2" s="74"/>
      <c r="AZW2" s="74"/>
      <c r="AZX2" s="74"/>
      <c r="AZY2" s="74"/>
      <c r="AZZ2" s="74"/>
      <c r="BAA2" s="74"/>
      <c r="BAB2" s="74"/>
      <c r="BAC2" s="74"/>
      <c r="BAD2" s="74"/>
      <c r="BAE2" s="74"/>
      <c r="BAF2" s="74"/>
      <c r="BAG2" s="74"/>
      <c r="BAH2" s="74"/>
      <c r="BAI2" s="74"/>
      <c r="BAJ2" s="74"/>
      <c r="BAK2" s="74"/>
      <c r="BAL2" s="74"/>
      <c r="BAM2" s="74"/>
      <c r="BAN2" s="74"/>
      <c r="BAO2" s="74"/>
      <c r="BAP2" s="74"/>
      <c r="BAQ2" s="74"/>
      <c r="BAR2" s="74"/>
      <c r="BAS2" s="74"/>
      <c r="BAT2" s="74"/>
      <c r="BAU2" s="74"/>
      <c r="BAV2" s="74"/>
      <c r="BAW2" s="74"/>
      <c r="BAX2" s="74"/>
      <c r="BAY2" s="74"/>
      <c r="BAZ2" s="74"/>
      <c r="BBA2" s="74"/>
      <c r="BBB2" s="74"/>
      <c r="BBC2" s="74"/>
      <c r="BBD2" s="74"/>
      <c r="BBE2" s="74"/>
      <c r="BBF2" s="74"/>
      <c r="BBG2" s="74"/>
      <c r="BBH2" s="74"/>
      <c r="BBI2" s="74"/>
      <c r="BBJ2" s="74"/>
      <c r="BBK2" s="74"/>
      <c r="BBL2" s="74"/>
      <c r="BBM2" s="74"/>
      <c r="BBN2" s="74"/>
      <c r="BBO2" s="74"/>
      <c r="BBP2" s="74"/>
      <c r="BBQ2" s="74"/>
      <c r="BBR2" s="74"/>
      <c r="BBS2" s="74"/>
      <c r="BBT2" s="74"/>
      <c r="BBU2" s="74"/>
      <c r="BBV2" s="74"/>
      <c r="BBW2" s="74"/>
      <c r="BBX2" s="74"/>
      <c r="BBY2" s="74"/>
      <c r="BBZ2" s="74"/>
      <c r="BCA2" s="74"/>
      <c r="BCB2" s="74"/>
      <c r="BCC2" s="74"/>
      <c r="BCD2" s="74"/>
      <c r="BCE2" s="74"/>
      <c r="BCF2" s="74"/>
      <c r="BCG2" s="74"/>
      <c r="BCH2" s="74"/>
      <c r="BCI2" s="74"/>
      <c r="BCJ2" s="74"/>
      <c r="BCK2" s="74"/>
      <c r="BCL2" s="74"/>
      <c r="BCM2" s="74"/>
      <c r="BCN2" s="74"/>
      <c r="BCO2" s="74"/>
      <c r="BCP2" s="74"/>
      <c r="BCQ2" s="74"/>
      <c r="BCR2" s="74"/>
      <c r="BCS2" s="74"/>
      <c r="BCT2" s="74"/>
      <c r="BCU2" s="74"/>
      <c r="BCV2" s="74"/>
      <c r="BCW2" s="74"/>
      <c r="BCX2" s="74"/>
      <c r="BCY2" s="74"/>
      <c r="BCZ2" s="74"/>
      <c r="BDA2" s="74"/>
      <c r="BDB2" s="74"/>
      <c r="BDC2" s="74"/>
      <c r="BDD2" s="74"/>
      <c r="BDE2" s="74"/>
      <c r="BDF2" s="74"/>
      <c r="BDG2" s="74"/>
      <c r="BDH2" s="74"/>
      <c r="BDI2" s="74"/>
      <c r="BDJ2" s="74"/>
      <c r="BDK2" s="74"/>
      <c r="BDL2" s="74"/>
      <c r="BDM2" s="74"/>
      <c r="BDN2" s="74"/>
      <c r="BDO2" s="74"/>
      <c r="BDP2" s="74"/>
      <c r="BDQ2" s="74"/>
      <c r="BDR2" s="74"/>
      <c r="BDS2" s="74"/>
      <c r="BDT2" s="74"/>
      <c r="BDU2" s="74"/>
      <c r="BDV2" s="74"/>
      <c r="BDW2" s="74"/>
      <c r="BDX2" s="74"/>
      <c r="BDY2" s="74"/>
      <c r="BDZ2" s="74"/>
      <c r="BEA2" s="74"/>
      <c r="BEB2" s="74"/>
      <c r="BEC2" s="74"/>
      <c r="BED2" s="74"/>
      <c r="BEE2" s="74"/>
      <c r="BEF2" s="74"/>
      <c r="BEG2" s="74"/>
      <c r="BEH2" s="74"/>
      <c r="BEI2" s="74"/>
      <c r="BEJ2" s="74"/>
      <c r="BEK2" s="74"/>
      <c r="BEL2" s="74"/>
      <c r="BEM2" s="74"/>
      <c r="BEN2" s="74"/>
      <c r="BEO2" s="74"/>
      <c r="BEP2" s="74"/>
      <c r="BEQ2" s="74"/>
      <c r="BER2" s="74"/>
      <c r="BES2" s="74"/>
      <c r="BET2" s="74"/>
      <c r="BEU2" s="74"/>
      <c r="BEV2" s="74"/>
      <c r="BEW2" s="74"/>
      <c r="BEX2" s="74"/>
      <c r="BEY2" s="74"/>
      <c r="BEZ2" s="74"/>
      <c r="BFA2" s="74"/>
      <c r="BFB2" s="74"/>
      <c r="BFC2" s="74"/>
      <c r="BFD2" s="74"/>
      <c r="BFE2" s="74"/>
      <c r="BFF2" s="74"/>
      <c r="BFG2" s="74"/>
      <c r="BFH2" s="74"/>
      <c r="BFI2" s="74"/>
      <c r="BFJ2" s="74"/>
      <c r="BFK2" s="74"/>
      <c r="BFL2" s="74"/>
      <c r="BFM2" s="74"/>
      <c r="BFN2" s="74"/>
      <c r="BFO2" s="74"/>
      <c r="BFP2" s="74"/>
      <c r="BFQ2" s="74"/>
      <c r="BFR2" s="74"/>
      <c r="BFS2" s="74"/>
      <c r="BFT2" s="74"/>
      <c r="BFU2" s="74"/>
      <c r="BFV2" s="74"/>
      <c r="BFW2" s="74"/>
      <c r="BFX2" s="74"/>
      <c r="BFY2" s="74"/>
      <c r="BFZ2" s="74"/>
      <c r="BGA2" s="74"/>
      <c r="BGB2" s="74"/>
      <c r="BGC2" s="74"/>
      <c r="BGD2" s="74"/>
      <c r="BGE2" s="74"/>
      <c r="BGF2" s="74"/>
      <c r="BGG2" s="74"/>
      <c r="BGH2" s="74"/>
      <c r="BGI2" s="74"/>
      <c r="BGJ2" s="74"/>
      <c r="BGK2" s="74"/>
      <c r="BGL2" s="74"/>
      <c r="BGM2" s="74"/>
      <c r="BGN2" s="74"/>
      <c r="BGO2" s="74"/>
      <c r="BGP2" s="74"/>
      <c r="BGQ2" s="74"/>
      <c r="BGR2" s="74"/>
      <c r="BGS2" s="74"/>
      <c r="BGT2" s="74"/>
      <c r="BGU2" s="74"/>
      <c r="BGV2" s="74"/>
      <c r="BGW2" s="74"/>
      <c r="BGX2" s="74"/>
      <c r="BGY2" s="74"/>
      <c r="BGZ2" s="74"/>
      <c r="BHA2" s="74"/>
      <c r="BHB2" s="74"/>
      <c r="BHC2" s="74"/>
      <c r="BHD2" s="74"/>
      <c r="BHE2" s="74"/>
      <c r="BHF2" s="74"/>
      <c r="BHG2" s="74"/>
      <c r="BHH2" s="74"/>
      <c r="BHI2" s="74"/>
      <c r="BHJ2" s="74"/>
      <c r="BHK2" s="74"/>
      <c r="BHL2" s="74"/>
      <c r="BHM2" s="74"/>
      <c r="BHN2" s="74"/>
      <c r="BHO2" s="74"/>
      <c r="BHP2" s="74"/>
      <c r="BHQ2" s="74"/>
      <c r="BHR2" s="74"/>
      <c r="BHS2" s="74"/>
      <c r="BHT2" s="74"/>
      <c r="BHU2" s="74"/>
      <c r="BHV2" s="74"/>
      <c r="BHW2" s="74"/>
      <c r="BHX2" s="74"/>
      <c r="BHY2" s="74"/>
      <c r="BHZ2" s="74"/>
      <c r="BIA2" s="74"/>
      <c r="BIB2" s="74"/>
      <c r="BIC2" s="74"/>
      <c r="BID2" s="74"/>
      <c r="BIE2" s="74"/>
      <c r="BIF2" s="74"/>
      <c r="BIG2" s="74"/>
      <c r="BIH2" s="74"/>
      <c r="BII2" s="74"/>
      <c r="BIJ2" s="74"/>
      <c r="BIK2" s="74"/>
      <c r="BIL2" s="74"/>
      <c r="BIM2" s="74"/>
      <c r="BIN2" s="74"/>
      <c r="BIO2" s="74"/>
      <c r="BIP2" s="74"/>
      <c r="BIQ2" s="74"/>
      <c r="BIR2" s="74"/>
      <c r="BIS2" s="74"/>
      <c r="BIT2" s="74"/>
      <c r="BIU2" s="74"/>
      <c r="BIV2" s="74"/>
      <c r="BIW2" s="74"/>
      <c r="BIX2" s="74"/>
      <c r="BIY2" s="74"/>
      <c r="BIZ2" s="74"/>
      <c r="BJA2" s="74"/>
      <c r="BJB2" s="74"/>
      <c r="BJC2" s="74"/>
      <c r="BJD2" s="74"/>
      <c r="BJE2" s="74"/>
      <c r="BJF2" s="74"/>
      <c r="BJG2" s="74"/>
      <c r="BJH2" s="74"/>
      <c r="BJI2" s="74"/>
      <c r="BJJ2" s="74"/>
      <c r="BJK2" s="74"/>
      <c r="BJL2" s="74"/>
      <c r="BJM2" s="74"/>
      <c r="BJN2" s="74"/>
      <c r="BJO2" s="74"/>
      <c r="BJP2" s="74"/>
      <c r="BJQ2" s="74"/>
      <c r="BJR2" s="74"/>
      <c r="BJS2" s="74"/>
      <c r="BJT2" s="74"/>
      <c r="BJU2" s="74"/>
      <c r="BJV2" s="74"/>
      <c r="BJW2" s="74"/>
      <c r="BJX2" s="74"/>
      <c r="BJY2" s="74"/>
      <c r="BJZ2" s="74"/>
      <c r="BKA2" s="74"/>
      <c r="BKB2" s="74"/>
      <c r="BKC2" s="74"/>
      <c r="BKD2" s="74"/>
      <c r="BKE2" s="74"/>
      <c r="BKF2" s="74"/>
      <c r="BKG2" s="74"/>
      <c r="BKH2" s="74"/>
      <c r="BKI2" s="74"/>
      <c r="BKJ2" s="74"/>
      <c r="BKK2" s="74"/>
      <c r="BKL2" s="74"/>
      <c r="BKM2" s="74"/>
      <c r="BKN2" s="74"/>
      <c r="BKO2" s="74"/>
      <c r="BKP2" s="74"/>
      <c r="BKQ2" s="74"/>
      <c r="BKR2" s="74"/>
      <c r="BKS2" s="74"/>
      <c r="BKT2" s="74"/>
      <c r="BKU2" s="74"/>
      <c r="BKV2" s="74"/>
      <c r="BKW2" s="74"/>
      <c r="BKX2" s="74"/>
      <c r="BKY2" s="74"/>
      <c r="BKZ2" s="74"/>
      <c r="BLA2" s="74"/>
      <c r="BLB2" s="74"/>
      <c r="BLC2" s="74"/>
      <c r="BLD2" s="74"/>
      <c r="BLE2" s="74"/>
      <c r="BLF2" s="74"/>
      <c r="BLG2" s="74"/>
      <c r="BLH2" s="74"/>
      <c r="BLI2" s="74"/>
      <c r="BLJ2" s="74"/>
      <c r="BLK2" s="74"/>
      <c r="BLL2" s="74"/>
      <c r="BLM2" s="74"/>
      <c r="BLN2" s="74"/>
      <c r="BLO2" s="74"/>
      <c r="BLP2" s="74"/>
      <c r="BLQ2" s="74"/>
      <c r="BLR2" s="74"/>
      <c r="BLS2" s="74"/>
      <c r="BLT2" s="74"/>
      <c r="BLU2" s="74"/>
      <c r="BLV2" s="74"/>
      <c r="BLW2" s="74"/>
      <c r="BLX2" s="74"/>
      <c r="BLY2" s="74"/>
      <c r="BLZ2" s="74"/>
      <c r="BMA2" s="74"/>
      <c r="BMB2" s="74"/>
      <c r="BMC2" s="74"/>
      <c r="BMD2" s="74"/>
      <c r="BME2" s="74"/>
      <c r="BMF2" s="74"/>
      <c r="BMG2" s="74"/>
      <c r="BMH2" s="74"/>
      <c r="BMI2" s="74"/>
      <c r="BMJ2" s="74"/>
      <c r="BMK2" s="74"/>
      <c r="BML2" s="74"/>
      <c r="BMM2" s="74"/>
      <c r="BMN2" s="74"/>
      <c r="BMO2" s="74"/>
      <c r="BMP2" s="74"/>
      <c r="BMQ2" s="74"/>
      <c r="BMR2" s="74"/>
      <c r="BMS2" s="74"/>
      <c r="BMT2" s="74"/>
      <c r="BMU2" s="74"/>
      <c r="BMV2" s="74"/>
      <c r="BMW2" s="74"/>
      <c r="BMX2" s="74"/>
      <c r="BMY2" s="74"/>
      <c r="BMZ2" s="74"/>
      <c r="BNA2" s="74"/>
      <c r="BNB2" s="74"/>
      <c r="BNC2" s="74"/>
      <c r="BND2" s="74"/>
      <c r="BNE2" s="74"/>
      <c r="BNF2" s="74"/>
      <c r="BNG2" s="74"/>
      <c r="BNH2" s="74"/>
      <c r="BNI2" s="74"/>
      <c r="BNJ2" s="74"/>
      <c r="BNK2" s="74"/>
      <c r="BNL2" s="74"/>
      <c r="BNM2" s="74"/>
      <c r="BNN2" s="74"/>
      <c r="BNO2" s="74"/>
      <c r="BNP2" s="74"/>
      <c r="BNQ2" s="74"/>
      <c r="BNR2" s="74"/>
      <c r="BNS2" s="74"/>
      <c r="BNT2" s="74"/>
      <c r="BNU2" s="74"/>
      <c r="BNV2" s="74"/>
      <c r="BNW2" s="74"/>
      <c r="BNX2" s="74"/>
      <c r="BNY2" s="74"/>
      <c r="BNZ2" s="74"/>
      <c r="BOA2" s="74"/>
      <c r="BOB2" s="74"/>
      <c r="BOC2" s="74"/>
      <c r="BOD2" s="74"/>
      <c r="BOE2" s="74"/>
      <c r="BOF2" s="74"/>
      <c r="BOG2" s="74"/>
      <c r="BOH2" s="74"/>
      <c r="BOI2" s="74"/>
      <c r="BOJ2" s="74"/>
      <c r="BOK2" s="74"/>
      <c r="BOL2" s="74"/>
      <c r="BOM2" s="74"/>
      <c r="BON2" s="74"/>
      <c r="BOO2" s="74"/>
      <c r="BOP2" s="74"/>
      <c r="BOQ2" s="74"/>
      <c r="BOR2" s="74"/>
      <c r="BOS2" s="74"/>
      <c r="BOT2" s="74"/>
      <c r="BOU2" s="74"/>
      <c r="BOV2" s="74"/>
      <c r="BOW2" s="74"/>
      <c r="BOX2" s="74"/>
      <c r="BOY2" s="74"/>
      <c r="BOZ2" s="74"/>
      <c r="BPA2" s="74"/>
      <c r="BPB2" s="74"/>
      <c r="BPC2" s="74"/>
      <c r="BPD2" s="74"/>
      <c r="BPE2" s="74"/>
      <c r="BPF2" s="74"/>
      <c r="BPG2" s="74"/>
      <c r="BPH2" s="74"/>
      <c r="BPI2" s="74"/>
      <c r="BPJ2" s="74"/>
      <c r="BPK2" s="74"/>
      <c r="BPL2" s="74"/>
      <c r="BPM2" s="74"/>
      <c r="BPN2" s="74"/>
      <c r="BPO2" s="74"/>
      <c r="BPP2" s="74"/>
      <c r="BPQ2" s="74"/>
      <c r="BPR2" s="74"/>
      <c r="BPS2" s="74"/>
      <c r="BPT2" s="74"/>
      <c r="BPU2" s="74"/>
      <c r="BPV2" s="74"/>
      <c r="BPW2" s="74"/>
      <c r="BPX2" s="74"/>
      <c r="BPY2" s="74"/>
      <c r="BPZ2" s="74"/>
      <c r="BQA2" s="74"/>
      <c r="BQB2" s="74"/>
      <c r="BQC2" s="74"/>
      <c r="BQD2" s="74"/>
      <c r="BQE2" s="74"/>
      <c r="BQF2" s="74"/>
      <c r="BQG2" s="74"/>
      <c r="BQH2" s="74"/>
      <c r="BQI2" s="74"/>
      <c r="BQJ2" s="74"/>
      <c r="BQK2" s="74"/>
      <c r="BQL2" s="74"/>
      <c r="BQM2" s="74"/>
      <c r="BQN2" s="74"/>
      <c r="BQO2" s="74"/>
      <c r="BQP2" s="74"/>
      <c r="BQQ2" s="74"/>
      <c r="BQR2" s="74"/>
      <c r="BQS2" s="74"/>
      <c r="BQT2" s="74"/>
      <c r="BQU2" s="74"/>
      <c r="BQV2" s="74"/>
      <c r="BQW2" s="74"/>
      <c r="BQX2" s="74"/>
      <c r="BQY2" s="74"/>
      <c r="BQZ2" s="74"/>
      <c r="BRA2" s="74"/>
      <c r="BRB2" s="74"/>
      <c r="BRC2" s="74"/>
      <c r="BRD2" s="74"/>
      <c r="BRE2" s="74"/>
      <c r="BRF2" s="74"/>
      <c r="BRG2" s="74"/>
      <c r="BRH2" s="74"/>
      <c r="BRI2" s="74"/>
      <c r="BRJ2" s="74"/>
      <c r="BRK2" s="74"/>
      <c r="BRL2" s="74"/>
      <c r="BRM2" s="74"/>
      <c r="BRN2" s="74"/>
      <c r="BRO2" s="74"/>
      <c r="BRP2" s="74"/>
      <c r="BRQ2" s="74"/>
      <c r="BRR2" s="74"/>
      <c r="BRS2" s="74"/>
      <c r="BRT2" s="74"/>
      <c r="BRU2" s="74"/>
      <c r="BRV2" s="74"/>
      <c r="BRW2" s="74"/>
      <c r="BRX2" s="74"/>
      <c r="BRY2" s="74"/>
      <c r="BRZ2" s="74"/>
      <c r="BSA2" s="74"/>
      <c r="BSB2" s="74"/>
      <c r="BSC2" s="74"/>
      <c r="BSD2" s="74"/>
      <c r="BSE2" s="74"/>
      <c r="BSF2" s="74"/>
      <c r="BSG2" s="74"/>
      <c r="BSH2" s="74"/>
      <c r="BSI2" s="74"/>
      <c r="BSJ2" s="74"/>
      <c r="BSK2" s="74"/>
      <c r="BSL2" s="74"/>
      <c r="BSM2" s="74"/>
      <c r="BSN2" s="74"/>
      <c r="BSO2" s="74"/>
      <c r="BSP2" s="74"/>
      <c r="BSQ2" s="74"/>
      <c r="BSR2" s="74"/>
      <c r="BSS2" s="74"/>
      <c r="BST2" s="74"/>
      <c r="BSU2" s="74"/>
      <c r="BSV2" s="74"/>
      <c r="BSW2" s="74"/>
      <c r="BSX2" s="74"/>
      <c r="BSY2" s="74"/>
      <c r="BSZ2" s="74"/>
      <c r="BTA2" s="74"/>
      <c r="BTB2" s="74"/>
      <c r="BTC2" s="74"/>
      <c r="BTD2" s="74"/>
      <c r="BTE2" s="74"/>
      <c r="BTF2" s="74"/>
      <c r="BTG2" s="74"/>
      <c r="BTH2" s="74"/>
      <c r="BTI2" s="74"/>
      <c r="BTJ2" s="74"/>
      <c r="BTK2" s="74"/>
      <c r="BTL2" s="74"/>
      <c r="BTM2" s="74"/>
      <c r="BTN2" s="74"/>
      <c r="BTO2" s="74"/>
      <c r="BTP2" s="74"/>
      <c r="BTQ2" s="74"/>
      <c r="BTR2" s="74"/>
      <c r="BTS2" s="74"/>
      <c r="BTT2" s="74"/>
      <c r="BTU2" s="74"/>
      <c r="BTV2" s="74"/>
      <c r="BTW2" s="74"/>
      <c r="BTX2" s="74"/>
      <c r="BTY2" s="74"/>
      <c r="BTZ2" s="74"/>
      <c r="BUA2" s="74"/>
      <c r="BUB2" s="74"/>
      <c r="BUC2" s="74"/>
      <c r="BUD2" s="74"/>
      <c r="BUE2" s="74"/>
      <c r="BUF2" s="74"/>
      <c r="BUG2" s="74"/>
      <c r="BUH2" s="74"/>
      <c r="BUI2" s="74"/>
      <c r="BUJ2" s="74"/>
      <c r="BUK2" s="74"/>
      <c r="BUL2" s="74"/>
      <c r="BUM2" s="74"/>
      <c r="BUN2" s="74"/>
      <c r="BUO2" s="74"/>
      <c r="BUP2" s="74"/>
      <c r="BUQ2" s="74"/>
      <c r="BUR2" s="74"/>
      <c r="BUS2" s="74"/>
      <c r="BUT2" s="74"/>
      <c r="BUU2" s="74"/>
      <c r="BUV2" s="74"/>
      <c r="BUW2" s="74"/>
      <c r="BUX2" s="74"/>
      <c r="BUY2" s="74"/>
      <c r="BUZ2" s="74"/>
      <c r="BVA2" s="74"/>
      <c r="BVB2" s="74"/>
      <c r="BVC2" s="74"/>
      <c r="BVD2" s="74"/>
      <c r="BVE2" s="74"/>
      <c r="BVF2" s="74"/>
      <c r="BVG2" s="74"/>
      <c r="BVH2" s="74"/>
      <c r="BVI2" s="74"/>
      <c r="BVJ2" s="74"/>
      <c r="BVK2" s="74"/>
      <c r="BVL2" s="74"/>
      <c r="BVM2" s="74"/>
      <c r="BVN2" s="74"/>
      <c r="BVO2" s="74"/>
      <c r="BVP2" s="74"/>
      <c r="BVQ2" s="74"/>
      <c r="BVR2" s="74"/>
      <c r="BVS2" s="74"/>
      <c r="BVT2" s="74"/>
      <c r="BVU2" s="74"/>
      <c r="BVV2" s="74"/>
      <c r="BVW2" s="74"/>
      <c r="BVX2" s="74"/>
      <c r="BVY2" s="74"/>
      <c r="BVZ2" s="74"/>
      <c r="BWA2" s="74"/>
      <c r="BWB2" s="74"/>
      <c r="BWC2" s="74"/>
      <c r="BWD2" s="74"/>
      <c r="BWE2" s="74"/>
      <c r="BWF2" s="74"/>
      <c r="BWG2" s="74"/>
      <c r="BWH2" s="74"/>
      <c r="BWI2" s="74"/>
      <c r="BWJ2" s="74"/>
      <c r="BWK2" s="74"/>
      <c r="BWL2" s="74"/>
      <c r="BWM2" s="74"/>
      <c r="BWN2" s="74"/>
      <c r="BWO2" s="74"/>
      <c r="BWP2" s="74"/>
      <c r="BWQ2" s="74"/>
      <c r="BWR2" s="74"/>
      <c r="BWS2" s="74"/>
      <c r="BWT2" s="74"/>
      <c r="BWU2" s="74"/>
      <c r="BWV2" s="74"/>
      <c r="BWW2" s="74"/>
      <c r="BWX2" s="74"/>
      <c r="BWY2" s="74"/>
      <c r="BWZ2" s="74"/>
      <c r="BXA2" s="74"/>
      <c r="BXB2" s="74"/>
      <c r="BXC2" s="74"/>
      <c r="BXD2" s="74"/>
      <c r="BXE2" s="74"/>
      <c r="BXF2" s="74"/>
      <c r="BXG2" s="74"/>
      <c r="BXH2" s="74"/>
      <c r="BXI2" s="74"/>
      <c r="BXJ2" s="74"/>
      <c r="BXK2" s="74"/>
      <c r="BXL2" s="74"/>
      <c r="BXM2" s="74"/>
      <c r="BXN2" s="74"/>
      <c r="BXO2" s="74"/>
      <c r="BXP2" s="74"/>
      <c r="BXQ2" s="74"/>
      <c r="BXR2" s="74"/>
      <c r="BXS2" s="74"/>
      <c r="BXT2" s="74"/>
      <c r="BXU2" s="74"/>
      <c r="BXV2" s="74"/>
      <c r="BXW2" s="74"/>
      <c r="BXX2" s="74"/>
      <c r="BXY2" s="74"/>
      <c r="BXZ2" s="74"/>
      <c r="BYA2" s="74"/>
      <c r="BYB2" s="74"/>
      <c r="BYC2" s="74"/>
      <c r="BYD2" s="74"/>
      <c r="BYE2" s="74"/>
      <c r="BYF2" s="74"/>
      <c r="BYG2" s="74"/>
      <c r="BYH2" s="74"/>
      <c r="BYI2" s="74"/>
      <c r="BYJ2" s="74"/>
      <c r="BYK2" s="74"/>
      <c r="BYL2" s="74"/>
      <c r="BYM2" s="74"/>
      <c r="BYN2" s="74"/>
      <c r="BYO2" s="74"/>
      <c r="BYP2" s="74"/>
      <c r="BYQ2" s="74"/>
      <c r="BYR2" s="74"/>
      <c r="BYS2" s="74"/>
      <c r="BYT2" s="74"/>
      <c r="BYU2" s="74"/>
      <c r="BYV2" s="74"/>
      <c r="BYW2" s="74"/>
      <c r="BYX2" s="74"/>
      <c r="BYY2" s="74"/>
      <c r="BYZ2" s="74"/>
      <c r="BZA2" s="74"/>
      <c r="BZB2" s="74"/>
      <c r="BZC2" s="74"/>
      <c r="BZD2" s="74"/>
      <c r="BZE2" s="74"/>
      <c r="BZF2" s="74"/>
      <c r="BZG2" s="74"/>
      <c r="BZH2" s="74"/>
      <c r="BZI2" s="74"/>
      <c r="BZJ2" s="74"/>
      <c r="BZK2" s="74"/>
      <c r="BZL2" s="74"/>
      <c r="BZM2" s="74"/>
      <c r="BZN2" s="74"/>
      <c r="BZO2" s="74"/>
      <c r="BZP2" s="74"/>
      <c r="BZQ2" s="74"/>
      <c r="BZR2" s="74"/>
      <c r="BZS2" s="74"/>
      <c r="BZT2" s="74"/>
      <c r="BZU2" s="74"/>
      <c r="BZV2" s="74"/>
      <c r="BZW2" s="74"/>
      <c r="BZX2" s="74"/>
      <c r="BZY2" s="74"/>
      <c r="BZZ2" s="74"/>
      <c r="CAA2" s="74"/>
      <c r="CAB2" s="74"/>
      <c r="CAC2" s="74"/>
      <c r="CAD2" s="74"/>
      <c r="CAE2" s="74"/>
      <c r="CAF2" s="74"/>
      <c r="CAG2" s="74"/>
      <c r="CAH2" s="74"/>
      <c r="CAI2" s="74"/>
      <c r="CAJ2" s="74"/>
      <c r="CAK2" s="74"/>
      <c r="CAL2" s="74"/>
      <c r="CAM2" s="74"/>
      <c r="CAN2" s="74"/>
      <c r="CAO2" s="74"/>
      <c r="CAP2" s="74"/>
      <c r="CAQ2" s="74"/>
      <c r="CAR2" s="74"/>
      <c r="CAS2" s="74"/>
      <c r="CAT2" s="74"/>
      <c r="CAU2" s="74"/>
      <c r="CAV2" s="74"/>
      <c r="CAW2" s="74"/>
      <c r="CAX2" s="74"/>
      <c r="CAY2" s="74"/>
      <c r="CAZ2" s="74"/>
      <c r="CBA2" s="74"/>
      <c r="CBB2" s="74"/>
      <c r="CBC2" s="74"/>
      <c r="CBD2" s="74"/>
      <c r="CBE2" s="74"/>
      <c r="CBF2" s="74"/>
      <c r="CBG2" s="74"/>
      <c r="CBH2" s="74"/>
      <c r="CBI2" s="74"/>
      <c r="CBJ2" s="74"/>
      <c r="CBK2" s="74"/>
      <c r="CBL2" s="74"/>
      <c r="CBM2" s="74"/>
      <c r="CBN2" s="74"/>
      <c r="CBO2" s="74"/>
      <c r="CBP2" s="74"/>
      <c r="CBQ2" s="74"/>
      <c r="CBR2" s="74"/>
      <c r="CBS2" s="74"/>
      <c r="CBT2" s="74"/>
      <c r="CBU2" s="74"/>
      <c r="CBV2" s="74"/>
      <c r="CBW2" s="74"/>
      <c r="CBX2" s="74"/>
      <c r="CBY2" s="74"/>
      <c r="CBZ2" s="74"/>
      <c r="CCA2" s="74"/>
      <c r="CCB2" s="74"/>
      <c r="CCC2" s="74"/>
      <c r="CCD2" s="74"/>
      <c r="CCE2" s="74"/>
      <c r="CCF2" s="74"/>
      <c r="CCG2" s="74"/>
      <c r="CCH2" s="74"/>
      <c r="CCI2" s="74"/>
      <c r="CCJ2" s="74"/>
      <c r="CCK2" s="74"/>
      <c r="CCL2" s="74"/>
      <c r="CCM2" s="74"/>
      <c r="CCN2" s="74"/>
      <c r="CCO2" s="74"/>
      <c r="CCP2" s="74"/>
      <c r="CCQ2" s="74"/>
      <c r="CCR2" s="74"/>
      <c r="CCS2" s="74"/>
      <c r="CCT2" s="74"/>
      <c r="CCU2" s="74"/>
      <c r="CCV2" s="74"/>
      <c r="CCW2" s="74"/>
      <c r="CCX2" s="74"/>
      <c r="CCY2" s="74"/>
      <c r="CCZ2" s="74"/>
      <c r="CDA2" s="74"/>
      <c r="CDB2" s="74"/>
      <c r="CDC2" s="74"/>
      <c r="CDD2" s="74"/>
      <c r="CDE2" s="74"/>
      <c r="CDF2" s="74"/>
      <c r="CDG2" s="74"/>
      <c r="CDH2" s="74"/>
      <c r="CDI2" s="74"/>
      <c r="CDJ2" s="74"/>
      <c r="CDK2" s="74"/>
      <c r="CDL2" s="74"/>
      <c r="CDM2" s="74"/>
      <c r="CDN2" s="74"/>
      <c r="CDO2" s="74"/>
      <c r="CDP2" s="74"/>
      <c r="CDQ2" s="74"/>
      <c r="CDR2" s="74"/>
      <c r="CDS2" s="74"/>
      <c r="CDT2" s="74"/>
      <c r="CDU2" s="74"/>
      <c r="CDV2" s="74"/>
      <c r="CDW2" s="74"/>
      <c r="CDX2" s="74"/>
      <c r="CDY2" s="74"/>
      <c r="CDZ2" s="74"/>
      <c r="CEA2" s="74"/>
      <c r="CEB2" s="74"/>
      <c r="CEC2" s="74"/>
      <c r="CED2" s="74"/>
      <c r="CEE2" s="74"/>
      <c r="CEF2" s="74"/>
      <c r="CEG2" s="74"/>
      <c r="CEH2" s="74"/>
      <c r="CEI2" s="74"/>
      <c r="CEJ2" s="74"/>
      <c r="CEK2" s="74"/>
      <c r="CEL2" s="74"/>
      <c r="CEM2" s="74"/>
      <c r="CEN2" s="74"/>
      <c r="CEO2" s="74"/>
      <c r="CEP2" s="74"/>
      <c r="CEQ2" s="74"/>
      <c r="CER2" s="74"/>
      <c r="CES2" s="74"/>
      <c r="CET2" s="74"/>
      <c r="CEU2" s="74"/>
      <c r="CEV2" s="74"/>
      <c r="CEW2" s="74"/>
      <c r="CEX2" s="74"/>
      <c r="CEY2" s="74"/>
      <c r="CEZ2" s="74"/>
      <c r="CFA2" s="74"/>
      <c r="CFB2" s="74"/>
      <c r="CFC2" s="74"/>
      <c r="CFD2" s="74"/>
      <c r="CFE2" s="74"/>
      <c r="CFF2" s="74"/>
      <c r="CFG2" s="74"/>
      <c r="CFH2" s="74"/>
      <c r="CFI2" s="74"/>
      <c r="CFJ2" s="74"/>
      <c r="CFK2" s="74"/>
      <c r="CFL2" s="74"/>
      <c r="CFM2" s="74"/>
      <c r="CFN2" s="74"/>
      <c r="CFO2" s="74"/>
      <c r="CFP2" s="74"/>
      <c r="CFQ2" s="74"/>
      <c r="CFR2" s="74"/>
      <c r="CFS2" s="74"/>
      <c r="CFT2" s="74"/>
      <c r="CFU2" s="74"/>
      <c r="CFV2" s="74"/>
      <c r="CFW2" s="74"/>
      <c r="CFX2" s="74"/>
      <c r="CFY2" s="74"/>
      <c r="CFZ2" s="74"/>
      <c r="CGA2" s="74"/>
      <c r="CGB2" s="74"/>
      <c r="CGC2" s="74"/>
      <c r="CGD2" s="74"/>
      <c r="CGE2" s="74"/>
      <c r="CGF2" s="74"/>
      <c r="CGG2" s="74"/>
      <c r="CGH2" s="74"/>
      <c r="CGI2" s="74"/>
      <c r="CGJ2" s="74"/>
      <c r="CGK2" s="74"/>
      <c r="CGL2" s="74"/>
      <c r="CGM2" s="74"/>
      <c r="CGN2" s="74"/>
      <c r="CGO2" s="74"/>
      <c r="CGP2" s="74"/>
      <c r="CGQ2" s="74"/>
      <c r="CGR2" s="74"/>
      <c r="CGS2" s="74"/>
      <c r="CGT2" s="74"/>
      <c r="CGU2" s="74"/>
      <c r="CGV2" s="74"/>
      <c r="CGW2" s="74"/>
      <c r="CGX2" s="74"/>
      <c r="CGY2" s="74"/>
      <c r="CGZ2" s="74"/>
      <c r="CHA2" s="74"/>
      <c r="CHB2" s="74"/>
      <c r="CHC2" s="74"/>
      <c r="CHD2" s="74"/>
      <c r="CHE2" s="74"/>
      <c r="CHF2" s="74"/>
      <c r="CHG2" s="74"/>
      <c r="CHH2" s="74"/>
      <c r="CHI2" s="74"/>
      <c r="CHJ2" s="74"/>
      <c r="CHK2" s="74"/>
      <c r="CHL2" s="74"/>
      <c r="CHM2" s="74"/>
      <c r="CHN2" s="74"/>
      <c r="CHO2" s="74"/>
      <c r="CHP2" s="74"/>
      <c r="CHQ2" s="74"/>
      <c r="CHR2" s="74"/>
      <c r="CHS2" s="74"/>
      <c r="CHT2" s="74"/>
      <c r="CHU2" s="74"/>
      <c r="CHV2" s="74"/>
      <c r="CHW2" s="74"/>
      <c r="CHX2" s="74"/>
      <c r="CHY2" s="74"/>
      <c r="CHZ2" s="74"/>
      <c r="CIA2" s="74"/>
      <c r="CIB2" s="74"/>
      <c r="CIC2" s="74"/>
      <c r="CID2" s="74"/>
      <c r="CIE2" s="74"/>
      <c r="CIF2" s="74"/>
      <c r="CIG2" s="74"/>
      <c r="CIH2" s="74"/>
      <c r="CII2" s="74"/>
      <c r="CIJ2" s="74"/>
      <c r="CIK2" s="74"/>
      <c r="CIL2" s="74"/>
      <c r="CIM2" s="74"/>
      <c r="CIN2" s="74"/>
      <c r="CIO2" s="74"/>
      <c r="CIP2" s="74"/>
      <c r="CIQ2" s="74"/>
      <c r="CIR2" s="74"/>
      <c r="CIS2" s="74"/>
      <c r="CIT2" s="74"/>
      <c r="CIU2" s="74"/>
      <c r="CIV2" s="74"/>
      <c r="CIW2" s="74"/>
      <c r="CIX2" s="74"/>
      <c r="CIY2" s="74"/>
      <c r="CIZ2" s="74"/>
      <c r="CJA2" s="74"/>
      <c r="CJB2" s="74"/>
      <c r="CJC2" s="74"/>
      <c r="CJD2" s="74"/>
      <c r="CJE2" s="74"/>
      <c r="CJF2" s="74"/>
      <c r="CJG2" s="74"/>
      <c r="CJH2" s="74"/>
      <c r="CJI2" s="74"/>
      <c r="CJJ2" s="74"/>
      <c r="CJK2" s="74"/>
      <c r="CJL2" s="74"/>
      <c r="CJM2" s="74"/>
      <c r="CJN2" s="74"/>
      <c r="CJO2" s="74"/>
      <c r="CJP2" s="74"/>
      <c r="CJQ2" s="74"/>
      <c r="CJR2" s="74"/>
      <c r="CJS2" s="74"/>
      <c r="CJT2" s="74"/>
      <c r="CJU2" s="74"/>
      <c r="CJV2" s="74"/>
      <c r="CJW2" s="74"/>
      <c r="CJX2" s="74"/>
      <c r="CJY2" s="74"/>
      <c r="CJZ2" s="74"/>
      <c r="CKA2" s="74"/>
      <c r="CKB2" s="74"/>
      <c r="CKC2" s="74"/>
      <c r="CKD2" s="74"/>
      <c r="CKE2" s="74"/>
      <c r="CKF2" s="74"/>
      <c r="CKG2" s="74"/>
      <c r="CKH2" s="74"/>
      <c r="CKI2" s="74"/>
      <c r="CKJ2" s="74"/>
      <c r="CKK2" s="74"/>
      <c r="CKL2" s="74"/>
      <c r="CKM2" s="74"/>
      <c r="CKN2" s="74"/>
      <c r="CKO2" s="74"/>
      <c r="CKP2" s="74"/>
      <c r="CKQ2" s="74"/>
      <c r="CKR2" s="74"/>
      <c r="CKS2" s="74"/>
      <c r="CKT2" s="74"/>
      <c r="CKU2" s="74"/>
      <c r="CKV2" s="74"/>
      <c r="CKW2" s="74"/>
      <c r="CKX2" s="74"/>
      <c r="CKY2" s="74"/>
      <c r="CKZ2" s="74"/>
      <c r="CLA2" s="74"/>
      <c r="CLB2" s="74"/>
      <c r="CLC2" s="74"/>
      <c r="CLD2" s="74"/>
      <c r="CLE2" s="74"/>
      <c r="CLF2" s="74"/>
      <c r="CLG2" s="74"/>
      <c r="CLH2" s="74"/>
      <c r="CLI2" s="74"/>
      <c r="CLJ2" s="74"/>
      <c r="CLK2" s="74"/>
      <c r="CLL2" s="74"/>
      <c r="CLM2" s="74"/>
      <c r="CLN2" s="74"/>
      <c r="CLO2" s="74"/>
      <c r="CLP2" s="74"/>
      <c r="CLQ2" s="74"/>
      <c r="CLR2" s="74"/>
      <c r="CLS2" s="74"/>
      <c r="CLT2" s="74"/>
      <c r="CLU2" s="74"/>
      <c r="CLV2" s="74"/>
      <c r="CLW2" s="74"/>
      <c r="CLX2" s="74"/>
      <c r="CLY2" s="74"/>
      <c r="CLZ2" s="74"/>
      <c r="CMA2" s="74"/>
      <c r="CMB2" s="74"/>
      <c r="CMC2" s="74"/>
      <c r="CMD2" s="74"/>
      <c r="CME2" s="74"/>
      <c r="CMF2" s="74"/>
      <c r="CMG2" s="74"/>
      <c r="CMH2" s="74"/>
      <c r="CMI2" s="74"/>
      <c r="CMJ2" s="74"/>
      <c r="CMK2" s="74"/>
      <c r="CML2" s="74"/>
      <c r="CMM2" s="74"/>
      <c r="CMN2" s="74"/>
      <c r="CMO2" s="74"/>
      <c r="CMP2" s="74"/>
      <c r="CMQ2" s="74"/>
      <c r="CMR2" s="74"/>
      <c r="CMS2" s="74"/>
      <c r="CMT2" s="74"/>
      <c r="CMU2" s="74"/>
      <c r="CMV2" s="74"/>
      <c r="CMW2" s="74"/>
      <c r="CMX2" s="74"/>
      <c r="CMY2" s="74"/>
      <c r="CMZ2" s="74"/>
      <c r="CNA2" s="74"/>
      <c r="CNB2" s="74"/>
      <c r="CNC2" s="74"/>
      <c r="CND2" s="74"/>
      <c r="CNE2" s="74"/>
      <c r="CNF2" s="74"/>
      <c r="CNG2" s="74"/>
      <c r="CNH2" s="74"/>
      <c r="CNI2" s="74"/>
      <c r="CNJ2" s="74"/>
      <c r="CNK2" s="74"/>
      <c r="CNL2" s="74"/>
      <c r="CNM2" s="74"/>
      <c r="CNN2" s="74"/>
      <c r="CNO2" s="74"/>
      <c r="CNP2" s="74"/>
      <c r="CNQ2" s="74"/>
      <c r="CNR2" s="74"/>
      <c r="CNS2" s="74"/>
      <c r="CNT2" s="74"/>
      <c r="CNU2" s="74"/>
      <c r="CNV2" s="74"/>
      <c r="CNW2" s="74"/>
      <c r="CNX2" s="74"/>
      <c r="CNY2" s="74"/>
      <c r="CNZ2" s="74"/>
      <c r="COA2" s="74"/>
      <c r="COB2" s="74"/>
      <c r="COC2" s="74"/>
      <c r="COD2" s="74"/>
      <c r="COE2" s="74"/>
      <c r="COF2" s="74"/>
      <c r="COG2" s="74"/>
      <c r="COH2" s="74"/>
      <c r="COI2" s="74"/>
      <c r="COJ2" s="74"/>
      <c r="COK2" s="74"/>
      <c r="COL2" s="74"/>
      <c r="COM2" s="74"/>
      <c r="CON2" s="74"/>
      <c r="COO2" s="74"/>
      <c r="COP2" s="74"/>
      <c r="COQ2" s="74"/>
      <c r="COR2" s="74"/>
      <c r="COS2" s="74"/>
      <c r="COT2" s="74"/>
      <c r="COU2" s="74"/>
      <c r="COV2" s="74"/>
      <c r="COW2" s="74"/>
      <c r="COX2" s="74"/>
      <c r="COY2" s="74"/>
      <c r="COZ2" s="74"/>
      <c r="CPA2" s="74"/>
      <c r="CPB2" s="74"/>
      <c r="CPC2" s="74"/>
      <c r="CPD2" s="74"/>
      <c r="CPE2" s="74"/>
      <c r="CPF2" s="74"/>
      <c r="CPG2" s="74"/>
      <c r="CPH2" s="74"/>
      <c r="CPI2" s="74"/>
      <c r="CPJ2" s="74"/>
      <c r="CPK2" s="74"/>
      <c r="CPL2" s="74"/>
      <c r="CPM2" s="74"/>
      <c r="CPN2" s="74"/>
      <c r="CPO2" s="74"/>
      <c r="CPP2" s="74"/>
      <c r="CPQ2" s="74"/>
      <c r="CPR2" s="74"/>
      <c r="CPS2" s="74"/>
      <c r="CPT2" s="74"/>
      <c r="CPU2" s="74"/>
      <c r="CPV2" s="74"/>
      <c r="CPW2" s="74"/>
      <c r="CPX2" s="74"/>
      <c r="CPY2" s="74"/>
      <c r="CPZ2" s="74"/>
      <c r="CQA2" s="74"/>
      <c r="CQB2" s="74"/>
      <c r="CQC2" s="74"/>
      <c r="CQD2" s="74"/>
      <c r="CQE2" s="74"/>
      <c r="CQF2" s="74"/>
      <c r="CQG2" s="74"/>
      <c r="CQH2" s="74"/>
      <c r="CQI2" s="74"/>
      <c r="CQJ2" s="74"/>
      <c r="CQK2" s="74"/>
      <c r="CQL2" s="74"/>
      <c r="CQM2" s="74"/>
      <c r="CQN2" s="74"/>
      <c r="CQO2" s="74"/>
      <c r="CQP2" s="74"/>
      <c r="CQQ2" s="74"/>
      <c r="CQR2" s="74"/>
      <c r="CQS2" s="74"/>
      <c r="CQT2" s="74"/>
      <c r="CQU2" s="74"/>
      <c r="CQV2" s="74"/>
      <c r="CQW2" s="74"/>
      <c r="CQX2" s="74"/>
      <c r="CQY2" s="74"/>
      <c r="CQZ2" s="74"/>
      <c r="CRA2" s="74"/>
      <c r="CRB2" s="74"/>
      <c r="CRC2" s="74"/>
      <c r="CRD2" s="74"/>
      <c r="CRE2" s="74"/>
      <c r="CRF2" s="74"/>
      <c r="CRG2" s="74"/>
      <c r="CRH2" s="74"/>
      <c r="CRI2" s="74"/>
      <c r="CRJ2" s="74"/>
      <c r="CRK2" s="74"/>
      <c r="CRL2" s="74"/>
      <c r="CRM2" s="74"/>
      <c r="CRN2" s="74"/>
      <c r="CRO2" s="74"/>
      <c r="CRP2" s="74"/>
      <c r="CRQ2" s="74"/>
      <c r="CRR2" s="74"/>
      <c r="CRS2" s="74"/>
      <c r="CRT2" s="74"/>
      <c r="CRU2" s="74"/>
      <c r="CRV2" s="74"/>
      <c r="CRW2" s="74"/>
      <c r="CRX2" s="74"/>
      <c r="CRY2" s="74"/>
      <c r="CRZ2" s="74"/>
      <c r="CSA2" s="74"/>
      <c r="CSB2" s="74"/>
      <c r="CSC2" s="74"/>
      <c r="CSD2" s="74"/>
      <c r="CSE2" s="74"/>
      <c r="CSF2" s="74"/>
      <c r="CSG2" s="74"/>
      <c r="CSH2" s="74"/>
      <c r="CSI2" s="74"/>
      <c r="CSJ2" s="74"/>
      <c r="CSK2" s="74"/>
      <c r="CSL2" s="74"/>
      <c r="CSM2" s="74"/>
      <c r="CSN2" s="74"/>
      <c r="CSO2" s="74"/>
      <c r="CSP2" s="74"/>
      <c r="CSQ2" s="74"/>
      <c r="CSR2" s="74"/>
      <c r="CSS2" s="74"/>
      <c r="CST2" s="74"/>
      <c r="CSU2" s="74"/>
      <c r="CSV2" s="74"/>
      <c r="CSW2" s="74"/>
      <c r="CSX2" s="74"/>
      <c r="CSY2" s="74"/>
      <c r="CSZ2" s="74"/>
      <c r="CTA2" s="74"/>
      <c r="CTB2" s="74"/>
      <c r="CTC2" s="74"/>
      <c r="CTD2" s="74"/>
      <c r="CTE2" s="74"/>
      <c r="CTF2" s="74"/>
      <c r="CTG2" s="74"/>
      <c r="CTH2" s="74"/>
      <c r="CTI2" s="74"/>
      <c r="CTJ2" s="74"/>
      <c r="CTK2" s="74"/>
      <c r="CTL2" s="74"/>
      <c r="CTM2" s="74"/>
      <c r="CTN2" s="74"/>
      <c r="CTO2" s="74"/>
      <c r="CTP2" s="74"/>
      <c r="CTQ2" s="74"/>
      <c r="CTR2" s="74"/>
      <c r="CTS2" s="74"/>
      <c r="CTT2" s="74"/>
      <c r="CTU2" s="74"/>
      <c r="CTV2" s="74"/>
      <c r="CTW2" s="74"/>
      <c r="CTX2" s="74"/>
      <c r="CTY2" s="74"/>
      <c r="CTZ2" s="74"/>
      <c r="CUA2" s="74"/>
      <c r="CUB2" s="74"/>
      <c r="CUC2" s="74"/>
      <c r="CUD2" s="74"/>
      <c r="CUE2" s="74"/>
      <c r="CUF2" s="74"/>
      <c r="CUG2" s="74"/>
      <c r="CUH2" s="74"/>
      <c r="CUI2" s="74"/>
      <c r="CUJ2" s="74"/>
      <c r="CUK2" s="74"/>
      <c r="CUL2" s="74"/>
      <c r="CUM2" s="74"/>
      <c r="CUN2" s="74"/>
      <c r="CUO2" s="74"/>
      <c r="CUP2" s="74"/>
      <c r="CUQ2" s="74"/>
      <c r="CUR2" s="74"/>
      <c r="CUS2" s="74"/>
      <c r="CUT2" s="74"/>
      <c r="CUU2" s="74"/>
      <c r="CUV2" s="74"/>
      <c r="CUW2" s="74"/>
      <c r="CUX2" s="74"/>
      <c r="CUY2" s="74"/>
      <c r="CUZ2" s="74"/>
      <c r="CVA2" s="74"/>
      <c r="CVB2" s="74"/>
      <c r="CVC2" s="74"/>
      <c r="CVD2" s="74"/>
      <c r="CVE2" s="74"/>
      <c r="CVF2" s="74"/>
      <c r="CVG2" s="74"/>
      <c r="CVH2" s="74"/>
      <c r="CVI2" s="74"/>
      <c r="CVJ2" s="74"/>
      <c r="CVK2" s="74"/>
      <c r="CVL2" s="74"/>
      <c r="CVM2" s="74"/>
      <c r="CVN2" s="74"/>
      <c r="CVO2" s="74"/>
      <c r="CVP2" s="74"/>
      <c r="CVQ2" s="74"/>
      <c r="CVR2" s="74"/>
      <c r="CVS2" s="74"/>
      <c r="CVT2" s="74"/>
      <c r="CVU2" s="74"/>
      <c r="CVV2" s="74"/>
      <c r="CVW2" s="74"/>
      <c r="CVX2" s="74"/>
      <c r="CVY2" s="74"/>
      <c r="CVZ2" s="74"/>
      <c r="CWA2" s="74"/>
      <c r="CWB2" s="74"/>
      <c r="CWC2" s="74"/>
      <c r="CWD2" s="74"/>
      <c r="CWE2" s="74"/>
      <c r="CWF2" s="74"/>
      <c r="CWG2" s="74"/>
      <c r="CWH2" s="74"/>
      <c r="CWI2" s="74"/>
      <c r="CWJ2" s="74"/>
      <c r="CWK2" s="74"/>
      <c r="CWL2" s="74"/>
      <c r="CWM2" s="74"/>
      <c r="CWN2" s="74"/>
      <c r="CWO2" s="74"/>
      <c r="CWP2" s="74"/>
      <c r="CWQ2" s="74"/>
      <c r="CWR2" s="74"/>
      <c r="CWS2" s="74"/>
      <c r="CWT2" s="74"/>
      <c r="CWU2" s="74"/>
      <c r="CWV2" s="74"/>
      <c r="CWW2" s="74"/>
      <c r="CWX2" s="74"/>
      <c r="CWY2" s="74"/>
      <c r="CWZ2" s="74"/>
      <c r="CXA2" s="74"/>
      <c r="CXB2" s="74"/>
      <c r="CXC2" s="74"/>
      <c r="CXD2" s="74"/>
      <c r="CXE2" s="74"/>
      <c r="CXF2" s="74"/>
      <c r="CXG2" s="74"/>
      <c r="CXH2" s="74"/>
      <c r="CXI2" s="74"/>
      <c r="CXJ2" s="74"/>
      <c r="CXK2" s="74"/>
      <c r="CXL2" s="74"/>
      <c r="CXM2" s="74"/>
      <c r="CXN2" s="74"/>
      <c r="CXO2" s="74"/>
      <c r="CXP2" s="74"/>
      <c r="CXQ2" s="74"/>
      <c r="CXR2" s="74"/>
      <c r="CXS2" s="74"/>
      <c r="CXT2" s="74"/>
      <c r="CXU2" s="74"/>
      <c r="CXV2" s="74"/>
      <c r="CXW2" s="74"/>
      <c r="CXX2" s="74"/>
      <c r="CXY2" s="74"/>
      <c r="CXZ2" s="74"/>
      <c r="CYA2" s="74"/>
      <c r="CYB2" s="74"/>
      <c r="CYC2" s="74"/>
      <c r="CYD2" s="74"/>
      <c r="CYE2" s="74"/>
      <c r="CYF2" s="74"/>
      <c r="CYG2" s="74"/>
      <c r="CYH2" s="74"/>
      <c r="CYI2" s="74"/>
      <c r="CYJ2" s="74"/>
      <c r="CYK2" s="74"/>
      <c r="CYL2" s="74"/>
      <c r="CYM2" s="74"/>
      <c r="CYN2" s="74"/>
      <c r="CYO2" s="74"/>
      <c r="CYP2" s="74"/>
      <c r="CYQ2" s="74"/>
      <c r="CYR2" s="74"/>
      <c r="CYS2" s="74"/>
      <c r="CYT2" s="74"/>
      <c r="CYU2" s="74"/>
      <c r="CYV2" s="74"/>
      <c r="CYW2" s="74"/>
      <c r="CYX2" s="74"/>
      <c r="CYY2" s="74"/>
      <c r="CYZ2" s="74"/>
      <c r="CZA2" s="74"/>
      <c r="CZB2" s="74"/>
      <c r="CZC2" s="74"/>
      <c r="CZD2" s="74"/>
      <c r="CZE2" s="74"/>
      <c r="CZF2" s="74"/>
      <c r="CZG2" s="74"/>
      <c r="CZH2" s="74"/>
      <c r="CZI2" s="74"/>
      <c r="CZJ2" s="74"/>
      <c r="CZK2" s="74"/>
      <c r="CZL2" s="74"/>
      <c r="CZM2" s="74"/>
      <c r="CZN2" s="74"/>
      <c r="CZO2" s="74"/>
      <c r="CZP2" s="74"/>
      <c r="CZQ2" s="74"/>
      <c r="CZR2" s="74"/>
      <c r="CZS2" s="74"/>
      <c r="CZT2" s="74"/>
      <c r="CZU2" s="74"/>
      <c r="CZV2" s="74"/>
      <c r="CZW2" s="74"/>
      <c r="CZX2" s="74"/>
      <c r="CZY2" s="74"/>
      <c r="CZZ2" s="74"/>
      <c r="DAA2" s="74"/>
      <c r="DAB2" s="74"/>
      <c r="DAC2" s="74"/>
      <c r="DAD2" s="74"/>
      <c r="DAE2" s="74"/>
      <c r="DAF2" s="74"/>
      <c r="DAG2" s="74"/>
      <c r="DAH2" s="74"/>
      <c r="DAI2" s="74"/>
      <c r="DAJ2" s="74"/>
      <c r="DAK2" s="74"/>
      <c r="DAL2" s="74"/>
      <c r="DAM2" s="74"/>
      <c r="DAN2" s="74"/>
      <c r="DAO2" s="74"/>
      <c r="DAP2" s="74"/>
      <c r="DAQ2" s="74"/>
      <c r="DAR2" s="74"/>
      <c r="DAS2" s="74"/>
      <c r="DAT2" s="74"/>
      <c r="DAU2" s="74"/>
      <c r="DAV2" s="74"/>
      <c r="DAW2" s="74"/>
      <c r="DAX2" s="74"/>
      <c r="DAY2" s="74"/>
      <c r="DAZ2" s="74"/>
      <c r="DBA2" s="74"/>
      <c r="DBB2" s="74"/>
      <c r="DBC2" s="74"/>
      <c r="DBD2" s="74"/>
      <c r="DBE2" s="74"/>
      <c r="DBF2" s="74"/>
      <c r="DBG2" s="74"/>
      <c r="DBH2" s="74"/>
      <c r="DBI2" s="74"/>
      <c r="DBJ2" s="74"/>
      <c r="DBK2" s="74"/>
      <c r="DBL2" s="74"/>
      <c r="DBM2" s="74"/>
      <c r="DBN2" s="74"/>
      <c r="DBO2" s="74"/>
      <c r="DBP2" s="74"/>
      <c r="DBQ2" s="74"/>
      <c r="DBR2" s="74"/>
      <c r="DBS2" s="74"/>
      <c r="DBT2" s="74"/>
      <c r="DBU2" s="74"/>
      <c r="DBV2" s="74"/>
      <c r="DBW2" s="74"/>
      <c r="DBX2" s="74"/>
      <c r="DBY2" s="74"/>
      <c r="DBZ2" s="74"/>
      <c r="DCA2" s="74"/>
      <c r="DCB2" s="74"/>
      <c r="DCC2" s="74"/>
      <c r="DCD2" s="74"/>
      <c r="DCE2" s="74"/>
      <c r="DCF2" s="74"/>
      <c r="DCG2" s="74"/>
      <c r="DCH2" s="74"/>
      <c r="DCI2" s="74"/>
      <c r="DCJ2" s="74"/>
      <c r="DCK2" s="74"/>
      <c r="DCL2" s="74"/>
      <c r="DCM2" s="74"/>
      <c r="DCN2" s="74"/>
      <c r="DCO2" s="74"/>
      <c r="DCP2" s="74"/>
      <c r="DCQ2" s="74"/>
      <c r="DCR2" s="74"/>
      <c r="DCS2" s="74"/>
      <c r="DCT2" s="74"/>
      <c r="DCU2" s="74"/>
      <c r="DCV2" s="74"/>
      <c r="DCW2" s="74"/>
      <c r="DCX2" s="74"/>
      <c r="DCY2" s="74"/>
      <c r="DCZ2" s="74"/>
      <c r="DDA2" s="74"/>
      <c r="DDB2" s="74"/>
      <c r="DDC2" s="74"/>
      <c r="DDD2" s="74"/>
      <c r="DDE2" s="74"/>
      <c r="DDF2" s="74"/>
      <c r="DDG2" s="74"/>
      <c r="DDH2" s="74"/>
      <c r="DDI2" s="74"/>
      <c r="DDJ2" s="74"/>
      <c r="DDK2" s="74"/>
      <c r="DDL2" s="74"/>
      <c r="DDM2" s="74"/>
      <c r="DDN2" s="74"/>
      <c r="DDO2" s="74"/>
      <c r="DDP2" s="74"/>
      <c r="DDQ2" s="74"/>
      <c r="DDR2" s="74"/>
      <c r="DDS2" s="74"/>
      <c r="DDT2" s="74"/>
      <c r="DDU2" s="74"/>
      <c r="DDV2" s="74"/>
      <c r="DDW2" s="74"/>
      <c r="DDX2" s="74"/>
      <c r="DDY2" s="74"/>
      <c r="DDZ2" s="74"/>
      <c r="DEA2" s="74"/>
      <c r="DEB2" s="74"/>
      <c r="DEC2" s="74"/>
      <c r="DED2" s="74"/>
      <c r="DEE2" s="74"/>
      <c r="DEF2" s="74"/>
      <c r="DEG2" s="74"/>
      <c r="DEH2" s="74"/>
      <c r="DEI2" s="74"/>
      <c r="DEJ2" s="74"/>
      <c r="DEK2" s="74"/>
      <c r="DEL2" s="74"/>
      <c r="DEM2" s="74"/>
      <c r="DEN2" s="74"/>
      <c r="DEO2" s="74"/>
      <c r="DEP2" s="74"/>
      <c r="DEQ2" s="74"/>
      <c r="DER2" s="74"/>
      <c r="DES2" s="74"/>
      <c r="DET2" s="74"/>
      <c r="DEU2" s="74"/>
      <c r="DEV2" s="74"/>
      <c r="DEW2" s="74"/>
      <c r="DEX2" s="74"/>
      <c r="DEY2" s="74"/>
      <c r="DEZ2" s="74"/>
      <c r="DFA2" s="74"/>
      <c r="DFB2" s="74"/>
      <c r="DFC2" s="74"/>
      <c r="DFD2" s="74"/>
      <c r="DFE2" s="74"/>
      <c r="DFF2" s="74"/>
      <c r="DFG2" s="74"/>
      <c r="DFH2" s="74"/>
      <c r="DFI2" s="74"/>
      <c r="DFJ2" s="74"/>
      <c r="DFK2" s="74"/>
      <c r="DFL2" s="74"/>
      <c r="DFM2" s="74"/>
      <c r="DFN2" s="74"/>
      <c r="DFO2" s="74"/>
      <c r="DFP2" s="74"/>
      <c r="DFQ2" s="74"/>
      <c r="DFR2" s="74"/>
      <c r="DFS2" s="74"/>
      <c r="DFT2" s="74"/>
      <c r="DFU2" s="74"/>
      <c r="DFV2" s="74"/>
      <c r="DFW2" s="74"/>
      <c r="DFX2" s="74"/>
      <c r="DFY2" s="74"/>
      <c r="DFZ2" s="74"/>
      <c r="DGA2" s="74"/>
      <c r="DGB2" s="74"/>
      <c r="DGC2" s="74"/>
      <c r="DGD2" s="74"/>
      <c r="DGE2" s="74"/>
      <c r="DGF2" s="74"/>
      <c r="DGG2" s="74"/>
      <c r="DGH2" s="74"/>
      <c r="DGI2" s="74"/>
      <c r="DGJ2" s="74"/>
      <c r="DGK2" s="74"/>
      <c r="DGL2" s="74"/>
      <c r="DGM2" s="74"/>
      <c r="DGN2" s="74"/>
      <c r="DGO2" s="74"/>
      <c r="DGP2" s="74"/>
      <c r="DGQ2" s="74"/>
      <c r="DGR2" s="74"/>
      <c r="DGS2" s="74"/>
      <c r="DGT2" s="74"/>
      <c r="DGU2" s="74"/>
      <c r="DGV2" s="74"/>
      <c r="DGW2" s="74"/>
      <c r="DGX2" s="74"/>
      <c r="DGY2" s="74"/>
      <c r="DGZ2" s="74"/>
      <c r="DHA2" s="74"/>
      <c r="DHB2" s="74"/>
      <c r="DHC2" s="74"/>
      <c r="DHD2" s="74"/>
      <c r="DHE2" s="74"/>
      <c r="DHF2" s="74"/>
      <c r="DHG2" s="74"/>
      <c r="DHH2" s="74"/>
      <c r="DHI2" s="74"/>
      <c r="DHJ2" s="74"/>
      <c r="DHK2" s="74"/>
      <c r="DHL2" s="74"/>
      <c r="DHM2" s="74"/>
      <c r="DHN2" s="74"/>
      <c r="DHO2" s="74"/>
      <c r="DHP2" s="74"/>
      <c r="DHQ2" s="74"/>
      <c r="DHR2" s="74"/>
      <c r="DHS2" s="74"/>
      <c r="DHT2" s="74"/>
      <c r="DHU2" s="74"/>
      <c r="DHV2" s="74"/>
      <c r="DHW2" s="74"/>
      <c r="DHX2" s="74"/>
      <c r="DHY2" s="74"/>
      <c r="DHZ2" s="74"/>
      <c r="DIA2" s="74"/>
      <c r="DIB2" s="74"/>
      <c r="DIC2" s="74"/>
      <c r="DID2" s="74"/>
      <c r="DIE2" s="74"/>
      <c r="DIF2" s="74"/>
      <c r="DIG2" s="74"/>
      <c r="DIH2" s="74"/>
      <c r="DII2" s="74"/>
      <c r="DIJ2" s="74"/>
      <c r="DIK2" s="74"/>
      <c r="DIL2" s="74"/>
      <c r="DIM2" s="74"/>
      <c r="DIN2" s="74"/>
      <c r="DIO2" s="74"/>
      <c r="DIP2" s="74"/>
      <c r="DIQ2" s="74"/>
      <c r="DIR2" s="74"/>
      <c r="DIS2" s="74"/>
      <c r="DIT2" s="74"/>
      <c r="DIU2" s="74"/>
      <c r="DIV2" s="74"/>
      <c r="DIW2" s="74"/>
      <c r="DIX2" s="74"/>
      <c r="DIY2" s="74"/>
      <c r="DIZ2" s="74"/>
      <c r="DJA2" s="74"/>
      <c r="DJB2" s="74"/>
      <c r="DJC2" s="74"/>
      <c r="DJD2" s="74"/>
      <c r="DJE2" s="74"/>
      <c r="DJF2" s="74"/>
      <c r="DJG2" s="74"/>
      <c r="DJH2" s="74"/>
      <c r="DJI2" s="74"/>
      <c r="DJJ2" s="74"/>
      <c r="DJK2" s="74"/>
      <c r="DJL2" s="74"/>
      <c r="DJM2" s="74"/>
      <c r="DJN2" s="74"/>
      <c r="DJO2" s="74"/>
      <c r="DJP2" s="74"/>
      <c r="DJQ2" s="74"/>
      <c r="DJR2" s="74"/>
      <c r="DJS2" s="74"/>
      <c r="DJT2" s="74"/>
      <c r="DJU2" s="74"/>
      <c r="DJV2" s="74"/>
      <c r="DJW2" s="74"/>
      <c r="DJX2" s="74"/>
      <c r="DJY2" s="74"/>
      <c r="DJZ2" s="74"/>
      <c r="DKA2" s="74"/>
      <c r="DKB2" s="74"/>
      <c r="DKC2" s="74"/>
      <c r="DKD2" s="74"/>
      <c r="DKE2" s="74"/>
      <c r="DKF2" s="74"/>
      <c r="DKG2" s="74"/>
      <c r="DKH2" s="74"/>
      <c r="DKI2" s="74"/>
      <c r="DKJ2" s="74"/>
      <c r="DKK2" s="74"/>
      <c r="DKL2" s="74"/>
      <c r="DKM2" s="74"/>
      <c r="DKN2" s="74"/>
      <c r="DKO2" s="74"/>
      <c r="DKP2" s="74"/>
      <c r="DKQ2" s="74"/>
      <c r="DKR2" s="74"/>
      <c r="DKS2" s="74"/>
      <c r="DKT2" s="74"/>
      <c r="DKU2" s="74"/>
      <c r="DKV2" s="74"/>
      <c r="DKW2" s="74"/>
      <c r="DKX2" s="74"/>
      <c r="DKY2" s="74"/>
      <c r="DKZ2" s="74"/>
      <c r="DLA2" s="74"/>
      <c r="DLB2" s="74"/>
      <c r="DLC2" s="74"/>
      <c r="DLD2" s="74"/>
      <c r="DLE2" s="74"/>
      <c r="DLF2" s="74"/>
      <c r="DLG2" s="74"/>
      <c r="DLH2" s="74"/>
      <c r="DLI2" s="74"/>
      <c r="DLJ2" s="74"/>
      <c r="DLK2" s="74"/>
      <c r="DLL2" s="74"/>
      <c r="DLM2" s="74"/>
      <c r="DLN2" s="74"/>
      <c r="DLO2" s="74"/>
      <c r="DLP2" s="74"/>
      <c r="DLQ2" s="74"/>
      <c r="DLR2" s="74"/>
      <c r="DLS2" s="74"/>
      <c r="DLT2" s="74"/>
      <c r="DLU2" s="74"/>
      <c r="DLV2" s="74"/>
      <c r="DLW2" s="74"/>
      <c r="DLX2" s="74"/>
      <c r="DLY2" s="74"/>
      <c r="DLZ2" s="74"/>
      <c r="DMA2" s="74"/>
      <c r="DMB2" s="74"/>
      <c r="DMC2" s="74"/>
      <c r="DMD2" s="74"/>
      <c r="DME2" s="74"/>
      <c r="DMF2" s="74"/>
      <c r="DMG2" s="74"/>
      <c r="DMH2" s="74"/>
      <c r="DMI2" s="74"/>
      <c r="DMJ2" s="74"/>
      <c r="DMK2" s="74"/>
      <c r="DML2" s="74"/>
      <c r="DMM2" s="74"/>
      <c r="DMN2" s="74"/>
      <c r="DMO2" s="74"/>
      <c r="DMP2" s="74"/>
      <c r="DMQ2" s="74"/>
      <c r="DMR2" s="74"/>
      <c r="DMS2" s="74"/>
      <c r="DMT2" s="74"/>
      <c r="DMU2" s="74"/>
      <c r="DMV2" s="74"/>
      <c r="DMW2" s="74"/>
      <c r="DMX2" s="74"/>
      <c r="DMY2" s="74"/>
      <c r="DMZ2" s="74"/>
      <c r="DNA2" s="74"/>
      <c r="DNB2" s="74"/>
      <c r="DNC2" s="74"/>
      <c r="DND2" s="74"/>
      <c r="DNE2" s="74"/>
      <c r="DNF2" s="74"/>
      <c r="DNG2" s="74"/>
      <c r="DNH2" s="74"/>
      <c r="DNI2" s="74"/>
      <c r="DNJ2" s="74"/>
      <c r="DNK2" s="74"/>
      <c r="DNL2" s="74"/>
      <c r="DNM2" s="74"/>
      <c r="DNN2" s="74"/>
      <c r="DNO2" s="74"/>
      <c r="DNP2" s="74"/>
      <c r="DNQ2" s="74"/>
      <c r="DNR2" s="74"/>
      <c r="DNS2" s="74"/>
      <c r="DNT2" s="74"/>
      <c r="DNU2" s="74"/>
      <c r="DNV2" s="74"/>
      <c r="DNW2" s="74"/>
      <c r="DNX2" s="74"/>
      <c r="DNY2" s="74"/>
      <c r="DNZ2" s="74"/>
      <c r="DOA2" s="74"/>
      <c r="DOB2" s="74"/>
      <c r="DOC2" s="74"/>
      <c r="DOD2" s="74"/>
      <c r="DOE2" s="74"/>
      <c r="DOF2" s="74"/>
      <c r="DOG2" s="74"/>
      <c r="DOH2" s="74"/>
      <c r="DOI2" s="74"/>
      <c r="DOJ2" s="74"/>
      <c r="DOK2" s="74"/>
      <c r="DOL2" s="74"/>
      <c r="DOM2" s="74"/>
      <c r="DON2" s="74"/>
      <c r="DOO2" s="74"/>
      <c r="DOP2" s="74"/>
      <c r="DOQ2" s="74"/>
      <c r="DOR2" s="74"/>
      <c r="DOS2" s="74"/>
      <c r="DOT2" s="74"/>
      <c r="DOU2" s="74"/>
      <c r="DOV2" s="74"/>
      <c r="DOW2" s="74"/>
      <c r="DOX2" s="74"/>
      <c r="DOY2" s="74"/>
      <c r="DOZ2" s="74"/>
      <c r="DPA2" s="74"/>
      <c r="DPB2" s="74"/>
      <c r="DPC2" s="74"/>
      <c r="DPD2" s="74"/>
      <c r="DPE2" s="74"/>
      <c r="DPF2" s="74"/>
      <c r="DPG2" s="74"/>
      <c r="DPH2" s="74"/>
      <c r="DPI2" s="74"/>
      <c r="DPJ2" s="74"/>
      <c r="DPK2" s="74"/>
      <c r="DPL2" s="74"/>
      <c r="DPM2" s="74"/>
      <c r="DPN2" s="74"/>
      <c r="DPO2" s="74"/>
      <c r="DPP2" s="74"/>
      <c r="DPQ2" s="74"/>
      <c r="DPR2" s="74"/>
      <c r="DPS2" s="74"/>
      <c r="DPT2" s="74"/>
      <c r="DPU2" s="74"/>
      <c r="DPV2" s="74"/>
      <c r="DPW2" s="74"/>
      <c r="DPX2" s="74"/>
      <c r="DPY2" s="74"/>
      <c r="DPZ2" s="74"/>
      <c r="DQA2" s="74"/>
      <c r="DQB2" s="74"/>
      <c r="DQC2" s="74"/>
      <c r="DQD2" s="74"/>
      <c r="DQE2" s="74"/>
      <c r="DQF2" s="74"/>
      <c r="DQG2" s="74"/>
      <c r="DQH2" s="74"/>
      <c r="DQI2" s="74"/>
      <c r="DQJ2" s="74"/>
      <c r="DQK2" s="74"/>
      <c r="DQL2" s="74"/>
      <c r="DQM2" s="74"/>
      <c r="DQN2" s="74"/>
      <c r="DQO2" s="74"/>
      <c r="DQP2" s="74"/>
      <c r="DQQ2" s="74"/>
      <c r="DQR2" s="74"/>
      <c r="DQS2" s="74"/>
      <c r="DQT2" s="74"/>
      <c r="DQU2" s="74"/>
      <c r="DQV2" s="74"/>
      <c r="DQW2" s="74"/>
      <c r="DQX2" s="74"/>
      <c r="DQY2" s="74"/>
      <c r="DQZ2" s="74"/>
      <c r="DRA2" s="74"/>
      <c r="DRB2" s="74"/>
      <c r="DRC2" s="74"/>
      <c r="DRD2" s="74"/>
      <c r="DRE2" s="74"/>
      <c r="DRF2" s="74"/>
      <c r="DRG2" s="74"/>
      <c r="DRH2" s="74"/>
      <c r="DRI2" s="74"/>
      <c r="DRJ2" s="74"/>
      <c r="DRK2" s="74"/>
      <c r="DRL2" s="74"/>
      <c r="DRM2" s="74"/>
      <c r="DRN2" s="74"/>
      <c r="DRO2" s="74"/>
      <c r="DRP2" s="74"/>
      <c r="DRQ2" s="74"/>
      <c r="DRR2" s="74"/>
      <c r="DRS2" s="74"/>
      <c r="DRT2" s="74"/>
      <c r="DRU2" s="74"/>
      <c r="DRV2" s="74"/>
      <c r="DRW2" s="74"/>
      <c r="DRX2" s="74"/>
      <c r="DRY2" s="74"/>
      <c r="DRZ2" s="74"/>
      <c r="DSA2" s="74"/>
      <c r="DSB2" s="74"/>
      <c r="DSC2" s="74"/>
      <c r="DSD2" s="74"/>
      <c r="DSE2" s="74"/>
      <c r="DSF2" s="74"/>
      <c r="DSG2" s="74"/>
      <c r="DSH2" s="74"/>
      <c r="DSI2" s="74"/>
      <c r="DSJ2" s="74"/>
      <c r="DSK2" s="74"/>
      <c r="DSL2" s="74"/>
      <c r="DSM2" s="74"/>
      <c r="DSN2" s="74"/>
      <c r="DSO2" s="74"/>
      <c r="DSP2" s="74"/>
      <c r="DSQ2" s="74"/>
      <c r="DSR2" s="74"/>
      <c r="DSS2" s="74"/>
      <c r="DST2" s="74"/>
      <c r="DSU2" s="74"/>
      <c r="DSV2" s="74"/>
      <c r="DSW2" s="74"/>
      <c r="DSX2" s="74"/>
      <c r="DSY2" s="74"/>
      <c r="DSZ2" s="74"/>
      <c r="DTA2" s="74"/>
      <c r="DTB2" s="74"/>
      <c r="DTC2" s="74"/>
      <c r="DTD2" s="74"/>
      <c r="DTE2" s="74"/>
      <c r="DTF2" s="74"/>
      <c r="DTG2" s="74"/>
      <c r="DTH2" s="74"/>
      <c r="DTI2" s="74"/>
      <c r="DTJ2" s="74"/>
      <c r="DTK2" s="74"/>
      <c r="DTL2" s="74"/>
      <c r="DTM2" s="74"/>
      <c r="DTN2" s="74"/>
      <c r="DTO2" s="74"/>
      <c r="DTP2" s="74"/>
      <c r="DTQ2" s="74"/>
      <c r="DTR2" s="74"/>
      <c r="DTS2" s="74"/>
      <c r="DTT2" s="74"/>
      <c r="DTU2" s="74"/>
      <c r="DTV2" s="74"/>
      <c r="DTW2" s="74"/>
      <c r="DTX2" s="74"/>
      <c r="DTY2" s="74"/>
      <c r="DTZ2" s="74"/>
      <c r="DUA2" s="74"/>
      <c r="DUB2" s="74"/>
      <c r="DUC2" s="74"/>
      <c r="DUD2" s="74"/>
      <c r="DUE2" s="74"/>
      <c r="DUF2" s="74"/>
      <c r="DUG2" s="74"/>
      <c r="DUH2" s="74"/>
      <c r="DUI2" s="74"/>
      <c r="DUJ2" s="74"/>
      <c r="DUK2" s="74"/>
      <c r="DUL2" s="74"/>
      <c r="DUM2" s="74"/>
      <c r="DUN2" s="74"/>
      <c r="DUO2" s="74"/>
      <c r="DUP2" s="74"/>
      <c r="DUQ2" s="74"/>
      <c r="DUR2" s="74"/>
      <c r="DUS2" s="74"/>
      <c r="DUT2" s="74"/>
      <c r="DUU2" s="74"/>
      <c r="DUV2" s="74"/>
      <c r="DUW2" s="74"/>
      <c r="DUX2" s="74"/>
      <c r="DUY2" s="74"/>
      <c r="DUZ2" s="74"/>
      <c r="DVA2" s="74"/>
      <c r="DVB2" s="74"/>
      <c r="DVC2" s="74"/>
      <c r="DVD2" s="74"/>
      <c r="DVE2" s="74"/>
      <c r="DVF2" s="74"/>
      <c r="DVG2" s="74"/>
      <c r="DVH2" s="74"/>
      <c r="DVI2" s="74"/>
      <c r="DVJ2" s="74"/>
      <c r="DVK2" s="74"/>
      <c r="DVL2" s="74"/>
      <c r="DVM2" s="74"/>
      <c r="DVN2" s="74"/>
      <c r="DVO2" s="74"/>
      <c r="DVP2" s="74"/>
      <c r="DVQ2" s="74"/>
      <c r="DVR2" s="74"/>
      <c r="DVS2" s="74"/>
      <c r="DVT2" s="74"/>
      <c r="DVU2" s="74"/>
      <c r="DVV2" s="74"/>
      <c r="DVW2" s="74"/>
      <c r="DVX2" s="74"/>
      <c r="DVY2" s="74"/>
      <c r="DVZ2" s="74"/>
      <c r="DWA2" s="74"/>
      <c r="DWB2" s="74"/>
      <c r="DWC2" s="74"/>
      <c r="DWD2" s="74"/>
      <c r="DWE2" s="74"/>
      <c r="DWF2" s="74"/>
      <c r="DWG2" s="74"/>
      <c r="DWH2" s="74"/>
      <c r="DWI2" s="74"/>
      <c r="DWJ2" s="74"/>
      <c r="DWK2" s="74"/>
      <c r="DWL2" s="74"/>
      <c r="DWM2" s="74"/>
      <c r="DWN2" s="74"/>
      <c r="DWO2" s="74"/>
      <c r="DWP2" s="74"/>
      <c r="DWQ2" s="74"/>
      <c r="DWR2" s="74"/>
      <c r="DWS2" s="74"/>
      <c r="DWT2" s="74"/>
      <c r="DWU2" s="74"/>
      <c r="DWV2" s="74"/>
      <c r="DWW2" s="74"/>
      <c r="DWX2" s="74"/>
      <c r="DWY2" s="74"/>
      <c r="DWZ2" s="74"/>
      <c r="DXA2" s="74"/>
      <c r="DXB2" s="74"/>
      <c r="DXC2" s="74"/>
      <c r="DXD2" s="74"/>
      <c r="DXE2" s="74"/>
      <c r="DXF2" s="74"/>
      <c r="DXG2" s="74"/>
      <c r="DXH2" s="74"/>
      <c r="DXI2" s="74"/>
      <c r="DXJ2" s="74"/>
      <c r="DXK2" s="74"/>
      <c r="DXL2" s="74"/>
      <c r="DXM2" s="74"/>
      <c r="DXN2" s="74"/>
      <c r="DXO2" s="74"/>
      <c r="DXP2" s="74"/>
      <c r="DXQ2" s="74"/>
      <c r="DXR2" s="74"/>
      <c r="DXS2" s="74"/>
      <c r="DXT2" s="74"/>
      <c r="DXU2" s="74"/>
      <c r="DXV2" s="74"/>
      <c r="DXW2" s="74"/>
      <c r="DXX2" s="74"/>
      <c r="DXY2" s="74"/>
      <c r="DXZ2" s="74"/>
      <c r="DYA2" s="74"/>
      <c r="DYB2" s="74"/>
      <c r="DYC2" s="74"/>
      <c r="DYD2" s="74"/>
      <c r="DYE2" s="74"/>
      <c r="DYF2" s="74"/>
      <c r="DYG2" s="74"/>
      <c r="DYH2" s="74"/>
      <c r="DYI2" s="74"/>
      <c r="DYJ2" s="74"/>
      <c r="DYK2" s="74"/>
      <c r="DYL2" s="74"/>
      <c r="DYM2" s="74"/>
      <c r="DYN2" s="74"/>
      <c r="DYO2" s="74"/>
      <c r="DYP2" s="74"/>
      <c r="DYQ2" s="74"/>
      <c r="DYR2" s="74"/>
      <c r="DYS2" s="74"/>
      <c r="DYT2" s="74"/>
      <c r="DYU2" s="74"/>
      <c r="DYV2" s="74"/>
      <c r="DYW2" s="74"/>
      <c r="DYX2" s="74"/>
      <c r="DYY2" s="74"/>
      <c r="DYZ2" s="74"/>
      <c r="DZA2" s="74"/>
      <c r="DZB2" s="74"/>
      <c r="DZC2" s="74"/>
      <c r="DZD2" s="74"/>
      <c r="DZE2" s="74"/>
      <c r="DZF2" s="74"/>
      <c r="DZG2" s="74"/>
      <c r="DZH2" s="74"/>
      <c r="DZI2" s="74"/>
      <c r="DZJ2" s="74"/>
      <c r="DZK2" s="74"/>
      <c r="DZL2" s="74"/>
      <c r="DZM2" s="74"/>
      <c r="DZN2" s="74"/>
      <c r="DZO2" s="74"/>
      <c r="DZP2" s="74"/>
      <c r="DZQ2" s="74"/>
      <c r="DZR2" s="74"/>
      <c r="DZS2" s="74"/>
      <c r="DZT2" s="74"/>
      <c r="DZU2" s="74"/>
      <c r="DZV2" s="74"/>
      <c r="DZW2" s="74"/>
      <c r="DZX2" s="74"/>
      <c r="DZY2" s="74"/>
      <c r="DZZ2" s="74"/>
      <c r="EAA2" s="74"/>
      <c r="EAB2" s="74"/>
      <c r="EAC2" s="74"/>
      <c r="EAD2" s="74"/>
      <c r="EAE2" s="74"/>
      <c r="EAF2" s="74"/>
      <c r="EAG2" s="74"/>
      <c r="EAH2" s="74"/>
      <c r="EAI2" s="74"/>
      <c r="EAJ2" s="74"/>
      <c r="EAK2" s="74"/>
      <c r="EAL2" s="74"/>
      <c r="EAM2" s="74"/>
      <c r="EAN2" s="74"/>
      <c r="EAO2" s="74"/>
      <c r="EAP2" s="74"/>
      <c r="EAQ2" s="74"/>
      <c r="EAR2" s="74"/>
      <c r="EAS2" s="74"/>
      <c r="EAT2" s="74"/>
      <c r="EAU2" s="74"/>
      <c r="EAV2" s="74"/>
      <c r="EAW2" s="74"/>
      <c r="EAX2" s="74"/>
      <c r="EAY2" s="74"/>
      <c r="EAZ2" s="74"/>
      <c r="EBA2" s="74"/>
      <c r="EBB2" s="74"/>
      <c r="EBC2" s="74"/>
      <c r="EBD2" s="74"/>
      <c r="EBE2" s="74"/>
      <c r="EBF2" s="74"/>
      <c r="EBG2" s="74"/>
      <c r="EBH2" s="74"/>
      <c r="EBI2" s="74"/>
      <c r="EBJ2" s="74"/>
      <c r="EBK2" s="74"/>
      <c r="EBL2" s="74"/>
      <c r="EBM2" s="74"/>
      <c r="EBN2" s="74"/>
      <c r="EBO2" s="74"/>
      <c r="EBP2" s="74"/>
      <c r="EBQ2" s="74"/>
      <c r="EBR2" s="74"/>
      <c r="EBS2" s="74"/>
      <c r="EBT2" s="74"/>
      <c r="EBU2" s="74"/>
      <c r="EBV2" s="74"/>
      <c r="EBW2" s="74"/>
      <c r="EBX2" s="74"/>
      <c r="EBY2" s="74"/>
      <c r="EBZ2" s="74"/>
      <c r="ECA2" s="74"/>
      <c r="ECB2" s="74"/>
      <c r="ECC2" s="74"/>
      <c r="ECD2" s="74"/>
      <c r="ECE2" s="74"/>
      <c r="ECF2" s="74"/>
      <c r="ECG2" s="74"/>
      <c r="ECH2" s="74"/>
      <c r="ECI2" s="74"/>
      <c r="ECJ2" s="74"/>
      <c r="ECK2" s="74"/>
      <c r="ECL2" s="74"/>
      <c r="ECM2" s="74"/>
      <c r="ECN2" s="74"/>
      <c r="ECO2" s="74"/>
      <c r="ECP2" s="74"/>
      <c r="ECQ2" s="74"/>
      <c r="ECR2" s="74"/>
      <c r="ECS2" s="74"/>
      <c r="ECT2" s="74"/>
      <c r="ECU2" s="74"/>
      <c r="ECV2" s="74"/>
      <c r="ECW2" s="74"/>
      <c r="ECX2" s="74"/>
      <c r="ECY2" s="74"/>
      <c r="ECZ2" s="74"/>
      <c r="EDA2" s="74"/>
      <c r="EDB2" s="74"/>
      <c r="EDC2" s="74"/>
      <c r="EDD2" s="74"/>
      <c r="EDE2" s="74"/>
      <c r="EDF2" s="74"/>
      <c r="EDG2" s="74"/>
      <c r="EDH2" s="74"/>
      <c r="EDI2" s="74"/>
      <c r="EDJ2" s="74"/>
      <c r="EDK2" s="74"/>
      <c r="EDL2" s="74"/>
      <c r="EDM2" s="74"/>
      <c r="EDN2" s="74"/>
      <c r="EDO2" s="74"/>
      <c r="EDP2" s="74"/>
      <c r="EDQ2" s="74"/>
      <c r="EDR2" s="74"/>
      <c r="EDS2" s="74"/>
      <c r="EDT2" s="74"/>
      <c r="EDU2" s="74"/>
      <c r="EDV2" s="74"/>
      <c r="EDW2" s="74"/>
      <c r="EDX2" s="74"/>
      <c r="EDY2" s="74"/>
      <c r="EDZ2" s="74"/>
      <c r="EEA2" s="74"/>
      <c r="EEB2" s="74"/>
      <c r="EEC2" s="74"/>
      <c r="EED2" s="74"/>
      <c r="EEE2" s="74"/>
      <c r="EEF2" s="74"/>
      <c r="EEG2" s="74"/>
      <c r="EEH2" s="74"/>
      <c r="EEI2" s="74"/>
      <c r="EEJ2" s="74"/>
      <c r="EEK2" s="74"/>
      <c r="EEL2" s="74"/>
      <c r="EEM2" s="74"/>
      <c r="EEN2" s="74"/>
      <c r="EEO2" s="74"/>
      <c r="EEP2" s="74"/>
      <c r="EEQ2" s="74"/>
      <c r="EER2" s="74"/>
      <c r="EES2" s="74"/>
      <c r="EET2" s="74"/>
      <c r="EEU2" s="74"/>
      <c r="EEV2" s="74"/>
      <c r="EEW2" s="74"/>
      <c r="EEX2" s="74"/>
      <c r="EEY2" s="74"/>
      <c r="EEZ2" s="74"/>
      <c r="EFA2" s="74"/>
      <c r="EFB2" s="74"/>
      <c r="EFC2" s="74"/>
      <c r="EFD2" s="74"/>
      <c r="EFE2" s="74"/>
      <c r="EFF2" s="74"/>
      <c r="EFG2" s="74"/>
      <c r="EFH2" s="74"/>
      <c r="EFI2" s="74"/>
      <c r="EFJ2" s="74"/>
      <c r="EFK2" s="74"/>
      <c r="EFL2" s="74"/>
      <c r="EFM2" s="74"/>
      <c r="EFN2" s="74"/>
      <c r="EFO2" s="74"/>
      <c r="EFP2" s="74"/>
      <c r="EFQ2" s="74"/>
      <c r="EFR2" s="74"/>
      <c r="EFS2" s="74"/>
      <c r="EFT2" s="74"/>
      <c r="EFU2" s="74"/>
      <c r="EFV2" s="74"/>
      <c r="EFW2" s="74"/>
      <c r="EFX2" s="74"/>
      <c r="EFY2" s="74"/>
      <c r="EFZ2" s="74"/>
      <c r="EGA2" s="74"/>
      <c r="EGB2" s="74"/>
      <c r="EGC2" s="74"/>
      <c r="EGD2" s="74"/>
      <c r="EGE2" s="74"/>
      <c r="EGF2" s="74"/>
      <c r="EGG2" s="74"/>
      <c r="EGH2" s="74"/>
      <c r="EGI2" s="74"/>
      <c r="EGJ2" s="74"/>
      <c r="EGK2" s="74"/>
      <c r="EGL2" s="74"/>
      <c r="EGM2" s="74"/>
      <c r="EGN2" s="74"/>
      <c r="EGO2" s="74"/>
      <c r="EGP2" s="74"/>
      <c r="EGQ2" s="74"/>
      <c r="EGR2" s="74"/>
      <c r="EGS2" s="74"/>
      <c r="EGT2" s="74"/>
      <c r="EGU2" s="74"/>
      <c r="EGV2" s="74"/>
      <c r="EGW2" s="74"/>
      <c r="EGX2" s="74"/>
      <c r="EGY2" s="74"/>
      <c r="EGZ2" s="74"/>
      <c r="EHA2" s="74"/>
      <c r="EHB2" s="74"/>
      <c r="EHC2" s="74"/>
      <c r="EHD2" s="74"/>
      <c r="EHE2" s="74"/>
      <c r="EHF2" s="74"/>
      <c r="EHG2" s="74"/>
      <c r="EHH2" s="74"/>
      <c r="EHI2" s="74"/>
      <c r="EHJ2" s="74"/>
      <c r="EHK2" s="74"/>
      <c r="EHL2" s="74"/>
      <c r="EHM2" s="74"/>
      <c r="EHN2" s="74"/>
      <c r="EHO2" s="74"/>
      <c r="EHP2" s="74"/>
      <c r="EHQ2" s="74"/>
      <c r="EHR2" s="74"/>
      <c r="EHS2" s="74"/>
      <c r="EHT2" s="74"/>
      <c r="EHU2" s="74"/>
      <c r="EHV2" s="74"/>
      <c r="EHW2" s="74"/>
      <c r="EHX2" s="74"/>
      <c r="EHY2" s="74"/>
      <c r="EHZ2" s="74"/>
      <c r="EIA2" s="74"/>
      <c r="EIB2" s="74"/>
      <c r="EIC2" s="74"/>
      <c r="EID2" s="74"/>
      <c r="EIE2" s="74"/>
      <c r="EIF2" s="74"/>
      <c r="EIG2" s="74"/>
      <c r="EIH2" s="74"/>
      <c r="EII2" s="74"/>
      <c r="EIJ2" s="74"/>
      <c r="EIK2" s="74"/>
      <c r="EIL2" s="74"/>
      <c r="EIM2" s="74"/>
      <c r="EIN2" s="74"/>
      <c r="EIO2" s="74"/>
      <c r="EIP2" s="74"/>
      <c r="EIQ2" s="74"/>
      <c r="EIR2" s="74"/>
      <c r="EIS2" s="74"/>
      <c r="EIT2" s="74"/>
      <c r="EIU2" s="74"/>
      <c r="EIV2" s="74"/>
      <c r="EIW2" s="74"/>
      <c r="EIX2" s="74"/>
      <c r="EIY2" s="74"/>
      <c r="EIZ2" s="74"/>
      <c r="EJA2" s="74"/>
      <c r="EJB2" s="74"/>
      <c r="EJC2" s="74"/>
      <c r="EJD2" s="74"/>
      <c r="EJE2" s="74"/>
      <c r="EJF2" s="74"/>
      <c r="EJG2" s="74"/>
      <c r="EJH2" s="74"/>
      <c r="EJI2" s="74"/>
      <c r="EJJ2" s="74"/>
      <c r="EJK2" s="74"/>
      <c r="EJL2" s="74"/>
      <c r="EJM2" s="74"/>
      <c r="EJN2" s="74"/>
      <c r="EJO2" s="74"/>
      <c r="EJP2" s="74"/>
      <c r="EJQ2" s="74"/>
      <c r="EJR2" s="74"/>
      <c r="EJS2" s="74"/>
      <c r="EJT2" s="74"/>
      <c r="EJU2" s="74"/>
      <c r="EJV2" s="74"/>
      <c r="EJW2" s="74"/>
      <c r="EJX2" s="74"/>
      <c r="EJY2" s="74"/>
      <c r="EJZ2" s="74"/>
      <c r="EKA2" s="74"/>
      <c r="EKB2" s="74"/>
      <c r="EKC2" s="74"/>
      <c r="EKD2" s="74"/>
      <c r="EKE2" s="74"/>
      <c r="EKF2" s="74"/>
      <c r="EKG2" s="74"/>
      <c r="EKH2" s="74"/>
      <c r="EKI2" s="74"/>
      <c r="EKJ2" s="74"/>
      <c r="EKK2" s="74"/>
      <c r="EKL2" s="74"/>
      <c r="EKM2" s="74"/>
      <c r="EKN2" s="74"/>
      <c r="EKO2" s="74"/>
      <c r="EKP2" s="74"/>
      <c r="EKQ2" s="74"/>
      <c r="EKR2" s="74"/>
      <c r="EKS2" s="74"/>
      <c r="EKT2" s="74"/>
      <c r="EKU2" s="74"/>
      <c r="EKV2" s="74"/>
      <c r="EKW2" s="74"/>
      <c r="EKX2" s="74"/>
      <c r="EKY2" s="74"/>
      <c r="EKZ2" s="74"/>
      <c r="ELA2" s="74"/>
      <c r="ELB2" s="74"/>
      <c r="ELC2" s="74"/>
      <c r="ELD2" s="74"/>
      <c r="ELE2" s="74"/>
      <c r="ELF2" s="74"/>
      <c r="ELG2" s="74"/>
      <c r="ELH2" s="74"/>
      <c r="ELI2" s="74"/>
      <c r="ELJ2" s="74"/>
      <c r="ELK2" s="74"/>
      <c r="ELL2" s="74"/>
      <c r="ELM2" s="74"/>
      <c r="ELN2" s="74"/>
      <c r="ELO2" s="74"/>
      <c r="ELP2" s="74"/>
      <c r="ELQ2" s="74"/>
      <c r="ELR2" s="74"/>
      <c r="ELS2" s="74"/>
      <c r="ELT2" s="74"/>
      <c r="ELU2" s="74"/>
      <c r="ELV2" s="74"/>
      <c r="ELW2" s="74"/>
      <c r="ELX2" s="74"/>
      <c r="ELY2" s="74"/>
      <c r="ELZ2" s="74"/>
      <c r="EMA2" s="74"/>
      <c r="EMB2" s="74"/>
      <c r="EMC2" s="74"/>
      <c r="EMD2" s="74"/>
      <c r="EME2" s="74"/>
      <c r="EMF2" s="74"/>
      <c r="EMG2" s="74"/>
      <c r="EMH2" s="74"/>
      <c r="EMI2" s="74"/>
      <c r="EMJ2" s="74"/>
      <c r="EMK2" s="74"/>
      <c r="EML2" s="74"/>
      <c r="EMM2" s="74"/>
      <c r="EMN2" s="74"/>
      <c r="EMO2" s="74"/>
      <c r="EMP2" s="74"/>
      <c r="EMQ2" s="74"/>
      <c r="EMR2" s="74"/>
      <c r="EMS2" s="74"/>
      <c r="EMT2" s="74"/>
      <c r="EMU2" s="74"/>
      <c r="EMV2" s="74"/>
      <c r="EMW2" s="74"/>
      <c r="EMX2" s="74"/>
      <c r="EMY2" s="74"/>
      <c r="EMZ2" s="74"/>
      <c r="ENA2" s="74"/>
      <c r="ENB2" s="74"/>
      <c r="ENC2" s="74"/>
      <c r="END2" s="74"/>
      <c r="ENE2" s="74"/>
      <c r="ENF2" s="74"/>
      <c r="ENG2" s="74"/>
      <c r="ENH2" s="74"/>
      <c r="ENI2" s="74"/>
      <c r="ENJ2" s="74"/>
      <c r="ENK2" s="74"/>
      <c r="ENL2" s="74"/>
      <c r="ENM2" s="74"/>
      <c r="ENN2" s="74"/>
      <c r="ENO2" s="74"/>
      <c r="ENP2" s="74"/>
      <c r="ENQ2" s="74"/>
      <c r="ENR2" s="74"/>
      <c r="ENS2" s="74"/>
      <c r="ENT2" s="74"/>
      <c r="ENU2" s="74"/>
      <c r="ENV2" s="74"/>
      <c r="ENW2" s="74"/>
      <c r="ENX2" s="74"/>
      <c r="ENY2" s="74"/>
      <c r="ENZ2" s="74"/>
      <c r="EOA2" s="74"/>
      <c r="EOB2" s="74"/>
      <c r="EOC2" s="74"/>
      <c r="EOD2" s="74"/>
      <c r="EOE2" s="74"/>
      <c r="EOF2" s="74"/>
      <c r="EOG2" s="74"/>
      <c r="EOH2" s="74"/>
      <c r="EOI2" s="74"/>
      <c r="EOJ2" s="74"/>
      <c r="EOK2" s="74"/>
      <c r="EOL2" s="74"/>
      <c r="EOM2" s="74"/>
      <c r="EON2" s="74"/>
      <c r="EOO2" s="74"/>
      <c r="EOP2" s="74"/>
      <c r="EOQ2" s="74"/>
      <c r="EOR2" s="74"/>
      <c r="EOS2" s="74"/>
      <c r="EOT2" s="74"/>
      <c r="EOU2" s="74"/>
      <c r="EOV2" s="74"/>
      <c r="EOW2" s="74"/>
      <c r="EOX2" s="74"/>
      <c r="EOY2" s="74"/>
      <c r="EOZ2" s="74"/>
      <c r="EPA2" s="74"/>
      <c r="EPB2" s="74"/>
      <c r="EPC2" s="74"/>
      <c r="EPD2" s="74"/>
      <c r="EPE2" s="74"/>
      <c r="EPF2" s="74"/>
      <c r="EPG2" s="74"/>
      <c r="EPH2" s="74"/>
      <c r="EPI2" s="74"/>
      <c r="EPJ2" s="74"/>
      <c r="EPK2" s="74"/>
      <c r="EPL2" s="74"/>
      <c r="EPM2" s="74"/>
      <c r="EPN2" s="74"/>
      <c r="EPO2" s="74"/>
      <c r="EPP2" s="74"/>
      <c r="EPQ2" s="74"/>
      <c r="EPR2" s="74"/>
      <c r="EPS2" s="74"/>
      <c r="EPT2" s="74"/>
      <c r="EPU2" s="74"/>
      <c r="EPV2" s="74"/>
      <c r="EPW2" s="74"/>
      <c r="EPX2" s="74"/>
      <c r="EPY2" s="74"/>
      <c r="EPZ2" s="74"/>
      <c r="EQA2" s="74"/>
      <c r="EQB2" s="74"/>
      <c r="EQC2" s="74"/>
      <c r="EQD2" s="74"/>
      <c r="EQE2" s="74"/>
      <c r="EQF2" s="74"/>
      <c r="EQG2" s="74"/>
      <c r="EQH2" s="74"/>
      <c r="EQI2" s="74"/>
      <c r="EQJ2" s="74"/>
      <c r="EQK2" s="74"/>
      <c r="EQL2" s="74"/>
      <c r="EQM2" s="74"/>
      <c r="EQN2" s="74"/>
      <c r="EQO2" s="74"/>
      <c r="EQP2" s="74"/>
      <c r="EQQ2" s="74"/>
      <c r="EQR2" s="74"/>
      <c r="EQS2" s="74"/>
      <c r="EQT2" s="74"/>
      <c r="EQU2" s="74"/>
      <c r="EQV2" s="74"/>
      <c r="EQW2" s="74"/>
      <c r="EQX2" s="74"/>
      <c r="EQY2" s="74"/>
      <c r="EQZ2" s="74"/>
      <c r="ERA2" s="74"/>
      <c r="ERB2" s="74"/>
      <c r="ERC2" s="74"/>
      <c r="ERD2" s="74"/>
      <c r="ERE2" s="74"/>
      <c r="ERF2" s="74"/>
      <c r="ERG2" s="74"/>
      <c r="ERH2" s="74"/>
      <c r="ERI2" s="74"/>
      <c r="ERJ2" s="74"/>
      <c r="ERK2" s="74"/>
      <c r="ERL2" s="74"/>
      <c r="ERM2" s="74"/>
      <c r="ERN2" s="74"/>
      <c r="ERO2" s="74"/>
      <c r="ERP2" s="74"/>
      <c r="ERQ2" s="74"/>
      <c r="ERR2" s="74"/>
      <c r="ERS2" s="74"/>
      <c r="ERT2" s="74"/>
      <c r="ERU2" s="74"/>
      <c r="ERV2" s="74"/>
      <c r="ERW2" s="74"/>
      <c r="ERX2" s="74"/>
      <c r="ERY2" s="74"/>
      <c r="ERZ2" s="74"/>
      <c r="ESA2" s="74"/>
      <c r="ESB2" s="74"/>
      <c r="ESC2" s="74"/>
      <c r="ESD2" s="74"/>
      <c r="ESE2" s="74"/>
      <c r="ESF2" s="74"/>
      <c r="ESG2" s="74"/>
      <c r="ESH2" s="74"/>
      <c r="ESI2" s="74"/>
      <c r="ESJ2" s="74"/>
      <c r="ESK2" s="74"/>
      <c r="ESL2" s="74"/>
      <c r="ESM2" s="74"/>
      <c r="ESN2" s="74"/>
      <c r="ESO2" s="74"/>
      <c r="ESP2" s="74"/>
      <c r="ESQ2" s="74"/>
      <c r="ESR2" s="74"/>
      <c r="ESS2" s="74"/>
      <c r="EST2" s="74"/>
      <c r="ESU2" s="74"/>
      <c r="ESV2" s="74"/>
      <c r="ESW2" s="74"/>
      <c r="ESX2" s="74"/>
      <c r="ESY2" s="74"/>
      <c r="ESZ2" s="74"/>
      <c r="ETA2" s="74"/>
      <c r="ETB2" s="74"/>
      <c r="ETC2" s="74"/>
      <c r="ETD2" s="74"/>
      <c r="ETE2" s="74"/>
      <c r="ETF2" s="74"/>
      <c r="ETG2" s="74"/>
      <c r="ETH2" s="74"/>
      <c r="ETI2" s="74"/>
      <c r="ETJ2" s="74"/>
      <c r="ETK2" s="74"/>
      <c r="ETL2" s="74"/>
      <c r="ETM2" s="74"/>
      <c r="ETN2" s="74"/>
      <c r="ETO2" s="74"/>
      <c r="ETP2" s="74"/>
      <c r="ETQ2" s="74"/>
      <c r="ETR2" s="74"/>
      <c r="ETS2" s="74"/>
      <c r="ETT2" s="74"/>
      <c r="ETU2" s="74"/>
      <c r="ETV2" s="74"/>
      <c r="ETW2" s="74"/>
      <c r="ETX2" s="74"/>
      <c r="ETY2" s="74"/>
      <c r="ETZ2" s="74"/>
      <c r="EUA2" s="74"/>
      <c r="EUB2" s="74"/>
      <c r="EUC2" s="74"/>
      <c r="EUD2" s="74"/>
      <c r="EUE2" s="74"/>
      <c r="EUF2" s="74"/>
      <c r="EUG2" s="74"/>
      <c r="EUH2" s="74"/>
      <c r="EUI2" s="74"/>
      <c r="EUJ2" s="74"/>
      <c r="EUK2" s="74"/>
      <c r="EUL2" s="74"/>
      <c r="EUM2" s="74"/>
      <c r="EUN2" s="74"/>
      <c r="EUO2" s="74"/>
      <c r="EUP2" s="74"/>
      <c r="EUQ2" s="74"/>
      <c r="EUR2" s="74"/>
      <c r="EUS2" s="74"/>
      <c r="EUT2" s="74"/>
      <c r="EUU2" s="74"/>
      <c r="EUV2" s="74"/>
      <c r="EUW2" s="74"/>
      <c r="EUX2" s="74"/>
      <c r="EUY2" s="74"/>
      <c r="EUZ2" s="74"/>
      <c r="EVA2" s="74"/>
      <c r="EVB2" s="74"/>
      <c r="EVC2" s="74"/>
      <c r="EVD2" s="74"/>
      <c r="EVE2" s="74"/>
      <c r="EVF2" s="74"/>
      <c r="EVG2" s="74"/>
      <c r="EVH2" s="74"/>
      <c r="EVI2" s="74"/>
      <c r="EVJ2" s="74"/>
      <c r="EVK2" s="74"/>
      <c r="EVL2" s="74"/>
      <c r="EVM2" s="74"/>
      <c r="EVN2" s="74"/>
      <c r="EVO2" s="74"/>
      <c r="EVP2" s="74"/>
      <c r="EVQ2" s="74"/>
      <c r="EVR2" s="74"/>
      <c r="EVS2" s="74"/>
      <c r="EVT2" s="74"/>
      <c r="EVU2" s="74"/>
      <c r="EVV2" s="74"/>
      <c r="EVW2" s="74"/>
      <c r="EVX2" s="74"/>
      <c r="EVY2" s="74"/>
      <c r="EVZ2" s="74"/>
      <c r="EWA2" s="74"/>
      <c r="EWB2" s="74"/>
      <c r="EWC2" s="74"/>
      <c r="EWD2" s="74"/>
      <c r="EWE2" s="74"/>
      <c r="EWF2" s="74"/>
      <c r="EWG2" s="74"/>
      <c r="EWH2" s="74"/>
      <c r="EWI2" s="74"/>
      <c r="EWJ2" s="74"/>
      <c r="EWK2" s="74"/>
      <c r="EWL2" s="74"/>
      <c r="EWM2" s="74"/>
      <c r="EWN2" s="74"/>
      <c r="EWO2" s="74"/>
      <c r="EWP2" s="74"/>
      <c r="EWQ2" s="74"/>
      <c r="EWR2" s="74"/>
      <c r="EWS2" s="74"/>
      <c r="EWT2" s="74"/>
      <c r="EWU2" s="74"/>
      <c r="EWV2" s="74"/>
      <c r="EWW2" s="74"/>
      <c r="EWX2" s="74"/>
      <c r="EWY2" s="74"/>
      <c r="EWZ2" s="74"/>
      <c r="EXA2" s="74"/>
      <c r="EXB2" s="74"/>
      <c r="EXC2" s="74"/>
      <c r="EXD2" s="74"/>
      <c r="EXE2" s="74"/>
      <c r="EXF2" s="74"/>
      <c r="EXG2" s="74"/>
      <c r="EXH2" s="74"/>
      <c r="EXI2" s="74"/>
      <c r="EXJ2" s="74"/>
      <c r="EXK2" s="74"/>
      <c r="EXL2" s="74"/>
      <c r="EXM2" s="74"/>
      <c r="EXN2" s="74"/>
      <c r="EXO2" s="74"/>
      <c r="EXP2" s="74"/>
      <c r="EXQ2" s="74"/>
      <c r="EXR2" s="74"/>
      <c r="EXS2" s="74"/>
      <c r="EXT2" s="74"/>
      <c r="EXU2" s="74"/>
      <c r="EXV2" s="74"/>
      <c r="EXW2" s="74"/>
      <c r="EXX2" s="74"/>
      <c r="EXY2" s="74"/>
      <c r="EXZ2" s="74"/>
      <c r="EYA2" s="74"/>
      <c r="EYB2" s="74"/>
      <c r="EYC2" s="74"/>
      <c r="EYD2" s="74"/>
      <c r="EYE2" s="74"/>
      <c r="EYF2" s="74"/>
      <c r="EYG2" s="74"/>
      <c r="EYH2" s="74"/>
      <c r="EYI2" s="74"/>
      <c r="EYJ2" s="74"/>
      <c r="EYK2" s="74"/>
      <c r="EYL2" s="74"/>
      <c r="EYM2" s="74"/>
      <c r="EYN2" s="74"/>
      <c r="EYO2" s="74"/>
      <c r="EYP2" s="74"/>
      <c r="EYQ2" s="74"/>
      <c r="EYR2" s="74"/>
      <c r="EYS2" s="74"/>
      <c r="EYT2" s="74"/>
      <c r="EYU2" s="74"/>
      <c r="EYV2" s="74"/>
      <c r="EYW2" s="74"/>
      <c r="EYX2" s="74"/>
      <c r="EYY2" s="74"/>
      <c r="EYZ2" s="74"/>
      <c r="EZA2" s="74"/>
      <c r="EZB2" s="74"/>
      <c r="EZC2" s="74"/>
      <c r="EZD2" s="74"/>
      <c r="EZE2" s="74"/>
      <c r="EZF2" s="74"/>
      <c r="EZG2" s="74"/>
      <c r="EZH2" s="74"/>
      <c r="EZI2" s="74"/>
      <c r="EZJ2" s="74"/>
      <c r="EZK2" s="74"/>
      <c r="EZL2" s="74"/>
      <c r="EZM2" s="74"/>
      <c r="EZN2" s="74"/>
      <c r="EZO2" s="74"/>
      <c r="EZP2" s="74"/>
      <c r="EZQ2" s="74"/>
      <c r="EZR2" s="74"/>
      <c r="EZS2" s="74"/>
      <c r="EZT2" s="74"/>
      <c r="EZU2" s="74"/>
      <c r="EZV2" s="74"/>
      <c r="EZW2" s="74"/>
      <c r="EZX2" s="74"/>
      <c r="EZY2" s="74"/>
      <c r="EZZ2" s="74"/>
      <c r="FAA2" s="74"/>
      <c r="FAB2" s="74"/>
      <c r="FAC2" s="74"/>
      <c r="FAD2" s="74"/>
      <c r="FAE2" s="74"/>
      <c r="FAF2" s="74"/>
      <c r="FAG2" s="74"/>
      <c r="FAH2" s="74"/>
      <c r="FAI2" s="74"/>
      <c r="FAJ2" s="74"/>
      <c r="FAK2" s="74"/>
      <c r="FAL2" s="74"/>
      <c r="FAM2" s="74"/>
      <c r="FAN2" s="74"/>
      <c r="FAO2" s="74"/>
      <c r="FAP2" s="74"/>
      <c r="FAQ2" s="74"/>
      <c r="FAR2" s="74"/>
      <c r="FAS2" s="74"/>
      <c r="FAT2" s="74"/>
      <c r="FAU2" s="74"/>
      <c r="FAV2" s="74"/>
      <c r="FAW2" s="74"/>
      <c r="FAX2" s="74"/>
      <c r="FAY2" s="74"/>
      <c r="FAZ2" s="74"/>
      <c r="FBA2" s="74"/>
      <c r="FBB2" s="74"/>
      <c r="FBC2" s="74"/>
      <c r="FBD2" s="74"/>
      <c r="FBE2" s="74"/>
      <c r="FBF2" s="74"/>
      <c r="FBG2" s="74"/>
      <c r="FBH2" s="74"/>
      <c r="FBI2" s="74"/>
      <c r="FBJ2" s="74"/>
      <c r="FBK2" s="74"/>
      <c r="FBL2" s="74"/>
      <c r="FBM2" s="74"/>
      <c r="FBN2" s="74"/>
      <c r="FBO2" s="74"/>
      <c r="FBP2" s="74"/>
      <c r="FBQ2" s="74"/>
      <c r="FBR2" s="74"/>
      <c r="FBS2" s="74"/>
      <c r="FBT2" s="74"/>
      <c r="FBU2" s="74"/>
      <c r="FBV2" s="74"/>
      <c r="FBW2" s="74"/>
      <c r="FBX2" s="74"/>
      <c r="FBY2" s="74"/>
      <c r="FBZ2" s="74"/>
      <c r="FCA2" s="74"/>
      <c r="FCB2" s="74"/>
      <c r="FCC2" s="74"/>
      <c r="FCD2" s="74"/>
      <c r="FCE2" s="74"/>
      <c r="FCF2" s="74"/>
      <c r="FCG2" s="74"/>
      <c r="FCH2" s="74"/>
      <c r="FCI2" s="74"/>
      <c r="FCJ2" s="74"/>
      <c r="FCK2" s="74"/>
      <c r="FCL2" s="74"/>
      <c r="FCM2" s="74"/>
      <c r="FCN2" s="74"/>
      <c r="FCO2" s="74"/>
      <c r="FCP2" s="74"/>
      <c r="FCQ2" s="74"/>
      <c r="FCR2" s="74"/>
      <c r="FCS2" s="74"/>
      <c r="FCT2" s="74"/>
      <c r="FCU2" s="74"/>
      <c r="FCV2" s="74"/>
      <c r="FCW2" s="74"/>
      <c r="FCX2" s="74"/>
      <c r="FCY2" s="74"/>
      <c r="FCZ2" s="74"/>
      <c r="FDA2" s="74"/>
      <c r="FDB2" s="74"/>
      <c r="FDC2" s="74"/>
      <c r="FDD2" s="74"/>
      <c r="FDE2" s="74"/>
      <c r="FDF2" s="74"/>
      <c r="FDG2" s="74"/>
      <c r="FDH2" s="74"/>
      <c r="FDI2" s="74"/>
      <c r="FDJ2" s="74"/>
      <c r="FDK2" s="74"/>
      <c r="FDL2" s="74"/>
      <c r="FDM2" s="74"/>
      <c r="FDN2" s="74"/>
      <c r="FDO2" s="74"/>
      <c r="FDP2" s="74"/>
      <c r="FDQ2" s="74"/>
      <c r="FDR2" s="74"/>
      <c r="FDS2" s="74"/>
      <c r="FDT2" s="74"/>
      <c r="FDU2" s="74"/>
      <c r="FDV2" s="74"/>
      <c r="FDW2" s="74"/>
      <c r="FDX2" s="74"/>
      <c r="FDY2" s="74"/>
      <c r="FDZ2" s="74"/>
      <c r="FEA2" s="74"/>
      <c r="FEB2" s="74"/>
      <c r="FEC2" s="74"/>
      <c r="FED2" s="74"/>
      <c r="FEE2" s="74"/>
      <c r="FEF2" s="74"/>
      <c r="FEG2" s="74"/>
      <c r="FEH2" s="74"/>
      <c r="FEI2" s="74"/>
      <c r="FEJ2" s="74"/>
      <c r="FEK2" s="74"/>
      <c r="FEL2" s="74"/>
      <c r="FEM2" s="74"/>
      <c r="FEN2" s="74"/>
      <c r="FEO2" s="74"/>
      <c r="FEP2" s="74"/>
      <c r="FEQ2" s="74"/>
      <c r="FER2" s="74"/>
      <c r="FES2" s="74"/>
      <c r="FET2" s="74"/>
      <c r="FEU2" s="74"/>
      <c r="FEV2" s="74"/>
      <c r="FEW2" s="74"/>
      <c r="FEX2" s="74"/>
      <c r="FEY2" s="74"/>
      <c r="FEZ2" s="74"/>
      <c r="FFA2" s="74"/>
      <c r="FFB2" s="74"/>
      <c r="FFC2" s="74"/>
      <c r="FFD2" s="74"/>
      <c r="FFE2" s="74"/>
      <c r="FFF2" s="74"/>
      <c r="FFG2" s="74"/>
      <c r="FFH2" s="74"/>
      <c r="FFI2" s="74"/>
      <c r="FFJ2" s="74"/>
      <c r="FFK2" s="74"/>
      <c r="FFL2" s="74"/>
      <c r="FFM2" s="74"/>
      <c r="FFN2" s="74"/>
      <c r="FFO2" s="74"/>
      <c r="FFP2" s="74"/>
      <c r="FFQ2" s="74"/>
      <c r="FFR2" s="74"/>
      <c r="FFS2" s="74"/>
      <c r="FFT2" s="74"/>
      <c r="FFU2" s="74"/>
      <c r="FFV2" s="74"/>
      <c r="FFW2" s="74"/>
      <c r="FFX2" s="74"/>
      <c r="FFY2" s="74"/>
      <c r="FFZ2" s="74"/>
      <c r="FGA2" s="74"/>
      <c r="FGB2" s="74"/>
      <c r="FGC2" s="74"/>
      <c r="FGD2" s="74"/>
      <c r="FGE2" s="74"/>
      <c r="FGF2" s="74"/>
      <c r="FGG2" s="74"/>
      <c r="FGH2" s="74"/>
      <c r="FGI2" s="74"/>
      <c r="FGJ2" s="74"/>
      <c r="FGK2" s="74"/>
      <c r="FGL2" s="74"/>
      <c r="FGM2" s="74"/>
      <c r="FGN2" s="74"/>
      <c r="FGO2" s="74"/>
      <c r="FGP2" s="74"/>
      <c r="FGQ2" s="74"/>
      <c r="FGR2" s="74"/>
      <c r="FGS2" s="74"/>
      <c r="FGT2" s="74"/>
      <c r="FGU2" s="74"/>
      <c r="FGV2" s="74"/>
      <c r="FGW2" s="74"/>
      <c r="FGX2" s="74"/>
      <c r="FGY2" s="74"/>
      <c r="FGZ2" s="74"/>
      <c r="FHA2" s="74"/>
      <c r="FHB2" s="74"/>
      <c r="FHC2" s="74"/>
      <c r="FHD2" s="74"/>
      <c r="FHE2" s="74"/>
      <c r="FHF2" s="74"/>
      <c r="FHG2" s="74"/>
      <c r="FHH2" s="74"/>
      <c r="FHI2" s="74"/>
      <c r="FHJ2" s="74"/>
      <c r="FHK2" s="74"/>
      <c r="FHL2" s="74"/>
      <c r="FHM2" s="74"/>
      <c r="FHN2" s="74"/>
      <c r="FHO2" s="74"/>
      <c r="FHP2" s="74"/>
      <c r="FHQ2" s="74"/>
      <c r="FHR2" s="74"/>
      <c r="FHS2" s="74"/>
      <c r="FHT2" s="74"/>
      <c r="FHU2" s="74"/>
      <c r="FHV2" s="74"/>
      <c r="FHW2" s="74"/>
      <c r="FHX2" s="74"/>
      <c r="FHY2" s="74"/>
      <c r="FHZ2" s="74"/>
      <c r="FIA2" s="74"/>
      <c r="FIB2" s="74"/>
      <c r="FIC2" s="74"/>
      <c r="FID2" s="74"/>
      <c r="FIE2" s="74"/>
      <c r="FIF2" s="74"/>
      <c r="FIG2" s="74"/>
      <c r="FIH2" s="74"/>
      <c r="FII2" s="74"/>
      <c r="FIJ2" s="74"/>
      <c r="FIK2" s="74"/>
      <c r="FIL2" s="74"/>
      <c r="FIM2" s="74"/>
      <c r="FIN2" s="74"/>
      <c r="FIO2" s="74"/>
      <c r="FIP2" s="74"/>
      <c r="FIQ2" s="74"/>
      <c r="FIR2" s="74"/>
      <c r="FIS2" s="74"/>
      <c r="FIT2" s="74"/>
      <c r="FIU2" s="74"/>
      <c r="FIV2" s="74"/>
      <c r="FIW2" s="74"/>
      <c r="FIX2" s="74"/>
      <c r="FIY2" s="74"/>
      <c r="FIZ2" s="74"/>
      <c r="FJA2" s="74"/>
      <c r="FJB2" s="74"/>
      <c r="FJC2" s="74"/>
      <c r="FJD2" s="74"/>
      <c r="FJE2" s="74"/>
      <c r="FJF2" s="74"/>
      <c r="FJG2" s="74"/>
      <c r="FJH2" s="74"/>
      <c r="FJI2" s="74"/>
      <c r="FJJ2" s="74"/>
      <c r="FJK2" s="74"/>
      <c r="FJL2" s="74"/>
      <c r="FJM2" s="74"/>
      <c r="FJN2" s="74"/>
      <c r="FJO2" s="74"/>
      <c r="FJP2" s="74"/>
      <c r="FJQ2" s="74"/>
      <c r="FJR2" s="74"/>
      <c r="FJS2" s="74"/>
      <c r="FJT2" s="74"/>
      <c r="FJU2" s="74"/>
      <c r="FJV2" s="74"/>
      <c r="FJW2" s="74"/>
      <c r="FJX2" s="74"/>
      <c r="FJY2" s="74"/>
      <c r="FJZ2" s="74"/>
      <c r="FKA2" s="74"/>
      <c r="FKB2" s="74"/>
      <c r="FKC2" s="74"/>
      <c r="FKD2" s="74"/>
      <c r="FKE2" s="74"/>
      <c r="FKF2" s="74"/>
      <c r="FKG2" s="74"/>
      <c r="FKH2" s="74"/>
      <c r="FKI2" s="74"/>
      <c r="FKJ2" s="74"/>
      <c r="FKK2" s="74"/>
      <c r="FKL2" s="74"/>
      <c r="FKM2" s="74"/>
      <c r="FKN2" s="74"/>
      <c r="FKO2" s="74"/>
      <c r="FKP2" s="74"/>
      <c r="FKQ2" s="74"/>
      <c r="FKR2" s="74"/>
      <c r="FKS2" s="74"/>
      <c r="FKT2" s="74"/>
      <c r="FKU2" s="74"/>
      <c r="FKV2" s="74"/>
      <c r="FKW2" s="74"/>
      <c r="FKX2" s="74"/>
      <c r="FKY2" s="74"/>
      <c r="FKZ2" s="74"/>
      <c r="FLA2" s="74"/>
      <c r="FLB2" s="74"/>
      <c r="FLC2" s="74"/>
      <c r="FLD2" s="74"/>
      <c r="FLE2" s="74"/>
      <c r="FLF2" s="74"/>
      <c r="FLG2" s="74"/>
      <c r="FLH2" s="74"/>
      <c r="FLI2" s="74"/>
      <c r="FLJ2" s="74"/>
      <c r="FLK2" s="74"/>
      <c r="FLL2" s="74"/>
      <c r="FLM2" s="74"/>
      <c r="FLN2" s="74"/>
      <c r="FLO2" s="74"/>
      <c r="FLP2" s="74"/>
      <c r="FLQ2" s="74"/>
      <c r="FLR2" s="74"/>
      <c r="FLS2" s="74"/>
      <c r="FLT2" s="74"/>
      <c r="FLU2" s="74"/>
      <c r="FLV2" s="74"/>
      <c r="FLW2" s="74"/>
      <c r="FLX2" s="74"/>
      <c r="FLY2" s="74"/>
      <c r="FLZ2" s="74"/>
      <c r="FMA2" s="74"/>
      <c r="FMB2" s="74"/>
      <c r="FMC2" s="74"/>
      <c r="FMD2" s="74"/>
      <c r="FME2" s="74"/>
      <c r="FMF2" s="74"/>
      <c r="FMG2" s="74"/>
      <c r="FMH2" s="74"/>
      <c r="FMI2" s="74"/>
      <c r="FMJ2" s="74"/>
      <c r="FMK2" s="74"/>
      <c r="FML2" s="74"/>
      <c r="FMM2" s="74"/>
      <c r="FMN2" s="74"/>
      <c r="FMO2" s="74"/>
      <c r="FMP2" s="74"/>
      <c r="FMQ2" s="74"/>
      <c r="FMR2" s="74"/>
      <c r="FMS2" s="74"/>
      <c r="FMT2" s="74"/>
      <c r="FMU2" s="74"/>
      <c r="FMV2" s="74"/>
      <c r="FMW2" s="74"/>
      <c r="FMX2" s="74"/>
      <c r="FMY2" s="74"/>
      <c r="FMZ2" s="74"/>
      <c r="FNA2" s="74"/>
      <c r="FNB2" s="74"/>
      <c r="FNC2" s="74"/>
      <c r="FND2" s="74"/>
      <c r="FNE2" s="74"/>
      <c r="FNF2" s="74"/>
      <c r="FNG2" s="74"/>
      <c r="FNH2" s="74"/>
      <c r="FNI2" s="74"/>
      <c r="FNJ2" s="74"/>
      <c r="FNK2" s="74"/>
      <c r="FNL2" s="74"/>
      <c r="FNM2" s="74"/>
      <c r="FNN2" s="74"/>
      <c r="FNO2" s="74"/>
      <c r="FNP2" s="74"/>
      <c r="FNQ2" s="74"/>
      <c r="FNR2" s="74"/>
      <c r="FNS2" s="74"/>
      <c r="FNT2" s="74"/>
      <c r="FNU2" s="74"/>
      <c r="FNV2" s="74"/>
      <c r="FNW2" s="74"/>
      <c r="FNX2" s="74"/>
      <c r="FNY2" s="74"/>
      <c r="FNZ2" s="74"/>
      <c r="FOA2" s="74"/>
      <c r="FOB2" s="74"/>
      <c r="FOC2" s="74"/>
      <c r="FOD2" s="74"/>
      <c r="FOE2" s="74"/>
      <c r="FOF2" s="74"/>
      <c r="FOG2" s="74"/>
      <c r="FOH2" s="74"/>
      <c r="FOI2" s="74"/>
      <c r="FOJ2" s="74"/>
      <c r="FOK2" s="74"/>
      <c r="FOL2" s="74"/>
      <c r="FOM2" s="74"/>
      <c r="FON2" s="74"/>
      <c r="FOO2" s="74"/>
      <c r="FOP2" s="74"/>
      <c r="FOQ2" s="74"/>
      <c r="FOR2" s="74"/>
      <c r="FOS2" s="74"/>
      <c r="FOT2" s="74"/>
      <c r="FOU2" s="74"/>
      <c r="FOV2" s="74"/>
      <c r="FOW2" s="74"/>
      <c r="FOX2" s="74"/>
      <c r="FOY2" s="74"/>
      <c r="FOZ2" s="74"/>
      <c r="FPA2" s="74"/>
      <c r="FPB2" s="74"/>
      <c r="FPC2" s="74"/>
      <c r="FPD2" s="74"/>
      <c r="FPE2" s="74"/>
      <c r="FPF2" s="74"/>
      <c r="FPG2" s="74"/>
      <c r="FPH2" s="74"/>
      <c r="FPI2" s="74"/>
      <c r="FPJ2" s="74"/>
      <c r="FPK2" s="74"/>
      <c r="FPL2" s="74"/>
      <c r="FPM2" s="74"/>
      <c r="FPN2" s="74"/>
      <c r="FPO2" s="74"/>
      <c r="FPP2" s="74"/>
      <c r="FPQ2" s="74"/>
      <c r="FPR2" s="74"/>
      <c r="FPS2" s="74"/>
      <c r="FPT2" s="74"/>
      <c r="FPU2" s="74"/>
      <c r="FPV2" s="74"/>
      <c r="FPW2" s="74"/>
      <c r="FPX2" s="74"/>
      <c r="FPY2" s="74"/>
      <c r="FPZ2" s="74"/>
      <c r="FQA2" s="74"/>
      <c r="FQB2" s="74"/>
      <c r="FQC2" s="74"/>
      <c r="FQD2" s="74"/>
      <c r="FQE2" s="74"/>
      <c r="FQF2" s="74"/>
      <c r="FQG2" s="74"/>
      <c r="FQH2" s="74"/>
      <c r="FQI2" s="74"/>
      <c r="FQJ2" s="74"/>
      <c r="FQK2" s="74"/>
      <c r="FQL2" s="74"/>
      <c r="FQM2" s="74"/>
      <c r="FQN2" s="74"/>
      <c r="FQO2" s="74"/>
      <c r="FQP2" s="74"/>
      <c r="FQQ2" s="74"/>
      <c r="FQR2" s="74"/>
      <c r="FQS2" s="74"/>
      <c r="FQT2" s="74"/>
      <c r="FQU2" s="74"/>
      <c r="FQV2" s="74"/>
      <c r="FQW2" s="74"/>
      <c r="FQX2" s="74"/>
      <c r="FQY2" s="74"/>
      <c r="FQZ2" s="74"/>
      <c r="FRA2" s="74"/>
      <c r="FRB2" s="74"/>
      <c r="FRC2" s="74"/>
      <c r="FRD2" s="74"/>
      <c r="FRE2" s="74"/>
      <c r="FRF2" s="74"/>
      <c r="FRG2" s="74"/>
      <c r="FRH2" s="74"/>
      <c r="FRI2" s="74"/>
      <c r="FRJ2" s="74"/>
      <c r="FRK2" s="74"/>
      <c r="FRL2" s="74"/>
      <c r="FRM2" s="74"/>
      <c r="FRN2" s="74"/>
      <c r="FRO2" s="74"/>
      <c r="FRP2" s="74"/>
      <c r="FRQ2" s="74"/>
      <c r="FRR2" s="74"/>
      <c r="FRS2" s="74"/>
      <c r="FRT2" s="74"/>
      <c r="FRU2" s="74"/>
      <c r="FRV2" s="74"/>
      <c r="FRW2" s="74"/>
      <c r="FRX2" s="74"/>
      <c r="FRY2" s="74"/>
      <c r="FRZ2" s="74"/>
      <c r="FSA2" s="74"/>
      <c r="FSB2" s="74"/>
      <c r="FSC2" s="74"/>
      <c r="FSD2" s="74"/>
      <c r="FSE2" s="74"/>
      <c r="FSF2" s="74"/>
      <c r="FSG2" s="74"/>
      <c r="FSH2" s="74"/>
      <c r="FSI2" s="74"/>
      <c r="FSJ2" s="74"/>
      <c r="FSK2" s="74"/>
      <c r="FSL2" s="74"/>
      <c r="FSM2" s="74"/>
      <c r="FSN2" s="74"/>
      <c r="FSO2" s="74"/>
      <c r="FSP2" s="74"/>
      <c r="FSQ2" s="74"/>
      <c r="FSR2" s="74"/>
      <c r="FSS2" s="74"/>
      <c r="FST2" s="74"/>
      <c r="FSU2" s="74"/>
      <c r="FSV2" s="74"/>
      <c r="FSW2" s="74"/>
      <c r="FSX2" s="74"/>
      <c r="FSY2" s="74"/>
      <c r="FSZ2" s="74"/>
      <c r="FTA2" s="74"/>
      <c r="FTB2" s="74"/>
      <c r="FTC2" s="74"/>
      <c r="FTD2" s="74"/>
      <c r="FTE2" s="74"/>
      <c r="FTF2" s="74"/>
      <c r="FTG2" s="74"/>
      <c r="FTH2" s="74"/>
      <c r="FTI2" s="74"/>
      <c r="FTJ2" s="74"/>
      <c r="FTK2" s="74"/>
      <c r="FTL2" s="74"/>
      <c r="FTM2" s="74"/>
      <c r="FTN2" s="74"/>
      <c r="FTO2" s="74"/>
      <c r="FTP2" s="74"/>
      <c r="FTQ2" s="74"/>
      <c r="FTR2" s="74"/>
      <c r="FTS2" s="74"/>
      <c r="FTT2" s="74"/>
      <c r="FTU2" s="74"/>
      <c r="FTV2" s="74"/>
      <c r="FTW2" s="74"/>
      <c r="FTX2" s="74"/>
      <c r="FTY2" s="74"/>
      <c r="FTZ2" s="74"/>
      <c r="FUA2" s="74"/>
      <c r="FUB2" s="74"/>
      <c r="FUC2" s="74"/>
      <c r="FUD2" s="74"/>
      <c r="FUE2" s="74"/>
      <c r="FUF2" s="74"/>
      <c r="FUG2" s="74"/>
      <c r="FUH2" s="74"/>
      <c r="FUI2" s="74"/>
      <c r="FUJ2" s="74"/>
      <c r="FUK2" s="74"/>
      <c r="FUL2" s="74"/>
      <c r="FUM2" s="74"/>
      <c r="FUN2" s="74"/>
      <c r="FUO2" s="74"/>
      <c r="FUP2" s="74"/>
      <c r="FUQ2" s="74"/>
      <c r="FUR2" s="74"/>
      <c r="FUS2" s="74"/>
      <c r="FUT2" s="74"/>
      <c r="FUU2" s="74"/>
      <c r="FUV2" s="74"/>
      <c r="FUW2" s="74"/>
      <c r="FUX2" s="74"/>
      <c r="FUY2" s="74"/>
      <c r="FUZ2" s="74"/>
      <c r="FVA2" s="74"/>
      <c r="FVB2" s="74"/>
      <c r="FVC2" s="74"/>
      <c r="FVD2" s="74"/>
      <c r="FVE2" s="74"/>
      <c r="FVF2" s="74"/>
      <c r="FVG2" s="74"/>
      <c r="FVH2" s="74"/>
      <c r="FVI2" s="74"/>
      <c r="FVJ2" s="74"/>
      <c r="FVK2" s="74"/>
      <c r="FVL2" s="74"/>
      <c r="FVM2" s="74"/>
      <c r="FVN2" s="74"/>
      <c r="FVO2" s="74"/>
      <c r="FVP2" s="74"/>
      <c r="FVQ2" s="74"/>
      <c r="FVR2" s="74"/>
      <c r="FVS2" s="74"/>
      <c r="FVT2" s="74"/>
      <c r="FVU2" s="74"/>
      <c r="FVV2" s="74"/>
      <c r="FVW2" s="74"/>
      <c r="FVX2" s="74"/>
      <c r="FVY2" s="74"/>
      <c r="FVZ2" s="74"/>
      <c r="FWA2" s="74"/>
      <c r="FWB2" s="74"/>
      <c r="FWC2" s="74"/>
      <c r="FWD2" s="74"/>
      <c r="FWE2" s="74"/>
      <c r="FWF2" s="74"/>
      <c r="FWG2" s="74"/>
      <c r="FWH2" s="74"/>
      <c r="FWI2" s="74"/>
      <c r="FWJ2" s="74"/>
      <c r="FWK2" s="74"/>
      <c r="FWL2" s="74"/>
      <c r="FWM2" s="74"/>
      <c r="FWN2" s="74"/>
      <c r="FWO2" s="74"/>
      <c r="FWP2" s="74"/>
      <c r="FWQ2" s="74"/>
      <c r="FWR2" s="74"/>
      <c r="FWS2" s="74"/>
      <c r="FWT2" s="74"/>
      <c r="FWU2" s="74"/>
      <c r="FWV2" s="74"/>
      <c r="FWW2" s="74"/>
      <c r="FWX2" s="74"/>
      <c r="FWY2" s="74"/>
      <c r="FWZ2" s="74"/>
      <c r="FXA2" s="74"/>
      <c r="FXB2" s="74"/>
      <c r="FXC2" s="74"/>
      <c r="FXD2" s="74"/>
      <c r="FXE2" s="74"/>
      <c r="FXF2" s="74"/>
      <c r="FXG2" s="74"/>
      <c r="FXH2" s="74"/>
      <c r="FXI2" s="74"/>
      <c r="FXJ2" s="74"/>
      <c r="FXK2" s="74"/>
      <c r="FXL2" s="74"/>
      <c r="FXM2" s="74"/>
      <c r="FXN2" s="74"/>
      <c r="FXO2" s="74"/>
      <c r="FXP2" s="74"/>
      <c r="FXQ2" s="74"/>
      <c r="FXR2" s="74"/>
      <c r="FXS2" s="74"/>
      <c r="FXT2" s="74"/>
      <c r="FXU2" s="74"/>
      <c r="FXV2" s="74"/>
      <c r="FXW2" s="74"/>
      <c r="FXX2" s="74"/>
      <c r="FXY2" s="74"/>
      <c r="FXZ2" s="74"/>
      <c r="FYA2" s="74"/>
      <c r="FYB2" s="74"/>
      <c r="FYC2" s="74"/>
      <c r="FYD2" s="74"/>
      <c r="FYE2" s="74"/>
      <c r="FYF2" s="74"/>
      <c r="FYG2" s="74"/>
      <c r="FYH2" s="74"/>
      <c r="FYI2" s="74"/>
      <c r="FYJ2" s="74"/>
      <c r="FYK2" s="74"/>
      <c r="FYL2" s="74"/>
      <c r="FYM2" s="74"/>
      <c r="FYN2" s="74"/>
      <c r="FYO2" s="74"/>
      <c r="FYP2" s="74"/>
      <c r="FYQ2" s="74"/>
      <c r="FYR2" s="74"/>
      <c r="FYS2" s="74"/>
      <c r="FYT2" s="74"/>
      <c r="FYU2" s="74"/>
      <c r="FYV2" s="74"/>
      <c r="FYW2" s="74"/>
      <c r="FYX2" s="74"/>
      <c r="FYY2" s="74"/>
      <c r="FYZ2" s="74"/>
      <c r="FZA2" s="74"/>
      <c r="FZB2" s="74"/>
      <c r="FZC2" s="74"/>
      <c r="FZD2" s="74"/>
      <c r="FZE2" s="74"/>
      <c r="FZF2" s="74"/>
      <c r="FZG2" s="74"/>
      <c r="FZH2" s="74"/>
      <c r="FZI2" s="74"/>
      <c r="FZJ2" s="74"/>
      <c r="FZK2" s="74"/>
      <c r="FZL2" s="74"/>
      <c r="FZM2" s="74"/>
      <c r="FZN2" s="74"/>
      <c r="FZO2" s="74"/>
      <c r="FZP2" s="74"/>
      <c r="FZQ2" s="74"/>
      <c r="FZR2" s="74"/>
      <c r="FZS2" s="74"/>
      <c r="FZT2" s="74"/>
      <c r="FZU2" s="74"/>
      <c r="FZV2" s="74"/>
      <c r="FZW2" s="74"/>
      <c r="FZX2" s="74"/>
      <c r="FZY2" s="74"/>
      <c r="FZZ2" s="74"/>
      <c r="GAA2" s="74"/>
      <c r="GAB2" s="74"/>
      <c r="GAC2" s="74"/>
      <c r="GAD2" s="74"/>
      <c r="GAE2" s="74"/>
      <c r="GAF2" s="74"/>
      <c r="GAG2" s="74"/>
      <c r="GAH2" s="74"/>
      <c r="GAI2" s="74"/>
      <c r="GAJ2" s="74"/>
      <c r="GAK2" s="74"/>
      <c r="GAL2" s="74"/>
      <c r="GAM2" s="74"/>
      <c r="GAN2" s="74"/>
      <c r="GAO2" s="74"/>
      <c r="GAP2" s="74"/>
      <c r="GAQ2" s="74"/>
      <c r="GAR2" s="74"/>
      <c r="GAS2" s="74"/>
      <c r="GAT2" s="74"/>
      <c r="GAU2" s="74"/>
      <c r="GAV2" s="74"/>
      <c r="GAW2" s="74"/>
      <c r="GAX2" s="74"/>
      <c r="GAY2" s="74"/>
      <c r="GAZ2" s="74"/>
      <c r="GBA2" s="74"/>
      <c r="GBB2" s="74"/>
      <c r="GBC2" s="74"/>
      <c r="GBD2" s="74"/>
      <c r="GBE2" s="74"/>
      <c r="GBF2" s="74"/>
      <c r="GBG2" s="74"/>
      <c r="GBH2" s="74"/>
      <c r="GBI2" s="74"/>
      <c r="GBJ2" s="74"/>
      <c r="GBK2" s="74"/>
      <c r="GBL2" s="74"/>
      <c r="GBM2" s="74"/>
      <c r="GBN2" s="74"/>
      <c r="GBO2" s="74"/>
      <c r="GBP2" s="74"/>
      <c r="GBQ2" s="74"/>
      <c r="GBR2" s="74"/>
      <c r="GBS2" s="74"/>
      <c r="GBT2" s="74"/>
      <c r="GBU2" s="74"/>
      <c r="GBV2" s="74"/>
      <c r="GBW2" s="74"/>
      <c r="GBX2" s="74"/>
      <c r="GBY2" s="74"/>
      <c r="GBZ2" s="74"/>
      <c r="GCA2" s="74"/>
      <c r="GCB2" s="74"/>
      <c r="GCC2" s="74"/>
      <c r="GCD2" s="74"/>
      <c r="GCE2" s="74"/>
      <c r="GCF2" s="74"/>
      <c r="GCG2" s="74"/>
      <c r="GCH2" s="74"/>
      <c r="GCI2" s="74"/>
      <c r="GCJ2" s="74"/>
      <c r="GCK2" s="74"/>
      <c r="GCL2" s="74"/>
      <c r="GCM2" s="74"/>
      <c r="GCN2" s="74"/>
      <c r="GCO2" s="74"/>
      <c r="GCP2" s="74"/>
      <c r="GCQ2" s="74"/>
      <c r="GCR2" s="74"/>
      <c r="GCS2" s="74"/>
      <c r="GCT2" s="74"/>
      <c r="GCU2" s="74"/>
      <c r="GCV2" s="74"/>
      <c r="GCW2" s="74"/>
      <c r="GCX2" s="74"/>
      <c r="GCY2" s="74"/>
      <c r="GCZ2" s="74"/>
      <c r="GDA2" s="74"/>
      <c r="GDB2" s="74"/>
      <c r="GDC2" s="74"/>
      <c r="GDD2" s="74"/>
      <c r="GDE2" s="74"/>
      <c r="GDF2" s="74"/>
      <c r="GDG2" s="74"/>
      <c r="GDH2" s="74"/>
      <c r="GDI2" s="74"/>
      <c r="GDJ2" s="74"/>
      <c r="GDK2" s="74"/>
      <c r="GDL2" s="74"/>
      <c r="GDM2" s="74"/>
      <c r="GDN2" s="74"/>
      <c r="GDO2" s="74"/>
      <c r="GDP2" s="74"/>
      <c r="GDQ2" s="74"/>
      <c r="GDR2" s="74"/>
      <c r="GDS2" s="74"/>
      <c r="GDT2" s="74"/>
      <c r="GDU2" s="74"/>
      <c r="GDV2" s="74"/>
      <c r="GDW2" s="74"/>
      <c r="GDX2" s="74"/>
      <c r="GDY2" s="74"/>
      <c r="GDZ2" s="74"/>
      <c r="GEA2" s="74"/>
      <c r="GEB2" s="74"/>
      <c r="GEC2" s="74"/>
      <c r="GED2" s="74"/>
      <c r="GEE2" s="74"/>
      <c r="GEF2" s="74"/>
      <c r="GEG2" s="74"/>
      <c r="GEH2" s="74"/>
      <c r="GEI2" s="74"/>
      <c r="GEJ2" s="74"/>
      <c r="GEK2" s="74"/>
      <c r="GEL2" s="74"/>
      <c r="GEM2" s="74"/>
      <c r="GEN2" s="74"/>
      <c r="GEO2" s="74"/>
      <c r="GEP2" s="74"/>
      <c r="GEQ2" s="74"/>
      <c r="GER2" s="74"/>
      <c r="GES2" s="74"/>
      <c r="GET2" s="74"/>
      <c r="GEU2" s="74"/>
      <c r="GEV2" s="74"/>
      <c r="GEW2" s="74"/>
      <c r="GEX2" s="74"/>
      <c r="GEY2" s="74"/>
      <c r="GEZ2" s="74"/>
      <c r="GFA2" s="74"/>
      <c r="GFB2" s="74"/>
      <c r="GFC2" s="74"/>
      <c r="GFD2" s="74"/>
      <c r="GFE2" s="74"/>
      <c r="GFF2" s="74"/>
      <c r="GFG2" s="74"/>
      <c r="GFH2" s="74"/>
      <c r="GFI2" s="74"/>
      <c r="GFJ2" s="74"/>
      <c r="GFK2" s="74"/>
      <c r="GFL2" s="74"/>
      <c r="GFM2" s="74"/>
      <c r="GFN2" s="74"/>
      <c r="GFO2" s="74"/>
      <c r="GFP2" s="74"/>
      <c r="GFQ2" s="74"/>
      <c r="GFR2" s="74"/>
      <c r="GFS2" s="74"/>
      <c r="GFT2" s="74"/>
      <c r="GFU2" s="74"/>
      <c r="GFV2" s="74"/>
      <c r="GFW2" s="74"/>
      <c r="GFX2" s="74"/>
      <c r="GFY2" s="74"/>
      <c r="GFZ2" s="74"/>
      <c r="GGA2" s="74"/>
      <c r="GGB2" s="74"/>
      <c r="GGC2" s="74"/>
      <c r="GGD2" s="74"/>
      <c r="GGE2" s="74"/>
      <c r="GGF2" s="74"/>
      <c r="GGG2" s="74"/>
      <c r="GGH2" s="74"/>
      <c r="GGI2" s="74"/>
      <c r="GGJ2" s="74"/>
      <c r="GGK2" s="74"/>
      <c r="GGL2" s="74"/>
      <c r="GGM2" s="74"/>
      <c r="GGN2" s="74"/>
      <c r="GGO2" s="74"/>
      <c r="GGP2" s="74"/>
      <c r="GGQ2" s="74"/>
      <c r="GGR2" s="74"/>
      <c r="GGS2" s="74"/>
      <c r="GGT2" s="74"/>
      <c r="GGU2" s="74"/>
      <c r="GGV2" s="74"/>
      <c r="GGW2" s="74"/>
      <c r="GGX2" s="74"/>
      <c r="GGY2" s="74"/>
      <c r="GGZ2" s="74"/>
      <c r="GHA2" s="74"/>
      <c r="GHB2" s="74"/>
      <c r="GHC2" s="74"/>
      <c r="GHD2" s="74"/>
      <c r="GHE2" s="74"/>
      <c r="GHF2" s="74"/>
      <c r="GHG2" s="74"/>
      <c r="GHH2" s="74"/>
      <c r="GHI2" s="74"/>
      <c r="GHJ2" s="74"/>
      <c r="GHK2" s="74"/>
      <c r="GHL2" s="74"/>
      <c r="GHM2" s="74"/>
      <c r="GHN2" s="74"/>
      <c r="GHO2" s="74"/>
      <c r="GHP2" s="74"/>
      <c r="GHQ2" s="74"/>
      <c r="GHR2" s="74"/>
      <c r="GHS2" s="74"/>
      <c r="GHT2" s="74"/>
      <c r="GHU2" s="74"/>
      <c r="GHV2" s="74"/>
      <c r="GHW2" s="74"/>
      <c r="GHX2" s="74"/>
      <c r="GHY2" s="74"/>
      <c r="GHZ2" s="74"/>
      <c r="GIA2" s="74"/>
      <c r="GIB2" s="74"/>
      <c r="GIC2" s="74"/>
      <c r="GID2" s="74"/>
      <c r="GIE2" s="74"/>
      <c r="GIF2" s="74"/>
      <c r="GIG2" s="74"/>
      <c r="GIH2" s="74"/>
      <c r="GII2" s="74"/>
      <c r="GIJ2" s="74"/>
      <c r="GIK2" s="74"/>
      <c r="GIL2" s="74"/>
      <c r="GIM2" s="74"/>
      <c r="GIN2" s="74"/>
      <c r="GIO2" s="74"/>
      <c r="GIP2" s="74"/>
      <c r="GIQ2" s="74"/>
      <c r="GIR2" s="74"/>
      <c r="GIS2" s="74"/>
      <c r="GIT2" s="74"/>
      <c r="GIU2" s="74"/>
      <c r="GIV2" s="74"/>
      <c r="GIW2" s="74"/>
      <c r="GIX2" s="74"/>
      <c r="GIY2" s="74"/>
      <c r="GIZ2" s="74"/>
      <c r="GJA2" s="74"/>
      <c r="GJB2" s="74"/>
      <c r="GJC2" s="74"/>
      <c r="GJD2" s="74"/>
      <c r="GJE2" s="74"/>
      <c r="GJF2" s="74"/>
      <c r="GJG2" s="74"/>
      <c r="GJH2" s="74"/>
      <c r="GJI2" s="74"/>
      <c r="GJJ2" s="74"/>
      <c r="GJK2" s="74"/>
      <c r="GJL2" s="74"/>
      <c r="GJM2" s="74"/>
      <c r="GJN2" s="74"/>
      <c r="GJO2" s="74"/>
      <c r="GJP2" s="74"/>
      <c r="GJQ2" s="74"/>
      <c r="GJR2" s="74"/>
      <c r="GJS2" s="74"/>
      <c r="GJT2" s="74"/>
      <c r="GJU2" s="74"/>
      <c r="GJV2" s="74"/>
      <c r="GJW2" s="74"/>
      <c r="GJX2" s="74"/>
      <c r="GJY2" s="74"/>
      <c r="GJZ2" s="74"/>
      <c r="GKA2" s="74"/>
      <c r="GKB2" s="74"/>
      <c r="GKC2" s="74"/>
      <c r="GKD2" s="74"/>
      <c r="GKE2" s="74"/>
      <c r="GKF2" s="74"/>
      <c r="GKG2" s="74"/>
      <c r="GKH2" s="74"/>
      <c r="GKI2" s="74"/>
      <c r="GKJ2" s="74"/>
      <c r="GKK2" s="74"/>
      <c r="GKL2" s="74"/>
      <c r="GKM2" s="74"/>
      <c r="GKN2" s="74"/>
      <c r="GKO2" s="74"/>
      <c r="GKP2" s="74"/>
      <c r="GKQ2" s="74"/>
      <c r="GKR2" s="74"/>
      <c r="GKS2" s="74"/>
      <c r="GKT2" s="74"/>
      <c r="GKU2" s="74"/>
      <c r="GKV2" s="74"/>
      <c r="GKW2" s="74"/>
      <c r="GKX2" s="74"/>
      <c r="GKY2" s="74"/>
      <c r="GKZ2" s="74"/>
      <c r="GLA2" s="74"/>
      <c r="GLB2" s="74"/>
      <c r="GLC2" s="74"/>
      <c r="GLD2" s="74"/>
      <c r="GLE2" s="74"/>
      <c r="GLF2" s="74"/>
      <c r="GLG2" s="74"/>
      <c r="GLH2" s="74"/>
      <c r="GLI2" s="74"/>
      <c r="GLJ2" s="74"/>
      <c r="GLK2" s="74"/>
      <c r="GLL2" s="74"/>
      <c r="GLM2" s="74"/>
      <c r="GLN2" s="74"/>
      <c r="GLO2" s="74"/>
      <c r="GLP2" s="74"/>
      <c r="GLQ2" s="74"/>
      <c r="GLR2" s="74"/>
      <c r="GLS2" s="74"/>
      <c r="GLT2" s="74"/>
      <c r="GLU2" s="74"/>
      <c r="GLV2" s="74"/>
      <c r="GLW2" s="74"/>
      <c r="GLX2" s="74"/>
      <c r="GLY2" s="74"/>
      <c r="GLZ2" s="74"/>
      <c r="GMA2" s="74"/>
      <c r="GMB2" s="74"/>
      <c r="GMC2" s="74"/>
      <c r="GMD2" s="74"/>
      <c r="GME2" s="74"/>
      <c r="GMF2" s="74"/>
      <c r="GMG2" s="74"/>
      <c r="GMH2" s="74"/>
      <c r="GMI2" s="74"/>
      <c r="GMJ2" s="74"/>
      <c r="GMK2" s="74"/>
      <c r="GML2" s="74"/>
      <c r="GMM2" s="74"/>
      <c r="GMN2" s="74"/>
      <c r="GMO2" s="74"/>
      <c r="GMP2" s="74"/>
      <c r="GMQ2" s="74"/>
      <c r="GMR2" s="74"/>
      <c r="GMS2" s="74"/>
      <c r="GMT2" s="74"/>
      <c r="GMU2" s="74"/>
      <c r="GMV2" s="74"/>
      <c r="GMW2" s="74"/>
      <c r="GMX2" s="74"/>
      <c r="GMY2" s="74"/>
      <c r="GMZ2" s="74"/>
      <c r="GNA2" s="74"/>
      <c r="GNB2" s="74"/>
      <c r="GNC2" s="74"/>
      <c r="GND2" s="74"/>
      <c r="GNE2" s="74"/>
      <c r="GNF2" s="74"/>
      <c r="GNG2" s="74"/>
      <c r="GNH2" s="74"/>
      <c r="GNI2" s="74"/>
      <c r="GNJ2" s="74"/>
      <c r="GNK2" s="74"/>
      <c r="GNL2" s="74"/>
      <c r="GNM2" s="74"/>
      <c r="GNN2" s="74"/>
      <c r="GNO2" s="74"/>
      <c r="GNP2" s="74"/>
      <c r="GNQ2" s="74"/>
      <c r="GNR2" s="74"/>
      <c r="GNS2" s="74"/>
      <c r="GNT2" s="74"/>
      <c r="GNU2" s="74"/>
      <c r="GNV2" s="74"/>
      <c r="GNW2" s="74"/>
      <c r="GNX2" s="74"/>
      <c r="GNY2" s="74"/>
      <c r="GNZ2" s="74"/>
      <c r="GOA2" s="74"/>
      <c r="GOB2" s="74"/>
      <c r="GOC2" s="74"/>
      <c r="GOD2" s="74"/>
      <c r="GOE2" s="74"/>
      <c r="GOF2" s="74"/>
      <c r="GOG2" s="74"/>
      <c r="GOH2" s="74"/>
      <c r="GOI2" s="74"/>
      <c r="GOJ2" s="74"/>
      <c r="GOK2" s="74"/>
      <c r="GOL2" s="74"/>
      <c r="GOM2" s="74"/>
      <c r="GON2" s="74"/>
      <c r="GOO2" s="74"/>
      <c r="GOP2" s="74"/>
      <c r="GOQ2" s="74"/>
      <c r="GOR2" s="74"/>
      <c r="GOS2" s="74"/>
      <c r="GOT2" s="74"/>
      <c r="GOU2" s="74"/>
      <c r="GOV2" s="74"/>
      <c r="GOW2" s="74"/>
      <c r="GOX2" s="74"/>
      <c r="GOY2" s="74"/>
      <c r="GOZ2" s="74"/>
      <c r="GPA2" s="74"/>
      <c r="GPB2" s="74"/>
      <c r="GPC2" s="74"/>
      <c r="GPD2" s="74"/>
      <c r="GPE2" s="74"/>
      <c r="GPF2" s="74"/>
      <c r="GPG2" s="74"/>
      <c r="GPH2" s="74"/>
      <c r="GPI2" s="74"/>
      <c r="GPJ2" s="74"/>
      <c r="GPK2" s="74"/>
      <c r="GPL2" s="74"/>
      <c r="GPM2" s="74"/>
      <c r="GPN2" s="74"/>
      <c r="GPO2" s="74"/>
      <c r="GPP2" s="74"/>
      <c r="GPQ2" s="74"/>
      <c r="GPR2" s="74"/>
      <c r="GPS2" s="74"/>
      <c r="GPT2" s="74"/>
      <c r="GPU2" s="74"/>
      <c r="GPV2" s="74"/>
      <c r="GPW2" s="74"/>
      <c r="GPX2" s="74"/>
      <c r="GPY2" s="74"/>
      <c r="GPZ2" s="74"/>
      <c r="GQA2" s="74"/>
      <c r="GQB2" s="74"/>
      <c r="GQC2" s="74"/>
      <c r="GQD2" s="74"/>
      <c r="GQE2" s="74"/>
      <c r="GQF2" s="74"/>
      <c r="GQG2" s="74"/>
      <c r="GQH2" s="74"/>
      <c r="GQI2" s="74"/>
      <c r="GQJ2" s="74"/>
      <c r="GQK2" s="74"/>
      <c r="GQL2" s="74"/>
      <c r="GQM2" s="74"/>
      <c r="GQN2" s="74"/>
      <c r="GQO2" s="74"/>
      <c r="GQP2" s="74"/>
      <c r="GQQ2" s="74"/>
      <c r="GQR2" s="74"/>
      <c r="GQS2" s="74"/>
      <c r="GQT2" s="74"/>
      <c r="GQU2" s="74"/>
      <c r="GQV2" s="74"/>
      <c r="GQW2" s="74"/>
      <c r="GQX2" s="74"/>
      <c r="GQY2" s="74"/>
      <c r="GQZ2" s="74"/>
      <c r="GRA2" s="74"/>
      <c r="GRB2" s="74"/>
      <c r="GRC2" s="74"/>
      <c r="GRD2" s="74"/>
      <c r="GRE2" s="74"/>
      <c r="GRF2" s="74"/>
      <c r="GRG2" s="74"/>
      <c r="GRH2" s="74"/>
      <c r="GRI2" s="74"/>
      <c r="GRJ2" s="74"/>
      <c r="GRK2" s="74"/>
      <c r="GRL2" s="74"/>
      <c r="GRM2" s="74"/>
      <c r="GRN2" s="74"/>
      <c r="GRO2" s="74"/>
      <c r="GRP2" s="74"/>
      <c r="GRQ2" s="74"/>
      <c r="GRR2" s="74"/>
      <c r="GRS2" s="74"/>
      <c r="GRT2" s="74"/>
      <c r="GRU2" s="74"/>
      <c r="GRV2" s="74"/>
      <c r="GRW2" s="74"/>
      <c r="GRX2" s="74"/>
      <c r="GRY2" s="74"/>
      <c r="GRZ2" s="74"/>
      <c r="GSA2" s="74"/>
      <c r="GSB2" s="74"/>
      <c r="GSC2" s="74"/>
      <c r="GSD2" s="74"/>
      <c r="GSE2" s="74"/>
      <c r="GSF2" s="74"/>
      <c r="GSG2" s="74"/>
      <c r="GSH2" s="74"/>
      <c r="GSI2" s="74"/>
      <c r="GSJ2" s="74"/>
      <c r="GSK2" s="74"/>
      <c r="GSL2" s="74"/>
      <c r="GSM2" s="74"/>
      <c r="GSN2" s="74"/>
      <c r="GSO2" s="74"/>
      <c r="GSP2" s="74"/>
      <c r="GSQ2" s="74"/>
      <c r="GSR2" s="74"/>
      <c r="GSS2" s="74"/>
      <c r="GST2" s="74"/>
      <c r="GSU2" s="74"/>
      <c r="GSV2" s="74"/>
      <c r="GSW2" s="74"/>
      <c r="GSX2" s="74"/>
      <c r="GSY2" s="74"/>
      <c r="GSZ2" s="74"/>
      <c r="GTA2" s="74"/>
      <c r="GTB2" s="74"/>
      <c r="GTC2" s="74"/>
      <c r="GTD2" s="74"/>
      <c r="GTE2" s="74"/>
      <c r="GTF2" s="74"/>
      <c r="GTG2" s="74"/>
      <c r="GTH2" s="74"/>
      <c r="GTI2" s="74"/>
      <c r="GTJ2" s="74"/>
      <c r="GTK2" s="74"/>
      <c r="GTL2" s="74"/>
      <c r="GTM2" s="74"/>
      <c r="GTN2" s="74"/>
      <c r="GTO2" s="74"/>
      <c r="GTP2" s="74"/>
      <c r="GTQ2" s="74"/>
      <c r="GTR2" s="74"/>
      <c r="GTS2" s="74"/>
      <c r="GTT2" s="74"/>
      <c r="GTU2" s="74"/>
      <c r="GTV2" s="74"/>
      <c r="GTW2" s="74"/>
      <c r="GTX2" s="74"/>
      <c r="GTY2" s="74"/>
      <c r="GTZ2" s="74"/>
      <c r="GUA2" s="74"/>
      <c r="GUB2" s="74"/>
      <c r="GUC2" s="74"/>
      <c r="GUD2" s="74"/>
      <c r="GUE2" s="74"/>
      <c r="GUF2" s="74"/>
      <c r="GUG2" s="74"/>
      <c r="GUH2" s="74"/>
      <c r="GUI2" s="74"/>
      <c r="GUJ2" s="74"/>
      <c r="GUK2" s="74"/>
      <c r="GUL2" s="74"/>
      <c r="GUM2" s="74"/>
      <c r="GUN2" s="74"/>
      <c r="GUO2" s="74"/>
      <c r="GUP2" s="74"/>
      <c r="GUQ2" s="74"/>
      <c r="GUR2" s="74"/>
      <c r="GUS2" s="74"/>
      <c r="GUT2" s="74"/>
      <c r="GUU2" s="74"/>
      <c r="GUV2" s="74"/>
      <c r="GUW2" s="74"/>
      <c r="GUX2" s="74"/>
      <c r="GUY2" s="74"/>
      <c r="GUZ2" s="74"/>
      <c r="GVA2" s="74"/>
      <c r="GVB2" s="74"/>
      <c r="GVC2" s="74"/>
      <c r="GVD2" s="74"/>
      <c r="GVE2" s="74"/>
      <c r="GVF2" s="74"/>
      <c r="GVG2" s="74"/>
      <c r="GVH2" s="74"/>
      <c r="GVI2" s="74"/>
      <c r="GVJ2" s="74"/>
      <c r="GVK2" s="74"/>
      <c r="GVL2" s="74"/>
      <c r="GVM2" s="74"/>
      <c r="GVN2" s="74"/>
      <c r="GVO2" s="74"/>
      <c r="GVP2" s="74"/>
      <c r="GVQ2" s="74"/>
      <c r="GVR2" s="74"/>
      <c r="GVS2" s="74"/>
      <c r="GVT2" s="74"/>
      <c r="GVU2" s="74"/>
      <c r="GVV2" s="74"/>
      <c r="GVW2" s="74"/>
      <c r="GVX2" s="74"/>
      <c r="GVY2" s="74"/>
      <c r="GVZ2" s="74"/>
      <c r="GWA2" s="74"/>
      <c r="GWB2" s="74"/>
      <c r="GWC2" s="74"/>
      <c r="GWD2" s="74"/>
      <c r="GWE2" s="74"/>
      <c r="GWF2" s="74"/>
      <c r="GWG2" s="74"/>
      <c r="GWH2" s="74"/>
      <c r="GWI2" s="74"/>
      <c r="GWJ2" s="74"/>
      <c r="GWK2" s="74"/>
      <c r="GWL2" s="74"/>
      <c r="GWM2" s="74"/>
      <c r="GWN2" s="74"/>
      <c r="GWO2" s="74"/>
      <c r="GWP2" s="74"/>
      <c r="GWQ2" s="74"/>
      <c r="GWR2" s="74"/>
      <c r="GWS2" s="74"/>
      <c r="GWT2" s="74"/>
      <c r="GWU2" s="74"/>
      <c r="GWV2" s="74"/>
      <c r="GWW2" s="74"/>
      <c r="GWX2" s="74"/>
      <c r="GWY2" s="74"/>
      <c r="GWZ2" s="74"/>
      <c r="GXA2" s="74"/>
      <c r="GXB2" s="74"/>
      <c r="GXC2" s="74"/>
      <c r="GXD2" s="74"/>
      <c r="GXE2" s="74"/>
      <c r="GXF2" s="74"/>
      <c r="GXG2" s="74"/>
      <c r="GXH2" s="74"/>
      <c r="GXI2" s="74"/>
      <c r="GXJ2" s="74"/>
      <c r="GXK2" s="74"/>
      <c r="GXL2" s="74"/>
      <c r="GXM2" s="74"/>
      <c r="GXN2" s="74"/>
      <c r="GXO2" s="74"/>
      <c r="GXP2" s="74"/>
      <c r="GXQ2" s="74"/>
      <c r="GXR2" s="74"/>
      <c r="GXS2" s="74"/>
      <c r="GXT2" s="74"/>
      <c r="GXU2" s="74"/>
      <c r="GXV2" s="74"/>
      <c r="GXW2" s="74"/>
      <c r="GXX2" s="74"/>
      <c r="GXY2" s="74"/>
      <c r="GXZ2" s="74"/>
      <c r="GYA2" s="74"/>
      <c r="GYB2" s="74"/>
      <c r="GYC2" s="74"/>
      <c r="GYD2" s="74"/>
      <c r="GYE2" s="74"/>
      <c r="GYF2" s="74"/>
      <c r="GYG2" s="74"/>
      <c r="GYH2" s="74"/>
      <c r="GYI2" s="74"/>
      <c r="GYJ2" s="74"/>
      <c r="GYK2" s="74"/>
      <c r="GYL2" s="74"/>
      <c r="GYM2" s="74"/>
      <c r="GYN2" s="74"/>
      <c r="GYO2" s="74"/>
      <c r="GYP2" s="74"/>
      <c r="GYQ2" s="74"/>
      <c r="GYR2" s="74"/>
      <c r="GYS2" s="74"/>
      <c r="GYT2" s="74"/>
      <c r="GYU2" s="74"/>
      <c r="GYV2" s="74"/>
      <c r="GYW2" s="74"/>
      <c r="GYX2" s="74"/>
      <c r="GYY2" s="74"/>
      <c r="GYZ2" s="74"/>
      <c r="GZA2" s="74"/>
      <c r="GZB2" s="74"/>
      <c r="GZC2" s="74"/>
      <c r="GZD2" s="74"/>
      <c r="GZE2" s="74"/>
      <c r="GZF2" s="74"/>
      <c r="GZG2" s="74"/>
      <c r="GZH2" s="74"/>
      <c r="GZI2" s="74"/>
      <c r="GZJ2" s="74"/>
      <c r="GZK2" s="74"/>
      <c r="GZL2" s="74"/>
      <c r="GZM2" s="74"/>
      <c r="GZN2" s="74"/>
      <c r="GZO2" s="74"/>
      <c r="GZP2" s="74"/>
      <c r="GZQ2" s="74"/>
      <c r="GZR2" s="74"/>
      <c r="GZS2" s="74"/>
      <c r="GZT2" s="74"/>
      <c r="GZU2" s="74"/>
      <c r="GZV2" s="74"/>
      <c r="GZW2" s="74"/>
      <c r="GZX2" s="74"/>
      <c r="GZY2" s="74"/>
      <c r="GZZ2" s="74"/>
      <c r="HAA2" s="74"/>
      <c r="HAB2" s="74"/>
      <c r="HAC2" s="74"/>
      <c r="HAD2" s="74"/>
      <c r="HAE2" s="74"/>
      <c r="HAF2" s="74"/>
      <c r="HAG2" s="74"/>
      <c r="HAH2" s="74"/>
      <c r="HAI2" s="74"/>
      <c r="HAJ2" s="74"/>
      <c r="HAK2" s="74"/>
      <c r="HAL2" s="74"/>
      <c r="HAM2" s="74"/>
      <c r="HAN2" s="74"/>
      <c r="HAO2" s="74"/>
      <c r="HAP2" s="74"/>
      <c r="HAQ2" s="74"/>
      <c r="HAR2" s="74"/>
      <c r="HAS2" s="74"/>
      <c r="HAT2" s="74"/>
      <c r="HAU2" s="74"/>
      <c r="HAV2" s="74"/>
      <c r="HAW2" s="74"/>
      <c r="HAX2" s="74"/>
      <c r="HAY2" s="74"/>
      <c r="HAZ2" s="74"/>
      <c r="HBA2" s="74"/>
      <c r="HBB2" s="74"/>
      <c r="HBC2" s="74"/>
      <c r="HBD2" s="74"/>
      <c r="HBE2" s="74"/>
      <c r="HBF2" s="74"/>
      <c r="HBG2" s="74"/>
      <c r="HBH2" s="74"/>
      <c r="HBI2" s="74"/>
      <c r="HBJ2" s="74"/>
      <c r="HBK2" s="74"/>
      <c r="HBL2" s="74"/>
      <c r="HBM2" s="74"/>
      <c r="HBN2" s="74"/>
      <c r="HBO2" s="74"/>
      <c r="HBP2" s="74"/>
      <c r="HBQ2" s="74"/>
      <c r="HBR2" s="74"/>
      <c r="HBS2" s="74"/>
      <c r="HBT2" s="74"/>
      <c r="HBU2" s="74"/>
      <c r="HBV2" s="74"/>
      <c r="HBW2" s="74"/>
      <c r="HBX2" s="74"/>
      <c r="HBY2" s="74"/>
      <c r="HBZ2" s="74"/>
      <c r="HCA2" s="74"/>
      <c r="HCB2" s="74"/>
      <c r="HCC2" s="74"/>
      <c r="HCD2" s="74"/>
      <c r="HCE2" s="74"/>
      <c r="HCF2" s="74"/>
      <c r="HCG2" s="74"/>
      <c r="HCH2" s="74"/>
      <c r="HCI2" s="74"/>
      <c r="HCJ2" s="74"/>
      <c r="HCK2" s="74"/>
      <c r="HCL2" s="74"/>
      <c r="HCM2" s="74"/>
      <c r="HCN2" s="74"/>
      <c r="HCO2" s="74"/>
      <c r="HCP2" s="74"/>
      <c r="HCQ2" s="74"/>
      <c r="HCR2" s="74"/>
      <c r="HCS2" s="74"/>
      <c r="HCT2" s="74"/>
      <c r="HCU2" s="74"/>
      <c r="HCV2" s="74"/>
      <c r="HCW2" s="74"/>
      <c r="HCX2" s="74"/>
      <c r="HCY2" s="74"/>
      <c r="HCZ2" s="74"/>
      <c r="HDA2" s="74"/>
      <c r="HDB2" s="74"/>
      <c r="HDC2" s="74"/>
      <c r="HDD2" s="74"/>
      <c r="HDE2" s="74"/>
      <c r="HDF2" s="74"/>
      <c r="HDG2" s="74"/>
      <c r="HDH2" s="74"/>
      <c r="HDI2" s="74"/>
      <c r="HDJ2" s="74"/>
      <c r="HDK2" s="74"/>
      <c r="HDL2" s="74"/>
      <c r="HDM2" s="74"/>
      <c r="HDN2" s="74"/>
      <c r="HDO2" s="74"/>
      <c r="HDP2" s="74"/>
      <c r="HDQ2" s="74"/>
      <c r="HDR2" s="74"/>
      <c r="HDS2" s="74"/>
      <c r="HDT2" s="74"/>
      <c r="HDU2" s="74"/>
      <c r="HDV2" s="74"/>
      <c r="HDW2" s="74"/>
      <c r="HDX2" s="74"/>
      <c r="HDY2" s="74"/>
      <c r="HDZ2" s="74"/>
      <c r="HEA2" s="74"/>
      <c r="HEB2" s="74"/>
      <c r="HEC2" s="74"/>
      <c r="HED2" s="74"/>
      <c r="HEE2" s="74"/>
      <c r="HEF2" s="74"/>
      <c r="HEG2" s="74"/>
      <c r="HEH2" s="74"/>
      <c r="HEI2" s="74"/>
      <c r="HEJ2" s="74"/>
      <c r="HEK2" s="74"/>
      <c r="HEL2" s="74"/>
      <c r="HEM2" s="74"/>
      <c r="HEN2" s="74"/>
      <c r="HEO2" s="74"/>
      <c r="HEP2" s="74"/>
      <c r="HEQ2" s="74"/>
      <c r="HER2" s="74"/>
      <c r="HES2" s="74"/>
      <c r="HET2" s="74"/>
      <c r="HEU2" s="74"/>
      <c r="HEV2" s="74"/>
      <c r="HEW2" s="74"/>
      <c r="HEX2" s="74"/>
      <c r="HEY2" s="74"/>
      <c r="HEZ2" s="74"/>
      <c r="HFA2" s="74"/>
      <c r="HFB2" s="74"/>
      <c r="HFC2" s="74"/>
      <c r="HFD2" s="74"/>
      <c r="HFE2" s="74"/>
      <c r="HFF2" s="74"/>
      <c r="HFG2" s="74"/>
      <c r="HFH2" s="74"/>
      <c r="HFI2" s="74"/>
      <c r="HFJ2" s="74"/>
      <c r="HFK2" s="74"/>
      <c r="HFL2" s="74"/>
      <c r="HFM2" s="74"/>
      <c r="HFN2" s="74"/>
      <c r="HFO2" s="74"/>
      <c r="HFP2" s="74"/>
      <c r="HFQ2" s="74"/>
      <c r="HFR2" s="74"/>
      <c r="HFS2" s="74"/>
      <c r="HFT2" s="74"/>
      <c r="HFU2" s="74"/>
      <c r="HFV2" s="74"/>
      <c r="HFW2" s="74"/>
      <c r="HFX2" s="74"/>
      <c r="HFY2" s="74"/>
      <c r="HFZ2" s="74"/>
      <c r="HGA2" s="74"/>
      <c r="HGB2" s="74"/>
      <c r="HGC2" s="74"/>
      <c r="HGD2" s="74"/>
      <c r="HGE2" s="74"/>
      <c r="HGF2" s="74"/>
      <c r="HGG2" s="74"/>
      <c r="HGH2" s="74"/>
      <c r="HGI2" s="74"/>
      <c r="HGJ2" s="74"/>
      <c r="HGK2" s="74"/>
      <c r="HGL2" s="74"/>
      <c r="HGM2" s="74"/>
      <c r="HGN2" s="74"/>
      <c r="HGO2" s="74"/>
      <c r="HGP2" s="74"/>
      <c r="HGQ2" s="74"/>
      <c r="HGR2" s="74"/>
      <c r="HGS2" s="74"/>
      <c r="HGT2" s="74"/>
      <c r="HGU2" s="74"/>
      <c r="HGV2" s="74"/>
      <c r="HGW2" s="74"/>
      <c r="HGX2" s="74"/>
      <c r="HGY2" s="74"/>
      <c r="HGZ2" s="74"/>
      <c r="HHA2" s="74"/>
      <c r="HHB2" s="74"/>
      <c r="HHC2" s="74"/>
      <c r="HHD2" s="74"/>
      <c r="HHE2" s="74"/>
      <c r="HHF2" s="74"/>
      <c r="HHG2" s="74"/>
      <c r="HHH2" s="74"/>
      <c r="HHI2" s="74"/>
      <c r="HHJ2" s="74"/>
      <c r="HHK2" s="74"/>
      <c r="HHL2" s="74"/>
      <c r="HHM2" s="74"/>
      <c r="HHN2" s="74"/>
      <c r="HHO2" s="74"/>
      <c r="HHP2" s="74"/>
      <c r="HHQ2" s="74"/>
      <c r="HHR2" s="74"/>
      <c r="HHS2" s="74"/>
      <c r="HHT2" s="74"/>
      <c r="HHU2" s="74"/>
      <c r="HHV2" s="74"/>
      <c r="HHW2" s="74"/>
      <c r="HHX2" s="74"/>
      <c r="HHY2" s="74"/>
      <c r="HHZ2" s="74"/>
      <c r="HIA2" s="74"/>
      <c r="HIB2" s="74"/>
      <c r="HIC2" s="74"/>
      <c r="HID2" s="74"/>
      <c r="HIE2" s="74"/>
      <c r="HIF2" s="74"/>
      <c r="HIG2" s="74"/>
      <c r="HIH2" s="74"/>
      <c r="HII2" s="74"/>
      <c r="HIJ2" s="74"/>
      <c r="HIK2" s="74"/>
      <c r="HIL2" s="74"/>
      <c r="HIM2" s="74"/>
      <c r="HIN2" s="74"/>
      <c r="HIO2" s="74"/>
      <c r="HIP2" s="74"/>
      <c r="HIQ2" s="74"/>
      <c r="HIR2" s="74"/>
      <c r="HIS2" s="74"/>
      <c r="HIT2" s="74"/>
      <c r="HIU2" s="74"/>
      <c r="HIV2" s="74"/>
      <c r="HIW2" s="74"/>
      <c r="HIX2" s="74"/>
      <c r="HIY2" s="74"/>
      <c r="HIZ2" s="74"/>
      <c r="HJA2" s="74"/>
      <c r="HJB2" s="74"/>
      <c r="HJC2" s="74"/>
      <c r="HJD2" s="74"/>
      <c r="HJE2" s="74"/>
      <c r="HJF2" s="74"/>
      <c r="HJG2" s="74"/>
      <c r="HJH2" s="74"/>
      <c r="HJI2" s="74"/>
      <c r="HJJ2" s="74"/>
      <c r="HJK2" s="74"/>
      <c r="HJL2" s="74"/>
      <c r="HJM2" s="74"/>
      <c r="HJN2" s="74"/>
      <c r="HJO2" s="74"/>
      <c r="HJP2" s="74"/>
      <c r="HJQ2" s="74"/>
      <c r="HJR2" s="74"/>
      <c r="HJS2" s="74"/>
      <c r="HJT2" s="74"/>
      <c r="HJU2" s="74"/>
      <c r="HJV2" s="74"/>
      <c r="HJW2" s="74"/>
      <c r="HJX2" s="74"/>
      <c r="HJY2" s="74"/>
      <c r="HJZ2" s="74"/>
      <c r="HKA2" s="74"/>
      <c r="HKB2" s="74"/>
      <c r="HKC2" s="74"/>
      <c r="HKD2" s="74"/>
      <c r="HKE2" s="74"/>
      <c r="HKF2" s="74"/>
      <c r="HKG2" s="74"/>
      <c r="HKH2" s="74"/>
      <c r="HKI2" s="74"/>
      <c r="HKJ2" s="74"/>
      <c r="HKK2" s="74"/>
      <c r="HKL2" s="74"/>
      <c r="HKM2" s="74"/>
      <c r="HKN2" s="74"/>
      <c r="HKO2" s="74"/>
      <c r="HKP2" s="74"/>
      <c r="HKQ2" s="74"/>
      <c r="HKR2" s="74"/>
      <c r="HKS2" s="74"/>
      <c r="HKT2" s="74"/>
      <c r="HKU2" s="74"/>
      <c r="HKV2" s="74"/>
      <c r="HKW2" s="74"/>
      <c r="HKX2" s="74"/>
      <c r="HKY2" s="74"/>
      <c r="HKZ2" s="74"/>
      <c r="HLA2" s="74"/>
      <c r="HLB2" s="74"/>
      <c r="HLC2" s="74"/>
      <c r="HLD2" s="74"/>
      <c r="HLE2" s="74"/>
      <c r="HLF2" s="74"/>
      <c r="HLG2" s="74"/>
      <c r="HLH2" s="74"/>
      <c r="HLI2" s="74"/>
      <c r="HLJ2" s="74"/>
      <c r="HLK2" s="74"/>
      <c r="HLL2" s="74"/>
      <c r="HLM2" s="74"/>
      <c r="HLN2" s="74"/>
      <c r="HLO2" s="74"/>
      <c r="HLP2" s="74"/>
      <c r="HLQ2" s="74"/>
      <c r="HLR2" s="74"/>
      <c r="HLS2" s="74"/>
      <c r="HLT2" s="74"/>
      <c r="HLU2" s="74"/>
      <c r="HLV2" s="74"/>
      <c r="HLW2" s="74"/>
      <c r="HLX2" s="74"/>
      <c r="HLY2" s="74"/>
      <c r="HLZ2" s="74"/>
      <c r="HMA2" s="74"/>
      <c r="HMB2" s="74"/>
      <c r="HMC2" s="74"/>
      <c r="HMD2" s="74"/>
      <c r="HME2" s="74"/>
      <c r="HMF2" s="74"/>
      <c r="HMG2" s="74"/>
      <c r="HMH2" s="74"/>
      <c r="HMI2" s="74"/>
      <c r="HMJ2" s="74"/>
      <c r="HMK2" s="74"/>
      <c r="HML2" s="74"/>
      <c r="HMM2" s="74"/>
      <c r="HMN2" s="74"/>
      <c r="HMO2" s="74"/>
      <c r="HMP2" s="74"/>
      <c r="HMQ2" s="74"/>
      <c r="HMR2" s="74"/>
      <c r="HMS2" s="74"/>
      <c r="HMT2" s="74"/>
      <c r="HMU2" s="74"/>
      <c r="HMV2" s="74"/>
      <c r="HMW2" s="74"/>
      <c r="HMX2" s="74"/>
      <c r="HMY2" s="74"/>
      <c r="HMZ2" s="74"/>
      <c r="HNA2" s="74"/>
      <c r="HNB2" s="74"/>
      <c r="HNC2" s="74"/>
      <c r="HND2" s="74"/>
      <c r="HNE2" s="74"/>
      <c r="HNF2" s="74"/>
      <c r="HNG2" s="74"/>
      <c r="HNH2" s="74"/>
      <c r="HNI2" s="74"/>
      <c r="HNJ2" s="74"/>
      <c r="HNK2" s="74"/>
      <c r="HNL2" s="74"/>
      <c r="HNM2" s="74"/>
      <c r="HNN2" s="74"/>
      <c r="HNO2" s="74"/>
      <c r="HNP2" s="74"/>
      <c r="HNQ2" s="74"/>
      <c r="HNR2" s="74"/>
      <c r="HNS2" s="74"/>
      <c r="HNT2" s="74"/>
      <c r="HNU2" s="74"/>
      <c r="HNV2" s="74"/>
      <c r="HNW2" s="74"/>
      <c r="HNX2" s="74"/>
      <c r="HNY2" s="74"/>
      <c r="HNZ2" s="74"/>
      <c r="HOA2" s="74"/>
      <c r="HOB2" s="74"/>
      <c r="HOC2" s="74"/>
      <c r="HOD2" s="74"/>
      <c r="HOE2" s="74"/>
      <c r="HOF2" s="74"/>
      <c r="HOG2" s="74"/>
      <c r="HOH2" s="74"/>
      <c r="HOI2" s="74"/>
      <c r="HOJ2" s="74"/>
      <c r="HOK2" s="74"/>
      <c r="HOL2" s="74"/>
      <c r="HOM2" s="74"/>
      <c r="HON2" s="74"/>
      <c r="HOO2" s="74"/>
      <c r="HOP2" s="74"/>
      <c r="HOQ2" s="74"/>
      <c r="HOR2" s="74"/>
      <c r="HOS2" s="74"/>
      <c r="HOT2" s="74"/>
      <c r="HOU2" s="74"/>
      <c r="HOV2" s="74"/>
      <c r="HOW2" s="74"/>
      <c r="HOX2" s="74"/>
      <c r="HOY2" s="74"/>
      <c r="HOZ2" s="74"/>
      <c r="HPA2" s="74"/>
      <c r="HPB2" s="74"/>
      <c r="HPC2" s="74"/>
      <c r="HPD2" s="74"/>
      <c r="HPE2" s="74"/>
      <c r="HPF2" s="74"/>
      <c r="HPG2" s="74"/>
      <c r="HPH2" s="74"/>
      <c r="HPI2" s="74"/>
      <c r="HPJ2" s="74"/>
      <c r="HPK2" s="74"/>
      <c r="HPL2" s="74"/>
      <c r="HPM2" s="74"/>
      <c r="HPN2" s="74"/>
      <c r="HPO2" s="74"/>
      <c r="HPP2" s="74"/>
      <c r="HPQ2" s="74"/>
      <c r="HPR2" s="74"/>
      <c r="HPS2" s="74"/>
      <c r="HPT2" s="74"/>
      <c r="HPU2" s="74"/>
      <c r="HPV2" s="74"/>
      <c r="HPW2" s="74"/>
      <c r="HPX2" s="74"/>
      <c r="HPY2" s="74"/>
      <c r="HPZ2" s="74"/>
      <c r="HQA2" s="74"/>
      <c r="HQB2" s="74"/>
      <c r="HQC2" s="74"/>
      <c r="HQD2" s="74"/>
      <c r="HQE2" s="74"/>
      <c r="HQF2" s="74"/>
      <c r="HQG2" s="74"/>
      <c r="HQH2" s="74"/>
      <c r="HQI2" s="74"/>
      <c r="HQJ2" s="74"/>
      <c r="HQK2" s="74"/>
      <c r="HQL2" s="74"/>
      <c r="HQM2" s="74"/>
      <c r="HQN2" s="74"/>
      <c r="HQO2" s="74"/>
      <c r="HQP2" s="74"/>
      <c r="HQQ2" s="74"/>
      <c r="HQR2" s="74"/>
      <c r="HQS2" s="74"/>
      <c r="HQT2" s="74"/>
      <c r="HQU2" s="74"/>
      <c r="HQV2" s="74"/>
      <c r="HQW2" s="74"/>
      <c r="HQX2" s="74"/>
      <c r="HQY2" s="74"/>
      <c r="HQZ2" s="74"/>
      <c r="HRA2" s="74"/>
      <c r="HRB2" s="74"/>
      <c r="HRC2" s="74"/>
      <c r="HRD2" s="74"/>
      <c r="HRE2" s="74"/>
      <c r="HRF2" s="74"/>
      <c r="HRG2" s="74"/>
      <c r="HRH2" s="74"/>
      <c r="HRI2" s="74"/>
      <c r="HRJ2" s="74"/>
      <c r="HRK2" s="74"/>
      <c r="HRL2" s="74"/>
      <c r="HRM2" s="74"/>
      <c r="HRN2" s="74"/>
      <c r="HRO2" s="74"/>
      <c r="HRP2" s="74"/>
      <c r="HRQ2" s="74"/>
      <c r="HRR2" s="74"/>
      <c r="HRS2" s="74"/>
      <c r="HRT2" s="74"/>
      <c r="HRU2" s="74"/>
      <c r="HRV2" s="74"/>
      <c r="HRW2" s="74"/>
      <c r="HRX2" s="74"/>
      <c r="HRY2" s="74"/>
      <c r="HRZ2" s="74"/>
      <c r="HSA2" s="74"/>
      <c r="HSB2" s="74"/>
      <c r="HSC2" s="74"/>
      <c r="HSD2" s="74"/>
      <c r="HSE2" s="74"/>
      <c r="HSF2" s="74"/>
      <c r="HSG2" s="74"/>
      <c r="HSH2" s="74"/>
      <c r="HSI2" s="74"/>
      <c r="HSJ2" s="74"/>
      <c r="HSK2" s="74"/>
      <c r="HSL2" s="74"/>
      <c r="HSM2" s="74"/>
      <c r="HSN2" s="74"/>
      <c r="HSO2" s="74"/>
      <c r="HSP2" s="74"/>
      <c r="HSQ2" s="74"/>
      <c r="HSR2" s="74"/>
      <c r="HSS2" s="74"/>
      <c r="HST2" s="74"/>
      <c r="HSU2" s="74"/>
      <c r="HSV2" s="74"/>
      <c r="HSW2" s="74"/>
      <c r="HSX2" s="74"/>
      <c r="HSY2" s="74"/>
      <c r="HSZ2" s="74"/>
      <c r="HTA2" s="74"/>
      <c r="HTB2" s="74"/>
      <c r="HTC2" s="74"/>
      <c r="HTD2" s="74"/>
      <c r="HTE2" s="74"/>
      <c r="HTF2" s="74"/>
      <c r="HTG2" s="74"/>
      <c r="HTH2" s="74"/>
      <c r="HTI2" s="74"/>
      <c r="HTJ2" s="74"/>
      <c r="HTK2" s="74"/>
      <c r="HTL2" s="74"/>
      <c r="HTM2" s="74"/>
      <c r="HTN2" s="74"/>
      <c r="HTO2" s="74"/>
      <c r="HTP2" s="74"/>
      <c r="HTQ2" s="74"/>
      <c r="HTR2" s="74"/>
      <c r="HTS2" s="74"/>
      <c r="HTT2" s="74"/>
      <c r="HTU2" s="74"/>
      <c r="HTV2" s="74"/>
      <c r="HTW2" s="74"/>
      <c r="HTX2" s="74"/>
      <c r="HTY2" s="74"/>
      <c r="HTZ2" s="74"/>
      <c r="HUA2" s="74"/>
      <c r="HUB2" s="74"/>
      <c r="HUC2" s="74"/>
      <c r="HUD2" s="74"/>
      <c r="HUE2" s="74"/>
      <c r="HUF2" s="74"/>
      <c r="HUG2" s="74"/>
      <c r="HUH2" s="74"/>
      <c r="HUI2" s="74"/>
      <c r="HUJ2" s="74"/>
      <c r="HUK2" s="74"/>
      <c r="HUL2" s="74"/>
      <c r="HUM2" s="74"/>
      <c r="HUN2" s="74"/>
      <c r="HUO2" s="74"/>
      <c r="HUP2" s="74"/>
      <c r="HUQ2" s="74"/>
      <c r="HUR2" s="74"/>
      <c r="HUS2" s="74"/>
      <c r="HUT2" s="74"/>
      <c r="HUU2" s="74"/>
      <c r="HUV2" s="74"/>
      <c r="HUW2" s="74"/>
      <c r="HUX2" s="74"/>
      <c r="HUY2" s="74"/>
      <c r="HUZ2" s="74"/>
      <c r="HVA2" s="74"/>
      <c r="HVB2" s="74"/>
      <c r="HVC2" s="74"/>
      <c r="HVD2" s="74"/>
      <c r="HVE2" s="74"/>
      <c r="HVF2" s="74"/>
      <c r="HVG2" s="74"/>
      <c r="HVH2" s="74"/>
      <c r="HVI2" s="74"/>
      <c r="HVJ2" s="74"/>
      <c r="HVK2" s="74"/>
      <c r="HVL2" s="74"/>
      <c r="HVM2" s="74"/>
      <c r="HVN2" s="74"/>
      <c r="HVO2" s="74"/>
      <c r="HVP2" s="74"/>
      <c r="HVQ2" s="74"/>
      <c r="HVR2" s="74"/>
      <c r="HVS2" s="74"/>
      <c r="HVT2" s="74"/>
      <c r="HVU2" s="74"/>
      <c r="HVV2" s="74"/>
      <c r="HVW2" s="74"/>
      <c r="HVX2" s="74"/>
      <c r="HVY2" s="74"/>
      <c r="HVZ2" s="74"/>
      <c r="HWA2" s="74"/>
      <c r="HWB2" s="74"/>
      <c r="HWC2" s="74"/>
      <c r="HWD2" s="74"/>
      <c r="HWE2" s="74"/>
      <c r="HWF2" s="74"/>
      <c r="HWG2" s="74"/>
      <c r="HWH2" s="74"/>
      <c r="HWI2" s="74"/>
      <c r="HWJ2" s="74"/>
      <c r="HWK2" s="74"/>
      <c r="HWL2" s="74"/>
      <c r="HWM2" s="74"/>
      <c r="HWN2" s="74"/>
      <c r="HWO2" s="74"/>
      <c r="HWP2" s="74"/>
      <c r="HWQ2" s="74"/>
      <c r="HWR2" s="74"/>
      <c r="HWS2" s="74"/>
      <c r="HWT2" s="74"/>
      <c r="HWU2" s="74"/>
      <c r="HWV2" s="74"/>
      <c r="HWW2" s="74"/>
      <c r="HWX2" s="74"/>
      <c r="HWY2" s="74"/>
      <c r="HWZ2" s="74"/>
      <c r="HXA2" s="74"/>
      <c r="HXB2" s="74"/>
      <c r="HXC2" s="74"/>
      <c r="HXD2" s="74"/>
      <c r="HXE2" s="74"/>
      <c r="HXF2" s="74"/>
      <c r="HXG2" s="74"/>
      <c r="HXH2" s="74"/>
      <c r="HXI2" s="74"/>
      <c r="HXJ2" s="74"/>
      <c r="HXK2" s="74"/>
      <c r="HXL2" s="74"/>
      <c r="HXM2" s="74"/>
      <c r="HXN2" s="74"/>
      <c r="HXO2" s="74"/>
      <c r="HXP2" s="74"/>
      <c r="HXQ2" s="74"/>
      <c r="HXR2" s="74"/>
      <c r="HXS2" s="74"/>
      <c r="HXT2" s="74"/>
      <c r="HXU2" s="74"/>
      <c r="HXV2" s="74"/>
      <c r="HXW2" s="74"/>
      <c r="HXX2" s="74"/>
      <c r="HXY2" s="74"/>
      <c r="HXZ2" s="74"/>
      <c r="HYA2" s="74"/>
      <c r="HYB2" s="74"/>
      <c r="HYC2" s="74"/>
      <c r="HYD2" s="74"/>
      <c r="HYE2" s="74"/>
      <c r="HYF2" s="74"/>
      <c r="HYG2" s="74"/>
      <c r="HYH2" s="74"/>
      <c r="HYI2" s="74"/>
      <c r="HYJ2" s="74"/>
      <c r="HYK2" s="74"/>
      <c r="HYL2" s="74"/>
      <c r="HYM2" s="74"/>
      <c r="HYN2" s="74"/>
      <c r="HYO2" s="74"/>
      <c r="HYP2" s="74"/>
      <c r="HYQ2" s="74"/>
      <c r="HYR2" s="74"/>
      <c r="HYS2" s="74"/>
      <c r="HYT2" s="74"/>
      <c r="HYU2" s="74"/>
      <c r="HYV2" s="74"/>
      <c r="HYW2" s="74"/>
      <c r="HYX2" s="74"/>
      <c r="HYY2" s="74"/>
      <c r="HYZ2" s="74"/>
      <c r="HZA2" s="74"/>
      <c r="HZB2" s="74"/>
      <c r="HZC2" s="74"/>
      <c r="HZD2" s="74"/>
      <c r="HZE2" s="74"/>
      <c r="HZF2" s="74"/>
      <c r="HZG2" s="74"/>
      <c r="HZH2" s="74"/>
      <c r="HZI2" s="74"/>
      <c r="HZJ2" s="74"/>
      <c r="HZK2" s="74"/>
      <c r="HZL2" s="74"/>
      <c r="HZM2" s="74"/>
      <c r="HZN2" s="74"/>
      <c r="HZO2" s="74"/>
      <c r="HZP2" s="74"/>
      <c r="HZQ2" s="74"/>
      <c r="HZR2" s="74"/>
      <c r="HZS2" s="74"/>
      <c r="HZT2" s="74"/>
      <c r="HZU2" s="74"/>
      <c r="HZV2" s="74"/>
      <c r="HZW2" s="74"/>
      <c r="HZX2" s="74"/>
      <c r="HZY2" s="74"/>
      <c r="HZZ2" s="74"/>
      <c r="IAA2" s="74"/>
      <c r="IAB2" s="74"/>
      <c r="IAC2" s="74"/>
      <c r="IAD2" s="74"/>
      <c r="IAE2" s="74"/>
      <c r="IAF2" s="74"/>
      <c r="IAG2" s="74"/>
      <c r="IAH2" s="74"/>
      <c r="IAI2" s="74"/>
      <c r="IAJ2" s="74"/>
      <c r="IAK2" s="74"/>
      <c r="IAL2" s="74"/>
      <c r="IAM2" s="74"/>
      <c r="IAN2" s="74"/>
      <c r="IAO2" s="74"/>
      <c r="IAP2" s="74"/>
      <c r="IAQ2" s="74"/>
      <c r="IAR2" s="74"/>
      <c r="IAS2" s="74"/>
      <c r="IAT2" s="74"/>
      <c r="IAU2" s="74"/>
      <c r="IAV2" s="74"/>
      <c r="IAW2" s="74"/>
      <c r="IAX2" s="74"/>
      <c r="IAY2" s="74"/>
      <c r="IAZ2" s="74"/>
      <c r="IBA2" s="74"/>
      <c r="IBB2" s="74"/>
      <c r="IBC2" s="74"/>
      <c r="IBD2" s="74"/>
      <c r="IBE2" s="74"/>
      <c r="IBF2" s="74"/>
      <c r="IBG2" s="74"/>
      <c r="IBH2" s="74"/>
      <c r="IBI2" s="74"/>
      <c r="IBJ2" s="74"/>
      <c r="IBK2" s="74"/>
      <c r="IBL2" s="74"/>
      <c r="IBM2" s="74"/>
      <c r="IBN2" s="74"/>
      <c r="IBO2" s="74"/>
      <c r="IBP2" s="74"/>
      <c r="IBQ2" s="74"/>
      <c r="IBR2" s="74"/>
      <c r="IBS2" s="74"/>
      <c r="IBT2" s="74"/>
      <c r="IBU2" s="74"/>
      <c r="IBV2" s="74"/>
      <c r="IBW2" s="74"/>
      <c r="IBX2" s="74"/>
      <c r="IBY2" s="74"/>
      <c r="IBZ2" s="74"/>
      <c r="ICA2" s="74"/>
      <c r="ICB2" s="74"/>
      <c r="ICC2" s="74"/>
      <c r="ICD2" s="74"/>
      <c r="ICE2" s="74"/>
      <c r="ICF2" s="74"/>
      <c r="ICG2" s="74"/>
      <c r="ICH2" s="74"/>
      <c r="ICI2" s="74"/>
      <c r="ICJ2" s="74"/>
      <c r="ICK2" s="74"/>
      <c r="ICL2" s="74"/>
      <c r="ICM2" s="74"/>
      <c r="ICN2" s="74"/>
      <c r="ICO2" s="74"/>
      <c r="ICP2" s="74"/>
      <c r="ICQ2" s="74"/>
      <c r="ICR2" s="74"/>
      <c r="ICS2" s="74"/>
      <c r="ICT2" s="74"/>
      <c r="ICU2" s="74"/>
      <c r="ICV2" s="74"/>
      <c r="ICW2" s="74"/>
      <c r="ICX2" s="74"/>
      <c r="ICY2" s="74"/>
      <c r="ICZ2" s="74"/>
      <c r="IDA2" s="74"/>
      <c r="IDB2" s="74"/>
      <c r="IDC2" s="74"/>
      <c r="IDD2" s="74"/>
      <c r="IDE2" s="74"/>
      <c r="IDF2" s="74"/>
      <c r="IDG2" s="74"/>
      <c r="IDH2" s="74"/>
      <c r="IDI2" s="74"/>
      <c r="IDJ2" s="74"/>
      <c r="IDK2" s="74"/>
      <c r="IDL2" s="74"/>
      <c r="IDM2" s="74"/>
      <c r="IDN2" s="74"/>
      <c r="IDO2" s="74"/>
      <c r="IDP2" s="74"/>
      <c r="IDQ2" s="74"/>
      <c r="IDR2" s="74"/>
      <c r="IDS2" s="74"/>
      <c r="IDT2" s="74"/>
      <c r="IDU2" s="74"/>
      <c r="IDV2" s="74"/>
      <c r="IDW2" s="74"/>
      <c r="IDX2" s="74"/>
      <c r="IDY2" s="74"/>
      <c r="IDZ2" s="74"/>
      <c r="IEA2" s="74"/>
      <c r="IEB2" s="74"/>
      <c r="IEC2" s="74"/>
      <c r="IED2" s="74"/>
      <c r="IEE2" s="74"/>
      <c r="IEF2" s="74"/>
      <c r="IEG2" s="74"/>
      <c r="IEH2" s="74"/>
      <c r="IEI2" s="74"/>
      <c r="IEJ2" s="74"/>
      <c r="IEK2" s="74"/>
      <c r="IEL2" s="74"/>
      <c r="IEM2" s="74"/>
      <c r="IEN2" s="74"/>
      <c r="IEO2" s="74"/>
      <c r="IEP2" s="74"/>
      <c r="IEQ2" s="74"/>
      <c r="IER2" s="74"/>
      <c r="IES2" s="74"/>
      <c r="IET2" s="74"/>
      <c r="IEU2" s="74"/>
      <c r="IEV2" s="74"/>
      <c r="IEW2" s="74"/>
      <c r="IEX2" s="74"/>
      <c r="IEY2" s="74"/>
      <c r="IEZ2" s="74"/>
      <c r="IFA2" s="74"/>
      <c r="IFB2" s="74"/>
      <c r="IFC2" s="74"/>
      <c r="IFD2" s="74"/>
      <c r="IFE2" s="74"/>
      <c r="IFF2" s="74"/>
      <c r="IFG2" s="74"/>
      <c r="IFH2" s="74"/>
      <c r="IFI2" s="74"/>
      <c r="IFJ2" s="74"/>
      <c r="IFK2" s="74"/>
      <c r="IFL2" s="74"/>
      <c r="IFM2" s="74"/>
      <c r="IFN2" s="74"/>
      <c r="IFO2" s="74"/>
      <c r="IFP2" s="74"/>
      <c r="IFQ2" s="74"/>
      <c r="IFR2" s="74"/>
      <c r="IFS2" s="74"/>
      <c r="IFT2" s="74"/>
      <c r="IFU2" s="74"/>
      <c r="IFV2" s="74"/>
      <c r="IFW2" s="74"/>
      <c r="IFX2" s="74"/>
      <c r="IFY2" s="74"/>
      <c r="IFZ2" s="74"/>
      <c r="IGA2" s="74"/>
      <c r="IGB2" s="74"/>
      <c r="IGC2" s="74"/>
      <c r="IGD2" s="74"/>
      <c r="IGE2" s="74"/>
      <c r="IGF2" s="74"/>
      <c r="IGG2" s="74"/>
      <c r="IGH2" s="74"/>
      <c r="IGI2" s="74"/>
      <c r="IGJ2" s="74"/>
      <c r="IGK2" s="74"/>
      <c r="IGL2" s="74"/>
      <c r="IGM2" s="74"/>
      <c r="IGN2" s="74"/>
      <c r="IGO2" s="74"/>
      <c r="IGP2" s="74"/>
      <c r="IGQ2" s="74"/>
      <c r="IGR2" s="74"/>
      <c r="IGS2" s="74"/>
      <c r="IGT2" s="74"/>
      <c r="IGU2" s="74"/>
      <c r="IGV2" s="74"/>
      <c r="IGW2" s="74"/>
      <c r="IGX2" s="74"/>
      <c r="IGY2" s="74"/>
      <c r="IGZ2" s="74"/>
      <c r="IHA2" s="74"/>
      <c r="IHB2" s="74"/>
      <c r="IHC2" s="74"/>
      <c r="IHD2" s="74"/>
      <c r="IHE2" s="74"/>
      <c r="IHF2" s="74"/>
      <c r="IHG2" s="74"/>
      <c r="IHH2" s="74"/>
      <c r="IHI2" s="74"/>
      <c r="IHJ2" s="74"/>
      <c r="IHK2" s="74"/>
      <c r="IHL2" s="74"/>
      <c r="IHM2" s="74"/>
      <c r="IHN2" s="74"/>
      <c r="IHO2" s="74"/>
      <c r="IHP2" s="74"/>
      <c r="IHQ2" s="74"/>
      <c r="IHR2" s="74"/>
      <c r="IHS2" s="74"/>
      <c r="IHT2" s="74"/>
      <c r="IHU2" s="74"/>
      <c r="IHV2" s="74"/>
      <c r="IHW2" s="74"/>
      <c r="IHX2" s="74"/>
      <c r="IHY2" s="74"/>
      <c r="IHZ2" s="74"/>
      <c r="IIA2" s="74"/>
      <c r="IIB2" s="74"/>
      <c r="IIC2" s="74"/>
      <c r="IID2" s="74"/>
      <c r="IIE2" s="74"/>
      <c r="IIF2" s="74"/>
      <c r="IIG2" s="74"/>
      <c r="IIH2" s="74"/>
      <c r="III2" s="74"/>
      <c r="IIJ2" s="74"/>
      <c r="IIK2" s="74"/>
      <c r="IIL2" s="74"/>
      <c r="IIM2" s="74"/>
      <c r="IIN2" s="74"/>
      <c r="IIO2" s="74"/>
      <c r="IIP2" s="74"/>
      <c r="IIQ2" s="74"/>
      <c r="IIR2" s="74"/>
      <c r="IIS2" s="74"/>
      <c r="IIT2" s="74"/>
      <c r="IIU2" s="74"/>
      <c r="IIV2" s="74"/>
      <c r="IIW2" s="74"/>
      <c r="IIX2" s="74"/>
      <c r="IIY2" s="74"/>
      <c r="IIZ2" s="74"/>
      <c r="IJA2" s="74"/>
      <c r="IJB2" s="74"/>
      <c r="IJC2" s="74"/>
      <c r="IJD2" s="74"/>
      <c r="IJE2" s="74"/>
      <c r="IJF2" s="74"/>
      <c r="IJG2" s="74"/>
      <c r="IJH2" s="74"/>
      <c r="IJI2" s="74"/>
      <c r="IJJ2" s="74"/>
      <c r="IJK2" s="74"/>
      <c r="IJL2" s="74"/>
      <c r="IJM2" s="74"/>
      <c r="IJN2" s="74"/>
      <c r="IJO2" s="74"/>
      <c r="IJP2" s="74"/>
      <c r="IJQ2" s="74"/>
      <c r="IJR2" s="74"/>
      <c r="IJS2" s="74"/>
      <c r="IJT2" s="74"/>
      <c r="IJU2" s="74"/>
      <c r="IJV2" s="74"/>
      <c r="IJW2" s="74"/>
      <c r="IJX2" s="74"/>
      <c r="IJY2" s="74"/>
      <c r="IJZ2" s="74"/>
      <c r="IKA2" s="74"/>
      <c r="IKB2" s="74"/>
      <c r="IKC2" s="74"/>
      <c r="IKD2" s="74"/>
      <c r="IKE2" s="74"/>
      <c r="IKF2" s="74"/>
      <c r="IKG2" s="74"/>
      <c r="IKH2" s="74"/>
      <c r="IKI2" s="74"/>
      <c r="IKJ2" s="74"/>
      <c r="IKK2" s="74"/>
      <c r="IKL2" s="74"/>
      <c r="IKM2" s="74"/>
      <c r="IKN2" s="74"/>
      <c r="IKO2" s="74"/>
      <c r="IKP2" s="74"/>
      <c r="IKQ2" s="74"/>
      <c r="IKR2" s="74"/>
      <c r="IKS2" s="74"/>
      <c r="IKT2" s="74"/>
      <c r="IKU2" s="74"/>
      <c r="IKV2" s="74"/>
      <c r="IKW2" s="74"/>
      <c r="IKX2" s="74"/>
      <c r="IKY2" s="74"/>
      <c r="IKZ2" s="74"/>
      <c r="ILA2" s="74"/>
      <c r="ILB2" s="74"/>
      <c r="ILC2" s="74"/>
      <c r="ILD2" s="74"/>
      <c r="ILE2" s="74"/>
      <c r="ILF2" s="74"/>
      <c r="ILG2" s="74"/>
      <c r="ILH2" s="74"/>
      <c r="ILI2" s="74"/>
      <c r="ILJ2" s="74"/>
      <c r="ILK2" s="74"/>
      <c r="ILL2" s="74"/>
      <c r="ILM2" s="74"/>
      <c r="ILN2" s="74"/>
      <c r="ILO2" s="74"/>
      <c r="ILP2" s="74"/>
      <c r="ILQ2" s="74"/>
      <c r="ILR2" s="74"/>
      <c r="ILS2" s="74"/>
      <c r="ILT2" s="74"/>
      <c r="ILU2" s="74"/>
      <c r="ILV2" s="74"/>
      <c r="ILW2" s="74"/>
      <c r="ILX2" s="74"/>
      <c r="ILY2" s="74"/>
      <c r="ILZ2" s="74"/>
      <c r="IMA2" s="74"/>
      <c r="IMB2" s="74"/>
      <c r="IMC2" s="74"/>
      <c r="IMD2" s="74"/>
      <c r="IME2" s="74"/>
      <c r="IMF2" s="74"/>
      <c r="IMG2" s="74"/>
      <c r="IMH2" s="74"/>
      <c r="IMI2" s="74"/>
      <c r="IMJ2" s="74"/>
      <c r="IMK2" s="74"/>
      <c r="IML2" s="74"/>
      <c r="IMM2" s="74"/>
      <c r="IMN2" s="74"/>
      <c r="IMO2" s="74"/>
      <c r="IMP2" s="74"/>
      <c r="IMQ2" s="74"/>
      <c r="IMR2" s="74"/>
      <c r="IMS2" s="74"/>
      <c r="IMT2" s="74"/>
      <c r="IMU2" s="74"/>
      <c r="IMV2" s="74"/>
      <c r="IMW2" s="74"/>
      <c r="IMX2" s="74"/>
      <c r="IMY2" s="74"/>
      <c r="IMZ2" s="74"/>
      <c r="INA2" s="74"/>
      <c r="INB2" s="74"/>
      <c r="INC2" s="74"/>
      <c r="IND2" s="74"/>
      <c r="INE2" s="74"/>
      <c r="INF2" s="74"/>
      <c r="ING2" s="74"/>
      <c r="INH2" s="74"/>
      <c r="INI2" s="74"/>
      <c r="INJ2" s="74"/>
      <c r="INK2" s="74"/>
      <c r="INL2" s="74"/>
      <c r="INM2" s="74"/>
      <c r="INN2" s="74"/>
      <c r="INO2" s="74"/>
      <c r="INP2" s="74"/>
      <c r="INQ2" s="74"/>
      <c r="INR2" s="74"/>
      <c r="INS2" s="74"/>
      <c r="INT2" s="74"/>
      <c r="INU2" s="74"/>
      <c r="INV2" s="74"/>
      <c r="INW2" s="74"/>
      <c r="INX2" s="74"/>
      <c r="INY2" s="74"/>
      <c r="INZ2" s="74"/>
      <c r="IOA2" s="74"/>
      <c r="IOB2" s="74"/>
      <c r="IOC2" s="74"/>
      <c r="IOD2" s="74"/>
      <c r="IOE2" s="74"/>
      <c r="IOF2" s="74"/>
      <c r="IOG2" s="74"/>
      <c r="IOH2" s="74"/>
      <c r="IOI2" s="74"/>
      <c r="IOJ2" s="74"/>
      <c r="IOK2" s="74"/>
      <c r="IOL2" s="74"/>
      <c r="IOM2" s="74"/>
      <c r="ION2" s="74"/>
      <c r="IOO2" s="74"/>
      <c r="IOP2" s="74"/>
      <c r="IOQ2" s="74"/>
      <c r="IOR2" s="74"/>
      <c r="IOS2" s="74"/>
      <c r="IOT2" s="74"/>
      <c r="IOU2" s="74"/>
      <c r="IOV2" s="74"/>
      <c r="IOW2" s="74"/>
      <c r="IOX2" s="74"/>
      <c r="IOY2" s="74"/>
      <c r="IOZ2" s="74"/>
      <c r="IPA2" s="74"/>
      <c r="IPB2" s="74"/>
      <c r="IPC2" s="74"/>
      <c r="IPD2" s="74"/>
      <c r="IPE2" s="74"/>
      <c r="IPF2" s="74"/>
      <c r="IPG2" s="74"/>
      <c r="IPH2" s="74"/>
      <c r="IPI2" s="74"/>
      <c r="IPJ2" s="74"/>
      <c r="IPK2" s="74"/>
      <c r="IPL2" s="74"/>
      <c r="IPM2" s="74"/>
      <c r="IPN2" s="74"/>
      <c r="IPO2" s="74"/>
      <c r="IPP2" s="74"/>
      <c r="IPQ2" s="74"/>
      <c r="IPR2" s="74"/>
      <c r="IPS2" s="74"/>
      <c r="IPT2" s="74"/>
      <c r="IPU2" s="74"/>
      <c r="IPV2" s="74"/>
      <c r="IPW2" s="74"/>
      <c r="IPX2" s="74"/>
      <c r="IPY2" s="74"/>
      <c r="IPZ2" s="74"/>
      <c r="IQA2" s="74"/>
      <c r="IQB2" s="74"/>
      <c r="IQC2" s="74"/>
      <c r="IQD2" s="74"/>
      <c r="IQE2" s="74"/>
      <c r="IQF2" s="74"/>
      <c r="IQG2" s="74"/>
      <c r="IQH2" s="74"/>
      <c r="IQI2" s="74"/>
      <c r="IQJ2" s="74"/>
      <c r="IQK2" s="74"/>
      <c r="IQL2" s="74"/>
      <c r="IQM2" s="74"/>
      <c r="IQN2" s="74"/>
      <c r="IQO2" s="74"/>
      <c r="IQP2" s="74"/>
      <c r="IQQ2" s="74"/>
      <c r="IQR2" s="74"/>
      <c r="IQS2" s="74"/>
      <c r="IQT2" s="74"/>
      <c r="IQU2" s="74"/>
      <c r="IQV2" s="74"/>
      <c r="IQW2" s="74"/>
      <c r="IQX2" s="74"/>
      <c r="IQY2" s="74"/>
      <c r="IQZ2" s="74"/>
      <c r="IRA2" s="74"/>
      <c r="IRB2" s="74"/>
      <c r="IRC2" s="74"/>
      <c r="IRD2" s="74"/>
      <c r="IRE2" s="74"/>
      <c r="IRF2" s="74"/>
      <c r="IRG2" s="74"/>
      <c r="IRH2" s="74"/>
      <c r="IRI2" s="74"/>
      <c r="IRJ2" s="74"/>
      <c r="IRK2" s="74"/>
      <c r="IRL2" s="74"/>
      <c r="IRM2" s="74"/>
      <c r="IRN2" s="74"/>
      <c r="IRO2" s="74"/>
      <c r="IRP2" s="74"/>
      <c r="IRQ2" s="74"/>
      <c r="IRR2" s="74"/>
      <c r="IRS2" s="74"/>
      <c r="IRT2" s="74"/>
      <c r="IRU2" s="74"/>
      <c r="IRV2" s="74"/>
      <c r="IRW2" s="74"/>
      <c r="IRX2" s="74"/>
      <c r="IRY2" s="74"/>
      <c r="IRZ2" s="74"/>
      <c r="ISA2" s="74"/>
      <c r="ISB2" s="74"/>
      <c r="ISC2" s="74"/>
      <c r="ISD2" s="74"/>
      <c r="ISE2" s="74"/>
      <c r="ISF2" s="74"/>
      <c r="ISG2" s="74"/>
      <c r="ISH2" s="74"/>
      <c r="ISI2" s="74"/>
      <c r="ISJ2" s="74"/>
      <c r="ISK2" s="74"/>
      <c r="ISL2" s="74"/>
      <c r="ISM2" s="74"/>
      <c r="ISN2" s="74"/>
      <c r="ISO2" s="74"/>
      <c r="ISP2" s="74"/>
      <c r="ISQ2" s="74"/>
      <c r="ISR2" s="74"/>
      <c r="ISS2" s="74"/>
      <c r="IST2" s="74"/>
      <c r="ISU2" s="74"/>
      <c r="ISV2" s="74"/>
      <c r="ISW2" s="74"/>
      <c r="ISX2" s="74"/>
      <c r="ISY2" s="74"/>
      <c r="ISZ2" s="74"/>
      <c r="ITA2" s="74"/>
      <c r="ITB2" s="74"/>
      <c r="ITC2" s="74"/>
      <c r="ITD2" s="74"/>
      <c r="ITE2" s="74"/>
      <c r="ITF2" s="74"/>
      <c r="ITG2" s="74"/>
      <c r="ITH2" s="74"/>
      <c r="ITI2" s="74"/>
      <c r="ITJ2" s="74"/>
      <c r="ITK2" s="74"/>
      <c r="ITL2" s="74"/>
      <c r="ITM2" s="74"/>
      <c r="ITN2" s="74"/>
      <c r="ITO2" s="74"/>
      <c r="ITP2" s="74"/>
      <c r="ITQ2" s="74"/>
      <c r="ITR2" s="74"/>
      <c r="ITS2" s="74"/>
      <c r="ITT2" s="74"/>
      <c r="ITU2" s="74"/>
      <c r="ITV2" s="74"/>
      <c r="ITW2" s="74"/>
      <c r="ITX2" s="74"/>
      <c r="ITY2" s="74"/>
      <c r="ITZ2" s="74"/>
      <c r="IUA2" s="74"/>
      <c r="IUB2" s="74"/>
      <c r="IUC2" s="74"/>
      <c r="IUD2" s="74"/>
      <c r="IUE2" s="74"/>
      <c r="IUF2" s="74"/>
      <c r="IUG2" s="74"/>
      <c r="IUH2" s="74"/>
      <c r="IUI2" s="74"/>
      <c r="IUJ2" s="74"/>
      <c r="IUK2" s="74"/>
      <c r="IUL2" s="74"/>
      <c r="IUM2" s="74"/>
      <c r="IUN2" s="74"/>
      <c r="IUO2" s="74"/>
      <c r="IUP2" s="74"/>
      <c r="IUQ2" s="74"/>
      <c r="IUR2" s="74"/>
      <c r="IUS2" s="74"/>
      <c r="IUT2" s="74"/>
      <c r="IUU2" s="74"/>
      <c r="IUV2" s="74"/>
      <c r="IUW2" s="74"/>
      <c r="IUX2" s="74"/>
      <c r="IUY2" s="74"/>
      <c r="IUZ2" s="74"/>
      <c r="IVA2" s="74"/>
      <c r="IVB2" s="74"/>
      <c r="IVC2" s="74"/>
      <c r="IVD2" s="74"/>
      <c r="IVE2" s="74"/>
      <c r="IVF2" s="74"/>
      <c r="IVG2" s="74"/>
      <c r="IVH2" s="74"/>
      <c r="IVI2" s="74"/>
      <c r="IVJ2" s="74"/>
      <c r="IVK2" s="74"/>
      <c r="IVL2" s="74"/>
      <c r="IVM2" s="74"/>
      <c r="IVN2" s="74"/>
      <c r="IVO2" s="74"/>
      <c r="IVP2" s="74"/>
      <c r="IVQ2" s="74"/>
      <c r="IVR2" s="74"/>
      <c r="IVS2" s="74"/>
      <c r="IVT2" s="74"/>
      <c r="IVU2" s="74"/>
      <c r="IVV2" s="74"/>
      <c r="IVW2" s="74"/>
      <c r="IVX2" s="74"/>
      <c r="IVY2" s="74"/>
      <c r="IVZ2" s="74"/>
      <c r="IWA2" s="74"/>
      <c r="IWB2" s="74"/>
      <c r="IWC2" s="74"/>
      <c r="IWD2" s="74"/>
      <c r="IWE2" s="74"/>
      <c r="IWF2" s="74"/>
      <c r="IWG2" s="74"/>
      <c r="IWH2" s="74"/>
      <c r="IWI2" s="74"/>
      <c r="IWJ2" s="74"/>
      <c r="IWK2" s="74"/>
      <c r="IWL2" s="74"/>
      <c r="IWM2" s="74"/>
      <c r="IWN2" s="74"/>
      <c r="IWO2" s="74"/>
      <c r="IWP2" s="74"/>
      <c r="IWQ2" s="74"/>
      <c r="IWR2" s="74"/>
      <c r="IWS2" s="74"/>
      <c r="IWT2" s="74"/>
      <c r="IWU2" s="74"/>
      <c r="IWV2" s="74"/>
      <c r="IWW2" s="74"/>
      <c r="IWX2" s="74"/>
      <c r="IWY2" s="74"/>
      <c r="IWZ2" s="74"/>
      <c r="IXA2" s="74"/>
      <c r="IXB2" s="74"/>
      <c r="IXC2" s="74"/>
      <c r="IXD2" s="74"/>
      <c r="IXE2" s="74"/>
      <c r="IXF2" s="74"/>
      <c r="IXG2" s="74"/>
      <c r="IXH2" s="74"/>
      <c r="IXI2" s="74"/>
      <c r="IXJ2" s="74"/>
      <c r="IXK2" s="74"/>
      <c r="IXL2" s="74"/>
      <c r="IXM2" s="74"/>
      <c r="IXN2" s="74"/>
      <c r="IXO2" s="74"/>
      <c r="IXP2" s="74"/>
      <c r="IXQ2" s="74"/>
      <c r="IXR2" s="74"/>
      <c r="IXS2" s="74"/>
      <c r="IXT2" s="74"/>
      <c r="IXU2" s="74"/>
      <c r="IXV2" s="74"/>
      <c r="IXW2" s="74"/>
      <c r="IXX2" s="74"/>
      <c r="IXY2" s="74"/>
      <c r="IXZ2" s="74"/>
      <c r="IYA2" s="74"/>
      <c r="IYB2" s="74"/>
      <c r="IYC2" s="74"/>
      <c r="IYD2" s="74"/>
      <c r="IYE2" s="74"/>
      <c r="IYF2" s="74"/>
      <c r="IYG2" s="74"/>
      <c r="IYH2" s="74"/>
      <c r="IYI2" s="74"/>
      <c r="IYJ2" s="74"/>
      <c r="IYK2" s="74"/>
      <c r="IYL2" s="74"/>
      <c r="IYM2" s="74"/>
      <c r="IYN2" s="74"/>
      <c r="IYO2" s="74"/>
      <c r="IYP2" s="74"/>
      <c r="IYQ2" s="74"/>
      <c r="IYR2" s="74"/>
      <c r="IYS2" s="74"/>
      <c r="IYT2" s="74"/>
      <c r="IYU2" s="74"/>
      <c r="IYV2" s="74"/>
      <c r="IYW2" s="74"/>
      <c r="IYX2" s="74"/>
      <c r="IYY2" s="74"/>
      <c r="IYZ2" s="74"/>
      <c r="IZA2" s="74"/>
      <c r="IZB2" s="74"/>
      <c r="IZC2" s="74"/>
      <c r="IZD2" s="74"/>
      <c r="IZE2" s="74"/>
      <c r="IZF2" s="74"/>
      <c r="IZG2" s="74"/>
      <c r="IZH2" s="74"/>
      <c r="IZI2" s="74"/>
      <c r="IZJ2" s="74"/>
      <c r="IZK2" s="74"/>
      <c r="IZL2" s="74"/>
      <c r="IZM2" s="74"/>
      <c r="IZN2" s="74"/>
      <c r="IZO2" s="74"/>
      <c r="IZP2" s="74"/>
      <c r="IZQ2" s="74"/>
      <c r="IZR2" s="74"/>
      <c r="IZS2" s="74"/>
      <c r="IZT2" s="74"/>
      <c r="IZU2" s="74"/>
      <c r="IZV2" s="74"/>
      <c r="IZW2" s="74"/>
      <c r="IZX2" s="74"/>
      <c r="IZY2" s="74"/>
      <c r="IZZ2" s="74"/>
      <c r="JAA2" s="74"/>
      <c r="JAB2" s="74"/>
      <c r="JAC2" s="74"/>
      <c r="JAD2" s="74"/>
      <c r="JAE2" s="74"/>
      <c r="JAF2" s="74"/>
      <c r="JAG2" s="74"/>
      <c r="JAH2" s="74"/>
      <c r="JAI2" s="74"/>
      <c r="JAJ2" s="74"/>
      <c r="JAK2" s="74"/>
      <c r="JAL2" s="74"/>
      <c r="JAM2" s="74"/>
      <c r="JAN2" s="74"/>
      <c r="JAO2" s="74"/>
      <c r="JAP2" s="74"/>
      <c r="JAQ2" s="74"/>
      <c r="JAR2" s="74"/>
      <c r="JAS2" s="74"/>
      <c r="JAT2" s="74"/>
      <c r="JAU2" s="74"/>
      <c r="JAV2" s="74"/>
      <c r="JAW2" s="74"/>
      <c r="JAX2" s="74"/>
      <c r="JAY2" s="74"/>
      <c r="JAZ2" s="74"/>
      <c r="JBA2" s="74"/>
      <c r="JBB2" s="74"/>
      <c r="JBC2" s="74"/>
      <c r="JBD2" s="74"/>
      <c r="JBE2" s="74"/>
      <c r="JBF2" s="74"/>
      <c r="JBG2" s="74"/>
      <c r="JBH2" s="74"/>
      <c r="JBI2" s="74"/>
      <c r="JBJ2" s="74"/>
      <c r="JBK2" s="74"/>
      <c r="JBL2" s="74"/>
      <c r="JBM2" s="74"/>
      <c r="JBN2" s="74"/>
      <c r="JBO2" s="74"/>
      <c r="JBP2" s="74"/>
      <c r="JBQ2" s="74"/>
      <c r="JBR2" s="74"/>
      <c r="JBS2" s="74"/>
      <c r="JBT2" s="74"/>
      <c r="JBU2" s="74"/>
      <c r="JBV2" s="74"/>
      <c r="JBW2" s="74"/>
      <c r="JBX2" s="74"/>
      <c r="JBY2" s="74"/>
      <c r="JBZ2" s="74"/>
      <c r="JCA2" s="74"/>
      <c r="JCB2" s="74"/>
      <c r="JCC2" s="74"/>
      <c r="JCD2" s="74"/>
      <c r="JCE2" s="74"/>
      <c r="JCF2" s="74"/>
      <c r="JCG2" s="74"/>
      <c r="JCH2" s="74"/>
      <c r="JCI2" s="74"/>
      <c r="JCJ2" s="74"/>
      <c r="JCK2" s="74"/>
      <c r="JCL2" s="74"/>
      <c r="JCM2" s="74"/>
      <c r="JCN2" s="74"/>
      <c r="JCO2" s="74"/>
      <c r="JCP2" s="74"/>
      <c r="JCQ2" s="74"/>
      <c r="JCR2" s="74"/>
      <c r="JCS2" s="74"/>
      <c r="JCT2" s="74"/>
      <c r="JCU2" s="74"/>
      <c r="JCV2" s="74"/>
      <c r="JCW2" s="74"/>
      <c r="JCX2" s="74"/>
      <c r="JCY2" s="74"/>
      <c r="JCZ2" s="74"/>
      <c r="JDA2" s="74"/>
      <c r="JDB2" s="74"/>
      <c r="JDC2" s="74"/>
      <c r="JDD2" s="74"/>
      <c r="JDE2" s="74"/>
      <c r="JDF2" s="74"/>
      <c r="JDG2" s="74"/>
      <c r="JDH2" s="74"/>
      <c r="JDI2" s="74"/>
      <c r="JDJ2" s="74"/>
      <c r="JDK2" s="74"/>
      <c r="JDL2" s="74"/>
      <c r="JDM2" s="74"/>
      <c r="JDN2" s="74"/>
      <c r="JDO2" s="74"/>
      <c r="JDP2" s="74"/>
      <c r="JDQ2" s="74"/>
      <c r="JDR2" s="74"/>
      <c r="JDS2" s="74"/>
      <c r="JDT2" s="74"/>
      <c r="JDU2" s="74"/>
      <c r="JDV2" s="74"/>
      <c r="JDW2" s="74"/>
      <c r="JDX2" s="74"/>
      <c r="JDY2" s="74"/>
      <c r="JDZ2" s="74"/>
      <c r="JEA2" s="74"/>
      <c r="JEB2" s="74"/>
      <c r="JEC2" s="74"/>
      <c r="JED2" s="74"/>
      <c r="JEE2" s="74"/>
      <c r="JEF2" s="74"/>
      <c r="JEG2" s="74"/>
      <c r="JEH2" s="74"/>
      <c r="JEI2" s="74"/>
      <c r="JEJ2" s="74"/>
      <c r="JEK2" s="74"/>
      <c r="JEL2" s="74"/>
      <c r="JEM2" s="74"/>
      <c r="JEN2" s="74"/>
      <c r="JEO2" s="74"/>
      <c r="JEP2" s="74"/>
      <c r="JEQ2" s="74"/>
      <c r="JER2" s="74"/>
      <c r="JES2" s="74"/>
      <c r="JET2" s="74"/>
      <c r="JEU2" s="74"/>
      <c r="JEV2" s="74"/>
      <c r="JEW2" s="74"/>
      <c r="JEX2" s="74"/>
      <c r="JEY2" s="74"/>
      <c r="JEZ2" s="74"/>
      <c r="JFA2" s="74"/>
      <c r="JFB2" s="74"/>
      <c r="JFC2" s="74"/>
      <c r="JFD2" s="74"/>
      <c r="JFE2" s="74"/>
      <c r="JFF2" s="74"/>
      <c r="JFG2" s="74"/>
      <c r="JFH2" s="74"/>
      <c r="JFI2" s="74"/>
      <c r="JFJ2" s="74"/>
      <c r="JFK2" s="74"/>
      <c r="JFL2" s="74"/>
      <c r="JFM2" s="74"/>
      <c r="JFN2" s="74"/>
      <c r="JFO2" s="74"/>
      <c r="JFP2" s="74"/>
      <c r="JFQ2" s="74"/>
      <c r="JFR2" s="74"/>
      <c r="JFS2" s="74"/>
      <c r="JFT2" s="74"/>
      <c r="JFU2" s="74"/>
      <c r="JFV2" s="74"/>
      <c r="JFW2" s="74"/>
      <c r="JFX2" s="74"/>
      <c r="JFY2" s="74"/>
      <c r="JFZ2" s="74"/>
      <c r="JGA2" s="74"/>
      <c r="JGB2" s="74"/>
      <c r="JGC2" s="74"/>
      <c r="JGD2" s="74"/>
      <c r="JGE2" s="74"/>
      <c r="JGF2" s="74"/>
      <c r="JGG2" s="74"/>
      <c r="JGH2" s="74"/>
      <c r="JGI2" s="74"/>
      <c r="JGJ2" s="74"/>
      <c r="JGK2" s="74"/>
      <c r="JGL2" s="74"/>
      <c r="JGM2" s="74"/>
      <c r="JGN2" s="74"/>
      <c r="JGO2" s="74"/>
      <c r="JGP2" s="74"/>
      <c r="JGQ2" s="74"/>
      <c r="JGR2" s="74"/>
      <c r="JGS2" s="74"/>
      <c r="JGT2" s="74"/>
      <c r="JGU2" s="74"/>
      <c r="JGV2" s="74"/>
      <c r="JGW2" s="74"/>
      <c r="JGX2" s="74"/>
      <c r="JGY2" s="74"/>
      <c r="JGZ2" s="74"/>
      <c r="JHA2" s="74"/>
      <c r="JHB2" s="74"/>
      <c r="JHC2" s="74"/>
      <c r="JHD2" s="74"/>
      <c r="JHE2" s="74"/>
      <c r="JHF2" s="74"/>
      <c r="JHG2" s="74"/>
      <c r="JHH2" s="74"/>
      <c r="JHI2" s="74"/>
      <c r="JHJ2" s="74"/>
      <c r="JHK2" s="74"/>
      <c r="JHL2" s="74"/>
      <c r="JHM2" s="74"/>
      <c r="JHN2" s="74"/>
      <c r="JHO2" s="74"/>
      <c r="JHP2" s="74"/>
      <c r="JHQ2" s="74"/>
      <c r="JHR2" s="74"/>
      <c r="JHS2" s="74"/>
      <c r="JHT2" s="74"/>
      <c r="JHU2" s="74"/>
      <c r="JHV2" s="74"/>
      <c r="JHW2" s="74"/>
      <c r="JHX2" s="74"/>
      <c r="JHY2" s="74"/>
      <c r="JHZ2" s="74"/>
      <c r="JIA2" s="74"/>
      <c r="JIB2" s="74"/>
      <c r="JIC2" s="74"/>
      <c r="JID2" s="74"/>
      <c r="JIE2" s="74"/>
      <c r="JIF2" s="74"/>
      <c r="JIG2" s="74"/>
      <c r="JIH2" s="74"/>
      <c r="JII2" s="74"/>
      <c r="JIJ2" s="74"/>
      <c r="JIK2" s="74"/>
      <c r="JIL2" s="74"/>
      <c r="JIM2" s="74"/>
      <c r="JIN2" s="74"/>
      <c r="JIO2" s="74"/>
      <c r="JIP2" s="74"/>
      <c r="JIQ2" s="74"/>
      <c r="JIR2" s="74"/>
      <c r="JIS2" s="74"/>
      <c r="JIT2" s="74"/>
      <c r="JIU2" s="74"/>
      <c r="JIV2" s="74"/>
      <c r="JIW2" s="74"/>
      <c r="JIX2" s="74"/>
      <c r="JIY2" s="74"/>
      <c r="JIZ2" s="74"/>
      <c r="JJA2" s="74"/>
      <c r="JJB2" s="74"/>
      <c r="JJC2" s="74"/>
      <c r="JJD2" s="74"/>
      <c r="JJE2" s="74"/>
      <c r="JJF2" s="74"/>
      <c r="JJG2" s="74"/>
      <c r="JJH2" s="74"/>
      <c r="JJI2" s="74"/>
      <c r="JJJ2" s="74"/>
      <c r="JJK2" s="74"/>
      <c r="JJL2" s="74"/>
      <c r="JJM2" s="74"/>
      <c r="JJN2" s="74"/>
      <c r="JJO2" s="74"/>
      <c r="JJP2" s="74"/>
      <c r="JJQ2" s="74"/>
      <c r="JJR2" s="74"/>
      <c r="JJS2" s="74"/>
      <c r="JJT2" s="74"/>
      <c r="JJU2" s="74"/>
      <c r="JJV2" s="74"/>
      <c r="JJW2" s="74"/>
      <c r="JJX2" s="74"/>
      <c r="JJY2" s="74"/>
      <c r="JJZ2" s="74"/>
      <c r="JKA2" s="74"/>
      <c r="JKB2" s="74"/>
      <c r="JKC2" s="74"/>
      <c r="JKD2" s="74"/>
      <c r="JKE2" s="74"/>
      <c r="JKF2" s="74"/>
      <c r="JKG2" s="74"/>
      <c r="JKH2" s="74"/>
      <c r="JKI2" s="74"/>
      <c r="JKJ2" s="74"/>
      <c r="JKK2" s="74"/>
      <c r="JKL2" s="74"/>
      <c r="JKM2" s="74"/>
      <c r="JKN2" s="74"/>
      <c r="JKO2" s="74"/>
      <c r="JKP2" s="74"/>
      <c r="JKQ2" s="74"/>
      <c r="JKR2" s="74"/>
      <c r="JKS2" s="74"/>
      <c r="JKT2" s="74"/>
      <c r="JKU2" s="74"/>
      <c r="JKV2" s="74"/>
      <c r="JKW2" s="74"/>
      <c r="JKX2" s="74"/>
      <c r="JKY2" s="74"/>
      <c r="JKZ2" s="74"/>
      <c r="JLA2" s="74"/>
      <c r="JLB2" s="74"/>
      <c r="JLC2" s="74"/>
      <c r="JLD2" s="74"/>
      <c r="JLE2" s="74"/>
      <c r="JLF2" s="74"/>
      <c r="JLG2" s="74"/>
      <c r="JLH2" s="74"/>
      <c r="JLI2" s="74"/>
      <c r="JLJ2" s="74"/>
      <c r="JLK2" s="74"/>
      <c r="JLL2" s="74"/>
      <c r="JLM2" s="74"/>
      <c r="JLN2" s="74"/>
      <c r="JLO2" s="74"/>
      <c r="JLP2" s="74"/>
      <c r="JLQ2" s="74"/>
      <c r="JLR2" s="74"/>
      <c r="JLS2" s="74"/>
      <c r="JLT2" s="74"/>
      <c r="JLU2" s="74"/>
      <c r="JLV2" s="74"/>
      <c r="JLW2" s="74"/>
      <c r="JLX2" s="74"/>
      <c r="JLY2" s="74"/>
      <c r="JLZ2" s="74"/>
      <c r="JMA2" s="74"/>
      <c r="JMB2" s="74"/>
      <c r="JMC2" s="74"/>
      <c r="JMD2" s="74"/>
      <c r="JME2" s="74"/>
      <c r="JMF2" s="74"/>
      <c r="JMG2" s="74"/>
      <c r="JMH2" s="74"/>
      <c r="JMI2" s="74"/>
      <c r="JMJ2" s="74"/>
      <c r="JMK2" s="74"/>
      <c r="JML2" s="74"/>
      <c r="JMM2" s="74"/>
      <c r="JMN2" s="74"/>
      <c r="JMO2" s="74"/>
      <c r="JMP2" s="74"/>
      <c r="JMQ2" s="74"/>
      <c r="JMR2" s="74"/>
      <c r="JMS2" s="74"/>
      <c r="JMT2" s="74"/>
      <c r="JMU2" s="74"/>
      <c r="JMV2" s="74"/>
      <c r="JMW2" s="74"/>
      <c r="JMX2" s="74"/>
      <c r="JMY2" s="74"/>
      <c r="JMZ2" s="74"/>
      <c r="JNA2" s="74"/>
      <c r="JNB2" s="74"/>
      <c r="JNC2" s="74"/>
      <c r="JND2" s="74"/>
      <c r="JNE2" s="74"/>
      <c r="JNF2" s="74"/>
      <c r="JNG2" s="74"/>
      <c r="JNH2" s="74"/>
      <c r="JNI2" s="74"/>
      <c r="JNJ2" s="74"/>
      <c r="JNK2" s="74"/>
      <c r="JNL2" s="74"/>
      <c r="JNM2" s="74"/>
      <c r="JNN2" s="74"/>
      <c r="JNO2" s="74"/>
      <c r="JNP2" s="74"/>
      <c r="JNQ2" s="74"/>
      <c r="JNR2" s="74"/>
      <c r="JNS2" s="74"/>
      <c r="JNT2" s="74"/>
      <c r="JNU2" s="74"/>
      <c r="JNV2" s="74"/>
      <c r="JNW2" s="74"/>
      <c r="JNX2" s="74"/>
      <c r="JNY2" s="74"/>
      <c r="JNZ2" s="74"/>
      <c r="JOA2" s="74"/>
      <c r="JOB2" s="74"/>
      <c r="JOC2" s="74"/>
      <c r="JOD2" s="74"/>
      <c r="JOE2" s="74"/>
      <c r="JOF2" s="74"/>
      <c r="JOG2" s="74"/>
      <c r="JOH2" s="74"/>
      <c r="JOI2" s="74"/>
      <c r="JOJ2" s="74"/>
      <c r="JOK2" s="74"/>
      <c r="JOL2" s="74"/>
      <c r="JOM2" s="74"/>
      <c r="JON2" s="74"/>
      <c r="JOO2" s="74"/>
      <c r="JOP2" s="74"/>
      <c r="JOQ2" s="74"/>
      <c r="JOR2" s="74"/>
      <c r="JOS2" s="74"/>
      <c r="JOT2" s="74"/>
      <c r="JOU2" s="74"/>
      <c r="JOV2" s="74"/>
      <c r="JOW2" s="74"/>
      <c r="JOX2" s="74"/>
      <c r="JOY2" s="74"/>
      <c r="JOZ2" s="74"/>
      <c r="JPA2" s="74"/>
      <c r="JPB2" s="74"/>
      <c r="JPC2" s="74"/>
      <c r="JPD2" s="74"/>
      <c r="JPE2" s="74"/>
      <c r="JPF2" s="74"/>
      <c r="JPG2" s="74"/>
      <c r="JPH2" s="74"/>
      <c r="JPI2" s="74"/>
      <c r="JPJ2" s="74"/>
      <c r="JPK2" s="74"/>
      <c r="JPL2" s="74"/>
      <c r="JPM2" s="74"/>
      <c r="JPN2" s="74"/>
      <c r="JPO2" s="74"/>
      <c r="JPP2" s="74"/>
      <c r="JPQ2" s="74"/>
      <c r="JPR2" s="74"/>
      <c r="JPS2" s="74"/>
      <c r="JPT2" s="74"/>
      <c r="JPU2" s="74"/>
      <c r="JPV2" s="74"/>
      <c r="JPW2" s="74"/>
      <c r="JPX2" s="74"/>
      <c r="JPY2" s="74"/>
      <c r="JPZ2" s="74"/>
      <c r="JQA2" s="74"/>
      <c r="JQB2" s="74"/>
      <c r="JQC2" s="74"/>
      <c r="JQD2" s="74"/>
      <c r="JQE2" s="74"/>
      <c r="JQF2" s="74"/>
      <c r="JQG2" s="74"/>
      <c r="JQH2" s="74"/>
      <c r="JQI2" s="74"/>
      <c r="JQJ2" s="74"/>
      <c r="JQK2" s="74"/>
      <c r="JQL2" s="74"/>
      <c r="JQM2" s="74"/>
      <c r="JQN2" s="74"/>
      <c r="JQO2" s="74"/>
      <c r="JQP2" s="74"/>
      <c r="JQQ2" s="74"/>
      <c r="JQR2" s="74"/>
      <c r="JQS2" s="74"/>
      <c r="JQT2" s="74"/>
      <c r="JQU2" s="74"/>
      <c r="JQV2" s="74"/>
      <c r="JQW2" s="74"/>
      <c r="JQX2" s="74"/>
      <c r="JQY2" s="74"/>
      <c r="JQZ2" s="74"/>
      <c r="JRA2" s="74"/>
      <c r="JRB2" s="74"/>
      <c r="JRC2" s="74"/>
      <c r="JRD2" s="74"/>
      <c r="JRE2" s="74"/>
      <c r="JRF2" s="74"/>
      <c r="JRG2" s="74"/>
      <c r="JRH2" s="74"/>
      <c r="JRI2" s="74"/>
      <c r="JRJ2" s="74"/>
      <c r="JRK2" s="74"/>
      <c r="JRL2" s="74"/>
      <c r="JRM2" s="74"/>
      <c r="JRN2" s="74"/>
      <c r="JRO2" s="74"/>
      <c r="JRP2" s="74"/>
      <c r="JRQ2" s="74"/>
      <c r="JRR2" s="74"/>
      <c r="JRS2" s="74"/>
      <c r="JRT2" s="74"/>
      <c r="JRU2" s="74"/>
      <c r="JRV2" s="74"/>
      <c r="JRW2" s="74"/>
      <c r="JRX2" s="74"/>
      <c r="JRY2" s="74"/>
      <c r="JRZ2" s="74"/>
      <c r="JSA2" s="74"/>
      <c r="JSB2" s="74"/>
      <c r="JSC2" s="74"/>
      <c r="JSD2" s="74"/>
      <c r="JSE2" s="74"/>
      <c r="JSF2" s="74"/>
      <c r="JSG2" s="74"/>
      <c r="JSH2" s="74"/>
      <c r="JSI2" s="74"/>
      <c r="JSJ2" s="74"/>
      <c r="JSK2" s="74"/>
      <c r="JSL2" s="74"/>
      <c r="JSM2" s="74"/>
      <c r="JSN2" s="74"/>
      <c r="JSO2" s="74"/>
      <c r="JSP2" s="74"/>
      <c r="JSQ2" s="74"/>
      <c r="JSR2" s="74"/>
      <c r="JSS2" s="74"/>
      <c r="JST2" s="74"/>
      <c r="JSU2" s="74"/>
      <c r="JSV2" s="74"/>
      <c r="JSW2" s="74"/>
      <c r="JSX2" s="74"/>
      <c r="JSY2" s="74"/>
      <c r="JSZ2" s="74"/>
      <c r="JTA2" s="74"/>
      <c r="JTB2" s="74"/>
      <c r="JTC2" s="74"/>
      <c r="JTD2" s="74"/>
      <c r="JTE2" s="74"/>
      <c r="JTF2" s="74"/>
      <c r="JTG2" s="74"/>
      <c r="JTH2" s="74"/>
      <c r="JTI2" s="74"/>
      <c r="JTJ2" s="74"/>
      <c r="JTK2" s="74"/>
      <c r="JTL2" s="74"/>
      <c r="JTM2" s="74"/>
      <c r="JTN2" s="74"/>
      <c r="JTO2" s="74"/>
      <c r="JTP2" s="74"/>
      <c r="JTQ2" s="74"/>
      <c r="JTR2" s="74"/>
      <c r="JTS2" s="74"/>
      <c r="JTT2" s="74"/>
      <c r="JTU2" s="74"/>
      <c r="JTV2" s="74"/>
      <c r="JTW2" s="74"/>
      <c r="JTX2" s="74"/>
      <c r="JTY2" s="74"/>
      <c r="JTZ2" s="74"/>
      <c r="JUA2" s="74"/>
      <c r="JUB2" s="74"/>
      <c r="JUC2" s="74"/>
      <c r="JUD2" s="74"/>
      <c r="JUE2" s="74"/>
      <c r="JUF2" s="74"/>
      <c r="JUG2" s="74"/>
      <c r="JUH2" s="74"/>
      <c r="JUI2" s="74"/>
      <c r="JUJ2" s="74"/>
      <c r="JUK2" s="74"/>
      <c r="JUL2" s="74"/>
      <c r="JUM2" s="74"/>
      <c r="JUN2" s="74"/>
      <c r="JUO2" s="74"/>
      <c r="JUP2" s="74"/>
      <c r="JUQ2" s="74"/>
      <c r="JUR2" s="74"/>
      <c r="JUS2" s="74"/>
      <c r="JUT2" s="74"/>
      <c r="JUU2" s="74"/>
      <c r="JUV2" s="74"/>
      <c r="JUW2" s="74"/>
      <c r="JUX2" s="74"/>
      <c r="JUY2" s="74"/>
      <c r="JUZ2" s="74"/>
      <c r="JVA2" s="74"/>
      <c r="JVB2" s="74"/>
      <c r="JVC2" s="74"/>
      <c r="JVD2" s="74"/>
      <c r="JVE2" s="74"/>
      <c r="JVF2" s="74"/>
      <c r="JVG2" s="74"/>
      <c r="JVH2" s="74"/>
      <c r="JVI2" s="74"/>
      <c r="JVJ2" s="74"/>
      <c r="JVK2" s="74"/>
      <c r="JVL2" s="74"/>
      <c r="JVM2" s="74"/>
      <c r="JVN2" s="74"/>
      <c r="JVO2" s="74"/>
      <c r="JVP2" s="74"/>
      <c r="JVQ2" s="74"/>
      <c r="JVR2" s="74"/>
      <c r="JVS2" s="74"/>
      <c r="JVT2" s="74"/>
      <c r="JVU2" s="74"/>
      <c r="JVV2" s="74"/>
      <c r="JVW2" s="74"/>
      <c r="JVX2" s="74"/>
      <c r="JVY2" s="74"/>
      <c r="JVZ2" s="74"/>
      <c r="JWA2" s="74"/>
      <c r="JWB2" s="74"/>
      <c r="JWC2" s="74"/>
      <c r="JWD2" s="74"/>
      <c r="JWE2" s="74"/>
      <c r="JWF2" s="74"/>
      <c r="JWG2" s="74"/>
      <c r="JWH2" s="74"/>
      <c r="JWI2" s="74"/>
      <c r="JWJ2" s="74"/>
      <c r="JWK2" s="74"/>
      <c r="JWL2" s="74"/>
      <c r="JWM2" s="74"/>
      <c r="JWN2" s="74"/>
      <c r="JWO2" s="74"/>
      <c r="JWP2" s="74"/>
      <c r="JWQ2" s="74"/>
      <c r="JWR2" s="74"/>
      <c r="JWS2" s="74"/>
      <c r="JWT2" s="74"/>
      <c r="JWU2" s="74"/>
      <c r="JWV2" s="74"/>
      <c r="JWW2" s="74"/>
      <c r="JWX2" s="74"/>
      <c r="JWY2" s="74"/>
      <c r="JWZ2" s="74"/>
      <c r="JXA2" s="74"/>
      <c r="JXB2" s="74"/>
      <c r="JXC2" s="74"/>
      <c r="JXD2" s="74"/>
      <c r="JXE2" s="74"/>
      <c r="JXF2" s="74"/>
      <c r="JXG2" s="74"/>
      <c r="JXH2" s="74"/>
      <c r="JXI2" s="74"/>
      <c r="JXJ2" s="74"/>
      <c r="JXK2" s="74"/>
      <c r="JXL2" s="74"/>
      <c r="JXM2" s="74"/>
      <c r="JXN2" s="74"/>
      <c r="JXO2" s="74"/>
      <c r="JXP2" s="74"/>
      <c r="JXQ2" s="74"/>
      <c r="JXR2" s="74"/>
      <c r="JXS2" s="74"/>
      <c r="JXT2" s="74"/>
      <c r="JXU2" s="74"/>
      <c r="JXV2" s="74"/>
      <c r="JXW2" s="74"/>
      <c r="JXX2" s="74"/>
      <c r="JXY2" s="74"/>
      <c r="JXZ2" s="74"/>
      <c r="JYA2" s="74"/>
      <c r="JYB2" s="74"/>
      <c r="JYC2" s="74"/>
      <c r="JYD2" s="74"/>
      <c r="JYE2" s="74"/>
      <c r="JYF2" s="74"/>
      <c r="JYG2" s="74"/>
      <c r="JYH2" s="74"/>
      <c r="JYI2" s="74"/>
      <c r="JYJ2" s="74"/>
      <c r="JYK2" s="74"/>
      <c r="JYL2" s="74"/>
      <c r="JYM2" s="74"/>
      <c r="JYN2" s="74"/>
      <c r="JYO2" s="74"/>
      <c r="JYP2" s="74"/>
      <c r="JYQ2" s="74"/>
      <c r="JYR2" s="74"/>
      <c r="JYS2" s="74"/>
      <c r="JYT2" s="74"/>
      <c r="JYU2" s="74"/>
      <c r="JYV2" s="74"/>
      <c r="JYW2" s="74"/>
      <c r="JYX2" s="74"/>
      <c r="JYY2" s="74"/>
      <c r="JYZ2" s="74"/>
      <c r="JZA2" s="74"/>
      <c r="JZB2" s="74"/>
      <c r="JZC2" s="74"/>
      <c r="JZD2" s="74"/>
      <c r="JZE2" s="74"/>
      <c r="JZF2" s="74"/>
      <c r="JZG2" s="74"/>
      <c r="JZH2" s="74"/>
      <c r="JZI2" s="74"/>
      <c r="JZJ2" s="74"/>
      <c r="JZK2" s="74"/>
      <c r="JZL2" s="74"/>
      <c r="JZM2" s="74"/>
      <c r="JZN2" s="74"/>
      <c r="JZO2" s="74"/>
      <c r="JZP2" s="74"/>
      <c r="JZQ2" s="74"/>
      <c r="JZR2" s="74"/>
      <c r="JZS2" s="74"/>
      <c r="JZT2" s="74"/>
      <c r="JZU2" s="74"/>
      <c r="JZV2" s="74"/>
      <c r="JZW2" s="74"/>
      <c r="JZX2" s="74"/>
      <c r="JZY2" s="74"/>
      <c r="JZZ2" s="74"/>
      <c r="KAA2" s="74"/>
      <c r="KAB2" s="74"/>
      <c r="KAC2" s="74"/>
      <c r="KAD2" s="74"/>
      <c r="KAE2" s="74"/>
      <c r="KAF2" s="74"/>
      <c r="KAG2" s="74"/>
      <c r="KAH2" s="74"/>
      <c r="KAI2" s="74"/>
      <c r="KAJ2" s="74"/>
      <c r="KAK2" s="74"/>
      <c r="KAL2" s="74"/>
      <c r="KAM2" s="74"/>
      <c r="KAN2" s="74"/>
      <c r="KAO2" s="74"/>
      <c r="KAP2" s="74"/>
      <c r="KAQ2" s="74"/>
      <c r="KAR2" s="74"/>
      <c r="KAS2" s="74"/>
      <c r="KAT2" s="74"/>
      <c r="KAU2" s="74"/>
      <c r="KAV2" s="74"/>
      <c r="KAW2" s="74"/>
      <c r="KAX2" s="74"/>
      <c r="KAY2" s="74"/>
      <c r="KAZ2" s="74"/>
      <c r="KBA2" s="74"/>
      <c r="KBB2" s="74"/>
      <c r="KBC2" s="74"/>
      <c r="KBD2" s="74"/>
      <c r="KBE2" s="74"/>
      <c r="KBF2" s="74"/>
      <c r="KBG2" s="74"/>
      <c r="KBH2" s="74"/>
      <c r="KBI2" s="74"/>
      <c r="KBJ2" s="74"/>
      <c r="KBK2" s="74"/>
      <c r="KBL2" s="74"/>
      <c r="KBM2" s="74"/>
      <c r="KBN2" s="74"/>
      <c r="KBO2" s="74"/>
      <c r="KBP2" s="74"/>
      <c r="KBQ2" s="74"/>
      <c r="KBR2" s="74"/>
      <c r="KBS2" s="74"/>
      <c r="KBT2" s="74"/>
      <c r="KBU2" s="74"/>
      <c r="KBV2" s="74"/>
      <c r="KBW2" s="74"/>
      <c r="KBX2" s="74"/>
      <c r="KBY2" s="74"/>
      <c r="KBZ2" s="74"/>
      <c r="KCA2" s="74"/>
      <c r="KCB2" s="74"/>
      <c r="KCC2" s="74"/>
      <c r="KCD2" s="74"/>
      <c r="KCE2" s="74"/>
      <c r="KCF2" s="74"/>
      <c r="KCG2" s="74"/>
      <c r="KCH2" s="74"/>
      <c r="KCI2" s="74"/>
      <c r="KCJ2" s="74"/>
      <c r="KCK2" s="74"/>
      <c r="KCL2" s="74"/>
      <c r="KCM2" s="74"/>
      <c r="KCN2" s="74"/>
      <c r="KCO2" s="74"/>
      <c r="KCP2" s="74"/>
      <c r="KCQ2" s="74"/>
      <c r="KCR2" s="74"/>
      <c r="KCS2" s="74"/>
      <c r="KCT2" s="74"/>
      <c r="KCU2" s="74"/>
      <c r="KCV2" s="74"/>
      <c r="KCW2" s="74"/>
      <c r="KCX2" s="74"/>
      <c r="KCY2" s="74"/>
      <c r="KCZ2" s="74"/>
      <c r="KDA2" s="74"/>
      <c r="KDB2" s="74"/>
      <c r="KDC2" s="74"/>
      <c r="KDD2" s="74"/>
      <c r="KDE2" s="74"/>
      <c r="KDF2" s="74"/>
      <c r="KDG2" s="74"/>
      <c r="KDH2" s="74"/>
      <c r="KDI2" s="74"/>
      <c r="KDJ2" s="74"/>
      <c r="KDK2" s="74"/>
      <c r="KDL2" s="74"/>
      <c r="KDM2" s="74"/>
      <c r="KDN2" s="74"/>
      <c r="KDO2" s="74"/>
      <c r="KDP2" s="74"/>
      <c r="KDQ2" s="74"/>
      <c r="KDR2" s="74"/>
      <c r="KDS2" s="74"/>
      <c r="KDT2" s="74"/>
      <c r="KDU2" s="74"/>
      <c r="KDV2" s="74"/>
      <c r="KDW2" s="74"/>
      <c r="KDX2" s="74"/>
      <c r="KDY2" s="74"/>
      <c r="KDZ2" s="74"/>
      <c r="KEA2" s="74"/>
      <c r="KEB2" s="74"/>
      <c r="KEC2" s="74"/>
      <c r="KED2" s="74"/>
      <c r="KEE2" s="74"/>
      <c r="KEF2" s="74"/>
      <c r="KEG2" s="74"/>
      <c r="KEH2" s="74"/>
      <c r="KEI2" s="74"/>
      <c r="KEJ2" s="74"/>
      <c r="KEK2" s="74"/>
      <c r="KEL2" s="74"/>
      <c r="KEM2" s="74"/>
      <c r="KEN2" s="74"/>
      <c r="KEO2" s="74"/>
      <c r="KEP2" s="74"/>
      <c r="KEQ2" s="74"/>
      <c r="KER2" s="74"/>
      <c r="KES2" s="74"/>
      <c r="KET2" s="74"/>
      <c r="KEU2" s="74"/>
      <c r="KEV2" s="74"/>
      <c r="KEW2" s="74"/>
      <c r="KEX2" s="74"/>
      <c r="KEY2" s="74"/>
      <c r="KEZ2" s="74"/>
      <c r="KFA2" s="74"/>
      <c r="KFB2" s="74"/>
      <c r="KFC2" s="74"/>
      <c r="KFD2" s="74"/>
      <c r="KFE2" s="74"/>
      <c r="KFF2" s="74"/>
      <c r="KFG2" s="74"/>
      <c r="KFH2" s="74"/>
      <c r="KFI2" s="74"/>
      <c r="KFJ2" s="74"/>
      <c r="KFK2" s="74"/>
      <c r="KFL2" s="74"/>
      <c r="KFM2" s="74"/>
      <c r="KFN2" s="74"/>
      <c r="KFO2" s="74"/>
      <c r="KFP2" s="74"/>
      <c r="KFQ2" s="74"/>
      <c r="KFR2" s="74"/>
      <c r="KFS2" s="74"/>
      <c r="KFT2" s="74"/>
      <c r="KFU2" s="74"/>
      <c r="KFV2" s="74"/>
      <c r="KFW2" s="74"/>
      <c r="KFX2" s="74"/>
      <c r="KFY2" s="74"/>
      <c r="KFZ2" s="74"/>
      <c r="KGA2" s="74"/>
      <c r="KGB2" s="74"/>
      <c r="KGC2" s="74"/>
      <c r="KGD2" s="74"/>
      <c r="KGE2" s="74"/>
      <c r="KGF2" s="74"/>
      <c r="KGG2" s="74"/>
      <c r="KGH2" s="74"/>
      <c r="KGI2" s="74"/>
      <c r="KGJ2" s="74"/>
      <c r="KGK2" s="74"/>
      <c r="KGL2" s="74"/>
      <c r="KGM2" s="74"/>
      <c r="KGN2" s="74"/>
      <c r="KGO2" s="74"/>
      <c r="KGP2" s="74"/>
      <c r="KGQ2" s="74"/>
      <c r="KGR2" s="74"/>
      <c r="KGS2" s="74"/>
      <c r="KGT2" s="74"/>
      <c r="KGU2" s="74"/>
      <c r="KGV2" s="74"/>
      <c r="KGW2" s="74"/>
      <c r="KGX2" s="74"/>
      <c r="KGY2" s="74"/>
      <c r="KGZ2" s="74"/>
      <c r="KHA2" s="74"/>
      <c r="KHB2" s="74"/>
      <c r="KHC2" s="74"/>
      <c r="KHD2" s="74"/>
      <c r="KHE2" s="74"/>
      <c r="KHF2" s="74"/>
      <c r="KHG2" s="74"/>
      <c r="KHH2" s="74"/>
      <c r="KHI2" s="74"/>
      <c r="KHJ2" s="74"/>
      <c r="KHK2" s="74"/>
      <c r="KHL2" s="74"/>
      <c r="KHM2" s="74"/>
      <c r="KHN2" s="74"/>
      <c r="KHO2" s="74"/>
      <c r="KHP2" s="74"/>
      <c r="KHQ2" s="74"/>
      <c r="KHR2" s="74"/>
      <c r="KHS2" s="74"/>
      <c r="KHT2" s="74"/>
      <c r="KHU2" s="74"/>
      <c r="KHV2" s="74"/>
      <c r="KHW2" s="74"/>
      <c r="KHX2" s="74"/>
      <c r="KHY2" s="74"/>
      <c r="KHZ2" s="74"/>
      <c r="KIA2" s="74"/>
      <c r="KIB2" s="74"/>
      <c r="KIC2" s="74"/>
      <c r="KID2" s="74"/>
      <c r="KIE2" s="74"/>
      <c r="KIF2" s="74"/>
      <c r="KIG2" s="74"/>
      <c r="KIH2" s="74"/>
      <c r="KII2" s="74"/>
      <c r="KIJ2" s="74"/>
      <c r="KIK2" s="74"/>
      <c r="KIL2" s="74"/>
      <c r="KIM2" s="74"/>
      <c r="KIN2" s="74"/>
      <c r="KIO2" s="74"/>
      <c r="KIP2" s="74"/>
      <c r="KIQ2" s="74"/>
      <c r="KIR2" s="74"/>
      <c r="KIS2" s="74"/>
      <c r="KIT2" s="74"/>
      <c r="KIU2" s="74"/>
      <c r="KIV2" s="74"/>
      <c r="KIW2" s="74"/>
      <c r="KIX2" s="74"/>
      <c r="KIY2" s="74"/>
      <c r="KIZ2" s="74"/>
      <c r="KJA2" s="74"/>
      <c r="KJB2" s="74"/>
      <c r="KJC2" s="74"/>
      <c r="KJD2" s="74"/>
      <c r="KJE2" s="74"/>
      <c r="KJF2" s="74"/>
      <c r="KJG2" s="74"/>
      <c r="KJH2" s="74"/>
      <c r="KJI2" s="74"/>
      <c r="KJJ2" s="74"/>
      <c r="KJK2" s="74"/>
      <c r="KJL2" s="74"/>
      <c r="KJM2" s="74"/>
      <c r="KJN2" s="74"/>
      <c r="KJO2" s="74"/>
      <c r="KJP2" s="74"/>
      <c r="KJQ2" s="74"/>
      <c r="KJR2" s="74"/>
      <c r="KJS2" s="74"/>
      <c r="KJT2" s="74"/>
      <c r="KJU2" s="74"/>
      <c r="KJV2" s="74"/>
      <c r="KJW2" s="74"/>
      <c r="KJX2" s="74"/>
      <c r="KJY2" s="74"/>
      <c r="KJZ2" s="74"/>
      <c r="KKA2" s="74"/>
      <c r="KKB2" s="74"/>
      <c r="KKC2" s="74"/>
      <c r="KKD2" s="74"/>
      <c r="KKE2" s="74"/>
      <c r="KKF2" s="74"/>
      <c r="KKG2" s="74"/>
      <c r="KKH2" s="74"/>
      <c r="KKI2" s="74"/>
      <c r="KKJ2" s="74"/>
      <c r="KKK2" s="74"/>
      <c r="KKL2" s="74"/>
      <c r="KKM2" s="74"/>
      <c r="KKN2" s="74"/>
      <c r="KKO2" s="74"/>
      <c r="KKP2" s="74"/>
      <c r="KKQ2" s="74"/>
      <c r="KKR2" s="74"/>
      <c r="KKS2" s="74"/>
      <c r="KKT2" s="74"/>
      <c r="KKU2" s="74"/>
      <c r="KKV2" s="74"/>
      <c r="KKW2" s="74"/>
      <c r="KKX2" s="74"/>
      <c r="KKY2" s="74"/>
      <c r="KKZ2" s="74"/>
      <c r="KLA2" s="74"/>
      <c r="KLB2" s="74"/>
      <c r="KLC2" s="74"/>
      <c r="KLD2" s="74"/>
      <c r="KLE2" s="74"/>
      <c r="KLF2" s="74"/>
      <c r="KLG2" s="74"/>
      <c r="KLH2" s="74"/>
      <c r="KLI2" s="74"/>
      <c r="KLJ2" s="74"/>
      <c r="KLK2" s="74"/>
      <c r="KLL2" s="74"/>
      <c r="KLM2" s="74"/>
      <c r="KLN2" s="74"/>
      <c r="KLO2" s="74"/>
      <c r="KLP2" s="74"/>
      <c r="KLQ2" s="74"/>
      <c r="KLR2" s="74"/>
      <c r="KLS2" s="74"/>
      <c r="KLT2" s="74"/>
      <c r="KLU2" s="74"/>
      <c r="KLV2" s="74"/>
      <c r="KLW2" s="74"/>
      <c r="KLX2" s="74"/>
      <c r="KLY2" s="74"/>
      <c r="KLZ2" s="74"/>
      <c r="KMA2" s="74"/>
      <c r="KMB2" s="74"/>
      <c r="KMC2" s="74"/>
      <c r="KMD2" s="74"/>
      <c r="KME2" s="74"/>
      <c r="KMF2" s="74"/>
      <c r="KMG2" s="74"/>
      <c r="KMH2" s="74"/>
      <c r="KMI2" s="74"/>
      <c r="KMJ2" s="74"/>
      <c r="KMK2" s="74"/>
      <c r="KML2" s="74"/>
      <c r="KMM2" s="74"/>
      <c r="KMN2" s="74"/>
      <c r="KMO2" s="74"/>
      <c r="KMP2" s="74"/>
      <c r="KMQ2" s="74"/>
      <c r="KMR2" s="74"/>
      <c r="KMS2" s="74"/>
      <c r="KMT2" s="74"/>
      <c r="KMU2" s="74"/>
      <c r="KMV2" s="74"/>
      <c r="KMW2" s="74"/>
      <c r="KMX2" s="74"/>
      <c r="KMY2" s="74"/>
      <c r="KMZ2" s="74"/>
      <c r="KNA2" s="74"/>
      <c r="KNB2" s="74"/>
      <c r="KNC2" s="74"/>
      <c r="KND2" s="74"/>
      <c r="KNE2" s="74"/>
      <c r="KNF2" s="74"/>
      <c r="KNG2" s="74"/>
      <c r="KNH2" s="74"/>
      <c r="KNI2" s="74"/>
      <c r="KNJ2" s="74"/>
      <c r="KNK2" s="74"/>
      <c r="KNL2" s="74"/>
      <c r="KNM2" s="74"/>
      <c r="KNN2" s="74"/>
      <c r="KNO2" s="74"/>
      <c r="KNP2" s="74"/>
      <c r="KNQ2" s="74"/>
      <c r="KNR2" s="74"/>
      <c r="KNS2" s="74"/>
      <c r="KNT2" s="74"/>
      <c r="KNU2" s="74"/>
      <c r="KNV2" s="74"/>
      <c r="KNW2" s="74"/>
      <c r="KNX2" s="74"/>
      <c r="KNY2" s="74"/>
      <c r="KNZ2" s="74"/>
      <c r="KOA2" s="74"/>
      <c r="KOB2" s="74"/>
      <c r="KOC2" s="74"/>
      <c r="KOD2" s="74"/>
      <c r="KOE2" s="74"/>
      <c r="KOF2" s="74"/>
      <c r="KOG2" s="74"/>
      <c r="KOH2" s="74"/>
      <c r="KOI2" s="74"/>
      <c r="KOJ2" s="74"/>
      <c r="KOK2" s="74"/>
      <c r="KOL2" s="74"/>
      <c r="KOM2" s="74"/>
      <c r="KON2" s="74"/>
      <c r="KOO2" s="74"/>
      <c r="KOP2" s="74"/>
      <c r="KOQ2" s="74"/>
      <c r="KOR2" s="74"/>
      <c r="KOS2" s="74"/>
      <c r="KOT2" s="74"/>
      <c r="KOU2" s="74"/>
      <c r="KOV2" s="74"/>
      <c r="KOW2" s="74"/>
      <c r="KOX2" s="74"/>
      <c r="KOY2" s="74"/>
      <c r="KOZ2" s="74"/>
      <c r="KPA2" s="74"/>
      <c r="KPB2" s="74"/>
      <c r="KPC2" s="74"/>
      <c r="KPD2" s="74"/>
      <c r="KPE2" s="74"/>
      <c r="KPF2" s="74"/>
      <c r="KPG2" s="74"/>
      <c r="KPH2" s="74"/>
      <c r="KPI2" s="74"/>
      <c r="KPJ2" s="74"/>
      <c r="KPK2" s="74"/>
      <c r="KPL2" s="74"/>
      <c r="KPM2" s="74"/>
      <c r="KPN2" s="74"/>
      <c r="KPO2" s="74"/>
      <c r="KPP2" s="74"/>
      <c r="KPQ2" s="74"/>
      <c r="KPR2" s="74"/>
      <c r="KPS2" s="74"/>
      <c r="KPT2" s="74"/>
      <c r="KPU2" s="74"/>
      <c r="KPV2" s="74"/>
      <c r="KPW2" s="74"/>
      <c r="KPX2" s="74"/>
      <c r="KPY2" s="74"/>
      <c r="KPZ2" s="74"/>
      <c r="KQA2" s="74"/>
      <c r="KQB2" s="74"/>
      <c r="KQC2" s="74"/>
      <c r="KQD2" s="74"/>
      <c r="KQE2" s="74"/>
      <c r="KQF2" s="74"/>
      <c r="KQG2" s="74"/>
      <c r="KQH2" s="74"/>
      <c r="KQI2" s="74"/>
      <c r="KQJ2" s="74"/>
      <c r="KQK2" s="74"/>
      <c r="KQL2" s="74"/>
      <c r="KQM2" s="74"/>
      <c r="KQN2" s="74"/>
      <c r="KQO2" s="74"/>
      <c r="KQP2" s="74"/>
      <c r="KQQ2" s="74"/>
      <c r="KQR2" s="74"/>
      <c r="KQS2" s="74"/>
      <c r="KQT2" s="74"/>
      <c r="KQU2" s="74"/>
      <c r="KQV2" s="74"/>
      <c r="KQW2" s="74"/>
      <c r="KQX2" s="74"/>
      <c r="KQY2" s="74"/>
      <c r="KQZ2" s="74"/>
      <c r="KRA2" s="74"/>
      <c r="KRB2" s="74"/>
      <c r="KRC2" s="74"/>
      <c r="KRD2" s="74"/>
      <c r="KRE2" s="74"/>
      <c r="KRF2" s="74"/>
      <c r="KRG2" s="74"/>
      <c r="KRH2" s="74"/>
      <c r="KRI2" s="74"/>
      <c r="KRJ2" s="74"/>
      <c r="KRK2" s="74"/>
      <c r="KRL2" s="74"/>
      <c r="KRM2" s="74"/>
      <c r="KRN2" s="74"/>
      <c r="KRO2" s="74"/>
      <c r="KRP2" s="74"/>
      <c r="KRQ2" s="74"/>
      <c r="KRR2" s="74"/>
      <c r="KRS2" s="74"/>
      <c r="KRT2" s="74"/>
      <c r="KRU2" s="74"/>
      <c r="KRV2" s="74"/>
      <c r="KRW2" s="74"/>
      <c r="KRX2" s="74"/>
      <c r="KRY2" s="74"/>
      <c r="KRZ2" s="74"/>
      <c r="KSA2" s="74"/>
      <c r="KSB2" s="74"/>
      <c r="KSC2" s="74"/>
      <c r="KSD2" s="74"/>
      <c r="KSE2" s="74"/>
      <c r="KSF2" s="74"/>
      <c r="KSG2" s="74"/>
      <c r="KSH2" s="74"/>
      <c r="KSI2" s="74"/>
      <c r="KSJ2" s="74"/>
      <c r="KSK2" s="74"/>
      <c r="KSL2" s="74"/>
      <c r="KSM2" s="74"/>
      <c r="KSN2" s="74"/>
      <c r="KSO2" s="74"/>
      <c r="KSP2" s="74"/>
      <c r="KSQ2" s="74"/>
      <c r="KSR2" s="74"/>
      <c r="KSS2" s="74"/>
      <c r="KST2" s="74"/>
      <c r="KSU2" s="74"/>
      <c r="KSV2" s="74"/>
      <c r="KSW2" s="74"/>
      <c r="KSX2" s="74"/>
      <c r="KSY2" s="74"/>
      <c r="KSZ2" s="74"/>
      <c r="KTA2" s="74"/>
      <c r="KTB2" s="74"/>
      <c r="KTC2" s="74"/>
      <c r="KTD2" s="74"/>
      <c r="KTE2" s="74"/>
      <c r="KTF2" s="74"/>
      <c r="KTG2" s="74"/>
      <c r="KTH2" s="74"/>
      <c r="KTI2" s="74"/>
      <c r="KTJ2" s="74"/>
      <c r="KTK2" s="74"/>
      <c r="KTL2" s="74"/>
      <c r="KTM2" s="74"/>
      <c r="KTN2" s="74"/>
      <c r="KTO2" s="74"/>
      <c r="KTP2" s="74"/>
      <c r="KTQ2" s="74"/>
      <c r="KTR2" s="74"/>
      <c r="KTS2" s="74"/>
      <c r="KTT2" s="74"/>
      <c r="KTU2" s="74"/>
      <c r="KTV2" s="74"/>
      <c r="KTW2" s="74"/>
      <c r="KTX2" s="74"/>
      <c r="KTY2" s="74"/>
      <c r="KTZ2" s="74"/>
      <c r="KUA2" s="74"/>
      <c r="KUB2" s="74"/>
      <c r="KUC2" s="74"/>
      <c r="KUD2" s="74"/>
      <c r="KUE2" s="74"/>
      <c r="KUF2" s="74"/>
      <c r="KUG2" s="74"/>
      <c r="KUH2" s="74"/>
      <c r="KUI2" s="74"/>
      <c r="KUJ2" s="74"/>
      <c r="KUK2" s="74"/>
      <c r="KUL2" s="74"/>
      <c r="KUM2" s="74"/>
      <c r="KUN2" s="74"/>
      <c r="KUO2" s="74"/>
      <c r="KUP2" s="74"/>
      <c r="KUQ2" s="74"/>
      <c r="KUR2" s="74"/>
      <c r="KUS2" s="74"/>
      <c r="KUT2" s="74"/>
      <c r="KUU2" s="74"/>
      <c r="KUV2" s="74"/>
      <c r="KUW2" s="74"/>
      <c r="KUX2" s="74"/>
      <c r="KUY2" s="74"/>
      <c r="KUZ2" s="74"/>
      <c r="KVA2" s="74"/>
      <c r="KVB2" s="74"/>
      <c r="KVC2" s="74"/>
      <c r="KVD2" s="74"/>
      <c r="KVE2" s="74"/>
      <c r="KVF2" s="74"/>
      <c r="KVG2" s="74"/>
      <c r="KVH2" s="74"/>
      <c r="KVI2" s="74"/>
      <c r="KVJ2" s="74"/>
      <c r="KVK2" s="74"/>
      <c r="KVL2" s="74"/>
      <c r="KVM2" s="74"/>
      <c r="KVN2" s="74"/>
      <c r="KVO2" s="74"/>
      <c r="KVP2" s="74"/>
      <c r="KVQ2" s="74"/>
      <c r="KVR2" s="74"/>
      <c r="KVS2" s="74"/>
      <c r="KVT2" s="74"/>
      <c r="KVU2" s="74"/>
      <c r="KVV2" s="74"/>
      <c r="KVW2" s="74"/>
      <c r="KVX2" s="74"/>
      <c r="KVY2" s="74"/>
      <c r="KVZ2" s="74"/>
      <c r="KWA2" s="74"/>
      <c r="KWB2" s="74"/>
      <c r="KWC2" s="74"/>
      <c r="KWD2" s="74"/>
      <c r="KWE2" s="74"/>
      <c r="KWF2" s="74"/>
      <c r="KWG2" s="74"/>
      <c r="KWH2" s="74"/>
      <c r="KWI2" s="74"/>
      <c r="KWJ2" s="74"/>
      <c r="KWK2" s="74"/>
      <c r="KWL2" s="74"/>
      <c r="KWM2" s="74"/>
      <c r="KWN2" s="74"/>
      <c r="KWO2" s="74"/>
      <c r="KWP2" s="74"/>
      <c r="KWQ2" s="74"/>
      <c r="KWR2" s="74"/>
      <c r="KWS2" s="74"/>
      <c r="KWT2" s="74"/>
      <c r="KWU2" s="74"/>
      <c r="KWV2" s="74"/>
      <c r="KWW2" s="74"/>
      <c r="KWX2" s="74"/>
      <c r="KWY2" s="74"/>
      <c r="KWZ2" s="74"/>
      <c r="KXA2" s="74"/>
      <c r="KXB2" s="74"/>
      <c r="KXC2" s="74"/>
      <c r="KXD2" s="74"/>
      <c r="KXE2" s="74"/>
      <c r="KXF2" s="74"/>
      <c r="KXG2" s="74"/>
      <c r="KXH2" s="74"/>
      <c r="KXI2" s="74"/>
      <c r="KXJ2" s="74"/>
      <c r="KXK2" s="74"/>
      <c r="KXL2" s="74"/>
      <c r="KXM2" s="74"/>
      <c r="KXN2" s="74"/>
      <c r="KXO2" s="74"/>
      <c r="KXP2" s="74"/>
      <c r="KXQ2" s="74"/>
      <c r="KXR2" s="74"/>
      <c r="KXS2" s="74"/>
      <c r="KXT2" s="74"/>
      <c r="KXU2" s="74"/>
      <c r="KXV2" s="74"/>
      <c r="KXW2" s="74"/>
      <c r="KXX2" s="74"/>
      <c r="KXY2" s="74"/>
      <c r="KXZ2" s="74"/>
      <c r="KYA2" s="74"/>
      <c r="KYB2" s="74"/>
      <c r="KYC2" s="74"/>
      <c r="KYD2" s="74"/>
      <c r="KYE2" s="74"/>
      <c r="KYF2" s="74"/>
      <c r="KYG2" s="74"/>
      <c r="KYH2" s="74"/>
      <c r="KYI2" s="74"/>
      <c r="KYJ2" s="74"/>
      <c r="KYK2" s="74"/>
      <c r="KYL2" s="74"/>
      <c r="KYM2" s="74"/>
      <c r="KYN2" s="74"/>
      <c r="KYO2" s="74"/>
      <c r="KYP2" s="74"/>
      <c r="KYQ2" s="74"/>
      <c r="KYR2" s="74"/>
      <c r="KYS2" s="74"/>
      <c r="KYT2" s="74"/>
      <c r="KYU2" s="74"/>
      <c r="KYV2" s="74"/>
      <c r="KYW2" s="74"/>
      <c r="KYX2" s="74"/>
      <c r="KYY2" s="74"/>
      <c r="KYZ2" s="74"/>
      <c r="KZA2" s="74"/>
      <c r="KZB2" s="74"/>
      <c r="KZC2" s="74"/>
      <c r="KZD2" s="74"/>
      <c r="KZE2" s="74"/>
      <c r="KZF2" s="74"/>
      <c r="KZG2" s="74"/>
      <c r="KZH2" s="74"/>
      <c r="KZI2" s="74"/>
      <c r="KZJ2" s="74"/>
      <c r="KZK2" s="74"/>
      <c r="KZL2" s="74"/>
      <c r="KZM2" s="74"/>
      <c r="KZN2" s="74"/>
      <c r="KZO2" s="74"/>
      <c r="KZP2" s="74"/>
      <c r="KZQ2" s="74"/>
      <c r="KZR2" s="74"/>
      <c r="KZS2" s="74"/>
      <c r="KZT2" s="74"/>
      <c r="KZU2" s="74"/>
      <c r="KZV2" s="74"/>
      <c r="KZW2" s="74"/>
      <c r="KZX2" s="74"/>
      <c r="KZY2" s="74"/>
      <c r="KZZ2" s="74"/>
      <c r="LAA2" s="74"/>
      <c r="LAB2" s="74"/>
      <c r="LAC2" s="74"/>
      <c r="LAD2" s="74"/>
      <c r="LAE2" s="74"/>
      <c r="LAF2" s="74"/>
      <c r="LAG2" s="74"/>
      <c r="LAH2" s="74"/>
      <c r="LAI2" s="74"/>
      <c r="LAJ2" s="74"/>
      <c r="LAK2" s="74"/>
      <c r="LAL2" s="74"/>
      <c r="LAM2" s="74"/>
      <c r="LAN2" s="74"/>
      <c r="LAO2" s="74"/>
      <c r="LAP2" s="74"/>
      <c r="LAQ2" s="74"/>
      <c r="LAR2" s="74"/>
      <c r="LAS2" s="74"/>
      <c r="LAT2" s="74"/>
      <c r="LAU2" s="74"/>
      <c r="LAV2" s="74"/>
      <c r="LAW2" s="74"/>
      <c r="LAX2" s="74"/>
      <c r="LAY2" s="74"/>
      <c r="LAZ2" s="74"/>
      <c r="LBA2" s="74"/>
      <c r="LBB2" s="74"/>
      <c r="LBC2" s="74"/>
      <c r="LBD2" s="74"/>
      <c r="LBE2" s="74"/>
      <c r="LBF2" s="74"/>
      <c r="LBG2" s="74"/>
      <c r="LBH2" s="74"/>
      <c r="LBI2" s="74"/>
      <c r="LBJ2" s="74"/>
      <c r="LBK2" s="74"/>
      <c r="LBL2" s="74"/>
      <c r="LBM2" s="74"/>
      <c r="LBN2" s="74"/>
      <c r="LBO2" s="74"/>
      <c r="LBP2" s="74"/>
      <c r="LBQ2" s="74"/>
      <c r="LBR2" s="74"/>
      <c r="LBS2" s="74"/>
      <c r="LBT2" s="74"/>
      <c r="LBU2" s="74"/>
      <c r="LBV2" s="74"/>
      <c r="LBW2" s="74"/>
      <c r="LBX2" s="74"/>
      <c r="LBY2" s="74"/>
      <c r="LBZ2" s="74"/>
      <c r="LCA2" s="74"/>
      <c r="LCB2" s="74"/>
      <c r="LCC2" s="74"/>
      <c r="LCD2" s="74"/>
      <c r="LCE2" s="74"/>
      <c r="LCF2" s="74"/>
      <c r="LCG2" s="74"/>
      <c r="LCH2" s="74"/>
      <c r="LCI2" s="74"/>
      <c r="LCJ2" s="74"/>
      <c r="LCK2" s="74"/>
      <c r="LCL2" s="74"/>
      <c r="LCM2" s="74"/>
      <c r="LCN2" s="74"/>
      <c r="LCO2" s="74"/>
      <c r="LCP2" s="74"/>
      <c r="LCQ2" s="74"/>
      <c r="LCR2" s="74"/>
      <c r="LCS2" s="74"/>
      <c r="LCT2" s="74"/>
      <c r="LCU2" s="74"/>
      <c r="LCV2" s="74"/>
      <c r="LCW2" s="74"/>
      <c r="LCX2" s="74"/>
      <c r="LCY2" s="74"/>
      <c r="LCZ2" s="74"/>
      <c r="LDA2" s="74"/>
      <c r="LDB2" s="74"/>
      <c r="LDC2" s="74"/>
      <c r="LDD2" s="74"/>
      <c r="LDE2" s="74"/>
      <c r="LDF2" s="74"/>
      <c r="LDG2" s="74"/>
      <c r="LDH2" s="74"/>
      <c r="LDI2" s="74"/>
      <c r="LDJ2" s="74"/>
      <c r="LDK2" s="74"/>
      <c r="LDL2" s="74"/>
      <c r="LDM2" s="74"/>
      <c r="LDN2" s="74"/>
      <c r="LDO2" s="74"/>
      <c r="LDP2" s="74"/>
      <c r="LDQ2" s="74"/>
      <c r="LDR2" s="74"/>
      <c r="LDS2" s="74"/>
      <c r="LDT2" s="74"/>
      <c r="LDU2" s="74"/>
      <c r="LDV2" s="74"/>
      <c r="LDW2" s="74"/>
      <c r="LDX2" s="74"/>
      <c r="LDY2" s="74"/>
      <c r="LDZ2" s="74"/>
      <c r="LEA2" s="74"/>
      <c r="LEB2" s="74"/>
      <c r="LEC2" s="74"/>
      <c r="LED2" s="74"/>
      <c r="LEE2" s="74"/>
      <c r="LEF2" s="74"/>
      <c r="LEG2" s="74"/>
      <c r="LEH2" s="74"/>
      <c r="LEI2" s="74"/>
      <c r="LEJ2" s="74"/>
      <c r="LEK2" s="74"/>
      <c r="LEL2" s="74"/>
      <c r="LEM2" s="74"/>
      <c r="LEN2" s="74"/>
      <c r="LEO2" s="74"/>
      <c r="LEP2" s="74"/>
      <c r="LEQ2" s="74"/>
      <c r="LER2" s="74"/>
      <c r="LES2" s="74"/>
      <c r="LET2" s="74"/>
      <c r="LEU2" s="74"/>
      <c r="LEV2" s="74"/>
      <c r="LEW2" s="74"/>
      <c r="LEX2" s="74"/>
      <c r="LEY2" s="74"/>
      <c r="LEZ2" s="74"/>
      <c r="LFA2" s="74"/>
      <c r="LFB2" s="74"/>
      <c r="LFC2" s="74"/>
      <c r="LFD2" s="74"/>
      <c r="LFE2" s="74"/>
      <c r="LFF2" s="74"/>
      <c r="LFG2" s="74"/>
      <c r="LFH2" s="74"/>
      <c r="LFI2" s="74"/>
      <c r="LFJ2" s="74"/>
      <c r="LFK2" s="74"/>
      <c r="LFL2" s="74"/>
      <c r="LFM2" s="74"/>
      <c r="LFN2" s="74"/>
      <c r="LFO2" s="74"/>
      <c r="LFP2" s="74"/>
      <c r="LFQ2" s="74"/>
      <c r="LFR2" s="74"/>
      <c r="LFS2" s="74"/>
      <c r="LFT2" s="74"/>
      <c r="LFU2" s="74"/>
      <c r="LFV2" s="74"/>
      <c r="LFW2" s="74"/>
      <c r="LFX2" s="74"/>
      <c r="LFY2" s="74"/>
      <c r="LFZ2" s="74"/>
      <c r="LGA2" s="74"/>
      <c r="LGB2" s="74"/>
      <c r="LGC2" s="74"/>
      <c r="LGD2" s="74"/>
      <c r="LGE2" s="74"/>
      <c r="LGF2" s="74"/>
      <c r="LGG2" s="74"/>
      <c r="LGH2" s="74"/>
      <c r="LGI2" s="74"/>
      <c r="LGJ2" s="74"/>
      <c r="LGK2" s="74"/>
      <c r="LGL2" s="74"/>
      <c r="LGM2" s="74"/>
      <c r="LGN2" s="74"/>
      <c r="LGO2" s="74"/>
      <c r="LGP2" s="74"/>
      <c r="LGQ2" s="74"/>
      <c r="LGR2" s="74"/>
      <c r="LGS2" s="74"/>
      <c r="LGT2" s="74"/>
      <c r="LGU2" s="74"/>
      <c r="LGV2" s="74"/>
      <c r="LGW2" s="74"/>
      <c r="LGX2" s="74"/>
      <c r="LGY2" s="74"/>
      <c r="LGZ2" s="74"/>
      <c r="LHA2" s="74"/>
      <c r="LHB2" s="74"/>
      <c r="LHC2" s="74"/>
      <c r="LHD2" s="74"/>
      <c r="LHE2" s="74"/>
      <c r="LHF2" s="74"/>
      <c r="LHG2" s="74"/>
      <c r="LHH2" s="74"/>
      <c r="LHI2" s="74"/>
      <c r="LHJ2" s="74"/>
      <c r="LHK2" s="74"/>
      <c r="LHL2" s="74"/>
      <c r="LHM2" s="74"/>
      <c r="LHN2" s="74"/>
      <c r="LHO2" s="74"/>
      <c r="LHP2" s="74"/>
      <c r="LHQ2" s="74"/>
      <c r="LHR2" s="74"/>
      <c r="LHS2" s="74"/>
      <c r="LHT2" s="74"/>
      <c r="LHU2" s="74"/>
      <c r="LHV2" s="74"/>
      <c r="LHW2" s="74"/>
      <c r="LHX2" s="74"/>
      <c r="LHY2" s="74"/>
      <c r="LHZ2" s="74"/>
      <c r="LIA2" s="74"/>
      <c r="LIB2" s="74"/>
      <c r="LIC2" s="74"/>
      <c r="LID2" s="74"/>
      <c r="LIE2" s="74"/>
      <c r="LIF2" s="74"/>
      <c r="LIG2" s="74"/>
      <c r="LIH2" s="74"/>
      <c r="LII2" s="74"/>
      <c r="LIJ2" s="74"/>
      <c r="LIK2" s="74"/>
      <c r="LIL2" s="74"/>
      <c r="LIM2" s="74"/>
      <c r="LIN2" s="74"/>
      <c r="LIO2" s="74"/>
      <c r="LIP2" s="74"/>
      <c r="LIQ2" s="74"/>
      <c r="LIR2" s="74"/>
      <c r="LIS2" s="74"/>
      <c r="LIT2" s="74"/>
      <c r="LIU2" s="74"/>
      <c r="LIV2" s="74"/>
      <c r="LIW2" s="74"/>
      <c r="LIX2" s="74"/>
      <c r="LIY2" s="74"/>
      <c r="LIZ2" s="74"/>
      <c r="LJA2" s="74"/>
      <c r="LJB2" s="74"/>
      <c r="LJC2" s="74"/>
      <c r="LJD2" s="74"/>
      <c r="LJE2" s="74"/>
      <c r="LJF2" s="74"/>
      <c r="LJG2" s="74"/>
      <c r="LJH2" s="74"/>
      <c r="LJI2" s="74"/>
      <c r="LJJ2" s="74"/>
      <c r="LJK2" s="74"/>
      <c r="LJL2" s="74"/>
      <c r="LJM2" s="74"/>
      <c r="LJN2" s="74"/>
      <c r="LJO2" s="74"/>
      <c r="LJP2" s="74"/>
      <c r="LJQ2" s="74"/>
      <c r="LJR2" s="74"/>
      <c r="LJS2" s="74"/>
      <c r="LJT2" s="74"/>
      <c r="LJU2" s="74"/>
      <c r="LJV2" s="74"/>
      <c r="LJW2" s="74"/>
      <c r="LJX2" s="74"/>
      <c r="LJY2" s="74"/>
      <c r="LJZ2" s="74"/>
      <c r="LKA2" s="74"/>
      <c r="LKB2" s="74"/>
      <c r="LKC2" s="74"/>
      <c r="LKD2" s="74"/>
      <c r="LKE2" s="74"/>
      <c r="LKF2" s="74"/>
      <c r="LKG2" s="74"/>
      <c r="LKH2" s="74"/>
      <c r="LKI2" s="74"/>
      <c r="LKJ2" s="74"/>
      <c r="LKK2" s="74"/>
      <c r="LKL2" s="74"/>
      <c r="LKM2" s="74"/>
      <c r="LKN2" s="74"/>
      <c r="LKO2" s="74"/>
      <c r="LKP2" s="74"/>
      <c r="LKQ2" s="74"/>
      <c r="LKR2" s="74"/>
      <c r="LKS2" s="74"/>
      <c r="LKT2" s="74"/>
      <c r="LKU2" s="74"/>
      <c r="LKV2" s="74"/>
      <c r="LKW2" s="74"/>
      <c r="LKX2" s="74"/>
      <c r="LKY2" s="74"/>
      <c r="LKZ2" s="74"/>
      <c r="LLA2" s="74"/>
      <c r="LLB2" s="74"/>
      <c r="LLC2" s="74"/>
      <c r="LLD2" s="74"/>
      <c r="LLE2" s="74"/>
      <c r="LLF2" s="74"/>
      <c r="LLG2" s="74"/>
      <c r="LLH2" s="74"/>
      <c r="LLI2" s="74"/>
      <c r="LLJ2" s="74"/>
      <c r="LLK2" s="74"/>
      <c r="LLL2" s="74"/>
      <c r="LLM2" s="74"/>
      <c r="LLN2" s="74"/>
      <c r="LLO2" s="74"/>
      <c r="LLP2" s="74"/>
      <c r="LLQ2" s="74"/>
      <c r="LLR2" s="74"/>
      <c r="LLS2" s="74"/>
      <c r="LLT2" s="74"/>
      <c r="LLU2" s="74"/>
      <c r="LLV2" s="74"/>
      <c r="LLW2" s="74"/>
      <c r="LLX2" s="74"/>
      <c r="LLY2" s="74"/>
      <c r="LLZ2" s="74"/>
      <c r="LMA2" s="74"/>
      <c r="LMB2" s="74"/>
      <c r="LMC2" s="74"/>
      <c r="LMD2" s="74"/>
      <c r="LME2" s="74"/>
      <c r="LMF2" s="74"/>
      <c r="LMG2" s="74"/>
      <c r="LMH2" s="74"/>
      <c r="LMI2" s="74"/>
      <c r="LMJ2" s="74"/>
      <c r="LMK2" s="74"/>
      <c r="LML2" s="74"/>
      <c r="LMM2" s="74"/>
      <c r="LMN2" s="74"/>
      <c r="LMO2" s="74"/>
      <c r="LMP2" s="74"/>
      <c r="LMQ2" s="74"/>
      <c r="LMR2" s="74"/>
      <c r="LMS2" s="74"/>
      <c r="LMT2" s="74"/>
      <c r="LMU2" s="74"/>
      <c r="LMV2" s="74"/>
      <c r="LMW2" s="74"/>
      <c r="LMX2" s="74"/>
      <c r="LMY2" s="74"/>
      <c r="LMZ2" s="74"/>
      <c r="LNA2" s="74"/>
      <c r="LNB2" s="74"/>
      <c r="LNC2" s="74"/>
      <c r="LND2" s="74"/>
      <c r="LNE2" s="74"/>
      <c r="LNF2" s="74"/>
      <c r="LNG2" s="74"/>
      <c r="LNH2" s="74"/>
      <c r="LNI2" s="74"/>
      <c r="LNJ2" s="74"/>
      <c r="LNK2" s="74"/>
      <c r="LNL2" s="74"/>
      <c r="LNM2" s="74"/>
      <c r="LNN2" s="74"/>
      <c r="LNO2" s="74"/>
      <c r="LNP2" s="74"/>
      <c r="LNQ2" s="74"/>
      <c r="LNR2" s="74"/>
      <c r="LNS2" s="74"/>
      <c r="LNT2" s="74"/>
      <c r="LNU2" s="74"/>
      <c r="LNV2" s="74"/>
      <c r="LNW2" s="74"/>
      <c r="LNX2" s="74"/>
      <c r="LNY2" s="74"/>
      <c r="LNZ2" s="74"/>
      <c r="LOA2" s="74"/>
      <c r="LOB2" s="74"/>
      <c r="LOC2" s="74"/>
      <c r="LOD2" s="74"/>
      <c r="LOE2" s="74"/>
      <c r="LOF2" s="74"/>
      <c r="LOG2" s="74"/>
      <c r="LOH2" s="74"/>
      <c r="LOI2" s="74"/>
      <c r="LOJ2" s="74"/>
      <c r="LOK2" s="74"/>
      <c r="LOL2" s="74"/>
      <c r="LOM2" s="74"/>
      <c r="LON2" s="74"/>
      <c r="LOO2" s="74"/>
      <c r="LOP2" s="74"/>
      <c r="LOQ2" s="74"/>
      <c r="LOR2" s="74"/>
      <c r="LOS2" s="74"/>
      <c r="LOT2" s="74"/>
      <c r="LOU2" s="74"/>
      <c r="LOV2" s="74"/>
      <c r="LOW2" s="74"/>
      <c r="LOX2" s="74"/>
      <c r="LOY2" s="74"/>
      <c r="LOZ2" s="74"/>
      <c r="LPA2" s="74"/>
      <c r="LPB2" s="74"/>
      <c r="LPC2" s="74"/>
      <c r="LPD2" s="74"/>
      <c r="LPE2" s="74"/>
      <c r="LPF2" s="74"/>
      <c r="LPG2" s="74"/>
      <c r="LPH2" s="74"/>
      <c r="LPI2" s="74"/>
      <c r="LPJ2" s="74"/>
      <c r="LPK2" s="74"/>
      <c r="LPL2" s="74"/>
      <c r="LPM2" s="74"/>
      <c r="LPN2" s="74"/>
      <c r="LPO2" s="74"/>
      <c r="LPP2" s="74"/>
      <c r="LPQ2" s="74"/>
      <c r="LPR2" s="74"/>
      <c r="LPS2" s="74"/>
      <c r="LPT2" s="74"/>
      <c r="LPU2" s="74"/>
      <c r="LPV2" s="74"/>
      <c r="LPW2" s="74"/>
      <c r="LPX2" s="74"/>
      <c r="LPY2" s="74"/>
      <c r="LPZ2" s="74"/>
      <c r="LQA2" s="74"/>
      <c r="LQB2" s="74"/>
      <c r="LQC2" s="74"/>
      <c r="LQD2" s="74"/>
      <c r="LQE2" s="74"/>
      <c r="LQF2" s="74"/>
      <c r="LQG2" s="74"/>
      <c r="LQH2" s="74"/>
      <c r="LQI2" s="74"/>
      <c r="LQJ2" s="74"/>
      <c r="LQK2" s="74"/>
      <c r="LQL2" s="74"/>
      <c r="LQM2" s="74"/>
      <c r="LQN2" s="74"/>
      <c r="LQO2" s="74"/>
      <c r="LQP2" s="74"/>
      <c r="LQQ2" s="74"/>
      <c r="LQR2" s="74"/>
      <c r="LQS2" s="74"/>
      <c r="LQT2" s="74"/>
      <c r="LQU2" s="74"/>
      <c r="LQV2" s="74"/>
      <c r="LQW2" s="74"/>
      <c r="LQX2" s="74"/>
      <c r="LQY2" s="74"/>
      <c r="LQZ2" s="74"/>
      <c r="LRA2" s="74"/>
      <c r="LRB2" s="74"/>
      <c r="LRC2" s="74"/>
      <c r="LRD2" s="74"/>
      <c r="LRE2" s="74"/>
      <c r="LRF2" s="74"/>
      <c r="LRG2" s="74"/>
      <c r="LRH2" s="74"/>
      <c r="LRI2" s="74"/>
      <c r="LRJ2" s="74"/>
      <c r="LRK2" s="74"/>
      <c r="LRL2" s="74"/>
      <c r="LRM2" s="74"/>
      <c r="LRN2" s="74"/>
      <c r="LRO2" s="74"/>
      <c r="LRP2" s="74"/>
      <c r="LRQ2" s="74"/>
      <c r="LRR2" s="74"/>
      <c r="LRS2" s="74"/>
      <c r="LRT2" s="74"/>
      <c r="LRU2" s="74"/>
      <c r="LRV2" s="74"/>
      <c r="LRW2" s="74"/>
      <c r="LRX2" s="74"/>
      <c r="LRY2" s="74"/>
      <c r="LRZ2" s="74"/>
      <c r="LSA2" s="74"/>
      <c r="LSB2" s="74"/>
      <c r="LSC2" s="74"/>
      <c r="LSD2" s="74"/>
      <c r="LSE2" s="74"/>
      <c r="LSF2" s="74"/>
      <c r="LSG2" s="74"/>
      <c r="LSH2" s="74"/>
      <c r="LSI2" s="74"/>
      <c r="LSJ2" s="74"/>
      <c r="LSK2" s="74"/>
      <c r="LSL2" s="74"/>
      <c r="LSM2" s="74"/>
      <c r="LSN2" s="74"/>
      <c r="LSO2" s="74"/>
      <c r="LSP2" s="74"/>
      <c r="LSQ2" s="74"/>
      <c r="LSR2" s="74"/>
      <c r="LSS2" s="74"/>
      <c r="LST2" s="74"/>
      <c r="LSU2" s="74"/>
      <c r="LSV2" s="74"/>
      <c r="LSW2" s="74"/>
      <c r="LSX2" s="74"/>
      <c r="LSY2" s="74"/>
      <c r="LSZ2" s="74"/>
      <c r="LTA2" s="74"/>
      <c r="LTB2" s="74"/>
      <c r="LTC2" s="74"/>
      <c r="LTD2" s="74"/>
      <c r="LTE2" s="74"/>
      <c r="LTF2" s="74"/>
      <c r="LTG2" s="74"/>
      <c r="LTH2" s="74"/>
      <c r="LTI2" s="74"/>
      <c r="LTJ2" s="74"/>
      <c r="LTK2" s="74"/>
      <c r="LTL2" s="74"/>
      <c r="LTM2" s="74"/>
      <c r="LTN2" s="74"/>
      <c r="LTO2" s="74"/>
      <c r="LTP2" s="74"/>
      <c r="LTQ2" s="74"/>
      <c r="LTR2" s="74"/>
      <c r="LTS2" s="74"/>
      <c r="LTT2" s="74"/>
      <c r="LTU2" s="74"/>
      <c r="LTV2" s="74"/>
      <c r="LTW2" s="74"/>
      <c r="LTX2" s="74"/>
      <c r="LTY2" s="74"/>
      <c r="LTZ2" s="74"/>
      <c r="LUA2" s="74"/>
      <c r="LUB2" s="74"/>
      <c r="LUC2" s="74"/>
      <c r="LUD2" s="74"/>
      <c r="LUE2" s="74"/>
      <c r="LUF2" s="74"/>
      <c r="LUG2" s="74"/>
      <c r="LUH2" s="74"/>
      <c r="LUI2" s="74"/>
      <c r="LUJ2" s="74"/>
      <c r="LUK2" s="74"/>
      <c r="LUL2" s="74"/>
      <c r="LUM2" s="74"/>
      <c r="LUN2" s="74"/>
      <c r="LUO2" s="74"/>
      <c r="LUP2" s="74"/>
      <c r="LUQ2" s="74"/>
      <c r="LUR2" s="74"/>
      <c r="LUS2" s="74"/>
      <c r="LUT2" s="74"/>
      <c r="LUU2" s="74"/>
      <c r="LUV2" s="74"/>
      <c r="LUW2" s="74"/>
      <c r="LUX2" s="74"/>
      <c r="LUY2" s="74"/>
      <c r="LUZ2" s="74"/>
      <c r="LVA2" s="74"/>
      <c r="LVB2" s="74"/>
      <c r="LVC2" s="74"/>
      <c r="LVD2" s="74"/>
      <c r="LVE2" s="74"/>
      <c r="LVF2" s="74"/>
      <c r="LVG2" s="74"/>
      <c r="LVH2" s="74"/>
      <c r="LVI2" s="74"/>
      <c r="LVJ2" s="74"/>
      <c r="LVK2" s="74"/>
      <c r="LVL2" s="74"/>
      <c r="LVM2" s="74"/>
      <c r="LVN2" s="74"/>
      <c r="LVO2" s="74"/>
      <c r="LVP2" s="74"/>
      <c r="LVQ2" s="74"/>
      <c r="LVR2" s="74"/>
      <c r="LVS2" s="74"/>
      <c r="LVT2" s="74"/>
      <c r="LVU2" s="74"/>
      <c r="LVV2" s="74"/>
      <c r="LVW2" s="74"/>
      <c r="LVX2" s="74"/>
      <c r="LVY2" s="74"/>
      <c r="LVZ2" s="74"/>
      <c r="LWA2" s="74"/>
      <c r="LWB2" s="74"/>
      <c r="LWC2" s="74"/>
      <c r="LWD2" s="74"/>
      <c r="LWE2" s="74"/>
      <c r="LWF2" s="74"/>
      <c r="LWG2" s="74"/>
      <c r="LWH2" s="74"/>
      <c r="LWI2" s="74"/>
      <c r="LWJ2" s="74"/>
      <c r="LWK2" s="74"/>
      <c r="LWL2" s="74"/>
      <c r="LWM2" s="74"/>
      <c r="LWN2" s="74"/>
      <c r="LWO2" s="74"/>
      <c r="LWP2" s="74"/>
      <c r="LWQ2" s="74"/>
      <c r="LWR2" s="74"/>
      <c r="LWS2" s="74"/>
      <c r="LWT2" s="74"/>
      <c r="LWU2" s="74"/>
      <c r="LWV2" s="74"/>
      <c r="LWW2" s="74"/>
      <c r="LWX2" s="74"/>
      <c r="LWY2" s="74"/>
      <c r="LWZ2" s="74"/>
      <c r="LXA2" s="74"/>
      <c r="LXB2" s="74"/>
      <c r="LXC2" s="74"/>
      <c r="LXD2" s="74"/>
      <c r="LXE2" s="74"/>
      <c r="LXF2" s="74"/>
      <c r="LXG2" s="74"/>
      <c r="LXH2" s="74"/>
      <c r="LXI2" s="74"/>
      <c r="LXJ2" s="74"/>
      <c r="LXK2" s="74"/>
      <c r="LXL2" s="74"/>
      <c r="LXM2" s="74"/>
      <c r="LXN2" s="74"/>
      <c r="LXO2" s="74"/>
      <c r="LXP2" s="74"/>
      <c r="LXQ2" s="74"/>
      <c r="LXR2" s="74"/>
      <c r="LXS2" s="74"/>
      <c r="LXT2" s="74"/>
      <c r="LXU2" s="74"/>
      <c r="LXV2" s="74"/>
      <c r="LXW2" s="74"/>
      <c r="LXX2" s="74"/>
      <c r="LXY2" s="74"/>
      <c r="LXZ2" s="74"/>
      <c r="LYA2" s="74"/>
      <c r="LYB2" s="74"/>
      <c r="LYC2" s="74"/>
      <c r="LYD2" s="74"/>
      <c r="LYE2" s="74"/>
      <c r="LYF2" s="74"/>
      <c r="LYG2" s="74"/>
      <c r="LYH2" s="74"/>
      <c r="LYI2" s="74"/>
      <c r="LYJ2" s="74"/>
      <c r="LYK2" s="74"/>
      <c r="LYL2" s="74"/>
      <c r="LYM2" s="74"/>
      <c r="LYN2" s="74"/>
      <c r="LYO2" s="74"/>
      <c r="LYP2" s="74"/>
      <c r="LYQ2" s="74"/>
      <c r="LYR2" s="74"/>
      <c r="LYS2" s="74"/>
      <c r="LYT2" s="74"/>
      <c r="LYU2" s="74"/>
      <c r="LYV2" s="74"/>
      <c r="LYW2" s="74"/>
      <c r="LYX2" s="74"/>
      <c r="LYY2" s="74"/>
      <c r="LYZ2" s="74"/>
      <c r="LZA2" s="74"/>
      <c r="LZB2" s="74"/>
      <c r="LZC2" s="74"/>
      <c r="LZD2" s="74"/>
      <c r="LZE2" s="74"/>
      <c r="LZF2" s="74"/>
      <c r="LZG2" s="74"/>
      <c r="LZH2" s="74"/>
      <c r="LZI2" s="74"/>
      <c r="LZJ2" s="74"/>
      <c r="LZK2" s="74"/>
      <c r="LZL2" s="74"/>
      <c r="LZM2" s="74"/>
      <c r="LZN2" s="74"/>
      <c r="LZO2" s="74"/>
      <c r="LZP2" s="74"/>
      <c r="LZQ2" s="74"/>
      <c r="LZR2" s="74"/>
      <c r="LZS2" s="74"/>
      <c r="LZT2" s="74"/>
      <c r="LZU2" s="74"/>
      <c r="LZV2" s="74"/>
      <c r="LZW2" s="74"/>
      <c r="LZX2" s="74"/>
      <c r="LZY2" s="74"/>
      <c r="LZZ2" s="74"/>
      <c r="MAA2" s="74"/>
      <c r="MAB2" s="74"/>
      <c r="MAC2" s="74"/>
      <c r="MAD2" s="74"/>
      <c r="MAE2" s="74"/>
      <c r="MAF2" s="74"/>
      <c r="MAG2" s="74"/>
      <c r="MAH2" s="74"/>
      <c r="MAI2" s="74"/>
      <c r="MAJ2" s="74"/>
      <c r="MAK2" s="74"/>
      <c r="MAL2" s="74"/>
      <c r="MAM2" s="74"/>
      <c r="MAN2" s="74"/>
      <c r="MAO2" s="74"/>
      <c r="MAP2" s="74"/>
      <c r="MAQ2" s="74"/>
      <c r="MAR2" s="74"/>
      <c r="MAS2" s="74"/>
      <c r="MAT2" s="74"/>
      <c r="MAU2" s="74"/>
      <c r="MAV2" s="74"/>
      <c r="MAW2" s="74"/>
      <c r="MAX2" s="74"/>
      <c r="MAY2" s="74"/>
      <c r="MAZ2" s="74"/>
      <c r="MBA2" s="74"/>
      <c r="MBB2" s="74"/>
      <c r="MBC2" s="74"/>
      <c r="MBD2" s="74"/>
      <c r="MBE2" s="74"/>
      <c r="MBF2" s="74"/>
      <c r="MBG2" s="74"/>
      <c r="MBH2" s="74"/>
      <c r="MBI2" s="74"/>
      <c r="MBJ2" s="74"/>
      <c r="MBK2" s="74"/>
      <c r="MBL2" s="74"/>
      <c r="MBM2" s="74"/>
      <c r="MBN2" s="74"/>
      <c r="MBO2" s="74"/>
      <c r="MBP2" s="74"/>
      <c r="MBQ2" s="74"/>
      <c r="MBR2" s="74"/>
      <c r="MBS2" s="74"/>
      <c r="MBT2" s="74"/>
      <c r="MBU2" s="74"/>
      <c r="MBV2" s="74"/>
      <c r="MBW2" s="74"/>
      <c r="MBX2" s="74"/>
      <c r="MBY2" s="74"/>
      <c r="MBZ2" s="74"/>
      <c r="MCA2" s="74"/>
      <c r="MCB2" s="74"/>
      <c r="MCC2" s="74"/>
      <c r="MCD2" s="74"/>
      <c r="MCE2" s="74"/>
      <c r="MCF2" s="74"/>
      <c r="MCG2" s="74"/>
      <c r="MCH2" s="74"/>
      <c r="MCI2" s="74"/>
      <c r="MCJ2" s="74"/>
      <c r="MCK2" s="74"/>
      <c r="MCL2" s="74"/>
      <c r="MCM2" s="74"/>
      <c r="MCN2" s="74"/>
      <c r="MCO2" s="74"/>
      <c r="MCP2" s="74"/>
      <c r="MCQ2" s="74"/>
      <c r="MCR2" s="74"/>
      <c r="MCS2" s="74"/>
      <c r="MCT2" s="74"/>
      <c r="MCU2" s="74"/>
      <c r="MCV2" s="74"/>
      <c r="MCW2" s="74"/>
      <c r="MCX2" s="74"/>
      <c r="MCY2" s="74"/>
      <c r="MCZ2" s="74"/>
      <c r="MDA2" s="74"/>
      <c r="MDB2" s="74"/>
      <c r="MDC2" s="74"/>
      <c r="MDD2" s="74"/>
      <c r="MDE2" s="74"/>
      <c r="MDF2" s="74"/>
      <c r="MDG2" s="74"/>
      <c r="MDH2" s="74"/>
      <c r="MDI2" s="74"/>
      <c r="MDJ2" s="74"/>
      <c r="MDK2" s="74"/>
      <c r="MDL2" s="74"/>
      <c r="MDM2" s="74"/>
      <c r="MDN2" s="74"/>
      <c r="MDO2" s="74"/>
      <c r="MDP2" s="74"/>
      <c r="MDQ2" s="74"/>
      <c r="MDR2" s="74"/>
      <c r="MDS2" s="74"/>
      <c r="MDT2" s="74"/>
      <c r="MDU2" s="74"/>
      <c r="MDV2" s="74"/>
      <c r="MDW2" s="74"/>
      <c r="MDX2" s="74"/>
      <c r="MDY2" s="74"/>
      <c r="MDZ2" s="74"/>
      <c r="MEA2" s="74"/>
      <c r="MEB2" s="74"/>
      <c r="MEC2" s="74"/>
      <c r="MED2" s="74"/>
      <c r="MEE2" s="74"/>
      <c r="MEF2" s="74"/>
      <c r="MEG2" s="74"/>
      <c r="MEH2" s="74"/>
      <c r="MEI2" s="74"/>
      <c r="MEJ2" s="74"/>
      <c r="MEK2" s="74"/>
      <c r="MEL2" s="74"/>
      <c r="MEM2" s="74"/>
      <c r="MEN2" s="74"/>
      <c r="MEO2" s="74"/>
      <c r="MEP2" s="74"/>
      <c r="MEQ2" s="74"/>
      <c r="MER2" s="74"/>
      <c r="MES2" s="74"/>
      <c r="MET2" s="74"/>
      <c r="MEU2" s="74"/>
      <c r="MEV2" s="74"/>
      <c r="MEW2" s="74"/>
      <c r="MEX2" s="74"/>
      <c r="MEY2" s="74"/>
      <c r="MEZ2" s="74"/>
      <c r="MFA2" s="74"/>
      <c r="MFB2" s="74"/>
      <c r="MFC2" s="74"/>
      <c r="MFD2" s="74"/>
      <c r="MFE2" s="74"/>
      <c r="MFF2" s="74"/>
      <c r="MFG2" s="74"/>
      <c r="MFH2" s="74"/>
      <c r="MFI2" s="74"/>
      <c r="MFJ2" s="74"/>
      <c r="MFK2" s="74"/>
      <c r="MFL2" s="74"/>
      <c r="MFM2" s="74"/>
      <c r="MFN2" s="74"/>
      <c r="MFO2" s="74"/>
      <c r="MFP2" s="74"/>
      <c r="MFQ2" s="74"/>
      <c r="MFR2" s="74"/>
      <c r="MFS2" s="74"/>
      <c r="MFT2" s="74"/>
      <c r="MFU2" s="74"/>
      <c r="MFV2" s="74"/>
      <c r="MFW2" s="74"/>
      <c r="MFX2" s="74"/>
      <c r="MFY2" s="74"/>
      <c r="MFZ2" s="74"/>
      <c r="MGA2" s="74"/>
      <c r="MGB2" s="74"/>
      <c r="MGC2" s="74"/>
      <c r="MGD2" s="74"/>
      <c r="MGE2" s="74"/>
      <c r="MGF2" s="74"/>
      <c r="MGG2" s="74"/>
      <c r="MGH2" s="74"/>
      <c r="MGI2" s="74"/>
      <c r="MGJ2" s="74"/>
      <c r="MGK2" s="74"/>
      <c r="MGL2" s="74"/>
      <c r="MGM2" s="74"/>
      <c r="MGN2" s="74"/>
      <c r="MGO2" s="74"/>
      <c r="MGP2" s="74"/>
      <c r="MGQ2" s="74"/>
      <c r="MGR2" s="74"/>
      <c r="MGS2" s="74"/>
      <c r="MGT2" s="74"/>
      <c r="MGU2" s="74"/>
      <c r="MGV2" s="74"/>
      <c r="MGW2" s="74"/>
      <c r="MGX2" s="74"/>
      <c r="MGY2" s="74"/>
      <c r="MGZ2" s="74"/>
      <c r="MHA2" s="74"/>
      <c r="MHB2" s="74"/>
      <c r="MHC2" s="74"/>
      <c r="MHD2" s="74"/>
      <c r="MHE2" s="74"/>
      <c r="MHF2" s="74"/>
      <c r="MHG2" s="74"/>
      <c r="MHH2" s="74"/>
      <c r="MHI2" s="74"/>
      <c r="MHJ2" s="74"/>
      <c r="MHK2" s="74"/>
      <c r="MHL2" s="74"/>
      <c r="MHM2" s="74"/>
      <c r="MHN2" s="74"/>
      <c r="MHO2" s="74"/>
      <c r="MHP2" s="74"/>
      <c r="MHQ2" s="74"/>
      <c r="MHR2" s="74"/>
      <c r="MHS2" s="74"/>
      <c r="MHT2" s="74"/>
      <c r="MHU2" s="74"/>
      <c r="MHV2" s="74"/>
      <c r="MHW2" s="74"/>
      <c r="MHX2" s="74"/>
      <c r="MHY2" s="74"/>
      <c r="MHZ2" s="74"/>
      <c r="MIA2" s="74"/>
      <c r="MIB2" s="74"/>
      <c r="MIC2" s="74"/>
      <c r="MID2" s="74"/>
      <c r="MIE2" s="74"/>
      <c r="MIF2" s="74"/>
      <c r="MIG2" s="74"/>
      <c r="MIH2" s="74"/>
      <c r="MII2" s="74"/>
      <c r="MIJ2" s="74"/>
      <c r="MIK2" s="74"/>
      <c r="MIL2" s="74"/>
      <c r="MIM2" s="74"/>
      <c r="MIN2" s="74"/>
      <c r="MIO2" s="74"/>
      <c r="MIP2" s="74"/>
      <c r="MIQ2" s="74"/>
      <c r="MIR2" s="74"/>
      <c r="MIS2" s="74"/>
      <c r="MIT2" s="74"/>
      <c r="MIU2" s="74"/>
      <c r="MIV2" s="74"/>
      <c r="MIW2" s="74"/>
      <c r="MIX2" s="74"/>
      <c r="MIY2" s="74"/>
      <c r="MIZ2" s="74"/>
      <c r="MJA2" s="74"/>
      <c r="MJB2" s="74"/>
      <c r="MJC2" s="74"/>
      <c r="MJD2" s="74"/>
      <c r="MJE2" s="74"/>
      <c r="MJF2" s="74"/>
      <c r="MJG2" s="74"/>
      <c r="MJH2" s="74"/>
      <c r="MJI2" s="74"/>
      <c r="MJJ2" s="74"/>
      <c r="MJK2" s="74"/>
      <c r="MJL2" s="74"/>
      <c r="MJM2" s="74"/>
      <c r="MJN2" s="74"/>
      <c r="MJO2" s="74"/>
      <c r="MJP2" s="74"/>
      <c r="MJQ2" s="74"/>
      <c r="MJR2" s="74"/>
      <c r="MJS2" s="74"/>
      <c r="MJT2" s="74"/>
      <c r="MJU2" s="74"/>
      <c r="MJV2" s="74"/>
      <c r="MJW2" s="74"/>
      <c r="MJX2" s="74"/>
      <c r="MJY2" s="74"/>
      <c r="MJZ2" s="74"/>
      <c r="MKA2" s="74"/>
      <c r="MKB2" s="74"/>
      <c r="MKC2" s="74"/>
      <c r="MKD2" s="74"/>
      <c r="MKE2" s="74"/>
      <c r="MKF2" s="74"/>
      <c r="MKG2" s="74"/>
      <c r="MKH2" s="74"/>
      <c r="MKI2" s="74"/>
      <c r="MKJ2" s="74"/>
      <c r="MKK2" s="74"/>
      <c r="MKL2" s="74"/>
      <c r="MKM2" s="74"/>
      <c r="MKN2" s="74"/>
      <c r="MKO2" s="74"/>
      <c r="MKP2" s="74"/>
      <c r="MKQ2" s="74"/>
      <c r="MKR2" s="74"/>
      <c r="MKS2" s="74"/>
      <c r="MKT2" s="74"/>
      <c r="MKU2" s="74"/>
      <c r="MKV2" s="74"/>
      <c r="MKW2" s="74"/>
      <c r="MKX2" s="74"/>
      <c r="MKY2" s="74"/>
      <c r="MKZ2" s="74"/>
      <c r="MLA2" s="74"/>
      <c r="MLB2" s="74"/>
      <c r="MLC2" s="74"/>
      <c r="MLD2" s="74"/>
      <c r="MLE2" s="74"/>
      <c r="MLF2" s="74"/>
      <c r="MLG2" s="74"/>
      <c r="MLH2" s="74"/>
      <c r="MLI2" s="74"/>
      <c r="MLJ2" s="74"/>
      <c r="MLK2" s="74"/>
      <c r="MLL2" s="74"/>
      <c r="MLM2" s="74"/>
      <c r="MLN2" s="74"/>
      <c r="MLO2" s="74"/>
      <c r="MLP2" s="74"/>
      <c r="MLQ2" s="74"/>
      <c r="MLR2" s="74"/>
      <c r="MLS2" s="74"/>
      <c r="MLT2" s="74"/>
      <c r="MLU2" s="74"/>
      <c r="MLV2" s="74"/>
      <c r="MLW2" s="74"/>
      <c r="MLX2" s="74"/>
      <c r="MLY2" s="74"/>
      <c r="MLZ2" s="74"/>
      <c r="MMA2" s="74"/>
      <c r="MMB2" s="74"/>
      <c r="MMC2" s="74"/>
      <c r="MMD2" s="74"/>
      <c r="MME2" s="74"/>
      <c r="MMF2" s="74"/>
      <c r="MMG2" s="74"/>
      <c r="MMH2" s="74"/>
      <c r="MMI2" s="74"/>
      <c r="MMJ2" s="74"/>
      <c r="MMK2" s="74"/>
      <c r="MML2" s="74"/>
      <c r="MMM2" s="74"/>
      <c r="MMN2" s="74"/>
      <c r="MMO2" s="74"/>
      <c r="MMP2" s="74"/>
      <c r="MMQ2" s="74"/>
      <c r="MMR2" s="74"/>
      <c r="MMS2" s="74"/>
      <c r="MMT2" s="74"/>
      <c r="MMU2" s="74"/>
      <c r="MMV2" s="74"/>
      <c r="MMW2" s="74"/>
      <c r="MMX2" s="74"/>
      <c r="MMY2" s="74"/>
      <c r="MMZ2" s="74"/>
      <c r="MNA2" s="74"/>
      <c r="MNB2" s="74"/>
      <c r="MNC2" s="74"/>
      <c r="MND2" s="74"/>
      <c r="MNE2" s="74"/>
      <c r="MNF2" s="74"/>
      <c r="MNG2" s="74"/>
      <c r="MNH2" s="74"/>
      <c r="MNI2" s="74"/>
      <c r="MNJ2" s="74"/>
      <c r="MNK2" s="74"/>
      <c r="MNL2" s="74"/>
      <c r="MNM2" s="74"/>
      <c r="MNN2" s="74"/>
      <c r="MNO2" s="74"/>
      <c r="MNP2" s="74"/>
      <c r="MNQ2" s="74"/>
      <c r="MNR2" s="74"/>
      <c r="MNS2" s="74"/>
      <c r="MNT2" s="74"/>
      <c r="MNU2" s="74"/>
      <c r="MNV2" s="74"/>
      <c r="MNW2" s="74"/>
      <c r="MNX2" s="74"/>
      <c r="MNY2" s="74"/>
      <c r="MNZ2" s="74"/>
      <c r="MOA2" s="74"/>
      <c r="MOB2" s="74"/>
      <c r="MOC2" s="74"/>
      <c r="MOD2" s="74"/>
      <c r="MOE2" s="74"/>
      <c r="MOF2" s="74"/>
      <c r="MOG2" s="74"/>
      <c r="MOH2" s="74"/>
      <c r="MOI2" s="74"/>
      <c r="MOJ2" s="74"/>
      <c r="MOK2" s="74"/>
      <c r="MOL2" s="74"/>
      <c r="MOM2" s="74"/>
      <c r="MON2" s="74"/>
      <c r="MOO2" s="74"/>
      <c r="MOP2" s="74"/>
      <c r="MOQ2" s="74"/>
      <c r="MOR2" s="74"/>
      <c r="MOS2" s="74"/>
      <c r="MOT2" s="74"/>
      <c r="MOU2" s="74"/>
      <c r="MOV2" s="74"/>
      <c r="MOW2" s="74"/>
      <c r="MOX2" s="74"/>
      <c r="MOY2" s="74"/>
      <c r="MOZ2" s="74"/>
      <c r="MPA2" s="74"/>
      <c r="MPB2" s="74"/>
      <c r="MPC2" s="74"/>
      <c r="MPD2" s="74"/>
      <c r="MPE2" s="74"/>
      <c r="MPF2" s="74"/>
      <c r="MPG2" s="74"/>
      <c r="MPH2" s="74"/>
      <c r="MPI2" s="74"/>
      <c r="MPJ2" s="74"/>
      <c r="MPK2" s="74"/>
      <c r="MPL2" s="74"/>
      <c r="MPM2" s="74"/>
      <c r="MPN2" s="74"/>
      <c r="MPO2" s="74"/>
      <c r="MPP2" s="74"/>
      <c r="MPQ2" s="74"/>
      <c r="MPR2" s="74"/>
      <c r="MPS2" s="74"/>
      <c r="MPT2" s="74"/>
      <c r="MPU2" s="74"/>
      <c r="MPV2" s="74"/>
      <c r="MPW2" s="74"/>
      <c r="MPX2" s="74"/>
      <c r="MPY2" s="74"/>
      <c r="MPZ2" s="74"/>
      <c r="MQA2" s="74"/>
      <c r="MQB2" s="74"/>
      <c r="MQC2" s="74"/>
      <c r="MQD2" s="74"/>
      <c r="MQE2" s="74"/>
      <c r="MQF2" s="74"/>
      <c r="MQG2" s="74"/>
      <c r="MQH2" s="74"/>
      <c r="MQI2" s="74"/>
      <c r="MQJ2" s="74"/>
      <c r="MQK2" s="74"/>
      <c r="MQL2" s="74"/>
      <c r="MQM2" s="74"/>
      <c r="MQN2" s="74"/>
      <c r="MQO2" s="74"/>
      <c r="MQP2" s="74"/>
      <c r="MQQ2" s="74"/>
      <c r="MQR2" s="74"/>
      <c r="MQS2" s="74"/>
      <c r="MQT2" s="74"/>
      <c r="MQU2" s="74"/>
      <c r="MQV2" s="74"/>
      <c r="MQW2" s="74"/>
      <c r="MQX2" s="74"/>
      <c r="MQY2" s="74"/>
      <c r="MQZ2" s="74"/>
      <c r="MRA2" s="74"/>
      <c r="MRB2" s="74"/>
      <c r="MRC2" s="74"/>
      <c r="MRD2" s="74"/>
      <c r="MRE2" s="74"/>
      <c r="MRF2" s="74"/>
      <c r="MRG2" s="74"/>
      <c r="MRH2" s="74"/>
      <c r="MRI2" s="74"/>
      <c r="MRJ2" s="74"/>
      <c r="MRK2" s="74"/>
      <c r="MRL2" s="74"/>
      <c r="MRM2" s="74"/>
      <c r="MRN2" s="74"/>
      <c r="MRO2" s="74"/>
      <c r="MRP2" s="74"/>
      <c r="MRQ2" s="74"/>
      <c r="MRR2" s="74"/>
      <c r="MRS2" s="74"/>
      <c r="MRT2" s="74"/>
      <c r="MRU2" s="74"/>
      <c r="MRV2" s="74"/>
      <c r="MRW2" s="74"/>
      <c r="MRX2" s="74"/>
      <c r="MRY2" s="74"/>
      <c r="MRZ2" s="74"/>
      <c r="MSA2" s="74"/>
      <c r="MSB2" s="74"/>
      <c r="MSC2" s="74"/>
      <c r="MSD2" s="74"/>
      <c r="MSE2" s="74"/>
      <c r="MSF2" s="74"/>
      <c r="MSG2" s="74"/>
      <c r="MSH2" s="74"/>
      <c r="MSI2" s="74"/>
      <c r="MSJ2" s="74"/>
      <c r="MSK2" s="74"/>
      <c r="MSL2" s="74"/>
      <c r="MSM2" s="74"/>
      <c r="MSN2" s="74"/>
      <c r="MSO2" s="74"/>
      <c r="MSP2" s="74"/>
      <c r="MSQ2" s="74"/>
      <c r="MSR2" s="74"/>
      <c r="MSS2" s="74"/>
      <c r="MST2" s="74"/>
      <c r="MSU2" s="74"/>
      <c r="MSV2" s="74"/>
      <c r="MSW2" s="74"/>
      <c r="MSX2" s="74"/>
      <c r="MSY2" s="74"/>
      <c r="MSZ2" s="74"/>
      <c r="MTA2" s="74"/>
      <c r="MTB2" s="74"/>
      <c r="MTC2" s="74"/>
      <c r="MTD2" s="74"/>
      <c r="MTE2" s="74"/>
      <c r="MTF2" s="74"/>
      <c r="MTG2" s="74"/>
      <c r="MTH2" s="74"/>
      <c r="MTI2" s="74"/>
      <c r="MTJ2" s="74"/>
      <c r="MTK2" s="74"/>
      <c r="MTL2" s="74"/>
      <c r="MTM2" s="74"/>
      <c r="MTN2" s="74"/>
      <c r="MTO2" s="74"/>
      <c r="MTP2" s="74"/>
      <c r="MTQ2" s="74"/>
      <c r="MTR2" s="74"/>
      <c r="MTS2" s="74"/>
      <c r="MTT2" s="74"/>
      <c r="MTU2" s="74"/>
      <c r="MTV2" s="74"/>
      <c r="MTW2" s="74"/>
      <c r="MTX2" s="74"/>
      <c r="MTY2" s="74"/>
      <c r="MTZ2" s="74"/>
      <c r="MUA2" s="74"/>
      <c r="MUB2" s="74"/>
      <c r="MUC2" s="74"/>
      <c r="MUD2" s="74"/>
      <c r="MUE2" s="74"/>
      <c r="MUF2" s="74"/>
      <c r="MUG2" s="74"/>
      <c r="MUH2" s="74"/>
      <c r="MUI2" s="74"/>
      <c r="MUJ2" s="74"/>
      <c r="MUK2" s="74"/>
      <c r="MUL2" s="74"/>
      <c r="MUM2" s="74"/>
      <c r="MUN2" s="74"/>
      <c r="MUO2" s="74"/>
      <c r="MUP2" s="74"/>
      <c r="MUQ2" s="74"/>
      <c r="MUR2" s="74"/>
      <c r="MUS2" s="74"/>
      <c r="MUT2" s="74"/>
      <c r="MUU2" s="74"/>
      <c r="MUV2" s="74"/>
      <c r="MUW2" s="74"/>
      <c r="MUX2" s="74"/>
      <c r="MUY2" s="74"/>
      <c r="MUZ2" s="74"/>
      <c r="MVA2" s="74"/>
      <c r="MVB2" s="74"/>
      <c r="MVC2" s="74"/>
      <c r="MVD2" s="74"/>
      <c r="MVE2" s="74"/>
      <c r="MVF2" s="74"/>
      <c r="MVG2" s="74"/>
      <c r="MVH2" s="74"/>
      <c r="MVI2" s="74"/>
      <c r="MVJ2" s="74"/>
      <c r="MVK2" s="74"/>
      <c r="MVL2" s="74"/>
      <c r="MVM2" s="74"/>
      <c r="MVN2" s="74"/>
      <c r="MVO2" s="74"/>
      <c r="MVP2" s="74"/>
      <c r="MVQ2" s="74"/>
      <c r="MVR2" s="74"/>
      <c r="MVS2" s="74"/>
      <c r="MVT2" s="74"/>
      <c r="MVU2" s="74"/>
      <c r="MVV2" s="74"/>
      <c r="MVW2" s="74"/>
      <c r="MVX2" s="74"/>
      <c r="MVY2" s="74"/>
      <c r="MVZ2" s="74"/>
      <c r="MWA2" s="74"/>
      <c r="MWB2" s="74"/>
      <c r="MWC2" s="74"/>
      <c r="MWD2" s="74"/>
      <c r="MWE2" s="74"/>
      <c r="MWF2" s="74"/>
      <c r="MWG2" s="74"/>
      <c r="MWH2" s="74"/>
      <c r="MWI2" s="74"/>
      <c r="MWJ2" s="74"/>
      <c r="MWK2" s="74"/>
      <c r="MWL2" s="74"/>
      <c r="MWM2" s="74"/>
      <c r="MWN2" s="74"/>
      <c r="MWO2" s="74"/>
      <c r="MWP2" s="74"/>
      <c r="MWQ2" s="74"/>
      <c r="MWR2" s="74"/>
      <c r="MWS2" s="74"/>
      <c r="MWT2" s="74"/>
      <c r="MWU2" s="74"/>
      <c r="MWV2" s="74"/>
      <c r="MWW2" s="74"/>
      <c r="MWX2" s="74"/>
      <c r="MWY2" s="74"/>
      <c r="MWZ2" s="74"/>
      <c r="MXA2" s="74"/>
      <c r="MXB2" s="74"/>
      <c r="MXC2" s="74"/>
      <c r="MXD2" s="74"/>
      <c r="MXE2" s="74"/>
      <c r="MXF2" s="74"/>
      <c r="MXG2" s="74"/>
      <c r="MXH2" s="74"/>
      <c r="MXI2" s="74"/>
      <c r="MXJ2" s="74"/>
      <c r="MXK2" s="74"/>
      <c r="MXL2" s="74"/>
      <c r="MXM2" s="74"/>
      <c r="MXN2" s="74"/>
      <c r="MXO2" s="74"/>
      <c r="MXP2" s="74"/>
      <c r="MXQ2" s="74"/>
      <c r="MXR2" s="74"/>
      <c r="MXS2" s="74"/>
      <c r="MXT2" s="74"/>
      <c r="MXU2" s="74"/>
      <c r="MXV2" s="74"/>
      <c r="MXW2" s="74"/>
      <c r="MXX2" s="74"/>
      <c r="MXY2" s="74"/>
      <c r="MXZ2" s="74"/>
      <c r="MYA2" s="74"/>
      <c r="MYB2" s="74"/>
      <c r="MYC2" s="74"/>
      <c r="MYD2" s="74"/>
      <c r="MYE2" s="74"/>
      <c r="MYF2" s="74"/>
      <c r="MYG2" s="74"/>
      <c r="MYH2" s="74"/>
      <c r="MYI2" s="74"/>
      <c r="MYJ2" s="74"/>
      <c r="MYK2" s="74"/>
      <c r="MYL2" s="74"/>
      <c r="MYM2" s="74"/>
      <c r="MYN2" s="74"/>
      <c r="MYO2" s="74"/>
      <c r="MYP2" s="74"/>
      <c r="MYQ2" s="74"/>
      <c r="MYR2" s="74"/>
      <c r="MYS2" s="74"/>
      <c r="MYT2" s="74"/>
      <c r="MYU2" s="74"/>
      <c r="MYV2" s="74"/>
      <c r="MYW2" s="74"/>
      <c r="MYX2" s="74"/>
      <c r="MYY2" s="74"/>
      <c r="MYZ2" s="74"/>
      <c r="MZA2" s="74"/>
      <c r="MZB2" s="74"/>
      <c r="MZC2" s="74"/>
      <c r="MZD2" s="74"/>
      <c r="MZE2" s="74"/>
      <c r="MZF2" s="74"/>
      <c r="MZG2" s="74"/>
      <c r="MZH2" s="74"/>
      <c r="MZI2" s="74"/>
      <c r="MZJ2" s="74"/>
      <c r="MZK2" s="74"/>
      <c r="MZL2" s="74"/>
      <c r="MZM2" s="74"/>
      <c r="MZN2" s="74"/>
      <c r="MZO2" s="74"/>
      <c r="MZP2" s="74"/>
      <c r="MZQ2" s="74"/>
      <c r="MZR2" s="74"/>
      <c r="MZS2" s="74"/>
      <c r="MZT2" s="74"/>
      <c r="MZU2" s="74"/>
      <c r="MZV2" s="74"/>
      <c r="MZW2" s="74"/>
      <c r="MZX2" s="74"/>
      <c r="MZY2" s="74"/>
      <c r="MZZ2" s="74"/>
      <c r="NAA2" s="74"/>
      <c r="NAB2" s="74"/>
      <c r="NAC2" s="74"/>
      <c r="NAD2" s="74"/>
      <c r="NAE2" s="74"/>
      <c r="NAF2" s="74"/>
      <c r="NAG2" s="74"/>
      <c r="NAH2" s="74"/>
      <c r="NAI2" s="74"/>
      <c r="NAJ2" s="74"/>
      <c r="NAK2" s="74"/>
      <c r="NAL2" s="74"/>
      <c r="NAM2" s="74"/>
      <c r="NAN2" s="74"/>
      <c r="NAO2" s="74"/>
      <c r="NAP2" s="74"/>
      <c r="NAQ2" s="74"/>
      <c r="NAR2" s="74"/>
      <c r="NAS2" s="74"/>
      <c r="NAT2" s="74"/>
      <c r="NAU2" s="74"/>
      <c r="NAV2" s="74"/>
      <c r="NAW2" s="74"/>
      <c r="NAX2" s="74"/>
      <c r="NAY2" s="74"/>
      <c r="NAZ2" s="74"/>
      <c r="NBA2" s="74"/>
      <c r="NBB2" s="74"/>
      <c r="NBC2" s="74"/>
      <c r="NBD2" s="74"/>
      <c r="NBE2" s="74"/>
      <c r="NBF2" s="74"/>
      <c r="NBG2" s="74"/>
      <c r="NBH2" s="74"/>
      <c r="NBI2" s="74"/>
      <c r="NBJ2" s="74"/>
      <c r="NBK2" s="74"/>
      <c r="NBL2" s="74"/>
      <c r="NBM2" s="74"/>
      <c r="NBN2" s="74"/>
      <c r="NBO2" s="74"/>
      <c r="NBP2" s="74"/>
      <c r="NBQ2" s="74"/>
      <c r="NBR2" s="74"/>
      <c r="NBS2" s="74"/>
      <c r="NBT2" s="74"/>
      <c r="NBU2" s="74"/>
      <c r="NBV2" s="74"/>
      <c r="NBW2" s="74"/>
      <c r="NBX2" s="74"/>
      <c r="NBY2" s="74"/>
      <c r="NBZ2" s="74"/>
      <c r="NCA2" s="74"/>
      <c r="NCB2" s="74"/>
      <c r="NCC2" s="74"/>
      <c r="NCD2" s="74"/>
      <c r="NCE2" s="74"/>
      <c r="NCF2" s="74"/>
      <c r="NCG2" s="74"/>
      <c r="NCH2" s="74"/>
      <c r="NCI2" s="74"/>
      <c r="NCJ2" s="74"/>
      <c r="NCK2" s="74"/>
      <c r="NCL2" s="74"/>
      <c r="NCM2" s="74"/>
      <c r="NCN2" s="74"/>
      <c r="NCO2" s="74"/>
      <c r="NCP2" s="74"/>
      <c r="NCQ2" s="74"/>
      <c r="NCR2" s="74"/>
      <c r="NCS2" s="74"/>
      <c r="NCT2" s="74"/>
      <c r="NCU2" s="74"/>
      <c r="NCV2" s="74"/>
      <c r="NCW2" s="74"/>
      <c r="NCX2" s="74"/>
      <c r="NCY2" s="74"/>
      <c r="NCZ2" s="74"/>
      <c r="NDA2" s="74"/>
      <c r="NDB2" s="74"/>
      <c r="NDC2" s="74"/>
      <c r="NDD2" s="74"/>
      <c r="NDE2" s="74"/>
      <c r="NDF2" s="74"/>
      <c r="NDG2" s="74"/>
      <c r="NDH2" s="74"/>
      <c r="NDI2" s="74"/>
      <c r="NDJ2" s="74"/>
      <c r="NDK2" s="74"/>
      <c r="NDL2" s="74"/>
      <c r="NDM2" s="74"/>
      <c r="NDN2" s="74"/>
      <c r="NDO2" s="74"/>
      <c r="NDP2" s="74"/>
      <c r="NDQ2" s="74"/>
      <c r="NDR2" s="74"/>
      <c r="NDS2" s="74"/>
      <c r="NDT2" s="74"/>
      <c r="NDU2" s="74"/>
      <c r="NDV2" s="74"/>
      <c r="NDW2" s="74"/>
      <c r="NDX2" s="74"/>
      <c r="NDY2" s="74"/>
      <c r="NDZ2" s="74"/>
      <c r="NEA2" s="74"/>
      <c r="NEB2" s="74"/>
      <c r="NEC2" s="74"/>
      <c r="NED2" s="74"/>
      <c r="NEE2" s="74"/>
      <c r="NEF2" s="74"/>
      <c r="NEG2" s="74"/>
      <c r="NEH2" s="74"/>
      <c r="NEI2" s="74"/>
      <c r="NEJ2" s="74"/>
      <c r="NEK2" s="74"/>
      <c r="NEL2" s="74"/>
      <c r="NEM2" s="74"/>
      <c r="NEN2" s="74"/>
      <c r="NEO2" s="74"/>
      <c r="NEP2" s="74"/>
      <c r="NEQ2" s="74"/>
      <c r="NER2" s="74"/>
      <c r="NES2" s="74"/>
      <c r="NET2" s="74"/>
      <c r="NEU2" s="74"/>
      <c r="NEV2" s="74"/>
      <c r="NEW2" s="74"/>
      <c r="NEX2" s="74"/>
      <c r="NEY2" s="74"/>
      <c r="NEZ2" s="74"/>
      <c r="NFA2" s="74"/>
      <c r="NFB2" s="74"/>
      <c r="NFC2" s="74"/>
      <c r="NFD2" s="74"/>
      <c r="NFE2" s="74"/>
      <c r="NFF2" s="74"/>
      <c r="NFG2" s="74"/>
      <c r="NFH2" s="74"/>
      <c r="NFI2" s="74"/>
      <c r="NFJ2" s="74"/>
      <c r="NFK2" s="74"/>
      <c r="NFL2" s="74"/>
      <c r="NFM2" s="74"/>
      <c r="NFN2" s="74"/>
      <c r="NFO2" s="74"/>
      <c r="NFP2" s="74"/>
      <c r="NFQ2" s="74"/>
      <c r="NFR2" s="74"/>
      <c r="NFS2" s="74"/>
      <c r="NFT2" s="74"/>
      <c r="NFU2" s="74"/>
      <c r="NFV2" s="74"/>
      <c r="NFW2" s="74"/>
      <c r="NFX2" s="74"/>
      <c r="NFY2" s="74"/>
      <c r="NFZ2" s="74"/>
      <c r="NGA2" s="74"/>
      <c r="NGB2" s="74"/>
      <c r="NGC2" s="74"/>
      <c r="NGD2" s="74"/>
      <c r="NGE2" s="74"/>
      <c r="NGF2" s="74"/>
      <c r="NGG2" s="74"/>
      <c r="NGH2" s="74"/>
      <c r="NGI2" s="74"/>
      <c r="NGJ2" s="74"/>
      <c r="NGK2" s="74"/>
      <c r="NGL2" s="74"/>
      <c r="NGM2" s="74"/>
      <c r="NGN2" s="74"/>
      <c r="NGO2" s="74"/>
      <c r="NGP2" s="74"/>
      <c r="NGQ2" s="74"/>
      <c r="NGR2" s="74"/>
      <c r="NGS2" s="74"/>
      <c r="NGT2" s="74"/>
      <c r="NGU2" s="74"/>
      <c r="NGV2" s="74"/>
      <c r="NGW2" s="74"/>
      <c r="NGX2" s="74"/>
      <c r="NGY2" s="74"/>
      <c r="NGZ2" s="74"/>
      <c r="NHA2" s="74"/>
      <c r="NHB2" s="74"/>
      <c r="NHC2" s="74"/>
      <c r="NHD2" s="74"/>
      <c r="NHE2" s="74"/>
      <c r="NHF2" s="74"/>
      <c r="NHG2" s="74"/>
      <c r="NHH2" s="74"/>
      <c r="NHI2" s="74"/>
      <c r="NHJ2" s="74"/>
      <c r="NHK2" s="74"/>
      <c r="NHL2" s="74"/>
      <c r="NHM2" s="74"/>
      <c r="NHN2" s="74"/>
      <c r="NHO2" s="74"/>
      <c r="NHP2" s="74"/>
      <c r="NHQ2" s="74"/>
      <c r="NHR2" s="74"/>
      <c r="NHS2" s="74"/>
      <c r="NHT2" s="74"/>
      <c r="NHU2" s="74"/>
      <c r="NHV2" s="74"/>
      <c r="NHW2" s="74"/>
      <c r="NHX2" s="74"/>
      <c r="NHY2" s="74"/>
      <c r="NHZ2" s="74"/>
      <c r="NIA2" s="74"/>
      <c r="NIB2" s="74"/>
      <c r="NIC2" s="74"/>
      <c r="NID2" s="74"/>
      <c r="NIE2" s="74"/>
      <c r="NIF2" s="74"/>
      <c r="NIG2" s="74"/>
      <c r="NIH2" s="74"/>
      <c r="NII2" s="74"/>
      <c r="NIJ2" s="74"/>
      <c r="NIK2" s="74"/>
      <c r="NIL2" s="74"/>
      <c r="NIM2" s="74"/>
      <c r="NIN2" s="74"/>
      <c r="NIO2" s="74"/>
      <c r="NIP2" s="74"/>
      <c r="NIQ2" s="74"/>
      <c r="NIR2" s="74"/>
      <c r="NIS2" s="74"/>
      <c r="NIT2" s="74"/>
      <c r="NIU2" s="74"/>
      <c r="NIV2" s="74"/>
      <c r="NIW2" s="74"/>
      <c r="NIX2" s="74"/>
      <c r="NIY2" s="74"/>
      <c r="NIZ2" s="74"/>
      <c r="NJA2" s="74"/>
      <c r="NJB2" s="74"/>
      <c r="NJC2" s="74"/>
      <c r="NJD2" s="74"/>
      <c r="NJE2" s="74"/>
      <c r="NJF2" s="74"/>
      <c r="NJG2" s="74"/>
      <c r="NJH2" s="74"/>
      <c r="NJI2" s="74"/>
      <c r="NJJ2" s="74"/>
      <c r="NJK2" s="74"/>
      <c r="NJL2" s="74"/>
      <c r="NJM2" s="74"/>
      <c r="NJN2" s="74"/>
      <c r="NJO2" s="74"/>
      <c r="NJP2" s="74"/>
      <c r="NJQ2" s="74"/>
      <c r="NJR2" s="74"/>
      <c r="NJS2" s="74"/>
      <c r="NJT2" s="74"/>
      <c r="NJU2" s="74"/>
      <c r="NJV2" s="74"/>
      <c r="NJW2" s="74"/>
      <c r="NJX2" s="74"/>
      <c r="NJY2" s="74"/>
      <c r="NJZ2" s="74"/>
      <c r="NKA2" s="74"/>
      <c r="NKB2" s="74"/>
      <c r="NKC2" s="74"/>
      <c r="NKD2" s="74"/>
      <c r="NKE2" s="74"/>
      <c r="NKF2" s="74"/>
      <c r="NKG2" s="74"/>
      <c r="NKH2" s="74"/>
      <c r="NKI2" s="74"/>
      <c r="NKJ2" s="74"/>
      <c r="NKK2" s="74"/>
      <c r="NKL2" s="74"/>
      <c r="NKM2" s="74"/>
      <c r="NKN2" s="74"/>
      <c r="NKO2" s="74"/>
      <c r="NKP2" s="74"/>
      <c r="NKQ2" s="74"/>
      <c r="NKR2" s="74"/>
      <c r="NKS2" s="74"/>
      <c r="NKT2" s="74"/>
      <c r="NKU2" s="74"/>
      <c r="NKV2" s="74"/>
      <c r="NKW2" s="74"/>
      <c r="NKX2" s="74"/>
      <c r="NKY2" s="74"/>
      <c r="NKZ2" s="74"/>
      <c r="NLA2" s="74"/>
      <c r="NLB2" s="74"/>
      <c r="NLC2" s="74"/>
      <c r="NLD2" s="74"/>
      <c r="NLE2" s="74"/>
      <c r="NLF2" s="74"/>
      <c r="NLG2" s="74"/>
      <c r="NLH2" s="74"/>
      <c r="NLI2" s="74"/>
      <c r="NLJ2" s="74"/>
      <c r="NLK2" s="74"/>
      <c r="NLL2" s="74"/>
      <c r="NLM2" s="74"/>
      <c r="NLN2" s="74"/>
      <c r="NLO2" s="74"/>
      <c r="NLP2" s="74"/>
      <c r="NLQ2" s="74"/>
      <c r="NLR2" s="74"/>
      <c r="NLS2" s="74"/>
      <c r="NLT2" s="74"/>
      <c r="NLU2" s="74"/>
      <c r="NLV2" s="74"/>
      <c r="NLW2" s="74"/>
      <c r="NLX2" s="74"/>
      <c r="NLY2" s="74"/>
      <c r="NLZ2" s="74"/>
      <c r="NMA2" s="74"/>
      <c r="NMB2" s="74"/>
      <c r="NMC2" s="74"/>
      <c r="NMD2" s="74"/>
      <c r="NME2" s="74"/>
      <c r="NMF2" s="74"/>
      <c r="NMG2" s="74"/>
      <c r="NMH2" s="74"/>
      <c r="NMI2" s="74"/>
      <c r="NMJ2" s="74"/>
      <c r="NMK2" s="74"/>
      <c r="NML2" s="74"/>
      <c r="NMM2" s="74"/>
      <c r="NMN2" s="74"/>
      <c r="NMO2" s="74"/>
      <c r="NMP2" s="74"/>
      <c r="NMQ2" s="74"/>
      <c r="NMR2" s="74"/>
      <c r="NMS2" s="74"/>
      <c r="NMT2" s="74"/>
      <c r="NMU2" s="74"/>
      <c r="NMV2" s="74"/>
      <c r="NMW2" s="74"/>
      <c r="NMX2" s="74"/>
      <c r="NMY2" s="74"/>
      <c r="NMZ2" s="74"/>
      <c r="NNA2" s="74"/>
      <c r="NNB2" s="74"/>
      <c r="NNC2" s="74"/>
      <c r="NND2" s="74"/>
      <c r="NNE2" s="74"/>
      <c r="NNF2" s="74"/>
      <c r="NNG2" s="74"/>
      <c r="NNH2" s="74"/>
      <c r="NNI2" s="74"/>
      <c r="NNJ2" s="74"/>
      <c r="NNK2" s="74"/>
      <c r="NNL2" s="74"/>
      <c r="NNM2" s="74"/>
      <c r="NNN2" s="74"/>
      <c r="NNO2" s="74"/>
      <c r="NNP2" s="74"/>
      <c r="NNQ2" s="74"/>
      <c r="NNR2" s="74"/>
      <c r="NNS2" s="74"/>
      <c r="NNT2" s="74"/>
      <c r="NNU2" s="74"/>
      <c r="NNV2" s="74"/>
      <c r="NNW2" s="74"/>
      <c r="NNX2" s="74"/>
      <c r="NNY2" s="74"/>
      <c r="NNZ2" s="74"/>
      <c r="NOA2" s="74"/>
      <c r="NOB2" s="74"/>
      <c r="NOC2" s="74"/>
      <c r="NOD2" s="74"/>
      <c r="NOE2" s="74"/>
      <c r="NOF2" s="74"/>
      <c r="NOG2" s="74"/>
      <c r="NOH2" s="74"/>
      <c r="NOI2" s="74"/>
      <c r="NOJ2" s="74"/>
      <c r="NOK2" s="74"/>
      <c r="NOL2" s="74"/>
      <c r="NOM2" s="74"/>
      <c r="NON2" s="74"/>
      <c r="NOO2" s="74"/>
      <c r="NOP2" s="74"/>
      <c r="NOQ2" s="74"/>
      <c r="NOR2" s="74"/>
      <c r="NOS2" s="74"/>
      <c r="NOT2" s="74"/>
      <c r="NOU2" s="74"/>
      <c r="NOV2" s="74"/>
      <c r="NOW2" s="74"/>
      <c r="NOX2" s="74"/>
      <c r="NOY2" s="74"/>
      <c r="NOZ2" s="74"/>
      <c r="NPA2" s="74"/>
      <c r="NPB2" s="74"/>
      <c r="NPC2" s="74"/>
      <c r="NPD2" s="74"/>
      <c r="NPE2" s="74"/>
      <c r="NPF2" s="74"/>
      <c r="NPG2" s="74"/>
      <c r="NPH2" s="74"/>
      <c r="NPI2" s="74"/>
      <c r="NPJ2" s="74"/>
      <c r="NPK2" s="74"/>
      <c r="NPL2" s="74"/>
      <c r="NPM2" s="74"/>
      <c r="NPN2" s="74"/>
      <c r="NPO2" s="74"/>
      <c r="NPP2" s="74"/>
      <c r="NPQ2" s="74"/>
      <c r="NPR2" s="74"/>
      <c r="NPS2" s="74"/>
      <c r="NPT2" s="74"/>
      <c r="NPU2" s="74"/>
      <c r="NPV2" s="74"/>
      <c r="NPW2" s="74"/>
      <c r="NPX2" s="74"/>
      <c r="NPY2" s="74"/>
      <c r="NPZ2" s="74"/>
      <c r="NQA2" s="74"/>
      <c r="NQB2" s="74"/>
      <c r="NQC2" s="74"/>
      <c r="NQD2" s="74"/>
      <c r="NQE2" s="74"/>
      <c r="NQF2" s="74"/>
      <c r="NQG2" s="74"/>
      <c r="NQH2" s="74"/>
      <c r="NQI2" s="74"/>
      <c r="NQJ2" s="74"/>
      <c r="NQK2" s="74"/>
      <c r="NQL2" s="74"/>
      <c r="NQM2" s="74"/>
      <c r="NQN2" s="74"/>
      <c r="NQO2" s="74"/>
      <c r="NQP2" s="74"/>
      <c r="NQQ2" s="74"/>
      <c r="NQR2" s="74"/>
      <c r="NQS2" s="74"/>
      <c r="NQT2" s="74"/>
      <c r="NQU2" s="74"/>
      <c r="NQV2" s="74"/>
      <c r="NQW2" s="74"/>
      <c r="NQX2" s="74"/>
      <c r="NQY2" s="74"/>
      <c r="NQZ2" s="74"/>
      <c r="NRA2" s="74"/>
      <c r="NRB2" s="74"/>
      <c r="NRC2" s="74"/>
      <c r="NRD2" s="74"/>
      <c r="NRE2" s="74"/>
      <c r="NRF2" s="74"/>
      <c r="NRG2" s="74"/>
      <c r="NRH2" s="74"/>
      <c r="NRI2" s="74"/>
      <c r="NRJ2" s="74"/>
      <c r="NRK2" s="74"/>
      <c r="NRL2" s="74"/>
      <c r="NRM2" s="74"/>
      <c r="NRN2" s="74"/>
      <c r="NRO2" s="74"/>
      <c r="NRP2" s="74"/>
      <c r="NRQ2" s="74"/>
      <c r="NRR2" s="74"/>
      <c r="NRS2" s="74"/>
      <c r="NRT2" s="74"/>
      <c r="NRU2" s="74"/>
      <c r="NRV2" s="74"/>
      <c r="NRW2" s="74"/>
      <c r="NRX2" s="74"/>
      <c r="NRY2" s="74"/>
      <c r="NRZ2" s="74"/>
      <c r="NSA2" s="74"/>
      <c r="NSB2" s="74"/>
      <c r="NSC2" s="74"/>
      <c r="NSD2" s="74"/>
      <c r="NSE2" s="74"/>
      <c r="NSF2" s="74"/>
      <c r="NSG2" s="74"/>
      <c r="NSH2" s="74"/>
      <c r="NSI2" s="74"/>
      <c r="NSJ2" s="74"/>
      <c r="NSK2" s="74"/>
      <c r="NSL2" s="74"/>
      <c r="NSM2" s="74"/>
      <c r="NSN2" s="74"/>
      <c r="NSO2" s="74"/>
      <c r="NSP2" s="74"/>
      <c r="NSQ2" s="74"/>
      <c r="NSR2" s="74"/>
      <c r="NSS2" s="74"/>
      <c r="NST2" s="74"/>
      <c r="NSU2" s="74"/>
      <c r="NSV2" s="74"/>
      <c r="NSW2" s="74"/>
      <c r="NSX2" s="74"/>
      <c r="NSY2" s="74"/>
      <c r="NSZ2" s="74"/>
      <c r="NTA2" s="74"/>
      <c r="NTB2" s="74"/>
      <c r="NTC2" s="74"/>
      <c r="NTD2" s="74"/>
      <c r="NTE2" s="74"/>
      <c r="NTF2" s="74"/>
      <c r="NTG2" s="74"/>
      <c r="NTH2" s="74"/>
      <c r="NTI2" s="74"/>
      <c r="NTJ2" s="74"/>
      <c r="NTK2" s="74"/>
      <c r="NTL2" s="74"/>
      <c r="NTM2" s="74"/>
      <c r="NTN2" s="74"/>
      <c r="NTO2" s="74"/>
      <c r="NTP2" s="74"/>
      <c r="NTQ2" s="74"/>
      <c r="NTR2" s="74"/>
      <c r="NTS2" s="74"/>
      <c r="NTT2" s="74"/>
      <c r="NTU2" s="74"/>
      <c r="NTV2" s="74"/>
      <c r="NTW2" s="74"/>
      <c r="NTX2" s="74"/>
      <c r="NTY2" s="74"/>
      <c r="NTZ2" s="74"/>
      <c r="NUA2" s="74"/>
      <c r="NUB2" s="74"/>
      <c r="NUC2" s="74"/>
      <c r="NUD2" s="74"/>
      <c r="NUE2" s="74"/>
      <c r="NUF2" s="74"/>
      <c r="NUG2" s="74"/>
      <c r="NUH2" s="74"/>
      <c r="NUI2" s="74"/>
      <c r="NUJ2" s="74"/>
      <c r="NUK2" s="74"/>
      <c r="NUL2" s="74"/>
      <c r="NUM2" s="74"/>
      <c r="NUN2" s="74"/>
      <c r="NUO2" s="74"/>
      <c r="NUP2" s="74"/>
      <c r="NUQ2" s="74"/>
      <c r="NUR2" s="74"/>
      <c r="NUS2" s="74"/>
      <c r="NUT2" s="74"/>
      <c r="NUU2" s="74"/>
      <c r="NUV2" s="74"/>
      <c r="NUW2" s="74"/>
      <c r="NUX2" s="74"/>
      <c r="NUY2" s="74"/>
      <c r="NUZ2" s="74"/>
      <c r="NVA2" s="74"/>
      <c r="NVB2" s="74"/>
      <c r="NVC2" s="74"/>
      <c r="NVD2" s="74"/>
      <c r="NVE2" s="74"/>
      <c r="NVF2" s="74"/>
      <c r="NVG2" s="74"/>
      <c r="NVH2" s="74"/>
      <c r="NVI2" s="74"/>
      <c r="NVJ2" s="74"/>
      <c r="NVK2" s="74"/>
      <c r="NVL2" s="74"/>
      <c r="NVM2" s="74"/>
      <c r="NVN2" s="74"/>
      <c r="NVO2" s="74"/>
      <c r="NVP2" s="74"/>
      <c r="NVQ2" s="74"/>
      <c r="NVR2" s="74"/>
      <c r="NVS2" s="74"/>
      <c r="NVT2" s="74"/>
      <c r="NVU2" s="74"/>
      <c r="NVV2" s="74"/>
      <c r="NVW2" s="74"/>
      <c r="NVX2" s="74"/>
      <c r="NVY2" s="74"/>
      <c r="NVZ2" s="74"/>
      <c r="NWA2" s="74"/>
      <c r="NWB2" s="74"/>
      <c r="NWC2" s="74"/>
      <c r="NWD2" s="74"/>
      <c r="NWE2" s="74"/>
      <c r="NWF2" s="74"/>
      <c r="NWG2" s="74"/>
      <c r="NWH2" s="74"/>
      <c r="NWI2" s="74"/>
      <c r="NWJ2" s="74"/>
      <c r="NWK2" s="74"/>
      <c r="NWL2" s="74"/>
      <c r="NWM2" s="74"/>
      <c r="NWN2" s="74"/>
      <c r="NWO2" s="74"/>
      <c r="NWP2" s="74"/>
      <c r="NWQ2" s="74"/>
      <c r="NWR2" s="74"/>
      <c r="NWS2" s="74"/>
      <c r="NWT2" s="74"/>
      <c r="NWU2" s="74"/>
      <c r="NWV2" s="74"/>
      <c r="NWW2" s="74"/>
      <c r="NWX2" s="74"/>
      <c r="NWY2" s="74"/>
      <c r="NWZ2" s="74"/>
      <c r="NXA2" s="74"/>
      <c r="NXB2" s="74"/>
      <c r="NXC2" s="74"/>
      <c r="NXD2" s="74"/>
      <c r="NXE2" s="74"/>
      <c r="NXF2" s="74"/>
      <c r="NXG2" s="74"/>
      <c r="NXH2" s="74"/>
      <c r="NXI2" s="74"/>
      <c r="NXJ2" s="74"/>
      <c r="NXK2" s="74"/>
      <c r="NXL2" s="74"/>
      <c r="NXM2" s="74"/>
      <c r="NXN2" s="74"/>
      <c r="NXO2" s="74"/>
      <c r="NXP2" s="74"/>
      <c r="NXQ2" s="74"/>
      <c r="NXR2" s="74"/>
      <c r="NXS2" s="74"/>
      <c r="NXT2" s="74"/>
      <c r="NXU2" s="74"/>
      <c r="NXV2" s="74"/>
      <c r="NXW2" s="74"/>
      <c r="NXX2" s="74"/>
      <c r="NXY2" s="74"/>
      <c r="NXZ2" s="74"/>
      <c r="NYA2" s="74"/>
      <c r="NYB2" s="74"/>
      <c r="NYC2" s="74"/>
      <c r="NYD2" s="74"/>
      <c r="NYE2" s="74"/>
      <c r="NYF2" s="74"/>
      <c r="NYG2" s="74"/>
      <c r="NYH2" s="74"/>
      <c r="NYI2" s="74"/>
      <c r="NYJ2" s="74"/>
      <c r="NYK2" s="74"/>
      <c r="NYL2" s="74"/>
      <c r="NYM2" s="74"/>
      <c r="NYN2" s="74"/>
      <c r="NYO2" s="74"/>
      <c r="NYP2" s="74"/>
      <c r="NYQ2" s="74"/>
      <c r="NYR2" s="74"/>
      <c r="NYS2" s="74"/>
      <c r="NYT2" s="74"/>
      <c r="NYU2" s="74"/>
      <c r="NYV2" s="74"/>
      <c r="NYW2" s="74"/>
      <c r="NYX2" s="74"/>
      <c r="NYY2" s="74"/>
      <c r="NYZ2" s="74"/>
      <c r="NZA2" s="74"/>
      <c r="NZB2" s="74"/>
      <c r="NZC2" s="74"/>
      <c r="NZD2" s="74"/>
      <c r="NZE2" s="74"/>
      <c r="NZF2" s="74"/>
      <c r="NZG2" s="74"/>
      <c r="NZH2" s="74"/>
      <c r="NZI2" s="74"/>
      <c r="NZJ2" s="74"/>
      <c r="NZK2" s="74"/>
      <c r="NZL2" s="74"/>
      <c r="NZM2" s="74"/>
      <c r="NZN2" s="74"/>
      <c r="NZO2" s="74"/>
      <c r="NZP2" s="74"/>
      <c r="NZQ2" s="74"/>
      <c r="NZR2" s="74"/>
      <c r="NZS2" s="74"/>
      <c r="NZT2" s="74"/>
      <c r="NZU2" s="74"/>
      <c r="NZV2" s="74"/>
      <c r="NZW2" s="74"/>
      <c r="NZX2" s="74"/>
      <c r="NZY2" s="74"/>
      <c r="NZZ2" s="74"/>
      <c r="OAA2" s="74"/>
      <c r="OAB2" s="74"/>
      <c r="OAC2" s="74"/>
      <c r="OAD2" s="74"/>
      <c r="OAE2" s="74"/>
      <c r="OAF2" s="74"/>
      <c r="OAG2" s="74"/>
      <c r="OAH2" s="74"/>
      <c r="OAI2" s="74"/>
      <c r="OAJ2" s="74"/>
      <c r="OAK2" s="74"/>
      <c r="OAL2" s="74"/>
      <c r="OAM2" s="74"/>
      <c r="OAN2" s="74"/>
      <c r="OAO2" s="74"/>
      <c r="OAP2" s="74"/>
      <c r="OAQ2" s="74"/>
      <c r="OAR2" s="74"/>
      <c r="OAS2" s="74"/>
      <c r="OAT2" s="74"/>
      <c r="OAU2" s="74"/>
      <c r="OAV2" s="74"/>
      <c r="OAW2" s="74"/>
      <c r="OAX2" s="74"/>
      <c r="OAY2" s="74"/>
      <c r="OAZ2" s="74"/>
      <c r="OBA2" s="74"/>
      <c r="OBB2" s="74"/>
      <c r="OBC2" s="74"/>
      <c r="OBD2" s="74"/>
      <c r="OBE2" s="74"/>
      <c r="OBF2" s="74"/>
      <c r="OBG2" s="74"/>
      <c r="OBH2" s="74"/>
      <c r="OBI2" s="74"/>
      <c r="OBJ2" s="74"/>
      <c r="OBK2" s="74"/>
      <c r="OBL2" s="74"/>
      <c r="OBM2" s="74"/>
      <c r="OBN2" s="74"/>
      <c r="OBO2" s="74"/>
      <c r="OBP2" s="74"/>
      <c r="OBQ2" s="74"/>
      <c r="OBR2" s="74"/>
      <c r="OBS2" s="74"/>
      <c r="OBT2" s="74"/>
      <c r="OBU2" s="74"/>
      <c r="OBV2" s="74"/>
      <c r="OBW2" s="74"/>
      <c r="OBX2" s="74"/>
      <c r="OBY2" s="74"/>
      <c r="OBZ2" s="74"/>
      <c r="OCA2" s="74"/>
      <c r="OCB2" s="74"/>
      <c r="OCC2" s="74"/>
      <c r="OCD2" s="74"/>
      <c r="OCE2" s="74"/>
      <c r="OCF2" s="74"/>
      <c r="OCG2" s="74"/>
      <c r="OCH2" s="74"/>
      <c r="OCI2" s="74"/>
      <c r="OCJ2" s="74"/>
      <c r="OCK2" s="74"/>
      <c r="OCL2" s="74"/>
      <c r="OCM2" s="74"/>
      <c r="OCN2" s="74"/>
      <c r="OCO2" s="74"/>
      <c r="OCP2" s="74"/>
      <c r="OCQ2" s="74"/>
      <c r="OCR2" s="74"/>
      <c r="OCS2" s="74"/>
      <c r="OCT2" s="74"/>
      <c r="OCU2" s="74"/>
      <c r="OCV2" s="74"/>
      <c r="OCW2" s="74"/>
      <c r="OCX2" s="74"/>
      <c r="OCY2" s="74"/>
      <c r="OCZ2" s="74"/>
      <c r="ODA2" s="74"/>
      <c r="ODB2" s="74"/>
      <c r="ODC2" s="74"/>
      <c r="ODD2" s="74"/>
      <c r="ODE2" s="74"/>
      <c r="ODF2" s="74"/>
      <c r="ODG2" s="74"/>
      <c r="ODH2" s="74"/>
      <c r="ODI2" s="74"/>
      <c r="ODJ2" s="74"/>
      <c r="ODK2" s="74"/>
      <c r="ODL2" s="74"/>
      <c r="ODM2" s="74"/>
      <c r="ODN2" s="74"/>
      <c r="ODO2" s="74"/>
      <c r="ODP2" s="74"/>
      <c r="ODQ2" s="74"/>
      <c r="ODR2" s="74"/>
      <c r="ODS2" s="74"/>
      <c r="ODT2" s="74"/>
      <c r="ODU2" s="74"/>
      <c r="ODV2" s="74"/>
      <c r="ODW2" s="74"/>
      <c r="ODX2" s="74"/>
      <c r="ODY2" s="74"/>
      <c r="ODZ2" s="74"/>
      <c r="OEA2" s="74"/>
      <c r="OEB2" s="74"/>
      <c r="OEC2" s="74"/>
      <c r="OED2" s="74"/>
      <c r="OEE2" s="74"/>
      <c r="OEF2" s="74"/>
      <c r="OEG2" s="74"/>
      <c r="OEH2" s="74"/>
      <c r="OEI2" s="74"/>
      <c r="OEJ2" s="74"/>
      <c r="OEK2" s="74"/>
      <c r="OEL2" s="74"/>
      <c r="OEM2" s="74"/>
      <c r="OEN2" s="74"/>
      <c r="OEO2" s="74"/>
      <c r="OEP2" s="74"/>
      <c r="OEQ2" s="74"/>
      <c r="OER2" s="74"/>
      <c r="OES2" s="74"/>
      <c r="OET2" s="74"/>
      <c r="OEU2" s="74"/>
      <c r="OEV2" s="74"/>
      <c r="OEW2" s="74"/>
      <c r="OEX2" s="74"/>
      <c r="OEY2" s="74"/>
      <c r="OEZ2" s="74"/>
      <c r="OFA2" s="74"/>
      <c r="OFB2" s="74"/>
      <c r="OFC2" s="74"/>
      <c r="OFD2" s="74"/>
      <c r="OFE2" s="74"/>
      <c r="OFF2" s="74"/>
      <c r="OFG2" s="74"/>
      <c r="OFH2" s="74"/>
      <c r="OFI2" s="74"/>
      <c r="OFJ2" s="74"/>
      <c r="OFK2" s="74"/>
      <c r="OFL2" s="74"/>
      <c r="OFM2" s="74"/>
      <c r="OFN2" s="74"/>
      <c r="OFO2" s="74"/>
      <c r="OFP2" s="74"/>
      <c r="OFQ2" s="74"/>
      <c r="OFR2" s="74"/>
      <c r="OFS2" s="74"/>
      <c r="OFT2" s="74"/>
      <c r="OFU2" s="74"/>
      <c r="OFV2" s="74"/>
      <c r="OFW2" s="74"/>
      <c r="OFX2" s="74"/>
      <c r="OFY2" s="74"/>
      <c r="OFZ2" s="74"/>
      <c r="OGA2" s="74"/>
      <c r="OGB2" s="74"/>
      <c r="OGC2" s="74"/>
      <c r="OGD2" s="74"/>
      <c r="OGE2" s="74"/>
      <c r="OGF2" s="74"/>
      <c r="OGG2" s="74"/>
      <c r="OGH2" s="74"/>
      <c r="OGI2" s="74"/>
      <c r="OGJ2" s="74"/>
      <c r="OGK2" s="74"/>
      <c r="OGL2" s="74"/>
      <c r="OGM2" s="74"/>
      <c r="OGN2" s="74"/>
      <c r="OGO2" s="74"/>
      <c r="OGP2" s="74"/>
      <c r="OGQ2" s="74"/>
      <c r="OGR2" s="74"/>
      <c r="OGS2" s="74"/>
      <c r="OGT2" s="74"/>
      <c r="OGU2" s="74"/>
      <c r="OGV2" s="74"/>
      <c r="OGW2" s="74"/>
      <c r="OGX2" s="74"/>
      <c r="OGY2" s="74"/>
      <c r="OGZ2" s="74"/>
      <c r="OHA2" s="74"/>
      <c r="OHB2" s="74"/>
      <c r="OHC2" s="74"/>
      <c r="OHD2" s="74"/>
      <c r="OHE2" s="74"/>
      <c r="OHF2" s="74"/>
      <c r="OHG2" s="74"/>
      <c r="OHH2" s="74"/>
      <c r="OHI2" s="74"/>
      <c r="OHJ2" s="74"/>
      <c r="OHK2" s="74"/>
      <c r="OHL2" s="74"/>
      <c r="OHM2" s="74"/>
      <c r="OHN2" s="74"/>
      <c r="OHO2" s="74"/>
      <c r="OHP2" s="74"/>
      <c r="OHQ2" s="74"/>
      <c r="OHR2" s="74"/>
      <c r="OHS2" s="74"/>
      <c r="OHT2" s="74"/>
      <c r="OHU2" s="74"/>
      <c r="OHV2" s="74"/>
      <c r="OHW2" s="74"/>
      <c r="OHX2" s="74"/>
      <c r="OHY2" s="74"/>
      <c r="OHZ2" s="74"/>
      <c r="OIA2" s="74"/>
      <c r="OIB2" s="74"/>
      <c r="OIC2" s="74"/>
      <c r="OID2" s="74"/>
      <c r="OIE2" s="74"/>
      <c r="OIF2" s="74"/>
      <c r="OIG2" s="74"/>
      <c r="OIH2" s="74"/>
      <c r="OII2" s="74"/>
      <c r="OIJ2" s="74"/>
      <c r="OIK2" s="74"/>
      <c r="OIL2" s="74"/>
      <c r="OIM2" s="74"/>
      <c r="OIN2" s="74"/>
      <c r="OIO2" s="74"/>
      <c r="OIP2" s="74"/>
      <c r="OIQ2" s="74"/>
      <c r="OIR2" s="74"/>
      <c r="OIS2" s="74"/>
      <c r="OIT2" s="74"/>
      <c r="OIU2" s="74"/>
      <c r="OIV2" s="74"/>
      <c r="OIW2" s="74"/>
      <c r="OIX2" s="74"/>
      <c r="OIY2" s="74"/>
      <c r="OIZ2" s="74"/>
      <c r="OJA2" s="74"/>
      <c r="OJB2" s="74"/>
      <c r="OJC2" s="74"/>
      <c r="OJD2" s="74"/>
      <c r="OJE2" s="74"/>
      <c r="OJF2" s="74"/>
      <c r="OJG2" s="74"/>
      <c r="OJH2" s="74"/>
      <c r="OJI2" s="74"/>
      <c r="OJJ2" s="74"/>
      <c r="OJK2" s="74"/>
      <c r="OJL2" s="74"/>
      <c r="OJM2" s="74"/>
      <c r="OJN2" s="74"/>
      <c r="OJO2" s="74"/>
      <c r="OJP2" s="74"/>
      <c r="OJQ2" s="74"/>
      <c r="OJR2" s="74"/>
      <c r="OJS2" s="74"/>
      <c r="OJT2" s="74"/>
      <c r="OJU2" s="74"/>
      <c r="OJV2" s="74"/>
      <c r="OJW2" s="74"/>
      <c r="OJX2" s="74"/>
      <c r="OJY2" s="74"/>
      <c r="OJZ2" s="74"/>
      <c r="OKA2" s="74"/>
      <c r="OKB2" s="74"/>
      <c r="OKC2" s="74"/>
      <c r="OKD2" s="74"/>
      <c r="OKE2" s="74"/>
      <c r="OKF2" s="74"/>
      <c r="OKG2" s="74"/>
      <c r="OKH2" s="74"/>
      <c r="OKI2" s="74"/>
      <c r="OKJ2" s="74"/>
      <c r="OKK2" s="74"/>
      <c r="OKL2" s="74"/>
      <c r="OKM2" s="74"/>
      <c r="OKN2" s="74"/>
      <c r="OKO2" s="74"/>
      <c r="OKP2" s="74"/>
      <c r="OKQ2" s="74"/>
      <c r="OKR2" s="74"/>
      <c r="OKS2" s="74"/>
      <c r="OKT2" s="74"/>
      <c r="OKU2" s="74"/>
      <c r="OKV2" s="74"/>
      <c r="OKW2" s="74"/>
      <c r="OKX2" s="74"/>
      <c r="OKY2" s="74"/>
      <c r="OKZ2" s="74"/>
      <c r="OLA2" s="74"/>
      <c r="OLB2" s="74"/>
      <c r="OLC2" s="74"/>
      <c r="OLD2" s="74"/>
      <c r="OLE2" s="74"/>
      <c r="OLF2" s="74"/>
      <c r="OLG2" s="74"/>
      <c r="OLH2" s="74"/>
      <c r="OLI2" s="74"/>
      <c r="OLJ2" s="74"/>
      <c r="OLK2" s="74"/>
      <c r="OLL2" s="74"/>
      <c r="OLM2" s="74"/>
      <c r="OLN2" s="74"/>
      <c r="OLO2" s="74"/>
      <c r="OLP2" s="74"/>
      <c r="OLQ2" s="74"/>
      <c r="OLR2" s="74"/>
      <c r="OLS2" s="74"/>
      <c r="OLT2" s="74"/>
      <c r="OLU2" s="74"/>
      <c r="OLV2" s="74"/>
      <c r="OLW2" s="74"/>
      <c r="OLX2" s="74"/>
      <c r="OLY2" s="74"/>
      <c r="OLZ2" s="74"/>
      <c r="OMA2" s="74"/>
      <c r="OMB2" s="74"/>
      <c r="OMC2" s="74"/>
      <c r="OMD2" s="74"/>
      <c r="OME2" s="74"/>
      <c r="OMF2" s="74"/>
      <c r="OMG2" s="74"/>
      <c r="OMH2" s="74"/>
      <c r="OMI2" s="74"/>
      <c r="OMJ2" s="74"/>
      <c r="OMK2" s="74"/>
      <c r="OML2" s="74"/>
      <c r="OMM2" s="74"/>
      <c r="OMN2" s="74"/>
      <c r="OMO2" s="74"/>
      <c r="OMP2" s="74"/>
      <c r="OMQ2" s="74"/>
      <c r="OMR2" s="74"/>
      <c r="OMS2" s="74"/>
      <c r="OMT2" s="74"/>
      <c r="OMU2" s="74"/>
      <c r="OMV2" s="74"/>
      <c r="OMW2" s="74"/>
      <c r="OMX2" s="74"/>
      <c r="OMY2" s="74"/>
      <c r="OMZ2" s="74"/>
      <c r="ONA2" s="74"/>
      <c r="ONB2" s="74"/>
      <c r="ONC2" s="74"/>
      <c r="OND2" s="74"/>
      <c r="ONE2" s="74"/>
      <c r="ONF2" s="74"/>
      <c r="ONG2" s="74"/>
      <c r="ONH2" s="74"/>
      <c r="ONI2" s="74"/>
      <c r="ONJ2" s="74"/>
      <c r="ONK2" s="74"/>
      <c r="ONL2" s="74"/>
      <c r="ONM2" s="74"/>
      <c r="ONN2" s="74"/>
      <c r="ONO2" s="74"/>
      <c r="ONP2" s="74"/>
      <c r="ONQ2" s="74"/>
      <c r="ONR2" s="74"/>
      <c r="ONS2" s="74"/>
      <c r="ONT2" s="74"/>
      <c r="ONU2" s="74"/>
      <c r="ONV2" s="74"/>
      <c r="ONW2" s="74"/>
      <c r="ONX2" s="74"/>
      <c r="ONY2" s="74"/>
      <c r="ONZ2" s="74"/>
      <c r="OOA2" s="74"/>
      <c r="OOB2" s="74"/>
      <c r="OOC2" s="74"/>
      <c r="OOD2" s="74"/>
      <c r="OOE2" s="74"/>
      <c r="OOF2" s="74"/>
      <c r="OOG2" s="74"/>
      <c r="OOH2" s="74"/>
      <c r="OOI2" s="74"/>
      <c r="OOJ2" s="74"/>
      <c r="OOK2" s="74"/>
      <c r="OOL2" s="74"/>
      <c r="OOM2" s="74"/>
      <c r="OON2" s="74"/>
      <c r="OOO2" s="74"/>
      <c r="OOP2" s="74"/>
      <c r="OOQ2" s="74"/>
      <c r="OOR2" s="74"/>
      <c r="OOS2" s="74"/>
      <c r="OOT2" s="74"/>
      <c r="OOU2" s="74"/>
      <c r="OOV2" s="74"/>
      <c r="OOW2" s="74"/>
      <c r="OOX2" s="74"/>
      <c r="OOY2" s="74"/>
      <c r="OOZ2" s="74"/>
      <c r="OPA2" s="74"/>
      <c r="OPB2" s="74"/>
      <c r="OPC2" s="74"/>
      <c r="OPD2" s="74"/>
      <c r="OPE2" s="74"/>
      <c r="OPF2" s="74"/>
      <c r="OPG2" s="74"/>
      <c r="OPH2" s="74"/>
      <c r="OPI2" s="74"/>
      <c r="OPJ2" s="74"/>
      <c r="OPK2" s="74"/>
      <c r="OPL2" s="74"/>
      <c r="OPM2" s="74"/>
      <c r="OPN2" s="74"/>
      <c r="OPO2" s="74"/>
      <c r="OPP2" s="74"/>
      <c r="OPQ2" s="74"/>
      <c r="OPR2" s="74"/>
      <c r="OPS2" s="74"/>
      <c r="OPT2" s="74"/>
      <c r="OPU2" s="74"/>
      <c r="OPV2" s="74"/>
      <c r="OPW2" s="74"/>
      <c r="OPX2" s="74"/>
      <c r="OPY2" s="74"/>
      <c r="OPZ2" s="74"/>
      <c r="OQA2" s="74"/>
      <c r="OQB2" s="74"/>
      <c r="OQC2" s="74"/>
      <c r="OQD2" s="74"/>
      <c r="OQE2" s="74"/>
      <c r="OQF2" s="74"/>
      <c r="OQG2" s="74"/>
      <c r="OQH2" s="74"/>
      <c r="OQI2" s="74"/>
      <c r="OQJ2" s="74"/>
      <c r="OQK2" s="74"/>
      <c r="OQL2" s="74"/>
      <c r="OQM2" s="74"/>
      <c r="OQN2" s="74"/>
      <c r="OQO2" s="74"/>
      <c r="OQP2" s="74"/>
      <c r="OQQ2" s="74"/>
      <c r="OQR2" s="74"/>
      <c r="OQS2" s="74"/>
      <c r="OQT2" s="74"/>
      <c r="OQU2" s="74"/>
      <c r="OQV2" s="74"/>
      <c r="OQW2" s="74"/>
      <c r="OQX2" s="74"/>
      <c r="OQY2" s="74"/>
      <c r="OQZ2" s="74"/>
      <c r="ORA2" s="74"/>
      <c r="ORB2" s="74"/>
      <c r="ORC2" s="74"/>
      <c r="ORD2" s="74"/>
      <c r="ORE2" s="74"/>
      <c r="ORF2" s="74"/>
      <c r="ORG2" s="74"/>
      <c r="ORH2" s="74"/>
      <c r="ORI2" s="74"/>
      <c r="ORJ2" s="74"/>
      <c r="ORK2" s="74"/>
      <c r="ORL2" s="74"/>
      <c r="ORM2" s="74"/>
      <c r="ORN2" s="74"/>
      <c r="ORO2" s="74"/>
      <c r="ORP2" s="74"/>
      <c r="ORQ2" s="74"/>
      <c r="ORR2" s="74"/>
      <c r="ORS2" s="74"/>
      <c r="ORT2" s="74"/>
      <c r="ORU2" s="74"/>
      <c r="ORV2" s="74"/>
      <c r="ORW2" s="74"/>
      <c r="ORX2" s="74"/>
      <c r="ORY2" s="74"/>
      <c r="ORZ2" s="74"/>
      <c r="OSA2" s="74"/>
      <c r="OSB2" s="74"/>
      <c r="OSC2" s="74"/>
      <c r="OSD2" s="74"/>
      <c r="OSE2" s="74"/>
      <c r="OSF2" s="74"/>
      <c r="OSG2" s="74"/>
      <c r="OSH2" s="74"/>
      <c r="OSI2" s="74"/>
      <c r="OSJ2" s="74"/>
      <c r="OSK2" s="74"/>
      <c r="OSL2" s="74"/>
      <c r="OSM2" s="74"/>
      <c r="OSN2" s="74"/>
      <c r="OSO2" s="74"/>
      <c r="OSP2" s="74"/>
      <c r="OSQ2" s="74"/>
      <c r="OSR2" s="74"/>
      <c r="OSS2" s="74"/>
      <c r="OST2" s="74"/>
      <c r="OSU2" s="74"/>
      <c r="OSV2" s="74"/>
      <c r="OSW2" s="74"/>
      <c r="OSX2" s="74"/>
      <c r="OSY2" s="74"/>
      <c r="OSZ2" s="74"/>
      <c r="OTA2" s="74"/>
      <c r="OTB2" s="74"/>
      <c r="OTC2" s="74"/>
      <c r="OTD2" s="74"/>
      <c r="OTE2" s="74"/>
      <c r="OTF2" s="74"/>
      <c r="OTG2" s="74"/>
      <c r="OTH2" s="74"/>
      <c r="OTI2" s="74"/>
      <c r="OTJ2" s="74"/>
      <c r="OTK2" s="74"/>
      <c r="OTL2" s="74"/>
      <c r="OTM2" s="74"/>
      <c r="OTN2" s="74"/>
      <c r="OTO2" s="74"/>
      <c r="OTP2" s="74"/>
      <c r="OTQ2" s="74"/>
      <c r="OTR2" s="74"/>
      <c r="OTS2" s="74"/>
      <c r="OTT2" s="74"/>
      <c r="OTU2" s="74"/>
      <c r="OTV2" s="74"/>
      <c r="OTW2" s="74"/>
      <c r="OTX2" s="74"/>
      <c r="OTY2" s="74"/>
      <c r="OTZ2" s="74"/>
      <c r="OUA2" s="74"/>
      <c r="OUB2" s="74"/>
      <c r="OUC2" s="74"/>
      <c r="OUD2" s="74"/>
      <c r="OUE2" s="74"/>
      <c r="OUF2" s="74"/>
      <c r="OUG2" s="74"/>
      <c r="OUH2" s="74"/>
      <c r="OUI2" s="74"/>
      <c r="OUJ2" s="74"/>
      <c r="OUK2" s="74"/>
      <c r="OUL2" s="74"/>
      <c r="OUM2" s="74"/>
      <c r="OUN2" s="74"/>
      <c r="OUO2" s="74"/>
      <c r="OUP2" s="74"/>
      <c r="OUQ2" s="74"/>
      <c r="OUR2" s="74"/>
      <c r="OUS2" s="74"/>
      <c r="OUT2" s="74"/>
      <c r="OUU2" s="74"/>
      <c r="OUV2" s="74"/>
      <c r="OUW2" s="74"/>
      <c r="OUX2" s="74"/>
      <c r="OUY2" s="74"/>
      <c r="OUZ2" s="74"/>
      <c r="OVA2" s="74"/>
      <c r="OVB2" s="74"/>
      <c r="OVC2" s="74"/>
      <c r="OVD2" s="74"/>
      <c r="OVE2" s="74"/>
      <c r="OVF2" s="74"/>
      <c r="OVG2" s="74"/>
      <c r="OVH2" s="74"/>
      <c r="OVI2" s="74"/>
      <c r="OVJ2" s="74"/>
      <c r="OVK2" s="74"/>
      <c r="OVL2" s="74"/>
      <c r="OVM2" s="74"/>
      <c r="OVN2" s="74"/>
      <c r="OVO2" s="74"/>
      <c r="OVP2" s="74"/>
      <c r="OVQ2" s="74"/>
      <c r="OVR2" s="74"/>
      <c r="OVS2" s="74"/>
      <c r="OVT2" s="74"/>
      <c r="OVU2" s="74"/>
      <c r="OVV2" s="74"/>
      <c r="OVW2" s="74"/>
      <c r="OVX2" s="74"/>
      <c r="OVY2" s="74"/>
      <c r="OVZ2" s="74"/>
      <c r="OWA2" s="74"/>
      <c r="OWB2" s="74"/>
      <c r="OWC2" s="74"/>
      <c r="OWD2" s="74"/>
      <c r="OWE2" s="74"/>
      <c r="OWF2" s="74"/>
      <c r="OWG2" s="74"/>
      <c r="OWH2" s="74"/>
      <c r="OWI2" s="74"/>
      <c r="OWJ2" s="74"/>
      <c r="OWK2" s="74"/>
      <c r="OWL2" s="74"/>
      <c r="OWM2" s="74"/>
      <c r="OWN2" s="74"/>
      <c r="OWO2" s="74"/>
      <c r="OWP2" s="74"/>
      <c r="OWQ2" s="74"/>
      <c r="OWR2" s="74"/>
      <c r="OWS2" s="74"/>
      <c r="OWT2" s="74"/>
      <c r="OWU2" s="74"/>
      <c r="OWV2" s="74"/>
      <c r="OWW2" s="74"/>
      <c r="OWX2" s="74"/>
      <c r="OWY2" s="74"/>
      <c r="OWZ2" s="74"/>
      <c r="OXA2" s="74"/>
      <c r="OXB2" s="74"/>
      <c r="OXC2" s="74"/>
      <c r="OXD2" s="74"/>
      <c r="OXE2" s="74"/>
      <c r="OXF2" s="74"/>
      <c r="OXG2" s="74"/>
      <c r="OXH2" s="74"/>
      <c r="OXI2" s="74"/>
      <c r="OXJ2" s="74"/>
      <c r="OXK2" s="74"/>
      <c r="OXL2" s="74"/>
      <c r="OXM2" s="74"/>
      <c r="OXN2" s="74"/>
      <c r="OXO2" s="74"/>
      <c r="OXP2" s="74"/>
      <c r="OXQ2" s="74"/>
      <c r="OXR2" s="74"/>
      <c r="OXS2" s="74"/>
      <c r="OXT2" s="74"/>
      <c r="OXU2" s="74"/>
      <c r="OXV2" s="74"/>
      <c r="OXW2" s="74"/>
      <c r="OXX2" s="74"/>
      <c r="OXY2" s="74"/>
      <c r="OXZ2" s="74"/>
      <c r="OYA2" s="74"/>
      <c r="OYB2" s="74"/>
      <c r="OYC2" s="74"/>
      <c r="OYD2" s="74"/>
      <c r="OYE2" s="74"/>
      <c r="OYF2" s="74"/>
      <c r="OYG2" s="74"/>
      <c r="OYH2" s="74"/>
      <c r="OYI2" s="74"/>
      <c r="OYJ2" s="74"/>
      <c r="OYK2" s="74"/>
      <c r="OYL2" s="74"/>
      <c r="OYM2" s="74"/>
      <c r="OYN2" s="74"/>
      <c r="OYO2" s="74"/>
      <c r="OYP2" s="74"/>
      <c r="OYQ2" s="74"/>
      <c r="OYR2" s="74"/>
      <c r="OYS2" s="74"/>
      <c r="OYT2" s="74"/>
      <c r="OYU2" s="74"/>
      <c r="OYV2" s="74"/>
      <c r="OYW2" s="74"/>
      <c r="OYX2" s="74"/>
      <c r="OYY2" s="74"/>
      <c r="OYZ2" s="74"/>
      <c r="OZA2" s="74"/>
      <c r="OZB2" s="74"/>
      <c r="OZC2" s="74"/>
      <c r="OZD2" s="74"/>
      <c r="OZE2" s="74"/>
      <c r="OZF2" s="74"/>
      <c r="OZG2" s="74"/>
      <c r="OZH2" s="74"/>
      <c r="OZI2" s="74"/>
      <c r="OZJ2" s="74"/>
      <c r="OZK2" s="74"/>
      <c r="OZL2" s="74"/>
      <c r="OZM2" s="74"/>
      <c r="OZN2" s="74"/>
      <c r="OZO2" s="74"/>
      <c r="OZP2" s="74"/>
      <c r="OZQ2" s="74"/>
      <c r="OZR2" s="74"/>
      <c r="OZS2" s="74"/>
      <c r="OZT2" s="74"/>
      <c r="OZU2" s="74"/>
      <c r="OZV2" s="74"/>
      <c r="OZW2" s="74"/>
      <c r="OZX2" s="74"/>
      <c r="OZY2" s="74"/>
      <c r="OZZ2" s="74"/>
      <c r="PAA2" s="74"/>
      <c r="PAB2" s="74"/>
      <c r="PAC2" s="74"/>
      <c r="PAD2" s="74"/>
      <c r="PAE2" s="74"/>
      <c r="PAF2" s="74"/>
      <c r="PAG2" s="74"/>
      <c r="PAH2" s="74"/>
      <c r="PAI2" s="74"/>
      <c r="PAJ2" s="74"/>
      <c r="PAK2" s="74"/>
      <c r="PAL2" s="74"/>
      <c r="PAM2" s="74"/>
      <c r="PAN2" s="74"/>
      <c r="PAO2" s="74"/>
      <c r="PAP2" s="74"/>
      <c r="PAQ2" s="74"/>
      <c r="PAR2" s="74"/>
      <c r="PAS2" s="74"/>
      <c r="PAT2" s="74"/>
      <c r="PAU2" s="74"/>
      <c r="PAV2" s="74"/>
      <c r="PAW2" s="74"/>
      <c r="PAX2" s="74"/>
      <c r="PAY2" s="74"/>
      <c r="PAZ2" s="74"/>
      <c r="PBA2" s="74"/>
      <c r="PBB2" s="74"/>
      <c r="PBC2" s="74"/>
      <c r="PBD2" s="74"/>
      <c r="PBE2" s="74"/>
      <c r="PBF2" s="74"/>
      <c r="PBG2" s="74"/>
      <c r="PBH2" s="74"/>
      <c r="PBI2" s="74"/>
      <c r="PBJ2" s="74"/>
      <c r="PBK2" s="74"/>
      <c r="PBL2" s="74"/>
      <c r="PBM2" s="74"/>
      <c r="PBN2" s="74"/>
      <c r="PBO2" s="74"/>
      <c r="PBP2" s="74"/>
      <c r="PBQ2" s="74"/>
      <c r="PBR2" s="74"/>
      <c r="PBS2" s="74"/>
      <c r="PBT2" s="74"/>
      <c r="PBU2" s="74"/>
      <c r="PBV2" s="74"/>
      <c r="PBW2" s="74"/>
      <c r="PBX2" s="74"/>
      <c r="PBY2" s="74"/>
      <c r="PBZ2" s="74"/>
      <c r="PCA2" s="74"/>
      <c r="PCB2" s="74"/>
      <c r="PCC2" s="74"/>
      <c r="PCD2" s="74"/>
      <c r="PCE2" s="74"/>
      <c r="PCF2" s="74"/>
      <c r="PCG2" s="74"/>
      <c r="PCH2" s="74"/>
      <c r="PCI2" s="74"/>
      <c r="PCJ2" s="74"/>
      <c r="PCK2" s="74"/>
      <c r="PCL2" s="74"/>
      <c r="PCM2" s="74"/>
      <c r="PCN2" s="74"/>
      <c r="PCO2" s="74"/>
      <c r="PCP2" s="74"/>
      <c r="PCQ2" s="74"/>
      <c r="PCR2" s="74"/>
      <c r="PCS2" s="74"/>
      <c r="PCT2" s="74"/>
      <c r="PCU2" s="74"/>
      <c r="PCV2" s="74"/>
      <c r="PCW2" s="74"/>
      <c r="PCX2" s="74"/>
      <c r="PCY2" s="74"/>
      <c r="PCZ2" s="74"/>
      <c r="PDA2" s="74"/>
      <c r="PDB2" s="74"/>
      <c r="PDC2" s="74"/>
      <c r="PDD2" s="74"/>
      <c r="PDE2" s="74"/>
      <c r="PDF2" s="74"/>
      <c r="PDG2" s="74"/>
      <c r="PDH2" s="74"/>
      <c r="PDI2" s="74"/>
      <c r="PDJ2" s="74"/>
      <c r="PDK2" s="74"/>
      <c r="PDL2" s="74"/>
      <c r="PDM2" s="74"/>
      <c r="PDN2" s="74"/>
      <c r="PDO2" s="74"/>
      <c r="PDP2" s="74"/>
      <c r="PDQ2" s="74"/>
      <c r="PDR2" s="74"/>
      <c r="PDS2" s="74"/>
      <c r="PDT2" s="74"/>
      <c r="PDU2" s="74"/>
      <c r="PDV2" s="74"/>
      <c r="PDW2" s="74"/>
      <c r="PDX2" s="74"/>
      <c r="PDY2" s="74"/>
      <c r="PDZ2" s="74"/>
      <c r="PEA2" s="74"/>
      <c r="PEB2" s="74"/>
      <c r="PEC2" s="74"/>
      <c r="PED2" s="74"/>
      <c r="PEE2" s="74"/>
      <c r="PEF2" s="74"/>
      <c r="PEG2" s="74"/>
      <c r="PEH2" s="74"/>
      <c r="PEI2" s="74"/>
      <c r="PEJ2" s="74"/>
      <c r="PEK2" s="74"/>
      <c r="PEL2" s="74"/>
      <c r="PEM2" s="74"/>
      <c r="PEN2" s="74"/>
      <c r="PEO2" s="74"/>
      <c r="PEP2" s="74"/>
      <c r="PEQ2" s="74"/>
      <c r="PER2" s="74"/>
      <c r="PES2" s="74"/>
      <c r="PET2" s="74"/>
      <c r="PEU2" s="74"/>
      <c r="PEV2" s="74"/>
      <c r="PEW2" s="74"/>
      <c r="PEX2" s="74"/>
      <c r="PEY2" s="74"/>
      <c r="PEZ2" s="74"/>
      <c r="PFA2" s="74"/>
      <c r="PFB2" s="74"/>
      <c r="PFC2" s="74"/>
      <c r="PFD2" s="74"/>
      <c r="PFE2" s="74"/>
      <c r="PFF2" s="74"/>
      <c r="PFG2" s="74"/>
      <c r="PFH2" s="74"/>
      <c r="PFI2" s="74"/>
      <c r="PFJ2" s="74"/>
      <c r="PFK2" s="74"/>
      <c r="PFL2" s="74"/>
      <c r="PFM2" s="74"/>
      <c r="PFN2" s="74"/>
      <c r="PFO2" s="74"/>
      <c r="PFP2" s="74"/>
      <c r="PFQ2" s="74"/>
      <c r="PFR2" s="74"/>
      <c r="PFS2" s="74"/>
      <c r="PFT2" s="74"/>
      <c r="PFU2" s="74"/>
      <c r="PFV2" s="74"/>
      <c r="PFW2" s="74"/>
      <c r="PFX2" s="74"/>
      <c r="PFY2" s="74"/>
      <c r="PFZ2" s="74"/>
      <c r="PGA2" s="74"/>
      <c r="PGB2" s="74"/>
      <c r="PGC2" s="74"/>
      <c r="PGD2" s="74"/>
      <c r="PGE2" s="74"/>
      <c r="PGF2" s="74"/>
      <c r="PGG2" s="74"/>
      <c r="PGH2" s="74"/>
      <c r="PGI2" s="74"/>
      <c r="PGJ2" s="74"/>
      <c r="PGK2" s="74"/>
      <c r="PGL2" s="74"/>
      <c r="PGM2" s="74"/>
      <c r="PGN2" s="74"/>
      <c r="PGO2" s="74"/>
      <c r="PGP2" s="74"/>
      <c r="PGQ2" s="74"/>
      <c r="PGR2" s="74"/>
      <c r="PGS2" s="74"/>
      <c r="PGT2" s="74"/>
      <c r="PGU2" s="74"/>
      <c r="PGV2" s="74"/>
      <c r="PGW2" s="74"/>
      <c r="PGX2" s="74"/>
      <c r="PGY2" s="74"/>
      <c r="PGZ2" s="74"/>
      <c r="PHA2" s="74"/>
      <c r="PHB2" s="74"/>
      <c r="PHC2" s="74"/>
      <c r="PHD2" s="74"/>
      <c r="PHE2" s="74"/>
      <c r="PHF2" s="74"/>
      <c r="PHG2" s="74"/>
      <c r="PHH2" s="74"/>
      <c r="PHI2" s="74"/>
      <c r="PHJ2" s="74"/>
      <c r="PHK2" s="74"/>
      <c r="PHL2" s="74"/>
      <c r="PHM2" s="74"/>
      <c r="PHN2" s="74"/>
      <c r="PHO2" s="74"/>
      <c r="PHP2" s="74"/>
      <c r="PHQ2" s="74"/>
      <c r="PHR2" s="74"/>
      <c r="PHS2" s="74"/>
      <c r="PHT2" s="74"/>
      <c r="PHU2" s="74"/>
      <c r="PHV2" s="74"/>
      <c r="PHW2" s="74"/>
      <c r="PHX2" s="74"/>
      <c r="PHY2" s="74"/>
      <c r="PHZ2" s="74"/>
      <c r="PIA2" s="74"/>
      <c r="PIB2" s="74"/>
      <c r="PIC2" s="74"/>
      <c r="PID2" s="74"/>
      <c r="PIE2" s="74"/>
      <c r="PIF2" s="74"/>
      <c r="PIG2" s="74"/>
      <c r="PIH2" s="74"/>
      <c r="PII2" s="74"/>
      <c r="PIJ2" s="74"/>
      <c r="PIK2" s="74"/>
      <c r="PIL2" s="74"/>
      <c r="PIM2" s="74"/>
      <c r="PIN2" s="74"/>
      <c r="PIO2" s="74"/>
      <c r="PIP2" s="74"/>
      <c r="PIQ2" s="74"/>
      <c r="PIR2" s="74"/>
      <c r="PIS2" s="74"/>
      <c r="PIT2" s="74"/>
      <c r="PIU2" s="74"/>
      <c r="PIV2" s="74"/>
      <c r="PIW2" s="74"/>
      <c r="PIX2" s="74"/>
      <c r="PIY2" s="74"/>
      <c r="PIZ2" s="74"/>
      <c r="PJA2" s="74"/>
      <c r="PJB2" s="74"/>
      <c r="PJC2" s="74"/>
      <c r="PJD2" s="74"/>
      <c r="PJE2" s="74"/>
      <c r="PJF2" s="74"/>
      <c r="PJG2" s="74"/>
      <c r="PJH2" s="74"/>
      <c r="PJI2" s="74"/>
      <c r="PJJ2" s="74"/>
      <c r="PJK2" s="74"/>
      <c r="PJL2" s="74"/>
      <c r="PJM2" s="74"/>
      <c r="PJN2" s="74"/>
      <c r="PJO2" s="74"/>
      <c r="PJP2" s="74"/>
      <c r="PJQ2" s="74"/>
      <c r="PJR2" s="74"/>
      <c r="PJS2" s="74"/>
      <c r="PJT2" s="74"/>
      <c r="PJU2" s="74"/>
      <c r="PJV2" s="74"/>
      <c r="PJW2" s="74"/>
      <c r="PJX2" s="74"/>
      <c r="PJY2" s="74"/>
      <c r="PJZ2" s="74"/>
      <c r="PKA2" s="74"/>
      <c r="PKB2" s="74"/>
      <c r="PKC2" s="74"/>
      <c r="PKD2" s="74"/>
      <c r="PKE2" s="74"/>
      <c r="PKF2" s="74"/>
      <c r="PKG2" s="74"/>
      <c r="PKH2" s="74"/>
      <c r="PKI2" s="74"/>
      <c r="PKJ2" s="74"/>
      <c r="PKK2" s="74"/>
      <c r="PKL2" s="74"/>
      <c r="PKM2" s="74"/>
      <c r="PKN2" s="74"/>
      <c r="PKO2" s="74"/>
      <c r="PKP2" s="74"/>
      <c r="PKQ2" s="74"/>
      <c r="PKR2" s="74"/>
      <c r="PKS2" s="74"/>
      <c r="PKT2" s="74"/>
      <c r="PKU2" s="74"/>
      <c r="PKV2" s="74"/>
      <c r="PKW2" s="74"/>
      <c r="PKX2" s="74"/>
      <c r="PKY2" s="74"/>
      <c r="PKZ2" s="74"/>
      <c r="PLA2" s="74"/>
      <c r="PLB2" s="74"/>
      <c r="PLC2" s="74"/>
      <c r="PLD2" s="74"/>
      <c r="PLE2" s="74"/>
      <c r="PLF2" s="74"/>
      <c r="PLG2" s="74"/>
      <c r="PLH2" s="74"/>
      <c r="PLI2" s="74"/>
      <c r="PLJ2" s="74"/>
      <c r="PLK2" s="74"/>
      <c r="PLL2" s="74"/>
      <c r="PLM2" s="74"/>
      <c r="PLN2" s="74"/>
      <c r="PLO2" s="74"/>
      <c r="PLP2" s="74"/>
      <c r="PLQ2" s="74"/>
      <c r="PLR2" s="74"/>
      <c r="PLS2" s="74"/>
      <c r="PLT2" s="74"/>
      <c r="PLU2" s="74"/>
      <c r="PLV2" s="74"/>
      <c r="PLW2" s="74"/>
      <c r="PLX2" s="74"/>
      <c r="PLY2" s="74"/>
      <c r="PLZ2" s="74"/>
      <c r="PMA2" s="74"/>
      <c r="PMB2" s="74"/>
      <c r="PMC2" s="74"/>
      <c r="PMD2" s="74"/>
      <c r="PME2" s="74"/>
      <c r="PMF2" s="74"/>
      <c r="PMG2" s="74"/>
      <c r="PMH2" s="74"/>
      <c r="PMI2" s="74"/>
      <c r="PMJ2" s="74"/>
      <c r="PMK2" s="74"/>
      <c r="PML2" s="74"/>
      <c r="PMM2" s="74"/>
      <c r="PMN2" s="74"/>
      <c r="PMO2" s="74"/>
      <c r="PMP2" s="74"/>
      <c r="PMQ2" s="74"/>
      <c r="PMR2" s="74"/>
      <c r="PMS2" s="74"/>
      <c r="PMT2" s="74"/>
      <c r="PMU2" s="74"/>
      <c r="PMV2" s="74"/>
      <c r="PMW2" s="74"/>
      <c r="PMX2" s="74"/>
      <c r="PMY2" s="74"/>
      <c r="PMZ2" s="74"/>
      <c r="PNA2" s="74"/>
      <c r="PNB2" s="74"/>
      <c r="PNC2" s="74"/>
      <c r="PND2" s="74"/>
      <c r="PNE2" s="74"/>
      <c r="PNF2" s="74"/>
      <c r="PNG2" s="74"/>
      <c r="PNH2" s="74"/>
      <c r="PNI2" s="74"/>
      <c r="PNJ2" s="74"/>
      <c r="PNK2" s="74"/>
      <c r="PNL2" s="74"/>
      <c r="PNM2" s="74"/>
      <c r="PNN2" s="74"/>
      <c r="PNO2" s="74"/>
      <c r="PNP2" s="74"/>
      <c r="PNQ2" s="74"/>
      <c r="PNR2" s="74"/>
      <c r="PNS2" s="74"/>
      <c r="PNT2" s="74"/>
      <c r="PNU2" s="74"/>
      <c r="PNV2" s="74"/>
      <c r="PNW2" s="74"/>
      <c r="PNX2" s="74"/>
      <c r="PNY2" s="74"/>
      <c r="PNZ2" s="74"/>
      <c r="POA2" s="74"/>
      <c r="POB2" s="74"/>
      <c r="POC2" s="74"/>
      <c r="POD2" s="74"/>
      <c r="POE2" s="74"/>
      <c r="POF2" s="74"/>
      <c r="POG2" s="74"/>
      <c r="POH2" s="74"/>
      <c r="POI2" s="74"/>
      <c r="POJ2" s="74"/>
      <c r="POK2" s="74"/>
      <c r="POL2" s="74"/>
      <c r="POM2" s="74"/>
      <c r="PON2" s="74"/>
      <c r="POO2" s="74"/>
      <c r="POP2" s="74"/>
      <c r="POQ2" s="74"/>
      <c r="POR2" s="74"/>
      <c r="POS2" s="74"/>
      <c r="POT2" s="74"/>
      <c r="POU2" s="74"/>
      <c r="POV2" s="74"/>
      <c r="POW2" s="74"/>
      <c r="POX2" s="74"/>
      <c r="POY2" s="74"/>
      <c r="POZ2" s="74"/>
      <c r="PPA2" s="74"/>
      <c r="PPB2" s="74"/>
      <c r="PPC2" s="74"/>
      <c r="PPD2" s="74"/>
      <c r="PPE2" s="74"/>
      <c r="PPF2" s="74"/>
      <c r="PPG2" s="74"/>
      <c r="PPH2" s="74"/>
      <c r="PPI2" s="74"/>
      <c r="PPJ2" s="74"/>
      <c r="PPK2" s="74"/>
      <c r="PPL2" s="74"/>
      <c r="PPM2" s="74"/>
      <c r="PPN2" s="74"/>
      <c r="PPO2" s="74"/>
      <c r="PPP2" s="74"/>
      <c r="PPQ2" s="74"/>
      <c r="PPR2" s="74"/>
      <c r="PPS2" s="74"/>
      <c r="PPT2" s="74"/>
      <c r="PPU2" s="74"/>
      <c r="PPV2" s="74"/>
      <c r="PPW2" s="74"/>
      <c r="PPX2" s="74"/>
      <c r="PPY2" s="74"/>
      <c r="PPZ2" s="74"/>
      <c r="PQA2" s="74"/>
      <c r="PQB2" s="74"/>
      <c r="PQC2" s="74"/>
      <c r="PQD2" s="74"/>
      <c r="PQE2" s="74"/>
      <c r="PQF2" s="74"/>
      <c r="PQG2" s="74"/>
      <c r="PQH2" s="74"/>
      <c r="PQI2" s="74"/>
      <c r="PQJ2" s="74"/>
      <c r="PQK2" s="74"/>
      <c r="PQL2" s="74"/>
      <c r="PQM2" s="74"/>
      <c r="PQN2" s="74"/>
      <c r="PQO2" s="74"/>
      <c r="PQP2" s="74"/>
      <c r="PQQ2" s="74"/>
      <c r="PQR2" s="74"/>
      <c r="PQS2" s="74"/>
      <c r="PQT2" s="74"/>
      <c r="PQU2" s="74"/>
      <c r="PQV2" s="74"/>
      <c r="PQW2" s="74"/>
      <c r="PQX2" s="74"/>
      <c r="PQY2" s="74"/>
      <c r="PQZ2" s="74"/>
      <c r="PRA2" s="74"/>
      <c r="PRB2" s="74"/>
      <c r="PRC2" s="74"/>
      <c r="PRD2" s="74"/>
      <c r="PRE2" s="74"/>
      <c r="PRF2" s="74"/>
      <c r="PRG2" s="74"/>
      <c r="PRH2" s="74"/>
      <c r="PRI2" s="74"/>
      <c r="PRJ2" s="74"/>
      <c r="PRK2" s="74"/>
      <c r="PRL2" s="74"/>
      <c r="PRM2" s="74"/>
      <c r="PRN2" s="74"/>
      <c r="PRO2" s="74"/>
      <c r="PRP2" s="74"/>
      <c r="PRQ2" s="74"/>
      <c r="PRR2" s="74"/>
      <c r="PRS2" s="74"/>
      <c r="PRT2" s="74"/>
      <c r="PRU2" s="74"/>
      <c r="PRV2" s="74"/>
      <c r="PRW2" s="74"/>
      <c r="PRX2" s="74"/>
      <c r="PRY2" s="74"/>
      <c r="PRZ2" s="74"/>
      <c r="PSA2" s="74"/>
      <c r="PSB2" s="74"/>
      <c r="PSC2" s="74"/>
      <c r="PSD2" s="74"/>
      <c r="PSE2" s="74"/>
      <c r="PSF2" s="74"/>
      <c r="PSG2" s="74"/>
      <c r="PSH2" s="74"/>
      <c r="PSI2" s="74"/>
      <c r="PSJ2" s="74"/>
      <c r="PSK2" s="74"/>
      <c r="PSL2" s="74"/>
      <c r="PSM2" s="74"/>
      <c r="PSN2" s="74"/>
      <c r="PSO2" s="74"/>
      <c r="PSP2" s="74"/>
      <c r="PSQ2" s="74"/>
      <c r="PSR2" s="74"/>
      <c r="PSS2" s="74"/>
      <c r="PST2" s="74"/>
      <c r="PSU2" s="74"/>
      <c r="PSV2" s="74"/>
      <c r="PSW2" s="74"/>
      <c r="PSX2" s="74"/>
      <c r="PSY2" s="74"/>
      <c r="PSZ2" s="74"/>
      <c r="PTA2" s="74"/>
      <c r="PTB2" s="74"/>
      <c r="PTC2" s="74"/>
      <c r="PTD2" s="74"/>
      <c r="PTE2" s="74"/>
      <c r="PTF2" s="74"/>
      <c r="PTG2" s="74"/>
      <c r="PTH2" s="74"/>
      <c r="PTI2" s="74"/>
      <c r="PTJ2" s="74"/>
      <c r="PTK2" s="74"/>
      <c r="PTL2" s="74"/>
      <c r="PTM2" s="74"/>
      <c r="PTN2" s="74"/>
      <c r="PTO2" s="74"/>
      <c r="PTP2" s="74"/>
      <c r="PTQ2" s="74"/>
      <c r="PTR2" s="74"/>
      <c r="PTS2" s="74"/>
      <c r="PTT2" s="74"/>
      <c r="PTU2" s="74"/>
      <c r="PTV2" s="74"/>
      <c r="PTW2" s="74"/>
      <c r="PTX2" s="74"/>
      <c r="PTY2" s="74"/>
      <c r="PTZ2" s="74"/>
      <c r="PUA2" s="74"/>
      <c r="PUB2" s="74"/>
      <c r="PUC2" s="74"/>
      <c r="PUD2" s="74"/>
      <c r="PUE2" s="74"/>
      <c r="PUF2" s="74"/>
      <c r="PUG2" s="74"/>
      <c r="PUH2" s="74"/>
      <c r="PUI2" s="74"/>
      <c r="PUJ2" s="74"/>
      <c r="PUK2" s="74"/>
      <c r="PUL2" s="74"/>
      <c r="PUM2" s="74"/>
      <c r="PUN2" s="74"/>
      <c r="PUO2" s="74"/>
      <c r="PUP2" s="74"/>
      <c r="PUQ2" s="74"/>
      <c r="PUR2" s="74"/>
      <c r="PUS2" s="74"/>
      <c r="PUT2" s="74"/>
      <c r="PUU2" s="74"/>
      <c r="PUV2" s="74"/>
      <c r="PUW2" s="74"/>
      <c r="PUX2" s="74"/>
      <c r="PUY2" s="74"/>
      <c r="PUZ2" s="74"/>
      <c r="PVA2" s="74"/>
      <c r="PVB2" s="74"/>
      <c r="PVC2" s="74"/>
      <c r="PVD2" s="74"/>
      <c r="PVE2" s="74"/>
      <c r="PVF2" s="74"/>
      <c r="PVG2" s="74"/>
      <c r="PVH2" s="74"/>
      <c r="PVI2" s="74"/>
      <c r="PVJ2" s="74"/>
      <c r="PVK2" s="74"/>
      <c r="PVL2" s="74"/>
      <c r="PVM2" s="74"/>
      <c r="PVN2" s="74"/>
      <c r="PVO2" s="74"/>
      <c r="PVP2" s="74"/>
      <c r="PVQ2" s="74"/>
      <c r="PVR2" s="74"/>
      <c r="PVS2" s="74"/>
      <c r="PVT2" s="74"/>
      <c r="PVU2" s="74"/>
      <c r="PVV2" s="74"/>
      <c r="PVW2" s="74"/>
      <c r="PVX2" s="74"/>
      <c r="PVY2" s="74"/>
      <c r="PVZ2" s="74"/>
      <c r="PWA2" s="74"/>
      <c r="PWB2" s="74"/>
      <c r="PWC2" s="74"/>
      <c r="PWD2" s="74"/>
      <c r="PWE2" s="74"/>
      <c r="PWF2" s="74"/>
      <c r="PWG2" s="74"/>
      <c r="PWH2" s="74"/>
      <c r="PWI2" s="74"/>
      <c r="PWJ2" s="74"/>
      <c r="PWK2" s="74"/>
      <c r="PWL2" s="74"/>
      <c r="PWM2" s="74"/>
      <c r="PWN2" s="74"/>
      <c r="PWO2" s="74"/>
      <c r="PWP2" s="74"/>
      <c r="PWQ2" s="74"/>
      <c r="PWR2" s="74"/>
      <c r="PWS2" s="74"/>
      <c r="PWT2" s="74"/>
      <c r="PWU2" s="74"/>
      <c r="PWV2" s="74"/>
      <c r="PWW2" s="74"/>
      <c r="PWX2" s="74"/>
      <c r="PWY2" s="74"/>
      <c r="PWZ2" s="74"/>
      <c r="PXA2" s="74"/>
      <c r="PXB2" s="74"/>
      <c r="PXC2" s="74"/>
      <c r="PXD2" s="74"/>
      <c r="PXE2" s="74"/>
      <c r="PXF2" s="74"/>
      <c r="PXG2" s="74"/>
      <c r="PXH2" s="74"/>
      <c r="PXI2" s="74"/>
      <c r="PXJ2" s="74"/>
      <c r="PXK2" s="74"/>
      <c r="PXL2" s="74"/>
      <c r="PXM2" s="74"/>
      <c r="PXN2" s="74"/>
      <c r="PXO2" s="74"/>
      <c r="PXP2" s="74"/>
      <c r="PXQ2" s="74"/>
      <c r="PXR2" s="74"/>
      <c r="PXS2" s="74"/>
      <c r="PXT2" s="74"/>
      <c r="PXU2" s="74"/>
      <c r="PXV2" s="74"/>
      <c r="PXW2" s="74"/>
      <c r="PXX2" s="74"/>
      <c r="PXY2" s="74"/>
      <c r="PXZ2" s="74"/>
      <c r="PYA2" s="74"/>
      <c r="PYB2" s="74"/>
      <c r="PYC2" s="74"/>
      <c r="PYD2" s="74"/>
      <c r="PYE2" s="74"/>
      <c r="PYF2" s="74"/>
      <c r="PYG2" s="74"/>
      <c r="PYH2" s="74"/>
      <c r="PYI2" s="74"/>
      <c r="PYJ2" s="74"/>
      <c r="PYK2" s="74"/>
      <c r="PYL2" s="74"/>
      <c r="PYM2" s="74"/>
      <c r="PYN2" s="74"/>
      <c r="PYO2" s="74"/>
      <c r="PYP2" s="74"/>
      <c r="PYQ2" s="74"/>
      <c r="PYR2" s="74"/>
      <c r="PYS2" s="74"/>
      <c r="PYT2" s="74"/>
      <c r="PYU2" s="74"/>
      <c r="PYV2" s="74"/>
      <c r="PYW2" s="74"/>
      <c r="PYX2" s="74"/>
      <c r="PYY2" s="74"/>
      <c r="PYZ2" s="74"/>
      <c r="PZA2" s="74"/>
      <c r="PZB2" s="74"/>
      <c r="PZC2" s="74"/>
      <c r="PZD2" s="74"/>
      <c r="PZE2" s="74"/>
      <c r="PZF2" s="74"/>
      <c r="PZG2" s="74"/>
      <c r="PZH2" s="74"/>
      <c r="PZI2" s="74"/>
      <c r="PZJ2" s="74"/>
      <c r="PZK2" s="74"/>
      <c r="PZL2" s="74"/>
      <c r="PZM2" s="74"/>
      <c r="PZN2" s="74"/>
      <c r="PZO2" s="74"/>
      <c r="PZP2" s="74"/>
      <c r="PZQ2" s="74"/>
      <c r="PZR2" s="74"/>
      <c r="PZS2" s="74"/>
      <c r="PZT2" s="74"/>
      <c r="PZU2" s="74"/>
      <c r="PZV2" s="74"/>
      <c r="PZW2" s="74"/>
      <c r="PZX2" s="74"/>
      <c r="PZY2" s="74"/>
      <c r="PZZ2" s="74"/>
      <c r="QAA2" s="74"/>
      <c r="QAB2" s="74"/>
      <c r="QAC2" s="74"/>
      <c r="QAD2" s="74"/>
      <c r="QAE2" s="74"/>
      <c r="QAF2" s="74"/>
      <c r="QAG2" s="74"/>
      <c r="QAH2" s="74"/>
      <c r="QAI2" s="74"/>
      <c r="QAJ2" s="74"/>
      <c r="QAK2" s="74"/>
      <c r="QAL2" s="74"/>
      <c r="QAM2" s="74"/>
      <c r="QAN2" s="74"/>
      <c r="QAO2" s="74"/>
      <c r="QAP2" s="74"/>
      <c r="QAQ2" s="74"/>
      <c r="QAR2" s="74"/>
      <c r="QAS2" s="74"/>
      <c r="QAT2" s="74"/>
      <c r="QAU2" s="74"/>
      <c r="QAV2" s="74"/>
      <c r="QAW2" s="74"/>
      <c r="QAX2" s="74"/>
      <c r="QAY2" s="74"/>
      <c r="QAZ2" s="74"/>
      <c r="QBA2" s="74"/>
      <c r="QBB2" s="74"/>
      <c r="QBC2" s="74"/>
      <c r="QBD2" s="74"/>
      <c r="QBE2" s="74"/>
      <c r="QBF2" s="74"/>
      <c r="QBG2" s="74"/>
      <c r="QBH2" s="74"/>
      <c r="QBI2" s="74"/>
      <c r="QBJ2" s="74"/>
      <c r="QBK2" s="74"/>
      <c r="QBL2" s="74"/>
      <c r="QBM2" s="74"/>
      <c r="QBN2" s="74"/>
      <c r="QBO2" s="74"/>
      <c r="QBP2" s="74"/>
      <c r="QBQ2" s="74"/>
      <c r="QBR2" s="74"/>
      <c r="QBS2" s="74"/>
      <c r="QBT2" s="74"/>
      <c r="QBU2" s="74"/>
      <c r="QBV2" s="74"/>
      <c r="QBW2" s="74"/>
      <c r="QBX2" s="74"/>
      <c r="QBY2" s="74"/>
      <c r="QBZ2" s="74"/>
      <c r="QCA2" s="74"/>
      <c r="QCB2" s="74"/>
      <c r="QCC2" s="74"/>
      <c r="QCD2" s="74"/>
      <c r="QCE2" s="74"/>
      <c r="QCF2" s="74"/>
      <c r="QCG2" s="74"/>
      <c r="QCH2" s="74"/>
      <c r="QCI2" s="74"/>
      <c r="QCJ2" s="74"/>
      <c r="QCK2" s="74"/>
      <c r="QCL2" s="74"/>
      <c r="QCM2" s="74"/>
      <c r="QCN2" s="74"/>
      <c r="QCO2" s="74"/>
      <c r="QCP2" s="74"/>
      <c r="QCQ2" s="74"/>
      <c r="QCR2" s="74"/>
      <c r="QCS2" s="74"/>
      <c r="QCT2" s="74"/>
      <c r="QCU2" s="74"/>
      <c r="QCV2" s="74"/>
      <c r="QCW2" s="74"/>
      <c r="QCX2" s="74"/>
      <c r="QCY2" s="74"/>
      <c r="QCZ2" s="74"/>
      <c r="QDA2" s="74"/>
      <c r="QDB2" s="74"/>
      <c r="QDC2" s="74"/>
      <c r="QDD2" s="74"/>
      <c r="QDE2" s="74"/>
      <c r="QDF2" s="74"/>
      <c r="QDG2" s="74"/>
      <c r="QDH2" s="74"/>
      <c r="QDI2" s="74"/>
      <c r="QDJ2" s="74"/>
      <c r="QDK2" s="74"/>
      <c r="QDL2" s="74"/>
      <c r="QDM2" s="74"/>
      <c r="QDN2" s="74"/>
      <c r="QDO2" s="74"/>
      <c r="QDP2" s="74"/>
      <c r="QDQ2" s="74"/>
      <c r="QDR2" s="74"/>
      <c r="QDS2" s="74"/>
      <c r="QDT2" s="74"/>
      <c r="QDU2" s="74"/>
      <c r="QDV2" s="74"/>
      <c r="QDW2" s="74"/>
      <c r="QDX2" s="74"/>
      <c r="QDY2" s="74"/>
      <c r="QDZ2" s="74"/>
      <c r="QEA2" s="74"/>
      <c r="QEB2" s="74"/>
      <c r="QEC2" s="74"/>
      <c r="QED2" s="74"/>
      <c r="QEE2" s="74"/>
      <c r="QEF2" s="74"/>
      <c r="QEG2" s="74"/>
      <c r="QEH2" s="74"/>
      <c r="QEI2" s="74"/>
      <c r="QEJ2" s="74"/>
      <c r="QEK2" s="74"/>
      <c r="QEL2" s="74"/>
      <c r="QEM2" s="74"/>
      <c r="QEN2" s="74"/>
      <c r="QEO2" s="74"/>
      <c r="QEP2" s="74"/>
      <c r="QEQ2" s="74"/>
      <c r="QER2" s="74"/>
      <c r="QES2" s="74"/>
      <c r="QET2" s="74"/>
      <c r="QEU2" s="74"/>
      <c r="QEV2" s="74"/>
      <c r="QEW2" s="74"/>
      <c r="QEX2" s="74"/>
      <c r="QEY2" s="74"/>
      <c r="QEZ2" s="74"/>
      <c r="QFA2" s="74"/>
      <c r="QFB2" s="74"/>
      <c r="QFC2" s="74"/>
      <c r="QFD2" s="74"/>
      <c r="QFE2" s="74"/>
      <c r="QFF2" s="74"/>
      <c r="QFG2" s="74"/>
      <c r="QFH2" s="74"/>
      <c r="QFI2" s="74"/>
      <c r="QFJ2" s="74"/>
      <c r="QFK2" s="74"/>
      <c r="QFL2" s="74"/>
      <c r="QFM2" s="74"/>
      <c r="QFN2" s="74"/>
      <c r="QFO2" s="74"/>
      <c r="QFP2" s="74"/>
      <c r="QFQ2" s="74"/>
      <c r="QFR2" s="74"/>
      <c r="QFS2" s="74"/>
      <c r="QFT2" s="74"/>
      <c r="QFU2" s="74"/>
      <c r="QFV2" s="74"/>
      <c r="QFW2" s="74"/>
      <c r="QFX2" s="74"/>
      <c r="QFY2" s="74"/>
      <c r="QFZ2" s="74"/>
      <c r="QGA2" s="74"/>
      <c r="QGB2" s="74"/>
      <c r="QGC2" s="74"/>
      <c r="QGD2" s="74"/>
      <c r="QGE2" s="74"/>
      <c r="QGF2" s="74"/>
      <c r="QGG2" s="74"/>
      <c r="QGH2" s="74"/>
      <c r="QGI2" s="74"/>
      <c r="QGJ2" s="74"/>
      <c r="QGK2" s="74"/>
      <c r="QGL2" s="74"/>
      <c r="QGM2" s="74"/>
      <c r="QGN2" s="74"/>
      <c r="QGO2" s="74"/>
      <c r="QGP2" s="74"/>
      <c r="QGQ2" s="74"/>
      <c r="QGR2" s="74"/>
      <c r="QGS2" s="74"/>
      <c r="QGT2" s="74"/>
      <c r="QGU2" s="74"/>
      <c r="QGV2" s="74"/>
      <c r="QGW2" s="74"/>
      <c r="QGX2" s="74"/>
      <c r="QGY2" s="74"/>
      <c r="QGZ2" s="74"/>
      <c r="QHA2" s="74"/>
      <c r="QHB2" s="74"/>
      <c r="QHC2" s="74"/>
      <c r="QHD2" s="74"/>
      <c r="QHE2" s="74"/>
      <c r="QHF2" s="74"/>
      <c r="QHG2" s="74"/>
      <c r="QHH2" s="74"/>
      <c r="QHI2" s="74"/>
      <c r="QHJ2" s="74"/>
      <c r="QHK2" s="74"/>
      <c r="QHL2" s="74"/>
      <c r="QHM2" s="74"/>
      <c r="QHN2" s="74"/>
      <c r="QHO2" s="74"/>
      <c r="QHP2" s="74"/>
      <c r="QHQ2" s="74"/>
      <c r="QHR2" s="74"/>
      <c r="QHS2" s="74"/>
      <c r="QHT2" s="74"/>
      <c r="QHU2" s="74"/>
      <c r="QHV2" s="74"/>
      <c r="QHW2" s="74"/>
      <c r="QHX2" s="74"/>
      <c r="QHY2" s="74"/>
      <c r="QHZ2" s="74"/>
      <c r="QIA2" s="74"/>
      <c r="QIB2" s="74"/>
      <c r="QIC2" s="74"/>
      <c r="QID2" s="74"/>
      <c r="QIE2" s="74"/>
      <c r="QIF2" s="74"/>
      <c r="QIG2" s="74"/>
      <c r="QIH2" s="74"/>
      <c r="QII2" s="74"/>
      <c r="QIJ2" s="74"/>
      <c r="QIK2" s="74"/>
      <c r="QIL2" s="74"/>
      <c r="QIM2" s="74"/>
      <c r="QIN2" s="74"/>
      <c r="QIO2" s="74"/>
      <c r="QIP2" s="74"/>
      <c r="QIQ2" s="74"/>
      <c r="QIR2" s="74"/>
      <c r="QIS2" s="74"/>
      <c r="QIT2" s="74"/>
      <c r="QIU2" s="74"/>
      <c r="QIV2" s="74"/>
      <c r="QIW2" s="74"/>
      <c r="QIX2" s="74"/>
      <c r="QIY2" s="74"/>
      <c r="QIZ2" s="74"/>
      <c r="QJA2" s="74"/>
      <c r="QJB2" s="74"/>
      <c r="QJC2" s="74"/>
      <c r="QJD2" s="74"/>
      <c r="QJE2" s="74"/>
      <c r="QJF2" s="74"/>
      <c r="QJG2" s="74"/>
      <c r="QJH2" s="74"/>
      <c r="QJI2" s="74"/>
      <c r="QJJ2" s="74"/>
      <c r="QJK2" s="74"/>
      <c r="QJL2" s="74"/>
      <c r="QJM2" s="74"/>
      <c r="QJN2" s="74"/>
      <c r="QJO2" s="74"/>
      <c r="QJP2" s="74"/>
      <c r="QJQ2" s="74"/>
      <c r="QJR2" s="74"/>
      <c r="QJS2" s="74"/>
      <c r="QJT2" s="74"/>
      <c r="QJU2" s="74"/>
      <c r="QJV2" s="74"/>
      <c r="QJW2" s="74"/>
      <c r="QJX2" s="74"/>
      <c r="QJY2" s="74"/>
      <c r="QJZ2" s="74"/>
      <c r="QKA2" s="74"/>
      <c r="QKB2" s="74"/>
      <c r="QKC2" s="74"/>
      <c r="QKD2" s="74"/>
      <c r="QKE2" s="74"/>
      <c r="QKF2" s="74"/>
      <c r="QKG2" s="74"/>
      <c r="QKH2" s="74"/>
      <c r="QKI2" s="74"/>
      <c r="QKJ2" s="74"/>
      <c r="QKK2" s="74"/>
      <c r="QKL2" s="74"/>
      <c r="QKM2" s="74"/>
      <c r="QKN2" s="74"/>
      <c r="QKO2" s="74"/>
      <c r="QKP2" s="74"/>
      <c r="QKQ2" s="74"/>
      <c r="QKR2" s="74"/>
      <c r="QKS2" s="74"/>
      <c r="QKT2" s="74"/>
      <c r="QKU2" s="74"/>
      <c r="QKV2" s="74"/>
      <c r="QKW2" s="74"/>
      <c r="QKX2" s="74"/>
      <c r="QKY2" s="74"/>
      <c r="QKZ2" s="74"/>
      <c r="QLA2" s="74"/>
      <c r="QLB2" s="74"/>
      <c r="QLC2" s="74"/>
      <c r="QLD2" s="74"/>
      <c r="QLE2" s="74"/>
      <c r="QLF2" s="74"/>
      <c r="QLG2" s="74"/>
      <c r="QLH2" s="74"/>
      <c r="QLI2" s="74"/>
      <c r="QLJ2" s="74"/>
      <c r="QLK2" s="74"/>
      <c r="QLL2" s="74"/>
      <c r="QLM2" s="74"/>
      <c r="QLN2" s="74"/>
      <c r="QLO2" s="74"/>
      <c r="QLP2" s="74"/>
      <c r="QLQ2" s="74"/>
      <c r="QLR2" s="74"/>
      <c r="QLS2" s="74"/>
      <c r="QLT2" s="74"/>
      <c r="QLU2" s="74"/>
      <c r="QLV2" s="74"/>
      <c r="QLW2" s="74"/>
      <c r="QLX2" s="74"/>
      <c r="QLY2" s="74"/>
      <c r="QLZ2" s="74"/>
      <c r="QMA2" s="74"/>
      <c r="QMB2" s="74"/>
      <c r="QMC2" s="74"/>
      <c r="QMD2" s="74"/>
      <c r="QME2" s="74"/>
      <c r="QMF2" s="74"/>
      <c r="QMG2" s="74"/>
      <c r="QMH2" s="74"/>
      <c r="QMI2" s="74"/>
      <c r="QMJ2" s="74"/>
      <c r="QMK2" s="74"/>
      <c r="QML2" s="74"/>
      <c r="QMM2" s="74"/>
      <c r="QMN2" s="74"/>
      <c r="QMO2" s="74"/>
      <c r="QMP2" s="74"/>
      <c r="QMQ2" s="74"/>
      <c r="QMR2" s="74"/>
      <c r="QMS2" s="74"/>
      <c r="QMT2" s="74"/>
      <c r="QMU2" s="74"/>
      <c r="QMV2" s="74"/>
      <c r="QMW2" s="74"/>
      <c r="QMX2" s="74"/>
      <c r="QMY2" s="74"/>
      <c r="QMZ2" s="74"/>
      <c r="QNA2" s="74"/>
      <c r="QNB2" s="74"/>
      <c r="QNC2" s="74"/>
      <c r="QND2" s="74"/>
      <c r="QNE2" s="74"/>
      <c r="QNF2" s="74"/>
      <c r="QNG2" s="74"/>
      <c r="QNH2" s="74"/>
      <c r="QNI2" s="74"/>
      <c r="QNJ2" s="74"/>
      <c r="QNK2" s="74"/>
      <c r="QNL2" s="74"/>
      <c r="QNM2" s="74"/>
      <c r="QNN2" s="74"/>
      <c r="QNO2" s="74"/>
      <c r="QNP2" s="74"/>
      <c r="QNQ2" s="74"/>
      <c r="QNR2" s="74"/>
      <c r="QNS2" s="74"/>
      <c r="QNT2" s="74"/>
      <c r="QNU2" s="74"/>
      <c r="QNV2" s="74"/>
      <c r="QNW2" s="74"/>
      <c r="QNX2" s="74"/>
      <c r="QNY2" s="74"/>
      <c r="QNZ2" s="74"/>
      <c r="QOA2" s="74"/>
      <c r="QOB2" s="74"/>
      <c r="QOC2" s="74"/>
      <c r="QOD2" s="74"/>
      <c r="QOE2" s="74"/>
      <c r="QOF2" s="74"/>
      <c r="QOG2" s="74"/>
      <c r="QOH2" s="74"/>
      <c r="QOI2" s="74"/>
      <c r="QOJ2" s="74"/>
      <c r="QOK2" s="74"/>
      <c r="QOL2" s="74"/>
      <c r="QOM2" s="74"/>
      <c r="QON2" s="74"/>
      <c r="QOO2" s="74"/>
      <c r="QOP2" s="74"/>
      <c r="QOQ2" s="74"/>
      <c r="QOR2" s="74"/>
      <c r="QOS2" s="74"/>
      <c r="QOT2" s="74"/>
      <c r="QOU2" s="74"/>
      <c r="QOV2" s="74"/>
      <c r="QOW2" s="74"/>
      <c r="QOX2" s="74"/>
      <c r="QOY2" s="74"/>
      <c r="QOZ2" s="74"/>
      <c r="QPA2" s="74"/>
      <c r="QPB2" s="74"/>
      <c r="QPC2" s="74"/>
      <c r="QPD2" s="74"/>
      <c r="QPE2" s="74"/>
      <c r="QPF2" s="74"/>
      <c r="QPG2" s="74"/>
      <c r="QPH2" s="74"/>
      <c r="QPI2" s="74"/>
      <c r="QPJ2" s="74"/>
      <c r="QPK2" s="74"/>
      <c r="QPL2" s="74"/>
      <c r="QPM2" s="74"/>
      <c r="QPN2" s="74"/>
      <c r="QPO2" s="74"/>
      <c r="QPP2" s="74"/>
      <c r="QPQ2" s="74"/>
      <c r="QPR2" s="74"/>
      <c r="QPS2" s="74"/>
      <c r="QPT2" s="74"/>
      <c r="QPU2" s="74"/>
      <c r="QPV2" s="74"/>
      <c r="QPW2" s="74"/>
      <c r="QPX2" s="74"/>
      <c r="QPY2" s="74"/>
      <c r="QPZ2" s="74"/>
      <c r="QQA2" s="74"/>
      <c r="QQB2" s="74"/>
      <c r="QQC2" s="74"/>
      <c r="QQD2" s="74"/>
      <c r="QQE2" s="74"/>
      <c r="QQF2" s="74"/>
      <c r="QQG2" s="74"/>
      <c r="QQH2" s="74"/>
      <c r="QQI2" s="74"/>
      <c r="QQJ2" s="74"/>
      <c r="QQK2" s="74"/>
      <c r="QQL2" s="74"/>
      <c r="QQM2" s="74"/>
      <c r="QQN2" s="74"/>
      <c r="QQO2" s="74"/>
      <c r="QQP2" s="74"/>
      <c r="QQQ2" s="74"/>
      <c r="QQR2" s="74"/>
      <c r="QQS2" s="74"/>
      <c r="QQT2" s="74"/>
      <c r="QQU2" s="74"/>
      <c r="QQV2" s="74"/>
      <c r="QQW2" s="74"/>
      <c r="QQX2" s="74"/>
      <c r="QQY2" s="74"/>
      <c r="QQZ2" s="74"/>
      <c r="QRA2" s="74"/>
      <c r="QRB2" s="74"/>
      <c r="QRC2" s="74"/>
      <c r="QRD2" s="74"/>
      <c r="QRE2" s="74"/>
      <c r="QRF2" s="74"/>
      <c r="QRG2" s="74"/>
      <c r="QRH2" s="74"/>
      <c r="QRI2" s="74"/>
      <c r="QRJ2" s="74"/>
      <c r="QRK2" s="74"/>
      <c r="QRL2" s="74"/>
      <c r="QRM2" s="74"/>
      <c r="QRN2" s="74"/>
      <c r="QRO2" s="74"/>
      <c r="QRP2" s="74"/>
      <c r="QRQ2" s="74"/>
      <c r="QRR2" s="74"/>
      <c r="QRS2" s="74"/>
      <c r="QRT2" s="74"/>
      <c r="QRU2" s="74"/>
      <c r="QRV2" s="74"/>
      <c r="QRW2" s="74"/>
      <c r="QRX2" s="74"/>
      <c r="QRY2" s="74"/>
      <c r="QRZ2" s="74"/>
      <c r="QSA2" s="74"/>
      <c r="QSB2" s="74"/>
      <c r="QSC2" s="74"/>
      <c r="QSD2" s="74"/>
      <c r="QSE2" s="74"/>
      <c r="QSF2" s="74"/>
      <c r="QSG2" s="74"/>
      <c r="QSH2" s="74"/>
      <c r="QSI2" s="74"/>
      <c r="QSJ2" s="74"/>
      <c r="QSK2" s="74"/>
      <c r="QSL2" s="74"/>
      <c r="QSM2" s="74"/>
      <c r="QSN2" s="74"/>
      <c r="QSO2" s="74"/>
      <c r="QSP2" s="74"/>
      <c r="QSQ2" s="74"/>
      <c r="QSR2" s="74"/>
      <c r="QSS2" s="74"/>
      <c r="QST2" s="74"/>
      <c r="QSU2" s="74"/>
      <c r="QSV2" s="74"/>
      <c r="QSW2" s="74"/>
      <c r="QSX2" s="74"/>
      <c r="QSY2" s="74"/>
      <c r="QSZ2" s="74"/>
      <c r="QTA2" s="74"/>
      <c r="QTB2" s="74"/>
      <c r="QTC2" s="74"/>
      <c r="QTD2" s="74"/>
      <c r="QTE2" s="74"/>
      <c r="QTF2" s="74"/>
      <c r="QTG2" s="74"/>
      <c r="QTH2" s="74"/>
      <c r="QTI2" s="74"/>
      <c r="QTJ2" s="74"/>
      <c r="QTK2" s="74"/>
      <c r="QTL2" s="74"/>
      <c r="QTM2" s="74"/>
      <c r="QTN2" s="74"/>
      <c r="QTO2" s="74"/>
      <c r="QTP2" s="74"/>
      <c r="QTQ2" s="74"/>
      <c r="QTR2" s="74"/>
      <c r="QTS2" s="74"/>
      <c r="QTT2" s="74"/>
      <c r="QTU2" s="74"/>
      <c r="QTV2" s="74"/>
      <c r="QTW2" s="74"/>
      <c r="QTX2" s="74"/>
      <c r="QTY2" s="74"/>
      <c r="QTZ2" s="74"/>
      <c r="QUA2" s="74"/>
      <c r="QUB2" s="74"/>
      <c r="QUC2" s="74"/>
      <c r="QUD2" s="74"/>
      <c r="QUE2" s="74"/>
      <c r="QUF2" s="74"/>
      <c r="QUG2" s="74"/>
      <c r="QUH2" s="74"/>
      <c r="QUI2" s="74"/>
      <c r="QUJ2" s="74"/>
      <c r="QUK2" s="74"/>
      <c r="QUL2" s="74"/>
      <c r="QUM2" s="74"/>
      <c r="QUN2" s="74"/>
      <c r="QUO2" s="74"/>
      <c r="QUP2" s="74"/>
      <c r="QUQ2" s="74"/>
      <c r="QUR2" s="74"/>
      <c r="QUS2" s="74"/>
      <c r="QUT2" s="74"/>
      <c r="QUU2" s="74"/>
      <c r="QUV2" s="74"/>
      <c r="QUW2" s="74"/>
      <c r="QUX2" s="74"/>
      <c r="QUY2" s="74"/>
      <c r="QUZ2" s="74"/>
      <c r="QVA2" s="74"/>
      <c r="QVB2" s="74"/>
      <c r="QVC2" s="74"/>
      <c r="QVD2" s="74"/>
      <c r="QVE2" s="74"/>
      <c r="QVF2" s="74"/>
      <c r="QVG2" s="74"/>
      <c r="QVH2" s="74"/>
      <c r="QVI2" s="74"/>
      <c r="QVJ2" s="74"/>
      <c r="QVK2" s="74"/>
      <c r="QVL2" s="74"/>
      <c r="QVM2" s="74"/>
      <c r="QVN2" s="74"/>
      <c r="QVO2" s="74"/>
      <c r="QVP2" s="74"/>
      <c r="QVQ2" s="74"/>
      <c r="QVR2" s="74"/>
      <c r="QVS2" s="74"/>
      <c r="QVT2" s="74"/>
      <c r="QVU2" s="74"/>
      <c r="QVV2" s="74"/>
      <c r="QVW2" s="74"/>
      <c r="QVX2" s="74"/>
      <c r="QVY2" s="74"/>
      <c r="QVZ2" s="74"/>
      <c r="QWA2" s="74"/>
      <c r="QWB2" s="74"/>
      <c r="QWC2" s="74"/>
      <c r="QWD2" s="74"/>
      <c r="QWE2" s="74"/>
      <c r="QWF2" s="74"/>
      <c r="QWG2" s="74"/>
      <c r="QWH2" s="74"/>
      <c r="QWI2" s="74"/>
      <c r="QWJ2" s="74"/>
      <c r="QWK2" s="74"/>
      <c r="QWL2" s="74"/>
      <c r="QWM2" s="74"/>
      <c r="QWN2" s="74"/>
      <c r="QWO2" s="74"/>
      <c r="QWP2" s="74"/>
      <c r="QWQ2" s="74"/>
      <c r="QWR2" s="74"/>
      <c r="QWS2" s="74"/>
      <c r="QWT2" s="74"/>
      <c r="QWU2" s="74"/>
      <c r="QWV2" s="74"/>
      <c r="QWW2" s="74"/>
      <c r="QWX2" s="74"/>
      <c r="QWY2" s="74"/>
      <c r="QWZ2" s="74"/>
      <c r="QXA2" s="74"/>
      <c r="QXB2" s="74"/>
      <c r="QXC2" s="74"/>
      <c r="QXD2" s="74"/>
      <c r="QXE2" s="74"/>
      <c r="QXF2" s="74"/>
      <c r="QXG2" s="74"/>
      <c r="QXH2" s="74"/>
      <c r="QXI2" s="74"/>
      <c r="QXJ2" s="74"/>
      <c r="QXK2" s="74"/>
      <c r="QXL2" s="74"/>
      <c r="QXM2" s="74"/>
      <c r="QXN2" s="74"/>
      <c r="QXO2" s="74"/>
      <c r="QXP2" s="74"/>
      <c r="QXQ2" s="74"/>
      <c r="QXR2" s="74"/>
      <c r="QXS2" s="74"/>
      <c r="QXT2" s="74"/>
      <c r="QXU2" s="74"/>
      <c r="QXV2" s="74"/>
      <c r="QXW2" s="74"/>
      <c r="QXX2" s="74"/>
      <c r="QXY2" s="74"/>
      <c r="QXZ2" s="74"/>
      <c r="QYA2" s="74"/>
      <c r="QYB2" s="74"/>
      <c r="QYC2" s="74"/>
      <c r="QYD2" s="74"/>
      <c r="QYE2" s="74"/>
      <c r="QYF2" s="74"/>
      <c r="QYG2" s="74"/>
      <c r="QYH2" s="74"/>
      <c r="QYI2" s="74"/>
      <c r="QYJ2" s="74"/>
      <c r="QYK2" s="74"/>
      <c r="QYL2" s="74"/>
      <c r="QYM2" s="74"/>
      <c r="QYN2" s="74"/>
      <c r="QYO2" s="74"/>
      <c r="QYP2" s="74"/>
      <c r="QYQ2" s="74"/>
      <c r="QYR2" s="74"/>
      <c r="QYS2" s="74"/>
      <c r="QYT2" s="74"/>
      <c r="QYU2" s="74"/>
      <c r="QYV2" s="74"/>
      <c r="QYW2" s="74"/>
      <c r="QYX2" s="74"/>
      <c r="QYY2" s="74"/>
      <c r="QYZ2" s="74"/>
      <c r="QZA2" s="74"/>
      <c r="QZB2" s="74"/>
      <c r="QZC2" s="74"/>
      <c r="QZD2" s="74"/>
      <c r="QZE2" s="74"/>
      <c r="QZF2" s="74"/>
      <c r="QZG2" s="74"/>
      <c r="QZH2" s="74"/>
      <c r="QZI2" s="74"/>
      <c r="QZJ2" s="74"/>
      <c r="QZK2" s="74"/>
      <c r="QZL2" s="74"/>
      <c r="QZM2" s="74"/>
      <c r="QZN2" s="74"/>
      <c r="QZO2" s="74"/>
      <c r="QZP2" s="74"/>
      <c r="QZQ2" s="74"/>
      <c r="QZR2" s="74"/>
      <c r="QZS2" s="74"/>
      <c r="QZT2" s="74"/>
      <c r="QZU2" s="74"/>
      <c r="QZV2" s="74"/>
      <c r="QZW2" s="74"/>
      <c r="QZX2" s="74"/>
      <c r="QZY2" s="74"/>
      <c r="QZZ2" s="74"/>
      <c r="RAA2" s="74"/>
      <c r="RAB2" s="74"/>
      <c r="RAC2" s="74"/>
      <c r="RAD2" s="74"/>
      <c r="RAE2" s="74"/>
      <c r="RAF2" s="74"/>
      <c r="RAG2" s="74"/>
      <c r="RAH2" s="74"/>
      <c r="RAI2" s="74"/>
      <c r="RAJ2" s="74"/>
      <c r="RAK2" s="74"/>
      <c r="RAL2" s="74"/>
      <c r="RAM2" s="74"/>
      <c r="RAN2" s="74"/>
      <c r="RAO2" s="74"/>
      <c r="RAP2" s="74"/>
      <c r="RAQ2" s="74"/>
      <c r="RAR2" s="74"/>
      <c r="RAS2" s="74"/>
      <c r="RAT2" s="74"/>
      <c r="RAU2" s="74"/>
      <c r="RAV2" s="74"/>
      <c r="RAW2" s="74"/>
      <c r="RAX2" s="74"/>
      <c r="RAY2" s="74"/>
      <c r="RAZ2" s="74"/>
      <c r="RBA2" s="74"/>
      <c r="RBB2" s="74"/>
      <c r="RBC2" s="74"/>
      <c r="RBD2" s="74"/>
      <c r="RBE2" s="74"/>
      <c r="RBF2" s="74"/>
      <c r="RBG2" s="74"/>
      <c r="RBH2" s="74"/>
      <c r="RBI2" s="74"/>
      <c r="RBJ2" s="74"/>
      <c r="RBK2" s="74"/>
      <c r="RBL2" s="74"/>
      <c r="RBM2" s="74"/>
      <c r="RBN2" s="74"/>
      <c r="RBO2" s="74"/>
      <c r="RBP2" s="74"/>
      <c r="RBQ2" s="74"/>
      <c r="RBR2" s="74"/>
      <c r="RBS2" s="74"/>
      <c r="RBT2" s="74"/>
      <c r="RBU2" s="74"/>
      <c r="RBV2" s="74"/>
      <c r="RBW2" s="74"/>
      <c r="RBX2" s="74"/>
      <c r="RBY2" s="74"/>
      <c r="RBZ2" s="74"/>
      <c r="RCA2" s="74"/>
      <c r="RCB2" s="74"/>
      <c r="RCC2" s="74"/>
      <c r="RCD2" s="74"/>
      <c r="RCE2" s="74"/>
      <c r="RCF2" s="74"/>
      <c r="RCG2" s="74"/>
      <c r="RCH2" s="74"/>
      <c r="RCI2" s="74"/>
      <c r="RCJ2" s="74"/>
      <c r="RCK2" s="74"/>
      <c r="RCL2" s="74"/>
      <c r="RCM2" s="74"/>
      <c r="RCN2" s="74"/>
      <c r="RCO2" s="74"/>
      <c r="RCP2" s="74"/>
      <c r="RCQ2" s="74"/>
      <c r="RCR2" s="74"/>
      <c r="RCS2" s="74"/>
      <c r="RCT2" s="74"/>
      <c r="RCU2" s="74"/>
      <c r="RCV2" s="74"/>
      <c r="RCW2" s="74"/>
      <c r="RCX2" s="74"/>
      <c r="RCY2" s="74"/>
      <c r="RCZ2" s="74"/>
      <c r="RDA2" s="74"/>
      <c r="RDB2" s="74"/>
      <c r="RDC2" s="74"/>
      <c r="RDD2" s="74"/>
      <c r="RDE2" s="74"/>
      <c r="RDF2" s="74"/>
      <c r="RDG2" s="74"/>
      <c r="RDH2" s="74"/>
      <c r="RDI2" s="74"/>
      <c r="RDJ2" s="74"/>
      <c r="RDK2" s="74"/>
      <c r="RDL2" s="74"/>
      <c r="RDM2" s="74"/>
      <c r="RDN2" s="74"/>
      <c r="RDO2" s="74"/>
      <c r="RDP2" s="74"/>
      <c r="RDQ2" s="74"/>
      <c r="RDR2" s="74"/>
      <c r="RDS2" s="74"/>
      <c r="RDT2" s="74"/>
      <c r="RDU2" s="74"/>
      <c r="RDV2" s="74"/>
      <c r="RDW2" s="74"/>
      <c r="RDX2" s="74"/>
      <c r="RDY2" s="74"/>
      <c r="RDZ2" s="74"/>
      <c r="REA2" s="74"/>
      <c r="REB2" s="74"/>
      <c r="REC2" s="74"/>
      <c r="RED2" s="74"/>
      <c r="REE2" s="74"/>
      <c r="REF2" s="74"/>
      <c r="REG2" s="74"/>
      <c r="REH2" s="74"/>
      <c r="REI2" s="74"/>
      <c r="REJ2" s="74"/>
      <c r="REK2" s="74"/>
      <c r="REL2" s="74"/>
      <c r="REM2" s="74"/>
      <c r="REN2" s="74"/>
      <c r="REO2" s="74"/>
      <c r="REP2" s="74"/>
      <c r="REQ2" s="74"/>
      <c r="RER2" s="74"/>
      <c r="RES2" s="74"/>
      <c r="RET2" s="74"/>
      <c r="REU2" s="74"/>
      <c r="REV2" s="74"/>
      <c r="REW2" s="74"/>
      <c r="REX2" s="74"/>
      <c r="REY2" s="74"/>
      <c r="REZ2" s="74"/>
      <c r="RFA2" s="74"/>
      <c r="RFB2" s="74"/>
      <c r="RFC2" s="74"/>
      <c r="RFD2" s="74"/>
      <c r="RFE2" s="74"/>
      <c r="RFF2" s="74"/>
      <c r="RFG2" s="74"/>
      <c r="RFH2" s="74"/>
      <c r="RFI2" s="74"/>
      <c r="RFJ2" s="74"/>
      <c r="RFK2" s="74"/>
      <c r="RFL2" s="74"/>
      <c r="RFM2" s="74"/>
      <c r="RFN2" s="74"/>
      <c r="RFO2" s="74"/>
      <c r="RFP2" s="74"/>
      <c r="RFQ2" s="74"/>
      <c r="RFR2" s="74"/>
      <c r="RFS2" s="74"/>
      <c r="RFT2" s="74"/>
      <c r="RFU2" s="74"/>
      <c r="RFV2" s="74"/>
      <c r="RFW2" s="74"/>
      <c r="RFX2" s="74"/>
      <c r="RFY2" s="74"/>
      <c r="RFZ2" s="74"/>
      <c r="RGA2" s="74"/>
      <c r="RGB2" s="74"/>
      <c r="RGC2" s="74"/>
      <c r="RGD2" s="74"/>
      <c r="RGE2" s="74"/>
      <c r="RGF2" s="74"/>
      <c r="RGG2" s="74"/>
      <c r="RGH2" s="74"/>
      <c r="RGI2" s="74"/>
      <c r="RGJ2" s="74"/>
      <c r="RGK2" s="74"/>
      <c r="RGL2" s="74"/>
      <c r="RGM2" s="74"/>
      <c r="RGN2" s="74"/>
      <c r="RGO2" s="74"/>
      <c r="RGP2" s="74"/>
      <c r="RGQ2" s="74"/>
      <c r="RGR2" s="74"/>
      <c r="RGS2" s="74"/>
      <c r="RGT2" s="74"/>
      <c r="RGU2" s="74"/>
      <c r="RGV2" s="74"/>
      <c r="RGW2" s="74"/>
      <c r="RGX2" s="74"/>
      <c r="RGY2" s="74"/>
      <c r="RGZ2" s="74"/>
      <c r="RHA2" s="74"/>
      <c r="RHB2" s="74"/>
      <c r="RHC2" s="74"/>
      <c r="RHD2" s="74"/>
      <c r="RHE2" s="74"/>
      <c r="RHF2" s="74"/>
      <c r="RHG2" s="74"/>
      <c r="RHH2" s="74"/>
      <c r="RHI2" s="74"/>
      <c r="RHJ2" s="74"/>
      <c r="RHK2" s="74"/>
      <c r="RHL2" s="74"/>
      <c r="RHM2" s="74"/>
      <c r="RHN2" s="74"/>
      <c r="RHO2" s="74"/>
      <c r="RHP2" s="74"/>
      <c r="RHQ2" s="74"/>
      <c r="RHR2" s="74"/>
      <c r="RHS2" s="74"/>
      <c r="RHT2" s="74"/>
      <c r="RHU2" s="74"/>
      <c r="RHV2" s="74"/>
      <c r="RHW2" s="74"/>
      <c r="RHX2" s="74"/>
      <c r="RHY2" s="74"/>
      <c r="RHZ2" s="74"/>
      <c r="RIA2" s="74"/>
      <c r="RIB2" s="74"/>
      <c r="RIC2" s="74"/>
      <c r="RID2" s="74"/>
      <c r="RIE2" s="74"/>
      <c r="RIF2" s="74"/>
      <c r="RIG2" s="74"/>
      <c r="RIH2" s="74"/>
      <c r="RII2" s="74"/>
      <c r="RIJ2" s="74"/>
      <c r="RIK2" s="74"/>
      <c r="RIL2" s="74"/>
      <c r="RIM2" s="74"/>
      <c r="RIN2" s="74"/>
      <c r="RIO2" s="74"/>
      <c r="RIP2" s="74"/>
      <c r="RIQ2" s="74"/>
      <c r="RIR2" s="74"/>
      <c r="RIS2" s="74"/>
      <c r="RIT2" s="74"/>
      <c r="RIU2" s="74"/>
      <c r="RIV2" s="74"/>
      <c r="RIW2" s="74"/>
      <c r="RIX2" s="74"/>
      <c r="RIY2" s="74"/>
      <c r="RIZ2" s="74"/>
      <c r="RJA2" s="74"/>
      <c r="RJB2" s="74"/>
      <c r="RJC2" s="74"/>
      <c r="RJD2" s="74"/>
      <c r="RJE2" s="74"/>
      <c r="RJF2" s="74"/>
      <c r="RJG2" s="74"/>
      <c r="RJH2" s="74"/>
      <c r="RJI2" s="74"/>
      <c r="RJJ2" s="74"/>
      <c r="RJK2" s="74"/>
      <c r="RJL2" s="74"/>
      <c r="RJM2" s="74"/>
      <c r="RJN2" s="74"/>
      <c r="RJO2" s="74"/>
      <c r="RJP2" s="74"/>
      <c r="RJQ2" s="74"/>
      <c r="RJR2" s="74"/>
      <c r="RJS2" s="74"/>
      <c r="RJT2" s="74"/>
      <c r="RJU2" s="74"/>
      <c r="RJV2" s="74"/>
      <c r="RJW2" s="74"/>
      <c r="RJX2" s="74"/>
      <c r="RJY2" s="74"/>
      <c r="RJZ2" s="74"/>
      <c r="RKA2" s="74"/>
      <c r="RKB2" s="74"/>
      <c r="RKC2" s="74"/>
      <c r="RKD2" s="74"/>
      <c r="RKE2" s="74"/>
      <c r="RKF2" s="74"/>
      <c r="RKG2" s="74"/>
      <c r="RKH2" s="74"/>
      <c r="RKI2" s="74"/>
      <c r="RKJ2" s="74"/>
      <c r="RKK2" s="74"/>
      <c r="RKL2" s="74"/>
      <c r="RKM2" s="74"/>
      <c r="RKN2" s="74"/>
      <c r="RKO2" s="74"/>
      <c r="RKP2" s="74"/>
      <c r="RKQ2" s="74"/>
      <c r="RKR2" s="74"/>
      <c r="RKS2" s="74"/>
      <c r="RKT2" s="74"/>
      <c r="RKU2" s="74"/>
      <c r="RKV2" s="74"/>
      <c r="RKW2" s="74"/>
      <c r="RKX2" s="74"/>
      <c r="RKY2" s="74"/>
      <c r="RKZ2" s="74"/>
      <c r="RLA2" s="74"/>
      <c r="RLB2" s="74"/>
      <c r="RLC2" s="74"/>
      <c r="RLD2" s="74"/>
      <c r="RLE2" s="74"/>
      <c r="RLF2" s="74"/>
      <c r="RLG2" s="74"/>
      <c r="RLH2" s="74"/>
      <c r="RLI2" s="74"/>
      <c r="RLJ2" s="74"/>
      <c r="RLK2" s="74"/>
      <c r="RLL2" s="74"/>
      <c r="RLM2" s="74"/>
      <c r="RLN2" s="74"/>
      <c r="RLO2" s="74"/>
      <c r="RLP2" s="74"/>
      <c r="RLQ2" s="74"/>
      <c r="RLR2" s="74"/>
      <c r="RLS2" s="74"/>
      <c r="RLT2" s="74"/>
      <c r="RLU2" s="74"/>
      <c r="RLV2" s="74"/>
      <c r="RLW2" s="74"/>
      <c r="RLX2" s="74"/>
      <c r="RLY2" s="74"/>
      <c r="RLZ2" s="74"/>
      <c r="RMA2" s="74"/>
      <c r="RMB2" s="74"/>
      <c r="RMC2" s="74"/>
      <c r="RMD2" s="74"/>
      <c r="RME2" s="74"/>
      <c r="RMF2" s="74"/>
      <c r="RMG2" s="74"/>
      <c r="RMH2" s="74"/>
      <c r="RMI2" s="74"/>
      <c r="RMJ2" s="74"/>
      <c r="RMK2" s="74"/>
      <c r="RML2" s="74"/>
      <c r="RMM2" s="74"/>
      <c r="RMN2" s="74"/>
      <c r="RMO2" s="74"/>
      <c r="RMP2" s="74"/>
      <c r="RMQ2" s="74"/>
      <c r="RMR2" s="74"/>
      <c r="RMS2" s="74"/>
      <c r="RMT2" s="74"/>
      <c r="RMU2" s="74"/>
      <c r="RMV2" s="74"/>
      <c r="RMW2" s="74"/>
      <c r="RMX2" s="74"/>
      <c r="RMY2" s="74"/>
      <c r="RMZ2" s="74"/>
      <c r="RNA2" s="74"/>
      <c r="RNB2" s="74"/>
      <c r="RNC2" s="74"/>
      <c r="RND2" s="74"/>
      <c r="RNE2" s="74"/>
      <c r="RNF2" s="74"/>
      <c r="RNG2" s="74"/>
      <c r="RNH2" s="74"/>
      <c r="RNI2" s="74"/>
      <c r="RNJ2" s="74"/>
      <c r="RNK2" s="74"/>
      <c r="RNL2" s="74"/>
      <c r="RNM2" s="74"/>
      <c r="RNN2" s="74"/>
      <c r="RNO2" s="74"/>
      <c r="RNP2" s="74"/>
      <c r="RNQ2" s="74"/>
      <c r="RNR2" s="74"/>
      <c r="RNS2" s="74"/>
      <c r="RNT2" s="74"/>
      <c r="RNU2" s="74"/>
      <c r="RNV2" s="74"/>
      <c r="RNW2" s="74"/>
      <c r="RNX2" s="74"/>
      <c r="RNY2" s="74"/>
      <c r="RNZ2" s="74"/>
      <c r="ROA2" s="74"/>
      <c r="ROB2" s="74"/>
      <c r="ROC2" s="74"/>
      <c r="ROD2" s="74"/>
      <c r="ROE2" s="74"/>
      <c r="ROF2" s="74"/>
      <c r="ROG2" s="74"/>
      <c r="ROH2" s="74"/>
      <c r="ROI2" s="74"/>
      <c r="ROJ2" s="74"/>
      <c r="ROK2" s="74"/>
      <c r="ROL2" s="74"/>
      <c r="ROM2" s="74"/>
      <c r="RON2" s="74"/>
      <c r="ROO2" s="74"/>
      <c r="ROP2" s="74"/>
      <c r="ROQ2" s="74"/>
      <c r="ROR2" s="74"/>
      <c r="ROS2" s="74"/>
      <c r="ROT2" s="74"/>
      <c r="ROU2" s="74"/>
      <c r="ROV2" s="74"/>
      <c r="ROW2" s="74"/>
      <c r="ROX2" s="74"/>
      <c r="ROY2" s="74"/>
      <c r="ROZ2" s="74"/>
      <c r="RPA2" s="74"/>
      <c r="RPB2" s="74"/>
      <c r="RPC2" s="74"/>
      <c r="RPD2" s="74"/>
      <c r="RPE2" s="74"/>
      <c r="RPF2" s="74"/>
      <c r="RPG2" s="74"/>
      <c r="RPH2" s="74"/>
      <c r="RPI2" s="74"/>
      <c r="RPJ2" s="74"/>
      <c r="RPK2" s="74"/>
      <c r="RPL2" s="74"/>
      <c r="RPM2" s="74"/>
      <c r="RPN2" s="74"/>
      <c r="RPO2" s="74"/>
      <c r="RPP2" s="74"/>
      <c r="RPQ2" s="74"/>
      <c r="RPR2" s="74"/>
      <c r="RPS2" s="74"/>
      <c r="RPT2" s="74"/>
      <c r="RPU2" s="74"/>
      <c r="RPV2" s="74"/>
      <c r="RPW2" s="74"/>
      <c r="RPX2" s="74"/>
      <c r="RPY2" s="74"/>
      <c r="RPZ2" s="74"/>
      <c r="RQA2" s="74"/>
      <c r="RQB2" s="74"/>
      <c r="RQC2" s="74"/>
      <c r="RQD2" s="74"/>
      <c r="RQE2" s="74"/>
      <c r="RQF2" s="74"/>
      <c r="RQG2" s="74"/>
      <c r="RQH2" s="74"/>
      <c r="RQI2" s="74"/>
      <c r="RQJ2" s="74"/>
      <c r="RQK2" s="74"/>
      <c r="RQL2" s="74"/>
      <c r="RQM2" s="74"/>
      <c r="RQN2" s="74"/>
      <c r="RQO2" s="74"/>
      <c r="RQP2" s="74"/>
      <c r="RQQ2" s="74"/>
      <c r="RQR2" s="74"/>
      <c r="RQS2" s="74"/>
      <c r="RQT2" s="74"/>
      <c r="RQU2" s="74"/>
      <c r="RQV2" s="74"/>
      <c r="RQW2" s="74"/>
      <c r="RQX2" s="74"/>
      <c r="RQY2" s="74"/>
      <c r="RQZ2" s="74"/>
      <c r="RRA2" s="74"/>
      <c r="RRB2" s="74"/>
      <c r="RRC2" s="74"/>
      <c r="RRD2" s="74"/>
      <c r="RRE2" s="74"/>
      <c r="RRF2" s="74"/>
      <c r="RRG2" s="74"/>
      <c r="RRH2" s="74"/>
      <c r="RRI2" s="74"/>
      <c r="RRJ2" s="74"/>
      <c r="RRK2" s="74"/>
      <c r="RRL2" s="74"/>
      <c r="RRM2" s="74"/>
      <c r="RRN2" s="74"/>
      <c r="RRO2" s="74"/>
      <c r="RRP2" s="74"/>
      <c r="RRQ2" s="74"/>
      <c r="RRR2" s="74"/>
      <c r="RRS2" s="74"/>
      <c r="RRT2" s="74"/>
      <c r="RRU2" s="74"/>
      <c r="RRV2" s="74"/>
      <c r="RRW2" s="74"/>
      <c r="RRX2" s="74"/>
      <c r="RRY2" s="74"/>
      <c r="RRZ2" s="74"/>
      <c r="RSA2" s="74"/>
      <c r="RSB2" s="74"/>
      <c r="RSC2" s="74"/>
      <c r="RSD2" s="74"/>
      <c r="RSE2" s="74"/>
      <c r="RSF2" s="74"/>
      <c r="RSG2" s="74"/>
      <c r="RSH2" s="74"/>
      <c r="RSI2" s="74"/>
      <c r="RSJ2" s="74"/>
      <c r="RSK2" s="74"/>
      <c r="RSL2" s="74"/>
      <c r="RSM2" s="74"/>
      <c r="RSN2" s="74"/>
      <c r="RSO2" s="74"/>
      <c r="RSP2" s="74"/>
      <c r="RSQ2" s="74"/>
      <c r="RSR2" s="74"/>
      <c r="RSS2" s="74"/>
      <c r="RST2" s="74"/>
      <c r="RSU2" s="74"/>
      <c r="RSV2" s="74"/>
      <c r="RSW2" s="74"/>
      <c r="RSX2" s="74"/>
      <c r="RSY2" s="74"/>
      <c r="RSZ2" s="74"/>
      <c r="RTA2" s="74"/>
      <c r="RTB2" s="74"/>
      <c r="RTC2" s="74"/>
      <c r="RTD2" s="74"/>
      <c r="RTE2" s="74"/>
      <c r="RTF2" s="74"/>
      <c r="RTG2" s="74"/>
      <c r="RTH2" s="74"/>
      <c r="RTI2" s="74"/>
      <c r="RTJ2" s="74"/>
      <c r="RTK2" s="74"/>
      <c r="RTL2" s="74"/>
      <c r="RTM2" s="74"/>
      <c r="RTN2" s="74"/>
      <c r="RTO2" s="74"/>
      <c r="RTP2" s="74"/>
      <c r="RTQ2" s="74"/>
      <c r="RTR2" s="74"/>
      <c r="RTS2" s="74"/>
      <c r="RTT2" s="74"/>
      <c r="RTU2" s="74"/>
      <c r="RTV2" s="74"/>
      <c r="RTW2" s="74"/>
      <c r="RTX2" s="74"/>
      <c r="RTY2" s="74"/>
      <c r="RTZ2" s="74"/>
      <c r="RUA2" s="74"/>
      <c r="RUB2" s="74"/>
      <c r="RUC2" s="74"/>
      <c r="RUD2" s="74"/>
      <c r="RUE2" s="74"/>
      <c r="RUF2" s="74"/>
      <c r="RUG2" s="74"/>
      <c r="RUH2" s="74"/>
      <c r="RUI2" s="74"/>
      <c r="RUJ2" s="74"/>
      <c r="RUK2" s="74"/>
      <c r="RUL2" s="74"/>
      <c r="RUM2" s="74"/>
      <c r="RUN2" s="74"/>
      <c r="RUO2" s="74"/>
      <c r="RUP2" s="74"/>
      <c r="RUQ2" s="74"/>
      <c r="RUR2" s="74"/>
      <c r="RUS2" s="74"/>
      <c r="RUT2" s="74"/>
      <c r="RUU2" s="74"/>
      <c r="RUV2" s="74"/>
      <c r="RUW2" s="74"/>
      <c r="RUX2" s="74"/>
      <c r="RUY2" s="74"/>
      <c r="RUZ2" s="74"/>
      <c r="RVA2" s="74"/>
      <c r="RVB2" s="74"/>
      <c r="RVC2" s="74"/>
      <c r="RVD2" s="74"/>
      <c r="RVE2" s="74"/>
      <c r="RVF2" s="74"/>
      <c r="RVG2" s="74"/>
      <c r="RVH2" s="74"/>
      <c r="RVI2" s="74"/>
      <c r="RVJ2" s="74"/>
      <c r="RVK2" s="74"/>
      <c r="RVL2" s="74"/>
      <c r="RVM2" s="74"/>
      <c r="RVN2" s="74"/>
      <c r="RVO2" s="74"/>
      <c r="RVP2" s="74"/>
      <c r="RVQ2" s="74"/>
      <c r="RVR2" s="74"/>
      <c r="RVS2" s="74"/>
      <c r="RVT2" s="74"/>
      <c r="RVU2" s="74"/>
      <c r="RVV2" s="74"/>
      <c r="RVW2" s="74"/>
      <c r="RVX2" s="74"/>
      <c r="RVY2" s="74"/>
      <c r="RVZ2" s="74"/>
      <c r="RWA2" s="74"/>
      <c r="RWB2" s="74"/>
      <c r="RWC2" s="74"/>
      <c r="RWD2" s="74"/>
      <c r="RWE2" s="74"/>
      <c r="RWF2" s="74"/>
      <c r="RWG2" s="74"/>
      <c r="RWH2" s="74"/>
      <c r="RWI2" s="74"/>
      <c r="RWJ2" s="74"/>
      <c r="RWK2" s="74"/>
      <c r="RWL2" s="74"/>
      <c r="RWM2" s="74"/>
      <c r="RWN2" s="74"/>
      <c r="RWO2" s="74"/>
      <c r="RWP2" s="74"/>
      <c r="RWQ2" s="74"/>
      <c r="RWR2" s="74"/>
      <c r="RWS2" s="74"/>
      <c r="RWT2" s="74"/>
      <c r="RWU2" s="74"/>
      <c r="RWV2" s="74"/>
      <c r="RWW2" s="74"/>
      <c r="RWX2" s="74"/>
      <c r="RWY2" s="74"/>
      <c r="RWZ2" s="74"/>
      <c r="RXA2" s="74"/>
      <c r="RXB2" s="74"/>
      <c r="RXC2" s="74"/>
      <c r="RXD2" s="74"/>
      <c r="RXE2" s="74"/>
      <c r="RXF2" s="74"/>
      <c r="RXG2" s="74"/>
      <c r="RXH2" s="74"/>
      <c r="RXI2" s="74"/>
      <c r="RXJ2" s="74"/>
      <c r="RXK2" s="74"/>
      <c r="RXL2" s="74"/>
      <c r="RXM2" s="74"/>
      <c r="RXN2" s="74"/>
      <c r="RXO2" s="74"/>
      <c r="RXP2" s="74"/>
      <c r="RXQ2" s="74"/>
      <c r="RXR2" s="74"/>
      <c r="RXS2" s="74"/>
      <c r="RXT2" s="74"/>
      <c r="RXU2" s="74"/>
      <c r="RXV2" s="74"/>
      <c r="RXW2" s="74"/>
      <c r="RXX2" s="74"/>
      <c r="RXY2" s="74"/>
      <c r="RXZ2" s="74"/>
      <c r="RYA2" s="74"/>
      <c r="RYB2" s="74"/>
      <c r="RYC2" s="74"/>
      <c r="RYD2" s="74"/>
      <c r="RYE2" s="74"/>
      <c r="RYF2" s="74"/>
      <c r="RYG2" s="74"/>
      <c r="RYH2" s="74"/>
      <c r="RYI2" s="74"/>
      <c r="RYJ2" s="74"/>
      <c r="RYK2" s="74"/>
      <c r="RYL2" s="74"/>
      <c r="RYM2" s="74"/>
      <c r="RYN2" s="74"/>
      <c r="RYO2" s="74"/>
      <c r="RYP2" s="74"/>
      <c r="RYQ2" s="74"/>
      <c r="RYR2" s="74"/>
      <c r="RYS2" s="74"/>
      <c r="RYT2" s="74"/>
      <c r="RYU2" s="74"/>
      <c r="RYV2" s="74"/>
      <c r="RYW2" s="74"/>
      <c r="RYX2" s="74"/>
      <c r="RYY2" s="74"/>
      <c r="RYZ2" s="74"/>
      <c r="RZA2" s="74"/>
      <c r="RZB2" s="74"/>
      <c r="RZC2" s="74"/>
      <c r="RZD2" s="74"/>
      <c r="RZE2" s="74"/>
      <c r="RZF2" s="74"/>
      <c r="RZG2" s="74"/>
      <c r="RZH2" s="74"/>
      <c r="RZI2" s="74"/>
      <c r="RZJ2" s="74"/>
      <c r="RZK2" s="74"/>
      <c r="RZL2" s="74"/>
      <c r="RZM2" s="74"/>
      <c r="RZN2" s="74"/>
      <c r="RZO2" s="74"/>
      <c r="RZP2" s="74"/>
      <c r="RZQ2" s="74"/>
      <c r="RZR2" s="74"/>
      <c r="RZS2" s="74"/>
      <c r="RZT2" s="74"/>
      <c r="RZU2" s="74"/>
      <c r="RZV2" s="74"/>
      <c r="RZW2" s="74"/>
      <c r="RZX2" s="74"/>
      <c r="RZY2" s="74"/>
      <c r="RZZ2" s="74"/>
      <c r="SAA2" s="74"/>
      <c r="SAB2" s="74"/>
      <c r="SAC2" s="74"/>
      <c r="SAD2" s="74"/>
      <c r="SAE2" s="74"/>
      <c r="SAF2" s="74"/>
      <c r="SAG2" s="74"/>
      <c r="SAH2" s="74"/>
      <c r="SAI2" s="74"/>
      <c r="SAJ2" s="74"/>
      <c r="SAK2" s="74"/>
      <c r="SAL2" s="74"/>
      <c r="SAM2" s="74"/>
      <c r="SAN2" s="74"/>
      <c r="SAO2" s="74"/>
      <c r="SAP2" s="74"/>
      <c r="SAQ2" s="74"/>
      <c r="SAR2" s="74"/>
      <c r="SAS2" s="74"/>
      <c r="SAT2" s="74"/>
      <c r="SAU2" s="74"/>
      <c r="SAV2" s="74"/>
      <c r="SAW2" s="74"/>
      <c r="SAX2" s="74"/>
      <c r="SAY2" s="74"/>
      <c r="SAZ2" s="74"/>
      <c r="SBA2" s="74"/>
      <c r="SBB2" s="74"/>
      <c r="SBC2" s="74"/>
      <c r="SBD2" s="74"/>
      <c r="SBE2" s="74"/>
      <c r="SBF2" s="74"/>
      <c r="SBG2" s="74"/>
      <c r="SBH2" s="74"/>
      <c r="SBI2" s="74"/>
      <c r="SBJ2" s="74"/>
      <c r="SBK2" s="74"/>
      <c r="SBL2" s="74"/>
      <c r="SBM2" s="74"/>
      <c r="SBN2" s="74"/>
      <c r="SBO2" s="74"/>
      <c r="SBP2" s="74"/>
      <c r="SBQ2" s="74"/>
      <c r="SBR2" s="74"/>
      <c r="SBS2" s="74"/>
      <c r="SBT2" s="74"/>
      <c r="SBU2" s="74"/>
      <c r="SBV2" s="74"/>
      <c r="SBW2" s="74"/>
      <c r="SBX2" s="74"/>
      <c r="SBY2" s="74"/>
      <c r="SBZ2" s="74"/>
      <c r="SCA2" s="74"/>
      <c r="SCB2" s="74"/>
      <c r="SCC2" s="74"/>
      <c r="SCD2" s="74"/>
      <c r="SCE2" s="74"/>
      <c r="SCF2" s="74"/>
      <c r="SCG2" s="74"/>
      <c r="SCH2" s="74"/>
      <c r="SCI2" s="74"/>
      <c r="SCJ2" s="74"/>
      <c r="SCK2" s="74"/>
      <c r="SCL2" s="74"/>
      <c r="SCM2" s="74"/>
      <c r="SCN2" s="74"/>
      <c r="SCO2" s="74"/>
      <c r="SCP2" s="74"/>
      <c r="SCQ2" s="74"/>
      <c r="SCR2" s="74"/>
      <c r="SCS2" s="74"/>
      <c r="SCT2" s="74"/>
      <c r="SCU2" s="74"/>
      <c r="SCV2" s="74"/>
      <c r="SCW2" s="74"/>
      <c r="SCX2" s="74"/>
      <c r="SCY2" s="74"/>
      <c r="SCZ2" s="74"/>
      <c r="SDA2" s="74"/>
      <c r="SDB2" s="74"/>
      <c r="SDC2" s="74"/>
      <c r="SDD2" s="74"/>
      <c r="SDE2" s="74"/>
      <c r="SDF2" s="74"/>
      <c r="SDG2" s="74"/>
      <c r="SDH2" s="74"/>
      <c r="SDI2" s="74"/>
      <c r="SDJ2" s="74"/>
      <c r="SDK2" s="74"/>
      <c r="SDL2" s="74"/>
      <c r="SDM2" s="74"/>
      <c r="SDN2" s="74"/>
      <c r="SDO2" s="74"/>
      <c r="SDP2" s="74"/>
      <c r="SDQ2" s="74"/>
      <c r="SDR2" s="74"/>
      <c r="SDS2" s="74"/>
      <c r="SDT2" s="74"/>
      <c r="SDU2" s="74"/>
      <c r="SDV2" s="74"/>
      <c r="SDW2" s="74"/>
      <c r="SDX2" s="74"/>
      <c r="SDY2" s="74"/>
      <c r="SDZ2" s="74"/>
      <c r="SEA2" s="74"/>
      <c r="SEB2" s="74"/>
      <c r="SEC2" s="74"/>
      <c r="SED2" s="74"/>
      <c r="SEE2" s="74"/>
      <c r="SEF2" s="74"/>
      <c r="SEG2" s="74"/>
      <c r="SEH2" s="74"/>
      <c r="SEI2" s="74"/>
      <c r="SEJ2" s="74"/>
      <c r="SEK2" s="74"/>
      <c r="SEL2" s="74"/>
      <c r="SEM2" s="74"/>
      <c r="SEN2" s="74"/>
      <c r="SEO2" s="74"/>
      <c r="SEP2" s="74"/>
      <c r="SEQ2" s="74"/>
      <c r="SER2" s="74"/>
      <c r="SES2" s="74"/>
      <c r="SET2" s="74"/>
      <c r="SEU2" s="74"/>
      <c r="SEV2" s="74"/>
      <c r="SEW2" s="74"/>
      <c r="SEX2" s="74"/>
      <c r="SEY2" s="74"/>
      <c r="SEZ2" s="74"/>
      <c r="SFA2" s="74"/>
      <c r="SFB2" s="74"/>
      <c r="SFC2" s="74"/>
      <c r="SFD2" s="74"/>
      <c r="SFE2" s="74"/>
      <c r="SFF2" s="74"/>
      <c r="SFG2" s="74"/>
      <c r="SFH2" s="74"/>
      <c r="SFI2" s="74"/>
      <c r="SFJ2" s="74"/>
      <c r="SFK2" s="74"/>
      <c r="SFL2" s="74"/>
      <c r="SFM2" s="74"/>
      <c r="SFN2" s="74"/>
      <c r="SFO2" s="74"/>
      <c r="SFP2" s="74"/>
      <c r="SFQ2" s="74"/>
      <c r="SFR2" s="74"/>
      <c r="SFS2" s="74"/>
      <c r="SFT2" s="74"/>
      <c r="SFU2" s="74"/>
      <c r="SFV2" s="74"/>
      <c r="SFW2" s="74"/>
      <c r="SFX2" s="74"/>
      <c r="SFY2" s="74"/>
      <c r="SFZ2" s="74"/>
      <c r="SGA2" s="74"/>
      <c r="SGB2" s="74"/>
      <c r="SGC2" s="74"/>
      <c r="SGD2" s="74"/>
      <c r="SGE2" s="74"/>
      <c r="SGF2" s="74"/>
      <c r="SGG2" s="74"/>
      <c r="SGH2" s="74"/>
      <c r="SGI2" s="74"/>
      <c r="SGJ2" s="74"/>
      <c r="SGK2" s="74"/>
      <c r="SGL2" s="74"/>
      <c r="SGM2" s="74"/>
      <c r="SGN2" s="74"/>
      <c r="SGO2" s="74"/>
      <c r="SGP2" s="74"/>
      <c r="SGQ2" s="74"/>
      <c r="SGR2" s="74"/>
      <c r="SGS2" s="74"/>
      <c r="SGT2" s="74"/>
      <c r="SGU2" s="74"/>
      <c r="SGV2" s="74"/>
      <c r="SGW2" s="74"/>
      <c r="SGX2" s="74"/>
      <c r="SGY2" s="74"/>
      <c r="SGZ2" s="74"/>
      <c r="SHA2" s="74"/>
      <c r="SHB2" s="74"/>
      <c r="SHC2" s="74"/>
      <c r="SHD2" s="74"/>
      <c r="SHE2" s="74"/>
      <c r="SHF2" s="74"/>
      <c r="SHG2" s="74"/>
      <c r="SHH2" s="74"/>
      <c r="SHI2" s="74"/>
      <c r="SHJ2" s="74"/>
      <c r="SHK2" s="74"/>
      <c r="SHL2" s="74"/>
      <c r="SHM2" s="74"/>
      <c r="SHN2" s="74"/>
      <c r="SHO2" s="74"/>
      <c r="SHP2" s="74"/>
      <c r="SHQ2" s="74"/>
      <c r="SHR2" s="74"/>
      <c r="SHS2" s="74"/>
      <c r="SHT2" s="74"/>
      <c r="SHU2" s="74"/>
      <c r="SHV2" s="74"/>
      <c r="SHW2" s="74"/>
      <c r="SHX2" s="74"/>
      <c r="SHY2" s="74"/>
      <c r="SHZ2" s="74"/>
      <c r="SIA2" s="74"/>
      <c r="SIB2" s="74"/>
      <c r="SIC2" s="74"/>
      <c r="SID2" s="74"/>
      <c r="SIE2" s="74"/>
      <c r="SIF2" s="74"/>
      <c r="SIG2" s="74"/>
      <c r="SIH2" s="74"/>
      <c r="SII2" s="74"/>
      <c r="SIJ2" s="74"/>
      <c r="SIK2" s="74"/>
      <c r="SIL2" s="74"/>
      <c r="SIM2" s="74"/>
      <c r="SIN2" s="74"/>
      <c r="SIO2" s="74"/>
      <c r="SIP2" s="74"/>
      <c r="SIQ2" s="74"/>
      <c r="SIR2" s="74"/>
      <c r="SIS2" s="74"/>
      <c r="SIT2" s="74"/>
      <c r="SIU2" s="74"/>
      <c r="SIV2" s="74"/>
      <c r="SIW2" s="74"/>
      <c r="SIX2" s="74"/>
      <c r="SIY2" s="74"/>
      <c r="SIZ2" s="74"/>
      <c r="SJA2" s="74"/>
      <c r="SJB2" s="74"/>
      <c r="SJC2" s="74"/>
      <c r="SJD2" s="74"/>
      <c r="SJE2" s="74"/>
      <c r="SJF2" s="74"/>
      <c r="SJG2" s="74"/>
      <c r="SJH2" s="74"/>
      <c r="SJI2" s="74"/>
      <c r="SJJ2" s="74"/>
      <c r="SJK2" s="74"/>
      <c r="SJL2" s="74"/>
      <c r="SJM2" s="74"/>
      <c r="SJN2" s="74"/>
      <c r="SJO2" s="74"/>
      <c r="SJP2" s="74"/>
      <c r="SJQ2" s="74"/>
      <c r="SJR2" s="74"/>
      <c r="SJS2" s="74"/>
      <c r="SJT2" s="74"/>
      <c r="SJU2" s="74"/>
      <c r="SJV2" s="74"/>
      <c r="SJW2" s="74"/>
      <c r="SJX2" s="74"/>
      <c r="SJY2" s="74"/>
      <c r="SJZ2" s="74"/>
      <c r="SKA2" s="74"/>
      <c r="SKB2" s="74"/>
      <c r="SKC2" s="74"/>
      <c r="SKD2" s="74"/>
      <c r="SKE2" s="74"/>
      <c r="SKF2" s="74"/>
      <c r="SKG2" s="74"/>
      <c r="SKH2" s="74"/>
      <c r="SKI2" s="74"/>
      <c r="SKJ2" s="74"/>
      <c r="SKK2" s="74"/>
      <c r="SKL2" s="74"/>
      <c r="SKM2" s="74"/>
      <c r="SKN2" s="74"/>
      <c r="SKO2" s="74"/>
      <c r="SKP2" s="74"/>
      <c r="SKQ2" s="74"/>
      <c r="SKR2" s="74"/>
      <c r="SKS2" s="74"/>
      <c r="SKT2" s="74"/>
      <c r="SKU2" s="74"/>
      <c r="SKV2" s="74"/>
      <c r="SKW2" s="74"/>
      <c r="SKX2" s="74"/>
      <c r="SKY2" s="74"/>
      <c r="SKZ2" s="74"/>
      <c r="SLA2" s="74"/>
      <c r="SLB2" s="74"/>
      <c r="SLC2" s="74"/>
      <c r="SLD2" s="74"/>
      <c r="SLE2" s="74"/>
      <c r="SLF2" s="74"/>
      <c r="SLG2" s="74"/>
      <c r="SLH2" s="74"/>
      <c r="SLI2" s="74"/>
      <c r="SLJ2" s="74"/>
      <c r="SLK2" s="74"/>
      <c r="SLL2" s="74"/>
      <c r="SLM2" s="74"/>
      <c r="SLN2" s="74"/>
      <c r="SLO2" s="74"/>
      <c r="SLP2" s="74"/>
      <c r="SLQ2" s="74"/>
      <c r="SLR2" s="74"/>
      <c r="SLS2" s="74"/>
      <c r="SLT2" s="74"/>
      <c r="SLU2" s="74"/>
      <c r="SLV2" s="74"/>
      <c r="SLW2" s="74"/>
      <c r="SLX2" s="74"/>
      <c r="SLY2" s="74"/>
      <c r="SLZ2" s="74"/>
      <c r="SMA2" s="74"/>
      <c r="SMB2" s="74"/>
      <c r="SMC2" s="74"/>
      <c r="SMD2" s="74"/>
      <c r="SME2" s="74"/>
      <c r="SMF2" s="74"/>
      <c r="SMG2" s="74"/>
      <c r="SMH2" s="74"/>
      <c r="SMI2" s="74"/>
      <c r="SMJ2" s="74"/>
      <c r="SMK2" s="74"/>
      <c r="SML2" s="74"/>
      <c r="SMM2" s="74"/>
      <c r="SMN2" s="74"/>
      <c r="SMO2" s="74"/>
      <c r="SMP2" s="74"/>
      <c r="SMQ2" s="74"/>
      <c r="SMR2" s="74"/>
      <c r="SMS2" s="74"/>
      <c r="SMT2" s="74"/>
      <c r="SMU2" s="74"/>
      <c r="SMV2" s="74"/>
      <c r="SMW2" s="74"/>
      <c r="SMX2" s="74"/>
      <c r="SMY2" s="74"/>
      <c r="SMZ2" s="74"/>
      <c r="SNA2" s="74"/>
      <c r="SNB2" s="74"/>
      <c r="SNC2" s="74"/>
      <c r="SND2" s="74"/>
      <c r="SNE2" s="74"/>
      <c r="SNF2" s="74"/>
      <c r="SNG2" s="74"/>
      <c r="SNH2" s="74"/>
      <c r="SNI2" s="74"/>
      <c r="SNJ2" s="74"/>
      <c r="SNK2" s="74"/>
      <c r="SNL2" s="74"/>
      <c r="SNM2" s="74"/>
      <c r="SNN2" s="74"/>
      <c r="SNO2" s="74"/>
      <c r="SNP2" s="74"/>
      <c r="SNQ2" s="74"/>
      <c r="SNR2" s="74"/>
      <c r="SNS2" s="74"/>
      <c r="SNT2" s="74"/>
      <c r="SNU2" s="74"/>
      <c r="SNV2" s="74"/>
      <c r="SNW2" s="74"/>
      <c r="SNX2" s="74"/>
      <c r="SNY2" s="74"/>
      <c r="SNZ2" s="74"/>
      <c r="SOA2" s="74"/>
      <c r="SOB2" s="74"/>
      <c r="SOC2" s="74"/>
      <c r="SOD2" s="74"/>
      <c r="SOE2" s="74"/>
      <c r="SOF2" s="74"/>
      <c r="SOG2" s="74"/>
      <c r="SOH2" s="74"/>
      <c r="SOI2" s="74"/>
      <c r="SOJ2" s="74"/>
      <c r="SOK2" s="74"/>
      <c r="SOL2" s="74"/>
      <c r="SOM2" s="74"/>
      <c r="SON2" s="74"/>
      <c r="SOO2" s="74"/>
      <c r="SOP2" s="74"/>
      <c r="SOQ2" s="74"/>
      <c r="SOR2" s="74"/>
      <c r="SOS2" s="74"/>
      <c r="SOT2" s="74"/>
      <c r="SOU2" s="74"/>
      <c r="SOV2" s="74"/>
      <c r="SOW2" s="74"/>
      <c r="SOX2" s="74"/>
      <c r="SOY2" s="74"/>
      <c r="SOZ2" s="74"/>
      <c r="SPA2" s="74"/>
      <c r="SPB2" s="74"/>
      <c r="SPC2" s="74"/>
      <c r="SPD2" s="74"/>
      <c r="SPE2" s="74"/>
      <c r="SPF2" s="74"/>
      <c r="SPG2" s="74"/>
      <c r="SPH2" s="74"/>
      <c r="SPI2" s="74"/>
      <c r="SPJ2" s="74"/>
      <c r="SPK2" s="74"/>
      <c r="SPL2" s="74"/>
      <c r="SPM2" s="74"/>
      <c r="SPN2" s="74"/>
      <c r="SPO2" s="74"/>
      <c r="SPP2" s="74"/>
      <c r="SPQ2" s="74"/>
      <c r="SPR2" s="74"/>
      <c r="SPS2" s="74"/>
      <c r="SPT2" s="74"/>
      <c r="SPU2" s="74"/>
      <c r="SPV2" s="74"/>
      <c r="SPW2" s="74"/>
      <c r="SPX2" s="74"/>
      <c r="SPY2" s="74"/>
      <c r="SPZ2" s="74"/>
      <c r="SQA2" s="74"/>
      <c r="SQB2" s="74"/>
      <c r="SQC2" s="74"/>
      <c r="SQD2" s="74"/>
      <c r="SQE2" s="74"/>
      <c r="SQF2" s="74"/>
      <c r="SQG2" s="74"/>
      <c r="SQH2" s="74"/>
      <c r="SQI2" s="74"/>
      <c r="SQJ2" s="74"/>
      <c r="SQK2" s="74"/>
      <c r="SQL2" s="74"/>
      <c r="SQM2" s="74"/>
      <c r="SQN2" s="74"/>
      <c r="SQO2" s="74"/>
      <c r="SQP2" s="74"/>
      <c r="SQQ2" s="74"/>
      <c r="SQR2" s="74"/>
      <c r="SQS2" s="74"/>
      <c r="SQT2" s="74"/>
      <c r="SQU2" s="74"/>
      <c r="SQV2" s="74"/>
      <c r="SQW2" s="74"/>
      <c r="SQX2" s="74"/>
      <c r="SQY2" s="74"/>
      <c r="SQZ2" s="74"/>
      <c r="SRA2" s="74"/>
      <c r="SRB2" s="74"/>
      <c r="SRC2" s="74"/>
      <c r="SRD2" s="74"/>
      <c r="SRE2" s="74"/>
      <c r="SRF2" s="74"/>
      <c r="SRG2" s="74"/>
      <c r="SRH2" s="74"/>
      <c r="SRI2" s="74"/>
      <c r="SRJ2" s="74"/>
      <c r="SRK2" s="74"/>
      <c r="SRL2" s="74"/>
      <c r="SRM2" s="74"/>
      <c r="SRN2" s="74"/>
      <c r="SRO2" s="74"/>
      <c r="SRP2" s="74"/>
      <c r="SRQ2" s="74"/>
      <c r="SRR2" s="74"/>
      <c r="SRS2" s="74"/>
      <c r="SRT2" s="74"/>
      <c r="SRU2" s="74"/>
      <c r="SRV2" s="74"/>
      <c r="SRW2" s="74"/>
      <c r="SRX2" s="74"/>
      <c r="SRY2" s="74"/>
      <c r="SRZ2" s="74"/>
      <c r="SSA2" s="74"/>
      <c r="SSB2" s="74"/>
      <c r="SSC2" s="74"/>
      <c r="SSD2" s="74"/>
      <c r="SSE2" s="74"/>
      <c r="SSF2" s="74"/>
      <c r="SSG2" s="74"/>
      <c r="SSH2" s="74"/>
      <c r="SSI2" s="74"/>
      <c r="SSJ2" s="74"/>
      <c r="SSK2" s="74"/>
      <c r="SSL2" s="74"/>
      <c r="SSM2" s="74"/>
      <c r="SSN2" s="74"/>
      <c r="SSO2" s="74"/>
      <c r="SSP2" s="74"/>
      <c r="SSQ2" s="74"/>
      <c r="SSR2" s="74"/>
      <c r="SSS2" s="74"/>
      <c r="SST2" s="74"/>
      <c r="SSU2" s="74"/>
      <c r="SSV2" s="74"/>
      <c r="SSW2" s="74"/>
      <c r="SSX2" s="74"/>
      <c r="SSY2" s="74"/>
      <c r="SSZ2" s="74"/>
      <c r="STA2" s="74"/>
      <c r="STB2" s="74"/>
      <c r="STC2" s="74"/>
      <c r="STD2" s="74"/>
      <c r="STE2" s="74"/>
      <c r="STF2" s="74"/>
      <c r="STG2" s="74"/>
      <c r="STH2" s="74"/>
      <c r="STI2" s="74"/>
      <c r="STJ2" s="74"/>
      <c r="STK2" s="74"/>
      <c r="STL2" s="74"/>
      <c r="STM2" s="74"/>
      <c r="STN2" s="74"/>
      <c r="STO2" s="74"/>
      <c r="STP2" s="74"/>
      <c r="STQ2" s="74"/>
      <c r="STR2" s="74"/>
      <c r="STS2" s="74"/>
      <c r="STT2" s="74"/>
      <c r="STU2" s="74"/>
      <c r="STV2" s="74"/>
      <c r="STW2" s="74"/>
      <c r="STX2" s="74"/>
      <c r="STY2" s="74"/>
      <c r="STZ2" s="74"/>
      <c r="SUA2" s="74"/>
      <c r="SUB2" s="74"/>
      <c r="SUC2" s="74"/>
      <c r="SUD2" s="74"/>
      <c r="SUE2" s="74"/>
      <c r="SUF2" s="74"/>
      <c r="SUG2" s="74"/>
      <c r="SUH2" s="74"/>
      <c r="SUI2" s="74"/>
      <c r="SUJ2" s="74"/>
      <c r="SUK2" s="74"/>
      <c r="SUL2" s="74"/>
      <c r="SUM2" s="74"/>
      <c r="SUN2" s="74"/>
      <c r="SUO2" s="74"/>
      <c r="SUP2" s="74"/>
      <c r="SUQ2" s="74"/>
      <c r="SUR2" s="74"/>
      <c r="SUS2" s="74"/>
      <c r="SUT2" s="74"/>
      <c r="SUU2" s="74"/>
      <c r="SUV2" s="74"/>
      <c r="SUW2" s="74"/>
      <c r="SUX2" s="74"/>
      <c r="SUY2" s="74"/>
      <c r="SUZ2" s="74"/>
      <c r="SVA2" s="74"/>
      <c r="SVB2" s="74"/>
      <c r="SVC2" s="74"/>
      <c r="SVD2" s="74"/>
      <c r="SVE2" s="74"/>
      <c r="SVF2" s="74"/>
      <c r="SVG2" s="74"/>
      <c r="SVH2" s="74"/>
      <c r="SVI2" s="74"/>
      <c r="SVJ2" s="74"/>
      <c r="SVK2" s="74"/>
      <c r="SVL2" s="74"/>
      <c r="SVM2" s="74"/>
      <c r="SVN2" s="74"/>
      <c r="SVO2" s="74"/>
      <c r="SVP2" s="74"/>
      <c r="SVQ2" s="74"/>
      <c r="SVR2" s="74"/>
      <c r="SVS2" s="74"/>
      <c r="SVT2" s="74"/>
      <c r="SVU2" s="74"/>
      <c r="SVV2" s="74"/>
      <c r="SVW2" s="74"/>
      <c r="SVX2" s="74"/>
      <c r="SVY2" s="74"/>
      <c r="SVZ2" s="74"/>
      <c r="SWA2" s="74"/>
      <c r="SWB2" s="74"/>
      <c r="SWC2" s="74"/>
      <c r="SWD2" s="74"/>
      <c r="SWE2" s="74"/>
      <c r="SWF2" s="74"/>
      <c r="SWG2" s="74"/>
      <c r="SWH2" s="74"/>
      <c r="SWI2" s="74"/>
      <c r="SWJ2" s="74"/>
      <c r="SWK2" s="74"/>
      <c r="SWL2" s="74"/>
      <c r="SWM2" s="74"/>
      <c r="SWN2" s="74"/>
      <c r="SWO2" s="74"/>
      <c r="SWP2" s="74"/>
      <c r="SWQ2" s="74"/>
      <c r="SWR2" s="74"/>
      <c r="SWS2" s="74"/>
      <c r="SWT2" s="74"/>
      <c r="SWU2" s="74"/>
      <c r="SWV2" s="74"/>
      <c r="SWW2" s="74"/>
      <c r="SWX2" s="74"/>
      <c r="SWY2" s="74"/>
      <c r="SWZ2" s="74"/>
      <c r="SXA2" s="74"/>
      <c r="SXB2" s="74"/>
      <c r="SXC2" s="74"/>
      <c r="SXD2" s="74"/>
      <c r="SXE2" s="74"/>
      <c r="SXF2" s="74"/>
      <c r="SXG2" s="74"/>
      <c r="SXH2" s="74"/>
      <c r="SXI2" s="74"/>
      <c r="SXJ2" s="74"/>
      <c r="SXK2" s="74"/>
      <c r="SXL2" s="74"/>
      <c r="SXM2" s="74"/>
      <c r="SXN2" s="74"/>
      <c r="SXO2" s="74"/>
      <c r="SXP2" s="74"/>
      <c r="SXQ2" s="74"/>
      <c r="SXR2" s="74"/>
      <c r="SXS2" s="74"/>
      <c r="SXT2" s="74"/>
      <c r="SXU2" s="74"/>
      <c r="SXV2" s="74"/>
      <c r="SXW2" s="74"/>
      <c r="SXX2" s="74"/>
      <c r="SXY2" s="74"/>
      <c r="SXZ2" s="74"/>
      <c r="SYA2" s="74"/>
      <c r="SYB2" s="74"/>
      <c r="SYC2" s="74"/>
      <c r="SYD2" s="74"/>
      <c r="SYE2" s="74"/>
      <c r="SYF2" s="74"/>
      <c r="SYG2" s="74"/>
      <c r="SYH2" s="74"/>
      <c r="SYI2" s="74"/>
      <c r="SYJ2" s="74"/>
      <c r="SYK2" s="74"/>
      <c r="SYL2" s="74"/>
      <c r="SYM2" s="74"/>
      <c r="SYN2" s="74"/>
      <c r="SYO2" s="74"/>
      <c r="SYP2" s="74"/>
      <c r="SYQ2" s="74"/>
      <c r="SYR2" s="74"/>
      <c r="SYS2" s="74"/>
      <c r="SYT2" s="74"/>
      <c r="SYU2" s="74"/>
      <c r="SYV2" s="74"/>
      <c r="SYW2" s="74"/>
      <c r="SYX2" s="74"/>
      <c r="SYY2" s="74"/>
      <c r="SYZ2" s="74"/>
      <c r="SZA2" s="74"/>
      <c r="SZB2" s="74"/>
      <c r="SZC2" s="74"/>
      <c r="SZD2" s="74"/>
      <c r="SZE2" s="74"/>
      <c r="SZF2" s="74"/>
      <c r="SZG2" s="74"/>
      <c r="SZH2" s="74"/>
      <c r="SZI2" s="74"/>
      <c r="SZJ2" s="74"/>
      <c r="SZK2" s="74"/>
      <c r="SZL2" s="74"/>
      <c r="SZM2" s="74"/>
      <c r="SZN2" s="74"/>
      <c r="SZO2" s="74"/>
      <c r="SZP2" s="74"/>
      <c r="SZQ2" s="74"/>
      <c r="SZR2" s="74"/>
      <c r="SZS2" s="74"/>
      <c r="SZT2" s="74"/>
      <c r="SZU2" s="74"/>
      <c r="SZV2" s="74"/>
      <c r="SZW2" s="74"/>
      <c r="SZX2" s="74"/>
      <c r="SZY2" s="74"/>
      <c r="SZZ2" s="74"/>
      <c r="TAA2" s="74"/>
      <c r="TAB2" s="74"/>
      <c r="TAC2" s="74"/>
      <c r="TAD2" s="74"/>
      <c r="TAE2" s="74"/>
      <c r="TAF2" s="74"/>
      <c r="TAG2" s="74"/>
      <c r="TAH2" s="74"/>
      <c r="TAI2" s="74"/>
      <c r="TAJ2" s="74"/>
      <c r="TAK2" s="74"/>
      <c r="TAL2" s="74"/>
      <c r="TAM2" s="74"/>
      <c r="TAN2" s="74"/>
      <c r="TAO2" s="74"/>
      <c r="TAP2" s="74"/>
      <c r="TAQ2" s="74"/>
      <c r="TAR2" s="74"/>
      <c r="TAS2" s="74"/>
      <c r="TAT2" s="74"/>
      <c r="TAU2" s="74"/>
      <c r="TAV2" s="74"/>
      <c r="TAW2" s="74"/>
      <c r="TAX2" s="74"/>
      <c r="TAY2" s="74"/>
      <c r="TAZ2" s="74"/>
      <c r="TBA2" s="74"/>
      <c r="TBB2" s="74"/>
      <c r="TBC2" s="74"/>
      <c r="TBD2" s="74"/>
      <c r="TBE2" s="74"/>
      <c r="TBF2" s="74"/>
      <c r="TBG2" s="74"/>
      <c r="TBH2" s="74"/>
      <c r="TBI2" s="74"/>
      <c r="TBJ2" s="74"/>
      <c r="TBK2" s="74"/>
      <c r="TBL2" s="74"/>
      <c r="TBM2" s="74"/>
      <c r="TBN2" s="74"/>
      <c r="TBO2" s="74"/>
      <c r="TBP2" s="74"/>
      <c r="TBQ2" s="74"/>
      <c r="TBR2" s="74"/>
      <c r="TBS2" s="74"/>
      <c r="TBT2" s="74"/>
      <c r="TBU2" s="74"/>
      <c r="TBV2" s="74"/>
      <c r="TBW2" s="74"/>
      <c r="TBX2" s="74"/>
      <c r="TBY2" s="74"/>
      <c r="TBZ2" s="74"/>
      <c r="TCA2" s="74"/>
      <c r="TCB2" s="74"/>
      <c r="TCC2" s="74"/>
      <c r="TCD2" s="74"/>
      <c r="TCE2" s="74"/>
      <c r="TCF2" s="74"/>
      <c r="TCG2" s="74"/>
      <c r="TCH2" s="74"/>
      <c r="TCI2" s="74"/>
      <c r="TCJ2" s="74"/>
      <c r="TCK2" s="74"/>
      <c r="TCL2" s="74"/>
      <c r="TCM2" s="74"/>
      <c r="TCN2" s="74"/>
      <c r="TCO2" s="74"/>
      <c r="TCP2" s="74"/>
      <c r="TCQ2" s="74"/>
      <c r="TCR2" s="74"/>
      <c r="TCS2" s="74"/>
      <c r="TCT2" s="74"/>
      <c r="TCU2" s="74"/>
      <c r="TCV2" s="74"/>
      <c r="TCW2" s="74"/>
      <c r="TCX2" s="74"/>
      <c r="TCY2" s="74"/>
      <c r="TCZ2" s="74"/>
      <c r="TDA2" s="74"/>
      <c r="TDB2" s="74"/>
      <c r="TDC2" s="74"/>
      <c r="TDD2" s="74"/>
      <c r="TDE2" s="74"/>
      <c r="TDF2" s="74"/>
      <c r="TDG2" s="74"/>
      <c r="TDH2" s="74"/>
      <c r="TDI2" s="74"/>
      <c r="TDJ2" s="74"/>
      <c r="TDK2" s="74"/>
      <c r="TDL2" s="74"/>
      <c r="TDM2" s="74"/>
      <c r="TDN2" s="74"/>
      <c r="TDO2" s="74"/>
      <c r="TDP2" s="74"/>
      <c r="TDQ2" s="74"/>
      <c r="TDR2" s="74"/>
      <c r="TDS2" s="74"/>
      <c r="TDT2" s="74"/>
      <c r="TDU2" s="74"/>
      <c r="TDV2" s="74"/>
      <c r="TDW2" s="74"/>
      <c r="TDX2" s="74"/>
      <c r="TDY2" s="74"/>
      <c r="TDZ2" s="74"/>
      <c r="TEA2" s="74"/>
      <c r="TEB2" s="74"/>
      <c r="TEC2" s="74"/>
      <c r="TED2" s="74"/>
      <c r="TEE2" s="74"/>
      <c r="TEF2" s="74"/>
      <c r="TEG2" s="74"/>
      <c r="TEH2" s="74"/>
      <c r="TEI2" s="74"/>
      <c r="TEJ2" s="74"/>
      <c r="TEK2" s="74"/>
      <c r="TEL2" s="74"/>
      <c r="TEM2" s="74"/>
      <c r="TEN2" s="74"/>
      <c r="TEO2" s="74"/>
      <c r="TEP2" s="74"/>
      <c r="TEQ2" s="74"/>
      <c r="TER2" s="74"/>
      <c r="TES2" s="74"/>
      <c r="TET2" s="74"/>
      <c r="TEU2" s="74"/>
      <c r="TEV2" s="74"/>
      <c r="TEW2" s="74"/>
      <c r="TEX2" s="74"/>
      <c r="TEY2" s="74"/>
      <c r="TEZ2" s="74"/>
      <c r="TFA2" s="74"/>
      <c r="TFB2" s="74"/>
      <c r="TFC2" s="74"/>
      <c r="TFD2" s="74"/>
      <c r="TFE2" s="74"/>
      <c r="TFF2" s="74"/>
      <c r="TFG2" s="74"/>
      <c r="TFH2" s="74"/>
      <c r="TFI2" s="74"/>
      <c r="TFJ2" s="74"/>
      <c r="TFK2" s="74"/>
      <c r="TFL2" s="74"/>
      <c r="TFM2" s="74"/>
      <c r="TFN2" s="74"/>
      <c r="TFO2" s="74"/>
      <c r="TFP2" s="74"/>
      <c r="TFQ2" s="74"/>
      <c r="TFR2" s="74"/>
      <c r="TFS2" s="74"/>
      <c r="TFT2" s="74"/>
      <c r="TFU2" s="74"/>
      <c r="TFV2" s="74"/>
      <c r="TFW2" s="74"/>
      <c r="TFX2" s="74"/>
      <c r="TFY2" s="74"/>
      <c r="TFZ2" s="74"/>
      <c r="TGA2" s="74"/>
      <c r="TGB2" s="74"/>
      <c r="TGC2" s="74"/>
      <c r="TGD2" s="74"/>
      <c r="TGE2" s="74"/>
      <c r="TGF2" s="74"/>
      <c r="TGG2" s="74"/>
      <c r="TGH2" s="74"/>
      <c r="TGI2" s="74"/>
      <c r="TGJ2" s="74"/>
      <c r="TGK2" s="74"/>
      <c r="TGL2" s="74"/>
      <c r="TGM2" s="74"/>
      <c r="TGN2" s="74"/>
      <c r="TGO2" s="74"/>
      <c r="TGP2" s="74"/>
      <c r="TGQ2" s="74"/>
      <c r="TGR2" s="74"/>
      <c r="TGS2" s="74"/>
      <c r="TGT2" s="74"/>
      <c r="TGU2" s="74"/>
      <c r="TGV2" s="74"/>
      <c r="TGW2" s="74"/>
      <c r="TGX2" s="74"/>
      <c r="TGY2" s="74"/>
      <c r="TGZ2" s="74"/>
      <c r="THA2" s="74"/>
      <c r="THB2" s="74"/>
      <c r="THC2" s="74"/>
      <c r="THD2" s="74"/>
      <c r="THE2" s="74"/>
      <c r="THF2" s="74"/>
      <c r="THG2" s="74"/>
      <c r="THH2" s="74"/>
      <c r="THI2" s="74"/>
      <c r="THJ2" s="74"/>
      <c r="THK2" s="74"/>
      <c r="THL2" s="74"/>
      <c r="THM2" s="74"/>
      <c r="THN2" s="74"/>
      <c r="THO2" s="74"/>
      <c r="THP2" s="74"/>
      <c r="THQ2" s="74"/>
      <c r="THR2" s="74"/>
      <c r="THS2" s="74"/>
      <c r="THT2" s="74"/>
      <c r="THU2" s="74"/>
      <c r="THV2" s="74"/>
      <c r="THW2" s="74"/>
      <c r="THX2" s="74"/>
      <c r="THY2" s="74"/>
      <c r="THZ2" s="74"/>
      <c r="TIA2" s="74"/>
      <c r="TIB2" s="74"/>
      <c r="TIC2" s="74"/>
      <c r="TID2" s="74"/>
      <c r="TIE2" s="74"/>
      <c r="TIF2" s="74"/>
      <c r="TIG2" s="74"/>
      <c r="TIH2" s="74"/>
      <c r="TII2" s="74"/>
      <c r="TIJ2" s="74"/>
      <c r="TIK2" s="74"/>
      <c r="TIL2" s="74"/>
      <c r="TIM2" s="74"/>
      <c r="TIN2" s="74"/>
      <c r="TIO2" s="74"/>
      <c r="TIP2" s="74"/>
      <c r="TIQ2" s="74"/>
      <c r="TIR2" s="74"/>
      <c r="TIS2" s="74"/>
      <c r="TIT2" s="74"/>
      <c r="TIU2" s="74"/>
      <c r="TIV2" s="74"/>
      <c r="TIW2" s="74"/>
      <c r="TIX2" s="74"/>
      <c r="TIY2" s="74"/>
      <c r="TIZ2" s="74"/>
      <c r="TJA2" s="74"/>
      <c r="TJB2" s="74"/>
      <c r="TJC2" s="74"/>
      <c r="TJD2" s="74"/>
      <c r="TJE2" s="74"/>
      <c r="TJF2" s="74"/>
      <c r="TJG2" s="74"/>
      <c r="TJH2" s="74"/>
      <c r="TJI2" s="74"/>
      <c r="TJJ2" s="74"/>
      <c r="TJK2" s="74"/>
      <c r="TJL2" s="74"/>
      <c r="TJM2" s="74"/>
      <c r="TJN2" s="74"/>
      <c r="TJO2" s="74"/>
      <c r="TJP2" s="74"/>
      <c r="TJQ2" s="74"/>
      <c r="TJR2" s="74"/>
      <c r="TJS2" s="74"/>
      <c r="TJT2" s="74"/>
      <c r="TJU2" s="74"/>
      <c r="TJV2" s="74"/>
      <c r="TJW2" s="74"/>
      <c r="TJX2" s="74"/>
      <c r="TJY2" s="74"/>
      <c r="TJZ2" s="74"/>
      <c r="TKA2" s="74"/>
      <c r="TKB2" s="74"/>
      <c r="TKC2" s="74"/>
      <c r="TKD2" s="74"/>
      <c r="TKE2" s="74"/>
      <c r="TKF2" s="74"/>
      <c r="TKG2" s="74"/>
      <c r="TKH2" s="74"/>
      <c r="TKI2" s="74"/>
      <c r="TKJ2" s="74"/>
      <c r="TKK2" s="74"/>
      <c r="TKL2" s="74"/>
      <c r="TKM2" s="74"/>
      <c r="TKN2" s="74"/>
      <c r="TKO2" s="74"/>
      <c r="TKP2" s="74"/>
      <c r="TKQ2" s="74"/>
      <c r="TKR2" s="74"/>
      <c r="TKS2" s="74"/>
      <c r="TKT2" s="74"/>
      <c r="TKU2" s="74"/>
      <c r="TKV2" s="74"/>
      <c r="TKW2" s="74"/>
      <c r="TKX2" s="74"/>
      <c r="TKY2" s="74"/>
      <c r="TKZ2" s="74"/>
      <c r="TLA2" s="74"/>
      <c r="TLB2" s="74"/>
      <c r="TLC2" s="74"/>
      <c r="TLD2" s="74"/>
      <c r="TLE2" s="74"/>
      <c r="TLF2" s="74"/>
      <c r="TLG2" s="74"/>
      <c r="TLH2" s="74"/>
      <c r="TLI2" s="74"/>
      <c r="TLJ2" s="74"/>
      <c r="TLK2" s="74"/>
      <c r="TLL2" s="74"/>
      <c r="TLM2" s="74"/>
      <c r="TLN2" s="74"/>
      <c r="TLO2" s="74"/>
      <c r="TLP2" s="74"/>
      <c r="TLQ2" s="74"/>
      <c r="TLR2" s="74"/>
      <c r="TLS2" s="74"/>
      <c r="TLT2" s="74"/>
      <c r="TLU2" s="74"/>
      <c r="TLV2" s="74"/>
      <c r="TLW2" s="74"/>
      <c r="TLX2" s="74"/>
      <c r="TLY2" s="74"/>
      <c r="TLZ2" s="74"/>
      <c r="TMA2" s="74"/>
      <c r="TMB2" s="74"/>
      <c r="TMC2" s="74"/>
      <c r="TMD2" s="74"/>
      <c r="TME2" s="74"/>
      <c r="TMF2" s="74"/>
      <c r="TMG2" s="74"/>
      <c r="TMH2" s="74"/>
      <c r="TMI2" s="74"/>
      <c r="TMJ2" s="74"/>
      <c r="TMK2" s="74"/>
      <c r="TML2" s="74"/>
      <c r="TMM2" s="74"/>
      <c r="TMN2" s="74"/>
      <c r="TMO2" s="74"/>
      <c r="TMP2" s="74"/>
      <c r="TMQ2" s="74"/>
      <c r="TMR2" s="74"/>
      <c r="TMS2" s="74"/>
      <c r="TMT2" s="74"/>
      <c r="TMU2" s="74"/>
      <c r="TMV2" s="74"/>
      <c r="TMW2" s="74"/>
      <c r="TMX2" s="74"/>
      <c r="TMY2" s="74"/>
      <c r="TMZ2" s="74"/>
      <c r="TNA2" s="74"/>
      <c r="TNB2" s="74"/>
      <c r="TNC2" s="74"/>
      <c r="TND2" s="74"/>
      <c r="TNE2" s="74"/>
      <c r="TNF2" s="74"/>
      <c r="TNG2" s="74"/>
      <c r="TNH2" s="74"/>
      <c r="TNI2" s="74"/>
      <c r="TNJ2" s="74"/>
      <c r="TNK2" s="74"/>
      <c r="TNL2" s="74"/>
      <c r="TNM2" s="74"/>
      <c r="TNN2" s="74"/>
      <c r="TNO2" s="74"/>
      <c r="TNP2" s="74"/>
      <c r="TNQ2" s="74"/>
      <c r="TNR2" s="74"/>
      <c r="TNS2" s="74"/>
      <c r="TNT2" s="74"/>
      <c r="TNU2" s="74"/>
      <c r="TNV2" s="74"/>
      <c r="TNW2" s="74"/>
      <c r="TNX2" s="74"/>
      <c r="TNY2" s="74"/>
      <c r="TNZ2" s="74"/>
      <c r="TOA2" s="74"/>
      <c r="TOB2" s="74"/>
      <c r="TOC2" s="74"/>
      <c r="TOD2" s="74"/>
      <c r="TOE2" s="74"/>
      <c r="TOF2" s="74"/>
      <c r="TOG2" s="74"/>
      <c r="TOH2" s="74"/>
      <c r="TOI2" s="74"/>
      <c r="TOJ2" s="74"/>
      <c r="TOK2" s="74"/>
      <c r="TOL2" s="74"/>
      <c r="TOM2" s="74"/>
      <c r="TON2" s="74"/>
      <c r="TOO2" s="74"/>
      <c r="TOP2" s="74"/>
      <c r="TOQ2" s="74"/>
      <c r="TOR2" s="74"/>
      <c r="TOS2" s="74"/>
      <c r="TOT2" s="74"/>
      <c r="TOU2" s="74"/>
      <c r="TOV2" s="74"/>
      <c r="TOW2" s="74"/>
      <c r="TOX2" s="74"/>
      <c r="TOY2" s="74"/>
      <c r="TOZ2" s="74"/>
      <c r="TPA2" s="74"/>
      <c r="TPB2" s="74"/>
      <c r="TPC2" s="74"/>
      <c r="TPD2" s="74"/>
      <c r="TPE2" s="74"/>
      <c r="TPF2" s="74"/>
      <c r="TPG2" s="74"/>
      <c r="TPH2" s="74"/>
      <c r="TPI2" s="74"/>
      <c r="TPJ2" s="74"/>
      <c r="TPK2" s="74"/>
      <c r="TPL2" s="74"/>
      <c r="TPM2" s="74"/>
      <c r="TPN2" s="74"/>
      <c r="TPO2" s="74"/>
      <c r="TPP2" s="74"/>
      <c r="TPQ2" s="74"/>
      <c r="TPR2" s="74"/>
      <c r="TPS2" s="74"/>
      <c r="TPT2" s="74"/>
      <c r="TPU2" s="74"/>
      <c r="TPV2" s="74"/>
      <c r="TPW2" s="74"/>
      <c r="TPX2" s="74"/>
      <c r="TPY2" s="74"/>
      <c r="TPZ2" s="74"/>
      <c r="TQA2" s="74"/>
      <c r="TQB2" s="74"/>
      <c r="TQC2" s="74"/>
      <c r="TQD2" s="74"/>
      <c r="TQE2" s="74"/>
      <c r="TQF2" s="74"/>
      <c r="TQG2" s="74"/>
      <c r="TQH2" s="74"/>
      <c r="TQI2" s="74"/>
      <c r="TQJ2" s="74"/>
      <c r="TQK2" s="74"/>
      <c r="TQL2" s="74"/>
      <c r="TQM2" s="74"/>
      <c r="TQN2" s="74"/>
      <c r="TQO2" s="74"/>
      <c r="TQP2" s="74"/>
      <c r="TQQ2" s="74"/>
      <c r="TQR2" s="74"/>
      <c r="TQS2" s="74"/>
      <c r="TQT2" s="74"/>
      <c r="TQU2" s="74"/>
      <c r="TQV2" s="74"/>
      <c r="TQW2" s="74"/>
      <c r="TQX2" s="74"/>
      <c r="TQY2" s="74"/>
      <c r="TQZ2" s="74"/>
      <c r="TRA2" s="74"/>
      <c r="TRB2" s="74"/>
      <c r="TRC2" s="74"/>
      <c r="TRD2" s="74"/>
      <c r="TRE2" s="74"/>
      <c r="TRF2" s="74"/>
      <c r="TRG2" s="74"/>
      <c r="TRH2" s="74"/>
      <c r="TRI2" s="74"/>
      <c r="TRJ2" s="74"/>
      <c r="TRK2" s="74"/>
      <c r="TRL2" s="74"/>
      <c r="TRM2" s="74"/>
      <c r="TRN2" s="74"/>
      <c r="TRO2" s="74"/>
      <c r="TRP2" s="74"/>
      <c r="TRQ2" s="74"/>
      <c r="TRR2" s="74"/>
      <c r="TRS2" s="74"/>
      <c r="TRT2" s="74"/>
      <c r="TRU2" s="74"/>
      <c r="TRV2" s="74"/>
      <c r="TRW2" s="74"/>
      <c r="TRX2" s="74"/>
      <c r="TRY2" s="74"/>
      <c r="TRZ2" s="74"/>
      <c r="TSA2" s="74"/>
      <c r="TSB2" s="74"/>
      <c r="TSC2" s="74"/>
      <c r="TSD2" s="74"/>
      <c r="TSE2" s="74"/>
      <c r="TSF2" s="74"/>
      <c r="TSG2" s="74"/>
      <c r="TSH2" s="74"/>
      <c r="TSI2" s="74"/>
      <c r="TSJ2" s="74"/>
      <c r="TSK2" s="74"/>
      <c r="TSL2" s="74"/>
      <c r="TSM2" s="74"/>
      <c r="TSN2" s="74"/>
      <c r="TSO2" s="74"/>
      <c r="TSP2" s="74"/>
      <c r="TSQ2" s="74"/>
      <c r="TSR2" s="74"/>
      <c r="TSS2" s="74"/>
      <c r="TST2" s="74"/>
      <c r="TSU2" s="74"/>
      <c r="TSV2" s="74"/>
      <c r="TSW2" s="74"/>
      <c r="TSX2" s="74"/>
      <c r="TSY2" s="74"/>
      <c r="TSZ2" s="74"/>
      <c r="TTA2" s="74"/>
      <c r="TTB2" s="74"/>
      <c r="TTC2" s="74"/>
      <c r="TTD2" s="74"/>
      <c r="TTE2" s="74"/>
      <c r="TTF2" s="74"/>
      <c r="TTG2" s="74"/>
      <c r="TTH2" s="74"/>
      <c r="TTI2" s="74"/>
      <c r="TTJ2" s="74"/>
      <c r="TTK2" s="74"/>
      <c r="TTL2" s="74"/>
      <c r="TTM2" s="74"/>
      <c r="TTN2" s="74"/>
      <c r="TTO2" s="74"/>
      <c r="TTP2" s="74"/>
      <c r="TTQ2" s="74"/>
      <c r="TTR2" s="74"/>
      <c r="TTS2" s="74"/>
      <c r="TTT2" s="74"/>
      <c r="TTU2" s="74"/>
      <c r="TTV2" s="74"/>
      <c r="TTW2" s="74"/>
      <c r="TTX2" s="74"/>
      <c r="TTY2" s="74"/>
      <c r="TTZ2" s="74"/>
      <c r="TUA2" s="74"/>
      <c r="TUB2" s="74"/>
      <c r="TUC2" s="74"/>
      <c r="TUD2" s="74"/>
      <c r="TUE2" s="74"/>
      <c r="TUF2" s="74"/>
      <c r="TUG2" s="74"/>
      <c r="TUH2" s="74"/>
      <c r="TUI2" s="74"/>
      <c r="TUJ2" s="74"/>
      <c r="TUK2" s="74"/>
      <c r="TUL2" s="74"/>
      <c r="TUM2" s="74"/>
      <c r="TUN2" s="74"/>
      <c r="TUO2" s="74"/>
      <c r="TUP2" s="74"/>
      <c r="TUQ2" s="74"/>
      <c r="TUR2" s="74"/>
      <c r="TUS2" s="74"/>
      <c r="TUT2" s="74"/>
      <c r="TUU2" s="74"/>
      <c r="TUV2" s="74"/>
      <c r="TUW2" s="74"/>
      <c r="TUX2" s="74"/>
      <c r="TUY2" s="74"/>
      <c r="TUZ2" s="74"/>
      <c r="TVA2" s="74"/>
      <c r="TVB2" s="74"/>
      <c r="TVC2" s="74"/>
      <c r="TVD2" s="74"/>
      <c r="TVE2" s="74"/>
      <c r="TVF2" s="74"/>
      <c r="TVG2" s="74"/>
      <c r="TVH2" s="74"/>
      <c r="TVI2" s="74"/>
      <c r="TVJ2" s="74"/>
      <c r="TVK2" s="74"/>
      <c r="TVL2" s="74"/>
      <c r="TVM2" s="74"/>
      <c r="TVN2" s="74"/>
      <c r="TVO2" s="74"/>
      <c r="TVP2" s="74"/>
      <c r="TVQ2" s="74"/>
      <c r="TVR2" s="74"/>
      <c r="TVS2" s="74"/>
      <c r="TVT2" s="74"/>
      <c r="TVU2" s="74"/>
      <c r="TVV2" s="74"/>
      <c r="TVW2" s="74"/>
      <c r="TVX2" s="74"/>
      <c r="TVY2" s="74"/>
      <c r="TVZ2" s="74"/>
      <c r="TWA2" s="74"/>
      <c r="TWB2" s="74"/>
      <c r="TWC2" s="74"/>
      <c r="TWD2" s="74"/>
      <c r="TWE2" s="74"/>
      <c r="TWF2" s="74"/>
      <c r="TWG2" s="74"/>
      <c r="TWH2" s="74"/>
      <c r="TWI2" s="74"/>
      <c r="TWJ2" s="74"/>
      <c r="TWK2" s="74"/>
      <c r="TWL2" s="74"/>
      <c r="TWM2" s="74"/>
      <c r="TWN2" s="74"/>
      <c r="TWO2" s="74"/>
      <c r="TWP2" s="74"/>
      <c r="TWQ2" s="74"/>
      <c r="TWR2" s="74"/>
      <c r="TWS2" s="74"/>
      <c r="TWT2" s="74"/>
      <c r="TWU2" s="74"/>
      <c r="TWV2" s="74"/>
      <c r="TWW2" s="74"/>
      <c r="TWX2" s="74"/>
      <c r="TWY2" s="74"/>
      <c r="TWZ2" s="74"/>
      <c r="TXA2" s="74"/>
      <c r="TXB2" s="74"/>
      <c r="TXC2" s="74"/>
      <c r="TXD2" s="74"/>
      <c r="TXE2" s="74"/>
      <c r="TXF2" s="74"/>
      <c r="TXG2" s="74"/>
      <c r="TXH2" s="74"/>
      <c r="TXI2" s="74"/>
      <c r="TXJ2" s="74"/>
      <c r="TXK2" s="74"/>
      <c r="TXL2" s="74"/>
      <c r="TXM2" s="74"/>
      <c r="TXN2" s="74"/>
      <c r="TXO2" s="74"/>
      <c r="TXP2" s="74"/>
      <c r="TXQ2" s="74"/>
      <c r="TXR2" s="74"/>
      <c r="TXS2" s="74"/>
      <c r="TXT2" s="74"/>
      <c r="TXU2" s="74"/>
      <c r="TXV2" s="74"/>
      <c r="TXW2" s="74"/>
      <c r="TXX2" s="74"/>
      <c r="TXY2" s="74"/>
      <c r="TXZ2" s="74"/>
      <c r="TYA2" s="74"/>
      <c r="TYB2" s="74"/>
      <c r="TYC2" s="74"/>
      <c r="TYD2" s="74"/>
      <c r="TYE2" s="74"/>
      <c r="TYF2" s="74"/>
      <c r="TYG2" s="74"/>
      <c r="TYH2" s="74"/>
      <c r="TYI2" s="74"/>
      <c r="TYJ2" s="74"/>
      <c r="TYK2" s="74"/>
      <c r="TYL2" s="74"/>
      <c r="TYM2" s="74"/>
      <c r="TYN2" s="74"/>
      <c r="TYO2" s="74"/>
      <c r="TYP2" s="74"/>
      <c r="TYQ2" s="74"/>
      <c r="TYR2" s="74"/>
      <c r="TYS2" s="74"/>
      <c r="TYT2" s="74"/>
      <c r="TYU2" s="74"/>
      <c r="TYV2" s="74"/>
      <c r="TYW2" s="74"/>
      <c r="TYX2" s="74"/>
      <c r="TYY2" s="74"/>
      <c r="TYZ2" s="74"/>
      <c r="TZA2" s="74"/>
      <c r="TZB2" s="74"/>
      <c r="TZC2" s="74"/>
      <c r="TZD2" s="74"/>
      <c r="TZE2" s="74"/>
      <c r="TZF2" s="74"/>
      <c r="TZG2" s="74"/>
      <c r="TZH2" s="74"/>
      <c r="TZI2" s="74"/>
      <c r="TZJ2" s="74"/>
      <c r="TZK2" s="74"/>
      <c r="TZL2" s="74"/>
      <c r="TZM2" s="74"/>
      <c r="TZN2" s="74"/>
      <c r="TZO2" s="74"/>
      <c r="TZP2" s="74"/>
      <c r="TZQ2" s="74"/>
      <c r="TZR2" s="74"/>
      <c r="TZS2" s="74"/>
      <c r="TZT2" s="74"/>
      <c r="TZU2" s="74"/>
      <c r="TZV2" s="74"/>
      <c r="TZW2" s="74"/>
      <c r="TZX2" s="74"/>
      <c r="TZY2" s="74"/>
      <c r="TZZ2" s="74"/>
      <c r="UAA2" s="74"/>
      <c r="UAB2" s="74"/>
      <c r="UAC2" s="74"/>
      <c r="UAD2" s="74"/>
      <c r="UAE2" s="74"/>
      <c r="UAF2" s="74"/>
      <c r="UAG2" s="74"/>
      <c r="UAH2" s="74"/>
      <c r="UAI2" s="74"/>
      <c r="UAJ2" s="74"/>
      <c r="UAK2" s="74"/>
      <c r="UAL2" s="74"/>
      <c r="UAM2" s="74"/>
      <c r="UAN2" s="74"/>
      <c r="UAO2" s="74"/>
      <c r="UAP2" s="74"/>
      <c r="UAQ2" s="74"/>
      <c r="UAR2" s="74"/>
      <c r="UAS2" s="74"/>
      <c r="UAT2" s="74"/>
      <c r="UAU2" s="74"/>
      <c r="UAV2" s="74"/>
      <c r="UAW2" s="74"/>
      <c r="UAX2" s="74"/>
      <c r="UAY2" s="74"/>
      <c r="UAZ2" s="74"/>
      <c r="UBA2" s="74"/>
      <c r="UBB2" s="74"/>
      <c r="UBC2" s="74"/>
      <c r="UBD2" s="74"/>
      <c r="UBE2" s="74"/>
      <c r="UBF2" s="74"/>
      <c r="UBG2" s="74"/>
      <c r="UBH2" s="74"/>
      <c r="UBI2" s="74"/>
      <c r="UBJ2" s="74"/>
      <c r="UBK2" s="74"/>
      <c r="UBL2" s="74"/>
      <c r="UBM2" s="74"/>
      <c r="UBN2" s="74"/>
      <c r="UBO2" s="74"/>
      <c r="UBP2" s="74"/>
      <c r="UBQ2" s="74"/>
      <c r="UBR2" s="74"/>
      <c r="UBS2" s="74"/>
      <c r="UBT2" s="74"/>
      <c r="UBU2" s="74"/>
      <c r="UBV2" s="74"/>
      <c r="UBW2" s="74"/>
      <c r="UBX2" s="74"/>
      <c r="UBY2" s="74"/>
      <c r="UBZ2" s="74"/>
      <c r="UCA2" s="74"/>
      <c r="UCB2" s="74"/>
      <c r="UCC2" s="74"/>
      <c r="UCD2" s="74"/>
      <c r="UCE2" s="74"/>
      <c r="UCF2" s="74"/>
      <c r="UCG2" s="74"/>
      <c r="UCH2" s="74"/>
      <c r="UCI2" s="74"/>
      <c r="UCJ2" s="74"/>
      <c r="UCK2" s="74"/>
      <c r="UCL2" s="74"/>
      <c r="UCM2" s="74"/>
      <c r="UCN2" s="74"/>
      <c r="UCO2" s="74"/>
      <c r="UCP2" s="74"/>
      <c r="UCQ2" s="74"/>
      <c r="UCR2" s="74"/>
      <c r="UCS2" s="74"/>
      <c r="UCT2" s="74"/>
      <c r="UCU2" s="74"/>
      <c r="UCV2" s="74"/>
      <c r="UCW2" s="74"/>
      <c r="UCX2" s="74"/>
      <c r="UCY2" s="74"/>
      <c r="UCZ2" s="74"/>
      <c r="UDA2" s="74"/>
      <c r="UDB2" s="74"/>
      <c r="UDC2" s="74"/>
      <c r="UDD2" s="74"/>
      <c r="UDE2" s="74"/>
      <c r="UDF2" s="74"/>
      <c r="UDG2" s="74"/>
      <c r="UDH2" s="74"/>
      <c r="UDI2" s="74"/>
      <c r="UDJ2" s="74"/>
      <c r="UDK2" s="74"/>
      <c r="UDL2" s="74"/>
      <c r="UDM2" s="74"/>
      <c r="UDN2" s="74"/>
      <c r="UDO2" s="74"/>
      <c r="UDP2" s="74"/>
      <c r="UDQ2" s="74"/>
      <c r="UDR2" s="74"/>
      <c r="UDS2" s="74"/>
      <c r="UDT2" s="74"/>
      <c r="UDU2" s="74"/>
      <c r="UDV2" s="74"/>
      <c r="UDW2" s="74"/>
      <c r="UDX2" s="74"/>
      <c r="UDY2" s="74"/>
      <c r="UDZ2" s="74"/>
      <c r="UEA2" s="74"/>
      <c r="UEB2" s="74"/>
      <c r="UEC2" s="74"/>
      <c r="UED2" s="74"/>
      <c r="UEE2" s="74"/>
      <c r="UEF2" s="74"/>
      <c r="UEG2" s="74"/>
      <c r="UEH2" s="74"/>
      <c r="UEI2" s="74"/>
      <c r="UEJ2" s="74"/>
      <c r="UEK2" s="74"/>
      <c r="UEL2" s="74"/>
      <c r="UEM2" s="74"/>
      <c r="UEN2" s="74"/>
      <c r="UEO2" s="74"/>
      <c r="UEP2" s="74"/>
      <c r="UEQ2" s="74"/>
      <c r="UER2" s="74"/>
      <c r="UES2" s="74"/>
      <c r="UET2" s="74"/>
      <c r="UEU2" s="74"/>
      <c r="UEV2" s="74"/>
      <c r="UEW2" s="74"/>
      <c r="UEX2" s="74"/>
      <c r="UEY2" s="74"/>
      <c r="UEZ2" s="74"/>
      <c r="UFA2" s="74"/>
      <c r="UFB2" s="74"/>
      <c r="UFC2" s="74"/>
      <c r="UFD2" s="74"/>
      <c r="UFE2" s="74"/>
      <c r="UFF2" s="74"/>
      <c r="UFG2" s="74"/>
      <c r="UFH2" s="74"/>
      <c r="UFI2" s="74"/>
      <c r="UFJ2" s="74"/>
      <c r="UFK2" s="74"/>
      <c r="UFL2" s="74"/>
      <c r="UFM2" s="74"/>
      <c r="UFN2" s="74"/>
      <c r="UFO2" s="74"/>
      <c r="UFP2" s="74"/>
      <c r="UFQ2" s="74"/>
      <c r="UFR2" s="74"/>
      <c r="UFS2" s="74"/>
      <c r="UFT2" s="74"/>
      <c r="UFU2" s="74"/>
      <c r="UFV2" s="74"/>
      <c r="UFW2" s="74"/>
      <c r="UFX2" s="74"/>
      <c r="UFY2" s="74"/>
      <c r="UFZ2" s="74"/>
      <c r="UGA2" s="74"/>
      <c r="UGB2" s="74"/>
      <c r="UGC2" s="74"/>
      <c r="UGD2" s="74"/>
      <c r="UGE2" s="74"/>
      <c r="UGF2" s="74"/>
      <c r="UGG2" s="74"/>
      <c r="UGH2" s="74"/>
      <c r="UGI2" s="74"/>
      <c r="UGJ2" s="74"/>
      <c r="UGK2" s="74"/>
      <c r="UGL2" s="74"/>
      <c r="UGM2" s="74"/>
      <c r="UGN2" s="74"/>
      <c r="UGO2" s="74"/>
      <c r="UGP2" s="74"/>
      <c r="UGQ2" s="74"/>
      <c r="UGR2" s="74"/>
      <c r="UGS2" s="74"/>
      <c r="UGT2" s="74"/>
      <c r="UGU2" s="74"/>
      <c r="UGV2" s="74"/>
      <c r="UGW2" s="74"/>
      <c r="UGX2" s="74"/>
      <c r="UGY2" s="74"/>
      <c r="UGZ2" s="74"/>
      <c r="UHA2" s="74"/>
      <c r="UHB2" s="74"/>
      <c r="UHC2" s="74"/>
      <c r="UHD2" s="74"/>
      <c r="UHE2" s="74"/>
      <c r="UHF2" s="74"/>
      <c r="UHG2" s="74"/>
      <c r="UHH2" s="74"/>
      <c r="UHI2" s="74"/>
      <c r="UHJ2" s="74"/>
      <c r="UHK2" s="74"/>
      <c r="UHL2" s="74"/>
      <c r="UHM2" s="74"/>
      <c r="UHN2" s="74"/>
      <c r="UHO2" s="74"/>
      <c r="UHP2" s="74"/>
      <c r="UHQ2" s="74"/>
      <c r="UHR2" s="74"/>
      <c r="UHS2" s="74"/>
      <c r="UHT2" s="74"/>
      <c r="UHU2" s="74"/>
      <c r="UHV2" s="74"/>
      <c r="UHW2" s="74"/>
      <c r="UHX2" s="74"/>
      <c r="UHY2" s="74"/>
      <c r="UHZ2" s="74"/>
      <c r="UIA2" s="74"/>
      <c r="UIB2" s="74"/>
      <c r="UIC2" s="74"/>
      <c r="UID2" s="74"/>
      <c r="UIE2" s="74"/>
      <c r="UIF2" s="74"/>
      <c r="UIG2" s="74"/>
      <c r="UIH2" s="74"/>
      <c r="UII2" s="74"/>
      <c r="UIJ2" s="74"/>
      <c r="UIK2" s="74"/>
      <c r="UIL2" s="74"/>
      <c r="UIM2" s="74"/>
      <c r="UIN2" s="74"/>
      <c r="UIO2" s="74"/>
      <c r="UIP2" s="74"/>
      <c r="UIQ2" s="74"/>
      <c r="UIR2" s="74"/>
      <c r="UIS2" s="74"/>
      <c r="UIT2" s="74"/>
      <c r="UIU2" s="74"/>
      <c r="UIV2" s="74"/>
      <c r="UIW2" s="74"/>
      <c r="UIX2" s="74"/>
      <c r="UIY2" s="74"/>
      <c r="UIZ2" s="74"/>
      <c r="UJA2" s="74"/>
      <c r="UJB2" s="74"/>
      <c r="UJC2" s="74"/>
      <c r="UJD2" s="74"/>
      <c r="UJE2" s="74"/>
      <c r="UJF2" s="74"/>
      <c r="UJG2" s="74"/>
      <c r="UJH2" s="74"/>
      <c r="UJI2" s="74"/>
      <c r="UJJ2" s="74"/>
      <c r="UJK2" s="74"/>
      <c r="UJL2" s="74"/>
      <c r="UJM2" s="74"/>
      <c r="UJN2" s="74"/>
      <c r="UJO2" s="74"/>
      <c r="UJP2" s="74"/>
      <c r="UJQ2" s="74"/>
      <c r="UJR2" s="74"/>
      <c r="UJS2" s="74"/>
      <c r="UJT2" s="74"/>
      <c r="UJU2" s="74"/>
      <c r="UJV2" s="74"/>
      <c r="UJW2" s="74"/>
      <c r="UJX2" s="74"/>
      <c r="UJY2" s="74"/>
      <c r="UJZ2" s="74"/>
      <c r="UKA2" s="74"/>
      <c r="UKB2" s="74"/>
      <c r="UKC2" s="74"/>
      <c r="UKD2" s="74"/>
      <c r="UKE2" s="74"/>
      <c r="UKF2" s="74"/>
      <c r="UKG2" s="74"/>
      <c r="UKH2" s="74"/>
      <c r="UKI2" s="74"/>
      <c r="UKJ2" s="74"/>
      <c r="UKK2" s="74"/>
      <c r="UKL2" s="74"/>
      <c r="UKM2" s="74"/>
      <c r="UKN2" s="74"/>
      <c r="UKO2" s="74"/>
      <c r="UKP2" s="74"/>
      <c r="UKQ2" s="74"/>
      <c r="UKR2" s="74"/>
      <c r="UKS2" s="74"/>
      <c r="UKT2" s="74"/>
      <c r="UKU2" s="74"/>
      <c r="UKV2" s="74"/>
      <c r="UKW2" s="74"/>
      <c r="UKX2" s="74"/>
      <c r="UKY2" s="74"/>
      <c r="UKZ2" s="74"/>
      <c r="ULA2" s="74"/>
      <c r="ULB2" s="74"/>
      <c r="ULC2" s="74"/>
      <c r="ULD2" s="74"/>
      <c r="ULE2" s="74"/>
      <c r="ULF2" s="74"/>
      <c r="ULG2" s="74"/>
      <c r="ULH2" s="74"/>
      <c r="ULI2" s="74"/>
      <c r="ULJ2" s="74"/>
      <c r="ULK2" s="74"/>
      <c r="ULL2" s="74"/>
      <c r="ULM2" s="74"/>
      <c r="ULN2" s="74"/>
      <c r="ULO2" s="74"/>
      <c r="ULP2" s="74"/>
      <c r="ULQ2" s="74"/>
      <c r="ULR2" s="74"/>
      <c r="ULS2" s="74"/>
      <c r="ULT2" s="74"/>
      <c r="ULU2" s="74"/>
      <c r="ULV2" s="74"/>
      <c r="ULW2" s="74"/>
      <c r="ULX2" s="74"/>
      <c r="ULY2" s="74"/>
      <c r="ULZ2" s="74"/>
      <c r="UMA2" s="74"/>
      <c r="UMB2" s="74"/>
      <c r="UMC2" s="74"/>
      <c r="UMD2" s="74"/>
      <c r="UME2" s="74"/>
      <c r="UMF2" s="74"/>
      <c r="UMG2" s="74"/>
      <c r="UMH2" s="74"/>
      <c r="UMI2" s="74"/>
      <c r="UMJ2" s="74"/>
      <c r="UMK2" s="74"/>
      <c r="UML2" s="74"/>
      <c r="UMM2" s="74"/>
      <c r="UMN2" s="74"/>
      <c r="UMO2" s="74"/>
      <c r="UMP2" s="74"/>
      <c r="UMQ2" s="74"/>
      <c r="UMR2" s="74"/>
      <c r="UMS2" s="74"/>
      <c r="UMT2" s="74"/>
      <c r="UMU2" s="74"/>
      <c r="UMV2" s="74"/>
      <c r="UMW2" s="74"/>
      <c r="UMX2" s="74"/>
      <c r="UMY2" s="74"/>
      <c r="UMZ2" s="74"/>
      <c r="UNA2" s="74"/>
      <c r="UNB2" s="74"/>
      <c r="UNC2" s="74"/>
      <c r="UND2" s="74"/>
      <c r="UNE2" s="74"/>
      <c r="UNF2" s="74"/>
      <c r="UNG2" s="74"/>
      <c r="UNH2" s="74"/>
      <c r="UNI2" s="74"/>
      <c r="UNJ2" s="74"/>
      <c r="UNK2" s="74"/>
      <c r="UNL2" s="74"/>
      <c r="UNM2" s="74"/>
      <c r="UNN2" s="74"/>
      <c r="UNO2" s="74"/>
      <c r="UNP2" s="74"/>
      <c r="UNQ2" s="74"/>
      <c r="UNR2" s="74"/>
      <c r="UNS2" s="74"/>
      <c r="UNT2" s="74"/>
      <c r="UNU2" s="74"/>
      <c r="UNV2" s="74"/>
      <c r="UNW2" s="74"/>
      <c r="UNX2" s="74"/>
      <c r="UNY2" s="74"/>
      <c r="UNZ2" s="74"/>
      <c r="UOA2" s="74"/>
      <c r="UOB2" s="74"/>
      <c r="UOC2" s="74"/>
      <c r="UOD2" s="74"/>
      <c r="UOE2" s="74"/>
      <c r="UOF2" s="74"/>
      <c r="UOG2" s="74"/>
      <c r="UOH2" s="74"/>
      <c r="UOI2" s="74"/>
      <c r="UOJ2" s="74"/>
      <c r="UOK2" s="74"/>
      <c r="UOL2" s="74"/>
      <c r="UOM2" s="74"/>
      <c r="UON2" s="74"/>
      <c r="UOO2" s="74"/>
      <c r="UOP2" s="74"/>
      <c r="UOQ2" s="74"/>
      <c r="UOR2" s="74"/>
      <c r="UOS2" s="74"/>
      <c r="UOT2" s="74"/>
      <c r="UOU2" s="74"/>
      <c r="UOV2" s="74"/>
      <c r="UOW2" s="74"/>
      <c r="UOX2" s="74"/>
      <c r="UOY2" s="74"/>
      <c r="UOZ2" s="74"/>
      <c r="UPA2" s="74"/>
      <c r="UPB2" s="74"/>
      <c r="UPC2" s="74"/>
      <c r="UPD2" s="74"/>
      <c r="UPE2" s="74"/>
      <c r="UPF2" s="74"/>
      <c r="UPG2" s="74"/>
      <c r="UPH2" s="74"/>
      <c r="UPI2" s="74"/>
      <c r="UPJ2" s="74"/>
      <c r="UPK2" s="74"/>
      <c r="UPL2" s="74"/>
      <c r="UPM2" s="74"/>
      <c r="UPN2" s="74"/>
      <c r="UPO2" s="74"/>
      <c r="UPP2" s="74"/>
      <c r="UPQ2" s="74"/>
      <c r="UPR2" s="74"/>
      <c r="UPS2" s="74"/>
      <c r="UPT2" s="74"/>
      <c r="UPU2" s="74"/>
      <c r="UPV2" s="74"/>
      <c r="UPW2" s="74"/>
      <c r="UPX2" s="74"/>
      <c r="UPY2" s="74"/>
      <c r="UPZ2" s="74"/>
      <c r="UQA2" s="74"/>
      <c r="UQB2" s="74"/>
      <c r="UQC2" s="74"/>
      <c r="UQD2" s="74"/>
      <c r="UQE2" s="74"/>
      <c r="UQF2" s="74"/>
      <c r="UQG2" s="74"/>
      <c r="UQH2" s="74"/>
      <c r="UQI2" s="74"/>
      <c r="UQJ2" s="74"/>
      <c r="UQK2" s="74"/>
      <c r="UQL2" s="74"/>
      <c r="UQM2" s="74"/>
      <c r="UQN2" s="74"/>
      <c r="UQO2" s="74"/>
      <c r="UQP2" s="74"/>
      <c r="UQQ2" s="74"/>
      <c r="UQR2" s="74"/>
      <c r="UQS2" s="74"/>
      <c r="UQT2" s="74"/>
      <c r="UQU2" s="74"/>
      <c r="UQV2" s="74"/>
      <c r="UQW2" s="74"/>
      <c r="UQX2" s="74"/>
      <c r="UQY2" s="74"/>
      <c r="UQZ2" s="74"/>
      <c r="URA2" s="74"/>
      <c r="URB2" s="74"/>
      <c r="URC2" s="74"/>
      <c r="URD2" s="74"/>
      <c r="URE2" s="74"/>
      <c r="URF2" s="74"/>
      <c r="URG2" s="74"/>
      <c r="URH2" s="74"/>
      <c r="URI2" s="74"/>
      <c r="URJ2" s="74"/>
      <c r="URK2" s="74"/>
      <c r="URL2" s="74"/>
      <c r="URM2" s="74"/>
      <c r="URN2" s="74"/>
      <c r="URO2" s="74"/>
      <c r="URP2" s="74"/>
      <c r="URQ2" s="74"/>
      <c r="URR2" s="74"/>
      <c r="URS2" s="74"/>
      <c r="URT2" s="74"/>
      <c r="URU2" s="74"/>
      <c r="URV2" s="74"/>
      <c r="URW2" s="74"/>
      <c r="URX2" s="74"/>
      <c r="URY2" s="74"/>
      <c r="URZ2" s="74"/>
      <c r="USA2" s="74"/>
      <c r="USB2" s="74"/>
      <c r="USC2" s="74"/>
      <c r="USD2" s="74"/>
      <c r="USE2" s="74"/>
      <c r="USF2" s="74"/>
      <c r="USG2" s="74"/>
      <c r="USH2" s="74"/>
      <c r="USI2" s="74"/>
      <c r="USJ2" s="74"/>
      <c r="USK2" s="74"/>
      <c r="USL2" s="74"/>
      <c r="USM2" s="74"/>
      <c r="USN2" s="74"/>
      <c r="USO2" s="74"/>
      <c r="USP2" s="74"/>
      <c r="USQ2" s="74"/>
      <c r="USR2" s="74"/>
      <c r="USS2" s="74"/>
      <c r="UST2" s="74"/>
      <c r="USU2" s="74"/>
      <c r="USV2" s="74"/>
      <c r="USW2" s="74"/>
      <c r="USX2" s="74"/>
      <c r="USY2" s="74"/>
      <c r="USZ2" s="74"/>
      <c r="UTA2" s="74"/>
      <c r="UTB2" s="74"/>
      <c r="UTC2" s="74"/>
      <c r="UTD2" s="74"/>
      <c r="UTE2" s="74"/>
      <c r="UTF2" s="74"/>
      <c r="UTG2" s="74"/>
      <c r="UTH2" s="74"/>
      <c r="UTI2" s="74"/>
      <c r="UTJ2" s="74"/>
      <c r="UTK2" s="74"/>
      <c r="UTL2" s="74"/>
      <c r="UTM2" s="74"/>
      <c r="UTN2" s="74"/>
      <c r="UTO2" s="74"/>
      <c r="UTP2" s="74"/>
      <c r="UTQ2" s="74"/>
      <c r="UTR2" s="74"/>
      <c r="UTS2" s="74"/>
      <c r="UTT2" s="74"/>
      <c r="UTU2" s="74"/>
      <c r="UTV2" s="74"/>
      <c r="UTW2" s="74"/>
      <c r="UTX2" s="74"/>
      <c r="UTY2" s="74"/>
      <c r="UTZ2" s="74"/>
      <c r="UUA2" s="74"/>
      <c r="UUB2" s="74"/>
      <c r="UUC2" s="74"/>
      <c r="UUD2" s="74"/>
      <c r="UUE2" s="74"/>
      <c r="UUF2" s="74"/>
      <c r="UUG2" s="74"/>
      <c r="UUH2" s="74"/>
      <c r="UUI2" s="74"/>
      <c r="UUJ2" s="74"/>
      <c r="UUK2" s="74"/>
      <c r="UUL2" s="74"/>
      <c r="UUM2" s="74"/>
      <c r="UUN2" s="74"/>
      <c r="UUO2" s="74"/>
      <c r="UUP2" s="74"/>
      <c r="UUQ2" s="74"/>
      <c r="UUR2" s="74"/>
      <c r="UUS2" s="74"/>
      <c r="UUT2" s="74"/>
      <c r="UUU2" s="74"/>
      <c r="UUV2" s="74"/>
      <c r="UUW2" s="74"/>
      <c r="UUX2" s="74"/>
      <c r="UUY2" s="74"/>
      <c r="UUZ2" s="74"/>
      <c r="UVA2" s="74"/>
      <c r="UVB2" s="74"/>
      <c r="UVC2" s="74"/>
      <c r="UVD2" s="74"/>
      <c r="UVE2" s="74"/>
      <c r="UVF2" s="74"/>
      <c r="UVG2" s="74"/>
      <c r="UVH2" s="74"/>
      <c r="UVI2" s="74"/>
      <c r="UVJ2" s="74"/>
      <c r="UVK2" s="74"/>
      <c r="UVL2" s="74"/>
      <c r="UVM2" s="74"/>
      <c r="UVN2" s="74"/>
      <c r="UVO2" s="74"/>
      <c r="UVP2" s="74"/>
      <c r="UVQ2" s="74"/>
      <c r="UVR2" s="74"/>
      <c r="UVS2" s="74"/>
      <c r="UVT2" s="74"/>
      <c r="UVU2" s="74"/>
      <c r="UVV2" s="74"/>
      <c r="UVW2" s="74"/>
      <c r="UVX2" s="74"/>
      <c r="UVY2" s="74"/>
      <c r="UVZ2" s="74"/>
      <c r="UWA2" s="74"/>
      <c r="UWB2" s="74"/>
      <c r="UWC2" s="74"/>
      <c r="UWD2" s="74"/>
      <c r="UWE2" s="74"/>
      <c r="UWF2" s="74"/>
      <c r="UWG2" s="74"/>
      <c r="UWH2" s="74"/>
      <c r="UWI2" s="74"/>
      <c r="UWJ2" s="74"/>
      <c r="UWK2" s="74"/>
      <c r="UWL2" s="74"/>
      <c r="UWM2" s="74"/>
      <c r="UWN2" s="74"/>
      <c r="UWO2" s="74"/>
      <c r="UWP2" s="74"/>
      <c r="UWQ2" s="74"/>
      <c r="UWR2" s="74"/>
      <c r="UWS2" s="74"/>
      <c r="UWT2" s="74"/>
      <c r="UWU2" s="74"/>
      <c r="UWV2" s="74"/>
      <c r="UWW2" s="74"/>
      <c r="UWX2" s="74"/>
      <c r="UWY2" s="74"/>
      <c r="UWZ2" s="74"/>
      <c r="UXA2" s="74"/>
      <c r="UXB2" s="74"/>
      <c r="UXC2" s="74"/>
      <c r="UXD2" s="74"/>
      <c r="UXE2" s="74"/>
      <c r="UXF2" s="74"/>
      <c r="UXG2" s="74"/>
      <c r="UXH2" s="74"/>
      <c r="UXI2" s="74"/>
      <c r="UXJ2" s="74"/>
      <c r="UXK2" s="74"/>
      <c r="UXL2" s="74"/>
      <c r="UXM2" s="74"/>
      <c r="UXN2" s="74"/>
      <c r="UXO2" s="74"/>
      <c r="UXP2" s="74"/>
      <c r="UXQ2" s="74"/>
      <c r="UXR2" s="74"/>
      <c r="UXS2" s="74"/>
      <c r="UXT2" s="74"/>
      <c r="UXU2" s="74"/>
      <c r="UXV2" s="74"/>
      <c r="UXW2" s="74"/>
      <c r="UXX2" s="74"/>
      <c r="UXY2" s="74"/>
      <c r="UXZ2" s="74"/>
      <c r="UYA2" s="74"/>
      <c r="UYB2" s="74"/>
      <c r="UYC2" s="74"/>
      <c r="UYD2" s="74"/>
      <c r="UYE2" s="74"/>
      <c r="UYF2" s="74"/>
      <c r="UYG2" s="74"/>
      <c r="UYH2" s="74"/>
      <c r="UYI2" s="74"/>
      <c r="UYJ2" s="74"/>
      <c r="UYK2" s="74"/>
      <c r="UYL2" s="74"/>
      <c r="UYM2" s="74"/>
      <c r="UYN2" s="74"/>
      <c r="UYO2" s="74"/>
      <c r="UYP2" s="74"/>
      <c r="UYQ2" s="74"/>
      <c r="UYR2" s="74"/>
      <c r="UYS2" s="74"/>
      <c r="UYT2" s="74"/>
      <c r="UYU2" s="74"/>
      <c r="UYV2" s="74"/>
      <c r="UYW2" s="74"/>
      <c r="UYX2" s="74"/>
      <c r="UYY2" s="74"/>
      <c r="UYZ2" s="74"/>
      <c r="UZA2" s="74"/>
      <c r="UZB2" s="74"/>
      <c r="UZC2" s="74"/>
      <c r="UZD2" s="74"/>
      <c r="UZE2" s="74"/>
      <c r="UZF2" s="74"/>
      <c r="UZG2" s="74"/>
      <c r="UZH2" s="74"/>
      <c r="UZI2" s="74"/>
      <c r="UZJ2" s="74"/>
      <c r="UZK2" s="74"/>
      <c r="UZL2" s="74"/>
      <c r="UZM2" s="74"/>
      <c r="UZN2" s="74"/>
      <c r="UZO2" s="74"/>
      <c r="UZP2" s="74"/>
      <c r="UZQ2" s="74"/>
      <c r="UZR2" s="74"/>
      <c r="UZS2" s="74"/>
      <c r="UZT2" s="74"/>
      <c r="UZU2" s="74"/>
      <c r="UZV2" s="74"/>
      <c r="UZW2" s="74"/>
      <c r="UZX2" s="74"/>
      <c r="UZY2" s="74"/>
      <c r="UZZ2" s="74"/>
      <c r="VAA2" s="74"/>
      <c r="VAB2" s="74"/>
      <c r="VAC2" s="74"/>
      <c r="VAD2" s="74"/>
      <c r="VAE2" s="74"/>
      <c r="VAF2" s="74"/>
      <c r="VAG2" s="74"/>
      <c r="VAH2" s="74"/>
      <c r="VAI2" s="74"/>
      <c r="VAJ2" s="74"/>
      <c r="VAK2" s="74"/>
      <c r="VAL2" s="74"/>
      <c r="VAM2" s="74"/>
      <c r="VAN2" s="74"/>
      <c r="VAO2" s="74"/>
      <c r="VAP2" s="74"/>
      <c r="VAQ2" s="74"/>
      <c r="VAR2" s="74"/>
      <c r="VAS2" s="74"/>
      <c r="VAT2" s="74"/>
      <c r="VAU2" s="74"/>
      <c r="VAV2" s="74"/>
      <c r="VAW2" s="74"/>
      <c r="VAX2" s="74"/>
      <c r="VAY2" s="74"/>
      <c r="VAZ2" s="74"/>
      <c r="VBA2" s="74"/>
      <c r="VBB2" s="74"/>
      <c r="VBC2" s="74"/>
      <c r="VBD2" s="74"/>
      <c r="VBE2" s="74"/>
      <c r="VBF2" s="74"/>
      <c r="VBG2" s="74"/>
      <c r="VBH2" s="74"/>
      <c r="VBI2" s="74"/>
      <c r="VBJ2" s="74"/>
      <c r="VBK2" s="74"/>
      <c r="VBL2" s="74"/>
      <c r="VBM2" s="74"/>
      <c r="VBN2" s="74"/>
      <c r="VBO2" s="74"/>
      <c r="VBP2" s="74"/>
      <c r="VBQ2" s="74"/>
      <c r="VBR2" s="74"/>
      <c r="VBS2" s="74"/>
      <c r="VBT2" s="74"/>
      <c r="VBU2" s="74"/>
      <c r="VBV2" s="74"/>
      <c r="VBW2" s="74"/>
      <c r="VBX2" s="74"/>
      <c r="VBY2" s="74"/>
      <c r="VBZ2" s="74"/>
      <c r="VCA2" s="74"/>
      <c r="VCB2" s="74"/>
      <c r="VCC2" s="74"/>
      <c r="VCD2" s="74"/>
      <c r="VCE2" s="74"/>
      <c r="VCF2" s="74"/>
      <c r="VCG2" s="74"/>
      <c r="VCH2" s="74"/>
      <c r="VCI2" s="74"/>
      <c r="VCJ2" s="74"/>
      <c r="VCK2" s="74"/>
      <c r="VCL2" s="74"/>
      <c r="VCM2" s="74"/>
      <c r="VCN2" s="74"/>
      <c r="VCO2" s="74"/>
      <c r="VCP2" s="74"/>
      <c r="VCQ2" s="74"/>
      <c r="VCR2" s="74"/>
      <c r="VCS2" s="74"/>
      <c r="VCT2" s="74"/>
      <c r="VCU2" s="74"/>
      <c r="VCV2" s="74"/>
      <c r="VCW2" s="74"/>
      <c r="VCX2" s="74"/>
      <c r="VCY2" s="74"/>
      <c r="VCZ2" s="74"/>
      <c r="VDA2" s="74"/>
      <c r="VDB2" s="74"/>
      <c r="VDC2" s="74"/>
      <c r="VDD2" s="74"/>
      <c r="VDE2" s="74"/>
      <c r="VDF2" s="74"/>
      <c r="VDG2" s="74"/>
      <c r="VDH2" s="74"/>
      <c r="VDI2" s="74"/>
      <c r="VDJ2" s="74"/>
      <c r="VDK2" s="74"/>
      <c r="VDL2" s="74"/>
      <c r="VDM2" s="74"/>
      <c r="VDN2" s="74"/>
      <c r="VDO2" s="74"/>
      <c r="VDP2" s="74"/>
      <c r="VDQ2" s="74"/>
      <c r="VDR2" s="74"/>
      <c r="VDS2" s="74"/>
      <c r="VDT2" s="74"/>
      <c r="VDU2" s="74"/>
      <c r="VDV2" s="74"/>
      <c r="VDW2" s="74"/>
      <c r="VDX2" s="74"/>
      <c r="VDY2" s="74"/>
      <c r="VDZ2" s="74"/>
      <c r="VEA2" s="74"/>
      <c r="VEB2" s="74"/>
      <c r="VEC2" s="74"/>
      <c r="VED2" s="74"/>
      <c r="VEE2" s="74"/>
      <c r="VEF2" s="74"/>
      <c r="VEG2" s="74"/>
      <c r="VEH2" s="74"/>
      <c r="VEI2" s="74"/>
      <c r="VEJ2" s="74"/>
      <c r="VEK2" s="74"/>
      <c r="VEL2" s="74"/>
      <c r="VEM2" s="74"/>
      <c r="VEN2" s="74"/>
      <c r="VEO2" s="74"/>
      <c r="VEP2" s="74"/>
      <c r="VEQ2" s="74"/>
      <c r="VER2" s="74"/>
      <c r="VES2" s="74"/>
      <c r="VET2" s="74"/>
      <c r="VEU2" s="74"/>
      <c r="VEV2" s="74"/>
      <c r="VEW2" s="74"/>
      <c r="VEX2" s="74"/>
      <c r="VEY2" s="74"/>
      <c r="VEZ2" s="74"/>
      <c r="VFA2" s="74"/>
      <c r="VFB2" s="74"/>
      <c r="VFC2" s="74"/>
      <c r="VFD2" s="74"/>
      <c r="VFE2" s="74"/>
      <c r="VFF2" s="74"/>
      <c r="VFG2" s="74"/>
      <c r="VFH2" s="74"/>
      <c r="VFI2" s="74"/>
      <c r="VFJ2" s="74"/>
      <c r="VFK2" s="74"/>
      <c r="VFL2" s="74"/>
      <c r="VFM2" s="74"/>
      <c r="VFN2" s="74"/>
      <c r="VFO2" s="74"/>
      <c r="VFP2" s="74"/>
      <c r="VFQ2" s="74"/>
      <c r="VFR2" s="74"/>
      <c r="VFS2" s="74"/>
      <c r="VFT2" s="74"/>
      <c r="VFU2" s="74"/>
      <c r="VFV2" s="74"/>
      <c r="VFW2" s="74"/>
      <c r="VFX2" s="74"/>
      <c r="VFY2" s="74"/>
      <c r="VFZ2" s="74"/>
      <c r="VGA2" s="74"/>
      <c r="VGB2" s="74"/>
      <c r="VGC2" s="74"/>
      <c r="VGD2" s="74"/>
      <c r="VGE2" s="74"/>
      <c r="VGF2" s="74"/>
      <c r="VGG2" s="74"/>
      <c r="VGH2" s="74"/>
      <c r="VGI2" s="74"/>
      <c r="VGJ2" s="74"/>
      <c r="VGK2" s="74"/>
      <c r="VGL2" s="74"/>
      <c r="VGM2" s="74"/>
      <c r="VGN2" s="74"/>
      <c r="VGO2" s="74"/>
      <c r="VGP2" s="74"/>
      <c r="VGQ2" s="74"/>
      <c r="VGR2" s="74"/>
      <c r="VGS2" s="74"/>
      <c r="VGT2" s="74"/>
      <c r="VGU2" s="74"/>
      <c r="VGV2" s="74"/>
      <c r="VGW2" s="74"/>
      <c r="VGX2" s="74"/>
      <c r="VGY2" s="74"/>
      <c r="VGZ2" s="74"/>
      <c r="VHA2" s="74"/>
      <c r="VHB2" s="74"/>
      <c r="VHC2" s="74"/>
      <c r="VHD2" s="74"/>
      <c r="VHE2" s="74"/>
      <c r="VHF2" s="74"/>
      <c r="VHG2" s="74"/>
      <c r="VHH2" s="74"/>
      <c r="VHI2" s="74"/>
      <c r="VHJ2" s="74"/>
      <c r="VHK2" s="74"/>
      <c r="VHL2" s="74"/>
      <c r="VHM2" s="74"/>
      <c r="VHN2" s="74"/>
      <c r="VHO2" s="74"/>
      <c r="VHP2" s="74"/>
      <c r="VHQ2" s="74"/>
      <c r="VHR2" s="74"/>
      <c r="VHS2" s="74"/>
      <c r="VHT2" s="74"/>
      <c r="VHU2" s="74"/>
      <c r="VHV2" s="74"/>
      <c r="VHW2" s="74"/>
      <c r="VHX2" s="74"/>
      <c r="VHY2" s="74"/>
      <c r="VHZ2" s="74"/>
      <c r="VIA2" s="74"/>
      <c r="VIB2" s="74"/>
      <c r="VIC2" s="74"/>
      <c r="VID2" s="74"/>
      <c r="VIE2" s="74"/>
      <c r="VIF2" s="74"/>
      <c r="VIG2" s="74"/>
      <c r="VIH2" s="74"/>
      <c r="VII2" s="74"/>
      <c r="VIJ2" s="74"/>
      <c r="VIK2" s="74"/>
      <c r="VIL2" s="74"/>
      <c r="VIM2" s="74"/>
      <c r="VIN2" s="74"/>
      <c r="VIO2" s="74"/>
      <c r="VIP2" s="74"/>
      <c r="VIQ2" s="74"/>
      <c r="VIR2" s="74"/>
      <c r="VIS2" s="74"/>
      <c r="VIT2" s="74"/>
      <c r="VIU2" s="74"/>
      <c r="VIV2" s="74"/>
      <c r="VIW2" s="74"/>
      <c r="VIX2" s="74"/>
      <c r="VIY2" s="74"/>
      <c r="VIZ2" s="74"/>
      <c r="VJA2" s="74"/>
      <c r="VJB2" s="74"/>
      <c r="VJC2" s="74"/>
      <c r="VJD2" s="74"/>
      <c r="VJE2" s="74"/>
      <c r="VJF2" s="74"/>
      <c r="VJG2" s="74"/>
      <c r="VJH2" s="74"/>
      <c r="VJI2" s="74"/>
      <c r="VJJ2" s="74"/>
      <c r="VJK2" s="74"/>
      <c r="VJL2" s="74"/>
      <c r="VJM2" s="74"/>
      <c r="VJN2" s="74"/>
      <c r="VJO2" s="74"/>
      <c r="VJP2" s="74"/>
      <c r="VJQ2" s="74"/>
      <c r="VJR2" s="74"/>
      <c r="VJS2" s="74"/>
      <c r="VJT2" s="74"/>
      <c r="VJU2" s="74"/>
      <c r="VJV2" s="74"/>
      <c r="VJW2" s="74"/>
      <c r="VJX2" s="74"/>
      <c r="VJY2" s="74"/>
      <c r="VJZ2" s="74"/>
      <c r="VKA2" s="74"/>
      <c r="VKB2" s="74"/>
      <c r="VKC2" s="74"/>
      <c r="VKD2" s="74"/>
      <c r="VKE2" s="74"/>
      <c r="VKF2" s="74"/>
      <c r="VKG2" s="74"/>
      <c r="VKH2" s="74"/>
      <c r="VKI2" s="74"/>
      <c r="VKJ2" s="74"/>
      <c r="VKK2" s="74"/>
      <c r="VKL2" s="74"/>
      <c r="VKM2" s="74"/>
      <c r="VKN2" s="74"/>
      <c r="VKO2" s="74"/>
      <c r="VKP2" s="74"/>
      <c r="VKQ2" s="74"/>
      <c r="VKR2" s="74"/>
      <c r="VKS2" s="74"/>
      <c r="VKT2" s="74"/>
      <c r="VKU2" s="74"/>
      <c r="VKV2" s="74"/>
      <c r="VKW2" s="74"/>
      <c r="VKX2" s="74"/>
      <c r="VKY2" s="74"/>
      <c r="VKZ2" s="74"/>
      <c r="VLA2" s="74"/>
      <c r="VLB2" s="74"/>
      <c r="VLC2" s="74"/>
      <c r="VLD2" s="74"/>
      <c r="VLE2" s="74"/>
      <c r="VLF2" s="74"/>
      <c r="VLG2" s="74"/>
      <c r="VLH2" s="74"/>
      <c r="VLI2" s="74"/>
      <c r="VLJ2" s="74"/>
      <c r="VLK2" s="74"/>
      <c r="VLL2" s="74"/>
      <c r="VLM2" s="74"/>
      <c r="VLN2" s="74"/>
      <c r="VLO2" s="74"/>
      <c r="VLP2" s="74"/>
      <c r="VLQ2" s="74"/>
      <c r="VLR2" s="74"/>
      <c r="VLS2" s="74"/>
      <c r="VLT2" s="74"/>
      <c r="VLU2" s="74"/>
      <c r="VLV2" s="74"/>
      <c r="VLW2" s="74"/>
      <c r="VLX2" s="74"/>
      <c r="VLY2" s="74"/>
      <c r="VLZ2" s="74"/>
      <c r="VMA2" s="74"/>
      <c r="VMB2" s="74"/>
      <c r="VMC2" s="74"/>
      <c r="VMD2" s="74"/>
      <c r="VME2" s="74"/>
      <c r="VMF2" s="74"/>
      <c r="VMG2" s="74"/>
      <c r="VMH2" s="74"/>
      <c r="VMI2" s="74"/>
      <c r="VMJ2" s="74"/>
      <c r="VMK2" s="74"/>
      <c r="VML2" s="74"/>
      <c r="VMM2" s="74"/>
      <c r="VMN2" s="74"/>
      <c r="VMO2" s="74"/>
      <c r="VMP2" s="74"/>
      <c r="VMQ2" s="74"/>
      <c r="VMR2" s="74"/>
      <c r="VMS2" s="74"/>
      <c r="VMT2" s="74"/>
      <c r="VMU2" s="74"/>
      <c r="VMV2" s="74"/>
      <c r="VMW2" s="74"/>
      <c r="VMX2" s="74"/>
      <c r="VMY2" s="74"/>
      <c r="VMZ2" s="74"/>
      <c r="VNA2" s="74"/>
      <c r="VNB2" s="74"/>
      <c r="VNC2" s="74"/>
      <c r="VND2" s="74"/>
      <c r="VNE2" s="74"/>
      <c r="VNF2" s="74"/>
      <c r="VNG2" s="74"/>
      <c r="VNH2" s="74"/>
      <c r="VNI2" s="74"/>
      <c r="VNJ2" s="74"/>
      <c r="VNK2" s="74"/>
      <c r="VNL2" s="74"/>
      <c r="VNM2" s="74"/>
      <c r="VNN2" s="74"/>
      <c r="VNO2" s="74"/>
      <c r="VNP2" s="74"/>
      <c r="VNQ2" s="74"/>
      <c r="VNR2" s="74"/>
      <c r="VNS2" s="74"/>
      <c r="VNT2" s="74"/>
      <c r="VNU2" s="74"/>
      <c r="VNV2" s="74"/>
      <c r="VNW2" s="74"/>
      <c r="VNX2" s="74"/>
      <c r="VNY2" s="74"/>
      <c r="VNZ2" s="74"/>
      <c r="VOA2" s="74"/>
      <c r="VOB2" s="74"/>
      <c r="VOC2" s="74"/>
      <c r="VOD2" s="74"/>
      <c r="VOE2" s="74"/>
      <c r="VOF2" s="74"/>
      <c r="VOG2" s="74"/>
      <c r="VOH2" s="74"/>
      <c r="VOI2" s="74"/>
      <c r="VOJ2" s="74"/>
      <c r="VOK2" s="74"/>
      <c r="VOL2" s="74"/>
      <c r="VOM2" s="74"/>
      <c r="VON2" s="74"/>
      <c r="VOO2" s="74"/>
      <c r="VOP2" s="74"/>
      <c r="VOQ2" s="74"/>
      <c r="VOR2" s="74"/>
      <c r="VOS2" s="74"/>
      <c r="VOT2" s="74"/>
      <c r="VOU2" s="74"/>
      <c r="VOV2" s="74"/>
      <c r="VOW2" s="74"/>
      <c r="VOX2" s="74"/>
      <c r="VOY2" s="74"/>
      <c r="VOZ2" s="74"/>
      <c r="VPA2" s="74"/>
      <c r="VPB2" s="74"/>
      <c r="VPC2" s="74"/>
      <c r="VPD2" s="74"/>
      <c r="VPE2" s="74"/>
      <c r="VPF2" s="74"/>
      <c r="VPG2" s="74"/>
      <c r="VPH2" s="74"/>
      <c r="VPI2" s="74"/>
      <c r="VPJ2" s="74"/>
      <c r="VPK2" s="74"/>
      <c r="VPL2" s="74"/>
      <c r="VPM2" s="74"/>
      <c r="VPN2" s="74"/>
      <c r="VPO2" s="74"/>
      <c r="VPP2" s="74"/>
      <c r="VPQ2" s="74"/>
      <c r="VPR2" s="74"/>
      <c r="VPS2" s="74"/>
      <c r="VPT2" s="74"/>
      <c r="VPU2" s="74"/>
      <c r="VPV2" s="74"/>
      <c r="VPW2" s="74"/>
      <c r="VPX2" s="74"/>
      <c r="VPY2" s="74"/>
      <c r="VPZ2" s="74"/>
      <c r="VQA2" s="74"/>
      <c r="VQB2" s="74"/>
      <c r="VQC2" s="74"/>
      <c r="VQD2" s="74"/>
      <c r="VQE2" s="74"/>
      <c r="VQF2" s="74"/>
      <c r="VQG2" s="74"/>
      <c r="VQH2" s="74"/>
      <c r="VQI2" s="74"/>
      <c r="VQJ2" s="74"/>
      <c r="VQK2" s="74"/>
      <c r="VQL2" s="74"/>
      <c r="VQM2" s="74"/>
      <c r="VQN2" s="74"/>
      <c r="VQO2" s="74"/>
      <c r="VQP2" s="74"/>
      <c r="VQQ2" s="74"/>
      <c r="VQR2" s="74"/>
      <c r="VQS2" s="74"/>
      <c r="VQT2" s="74"/>
      <c r="VQU2" s="74"/>
      <c r="VQV2" s="74"/>
      <c r="VQW2" s="74"/>
      <c r="VQX2" s="74"/>
      <c r="VQY2" s="74"/>
      <c r="VQZ2" s="74"/>
      <c r="VRA2" s="74"/>
      <c r="VRB2" s="74"/>
      <c r="VRC2" s="74"/>
      <c r="VRD2" s="74"/>
      <c r="VRE2" s="74"/>
      <c r="VRF2" s="74"/>
      <c r="VRG2" s="74"/>
      <c r="VRH2" s="74"/>
      <c r="VRI2" s="74"/>
      <c r="VRJ2" s="74"/>
      <c r="VRK2" s="74"/>
      <c r="VRL2" s="74"/>
      <c r="VRM2" s="74"/>
      <c r="VRN2" s="74"/>
      <c r="VRO2" s="74"/>
      <c r="VRP2" s="74"/>
      <c r="VRQ2" s="74"/>
      <c r="VRR2" s="74"/>
      <c r="VRS2" s="74"/>
      <c r="VRT2" s="74"/>
      <c r="VRU2" s="74"/>
      <c r="VRV2" s="74"/>
      <c r="VRW2" s="74"/>
      <c r="VRX2" s="74"/>
      <c r="VRY2" s="74"/>
      <c r="VRZ2" s="74"/>
      <c r="VSA2" s="74"/>
      <c r="VSB2" s="74"/>
      <c r="VSC2" s="74"/>
      <c r="VSD2" s="74"/>
      <c r="VSE2" s="74"/>
      <c r="VSF2" s="74"/>
      <c r="VSG2" s="74"/>
      <c r="VSH2" s="74"/>
      <c r="VSI2" s="74"/>
      <c r="VSJ2" s="74"/>
      <c r="VSK2" s="74"/>
      <c r="VSL2" s="74"/>
      <c r="VSM2" s="74"/>
      <c r="VSN2" s="74"/>
      <c r="VSO2" s="74"/>
      <c r="VSP2" s="74"/>
      <c r="VSQ2" s="74"/>
      <c r="VSR2" s="74"/>
      <c r="VSS2" s="74"/>
      <c r="VST2" s="74"/>
      <c r="VSU2" s="74"/>
      <c r="VSV2" s="74"/>
      <c r="VSW2" s="74"/>
      <c r="VSX2" s="74"/>
      <c r="VSY2" s="74"/>
      <c r="VSZ2" s="74"/>
      <c r="VTA2" s="74"/>
      <c r="VTB2" s="74"/>
      <c r="VTC2" s="74"/>
      <c r="VTD2" s="74"/>
      <c r="VTE2" s="74"/>
      <c r="VTF2" s="74"/>
      <c r="VTG2" s="74"/>
      <c r="VTH2" s="74"/>
      <c r="VTI2" s="74"/>
      <c r="VTJ2" s="74"/>
      <c r="VTK2" s="74"/>
      <c r="VTL2" s="74"/>
      <c r="VTM2" s="74"/>
      <c r="VTN2" s="74"/>
      <c r="VTO2" s="74"/>
      <c r="VTP2" s="74"/>
      <c r="VTQ2" s="74"/>
      <c r="VTR2" s="74"/>
      <c r="VTS2" s="74"/>
      <c r="VTT2" s="74"/>
      <c r="VTU2" s="74"/>
      <c r="VTV2" s="74"/>
      <c r="VTW2" s="74"/>
      <c r="VTX2" s="74"/>
      <c r="VTY2" s="74"/>
      <c r="VTZ2" s="74"/>
      <c r="VUA2" s="74"/>
      <c r="VUB2" s="74"/>
      <c r="VUC2" s="74"/>
      <c r="VUD2" s="74"/>
      <c r="VUE2" s="74"/>
      <c r="VUF2" s="74"/>
      <c r="VUG2" s="74"/>
      <c r="VUH2" s="74"/>
      <c r="VUI2" s="74"/>
      <c r="VUJ2" s="74"/>
      <c r="VUK2" s="74"/>
      <c r="VUL2" s="74"/>
      <c r="VUM2" s="74"/>
      <c r="VUN2" s="74"/>
      <c r="VUO2" s="74"/>
      <c r="VUP2" s="74"/>
      <c r="VUQ2" s="74"/>
      <c r="VUR2" s="74"/>
      <c r="VUS2" s="74"/>
      <c r="VUT2" s="74"/>
      <c r="VUU2" s="74"/>
      <c r="VUV2" s="74"/>
      <c r="VUW2" s="74"/>
      <c r="VUX2" s="74"/>
      <c r="VUY2" s="74"/>
      <c r="VUZ2" s="74"/>
      <c r="VVA2" s="74"/>
      <c r="VVB2" s="74"/>
      <c r="VVC2" s="74"/>
      <c r="VVD2" s="74"/>
      <c r="VVE2" s="74"/>
      <c r="VVF2" s="74"/>
      <c r="VVG2" s="74"/>
      <c r="VVH2" s="74"/>
      <c r="VVI2" s="74"/>
      <c r="VVJ2" s="74"/>
      <c r="VVK2" s="74"/>
      <c r="VVL2" s="74"/>
      <c r="VVM2" s="74"/>
      <c r="VVN2" s="74"/>
      <c r="VVO2" s="74"/>
      <c r="VVP2" s="74"/>
      <c r="VVQ2" s="74"/>
      <c r="VVR2" s="74"/>
      <c r="VVS2" s="74"/>
      <c r="VVT2" s="74"/>
      <c r="VVU2" s="74"/>
      <c r="VVV2" s="74"/>
      <c r="VVW2" s="74"/>
      <c r="VVX2" s="74"/>
      <c r="VVY2" s="74"/>
      <c r="VVZ2" s="74"/>
      <c r="VWA2" s="74"/>
      <c r="VWB2" s="74"/>
      <c r="VWC2" s="74"/>
      <c r="VWD2" s="74"/>
      <c r="VWE2" s="74"/>
      <c r="VWF2" s="74"/>
      <c r="VWG2" s="74"/>
      <c r="VWH2" s="74"/>
      <c r="VWI2" s="74"/>
      <c r="VWJ2" s="74"/>
      <c r="VWK2" s="74"/>
      <c r="VWL2" s="74"/>
      <c r="VWM2" s="74"/>
      <c r="VWN2" s="74"/>
      <c r="VWO2" s="74"/>
      <c r="VWP2" s="74"/>
      <c r="VWQ2" s="74"/>
      <c r="VWR2" s="74"/>
      <c r="VWS2" s="74"/>
      <c r="VWT2" s="74"/>
      <c r="VWU2" s="74"/>
      <c r="VWV2" s="74"/>
      <c r="VWW2" s="74"/>
      <c r="VWX2" s="74"/>
      <c r="VWY2" s="74"/>
      <c r="VWZ2" s="74"/>
      <c r="VXA2" s="74"/>
      <c r="VXB2" s="74"/>
      <c r="VXC2" s="74"/>
      <c r="VXD2" s="74"/>
      <c r="VXE2" s="74"/>
      <c r="VXF2" s="74"/>
      <c r="VXG2" s="74"/>
      <c r="VXH2" s="74"/>
      <c r="VXI2" s="74"/>
      <c r="VXJ2" s="74"/>
      <c r="VXK2" s="74"/>
      <c r="VXL2" s="74"/>
      <c r="VXM2" s="74"/>
      <c r="VXN2" s="74"/>
      <c r="VXO2" s="74"/>
      <c r="VXP2" s="74"/>
      <c r="VXQ2" s="74"/>
      <c r="VXR2" s="74"/>
      <c r="VXS2" s="74"/>
      <c r="VXT2" s="74"/>
      <c r="VXU2" s="74"/>
      <c r="VXV2" s="74"/>
      <c r="VXW2" s="74"/>
      <c r="VXX2" s="74"/>
      <c r="VXY2" s="74"/>
      <c r="VXZ2" s="74"/>
      <c r="VYA2" s="74"/>
      <c r="VYB2" s="74"/>
      <c r="VYC2" s="74"/>
      <c r="VYD2" s="74"/>
      <c r="VYE2" s="74"/>
      <c r="VYF2" s="74"/>
      <c r="VYG2" s="74"/>
      <c r="VYH2" s="74"/>
      <c r="VYI2" s="74"/>
      <c r="VYJ2" s="74"/>
      <c r="VYK2" s="74"/>
      <c r="VYL2" s="74"/>
      <c r="VYM2" s="74"/>
      <c r="VYN2" s="74"/>
      <c r="VYO2" s="74"/>
      <c r="VYP2" s="74"/>
      <c r="VYQ2" s="74"/>
      <c r="VYR2" s="74"/>
      <c r="VYS2" s="74"/>
      <c r="VYT2" s="74"/>
      <c r="VYU2" s="74"/>
      <c r="VYV2" s="74"/>
      <c r="VYW2" s="74"/>
      <c r="VYX2" s="74"/>
      <c r="VYY2" s="74"/>
      <c r="VYZ2" s="74"/>
      <c r="VZA2" s="74"/>
      <c r="VZB2" s="74"/>
      <c r="VZC2" s="74"/>
      <c r="VZD2" s="74"/>
      <c r="VZE2" s="74"/>
      <c r="VZF2" s="74"/>
      <c r="VZG2" s="74"/>
      <c r="VZH2" s="74"/>
      <c r="VZI2" s="74"/>
      <c r="VZJ2" s="74"/>
      <c r="VZK2" s="74"/>
      <c r="VZL2" s="74"/>
      <c r="VZM2" s="74"/>
      <c r="VZN2" s="74"/>
      <c r="VZO2" s="74"/>
      <c r="VZP2" s="74"/>
      <c r="VZQ2" s="74"/>
      <c r="VZR2" s="74"/>
      <c r="VZS2" s="74"/>
      <c r="VZT2" s="74"/>
      <c r="VZU2" s="74"/>
      <c r="VZV2" s="74"/>
      <c r="VZW2" s="74"/>
      <c r="VZX2" s="74"/>
      <c r="VZY2" s="74"/>
      <c r="VZZ2" s="74"/>
      <c r="WAA2" s="74"/>
      <c r="WAB2" s="74"/>
      <c r="WAC2" s="74"/>
      <c r="WAD2" s="74"/>
      <c r="WAE2" s="74"/>
      <c r="WAF2" s="74"/>
      <c r="WAG2" s="74"/>
      <c r="WAH2" s="74"/>
      <c r="WAI2" s="74"/>
      <c r="WAJ2" s="74"/>
      <c r="WAK2" s="74"/>
      <c r="WAL2" s="74"/>
      <c r="WAM2" s="74"/>
      <c r="WAN2" s="74"/>
      <c r="WAO2" s="74"/>
      <c r="WAP2" s="74"/>
      <c r="WAQ2" s="74"/>
      <c r="WAR2" s="74"/>
      <c r="WAS2" s="74"/>
      <c r="WAT2" s="74"/>
      <c r="WAU2" s="74"/>
      <c r="WAV2" s="74"/>
      <c r="WAW2" s="74"/>
      <c r="WAX2" s="74"/>
      <c r="WAY2" s="74"/>
      <c r="WAZ2" s="74"/>
      <c r="WBA2" s="74"/>
      <c r="WBB2" s="74"/>
      <c r="WBC2" s="74"/>
      <c r="WBD2" s="74"/>
      <c r="WBE2" s="74"/>
      <c r="WBF2" s="74"/>
      <c r="WBG2" s="74"/>
      <c r="WBH2" s="74"/>
      <c r="WBI2" s="74"/>
      <c r="WBJ2" s="74"/>
      <c r="WBK2" s="74"/>
      <c r="WBL2" s="74"/>
      <c r="WBM2" s="74"/>
      <c r="WBN2" s="74"/>
      <c r="WBO2" s="74"/>
      <c r="WBP2" s="74"/>
      <c r="WBQ2" s="74"/>
      <c r="WBR2" s="74"/>
      <c r="WBS2" s="74"/>
      <c r="WBT2" s="74"/>
      <c r="WBU2" s="74"/>
      <c r="WBV2" s="74"/>
      <c r="WBW2" s="74"/>
      <c r="WBX2" s="74"/>
      <c r="WBY2" s="74"/>
      <c r="WBZ2" s="74"/>
      <c r="WCA2" s="74"/>
      <c r="WCB2" s="74"/>
      <c r="WCC2" s="74"/>
      <c r="WCD2" s="74"/>
      <c r="WCE2" s="74"/>
      <c r="WCF2" s="74"/>
      <c r="WCG2" s="74"/>
      <c r="WCH2" s="74"/>
      <c r="WCI2" s="74"/>
      <c r="WCJ2" s="74"/>
      <c r="WCK2" s="74"/>
      <c r="WCL2" s="74"/>
      <c r="WCM2" s="74"/>
      <c r="WCN2" s="74"/>
      <c r="WCO2" s="74"/>
      <c r="WCP2" s="74"/>
      <c r="WCQ2" s="74"/>
      <c r="WCR2" s="74"/>
      <c r="WCS2" s="74"/>
      <c r="WCT2" s="74"/>
      <c r="WCU2" s="74"/>
      <c r="WCV2" s="74"/>
      <c r="WCW2" s="74"/>
      <c r="WCX2" s="74"/>
      <c r="WCY2" s="74"/>
      <c r="WCZ2" s="74"/>
      <c r="WDA2" s="74"/>
      <c r="WDB2" s="74"/>
      <c r="WDC2" s="74"/>
      <c r="WDD2" s="74"/>
      <c r="WDE2" s="74"/>
      <c r="WDF2" s="74"/>
      <c r="WDG2" s="74"/>
      <c r="WDH2" s="74"/>
      <c r="WDI2" s="74"/>
      <c r="WDJ2" s="74"/>
      <c r="WDK2" s="74"/>
      <c r="WDL2" s="74"/>
      <c r="WDM2" s="74"/>
      <c r="WDN2" s="74"/>
      <c r="WDO2" s="74"/>
      <c r="WDP2" s="74"/>
      <c r="WDQ2" s="74"/>
      <c r="WDR2" s="74"/>
      <c r="WDS2" s="74"/>
      <c r="WDT2" s="74"/>
      <c r="WDU2" s="74"/>
      <c r="WDV2" s="74"/>
      <c r="WDW2" s="74"/>
      <c r="WDX2" s="74"/>
      <c r="WDY2" s="74"/>
      <c r="WDZ2" s="74"/>
      <c r="WEA2" s="74"/>
      <c r="WEB2" s="74"/>
      <c r="WEC2" s="74"/>
      <c r="WED2" s="74"/>
      <c r="WEE2" s="74"/>
      <c r="WEF2" s="74"/>
      <c r="WEG2" s="74"/>
      <c r="WEH2" s="74"/>
      <c r="WEI2" s="74"/>
      <c r="WEJ2" s="74"/>
      <c r="WEK2" s="74"/>
      <c r="WEL2" s="74"/>
      <c r="WEM2" s="74"/>
      <c r="WEN2" s="74"/>
      <c r="WEO2" s="74"/>
      <c r="WEP2" s="74"/>
      <c r="WEQ2" s="74"/>
      <c r="WER2" s="74"/>
      <c r="WES2" s="74"/>
      <c r="WET2" s="74"/>
      <c r="WEU2" s="74"/>
      <c r="WEV2" s="74"/>
      <c r="WEW2" s="74"/>
      <c r="WEX2" s="74"/>
      <c r="WEY2" s="74"/>
      <c r="WEZ2" s="74"/>
      <c r="WFA2" s="74"/>
      <c r="WFB2" s="74"/>
      <c r="WFC2" s="74"/>
      <c r="WFD2" s="74"/>
      <c r="WFE2" s="74"/>
      <c r="WFF2" s="74"/>
      <c r="WFG2" s="74"/>
      <c r="WFH2" s="74"/>
      <c r="WFI2" s="74"/>
      <c r="WFJ2" s="74"/>
      <c r="WFK2" s="74"/>
      <c r="WFL2" s="74"/>
      <c r="WFM2" s="74"/>
      <c r="WFN2" s="74"/>
      <c r="WFO2" s="74"/>
      <c r="WFP2" s="74"/>
      <c r="WFQ2" s="74"/>
      <c r="WFR2" s="74"/>
      <c r="WFS2" s="74"/>
      <c r="WFT2" s="74"/>
      <c r="WFU2" s="74"/>
      <c r="WFV2" s="74"/>
      <c r="WFW2" s="74"/>
      <c r="WFX2" s="74"/>
      <c r="WFY2" s="74"/>
      <c r="WFZ2" s="74"/>
      <c r="WGA2" s="74"/>
      <c r="WGB2" s="74"/>
      <c r="WGC2" s="74"/>
      <c r="WGD2" s="74"/>
      <c r="WGE2" s="74"/>
      <c r="WGF2" s="74"/>
      <c r="WGG2" s="74"/>
      <c r="WGH2" s="74"/>
      <c r="WGI2" s="74"/>
      <c r="WGJ2" s="74"/>
      <c r="WGK2" s="74"/>
      <c r="WGL2" s="74"/>
      <c r="WGM2" s="74"/>
      <c r="WGN2" s="74"/>
      <c r="WGO2" s="74"/>
      <c r="WGP2" s="74"/>
      <c r="WGQ2" s="74"/>
      <c r="WGR2" s="74"/>
      <c r="WGS2" s="74"/>
      <c r="WGT2" s="74"/>
      <c r="WGU2" s="74"/>
      <c r="WGV2" s="74"/>
      <c r="WGW2" s="74"/>
      <c r="WGX2" s="74"/>
      <c r="WGY2" s="74"/>
      <c r="WGZ2" s="74"/>
      <c r="WHA2" s="74"/>
      <c r="WHB2" s="74"/>
      <c r="WHC2" s="74"/>
      <c r="WHD2" s="74"/>
      <c r="WHE2" s="74"/>
      <c r="WHF2" s="74"/>
      <c r="WHG2" s="74"/>
      <c r="WHH2" s="74"/>
      <c r="WHI2" s="74"/>
      <c r="WHJ2" s="74"/>
      <c r="WHK2" s="74"/>
      <c r="WHL2" s="74"/>
      <c r="WHM2" s="74"/>
      <c r="WHN2" s="74"/>
      <c r="WHO2" s="74"/>
      <c r="WHP2" s="74"/>
      <c r="WHQ2" s="74"/>
      <c r="WHR2" s="74"/>
      <c r="WHS2" s="74"/>
      <c r="WHT2" s="74"/>
      <c r="WHU2" s="74"/>
      <c r="WHV2" s="74"/>
      <c r="WHW2" s="74"/>
      <c r="WHX2" s="74"/>
      <c r="WHY2" s="74"/>
      <c r="WHZ2" s="74"/>
      <c r="WIA2" s="74"/>
      <c r="WIB2" s="74"/>
      <c r="WIC2" s="74"/>
      <c r="WID2" s="74"/>
      <c r="WIE2" s="74"/>
      <c r="WIF2" s="74"/>
      <c r="WIG2" s="74"/>
      <c r="WIH2" s="74"/>
      <c r="WII2" s="74"/>
      <c r="WIJ2" s="74"/>
      <c r="WIK2" s="74"/>
      <c r="WIL2" s="74"/>
      <c r="WIM2" s="74"/>
      <c r="WIN2" s="74"/>
      <c r="WIO2" s="74"/>
      <c r="WIP2" s="74"/>
      <c r="WIQ2" s="74"/>
      <c r="WIR2" s="74"/>
      <c r="WIS2" s="74"/>
      <c r="WIT2" s="74"/>
      <c r="WIU2" s="74"/>
      <c r="WIV2" s="74"/>
      <c r="WIW2" s="74"/>
      <c r="WIX2" s="74"/>
      <c r="WIY2" s="74"/>
      <c r="WIZ2" s="74"/>
      <c r="WJA2" s="74"/>
      <c r="WJB2" s="74"/>
      <c r="WJC2" s="74"/>
      <c r="WJD2" s="74"/>
      <c r="WJE2" s="74"/>
      <c r="WJF2" s="74"/>
      <c r="WJG2" s="74"/>
      <c r="WJH2" s="74"/>
      <c r="WJI2" s="74"/>
      <c r="WJJ2" s="74"/>
      <c r="WJK2" s="74"/>
      <c r="WJL2" s="74"/>
      <c r="WJM2" s="74"/>
      <c r="WJN2" s="74"/>
      <c r="WJO2" s="74"/>
      <c r="WJP2" s="74"/>
      <c r="WJQ2" s="74"/>
      <c r="WJR2" s="74"/>
      <c r="WJS2" s="74"/>
      <c r="WJT2" s="74"/>
      <c r="WJU2" s="74"/>
      <c r="WJV2" s="74"/>
      <c r="WJW2" s="74"/>
      <c r="WJX2" s="74"/>
      <c r="WJY2" s="74"/>
      <c r="WJZ2" s="74"/>
      <c r="WKA2" s="74"/>
      <c r="WKB2" s="74"/>
      <c r="WKC2" s="74"/>
      <c r="WKD2" s="74"/>
      <c r="WKE2" s="74"/>
      <c r="WKF2" s="74"/>
      <c r="WKG2" s="74"/>
      <c r="WKH2" s="74"/>
      <c r="WKI2" s="74"/>
      <c r="WKJ2" s="74"/>
      <c r="WKK2" s="74"/>
      <c r="WKL2" s="74"/>
      <c r="WKM2" s="74"/>
      <c r="WKN2" s="74"/>
      <c r="WKO2" s="74"/>
      <c r="WKP2" s="74"/>
      <c r="WKQ2" s="74"/>
      <c r="WKR2" s="74"/>
      <c r="WKS2" s="74"/>
      <c r="WKT2" s="74"/>
      <c r="WKU2" s="74"/>
      <c r="WKV2" s="74"/>
      <c r="WKW2" s="74"/>
      <c r="WKX2" s="74"/>
      <c r="WKY2" s="74"/>
      <c r="WKZ2" s="74"/>
      <c r="WLA2" s="74"/>
      <c r="WLB2" s="74"/>
      <c r="WLC2" s="74"/>
      <c r="WLD2" s="74"/>
      <c r="WLE2" s="74"/>
      <c r="WLF2" s="74"/>
      <c r="WLG2" s="74"/>
      <c r="WLH2" s="74"/>
      <c r="WLI2" s="74"/>
      <c r="WLJ2" s="74"/>
      <c r="WLK2" s="74"/>
      <c r="WLL2" s="74"/>
      <c r="WLM2" s="74"/>
      <c r="WLN2" s="74"/>
      <c r="WLO2" s="74"/>
      <c r="WLP2" s="74"/>
      <c r="WLQ2" s="74"/>
      <c r="WLR2" s="74"/>
      <c r="WLS2" s="74"/>
      <c r="WLT2" s="74"/>
      <c r="WLU2" s="74"/>
      <c r="WLV2" s="74"/>
      <c r="WLW2" s="74"/>
      <c r="WLX2" s="74"/>
      <c r="WLY2" s="74"/>
      <c r="WLZ2" s="74"/>
      <c r="WMA2" s="74"/>
      <c r="WMB2" s="74"/>
      <c r="WMC2" s="74"/>
      <c r="WMD2" s="74"/>
      <c r="WME2" s="74"/>
      <c r="WMF2" s="74"/>
      <c r="WMG2" s="74"/>
      <c r="WMH2" s="74"/>
      <c r="WMI2" s="74"/>
      <c r="WMJ2" s="74"/>
      <c r="WMK2" s="74"/>
      <c r="WML2" s="74"/>
      <c r="WMM2" s="74"/>
      <c r="WMN2" s="74"/>
      <c r="WMO2" s="74"/>
      <c r="WMP2" s="74"/>
      <c r="WMQ2" s="74"/>
      <c r="WMR2" s="74"/>
      <c r="WMS2" s="74"/>
      <c r="WMT2" s="74"/>
      <c r="WMU2" s="74"/>
      <c r="WMV2" s="74"/>
      <c r="WMW2" s="74"/>
      <c r="WMX2" s="74"/>
      <c r="WMY2" s="74"/>
      <c r="WMZ2" s="74"/>
      <c r="WNA2" s="74"/>
      <c r="WNB2" s="74"/>
      <c r="WNC2" s="74"/>
      <c r="WND2" s="74"/>
      <c r="WNE2" s="74"/>
      <c r="WNF2" s="74"/>
      <c r="WNG2" s="74"/>
      <c r="WNH2" s="74"/>
      <c r="WNI2" s="74"/>
      <c r="WNJ2" s="74"/>
      <c r="WNK2" s="74"/>
      <c r="WNL2" s="74"/>
      <c r="WNM2" s="74"/>
      <c r="WNN2" s="74"/>
      <c r="WNO2" s="74"/>
      <c r="WNP2" s="74"/>
      <c r="WNQ2" s="74"/>
      <c r="WNR2" s="74"/>
      <c r="WNS2" s="74"/>
      <c r="WNT2" s="74"/>
      <c r="WNU2" s="74"/>
      <c r="WNV2" s="74"/>
      <c r="WNW2" s="74"/>
      <c r="WNX2" s="74"/>
      <c r="WNY2" s="74"/>
      <c r="WNZ2" s="74"/>
      <c r="WOA2" s="74"/>
      <c r="WOB2" s="74"/>
      <c r="WOC2" s="74"/>
      <c r="WOD2" s="74"/>
      <c r="WOE2" s="74"/>
      <c r="WOF2" s="74"/>
      <c r="WOG2" s="74"/>
      <c r="WOH2" s="74"/>
      <c r="WOI2" s="74"/>
      <c r="WOJ2" s="74"/>
      <c r="WOK2" s="74"/>
      <c r="WOL2" s="74"/>
      <c r="WOM2" s="74"/>
      <c r="WON2" s="74"/>
      <c r="WOO2" s="74"/>
      <c r="WOP2" s="74"/>
      <c r="WOQ2" s="74"/>
      <c r="WOR2" s="74"/>
      <c r="WOS2" s="74"/>
      <c r="WOT2" s="74"/>
      <c r="WOU2" s="74"/>
      <c r="WOV2" s="74"/>
      <c r="WOW2" s="74"/>
      <c r="WOX2" s="74"/>
      <c r="WOY2" s="74"/>
      <c r="WOZ2" s="74"/>
      <c r="WPA2" s="74"/>
      <c r="WPB2" s="74"/>
      <c r="WPC2" s="74"/>
      <c r="WPD2" s="74"/>
      <c r="WPE2" s="74"/>
      <c r="WPF2" s="74"/>
      <c r="WPG2" s="74"/>
      <c r="WPH2" s="74"/>
      <c r="WPI2" s="74"/>
      <c r="WPJ2" s="74"/>
      <c r="WPK2" s="74"/>
      <c r="WPL2" s="74"/>
      <c r="WPM2" s="74"/>
      <c r="WPN2" s="74"/>
      <c r="WPO2" s="74"/>
      <c r="WPP2" s="74"/>
      <c r="WPQ2" s="74"/>
      <c r="WPR2" s="74"/>
      <c r="WPS2" s="74"/>
      <c r="WPT2" s="74"/>
      <c r="WPU2" s="74"/>
      <c r="WPV2" s="74"/>
      <c r="WPW2" s="74"/>
      <c r="WPX2" s="74"/>
      <c r="WPY2" s="74"/>
      <c r="WPZ2" s="74"/>
      <c r="WQA2" s="74"/>
      <c r="WQB2" s="74"/>
      <c r="WQC2" s="74"/>
      <c r="WQD2" s="74"/>
      <c r="WQE2" s="74"/>
      <c r="WQF2" s="74"/>
      <c r="WQG2" s="74"/>
      <c r="WQH2" s="74"/>
      <c r="WQI2" s="74"/>
      <c r="WQJ2" s="74"/>
      <c r="WQK2" s="74"/>
      <c r="WQL2" s="74"/>
      <c r="WQM2" s="74"/>
      <c r="WQN2" s="74"/>
      <c r="WQO2" s="74"/>
      <c r="WQP2" s="74"/>
      <c r="WQQ2" s="74"/>
      <c r="WQR2" s="74"/>
      <c r="WQS2" s="74"/>
      <c r="WQT2" s="74"/>
      <c r="WQU2" s="74"/>
      <c r="WQV2" s="74"/>
      <c r="WQW2" s="74"/>
      <c r="WQX2" s="74"/>
      <c r="WQY2" s="74"/>
      <c r="WQZ2" s="74"/>
      <c r="WRA2" s="74"/>
      <c r="WRB2" s="74"/>
      <c r="WRC2" s="74"/>
      <c r="WRD2" s="74"/>
      <c r="WRE2" s="74"/>
      <c r="WRF2" s="74"/>
      <c r="WRG2" s="74"/>
      <c r="WRH2" s="74"/>
      <c r="WRI2" s="74"/>
      <c r="WRJ2" s="74"/>
      <c r="WRK2" s="74"/>
      <c r="WRL2" s="74"/>
      <c r="WRM2" s="74"/>
      <c r="WRN2" s="74"/>
      <c r="WRO2" s="74"/>
      <c r="WRP2" s="74"/>
      <c r="WRQ2" s="74"/>
      <c r="WRR2" s="74"/>
      <c r="WRS2" s="74"/>
      <c r="WRT2" s="74"/>
      <c r="WRU2" s="74"/>
      <c r="WRV2" s="74"/>
      <c r="WRW2" s="74"/>
      <c r="WRX2" s="74"/>
      <c r="WRY2" s="74"/>
      <c r="WRZ2" s="74"/>
      <c r="WSA2" s="74"/>
      <c r="WSB2" s="74"/>
      <c r="WSC2" s="74"/>
      <c r="WSD2" s="74"/>
      <c r="WSE2" s="74"/>
      <c r="WSF2" s="74"/>
      <c r="WSG2" s="74"/>
      <c r="WSH2" s="74"/>
      <c r="WSI2" s="74"/>
      <c r="WSJ2" s="74"/>
      <c r="WSK2" s="74"/>
      <c r="WSL2" s="74"/>
      <c r="WSM2" s="74"/>
      <c r="WSN2" s="74"/>
      <c r="WSO2" s="74"/>
      <c r="WSP2" s="74"/>
      <c r="WSQ2" s="74"/>
      <c r="WSR2" s="74"/>
      <c r="WSS2" s="74"/>
      <c r="WST2" s="74"/>
      <c r="WSU2" s="74"/>
      <c r="WSV2" s="74"/>
      <c r="WSW2" s="74"/>
      <c r="WSX2" s="74"/>
      <c r="WSY2" s="74"/>
      <c r="WSZ2" s="74"/>
      <c r="WTA2" s="74"/>
      <c r="WTB2" s="74"/>
      <c r="WTC2" s="74"/>
      <c r="WTD2" s="74"/>
      <c r="WTE2" s="74"/>
      <c r="WTF2" s="74"/>
      <c r="WTG2" s="74"/>
      <c r="WTH2" s="74"/>
      <c r="WTI2" s="74"/>
      <c r="WTJ2" s="74"/>
      <c r="WTK2" s="74"/>
      <c r="WTL2" s="74"/>
      <c r="WTM2" s="74"/>
      <c r="WTN2" s="74"/>
      <c r="WTO2" s="74"/>
      <c r="WTP2" s="74"/>
      <c r="WTQ2" s="74"/>
      <c r="WTR2" s="74"/>
      <c r="WTS2" s="74"/>
      <c r="WTT2" s="74"/>
      <c r="WTU2" s="74"/>
      <c r="WTV2" s="74"/>
      <c r="WTW2" s="74"/>
      <c r="WTX2" s="74"/>
      <c r="WTY2" s="74"/>
      <c r="WTZ2" s="74"/>
      <c r="WUA2" s="74"/>
      <c r="WUB2" s="74"/>
      <c r="WUC2" s="74"/>
      <c r="WUD2" s="74"/>
      <c r="WUE2" s="74"/>
      <c r="WUF2" s="74"/>
      <c r="WUG2" s="74"/>
      <c r="WUH2" s="74"/>
      <c r="WUI2" s="74"/>
      <c r="WUJ2" s="74"/>
      <c r="WUK2" s="74"/>
      <c r="WUL2" s="74"/>
      <c r="WUM2" s="74"/>
      <c r="WUN2" s="74"/>
      <c r="WUO2" s="74"/>
      <c r="WUP2" s="74"/>
      <c r="WUQ2" s="74"/>
      <c r="WUR2" s="74"/>
      <c r="WUS2" s="74"/>
      <c r="WUT2" s="74"/>
      <c r="WUU2" s="74"/>
      <c r="WUV2" s="74"/>
      <c r="WUW2" s="74"/>
      <c r="WUX2" s="74"/>
      <c r="WUY2" s="74"/>
      <c r="WUZ2" s="74"/>
      <c r="WVA2" s="74"/>
      <c r="WVB2" s="74"/>
      <c r="WVC2" s="74"/>
      <c r="WVD2" s="74"/>
      <c r="WVE2" s="74"/>
      <c r="WVF2" s="74"/>
      <c r="WVG2" s="74"/>
      <c r="WVH2" s="74"/>
      <c r="WVI2" s="74"/>
      <c r="WVJ2" s="74"/>
      <c r="WVK2" s="74"/>
      <c r="WVL2" s="74"/>
      <c r="WVM2" s="74"/>
      <c r="WVN2" s="74"/>
      <c r="WVO2" s="74"/>
      <c r="WVP2" s="74"/>
      <c r="WVQ2" s="74"/>
      <c r="WVR2" s="74"/>
      <c r="WVS2" s="74"/>
      <c r="WVT2" s="74"/>
      <c r="WVU2" s="74"/>
      <c r="WVV2" s="74"/>
      <c r="WVW2" s="74"/>
      <c r="WVX2" s="74"/>
      <c r="WVY2" s="74"/>
      <c r="WVZ2" s="74"/>
      <c r="WWA2" s="74"/>
      <c r="WWB2" s="74"/>
      <c r="WWC2" s="74"/>
      <c r="WWD2" s="74"/>
      <c r="WWE2" s="74"/>
      <c r="WWF2" s="74"/>
      <c r="WWG2" s="74"/>
      <c r="WWH2" s="74"/>
      <c r="WWI2" s="74"/>
      <c r="WWJ2" s="74"/>
      <c r="WWK2" s="74"/>
      <c r="WWL2" s="74"/>
      <c r="WWM2" s="74"/>
      <c r="WWN2" s="74"/>
      <c r="WWO2" s="74"/>
      <c r="WWP2" s="74"/>
      <c r="WWQ2" s="74"/>
      <c r="WWR2" s="74"/>
      <c r="WWS2" s="74"/>
      <c r="WWT2" s="74"/>
      <c r="WWU2" s="74"/>
      <c r="WWV2" s="74"/>
      <c r="WWW2" s="74"/>
      <c r="WWX2" s="74"/>
      <c r="WWY2" s="74"/>
      <c r="WWZ2" s="74"/>
      <c r="WXA2" s="74"/>
      <c r="WXB2" s="74"/>
      <c r="WXC2" s="74"/>
      <c r="WXD2" s="74"/>
      <c r="WXE2" s="74"/>
      <c r="WXF2" s="74"/>
      <c r="WXG2" s="74"/>
      <c r="WXH2" s="74"/>
      <c r="WXI2" s="74"/>
      <c r="WXJ2" s="74"/>
      <c r="WXK2" s="74"/>
      <c r="WXL2" s="74"/>
      <c r="WXM2" s="74"/>
      <c r="WXN2" s="74"/>
      <c r="WXO2" s="74"/>
      <c r="WXP2" s="74"/>
      <c r="WXQ2" s="74"/>
      <c r="WXR2" s="74"/>
      <c r="WXS2" s="74"/>
      <c r="WXT2" s="74"/>
      <c r="WXU2" s="74"/>
      <c r="WXV2" s="74"/>
      <c r="WXW2" s="74"/>
      <c r="WXX2" s="74"/>
      <c r="WXY2" s="74"/>
      <c r="WXZ2" s="74"/>
      <c r="WYA2" s="74"/>
      <c r="WYB2" s="74"/>
      <c r="WYC2" s="74"/>
      <c r="WYD2" s="74"/>
      <c r="WYE2" s="74"/>
      <c r="WYF2" s="74"/>
      <c r="WYG2" s="74"/>
      <c r="WYH2" s="74"/>
      <c r="WYI2" s="74"/>
      <c r="WYJ2" s="74"/>
      <c r="WYK2" s="74"/>
      <c r="WYL2" s="74"/>
      <c r="WYM2" s="74"/>
      <c r="WYN2" s="74"/>
      <c r="WYO2" s="74"/>
      <c r="WYP2" s="74"/>
      <c r="WYQ2" s="74"/>
      <c r="WYR2" s="74"/>
      <c r="WYS2" s="74"/>
      <c r="WYT2" s="74"/>
      <c r="WYU2" s="74"/>
      <c r="WYV2" s="74"/>
      <c r="WYW2" s="74"/>
      <c r="WYX2" s="74"/>
      <c r="WYY2" s="74"/>
      <c r="WYZ2" s="74"/>
      <c r="WZA2" s="74"/>
      <c r="WZB2" s="74"/>
      <c r="WZC2" s="74"/>
      <c r="WZD2" s="74"/>
      <c r="WZE2" s="74"/>
      <c r="WZF2" s="74"/>
      <c r="WZG2" s="74"/>
      <c r="WZH2" s="74"/>
      <c r="WZI2" s="74"/>
      <c r="WZJ2" s="74"/>
      <c r="WZK2" s="74"/>
      <c r="WZL2" s="74"/>
      <c r="WZM2" s="74"/>
      <c r="WZN2" s="74"/>
      <c r="WZO2" s="74"/>
      <c r="WZP2" s="74"/>
      <c r="WZQ2" s="74"/>
      <c r="WZR2" s="74"/>
      <c r="WZS2" s="74"/>
      <c r="WZT2" s="74"/>
      <c r="WZU2" s="74"/>
      <c r="WZV2" s="74"/>
      <c r="WZW2" s="74"/>
      <c r="WZX2" s="74"/>
      <c r="WZY2" s="74"/>
      <c r="WZZ2" s="74"/>
      <c r="XAA2" s="74"/>
      <c r="XAB2" s="74"/>
      <c r="XAC2" s="74"/>
      <c r="XAD2" s="74"/>
      <c r="XAE2" s="74"/>
      <c r="XAF2" s="74"/>
      <c r="XAG2" s="74"/>
      <c r="XAH2" s="74"/>
      <c r="XAI2" s="74"/>
      <c r="XAJ2" s="74"/>
      <c r="XAK2" s="74"/>
      <c r="XAL2" s="74"/>
      <c r="XAM2" s="74"/>
      <c r="XAN2" s="74"/>
      <c r="XAO2" s="74"/>
      <c r="XAP2" s="74"/>
      <c r="XAQ2" s="74"/>
      <c r="XAR2" s="74"/>
      <c r="XAS2" s="74"/>
      <c r="XAT2" s="74"/>
      <c r="XAU2" s="74"/>
      <c r="XAV2" s="74"/>
      <c r="XAW2" s="74"/>
      <c r="XAX2" s="74"/>
      <c r="XAY2" s="74"/>
      <c r="XAZ2" s="74"/>
      <c r="XBA2" s="74"/>
      <c r="XBB2" s="74"/>
      <c r="XBC2" s="74"/>
      <c r="XBD2" s="74"/>
      <c r="XBE2" s="74"/>
      <c r="XBF2" s="74"/>
      <c r="XBG2" s="74"/>
      <c r="XBH2" s="74"/>
      <c r="XBI2" s="74"/>
      <c r="XBJ2" s="74"/>
      <c r="XBK2" s="74"/>
      <c r="XBL2" s="74"/>
      <c r="XBM2" s="74"/>
      <c r="XBN2" s="74"/>
      <c r="XBO2" s="74"/>
      <c r="XBP2" s="74"/>
      <c r="XBQ2" s="74"/>
      <c r="XBR2" s="74"/>
      <c r="XBS2" s="74"/>
      <c r="XBT2" s="74"/>
      <c r="XBU2" s="74"/>
      <c r="XBV2" s="74"/>
      <c r="XBW2" s="74"/>
      <c r="XBX2" s="74"/>
      <c r="XBY2" s="74"/>
      <c r="XBZ2" s="74"/>
      <c r="XCA2" s="74"/>
      <c r="XCB2" s="74"/>
      <c r="XCC2" s="74"/>
      <c r="XCD2" s="74"/>
      <c r="XCE2" s="74"/>
      <c r="XCF2" s="74"/>
      <c r="XCG2" s="74"/>
      <c r="XCH2" s="74"/>
      <c r="XCI2" s="74"/>
      <c r="XCJ2" s="74"/>
      <c r="XCK2" s="74"/>
      <c r="XCL2" s="74"/>
      <c r="XCM2" s="74"/>
      <c r="XCN2" s="74"/>
      <c r="XCO2" s="74"/>
      <c r="XCP2" s="74"/>
      <c r="XCQ2" s="74"/>
      <c r="XCR2" s="74"/>
      <c r="XCS2" s="74"/>
      <c r="XCT2" s="74"/>
      <c r="XCU2" s="74"/>
      <c r="XCV2" s="74"/>
      <c r="XCW2" s="74"/>
      <c r="XCX2" s="74"/>
      <c r="XCY2" s="74"/>
      <c r="XCZ2" s="74"/>
      <c r="XDA2" s="74"/>
      <c r="XDB2" s="74"/>
      <c r="XDC2" s="74"/>
      <c r="XDD2" s="74"/>
      <c r="XDE2" s="74"/>
      <c r="XDF2" s="74"/>
      <c r="XDG2" s="74"/>
      <c r="XDH2" s="74"/>
      <c r="XDI2" s="74"/>
      <c r="XDJ2" s="74"/>
      <c r="XDK2" s="74"/>
      <c r="XDL2" s="74"/>
      <c r="XDM2" s="74"/>
      <c r="XDN2" s="74"/>
      <c r="XDO2" s="74"/>
      <c r="XDP2" s="74"/>
      <c r="XDQ2" s="74"/>
      <c r="XDR2" s="74"/>
      <c r="XDS2" s="74"/>
      <c r="XDT2" s="74"/>
      <c r="XDU2" s="74"/>
      <c r="XDV2" s="74"/>
      <c r="XDW2" s="74"/>
      <c r="XDX2" s="74"/>
      <c r="XDY2" s="74"/>
      <c r="XDZ2" s="74"/>
      <c r="XEA2" s="74"/>
      <c r="XEB2" s="74"/>
      <c r="XEC2" s="74"/>
      <c r="XED2" s="74"/>
      <c r="XEE2" s="74"/>
      <c r="XEF2" s="74"/>
      <c r="XEG2" s="74"/>
      <c r="XEH2" s="74"/>
      <c r="XEI2" s="74"/>
      <c r="XEJ2" s="74"/>
      <c r="XEK2" s="74"/>
      <c r="XEL2" s="74"/>
      <c r="XEM2" s="74"/>
      <c r="XEN2" s="74"/>
      <c r="XEO2" s="74"/>
      <c r="XEP2" s="74"/>
      <c r="XEQ2" s="74"/>
      <c r="XER2" s="74"/>
      <c r="XES2" s="74"/>
      <c r="XET2" s="74"/>
      <c r="XEU2" s="74"/>
      <c r="XEV2" s="74"/>
      <c r="XEW2" s="74"/>
      <c r="XEX2" s="74"/>
      <c r="XEY2" s="74"/>
      <c r="XEZ2" s="74"/>
      <c r="XFA2" s="74"/>
      <c r="XFB2" s="74"/>
      <c r="XFC2" s="74"/>
      <c r="XFD2" s="74"/>
    </row>
    <row r="3" spans="1:16384" ht="7.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  <c r="DR3" s="75"/>
      <c r="DS3" s="75"/>
      <c r="DT3" s="75"/>
      <c r="DU3" s="75"/>
      <c r="DV3" s="75"/>
      <c r="DW3" s="75"/>
      <c r="DX3" s="75"/>
      <c r="DY3" s="75"/>
      <c r="DZ3" s="75"/>
      <c r="EA3" s="75"/>
      <c r="EB3" s="75"/>
      <c r="EC3" s="75"/>
      <c r="ED3" s="75"/>
      <c r="EE3" s="75"/>
      <c r="EF3" s="75"/>
      <c r="EG3" s="75"/>
      <c r="EH3" s="75"/>
      <c r="EI3" s="75"/>
      <c r="EJ3" s="75"/>
      <c r="EK3" s="75"/>
      <c r="EL3" s="75"/>
      <c r="EM3" s="75"/>
      <c r="EN3" s="75"/>
      <c r="EO3" s="75"/>
      <c r="EP3" s="75"/>
      <c r="EQ3" s="75"/>
      <c r="ER3" s="75"/>
      <c r="ES3" s="75"/>
      <c r="ET3" s="75"/>
      <c r="EU3" s="75"/>
      <c r="EV3" s="75"/>
      <c r="EW3" s="75"/>
      <c r="EX3" s="75"/>
      <c r="EY3" s="75"/>
      <c r="EZ3" s="75"/>
      <c r="FA3" s="75"/>
      <c r="FB3" s="75"/>
      <c r="FC3" s="75"/>
      <c r="FD3" s="75"/>
      <c r="FE3" s="75"/>
      <c r="FF3" s="75"/>
      <c r="FG3" s="75"/>
      <c r="FH3" s="75"/>
      <c r="FI3" s="75"/>
      <c r="FJ3" s="75"/>
      <c r="FK3" s="75"/>
      <c r="FL3" s="75"/>
      <c r="FM3" s="75"/>
      <c r="FN3" s="75"/>
      <c r="FO3" s="75"/>
      <c r="FP3" s="75"/>
      <c r="FQ3" s="75"/>
      <c r="FR3" s="75"/>
      <c r="FS3" s="75"/>
      <c r="FT3" s="75"/>
      <c r="FU3" s="75"/>
      <c r="FV3" s="75"/>
      <c r="FW3" s="75"/>
      <c r="FX3" s="75"/>
      <c r="FY3" s="75"/>
      <c r="FZ3" s="75"/>
      <c r="GA3" s="75"/>
      <c r="GB3" s="75"/>
      <c r="GC3" s="75"/>
      <c r="GD3" s="75"/>
      <c r="GE3" s="75"/>
      <c r="GF3" s="75"/>
      <c r="GG3" s="75"/>
      <c r="GH3" s="75"/>
      <c r="GI3" s="75"/>
      <c r="GJ3" s="75"/>
      <c r="GK3" s="75"/>
      <c r="GL3" s="75"/>
      <c r="GM3" s="75"/>
      <c r="GN3" s="75"/>
      <c r="GO3" s="75"/>
      <c r="GP3" s="75"/>
      <c r="GQ3" s="75"/>
      <c r="GR3" s="75"/>
      <c r="GS3" s="75"/>
      <c r="GT3" s="75"/>
      <c r="GU3" s="75"/>
      <c r="GV3" s="75"/>
      <c r="GW3" s="75"/>
      <c r="GX3" s="75"/>
      <c r="GY3" s="75"/>
      <c r="GZ3" s="75"/>
      <c r="HA3" s="75"/>
      <c r="HB3" s="75"/>
      <c r="HC3" s="75"/>
      <c r="HD3" s="75"/>
      <c r="HE3" s="75"/>
      <c r="HF3" s="75"/>
      <c r="HG3" s="75"/>
      <c r="HH3" s="75"/>
      <c r="HI3" s="75"/>
      <c r="HJ3" s="75"/>
      <c r="HK3" s="75"/>
      <c r="HL3" s="75"/>
      <c r="HM3" s="75"/>
      <c r="HN3" s="75"/>
      <c r="HO3" s="75"/>
      <c r="HP3" s="75"/>
      <c r="HQ3" s="75"/>
      <c r="HR3" s="75"/>
      <c r="HS3" s="75"/>
      <c r="HT3" s="75"/>
      <c r="HU3" s="75"/>
      <c r="HV3" s="75"/>
      <c r="HW3" s="75"/>
      <c r="HX3" s="75"/>
      <c r="HY3" s="75"/>
      <c r="HZ3" s="75"/>
      <c r="IA3" s="75"/>
      <c r="IB3" s="75"/>
      <c r="IC3" s="75"/>
      <c r="ID3" s="75"/>
      <c r="IE3" s="75"/>
      <c r="IF3" s="75"/>
      <c r="IG3" s="75"/>
      <c r="IH3" s="75"/>
      <c r="II3" s="75"/>
      <c r="IJ3" s="75"/>
      <c r="IK3" s="75"/>
      <c r="IL3" s="75"/>
      <c r="IM3" s="75"/>
      <c r="IN3" s="75"/>
      <c r="IO3" s="75"/>
      <c r="IP3" s="75"/>
      <c r="IQ3" s="75"/>
      <c r="IR3" s="75"/>
      <c r="IS3" s="75"/>
      <c r="IT3" s="75"/>
      <c r="IU3" s="75"/>
      <c r="IV3" s="75"/>
      <c r="IW3" s="75"/>
      <c r="IX3" s="75"/>
      <c r="IY3" s="75"/>
      <c r="IZ3" s="75"/>
      <c r="JA3" s="75"/>
      <c r="JB3" s="75"/>
      <c r="JC3" s="75"/>
      <c r="JD3" s="75"/>
      <c r="JE3" s="75"/>
      <c r="JF3" s="75"/>
      <c r="JG3" s="75"/>
      <c r="JH3" s="75"/>
      <c r="JI3" s="75"/>
      <c r="JJ3" s="75"/>
      <c r="JK3" s="75"/>
      <c r="JL3" s="75"/>
      <c r="JM3" s="75"/>
      <c r="JN3" s="75"/>
      <c r="JO3" s="75"/>
      <c r="JP3" s="75"/>
      <c r="JQ3" s="75"/>
      <c r="JR3" s="75"/>
      <c r="JS3" s="75"/>
      <c r="JT3" s="75"/>
      <c r="JU3" s="75"/>
      <c r="JV3" s="75"/>
      <c r="JW3" s="75"/>
      <c r="JX3" s="75"/>
      <c r="JY3" s="75"/>
      <c r="JZ3" s="75"/>
      <c r="KA3" s="75"/>
      <c r="KB3" s="75"/>
      <c r="KC3" s="75"/>
      <c r="KD3" s="75"/>
      <c r="KE3" s="75"/>
      <c r="KF3" s="75"/>
      <c r="KG3" s="75"/>
      <c r="KH3" s="75"/>
      <c r="KI3" s="75"/>
      <c r="KJ3" s="75"/>
      <c r="KK3" s="75"/>
      <c r="KL3" s="75"/>
      <c r="KM3" s="75"/>
      <c r="KN3" s="75"/>
      <c r="KO3" s="75"/>
      <c r="KP3" s="75"/>
      <c r="KQ3" s="75"/>
      <c r="KR3" s="75"/>
      <c r="KS3" s="75"/>
      <c r="KT3" s="75"/>
      <c r="KU3" s="75"/>
      <c r="KV3" s="75"/>
      <c r="KW3" s="75"/>
      <c r="KX3" s="75"/>
      <c r="KY3" s="75"/>
      <c r="KZ3" s="75"/>
      <c r="LA3" s="75"/>
      <c r="LB3" s="75"/>
      <c r="LC3" s="75"/>
      <c r="LD3" s="75"/>
      <c r="LE3" s="75"/>
      <c r="LF3" s="75"/>
      <c r="LG3" s="75"/>
      <c r="LH3" s="75"/>
      <c r="LI3" s="75"/>
      <c r="LJ3" s="75"/>
      <c r="LK3" s="75"/>
      <c r="LL3" s="75"/>
      <c r="LM3" s="75"/>
      <c r="LN3" s="75"/>
      <c r="LO3" s="75"/>
      <c r="LP3" s="75"/>
      <c r="LQ3" s="75"/>
      <c r="LR3" s="75"/>
      <c r="LS3" s="75"/>
      <c r="LT3" s="75"/>
      <c r="LU3" s="75"/>
      <c r="LV3" s="75"/>
      <c r="LW3" s="75"/>
      <c r="LX3" s="75"/>
      <c r="LY3" s="75"/>
      <c r="LZ3" s="75"/>
      <c r="MA3" s="75"/>
      <c r="MB3" s="75"/>
      <c r="MC3" s="75"/>
      <c r="MD3" s="75"/>
      <c r="ME3" s="75"/>
      <c r="MF3" s="75"/>
      <c r="MG3" s="75"/>
      <c r="MH3" s="75"/>
      <c r="MI3" s="75"/>
      <c r="MJ3" s="75"/>
      <c r="MK3" s="75"/>
      <c r="ML3" s="75"/>
      <c r="MM3" s="75"/>
      <c r="MN3" s="75"/>
      <c r="MO3" s="75"/>
      <c r="MP3" s="75"/>
      <c r="MQ3" s="75"/>
      <c r="MR3" s="75"/>
      <c r="MS3" s="75"/>
      <c r="MT3" s="75"/>
      <c r="MU3" s="75"/>
      <c r="MV3" s="75"/>
      <c r="MW3" s="75"/>
      <c r="MX3" s="75"/>
      <c r="MY3" s="75"/>
      <c r="MZ3" s="75"/>
      <c r="NA3" s="75"/>
      <c r="NB3" s="75"/>
      <c r="NC3" s="75"/>
      <c r="ND3" s="75"/>
      <c r="NE3" s="75"/>
      <c r="NF3" s="75"/>
      <c r="NG3" s="75"/>
      <c r="NH3" s="75"/>
      <c r="NI3" s="75"/>
      <c r="NJ3" s="75"/>
      <c r="NK3" s="75"/>
      <c r="NL3" s="75"/>
      <c r="NM3" s="75"/>
      <c r="NN3" s="75"/>
      <c r="NO3" s="75"/>
      <c r="NP3" s="75"/>
      <c r="NQ3" s="75"/>
      <c r="NR3" s="75"/>
      <c r="NS3" s="75"/>
      <c r="NT3" s="75"/>
      <c r="NU3" s="75"/>
      <c r="NV3" s="75"/>
      <c r="NW3" s="75"/>
      <c r="NX3" s="75"/>
      <c r="NY3" s="75"/>
      <c r="NZ3" s="75"/>
      <c r="OA3" s="75"/>
      <c r="OB3" s="75"/>
      <c r="OC3" s="75"/>
      <c r="OD3" s="75"/>
      <c r="OE3" s="75"/>
      <c r="OF3" s="75"/>
      <c r="OG3" s="75"/>
      <c r="OH3" s="75"/>
      <c r="OI3" s="75"/>
      <c r="OJ3" s="75"/>
      <c r="OK3" s="75"/>
      <c r="OL3" s="75"/>
      <c r="OM3" s="75"/>
      <c r="ON3" s="75"/>
      <c r="OO3" s="75"/>
      <c r="OP3" s="75"/>
      <c r="OQ3" s="75"/>
      <c r="OR3" s="75"/>
      <c r="OS3" s="75"/>
      <c r="OT3" s="75"/>
      <c r="OU3" s="75"/>
      <c r="OV3" s="75"/>
      <c r="OW3" s="75"/>
      <c r="OX3" s="75"/>
      <c r="OY3" s="75"/>
      <c r="OZ3" s="75"/>
      <c r="PA3" s="75"/>
      <c r="PB3" s="75"/>
      <c r="PC3" s="75"/>
      <c r="PD3" s="75"/>
      <c r="PE3" s="75"/>
      <c r="PF3" s="75"/>
      <c r="PG3" s="75"/>
      <c r="PH3" s="75"/>
      <c r="PI3" s="75"/>
      <c r="PJ3" s="75"/>
      <c r="PK3" s="75"/>
      <c r="PL3" s="75"/>
      <c r="PM3" s="75"/>
      <c r="PN3" s="75"/>
      <c r="PO3" s="75"/>
      <c r="PP3" s="75"/>
      <c r="PQ3" s="75"/>
      <c r="PR3" s="75"/>
      <c r="PS3" s="75"/>
      <c r="PT3" s="75"/>
      <c r="PU3" s="75"/>
      <c r="PV3" s="75"/>
      <c r="PW3" s="75"/>
      <c r="PX3" s="75"/>
      <c r="PY3" s="75"/>
      <c r="PZ3" s="75"/>
      <c r="QA3" s="75"/>
      <c r="QB3" s="75"/>
      <c r="QC3" s="75"/>
      <c r="QD3" s="75"/>
      <c r="QE3" s="75"/>
      <c r="QF3" s="75"/>
      <c r="QG3" s="75"/>
      <c r="QH3" s="75"/>
      <c r="QI3" s="75"/>
      <c r="QJ3" s="75"/>
      <c r="QK3" s="75"/>
      <c r="QL3" s="75"/>
      <c r="QM3" s="75"/>
      <c r="QN3" s="75"/>
      <c r="QO3" s="75"/>
      <c r="QP3" s="75"/>
      <c r="QQ3" s="75"/>
      <c r="QR3" s="75"/>
      <c r="QS3" s="75"/>
      <c r="QT3" s="75"/>
      <c r="QU3" s="75"/>
      <c r="QV3" s="75"/>
      <c r="QW3" s="75"/>
      <c r="QX3" s="75"/>
      <c r="QY3" s="75"/>
      <c r="QZ3" s="75"/>
      <c r="RA3" s="75"/>
      <c r="RB3" s="75"/>
      <c r="RC3" s="75"/>
      <c r="RD3" s="75"/>
      <c r="RE3" s="75"/>
      <c r="RF3" s="75"/>
      <c r="RG3" s="75"/>
      <c r="RH3" s="75"/>
      <c r="RI3" s="75"/>
      <c r="RJ3" s="75"/>
      <c r="RK3" s="75"/>
      <c r="RL3" s="75"/>
      <c r="RM3" s="75"/>
      <c r="RN3" s="75"/>
      <c r="RO3" s="75"/>
      <c r="RP3" s="75"/>
      <c r="RQ3" s="75"/>
      <c r="RR3" s="75"/>
      <c r="RS3" s="75"/>
      <c r="RT3" s="75"/>
      <c r="RU3" s="75"/>
      <c r="RV3" s="75"/>
      <c r="RW3" s="75"/>
      <c r="RX3" s="75"/>
      <c r="RY3" s="75"/>
      <c r="RZ3" s="75"/>
      <c r="SA3" s="75"/>
      <c r="SB3" s="75"/>
      <c r="SC3" s="75"/>
      <c r="SD3" s="75"/>
      <c r="SE3" s="75"/>
      <c r="SF3" s="75"/>
      <c r="SG3" s="75"/>
      <c r="SH3" s="75"/>
      <c r="SI3" s="75"/>
      <c r="SJ3" s="75"/>
      <c r="SK3" s="75"/>
      <c r="SL3" s="75"/>
      <c r="SM3" s="75"/>
      <c r="SN3" s="75"/>
      <c r="SO3" s="75"/>
      <c r="SP3" s="75"/>
      <c r="SQ3" s="75"/>
      <c r="SR3" s="75"/>
      <c r="SS3" s="75"/>
      <c r="ST3" s="75"/>
      <c r="SU3" s="75"/>
      <c r="SV3" s="75"/>
      <c r="SW3" s="75"/>
      <c r="SX3" s="75"/>
      <c r="SY3" s="75"/>
      <c r="SZ3" s="75"/>
      <c r="TA3" s="75"/>
      <c r="TB3" s="75"/>
      <c r="TC3" s="75"/>
      <c r="TD3" s="75"/>
      <c r="TE3" s="75"/>
      <c r="TF3" s="75"/>
      <c r="TG3" s="75"/>
      <c r="TH3" s="75"/>
      <c r="TI3" s="75"/>
      <c r="TJ3" s="75"/>
      <c r="TK3" s="75"/>
      <c r="TL3" s="75"/>
      <c r="TM3" s="75"/>
      <c r="TN3" s="75"/>
      <c r="TO3" s="75"/>
      <c r="TP3" s="75"/>
      <c r="TQ3" s="75"/>
      <c r="TR3" s="75"/>
      <c r="TS3" s="75"/>
      <c r="TT3" s="75"/>
      <c r="TU3" s="75"/>
      <c r="TV3" s="75"/>
      <c r="TW3" s="75"/>
      <c r="TX3" s="75"/>
      <c r="TY3" s="75"/>
      <c r="TZ3" s="75"/>
      <c r="UA3" s="75"/>
      <c r="UB3" s="75"/>
      <c r="UC3" s="75"/>
      <c r="UD3" s="75"/>
      <c r="UE3" s="75"/>
      <c r="UF3" s="75"/>
      <c r="UG3" s="75"/>
      <c r="UH3" s="75"/>
      <c r="UI3" s="75"/>
      <c r="UJ3" s="75"/>
      <c r="UK3" s="75"/>
      <c r="UL3" s="75"/>
      <c r="UM3" s="75"/>
      <c r="UN3" s="75"/>
      <c r="UO3" s="75"/>
      <c r="UP3" s="75"/>
      <c r="UQ3" s="75"/>
      <c r="UR3" s="75"/>
      <c r="US3" s="75"/>
      <c r="UT3" s="75"/>
      <c r="UU3" s="75"/>
      <c r="UV3" s="75"/>
      <c r="UW3" s="75"/>
      <c r="UX3" s="75"/>
      <c r="UY3" s="75"/>
      <c r="UZ3" s="75"/>
      <c r="VA3" s="75"/>
      <c r="VB3" s="75"/>
      <c r="VC3" s="75"/>
      <c r="VD3" s="75"/>
      <c r="VE3" s="75"/>
      <c r="VF3" s="75"/>
      <c r="VG3" s="75"/>
      <c r="VH3" s="75"/>
      <c r="VI3" s="75"/>
      <c r="VJ3" s="75"/>
      <c r="VK3" s="75"/>
      <c r="VL3" s="75"/>
      <c r="VM3" s="75"/>
      <c r="VN3" s="75"/>
      <c r="VO3" s="75"/>
      <c r="VP3" s="75"/>
      <c r="VQ3" s="75"/>
      <c r="VR3" s="75"/>
      <c r="VS3" s="75"/>
      <c r="VT3" s="75"/>
      <c r="VU3" s="75"/>
      <c r="VV3" s="75"/>
      <c r="VW3" s="75"/>
      <c r="VX3" s="75"/>
      <c r="VY3" s="75"/>
      <c r="VZ3" s="75"/>
      <c r="WA3" s="75"/>
      <c r="WB3" s="75"/>
      <c r="WC3" s="75"/>
      <c r="WD3" s="75"/>
      <c r="WE3" s="75"/>
      <c r="WF3" s="75"/>
      <c r="WG3" s="75"/>
      <c r="WH3" s="75"/>
      <c r="WI3" s="75"/>
      <c r="WJ3" s="75"/>
      <c r="WK3" s="75"/>
      <c r="WL3" s="75"/>
      <c r="WM3" s="75"/>
      <c r="WN3" s="75"/>
      <c r="WO3" s="75"/>
      <c r="WP3" s="75"/>
      <c r="WQ3" s="75"/>
      <c r="WR3" s="75"/>
      <c r="WS3" s="75"/>
      <c r="WT3" s="75"/>
      <c r="WU3" s="75"/>
      <c r="WV3" s="75"/>
      <c r="WW3" s="75"/>
      <c r="WX3" s="75"/>
      <c r="WY3" s="75"/>
      <c r="WZ3" s="75"/>
      <c r="XA3" s="75"/>
      <c r="XB3" s="75"/>
      <c r="XC3" s="75"/>
      <c r="XD3" s="75"/>
      <c r="XE3" s="75"/>
      <c r="XF3" s="75"/>
      <c r="XG3" s="75"/>
      <c r="XH3" s="75"/>
      <c r="XI3" s="75"/>
      <c r="XJ3" s="75"/>
      <c r="XK3" s="75"/>
      <c r="XL3" s="75"/>
      <c r="XM3" s="75"/>
      <c r="XN3" s="75"/>
      <c r="XO3" s="75"/>
      <c r="XP3" s="75"/>
      <c r="XQ3" s="75"/>
      <c r="XR3" s="75"/>
      <c r="XS3" s="75"/>
      <c r="XT3" s="75"/>
      <c r="XU3" s="75"/>
      <c r="XV3" s="75"/>
      <c r="XW3" s="75"/>
      <c r="XX3" s="75"/>
      <c r="XY3" s="75"/>
      <c r="XZ3" s="75"/>
      <c r="YA3" s="75"/>
      <c r="YB3" s="75"/>
      <c r="YC3" s="75"/>
      <c r="YD3" s="75"/>
      <c r="YE3" s="75"/>
      <c r="YF3" s="75"/>
      <c r="YG3" s="75"/>
      <c r="YH3" s="75"/>
      <c r="YI3" s="75"/>
      <c r="YJ3" s="75"/>
      <c r="YK3" s="75"/>
      <c r="YL3" s="75"/>
      <c r="YM3" s="75"/>
      <c r="YN3" s="75"/>
      <c r="YO3" s="75"/>
      <c r="YP3" s="75"/>
      <c r="YQ3" s="75"/>
      <c r="YR3" s="75"/>
      <c r="YS3" s="75"/>
      <c r="YT3" s="75"/>
      <c r="YU3" s="75"/>
      <c r="YV3" s="75"/>
      <c r="YW3" s="75"/>
      <c r="YX3" s="75"/>
      <c r="YY3" s="75"/>
      <c r="YZ3" s="75"/>
      <c r="ZA3" s="75"/>
      <c r="ZB3" s="75"/>
      <c r="ZC3" s="75"/>
      <c r="ZD3" s="75"/>
      <c r="ZE3" s="75"/>
      <c r="ZF3" s="75"/>
      <c r="ZG3" s="75"/>
      <c r="ZH3" s="75"/>
      <c r="ZI3" s="75"/>
      <c r="ZJ3" s="75"/>
      <c r="ZK3" s="75"/>
      <c r="ZL3" s="75"/>
      <c r="ZM3" s="75"/>
      <c r="ZN3" s="75"/>
      <c r="ZO3" s="75"/>
      <c r="ZP3" s="75"/>
      <c r="ZQ3" s="75"/>
      <c r="ZR3" s="75"/>
      <c r="ZS3" s="75"/>
      <c r="ZT3" s="75"/>
      <c r="ZU3" s="75"/>
      <c r="ZV3" s="75"/>
      <c r="ZW3" s="75"/>
      <c r="ZX3" s="75"/>
      <c r="ZY3" s="75"/>
      <c r="ZZ3" s="75"/>
      <c r="AAA3" s="75"/>
      <c r="AAB3" s="75"/>
      <c r="AAC3" s="75"/>
      <c r="AAD3" s="75"/>
      <c r="AAE3" s="75"/>
      <c r="AAF3" s="75"/>
      <c r="AAG3" s="75"/>
      <c r="AAH3" s="75"/>
      <c r="AAI3" s="75"/>
      <c r="AAJ3" s="75"/>
      <c r="AAK3" s="75"/>
      <c r="AAL3" s="75"/>
      <c r="AAM3" s="75"/>
      <c r="AAN3" s="75"/>
      <c r="AAO3" s="75"/>
      <c r="AAP3" s="75"/>
      <c r="AAQ3" s="75"/>
      <c r="AAR3" s="75"/>
      <c r="AAS3" s="75"/>
      <c r="AAT3" s="75"/>
      <c r="AAU3" s="75"/>
      <c r="AAV3" s="75"/>
      <c r="AAW3" s="75"/>
      <c r="AAX3" s="75"/>
      <c r="AAY3" s="75"/>
      <c r="AAZ3" s="75"/>
      <c r="ABA3" s="75"/>
      <c r="ABB3" s="75"/>
      <c r="ABC3" s="75"/>
      <c r="ABD3" s="75"/>
      <c r="ABE3" s="75"/>
      <c r="ABF3" s="75"/>
      <c r="ABG3" s="75"/>
      <c r="ABH3" s="75"/>
      <c r="ABI3" s="75"/>
      <c r="ABJ3" s="75"/>
      <c r="ABK3" s="75"/>
      <c r="ABL3" s="75"/>
      <c r="ABM3" s="75"/>
      <c r="ABN3" s="75"/>
      <c r="ABO3" s="75"/>
      <c r="ABP3" s="75"/>
      <c r="ABQ3" s="75"/>
      <c r="ABR3" s="75"/>
      <c r="ABS3" s="75"/>
      <c r="ABT3" s="75"/>
      <c r="ABU3" s="75"/>
      <c r="ABV3" s="75"/>
      <c r="ABW3" s="75"/>
      <c r="ABX3" s="75"/>
      <c r="ABY3" s="75"/>
      <c r="ABZ3" s="75"/>
      <c r="ACA3" s="75"/>
      <c r="ACB3" s="75"/>
      <c r="ACC3" s="75"/>
      <c r="ACD3" s="75"/>
      <c r="ACE3" s="75"/>
      <c r="ACF3" s="75"/>
      <c r="ACG3" s="75"/>
      <c r="ACH3" s="75"/>
      <c r="ACI3" s="75"/>
      <c r="ACJ3" s="75"/>
      <c r="ACK3" s="75"/>
      <c r="ACL3" s="75"/>
      <c r="ACM3" s="75"/>
      <c r="ACN3" s="75"/>
      <c r="ACO3" s="75"/>
      <c r="ACP3" s="75"/>
      <c r="ACQ3" s="75"/>
      <c r="ACR3" s="75"/>
      <c r="ACS3" s="75"/>
      <c r="ACT3" s="75"/>
      <c r="ACU3" s="75"/>
      <c r="ACV3" s="75"/>
      <c r="ACW3" s="75"/>
      <c r="ACX3" s="75"/>
      <c r="ACY3" s="75"/>
      <c r="ACZ3" s="75"/>
      <c r="ADA3" s="75"/>
      <c r="ADB3" s="75"/>
      <c r="ADC3" s="75"/>
      <c r="ADD3" s="75"/>
      <c r="ADE3" s="75"/>
      <c r="ADF3" s="75"/>
      <c r="ADG3" s="75"/>
      <c r="ADH3" s="75"/>
      <c r="ADI3" s="75"/>
      <c r="ADJ3" s="75"/>
      <c r="ADK3" s="75"/>
      <c r="ADL3" s="75"/>
      <c r="ADM3" s="75"/>
      <c r="ADN3" s="75"/>
      <c r="ADO3" s="75"/>
      <c r="ADP3" s="75"/>
      <c r="ADQ3" s="75"/>
      <c r="ADR3" s="75"/>
      <c r="ADS3" s="75"/>
      <c r="ADT3" s="75"/>
      <c r="ADU3" s="75"/>
      <c r="ADV3" s="75"/>
      <c r="ADW3" s="75"/>
      <c r="ADX3" s="75"/>
      <c r="ADY3" s="75"/>
      <c r="ADZ3" s="75"/>
      <c r="AEA3" s="75"/>
      <c r="AEB3" s="75"/>
      <c r="AEC3" s="75"/>
      <c r="AED3" s="75"/>
      <c r="AEE3" s="75"/>
      <c r="AEF3" s="75"/>
      <c r="AEG3" s="75"/>
      <c r="AEH3" s="75"/>
      <c r="AEI3" s="75"/>
      <c r="AEJ3" s="75"/>
      <c r="AEK3" s="75"/>
      <c r="AEL3" s="75"/>
      <c r="AEM3" s="75"/>
      <c r="AEN3" s="75"/>
      <c r="AEO3" s="75"/>
      <c r="AEP3" s="75"/>
      <c r="AEQ3" s="75"/>
      <c r="AER3" s="75"/>
      <c r="AES3" s="75"/>
      <c r="AET3" s="75"/>
      <c r="AEU3" s="75"/>
      <c r="AEV3" s="75"/>
      <c r="AEW3" s="75"/>
      <c r="AEX3" s="75"/>
      <c r="AEY3" s="75"/>
      <c r="AEZ3" s="75"/>
      <c r="AFA3" s="75"/>
      <c r="AFB3" s="75"/>
      <c r="AFC3" s="75"/>
      <c r="AFD3" s="75"/>
      <c r="AFE3" s="75"/>
      <c r="AFF3" s="75"/>
      <c r="AFG3" s="75"/>
      <c r="AFH3" s="75"/>
      <c r="AFI3" s="75"/>
      <c r="AFJ3" s="75"/>
      <c r="AFK3" s="75"/>
      <c r="AFL3" s="75"/>
      <c r="AFM3" s="75"/>
      <c r="AFN3" s="75"/>
      <c r="AFO3" s="75"/>
      <c r="AFP3" s="75"/>
      <c r="AFQ3" s="75"/>
      <c r="AFR3" s="75"/>
      <c r="AFS3" s="75"/>
      <c r="AFT3" s="75"/>
      <c r="AFU3" s="75"/>
      <c r="AFV3" s="75"/>
      <c r="AFW3" s="75"/>
      <c r="AFX3" s="75"/>
      <c r="AFY3" s="75"/>
      <c r="AFZ3" s="75"/>
      <c r="AGA3" s="75"/>
      <c r="AGB3" s="75"/>
      <c r="AGC3" s="75"/>
      <c r="AGD3" s="75"/>
      <c r="AGE3" s="75"/>
      <c r="AGF3" s="75"/>
      <c r="AGG3" s="75"/>
      <c r="AGH3" s="75"/>
      <c r="AGI3" s="75"/>
      <c r="AGJ3" s="75"/>
      <c r="AGK3" s="75"/>
      <c r="AGL3" s="75"/>
      <c r="AGM3" s="75"/>
      <c r="AGN3" s="75"/>
      <c r="AGO3" s="75"/>
      <c r="AGP3" s="75"/>
      <c r="AGQ3" s="75"/>
      <c r="AGR3" s="75"/>
      <c r="AGS3" s="75"/>
      <c r="AGT3" s="75"/>
      <c r="AGU3" s="75"/>
      <c r="AGV3" s="75"/>
      <c r="AGW3" s="75"/>
      <c r="AGX3" s="75"/>
      <c r="AGY3" s="75"/>
      <c r="AGZ3" s="75"/>
      <c r="AHA3" s="75"/>
      <c r="AHB3" s="75"/>
      <c r="AHC3" s="75"/>
      <c r="AHD3" s="75"/>
      <c r="AHE3" s="75"/>
      <c r="AHF3" s="75"/>
      <c r="AHG3" s="75"/>
      <c r="AHH3" s="75"/>
      <c r="AHI3" s="75"/>
      <c r="AHJ3" s="75"/>
      <c r="AHK3" s="75"/>
      <c r="AHL3" s="75"/>
      <c r="AHM3" s="75"/>
      <c r="AHN3" s="75"/>
      <c r="AHO3" s="75"/>
      <c r="AHP3" s="75"/>
      <c r="AHQ3" s="75"/>
      <c r="AHR3" s="75"/>
      <c r="AHS3" s="75"/>
      <c r="AHT3" s="75"/>
      <c r="AHU3" s="75"/>
      <c r="AHV3" s="75"/>
      <c r="AHW3" s="75"/>
      <c r="AHX3" s="75"/>
      <c r="AHY3" s="75"/>
      <c r="AHZ3" s="75"/>
      <c r="AIA3" s="75"/>
      <c r="AIB3" s="75"/>
      <c r="AIC3" s="75"/>
      <c r="AID3" s="75"/>
      <c r="AIE3" s="75"/>
      <c r="AIF3" s="75"/>
      <c r="AIG3" s="75"/>
      <c r="AIH3" s="75"/>
      <c r="AII3" s="75"/>
      <c r="AIJ3" s="75"/>
      <c r="AIK3" s="75"/>
      <c r="AIL3" s="75"/>
      <c r="AIM3" s="75"/>
      <c r="AIN3" s="75"/>
      <c r="AIO3" s="75"/>
      <c r="AIP3" s="75"/>
      <c r="AIQ3" s="75"/>
      <c r="AIR3" s="75"/>
      <c r="AIS3" s="75"/>
      <c r="AIT3" s="75"/>
      <c r="AIU3" s="75"/>
      <c r="AIV3" s="75"/>
      <c r="AIW3" s="75"/>
      <c r="AIX3" s="75"/>
      <c r="AIY3" s="75"/>
      <c r="AIZ3" s="75"/>
      <c r="AJA3" s="75"/>
      <c r="AJB3" s="75"/>
      <c r="AJC3" s="75"/>
      <c r="AJD3" s="75"/>
      <c r="AJE3" s="75"/>
      <c r="AJF3" s="75"/>
      <c r="AJG3" s="75"/>
      <c r="AJH3" s="75"/>
      <c r="AJI3" s="75"/>
      <c r="AJJ3" s="75"/>
      <c r="AJK3" s="75"/>
      <c r="AJL3" s="75"/>
      <c r="AJM3" s="75"/>
      <c r="AJN3" s="75"/>
      <c r="AJO3" s="75"/>
      <c r="AJP3" s="75"/>
      <c r="AJQ3" s="75"/>
      <c r="AJR3" s="75"/>
      <c r="AJS3" s="75"/>
      <c r="AJT3" s="75"/>
      <c r="AJU3" s="75"/>
      <c r="AJV3" s="75"/>
      <c r="AJW3" s="75"/>
      <c r="AJX3" s="75"/>
      <c r="AJY3" s="75"/>
      <c r="AJZ3" s="75"/>
      <c r="AKA3" s="75"/>
      <c r="AKB3" s="75"/>
      <c r="AKC3" s="75"/>
      <c r="AKD3" s="75"/>
      <c r="AKE3" s="75"/>
      <c r="AKF3" s="75"/>
      <c r="AKG3" s="75"/>
      <c r="AKH3" s="75"/>
      <c r="AKI3" s="75"/>
      <c r="AKJ3" s="75"/>
      <c r="AKK3" s="75"/>
      <c r="AKL3" s="75"/>
      <c r="AKM3" s="75"/>
      <c r="AKN3" s="75"/>
      <c r="AKO3" s="75"/>
      <c r="AKP3" s="75"/>
      <c r="AKQ3" s="75"/>
      <c r="AKR3" s="75"/>
      <c r="AKS3" s="75"/>
      <c r="AKT3" s="75"/>
      <c r="AKU3" s="75"/>
      <c r="AKV3" s="75"/>
      <c r="AKW3" s="75"/>
      <c r="AKX3" s="75"/>
      <c r="AKY3" s="75"/>
      <c r="AKZ3" s="75"/>
      <c r="ALA3" s="75"/>
      <c r="ALB3" s="75"/>
      <c r="ALC3" s="75"/>
      <c r="ALD3" s="75"/>
      <c r="ALE3" s="75"/>
      <c r="ALF3" s="75"/>
      <c r="ALG3" s="75"/>
      <c r="ALH3" s="75"/>
      <c r="ALI3" s="75"/>
      <c r="ALJ3" s="75"/>
      <c r="ALK3" s="75"/>
      <c r="ALL3" s="75"/>
      <c r="ALM3" s="75"/>
      <c r="ALN3" s="75"/>
      <c r="ALO3" s="75"/>
      <c r="ALP3" s="75"/>
      <c r="ALQ3" s="75"/>
      <c r="ALR3" s="75"/>
      <c r="ALS3" s="75"/>
      <c r="ALT3" s="75"/>
      <c r="ALU3" s="75"/>
      <c r="ALV3" s="75"/>
      <c r="ALW3" s="75"/>
      <c r="ALX3" s="75"/>
      <c r="ALY3" s="75"/>
      <c r="ALZ3" s="75"/>
      <c r="AMA3" s="75"/>
      <c r="AMB3" s="75"/>
      <c r="AMC3" s="75"/>
      <c r="AMD3" s="75"/>
      <c r="AME3" s="75"/>
      <c r="AMF3" s="75"/>
      <c r="AMG3" s="75"/>
      <c r="AMH3" s="75"/>
      <c r="AMI3" s="75"/>
      <c r="AMJ3" s="75"/>
      <c r="AMK3" s="75"/>
      <c r="AML3" s="75"/>
      <c r="AMM3" s="75"/>
      <c r="AMN3" s="75"/>
      <c r="AMO3" s="75"/>
      <c r="AMP3" s="75"/>
      <c r="AMQ3" s="75"/>
      <c r="AMR3" s="75"/>
      <c r="AMS3" s="75"/>
      <c r="AMT3" s="75"/>
      <c r="AMU3" s="75"/>
      <c r="AMV3" s="75"/>
      <c r="AMW3" s="75"/>
      <c r="AMX3" s="75"/>
      <c r="AMY3" s="75"/>
      <c r="AMZ3" s="75"/>
      <c r="ANA3" s="75"/>
      <c r="ANB3" s="75"/>
      <c r="ANC3" s="75"/>
      <c r="AND3" s="75"/>
      <c r="ANE3" s="75"/>
      <c r="ANF3" s="75"/>
      <c r="ANG3" s="75"/>
      <c r="ANH3" s="75"/>
      <c r="ANI3" s="75"/>
      <c r="ANJ3" s="75"/>
      <c r="ANK3" s="75"/>
      <c r="ANL3" s="75"/>
      <c r="ANM3" s="75"/>
      <c r="ANN3" s="75"/>
      <c r="ANO3" s="75"/>
      <c r="ANP3" s="75"/>
      <c r="ANQ3" s="75"/>
      <c r="ANR3" s="75"/>
      <c r="ANS3" s="75"/>
      <c r="ANT3" s="75"/>
      <c r="ANU3" s="75"/>
      <c r="ANV3" s="75"/>
      <c r="ANW3" s="75"/>
      <c r="ANX3" s="75"/>
      <c r="ANY3" s="75"/>
      <c r="ANZ3" s="75"/>
      <c r="AOA3" s="75"/>
      <c r="AOB3" s="75"/>
      <c r="AOC3" s="75"/>
      <c r="AOD3" s="75"/>
      <c r="AOE3" s="75"/>
      <c r="AOF3" s="75"/>
      <c r="AOG3" s="75"/>
      <c r="AOH3" s="75"/>
      <c r="AOI3" s="75"/>
      <c r="AOJ3" s="75"/>
      <c r="AOK3" s="75"/>
      <c r="AOL3" s="75"/>
      <c r="AOM3" s="75"/>
      <c r="AON3" s="75"/>
      <c r="AOO3" s="75"/>
      <c r="AOP3" s="75"/>
      <c r="AOQ3" s="75"/>
      <c r="AOR3" s="75"/>
      <c r="AOS3" s="75"/>
      <c r="AOT3" s="75"/>
      <c r="AOU3" s="75"/>
      <c r="AOV3" s="75"/>
      <c r="AOW3" s="75"/>
      <c r="AOX3" s="75"/>
      <c r="AOY3" s="75"/>
      <c r="AOZ3" s="75"/>
      <c r="APA3" s="75"/>
      <c r="APB3" s="75"/>
      <c r="APC3" s="75"/>
      <c r="APD3" s="75"/>
      <c r="APE3" s="75"/>
      <c r="APF3" s="75"/>
      <c r="APG3" s="75"/>
      <c r="APH3" s="75"/>
      <c r="API3" s="75"/>
      <c r="APJ3" s="75"/>
      <c r="APK3" s="75"/>
      <c r="APL3" s="75"/>
      <c r="APM3" s="75"/>
      <c r="APN3" s="75"/>
      <c r="APO3" s="75"/>
      <c r="APP3" s="75"/>
      <c r="APQ3" s="75"/>
      <c r="APR3" s="75"/>
      <c r="APS3" s="75"/>
      <c r="APT3" s="75"/>
      <c r="APU3" s="75"/>
      <c r="APV3" s="75"/>
      <c r="APW3" s="75"/>
      <c r="APX3" s="75"/>
      <c r="APY3" s="75"/>
      <c r="APZ3" s="75"/>
      <c r="AQA3" s="75"/>
      <c r="AQB3" s="75"/>
      <c r="AQC3" s="75"/>
      <c r="AQD3" s="75"/>
      <c r="AQE3" s="75"/>
      <c r="AQF3" s="75"/>
      <c r="AQG3" s="75"/>
      <c r="AQH3" s="75"/>
      <c r="AQI3" s="75"/>
      <c r="AQJ3" s="75"/>
      <c r="AQK3" s="75"/>
      <c r="AQL3" s="75"/>
      <c r="AQM3" s="75"/>
      <c r="AQN3" s="75"/>
      <c r="AQO3" s="75"/>
      <c r="AQP3" s="75"/>
      <c r="AQQ3" s="75"/>
      <c r="AQR3" s="75"/>
      <c r="AQS3" s="75"/>
      <c r="AQT3" s="75"/>
      <c r="AQU3" s="75"/>
      <c r="AQV3" s="75"/>
      <c r="AQW3" s="75"/>
      <c r="AQX3" s="75"/>
      <c r="AQY3" s="75"/>
      <c r="AQZ3" s="75"/>
      <c r="ARA3" s="75"/>
      <c r="ARB3" s="75"/>
      <c r="ARC3" s="75"/>
      <c r="ARD3" s="75"/>
      <c r="ARE3" s="75"/>
      <c r="ARF3" s="75"/>
      <c r="ARG3" s="75"/>
      <c r="ARH3" s="75"/>
      <c r="ARI3" s="75"/>
      <c r="ARJ3" s="75"/>
      <c r="ARK3" s="75"/>
      <c r="ARL3" s="75"/>
      <c r="ARM3" s="75"/>
      <c r="ARN3" s="75"/>
      <c r="ARO3" s="75"/>
      <c r="ARP3" s="75"/>
      <c r="ARQ3" s="75"/>
      <c r="ARR3" s="75"/>
      <c r="ARS3" s="75"/>
      <c r="ART3" s="75"/>
      <c r="ARU3" s="75"/>
      <c r="ARV3" s="75"/>
      <c r="ARW3" s="75"/>
      <c r="ARX3" s="75"/>
      <c r="ARY3" s="75"/>
      <c r="ARZ3" s="75"/>
      <c r="ASA3" s="75"/>
      <c r="ASB3" s="75"/>
      <c r="ASC3" s="75"/>
      <c r="ASD3" s="75"/>
      <c r="ASE3" s="75"/>
      <c r="ASF3" s="75"/>
      <c r="ASG3" s="75"/>
      <c r="ASH3" s="75"/>
      <c r="ASI3" s="75"/>
      <c r="ASJ3" s="75"/>
      <c r="ASK3" s="75"/>
      <c r="ASL3" s="75"/>
      <c r="ASM3" s="75"/>
      <c r="ASN3" s="75"/>
      <c r="ASO3" s="75"/>
      <c r="ASP3" s="75"/>
      <c r="ASQ3" s="75"/>
      <c r="ASR3" s="75"/>
      <c r="ASS3" s="75"/>
      <c r="AST3" s="75"/>
      <c r="ASU3" s="75"/>
      <c r="ASV3" s="75"/>
      <c r="ASW3" s="75"/>
      <c r="ASX3" s="75"/>
      <c r="ASY3" s="75"/>
      <c r="ASZ3" s="75"/>
      <c r="ATA3" s="75"/>
      <c r="ATB3" s="75"/>
      <c r="ATC3" s="75"/>
      <c r="ATD3" s="75"/>
      <c r="ATE3" s="75"/>
      <c r="ATF3" s="75"/>
      <c r="ATG3" s="75"/>
      <c r="ATH3" s="75"/>
      <c r="ATI3" s="75"/>
      <c r="ATJ3" s="75"/>
      <c r="ATK3" s="75"/>
      <c r="ATL3" s="75"/>
      <c r="ATM3" s="75"/>
      <c r="ATN3" s="75"/>
      <c r="ATO3" s="75"/>
      <c r="ATP3" s="75"/>
      <c r="ATQ3" s="75"/>
      <c r="ATR3" s="75"/>
      <c r="ATS3" s="75"/>
      <c r="ATT3" s="75"/>
      <c r="ATU3" s="75"/>
      <c r="ATV3" s="75"/>
      <c r="ATW3" s="75"/>
      <c r="ATX3" s="75"/>
      <c r="ATY3" s="75"/>
      <c r="ATZ3" s="75"/>
      <c r="AUA3" s="75"/>
      <c r="AUB3" s="75"/>
      <c r="AUC3" s="75"/>
      <c r="AUD3" s="75"/>
      <c r="AUE3" s="75"/>
      <c r="AUF3" s="75"/>
      <c r="AUG3" s="75"/>
      <c r="AUH3" s="75"/>
      <c r="AUI3" s="75"/>
      <c r="AUJ3" s="75"/>
      <c r="AUK3" s="75"/>
      <c r="AUL3" s="75"/>
      <c r="AUM3" s="75"/>
      <c r="AUN3" s="75"/>
      <c r="AUO3" s="75"/>
      <c r="AUP3" s="75"/>
      <c r="AUQ3" s="75"/>
      <c r="AUR3" s="75"/>
      <c r="AUS3" s="75"/>
      <c r="AUT3" s="75"/>
      <c r="AUU3" s="75"/>
      <c r="AUV3" s="75"/>
      <c r="AUW3" s="75"/>
      <c r="AUX3" s="75"/>
      <c r="AUY3" s="75"/>
      <c r="AUZ3" s="75"/>
      <c r="AVA3" s="75"/>
      <c r="AVB3" s="75"/>
      <c r="AVC3" s="75"/>
      <c r="AVD3" s="75"/>
      <c r="AVE3" s="75"/>
      <c r="AVF3" s="75"/>
      <c r="AVG3" s="75"/>
      <c r="AVH3" s="75"/>
      <c r="AVI3" s="75"/>
      <c r="AVJ3" s="75"/>
      <c r="AVK3" s="75"/>
      <c r="AVL3" s="75"/>
      <c r="AVM3" s="75"/>
      <c r="AVN3" s="75"/>
      <c r="AVO3" s="75"/>
      <c r="AVP3" s="75"/>
      <c r="AVQ3" s="75"/>
      <c r="AVR3" s="75"/>
      <c r="AVS3" s="75"/>
      <c r="AVT3" s="75"/>
      <c r="AVU3" s="75"/>
      <c r="AVV3" s="75"/>
      <c r="AVW3" s="75"/>
      <c r="AVX3" s="75"/>
      <c r="AVY3" s="75"/>
      <c r="AVZ3" s="75"/>
      <c r="AWA3" s="75"/>
      <c r="AWB3" s="75"/>
      <c r="AWC3" s="75"/>
      <c r="AWD3" s="75"/>
      <c r="AWE3" s="75"/>
      <c r="AWF3" s="75"/>
      <c r="AWG3" s="75"/>
      <c r="AWH3" s="75"/>
      <c r="AWI3" s="75"/>
      <c r="AWJ3" s="75"/>
      <c r="AWK3" s="75"/>
      <c r="AWL3" s="75"/>
      <c r="AWM3" s="75"/>
      <c r="AWN3" s="75"/>
      <c r="AWO3" s="75"/>
      <c r="AWP3" s="75"/>
      <c r="AWQ3" s="75"/>
      <c r="AWR3" s="75"/>
      <c r="AWS3" s="75"/>
      <c r="AWT3" s="75"/>
      <c r="AWU3" s="75"/>
      <c r="AWV3" s="75"/>
      <c r="AWW3" s="75"/>
      <c r="AWX3" s="75"/>
      <c r="AWY3" s="75"/>
      <c r="AWZ3" s="75"/>
      <c r="AXA3" s="75"/>
      <c r="AXB3" s="75"/>
      <c r="AXC3" s="75"/>
      <c r="AXD3" s="75"/>
      <c r="AXE3" s="75"/>
      <c r="AXF3" s="75"/>
      <c r="AXG3" s="75"/>
      <c r="AXH3" s="75"/>
      <c r="AXI3" s="75"/>
      <c r="AXJ3" s="75"/>
      <c r="AXK3" s="75"/>
      <c r="AXL3" s="75"/>
      <c r="AXM3" s="75"/>
      <c r="AXN3" s="75"/>
      <c r="AXO3" s="75"/>
      <c r="AXP3" s="75"/>
      <c r="AXQ3" s="75"/>
      <c r="AXR3" s="75"/>
      <c r="AXS3" s="75"/>
      <c r="AXT3" s="75"/>
      <c r="AXU3" s="75"/>
      <c r="AXV3" s="75"/>
      <c r="AXW3" s="75"/>
      <c r="AXX3" s="75"/>
      <c r="AXY3" s="75"/>
      <c r="AXZ3" s="75"/>
      <c r="AYA3" s="75"/>
      <c r="AYB3" s="75"/>
      <c r="AYC3" s="75"/>
      <c r="AYD3" s="75"/>
      <c r="AYE3" s="75"/>
      <c r="AYF3" s="75"/>
      <c r="AYG3" s="75"/>
      <c r="AYH3" s="75"/>
      <c r="AYI3" s="75"/>
      <c r="AYJ3" s="75"/>
      <c r="AYK3" s="75"/>
      <c r="AYL3" s="75"/>
      <c r="AYM3" s="75"/>
      <c r="AYN3" s="75"/>
      <c r="AYO3" s="75"/>
      <c r="AYP3" s="75"/>
      <c r="AYQ3" s="75"/>
      <c r="AYR3" s="75"/>
      <c r="AYS3" s="75"/>
      <c r="AYT3" s="75"/>
      <c r="AYU3" s="75"/>
      <c r="AYV3" s="75"/>
      <c r="AYW3" s="75"/>
      <c r="AYX3" s="75"/>
      <c r="AYY3" s="75"/>
      <c r="AYZ3" s="75"/>
      <c r="AZA3" s="75"/>
      <c r="AZB3" s="75"/>
      <c r="AZC3" s="75"/>
      <c r="AZD3" s="75"/>
      <c r="AZE3" s="75"/>
      <c r="AZF3" s="75"/>
      <c r="AZG3" s="75"/>
      <c r="AZH3" s="75"/>
      <c r="AZI3" s="75"/>
      <c r="AZJ3" s="75"/>
      <c r="AZK3" s="75"/>
      <c r="AZL3" s="75"/>
      <c r="AZM3" s="75"/>
      <c r="AZN3" s="75"/>
      <c r="AZO3" s="75"/>
      <c r="AZP3" s="75"/>
      <c r="AZQ3" s="75"/>
      <c r="AZR3" s="75"/>
      <c r="AZS3" s="75"/>
      <c r="AZT3" s="75"/>
      <c r="AZU3" s="75"/>
      <c r="AZV3" s="75"/>
      <c r="AZW3" s="75"/>
      <c r="AZX3" s="75"/>
      <c r="AZY3" s="75"/>
      <c r="AZZ3" s="75"/>
      <c r="BAA3" s="75"/>
      <c r="BAB3" s="75"/>
      <c r="BAC3" s="75"/>
      <c r="BAD3" s="75"/>
      <c r="BAE3" s="75"/>
      <c r="BAF3" s="75"/>
      <c r="BAG3" s="75"/>
      <c r="BAH3" s="75"/>
      <c r="BAI3" s="75"/>
      <c r="BAJ3" s="75"/>
      <c r="BAK3" s="75"/>
      <c r="BAL3" s="75"/>
      <c r="BAM3" s="75"/>
      <c r="BAN3" s="75"/>
      <c r="BAO3" s="75"/>
      <c r="BAP3" s="75"/>
      <c r="BAQ3" s="75"/>
      <c r="BAR3" s="75"/>
      <c r="BAS3" s="75"/>
      <c r="BAT3" s="75"/>
      <c r="BAU3" s="75"/>
      <c r="BAV3" s="75"/>
      <c r="BAW3" s="75"/>
      <c r="BAX3" s="75"/>
      <c r="BAY3" s="75"/>
      <c r="BAZ3" s="75"/>
      <c r="BBA3" s="75"/>
      <c r="BBB3" s="75"/>
      <c r="BBC3" s="75"/>
      <c r="BBD3" s="75"/>
      <c r="BBE3" s="75"/>
      <c r="BBF3" s="75"/>
      <c r="BBG3" s="75"/>
      <c r="BBH3" s="75"/>
      <c r="BBI3" s="75"/>
      <c r="BBJ3" s="75"/>
      <c r="BBK3" s="75"/>
      <c r="BBL3" s="75"/>
      <c r="BBM3" s="75"/>
      <c r="BBN3" s="75"/>
      <c r="BBO3" s="75"/>
      <c r="BBP3" s="75"/>
      <c r="BBQ3" s="75"/>
      <c r="BBR3" s="75"/>
      <c r="BBS3" s="75"/>
      <c r="BBT3" s="75"/>
      <c r="BBU3" s="75"/>
      <c r="BBV3" s="75"/>
      <c r="BBW3" s="75"/>
      <c r="BBX3" s="75"/>
      <c r="BBY3" s="75"/>
      <c r="BBZ3" s="75"/>
      <c r="BCA3" s="75"/>
      <c r="BCB3" s="75"/>
      <c r="BCC3" s="75"/>
      <c r="BCD3" s="75"/>
      <c r="BCE3" s="75"/>
      <c r="BCF3" s="75"/>
      <c r="BCG3" s="75"/>
      <c r="BCH3" s="75"/>
      <c r="BCI3" s="75"/>
      <c r="BCJ3" s="75"/>
      <c r="BCK3" s="75"/>
      <c r="BCL3" s="75"/>
      <c r="BCM3" s="75"/>
      <c r="BCN3" s="75"/>
      <c r="BCO3" s="75"/>
      <c r="BCP3" s="75"/>
      <c r="BCQ3" s="75"/>
      <c r="BCR3" s="75"/>
      <c r="BCS3" s="75"/>
      <c r="BCT3" s="75"/>
      <c r="BCU3" s="75"/>
      <c r="BCV3" s="75"/>
      <c r="BCW3" s="75"/>
      <c r="BCX3" s="75"/>
      <c r="BCY3" s="75"/>
      <c r="BCZ3" s="75"/>
      <c r="BDA3" s="75"/>
      <c r="BDB3" s="75"/>
      <c r="BDC3" s="75"/>
      <c r="BDD3" s="75"/>
      <c r="BDE3" s="75"/>
      <c r="BDF3" s="75"/>
      <c r="BDG3" s="75"/>
      <c r="BDH3" s="75"/>
      <c r="BDI3" s="75"/>
      <c r="BDJ3" s="75"/>
      <c r="BDK3" s="75"/>
      <c r="BDL3" s="75"/>
      <c r="BDM3" s="75"/>
      <c r="BDN3" s="75"/>
      <c r="BDO3" s="75"/>
      <c r="BDP3" s="75"/>
      <c r="BDQ3" s="75"/>
      <c r="BDR3" s="75"/>
      <c r="BDS3" s="75"/>
      <c r="BDT3" s="75"/>
      <c r="BDU3" s="75"/>
      <c r="BDV3" s="75"/>
      <c r="BDW3" s="75"/>
      <c r="BDX3" s="75"/>
      <c r="BDY3" s="75"/>
      <c r="BDZ3" s="75"/>
      <c r="BEA3" s="75"/>
      <c r="BEB3" s="75"/>
      <c r="BEC3" s="75"/>
      <c r="BED3" s="75"/>
      <c r="BEE3" s="75"/>
      <c r="BEF3" s="75"/>
      <c r="BEG3" s="75"/>
      <c r="BEH3" s="75"/>
      <c r="BEI3" s="75"/>
      <c r="BEJ3" s="75"/>
      <c r="BEK3" s="75"/>
      <c r="BEL3" s="75"/>
      <c r="BEM3" s="75"/>
      <c r="BEN3" s="75"/>
      <c r="BEO3" s="75"/>
      <c r="BEP3" s="75"/>
      <c r="BEQ3" s="75"/>
      <c r="BER3" s="75"/>
      <c r="BES3" s="75"/>
      <c r="BET3" s="75"/>
      <c r="BEU3" s="75"/>
      <c r="BEV3" s="75"/>
      <c r="BEW3" s="75"/>
      <c r="BEX3" s="75"/>
      <c r="BEY3" s="75"/>
      <c r="BEZ3" s="75"/>
      <c r="BFA3" s="75"/>
      <c r="BFB3" s="75"/>
      <c r="BFC3" s="75"/>
      <c r="BFD3" s="75"/>
      <c r="BFE3" s="75"/>
      <c r="BFF3" s="75"/>
      <c r="BFG3" s="75"/>
      <c r="BFH3" s="75"/>
      <c r="BFI3" s="75"/>
      <c r="BFJ3" s="75"/>
      <c r="BFK3" s="75"/>
      <c r="BFL3" s="75"/>
      <c r="BFM3" s="75"/>
      <c r="BFN3" s="75"/>
      <c r="BFO3" s="75"/>
      <c r="BFP3" s="75"/>
      <c r="BFQ3" s="75"/>
      <c r="BFR3" s="75"/>
      <c r="BFS3" s="75"/>
      <c r="BFT3" s="75"/>
      <c r="BFU3" s="75"/>
      <c r="BFV3" s="75"/>
      <c r="BFW3" s="75"/>
      <c r="BFX3" s="75"/>
      <c r="BFY3" s="75"/>
      <c r="BFZ3" s="75"/>
      <c r="BGA3" s="75"/>
      <c r="BGB3" s="75"/>
      <c r="BGC3" s="75"/>
      <c r="BGD3" s="75"/>
      <c r="BGE3" s="75"/>
      <c r="BGF3" s="75"/>
      <c r="BGG3" s="75"/>
      <c r="BGH3" s="75"/>
      <c r="BGI3" s="75"/>
      <c r="BGJ3" s="75"/>
      <c r="BGK3" s="75"/>
      <c r="BGL3" s="75"/>
      <c r="BGM3" s="75"/>
      <c r="BGN3" s="75"/>
      <c r="BGO3" s="75"/>
      <c r="BGP3" s="75"/>
      <c r="BGQ3" s="75"/>
      <c r="BGR3" s="75"/>
      <c r="BGS3" s="75"/>
      <c r="BGT3" s="75"/>
      <c r="BGU3" s="75"/>
      <c r="BGV3" s="75"/>
      <c r="BGW3" s="75"/>
      <c r="BGX3" s="75"/>
      <c r="BGY3" s="75"/>
      <c r="BGZ3" s="75"/>
      <c r="BHA3" s="75"/>
      <c r="BHB3" s="75"/>
      <c r="BHC3" s="75"/>
      <c r="BHD3" s="75"/>
      <c r="BHE3" s="75"/>
      <c r="BHF3" s="75"/>
      <c r="BHG3" s="75"/>
      <c r="BHH3" s="75"/>
      <c r="BHI3" s="75"/>
      <c r="BHJ3" s="75"/>
      <c r="BHK3" s="75"/>
      <c r="BHL3" s="75"/>
      <c r="BHM3" s="75"/>
      <c r="BHN3" s="75"/>
      <c r="BHO3" s="75"/>
      <c r="BHP3" s="75"/>
      <c r="BHQ3" s="75"/>
      <c r="BHR3" s="75"/>
      <c r="BHS3" s="75"/>
      <c r="BHT3" s="75"/>
      <c r="BHU3" s="75"/>
      <c r="BHV3" s="75"/>
      <c r="BHW3" s="75"/>
      <c r="BHX3" s="75"/>
      <c r="BHY3" s="75"/>
      <c r="BHZ3" s="75"/>
      <c r="BIA3" s="75"/>
      <c r="BIB3" s="75"/>
      <c r="BIC3" s="75"/>
      <c r="BID3" s="75"/>
      <c r="BIE3" s="75"/>
      <c r="BIF3" s="75"/>
      <c r="BIG3" s="75"/>
      <c r="BIH3" s="75"/>
      <c r="BII3" s="75"/>
      <c r="BIJ3" s="75"/>
      <c r="BIK3" s="75"/>
      <c r="BIL3" s="75"/>
      <c r="BIM3" s="75"/>
      <c r="BIN3" s="75"/>
      <c r="BIO3" s="75"/>
      <c r="BIP3" s="75"/>
      <c r="BIQ3" s="75"/>
      <c r="BIR3" s="75"/>
      <c r="BIS3" s="75"/>
      <c r="BIT3" s="75"/>
      <c r="BIU3" s="75"/>
      <c r="BIV3" s="75"/>
      <c r="BIW3" s="75"/>
      <c r="BIX3" s="75"/>
      <c r="BIY3" s="75"/>
      <c r="BIZ3" s="75"/>
      <c r="BJA3" s="75"/>
      <c r="BJB3" s="75"/>
      <c r="BJC3" s="75"/>
      <c r="BJD3" s="75"/>
      <c r="BJE3" s="75"/>
      <c r="BJF3" s="75"/>
      <c r="BJG3" s="75"/>
      <c r="BJH3" s="75"/>
      <c r="BJI3" s="75"/>
      <c r="BJJ3" s="75"/>
      <c r="BJK3" s="75"/>
      <c r="BJL3" s="75"/>
      <c r="BJM3" s="75"/>
      <c r="BJN3" s="75"/>
      <c r="BJO3" s="75"/>
      <c r="BJP3" s="75"/>
      <c r="BJQ3" s="75"/>
      <c r="BJR3" s="75"/>
      <c r="BJS3" s="75"/>
      <c r="BJT3" s="75"/>
      <c r="BJU3" s="75"/>
      <c r="BJV3" s="75"/>
      <c r="BJW3" s="75"/>
      <c r="BJX3" s="75"/>
      <c r="BJY3" s="75"/>
      <c r="BJZ3" s="75"/>
      <c r="BKA3" s="75"/>
      <c r="BKB3" s="75"/>
      <c r="BKC3" s="75"/>
      <c r="BKD3" s="75"/>
      <c r="BKE3" s="75"/>
      <c r="BKF3" s="75"/>
      <c r="BKG3" s="75"/>
      <c r="BKH3" s="75"/>
      <c r="BKI3" s="75"/>
      <c r="BKJ3" s="75"/>
      <c r="BKK3" s="75"/>
      <c r="BKL3" s="75"/>
      <c r="BKM3" s="75"/>
      <c r="BKN3" s="75"/>
      <c r="BKO3" s="75"/>
      <c r="BKP3" s="75"/>
      <c r="BKQ3" s="75"/>
      <c r="BKR3" s="75"/>
      <c r="BKS3" s="75"/>
      <c r="BKT3" s="75"/>
      <c r="BKU3" s="75"/>
      <c r="BKV3" s="75"/>
      <c r="BKW3" s="75"/>
      <c r="BKX3" s="75"/>
      <c r="BKY3" s="75"/>
      <c r="BKZ3" s="75"/>
      <c r="BLA3" s="75"/>
      <c r="BLB3" s="75"/>
      <c r="BLC3" s="75"/>
      <c r="BLD3" s="75"/>
      <c r="BLE3" s="75"/>
      <c r="BLF3" s="75"/>
      <c r="BLG3" s="75"/>
      <c r="BLH3" s="75"/>
      <c r="BLI3" s="75"/>
      <c r="BLJ3" s="75"/>
      <c r="BLK3" s="75"/>
      <c r="BLL3" s="75"/>
      <c r="BLM3" s="75"/>
      <c r="BLN3" s="75"/>
      <c r="BLO3" s="75"/>
      <c r="BLP3" s="75"/>
      <c r="BLQ3" s="75"/>
      <c r="BLR3" s="75"/>
      <c r="BLS3" s="75"/>
      <c r="BLT3" s="75"/>
      <c r="BLU3" s="75"/>
      <c r="BLV3" s="75"/>
      <c r="BLW3" s="75"/>
      <c r="BLX3" s="75"/>
      <c r="BLY3" s="75"/>
      <c r="BLZ3" s="75"/>
      <c r="BMA3" s="75"/>
      <c r="BMB3" s="75"/>
      <c r="BMC3" s="75"/>
      <c r="BMD3" s="75"/>
      <c r="BME3" s="75"/>
      <c r="BMF3" s="75"/>
      <c r="BMG3" s="75"/>
      <c r="BMH3" s="75"/>
      <c r="BMI3" s="75"/>
      <c r="BMJ3" s="75"/>
      <c r="BMK3" s="75"/>
      <c r="BML3" s="75"/>
      <c r="BMM3" s="75"/>
      <c r="BMN3" s="75"/>
      <c r="BMO3" s="75"/>
      <c r="BMP3" s="75"/>
      <c r="BMQ3" s="75"/>
      <c r="BMR3" s="75"/>
      <c r="BMS3" s="75"/>
      <c r="BMT3" s="75"/>
      <c r="BMU3" s="75"/>
      <c r="BMV3" s="75"/>
      <c r="BMW3" s="75"/>
      <c r="BMX3" s="75"/>
      <c r="BMY3" s="75"/>
      <c r="BMZ3" s="75"/>
      <c r="BNA3" s="75"/>
      <c r="BNB3" s="75"/>
      <c r="BNC3" s="75"/>
      <c r="BND3" s="75"/>
      <c r="BNE3" s="75"/>
      <c r="BNF3" s="75"/>
      <c r="BNG3" s="75"/>
      <c r="BNH3" s="75"/>
      <c r="BNI3" s="75"/>
      <c r="BNJ3" s="75"/>
      <c r="BNK3" s="75"/>
      <c r="BNL3" s="75"/>
      <c r="BNM3" s="75"/>
      <c r="BNN3" s="75"/>
      <c r="BNO3" s="75"/>
      <c r="BNP3" s="75"/>
      <c r="BNQ3" s="75"/>
      <c r="BNR3" s="75"/>
      <c r="BNS3" s="75"/>
      <c r="BNT3" s="75"/>
      <c r="BNU3" s="75"/>
      <c r="BNV3" s="75"/>
      <c r="BNW3" s="75"/>
      <c r="BNX3" s="75"/>
      <c r="BNY3" s="75"/>
      <c r="BNZ3" s="75"/>
      <c r="BOA3" s="75"/>
      <c r="BOB3" s="75"/>
      <c r="BOC3" s="75"/>
      <c r="BOD3" s="75"/>
      <c r="BOE3" s="75"/>
      <c r="BOF3" s="75"/>
      <c r="BOG3" s="75"/>
      <c r="BOH3" s="75"/>
      <c r="BOI3" s="75"/>
      <c r="BOJ3" s="75"/>
      <c r="BOK3" s="75"/>
      <c r="BOL3" s="75"/>
      <c r="BOM3" s="75"/>
      <c r="BON3" s="75"/>
      <c r="BOO3" s="75"/>
      <c r="BOP3" s="75"/>
      <c r="BOQ3" s="75"/>
      <c r="BOR3" s="75"/>
      <c r="BOS3" s="75"/>
      <c r="BOT3" s="75"/>
      <c r="BOU3" s="75"/>
      <c r="BOV3" s="75"/>
      <c r="BOW3" s="75"/>
      <c r="BOX3" s="75"/>
      <c r="BOY3" s="75"/>
      <c r="BOZ3" s="75"/>
      <c r="BPA3" s="75"/>
      <c r="BPB3" s="75"/>
      <c r="BPC3" s="75"/>
      <c r="BPD3" s="75"/>
      <c r="BPE3" s="75"/>
      <c r="BPF3" s="75"/>
      <c r="BPG3" s="75"/>
      <c r="BPH3" s="75"/>
      <c r="BPI3" s="75"/>
      <c r="BPJ3" s="75"/>
      <c r="BPK3" s="75"/>
      <c r="BPL3" s="75"/>
      <c r="BPM3" s="75"/>
      <c r="BPN3" s="75"/>
      <c r="BPO3" s="75"/>
      <c r="BPP3" s="75"/>
      <c r="BPQ3" s="75"/>
      <c r="BPR3" s="75"/>
      <c r="BPS3" s="75"/>
      <c r="BPT3" s="75"/>
      <c r="BPU3" s="75"/>
      <c r="BPV3" s="75"/>
      <c r="BPW3" s="75"/>
      <c r="BPX3" s="75"/>
      <c r="BPY3" s="75"/>
      <c r="BPZ3" s="75"/>
      <c r="BQA3" s="75"/>
      <c r="BQB3" s="75"/>
      <c r="BQC3" s="75"/>
      <c r="BQD3" s="75"/>
      <c r="BQE3" s="75"/>
      <c r="BQF3" s="75"/>
      <c r="BQG3" s="75"/>
      <c r="BQH3" s="75"/>
      <c r="BQI3" s="75"/>
      <c r="BQJ3" s="75"/>
      <c r="BQK3" s="75"/>
      <c r="BQL3" s="75"/>
      <c r="BQM3" s="75"/>
      <c r="BQN3" s="75"/>
      <c r="BQO3" s="75"/>
      <c r="BQP3" s="75"/>
      <c r="BQQ3" s="75"/>
      <c r="BQR3" s="75"/>
      <c r="BQS3" s="75"/>
      <c r="BQT3" s="75"/>
      <c r="BQU3" s="75"/>
      <c r="BQV3" s="75"/>
      <c r="BQW3" s="75"/>
      <c r="BQX3" s="75"/>
      <c r="BQY3" s="75"/>
      <c r="BQZ3" s="75"/>
      <c r="BRA3" s="75"/>
      <c r="BRB3" s="75"/>
      <c r="BRC3" s="75"/>
      <c r="BRD3" s="75"/>
      <c r="BRE3" s="75"/>
      <c r="BRF3" s="75"/>
      <c r="BRG3" s="75"/>
      <c r="BRH3" s="75"/>
      <c r="BRI3" s="75"/>
      <c r="BRJ3" s="75"/>
      <c r="BRK3" s="75"/>
      <c r="BRL3" s="75"/>
      <c r="BRM3" s="75"/>
      <c r="BRN3" s="75"/>
      <c r="BRO3" s="75"/>
      <c r="BRP3" s="75"/>
      <c r="BRQ3" s="75"/>
      <c r="BRR3" s="75"/>
      <c r="BRS3" s="75"/>
      <c r="BRT3" s="75"/>
      <c r="BRU3" s="75"/>
      <c r="BRV3" s="75"/>
      <c r="BRW3" s="75"/>
      <c r="BRX3" s="75"/>
      <c r="BRY3" s="75"/>
      <c r="BRZ3" s="75"/>
      <c r="BSA3" s="75"/>
      <c r="BSB3" s="75"/>
      <c r="BSC3" s="75"/>
      <c r="BSD3" s="75"/>
      <c r="BSE3" s="75"/>
      <c r="BSF3" s="75"/>
      <c r="BSG3" s="75"/>
      <c r="BSH3" s="75"/>
      <c r="BSI3" s="75"/>
      <c r="BSJ3" s="75"/>
      <c r="BSK3" s="75"/>
      <c r="BSL3" s="75"/>
      <c r="BSM3" s="75"/>
      <c r="BSN3" s="75"/>
      <c r="BSO3" s="75"/>
      <c r="BSP3" s="75"/>
      <c r="BSQ3" s="75"/>
      <c r="BSR3" s="75"/>
      <c r="BSS3" s="75"/>
      <c r="BST3" s="75"/>
      <c r="BSU3" s="75"/>
      <c r="BSV3" s="75"/>
      <c r="BSW3" s="75"/>
      <c r="BSX3" s="75"/>
      <c r="BSY3" s="75"/>
      <c r="BSZ3" s="75"/>
      <c r="BTA3" s="75"/>
      <c r="BTB3" s="75"/>
      <c r="BTC3" s="75"/>
      <c r="BTD3" s="75"/>
      <c r="BTE3" s="75"/>
      <c r="BTF3" s="75"/>
      <c r="BTG3" s="75"/>
      <c r="BTH3" s="75"/>
      <c r="BTI3" s="75"/>
      <c r="BTJ3" s="75"/>
      <c r="BTK3" s="75"/>
      <c r="BTL3" s="75"/>
      <c r="BTM3" s="75"/>
      <c r="BTN3" s="75"/>
      <c r="BTO3" s="75"/>
      <c r="BTP3" s="75"/>
      <c r="BTQ3" s="75"/>
      <c r="BTR3" s="75"/>
      <c r="BTS3" s="75"/>
      <c r="BTT3" s="75"/>
      <c r="BTU3" s="75"/>
      <c r="BTV3" s="75"/>
      <c r="BTW3" s="75"/>
      <c r="BTX3" s="75"/>
      <c r="BTY3" s="75"/>
      <c r="BTZ3" s="75"/>
      <c r="BUA3" s="75"/>
      <c r="BUB3" s="75"/>
      <c r="BUC3" s="75"/>
      <c r="BUD3" s="75"/>
      <c r="BUE3" s="75"/>
      <c r="BUF3" s="75"/>
      <c r="BUG3" s="75"/>
      <c r="BUH3" s="75"/>
      <c r="BUI3" s="75"/>
      <c r="BUJ3" s="75"/>
      <c r="BUK3" s="75"/>
      <c r="BUL3" s="75"/>
      <c r="BUM3" s="75"/>
      <c r="BUN3" s="75"/>
      <c r="BUO3" s="75"/>
      <c r="BUP3" s="75"/>
      <c r="BUQ3" s="75"/>
      <c r="BUR3" s="75"/>
      <c r="BUS3" s="75"/>
      <c r="BUT3" s="75"/>
      <c r="BUU3" s="75"/>
      <c r="BUV3" s="75"/>
      <c r="BUW3" s="75"/>
      <c r="BUX3" s="75"/>
      <c r="BUY3" s="75"/>
      <c r="BUZ3" s="75"/>
      <c r="BVA3" s="75"/>
      <c r="BVB3" s="75"/>
      <c r="BVC3" s="75"/>
      <c r="BVD3" s="75"/>
      <c r="BVE3" s="75"/>
      <c r="BVF3" s="75"/>
      <c r="BVG3" s="75"/>
      <c r="BVH3" s="75"/>
      <c r="BVI3" s="75"/>
      <c r="BVJ3" s="75"/>
      <c r="BVK3" s="75"/>
      <c r="BVL3" s="75"/>
      <c r="BVM3" s="75"/>
      <c r="BVN3" s="75"/>
      <c r="BVO3" s="75"/>
      <c r="BVP3" s="75"/>
      <c r="BVQ3" s="75"/>
      <c r="BVR3" s="75"/>
      <c r="BVS3" s="75"/>
      <c r="BVT3" s="75"/>
      <c r="BVU3" s="75"/>
      <c r="BVV3" s="75"/>
      <c r="BVW3" s="75"/>
      <c r="BVX3" s="75"/>
      <c r="BVY3" s="75"/>
      <c r="BVZ3" s="75"/>
      <c r="BWA3" s="75"/>
      <c r="BWB3" s="75"/>
      <c r="BWC3" s="75"/>
      <c r="BWD3" s="75"/>
      <c r="BWE3" s="75"/>
      <c r="BWF3" s="75"/>
      <c r="BWG3" s="75"/>
      <c r="BWH3" s="75"/>
      <c r="BWI3" s="75"/>
      <c r="BWJ3" s="75"/>
      <c r="BWK3" s="75"/>
      <c r="BWL3" s="75"/>
      <c r="BWM3" s="75"/>
      <c r="BWN3" s="75"/>
      <c r="BWO3" s="75"/>
      <c r="BWP3" s="75"/>
      <c r="BWQ3" s="75"/>
      <c r="BWR3" s="75"/>
      <c r="BWS3" s="75"/>
      <c r="BWT3" s="75"/>
      <c r="BWU3" s="75"/>
      <c r="BWV3" s="75"/>
      <c r="BWW3" s="75"/>
      <c r="BWX3" s="75"/>
      <c r="BWY3" s="75"/>
      <c r="BWZ3" s="75"/>
      <c r="BXA3" s="75"/>
      <c r="BXB3" s="75"/>
      <c r="BXC3" s="75"/>
      <c r="BXD3" s="75"/>
      <c r="BXE3" s="75"/>
      <c r="BXF3" s="75"/>
      <c r="BXG3" s="75"/>
      <c r="BXH3" s="75"/>
      <c r="BXI3" s="75"/>
      <c r="BXJ3" s="75"/>
      <c r="BXK3" s="75"/>
      <c r="BXL3" s="75"/>
      <c r="BXM3" s="75"/>
      <c r="BXN3" s="75"/>
      <c r="BXO3" s="75"/>
      <c r="BXP3" s="75"/>
      <c r="BXQ3" s="75"/>
      <c r="BXR3" s="75"/>
      <c r="BXS3" s="75"/>
      <c r="BXT3" s="75"/>
      <c r="BXU3" s="75"/>
      <c r="BXV3" s="75"/>
      <c r="BXW3" s="75"/>
      <c r="BXX3" s="75"/>
      <c r="BXY3" s="75"/>
      <c r="BXZ3" s="75"/>
      <c r="BYA3" s="75"/>
      <c r="BYB3" s="75"/>
      <c r="BYC3" s="75"/>
      <c r="BYD3" s="75"/>
      <c r="BYE3" s="75"/>
      <c r="BYF3" s="75"/>
      <c r="BYG3" s="75"/>
      <c r="BYH3" s="75"/>
      <c r="BYI3" s="75"/>
      <c r="BYJ3" s="75"/>
      <c r="BYK3" s="75"/>
      <c r="BYL3" s="75"/>
      <c r="BYM3" s="75"/>
      <c r="BYN3" s="75"/>
      <c r="BYO3" s="75"/>
      <c r="BYP3" s="75"/>
      <c r="BYQ3" s="75"/>
      <c r="BYR3" s="75"/>
      <c r="BYS3" s="75"/>
      <c r="BYT3" s="75"/>
      <c r="BYU3" s="75"/>
      <c r="BYV3" s="75"/>
      <c r="BYW3" s="75"/>
      <c r="BYX3" s="75"/>
      <c r="BYY3" s="75"/>
      <c r="BYZ3" s="75"/>
      <c r="BZA3" s="75"/>
      <c r="BZB3" s="75"/>
      <c r="BZC3" s="75"/>
      <c r="BZD3" s="75"/>
      <c r="BZE3" s="75"/>
      <c r="BZF3" s="75"/>
      <c r="BZG3" s="75"/>
      <c r="BZH3" s="75"/>
      <c r="BZI3" s="75"/>
      <c r="BZJ3" s="75"/>
      <c r="BZK3" s="75"/>
      <c r="BZL3" s="75"/>
      <c r="BZM3" s="75"/>
      <c r="BZN3" s="75"/>
      <c r="BZO3" s="75"/>
      <c r="BZP3" s="75"/>
      <c r="BZQ3" s="75"/>
      <c r="BZR3" s="75"/>
      <c r="BZS3" s="75"/>
      <c r="BZT3" s="75"/>
      <c r="BZU3" s="75"/>
      <c r="BZV3" s="75"/>
      <c r="BZW3" s="75"/>
      <c r="BZX3" s="75"/>
      <c r="BZY3" s="75"/>
      <c r="BZZ3" s="75"/>
      <c r="CAA3" s="75"/>
      <c r="CAB3" s="75"/>
      <c r="CAC3" s="75"/>
      <c r="CAD3" s="75"/>
      <c r="CAE3" s="75"/>
      <c r="CAF3" s="75"/>
      <c r="CAG3" s="75"/>
      <c r="CAH3" s="75"/>
      <c r="CAI3" s="75"/>
      <c r="CAJ3" s="75"/>
      <c r="CAK3" s="75"/>
      <c r="CAL3" s="75"/>
      <c r="CAM3" s="75"/>
      <c r="CAN3" s="75"/>
      <c r="CAO3" s="75"/>
      <c r="CAP3" s="75"/>
      <c r="CAQ3" s="75"/>
      <c r="CAR3" s="75"/>
      <c r="CAS3" s="75"/>
      <c r="CAT3" s="75"/>
      <c r="CAU3" s="75"/>
      <c r="CAV3" s="75"/>
      <c r="CAW3" s="75"/>
      <c r="CAX3" s="75"/>
      <c r="CAY3" s="75"/>
      <c r="CAZ3" s="75"/>
      <c r="CBA3" s="75"/>
      <c r="CBB3" s="75"/>
      <c r="CBC3" s="75"/>
      <c r="CBD3" s="75"/>
      <c r="CBE3" s="75"/>
      <c r="CBF3" s="75"/>
      <c r="CBG3" s="75"/>
      <c r="CBH3" s="75"/>
      <c r="CBI3" s="75"/>
      <c r="CBJ3" s="75"/>
      <c r="CBK3" s="75"/>
      <c r="CBL3" s="75"/>
      <c r="CBM3" s="75"/>
      <c r="CBN3" s="75"/>
      <c r="CBO3" s="75"/>
      <c r="CBP3" s="75"/>
      <c r="CBQ3" s="75"/>
      <c r="CBR3" s="75"/>
      <c r="CBS3" s="75"/>
      <c r="CBT3" s="75"/>
      <c r="CBU3" s="75"/>
      <c r="CBV3" s="75"/>
      <c r="CBW3" s="75"/>
      <c r="CBX3" s="75"/>
      <c r="CBY3" s="75"/>
      <c r="CBZ3" s="75"/>
      <c r="CCA3" s="75"/>
      <c r="CCB3" s="75"/>
      <c r="CCC3" s="75"/>
      <c r="CCD3" s="75"/>
      <c r="CCE3" s="75"/>
      <c r="CCF3" s="75"/>
      <c r="CCG3" s="75"/>
      <c r="CCH3" s="75"/>
      <c r="CCI3" s="75"/>
      <c r="CCJ3" s="75"/>
      <c r="CCK3" s="75"/>
      <c r="CCL3" s="75"/>
      <c r="CCM3" s="75"/>
      <c r="CCN3" s="75"/>
      <c r="CCO3" s="75"/>
      <c r="CCP3" s="75"/>
      <c r="CCQ3" s="75"/>
      <c r="CCR3" s="75"/>
      <c r="CCS3" s="75"/>
      <c r="CCT3" s="75"/>
      <c r="CCU3" s="75"/>
      <c r="CCV3" s="75"/>
      <c r="CCW3" s="75"/>
      <c r="CCX3" s="75"/>
      <c r="CCY3" s="75"/>
      <c r="CCZ3" s="75"/>
      <c r="CDA3" s="75"/>
      <c r="CDB3" s="75"/>
      <c r="CDC3" s="75"/>
      <c r="CDD3" s="75"/>
      <c r="CDE3" s="75"/>
      <c r="CDF3" s="75"/>
      <c r="CDG3" s="75"/>
      <c r="CDH3" s="75"/>
      <c r="CDI3" s="75"/>
      <c r="CDJ3" s="75"/>
      <c r="CDK3" s="75"/>
      <c r="CDL3" s="75"/>
      <c r="CDM3" s="75"/>
      <c r="CDN3" s="75"/>
      <c r="CDO3" s="75"/>
      <c r="CDP3" s="75"/>
      <c r="CDQ3" s="75"/>
      <c r="CDR3" s="75"/>
      <c r="CDS3" s="75"/>
      <c r="CDT3" s="75"/>
      <c r="CDU3" s="75"/>
      <c r="CDV3" s="75"/>
      <c r="CDW3" s="75"/>
      <c r="CDX3" s="75"/>
      <c r="CDY3" s="75"/>
      <c r="CDZ3" s="75"/>
      <c r="CEA3" s="75"/>
      <c r="CEB3" s="75"/>
      <c r="CEC3" s="75"/>
      <c r="CED3" s="75"/>
      <c r="CEE3" s="75"/>
      <c r="CEF3" s="75"/>
      <c r="CEG3" s="75"/>
      <c r="CEH3" s="75"/>
      <c r="CEI3" s="75"/>
      <c r="CEJ3" s="75"/>
      <c r="CEK3" s="75"/>
      <c r="CEL3" s="75"/>
      <c r="CEM3" s="75"/>
      <c r="CEN3" s="75"/>
      <c r="CEO3" s="75"/>
      <c r="CEP3" s="75"/>
      <c r="CEQ3" s="75"/>
      <c r="CER3" s="75"/>
      <c r="CES3" s="75"/>
      <c r="CET3" s="75"/>
      <c r="CEU3" s="75"/>
      <c r="CEV3" s="75"/>
      <c r="CEW3" s="75"/>
      <c r="CEX3" s="75"/>
      <c r="CEY3" s="75"/>
      <c r="CEZ3" s="75"/>
      <c r="CFA3" s="75"/>
      <c r="CFB3" s="75"/>
      <c r="CFC3" s="75"/>
      <c r="CFD3" s="75"/>
      <c r="CFE3" s="75"/>
      <c r="CFF3" s="75"/>
      <c r="CFG3" s="75"/>
      <c r="CFH3" s="75"/>
      <c r="CFI3" s="75"/>
      <c r="CFJ3" s="75"/>
      <c r="CFK3" s="75"/>
      <c r="CFL3" s="75"/>
      <c r="CFM3" s="75"/>
      <c r="CFN3" s="75"/>
      <c r="CFO3" s="75"/>
      <c r="CFP3" s="75"/>
      <c r="CFQ3" s="75"/>
      <c r="CFR3" s="75"/>
      <c r="CFS3" s="75"/>
      <c r="CFT3" s="75"/>
      <c r="CFU3" s="75"/>
      <c r="CFV3" s="75"/>
      <c r="CFW3" s="75"/>
      <c r="CFX3" s="75"/>
      <c r="CFY3" s="75"/>
      <c r="CFZ3" s="75"/>
      <c r="CGA3" s="75"/>
      <c r="CGB3" s="75"/>
      <c r="CGC3" s="75"/>
      <c r="CGD3" s="75"/>
      <c r="CGE3" s="75"/>
      <c r="CGF3" s="75"/>
      <c r="CGG3" s="75"/>
      <c r="CGH3" s="75"/>
      <c r="CGI3" s="75"/>
      <c r="CGJ3" s="75"/>
      <c r="CGK3" s="75"/>
      <c r="CGL3" s="75"/>
      <c r="CGM3" s="75"/>
      <c r="CGN3" s="75"/>
      <c r="CGO3" s="75"/>
      <c r="CGP3" s="75"/>
      <c r="CGQ3" s="75"/>
      <c r="CGR3" s="75"/>
      <c r="CGS3" s="75"/>
      <c r="CGT3" s="75"/>
      <c r="CGU3" s="75"/>
      <c r="CGV3" s="75"/>
      <c r="CGW3" s="75"/>
      <c r="CGX3" s="75"/>
      <c r="CGY3" s="75"/>
      <c r="CGZ3" s="75"/>
      <c r="CHA3" s="75"/>
      <c r="CHB3" s="75"/>
      <c r="CHC3" s="75"/>
      <c r="CHD3" s="75"/>
      <c r="CHE3" s="75"/>
      <c r="CHF3" s="75"/>
      <c r="CHG3" s="75"/>
      <c r="CHH3" s="75"/>
      <c r="CHI3" s="75"/>
      <c r="CHJ3" s="75"/>
      <c r="CHK3" s="75"/>
      <c r="CHL3" s="75"/>
      <c r="CHM3" s="75"/>
      <c r="CHN3" s="75"/>
      <c r="CHO3" s="75"/>
      <c r="CHP3" s="75"/>
      <c r="CHQ3" s="75"/>
      <c r="CHR3" s="75"/>
      <c r="CHS3" s="75"/>
      <c r="CHT3" s="75"/>
      <c r="CHU3" s="75"/>
      <c r="CHV3" s="75"/>
      <c r="CHW3" s="75"/>
      <c r="CHX3" s="75"/>
      <c r="CHY3" s="75"/>
      <c r="CHZ3" s="75"/>
      <c r="CIA3" s="75"/>
      <c r="CIB3" s="75"/>
      <c r="CIC3" s="75"/>
      <c r="CID3" s="75"/>
      <c r="CIE3" s="75"/>
      <c r="CIF3" s="75"/>
      <c r="CIG3" s="75"/>
      <c r="CIH3" s="75"/>
      <c r="CII3" s="75"/>
      <c r="CIJ3" s="75"/>
      <c r="CIK3" s="75"/>
      <c r="CIL3" s="75"/>
      <c r="CIM3" s="75"/>
      <c r="CIN3" s="75"/>
      <c r="CIO3" s="75"/>
      <c r="CIP3" s="75"/>
      <c r="CIQ3" s="75"/>
      <c r="CIR3" s="75"/>
      <c r="CIS3" s="75"/>
      <c r="CIT3" s="75"/>
      <c r="CIU3" s="75"/>
      <c r="CIV3" s="75"/>
      <c r="CIW3" s="75"/>
      <c r="CIX3" s="75"/>
      <c r="CIY3" s="75"/>
      <c r="CIZ3" s="75"/>
      <c r="CJA3" s="75"/>
      <c r="CJB3" s="75"/>
      <c r="CJC3" s="75"/>
      <c r="CJD3" s="75"/>
      <c r="CJE3" s="75"/>
      <c r="CJF3" s="75"/>
      <c r="CJG3" s="75"/>
      <c r="CJH3" s="75"/>
      <c r="CJI3" s="75"/>
      <c r="CJJ3" s="75"/>
      <c r="CJK3" s="75"/>
      <c r="CJL3" s="75"/>
      <c r="CJM3" s="75"/>
      <c r="CJN3" s="75"/>
      <c r="CJO3" s="75"/>
      <c r="CJP3" s="75"/>
      <c r="CJQ3" s="75"/>
      <c r="CJR3" s="75"/>
      <c r="CJS3" s="75"/>
      <c r="CJT3" s="75"/>
      <c r="CJU3" s="75"/>
      <c r="CJV3" s="75"/>
      <c r="CJW3" s="75"/>
      <c r="CJX3" s="75"/>
      <c r="CJY3" s="75"/>
      <c r="CJZ3" s="75"/>
      <c r="CKA3" s="75"/>
      <c r="CKB3" s="75"/>
      <c r="CKC3" s="75"/>
      <c r="CKD3" s="75"/>
      <c r="CKE3" s="75"/>
      <c r="CKF3" s="75"/>
      <c r="CKG3" s="75"/>
      <c r="CKH3" s="75"/>
      <c r="CKI3" s="75"/>
      <c r="CKJ3" s="75"/>
      <c r="CKK3" s="75"/>
      <c r="CKL3" s="75"/>
      <c r="CKM3" s="75"/>
      <c r="CKN3" s="75"/>
      <c r="CKO3" s="75"/>
      <c r="CKP3" s="75"/>
      <c r="CKQ3" s="75"/>
      <c r="CKR3" s="75"/>
      <c r="CKS3" s="75"/>
      <c r="CKT3" s="75"/>
      <c r="CKU3" s="75"/>
      <c r="CKV3" s="75"/>
      <c r="CKW3" s="75"/>
      <c r="CKX3" s="75"/>
      <c r="CKY3" s="75"/>
      <c r="CKZ3" s="75"/>
      <c r="CLA3" s="75"/>
      <c r="CLB3" s="75"/>
      <c r="CLC3" s="75"/>
      <c r="CLD3" s="75"/>
      <c r="CLE3" s="75"/>
      <c r="CLF3" s="75"/>
      <c r="CLG3" s="75"/>
      <c r="CLH3" s="75"/>
      <c r="CLI3" s="75"/>
      <c r="CLJ3" s="75"/>
      <c r="CLK3" s="75"/>
      <c r="CLL3" s="75"/>
      <c r="CLM3" s="75"/>
      <c r="CLN3" s="75"/>
      <c r="CLO3" s="75"/>
      <c r="CLP3" s="75"/>
      <c r="CLQ3" s="75"/>
      <c r="CLR3" s="75"/>
      <c r="CLS3" s="75"/>
      <c r="CLT3" s="75"/>
      <c r="CLU3" s="75"/>
      <c r="CLV3" s="75"/>
      <c r="CLW3" s="75"/>
      <c r="CLX3" s="75"/>
      <c r="CLY3" s="75"/>
      <c r="CLZ3" s="75"/>
      <c r="CMA3" s="75"/>
      <c r="CMB3" s="75"/>
      <c r="CMC3" s="75"/>
      <c r="CMD3" s="75"/>
      <c r="CME3" s="75"/>
      <c r="CMF3" s="75"/>
      <c r="CMG3" s="75"/>
      <c r="CMH3" s="75"/>
      <c r="CMI3" s="75"/>
      <c r="CMJ3" s="75"/>
      <c r="CMK3" s="75"/>
      <c r="CML3" s="75"/>
      <c r="CMM3" s="75"/>
      <c r="CMN3" s="75"/>
      <c r="CMO3" s="75"/>
      <c r="CMP3" s="75"/>
      <c r="CMQ3" s="75"/>
      <c r="CMR3" s="75"/>
      <c r="CMS3" s="75"/>
      <c r="CMT3" s="75"/>
      <c r="CMU3" s="75"/>
      <c r="CMV3" s="75"/>
      <c r="CMW3" s="75"/>
      <c r="CMX3" s="75"/>
      <c r="CMY3" s="75"/>
      <c r="CMZ3" s="75"/>
      <c r="CNA3" s="75"/>
      <c r="CNB3" s="75"/>
      <c r="CNC3" s="75"/>
      <c r="CND3" s="75"/>
      <c r="CNE3" s="75"/>
      <c r="CNF3" s="75"/>
      <c r="CNG3" s="75"/>
      <c r="CNH3" s="75"/>
      <c r="CNI3" s="75"/>
      <c r="CNJ3" s="75"/>
      <c r="CNK3" s="75"/>
      <c r="CNL3" s="75"/>
      <c r="CNM3" s="75"/>
      <c r="CNN3" s="75"/>
      <c r="CNO3" s="75"/>
      <c r="CNP3" s="75"/>
      <c r="CNQ3" s="75"/>
      <c r="CNR3" s="75"/>
      <c r="CNS3" s="75"/>
      <c r="CNT3" s="75"/>
      <c r="CNU3" s="75"/>
      <c r="CNV3" s="75"/>
      <c r="CNW3" s="75"/>
      <c r="CNX3" s="75"/>
      <c r="CNY3" s="75"/>
      <c r="CNZ3" s="75"/>
      <c r="COA3" s="75"/>
      <c r="COB3" s="75"/>
      <c r="COC3" s="75"/>
      <c r="COD3" s="75"/>
      <c r="COE3" s="75"/>
      <c r="COF3" s="75"/>
      <c r="COG3" s="75"/>
      <c r="COH3" s="75"/>
      <c r="COI3" s="75"/>
      <c r="COJ3" s="75"/>
      <c r="COK3" s="75"/>
      <c r="COL3" s="75"/>
      <c r="COM3" s="75"/>
      <c r="CON3" s="75"/>
      <c r="COO3" s="75"/>
      <c r="COP3" s="75"/>
      <c r="COQ3" s="75"/>
      <c r="COR3" s="75"/>
      <c r="COS3" s="75"/>
      <c r="COT3" s="75"/>
      <c r="COU3" s="75"/>
      <c r="COV3" s="75"/>
      <c r="COW3" s="75"/>
      <c r="COX3" s="75"/>
      <c r="COY3" s="75"/>
      <c r="COZ3" s="75"/>
      <c r="CPA3" s="75"/>
      <c r="CPB3" s="75"/>
      <c r="CPC3" s="75"/>
      <c r="CPD3" s="75"/>
      <c r="CPE3" s="75"/>
      <c r="CPF3" s="75"/>
      <c r="CPG3" s="75"/>
      <c r="CPH3" s="75"/>
      <c r="CPI3" s="75"/>
      <c r="CPJ3" s="75"/>
      <c r="CPK3" s="75"/>
      <c r="CPL3" s="75"/>
      <c r="CPM3" s="75"/>
      <c r="CPN3" s="75"/>
      <c r="CPO3" s="75"/>
      <c r="CPP3" s="75"/>
      <c r="CPQ3" s="75"/>
      <c r="CPR3" s="75"/>
      <c r="CPS3" s="75"/>
      <c r="CPT3" s="75"/>
      <c r="CPU3" s="75"/>
      <c r="CPV3" s="75"/>
      <c r="CPW3" s="75"/>
      <c r="CPX3" s="75"/>
      <c r="CPY3" s="75"/>
      <c r="CPZ3" s="75"/>
      <c r="CQA3" s="75"/>
      <c r="CQB3" s="75"/>
      <c r="CQC3" s="75"/>
      <c r="CQD3" s="75"/>
      <c r="CQE3" s="75"/>
      <c r="CQF3" s="75"/>
      <c r="CQG3" s="75"/>
      <c r="CQH3" s="75"/>
      <c r="CQI3" s="75"/>
      <c r="CQJ3" s="75"/>
      <c r="CQK3" s="75"/>
      <c r="CQL3" s="75"/>
      <c r="CQM3" s="75"/>
      <c r="CQN3" s="75"/>
      <c r="CQO3" s="75"/>
      <c r="CQP3" s="75"/>
      <c r="CQQ3" s="75"/>
      <c r="CQR3" s="75"/>
      <c r="CQS3" s="75"/>
      <c r="CQT3" s="75"/>
      <c r="CQU3" s="75"/>
      <c r="CQV3" s="75"/>
      <c r="CQW3" s="75"/>
      <c r="CQX3" s="75"/>
      <c r="CQY3" s="75"/>
      <c r="CQZ3" s="75"/>
      <c r="CRA3" s="75"/>
      <c r="CRB3" s="75"/>
      <c r="CRC3" s="75"/>
      <c r="CRD3" s="75"/>
      <c r="CRE3" s="75"/>
      <c r="CRF3" s="75"/>
      <c r="CRG3" s="75"/>
      <c r="CRH3" s="75"/>
      <c r="CRI3" s="75"/>
      <c r="CRJ3" s="75"/>
      <c r="CRK3" s="75"/>
      <c r="CRL3" s="75"/>
      <c r="CRM3" s="75"/>
      <c r="CRN3" s="75"/>
      <c r="CRO3" s="75"/>
      <c r="CRP3" s="75"/>
      <c r="CRQ3" s="75"/>
      <c r="CRR3" s="75"/>
      <c r="CRS3" s="75"/>
      <c r="CRT3" s="75"/>
      <c r="CRU3" s="75"/>
      <c r="CRV3" s="75"/>
      <c r="CRW3" s="75"/>
      <c r="CRX3" s="75"/>
      <c r="CRY3" s="75"/>
      <c r="CRZ3" s="75"/>
      <c r="CSA3" s="75"/>
      <c r="CSB3" s="75"/>
      <c r="CSC3" s="75"/>
      <c r="CSD3" s="75"/>
      <c r="CSE3" s="75"/>
      <c r="CSF3" s="75"/>
      <c r="CSG3" s="75"/>
      <c r="CSH3" s="75"/>
      <c r="CSI3" s="75"/>
      <c r="CSJ3" s="75"/>
      <c r="CSK3" s="75"/>
      <c r="CSL3" s="75"/>
      <c r="CSM3" s="75"/>
      <c r="CSN3" s="75"/>
      <c r="CSO3" s="75"/>
      <c r="CSP3" s="75"/>
      <c r="CSQ3" s="75"/>
      <c r="CSR3" s="75"/>
      <c r="CSS3" s="75"/>
      <c r="CST3" s="75"/>
      <c r="CSU3" s="75"/>
      <c r="CSV3" s="75"/>
      <c r="CSW3" s="75"/>
      <c r="CSX3" s="75"/>
      <c r="CSY3" s="75"/>
      <c r="CSZ3" s="75"/>
      <c r="CTA3" s="75"/>
      <c r="CTB3" s="75"/>
      <c r="CTC3" s="75"/>
      <c r="CTD3" s="75"/>
      <c r="CTE3" s="75"/>
      <c r="CTF3" s="75"/>
      <c r="CTG3" s="75"/>
      <c r="CTH3" s="75"/>
      <c r="CTI3" s="75"/>
      <c r="CTJ3" s="75"/>
      <c r="CTK3" s="75"/>
      <c r="CTL3" s="75"/>
      <c r="CTM3" s="75"/>
      <c r="CTN3" s="75"/>
      <c r="CTO3" s="75"/>
      <c r="CTP3" s="75"/>
      <c r="CTQ3" s="75"/>
      <c r="CTR3" s="75"/>
      <c r="CTS3" s="75"/>
      <c r="CTT3" s="75"/>
      <c r="CTU3" s="75"/>
      <c r="CTV3" s="75"/>
      <c r="CTW3" s="75"/>
      <c r="CTX3" s="75"/>
      <c r="CTY3" s="75"/>
      <c r="CTZ3" s="75"/>
      <c r="CUA3" s="75"/>
      <c r="CUB3" s="75"/>
      <c r="CUC3" s="75"/>
      <c r="CUD3" s="75"/>
      <c r="CUE3" s="75"/>
      <c r="CUF3" s="75"/>
      <c r="CUG3" s="75"/>
      <c r="CUH3" s="75"/>
      <c r="CUI3" s="75"/>
      <c r="CUJ3" s="75"/>
      <c r="CUK3" s="75"/>
      <c r="CUL3" s="75"/>
      <c r="CUM3" s="75"/>
      <c r="CUN3" s="75"/>
      <c r="CUO3" s="75"/>
      <c r="CUP3" s="75"/>
      <c r="CUQ3" s="75"/>
      <c r="CUR3" s="75"/>
      <c r="CUS3" s="75"/>
      <c r="CUT3" s="75"/>
      <c r="CUU3" s="75"/>
      <c r="CUV3" s="75"/>
      <c r="CUW3" s="75"/>
      <c r="CUX3" s="75"/>
      <c r="CUY3" s="75"/>
      <c r="CUZ3" s="75"/>
      <c r="CVA3" s="75"/>
      <c r="CVB3" s="75"/>
      <c r="CVC3" s="75"/>
      <c r="CVD3" s="75"/>
      <c r="CVE3" s="75"/>
      <c r="CVF3" s="75"/>
      <c r="CVG3" s="75"/>
      <c r="CVH3" s="75"/>
      <c r="CVI3" s="75"/>
      <c r="CVJ3" s="75"/>
      <c r="CVK3" s="75"/>
      <c r="CVL3" s="75"/>
      <c r="CVM3" s="75"/>
      <c r="CVN3" s="75"/>
      <c r="CVO3" s="75"/>
      <c r="CVP3" s="75"/>
      <c r="CVQ3" s="75"/>
      <c r="CVR3" s="75"/>
      <c r="CVS3" s="75"/>
      <c r="CVT3" s="75"/>
      <c r="CVU3" s="75"/>
      <c r="CVV3" s="75"/>
      <c r="CVW3" s="75"/>
      <c r="CVX3" s="75"/>
      <c r="CVY3" s="75"/>
      <c r="CVZ3" s="75"/>
      <c r="CWA3" s="75"/>
      <c r="CWB3" s="75"/>
      <c r="CWC3" s="75"/>
      <c r="CWD3" s="75"/>
      <c r="CWE3" s="75"/>
      <c r="CWF3" s="75"/>
      <c r="CWG3" s="75"/>
      <c r="CWH3" s="75"/>
      <c r="CWI3" s="75"/>
      <c r="CWJ3" s="75"/>
      <c r="CWK3" s="75"/>
      <c r="CWL3" s="75"/>
      <c r="CWM3" s="75"/>
      <c r="CWN3" s="75"/>
      <c r="CWO3" s="75"/>
      <c r="CWP3" s="75"/>
      <c r="CWQ3" s="75"/>
      <c r="CWR3" s="75"/>
      <c r="CWS3" s="75"/>
      <c r="CWT3" s="75"/>
      <c r="CWU3" s="75"/>
      <c r="CWV3" s="75"/>
      <c r="CWW3" s="75"/>
      <c r="CWX3" s="75"/>
      <c r="CWY3" s="75"/>
      <c r="CWZ3" s="75"/>
      <c r="CXA3" s="75"/>
      <c r="CXB3" s="75"/>
      <c r="CXC3" s="75"/>
      <c r="CXD3" s="75"/>
      <c r="CXE3" s="75"/>
      <c r="CXF3" s="75"/>
      <c r="CXG3" s="75"/>
      <c r="CXH3" s="75"/>
      <c r="CXI3" s="75"/>
      <c r="CXJ3" s="75"/>
      <c r="CXK3" s="75"/>
      <c r="CXL3" s="75"/>
      <c r="CXM3" s="75"/>
      <c r="CXN3" s="75"/>
      <c r="CXO3" s="75"/>
      <c r="CXP3" s="75"/>
      <c r="CXQ3" s="75"/>
      <c r="CXR3" s="75"/>
      <c r="CXS3" s="75"/>
      <c r="CXT3" s="75"/>
      <c r="CXU3" s="75"/>
      <c r="CXV3" s="75"/>
      <c r="CXW3" s="75"/>
      <c r="CXX3" s="75"/>
      <c r="CXY3" s="75"/>
      <c r="CXZ3" s="75"/>
      <c r="CYA3" s="75"/>
      <c r="CYB3" s="75"/>
      <c r="CYC3" s="75"/>
      <c r="CYD3" s="75"/>
      <c r="CYE3" s="75"/>
      <c r="CYF3" s="75"/>
      <c r="CYG3" s="75"/>
      <c r="CYH3" s="75"/>
      <c r="CYI3" s="75"/>
      <c r="CYJ3" s="75"/>
      <c r="CYK3" s="75"/>
      <c r="CYL3" s="75"/>
      <c r="CYM3" s="75"/>
      <c r="CYN3" s="75"/>
      <c r="CYO3" s="75"/>
      <c r="CYP3" s="75"/>
      <c r="CYQ3" s="75"/>
      <c r="CYR3" s="75"/>
      <c r="CYS3" s="75"/>
      <c r="CYT3" s="75"/>
      <c r="CYU3" s="75"/>
      <c r="CYV3" s="75"/>
      <c r="CYW3" s="75"/>
      <c r="CYX3" s="75"/>
      <c r="CYY3" s="75"/>
      <c r="CYZ3" s="75"/>
      <c r="CZA3" s="75"/>
      <c r="CZB3" s="75"/>
      <c r="CZC3" s="75"/>
      <c r="CZD3" s="75"/>
      <c r="CZE3" s="75"/>
      <c r="CZF3" s="75"/>
      <c r="CZG3" s="75"/>
      <c r="CZH3" s="75"/>
      <c r="CZI3" s="75"/>
      <c r="CZJ3" s="75"/>
      <c r="CZK3" s="75"/>
      <c r="CZL3" s="75"/>
      <c r="CZM3" s="75"/>
      <c r="CZN3" s="75"/>
      <c r="CZO3" s="75"/>
      <c r="CZP3" s="75"/>
      <c r="CZQ3" s="75"/>
      <c r="CZR3" s="75"/>
      <c r="CZS3" s="75"/>
      <c r="CZT3" s="75"/>
      <c r="CZU3" s="75"/>
      <c r="CZV3" s="75"/>
      <c r="CZW3" s="75"/>
      <c r="CZX3" s="75"/>
      <c r="CZY3" s="75"/>
      <c r="CZZ3" s="75"/>
      <c r="DAA3" s="75"/>
      <c r="DAB3" s="75"/>
      <c r="DAC3" s="75"/>
      <c r="DAD3" s="75"/>
      <c r="DAE3" s="75"/>
      <c r="DAF3" s="75"/>
      <c r="DAG3" s="75"/>
      <c r="DAH3" s="75"/>
      <c r="DAI3" s="75"/>
      <c r="DAJ3" s="75"/>
      <c r="DAK3" s="75"/>
      <c r="DAL3" s="75"/>
      <c r="DAM3" s="75"/>
      <c r="DAN3" s="75"/>
      <c r="DAO3" s="75"/>
      <c r="DAP3" s="75"/>
      <c r="DAQ3" s="75"/>
      <c r="DAR3" s="75"/>
      <c r="DAS3" s="75"/>
      <c r="DAT3" s="75"/>
      <c r="DAU3" s="75"/>
      <c r="DAV3" s="75"/>
      <c r="DAW3" s="75"/>
      <c r="DAX3" s="75"/>
      <c r="DAY3" s="75"/>
      <c r="DAZ3" s="75"/>
      <c r="DBA3" s="75"/>
      <c r="DBB3" s="75"/>
      <c r="DBC3" s="75"/>
      <c r="DBD3" s="75"/>
      <c r="DBE3" s="75"/>
      <c r="DBF3" s="75"/>
      <c r="DBG3" s="75"/>
      <c r="DBH3" s="75"/>
      <c r="DBI3" s="75"/>
      <c r="DBJ3" s="75"/>
      <c r="DBK3" s="75"/>
      <c r="DBL3" s="75"/>
      <c r="DBM3" s="75"/>
      <c r="DBN3" s="75"/>
      <c r="DBO3" s="75"/>
      <c r="DBP3" s="75"/>
      <c r="DBQ3" s="75"/>
      <c r="DBR3" s="75"/>
      <c r="DBS3" s="75"/>
      <c r="DBT3" s="75"/>
      <c r="DBU3" s="75"/>
      <c r="DBV3" s="75"/>
      <c r="DBW3" s="75"/>
      <c r="DBX3" s="75"/>
      <c r="DBY3" s="75"/>
      <c r="DBZ3" s="75"/>
      <c r="DCA3" s="75"/>
      <c r="DCB3" s="75"/>
      <c r="DCC3" s="75"/>
      <c r="DCD3" s="75"/>
      <c r="DCE3" s="75"/>
      <c r="DCF3" s="75"/>
      <c r="DCG3" s="75"/>
      <c r="DCH3" s="75"/>
      <c r="DCI3" s="75"/>
      <c r="DCJ3" s="75"/>
      <c r="DCK3" s="75"/>
      <c r="DCL3" s="75"/>
      <c r="DCM3" s="75"/>
      <c r="DCN3" s="75"/>
      <c r="DCO3" s="75"/>
      <c r="DCP3" s="75"/>
      <c r="DCQ3" s="75"/>
      <c r="DCR3" s="75"/>
      <c r="DCS3" s="75"/>
      <c r="DCT3" s="75"/>
      <c r="DCU3" s="75"/>
      <c r="DCV3" s="75"/>
      <c r="DCW3" s="75"/>
      <c r="DCX3" s="75"/>
      <c r="DCY3" s="75"/>
      <c r="DCZ3" s="75"/>
      <c r="DDA3" s="75"/>
      <c r="DDB3" s="75"/>
      <c r="DDC3" s="75"/>
      <c r="DDD3" s="75"/>
      <c r="DDE3" s="75"/>
      <c r="DDF3" s="75"/>
      <c r="DDG3" s="75"/>
      <c r="DDH3" s="75"/>
      <c r="DDI3" s="75"/>
      <c r="DDJ3" s="75"/>
      <c r="DDK3" s="75"/>
      <c r="DDL3" s="75"/>
      <c r="DDM3" s="75"/>
      <c r="DDN3" s="75"/>
      <c r="DDO3" s="75"/>
      <c r="DDP3" s="75"/>
      <c r="DDQ3" s="75"/>
      <c r="DDR3" s="75"/>
      <c r="DDS3" s="75"/>
      <c r="DDT3" s="75"/>
      <c r="DDU3" s="75"/>
      <c r="DDV3" s="75"/>
      <c r="DDW3" s="75"/>
      <c r="DDX3" s="75"/>
      <c r="DDY3" s="75"/>
      <c r="DDZ3" s="75"/>
      <c r="DEA3" s="75"/>
      <c r="DEB3" s="75"/>
      <c r="DEC3" s="75"/>
      <c r="DED3" s="75"/>
      <c r="DEE3" s="75"/>
      <c r="DEF3" s="75"/>
      <c r="DEG3" s="75"/>
      <c r="DEH3" s="75"/>
      <c r="DEI3" s="75"/>
      <c r="DEJ3" s="75"/>
      <c r="DEK3" s="75"/>
      <c r="DEL3" s="75"/>
      <c r="DEM3" s="75"/>
      <c r="DEN3" s="75"/>
      <c r="DEO3" s="75"/>
      <c r="DEP3" s="75"/>
      <c r="DEQ3" s="75"/>
      <c r="DER3" s="75"/>
      <c r="DES3" s="75"/>
      <c r="DET3" s="75"/>
      <c r="DEU3" s="75"/>
      <c r="DEV3" s="75"/>
      <c r="DEW3" s="75"/>
      <c r="DEX3" s="75"/>
      <c r="DEY3" s="75"/>
      <c r="DEZ3" s="75"/>
      <c r="DFA3" s="75"/>
      <c r="DFB3" s="75"/>
      <c r="DFC3" s="75"/>
      <c r="DFD3" s="75"/>
      <c r="DFE3" s="75"/>
      <c r="DFF3" s="75"/>
      <c r="DFG3" s="75"/>
      <c r="DFH3" s="75"/>
      <c r="DFI3" s="75"/>
      <c r="DFJ3" s="75"/>
      <c r="DFK3" s="75"/>
      <c r="DFL3" s="75"/>
      <c r="DFM3" s="75"/>
      <c r="DFN3" s="75"/>
      <c r="DFO3" s="75"/>
      <c r="DFP3" s="75"/>
      <c r="DFQ3" s="75"/>
      <c r="DFR3" s="75"/>
      <c r="DFS3" s="75"/>
      <c r="DFT3" s="75"/>
      <c r="DFU3" s="75"/>
      <c r="DFV3" s="75"/>
      <c r="DFW3" s="75"/>
      <c r="DFX3" s="75"/>
      <c r="DFY3" s="75"/>
      <c r="DFZ3" s="75"/>
      <c r="DGA3" s="75"/>
      <c r="DGB3" s="75"/>
      <c r="DGC3" s="75"/>
      <c r="DGD3" s="75"/>
      <c r="DGE3" s="75"/>
      <c r="DGF3" s="75"/>
      <c r="DGG3" s="75"/>
      <c r="DGH3" s="75"/>
      <c r="DGI3" s="75"/>
      <c r="DGJ3" s="75"/>
      <c r="DGK3" s="75"/>
      <c r="DGL3" s="75"/>
      <c r="DGM3" s="75"/>
      <c r="DGN3" s="75"/>
      <c r="DGO3" s="75"/>
      <c r="DGP3" s="75"/>
      <c r="DGQ3" s="75"/>
      <c r="DGR3" s="75"/>
      <c r="DGS3" s="75"/>
      <c r="DGT3" s="75"/>
      <c r="DGU3" s="75"/>
      <c r="DGV3" s="75"/>
      <c r="DGW3" s="75"/>
      <c r="DGX3" s="75"/>
      <c r="DGY3" s="75"/>
      <c r="DGZ3" s="75"/>
      <c r="DHA3" s="75"/>
      <c r="DHB3" s="75"/>
      <c r="DHC3" s="75"/>
      <c r="DHD3" s="75"/>
      <c r="DHE3" s="75"/>
      <c r="DHF3" s="75"/>
      <c r="DHG3" s="75"/>
      <c r="DHH3" s="75"/>
      <c r="DHI3" s="75"/>
      <c r="DHJ3" s="75"/>
      <c r="DHK3" s="75"/>
      <c r="DHL3" s="75"/>
      <c r="DHM3" s="75"/>
      <c r="DHN3" s="75"/>
      <c r="DHO3" s="75"/>
      <c r="DHP3" s="75"/>
      <c r="DHQ3" s="75"/>
      <c r="DHR3" s="75"/>
      <c r="DHS3" s="75"/>
      <c r="DHT3" s="75"/>
      <c r="DHU3" s="75"/>
      <c r="DHV3" s="75"/>
      <c r="DHW3" s="75"/>
      <c r="DHX3" s="75"/>
      <c r="DHY3" s="75"/>
      <c r="DHZ3" s="75"/>
      <c r="DIA3" s="75"/>
      <c r="DIB3" s="75"/>
      <c r="DIC3" s="75"/>
      <c r="DID3" s="75"/>
      <c r="DIE3" s="75"/>
      <c r="DIF3" s="75"/>
      <c r="DIG3" s="75"/>
      <c r="DIH3" s="75"/>
      <c r="DII3" s="75"/>
      <c r="DIJ3" s="75"/>
      <c r="DIK3" s="75"/>
      <c r="DIL3" s="75"/>
      <c r="DIM3" s="75"/>
      <c r="DIN3" s="75"/>
      <c r="DIO3" s="75"/>
      <c r="DIP3" s="75"/>
      <c r="DIQ3" s="75"/>
      <c r="DIR3" s="75"/>
      <c r="DIS3" s="75"/>
      <c r="DIT3" s="75"/>
      <c r="DIU3" s="75"/>
      <c r="DIV3" s="75"/>
      <c r="DIW3" s="75"/>
      <c r="DIX3" s="75"/>
      <c r="DIY3" s="75"/>
      <c r="DIZ3" s="75"/>
      <c r="DJA3" s="75"/>
      <c r="DJB3" s="75"/>
      <c r="DJC3" s="75"/>
      <c r="DJD3" s="75"/>
      <c r="DJE3" s="75"/>
      <c r="DJF3" s="75"/>
      <c r="DJG3" s="75"/>
      <c r="DJH3" s="75"/>
      <c r="DJI3" s="75"/>
      <c r="DJJ3" s="75"/>
      <c r="DJK3" s="75"/>
      <c r="DJL3" s="75"/>
      <c r="DJM3" s="75"/>
      <c r="DJN3" s="75"/>
      <c r="DJO3" s="75"/>
      <c r="DJP3" s="75"/>
      <c r="DJQ3" s="75"/>
      <c r="DJR3" s="75"/>
      <c r="DJS3" s="75"/>
      <c r="DJT3" s="75"/>
      <c r="DJU3" s="75"/>
      <c r="DJV3" s="75"/>
      <c r="DJW3" s="75"/>
      <c r="DJX3" s="75"/>
      <c r="DJY3" s="75"/>
      <c r="DJZ3" s="75"/>
      <c r="DKA3" s="75"/>
      <c r="DKB3" s="75"/>
      <c r="DKC3" s="75"/>
      <c r="DKD3" s="75"/>
      <c r="DKE3" s="75"/>
      <c r="DKF3" s="75"/>
      <c r="DKG3" s="75"/>
      <c r="DKH3" s="75"/>
      <c r="DKI3" s="75"/>
      <c r="DKJ3" s="75"/>
      <c r="DKK3" s="75"/>
      <c r="DKL3" s="75"/>
      <c r="DKM3" s="75"/>
      <c r="DKN3" s="75"/>
      <c r="DKO3" s="75"/>
      <c r="DKP3" s="75"/>
      <c r="DKQ3" s="75"/>
      <c r="DKR3" s="75"/>
      <c r="DKS3" s="75"/>
      <c r="DKT3" s="75"/>
      <c r="DKU3" s="75"/>
      <c r="DKV3" s="75"/>
      <c r="DKW3" s="75"/>
      <c r="DKX3" s="75"/>
      <c r="DKY3" s="75"/>
      <c r="DKZ3" s="75"/>
      <c r="DLA3" s="75"/>
      <c r="DLB3" s="75"/>
      <c r="DLC3" s="75"/>
      <c r="DLD3" s="75"/>
      <c r="DLE3" s="75"/>
      <c r="DLF3" s="75"/>
      <c r="DLG3" s="75"/>
      <c r="DLH3" s="75"/>
      <c r="DLI3" s="75"/>
      <c r="DLJ3" s="75"/>
      <c r="DLK3" s="75"/>
      <c r="DLL3" s="75"/>
      <c r="DLM3" s="75"/>
      <c r="DLN3" s="75"/>
      <c r="DLO3" s="75"/>
      <c r="DLP3" s="75"/>
      <c r="DLQ3" s="75"/>
      <c r="DLR3" s="75"/>
      <c r="DLS3" s="75"/>
      <c r="DLT3" s="75"/>
      <c r="DLU3" s="75"/>
      <c r="DLV3" s="75"/>
      <c r="DLW3" s="75"/>
      <c r="DLX3" s="75"/>
      <c r="DLY3" s="75"/>
      <c r="DLZ3" s="75"/>
      <c r="DMA3" s="75"/>
      <c r="DMB3" s="75"/>
      <c r="DMC3" s="75"/>
      <c r="DMD3" s="75"/>
      <c r="DME3" s="75"/>
      <c r="DMF3" s="75"/>
      <c r="DMG3" s="75"/>
      <c r="DMH3" s="75"/>
      <c r="DMI3" s="75"/>
      <c r="DMJ3" s="75"/>
      <c r="DMK3" s="75"/>
      <c r="DML3" s="75"/>
      <c r="DMM3" s="75"/>
      <c r="DMN3" s="75"/>
      <c r="DMO3" s="75"/>
      <c r="DMP3" s="75"/>
      <c r="DMQ3" s="75"/>
      <c r="DMR3" s="75"/>
      <c r="DMS3" s="75"/>
      <c r="DMT3" s="75"/>
      <c r="DMU3" s="75"/>
      <c r="DMV3" s="75"/>
      <c r="DMW3" s="75"/>
      <c r="DMX3" s="75"/>
      <c r="DMY3" s="75"/>
      <c r="DMZ3" s="75"/>
      <c r="DNA3" s="75"/>
      <c r="DNB3" s="75"/>
      <c r="DNC3" s="75"/>
      <c r="DND3" s="75"/>
      <c r="DNE3" s="75"/>
      <c r="DNF3" s="75"/>
      <c r="DNG3" s="75"/>
      <c r="DNH3" s="75"/>
      <c r="DNI3" s="75"/>
      <c r="DNJ3" s="75"/>
      <c r="DNK3" s="75"/>
      <c r="DNL3" s="75"/>
      <c r="DNM3" s="75"/>
      <c r="DNN3" s="75"/>
      <c r="DNO3" s="75"/>
      <c r="DNP3" s="75"/>
      <c r="DNQ3" s="75"/>
      <c r="DNR3" s="75"/>
      <c r="DNS3" s="75"/>
      <c r="DNT3" s="75"/>
      <c r="DNU3" s="75"/>
      <c r="DNV3" s="75"/>
      <c r="DNW3" s="75"/>
      <c r="DNX3" s="75"/>
      <c r="DNY3" s="75"/>
      <c r="DNZ3" s="75"/>
      <c r="DOA3" s="75"/>
      <c r="DOB3" s="75"/>
      <c r="DOC3" s="75"/>
      <c r="DOD3" s="75"/>
      <c r="DOE3" s="75"/>
      <c r="DOF3" s="75"/>
      <c r="DOG3" s="75"/>
      <c r="DOH3" s="75"/>
      <c r="DOI3" s="75"/>
      <c r="DOJ3" s="75"/>
      <c r="DOK3" s="75"/>
      <c r="DOL3" s="75"/>
      <c r="DOM3" s="75"/>
      <c r="DON3" s="75"/>
      <c r="DOO3" s="75"/>
      <c r="DOP3" s="75"/>
      <c r="DOQ3" s="75"/>
      <c r="DOR3" s="75"/>
      <c r="DOS3" s="75"/>
      <c r="DOT3" s="75"/>
      <c r="DOU3" s="75"/>
      <c r="DOV3" s="75"/>
      <c r="DOW3" s="75"/>
      <c r="DOX3" s="75"/>
      <c r="DOY3" s="75"/>
      <c r="DOZ3" s="75"/>
      <c r="DPA3" s="75"/>
      <c r="DPB3" s="75"/>
      <c r="DPC3" s="75"/>
      <c r="DPD3" s="75"/>
      <c r="DPE3" s="75"/>
      <c r="DPF3" s="75"/>
      <c r="DPG3" s="75"/>
      <c r="DPH3" s="75"/>
      <c r="DPI3" s="75"/>
      <c r="DPJ3" s="75"/>
      <c r="DPK3" s="75"/>
      <c r="DPL3" s="75"/>
      <c r="DPM3" s="75"/>
      <c r="DPN3" s="75"/>
      <c r="DPO3" s="75"/>
      <c r="DPP3" s="75"/>
      <c r="DPQ3" s="75"/>
      <c r="DPR3" s="75"/>
      <c r="DPS3" s="75"/>
      <c r="DPT3" s="75"/>
      <c r="DPU3" s="75"/>
      <c r="DPV3" s="75"/>
      <c r="DPW3" s="75"/>
      <c r="DPX3" s="75"/>
      <c r="DPY3" s="75"/>
      <c r="DPZ3" s="75"/>
      <c r="DQA3" s="75"/>
      <c r="DQB3" s="75"/>
      <c r="DQC3" s="75"/>
      <c r="DQD3" s="75"/>
      <c r="DQE3" s="75"/>
      <c r="DQF3" s="75"/>
      <c r="DQG3" s="75"/>
      <c r="DQH3" s="75"/>
      <c r="DQI3" s="75"/>
      <c r="DQJ3" s="75"/>
      <c r="DQK3" s="75"/>
      <c r="DQL3" s="75"/>
      <c r="DQM3" s="75"/>
      <c r="DQN3" s="75"/>
      <c r="DQO3" s="75"/>
      <c r="DQP3" s="75"/>
      <c r="DQQ3" s="75"/>
      <c r="DQR3" s="75"/>
      <c r="DQS3" s="75"/>
      <c r="DQT3" s="75"/>
      <c r="DQU3" s="75"/>
      <c r="DQV3" s="75"/>
      <c r="DQW3" s="75"/>
      <c r="DQX3" s="75"/>
      <c r="DQY3" s="75"/>
      <c r="DQZ3" s="75"/>
      <c r="DRA3" s="75"/>
      <c r="DRB3" s="75"/>
      <c r="DRC3" s="75"/>
      <c r="DRD3" s="75"/>
      <c r="DRE3" s="75"/>
      <c r="DRF3" s="75"/>
      <c r="DRG3" s="75"/>
      <c r="DRH3" s="75"/>
      <c r="DRI3" s="75"/>
      <c r="DRJ3" s="75"/>
      <c r="DRK3" s="75"/>
      <c r="DRL3" s="75"/>
      <c r="DRM3" s="75"/>
      <c r="DRN3" s="75"/>
      <c r="DRO3" s="75"/>
      <c r="DRP3" s="75"/>
      <c r="DRQ3" s="75"/>
      <c r="DRR3" s="75"/>
      <c r="DRS3" s="75"/>
      <c r="DRT3" s="75"/>
      <c r="DRU3" s="75"/>
      <c r="DRV3" s="75"/>
      <c r="DRW3" s="75"/>
      <c r="DRX3" s="75"/>
      <c r="DRY3" s="75"/>
      <c r="DRZ3" s="75"/>
      <c r="DSA3" s="75"/>
      <c r="DSB3" s="75"/>
      <c r="DSC3" s="75"/>
      <c r="DSD3" s="75"/>
      <c r="DSE3" s="75"/>
      <c r="DSF3" s="75"/>
      <c r="DSG3" s="75"/>
      <c r="DSH3" s="75"/>
      <c r="DSI3" s="75"/>
      <c r="DSJ3" s="75"/>
      <c r="DSK3" s="75"/>
      <c r="DSL3" s="75"/>
      <c r="DSM3" s="75"/>
      <c r="DSN3" s="75"/>
      <c r="DSO3" s="75"/>
      <c r="DSP3" s="75"/>
      <c r="DSQ3" s="75"/>
      <c r="DSR3" s="75"/>
      <c r="DSS3" s="75"/>
      <c r="DST3" s="75"/>
      <c r="DSU3" s="75"/>
      <c r="DSV3" s="75"/>
      <c r="DSW3" s="75"/>
      <c r="DSX3" s="75"/>
      <c r="DSY3" s="75"/>
      <c r="DSZ3" s="75"/>
      <c r="DTA3" s="75"/>
      <c r="DTB3" s="75"/>
      <c r="DTC3" s="75"/>
      <c r="DTD3" s="75"/>
      <c r="DTE3" s="75"/>
      <c r="DTF3" s="75"/>
      <c r="DTG3" s="75"/>
      <c r="DTH3" s="75"/>
      <c r="DTI3" s="75"/>
      <c r="DTJ3" s="75"/>
      <c r="DTK3" s="75"/>
      <c r="DTL3" s="75"/>
      <c r="DTM3" s="75"/>
      <c r="DTN3" s="75"/>
      <c r="DTO3" s="75"/>
      <c r="DTP3" s="75"/>
      <c r="DTQ3" s="75"/>
      <c r="DTR3" s="75"/>
      <c r="DTS3" s="75"/>
      <c r="DTT3" s="75"/>
      <c r="DTU3" s="75"/>
      <c r="DTV3" s="75"/>
      <c r="DTW3" s="75"/>
      <c r="DTX3" s="75"/>
      <c r="DTY3" s="75"/>
      <c r="DTZ3" s="75"/>
      <c r="DUA3" s="75"/>
      <c r="DUB3" s="75"/>
      <c r="DUC3" s="75"/>
      <c r="DUD3" s="75"/>
      <c r="DUE3" s="75"/>
      <c r="DUF3" s="75"/>
      <c r="DUG3" s="75"/>
      <c r="DUH3" s="75"/>
      <c r="DUI3" s="75"/>
      <c r="DUJ3" s="75"/>
      <c r="DUK3" s="75"/>
      <c r="DUL3" s="75"/>
      <c r="DUM3" s="75"/>
      <c r="DUN3" s="75"/>
      <c r="DUO3" s="75"/>
      <c r="DUP3" s="75"/>
      <c r="DUQ3" s="75"/>
      <c r="DUR3" s="75"/>
      <c r="DUS3" s="75"/>
      <c r="DUT3" s="75"/>
      <c r="DUU3" s="75"/>
      <c r="DUV3" s="75"/>
      <c r="DUW3" s="75"/>
      <c r="DUX3" s="75"/>
      <c r="DUY3" s="75"/>
      <c r="DUZ3" s="75"/>
      <c r="DVA3" s="75"/>
      <c r="DVB3" s="75"/>
      <c r="DVC3" s="75"/>
      <c r="DVD3" s="75"/>
      <c r="DVE3" s="75"/>
      <c r="DVF3" s="75"/>
      <c r="DVG3" s="75"/>
      <c r="DVH3" s="75"/>
      <c r="DVI3" s="75"/>
      <c r="DVJ3" s="75"/>
      <c r="DVK3" s="75"/>
      <c r="DVL3" s="75"/>
      <c r="DVM3" s="75"/>
      <c r="DVN3" s="75"/>
      <c r="DVO3" s="75"/>
      <c r="DVP3" s="75"/>
      <c r="DVQ3" s="75"/>
      <c r="DVR3" s="75"/>
      <c r="DVS3" s="75"/>
      <c r="DVT3" s="75"/>
      <c r="DVU3" s="75"/>
      <c r="DVV3" s="75"/>
      <c r="DVW3" s="75"/>
      <c r="DVX3" s="75"/>
      <c r="DVY3" s="75"/>
      <c r="DVZ3" s="75"/>
      <c r="DWA3" s="75"/>
      <c r="DWB3" s="75"/>
      <c r="DWC3" s="75"/>
      <c r="DWD3" s="75"/>
      <c r="DWE3" s="75"/>
      <c r="DWF3" s="75"/>
      <c r="DWG3" s="75"/>
      <c r="DWH3" s="75"/>
      <c r="DWI3" s="75"/>
      <c r="DWJ3" s="75"/>
      <c r="DWK3" s="75"/>
      <c r="DWL3" s="75"/>
      <c r="DWM3" s="75"/>
      <c r="DWN3" s="75"/>
      <c r="DWO3" s="75"/>
      <c r="DWP3" s="75"/>
      <c r="DWQ3" s="75"/>
      <c r="DWR3" s="75"/>
      <c r="DWS3" s="75"/>
      <c r="DWT3" s="75"/>
      <c r="DWU3" s="75"/>
      <c r="DWV3" s="75"/>
      <c r="DWW3" s="75"/>
      <c r="DWX3" s="75"/>
      <c r="DWY3" s="75"/>
      <c r="DWZ3" s="75"/>
      <c r="DXA3" s="75"/>
      <c r="DXB3" s="75"/>
      <c r="DXC3" s="75"/>
      <c r="DXD3" s="75"/>
      <c r="DXE3" s="75"/>
      <c r="DXF3" s="75"/>
      <c r="DXG3" s="75"/>
      <c r="DXH3" s="75"/>
      <c r="DXI3" s="75"/>
      <c r="DXJ3" s="75"/>
      <c r="DXK3" s="75"/>
      <c r="DXL3" s="75"/>
      <c r="DXM3" s="75"/>
      <c r="DXN3" s="75"/>
      <c r="DXO3" s="75"/>
      <c r="DXP3" s="75"/>
      <c r="DXQ3" s="75"/>
      <c r="DXR3" s="75"/>
      <c r="DXS3" s="75"/>
      <c r="DXT3" s="75"/>
      <c r="DXU3" s="75"/>
      <c r="DXV3" s="75"/>
      <c r="DXW3" s="75"/>
      <c r="DXX3" s="75"/>
      <c r="DXY3" s="75"/>
      <c r="DXZ3" s="75"/>
      <c r="DYA3" s="75"/>
      <c r="DYB3" s="75"/>
      <c r="DYC3" s="75"/>
      <c r="DYD3" s="75"/>
      <c r="DYE3" s="75"/>
      <c r="DYF3" s="75"/>
      <c r="DYG3" s="75"/>
      <c r="DYH3" s="75"/>
      <c r="DYI3" s="75"/>
      <c r="DYJ3" s="75"/>
      <c r="DYK3" s="75"/>
      <c r="DYL3" s="75"/>
      <c r="DYM3" s="75"/>
      <c r="DYN3" s="75"/>
      <c r="DYO3" s="75"/>
      <c r="DYP3" s="75"/>
      <c r="DYQ3" s="75"/>
      <c r="DYR3" s="75"/>
      <c r="DYS3" s="75"/>
      <c r="DYT3" s="75"/>
      <c r="DYU3" s="75"/>
      <c r="DYV3" s="75"/>
      <c r="DYW3" s="75"/>
      <c r="DYX3" s="75"/>
      <c r="DYY3" s="75"/>
      <c r="DYZ3" s="75"/>
      <c r="DZA3" s="75"/>
      <c r="DZB3" s="75"/>
      <c r="DZC3" s="75"/>
      <c r="DZD3" s="75"/>
      <c r="DZE3" s="75"/>
      <c r="DZF3" s="75"/>
      <c r="DZG3" s="75"/>
      <c r="DZH3" s="75"/>
      <c r="DZI3" s="75"/>
      <c r="DZJ3" s="75"/>
      <c r="DZK3" s="75"/>
      <c r="DZL3" s="75"/>
      <c r="DZM3" s="75"/>
      <c r="DZN3" s="75"/>
      <c r="DZO3" s="75"/>
      <c r="DZP3" s="75"/>
      <c r="DZQ3" s="75"/>
      <c r="DZR3" s="75"/>
      <c r="DZS3" s="75"/>
      <c r="DZT3" s="75"/>
      <c r="DZU3" s="75"/>
      <c r="DZV3" s="75"/>
      <c r="DZW3" s="75"/>
      <c r="DZX3" s="75"/>
      <c r="DZY3" s="75"/>
      <c r="DZZ3" s="75"/>
      <c r="EAA3" s="75"/>
      <c r="EAB3" s="75"/>
      <c r="EAC3" s="75"/>
      <c r="EAD3" s="75"/>
      <c r="EAE3" s="75"/>
      <c r="EAF3" s="75"/>
      <c r="EAG3" s="75"/>
      <c r="EAH3" s="75"/>
      <c r="EAI3" s="75"/>
      <c r="EAJ3" s="75"/>
      <c r="EAK3" s="75"/>
      <c r="EAL3" s="75"/>
      <c r="EAM3" s="75"/>
      <c r="EAN3" s="75"/>
      <c r="EAO3" s="75"/>
      <c r="EAP3" s="75"/>
      <c r="EAQ3" s="75"/>
      <c r="EAR3" s="75"/>
      <c r="EAS3" s="75"/>
      <c r="EAT3" s="75"/>
      <c r="EAU3" s="75"/>
      <c r="EAV3" s="75"/>
      <c r="EAW3" s="75"/>
      <c r="EAX3" s="75"/>
      <c r="EAY3" s="75"/>
      <c r="EAZ3" s="75"/>
      <c r="EBA3" s="75"/>
      <c r="EBB3" s="75"/>
      <c r="EBC3" s="75"/>
      <c r="EBD3" s="75"/>
      <c r="EBE3" s="75"/>
      <c r="EBF3" s="75"/>
      <c r="EBG3" s="75"/>
      <c r="EBH3" s="75"/>
      <c r="EBI3" s="75"/>
      <c r="EBJ3" s="75"/>
      <c r="EBK3" s="75"/>
      <c r="EBL3" s="75"/>
      <c r="EBM3" s="75"/>
      <c r="EBN3" s="75"/>
      <c r="EBO3" s="75"/>
      <c r="EBP3" s="75"/>
      <c r="EBQ3" s="75"/>
      <c r="EBR3" s="75"/>
      <c r="EBS3" s="75"/>
      <c r="EBT3" s="75"/>
      <c r="EBU3" s="75"/>
      <c r="EBV3" s="75"/>
      <c r="EBW3" s="75"/>
      <c r="EBX3" s="75"/>
      <c r="EBY3" s="75"/>
      <c r="EBZ3" s="75"/>
      <c r="ECA3" s="75"/>
      <c r="ECB3" s="75"/>
      <c r="ECC3" s="75"/>
      <c r="ECD3" s="75"/>
      <c r="ECE3" s="75"/>
      <c r="ECF3" s="75"/>
      <c r="ECG3" s="75"/>
      <c r="ECH3" s="75"/>
      <c r="ECI3" s="75"/>
      <c r="ECJ3" s="75"/>
      <c r="ECK3" s="75"/>
      <c r="ECL3" s="75"/>
      <c r="ECM3" s="75"/>
      <c r="ECN3" s="75"/>
      <c r="ECO3" s="75"/>
      <c r="ECP3" s="75"/>
      <c r="ECQ3" s="75"/>
      <c r="ECR3" s="75"/>
      <c r="ECS3" s="75"/>
      <c r="ECT3" s="75"/>
      <c r="ECU3" s="75"/>
      <c r="ECV3" s="75"/>
      <c r="ECW3" s="75"/>
      <c r="ECX3" s="75"/>
      <c r="ECY3" s="75"/>
      <c r="ECZ3" s="75"/>
      <c r="EDA3" s="75"/>
      <c r="EDB3" s="75"/>
      <c r="EDC3" s="75"/>
      <c r="EDD3" s="75"/>
      <c r="EDE3" s="75"/>
      <c r="EDF3" s="75"/>
      <c r="EDG3" s="75"/>
      <c r="EDH3" s="75"/>
      <c r="EDI3" s="75"/>
      <c r="EDJ3" s="75"/>
      <c r="EDK3" s="75"/>
      <c r="EDL3" s="75"/>
      <c r="EDM3" s="75"/>
      <c r="EDN3" s="75"/>
      <c r="EDO3" s="75"/>
      <c r="EDP3" s="75"/>
      <c r="EDQ3" s="75"/>
      <c r="EDR3" s="75"/>
      <c r="EDS3" s="75"/>
      <c r="EDT3" s="75"/>
      <c r="EDU3" s="75"/>
      <c r="EDV3" s="75"/>
      <c r="EDW3" s="75"/>
      <c r="EDX3" s="75"/>
      <c r="EDY3" s="75"/>
      <c r="EDZ3" s="75"/>
      <c r="EEA3" s="75"/>
      <c r="EEB3" s="75"/>
      <c r="EEC3" s="75"/>
      <c r="EED3" s="75"/>
      <c r="EEE3" s="75"/>
      <c r="EEF3" s="75"/>
      <c r="EEG3" s="75"/>
      <c r="EEH3" s="75"/>
      <c r="EEI3" s="75"/>
      <c r="EEJ3" s="75"/>
      <c r="EEK3" s="75"/>
      <c r="EEL3" s="75"/>
      <c r="EEM3" s="75"/>
      <c r="EEN3" s="75"/>
      <c r="EEO3" s="75"/>
      <c r="EEP3" s="75"/>
      <c r="EEQ3" s="75"/>
      <c r="EER3" s="75"/>
      <c r="EES3" s="75"/>
      <c r="EET3" s="75"/>
      <c r="EEU3" s="75"/>
      <c r="EEV3" s="75"/>
      <c r="EEW3" s="75"/>
      <c r="EEX3" s="75"/>
      <c r="EEY3" s="75"/>
      <c r="EEZ3" s="75"/>
      <c r="EFA3" s="75"/>
      <c r="EFB3" s="75"/>
      <c r="EFC3" s="75"/>
      <c r="EFD3" s="75"/>
      <c r="EFE3" s="75"/>
      <c r="EFF3" s="75"/>
      <c r="EFG3" s="75"/>
      <c r="EFH3" s="75"/>
      <c r="EFI3" s="75"/>
      <c r="EFJ3" s="75"/>
      <c r="EFK3" s="75"/>
      <c r="EFL3" s="75"/>
      <c r="EFM3" s="75"/>
      <c r="EFN3" s="75"/>
      <c r="EFO3" s="75"/>
      <c r="EFP3" s="75"/>
      <c r="EFQ3" s="75"/>
      <c r="EFR3" s="75"/>
      <c r="EFS3" s="75"/>
      <c r="EFT3" s="75"/>
      <c r="EFU3" s="75"/>
      <c r="EFV3" s="75"/>
      <c r="EFW3" s="75"/>
      <c r="EFX3" s="75"/>
      <c r="EFY3" s="75"/>
      <c r="EFZ3" s="75"/>
      <c r="EGA3" s="75"/>
      <c r="EGB3" s="75"/>
      <c r="EGC3" s="75"/>
      <c r="EGD3" s="75"/>
      <c r="EGE3" s="75"/>
      <c r="EGF3" s="75"/>
      <c r="EGG3" s="75"/>
      <c r="EGH3" s="75"/>
      <c r="EGI3" s="75"/>
      <c r="EGJ3" s="75"/>
      <c r="EGK3" s="75"/>
      <c r="EGL3" s="75"/>
      <c r="EGM3" s="75"/>
      <c r="EGN3" s="75"/>
      <c r="EGO3" s="75"/>
      <c r="EGP3" s="75"/>
      <c r="EGQ3" s="75"/>
      <c r="EGR3" s="75"/>
      <c r="EGS3" s="75"/>
      <c r="EGT3" s="75"/>
      <c r="EGU3" s="75"/>
      <c r="EGV3" s="75"/>
      <c r="EGW3" s="75"/>
      <c r="EGX3" s="75"/>
      <c r="EGY3" s="75"/>
      <c r="EGZ3" s="75"/>
      <c r="EHA3" s="75"/>
      <c r="EHB3" s="75"/>
      <c r="EHC3" s="75"/>
      <c r="EHD3" s="75"/>
      <c r="EHE3" s="75"/>
      <c r="EHF3" s="75"/>
      <c r="EHG3" s="75"/>
      <c r="EHH3" s="75"/>
      <c r="EHI3" s="75"/>
      <c r="EHJ3" s="75"/>
      <c r="EHK3" s="75"/>
      <c r="EHL3" s="75"/>
      <c r="EHM3" s="75"/>
      <c r="EHN3" s="75"/>
      <c r="EHO3" s="75"/>
      <c r="EHP3" s="75"/>
      <c r="EHQ3" s="75"/>
      <c r="EHR3" s="75"/>
      <c r="EHS3" s="75"/>
      <c r="EHT3" s="75"/>
      <c r="EHU3" s="75"/>
      <c r="EHV3" s="75"/>
      <c r="EHW3" s="75"/>
      <c r="EHX3" s="75"/>
      <c r="EHY3" s="75"/>
      <c r="EHZ3" s="75"/>
      <c r="EIA3" s="75"/>
      <c r="EIB3" s="75"/>
      <c r="EIC3" s="75"/>
      <c r="EID3" s="75"/>
      <c r="EIE3" s="75"/>
      <c r="EIF3" s="75"/>
      <c r="EIG3" s="75"/>
      <c r="EIH3" s="75"/>
      <c r="EII3" s="75"/>
      <c r="EIJ3" s="75"/>
      <c r="EIK3" s="75"/>
      <c r="EIL3" s="75"/>
      <c r="EIM3" s="75"/>
      <c r="EIN3" s="75"/>
      <c r="EIO3" s="75"/>
      <c r="EIP3" s="75"/>
      <c r="EIQ3" s="75"/>
      <c r="EIR3" s="75"/>
      <c r="EIS3" s="75"/>
      <c r="EIT3" s="75"/>
      <c r="EIU3" s="75"/>
      <c r="EIV3" s="75"/>
      <c r="EIW3" s="75"/>
      <c r="EIX3" s="75"/>
      <c r="EIY3" s="75"/>
      <c r="EIZ3" s="75"/>
      <c r="EJA3" s="75"/>
      <c r="EJB3" s="75"/>
      <c r="EJC3" s="75"/>
      <c r="EJD3" s="75"/>
      <c r="EJE3" s="75"/>
      <c r="EJF3" s="75"/>
      <c r="EJG3" s="75"/>
      <c r="EJH3" s="75"/>
      <c r="EJI3" s="75"/>
      <c r="EJJ3" s="75"/>
      <c r="EJK3" s="75"/>
      <c r="EJL3" s="75"/>
      <c r="EJM3" s="75"/>
      <c r="EJN3" s="75"/>
      <c r="EJO3" s="75"/>
      <c r="EJP3" s="75"/>
      <c r="EJQ3" s="75"/>
      <c r="EJR3" s="75"/>
      <c r="EJS3" s="75"/>
      <c r="EJT3" s="75"/>
      <c r="EJU3" s="75"/>
      <c r="EJV3" s="75"/>
      <c r="EJW3" s="75"/>
      <c r="EJX3" s="75"/>
      <c r="EJY3" s="75"/>
      <c r="EJZ3" s="75"/>
      <c r="EKA3" s="75"/>
      <c r="EKB3" s="75"/>
      <c r="EKC3" s="75"/>
      <c r="EKD3" s="75"/>
      <c r="EKE3" s="75"/>
      <c r="EKF3" s="75"/>
      <c r="EKG3" s="75"/>
      <c r="EKH3" s="75"/>
      <c r="EKI3" s="75"/>
      <c r="EKJ3" s="75"/>
      <c r="EKK3" s="75"/>
      <c r="EKL3" s="75"/>
      <c r="EKM3" s="75"/>
      <c r="EKN3" s="75"/>
      <c r="EKO3" s="75"/>
      <c r="EKP3" s="75"/>
      <c r="EKQ3" s="75"/>
      <c r="EKR3" s="75"/>
      <c r="EKS3" s="75"/>
      <c r="EKT3" s="75"/>
      <c r="EKU3" s="75"/>
      <c r="EKV3" s="75"/>
      <c r="EKW3" s="75"/>
      <c r="EKX3" s="75"/>
      <c r="EKY3" s="75"/>
      <c r="EKZ3" s="75"/>
      <c r="ELA3" s="75"/>
      <c r="ELB3" s="75"/>
      <c r="ELC3" s="75"/>
      <c r="ELD3" s="75"/>
      <c r="ELE3" s="75"/>
      <c r="ELF3" s="75"/>
      <c r="ELG3" s="75"/>
      <c r="ELH3" s="75"/>
      <c r="ELI3" s="75"/>
      <c r="ELJ3" s="75"/>
      <c r="ELK3" s="75"/>
      <c r="ELL3" s="75"/>
      <c r="ELM3" s="75"/>
      <c r="ELN3" s="75"/>
      <c r="ELO3" s="75"/>
      <c r="ELP3" s="75"/>
      <c r="ELQ3" s="75"/>
      <c r="ELR3" s="75"/>
      <c r="ELS3" s="75"/>
      <c r="ELT3" s="75"/>
      <c r="ELU3" s="75"/>
      <c r="ELV3" s="75"/>
      <c r="ELW3" s="75"/>
      <c r="ELX3" s="75"/>
      <c r="ELY3" s="75"/>
      <c r="ELZ3" s="75"/>
      <c r="EMA3" s="75"/>
      <c r="EMB3" s="75"/>
      <c r="EMC3" s="75"/>
      <c r="EMD3" s="75"/>
      <c r="EME3" s="75"/>
      <c r="EMF3" s="75"/>
      <c r="EMG3" s="75"/>
      <c r="EMH3" s="75"/>
      <c r="EMI3" s="75"/>
      <c r="EMJ3" s="75"/>
      <c r="EMK3" s="75"/>
      <c r="EML3" s="75"/>
      <c r="EMM3" s="75"/>
      <c r="EMN3" s="75"/>
      <c r="EMO3" s="75"/>
      <c r="EMP3" s="75"/>
      <c r="EMQ3" s="75"/>
      <c r="EMR3" s="75"/>
      <c r="EMS3" s="75"/>
      <c r="EMT3" s="75"/>
      <c r="EMU3" s="75"/>
      <c r="EMV3" s="75"/>
      <c r="EMW3" s="75"/>
      <c r="EMX3" s="75"/>
      <c r="EMY3" s="75"/>
      <c r="EMZ3" s="75"/>
      <c r="ENA3" s="75"/>
      <c r="ENB3" s="75"/>
      <c r="ENC3" s="75"/>
      <c r="END3" s="75"/>
      <c r="ENE3" s="75"/>
      <c r="ENF3" s="75"/>
      <c r="ENG3" s="75"/>
      <c r="ENH3" s="75"/>
      <c r="ENI3" s="75"/>
      <c r="ENJ3" s="75"/>
      <c r="ENK3" s="75"/>
      <c r="ENL3" s="75"/>
      <c r="ENM3" s="75"/>
      <c r="ENN3" s="75"/>
      <c r="ENO3" s="75"/>
      <c r="ENP3" s="75"/>
      <c r="ENQ3" s="75"/>
      <c r="ENR3" s="75"/>
      <c r="ENS3" s="75"/>
      <c r="ENT3" s="75"/>
      <c r="ENU3" s="75"/>
      <c r="ENV3" s="75"/>
      <c r="ENW3" s="75"/>
      <c r="ENX3" s="75"/>
      <c r="ENY3" s="75"/>
      <c r="ENZ3" s="75"/>
      <c r="EOA3" s="75"/>
      <c r="EOB3" s="75"/>
      <c r="EOC3" s="75"/>
      <c r="EOD3" s="75"/>
      <c r="EOE3" s="75"/>
      <c r="EOF3" s="75"/>
      <c r="EOG3" s="75"/>
      <c r="EOH3" s="75"/>
      <c r="EOI3" s="75"/>
      <c r="EOJ3" s="75"/>
      <c r="EOK3" s="75"/>
      <c r="EOL3" s="75"/>
      <c r="EOM3" s="75"/>
      <c r="EON3" s="75"/>
      <c r="EOO3" s="75"/>
      <c r="EOP3" s="75"/>
      <c r="EOQ3" s="75"/>
      <c r="EOR3" s="75"/>
      <c r="EOS3" s="75"/>
      <c r="EOT3" s="75"/>
      <c r="EOU3" s="75"/>
      <c r="EOV3" s="75"/>
      <c r="EOW3" s="75"/>
      <c r="EOX3" s="75"/>
      <c r="EOY3" s="75"/>
      <c r="EOZ3" s="75"/>
      <c r="EPA3" s="75"/>
      <c r="EPB3" s="75"/>
      <c r="EPC3" s="75"/>
      <c r="EPD3" s="75"/>
      <c r="EPE3" s="75"/>
      <c r="EPF3" s="75"/>
      <c r="EPG3" s="75"/>
      <c r="EPH3" s="75"/>
      <c r="EPI3" s="75"/>
      <c r="EPJ3" s="75"/>
      <c r="EPK3" s="75"/>
      <c r="EPL3" s="75"/>
      <c r="EPM3" s="75"/>
      <c r="EPN3" s="75"/>
      <c r="EPO3" s="75"/>
      <c r="EPP3" s="75"/>
      <c r="EPQ3" s="75"/>
      <c r="EPR3" s="75"/>
      <c r="EPS3" s="75"/>
      <c r="EPT3" s="75"/>
      <c r="EPU3" s="75"/>
      <c r="EPV3" s="75"/>
      <c r="EPW3" s="75"/>
      <c r="EPX3" s="75"/>
      <c r="EPY3" s="75"/>
      <c r="EPZ3" s="75"/>
      <c r="EQA3" s="75"/>
      <c r="EQB3" s="75"/>
      <c r="EQC3" s="75"/>
      <c r="EQD3" s="75"/>
      <c r="EQE3" s="75"/>
      <c r="EQF3" s="75"/>
      <c r="EQG3" s="75"/>
      <c r="EQH3" s="75"/>
      <c r="EQI3" s="75"/>
      <c r="EQJ3" s="75"/>
      <c r="EQK3" s="75"/>
      <c r="EQL3" s="75"/>
      <c r="EQM3" s="75"/>
      <c r="EQN3" s="75"/>
      <c r="EQO3" s="75"/>
      <c r="EQP3" s="75"/>
      <c r="EQQ3" s="75"/>
      <c r="EQR3" s="75"/>
      <c r="EQS3" s="75"/>
      <c r="EQT3" s="75"/>
      <c r="EQU3" s="75"/>
      <c r="EQV3" s="75"/>
      <c r="EQW3" s="75"/>
      <c r="EQX3" s="75"/>
      <c r="EQY3" s="75"/>
      <c r="EQZ3" s="75"/>
      <c r="ERA3" s="75"/>
      <c r="ERB3" s="75"/>
      <c r="ERC3" s="75"/>
      <c r="ERD3" s="75"/>
      <c r="ERE3" s="75"/>
      <c r="ERF3" s="75"/>
      <c r="ERG3" s="75"/>
      <c r="ERH3" s="75"/>
      <c r="ERI3" s="75"/>
      <c r="ERJ3" s="75"/>
      <c r="ERK3" s="75"/>
      <c r="ERL3" s="75"/>
      <c r="ERM3" s="75"/>
      <c r="ERN3" s="75"/>
      <c r="ERO3" s="75"/>
      <c r="ERP3" s="75"/>
      <c r="ERQ3" s="75"/>
      <c r="ERR3" s="75"/>
      <c r="ERS3" s="75"/>
      <c r="ERT3" s="75"/>
      <c r="ERU3" s="75"/>
      <c r="ERV3" s="75"/>
      <c r="ERW3" s="75"/>
      <c r="ERX3" s="75"/>
      <c r="ERY3" s="75"/>
      <c r="ERZ3" s="75"/>
      <c r="ESA3" s="75"/>
      <c r="ESB3" s="75"/>
      <c r="ESC3" s="75"/>
      <c r="ESD3" s="75"/>
      <c r="ESE3" s="75"/>
      <c r="ESF3" s="75"/>
      <c r="ESG3" s="75"/>
      <c r="ESH3" s="75"/>
      <c r="ESI3" s="75"/>
      <c r="ESJ3" s="75"/>
      <c r="ESK3" s="75"/>
      <c r="ESL3" s="75"/>
      <c r="ESM3" s="75"/>
      <c r="ESN3" s="75"/>
      <c r="ESO3" s="75"/>
      <c r="ESP3" s="75"/>
      <c r="ESQ3" s="75"/>
      <c r="ESR3" s="75"/>
      <c r="ESS3" s="75"/>
      <c r="EST3" s="75"/>
      <c r="ESU3" s="75"/>
      <c r="ESV3" s="75"/>
      <c r="ESW3" s="75"/>
      <c r="ESX3" s="75"/>
      <c r="ESY3" s="75"/>
      <c r="ESZ3" s="75"/>
      <c r="ETA3" s="75"/>
      <c r="ETB3" s="75"/>
      <c r="ETC3" s="75"/>
      <c r="ETD3" s="75"/>
      <c r="ETE3" s="75"/>
      <c r="ETF3" s="75"/>
      <c r="ETG3" s="75"/>
      <c r="ETH3" s="75"/>
      <c r="ETI3" s="75"/>
      <c r="ETJ3" s="75"/>
      <c r="ETK3" s="75"/>
      <c r="ETL3" s="75"/>
      <c r="ETM3" s="75"/>
      <c r="ETN3" s="75"/>
      <c r="ETO3" s="75"/>
      <c r="ETP3" s="75"/>
      <c r="ETQ3" s="75"/>
      <c r="ETR3" s="75"/>
      <c r="ETS3" s="75"/>
      <c r="ETT3" s="75"/>
      <c r="ETU3" s="75"/>
      <c r="ETV3" s="75"/>
      <c r="ETW3" s="75"/>
      <c r="ETX3" s="75"/>
      <c r="ETY3" s="75"/>
      <c r="ETZ3" s="75"/>
      <c r="EUA3" s="75"/>
      <c r="EUB3" s="75"/>
      <c r="EUC3" s="75"/>
      <c r="EUD3" s="75"/>
      <c r="EUE3" s="75"/>
      <c r="EUF3" s="75"/>
      <c r="EUG3" s="75"/>
      <c r="EUH3" s="75"/>
      <c r="EUI3" s="75"/>
      <c r="EUJ3" s="75"/>
      <c r="EUK3" s="75"/>
      <c r="EUL3" s="75"/>
      <c r="EUM3" s="75"/>
      <c r="EUN3" s="75"/>
      <c r="EUO3" s="75"/>
      <c r="EUP3" s="75"/>
      <c r="EUQ3" s="75"/>
      <c r="EUR3" s="75"/>
      <c r="EUS3" s="75"/>
      <c r="EUT3" s="75"/>
      <c r="EUU3" s="75"/>
      <c r="EUV3" s="75"/>
      <c r="EUW3" s="75"/>
      <c r="EUX3" s="75"/>
      <c r="EUY3" s="75"/>
      <c r="EUZ3" s="75"/>
      <c r="EVA3" s="75"/>
      <c r="EVB3" s="75"/>
      <c r="EVC3" s="75"/>
      <c r="EVD3" s="75"/>
      <c r="EVE3" s="75"/>
      <c r="EVF3" s="75"/>
      <c r="EVG3" s="75"/>
      <c r="EVH3" s="75"/>
      <c r="EVI3" s="75"/>
      <c r="EVJ3" s="75"/>
      <c r="EVK3" s="75"/>
      <c r="EVL3" s="75"/>
      <c r="EVM3" s="75"/>
      <c r="EVN3" s="75"/>
      <c r="EVO3" s="75"/>
      <c r="EVP3" s="75"/>
      <c r="EVQ3" s="75"/>
      <c r="EVR3" s="75"/>
      <c r="EVS3" s="75"/>
      <c r="EVT3" s="75"/>
      <c r="EVU3" s="75"/>
      <c r="EVV3" s="75"/>
      <c r="EVW3" s="75"/>
      <c r="EVX3" s="75"/>
      <c r="EVY3" s="75"/>
      <c r="EVZ3" s="75"/>
      <c r="EWA3" s="75"/>
      <c r="EWB3" s="75"/>
      <c r="EWC3" s="75"/>
      <c r="EWD3" s="75"/>
      <c r="EWE3" s="75"/>
      <c r="EWF3" s="75"/>
      <c r="EWG3" s="75"/>
      <c r="EWH3" s="75"/>
      <c r="EWI3" s="75"/>
      <c r="EWJ3" s="75"/>
      <c r="EWK3" s="75"/>
      <c r="EWL3" s="75"/>
      <c r="EWM3" s="75"/>
      <c r="EWN3" s="75"/>
      <c r="EWO3" s="75"/>
      <c r="EWP3" s="75"/>
      <c r="EWQ3" s="75"/>
      <c r="EWR3" s="75"/>
      <c r="EWS3" s="75"/>
      <c r="EWT3" s="75"/>
      <c r="EWU3" s="75"/>
      <c r="EWV3" s="75"/>
      <c r="EWW3" s="75"/>
      <c r="EWX3" s="75"/>
      <c r="EWY3" s="75"/>
      <c r="EWZ3" s="75"/>
      <c r="EXA3" s="75"/>
      <c r="EXB3" s="75"/>
      <c r="EXC3" s="75"/>
      <c r="EXD3" s="75"/>
      <c r="EXE3" s="75"/>
      <c r="EXF3" s="75"/>
      <c r="EXG3" s="75"/>
      <c r="EXH3" s="75"/>
      <c r="EXI3" s="75"/>
      <c r="EXJ3" s="75"/>
      <c r="EXK3" s="75"/>
      <c r="EXL3" s="75"/>
      <c r="EXM3" s="75"/>
      <c r="EXN3" s="75"/>
      <c r="EXO3" s="75"/>
      <c r="EXP3" s="75"/>
      <c r="EXQ3" s="75"/>
      <c r="EXR3" s="75"/>
      <c r="EXS3" s="75"/>
      <c r="EXT3" s="75"/>
      <c r="EXU3" s="75"/>
      <c r="EXV3" s="75"/>
      <c r="EXW3" s="75"/>
      <c r="EXX3" s="75"/>
      <c r="EXY3" s="75"/>
      <c r="EXZ3" s="75"/>
      <c r="EYA3" s="75"/>
      <c r="EYB3" s="75"/>
      <c r="EYC3" s="75"/>
      <c r="EYD3" s="75"/>
      <c r="EYE3" s="75"/>
      <c r="EYF3" s="75"/>
      <c r="EYG3" s="75"/>
      <c r="EYH3" s="75"/>
      <c r="EYI3" s="75"/>
      <c r="EYJ3" s="75"/>
      <c r="EYK3" s="75"/>
      <c r="EYL3" s="75"/>
      <c r="EYM3" s="75"/>
      <c r="EYN3" s="75"/>
      <c r="EYO3" s="75"/>
      <c r="EYP3" s="75"/>
      <c r="EYQ3" s="75"/>
      <c r="EYR3" s="75"/>
      <c r="EYS3" s="75"/>
      <c r="EYT3" s="75"/>
      <c r="EYU3" s="75"/>
      <c r="EYV3" s="75"/>
      <c r="EYW3" s="75"/>
      <c r="EYX3" s="75"/>
      <c r="EYY3" s="75"/>
      <c r="EYZ3" s="75"/>
      <c r="EZA3" s="75"/>
      <c r="EZB3" s="75"/>
      <c r="EZC3" s="75"/>
      <c r="EZD3" s="75"/>
      <c r="EZE3" s="75"/>
      <c r="EZF3" s="75"/>
      <c r="EZG3" s="75"/>
      <c r="EZH3" s="75"/>
      <c r="EZI3" s="75"/>
      <c r="EZJ3" s="75"/>
      <c r="EZK3" s="75"/>
      <c r="EZL3" s="75"/>
      <c r="EZM3" s="75"/>
      <c r="EZN3" s="75"/>
      <c r="EZO3" s="75"/>
      <c r="EZP3" s="75"/>
      <c r="EZQ3" s="75"/>
      <c r="EZR3" s="75"/>
      <c r="EZS3" s="75"/>
      <c r="EZT3" s="75"/>
      <c r="EZU3" s="75"/>
      <c r="EZV3" s="75"/>
      <c r="EZW3" s="75"/>
      <c r="EZX3" s="75"/>
      <c r="EZY3" s="75"/>
      <c r="EZZ3" s="75"/>
      <c r="FAA3" s="75"/>
      <c r="FAB3" s="75"/>
      <c r="FAC3" s="75"/>
      <c r="FAD3" s="75"/>
      <c r="FAE3" s="75"/>
      <c r="FAF3" s="75"/>
      <c r="FAG3" s="75"/>
      <c r="FAH3" s="75"/>
      <c r="FAI3" s="75"/>
      <c r="FAJ3" s="75"/>
      <c r="FAK3" s="75"/>
      <c r="FAL3" s="75"/>
      <c r="FAM3" s="75"/>
      <c r="FAN3" s="75"/>
      <c r="FAO3" s="75"/>
      <c r="FAP3" s="75"/>
      <c r="FAQ3" s="75"/>
      <c r="FAR3" s="75"/>
      <c r="FAS3" s="75"/>
      <c r="FAT3" s="75"/>
      <c r="FAU3" s="75"/>
      <c r="FAV3" s="75"/>
      <c r="FAW3" s="75"/>
      <c r="FAX3" s="75"/>
      <c r="FAY3" s="75"/>
      <c r="FAZ3" s="75"/>
      <c r="FBA3" s="75"/>
      <c r="FBB3" s="75"/>
      <c r="FBC3" s="75"/>
      <c r="FBD3" s="75"/>
      <c r="FBE3" s="75"/>
      <c r="FBF3" s="75"/>
      <c r="FBG3" s="75"/>
      <c r="FBH3" s="75"/>
      <c r="FBI3" s="75"/>
      <c r="FBJ3" s="75"/>
      <c r="FBK3" s="75"/>
      <c r="FBL3" s="75"/>
      <c r="FBM3" s="75"/>
      <c r="FBN3" s="75"/>
      <c r="FBO3" s="75"/>
      <c r="FBP3" s="75"/>
      <c r="FBQ3" s="75"/>
      <c r="FBR3" s="75"/>
      <c r="FBS3" s="75"/>
      <c r="FBT3" s="75"/>
      <c r="FBU3" s="75"/>
      <c r="FBV3" s="75"/>
      <c r="FBW3" s="75"/>
      <c r="FBX3" s="75"/>
      <c r="FBY3" s="75"/>
      <c r="FBZ3" s="75"/>
      <c r="FCA3" s="75"/>
      <c r="FCB3" s="75"/>
      <c r="FCC3" s="75"/>
      <c r="FCD3" s="75"/>
      <c r="FCE3" s="75"/>
      <c r="FCF3" s="75"/>
      <c r="FCG3" s="75"/>
      <c r="FCH3" s="75"/>
      <c r="FCI3" s="75"/>
      <c r="FCJ3" s="75"/>
      <c r="FCK3" s="75"/>
      <c r="FCL3" s="75"/>
      <c r="FCM3" s="75"/>
      <c r="FCN3" s="75"/>
      <c r="FCO3" s="75"/>
      <c r="FCP3" s="75"/>
      <c r="FCQ3" s="75"/>
      <c r="FCR3" s="75"/>
      <c r="FCS3" s="75"/>
      <c r="FCT3" s="75"/>
      <c r="FCU3" s="75"/>
      <c r="FCV3" s="75"/>
      <c r="FCW3" s="75"/>
      <c r="FCX3" s="75"/>
      <c r="FCY3" s="75"/>
      <c r="FCZ3" s="75"/>
      <c r="FDA3" s="75"/>
      <c r="FDB3" s="75"/>
      <c r="FDC3" s="75"/>
      <c r="FDD3" s="75"/>
      <c r="FDE3" s="75"/>
      <c r="FDF3" s="75"/>
      <c r="FDG3" s="75"/>
      <c r="FDH3" s="75"/>
      <c r="FDI3" s="75"/>
      <c r="FDJ3" s="75"/>
      <c r="FDK3" s="75"/>
      <c r="FDL3" s="75"/>
      <c r="FDM3" s="75"/>
      <c r="FDN3" s="75"/>
      <c r="FDO3" s="75"/>
      <c r="FDP3" s="75"/>
      <c r="FDQ3" s="75"/>
      <c r="FDR3" s="75"/>
      <c r="FDS3" s="75"/>
      <c r="FDT3" s="75"/>
      <c r="FDU3" s="75"/>
      <c r="FDV3" s="75"/>
      <c r="FDW3" s="75"/>
      <c r="FDX3" s="75"/>
      <c r="FDY3" s="75"/>
      <c r="FDZ3" s="75"/>
      <c r="FEA3" s="75"/>
      <c r="FEB3" s="75"/>
      <c r="FEC3" s="75"/>
      <c r="FED3" s="75"/>
      <c r="FEE3" s="75"/>
      <c r="FEF3" s="75"/>
      <c r="FEG3" s="75"/>
      <c r="FEH3" s="75"/>
      <c r="FEI3" s="75"/>
      <c r="FEJ3" s="75"/>
      <c r="FEK3" s="75"/>
      <c r="FEL3" s="75"/>
      <c r="FEM3" s="75"/>
      <c r="FEN3" s="75"/>
      <c r="FEO3" s="75"/>
      <c r="FEP3" s="75"/>
      <c r="FEQ3" s="75"/>
      <c r="FER3" s="75"/>
      <c r="FES3" s="75"/>
      <c r="FET3" s="75"/>
      <c r="FEU3" s="75"/>
      <c r="FEV3" s="75"/>
      <c r="FEW3" s="75"/>
      <c r="FEX3" s="75"/>
      <c r="FEY3" s="75"/>
      <c r="FEZ3" s="75"/>
      <c r="FFA3" s="75"/>
      <c r="FFB3" s="75"/>
      <c r="FFC3" s="75"/>
      <c r="FFD3" s="75"/>
      <c r="FFE3" s="75"/>
      <c r="FFF3" s="75"/>
      <c r="FFG3" s="75"/>
      <c r="FFH3" s="75"/>
      <c r="FFI3" s="75"/>
      <c r="FFJ3" s="75"/>
      <c r="FFK3" s="75"/>
      <c r="FFL3" s="75"/>
      <c r="FFM3" s="75"/>
      <c r="FFN3" s="75"/>
      <c r="FFO3" s="75"/>
      <c r="FFP3" s="75"/>
      <c r="FFQ3" s="75"/>
      <c r="FFR3" s="75"/>
      <c r="FFS3" s="75"/>
      <c r="FFT3" s="75"/>
      <c r="FFU3" s="75"/>
      <c r="FFV3" s="75"/>
      <c r="FFW3" s="75"/>
      <c r="FFX3" s="75"/>
      <c r="FFY3" s="75"/>
      <c r="FFZ3" s="75"/>
      <c r="FGA3" s="75"/>
      <c r="FGB3" s="75"/>
      <c r="FGC3" s="75"/>
      <c r="FGD3" s="75"/>
      <c r="FGE3" s="75"/>
      <c r="FGF3" s="75"/>
      <c r="FGG3" s="75"/>
      <c r="FGH3" s="75"/>
      <c r="FGI3" s="75"/>
      <c r="FGJ3" s="75"/>
      <c r="FGK3" s="75"/>
      <c r="FGL3" s="75"/>
      <c r="FGM3" s="75"/>
      <c r="FGN3" s="75"/>
      <c r="FGO3" s="75"/>
      <c r="FGP3" s="75"/>
      <c r="FGQ3" s="75"/>
      <c r="FGR3" s="75"/>
      <c r="FGS3" s="75"/>
      <c r="FGT3" s="75"/>
      <c r="FGU3" s="75"/>
      <c r="FGV3" s="75"/>
      <c r="FGW3" s="75"/>
      <c r="FGX3" s="75"/>
      <c r="FGY3" s="75"/>
      <c r="FGZ3" s="75"/>
      <c r="FHA3" s="75"/>
      <c r="FHB3" s="75"/>
      <c r="FHC3" s="75"/>
      <c r="FHD3" s="75"/>
      <c r="FHE3" s="75"/>
      <c r="FHF3" s="75"/>
      <c r="FHG3" s="75"/>
      <c r="FHH3" s="75"/>
      <c r="FHI3" s="75"/>
      <c r="FHJ3" s="75"/>
      <c r="FHK3" s="75"/>
      <c r="FHL3" s="75"/>
      <c r="FHM3" s="75"/>
      <c r="FHN3" s="75"/>
      <c r="FHO3" s="75"/>
      <c r="FHP3" s="75"/>
      <c r="FHQ3" s="75"/>
      <c r="FHR3" s="75"/>
      <c r="FHS3" s="75"/>
      <c r="FHT3" s="75"/>
      <c r="FHU3" s="75"/>
      <c r="FHV3" s="75"/>
      <c r="FHW3" s="75"/>
      <c r="FHX3" s="75"/>
      <c r="FHY3" s="75"/>
      <c r="FHZ3" s="75"/>
      <c r="FIA3" s="75"/>
      <c r="FIB3" s="75"/>
      <c r="FIC3" s="75"/>
      <c r="FID3" s="75"/>
      <c r="FIE3" s="75"/>
      <c r="FIF3" s="75"/>
      <c r="FIG3" s="75"/>
      <c r="FIH3" s="75"/>
      <c r="FII3" s="75"/>
      <c r="FIJ3" s="75"/>
      <c r="FIK3" s="75"/>
      <c r="FIL3" s="75"/>
      <c r="FIM3" s="75"/>
      <c r="FIN3" s="75"/>
      <c r="FIO3" s="75"/>
      <c r="FIP3" s="75"/>
      <c r="FIQ3" s="75"/>
      <c r="FIR3" s="75"/>
      <c r="FIS3" s="75"/>
      <c r="FIT3" s="75"/>
      <c r="FIU3" s="75"/>
      <c r="FIV3" s="75"/>
      <c r="FIW3" s="75"/>
      <c r="FIX3" s="75"/>
      <c r="FIY3" s="75"/>
      <c r="FIZ3" s="75"/>
      <c r="FJA3" s="75"/>
      <c r="FJB3" s="75"/>
      <c r="FJC3" s="75"/>
      <c r="FJD3" s="75"/>
      <c r="FJE3" s="75"/>
      <c r="FJF3" s="75"/>
      <c r="FJG3" s="75"/>
      <c r="FJH3" s="75"/>
      <c r="FJI3" s="75"/>
      <c r="FJJ3" s="75"/>
      <c r="FJK3" s="75"/>
      <c r="FJL3" s="75"/>
      <c r="FJM3" s="75"/>
      <c r="FJN3" s="75"/>
      <c r="FJO3" s="75"/>
      <c r="FJP3" s="75"/>
      <c r="FJQ3" s="75"/>
      <c r="FJR3" s="75"/>
      <c r="FJS3" s="75"/>
      <c r="FJT3" s="75"/>
      <c r="FJU3" s="75"/>
      <c r="FJV3" s="75"/>
      <c r="FJW3" s="75"/>
      <c r="FJX3" s="75"/>
      <c r="FJY3" s="75"/>
      <c r="FJZ3" s="75"/>
      <c r="FKA3" s="75"/>
      <c r="FKB3" s="75"/>
      <c r="FKC3" s="75"/>
      <c r="FKD3" s="75"/>
      <c r="FKE3" s="75"/>
      <c r="FKF3" s="75"/>
      <c r="FKG3" s="75"/>
      <c r="FKH3" s="75"/>
      <c r="FKI3" s="75"/>
      <c r="FKJ3" s="75"/>
      <c r="FKK3" s="75"/>
      <c r="FKL3" s="75"/>
      <c r="FKM3" s="75"/>
      <c r="FKN3" s="75"/>
      <c r="FKO3" s="75"/>
      <c r="FKP3" s="75"/>
      <c r="FKQ3" s="75"/>
      <c r="FKR3" s="75"/>
      <c r="FKS3" s="75"/>
      <c r="FKT3" s="75"/>
      <c r="FKU3" s="75"/>
      <c r="FKV3" s="75"/>
      <c r="FKW3" s="75"/>
      <c r="FKX3" s="75"/>
      <c r="FKY3" s="75"/>
      <c r="FKZ3" s="75"/>
      <c r="FLA3" s="75"/>
      <c r="FLB3" s="75"/>
      <c r="FLC3" s="75"/>
      <c r="FLD3" s="75"/>
      <c r="FLE3" s="75"/>
      <c r="FLF3" s="75"/>
      <c r="FLG3" s="75"/>
      <c r="FLH3" s="75"/>
      <c r="FLI3" s="75"/>
      <c r="FLJ3" s="75"/>
      <c r="FLK3" s="75"/>
      <c r="FLL3" s="75"/>
      <c r="FLM3" s="75"/>
      <c r="FLN3" s="75"/>
      <c r="FLO3" s="75"/>
      <c r="FLP3" s="75"/>
      <c r="FLQ3" s="75"/>
      <c r="FLR3" s="75"/>
      <c r="FLS3" s="75"/>
      <c r="FLT3" s="75"/>
      <c r="FLU3" s="75"/>
      <c r="FLV3" s="75"/>
      <c r="FLW3" s="75"/>
      <c r="FLX3" s="75"/>
      <c r="FLY3" s="75"/>
      <c r="FLZ3" s="75"/>
      <c r="FMA3" s="75"/>
      <c r="FMB3" s="75"/>
      <c r="FMC3" s="75"/>
      <c r="FMD3" s="75"/>
      <c r="FME3" s="75"/>
      <c r="FMF3" s="75"/>
      <c r="FMG3" s="75"/>
      <c r="FMH3" s="75"/>
      <c r="FMI3" s="75"/>
      <c r="FMJ3" s="75"/>
      <c r="FMK3" s="75"/>
      <c r="FML3" s="75"/>
      <c r="FMM3" s="75"/>
      <c r="FMN3" s="75"/>
      <c r="FMO3" s="75"/>
      <c r="FMP3" s="75"/>
      <c r="FMQ3" s="75"/>
      <c r="FMR3" s="75"/>
      <c r="FMS3" s="75"/>
      <c r="FMT3" s="75"/>
      <c r="FMU3" s="75"/>
      <c r="FMV3" s="75"/>
      <c r="FMW3" s="75"/>
      <c r="FMX3" s="75"/>
      <c r="FMY3" s="75"/>
      <c r="FMZ3" s="75"/>
      <c r="FNA3" s="75"/>
      <c r="FNB3" s="75"/>
      <c r="FNC3" s="75"/>
      <c r="FND3" s="75"/>
      <c r="FNE3" s="75"/>
      <c r="FNF3" s="75"/>
      <c r="FNG3" s="75"/>
      <c r="FNH3" s="75"/>
      <c r="FNI3" s="75"/>
      <c r="FNJ3" s="75"/>
      <c r="FNK3" s="75"/>
      <c r="FNL3" s="75"/>
      <c r="FNM3" s="75"/>
      <c r="FNN3" s="75"/>
      <c r="FNO3" s="75"/>
      <c r="FNP3" s="75"/>
      <c r="FNQ3" s="75"/>
      <c r="FNR3" s="75"/>
      <c r="FNS3" s="75"/>
      <c r="FNT3" s="75"/>
      <c r="FNU3" s="75"/>
      <c r="FNV3" s="75"/>
      <c r="FNW3" s="75"/>
      <c r="FNX3" s="75"/>
      <c r="FNY3" s="75"/>
      <c r="FNZ3" s="75"/>
      <c r="FOA3" s="75"/>
      <c r="FOB3" s="75"/>
      <c r="FOC3" s="75"/>
      <c r="FOD3" s="75"/>
      <c r="FOE3" s="75"/>
      <c r="FOF3" s="75"/>
      <c r="FOG3" s="75"/>
      <c r="FOH3" s="75"/>
      <c r="FOI3" s="75"/>
      <c r="FOJ3" s="75"/>
      <c r="FOK3" s="75"/>
      <c r="FOL3" s="75"/>
      <c r="FOM3" s="75"/>
      <c r="FON3" s="75"/>
      <c r="FOO3" s="75"/>
      <c r="FOP3" s="75"/>
      <c r="FOQ3" s="75"/>
      <c r="FOR3" s="75"/>
      <c r="FOS3" s="75"/>
      <c r="FOT3" s="75"/>
      <c r="FOU3" s="75"/>
      <c r="FOV3" s="75"/>
      <c r="FOW3" s="75"/>
      <c r="FOX3" s="75"/>
      <c r="FOY3" s="75"/>
      <c r="FOZ3" s="75"/>
      <c r="FPA3" s="75"/>
      <c r="FPB3" s="75"/>
      <c r="FPC3" s="75"/>
      <c r="FPD3" s="75"/>
      <c r="FPE3" s="75"/>
      <c r="FPF3" s="75"/>
      <c r="FPG3" s="75"/>
      <c r="FPH3" s="75"/>
      <c r="FPI3" s="75"/>
      <c r="FPJ3" s="75"/>
      <c r="FPK3" s="75"/>
      <c r="FPL3" s="75"/>
      <c r="FPM3" s="75"/>
      <c r="FPN3" s="75"/>
      <c r="FPO3" s="75"/>
      <c r="FPP3" s="75"/>
      <c r="FPQ3" s="75"/>
      <c r="FPR3" s="75"/>
      <c r="FPS3" s="75"/>
      <c r="FPT3" s="75"/>
      <c r="FPU3" s="75"/>
      <c r="FPV3" s="75"/>
      <c r="FPW3" s="75"/>
      <c r="FPX3" s="75"/>
      <c r="FPY3" s="75"/>
      <c r="FPZ3" s="75"/>
      <c r="FQA3" s="75"/>
      <c r="FQB3" s="75"/>
      <c r="FQC3" s="75"/>
      <c r="FQD3" s="75"/>
      <c r="FQE3" s="75"/>
      <c r="FQF3" s="75"/>
      <c r="FQG3" s="75"/>
      <c r="FQH3" s="75"/>
      <c r="FQI3" s="75"/>
      <c r="FQJ3" s="75"/>
      <c r="FQK3" s="75"/>
      <c r="FQL3" s="75"/>
      <c r="FQM3" s="75"/>
      <c r="FQN3" s="75"/>
      <c r="FQO3" s="75"/>
      <c r="FQP3" s="75"/>
      <c r="FQQ3" s="75"/>
      <c r="FQR3" s="75"/>
      <c r="FQS3" s="75"/>
      <c r="FQT3" s="75"/>
      <c r="FQU3" s="75"/>
      <c r="FQV3" s="75"/>
      <c r="FQW3" s="75"/>
      <c r="FQX3" s="75"/>
      <c r="FQY3" s="75"/>
      <c r="FQZ3" s="75"/>
      <c r="FRA3" s="75"/>
      <c r="FRB3" s="75"/>
      <c r="FRC3" s="75"/>
      <c r="FRD3" s="75"/>
      <c r="FRE3" s="75"/>
      <c r="FRF3" s="75"/>
      <c r="FRG3" s="75"/>
      <c r="FRH3" s="75"/>
      <c r="FRI3" s="75"/>
      <c r="FRJ3" s="75"/>
      <c r="FRK3" s="75"/>
      <c r="FRL3" s="75"/>
      <c r="FRM3" s="75"/>
      <c r="FRN3" s="75"/>
      <c r="FRO3" s="75"/>
      <c r="FRP3" s="75"/>
      <c r="FRQ3" s="75"/>
      <c r="FRR3" s="75"/>
      <c r="FRS3" s="75"/>
      <c r="FRT3" s="75"/>
      <c r="FRU3" s="75"/>
      <c r="FRV3" s="75"/>
      <c r="FRW3" s="75"/>
      <c r="FRX3" s="75"/>
      <c r="FRY3" s="75"/>
      <c r="FRZ3" s="75"/>
      <c r="FSA3" s="75"/>
      <c r="FSB3" s="75"/>
      <c r="FSC3" s="75"/>
      <c r="FSD3" s="75"/>
      <c r="FSE3" s="75"/>
      <c r="FSF3" s="75"/>
      <c r="FSG3" s="75"/>
      <c r="FSH3" s="75"/>
      <c r="FSI3" s="75"/>
      <c r="FSJ3" s="75"/>
      <c r="FSK3" s="75"/>
      <c r="FSL3" s="75"/>
      <c r="FSM3" s="75"/>
      <c r="FSN3" s="75"/>
      <c r="FSO3" s="75"/>
      <c r="FSP3" s="75"/>
      <c r="FSQ3" s="75"/>
      <c r="FSR3" s="75"/>
      <c r="FSS3" s="75"/>
      <c r="FST3" s="75"/>
      <c r="FSU3" s="75"/>
      <c r="FSV3" s="75"/>
      <c r="FSW3" s="75"/>
      <c r="FSX3" s="75"/>
      <c r="FSY3" s="75"/>
      <c r="FSZ3" s="75"/>
      <c r="FTA3" s="75"/>
      <c r="FTB3" s="75"/>
      <c r="FTC3" s="75"/>
      <c r="FTD3" s="75"/>
      <c r="FTE3" s="75"/>
      <c r="FTF3" s="75"/>
      <c r="FTG3" s="75"/>
      <c r="FTH3" s="75"/>
      <c r="FTI3" s="75"/>
      <c r="FTJ3" s="75"/>
      <c r="FTK3" s="75"/>
      <c r="FTL3" s="75"/>
      <c r="FTM3" s="75"/>
      <c r="FTN3" s="75"/>
      <c r="FTO3" s="75"/>
      <c r="FTP3" s="75"/>
      <c r="FTQ3" s="75"/>
      <c r="FTR3" s="75"/>
      <c r="FTS3" s="75"/>
      <c r="FTT3" s="75"/>
      <c r="FTU3" s="75"/>
      <c r="FTV3" s="75"/>
      <c r="FTW3" s="75"/>
      <c r="FTX3" s="75"/>
      <c r="FTY3" s="75"/>
      <c r="FTZ3" s="75"/>
      <c r="FUA3" s="75"/>
      <c r="FUB3" s="75"/>
      <c r="FUC3" s="75"/>
      <c r="FUD3" s="75"/>
      <c r="FUE3" s="75"/>
      <c r="FUF3" s="75"/>
      <c r="FUG3" s="75"/>
      <c r="FUH3" s="75"/>
      <c r="FUI3" s="75"/>
      <c r="FUJ3" s="75"/>
      <c r="FUK3" s="75"/>
      <c r="FUL3" s="75"/>
      <c r="FUM3" s="75"/>
      <c r="FUN3" s="75"/>
      <c r="FUO3" s="75"/>
      <c r="FUP3" s="75"/>
      <c r="FUQ3" s="75"/>
      <c r="FUR3" s="75"/>
      <c r="FUS3" s="75"/>
      <c r="FUT3" s="75"/>
      <c r="FUU3" s="75"/>
      <c r="FUV3" s="75"/>
      <c r="FUW3" s="75"/>
      <c r="FUX3" s="75"/>
      <c r="FUY3" s="75"/>
      <c r="FUZ3" s="75"/>
      <c r="FVA3" s="75"/>
      <c r="FVB3" s="75"/>
      <c r="FVC3" s="75"/>
      <c r="FVD3" s="75"/>
      <c r="FVE3" s="75"/>
      <c r="FVF3" s="75"/>
      <c r="FVG3" s="75"/>
      <c r="FVH3" s="75"/>
      <c r="FVI3" s="75"/>
      <c r="FVJ3" s="75"/>
      <c r="FVK3" s="75"/>
      <c r="FVL3" s="75"/>
      <c r="FVM3" s="75"/>
      <c r="FVN3" s="75"/>
      <c r="FVO3" s="75"/>
      <c r="FVP3" s="75"/>
      <c r="FVQ3" s="75"/>
      <c r="FVR3" s="75"/>
      <c r="FVS3" s="75"/>
      <c r="FVT3" s="75"/>
      <c r="FVU3" s="75"/>
      <c r="FVV3" s="75"/>
      <c r="FVW3" s="75"/>
      <c r="FVX3" s="75"/>
      <c r="FVY3" s="75"/>
      <c r="FVZ3" s="75"/>
      <c r="FWA3" s="75"/>
      <c r="FWB3" s="75"/>
      <c r="FWC3" s="75"/>
      <c r="FWD3" s="75"/>
      <c r="FWE3" s="75"/>
      <c r="FWF3" s="75"/>
      <c r="FWG3" s="75"/>
      <c r="FWH3" s="75"/>
      <c r="FWI3" s="75"/>
      <c r="FWJ3" s="75"/>
      <c r="FWK3" s="75"/>
      <c r="FWL3" s="75"/>
      <c r="FWM3" s="75"/>
      <c r="FWN3" s="75"/>
      <c r="FWO3" s="75"/>
      <c r="FWP3" s="75"/>
      <c r="FWQ3" s="75"/>
      <c r="FWR3" s="75"/>
      <c r="FWS3" s="75"/>
      <c r="FWT3" s="75"/>
      <c r="FWU3" s="75"/>
      <c r="FWV3" s="75"/>
      <c r="FWW3" s="75"/>
      <c r="FWX3" s="75"/>
      <c r="FWY3" s="75"/>
      <c r="FWZ3" s="75"/>
      <c r="FXA3" s="75"/>
      <c r="FXB3" s="75"/>
      <c r="FXC3" s="75"/>
      <c r="FXD3" s="75"/>
      <c r="FXE3" s="75"/>
      <c r="FXF3" s="75"/>
      <c r="FXG3" s="75"/>
      <c r="FXH3" s="75"/>
      <c r="FXI3" s="75"/>
      <c r="FXJ3" s="75"/>
      <c r="FXK3" s="75"/>
      <c r="FXL3" s="75"/>
      <c r="FXM3" s="75"/>
      <c r="FXN3" s="75"/>
      <c r="FXO3" s="75"/>
      <c r="FXP3" s="75"/>
      <c r="FXQ3" s="75"/>
      <c r="FXR3" s="75"/>
      <c r="FXS3" s="75"/>
      <c r="FXT3" s="75"/>
      <c r="FXU3" s="75"/>
      <c r="FXV3" s="75"/>
      <c r="FXW3" s="75"/>
      <c r="FXX3" s="75"/>
      <c r="FXY3" s="75"/>
      <c r="FXZ3" s="75"/>
      <c r="FYA3" s="75"/>
      <c r="FYB3" s="75"/>
      <c r="FYC3" s="75"/>
      <c r="FYD3" s="75"/>
      <c r="FYE3" s="75"/>
      <c r="FYF3" s="75"/>
      <c r="FYG3" s="75"/>
      <c r="FYH3" s="75"/>
      <c r="FYI3" s="75"/>
      <c r="FYJ3" s="75"/>
      <c r="FYK3" s="75"/>
      <c r="FYL3" s="75"/>
      <c r="FYM3" s="75"/>
      <c r="FYN3" s="75"/>
      <c r="FYO3" s="75"/>
      <c r="FYP3" s="75"/>
      <c r="FYQ3" s="75"/>
      <c r="FYR3" s="75"/>
      <c r="FYS3" s="75"/>
      <c r="FYT3" s="75"/>
      <c r="FYU3" s="75"/>
      <c r="FYV3" s="75"/>
      <c r="FYW3" s="75"/>
      <c r="FYX3" s="75"/>
      <c r="FYY3" s="75"/>
      <c r="FYZ3" s="75"/>
      <c r="FZA3" s="75"/>
      <c r="FZB3" s="75"/>
      <c r="FZC3" s="75"/>
      <c r="FZD3" s="75"/>
      <c r="FZE3" s="75"/>
      <c r="FZF3" s="75"/>
      <c r="FZG3" s="75"/>
      <c r="FZH3" s="75"/>
      <c r="FZI3" s="75"/>
      <c r="FZJ3" s="75"/>
      <c r="FZK3" s="75"/>
      <c r="FZL3" s="75"/>
      <c r="FZM3" s="75"/>
      <c r="FZN3" s="75"/>
      <c r="FZO3" s="75"/>
      <c r="FZP3" s="75"/>
      <c r="FZQ3" s="75"/>
      <c r="FZR3" s="75"/>
      <c r="FZS3" s="75"/>
      <c r="FZT3" s="75"/>
      <c r="FZU3" s="75"/>
      <c r="FZV3" s="75"/>
      <c r="FZW3" s="75"/>
      <c r="FZX3" s="75"/>
      <c r="FZY3" s="75"/>
      <c r="FZZ3" s="75"/>
      <c r="GAA3" s="75"/>
      <c r="GAB3" s="75"/>
      <c r="GAC3" s="75"/>
      <c r="GAD3" s="75"/>
      <c r="GAE3" s="75"/>
      <c r="GAF3" s="75"/>
      <c r="GAG3" s="75"/>
      <c r="GAH3" s="75"/>
      <c r="GAI3" s="75"/>
      <c r="GAJ3" s="75"/>
      <c r="GAK3" s="75"/>
      <c r="GAL3" s="75"/>
      <c r="GAM3" s="75"/>
      <c r="GAN3" s="75"/>
      <c r="GAO3" s="75"/>
      <c r="GAP3" s="75"/>
      <c r="GAQ3" s="75"/>
      <c r="GAR3" s="75"/>
      <c r="GAS3" s="75"/>
      <c r="GAT3" s="75"/>
      <c r="GAU3" s="75"/>
      <c r="GAV3" s="75"/>
      <c r="GAW3" s="75"/>
      <c r="GAX3" s="75"/>
      <c r="GAY3" s="75"/>
      <c r="GAZ3" s="75"/>
      <c r="GBA3" s="75"/>
      <c r="GBB3" s="75"/>
      <c r="GBC3" s="75"/>
      <c r="GBD3" s="75"/>
      <c r="GBE3" s="75"/>
      <c r="GBF3" s="75"/>
      <c r="GBG3" s="75"/>
      <c r="GBH3" s="75"/>
      <c r="GBI3" s="75"/>
      <c r="GBJ3" s="75"/>
      <c r="GBK3" s="75"/>
      <c r="GBL3" s="75"/>
      <c r="GBM3" s="75"/>
      <c r="GBN3" s="75"/>
      <c r="GBO3" s="75"/>
      <c r="GBP3" s="75"/>
      <c r="GBQ3" s="75"/>
      <c r="GBR3" s="75"/>
      <c r="GBS3" s="75"/>
      <c r="GBT3" s="75"/>
      <c r="GBU3" s="75"/>
      <c r="GBV3" s="75"/>
      <c r="GBW3" s="75"/>
      <c r="GBX3" s="75"/>
      <c r="GBY3" s="75"/>
      <c r="GBZ3" s="75"/>
      <c r="GCA3" s="75"/>
      <c r="GCB3" s="75"/>
      <c r="GCC3" s="75"/>
      <c r="GCD3" s="75"/>
      <c r="GCE3" s="75"/>
      <c r="GCF3" s="75"/>
      <c r="GCG3" s="75"/>
      <c r="GCH3" s="75"/>
      <c r="GCI3" s="75"/>
      <c r="GCJ3" s="75"/>
      <c r="GCK3" s="75"/>
      <c r="GCL3" s="75"/>
      <c r="GCM3" s="75"/>
      <c r="GCN3" s="75"/>
      <c r="GCO3" s="75"/>
      <c r="GCP3" s="75"/>
      <c r="GCQ3" s="75"/>
      <c r="GCR3" s="75"/>
      <c r="GCS3" s="75"/>
      <c r="GCT3" s="75"/>
      <c r="GCU3" s="75"/>
      <c r="GCV3" s="75"/>
      <c r="GCW3" s="75"/>
      <c r="GCX3" s="75"/>
      <c r="GCY3" s="75"/>
      <c r="GCZ3" s="75"/>
      <c r="GDA3" s="75"/>
      <c r="GDB3" s="75"/>
      <c r="GDC3" s="75"/>
      <c r="GDD3" s="75"/>
      <c r="GDE3" s="75"/>
      <c r="GDF3" s="75"/>
      <c r="GDG3" s="75"/>
      <c r="GDH3" s="75"/>
      <c r="GDI3" s="75"/>
      <c r="GDJ3" s="75"/>
      <c r="GDK3" s="75"/>
      <c r="GDL3" s="75"/>
      <c r="GDM3" s="75"/>
      <c r="GDN3" s="75"/>
      <c r="GDO3" s="75"/>
      <c r="GDP3" s="75"/>
      <c r="GDQ3" s="75"/>
      <c r="GDR3" s="75"/>
      <c r="GDS3" s="75"/>
      <c r="GDT3" s="75"/>
      <c r="GDU3" s="75"/>
      <c r="GDV3" s="75"/>
      <c r="GDW3" s="75"/>
      <c r="GDX3" s="75"/>
      <c r="GDY3" s="75"/>
      <c r="GDZ3" s="75"/>
      <c r="GEA3" s="75"/>
      <c r="GEB3" s="75"/>
      <c r="GEC3" s="75"/>
      <c r="GED3" s="75"/>
      <c r="GEE3" s="75"/>
      <c r="GEF3" s="75"/>
      <c r="GEG3" s="75"/>
      <c r="GEH3" s="75"/>
      <c r="GEI3" s="75"/>
      <c r="GEJ3" s="75"/>
      <c r="GEK3" s="75"/>
      <c r="GEL3" s="75"/>
      <c r="GEM3" s="75"/>
      <c r="GEN3" s="75"/>
      <c r="GEO3" s="75"/>
      <c r="GEP3" s="75"/>
      <c r="GEQ3" s="75"/>
      <c r="GER3" s="75"/>
      <c r="GES3" s="75"/>
      <c r="GET3" s="75"/>
      <c r="GEU3" s="75"/>
      <c r="GEV3" s="75"/>
      <c r="GEW3" s="75"/>
      <c r="GEX3" s="75"/>
      <c r="GEY3" s="75"/>
      <c r="GEZ3" s="75"/>
      <c r="GFA3" s="75"/>
      <c r="GFB3" s="75"/>
      <c r="GFC3" s="75"/>
      <c r="GFD3" s="75"/>
      <c r="GFE3" s="75"/>
      <c r="GFF3" s="75"/>
      <c r="GFG3" s="75"/>
      <c r="GFH3" s="75"/>
      <c r="GFI3" s="75"/>
      <c r="GFJ3" s="75"/>
      <c r="GFK3" s="75"/>
      <c r="GFL3" s="75"/>
      <c r="GFM3" s="75"/>
      <c r="GFN3" s="75"/>
      <c r="GFO3" s="75"/>
      <c r="GFP3" s="75"/>
      <c r="GFQ3" s="75"/>
      <c r="GFR3" s="75"/>
      <c r="GFS3" s="75"/>
      <c r="GFT3" s="75"/>
      <c r="GFU3" s="75"/>
      <c r="GFV3" s="75"/>
      <c r="GFW3" s="75"/>
      <c r="GFX3" s="75"/>
      <c r="GFY3" s="75"/>
      <c r="GFZ3" s="75"/>
      <c r="GGA3" s="75"/>
      <c r="GGB3" s="75"/>
      <c r="GGC3" s="75"/>
      <c r="GGD3" s="75"/>
      <c r="GGE3" s="75"/>
      <c r="GGF3" s="75"/>
      <c r="GGG3" s="75"/>
      <c r="GGH3" s="75"/>
      <c r="GGI3" s="75"/>
      <c r="GGJ3" s="75"/>
      <c r="GGK3" s="75"/>
      <c r="GGL3" s="75"/>
      <c r="GGM3" s="75"/>
      <c r="GGN3" s="75"/>
      <c r="GGO3" s="75"/>
      <c r="GGP3" s="75"/>
      <c r="GGQ3" s="75"/>
      <c r="GGR3" s="75"/>
      <c r="GGS3" s="75"/>
      <c r="GGT3" s="75"/>
      <c r="GGU3" s="75"/>
      <c r="GGV3" s="75"/>
      <c r="GGW3" s="75"/>
      <c r="GGX3" s="75"/>
      <c r="GGY3" s="75"/>
      <c r="GGZ3" s="75"/>
      <c r="GHA3" s="75"/>
      <c r="GHB3" s="75"/>
      <c r="GHC3" s="75"/>
      <c r="GHD3" s="75"/>
      <c r="GHE3" s="75"/>
      <c r="GHF3" s="75"/>
      <c r="GHG3" s="75"/>
      <c r="GHH3" s="75"/>
      <c r="GHI3" s="75"/>
      <c r="GHJ3" s="75"/>
      <c r="GHK3" s="75"/>
      <c r="GHL3" s="75"/>
      <c r="GHM3" s="75"/>
      <c r="GHN3" s="75"/>
      <c r="GHO3" s="75"/>
      <c r="GHP3" s="75"/>
      <c r="GHQ3" s="75"/>
      <c r="GHR3" s="75"/>
      <c r="GHS3" s="75"/>
      <c r="GHT3" s="75"/>
      <c r="GHU3" s="75"/>
      <c r="GHV3" s="75"/>
      <c r="GHW3" s="75"/>
      <c r="GHX3" s="75"/>
      <c r="GHY3" s="75"/>
      <c r="GHZ3" s="75"/>
      <c r="GIA3" s="75"/>
      <c r="GIB3" s="75"/>
      <c r="GIC3" s="75"/>
      <c r="GID3" s="75"/>
      <c r="GIE3" s="75"/>
      <c r="GIF3" s="75"/>
      <c r="GIG3" s="75"/>
      <c r="GIH3" s="75"/>
      <c r="GII3" s="75"/>
      <c r="GIJ3" s="75"/>
      <c r="GIK3" s="75"/>
      <c r="GIL3" s="75"/>
      <c r="GIM3" s="75"/>
      <c r="GIN3" s="75"/>
      <c r="GIO3" s="75"/>
      <c r="GIP3" s="75"/>
      <c r="GIQ3" s="75"/>
      <c r="GIR3" s="75"/>
      <c r="GIS3" s="75"/>
      <c r="GIT3" s="75"/>
      <c r="GIU3" s="75"/>
      <c r="GIV3" s="75"/>
      <c r="GIW3" s="75"/>
      <c r="GIX3" s="75"/>
      <c r="GIY3" s="75"/>
      <c r="GIZ3" s="75"/>
      <c r="GJA3" s="75"/>
      <c r="GJB3" s="75"/>
      <c r="GJC3" s="75"/>
      <c r="GJD3" s="75"/>
      <c r="GJE3" s="75"/>
      <c r="GJF3" s="75"/>
      <c r="GJG3" s="75"/>
      <c r="GJH3" s="75"/>
      <c r="GJI3" s="75"/>
      <c r="GJJ3" s="75"/>
      <c r="GJK3" s="75"/>
      <c r="GJL3" s="75"/>
      <c r="GJM3" s="75"/>
      <c r="GJN3" s="75"/>
      <c r="GJO3" s="75"/>
      <c r="GJP3" s="75"/>
      <c r="GJQ3" s="75"/>
      <c r="GJR3" s="75"/>
      <c r="GJS3" s="75"/>
      <c r="GJT3" s="75"/>
      <c r="GJU3" s="75"/>
      <c r="GJV3" s="75"/>
      <c r="GJW3" s="75"/>
      <c r="GJX3" s="75"/>
      <c r="GJY3" s="75"/>
      <c r="GJZ3" s="75"/>
      <c r="GKA3" s="75"/>
      <c r="GKB3" s="75"/>
      <c r="GKC3" s="75"/>
      <c r="GKD3" s="75"/>
      <c r="GKE3" s="75"/>
      <c r="GKF3" s="75"/>
      <c r="GKG3" s="75"/>
      <c r="GKH3" s="75"/>
      <c r="GKI3" s="75"/>
      <c r="GKJ3" s="75"/>
      <c r="GKK3" s="75"/>
      <c r="GKL3" s="75"/>
      <c r="GKM3" s="75"/>
      <c r="GKN3" s="75"/>
      <c r="GKO3" s="75"/>
      <c r="GKP3" s="75"/>
      <c r="GKQ3" s="75"/>
      <c r="GKR3" s="75"/>
      <c r="GKS3" s="75"/>
      <c r="GKT3" s="75"/>
      <c r="GKU3" s="75"/>
      <c r="GKV3" s="75"/>
      <c r="GKW3" s="75"/>
      <c r="GKX3" s="75"/>
      <c r="GKY3" s="75"/>
      <c r="GKZ3" s="75"/>
      <c r="GLA3" s="75"/>
      <c r="GLB3" s="75"/>
      <c r="GLC3" s="75"/>
      <c r="GLD3" s="75"/>
      <c r="GLE3" s="75"/>
      <c r="GLF3" s="75"/>
      <c r="GLG3" s="75"/>
      <c r="GLH3" s="75"/>
      <c r="GLI3" s="75"/>
      <c r="GLJ3" s="75"/>
      <c r="GLK3" s="75"/>
      <c r="GLL3" s="75"/>
      <c r="GLM3" s="75"/>
      <c r="GLN3" s="75"/>
      <c r="GLO3" s="75"/>
      <c r="GLP3" s="75"/>
      <c r="GLQ3" s="75"/>
      <c r="GLR3" s="75"/>
      <c r="GLS3" s="75"/>
      <c r="GLT3" s="75"/>
      <c r="GLU3" s="75"/>
      <c r="GLV3" s="75"/>
      <c r="GLW3" s="75"/>
      <c r="GLX3" s="75"/>
      <c r="GLY3" s="75"/>
      <c r="GLZ3" s="75"/>
      <c r="GMA3" s="75"/>
      <c r="GMB3" s="75"/>
      <c r="GMC3" s="75"/>
      <c r="GMD3" s="75"/>
      <c r="GME3" s="75"/>
      <c r="GMF3" s="75"/>
      <c r="GMG3" s="75"/>
      <c r="GMH3" s="75"/>
      <c r="GMI3" s="75"/>
      <c r="GMJ3" s="75"/>
      <c r="GMK3" s="75"/>
      <c r="GML3" s="75"/>
      <c r="GMM3" s="75"/>
      <c r="GMN3" s="75"/>
      <c r="GMO3" s="75"/>
      <c r="GMP3" s="75"/>
      <c r="GMQ3" s="75"/>
      <c r="GMR3" s="75"/>
      <c r="GMS3" s="75"/>
      <c r="GMT3" s="75"/>
      <c r="GMU3" s="75"/>
      <c r="GMV3" s="75"/>
      <c r="GMW3" s="75"/>
      <c r="GMX3" s="75"/>
      <c r="GMY3" s="75"/>
      <c r="GMZ3" s="75"/>
      <c r="GNA3" s="75"/>
      <c r="GNB3" s="75"/>
      <c r="GNC3" s="75"/>
      <c r="GND3" s="75"/>
      <c r="GNE3" s="75"/>
      <c r="GNF3" s="75"/>
      <c r="GNG3" s="75"/>
      <c r="GNH3" s="75"/>
      <c r="GNI3" s="75"/>
      <c r="GNJ3" s="75"/>
      <c r="GNK3" s="75"/>
      <c r="GNL3" s="75"/>
      <c r="GNM3" s="75"/>
      <c r="GNN3" s="75"/>
      <c r="GNO3" s="75"/>
      <c r="GNP3" s="75"/>
      <c r="GNQ3" s="75"/>
      <c r="GNR3" s="75"/>
      <c r="GNS3" s="75"/>
      <c r="GNT3" s="75"/>
      <c r="GNU3" s="75"/>
      <c r="GNV3" s="75"/>
      <c r="GNW3" s="75"/>
      <c r="GNX3" s="75"/>
      <c r="GNY3" s="75"/>
      <c r="GNZ3" s="75"/>
      <c r="GOA3" s="75"/>
      <c r="GOB3" s="75"/>
      <c r="GOC3" s="75"/>
      <c r="GOD3" s="75"/>
      <c r="GOE3" s="75"/>
      <c r="GOF3" s="75"/>
      <c r="GOG3" s="75"/>
      <c r="GOH3" s="75"/>
      <c r="GOI3" s="75"/>
      <c r="GOJ3" s="75"/>
      <c r="GOK3" s="75"/>
      <c r="GOL3" s="75"/>
      <c r="GOM3" s="75"/>
      <c r="GON3" s="75"/>
      <c r="GOO3" s="75"/>
      <c r="GOP3" s="75"/>
      <c r="GOQ3" s="75"/>
      <c r="GOR3" s="75"/>
      <c r="GOS3" s="75"/>
      <c r="GOT3" s="75"/>
      <c r="GOU3" s="75"/>
      <c r="GOV3" s="75"/>
      <c r="GOW3" s="75"/>
      <c r="GOX3" s="75"/>
      <c r="GOY3" s="75"/>
      <c r="GOZ3" s="75"/>
      <c r="GPA3" s="75"/>
      <c r="GPB3" s="75"/>
      <c r="GPC3" s="75"/>
      <c r="GPD3" s="75"/>
      <c r="GPE3" s="75"/>
      <c r="GPF3" s="75"/>
      <c r="GPG3" s="75"/>
      <c r="GPH3" s="75"/>
      <c r="GPI3" s="75"/>
      <c r="GPJ3" s="75"/>
      <c r="GPK3" s="75"/>
      <c r="GPL3" s="75"/>
      <c r="GPM3" s="75"/>
      <c r="GPN3" s="75"/>
      <c r="GPO3" s="75"/>
      <c r="GPP3" s="75"/>
      <c r="GPQ3" s="75"/>
      <c r="GPR3" s="75"/>
      <c r="GPS3" s="75"/>
      <c r="GPT3" s="75"/>
      <c r="GPU3" s="75"/>
      <c r="GPV3" s="75"/>
      <c r="GPW3" s="75"/>
      <c r="GPX3" s="75"/>
      <c r="GPY3" s="75"/>
      <c r="GPZ3" s="75"/>
      <c r="GQA3" s="75"/>
      <c r="GQB3" s="75"/>
      <c r="GQC3" s="75"/>
      <c r="GQD3" s="75"/>
      <c r="GQE3" s="75"/>
      <c r="GQF3" s="75"/>
      <c r="GQG3" s="75"/>
      <c r="GQH3" s="75"/>
      <c r="GQI3" s="75"/>
      <c r="GQJ3" s="75"/>
      <c r="GQK3" s="75"/>
      <c r="GQL3" s="75"/>
      <c r="GQM3" s="75"/>
      <c r="GQN3" s="75"/>
      <c r="GQO3" s="75"/>
      <c r="GQP3" s="75"/>
      <c r="GQQ3" s="75"/>
      <c r="GQR3" s="75"/>
      <c r="GQS3" s="75"/>
      <c r="GQT3" s="75"/>
      <c r="GQU3" s="75"/>
      <c r="GQV3" s="75"/>
      <c r="GQW3" s="75"/>
      <c r="GQX3" s="75"/>
      <c r="GQY3" s="75"/>
      <c r="GQZ3" s="75"/>
      <c r="GRA3" s="75"/>
      <c r="GRB3" s="75"/>
      <c r="GRC3" s="75"/>
      <c r="GRD3" s="75"/>
      <c r="GRE3" s="75"/>
      <c r="GRF3" s="75"/>
      <c r="GRG3" s="75"/>
      <c r="GRH3" s="75"/>
      <c r="GRI3" s="75"/>
      <c r="GRJ3" s="75"/>
      <c r="GRK3" s="75"/>
      <c r="GRL3" s="75"/>
      <c r="GRM3" s="75"/>
      <c r="GRN3" s="75"/>
      <c r="GRO3" s="75"/>
      <c r="GRP3" s="75"/>
      <c r="GRQ3" s="75"/>
      <c r="GRR3" s="75"/>
      <c r="GRS3" s="75"/>
      <c r="GRT3" s="75"/>
      <c r="GRU3" s="75"/>
      <c r="GRV3" s="75"/>
      <c r="GRW3" s="75"/>
      <c r="GRX3" s="75"/>
      <c r="GRY3" s="75"/>
      <c r="GRZ3" s="75"/>
      <c r="GSA3" s="75"/>
      <c r="GSB3" s="75"/>
      <c r="GSC3" s="75"/>
      <c r="GSD3" s="75"/>
      <c r="GSE3" s="75"/>
      <c r="GSF3" s="75"/>
      <c r="GSG3" s="75"/>
      <c r="GSH3" s="75"/>
      <c r="GSI3" s="75"/>
      <c r="GSJ3" s="75"/>
      <c r="GSK3" s="75"/>
      <c r="GSL3" s="75"/>
      <c r="GSM3" s="75"/>
      <c r="GSN3" s="75"/>
      <c r="GSO3" s="75"/>
      <c r="GSP3" s="75"/>
      <c r="GSQ3" s="75"/>
      <c r="GSR3" s="75"/>
      <c r="GSS3" s="75"/>
      <c r="GST3" s="75"/>
      <c r="GSU3" s="75"/>
      <c r="GSV3" s="75"/>
      <c r="GSW3" s="75"/>
      <c r="GSX3" s="75"/>
      <c r="GSY3" s="75"/>
      <c r="GSZ3" s="75"/>
      <c r="GTA3" s="75"/>
      <c r="GTB3" s="75"/>
      <c r="GTC3" s="75"/>
      <c r="GTD3" s="75"/>
      <c r="GTE3" s="75"/>
      <c r="GTF3" s="75"/>
      <c r="GTG3" s="75"/>
      <c r="GTH3" s="75"/>
      <c r="GTI3" s="75"/>
      <c r="GTJ3" s="75"/>
      <c r="GTK3" s="75"/>
      <c r="GTL3" s="75"/>
      <c r="GTM3" s="75"/>
      <c r="GTN3" s="75"/>
      <c r="GTO3" s="75"/>
      <c r="GTP3" s="75"/>
      <c r="GTQ3" s="75"/>
      <c r="GTR3" s="75"/>
      <c r="GTS3" s="75"/>
      <c r="GTT3" s="75"/>
      <c r="GTU3" s="75"/>
      <c r="GTV3" s="75"/>
      <c r="GTW3" s="75"/>
      <c r="GTX3" s="75"/>
      <c r="GTY3" s="75"/>
      <c r="GTZ3" s="75"/>
      <c r="GUA3" s="75"/>
      <c r="GUB3" s="75"/>
      <c r="GUC3" s="75"/>
      <c r="GUD3" s="75"/>
      <c r="GUE3" s="75"/>
      <c r="GUF3" s="75"/>
      <c r="GUG3" s="75"/>
      <c r="GUH3" s="75"/>
      <c r="GUI3" s="75"/>
      <c r="GUJ3" s="75"/>
      <c r="GUK3" s="75"/>
      <c r="GUL3" s="75"/>
      <c r="GUM3" s="75"/>
      <c r="GUN3" s="75"/>
      <c r="GUO3" s="75"/>
      <c r="GUP3" s="75"/>
      <c r="GUQ3" s="75"/>
      <c r="GUR3" s="75"/>
      <c r="GUS3" s="75"/>
      <c r="GUT3" s="75"/>
      <c r="GUU3" s="75"/>
      <c r="GUV3" s="75"/>
      <c r="GUW3" s="75"/>
      <c r="GUX3" s="75"/>
      <c r="GUY3" s="75"/>
      <c r="GUZ3" s="75"/>
      <c r="GVA3" s="75"/>
      <c r="GVB3" s="75"/>
      <c r="GVC3" s="75"/>
      <c r="GVD3" s="75"/>
      <c r="GVE3" s="75"/>
      <c r="GVF3" s="75"/>
      <c r="GVG3" s="75"/>
      <c r="GVH3" s="75"/>
      <c r="GVI3" s="75"/>
      <c r="GVJ3" s="75"/>
      <c r="GVK3" s="75"/>
      <c r="GVL3" s="75"/>
      <c r="GVM3" s="75"/>
      <c r="GVN3" s="75"/>
      <c r="GVO3" s="75"/>
      <c r="GVP3" s="75"/>
      <c r="GVQ3" s="75"/>
      <c r="GVR3" s="75"/>
      <c r="GVS3" s="75"/>
      <c r="GVT3" s="75"/>
      <c r="GVU3" s="75"/>
      <c r="GVV3" s="75"/>
      <c r="GVW3" s="75"/>
      <c r="GVX3" s="75"/>
      <c r="GVY3" s="75"/>
      <c r="GVZ3" s="75"/>
      <c r="GWA3" s="75"/>
      <c r="GWB3" s="75"/>
      <c r="GWC3" s="75"/>
      <c r="GWD3" s="75"/>
      <c r="GWE3" s="75"/>
      <c r="GWF3" s="75"/>
      <c r="GWG3" s="75"/>
      <c r="GWH3" s="75"/>
      <c r="GWI3" s="75"/>
      <c r="GWJ3" s="75"/>
      <c r="GWK3" s="75"/>
      <c r="GWL3" s="75"/>
      <c r="GWM3" s="75"/>
      <c r="GWN3" s="75"/>
      <c r="GWO3" s="75"/>
      <c r="GWP3" s="75"/>
      <c r="GWQ3" s="75"/>
      <c r="GWR3" s="75"/>
      <c r="GWS3" s="75"/>
      <c r="GWT3" s="75"/>
      <c r="GWU3" s="75"/>
      <c r="GWV3" s="75"/>
      <c r="GWW3" s="75"/>
      <c r="GWX3" s="75"/>
      <c r="GWY3" s="75"/>
      <c r="GWZ3" s="75"/>
      <c r="GXA3" s="75"/>
      <c r="GXB3" s="75"/>
      <c r="GXC3" s="75"/>
      <c r="GXD3" s="75"/>
      <c r="GXE3" s="75"/>
      <c r="GXF3" s="75"/>
      <c r="GXG3" s="75"/>
      <c r="GXH3" s="75"/>
      <c r="GXI3" s="75"/>
      <c r="GXJ3" s="75"/>
      <c r="GXK3" s="75"/>
      <c r="GXL3" s="75"/>
      <c r="GXM3" s="75"/>
      <c r="GXN3" s="75"/>
      <c r="GXO3" s="75"/>
      <c r="GXP3" s="75"/>
      <c r="GXQ3" s="75"/>
      <c r="GXR3" s="75"/>
      <c r="GXS3" s="75"/>
      <c r="GXT3" s="75"/>
      <c r="GXU3" s="75"/>
      <c r="GXV3" s="75"/>
      <c r="GXW3" s="75"/>
      <c r="GXX3" s="75"/>
      <c r="GXY3" s="75"/>
      <c r="GXZ3" s="75"/>
      <c r="GYA3" s="75"/>
      <c r="GYB3" s="75"/>
      <c r="GYC3" s="75"/>
      <c r="GYD3" s="75"/>
      <c r="GYE3" s="75"/>
      <c r="GYF3" s="75"/>
      <c r="GYG3" s="75"/>
      <c r="GYH3" s="75"/>
      <c r="GYI3" s="75"/>
      <c r="GYJ3" s="75"/>
      <c r="GYK3" s="75"/>
      <c r="GYL3" s="75"/>
      <c r="GYM3" s="75"/>
      <c r="GYN3" s="75"/>
      <c r="GYO3" s="75"/>
      <c r="GYP3" s="75"/>
      <c r="GYQ3" s="75"/>
      <c r="GYR3" s="75"/>
      <c r="GYS3" s="75"/>
      <c r="GYT3" s="75"/>
      <c r="GYU3" s="75"/>
      <c r="GYV3" s="75"/>
      <c r="GYW3" s="75"/>
      <c r="GYX3" s="75"/>
      <c r="GYY3" s="75"/>
      <c r="GYZ3" s="75"/>
      <c r="GZA3" s="75"/>
      <c r="GZB3" s="75"/>
      <c r="GZC3" s="75"/>
      <c r="GZD3" s="75"/>
      <c r="GZE3" s="75"/>
      <c r="GZF3" s="75"/>
      <c r="GZG3" s="75"/>
      <c r="GZH3" s="75"/>
      <c r="GZI3" s="75"/>
      <c r="GZJ3" s="75"/>
      <c r="GZK3" s="75"/>
      <c r="GZL3" s="75"/>
      <c r="GZM3" s="75"/>
      <c r="GZN3" s="75"/>
      <c r="GZO3" s="75"/>
      <c r="GZP3" s="75"/>
      <c r="GZQ3" s="75"/>
      <c r="GZR3" s="75"/>
      <c r="GZS3" s="75"/>
      <c r="GZT3" s="75"/>
      <c r="GZU3" s="75"/>
      <c r="GZV3" s="75"/>
      <c r="GZW3" s="75"/>
      <c r="GZX3" s="75"/>
      <c r="GZY3" s="75"/>
      <c r="GZZ3" s="75"/>
      <c r="HAA3" s="75"/>
      <c r="HAB3" s="75"/>
      <c r="HAC3" s="75"/>
      <c r="HAD3" s="75"/>
      <c r="HAE3" s="75"/>
      <c r="HAF3" s="75"/>
      <c r="HAG3" s="75"/>
      <c r="HAH3" s="75"/>
      <c r="HAI3" s="75"/>
      <c r="HAJ3" s="75"/>
      <c r="HAK3" s="75"/>
      <c r="HAL3" s="75"/>
      <c r="HAM3" s="75"/>
      <c r="HAN3" s="75"/>
      <c r="HAO3" s="75"/>
      <c r="HAP3" s="75"/>
      <c r="HAQ3" s="75"/>
      <c r="HAR3" s="75"/>
      <c r="HAS3" s="75"/>
      <c r="HAT3" s="75"/>
      <c r="HAU3" s="75"/>
      <c r="HAV3" s="75"/>
      <c r="HAW3" s="75"/>
      <c r="HAX3" s="75"/>
      <c r="HAY3" s="75"/>
      <c r="HAZ3" s="75"/>
      <c r="HBA3" s="75"/>
      <c r="HBB3" s="75"/>
      <c r="HBC3" s="75"/>
      <c r="HBD3" s="75"/>
      <c r="HBE3" s="75"/>
      <c r="HBF3" s="75"/>
      <c r="HBG3" s="75"/>
      <c r="HBH3" s="75"/>
      <c r="HBI3" s="75"/>
      <c r="HBJ3" s="75"/>
      <c r="HBK3" s="75"/>
      <c r="HBL3" s="75"/>
      <c r="HBM3" s="75"/>
      <c r="HBN3" s="75"/>
      <c r="HBO3" s="75"/>
      <c r="HBP3" s="75"/>
      <c r="HBQ3" s="75"/>
      <c r="HBR3" s="75"/>
      <c r="HBS3" s="75"/>
      <c r="HBT3" s="75"/>
      <c r="HBU3" s="75"/>
      <c r="HBV3" s="75"/>
      <c r="HBW3" s="75"/>
      <c r="HBX3" s="75"/>
      <c r="HBY3" s="75"/>
      <c r="HBZ3" s="75"/>
      <c r="HCA3" s="75"/>
      <c r="HCB3" s="75"/>
      <c r="HCC3" s="75"/>
      <c r="HCD3" s="75"/>
      <c r="HCE3" s="75"/>
      <c r="HCF3" s="75"/>
      <c r="HCG3" s="75"/>
      <c r="HCH3" s="75"/>
      <c r="HCI3" s="75"/>
      <c r="HCJ3" s="75"/>
      <c r="HCK3" s="75"/>
      <c r="HCL3" s="75"/>
      <c r="HCM3" s="75"/>
      <c r="HCN3" s="75"/>
      <c r="HCO3" s="75"/>
      <c r="HCP3" s="75"/>
      <c r="HCQ3" s="75"/>
      <c r="HCR3" s="75"/>
      <c r="HCS3" s="75"/>
      <c r="HCT3" s="75"/>
      <c r="HCU3" s="75"/>
      <c r="HCV3" s="75"/>
      <c r="HCW3" s="75"/>
      <c r="HCX3" s="75"/>
      <c r="HCY3" s="75"/>
      <c r="HCZ3" s="75"/>
      <c r="HDA3" s="75"/>
      <c r="HDB3" s="75"/>
      <c r="HDC3" s="75"/>
      <c r="HDD3" s="75"/>
      <c r="HDE3" s="75"/>
      <c r="HDF3" s="75"/>
      <c r="HDG3" s="75"/>
      <c r="HDH3" s="75"/>
      <c r="HDI3" s="75"/>
      <c r="HDJ3" s="75"/>
      <c r="HDK3" s="75"/>
      <c r="HDL3" s="75"/>
      <c r="HDM3" s="75"/>
      <c r="HDN3" s="75"/>
      <c r="HDO3" s="75"/>
      <c r="HDP3" s="75"/>
      <c r="HDQ3" s="75"/>
      <c r="HDR3" s="75"/>
      <c r="HDS3" s="75"/>
      <c r="HDT3" s="75"/>
      <c r="HDU3" s="75"/>
      <c r="HDV3" s="75"/>
      <c r="HDW3" s="75"/>
      <c r="HDX3" s="75"/>
      <c r="HDY3" s="75"/>
      <c r="HDZ3" s="75"/>
      <c r="HEA3" s="75"/>
      <c r="HEB3" s="75"/>
      <c r="HEC3" s="75"/>
      <c r="HED3" s="75"/>
      <c r="HEE3" s="75"/>
      <c r="HEF3" s="75"/>
      <c r="HEG3" s="75"/>
      <c r="HEH3" s="75"/>
      <c r="HEI3" s="75"/>
      <c r="HEJ3" s="75"/>
      <c r="HEK3" s="75"/>
      <c r="HEL3" s="75"/>
      <c r="HEM3" s="75"/>
      <c r="HEN3" s="75"/>
      <c r="HEO3" s="75"/>
      <c r="HEP3" s="75"/>
      <c r="HEQ3" s="75"/>
      <c r="HER3" s="75"/>
      <c r="HES3" s="75"/>
      <c r="HET3" s="75"/>
      <c r="HEU3" s="75"/>
      <c r="HEV3" s="75"/>
      <c r="HEW3" s="75"/>
      <c r="HEX3" s="75"/>
      <c r="HEY3" s="75"/>
      <c r="HEZ3" s="75"/>
      <c r="HFA3" s="75"/>
      <c r="HFB3" s="75"/>
      <c r="HFC3" s="75"/>
      <c r="HFD3" s="75"/>
      <c r="HFE3" s="75"/>
      <c r="HFF3" s="75"/>
      <c r="HFG3" s="75"/>
      <c r="HFH3" s="75"/>
      <c r="HFI3" s="75"/>
      <c r="HFJ3" s="75"/>
      <c r="HFK3" s="75"/>
      <c r="HFL3" s="75"/>
      <c r="HFM3" s="75"/>
      <c r="HFN3" s="75"/>
      <c r="HFO3" s="75"/>
      <c r="HFP3" s="75"/>
      <c r="HFQ3" s="75"/>
      <c r="HFR3" s="75"/>
      <c r="HFS3" s="75"/>
      <c r="HFT3" s="75"/>
      <c r="HFU3" s="75"/>
      <c r="HFV3" s="75"/>
      <c r="HFW3" s="75"/>
      <c r="HFX3" s="75"/>
      <c r="HFY3" s="75"/>
      <c r="HFZ3" s="75"/>
      <c r="HGA3" s="75"/>
      <c r="HGB3" s="75"/>
      <c r="HGC3" s="75"/>
      <c r="HGD3" s="75"/>
      <c r="HGE3" s="75"/>
      <c r="HGF3" s="75"/>
      <c r="HGG3" s="75"/>
      <c r="HGH3" s="75"/>
      <c r="HGI3" s="75"/>
      <c r="HGJ3" s="75"/>
      <c r="HGK3" s="75"/>
      <c r="HGL3" s="75"/>
      <c r="HGM3" s="75"/>
      <c r="HGN3" s="75"/>
      <c r="HGO3" s="75"/>
      <c r="HGP3" s="75"/>
      <c r="HGQ3" s="75"/>
      <c r="HGR3" s="75"/>
      <c r="HGS3" s="75"/>
      <c r="HGT3" s="75"/>
      <c r="HGU3" s="75"/>
      <c r="HGV3" s="75"/>
      <c r="HGW3" s="75"/>
      <c r="HGX3" s="75"/>
      <c r="HGY3" s="75"/>
      <c r="HGZ3" s="75"/>
      <c r="HHA3" s="75"/>
      <c r="HHB3" s="75"/>
      <c r="HHC3" s="75"/>
      <c r="HHD3" s="75"/>
      <c r="HHE3" s="75"/>
      <c r="HHF3" s="75"/>
      <c r="HHG3" s="75"/>
      <c r="HHH3" s="75"/>
      <c r="HHI3" s="75"/>
      <c r="HHJ3" s="75"/>
      <c r="HHK3" s="75"/>
      <c r="HHL3" s="75"/>
      <c r="HHM3" s="75"/>
      <c r="HHN3" s="75"/>
      <c r="HHO3" s="75"/>
      <c r="HHP3" s="75"/>
      <c r="HHQ3" s="75"/>
      <c r="HHR3" s="75"/>
      <c r="HHS3" s="75"/>
      <c r="HHT3" s="75"/>
      <c r="HHU3" s="75"/>
      <c r="HHV3" s="75"/>
      <c r="HHW3" s="75"/>
      <c r="HHX3" s="75"/>
      <c r="HHY3" s="75"/>
      <c r="HHZ3" s="75"/>
      <c r="HIA3" s="75"/>
      <c r="HIB3" s="75"/>
      <c r="HIC3" s="75"/>
      <c r="HID3" s="75"/>
      <c r="HIE3" s="75"/>
      <c r="HIF3" s="75"/>
      <c r="HIG3" s="75"/>
      <c r="HIH3" s="75"/>
      <c r="HII3" s="75"/>
      <c r="HIJ3" s="75"/>
      <c r="HIK3" s="75"/>
      <c r="HIL3" s="75"/>
      <c r="HIM3" s="75"/>
      <c r="HIN3" s="75"/>
      <c r="HIO3" s="75"/>
      <c r="HIP3" s="75"/>
      <c r="HIQ3" s="75"/>
      <c r="HIR3" s="75"/>
      <c r="HIS3" s="75"/>
      <c r="HIT3" s="75"/>
      <c r="HIU3" s="75"/>
      <c r="HIV3" s="75"/>
      <c r="HIW3" s="75"/>
      <c r="HIX3" s="75"/>
      <c r="HIY3" s="75"/>
      <c r="HIZ3" s="75"/>
      <c r="HJA3" s="75"/>
      <c r="HJB3" s="75"/>
      <c r="HJC3" s="75"/>
      <c r="HJD3" s="75"/>
      <c r="HJE3" s="75"/>
      <c r="HJF3" s="75"/>
      <c r="HJG3" s="75"/>
      <c r="HJH3" s="75"/>
      <c r="HJI3" s="75"/>
      <c r="HJJ3" s="75"/>
      <c r="HJK3" s="75"/>
      <c r="HJL3" s="75"/>
      <c r="HJM3" s="75"/>
      <c r="HJN3" s="75"/>
      <c r="HJO3" s="75"/>
      <c r="HJP3" s="75"/>
      <c r="HJQ3" s="75"/>
      <c r="HJR3" s="75"/>
      <c r="HJS3" s="75"/>
      <c r="HJT3" s="75"/>
      <c r="HJU3" s="75"/>
      <c r="HJV3" s="75"/>
      <c r="HJW3" s="75"/>
      <c r="HJX3" s="75"/>
      <c r="HJY3" s="75"/>
      <c r="HJZ3" s="75"/>
      <c r="HKA3" s="75"/>
      <c r="HKB3" s="75"/>
      <c r="HKC3" s="75"/>
      <c r="HKD3" s="75"/>
      <c r="HKE3" s="75"/>
      <c r="HKF3" s="75"/>
      <c r="HKG3" s="75"/>
      <c r="HKH3" s="75"/>
      <c r="HKI3" s="75"/>
      <c r="HKJ3" s="75"/>
      <c r="HKK3" s="75"/>
      <c r="HKL3" s="75"/>
      <c r="HKM3" s="75"/>
      <c r="HKN3" s="75"/>
      <c r="HKO3" s="75"/>
      <c r="HKP3" s="75"/>
      <c r="HKQ3" s="75"/>
      <c r="HKR3" s="75"/>
      <c r="HKS3" s="75"/>
      <c r="HKT3" s="75"/>
      <c r="HKU3" s="75"/>
      <c r="HKV3" s="75"/>
      <c r="HKW3" s="75"/>
      <c r="HKX3" s="75"/>
      <c r="HKY3" s="75"/>
      <c r="HKZ3" s="75"/>
      <c r="HLA3" s="75"/>
      <c r="HLB3" s="75"/>
      <c r="HLC3" s="75"/>
      <c r="HLD3" s="75"/>
      <c r="HLE3" s="75"/>
      <c r="HLF3" s="75"/>
      <c r="HLG3" s="75"/>
      <c r="HLH3" s="75"/>
      <c r="HLI3" s="75"/>
      <c r="HLJ3" s="75"/>
      <c r="HLK3" s="75"/>
      <c r="HLL3" s="75"/>
      <c r="HLM3" s="75"/>
      <c r="HLN3" s="75"/>
      <c r="HLO3" s="75"/>
      <c r="HLP3" s="75"/>
      <c r="HLQ3" s="75"/>
      <c r="HLR3" s="75"/>
      <c r="HLS3" s="75"/>
      <c r="HLT3" s="75"/>
      <c r="HLU3" s="75"/>
      <c r="HLV3" s="75"/>
      <c r="HLW3" s="75"/>
      <c r="HLX3" s="75"/>
      <c r="HLY3" s="75"/>
      <c r="HLZ3" s="75"/>
      <c r="HMA3" s="75"/>
      <c r="HMB3" s="75"/>
      <c r="HMC3" s="75"/>
      <c r="HMD3" s="75"/>
      <c r="HME3" s="75"/>
      <c r="HMF3" s="75"/>
      <c r="HMG3" s="75"/>
      <c r="HMH3" s="75"/>
      <c r="HMI3" s="75"/>
      <c r="HMJ3" s="75"/>
      <c r="HMK3" s="75"/>
      <c r="HML3" s="75"/>
      <c r="HMM3" s="75"/>
      <c r="HMN3" s="75"/>
      <c r="HMO3" s="75"/>
      <c r="HMP3" s="75"/>
      <c r="HMQ3" s="75"/>
      <c r="HMR3" s="75"/>
      <c r="HMS3" s="75"/>
      <c r="HMT3" s="75"/>
      <c r="HMU3" s="75"/>
      <c r="HMV3" s="75"/>
      <c r="HMW3" s="75"/>
      <c r="HMX3" s="75"/>
      <c r="HMY3" s="75"/>
      <c r="HMZ3" s="75"/>
      <c r="HNA3" s="75"/>
      <c r="HNB3" s="75"/>
      <c r="HNC3" s="75"/>
      <c r="HND3" s="75"/>
      <c r="HNE3" s="75"/>
      <c r="HNF3" s="75"/>
      <c r="HNG3" s="75"/>
      <c r="HNH3" s="75"/>
      <c r="HNI3" s="75"/>
      <c r="HNJ3" s="75"/>
      <c r="HNK3" s="75"/>
      <c r="HNL3" s="75"/>
      <c r="HNM3" s="75"/>
      <c r="HNN3" s="75"/>
      <c r="HNO3" s="75"/>
      <c r="HNP3" s="75"/>
      <c r="HNQ3" s="75"/>
      <c r="HNR3" s="75"/>
      <c r="HNS3" s="75"/>
      <c r="HNT3" s="75"/>
      <c r="HNU3" s="75"/>
      <c r="HNV3" s="75"/>
      <c r="HNW3" s="75"/>
      <c r="HNX3" s="75"/>
      <c r="HNY3" s="75"/>
      <c r="HNZ3" s="75"/>
      <c r="HOA3" s="75"/>
      <c r="HOB3" s="75"/>
      <c r="HOC3" s="75"/>
      <c r="HOD3" s="75"/>
      <c r="HOE3" s="75"/>
      <c r="HOF3" s="75"/>
      <c r="HOG3" s="75"/>
      <c r="HOH3" s="75"/>
      <c r="HOI3" s="75"/>
      <c r="HOJ3" s="75"/>
      <c r="HOK3" s="75"/>
      <c r="HOL3" s="75"/>
      <c r="HOM3" s="75"/>
      <c r="HON3" s="75"/>
      <c r="HOO3" s="75"/>
      <c r="HOP3" s="75"/>
      <c r="HOQ3" s="75"/>
      <c r="HOR3" s="75"/>
      <c r="HOS3" s="75"/>
      <c r="HOT3" s="75"/>
      <c r="HOU3" s="75"/>
      <c r="HOV3" s="75"/>
      <c r="HOW3" s="75"/>
      <c r="HOX3" s="75"/>
      <c r="HOY3" s="75"/>
      <c r="HOZ3" s="75"/>
      <c r="HPA3" s="75"/>
      <c r="HPB3" s="75"/>
      <c r="HPC3" s="75"/>
      <c r="HPD3" s="75"/>
      <c r="HPE3" s="75"/>
      <c r="HPF3" s="75"/>
      <c r="HPG3" s="75"/>
      <c r="HPH3" s="75"/>
      <c r="HPI3" s="75"/>
      <c r="HPJ3" s="75"/>
      <c r="HPK3" s="75"/>
      <c r="HPL3" s="75"/>
      <c r="HPM3" s="75"/>
      <c r="HPN3" s="75"/>
      <c r="HPO3" s="75"/>
      <c r="HPP3" s="75"/>
      <c r="HPQ3" s="75"/>
      <c r="HPR3" s="75"/>
      <c r="HPS3" s="75"/>
      <c r="HPT3" s="75"/>
      <c r="HPU3" s="75"/>
      <c r="HPV3" s="75"/>
      <c r="HPW3" s="75"/>
      <c r="HPX3" s="75"/>
      <c r="HPY3" s="75"/>
      <c r="HPZ3" s="75"/>
      <c r="HQA3" s="75"/>
      <c r="HQB3" s="75"/>
      <c r="HQC3" s="75"/>
      <c r="HQD3" s="75"/>
      <c r="HQE3" s="75"/>
      <c r="HQF3" s="75"/>
      <c r="HQG3" s="75"/>
      <c r="HQH3" s="75"/>
      <c r="HQI3" s="75"/>
      <c r="HQJ3" s="75"/>
      <c r="HQK3" s="75"/>
      <c r="HQL3" s="75"/>
      <c r="HQM3" s="75"/>
      <c r="HQN3" s="75"/>
      <c r="HQO3" s="75"/>
      <c r="HQP3" s="75"/>
      <c r="HQQ3" s="75"/>
      <c r="HQR3" s="75"/>
      <c r="HQS3" s="75"/>
      <c r="HQT3" s="75"/>
      <c r="HQU3" s="75"/>
      <c r="HQV3" s="75"/>
      <c r="HQW3" s="75"/>
      <c r="HQX3" s="75"/>
      <c r="HQY3" s="75"/>
      <c r="HQZ3" s="75"/>
      <c r="HRA3" s="75"/>
      <c r="HRB3" s="75"/>
      <c r="HRC3" s="75"/>
      <c r="HRD3" s="75"/>
      <c r="HRE3" s="75"/>
      <c r="HRF3" s="75"/>
      <c r="HRG3" s="75"/>
      <c r="HRH3" s="75"/>
      <c r="HRI3" s="75"/>
      <c r="HRJ3" s="75"/>
      <c r="HRK3" s="75"/>
      <c r="HRL3" s="75"/>
      <c r="HRM3" s="75"/>
      <c r="HRN3" s="75"/>
      <c r="HRO3" s="75"/>
      <c r="HRP3" s="75"/>
      <c r="HRQ3" s="75"/>
      <c r="HRR3" s="75"/>
      <c r="HRS3" s="75"/>
      <c r="HRT3" s="75"/>
      <c r="HRU3" s="75"/>
      <c r="HRV3" s="75"/>
      <c r="HRW3" s="75"/>
      <c r="HRX3" s="75"/>
      <c r="HRY3" s="75"/>
      <c r="HRZ3" s="75"/>
      <c r="HSA3" s="75"/>
      <c r="HSB3" s="75"/>
      <c r="HSC3" s="75"/>
      <c r="HSD3" s="75"/>
      <c r="HSE3" s="75"/>
      <c r="HSF3" s="75"/>
      <c r="HSG3" s="75"/>
      <c r="HSH3" s="75"/>
      <c r="HSI3" s="75"/>
      <c r="HSJ3" s="75"/>
      <c r="HSK3" s="75"/>
      <c r="HSL3" s="75"/>
      <c r="HSM3" s="75"/>
      <c r="HSN3" s="75"/>
      <c r="HSO3" s="75"/>
      <c r="HSP3" s="75"/>
      <c r="HSQ3" s="75"/>
      <c r="HSR3" s="75"/>
      <c r="HSS3" s="75"/>
      <c r="HST3" s="75"/>
      <c r="HSU3" s="75"/>
      <c r="HSV3" s="75"/>
      <c r="HSW3" s="75"/>
      <c r="HSX3" s="75"/>
      <c r="HSY3" s="75"/>
      <c r="HSZ3" s="75"/>
      <c r="HTA3" s="75"/>
      <c r="HTB3" s="75"/>
      <c r="HTC3" s="75"/>
      <c r="HTD3" s="75"/>
      <c r="HTE3" s="75"/>
      <c r="HTF3" s="75"/>
      <c r="HTG3" s="75"/>
      <c r="HTH3" s="75"/>
      <c r="HTI3" s="75"/>
      <c r="HTJ3" s="75"/>
      <c r="HTK3" s="75"/>
      <c r="HTL3" s="75"/>
      <c r="HTM3" s="75"/>
      <c r="HTN3" s="75"/>
      <c r="HTO3" s="75"/>
      <c r="HTP3" s="75"/>
      <c r="HTQ3" s="75"/>
      <c r="HTR3" s="75"/>
      <c r="HTS3" s="75"/>
      <c r="HTT3" s="75"/>
      <c r="HTU3" s="75"/>
      <c r="HTV3" s="75"/>
      <c r="HTW3" s="75"/>
      <c r="HTX3" s="75"/>
      <c r="HTY3" s="75"/>
      <c r="HTZ3" s="75"/>
      <c r="HUA3" s="75"/>
      <c r="HUB3" s="75"/>
      <c r="HUC3" s="75"/>
      <c r="HUD3" s="75"/>
      <c r="HUE3" s="75"/>
      <c r="HUF3" s="75"/>
      <c r="HUG3" s="75"/>
      <c r="HUH3" s="75"/>
      <c r="HUI3" s="75"/>
      <c r="HUJ3" s="75"/>
      <c r="HUK3" s="75"/>
      <c r="HUL3" s="75"/>
      <c r="HUM3" s="75"/>
      <c r="HUN3" s="75"/>
      <c r="HUO3" s="75"/>
      <c r="HUP3" s="75"/>
      <c r="HUQ3" s="75"/>
      <c r="HUR3" s="75"/>
      <c r="HUS3" s="75"/>
      <c r="HUT3" s="75"/>
      <c r="HUU3" s="75"/>
      <c r="HUV3" s="75"/>
      <c r="HUW3" s="75"/>
      <c r="HUX3" s="75"/>
      <c r="HUY3" s="75"/>
      <c r="HUZ3" s="75"/>
      <c r="HVA3" s="75"/>
      <c r="HVB3" s="75"/>
      <c r="HVC3" s="75"/>
      <c r="HVD3" s="75"/>
      <c r="HVE3" s="75"/>
      <c r="HVF3" s="75"/>
      <c r="HVG3" s="75"/>
      <c r="HVH3" s="75"/>
      <c r="HVI3" s="75"/>
      <c r="HVJ3" s="75"/>
      <c r="HVK3" s="75"/>
      <c r="HVL3" s="75"/>
      <c r="HVM3" s="75"/>
      <c r="HVN3" s="75"/>
      <c r="HVO3" s="75"/>
      <c r="HVP3" s="75"/>
      <c r="HVQ3" s="75"/>
      <c r="HVR3" s="75"/>
      <c r="HVS3" s="75"/>
      <c r="HVT3" s="75"/>
      <c r="HVU3" s="75"/>
      <c r="HVV3" s="75"/>
      <c r="HVW3" s="75"/>
      <c r="HVX3" s="75"/>
      <c r="HVY3" s="75"/>
      <c r="HVZ3" s="75"/>
      <c r="HWA3" s="75"/>
      <c r="HWB3" s="75"/>
      <c r="HWC3" s="75"/>
      <c r="HWD3" s="75"/>
      <c r="HWE3" s="75"/>
      <c r="HWF3" s="75"/>
      <c r="HWG3" s="75"/>
      <c r="HWH3" s="75"/>
      <c r="HWI3" s="75"/>
      <c r="HWJ3" s="75"/>
      <c r="HWK3" s="75"/>
      <c r="HWL3" s="75"/>
      <c r="HWM3" s="75"/>
      <c r="HWN3" s="75"/>
      <c r="HWO3" s="75"/>
      <c r="HWP3" s="75"/>
      <c r="HWQ3" s="75"/>
      <c r="HWR3" s="75"/>
      <c r="HWS3" s="75"/>
      <c r="HWT3" s="75"/>
      <c r="HWU3" s="75"/>
      <c r="HWV3" s="75"/>
      <c r="HWW3" s="75"/>
      <c r="HWX3" s="75"/>
      <c r="HWY3" s="75"/>
      <c r="HWZ3" s="75"/>
      <c r="HXA3" s="75"/>
      <c r="HXB3" s="75"/>
      <c r="HXC3" s="75"/>
      <c r="HXD3" s="75"/>
      <c r="HXE3" s="75"/>
      <c r="HXF3" s="75"/>
      <c r="HXG3" s="75"/>
      <c r="HXH3" s="75"/>
      <c r="HXI3" s="75"/>
      <c r="HXJ3" s="75"/>
      <c r="HXK3" s="75"/>
      <c r="HXL3" s="75"/>
      <c r="HXM3" s="75"/>
      <c r="HXN3" s="75"/>
      <c r="HXO3" s="75"/>
      <c r="HXP3" s="75"/>
      <c r="HXQ3" s="75"/>
      <c r="HXR3" s="75"/>
      <c r="HXS3" s="75"/>
      <c r="HXT3" s="75"/>
      <c r="HXU3" s="75"/>
      <c r="HXV3" s="75"/>
      <c r="HXW3" s="75"/>
      <c r="HXX3" s="75"/>
      <c r="HXY3" s="75"/>
      <c r="HXZ3" s="75"/>
      <c r="HYA3" s="75"/>
      <c r="HYB3" s="75"/>
      <c r="HYC3" s="75"/>
      <c r="HYD3" s="75"/>
      <c r="HYE3" s="75"/>
      <c r="HYF3" s="75"/>
      <c r="HYG3" s="75"/>
      <c r="HYH3" s="75"/>
      <c r="HYI3" s="75"/>
      <c r="HYJ3" s="75"/>
      <c r="HYK3" s="75"/>
      <c r="HYL3" s="75"/>
      <c r="HYM3" s="75"/>
      <c r="HYN3" s="75"/>
      <c r="HYO3" s="75"/>
      <c r="HYP3" s="75"/>
      <c r="HYQ3" s="75"/>
      <c r="HYR3" s="75"/>
      <c r="HYS3" s="75"/>
      <c r="HYT3" s="75"/>
      <c r="HYU3" s="75"/>
      <c r="HYV3" s="75"/>
      <c r="HYW3" s="75"/>
      <c r="HYX3" s="75"/>
      <c r="HYY3" s="75"/>
      <c r="HYZ3" s="75"/>
      <c r="HZA3" s="75"/>
      <c r="HZB3" s="75"/>
      <c r="HZC3" s="75"/>
      <c r="HZD3" s="75"/>
      <c r="HZE3" s="75"/>
      <c r="HZF3" s="75"/>
      <c r="HZG3" s="75"/>
      <c r="HZH3" s="75"/>
      <c r="HZI3" s="75"/>
      <c r="HZJ3" s="75"/>
      <c r="HZK3" s="75"/>
      <c r="HZL3" s="75"/>
      <c r="HZM3" s="75"/>
      <c r="HZN3" s="75"/>
      <c r="HZO3" s="75"/>
      <c r="HZP3" s="75"/>
      <c r="HZQ3" s="75"/>
      <c r="HZR3" s="75"/>
      <c r="HZS3" s="75"/>
      <c r="HZT3" s="75"/>
      <c r="HZU3" s="75"/>
      <c r="HZV3" s="75"/>
      <c r="HZW3" s="75"/>
      <c r="HZX3" s="75"/>
      <c r="HZY3" s="75"/>
      <c r="HZZ3" s="75"/>
      <c r="IAA3" s="75"/>
      <c r="IAB3" s="75"/>
      <c r="IAC3" s="75"/>
      <c r="IAD3" s="75"/>
      <c r="IAE3" s="75"/>
      <c r="IAF3" s="75"/>
      <c r="IAG3" s="75"/>
      <c r="IAH3" s="75"/>
      <c r="IAI3" s="75"/>
      <c r="IAJ3" s="75"/>
      <c r="IAK3" s="75"/>
      <c r="IAL3" s="75"/>
      <c r="IAM3" s="75"/>
      <c r="IAN3" s="75"/>
      <c r="IAO3" s="75"/>
      <c r="IAP3" s="75"/>
      <c r="IAQ3" s="75"/>
      <c r="IAR3" s="75"/>
      <c r="IAS3" s="75"/>
      <c r="IAT3" s="75"/>
      <c r="IAU3" s="75"/>
      <c r="IAV3" s="75"/>
      <c r="IAW3" s="75"/>
      <c r="IAX3" s="75"/>
      <c r="IAY3" s="75"/>
      <c r="IAZ3" s="75"/>
      <c r="IBA3" s="75"/>
      <c r="IBB3" s="75"/>
      <c r="IBC3" s="75"/>
      <c r="IBD3" s="75"/>
      <c r="IBE3" s="75"/>
      <c r="IBF3" s="75"/>
      <c r="IBG3" s="75"/>
      <c r="IBH3" s="75"/>
      <c r="IBI3" s="75"/>
      <c r="IBJ3" s="75"/>
      <c r="IBK3" s="75"/>
      <c r="IBL3" s="75"/>
      <c r="IBM3" s="75"/>
      <c r="IBN3" s="75"/>
      <c r="IBO3" s="75"/>
      <c r="IBP3" s="75"/>
      <c r="IBQ3" s="75"/>
      <c r="IBR3" s="75"/>
      <c r="IBS3" s="75"/>
      <c r="IBT3" s="75"/>
      <c r="IBU3" s="75"/>
      <c r="IBV3" s="75"/>
      <c r="IBW3" s="75"/>
      <c r="IBX3" s="75"/>
      <c r="IBY3" s="75"/>
      <c r="IBZ3" s="75"/>
      <c r="ICA3" s="75"/>
      <c r="ICB3" s="75"/>
      <c r="ICC3" s="75"/>
      <c r="ICD3" s="75"/>
      <c r="ICE3" s="75"/>
      <c r="ICF3" s="75"/>
      <c r="ICG3" s="75"/>
      <c r="ICH3" s="75"/>
      <c r="ICI3" s="75"/>
      <c r="ICJ3" s="75"/>
      <c r="ICK3" s="75"/>
      <c r="ICL3" s="75"/>
      <c r="ICM3" s="75"/>
      <c r="ICN3" s="75"/>
      <c r="ICO3" s="75"/>
      <c r="ICP3" s="75"/>
      <c r="ICQ3" s="75"/>
      <c r="ICR3" s="75"/>
      <c r="ICS3" s="75"/>
      <c r="ICT3" s="75"/>
      <c r="ICU3" s="75"/>
      <c r="ICV3" s="75"/>
      <c r="ICW3" s="75"/>
      <c r="ICX3" s="75"/>
      <c r="ICY3" s="75"/>
      <c r="ICZ3" s="75"/>
      <c r="IDA3" s="75"/>
      <c r="IDB3" s="75"/>
      <c r="IDC3" s="75"/>
      <c r="IDD3" s="75"/>
      <c r="IDE3" s="75"/>
      <c r="IDF3" s="75"/>
      <c r="IDG3" s="75"/>
      <c r="IDH3" s="75"/>
      <c r="IDI3" s="75"/>
      <c r="IDJ3" s="75"/>
      <c r="IDK3" s="75"/>
      <c r="IDL3" s="75"/>
      <c r="IDM3" s="75"/>
      <c r="IDN3" s="75"/>
      <c r="IDO3" s="75"/>
      <c r="IDP3" s="75"/>
      <c r="IDQ3" s="75"/>
      <c r="IDR3" s="75"/>
      <c r="IDS3" s="75"/>
      <c r="IDT3" s="75"/>
      <c r="IDU3" s="75"/>
      <c r="IDV3" s="75"/>
      <c r="IDW3" s="75"/>
      <c r="IDX3" s="75"/>
      <c r="IDY3" s="75"/>
      <c r="IDZ3" s="75"/>
      <c r="IEA3" s="75"/>
      <c r="IEB3" s="75"/>
      <c r="IEC3" s="75"/>
      <c r="IED3" s="75"/>
      <c r="IEE3" s="75"/>
      <c r="IEF3" s="75"/>
      <c r="IEG3" s="75"/>
      <c r="IEH3" s="75"/>
      <c r="IEI3" s="75"/>
      <c r="IEJ3" s="75"/>
      <c r="IEK3" s="75"/>
      <c r="IEL3" s="75"/>
      <c r="IEM3" s="75"/>
      <c r="IEN3" s="75"/>
      <c r="IEO3" s="75"/>
      <c r="IEP3" s="75"/>
      <c r="IEQ3" s="75"/>
      <c r="IER3" s="75"/>
      <c r="IES3" s="75"/>
      <c r="IET3" s="75"/>
      <c r="IEU3" s="75"/>
      <c r="IEV3" s="75"/>
      <c r="IEW3" s="75"/>
      <c r="IEX3" s="75"/>
      <c r="IEY3" s="75"/>
      <c r="IEZ3" s="75"/>
      <c r="IFA3" s="75"/>
      <c r="IFB3" s="75"/>
      <c r="IFC3" s="75"/>
      <c r="IFD3" s="75"/>
      <c r="IFE3" s="75"/>
      <c r="IFF3" s="75"/>
      <c r="IFG3" s="75"/>
      <c r="IFH3" s="75"/>
      <c r="IFI3" s="75"/>
      <c r="IFJ3" s="75"/>
      <c r="IFK3" s="75"/>
      <c r="IFL3" s="75"/>
      <c r="IFM3" s="75"/>
      <c r="IFN3" s="75"/>
      <c r="IFO3" s="75"/>
      <c r="IFP3" s="75"/>
      <c r="IFQ3" s="75"/>
      <c r="IFR3" s="75"/>
      <c r="IFS3" s="75"/>
      <c r="IFT3" s="75"/>
      <c r="IFU3" s="75"/>
      <c r="IFV3" s="75"/>
      <c r="IFW3" s="75"/>
      <c r="IFX3" s="75"/>
      <c r="IFY3" s="75"/>
      <c r="IFZ3" s="75"/>
      <c r="IGA3" s="75"/>
      <c r="IGB3" s="75"/>
      <c r="IGC3" s="75"/>
      <c r="IGD3" s="75"/>
      <c r="IGE3" s="75"/>
      <c r="IGF3" s="75"/>
      <c r="IGG3" s="75"/>
      <c r="IGH3" s="75"/>
      <c r="IGI3" s="75"/>
      <c r="IGJ3" s="75"/>
      <c r="IGK3" s="75"/>
      <c r="IGL3" s="75"/>
      <c r="IGM3" s="75"/>
      <c r="IGN3" s="75"/>
      <c r="IGO3" s="75"/>
      <c r="IGP3" s="75"/>
      <c r="IGQ3" s="75"/>
      <c r="IGR3" s="75"/>
      <c r="IGS3" s="75"/>
      <c r="IGT3" s="75"/>
      <c r="IGU3" s="75"/>
      <c r="IGV3" s="75"/>
      <c r="IGW3" s="75"/>
      <c r="IGX3" s="75"/>
      <c r="IGY3" s="75"/>
      <c r="IGZ3" s="75"/>
      <c r="IHA3" s="75"/>
      <c r="IHB3" s="75"/>
      <c r="IHC3" s="75"/>
      <c r="IHD3" s="75"/>
      <c r="IHE3" s="75"/>
      <c r="IHF3" s="75"/>
      <c r="IHG3" s="75"/>
      <c r="IHH3" s="75"/>
      <c r="IHI3" s="75"/>
      <c r="IHJ3" s="75"/>
      <c r="IHK3" s="75"/>
      <c r="IHL3" s="75"/>
      <c r="IHM3" s="75"/>
      <c r="IHN3" s="75"/>
      <c r="IHO3" s="75"/>
      <c r="IHP3" s="75"/>
      <c r="IHQ3" s="75"/>
      <c r="IHR3" s="75"/>
      <c r="IHS3" s="75"/>
      <c r="IHT3" s="75"/>
      <c r="IHU3" s="75"/>
      <c r="IHV3" s="75"/>
      <c r="IHW3" s="75"/>
      <c r="IHX3" s="75"/>
      <c r="IHY3" s="75"/>
      <c r="IHZ3" s="75"/>
      <c r="IIA3" s="75"/>
      <c r="IIB3" s="75"/>
      <c r="IIC3" s="75"/>
      <c r="IID3" s="75"/>
      <c r="IIE3" s="75"/>
      <c r="IIF3" s="75"/>
      <c r="IIG3" s="75"/>
      <c r="IIH3" s="75"/>
      <c r="III3" s="75"/>
      <c r="IIJ3" s="75"/>
      <c r="IIK3" s="75"/>
      <c r="IIL3" s="75"/>
      <c r="IIM3" s="75"/>
      <c r="IIN3" s="75"/>
      <c r="IIO3" s="75"/>
      <c r="IIP3" s="75"/>
      <c r="IIQ3" s="75"/>
      <c r="IIR3" s="75"/>
      <c r="IIS3" s="75"/>
      <c r="IIT3" s="75"/>
      <c r="IIU3" s="75"/>
      <c r="IIV3" s="75"/>
      <c r="IIW3" s="75"/>
      <c r="IIX3" s="75"/>
      <c r="IIY3" s="75"/>
      <c r="IIZ3" s="75"/>
      <c r="IJA3" s="75"/>
      <c r="IJB3" s="75"/>
      <c r="IJC3" s="75"/>
      <c r="IJD3" s="75"/>
      <c r="IJE3" s="75"/>
      <c r="IJF3" s="75"/>
      <c r="IJG3" s="75"/>
      <c r="IJH3" s="75"/>
      <c r="IJI3" s="75"/>
      <c r="IJJ3" s="75"/>
      <c r="IJK3" s="75"/>
      <c r="IJL3" s="75"/>
      <c r="IJM3" s="75"/>
      <c r="IJN3" s="75"/>
      <c r="IJO3" s="75"/>
      <c r="IJP3" s="75"/>
      <c r="IJQ3" s="75"/>
      <c r="IJR3" s="75"/>
      <c r="IJS3" s="75"/>
      <c r="IJT3" s="75"/>
      <c r="IJU3" s="75"/>
      <c r="IJV3" s="75"/>
      <c r="IJW3" s="75"/>
      <c r="IJX3" s="75"/>
      <c r="IJY3" s="75"/>
      <c r="IJZ3" s="75"/>
      <c r="IKA3" s="75"/>
      <c r="IKB3" s="75"/>
      <c r="IKC3" s="75"/>
      <c r="IKD3" s="75"/>
      <c r="IKE3" s="75"/>
      <c r="IKF3" s="75"/>
      <c r="IKG3" s="75"/>
      <c r="IKH3" s="75"/>
      <c r="IKI3" s="75"/>
      <c r="IKJ3" s="75"/>
      <c r="IKK3" s="75"/>
      <c r="IKL3" s="75"/>
      <c r="IKM3" s="75"/>
      <c r="IKN3" s="75"/>
      <c r="IKO3" s="75"/>
      <c r="IKP3" s="75"/>
      <c r="IKQ3" s="75"/>
      <c r="IKR3" s="75"/>
      <c r="IKS3" s="75"/>
      <c r="IKT3" s="75"/>
      <c r="IKU3" s="75"/>
      <c r="IKV3" s="75"/>
      <c r="IKW3" s="75"/>
      <c r="IKX3" s="75"/>
      <c r="IKY3" s="75"/>
      <c r="IKZ3" s="75"/>
      <c r="ILA3" s="75"/>
      <c r="ILB3" s="75"/>
      <c r="ILC3" s="75"/>
      <c r="ILD3" s="75"/>
      <c r="ILE3" s="75"/>
      <c r="ILF3" s="75"/>
      <c r="ILG3" s="75"/>
      <c r="ILH3" s="75"/>
      <c r="ILI3" s="75"/>
      <c r="ILJ3" s="75"/>
      <c r="ILK3" s="75"/>
      <c r="ILL3" s="75"/>
      <c r="ILM3" s="75"/>
      <c r="ILN3" s="75"/>
      <c r="ILO3" s="75"/>
      <c r="ILP3" s="75"/>
      <c r="ILQ3" s="75"/>
      <c r="ILR3" s="75"/>
      <c r="ILS3" s="75"/>
      <c r="ILT3" s="75"/>
      <c r="ILU3" s="75"/>
      <c r="ILV3" s="75"/>
      <c r="ILW3" s="75"/>
      <c r="ILX3" s="75"/>
      <c r="ILY3" s="75"/>
      <c r="ILZ3" s="75"/>
      <c r="IMA3" s="75"/>
      <c r="IMB3" s="75"/>
      <c r="IMC3" s="75"/>
      <c r="IMD3" s="75"/>
      <c r="IME3" s="75"/>
      <c r="IMF3" s="75"/>
      <c r="IMG3" s="75"/>
      <c r="IMH3" s="75"/>
      <c r="IMI3" s="75"/>
      <c r="IMJ3" s="75"/>
      <c r="IMK3" s="75"/>
      <c r="IML3" s="75"/>
      <c r="IMM3" s="75"/>
      <c r="IMN3" s="75"/>
      <c r="IMO3" s="75"/>
      <c r="IMP3" s="75"/>
      <c r="IMQ3" s="75"/>
      <c r="IMR3" s="75"/>
      <c r="IMS3" s="75"/>
      <c r="IMT3" s="75"/>
      <c r="IMU3" s="75"/>
      <c r="IMV3" s="75"/>
      <c r="IMW3" s="75"/>
      <c r="IMX3" s="75"/>
      <c r="IMY3" s="75"/>
      <c r="IMZ3" s="75"/>
      <c r="INA3" s="75"/>
      <c r="INB3" s="75"/>
      <c r="INC3" s="75"/>
      <c r="IND3" s="75"/>
      <c r="INE3" s="75"/>
      <c r="INF3" s="75"/>
      <c r="ING3" s="75"/>
      <c r="INH3" s="75"/>
      <c r="INI3" s="75"/>
      <c r="INJ3" s="75"/>
      <c r="INK3" s="75"/>
      <c r="INL3" s="75"/>
      <c r="INM3" s="75"/>
      <c r="INN3" s="75"/>
      <c r="INO3" s="75"/>
      <c r="INP3" s="75"/>
      <c r="INQ3" s="75"/>
      <c r="INR3" s="75"/>
      <c r="INS3" s="75"/>
      <c r="INT3" s="75"/>
      <c r="INU3" s="75"/>
      <c r="INV3" s="75"/>
      <c r="INW3" s="75"/>
      <c r="INX3" s="75"/>
      <c r="INY3" s="75"/>
      <c r="INZ3" s="75"/>
      <c r="IOA3" s="75"/>
      <c r="IOB3" s="75"/>
      <c r="IOC3" s="75"/>
      <c r="IOD3" s="75"/>
      <c r="IOE3" s="75"/>
      <c r="IOF3" s="75"/>
      <c r="IOG3" s="75"/>
      <c r="IOH3" s="75"/>
      <c r="IOI3" s="75"/>
      <c r="IOJ3" s="75"/>
      <c r="IOK3" s="75"/>
      <c r="IOL3" s="75"/>
      <c r="IOM3" s="75"/>
      <c r="ION3" s="75"/>
      <c r="IOO3" s="75"/>
      <c r="IOP3" s="75"/>
      <c r="IOQ3" s="75"/>
      <c r="IOR3" s="75"/>
      <c r="IOS3" s="75"/>
      <c r="IOT3" s="75"/>
      <c r="IOU3" s="75"/>
      <c r="IOV3" s="75"/>
      <c r="IOW3" s="75"/>
      <c r="IOX3" s="75"/>
      <c r="IOY3" s="75"/>
      <c r="IOZ3" s="75"/>
      <c r="IPA3" s="75"/>
      <c r="IPB3" s="75"/>
      <c r="IPC3" s="75"/>
      <c r="IPD3" s="75"/>
      <c r="IPE3" s="75"/>
      <c r="IPF3" s="75"/>
      <c r="IPG3" s="75"/>
      <c r="IPH3" s="75"/>
      <c r="IPI3" s="75"/>
      <c r="IPJ3" s="75"/>
      <c r="IPK3" s="75"/>
      <c r="IPL3" s="75"/>
      <c r="IPM3" s="75"/>
      <c r="IPN3" s="75"/>
      <c r="IPO3" s="75"/>
      <c r="IPP3" s="75"/>
      <c r="IPQ3" s="75"/>
      <c r="IPR3" s="75"/>
      <c r="IPS3" s="75"/>
      <c r="IPT3" s="75"/>
      <c r="IPU3" s="75"/>
      <c r="IPV3" s="75"/>
      <c r="IPW3" s="75"/>
      <c r="IPX3" s="75"/>
      <c r="IPY3" s="75"/>
      <c r="IPZ3" s="75"/>
      <c r="IQA3" s="75"/>
      <c r="IQB3" s="75"/>
      <c r="IQC3" s="75"/>
      <c r="IQD3" s="75"/>
      <c r="IQE3" s="75"/>
      <c r="IQF3" s="75"/>
      <c r="IQG3" s="75"/>
      <c r="IQH3" s="75"/>
      <c r="IQI3" s="75"/>
      <c r="IQJ3" s="75"/>
      <c r="IQK3" s="75"/>
      <c r="IQL3" s="75"/>
      <c r="IQM3" s="75"/>
      <c r="IQN3" s="75"/>
      <c r="IQO3" s="75"/>
      <c r="IQP3" s="75"/>
      <c r="IQQ3" s="75"/>
      <c r="IQR3" s="75"/>
      <c r="IQS3" s="75"/>
      <c r="IQT3" s="75"/>
      <c r="IQU3" s="75"/>
      <c r="IQV3" s="75"/>
      <c r="IQW3" s="75"/>
      <c r="IQX3" s="75"/>
      <c r="IQY3" s="75"/>
      <c r="IQZ3" s="75"/>
      <c r="IRA3" s="75"/>
      <c r="IRB3" s="75"/>
      <c r="IRC3" s="75"/>
      <c r="IRD3" s="75"/>
      <c r="IRE3" s="75"/>
      <c r="IRF3" s="75"/>
      <c r="IRG3" s="75"/>
      <c r="IRH3" s="75"/>
      <c r="IRI3" s="75"/>
      <c r="IRJ3" s="75"/>
      <c r="IRK3" s="75"/>
      <c r="IRL3" s="75"/>
      <c r="IRM3" s="75"/>
      <c r="IRN3" s="75"/>
      <c r="IRO3" s="75"/>
      <c r="IRP3" s="75"/>
      <c r="IRQ3" s="75"/>
      <c r="IRR3" s="75"/>
      <c r="IRS3" s="75"/>
      <c r="IRT3" s="75"/>
      <c r="IRU3" s="75"/>
      <c r="IRV3" s="75"/>
      <c r="IRW3" s="75"/>
      <c r="IRX3" s="75"/>
      <c r="IRY3" s="75"/>
      <c r="IRZ3" s="75"/>
      <c r="ISA3" s="75"/>
      <c r="ISB3" s="75"/>
      <c r="ISC3" s="75"/>
      <c r="ISD3" s="75"/>
      <c r="ISE3" s="75"/>
      <c r="ISF3" s="75"/>
      <c r="ISG3" s="75"/>
      <c r="ISH3" s="75"/>
      <c r="ISI3" s="75"/>
      <c r="ISJ3" s="75"/>
      <c r="ISK3" s="75"/>
      <c r="ISL3" s="75"/>
      <c r="ISM3" s="75"/>
      <c r="ISN3" s="75"/>
      <c r="ISO3" s="75"/>
      <c r="ISP3" s="75"/>
      <c r="ISQ3" s="75"/>
      <c r="ISR3" s="75"/>
      <c r="ISS3" s="75"/>
      <c r="IST3" s="75"/>
      <c r="ISU3" s="75"/>
      <c r="ISV3" s="75"/>
      <c r="ISW3" s="75"/>
      <c r="ISX3" s="75"/>
      <c r="ISY3" s="75"/>
      <c r="ISZ3" s="75"/>
      <c r="ITA3" s="75"/>
      <c r="ITB3" s="75"/>
      <c r="ITC3" s="75"/>
      <c r="ITD3" s="75"/>
      <c r="ITE3" s="75"/>
      <c r="ITF3" s="75"/>
      <c r="ITG3" s="75"/>
      <c r="ITH3" s="75"/>
      <c r="ITI3" s="75"/>
      <c r="ITJ3" s="75"/>
      <c r="ITK3" s="75"/>
      <c r="ITL3" s="75"/>
      <c r="ITM3" s="75"/>
      <c r="ITN3" s="75"/>
      <c r="ITO3" s="75"/>
      <c r="ITP3" s="75"/>
      <c r="ITQ3" s="75"/>
      <c r="ITR3" s="75"/>
      <c r="ITS3" s="75"/>
      <c r="ITT3" s="75"/>
      <c r="ITU3" s="75"/>
      <c r="ITV3" s="75"/>
      <c r="ITW3" s="75"/>
      <c r="ITX3" s="75"/>
      <c r="ITY3" s="75"/>
      <c r="ITZ3" s="75"/>
      <c r="IUA3" s="75"/>
      <c r="IUB3" s="75"/>
      <c r="IUC3" s="75"/>
      <c r="IUD3" s="75"/>
      <c r="IUE3" s="75"/>
      <c r="IUF3" s="75"/>
      <c r="IUG3" s="75"/>
      <c r="IUH3" s="75"/>
      <c r="IUI3" s="75"/>
      <c r="IUJ3" s="75"/>
      <c r="IUK3" s="75"/>
      <c r="IUL3" s="75"/>
      <c r="IUM3" s="75"/>
      <c r="IUN3" s="75"/>
      <c r="IUO3" s="75"/>
      <c r="IUP3" s="75"/>
      <c r="IUQ3" s="75"/>
      <c r="IUR3" s="75"/>
      <c r="IUS3" s="75"/>
      <c r="IUT3" s="75"/>
      <c r="IUU3" s="75"/>
      <c r="IUV3" s="75"/>
      <c r="IUW3" s="75"/>
      <c r="IUX3" s="75"/>
      <c r="IUY3" s="75"/>
      <c r="IUZ3" s="75"/>
      <c r="IVA3" s="75"/>
      <c r="IVB3" s="75"/>
      <c r="IVC3" s="75"/>
      <c r="IVD3" s="75"/>
      <c r="IVE3" s="75"/>
      <c r="IVF3" s="75"/>
      <c r="IVG3" s="75"/>
      <c r="IVH3" s="75"/>
      <c r="IVI3" s="75"/>
      <c r="IVJ3" s="75"/>
      <c r="IVK3" s="75"/>
      <c r="IVL3" s="75"/>
      <c r="IVM3" s="75"/>
      <c r="IVN3" s="75"/>
      <c r="IVO3" s="75"/>
      <c r="IVP3" s="75"/>
      <c r="IVQ3" s="75"/>
      <c r="IVR3" s="75"/>
      <c r="IVS3" s="75"/>
      <c r="IVT3" s="75"/>
      <c r="IVU3" s="75"/>
      <c r="IVV3" s="75"/>
      <c r="IVW3" s="75"/>
      <c r="IVX3" s="75"/>
      <c r="IVY3" s="75"/>
      <c r="IVZ3" s="75"/>
      <c r="IWA3" s="75"/>
      <c r="IWB3" s="75"/>
      <c r="IWC3" s="75"/>
      <c r="IWD3" s="75"/>
      <c r="IWE3" s="75"/>
      <c r="IWF3" s="75"/>
      <c r="IWG3" s="75"/>
      <c r="IWH3" s="75"/>
      <c r="IWI3" s="75"/>
      <c r="IWJ3" s="75"/>
      <c r="IWK3" s="75"/>
      <c r="IWL3" s="75"/>
      <c r="IWM3" s="75"/>
      <c r="IWN3" s="75"/>
      <c r="IWO3" s="75"/>
      <c r="IWP3" s="75"/>
      <c r="IWQ3" s="75"/>
      <c r="IWR3" s="75"/>
      <c r="IWS3" s="75"/>
      <c r="IWT3" s="75"/>
      <c r="IWU3" s="75"/>
      <c r="IWV3" s="75"/>
      <c r="IWW3" s="75"/>
      <c r="IWX3" s="75"/>
      <c r="IWY3" s="75"/>
      <c r="IWZ3" s="75"/>
      <c r="IXA3" s="75"/>
      <c r="IXB3" s="75"/>
      <c r="IXC3" s="75"/>
      <c r="IXD3" s="75"/>
      <c r="IXE3" s="75"/>
      <c r="IXF3" s="75"/>
      <c r="IXG3" s="75"/>
      <c r="IXH3" s="75"/>
      <c r="IXI3" s="75"/>
      <c r="IXJ3" s="75"/>
      <c r="IXK3" s="75"/>
      <c r="IXL3" s="75"/>
      <c r="IXM3" s="75"/>
      <c r="IXN3" s="75"/>
      <c r="IXO3" s="75"/>
      <c r="IXP3" s="75"/>
      <c r="IXQ3" s="75"/>
      <c r="IXR3" s="75"/>
      <c r="IXS3" s="75"/>
      <c r="IXT3" s="75"/>
      <c r="IXU3" s="75"/>
      <c r="IXV3" s="75"/>
      <c r="IXW3" s="75"/>
      <c r="IXX3" s="75"/>
      <c r="IXY3" s="75"/>
      <c r="IXZ3" s="75"/>
      <c r="IYA3" s="75"/>
      <c r="IYB3" s="75"/>
      <c r="IYC3" s="75"/>
      <c r="IYD3" s="75"/>
      <c r="IYE3" s="75"/>
      <c r="IYF3" s="75"/>
      <c r="IYG3" s="75"/>
      <c r="IYH3" s="75"/>
      <c r="IYI3" s="75"/>
      <c r="IYJ3" s="75"/>
      <c r="IYK3" s="75"/>
      <c r="IYL3" s="75"/>
      <c r="IYM3" s="75"/>
      <c r="IYN3" s="75"/>
      <c r="IYO3" s="75"/>
      <c r="IYP3" s="75"/>
      <c r="IYQ3" s="75"/>
      <c r="IYR3" s="75"/>
      <c r="IYS3" s="75"/>
      <c r="IYT3" s="75"/>
      <c r="IYU3" s="75"/>
      <c r="IYV3" s="75"/>
      <c r="IYW3" s="75"/>
      <c r="IYX3" s="75"/>
      <c r="IYY3" s="75"/>
      <c r="IYZ3" s="75"/>
      <c r="IZA3" s="75"/>
      <c r="IZB3" s="75"/>
      <c r="IZC3" s="75"/>
      <c r="IZD3" s="75"/>
      <c r="IZE3" s="75"/>
      <c r="IZF3" s="75"/>
      <c r="IZG3" s="75"/>
      <c r="IZH3" s="75"/>
      <c r="IZI3" s="75"/>
      <c r="IZJ3" s="75"/>
      <c r="IZK3" s="75"/>
      <c r="IZL3" s="75"/>
      <c r="IZM3" s="75"/>
      <c r="IZN3" s="75"/>
      <c r="IZO3" s="75"/>
      <c r="IZP3" s="75"/>
      <c r="IZQ3" s="75"/>
      <c r="IZR3" s="75"/>
      <c r="IZS3" s="75"/>
      <c r="IZT3" s="75"/>
      <c r="IZU3" s="75"/>
      <c r="IZV3" s="75"/>
      <c r="IZW3" s="75"/>
      <c r="IZX3" s="75"/>
      <c r="IZY3" s="75"/>
      <c r="IZZ3" s="75"/>
      <c r="JAA3" s="75"/>
      <c r="JAB3" s="75"/>
      <c r="JAC3" s="75"/>
      <c r="JAD3" s="75"/>
      <c r="JAE3" s="75"/>
      <c r="JAF3" s="75"/>
      <c r="JAG3" s="75"/>
      <c r="JAH3" s="75"/>
      <c r="JAI3" s="75"/>
      <c r="JAJ3" s="75"/>
      <c r="JAK3" s="75"/>
      <c r="JAL3" s="75"/>
      <c r="JAM3" s="75"/>
      <c r="JAN3" s="75"/>
      <c r="JAO3" s="75"/>
      <c r="JAP3" s="75"/>
      <c r="JAQ3" s="75"/>
      <c r="JAR3" s="75"/>
      <c r="JAS3" s="75"/>
      <c r="JAT3" s="75"/>
      <c r="JAU3" s="75"/>
      <c r="JAV3" s="75"/>
      <c r="JAW3" s="75"/>
      <c r="JAX3" s="75"/>
      <c r="JAY3" s="75"/>
      <c r="JAZ3" s="75"/>
      <c r="JBA3" s="75"/>
      <c r="JBB3" s="75"/>
      <c r="JBC3" s="75"/>
      <c r="JBD3" s="75"/>
      <c r="JBE3" s="75"/>
      <c r="JBF3" s="75"/>
      <c r="JBG3" s="75"/>
      <c r="JBH3" s="75"/>
      <c r="JBI3" s="75"/>
      <c r="JBJ3" s="75"/>
      <c r="JBK3" s="75"/>
      <c r="JBL3" s="75"/>
      <c r="JBM3" s="75"/>
      <c r="JBN3" s="75"/>
      <c r="JBO3" s="75"/>
      <c r="JBP3" s="75"/>
      <c r="JBQ3" s="75"/>
      <c r="JBR3" s="75"/>
      <c r="JBS3" s="75"/>
      <c r="JBT3" s="75"/>
      <c r="JBU3" s="75"/>
      <c r="JBV3" s="75"/>
      <c r="JBW3" s="75"/>
      <c r="JBX3" s="75"/>
      <c r="JBY3" s="75"/>
      <c r="JBZ3" s="75"/>
      <c r="JCA3" s="75"/>
      <c r="JCB3" s="75"/>
      <c r="JCC3" s="75"/>
      <c r="JCD3" s="75"/>
      <c r="JCE3" s="75"/>
      <c r="JCF3" s="75"/>
      <c r="JCG3" s="75"/>
      <c r="JCH3" s="75"/>
      <c r="JCI3" s="75"/>
      <c r="JCJ3" s="75"/>
      <c r="JCK3" s="75"/>
      <c r="JCL3" s="75"/>
      <c r="JCM3" s="75"/>
      <c r="JCN3" s="75"/>
      <c r="JCO3" s="75"/>
      <c r="JCP3" s="75"/>
      <c r="JCQ3" s="75"/>
      <c r="JCR3" s="75"/>
      <c r="JCS3" s="75"/>
      <c r="JCT3" s="75"/>
      <c r="JCU3" s="75"/>
      <c r="JCV3" s="75"/>
      <c r="JCW3" s="75"/>
      <c r="JCX3" s="75"/>
      <c r="JCY3" s="75"/>
      <c r="JCZ3" s="75"/>
      <c r="JDA3" s="75"/>
      <c r="JDB3" s="75"/>
      <c r="JDC3" s="75"/>
      <c r="JDD3" s="75"/>
      <c r="JDE3" s="75"/>
      <c r="JDF3" s="75"/>
      <c r="JDG3" s="75"/>
      <c r="JDH3" s="75"/>
      <c r="JDI3" s="75"/>
      <c r="JDJ3" s="75"/>
      <c r="JDK3" s="75"/>
      <c r="JDL3" s="75"/>
      <c r="JDM3" s="75"/>
      <c r="JDN3" s="75"/>
      <c r="JDO3" s="75"/>
      <c r="JDP3" s="75"/>
      <c r="JDQ3" s="75"/>
      <c r="JDR3" s="75"/>
      <c r="JDS3" s="75"/>
      <c r="JDT3" s="75"/>
      <c r="JDU3" s="75"/>
      <c r="JDV3" s="75"/>
      <c r="JDW3" s="75"/>
      <c r="JDX3" s="75"/>
      <c r="JDY3" s="75"/>
      <c r="JDZ3" s="75"/>
      <c r="JEA3" s="75"/>
      <c r="JEB3" s="75"/>
      <c r="JEC3" s="75"/>
      <c r="JED3" s="75"/>
      <c r="JEE3" s="75"/>
      <c r="JEF3" s="75"/>
      <c r="JEG3" s="75"/>
      <c r="JEH3" s="75"/>
      <c r="JEI3" s="75"/>
      <c r="JEJ3" s="75"/>
      <c r="JEK3" s="75"/>
      <c r="JEL3" s="75"/>
      <c r="JEM3" s="75"/>
      <c r="JEN3" s="75"/>
      <c r="JEO3" s="75"/>
      <c r="JEP3" s="75"/>
      <c r="JEQ3" s="75"/>
      <c r="JER3" s="75"/>
      <c r="JES3" s="75"/>
      <c r="JET3" s="75"/>
      <c r="JEU3" s="75"/>
      <c r="JEV3" s="75"/>
      <c r="JEW3" s="75"/>
      <c r="JEX3" s="75"/>
      <c r="JEY3" s="75"/>
      <c r="JEZ3" s="75"/>
      <c r="JFA3" s="75"/>
      <c r="JFB3" s="75"/>
      <c r="JFC3" s="75"/>
      <c r="JFD3" s="75"/>
      <c r="JFE3" s="75"/>
      <c r="JFF3" s="75"/>
      <c r="JFG3" s="75"/>
      <c r="JFH3" s="75"/>
      <c r="JFI3" s="75"/>
      <c r="JFJ3" s="75"/>
      <c r="JFK3" s="75"/>
      <c r="JFL3" s="75"/>
      <c r="JFM3" s="75"/>
      <c r="JFN3" s="75"/>
      <c r="JFO3" s="75"/>
      <c r="JFP3" s="75"/>
      <c r="JFQ3" s="75"/>
      <c r="JFR3" s="75"/>
      <c r="JFS3" s="75"/>
      <c r="JFT3" s="75"/>
      <c r="JFU3" s="75"/>
      <c r="JFV3" s="75"/>
      <c r="JFW3" s="75"/>
      <c r="JFX3" s="75"/>
      <c r="JFY3" s="75"/>
      <c r="JFZ3" s="75"/>
      <c r="JGA3" s="75"/>
      <c r="JGB3" s="75"/>
      <c r="JGC3" s="75"/>
      <c r="JGD3" s="75"/>
      <c r="JGE3" s="75"/>
      <c r="JGF3" s="75"/>
      <c r="JGG3" s="75"/>
      <c r="JGH3" s="75"/>
      <c r="JGI3" s="75"/>
      <c r="JGJ3" s="75"/>
      <c r="JGK3" s="75"/>
      <c r="JGL3" s="75"/>
      <c r="JGM3" s="75"/>
      <c r="JGN3" s="75"/>
      <c r="JGO3" s="75"/>
      <c r="JGP3" s="75"/>
      <c r="JGQ3" s="75"/>
      <c r="JGR3" s="75"/>
      <c r="JGS3" s="75"/>
      <c r="JGT3" s="75"/>
      <c r="JGU3" s="75"/>
      <c r="JGV3" s="75"/>
      <c r="JGW3" s="75"/>
      <c r="JGX3" s="75"/>
      <c r="JGY3" s="75"/>
      <c r="JGZ3" s="75"/>
      <c r="JHA3" s="75"/>
      <c r="JHB3" s="75"/>
      <c r="JHC3" s="75"/>
      <c r="JHD3" s="75"/>
      <c r="JHE3" s="75"/>
      <c r="JHF3" s="75"/>
      <c r="JHG3" s="75"/>
      <c r="JHH3" s="75"/>
      <c r="JHI3" s="75"/>
      <c r="JHJ3" s="75"/>
      <c r="JHK3" s="75"/>
      <c r="JHL3" s="75"/>
      <c r="JHM3" s="75"/>
      <c r="JHN3" s="75"/>
      <c r="JHO3" s="75"/>
      <c r="JHP3" s="75"/>
      <c r="JHQ3" s="75"/>
      <c r="JHR3" s="75"/>
      <c r="JHS3" s="75"/>
      <c r="JHT3" s="75"/>
      <c r="JHU3" s="75"/>
      <c r="JHV3" s="75"/>
      <c r="JHW3" s="75"/>
      <c r="JHX3" s="75"/>
      <c r="JHY3" s="75"/>
      <c r="JHZ3" s="75"/>
      <c r="JIA3" s="75"/>
      <c r="JIB3" s="75"/>
      <c r="JIC3" s="75"/>
      <c r="JID3" s="75"/>
      <c r="JIE3" s="75"/>
      <c r="JIF3" s="75"/>
      <c r="JIG3" s="75"/>
      <c r="JIH3" s="75"/>
      <c r="JII3" s="75"/>
      <c r="JIJ3" s="75"/>
      <c r="JIK3" s="75"/>
      <c r="JIL3" s="75"/>
      <c r="JIM3" s="75"/>
      <c r="JIN3" s="75"/>
      <c r="JIO3" s="75"/>
      <c r="JIP3" s="75"/>
      <c r="JIQ3" s="75"/>
      <c r="JIR3" s="75"/>
      <c r="JIS3" s="75"/>
      <c r="JIT3" s="75"/>
      <c r="JIU3" s="75"/>
      <c r="JIV3" s="75"/>
      <c r="JIW3" s="75"/>
      <c r="JIX3" s="75"/>
      <c r="JIY3" s="75"/>
      <c r="JIZ3" s="75"/>
      <c r="JJA3" s="75"/>
      <c r="JJB3" s="75"/>
      <c r="JJC3" s="75"/>
      <c r="JJD3" s="75"/>
      <c r="JJE3" s="75"/>
      <c r="JJF3" s="75"/>
      <c r="JJG3" s="75"/>
      <c r="JJH3" s="75"/>
      <c r="JJI3" s="75"/>
      <c r="JJJ3" s="75"/>
      <c r="JJK3" s="75"/>
      <c r="JJL3" s="75"/>
      <c r="JJM3" s="75"/>
      <c r="JJN3" s="75"/>
      <c r="JJO3" s="75"/>
      <c r="JJP3" s="75"/>
      <c r="JJQ3" s="75"/>
      <c r="JJR3" s="75"/>
      <c r="JJS3" s="75"/>
      <c r="JJT3" s="75"/>
      <c r="JJU3" s="75"/>
      <c r="JJV3" s="75"/>
      <c r="JJW3" s="75"/>
      <c r="JJX3" s="75"/>
      <c r="JJY3" s="75"/>
      <c r="JJZ3" s="75"/>
      <c r="JKA3" s="75"/>
      <c r="JKB3" s="75"/>
      <c r="JKC3" s="75"/>
      <c r="JKD3" s="75"/>
      <c r="JKE3" s="75"/>
      <c r="JKF3" s="75"/>
      <c r="JKG3" s="75"/>
      <c r="JKH3" s="75"/>
      <c r="JKI3" s="75"/>
      <c r="JKJ3" s="75"/>
      <c r="JKK3" s="75"/>
      <c r="JKL3" s="75"/>
      <c r="JKM3" s="75"/>
      <c r="JKN3" s="75"/>
      <c r="JKO3" s="75"/>
      <c r="JKP3" s="75"/>
      <c r="JKQ3" s="75"/>
      <c r="JKR3" s="75"/>
      <c r="JKS3" s="75"/>
      <c r="JKT3" s="75"/>
      <c r="JKU3" s="75"/>
      <c r="JKV3" s="75"/>
      <c r="JKW3" s="75"/>
      <c r="JKX3" s="75"/>
      <c r="JKY3" s="75"/>
      <c r="JKZ3" s="75"/>
      <c r="JLA3" s="75"/>
      <c r="JLB3" s="75"/>
      <c r="JLC3" s="75"/>
      <c r="JLD3" s="75"/>
      <c r="JLE3" s="75"/>
      <c r="JLF3" s="75"/>
      <c r="JLG3" s="75"/>
      <c r="JLH3" s="75"/>
      <c r="JLI3" s="75"/>
      <c r="JLJ3" s="75"/>
      <c r="JLK3" s="75"/>
      <c r="JLL3" s="75"/>
      <c r="JLM3" s="75"/>
      <c r="JLN3" s="75"/>
      <c r="JLO3" s="75"/>
      <c r="JLP3" s="75"/>
      <c r="JLQ3" s="75"/>
      <c r="JLR3" s="75"/>
      <c r="JLS3" s="75"/>
      <c r="JLT3" s="75"/>
      <c r="JLU3" s="75"/>
      <c r="JLV3" s="75"/>
      <c r="JLW3" s="75"/>
      <c r="JLX3" s="75"/>
      <c r="JLY3" s="75"/>
      <c r="JLZ3" s="75"/>
      <c r="JMA3" s="75"/>
      <c r="JMB3" s="75"/>
      <c r="JMC3" s="75"/>
      <c r="JMD3" s="75"/>
      <c r="JME3" s="75"/>
      <c r="JMF3" s="75"/>
      <c r="JMG3" s="75"/>
      <c r="JMH3" s="75"/>
      <c r="JMI3" s="75"/>
      <c r="JMJ3" s="75"/>
      <c r="JMK3" s="75"/>
      <c r="JML3" s="75"/>
      <c r="JMM3" s="75"/>
      <c r="JMN3" s="75"/>
      <c r="JMO3" s="75"/>
      <c r="JMP3" s="75"/>
      <c r="JMQ3" s="75"/>
      <c r="JMR3" s="75"/>
      <c r="JMS3" s="75"/>
      <c r="JMT3" s="75"/>
      <c r="JMU3" s="75"/>
      <c r="JMV3" s="75"/>
      <c r="JMW3" s="75"/>
      <c r="JMX3" s="75"/>
      <c r="JMY3" s="75"/>
      <c r="JMZ3" s="75"/>
      <c r="JNA3" s="75"/>
      <c r="JNB3" s="75"/>
      <c r="JNC3" s="75"/>
      <c r="JND3" s="75"/>
      <c r="JNE3" s="75"/>
      <c r="JNF3" s="75"/>
      <c r="JNG3" s="75"/>
      <c r="JNH3" s="75"/>
      <c r="JNI3" s="75"/>
      <c r="JNJ3" s="75"/>
      <c r="JNK3" s="75"/>
      <c r="JNL3" s="75"/>
      <c r="JNM3" s="75"/>
      <c r="JNN3" s="75"/>
      <c r="JNO3" s="75"/>
      <c r="JNP3" s="75"/>
      <c r="JNQ3" s="75"/>
      <c r="JNR3" s="75"/>
      <c r="JNS3" s="75"/>
      <c r="JNT3" s="75"/>
      <c r="JNU3" s="75"/>
      <c r="JNV3" s="75"/>
      <c r="JNW3" s="75"/>
      <c r="JNX3" s="75"/>
      <c r="JNY3" s="75"/>
      <c r="JNZ3" s="75"/>
      <c r="JOA3" s="75"/>
      <c r="JOB3" s="75"/>
      <c r="JOC3" s="75"/>
      <c r="JOD3" s="75"/>
      <c r="JOE3" s="75"/>
      <c r="JOF3" s="75"/>
      <c r="JOG3" s="75"/>
      <c r="JOH3" s="75"/>
      <c r="JOI3" s="75"/>
      <c r="JOJ3" s="75"/>
      <c r="JOK3" s="75"/>
      <c r="JOL3" s="75"/>
      <c r="JOM3" s="75"/>
      <c r="JON3" s="75"/>
      <c r="JOO3" s="75"/>
      <c r="JOP3" s="75"/>
      <c r="JOQ3" s="75"/>
      <c r="JOR3" s="75"/>
      <c r="JOS3" s="75"/>
      <c r="JOT3" s="75"/>
      <c r="JOU3" s="75"/>
      <c r="JOV3" s="75"/>
      <c r="JOW3" s="75"/>
      <c r="JOX3" s="75"/>
      <c r="JOY3" s="75"/>
      <c r="JOZ3" s="75"/>
      <c r="JPA3" s="75"/>
      <c r="JPB3" s="75"/>
      <c r="JPC3" s="75"/>
      <c r="JPD3" s="75"/>
      <c r="JPE3" s="75"/>
      <c r="JPF3" s="75"/>
      <c r="JPG3" s="75"/>
      <c r="JPH3" s="75"/>
      <c r="JPI3" s="75"/>
      <c r="JPJ3" s="75"/>
      <c r="JPK3" s="75"/>
      <c r="JPL3" s="75"/>
      <c r="JPM3" s="75"/>
      <c r="JPN3" s="75"/>
      <c r="JPO3" s="75"/>
      <c r="JPP3" s="75"/>
      <c r="JPQ3" s="75"/>
      <c r="JPR3" s="75"/>
      <c r="JPS3" s="75"/>
      <c r="JPT3" s="75"/>
      <c r="JPU3" s="75"/>
      <c r="JPV3" s="75"/>
      <c r="JPW3" s="75"/>
      <c r="JPX3" s="75"/>
      <c r="JPY3" s="75"/>
      <c r="JPZ3" s="75"/>
      <c r="JQA3" s="75"/>
      <c r="JQB3" s="75"/>
      <c r="JQC3" s="75"/>
      <c r="JQD3" s="75"/>
      <c r="JQE3" s="75"/>
      <c r="JQF3" s="75"/>
      <c r="JQG3" s="75"/>
      <c r="JQH3" s="75"/>
      <c r="JQI3" s="75"/>
      <c r="JQJ3" s="75"/>
      <c r="JQK3" s="75"/>
      <c r="JQL3" s="75"/>
      <c r="JQM3" s="75"/>
      <c r="JQN3" s="75"/>
      <c r="JQO3" s="75"/>
      <c r="JQP3" s="75"/>
      <c r="JQQ3" s="75"/>
      <c r="JQR3" s="75"/>
      <c r="JQS3" s="75"/>
      <c r="JQT3" s="75"/>
      <c r="JQU3" s="75"/>
      <c r="JQV3" s="75"/>
      <c r="JQW3" s="75"/>
      <c r="JQX3" s="75"/>
      <c r="JQY3" s="75"/>
      <c r="JQZ3" s="75"/>
      <c r="JRA3" s="75"/>
      <c r="JRB3" s="75"/>
      <c r="JRC3" s="75"/>
      <c r="JRD3" s="75"/>
      <c r="JRE3" s="75"/>
      <c r="JRF3" s="75"/>
      <c r="JRG3" s="75"/>
      <c r="JRH3" s="75"/>
      <c r="JRI3" s="75"/>
      <c r="JRJ3" s="75"/>
      <c r="JRK3" s="75"/>
      <c r="JRL3" s="75"/>
      <c r="JRM3" s="75"/>
      <c r="JRN3" s="75"/>
      <c r="JRO3" s="75"/>
      <c r="JRP3" s="75"/>
      <c r="JRQ3" s="75"/>
      <c r="JRR3" s="75"/>
      <c r="JRS3" s="75"/>
      <c r="JRT3" s="75"/>
      <c r="JRU3" s="75"/>
      <c r="JRV3" s="75"/>
      <c r="JRW3" s="75"/>
      <c r="JRX3" s="75"/>
      <c r="JRY3" s="75"/>
      <c r="JRZ3" s="75"/>
      <c r="JSA3" s="75"/>
      <c r="JSB3" s="75"/>
      <c r="JSC3" s="75"/>
      <c r="JSD3" s="75"/>
      <c r="JSE3" s="75"/>
      <c r="JSF3" s="75"/>
      <c r="JSG3" s="75"/>
      <c r="JSH3" s="75"/>
      <c r="JSI3" s="75"/>
      <c r="JSJ3" s="75"/>
      <c r="JSK3" s="75"/>
      <c r="JSL3" s="75"/>
      <c r="JSM3" s="75"/>
      <c r="JSN3" s="75"/>
      <c r="JSO3" s="75"/>
      <c r="JSP3" s="75"/>
      <c r="JSQ3" s="75"/>
      <c r="JSR3" s="75"/>
      <c r="JSS3" s="75"/>
      <c r="JST3" s="75"/>
      <c r="JSU3" s="75"/>
      <c r="JSV3" s="75"/>
      <c r="JSW3" s="75"/>
      <c r="JSX3" s="75"/>
      <c r="JSY3" s="75"/>
      <c r="JSZ3" s="75"/>
      <c r="JTA3" s="75"/>
      <c r="JTB3" s="75"/>
      <c r="JTC3" s="75"/>
      <c r="JTD3" s="75"/>
      <c r="JTE3" s="75"/>
      <c r="JTF3" s="75"/>
      <c r="JTG3" s="75"/>
      <c r="JTH3" s="75"/>
      <c r="JTI3" s="75"/>
      <c r="JTJ3" s="75"/>
      <c r="JTK3" s="75"/>
      <c r="JTL3" s="75"/>
      <c r="JTM3" s="75"/>
      <c r="JTN3" s="75"/>
      <c r="JTO3" s="75"/>
      <c r="JTP3" s="75"/>
      <c r="JTQ3" s="75"/>
      <c r="JTR3" s="75"/>
      <c r="JTS3" s="75"/>
      <c r="JTT3" s="75"/>
      <c r="JTU3" s="75"/>
      <c r="JTV3" s="75"/>
      <c r="JTW3" s="75"/>
      <c r="JTX3" s="75"/>
      <c r="JTY3" s="75"/>
      <c r="JTZ3" s="75"/>
      <c r="JUA3" s="75"/>
      <c r="JUB3" s="75"/>
      <c r="JUC3" s="75"/>
      <c r="JUD3" s="75"/>
      <c r="JUE3" s="75"/>
      <c r="JUF3" s="75"/>
      <c r="JUG3" s="75"/>
      <c r="JUH3" s="75"/>
      <c r="JUI3" s="75"/>
      <c r="JUJ3" s="75"/>
      <c r="JUK3" s="75"/>
      <c r="JUL3" s="75"/>
      <c r="JUM3" s="75"/>
      <c r="JUN3" s="75"/>
      <c r="JUO3" s="75"/>
      <c r="JUP3" s="75"/>
      <c r="JUQ3" s="75"/>
      <c r="JUR3" s="75"/>
      <c r="JUS3" s="75"/>
      <c r="JUT3" s="75"/>
      <c r="JUU3" s="75"/>
      <c r="JUV3" s="75"/>
      <c r="JUW3" s="75"/>
      <c r="JUX3" s="75"/>
      <c r="JUY3" s="75"/>
      <c r="JUZ3" s="75"/>
      <c r="JVA3" s="75"/>
      <c r="JVB3" s="75"/>
      <c r="JVC3" s="75"/>
      <c r="JVD3" s="75"/>
      <c r="JVE3" s="75"/>
      <c r="JVF3" s="75"/>
      <c r="JVG3" s="75"/>
      <c r="JVH3" s="75"/>
      <c r="JVI3" s="75"/>
      <c r="JVJ3" s="75"/>
      <c r="JVK3" s="75"/>
      <c r="JVL3" s="75"/>
      <c r="JVM3" s="75"/>
      <c r="JVN3" s="75"/>
      <c r="JVO3" s="75"/>
      <c r="JVP3" s="75"/>
      <c r="JVQ3" s="75"/>
      <c r="JVR3" s="75"/>
      <c r="JVS3" s="75"/>
      <c r="JVT3" s="75"/>
      <c r="JVU3" s="75"/>
      <c r="JVV3" s="75"/>
      <c r="JVW3" s="75"/>
      <c r="JVX3" s="75"/>
      <c r="JVY3" s="75"/>
      <c r="JVZ3" s="75"/>
      <c r="JWA3" s="75"/>
      <c r="JWB3" s="75"/>
      <c r="JWC3" s="75"/>
      <c r="JWD3" s="75"/>
      <c r="JWE3" s="75"/>
      <c r="JWF3" s="75"/>
      <c r="JWG3" s="75"/>
      <c r="JWH3" s="75"/>
      <c r="JWI3" s="75"/>
      <c r="JWJ3" s="75"/>
      <c r="JWK3" s="75"/>
      <c r="JWL3" s="75"/>
      <c r="JWM3" s="75"/>
      <c r="JWN3" s="75"/>
      <c r="JWO3" s="75"/>
      <c r="JWP3" s="75"/>
      <c r="JWQ3" s="75"/>
      <c r="JWR3" s="75"/>
      <c r="JWS3" s="75"/>
      <c r="JWT3" s="75"/>
      <c r="JWU3" s="75"/>
      <c r="JWV3" s="75"/>
      <c r="JWW3" s="75"/>
      <c r="JWX3" s="75"/>
      <c r="JWY3" s="75"/>
      <c r="JWZ3" s="75"/>
      <c r="JXA3" s="75"/>
      <c r="JXB3" s="75"/>
      <c r="JXC3" s="75"/>
      <c r="JXD3" s="75"/>
      <c r="JXE3" s="75"/>
      <c r="JXF3" s="75"/>
      <c r="JXG3" s="75"/>
      <c r="JXH3" s="75"/>
      <c r="JXI3" s="75"/>
      <c r="JXJ3" s="75"/>
      <c r="JXK3" s="75"/>
      <c r="JXL3" s="75"/>
      <c r="JXM3" s="75"/>
      <c r="JXN3" s="75"/>
      <c r="JXO3" s="75"/>
      <c r="JXP3" s="75"/>
      <c r="JXQ3" s="75"/>
      <c r="JXR3" s="75"/>
      <c r="JXS3" s="75"/>
      <c r="JXT3" s="75"/>
      <c r="JXU3" s="75"/>
      <c r="JXV3" s="75"/>
      <c r="JXW3" s="75"/>
      <c r="JXX3" s="75"/>
      <c r="JXY3" s="75"/>
      <c r="JXZ3" s="75"/>
      <c r="JYA3" s="75"/>
      <c r="JYB3" s="75"/>
      <c r="JYC3" s="75"/>
      <c r="JYD3" s="75"/>
      <c r="JYE3" s="75"/>
      <c r="JYF3" s="75"/>
      <c r="JYG3" s="75"/>
      <c r="JYH3" s="75"/>
      <c r="JYI3" s="75"/>
      <c r="JYJ3" s="75"/>
      <c r="JYK3" s="75"/>
      <c r="JYL3" s="75"/>
      <c r="JYM3" s="75"/>
      <c r="JYN3" s="75"/>
      <c r="JYO3" s="75"/>
      <c r="JYP3" s="75"/>
      <c r="JYQ3" s="75"/>
      <c r="JYR3" s="75"/>
      <c r="JYS3" s="75"/>
      <c r="JYT3" s="75"/>
      <c r="JYU3" s="75"/>
      <c r="JYV3" s="75"/>
      <c r="JYW3" s="75"/>
      <c r="JYX3" s="75"/>
      <c r="JYY3" s="75"/>
      <c r="JYZ3" s="75"/>
      <c r="JZA3" s="75"/>
      <c r="JZB3" s="75"/>
      <c r="JZC3" s="75"/>
      <c r="JZD3" s="75"/>
      <c r="JZE3" s="75"/>
      <c r="JZF3" s="75"/>
      <c r="JZG3" s="75"/>
      <c r="JZH3" s="75"/>
      <c r="JZI3" s="75"/>
      <c r="JZJ3" s="75"/>
      <c r="JZK3" s="75"/>
      <c r="JZL3" s="75"/>
      <c r="JZM3" s="75"/>
      <c r="JZN3" s="75"/>
      <c r="JZO3" s="75"/>
      <c r="JZP3" s="75"/>
      <c r="JZQ3" s="75"/>
      <c r="JZR3" s="75"/>
      <c r="JZS3" s="75"/>
      <c r="JZT3" s="75"/>
      <c r="JZU3" s="75"/>
      <c r="JZV3" s="75"/>
      <c r="JZW3" s="75"/>
      <c r="JZX3" s="75"/>
      <c r="JZY3" s="75"/>
      <c r="JZZ3" s="75"/>
      <c r="KAA3" s="75"/>
      <c r="KAB3" s="75"/>
      <c r="KAC3" s="75"/>
      <c r="KAD3" s="75"/>
      <c r="KAE3" s="75"/>
      <c r="KAF3" s="75"/>
      <c r="KAG3" s="75"/>
      <c r="KAH3" s="75"/>
      <c r="KAI3" s="75"/>
      <c r="KAJ3" s="75"/>
      <c r="KAK3" s="75"/>
      <c r="KAL3" s="75"/>
      <c r="KAM3" s="75"/>
      <c r="KAN3" s="75"/>
      <c r="KAO3" s="75"/>
      <c r="KAP3" s="75"/>
      <c r="KAQ3" s="75"/>
      <c r="KAR3" s="75"/>
      <c r="KAS3" s="75"/>
      <c r="KAT3" s="75"/>
      <c r="KAU3" s="75"/>
      <c r="KAV3" s="75"/>
      <c r="KAW3" s="75"/>
      <c r="KAX3" s="75"/>
      <c r="KAY3" s="75"/>
      <c r="KAZ3" s="75"/>
      <c r="KBA3" s="75"/>
      <c r="KBB3" s="75"/>
      <c r="KBC3" s="75"/>
      <c r="KBD3" s="75"/>
      <c r="KBE3" s="75"/>
      <c r="KBF3" s="75"/>
      <c r="KBG3" s="75"/>
      <c r="KBH3" s="75"/>
      <c r="KBI3" s="75"/>
      <c r="KBJ3" s="75"/>
      <c r="KBK3" s="75"/>
      <c r="KBL3" s="75"/>
      <c r="KBM3" s="75"/>
      <c r="KBN3" s="75"/>
      <c r="KBO3" s="75"/>
      <c r="KBP3" s="75"/>
      <c r="KBQ3" s="75"/>
      <c r="KBR3" s="75"/>
      <c r="KBS3" s="75"/>
      <c r="KBT3" s="75"/>
      <c r="KBU3" s="75"/>
      <c r="KBV3" s="75"/>
      <c r="KBW3" s="75"/>
      <c r="KBX3" s="75"/>
      <c r="KBY3" s="75"/>
      <c r="KBZ3" s="75"/>
      <c r="KCA3" s="75"/>
      <c r="KCB3" s="75"/>
      <c r="KCC3" s="75"/>
      <c r="KCD3" s="75"/>
      <c r="KCE3" s="75"/>
      <c r="KCF3" s="75"/>
      <c r="KCG3" s="75"/>
      <c r="KCH3" s="75"/>
      <c r="KCI3" s="75"/>
      <c r="KCJ3" s="75"/>
      <c r="KCK3" s="75"/>
      <c r="KCL3" s="75"/>
      <c r="KCM3" s="75"/>
      <c r="KCN3" s="75"/>
      <c r="KCO3" s="75"/>
      <c r="KCP3" s="75"/>
      <c r="KCQ3" s="75"/>
      <c r="KCR3" s="75"/>
      <c r="KCS3" s="75"/>
      <c r="KCT3" s="75"/>
      <c r="KCU3" s="75"/>
      <c r="KCV3" s="75"/>
      <c r="KCW3" s="75"/>
      <c r="KCX3" s="75"/>
      <c r="KCY3" s="75"/>
      <c r="KCZ3" s="75"/>
      <c r="KDA3" s="75"/>
      <c r="KDB3" s="75"/>
      <c r="KDC3" s="75"/>
      <c r="KDD3" s="75"/>
      <c r="KDE3" s="75"/>
      <c r="KDF3" s="75"/>
      <c r="KDG3" s="75"/>
      <c r="KDH3" s="75"/>
      <c r="KDI3" s="75"/>
      <c r="KDJ3" s="75"/>
      <c r="KDK3" s="75"/>
      <c r="KDL3" s="75"/>
      <c r="KDM3" s="75"/>
      <c r="KDN3" s="75"/>
      <c r="KDO3" s="75"/>
      <c r="KDP3" s="75"/>
      <c r="KDQ3" s="75"/>
      <c r="KDR3" s="75"/>
      <c r="KDS3" s="75"/>
      <c r="KDT3" s="75"/>
      <c r="KDU3" s="75"/>
      <c r="KDV3" s="75"/>
      <c r="KDW3" s="75"/>
      <c r="KDX3" s="75"/>
      <c r="KDY3" s="75"/>
      <c r="KDZ3" s="75"/>
      <c r="KEA3" s="75"/>
      <c r="KEB3" s="75"/>
      <c r="KEC3" s="75"/>
      <c r="KED3" s="75"/>
      <c r="KEE3" s="75"/>
      <c r="KEF3" s="75"/>
      <c r="KEG3" s="75"/>
      <c r="KEH3" s="75"/>
      <c r="KEI3" s="75"/>
      <c r="KEJ3" s="75"/>
      <c r="KEK3" s="75"/>
      <c r="KEL3" s="75"/>
      <c r="KEM3" s="75"/>
      <c r="KEN3" s="75"/>
      <c r="KEO3" s="75"/>
      <c r="KEP3" s="75"/>
      <c r="KEQ3" s="75"/>
      <c r="KER3" s="75"/>
      <c r="KES3" s="75"/>
      <c r="KET3" s="75"/>
      <c r="KEU3" s="75"/>
      <c r="KEV3" s="75"/>
      <c r="KEW3" s="75"/>
      <c r="KEX3" s="75"/>
      <c r="KEY3" s="75"/>
      <c r="KEZ3" s="75"/>
      <c r="KFA3" s="75"/>
      <c r="KFB3" s="75"/>
      <c r="KFC3" s="75"/>
      <c r="KFD3" s="75"/>
      <c r="KFE3" s="75"/>
      <c r="KFF3" s="75"/>
      <c r="KFG3" s="75"/>
      <c r="KFH3" s="75"/>
      <c r="KFI3" s="75"/>
      <c r="KFJ3" s="75"/>
      <c r="KFK3" s="75"/>
      <c r="KFL3" s="75"/>
      <c r="KFM3" s="75"/>
      <c r="KFN3" s="75"/>
      <c r="KFO3" s="75"/>
      <c r="KFP3" s="75"/>
      <c r="KFQ3" s="75"/>
      <c r="KFR3" s="75"/>
      <c r="KFS3" s="75"/>
      <c r="KFT3" s="75"/>
      <c r="KFU3" s="75"/>
      <c r="KFV3" s="75"/>
      <c r="KFW3" s="75"/>
      <c r="KFX3" s="75"/>
      <c r="KFY3" s="75"/>
      <c r="KFZ3" s="75"/>
      <c r="KGA3" s="75"/>
      <c r="KGB3" s="75"/>
      <c r="KGC3" s="75"/>
      <c r="KGD3" s="75"/>
      <c r="KGE3" s="75"/>
      <c r="KGF3" s="75"/>
      <c r="KGG3" s="75"/>
      <c r="KGH3" s="75"/>
      <c r="KGI3" s="75"/>
      <c r="KGJ3" s="75"/>
      <c r="KGK3" s="75"/>
      <c r="KGL3" s="75"/>
      <c r="KGM3" s="75"/>
      <c r="KGN3" s="75"/>
      <c r="KGO3" s="75"/>
      <c r="KGP3" s="75"/>
      <c r="KGQ3" s="75"/>
      <c r="KGR3" s="75"/>
      <c r="KGS3" s="75"/>
      <c r="KGT3" s="75"/>
      <c r="KGU3" s="75"/>
      <c r="KGV3" s="75"/>
      <c r="KGW3" s="75"/>
      <c r="KGX3" s="75"/>
      <c r="KGY3" s="75"/>
      <c r="KGZ3" s="75"/>
      <c r="KHA3" s="75"/>
      <c r="KHB3" s="75"/>
      <c r="KHC3" s="75"/>
      <c r="KHD3" s="75"/>
      <c r="KHE3" s="75"/>
      <c r="KHF3" s="75"/>
      <c r="KHG3" s="75"/>
      <c r="KHH3" s="75"/>
      <c r="KHI3" s="75"/>
      <c r="KHJ3" s="75"/>
      <c r="KHK3" s="75"/>
      <c r="KHL3" s="75"/>
      <c r="KHM3" s="75"/>
      <c r="KHN3" s="75"/>
      <c r="KHO3" s="75"/>
      <c r="KHP3" s="75"/>
      <c r="KHQ3" s="75"/>
      <c r="KHR3" s="75"/>
      <c r="KHS3" s="75"/>
      <c r="KHT3" s="75"/>
      <c r="KHU3" s="75"/>
      <c r="KHV3" s="75"/>
      <c r="KHW3" s="75"/>
      <c r="KHX3" s="75"/>
      <c r="KHY3" s="75"/>
      <c r="KHZ3" s="75"/>
      <c r="KIA3" s="75"/>
      <c r="KIB3" s="75"/>
      <c r="KIC3" s="75"/>
      <c r="KID3" s="75"/>
      <c r="KIE3" s="75"/>
      <c r="KIF3" s="75"/>
      <c r="KIG3" s="75"/>
      <c r="KIH3" s="75"/>
      <c r="KII3" s="75"/>
      <c r="KIJ3" s="75"/>
      <c r="KIK3" s="75"/>
      <c r="KIL3" s="75"/>
      <c r="KIM3" s="75"/>
      <c r="KIN3" s="75"/>
      <c r="KIO3" s="75"/>
      <c r="KIP3" s="75"/>
      <c r="KIQ3" s="75"/>
      <c r="KIR3" s="75"/>
      <c r="KIS3" s="75"/>
      <c r="KIT3" s="75"/>
      <c r="KIU3" s="75"/>
      <c r="KIV3" s="75"/>
      <c r="KIW3" s="75"/>
      <c r="KIX3" s="75"/>
      <c r="KIY3" s="75"/>
      <c r="KIZ3" s="75"/>
      <c r="KJA3" s="75"/>
      <c r="KJB3" s="75"/>
      <c r="KJC3" s="75"/>
      <c r="KJD3" s="75"/>
      <c r="KJE3" s="75"/>
      <c r="KJF3" s="75"/>
      <c r="KJG3" s="75"/>
      <c r="KJH3" s="75"/>
      <c r="KJI3" s="75"/>
      <c r="KJJ3" s="75"/>
      <c r="KJK3" s="75"/>
      <c r="KJL3" s="75"/>
      <c r="KJM3" s="75"/>
      <c r="KJN3" s="75"/>
      <c r="KJO3" s="75"/>
      <c r="KJP3" s="75"/>
      <c r="KJQ3" s="75"/>
      <c r="KJR3" s="75"/>
      <c r="KJS3" s="75"/>
      <c r="KJT3" s="75"/>
      <c r="KJU3" s="75"/>
      <c r="KJV3" s="75"/>
      <c r="KJW3" s="75"/>
      <c r="KJX3" s="75"/>
      <c r="KJY3" s="75"/>
      <c r="KJZ3" s="75"/>
      <c r="KKA3" s="75"/>
      <c r="KKB3" s="75"/>
      <c r="KKC3" s="75"/>
      <c r="KKD3" s="75"/>
      <c r="KKE3" s="75"/>
      <c r="KKF3" s="75"/>
      <c r="KKG3" s="75"/>
      <c r="KKH3" s="75"/>
      <c r="KKI3" s="75"/>
      <c r="KKJ3" s="75"/>
      <c r="KKK3" s="75"/>
      <c r="KKL3" s="75"/>
      <c r="KKM3" s="75"/>
      <c r="KKN3" s="75"/>
      <c r="KKO3" s="75"/>
      <c r="KKP3" s="75"/>
      <c r="KKQ3" s="75"/>
      <c r="KKR3" s="75"/>
      <c r="KKS3" s="75"/>
      <c r="KKT3" s="75"/>
      <c r="KKU3" s="75"/>
      <c r="KKV3" s="75"/>
      <c r="KKW3" s="75"/>
      <c r="KKX3" s="75"/>
      <c r="KKY3" s="75"/>
      <c r="KKZ3" s="75"/>
      <c r="KLA3" s="75"/>
      <c r="KLB3" s="75"/>
      <c r="KLC3" s="75"/>
      <c r="KLD3" s="75"/>
      <c r="KLE3" s="75"/>
      <c r="KLF3" s="75"/>
      <c r="KLG3" s="75"/>
      <c r="KLH3" s="75"/>
      <c r="KLI3" s="75"/>
      <c r="KLJ3" s="75"/>
      <c r="KLK3" s="75"/>
      <c r="KLL3" s="75"/>
      <c r="KLM3" s="75"/>
      <c r="KLN3" s="75"/>
      <c r="KLO3" s="75"/>
      <c r="KLP3" s="75"/>
      <c r="KLQ3" s="75"/>
      <c r="KLR3" s="75"/>
      <c r="KLS3" s="75"/>
      <c r="KLT3" s="75"/>
      <c r="KLU3" s="75"/>
      <c r="KLV3" s="75"/>
      <c r="KLW3" s="75"/>
      <c r="KLX3" s="75"/>
      <c r="KLY3" s="75"/>
      <c r="KLZ3" s="75"/>
      <c r="KMA3" s="75"/>
      <c r="KMB3" s="75"/>
      <c r="KMC3" s="75"/>
      <c r="KMD3" s="75"/>
      <c r="KME3" s="75"/>
      <c r="KMF3" s="75"/>
      <c r="KMG3" s="75"/>
      <c r="KMH3" s="75"/>
      <c r="KMI3" s="75"/>
      <c r="KMJ3" s="75"/>
      <c r="KMK3" s="75"/>
      <c r="KML3" s="75"/>
      <c r="KMM3" s="75"/>
      <c r="KMN3" s="75"/>
      <c r="KMO3" s="75"/>
      <c r="KMP3" s="75"/>
      <c r="KMQ3" s="75"/>
      <c r="KMR3" s="75"/>
      <c r="KMS3" s="75"/>
      <c r="KMT3" s="75"/>
      <c r="KMU3" s="75"/>
      <c r="KMV3" s="75"/>
      <c r="KMW3" s="75"/>
      <c r="KMX3" s="75"/>
      <c r="KMY3" s="75"/>
      <c r="KMZ3" s="75"/>
      <c r="KNA3" s="75"/>
      <c r="KNB3" s="75"/>
      <c r="KNC3" s="75"/>
      <c r="KND3" s="75"/>
      <c r="KNE3" s="75"/>
      <c r="KNF3" s="75"/>
      <c r="KNG3" s="75"/>
      <c r="KNH3" s="75"/>
      <c r="KNI3" s="75"/>
      <c r="KNJ3" s="75"/>
      <c r="KNK3" s="75"/>
      <c r="KNL3" s="75"/>
      <c r="KNM3" s="75"/>
      <c r="KNN3" s="75"/>
      <c r="KNO3" s="75"/>
      <c r="KNP3" s="75"/>
      <c r="KNQ3" s="75"/>
      <c r="KNR3" s="75"/>
      <c r="KNS3" s="75"/>
      <c r="KNT3" s="75"/>
      <c r="KNU3" s="75"/>
      <c r="KNV3" s="75"/>
      <c r="KNW3" s="75"/>
      <c r="KNX3" s="75"/>
      <c r="KNY3" s="75"/>
      <c r="KNZ3" s="75"/>
      <c r="KOA3" s="75"/>
      <c r="KOB3" s="75"/>
      <c r="KOC3" s="75"/>
      <c r="KOD3" s="75"/>
      <c r="KOE3" s="75"/>
      <c r="KOF3" s="75"/>
      <c r="KOG3" s="75"/>
      <c r="KOH3" s="75"/>
      <c r="KOI3" s="75"/>
      <c r="KOJ3" s="75"/>
      <c r="KOK3" s="75"/>
      <c r="KOL3" s="75"/>
      <c r="KOM3" s="75"/>
      <c r="KON3" s="75"/>
      <c r="KOO3" s="75"/>
      <c r="KOP3" s="75"/>
      <c r="KOQ3" s="75"/>
      <c r="KOR3" s="75"/>
      <c r="KOS3" s="75"/>
      <c r="KOT3" s="75"/>
      <c r="KOU3" s="75"/>
      <c r="KOV3" s="75"/>
      <c r="KOW3" s="75"/>
      <c r="KOX3" s="75"/>
      <c r="KOY3" s="75"/>
      <c r="KOZ3" s="75"/>
      <c r="KPA3" s="75"/>
      <c r="KPB3" s="75"/>
      <c r="KPC3" s="75"/>
      <c r="KPD3" s="75"/>
      <c r="KPE3" s="75"/>
      <c r="KPF3" s="75"/>
      <c r="KPG3" s="75"/>
      <c r="KPH3" s="75"/>
      <c r="KPI3" s="75"/>
      <c r="KPJ3" s="75"/>
      <c r="KPK3" s="75"/>
      <c r="KPL3" s="75"/>
      <c r="KPM3" s="75"/>
      <c r="KPN3" s="75"/>
      <c r="KPO3" s="75"/>
      <c r="KPP3" s="75"/>
      <c r="KPQ3" s="75"/>
      <c r="KPR3" s="75"/>
      <c r="KPS3" s="75"/>
      <c r="KPT3" s="75"/>
      <c r="KPU3" s="75"/>
      <c r="KPV3" s="75"/>
      <c r="KPW3" s="75"/>
      <c r="KPX3" s="75"/>
      <c r="KPY3" s="75"/>
      <c r="KPZ3" s="75"/>
      <c r="KQA3" s="75"/>
      <c r="KQB3" s="75"/>
      <c r="KQC3" s="75"/>
      <c r="KQD3" s="75"/>
      <c r="KQE3" s="75"/>
      <c r="KQF3" s="75"/>
      <c r="KQG3" s="75"/>
      <c r="KQH3" s="75"/>
      <c r="KQI3" s="75"/>
      <c r="KQJ3" s="75"/>
      <c r="KQK3" s="75"/>
      <c r="KQL3" s="75"/>
      <c r="KQM3" s="75"/>
      <c r="KQN3" s="75"/>
      <c r="KQO3" s="75"/>
      <c r="KQP3" s="75"/>
      <c r="KQQ3" s="75"/>
      <c r="KQR3" s="75"/>
      <c r="KQS3" s="75"/>
      <c r="KQT3" s="75"/>
      <c r="KQU3" s="75"/>
      <c r="KQV3" s="75"/>
      <c r="KQW3" s="75"/>
      <c r="KQX3" s="75"/>
      <c r="KQY3" s="75"/>
      <c r="KQZ3" s="75"/>
      <c r="KRA3" s="75"/>
      <c r="KRB3" s="75"/>
      <c r="KRC3" s="75"/>
      <c r="KRD3" s="75"/>
      <c r="KRE3" s="75"/>
      <c r="KRF3" s="75"/>
      <c r="KRG3" s="75"/>
      <c r="KRH3" s="75"/>
      <c r="KRI3" s="75"/>
      <c r="KRJ3" s="75"/>
      <c r="KRK3" s="75"/>
      <c r="KRL3" s="75"/>
      <c r="KRM3" s="75"/>
      <c r="KRN3" s="75"/>
      <c r="KRO3" s="75"/>
      <c r="KRP3" s="75"/>
      <c r="KRQ3" s="75"/>
      <c r="KRR3" s="75"/>
      <c r="KRS3" s="75"/>
      <c r="KRT3" s="75"/>
      <c r="KRU3" s="75"/>
      <c r="KRV3" s="75"/>
      <c r="KRW3" s="75"/>
      <c r="KRX3" s="75"/>
      <c r="KRY3" s="75"/>
      <c r="KRZ3" s="75"/>
      <c r="KSA3" s="75"/>
      <c r="KSB3" s="75"/>
      <c r="KSC3" s="75"/>
      <c r="KSD3" s="75"/>
      <c r="KSE3" s="75"/>
      <c r="KSF3" s="75"/>
      <c r="KSG3" s="75"/>
      <c r="KSH3" s="75"/>
      <c r="KSI3" s="75"/>
      <c r="KSJ3" s="75"/>
      <c r="KSK3" s="75"/>
      <c r="KSL3" s="75"/>
      <c r="KSM3" s="75"/>
      <c r="KSN3" s="75"/>
      <c r="KSO3" s="75"/>
      <c r="KSP3" s="75"/>
      <c r="KSQ3" s="75"/>
      <c r="KSR3" s="75"/>
      <c r="KSS3" s="75"/>
      <c r="KST3" s="75"/>
      <c r="KSU3" s="75"/>
      <c r="KSV3" s="75"/>
      <c r="KSW3" s="75"/>
      <c r="KSX3" s="75"/>
      <c r="KSY3" s="75"/>
      <c r="KSZ3" s="75"/>
      <c r="KTA3" s="75"/>
      <c r="KTB3" s="75"/>
      <c r="KTC3" s="75"/>
      <c r="KTD3" s="75"/>
      <c r="KTE3" s="75"/>
      <c r="KTF3" s="75"/>
      <c r="KTG3" s="75"/>
      <c r="KTH3" s="75"/>
      <c r="KTI3" s="75"/>
      <c r="KTJ3" s="75"/>
      <c r="KTK3" s="75"/>
      <c r="KTL3" s="75"/>
      <c r="KTM3" s="75"/>
      <c r="KTN3" s="75"/>
      <c r="KTO3" s="75"/>
      <c r="KTP3" s="75"/>
      <c r="KTQ3" s="75"/>
      <c r="KTR3" s="75"/>
      <c r="KTS3" s="75"/>
      <c r="KTT3" s="75"/>
      <c r="KTU3" s="75"/>
      <c r="KTV3" s="75"/>
      <c r="KTW3" s="75"/>
      <c r="KTX3" s="75"/>
      <c r="KTY3" s="75"/>
      <c r="KTZ3" s="75"/>
      <c r="KUA3" s="75"/>
      <c r="KUB3" s="75"/>
      <c r="KUC3" s="75"/>
      <c r="KUD3" s="75"/>
      <c r="KUE3" s="75"/>
      <c r="KUF3" s="75"/>
      <c r="KUG3" s="75"/>
      <c r="KUH3" s="75"/>
      <c r="KUI3" s="75"/>
      <c r="KUJ3" s="75"/>
      <c r="KUK3" s="75"/>
      <c r="KUL3" s="75"/>
      <c r="KUM3" s="75"/>
      <c r="KUN3" s="75"/>
      <c r="KUO3" s="75"/>
      <c r="KUP3" s="75"/>
      <c r="KUQ3" s="75"/>
      <c r="KUR3" s="75"/>
      <c r="KUS3" s="75"/>
      <c r="KUT3" s="75"/>
      <c r="KUU3" s="75"/>
      <c r="KUV3" s="75"/>
      <c r="KUW3" s="75"/>
      <c r="KUX3" s="75"/>
      <c r="KUY3" s="75"/>
      <c r="KUZ3" s="75"/>
      <c r="KVA3" s="75"/>
      <c r="KVB3" s="75"/>
      <c r="KVC3" s="75"/>
      <c r="KVD3" s="75"/>
      <c r="KVE3" s="75"/>
      <c r="KVF3" s="75"/>
      <c r="KVG3" s="75"/>
      <c r="KVH3" s="75"/>
      <c r="KVI3" s="75"/>
      <c r="KVJ3" s="75"/>
      <c r="KVK3" s="75"/>
      <c r="KVL3" s="75"/>
      <c r="KVM3" s="75"/>
      <c r="KVN3" s="75"/>
      <c r="KVO3" s="75"/>
      <c r="KVP3" s="75"/>
      <c r="KVQ3" s="75"/>
      <c r="KVR3" s="75"/>
      <c r="KVS3" s="75"/>
      <c r="KVT3" s="75"/>
      <c r="KVU3" s="75"/>
      <c r="KVV3" s="75"/>
      <c r="KVW3" s="75"/>
      <c r="KVX3" s="75"/>
      <c r="KVY3" s="75"/>
      <c r="KVZ3" s="75"/>
      <c r="KWA3" s="75"/>
      <c r="KWB3" s="75"/>
      <c r="KWC3" s="75"/>
      <c r="KWD3" s="75"/>
      <c r="KWE3" s="75"/>
      <c r="KWF3" s="75"/>
      <c r="KWG3" s="75"/>
      <c r="KWH3" s="75"/>
      <c r="KWI3" s="75"/>
      <c r="KWJ3" s="75"/>
      <c r="KWK3" s="75"/>
      <c r="KWL3" s="75"/>
      <c r="KWM3" s="75"/>
      <c r="KWN3" s="75"/>
      <c r="KWO3" s="75"/>
      <c r="KWP3" s="75"/>
      <c r="KWQ3" s="75"/>
      <c r="KWR3" s="75"/>
      <c r="KWS3" s="75"/>
      <c r="KWT3" s="75"/>
      <c r="KWU3" s="75"/>
      <c r="KWV3" s="75"/>
      <c r="KWW3" s="75"/>
      <c r="KWX3" s="75"/>
      <c r="KWY3" s="75"/>
      <c r="KWZ3" s="75"/>
      <c r="KXA3" s="75"/>
      <c r="KXB3" s="75"/>
      <c r="KXC3" s="75"/>
      <c r="KXD3" s="75"/>
      <c r="KXE3" s="75"/>
      <c r="KXF3" s="75"/>
      <c r="KXG3" s="75"/>
      <c r="KXH3" s="75"/>
      <c r="KXI3" s="75"/>
      <c r="KXJ3" s="75"/>
      <c r="KXK3" s="75"/>
      <c r="KXL3" s="75"/>
      <c r="KXM3" s="75"/>
      <c r="KXN3" s="75"/>
      <c r="KXO3" s="75"/>
      <c r="KXP3" s="75"/>
      <c r="KXQ3" s="75"/>
      <c r="KXR3" s="75"/>
      <c r="KXS3" s="75"/>
      <c r="KXT3" s="75"/>
      <c r="KXU3" s="75"/>
      <c r="KXV3" s="75"/>
      <c r="KXW3" s="75"/>
      <c r="KXX3" s="75"/>
      <c r="KXY3" s="75"/>
      <c r="KXZ3" s="75"/>
      <c r="KYA3" s="75"/>
      <c r="KYB3" s="75"/>
      <c r="KYC3" s="75"/>
      <c r="KYD3" s="75"/>
      <c r="KYE3" s="75"/>
      <c r="KYF3" s="75"/>
      <c r="KYG3" s="75"/>
      <c r="KYH3" s="75"/>
      <c r="KYI3" s="75"/>
      <c r="KYJ3" s="75"/>
      <c r="KYK3" s="75"/>
      <c r="KYL3" s="75"/>
      <c r="KYM3" s="75"/>
      <c r="KYN3" s="75"/>
      <c r="KYO3" s="75"/>
      <c r="KYP3" s="75"/>
      <c r="KYQ3" s="75"/>
      <c r="KYR3" s="75"/>
      <c r="KYS3" s="75"/>
      <c r="KYT3" s="75"/>
      <c r="KYU3" s="75"/>
      <c r="KYV3" s="75"/>
      <c r="KYW3" s="75"/>
      <c r="KYX3" s="75"/>
      <c r="KYY3" s="75"/>
      <c r="KYZ3" s="75"/>
      <c r="KZA3" s="75"/>
      <c r="KZB3" s="75"/>
      <c r="KZC3" s="75"/>
      <c r="KZD3" s="75"/>
      <c r="KZE3" s="75"/>
      <c r="KZF3" s="75"/>
      <c r="KZG3" s="75"/>
      <c r="KZH3" s="75"/>
      <c r="KZI3" s="75"/>
      <c r="KZJ3" s="75"/>
      <c r="KZK3" s="75"/>
      <c r="KZL3" s="75"/>
      <c r="KZM3" s="75"/>
      <c r="KZN3" s="75"/>
      <c r="KZO3" s="75"/>
      <c r="KZP3" s="75"/>
      <c r="KZQ3" s="75"/>
      <c r="KZR3" s="75"/>
      <c r="KZS3" s="75"/>
      <c r="KZT3" s="75"/>
      <c r="KZU3" s="75"/>
      <c r="KZV3" s="75"/>
      <c r="KZW3" s="75"/>
      <c r="KZX3" s="75"/>
      <c r="KZY3" s="75"/>
      <c r="KZZ3" s="75"/>
      <c r="LAA3" s="75"/>
      <c r="LAB3" s="75"/>
      <c r="LAC3" s="75"/>
      <c r="LAD3" s="75"/>
      <c r="LAE3" s="75"/>
      <c r="LAF3" s="75"/>
      <c r="LAG3" s="75"/>
      <c r="LAH3" s="75"/>
      <c r="LAI3" s="75"/>
      <c r="LAJ3" s="75"/>
      <c r="LAK3" s="75"/>
      <c r="LAL3" s="75"/>
      <c r="LAM3" s="75"/>
      <c r="LAN3" s="75"/>
      <c r="LAO3" s="75"/>
      <c r="LAP3" s="75"/>
      <c r="LAQ3" s="75"/>
      <c r="LAR3" s="75"/>
      <c r="LAS3" s="75"/>
      <c r="LAT3" s="75"/>
      <c r="LAU3" s="75"/>
      <c r="LAV3" s="75"/>
      <c r="LAW3" s="75"/>
      <c r="LAX3" s="75"/>
      <c r="LAY3" s="75"/>
      <c r="LAZ3" s="75"/>
      <c r="LBA3" s="75"/>
      <c r="LBB3" s="75"/>
      <c r="LBC3" s="75"/>
      <c r="LBD3" s="75"/>
      <c r="LBE3" s="75"/>
      <c r="LBF3" s="75"/>
      <c r="LBG3" s="75"/>
      <c r="LBH3" s="75"/>
      <c r="LBI3" s="75"/>
      <c r="LBJ3" s="75"/>
      <c r="LBK3" s="75"/>
      <c r="LBL3" s="75"/>
      <c r="LBM3" s="75"/>
      <c r="LBN3" s="75"/>
      <c r="LBO3" s="75"/>
      <c r="LBP3" s="75"/>
      <c r="LBQ3" s="75"/>
      <c r="LBR3" s="75"/>
      <c r="LBS3" s="75"/>
      <c r="LBT3" s="75"/>
      <c r="LBU3" s="75"/>
      <c r="LBV3" s="75"/>
      <c r="LBW3" s="75"/>
      <c r="LBX3" s="75"/>
      <c r="LBY3" s="75"/>
      <c r="LBZ3" s="75"/>
      <c r="LCA3" s="75"/>
      <c r="LCB3" s="75"/>
      <c r="LCC3" s="75"/>
      <c r="LCD3" s="75"/>
      <c r="LCE3" s="75"/>
      <c r="LCF3" s="75"/>
      <c r="LCG3" s="75"/>
      <c r="LCH3" s="75"/>
      <c r="LCI3" s="75"/>
      <c r="LCJ3" s="75"/>
      <c r="LCK3" s="75"/>
      <c r="LCL3" s="75"/>
      <c r="LCM3" s="75"/>
      <c r="LCN3" s="75"/>
      <c r="LCO3" s="75"/>
      <c r="LCP3" s="75"/>
      <c r="LCQ3" s="75"/>
      <c r="LCR3" s="75"/>
      <c r="LCS3" s="75"/>
      <c r="LCT3" s="75"/>
      <c r="LCU3" s="75"/>
      <c r="LCV3" s="75"/>
      <c r="LCW3" s="75"/>
      <c r="LCX3" s="75"/>
      <c r="LCY3" s="75"/>
      <c r="LCZ3" s="75"/>
      <c r="LDA3" s="75"/>
      <c r="LDB3" s="75"/>
      <c r="LDC3" s="75"/>
      <c r="LDD3" s="75"/>
      <c r="LDE3" s="75"/>
      <c r="LDF3" s="75"/>
      <c r="LDG3" s="75"/>
      <c r="LDH3" s="75"/>
      <c r="LDI3" s="75"/>
      <c r="LDJ3" s="75"/>
      <c r="LDK3" s="75"/>
      <c r="LDL3" s="75"/>
      <c r="LDM3" s="75"/>
      <c r="LDN3" s="75"/>
      <c r="LDO3" s="75"/>
      <c r="LDP3" s="75"/>
      <c r="LDQ3" s="75"/>
      <c r="LDR3" s="75"/>
      <c r="LDS3" s="75"/>
      <c r="LDT3" s="75"/>
      <c r="LDU3" s="75"/>
      <c r="LDV3" s="75"/>
      <c r="LDW3" s="75"/>
      <c r="LDX3" s="75"/>
      <c r="LDY3" s="75"/>
      <c r="LDZ3" s="75"/>
      <c r="LEA3" s="75"/>
      <c r="LEB3" s="75"/>
      <c r="LEC3" s="75"/>
      <c r="LED3" s="75"/>
      <c r="LEE3" s="75"/>
      <c r="LEF3" s="75"/>
      <c r="LEG3" s="75"/>
      <c r="LEH3" s="75"/>
      <c r="LEI3" s="75"/>
      <c r="LEJ3" s="75"/>
      <c r="LEK3" s="75"/>
      <c r="LEL3" s="75"/>
      <c r="LEM3" s="75"/>
      <c r="LEN3" s="75"/>
      <c r="LEO3" s="75"/>
      <c r="LEP3" s="75"/>
      <c r="LEQ3" s="75"/>
      <c r="LER3" s="75"/>
      <c r="LES3" s="75"/>
      <c r="LET3" s="75"/>
      <c r="LEU3" s="75"/>
      <c r="LEV3" s="75"/>
      <c r="LEW3" s="75"/>
      <c r="LEX3" s="75"/>
      <c r="LEY3" s="75"/>
      <c r="LEZ3" s="75"/>
      <c r="LFA3" s="75"/>
      <c r="LFB3" s="75"/>
      <c r="LFC3" s="75"/>
      <c r="LFD3" s="75"/>
      <c r="LFE3" s="75"/>
      <c r="LFF3" s="75"/>
      <c r="LFG3" s="75"/>
      <c r="LFH3" s="75"/>
      <c r="LFI3" s="75"/>
      <c r="LFJ3" s="75"/>
      <c r="LFK3" s="75"/>
      <c r="LFL3" s="75"/>
      <c r="LFM3" s="75"/>
      <c r="LFN3" s="75"/>
      <c r="LFO3" s="75"/>
      <c r="LFP3" s="75"/>
      <c r="LFQ3" s="75"/>
      <c r="LFR3" s="75"/>
      <c r="LFS3" s="75"/>
      <c r="LFT3" s="75"/>
      <c r="LFU3" s="75"/>
      <c r="LFV3" s="75"/>
      <c r="LFW3" s="75"/>
      <c r="LFX3" s="75"/>
      <c r="LFY3" s="75"/>
      <c r="LFZ3" s="75"/>
      <c r="LGA3" s="75"/>
      <c r="LGB3" s="75"/>
      <c r="LGC3" s="75"/>
      <c r="LGD3" s="75"/>
      <c r="LGE3" s="75"/>
      <c r="LGF3" s="75"/>
      <c r="LGG3" s="75"/>
      <c r="LGH3" s="75"/>
      <c r="LGI3" s="75"/>
      <c r="LGJ3" s="75"/>
      <c r="LGK3" s="75"/>
      <c r="LGL3" s="75"/>
      <c r="LGM3" s="75"/>
      <c r="LGN3" s="75"/>
      <c r="LGO3" s="75"/>
      <c r="LGP3" s="75"/>
      <c r="LGQ3" s="75"/>
      <c r="LGR3" s="75"/>
      <c r="LGS3" s="75"/>
      <c r="LGT3" s="75"/>
      <c r="LGU3" s="75"/>
      <c r="LGV3" s="75"/>
      <c r="LGW3" s="75"/>
      <c r="LGX3" s="75"/>
      <c r="LGY3" s="75"/>
      <c r="LGZ3" s="75"/>
      <c r="LHA3" s="75"/>
      <c r="LHB3" s="75"/>
      <c r="LHC3" s="75"/>
      <c r="LHD3" s="75"/>
      <c r="LHE3" s="75"/>
      <c r="LHF3" s="75"/>
      <c r="LHG3" s="75"/>
      <c r="LHH3" s="75"/>
      <c r="LHI3" s="75"/>
      <c r="LHJ3" s="75"/>
      <c r="LHK3" s="75"/>
      <c r="LHL3" s="75"/>
      <c r="LHM3" s="75"/>
      <c r="LHN3" s="75"/>
      <c r="LHO3" s="75"/>
      <c r="LHP3" s="75"/>
      <c r="LHQ3" s="75"/>
      <c r="LHR3" s="75"/>
      <c r="LHS3" s="75"/>
      <c r="LHT3" s="75"/>
      <c r="LHU3" s="75"/>
      <c r="LHV3" s="75"/>
      <c r="LHW3" s="75"/>
      <c r="LHX3" s="75"/>
      <c r="LHY3" s="75"/>
      <c r="LHZ3" s="75"/>
      <c r="LIA3" s="75"/>
      <c r="LIB3" s="75"/>
      <c r="LIC3" s="75"/>
      <c r="LID3" s="75"/>
      <c r="LIE3" s="75"/>
      <c r="LIF3" s="75"/>
      <c r="LIG3" s="75"/>
      <c r="LIH3" s="75"/>
      <c r="LII3" s="75"/>
      <c r="LIJ3" s="75"/>
      <c r="LIK3" s="75"/>
      <c r="LIL3" s="75"/>
      <c r="LIM3" s="75"/>
      <c r="LIN3" s="75"/>
      <c r="LIO3" s="75"/>
      <c r="LIP3" s="75"/>
      <c r="LIQ3" s="75"/>
      <c r="LIR3" s="75"/>
      <c r="LIS3" s="75"/>
      <c r="LIT3" s="75"/>
      <c r="LIU3" s="75"/>
      <c r="LIV3" s="75"/>
      <c r="LIW3" s="75"/>
      <c r="LIX3" s="75"/>
      <c r="LIY3" s="75"/>
      <c r="LIZ3" s="75"/>
      <c r="LJA3" s="75"/>
      <c r="LJB3" s="75"/>
      <c r="LJC3" s="75"/>
      <c r="LJD3" s="75"/>
      <c r="LJE3" s="75"/>
      <c r="LJF3" s="75"/>
      <c r="LJG3" s="75"/>
      <c r="LJH3" s="75"/>
      <c r="LJI3" s="75"/>
      <c r="LJJ3" s="75"/>
      <c r="LJK3" s="75"/>
      <c r="LJL3" s="75"/>
      <c r="LJM3" s="75"/>
      <c r="LJN3" s="75"/>
      <c r="LJO3" s="75"/>
      <c r="LJP3" s="75"/>
      <c r="LJQ3" s="75"/>
      <c r="LJR3" s="75"/>
      <c r="LJS3" s="75"/>
      <c r="LJT3" s="75"/>
      <c r="LJU3" s="75"/>
      <c r="LJV3" s="75"/>
      <c r="LJW3" s="75"/>
      <c r="LJX3" s="75"/>
      <c r="LJY3" s="75"/>
      <c r="LJZ3" s="75"/>
      <c r="LKA3" s="75"/>
      <c r="LKB3" s="75"/>
      <c r="LKC3" s="75"/>
      <c r="LKD3" s="75"/>
      <c r="LKE3" s="75"/>
      <c r="LKF3" s="75"/>
      <c r="LKG3" s="75"/>
      <c r="LKH3" s="75"/>
      <c r="LKI3" s="75"/>
      <c r="LKJ3" s="75"/>
      <c r="LKK3" s="75"/>
      <c r="LKL3" s="75"/>
      <c r="LKM3" s="75"/>
      <c r="LKN3" s="75"/>
      <c r="LKO3" s="75"/>
      <c r="LKP3" s="75"/>
      <c r="LKQ3" s="75"/>
      <c r="LKR3" s="75"/>
      <c r="LKS3" s="75"/>
      <c r="LKT3" s="75"/>
      <c r="LKU3" s="75"/>
      <c r="LKV3" s="75"/>
      <c r="LKW3" s="75"/>
      <c r="LKX3" s="75"/>
      <c r="LKY3" s="75"/>
      <c r="LKZ3" s="75"/>
      <c r="LLA3" s="75"/>
      <c r="LLB3" s="75"/>
      <c r="LLC3" s="75"/>
      <c r="LLD3" s="75"/>
      <c r="LLE3" s="75"/>
      <c r="LLF3" s="75"/>
      <c r="LLG3" s="75"/>
      <c r="LLH3" s="75"/>
      <c r="LLI3" s="75"/>
      <c r="LLJ3" s="75"/>
      <c r="LLK3" s="75"/>
      <c r="LLL3" s="75"/>
      <c r="LLM3" s="75"/>
      <c r="LLN3" s="75"/>
      <c r="LLO3" s="75"/>
      <c r="LLP3" s="75"/>
      <c r="LLQ3" s="75"/>
      <c r="LLR3" s="75"/>
      <c r="LLS3" s="75"/>
      <c r="LLT3" s="75"/>
      <c r="LLU3" s="75"/>
      <c r="LLV3" s="75"/>
      <c r="LLW3" s="75"/>
      <c r="LLX3" s="75"/>
      <c r="LLY3" s="75"/>
      <c r="LLZ3" s="75"/>
      <c r="LMA3" s="75"/>
      <c r="LMB3" s="75"/>
      <c r="LMC3" s="75"/>
      <c r="LMD3" s="75"/>
      <c r="LME3" s="75"/>
      <c r="LMF3" s="75"/>
      <c r="LMG3" s="75"/>
      <c r="LMH3" s="75"/>
      <c r="LMI3" s="75"/>
      <c r="LMJ3" s="75"/>
      <c r="LMK3" s="75"/>
      <c r="LML3" s="75"/>
      <c r="LMM3" s="75"/>
      <c r="LMN3" s="75"/>
      <c r="LMO3" s="75"/>
      <c r="LMP3" s="75"/>
      <c r="LMQ3" s="75"/>
      <c r="LMR3" s="75"/>
      <c r="LMS3" s="75"/>
      <c r="LMT3" s="75"/>
      <c r="LMU3" s="75"/>
      <c r="LMV3" s="75"/>
      <c r="LMW3" s="75"/>
      <c r="LMX3" s="75"/>
      <c r="LMY3" s="75"/>
      <c r="LMZ3" s="75"/>
      <c r="LNA3" s="75"/>
      <c r="LNB3" s="75"/>
      <c r="LNC3" s="75"/>
      <c r="LND3" s="75"/>
      <c r="LNE3" s="75"/>
      <c r="LNF3" s="75"/>
      <c r="LNG3" s="75"/>
      <c r="LNH3" s="75"/>
      <c r="LNI3" s="75"/>
      <c r="LNJ3" s="75"/>
      <c r="LNK3" s="75"/>
      <c r="LNL3" s="75"/>
      <c r="LNM3" s="75"/>
      <c r="LNN3" s="75"/>
      <c r="LNO3" s="75"/>
      <c r="LNP3" s="75"/>
      <c r="LNQ3" s="75"/>
      <c r="LNR3" s="75"/>
      <c r="LNS3" s="75"/>
      <c r="LNT3" s="75"/>
      <c r="LNU3" s="75"/>
      <c r="LNV3" s="75"/>
      <c r="LNW3" s="75"/>
      <c r="LNX3" s="75"/>
      <c r="LNY3" s="75"/>
      <c r="LNZ3" s="75"/>
      <c r="LOA3" s="75"/>
      <c r="LOB3" s="75"/>
      <c r="LOC3" s="75"/>
      <c r="LOD3" s="75"/>
      <c r="LOE3" s="75"/>
      <c r="LOF3" s="75"/>
      <c r="LOG3" s="75"/>
      <c r="LOH3" s="75"/>
      <c r="LOI3" s="75"/>
      <c r="LOJ3" s="75"/>
      <c r="LOK3" s="75"/>
      <c r="LOL3" s="75"/>
      <c r="LOM3" s="75"/>
      <c r="LON3" s="75"/>
      <c r="LOO3" s="75"/>
      <c r="LOP3" s="75"/>
      <c r="LOQ3" s="75"/>
      <c r="LOR3" s="75"/>
      <c r="LOS3" s="75"/>
      <c r="LOT3" s="75"/>
      <c r="LOU3" s="75"/>
      <c r="LOV3" s="75"/>
      <c r="LOW3" s="75"/>
      <c r="LOX3" s="75"/>
      <c r="LOY3" s="75"/>
      <c r="LOZ3" s="75"/>
      <c r="LPA3" s="75"/>
      <c r="LPB3" s="75"/>
      <c r="LPC3" s="75"/>
      <c r="LPD3" s="75"/>
      <c r="LPE3" s="75"/>
      <c r="LPF3" s="75"/>
      <c r="LPG3" s="75"/>
      <c r="LPH3" s="75"/>
      <c r="LPI3" s="75"/>
      <c r="LPJ3" s="75"/>
      <c r="LPK3" s="75"/>
      <c r="LPL3" s="75"/>
      <c r="LPM3" s="75"/>
      <c r="LPN3" s="75"/>
      <c r="LPO3" s="75"/>
      <c r="LPP3" s="75"/>
      <c r="LPQ3" s="75"/>
      <c r="LPR3" s="75"/>
      <c r="LPS3" s="75"/>
      <c r="LPT3" s="75"/>
      <c r="LPU3" s="75"/>
      <c r="LPV3" s="75"/>
      <c r="LPW3" s="75"/>
      <c r="LPX3" s="75"/>
      <c r="LPY3" s="75"/>
      <c r="LPZ3" s="75"/>
      <c r="LQA3" s="75"/>
      <c r="LQB3" s="75"/>
      <c r="LQC3" s="75"/>
      <c r="LQD3" s="75"/>
      <c r="LQE3" s="75"/>
      <c r="LQF3" s="75"/>
      <c r="LQG3" s="75"/>
      <c r="LQH3" s="75"/>
      <c r="LQI3" s="75"/>
      <c r="LQJ3" s="75"/>
      <c r="LQK3" s="75"/>
      <c r="LQL3" s="75"/>
      <c r="LQM3" s="75"/>
      <c r="LQN3" s="75"/>
      <c r="LQO3" s="75"/>
      <c r="LQP3" s="75"/>
      <c r="LQQ3" s="75"/>
      <c r="LQR3" s="75"/>
      <c r="LQS3" s="75"/>
      <c r="LQT3" s="75"/>
      <c r="LQU3" s="75"/>
      <c r="LQV3" s="75"/>
      <c r="LQW3" s="75"/>
      <c r="LQX3" s="75"/>
      <c r="LQY3" s="75"/>
      <c r="LQZ3" s="75"/>
      <c r="LRA3" s="75"/>
      <c r="LRB3" s="75"/>
      <c r="LRC3" s="75"/>
      <c r="LRD3" s="75"/>
      <c r="LRE3" s="75"/>
      <c r="LRF3" s="75"/>
      <c r="LRG3" s="75"/>
      <c r="LRH3" s="75"/>
      <c r="LRI3" s="75"/>
      <c r="LRJ3" s="75"/>
      <c r="LRK3" s="75"/>
      <c r="LRL3" s="75"/>
      <c r="LRM3" s="75"/>
      <c r="LRN3" s="75"/>
      <c r="LRO3" s="75"/>
      <c r="LRP3" s="75"/>
      <c r="LRQ3" s="75"/>
      <c r="LRR3" s="75"/>
      <c r="LRS3" s="75"/>
      <c r="LRT3" s="75"/>
      <c r="LRU3" s="75"/>
      <c r="LRV3" s="75"/>
      <c r="LRW3" s="75"/>
      <c r="LRX3" s="75"/>
      <c r="LRY3" s="75"/>
      <c r="LRZ3" s="75"/>
      <c r="LSA3" s="75"/>
      <c r="LSB3" s="75"/>
      <c r="LSC3" s="75"/>
      <c r="LSD3" s="75"/>
      <c r="LSE3" s="75"/>
      <c r="LSF3" s="75"/>
      <c r="LSG3" s="75"/>
      <c r="LSH3" s="75"/>
      <c r="LSI3" s="75"/>
      <c r="LSJ3" s="75"/>
      <c r="LSK3" s="75"/>
      <c r="LSL3" s="75"/>
      <c r="LSM3" s="75"/>
      <c r="LSN3" s="75"/>
      <c r="LSO3" s="75"/>
      <c r="LSP3" s="75"/>
      <c r="LSQ3" s="75"/>
      <c r="LSR3" s="75"/>
      <c r="LSS3" s="75"/>
      <c r="LST3" s="75"/>
      <c r="LSU3" s="75"/>
      <c r="LSV3" s="75"/>
      <c r="LSW3" s="75"/>
      <c r="LSX3" s="75"/>
      <c r="LSY3" s="75"/>
      <c r="LSZ3" s="75"/>
      <c r="LTA3" s="75"/>
      <c r="LTB3" s="75"/>
      <c r="LTC3" s="75"/>
      <c r="LTD3" s="75"/>
      <c r="LTE3" s="75"/>
      <c r="LTF3" s="75"/>
      <c r="LTG3" s="75"/>
      <c r="LTH3" s="75"/>
      <c r="LTI3" s="75"/>
      <c r="LTJ3" s="75"/>
      <c r="LTK3" s="75"/>
      <c r="LTL3" s="75"/>
      <c r="LTM3" s="75"/>
      <c r="LTN3" s="75"/>
      <c r="LTO3" s="75"/>
      <c r="LTP3" s="75"/>
      <c r="LTQ3" s="75"/>
      <c r="LTR3" s="75"/>
      <c r="LTS3" s="75"/>
      <c r="LTT3" s="75"/>
      <c r="LTU3" s="75"/>
      <c r="LTV3" s="75"/>
      <c r="LTW3" s="75"/>
      <c r="LTX3" s="75"/>
      <c r="LTY3" s="75"/>
      <c r="LTZ3" s="75"/>
      <c r="LUA3" s="75"/>
      <c r="LUB3" s="75"/>
      <c r="LUC3" s="75"/>
      <c r="LUD3" s="75"/>
      <c r="LUE3" s="75"/>
      <c r="LUF3" s="75"/>
      <c r="LUG3" s="75"/>
      <c r="LUH3" s="75"/>
      <c r="LUI3" s="75"/>
      <c r="LUJ3" s="75"/>
      <c r="LUK3" s="75"/>
      <c r="LUL3" s="75"/>
      <c r="LUM3" s="75"/>
      <c r="LUN3" s="75"/>
      <c r="LUO3" s="75"/>
      <c r="LUP3" s="75"/>
      <c r="LUQ3" s="75"/>
      <c r="LUR3" s="75"/>
      <c r="LUS3" s="75"/>
      <c r="LUT3" s="75"/>
      <c r="LUU3" s="75"/>
      <c r="LUV3" s="75"/>
      <c r="LUW3" s="75"/>
      <c r="LUX3" s="75"/>
      <c r="LUY3" s="75"/>
      <c r="LUZ3" s="75"/>
      <c r="LVA3" s="75"/>
      <c r="LVB3" s="75"/>
      <c r="LVC3" s="75"/>
      <c r="LVD3" s="75"/>
      <c r="LVE3" s="75"/>
      <c r="LVF3" s="75"/>
      <c r="LVG3" s="75"/>
      <c r="LVH3" s="75"/>
      <c r="LVI3" s="75"/>
      <c r="LVJ3" s="75"/>
      <c r="LVK3" s="75"/>
      <c r="LVL3" s="75"/>
      <c r="LVM3" s="75"/>
      <c r="LVN3" s="75"/>
      <c r="LVO3" s="75"/>
      <c r="LVP3" s="75"/>
      <c r="LVQ3" s="75"/>
      <c r="LVR3" s="75"/>
      <c r="LVS3" s="75"/>
      <c r="LVT3" s="75"/>
      <c r="LVU3" s="75"/>
      <c r="LVV3" s="75"/>
      <c r="LVW3" s="75"/>
      <c r="LVX3" s="75"/>
      <c r="LVY3" s="75"/>
      <c r="LVZ3" s="75"/>
      <c r="LWA3" s="75"/>
      <c r="LWB3" s="75"/>
      <c r="LWC3" s="75"/>
      <c r="LWD3" s="75"/>
      <c r="LWE3" s="75"/>
      <c r="LWF3" s="75"/>
      <c r="LWG3" s="75"/>
      <c r="LWH3" s="75"/>
      <c r="LWI3" s="75"/>
      <c r="LWJ3" s="75"/>
      <c r="LWK3" s="75"/>
      <c r="LWL3" s="75"/>
      <c r="LWM3" s="75"/>
      <c r="LWN3" s="75"/>
      <c r="LWO3" s="75"/>
      <c r="LWP3" s="75"/>
      <c r="LWQ3" s="75"/>
      <c r="LWR3" s="75"/>
      <c r="LWS3" s="75"/>
      <c r="LWT3" s="75"/>
      <c r="LWU3" s="75"/>
      <c r="LWV3" s="75"/>
      <c r="LWW3" s="75"/>
      <c r="LWX3" s="75"/>
      <c r="LWY3" s="75"/>
      <c r="LWZ3" s="75"/>
      <c r="LXA3" s="75"/>
      <c r="LXB3" s="75"/>
      <c r="LXC3" s="75"/>
      <c r="LXD3" s="75"/>
      <c r="LXE3" s="75"/>
      <c r="LXF3" s="75"/>
      <c r="LXG3" s="75"/>
      <c r="LXH3" s="75"/>
      <c r="LXI3" s="75"/>
      <c r="LXJ3" s="75"/>
      <c r="LXK3" s="75"/>
      <c r="LXL3" s="75"/>
      <c r="LXM3" s="75"/>
      <c r="LXN3" s="75"/>
      <c r="LXO3" s="75"/>
      <c r="LXP3" s="75"/>
      <c r="LXQ3" s="75"/>
      <c r="LXR3" s="75"/>
      <c r="LXS3" s="75"/>
      <c r="LXT3" s="75"/>
      <c r="LXU3" s="75"/>
      <c r="LXV3" s="75"/>
      <c r="LXW3" s="75"/>
      <c r="LXX3" s="75"/>
      <c r="LXY3" s="75"/>
      <c r="LXZ3" s="75"/>
      <c r="LYA3" s="75"/>
      <c r="LYB3" s="75"/>
      <c r="LYC3" s="75"/>
      <c r="LYD3" s="75"/>
      <c r="LYE3" s="75"/>
      <c r="LYF3" s="75"/>
      <c r="LYG3" s="75"/>
      <c r="LYH3" s="75"/>
      <c r="LYI3" s="75"/>
      <c r="LYJ3" s="75"/>
      <c r="LYK3" s="75"/>
      <c r="LYL3" s="75"/>
      <c r="LYM3" s="75"/>
      <c r="LYN3" s="75"/>
      <c r="LYO3" s="75"/>
      <c r="LYP3" s="75"/>
      <c r="LYQ3" s="75"/>
      <c r="LYR3" s="75"/>
      <c r="LYS3" s="75"/>
      <c r="LYT3" s="75"/>
      <c r="LYU3" s="75"/>
      <c r="LYV3" s="75"/>
      <c r="LYW3" s="75"/>
      <c r="LYX3" s="75"/>
      <c r="LYY3" s="75"/>
      <c r="LYZ3" s="75"/>
      <c r="LZA3" s="75"/>
      <c r="LZB3" s="75"/>
      <c r="LZC3" s="75"/>
      <c r="LZD3" s="75"/>
      <c r="LZE3" s="75"/>
      <c r="LZF3" s="75"/>
      <c r="LZG3" s="75"/>
      <c r="LZH3" s="75"/>
      <c r="LZI3" s="75"/>
      <c r="LZJ3" s="75"/>
      <c r="LZK3" s="75"/>
      <c r="LZL3" s="75"/>
      <c r="LZM3" s="75"/>
      <c r="LZN3" s="75"/>
      <c r="LZO3" s="75"/>
      <c r="LZP3" s="75"/>
      <c r="LZQ3" s="75"/>
      <c r="LZR3" s="75"/>
      <c r="LZS3" s="75"/>
      <c r="LZT3" s="75"/>
      <c r="LZU3" s="75"/>
      <c r="LZV3" s="75"/>
      <c r="LZW3" s="75"/>
      <c r="LZX3" s="75"/>
      <c r="LZY3" s="75"/>
      <c r="LZZ3" s="75"/>
      <c r="MAA3" s="75"/>
      <c r="MAB3" s="75"/>
      <c r="MAC3" s="75"/>
      <c r="MAD3" s="75"/>
      <c r="MAE3" s="75"/>
      <c r="MAF3" s="75"/>
      <c r="MAG3" s="75"/>
      <c r="MAH3" s="75"/>
      <c r="MAI3" s="75"/>
      <c r="MAJ3" s="75"/>
      <c r="MAK3" s="75"/>
      <c r="MAL3" s="75"/>
      <c r="MAM3" s="75"/>
      <c r="MAN3" s="75"/>
      <c r="MAO3" s="75"/>
      <c r="MAP3" s="75"/>
      <c r="MAQ3" s="75"/>
      <c r="MAR3" s="75"/>
      <c r="MAS3" s="75"/>
      <c r="MAT3" s="75"/>
      <c r="MAU3" s="75"/>
      <c r="MAV3" s="75"/>
      <c r="MAW3" s="75"/>
      <c r="MAX3" s="75"/>
      <c r="MAY3" s="75"/>
      <c r="MAZ3" s="75"/>
      <c r="MBA3" s="75"/>
      <c r="MBB3" s="75"/>
      <c r="MBC3" s="75"/>
      <c r="MBD3" s="75"/>
      <c r="MBE3" s="75"/>
      <c r="MBF3" s="75"/>
      <c r="MBG3" s="75"/>
      <c r="MBH3" s="75"/>
      <c r="MBI3" s="75"/>
      <c r="MBJ3" s="75"/>
      <c r="MBK3" s="75"/>
      <c r="MBL3" s="75"/>
      <c r="MBM3" s="75"/>
      <c r="MBN3" s="75"/>
      <c r="MBO3" s="75"/>
      <c r="MBP3" s="75"/>
      <c r="MBQ3" s="75"/>
      <c r="MBR3" s="75"/>
      <c r="MBS3" s="75"/>
      <c r="MBT3" s="75"/>
      <c r="MBU3" s="75"/>
      <c r="MBV3" s="75"/>
      <c r="MBW3" s="75"/>
      <c r="MBX3" s="75"/>
      <c r="MBY3" s="75"/>
      <c r="MBZ3" s="75"/>
      <c r="MCA3" s="75"/>
      <c r="MCB3" s="75"/>
      <c r="MCC3" s="75"/>
      <c r="MCD3" s="75"/>
      <c r="MCE3" s="75"/>
      <c r="MCF3" s="75"/>
      <c r="MCG3" s="75"/>
      <c r="MCH3" s="75"/>
      <c r="MCI3" s="75"/>
      <c r="MCJ3" s="75"/>
      <c r="MCK3" s="75"/>
      <c r="MCL3" s="75"/>
      <c r="MCM3" s="75"/>
      <c r="MCN3" s="75"/>
      <c r="MCO3" s="75"/>
      <c r="MCP3" s="75"/>
      <c r="MCQ3" s="75"/>
      <c r="MCR3" s="75"/>
      <c r="MCS3" s="75"/>
      <c r="MCT3" s="75"/>
      <c r="MCU3" s="75"/>
      <c r="MCV3" s="75"/>
      <c r="MCW3" s="75"/>
      <c r="MCX3" s="75"/>
      <c r="MCY3" s="75"/>
      <c r="MCZ3" s="75"/>
      <c r="MDA3" s="75"/>
      <c r="MDB3" s="75"/>
      <c r="MDC3" s="75"/>
      <c r="MDD3" s="75"/>
      <c r="MDE3" s="75"/>
      <c r="MDF3" s="75"/>
      <c r="MDG3" s="75"/>
      <c r="MDH3" s="75"/>
      <c r="MDI3" s="75"/>
      <c r="MDJ3" s="75"/>
      <c r="MDK3" s="75"/>
      <c r="MDL3" s="75"/>
      <c r="MDM3" s="75"/>
      <c r="MDN3" s="75"/>
      <c r="MDO3" s="75"/>
      <c r="MDP3" s="75"/>
      <c r="MDQ3" s="75"/>
      <c r="MDR3" s="75"/>
      <c r="MDS3" s="75"/>
      <c r="MDT3" s="75"/>
      <c r="MDU3" s="75"/>
      <c r="MDV3" s="75"/>
      <c r="MDW3" s="75"/>
      <c r="MDX3" s="75"/>
      <c r="MDY3" s="75"/>
      <c r="MDZ3" s="75"/>
      <c r="MEA3" s="75"/>
      <c r="MEB3" s="75"/>
      <c r="MEC3" s="75"/>
      <c r="MED3" s="75"/>
      <c r="MEE3" s="75"/>
      <c r="MEF3" s="75"/>
      <c r="MEG3" s="75"/>
      <c r="MEH3" s="75"/>
      <c r="MEI3" s="75"/>
      <c r="MEJ3" s="75"/>
      <c r="MEK3" s="75"/>
      <c r="MEL3" s="75"/>
      <c r="MEM3" s="75"/>
      <c r="MEN3" s="75"/>
      <c r="MEO3" s="75"/>
      <c r="MEP3" s="75"/>
      <c r="MEQ3" s="75"/>
      <c r="MER3" s="75"/>
      <c r="MES3" s="75"/>
      <c r="MET3" s="75"/>
      <c r="MEU3" s="75"/>
      <c r="MEV3" s="75"/>
      <c r="MEW3" s="75"/>
      <c r="MEX3" s="75"/>
      <c r="MEY3" s="75"/>
      <c r="MEZ3" s="75"/>
      <c r="MFA3" s="75"/>
      <c r="MFB3" s="75"/>
      <c r="MFC3" s="75"/>
      <c r="MFD3" s="75"/>
      <c r="MFE3" s="75"/>
      <c r="MFF3" s="75"/>
      <c r="MFG3" s="75"/>
      <c r="MFH3" s="75"/>
      <c r="MFI3" s="75"/>
      <c r="MFJ3" s="75"/>
      <c r="MFK3" s="75"/>
      <c r="MFL3" s="75"/>
      <c r="MFM3" s="75"/>
      <c r="MFN3" s="75"/>
      <c r="MFO3" s="75"/>
      <c r="MFP3" s="75"/>
      <c r="MFQ3" s="75"/>
      <c r="MFR3" s="75"/>
      <c r="MFS3" s="75"/>
      <c r="MFT3" s="75"/>
      <c r="MFU3" s="75"/>
      <c r="MFV3" s="75"/>
      <c r="MFW3" s="75"/>
      <c r="MFX3" s="75"/>
      <c r="MFY3" s="75"/>
      <c r="MFZ3" s="75"/>
      <c r="MGA3" s="75"/>
      <c r="MGB3" s="75"/>
      <c r="MGC3" s="75"/>
      <c r="MGD3" s="75"/>
      <c r="MGE3" s="75"/>
      <c r="MGF3" s="75"/>
      <c r="MGG3" s="75"/>
      <c r="MGH3" s="75"/>
      <c r="MGI3" s="75"/>
      <c r="MGJ3" s="75"/>
      <c r="MGK3" s="75"/>
      <c r="MGL3" s="75"/>
      <c r="MGM3" s="75"/>
      <c r="MGN3" s="75"/>
      <c r="MGO3" s="75"/>
      <c r="MGP3" s="75"/>
      <c r="MGQ3" s="75"/>
      <c r="MGR3" s="75"/>
      <c r="MGS3" s="75"/>
      <c r="MGT3" s="75"/>
      <c r="MGU3" s="75"/>
      <c r="MGV3" s="75"/>
      <c r="MGW3" s="75"/>
      <c r="MGX3" s="75"/>
      <c r="MGY3" s="75"/>
      <c r="MGZ3" s="75"/>
      <c r="MHA3" s="75"/>
      <c r="MHB3" s="75"/>
      <c r="MHC3" s="75"/>
      <c r="MHD3" s="75"/>
      <c r="MHE3" s="75"/>
      <c r="MHF3" s="75"/>
      <c r="MHG3" s="75"/>
      <c r="MHH3" s="75"/>
      <c r="MHI3" s="75"/>
      <c r="MHJ3" s="75"/>
      <c r="MHK3" s="75"/>
      <c r="MHL3" s="75"/>
      <c r="MHM3" s="75"/>
      <c r="MHN3" s="75"/>
      <c r="MHO3" s="75"/>
      <c r="MHP3" s="75"/>
      <c r="MHQ3" s="75"/>
      <c r="MHR3" s="75"/>
      <c r="MHS3" s="75"/>
      <c r="MHT3" s="75"/>
      <c r="MHU3" s="75"/>
      <c r="MHV3" s="75"/>
      <c r="MHW3" s="75"/>
      <c r="MHX3" s="75"/>
      <c r="MHY3" s="75"/>
      <c r="MHZ3" s="75"/>
      <c r="MIA3" s="75"/>
      <c r="MIB3" s="75"/>
      <c r="MIC3" s="75"/>
      <c r="MID3" s="75"/>
      <c r="MIE3" s="75"/>
      <c r="MIF3" s="75"/>
      <c r="MIG3" s="75"/>
      <c r="MIH3" s="75"/>
      <c r="MII3" s="75"/>
      <c r="MIJ3" s="75"/>
      <c r="MIK3" s="75"/>
      <c r="MIL3" s="75"/>
      <c r="MIM3" s="75"/>
      <c r="MIN3" s="75"/>
      <c r="MIO3" s="75"/>
      <c r="MIP3" s="75"/>
      <c r="MIQ3" s="75"/>
      <c r="MIR3" s="75"/>
      <c r="MIS3" s="75"/>
      <c r="MIT3" s="75"/>
      <c r="MIU3" s="75"/>
      <c r="MIV3" s="75"/>
      <c r="MIW3" s="75"/>
      <c r="MIX3" s="75"/>
      <c r="MIY3" s="75"/>
      <c r="MIZ3" s="75"/>
      <c r="MJA3" s="75"/>
      <c r="MJB3" s="75"/>
      <c r="MJC3" s="75"/>
      <c r="MJD3" s="75"/>
      <c r="MJE3" s="75"/>
      <c r="MJF3" s="75"/>
      <c r="MJG3" s="75"/>
      <c r="MJH3" s="75"/>
      <c r="MJI3" s="75"/>
      <c r="MJJ3" s="75"/>
      <c r="MJK3" s="75"/>
      <c r="MJL3" s="75"/>
      <c r="MJM3" s="75"/>
      <c r="MJN3" s="75"/>
      <c r="MJO3" s="75"/>
      <c r="MJP3" s="75"/>
      <c r="MJQ3" s="75"/>
      <c r="MJR3" s="75"/>
      <c r="MJS3" s="75"/>
      <c r="MJT3" s="75"/>
      <c r="MJU3" s="75"/>
      <c r="MJV3" s="75"/>
      <c r="MJW3" s="75"/>
      <c r="MJX3" s="75"/>
      <c r="MJY3" s="75"/>
      <c r="MJZ3" s="75"/>
      <c r="MKA3" s="75"/>
      <c r="MKB3" s="75"/>
      <c r="MKC3" s="75"/>
      <c r="MKD3" s="75"/>
      <c r="MKE3" s="75"/>
      <c r="MKF3" s="75"/>
      <c r="MKG3" s="75"/>
      <c r="MKH3" s="75"/>
      <c r="MKI3" s="75"/>
      <c r="MKJ3" s="75"/>
      <c r="MKK3" s="75"/>
      <c r="MKL3" s="75"/>
      <c r="MKM3" s="75"/>
      <c r="MKN3" s="75"/>
      <c r="MKO3" s="75"/>
      <c r="MKP3" s="75"/>
      <c r="MKQ3" s="75"/>
      <c r="MKR3" s="75"/>
      <c r="MKS3" s="75"/>
      <c r="MKT3" s="75"/>
      <c r="MKU3" s="75"/>
      <c r="MKV3" s="75"/>
      <c r="MKW3" s="75"/>
      <c r="MKX3" s="75"/>
      <c r="MKY3" s="75"/>
      <c r="MKZ3" s="75"/>
      <c r="MLA3" s="75"/>
      <c r="MLB3" s="75"/>
      <c r="MLC3" s="75"/>
      <c r="MLD3" s="75"/>
      <c r="MLE3" s="75"/>
      <c r="MLF3" s="75"/>
      <c r="MLG3" s="75"/>
      <c r="MLH3" s="75"/>
      <c r="MLI3" s="75"/>
      <c r="MLJ3" s="75"/>
      <c r="MLK3" s="75"/>
      <c r="MLL3" s="75"/>
      <c r="MLM3" s="75"/>
      <c r="MLN3" s="75"/>
      <c r="MLO3" s="75"/>
      <c r="MLP3" s="75"/>
      <c r="MLQ3" s="75"/>
      <c r="MLR3" s="75"/>
      <c r="MLS3" s="75"/>
      <c r="MLT3" s="75"/>
      <c r="MLU3" s="75"/>
      <c r="MLV3" s="75"/>
      <c r="MLW3" s="75"/>
      <c r="MLX3" s="75"/>
      <c r="MLY3" s="75"/>
      <c r="MLZ3" s="75"/>
      <c r="MMA3" s="75"/>
      <c r="MMB3" s="75"/>
      <c r="MMC3" s="75"/>
      <c r="MMD3" s="75"/>
      <c r="MME3" s="75"/>
      <c r="MMF3" s="75"/>
      <c r="MMG3" s="75"/>
      <c r="MMH3" s="75"/>
      <c r="MMI3" s="75"/>
      <c r="MMJ3" s="75"/>
      <c r="MMK3" s="75"/>
      <c r="MML3" s="75"/>
      <c r="MMM3" s="75"/>
      <c r="MMN3" s="75"/>
      <c r="MMO3" s="75"/>
      <c r="MMP3" s="75"/>
      <c r="MMQ3" s="75"/>
      <c r="MMR3" s="75"/>
      <c r="MMS3" s="75"/>
      <c r="MMT3" s="75"/>
      <c r="MMU3" s="75"/>
      <c r="MMV3" s="75"/>
      <c r="MMW3" s="75"/>
      <c r="MMX3" s="75"/>
      <c r="MMY3" s="75"/>
      <c r="MMZ3" s="75"/>
      <c r="MNA3" s="75"/>
      <c r="MNB3" s="75"/>
      <c r="MNC3" s="75"/>
      <c r="MND3" s="75"/>
      <c r="MNE3" s="75"/>
      <c r="MNF3" s="75"/>
      <c r="MNG3" s="75"/>
      <c r="MNH3" s="75"/>
      <c r="MNI3" s="75"/>
      <c r="MNJ3" s="75"/>
      <c r="MNK3" s="75"/>
      <c r="MNL3" s="75"/>
      <c r="MNM3" s="75"/>
      <c r="MNN3" s="75"/>
      <c r="MNO3" s="75"/>
      <c r="MNP3" s="75"/>
      <c r="MNQ3" s="75"/>
      <c r="MNR3" s="75"/>
      <c r="MNS3" s="75"/>
      <c r="MNT3" s="75"/>
      <c r="MNU3" s="75"/>
      <c r="MNV3" s="75"/>
      <c r="MNW3" s="75"/>
      <c r="MNX3" s="75"/>
      <c r="MNY3" s="75"/>
      <c r="MNZ3" s="75"/>
      <c r="MOA3" s="75"/>
      <c r="MOB3" s="75"/>
      <c r="MOC3" s="75"/>
      <c r="MOD3" s="75"/>
      <c r="MOE3" s="75"/>
      <c r="MOF3" s="75"/>
      <c r="MOG3" s="75"/>
      <c r="MOH3" s="75"/>
      <c r="MOI3" s="75"/>
      <c r="MOJ3" s="75"/>
      <c r="MOK3" s="75"/>
      <c r="MOL3" s="75"/>
      <c r="MOM3" s="75"/>
      <c r="MON3" s="75"/>
      <c r="MOO3" s="75"/>
      <c r="MOP3" s="75"/>
      <c r="MOQ3" s="75"/>
      <c r="MOR3" s="75"/>
      <c r="MOS3" s="75"/>
      <c r="MOT3" s="75"/>
      <c r="MOU3" s="75"/>
      <c r="MOV3" s="75"/>
      <c r="MOW3" s="75"/>
      <c r="MOX3" s="75"/>
      <c r="MOY3" s="75"/>
      <c r="MOZ3" s="75"/>
      <c r="MPA3" s="75"/>
      <c r="MPB3" s="75"/>
      <c r="MPC3" s="75"/>
      <c r="MPD3" s="75"/>
      <c r="MPE3" s="75"/>
      <c r="MPF3" s="75"/>
      <c r="MPG3" s="75"/>
      <c r="MPH3" s="75"/>
      <c r="MPI3" s="75"/>
      <c r="MPJ3" s="75"/>
      <c r="MPK3" s="75"/>
      <c r="MPL3" s="75"/>
      <c r="MPM3" s="75"/>
      <c r="MPN3" s="75"/>
      <c r="MPO3" s="75"/>
      <c r="MPP3" s="75"/>
      <c r="MPQ3" s="75"/>
      <c r="MPR3" s="75"/>
      <c r="MPS3" s="75"/>
      <c r="MPT3" s="75"/>
      <c r="MPU3" s="75"/>
      <c r="MPV3" s="75"/>
      <c r="MPW3" s="75"/>
      <c r="MPX3" s="75"/>
      <c r="MPY3" s="75"/>
      <c r="MPZ3" s="75"/>
      <c r="MQA3" s="75"/>
      <c r="MQB3" s="75"/>
      <c r="MQC3" s="75"/>
      <c r="MQD3" s="75"/>
      <c r="MQE3" s="75"/>
      <c r="MQF3" s="75"/>
      <c r="MQG3" s="75"/>
      <c r="MQH3" s="75"/>
      <c r="MQI3" s="75"/>
      <c r="MQJ3" s="75"/>
      <c r="MQK3" s="75"/>
      <c r="MQL3" s="75"/>
      <c r="MQM3" s="75"/>
      <c r="MQN3" s="75"/>
      <c r="MQO3" s="75"/>
      <c r="MQP3" s="75"/>
      <c r="MQQ3" s="75"/>
      <c r="MQR3" s="75"/>
      <c r="MQS3" s="75"/>
      <c r="MQT3" s="75"/>
      <c r="MQU3" s="75"/>
      <c r="MQV3" s="75"/>
      <c r="MQW3" s="75"/>
      <c r="MQX3" s="75"/>
      <c r="MQY3" s="75"/>
      <c r="MQZ3" s="75"/>
      <c r="MRA3" s="75"/>
      <c r="MRB3" s="75"/>
      <c r="MRC3" s="75"/>
      <c r="MRD3" s="75"/>
      <c r="MRE3" s="75"/>
      <c r="MRF3" s="75"/>
      <c r="MRG3" s="75"/>
      <c r="MRH3" s="75"/>
      <c r="MRI3" s="75"/>
      <c r="MRJ3" s="75"/>
      <c r="MRK3" s="75"/>
      <c r="MRL3" s="75"/>
      <c r="MRM3" s="75"/>
      <c r="MRN3" s="75"/>
      <c r="MRO3" s="75"/>
      <c r="MRP3" s="75"/>
      <c r="MRQ3" s="75"/>
      <c r="MRR3" s="75"/>
      <c r="MRS3" s="75"/>
      <c r="MRT3" s="75"/>
      <c r="MRU3" s="75"/>
      <c r="MRV3" s="75"/>
      <c r="MRW3" s="75"/>
      <c r="MRX3" s="75"/>
      <c r="MRY3" s="75"/>
      <c r="MRZ3" s="75"/>
      <c r="MSA3" s="75"/>
      <c r="MSB3" s="75"/>
      <c r="MSC3" s="75"/>
      <c r="MSD3" s="75"/>
      <c r="MSE3" s="75"/>
      <c r="MSF3" s="75"/>
      <c r="MSG3" s="75"/>
      <c r="MSH3" s="75"/>
      <c r="MSI3" s="75"/>
      <c r="MSJ3" s="75"/>
      <c r="MSK3" s="75"/>
      <c r="MSL3" s="75"/>
      <c r="MSM3" s="75"/>
      <c r="MSN3" s="75"/>
      <c r="MSO3" s="75"/>
      <c r="MSP3" s="75"/>
      <c r="MSQ3" s="75"/>
      <c r="MSR3" s="75"/>
      <c r="MSS3" s="75"/>
      <c r="MST3" s="75"/>
      <c r="MSU3" s="75"/>
      <c r="MSV3" s="75"/>
      <c r="MSW3" s="75"/>
      <c r="MSX3" s="75"/>
      <c r="MSY3" s="75"/>
      <c r="MSZ3" s="75"/>
      <c r="MTA3" s="75"/>
      <c r="MTB3" s="75"/>
      <c r="MTC3" s="75"/>
      <c r="MTD3" s="75"/>
      <c r="MTE3" s="75"/>
      <c r="MTF3" s="75"/>
      <c r="MTG3" s="75"/>
      <c r="MTH3" s="75"/>
      <c r="MTI3" s="75"/>
      <c r="MTJ3" s="75"/>
      <c r="MTK3" s="75"/>
      <c r="MTL3" s="75"/>
      <c r="MTM3" s="75"/>
      <c r="MTN3" s="75"/>
      <c r="MTO3" s="75"/>
      <c r="MTP3" s="75"/>
      <c r="MTQ3" s="75"/>
      <c r="MTR3" s="75"/>
      <c r="MTS3" s="75"/>
      <c r="MTT3" s="75"/>
      <c r="MTU3" s="75"/>
      <c r="MTV3" s="75"/>
      <c r="MTW3" s="75"/>
      <c r="MTX3" s="75"/>
      <c r="MTY3" s="75"/>
      <c r="MTZ3" s="75"/>
      <c r="MUA3" s="75"/>
      <c r="MUB3" s="75"/>
      <c r="MUC3" s="75"/>
      <c r="MUD3" s="75"/>
      <c r="MUE3" s="75"/>
      <c r="MUF3" s="75"/>
      <c r="MUG3" s="75"/>
      <c r="MUH3" s="75"/>
      <c r="MUI3" s="75"/>
      <c r="MUJ3" s="75"/>
      <c r="MUK3" s="75"/>
      <c r="MUL3" s="75"/>
      <c r="MUM3" s="75"/>
      <c r="MUN3" s="75"/>
      <c r="MUO3" s="75"/>
      <c r="MUP3" s="75"/>
      <c r="MUQ3" s="75"/>
      <c r="MUR3" s="75"/>
      <c r="MUS3" s="75"/>
      <c r="MUT3" s="75"/>
      <c r="MUU3" s="75"/>
      <c r="MUV3" s="75"/>
      <c r="MUW3" s="75"/>
      <c r="MUX3" s="75"/>
      <c r="MUY3" s="75"/>
      <c r="MUZ3" s="75"/>
      <c r="MVA3" s="75"/>
      <c r="MVB3" s="75"/>
      <c r="MVC3" s="75"/>
      <c r="MVD3" s="75"/>
      <c r="MVE3" s="75"/>
      <c r="MVF3" s="75"/>
      <c r="MVG3" s="75"/>
      <c r="MVH3" s="75"/>
      <c r="MVI3" s="75"/>
      <c r="MVJ3" s="75"/>
      <c r="MVK3" s="75"/>
      <c r="MVL3" s="75"/>
      <c r="MVM3" s="75"/>
      <c r="MVN3" s="75"/>
      <c r="MVO3" s="75"/>
      <c r="MVP3" s="75"/>
      <c r="MVQ3" s="75"/>
      <c r="MVR3" s="75"/>
      <c r="MVS3" s="75"/>
      <c r="MVT3" s="75"/>
      <c r="MVU3" s="75"/>
      <c r="MVV3" s="75"/>
      <c r="MVW3" s="75"/>
      <c r="MVX3" s="75"/>
      <c r="MVY3" s="75"/>
      <c r="MVZ3" s="75"/>
      <c r="MWA3" s="75"/>
      <c r="MWB3" s="75"/>
      <c r="MWC3" s="75"/>
      <c r="MWD3" s="75"/>
      <c r="MWE3" s="75"/>
      <c r="MWF3" s="75"/>
      <c r="MWG3" s="75"/>
      <c r="MWH3" s="75"/>
      <c r="MWI3" s="75"/>
      <c r="MWJ3" s="75"/>
      <c r="MWK3" s="75"/>
      <c r="MWL3" s="75"/>
      <c r="MWM3" s="75"/>
      <c r="MWN3" s="75"/>
      <c r="MWO3" s="75"/>
      <c r="MWP3" s="75"/>
      <c r="MWQ3" s="75"/>
      <c r="MWR3" s="75"/>
      <c r="MWS3" s="75"/>
      <c r="MWT3" s="75"/>
      <c r="MWU3" s="75"/>
      <c r="MWV3" s="75"/>
      <c r="MWW3" s="75"/>
      <c r="MWX3" s="75"/>
      <c r="MWY3" s="75"/>
      <c r="MWZ3" s="75"/>
      <c r="MXA3" s="75"/>
      <c r="MXB3" s="75"/>
      <c r="MXC3" s="75"/>
      <c r="MXD3" s="75"/>
      <c r="MXE3" s="75"/>
      <c r="MXF3" s="75"/>
      <c r="MXG3" s="75"/>
      <c r="MXH3" s="75"/>
      <c r="MXI3" s="75"/>
      <c r="MXJ3" s="75"/>
      <c r="MXK3" s="75"/>
      <c r="MXL3" s="75"/>
      <c r="MXM3" s="75"/>
      <c r="MXN3" s="75"/>
      <c r="MXO3" s="75"/>
      <c r="MXP3" s="75"/>
      <c r="MXQ3" s="75"/>
      <c r="MXR3" s="75"/>
      <c r="MXS3" s="75"/>
      <c r="MXT3" s="75"/>
      <c r="MXU3" s="75"/>
      <c r="MXV3" s="75"/>
      <c r="MXW3" s="75"/>
      <c r="MXX3" s="75"/>
      <c r="MXY3" s="75"/>
      <c r="MXZ3" s="75"/>
      <c r="MYA3" s="75"/>
      <c r="MYB3" s="75"/>
      <c r="MYC3" s="75"/>
      <c r="MYD3" s="75"/>
      <c r="MYE3" s="75"/>
      <c r="MYF3" s="75"/>
      <c r="MYG3" s="75"/>
      <c r="MYH3" s="75"/>
      <c r="MYI3" s="75"/>
      <c r="MYJ3" s="75"/>
      <c r="MYK3" s="75"/>
      <c r="MYL3" s="75"/>
      <c r="MYM3" s="75"/>
      <c r="MYN3" s="75"/>
      <c r="MYO3" s="75"/>
      <c r="MYP3" s="75"/>
      <c r="MYQ3" s="75"/>
      <c r="MYR3" s="75"/>
      <c r="MYS3" s="75"/>
      <c r="MYT3" s="75"/>
      <c r="MYU3" s="75"/>
      <c r="MYV3" s="75"/>
      <c r="MYW3" s="75"/>
      <c r="MYX3" s="75"/>
      <c r="MYY3" s="75"/>
      <c r="MYZ3" s="75"/>
      <c r="MZA3" s="75"/>
      <c r="MZB3" s="75"/>
      <c r="MZC3" s="75"/>
      <c r="MZD3" s="75"/>
      <c r="MZE3" s="75"/>
      <c r="MZF3" s="75"/>
      <c r="MZG3" s="75"/>
      <c r="MZH3" s="75"/>
      <c r="MZI3" s="75"/>
      <c r="MZJ3" s="75"/>
      <c r="MZK3" s="75"/>
      <c r="MZL3" s="75"/>
      <c r="MZM3" s="75"/>
      <c r="MZN3" s="75"/>
      <c r="MZO3" s="75"/>
      <c r="MZP3" s="75"/>
      <c r="MZQ3" s="75"/>
      <c r="MZR3" s="75"/>
      <c r="MZS3" s="75"/>
      <c r="MZT3" s="75"/>
      <c r="MZU3" s="75"/>
      <c r="MZV3" s="75"/>
      <c r="MZW3" s="75"/>
      <c r="MZX3" s="75"/>
      <c r="MZY3" s="75"/>
      <c r="MZZ3" s="75"/>
      <c r="NAA3" s="75"/>
      <c r="NAB3" s="75"/>
      <c r="NAC3" s="75"/>
      <c r="NAD3" s="75"/>
      <c r="NAE3" s="75"/>
      <c r="NAF3" s="75"/>
      <c r="NAG3" s="75"/>
      <c r="NAH3" s="75"/>
      <c r="NAI3" s="75"/>
      <c r="NAJ3" s="75"/>
      <c r="NAK3" s="75"/>
      <c r="NAL3" s="75"/>
      <c r="NAM3" s="75"/>
      <c r="NAN3" s="75"/>
      <c r="NAO3" s="75"/>
      <c r="NAP3" s="75"/>
      <c r="NAQ3" s="75"/>
      <c r="NAR3" s="75"/>
      <c r="NAS3" s="75"/>
      <c r="NAT3" s="75"/>
      <c r="NAU3" s="75"/>
      <c r="NAV3" s="75"/>
      <c r="NAW3" s="75"/>
      <c r="NAX3" s="75"/>
      <c r="NAY3" s="75"/>
      <c r="NAZ3" s="75"/>
      <c r="NBA3" s="75"/>
      <c r="NBB3" s="75"/>
      <c r="NBC3" s="75"/>
      <c r="NBD3" s="75"/>
      <c r="NBE3" s="75"/>
      <c r="NBF3" s="75"/>
      <c r="NBG3" s="75"/>
      <c r="NBH3" s="75"/>
      <c r="NBI3" s="75"/>
      <c r="NBJ3" s="75"/>
      <c r="NBK3" s="75"/>
      <c r="NBL3" s="75"/>
      <c r="NBM3" s="75"/>
      <c r="NBN3" s="75"/>
      <c r="NBO3" s="75"/>
      <c r="NBP3" s="75"/>
      <c r="NBQ3" s="75"/>
      <c r="NBR3" s="75"/>
      <c r="NBS3" s="75"/>
      <c r="NBT3" s="75"/>
      <c r="NBU3" s="75"/>
      <c r="NBV3" s="75"/>
      <c r="NBW3" s="75"/>
      <c r="NBX3" s="75"/>
      <c r="NBY3" s="75"/>
      <c r="NBZ3" s="75"/>
      <c r="NCA3" s="75"/>
      <c r="NCB3" s="75"/>
      <c r="NCC3" s="75"/>
      <c r="NCD3" s="75"/>
      <c r="NCE3" s="75"/>
      <c r="NCF3" s="75"/>
      <c r="NCG3" s="75"/>
      <c r="NCH3" s="75"/>
      <c r="NCI3" s="75"/>
      <c r="NCJ3" s="75"/>
      <c r="NCK3" s="75"/>
      <c r="NCL3" s="75"/>
      <c r="NCM3" s="75"/>
      <c r="NCN3" s="75"/>
      <c r="NCO3" s="75"/>
      <c r="NCP3" s="75"/>
      <c r="NCQ3" s="75"/>
      <c r="NCR3" s="75"/>
      <c r="NCS3" s="75"/>
      <c r="NCT3" s="75"/>
      <c r="NCU3" s="75"/>
      <c r="NCV3" s="75"/>
      <c r="NCW3" s="75"/>
      <c r="NCX3" s="75"/>
      <c r="NCY3" s="75"/>
      <c r="NCZ3" s="75"/>
      <c r="NDA3" s="75"/>
      <c r="NDB3" s="75"/>
      <c r="NDC3" s="75"/>
      <c r="NDD3" s="75"/>
      <c r="NDE3" s="75"/>
      <c r="NDF3" s="75"/>
      <c r="NDG3" s="75"/>
      <c r="NDH3" s="75"/>
      <c r="NDI3" s="75"/>
      <c r="NDJ3" s="75"/>
      <c r="NDK3" s="75"/>
      <c r="NDL3" s="75"/>
      <c r="NDM3" s="75"/>
      <c r="NDN3" s="75"/>
      <c r="NDO3" s="75"/>
      <c r="NDP3" s="75"/>
      <c r="NDQ3" s="75"/>
      <c r="NDR3" s="75"/>
      <c r="NDS3" s="75"/>
      <c r="NDT3" s="75"/>
      <c r="NDU3" s="75"/>
      <c r="NDV3" s="75"/>
      <c r="NDW3" s="75"/>
      <c r="NDX3" s="75"/>
      <c r="NDY3" s="75"/>
      <c r="NDZ3" s="75"/>
      <c r="NEA3" s="75"/>
      <c r="NEB3" s="75"/>
      <c r="NEC3" s="75"/>
      <c r="NED3" s="75"/>
      <c r="NEE3" s="75"/>
      <c r="NEF3" s="75"/>
      <c r="NEG3" s="75"/>
      <c r="NEH3" s="75"/>
      <c r="NEI3" s="75"/>
      <c r="NEJ3" s="75"/>
      <c r="NEK3" s="75"/>
      <c r="NEL3" s="75"/>
      <c r="NEM3" s="75"/>
      <c r="NEN3" s="75"/>
      <c r="NEO3" s="75"/>
      <c r="NEP3" s="75"/>
      <c r="NEQ3" s="75"/>
      <c r="NER3" s="75"/>
      <c r="NES3" s="75"/>
      <c r="NET3" s="75"/>
      <c r="NEU3" s="75"/>
      <c r="NEV3" s="75"/>
      <c r="NEW3" s="75"/>
      <c r="NEX3" s="75"/>
      <c r="NEY3" s="75"/>
      <c r="NEZ3" s="75"/>
      <c r="NFA3" s="75"/>
      <c r="NFB3" s="75"/>
      <c r="NFC3" s="75"/>
      <c r="NFD3" s="75"/>
      <c r="NFE3" s="75"/>
      <c r="NFF3" s="75"/>
      <c r="NFG3" s="75"/>
      <c r="NFH3" s="75"/>
      <c r="NFI3" s="75"/>
      <c r="NFJ3" s="75"/>
      <c r="NFK3" s="75"/>
      <c r="NFL3" s="75"/>
      <c r="NFM3" s="75"/>
      <c r="NFN3" s="75"/>
      <c r="NFO3" s="75"/>
      <c r="NFP3" s="75"/>
      <c r="NFQ3" s="75"/>
      <c r="NFR3" s="75"/>
      <c r="NFS3" s="75"/>
      <c r="NFT3" s="75"/>
      <c r="NFU3" s="75"/>
      <c r="NFV3" s="75"/>
      <c r="NFW3" s="75"/>
      <c r="NFX3" s="75"/>
      <c r="NFY3" s="75"/>
      <c r="NFZ3" s="75"/>
      <c r="NGA3" s="75"/>
      <c r="NGB3" s="75"/>
      <c r="NGC3" s="75"/>
      <c r="NGD3" s="75"/>
      <c r="NGE3" s="75"/>
      <c r="NGF3" s="75"/>
      <c r="NGG3" s="75"/>
      <c r="NGH3" s="75"/>
      <c r="NGI3" s="75"/>
      <c r="NGJ3" s="75"/>
      <c r="NGK3" s="75"/>
      <c r="NGL3" s="75"/>
      <c r="NGM3" s="75"/>
      <c r="NGN3" s="75"/>
      <c r="NGO3" s="75"/>
      <c r="NGP3" s="75"/>
      <c r="NGQ3" s="75"/>
      <c r="NGR3" s="75"/>
      <c r="NGS3" s="75"/>
      <c r="NGT3" s="75"/>
      <c r="NGU3" s="75"/>
      <c r="NGV3" s="75"/>
      <c r="NGW3" s="75"/>
      <c r="NGX3" s="75"/>
      <c r="NGY3" s="75"/>
      <c r="NGZ3" s="75"/>
      <c r="NHA3" s="75"/>
      <c r="NHB3" s="75"/>
      <c r="NHC3" s="75"/>
      <c r="NHD3" s="75"/>
      <c r="NHE3" s="75"/>
      <c r="NHF3" s="75"/>
      <c r="NHG3" s="75"/>
      <c r="NHH3" s="75"/>
      <c r="NHI3" s="75"/>
      <c r="NHJ3" s="75"/>
      <c r="NHK3" s="75"/>
      <c r="NHL3" s="75"/>
      <c r="NHM3" s="75"/>
      <c r="NHN3" s="75"/>
      <c r="NHO3" s="75"/>
      <c r="NHP3" s="75"/>
      <c r="NHQ3" s="75"/>
      <c r="NHR3" s="75"/>
      <c r="NHS3" s="75"/>
      <c r="NHT3" s="75"/>
      <c r="NHU3" s="75"/>
      <c r="NHV3" s="75"/>
      <c r="NHW3" s="75"/>
      <c r="NHX3" s="75"/>
      <c r="NHY3" s="75"/>
      <c r="NHZ3" s="75"/>
      <c r="NIA3" s="75"/>
      <c r="NIB3" s="75"/>
      <c r="NIC3" s="75"/>
      <c r="NID3" s="75"/>
      <c r="NIE3" s="75"/>
      <c r="NIF3" s="75"/>
      <c r="NIG3" s="75"/>
      <c r="NIH3" s="75"/>
      <c r="NII3" s="75"/>
      <c r="NIJ3" s="75"/>
      <c r="NIK3" s="75"/>
      <c r="NIL3" s="75"/>
      <c r="NIM3" s="75"/>
      <c r="NIN3" s="75"/>
      <c r="NIO3" s="75"/>
      <c r="NIP3" s="75"/>
      <c r="NIQ3" s="75"/>
      <c r="NIR3" s="75"/>
      <c r="NIS3" s="75"/>
      <c r="NIT3" s="75"/>
      <c r="NIU3" s="75"/>
      <c r="NIV3" s="75"/>
      <c r="NIW3" s="75"/>
      <c r="NIX3" s="75"/>
      <c r="NIY3" s="75"/>
      <c r="NIZ3" s="75"/>
      <c r="NJA3" s="75"/>
      <c r="NJB3" s="75"/>
      <c r="NJC3" s="75"/>
      <c r="NJD3" s="75"/>
      <c r="NJE3" s="75"/>
      <c r="NJF3" s="75"/>
      <c r="NJG3" s="75"/>
      <c r="NJH3" s="75"/>
      <c r="NJI3" s="75"/>
      <c r="NJJ3" s="75"/>
      <c r="NJK3" s="75"/>
      <c r="NJL3" s="75"/>
      <c r="NJM3" s="75"/>
      <c r="NJN3" s="75"/>
      <c r="NJO3" s="75"/>
      <c r="NJP3" s="75"/>
      <c r="NJQ3" s="75"/>
      <c r="NJR3" s="75"/>
      <c r="NJS3" s="75"/>
      <c r="NJT3" s="75"/>
      <c r="NJU3" s="75"/>
      <c r="NJV3" s="75"/>
      <c r="NJW3" s="75"/>
      <c r="NJX3" s="75"/>
      <c r="NJY3" s="75"/>
      <c r="NJZ3" s="75"/>
      <c r="NKA3" s="75"/>
      <c r="NKB3" s="75"/>
      <c r="NKC3" s="75"/>
      <c r="NKD3" s="75"/>
      <c r="NKE3" s="75"/>
      <c r="NKF3" s="75"/>
      <c r="NKG3" s="75"/>
      <c r="NKH3" s="75"/>
      <c r="NKI3" s="75"/>
      <c r="NKJ3" s="75"/>
      <c r="NKK3" s="75"/>
      <c r="NKL3" s="75"/>
      <c r="NKM3" s="75"/>
      <c r="NKN3" s="75"/>
      <c r="NKO3" s="75"/>
      <c r="NKP3" s="75"/>
      <c r="NKQ3" s="75"/>
      <c r="NKR3" s="75"/>
      <c r="NKS3" s="75"/>
      <c r="NKT3" s="75"/>
      <c r="NKU3" s="75"/>
      <c r="NKV3" s="75"/>
      <c r="NKW3" s="75"/>
      <c r="NKX3" s="75"/>
      <c r="NKY3" s="75"/>
      <c r="NKZ3" s="75"/>
      <c r="NLA3" s="75"/>
      <c r="NLB3" s="75"/>
      <c r="NLC3" s="75"/>
      <c r="NLD3" s="75"/>
      <c r="NLE3" s="75"/>
      <c r="NLF3" s="75"/>
      <c r="NLG3" s="75"/>
      <c r="NLH3" s="75"/>
      <c r="NLI3" s="75"/>
      <c r="NLJ3" s="75"/>
      <c r="NLK3" s="75"/>
      <c r="NLL3" s="75"/>
      <c r="NLM3" s="75"/>
      <c r="NLN3" s="75"/>
      <c r="NLO3" s="75"/>
      <c r="NLP3" s="75"/>
      <c r="NLQ3" s="75"/>
      <c r="NLR3" s="75"/>
      <c r="NLS3" s="75"/>
      <c r="NLT3" s="75"/>
      <c r="NLU3" s="75"/>
      <c r="NLV3" s="75"/>
      <c r="NLW3" s="75"/>
      <c r="NLX3" s="75"/>
      <c r="NLY3" s="75"/>
      <c r="NLZ3" s="75"/>
      <c r="NMA3" s="75"/>
      <c r="NMB3" s="75"/>
      <c r="NMC3" s="75"/>
      <c r="NMD3" s="75"/>
      <c r="NME3" s="75"/>
      <c r="NMF3" s="75"/>
      <c r="NMG3" s="75"/>
      <c r="NMH3" s="75"/>
      <c r="NMI3" s="75"/>
      <c r="NMJ3" s="75"/>
      <c r="NMK3" s="75"/>
      <c r="NML3" s="75"/>
      <c r="NMM3" s="75"/>
      <c r="NMN3" s="75"/>
      <c r="NMO3" s="75"/>
      <c r="NMP3" s="75"/>
      <c r="NMQ3" s="75"/>
      <c r="NMR3" s="75"/>
      <c r="NMS3" s="75"/>
      <c r="NMT3" s="75"/>
      <c r="NMU3" s="75"/>
      <c r="NMV3" s="75"/>
      <c r="NMW3" s="75"/>
      <c r="NMX3" s="75"/>
      <c r="NMY3" s="75"/>
      <c r="NMZ3" s="75"/>
      <c r="NNA3" s="75"/>
      <c r="NNB3" s="75"/>
      <c r="NNC3" s="75"/>
      <c r="NND3" s="75"/>
      <c r="NNE3" s="75"/>
      <c r="NNF3" s="75"/>
      <c r="NNG3" s="75"/>
      <c r="NNH3" s="75"/>
      <c r="NNI3" s="75"/>
      <c r="NNJ3" s="75"/>
      <c r="NNK3" s="75"/>
      <c r="NNL3" s="75"/>
      <c r="NNM3" s="75"/>
      <c r="NNN3" s="75"/>
      <c r="NNO3" s="75"/>
      <c r="NNP3" s="75"/>
      <c r="NNQ3" s="75"/>
      <c r="NNR3" s="75"/>
      <c r="NNS3" s="75"/>
      <c r="NNT3" s="75"/>
      <c r="NNU3" s="75"/>
      <c r="NNV3" s="75"/>
      <c r="NNW3" s="75"/>
      <c r="NNX3" s="75"/>
      <c r="NNY3" s="75"/>
      <c r="NNZ3" s="75"/>
      <c r="NOA3" s="75"/>
      <c r="NOB3" s="75"/>
      <c r="NOC3" s="75"/>
      <c r="NOD3" s="75"/>
      <c r="NOE3" s="75"/>
      <c r="NOF3" s="75"/>
      <c r="NOG3" s="75"/>
      <c r="NOH3" s="75"/>
      <c r="NOI3" s="75"/>
      <c r="NOJ3" s="75"/>
      <c r="NOK3" s="75"/>
      <c r="NOL3" s="75"/>
      <c r="NOM3" s="75"/>
      <c r="NON3" s="75"/>
      <c r="NOO3" s="75"/>
      <c r="NOP3" s="75"/>
      <c r="NOQ3" s="75"/>
      <c r="NOR3" s="75"/>
      <c r="NOS3" s="75"/>
      <c r="NOT3" s="75"/>
      <c r="NOU3" s="75"/>
      <c r="NOV3" s="75"/>
      <c r="NOW3" s="75"/>
      <c r="NOX3" s="75"/>
      <c r="NOY3" s="75"/>
      <c r="NOZ3" s="75"/>
      <c r="NPA3" s="75"/>
      <c r="NPB3" s="75"/>
      <c r="NPC3" s="75"/>
      <c r="NPD3" s="75"/>
      <c r="NPE3" s="75"/>
      <c r="NPF3" s="75"/>
      <c r="NPG3" s="75"/>
      <c r="NPH3" s="75"/>
      <c r="NPI3" s="75"/>
      <c r="NPJ3" s="75"/>
      <c r="NPK3" s="75"/>
      <c r="NPL3" s="75"/>
      <c r="NPM3" s="75"/>
      <c r="NPN3" s="75"/>
      <c r="NPO3" s="75"/>
      <c r="NPP3" s="75"/>
      <c r="NPQ3" s="75"/>
      <c r="NPR3" s="75"/>
      <c r="NPS3" s="75"/>
      <c r="NPT3" s="75"/>
      <c r="NPU3" s="75"/>
      <c r="NPV3" s="75"/>
      <c r="NPW3" s="75"/>
      <c r="NPX3" s="75"/>
      <c r="NPY3" s="75"/>
      <c r="NPZ3" s="75"/>
      <c r="NQA3" s="75"/>
      <c r="NQB3" s="75"/>
      <c r="NQC3" s="75"/>
      <c r="NQD3" s="75"/>
      <c r="NQE3" s="75"/>
      <c r="NQF3" s="75"/>
      <c r="NQG3" s="75"/>
      <c r="NQH3" s="75"/>
      <c r="NQI3" s="75"/>
      <c r="NQJ3" s="75"/>
      <c r="NQK3" s="75"/>
      <c r="NQL3" s="75"/>
      <c r="NQM3" s="75"/>
      <c r="NQN3" s="75"/>
      <c r="NQO3" s="75"/>
      <c r="NQP3" s="75"/>
      <c r="NQQ3" s="75"/>
      <c r="NQR3" s="75"/>
      <c r="NQS3" s="75"/>
      <c r="NQT3" s="75"/>
      <c r="NQU3" s="75"/>
      <c r="NQV3" s="75"/>
      <c r="NQW3" s="75"/>
      <c r="NQX3" s="75"/>
      <c r="NQY3" s="75"/>
      <c r="NQZ3" s="75"/>
      <c r="NRA3" s="75"/>
      <c r="NRB3" s="75"/>
      <c r="NRC3" s="75"/>
      <c r="NRD3" s="75"/>
      <c r="NRE3" s="75"/>
      <c r="NRF3" s="75"/>
      <c r="NRG3" s="75"/>
      <c r="NRH3" s="75"/>
      <c r="NRI3" s="75"/>
      <c r="NRJ3" s="75"/>
      <c r="NRK3" s="75"/>
      <c r="NRL3" s="75"/>
      <c r="NRM3" s="75"/>
      <c r="NRN3" s="75"/>
      <c r="NRO3" s="75"/>
      <c r="NRP3" s="75"/>
      <c r="NRQ3" s="75"/>
      <c r="NRR3" s="75"/>
      <c r="NRS3" s="75"/>
      <c r="NRT3" s="75"/>
      <c r="NRU3" s="75"/>
      <c r="NRV3" s="75"/>
      <c r="NRW3" s="75"/>
      <c r="NRX3" s="75"/>
      <c r="NRY3" s="75"/>
      <c r="NRZ3" s="75"/>
      <c r="NSA3" s="75"/>
      <c r="NSB3" s="75"/>
      <c r="NSC3" s="75"/>
      <c r="NSD3" s="75"/>
      <c r="NSE3" s="75"/>
      <c r="NSF3" s="75"/>
      <c r="NSG3" s="75"/>
      <c r="NSH3" s="75"/>
      <c r="NSI3" s="75"/>
      <c r="NSJ3" s="75"/>
      <c r="NSK3" s="75"/>
      <c r="NSL3" s="75"/>
      <c r="NSM3" s="75"/>
      <c r="NSN3" s="75"/>
      <c r="NSO3" s="75"/>
      <c r="NSP3" s="75"/>
      <c r="NSQ3" s="75"/>
      <c r="NSR3" s="75"/>
      <c r="NSS3" s="75"/>
      <c r="NST3" s="75"/>
      <c r="NSU3" s="75"/>
      <c r="NSV3" s="75"/>
      <c r="NSW3" s="75"/>
      <c r="NSX3" s="75"/>
      <c r="NSY3" s="75"/>
      <c r="NSZ3" s="75"/>
      <c r="NTA3" s="75"/>
      <c r="NTB3" s="75"/>
      <c r="NTC3" s="75"/>
      <c r="NTD3" s="75"/>
      <c r="NTE3" s="75"/>
      <c r="NTF3" s="75"/>
      <c r="NTG3" s="75"/>
      <c r="NTH3" s="75"/>
      <c r="NTI3" s="75"/>
      <c r="NTJ3" s="75"/>
      <c r="NTK3" s="75"/>
      <c r="NTL3" s="75"/>
      <c r="NTM3" s="75"/>
      <c r="NTN3" s="75"/>
      <c r="NTO3" s="75"/>
      <c r="NTP3" s="75"/>
      <c r="NTQ3" s="75"/>
      <c r="NTR3" s="75"/>
      <c r="NTS3" s="75"/>
      <c r="NTT3" s="75"/>
      <c r="NTU3" s="75"/>
      <c r="NTV3" s="75"/>
      <c r="NTW3" s="75"/>
      <c r="NTX3" s="75"/>
      <c r="NTY3" s="75"/>
      <c r="NTZ3" s="75"/>
      <c r="NUA3" s="75"/>
      <c r="NUB3" s="75"/>
      <c r="NUC3" s="75"/>
      <c r="NUD3" s="75"/>
      <c r="NUE3" s="75"/>
      <c r="NUF3" s="75"/>
      <c r="NUG3" s="75"/>
      <c r="NUH3" s="75"/>
      <c r="NUI3" s="75"/>
      <c r="NUJ3" s="75"/>
      <c r="NUK3" s="75"/>
      <c r="NUL3" s="75"/>
      <c r="NUM3" s="75"/>
      <c r="NUN3" s="75"/>
      <c r="NUO3" s="75"/>
      <c r="NUP3" s="75"/>
      <c r="NUQ3" s="75"/>
      <c r="NUR3" s="75"/>
      <c r="NUS3" s="75"/>
      <c r="NUT3" s="75"/>
      <c r="NUU3" s="75"/>
      <c r="NUV3" s="75"/>
      <c r="NUW3" s="75"/>
      <c r="NUX3" s="75"/>
      <c r="NUY3" s="75"/>
      <c r="NUZ3" s="75"/>
      <c r="NVA3" s="75"/>
      <c r="NVB3" s="75"/>
      <c r="NVC3" s="75"/>
      <c r="NVD3" s="75"/>
      <c r="NVE3" s="75"/>
      <c r="NVF3" s="75"/>
      <c r="NVG3" s="75"/>
      <c r="NVH3" s="75"/>
      <c r="NVI3" s="75"/>
      <c r="NVJ3" s="75"/>
      <c r="NVK3" s="75"/>
      <c r="NVL3" s="75"/>
      <c r="NVM3" s="75"/>
      <c r="NVN3" s="75"/>
      <c r="NVO3" s="75"/>
      <c r="NVP3" s="75"/>
      <c r="NVQ3" s="75"/>
      <c r="NVR3" s="75"/>
      <c r="NVS3" s="75"/>
      <c r="NVT3" s="75"/>
      <c r="NVU3" s="75"/>
      <c r="NVV3" s="75"/>
      <c r="NVW3" s="75"/>
      <c r="NVX3" s="75"/>
      <c r="NVY3" s="75"/>
      <c r="NVZ3" s="75"/>
      <c r="NWA3" s="75"/>
      <c r="NWB3" s="75"/>
      <c r="NWC3" s="75"/>
      <c r="NWD3" s="75"/>
      <c r="NWE3" s="75"/>
      <c r="NWF3" s="75"/>
      <c r="NWG3" s="75"/>
      <c r="NWH3" s="75"/>
      <c r="NWI3" s="75"/>
      <c r="NWJ3" s="75"/>
      <c r="NWK3" s="75"/>
      <c r="NWL3" s="75"/>
      <c r="NWM3" s="75"/>
      <c r="NWN3" s="75"/>
      <c r="NWO3" s="75"/>
      <c r="NWP3" s="75"/>
      <c r="NWQ3" s="75"/>
      <c r="NWR3" s="75"/>
      <c r="NWS3" s="75"/>
      <c r="NWT3" s="75"/>
      <c r="NWU3" s="75"/>
      <c r="NWV3" s="75"/>
      <c r="NWW3" s="75"/>
      <c r="NWX3" s="75"/>
      <c r="NWY3" s="75"/>
      <c r="NWZ3" s="75"/>
      <c r="NXA3" s="75"/>
      <c r="NXB3" s="75"/>
      <c r="NXC3" s="75"/>
      <c r="NXD3" s="75"/>
      <c r="NXE3" s="75"/>
      <c r="NXF3" s="75"/>
      <c r="NXG3" s="75"/>
      <c r="NXH3" s="75"/>
      <c r="NXI3" s="75"/>
      <c r="NXJ3" s="75"/>
      <c r="NXK3" s="75"/>
      <c r="NXL3" s="75"/>
      <c r="NXM3" s="75"/>
      <c r="NXN3" s="75"/>
      <c r="NXO3" s="75"/>
      <c r="NXP3" s="75"/>
      <c r="NXQ3" s="75"/>
      <c r="NXR3" s="75"/>
      <c r="NXS3" s="75"/>
      <c r="NXT3" s="75"/>
      <c r="NXU3" s="75"/>
      <c r="NXV3" s="75"/>
      <c r="NXW3" s="75"/>
      <c r="NXX3" s="75"/>
      <c r="NXY3" s="75"/>
      <c r="NXZ3" s="75"/>
      <c r="NYA3" s="75"/>
      <c r="NYB3" s="75"/>
      <c r="NYC3" s="75"/>
      <c r="NYD3" s="75"/>
      <c r="NYE3" s="75"/>
      <c r="NYF3" s="75"/>
      <c r="NYG3" s="75"/>
      <c r="NYH3" s="75"/>
      <c r="NYI3" s="75"/>
      <c r="NYJ3" s="75"/>
      <c r="NYK3" s="75"/>
      <c r="NYL3" s="75"/>
      <c r="NYM3" s="75"/>
      <c r="NYN3" s="75"/>
      <c r="NYO3" s="75"/>
      <c r="NYP3" s="75"/>
      <c r="NYQ3" s="75"/>
      <c r="NYR3" s="75"/>
      <c r="NYS3" s="75"/>
      <c r="NYT3" s="75"/>
      <c r="NYU3" s="75"/>
      <c r="NYV3" s="75"/>
      <c r="NYW3" s="75"/>
      <c r="NYX3" s="75"/>
      <c r="NYY3" s="75"/>
      <c r="NYZ3" s="75"/>
      <c r="NZA3" s="75"/>
      <c r="NZB3" s="75"/>
      <c r="NZC3" s="75"/>
      <c r="NZD3" s="75"/>
      <c r="NZE3" s="75"/>
      <c r="NZF3" s="75"/>
      <c r="NZG3" s="75"/>
      <c r="NZH3" s="75"/>
      <c r="NZI3" s="75"/>
      <c r="NZJ3" s="75"/>
      <c r="NZK3" s="75"/>
      <c r="NZL3" s="75"/>
      <c r="NZM3" s="75"/>
      <c r="NZN3" s="75"/>
      <c r="NZO3" s="75"/>
      <c r="NZP3" s="75"/>
      <c r="NZQ3" s="75"/>
      <c r="NZR3" s="75"/>
      <c r="NZS3" s="75"/>
      <c r="NZT3" s="75"/>
      <c r="NZU3" s="75"/>
      <c r="NZV3" s="75"/>
      <c r="NZW3" s="75"/>
      <c r="NZX3" s="75"/>
      <c r="NZY3" s="75"/>
      <c r="NZZ3" s="75"/>
      <c r="OAA3" s="75"/>
      <c r="OAB3" s="75"/>
      <c r="OAC3" s="75"/>
      <c r="OAD3" s="75"/>
      <c r="OAE3" s="75"/>
      <c r="OAF3" s="75"/>
      <c r="OAG3" s="75"/>
      <c r="OAH3" s="75"/>
      <c r="OAI3" s="75"/>
      <c r="OAJ3" s="75"/>
      <c r="OAK3" s="75"/>
      <c r="OAL3" s="75"/>
      <c r="OAM3" s="75"/>
      <c r="OAN3" s="75"/>
      <c r="OAO3" s="75"/>
      <c r="OAP3" s="75"/>
      <c r="OAQ3" s="75"/>
      <c r="OAR3" s="75"/>
      <c r="OAS3" s="75"/>
      <c r="OAT3" s="75"/>
      <c r="OAU3" s="75"/>
      <c r="OAV3" s="75"/>
      <c r="OAW3" s="75"/>
      <c r="OAX3" s="75"/>
      <c r="OAY3" s="75"/>
      <c r="OAZ3" s="75"/>
      <c r="OBA3" s="75"/>
      <c r="OBB3" s="75"/>
      <c r="OBC3" s="75"/>
      <c r="OBD3" s="75"/>
      <c r="OBE3" s="75"/>
      <c r="OBF3" s="75"/>
      <c r="OBG3" s="75"/>
      <c r="OBH3" s="75"/>
      <c r="OBI3" s="75"/>
      <c r="OBJ3" s="75"/>
      <c r="OBK3" s="75"/>
      <c r="OBL3" s="75"/>
      <c r="OBM3" s="75"/>
      <c r="OBN3" s="75"/>
      <c r="OBO3" s="75"/>
      <c r="OBP3" s="75"/>
      <c r="OBQ3" s="75"/>
      <c r="OBR3" s="75"/>
      <c r="OBS3" s="75"/>
      <c r="OBT3" s="75"/>
      <c r="OBU3" s="75"/>
      <c r="OBV3" s="75"/>
      <c r="OBW3" s="75"/>
      <c r="OBX3" s="75"/>
      <c r="OBY3" s="75"/>
      <c r="OBZ3" s="75"/>
      <c r="OCA3" s="75"/>
      <c r="OCB3" s="75"/>
      <c r="OCC3" s="75"/>
      <c r="OCD3" s="75"/>
      <c r="OCE3" s="75"/>
      <c r="OCF3" s="75"/>
      <c r="OCG3" s="75"/>
      <c r="OCH3" s="75"/>
      <c r="OCI3" s="75"/>
      <c r="OCJ3" s="75"/>
      <c r="OCK3" s="75"/>
      <c r="OCL3" s="75"/>
      <c r="OCM3" s="75"/>
      <c r="OCN3" s="75"/>
      <c r="OCO3" s="75"/>
      <c r="OCP3" s="75"/>
      <c r="OCQ3" s="75"/>
      <c r="OCR3" s="75"/>
      <c r="OCS3" s="75"/>
      <c r="OCT3" s="75"/>
      <c r="OCU3" s="75"/>
      <c r="OCV3" s="75"/>
      <c r="OCW3" s="75"/>
      <c r="OCX3" s="75"/>
      <c r="OCY3" s="75"/>
      <c r="OCZ3" s="75"/>
      <c r="ODA3" s="75"/>
      <c r="ODB3" s="75"/>
      <c r="ODC3" s="75"/>
      <c r="ODD3" s="75"/>
      <c r="ODE3" s="75"/>
      <c r="ODF3" s="75"/>
      <c r="ODG3" s="75"/>
      <c r="ODH3" s="75"/>
      <c r="ODI3" s="75"/>
      <c r="ODJ3" s="75"/>
      <c r="ODK3" s="75"/>
      <c r="ODL3" s="75"/>
      <c r="ODM3" s="75"/>
      <c r="ODN3" s="75"/>
      <c r="ODO3" s="75"/>
      <c r="ODP3" s="75"/>
      <c r="ODQ3" s="75"/>
      <c r="ODR3" s="75"/>
      <c r="ODS3" s="75"/>
      <c r="ODT3" s="75"/>
      <c r="ODU3" s="75"/>
      <c r="ODV3" s="75"/>
      <c r="ODW3" s="75"/>
      <c r="ODX3" s="75"/>
      <c r="ODY3" s="75"/>
      <c r="ODZ3" s="75"/>
      <c r="OEA3" s="75"/>
      <c r="OEB3" s="75"/>
      <c r="OEC3" s="75"/>
      <c r="OED3" s="75"/>
      <c r="OEE3" s="75"/>
      <c r="OEF3" s="75"/>
      <c r="OEG3" s="75"/>
      <c r="OEH3" s="75"/>
      <c r="OEI3" s="75"/>
      <c r="OEJ3" s="75"/>
      <c r="OEK3" s="75"/>
      <c r="OEL3" s="75"/>
      <c r="OEM3" s="75"/>
      <c r="OEN3" s="75"/>
      <c r="OEO3" s="75"/>
      <c r="OEP3" s="75"/>
      <c r="OEQ3" s="75"/>
      <c r="OER3" s="75"/>
      <c r="OES3" s="75"/>
      <c r="OET3" s="75"/>
      <c r="OEU3" s="75"/>
      <c r="OEV3" s="75"/>
      <c r="OEW3" s="75"/>
      <c r="OEX3" s="75"/>
      <c r="OEY3" s="75"/>
      <c r="OEZ3" s="75"/>
      <c r="OFA3" s="75"/>
      <c r="OFB3" s="75"/>
      <c r="OFC3" s="75"/>
      <c r="OFD3" s="75"/>
      <c r="OFE3" s="75"/>
      <c r="OFF3" s="75"/>
      <c r="OFG3" s="75"/>
      <c r="OFH3" s="75"/>
      <c r="OFI3" s="75"/>
      <c r="OFJ3" s="75"/>
      <c r="OFK3" s="75"/>
      <c r="OFL3" s="75"/>
      <c r="OFM3" s="75"/>
      <c r="OFN3" s="75"/>
      <c r="OFO3" s="75"/>
      <c r="OFP3" s="75"/>
      <c r="OFQ3" s="75"/>
      <c r="OFR3" s="75"/>
      <c r="OFS3" s="75"/>
      <c r="OFT3" s="75"/>
      <c r="OFU3" s="75"/>
      <c r="OFV3" s="75"/>
      <c r="OFW3" s="75"/>
      <c r="OFX3" s="75"/>
      <c r="OFY3" s="75"/>
      <c r="OFZ3" s="75"/>
      <c r="OGA3" s="75"/>
      <c r="OGB3" s="75"/>
      <c r="OGC3" s="75"/>
      <c r="OGD3" s="75"/>
      <c r="OGE3" s="75"/>
      <c r="OGF3" s="75"/>
      <c r="OGG3" s="75"/>
      <c r="OGH3" s="75"/>
      <c r="OGI3" s="75"/>
      <c r="OGJ3" s="75"/>
      <c r="OGK3" s="75"/>
      <c r="OGL3" s="75"/>
      <c r="OGM3" s="75"/>
      <c r="OGN3" s="75"/>
      <c r="OGO3" s="75"/>
      <c r="OGP3" s="75"/>
      <c r="OGQ3" s="75"/>
      <c r="OGR3" s="75"/>
      <c r="OGS3" s="75"/>
      <c r="OGT3" s="75"/>
      <c r="OGU3" s="75"/>
      <c r="OGV3" s="75"/>
      <c r="OGW3" s="75"/>
      <c r="OGX3" s="75"/>
      <c r="OGY3" s="75"/>
      <c r="OGZ3" s="75"/>
      <c r="OHA3" s="75"/>
      <c r="OHB3" s="75"/>
      <c r="OHC3" s="75"/>
      <c r="OHD3" s="75"/>
      <c r="OHE3" s="75"/>
      <c r="OHF3" s="75"/>
      <c r="OHG3" s="75"/>
      <c r="OHH3" s="75"/>
      <c r="OHI3" s="75"/>
      <c r="OHJ3" s="75"/>
      <c r="OHK3" s="75"/>
      <c r="OHL3" s="75"/>
      <c r="OHM3" s="75"/>
      <c r="OHN3" s="75"/>
      <c r="OHO3" s="75"/>
      <c r="OHP3" s="75"/>
      <c r="OHQ3" s="75"/>
      <c r="OHR3" s="75"/>
      <c r="OHS3" s="75"/>
      <c r="OHT3" s="75"/>
      <c r="OHU3" s="75"/>
      <c r="OHV3" s="75"/>
      <c r="OHW3" s="75"/>
      <c r="OHX3" s="75"/>
      <c r="OHY3" s="75"/>
      <c r="OHZ3" s="75"/>
      <c r="OIA3" s="75"/>
      <c r="OIB3" s="75"/>
      <c r="OIC3" s="75"/>
      <c r="OID3" s="75"/>
      <c r="OIE3" s="75"/>
      <c r="OIF3" s="75"/>
      <c r="OIG3" s="75"/>
      <c r="OIH3" s="75"/>
      <c r="OII3" s="75"/>
      <c r="OIJ3" s="75"/>
      <c r="OIK3" s="75"/>
      <c r="OIL3" s="75"/>
      <c r="OIM3" s="75"/>
      <c r="OIN3" s="75"/>
      <c r="OIO3" s="75"/>
      <c r="OIP3" s="75"/>
      <c r="OIQ3" s="75"/>
      <c r="OIR3" s="75"/>
      <c r="OIS3" s="75"/>
      <c r="OIT3" s="75"/>
      <c r="OIU3" s="75"/>
      <c r="OIV3" s="75"/>
      <c r="OIW3" s="75"/>
      <c r="OIX3" s="75"/>
      <c r="OIY3" s="75"/>
      <c r="OIZ3" s="75"/>
      <c r="OJA3" s="75"/>
      <c r="OJB3" s="75"/>
      <c r="OJC3" s="75"/>
      <c r="OJD3" s="75"/>
      <c r="OJE3" s="75"/>
      <c r="OJF3" s="75"/>
      <c r="OJG3" s="75"/>
      <c r="OJH3" s="75"/>
      <c r="OJI3" s="75"/>
      <c r="OJJ3" s="75"/>
      <c r="OJK3" s="75"/>
      <c r="OJL3" s="75"/>
      <c r="OJM3" s="75"/>
      <c r="OJN3" s="75"/>
      <c r="OJO3" s="75"/>
      <c r="OJP3" s="75"/>
      <c r="OJQ3" s="75"/>
      <c r="OJR3" s="75"/>
      <c r="OJS3" s="75"/>
      <c r="OJT3" s="75"/>
      <c r="OJU3" s="75"/>
      <c r="OJV3" s="75"/>
      <c r="OJW3" s="75"/>
      <c r="OJX3" s="75"/>
      <c r="OJY3" s="75"/>
      <c r="OJZ3" s="75"/>
      <c r="OKA3" s="75"/>
      <c r="OKB3" s="75"/>
      <c r="OKC3" s="75"/>
      <c r="OKD3" s="75"/>
      <c r="OKE3" s="75"/>
      <c r="OKF3" s="75"/>
      <c r="OKG3" s="75"/>
      <c r="OKH3" s="75"/>
      <c r="OKI3" s="75"/>
      <c r="OKJ3" s="75"/>
      <c r="OKK3" s="75"/>
      <c r="OKL3" s="75"/>
      <c r="OKM3" s="75"/>
      <c r="OKN3" s="75"/>
      <c r="OKO3" s="75"/>
      <c r="OKP3" s="75"/>
      <c r="OKQ3" s="75"/>
      <c r="OKR3" s="75"/>
      <c r="OKS3" s="75"/>
      <c r="OKT3" s="75"/>
      <c r="OKU3" s="75"/>
      <c r="OKV3" s="75"/>
      <c r="OKW3" s="75"/>
      <c r="OKX3" s="75"/>
      <c r="OKY3" s="75"/>
      <c r="OKZ3" s="75"/>
      <c r="OLA3" s="75"/>
      <c r="OLB3" s="75"/>
      <c r="OLC3" s="75"/>
      <c r="OLD3" s="75"/>
      <c r="OLE3" s="75"/>
      <c r="OLF3" s="75"/>
      <c r="OLG3" s="75"/>
      <c r="OLH3" s="75"/>
      <c r="OLI3" s="75"/>
      <c r="OLJ3" s="75"/>
      <c r="OLK3" s="75"/>
      <c r="OLL3" s="75"/>
      <c r="OLM3" s="75"/>
      <c r="OLN3" s="75"/>
      <c r="OLO3" s="75"/>
      <c r="OLP3" s="75"/>
      <c r="OLQ3" s="75"/>
      <c r="OLR3" s="75"/>
      <c r="OLS3" s="75"/>
      <c r="OLT3" s="75"/>
      <c r="OLU3" s="75"/>
      <c r="OLV3" s="75"/>
      <c r="OLW3" s="75"/>
      <c r="OLX3" s="75"/>
      <c r="OLY3" s="75"/>
      <c r="OLZ3" s="75"/>
      <c r="OMA3" s="75"/>
      <c r="OMB3" s="75"/>
      <c r="OMC3" s="75"/>
      <c r="OMD3" s="75"/>
      <c r="OME3" s="75"/>
      <c r="OMF3" s="75"/>
      <c r="OMG3" s="75"/>
      <c r="OMH3" s="75"/>
      <c r="OMI3" s="75"/>
      <c r="OMJ3" s="75"/>
      <c r="OMK3" s="75"/>
      <c r="OML3" s="75"/>
      <c r="OMM3" s="75"/>
      <c r="OMN3" s="75"/>
      <c r="OMO3" s="75"/>
      <c r="OMP3" s="75"/>
      <c r="OMQ3" s="75"/>
      <c r="OMR3" s="75"/>
      <c r="OMS3" s="75"/>
      <c r="OMT3" s="75"/>
      <c r="OMU3" s="75"/>
      <c r="OMV3" s="75"/>
      <c r="OMW3" s="75"/>
      <c r="OMX3" s="75"/>
      <c r="OMY3" s="75"/>
      <c r="OMZ3" s="75"/>
      <c r="ONA3" s="75"/>
      <c r="ONB3" s="75"/>
      <c r="ONC3" s="75"/>
      <c r="OND3" s="75"/>
      <c r="ONE3" s="75"/>
      <c r="ONF3" s="75"/>
      <c r="ONG3" s="75"/>
      <c r="ONH3" s="75"/>
      <c r="ONI3" s="75"/>
      <c r="ONJ3" s="75"/>
      <c r="ONK3" s="75"/>
      <c r="ONL3" s="75"/>
      <c r="ONM3" s="75"/>
      <c r="ONN3" s="75"/>
      <c r="ONO3" s="75"/>
      <c r="ONP3" s="75"/>
      <c r="ONQ3" s="75"/>
      <c r="ONR3" s="75"/>
      <c r="ONS3" s="75"/>
      <c r="ONT3" s="75"/>
      <c r="ONU3" s="75"/>
      <c r="ONV3" s="75"/>
      <c r="ONW3" s="75"/>
      <c r="ONX3" s="75"/>
      <c r="ONY3" s="75"/>
      <c r="ONZ3" s="75"/>
      <c r="OOA3" s="75"/>
      <c r="OOB3" s="75"/>
      <c r="OOC3" s="75"/>
      <c r="OOD3" s="75"/>
      <c r="OOE3" s="75"/>
      <c r="OOF3" s="75"/>
      <c r="OOG3" s="75"/>
      <c r="OOH3" s="75"/>
      <c r="OOI3" s="75"/>
      <c r="OOJ3" s="75"/>
      <c r="OOK3" s="75"/>
      <c r="OOL3" s="75"/>
      <c r="OOM3" s="75"/>
      <c r="OON3" s="75"/>
      <c r="OOO3" s="75"/>
      <c r="OOP3" s="75"/>
      <c r="OOQ3" s="75"/>
      <c r="OOR3" s="75"/>
      <c r="OOS3" s="75"/>
      <c r="OOT3" s="75"/>
      <c r="OOU3" s="75"/>
      <c r="OOV3" s="75"/>
      <c r="OOW3" s="75"/>
      <c r="OOX3" s="75"/>
      <c r="OOY3" s="75"/>
      <c r="OOZ3" s="75"/>
      <c r="OPA3" s="75"/>
      <c r="OPB3" s="75"/>
      <c r="OPC3" s="75"/>
      <c r="OPD3" s="75"/>
      <c r="OPE3" s="75"/>
      <c r="OPF3" s="75"/>
      <c r="OPG3" s="75"/>
      <c r="OPH3" s="75"/>
      <c r="OPI3" s="75"/>
      <c r="OPJ3" s="75"/>
      <c r="OPK3" s="75"/>
      <c r="OPL3" s="75"/>
      <c r="OPM3" s="75"/>
      <c r="OPN3" s="75"/>
      <c r="OPO3" s="75"/>
      <c r="OPP3" s="75"/>
      <c r="OPQ3" s="75"/>
      <c r="OPR3" s="75"/>
      <c r="OPS3" s="75"/>
      <c r="OPT3" s="75"/>
      <c r="OPU3" s="75"/>
      <c r="OPV3" s="75"/>
      <c r="OPW3" s="75"/>
      <c r="OPX3" s="75"/>
      <c r="OPY3" s="75"/>
      <c r="OPZ3" s="75"/>
      <c r="OQA3" s="75"/>
      <c r="OQB3" s="75"/>
      <c r="OQC3" s="75"/>
      <c r="OQD3" s="75"/>
      <c r="OQE3" s="75"/>
      <c r="OQF3" s="75"/>
      <c r="OQG3" s="75"/>
      <c r="OQH3" s="75"/>
      <c r="OQI3" s="75"/>
      <c r="OQJ3" s="75"/>
      <c r="OQK3" s="75"/>
      <c r="OQL3" s="75"/>
      <c r="OQM3" s="75"/>
      <c r="OQN3" s="75"/>
      <c r="OQO3" s="75"/>
      <c r="OQP3" s="75"/>
      <c r="OQQ3" s="75"/>
      <c r="OQR3" s="75"/>
      <c r="OQS3" s="75"/>
      <c r="OQT3" s="75"/>
      <c r="OQU3" s="75"/>
      <c r="OQV3" s="75"/>
      <c r="OQW3" s="75"/>
      <c r="OQX3" s="75"/>
      <c r="OQY3" s="75"/>
      <c r="OQZ3" s="75"/>
      <c r="ORA3" s="75"/>
      <c r="ORB3" s="75"/>
      <c r="ORC3" s="75"/>
      <c r="ORD3" s="75"/>
      <c r="ORE3" s="75"/>
      <c r="ORF3" s="75"/>
      <c r="ORG3" s="75"/>
      <c r="ORH3" s="75"/>
      <c r="ORI3" s="75"/>
      <c r="ORJ3" s="75"/>
      <c r="ORK3" s="75"/>
      <c r="ORL3" s="75"/>
      <c r="ORM3" s="75"/>
      <c r="ORN3" s="75"/>
      <c r="ORO3" s="75"/>
      <c r="ORP3" s="75"/>
      <c r="ORQ3" s="75"/>
      <c r="ORR3" s="75"/>
      <c r="ORS3" s="75"/>
      <c r="ORT3" s="75"/>
      <c r="ORU3" s="75"/>
      <c r="ORV3" s="75"/>
      <c r="ORW3" s="75"/>
      <c r="ORX3" s="75"/>
      <c r="ORY3" s="75"/>
      <c r="ORZ3" s="75"/>
      <c r="OSA3" s="75"/>
      <c r="OSB3" s="75"/>
      <c r="OSC3" s="75"/>
      <c r="OSD3" s="75"/>
      <c r="OSE3" s="75"/>
      <c r="OSF3" s="75"/>
      <c r="OSG3" s="75"/>
      <c r="OSH3" s="75"/>
      <c r="OSI3" s="75"/>
      <c r="OSJ3" s="75"/>
      <c r="OSK3" s="75"/>
      <c r="OSL3" s="75"/>
      <c r="OSM3" s="75"/>
      <c r="OSN3" s="75"/>
      <c r="OSO3" s="75"/>
      <c r="OSP3" s="75"/>
      <c r="OSQ3" s="75"/>
      <c r="OSR3" s="75"/>
      <c r="OSS3" s="75"/>
      <c r="OST3" s="75"/>
      <c r="OSU3" s="75"/>
      <c r="OSV3" s="75"/>
      <c r="OSW3" s="75"/>
      <c r="OSX3" s="75"/>
      <c r="OSY3" s="75"/>
      <c r="OSZ3" s="75"/>
      <c r="OTA3" s="75"/>
      <c r="OTB3" s="75"/>
      <c r="OTC3" s="75"/>
      <c r="OTD3" s="75"/>
      <c r="OTE3" s="75"/>
      <c r="OTF3" s="75"/>
      <c r="OTG3" s="75"/>
      <c r="OTH3" s="75"/>
      <c r="OTI3" s="75"/>
      <c r="OTJ3" s="75"/>
      <c r="OTK3" s="75"/>
      <c r="OTL3" s="75"/>
      <c r="OTM3" s="75"/>
      <c r="OTN3" s="75"/>
      <c r="OTO3" s="75"/>
      <c r="OTP3" s="75"/>
      <c r="OTQ3" s="75"/>
      <c r="OTR3" s="75"/>
      <c r="OTS3" s="75"/>
      <c r="OTT3" s="75"/>
      <c r="OTU3" s="75"/>
      <c r="OTV3" s="75"/>
      <c r="OTW3" s="75"/>
      <c r="OTX3" s="75"/>
      <c r="OTY3" s="75"/>
      <c r="OTZ3" s="75"/>
      <c r="OUA3" s="75"/>
      <c r="OUB3" s="75"/>
      <c r="OUC3" s="75"/>
      <c r="OUD3" s="75"/>
      <c r="OUE3" s="75"/>
      <c r="OUF3" s="75"/>
      <c r="OUG3" s="75"/>
      <c r="OUH3" s="75"/>
      <c r="OUI3" s="75"/>
      <c r="OUJ3" s="75"/>
      <c r="OUK3" s="75"/>
      <c r="OUL3" s="75"/>
      <c r="OUM3" s="75"/>
      <c r="OUN3" s="75"/>
      <c r="OUO3" s="75"/>
      <c r="OUP3" s="75"/>
      <c r="OUQ3" s="75"/>
      <c r="OUR3" s="75"/>
      <c r="OUS3" s="75"/>
      <c r="OUT3" s="75"/>
      <c r="OUU3" s="75"/>
      <c r="OUV3" s="75"/>
      <c r="OUW3" s="75"/>
      <c r="OUX3" s="75"/>
      <c r="OUY3" s="75"/>
      <c r="OUZ3" s="75"/>
      <c r="OVA3" s="75"/>
      <c r="OVB3" s="75"/>
      <c r="OVC3" s="75"/>
      <c r="OVD3" s="75"/>
      <c r="OVE3" s="75"/>
      <c r="OVF3" s="75"/>
      <c r="OVG3" s="75"/>
      <c r="OVH3" s="75"/>
      <c r="OVI3" s="75"/>
      <c r="OVJ3" s="75"/>
      <c r="OVK3" s="75"/>
      <c r="OVL3" s="75"/>
      <c r="OVM3" s="75"/>
      <c r="OVN3" s="75"/>
      <c r="OVO3" s="75"/>
      <c r="OVP3" s="75"/>
      <c r="OVQ3" s="75"/>
      <c r="OVR3" s="75"/>
      <c r="OVS3" s="75"/>
      <c r="OVT3" s="75"/>
      <c r="OVU3" s="75"/>
      <c r="OVV3" s="75"/>
      <c r="OVW3" s="75"/>
      <c r="OVX3" s="75"/>
      <c r="OVY3" s="75"/>
      <c r="OVZ3" s="75"/>
      <c r="OWA3" s="75"/>
      <c r="OWB3" s="75"/>
      <c r="OWC3" s="75"/>
      <c r="OWD3" s="75"/>
      <c r="OWE3" s="75"/>
      <c r="OWF3" s="75"/>
      <c r="OWG3" s="75"/>
      <c r="OWH3" s="75"/>
      <c r="OWI3" s="75"/>
      <c r="OWJ3" s="75"/>
      <c r="OWK3" s="75"/>
      <c r="OWL3" s="75"/>
      <c r="OWM3" s="75"/>
      <c r="OWN3" s="75"/>
      <c r="OWO3" s="75"/>
      <c r="OWP3" s="75"/>
      <c r="OWQ3" s="75"/>
      <c r="OWR3" s="75"/>
      <c r="OWS3" s="75"/>
      <c r="OWT3" s="75"/>
      <c r="OWU3" s="75"/>
      <c r="OWV3" s="75"/>
      <c r="OWW3" s="75"/>
      <c r="OWX3" s="75"/>
      <c r="OWY3" s="75"/>
      <c r="OWZ3" s="75"/>
      <c r="OXA3" s="75"/>
      <c r="OXB3" s="75"/>
      <c r="OXC3" s="75"/>
      <c r="OXD3" s="75"/>
      <c r="OXE3" s="75"/>
      <c r="OXF3" s="75"/>
      <c r="OXG3" s="75"/>
      <c r="OXH3" s="75"/>
      <c r="OXI3" s="75"/>
      <c r="OXJ3" s="75"/>
      <c r="OXK3" s="75"/>
      <c r="OXL3" s="75"/>
      <c r="OXM3" s="75"/>
      <c r="OXN3" s="75"/>
      <c r="OXO3" s="75"/>
      <c r="OXP3" s="75"/>
      <c r="OXQ3" s="75"/>
      <c r="OXR3" s="75"/>
      <c r="OXS3" s="75"/>
      <c r="OXT3" s="75"/>
      <c r="OXU3" s="75"/>
      <c r="OXV3" s="75"/>
      <c r="OXW3" s="75"/>
      <c r="OXX3" s="75"/>
      <c r="OXY3" s="75"/>
      <c r="OXZ3" s="75"/>
      <c r="OYA3" s="75"/>
      <c r="OYB3" s="75"/>
      <c r="OYC3" s="75"/>
      <c r="OYD3" s="75"/>
      <c r="OYE3" s="75"/>
      <c r="OYF3" s="75"/>
      <c r="OYG3" s="75"/>
      <c r="OYH3" s="75"/>
      <c r="OYI3" s="75"/>
      <c r="OYJ3" s="75"/>
      <c r="OYK3" s="75"/>
      <c r="OYL3" s="75"/>
      <c r="OYM3" s="75"/>
      <c r="OYN3" s="75"/>
      <c r="OYO3" s="75"/>
      <c r="OYP3" s="75"/>
      <c r="OYQ3" s="75"/>
      <c r="OYR3" s="75"/>
      <c r="OYS3" s="75"/>
      <c r="OYT3" s="75"/>
      <c r="OYU3" s="75"/>
      <c r="OYV3" s="75"/>
      <c r="OYW3" s="75"/>
      <c r="OYX3" s="75"/>
      <c r="OYY3" s="75"/>
      <c r="OYZ3" s="75"/>
      <c r="OZA3" s="75"/>
      <c r="OZB3" s="75"/>
      <c r="OZC3" s="75"/>
      <c r="OZD3" s="75"/>
      <c r="OZE3" s="75"/>
      <c r="OZF3" s="75"/>
      <c r="OZG3" s="75"/>
      <c r="OZH3" s="75"/>
      <c r="OZI3" s="75"/>
      <c r="OZJ3" s="75"/>
      <c r="OZK3" s="75"/>
      <c r="OZL3" s="75"/>
      <c r="OZM3" s="75"/>
      <c r="OZN3" s="75"/>
      <c r="OZO3" s="75"/>
      <c r="OZP3" s="75"/>
      <c r="OZQ3" s="75"/>
      <c r="OZR3" s="75"/>
      <c r="OZS3" s="75"/>
      <c r="OZT3" s="75"/>
      <c r="OZU3" s="75"/>
      <c r="OZV3" s="75"/>
      <c r="OZW3" s="75"/>
      <c r="OZX3" s="75"/>
      <c r="OZY3" s="75"/>
      <c r="OZZ3" s="75"/>
      <c r="PAA3" s="75"/>
      <c r="PAB3" s="75"/>
      <c r="PAC3" s="75"/>
      <c r="PAD3" s="75"/>
      <c r="PAE3" s="75"/>
      <c r="PAF3" s="75"/>
      <c r="PAG3" s="75"/>
      <c r="PAH3" s="75"/>
      <c r="PAI3" s="75"/>
      <c r="PAJ3" s="75"/>
      <c r="PAK3" s="75"/>
      <c r="PAL3" s="75"/>
      <c r="PAM3" s="75"/>
      <c r="PAN3" s="75"/>
      <c r="PAO3" s="75"/>
      <c r="PAP3" s="75"/>
      <c r="PAQ3" s="75"/>
      <c r="PAR3" s="75"/>
      <c r="PAS3" s="75"/>
      <c r="PAT3" s="75"/>
      <c r="PAU3" s="75"/>
      <c r="PAV3" s="75"/>
      <c r="PAW3" s="75"/>
      <c r="PAX3" s="75"/>
      <c r="PAY3" s="75"/>
      <c r="PAZ3" s="75"/>
      <c r="PBA3" s="75"/>
      <c r="PBB3" s="75"/>
      <c r="PBC3" s="75"/>
      <c r="PBD3" s="75"/>
      <c r="PBE3" s="75"/>
      <c r="PBF3" s="75"/>
      <c r="PBG3" s="75"/>
      <c r="PBH3" s="75"/>
      <c r="PBI3" s="75"/>
      <c r="PBJ3" s="75"/>
      <c r="PBK3" s="75"/>
      <c r="PBL3" s="75"/>
      <c r="PBM3" s="75"/>
      <c r="PBN3" s="75"/>
      <c r="PBO3" s="75"/>
      <c r="PBP3" s="75"/>
      <c r="PBQ3" s="75"/>
      <c r="PBR3" s="75"/>
      <c r="PBS3" s="75"/>
      <c r="PBT3" s="75"/>
      <c r="PBU3" s="75"/>
      <c r="PBV3" s="75"/>
      <c r="PBW3" s="75"/>
      <c r="PBX3" s="75"/>
      <c r="PBY3" s="75"/>
      <c r="PBZ3" s="75"/>
      <c r="PCA3" s="75"/>
      <c r="PCB3" s="75"/>
      <c r="PCC3" s="75"/>
      <c r="PCD3" s="75"/>
      <c r="PCE3" s="75"/>
      <c r="PCF3" s="75"/>
      <c r="PCG3" s="75"/>
      <c r="PCH3" s="75"/>
      <c r="PCI3" s="75"/>
      <c r="PCJ3" s="75"/>
      <c r="PCK3" s="75"/>
      <c r="PCL3" s="75"/>
      <c r="PCM3" s="75"/>
      <c r="PCN3" s="75"/>
      <c r="PCO3" s="75"/>
      <c r="PCP3" s="75"/>
      <c r="PCQ3" s="75"/>
      <c r="PCR3" s="75"/>
      <c r="PCS3" s="75"/>
      <c r="PCT3" s="75"/>
      <c r="PCU3" s="75"/>
      <c r="PCV3" s="75"/>
      <c r="PCW3" s="75"/>
      <c r="PCX3" s="75"/>
      <c r="PCY3" s="75"/>
      <c r="PCZ3" s="75"/>
      <c r="PDA3" s="75"/>
      <c r="PDB3" s="75"/>
      <c r="PDC3" s="75"/>
      <c r="PDD3" s="75"/>
      <c r="PDE3" s="75"/>
      <c r="PDF3" s="75"/>
      <c r="PDG3" s="75"/>
      <c r="PDH3" s="75"/>
      <c r="PDI3" s="75"/>
      <c r="PDJ3" s="75"/>
      <c r="PDK3" s="75"/>
      <c r="PDL3" s="75"/>
      <c r="PDM3" s="75"/>
      <c r="PDN3" s="75"/>
      <c r="PDO3" s="75"/>
      <c r="PDP3" s="75"/>
      <c r="PDQ3" s="75"/>
      <c r="PDR3" s="75"/>
      <c r="PDS3" s="75"/>
      <c r="PDT3" s="75"/>
      <c r="PDU3" s="75"/>
      <c r="PDV3" s="75"/>
      <c r="PDW3" s="75"/>
      <c r="PDX3" s="75"/>
      <c r="PDY3" s="75"/>
      <c r="PDZ3" s="75"/>
      <c r="PEA3" s="75"/>
      <c r="PEB3" s="75"/>
      <c r="PEC3" s="75"/>
      <c r="PED3" s="75"/>
      <c r="PEE3" s="75"/>
      <c r="PEF3" s="75"/>
      <c r="PEG3" s="75"/>
      <c r="PEH3" s="75"/>
      <c r="PEI3" s="75"/>
      <c r="PEJ3" s="75"/>
      <c r="PEK3" s="75"/>
      <c r="PEL3" s="75"/>
      <c r="PEM3" s="75"/>
      <c r="PEN3" s="75"/>
      <c r="PEO3" s="75"/>
      <c r="PEP3" s="75"/>
      <c r="PEQ3" s="75"/>
      <c r="PER3" s="75"/>
      <c r="PES3" s="75"/>
      <c r="PET3" s="75"/>
      <c r="PEU3" s="75"/>
      <c r="PEV3" s="75"/>
      <c r="PEW3" s="75"/>
      <c r="PEX3" s="75"/>
      <c r="PEY3" s="75"/>
      <c r="PEZ3" s="75"/>
      <c r="PFA3" s="75"/>
      <c r="PFB3" s="75"/>
      <c r="PFC3" s="75"/>
      <c r="PFD3" s="75"/>
      <c r="PFE3" s="75"/>
      <c r="PFF3" s="75"/>
      <c r="PFG3" s="75"/>
      <c r="PFH3" s="75"/>
      <c r="PFI3" s="75"/>
      <c r="PFJ3" s="75"/>
      <c r="PFK3" s="75"/>
      <c r="PFL3" s="75"/>
      <c r="PFM3" s="75"/>
      <c r="PFN3" s="75"/>
      <c r="PFO3" s="75"/>
      <c r="PFP3" s="75"/>
      <c r="PFQ3" s="75"/>
      <c r="PFR3" s="75"/>
      <c r="PFS3" s="75"/>
      <c r="PFT3" s="75"/>
      <c r="PFU3" s="75"/>
      <c r="PFV3" s="75"/>
      <c r="PFW3" s="75"/>
      <c r="PFX3" s="75"/>
      <c r="PFY3" s="75"/>
      <c r="PFZ3" s="75"/>
      <c r="PGA3" s="75"/>
      <c r="PGB3" s="75"/>
      <c r="PGC3" s="75"/>
      <c r="PGD3" s="75"/>
      <c r="PGE3" s="75"/>
      <c r="PGF3" s="75"/>
      <c r="PGG3" s="75"/>
      <c r="PGH3" s="75"/>
      <c r="PGI3" s="75"/>
      <c r="PGJ3" s="75"/>
      <c r="PGK3" s="75"/>
      <c r="PGL3" s="75"/>
      <c r="PGM3" s="75"/>
      <c r="PGN3" s="75"/>
      <c r="PGO3" s="75"/>
      <c r="PGP3" s="75"/>
      <c r="PGQ3" s="75"/>
      <c r="PGR3" s="75"/>
      <c r="PGS3" s="75"/>
      <c r="PGT3" s="75"/>
      <c r="PGU3" s="75"/>
      <c r="PGV3" s="75"/>
      <c r="PGW3" s="75"/>
      <c r="PGX3" s="75"/>
      <c r="PGY3" s="75"/>
      <c r="PGZ3" s="75"/>
      <c r="PHA3" s="75"/>
      <c r="PHB3" s="75"/>
      <c r="PHC3" s="75"/>
      <c r="PHD3" s="75"/>
      <c r="PHE3" s="75"/>
      <c r="PHF3" s="75"/>
      <c r="PHG3" s="75"/>
      <c r="PHH3" s="75"/>
      <c r="PHI3" s="75"/>
      <c r="PHJ3" s="75"/>
      <c r="PHK3" s="75"/>
      <c r="PHL3" s="75"/>
      <c r="PHM3" s="75"/>
      <c r="PHN3" s="75"/>
      <c r="PHO3" s="75"/>
      <c r="PHP3" s="75"/>
      <c r="PHQ3" s="75"/>
      <c r="PHR3" s="75"/>
      <c r="PHS3" s="75"/>
      <c r="PHT3" s="75"/>
      <c r="PHU3" s="75"/>
      <c r="PHV3" s="75"/>
      <c r="PHW3" s="75"/>
      <c r="PHX3" s="75"/>
      <c r="PHY3" s="75"/>
      <c r="PHZ3" s="75"/>
      <c r="PIA3" s="75"/>
      <c r="PIB3" s="75"/>
      <c r="PIC3" s="75"/>
      <c r="PID3" s="75"/>
      <c r="PIE3" s="75"/>
      <c r="PIF3" s="75"/>
      <c r="PIG3" s="75"/>
      <c r="PIH3" s="75"/>
      <c r="PII3" s="75"/>
      <c r="PIJ3" s="75"/>
      <c r="PIK3" s="75"/>
      <c r="PIL3" s="75"/>
      <c r="PIM3" s="75"/>
      <c r="PIN3" s="75"/>
      <c r="PIO3" s="75"/>
      <c r="PIP3" s="75"/>
      <c r="PIQ3" s="75"/>
      <c r="PIR3" s="75"/>
      <c r="PIS3" s="75"/>
      <c r="PIT3" s="75"/>
      <c r="PIU3" s="75"/>
      <c r="PIV3" s="75"/>
      <c r="PIW3" s="75"/>
      <c r="PIX3" s="75"/>
      <c r="PIY3" s="75"/>
      <c r="PIZ3" s="75"/>
      <c r="PJA3" s="75"/>
      <c r="PJB3" s="75"/>
      <c r="PJC3" s="75"/>
      <c r="PJD3" s="75"/>
      <c r="PJE3" s="75"/>
      <c r="PJF3" s="75"/>
      <c r="PJG3" s="75"/>
      <c r="PJH3" s="75"/>
      <c r="PJI3" s="75"/>
      <c r="PJJ3" s="75"/>
      <c r="PJK3" s="75"/>
      <c r="PJL3" s="75"/>
      <c r="PJM3" s="75"/>
      <c r="PJN3" s="75"/>
      <c r="PJO3" s="75"/>
      <c r="PJP3" s="75"/>
      <c r="PJQ3" s="75"/>
      <c r="PJR3" s="75"/>
      <c r="PJS3" s="75"/>
      <c r="PJT3" s="75"/>
      <c r="PJU3" s="75"/>
      <c r="PJV3" s="75"/>
      <c r="PJW3" s="75"/>
      <c r="PJX3" s="75"/>
      <c r="PJY3" s="75"/>
      <c r="PJZ3" s="75"/>
      <c r="PKA3" s="75"/>
      <c r="PKB3" s="75"/>
      <c r="PKC3" s="75"/>
      <c r="PKD3" s="75"/>
      <c r="PKE3" s="75"/>
      <c r="PKF3" s="75"/>
      <c r="PKG3" s="75"/>
      <c r="PKH3" s="75"/>
      <c r="PKI3" s="75"/>
      <c r="PKJ3" s="75"/>
      <c r="PKK3" s="75"/>
      <c r="PKL3" s="75"/>
      <c r="PKM3" s="75"/>
      <c r="PKN3" s="75"/>
      <c r="PKO3" s="75"/>
      <c r="PKP3" s="75"/>
      <c r="PKQ3" s="75"/>
      <c r="PKR3" s="75"/>
      <c r="PKS3" s="75"/>
      <c r="PKT3" s="75"/>
      <c r="PKU3" s="75"/>
      <c r="PKV3" s="75"/>
      <c r="PKW3" s="75"/>
      <c r="PKX3" s="75"/>
      <c r="PKY3" s="75"/>
      <c r="PKZ3" s="75"/>
      <c r="PLA3" s="75"/>
      <c r="PLB3" s="75"/>
      <c r="PLC3" s="75"/>
      <c r="PLD3" s="75"/>
      <c r="PLE3" s="75"/>
      <c r="PLF3" s="75"/>
      <c r="PLG3" s="75"/>
      <c r="PLH3" s="75"/>
      <c r="PLI3" s="75"/>
      <c r="PLJ3" s="75"/>
      <c r="PLK3" s="75"/>
      <c r="PLL3" s="75"/>
      <c r="PLM3" s="75"/>
      <c r="PLN3" s="75"/>
      <c r="PLO3" s="75"/>
      <c r="PLP3" s="75"/>
      <c r="PLQ3" s="75"/>
      <c r="PLR3" s="75"/>
      <c r="PLS3" s="75"/>
      <c r="PLT3" s="75"/>
      <c r="PLU3" s="75"/>
      <c r="PLV3" s="75"/>
      <c r="PLW3" s="75"/>
      <c r="PLX3" s="75"/>
      <c r="PLY3" s="75"/>
      <c r="PLZ3" s="75"/>
      <c r="PMA3" s="75"/>
      <c r="PMB3" s="75"/>
      <c r="PMC3" s="75"/>
      <c r="PMD3" s="75"/>
      <c r="PME3" s="75"/>
      <c r="PMF3" s="75"/>
      <c r="PMG3" s="75"/>
      <c r="PMH3" s="75"/>
      <c r="PMI3" s="75"/>
      <c r="PMJ3" s="75"/>
      <c r="PMK3" s="75"/>
      <c r="PML3" s="75"/>
      <c r="PMM3" s="75"/>
      <c r="PMN3" s="75"/>
      <c r="PMO3" s="75"/>
      <c r="PMP3" s="75"/>
      <c r="PMQ3" s="75"/>
      <c r="PMR3" s="75"/>
      <c r="PMS3" s="75"/>
      <c r="PMT3" s="75"/>
      <c r="PMU3" s="75"/>
      <c r="PMV3" s="75"/>
      <c r="PMW3" s="75"/>
      <c r="PMX3" s="75"/>
      <c r="PMY3" s="75"/>
      <c r="PMZ3" s="75"/>
      <c r="PNA3" s="75"/>
      <c r="PNB3" s="75"/>
      <c r="PNC3" s="75"/>
      <c r="PND3" s="75"/>
      <c r="PNE3" s="75"/>
      <c r="PNF3" s="75"/>
      <c r="PNG3" s="75"/>
      <c r="PNH3" s="75"/>
      <c r="PNI3" s="75"/>
      <c r="PNJ3" s="75"/>
      <c r="PNK3" s="75"/>
      <c r="PNL3" s="75"/>
      <c r="PNM3" s="75"/>
      <c r="PNN3" s="75"/>
      <c r="PNO3" s="75"/>
      <c r="PNP3" s="75"/>
      <c r="PNQ3" s="75"/>
      <c r="PNR3" s="75"/>
      <c r="PNS3" s="75"/>
      <c r="PNT3" s="75"/>
      <c r="PNU3" s="75"/>
      <c r="PNV3" s="75"/>
      <c r="PNW3" s="75"/>
      <c r="PNX3" s="75"/>
      <c r="PNY3" s="75"/>
      <c r="PNZ3" s="75"/>
      <c r="POA3" s="75"/>
      <c r="POB3" s="75"/>
      <c r="POC3" s="75"/>
      <c r="POD3" s="75"/>
      <c r="POE3" s="75"/>
      <c r="POF3" s="75"/>
      <c r="POG3" s="75"/>
      <c r="POH3" s="75"/>
      <c r="POI3" s="75"/>
      <c r="POJ3" s="75"/>
      <c r="POK3" s="75"/>
      <c r="POL3" s="75"/>
      <c r="POM3" s="75"/>
      <c r="PON3" s="75"/>
      <c r="POO3" s="75"/>
      <c r="POP3" s="75"/>
      <c r="POQ3" s="75"/>
      <c r="POR3" s="75"/>
      <c r="POS3" s="75"/>
      <c r="POT3" s="75"/>
      <c r="POU3" s="75"/>
      <c r="POV3" s="75"/>
      <c r="POW3" s="75"/>
      <c r="POX3" s="75"/>
      <c r="POY3" s="75"/>
      <c r="POZ3" s="75"/>
      <c r="PPA3" s="75"/>
      <c r="PPB3" s="75"/>
      <c r="PPC3" s="75"/>
      <c r="PPD3" s="75"/>
      <c r="PPE3" s="75"/>
      <c r="PPF3" s="75"/>
      <c r="PPG3" s="75"/>
      <c r="PPH3" s="75"/>
      <c r="PPI3" s="75"/>
      <c r="PPJ3" s="75"/>
      <c r="PPK3" s="75"/>
      <c r="PPL3" s="75"/>
      <c r="PPM3" s="75"/>
      <c r="PPN3" s="75"/>
      <c r="PPO3" s="75"/>
      <c r="PPP3" s="75"/>
      <c r="PPQ3" s="75"/>
      <c r="PPR3" s="75"/>
      <c r="PPS3" s="75"/>
      <c r="PPT3" s="75"/>
      <c r="PPU3" s="75"/>
      <c r="PPV3" s="75"/>
      <c r="PPW3" s="75"/>
      <c r="PPX3" s="75"/>
      <c r="PPY3" s="75"/>
      <c r="PPZ3" s="75"/>
      <c r="PQA3" s="75"/>
      <c r="PQB3" s="75"/>
      <c r="PQC3" s="75"/>
      <c r="PQD3" s="75"/>
      <c r="PQE3" s="75"/>
      <c r="PQF3" s="75"/>
      <c r="PQG3" s="75"/>
      <c r="PQH3" s="75"/>
      <c r="PQI3" s="75"/>
      <c r="PQJ3" s="75"/>
      <c r="PQK3" s="75"/>
      <c r="PQL3" s="75"/>
      <c r="PQM3" s="75"/>
      <c r="PQN3" s="75"/>
      <c r="PQO3" s="75"/>
      <c r="PQP3" s="75"/>
      <c r="PQQ3" s="75"/>
      <c r="PQR3" s="75"/>
      <c r="PQS3" s="75"/>
      <c r="PQT3" s="75"/>
      <c r="PQU3" s="75"/>
      <c r="PQV3" s="75"/>
      <c r="PQW3" s="75"/>
      <c r="PQX3" s="75"/>
      <c r="PQY3" s="75"/>
      <c r="PQZ3" s="75"/>
      <c r="PRA3" s="75"/>
      <c r="PRB3" s="75"/>
      <c r="PRC3" s="75"/>
      <c r="PRD3" s="75"/>
      <c r="PRE3" s="75"/>
      <c r="PRF3" s="75"/>
      <c r="PRG3" s="75"/>
      <c r="PRH3" s="75"/>
      <c r="PRI3" s="75"/>
      <c r="PRJ3" s="75"/>
      <c r="PRK3" s="75"/>
      <c r="PRL3" s="75"/>
      <c r="PRM3" s="75"/>
      <c r="PRN3" s="75"/>
      <c r="PRO3" s="75"/>
      <c r="PRP3" s="75"/>
      <c r="PRQ3" s="75"/>
      <c r="PRR3" s="75"/>
      <c r="PRS3" s="75"/>
      <c r="PRT3" s="75"/>
      <c r="PRU3" s="75"/>
      <c r="PRV3" s="75"/>
      <c r="PRW3" s="75"/>
      <c r="PRX3" s="75"/>
      <c r="PRY3" s="75"/>
      <c r="PRZ3" s="75"/>
      <c r="PSA3" s="75"/>
      <c r="PSB3" s="75"/>
      <c r="PSC3" s="75"/>
      <c r="PSD3" s="75"/>
      <c r="PSE3" s="75"/>
      <c r="PSF3" s="75"/>
      <c r="PSG3" s="75"/>
      <c r="PSH3" s="75"/>
      <c r="PSI3" s="75"/>
      <c r="PSJ3" s="75"/>
      <c r="PSK3" s="75"/>
      <c r="PSL3" s="75"/>
      <c r="PSM3" s="75"/>
      <c r="PSN3" s="75"/>
      <c r="PSO3" s="75"/>
      <c r="PSP3" s="75"/>
      <c r="PSQ3" s="75"/>
      <c r="PSR3" s="75"/>
      <c r="PSS3" s="75"/>
      <c r="PST3" s="75"/>
      <c r="PSU3" s="75"/>
      <c r="PSV3" s="75"/>
      <c r="PSW3" s="75"/>
      <c r="PSX3" s="75"/>
      <c r="PSY3" s="75"/>
      <c r="PSZ3" s="75"/>
      <c r="PTA3" s="75"/>
      <c r="PTB3" s="75"/>
      <c r="PTC3" s="75"/>
      <c r="PTD3" s="75"/>
      <c r="PTE3" s="75"/>
      <c r="PTF3" s="75"/>
      <c r="PTG3" s="75"/>
      <c r="PTH3" s="75"/>
      <c r="PTI3" s="75"/>
      <c r="PTJ3" s="75"/>
      <c r="PTK3" s="75"/>
      <c r="PTL3" s="75"/>
      <c r="PTM3" s="75"/>
      <c r="PTN3" s="75"/>
      <c r="PTO3" s="75"/>
      <c r="PTP3" s="75"/>
      <c r="PTQ3" s="75"/>
      <c r="PTR3" s="75"/>
      <c r="PTS3" s="75"/>
      <c r="PTT3" s="75"/>
      <c r="PTU3" s="75"/>
      <c r="PTV3" s="75"/>
      <c r="PTW3" s="75"/>
      <c r="PTX3" s="75"/>
      <c r="PTY3" s="75"/>
      <c r="PTZ3" s="75"/>
      <c r="PUA3" s="75"/>
      <c r="PUB3" s="75"/>
      <c r="PUC3" s="75"/>
      <c r="PUD3" s="75"/>
      <c r="PUE3" s="75"/>
      <c r="PUF3" s="75"/>
      <c r="PUG3" s="75"/>
      <c r="PUH3" s="75"/>
      <c r="PUI3" s="75"/>
      <c r="PUJ3" s="75"/>
      <c r="PUK3" s="75"/>
      <c r="PUL3" s="75"/>
      <c r="PUM3" s="75"/>
      <c r="PUN3" s="75"/>
      <c r="PUO3" s="75"/>
      <c r="PUP3" s="75"/>
      <c r="PUQ3" s="75"/>
      <c r="PUR3" s="75"/>
      <c r="PUS3" s="75"/>
      <c r="PUT3" s="75"/>
      <c r="PUU3" s="75"/>
      <c r="PUV3" s="75"/>
      <c r="PUW3" s="75"/>
      <c r="PUX3" s="75"/>
      <c r="PUY3" s="75"/>
      <c r="PUZ3" s="75"/>
      <c r="PVA3" s="75"/>
      <c r="PVB3" s="75"/>
      <c r="PVC3" s="75"/>
      <c r="PVD3" s="75"/>
      <c r="PVE3" s="75"/>
      <c r="PVF3" s="75"/>
      <c r="PVG3" s="75"/>
      <c r="PVH3" s="75"/>
      <c r="PVI3" s="75"/>
      <c r="PVJ3" s="75"/>
      <c r="PVK3" s="75"/>
      <c r="PVL3" s="75"/>
      <c r="PVM3" s="75"/>
      <c r="PVN3" s="75"/>
      <c r="PVO3" s="75"/>
      <c r="PVP3" s="75"/>
      <c r="PVQ3" s="75"/>
      <c r="PVR3" s="75"/>
      <c r="PVS3" s="75"/>
      <c r="PVT3" s="75"/>
      <c r="PVU3" s="75"/>
      <c r="PVV3" s="75"/>
      <c r="PVW3" s="75"/>
      <c r="PVX3" s="75"/>
      <c r="PVY3" s="75"/>
      <c r="PVZ3" s="75"/>
      <c r="PWA3" s="75"/>
      <c r="PWB3" s="75"/>
      <c r="PWC3" s="75"/>
      <c r="PWD3" s="75"/>
      <c r="PWE3" s="75"/>
      <c r="PWF3" s="75"/>
      <c r="PWG3" s="75"/>
      <c r="PWH3" s="75"/>
      <c r="PWI3" s="75"/>
      <c r="PWJ3" s="75"/>
      <c r="PWK3" s="75"/>
      <c r="PWL3" s="75"/>
      <c r="PWM3" s="75"/>
      <c r="PWN3" s="75"/>
      <c r="PWO3" s="75"/>
      <c r="PWP3" s="75"/>
      <c r="PWQ3" s="75"/>
      <c r="PWR3" s="75"/>
      <c r="PWS3" s="75"/>
      <c r="PWT3" s="75"/>
      <c r="PWU3" s="75"/>
      <c r="PWV3" s="75"/>
      <c r="PWW3" s="75"/>
      <c r="PWX3" s="75"/>
      <c r="PWY3" s="75"/>
      <c r="PWZ3" s="75"/>
      <c r="PXA3" s="75"/>
      <c r="PXB3" s="75"/>
      <c r="PXC3" s="75"/>
      <c r="PXD3" s="75"/>
      <c r="PXE3" s="75"/>
      <c r="PXF3" s="75"/>
      <c r="PXG3" s="75"/>
      <c r="PXH3" s="75"/>
      <c r="PXI3" s="75"/>
      <c r="PXJ3" s="75"/>
      <c r="PXK3" s="75"/>
      <c r="PXL3" s="75"/>
      <c r="PXM3" s="75"/>
      <c r="PXN3" s="75"/>
      <c r="PXO3" s="75"/>
      <c r="PXP3" s="75"/>
      <c r="PXQ3" s="75"/>
      <c r="PXR3" s="75"/>
      <c r="PXS3" s="75"/>
      <c r="PXT3" s="75"/>
      <c r="PXU3" s="75"/>
      <c r="PXV3" s="75"/>
      <c r="PXW3" s="75"/>
      <c r="PXX3" s="75"/>
      <c r="PXY3" s="75"/>
      <c r="PXZ3" s="75"/>
      <c r="PYA3" s="75"/>
      <c r="PYB3" s="75"/>
      <c r="PYC3" s="75"/>
      <c r="PYD3" s="75"/>
      <c r="PYE3" s="75"/>
      <c r="PYF3" s="75"/>
      <c r="PYG3" s="75"/>
      <c r="PYH3" s="75"/>
      <c r="PYI3" s="75"/>
      <c r="PYJ3" s="75"/>
      <c r="PYK3" s="75"/>
      <c r="PYL3" s="75"/>
      <c r="PYM3" s="75"/>
      <c r="PYN3" s="75"/>
      <c r="PYO3" s="75"/>
      <c r="PYP3" s="75"/>
      <c r="PYQ3" s="75"/>
      <c r="PYR3" s="75"/>
      <c r="PYS3" s="75"/>
      <c r="PYT3" s="75"/>
      <c r="PYU3" s="75"/>
      <c r="PYV3" s="75"/>
      <c r="PYW3" s="75"/>
      <c r="PYX3" s="75"/>
      <c r="PYY3" s="75"/>
      <c r="PYZ3" s="75"/>
      <c r="PZA3" s="75"/>
      <c r="PZB3" s="75"/>
      <c r="PZC3" s="75"/>
      <c r="PZD3" s="75"/>
      <c r="PZE3" s="75"/>
      <c r="PZF3" s="75"/>
      <c r="PZG3" s="75"/>
      <c r="PZH3" s="75"/>
      <c r="PZI3" s="75"/>
      <c r="PZJ3" s="75"/>
      <c r="PZK3" s="75"/>
      <c r="PZL3" s="75"/>
      <c r="PZM3" s="75"/>
      <c r="PZN3" s="75"/>
      <c r="PZO3" s="75"/>
      <c r="PZP3" s="75"/>
      <c r="PZQ3" s="75"/>
      <c r="PZR3" s="75"/>
      <c r="PZS3" s="75"/>
      <c r="PZT3" s="75"/>
      <c r="PZU3" s="75"/>
      <c r="PZV3" s="75"/>
      <c r="PZW3" s="75"/>
      <c r="PZX3" s="75"/>
      <c r="PZY3" s="75"/>
      <c r="PZZ3" s="75"/>
      <c r="QAA3" s="75"/>
      <c r="QAB3" s="75"/>
      <c r="QAC3" s="75"/>
      <c r="QAD3" s="75"/>
      <c r="QAE3" s="75"/>
      <c r="QAF3" s="75"/>
      <c r="QAG3" s="75"/>
      <c r="QAH3" s="75"/>
      <c r="QAI3" s="75"/>
      <c r="QAJ3" s="75"/>
      <c r="QAK3" s="75"/>
      <c r="QAL3" s="75"/>
      <c r="QAM3" s="75"/>
      <c r="QAN3" s="75"/>
      <c r="QAO3" s="75"/>
      <c r="QAP3" s="75"/>
      <c r="QAQ3" s="75"/>
      <c r="QAR3" s="75"/>
      <c r="QAS3" s="75"/>
      <c r="QAT3" s="75"/>
      <c r="QAU3" s="75"/>
      <c r="QAV3" s="75"/>
      <c r="QAW3" s="75"/>
      <c r="QAX3" s="75"/>
      <c r="QAY3" s="75"/>
      <c r="QAZ3" s="75"/>
      <c r="QBA3" s="75"/>
      <c r="QBB3" s="75"/>
      <c r="QBC3" s="75"/>
      <c r="QBD3" s="75"/>
      <c r="QBE3" s="75"/>
      <c r="QBF3" s="75"/>
      <c r="QBG3" s="75"/>
      <c r="QBH3" s="75"/>
      <c r="QBI3" s="75"/>
      <c r="QBJ3" s="75"/>
      <c r="QBK3" s="75"/>
      <c r="QBL3" s="75"/>
      <c r="QBM3" s="75"/>
      <c r="QBN3" s="75"/>
      <c r="QBO3" s="75"/>
      <c r="QBP3" s="75"/>
      <c r="QBQ3" s="75"/>
      <c r="QBR3" s="75"/>
      <c r="QBS3" s="75"/>
      <c r="QBT3" s="75"/>
      <c r="QBU3" s="75"/>
      <c r="QBV3" s="75"/>
      <c r="QBW3" s="75"/>
      <c r="QBX3" s="75"/>
      <c r="QBY3" s="75"/>
      <c r="QBZ3" s="75"/>
      <c r="QCA3" s="75"/>
      <c r="QCB3" s="75"/>
      <c r="QCC3" s="75"/>
      <c r="QCD3" s="75"/>
      <c r="QCE3" s="75"/>
      <c r="QCF3" s="75"/>
      <c r="QCG3" s="75"/>
      <c r="QCH3" s="75"/>
      <c r="QCI3" s="75"/>
      <c r="QCJ3" s="75"/>
      <c r="QCK3" s="75"/>
      <c r="QCL3" s="75"/>
      <c r="QCM3" s="75"/>
      <c r="QCN3" s="75"/>
      <c r="QCO3" s="75"/>
      <c r="QCP3" s="75"/>
      <c r="QCQ3" s="75"/>
      <c r="QCR3" s="75"/>
      <c r="QCS3" s="75"/>
      <c r="QCT3" s="75"/>
      <c r="QCU3" s="75"/>
      <c r="QCV3" s="75"/>
      <c r="QCW3" s="75"/>
      <c r="QCX3" s="75"/>
      <c r="QCY3" s="75"/>
      <c r="QCZ3" s="75"/>
      <c r="QDA3" s="75"/>
      <c r="QDB3" s="75"/>
      <c r="QDC3" s="75"/>
      <c r="QDD3" s="75"/>
      <c r="QDE3" s="75"/>
      <c r="QDF3" s="75"/>
      <c r="QDG3" s="75"/>
      <c r="QDH3" s="75"/>
      <c r="QDI3" s="75"/>
      <c r="QDJ3" s="75"/>
      <c r="QDK3" s="75"/>
      <c r="QDL3" s="75"/>
      <c r="QDM3" s="75"/>
      <c r="QDN3" s="75"/>
      <c r="QDO3" s="75"/>
      <c r="QDP3" s="75"/>
      <c r="QDQ3" s="75"/>
      <c r="QDR3" s="75"/>
      <c r="QDS3" s="75"/>
      <c r="QDT3" s="75"/>
      <c r="QDU3" s="75"/>
      <c r="QDV3" s="75"/>
      <c r="QDW3" s="75"/>
      <c r="QDX3" s="75"/>
      <c r="QDY3" s="75"/>
      <c r="QDZ3" s="75"/>
      <c r="QEA3" s="75"/>
      <c r="QEB3" s="75"/>
      <c r="QEC3" s="75"/>
      <c r="QED3" s="75"/>
      <c r="QEE3" s="75"/>
      <c r="QEF3" s="75"/>
      <c r="QEG3" s="75"/>
      <c r="QEH3" s="75"/>
      <c r="QEI3" s="75"/>
      <c r="QEJ3" s="75"/>
      <c r="QEK3" s="75"/>
      <c r="QEL3" s="75"/>
      <c r="QEM3" s="75"/>
      <c r="QEN3" s="75"/>
      <c r="QEO3" s="75"/>
      <c r="QEP3" s="75"/>
      <c r="QEQ3" s="75"/>
      <c r="QER3" s="75"/>
      <c r="QES3" s="75"/>
      <c r="QET3" s="75"/>
      <c r="QEU3" s="75"/>
      <c r="QEV3" s="75"/>
      <c r="QEW3" s="75"/>
      <c r="QEX3" s="75"/>
      <c r="QEY3" s="75"/>
      <c r="QEZ3" s="75"/>
      <c r="QFA3" s="75"/>
      <c r="QFB3" s="75"/>
      <c r="QFC3" s="75"/>
      <c r="QFD3" s="75"/>
      <c r="QFE3" s="75"/>
      <c r="QFF3" s="75"/>
      <c r="QFG3" s="75"/>
      <c r="QFH3" s="75"/>
      <c r="QFI3" s="75"/>
      <c r="QFJ3" s="75"/>
      <c r="QFK3" s="75"/>
      <c r="QFL3" s="75"/>
      <c r="QFM3" s="75"/>
      <c r="QFN3" s="75"/>
      <c r="QFO3" s="75"/>
      <c r="QFP3" s="75"/>
      <c r="QFQ3" s="75"/>
      <c r="QFR3" s="75"/>
      <c r="QFS3" s="75"/>
      <c r="QFT3" s="75"/>
      <c r="QFU3" s="75"/>
      <c r="QFV3" s="75"/>
      <c r="QFW3" s="75"/>
      <c r="QFX3" s="75"/>
      <c r="QFY3" s="75"/>
      <c r="QFZ3" s="75"/>
      <c r="QGA3" s="75"/>
      <c r="QGB3" s="75"/>
      <c r="QGC3" s="75"/>
      <c r="QGD3" s="75"/>
      <c r="QGE3" s="75"/>
      <c r="QGF3" s="75"/>
      <c r="QGG3" s="75"/>
      <c r="QGH3" s="75"/>
      <c r="QGI3" s="75"/>
      <c r="QGJ3" s="75"/>
      <c r="QGK3" s="75"/>
      <c r="QGL3" s="75"/>
      <c r="QGM3" s="75"/>
      <c r="QGN3" s="75"/>
      <c r="QGO3" s="75"/>
      <c r="QGP3" s="75"/>
      <c r="QGQ3" s="75"/>
      <c r="QGR3" s="75"/>
      <c r="QGS3" s="75"/>
      <c r="QGT3" s="75"/>
      <c r="QGU3" s="75"/>
      <c r="QGV3" s="75"/>
      <c r="QGW3" s="75"/>
      <c r="QGX3" s="75"/>
      <c r="QGY3" s="75"/>
      <c r="QGZ3" s="75"/>
      <c r="QHA3" s="75"/>
      <c r="QHB3" s="75"/>
      <c r="QHC3" s="75"/>
      <c r="QHD3" s="75"/>
      <c r="QHE3" s="75"/>
      <c r="QHF3" s="75"/>
      <c r="QHG3" s="75"/>
      <c r="QHH3" s="75"/>
      <c r="QHI3" s="75"/>
      <c r="QHJ3" s="75"/>
      <c r="QHK3" s="75"/>
      <c r="QHL3" s="75"/>
      <c r="QHM3" s="75"/>
      <c r="QHN3" s="75"/>
      <c r="QHO3" s="75"/>
      <c r="QHP3" s="75"/>
      <c r="QHQ3" s="75"/>
      <c r="QHR3" s="75"/>
      <c r="QHS3" s="75"/>
      <c r="QHT3" s="75"/>
      <c r="QHU3" s="75"/>
      <c r="QHV3" s="75"/>
      <c r="QHW3" s="75"/>
      <c r="QHX3" s="75"/>
      <c r="QHY3" s="75"/>
      <c r="QHZ3" s="75"/>
      <c r="QIA3" s="75"/>
      <c r="QIB3" s="75"/>
      <c r="QIC3" s="75"/>
      <c r="QID3" s="75"/>
      <c r="QIE3" s="75"/>
      <c r="QIF3" s="75"/>
      <c r="QIG3" s="75"/>
      <c r="QIH3" s="75"/>
      <c r="QII3" s="75"/>
      <c r="QIJ3" s="75"/>
      <c r="QIK3" s="75"/>
      <c r="QIL3" s="75"/>
      <c r="QIM3" s="75"/>
      <c r="QIN3" s="75"/>
      <c r="QIO3" s="75"/>
      <c r="QIP3" s="75"/>
      <c r="QIQ3" s="75"/>
      <c r="QIR3" s="75"/>
      <c r="QIS3" s="75"/>
      <c r="QIT3" s="75"/>
      <c r="QIU3" s="75"/>
      <c r="QIV3" s="75"/>
      <c r="QIW3" s="75"/>
      <c r="QIX3" s="75"/>
      <c r="QIY3" s="75"/>
      <c r="QIZ3" s="75"/>
      <c r="QJA3" s="75"/>
      <c r="QJB3" s="75"/>
      <c r="QJC3" s="75"/>
      <c r="QJD3" s="75"/>
      <c r="QJE3" s="75"/>
      <c r="QJF3" s="75"/>
      <c r="QJG3" s="75"/>
      <c r="QJH3" s="75"/>
      <c r="QJI3" s="75"/>
      <c r="QJJ3" s="75"/>
      <c r="QJK3" s="75"/>
      <c r="QJL3" s="75"/>
      <c r="QJM3" s="75"/>
      <c r="QJN3" s="75"/>
      <c r="QJO3" s="75"/>
      <c r="QJP3" s="75"/>
      <c r="QJQ3" s="75"/>
      <c r="QJR3" s="75"/>
      <c r="QJS3" s="75"/>
      <c r="QJT3" s="75"/>
      <c r="QJU3" s="75"/>
      <c r="QJV3" s="75"/>
      <c r="QJW3" s="75"/>
      <c r="QJX3" s="75"/>
      <c r="QJY3" s="75"/>
      <c r="QJZ3" s="75"/>
      <c r="QKA3" s="75"/>
      <c r="QKB3" s="75"/>
      <c r="QKC3" s="75"/>
      <c r="QKD3" s="75"/>
      <c r="QKE3" s="75"/>
      <c r="QKF3" s="75"/>
      <c r="QKG3" s="75"/>
      <c r="QKH3" s="75"/>
      <c r="QKI3" s="75"/>
      <c r="QKJ3" s="75"/>
      <c r="QKK3" s="75"/>
      <c r="QKL3" s="75"/>
      <c r="QKM3" s="75"/>
      <c r="QKN3" s="75"/>
      <c r="QKO3" s="75"/>
      <c r="QKP3" s="75"/>
      <c r="QKQ3" s="75"/>
      <c r="QKR3" s="75"/>
      <c r="QKS3" s="75"/>
      <c r="QKT3" s="75"/>
      <c r="QKU3" s="75"/>
      <c r="QKV3" s="75"/>
      <c r="QKW3" s="75"/>
      <c r="QKX3" s="75"/>
      <c r="QKY3" s="75"/>
      <c r="QKZ3" s="75"/>
      <c r="QLA3" s="75"/>
      <c r="QLB3" s="75"/>
      <c r="QLC3" s="75"/>
      <c r="QLD3" s="75"/>
      <c r="QLE3" s="75"/>
      <c r="QLF3" s="75"/>
      <c r="QLG3" s="75"/>
      <c r="QLH3" s="75"/>
      <c r="QLI3" s="75"/>
      <c r="QLJ3" s="75"/>
      <c r="QLK3" s="75"/>
      <c r="QLL3" s="75"/>
      <c r="QLM3" s="75"/>
      <c r="QLN3" s="75"/>
      <c r="QLO3" s="75"/>
      <c r="QLP3" s="75"/>
      <c r="QLQ3" s="75"/>
      <c r="QLR3" s="75"/>
      <c r="QLS3" s="75"/>
      <c r="QLT3" s="75"/>
      <c r="QLU3" s="75"/>
      <c r="QLV3" s="75"/>
      <c r="QLW3" s="75"/>
      <c r="QLX3" s="75"/>
      <c r="QLY3" s="75"/>
      <c r="QLZ3" s="75"/>
      <c r="QMA3" s="75"/>
      <c r="QMB3" s="75"/>
      <c r="QMC3" s="75"/>
      <c r="QMD3" s="75"/>
      <c r="QME3" s="75"/>
      <c r="QMF3" s="75"/>
      <c r="QMG3" s="75"/>
      <c r="QMH3" s="75"/>
      <c r="QMI3" s="75"/>
      <c r="QMJ3" s="75"/>
      <c r="QMK3" s="75"/>
      <c r="QML3" s="75"/>
      <c r="QMM3" s="75"/>
      <c r="QMN3" s="75"/>
      <c r="QMO3" s="75"/>
      <c r="QMP3" s="75"/>
      <c r="QMQ3" s="75"/>
      <c r="QMR3" s="75"/>
      <c r="QMS3" s="75"/>
      <c r="QMT3" s="75"/>
      <c r="QMU3" s="75"/>
      <c r="QMV3" s="75"/>
      <c r="QMW3" s="75"/>
      <c r="QMX3" s="75"/>
      <c r="QMY3" s="75"/>
      <c r="QMZ3" s="75"/>
      <c r="QNA3" s="75"/>
      <c r="QNB3" s="75"/>
      <c r="QNC3" s="75"/>
      <c r="QND3" s="75"/>
      <c r="QNE3" s="75"/>
      <c r="QNF3" s="75"/>
      <c r="QNG3" s="75"/>
      <c r="QNH3" s="75"/>
      <c r="QNI3" s="75"/>
      <c r="QNJ3" s="75"/>
      <c r="QNK3" s="75"/>
      <c r="QNL3" s="75"/>
      <c r="QNM3" s="75"/>
      <c r="QNN3" s="75"/>
      <c r="QNO3" s="75"/>
      <c r="QNP3" s="75"/>
      <c r="QNQ3" s="75"/>
      <c r="QNR3" s="75"/>
      <c r="QNS3" s="75"/>
      <c r="QNT3" s="75"/>
      <c r="QNU3" s="75"/>
      <c r="QNV3" s="75"/>
      <c r="QNW3" s="75"/>
      <c r="QNX3" s="75"/>
      <c r="QNY3" s="75"/>
      <c r="QNZ3" s="75"/>
      <c r="QOA3" s="75"/>
      <c r="QOB3" s="75"/>
      <c r="QOC3" s="75"/>
      <c r="QOD3" s="75"/>
      <c r="QOE3" s="75"/>
      <c r="QOF3" s="75"/>
      <c r="QOG3" s="75"/>
      <c r="QOH3" s="75"/>
      <c r="QOI3" s="75"/>
      <c r="QOJ3" s="75"/>
      <c r="QOK3" s="75"/>
      <c r="QOL3" s="75"/>
      <c r="QOM3" s="75"/>
      <c r="QON3" s="75"/>
      <c r="QOO3" s="75"/>
      <c r="QOP3" s="75"/>
      <c r="QOQ3" s="75"/>
      <c r="QOR3" s="75"/>
      <c r="QOS3" s="75"/>
      <c r="QOT3" s="75"/>
      <c r="QOU3" s="75"/>
      <c r="QOV3" s="75"/>
      <c r="QOW3" s="75"/>
      <c r="QOX3" s="75"/>
      <c r="QOY3" s="75"/>
      <c r="QOZ3" s="75"/>
      <c r="QPA3" s="75"/>
      <c r="QPB3" s="75"/>
      <c r="QPC3" s="75"/>
      <c r="QPD3" s="75"/>
      <c r="QPE3" s="75"/>
      <c r="QPF3" s="75"/>
      <c r="QPG3" s="75"/>
      <c r="QPH3" s="75"/>
      <c r="QPI3" s="75"/>
      <c r="QPJ3" s="75"/>
      <c r="QPK3" s="75"/>
      <c r="QPL3" s="75"/>
      <c r="QPM3" s="75"/>
      <c r="QPN3" s="75"/>
      <c r="QPO3" s="75"/>
      <c r="QPP3" s="75"/>
      <c r="QPQ3" s="75"/>
      <c r="QPR3" s="75"/>
      <c r="QPS3" s="75"/>
      <c r="QPT3" s="75"/>
      <c r="QPU3" s="75"/>
      <c r="QPV3" s="75"/>
      <c r="QPW3" s="75"/>
      <c r="QPX3" s="75"/>
      <c r="QPY3" s="75"/>
      <c r="QPZ3" s="75"/>
      <c r="QQA3" s="75"/>
      <c r="QQB3" s="75"/>
      <c r="QQC3" s="75"/>
      <c r="QQD3" s="75"/>
      <c r="QQE3" s="75"/>
      <c r="QQF3" s="75"/>
      <c r="QQG3" s="75"/>
      <c r="QQH3" s="75"/>
      <c r="QQI3" s="75"/>
      <c r="QQJ3" s="75"/>
      <c r="QQK3" s="75"/>
      <c r="QQL3" s="75"/>
      <c r="QQM3" s="75"/>
      <c r="QQN3" s="75"/>
      <c r="QQO3" s="75"/>
      <c r="QQP3" s="75"/>
      <c r="QQQ3" s="75"/>
      <c r="QQR3" s="75"/>
      <c r="QQS3" s="75"/>
      <c r="QQT3" s="75"/>
      <c r="QQU3" s="75"/>
      <c r="QQV3" s="75"/>
      <c r="QQW3" s="75"/>
      <c r="QQX3" s="75"/>
      <c r="QQY3" s="75"/>
      <c r="QQZ3" s="75"/>
      <c r="QRA3" s="75"/>
      <c r="QRB3" s="75"/>
      <c r="QRC3" s="75"/>
      <c r="QRD3" s="75"/>
      <c r="QRE3" s="75"/>
      <c r="QRF3" s="75"/>
      <c r="QRG3" s="75"/>
      <c r="QRH3" s="75"/>
      <c r="QRI3" s="75"/>
      <c r="QRJ3" s="75"/>
      <c r="QRK3" s="75"/>
      <c r="QRL3" s="75"/>
      <c r="QRM3" s="75"/>
      <c r="QRN3" s="75"/>
      <c r="QRO3" s="75"/>
      <c r="QRP3" s="75"/>
      <c r="QRQ3" s="75"/>
      <c r="QRR3" s="75"/>
      <c r="QRS3" s="75"/>
      <c r="QRT3" s="75"/>
      <c r="QRU3" s="75"/>
      <c r="QRV3" s="75"/>
      <c r="QRW3" s="75"/>
      <c r="QRX3" s="75"/>
      <c r="QRY3" s="75"/>
      <c r="QRZ3" s="75"/>
      <c r="QSA3" s="75"/>
      <c r="QSB3" s="75"/>
      <c r="QSC3" s="75"/>
      <c r="QSD3" s="75"/>
      <c r="QSE3" s="75"/>
      <c r="QSF3" s="75"/>
      <c r="QSG3" s="75"/>
      <c r="QSH3" s="75"/>
      <c r="QSI3" s="75"/>
      <c r="QSJ3" s="75"/>
      <c r="QSK3" s="75"/>
      <c r="QSL3" s="75"/>
      <c r="QSM3" s="75"/>
      <c r="QSN3" s="75"/>
      <c r="QSO3" s="75"/>
      <c r="QSP3" s="75"/>
      <c r="QSQ3" s="75"/>
      <c r="QSR3" s="75"/>
      <c r="QSS3" s="75"/>
      <c r="QST3" s="75"/>
      <c r="QSU3" s="75"/>
      <c r="QSV3" s="75"/>
      <c r="QSW3" s="75"/>
      <c r="QSX3" s="75"/>
      <c r="QSY3" s="75"/>
      <c r="QSZ3" s="75"/>
      <c r="QTA3" s="75"/>
      <c r="QTB3" s="75"/>
      <c r="QTC3" s="75"/>
      <c r="QTD3" s="75"/>
      <c r="QTE3" s="75"/>
      <c r="QTF3" s="75"/>
      <c r="QTG3" s="75"/>
      <c r="QTH3" s="75"/>
      <c r="QTI3" s="75"/>
      <c r="QTJ3" s="75"/>
      <c r="QTK3" s="75"/>
      <c r="QTL3" s="75"/>
      <c r="QTM3" s="75"/>
      <c r="QTN3" s="75"/>
      <c r="QTO3" s="75"/>
      <c r="QTP3" s="75"/>
      <c r="QTQ3" s="75"/>
      <c r="QTR3" s="75"/>
      <c r="QTS3" s="75"/>
      <c r="QTT3" s="75"/>
      <c r="QTU3" s="75"/>
      <c r="QTV3" s="75"/>
      <c r="QTW3" s="75"/>
      <c r="QTX3" s="75"/>
      <c r="QTY3" s="75"/>
      <c r="QTZ3" s="75"/>
      <c r="QUA3" s="75"/>
      <c r="QUB3" s="75"/>
      <c r="QUC3" s="75"/>
      <c r="QUD3" s="75"/>
      <c r="QUE3" s="75"/>
      <c r="QUF3" s="75"/>
      <c r="QUG3" s="75"/>
      <c r="QUH3" s="75"/>
      <c r="QUI3" s="75"/>
      <c r="QUJ3" s="75"/>
      <c r="QUK3" s="75"/>
      <c r="QUL3" s="75"/>
      <c r="QUM3" s="75"/>
      <c r="QUN3" s="75"/>
      <c r="QUO3" s="75"/>
      <c r="QUP3" s="75"/>
      <c r="QUQ3" s="75"/>
      <c r="QUR3" s="75"/>
      <c r="QUS3" s="75"/>
      <c r="QUT3" s="75"/>
      <c r="QUU3" s="75"/>
      <c r="QUV3" s="75"/>
      <c r="QUW3" s="75"/>
      <c r="QUX3" s="75"/>
      <c r="QUY3" s="75"/>
      <c r="QUZ3" s="75"/>
      <c r="QVA3" s="75"/>
      <c r="QVB3" s="75"/>
      <c r="QVC3" s="75"/>
      <c r="QVD3" s="75"/>
      <c r="QVE3" s="75"/>
      <c r="QVF3" s="75"/>
      <c r="QVG3" s="75"/>
      <c r="QVH3" s="75"/>
      <c r="QVI3" s="75"/>
      <c r="QVJ3" s="75"/>
      <c r="QVK3" s="75"/>
      <c r="QVL3" s="75"/>
      <c r="QVM3" s="75"/>
      <c r="QVN3" s="75"/>
      <c r="QVO3" s="75"/>
      <c r="QVP3" s="75"/>
      <c r="QVQ3" s="75"/>
      <c r="QVR3" s="75"/>
      <c r="QVS3" s="75"/>
      <c r="QVT3" s="75"/>
      <c r="QVU3" s="75"/>
      <c r="QVV3" s="75"/>
      <c r="QVW3" s="75"/>
      <c r="QVX3" s="75"/>
      <c r="QVY3" s="75"/>
      <c r="QVZ3" s="75"/>
      <c r="QWA3" s="75"/>
      <c r="QWB3" s="75"/>
      <c r="QWC3" s="75"/>
      <c r="QWD3" s="75"/>
      <c r="QWE3" s="75"/>
      <c r="QWF3" s="75"/>
      <c r="QWG3" s="75"/>
      <c r="QWH3" s="75"/>
      <c r="QWI3" s="75"/>
      <c r="QWJ3" s="75"/>
      <c r="QWK3" s="75"/>
      <c r="QWL3" s="75"/>
      <c r="QWM3" s="75"/>
      <c r="QWN3" s="75"/>
      <c r="QWO3" s="75"/>
      <c r="QWP3" s="75"/>
      <c r="QWQ3" s="75"/>
      <c r="QWR3" s="75"/>
      <c r="QWS3" s="75"/>
      <c r="QWT3" s="75"/>
      <c r="QWU3" s="75"/>
      <c r="QWV3" s="75"/>
      <c r="QWW3" s="75"/>
      <c r="QWX3" s="75"/>
      <c r="QWY3" s="75"/>
      <c r="QWZ3" s="75"/>
      <c r="QXA3" s="75"/>
      <c r="QXB3" s="75"/>
      <c r="QXC3" s="75"/>
      <c r="QXD3" s="75"/>
      <c r="QXE3" s="75"/>
      <c r="QXF3" s="75"/>
      <c r="QXG3" s="75"/>
      <c r="QXH3" s="75"/>
      <c r="QXI3" s="75"/>
      <c r="QXJ3" s="75"/>
      <c r="QXK3" s="75"/>
      <c r="QXL3" s="75"/>
      <c r="QXM3" s="75"/>
      <c r="QXN3" s="75"/>
      <c r="QXO3" s="75"/>
      <c r="QXP3" s="75"/>
      <c r="QXQ3" s="75"/>
      <c r="QXR3" s="75"/>
      <c r="QXS3" s="75"/>
      <c r="QXT3" s="75"/>
      <c r="QXU3" s="75"/>
      <c r="QXV3" s="75"/>
      <c r="QXW3" s="75"/>
      <c r="QXX3" s="75"/>
      <c r="QXY3" s="75"/>
      <c r="QXZ3" s="75"/>
      <c r="QYA3" s="75"/>
      <c r="QYB3" s="75"/>
      <c r="QYC3" s="75"/>
      <c r="QYD3" s="75"/>
      <c r="QYE3" s="75"/>
      <c r="QYF3" s="75"/>
      <c r="QYG3" s="75"/>
      <c r="QYH3" s="75"/>
      <c r="QYI3" s="75"/>
      <c r="QYJ3" s="75"/>
      <c r="QYK3" s="75"/>
      <c r="QYL3" s="75"/>
      <c r="QYM3" s="75"/>
      <c r="QYN3" s="75"/>
      <c r="QYO3" s="75"/>
      <c r="QYP3" s="75"/>
      <c r="QYQ3" s="75"/>
      <c r="QYR3" s="75"/>
      <c r="QYS3" s="75"/>
      <c r="QYT3" s="75"/>
      <c r="QYU3" s="75"/>
      <c r="QYV3" s="75"/>
      <c r="QYW3" s="75"/>
      <c r="QYX3" s="75"/>
      <c r="QYY3" s="75"/>
      <c r="QYZ3" s="75"/>
      <c r="QZA3" s="75"/>
      <c r="QZB3" s="75"/>
      <c r="QZC3" s="75"/>
      <c r="QZD3" s="75"/>
      <c r="QZE3" s="75"/>
      <c r="QZF3" s="75"/>
      <c r="QZG3" s="75"/>
      <c r="QZH3" s="75"/>
      <c r="QZI3" s="75"/>
      <c r="QZJ3" s="75"/>
      <c r="QZK3" s="75"/>
      <c r="QZL3" s="75"/>
      <c r="QZM3" s="75"/>
      <c r="QZN3" s="75"/>
      <c r="QZO3" s="75"/>
      <c r="QZP3" s="75"/>
      <c r="QZQ3" s="75"/>
      <c r="QZR3" s="75"/>
      <c r="QZS3" s="75"/>
      <c r="QZT3" s="75"/>
      <c r="QZU3" s="75"/>
      <c r="QZV3" s="75"/>
      <c r="QZW3" s="75"/>
      <c r="QZX3" s="75"/>
      <c r="QZY3" s="75"/>
      <c r="QZZ3" s="75"/>
      <c r="RAA3" s="75"/>
      <c r="RAB3" s="75"/>
      <c r="RAC3" s="75"/>
      <c r="RAD3" s="75"/>
      <c r="RAE3" s="75"/>
      <c r="RAF3" s="75"/>
      <c r="RAG3" s="75"/>
      <c r="RAH3" s="75"/>
      <c r="RAI3" s="75"/>
      <c r="RAJ3" s="75"/>
      <c r="RAK3" s="75"/>
      <c r="RAL3" s="75"/>
      <c r="RAM3" s="75"/>
      <c r="RAN3" s="75"/>
      <c r="RAO3" s="75"/>
      <c r="RAP3" s="75"/>
      <c r="RAQ3" s="75"/>
      <c r="RAR3" s="75"/>
      <c r="RAS3" s="75"/>
      <c r="RAT3" s="75"/>
      <c r="RAU3" s="75"/>
      <c r="RAV3" s="75"/>
      <c r="RAW3" s="75"/>
      <c r="RAX3" s="75"/>
      <c r="RAY3" s="75"/>
      <c r="RAZ3" s="75"/>
      <c r="RBA3" s="75"/>
      <c r="RBB3" s="75"/>
      <c r="RBC3" s="75"/>
      <c r="RBD3" s="75"/>
      <c r="RBE3" s="75"/>
      <c r="RBF3" s="75"/>
      <c r="RBG3" s="75"/>
      <c r="RBH3" s="75"/>
      <c r="RBI3" s="75"/>
      <c r="RBJ3" s="75"/>
      <c r="RBK3" s="75"/>
      <c r="RBL3" s="75"/>
      <c r="RBM3" s="75"/>
      <c r="RBN3" s="75"/>
      <c r="RBO3" s="75"/>
      <c r="RBP3" s="75"/>
      <c r="RBQ3" s="75"/>
      <c r="RBR3" s="75"/>
      <c r="RBS3" s="75"/>
      <c r="RBT3" s="75"/>
      <c r="RBU3" s="75"/>
      <c r="RBV3" s="75"/>
      <c r="RBW3" s="75"/>
      <c r="RBX3" s="75"/>
      <c r="RBY3" s="75"/>
      <c r="RBZ3" s="75"/>
      <c r="RCA3" s="75"/>
      <c r="RCB3" s="75"/>
      <c r="RCC3" s="75"/>
      <c r="RCD3" s="75"/>
      <c r="RCE3" s="75"/>
      <c r="RCF3" s="75"/>
      <c r="RCG3" s="75"/>
      <c r="RCH3" s="75"/>
      <c r="RCI3" s="75"/>
      <c r="RCJ3" s="75"/>
      <c r="RCK3" s="75"/>
      <c r="RCL3" s="75"/>
      <c r="RCM3" s="75"/>
      <c r="RCN3" s="75"/>
      <c r="RCO3" s="75"/>
      <c r="RCP3" s="75"/>
      <c r="RCQ3" s="75"/>
      <c r="RCR3" s="75"/>
      <c r="RCS3" s="75"/>
      <c r="RCT3" s="75"/>
      <c r="RCU3" s="75"/>
      <c r="RCV3" s="75"/>
      <c r="RCW3" s="75"/>
      <c r="RCX3" s="75"/>
      <c r="RCY3" s="75"/>
      <c r="RCZ3" s="75"/>
      <c r="RDA3" s="75"/>
      <c r="RDB3" s="75"/>
      <c r="RDC3" s="75"/>
      <c r="RDD3" s="75"/>
      <c r="RDE3" s="75"/>
      <c r="RDF3" s="75"/>
      <c r="RDG3" s="75"/>
      <c r="RDH3" s="75"/>
      <c r="RDI3" s="75"/>
      <c r="RDJ3" s="75"/>
      <c r="RDK3" s="75"/>
      <c r="RDL3" s="75"/>
      <c r="RDM3" s="75"/>
      <c r="RDN3" s="75"/>
      <c r="RDO3" s="75"/>
      <c r="RDP3" s="75"/>
      <c r="RDQ3" s="75"/>
      <c r="RDR3" s="75"/>
      <c r="RDS3" s="75"/>
      <c r="RDT3" s="75"/>
      <c r="RDU3" s="75"/>
      <c r="RDV3" s="75"/>
      <c r="RDW3" s="75"/>
      <c r="RDX3" s="75"/>
      <c r="RDY3" s="75"/>
      <c r="RDZ3" s="75"/>
      <c r="REA3" s="75"/>
      <c r="REB3" s="75"/>
      <c r="REC3" s="75"/>
      <c r="RED3" s="75"/>
      <c r="REE3" s="75"/>
      <c r="REF3" s="75"/>
      <c r="REG3" s="75"/>
      <c r="REH3" s="75"/>
      <c r="REI3" s="75"/>
      <c r="REJ3" s="75"/>
      <c r="REK3" s="75"/>
      <c r="REL3" s="75"/>
      <c r="REM3" s="75"/>
      <c r="REN3" s="75"/>
      <c r="REO3" s="75"/>
      <c r="REP3" s="75"/>
      <c r="REQ3" s="75"/>
      <c r="RER3" s="75"/>
      <c r="RES3" s="75"/>
      <c r="RET3" s="75"/>
      <c r="REU3" s="75"/>
      <c r="REV3" s="75"/>
      <c r="REW3" s="75"/>
      <c r="REX3" s="75"/>
      <c r="REY3" s="75"/>
      <c r="REZ3" s="75"/>
      <c r="RFA3" s="75"/>
      <c r="RFB3" s="75"/>
      <c r="RFC3" s="75"/>
      <c r="RFD3" s="75"/>
      <c r="RFE3" s="75"/>
      <c r="RFF3" s="75"/>
      <c r="RFG3" s="75"/>
      <c r="RFH3" s="75"/>
      <c r="RFI3" s="75"/>
      <c r="RFJ3" s="75"/>
      <c r="RFK3" s="75"/>
      <c r="RFL3" s="75"/>
      <c r="RFM3" s="75"/>
      <c r="RFN3" s="75"/>
      <c r="RFO3" s="75"/>
      <c r="RFP3" s="75"/>
      <c r="RFQ3" s="75"/>
      <c r="RFR3" s="75"/>
      <c r="RFS3" s="75"/>
      <c r="RFT3" s="75"/>
      <c r="RFU3" s="75"/>
      <c r="RFV3" s="75"/>
      <c r="RFW3" s="75"/>
      <c r="RFX3" s="75"/>
      <c r="RFY3" s="75"/>
      <c r="RFZ3" s="75"/>
      <c r="RGA3" s="75"/>
      <c r="RGB3" s="75"/>
      <c r="RGC3" s="75"/>
      <c r="RGD3" s="75"/>
      <c r="RGE3" s="75"/>
      <c r="RGF3" s="75"/>
      <c r="RGG3" s="75"/>
      <c r="RGH3" s="75"/>
      <c r="RGI3" s="75"/>
      <c r="RGJ3" s="75"/>
      <c r="RGK3" s="75"/>
      <c r="RGL3" s="75"/>
      <c r="RGM3" s="75"/>
      <c r="RGN3" s="75"/>
      <c r="RGO3" s="75"/>
      <c r="RGP3" s="75"/>
      <c r="RGQ3" s="75"/>
      <c r="RGR3" s="75"/>
      <c r="RGS3" s="75"/>
      <c r="RGT3" s="75"/>
      <c r="RGU3" s="75"/>
      <c r="RGV3" s="75"/>
      <c r="RGW3" s="75"/>
      <c r="RGX3" s="75"/>
      <c r="RGY3" s="75"/>
      <c r="RGZ3" s="75"/>
      <c r="RHA3" s="75"/>
      <c r="RHB3" s="75"/>
      <c r="RHC3" s="75"/>
      <c r="RHD3" s="75"/>
      <c r="RHE3" s="75"/>
      <c r="RHF3" s="75"/>
      <c r="RHG3" s="75"/>
      <c r="RHH3" s="75"/>
      <c r="RHI3" s="75"/>
      <c r="RHJ3" s="75"/>
      <c r="RHK3" s="75"/>
      <c r="RHL3" s="75"/>
      <c r="RHM3" s="75"/>
      <c r="RHN3" s="75"/>
      <c r="RHO3" s="75"/>
      <c r="RHP3" s="75"/>
      <c r="RHQ3" s="75"/>
      <c r="RHR3" s="75"/>
      <c r="RHS3" s="75"/>
      <c r="RHT3" s="75"/>
      <c r="RHU3" s="75"/>
      <c r="RHV3" s="75"/>
      <c r="RHW3" s="75"/>
      <c r="RHX3" s="75"/>
      <c r="RHY3" s="75"/>
      <c r="RHZ3" s="75"/>
      <c r="RIA3" s="75"/>
      <c r="RIB3" s="75"/>
      <c r="RIC3" s="75"/>
      <c r="RID3" s="75"/>
      <c r="RIE3" s="75"/>
      <c r="RIF3" s="75"/>
      <c r="RIG3" s="75"/>
      <c r="RIH3" s="75"/>
      <c r="RII3" s="75"/>
      <c r="RIJ3" s="75"/>
      <c r="RIK3" s="75"/>
      <c r="RIL3" s="75"/>
      <c r="RIM3" s="75"/>
      <c r="RIN3" s="75"/>
      <c r="RIO3" s="75"/>
      <c r="RIP3" s="75"/>
      <c r="RIQ3" s="75"/>
      <c r="RIR3" s="75"/>
      <c r="RIS3" s="75"/>
      <c r="RIT3" s="75"/>
      <c r="RIU3" s="75"/>
      <c r="RIV3" s="75"/>
      <c r="RIW3" s="75"/>
      <c r="RIX3" s="75"/>
      <c r="RIY3" s="75"/>
      <c r="RIZ3" s="75"/>
      <c r="RJA3" s="75"/>
      <c r="RJB3" s="75"/>
      <c r="RJC3" s="75"/>
      <c r="RJD3" s="75"/>
      <c r="RJE3" s="75"/>
      <c r="RJF3" s="75"/>
      <c r="RJG3" s="75"/>
      <c r="RJH3" s="75"/>
      <c r="RJI3" s="75"/>
      <c r="RJJ3" s="75"/>
      <c r="RJK3" s="75"/>
      <c r="RJL3" s="75"/>
      <c r="RJM3" s="75"/>
      <c r="RJN3" s="75"/>
      <c r="RJO3" s="75"/>
      <c r="RJP3" s="75"/>
      <c r="RJQ3" s="75"/>
      <c r="RJR3" s="75"/>
      <c r="RJS3" s="75"/>
      <c r="RJT3" s="75"/>
      <c r="RJU3" s="75"/>
      <c r="RJV3" s="75"/>
      <c r="RJW3" s="75"/>
      <c r="RJX3" s="75"/>
      <c r="RJY3" s="75"/>
      <c r="RJZ3" s="75"/>
      <c r="RKA3" s="75"/>
      <c r="RKB3" s="75"/>
      <c r="RKC3" s="75"/>
      <c r="RKD3" s="75"/>
      <c r="RKE3" s="75"/>
      <c r="RKF3" s="75"/>
      <c r="RKG3" s="75"/>
      <c r="RKH3" s="75"/>
      <c r="RKI3" s="75"/>
      <c r="RKJ3" s="75"/>
      <c r="RKK3" s="75"/>
      <c r="RKL3" s="75"/>
      <c r="RKM3" s="75"/>
      <c r="RKN3" s="75"/>
      <c r="RKO3" s="75"/>
      <c r="RKP3" s="75"/>
      <c r="RKQ3" s="75"/>
      <c r="RKR3" s="75"/>
      <c r="RKS3" s="75"/>
      <c r="RKT3" s="75"/>
      <c r="RKU3" s="75"/>
      <c r="RKV3" s="75"/>
      <c r="RKW3" s="75"/>
      <c r="RKX3" s="75"/>
      <c r="RKY3" s="75"/>
      <c r="RKZ3" s="75"/>
      <c r="RLA3" s="75"/>
      <c r="RLB3" s="75"/>
      <c r="RLC3" s="75"/>
      <c r="RLD3" s="75"/>
      <c r="RLE3" s="75"/>
      <c r="RLF3" s="75"/>
      <c r="RLG3" s="75"/>
      <c r="RLH3" s="75"/>
      <c r="RLI3" s="75"/>
      <c r="RLJ3" s="75"/>
      <c r="RLK3" s="75"/>
      <c r="RLL3" s="75"/>
      <c r="RLM3" s="75"/>
      <c r="RLN3" s="75"/>
      <c r="RLO3" s="75"/>
      <c r="RLP3" s="75"/>
      <c r="RLQ3" s="75"/>
      <c r="RLR3" s="75"/>
      <c r="RLS3" s="75"/>
      <c r="RLT3" s="75"/>
      <c r="RLU3" s="75"/>
      <c r="RLV3" s="75"/>
      <c r="RLW3" s="75"/>
      <c r="RLX3" s="75"/>
      <c r="RLY3" s="75"/>
      <c r="RLZ3" s="75"/>
      <c r="RMA3" s="75"/>
      <c r="RMB3" s="75"/>
      <c r="RMC3" s="75"/>
      <c r="RMD3" s="75"/>
      <c r="RME3" s="75"/>
      <c r="RMF3" s="75"/>
      <c r="RMG3" s="75"/>
      <c r="RMH3" s="75"/>
      <c r="RMI3" s="75"/>
      <c r="RMJ3" s="75"/>
      <c r="RMK3" s="75"/>
      <c r="RML3" s="75"/>
      <c r="RMM3" s="75"/>
      <c r="RMN3" s="75"/>
      <c r="RMO3" s="75"/>
      <c r="RMP3" s="75"/>
      <c r="RMQ3" s="75"/>
      <c r="RMR3" s="75"/>
      <c r="RMS3" s="75"/>
      <c r="RMT3" s="75"/>
      <c r="RMU3" s="75"/>
      <c r="RMV3" s="75"/>
      <c r="RMW3" s="75"/>
      <c r="RMX3" s="75"/>
      <c r="RMY3" s="75"/>
      <c r="RMZ3" s="75"/>
      <c r="RNA3" s="75"/>
      <c r="RNB3" s="75"/>
      <c r="RNC3" s="75"/>
      <c r="RND3" s="75"/>
      <c r="RNE3" s="75"/>
      <c r="RNF3" s="75"/>
      <c r="RNG3" s="75"/>
      <c r="RNH3" s="75"/>
      <c r="RNI3" s="75"/>
      <c r="RNJ3" s="75"/>
      <c r="RNK3" s="75"/>
      <c r="RNL3" s="75"/>
      <c r="RNM3" s="75"/>
      <c r="RNN3" s="75"/>
      <c r="RNO3" s="75"/>
      <c r="RNP3" s="75"/>
      <c r="RNQ3" s="75"/>
      <c r="RNR3" s="75"/>
      <c r="RNS3" s="75"/>
      <c r="RNT3" s="75"/>
      <c r="RNU3" s="75"/>
      <c r="RNV3" s="75"/>
      <c r="RNW3" s="75"/>
      <c r="RNX3" s="75"/>
      <c r="RNY3" s="75"/>
      <c r="RNZ3" s="75"/>
      <c r="ROA3" s="75"/>
      <c r="ROB3" s="75"/>
      <c r="ROC3" s="75"/>
      <c r="ROD3" s="75"/>
      <c r="ROE3" s="75"/>
      <c r="ROF3" s="75"/>
      <c r="ROG3" s="75"/>
      <c r="ROH3" s="75"/>
      <c r="ROI3" s="75"/>
      <c r="ROJ3" s="75"/>
      <c r="ROK3" s="75"/>
      <c r="ROL3" s="75"/>
      <c r="ROM3" s="75"/>
      <c r="RON3" s="75"/>
      <c r="ROO3" s="75"/>
      <c r="ROP3" s="75"/>
      <c r="ROQ3" s="75"/>
      <c r="ROR3" s="75"/>
      <c r="ROS3" s="75"/>
      <c r="ROT3" s="75"/>
      <c r="ROU3" s="75"/>
      <c r="ROV3" s="75"/>
      <c r="ROW3" s="75"/>
      <c r="ROX3" s="75"/>
      <c r="ROY3" s="75"/>
      <c r="ROZ3" s="75"/>
      <c r="RPA3" s="75"/>
      <c r="RPB3" s="75"/>
      <c r="RPC3" s="75"/>
      <c r="RPD3" s="75"/>
      <c r="RPE3" s="75"/>
      <c r="RPF3" s="75"/>
      <c r="RPG3" s="75"/>
      <c r="RPH3" s="75"/>
      <c r="RPI3" s="75"/>
      <c r="RPJ3" s="75"/>
      <c r="RPK3" s="75"/>
      <c r="RPL3" s="75"/>
      <c r="RPM3" s="75"/>
      <c r="RPN3" s="75"/>
      <c r="RPO3" s="75"/>
      <c r="RPP3" s="75"/>
      <c r="RPQ3" s="75"/>
      <c r="RPR3" s="75"/>
      <c r="RPS3" s="75"/>
      <c r="RPT3" s="75"/>
      <c r="RPU3" s="75"/>
      <c r="RPV3" s="75"/>
      <c r="RPW3" s="75"/>
      <c r="RPX3" s="75"/>
      <c r="RPY3" s="75"/>
      <c r="RPZ3" s="75"/>
      <c r="RQA3" s="75"/>
      <c r="RQB3" s="75"/>
      <c r="RQC3" s="75"/>
      <c r="RQD3" s="75"/>
      <c r="RQE3" s="75"/>
      <c r="RQF3" s="75"/>
      <c r="RQG3" s="75"/>
      <c r="RQH3" s="75"/>
      <c r="RQI3" s="75"/>
      <c r="RQJ3" s="75"/>
      <c r="RQK3" s="75"/>
      <c r="RQL3" s="75"/>
      <c r="RQM3" s="75"/>
      <c r="RQN3" s="75"/>
      <c r="RQO3" s="75"/>
      <c r="RQP3" s="75"/>
      <c r="RQQ3" s="75"/>
      <c r="RQR3" s="75"/>
      <c r="RQS3" s="75"/>
      <c r="RQT3" s="75"/>
      <c r="RQU3" s="75"/>
      <c r="RQV3" s="75"/>
      <c r="RQW3" s="75"/>
      <c r="RQX3" s="75"/>
      <c r="RQY3" s="75"/>
      <c r="RQZ3" s="75"/>
      <c r="RRA3" s="75"/>
      <c r="RRB3" s="75"/>
      <c r="RRC3" s="75"/>
      <c r="RRD3" s="75"/>
      <c r="RRE3" s="75"/>
      <c r="RRF3" s="75"/>
      <c r="RRG3" s="75"/>
      <c r="RRH3" s="75"/>
      <c r="RRI3" s="75"/>
      <c r="RRJ3" s="75"/>
      <c r="RRK3" s="75"/>
      <c r="RRL3" s="75"/>
      <c r="RRM3" s="75"/>
      <c r="RRN3" s="75"/>
      <c r="RRO3" s="75"/>
      <c r="RRP3" s="75"/>
      <c r="RRQ3" s="75"/>
      <c r="RRR3" s="75"/>
      <c r="RRS3" s="75"/>
      <c r="RRT3" s="75"/>
      <c r="RRU3" s="75"/>
      <c r="RRV3" s="75"/>
      <c r="RRW3" s="75"/>
      <c r="RRX3" s="75"/>
      <c r="RRY3" s="75"/>
      <c r="RRZ3" s="75"/>
      <c r="RSA3" s="75"/>
      <c r="RSB3" s="75"/>
      <c r="RSC3" s="75"/>
      <c r="RSD3" s="75"/>
      <c r="RSE3" s="75"/>
      <c r="RSF3" s="75"/>
      <c r="RSG3" s="75"/>
      <c r="RSH3" s="75"/>
      <c r="RSI3" s="75"/>
      <c r="RSJ3" s="75"/>
      <c r="RSK3" s="75"/>
      <c r="RSL3" s="75"/>
      <c r="RSM3" s="75"/>
      <c r="RSN3" s="75"/>
      <c r="RSO3" s="75"/>
      <c r="RSP3" s="75"/>
      <c r="RSQ3" s="75"/>
      <c r="RSR3" s="75"/>
      <c r="RSS3" s="75"/>
      <c r="RST3" s="75"/>
      <c r="RSU3" s="75"/>
      <c r="RSV3" s="75"/>
      <c r="RSW3" s="75"/>
      <c r="RSX3" s="75"/>
      <c r="RSY3" s="75"/>
      <c r="RSZ3" s="75"/>
      <c r="RTA3" s="75"/>
      <c r="RTB3" s="75"/>
      <c r="RTC3" s="75"/>
      <c r="RTD3" s="75"/>
      <c r="RTE3" s="75"/>
      <c r="RTF3" s="75"/>
      <c r="RTG3" s="75"/>
      <c r="RTH3" s="75"/>
      <c r="RTI3" s="75"/>
      <c r="RTJ3" s="75"/>
      <c r="RTK3" s="75"/>
      <c r="RTL3" s="75"/>
      <c r="RTM3" s="75"/>
      <c r="RTN3" s="75"/>
      <c r="RTO3" s="75"/>
      <c r="RTP3" s="75"/>
      <c r="RTQ3" s="75"/>
      <c r="RTR3" s="75"/>
      <c r="RTS3" s="75"/>
      <c r="RTT3" s="75"/>
      <c r="RTU3" s="75"/>
      <c r="RTV3" s="75"/>
      <c r="RTW3" s="75"/>
      <c r="RTX3" s="75"/>
      <c r="RTY3" s="75"/>
      <c r="RTZ3" s="75"/>
      <c r="RUA3" s="75"/>
      <c r="RUB3" s="75"/>
      <c r="RUC3" s="75"/>
      <c r="RUD3" s="75"/>
      <c r="RUE3" s="75"/>
      <c r="RUF3" s="75"/>
      <c r="RUG3" s="75"/>
      <c r="RUH3" s="75"/>
      <c r="RUI3" s="75"/>
      <c r="RUJ3" s="75"/>
      <c r="RUK3" s="75"/>
      <c r="RUL3" s="75"/>
      <c r="RUM3" s="75"/>
      <c r="RUN3" s="75"/>
      <c r="RUO3" s="75"/>
      <c r="RUP3" s="75"/>
      <c r="RUQ3" s="75"/>
      <c r="RUR3" s="75"/>
      <c r="RUS3" s="75"/>
      <c r="RUT3" s="75"/>
      <c r="RUU3" s="75"/>
      <c r="RUV3" s="75"/>
      <c r="RUW3" s="75"/>
      <c r="RUX3" s="75"/>
      <c r="RUY3" s="75"/>
      <c r="RUZ3" s="75"/>
      <c r="RVA3" s="75"/>
      <c r="RVB3" s="75"/>
      <c r="RVC3" s="75"/>
      <c r="RVD3" s="75"/>
      <c r="RVE3" s="75"/>
      <c r="RVF3" s="75"/>
      <c r="RVG3" s="75"/>
      <c r="RVH3" s="75"/>
      <c r="RVI3" s="75"/>
      <c r="RVJ3" s="75"/>
      <c r="RVK3" s="75"/>
      <c r="RVL3" s="75"/>
      <c r="RVM3" s="75"/>
      <c r="RVN3" s="75"/>
      <c r="RVO3" s="75"/>
      <c r="RVP3" s="75"/>
      <c r="RVQ3" s="75"/>
      <c r="RVR3" s="75"/>
      <c r="RVS3" s="75"/>
      <c r="RVT3" s="75"/>
      <c r="RVU3" s="75"/>
      <c r="RVV3" s="75"/>
      <c r="RVW3" s="75"/>
      <c r="RVX3" s="75"/>
      <c r="RVY3" s="75"/>
      <c r="RVZ3" s="75"/>
      <c r="RWA3" s="75"/>
      <c r="RWB3" s="75"/>
      <c r="RWC3" s="75"/>
      <c r="RWD3" s="75"/>
      <c r="RWE3" s="75"/>
      <c r="RWF3" s="75"/>
      <c r="RWG3" s="75"/>
      <c r="RWH3" s="75"/>
      <c r="RWI3" s="75"/>
      <c r="RWJ3" s="75"/>
      <c r="RWK3" s="75"/>
      <c r="RWL3" s="75"/>
      <c r="RWM3" s="75"/>
      <c r="RWN3" s="75"/>
      <c r="RWO3" s="75"/>
      <c r="RWP3" s="75"/>
      <c r="RWQ3" s="75"/>
      <c r="RWR3" s="75"/>
      <c r="RWS3" s="75"/>
      <c r="RWT3" s="75"/>
      <c r="RWU3" s="75"/>
      <c r="RWV3" s="75"/>
      <c r="RWW3" s="75"/>
      <c r="RWX3" s="75"/>
      <c r="RWY3" s="75"/>
      <c r="RWZ3" s="75"/>
      <c r="RXA3" s="75"/>
      <c r="RXB3" s="75"/>
      <c r="RXC3" s="75"/>
      <c r="RXD3" s="75"/>
      <c r="RXE3" s="75"/>
      <c r="RXF3" s="75"/>
      <c r="RXG3" s="75"/>
      <c r="RXH3" s="75"/>
      <c r="RXI3" s="75"/>
      <c r="RXJ3" s="75"/>
      <c r="RXK3" s="75"/>
      <c r="RXL3" s="75"/>
      <c r="RXM3" s="75"/>
      <c r="RXN3" s="75"/>
      <c r="RXO3" s="75"/>
      <c r="RXP3" s="75"/>
      <c r="RXQ3" s="75"/>
      <c r="RXR3" s="75"/>
      <c r="RXS3" s="75"/>
      <c r="RXT3" s="75"/>
      <c r="RXU3" s="75"/>
      <c r="RXV3" s="75"/>
      <c r="RXW3" s="75"/>
      <c r="RXX3" s="75"/>
      <c r="RXY3" s="75"/>
      <c r="RXZ3" s="75"/>
      <c r="RYA3" s="75"/>
      <c r="RYB3" s="75"/>
      <c r="RYC3" s="75"/>
      <c r="RYD3" s="75"/>
      <c r="RYE3" s="75"/>
      <c r="RYF3" s="75"/>
      <c r="RYG3" s="75"/>
      <c r="RYH3" s="75"/>
      <c r="RYI3" s="75"/>
      <c r="RYJ3" s="75"/>
      <c r="RYK3" s="75"/>
      <c r="RYL3" s="75"/>
      <c r="RYM3" s="75"/>
      <c r="RYN3" s="75"/>
      <c r="RYO3" s="75"/>
      <c r="RYP3" s="75"/>
      <c r="RYQ3" s="75"/>
      <c r="RYR3" s="75"/>
      <c r="RYS3" s="75"/>
      <c r="RYT3" s="75"/>
      <c r="RYU3" s="75"/>
      <c r="RYV3" s="75"/>
      <c r="RYW3" s="75"/>
      <c r="RYX3" s="75"/>
      <c r="RYY3" s="75"/>
      <c r="RYZ3" s="75"/>
      <c r="RZA3" s="75"/>
      <c r="RZB3" s="75"/>
      <c r="RZC3" s="75"/>
      <c r="RZD3" s="75"/>
      <c r="RZE3" s="75"/>
      <c r="RZF3" s="75"/>
      <c r="RZG3" s="75"/>
      <c r="RZH3" s="75"/>
      <c r="RZI3" s="75"/>
      <c r="RZJ3" s="75"/>
      <c r="RZK3" s="75"/>
      <c r="RZL3" s="75"/>
      <c r="RZM3" s="75"/>
      <c r="RZN3" s="75"/>
      <c r="RZO3" s="75"/>
      <c r="RZP3" s="75"/>
      <c r="RZQ3" s="75"/>
      <c r="RZR3" s="75"/>
      <c r="RZS3" s="75"/>
      <c r="RZT3" s="75"/>
      <c r="RZU3" s="75"/>
      <c r="RZV3" s="75"/>
      <c r="RZW3" s="75"/>
      <c r="RZX3" s="75"/>
      <c r="RZY3" s="75"/>
      <c r="RZZ3" s="75"/>
      <c r="SAA3" s="75"/>
      <c r="SAB3" s="75"/>
      <c r="SAC3" s="75"/>
      <c r="SAD3" s="75"/>
      <c r="SAE3" s="75"/>
      <c r="SAF3" s="75"/>
      <c r="SAG3" s="75"/>
      <c r="SAH3" s="75"/>
      <c r="SAI3" s="75"/>
      <c r="SAJ3" s="75"/>
      <c r="SAK3" s="75"/>
      <c r="SAL3" s="75"/>
      <c r="SAM3" s="75"/>
      <c r="SAN3" s="75"/>
      <c r="SAO3" s="75"/>
      <c r="SAP3" s="75"/>
      <c r="SAQ3" s="75"/>
      <c r="SAR3" s="75"/>
      <c r="SAS3" s="75"/>
      <c r="SAT3" s="75"/>
      <c r="SAU3" s="75"/>
      <c r="SAV3" s="75"/>
      <c r="SAW3" s="75"/>
      <c r="SAX3" s="75"/>
      <c r="SAY3" s="75"/>
      <c r="SAZ3" s="75"/>
      <c r="SBA3" s="75"/>
      <c r="SBB3" s="75"/>
      <c r="SBC3" s="75"/>
      <c r="SBD3" s="75"/>
      <c r="SBE3" s="75"/>
      <c r="SBF3" s="75"/>
      <c r="SBG3" s="75"/>
      <c r="SBH3" s="75"/>
      <c r="SBI3" s="75"/>
      <c r="SBJ3" s="75"/>
      <c r="SBK3" s="75"/>
      <c r="SBL3" s="75"/>
      <c r="SBM3" s="75"/>
      <c r="SBN3" s="75"/>
      <c r="SBO3" s="75"/>
      <c r="SBP3" s="75"/>
      <c r="SBQ3" s="75"/>
      <c r="SBR3" s="75"/>
      <c r="SBS3" s="75"/>
      <c r="SBT3" s="75"/>
      <c r="SBU3" s="75"/>
      <c r="SBV3" s="75"/>
      <c r="SBW3" s="75"/>
      <c r="SBX3" s="75"/>
      <c r="SBY3" s="75"/>
      <c r="SBZ3" s="75"/>
      <c r="SCA3" s="75"/>
      <c r="SCB3" s="75"/>
      <c r="SCC3" s="75"/>
      <c r="SCD3" s="75"/>
      <c r="SCE3" s="75"/>
      <c r="SCF3" s="75"/>
      <c r="SCG3" s="75"/>
      <c r="SCH3" s="75"/>
      <c r="SCI3" s="75"/>
      <c r="SCJ3" s="75"/>
      <c r="SCK3" s="75"/>
      <c r="SCL3" s="75"/>
      <c r="SCM3" s="75"/>
      <c r="SCN3" s="75"/>
      <c r="SCO3" s="75"/>
      <c r="SCP3" s="75"/>
      <c r="SCQ3" s="75"/>
      <c r="SCR3" s="75"/>
      <c r="SCS3" s="75"/>
      <c r="SCT3" s="75"/>
      <c r="SCU3" s="75"/>
      <c r="SCV3" s="75"/>
      <c r="SCW3" s="75"/>
      <c r="SCX3" s="75"/>
      <c r="SCY3" s="75"/>
      <c r="SCZ3" s="75"/>
      <c r="SDA3" s="75"/>
      <c r="SDB3" s="75"/>
      <c r="SDC3" s="75"/>
      <c r="SDD3" s="75"/>
      <c r="SDE3" s="75"/>
      <c r="SDF3" s="75"/>
      <c r="SDG3" s="75"/>
      <c r="SDH3" s="75"/>
      <c r="SDI3" s="75"/>
      <c r="SDJ3" s="75"/>
      <c r="SDK3" s="75"/>
      <c r="SDL3" s="75"/>
      <c r="SDM3" s="75"/>
      <c r="SDN3" s="75"/>
      <c r="SDO3" s="75"/>
      <c r="SDP3" s="75"/>
      <c r="SDQ3" s="75"/>
      <c r="SDR3" s="75"/>
      <c r="SDS3" s="75"/>
      <c r="SDT3" s="75"/>
      <c r="SDU3" s="75"/>
      <c r="SDV3" s="75"/>
      <c r="SDW3" s="75"/>
      <c r="SDX3" s="75"/>
      <c r="SDY3" s="75"/>
      <c r="SDZ3" s="75"/>
      <c r="SEA3" s="75"/>
      <c r="SEB3" s="75"/>
      <c r="SEC3" s="75"/>
      <c r="SED3" s="75"/>
      <c r="SEE3" s="75"/>
      <c r="SEF3" s="75"/>
      <c r="SEG3" s="75"/>
      <c r="SEH3" s="75"/>
      <c r="SEI3" s="75"/>
      <c r="SEJ3" s="75"/>
      <c r="SEK3" s="75"/>
      <c r="SEL3" s="75"/>
      <c r="SEM3" s="75"/>
      <c r="SEN3" s="75"/>
      <c r="SEO3" s="75"/>
      <c r="SEP3" s="75"/>
      <c r="SEQ3" s="75"/>
      <c r="SER3" s="75"/>
      <c r="SES3" s="75"/>
      <c r="SET3" s="75"/>
      <c r="SEU3" s="75"/>
      <c r="SEV3" s="75"/>
      <c r="SEW3" s="75"/>
      <c r="SEX3" s="75"/>
      <c r="SEY3" s="75"/>
      <c r="SEZ3" s="75"/>
      <c r="SFA3" s="75"/>
      <c r="SFB3" s="75"/>
      <c r="SFC3" s="75"/>
      <c r="SFD3" s="75"/>
      <c r="SFE3" s="75"/>
      <c r="SFF3" s="75"/>
      <c r="SFG3" s="75"/>
      <c r="SFH3" s="75"/>
      <c r="SFI3" s="75"/>
      <c r="SFJ3" s="75"/>
      <c r="SFK3" s="75"/>
      <c r="SFL3" s="75"/>
      <c r="SFM3" s="75"/>
      <c r="SFN3" s="75"/>
      <c r="SFO3" s="75"/>
      <c r="SFP3" s="75"/>
      <c r="SFQ3" s="75"/>
      <c r="SFR3" s="75"/>
      <c r="SFS3" s="75"/>
      <c r="SFT3" s="75"/>
      <c r="SFU3" s="75"/>
      <c r="SFV3" s="75"/>
      <c r="SFW3" s="75"/>
      <c r="SFX3" s="75"/>
      <c r="SFY3" s="75"/>
      <c r="SFZ3" s="75"/>
      <c r="SGA3" s="75"/>
      <c r="SGB3" s="75"/>
      <c r="SGC3" s="75"/>
      <c r="SGD3" s="75"/>
      <c r="SGE3" s="75"/>
      <c r="SGF3" s="75"/>
      <c r="SGG3" s="75"/>
      <c r="SGH3" s="75"/>
      <c r="SGI3" s="75"/>
      <c r="SGJ3" s="75"/>
      <c r="SGK3" s="75"/>
      <c r="SGL3" s="75"/>
      <c r="SGM3" s="75"/>
      <c r="SGN3" s="75"/>
      <c r="SGO3" s="75"/>
      <c r="SGP3" s="75"/>
      <c r="SGQ3" s="75"/>
      <c r="SGR3" s="75"/>
      <c r="SGS3" s="75"/>
      <c r="SGT3" s="75"/>
      <c r="SGU3" s="75"/>
      <c r="SGV3" s="75"/>
      <c r="SGW3" s="75"/>
      <c r="SGX3" s="75"/>
      <c r="SGY3" s="75"/>
      <c r="SGZ3" s="75"/>
      <c r="SHA3" s="75"/>
      <c r="SHB3" s="75"/>
      <c r="SHC3" s="75"/>
      <c r="SHD3" s="75"/>
      <c r="SHE3" s="75"/>
      <c r="SHF3" s="75"/>
      <c r="SHG3" s="75"/>
      <c r="SHH3" s="75"/>
      <c r="SHI3" s="75"/>
      <c r="SHJ3" s="75"/>
      <c r="SHK3" s="75"/>
      <c r="SHL3" s="75"/>
      <c r="SHM3" s="75"/>
      <c r="SHN3" s="75"/>
      <c r="SHO3" s="75"/>
      <c r="SHP3" s="75"/>
      <c r="SHQ3" s="75"/>
      <c r="SHR3" s="75"/>
      <c r="SHS3" s="75"/>
      <c r="SHT3" s="75"/>
      <c r="SHU3" s="75"/>
      <c r="SHV3" s="75"/>
      <c r="SHW3" s="75"/>
      <c r="SHX3" s="75"/>
      <c r="SHY3" s="75"/>
      <c r="SHZ3" s="75"/>
      <c r="SIA3" s="75"/>
      <c r="SIB3" s="75"/>
      <c r="SIC3" s="75"/>
      <c r="SID3" s="75"/>
      <c r="SIE3" s="75"/>
      <c r="SIF3" s="75"/>
      <c r="SIG3" s="75"/>
      <c r="SIH3" s="75"/>
      <c r="SII3" s="75"/>
      <c r="SIJ3" s="75"/>
      <c r="SIK3" s="75"/>
      <c r="SIL3" s="75"/>
      <c r="SIM3" s="75"/>
      <c r="SIN3" s="75"/>
      <c r="SIO3" s="75"/>
      <c r="SIP3" s="75"/>
      <c r="SIQ3" s="75"/>
      <c r="SIR3" s="75"/>
      <c r="SIS3" s="75"/>
      <c r="SIT3" s="75"/>
      <c r="SIU3" s="75"/>
      <c r="SIV3" s="75"/>
      <c r="SIW3" s="75"/>
      <c r="SIX3" s="75"/>
      <c r="SIY3" s="75"/>
      <c r="SIZ3" s="75"/>
      <c r="SJA3" s="75"/>
      <c r="SJB3" s="75"/>
      <c r="SJC3" s="75"/>
      <c r="SJD3" s="75"/>
      <c r="SJE3" s="75"/>
      <c r="SJF3" s="75"/>
      <c r="SJG3" s="75"/>
      <c r="SJH3" s="75"/>
      <c r="SJI3" s="75"/>
      <c r="SJJ3" s="75"/>
      <c r="SJK3" s="75"/>
      <c r="SJL3" s="75"/>
      <c r="SJM3" s="75"/>
      <c r="SJN3" s="75"/>
      <c r="SJO3" s="75"/>
      <c r="SJP3" s="75"/>
      <c r="SJQ3" s="75"/>
      <c r="SJR3" s="75"/>
      <c r="SJS3" s="75"/>
      <c r="SJT3" s="75"/>
      <c r="SJU3" s="75"/>
      <c r="SJV3" s="75"/>
      <c r="SJW3" s="75"/>
      <c r="SJX3" s="75"/>
      <c r="SJY3" s="75"/>
      <c r="SJZ3" s="75"/>
      <c r="SKA3" s="75"/>
      <c r="SKB3" s="75"/>
      <c r="SKC3" s="75"/>
      <c r="SKD3" s="75"/>
      <c r="SKE3" s="75"/>
      <c r="SKF3" s="75"/>
      <c r="SKG3" s="75"/>
      <c r="SKH3" s="75"/>
      <c r="SKI3" s="75"/>
      <c r="SKJ3" s="75"/>
      <c r="SKK3" s="75"/>
      <c r="SKL3" s="75"/>
      <c r="SKM3" s="75"/>
      <c r="SKN3" s="75"/>
      <c r="SKO3" s="75"/>
      <c r="SKP3" s="75"/>
      <c r="SKQ3" s="75"/>
      <c r="SKR3" s="75"/>
      <c r="SKS3" s="75"/>
      <c r="SKT3" s="75"/>
      <c r="SKU3" s="75"/>
      <c r="SKV3" s="75"/>
      <c r="SKW3" s="75"/>
      <c r="SKX3" s="75"/>
      <c r="SKY3" s="75"/>
      <c r="SKZ3" s="75"/>
      <c r="SLA3" s="75"/>
      <c r="SLB3" s="75"/>
      <c r="SLC3" s="75"/>
      <c r="SLD3" s="75"/>
      <c r="SLE3" s="75"/>
      <c r="SLF3" s="75"/>
      <c r="SLG3" s="75"/>
      <c r="SLH3" s="75"/>
      <c r="SLI3" s="75"/>
      <c r="SLJ3" s="75"/>
      <c r="SLK3" s="75"/>
      <c r="SLL3" s="75"/>
      <c r="SLM3" s="75"/>
      <c r="SLN3" s="75"/>
      <c r="SLO3" s="75"/>
      <c r="SLP3" s="75"/>
      <c r="SLQ3" s="75"/>
      <c r="SLR3" s="75"/>
      <c r="SLS3" s="75"/>
      <c r="SLT3" s="75"/>
      <c r="SLU3" s="75"/>
      <c r="SLV3" s="75"/>
      <c r="SLW3" s="75"/>
      <c r="SLX3" s="75"/>
      <c r="SLY3" s="75"/>
      <c r="SLZ3" s="75"/>
      <c r="SMA3" s="75"/>
      <c r="SMB3" s="75"/>
      <c r="SMC3" s="75"/>
      <c r="SMD3" s="75"/>
      <c r="SME3" s="75"/>
      <c r="SMF3" s="75"/>
      <c r="SMG3" s="75"/>
      <c r="SMH3" s="75"/>
      <c r="SMI3" s="75"/>
      <c r="SMJ3" s="75"/>
      <c r="SMK3" s="75"/>
      <c r="SML3" s="75"/>
      <c r="SMM3" s="75"/>
      <c r="SMN3" s="75"/>
      <c r="SMO3" s="75"/>
      <c r="SMP3" s="75"/>
      <c r="SMQ3" s="75"/>
      <c r="SMR3" s="75"/>
      <c r="SMS3" s="75"/>
      <c r="SMT3" s="75"/>
      <c r="SMU3" s="75"/>
      <c r="SMV3" s="75"/>
      <c r="SMW3" s="75"/>
      <c r="SMX3" s="75"/>
      <c r="SMY3" s="75"/>
      <c r="SMZ3" s="75"/>
      <c r="SNA3" s="75"/>
      <c r="SNB3" s="75"/>
      <c r="SNC3" s="75"/>
      <c r="SND3" s="75"/>
      <c r="SNE3" s="75"/>
      <c r="SNF3" s="75"/>
      <c r="SNG3" s="75"/>
      <c r="SNH3" s="75"/>
      <c r="SNI3" s="75"/>
      <c r="SNJ3" s="75"/>
      <c r="SNK3" s="75"/>
      <c r="SNL3" s="75"/>
      <c r="SNM3" s="75"/>
      <c r="SNN3" s="75"/>
      <c r="SNO3" s="75"/>
      <c r="SNP3" s="75"/>
      <c r="SNQ3" s="75"/>
      <c r="SNR3" s="75"/>
      <c r="SNS3" s="75"/>
      <c r="SNT3" s="75"/>
      <c r="SNU3" s="75"/>
      <c r="SNV3" s="75"/>
      <c r="SNW3" s="75"/>
      <c r="SNX3" s="75"/>
      <c r="SNY3" s="75"/>
      <c r="SNZ3" s="75"/>
      <c r="SOA3" s="75"/>
      <c r="SOB3" s="75"/>
      <c r="SOC3" s="75"/>
      <c r="SOD3" s="75"/>
      <c r="SOE3" s="75"/>
      <c r="SOF3" s="75"/>
      <c r="SOG3" s="75"/>
      <c r="SOH3" s="75"/>
      <c r="SOI3" s="75"/>
      <c r="SOJ3" s="75"/>
      <c r="SOK3" s="75"/>
      <c r="SOL3" s="75"/>
      <c r="SOM3" s="75"/>
      <c r="SON3" s="75"/>
      <c r="SOO3" s="75"/>
      <c r="SOP3" s="75"/>
      <c r="SOQ3" s="75"/>
      <c r="SOR3" s="75"/>
      <c r="SOS3" s="75"/>
      <c r="SOT3" s="75"/>
      <c r="SOU3" s="75"/>
      <c r="SOV3" s="75"/>
      <c r="SOW3" s="75"/>
      <c r="SOX3" s="75"/>
      <c r="SOY3" s="75"/>
      <c r="SOZ3" s="75"/>
      <c r="SPA3" s="75"/>
      <c r="SPB3" s="75"/>
      <c r="SPC3" s="75"/>
      <c r="SPD3" s="75"/>
      <c r="SPE3" s="75"/>
      <c r="SPF3" s="75"/>
      <c r="SPG3" s="75"/>
      <c r="SPH3" s="75"/>
      <c r="SPI3" s="75"/>
      <c r="SPJ3" s="75"/>
      <c r="SPK3" s="75"/>
      <c r="SPL3" s="75"/>
      <c r="SPM3" s="75"/>
      <c r="SPN3" s="75"/>
      <c r="SPO3" s="75"/>
      <c r="SPP3" s="75"/>
      <c r="SPQ3" s="75"/>
      <c r="SPR3" s="75"/>
      <c r="SPS3" s="75"/>
      <c r="SPT3" s="75"/>
      <c r="SPU3" s="75"/>
      <c r="SPV3" s="75"/>
      <c r="SPW3" s="75"/>
      <c r="SPX3" s="75"/>
      <c r="SPY3" s="75"/>
      <c r="SPZ3" s="75"/>
      <c r="SQA3" s="75"/>
      <c r="SQB3" s="75"/>
      <c r="SQC3" s="75"/>
      <c r="SQD3" s="75"/>
      <c r="SQE3" s="75"/>
      <c r="SQF3" s="75"/>
      <c r="SQG3" s="75"/>
      <c r="SQH3" s="75"/>
      <c r="SQI3" s="75"/>
      <c r="SQJ3" s="75"/>
      <c r="SQK3" s="75"/>
      <c r="SQL3" s="75"/>
      <c r="SQM3" s="75"/>
      <c r="SQN3" s="75"/>
      <c r="SQO3" s="75"/>
      <c r="SQP3" s="75"/>
      <c r="SQQ3" s="75"/>
      <c r="SQR3" s="75"/>
      <c r="SQS3" s="75"/>
      <c r="SQT3" s="75"/>
      <c r="SQU3" s="75"/>
      <c r="SQV3" s="75"/>
      <c r="SQW3" s="75"/>
      <c r="SQX3" s="75"/>
      <c r="SQY3" s="75"/>
      <c r="SQZ3" s="75"/>
      <c r="SRA3" s="75"/>
      <c r="SRB3" s="75"/>
      <c r="SRC3" s="75"/>
      <c r="SRD3" s="75"/>
      <c r="SRE3" s="75"/>
      <c r="SRF3" s="75"/>
      <c r="SRG3" s="75"/>
      <c r="SRH3" s="75"/>
      <c r="SRI3" s="75"/>
      <c r="SRJ3" s="75"/>
      <c r="SRK3" s="75"/>
      <c r="SRL3" s="75"/>
      <c r="SRM3" s="75"/>
      <c r="SRN3" s="75"/>
      <c r="SRO3" s="75"/>
      <c r="SRP3" s="75"/>
      <c r="SRQ3" s="75"/>
      <c r="SRR3" s="75"/>
      <c r="SRS3" s="75"/>
      <c r="SRT3" s="75"/>
      <c r="SRU3" s="75"/>
      <c r="SRV3" s="75"/>
      <c r="SRW3" s="75"/>
      <c r="SRX3" s="75"/>
      <c r="SRY3" s="75"/>
      <c r="SRZ3" s="75"/>
      <c r="SSA3" s="75"/>
      <c r="SSB3" s="75"/>
      <c r="SSC3" s="75"/>
      <c r="SSD3" s="75"/>
      <c r="SSE3" s="75"/>
      <c r="SSF3" s="75"/>
      <c r="SSG3" s="75"/>
      <c r="SSH3" s="75"/>
      <c r="SSI3" s="75"/>
      <c r="SSJ3" s="75"/>
      <c r="SSK3" s="75"/>
      <c r="SSL3" s="75"/>
      <c r="SSM3" s="75"/>
      <c r="SSN3" s="75"/>
      <c r="SSO3" s="75"/>
      <c r="SSP3" s="75"/>
      <c r="SSQ3" s="75"/>
      <c r="SSR3" s="75"/>
      <c r="SSS3" s="75"/>
      <c r="SST3" s="75"/>
      <c r="SSU3" s="75"/>
      <c r="SSV3" s="75"/>
      <c r="SSW3" s="75"/>
      <c r="SSX3" s="75"/>
      <c r="SSY3" s="75"/>
      <c r="SSZ3" s="75"/>
      <c r="STA3" s="75"/>
      <c r="STB3" s="75"/>
      <c r="STC3" s="75"/>
      <c r="STD3" s="75"/>
      <c r="STE3" s="75"/>
      <c r="STF3" s="75"/>
      <c r="STG3" s="75"/>
      <c r="STH3" s="75"/>
      <c r="STI3" s="75"/>
      <c r="STJ3" s="75"/>
      <c r="STK3" s="75"/>
      <c r="STL3" s="75"/>
      <c r="STM3" s="75"/>
      <c r="STN3" s="75"/>
      <c r="STO3" s="75"/>
      <c r="STP3" s="75"/>
      <c r="STQ3" s="75"/>
      <c r="STR3" s="75"/>
      <c r="STS3" s="75"/>
      <c r="STT3" s="75"/>
      <c r="STU3" s="75"/>
      <c r="STV3" s="75"/>
      <c r="STW3" s="75"/>
      <c r="STX3" s="75"/>
      <c r="STY3" s="75"/>
      <c r="STZ3" s="75"/>
      <c r="SUA3" s="75"/>
      <c r="SUB3" s="75"/>
      <c r="SUC3" s="75"/>
      <c r="SUD3" s="75"/>
      <c r="SUE3" s="75"/>
      <c r="SUF3" s="75"/>
      <c r="SUG3" s="75"/>
      <c r="SUH3" s="75"/>
      <c r="SUI3" s="75"/>
      <c r="SUJ3" s="75"/>
      <c r="SUK3" s="75"/>
      <c r="SUL3" s="75"/>
      <c r="SUM3" s="75"/>
      <c r="SUN3" s="75"/>
      <c r="SUO3" s="75"/>
      <c r="SUP3" s="75"/>
      <c r="SUQ3" s="75"/>
      <c r="SUR3" s="75"/>
      <c r="SUS3" s="75"/>
      <c r="SUT3" s="75"/>
      <c r="SUU3" s="75"/>
      <c r="SUV3" s="75"/>
      <c r="SUW3" s="75"/>
      <c r="SUX3" s="75"/>
      <c r="SUY3" s="75"/>
      <c r="SUZ3" s="75"/>
      <c r="SVA3" s="75"/>
      <c r="SVB3" s="75"/>
      <c r="SVC3" s="75"/>
      <c r="SVD3" s="75"/>
      <c r="SVE3" s="75"/>
      <c r="SVF3" s="75"/>
      <c r="SVG3" s="75"/>
      <c r="SVH3" s="75"/>
      <c r="SVI3" s="75"/>
      <c r="SVJ3" s="75"/>
      <c r="SVK3" s="75"/>
      <c r="SVL3" s="75"/>
      <c r="SVM3" s="75"/>
      <c r="SVN3" s="75"/>
      <c r="SVO3" s="75"/>
      <c r="SVP3" s="75"/>
      <c r="SVQ3" s="75"/>
      <c r="SVR3" s="75"/>
      <c r="SVS3" s="75"/>
      <c r="SVT3" s="75"/>
      <c r="SVU3" s="75"/>
      <c r="SVV3" s="75"/>
      <c r="SVW3" s="75"/>
      <c r="SVX3" s="75"/>
      <c r="SVY3" s="75"/>
      <c r="SVZ3" s="75"/>
      <c r="SWA3" s="75"/>
      <c r="SWB3" s="75"/>
      <c r="SWC3" s="75"/>
      <c r="SWD3" s="75"/>
      <c r="SWE3" s="75"/>
      <c r="SWF3" s="75"/>
      <c r="SWG3" s="75"/>
      <c r="SWH3" s="75"/>
      <c r="SWI3" s="75"/>
      <c r="SWJ3" s="75"/>
      <c r="SWK3" s="75"/>
      <c r="SWL3" s="75"/>
      <c r="SWM3" s="75"/>
      <c r="SWN3" s="75"/>
      <c r="SWO3" s="75"/>
      <c r="SWP3" s="75"/>
      <c r="SWQ3" s="75"/>
      <c r="SWR3" s="75"/>
      <c r="SWS3" s="75"/>
      <c r="SWT3" s="75"/>
      <c r="SWU3" s="75"/>
      <c r="SWV3" s="75"/>
      <c r="SWW3" s="75"/>
      <c r="SWX3" s="75"/>
      <c r="SWY3" s="75"/>
      <c r="SWZ3" s="75"/>
      <c r="SXA3" s="75"/>
      <c r="SXB3" s="75"/>
      <c r="SXC3" s="75"/>
      <c r="SXD3" s="75"/>
      <c r="SXE3" s="75"/>
      <c r="SXF3" s="75"/>
      <c r="SXG3" s="75"/>
      <c r="SXH3" s="75"/>
      <c r="SXI3" s="75"/>
      <c r="SXJ3" s="75"/>
      <c r="SXK3" s="75"/>
      <c r="SXL3" s="75"/>
      <c r="SXM3" s="75"/>
      <c r="SXN3" s="75"/>
      <c r="SXO3" s="75"/>
      <c r="SXP3" s="75"/>
      <c r="SXQ3" s="75"/>
      <c r="SXR3" s="75"/>
      <c r="SXS3" s="75"/>
      <c r="SXT3" s="75"/>
      <c r="SXU3" s="75"/>
      <c r="SXV3" s="75"/>
      <c r="SXW3" s="75"/>
      <c r="SXX3" s="75"/>
      <c r="SXY3" s="75"/>
      <c r="SXZ3" s="75"/>
      <c r="SYA3" s="75"/>
      <c r="SYB3" s="75"/>
      <c r="SYC3" s="75"/>
      <c r="SYD3" s="75"/>
      <c r="SYE3" s="75"/>
      <c r="SYF3" s="75"/>
      <c r="SYG3" s="75"/>
      <c r="SYH3" s="75"/>
      <c r="SYI3" s="75"/>
      <c r="SYJ3" s="75"/>
      <c r="SYK3" s="75"/>
      <c r="SYL3" s="75"/>
      <c r="SYM3" s="75"/>
      <c r="SYN3" s="75"/>
      <c r="SYO3" s="75"/>
      <c r="SYP3" s="75"/>
      <c r="SYQ3" s="75"/>
      <c r="SYR3" s="75"/>
      <c r="SYS3" s="75"/>
      <c r="SYT3" s="75"/>
      <c r="SYU3" s="75"/>
      <c r="SYV3" s="75"/>
      <c r="SYW3" s="75"/>
      <c r="SYX3" s="75"/>
      <c r="SYY3" s="75"/>
      <c r="SYZ3" s="75"/>
      <c r="SZA3" s="75"/>
      <c r="SZB3" s="75"/>
      <c r="SZC3" s="75"/>
      <c r="SZD3" s="75"/>
      <c r="SZE3" s="75"/>
      <c r="SZF3" s="75"/>
      <c r="SZG3" s="75"/>
      <c r="SZH3" s="75"/>
      <c r="SZI3" s="75"/>
      <c r="SZJ3" s="75"/>
      <c r="SZK3" s="75"/>
      <c r="SZL3" s="75"/>
      <c r="SZM3" s="75"/>
      <c r="SZN3" s="75"/>
      <c r="SZO3" s="75"/>
      <c r="SZP3" s="75"/>
      <c r="SZQ3" s="75"/>
      <c r="SZR3" s="75"/>
      <c r="SZS3" s="75"/>
      <c r="SZT3" s="75"/>
      <c r="SZU3" s="75"/>
      <c r="SZV3" s="75"/>
      <c r="SZW3" s="75"/>
      <c r="SZX3" s="75"/>
      <c r="SZY3" s="75"/>
      <c r="SZZ3" s="75"/>
      <c r="TAA3" s="75"/>
      <c r="TAB3" s="75"/>
      <c r="TAC3" s="75"/>
      <c r="TAD3" s="75"/>
      <c r="TAE3" s="75"/>
      <c r="TAF3" s="75"/>
      <c r="TAG3" s="75"/>
      <c r="TAH3" s="75"/>
      <c r="TAI3" s="75"/>
      <c r="TAJ3" s="75"/>
      <c r="TAK3" s="75"/>
      <c r="TAL3" s="75"/>
      <c r="TAM3" s="75"/>
      <c r="TAN3" s="75"/>
      <c r="TAO3" s="75"/>
      <c r="TAP3" s="75"/>
      <c r="TAQ3" s="75"/>
      <c r="TAR3" s="75"/>
      <c r="TAS3" s="75"/>
      <c r="TAT3" s="75"/>
      <c r="TAU3" s="75"/>
      <c r="TAV3" s="75"/>
      <c r="TAW3" s="75"/>
      <c r="TAX3" s="75"/>
      <c r="TAY3" s="75"/>
      <c r="TAZ3" s="75"/>
      <c r="TBA3" s="75"/>
      <c r="TBB3" s="75"/>
      <c r="TBC3" s="75"/>
      <c r="TBD3" s="75"/>
      <c r="TBE3" s="75"/>
      <c r="TBF3" s="75"/>
      <c r="TBG3" s="75"/>
      <c r="TBH3" s="75"/>
      <c r="TBI3" s="75"/>
      <c r="TBJ3" s="75"/>
      <c r="TBK3" s="75"/>
      <c r="TBL3" s="75"/>
      <c r="TBM3" s="75"/>
      <c r="TBN3" s="75"/>
      <c r="TBO3" s="75"/>
      <c r="TBP3" s="75"/>
      <c r="TBQ3" s="75"/>
      <c r="TBR3" s="75"/>
      <c r="TBS3" s="75"/>
      <c r="TBT3" s="75"/>
      <c r="TBU3" s="75"/>
      <c r="TBV3" s="75"/>
      <c r="TBW3" s="75"/>
      <c r="TBX3" s="75"/>
      <c r="TBY3" s="75"/>
      <c r="TBZ3" s="75"/>
      <c r="TCA3" s="75"/>
      <c r="TCB3" s="75"/>
      <c r="TCC3" s="75"/>
      <c r="TCD3" s="75"/>
      <c r="TCE3" s="75"/>
      <c r="TCF3" s="75"/>
      <c r="TCG3" s="75"/>
      <c r="TCH3" s="75"/>
      <c r="TCI3" s="75"/>
      <c r="TCJ3" s="75"/>
      <c r="TCK3" s="75"/>
      <c r="TCL3" s="75"/>
      <c r="TCM3" s="75"/>
      <c r="TCN3" s="75"/>
      <c r="TCO3" s="75"/>
      <c r="TCP3" s="75"/>
      <c r="TCQ3" s="75"/>
      <c r="TCR3" s="75"/>
      <c r="TCS3" s="75"/>
      <c r="TCT3" s="75"/>
      <c r="TCU3" s="75"/>
      <c r="TCV3" s="75"/>
      <c r="TCW3" s="75"/>
      <c r="TCX3" s="75"/>
      <c r="TCY3" s="75"/>
      <c r="TCZ3" s="75"/>
      <c r="TDA3" s="75"/>
      <c r="TDB3" s="75"/>
      <c r="TDC3" s="75"/>
      <c r="TDD3" s="75"/>
      <c r="TDE3" s="75"/>
      <c r="TDF3" s="75"/>
      <c r="TDG3" s="75"/>
      <c r="TDH3" s="75"/>
      <c r="TDI3" s="75"/>
      <c r="TDJ3" s="75"/>
      <c r="TDK3" s="75"/>
      <c r="TDL3" s="75"/>
      <c r="TDM3" s="75"/>
      <c r="TDN3" s="75"/>
      <c r="TDO3" s="75"/>
      <c r="TDP3" s="75"/>
      <c r="TDQ3" s="75"/>
      <c r="TDR3" s="75"/>
      <c r="TDS3" s="75"/>
      <c r="TDT3" s="75"/>
      <c r="TDU3" s="75"/>
      <c r="TDV3" s="75"/>
      <c r="TDW3" s="75"/>
      <c r="TDX3" s="75"/>
      <c r="TDY3" s="75"/>
      <c r="TDZ3" s="75"/>
      <c r="TEA3" s="75"/>
      <c r="TEB3" s="75"/>
      <c r="TEC3" s="75"/>
      <c r="TED3" s="75"/>
      <c r="TEE3" s="75"/>
      <c r="TEF3" s="75"/>
      <c r="TEG3" s="75"/>
      <c r="TEH3" s="75"/>
      <c r="TEI3" s="75"/>
      <c r="TEJ3" s="75"/>
      <c r="TEK3" s="75"/>
      <c r="TEL3" s="75"/>
      <c r="TEM3" s="75"/>
      <c r="TEN3" s="75"/>
      <c r="TEO3" s="75"/>
      <c r="TEP3" s="75"/>
      <c r="TEQ3" s="75"/>
      <c r="TER3" s="75"/>
      <c r="TES3" s="75"/>
      <c r="TET3" s="75"/>
      <c r="TEU3" s="75"/>
      <c r="TEV3" s="75"/>
      <c r="TEW3" s="75"/>
      <c r="TEX3" s="75"/>
      <c r="TEY3" s="75"/>
      <c r="TEZ3" s="75"/>
      <c r="TFA3" s="75"/>
      <c r="TFB3" s="75"/>
      <c r="TFC3" s="75"/>
      <c r="TFD3" s="75"/>
      <c r="TFE3" s="75"/>
      <c r="TFF3" s="75"/>
      <c r="TFG3" s="75"/>
      <c r="TFH3" s="75"/>
      <c r="TFI3" s="75"/>
      <c r="TFJ3" s="75"/>
      <c r="TFK3" s="75"/>
      <c r="TFL3" s="75"/>
      <c r="TFM3" s="75"/>
      <c r="TFN3" s="75"/>
      <c r="TFO3" s="75"/>
      <c r="TFP3" s="75"/>
      <c r="TFQ3" s="75"/>
      <c r="TFR3" s="75"/>
      <c r="TFS3" s="75"/>
      <c r="TFT3" s="75"/>
      <c r="TFU3" s="75"/>
      <c r="TFV3" s="75"/>
      <c r="TFW3" s="75"/>
      <c r="TFX3" s="75"/>
      <c r="TFY3" s="75"/>
      <c r="TFZ3" s="75"/>
      <c r="TGA3" s="75"/>
      <c r="TGB3" s="75"/>
      <c r="TGC3" s="75"/>
      <c r="TGD3" s="75"/>
      <c r="TGE3" s="75"/>
      <c r="TGF3" s="75"/>
      <c r="TGG3" s="75"/>
      <c r="TGH3" s="75"/>
      <c r="TGI3" s="75"/>
      <c r="TGJ3" s="75"/>
      <c r="TGK3" s="75"/>
      <c r="TGL3" s="75"/>
      <c r="TGM3" s="75"/>
      <c r="TGN3" s="75"/>
      <c r="TGO3" s="75"/>
      <c r="TGP3" s="75"/>
      <c r="TGQ3" s="75"/>
      <c r="TGR3" s="75"/>
      <c r="TGS3" s="75"/>
      <c r="TGT3" s="75"/>
      <c r="TGU3" s="75"/>
      <c r="TGV3" s="75"/>
      <c r="TGW3" s="75"/>
      <c r="TGX3" s="75"/>
      <c r="TGY3" s="75"/>
      <c r="TGZ3" s="75"/>
      <c r="THA3" s="75"/>
      <c r="THB3" s="75"/>
      <c r="THC3" s="75"/>
      <c r="THD3" s="75"/>
      <c r="THE3" s="75"/>
      <c r="THF3" s="75"/>
      <c r="THG3" s="75"/>
      <c r="THH3" s="75"/>
      <c r="THI3" s="75"/>
      <c r="THJ3" s="75"/>
      <c r="THK3" s="75"/>
      <c r="THL3" s="75"/>
      <c r="THM3" s="75"/>
      <c r="THN3" s="75"/>
      <c r="THO3" s="75"/>
      <c r="THP3" s="75"/>
      <c r="THQ3" s="75"/>
      <c r="THR3" s="75"/>
      <c r="THS3" s="75"/>
      <c r="THT3" s="75"/>
      <c r="THU3" s="75"/>
      <c r="THV3" s="75"/>
      <c r="THW3" s="75"/>
      <c r="THX3" s="75"/>
      <c r="THY3" s="75"/>
      <c r="THZ3" s="75"/>
      <c r="TIA3" s="75"/>
      <c r="TIB3" s="75"/>
      <c r="TIC3" s="75"/>
      <c r="TID3" s="75"/>
      <c r="TIE3" s="75"/>
      <c r="TIF3" s="75"/>
      <c r="TIG3" s="75"/>
      <c r="TIH3" s="75"/>
      <c r="TII3" s="75"/>
      <c r="TIJ3" s="75"/>
      <c r="TIK3" s="75"/>
      <c r="TIL3" s="75"/>
      <c r="TIM3" s="75"/>
      <c r="TIN3" s="75"/>
      <c r="TIO3" s="75"/>
      <c r="TIP3" s="75"/>
      <c r="TIQ3" s="75"/>
      <c r="TIR3" s="75"/>
      <c r="TIS3" s="75"/>
      <c r="TIT3" s="75"/>
      <c r="TIU3" s="75"/>
      <c r="TIV3" s="75"/>
      <c r="TIW3" s="75"/>
      <c r="TIX3" s="75"/>
      <c r="TIY3" s="75"/>
      <c r="TIZ3" s="75"/>
      <c r="TJA3" s="75"/>
      <c r="TJB3" s="75"/>
      <c r="TJC3" s="75"/>
      <c r="TJD3" s="75"/>
      <c r="TJE3" s="75"/>
      <c r="TJF3" s="75"/>
      <c r="TJG3" s="75"/>
      <c r="TJH3" s="75"/>
      <c r="TJI3" s="75"/>
      <c r="TJJ3" s="75"/>
      <c r="TJK3" s="75"/>
      <c r="TJL3" s="75"/>
      <c r="TJM3" s="75"/>
      <c r="TJN3" s="75"/>
      <c r="TJO3" s="75"/>
      <c r="TJP3" s="75"/>
      <c r="TJQ3" s="75"/>
      <c r="TJR3" s="75"/>
      <c r="TJS3" s="75"/>
      <c r="TJT3" s="75"/>
      <c r="TJU3" s="75"/>
      <c r="TJV3" s="75"/>
      <c r="TJW3" s="75"/>
      <c r="TJX3" s="75"/>
      <c r="TJY3" s="75"/>
      <c r="TJZ3" s="75"/>
      <c r="TKA3" s="75"/>
      <c r="TKB3" s="75"/>
      <c r="TKC3" s="75"/>
      <c r="TKD3" s="75"/>
      <c r="TKE3" s="75"/>
      <c r="TKF3" s="75"/>
      <c r="TKG3" s="75"/>
      <c r="TKH3" s="75"/>
      <c r="TKI3" s="75"/>
      <c r="TKJ3" s="75"/>
      <c r="TKK3" s="75"/>
      <c r="TKL3" s="75"/>
      <c r="TKM3" s="75"/>
      <c r="TKN3" s="75"/>
      <c r="TKO3" s="75"/>
      <c r="TKP3" s="75"/>
      <c r="TKQ3" s="75"/>
      <c r="TKR3" s="75"/>
      <c r="TKS3" s="75"/>
      <c r="TKT3" s="75"/>
      <c r="TKU3" s="75"/>
      <c r="TKV3" s="75"/>
      <c r="TKW3" s="75"/>
      <c r="TKX3" s="75"/>
      <c r="TKY3" s="75"/>
      <c r="TKZ3" s="75"/>
      <c r="TLA3" s="75"/>
      <c r="TLB3" s="75"/>
      <c r="TLC3" s="75"/>
      <c r="TLD3" s="75"/>
      <c r="TLE3" s="75"/>
      <c r="TLF3" s="75"/>
      <c r="TLG3" s="75"/>
      <c r="TLH3" s="75"/>
      <c r="TLI3" s="75"/>
      <c r="TLJ3" s="75"/>
      <c r="TLK3" s="75"/>
      <c r="TLL3" s="75"/>
      <c r="TLM3" s="75"/>
      <c r="TLN3" s="75"/>
      <c r="TLO3" s="75"/>
      <c r="TLP3" s="75"/>
      <c r="TLQ3" s="75"/>
      <c r="TLR3" s="75"/>
      <c r="TLS3" s="75"/>
      <c r="TLT3" s="75"/>
      <c r="TLU3" s="75"/>
      <c r="TLV3" s="75"/>
      <c r="TLW3" s="75"/>
      <c r="TLX3" s="75"/>
      <c r="TLY3" s="75"/>
      <c r="TLZ3" s="75"/>
      <c r="TMA3" s="75"/>
      <c r="TMB3" s="75"/>
      <c r="TMC3" s="75"/>
      <c r="TMD3" s="75"/>
      <c r="TME3" s="75"/>
      <c r="TMF3" s="75"/>
      <c r="TMG3" s="75"/>
      <c r="TMH3" s="75"/>
      <c r="TMI3" s="75"/>
      <c r="TMJ3" s="75"/>
      <c r="TMK3" s="75"/>
      <c r="TML3" s="75"/>
      <c r="TMM3" s="75"/>
      <c r="TMN3" s="75"/>
      <c r="TMO3" s="75"/>
      <c r="TMP3" s="75"/>
      <c r="TMQ3" s="75"/>
      <c r="TMR3" s="75"/>
      <c r="TMS3" s="75"/>
      <c r="TMT3" s="75"/>
      <c r="TMU3" s="75"/>
      <c r="TMV3" s="75"/>
      <c r="TMW3" s="75"/>
      <c r="TMX3" s="75"/>
      <c r="TMY3" s="75"/>
      <c r="TMZ3" s="75"/>
      <c r="TNA3" s="75"/>
      <c r="TNB3" s="75"/>
      <c r="TNC3" s="75"/>
      <c r="TND3" s="75"/>
      <c r="TNE3" s="75"/>
      <c r="TNF3" s="75"/>
      <c r="TNG3" s="75"/>
      <c r="TNH3" s="75"/>
      <c r="TNI3" s="75"/>
      <c r="TNJ3" s="75"/>
      <c r="TNK3" s="75"/>
      <c r="TNL3" s="75"/>
      <c r="TNM3" s="75"/>
      <c r="TNN3" s="75"/>
      <c r="TNO3" s="75"/>
      <c r="TNP3" s="75"/>
      <c r="TNQ3" s="75"/>
      <c r="TNR3" s="75"/>
      <c r="TNS3" s="75"/>
      <c r="TNT3" s="75"/>
      <c r="TNU3" s="75"/>
      <c r="TNV3" s="75"/>
      <c r="TNW3" s="75"/>
      <c r="TNX3" s="75"/>
      <c r="TNY3" s="75"/>
      <c r="TNZ3" s="75"/>
      <c r="TOA3" s="75"/>
      <c r="TOB3" s="75"/>
      <c r="TOC3" s="75"/>
      <c r="TOD3" s="75"/>
      <c r="TOE3" s="75"/>
      <c r="TOF3" s="75"/>
      <c r="TOG3" s="75"/>
      <c r="TOH3" s="75"/>
      <c r="TOI3" s="75"/>
      <c r="TOJ3" s="75"/>
      <c r="TOK3" s="75"/>
      <c r="TOL3" s="75"/>
      <c r="TOM3" s="75"/>
      <c r="TON3" s="75"/>
      <c r="TOO3" s="75"/>
      <c r="TOP3" s="75"/>
      <c r="TOQ3" s="75"/>
      <c r="TOR3" s="75"/>
      <c r="TOS3" s="75"/>
      <c r="TOT3" s="75"/>
      <c r="TOU3" s="75"/>
      <c r="TOV3" s="75"/>
      <c r="TOW3" s="75"/>
      <c r="TOX3" s="75"/>
      <c r="TOY3" s="75"/>
      <c r="TOZ3" s="75"/>
      <c r="TPA3" s="75"/>
      <c r="TPB3" s="75"/>
      <c r="TPC3" s="75"/>
      <c r="TPD3" s="75"/>
      <c r="TPE3" s="75"/>
      <c r="TPF3" s="75"/>
      <c r="TPG3" s="75"/>
      <c r="TPH3" s="75"/>
      <c r="TPI3" s="75"/>
      <c r="TPJ3" s="75"/>
      <c r="TPK3" s="75"/>
      <c r="TPL3" s="75"/>
      <c r="TPM3" s="75"/>
      <c r="TPN3" s="75"/>
      <c r="TPO3" s="75"/>
      <c r="TPP3" s="75"/>
      <c r="TPQ3" s="75"/>
      <c r="TPR3" s="75"/>
      <c r="TPS3" s="75"/>
      <c r="TPT3" s="75"/>
      <c r="TPU3" s="75"/>
      <c r="TPV3" s="75"/>
      <c r="TPW3" s="75"/>
      <c r="TPX3" s="75"/>
      <c r="TPY3" s="75"/>
      <c r="TPZ3" s="75"/>
      <c r="TQA3" s="75"/>
      <c r="TQB3" s="75"/>
      <c r="TQC3" s="75"/>
      <c r="TQD3" s="75"/>
      <c r="TQE3" s="75"/>
      <c r="TQF3" s="75"/>
      <c r="TQG3" s="75"/>
      <c r="TQH3" s="75"/>
      <c r="TQI3" s="75"/>
      <c r="TQJ3" s="75"/>
      <c r="TQK3" s="75"/>
      <c r="TQL3" s="75"/>
      <c r="TQM3" s="75"/>
      <c r="TQN3" s="75"/>
      <c r="TQO3" s="75"/>
      <c r="TQP3" s="75"/>
      <c r="TQQ3" s="75"/>
      <c r="TQR3" s="75"/>
      <c r="TQS3" s="75"/>
      <c r="TQT3" s="75"/>
      <c r="TQU3" s="75"/>
      <c r="TQV3" s="75"/>
      <c r="TQW3" s="75"/>
      <c r="TQX3" s="75"/>
      <c r="TQY3" s="75"/>
      <c r="TQZ3" s="75"/>
      <c r="TRA3" s="75"/>
      <c r="TRB3" s="75"/>
      <c r="TRC3" s="75"/>
      <c r="TRD3" s="75"/>
      <c r="TRE3" s="75"/>
      <c r="TRF3" s="75"/>
      <c r="TRG3" s="75"/>
      <c r="TRH3" s="75"/>
      <c r="TRI3" s="75"/>
      <c r="TRJ3" s="75"/>
      <c r="TRK3" s="75"/>
      <c r="TRL3" s="75"/>
      <c r="TRM3" s="75"/>
      <c r="TRN3" s="75"/>
      <c r="TRO3" s="75"/>
      <c r="TRP3" s="75"/>
      <c r="TRQ3" s="75"/>
      <c r="TRR3" s="75"/>
      <c r="TRS3" s="75"/>
      <c r="TRT3" s="75"/>
      <c r="TRU3" s="75"/>
      <c r="TRV3" s="75"/>
      <c r="TRW3" s="75"/>
      <c r="TRX3" s="75"/>
      <c r="TRY3" s="75"/>
      <c r="TRZ3" s="75"/>
      <c r="TSA3" s="75"/>
      <c r="TSB3" s="75"/>
      <c r="TSC3" s="75"/>
      <c r="TSD3" s="75"/>
      <c r="TSE3" s="75"/>
      <c r="TSF3" s="75"/>
      <c r="TSG3" s="75"/>
      <c r="TSH3" s="75"/>
      <c r="TSI3" s="75"/>
      <c r="TSJ3" s="75"/>
      <c r="TSK3" s="75"/>
      <c r="TSL3" s="75"/>
      <c r="TSM3" s="75"/>
      <c r="TSN3" s="75"/>
      <c r="TSO3" s="75"/>
      <c r="TSP3" s="75"/>
      <c r="TSQ3" s="75"/>
      <c r="TSR3" s="75"/>
      <c r="TSS3" s="75"/>
      <c r="TST3" s="75"/>
      <c r="TSU3" s="75"/>
      <c r="TSV3" s="75"/>
      <c r="TSW3" s="75"/>
      <c r="TSX3" s="75"/>
      <c r="TSY3" s="75"/>
      <c r="TSZ3" s="75"/>
      <c r="TTA3" s="75"/>
      <c r="TTB3" s="75"/>
      <c r="TTC3" s="75"/>
      <c r="TTD3" s="75"/>
      <c r="TTE3" s="75"/>
      <c r="TTF3" s="75"/>
      <c r="TTG3" s="75"/>
      <c r="TTH3" s="75"/>
      <c r="TTI3" s="75"/>
      <c r="TTJ3" s="75"/>
      <c r="TTK3" s="75"/>
      <c r="TTL3" s="75"/>
      <c r="TTM3" s="75"/>
      <c r="TTN3" s="75"/>
      <c r="TTO3" s="75"/>
      <c r="TTP3" s="75"/>
      <c r="TTQ3" s="75"/>
      <c r="TTR3" s="75"/>
      <c r="TTS3" s="75"/>
      <c r="TTT3" s="75"/>
      <c r="TTU3" s="75"/>
      <c r="TTV3" s="75"/>
      <c r="TTW3" s="75"/>
      <c r="TTX3" s="75"/>
      <c r="TTY3" s="75"/>
      <c r="TTZ3" s="75"/>
      <c r="TUA3" s="75"/>
      <c r="TUB3" s="75"/>
      <c r="TUC3" s="75"/>
      <c r="TUD3" s="75"/>
      <c r="TUE3" s="75"/>
      <c r="TUF3" s="75"/>
      <c r="TUG3" s="75"/>
      <c r="TUH3" s="75"/>
      <c r="TUI3" s="75"/>
      <c r="TUJ3" s="75"/>
      <c r="TUK3" s="75"/>
      <c r="TUL3" s="75"/>
      <c r="TUM3" s="75"/>
      <c r="TUN3" s="75"/>
      <c r="TUO3" s="75"/>
      <c r="TUP3" s="75"/>
      <c r="TUQ3" s="75"/>
      <c r="TUR3" s="75"/>
      <c r="TUS3" s="75"/>
      <c r="TUT3" s="75"/>
      <c r="TUU3" s="75"/>
      <c r="TUV3" s="75"/>
      <c r="TUW3" s="75"/>
      <c r="TUX3" s="75"/>
      <c r="TUY3" s="75"/>
      <c r="TUZ3" s="75"/>
      <c r="TVA3" s="75"/>
      <c r="TVB3" s="75"/>
      <c r="TVC3" s="75"/>
      <c r="TVD3" s="75"/>
      <c r="TVE3" s="75"/>
      <c r="TVF3" s="75"/>
      <c r="TVG3" s="75"/>
      <c r="TVH3" s="75"/>
      <c r="TVI3" s="75"/>
      <c r="TVJ3" s="75"/>
      <c r="TVK3" s="75"/>
      <c r="TVL3" s="75"/>
      <c r="TVM3" s="75"/>
      <c r="TVN3" s="75"/>
      <c r="TVO3" s="75"/>
      <c r="TVP3" s="75"/>
      <c r="TVQ3" s="75"/>
      <c r="TVR3" s="75"/>
      <c r="TVS3" s="75"/>
      <c r="TVT3" s="75"/>
      <c r="TVU3" s="75"/>
      <c r="TVV3" s="75"/>
      <c r="TVW3" s="75"/>
      <c r="TVX3" s="75"/>
      <c r="TVY3" s="75"/>
      <c r="TVZ3" s="75"/>
      <c r="TWA3" s="75"/>
      <c r="TWB3" s="75"/>
      <c r="TWC3" s="75"/>
      <c r="TWD3" s="75"/>
      <c r="TWE3" s="75"/>
      <c r="TWF3" s="75"/>
      <c r="TWG3" s="75"/>
      <c r="TWH3" s="75"/>
      <c r="TWI3" s="75"/>
      <c r="TWJ3" s="75"/>
      <c r="TWK3" s="75"/>
      <c r="TWL3" s="75"/>
      <c r="TWM3" s="75"/>
      <c r="TWN3" s="75"/>
      <c r="TWO3" s="75"/>
      <c r="TWP3" s="75"/>
      <c r="TWQ3" s="75"/>
      <c r="TWR3" s="75"/>
      <c r="TWS3" s="75"/>
      <c r="TWT3" s="75"/>
      <c r="TWU3" s="75"/>
      <c r="TWV3" s="75"/>
      <c r="TWW3" s="75"/>
      <c r="TWX3" s="75"/>
      <c r="TWY3" s="75"/>
      <c r="TWZ3" s="75"/>
      <c r="TXA3" s="75"/>
      <c r="TXB3" s="75"/>
      <c r="TXC3" s="75"/>
      <c r="TXD3" s="75"/>
      <c r="TXE3" s="75"/>
      <c r="TXF3" s="75"/>
      <c r="TXG3" s="75"/>
      <c r="TXH3" s="75"/>
      <c r="TXI3" s="75"/>
      <c r="TXJ3" s="75"/>
      <c r="TXK3" s="75"/>
      <c r="TXL3" s="75"/>
      <c r="TXM3" s="75"/>
      <c r="TXN3" s="75"/>
      <c r="TXO3" s="75"/>
      <c r="TXP3" s="75"/>
      <c r="TXQ3" s="75"/>
      <c r="TXR3" s="75"/>
      <c r="TXS3" s="75"/>
      <c r="TXT3" s="75"/>
      <c r="TXU3" s="75"/>
      <c r="TXV3" s="75"/>
      <c r="TXW3" s="75"/>
      <c r="TXX3" s="75"/>
      <c r="TXY3" s="75"/>
      <c r="TXZ3" s="75"/>
      <c r="TYA3" s="75"/>
      <c r="TYB3" s="75"/>
      <c r="TYC3" s="75"/>
      <c r="TYD3" s="75"/>
      <c r="TYE3" s="75"/>
      <c r="TYF3" s="75"/>
      <c r="TYG3" s="75"/>
      <c r="TYH3" s="75"/>
      <c r="TYI3" s="75"/>
      <c r="TYJ3" s="75"/>
      <c r="TYK3" s="75"/>
      <c r="TYL3" s="75"/>
      <c r="TYM3" s="75"/>
      <c r="TYN3" s="75"/>
      <c r="TYO3" s="75"/>
      <c r="TYP3" s="75"/>
      <c r="TYQ3" s="75"/>
      <c r="TYR3" s="75"/>
      <c r="TYS3" s="75"/>
      <c r="TYT3" s="75"/>
      <c r="TYU3" s="75"/>
      <c r="TYV3" s="75"/>
      <c r="TYW3" s="75"/>
      <c r="TYX3" s="75"/>
      <c r="TYY3" s="75"/>
      <c r="TYZ3" s="75"/>
      <c r="TZA3" s="75"/>
      <c r="TZB3" s="75"/>
      <c r="TZC3" s="75"/>
      <c r="TZD3" s="75"/>
      <c r="TZE3" s="75"/>
      <c r="TZF3" s="75"/>
      <c r="TZG3" s="75"/>
      <c r="TZH3" s="75"/>
      <c r="TZI3" s="75"/>
      <c r="TZJ3" s="75"/>
      <c r="TZK3" s="75"/>
      <c r="TZL3" s="75"/>
      <c r="TZM3" s="75"/>
      <c r="TZN3" s="75"/>
      <c r="TZO3" s="75"/>
      <c r="TZP3" s="75"/>
      <c r="TZQ3" s="75"/>
      <c r="TZR3" s="75"/>
      <c r="TZS3" s="75"/>
      <c r="TZT3" s="75"/>
      <c r="TZU3" s="75"/>
      <c r="TZV3" s="75"/>
      <c r="TZW3" s="75"/>
      <c r="TZX3" s="75"/>
      <c r="TZY3" s="75"/>
      <c r="TZZ3" s="75"/>
      <c r="UAA3" s="75"/>
      <c r="UAB3" s="75"/>
      <c r="UAC3" s="75"/>
      <c r="UAD3" s="75"/>
      <c r="UAE3" s="75"/>
      <c r="UAF3" s="75"/>
      <c r="UAG3" s="75"/>
      <c r="UAH3" s="75"/>
      <c r="UAI3" s="75"/>
      <c r="UAJ3" s="75"/>
      <c r="UAK3" s="75"/>
      <c r="UAL3" s="75"/>
      <c r="UAM3" s="75"/>
      <c r="UAN3" s="75"/>
      <c r="UAO3" s="75"/>
      <c r="UAP3" s="75"/>
      <c r="UAQ3" s="75"/>
      <c r="UAR3" s="75"/>
      <c r="UAS3" s="75"/>
      <c r="UAT3" s="75"/>
      <c r="UAU3" s="75"/>
      <c r="UAV3" s="75"/>
      <c r="UAW3" s="75"/>
      <c r="UAX3" s="75"/>
      <c r="UAY3" s="75"/>
      <c r="UAZ3" s="75"/>
      <c r="UBA3" s="75"/>
      <c r="UBB3" s="75"/>
      <c r="UBC3" s="75"/>
      <c r="UBD3" s="75"/>
      <c r="UBE3" s="75"/>
      <c r="UBF3" s="75"/>
      <c r="UBG3" s="75"/>
      <c r="UBH3" s="75"/>
      <c r="UBI3" s="75"/>
      <c r="UBJ3" s="75"/>
      <c r="UBK3" s="75"/>
      <c r="UBL3" s="75"/>
      <c r="UBM3" s="75"/>
      <c r="UBN3" s="75"/>
      <c r="UBO3" s="75"/>
      <c r="UBP3" s="75"/>
      <c r="UBQ3" s="75"/>
      <c r="UBR3" s="75"/>
      <c r="UBS3" s="75"/>
      <c r="UBT3" s="75"/>
      <c r="UBU3" s="75"/>
      <c r="UBV3" s="75"/>
      <c r="UBW3" s="75"/>
      <c r="UBX3" s="75"/>
      <c r="UBY3" s="75"/>
      <c r="UBZ3" s="75"/>
      <c r="UCA3" s="75"/>
      <c r="UCB3" s="75"/>
      <c r="UCC3" s="75"/>
      <c r="UCD3" s="75"/>
      <c r="UCE3" s="75"/>
      <c r="UCF3" s="75"/>
      <c r="UCG3" s="75"/>
      <c r="UCH3" s="75"/>
      <c r="UCI3" s="75"/>
      <c r="UCJ3" s="75"/>
      <c r="UCK3" s="75"/>
      <c r="UCL3" s="75"/>
      <c r="UCM3" s="75"/>
      <c r="UCN3" s="75"/>
      <c r="UCO3" s="75"/>
      <c r="UCP3" s="75"/>
      <c r="UCQ3" s="75"/>
      <c r="UCR3" s="75"/>
      <c r="UCS3" s="75"/>
      <c r="UCT3" s="75"/>
      <c r="UCU3" s="75"/>
      <c r="UCV3" s="75"/>
      <c r="UCW3" s="75"/>
      <c r="UCX3" s="75"/>
      <c r="UCY3" s="75"/>
      <c r="UCZ3" s="75"/>
      <c r="UDA3" s="75"/>
      <c r="UDB3" s="75"/>
      <c r="UDC3" s="75"/>
      <c r="UDD3" s="75"/>
      <c r="UDE3" s="75"/>
      <c r="UDF3" s="75"/>
      <c r="UDG3" s="75"/>
      <c r="UDH3" s="75"/>
      <c r="UDI3" s="75"/>
      <c r="UDJ3" s="75"/>
      <c r="UDK3" s="75"/>
      <c r="UDL3" s="75"/>
      <c r="UDM3" s="75"/>
      <c r="UDN3" s="75"/>
      <c r="UDO3" s="75"/>
      <c r="UDP3" s="75"/>
      <c r="UDQ3" s="75"/>
      <c r="UDR3" s="75"/>
      <c r="UDS3" s="75"/>
      <c r="UDT3" s="75"/>
      <c r="UDU3" s="75"/>
      <c r="UDV3" s="75"/>
      <c r="UDW3" s="75"/>
      <c r="UDX3" s="75"/>
      <c r="UDY3" s="75"/>
      <c r="UDZ3" s="75"/>
      <c r="UEA3" s="75"/>
      <c r="UEB3" s="75"/>
      <c r="UEC3" s="75"/>
      <c r="UED3" s="75"/>
      <c r="UEE3" s="75"/>
      <c r="UEF3" s="75"/>
      <c r="UEG3" s="75"/>
      <c r="UEH3" s="75"/>
      <c r="UEI3" s="75"/>
      <c r="UEJ3" s="75"/>
      <c r="UEK3" s="75"/>
      <c r="UEL3" s="75"/>
      <c r="UEM3" s="75"/>
      <c r="UEN3" s="75"/>
      <c r="UEO3" s="75"/>
      <c r="UEP3" s="75"/>
      <c r="UEQ3" s="75"/>
      <c r="UER3" s="75"/>
      <c r="UES3" s="75"/>
      <c r="UET3" s="75"/>
      <c r="UEU3" s="75"/>
      <c r="UEV3" s="75"/>
      <c r="UEW3" s="75"/>
      <c r="UEX3" s="75"/>
      <c r="UEY3" s="75"/>
      <c r="UEZ3" s="75"/>
      <c r="UFA3" s="75"/>
      <c r="UFB3" s="75"/>
      <c r="UFC3" s="75"/>
      <c r="UFD3" s="75"/>
      <c r="UFE3" s="75"/>
      <c r="UFF3" s="75"/>
      <c r="UFG3" s="75"/>
      <c r="UFH3" s="75"/>
      <c r="UFI3" s="75"/>
      <c r="UFJ3" s="75"/>
      <c r="UFK3" s="75"/>
      <c r="UFL3" s="75"/>
      <c r="UFM3" s="75"/>
      <c r="UFN3" s="75"/>
      <c r="UFO3" s="75"/>
      <c r="UFP3" s="75"/>
      <c r="UFQ3" s="75"/>
      <c r="UFR3" s="75"/>
      <c r="UFS3" s="75"/>
      <c r="UFT3" s="75"/>
      <c r="UFU3" s="75"/>
      <c r="UFV3" s="75"/>
      <c r="UFW3" s="75"/>
      <c r="UFX3" s="75"/>
      <c r="UFY3" s="75"/>
      <c r="UFZ3" s="75"/>
      <c r="UGA3" s="75"/>
      <c r="UGB3" s="75"/>
      <c r="UGC3" s="75"/>
      <c r="UGD3" s="75"/>
      <c r="UGE3" s="75"/>
      <c r="UGF3" s="75"/>
      <c r="UGG3" s="75"/>
      <c r="UGH3" s="75"/>
      <c r="UGI3" s="75"/>
      <c r="UGJ3" s="75"/>
      <c r="UGK3" s="75"/>
      <c r="UGL3" s="75"/>
      <c r="UGM3" s="75"/>
      <c r="UGN3" s="75"/>
      <c r="UGO3" s="75"/>
      <c r="UGP3" s="75"/>
      <c r="UGQ3" s="75"/>
      <c r="UGR3" s="75"/>
      <c r="UGS3" s="75"/>
      <c r="UGT3" s="75"/>
      <c r="UGU3" s="75"/>
      <c r="UGV3" s="75"/>
      <c r="UGW3" s="75"/>
      <c r="UGX3" s="75"/>
      <c r="UGY3" s="75"/>
      <c r="UGZ3" s="75"/>
      <c r="UHA3" s="75"/>
      <c r="UHB3" s="75"/>
      <c r="UHC3" s="75"/>
      <c r="UHD3" s="75"/>
      <c r="UHE3" s="75"/>
      <c r="UHF3" s="75"/>
      <c r="UHG3" s="75"/>
      <c r="UHH3" s="75"/>
      <c r="UHI3" s="75"/>
      <c r="UHJ3" s="75"/>
      <c r="UHK3" s="75"/>
      <c r="UHL3" s="75"/>
      <c r="UHM3" s="75"/>
      <c r="UHN3" s="75"/>
      <c r="UHO3" s="75"/>
      <c r="UHP3" s="75"/>
      <c r="UHQ3" s="75"/>
      <c r="UHR3" s="75"/>
      <c r="UHS3" s="75"/>
      <c r="UHT3" s="75"/>
      <c r="UHU3" s="75"/>
      <c r="UHV3" s="75"/>
      <c r="UHW3" s="75"/>
      <c r="UHX3" s="75"/>
      <c r="UHY3" s="75"/>
      <c r="UHZ3" s="75"/>
      <c r="UIA3" s="75"/>
      <c r="UIB3" s="75"/>
      <c r="UIC3" s="75"/>
      <c r="UID3" s="75"/>
      <c r="UIE3" s="75"/>
      <c r="UIF3" s="75"/>
      <c r="UIG3" s="75"/>
      <c r="UIH3" s="75"/>
      <c r="UII3" s="75"/>
      <c r="UIJ3" s="75"/>
      <c r="UIK3" s="75"/>
      <c r="UIL3" s="75"/>
      <c r="UIM3" s="75"/>
      <c r="UIN3" s="75"/>
      <c r="UIO3" s="75"/>
      <c r="UIP3" s="75"/>
      <c r="UIQ3" s="75"/>
      <c r="UIR3" s="75"/>
      <c r="UIS3" s="75"/>
      <c r="UIT3" s="75"/>
      <c r="UIU3" s="75"/>
      <c r="UIV3" s="75"/>
      <c r="UIW3" s="75"/>
      <c r="UIX3" s="75"/>
      <c r="UIY3" s="75"/>
      <c r="UIZ3" s="75"/>
      <c r="UJA3" s="75"/>
      <c r="UJB3" s="75"/>
      <c r="UJC3" s="75"/>
      <c r="UJD3" s="75"/>
      <c r="UJE3" s="75"/>
      <c r="UJF3" s="75"/>
      <c r="UJG3" s="75"/>
      <c r="UJH3" s="75"/>
      <c r="UJI3" s="75"/>
      <c r="UJJ3" s="75"/>
      <c r="UJK3" s="75"/>
      <c r="UJL3" s="75"/>
      <c r="UJM3" s="75"/>
      <c r="UJN3" s="75"/>
      <c r="UJO3" s="75"/>
      <c r="UJP3" s="75"/>
      <c r="UJQ3" s="75"/>
      <c r="UJR3" s="75"/>
      <c r="UJS3" s="75"/>
      <c r="UJT3" s="75"/>
      <c r="UJU3" s="75"/>
      <c r="UJV3" s="75"/>
      <c r="UJW3" s="75"/>
      <c r="UJX3" s="75"/>
      <c r="UJY3" s="75"/>
      <c r="UJZ3" s="75"/>
      <c r="UKA3" s="75"/>
      <c r="UKB3" s="75"/>
      <c r="UKC3" s="75"/>
      <c r="UKD3" s="75"/>
      <c r="UKE3" s="75"/>
      <c r="UKF3" s="75"/>
      <c r="UKG3" s="75"/>
      <c r="UKH3" s="75"/>
      <c r="UKI3" s="75"/>
      <c r="UKJ3" s="75"/>
      <c r="UKK3" s="75"/>
      <c r="UKL3" s="75"/>
      <c r="UKM3" s="75"/>
      <c r="UKN3" s="75"/>
      <c r="UKO3" s="75"/>
      <c r="UKP3" s="75"/>
      <c r="UKQ3" s="75"/>
      <c r="UKR3" s="75"/>
      <c r="UKS3" s="75"/>
      <c r="UKT3" s="75"/>
      <c r="UKU3" s="75"/>
      <c r="UKV3" s="75"/>
      <c r="UKW3" s="75"/>
      <c r="UKX3" s="75"/>
      <c r="UKY3" s="75"/>
      <c r="UKZ3" s="75"/>
      <c r="ULA3" s="75"/>
      <c r="ULB3" s="75"/>
      <c r="ULC3" s="75"/>
      <c r="ULD3" s="75"/>
      <c r="ULE3" s="75"/>
      <c r="ULF3" s="75"/>
      <c r="ULG3" s="75"/>
      <c r="ULH3" s="75"/>
      <c r="ULI3" s="75"/>
      <c r="ULJ3" s="75"/>
      <c r="ULK3" s="75"/>
      <c r="ULL3" s="75"/>
      <c r="ULM3" s="75"/>
      <c r="ULN3" s="75"/>
      <c r="ULO3" s="75"/>
      <c r="ULP3" s="75"/>
      <c r="ULQ3" s="75"/>
      <c r="ULR3" s="75"/>
      <c r="ULS3" s="75"/>
      <c r="ULT3" s="75"/>
      <c r="ULU3" s="75"/>
      <c r="ULV3" s="75"/>
      <c r="ULW3" s="75"/>
      <c r="ULX3" s="75"/>
      <c r="ULY3" s="75"/>
      <c r="ULZ3" s="75"/>
      <c r="UMA3" s="75"/>
      <c r="UMB3" s="75"/>
      <c r="UMC3" s="75"/>
      <c r="UMD3" s="75"/>
      <c r="UME3" s="75"/>
      <c r="UMF3" s="75"/>
      <c r="UMG3" s="75"/>
      <c r="UMH3" s="75"/>
      <c r="UMI3" s="75"/>
      <c r="UMJ3" s="75"/>
      <c r="UMK3" s="75"/>
      <c r="UML3" s="75"/>
      <c r="UMM3" s="75"/>
      <c r="UMN3" s="75"/>
      <c r="UMO3" s="75"/>
      <c r="UMP3" s="75"/>
      <c r="UMQ3" s="75"/>
      <c r="UMR3" s="75"/>
      <c r="UMS3" s="75"/>
      <c r="UMT3" s="75"/>
      <c r="UMU3" s="75"/>
      <c r="UMV3" s="75"/>
      <c r="UMW3" s="75"/>
      <c r="UMX3" s="75"/>
      <c r="UMY3" s="75"/>
      <c r="UMZ3" s="75"/>
      <c r="UNA3" s="75"/>
      <c r="UNB3" s="75"/>
      <c r="UNC3" s="75"/>
      <c r="UND3" s="75"/>
      <c r="UNE3" s="75"/>
      <c r="UNF3" s="75"/>
      <c r="UNG3" s="75"/>
      <c r="UNH3" s="75"/>
      <c r="UNI3" s="75"/>
      <c r="UNJ3" s="75"/>
      <c r="UNK3" s="75"/>
      <c r="UNL3" s="75"/>
      <c r="UNM3" s="75"/>
      <c r="UNN3" s="75"/>
      <c r="UNO3" s="75"/>
      <c r="UNP3" s="75"/>
      <c r="UNQ3" s="75"/>
      <c r="UNR3" s="75"/>
      <c r="UNS3" s="75"/>
      <c r="UNT3" s="75"/>
      <c r="UNU3" s="75"/>
      <c r="UNV3" s="75"/>
      <c r="UNW3" s="75"/>
      <c r="UNX3" s="75"/>
      <c r="UNY3" s="75"/>
      <c r="UNZ3" s="75"/>
      <c r="UOA3" s="75"/>
      <c r="UOB3" s="75"/>
      <c r="UOC3" s="75"/>
      <c r="UOD3" s="75"/>
      <c r="UOE3" s="75"/>
      <c r="UOF3" s="75"/>
      <c r="UOG3" s="75"/>
      <c r="UOH3" s="75"/>
      <c r="UOI3" s="75"/>
      <c r="UOJ3" s="75"/>
      <c r="UOK3" s="75"/>
      <c r="UOL3" s="75"/>
      <c r="UOM3" s="75"/>
      <c r="UON3" s="75"/>
      <c r="UOO3" s="75"/>
      <c r="UOP3" s="75"/>
      <c r="UOQ3" s="75"/>
      <c r="UOR3" s="75"/>
      <c r="UOS3" s="75"/>
      <c r="UOT3" s="75"/>
      <c r="UOU3" s="75"/>
      <c r="UOV3" s="75"/>
      <c r="UOW3" s="75"/>
      <c r="UOX3" s="75"/>
      <c r="UOY3" s="75"/>
      <c r="UOZ3" s="75"/>
      <c r="UPA3" s="75"/>
      <c r="UPB3" s="75"/>
      <c r="UPC3" s="75"/>
      <c r="UPD3" s="75"/>
      <c r="UPE3" s="75"/>
      <c r="UPF3" s="75"/>
      <c r="UPG3" s="75"/>
      <c r="UPH3" s="75"/>
      <c r="UPI3" s="75"/>
      <c r="UPJ3" s="75"/>
      <c r="UPK3" s="75"/>
      <c r="UPL3" s="75"/>
      <c r="UPM3" s="75"/>
      <c r="UPN3" s="75"/>
      <c r="UPO3" s="75"/>
      <c r="UPP3" s="75"/>
      <c r="UPQ3" s="75"/>
      <c r="UPR3" s="75"/>
      <c r="UPS3" s="75"/>
      <c r="UPT3" s="75"/>
      <c r="UPU3" s="75"/>
      <c r="UPV3" s="75"/>
      <c r="UPW3" s="75"/>
      <c r="UPX3" s="75"/>
      <c r="UPY3" s="75"/>
      <c r="UPZ3" s="75"/>
      <c r="UQA3" s="75"/>
      <c r="UQB3" s="75"/>
      <c r="UQC3" s="75"/>
      <c r="UQD3" s="75"/>
      <c r="UQE3" s="75"/>
      <c r="UQF3" s="75"/>
      <c r="UQG3" s="75"/>
      <c r="UQH3" s="75"/>
      <c r="UQI3" s="75"/>
      <c r="UQJ3" s="75"/>
      <c r="UQK3" s="75"/>
      <c r="UQL3" s="75"/>
      <c r="UQM3" s="75"/>
      <c r="UQN3" s="75"/>
      <c r="UQO3" s="75"/>
      <c r="UQP3" s="75"/>
      <c r="UQQ3" s="75"/>
      <c r="UQR3" s="75"/>
      <c r="UQS3" s="75"/>
      <c r="UQT3" s="75"/>
      <c r="UQU3" s="75"/>
      <c r="UQV3" s="75"/>
      <c r="UQW3" s="75"/>
      <c r="UQX3" s="75"/>
      <c r="UQY3" s="75"/>
      <c r="UQZ3" s="75"/>
      <c r="URA3" s="75"/>
      <c r="URB3" s="75"/>
      <c r="URC3" s="75"/>
      <c r="URD3" s="75"/>
      <c r="URE3" s="75"/>
      <c r="URF3" s="75"/>
      <c r="URG3" s="75"/>
      <c r="URH3" s="75"/>
      <c r="URI3" s="75"/>
      <c r="URJ3" s="75"/>
      <c r="URK3" s="75"/>
      <c r="URL3" s="75"/>
      <c r="URM3" s="75"/>
      <c r="URN3" s="75"/>
      <c r="URO3" s="75"/>
      <c r="URP3" s="75"/>
      <c r="URQ3" s="75"/>
      <c r="URR3" s="75"/>
      <c r="URS3" s="75"/>
      <c r="URT3" s="75"/>
      <c r="URU3" s="75"/>
      <c r="URV3" s="75"/>
      <c r="URW3" s="75"/>
      <c r="URX3" s="75"/>
      <c r="URY3" s="75"/>
      <c r="URZ3" s="75"/>
      <c r="USA3" s="75"/>
      <c r="USB3" s="75"/>
      <c r="USC3" s="75"/>
      <c r="USD3" s="75"/>
      <c r="USE3" s="75"/>
      <c r="USF3" s="75"/>
      <c r="USG3" s="75"/>
      <c r="USH3" s="75"/>
      <c r="USI3" s="75"/>
      <c r="USJ3" s="75"/>
      <c r="USK3" s="75"/>
      <c r="USL3" s="75"/>
      <c r="USM3" s="75"/>
      <c r="USN3" s="75"/>
      <c r="USO3" s="75"/>
      <c r="USP3" s="75"/>
      <c r="USQ3" s="75"/>
      <c r="USR3" s="75"/>
      <c r="USS3" s="75"/>
      <c r="UST3" s="75"/>
      <c r="USU3" s="75"/>
      <c r="USV3" s="75"/>
      <c r="USW3" s="75"/>
      <c r="USX3" s="75"/>
      <c r="USY3" s="75"/>
      <c r="USZ3" s="75"/>
      <c r="UTA3" s="75"/>
      <c r="UTB3" s="75"/>
      <c r="UTC3" s="75"/>
      <c r="UTD3" s="75"/>
      <c r="UTE3" s="75"/>
      <c r="UTF3" s="75"/>
      <c r="UTG3" s="75"/>
      <c r="UTH3" s="75"/>
      <c r="UTI3" s="75"/>
      <c r="UTJ3" s="75"/>
      <c r="UTK3" s="75"/>
      <c r="UTL3" s="75"/>
      <c r="UTM3" s="75"/>
      <c r="UTN3" s="75"/>
      <c r="UTO3" s="75"/>
      <c r="UTP3" s="75"/>
      <c r="UTQ3" s="75"/>
      <c r="UTR3" s="75"/>
      <c r="UTS3" s="75"/>
      <c r="UTT3" s="75"/>
      <c r="UTU3" s="75"/>
      <c r="UTV3" s="75"/>
      <c r="UTW3" s="75"/>
      <c r="UTX3" s="75"/>
      <c r="UTY3" s="75"/>
      <c r="UTZ3" s="75"/>
      <c r="UUA3" s="75"/>
      <c r="UUB3" s="75"/>
      <c r="UUC3" s="75"/>
      <c r="UUD3" s="75"/>
      <c r="UUE3" s="75"/>
      <c r="UUF3" s="75"/>
      <c r="UUG3" s="75"/>
      <c r="UUH3" s="75"/>
      <c r="UUI3" s="75"/>
      <c r="UUJ3" s="75"/>
      <c r="UUK3" s="75"/>
      <c r="UUL3" s="75"/>
      <c r="UUM3" s="75"/>
      <c r="UUN3" s="75"/>
      <c r="UUO3" s="75"/>
      <c r="UUP3" s="75"/>
      <c r="UUQ3" s="75"/>
      <c r="UUR3" s="75"/>
      <c r="UUS3" s="75"/>
      <c r="UUT3" s="75"/>
      <c r="UUU3" s="75"/>
      <c r="UUV3" s="75"/>
      <c r="UUW3" s="75"/>
      <c r="UUX3" s="75"/>
      <c r="UUY3" s="75"/>
      <c r="UUZ3" s="75"/>
      <c r="UVA3" s="75"/>
      <c r="UVB3" s="75"/>
      <c r="UVC3" s="75"/>
      <c r="UVD3" s="75"/>
      <c r="UVE3" s="75"/>
      <c r="UVF3" s="75"/>
      <c r="UVG3" s="75"/>
      <c r="UVH3" s="75"/>
      <c r="UVI3" s="75"/>
      <c r="UVJ3" s="75"/>
      <c r="UVK3" s="75"/>
      <c r="UVL3" s="75"/>
      <c r="UVM3" s="75"/>
      <c r="UVN3" s="75"/>
      <c r="UVO3" s="75"/>
      <c r="UVP3" s="75"/>
      <c r="UVQ3" s="75"/>
      <c r="UVR3" s="75"/>
      <c r="UVS3" s="75"/>
      <c r="UVT3" s="75"/>
      <c r="UVU3" s="75"/>
      <c r="UVV3" s="75"/>
      <c r="UVW3" s="75"/>
      <c r="UVX3" s="75"/>
      <c r="UVY3" s="75"/>
      <c r="UVZ3" s="75"/>
      <c r="UWA3" s="75"/>
      <c r="UWB3" s="75"/>
      <c r="UWC3" s="75"/>
      <c r="UWD3" s="75"/>
      <c r="UWE3" s="75"/>
      <c r="UWF3" s="75"/>
      <c r="UWG3" s="75"/>
      <c r="UWH3" s="75"/>
      <c r="UWI3" s="75"/>
      <c r="UWJ3" s="75"/>
      <c r="UWK3" s="75"/>
      <c r="UWL3" s="75"/>
      <c r="UWM3" s="75"/>
      <c r="UWN3" s="75"/>
      <c r="UWO3" s="75"/>
      <c r="UWP3" s="75"/>
      <c r="UWQ3" s="75"/>
      <c r="UWR3" s="75"/>
      <c r="UWS3" s="75"/>
      <c r="UWT3" s="75"/>
      <c r="UWU3" s="75"/>
      <c r="UWV3" s="75"/>
      <c r="UWW3" s="75"/>
      <c r="UWX3" s="75"/>
      <c r="UWY3" s="75"/>
      <c r="UWZ3" s="75"/>
      <c r="UXA3" s="75"/>
      <c r="UXB3" s="75"/>
      <c r="UXC3" s="75"/>
      <c r="UXD3" s="75"/>
      <c r="UXE3" s="75"/>
      <c r="UXF3" s="75"/>
      <c r="UXG3" s="75"/>
      <c r="UXH3" s="75"/>
      <c r="UXI3" s="75"/>
      <c r="UXJ3" s="75"/>
      <c r="UXK3" s="75"/>
      <c r="UXL3" s="75"/>
      <c r="UXM3" s="75"/>
      <c r="UXN3" s="75"/>
      <c r="UXO3" s="75"/>
      <c r="UXP3" s="75"/>
      <c r="UXQ3" s="75"/>
      <c r="UXR3" s="75"/>
      <c r="UXS3" s="75"/>
      <c r="UXT3" s="75"/>
      <c r="UXU3" s="75"/>
      <c r="UXV3" s="75"/>
      <c r="UXW3" s="75"/>
      <c r="UXX3" s="75"/>
      <c r="UXY3" s="75"/>
      <c r="UXZ3" s="75"/>
      <c r="UYA3" s="75"/>
      <c r="UYB3" s="75"/>
      <c r="UYC3" s="75"/>
      <c r="UYD3" s="75"/>
      <c r="UYE3" s="75"/>
      <c r="UYF3" s="75"/>
      <c r="UYG3" s="75"/>
      <c r="UYH3" s="75"/>
      <c r="UYI3" s="75"/>
      <c r="UYJ3" s="75"/>
      <c r="UYK3" s="75"/>
      <c r="UYL3" s="75"/>
      <c r="UYM3" s="75"/>
      <c r="UYN3" s="75"/>
      <c r="UYO3" s="75"/>
      <c r="UYP3" s="75"/>
      <c r="UYQ3" s="75"/>
      <c r="UYR3" s="75"/>
      <c r="UYS3" s="75"/>
      <c r="UYT3" s="75"/>
      <c r="UYU3" s="75"/>
      <c r="UYV3" s="75"/>
      <c r="UYW3" s="75"/>
      <c r="UYX3" s="75"/>
      <c r="UYY3" s="75"/>
      <c r="UYZ3" s="75"/>
      <c r="UZA3" s="75"/>
      <c r="UZB3" s="75"/>
      <c r="UZC3" s="75"/>
      <c r="UZD3" s="75"/>
      <c r="UZE3" s="75"/>
      <c r="UZF3" s="75"/>
      <c r="UZG3" s="75"/>
      <c r="UZH3" s="75"/>
      <c r="UZI3" s="75"/>
      <c r="UZJ3" s="75"/>
      <c r="UZK3" s="75"/>
      <c r="UZL3" s="75"/>
      <c r="UZM3" s="75"/>
      <c r="UZN3" s="75"/>
      <c r="UZO3" s="75"/>
      <c r="UZP3" s="75"/>
      <c r="UZQ3" s="75"/>
      <c r="UZR3" s="75"/>
      <c r="UZS3" s="75"/>
      <c r="UZT3" s="75"/>
      <c r="UZU3" s="75"/>
      <c r="UZV3" s="75"/>
      <c r="UZW3" s="75"/>
      <c r="UZX3" s="75"/>
      <c r="UZY3" s="75"/>
      <c r="UZZ3" s="75"/>
      <c r="VAA3" s="75"/>
      <c r="VAB3" s="75"/>
      <c r="VAC3" s="75"/>
      <c r="VAD3" s="75"/>
      <c r="VAE3" s="75"/>
      <c r="VAF3" s="75"/>
      <c r="VAG3" s="75"/>
      <c r="VAH3" s="75"/>
      <c r="VAI3" s="75"/>
      <c r="VAJ3" s="75"/>
      <c r="VAK3" s="75"/>
      <c r="VAL3" s="75"/>
      <c r="VAM3" s="75"/>
      <c r="VAN3" s="75"/>
      <c r="VAO3" s="75"/>
      <c r="VAP3" s="75"/>
      <c r="VAQ3" s="75"/>
      <c r="VAR3" s="75"/>
      <c r="VAS3" s="75"/>
      <c r="VAT3" s="75"/>
      <c r="VAU3" s="75"/>
      <c r="VAV3" s="75"/>
      <c r="VAW3" s="75"/>
      <c r="VAX3" s="75"/>
      <c r="VAY3" s="75"/>
      <c r="VAZ3" s="75"/>
      <c r="VBA3" s="75"/>
      <c r="VBB3" s="75"/>
      <c r="VBC3" s="75"/>
      <c r="VBD3" s="75"/>
      <c r="VBE3" s="75"/>
      <c r="VBF3" s="75"/>
      <c r="VBG3" s="75"/>
      <c r="VBH3" s="75"/>
      <c r="VBI3" s="75"/>
      <c r="VBJ3" s="75"/>
      <c r="VBK3" s="75"/>
      <c r="VBL3" s="75"/>
      <c r="VBM3" s="75"/>
      <c r="VBN3" s="75"/>
      <c r="VBO3" s="75"/>
      <c r="VBP3" s="75"/>
      <c r="VBQ3" s="75"/>
      <c r="VBR3" s="75"/>
      <c r="VBS3" s="75"/>
      <c r="VBT3" s="75"/>
      <c r="VBU3" s="75"/>
      <c r="VBV3" s="75"/>
      <c r="VBW3" s="75"/>
      <c r="VBX3" s="75"/>
      <c r="VBY3" s="75"/>
      <c r="VBZ3" s="75"/>
      <c r="VCA3" s="75"/>
      <c r="VCB3" s="75"/>
      <c r="VCC3" s="75"/>
      <c r="VCD3" s="75"/>
      <c r="VCE3" s="75"/>
      <c r="VCF3" s="75"/>
      <c r="VCG3" s="75"/>
      <c r="VCH3" s="75"/>
      <c r="VCI3" s="75"/>
      <c r="VCJ3" s="75"/>
      <c r="VCK3" s="75"/>
      <c r="VCL3" s="75"/>
      <c r="VCM3" s="75"/>
      <c r="VCN3" s="75"/>
      <c r="VCO3" s="75"/>
      <c r="VCP3" s="75"/>
      <c r="VCQ3" s="75"/>
      <c r="VCR3" s="75"/>
      <c r="VCS3" s="75"/>
      <c r="VCT3" s="75"/>
      <c r="VCU3" s="75"/>
      <c r="VCV3" s="75"/>
      <c r="VCW3" s="75"/>
      <c r="VCX3" s="75"/>
      <c r="VCY3" s="75"/>
      <c r="VCZ3" s="75"/>
      <c r="VDA3" s="75"/>
      <c r="VDB3" s="75"/>
      <c r="VDC3" s="75"/>
      <c r="VDD3" s="75"/>
      <c r="VDE3" s="75"/>
      <c r="VDF3" s="75"/>
      <c r="VDG3" s="75"/>
      <c r="VDH3" s="75"/>
      <c r="VDI3" s="75"/>
      <c r="VDJ3" s="75"/>
      <c r="VDK3" s="75"/>
      <c r="VDL3" s="75"/>
      <c r="VDM3" s="75"/>
      <c r="VDN3" s="75"/>
      <c r="VDO3" s="75"/>
      <c r="VDP3" s="75"/>
      <c r="VDQ3" s="75"/>
      <c r="VDR3" s="75"/>
      <c r="VDS3" s="75"/>
      <c r="VDT3" s="75"/>
      <c r="VDU3" s="75"/>
      <c r="VDV3" s="75"/>
      <c r="VDW3" s="75"/>
      <c r="VDX3" s="75"/>
      <c r="VDY3" s="75"/>
      <c r="VDZ3" s="75"/>
      <c r="VEA3" s="75"/>
      <c r="VEB3" s="75"/>
      <c r="VEC3" s="75"/>
      <c r="VED3" s="75"/>
      <c r="VEE3" s="75"/>
      <c r="VEF3" s="75"/>
      <c r="VEG3" s="75"/>
      <c r="VEH3" s="75"/>
      <c r="VEI3" s="75"/>
      <c r="VEJ3" s="75"/>
      <c r="VEK3" s="75"/>
      <c r="VEL3" s="75"/>
      <c r="VEM3" s="75"/>
      <c r="VEN3" s="75"/>
      <c r="VEO3" s="75"/>
      <c r="VEP3" s="75"/>
      <c r="VEQ3" s="75"/>
      <c r="VER3" s="75"/>
      <c r="VES3" s="75"/>
      <c r="VET3" s="75"/>
      <c r="VEU3" s="75"/>
      <c r="VEV3" s="75"/>
      <c r="VEW3" s="75"/>
      <c r="VEX3" s="75"/>
      <c r="VEY3" s="75"/>
      <c r="VEZ3" s="75"/>
      <c r="VFA3" s="75"/>
      <c r="VFB3" s="75"/>
      <c r="VFC3" s="75"/>
      <c r="VFD3" s="75"/>
      <c r="VFE3" s="75"/>
      <c r="VFF3" s="75"/>
      <c r="VFG3" s="75"/>
      <c r="VFH3" s="75"/>
      <c r="VFI3" s="75"/>
      <c r="VFJ3" s="75"/>
      <c r="VFK3" s="75"/>
      <c r="VFL3" s="75"/>
      <c r="VFM3" s="75"/>
      <c r="VFN3" s="75"/>
      <c r="VFO3" s="75"/>
      <c r="VFP3" s="75"/>
      <c r="VFQ3" s="75"/>
      <c r="VFR3" s="75"/>
      <c r="VFS3" s="75"/>
      <c r="VFT3" s="75"/>
      <c r="VFU3" s="75"/>
      <c r="VFV3" s="75"/>
      <c r="VFW3" s="75"/>
      <c r="VFX3" s="75"/>
      <c r="VFY3" s="75"/>
      <c r="VFZ3" s="75"/>
      <c r="VGA3" s="75"/>
      <c r="VGB3" s="75"/>
      <c r="VGC3" s="75"/>
      <c r="VGD3" s="75"/>
      <c r="VGE3" s="75"/>
      <c r="VGF3" s="75"/>
      <c r="VGG3" s="75"/>
      <c r="VGH3" s="75"/>
      <c r="VGI3" s="75"/>
      <c r="VGJ3" s="75"/>
      <c r="VGK3" s="75"/>
      <c r="VGL3" s="75"/>
      <c r="VGM3" s="75"/>
      <c r="VGN3" s="75"/>
      <c r="VGO3" s="75"/>
      <c r="VGP3" s="75"/>
      <c r="VGQ3" s="75"/>
      <c r="VGR3" s="75"/>
      <c r="VGS3" s="75"/>
      <c r="VGT3" s="75"/>
      <c r="VGU3" s="75"/>
      <c r="VGV3" s="75"/>
      <c r="VGW3" s="75"/>
      <c r="VGX3" s="75"/>
      <c r="VGY3" s="75"/>
      <c r="VGZ3" s="75"/>
      <c r="VHA3" s="75"/>
      <c r="VHB3" s="75"/>
      <c r="VHC3" s="75"/>
      <c r="VHD3" s="75"/>
      <c r="VHE3" s="75"/>
      <c r="VHF3" s="75"/>
      <c r="VHG3" s="75"/>
      <c r="VHH3" s="75"/>
      <c r="VHI3" s="75"/>
      <c r="VHJ3" s="75"/>
      <c r="VHK3" s="75"/>
      <c r="VHL3" s="75"/>
      <c r="VHM3" s="75"/>
      <c r="VHN3" s="75"/>
      <c r="VHO3" s="75"/>
      <c r="VHP3" s="75"/>
      <c r="VHQ3" s="75"/>
      <c r="VHR3" s="75"/>
      <c r="VHS3" s="75"/>
      <c r="VHT3" s="75"/>
      <c r="VHU3" s="75"/>
      <c r="VHV3" s="75"/>
      <c r="VHW3" s="75"/>
      <c r="VHX3" s="75"/>
      <c r="VHY3" s="75"/>
      <c r="VHZ3" s="75"/>
      <c r="VIA3" s="75"/>
      <c r="VIB3" s="75"/>
      <c r="VIC3" s="75"/>
      <c r="VID3" s="75"/>
      <c r="VIE3" s="75"/>
      <c r="VIF3" s="75"/>
      <c r="VIG3" s="75"/>
      <c r="VIH3" s="75"/>
      <c r="VII3" s="75"/>
      <c r="VIJ3" s="75"/>
      <c r="VIK3" s="75"/>
      <c r="VIL3" s="75"/>
      <c r="VIM3" s="75"/>
      <c r="VIN3" s="75"/>
      <c r="VIO3" s="75"/>
      <c r="VIP3" s="75"/>
      <c r="VIQ3" s="75"/>
      <c r="VIR3" s="75"/>
      <c r="VIS3" s="75"/>
      <c r="VIT3" s="75"/>
      <c r="VIU3" s="75"/>
      <c r="VIV3" s="75"/>
      <c r="VIW3" s="75"/>
      <c r="VIX3" s="75"/>
      <c r="VIY3" s="75"/>
      <c r="VIZ3" s="75"/>
      <c r="VJA3" s="75"/>
      <c r="VJB3" s="75"/>
      <c r="VJC3" s="75"/>
      <c r="VJD3" s="75"/>
      <c r="VJE3" s="75"/>
      <c r="VJF3" s="75"/>
      <c r="VJG3" s="75"/>
      <c r="VJH3" s="75"/>
      <c r="VJI3" s="75"/>
      <c r="VJJ3" s="75"/>
      <c r="VJK3" s="75"/>
      <c r="VJL3" s="75"/>
      <c r="VJM3" s="75"/>
      <c r="VJN3" s="75"/>
      <c r="VJO3" s="75"/>
      <c r="VJP3" s="75"/>
      <c r="VJQ3" s="75"/>
      <c r="VJR3" s="75"/>
      <c r="VJS3" s="75"/>
      <c r="VJT3" s="75"/>
      <c r="VJU3" s="75"/>
      <c r="VJV3" s="75"/>
      <c r="VJW3" s="75"/>
      <c r="VJX3" s="75"/>
      <c r="VJY3" s="75"/>
      <c r="VJZ3" s="75"/>
      <c r="VKA3" s="75"/>
      <c r="VKB3" s="75"/>
      <c r="VKC3" s="75"/>
      <c r="VKD3" s="75"/>
      <c r="VKE3" s="75"/>
      <c r="VKF3" s="75"/>
      <c r="VKG3" s="75"/>
      <c r="VKH3" s="75"/>
      <c r="VKI3" s="75"/>
      <c r="VKJ3" s="75"/>
      <c r="VKK3" s="75"/>
      <c r="VKL3" s="75"/>
      <c r="VKM3" s="75"/>
      <c r="VKN3" s="75"/>
      <c r="VKO3" s="75"/>
      <c r="VKP3" s="75"/>
      <c r="VKQ3" s="75"/>
      <c r="VKR3" s="75"/>
      <c r="VKS3" s="75"/>
      <c r="VKT3" s="75"/>
      <c r="VKU3" s="75"/>
      <c r="VKV3" s="75"/>
      <c r="VKW3" s="75"/>
      <c r="VKX3" s="75"/>
      <c r="VKY3" s="75"/>
      <c r="VKZ3" s="75"/>
      <c r="VLA3" s="75"/>
      <c r="VLB3" s="75"/>
      <c r="VLC3" s="75"/>
      <c r="VLD3" s="75"/>
      <c r="VLE3" s="75"/>
      <c r="VLF3" s="75"/>
      <c r="VLG3" s="75"/>
      <c r="VLH3" s="75"/>
      <c r="VLI3" s="75"/>
      <c r="VLJ3" s="75"/>
      <c r="VLK3" s="75"/>
      <c r="VLL3" s="75"/>
      <c r="VLM3" s="75"/>
      <c r="VLN3" s="75"/>
      <c r="VLO3" s="75"/>
      <c r="VLP3" s="75"/>
      <c r="VLQ3" s="75"/>
      <c r="VLR3" s="75"/>
      <c r="VLS3" s="75"/>
      <c r="VLT3" s="75"/>
      <c r="VLU3" s="75"/>
      <c r="VLV3" s="75"/>
      <c r="VLW3" s="75"/>
      <c r="VLX3" s="75"/>
      <c r="VLY3" s="75"/>
      <c r="VLZ3" s="75"/>
      <c r="VMA3" s="75"/>
      <c r="VMB3" s="75"/>
      <c r="VMC3" s="75"/>
      <c r="VMD3" s="75"/>
      <c r="VME3" s="75"/>
      <c r="VMF3" s="75"/>
      <c r="VMG3" s="75"/>
      <c r="VMH3" s="75"/>
      <c r="VMI3" s="75"/>
      <c r="VMJ3" s="75"/>
      <c r="VMK3" s="75"/>
      <c r="VML3" s="75"/>
      <c r="VMM3" s="75"/>
      <c r="VMN3" s="75"/>
      <c r="VMO3" s="75"/>
      <c r="VMP3" s="75"/>
      <c r="VMQ3" s="75"/>
      <c r="VMR3" s="75"/>
      <c r="VMS3" s="75"/>
      <c r="VMT3" s="75"/>
      <c r="VMU3" s="75"/>
      <c r="VMV3" s="75"/>
      <c r="VMW3" s="75"/>
      <c r="VMX3" s="75"/>
      <c r="VMY3" s="75"/>
      <c r="VMZ3" s="75"/>
      <c r="VNA3" s="75"/>
      <c r="VNB3" s="75"/>
      <c r="VNC3" s="75"/>
      <c r="VND3" s="75"/>
      <c r="VNE3" s="75"/>
      <c r="VNF3" s="75"/>
      <c r="VNG3" s="75"/>
      <c r="VNH3" s="75"/>
      <c r="VNI3" s="75"/>
      <c r="VNJ3" s="75"/>
      <c r="VNK3" s="75"/>
      <c r="VNL3" s="75"/>
      <c r="VNM3" s="75"/>
      <c r="VNN3" s="75"/>
      <c r="VNO3" s="75"/>
      <c r="VNP3" s="75"/>
      <c r="VNQ3" s="75"/>
      <c r="VNR3" s="75"/>
      <c r="VNS3" s="75"/>
      <c r="VNT3" s="75"/>
      <c r="VNU3" s="75"/>
      <c r="VNV3" s="75"/>
      <c r="VNW3" s="75"/>
      <c r="VNX3" s="75"/>
      <c r="VNY3" s="75"/>
      <c r="VNZ3" s="75"/>
      <c r="VOA3" s="75"/>
      <c r="VOB3" s="75"/>
      <c r="VOC3" s="75"/>
      <c r="VOD3" s="75"/>
      <c r="VOE3" s="75"/>
      <c r="VOF3" s="75"/>
      <c r="VOG3" s="75"/>
      <c r="VOH3" s="75"/>
      <c r="VOI3" s="75"/>
      <c r="VOJ3" s="75"/>
      <c r="VOK3" s="75"/>
      <c r="VOL3" s="75"/>
      <c r="VOM3" s="75"/>
      <c r="VON3" s="75"/>
      <c r="VOO3" s="75"/>
      <c r="VOP3" s="75"/>
      <c r="VOQ3" s="75"/>
      <c r="VOR3" s="75"/>
      <c r="VOS3" s="75"/>
      <c r="VOT3" s="75"/>
      <c r="VOU3" s="75"/>
      <c r="VOV3" s="75"/>
      <c r="VOW3" s="75"/>
      <c r="VOX3" s="75"/>
      <c r="VOY3" s="75"/>
      <c r="VOZ3" s="75"/>
      <c r="VPA3" s="75"/>
      <c r="VPB3" s="75"/>
      <c r="VPC3" s="75"/>
      <c r="VPD3" s="75"/>
      <c r="VPE3" s="75"/>
      <c r="VPF3" s="75"/>
      <c r="VPG3" s="75"/>
      <c r="VPH3" s="75"/>
      <c r="VPI3" s="75"/>
      <c r="VPJ3" s="75"/>
      <c r="VPK3" s="75"/>
      <c r="VPL3" s="75"/>
      <c r="VPM3" s="75"/>
      <c r="VPN3" s="75"/>
      <c r="VPO3" s="75"/>
      <c r="VPP3" s="75"/>
      <c r="VPQ3" s="75"/>
      <c r="VPR3" s="75"/>
      <c r="VPS3" s="75"/>
      <c r="VPT3" s="75"/>
      <c r="VPU3" s="75"/>
      <c r="VPV3" s="75"/>
      <c r="VPW3" s="75"/>
      <c r="VPX3" s="75"/>
      <c r="VPY3" s="75"/>
      <c r="VPZ3" s="75"/>
      <c r="VQA3" s="75"/>
      <c r="VQB3" s="75"/>
      <c r="VQC3" s="75"/>
      <c r="VQD3" s="75"/>
      <c r="VQE3" s="75"/>
      <c r="VQF3" s="75"/>
      <c r="VQG3" s="75"/>
      <c r="VQH3" s="75"/>
      <c r="VQI3" s="75"/>
      <c r="VQJ3" s="75"/>
      <c r="VQK3" s="75"/>
      <c r="VQL3" s="75"/>
      <c r="VQM3" s="75"/>
      <c r="VQN3" s="75"/>
      <c r="VQO3" s="75"/>
      <c r="VQP3" s="75"/>
      <c r="VQQ3" s="75"/>
      <c r="VQR3" s="75"/>
      <c r="VQS3" s="75"/>
      <c r="VQT3" s="75"/>
      <c r="VQU3" s="75"/>
      <c r="VQV3" s="75"/>
      <c r="VQW3" s="75"/>
      <c r="VQX3" s="75"/>
      <c r="VQY3" s="75"/>
      <c r="VQZ3" s="75"/>
      <c r="VRA3" s="75"/>
      <c r="VRB3" s="75"/>
      <c r="VRC3" s="75"/>
      <c r="VRD3" s="75"/>
      <c r="VRE3" s="75"/>
      <c r="VRF3" s="75"/>
      <c r="VRG3" s="75"/>
      <c r="VRH3" s="75"/>
      <c r="VRI3" s="75"/>
      <c r="VRJ3" s="75"/>
      <c r="VRK3" s="75"/>
      <c r="VRL3" s="75"/>
      <c r="VRM3" s="75"/>
      <c r="VRN3" s="75"/>
      <c r="VRO3" s="75"/>
      <c r="VRP3" s="75"/>
      <c r="VRQ3" s="75"/>
      <c r="VRR3" s="75"/>
      <c r="VRS3" s="75"/>
      <c r="VRT3" s="75"/>
      <c r="VRU3" s="75"/>
      <c r="VRV3" s="75"/>
      <c r="VRW3" s="75"/>
      <c r="VRX3" s="75"/>
      <c r="VRY3" s="75"/>
      <c r="VRZ3" s="75"/>
      <c r="VSA3" s="75"/>
      <c r="VSB3" s="75"/>
      <c r="VSC3" s="75"/>
      <c r="VSD3" s="75"/>
      <c r="VSE3" s="75"/>
      <c r="VSF3" s="75"/>
      <c r="VSG3" s="75"/>
      <c r="VSH3" s="75"/>
      <c r="VSI3" s="75"/>
      <c r="VSJ3" s="75"/>
      <c r="VSK3" s="75"/>
      <c r="VSL3" s="75"/>
      <c r="VSM3" s="75"/>
      <c r="VSN3" s="75"/>
      <c r="VSO3" s="75"/>
      <c r="VSP3" s="75"/>
      <c r="VSQ3" s="75"/>
      <c r="VSR3" s="75"/>
      <c r="VSS3" s="75"/>
      <c r="VST3" s="75"/>
      <c r="VSU3" s="75"/>
      <c r="VSV3" s="75"/>
      <c r="VSW3" s="75"/>
      <c r="VSX3" s="75"/>
      <c r="VSY3" s="75"/>
      <c r="VSZ3" s="75"/>
      <c r="VTA3" s="75"/>
      <c r="VTB3" s="75"/>
      <c r="VTC3" s="75"/>
      <c r="VTD3" s="75"/>
      <c r="VTE3" s="75"/>
      <c r="VTF3" s="75"/>
      <c r="VTG3" s="75"/>
      <c r="VTH3" s="75"/>
      <c r="VTI3" s="75"/>
      <c r="VTJ3" s="75"/>
      <c r="VTK3" s="75"/>
      <c r="VTL3" s="75"/>
      <c r="VTM3" s="75"/>
      <c r="VTN3" s="75"/>
      <c r="VTO3" s="75"/>
      <c r="VTP3" s="75"/>
      <c r="VTQ3" s="75"/>
      <c r="VTR3" s="75"/>
      <c r="VTS3" s="75"/>
      <c r="VTT3" s="75"/>
      <c r="VTU3" s="75"/>
      <c r="VTV3" s="75"/>
      <c r="VTW3" s="75"/>
      <c r="VTX3" s="75"/>
      <c r="VTY3" s="75"/>
      <c r="VTZ3" s="75"/>
      <c r="VUA3" s="75"/>
      <c r="VUB3" s="75"/>
      <c r="VUC3" s="75"/>
      <c r="VUD3" s="75"/>
      <c r="VUE3" s="75"/>
      <c r="VUF3" s="75"/>
      <c r="VUG3" s="75"/>
      <c r="VUH3" s="75"/>
      <c r="VUI3" s="75"/>
      <c r="VUJ3" s="75"/>
      <c r="VUK3" s="75"/>
      <c r="VUL3" s="75"/>
      <c r="VUM3" s="75"/>
      <c r="VUN3" s="75"/>
      <c r="VUO3" s="75"/>
      <c r="VUP3" s="75"/>
      <c r="VUQ3" s="75"/>
      <c r="VUR3" s="75"/>
      <c r="VUS3" s="75"/>
      <c r="VUT3" s="75"/>
      <c r="VUU3" s="75"/>
      <c r="VUV3" s="75"/>
      <c r="VUW3" s="75"/>
      <c r="VUX3" s="75"/>
      <c r="VUY3" s="75"/>
      <c r="VUZ3" s="75"/>
      <c r="VVA3" s="75"/>
      <c r="VVB3" s="75"/>
      <c r="VVC3" s="75"/>
      <c r="VVD3" s="75"/>
      <c r="VVE3" s="75"/>
      <c r="VVF3" s="75"/>
      <c r="VVG3" s="75"/>
      <c r="VVH3" s="75"/>
      <c r="VVI3" s="75"/>
      <c r="VVJ3" s="75"/>
      <c r="VVK3" s="75"/>
      <c r="VVL3" s="75"/>
      <c r="VVM3" s="75"/>
      <c r="VVN3" s="75"/>
      <c r="VVO3" s="75"/>
      <c r="VVP3" s="75"/>
      <c r="VVQ3" s="75"/>
      <c r="VVR3" s="75"/>
      <c r="VVS3" s="75"/>
      <c r="VVT3" s="75"/>
      <c r="VVU3" s="75"/>
      <c r="VVV3" s="75"/>
      <c r="VVW3" s="75"/>
      <c r="VVX3" s="75"/>
      <c r="VVY3" s="75"/>
      <c r="VVZ3" s="75"/>
      <c r="VWA3" s="75"/>
      <c r="VWB3" s="75"/>
      <c r="VWC3" s="75"/>
      <c r="VWD3" s="75"/>
      <c r="VWE3" s="75"/>
      <c r="VWF3" s="75"/>
      <c r="VWG3" s="75"/>
      <c r="VWH3" s="75"/>
      <c r="VWI3" s="75"/>
      <c r="VWJ3" s="75"/>
      <c r="VWK3" s="75"/>
      <c r="VWL3" s="75"/>
      <c r="VWM3" s="75"/>
      <c r="VWN3" s="75"/>
      <c r="VWO3" s="75"/>
      <c r="VWP3" s="75"/>
      <c r="VWQ3" s="75"/>
      <c r="VWR3" s="75"/>
      <c r="VWS3" s="75"/>
      <c r="VWT3" s="75"/>
      <c r="VWU3" s="75"/>
      <c r="VWV3" s="75"/>
      <c r="VWW3" s="75"/>
      <c r="VWX3" s="75"/>
      <c r="VWY3" s="75"/>
      <c r="VWZ3" s="75"/>
      <c r="VXA3" s="75"/>
      <c r="VXB3" s="75"/>
      <c r="VXC3" s="75"/>
      <c r="VXD3" s="75"/>
      <c r="VXE3" s="75"/>
      <c r="VXF3" s="75"/>
      <c r="VXG3" s="75"/>
      <c r="VXH3" s="75"/>
      <c r="VXI3" s="75"/>
      <c r="VXJ3" s="75"/>
      <c r="VXK3" s="75"/>
      <c r="VXL3" s="75"/>
      <c r="VXM3" s="75"/>
      <c r="VXN3" s="75"/>
      <c r="VXO3" s="75"/>
      <c r="VXP3" s="75"/>
      <c r="VXQ3" s="75"/>
      <c r="VXR3" s="75"/>
      <c r="VXS3" s="75"/>
      <c r="VXT3" s="75"/>
      <c r="VXU3" s="75"/>
      <c r="VXV3" s="75"/>
      <c r="VXW3" s="75"/>
      <c r="VXX3" s="75"/>
      <c r="VXY3" s="75"/>
      <c r="VXZ3" s="75"/>
      <c r="VYA3" s="75"/>
      <c r="VYB3" s="75"/>
      <c r="VYC3" s="75"/>
      <c r="VYD3" s="75"/>
      <c r="VYE3" s="75"/>
      <c r="VYF3" s="75"/>
      <c r="VYG3" s="75"/>
      <c r="VYH3" s="75"/>
      <c r="VYI3" s="75"/>
      <c r="VYJ3" s="75"/>
      <c r="VYK3" s="75"/>
      <c r="VYL3" s="75"/>
      <c r="VYM3" s="75"/>
      <c r="VYN3" s="75"/>
      <c r="VYO3" s="75"/>
      <c r="VYP3" s="75"/>
      <c r="VYQ3" s="75"/>
      <c r="VYR3" s="75"/>
      <c r="VYS3" s="75"/>
      <c r="VYT3" s="75"/>
      <c r="VYU3" s="75"/>
      <c r="VYV3" s="75"/>
      <c r="VYW3" s="75"/>
      <c r="VYX3" s="75"/>
      <c r="VYY3" s="75"/>
      <c r="VYZ3" s="75"/>
      <c r="VZA3" s="75"/>
      <c r="VZB3" s="75"/>
      <c r="VZC3" s="75"/>
      <c r="VZD3" s="75"/>
      <c r="VZE3" s="75"/>
      <c r="VZF3" s="75"/>
      <c r="VZG3" s="75"/>
      <c r="VZH3" s="75"/>
      <c r="VZI3" s="75"/>
      <c r="VZJ3" s="75"/>
      <c r="VZK3" s="75"/>
      <c r="VZL3" s="75"/>
      <c r="VZM3" s="75"/>
      <c r="VZN3" s="75"/>
      <c r="VZO3" s="75"/>
      <c r="VZP3" s="75"/>
      <c r="VZQ3" s="75"/>
      <c r="VZR3" s="75"/>
      <c r="VZS3" s="75"/>
      <c r="VZT3" s="75"/>
      <c r="VZU3" s="75"/>
      <c r="VZV3" s="75"/>
      <c r="VZW3" s="75"/>
      <c r="VZX3" s="75"/>
      <c r="VZY3" s="75"/>
      <c r="VZZ3" s="75"/>
      <c r="WAA3" s="75"/>
      <c r="WAB3" s="75"/>
      <c r="WAC3" s="75"/>
      <c r="WAD3" s="75"/>
      <c r="WAE3" s="75"/>
      <c r="WAF3" s="75"/>
      <c r="WAG3" s="75"/>
      <c r="WAH3" s="75"/>
      <c r="WAI3" s="75"/>
      <c r="WAJ3" s="75"/>
      <c r="WAK3" s="75"/>
      <c r="WAL3" s="75"/>
      <c r="WAM3" s="75"/>
      <c r="WAN3" s="75"/>
      <c r="WAO3" s="75"/>
      <c r="WAP3" s="75"/>
      <c r="WAQ3" s="75"/>
      <c r="WAR3" s="75"/>
      <c r="WAS3" s="75"/>
      <c r="WAT3" s="75"/>
      <c r="WAU3" s="75"/>
      <c r="WAV3" s="75"/>
      <c r="WAW3" s="75"/>
      <c r="WAX3" s="75"/>
      <c r="WAY3" s="75"/>
      <c r="WAZ3" s="75"/>
      <c r="WBA3" s="75"/>
      <c r="WBB3" s="75"/>
      <c r="WBC3" s="75"/>
      <c r="WBD3" s="75"/>
      <c r="WBE3" s="75"/>
      <c r="WBF3" s="75"/>
      <c r="WBG3" s="75"/>
      <c r="WBH3" s="75"/>
      <c r="WBI3" s="75"/>
      <c r="WBJ3" s="75"/>
      <c r="WBK3" s="75"/>
      <c r="WBL3" s="75"/>
      <c r="WBM3" s="75"/>
      <c r="WBN3" s="75"/>
      <c r="WBO3" s="75"/>
      <c r="WBP3" s="75"/>
      <c r="WBQ3" s="75"/>
      <c r="WBR3" s="75"/>
      <c r="WBS3" s="75"/>
      <c r="WBT3" s="75"/>
      <c r="WBU3" s="75"/>
      <c r="WBV3" s="75"/>
      <c r="WBW3" s="75"/>
      <c r="WBX3" s="75"/>
      <c r="WBY3" s="75"/>
      <c r="WBZ3" s="75"/>
      <c r="WCA3" s="75"/>
      <c r="WCB3" s="75"/>
      <c r="WCC3" s="75"/>
      <c r="WCD3" s="75"/>
      <c r="WCE3" s="75"/>
      <c r="WCF3" s="75"/>
      <c r="WCG3" s="75"/>
      <c r="WCH3" s="75"/>
      <c r="WCI3" s="75"/>
      <c r="WCJ3" s="75"/>
      <c r="WCK3" s="75"/>
      <c r="WCL3" s="75"/>
      <c r="WCM3" s="75"/>
      <c r="WCN3" s="75"/>
      <c r="WCO3" s="75"/>
      <c r="WCP3" s="75"/>
      <c r="WCQ3" s="75"/>
      <c r="WCR3" s="75"/>
      <c r="WCS3" s="75"/>
      <c r="WCT3" s="75"/>
      <c r="WCU3" s="75"/>
      <c r="WCV3" s="75"/>
      <c r="WCW3" s="75"/>
      <c r="WCX3" s="75"/>
      <c r="WCY3" s="75"/>
      <c r="WCZ3" s="75"/>
      <c r="WDA3" s="75"/>
      <c r="WDB3" s="75"/>
      <c r="WDC3" s="75"/>
      <c r="WDD3" s="75"/>
      <c r="WDE3" s="75"/>
      <c r="WDF3" s="75"/>
      <c r="WDG3" s="75"/>
      <c r="WDH3" s="75"/>
      <c r="WDI3" s="75"/>
      <c r="WDJ3" s="75"/>
      <c r="WDK3" s="75"/>
      <c r="WDL3" s="75"/>
      <c r="WDM3" s="75"/>
      <c r="WDN3" s="75"/>
      <c r="WDO3" s="75"/>
      <c r="WDP3" s="75"/>
      <c r="WDQ3" s="75"/>
      <c r="WDR3" s="75"/>
      <c r="WDS3" s="75"/>
      <c r="WDT3" s="75"/>
      <c r="WDU3" s="75"/>
      <c r="WDV3" s="75"/>
      <c r="WDW3" s="75"/>
      <c r="WDX3" s="75"/>
      <c r="WDY3" s="75"/>
      <c r="WDZ3" s="75"/>
      <c r="WEA3" s="75"/>
      <c r="WEB3" s="75"/>
      <c r="WEC3" s="75"/>
      <c r="WED3" s="75"/>
      <c r="WEE3" s="75"/>
      <c r="WEF3" s="75"/>
      <c r="WEG3" s="75"/>
      <c r="WEH3" s="75"/>
      <c r="WEI3" s="75"/>
      <c r="WEJ3" s="75"/>
      <c r="WEK3" s="75"/>
      <c r="WEL3" s="75"/>
      <c r="WEM3" s="75"/>
      <c r="WEN3" s="75"/>
      <c r="WEO3" s="75"/>
      <c r="WEP3" s="75"/>
      <c r="WEQ3" s="75"/>
      <c r="WER3" s="75"/>
      <c r="WES3" s="75"/>
      <c r="WET3" s="75"/>
      <c r="WEU3" s="75"/>
      <c r="WEV3" s="75"/>
      <c r="WEW3" s="75"/>
      <c r="WEX3" s="75"/>
      <c r="WEY3" s="75"/>
      <c r="WEZ3" s="75"/>
      <c r="WFA3" s="75"/>
      <c r="WFB3" s="75"/>
      <c r="WFC3" s="75"/>
      <c r="WFD3" s="75"/>
      <c r="WFE3" s="75"/>
      <c r="WFF3" s="75"/>
      <c r="WFG3" s="75"/>
      <c r="WFH3" s="75"/>
      <c r="WFI3" s="75"/>
      <c r="WFJ3" s="75"/>
      <c r="WFK3" s="75"/>
      <c r="WFL3" s="75"/>
      <c r="WFM3" s="75"/>
      <c r="WFN3" s="75"/>
      <c r="WFO3" s="75"/>
      <c r="WFP3" s="75"/>
      <c r="WFQ3" s="75"/>
      <c r="WFR3" s="75"/>
      <c r="WFS3" s="75"/>
      <c r="WFT3" s="75"/>
      <c r="WFU3" s="75"/>
      <c r="WFV3" s="75"/>
      <c r="WFW3" s="75"/>
      <c r="WFX3" s="75"/>
      <c r="WFY3" s="75"/>
      <c r="WFZ3" s="75"/>
      <c r="WGA3" s="75"/>
      <c r="WGB3" s="75"/>
      <c r="WGC3" s="75"/>
      <c r="WGD3" s="75"/>
      <c r="WGE3" s="75"/>
      <c r="WGF3" s="75"/>
      <c r="WGG3" s="75"/>
      <c r="WGH3" s="75"/>
      <c r="WGI3" s="75"/>
      <c r="WGJ3" s="75"/>
      <c r="WGK3" s="75"/>
      <c r="WGL3" s="75"/>
      <c r="WGM3" s="75"/>
      <c r="WGN3" s="75"/>
      <c r="WGO3" s="75"/>
      <c r="WGP3" s="75"/>
      <c r="WGQ3" s="75"/>
      <c r="WGR3" s="75"/>
      <c r="WGS3" s="75"/>
      <c r="WGT3" s="75"/>
      <c r="WGU3" s="75"/>
      <c r="WGV3" s="75"/>
      <c r="WGW3" s="75"/>
      <c r="WGX3" s="75"/>
      <c r="WGY3" s="75"/>
      <c r="WGZ3" s="75"/>
      <c r="WHA3" s="75"/>
      <c r="WHB3" s="75"/>
      <c r="WHC3" s="75"/>
      <c r="WHD3" s="75"/>
      <c r="WHE3" s="75"/>
      <c r="WHF3" s="75"/>
      <c r="WHG3" s="75"/>
      <c r="WHH3" s="75"/>
      <c r="WHI3" s="75"/>
      <c r="WHJ3" s="75"/>
      <c r="WHK3" s="75"/>
      <c r="WHL3" s="75"/>
      <c r="WHM3" s="75"/>
      <c r="WHN3" s="75"/>
      <c r="WHO3" s="75"/>
      <c r="WHP3" s="75"/>
      <c r="WHQ3" s="75"/>
      <c r="WHR3" s="75"/>
      <c r="WHS3" s="75"/>
      <c r="WHT3" s="75"/>
      <c r="WHU3" s="75"/>
      <c r="WHV3" s="75"/>
      <c r="WHW3" s="75"/>
      <c r="WHX3" s="75"/>
      <c r="WHY3" s="75"/>
      <c r="WHZ3" s="75"/>
      <c r="WIA3" s="75"/>
      <c r="WIB3" s="75"/>
      <c r="WIC3" s="75"/>
      <c r="WID3" s="75"/>
      <c r="WIE3" s="75"/>
      <c r="WIF3" s="75"/>
      <c r="WIG3" s="75"/>
      <c r="WIH3" s="75"/>
      <c r="WII3" s="75"/>
      <c r="WIJ3" s="75"/>
      <c r="WIK3" s="75"/>
      <c r="WIL3" s="75"/>
      <c r="WIM3" s="75"/>
      <c r="WIN3" s="75"/>
      <c r="WIO3" s="75"/>
      <c r="WIP3" s="75"/>
      <c r="WIQ3" s="75"/>
      <c r="WIR3" s="75"/>
      <c r="WIS3" s="75"/>
      <c r="WIT3" s="75"/>
      <c r="WIU3" s="75"/>
      <c r="WIV3" s="75"/>
      <c r="WIW3" s="75"/>
      <c r="WIX3" s="75"/>
      <c r="WIY3" s="75"/>
      <c r="WIZ3" s="75"/>
      <c r="WJA3" s="75"/>
      <c r="WJB3" s="75"/>
      <c r="WJC3" s="75"/>
      <c r="WJD3" s="75"/>
      <c r="WJE3" s="75"/>
      <c r="WJF3" s="75"/>
      <c r="WJG3" s="75"/>
      <c r="WJH3" s="75"/>
      <c r="WJI3" s="75"/>
      <c r="WJJ3" s="75"/>
      <c r="WJK3" s="75"/>
      <c r="WJL3" s="75"/>
      <c r="WJM3" s="75"/>
      <c r="WJN3" s="75"/>
      <c r="WJO3" s="75"/>
      <c r="WJP3" s="75"/>
      <c r="WJQ3" s="75"/>
      <c r="WJR3" s="75"/>
      <c r="WJS3" s="75"/>
      <c r="WJT3" s="75"/>
      <c r="WJU3" s="75"/>
      <c r="WJV3" s="75"/>
      <c r="WJW3" s="75"/>
      <c r="WJX3" s="75"/>
      <c r="WJY3" s="75"/>
      <c r="WJZ3" s="75"/>
      <c r="WKA3" s="75"/>
      <c r="WKB3" s="75"/>
      <c r="WKC3" s="75"/>
      <c r="WKD3" s="75"/>
      <c r="WKE3" s="75"/>
      <c r="WKF3" s="75"/>
      <c r="WKG3" s="75"/>
      <c r="WKH3" s="75"/>
      <c r="WKI3" s="75"/>
      <c r="WKJ3" s="75"/>
      <c r="WKK3" s="75"/>
      <c r="WKL3" s="75"/>
      <c r="WKM3" s="75"/>
      <c r="WKN3" s="75"/>
      <c r="WKO3" s="75"/>
      <c r="WKP3" s="75"/>
      <c r="WKQ3" s="75"/>
      <c r="WKR3" s="75"/>
      <c r="WKS3" s="75"/>
      <c r="WKT3" s="75"/>
      <c r="WKU3" s="75"/>
      <c r="WKV3" s="75"/>
      <c r="WKW3" s="75"/>
      <c r="WKX3" s="75"/>
      <c r="WKY3" s="75"/>
      <c r="WKZ3" s="75"/>
      <c r="WLA3" s="75"/>
      <c r="WLB3" s="75"/>
      <c r="WLC3" s="75"/>
      <c r="WLD3" s="75"/>
      <c r="WLE3" s="75"/>
      <c r="WLF3" s="75"/>
      <c r="WLG3" s="75"/>
      <c r="WLH3" s="75"/>
      <c r="WLI3" s="75"/>
      <c r="WLJ3" s="75"/>
      <c r="WLK3" s="75"/>
      <c r="WLL3" s="75"/>
      <c r="WLM3" s="75"/>
      <c r="WLN3" s="75"/>
      <c r="WLO3" s="75"/>
      <c r="WLP3" s="75"/>
      <c r="WLQ3" s="75"/>
      <c r="WLR3" s="75"/>
      <c r="WLS3" s="75"/>
      <c r="WLT3" s="75"/>
      <c r="WLU3" s="75"/>
      <c r="WLV3" s="75"/>
      <c r="WLW3" s="75"/>
      <c r="WLX3" s="75"/>
      <c r="WLY3" s="75"/>
      <c r="WLZ3" s="75"/>
      <c r="WMA3" s="75"/>
      <c r="WMB3" s="75"/>
      <c r="WMC3" s="75"/>
      <c r="WMD3" s="75"/>
      <c r="WME3" s="75"/>
      <c r="WMF3" s="75"/>
      <c r="WMG3" s="75"/>
      <c r="WMH3" s="75"/>
      <c r="WMI3" s="75"/>
      <c r="WMJ3" s="75"/>
      <c r="WMK3" s="75"/>
      <c r="WML3" s="75"/>
      <c r="WMM3" s="75"/>
      <c r="WMN3" s="75"/>
      <c r="WMO3" s="75"/>
      <c r="WMP3" s="75"/>
      <c r="WMQ3" s="75"/>
      <c r="WMR3" s="75"/>
      <c r="WMS3" s="75"/>
      <c r="WMT3" s="75"/>
      <c r="WMU3" s="75"/>
      <c r="WMV3" s="75"/>
      <c r="WMW3" s="75"/>
      <c r="WMX3" s="75"/>
      <c r="WMY3" s="75"/>
      <c r="WMZ3" s="75"/>
      <c r="WNA3" s="75"/>
      <c r="WNB3" s="75"/>
      <c r="WNC3" s="75"/>
      <c r="WND3" s="75"/>
      <c r="WNE3" s="75"/>
      <c r="WNF3" s="75"/>
      <c r="WNG3" s="75"/>
      <c r="WNH3" s="75"/>
      <c r="WNI3" s="75"/>
      <c r="WNJ3" s="75"/>
      <c r="WNK3" s="75"/>
      <c r="WNL3" s="75"/>
      <c r="WNM3" s="75"/>
      <c r="WNN3" s="75"/>
      <c r="WNO3" s="75"/>
      <c r="WNP3" s="75"/>
      <c r="WNQ3" s="75"/>
      <c r="WNR3" s="75"/>
      <c r="WNS3" s="75"/>
      <c r="WNT3" s="75"/>
      <c r="WNU3" s="75"/>
      <c r="WNV3" s="75"/>
      <c r="WNW3" s="75"/>
      <c r="WNX3" s="75"/>
      <c r="WNY3" s="75"/>
      <c r="WNZ3" s="75"/>
      <c r="WOA3" s="75"/>
      <c r="WOB3" s="75"/>
      <c r="WOC3" s="75"/>
      <c r="WOD3" s="75"/>
      <c r="WOE3" s="75"/>
      <c r="WOF3" s="75"/>
      <c r="WOG3" s="75"/>
      <c r="WOH3" s="75"/>
      <c r="WOI3" s="75"/>
      <c r="WOJ3" s="75"/>
      <c r="WOK3" s="75"/>
      <c r="WOL3" s="75"/>
      <c r="WOM3" s="75"/>
      <c r="WON3" s="75"/>
      <c r="WOO3" s="75"/>
      <c r="WOP3" s="75"/>
      <c r="WOQ3" s="75"/>
      <c r="WOR3" s="75"/>
      <c r="WOS3" s="75"/>
      <c r="WOT3" s="75"/>
      <c r="WOU3" s="75"/>
      <c r="WOV3" s="75"/>
      <c r="WOW3" s="75"/>
      <c r="WOX3" s="75"/>
      <c r="WOY3" s="75"/>
      <c r="WOZ3" s="75"/>
      <c r="WPA3" s="75"/>
      <c r="WPB3" s="75"/>
      <c r="WPC3" s="75"/>
      <c r="WPD3" s="75"/>
      <c r="WPE3" s="75"/>
      <c r="WPF3" s="75"/>
      <c r="WPG3" s="75"/>
      <c r="WPH3" s="75"/>
      <c r="WPI3" s="75"/>
      <c r="WPJ3" s="75"/>
      <c r="WPK3" s="75"/>
      <c r="WPL3" s="75"/>
      <c r="WPM3" s="75"/>
      <c r="WPN3" s="75"/>
      <c r="WPO3" s="75"/>
      <c r="WPP3" s="75"/>
      <c r="WPQ3" s="75"/>
      <c r="WPR3" s="75"/>
      <c r="WPS3" s="75"/>
      <c r="WPT3" s="75"/>
      <c r="WPU3" s="75"/>
      <c r="WPV3" s="75"/>
      <c r="WPW3" s="75"/>
      <c r="WPX3" s="75"/>
      <c r="WPY3" s="75"/>
      <c r="WPZ3" s="75"/>
      <c r="WQA3" s="75"/>
      <c r="WQB3" s="75"/>
      <c r="WQC3" s="75"/>
      <c r="WQD3" s="75"/>
      <c r="WQE3" s="75"/>
      <c r="WQF3" s="75"/>
      <c r="WQG3" s="75"/>
      <c r="WQH3" s="75"/>
      <c r="WQI3" s="75"/>
      <c r="WQJ3" s="75"/>
      <c r="WQK3" s="75"/>
      <c r="WQL3" s="75"/>
      <c r="WQM3" s="75"/>
      <c r="WQN3" s="75"/>
      <c r="WQO3" s="75"/>
      <c r="WQP3" s="75"/>
      <c r="WQQ3" s="75"/>
      <c r="WQR3" s="75"/>
      <c r="WQS3" s="75"/>
      <c r="WQT3" s="75"/>
      <c r="WQU3" s="75"/>
      <c r="WQV3" s="75"/>
      <c r="WQW3" s="75"/>
      <c r="WQX3" s="75"/>
      <c r="WQY3" s="75"/>
      <c r="WQZ3" s="75"/>
      <c r="WRA3" s="75"/>
      <c r="WRB3" s="75"/>
      <c r="WRC3" s="75"/>
      <c r="WRD3" s="75"/>
      <c r="WRE3" s="75"/>
      <c r="WRF3" s="75"/>
      <c r="WRG3" s="75"/>
      <c r="WRH3" s="75"/>
      <c r="WRI3" s="75"/>
      <c r="WRJ3" s="75"/>
      <c r="WRK3" s="75"/>
      <c r="WRL3" s="75"/>
      <c r="WRM3" s="75"/>
      <c r="WRN3" s="75"/>
      <c r="WRO3" s="75"/>
      <c r="WRP3" s="75"/>
      <c r="WRQ3" s="75"/>
      <c r="WRR3" s="75"/>
      <c r="WRS3" s="75"/>
      <c r="WRT3" s="75"/>
      <c r="WRU3" s="75"/>
      <c r="WRV3" s="75"/>
      <c r="WRW3" s="75"/>
      <c r="WRX3" s="75"/>
      <c r="WRY3" s="75"/>
      <c r="WRZ3" s="75"/>
      <c r="WSA3" s="75"/>
      <c r="WSB3" s="75"/>
      <c r="WSC3" s="75"/>
      <c r="WSD3" s="75"/>
      <c r="WSE3" s="75"/>
      <c r="WSF3" s="75"/>
      <c r="WSG3" s="75"/>
      <c r="WSH3" s="75"/>
      <c r="WSI3" s="75"/>
      <c r="WSJ3" s="75"/>
      <c r="WSK3" s="75"/>
      <c r="WSL3" s="75"/>
      <c r="WSM3" s="75"/>
      <c r="WSN3" s="75"/>
      <c r="WSO3" s="75"/>
      <c r="WSP3" s="75"/>
      <c r="WSQ3" s="75"/>
      <c r="WSR3" s="75"/>
      <c r="WSS3" s="75"/>
      <c r="WST3" s="75"/>
      <c r="WSU3" s="75"/>
      <c r="WSV3" s="75"/>
      <c r="WSW3" s="75"/>
      <c r="WSX3" s="75"/>
      <c r="WSY3" s="75"/>
      <c r="WSZ3" s="75"/>
      <c r="WTA3" s="75"/>
      <c r="WTB3" s="75"/>
      <c r="WTC3" s="75"/>
      <c r="WTD3" s="75"/>
      <c r="WTE3" s="75"/>
      <c r="WTF3" s="75"/>
      <c r="WTG3" s="75"/>
      <c r="WTH3" s="75"/>
      <c r="WTI3" s="75"/>
      <c r="WTJ3" s="75"/>
      <c r="WTK3" s="75"/>
      <c r="WTL3" s="75"/>
      <c r="WTM3" s="75"/>
      <c r="WTN3" s="75"/>
      <c r="WTO3" s="75"/>
      <c r="WTP3" s="75"/>
      <c r="WTQ3" s="75"/>
      <c r="WTR3" s="75"/>
      <c r="WTS3" s="75"/>
      <c r="WTT3" s="75"/>
      <c r="WTU3" s="75"/>
      <c r="WTV3" s="75"/>
      <c r="WTW3" s="75"/>
      <c r="WTX3" s="75"/>
      <c r="WTY3" s="75"/>
      <c r="WTZ3" s="75"/>
      <c r="WUA3" s="75"/>
      <c r="WUB3" s="75"/>
      <c r="WUC3" s="75"/>
      <c r="WUD3" s="75"/>
      <c r="WUE3" s="75"/>
      <c r="WUF3" s="75"/>
      <c r="WUG3" s="75"/>
      <c r="WUH3" s="75"/>
      <c r="WUI3" s="75"/>
      <c r="WUJ3" s="75"/>
      <c r="WUK3" s="75"/>
      <c r="WUL3" s="75"/>
      <c r="WUM3" s="75"/>
      <c r="WUN3" s="75"/>
      <c r="WUO3" s="75"/>
      <c r="WUP3" s="75"/>
      <c r="WUQ3" s="75"/>
      <c r="WUR3" s="75"/>
      <c r="WUS3" s="75"/>
      <c r="WUT3" s="75"/>
      <c r="WUU3" s="75"/>
      <c r="WUV3" s="75"/>
      <c r="WUW3" s="75"/>
      <c r="WUX3" s="75"/>
      <c r="WUY3" s="75"/>
      <c r="WUZ3" s="75"/>
      <c r="WVA3" s="75"/>
      <c r="WVB3" s="75"/>
      <c r="WVC3" s="75"/>
      <c r="WVD3" s="75"/>
      <c r="WVE3" s="75"/>
      <c r="WVF3" s="75"/>
      <c r="WVG3" s="75"/>
      <c r="WVH3" s="75"/>
      <c r="WVI3" s="75"/>
      <c r="WVJ3" s="75"/>
      <c r="WVK3" s="75"/>
      <c r="WVL3" s="75"/>
      <c r="WVM3" s="75"/>
      <c r="WVN3" s="75"/>
      <c r="WVO3" s="75"/>
      <c r="WVP3" s="75"/>
      <c r="WVQ3" s="75"/>
      <c r="WVR3" s="75"/>
      <c r="WVS3" s="75"/>
      <c r="WVT3" s="75"/>
      <c r="WVU3" s="75"/>
      <c r="WVV3" s="75"/>
      <c r="WVW3" s="75"/>
      <c r="WVX3" s="75"/>
      <c r="WVY3" s="75"/>
      <c r="WVZ3" s="75"/>
      <c r="WWA3" s="75"/>
      <c r="WWB3" s="75"/>
      <c r="WWC3" s="75"/>
      <c r="WWD3" s="75"/>
      <c r="WWE3" s="75"/>
      <c r="WWF3" s="75"/>
      <c r="WWG3" s="75"/>
      <c r="WWH3" s="75"/>
      <c r="WWI3" s="75"/>
      <c r="WWJ3" s="75"/>
      <c r="WWK3" s="75"/>
      <c r="WWL3" s="75"/>
      <c r="WWM3" s="75"/>
      <c r="WWN3" s="75"/>
      <c r="WWO3" s="75"/>
      <c r="WWP3" s="75"/>
      <c r="WWQ3" s="75"/>
      <c r="WWR3" s="75"/>
      <c r="WWS3" s="75"/>
      <c r="WWT3" s="75"/>
      <c r="WWU3" s="75"/>
      <c r="WWV3" s="75"/>
      <c r="WWW3" s="75"/>
      <c r="WWX3" s="75"/>
      <c r="WWY3" s="75"/>
      <c r="WWZ3" s="75"/>
      <c r="WXA3" s="75"/>
      <c r="WXB3" s="75"/>
      <c r="WXC3" s="75"/>
      <c r="WXD3" s="75"/>
      <c r="WXE3" s="75"/>
      <c r="WXF3" s="75"/>
      <c r="WXG3" s="75"/>
      <c r="WXH3" s="75"/>
      <c r="WXI3" s="75"/>
      <c r="WXJ3" s="75"/>
      <c r="WXK3" s="75"/>
      <c r="WXL3" s="75"/>
      <c r="WXM3" s="75"/>
      <c r="WXN3" s="75"/>
      <c r="WXO3" s="75"/>
      <c r="WXP3" s="75"/>
      <c r="WXQ3" s="75"/>
      <c r="WXR3" s="75"/>
      <c r="WXS3" s="75"/>
      <c r="WXT3" s="75"/>
      <c r="WXU3" s="75"/>
      <c r="WXV3" s="75"/>
      <c r="WXW3" s="75"/>
      <c r="WXX3" s="75"/>
      <c r="WXY3" s="75"/>
      <c r="WXZ3" s="75"/>
      <c r="WYA3" s="75"/>
      <c r="WYB3" s="75"/>
      <c r="WYC3" s="75"/>
      <c r="WYD3" s="75"/>
      <c r="WYE3" s="75"/>
      <c r="WYF3" s="75"/>
      <c r="WYG3" s="75"/>
      <c r="WYH3" s="75"/>
      <c r="WYI3" s="75"/>
      <c r="WYJ3" s="75"/>
      <c r="WYK3" s="75"/>
      <c r="WYL3" s="75"/>
      <c r="WYM3" s="75"/>
      <c r="WYN3" s="75"/>
      <c r="WYO3" s="75"/>
      <c r="WYP3" s="75"/>
      <c r="WYQ3" s="75"/>
      <c r="WYR3" s="75"/>
      <c r="WYS3" s="75"/>
      <c r="WYT3" s="75"/>
      <c r="WYU3" s="75"/>
      <c r="WYV3" s="75"/>
      <c r="WYW3" s="75"/>
      <c r="WYX3" s="75"/>
      <c r="WYY3" s="75"/>
      <c r="WYZ3" s="75"/>
      <c r="WZA3" s="75"/>
      <c r="WZB3" s="75"/>
      <c r="WZC3" s="75"/>
      <c r="WZD3" s="75"/>
      <c r="WZE3" s="75"/>
      <c r="WZF3" s="75"/>
      <c r="WZG3" s="75"/>
      <c r="WZH3" s="75"/>
      <c r="WZI3" s="75"/>
      <c r="WZJ3" s="75"/>
      <c r="WZK3" s="75"/>
      <c r="WZL3" s="75"/>
      <c r="WZM3" s="75"/>
      <c r="WZN3" s="75"/>
      <c r="WZO3" s="75"/>
      <c r="WZP3" s="75"/>
      <c r="WZQ3" s="75"/>
      <c r="WZR3" s="75"/>
      <c r="WZS3" s="75"/>
      <c r="WZT3" s="75"/>
      <c r="WZU3" s="75"/>
      <c r="WZV3" s="75"/>
      <c r="WZW3" s="75"/>
      <c r="WZX3" s="75"/>
      <c r="WZY3" s="75"/>
      <c r="WZZ3" s="75"/>
      <c r="XAA3" s="75"/>
      <c r="XAB3" s="75"/>
      <c r="XAC3" s="75"/>
      <c r="XAD3" s="75"/>
      <c r="XAE3" s="75"/>
      <c r="XAF3" s="75"/>
      <c r="XAG3" s="75"/>
      <c r="XAH3" s="75"/>
      <c r="XAI3" s="75"/>
      <c r="XAJ3" s="75"/>
      <c r="XAK3" s="75"/>
      <c r="XAL3" s="75"/>
      <c r="XAM3" s="75"/>
      <c r="XAN3" s="75"/>
      <c r="XAO3" s="75"/>
      <c r="XAP3" s="75"/>
      <c r="XAQ3" s="75"/>
      <c r="XAR3" s="75"/>
      <c r="XAS3" s="75"/>
      <c r="XAT3" s="75"/>
      <c r="XAU3" s="75"/>
      <c r="XAV3" s="75"/>
      <c r="XAW3" s="75"/>
      <c r="XAX3" s="75"/>
      <c r="XAY3" s="75"/>
      <c r="XAZ3" s="75"/>
      <c r="XBA3" s="75"/>
      <c r="XBB3" s="75"/>
      <c r="XBC3" s="75"/>
      <c r="XBD3" s="75"/>
      <c r="XBE3" s="75"/>
      <c r="XBF3" s="75"/>
      <c r="XBG3" s="75"/>
      <c r="XBH3" s="75"/>
      <c r="XBI3" s="75"/>
      <c r="XBJ3" s="75"/>
      <c r="XBK3" s="75"/>
      <c r="XBL3" s="75"/>
      <c r="XBM3" s="75"/>
      <c r="XBN3" s="75"/>
      <c r="XBO3" s="75"/>
      <c r="XBP3" s="75"/>
      <c r="XBQ3" s="75"/>
      <c r="XBR3" s="75"/>
      <c r="XBS3" s="75"/>
      <c r="XBT3" s="75"/>
      <c r="XBU3" s="75"/>
      <c r="XBV3" s="75"/>
      <c r="XBW3" s="75"/>
      <c r="XBX3" s="75"/>
      <c r="XBY3" s="75"/>
      <c r="XBZ3" s="75"/>
      <c r="XCA3" s="75"/>
      <c r="XCB3" s="75"/>
      <c r="XCC3" s="75"/>
      <c r="XCD3" s="75"/>
      <c r="XCE3" s="75"/>
      <c r="XCF3" s="75"/>
      <c r="XCG3" s="75"/>
      <c r="XCH3" s="75"/>
      <c r="XCI3" s="75"/>
      <c r="XCJ3" s="75"/>
      <c r="XCK3" s="75"/>
      <c r="XCL3" s="75"/>
      <c r="XCM3" s="75"/>
      <c r="XCN3" s="75"/>
      <c r="XCO3" s="75"/>
      <c r="XCP3" s="75"/>
      <c r="XCQ3" s="75"/>
      <c r="XCR3" s="75"/>
      <c r="XCS3" s="75"/>
      <c r="XCT3" s="75"/>
      <c r="XCU3" s="75"/>
      <c r="XCV3" s="75"/>
      <c r="XCW3" s="75"/>
      <c r="XCX3" s="75"/>
      <c r="XCY3" s="75"/>
      <c r="XCZ3" s="75"/>
      <c r="XDA3" s="75"/>
      <c r="XDB3" s="75"/>
      <c r="XDC3" s="75"/>
      <c r="XDD3" s="75"/>
      <c r="XDE3" s="75"/>
      <c r="XDF3" s="75"/>
      <c r="XDG3" s="75"/>
      <c r="XDH3" s="75"/>
      <c r="XDI3" s="75"/>
      <c r="XDJ3" s="75"/>
      <c r="XDK3" s="75"/>
      <c r="XDL3" s="75"/>
      <c r="XDM3" s="75"/>
      <c r="XDN3" s="75"/>
      <c r="XDO3" s="75"/>
      <c r="XDP3" s="75"/>
      <c r="XDQ3" s="75"/>
      <c r="XDR3" s="75"/>
      <c r="XDS3" s="75"/>
      <c r="XDT3" s="75"/>
      <c r="XDU3" s="75"/>
      <c r="XDV3" s="75"/>
      <c r="XDW3" s="75"/>
      <c r="XDX3" s="75"/>
      <c r="XDY3" s="75"/>
      <c r="XDZ3" s="75"/>
      <c r="XEA3" s="75"/>
      <c r="XEB3" s="75"/>
      <c r="XEC3" s="75"/>
      <c r="XED3" s="75"/>
      <c r="XEE3" s="75"/>
      <c r="XEF3" s="75"/>
      <c r="XEG3" s="75"/>
      <c r="XEH3" s="75"/>
      <c r="XEI3" s="75"/>
      <c r="XEJ3" s="75"/>
      <c r="XEK3" s="75"/>
      <c r="XEL3" s="75"/>
      <c r="XEM3" s="75"/>
      <c r="XEN3" s="75"/>
      <c r="XEO3" s="75"/>
      <c r="XEP3" s="75"/>
      <c r="XEQ3" s="75"/>
      <c r="XER3" s="75"/>
      <c r="XES3" s="75"/>
      <c r="XET3" s="75"/>
      <c r="XEU3" s="75"/>
      <c r="XEV3" s="75"/>
      <c r="XEW3" s="75"/>
      <c r="XEX3" s="75"/>
      <c r="XEY3" s="75"/>
      <c r="XEZ3" s="75"/>
      <c r="XFA3" s="75"/>
      <c r="XFB3" s="75"/>
      <c r="XFC3" s="75"/>
      <c r="XFD3" s="75"/>
    </row>
    <row r="4" spans="1:16384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/>
      <c r="IN4" s="24"/>
      <c r="IO4" s="24"/>
      <c r="IP4" s="24"/>
      <c r="IQ4" s="24"/>
      <c r="IR4" s="24"/>
      <c r="IS4" s="24"/>
      <c r="IT4" s="24"/>
      <c r="IU4" s="24"/>
      <c r="IV4" s="24"/>
      <c r="IW4" s="24"/>
      <c r="IX4" s="24"/>
      <c r="IY4" s="24"/>
      <c r="IZ4" s="24"/>
      <c r="JA4" s="24"/>
      <c r="JB4" s="24"/>
      <c r="JC4" s="24"/>
      <c r="JD4" s="24"/>
      <c r="JE4" s="24"/>
      <c r="JF4" s="24"/>
      <c r="JG4" s="24"/>
      <c r="JH4" s="24"/>
      <c r="JI4" s="24"/>
      <c r="JJ4" s="24"/>
      <c r="JK4" s="24"/>
      <c r="JL4" s="24"/>
      <c r="JM4" s="24"/>
      <c r="JN4" s="24"/>
      <c r="JO4" s="24"/>
      <c r="JP4" s="24"/>
      <c r="JQ4" s="24"/>
      <c r="JR4" s="24"/>
      <c r="JS4" s="24"/>
      <c r="JT4" s="24"/>
      <c r="JU4" s="24"/>
      <c r="JV4" s="24"/>
      <c r="JW4" s="24"/>
      <c r="JX4" s="24"/>
      <c r="JY4" s="24"/>
      <c r="JZ4" s="24"/>
      <c r="KA4" s="24"/>
      <c r="KB4" s="24"/>
      <c r="KC4" s="24"/>
      <c r="KD4" s="24"/>
      <c r="KE4" s="24"/>
      <c r="KF4" s="24"/>
      <c r="KG4" s="24"/>
      <c r="KH4" s="24"/>
      <c r="KI4" s="24"/>
      <c r="KJ4" s="24"/>
      <c r="KK4" s="24"/>
      <c r="KL4" s="24"/>
      <c r="KM4" s="24"/>
      <c r="KN4" s="24"/>
      <c r="KO4" s="24"/>
      <c r="KP4" s="24"/>
      <c r="KQ4" s="24"/>
      <c r="KR4" s="24"/>
      <c r="KS4" s="24"/>
      <c r="KT4" s="24"/>
      <c r="KU4" s="24"/>
      <c r="KV4" s="24"/>
      <c r="KW4" s="24"/>
      <c r="KX4" s="24"/>
      <c r="KY4" s="24"/>
      <c r="KZ4" s="24"/>
      <c r="LA4" s="24"/>
      <c r="LB4" s="24"/>
      <c r="LC4" s="24"/>
      <c r="LD4" s="24"/>
      <c r="LE4" s="24"/>
      <c r="LF4" s="24"/>
      <c r="LG4" s="24"/>
      <c r="LH4" s="24"/>
      <c r="LI4" s="24"/>
      <c r="LJ4" s="24"/>
      <c r="LK4" s="24"/>
      <c r="LL4" s="24"/>
      <c r="LM4" s="24"/>
      <c r="LN4" s="24"/>
      <c r="LO4" s="24"/>
      <c r="LP4" s="24"/>
      <c r="LQ4" s="24"/>
      <c r="LR4" s="24"/>
      <c r="LS4" s="24"/>
      <c r="LT4" s="24"/>
      <c r="LU4" s="24"/>
      <c r="LV4" s="24"/>
      <c r="LW4" s="24"/>
      <c r="LX4" s="24"/>
      <c r="LY4" s="24"/>
      <c r="LZ4" s="24"/>
      <c r="MA4" s="24"/>
      <c r="MB4" s="24"/>
      <c r="MC4" s="24"/>
      <c r="MD4" s="24"/>
      <c r="ME4" s="24"/>
      <c r="MF4" s="24"/>
      <c r="MG4" s="24"/>
      <c r="MH4" s="24"/>
      <c r="MI4" s="24"/>
      <c r="MJ4" s="24"/>
      <c r="MK4" s="24"/>
      <c r="ML4" s="24"/>
      <c r="MM4" s="24"/>
      <c r="MN4" s="24"/>
      <c r="MO4" s="24"/>
      <c r="MP4" s="24"/>
      <c r="MQ4" s="24"/>
      <c r="MR4" s="24"/>
      <c r="MS4" s="24"/>
      <c r="MT4" s="24"/>
      <c r="MU4" s="24"/>
      <c r="MV4" s="24"/>
      <c r="MW4" s="24"/>
      <c r="MX4" s="24"/>
      <c r="MY4" s="24"/>
      <c r="MZ4" s="24"/>
      <c r="NA4" s="24"/>
      <c r="NB4" s="24"/>
      <c r="NC4" s="24"/>
      <c r="ND4" s="24"/>
      <c r="NE4" s="24"/>
      <c r="NF4" s="24"/>
      <c r="NG4" s="24"/>
      <c r="NH4" s="24"/>
      <c r="NI4" s="24"/>
      <c r="NJ4" s="24"/>
      <c r="NK4" s="24"/>
      <c r="NL4" s="24"/>
      <c r="NM4" s="24"/>
      <c r="NN4" s="24"/>
      <c r="NO4" s="24"/>
      <c r="NP4" s="24"/>
      <c r="NQ4" s="24"/>
      <c r="NR4" s="24"/>
      <c r="NS4" s="24"/>
      <c r="NT4" s="24"/>
      <c r="NU4" s="24"/>
      <c r="NV4" s="24"/>
      <c r="NW4" s="24"/>
      <c r="NX4" s="24"/>
      <c r="NY4" s="24"/>
      <c r="NZ4" s="24"/>
      <c r="OA4" s="24"/>
      <c r="OB4" s="24"/>
      <c r="OC4" s="24"/>
      <c r="OD4" s="24"/>
      <c r="OE4" s="24"/>
      <c r="OF4" s="24"/>
      <c r="OG4" s="24"/>
      <c r="OH4" s="24"/>
      <c r="OI4" s="24"/>
      <c r="OJ4" s="24"/>
      <c r="OK4" s="24"/>
      <c r="OL4" s="24"/>
      <c r="OM4" s="24"/>
      <c r="ON4" s="24"/>
      <c r="OO4" s="24"/>
      <c r="OP4" s="24"/>
      <c r="OQ4" s="24"/>
      <c r="OR4" s="24"/>
      <c r="OS4" s="24"/>
      <c r="OT4" s="24"/>
      <c r="OU4" s="24"/>
      <c r="OV4" s="24"/>
      <c r="OW4" s="24"/>
      <c r="OX4" s="24"/>
      <c r="OY4" s="24"/>
      <c r="OZ4" s="24"/>
      <c r="PA4" s="24"/>
      <c r="PB4" s="24"/>
      <c r="PC4" s="24"/>
      <c r="PD4" s="24"/>
      <c r="PE4" s="24"/>
      <c r="PF4" s="24"/>
      <c r="PG4" s="24"/>
      <c r="PH4" s="24"/>
      <c r="PI4" s="24"/>
      <c r="PJ4" s="24"/>
      <c r="PK4" s="24"/>
      <c r="PL4" s="24"/>
      <c r="PM4" s="24"/>
      <c r="PN4" s="24"/>
      <c r="PO4" s="24"/>
      <c r="PP4" s="24"/>
      <c r="PQ4" s="24"/>
      <c r="PR4" s="24"/>
      <c r="PS4" s="24"/>
      <c r="PT4" s="24"/>
      <c r="PU4" s="24"/>
      <c r="PV4" s="24"/>
      <c r="PW4" s="24"/>
      <c r="PX4" s="24"/>
      <c r="PY4" s="24"/>
      <c r="PZ4" s="24"/>
      <c r="QA4" s="24"/>
      <c r="QB4" s="24"/>
      <c r="QC4" s="24"/>
      <c r="QD4" s="24"/>
      <c r="QE4" s="24"/>
      <c r="QF4" s="24"/>
      <c r="QG4" s="24"/>
      <c r="QH4" s="24"/>
      <c r="QI4" s="24"/>
      <c r="QJ4" s="24"/>
      <c r="QK4" s="24"/>
      <c r="QL4" s="24"/>
      <c r="QM4" s="24"/>
      <c r="QN4" s="24"/>
      <c r="QO4" s="24"/>
      <c r="QP4" s="24"/>
      <c r="QQ4" s="24"/>
      <c r="QR4" s="24"/>
      <c r="QS4" s="24"/>
      <c r="QT4" s="24"/>
      <c r="QU4" s="24"/>
      <c r="QV4" s="24"/>
      <c r="QW4" s="24"/>
      <c r="QX4" s="24"/>
      <c r="QY4" s="24"/>
      <c r="QZ4" s="24"/>
      <c r="RA4" s="24"/>
      <c r="RB4" s="24"/>
      <c r="RC4" s="24"/>
      <c r="RD4" s="24"/>
      <c r="RE4" s="24"/>
      <c r="RF4" s="24"/>
      <c r="RG4" s="24"/>
      <c r="RH4" s="24"/>
      <c r="RI4" s="24"/>
      <c r="RJ4" s="24"/>
      <c r="RK4" s="24"/>
      <c r="RL4" s="24"/>
      <c r="RM4" s="24"/>
      <c r="RN4" s="24"/>
      <c r="RO4" s="24"/>
      <c r="RP4" s="24"/>
      <c r="RQ4" s="24"/>
      <c r="RR4" s="24"/>
      <c r="RS4" s="24"/>
      <c r="RT4" s="24"/>
      <c r="RU4" s="24"/>
      <c r="RV4" s="24"/>
      <c r="RW4" s="24"/>
      <c r="RX4" s="24"/>
      <c r="RY4" s="24"/>
      <c r="RZ4" s="24"/>
      <c r="SA4" s="24"/>
      <c r="SB4" s="24"/>
      <c r="SC4" s="24"/>
      <c r="SD4" s="24"/>
      <c r="SE4" s="24"/>
      <c r="SF4" s="24"/>
      <c r="SG4" s="24"/>
      <c r="SH4" s="24"/>
      <c r="SI4" s="24"/>
      <c r="SJ4" s="24"/>
      <c r="SK4" s="24"/>
      <c r="SL4" s="24"/>
      <c r="SM4" s="24"/>
      <c r="SN4" s="24"/>
      <c r="SO4" s="24"/>
      <c r="SP4" s="24"/>
      <c r="SQ4" s="24"/>
      <c r="SR4" s="24"/>
      <c r="SS4" s="24"/>
      <c r="ST4" s="24"/>
      <c r="SU4" s="24"/>
      <c r="SV4" s="24"/>
      <c r="SW4" s="24"/>
      <c r="SX4" s="24"/>
      <c r="SY4" s="24"/>
      <c r="SZ4" s="24"/>
      <c r="TA4" s="24"/>
      <c r="TB4" s="24"/>
      <c r="TC4" s="24"/>
      <c r="TD4" s="24"/>
      <c r="TE4" s="24"/>
      <c r="TF4" s="24"/>
      <c r="TG4" s="24"/>
      <c r="TH4" s="24"/>
      <c r="TI4" s="24"/>
      <c r="TJ4" s="24"/>
      <c r="TK4" s="24"/>
      <c r="TL4" s="24"/>
      <c r="TM4" s="24"/>
      <c r="TN4" s="24"/>
      <c r="TO4" s="24"/>
      <c r="TP4" s="24"/>
      <c r="TQ4" s="24"/>
      <c r="TR4" s="24"/>
      <c r="TS4" s="24"/>
      <c r="TT4" s="24"/>
      <c r="TU4" s="24"/>
      <c r="TV4" s="24"/>
      <c r="TW4" s="24"/>
      <c r="TX4" s="24"/>
      <c r="TY4" s="24"/>
      <c r="TZ4" s="24"/>
      <c r="UA4" s="24"/>
      <c r="UB4" s="24"/>
      <c r="UC4" s="24"/>
      <c r="UD4" s="24"/>
      <c r="UE4" s="24"/>
      <c r="UF4" s="24"/>
      <c r="UG4" s="24"/>
      <c r="UH4" s="24"/>
      <c r="UI4" s="24"/>
      <c r="UJ4" s="24"/>
      <c r="UK4" s="24"/>
      <c r="UL4" s="24"/>
      <c r="UM4" s="24"/>
      <c r="UN4" s="24"/>
      <c r="UO4" s="24"/>
      <c r="UP4" s="24"/>
      <c r="UQ4" s="24"/>
      <c r="UR4" s="24"/>
      <c r="US4" s="24"/>
      <c r="UT4" s="24"/>
      <c r="UU4" s="24"/>
      <c r="UV4" s="24"/>
      <c r="UW4" s="24"/>
      <c r="UX4" s="24"/>
      <c r="UY4" s="24"/>
      <c r="UZ4" s="24"/>
      <c r="VA4" s="24"/>
      <c r="VB4" s="24"/>
      <c r="VC4" s="24"/>
      <c r="VD4" s="24"/>
      <c r="VE4" s="24"/>
      <c r="VF4" s="24"/>
      <c r="VG4" s="24"/>
      <c r="VH4" s="24"/>
      <c r="VI4" s="24"/>
      <c r="VJ4" s="24"/>
      <c r="VK4" s="24"/>
      <c r="VL4" s="24"/>
      <c r="VM4" s="24"/>
      <c r="VN4" s="24"/>
      <c r="VO4" s="24"/>
      <c r="VP4" s="24"/>
      <c r="VQ4" s="24"/>
      <c r="VR4" s="24"/>
      <c r="VS4" s="24"/>
      <c r="VT4" s="24"/>
      <c r="VU4" s="24"/>
      <c r="VV4" s="24"/>
      <c r="VW4" s="24"/>
      <c r="VX4" s="24"/>
      <c r="VY4" s="24"/>
      <c r="VZ4" s="24"/>
      <c r="WA4" s="24"/>
      <c r="WB4" s="24"/>
      <c r="WC4" s="24"/>
      <c r="WD4" s="24"/>
      <c r="WE4" s="24"/>
      <c r="WF4" s="24"/>
      <c r="WG4" s="24"/>
      <c r="WH4" s="24"/>
      <c r="WI4" s="24"/>
      <c r="WJ4" s="24"/>
      <c r="WK4" s="24"/>
      <c r="WL4" s="24"/>
      <c r="WM4" s="24"/>
      <c r="WN4" s="24"/>
      <c r="WO4" s="24"/>
      <c r="WP4" s="24"/>
      <c r="WQ4" s="24"/>
      <c r="WR4" s="24"/>
      <c r="WS4" s="24"/>
      <c r="WT4" s="24"/>
      <c r="WU4" s="24"/>
      <c r="WV4" s="24"/>
      <c r="WW4" s="24"/>
      <c r="WX4" s="24"/>
      <c r="WY4" s="24"/>
      <c r="WZ4" s="24"/>
      <c r="XA4" s="24"/>
      <c r="XB4" s="24"/>
      <c r="XC4" s="24"/>
      <c r="XD4" s="24"/>
      <c r="XE4" s="24"/>
      <c r="XF4" s="24"/>
      <c r="XG4" s="24"/>
      <c r="XH4" s="24"/>
      <c r="XI4" s="24"/>
      <c r="XJ4" s="24"/>
      <c r="XK4" s="24"/>
      <c r="XL4" s="24"/>
      <c r="XM4" s="24"/>
      <c r="XN4" s="24"/>
      <c r="XO4" s="24"/>
      <c r="XP4" s="24"/>
      <c r="XQ4" s="24"/>
      <c r="XR4" s="24"/>
      <c r="XS4" s="24"/>
      <c r="XT4" s="24"/>
      <c r="XU4" s="24"/>
      <c r="XV4" s="24"/>
      <c r="XW4" s="24"/>
      <c r="XX4" s="24"/>
      <c r="XY4" s="24"/>
      <c r="XZ4" s="24"/>
      <c r="YA4" s="24"/>
      <c r="YB4" s="24"/>
      <c r="YC4" s="24"/>
      <c r="YD4" s="24"/>
      <c r="YE4" s="24"/>
      <c r="YF4" s="24"/>
      <c r="YG4" s="24"/>
      <c r="YH4" s="24"/>
      <c r="YI4" s="24"/>
      <c r="YJ4" s="24"/>
      <c r="YK4" s="24"/>
      <c r="YL4" s="24"/>
      <c r="YM4" s="24"/>
      <c r="YN4" s="24"/>
      <c r="YO4" s="24"/>
      <c r="YP4" s="24"/>
      <c r="YQ4" s="24"/>
      <c r="YR4" s="24"/>
      <c r="YS4" s="24"/>
      <c r="YT4" s="24"/>
      <c r="YU4" s="24"/>
      <c r="YV4" s="24"/>
      <c r="YW4" s="24"/>
      <c r="YX4" s="24"/>
      <c r="YY4" s="24"/>
      <c r="YZ4" s="24"/>
      <c r="ZA4" s="24"/>
      <c r="ZB4" s="24"/>
      <c r="ZC4" s="24"/>
      <c r="ZD4" s="24"/>
      <c r="ZE4" s="24"/>
      <c r="ZF4" s="24"/>
      <c r="ZG4" s="24"/>
      <c r="ZH4" s="24"/>
      <c r="ZI4" s="24"/>
      <c r="ZJ4" s="24"/>
      <c r="ZK4" s="24"/>
      <c r="ZL4" s="24"/>
      <c r="ZM4" s="24"/>
      <c r="ZN4" s="24"/>
      <c r="ZO4" s="24"/>
      <c r="ZP4" s="24"/>
      <c r="ZQ4" s="24"/>
      <c r="ZR4" s="24"/>
      <c r="ZS4" s="24"/>
      <c r="ZT4" s="24"/>
      <c r="ZU4" s="24"/>
      <c r="ZV4" s="24"/>
      <c r="ZW4" s="24"/>
      <c r="ZX4" s="24"/>
      <c r="ZY4" s="24"/>
      <c r="ZZ4" s="24"/>
      <c r="AAA4" s="24"/>
      <c r="AAB4" s="24"/>
      <c r="AAC4" s="24"/>
      <c r="AAD4" s="24"/>
      <c r="AAE4" s="24"/>
      <c r="AAF4" s="24"/>
      <c r="AAG4" s="24"/>
      <c r="AAH4" s="24"/>
      <c r="AAI4" s="24"/>
      <c r="AAJ4" s="24"/>
      <c r="AAK4" s="24"/>
      <c r="AAL4" s="24"/>
      <c r="AAM4" s="24"/>
      <c r="AAN4" s="24"/>
      <c r="AAO4" s="24"/>
      <c r="AAP4" s="24"/>
      <c r="AAQ4" s="24"/>
      <c r="AAR4" s="24"/>
      <c r="AAS4" s="24"/>
      <c r="AAT4" s="24"/>
      <c r="AAU4" s="24"/>
      <c r="AAV4" s="24"/>
      <c r="AAW4" s="24"/>
      <c r="AAX4" s="24"/>
      <c r="AAY4" s="24"/>
      <c r="AAZ4" s="24"/>
      <c r="ABA4" s="24"/>
      <c r="ABB4" s="24"/>
      <c r="ABC4" s="24"/>
      <c r="ABD4" s="24"/>
      <c r="ABE4" s="24"/>
      <c r="ABF4" s="24"/>
      <c r="ABG4" s="24"/>
      <c r="ABH4" s="24"/>
      <c r="ABI4" s="24"/>
      <c r="ABJ4" s="24"/>
      <c r="ABK4" s="24"/>
      <c r="ABL4" s="24"/>
      <c r="ABM4" s="24"/>
      <c r="ABN4" s="24"/>
      <c r="ABO4" s="24"/>
      <c r="ABP4" s="24"/>
      <c r="ABQ4" s="24"/>
      <c r="ABR4" s="24"/>
      <c r="ABS4" s="24"/>
      <c r="ABT4" s="24"/>
      <c r="ABU4" s="24"/>
      <c r="ABV4" s="24"/>
      <c r="ABW4" s="24"/>
      <c r="ABX4" s="24"/>
      <c r="ABY4" s="24"/>
      <c r="ABZ4" s="24"/>
      <c r="ACA4" s="24"/>
      <c r="ACB4" s="24"/>
      <c r="ACC4" s="24"/>
      <c r="ACD4" s="24"/>
      <c r="ACE4" s="24"/>
      <c r="ACF4" s="24"/>
      <c r="ACG4" s="24"/>
      <c r="ACH4" s="24"/>
      <c r="ACI4" s="24"/>
      <c r="ACJ4" s="24"/>
      <c r="ACK4" s="24"/>
      <c r="ACL4" s="24"/>
      <c r="ACM4" s="24"/>
      <c r="ACN4" s="24"/>
      <c r="ACO4" s="24"/>
      <c r="ACP4" s="24"/>
      <c r="ACQ4" s="24"/>
      <c r="ACR4" s="24"/>
      <c r="ACS4" s="24"/>
      <c r="ACT4" s="24"/>
      <c r="ACU4" s="24"/>
      <c r="ACV4" s="24"/>
      <c r="ACW4" s="24"/>
      <c r="ACX4" s="24"/>
      <c r="ACY4" s="24"/>
      <c r="ACZ4" s="24"/>
      <c r="ADA4" s="24"/>
      <c r="ADB4" s="24"/>
      <c r="ADC4" s="24"/>
      <c r="ADD4" s="24"/>
      <c r="ADE4" s="24"/>
      <c r="ADF4" s="24"/>
      <c r="ADG4" s="24"/>
      <c r="ADH4" s="24"/>
      <c r="ADI4" s="24"/>
      <c r="ADJ4" s="24"/>
      <c r="ADK4" s="24"/>
      <c r="ADL4" s="24"/>
      <c r="ADM4" s="24"/>
      <c r="ADN4" s="24"/>
      <c r="ADO4" s="24"/>
      <c r="ADP4" s="24"/>
      <c r="ADQ4" s="24"/>
      <c r="ADR4" s="24"/>
      <c r="ADS4" s="24"/>
      <c r="ADT4" s="24"/>
      <c r="ADU4" s="24"/>
      <c r="ADV4" s="24"/>
      <c r="ADW4" s="24"/>
      <c r="ADX4" s="24"/>
      <c r="ADY4" s="24"/>
      <c r="ADZ4" s="24"/>
      <c r="AEA4" s="24"/>
      <c r="AEB4" s="24"/>
      <c r="AEC4" s="24"/>
      <c r="AED4" s="24"/>
      <c r="AEE4" s="24"/>
      <c r="AEF4" s="24"/>
      <c r="AEG4" s="24"/>
      <c r="AEH4" s="24"/>
      <c r="AEI4" s="24"/>
      <c r="AEJ4" s="24"/>
      <c r="AEK4" s="24"/>
      <c r="AEL4" s="24"/>
      <c r="AEM4" s="24"/>
      <c r="AEN4" s="24"/>
      <c r="AEO4" s="24"/>
      <c r="AEP4" s="24"/>
      <c r="AEQ4" s="24"/>
      <c r="AER4" s="24"/>
      <c r="AES4" s="24"/>
      <c r="AET4" s="24"/>
      <c r="AEU4" s="24"/>
      <c r="AEV4" s="24"/>
      <c r="AEW4" s="24"/>
      <c r="AEX4" s="24"/>
      <c r="AEY4" s="24"/>
      <c r="AEZ4" s="24"/>
      <c r="AFA4" s="24"/>
      <c r="AFB4" s="24"/>
      <c r="AFC4" s="24"/>
      <c r="AFD4" s="24"/>
      <c r="AFE4" s="24"/>
      <c r="AFF4" s="24"/>
      <c r="AFG4" s="24"/>
      <c r="AFH4" s="24"/>
      <c r="AFI4" s="24"/>
      <c r="AFJ4" s="24"/>
      <c r="AFK4" s="24"/>
      <c r="AFL4" s="24"/>
      <c r="AFM4" s="24"/>
      <c r="AFN4" s="24"/>
      <c r="AFO4" s="24"/>
      <c r="AFP4" s="24"/>
      <c r="AFQ4" s="24"/>
      <c r="AFR4" s="24"/>
      <c r="AFS4" s="24"/>
      <c r="AFT4" s="24"/>
      <c r="AFU4" s="24"/>
      <c r="AFV4" s="24"/>
      <c r="AFW4" s="24"/>
      <c r="AFX4" s="24"/>
      <c r="AFY4" s="24"/>
      <c r="AFZ4" s="24"/>
      <c r="AGA4" s="24"/>
      <c r="AGB4" s="24"/>
      <c r="AGC4" s="24"/>
      <c r="AGD4" s="24"/>
      <c r="AGE4" s="24"/>
      <c r="AGF4" s="24"/>
      <c r="AGG4" s="24"/>
      <c r="AGH4" s="24"/>
      <c r="AGI4" s="24"/>
      <c r="AGJ4" s="24"/>
      <c r="AGK4" s="24"/>
      <c r="AGL4" s="24"/>
      <c r="AGM4" s="24"/>
      <c r="AGN4" s="24"/>
      <c r="AGO4" s="24"/>
      <c r="AGP4" s="24"/>
      <c r="AGQ4" s="24"/>
      <c r="AGR4" s="24"/>
      <c r="AGS4" s="24"/>
      <c r="AGT4" s="24"/>
      <c r="AGU4" s="24"/>
      <c r="AGV4" s="24"/>
      <c r="AGW4" s="24"/>
      <c r="AGX4" s="24"/>
      <c r="AGY4" s="24"/>
      <c r="AGZ4" s="24"/>
      <c r="AHA4" s="24"/>
      <c r="AHB4" s="24"/>
      <c r="AHC4" s="24"/>
      <c r="AHD4" s="24"/>
      <c r="AHE4" s="24"/>
      <c r="AHF4" s="24"/>
      <c r="AHG4" s="24"/>
      <c r="AHH4" s="24"/>
      <c r="AHI4" s="24"/>
      <c r="AHJ4" s="24"/>
      <c r="AHK4" s="24"/>
      <c r="AHL4" s="24"/>
      <c r="AHM4" s="24"/>
      <c r="AHN4" s="24"/>
      <c r="AHO4" s="24"/>
      <c r="AHP4" s="24"/>
      <c r="AHQ4" s="24"/>
      <c r="AHR4" s="24"/>
      <c r="AHS4" s="24"/>
      <c r="AHT4" s="24"/>
      <c r="AHU4" s="24"/>
      <c r="AHV4" s="24"/>
      <c r="AHW4" s="24"/>
      <c r="AHX4" s="24"/>
      <c r="AHY4" s="24"/>
      <c r="AHZ4" s="24"/>
      <c r="AIA4" s="24"/>
      <c r="AIB4" s="24"/>
      <c r="AIC4" s="24"/>
      <c r="AID4" s="24"/>
      <c r="AIE4" s="24"/>
      <c r="AIF4" s="24"/>
      <c r="AIG4" s="24"/>
      <c r="AIH4" s="24"/>
      <c r="AII4" s="24"/>
      <c r="AIJ4" s="24"/>
      <c r="AIK4" s="24"/>
      <c r="AIL4" s="24"/>
      <c r="AIM4" s="24"/>
      <c r="AIN4" s="24"/>
      <c r="AIO4" s="24"/>
      <c r="AIP4" s="24"/>
      <c r="AIQ4" s="24"/>
      <c r="AIR4" s="24"/>
      <c r="AIS4" s="24"/>
      <c r="AIT4" s="24"/>
      <c r="AIU4" s="24"/>
      <c r="AIV4" s="24"/>
      <c r="AIW4" s="24"/>
      <c r="AIX4" s="24"/>
      <c r="AIY4" s="24"/>
      <c r="AIZ4" s="24"/>
      <c r="AJA4" s="24"/>
      <c r="AJB4" s="24"/>
      <c r="AJC4" s="24"/>
      <c r="AJD4" s="24"/>
      <c r="AJE4" s="24"/>
      <c r="AJF4" s="24"/>
      <c r="AJG4" s="24"/>
      <c r="AJH4" s="24"/>
      <c r="AJI4" s="24"/>
      <c r="AJJ4" s="24"/>
      <c r="AJK4" s="24"/>
      <c r="AJL4" s="24"/>
      <c r="AJM4" s="24"/>
      <c r="AJN4" s="24"/>
      <c r="AJO4" s="24"/>
      <c r="AJP4" s="24"/>
      <c r="AJQ4" s="24"/>
      <c r="AJR4" s="24"/>
      <c r="AJS4" s="24"/>
      <c r="AJT4" s="24"/>
      <c r="AJU4" s="24"/>
      <c r="AJV4" s="24"/>
      <c r="AJW4" s="24"/>
      <c r="AJX4" s="24"/>
      <c r="AJY4" s="24"/>
      <c r="AJZ4" s="24"/>
      <c r="AKA4" s="24"/>
      <c r="AKB4" s="24"/>
      <c r="AKC4" s="24"/>
      <c r="AKD4" s="24"/>
      <c r="AKE4" s="24"/>
      <c r="AKF4" s="24"/>
      <c r="AKG4" s="24"/>
      <c r="AKH4" s="24"/>
      <c r="AKI4" s="24"/>
      <c r="AKJ4" s="24"/>
      <c r="AKK4" s="24"/>
      <c r="AKL4" s="24"/>
      <c r="AKM4" s="24"/>
      <c r="AKN4" s="24"/>
      <c r="AKO4" s="24"/>
      <c r="AKP4" s="24"/>
      <c r="AKQ4" s="24"/>
      <c r="AKR4" s="24"/>
      <c r="AKS4" s="24"/>
      <c r="AKT4" s="24"/>
      <c r="AKU4" s="24"/>
      <c r="AKV4" s="24"/>
      <c r="AKW4" s="24"/>
      <c r="AKX4" s="24"/>
      <c r="AKY4" s="24"/>
      <c r="AKZ4" s="24"/>
      <c r="ALA4" s="24"/>
      <c r="ALB4" s="24"/>
      <c r="ALC4" s="24"/>
      <c r="ALD4" s="24"/>
      <c r="ALE4" s="24"/>
      <c r="ALF4" s="24"/>
      <c r="ALG4" s="24"/>
      <c r="ALH4" s="24"/>
      <c r="ALI4" s="24"/>
      <c r="ALJ4" s="24"/>
      <c r="ALK4" s="24"/>
      <c r="ALL4" s="24"/>
      <c r="ALM4" s="24"/>
      <c r="ALN4" s="24"/>
      <c r="ALO4" s="24"/>
      <c r="ALP4" s="24"/>
      <c r="ALQ4" s="24"/>
      <c r="ALR4" s="24"/>
      <c r="ALS4" s="24"/>
      <c r="ALT4" s="24"/>
      <c r="ALU4" s="24"/>
      <c r="ALV4" s="24"/>
      <c r="ALW4" s="24"/>
      <c r="ALX4" s="24"/>
      <c r="ALY4" s="24"/>
      <c r="ALZ4" s="24"/>
      <c r="AMA4" s="24"/>
      <c r="AMB4" s="24"/>
      <c r="AMC4" s="24"/>
      <c r="AMD4" s="24"/>
      <c r="AME4" s="24"/>
      <c r="AMF4" s="24"/>
      <c r="AMG4" s="24"/>
      <c r="AMH4" s="24"/>
      <c r="AMI4" s="24"/>
      <c r="AMJ4" s="24"/>
      <c r="AMK4" s="24"/>
      <c r="AML4" s="24"/>
      <c r="AMM4" s="24"/>
      <c r="AMN4" s="24"/>
      <c r="AMO4" s="24"/>
      <c r="AMP4" s="24"/>
      <c r="AMQ4" s="24"/>
      <c r="AMR4" s="24"/>
      <c r="AMS4" s="24"/>
      <c r="AMT4" s="24"/>
      <c r="AMU4" s="24"/>
      <c r="AMV4" s="24"/>
      <c r="AMW4" s="24"/>
      <c r="AMX4" s="24"/>
      <c r="AMY4" s="24"/>
      <c r="AMZ4" s="24"/>
      <c r="ANA4" s="24"/>
      <c r="ANB4" s="24"/>
      <c r="ANC4" s="24"/>
      <c r="AND4" s="24"/>
      <c r="ANE4" s="24"/>
      <c r="ANF4" s="24"/>
      <c r="ANG4" s="24"/>
      <c r="ANH4" s="24"/>
      <c r="ANI4" s="24"/>
      <c r="ANJ4" s="24"/>
      <c r="ANK4" s="24"/>
      <c r="ANL4" s="24"/>
      <c r="ANM4" s="24"/>
      <c r="ANN4" s="24"/>
      <c r="ANO4" s="24"/>
      <c r="ANP4" s="24"/>
      <c r="ANQ4" s="24"/>
      <c r="ANR4" s="24"/>
      <c r="ANS4" s="24"/>
      <c r="ANT4" s="24"/>
      <c r="ANU4" s="24"/>
      <c r="ANV4" s="24"/>
      <c r="ANW4" s="24"/>
      <c r="ANX4" s="24"/>
      <c r="ANY4" s="24"/>
      <c r="ANZ4" s="24"/>
      <c r="AOA4" s="24"/>
      <c r="AOB4" s="24"/>
      <c r="AOC4" s="24"/>
      <c r="AOD4" s="24"/>
      <c r="AOE4" s="24"/>
      <c r="AOF4" s="24"/>
      <c r="AOG4" s="24"/>
      <c r="AOH4" s="24"/>
      <c r="AOI4" s="24"/>
      <c r="AOJ4" s="24"/>
      <c r="AOK4" s="24"/>
      <c r="AOL4" s="24"/>
      <c r="AOM4" s="24"/>
      <c r="AON4" s="24"/>
      <c r="AOO4" s="24"/>
      <c r="AOP4" s="24"/>
      <c r="AOQ4" s="24"/>
      <c r="AOR4" s="24"/>
      <c r="AOS4" s="24"/>
      <c r="AOT4" s="24"/>
      <c r="AOU4" s="24"/>
      <c r="AOV4" s="24"/>
      <c r="AOW4" s="24"/>
      <c r="AOX4" s="24"/>
      <c r="AOY4" s="24"/>
      <c r="AOZ4" s="24"/>
      <c r="APA4" s="24"/>
      <c r="APB4" s="24"/>
      <c r="APC4" s="24"/>
      <c r="APD4" s="24"/>
      <c r="APE4" s="24"/>
      <c r="APF4" s="24"/>
      <c r="APG4" s="24"/>
      <c r="APH4" s="24"/>
      <c r="API4" s="24"/>
      <c r="APJ4" s="24"/>
      <c r="APK4" s="24"/>
      <c r="APL4" s="24"/>
      <c r="APM4" s="24"/>
      <c r="APN4" s="24"/>
      <c r="APO4" s="24"/>
      <c r="APP4" s="24"/>
      <c r="APQ4" s="24"/>
      <c r="APR4" s="24"/>
      <c r="APS4" s="24"/>
      <c r="APT4" s="24"/>
      <c r="APU4" s="24"/>
      <c r="APV4" s="24"/>
      <c r="APW4" s="24"/>
      <c r="APX4" s="24"/>
      <c r="APY4" s="24"/>
      <c r="APZ4" s="24"/>
      <c r="AQA4" s="24"/>
      <c r="AQB4" s="24"/>
      <c r="AQC4" s="24"/>
      <c r="AQD4" s="24"/>
      <c r="AQE4" s="24"/>
      <c r="AQF4" s="24"/>
      <c r="AQG4" s="24"/>
      <c r="AQH4" s="24"/>
      <c r="AQI4" s="24"/>
      <c r="AQJ4" s="24"/>
      <c r="AQK4" s="24"/>
      <c r="AQL4" s="24"/>
      <c r="AQM4" s="24"/>
      <c r="AQN4" s="24"/>
      <c r="AQO4" s="24"/>
      <c r="AQP4" s="24"/>
      <c r="AQQ4" s="24"/>
      <c r="AQR4" s="24"/>
      <c r="AQS4" s="24"/>
      <c r="AQT4" s="24"/>
      <c r="AQU4" s="24"/>
      <c r="AQV4" s="24"/>
      <c r="AQW4" s="24"/>
      <c r="AQX4" s="24"/>
      <c r="AQY4" s="24"/>
      <c r="AQZ4" s="24"/>
      <c r="ARA4" s="24"/>
      <c r="ARB4" s="24"/>
      <c r="ARC4" s="24"/>
      <c r="ARD4" s="24"/>
      <c r="ARE4" s="24"/>
      <c r="ARF4" s="24"/>
      <c r="ARG4" s="24"/>
      <c r="ARH4" s="24"/>
      <c r="ARI4" s="24"/>
      <c r="ARJ4" s="24"/>
      <c r="ARK4" s="24"/>
      <c r="ARL4" s="24"/>
      <c r="ARM4" s="24"/>
      <c r="ARN4" s="24"/>
      <c r="ARO4" s="24"/>
      <c r="ARP4" s="24"/>
      <c r="ARQ4" s="24"/>
      <c r="ARR4" s="24"/>
      <c r="ARS4" s="24"/>
      <c r="ART4" s="24"/>
      <c r="ARU4" s="24"/>
      <c r="ARV4" s="24"/>
      <c r="ARW4" s="24"/>
      <c r="ARX4" s="24"/>
      <c r="ARY4" s="24"/>
      <c r="ARZ4" s="24"/>
      <c r="ASA4" s="24"/>
      <c r="ASB4" s="24"/>
      <c r="ASC4" s="24"/>
      <c r="ASD4" s="24"/>
      <c r="ASE4" s="24"/>
      <c r="ASF4" s="24"/>
      <c r="ASG4" s="24"/>
      <c r="ASH4" s="24"/>
      <c r="ASI4" s="24"/>
      <c r="ASJ4" s="24"/>
      <c r="ASK4" s="24"/>
      <c r="ASL4" s="24"/>
      <c r="ASM4" s="24"/>
      <c r="ASN4" s="24"/>
      <c r="ASO4" s="24"/>
      <c r="ASP4" s="24"/>
      <c r="ASQ4" s="24"/>
      <c r="ASR4" s="24"/>
      <c r="ASS4" s="24"/>
      <c r="AST4" s="24"/>
      <c r="ASU4" s="24"/>
      <c r="ASV4" s="24"/>
      <c r="ASW4" s="24"/>
      <c r="ASX4" s="24"/>
      <c r="ASY4" s="24"/>
      <c r="ASZ4" s="24"/>
      <c r="ATA4" s="24"/>
      <c r="ATB4" s="24"/>
      <c r="ATC4" s="24"/>
      <c r="ATD4" s="24"/>
      <c r="ATE4" s="24"/>
      <c r="ATF4" s="24"/>
      <c r="ATG4" s="24"/>
      <c r="ATH4" s="24"/>
      <c r="ATI4" s="24"/>
      <c r="ATJ4" s="24"/>
      <c r="ATK4" s="24"/>
      <c r="ATL4" s="24"/>
      <c r="ATM4" s="24"/>
      <c r="ATN4" s="24"/>
      <c r="ATO4" s="24"/>
      <c r="ATP4" s="24"/>
      <c r="ATQ4" s="24"/>
      <c r="ATR4" s="24"/>
      <c r="ATS4" s="24"/>
      <c r="ATT4" s="24"/>
      <c r="ATU4" s="24"/>
      <c r="ATV4" s="24"/>
      <c r="ATW4" s="24"/>
      <c r="ATX4" s="24"/>
      <c r="ATY4" s="24"/>
      <c r="ATZ4" s="24"/>
      <c r="AUA4" s="24"/>
      <c r="AUB4" s="24"/>
      <c r="AUC4" s="24"/>
      <c r="AUD4" s="24"/>
      <c r="AUE4" s="24"/>
      <c r="AUF4" s="24"/>
      <c r="AUG4" s="24"/>
      <c r="AUH4" s="24"/>
      <c r="AUI4" s="24"/>
      <c r="AUJ4" s="24"/>
      <c r="AUK4" s="24"/>
      <c r="AUL4" s="24"/>
      <c r="AUM4" s="24"/>
      <c r="AUN4" s="24"/>
      <c r="AUO4" s="24"/>
      <c r="AUP4" s="24"/>
      <c r="AUQ4" s="24"/>
      <c r="AUR4" s="24"/>
      <c r="AUS4" s="24"/>
      <c r="AUT4" s="24"/>
      <c r="AUU4" s="24"/>
      <c r="AUV4" s="24"/>
      <c r="AUW4" s="24"/>
      <c r="AUX4" s="24"/>
      <c r="AUY4" s="24"/>
      <c r="AUZ4" s="24"/>
      <c r="AVA4" s="24"/>
      <c r="AVB4" s="24"/>
      <c r="AVC4" s="24"/>
      <c r="AVD4" s="24"/>
      <c r="AVE4" s="24"/>
      <c r="AVF4" s="24"/>
      <c r="AVG4" s="24"/>
      <c r="AVH4" s="24"/>
      <c r="AVI4" s="24"/>
      <c r="AVJ4" s="24"/>
      <c r="AVK4" s="24"/>
      <c r="AVL4" s="24"/>
      <c r="AVM4" s="24"/>
      <c r="AVN4" s="24"/>
      <c r="AVO4" s="24"/>
      <c r="AVP4" s="24"/>
      <c r="AVQ4" s="24"/>
      <c r="AVR4" s="24"/>
      <c r="AVS4" s="24"/>
      <c r="AVT4" s="24"/>
      <c r="AVU4" s="24"/>
      <c r="AVV4" s="24"/>
      <c r="AVW4" s="24"/>
      <c r="AVX4" s="24"/>
      <c r="AVY4" s="24"/>
      <c r="AVZ4" s="24"/>
      <c r="AWA4" s="24"/>
      <c r="AWB4" s="24"/>
      <c r="AWC4" s="24"/>
      <c r="AWD4" s="24"/>
      <c r="AWE4" s="24"/>
      <c r="AWF4" s="24"/>
      <c r="AWG4" s="24"/>
      <c r="AWH4" s="24"/>
      <c r="AWI4" s="24"/>
      <c r="AWJ4" s="24"/>
      <c r="AWK4" s="24"/>
      <c r="AWL4" s="24"/>
      <c r="AWM4" s="24"/>
      <c r="AWN4" s="24"/>
      <c r="AWO4" s="24"/>
      <c r="AWP4" s="24"/>
      <c r="AWQ4" s="24"/>
      <c r="AWR4" s="24"/>
      <c r="AWS4" s="24"/>
      <c r="AWT4" s="24"/>
      <c r="AWU4" s="24"/>
      <c r="AWV4" s="24"/>
      <c r="AWW4" s="24"/>
      <c r="AWX4" s="24"/>
      <c r="AWY4" s="24"/>
      <c r="AWZ4" s="24"/>
      <c r="AXA4" s="24"/>
      <c r="AXB4" s="24"/>
      <c r="AXC4" s="24"/>
      <c r="AXD4" s="24"/>
      <c r="AXE4" s="24"/>
      <c r="AXF4" s="24"/>
      <c r="AXG4" s="24"/>
      <c r="AXH4" s="24"/>
      <c r="AXI4" s="24"/>
      <c r="AXJ4" s="24"/>
      <c r="AXK4" s="24"/>
      <c r="AXL4" s="24"/>
      <c r="AXM4" s="24"/>
      <c r="AXN4" s="24"/>
      <c r="AXO4" s="24"/>
      <c r="AXP4" s="24"/>
      <c r="AXQ4" s="24"/>
      <c r="AXR4" s="24"/>
      <c r="AXS4" s="24"/>
      <c r="AXT4" s="24"/>
      <c r="AXU4" s="24"/>
      <c r="AXV4" s="24"/>
      <c r="AXW4" s="24"/>
      <c r="AXX4" s="24"/>
      <c r="AXY4" s="24"/>
      <c r="AXZ4" s="24"/>
      <c r="AYA4" s="24"/>
      <c r="AYB4" s="24"/>
      <c r="AYC4" s="24"/>
      <c r="AYD4" s="24"/>
      <c r="AYE4" s="24"/>
      <c r="AYF4" s="24"/>
      <c r="AYG4" s="24"/>
      <c r="AYH4" s="24"/>
      <c r="AYI4" s="24"/>
      <c r="AYJ4" s="24"/>
      <c r="AYK4" s="24"/>
      <c r="AYL4" s="24"/>
      <c r="AYM4" s="24"/>
      <c r="AYN4" s="24"/>
      <c r="AYO4" s="24"/>
      <c r="AYP4" s="24"/>
      <c r="AYQ4" s="24"/>
      <c r="AYR4" s="24"/>
      <c r="AYS4" s="24"/>
      <c r="AYT4" s="24"/>
      <c r="AYU4" s="24"/>
      <c r="AYV4" s="24"/>
      <c r="AYW4" s="24"/>
      <c r="AYX4" s="24"/>
      <c r="AYY4" s="24"/>
      <c r="AYZ4" s="24"/>
      <c r="AZA4" s="24"/>
      <c r="AZB4" s="24"/>
      <c r="AZC4" s="24"/>
      <c r="AZD4" s="24"/>
      <c r="AZE4" s="24"/>
      <c r="AZF4" s="24"/>
      <c r="AZG4" s="24"/>
      <c r="AZH4" s="24"/>
      <c r="AZI4" s="24"/>
      <c r="AZJ4" s="24"/>
      <c r="AZK4" s="24"/>
      <c r="AZL4" s="24"/>
      <c r="AZM4" s="24"/>
      <c r="AZN4" s="24"/>
      <c r="AZO4" s="24"/>
      <c r="AZP4" s="24"/>
      <c r="AZQ4" s="24"/>
      <c r="AZR4" s="24"/>
      <c r="AZS4" s="24"/>
      <c r="AZT4" s="24"/>
      <c r="AZU4" s="24"/>
      <c r="AZV4" s="24"/>
      <c r="AZW4" s="24"/>
      <c r="AZX4" s="24"/>
      <c r="AZY4" s="24"/>
      <c r="AZZ4" s="24"/>
      <c r="BAA4" s="24"/>
      <c r="BAB4" s="24"/>
      <c r="BAC4" s="24"/>
      <c r="BAD4" s="24"/>
      <c r="BAE4" s="24"/>
      <c r="BAF4" s="24"/>
      <c r="BAG4" s="24"/>
      <c r="BAH4" s="24"/>
      <c r="BAI4" s="24"/>
      <c r="BAJ4" s="24"/>
      <c r="BAK4" s="24"/>
      <c r="BAL4" s="24"/>
      <c r="BAM4" s="24"/>
      <c r="BAN4" s="24"/>
      <c r="BAO4" s="24"/>
      <c r="BAP4" s="24"/>
      <c r="BAQ4" s="24"/>
      <c r="BAR4" s="24"/>
      <c r="BAS4" s="24"/>
      <c r="BAT4" s="24"/>
      <c r="BAU4" s="24"/>
      <c r="BAV4" s="24"/>
      <c r="BAW4" s="24"/>
      <c r="BAX4" s="24"/>
      <c r="BAY4" s="24"/>
      <c r="BAZ4" s="24"/>
      <c r="BBA4" s="24"/>
      <c r="BBB4" s="24"/>
      <c r="BBC4" s="24"/>
      <c r="BBD4" s="24"/>
      <c r="BBE4" s="24"/>
      <c r="BBF4" s="24"/>
      <c r="BBG4" s="24"/>
      <c r="BBH4" s="24"/>
      <c r="BBI4" s="24"/>
      <c r="BBJ4" s="24"/>
      <c r="BBK4" s="24"/>
      <c r="BBL4" s="24"/>
      <c r="BBM4" s="24"/>
      <c r="BBN4" s="24"/>
      <c r="BBO4" s="24"/>
      <c r="BBP4" s="24"/>
      <c r="BBQ4" s="24"/>
      <c r="BBR4" s="24"/>
      <c r="BBS4" s="24"/>
      <c r="BBT4" s="24"/>
      <c r="BBU4" s="24"/>
      <c r="BBV4" s="24"/>
      <c r="BBW4" s="24"/>
      <c r="BBX4" s="24"/>
      <c r="BBY4" s="24"/>
      <c r="BBZ4" s="24"/>
      <c r="BCA4" s="24"/>
      <c r="BCB4" s="24"/>
      <c r="BCC4" s="24"/>
      <c r="BCD4" s="24"/>
      <c r="BCE4" s="24"/>
      <c r="BCF4" s="24"/>
      <c r="BCG4" s="24"/>
      <c r="BCH4" s="24"/>
      <c r="BCI4" s="24"/>
      <c r="BCJ4" s="24"/>
      <c r="BCK4" s="24"/>
      <c r="BCL4" s="24"/>
      <c r="BCM4" s="24"/>
      <c r="BCN4" s="24"/>
      <c r="BCO4" s="24"/>
      <c r="BCP4" s="24"/>
      <c r="BCQ4" s="24"/>
      <c r="BCR4" s="24"/>
      <c r="BCS4" s="24"/>
      <c r="BCT4" s="24"/>
      <c r="BCU4" s="24"/>
      <c r="BCV4" s="24"/>
      <c r="BCW4" s="24"/>
      <c r="BCX4" s="24"/>
      <c r="BCY4" s="24"/>
      <c r="BCZ4" s="24"/>
      <c r="BDA4" s="24"/>
      <c r="BDB4" s="24"/>
      <c r="BDC4" s="24"/>
      <c r="BDD4" s="24"/>
      <c r="BDE4" s="24"/>
      <c r="BDF4" s="24"/>
      <c r="BDG4" s="24"/>
      <c r="BDH4" s="24"/>
      <c r="BDI4" s="24"/>
      <c r="BDJ4" s="24"/>
      <c r="BDK4" s="24"/>
      <c r="BDL4" s="24"/>
      <c r="BDM4" s="24"/>
      <c r="BDN4" s="24"/>
      <c r="BDO4" s="24"/>
      <c r="BDP4" s="24"/>
      <c r="BDQ4" s="24"/>
      <c r="BDR4" s="24"/>
      <c r="BDS4" s="24"/>
      <c r="BDT4" s="24"/>
      <c r="BDU4" s="24"/>
      <c r="BDV4" s="24"/>
      <c r="BDW4" s="24"/>
      <c r="BDX4" s="24"/>
      <c r="BDY4" s="24"/>
      <c r="BDZ4" s="24"/>
      <c r="BEA4" s="24"/>
      <c r="BEB4" s="24"/>
      <c r="BEC4" s="24"/>
      <c r="BED4" s="24"/>
      <c r="BEE4" s="24"/>
      <c r="BEF4" s="24"/>
      <c r="BEG4" s="24"/>
      <c r="BEH4" s="24"/>
      <c r="BEI4" s="24"/>
      <c r="BEJ4" s="24"/>
      <c r="BEK4" s="24"/>
      <c r="BEL4" s="24"/>
      <c r="BEM4" s="24"/>
      <c r="BEN4" s="24"/>
      <c r="BEO4" s="24"/>
      <c r="BEP4" s="24"/>
      <c r="BEQ4" s="24"/>
      <c r="BER4" s="24"/>
      <c r="BES4" s="24"/>
      <c r="BET4" s="24"/>
      <c r="BEU4" s="24"/>
      <c r="BEV4" s="24"/>
      <c r="BEW4" s="24"/>
      <c r="BEX4" s="24"/>
      <c r="BEY4" s="24"/>
      <c r="BEZ4" s="24"/>
      <c r="BFA4" s="24"/>
      <c r="BFB4" s="24"/>
      <c r="BFC4" s="24"/>
      <c r="BFD4" s="24"/>
      <c r="BFE4" s="24"/>
      <c r="BFF4" s="24"/>
      <c r="BFG4" s="24"/>
      <c r="BFH4" s="24"/>
      <c r="BFI4" s="24"/>
      <c r="BFJ4" s="24"/>
      <c r="BFK4" s="24"/>
      <c r="BFL4" s="24"/>
      <c r="BFM4" s="24"/>
      <c r="BFN4" s="24"/>
      <c r="BFO4" s="24"/>
      <c r="BFP4" s="24"/>
      <c r="BFQ4" s="24"/>
      <c r="BFR4" s="24"/>
      <c r="BFS4" s="24"/>
      <c r="BFT4" s="24"/>
      <c r="BFU4" s="24"/>
      <c r="BFV4" s="24"/>
      <c r="BFW4" s="24"/>
      <c r="BFX4" s="24"/>
      <c r="BFY4" s="24"/>
      <c r="BFZ4" s="24"/>
      <c r="BGA4" s="24"/>
      <c r="BGB4" s="24"/>
      <c r="BGC4" s="24"/>
      <c r="BGD4" s="24"/>
      <c r="BGE4" s="24"/>
      <c r="BGF4" s="24"/>
      <c r="BGG4" s="24"/>
      <c r="BGH4" s="24"/>
      <c r="BGI4" s="24"/>
      <c r="BGJ4" s="24"/>
      <c r="BGK4" s="24"/>
      <c r="BGL4" s="24"/>
      <c r="BGM4" s="24"/>
      <c r="BGN4" s="24"/>
      <c r="BGO4" s="24"/>
      <c r="BGP4" s="24"/>
      <c r="BGQ4" s="24"/>
      <c r="BGR4" s="24"/>
      <c r="BGS4" s="24"/>
      <c r="BGT4" s="24"/>
      <c r="BGU4" s="24"/>
      <c r="BGV4" s="24"/>
      <c r="BGW4" s="24"/>
      <c r="BGX4" s="24"/>
      <c r="BGY4" s="24"/>
      <c r="BGZ4" s="24"/>
      <c r="BHA4" s="24"/>
      <c r="BHB4" s="24"/>
      <c r="BHC4" s="24"/>
      <c r="BHD4" s="24"/>
      <c r="BHE4" s="24"/>
      <c r="BHF4" s="24"/>
      <c r="BHG4" s="24"/>
      <c r="BHH4" s="24"/>
      <c r="BHI4" s="24"/>
      <c r="BHJ4" s="24"/>
      <c r="BHK4" s="24"/>
      <c r="BHL4" s="24"/>
      <c r="BHM4" s="24"/>
      <c r="BHN4" s="24"/>
      <c r="BHO4" s="24"/>
      <c r="BHP4" s="24"/>
      <c r="BHQ4" s="24"/>
      <c r="BHR4" s="24"/>
      <c r="BHS4" s="24"/>
      <c r="BHT4" s="24"/>
      <c r="BHU4" s="24"/>
      <c r="BHV4" s="24"/>
      <c r="BHW4" s="24"/>
      <c r="BHX4" s="24"/>
      <c r="BHY4" s="24"/>
      <c r="BHZ4" s="24"/>
      <c r="BIA4" s="24"/>
      <c r="BIB4" s="24"/>
      <c r="BIC4" s="24"/>
      <c r="BID4" s="24"/>
      <c r="BIE4" s="24"/>
      <c r="BIF4" s="24"/>
      <c r="BIG4" s="24"/>
      <c r="BIH4" s="24"/>
      <c r="BII4" s="24"/>
      <c r="BIJ4" s="24"/>
      <c r="BIK4" s="24"/>
      <c r="BIL4" s="24"/>
      <c r="BIM4" s="24"/>
      <c r="BIN4" s="24"/>
      <c r="BIO4" s="24"/>
      <c r="BIP4" s="24"/>
      <c r="BIQ4" s="24"/>
      <c r="BIR4" s="24"/>
      <c r="BIS4" s="24"/>
      <c r="BIT4" s="24"/>
      <c r="BIU4" s="24"/>
      <c r="BIV4" s="24"/>
      <c r="BIW4" s="24"/>
      <c r="BIX4" s="24"/>
      <c r="BIY4" s="24"/>
      <c r="BIZ4" s="24"/>
      <c r="BJA4" s="24"/>
      <c r="BJB4" s="24"/>
      <c r="BJC4" s="24"/>
      <c r="BJD4" s="24"/>
      <c r="BJE4" s="24"/>
      <c r="BJF4" s="24"/>
      <c r="BJG4" s="24"/>
      <c r="BJH4" s="24"/>
      <c r="BJI4" s="24"/>
      <c r="BJJ4" s="24"/>
      <c r="BJK4" s="24"/>
      <c r="BJL4" s="24"/>
      <c r="BJM4" s="24"/>
      <c r="BJN4" s="24"/>
      <c r="BJO4" s="24"/>
      <c r="BJP4" s="24"/>
      <c r="BJQ4" s="24"/>
      <c r="BJR4" s="24"/>
      <c r="BJS4" s="24"/>
      <c r="BJT4" s="24"/>
      <c r="BJU4" s="24"/>
      <c r="BJV4" s="24"/>
      <c r="BJW4" s="24"/>
      <c r="BJX4" s="24"/>
      <c r="BJY4" s="24"/>
      <c r="BJZ4" s="24"/>
      <c r="BKA4" s="24"/>
      <c r="BKB4" s="24"/>
      <c r="BKC4" s="24"/>
      <c r="BKD4" s="24"/>
      <c r="BKE4" s="24"/>
      <c r="BKF4" s="24"/>
      <c r="BKG4" s="24"/>
      <c r="BKH4" s="24"/>
      <c r="BKI4" s="24"/>
      <c r="BKJ4" s="24"/>
      <c r="BKK4" s="24"/>
      <c r="BKL4" s="24"/>
      <c r="BKM4" s="24"/>
      <c r="BKN4" s="24"/>
      <c r="BKO4" s="24"/>
      <c r="BKP4" s="24"/>
      <c r="BKQ4" s="24"/>
      <c r="BKR4" s="24"/>
      <c r="BKS4" s="24"/>
      <c r="BKT4" s="24"/>
      <c r="BKU4" s="24"/>
      <c r="BKV4" s="24"/>
      <c r="BKW4" s="24"/>
      <c r="BKX4" s="24"/>
      <c r="BKY4" s="24"/>
      <c r="BKZ4" s="24"/>
      <c r="BLA4" s="24"/>
      <c r="BLB4" s="24"/>
      <c r="BLC4" s="24"/>
      <c r="BLD4" s="24"/>
      <c r="BLE4" s="24"/>
      <c r="BLF4" s="24"/>
      <c r="BLG4" s="24"/>
      <c r="BLH4" s="24"/>
      <c r="BLI4" s="24"/>
      <c r="BLJ4" s="24"/>
      <c r="BLK4" s="24"/>
      <c r="BLL4" s="24"/>
      <c r="BLM4" s="24"/>
      <c r="BLN4" s="24"/>
      <c r="BLO4" s="24"/>
      <c r="BLP4" s="24"/>
      <c r="BLQ4" s="24"/>
      <c r="BLR4" s="24"/>
      <c r="BLS4" s="24"/>
      <c r="BLT4" s="24"/>
      <c r="BLU4" s="24"/>
      <c r="BLV4" s="24"/>
      <c r="BLW4" s="24"/>
      <c r="BLX4" s="24"/>
      <c r="BLY4" s="24"/>
      <c r="BLZ4" s="24"/>
      <c r="BMA4" s="24"/>
      <c r="BMB4" s="24"/>
      <c r="BMC4" s="24"/>
      <c r="BMD4" s="24"/>
      <c r="BME4" s="24"/>
      <c r="BMF4" s="24"/>
      <c r="BMG4" s="24"/>
      <c r="BMH4" s="24"/>
      <c r="BMI4" s="24"/>
      <c r="BMJ4" s="24"/>
      <c r="BMK4" s="24"/>
      <c r="BML4" s="24"/>
      <c r="BMM4" s="24"/>
      <c r="BMN4" s="24"/>
      <c r="BMO4" s="24"/>
      <c r="BMP4" s="24"/>
      <c r="BMQ4" s="24"/>
      <c r="BMR4" s="24"/>
      <c r="BMS4" s="24"/>
      <c r="BMT4" s="24"/>
      <c r="BMU4" s="24"/>
      <c r="BMV4" s="24"/>
      <c r="BMW4" s="24"/>
      <c r="BMX4" s="24"/>
      <c r="BMY4" s="24"/>
      <c r="BMZ4" s="24"/>
      <c r="BNA4" s="24"/>
      <c r="BNB4" s="24"/>
      <c r="BNC4" s="24"/>
      <c r="BND4" s="24"/>
      <c r="BNE4" s="24"/>
      <c r="BNF4" s="24"/>
      <c r="BNG4" s="24"/>
      <c r="BNH4" s="24"/>
      <c r="BNI4" s="24"/>
      <c r="BNJ4" s="24"/>
      <c r="BNK4" s="24"/>
      <c r="BNL4" s="24"/>
      <c r="BNM4" s="24"/>
      <c r="BNN4" s="24"/>
      <c r="BNO4" s="24"/>
      <c r="BNP4" s="24"/>
      <c r="BNQ4" s="24"/>
      <c r="BNR4" s="24"/>
      <c r="BNS4" s="24"/>
      <c r="BNT4" s="24"/>
      <c r="BNU4" s="24"/>
      <c r="BNV4" s="24"/>
      <c r="BNW4" s="24"/>
      <c r="BNX4" s="24"/>
      <c r="BNY4" s="24"/>
      <c r="BNZ4" s="24"/>
      <c r="BOA4" s="24"/>
      <c r="BOB4" s="24"/>
      <c r="BOC4" s="24"/>
      <c r="BOD4" s="24"/>
      <c r="BOE4" s="24"/>
      <c r="BOF4" s="24"/>
      <c r="BOG4" s="24"/>
      <c r="BOH4" s="24"/>
      <c r="BOI4" s="24"/>
      <c r="BOJ4" s="24"/>
      <c r="BOK4" s="24"/>
      <c r="BOL4" s="24"/>
      <c r="BOM4" s="24"/>
      <c r="BON4" s="24"/>
      <c r="BOO4" s="24"/>
      <c r="BOP4" s="24"/>
      <c r="BOQ4" s="24"/>
      <c r="BOR4" s="24"/>
      <c r="BOS4" s="24"/>
      <c r="BOT4" s="24"/>
      <c r="BOU4" s="24"/>
      <c r="BOV4" s="24"/>
      <c r="BOW4" s="24"/>
      <c r="BOX4" s="24"/>
      <c r="BOY4" s="24"/>
      <c r="BOZ4" s="24"/>
      <c r="BPA4" s="24"/>
      <c r="BPB4" s="24"/>
      <c r="BPC4" s="24"/>
      <c r="BPD4" s="24"/>
      <c r="BPE4" s="24"/>
      <c r="BPF4" s="24"/>
      <c r="BPG4" s="24"/>
      <c r="BPH4" s="24"/>
      <c r="BPI4" s="24"/>
      <c r="BPJ4" s="24"/>
      <c r="BPK4" s="24"/>
      <c r="BPL4" s="24"/>
      <c r="BPM4" s="24"/>
      <c r="BPN4" s="24"/>
      <c r="BPO4" s="24"/>
      <c r="BPP4" s="24"/>
      <c r="BPQ4" s="24"/>
      <c r="BPR4" s="24"/>
      <c r="BPS4" s="24"/>
      <c r="BPT4" s="24"/>
      <c r="BPU4" s="24"/>
      <c r="BPV4" s="24"/>
      <c r="BPW4" s="24"/>
      <c r="BPX4" s="24"/>
      <c r="BPY4" s="24"/>
      <c r="BPZ4" s="24"/>
      <c r="BQA4" s="24"/>
      <c r="BQB4" s="24"/>
      <c r="BQC4" s="24"/>
      <c r="BQD4" s="24"/>
      <c r="BQE4" s="24"/>
      <c r="BQF4" s="24"/>
      <c r="BQG4" s="24"/>
      <c r="BQH4" s="24"/>
      <c r="BQI4" s="24"/>
      <c r="BQJ4" s="24"/>
      <c r="BQK4" s="24"/>
      <c r="BQL4" s="24"/>
      <c r="BQM4" s="24"/>
      <c r="BQN4" s="24"/>
      <c r="BQO4" s="24"/>
      <c r="BQP4" s="24"/>
      <c r="BQQ4" s="24"/>
      <c r="BQR4" s="24"/>
      <c r="BQS4" s="24"/>
      <c r="BQT4" s="24"/>
      <c r="BQU4" s="24"/>
      <c r="BQV4" s="24"/>
      <c r="BQW4" s="24"/>
      <c r="BQX4" s="24"/>
      <c r="BQY4" s="24"/>
      <c r="BQZ4" s="24"/>
      <c r="BRA4" s="24"/>
      <c r="BRB4" s="24"/>
      <c r="BRC4" s="24"/>
      <c r="BRD4" s="24"/>
      <c r="BRE4" s="24"/>
      <c r="BRF4" s="24"/>
      <c r="BRG4" s="24"/>
      <c r="BRH4" s="24"/>
      <c r="BRI4" s="24"/>
      <c r="BRJ4" s="24"/>
      <c r="BRK4" s="24"/>
      <c r="BRL4" s="24"/>
      <c r="BRM4" s="24"/>
      <c r="BRN4" s="24"/>
      <c r="BRO4" s="24"/>
      <c r="BRP4" s="24"/>
      <c r="BRQ4" s="24"/>
      <c r="BRR4" s="24"/>
      <c r="BRS4" s="24"/>
      <c r="BRT4" s="24"/>
      <c r="BRU4" s="24"/>
      <c r="BRV4" s="24"/>
      <c r="BRW4" s="24"/>
      <c r="BRX4" s="24"/>
      <c r="BRY4" s="24"/>
      <c r="BRZ4" s="24"/>
      <c r="BSA4" s="24"/>
      <c r="BSB4" s="24"/>
      <c r="BSC4" s="24"/>
      <c r="BSD4" s="24"/>
      <c r="BSE4" s="24"/>
      <c r="BSF4" s="24"/>
      <c r="BSG4" s="24"/>
      <c r="BSH4" s="24"/>
      <c r="BSI4" s="24"/>
      <c r="BSJ4" s="24"/>
      <c r="BSK4" s="24"/>
      <c r="BSL4" s="24"/>
      <c r="BSM4" s="24"/>
      <c r="BSN4" s="24"/>
      <c r="BSO4" s="24"/>
      <c r="BSP4" s="24"/>
      <c r="BSQ4" s="24"/>
      <c r="BSR4" s="24"/>
      <c r="BSS4" s="24"/>
      <c r="BST4" s="24"/>
      <c r="BSU4" s="24"/>
      <c r="BSV4" s="24"/>
      <c r="BSW4" s="24"/>
      <c r="BSX4" s="24"/>
      <c r="BSY4" s="24"/>
      <c r="BSZ4" s="24"/>
      <c r="BTA4" s="24"/>
      <c r="BTB4" s="24"/>
      <c r="BTC4" s="24"/>
      <c r="BTD4" s="24"/>
      <c r="BTE4" s="24"/>
      <c r="BTF4" s="24"/>
      <c r="BTG4" s="24"/>
      <c r="BTH4" s="24"/>
      <c r="BTI4" s="24"/>
      <c r="BTJ4" s="24"/>
      <c r="BTK4" s="24"/>
      <c r="BTL4" s="24"/>
      <c r="BTM4" s="24"/>
      <c r="BTN4" s="24"/>
      <c r="BTO4" s="24"/>
      <c r="BTP4" s="24"/>
      <c r="BTQ4" s="24"/>
      <c r="BTR4" s="24"/>
      <c r="BTS4" s="24"/>
      <c r="BTT4" s="24"/>
      <c r="BTU4" s="24"/>
      <c r="BTV4" s="24"/>
      <c r="BTW4" s="24"/>
      <c r="BTX4" s="24"/>
      <c r="BTY4" s="24"/>
      <c r="BTZ4" s="24"/>
      <c r="BUA4" s="24"/>
      <c r="BUB4" s="24"/>
      <c r="BUC4" s="24"/>
      <c r="BUD4" s="24"/>
      <c r="BUE4" s="24"/>
      <c r="BUF4" s="24"/>
      <c r="BUG4" s="24"/>
      <c r="BUH4" s="24"/>
      <c r="BUI4" s="24"/>
      <c r="BUJ4" s="24"/>
      <c r="BUK4" s="24"/>
      <c r="BUL4" s="24"/>
      <c r="BUM4" s="24"/>
      <c r="BUN4" s="24"/>
      <c r="BUO4" s="24"/>
      <c r="BUP4" s="24"/>
      <c r="BUQ4" s="24"/>
      <c r="BUR4" s="24"/>
      <c r="BUS4" s="24"/>
      <c r="BUT4" s="24"/>
      <c r="BUU4" s="24"/>
      <c r="BUV4" s="24"/>
      <c r="BUW4" s="24"/>
      <c r="BUX4" s="24"/>
      <c r="BUY4" s="24"/>
      <c r="BUZ4" s="24"/>
      <c r="BVA4" s="24"/>
      <c r="BVB4" s="24"/>
      <c r="BVC4" s="24"/>
      <c r="BVD4" s="24"/>
      <c r="BVE4" s="24"/>
      <c r="BVF4" s="24"/>
      <c r="BVG4" s="24"/>
      <c r="BVH4" s="24"/>
      <c r="BVI4" s="24"/>
      <c r="BVJ4" s="24"/>
      <c r="BVK4" s="24"/>
      <c r="BVL4" s="24"/>
      <c r="BVM4" s="24"/>
      <c r="BVN4" s="24"/>
      <c r="BVO4" s="24"/>
      <c r="BVP4" s="24"/>
      <c r="BVQ4" s="24"/>
      <c r="BVR4" s="24"/>
      <c r="BVS4" s="24"/>
      <c r="BVT4" s="24"/>
      <c r="BVU4" s="24"/>
      <c r="BVV4" s="24"/>
      <c r="BVW4" s="24"/>
      <c r="BVX4" s="24"/>
      <c r="BVY4" s="24"/>
      <c r="BVZ4" s="24"/>
      <c r="BWA4" s="24"/>
      <c r="BWB4" s="24"/>
      <c r="BWC4" s="24"/>
      <c r="BWD4" s="24"/>
      <c r="BWE4" s="24"/>
      <c r="BWF4" s="24"/>
      <c r="BWG4" s="24"/>
      <c r="BWH4" s="24"/>
      <c r="BWI4" s="24"/>
      <c r="BWJ4" s="24"/>
      <c r="BWK4" s="24"/>
      <c r="BWL4" s="24"/>
      <c r="BWM4" s="24"/>
      <c r="BWN4" s="24"/>
      <c r="BWO4" s="24"/>
      <c r="BWP4" s="24"/>
      <c r="BWQ4" s="24"/>
      <c r="BWR4" s="24"/>
      <c r="BWS4" s="24"/>
      <c r="BWT4" s="24"/>
      <c r="BWU4" s="24"/>
      <c r="BWV4" s="24"/>
      <c r="BWW4" s="24"/>
      <c r="BWX4" s="24"/>
      <c r="BWY4" s="24"/>
      <c r="BWZ4" s="24"/>
      <c r="BXA4" s="24"/>
      <c r="BXB4" s="24"/>
      <c r="BXC4" s="24"/>
      <c r="BXD4" s="24"/>
      <c r="BXE4" s="24"/>
      <c r="BXF4" s="24"/>
      <c r="BXG4" s="24"/>
      <c r="BXH4" s="24"/>
      <c r="BXI4" s="24"/>
      <c r="BXJ4" s="24"/>
      <c r="BXK4" s="24"/>
      <c r="BXL4" s="24"/>
      <c r="BXM4" s="24"/>
      <c r="BXN4" s="24"/>
      <c r="BXO4" s="24"/>
      <c r="BXP4" s="24"/>
      <c r="BXQ4" s="24"/>
      <c r="BXR4" s="24"/>
      <c r="BXS4" s="24"/>
      <c r="BXT4" s="24"/>
      <c r="BXU4" s="24"/>
      <c r="BXV4" s="24"/>
      <c r="BXW4" s="24"/>
      <c r="BXX4" s="24"/>
      <c r="BXY4" s="24"/>
      <c r="BXZ4" s="24"/>
      <c r="BYA4" s="24"/>
      <c r="BYB4" s="24"/>
      <c r="BYC4" s="24"/>
      <c r="BYD4" s="24"/>
      <c r="BYE4" s="24"/>
      <c r="BYF4" s="24"/>
      <c r="BYG4" s="24"/>
      <c r="BYH4" s="24"/>
      <c r="BYI4" s="24"/>
      <c r="BYJ4" s="24"/>
      <c r="BYK4" s="24"/>
      <c r="BYL4" s="24"/>
      <c r="BYM4" s="24"/>
      <c r="BYN4" s="24"/>
      <c r="BYO4" s="24"/>
      <c r="BYP4" s="24"/>
      <c r="BYQ4" s="24"/>
      <c r="BYR4" s="24"/>
      <c r="BYS4" s="24"/>
      <c r="BYT4" s="24"/>
      <c r="BYU4" s="24"/>
      <c r="BYV4" s="24"/>
      <c r="BYW4" s="24"/>
      <c r="BYX4" s="24"/>
      <c r="BYY4" s="24"/>
      <c r="BYZ4" s="24"/>
      <c r="BZA4" s="24"/>
      <c r="BZB4" s="24"/>
      <c r="BZC4" s="24"/>
      <c r="BZD4" s="24"/>
      <c r="BZE4" s="24"/>
      <c r="BZF4" s="24"/>
      <c r="BZG4" s="24"/>
      <c r="BZH4" s="24"/>
      <c r="BZI4" s="24"/>
      <c r="BZJ4" s="24"/>
      <c r="BZK4" s="24"/>
      <c r="BZL4" s="24"/>
      <c r="BZM4" s="24"/>
      <c r="BZN4" s="24"/>
      <c r="BZO4" s="24"/>
      <c r="BZP4" s="24"/>
      <c r="BZQ4" s="24"/>
      <c r="BZR4" s="24"/>
      <c r="BZS4" s="24"/>
      <c r="BZT4" s="24"/>
      <c r="BZU4" s="24"/>
      <c r="BZV4" s="24"/>
      <c r="BZW4" s="24"/>
      <c r="BZX4" s="24"/>
      <c r="BZY4" s="24"/>
      <c r="BZZ4" s="24"/>
      <c r="CAA4" s="24"/>
      <c r="CAB4" s="24"/>
      <c r="CAC4" s="24"/>
      <c r="CAD4" s="24"/>
      <c r="CAE4" s="24"/>
      <c r="CAF4" s="24"/>
      <c r="CAG4" s="24"/>
      <c r="CAH4" s="24"/>
      <c r="CAI4" s="24"/>
      <c r="CAJ4" s="24"/>
      <c r="CAK4" s="24"/>
      <c r="CAL4" s="24"/>
      <c r="CAM4" s="24"/>
      <c r="CAN4" s="24"/>
      <c r="CAO4" s="24"/>
      <c r="CAP4" s="24"/>
      <c r="CAQ4" s="24"/>
      <c r="CAR4" s="24"/>
      <c r="CAS4" s="24"/>
      <c r="CAT4" s="24"/>
      <c r="CAU4" s="24"/>
      <c r="CAV4" s="24"/>
      <c r="CAW4" s="24"/>
      <c r="CAX4" s="24"/>
      <c r="CAY4" s="24"/>
      <c r="CAZ4" s="24"/>
      <c r="CBA4" s="24"/>
      <c r="CBB4" s="24"/>
      <c r="CBC4" s="24"/>
      <c r="CBD4" s="24"/>
      <c r="CBE4" s="24"/>
      <c r="CBF4" s="24"/>
      <c r="CBG4" s="24"/>
      <c r="CBH4" s="24"/>
      <c r="CBI4" s="24"/>
      <c r="CBJ4" s="24"/>
      <c r="CBK4" s="24"/>
      <c r="CBL4" s="24"/>
      <c r="CBM4" s="24"/>
      <c r="CBN4" s="24"/>
      <c r="CBO4" s="24"/>
      <c r="CBP4" s="24"/>
      <c r="CBQ4" s="24"/>
      <c r="CBR4" s="24"/>
      <c r="CBS4" s="24"/>
      <c r="CBT4" s="24"/>
      <c r="CBU4" s="24"/>
      <c r="CBV4" s="24"/>
      <c r="CBW4" s="24"/>
      <c r="CBX4" s="24"/>
      <c r="CBY4" s="24"/>
      <c r="CBZ4" s="24"/>
      <c r="CCA4" s="24"/>
      <c r="CCB4" s="24"/>
      <c r="CCC4" s="24"/>
      <c r="CCD4" s="24"/>
      <c r="CCE4" s="24"/>
      <c r="CCF4" s="24"/>
      <c r="CCG4" s="24"/>
      <c r="CCH4" s="24"/>
      <c r="CCI4" s="24"/>
      <c r="CCJ4" s="24"/>
      <c r="CCK4" s="24"/>
      <c r="CCL4" s="24"/>
      <c r="CCM4" s="24"/>
      <c r="CCN4" s="24"/>
      <c r="CCO4" s="24"/>
      <c r="CCP4" s="24"/>
      <c r="CCQ4" s="24"/>
      <c r="CCR4" s="24"/>
      <c r="CCS4" s="24"/>
      <c r="CCT4" s="24"/>
      <c r="CCU4" s="24"/>
      <c r="CCV4" s="24"/>
      <c r="CCW4" s="24"/>
      <c r="CCX4" s="24"/>
      <c r="CCY4" s="24"/>
      <c r="CCZ4" s="24"/>
      <c r="CDA4" s="24"/>
      <c r="CDB4" s="24"/>
      <c r="CDC4" s="24"/>
      <c r="CDD4" s="24"/>
      <c r="CDE4" s="24"/>
      <c r="CDF4" s="24"/>
      <c r="CDG4" s="24"/>
      <c r="CDH4" s="24"/>
      <c r="CDI4" s="24"/>
      <c r="CDJ4" s="24"/>
      <c r="CDK4" s="24"/>
      <c r="CDL4" s="24"/>
      <c r="CDM4" s="24"/>
      <c r="CDN4" s="24"/>
      <c r="CDO4" s="24"/>
      <c r="CDP4" s="24"/>
      <c r="CDQ4" s="24"/>
      <c r="CDR4" s="24"/>
      <c r="CDS4" s="24"/>
      <c r="CDT4" s="24"/>
      <c r="CDU4" s="24"/>
      <c r="CDV4" s="24"/>
      <c r="CDW4" s="24"/>
      <c r="CDX4" s="24"/>
      <c r="CDY4" s="24"/>
      <c r="CDZ4" s="24"/>
      <c r="CEA4" s="24"/>
      <c r="CEB4" s="24"/>
      <c r="CEC4" s="24"/>
      <c r="CED4" s="24"/>
      <c r="CEE4" s="24"/>
      <c r="CEF4" s="24"/>
      <c r="CEG4" s="24"/>
      <c r="CEH4" s="24"/>
      <c r="CEI4" s="24"/>
      <c r="CEJ4" s="24"/>
      <c r="CEK4" s="24"/>
      <c r="CEL4" s="24"/>
      <c r="CEM4" s="24"/>
      <c r="CEN4" s="24"/>
      <c r="CEO4" s="24"/>
      <c r="CEP4" s="24"/>
      <c r="CEQ4" s="24"/>
      <c r="CER4" s="24"/>
      <c r="CES4" s="24"/>
      <c r="CET4" s="24"/>
      <c r="CEU4" s="24"/>
      <c r="CEV4" s="24"/>
      <c r="CEW4" s="24"/>
      <c r="CEX4" s="24"/>
      <c r="CEY4" s="24"/>
      <c r="CEZ4" s="24"/>
      <c r="CFA4" s="24"/>
      <c r="CFB4" s="24"/>
      <c r="CFC4" s="24"/>
      <c r="CFD4" s="24"/>
      <c r="CFE4" s="24"/>
      <c r="CFF4" s="24"/>
      <c r="CFG4" s="24"/>
      <c r="CFH4" s="24"/>
      <c r="CFI4" s="24"/>
      <c r="CFJ4" s="24"/>
      <c r="CFK4" s="24"/>
      <c r="CFL4" s="24"/>
      <c r="CFM4" s="24"/>
      <c r="CFN4" s="24"/>
      <c r="CFO4" s="24"/>
      <c r="CFP4" s="24"/>
      <c r="CFQ4" s="24"/>
      <c r="CFR4" s="24"/>
      <c r="CFS4" s="24"/>
      <c r="CFT4" s="24"/>
      <c r="CFU4" s="24"/>
      <c r="CFV4" s="24"/>
      <c r="CFW4" s="24"/>
      <c r="CFX4" s="24"/>
      <c r="CFY4" s="24"/>
      <c r="CFZ4" s="24"/>
      <c r="CGA4" s="24"/>
      <c r="CGB4" s="24"/>
      <c r="CGC4" s="24"/>
      <c r="CGD4" s="24"/>
      <c r="CGE4" s="24"/>
      <c r="CGF4" s="24"/>
      <c r="CGG4" s="24"/>
      <c r="CGH4" s="24"/>
      <c r="CGI4" s="24"/>
      <c r="CGJ4" s="24"/>
      <c r="CGK4" s="24"/>
      <c r="CGL4" s="24"/>
      <c r="CGM4" s="24"/>
      <c r="CGN4" s="24"/>
      <c r="CGO4" s="24"/>
      <c r="CGP4" s="24"/>
      <c r="CGQ4" s="24"/>
      <c r="CGR4" s="24"/>
      <c r="CGS4" s="24"/>
      <c r="CGT4" s="24"/>
      <c r="CGU4" s="24"/>
      <c r="CGV4" s="24"/>
      <c r="CGW4" s="24"/>
      <c r="CGX4" s="24"/>
      <c r="CGY4" s="24"/>
      <c r="CGZ4" s="24"/>
      <c r="CHA4" s="24"/>
      <c r="CHB4" s="24"/>
      <c r="CHC4" s="24"/>
      <c r="CHD4" s="24"/>
      <c r="CHE4" s="24"/>
      <c r="CHF4" s="24"/>
      <c r="CHG4" s="24"/>
      <c r="CHH4" s="24"/>
      <c r="CHI4" s="24"/>
      <c r="CHJ4" s="24"/>
      <c r="CHK4" s="24"/>
      <c r="CHL4" s="24"/>
      <c r="CHM4" s="24"/>
      <c r="CHN4" s="24"/>
      <c r="CHO4" s="24"/>
      <c r="CHP4" s="24"/>
      <c r="CHQ4" s="24"/>
      <c r="CHR4" s="24"/>
      <c r="CHS4" s="24"/>
      <c r="CHT4" s="24"/>
      <c r="CHU4" s="24"/>
      <c r="CHV4" s="24"/>
      <c r="CHW4" s="24"/>
      <c r="CHX4" s="24"/>
      <c r="CHY4" s="24"/>
      <c r="CHZ4" s="24"/>
      <c r="CIA4" s="24"/>
      <c r="CIB4" s="24"/>
      <c r="CIC4" s="24"/>
      <c r="CID4" s="24"/>
      <c r="CIE4" s="24"/>
      <c r="CIF4" s="24"/>
      <c r="CIG4" s="24"/>
      <c r="CIH4" s="24"/>
      <c r="CII4" s="24"/>
      <c r="CIJ4" s="24"/>
      <c r="CIK4" s="24"/>
      <c r="CIL4" s="24"/>
      <c r="CIM4" s="24"/>
      <c r="CIN4" s="24"/>
      <c r="CIO4" s="24"/>
      <c r="CIP4" s="24"/>
      <c r="CIQ4" s="24"/>
      <c r="CIR4" s="24"/>
      <c r="CIS4" s="24"/>
      <c r="CIT4" s="24"/>
      <c r="CIU4" s="24"/>
      <c r="CIV4" s="24"/>
      <c r="CIW4" s="24"/>
      <c r="CIX4" s="24"/>
      <c r="CIY4" s="24"/>
      <c r="CIZ4" s="24"/>
      <c r="CJA4" s="24"/>
      <c r="CJB4" s="24"/>
      <c r="CJC4" s="24"/>
      <c r="CJD4" s="24"/>
      <c r="CJE4" s="24"/>
      <c r="CJF4" s="24"/>
      <c r="CJG4" s="24"/>
      <c r="CJH4" s="24"/>
      <c r="CJI4" s="24"/>
      <c r="CJJ4" s="24"/>
      <c r="CJK4" s="24"/>
      <c r="CJL4" s="24"/>
      <c r="CJM4" s="24"/>
      <c r="CJN4" s="24"/>
      <c r="CJO4" s="24"/>
      <c r="CJP4" s="24"/>
      <c r="CJQ4" s="24"/>
      <c r="CJR4" s="24"/>
      <c r="CJS4" s="24"/>
      <c r="CJT4" s="24"/>
      <c r="CJU4" s="24"/>
      <c r="CJV4" s="24"/>
      <c r="CJW4" s="24"/>
      <c r="CJX4" s="24"/>
      <c r="CJY4" s="24"/>
      <c r="CJZ4" s="24"/>
      <c r="CKA4" s="24"/>
      <c r="CKB4" s="24"/>
      <c r="CKC4" s="24"/>
      <c r="CKD4" s="24"/>
      <c r="CKE4" s="24"/>
      <c r="CKF4" s="24"/>
      <c r="CKG4" s="24"/>
      <c r="CKH4" s="24"/>
      <c r="CKI4" s="24"/>
      <c r="CKJ4" s="24"/>
      <c r="CKK4" s="24"/>
      <c r="CKL4" s="24"/>
      <c r="CKM4" s="24"/>
      <c r="CKN4" s="24"/>
      <c r="CKO4" s="24"/>
      <c r="CKP4" s="24"/>
      <c r="CKQ4" s="24"/>
      <c r="CKR4" s="24"/>
      <c r="CKS4" s="24"/>
      <c r="CKT4" s="24"/>
      <c r="CKU4" s="24"/>
      <c r="CKV4" s="24"/>
      <c r="CKW4" s="24"/>
      <c r="CKX4" s="24"/>
      <c r="CKY4" s="24"/>
      <c r="CKZ4" s="24"/>
      <c r="CLA4" s="24"/>
      <c r="CLB4" s="24"/>
      <c r="CLC4" s="24"/>
      <c r="CLD4" s="24"/>
      <c r="CLE4" s="24"/>
      <c r="CLF4" s="24"/>
      <c r="CLG4" s="24"/>
      <c r="CLH4" s="24"/>
      <c r="CLI4" s="24"/>
      <c r="CLJ4" s="24"/>
      <c r="CLK4" s="24"/>
      <c r="CLL4" s="24"/>
      <c r="CLM4" s="24"/>
      <c r="CLN4" s="24"/>
      <c r="CLO4" s="24"/>
      <c r="CLP4" s="24"/>
      <c r="CLQ4" s="24"/>
      <c r="CLR4" s="24"/>
      <c r="CLS4" s="24"/>
      <c r="CLT4" s="24"/>
      <c r="CLU4" s="24"/>
      <c r="CLV4" s="24"/>
      <c r="CLW4" s="24"/>
      <c r="CLX4" s="24"/>
      <c r="CLY4" s="24"/>
      <c r="CLZ4" s="24"/>
      <c r="CMA4" s="24"/>
      <c r="CMB4" s="24"/>
      <c r="CMC4" s="24"/>
      <c r="CMD4" s="24"/>
      <c r="CME4" s="24"/>
      <c r="CMF4" s="24"/>
      <c r="CMG4" s="24"/>
      <c r="CMH4" s="24"/>
      <c r="CMI4" s="24"/>
      <c r="CMJ4" s="24"/>
      <c r="CMK4" s="24"/>
      <c r="CML4" s="24"/>
      <c r="CMM4" s="24"/>
      <c r="CMN4" s="24"/>
      <c r="CMO4" s="24"/>
      <c r="CMP4" s="24"/>
      <c r="CMQ4" s="24"/>
      <c r="CMR4" s="24"/>
      <c r="CMS4" s="24"/>
      <c r="CMT4" s="24"/>
      <c r="CMU4" s="24"/>
      <c r="CMV4" s="24"/>
      <c r="CMW4" s="24"/>
      <c r="CMX4" s="24"/>
      <c r="CMY4" s="24"/>
      <c r="CMZ4" s="24"/>
      <c r="CNA4" s="24"/>
      <c r="CNB4" s="24"/>
      <c r="CNC4" s="24"/>
      <c r="CND4" s="24"/>
      <c r="CNE4" s="24"/>
      <c r="CNF4" s="24"/>
      <c r="CNG4" s="24"/>
      <c r="CNH4" s="24"/>
      <c r="CNI4" s="24"/>
      <c r="CNJ4" s="24"/>
      <c r="CNK4" s="24"/>
      <c r="CNL4" s="24"/>
      <c r="CNM4" s="24"/>
      <c r="CNN4" s="24"/>
      <c r="CNO4" s="24"/>
      <c r="CNP4" s="24"/>
      <c r="CNQ4" s="24"/>
      <c r="CNR4" s="24"/>
      <c r="CNS4" s="24"/>
      <c r="CNT4" s="24"/>
      <c r="CNU4" s="24"/>
      <c r="CNV4" s="24"/>
      <c r="CNW4" s="24"/>
      <c r="CNX4" s="24"/>
      <c r="CNY4" s="24"/>
      <c r="CNZ4" s="24"/>
      <c r="COA4" s="24"/>
      <c r="COB4" s="24"/>
      <c r="COC4" s="24"/>
      <c r="COD4" s="24"/>
      <c r="COE4" s="24"/>
      <c r="COF4" s="24"/>
      <c r="COG4" s="24"/>
      <c r="COH4" s="24"/>
      <c r="COI4" s="24"/>
      <c r="COJ4" s="24"/>
      <c r="COK4" s="24"/>
      <c r="COL4" s="24"/>
      <c r="COM4" s="24"/>
      <c r="CON4" s="24"/>
      <c r="COO4" s="24"/>
      <c r="COP4" s="24"/>
      <c r="COQ4" s="24"/>
      <c r="COR4" s="24"/>
      <c r="COS4" s="24"/>
      <c r="COT4" s="24"/>
      <c r="COU4" s="24"/>
      <c r="COV4" s="24"/>
      <c r="COW4" s="24"/>
      <c r="COX4" s="24"/>
      <c r="COY4" s="24"/>
      <c r="COZ4" s="24"/>
      <c r="CPA4" s="24"/>
      <c r="CPB4" s="24"/>
      <c r="CPC4" s="24"/>
      <c r="CPD4" s="24"/>
      <c r="CPE4" s="24"/>
      <c r="CPF4" s="24"/>
      <c r="CPG4" s="24"/>
      <c r="CPH4" s="24"/>
      <c r="CPI4" s="24"/>
      <c r="CPJ4" s="24"/>
      <c r="CPK4" s="24"/>
      <c r="CPL4" s="24"/>
      <c r="CPM4" s="24"/>
      <c r="CPN4" s="24"/>
      <c r="CPO4" s="24"/>
      <c r="CPP4" s="24"/>
      <c r="CPQ4" s="24"/>
      <c r="CPR4" s="24"/>
      <c r="CPS4" s="24"/>
      <c r="CPT4" s="24"/>
      <c r="CPU4" s="24"/>
      <c r="CPV4" s="24"/>
      <c r="CPW4" s="24"/>
      <c r="CPX4" s="24"/>
      <c r="CPY4" s="24"/>
      <c r="CPZ4" s="24"/>
      <c r="CQA4" s="24"/>
      <c r="CQB4" s="24"/>
      <c r="CQC4" s="24"/>
      <c r="CQD4" s="24"/>
      <c r="CQE4" s="24"/>
      <c r="CQF4" s="24"/>
      <c r="CQG4" s="24"/>
      <c r="CQH4" s="24"/>
      <c r="CQI4" s="24"/>
      <c r="CQJ4" s="24"/>
      <c r="CQK4" s="24"/>
      <c r="CQL4" s="24"/>
      <c r="CQM4" s="24"/>
      <c r="CQN4" s="24"/>
      <c r="CQO4" s="24"/>
      <c r="CQP4" s="24"/>
      <c r="CQQ4" s="24"/>
      <c r="CQR4" s="24"/>
      <c r="CQS4" s="24"/>
      <c r="CQT4" s="24"/>
      <c r="CQU4" s="24"/>
      <c r="CQV4" s="24"/>
      <c r="CQW4" s="24"/>
      <c r="CQX4" s="24"/>
      <c r="CQY4" s="24"/>
      <c r="CQZ4" s="24"/>
      <c r="CRA4" s="24"/>
      <c r="CRB4" s="24"/>
      <c r="CRC4" s="24"/>
      <c r="CRD4" s="24"/>
      <c r="CRE4" s="24"/>
      <c r="CRF4" s="24"/>
      <c r="CRG4" s="24"/>
      <c r="CRH4" s="24"/>
      <c r="CRI4" s="24"/>
      <c r="CRJ4" s="24"/>
      <c r="CRK4" s="24"/>
      <c r="CRL4" s="24"/>
      <c r="CRM4" s="24"/>
      <c r="CRN4" s="24"/>
      <c r="CRO4" s="24"/>
      <c r="CRP4" s="24"/>
      <c r="CRQ4" s="24"/>
      <c r="CRR4" s="24"/>
      <c r="CRS4" s="24"/>
      <c r="CRT4" s="24"/>
      <c r="CRU4" s="24"/>
      <c r="CRV4" s="24"/>
      <c r="CRW4" s="24"/>
      <c r="CRX4" s="24"/>
      <c r="CRY4" s="24"/>
      <c r="CRZ4" s="24"/>
      <c r="CSA4" s="24"/>
      <c r="CSB4" s="24"/>
      <c r="CSC4" s="24"/>
      <c r="CSD4" s="24"/>
      <c r="CSE4" s="24"/>
      <c r="CSF4" s="24"/>
      <c r="CSG4" s="24"/>
      <c r="CSH4" s="24"/>
      <c r="CSI4" s="24"/>
      <c r="CSJ4" s="24"/>
      <c r="CSK4" s="24"/>
      <c r="CSL4" s="24"/>
      <c r="CSM4" s="24"/>
      <c r="CSN4" s="24"/>
      <c r="CSO4" s="24"/>
      <c r="CSP4" s="24"/>
      <c r="CSQ4" s="24"/>
      <c r="CSR4" s="24"/>
      <c r="CSS4" s="24"/>
      <c r="CST4" s="24"/>
      <c r="CSU4" s="24"/>
      <c r="CSV4" s="24"/>
      <c r="CSW4" s="24"/>
      <c r="CSX4" s="24"/>
      <c r="CSY4" s="24"/>
      <c r="CSZ4" s="24"/>
      <c r="CTA4" s="24"/>
      <c r="CTB4" s="24"/>
      <c r="CTC4" s="24"/>
      <c r="CTD4" s="24"/>
      <c r="CTE4" s="24"/>
      <c r="CTF4" s="24"/>
      <c r="CTG4" s="24"/>
      <c r="CTH4" s="24"/>
      <c r="CTI4" s="24"/>
      <c r="CTJ4" s="24"/>
      <c r="CTK4" s="24"/>
      <c r="CTL4" s="24"/>
      <c r="CTM4" s="24"/>
      <c r="CTN4" s="24"/>
      <c r="CTO4" s="24"/>
      <c r="CTP4" s="24"/>
      <c r="CTQ4" s="24"/>
      <c r="CTR4" s="24"/>
      <c r="CTS4" s="24"/>
      <c r="CTT4" s="24"/>
      <c r="CTU4" s="24"/>
      <c r="CTV4" s="24"/>
      <c r="CTW4" s="24"/>
      <c r="CTX4" s="24"/>
      <c r="CTY4" s="24"/>
      <c r="CTZ4" s="24"/>
      <c r="CUA4" s="24"/>
      <c r="CUB4" s="24"/>
      <c r="CUC4" s="24"/>
      <c r="CUD4" s="24"/>
      <c r="CUE4" s="24"/>
      <c r="CUF4" s="24"/>
      <c r="CUG4" s="24"/>
      <c r="CUH4" s="24"/>
      <c r="CUI4" s="24"/>
      <c r="CUJ4" s="24"/>
      <c r="CUK4" s="24"/>
      <c r="CUL4" s="24"/>
      <c r="CUM4" s="24"/>
      <c r="CUN4" s="24"/>
      <c r="CUO4" s="24"/>
      <c r="CUP4" s="24"/>
      <c r="CUQ4" s="24"/>
      <c r="CUR4" s="24"/>
      <c r="CUS4" s="24"/>
      <c r="CUT4" s="24"/>
      <c r="CUU4" s="24"/>
      <c r="CUV4" s="24"/>
      <c r="CUW4" s="24"/>
      <c r="CUX4" s="24"/>
      <c r="CUY4" s="24"/>
      <c r="CUZ4" s="24"/>
      <c r="CVA4" s="24"/>
      <c r="CVB4" s="24"/>
      <c r="CVC4" s="24"/>
      <c r="CVD4" s="24"/>
      <c r="CVE4" s="24"/>
      <c r="CVF4" s="24"/>
      <c r="CVG4" s="24"/>
      <c r="CVH4" s="24"/>
      <c r="CVI4" s="24"/>
      <c r="CVJ4" s="24"/>
      <c r="CVK4" s="24"/>
      <c r="CVL4" s="24"/>
      <c r="CVM4" s="24"/>
      <c r="CVN4" s="24"/>
      <c r="CVO4" s="24"/>
      <c r="CVP4" s="24"/>
      <c r="CVQ4" s="24"/>
      <c r="CVR4" s="24"/>
      <c r="CVS4" s="24"/>
      <c r="CVT4" s="24"/>
      <c r="CVU4" s="24"/>
      <c r="CVV4" s="24"/>
      <c r="CVW4" s="24"/>
      <c r="CVX4" s="24"/>
      <c r="CVY4" s="24"/>
      <c r="CVZ4" s="24"/>
      <c r="CWA4" s="24"/>
      <c r="CWB4" s="24"/>
      <c r="CWC4" s="24"/>
      <c r="CWD4" s="24"/>
      <c r="CWE4" s="24"/>
      <c r="CWF4" s="24"/>
      <c r="CWG4" s="24"/>
      <c r="CWH4" s="24"/>
      <c r="CWI4" s="24"/>
      <c r="CWJ4" s="24"/>
      <c r="CWK4" s="24"/>
      <c r="CWL4" s="24"/>
      <c r="CWM4" s="24"/>
      <c r="CWN4" s="24"/>
      <c r="CWO4" s="24"/>
      <c r="CWP4" s="24"/>
      <c r="CWQ4" s="24"/>
      <c r="CWR4" s="24"/>
      <c r="CWS4" s="24"/>
      <c r="CWT4" s="24"/>
      <c r="CWU4" s="24"/>
      <c r="CWV4" s="24"/>
      <c r="CWW4" s="24"/>
      <c r="CWX4" s="24"/>
      <c r="CWY4" s="24"/>
      <c r="CWZ4" s="24"/>
      <c r="CXA4" s="24"/>
      <c r="CXB4" s="24"/>
      <c r="CXC4" s="24"/>
      <c r="CXD4" s="24"/>
      <c r="CXE4" s="24"/>
      <c r="CXF4" s="24"/>
      <c r="CXG4" s="24"/>
      <c r="CXH4" s="24"/>
      <c r="CXI4" s="24"/>
      <c r="CXJ4" s="24"/>
      <c r="CXK4" s="24"/>
      <c r="CXL4" s="24"/>
      <c r="CXM4" s="24"/>
      <c r="CXN4" s="24"/>
      <c r="CXO4" s="24"/>
      <c r="CXP4" s="24"/>
      <c r="CXQ4" s="24"/>
      <c r="CXR4" s="24"/>
      <c r="CXS4" s="24"/>
      <c r="CXT4" s="24"/>
      <c r="CXU4" s="24"/>
      <c r="CXV4" s="24"/>
      <c r="CXW4" s="24"/>
      <c r="CXX4" s="24"/>
      <c r="CXY4" s="24"/>
      <c r="CXZ4" s="24"/>
      <c r="CYA4" s="24"/>
      <c r="CYB4" s="24"/>
      <c r="CYC4" s="24"/>
      <c r="CYD4" s="24"/>
      <c r="CYE4" s="24"/>
      <c r="CYF4" s="24"/>
      <c r="CYG4" s="24"/>
      <c r="CYH4" s="24"/>
      <c r="CYI4" s="24"/>
      <c r="CYJ4" s="24"/>
      <c r="CYK4" s="24"/>
      <c r="CYL4" s="24"/>
      <c r="CYM4" s="24"/>
      <c r="CYN4" s="24"/>
      <c r="CYO4" s="24"/>
      <c r="CYP4" s="24"/>
      <c r="CYQ4" s="24"/>
      <c r="CYR4" s="24"/>
      <c r="CYS4" s="24"/>
      <c r="CYT4" s="24"/>
      <c r="CYU4" s="24"/>
      <c r="CYV4" s="24"/>
      <c r="CYW4" s="24"/>
      <c r="CYX4" s="24"/>
      <c r="CYY4" s="24"/>
      <c r="CYZ4" s="24"/>
      <c r="CZA4" s="24"/>
      <c r="CZB4" s="24"/>
      <c r="CZC4" s="24"/>
      <c r="CZD4" s="24"/>
      <c r="CZE4" s="24"/>
      <c r="CZF4" s="24"/>
      <c r="CZG4" s="24"/>
      <c r="CZH4" s="24"/>
      <c r="CZI4" s="24"/>
      <c r="CZJ4" s="24"/>
      <c r="CZK4" s="24"/>
      <c r="CZL4" s="24"/>
      <c r="CZM4" s="24"/>
      <c r="CZN4" s="24"/>
      <c r="CZO4" s="24"/>
      <c r="CZP4" s="24"/>
      <c r="CZQ4" s="24"/>
      <c r="CZR4" s="24"/>
      <c r="CZS4" s="24"/>
      <c r="CZT4" s="24"/>
      <c r="CZU4" s="24"/>
      <c r="CZV4" s="24"/>
      <c r="CZW4" s="24"/>
      <c r="CZX4" s="24"/>
      <c r="CZY4" s="24"/>
      <c r="CZZ4" s="24"/>
      <c r="DAA4" s="24"/>
      <c r="DAB4" s="24"/>
      <c r="DAC4" s="24"/>
      <c r="DAD4" s="24"/>
      <c r="DAE4" s="24"/>
      <c r="DAF4" s="24"/>
      <c r="DAG4" s="24"/>
      <c r="DAH4" s="24"/>
      <c r="DAI4" s="24"/>
      <c r="DAJ4" s="24"/>
      <c r="DAK4" s="24"/>
      <c r="DAL4" s="24"/>
      <c r="DAM4" s="24"/>
      <c r="DAN4" s="24"/>
      <c r="DAO4" s="24"/>
      <c r="DAP4" s="24"/>
      <c r="DAQ4" s="24"/>
      <c r="DAR4" s="24"/>
      <c r="DAS4" s="24"/>
      <c r="DAT4" s="24"/>
      <c r="DAU4" s="24"/>
      <c r="DAV4" s="24"/>
      <c r="DAW4" s="24"/>
      <c r="DAX4" s="24"/>
      <c r="DAY4" s="24"/>
      <c r="DAZ4" s="24"/>
      <c r="DBA4" s="24"/>
      <c r="DBB4" s="24"/>
      <c r="DBC4" s="24"/>
      <c r="DBD4" s="24"/>
      <c r="DBE4" s="24"/>
      <c r="DBF4" s="24"/>
      <c r="DBG4" s="24"/>
      <c r="DBH4" s="24"/>
      <c r="DBI4" s="24"/>
      <c r="DBJ4" s="24"/>
      <c r="DBK4" s="24"/>
      <c r="DBL4" s="24"/>
      <c r="DBM4" s="24"/>
      <c r="DBN4" s="24"/>
      <c r="DBO4" s="24"/>
      <c r="DBP4" s="24"/>
      <c r="DBQ4" s="24"/>
      <c r="DBR4" s="24"/>
      <c r="DBS4" s="24"/>
      <c r="DBT4" s="24"/>
      <c r="DBU4" s="24"/>
      <c r="DBV4" s="24"/>
      <c r="DBW4" s="24"/>
      <c r="DBX4" s="24"/>
      <c r="DBY4" s="24"/>
      <c r="DBZ4" s="24"/>
      <c r="DCA4" s="24"/>
      <c r="DCB4" s="24"/>
      <c r="DCC4" s="24"/>
      <c r="DCD4" s="24"/>
      <c r="DCE4" s="24"/>
      <c r="DCF4" s="24"/>
      <c r="DCG4" s="24"/>
      <c r="DCH4" s="24"/>
      <c r="DCI4" s="24"/>
      <c r="DCJ4" s="24"/>
      <c r="DCK4" s="24"/>
      <c r="DCL4" s="24"/>
      <c r="DCM4" s="24"/>
      <c r="DCN4" s="24"/>
      <c r="DCO4" s="24"/>
      <c r="DCP4" s="24"/>
      <c r="DCQ4" s="24"/>
      <c r="DCR4" s="24"/>
      <c r="DCS4" s="24"/>
      <c r="DCT4" s="24"/>
      <c r="DCU4" s="24"/>
      <c r="DCV4" s="24"/>
      <c r="DCW4" s="24"/>
      <c r="DCX4" s="24"/>
      <c r="DCY4" s="24"/>
      <c r="DCZ4" s="24"/>
      <c r="DDA4" s="24"/>
      <c r="DDB4" s="24"/>
      <c r="DDC4" s="24"/>
      <c r="DDD4" s="24"/>
      <c r="DDE4" s="24"/>
      <c r="DDF4" s="24"/>
      <c r="DDG4" s="24"/>
      <c r="DDH4" s="24"/>
      <c r="DDI4" s="24"/>
      <c r="DDJ4" s="24"/>
      <c r="DDK4" s="24"/>
      <c r="DDL4" s="24"/>
      <c r="DDM4" s="24"/>
      <c r="DDN4" s="24"/>
      <c r="DDO4" s="24"/>
      <c r="DDP4" s="24"/>
      <c r="DDQ4" s="24"/>
      <c r="DDR4" s="24"/>
      <c r="DDS4" s="24"/>
      <c r="DDT4" s="24"/>
      <c r="DDU4" s="24"/>
      <c r="DDV4" s="24"/>
      <c r="DDW4" s="24"/>
      <c r="DDX4" s="24"/>
      <c r="DDY4" s="24"/>
      <c r="DDZ4" s="24"/>
      <c r="DEA4" s="24"/>
      <c r="DEB4" s="24"/>
      <c r="DEC4" s="24"/>
      <c r="DED4" s="24"/>
      <c r="DEE4" s="24"/>
      <c r="DEF4" s="24"/>
      <c r="DEG4" s="24"/>
      <c r="DEH4" s="24"/>
      <c r="DEI4" s="24"/>
      <c r="DEJ4" s="24"/>
      <c r="DEK4" s="24"/>
      <c r="DEL4" s="24"/>
      <c r="DEM4" s="24"/>
      <c r="DEN4" s="24"/>
      <c r="DEO4" s="24"/>
      <c r="DEP4" s="24"/>
      <c r="DEQ4" s="24"/>
      <c r="DER4" s="24"/>
      <c r="DES4" s="24"/>
      <c r="DET4" s="24"/>
      <c r="DEU4" s="24"/>
      <c r="DEV4" s="24"/>
      <c r="DEW4" s="24"/>
      <c r="DEX4" s="24"/>
      <c r="DEY4" s="24"/>
      <c r="DEZ4" s="24"/>
      <c r="DFA4" s="24"/>
      <c r="DFB4" s="24"/>
      <c r="DFC4" s="24"/>
      <c r="DFD4" s="24"/>
      <c r="DFE4" s="24"/>
      <c r="DFF4" s="24"/>
      <c r="DFG4" s="24"/>
      <c r="DFH4" s="24"/>
      <c r="DFI4" s="24"/>
      <c r="DFJ4" s="24"/>
      <c r="DFK4" s="24"/>
      <c r="DFL4" s="24"/>
      <c r="DFM4" s="24"/>
      <c r="DFN4" s="24"/>
      <c r="DFO4" s="24"/>
      <c r="DFP4" s="24"/>
      <c r="DFQ4" s="24"/>
      <c r="DFR4" s="24"/>
      <c r="DFS4" s="24"/>
      <c r="DFT4" s="24"/>
      <c r="DFU4" s="24"/>
      <c r="DFV4" s="24"/>
      <c r="DFW4" s="24"/>
      <c r="DFX4" s="24"/>
      <c r="DFY4" s="24"/>
      <c r="DFZ4" s="24"/>
      <c r="DGA4" s="24"/>
      <c r="DGB4" s="24"/>
      <c r="DGC4" s="24"/>
      <c r="DGD4" s="24"/>
      <c r="DGE4" s="24"/>
      <c r="DGF4" s="24"/>
      <c r="DGG4" s="24"/>
      <c r="DGH4" s="24"/>
      <c r="DGI4" s="24"/>
      <c r="DGJ4" s="24"/>
      <c r="DGK4" s="24"/>
      <c r="DGL4" s="24"/>
      <c r="DGM4" s="24"/>
      <c r="DGN4" s="24"/>
      <c r="DGO4" s="24"/>
      <c r="DGP4" s="24"/>
      <c r="DGQ4" s="24"/>
      <c r="DGR4" s="24"/>
      <c r="DGS4" s="24"/>
      <c r="DGT4" s="24"/>
      <c r="DGU4" s="24"/>
      <c r="DGV4" s="24"/>
      <c r="DGW4" s="24"/>
      <c r="DGX4" s="24"/>
      <c r="DGY4" s="24"/>
      <c r="DGZ4" s="24"/>
      <c r="DHA4" s="24"/>
      <c r="DHB4" s="24"/>
      <c r="DHC4" s="24"/>
      <c r="DHD4" s="24"/>
      <c r="DHE4" s="24"/>
      <c r="DHF4" s="24"/>
      <c r="DHG4" s="24"/>
      <c r="DHH4" s="24"/>
      <c r="DHI4" s="24"/>
      <c r="DHJ4" s="24"/>
      <c r="DHK4" s="24"/>
      <c r="DHL4" s="24"/>
      <c r="DHM4" s="24"/>
      <c r="DHN4" s="24"/>
      <c r="DHO4" s="24"/>
      <c r="DHP4" s="24"/>
      <c r="DHQ4" s="24"/>
      <c r="DHR4" s="24"/>
      <c r="DHS4" s="24"/>
      <c r="DHT4" s="24"/>
      <c r="DHU4" s="24"/>
      <c r="DHV4" s="24"/>
      <c r="DHW4" s="24"/>
      <c r="DHX4" s="24"/>
      <c r="DHY4" s="24"/>
      <c r="DHZ4" s="24"/>
      <c r="DIA4" s="24"/>
      <c r="DIB4" s="24"/>
      <c r="DIC4" s="24"/>
      <c r="DID4" s="24"/>
      <c r="DIE4" s="24"/>
      <c r="DIF4" s="24"/>
      <c r="DIG4" s="24"/>
      <c r="DIH4" s="24"/>
      <c r="DII4" s="24"/>
      <c r="DIJ4" s="24"/>
      <c r="DIK4" s="24"/>
      <c r="DIL4" s="24"/>
      <c r="DIM4" s="24"/>
      <c r="DIN4" s="24"/>
      <c r="DIO4" s="24"/>
      <c r="DIP4" s="24"/>
      <c r="DIQ4" s="24"/>
      <c r="DIR4" s="24"/>
      <c r="DIS4" s="24"/>
      <c r="DIT4" s="24"/>
      <c r="DIU4" s="24"/>
      <c r="DIV4" s="24"/>
      <c r="DIW4" s="24"/>
      <c r="DIX4" s="24"/>
      <c r="DIY4" s="24"/>
      <c r="DIZ4" s="24"/>
      <c r="DJA4" s="24"/>
      <c r="DJB4" s="24"/>
      <c r="DJC4" s="24"/>
      <c r="DJD4" s="24"/>
      <c r="DJE4" s="24"/>
      <c r="DJF4" s="24"/>
      <c r="DJG4" s="24"/>
      <c r="DJH4" s="24"/>
      <c r="DJI4" s="24"/>
      <c r="DJJ4" s="24"/>
      <c r="DJK4" s="24"/>
      <c r="DJL4" s="24"/>
      <c r="DJM4" s="24"/>
      <c r="DJN4" s="24"/>
      <c r="DJO4" s="24"/>
      <c r="DJP4" s="24"/>
      <c r="DJQ4" s="24"/>
      <c r="DJR4" s="24"/>
      <c r="DJS4" s="24"/>
      <c r="DJT4" s="24"/>
      <c r="DJU4" s="24"/>
      <c r="DJV4" s="24"/>
      <c r="DJW4" s="24"/>
      <c r="DJX4" s="24"/>
      <c r="DJY4" s="24"/>
      <c r="DJZ4" s="24"/>
      <c r="DKA4" s="24"/>
      <c r="DKB4" s="24"/>
      <c r="DKC4" s="24"/>
      <c r="DKD4" s="24"/>
      <c r="DKE4" s="24"/>
      <c r="DKF4" s="24"/>
      <c r="DKG4" s="24"/>
      <c r="DKH4" s="24"/>
      <c r="DKI4" s="24"/>
      <c r="DKJ4" s="24"/>
      <c r="DKK4" s="24"/>
      <c r="DKL4" s="24"/>
      <c r="DKM4" s="24"/>
      <c r="DKN4" s="24"/>
      <c r="DKO4" s="24"/>
      <c r="DKP4" s="24"/>
      <c r="DKQ4" s="24"/>
      <c r="DKR4" s="24"/>
      <c r="DKS4" s="24"/>
      <c r="DKT4" s="24"/>
      <c r="DKU4" s="24"/>
      <c r="DKV4" s="24"/>
      <c r="DKW4" s="24"/>
      <c r="DKX4" s="24"/>
      <c r="DKY4" s="24"/>
      <c r="DKZ4" s="24"/>
      <c r="DLA4" s="24"/>
      <c r="DLB4" s="24"/>
      <c r="DLC4" s="24"/>
      <c r="DLD4" s="24"/>
      <c r="DLE4" s="24"/>
      <c r="DLF4" s="24"/>
      <c r="DLG4" s="24"/>
      <c r="DLH4" s="24"/>
      <c r="DLI4" s="24"/>
      <c r="DLJ4" s="24"/>
      <c r="DLK4" s="24"/>
      <c r="DLL4" s="24"/>
      <c r="DLM4" s="24"/>
      <c r="DLN4" s="24"/>
      <c r="DLO4" s="24"/>
      <c r="DLP4" s="24"/>
      <c r="DLQ4" s="24"/>
      <c r="DLR4" s="24"/>
      <c r="DLS4" s="24"/>
      <c r="DLT4" s="24"/>
      <c r="DLU4" s="24"/>
      <c r="DLV4" s="24"/>
      <c r="DLW4" s="24"/>
      <c r="DLX4" s="24"/>
      <c r="DLY4" s="24"/>
      <c r="DLZ4" s="24"/>
      <c r="DMA4" s="24"/>
      <c r="DMB4" s="24"/>
      <c r="DMC4" s="24"/>
      <c r="DMD4" s="24"/>
      <c r="DME4" s="24"/>
      <c r="DMF4" s="24"/>
      <c r="DMG4" s="24"/>
      <c r="DMH4" s="24"/>
      <c r="DMI4" s="24"/>
      <c r="DMJ4" s="24"/>
      <c r="DMK4" s="24"/>
      <c r="DML4" s="24"/>
      <c r="DMM4" s="24"/>
      <c r="DMN4" s="24"/>
      <c r="DMO4" s="24"/>
      <c r="DMP4" s="24"/>
      <c r="DMQ4" s="24"/>
      <c r="DMR4" s="24"/>
      <c r="DMS4" s="24"/>
      <c r="DMT4" s="24"/>
      <c r="DMU4" s="24"/>
      <c r="DMV4" s="24"/>
      <c r="DMW4" s="24"/>
      <c r="DMX4" s="24"/>
      <c r="DMY4" s="24"/>
      <c r="DMZ4" s="24"/>
      <c r="DNA4" s="24"/>
      <c r="DNB4" s="24"/>
      <c r="DNC4" s="24"/>
      <c r="DND4" s="24"/>
      <c r="DNE4" s="24"/>
      <c r="DNF4" s="24"/>
      <c r="DNG4" s="24"/>
      <c r="DNH4" s="24"/>
      <c r="DNI4" s="24"/>
      <c r="DNJ4" s="24"/>
      <c r="DNK4" s="24"/>
      <c r="DNL4" s="24"/>
      <c r="DNM4" s="24"/>
      <c r="DNN4" s="24"/>
      <c r="DNO4" s="24"/>
      <c r="DNP4" s="24"/>
      <c r="DNQ4" s="24"/>
      <c r="DNR4" s="24"/>
      <c r="DNS4" s="24"/>
      <c r="DNT4" s="24"/>
      <c r="DNU4" s="24"/>
      <c r="DNV4" s="24"/>
      <c r="DNW4" s="24"/>
      <c r="DNX4" s="24"/>
      <c r="DNY4" s="24"/>
      <c r="DNZ4" s="24"/>
      <c r="DOA4" s="24"/>
      <c r="DOB4" s="24"/>
      <c r="DOC4" s="24"/>
      <c r="DOD4" s="24"/>
      <c r="DOE4" s="24"/>
      <c r="DOF4" s="24"/>
      <c r="DOG4" s="24"/>
      <c r="DOH4" s="24"/>
      <c r="DOI4" s="24"/>
      <c r="DOJ4" s="24"/>
      <c r="DOK4" s="24"/>
      <c r="DOL4" s="24"/>
      <c r="DOM4" s="24"/>
      <c r="DON4" s="24"/>
      <c r="DOO4" s="24"/>
      <c r="DOP4" s="24"/>
      <c r="DOQ4" s="24"/>
      <c r="DOR4" s="24"/>
      <c r="DOS4" s="24"/>
      <c r="DOT4" s="24"/>
      <c r="DOU4" s="24"/>
      <c r="DOV4" s="24"/>
      <c r="DOW4" s="24"/>
      <c r="DOX4" s="24"/>
      <c r="DOY4" s="24"/>
      <c r="DOZ4" s="24"/>
      <c r="DPA4" s="24"/>
      <c r="DPB4" s="24"/>
      <c r="DPC4" s="24"/>
      <c r="DPD4" s="24"/>
      <c r="DPE4" s="24"/>
      <c r="DPF4" s="24"/>
      <c r="DPG4" s="24"/>
      <c r="DPH4" s="24"/>
      <c r="DPI4" s="24"/>
      <c r="DPJ4" s="24"/>
      <c r="DPK4" s="24"/>
      <c r="DPL4" s="24"/>
      <c r="DPM4" s="24"/>
      <c r="DPN4" s="24"/>
      <c r="DPO4" s="24"/>
      <c r="DPP4" s="24"/>
      <c r="DPQ4" s="24"/>
      <c r="DPR4" s="24"/>
      <c r="DPS4" s="24"/>
      <c r="DPT4" s="24"/>
      <c r="DPU4" s="24"/>
      <c r="DPV4" s="24"/>
      <c r="DPW4" s="24"/>
      <c r="DPX4" s="24"/>
      <c r="DPY4" s="24"/>
      <c r="DPZ4" s="24"/>
      <c r="DQA4" s="24"/>
      <c r="DQB4" s="24"/>
      <c r="DQC4" s="24"/>
      <c r="DQD4" s="24"/>
      <c r="DQE4" s="24"/>
      <c r="DQF4" s="24"/>
      <c r="DQG4" s="24"/>
      <c r="DQH4" s="24"/>
      <c r="DQI4" s="24"/>
      <c r="DQJ4" s="24"/>
      <c r="DQK4" s="24"/>
      <c r="DQL4" s="24"/>
      <c r="DQM4" s="24"/>
      <c r="DQN4" s="24"/>
      <c r="DQO4" s="24"/>
      <c r="DQP4" s="24"/>
      <c r="DQQ4" s="24"/>
      <c r="DQR4" s="24"/>
      <c r="DQS4" s="24"/>
      <c r="DQT4" s="24"/>
      <c r="DQU4" s="24"/>
      <c r="DQV4" s="24"/>
      <c r="DQW4" s="24"/>
      <c r="DQX4" s="24"/>
      <c r="DQY4" s="24"/>
      <c r="DQZ4" s="24"/>
      <c r="DRA4" s="24"/>
      <c r="DRB4" s="24"/>
      <c r="DRC4" s="24"/>
      <c r="DRD4" s="24"/>
      <c r="DRE4" s="24"/>
      <c r="DRF4" s="24"/>
      <c r="DRG4" s="24"/>
      <c r="DRH4" s="24"/>
      <c r="DRI4" s="24"/>
      <c r="DRJ4" s="24"/>
      <c r="DRK4" s="24"/>
      <c r="DRL4" s="24"/>
      <c r="DRM4" s="24"/>
      <c r="DRN4" s="24"/>
      <c r="DRO4" s="24"/>
      <c r="DRP4" s="24"/>
      <c r="DRQ4" s="24"/>
      <c r="DRR4" s="24"/>
      <c r="DRS4" s="24"/>
      <c r="DRT4" s="24"/>
      <c r="DRU4" s="24"/>
      <c r="DRV4" s="24"/>
      <c r="DRW4" s="24"/>
      <c r="DRX4" s="24"/>
      <c r="DRY4" s="24"/>
      <c r="DRZ4" s="24"/>
      <c r="DSA4" s="24"/>
      <c r="DSB4" s="24"/>
      <c r="DSC4" s="24"/>
      <c r="DSD4" s="24"/>
      <c r="DSE4" s="24"/>
      <c r="DSF4" s="24"/>
      <c r="DSG4" s="24"/>
      <c r="DSH4" s="24"/>
      <c r="DSI4" s="24"/>
      <c r="DSJ4" s="24"/>
      <c r="DSK4" s="24"/>
      <c r="DSL4" s="24"/>
      <c r="DSM4" s="24"/>
      <c r="DSN4" s="24"/>
      <c r="DSO4" s="24"/>
      <c r="DSP4" s="24"/>
      <c r="DSQ4" s="24"/>
      <c r="DSR4" s="24"/>
      <c r="DSS4" s="24"/>
      <c r="DST4" s="24"/>
      <c r="DSU4" s="24"/>
      <c r="DSV4" s="24"/>
      <c r="DSW4" s="24"/>
      <c r="DSX4" s="24"/>
      <c r="DSY4" s="24"/>
      <c r="DSZ4" s="24"/>
      <c r="DTA4" s="24"/>
      <c r="DTB4" s="24"/>
      <c r="DTC4" s="24"/>
      <c r="DTD4" s="24"/>
      <c r="DTE4" s="24"/>
      <c r="DTF4" s="24"/>
      <c r="DTG4" s="24"/>
      <c r="DTH4" s="24"/>
      <c r="DTI4" s="24"/>
      <c r="DTJ4" s="24"/>
      <c r="DTK4" s="24"/>
      <c r="DTL4" s="24"/>
      <c r="DTM4" s="24"/>
      <c r="DTN4" s="24"/>
      <c r="DTO4" s="24"/>
      <c r="DTP4" s="24"/>
      <c r="DTQ4" s="24"/>
      <c r="DTR4" s="24"/>
      <c r="DTS4" s="24"/>
      <c r="DTT4" s="24"/>
      <c r="DTU4" s="24"/>
      <c r="DTV4" s="24"/>
      <c r="DTW4" s="24"/>
      <c r="DTX4" s="24"/>
      <c r="DTY4" s="24"/>
      <c r="DTZ4" s="24"/>
      <c r="DUA4" s="24"/>
      <c r="DUB4" s="24"/>
      <c r="DUC4" s="24"/>
      <c r="DUD4" s="24"/>
      <c r="DUE4" s="24"/>
      <c r="DUF4" s="24"/>
      <c r="DUG4" s="24"/>
      <c r="DUH4" s="24"/>
      <c r="DUI4" s="24"/>
      <c r="DUJ4" s="24"/>
      <c r="DUK4" s="24"/>
      <c r="DUL4" s="24"/>
      <c r="DUM4" s="24"/>
      <c r="DUN4" s="24"/>
      <c r="DUO4" s="24"/>
      <c r="DUP4" s="24"/>
      <c r="DUQ4" s="24"/>
      <c r="DUR4" s="24"/>
      <c r="DUS4" s="24"/>
      <c r="DUT4" s="24"/>
      <c r="DUU4" s="24"/>
      <c r="DUV4" s="24"/>
      <c r="DUW4" s="24"/>
      <c r="DUX4" s="24"/>
      <c r="DUY4" s="24"/>
      <c r="DUZ4" s="24"/>
      <c r="DVA4" s="24"/>
      <c r="DVB4" s="24"/>
      <c r="DVC4" s="24"/>
      <c r="DVD4" s="24"/>
      <c r="DVE4" s="24"/>
      <c r="DVF4" s="24"/>
      <c r="DVG4" s="24"/>
      <c r="DVH4" s="24"/>
      <c r="DVI4" s="24"/>
      <c r="DVJ4" s="24"/>
      <c r="DVK4" s="24"/>
      <c r="DVL4" s="24"/>
      <c r="DVM4" s="24"/>
      <c r="DVN4" s="24"/>
      <c r="DVO4" s="24"/>
      <c r="DVP4" s="24"/>
      <c r="DVQ4" s="24"/>
      <c r="DVR4" s="24"/>
      <c r="DVS4" s="24"/>
      <c r="DVT4" s="24"/>
      <c r="DVU4" s="24"/>
      <c r="DVV4" s="24"/>
      <c r="DVW4" s="24"/>
      <c r="DVX4" s="24"/>
      <c r="DVY4" s="24"/>
      <c r="DVZ4" s="24"/>
      <c r="DWA4" s="24"/>
      <c r="DWB4" s="24"/>
      <c r="DWC4" s="24"/>
      <c r="DWD4" s="24"/>
      <c r="DWE4" s="24"/>
      <c r="DWF4" s="24"/>
      <c r="DWG4" s="24"/>
      <c r="DWH4" s="24"/>
      <c r="DWI4" s="24"/>
      <c r="DWJ4" s="24"/>
      <c r="DWK4" s="24"/>
      <c r="DWL4" s="24"/>
      <c r="DWM4" s="24"/>
      <c r="DWN4" s="24"/>
      <c r="DWO4" s="24"/>
      <c r="DWP4" s="24"/>
      <c r="DWQ4" s="24"/>
      <c r="DWR4" s="24"/>
      <c r="DWS4" s="24"/>
      <c r="DWT4" s="24"/>
      <c r="DWU4" s="24"/>
      <c r="DWV4" s="24"/>
      <c r="DWW4" s="24"/>
      <c r="DWX4" s="24"/>
      <c r="DWY4" s="24"/>
      <c r="DWZ4" s="24"/>
      <c r="DXA4" s="24"/>
      <c r="DXB4" s="24"/>
      <c r="DXC4" s="24"/>
      <c r="DXD4" s="24"/>
      <c r="DXE4" s="24"/>
      <c r="DXF4" s="24"/>
      <c r="DXG4" s="24"/>
      <c r="DXH4" s="24"/>
      <c r="DXI4" s="24"/>
      <c r="DXJ4" s="24"/>
      <c r="DXK4" s="24"/>
      <c r="DXL4" s="24"/>
      <c r="DXM4" s="24"/>
      <c r="DXN4" s="24"/>
      <c r="DXO4" s="24"/>
      <c r="DXP4" s="24"/>
      <c r="DXQ4" s="24"/>
      <c r="DXR4" s="24"/>
      <c r="DXS4" s="24"/>
      <c r="DXT4" s="24"/>
      <c r="DXU4" s="24"/>
      <c r="DXV4" s="24"/>
      <c r="DXW4" s="24"/>
      <c r="DXX4" s="24"/>
      <c r="DXY4" s="24"/>
      <c r="DXZ4" s="24"/>
      <c r="DYA4" s="24"/>
      <c r="DYB4" s="24"/>
      <c r="DYC4" s="24"/>
      <c r="DYD4" s="24"/>
      <c r="DYE4" s="24"/>
      <c r="DYF4" s="24"/>
      <c r="DYG4" s="24"/>
      <c r="DYH4" s="24"/>
      <c r="DYI4" s="24"/>
      <c r="DYJ4" s="24"/>
      <c r="DYK4" s="24"/>
      <c r="DYL4" s="24"/>
      <c r="DYM4" s="24"/>
      <c r="DYN4" s="24"/>
      <c r="DYO4" s="24"/>
      <c r="DYP4" s="24"/>
      <c r="DYQ4" s="24"/>
      <c r="DYR4" s="24"/>
      <c r="DYS4" s="24"/>
      <c r="DYT4" s="24"/>
      <c r="DYU4" s="24"/>
      <c r="DYV4" s="24"/>
      <c r="DYW4" s="24"/>
      <c r="DYX4" s="24"/>
      <c r="DYY4" s="24"/>
      <c r="DYZ4" s="24"/>
      <c r="DZA4" s="24"/>
      <c r="DZB4" s="24"/>
      <c r="DZC4" s="24"/>
      <c r="DZD4" s="24"/>
      <c r="DZE4" s="24"/>
      <c r="DZF4" s="24"/>
      <c r="DZG4" s="24"/>
      <c r="DZH4" s="24"/>
      <c r="DZI4" s="24"/>
      <c r="DZJ4" s="24"/>
      <c r="DZK4" s="24"/>
      <c r="DZL4" s="24"/>
      <c r="DZM4" s="24"/>
      <c r="DZN4" s="24"/>
      <c r="DZO4" s="24"/>
      <c r="DZP4" s="24"/>
      <c r="DZQ4" s="24"/>
      <c r="DZR4" s="24"/>
      <c r="DZS4" s="24"/>
      <c r="DZT4" s="24"/>
      <c r="DZU4" s="24"/>
      <c r="DZV4" s="24"/>
      <c r="DZW4" s="24"/>
      <c r="DZX4" s="24"/>
      <c r="DZY4" s="24"/>
      <c r="DZZ4" s="24"/>
      <c r="EAA4" s="24"/>
      <c r="EAB4" s="24"/>
      <c r="EAC4" s="24"/>
      <c r="EAD4" s="24"/>
      <c r="EAE4" s="24"/>
      <c r="EAF4" s="24"/>
      <c r="EAG4" s="24"/>
      <c r="EAH4" s="24"/>
      <c r="EAI4" s="24"/>
      <c r="EAJ4" s="24"/>
      <c r="EAK4" s="24"/>
      <c r="EAL4" s="24"/>
      <c r="EAM4" s="24"/>
      <c r="EAN4" s="24"/>
      <c r="EAO4" s="24"/>
      <c r="EAP4" s="24"/>
      <c r="EAQ4" s="24"/>
      <c r="EAR4" s="24"/>
      <c r="EAS4" s="24"/>
      <c r="EAT4" s="24"/>
      <c r="EAU4" s="24"/>
      <c r="EAV4" s="24"/>
      <c r="EAW4" s="24"/>
      <c r="EAX4" s="24"/>
      <c r="EAY4" s="24"/>
      <c r="EAZ4" s="24"/>
      <c r="EBA4" s="24"/>
      <c r="EBB4" s="24"/>
      <c r="EBC4" s="24"/>
      <c r="EBD4" s="24"/>
      <c r="EBE4" s="24"/>
      <c r="EBF4" s="24"/>
      <c r="EBG4" s="24"/>
      <c r="EBH4" s="24"/>
      <c r="EBI4" s="24"/>
      <c r="EBJ4" s="24"/>
      <c r="EBK4" s="24"/>
      <c r="EBL4" s="24"/>
      <c r="EBM4" s="24"/>
      <c r="EBN4" s="24"/>
      <c r="EBO4" s="24"/>
      <c r="EBP4" s="24"/>
      <c r="EBQ4" s="24"/>
      <c r="EBR4" s="24"/>
      <c r="EBS4" s="24"/>
      <c r="EBT4" s="24"/>
      <c r="EBU4" s="24"/>
      <c r="EBV4" s="24"/>
      <c r="EBW4" s="24"/>
      <c r="EBX4" s="24"/>
      <c r="EBY4" s="24"/>
      <c r="EBZ4" s="24"/>
      <c r="ECA4" s="24"/>
      <c r="ECB4" s="24"/>
      <c r="ECC4" s="24"/>
      <c r="ECD4" s="24"/>
      <c r="ECE4" s="24"/>
      <c r="ECF4" s="24"/>
      <c r="ECG4" s="24"/>
      <c r="ECH4" s="24"/>
      <c r="ECI4" s="24"/>
      <c r="ECJ4" s="24"/>
      <c r="ECK4" s="24"/>
      <c r="ECL4" s="24"/>
      <c r="ECM4" s="24"/>
      <c r="ECN4" s="24"/>
      <c r="ECO4" s="24"/>
      <c r="ECP4" s="24"/>
      <c r="ECQ4" s="24"/>
      <c r="ECR4" s="24"/>
      <c r="ECS4" s="24"/>
      <c r="ECT4" s="24"/>
      <c r="ECU4" s="24"/>
      <c r="ECV4" s="24"/>
      <c r="ECW4" s="24"/>
      <c r="ECX4" s="24"/>
      <c r="ECY4" s="24"/>
      <c r="ECZ4" s="24"/>
      <c r="EDA4" s="24"/>
      <c r="EDB4" s="24"/>
      <c r="EDC4" s="24"/>
      <c r="EDD4" s="24"/>
      <c r="EDE4" s="24"/>
      <c r="EDF4" s="24"/>
      <c r="EDG4" s="24"/>
      <c r="EDH4" s="24"/>
      <c r="EDI4" s="24"/>
      <c r="EDJ4" s="24"/>
      <c r="EDK4" s="24"/>
      <c r="EDL4" s="24"/>
      <c r="EDM4" s="24"/>
      <c r="EDN4" s="24"/>
      <c r="EDO4" s="24"/>
      <c r="EDP4" s="24"/>
      <c r="EDQ4" s="24"/>
      <c r="EDR4" s="24"/>
      <c r="EDS4" s="24"/>
      <c r="EDT4" s="24"/>
      <c r="EDU4" s="24"/>
      <c r="EDV4" s="24"/>
      <c r="EDW4" s="24"/>
      <c r="EDX4" s="24"/>
      <c r="EDY4" s="24"/>
      <c r="EDZ4" s="24"/>
      <c r="EEA4" s="24"/>
      <c r="EEB4" s="24"/>
      <c r="EEC4" s="24"/>
      <c r="EED4" s="24"/>
      <c r="EEE4" s="24"/>
      <c r="EEF4" s="24"/>
      <c r="EEG4" s="24"/>
      <c r="EEH4" s="24"/>
      <c r="EEI4" s="24"/>
      <c r="EEJ4" s="24"/>
      <c r="EEK4" s="24"/>
      <c r="EEL4" s="24"/>
      <c r="EEM4" s="24"/>
      <c r="EEN4" s="24"/>
      <c r="EEO4" s="24"/>
      <c r="EEP4" s="24"/>
      <c r="EEQ4" s="24"/>
      <c r="EER4" s="24"/>
      <c r="EES4" s="24"/>
      <c r="EET4" s="24"/>
      <c r="EEU4" s="24"/>
      <c r="EEV4" s="24"/>
      <c r="EEW4" s="24"/>
      <c r="EEX4" s="24"/>
      <c r="EEY4" s="24"/>
      <c r="EEZ4" s="24"/>
      <c r="EFA4" s="24"/>
      <c r="EFB4" s="24"/>
      <c r="EFC4" s="24"/>
      <c r="EFD4" s="24"/>
      <c r="EFE4" s="24"/>
      <c r="EFF4" s="24"/>
      <c r="EFG4" s="24"/>
      <c r="EFH4" s="24"/>
      <c r="EFI4" s="24"/>
      <c r="EFJ4" s="24"/>
      <c r="EFK4" s="24"/>
      <c r="EFL4" s="24"/>
      <c r="EFM4" s="24"/>
      <c r="EFN4" s="24"/>
      <c r="EFO4" s="24"/>
      <c r="EFP4" s="24"/>
      <c r="EFQ4" s="24"/>
      <c r="EFR4" s="24"/>
      <c r="EFS4" s="24"/>
      <c r="EFT4" s="24"/>
      <c r="EFU4" s="24"/>
      <c r="EFV4" s="24"/>
      <c r="EFW4" s="24"/>
      <c r="EFX4" s="24"/>
      <c r="EFY4" s="24"/>
      <c r="EFZ4" s="24"/>
      <c r="EGA4" s="24"/>
      <c r="EGB4" s="24"/>
      <c r="EGC4" s="24"/>
      <c r="EGD4" s="24"/>
      <c r="EGE4" s="24"/>
      <c r="EGF4" s="24"/>
      <c r="EGG4" s="24"/>
      <c r="EGH4" s="24"/>
      <c r="EGI4" s="24"/>
      <c r="EGJ4" s="24"/>
      <c r="EGK4" s="24"/>
      <c r="EGL4" s="24"/>
      <c r="EGM4" s="24"/>
      <c r="EGN4" s="24"/>
      <c r="EGO4" s="24"/>
      <c r="EGP4" s="24"/>
      <c r="EGQ4" s="24"/>
      <c r="EGR4" s="24"/>
      <c r="EGS4" s="24"/>
      <c r="EGT4" s="24"/>
      <c r="EGU4" s="24"/>
      <c r="EGV4" s="24"/>
      <c r="EGW4" s="24"/>
      <c r="EGX4" s="24"/>
      <c r="EGY4" s="24"/>
      <c r="EGZ4" s="24"/>
      <c r="EHA4" s="24"/>
      <c r="EHB4" s="24"/>
      <c r="EHC4" s="24"/>
      <c r="EHD4" s="24"/>
      <c r="EHE4" s="24"/>
      <c r="EHF4" s="24"/>
      <c r="EHG4" s="24"/>
      <c r="EHH4" s="24"/>
      <c r="EHI4" s="24"/>
      <c r="EHJ4" s="24"/>
      <c r="EHK4" s="24"/>
      <c r="EHL4" s="24"/>
      <c r="EHM4" s="24"/>
      <c r="EHN4" s="24"/>
      <c r="EHO4" s="24"/>
      <c r="EHP4" s="24"/>
      <c r="EHQ4" s="24"/>
      <c r="EHR4" s="24"/>
      <c r="EHS4" s="24"/>
      <c r="EHT4" s="24"/>
      <c r="EHU4" s="24"/>
      <c r="EHV4" s="24"/>
      <c r="EHW4" s="24"/>
      <c r="EHX4" s="24"/>
      <c r="EHY4" s="24"/>
      <c r="EHZ4" s="24"/>
      <c r="EIA4" s="24"/>
      <c r="EIB4" s="24"/>
      <c r="EIC4" s="24"/>
      <c r="EID4" s="24"/>
      <c r="EIE4" s="24"/>
      <c r="EIF4" s="24"/>
      <c r="EIG4" s="24"/>
      <c r="EIH4" s="24"/>
      <c r="EII4" s="24"/>
      <c r="EIJ4" s="24"/>
      <c r="EIK4" s="24"/>
      <c r="EIL4" s="24"/>
      <c r="EIM4" s="24"/>
      <c r="EIN4" s="24"/>
      <c r="EIO4" s="24"/>
      <c r="EIP4" s="24"/>
      <c r="EIQ4" s="24"/>
      <c r="EIR4" s="24"/>
      <c r="EIS4" s="24"/>
      <c r="EIT4" s="24"/>
      <c r="EIU4" s="24"/>
      <c r="EIV4" s="24"/>
      <c r="EIW4" s="24"/>
      <c r="EIX4" s="24"/>
      <c r="EIY4" s="24"/>
      <c r="EIZ4" s="24"/>
      <c r="EJA4" s="24"/>
      <c r="EJB4" s="24"/>
      <c r="EJC4" s="24"/>
      <c r="EJD4" s="24"/>
      <c r="EJE4" s="24"/>
      <c r="EJF4" s="24"/>
      <c r="EJG4" s="24"/>
      <c r="EJH4" s="24"/>
      <c r="EJI4" s="24"/>
      <c r="EJJ4" s="24"/>
      <c r="EJK4" s="24"/>
      <c r="EJL4" s="24"/>
      <c r="EJM4" s="24"/>
      <c r="EJN4" s="24"/>
      <c r="EJO4" s="24"/>
      <c r="EJP4" s="24"/>
      <c r="EJQ4" s="24"/>
      <c r="EJR4" s="24"/>
      <c r="EJS4" s="24"/>
      <c r="EJT4" s="24"/>
      <c r="EJU4" s="24"/>
      <c r="EJV4" s="24"/>
      <c r="EJW4" s="24"/>
      <c r="EJX4" s="24"/>
      <c r="EJY4" s="24"/>
      <c r="EJZ4" s="24"/>
      <c r="EKA4" s="24"/>
      <c r="EKB4" s="24"/>
      <c r="EKC4" s="24"/>
      <c r="EKD4" s="24"/>
      <c r="EKE4" s="24"/>
      <c r="EKF4" s="24"/>
      <c r="EKG4" s="24"/>
      <c r="EKH4" s="24"/>
      <c r="EKI4" s="24"/>
      <c r="EKJ4" s="24"/>
      <c r="EKK4" s="24"/>
      <c r="EKL4" s="24"/>
      <c r="EKM4" s="24"/>
      <c r="EKN4" s="24"/>
      <c r="EKO4" s="24"/>
      <c r="EKP4" s="24"/>
      <c r="EKQ4" s="24"/>
      <c r="EKR4" s="24"/>
      <c r="EKS4" s="24"/>
      <c r="EKT4" s="24"/>
      <c r="EKU4" s="24"/>
      <c r="EKV4" s="24"/>
      <c r="EKW4" s="24"/>
      <c r="EKX4" s="24"/>
      <c r="EKY4" s="24"/>
      <c r="EKZ4" s="24"/>
      <c r="ELA4" s="24"/>
      <c r="ELB4" s="24"/>
      <c r="ELC4" s="24"/>
      <c r="ELD4" s="24"/>
      <c r="ELE4" s="24"/>
      <c r="ELF4" s="24"/>
      <c r="ELG4" s="24"/>
      <c r="ELH4" s="24"/>
      <c r="ELI4" s="24"/>
      <c r="ELJ4" s="24"/>
      <c r="ELK4" s="24"/>
      <c r="ELL4" s="24"/>
      <c r="ELM4" s="24"/>
      <c r="ELN4" s="24"/>
      <c r="ELO4" s="24"/>
      <c r="ELP4" s="24"/>
      <c r="ELQ4" s="24"/>
      <c r="ELR4" s="24"/>
      <c r="ELS4" s="24"/>
      <c r="ELT4" s="24"/>
      <c r="ELU4" s="24"/>
      <c r="ELV4" s="24"/>
      <c r="ELW4" s="24"/>
      <c r="ELX4" s="24"/>
      <c r="ELY4" s="24"/>
      <c r="ELZ4" s="24"/>
      <c r="EMA4" s="24"/>
      <c r="EMB4" s="24"/>
      <c r="EMC4" s="24"/>
      <c r="EMD4" s="24"/>
      <c r="EME4" s="24"/>
      <c r="EMF4" s="24"/>
      <c r="EMG4" s="24"/>
      <c r="EMH4" s="24"/>
      <c r="EMI4" s="24"/>
      <c r="EMJ4" s="24"/>
      <c r="EMK4" s="24"/>
      <c r="EML4" s="24"/>
      <c r="EMM4" s="24"/>
      <c r="EMN4" s="24"/>
      <c r="EMO4" s="24"/>
      <c r="EMP4" s="24"/>
      <c r="EMQ4" s="24"/>
      <c r="EMR4" s="24"/>
      <c r="EMS4" s="24"/>
      <c r="EMT4" s="24"/>
      <c r="EMU4" s="24"/>
      <c r="EMV4" s="24"/>
      <c r="EMW4" s="24"/>
      <c r="EMX4" s="24"/>
      <c r="EMY4" s="24"/>
      <c r="EMZ4" s="24"/>
      <c r="ENA4" s="24"/>
      <c r="ENB4" s="24"/>
      <c r="ENC4" s="24"/>
      <c r="END4" s="24"/>
      <c r="ENE4" s="24"/>
      <c r="ENF4" s="24"/>
      <c r="ENG4" s="24"/>
      <c r="ENH4" s="24"/>
      <c r="ENI4" s="24"/>
      <c r="ENJ4" s="24"/>
      <c r="ENK4" s="24"/>
      <c r="ENL4" s="24"/>
      <c r="ENM4" s="24"/>
      <c r="ENN4" s="24"/>
      <c r="ENO4" s="24"/>
      <c r="ENP4" s="24"/>
      <c r="ENQ4" s="24"/>
      <c r="ENR4" s="24"/>
      <c r="ENS4" s="24"/>
      <c r="ENT4" s="24"/>
      <c r="ENU4" s="24"/>
      <c r="ENV4" s="24"/>
      <c r="ENW4" s="24"/>
      <c r="ENX4" s="24"/>
      <c r="ENY4" s="24"/>
      <c r="ENZ4" s="24"/>
      <c r="EOA4" s="24"/>
      <c r="EOB4" s="24"/>
      <c r="EOC4" s="24"/>
      <c r="EOD4" s="24"/>
      <c r="EOE4" s="24"/>
      <c r="EOF4" s="24"/>
      <c r="EOG4" s="24"/>
      <c r="EOH4" s="24"/>
      <c r="EOI4" s="24"/>
      <c r="EOJ4" s="24"/>
      <c r="EOK4" s="24"/>
      <c r="EOL4" s="24"/>
      <c r="EOM4" s="24"/>
      <c r="EON4" s="24"/>
      <c r="EOO4" s="24"/>
      <c r="EOP4" s="24"/>
      <c r="EOQ4" s="24"/>
      <c r="EOR4" s="24"/>
      <c r="EOS4" s="24"/>
      <c r="EOT4" s="24"/>
      <c r="EOU4" s="24"/>
      <c r="EOV4" s="24"/>
      <c r="EOW4" s="24"/>
      <c r="EOX4" s="24"/>
      <c r="EOY4" s="24"/>
      <c r="EOZ4" s="24"/>
      <c r="EPA4" s="24"/>
      <c r="EPB4" s="24"/>
      <c r="EPC4" s="24"/>
      <c r="EPD4" s="24"/>
      <c r="EPE4" s="24"/>
      <c r="EPF4" s="24"/>
      <c r="EPG4" s="24"/>
      <c r="EPH4" s="24"/>
      <c r="EPI4" s="24"/>
      <c r="EPJ4" s="24"/>
      <c r="EPK4" s="24"/>
      <c r="EPL4" s="24"/>
      <c r="EPM4" s="24"/>
      <c r="EPN4" s="24"/>
      <c r="EPO4" s="24"/>
      <c r="EPP4" s="24"/>
      <c r="EPQ4" s="24"/>
      <c r="EPR4" s="24"/>
      <c r="EPS4" s="24"/>
      <c r="EPT4" s="24"/>
      <c r="EPU4" s="24"/>
      <c r="EPV4" s="24"/>
      <c r="EPW4" s="24"/>
      <c r="EPX4" s="24"/>
      <c r="EPY4" s="24"/>
      <c r="EPZ4" s="24"/>
      <c r="EQA4" s="24"/>
      <c r="EQB4" s="24"/>
      <c r="EQC4" s="24"/>
      <c r="EQD4" s="24"/>
      <c r="EQE4" s="24"/>
      <c r="EQF4" s="24"/>
      <c r="EQG4" s="24"/>
      <c r="EQH4" s="24"/>
      <c r="EQI4" s="24"/>
      <c r="EQJ4" s="24"/>
      <c r="EQK4" s="24"/>
      <c r="EQL4" s="24"/>
      <c r="EQM4" s="24"/>
      <c r="EQN4" s="24"/>
      <c r="EQO4" s="24"/>
      <c r="EQP4" s="24"/>
      <c r="EQQ4" s="24"/>
      <c r="EQR4" s="24"/>
      <c r="EQS4" s="24"/>
      <c r="EQT4" s="24"/>
      <c r="EQU4" s="24"/>
      <c r="EQV4" s="24"/>
      <c r="EQW4" s="24"/>
      <c r="EQX4" s="24"/>
      <c r="EQY4" s="24"/>
      <c r="EQZ4" s="24"/>
      <c r="ERA4" s="24"/>
      <c r="ERB4" s="24"/>
      <c r="ERC4" s="24"/>
      <c r="ERD4" s="24"/>
      <c r="ERE4" s="24"/>
      <c r="ERF4" s="24"/>
      <c r="ERG4" s="24"/>
      <c r="ERH4" s="24"/>
      <c r="ERI4" s="24"/>
      <c r="ERJ4" s="24"/>
      <c r="ERK4" s="24"/>
      <c r="ERL4" s="24"/>
      <c r="ERM4" s="24"/>
      <c r="ERN4" s="24"/>
      <c r="ERO4" s="24"/>
      <c r="ERP4" s="24"/>
      <c r="ERQ4" s="24"/>
      <c r="ERR4" s="24"/>
      <c r="ERS4" s="24"/>
      <c r="ERT4" s="24"/>
      <c r="ERU4" s="24"/>
      <c r="ERV4" s="24"/>
      <c r="ERW4" s="24"/>
      <c r="ERX4" s="24"/>
      <c r="ERY4" s="24"/>
      <c r="ERZ4" s="24"/>
      <c r="ESA4" s="24"/>
      <c r="ESB4" s="24"/>
      <c r="ESC4" s="24"/>
      <c r="ESD4" s="24"/>
      <c r="ESE4" s="24"/>
      <c r="ESF4" s="24"/>
      <c r="ESG4" s="24"/>
      <c r="ESH4" s="24"/>
      <c r="ESI4" s="24"/>
      <c r="ESJ4" s="24"/>
      <c r="ESK4" s="24"/>
      <c r="ESL4" s="24"/>
      <c r="ESM4" s="24"/>
      <c r="ESN4" s="24"/>
      <c r="ESO4" s="24"/>
      <c r="ESP4" s="24"/>
      <c r="ESQ4" s="24"/>
      <c r="ESR4" s="24"/>
      <c r="ESS4" s="24"/>
      <c r="EST4" s="24"/>
      <c r="ESU4" s="24"/>
      <c r="ESV4" s="24"/>
      <c r="ESW4" s="24"/>
      <c r="ESX4" s="24"/>
      <c r="ESY4" s="24"/>
      <c r="ESZ4" s="24"/>
      <c r="ETA4" s="24"/>
      <c r="ETB4" s="24"/>
      <c r="ETC4" s="24"/>
      <c r="ETD4" s="24"/>
      <c r="ETE4" s="24"/>
      <c r="ETF4" s="24"/>
      <c r="ETG4" s="24"/>
      <c r="ETH4" s="24"/>
      <c r="ETI4" s="24"/>
      <c r="ETJ4" s="24"/>
      <c r="ETK4" s="24"/>
      <c r="ETL4" s="24"/>
      <c r="ETM4" s="24"/>
      <c r="ETN4" s="24"/>
      <c r="ETO4" s="24"/>
      <c r="ETP4" s="24"/>
      <c r="ETQ4" s="24"/>
      <c r="ETR4" s="24"/>
      <c r="ETS4" s="24"/>
      <c r="ETT4" s="24"/>
      <c r="ETU4" s="24"/>
      <c r="ETV4" s="24"/>
      <c r="ETW4" s="24"/>
      <c r="ETX4" s="24"/>
      <c r="ETY4" s="24"/>
      <c r="ETZ4" s="24"/>
      <c r="EUA4" s="24"/>
      <c r="EUB4" s="24"/>
      <c r="EUC4" s="24"/>
      <c r="EUD4" s="24"/>
      <c r="EUE4" s="24"/>
      <c r="EUF4" s="24"/>
      <c r="EUG4" s="24"/>
      <c r="EUH4" s="24"/>
      <c r="EUI4" s="24"/>
      <c r="EUJ4" s="24"/>
      <c r="EUK4" s="24"/>
      <c r="EUL4" s="24"/>
      <c r="EUM4" s="24"/>
      <c r="EUN4" s="24"/>
      <c r="EUO4" s="24"/>
      <c r="EUP4" s="24"/>
      <c r="EUQ4" s="24"/>
      <c r="EUR4" s="24"/>
      <c r="EUS4" s="24"/>
      <c r="EUT4" s="24"/>
      <c r="EUU4" s="24"/>
      <c r="EUV4" s="24"/>
      <c r="EUW4" s="24"/>
      <c r="EUX4" s="24"/>
      <c r="EUY4" s="24"/>
      <c r="EUZ4" s="24"/>
      <c r="EVA4" s="24"/>
      <c r="EVB4" s="24"/>
      <c r="EVC4" s="24"/>
      <c r="EVD4" s="24"/>
      <c r="EVE4" s="24"/>
      <c r="EVF4" s="24"/>
      <c r="EVG4" s="24"/>
      <c r="EVH4" s="24"/>
      <c r="EVI4" s="24"/>
      <c r="EVJ4" s="24"/>
      <c r="EVK4" s="24"/>
      <c r="EVL4" s="24"/>
      <c r="EVM4" s="24"/>
      <c r="EVN4" s="24"/>
      <c r="EVO4" s="24"/>
      <c r="EVP4" s="24"/>
      <c r="EVQ4" s="24"/>
      <c r="EVR4" s="24"/>
      <c r="EVS4" s="24"/>
      <c r="EVT4" s="24"/>
      <c r="EVU4" s="24"/>
      <c r="EVV4" s="24"/>
      <c r="EVW4" s="24"/>
      <c r="EVX4" s="24"/>
      <c r="EVY4" s="24"/>
      <c r="EVZ4" s="24"/>
      <c r="EWA4" s="24"/>
      <c r="EWB4" s="24"/>
      <c r="EWC4" s="24"/>
      <c r="EWD4" s="24"/>
      <c r="EWE4" s="24"/>
      <c r="EWF4" s="24"/>
      <c r="EWG4" s="24"/>
      <c r="EWH4" s="24"/>
      <c r="EWI4" s="24"/>
      <c r="EWJ4" s="24"/>
      <c r="EWK4" s="24"/>
      <c r="EWL4" s="24"/>
      <c r="EWM4" s="24"/>
      <c r="EWN4" s="24"/>
      <c r="EWO4" s="24"/>
      <c r="EWP4" s="24"/>
      <c r="EWQ4" s="24"/>
      <c r="EWR4" s="24"/>
      <c r="EWS4" s="24"/>
      <c r="EWT4" s="24"/>
      <c r="EWU4" s="24"/>
      <c r="EWV4" s="24"/>
      <c r="EWW4" s="24"/>
      <c r="EWX4" s="24"/>
      <c r="EWY4" s="24"/>
      <c r="EWZ4" s="24"/>
      <c r="EXA4" s="24"/>
      <c r="EXB4" s="24"/>
      <c r="EXC4" s="24"/>
      <c r="EXD4" s="24"/>
      <c r="EXE4" s="24"/>
      <c r="EXF4" s="24"/>
      <c r="EXG4" s="24"/>
      <c r="EXH4" s="24"/>
      <c r="EXI4" s="24"/>
      <c r="EXJ4" s="24"/>
      <c r="EXK4" s="24"/>
      <c r="EXL4" s="24"/>
      <c r="EXM4" s="24"/>
      <c r="EXN4" s="24"/>
      <c r="EXO4" s="24"/>
      <c r="EXP4" s="24"/>
      <c r="EXQ4" s="24"/>
      <c r="EXR4" s="24"/>
      <c r="EXS4" s="24"/>
      <c r="EXT4" s="24"/>
      <c r="EXU4" s="24"/>
      <c r="EXV4" s="24"/>
      <c r="EXW4" s="24"/>
      <c r="EXX4" s="24"/>
      <c r="EXY4" s="24"/>
      <c r="EXZ4" s="24"/>
      <c r="EYA4" s="24"/>
      <c r="EYB4" s="24"/>
      <c r="EYC4" s="24"/>
      <c r="EYD4" s="24"/>
      <c r="EYE4" s="24"/>
      <c r="EYF4" s="24"/>
      <c r="EYG4" s="24"/>
      <c r="EYH4" s="24"/>
      <c r="EYI4" s="24"/>
      <c r="EYJ4" s="24"/>
      <c r="EYK4" s="24"/>
      <c r="EYL4" s="24"/>
      <c r="EYM4" s="24"/>
      <c r="EYN4" s="24"/>
      <c r="EYO4" s="24"/>
      <c r="EYP4" s="24"/>
      <c r="EYQ4" s="24"/>
      <c r="EYR4" s="24"/>
      <c r="EYS4" s="24"/>
      <c r="EYT4" s="24"/>
      <c r="EYU4" s="24"/>
      <c r="EYV4" s="24"/>
      <c r="EYW4" s="24"/>
      <c r="EYX4" s="24"/>
      <c r="EYY4" s="24"/>
      <c r="EYZ4" s="24"/>
      <c r="EZA4" s="24"/>
      <c r="EZB4" s="24"/>
      <c r="EZC4" s="24"/>
      <c r="EZD4" s="24"/>
      <c r="EZE4" s="24"/>
      <c r="EZF4" s="24"/>
      <c r="EZG4" s="24"/>
      <c r="EZH4" s="24"/>
      <c r="EZI4" s="24"/>
      <c r="EZJ4" s="24"/>
      <c r="EZK4" s="24"/>
      <c r="EZL4" s="24"/>
      <c r="EZM4" s="24"/>
      <c r="EZN4" s="24"/>
      <c r="EZO4" s="24"/>
      <c r="EZP4" s="24"/>
      <c r="EZQ4" s="24"/>
      <c r="EZR4" s="24"/>
      <c r="EZS4" s="24"/>
      <c r="EZT4" s="24"/>
      <c r="EZU4" s="24"/>
      <c r="EZV4" s="24"/>
      <c r="EZW4" s="24"/>
      <c r="EZX4" s="24"/>
      <c r="EZY4" s="24"/>
      <c r="EZZ4" s="24"/>
      <c r="FAA4" s="24"/>
      <c r="FAB4" s="24"/>
      <c r="FAC4" s="24"/>
      <c r="FAD4" s="24"/>
      <c r="FAE4" s="24"/>
      <c r="FAF4" s="24"/>
      <c r="FAG4" s="24"/>
      <c r="FAH4" s="24"/>
      <c r="FAI4" s="24"/>
      <c r="FAJ4" s="24"/>
      <c r="FAK4" s="24"/>
      <c r="FAL4" s="24"/>
      <c r="FAM4" s="24"/>
      <c r="FAN4" s="24"/>
      <c r="FAO4" s="24"/>
      <c r="FAP4" s="24"/>
      <c r="FAQ4" s="24"/>
      <c r="FAR4" s="24"/>
      <c r="FAS4" s="24"/>
      <c r="FAT4" s="24"/>
      <c r="FAU4" s="24"/>
      <c r="FAV4" s="24"/>
      <c r="FAW4" s="24"/>
      <c r="FAX4" s="24"/>
      <c r="FAY4" s="24"/>
      <c r="FAZ4" s="24"/>
      <c r="FBA4" s="24"/>
      <c r="FBB4" s="24"/>
      <c r="FBC4" s="24"/>
      <c r="FBD4" s="24"/>
      <c r="FBE4" s="24"/>
      <c r="FBF4" s="24"/>
      <c r="FBG4" s="24"/>
      <c r="FBH4" s="24"/>
      <c r="FBI4" s="24"/>
      <c r="FBJ4" s="24"/>
      <c r="FBK4" s="24"/>
      <c r="FBL4" s="24"/>
      <c r="FBM4" s="24"/>
      <c r="FBN4" s="24"/>
      <c r="FBO4" s="24"/>
      <c r="FBP4" s="24"/>
      <c r="FBQ4" s="24"/>
      <c r="FBR4" s="24"/>
      <c r="FBS4" s="24"/>
      <c r="FBT4" s="24"/>
      <c r="FBU4" s="24"/>
      <c r="FBV4" s="24"/>
      <c r="FBW4" s="24"/>
      <c r="FBX4" s="24"/>
      <c r="FBY4" s="24"/>
      <c r="FBZ4" s="24"/>
      <c r="FCA4" s="24"/>
      <c r="FCB4" s="24"/>
      <c r="FCC4" s="24"/>
      <c r="FCD4" s="24"/>
      <c r="FCE4" s="24"/>
      <c r="FCF4" s="24"/>
      <c r="FCG4" s="24"/>
      <c r="FCH4" s="24"/>
      <c r="FCI4" s="24"/>
      <c r="FCJ4" s="24"/>
      <c r="FCK4" s="24"/>
      <c r="FCL4" s="24"/>
      <c r="FCM4" s="24"/>
      <c r="FCN4" s="24"/>
      <c r="FCO4" s="24"/>
      <c r="FCP4" s="24"/>
      <c r="FCQ4" s="24"/>
      <c r="FCR4" s="24"/>
      <c r="FCS4" s="24"/>
      <c r="FCT4" s="24"/>
      <c r="FCU4" s="24"/>
      <c r="FCV4" s="24"/>
      <c r="FCW4" s="24"/>
      <c r="FCX4" s="24"/>
      <c r="FCY4" s="24"/>
      <c r="FCZ4" s="24"/>
      <c r="FDA4" s="24"/>
      <c r="FDB4" s="24"/>
      <c r="FDC4" s="24"/>
      <c r="FDD4" s="24"/>
      <c r="FDE4" s="24"/>
      <c r="FDF4" s="24"/>
      <c r="FDG4" s="24"/>
      <c r="FDH4" s="24"/>
      <c r="FDI4" s="24"/>
      <c r="FDJ4" s="24"/>
      <c r="FDK4" s="24"/>
      <c r="FDL4" s="24"/>
      <c r="FDM4" s="24"/>
      <c r="FDN4" s="24"/>
      <c r="FDO4" s="24"/>
      <c r="FDP4" s="24"/>
      <c r="FDQ4" s="24"/>
      <c r="FDR4" s="24"/>
      <c r="FDS4" s="24"/>
      <c r="FDT4" s="24"/>
      <c r="FDU4" s="24"/>
      <c r="FDV4" s="24"/>
      <c r="FDW4" s="24"/>
      <c r="FDX4" s="24"/>
      <c r="FDY4" s="24"/>
      <c r="FDZ4" s="24"/>
      <c r="FEA4" s="24"/>
      <c r="FEB4" s="24"/>
      <c r="FEC4" s="24"/>
      <c r="FED4" s="24"/>
      <c r="FEE4" s="24"/>
      <c r="FEF4" s="24"/>
      <c r="FEG4" s="24"/>
      <c r="FEH4" s="24"/>
      <c r="FEI4" s="24"/>
      <c r="FEJ4" s="24"/>
      <c r="FEK4" s="24"/>
      <c r="FEL4" s="24"/>
      <c r="FEM4" s="24"/>
      <c r="FEN4" s="24"/>
      <c r="FEO4" s="24"/>
      <c r="FEP4" s="24"/>
      <c r="FEQ4" s="24"/>
      <c r="FER4" s="24"/>
      <c r="FES4" s="24"/>
      <c r="FET4" s="24"/>
      <c r="FEU4" s="24"/>
      <c r="FEV4" s="24"/>
      <c r="FEW4" s="24"/>
      <c r="FEX4" s="24"/>
      <c r="FEY4" s="24"/>
      <c r="FEZ4" s="24"/>
      <c r="FFA4" s="24"/>
      <c r="FFB4" s="24"/>
      <c r="FFC4" s="24"/>
      <c r="FFD4" s="24"/>
      <c r="FFE4" s="24"/>
      <c r="FFF4" s="24"/>
      <c r="FFG4" s="24"/>
      <c r="FFH4" s="24"/>
      <c r="FFI4" s="24"/>
      <c r="FFJ4" s="24"/>
      <c r="FFK4" s="24"/>
      <c r="FFL4" s="24"/>
      <c r="FFM4" s="24"/>
      <c r="FFN4" s="24"/>
      <c r="FFO4" s="24"/>
      <c r="FFP4" s="24"/>
      <c r="FFQ4" s="24"/>
      <c r="FFR4" s="24"/>
      <c r="FFS4" s="24"/>
      <c r="FFT4" s="24"/>
      <c r="FFU4" s="24"/>
      <c r="FFV4" s="24"/>
      <c r="FFW4" s="24"/>
      <c r="FFX4" s="24"/>
      <c r="FFY4" s="24"/>
      <c r="FFZ4" s="24"/>
      <c r="FGA4" s="24"/>
      <c r="FGB4" s="24"/>
      <c r="FGC4" s="24"/>
      <c r="FGD4" s="24"/>
      <c r="FGE4" s="24"/>
      <c r="FGF4" s="24"/>
      <c r="FGG4" s="24"/>
      <c r="FGH4" s="24"/>
      <c r="FGI4" s="24"/>
      <c r="FGJ4" s="24"/>
      <c r="FGK4" s="24"/>
      <c r="FGL4" s="24"/>
      <c r="FGM4" s="24"/>
      <c r="FGN4" s="24"/>
      <c r="FGO4" s="24"/>
      <c r="FGP4" s="24"/>
      <c r="FGQ4" s="24"/>
      <c r="FGR4" s="24"/>
      <c r="FGS4" s="24"/>
      <c r="FGT4" s="24"/>
      <c r="FGU4" s="24"/>
      <c r="FGV4" s="24"/>
      <c r="FGW4" s="24"/>
      <c r="FGX4" s="24"/>
      <c r="FGY4" s="24"/>
      <c r="FGZ4" s="24"/>
      <c r="FHA4" s="24"/>
      <c r="FHB4" s="24"/>
      <c r="FHC4" s="24"/>
      <c r="FHD4" s="24"/>
      <c r="FHE4" s="24"/>
      <c r="FHF4" s="24"/>
      <c r="FHG4" s="24"/>
      <c r="FHH4" s="24"/>
      <c r="FHI4" s="24"/>
      <c r="FHJ4" s="24"/>
      <c r="FHK4" s="24"/>
      <c r="FHL4" s="24"/>
      <c r="FHM4" s="24"/>
      <c r="FHN4" s="24"/>
      <c r="FHO4" s="24"/>
      <c r="FHP4" s="24"/>
      <c r="FHQ4" s="24"/>
      <c r="FHR4" s="24"/>
      <c r="FHS4" s="24"/>
      <c r="FHT4" s="24"/>
      <c r="FHU4" s="24"/>
      <c r="FHV4" s="24"/>
      <c r="FHW4" s="24"/>
      <c r="FHX4" s="24"/>
      <c r="FHY4" s="24"/>
      <c r="FHZ4" s="24"/>
      <c r="FIA4" s="24"/>
      <c r="FIB4" s="24"/>
      <c r="FIC4" s="24"/>
      <c r="FID4" s="24"/>
      <c r="FIE4" s="24"/>
      <c r="FIF4" s="24"/>
      <c r="FIG4" s="24"/>
      <c r="FIH4" s="24"/>
      <c r="FII4" s="24"/>
      <c r="FIJ4" s="24"/>
      <c r="FIK4" s="24"/>
      <c r="FIL4" s="24"/>
      <c r="FIM4" s="24"/>
      <c r="FIN4" s="24"/>
      <c r="FIO4" s="24"/>
      <c r="FIP4" s="24"/>
      <c r="FIQ4" s="24"/>
      <c r="FIR4" s="24"/>
      <c r="FIS4" s="24"/>
      <c r="FIT4" s="24"/>
      <c r="FIU4" s="24"/>
      <c r="FIV4" s="24"/>
      <c r="FIW4" s="24"/>
      <c r="FIX4" s="24"/>
      <c r="FIY4" s="24"/>
      <c r="FIZ4" s="24"/>
      <c r="FJA4" s="24"/>
      <c r="FJB4" s="24"/>
      <c r="FJC4" s="24"/>
      <c r="FJD4" s="24"/>
      <c r="FJE4" s="24"/>
      <c r="FJF4" s="24"/>
      <c r="FJG4" s="24"/>
      <c r="FJH4" s="24"/>
      <c r="FJI4" s="24"/>
      <c r="FJJ4" s="24"/>
      <c r="FJK4" s="24"/>
      <c r="FJL4" s="24"/>
      <c r="FJM4" s="24"/>
      <c r="FJN4" s="24"/>
      <c r="FJO4" s="24"/>
      <c r="FJP4" s="24"/>
      <c r="FJQ4" s="24"/>
      <c r="FJR4" s="24"/>
      <c r="FJS4" s="24"/>
      <c r="FJT4" s="24"/>
      <c r="FJU4" s="24"/>
      <c r="FJV4" s="24"/>
      <c r="FJW4" s="24"/>
      <c r="FJX4" s="24"/>
      <c r="FJY4" s="24"/>
      <c r="FJZ4" s="24"/>
      <c r="FKA4" s="24"/>
      <c r="FKB4" s="24"/>
      <c r="FKC4" s="24"/>
      <c r="FKD4" s="24"/>
      <c r="FKE4" s="24"/>
      <c r="FKF4" s="24"/>
      <c r="FKG4" s="24"/>
      <c r="FKH4" s="24"/>
      <c r="FKI4" s="24"/>
      <c r="FKJ4" s="24"/>
      <c r="FKK4" s="24"/>
      <c r="FKL4" s="24"/>
      <c r="FKM4" s="24"/>
      <c r="FKN4" s="24"/>
      <c r="FKO4" s="24"/>
      <c r="FKP4" s="24"/>
      <c r="FKQ4" s="24"/>
      <c r="FKR4" s="24"/>
      <c r="FKS4" s="24"/>
      <c r="FKT4" s="24"/>
      <c r="FKU4" s="24"/>
      <c r="FKV4" s="24"/>
      <c r="FKW4" s="24"/>
      <c r="FKX4" s="24"/>
      <c r="FKY4" s="24"/>
      <c r="FKZ4" s="24"/>
      <c r="FLA4" s="24"/>
      <c r="FLB4" s="24"/>
      <c r="FLC4" s="24"/>
      <c r="FLD4" s="24"/>
      <c r="FLE4" s="24"/>
      <c r="FLF4" s="24"/>
      <c r="FLG4" s="24"/>
      <c r="FLH4" s="24"/>
      <c r="FLI4" s="24"/>
      <c r="FLJ4" s="24"/>
      <c r="FLK4" s="24"/>
      <c r="FLL4" s="24"/>
      <c r="FLM4" s="24"/>
      <c r="FLN4" s="24"/>
      <c r="FLO4" s="24"/>
      <c r="FLP4" s="24"/>
      <c r="FLQ4" s="24"/>
      <c r="FLR4" s="24"/>
      <c r="FLS4" s="24"/>
      <c r="FLT4" s="24"/>
      <c r="FLU4" s="24"/>
      <c r="FLV4" s="24"/>
      <c r="FLW4" s="24"/>
      <c r="FLX4" s="24"/>
      <c r="FLY4" s="24"/>
      <c r="FLZ4" s="24"/>
      <c r="FMA4" s="24"/>
      <c r="FMB4" s="24"/>
      <c r="FMC4" s="24"/>
      <c r="FMD4" s="24"/>
      <c r="FME4" s="24"/>
      <c r="FMF4" s="24"/>
      <c r="FMG4" s="24"/>
      <c r="FMH4" s="24"/>
      <c r="FMI4" s="24"/>
      <c r="FMJ4" s="24"/>
      <c r="FMK4" s="24"/>
      <c r="FML4" s="24"/>
      <c r="FMM4" s="24"/>
      <c r="FMN4" s="24"/>
      <c r="FMO4" s="24"/>
      <c r="FMP4" s="24"/>
      <c r="FMQ4" s="24"/>
      <c r="FMR4" s="24"/>
      <c r="FMS4" s="24"/>
      <c r="FMT4" s="24"/>
      <c r="FMU4" s="24"/>
      <c r="FMV4" s="24"/>
      <c r="FMW4" s="24"/>
      <c r="FMX4" s="24"/>
      <c r="FMY4" s="24"/>
      <c r="FMZ4" s="24"/>
      <c r="FNA4" s="24"/>
      <c r="FNB4" s="24"/>
      <c r="FNC4" s="24"/>
      <c r="FND4" s="24"/>
      <c r="FNE4" s="24"/>
      <c r="FNF4" s="24"/>
      <c r="FNG4" s="24"/>
      <c r="FNH4" s="24"/>
      <c r="FNI4" s="24"/>
      <c r="FNJ4" s="24"/>
      <c r="FNK4" s="24"/>
      <c r="FNL4" s="24"/>
      <c r="FNM4" s="24"/>
      <c r="FNN4" s="24"/>
      <c r="FNO4" s="24"/>
      <c r="FNP4" s="24"/>
      <c r="FNQ4" s="24"/>
      <c r="FNR4" s="24"/>
      <c r="FNS4" s="24"/>
      <c r="FNT4" s="24"/>
      <c r="FNU4" s="24"/>
      <c r="FNV4" s="24"/>
      <c r="FNW4" s="24"/>
      <c r="FNX4" s="24"/>
      <c r="FNY4" s="24"/>
      <c r="FNZ4" s="24"/>
      <c r="FOA4" s="24"/>
      <c r="FOB4" s="24"/>
      <c r="FOC4" s="24"/>
      <c r="FOD4" s="24"/>
      <c r="FOE4" s="24"/>
      <c r="FOF4" s="24"/>
      <c r="FOG4" s="24"/>
      <c r="FOH4" s="24"/>
      <c r="FOI4" s="24"/>
      <c r="FOJ4" s="24"/>
      <c r="FOK4" s="24"/>
      <c r="FOL4" s="24"/>
      <c r="FOM4" s="24"/>
      <c r="FON4" s="24"/>
      <c r="FOO4" s="24"/>
      <c r="FOP4" s="24"/>
      <c r="FOQ4" s="24"/>
      <c r="FOR4" s="24"/>
      <c r="FOS4" s="24"/>
      <c r="FOT4" s="24"/>
      <c r="FOU4" s="24"/>
      <c r="FOV4" s="24"/>
      <c r="FOW4" s="24"/>
      <c r="FOX4" s="24"/>
      <c r="FOY4" s="24"/>
      <c r="FOZ4" s="24"/>
      <c r="FPA4" s="24"/>
      <c r="FPB4" s="24"/>
      <c r="FPC4" s="24"/>
      <c r="FPD4" s="24"/>
      <c r="FPE4" s="24"/>
      <c r="FPF4" s="24"/>
      <c r="FPG4" s="24"/>
      <c r="FPH4" s="24"/>
      <c r="FPI4" s="24"/>
      <c r="FPJ4" s="24"/>
      <c r="FPK4" s="24"/>
      <c r="FPL4" s="24"/>
      <c r="FPM4" s="24"/>
      <c r="FPN4" s="24"/>
      <c r="FPO4" s="24"/>
      <c r="FPP4" s="24"/>
      <c r="FPQ4" s="24"/>
      <c r="FPR4" s="24"/>
      <c r="FPS4" s="24"/>
      <c r="FPT4" s="24"/>
      <c r="FPU4" s="24"/>
      <c r="FPV4" s="24"/>
      <c r="FPW4" s="24"/>
      <c r="FPX4" s="24"/>
      <c r="FPY4" s="24"/>
      <c r="FPZ4" s="24"/>
      <c r="FQA4" s="24"/>
      <c r="FQB4" s="24"/>
      <c r="FQC4" s="24"/>
      <c r="FQD4" s="24"/>
      <c r="FQE4" s="24"/>
      <c r="FQF4" s="24"/>
      <c r="FQG4" s="24"/>
      <c r="FQH4" s="24"/>
      <c r="FQI4" s="24"/>
      <c r="FQJ4" s="24"/>
      <c r="FQK4" s="24"/>
      <c r="FQL4" s="24"/>
      <c r="FQM4" s="24"/>
      <c r="FQN4" s="24"/>
      <c r="FQO4" s="24"/>
      <c r="FQP4" s="24"/>
      <c r="FQQ4" s="24"/>
      <c r="FQR4" s="24"/>
      <c r="FQS4" s="24"/>
      <c r="FQT4" s="24"/>
      <c r="FQU4" s="24"/>
      <c r="FQV4" s="24"/>
      <c r="FQW4" s="24"/>
      <c r="FQX4" s="24"/>
      <c r="FQY4" s="24"/>
      <c r="FQZ4" s="24"/>
      <c r="FRA4" s="24"/>
      <c r="FRB4" s="24"/>
      <c r="FRC4" s="24"/>
      <c r="FRD4" s="24"/>
      <c r="FRE4" s="24"/>
      <c r="FRF4" s="24"/>
      <c r="FRG4" s="24"/>
      <c r="FRH4" s="24"/>
      <c r="FRI4" s="24"/>
      <c r="FRJ4" s="24"/>
      <c r="FRK4" s="24"/>
      <c r="FRL4" s="24"/>
      <c r="FRM4" s="24"/>
      <c r="FRN4" s="24"/>
      <c r="FRO4" s="24"/>
      <c r="FRP4" s="24"/>
      <c r="FRQ4" s="24"/>
      <c r="FRR4" s="24"/>
      <c r="FRS4" s="24"/>
      <c r="FRT4" s="24"/>
      <c r="FRU4" s="24"/>
      <c r="FRV4" s="24"/>
      <c r="FRW4" s="24"/>
      <c r="FRX4" s="24"/>
      <c r="FRY4" s="24"/>
      <c r="FRZ4" s="24"/>
      <c r="FSA4" s="24"/>
      <c r="FSB4" s="24"/>
      <c r="FSC4" s="24"/>
      <c r="FSD4" s="24"/>
      <c r="FSE4" s="24"/>
      <c r="FSF4" s="24"/>
      <c r="FSG4" s="24"/>
      <c r="FSH4" s="24"/>
      <c r="FSI4" s="24"/>
      <c r="FSJ4" s="24"/>
      <c r="FSK4" s="24"/>
      <c r="FSL4" s="24"/>
      <c r="FSM4" s="24"/>
      <c r="FSN4" s="24"/>
      <c r="FSO4" s="24"/>
      <c r="FSP4" s="24"/>
      <c r="FSQ4" s="24"/>
      <c r="FSR4" s="24"/>
      <c r="FSS4" s="24"/>
      <c r="FST4" s="24"/>
      <c r="FSU4" s="24"/>
      <c r="FSV4" s="24"/>
      <c r="FSW4" s="24"/>
      <c r="FSX4" s="24"/>
      <c r="FSY4" s="24"/>
      <c r="FSZ4" s="24"/>
      <c r="FTA4" s="24"/>
      <c r="FTB4" s="24"/>
      <c r="FTC4" s="24"/>
      <c r="FTD4" s="24"/>
      <c r="FTE4" s="24"/>
      <c r="FTF4" s="24"/>
      <c r="FTG4" s="24"/>
      <c r="FTH4" s="24"/>
      <c r="FTI4" s="24"/>
      <c r="FTJ4" s="24"/>
      <c r="FTK4" s="24"/>
      <c r="FTL4" s="24"/>
      <c r="FTM4" s="24"/>
      <c r="FTN4" s="24"/>
      <c r="FTO4" s="24"/>
      <c r="FTP4" s="24"/>
      <c r="FTQ4" s="24"/>
      <c r="FTR4" s="24"/>
      <c r="FTS4" s="24"/>
      <c r="FTT4" s="24"/>
      <c r="FTU4" s="24"/>
      <c r="FTV4" s="24"/>
      <c r="FTW4" s="24"/>
      <c r="FTX4" s="24"/>
      <c r="FTY4" s="24"/>
      <c r="FTZ4" s="24"/>
      <c r="FUA4" s="24"/>
      <c r="FUB4" s="24"/>
      <c r="FUC4" s="24"/>
      <c r="FUD4" s="24"/>
      <c r="FUE4" s="24"/>
      <c r="FUF4" s="24"/>
      <c r="FUG4" s="24"/>
      <c r="FUH4" s="24"/>
      <c r="FUI4" s="24"/>
      <c r="FUJ4" s="24"/>
      <c r="FUK4" s="24"/>
      <c r="FUL4" s="24"/>
      <c r="FUM4" s="24"/>
      <c r="FUN4" s="24"/>
      <c r="FUO4" s="24"/>
      <c r="FUP4" s="24"/>
      <c r="FUQ4" s="24"/>
      <c r="FUR4" s="24"/>
      <c r="FUS4" s="24"/>
      <c r="FUT4" s="24"/>
      <c r="FUU4" s="24"/>
      <c r="FUV4" s="24"/>
      <c r="FUW4" s="24"/>
      <c r="FUX4" s="24"/>
      <c r="FUY4" s="24"/>
      <c r="FUZ4" s="24"/>
      <c r="FVA4" s="24"/>
      <c r="FVB4" s="24"/>
      <c r="FVC4" s="24"/>
      <c r="FVD4" s="24"/>
      <c r="FVE4" s="24"/>
      <c r="FVF4" s="24"/>
      <c r="FVG4" s="24"/>
      <c r="FVH4" s="24"/>
      <c r="FVI4" s="24"/>
      <c r="FVJ4" s="24"/>
      <c r="FVK4" s="24"/>
      <c r="FVL4" s="24"/>
      <c r="FVM4" s="24"/>
      <c r="FVN4" s="24"/>
      <c r="FVO4" s="24"/>
      <c r="FVP4" s="24"/>
      <c r="FVQ4" s="24"/>
      <c r="FVR4" s="24"/>
      <c r="FVS4" s="24"/>
      <c r="FVT4" s="24"/>
      <c r="FVU4" s="24"/>
      <c r="FVV4" s="24"/>
      <c r="FVW4" s="24"/>
      <c r="FVX4" s="24"/>
      <c r="FVY4" s="24"/>
      <c r="FVZ4" s="24"/>
      <c r="FWA4" s="24"/>
      <c r="FWB4" s="24"/>
      <c r="FWC4" s="24"/>
      <c r="FWD4" s="24"/>
      <c r="FWE4" s="24"/>
      <c r="FWF4" s="24"/>
      <c r="FWG4" s="24"/>
      <c r="FWH4" s="24"/>
      <c r="FWI4" s="24"/>
      <c r="FWJ4" s="24"/>
      <c r="FWK4" s="24"/>
      <c r="FWL4" s="24"/>
      <c r="FWM4" s="24"/>
      <c r="FWN4" s="24"/>
      <c r="FWO4" s="24"/>
      <c r="FWP4" s="24"/>
      <c r="FWQ4" s="24"/>
      <c r="FWR4" s="24"/>
      <c r="FWS4" s="24"/>
      <c r="FWT4" s="24"/>
      <c r="FWU4" s="24"/>
      <c r="FWV4" s="24"/>
      <c r="FWW4" s="24"/>
      <c r="FWX4" s="24"/>
      <c r="FWY4" s="24"/>
      <c r="FWZ4" s="24"/>
      <c r="FXA4" s="24"/>
      <c r="FXB4" s="24"/>
      <c r="FXC4" s="24"/>
      <c r="FXD4" s="24"/>
      <c r="FXE4" s="24"/>
      <c r="FXF4" s="24"/>
      <c r="FXG4" s="24"/>
      <c r="FXH4" s="24"/>
      <c r="FXI4" s="24"/>
      <c r="FXJ4" s="24"/>
      <c r="FXK4" s="24"/>
      <c r="FXL4" s="24"/>
      <c r="FXM4" s="24"/>
      <c r="FXN4" s="24"/>
      <c r="FXO4" s="24"/>
      <c r="FXP4" s="24"/>
      <c r="FXQ4" s="24"/>
      <c r="FXR4" s="24"/>
      <c r="FXS4" s="24"/>
      <c r="FXT4" s="24"/>
      <c r="FXU4" s="24"/>
      <c r="FXV4" s="24"/>
      <c r="FXW4" s="24"/>
      <c r="FXX4" s="24"/>
      <c r="FXY4" s="24"/>
      <c r="FXZ4" s="24"/>
      <c r="FYA4" s="24"/>
      <c r="FYB4" s="24"/>
      <c r="FYC4" s="24"/>
      <c r="FYD4" s="24"/>
      <c r="FYE4" s="24"/>
      <c r="FYF4" s="24"/>
      <c r="FYG4" s="24"/>
      <c r="FYH4" s="24"/>
      <c r="FYI4" s="24"/>
      <c r="FYJ4" s="24"/>
      <c r="FYK4" s="24"/>
      <c r="FYL4" s="24"/>
      <c r="FYM4" s="24"/>
      <c r="FYN4" s="24"/>
      <c r="FYO4" s="24"/>
      <c r="FYP4" s="24"/>
      <c r="FYQ4" s="24"/>
      <c r="FYR4" s="24"/>
      <c r="FYS4" s="24"/>
      <c r="FYT4" s="24"/>
      <c r="FYU4" s="24"/>
      <c r="FYV4" s="24"/>
      <c r="FYW4" s="24"/>
      <c r="FYX4" s="24"/>
      <c r="FYY4" s="24"/>
      <c r="FYZ4" s="24"/>
      <c r="FZA4" s="24"/>
      <c r="FZB4" s="24"/>
      <c r="FZC4" s="24"/>
      <c r="FZD4" s="24"/>
      <c r="FZE4" s="24"/>
      <c r="FZF4" s="24"/>
      <c r="FZG4" s="24"/>
      <c r="FZH4" s="24"/>
      <c r="FZI4" s="24"/>
      <c r="FZJ4" s="24"/>
      <c r="FZK4" s="24"/>
      <c r="FZL4" s="24"/>
      <c r="FZM4" s="24"/>
      <c r="FZN4" s="24"/>
      <c r="FZO4" s="24"/>
      <c r="FZP4" s="24"/>
      <c r="FZQ4" s="24"/>
      <c r="FZR4" s="24"/>
      <c r="FZS4" s="24"/>
      <c r="FZT4" s="24"/>
      <c r="FZU4" s="24"/>
      <c r="FZV4" s="24"/>
      <c r="FZW4" s="24"/>
      <c r="FZX4" s="24"/>
      <c r="FZY4" s="24"/>
      <c r="FZZ4" s="24"/>
      <c r="GAA4" s="24"/>
      <c r="GAB4" s="24"/>
      <c r="GAC4" s="24"/>
      <c r="GAD4" s="24"/>
      <c r="GAE4" s="24"/>
      <c r="GAF4" s="24"/>
      <c r="GAG4" s="24"/>
      <c r="GAH4" s="24"/>
      <c r="GAI4" s="24"/>
      <c r="GAJ4" s="24"/>
      <c r="GAK4" s="24"/>
      <c r="GAL4" s="24"/>
      <c r="GAM4" s="24"/>
      <c r="GAN4" s="24"/>
      <c r="GAO4" s="24"/>
      <c r="GAP4" s="24"/>
      <c r="GAQ4" s="24"/>
      <c r="GAR4" s="24"/>
      <c r="GAS4" s="24"/>
      <c r="GAT4" s="24"/>
      <c r="GAU4" s="24"/>
      <c r="GAV4" s="24"/>
      <c r="GAW4" s="24"/>
      <c r="GAX4" s="24"/>
      <c r="GAY4" s="24"/>
      <c r="GAZ4" s="24"/>
      <c r="GBA4" s="24"/>
      <c r="GBB4" s="24"/>
      <c r="GBC4" s="24"/>
      <c r="GBD4" s="24"/>
      <c r="GBE4" s="24"/>
      <c r="GBF4" s="24"/>
      <c r="GBG4" s="24"/>
      <c r="GBH4" s="24"/>
      <c r="GBI4" s="24"/>
      <c r="GBJ4" s="24"/>
      <c r="GBK4" s="24"/>
      <c r="GBL4" s="24"/>
      <c r="GBM4" s="24"/>
      <c r="GBN4" s="24"/>
      <c r="GBO4" s="24"/>
      <c r="GBP4" s="24"/>
      <c r="GBQ4" s="24"/>
      <c r="GBR4" s="24"/>
      <c r="GBS4" s="24"/>
      <c r="GBT4" s="24"/>
      <c r="GBU4" s="24"/>
      <c r="GBV4" s="24"/>
      <c r="GBW4" s="24"/>
      <c r="GBX4" s="24"/>
      <c r="GBY4" s="24"/>
      <c r="GBZ4" s="24"/>
      <c r="GCA4" s="24"/>
      <c r="GCB4" s="24"/>
      <c r="GCC4" s="24"/>
      <c r="GCD4" s="24"/>
      <c r="GCE4" s="24"/>
      <c r="GCF4" s="24"/>
      <c r="GCG4" s="24"/>
      <c r="GCH4" s="24"/>
      <c r="GCI4" s="24"/>
      <c r="GCJ4" s="24"/>
      <c r="GCK4" s="24"/>
      <c r="GCL4" s="24"/>
      <c r="GCM4" s="24"/>
      <c r="GCN4" s="24"/>
      <c r="GCO4" s="24"/>
      <c r="GCP4" s="24"/>
      <c r="GCQ4" s="24"/>
      <c r="GCR4" s="24"/>
      <c r="GCS4" s="24"/>
      <c r="GCT4" s="24"/>
      <c r="GCU4" s="24"/>
      <c r="GCV4" s="24"/>
      <c r="GCW4" s="24"/>
      <c r="GCX4" s="24"/>
      <c r="GCY4" s="24"/>
      <c r="GCZ4" s="24"/>
      <c r="GDA4" s="24"/>
      <c r="GDB4" s="24"/>
      <c r="GDC4" s="24"/>
      <c r="GDD4" s="24"/>
      <c r="GDE4" s="24"/>
      <c r="GDF4" s="24"/>
      <c r="GDG4" s="24"/>
      <c r="GDH4" s="24"/>
      <c r="GDI4" s="24"/>
      <c r="GDJ4" s="24"/>
      <c r="GDK4" s="24"/>
      <c r="GDL4" s="24"/>
      <c r="GDM4" s="24"/>
      <c r="GDN4" s="24"/>
      <c r="GDO4" s="24"/>
      <c r="GDP4" s="24"/>
      <c r="GDQ4" s="24"/>
      <c r="GDR4" s="24"/>
      <c r="GDS4" s="24"/>
      <c r="GDT4" s="24"/>
      <c r="GDU4" s="24"/>
      <c r="GDV4" s="24"/>
      <c r="GDW4" s="24"/>
      <c r="GDX4" s="24"/>
      <c r="GDY4" s="24"/>
      <c r="GDZ4" s="24"/>
      <c r="GEA4" s="24"/>
      <c r="GEB4" s="24"/>
      <c r="GEC4" s="24"/>
      <c r="GED4" s="24"/>
      <c r="GEE4" s="24"/>
      <c r="GEF4" s="24"/>
      <c r="GEG4" s="24"/>
      <c r="GEH4" s="24"/>
      <c r="GEI4" s="24"/>
      <c r="GEJ4" s="24"/>
      <c r="GEK4" s="24"/>
      <c r="GEL4" s="24"/>
      <c r="GEM4" s="24"/>
      <c r="GEN4" s="24"/>
      <c r="GEO4" s="24"/>
      <c r="GEP4" s="24"/>
      <c r="GEQ4" s="24"/>
      <c r="GER4" s="24"/>
      <c r="GES4" s="24"/>
      <c r="GET4" s="24"/>
      <c r="GEU4" s="24"/>
      <c r="GEV4" s="24"/>
      <c r="GEW4" s="24"/>
      <c r="GEX4" s="24"/>
      <c r="GEY4" s="24"/>
      <c r="GEZ4" s="24"/>
      <c r="GFA4" s="24"/>
      <c r="GFB4" s="24"/>
      <c r="GFC4" s="24"/>
      <c r="GFD4" s="24"/>
      <c r="GFE4" s="24"/>
      <c r="GFF4" s="24"/>
      <c r="GFG4" s="24"/>
      <c r="GFH4" s="24"/>
      <c r="GFI4" s="24"/>
      <c r="GFJ4" s="24"/>
      <c r="GFK4" s="24"/>
      <c r="GFL4" s="24"/>
      <c r="GFM4" s="24"/>
      <c r="GFN4" s="24"/>
      <c r="GFO4" s="24"/>
      <c r="GFP4" s="24"/>
      <c r="GFQ4" s="24"/>
      <c r="GFR4" s="24"/>
      <c r="GFS4" s="24"/>
      <c r="GFT4" s="24"/>
      <c r="GFU4" s="24"/>
      <c r="GFV4" s="24"/>
      <c r="GFW4" s="24"/>
      <c r="GFX4" s="24"/>
      <c r="GFY4" s="24"/>
      <c r="GFZ4" s="24"/>
      <c r="GGA4" s="24"/>
      <c r="GGB4" s="24"/>
      <c r="GGC4" s="24"/>
      <c r="GGD4" s="24"/>
      <c r="GGE4" s="24"/>
      <c r="GGF4" s="24"/>
      <c r="GGG4" s="24"/>
      <c r="GGH4" s="24"/>
      <c r="GGI4" s="24"/>
      <c r="GGJ4" s="24"/>
      <c r="GGK4" s="24"/>
      <c r="GGL4" s="24"/>
      <c r="GGM4" s="24"/>
      <c r="GGN4" s="24"/>
      <c r="GGO4" s="24"/>
      <c r="GGP4" s="24"/>
      <c r="GGQ4" s="24"/>
      <c r="GGR4" s="24"/>
      <c r="GGS4" s="24"/>
      <c r="GGT4" s="24"/>
      <c r="GGU4" s="24"/>
      <c r="GGV4" s="24"/>
      <c r="GGW4" s="24"/>
      <c r="GGX4" s="24"/>
      <c r="GGY4" s="24"/>
      <c r="GGZ4" s="24"/>
      <c r="GHA4" s="24"/>
      <c r="GHB4" s="24"/>
      <c r="GHC4" s="24"/>
      <c r="GHD4" s="24"/>
      <c r="GHE4" s="24"/>
      <c r="GHF4" s="24"/>
      <c r="GHG4" s="24"/>
      <c r="GHH4" s="24"/>
      <c r="GHI4" s="24"/>
      <c r="GHJ4" s="24"/>
      <c r="GHK4" s="24"/>
      <c r="GHL4" s="24"/>
      <c r="GHM4" s="24"/>
      <c r="GHN4" s="24"/>
      <c r="GHO4" s="24"/>
      <c r="GHP4" s="24"/>
      <c r="GHQ4" s="24"/>
      <c r="GHR4" s="24"/>
      <c r="GHS4" s="24"/>
      <c r="GHT4" s="24"/>
      <c r="GHU4" s="24"/>
      <c r="GHV4" s="24"/>
      <c r="GHW4" s="24"/>
      <c r="GHX4" s="24"/>
      <c r="GHY4" s="24"/>
      <c r="GHZ4" s="24"/>
      <c r="GIA4" s="24"/>
      <c r="GIB4" s="24"/>
      <c r="GIC4" s="24"/>
      <c r="GID4" s="24"/>
      <c r="GIE4" s="24"/>
      <c r="GIF4" s="24"/>
      <c r="GIG4" s="24"/>
      <c r="GIH4" s="24"/>
      <c r="GII4" s="24"/>
      <c r="GIJ4" s="24"/>
      <c r="GIK4" s="24"/>
      <c r="GIL4" s="24"/>
      <c r="GIM4" s="24"/>
      <c r="GIN4" s="24"/>
      <c r="GIO4" s="24"/>
      <c r="GIP4" s="24"/>
      <c r="GIQ4" s="24"/>
      <c r="GIR4" s="24"/>
      <c r="GIS4" s="24"/>
      <c r="GIT4" s="24"/>
      <c r="GIU4" s="24"/>
      <c r="GIV4" s="24"/>
      <c r="GIW4" s="24"/>
      <c r="GIX4" s="24"/>
      <c r="GIY4" s="24"/>
      <c r="GIZ4" s="24"/>
      <c r="GJA4" s="24"/>
      <c r="GJB4" s="24"/>
      <c r="GJC4" s="24"/>
      <c r="GJD4" s="24"/>
      <c r="GJE4" s="24"/>
      <c r="GJF4" s="24"/>
      <c r="GJG4" s="24"/>
      <c r="GJH4" s="24"/>
      <c r="GJI4" s="24"/>
      <c r="GJJ4" s="24"/>
      <c r="GJK4" s="24"/>
      <c r="GJL4" s="24"/>
      <c r="GJM4" s="24"/>
      <c r="GJN4" s="24"/>
      <c r="GJO4" s="24"/>
      <c r="GJP4" s="24"/>
      <c r="GJQ4" s="24"/>
      <c r="GJR4" s="24"/>
      <c r="GJS4" s="24"/>
      <c r="GJT4" s="24"/>
      <c r="GJU4" s="24"/>
      <c r="GJV4" s="24"/>
      <c r="GJW4" s="24"/>
      <c r="GJX4" s="24"/>
      <c r="GJY4" s="24"/>
      <c r="GJZ4" s="24"/>
      <c r="GKA4" s="24"/>
      <c r="GKB4" s="24"/>
      <c r="GKC4" s="24"/>
      <c r="GKD4" s="24"/>
      <c r="GKE4" s="24"/>
      <c r="GKF4" s="24"/>
      <c r="GKG4" s="24"/>
      <c r="GKH4" s="24"/>
      <c r="GKI4" s="24"/>
      <c r="GKJ4" s="24"/>
      <c r="GKK4" s="24"/>
      <c r="GKL4" s="24"/>
      <c r="GKM4" s="24"/>
      <c r="GKN4" s="24"/>
      <c r="GKO4" s="24"/>
      <c r="GKP4" s="24"/>
      <c r="GKQ4" s="24"/>
      <c r="GKR4" s="24"/>
      <c r="GKS4" s="24"/>
      <c r="GKT4" s="24"/>
      <c r="GKU4" s="24"/>
      <c r="GKV4" s="24"/>
      <c r="GKW4" s="24"/>
      <c r="GKX4" s="24"/>
      <c r="GKY4" s="24"/>
      <c r="GKZ4" s="24"/>
      <c r="GLA4" s="24"/>
      <c r="GLB4" s="24"/>
      <c r="GLC4" s="24"/>
      <c r="GLD4" s="24"/>
      <c r="GLE4" s="24"/>
      <c r="GLF4" s="24"/>
      <c r="GLG4" s="24"/>
      <c r="GLH4" s="24"/>
      <c r="GLI4" s="24"/>
      <c r="GLJ4" s="24"/>
      <c r="GLK4" s="24"/>
      <c r="GLL4" s="24"/>
      <c r="GLM4" s="24"/>
      <c r="GLN4" s="24"/>
      <c r="GLO4" s="24"/>
      <c r="GLP4" s="24"/>
      <c r="GLQ4" s="24"/>
      <c r="GLR4" s="24"/>
      <c r="GLS4" s="24"/>
      <c r="GLT4" s="24"/>
      <c r="GLU4" s="24"/>
      <c r="GLV4" s="24"/>
      <c r="GLW4" s="24"/>
      <c r="GLX4" s="24"/>
      <c r="GLY4" s="24"/>
      <c r="GLZ4" s="24"/>
      <c r="GMA4" s="24"/>
      <c r="GMB4" s="24"/>
      <c r="GMC4" s="24"/>
      <c r="GMD4" s="24"/>
      <c r="GME4" s="24"/>
      <c r="GMF4" s="24"/>
      <c r="GMG4" s="24"/>
      <c r="GMH4" s="24"/>
      <c r="GMI4" s="24"/>
      <c r="GMJ4" s="24"/>
      <c r="GMK4" s="24"/>
      <c r="GML4" s="24"/>
      <c r="GMM4" s="24"/>
      <c r="GMN4" s="24"/>
      <c r="GMO4" s="24"/>
      <c r="GMP4" s="24"/>
      <c r="GMQ4" s="24"/>
      <c r="GMR4" s="24"/>
      <c r="GMS4" s="24"/>
      <c r="GMT4" s="24"/>
      <c r="GMU4" s="24"/>
      <c r="GMV4" s="24"/>
      <c r="GMW4" s="24"/>
      <c r="GMX4" s="24"/>
      <c r="GMY4" s="24"/>
      <c r="GMZ4" s="24"/>
      <c r="GNA4" s="24"/>
      <c r="GNB4" s="24"/>
      <c r="GNC4" s="24"/>
      <c r="GND4" s="24"/>
      <c r="GNE4" s="24"/>
      <c r="GNF4" s="24"/>
      <c r="GNG4" s="24"/>
      <c r="GNH4" s="24"/>
      <c r="GNI4" s="24"/>
      <c r="GNJ4" s="24"/>
      <c r="GNK4" s="24"/>
      <c r="GNL4" s="24"/>
      <c r="GNM4" s="24"/>
      <c r="GNN4" s="24"/>
      <c r="GNO4" s="24"/>
      <c r="GNP4" s="24"/>
      <c r="GNQ4" s="24"/>
      <c r="GNR4" s="24"/>
      <c r="GNS4" s="24"/>
      <c r="GNT4" s="24"/>
      <c r="GNU4" s="24"/>
      <c r="GNV4" s="24"/>
      <c r="GNW4" s="24"/>
      <c r="GNX4" s="24"/>
      <c r="GNY4" s="24"/>
      <c r="GNZ4" s="24"/>
      <c r="GOA4" s="24"/>
      <c r="GOB4" s="24"/>
      <c r="GOC4" s="24"/>
      <c r="GOD4" s="24"/>
      <c r="GOE4" s="24"/>
      <c r="GOF4" s="24"/>
      <c r="GOG4" s="24"/>
      <c r="GOH4" s="24"/>
      <c r="GOI4" s="24"/>
      <c r="GOJ4" s="24"/>
      <c r="GOK4" s="24"/>
      <c r="GOL4" s="24"/>
      <c r="GOM4" s="24"/>
      <c r="GON4" s="24"/>
      <c r="GOO4" s="24"/>
      <c r="GOP4" s="24"/>
      <c r="GOQ4" s="24"/>
      <c r="GOR4" s="24"/>
      <c r="GOS4" s="24"/>
      <c r="GOT4" s="24"/>
      <c r="GOU4" s="24"/>
      <c r="GOV4" s="24"/>
      <c r="GOW4" s="24"/>
      <c r="GOX4" s="24"/>
      <c r="GOY4" s="24"/>
      <c r="GOZ4" s="24"/>
      <c r="GPA4" s="24"/>
      <c r="GPB4" s="24"/>
      <c r="GPC4" s="24"/>
      <c r="GPD4" s="24"/>
      <c r="GPE4" s="24"/>
      <c r="GPF4" s="24"/>
      <c r="GPG4" s="24"/>
      <c r="GPH4" s="24"/>
      <c r="GPI4" s="24"/>
      <c r="GPJ4" s="24"/>
      <c r="GPK4" s="24"/>
      <c r="GPL4" s="24"/>
      <c r="GPM4" s="24"/>
      <c r="GPN4" s="24"/>
      <c r="GPO4" s="24"/>
      <c r="GPP4" s="24"/>
      <c r="GPQ4" s="24"/>
      <c r="GPR4" s="24"/>
      <c r="GPS4" s="24"/>
      <c r="GPT4" s="24"/>
      <c r="GPU4" s="24"/>
      <c r="GPV4" s="24"/>
      <c r="GPW4" s="24"/>
      <c r="GPX4" s="24"/>
      <c r="GPY4" s="24"/>
      <c r="GPZ4" s="24"/>
      <c r="GQA4" s="24"/>
      <c r="GQB4" s="24"/>
      <c r="GQC4" s="24"/>
      <c r="GQD4" s="24"/>
      <c r="GQE4" s="24"/>
      <c r="GQF4" s="24"/>
      <c r="GQG4" s="24"/>
      <c r="GQH4" s="24"/>
      <c r="GQI4" s="24"/>
      <c r="GQJ4" s="24"/>
      <c r="GQK4" s="24"/>
      <c r="GQL4" s="24"/>
      <c r="GQM4" s="24"/>
      <c r="GQN4" s="24"/>
      <c r="GQO4" s="24"/>
      <c r="GQP4" s="24"/>
      <c r="GQQ4" s="24"/>
      <c r="GQR4" s="24"/>
      <c r="GQS4" s="24"/>
      <c r="GQT4" s="24"/>
      <c r="GQU4" s="24"/>
      <c r="GQV4" s="24"/>
      <c r="GQW4" s="24"/>
      <c r="GQX4" s="24"/>
      <c r="GQY4" s="24"/>
      <c r="GQZ4" s="24"/>
      <c r="GRA4" s="24"/>
      <c r="GRB4" s="24"/>
      <c r="GRC4" s="24"/>
      <c r="GRD4" s="24"/>
      <c r="GRE4" s="24"/>
      <c r="GRF4" s="24"/>
      <c r="GRG4" s="24"/>
      <c r="GRH4" s="24"/>
      <c r="GRI4" s="24"/>
      <c r="GRJ4" s="24"/>
      <c r="GRK4" s="24"/>
      <c r="GRL4" s="24"/>
      <c r="GRM4" s="24"/>
      <c r="GRN4" s="24"/>
      <c r="GRO4" s="24"/>
      <c r="GRP4" s="24"/>
      <c r="GRQ4" s="24"/>
      <c r="GRR4" s="24"/>
      <c r="GRS4" s="24"/>
      <c r="GRT4" s="24"/>
      <c r="GRU4" s="24"/>
      <c r="GRV4" s="24"/>
      <c r="GRW4" s="24"/>
      <c r="GRX4" s="24"/>
      <c r="GRY4" s="24"/>
      <c r="GRZ4" s="24"/>
      <c r="GSA4" s="24"/>
      <c r="GSB4" s="24"/>
      <c r="GSC4" s="24"/>
      <c r="GSD4" s="24"/>
      <c r="GSE4" s="24"/>
      <c r="GSF4" s="24"/>
      <c r="GSG4" s="24"/>
      <c r="GSH4" s="24"/>
      <c r="GSI4" s="24"/>
      <c r="GSJ4" s="24"/>
      <c r="GSK4" s="24"/>
      <c r="GSL4" s="24"/>
      <c r="GSM4" s="24"/>
      <c r="GSN4" s="24"/>
      <c r="GSO4" s="24"/>
      <c r="GSP4" s="24"/>
      <c r="GSQ4" s="24"/>
      <c r="GSR4" s="24"/>
      <c r="GSS4" s="24"/>
      <c r="GST4" s="24"/>
      <c r="GSU4" s="24"/>
      <c r="GSV4" s="24"/>
      <c r="GSW4" s="24"/>
      <c r="GSX4" s="24"/>
      <c r="GSY4" s="24"/>
      <c r="GSZ4" s="24"/>
      <c r="GTA4" s="24"/>
      <c r="GTB4" s="24"/>
      <c r="GTC4" s="24"/>
      <c r="GTD4" s="24"/>
      <c r="GTE4" s="24"/>
      <c r="GTF4" s="24"/>
      <c r="GTG4" s="24"/>
      <c r="GTH4" s="24"/>
      <c r="GTI4" s="24"/>
      <c r="GTJ4" s="24"/>
      <c r="GTK4" s="24"/>
      <c r="GTL4" s="24"/>
      <c r="GTM4" s="24"/>
      <c r="GTN4" s="24"/>
      <c r="GTO4" s="24"/>
      <c r="GTP4" s="24"/>
      <c r="GTQ4" s="24"/>
      <c r="GTR4" s="24"/>
      <c r="GTS4" s="24"/>
      <c r="GTT4" s="24"/>
      <c r="GTU4" s="24"/>
      <c r="GTV4" s="24"/>
      <c r="GTW4" s="24"/>
      <c r="GTX4" s="24"/>
      <c r="GTY4" s="24"/>
      <c r="GTZ4" s="24"/>
      <c r="GUA4" s="24"/>
      <c r="GUB4" s="24"/>
      <c r="GUC4" s="24"/>
      <c r="GUD4" s="24"/>
      <c r="GUE4" s="24"/>
      <c r="GUF4" s="24"/>
      <c r="GUG4" s="24"/>
      <c r="GUH4" s="24"/>
      <c r="GUI4" s="24"/>
      <c r="GUJ4" s="24"/>
      <c r="GUK4" s="24"/>
      <c r="GUL4" s="24"/>
      <c r="GUM4" s="24"/>
      <c r="GUN4" s="24"/>
      <c r="GUO4" s="24"/>
      <c r="GUP4" s="24"/>
      <c r="GUQ4" s="24"/>
      <c r="GUR4" s="24"/>
      <c r="GUS4" s="24"/>
      <c r="GUT4" s="24"/>
      <c r="GUU4" s="24"/>
      <c r="GUV4" s="24"/>
      <c r="GUW4" s="24"/>
      <c r="GUX4" s="24"/>
      <c r="GUY4" s="24"/>
      <c r="GUZ4" s="24"/>
      <c r="GVA4" s="24"/>
      <c r="GVB4" s="24"/>
      <c r="GVC4" s="24"/>
      <c r="GVD4" s="24"/>
      <c r="GVE4" s="24"/>
      <c r="GVF4" s="24"/>
      <c r="GVG4" s="24"/>
      <c r="GVH4" s="24"/>
      <c r="GVI4" s="24"/>
      <c r="GVJ4" s="24"/>
      <c r="GVK4" s="24"/>
      <c r="GVL4" s="24"/>
      <c r="GVM4" s="24"/>
      <c r="GVN4" s="24"/>
      <c r="GVO4" s="24"/>
      <c r="GVP4" s="24"/>
      <c r="GVQ4" s="24"/>
      <c r="GVR4" s="24"/>
      <c r="GVS4" s="24"/>
      <c r="GVT4" s="24"/>
      <c r="GVU4" s="24"/>
      <c r="GVV4" s="24"/>
      <c r="GVW4" s="24"/>
      <c r="GVX4" s="24"/>
      <c r="GVY4" s="24"/>
      <c r="GVZ4" s="24"/>
      <c r="GWA4" s="24"/>
      <c r="GWB4" s="24"/>
      <c r="GWC4" s="24"/>
      <c r="GWD4" s="24"/>
      <c r="GWE4" s="24"/>
      <c r="GWF4" s="24"/>
      <c r="GWG4" s="24"/>
      <c r="GWH4" s="24"/>
      <c r="GWI4" s="24"/>
      <c r="GWJ4" s="24"/>
      <c r="GWK4" s="24"/>
      <c r="GWL4" s="24"/>
      <c r="GWM4" s="24"/>
      <c r="GWN4" s="24"/>
      <c r="GWO4" s="24"/>
      <c r="GWP4" s="24"/>
      <c r="GWQ4" s="24"/>
      <c r="GWR4" s="24"/>
      <c r="GWS4" s="24"/>
      <c r="GWT4" s="24"/>
      <c r="GWU4" s="24"/>
      <c r="GWV4" s="24"/>
      <c r="GWW4" s="24"/>
      <c r="GWX4" s="24"/>
      <c r="GWY4" s="24"/>
      <c r="GWZ4" s="24"/>
      <c r="GXA4" s="24"/>
      <c r="GXB4" s="24"/>
      <c r="GXC4" s="24"/>
      <c r="GXD4" s="24"/>
      <c r="GXE4" s="24"/>
      <c r="GXF4" s="24"/>
      <c r="GXG4" s="24"/>
      <c r="GXH4" s="24"/>
      <c r="GXI4" s="24"/>
      <c r="GXJ4" s="24"/>
      <c r="GXK4" s="24"/>
      <c r="GXL4" s="24"/>
      <c r="GXM4" s="24"/>
      <c r="GXN4" s="24"/>
      <c r="GXO4" s="24"/>
      <c r="GXP4" s="24"/>
      <c r="GXQ4" s="24"/>
      <c r="GXR4" s="24"/>
      <c r="GXS4" s="24"/>
      <c r="GXT4" s="24"/>
      <c r="GXU4" s="24"/>
      <c r="GXV4" s="24"/>
      <c r="GXW4" s="24"/>
      <c r="GXX4" s="24"/>
      <c r="GXY4" s="24"/>
      <c r="GXZ4" s="24"/>
      <c r="GYA4" s="24"/>
      <c r="GYB4" s="24"/>
      <c r="GYC4" s="24"/>
      <c r="GYD4" s="24"/>
      <c r="GYE4" s="24"/>
      <c r="GYF4" s="24"/>
      <c r="GYG4" s="24"/>
      <c r="GYH4" s="24"/>
      <c r="GYI4" s="24"/>
      <c r="GYJ4" s="24"/>
      <c r="GYK4" s="24"/>
      <c r="GYL4" s="24"/>
      <c r="GYM4" s="24"/>
      <c r="GYN4" s="24"/>
      <c r="GYO4" s="24"/>
      <c r="GYP4" s="24"/>
      <c r="GYQ4" s="24"/>
      <c r="GYR4" s="24"/>
      <c r="GYS4" s="24"/>
      <c r="GYT4" s="24"/>
      <c r="GYU4" s="24"/>
      <c r="GYV4" s="24"/>
      <c r="GYW4" s="24"/>
      <c r="GYX4" s="24"/>
      <c r="GYY4" s="24"/>
      <c r="GYZ4" s="24"/>
      <c r="GZA4" s="24"/>
      <c r="GZB4" s="24"/>
      <c r="GZC4" s="24"/>
      <c r="GZD4" s="24"/>
      <c r="GZE4" s="24"/>
      <c r="GZF4" s="24"/>
      <c r="GZG4" s="24"/>
      <c r="GZH4" s="24"/>
      <c r="GZI4" s="24"/>
      <c r="GZJ4" s="24"/>
      <c r="GZK4" s="24"/>
      <c r="GZL4" s="24"/>
      <c r="GZM4" s="24"/>
      <c r="GZN4" s="24"/>
      <c r="GZO4" s="24"/>
      <c r="GZP4" s="24"/>
      <c r="GZQ4" s="24"/>
      <c r="GZR4" s="24"/>
      <c r="GZS4" s="24"/>
      <c r="GZT4" s="24"/>
      <c r="GZU4" s="24"/>
      <c r="GZV4" s="24"/>
      <c r="GZW4" s="24"/>
      <c r="GZX4" s="24"/>
      <c r="GZY4" s="24"/>
      <c r="GZZ4" s="24"/>
      <c r="HAA4" s="24"/>
      <c r="HAB4" s="24"/>
      <c r="HAC4" s="24"/>
      <c r="HAD4" s="24"/>
      <c r="HAE4" s="24"/>
      <c r="HAF4" s="24"/>
      <c r="HAG4" s="24"/>
      <c r="HAH4" s="24"/>
      <c r="HAI4" s="24"/>
      <c r="HAJ4" s="24"/>
      <c r="HAK4" s="24"/>
      <c r="HAL4" s="24"/>
      <c r="HAM4" s="24"/>
      <c r="HAN4" s="24"/>
      <c r="HAO4" s="24"/>
      <c r="HAP4" s="24"/>
      <c r="HAQ4" s="24"/>
      <c r="HAR4" s="24"/>
      <c r="HAS4" s="24"/>
      <c r="HAT4" s="24"/>
      <c r="HAU4" s="24"/>
      <c r="HAV4" s="24"/>
      <c r="HAW4" s="24"/>
      <c r="HAX4" s="24"/>
      <c r="HAY4" s="24"/>
      <c r="HAZ4" s="24"/>
      <c r="HBA4" s="24"/>
      <c r="HBB4" s="24"/>
      <c r="HBC4" s="24"/>
      <c r="HBD4" s="24"/>
      <c r="HBE4" s="24"/>
      <c r="HBF4" s="24"/>
      <c r="HBG4" s="24"/>
      <c r="HBH4" s="24"/>
      <c r="HBI4" s="24"/>
      <c r="HBJ4" s="24"/>
      <c r="HBK4" s="24"/>
      <c r="HBL4" s="24"/>
      <c r="HBM4" s="24"/>
      <c r="HBN4" s="24"/>
      <c r="HBO4" s="24"/>
      <c r="HBP4" s="24"/>
      <c r="HBQ4" s="24"/>
      <c r="HBR4" s="24"/>
      <c r="HBS4" s="24"/>
      <c r="HBT4" s="24"/>
      <c r="HBU4" s="24"/>
      <c r="HBV4" s="24"/>
      <c r="HBW4" s="24"/>
      <c r="HBX4" s="24"/>
      <c r="HBY4" s="24"/>
      <c r="HBZ4" s="24"/>
      <c r="HCA4" s="24"/>
      <c r="HCB4" s="24"/>
      <c r="HCC4" s="24"/>
      <c r="HCD4" s="24"/>
      <c r="HCE4" s="24"/>
      <c r="HCF4" s="24"/>
      <c r="HCG4" s="24"/>
      <c r="HCH4" s="24"/>
      <c r="HCI4" s="24"/>
      <c r="HCJ4" s="24"/>
      <c r="HCK4" s="24"/>
      <c r="HCL4" s="24"/>
      <c r="HCM4" s="24"/>
      <c r="HCN4" s="24"/>
      <c r="HCO4" s="24"/>
      <c r="HCP4" s="24"/>
      <c r="HCQ4" s="24"/>
      <c r="HCR4" s="24"/>
      <c r="HCS4" s="24"/>
      <c r="HCT4" s="24"/>
      <c r="HCU4" s="24"/>
      <c r="HCV4" s="24"/>
      <c r="HCW4" s="24"/>
      <c r="HCX4" s="24"/>
      <c r="HCY4" s="24"/>
      <c r="HCZ4" s="24"/>
      <c r="HDA4" s="24"/>
      <c r="HDB4" s="24"/>
      <c r="HDC4" s="24"/>
      <c r="HDD4" s="24"/>
      <c r="HDE4" s="24"/>
      <c r="HDF4" s="24"/>
      <c r="HDG4" s="24"/>
      <c r="HDH4" s="24"/>
      <c r="HDI4" s="24"/>
      <c r="HDJ4" s="24"/>
      <c r="HDK4" s="24"/>
      <c r="HDL4" s="24"/>
      <c r="HDM4" s="24"/>
      <c r="HDN4" s="24"/>
      <c r="HDO4" s="24"/>
      <c r="HDP4" s="24"/>
      <c r="HDQ4" s="24"/>
      <c r="HDR4" s="24"/>
      <c r="HDS4" s="24"/>
      <c r="HDT4" s="24"/>
      <c r="HDU4" s="24"/>
      <c r="HDV4" s="24"/>
      <c r="HDW4" s="24"/>
      <c r="HDX4" s="24"/>
      <c r="HDY4" s="24"/>
      <c r="HDZ4" s="24"/>
      <c r="HEA4" s="24"/>
      <c r="HEB4" s="24"/>
      <c r="HEC4" s="24"/>
      <c r="HED4" s="24"/>
      <c r="HEE4" s="24"/>
      <c r="HEF4" s="24"/>
      <c r="HEG4" s="24"/>
      <c r="HEH4" s="24"/>
      <c r="HEI4" s="24"/>
      <c r="HEJ4" s="24"/>
      <c r="HEK4" s="24"/>
      <c r="HEL4" s="24"/>
      <c r="HEM4" s="24"/>
      <c r="HEN4" s="24"/>
      <c r="HEO4" s="24"/>
      <c r="HEP4" s="24"/>
      <c r="HEQ4" s="24"/>
      <c r="HER4" s="24"/>
      <c r="HES4" s="24"/>
      <c r="HET4" s="24"/>
      <c r="HEU4" s="24"/>
      <c r="HEV4" s="24"/>
      <c r="HEW4" s="24"/>
      <c r="HEX4" s="24"/>
      <c r="HEY4" s="24"/>
      <c r="HEZ4" s="24"/>
      <c r="HFA4" s="24"/>
      <c r="HFB4" s="24"/>
      <c r="HFC4" s="24"/>
      <c r="HFD4" s="24"/>
      <c r="HFE4" s="24"/>
      <c r="HFF4" s="24"/>
      <c r="HFG4" s="24"/>
      <c r="HFH4" s="24"/>
      <c r="HFI4" s="24"/>
      <c r="HFJ4" s="24"/>
      <c r="HFK4" s="24"/>
      <c r="HFL4" s="24"/>
      <c r="HFM4" s="24"/>
      <c r="HFN4" s="24"/>
      <c r="HFO4" s="24"/>
      <c r="HFP4" s="24"/>
      <c r="HFQ4" s="24"/>
      <c r="HFR4" s="24"/>
      <c r="HFS4" s="24"/>
      <c r="HFT4" s="24"/>
      <c r="HFU4" s="24"/>
      <c r="HFV4" s="24"/>
      <c r="HFW4" s="24"/>
      <c r="HFX4" s="24"/>
      <c r="HFY4" s="24"/>
      <c r="HFZ4" s="24"/>
      <c r="HGA4" s="24"/>
      <c r="HGB4" s="24"/>
      <c r="HGC4" s="24"/>
      <c r="HGD4" s="24"/>
      <c r="HGE4" s="24"/>
      <c r="HGF4" s="24"/>
      <c r="HGG4" s="24"/>
      <c r="HGH4" s="24"/>
      <c r="HGI4" s="24"/>
      <c r="HGJ4" s="24"/>
      <c r="HGK4" s="24"/>
      <c r="HGL4" s="24"/>
      <c r="HGM4" s="24"/>
      <c r="HGN4" s="24"/>
      <c r="HGO4" s="24"/>
      <c r="HGP4" s="24"/>
      <c r="HGQ4" s="24"/>
      <c r="HGR4" s="24"/>
      <c r="HGS4" s="24"/>
      <c r="HGT4" s="24"/>
      <c r="HGU4" s="24"/>
      <c r="HGV4" s="24"/>
      <c r="HGW4" s="24"/>
      <c r="HGX4" s="24"/>
      <c r="HGY4" s="24"/>
      <c r="HGZ4" s="24"/>
      <c r="HHA4" s="24"/>
      <c r="HHB4" s="24"/>
      <c r="HHC4" s="24"/>
      <c r="HHD4" s="24"/>
      <c r="HHE4" s="24"/>
      <c r="HHF4" s="24"/>
      <c r="HHG4" s="24"/>
      <c r="HHH4" s="24"/>
      <c r="HHI4" s="24"/>
      <c r="HHJ4" s="24"/>
      <c r="HHK4" s="24"/>
      <c r="HHL4" s="24"/>
      <c r="HHM4" s="24"/>
      <c r="HHN4" s="24"/>
      <c r="HHO4" s="24"/>
      <c r="HHP4" s="24"/>
      <c r="HHQ4" s="24"/>
      <c r="HHR4" s="24"/>
      <c r="HHS4" s="24"/>
      <c r="HHT4" s="24"/>
      <c r="HHU4" s="24"/>
      <c r="HHV4" s="24"/>
      <c r="HHW4" s="24"/>
      <c r="HHX4" s="24"/>
      <c r="HHY4" s="24"/>
      <c r="HHZ4" s="24"/>
      <c r="HIA4" s="24"/>
      <c r="HIB4" s="24"/>
      <c r="HIC4" s="24"/>
      <c r="HID4" s="24"/>
      <c r="HIE4" s="24"/>
      <c r="HIF4" s="24"/>
      <c r="HIG4" s="24"/>
      <c r="HIH4" s="24"/>
      <c r="HII4" s="24"/>
      <c r="HIJ4" s="24"/>
      <c r="HIK4" s="24"/>
      <c r="HIL4" s="24"/>
      <c r="HIM4" s="24"/>
      <c r="HIN4" s="24"/>
      <c r="HIO4" s="24"/>
      <c r="HIP4" s="24"/>
      <c r="HIQ4" s="24"/>
      <c r="HIR4" s="24"/>
      <c r="HIS4" s="24"/>
      <c r="HIT4" s="24"/>
      <c r="HIU4" s="24"/>
      <c r="HIV4" s="24"/>
      <c r="HIW4" s="24"/>
      <c r="HIX4" s="24"/>
      <c r="HIY4" s="24"/>
      <c r="HIZ4" s="24"/>
      <c r="HJA4" s="24"/>
      <c r="HJB4" s="24"/>
      <c r="HJC4" s="24"/>
      <c r="HJD4" s="24"/>
      <c r="HJE4" s="24"/>
      <c r="HJF4" s="24"/>
      <c r="HJG4" s="24"/>
      <c r="HJH4" s="24"/>
      <c r="HJI4" s="24"/>
      <c r="HJJ4" s="24"/>
      <c r="HJK4" s="24"/>
      <c r="HJL4" s="24"/>
      <c r="HJM4" s="24"/>
      <c r="HJN4" s="24"/>
      <c r="HJO4" s="24"/>
      <c r="HJP4" s="24"/>
      <c r="HJQ4" s="24"/>
      <c r="HJR4" s="24"/>
      <c r="HJS4" s="24"/>
      <c r="HJT4" s="24"/>
      <c r="HJU4" s="24"/>
      <c r="HJV4" s="24"/>
      <c r="HJW4" s="24"/>
      <c r="HJX4" s="24"/>
      <c r="HJY4" s="24"/>
      <c r="HJZ4" s="24"/>
      <c r="HKA4" s="24"/>
      <c r="HKB4" s="24"/>
      <c r="HKC4" s="24"/>
      <c r="HKD4" s="24"/>
      <c r="HKE4" s="24"/>
      <c r="HKF4" s="24"/>
      <c r="HKG4" s="24"/>
      <c r="HKH4" s="24"/>
      <c r="HKI4" s="24"/>
      <c r="HKJ4" s="24"/>
      <c r="HKK4" s="24"/>
      <c r="HKL4" s="24"/>
      <c r="HKM4" s="24"/>
      <c r="HKN4" s="24"/>
      <c r="HKO4" s="24"/>
      <c r="HKP4" s="24"/>
      <c r="HKQ4" s="24"/>
      <c r="HKR4" s="24"/>
      <c r="HKS4" s="24"/>
      <c r="HKT4" s="24"/>
      <c r="HKU4" s="24"/>
      <c r="HKV4" s="24"/>
      <c r="HKW4" s="24"/>
      <c r="HKX4" s="24"/>
      <c r="HKY4" s="24"/>
      <c r="HKZ4" s="24"/>
      <c r="HLA4" s="24"/>
      <c r="HLB4" s="24"/>
      <c r="HLC4" s="24"/>
      <c r="HLD4" s="24"/>
      <c r="HLE4" s="24"/>
      <c r="HLF4" s="24"/>
      <c r="HLG4" s="24"/>
      <c r="HLH4" s="24"/>
      <c r="HLI4" s="24"/>
      <c r="HLJ4" s="24"/>
      <c r="HLK4" s="24"/>
      <c r="HLL4" s="24"/>
      <c r="HLM4" s="24"/>
      <c r="HLN4" s="24"/>
      <c r="HLO4" s="24"/>
      <c r="HLP4" s="24"/>
      <c r="HLQ4" s="24"/>
      <c r="HLR4" s="24"/>
      <c r="HLS4" s="24"/>
      <c r="HLT4" s="24"/>
      <c r="HLU4" s="24"/>
      <c r="HLV4" s="24"/>
      <c r="HLW4" s="24"/>
      <c r="HLX4" s="24"/>
      <c r="HLY4" s="24"/>
      <c r="HLZ4" s="24"/>
      <c r="HMA4" s="24"/>
      <c r="HMB4" s="24"/>
      <c r="HMC4" s="24"/>
      <c r="HMD4" s="24"/>
      <c r="HME4" s="24"/>
      <c r="HMF4" s="24"/>
      <c r="HMG4" s="24"/>
      <c r="HMH4" s="24"/>
      <c r="HMI4" s="24"/>
      <c r="HMJ4" s="24"/>
      <c r="HMK4" s="24"/>
      <c r="HML4" s="24"/>
      <c r="HMM4" s="24"/>
      <c r="HMN4" s="24"/>
      <c r="HMO4" s="24"/>
      <c r="HMP4" s="24"/>
      <c r="HMQ4" s="24"/>
      <c r="HMR4" s="24"/>
      <c r="HMS4" s="24"/>
      <c r="HMT4" s="24"/>
      <c r="HMU4" s="24"/>
      <c r="HMV4" s="24"/>
      <c r="HMW4" s="24"/>
      <c r="HMX4" s="24"/>
      <c r="HMY4" s="24"/>
      <c r="HMZ4" s="24"/>
      <c r="HNA4" s="24"/>
      <c r="HNB4" s="24"/>
      <c r="HNC4" s="24"/>
      <c r="HND4" s="24"/>
      <c r="HNE4" s="24"/>
      <c r="HNF4" s="24"/>
      <c r="HNG4" s="24"/>
      <c r="HNH4" s="24"/>
      <c r="HNI4" s="24"/>
      <c r="HNJ4" s="24"/>
      <c r="HNK4" s="24"/>
      <c r="HNL4" s="24"/>
      <c r="HNM4" s="24"/>
      <c r="HNN4" s="24"/>
      <c r="HNO4" s="24"/>
      <c r="HNP4" s="24"/>
      <c r="HNQ4" s="24"/>
      <c r="HNR4" s="24"/>
      <c r="HNS4" s="24"/>
      <c r="HNT4" s="24"/>
      <c r="HNU4" s="24"/>
      <c r="HNV4" s="24"/>
      <c r="HNW4" s="24"/>
      <c r="HNX4" s="24"/>
      <c r="HNY4" s="24"/>
      <c r="HNZ4" s="24"/>
      <c r="HOA4" s="24"/>
      <c r="HOB4" s="24"/>
      <c r="HOC4" s="24"/>
      <c r="HOD4" s="24"/>
      <c r="HOE4" s="24"/>
      <c r="HOF4" s="24"/>
      <c r="HOG4" s="24"/>
      <c r="HOH4" s="24"/>
      <c r="HOI4" s="24"/>
      <c r="HOJ4" s="24"/>
      <c r="HOK4" s="24"/>
      <c r="HOL4" s="24"/>
      <c r="HOM4" s="24"/>
      <c r="HON4" s="24"/>
      <c r="HOO4" s="24"/>
      <c r="HOP4" s="24"/>
      <c r="HOQ4" s="24"/>
      <c r="HOR4" s="24"/>
      <c r="HOS4" s="24"/>
      <c r="HOT4" s="24"/>
      <c r="HOU4" s="24"/>
      <c r="HOV4" s="24"/>
      <c r="HOW4" s="24"/>
      <c r="HOX4" s="24"/>
      <c r="HOY4" s="24"/>
      <c r="HOZ4" s="24"/>
      <c r="HPA4" s="24"/>
      <c r="HPB4" s="24"/>
      <c r="HPC4" s="24"/>
      <c r="HPD4" s="24"/>
      <c r="HPE4" s="24"/>
      <c r="HPF4" s="24"/>
      <c r="HPG4" s="24"/>
      <c r="HPH4" s="24"/>
      <c r="HPI4" s="24"/>
      <c r="HPJ4" s="24"/>
      <c r="HPK4" s="24"/>
      <c r="HPL4" s="24"/>
      <c r="HPM4" s="24"/>
      <c r="HPN4" s="24"/>
      <c r="HPO4" s="24"/>
      <c r="HPP4" s="24"/>
      <c r="HPQ4" s="24"/>
      <c r="HPR4" s="24"/>
      <c r="HPS4" s="24"/>
      <c r="HPT4" s="24"/>
      <c r="HPU4" s="24"/>
      <c r="HPV4" s="24"/>
      <c r="HPW4" s="24"/>
      <c r="HPX4" s="24"/>
      <c r="HPY4" s="24"/>
      <c r="HPZ4" s="24"/>
      <c r="HQA4" s="24"/>
      <c r="HQB4" s="24"/>
      <c r="HQC4" s="24"/>
      <c r="HQD4" s="24"/>
      <c r="HQE4" s="24"/>
      <c r="HQF4" s="24"/>
      <c r="HQG4" s="24"/>
      <c r="HQH4" s="24"/>
      <c r="HQI4" s="24"/>
      <c r="HQJ4" s="24"/>
      <c r="HQK4" s="24"/>
      <c r="HQL4" s="24"/>
      <c r="HQM4" s="24"/>
      <c r="HQN4" s="24"/>
      <c r="HQO4" s="24"/>
      <c r="HQP4" s="24"/>
      <c r="HQQ4" s="24"/>
      <c r="HQR4" s="24"/>
      <c r="HQS4" s="24"/>
      <c r="HQT4" s="24"/>
      <c r="HQU4" s="24"/>
      <c r="HQV4" s="24"/>
      <c r="HQW4" s="24"/>
      <c r="HQX4" s="24"/>
      <c r="HQY4" s="24"/>
      <c r="HQZ4" s="24"/>
      <c r="HRA4" s="24"/>
      <c r="HRB4" s="24"/>
      <c r="HRC4" s="24"/>
      <c r="HRD4" s="24"/>
      <c r="HRE4" s="24"/>
      <c r="HRF4" s="24"/>
      <c r="HRG4" s="24"/>
      <c r="HRH4" s="24"/>
      <c r="HRI4" s="24"/>
      <c r="HRJ4" s="24"/>
      <c r="HRK4" s="24"/>
      <c r="HRL4" s="24"/>
      <c r="HRM4" s="24"/>
      <c r="HRN4" s="24"/>
      <c r="HRO4" s="24"/>
      <c r="HRP4" s="24"/>
      <c r="HRQ4" s="24"/>
      <c r="HRR4" s="24"/>
      <c r="HRS4" s="24"/>
      <c r="HRT4" s="24"/>
      <c r="HRU4" s="24"/>
      <c r="HRV4" s="24"/>
      <c r="HRW4" s="24"/>
      <c r="HRX4" s="24"/>
      <c r="HRY4" s="24"/>
      <c r="HRZ4" s="24"/>
      <c r="HSA4" s="24"/>
      <c r="HSB4" s="24"/>
      <c r="HSC4" s="24"/>
      <c r="HSD4" s="24"/>
      <c r="HSE4" s="24"/>
      <c r="HSF4" s="24"/>
      <c r="HSG4" s="24"/>
      <c r="HSH4" s="24"/>
      <c r="HSI4" s="24"/>
      <c r="HSJ4" s="24"/>
      <c r="HSK4" s="24"/>
      <c r="HSL4" s="24"/>
      <c r="HSM4" s="24"/>
      <c r="HSN4" s="24"/>
      <c r="HSO4" s="24"/>
      <c r="HSP4" s="24"/>
      <c r="HSQ4" s="24"/>
      <c r="HSR4" s="24"/>
      <c r="HSS4" s="24"/>
      <c r="HST4" s="24"/>
      <c r="HSU4" s="24"/>
      <c r="HSV4" s="24"/>
      <c r="HSW4" s="24"/>
      <c r="HSX4" s="24"/>
      <c r="HSY4" s="24"/>
      <c r="HSZ4" s="24"/>
      <c r="HTA4" s="24"/>
      <c r="HTB4" s="24"/>
      <c r="HTC4" s="24"/>
      <c r="HTD4" s="24"/>
      <c r="HTE4" s="24"/>
      <c r="HTF4" s="24"/>
      <c r="HTG4" s="24"/>
      <c r="HTH4" s="24"/>
      <c r="HTI4" s="24"/>
      <c r="HTJ4" s="24"/>
      <c r="HTK4" s="24"/>
      <c r="HTL4" s="24"/>
      <c r="HTM4" s="24"/>
      <c r="HTN4" s="24"/>
      <c r="HTO4" s="24"/>
      <c r="HTP4" s="24"/>
      <c r="HTQ4" s="24"/>
      <c r="HTR4" s="24"/>
      <c r="HTS4" s="24"/>
      <c r="HTT4" s="24"/>
      <c r="HTU4" s="24"/>
      <c r="HTV4" s="24"/>
      <c r="HTW4" s="24"/>
      <c r="HTX4" s="24"/>
      <c r="HTY4" s="24"/>
      <c r="HTZ4" s="24"/>
      <c r="HUA4" s="24"/>
      <c r="HUB4" s="24"/>
      <c r="HUC4" s="24"/>
      <c r="HUD4" s="24"/>
      <c r="HUE4" s="24"/>
      <c r="HUF4" s="24"/>
      <c r="HUG4" s="24"/>
      <c r="HUH4" s="24"/>
      <c r="HUI4" s="24"/>
      <c r="HUJ4" s="24"/>
      <c r="HUK4" s="24"/>
      <c r="HUL4" s="24"/>
      <c r="HUM4" s="24"/>
      <c r="HUN4" s="24"/>
      <c r="HUO4" s="24"/>
      <c r="HUP4" s="24"/>
      <c r="HUQ4" s="24"/>
      <c r="HUR4" s="24"/>
      <c r="HUS4" s="24"/>
      <c r="HUT4" s="24"/>
      <c r="HUU4" s="24"/>
      <c r="HUV4" s="24"/>
      <c r="HUW4" s="24"/>
      <c r="HUX4" s="24"/>
      <c r="HUY4" s="24"/>
      <c r="HUZ4" s="24"/>
      <c r="HVA4" s="24"/>
      <c r="HVB4" s="24"/>
      <c r="HVC4" s="24"/>
      <c r="HVD4" s="24"/>
      <c r="HVE4" s="24"/>
      <c r="HVF4" s="24"/>
      <c r="HVG4" s="24"/>
      <c r="HVH4" s="24"/>
      <c r="HVI4" s="24"/>
      <c r="HVJ4" s="24"/>
      <c r="HVK4" s="24"/>
      <c r="HVL4" s="24"/>
      <c r="HVM4" s="24"/>
      <c r="HVN4" s="24"/>
      <c r="HVO4" s="24"/>
      <c r="HVP4" s="24"/>
      <c r="HVQ4" s="24"/>
      <c r="HVR4" s="24"/>
      <c r="HVS4" s="24"/>
      <c r="HVT4" s="24"/>
      <c r="HVU4" s="24"/>
      <c r="HVV4" s="24"/>
      <c r="HVW4" s="24"/>
      <c r="HVX4" s="24"/>
      <c r="HVY4" s="24"/>
      <c r="HVZ4" s="24"/>
      <c r="HWA4" s="24"/>
      <c r="HWB4" s="24"/>
      <c r="HWC4" s="24"/>
      <c r="HWD4" s="24"/>
      <c r="HWE4" s="24"/>
      <c r="HWF4" s="24"/>
      <c r="HWG4" s="24"/>
      <c r="HWH4" s="24"/>
      <c r="HWI4" s="24"/>
      <c r="HWJ4" s="24"/>
      <c r="HWK4" s="24"/>
      <c r="HWL4" s="24"/>
      <c r="HWM4" s="24"/>
      <c r="HWN4" s="24"/>
      <c r="HWO4" s="24"/>
      <c r="HWP4" s="24"/>
      <c r="HWQ4" s="24"/>
      <c r="HWR4" s="24"/>
      <c r="HWS4" s="24"/>
      <c r="HWT4" s="24"/>
      <c r="HWU4" s="24"/>
      <c r="HWV4" s="24"/>
      <c r="HWW4" s="24"/>
      <c r="HWX4" s="24"/>
      <c r="HWY4" s="24"/>
      <c r="HWZ4" s="24"/>
      <c r="HXA4" s="24"/>
      <c r="HXB4" s="24"/>
      <c r="HXC4" s="24"/>
      <c r="HXD4" s="24"/>
      <c r="HXE4" s="24"/>
      <c r="HXF4" s="24"/>
      <c r="HXG4" s="24"/>
      <c r="HXH4" s="24"/>
      <c r="HXI4" s="24"/>
      <c r="HXJ4" s="24"/>
      <c r="HXK4" s="24"/>
      <c r="HXL4" s="24"/>
      <c r="HXM4" s="24"/>
      <c r="HXN4" s="24"/>
      <c r="HXO4" s="24"/>
      <c r="HXP4" s="24"/>
      <c r="HXQ4" s="24"/>
      <c r="HXR4" s="24"/>
      <c r="HXS4" s="24"/>
      <c r="HXT4" s="24"/>
      <c r="HXU4" s="24"/>
      <c r="HXV4" s="24"/>
      <c r="HXW4" s="24"/>
      <c r="HXX4" s="24"/>
      <c r="HXY4" s="24"/>
      <c r="HXZ4" s="24"/>
      <c r="HYA4" s="24"/>
      <c r="HYB4" s="24"/>
      <c r="HYC4" s="24"/>
      <c r="HYD4" s="24"/>
      <c r="HYE4" s="24"/>
      <c r="HYF4" s="24"/>
      <c r="HYG4" s="24"/>
      <c r="HYH4" s="24"/>
      <c r="HYI4" s="24"/>
      <c r="HYJ4" s="24"/>
      <c r="HYK4" s="24"/>
      <c r="HYL4" s="24"/>
      <c r="HYM4" s="24"/>
      <c r="HYN4" s="24"/>
      <c r="HYO4" s="24"/>
      <c r="HYP4" s="24"/>
      <c r="HYQ4" s="24"/>
      <c r="HYR4" s="24"/>
      <c r="HYS4" s="24"/>
      <c r="HYT4" s="24"/>
      <c r="HYU4" s="24"/>
      <c r="HYV4" s="24"/>
      <c r="HYW4" s="24"/>
      <c r="HYX4" s="24"/>
      <c r="HYY4" s="24"/>
      <c r="HYZ4" s="24"/>
      <c r="HZA4" s="24"/>
      <c r="HZB4" s="24"/>
      <c r="HZC4" s="24"/>
      <c r="HZD4" s="24"/>
      <c r="HZE4" s="24"/>
      <c r="HZF4" s="24"/>
      <c r="HZG4" s="24"/>
      <c r="HZH4" s="24"/>
      <c r="HZI4" s="24"/>
      <c r="HZJ4" s="24"/>
      <c r="HZK4" s="24"/>
      <c r="HZL4" s="24"/>
      <c r="HZM4" s="24"/>
      <c r="HZN4" s="24"/>
      <c r="HZO4" s="24"/>
      <c r="HZP4" s="24"/>
      <c r="HZQ4" s="24"/>
      <c r="HZR4" s="24"/>
      <c r="HZS4" s="24"/>
      <c r="HZT4" s="24"/>
      <c r="HZU4" s="24"/>
      <c r="HZV4" s="24"/>
      <c r="HZW4" s="24"/>
      <c r="HZX4" s="24"/>
      <c r="HZY4" s="24"/>
      <c r="HZZ4" s="24"/>
      <c r="IAA4" s="24"/>
      <c r="IAB4" s="24"/>
      <c r="IAC4" s="24"/>
      <c r="IAD4" s="24"/>
      <c r="IAE4" s="24"/>
      <c r="IAF4" s="24"/>
      <c r="IAG4" s="24"/>
      <c r="IAH4" s="24"/>
      <c r="IAI4" s="24"/>
      <c r="IAJ4" s="24"/>
      <c r="IAK4" s="24"/>
      <c r="IAL4" s="24"/>
      <c r="IAM4" s="24"/>
      <c r="IAN4" s="24"/>
      <c r="IAO4" s="24"/>
      <c r="IAP4" s="24"/>
      <c r="IAQ4" s="24"/>
      <c r="IAR4" s="24"/>
      <c r="IAS4" s="24"/>
      <c r="IAT4" s="24"/>
      <c r="IAU4" s="24"/>
      <c r="IAV4" s="24"/>
      <c r="IAW4" s="24"/>
      <c r="IAX4" s="24"/>
      <c r="IAY4" s="24"/>
      <c r="IAZ4" s="24"/>
      <c r="IBA4" s="24"/>
      <c r="IBB4" s="24"/>
      <c r="IBC4" s="24"/>
      <c r="IBD4" s="24"/>
      <c r="IBE4" s="24"/>
      <c r="IBF4" s="24"/>
      <c r="IBG4" s="24"/>
      <c r="IBH4" s="24"/>
      <c r="IBI4" s="24"/>
      <c r="IBJ4" s="24"/>
      <c r="IBK4" s="24"/>
      <c r="IBL4" s="24"/>
      <c r="IBM4" s="24"/>
      <c r="IBN4" s="24"/>
      <c r="IBO4" s="24"/>
      <c r="IBP4" s="24"/>
      <c r="IBQ4" s="24"/>
      <c r="IBR4" s="24"/>
      <c r="IBS4" s="24"/>
      <c r="IBT4" s="24"/>
      <c r="IBU4" s="24"/>
      <c r="IBV4" s="24"/>
      <c r="IBW4" s="24"/>
      <c r="IBX4" s="24"/>
      <c r="IBY4" s="24"/>
      <c r="IBZ4" s="24"/>
      <c r="ICA4" s="24"/>
      <c r="ICB4" s="24"/>
      <c r="ICC4" s="24"/>
      <c r="ICD4" s="24"/>
      <c r="ICE4" s="24"/>
      <c r="ICF4" s="24"/>
      <c r="ICG4" s="24"/>
      <c r="ICH4" s="24"/>
      <c r="ICI4" s="24"/>
      <c r="ICJ4" s="24"/>
      <c r="ICK4" s="24"/>
      <c r="ICL4" s="24"/>
      <c r="ICM4" s="24"/>
      <c r="ICN4" s="24"/>
      <c r="ICO4" s="24"/>
      <c r="ICP4" s="24"/>
      <c r="ICQ4" s="24"/>
      <c r="ICR4" s="24"/>
      <c r="ICS4" s="24"/>
      <c r="ICT4" s="24"/>
      <c r="ICU4" s="24"/>
      <c r="ICV4" s="24"/>
      <c r="ICW4" s="24"/>
      <c r="ICX4" s="24"/>
      <c r="ICY4" s="24"/>
      <c r="ICZ4" s="24"/>
      <c r="IDA4" s="24"/>
      <c r="IDB4" s="24"/>
      <c r="IDC4" s="24"/>
      <c r="IDD4" s="24"/>
      <c r="IDE4" s="24"/>
      <c r="IDF4" s="24"/>
      <c r="IDG4" s="24"/>
      <c r="IDH4" s="24"/>
      <c r="IDI4" s="24"/>
      <c r="IDJ4" s="24"/>
      <c r="IDK4" s="24"/>
      <c r="IDL4" s="24"/>
      <c r="IDM4" s="24"/>
      <c r="IDN4" s="24"/>
      <c r="IDO4" s="24"/>
      <c r="IDP4" s="24"/>
      <c r="IDQ4" s="24"/>
      <c r="IDR4" s="24"/>
      <c r="IDS4" s="24"/>
      <c r="IDT4" s="24"/>
      <c r="IDU4" s="24"/>
      <c r="IDV4" s="24"/>
      <c r="IDW4" s="24"/>
      <c r="IDX4" s="24"/>
      <c r="IDY4" s="24"/>
      <c r="IDZ4" s="24"/>
      <c r="IEA4" s="24"/>
      <c r="IEB4" s="24"/>
      <c r="IEC4" s="24"/>
      <c r="IED4" s="24"/>
      <c r="IEE4" s="24"/>
      <c r="IEF4" s="24"/>
      <c r="IEG4" s="24"/>
      <c r="IEH4" s="24"/>
      <c r="IEI4" s="24"/>
      <c r="IEJ4" s="24"/>
      <c r="IEK4" s="24"/>
      <c r="IEL4" s="24"/>
      <c r="IEM4" s="24"/>
      <c r="IEN4" s="24"/>
      <c r="IEO4" s="24"/>
      <c r="IEP4" s="24"/>
      <c r="IEQ4" s="24"/>
      <c r="IER4" s="24"/>
      <c r="IES4" s="24"/>
      <c r="IET4" s="24"/>
      <c r="IEU4" s="24"/>
      <c r="IEV4" s="24"/>
      <c r="IEW4" s="24"/>
      <c r="IEX4" s="24"/>
      <c r="IEY4" s="24"/>
      <c r="IEZ4" s="24"/>
      <c r="IFA4" s="24"/>
      <c r="IFB4" s="24"/>
      <c r="IFC4" s="24"/>
      <c r="IFD4" s="24"/>
      <c r="IFE4" s="24"/>
      <c r="IFF4" s="24"/>
      <c r="IFG4" s="24"/>
      <c r="IFH4" s="24"/>
      <c r="IFI4" s="24"/>
      <c r="IFJ4" s="24"/>
      <c r="IFK4" s="24"/>
      <c r="IFL4" s="24"/>
      <c r="IFM4" s="24"/>
      <c r="IFN4" s="24"/>
      <c r="IFO4" s="24"/>
      <c r="IFP4" s="24"/>
      <c r="IFQ4" s="24"/>
      <c r="IFR4" s="24"/>
      <c r="IFS4" s="24"/>
      <c r="IFT4" s="24"/>
      <c r="IFU4" s="24"/>
      <c r="IFV4" s="24"/>
      <c r="IFW4" s="24"/>
      <c r="IFX4" s="24"/>
      <c r="IFY4" s="24"/>
      <c r="IFZ4" s="24"/>
      <c r="IGA4" s="24"/>
      <c r="IGB4" s="24"/>
      <c r="IGC4" s="24"/>
      <c r="IGD4" s="24"/>
      <c r="IGE4" s="24"/>
      <c r="IGF4" s="24"/>
      <c r="IGG4" s="24"/>
      <c r="IGH4" s="24"/>
      <c r="IGI4" s="24"/>
      <c r="IGJ4" s="24"/>
      <c r="IGK4" s="24"/>
      <c r="IGL4" s="24"/>
      <c r="IGM4" s="24"/>
      <c r="IGN4" s="24"/>
      <c r="IGO4" s="24"/>
      <c r="IGP4" s="24"/>
      <c r="IGQ4" s="24"/>
      <c r="IGR4" s="24"/>
      <c r="IGS4" s="24"/>
      <c r="IGT4" s="24"/>
      <c r="IGU4" s="24"/>
      <c r="IGV4" s="24"/>
      <c r="IGW4" s="24"/>
      <c r="IGX4" s="24"/>
      <c r="IGY4" s="24"/>
      <c r="IGZ4" s="24"/>
      <c r="IHA4" s="24"/>
      <c r="IHB4" s="24"/>
      <c r="IHC4" s="24"/>
      <c r="IHD4" s="24"/>
      <c r="IHE4" s="24"/>
      <c r="IHF4" s="24"/>
      <c r="IHG4" s="24"/>
      <c r="IHH4" s="24"/>
      <c r="IHI4" s="24"/>
      <c r="IHJ4" s="24"/>
      <c r="IHK4" s="24"/>
      <c r="IHL4" s="24"/>
      <c r="IHM4" s="24"/>
      <c r="IHN4" s="24"/>
      <c r="IHO4" s="24"/>
      <c r="IHP4" s="24"/>
      <c r="IHQ4" s="24"/>
      <c r="IHR4" s="24"/>
      <c r="IHS4" s="24"/>
      <c r="IHT4" s="24"/>
      <c r="IHU4" s="24"/>
      <c r="IHV4" s="24"/>
      <c r="IHW4" s="24"/>
      <c r="IHX4" s="24"/>
      <c r="IHY4" s="24"/>
      <c r="IHZ4" s="24"/>
      <c r="IIA4" s="24"/>
      <c r="IIB4" s="24"/>
      <c r="IIC4" s="24"/>
      <c r="IID4" s="24"/>
      <c r="IIE4" s="24"/>
      <c r="IIF4" s="24"/>
      <c r="IIG4" s="24"/>
      <c r="IIH4" s="24"/>
      <c r="III4" s="24"/>
      <c r="IIJ4" s="24"/>
      <c r="IIK4" s="24"/>
      <c r="IIL4" s="24"/>
      <c r="IIM4" s="24"/>
      <c r="IIN4" s="24"/>
      <c r="IIO4" s="24"/>
      <c r="IIP4" s="24"/>
      <c r="IIQ4" s="24"/>
      <c r="IIR4" s="24"/>
      <c r="IIS4" s="24"/>
      <c r="IIT4" s="24"/>
      <c r="IIU4" s="24"/>
      <c r="IIV4" s="24"/>
      <c r="IIW4" s="24"/>
      <c r="IIX4" s="24"/>
      <c r="IIY4" s="24"/>
      <c r="IIZ4" s="24"/>
      <c r="IJA4" s="24"/>
      <c r="IJB4" s="24"/>
      <c r="IJC4" s="24"/>
      <c r="IJD4" s="24"/>
      <c r="IJE4" s="24"/>
      <c r="IJF4" s="24"/>
      <c r="IJG4" s="24"/>
      <c r="IJH4" s="24"/>
      <c r="IJI4" s="24"/>
      <c r="IJJ4" s="24"/>
      <c r="IJK4" s="24"/>
      <c r="IJL4" s="24"/>
      <c r="IJM4" s="24"/>
      <c r="IJN4" s="24"/>
      <c r="IJO4" s="24"/>
      <c r="IJP4" s="24"/>
      <c r="IJQ4" s="24"/>
      <c r="IJR4" s="24"/>
      <c r="IJS4" s="24"/>
      <c r="IJT4" s="24"/>
      <c r="IJU4" s="24"/>
      <c r="IJV4" s="24"/>
      <c r="IJW4" s="24"/>
      <c r="IJX4" s="24"/>
      <c r="IJY4" s="24"/>
      <c r="IJZ4" s="24"/>
      <c r="IKA4" s="24"/>
      <c r="IKB4" s="24"/>
      <c r="IKC4" s="24"/>
      <c r="IKD4" s="24"/>
      <c r="IKE4" s="24"/>
      <c r="IKF4" s="24"/>
      <c r="IKG4" s="24"/>
      <c r="IKH4" s="24"/>
      <c r="IKI4" s="24"/>
      <c r="IKJ4" s="24"/>
      <c r="IKK4" s="24"/>
      <c r="IKL4" s="24"/>
      <c r="IKM4" s="24"/>
      <c r="IKN4" s="24"/>
      <c r="IKO4" s="24"/>
      <c r="IKP4" s="24"/>
      <c r="IKQ4" s="24"/>
      <c r="IKR4" s="24"/>
      <c r="IKS4" s="24"/>
      <c r="IKT4" s="24"/>
      <c r="IKU4" s="24"/>
      <c r="IKV4" s="24"/>
      <c r="IKW4" s="24"/>
      <c r="IKX4" s="24"/>
      <c r="IKY4" s="24"/>
      <c r="IKZ4" s="24"/>
      <c r="ILA4" s="24"/>
      <c r="ILB4" s="24"/>
      <c r="ILC4" s="24"/>
      <c r="ILD4" s="24"/>
      <c r="ILE4" s="24"/>
      <c r="ILF4" s="24"/>
      <c r="ILG4" s="24"/>
      <c r="ILH4" s="24"/>
      <c r="ILI4" s="24"/>
      <c r="ILJ4" s="24"/>
      <c r="ILK4" s="24"/>
      <c r="ILL4" s="24"/>
      <c r="ILM4" s="24"/>
      <c r="ILN4" s="24"/>
      <c r="ILO4" s="24"/>
      <c r="ILP4" s="24"/>
      <c r="ILQ4" s="24"/>
      <c r="ILR4" s="24"/>
      <c r="ILS4" s="24"/>
      <c r="ILT4" s="24"/>
      <c r="ILU4" s="24"/>
      <c r="ILV4" s="24"/>
      <c r="ILW4" s="24"/>
      <c r="ILX4" s="24"/>
      <c r="ILY4" s="24"/>
      <c r="ILZ4" s="24"/>
      <c r="IMA4" s="24"/>
      <c r="IMB4" s="24"/>
      <c r="IMC4" s="24"/>
      <c r="IMD4" s="24"/>
      <c r="IME4" s="24"/>
      <c r="IMF4" s="24"/>
      <c r="IMG4" s="24"/>
      <c r="IMH4" s="24"/>
      <c r="IMI4" s="24"/>
      <c r="IMJ4" s="24"/>
      <c r="IMK4" s="24"/>
      <c r="IML4" s="24"/>
      <c r="IMM4" s="24"/>
      <c r="IMN4" s="24"/>
      <c r="IMO4" s="24"/>
      <c r="IMP4" s="24"/>
      <c r="IMQ4" s="24"/>
      <c r="IMR4" s="24"/>
      <c r="IMS4" s="24"/>
      <c r="IMT4" s="24"/>
      <c r="IMU4" s="24"/>
      <c r="IMV4" s="24"/>
      <c r="IMW4" s="24"/>
      <c r="IMX4" s="24"/>
      <c r="IMY4" s="24"/>
      <c r="IMZ4" s="24"/>
      <c r="INA4" s="24"/>
      <c r="INB4" s="24"/>
      <c r="INC4" s="24"/>
      <c r="IND4" s="24"/>
      <c r="INE4" s="24"/>
      <c r="INF4" s="24"/>
      <c r="ING4" s="24"/>
      <c r="INH4" s="24"/>
      <c r="INI4" s="24"/>
      <c r="INJ4" s="24"/>
      <c r="INK4" s="24"/>
      <c r="INL4" s="24"/>
      <c r="INM4" s="24"/>
      <c r="INN4" s="24"/>
      <c r="INO4" s="24"/>
      <c r="INP4" s="24"/>
      <c r="INQ4" s="24"/>
      <c r="INR4" s="24"/>
      <c r="INS4" s="24"/>
      <c r="INT4" s="24"/>
      <c r="INU4" s="24"/>
      <c r="INV4" s="24"/>
      <c r="INW4" s="24"/>
      <c r="INX4" s="24"/>
      <c r="INY4" s="24"/>
      <c r="INZ4" s="24"/>
      <c r="IOA4" s="24"/>
      <c r="IOB4" s="24"/>
      <c r="IOC4" s="24"/>
      <c r="IOD4" s="24"/>
      <c r="IOE4" s="24"/>
      <c r="IOF4" s="24"/>
      <c r="IOG4" s="24"/>
      <c r="IOH4" s="24"/>
      <c r="IOI4" s="24"/>
      <c r="IOJ4" s="24"/>
      <c r="IOK4" s="24"/>
      <c r="IOL4" s="24"/>
      <c r="IOM4" s="24"/>
      <c r="ION4" s="24"/>
      <c r="IOO4" s="24"/>
      <c r="IOP4" s="24"/>
      <c r="IOQ4" s="24"/>
      <c r="IOR4" s="24"/>
      <c r="IOS4" s="24"/>
      <c r="IOT4" s="24"/>
      <c r="IOU4" s="24"/>
      <c r="IOV4" s="24"/>
      <c r="IOW4" s="24"/>
      <c r="IOX4" s="24"/>
      <c r="IOY4" s="24"/>
      <c r="IOZ4" s="24"/>
      <c r="IPA4" s="24"/>
      <c r="IPB4" s="24"/>
      <c r="IPC4" s="24"/>
      <c r="IPD4" s="24"/>
      <c r="IPE4" s="24"/>
      <c r="IPF4" s="24"/>
      <c r="IPG4" s="24"/>
      <c r="IPH4" s="24"/>
      <c r="IPI4" s="24"/>
      <c r="IPJ4" s="24"/>
      <c r="IPK4" s="24"/>
      <c r="IPL4" s="24"/>
      <c r="IPM4" s="24"/>
      <c r="IPN4" s="24"/>
      <c r="IPO4" s="24"/>
      <c r="IPP4" s="24"/>
      <c r="IPQ4" s="24"/>
      <c r="IPR4" s="24"/>
      <c r="IPS4" s="24"/>
      <c r="IPT4" s="24"/>
      <c r="IPU4" s="24"/>
      <c r="IPV4" s="24"/>
      <c r="IPW4" s="24"/>
      <c r="IPX4" s="24"/>
      <c r="IPY4" s="24"/>
      <c r="IPZ4" s="24"/>
      <c r="IQA4" s="24"/>
      <c r="IQB4" s="24"/>
      <c r="IQC4" s="24"/>
      <c r="IQD4" s="24"/>
      <c r="IQE4" s="24"/>
      <c r="IQF4" s="24"/>
      <c r="IQG4" s="24"/>
      <c r="IQH4" s="24"/>
      <c r="IQI4" s="24"/>
      <c r="IQJ4" s="24"/>
      <c r="IQK4" s="24"/>
      <c r="IQL4" s="24"/>
      <c r="IQM4" s="24"/>
      <c r="IQN4" s="24"/>
      <c r="IQO4" s="24"/>
      <c r="IQP4" s="24"/>
      <c r="IQQ4" s="24"/>
      <c r="IQR4" s="24"/>
      <c r="IQS4" s="24"/>
      <c r="IQT4" s="24"/>
      <c r="IQU4" s="24"/>
      <c r="IQV4" s="24"/>
      <c r="IQW4" s="24"/>
      <c r="IQX4" s="24"/>
      <c r="IQY4" s="24"/>
      <c r="IQZ4" s="24"/>
      <c r="IRA4" s="24"/>
      <c r="IRB4" s="24"/>
      <c r="IRC4" s="24"/>
      <c r="IRD4" s="24"/>
      <c r="IRE4" s="24"/>
      <c r="IRF4" s="24"/>
      <c r="IRG4" s="24"/>
      <c r="IRH4" s="24"/>
      <c r="IRI4" s="24"/>
      <c r="IRJ4" s="24"/>
      <c r="IRK4" s="24"/>
      <c r="IRL4" s="24"/>
      <c r="IRM4" s="24"/>
      <c r="IRN4" s="24"/>
      <c r="IRO4" s="24"/>
      <c r="IRP4" s="24"/>
      <c r="IRQ4" s="24"/>
      <c r="IRR4" s="24"/>
      <c r="IRS4" s="24"/>
      <c r="IRT4" s="24"/>
      <c r="IRU4" s="24"/>
      <c r="IRV4" s="24"/>
      <c r="IRW4" s="24"/>
      <c r="IRX4" s="24"/>
      <c r="IRY4" s="24"/>
      <c r="IRZ4" s="24"/>
      <c r="ISA4" s="24"/>
      <c r="ISB4" s="24"/>
      <c r="ISC4" s="24"/>
      <c r="ISD4" s="24"/>
      <c r="ISE4" s="24"/>
      <c r="ISF4" s="24"/>
      <c r="ISG4" s="24"/>
      <c r="ISH4" s="24"/>
      <c r="ISI4" s="24"/>
      <c r="ISJ4" s="24"/>
      <c r="ISK4" s="24"/>
      <c r="ISL4" s="24"/>
      <c r="ISM4" s="24"/>
      <c r="ISN4" s="24"/>
      <c r="ISO4" s="24"/>
      <c r="ISP4" s="24"/>
      <c r="ISQ4" s="24"/>
      <c r="ISR4" s="24"/>
      <c r="ISS4" s="24"/>
      <c r="IST4" s="24"/>
      <c r="ISU4" s="24"/>
      <c r="ISV4" s="24"/>
      <c r="ISW4" s="24"/>
      <c r="ISX4" s="24"/>
      <c r="ISY4" s="24"/>
      <c r="ISZ4" s="24"/>
      <c r="ITA4" s="24"/>
      <c r="ITB4" s="24"/>
      <c r="ITC4" s="24"/>
      <c r="ITD4" s="24"/>
      <c r="ITE4" s="24"/>
      <c r="ITF4" s="24"/>
      <c r="ITG4" s="24"/>
      <c r="ITH4" s="24"/>
      <c r="ITI4" s="24"/>
      <c r="ITJ4" s="24"/>
      <c r="ITK4" s="24"/>
      <c r="ITL4" s="24"/>
      <c r="ITM4" s="24"/>
      <c r="ITN4" s="24"/>
      <c r="ITO4" s="24"/>
      <c r="ITP4" s="24"/>
      <c r="ITQ4" s="24"/>
      <c r="ITR4" s="24"/>
      <c r="ITS4" s="24"/>
      <c r="ITT4" s="24"/>
      <c r="ITU4" s="24"/>
      <c r="ITV4" s="24"/>
      <c r="ITW4" s="24"/>
      <c r="ITX4" s="24"/>
      <c r="ITY4" s="24"/>
      <c r="ITZ4" s="24"/>
      <c r="IUA4" s="24"/>
      <c r="IUB4" s="24"/>
      <c r="IUC4" s="24"/>
      <c r="IUD4" s="24"/>
      <c r="IUE4" s="24"/>
      <c r="IUF4" s="24"/>
      <c r="IUG4" s="24"/>
      <c r="IUH4" s="24"/>
      <c r="IUI4" s="24"/>
      <c r="IUJ4" s="24"/>
      <c r="IUK4" s="24"/>
      <c r="IUL4" s="24"/>
      <c r="IUM4" s="24"/>
      <c r="IUN4" s="24"/>
      <c r="IUO4" s="24"/>
      <c r="IUP4" s="24"/>
      <c r="IUQ4" s="24"/>
      <c r="IUR4" s="24"/>
      <c r="IUS4" s="24"/>
      <c r="IUT4" s="24"/>
      <c r="IUU4" s="24"/>
      <c r="IUV4" s="24"/>
      <c r="IUW4" s="24"/>
      <c r="IUX4" s="24"/>
      <c r="IUY4" s="24"/>
      <c r="IUZ4" s="24"/>
      <c r="IVA4" s="24"/>
      <c r="IVB4" s="24"/>
      <c r="IVC4" s="24"/>
      <c r="IVD4" s="24"/>
      <c r="IVE4" s="24"/>
      <c r="IVF4" s="24"/>
      <c r="IVG4" s="24"/>
      <c r="IVH4" s="24"/>
      <c r="IVI4" s="24"/>
      <c r="IVJ4" s="24"/>
      <c r="IVK4" s="24"/>
      <c r="IVL4" s="24"/>
      <c r="IVM4" s="24"/>
      <c r="IVN4" s="24"/>
      <c r="IVO4" s="24"/>
      <c r="IVP4" s="24"/>
      <c r="IVQ4" s="24"/>
      <c r="IVR4" s="24"/>
      <c r="IVS4" s="24"/>
      <c r="IVT4" s="24"/>
      <c r="IVU4" s="24"/>
      <c r="IVV4" s="24"/>
      <c r="IVW4" s="24"/>
      <c r="IVX4" s="24"/>
      <c r="IVY4" s="24"/>
      <c r="IVZ4" s="24"/>
      <c r="IWA4" s="24"/>
      <c r="IWB4" s="24"/>
      <c r="IWC4" s="24"/>
      <c r="IWD4" s="24"/>
      <c r="IWE4" s="24"/>
      <c r="IWF4" s="24"/>
      <c r="IWG4" s="24"/>
      <c r="IWH4" s="24"/>
      <c r="IWI4" s="24"/>
      <c r="IWJ4" s="24"/>
      <c r="IWK4" s="24"/>
      <c r="IWL4" s="24"/>
      <c r="IWM4" s="24"/>
      <c r="IWN4" s="24"/>
      <c r="IWO4" s="24"/>
      <c r="IWP4" s="24"/>
      <c r="IWQ4" s="24"/>
      <c r="IWR4" s="24"/>
      <c r="IWS4" s="24"/>
      <c r="IWT4" s="24"/>
      <c r="IWU4" s="24"/>
      <c r="IWV4" s="24"/>
      <c r="IWW4" s="24"/>
      <c r="IWX4" s="24"/>
      <c r="IWY4" s="24"/>
      <c r="IWZ4" s="24"/>
      <c r="IXA4" s="24"/>
      <c r="IXB4" s="24"/>
      <c r="IXC4" s="24"/>
      <c r="IXD4" s="24"/>
      <c r="IXE4" s="24"/>
      <c r="IXF4" s="24"/>
      <c r="IXG4" s="24"/>
      <c r="IXH4" s="24"/>
      <c r="IXI4" s="24"/>
      <c r="IXJ4" s="24"/>
      <c r="IXK4" s="24"/>
      <c r="IXL4" s="24"/>
      <c r="IXM4" s="24"/>
      <c r="IXN4" s="24"/>
      <c r="IXO4" s="24"/>
      <c r="IXP4" s="24"/>
      <c r="IXQ4" s="24"/>
      <c r="IXR4" s="24"/>
      <c r="IXS4" s="24"/>
      <c r="IXT4" s="24"/>
      <c r="IXU4" s="24"/>
      <c r="IXV4" s="24"/>
      <c r="IXW4" s="24"/>
      <c r="IXX4" s="24"/>
      <c r="IXY4" s="24"/>
      <c r="IXZ4" s="24"/>
      <c r="IYA4" s="24"/>
      <c r="IYB4" s="24"/>
      <c r="IYC4" s="24"/>
      <c r="IYD4" s="24"/>
      <c r="IYE4" s="24"/>
      <c r="IYF4" s="24"/>
      <c r="IYG4" s="24"/>
      <c r="IYH4" s="24"/>
      <c r="IYI4" s="24"/>
      <c r="IYJ4" s="24"/>
      <c r="IYK4" s="24"/>
      <c r="IYL4" s="24"/>
      <c r="IYM4" s="24"/>
      <c r="IYN4" s="24"/>
      <c r="IYO4" s="24"/>
      <c r="IYP4" s="24"/>
      <c r="IYQ4" s="24"/>
      <c r="IYR4" s="24"/>
      <c r="IYS4" s="24"/>
      <c r="IYT4" s="24"/>
      <c r="IYU4" s="24"/>
      <c r="IYV4" s="24"/>
      <c r="IYW4" s="24"/>
      <c r="IYX4" s="24"/>
      <c r="IYY4" s="24"/>
      <c r="IYZ4" s="24"/>
      <c r="IZA4" s="24"/>
      <c r="IZB4" s="24"/>
      <c r="IZC4" s="24"/>
      <c r="IZD4" s="24"/>
      <c r="IZE4" s="24"/>
      <c r="IZF4" s="24"/>
      <c r="IZG4" s="24"/>
      <c r="IZH4" s="24"/>
      <c r="IZI4" s="24"/>
      <c r="IZJ4" s="24"/>
      <c r="IZK4" s="24"/>
      <c r="IZL4" s="24"/>
      <c r="IZM4" s="24"/>
      <c r="IZN4" s="24"/>
      <c r="IZO4" s="24"/>
      <c r="IZP4" s="24"/>
      <c r="IZQ4" s="24"/>
      <c r="IZR4" s="24"/>
      <c r="IZS4" s="24"/>
      <c r="IZT4" s="24"/>
      <c r="IZU4" s="24"/>
      <c r="IZV4" s="24"/>
      <c r="IZW4" s="24"/>
      <c r="IZX4" s="24"/>
      <c r="IZY4" s="24"/>
      <c r="IZZ4" s="24"/>
      <c r="JAA4" s="24"/>
      <c r="JAB4" s="24"/>
      <c r="JAC4" s="24"/>
      <c r="JAD4" s="24"/>
      <c r="JAE4" s="24"/>
      <c r="JAF4" s="24"/>
      <c r="JAG4" s="24"/>
      <c r="JAH4" s="24"/>
      <c r="JAI4" s="24"/>
      <c r="JAJ4" s="24"/>
      <c r="JAK4" s="24"/>
      <c r="JAL4" s="24"/>
      <c r="JAM4" s="24"/>
      <c r="JAN4" s="24"/>
      <c r="JAO4" s="24"/>
      <c r="JAP4" s="24"/>
      <c r="JAQ4" s="24"/>
      <c r="JAR4" s="24"/>
      <c r="JAS4" s="24"/>
      <c r="JAT4" s="24"/>
      <c r="JAU4" s="24"/>
      <c r="JAV4" s="24"/>
      <c r="JAW4" s="24"/>
      <c r="JAX4" s="24"/>
      <c r="JAY4" s="24"/>
      <c r="JAZ4" s="24"/>
      <c r="JBA4" s="24"/>
      <c r="JBB4" s="24"/>
      <c r="JBC4" s="24"/>
      <c r="JBD4" s="24"/>
      <c r="JBE4" s="24"/>
      <c r="JBF4" s="24"/>
      <c r="JBG4" s="24"/>
      <c r="JBH4" s="24"/>
      <c r="JBI4" s="24"/>
      <c r="JBJ4" s="24"/>
      <c r="JBK4" s="24"/>
      <c r="JBL4" s="24"/>
      <c r="JBM4" s="24"/>
      <c r="JBN4" s="24"/>
      <c r="JBO4" s="24"/>
      <c r="JBP4" s="24"/>
      <c r="JBQ4" s="24"/>
      <c r="JBR4" s="24"/>
      <c r="JBS4" s="24"/>
      <c r="JBT4" s="24"/>
      <c r="JBU4" s="24"/>
      <c r="JBV4" s="24"/>
      <c r="JBW4" s="24"/>
      <c r="JBX4" s="24"/>
      <c r="JBY4" s="24"/>
      <c r="JBZ4" s="24"/>
      <c r="JCA4" s="24"/>
      <c r="JCB4" s="24"/>
      <c r="JCC4" s="24"/>
      <c r="JCD4" s="24"/>
      <c r="JCE4" s="24"/>
      <c r="JCF4" s="24"/>
      <c r="JCG4" s="24"/>
      <c r="JCH4" s="24"/>
      <c r="JCI4" s="24"/>
      <c r="JCJ4" s="24"/>
      <c r="JCK4" s="24"/>
      <c r="JCL4" s="24"/>
      <c r="JCM4" s="24"/>
      <c r="JCN4" s="24"/>
      <c r="JCO4" s="24"/>
      <c r="JCP4" s="24"/>
      <c r="JCQ4" s="24"/>
      <c r="JCR4" s="24"/>
      <c r="JCS4" s="24"/>
      <c r="JCT4" s="24"/>
      <c r="JCU4" s="24"/>
      <c r="JCV4" s="24"/>
      <c r="JCW4" s="24"/>
      <c r="JCX4" s="24"/>
      <c r="JCY4" s="24"/>
      <c r="JCZ4" s="24"/>
      <c r="JDA4" s="24"/>
      <c r="JDB4" s="24"/>
      <c r="JDC4" s="24"/>
      <c r="JDD4" s="24"/>
      <c r="JDE4" s="24"/>
      <c r="JDF4" s="24"/>
      <c r="JDG4" s="24"/>
      <c r="JDH4" s="24"/>
      <c r="JDI4" s="24"/>
      <c r="JDJ4" s="24"/>
      <c r="JDK4" s="24"/>
      <c r="JDL4" s="24"/>
      <c r="JDM4" s="24"/>
      <c r="JDN4" s="24"/>
      <c r="JDO4" s="24"/>
      <c r="JDP4" s="24"/>
      <c r="JDQ4" s="24"/>
      <c r="JDR4" s="24"/>
      <c r="JDS4" s="24"/>
      <c r="JDT4" s="24"/>
      <c r="JDU4" s="24"/>
      <c r="JDV4" s="24"/>
      <c r="JDW4" s="24"/>
      <c r="JDX4" s="24"/>
      <c r="JDY4" s="24"/>
      <c r="JDZ4" s="24"/>
      <c r="JEA4" s="24"/>
      <c r="JEB4" s="24"/>
      <c r="JEC4" s="24"/>
      <c r="JED4" s="24"/>
      <c r="JEE4" s="24"/>
      <c r="JEF4" s="24"/>
      <c r="JEG4" s="24"/>
      <c r="JEH4" s="24"/>
      <c r="JEI4" s="24"/>
      <c r="JEJ4" s="24"/>
      <c r="JEK4" s="24"/>
      <c r="JEL4" s="24"/>
      <c r="JEM4" s="24"/>
      <c r="JEN4" s="24"/>
      <c r="JEO4" s="24"/>
      <c r="JEP4" s="24"/>
      <c r="JEQ4" s="24"/>
      <c r="JER4" s="24"/>
      <c r="JES4" s="24"/>
      <c r="JET4" s="24"/>
      <c r="JEU4" s="24"/>
      <c r="JEV4" s="24"/>
      <c r="JEW4" s="24"/>
      <c r="JEX4" s="24"/>
      <c r="JEY4" s="24"/>
      <c r="JEZ4" s="24"/>
      <c r="JFA4" s="24"/>
      <c r="JFB4" s="24"/>
      <c r="JFC4" s="24"/>
      <c r="JFD4" s="24"/>
      <c r="JFE4" s="24"/>
      <c r="JFF4" s="24"/>
      <c r="JFG4" s="24"/>
      <c r="JFH4" s="24"/>
      <c r="JFI4" s="24"/>
      <c r="JFJ4" s="24"/>
      <c r="JFK4" s="24"/>
      <c r="JFL4" s="24"/>
      <c r="JFM4" s="24"/>
      <c r="JFN4" s="24"/>
      <c r="JFO4" s="24"/>
      <c r="JFP4" s="24"/>
      <c r="JFQ4" s="24"/>
      <c r="JFR4" s="24"/>
      <c r="JFS4" s="24"/>
      <c r="JFT4" s="24"/>
      <c r="JFU4" s="24"/>
      <c r="JFV4" s="24"/>
      <c r="JFW4" s="24"/>
      <c r="JFX4" s="24"/>
      <c r="JFY4" s="24"/>
      <c r="JFZ4" s="24"/>
      <c r="JGA4" s="24"/>
      <c r="JGB4" s="24"/>
      <c r="JGC4" s="24"/>
      <c r="JGD4" s="24"/>
      <c r="JGE4" s="24"/>
      <c r="JGF4" s="24"/>
      <c r="JGG4" s="24"/>
      <c r="JGH4" s="24"/>
      <c r="JGI4" s="24"/>
      <c r="JGJ4" s="24"/>
      <c r="JGK4" s="24"/>
      <c r="JGL4" s="24"/>
      <c r="JGM4" s="24"/>
      <c r="JGN4" s="24"/>
      <c r="JGO4" s="24"/>
      <c r="JGP4" s="24"/>
      <c r="JGQ4" s="24"/>
      <c r="JGR4" s="24"/>
      <c r="JGS4" s="24"/>
      <c r="JGT4" s="24"/>
      <c r="JGU4" s="24"/>
      <c r="JGV4" s="24"/>
      <c r="JGW4" s="24"/>
      <c r="JGX4" s="24"/>
      <c r="JGY4" s="24"/>
      <c r="JGZ4" s="24"/>
      <c r="JHA4" s="24"/>
      <c r="JHB4" s="24"/>
      <c r="JHC4" s="24"/>
      <c r="JHD4" s="24"/>
      <c r="JHE4" s="24"/>
      <c r="JHF4" s="24"/>
      <c r="JHG4" s="24"/>
      <c r="JHH4" s="24"/>
      <c r="JHI4" s="24"/>
      <c r="JHJ4" s="24"/>
      <c r="JHK4" s="24"/>
      <c r="JHL4" s="24"/>
      <c r="JHM4" s="24"/>
      <c r="JHN4" s="24"/>
      <c r="JHO4" s="24"/>
      <c r="JHP4" s="24"/>
      <c r="JHQ4" s="24"/>
      <c r="JHR4" s="24"/>
      <c r="JHS4" s="24"/>
      <c r="JHT4" s="24"/>
      <c r="JHU4" s="24"/>
      <c r="JHV4" s="24"/>
      <c r="JHW4" s="24"/>
      <c r="JHX4" s="24"/>
      <c r="JHY4" s="24"/>
      <c r="JHZ4" s="24"/>
      <c r="JIA4" s="24"/>
      <c r="JIB4" s="24"/>
      <c r="JIC4" s="24"/>
      <c r="JID4" s="24"/>
      <c r="JIE4" s="24"/>
      <c r="JIF4" s="24"/>
      <c r="JIG4" s="24"/>
      <c r="JIH4" s="24"/>
      <c r="JII4" s="24"/>
      <c r="JIJ4" s="24"/>
      <c r="JIK4" s="24"/>
      <c r="JIL4" s="24"/>
      <c r="JIM4" s="24"/>
      <c r="JIN4" s="24"/>
      <c r="JIO4" s="24"/>
      <c r="JIP4" s="24"/>
      <c r="JIQ4" s="24"/>
      <c r="JIR4" s="24"/>
      <c r="JIS4" s="24"/>
      <c r="JIT4" s="24"/>
      <c r="JIU4" s="24"/>
      <c r="JIV4" s="24"/>
      <c r="JIW4" s="24"/>
      <c r="JIX4" s="24"/>
      <c r="JIY4" s="24"/>
      <c r="JIZ4" s="24"/>
      <c r="JJA4" s="24"/>
      <c r="JJB4" s="24"/>
      <c r="JJC4" s="24"/>
      <c r="JJD4" s="24"/>
      <c r="JJE4" s="24"/>
      <c r="JJF4" s="24"/>
      <c r="JJG4" s="24"/>
      <c r="JJH4" s="24"/>
      <c r="JJI4" s="24"/>
      <c r="JJJ4" s="24"/>
      <c r="JJK4" s="24"/>
      <c r="JJL4" s="24"/>
      <c r="JJM4" s="24"/>
      <c r="JJN4" s="24"/>
      <c r="JJO4" s="24"/>
      <c r="JJP4" s="24"/>
      <c r="JJQ4" s="24"/>
      <c r="JJR4" s="24"/>
      <c r="JJS4" s="24"/>
      <c r="JJT4" s="24"/>
      <c r="JJU4" s="24"/>
      <c r="JJV4" s="24"/>
      <c r="JJW4" s="24"/>
      <c r="JJX4" s="24"/>
      <c r="JJY4" s="24"/>
      <c r="JJZ4" s="24"/>
      <c r="JKA4" s="24"/>
      <c r="JKB4" s="24"/>
      <c r="JKC4" s="24"/>
      <c r="JKD4" s="24"/>
      <c r="JKE4" s="24"/>
      <c r="JKF4" s="24"/>
      <c r="JKG4" s="24"/>
      <c r="JKH4" s="24"/>
      <c r="JKI4" s="24"/>
      <c r="JKJ4" s="24"/>
      <c r="JKK4" s="24"/>
      <c r="JKL4" s="24"/>
      <c r="JKM4" s="24"/>
      <c r="JKN4" s="24"/>
      <c r="JKO4" s="24"/>
      <c r="JKP4" s="24"/>
      <c r="JKQ4" s="24"/>
      <c r="JKR4" s="24"/>
      <c r="JKS4" s="24"/>
      <c r="JKT4" s="24"/>
      <c r="JKU4" s="24"/>
      <c r="JKV4" s="24"/>
      <c r="JKW4" s="24"/>
      <c r="JKX4" s="24"/>
      <c r="JKY4" s="24"/>
      <c r="JKZ4" s="24"/>
      <c r="JLA4" s="24"/>
      <c r="JLB4" s="24"/>
      <c r="JLC4" s="24"/>
      <c r="JLD4" s="24"/>
      <c r="JLE4" s="24"/>
      <c r="JLF4" s="24"/>
      <c r="JLG4" s="24"/>
      <c r="JLH4" s="24"/>
      <c r="JLI4" s="24"/>
      <c r="JLJ4" s="24"/>
      <c r="JLK4" s="24"/>
      <c r="JLL4" s="24"/>
      <c r="JLM4" s="24"/>
      <c r="JLN4" s="24"/>
      <c r="JLO4" s="24"/>
      <c r="JLP4" s="24"/>
      <c r="JLQ4" s="24"/>
      <c r="JLR4" s="24"/>
      <c r="JLS4" s="24"/>
      <c r="JLT4" s="24"/>
      <c r="JLU4" s="24"/>
      <c r="JLV4" s="24"/>
      <c r="JLW4" s="24"/>
      <c r="JLX4" s="24"/>
      <c r="JLY4" s="24"/>
      <c r="JLZ4" s="24"/>
      <c r="JMA4" s="24"/>
      <c r="JMB4" s="24"/>
      <c r="JMC4" s="24"/>
      <c r="JMD4" s="24"/>
      <c r="JME4" s="24"/>
      <c r="JMF4" s="24"/>
      <c r="JMG4" s="24"/>
      <c r="JMH4" s="24"/>
      <c r="JMI4" s="24"/>
      <c r="JMJ4" s="24"/>
      <c r="JMK4" s="24"/>
      <c r="JML4" s="24"/>
      <c r="JMM4" s="24"/>
      <c r="JMN4" s="24"/>
      <c r="JMO4" s="24"/>
      <c r="JMP4" s="24"/>
      <c r="JMQ4" s="24"/>
      <c r="JMR4" s="24"/>
      <c r="JMS4" s="24"/>
      <c r="JMT4" s="24"/>
      <c r="JMU4" s="24"/>
      <c r="JMV4" s="24"/>
      <c r="JMW4" s="24"/>
      <c r="JMX4" s="24"/>
      <c r="JMY4" s="24"/>
      <c r="JMZ4" s="24"/>
      <c r="JNA4" s="24"/>
      <c r="JNB4" s="24"/>
      <c r="JNC4" s="24"/>
      <c r="JND4" s="24"/>
      <c r="JNE4" s="24"/>
      <c r="JNF4" s="24"/>
      <c r="JNG4" s="24"/>
      <c r="JNH4" s="24"/>
      <c r="JNI4" s="24"/>
      <c r="JNJ4" s="24"/>
      <c r="JNK4" s="24"/>
      <c r="JNL4" s="24"/>
      <c r="JNM4" s="24"/>
      <c r="JNN4" s="24"/>
      <c r="JNO4" s="24"/>
      <c r="JNP4" s="24"/>
      <c r="JNQ4" s="24"/>
      <c r="JNR4" s="24"/>
      <c r="JNS4" s="24"/>
      <c r="JNT4" s="24"/>
      <c r="JNU4" s="24"/>
      <c r="JNV4" s="24"/>
      <c r="JNW4" s="24"/>
      <c r="JNX4" s="24"/>
      <c r="JNY4" s="24"/>
      <c r="JNZ4" s="24"/>
      <c r="JOA4" s="24"/>
      <c r="JOB4" s="24"/>
      <c r="JOC4" s="24"/>
      <c r="JOD4" s="24"/>
      <c r="JOE4" s="24"/>
      <c r="JOF4" s="24"/>
      <c r="JOG4" s="24"/>
      <c r="JOH4" s="24"/>
      <c r="JOI4" s="24"/>
      <c r="JOJ4" s="24"/>
      <c r="JOK4" s="24"/>
      <c r="JOL4" s="24"/>
      <c r="JOM4" s="24"/>
      <c r="JON4" s="24"/>
      <c r="JOO4" s="24"/>
      <c r="JOP4" s="24"/>
      <c r="JOQ4" s="24"/>
      <c r="JOR4" s="24"/>
      <c r="JOS4" s="24"/>
      <c r="JOT4" s="24"/>
      <c r="JOU4" s="24"/>
      <c r="JOV4" s="24"/>
      <c r="JOW4" s="24"/>
      <c r="JOX4" s="24"/>
      <c r="JOY4" s="24"/>
      <c r="JOZ4" s="24"/>
      <c r="JPA4" s="24"/>
      <c r="JPB4" s="24"/>
      <c r="JPC4" s="24"/>
      <c r="JPD4" s="24"/>
      <c r="JPE4" s="24"/>
      <c r="JPF4" s="24"/>
      <c r="JPG4" s="24"/>
      <c r="JPH4" s="24"/>
      <c r="JPI4" s="24"/>
      <c r="JPJ4" s="24"/>
      <c r="JPK4" s="24"/>
      <c r="JPL4" s="24"/>
      <c r="JPM4" s="24"/>
      <c r="JPN4" s="24"/>
      <c r="JPO4" s="24"/>
      <c r="JPP4" s="24"/>
      <c r="JPQ4" s="24"/>
      <c r="JPR4" s="24"/>
      <c r="JPS4" s="24"/>
      <c r="JPT4" s="24"/>
      <c r="JPU4" s="24"/>
      <c r="JPV4" s="24"/>
      <c r="JPW4" s="24"/>
      <c r="JPX4" s="24"/>
      <c r="JPY4" s="24"/>
      <c r="JPZ4" s="24"/>
      <c r="JQA4" s="24"/>
      <c r="JQB4" s="24"/>
      <c r="JQC4" s="24"/>
      <c r="JQD4" s="24"/>
      <c r="JQE4" s="24"/>
      <c r="JQF4" s="24"/>
      <c r="JQG4" s="24"/>
      <c r="JQH4" s="24"/>
      <c r="JQI4" s="24"/>
      <c r="JQJ4" s="24"/>
      <c r="JQK4" s="24"/>
      <c r="JQL4" s="24"/>
      <c r="JQM4" s="24"/>
      <c r="JQN4" s="24"/>
      <c r="JQO4" s="24"/>
      <c r="JQP4" s="24"/>
      <c r="JQQ4" s="24"/>
      <c r="JQR4" s="24"/>
      <c r="JQS4" s="24"/>
      <c r="JQT4" s="24"/>
      <c r="JQU4" s="24"/>
      <c r="JQV4" s="24"/>
      <c r="JQW4" s="24"/>
      <c r="JQX4" s="24"/>
      <c r="JQY4" s="24"/>
      <c r="JQZ4" s="24"/>
      <c r="JRA4" s="24"/>
      <c r="JRB4" s="24"/>
      <c r="JRC4" s="24"/>
      <c r="JRD4" s="24"/>
      <c r="JRE4" s="24"/>
      <c r="JRF4" s="24"/>
      <c r="JRG4" s="24"/>
      <c r="JRH4" s="24"/>
      <c r="JRI4" s="24"/>
      <c r="JRJ4" s="24"/>
      <c r="JRK4" s="24"/>
      <c r="JRL4" s="24"/>
      <c r="JRM4" s="24"/>
      <c r="JRN4" s="24"/>
      <c r="JRO4" s="24"/>
      <c r="JRP4" s="24"/>
      <c r="JRQ4" s="24"/>
      <c r="JRR4" s="24"/>
      <c r="JRS4" s="24"/>
      <c r="JRT4" s="24"/>
      <c r="JRU4" s="24"/>
      <c r="JRV4" s="24"/>
      <c r="JRW4" s="24"/>
      <c r="JRX4" s="24"/>
      <c r="JRY4" s="24"/>
      <c r="JRZ4" s="24"/>
      <c r="JSA4" s="24"/>
      <c r="JSB4" s="24"/>
      <c r="JSC4" s="24"/>
      <c r="JSD4" s="24"/>
      <c r="JSE4" s="24"/>
      <c r="JSF4" s="24"/>
      <c r="JSG4" s="24"/>
      <c r="JSH4" s="24"/>
      <c r="JSI4" s="24"/>
      <c r="JSJ4" s="24"/>
      <c r="JSK4" s="24"/>
      <c r="JSL4" s="24"/>
      <c r="JSM4" s="24"/>
      <c r="JSN4" s="24"/>
      <c r="JSO4" s="24"/>
      <c r="JSP4" s="24"/>
      <c r="JSQ4" s="24"/>
      <c r="JSR4" s="24"/>
      <c r="JSS4" s="24"/>
      <c r="JST4" s="24"/>
      <c r="JSU4" s="24"/>
      <c r="JSV4" s="24"/>
      <c r="JSW4" s="24"/>
      <c r="JSX4" s="24"/>
      <c r="JSY4" s="24"/>
      <c r="JSZ4" s="24"/>
      <c r="JTA4" s="24"/>
      <c r="JTB4" s="24"/>
      <c r="JTC4" s="24"/>
      <c r="JTD4" s="24"/>
      <c r="JTE4" s="24"/>
      <c r="JTF4" s="24"/>
      <c r="JTG4" s="24"/>
      <c r="JTH4" s="24"/>
      <c r="JTI4" s="24"/>
      <c r="JTJ4" s="24"/>
      <c r="JTK4" s="24"/>
      <c r="JTL4" s="24"/>
      <c r="JTM4" s="24"/>
      <c r="JTN4" s="24"/>
      <c r="JTO4" s="24"/>
      <c r="JTP4" s="24"/>
      <c r="JTQ4" s="24"/>
      <c r="JTR4" s="24"/>
      <c r="JTS4" s="24"/>
      <c r="JTT4" s="24"/>
      <c r="JTU4" s="24"/>
      <c r="JTV4" s="24"/>
      <c r="JTW4" s="24"/>
      <c r="JTX4" s="24"/>
      <c r="JTY4" s="24"/>
      <c r="JTZ4" s="24"/>
      <c r="JUA4" s="24"/>
      <c r="JUB4" s="24"/>
      <c r="JUC4" s="24"/>
      <c r="JUD4" s="24"/>
      <c r="JUE4" s="24"/>
      <c r="JUF4" s="24"/>
      <c r="JUG4" s="24"/>
      <c r="JUH4" s="24"/>
      <c r="JUI4" s="24"/>
      <c r="JUJ4" s="24"/>
      <c r="JUK4" s="24"/>
      <c r="JUL4" s="24"/>
      <c r="JUM4" s="24"/>
      <c r="JUN4" s="24"/>
      <c r="JUO4" s="24"/>
      <c r="JUP4" s="24"/>
      <c r="JUQ4" s="24"/>
      <c r="JUR4" s="24"/>
      <c r="JUS4" s="24"/>
      <c r="JUT4" s="24"/>
      <c r="JUU4" s="24"/>
      <c r="JUV4" s="24"/>
      <c r="JUW4" s="24"/>
      <c r="JUX4" s="24"/>
      <c r="JUY4" s="24"/>
      <c r="JUZ4" s="24"/>
      <c r="JVA4" s="24"/>
      <c r="JVB4" s="24"/>
      <c r="JVC4" s="24"/>
      <c r="JVD4" s="24"/>
      <c r="JVE4" s="24"/>
      <c r="JVF4" s="24"/>
      <c r="JVG4" s="24"/>
      <c r="JVH4" s="24"/>
      <c r="JVI4" s="24"/>
      <c r="JVJ4" s="24"/>
      <c r="JVK4" s="24"/>
      <c r="JVL4" s="24"/>
      <c r="JVM4" s="24"/>
      <c r="JVN4" s="24"/>
      <c r="JVO4" s="24"/>
      <c r="JVP4" s="24"/>
      <c r="JVQ4" s="24"/>
      <c r="JVR4" s="24"/>
      <c r="JVS4" s="24"/>
      <c r="JVT4" s="24"/>
      <c r="JVU4" s="24"/>
      <c r="JVV4" s="24"/>
      <c r="JVW4" s="24"/>
      <c r="JVX4" s="24"/>
      <c r="JVY4" s="24"/>
      <c r="JVZ4" s="24"/>
      <c r="JWA4" s="24"/>
      <c r="JWB4" s="24"/>
      <c r="JWC4" s="24"/>
      <c r="JWD4" s="24"/>
      <c r="JWE4" s="24"/>
      <c r="JWF4" s="24"/>
      <c r="JWG4" s="24"/>
      <c r="JWH4" s="24"/>
      <c r="JWI4" s="24"/>
      <c r="JWJ4" s="24"/>
      <c r="JWK4" s="24"/>
      <c r="JWL4" s="24"/>
      <c r="JWM4" s="24"/>
      <c r="JWN4" s="24"/>
      <c r="JWO4" s="24"/>
      <c r="JWP4" s="24"/>
      <c r="JWQ4" s="24"/>
      <c r="JWR4" s="24"/>
      <c r="JWS4" s="24"/>
      <c r="JWT4" s="24"/>
      <c r="JWU4" s="24"/>
      <c r="JWV4" s="24"/>
      <c r="JWW4" s="24"/>
      <c r="JWX4" s="24"/>
      <c r="JWY4" s="24"/>
      <c r="JWZ4" s="24"/>
      <c r="JXA4" s="24"/>
      <c r="JXB4" s="24"/>
      <c r="JXC4" s="24"/>
      <c r="JXD4" s="24"/>
      <c r="JXE4" s="24"/>
      <c r="JXF4" s="24"/>
      <c r="JXG4" s="24"/>
      <c r="JXH4" s="24"/>
      <c r="JXI4" s="24"/>
      <c r="JXJ4" s="24"/>
      <c r="JXK4" s="24"/>
      <c r="JXL4" s="24"/>
      <c r="JXM4" s="24"/>
      <c r="JXN4" s="24"/>
      <c r="JXO4" s="24"/>
      <c r="JXP4" s="24"/>
      <c r="JXQ4" s="24"/>
      <c r="JXR4" s="24"/>
      <c r="JXS4" s="24"/>
      <c r="JXT4" s="24"/>
      <c r="JXU4" s="24"/>
      <c r="JXV4" s="24"/>
      <c r="JXW4" s="24"/>
      <c r="JXX4" s="24"/>
      <c r="JXY4" s="24"/>
      <c r="JXZ4" s="24"/>
      <c r="JYA4" s="24"/>
      <c r="JYB4" s="24"/>
      <c r="JYC4" s="24"/>
      <c r="JYD4" s="24"/>
      <c r="JYE4" s="24"/>
      <c r="JYF4" s="24"/>
      <c r="JYG4" s="24"/>
      <c r="JYH4" s="24"/>
      <c r="JYI4" s="24"/>
      <c r="JYJ4" s="24"/>
      <c r="JYK4" s="24"/>
      <c r="JYL4" s="24"/>
      <c r="JYM4" s="24"/>
      <c r="JYN4" s="24"/>
      <c r="JYO4" s="24"/>
      <c r="JYP4" s="24"/>
      <c r="JYQ4" s="24"/>
      <c r="JYR4" s="24"/>
      <c r="JYS4" s="24"/>
      <c r="JYT4" s="24"/>
      <c r="JYU4" s="24"/>
      <c r="JYV4" s="24"/>
      <c r="JYW4" s="24"/>
      <c r="JYX4" s="24"/>
      <c r="JYY4" s="24"/>
      <c r="JYZ4" s="24"/>
      <c r="JZA4" s="24"/>
      <c r="JZB4" s="24"/>
      <c r="JZC4" s="24"/>
      <c r="JZD4" s="24"/>
      <c r="JZE4" s="24"/>
      <c r="JZF4" s="24"/>
      <c r="JZG4" s="24"/>
      <c r="JZH4" s="24"/>
      <c r="JZI4" s="24"/>
      <c r="JZJ4" s="24"/>
      <c r="JZK4" s="24"/>
      <c r="JZL4" s="24"/>
      <c r="JZM4" s="24"/>
      <c r="JZN4" s="24"/>
      <c r="JZO4" s="24"/>
      <c r="JZP4" s="24"/>
      <c r="JZQ4" s="24"/>
      <c r="JZR4" s="24"/>
      <c r="JZS4" s="24"/>
      <c r="JZT4" s="24"/>
      <c r="JZU4" s="24"/>
      <c r="JZV4" s="24"/>
      <c r="JZW4" s="24"/>
      <c r="JZX4" s="24"/>
      <c r="JZY4" s="24"/>
      <c r="JZZ4" s="24"/>
      <c r="KAA4" s="24"/>
      <c r="KAB4" s="24"/>
      <c r="KAC4" s="24"/>
      <c r="KAD4" s="24"/>
      <c r="KAE4" s="24"/>
      <c r="KAF4" s="24"/>
      <c r="KAG4" s="24"/>
      <c r="KAH4" s="24"/>
      <c r="KAI4" s="24"/>
      <c r="KAJ4" s="24"/>
      <c r="KAK4" s="24"/>
      <c r="KAL4" s="24"/>
      <c r="KAM4" s="24"/>
      <c r="KAN4" s="24"/>
      <c r="KAO4" s="24"/>
      <c r="KAP4" s="24"/>
      <c r="KAQ4" s="24"/>
      <c r="KAR4" s="24"/>
      <c r="KAS4" s="24"/>
      <c r="KAT4" s="24"/>
      <c r="KAU4" s="24"/>
      <c r="KAV4" s="24"/>
      <c r="KAW4" s="24"/>
      <c r="KAX4" s="24"/>
      <c r="KAY4" s="24"/>
      <c r="KAZ4" s="24"/>
      <c r="KBA4" s="24"/>
      <c r="KBB4" s="24"/>
      <c r="KBC4" s="24"/>
      <c r="KBD4" s="24"/>
      <c r="KBE4" s="24"/>
      <c r="KBF4" s="24"/>
      <c r="KBG4" s="24"/>
      <c r="KBH4" s="24"/>
      <c r="KBI4" s="24"/>
      <c r="KBJ4" s="24"/>
      <c r="KBK4" s="24"/>
      <c r="KBL4" s="24"/>
      <c r="KBM4" s="24"/>
      <c r="KBN4" s="24"/>
      <c r="KBO4" s="24"/>
      <c r="KBP4" s="24"/>
      <c r="KBQ4" s="24"/>
      <c r="KBR4" s="24"/>
      <c r="KBS4" s="24"/>
      <c r="KBT4" s="24"/>
      <c r="KBU4" s="24"/>
      <c r="KBV4" s="24"/>
      <c r="KBW4" s="24"/>
      <c r="KBX4" s="24"/>
      <c r="KBY4" s="24"/>
      <c r="KBZ4" s="24"/>
      <c r="KCA4" s="24"/>
      <c r="KCB4" s="24"/>
      <c r="KCC4" s="24"/>
      <c r="KCD4" s="24"/>
      <c r="KCE4" s="24"/>
      <c r="KCF4" s="24"/>
      <c r="KCG4" s="24"/>
      <c r="KCH4" s="24"/>
      <c r="KCI4" s="24"/>
      <c r="KCJ4" s="24"/>
      <c r="KCK4" s="24"/>
      <c r="KCL4" s="24"/>
      <c r="KCM4" s="24"/>
      <c r="KCN4" s="24"/>
      <c r="KCO4" s="24"/>
      <c r="KCP4" s="24"/>
      <c r="KCQ4" s="24"/>
      <c r="KCR4" s="24"/>
      <c r="KCS4" s="24"/>
      <c r="KCT4" s="24"/>
      <c r="KCU4" s="24"/>
      <c r="KCV4" s="24"/>
      <c r="KCW4" s="24"/>
      <c r="KCX4" s="24"/>
      <c r="KCY4" s="24"/>
      <c r="KCZ4" s="24"/>
      <c r="KDA4" s="24"/>
      <c r="KDB4" s="24"/>
      <c r="KDC4" s="24"/>
      <c r="KDD4" s="24"/>
      <c r="KDE4" s="24"/>
      <c r="KDF4" s="24"/>
      <c r="KDG4" s="24"/>
      <c r="KDH4" s="24"/>
      <c r="KDI4" s="24"/>
      <c r="KDJ4" s="24"/>
      <c r="KDK4" s="24"/>
      <c r="KDL4" s="24"/>
      <c r="KDM4" s="24"/>
      <c r="KDN4" s="24"/>
      <c r="KDO4" s="24"/>
      <c r="KDP4" s="24"/>
      <c r="KDQ4" s="24"/>
      <c r="KDR4" s="24"/>
      <c r="KDS4" s="24"/>
      <c r="KDT4" s="24"/>
      <c r="KDU4" s="24"/>
      <c r="KDV4" s="24"/>
      <c r="KDW4" s="24"/>
      <c r="KDX4" s="24"/>
      <c r="KDY4" s="24"/>
      <c r="KDZ4" s="24"/>
      <c r="KEA4" s="24"/>
      <c r="KEB4" s="24"/>
      <c r="KEC4" s="24"/>
      <c r="KED4" s="24"/>
      <c r="KEE4" s="24"/>
      <c r="KEF4" s="24"/>
      <c r="KEG4" s="24"/>
      <c r="KEH4" s="24"/>
      <c r="KEI4" s="24"/>
      <c r="KEJ4" s="24"/>
      <c r="KEK4" s="24"/>
      <c r="KEL4" s="24"/>
      <c r="KEM4" s="24"/>
      <c r="KEN4" s="24"/>
      <c r="KEO4" s="24"/>
      <c r="KEP4" s="24"/>
      <c r="KEQ4" s="24"/>
      <c r="KER4" s="24"/>
      <c r="KES4" s="24"/>
      <c r="KET4" s="24"/>
      <c r="KEU4" s="24"/>
      <c r="KEV4" s="24"/>
      <c r="KEW4" s="24"/>
      <c r="KEX4" s="24"/>
      <c r="KEY4" s="24"/>
      <c r="KEZ4" s="24"/>
      <c r="KFA4" s="24"/>
      <c r="KFB4" s="24"/>
      <c r="KFC4" s="24"/>
      <c r="KFD4" s="24"/>
      <c r="KFE4" s="24"/>
      <c r="KFF4" s="24"/>
      <c r="KFG4" s="24"/>
      <c r="KFH4" s="24"/>
      <c r="KFI4" s="24"/>
      <c r="KFJ4" s="24"/>
      <c r="KFK4" s="24"/>
      <c r="KFL4" s="24"/>
      <c r="KFM4" s="24"/>
      <c r="KFN4" s="24"/>
      <c r="KFO4" s="24"/>
      <c r="KFP4" s="24"/>
      <c r="KFQ4" s="24"/>
      <c r="KFR4" s="24"/>
      <c r="KFS4" s="24"/>
      <c r="KFT4" s="24"/>
      <c r="KFU4" s="24"/>
      <c r="KFV4" s="24"/>
      <c r="KFW4" s="24"/>
      <c r="KFX4" s="24"/>
      <c r="KFY4" s="24"/>
      <c r="KFZ4" s="24"/>
      <c r="KGA4" s="24"/>
      <c r="KGB4" s="24"/>
      <c r="KGC4" s="24"/>
      <c r="KGD4" s="24"/>
      <c r="KGE4" s="24"/>
      <c r="KGF4" s="24"/>
      <c r="KGG4" s="24"/>
      <c r="KGH4" s="24"/>
      <c r="KGI4" s="24"/>
      <c r="KGJ4" s="24"/>
      <c r="KGK4" s="24"/>
      <c r="KGL4" s="24"/>
      <c r="KGM4" s="24"/>
      <c r="KGN4" s="24"/>
      <c r="KGO4" s="24"/>
      <c r="KGP4" s="24"/>
      <c r="KGQ4" s="24"/>
      <c r="KGR4" s="24"/>
      <c r="KGS4" s="24"/>
      <c r="KGT4" s="24"/>
      <c r="KGU4" s="24"/>
      <c r="KGV4" s="24"/>
      <c r="KGW4" s="24"/>
      <c r="KGX4" s="24"/>
      <c r="KGY4" s="24"/>
      <c r="KGZ4" s="24"/>
      <c r="KHA4" s="24"/>
      <c r="KHB4" s="24"/>
      <c r="KHC4" s="24"/>
      <c r="KHD4" s="24"/>
      <c r="KHE4" s="24"/>
      <c r="KHF4" s="24"/>
      <c r="KHG4" s="24"/>
      <c r="KHH4" s="24"/>
      <c r="KHI4" s="24"/>
      <c r="KHJ4" s="24"/>
      <c r="KHK4" s="24"/>
      <c r="KHL4" s="24"/>
      <c r="KHM4" s="24"/>
      <c r="KHN4" s="24"/>
      <c r="KHO4" s="24"/>
      <c r="KHP4" s="24"/>
      <c r="KHQ4" s="24"/>
      <c r="KHR4" s="24"/>
      <c r="KHS4" s="24"/>
      <c r="KHT4" s="24"/>
      <c r="KHU4" s="24"/>
      <c r="KHV4" s="24"/>
      <c r="KHW4" s="24"/>
      <c r="KHX4" s="24"/>
      <c r="KHY4" s="24"/>
      <c r="KHZ4" s="24"/>
      <c r="KIA4" s="24"/>
      <c r="KIB4" s="24"/>
      <c r="KIC4" s="24"/>
      <c r="KID4" s="24"/>
      <c r="KIE4" s="24"/>
      <c r="KIF4" s="24"/>
      <c r="KIG4" s="24"/>
      <c r="KIH4" s="24"/>
      <c r="KII4" s="24"/>
      <c r="KIJ4" s="24"/>
      <c r="KIK4" s="24"/>
      <c r="KIL4" s="24"/>
      <c r="KIM4" s="24"/>
      <c r="KIN4" s="24"/>
      <c r="KIO4" s="24"/>
      <c r="KIP4" s="24"/>
      <c r="KIQ4" s="24"/>
      <c r="KIR4" s="24"/>
      <c r="KIS4" s="24"/>
      <c r="KIT4" s="24"/>
      <c r="KIU4" s="24"/>
      <c r="KIV4" s="24"/>
      <c r="KIW4" s="24"/>
      <c r="KIX4" s="24"/>
      <c r="KIY4" s="24"/>
      <c r="KIZ4" s="24"/>
      <c r="KJA4" s="24"/>
      <c r="KJB4" s="24"/>
      <c r="KJC4" s="24"/>
      <c r="KJD4" s="24"/>
      <c r="KJE4" s="24"/>
      <c r="KJF4" s="24"/>
      <c r="KJG4" s="24"/>
      <c r="KJH4" s="24"/>
      <c r="KJI4" s="24"/>
      <c r="KJJ4" s="24"/>
      <c r="KJK4" s="24"/>
      <c r="KJL4" s="24"/>
      <c r="KJM4" s="24"/>
      <c r="KJN4" s="24"/>
      <c r="KJO4" s="24"/>
      <c r="KJP4" s="24"/>
      <c r="KJQ4" s="24"/>
      <c r="KJR4" s="24"/>
      <c r="KJS4" s="24"/>
      <c r="KJT4" s="24"/>
      <c r="KJU4" s="24"/>
      <c r="KJV4" s="24"/>
      <c r="KJW4" s="24"/>
      <c r="KJX4" s="24"/>
      <c r="KJY4" s="24"/>
      <c r="KJZ4" s="24"/>
      <c r="KKA4" s="24"/>
      <c r="KKB4" s="24"/>
      <c r="KKC4" s="24"/>
      <c r="KKD4" s="24"/>
      <c r="KKE4" s="24"/>
      <c r="KKF4" s="24"/>
      <c r="KKG4" s="24"/>
      <c r="KKH4" s="24"/>
      <c r="KKI4" s="24"/>
      <c r="KKJ4" s="24"/>
      <c r="KKK4" s="24"/>
      <c r="KKL4" s="24"/>
      <c r="KKM4" s="24"/>
      <c r="KKN4" s="24"/>
      <c r="KKO4" s="24"/>
      <c r="KKP4" s="24"/>
      <c r="KKQ4" s="24"/>
      <c r="KKR4" s="24"/>
      <c r="KKS4" s="24"/>
      <c r="KKT4" s="24"/>
      <c r="KKU4" s="24"/>
      <c r="KKV4" s="24"/>
      <c r="KKW4" s="24"/>
      <c r="KKX4" s="24"/>
      <c r="KKY4" s="24"/>
      <c r="KKZ4" s="24"/>
      <c r="KLA4" s="24"/>
      <c r="KLB4" s="24"/>
      <c r="KLC4" s="24"/>
      <c r="KLD4" s="24"/>
      <c r="KLE4" s="24"/>
      <c r="KLF4" s="24"/>
      <c r="KLG4" s="24"/>
      <c r="KLH4" s="24"/>
      <c r="KLI4" s="24"/>
      <c r="KLJ4" s="24"/>
      <c r="KLK4" s="24"/>
      <c r="KLL4" s="24"/>
      <c r="KLM4" s="24"/>
      <c r="KLN4" s="24"/>
      <c r="KLO4" s="24"/>
      <c r="KLP4" s="24"/>
      <c r="KLQ4" s="24"/>
      <c r="KLR4" s="24"/>
      <c r="KLS4" s="24"/>
      <c r="KLT4" s="24"/>
      <c r="KLU4" s="24"/>
      <c r="KLV4" s="24"/>
      <c r="KLW4" s="24"/>
      <c r="KLX4" s="24"/>
      <c r="KLY4" s="24"/>
      <c r="KLZ4" s="24"/>
      <c r="KMA4" s="24"/>
      <c r="KMB4" s="24"/>
      <c r="KMC4" s="24"/>
      <c r="KMD4" s="24"/>
      <c r="KME4" s="24"/>
      <c r="KMF4" s="24"/>
      <c r="KMG4" s="24"/>
      <c r="KMH4" s="24"/>
      <c r="KMI4" s="24"/>
      <c r="KMJ4" s="24"/>
      <c r="KMK4" s="24"/>
      <c r="KML4" s="24"/>
      <c r="KMM4" s="24"/>
      <c r="KMN4" s="24"/>
      <c r="KMO4" s="24"/>
      <c r="KMP4" s="24"/>
      <c r="KMQ4" s="24"/>
      <c r="KMR4" s="24"/>
      <c r="KMS4" s="24"/>
      <c r="KMT4" s="24"/>
      <c r="KMU4" s="24"/>
      <c r="KMV4" s="24"/>
      <c r="KMW4" s="24"/>
      <c r="KMX4" s="24"/>
      <c r="KMY4" s="24"/>
      <c r="KMZ4" s="24"/>
      <c r="KNA4" s="24"/>
      <c r="KNB4" s="24"/>
      <c r="KNC4" s="24"/>
      <c r="KND4" s="24"/>
      <c r="KNE4" s="24"/>
      <c r="KNF4" s="24"/>
      <c r="KNG4" s="24"/>
      <c r="KNH4" s="24"/>
      <c r="KNI4" s="24"/>
      <c r="KNJ4" s="24"/>
      <c r="KNK4" s="24"/>
      <c r="KNL4" s="24"/>
      <c r="KNM4" s="24"/>
      <c r="KNN4" s="24"/>
      <c r="KNO4" s="24"/>
      <c r="KNP4" s="24"/>
      <c r="KNQ4" s="24"/>
      <c r="KNR4" s="24"/>
      <c r="KNS4" s="24"/>
      <c r="KNT4" s="24"/>
      <c r="KNU4" s="24"/>
      <c r="KNV4" s="24"/>
      <c r="KNW4" s="24"/>
      <c r="KNX4" s="24"/>
      <c r="KNY4" s="24"/>
      <c r="KNZ4" s="24"/>
      <c r="KOA4" s="24"/>
      <c r="KOB4" s="24"/>
      <c r="KOC4" s="24"/>
      <c r="KOD4" s="24"/>
      <c r="KOE4" s="24"/>
      <c r="KOF4" s="24"/>
      <c r="KOG4" s="24"/>
      <c r="KOH4" s="24"/>
      <c r="KOI4" s="24"/>
      <c r="KOJ4" s="24"/>
      <c r="KOK4" s="24"/>
      <c r="KOL4" s="24"/>
      <c r="KOM4" s="24"/>
      <c r="KON4" s="24"/>
      <c r="KOO4" s="24"/>
      <c r="KOP4" s="24"/>
      <c r="KOQ4" s="24"/>
      <c r="KOR4" s="24"/>
      <c r="KOS4" s="24"/>
      <c r="KOT4" s="24"/>
      <c r="KOU4" s="24"/>
      <c r="KOV4" s="24"/>
      <c r="KOW4" s="24"/>
      <c r="KOX4" s="24"/>
      <c r="KOY4" s="24"/>
      <c r="KOZ4" s="24"/>
      <c r="KPA4" s="24"/>
      <c r="KPB4" s="24"/>
      <c r="KPC4" s="24"/>
      <c r="KPD4" s="24"/>
      <c r="KPE4" s="24"/>
      <c r="KPF4" s="24"/>
      <c r="KPG4" s="24"/>
      <c r="KPH4" s="24"/>
      <c r="KPI4" s="24"/>
      <c r="KPJ4" s="24"/>
      <c r="KPK4" s="24"/>
      <c r="KPL4" s="24"/>
      <c r="KPM4" s="24"/>
      <c r="KPN4" s="24"/>
      <c r="KPO4" s="24"/>
      <c r="KPP4" s="24"/>
      <c r="KPQ4" s="24"/>
      <c r="KPR4" s="24"/>
      <c r="KPS4" s="24"/>
      <c r="KPT4" s="24"/>
      <c r="KPU4" s="24"/>
      <c r="KPV4" s="24"/>
      <c r="KPW4" s="24"/>
      <c r="KPX4" s="24"/>
      <c r="KPY4" s="24"/>
      <c r="KPZ4" s="24"/>
      <c r="KQA4" s="24"/>
      <c r="KQB4" s="24"/>
      <c r="KQC4" s="24"/>
      <c r="KQD4" s="24"/>
      <c r="KQE4" s="24"/>
      <c r="KQF4" s="24"/>
      <c r="KQG4" s="24"/>
      <c r="KQH4" s="24"/>
      <c r="KQI4" s="24"/>
      <c r="KQJ4" s="24"/>
      <c r="KQK4" s="24"/>
      <c r="KQL4" s="24"/>
      <c r="KQM4" s="24"/>
      <c r="KQN4" s="24"/>
      <c r="KQO4" s="24"/>
      <c r="KQP4" s="24"/>
      <c r="KQQ4" s="24"/>
      <c r="KQR4" s="24"/>
      <c r="KQS4" s="24"/>
      <c r="KQT4" s="24"/>
      <c r="KQU4" s="24"/>
      <c r="KQV4" s="24"/>
      <c r="KQW4" s="24"/>
      <c r="KQX4" s="24"/>
      <c r="KQY4" s="24"/>
      <c r="KQZ4" s="24"/>
      <c r="KRA4" s="24"/>
      <c r="KRB4" s="24"/>
      <c r="KRC4" s="24"/>
      <c r="KRD4" s="24"/>
      <c r="KRE4" s="24"/>
      <c r="KRF4" s="24"/>
      <c r="KRG4" s="24"/>
      <c r="KRH4" s="24"/>
      <c r="KRI4" s="24"/>
      <c r="KRJ4" s="24"/>
      <c r="KRK4" s="24"/>
      <c r="KRL4" s="24"/>
      <c r="KRM4" s="24"/>
      <c r="KRN4" s="24"/>
      <c r="KRO4" s="24"/>
      <c r="KRP4" s="24"/>
      <c r="KRQ4" s="24"/>
      <c r="KRR4" s="24"/>
      <c r="KRS4" s="24"/>
      <c r="KRT4" s="24"/>
      <c r="KRU4" s="24"/>
      <c r="KRV4" s="24"/>
      <c r="KRW4" s="24"/>
      <c r="KRX4" s="24"/>
      <c r="KRY4" s="24"/>
      <c r="KRZ4" s="24"/>
      <c r="KSA4" s="24"/>
      <c r="KSB4" s="24"/>
      <c r="KSC4" s="24"/>
      <c r="KSD4" s="24"/>
      <c r="KSE4" s="24"/>
      <c r="KSF4" s="24"/>
      <c r="KSG4" s="24"/>
      <c r="KSH4" s="24"/>
      <c r="KSI4" s="24"/>
      <c r="KSJ4" s="24"/>
      <c r="KSK4" s="24"/>
      <c r="KSL4" s="24"/>
      <c r="KSM4" s="24"/>
      <c r="KSN4" s="24"/>
      <c r="KSO4" s="24"/>
      <c r="KSP4" s="24"/>
      <c r="KSQ4" s="24"/>
      <c r="KSR4" s="24"/>
      <c r="KSS4" s="24"/>
      <c r="KST4" s="24"/>
      <c r="KSU4" s="24"/>
      <c r="KSV4" s="24"/>
      <c r="KSW4" s="24"/>
      <c r="KSX4" s="24"/>
      <c r="KSY4" s="24"/>
      <c r="KSZ4" s="24"/>
      <c r="KTA4" s="24"/>
      <c r="KTB4" s="24"/>
      <c r="KTC4" s="24"/>
      <c r="KTD4" s="24"/>
      <c r="KTE4" s="24"/>
      <c r="KTF4" s="24"/>
      <c r="KTG4" s="24"/>
      <c r="KTH4" s="24"/>
      <c r="KTI4" s="24"/>
      <c r="KTJ4" s="24"/>
      <c r="KTK4" s="24"/>
      <c r="KTL4" s="24"/>
      <c r="KTM4" s="24"/>
      <c r="KTN4" s="24"/>
      <c r="KTO4" s="24"/>
      <c r="KTP4" s="24"/>
      <c r="KTQ4" s="24"/>
      <c r="KTR4" s="24"/>
      <c r="KTS4" s="24"/>
      <c r="KTT4" s="24"/>
      <c r="KTU4" s="24"/>
      <c r="KTV4" s="24"/>
      <c r="KTW4" s="24"/>
      <c r="KTX4" s="24"/>
      <c r="KTY4" s="24"/>
      <c r="KTZ4" s="24"/>
      <c r="KUA4" s="24"/>
      <c r="KUB4" s="24"/>
      <c r="KUC4" s="24"/>
      <c r="KUD4" s="24"/>
      <c r="KUE4" s="24"/>
      <c r="KUF4" s="24"/>
      <c r="KUG4" s="24"/>
      <c r="KUH4" s="24"/>
      <c r="KUI4" s="24"/>
      <c r="KUJ4" s="24"/>
      <c r="KUK4" s="24"/>
      <c r="KUL4" s="24"/>
      <c r="KUM4" s="24"/>
      <c r="KUN4" s="24"/>
      <c r="KUO4" s="24"/>
      <c r="KUP4" s="24"/>
      <c r="KUQ4" s="24"/>
      <c r="KUR4" s="24"/>
      <c r="KUS4" s="24"/>
      <c r="KUT4" s="24"/>
      <c r="KUU4" s="24"/>
      <c r="KUV4" s="24"/>
      <c r="KUW4" s="24"/>
      <c r="KUX4" s="24"/>
      <c r="KUY4" s="24"/>
      <c r="KUZ4" s="24"/>
      <c r="KVA4" s="24"/>
      <c r="KVB4" s="24"/>
      <c r="KVC4" s="24"/>
      <c r="KVD4" s="24"/>
      <c r="KVE4" s="24"/>
      <c r="KVF4" s="24"/>
      <c r="KVG4" s="24"/>
      <c r="KVH4" s="24"/>
      <c r="KVI4" s="24"/>
      <c r="KVJ4" s="24"/>
      <c r="KVK4" s="24"/>
      <c r="KVL4" s="24"/>
      <c r="KVM4" s="24"/>
      <c r="KVN4" s="24"/>
      <c r="KVO4" s="24"/>
      <c r="KVP4" s="24"/>
      <c r="KVQ4" s="24"/>
      <c r="KVR4" s="24"/>
      <c r="KVS4" s="24"/>
      <c r="KVT4" s="24"/>
      <c r="KVU4" s="24"/>
      <c r="KVV4" s="24"/>
      <c r="KVW4" s="24"/>
      <c r="KVX4" s="24"/>
      <c r="KVY4" s="24"/>
      <c r="KVZ4" s="24"/>
      <c r="KWA4" s="24"/>
      <c r="KWB4" s="24"/>
      <c r="KWC4" s="24"/>
      <c r="KWD4" s="24"/>
      <c r="KWE4" s="24"/>
      <c r="KWF4" s="24"/>
      <c r="KWG4" s="24"/>
      <c r="KWH4" s="24"/>
      <c r="KWI4" s="24"/>
      <c r="KWJ4" s="24"/>
      <c r="KWK4" s="24"/>
      <c r="KWL4" s="24"/>
      <c r="KWM4" s="24"/>
      <c r="KWN4" s="24"/>
      <c r="KWO4" s="24"/>
      <c r="KWP4" s="24"/>
      <c r="KWQ4" s="24"/>
      <c r="KWR4" s="24"/>
      <c r="KWS4" s="24"/>
      <c r="KWT4" s="24"/>
      <c r="KWU4" s="24"/>
      <c r="KWV4" s="24"/>
      <c r="KWW4" s="24"/>
      <c r="KWX4" s="24"/>
      <c r="KWY4" s="24"/>
      <c r="KWZ4" s="24"/>
      <c r="KXA4" s="24"/>
      <c r="KXB4" s="24"/>
      <c r="KXC4" s="24"/>
      <c r="KXD4" s="24"/>
      <c r="KXE4" s="24"/>
      <c r="KXF4" s="24"/>
      <c r="KXG4" s="24"/>
      <c r="KXH4" s="24"/>
      <c r="KXI4" s="24"/>
      <c r="KXJ4" s="24"/>
      <c r="KXK4" s="24"/>
      <c r="KXL4" s="24"/>
      <c r="KXM4" s="24"/>
      <c r="KXN4" s="24"/>
      <c r="KXO4" s="24"/>
      <c r="KXP4" s="24"/>
      <c r="KXQ4" s="24"/>
      <c r="KXR4" s="24"/>
      <c r="KXS4" s="24"/>
      <c r="KXT4" s="24"/>
      <c r="KXU4" s="24"/>
      <c r="KXV4" s="24"/>
      <c r="KXW4" s="24"/>
      <c r="KXX4" s="24"/>
      <c r="KXY4" s="24"/>
      <c r="KXZ4" s="24"/>
      <c r="KYA4" s="24"/>
      <c r="KYB4" s="24"/>
      <c r="KYC4" s="24"/>
      <c r="KYD4" s="24"/>
      <c r="KYE4" s="24"/>
      <c r="KYF4" s="24"/>
      <c r="KYG4" s="24"/>
      <c r="KYH4" s="24"/>
      <c r="KYI4" s="24"/>
      <c r="KYJ4" s="24"/>
      <c r="KYK4" s="24"/>
      <c r="KYL4" s="24"/>
      <c r="KYM4" s="24"/>
      <c r="KYN4" s="24"/>
      <c r="KYO4" s="24"/>
      <c r="KYP4" s="24"/>
      <c r="KYQ4" s="24"/>
      <c r="KYR4" s="24"/>
      <c r="KYS4" s="24"/>
      <c r="KYT4" s="24"/>
      <c r="KYU4" s="24"/>
      <c r="KYV4" s="24"/>
      <c r="KYW4" s="24"/>
      <c r="KYX4" s="24"/>
      <c r="KYY4" s="24"/>
      <c r="KYZ4" s="24"/>
      <c r="KZA4" s="24"/>
      <c r="KZB4" s="24"/>
      <c r="KZC4" s="24"/>
      <c r="KZD4" s="24"/>
      <c r="KZE4" s="24"/>
      <c r="KZF4" s="24"/>
      <c r="KZG4" s="24"/>
      <c r="KZH4" s="24"/>
      <c r="KZI4" s="24"/>
      <c r="KZJ4" s="24"/>
      <c r="KZK4" s="24"/>
      <c r="KZL4" s="24"/>
      <c r="KZM4" s="24"/>
      <c r="KZN4" s="24"/>
      <c r="KZO4" s="24"/>
      <c r="KZP4" s="24"/>
      <c r="KZQ4" s="24"/>
      <c r="KZR4" s="24"/>
      <c r="KZS4" s="24"/>
      <c r="KZT4" s="24"/>
      <c r="KZU4" s="24"/>
      <c r="KZV4" s="24"/>
      <c r="KZW4" s="24"/>
      <c r="KZX4" s="24"/>
      <c r="KZY4" s="24"/>
      <c r="KZZ4" s="24"/>
      <c r="LAA4" s="24"/>
      <c r="LAB4" s="24"/>
      <c r="LAC4" s="24"/>
      <c r="LAD4" s="24"/>
      <c r="LAE4" s="24"/>
      <c r="LAF4" s="24"/>
      <c r="LAG4" s="24"/>
      <c r="LAH4" s="24"/>
      <c r="LAI4" s="24"/>
      <c r="LAJ4" s="24"/>
      <c r="LAK4" s="24"/>
      <c r="LAL4" s="24"/>
      <c r="LAM4" s="24"/>
      <c r="LAN4" s="24"/>
      <c r="LAO4" s="24"/>
      <c r="LAP4" s="24"/>
      <c r="LAQ4" s="24"/>
      <c r="LAR4" s="24"/>
      <c r="LAS4" s="24"/>
      <c r="LAT4" s="24"/>
      <c r="LAU4" s="24"/>
      <c r="LAV4" s="24"/>
      <c r="LAW4" s="24"/>
      <c r="LAX4" s="24"/>
      <c r="LAY4" s="24"/>
      <c r="LAZ4" s="24"/>
      <c r="LBA4" s="24"/>
      <c r="LBB4" s="24"/>
      <c r="LBC4" s="24"/>
      <c r="LBD4" s="24"/>
      <c r="LBE4" s="24"/>
      <c r="LBF4" s="24"/>
      <c r="LBG4" s="24"/>
      <c r="LBH4" s="24"/>
      <c r="LBI4" s="24"/>
      <c r="LBJ4" s="24"/>
      <c r="LBK4" s="24"/>
      <c r="LBL4" s="24"/>
      <c r="LBM4" s="24"/>
      <c r="LBN4" s="24"/>
      <c r="LBO4" s="24"/>
      <c r="LBP4" s="24"/>
      <c r="LBQ4" s="24"/>
      <c r="LBR4" s="24"/>
      <c r="LBS4" s="24"/>
      <c r="LBT4" s="24"/>
      <c r="LBU4" s="24"/>
      <c r="LBV4" s="24"/>
      <c r="LBW4" s="24"/>
      <c r="LBX4" s="24"/>
      <c r="LBY4" s="24"/>
      <c r="LBZ4" s="24"/>
      <c r="LCA4" s="24"/>
      <c r="LCB4" s="24"/>
      <c r="LCC4" s="24"/>
      <c r="LCD4" s="24"/>
      <c r="LCE4" s="24"/>
      <c r="LCF4" s="24"/>
      <c r="LCG4" s="24"/>
      <c r="LCH4" s="24"/>
      <c r="LCI4" s="24"/>
      <c r="LCJ4" s="24"/>
      <c r="LCK4" s="24"/>
      <c r="LCL4" s="24"/>
      <c r="LCM4" s="24"/>
      <c r="LCN4" s="24"/>
      <c r="LCO4" s="24"/>
      <c r="LCP4" s="24"/>
      <c r="LCQ4" s="24"/>
      <c r="LCR4" s="24"/>
      <c r="LCS4" s="24"/>
      <c r="LCT4" s="24"/>
      <c r="LCU4" s="24"/>
      <c r="LCV4" s="24"/>
      <c r="LCW4" s="24"/>
      <c r="LCX4" s="24"/>
      <c r="LCY4" s="24"/>
      <c r="LCZ4" s="24"/>
      <c r="LDA4" s="24"/>
      <c r="LDB4" s="24"/>
      <c r="LDC4" s="24"/>
      <c r="LDD4" s="24"/>
      <c r="LDE4" s="24"/>
      <c r="LDF4" s="24"/>
      <c r="LDG4" s="24"/>
      <c r="LDH4" s="24"/>
      <c r="LDI4" s="24"/>
      <c r="LDJ4" s="24"/>
      <c r="LDK4" s="24"/>
      <c r="LDL4" s="24"/>
      <c r="LDM4" s="24"/>
      <c r="LDN4" s="24"/>
      <c r="LDO4" s="24"/>
      <c r="LDP4" s="24"/>
      <c r="LDQ4" s="24"/>
      <c r="LDR4" s="24"/>
      <c r="LDS4" s="24"/>
      <c r="LDT4" s="24"/>
      <c r="LDU4" s="24"/>
      <c r="LDV4" s="24"/>
      <c r="LDW4" s="24"/>
      <c r="LDX4" s="24"/>
      <c r="LDY4" s="24"/>
      <c r="LDZ4" s="24"/>
      <c r="LEA4" s="24"/>
      <c r="LEB4" s="24"/>
      <c r="LEC4" s="24"/>
      <c r="LED4" s="24"/>
      <c r="LEE4" s="24"/>
      <c r="LEF4" s="24"/>
      <c r="LEG4" s="24"/>
      <c r="LEH4" s="24"/>
      <c r="LEI4" s="24"/>
      <c r="LEJ4" s="24"/>
      <c r="LEK4" s="24"/>
      <c r="LEL4" s="24"/>
      <c r="LEM4" s="24"/>
      <c r="LEN4" s="24"/>
      <c r="LEO4" s="24"/>
      <c r="LEP4" s="24"/>
      <c r="LEQ4" s="24"/>
      <c r="LER4" s="24"/>
      <c r="LES4" s="24"/>
      <c r="LET4" s="24"/>
      <c r="LEU4" s="24"/>
      <c r="LEV4" s="24"/>
      <c r="LEW4" s="24"/>
      <c r="LEX4" s="24"/>
      <c r="LEY4" s="24"/>
      <c r="LEZ4" s="24"/>
      <c r="LFA4" s="24"/>
      <c r="LFB4" s="24"/>
      <c r="LFC4" s="24"/>
      <c r="LFD4" s="24"/>
      <c r="LFE4" s="24"/>
      <c r="LFF4" s="24"/>
      <c r="LFG4" s="24"/>
      <c r="LFH4" s="24"/>
      <c r="LFI4" s="24"/>
      <c r="LFJ4" s="24"/>
      <c r="LFK4" s="24"/>
      <c r="LFL4" s="24"/>
      <c r="LFM4" s="24"/>
      <c r="LFN4" s="24"/>
      <c r="LFO4" s="24"/>
      <c r="LFP4" s="24"/>
      <c r="LFQ4" s="24"/>
      <c r="LFR4" s="24"/>
      <c r="LFS4" s="24"/>
      <c r="LFT4" s="24"/>
      <c r="LFU4" s="24"/>
      <c r="LFV4" s="24"/>
      <c r="LFW4" s="24"/>
      <c r="LFX4" s="24"/>
      <c r="LFY4" s="24"/>
      <c r="LFZ4" s="24"/>
      <c r="LGA4" s="24"/>
      <c r="LGB4" s="24"/>
      <c r="LGC4" s="24"/>
      <c r="LGD4" s="24"/>
      <c r="LGE4" s="24"/>
      <c r="LGF4" s="24"/>
      <c r="LGG4" s="24"/>
      <c r="LGH4" s="24"/>
      <c r="LGI4" s="24"/>
      <c r="LGJ4" s="24"/>
      <c r="LGK4" s="24"/>
      <c r="LGL4" s="24"/>
      <c r="LGM4" s="24"/>
      <c r="LGN4" s="24"/>
      <c r="LGO4" s="24"/>
      <c r="LGP4" s="24"/>
      <c r="LGQ4" s="24"/>
      <c r="LGR4" s="24"/>
      <c r="LGS4" s="24"/>
      <c r="LGT4" s="24"/>
      <c r="LGU4" s="24"/>
      <c r="LGV4" s="24"/>
      <c r="LGW4" s="24"/>
      <c r="LGX4" s="24"/>
      <c r="LGY4" s="24"/>
      <c r="LGZ4" s="24"/>
      <c r="LHA4" s="24"/>
      <c r="LHB4" s="24"/>
      <c r="LHC4" s="24"/>
      <c r="LHD4" s="24"/>
      <c r="LHE4" s="24"/>
      <c r="LHF4" s="24"/>
      <c r="LHG4" s="24"/>
      <c r="LHH4" s="24"/>
      <c r="LHI4" s="24"/>
      <c r="LHJ4" s="24"/>
      <c r="LHK4" s="24"/>
      <c r="LHL4" s="24"/>
      <c r="LHM4" s="24"/>
      <c r="LHN4" s="24"/>
      <c r="LHO4" s="24"/>
      <c r="LHP4" s="24"/>
      <c r="LHQ4" s="24"/>
      <c r="LHR4" s="24"/>
      <c r="LHS4" s="24"/>
      <c r="LHT4" s="24"/>
      <c r="LHU4" s="24"/>
      <c r="LHV4" s="24"/>
      <c r="LHW4" s="24"/>
      <c r="LHX4" s="24"/>
      <c r="LHY4" s="24"/>
      <c r="LHZ4" s="24"/>
      <c r="LIA4" s="24"/>
      <c r="LIB4" s="24"/>
      <c r="LIC4" s="24"/>
      <c r="LID4" s="24"/>
      <c r="LIE4" s="24"/>
      <c r="LIF4" s="24"/>
      <c r="LIG4" s="24"/>
      <c r="LIH4" s="24"/>
      <c r="LII4" s="24"/>
      <c r="LIJ4" s="24"/>
      <c r="LIK4" s="24"/>
      <c r="LIL4" s="24"/>
      <c r="LIM4" s="24"/>
      <c r="LIN4" s="24"/>
      <c r="LIO4" s="24"/>
      <c r="LIP4" s="24"/>
      <c r="LIQ4" s="24"/>
      <c r="LIR4" s="24"/>
      <c r="LIS4" s="24"/>
      <c r="LIT4" s="24"/>
      <c r="LIU4" s="24"/>
      <c r="LIV4" s="24"/>
      <c r="LIW4" s="24"/>
      <c r="LIX4" s="24"/>
      <c r="LIY4" s="24"/>
      <c r="LIZ4" s="24"/>
      <c r="LJA4" s="24"/>
      <c r="LJB4" s="24"/>
      <c r="LJC4" s="24"/>
      <c r="LJD4" s="24"/>
      <c r="LJE4" s="24"/>
      <c r="LJF4" s="24"/>
      <c r="LJG4" s="24"/>
      <c r="LJH4" s="24"/>
      <c r="LJI4" s="24"/>
      <c r="LJJ4" s="24"/>
      <c r="LJK4" s="24"/>
      <c r="LJL4" s="24"/>
      <c r="LJM4" s="24"/>
      <c r="LJN4" s="24"/>
      <c r="LJO4" s="24"/>
      <c r="LJP4" s="24"/>
      <c r="LJQ4" s="24"/>
      <c r="LJR4" s="24"/>
      <c r="LJS4" s="24"/>
      <c r="LJT4" s="24"/>
      <c r="LJU4" s="24"/>
      <c r="LJV4" s="24"/>
      <c r="LJW4" s="24"/>
      <c r="LJX4" s="24"/>
      <c r="LJY4" s="24"/>
      <c r="LJZ4" s="24"/>
      <c r="LKA4" s="24"/>
      <c r="LKB4" s="24"/>
      <c r="LKC4" s="24"/>
      <c r="LKD4" s="24"/>
      <c r="LKE4" s="24"/>
      <c r="LKF4" s="24"/>
      <c r="LKG4" s="24"/>
      <c r="LKH4" s="24"/>
      <c r="LKI4" s="24"/>
      <c r="LKJ4" s="24"/>
      <c r="LKK4" s="24"/>
      <c r="LKL4" s="24"/>
      <c r="LKM4" s="24"/>
      <c r="LKN4" s="24"/>
      <c r="LKO4" s="24"/>
      <c r="LKP4" s="24"/>
      <c r="LKQ4" s="24"/>
      <c r="LKR4" s="24"/>
      <c r="LKS4" s="24"/>
      <c r="LKT4" s="24"/>
      <c r="LKU4" s="24"/>
      <c r="LKV4" s="24"/>
      <c r="LKW4" s="24"/>
      <c r="LKX4" s="24"/>
      <c r="LKY4" s="24"/>
      <c r="LKZ4" s="24"/>
      <c r="LLA4" s="24"/>
      <c r="LLB4" s="24"/>
      <c r="LLC4" s="24"/>
      <c r="LLD4" s="24"/>
      <c r="LLE4" s="24"/>
      <c r="LLF4" s="24"/>
      <c r="LLG4" s="24"/>
      <c r="LLH4" s="24"/>
      <c r="LLI4" s="24"/>
      <c r="LLJ4" s="24"/>
      <c r="LLK4" s="24"/>
      <c r="LLL4" s="24"/>
      <c r="LLM4" s="24"/>
      <c r="LLN4" s="24"/>
      <c r="LLO4" s="24"/>
      <c r="LLP4" s="24"/>
      <c r="LLQ4" s="24"/>
      <c r="LLR4" s="24"/>
      <c r="LLS4" s="24"/>
      <c r="LLT4" s="24"/>
      <c r="LLU4" s="24"/>
      <c r="LLV4" s="24"/>
      <c r="LLW4" s="24"/>
      <c r="LLX4" s="24"/>
      <c r="LLY4" s="24"/>
      <c r="LLZ4" s="24"/>
      <c r="LMA4" s="24"/>
      <c r="LMB4" s="24"/>
      <c r="LMC4" s="24"/>
      <c r="LMD4" s="24"/>
      <c r="LME4" s="24"/>
      <c r="LMF4" s="24"/>
      <c r="LMG4" s="24"/>
      <c r="LMH4" s="24"/>
      <c r="LMI4" s="24"/>
      <c r="LMJ4" s="24"/>
      <c r="LMK4" s="24"/>
      <c r="LML4" s="24"/>
      <c r="LMM4" s="24"/>
      <c r="LMN4" s="24"/>
      <c r="LMO4" s="24"/>
      <c r="LMP4" s="24"/>
      <c r="LMQ4" s="24"/>
      <c r="LMR4" s="24"/>
      <c r="LMS4" s="24"/>
      <c r="LMT4" s="24"/>
      <c r="LMU4" s="24"/>
      <c r="LMV4" s="24"/>
      <c r="LMW4" s="24"/>
      <c r="LMX4" s="24"/>
      <c r="LMY4" s="24"/>
      <c r="LMZ4" s="24"/>
      <c r="LNA4" s="24"/>
      <c r="LNB4" s="24"/>
      <c r="LNC4" s="24"/>
      <c r="LND4" s="24"/>
      <c r="LNE4" s="24"/>
      <c r="LNF4" s="24"/>
      <c r="LNG4" s="24"/>
      <c r="LNH4" s="24"/>
      <c r="LNI4" s="24"/>
      <c r="LNJ4" s="24"/>
      <c r="LNK4" s="24"/>
      <c r="LNL4" s="24"/>
      <c r="LNM4" s="24"/>
      <c r="LNN4" s="24"/>
      <c r="LNO4" s="24"/>
      <c r="LNP4" s="24"/>
      <c r="LNQ4" s="24"/>
      <c r="LNR4" s="24"/>
      <c r="LNS4" s="24"/>
      <c r="LNT4" s="24"/>
      <c r="LNU4" s="24"/>
      <c r="LNV4" s="24"/>
      <c r="LNW4" s="24"/>
      <c r="LNX4" s="24"/>
      <c r="LNY4" s="24"/>
      <c r="LNZ4" s="24"/>
      <c r="LOA4" s="24"/>
      <c r="LOB4" s="24"/>
      <c r="LOC4" s="24"/>
      <c r="LOD4" s="24"/>
      <c r="LOE4" s="24"/>
      <c r="LOF4" s="24"/>
      <c r="LOG4" s="24"/>
      <c r="LOH4" s="24"/>
      <c r="LOI4" s="24"/>
      <c r="LOJ4" s="24"/>
      <c r="LOK4" s="24"/>
      <c r="LOL4" s="24"/>
      <c r="LOM4" s="24"/>
      <c r="LON4" s="24"/>
      <c r="LOO4" s="24"/>
      <c r="LOP4" s="24"/>
      <c r="LOQ4" s="24"/>
      <c r="LOR4" s="24"/>
      <c r="LOS4" s="24"/>
      <c r="LOT4" s="24"/>
      <c r="LOU4" s="24"/>
      <c r="LOV4" s="24"/>
      <c r="LOW4" s="24"/>
      <c r="LOX4" s="24"/>
      <c r="LOY4" s="24"/>
      <c r="LOZ4" s="24"/>
      <c r="LPA4" s="24"/>
      <c r="LPB4" s="24"/>
      <c r="LPC4" s="24"/>
      <c r="LPD4" s="24"/>
      <c r="LPE4" s="24"/>
      <c r="LPF4" s="24"/>
      <c r="LPG4" s="24"/>
      <c r="LPH4" s="24"/>
      <c r="LPI4" s="24"/>
      <c r="LPJ4" s="24"/>
      <c r="LPK4" s="24"/>
      <c r="LPL4" s="24"/>
      <c r="LPM4" s="24"/>
      <c r="LPN4" s="24"/>
      <c r="LPO4" s="24"/>
      <c r="LPP4" s="24"/>
      <c r="LPQ4" s="24"/>
      <c r="LPR4" s="24"/>
      <c r="LPS4" s="24"/>
      <c r="LPT4" s="24"/>
      <c r="LPU4" s="24"/>
      <c r="LPV4" s="24"/>
      <c r="LPW4" s="24"/>
      <c r="LPX4" s="24"/>
      <c r="LPY4" s="24"/>
      <c r="LPZ4" s="24"/>
      <c r="LQA4" s="24"/>
      <c r="LQB4" s="24"/>
      <c r="LQC4" s="24"/>
      <c r="LQD4" s="24"/>
      <c r="LQE4" s="24"/>
      <c r="LQF4" s="24"/>
      <c r="LQG4" s="24"/>
      <c r="LQH4" s="24"/>
      <c r="LQI4" s="24"/>
      <c r="LQJ4" s="24"/>
      <c r="LQK4" s="24"/>
      <c r="LQL4" s="24"/>
      <c r="LQM4" s="24"/>
      <c r="LQN4" s="24"/>
      <c r="LQO4" s="24"/>
      <c r="LQP4" s="24"/>
      <c r="LQQ4" s="24"/>
      <c r="LQR4" s="24"/>
      <c r="LQS4" s="24"/>
      <c r="LQT4" s="24"/>
      <c r="LQU4" s="24"/>
      <c r="LQV4" s="24"/>
      <c r="LQW4" s="24"/>
      <c r="LQX4" s="24"/>
      <c r="LQY4" s="24"/>
      <c r="LQZ4" s="24"/>
      <c r="LRA4" s="24"/>
      <c r="LRB4" s="24"/>
      <c r="LRC4" s="24"/>
      <c r="LRD4" s="24"/>
      <c r="LRE4" s="24"/>
      <c r="LRF4" s="24"/>
      <c r="LRG4" s="24"/>
      <c r="LRH4" s="24"/>
      <c r="LRI4" s="24"/>
      <c r="LRJ4" s="24"/>
      <c r="LRK4" s="24"/>
      <c r="LRL4" s="24"/>
      <c r="LRM4" s="24"/>
      <c r="LRN4" s="24"/>
      <c r="LRO4" s="24"/>
      <c r="LRP4" s="24"/>
      <c r="LRQ4" s="24"/>
      <c r="LRR4" s="24"/>
      <c r="LRS4" s="24"/>
      <c r="LRT4" s="24"/>
      <c r="LRU4" s="24"/>
      <c r="LRV4" s="24"/>
      <c r="LRW4" s="24"/>
      <c r="LRX4" s="24"/>
      <c r="LRY4" s="24"/>
      <c r="LRZ4" s="24"/>
      <c r="LSA4" s="24"/>
      <c r="LSB4" s="24"/>
      <c r="LSC4" s="24"/>
      <c r="LSD4" s="24"/>
      <c r="LSE4" s="24"/>
      <c r="LSF4" s="24"/>
      <c r="LSG4" s="24"/>
      <c r="LSH4" s="24"/>
      <c r="LSI4" s="24"/>
      <c r="LSJ4" s="24"/>
      <c r="LSK4" s="24"/>
      <c r="LSL4" s="24"/>
      <c r="LSM4" s="24"/>
      <c r="LSN4" s="24"/>
      <c r="LSO4" s="24"/>
      <c r="LSP4" s="24"/>
      <c r="LSQ4" s="24"/>
      <c r="LSR4" s="24"/>
      <c r="LSS4" s="24"/>
      <c r="LST4" s="24"/>
      <c r="LSU4" s="24"/>
      <c r="LSV4" s="24"/>
      <c r="LSW4" s="24"/>
      <c r="LSX4" s="24"/>
      <c r="LSY4" s="24"/>
      <c r="LSZ4" s="24"/>
      <c r="LTA4" s="24"/>
      <c r="LTB4" s="24"/>
      <c r="LTC4" s="24"/>
      <c r="LTD4" s="24"/>
      <c r="LTE4" s="24"/>
      <c r="LTF4" s="24"/>
      <c r="LTG4" s="24"/>
      <c r="LTH4" s="24"/>
      <c r="LTI4" s="24"/>
      <c r="LTJ4" s="24"/>
      <c r="LTK4" s="24"/>
      <c r="LTL4" s="24"/>
      <c r="LTM4" s="24"/>
      <c r="LTN4" s="24"/>
      <c r="LTO4" s="24"/>
      <c r="LTP4" s="24"/>
      <c r="LTQ4" s="24"/>
      <c r="LTR4" s="24"/>
      <c r="LTS4" s="24"/>
      <c r="LTT4" s="24"/>
      <c r="LTU4" s="24"/>
      <c r="LTV4" s="24"/>
      <c r="LTW4" s="24"/>
      <c r="LTX4" s="24"/>
      <c r="LTY4" s="24"/>
      <c r="LTZ4" s="24"/>
      <c r="LUA4" s="24"/>
      <c r="LUB4" s="24"/>
      <c r="LUC4" s="24"/>
      <c r="LUD4" s="24"/>
      <c r="LUE4" s="24"/>
      <c r="LUF4" s="24"/>
      <c r="LUG4" s="24"/>
      <c r="LUH4" s="24"/>
      <c r="LUI4" s="24"/>
      <c r="LUJ4" s="24"/>
      <c r="LUK4" s="24"/>
      <c r="LUL4" s="24"/>
      <c r="LUM4" s="24"/>
      <c r="LUN4" s="24"/>
      <c r="LUO4" s="24"/>
      <c r="LUP4" s="24"/>
      <c r="LUQ4" s="24"/>
      <c r="LUR4" s="24"/>
      <c r="LUS4" s="24"/>
      <c r="LUT4" s="24"/>
      <c r="LUU4" s="24"/>
      <c r="LUV4" s="24"/>
      <c r="LUW4" s="24"/>
      <c r="LUX4" s="24"/>
      <c r="LUY4" s="24"/>
      <c r="LUZ4" s="24"/>
      <c r="LVA4" s="24"/>
      <c r="LVB4" s="24"/>
      <c r="LVC4" s="24"/>
      <c r="LVD4" s="24"/>
      <c r="LVE4" s="24"/>
      <c r="LVF4" s="24"/>
      <c r="LVG4" s="24"/>
      <c r="LVH4" s="24"/>
      <c r="LVI4" s="24"/>
      <c r="LVJ4" s="24"/>
      <c r="LVK4" s="24"/>
      <c r="LVL4" s="24"/>
      <c r="LVM4" s="24"/>
      <c r="LVN4" s="24"/>
      <c r="LVO4" s="24"/>
      <c r="LVP4" s="24"/>
      <c r="LVQ4" s="24"/>
      <c r="LVR4" s="24"/>
      <c r="LVS4" s="24"/>
      <c r="LVT4" s="24"/>
      <c r="LVU4" s="24"/>
      <c r="LVV4" s="24"/>
      <c r="LVW4" s="24"/>
      <c r="LVX4" s="24"/>
      <c r="LVY4" s="24"/>
      <c r="LVZ4" s="24"/>
      <c r="LWA4" s="24"/>
      <c r="LWB4" s="24"/>
      <c r="LWC4" s="24"/>
      <c r="LWD4" s="24"/>
      <c r="LWE4" s="24"/>
      <c r="LWF4" s="24"/>
      <c r="LWG4" s="24"/>
      <c r="LWH4" s="24"/>
      <c r="LWI4" s="24"/>
      <c r="LWJ4" s="24"/>
      <c r="LWK4" s="24"/>
      <c r="LWL4" s="24"/>
      <c r="LWM4" s="24"/>
      <c r="LWN4" s="24"/>
      <c r="LWO4" s="24"/>
      <c r="LWP4" s="24"/>
      <c r="LWQ4" s="24"/>
      <c r="LWR4" s="24"/>
      <c r="LWS4" s="24"/>
      <c r="LWT4" s="24"/>
      <c r="LWU4" s="24"/>
      <c r="LWV4" s="24"/>
      <c r="LWW4" s="24"/>
      <c r="LWX4" s="24"/>
      <c r="LWY4" s="24"/>
      <c r="LWZ4" s="24"/>
      <c r="LXA4" s="24"/>
      <c r="LXB4" s="24"/>
      <c r="LXC4" s="24"/>
      <c r="LXD4" s="24"/>
      <c r="LXE4" s="24"/>
      <c r="LXF4" s="24"/>
      <c r="LXG4" s="24"/>
      <c r="LXH4" s="24"/>
      <c r="LXI4" s="24"/>
      <c r="LXJ4" s="24"/>
      <c r="LXK4" s="24"/>
      <c r="LXL4" s="24"/>
      <c r="LXM4" s="24"/>
      <c r="LXN4" s="24"/>
      <c r="LXO4" s="24"/>
      <c r="LXP4" s="24"/>
      <c r="LXQ4" s="24"/>
      <c r="LXR4" s="24"/>
      <c r="LXS4" s="24"/>
      <c r="LXT4" s="24"/>
      <c r="LXU4" s="24"/>
      <c r="LXV4" s="24"/>
      <c r="LXW4" s="24"/>
      <c r="LXX4" s="24"/>
      <c r="LXY4" s="24"/>
      <c r="LXZ4" s="24"/>
      <c r="LYA4" s="24"/>
      <c r="LYB4" s="24"/>
      <c r="LYC4" s="24"/>
      <c r="LYD4" s="24"/>
      <c r="LYE4" s="24"/>
      <c r="LYF4" s="24"/>
      <c r="LYG4" s="24"/>
      <c r="LYH4" s="24"/>
      <c r="LYI4" s="24"/>
      <c r="LYJ4" s="24"/>
      <c r="LYK4" s="24"/>
      <c r="LYL4" s="24"/>
      <c r="LYM4" s="24"/>
      <c r="LYN4" s="24"/>
      <c r="LYO4" s="24"/>
      <c r="LYP4" s="24"/>
      <c r="LYQ4" s="24"/>
      <c r="LYR4" s="24"/>
      <c r="LYS4" s="24"/>
      <c r="LYT4" s="24"/>
      <c r="LYU4" s="24"/>
      <c r="LYV4" s="24"/>
      <c r="LYW4" s="24"/>
      <c r="LYX4" s="24"/>
      <c r="LYY4" s="24"/>
      <c r="LYZ4" s="24"/>
      <c r="LZA4" s="24"/>
      <c r="LZB4" s="24"/>
      <c r="LZC4" s="24"/>
      <c r="LZD4" s="24"/>
      <c r="LZE4" s="24"/>
      <c r="LZF4" s="24"/>
      <c r="LZG4" s="24"/>
      <c r="LZH4" s="24"/>
      <c r="LZI4" s="24"/>
      <c r="LZJ4" s="24"/>
      <c r="LZK4" s="24"/>
      <c r="LZL4" s="24"/>
      <c r="LZM4" s="24"/>
      <c r="LZN4" s="24"/>
      <c r="LZO4" s="24"/>
      <c r="LZP4" s="24"/>
      <c r="LZQ4" s="24"/>
      <c r="LZR4" s="24"/>
      <c r="LZS4" s="24"/>
      <c r="LZT4" s="24"/>
      <c r="LZU4" s="24"/>
      <c r="LZV4" s="24"/>
      <c r="LZW4" s="24"/>
      <c r="LZX4" s="24"/>
      <c r="LZY4" s="24"/>
      <c r="LZZ4" s="24"/>
      <c r="MAA4" s="24"/>
      <c r="MAB4" s="24"/>
      <c r="MAC4" s="24"/>
      <c r="MAD4" s="24"/>
      <c r="MAE4" s="24"/>
      <c r="MAF4" s="24"/>
      <c r="MAG4" s="24"/>
      <c r="MAH4" s="24"/>
      <c r="MAI4" s="24"/>
      <c r="MAJ4" s="24"/>
      <c r="MAK4" s="24"/>
      <c r="MAL4" s="24"/>
      <c r="MAM4" s="24"/>
      <c r="MAN4" s="24"/>
      <c r="MAO4" s="24"/>
      <c r="MAP4" s="24"/>
      <c r="MAQ4" s="24"/>
      <c r="MAR4" s="24"/>
      <c r="MAS4" s="24"/>
      <c r="MAT4" s="24"/>
      <c r="MAU4" s="24"/>
      <c r="MAV4" s="24"/>
      <c r="MAW4" s="24"/>
      <c r="MAX4" s="24"/>
      <c r="MAY4" s="24"/>
      <c r="MAZ4" s="24"/>
      <c r="MBA4" s="24"/>
      <c r="MBB4" s="24"/>
      <c r="MBC4" s="24"/>
      <c r="MBD4" s="24"/>
      <c r="MBE4" s="24"/>
      <c r="MBF4" s="24"/>
      <c r="MBG4" s="24"/>
      <c r="MBH4" s="24"/>
      <c r="MBI4" s="24"/>
      <c r="MBJ4" s="24"/>
      <c r="MBK4" s="24"/>
      <c r="MBL4" s="24"/>
      <c r="MBM4" s="24"/>
      <c r="MBN4" s="24"/>
      <c r="MBO4" s="24"/>
      <c r="MBP4" s="24"/>
      <c r="MBQ4" s="24"/>
      <c r="MBR4" s="24"/>
      <c r="MBS4" s="24"/>
      <c r="MBT4" s="24"/>
      <c r="MBU4" s="24"/>
      <c r="MBV4" s="24"/>
      <c r="MBW4" s="24"/>
      <c r="MBX4" s="24"/>
      <c r="MBY4" s="24"/>
      <c r="MBZ4" s="24"/>
      <c r="MCA4" s="24"/>
      <c r="MCB4" s="24"/>
      <c r="MCC4" s="24"/>
      <c r="MCD4" s="24"/>
      <c r="MCE4" s="24"/>
      <c r="MCF4" s="24"/>
      <c r="MCG4" s="24"/>
      <c r="MCH4" s="24"/>
      <c r="MCI4" s="24"/>
      <c r="MCJ4" s="24"/>
      <c r="MCK4" s="24"/>
      <c r="MCL4" s="24"/>
      <c r="MCM4" s="24"/>
      <c r="MCN4" s="24"/>
      <c r="MCO4" s="24"/>
      <c r="MCP4" s="24"/>
      <c r="MCQ4" s="24"/>
      <c r="MCR4" s="24"/>
      <c r="MCS4" s="24"/>
      <c r="MCT4" s="24"/>
      <c r="MCU4" s="24"/>
      <c r="MCV4" s="24"/>
      <c r="MCW4" s="24"/>
      <c r="MCX4" s="24"/>
      <c r="MCY4" s="24"/>
      <c r="MCZ4" s="24"/>
      <c r="MDA4" s="24"/>
      <c r="MDB4" s="24"/>
      <c r="MDC4" s="24"/>
      <c r="MDD4" s="24"/>
      <c r="MDE4" s="24"/>
      <c r="MDF4" s="24"/>
      <c r="MDG4" s="24"/>
      <c r="MDH4" s="24"/>
      <c r="MDI4" s="24"/>
      <c r="MDJ4" s="24"/>
      <c r="MDK4" s="24"/>
      <c r="MDL4" s="24"/>
      <c r="MDM4" s="24"/>
      <c r="MDN4" s="24"/>
      <c r="MDO4" s="24"/>
      <c r="MDP4" s="24"/>
      <c r="MDQ4" s="24"/>
      <c r="MDR4" s="24"/>
      <c r="MDS4" s="24"/>
      <c r="MDT4" s="24"/>
      <c r="MDU4" s="24"/>
      <c r="MDV4" s="24"/>
      <c r="MDW4" s="24"/>
      <c r="MDX4" s="24"/>
      <c r="MDY4" s="24"/>
      <c r="MDZ4" s="24"/>
      <c r="MEA4" s="24"/>
      <c r="MEB4" s="24"/>
      <c r="MEC4" s="24"/>
      <c r="MED4" s="24"/>
      <c r="MEE4" s="24"/>
      <c r="MEF4" s="24"/>
      <c r="MEG4" s="24"/>
      <c r="MEH4" s="24"/>
      <c r="MEI4" s="24"/>
      <c r="MEJ4" s="24"/>
      <c r="MEK4" s="24"/>
      <c r="MEL4" s="24"/>
      <c r="MEM4" s="24"/>
      <c r="MEN4" s="24"/>
      <c r="MEO4" s="24"/>
      <c r="MEP4" s="24"/>
      <c r="MEQ4" s="24"/>
      <c r="MER4" s="24"/>
      <c r="MES4" s="24"/>
      <c r="MET4" s="24"/>
      <c r="MEU4" s="24"/>
      <c r="MEV4" s="24"/>
      <c r="MEW4" s="24"/>
      <c r="MEX4" s="24"/>
      <c r="MEY4" s="24"/>
      <c r="MEZ4" s="24"/>
      <c r="MFA4" s="24"/>
      <c r="MFB4" s="24"/>
      <c r="MFC4" s="24"/>
      <c r="MFD4" s="24"/>
      <c r="MFE4" s="24"/>
      <c r="MFF4" s="24"/>
      <c r="MFG4" s="24"/>
      <c r="MFH4" s="24"/>
      <c r="MFI4" s="24"/>
      <c r="MFJ4" s="24"/>
      <c r="MFK4" s="24"/>
      <c r="MFL4" s="24"/>
      <c r="MFM4" s="24"/>
      <c r="MFN4" s="24"/>
      <c r="MFO4" s="24"/>
      <c r="MFP4" s="24"/>
      <c r="MFQ4" s="24"/>
      <c r="MFR4" s="24"/>
      <c r="MFS4" s="24"/>
      <c r="MFT4" s="24"/>
      <c r="MFU4" s="24"/>
      <c r="MFV4" s="24"/>
      <c r="MFW4" s="24"/>
      <c r="MFX4" s="24"/>
      <c r="MFY4" s="24"/>
      <c r="MFZ4" s="24"/>
      <c r="MGA4" s="24"/>
      <c r="MGB4" s="24"/>
      <c r="MGC4" s="24"/>
      <c r="MGD4" s="24"/>
      <c r="MGE4" s="24"/>
      <c r="MGF4" s="24"/>
      <c r="MGG4" s="24"/>
      <c r="MGH4" s="24"/>
      <c r="MGI4" s="24"/>
      <c r="MGJ4" s="24"/>
      <c r="MGK4" s="24"/>
      <c r="MGL4" s="24"/>
      <c r="MGM4" s="24"/>
      <c r="MGN4" s="24"/>
      <c r="MGO4" s="24"/>
      <c r="MGP4" s="24"/>
      <c r="MGQ4" s="24"/>
      <c r="MGR4" s="24"/>
      <c r="MGS4" s="24"/>
      <c r="MGT4" s="24"/>
      <c r="MGU4" s="24"/>
      <c r="MGV4" s="24"/>
      <c r="MGW4" s="24"/>
      <c r="MGX4" s="24"/>
      <c r="MGY4" s="24"/>
      <c r="MGZ4" s="24"/>
      <c r="MHA4" s="24"/>
      <c r="MHB4" s="24"/>
      <c r="MHC4" s="24"/>
      <c r="MHD4" s="24"/>
      <c r="MHE4" s="24"/>
      <c r="MHF4" s="24"/>
      <c r="MHG4" s="24"/>
      <c r="MHH4" s="24"/>
      <c r="MHI4" s="24"/>
      <c r="MHJ4" s="24"/>
      <c r="MHK4" s="24"/>
      <c r="MHL4" s="24"/>
      <c r="MHM4" s="24"/>
      <c r="MHN4" s="24"/>
      <c r="MHO4" s="24"/>
      <c r="MHP4" s="24"/>
      <c r="MHQ4" s="24"/>
      <c r="MHR4" s="24"/>
      <c r="MHS4" s="24"/>
      <c r="MHT4" s="24"/>
      <c r="MHU4" s="24"/>
      <c r="MHV4" s="24"/>
      <c r="MHW4" s="24"/>
      <c r="MHX4" s="24"/>
      <c r="MHY4" s="24"/>
      <c r="MHZ4" s="24"/>
      <c r="MIA4" s="24"/>
      <c r="MIB4" s="24"/>
      <c r="MIC4" s="24"/>
      <c r="MID4" s="24"/>
      <c r="MIE4" s="24"/>
      <c r="MIF4" s="24"/>
      <c r="MIG4" s="24"/>
      <c r="MIH4" s="24"/>
      <c r="MII4" s="24"/>
      <c r="MIJ4" s="24"/>
      <c r="MIK4" s="24"/>
      <c r="MIL4" s="24"/>
      <c r="MIM4" s="24"/>
      <c r="MIN4" s="24"/>
      <c r="MIO4" s="24"/>
      <c r="MIP4" s="24"/>
      <c r="MIQ4" s="24"/>
      <c r="MIR4" s="24"/>
      <c r="MIS4" s="24"/>
      <c r="MIT4" s="24"/>
      <c r="MIU4" s="24"/>
      <c r="MIV4" s="24"/>
      <c r="MIW4" s="24"/>
      <c r="MIX4" s="24"/>
      <c r="MIY4" s="24"/>
      <c r="MIZ4" s="24"/>
      <c r="MJA4" s="24"/>
      <c r="MJB4" s="24"/>
      <c r="MJC4" s="24"/>
      <c r="MJD4" s="24"/>
      <c r="MJE4" s="24"/>
      <c r="MJF4" s="24"/>
      <c r="MJG4" s="24"/>
      <c r="MJH4" s="24"/>
      <c r="MJI4" s="24"/>
      <c r="MJJ4" s="24"/>
      <c r="MJK4" s="24"/>
      <c r="MJL4" s="24"/>
      <c r="MJM4" s="24"/>
      <c r="MJN4" s="24"/>
      <c r="MJO4" s="24"/>
      <c r="MJP4" s="24"/>
      <c r="MJQ4" s="24"/>
      <c r="MJR4" s="24"/>
      <c r="MJS4" s="24"/>
      <c r="MJT4" s="24"/>
      <c r="MJU4" s="24"/>
      <c r="MJV4" s="24"/>
      <c r="MJW4" s="24"/>
      <c r="MJX4" s="24"/>
      <c r="MJY4" s="24"/>
      <c r="MJZ4" s="24"/>
      <c r="MKA4" s="24"/>
      <c r="MKB4" s="24"/>
      <c r="MKC4" s="24"/>
      <c r="MKD4" s="24"/>
      <c r="MKE4" s="24"/>
      <c r="MKF4" s="24"/>
      <c r="MKG4" s="24"/>
      <c r="MKH4" s="24"/>
      <c r="MKI4" s="24"/>
      <c r="MKJ4" s="24"/>
      <c r="MKK4" s="24"/>
      <c r="MKL4" s="24"/>
      <c r="MKM4" s="24"/>
      <c r="MKN4" s="24"/>
      <c r="MKO4" s="24"/>
      <c r="MKP4" s="24"/>
      <c r="MKQ4" s="24"/>
      <c r="MKR4" s="24"/>
      <c r="MKS4" s="24"/>
      <c r="MKT4" s="24"/>
      <c r="MKU4" s="24"/>
      <c r="MKV4" s="24"/>
      <c r="MKW4" s="24"/>
      <c r="MKX4" s="24"/>
      <c r="MKY4" s="24"/>
      <c r="MKZ4" s="24"/>
      <c r="MLA4" s="24"/>
      <c r="MLB4" s="24"/>
      <c r="MLC4" s="24"/>
      <c r="MLD4" s="24"/>
      <c r="MLE4" s="24"/>
      <c r="MLF4" s="24"/>
      <c r="MLG4" s="24"/>
      <c r="MLH4" s="24"/>
      <c r="MLI4" s="24"/>
      <c r="MLJ4" s="24"/>
      <c r="MLK4" s="24"/>
      <c r="MLL4" s="24"/>
      <c r="MLM4" s="24"/>
      <c r="MLN4" s="24"/>
      <c r="MLO4" s="24"/>
      <c r="MLP4" s="24"/>
      <c r="MLQ4" s="24"/>
      <c r="MLR4" s="24"/>
      <c r="MLS4" s="24"/>
      <c r="MLT4" s="24"/>
      <c r="MLU4" s="24"/>
      <c r="MLV4" s="24"/>
      <c r="MLW4" s="24"/>
      <c r="MLX4" s="24"/>
      <c r="MLY4" s="24"/>
      <c r="MLZ4" s="24"/>
      <c r="MMA4" s="24"/>
      <c r="MMB4" s="24"/>
      <c r="MMC4" s="24"/>
      <c r="MMD4" s="24"/>
      <c r="MME4" s="24"/>
      <c r="MMF4" s="24"/>
      <c r="MMG4" s="24"/>
      <c r="MMH4" s="24"/>
      <c r="MMI4" s="24"/>
      <c r="MMJ4" s="24"/>
      <c r="MMK4" s="24"/>
      <c r="MML4" s="24"/>
      <c r="MMM4" s="24"/>
      <c r="MMN4" s="24"/>
      <c r="MMO4" s="24"/>
      <c r="MMP4" s="24"/>
      <c r="MMQ4" s="24"/>
      <c r="MMR4" s="24"/>
      <c r="MMS4" s="24"/>
      <c r="MMT4" s="24"/>
      <c r="MMU4" s="24"/>
      <c r="MMV4" s="24"/>
      <c r="MMW4" s="24"/>
      <c r="MMX4" s="24"/>
      <c r="MMY4" s="24"/>
      <c r="MMZ4" s="24"/>
      <c r="MNA4" s="24"/>
      <c r="MNB4" s="24"/>
      <c r="MNC4" s="24"/>
      <c r="MND4" s="24"/>
      <c r="MNE4" s="24"/>
      <c r="MNF4" s="24"/>
      <c r="MNG4" s="24"/>
      <c r="MNH4" s="24"/>
      <c r="MNI4" s="24"/>
      <c r="MNJ4" s="24"/>
      <c r="MNK4" s="24"/>
      <c r="MNL4" s="24"/>
      <c r="MNM4" s="24"/>
      <c r="MNN4" s="24"/>
      <c r="MNO4" s="24"/>
      <c r="MNP4" s="24"/>
      <c r="MNQ4" s="24"/>
      <c r="MNR4" s="24"/>
      <c r="MNS4" s="24"/>
      <c r="MNT4" s="24"/>
      <c r="MNU4" s="24"/>
      <c r="MNV4" s="24"/>
      <c r="MNW4" s="24"/>
      <c r="MNX4" s="24"/>
      <c r="MNY4" s="24"/>
      <c r="MNZ4" s="24"/>
      <c r="MOA4" s="24"/>
      <c r="MOB4" s="24"/>
      <c r="MOC4" s="24"/>
      <c r="MOD4" s="24"/>
      <c r="MOE4" s="24"/>
      <c r="MOF4" s="24"/>
      <c r="MOG4" s="24"/>
      <c r="MOH4" s="24"/>
      <c r="MOI4" s="24"/>
      <c r="MOJ4" s="24"/>
      <c r="MOK4" s="24"/>
      <c r="MOL4" s="24"/>
      <c r="MOM4" s="24"/>
      <c r="MON4" s="24"/>
      <c r="MOO4" s="24"/>
      <c r="MOP4" s="24"/>
      <c r="MOQ4" s="24"/>
      <c r="MOR4" s="24"/>
      <c r="MOS4" s="24"/>
      <c r="MOT4" s="24"/>
      <c r="MOU4" s="24"/>
      <c r="MOV4" s="24"/>
      <c r="MOW4" s="24"/>
      <c r="MOX4" s="24"/>
      <c r="MOY4" s="24"/>
      <c r="MOZ4" s="24"/>
      <c r="MPA4" s="24"/>
      <c r="MPB4" s="24"/>
      <c r="MPC4" s="24"/>
      <c r="MPD4" s="24"/>
      <c r="MPE4" s="24"/>
      <c r="MPF4" s="24"/>
      <c r="MPG4" s="24"/>
      <c r="MPH4" s="24"/>
      <c r="MPI4" s="24"/>
      <c r="MPJ4" s="24"/>
      <c r="MPK4" s="24"/>
      <c r="MPL4" s="24"/>
      <c r="MPM4" s="24"/>
      <c r="MPN4" s="24"/>
      <c r="MPO4" s="24"/>
      <c r="MPP4" s="24"/>
      <c r="MPQ4" s="24"/>
      <c r="MPR4" s="24"/>
      <c r="MPS4" s="24"/>
      <c r="MPT4" s="24"/>
      <c r="MPU4" s="24"/>
      <c r="MPV4" s="24"/>
      <c r="MPW4" s="24"/>
      <c r="MPX4" s="24"/>
      <c r="MPY4" s="24"/>
      <c r="MPZ4" s="24"/>
      <c r="MQA4" s="24"/>
      <c r="MQB4" s="24"/>
      <c r="MQC4" s="24"/>
      <c r="MQD4" s="24"/>
      <c r="MQE4" s="24"/>
      <c r="MQF4" s="24"/>
      <c r="MQG4" s="24"/>
      <c r="MQH4" s="24"/>
      <c r="MQI4" s="24"/>
      <c r="MQJ4" s="24"/>
      <c r="MQK4" s="24"/>
      <c r="MQL4" s="24"/>
      <c r="MQM4" s="24"/>
      <c r="MQN4" s="24"/>
      <c r="MQO4" s="24"/>
      <c r="MQP4" s="24"/>
      <c r="MQQ4" s="24"/>
      <c r="MQR4" s="24"/>
      <c r="MQS4" s="24"/>
      <c r="MQT4" s="24"/>
      <c r="MQU4" s="24"/>
      <c r="MQV4" s="24"/>
      <c r="MQW4" s="24"/>
      <c r="MQX4" s="24"/>
      <c r="MQY4" s="24"/>
      <c r="MQZ4" s="24"/>
      <c r="MRA4" s="24"/>
      <c r="MRB4" s="24"/>
      <c r="MRC4" s="24"/>
      <c r="MRD4" s="24"/>
      <c r="MRE4" s="24"/>
      <c r="MRF4" s="24"/>
      <c r="MRG4" s="24"/>
      <c r="MRH4" s="24"/>
      <c r="MRI4" s="24"/>
      <c r="MRJ4" s="24"/>
      <c r="MRK4" s="24"/>
      <c r="MRL4" s="24"/>
      <c r="MRM4" s="24"/>
      <c r="MRN4" s="24"/>
      <c r="MRO4" s="24"/>
      <c r="MRP4" s="24"/>
      <c r="MRQ4" s="24"/>
      <c r="MRR4" s="24"/>
      <c r="MRS4" s="24"/>
      <c r="MRT4" s="24"/>
      <c r="MRU4" s="24"/>
      <c r="MRV4" s="24"/>
      <c r="MRW4" s="24"/>
      <c r="MRX4" s="24"/>
      <c r="MRY4" s="24"/>
      <c r="MRZ4" s="24"/>
      <c r="MSA4" s="24"/>
      <c r="MSB4" s="24"/>
      <c r="MSC4" s="24"/>
      <c r="MSD4" s="24"/>
      <c r="MSE4" s="24"/>
      <c r="MSF4" s="24"/>
      <c r="MSG4" s="24"/>
      <c r="MSH4" s="24"/>
      <c r="MSI4" s="24"/>
      <c r="MSJ4" s="24"/>
      <c r="MSK4" s="24"/>
      <c r="MSL4" s="24"/>
      <c r="MSM4" s="24"/>
      <c r="MSN4" s="24"/>
      <c r="MSO4" s="24"/>
      <c r="MSP4" s="24"/>
      <c r="MSQ4" s="24"/>
      <c r="MSR4" s="24"/>
      <c r="MSS4" s="24"/>
      <c r="MST4" s="24"/>
      <c r="MSU4" s="24"/>
      <c r="MSV4" s="24"/>
      <c r="MSW4" s="24"/>
      <c r="MSX4" s="24"/>
      <c r="MSY4" s="24"/>
      <c r="MSZ4" s="24"/>
      <c r="MTA4" s="24"/>
      <c r="MTB4" s="24"/>
      <c r="MTC4" s="24"/>
      <c r="MTD4" s="24"/>
      <c r="MTE4" s="24"/>
      <c r="MTF4" s="24"/>
      <c r="MTG4" s="24"/>
      <c r="MTH4" s="24"/>
      <c r="MTI4" s="24"/>
      <c r="MTJ4" s="24"/>
      <c r="MTK4" s="24"/>
      <c r="MTL4" s="24"/>
      <c r="MTM4" s="24"/>
      <c r="MTN4" s="24"/>
      <c r="MTO4" s="24"/>
      <c r="MTP4" s="24"/>
      <c r="MTQ4" s="24"/>
      <c r="MTR4" s="24"/>
      <c r="MTS4" s="24"/>
      <c r="MTT4" s="24"/>
      <c r="MTU4" s="24"/>
      <c r="MTV4" s="24"/>
      <c r="MTW4" s="24"/>
      <c r="MTX4" s="24"/>
      <c r="MTY4" s="24"/>
      <c r="MTZ4" s="24"/>
      <c r="MUA4" s="24"/>
      <c r="MUB4" s="24"/>
      <c r="MUC4" s="24"/>
      <c r="MUD4" s="24"/>
      <c r="MUE4" s="24"/>
      <c r="MUF4" s="24"/>
      <c r="MUG4" s="24"/>
      <c r="MUH4" s="24"/>
      <c r="MUI4" s="24"/>
      <c r="MUJ4" s="24"/>
      <c r="MUK4" s="24"/>
      <c r="MUL4" s="24"/>
      <c r="MUM4" s="24"/>
      <c r="MUN4" s="24"/>
      <c r="MUO4" s="24"/>
      <c r="MUP4" s="24"/>
      <c r="MUQ4" s="24"/>
      <c r="MUR4" s="24"/>
      <c r="MUS4" s="24"/>
      <c r="MUT4" s="24"/>
      <c r="MUU4" s="24"/>
      <c r="MUV4" s="24"/>
      <c r="MUW4" s="24"/>
      <c r="MUX4" s="24"/>
      <c r="MUY4" s="24"/>
      <c r="MUZ4" s="24"/>
      <c r="MVA4" s="24"/>
      <c r="MVB4" s="24"/>
      <c r="MVC4" s="24"/>
      <c r="MVD4" s="24"/>
      <c r="MVE4" s="24"/>
      <c r="MVF4" s="24"/>
      <c r="MVG4" s="24"/>
      <c r="MVH4" s="24"/>
      <c r="MVI4" s="24"/>
      <c r="MVJ4" s="24"/>
      <c r="MVK4" s="24"/>
      <c r="MVL4" s="24"/>
      <c r="MVM4" s="24"/>
      <c r="MVN4" s="24"/>
      <c r="MVO4" s="24"/>
      <c r="MVP4" s="24"/>
      <c r="MVQ4" s="24"/>
      <c r="MVR4" s="24"/>
      <c r="MVS4" s="24"/>
      <c r="MVT4" s="24"/>
      <c r="MVU4" s="24"/>
      <c r="MVV4" s="24"/>
      <c r="MVW4" s="24"/>
      <c r="MVX4" s="24"/>
      <c r="MVY4" s="24"/>
      <c r="MVZ4" s="24"/>
      <c r="MWA4" s="24"/>
      <c r="MWB4" s="24"/>
      <c r="MWC4" s="24"/>
      <c r="MWD4" s="24"/>
      <c r="MWE4" s="24"/>
      <c r="MWF4" s="24"/>
      <c r="MWG4" s="24"/>
      <c r="MWH4" s="24"/>
      <c r="MWI4" s="24"/>
      <c r="MWJ4" s="24"/>
      <c r="MWK4" s="24"/>
      <c r="MWL4" s="24"/>
      <c r="MWM4" s="24"/>
      <c r="MWN4" s="24"/>
      <c r="MWO4" s="24"/>
      <c r="MWP4" s="24"/>
      <c r="MWQ4" s="24"/>
      <c r="MWR4" s="24"/>
      <c r="MWS4" s="24"/>
      <c r="MWT4" s="24"/>
      <c r="MWU4" s="24"/>
      <c r="MWV4" s="24"/>
      <c r="MWW4" s="24"/>
      <c r="MWX4" s="24"/>
      <c r="MWY4" s="24"/>
      <c r="MWZ4" s="24"/>
      <c r="MXA4" s="24"/>
      <c r="MXB4" s="24"/>
      <c r="MXC4" s="24"/>
      <c r="MXD4" s="24"/>
      <c r="MXE4" s="24"/>
      <c r="MXF4" s="24"/>
      <c r="MXG4" s="24"/>
      <c r="MXH4" s="24"/>
      <c r="MXI4" s="24"/>
      <c r="MXJ4" s="24"/>
      <c r="MXK4" s="24"/>
      <c r="MXL4" s="24"/>
      <c r="MXM4" s="24"/>
      <c r="MXN4" s="24"/>
      <c r="MXO4" s="24"/>
      <c r="MXP4" s="24"/>
      <c r="MXQ4" s="24"/>
      <c r="MXR4" s="24"/>
      <c r="MXS4" s="24"/>
      <c r="MXT4" s="24"/>
      <c r="MXU4" s="24"/>
      <c r="MXV4" s="24"/>
      <c r="MXW4" s="24"/>
      <c r="MXX4" s="24"/>
      <c r="MXY4" s="24"/>
      <c r="MXZ4" s="24"/>
      <c r="MYA4" s="24"/>
      <c r="MYB4" s="24"/>
      <c r="MYC4" s="24"/>
      <c r="MYD4" s="24"/>
      <c r="MYE4" s="24"/>
      <c r="MYF4" s="24"/>
      <c r="MYG4" s="24"/>
      <c r="MYH4" s="24"/>
      <c r="MYI4" s="24"/>
      <c r="MYJ4" s="24"/>
      <c r="MYK4" s="24"/>
      <c r="MYL4" s="24"/>
      <c r="MYM4" s="24"/>
      <c r="MYN4" s="24"/>
      <c r="MYO4" s="24"/>
      <c r="MYP4" s="24"/>
      <c r="MYQ4" s="24"/>
      <c r="MYR4" s="24"/>
      <c r="MYS4" s="24"/>
      <c r="MYT4" s="24"/>
      <c r="MYU4" s="24"/>
      <c r="MYV4" s="24"/>
      <c r="MYW4" s="24"/>
      <c r="MYX4" s="24"/>
      <c r="MYY4" s="24"/>
      <c r="MYZ4" s="24"/>
      <c r="MZA4" s="24"/>
      <c r="MZB4" s="24"/>
      <c r="MZC4" s="24"/>
      <c r="MZD4" s="24"/>
      <c r="MZE4" s="24"/>
      <c r="MZF4" s="24"/>
      <c r="MZG4" s="24"/>
      <c r="MZH4" s="24"/>
      <c r="MZI4" s="24"/>
      <c r="MZJ4" s="24"/>
      <c r="MZK4" s="24"/>
      <c r="MZL4" s="24"/>
      <c r="MZM4" s="24"/>
      <c r="MZN4" s="24"/>
      <c r="MZO4" s="24"/>
      <c r="MZP4" s="24"/>
      <c r="MZQ4" s="24"/>
      <c r="MZR4" s="24"/>
      <c r="MZS4" s="24"/>
      <c r="MZT4" s="24"/>
      <c r="MZU4" s="24"/>
      <c r="MZV4" s="24"/>
      <c r="MZW4" s="24"/>
      <c r="MZX4" s="24"/>
      <c r="MZY4" s="24"/>
      <c r="MZZ4" s="24"/>
      <c r="NAA4" s="24"/>
      <c r="NAB4" s="24"/>
      <c r="NAC4" s="24"/>
      <c r="NAD4" s="24"/>
      <c r="NAE4" s="24"/>
      <c r="NAF4" s="24"/>
      <c r="NAG4" s="24"/>
      <c r="NAH4" s="24"/>
      <c r="NAI4" s="24"/>
      <c r="NAJ4" s="24"/>
      <c r="NAK4" s="24"/>
      <c r="NAL4" s="24"/>
      <c r="NAM4" s="24"/>
      <c r="NAN4" s="24"/>
      <c r="NAO4" s="24"/>
      <c r="NAP4" s="24"/>
      <c r="NAQ4" s="24"/>
      <c r="NAR4" s="24"/>
      <c r="NAS4" s="24"/>
      <c r="NAT4" s="24"/>
      <c r="NAU4" s="24"/>
      <c r="NAV4" s="24"/>
      <c r="NAW4" s="24"/>
      <c r="NAX4" s="24"/>
      <c r="NAY4" s="24"/>
      <c r="NAZ4" s="24"/>
      <c r="NBA4" s="24"/>
      <c r="NBB4" s="24"/>
      <c r="NBC4" s="24"/>
      <c r="NBD4" s="24"/>
      <c r="NBE4" s="24"/>
      <c r="NBF4" s="24"/>
      <c r="NBG4" s="24"/>
      <c r="NBH4" s="24"/>
      <c r="NBI4" s="24"/>
      <c r="NBJ4" s="24"/>
      <c r="NBK4" s="24"/>
      <c r="NBL4" s="24"/>
      <c r="NBM4" s="24"/>
      <c r="NBN4" s="24"/>
      <c r="NBO4" s="24"/>
      <c r="NBP4" s="24"/>
      <c r="NBQ4" s="24"/>
      <c r="NBR4" s="24"/>
      <c r="NBS4" s="24"/>
      <c r="NBT4" s="24"/>
      <c r="NBU4" s="24"/>
      <c r="NBV4" s="24"/>
      <c r="NBW4" s="24"/>
      <c r="NBX4" s="24"/>
      <c r="NBY4" s="24"/>
      <c r="NBZ4" s="24"/>
      <c r="NCA4" s="24"/>
      <c r="NCB4" s="24"/>
      <c r="NCC4" s="24"/>
      <c r="NCD4" s="24"/>
      <c r="NCE4" s="24"/>
      <c r="NCF4" s="24"/>
      <c r="NCG4" s="24"/>
      <c r="NCH4" s="24"/>
      <c r="NCI4" s="24"/>
      <c r="NCJ4" s="24"/>
      <c r="NCK4" s="24"/>
      <c r="NCL4" s="24"/>
      <c r="NCM4" s="24"/>
      <c r="NCN4" s="24"/>
      <c r="NCO4" s="24"/>
      <c r="NCP4" s="24"/>
      <c r="NCQ4" s="24"/>
      <c r="NCR4" s="24"/>
      <c r="NCS4" s="24"/>
      <c r="NCT4" s="24"/>
      <c r="NCU4" s="24"/>
      <c r="NCV4" s="24"/>
      <c r="NCW4" s="24"/>
      <c r="NCX4" s="24"/>
      <c r="NCY4" s="24"/>
      <c r="NCZ4" s="24"/>
      <c r="NDA4" s="24"/>
      <c r="NDB4" s="24"/>
      <c r="NDC4" s="24"/>
      <c r="NDD4" s="24"/>
      <c r="NDE4" s="24"/>
      <c r="NDF4" s="24"/>
      <c r="NDG4" s="24"/>
      <c r="NDH4" s="24"/>
      <c r="NDI4" s="24"/>
      <c r="NDJ4" s="24"/>
      <c r="NDK4" s="24"/>
      <c r="NDL4" s="24"/>
      <c r="NDM4" s="24"/>
      <c r="NDN4" s="24"/>
      <c r="NDO4" s="24"/>
      <c r="NDP4" s="24"/>
      <c r="NDQ4" s="24"/>
      <c r="NDR4" s="24"/>
      <c r="NDS4" s="24"/>
      <c r="NDT4" s="24"/>
      <c r="NDU4" s="24"/>
      <c r="NDV4" s="24"/>
      <c r="NDW4" s="24"/>
      <c r="NDX4" s="24"/>
      <c r="NDY4" s="24"/>
      <c r="NDZ4" s="24"/>
      <c r="NEA4" s="24"/>
      <c r="NEB4" s="24"/>
      <c r="NEC4" s="24"/>
      <c r="NED4" s="24"/>
      <c r="NEE4" s="24"/>
      <c r="NEF4" s="24"/>
      <c r="NEG4" s="24"/>
      <c r="NEH4" s="24"/>
      <c r="NEI4" s="24"/>
      <c r="NEJ4" s="24"/>
      <c r="NEK4" s="24"/>
      <c r="NEL4" s="24"/>
      <c r="NEM4" s="24"/>
      <c r="NEN4" s="24"/>
      <c r="NEO4" s="24"/>
      <c r="NEP4" s="24"/>
      <c r="NEQ4" s="24"/>
      <c r="NER4" s="24"/>
      <c r="NES4" s="24"/>
      <c r="NET4" s="24"/>
      <c r="NEU4" s="24"/>
      <c r="NEV4" s="24"/>
      <c r="NEW4" s="24"/>
      <c r="NEX4" s="24"/>
      <c r="NEY4" s="24"/>
      <c r="NEZ4" s="24"/>
      <c r="NFA4" s="24"/>
      <c r="NFB4" s="24"/>
      <c r="NFC4" s="24"/>
      <c r="NFD4" s="24"/>
      <c r="NFE4" s="24"/>
      <c r="NFF4" s="24"/>
      <c r="NFG4" s="24"/>
      <c r="NFH4" s="24"/>
      <c r="NFI4" s="24"/>
      <c r="NFJ4" s="24"/>
      <c r="NFK4" s="24"/>
      <c r="NFL4" s="24"/>
      <c r="NFM4" s="24"/>
      <c r="NFN4" s="24"/>
      <c r="NFO4" s="24"/>
      <c r="NFP4" s="24"/>
      <c r="NFQ4" s="24"/>
      <c r="NFR4" s="24"/>
      <c r="NFS4" s="24"/>
      <c r="NFT4" s="24"/>
      <c r="NFU4" s="24"/>
      <c r="NFV4" s="24"/>
      <c r="NFW4" s="24"/>
      <c r="NFX4" s="24"/>
      <c r="NFY4" s="24"/>
      <c r="NFZ4" s="24"/>
      <c r="NGA4" s="24"/>
      <c r="NGB4" s="24"/>
      <c r="NGC4" s="24"/>
      <c r="NGD4" s="24"/>
      <c r="NGE4" s="24"/>
      <c r="NGF4" s="24"/>
      <c r="NGG4" s="24"/>
      <c r="NGH4" s="24"/>
      <c r="NGI4" s="24"/>
      <c r="NGJ4" s="24"/>
      <c r="NGK4" s="24"/>
      <c r="NGL4" s="24"/>
      <c r="NGM4" s="24"/>
      <c r="NGN4" s="24"/>
      <c r="NGO4" s="24"/>
      <c r="NGP4" s="24"/>
      <c r="NGQ4" s="24"/>
      <c r="NGR4" s="24"/>
      <c r="NGS4" s="24"/>
      <c r="NGT4" s="24"/>
      <c r="NGU4" s="24"/>
      <c r="NGV4" s="24"/>
      <c r="NGW4" s="24"/>
      <c r="NGX4" s="24"/>
      <c r="NGY4" s="24"/>
      <c r="NGZ4" s="24"/>
      <c r="NHA4" s="24"/>
      <c r="NHB4" s="24"/>
      <c r="NHC4" s="24"/>
      <c r="NHD4" s="24"/>
      <c r="NHE4" s="24"/>
      <c r="NHF4" s="24"/>
      <c r="NHG4" s="24"/>
      <c r="NHH4" s="24"/>
      <c r="NHI4" s="24"/>
      <c r="NHJ4" s="24"/>
      <c r="NHK4" s="24"/>
      <c r="NHL4" s="24"/>
      <c r="NHM4" s="24"/>
      <c r="NHN4" s="24"/>
      <c r="NHO4" s="24"/>
      <c r="NHP4" s="24"/>
      <c r="NHQ4" s="24"/>
      <c r="NHR4" s="24"/>
      <c r="NHS4" s="24"/>
      <c r="NHT4" s="24"/>
      <c r="NHU4" s="24"/>
      <c r="NHV4" s="24"/>
      <c r="NHW4" s="24"/>
      <c r="NHX4" s="24"/>
      <c r="NHY4" s="24"/>
      <c r="NHZ4" s="24"/>
      <c r="NIA4" s="24"/>
      <c r="NIB4" s="24"/>
      <c r="NIC4" s="24"/>
      <c r="NID4" s="24"/>
      <c r="NIE4" s="24"/>
      <c r="NIF4" s="24"/>
      <c r="NIG4" s="24"/>
      <c r="NIH4" s="24"/>
      <c r="NII4" s="24"/>
      <c r="NIJ4" s="24"/>
      <c r="NIK4" s="24"/>
      <c r="NIL4" s="24"/>
      <c r="NIM4" s="24"/>
      <c r="NIN4" s="24"/>
      <c r="NIO4" s="24"/>
      <c r="NIP4" s="24"/>
      <c r="NIQ4" s="24"/>
      <c r="NIR4" s="24"/>
      <c r="NIS4" s="24"/>
      <c r="NIT4" s="24"/>
      <c r="NIU4" s="24"/>
      <c r="NIV4" s="24"/>
      <c r="NIW4" s="24"/>
      <c r="NIX4" s="24"/>
      <c r="NIY4" s="24"/>
      <c r="NIZ4" s="24"/>
      <c r="NJA4" s="24"/>
      <c r="NJB4" s="24"/>
      <c r="NJC4" s="24"/>
      <c r="NJD4" s="24"/>
      <c r="NJE4" s="24"/>
      <c r="NJF4" s="24"/>
      <c r="NJG4" s="24"/>
      <c r="NJH4" s="24"/>
      <c r="NJI4" s="24"/>
      <c r="NJJ4" s="24"/>
      <c r="NJK4" s="24"/>
      <c r="NJL4" s="24"/>
      <c r="NJM4" s="24"/>
      <c r="NJN4" s="24"/>
      <c r="NJO4" s="24"/>
      <c r="NJP4" s="24"/>
      <c r="NJQ4" s="24"/>
      <c r="NJR4" s="24"/>
      <c r="NJS4" s="24"/>
      <c r="NJT4" s="24"/>
      <c r="NJU4" s="24"/>
      <c r="NJV4" s="24"/>
      <c r="NJW4" s="24"/>
      <c r="NJX4" s="24"/>
      <c r="NJY4" s="24"/>
      <c r="NJZ4" s="24"/>
      <c r="NKA4" s="24"/>
      <c r="NKB4" s="24"/>
      <c r="NKC4" s="24"/>
      <c r="NKD4" s="24"/>
      <c r="NKE4" s="24"/>
      <c r="NKF4" s="24"/>
      <c r="NKG4" s="24"/>
      <c r="NKH4" s="24"/>
      <c r="NKI4" s="24"/>
      <c r="NKJ4" s="24"/>
      <c r="NKK4" s="24"/>
      <c r="NKL4" s="24"/>
      <c r="NKM4" s="24"/>
      <c r="NKN4" s="24"/>
      <c r="NKO4" s="24"/>
      <c r="NKP4" s="24"/>
      <c r="NKQ4" s="24"/>
      <c r="NKR4" s="24"/>
      <c r="NKS4" s="24"/>
      <c r="NKT4" s="24"/>
      <c r="NKU4" s="24"/>
      <c r="NKV4" s="24"/>
      <c r="NKW4" s="24"/>
      <c r="NKX4" s="24"/>
      <c r="NKY4" s="24"/>
      <c r="NKZ4" s="24"/>
      <c r="NLA4" s="24"/>
      <c r="NLB4" s="24"/>
      <c r="NLC4" s="24"/>
      <c r="NLD4" s="24"/>
      <c r="NLE4" s="24"/>
      <c r="NLF4" s="24"/>
      <c r="NLG4" s="24"/>
      <c r="NLH4" s="24"/>
      <c r="NLI4" s="24"/>
      <c r="NLJ4" s="24"/>
      <c r="NLK4" s="24"/>
      <c r="NLL4" s="24"/>
      <c r="NLM4" s="24"/>
      <c r="NLN4" s="24"/>
      <c r="NLO4" s="24"/>
      <c r="NLP4" s="24"/>
      <c r="NLQ4" s="24"/>
      <c r="NLR4" s="24"/>
      <c r="NLS4" s="24"/>
      <c r="NLT4" s="24"/>
      <c r="NLU4" s="24"/>
      <c r="NLV4" s="24"/>
      <c r="NLW4" s="24"/>
      <c r="NLX4" s="24"/>
      <c r="NLY4" s="24"/>
      <c r="NLZ4" s="24"/>
      <c r="NMA4" s="24"/>
      <c r="NMB4" s="24"/>
      <c r="NMC4" s="24"/>
      <c r="NMD4" s="24"/>
      <c r="NME4" s="24"/>
      <c r="NMF4" s="24"/>
      <c r="NMG4" s="24"/>
      <c r="NMH4" s="24"/>
      <c r="NMI4" s="24"/>
      <c r="NMJ4" s="24"/>
      <c r="NMK4" s="24"/>
      <c r="NML4" s="24"/>
      <c r="NMM4" s="24"/>
      <c r="NMN4" s="24"/>
      <c r="NMO4" s="24"/>
      <c r="NMP4" s="24"/>
      <c r="NMQ4" s="24"/>
      <c r="NMR4" s="24"/>
      <c r="NMS4" s="24"/>
      <c r="NMT4" s="24"/>
      <c r="NMU4" s="24"/>
      <c r="NMV4" s="24"/>
      <c r="NMW4" s="24"/>
      <c r="NMX4" s="24"/>
      <c r="NMY4" s="24"/>
      <c r="NMZ4" s="24"/>
      <c r="NNA4" s="24"/>
      <c r="NNB4" s="24"/>
      <c r="NNC4" s="24"/>
      <c r="NND4" s="24"/>
      <c r="NNE4" s="24"/>
      <c r="NNF4" s="24"/>
      <c r="NNG4" s="24"/>
      <c r="NNH4" s="24"/>
      <c r="NNI4" s="24"/>
      <c r="NNJ4" s="24"/>
      <c r="NNK4" s="24"/>
      <c r="NNL4" s="24"/>
      <c r="NNM4" s="24"/>
      <c r="NNN4" s="24"/>
      <c r="NNO4" s="24"/>
      <c r="NNP4" s="24"/>
      <c r="NNQ4" s="24"/>
      <c r="NNR4" s="24"/>
      <c r="NNS4" s="24"/>
      <c r="NNT4" s="24"/>
      <c r="NNU4" s="24"/>
      <c r="NNV4" s="24"/>
      <c r="NNW4" s="24"/>
      <c r="NNX4" s="24"/>
      <c r="NNY4" s="24"/>
      <c r="NNZ4" s="24"/>
      <c r="NOA4" s="24"/>
      <c r="NOB4" s="24"/>
      <c r="NOC4" s="24"/>
      <c r="NOD4" s="24"/>
      <c r="NOE4" s="24"/>
      <c r="NOF4" s="24"/>
      <c r="NOG4" s="24"/>
      <c r="NOH4" s="24"/>
      <c r="NOI4" s="24"/>
      <c r="NOJ4" s="24"/>
      <c r="NOK4" s="24"/>
      <c r="NOL4" s="24"/>
      <c r="NOM4" s="24"/>
      <c r="NON4" s="24"/>
      <c r="NOO4" s="24"/>
      <c r="NOP4" s="24"/>
      <c r="NOQ4" s="24"/>
      <c r="NOR4" s="24"/>
      <c r="NOS4" s="24"/>
      <c r="NOT4" s="24"/>
      <c r="NOU4" s="24"/>
      <c r="NOV4" s="24"/>
      <c r="NOW4" s="24"/>
      <c r="NOX4" s="24"/>
      <c r="NOY4" s="24"/>
      <c r="NOZ4" s="24"/>
      <c r="NPA4" s="24"/>
      <c r="NPB4" s="24"/>
      <c r="NPC4" s="24"/>
      <c r="NPD4" s="24"/>
      <c r="NPE4" s="24"/>
      <c r="NPF4" s="24"/>
      <c r="NPG4" s="24"/>
      <c r="NPH4" s="24"/>
      <c r="NPI4" s="24"/>
      <c r="NPJ4" s="24"/>
      <c r="NPK4" s="24"/>
      <c r="NPL4" s="24"/>
      <c r="NPM4" s="24"/>
      <c r="NPN4" s="24"/>
      <c r="NPO4" s="24"/>
      <c r="NPP4" s="24"/>
      <c r="NPQ4" s="24"/>
      <c r="NPR4" s="24"/>
      <c r="NPS4" s="24"/>
      <c r="NPT4" s="24"/>
      <c r="NPU4" s="24"/>
      <c r="NPV4" s="24"/>
      <c r="NPW4" s="24"/>
      <c r="NPX4" s="24"/>
      <c r="NPY4" s="24"/>
      <c r="NPZ4" s="24"/>
      <c r="NQA4" s="24"/>
      <c r="NQB4" s="24"/>
      <c r="NQC4" s="24"/>
      <c r="NQD4" s="24"/>
      <c r="NQE4" s="24"/>
      <c r="NQF4" s="24"/>
      <c r="NQG4" s="24"/>
      <c r="NQH4" s="24"/>
      <c r="NQI4" s="24"/>
      <c r="NQJ4" s="24"/>
      <c r="NQK4" s="24"/>
      <c r="NQL4" s="24"/>
      <c r="NQM4" s="24"/>
      <c r="NQN4" s="24"/>
      <c r="NQO4" s="24"/>
      <c r="NQP4" s="24"/>
      <c r="NQQ4" s="24"/>
      <c r="NQR4" s="24"/>
      <c r="NQS4" s="24"/>
      <c r="NQT4" s="24"/>
      <c r="NQU4" s="24"/>
      <c r="NQV4" s="24"/>
      <c r="NQW4" s="24"/>
      <c r="NQX4" s="24"/>
      <c r="NQY4" s="24"/>
      <c r="NQZ4" s="24"/>
      <c r="NRA4" s="24"/>
      <c r="NRB4" s="24"/>
      <c r="NRC4" s="24"/>
      <c r="NRD4" s="24"/>
      <c r="NRE4" s="24"/>
      <c r="NRF4" s="24"/>
      <c r="NRG4" s="24"/>
      <c r="NRH4" s="24"/>
      <c r="NRI4" s="24"/>
      <c r="NRJ4" s="24"/>
      <c r="NRK4" s="24"/>
      <c r="NRL4" s="24"/>
      <c r="NRM4" s="24"/>
      <c r="NRN4" s="24"/>
      <c r="NRO4" s="24"/>
      <c r="NRP4" s="24"/>
      <c r="NRQ4" s="24"/>
      <c r="NRR4" s="24"/>
      <c r="NRS4" s="24"/>
      <c r="NRT4" s="24"/>
      <c r="NRU4" s="24"/>
      <c r="NRV4" s="24"/>
      <c r="NRW4" s="24"/>
      <c r="NRX4" s="24"/>
      <c r="NRY4" s="24"/>
      <c r="NRZ4" s="24"/>
      <c r="NSA4" s="24"/>
      <c r="NSB4" s="24"/>
      <c r="NSC4" s="24"/>
      <c r="NSD4" s="24"/>
      <c r="NSE4" s="24"/>
      <c r="NSF4" s="24"/>
      <c r="NSG4" s="24"/>
      <c r="NSH4" s="24"/>
      <c r="NSI4" s="24"/>
      <c r="NSJ4" s="24"/>
      <c r="NSK4" s="24"/>
      <c r="NSL4" s="24"/>
      <c r="NSM4" s="24"/>
      <c r="NSN4" s="24"/>
      <c r="NSO4" s="24"/>
      <c r="NSP4" s="24"/>
      <c r="NSQ4" s="24"/>
      <c r="NSR4" s="24"/>
      <c r="NSS4" s="24"/>
      <c r="NST4" s="24"/>
      <c r="NSU4" s="24"/>
      <c r="NSV4" s="24"/>
      <c r="NSW4" s="24"/>
      <c r="NSX4" s="24"/>
      <c r="NSY4" s="24"/>
      <c r="NSZ4" s="24"/>
      <c r="NTA4" s="24"/>
      <c r="NTB4" s="24"/>
      <c r="NTC4" s="24"/>
      <c r="NTD4" s="24"/>
      <c r="NTE4" s="24"/>
      <c r="NTF4" s="24"/>
      <c r="NTG4" s="24"/>
      <c r="NTH4" s="24"/>
      <c r="NTI4" s="24"/>
      <c r="NTJ4" s="24"/>
      <c r="NTK4" s="24"/>
      <c r="NTL4" s="24"/>
      <c r="NTM4" s="24"/>
      <c r="NTN4" s="24"/>
      <c r="NTO4" s="24"/>
      <c r="NTP4" s="24"/>
      <c r="NTQ4" s="24"/>
      <c r="NTR4" s="24"/>
      <c r="NTS4" s="24"/>
      <c r="NTT4" s="24"/>
      <c r="NTU4" s="24"/>
      <c r="NTV4" s="24"/>
      <c r="NTW4" s="24"/>
      <c r="NTX4" s="24"/>
      <c r="NTY4" s="24"/>
      <c r="NTZ4" s="24"/>
      <c r="NUA4" s="24"/>
      <c r="NUB4" s="24"/>
      <c r="NUC4" s="24"/>
      <c r="NUD4" s="24"/>
      <c r="NUE4" s="24"/>
      <c r="NUF4" s="24"/>
      <c r="NUG4" s="24"/>
      <c r="NUH4" s="24"/>
      <c r="NUI4" s="24"/>
      <c r="NUJ4" s="24"/>
      <c r="NUK4" s="24"/>
      <c r="NUL4" s="24"/>
      <c r="NUM4" s="24"/>
      <c r="NUN4" s="24"/>
      <c r="NUO4" s="24"/>
      <c r="NUP4" s="24"/>
      <c r="NUQ4" s="24"/>
      <c r="NUR4" s="24"/>
      <c r="NUS4" s="24"/>
      <c r="NUT4" s="24"/>
      <c r="NUU4" s="24"/>
      <c r="NUV4" s="24"/>
      <c r="NUW4" s="24"/>
      <c r="NUX4" s="24"/>
      <c r="NUY4" s="24"/>
      <c r="NUZ4" s="24"/>
      <c r="NVA4" s="24"/>
      <c r="NVB4" s="24"/>
      <c r="NVC4" s="24"/>
      <c r="NVD4" s="24"/>
      <c r="NVE4" s="24"/>
      <c r="NVF4" s="24"/>
      <c r="NVG4" s="24"/>
      <c r="NVH4" s="24"/>
      <c r="NVI4" s="24"/>
      <c r="NVJ4" s="24"/>
      <c r="NVK4" s="24"/>
      <c r="NVL4" s="24"/>
      <c r="NVM4" s="24"/>
      <c r="NVN4" s="24"/>
      <c r="NVO4" s="24"/>
      <c r="NVP4" s="24"/>
      <c r="NVQ4" s="24"/>
      <c r="NVR4" s="24"/>
      <c r="NVS4" s="24"/>
      <c r="NVT4" s="24"/>
      <c r="NVU4" s="24"/>
      <c r="NVV4" s="24"/>
      <c r="NVW4" s="24"/>
      <c r="NVX4" s="24"/>
      <c r="NVY4" s="24"/>
      <c r="NVZ4" s="24"/>
      <c r="NWA4" s="24"/>
      <c r="NWB4" s="24"/>
      <c r="NWC4" s="24"/>
      <c r="NWD4" s="24"/>
      <c r="NWE4" s="24"/>
      <c r="NWF4" s="24"/>
      <c r="NWG4" s="24"/>
      <c r="NWH4" s="24"/>
      <c r="NWI4" s="24"/>
      <c r="NWJ4" s="24"/>
      <c r="NWK4" s="24"/>
      <c r="NWL4" s="24"/>
      <c r="NWM4" s="24"/>
      <c r="NWN4" s="24"/>
      <c r="NWO4" s="24"/>
      <c r="NWP4" s="24"/>
      <c r="NWQ4" s="24"/>
      <c r="NWR4" s="24"/>
      <c r="NWS4" s="24"/>
      <c r="NWT4" s="24"/>
      <c r="NWU4" s="24"/>
      <c r="NWV4" s="24"/>
      <c r="NWW4" s="24"/>
      <c r="NWX4" s="24"/>
      <c r="NWY4" s="24"/>
      <c r="NWZ4" s="24"/>
      <c r="NXA4" s="24"/>
      <c r="NXB4" s="24"/>
      <c r="NXC4" s="24"/>
      <c r="NXD4" s="24"/>
      <c r="NXE4" s="24"/>
      <c r="NXF4" s="24"/>
      <c r="NXG4" s="24"/>
      <c r="NXH4" s="24"/>
      <c r="NXI4" s="24"/>
      <c r="NXJ4" s="24"/>
      <c r="NXK4" s="24"/>
      <c r="NXL4" s="24"/>
      <c r="NXM4" s="24"/>
      <c r="NXN4" s="24"/>
      <c r="NXO4" s="24"/>
      <c r="NXP4" s="24"/>
      <c r="NXQ4" s="24"/>
      <c r="NXR4" s="24"/>
      <c r="NXS4" s="24"/>
      <c r="NXT4" s="24"/>
      <c r="NXU4" s="24"/>
      <c r="NXV4" s="24"/>
      <c r="NXW4" s="24"/>
      <c r="NXX4" s="24"/>
      <c r="NXY4" s="24"/>
      <c r="NXZ4" s="24"/>
      <c r="NYA4" s="24"/>
      <c r="NYB4" s="24"/>
      <c r="NYC4" s="24"/>
      <c r="NYD4" s="24"/>
      <c r="NYE4" s="24"/>
      <c r="NYF4" s="24"/>
      <c r="NYG4" s="24"/>
      <c r="NYH4" s="24"/>
      <c r="NYI4" s="24"/>
      <c r="NYJ4" s="24"/>
      <c r="NYK4" s="24"/>
      <c r="NYL4" s="24"/>
      <c r="NYM4" s="24"/>
      <c r="NYN4" s="24"/>
      <c r="NYO4" s="24"/>
      <c r="NYP4" s="24"/>
      <c r="NYQ4" s="24"/>
      <c r="NYR4" s="24"/>
      <c r="NYS4" s="24"/>
      <c r="NYT4" s="24"/>
      <c r="NYU4" s="24"/>
      <c r="NYV4" s="24"/>
      <c r="NYW4" s="24"/>
      <c r="NYX4" s="24"/>
      <c r="NYY4" s="24"/>
      <c r="NYZ4" s="24"/>
      <c r="NZA4" s="24"/>
      <c r="NZB4" s="24"/>
      <c r="NZC4" s="24"/>
      <c r="NZD4" s="24"/>
      <c r="NZE4" s="24"/>
      <c r="NZF4" s="24"/>
      <c r="NZG4" s="24"/>
      <c r="NZH4" s="24"/>
      <c r="NZI4" s="24"/>
      <c r="NZJ4" s="24"/>
      <c r="NZK4" s="24"/>
      <c r="NZL4" s="24"/>
      <c r="NZM4" s="24"/>
      <c r="NZN4" s="24"/>
      <c r="NZO4" s="24"/>
      <c r="NZP4" s="24"/>
      <c r="NZQ4" s="24"/>
      <c r="NZR4" s="24"/>
      <c r="NZS4" s="24"/>
      <c r="NZT4" s="24"/>
      <c r="NZU4" s="24"/>
      <c r="NZV4" s="24"/>
      <c r="NZW4" s="24"/>
      <c r="NZX4" s="24"/>
      <c r="NZY4" s="24"/>
      <c r="NZZ4" s="24"/>
      <c r="OAA4" s="24"/>
      <c r="OAB4" s="24"/>
      <c r="OAC4" s="24"/>
      <c r="OAD4" s="24"/>
      <c r="OAE4" s="24"/>
      <c r="OAF4" s="24"/>
      <c r="OAG4" s="24"/>
      <c r="OAH4" s="24"/>
      <c r="OAI4" s="24"/>
      <c r="OAJ4" s="24"/>
      <c r="OAK4" s="24"/>
      <c r="OAL4" s="24"/>
      <c r="OAM4" s="24"/>
      <c r="OAN4" s="24"/>
      <c r="OAO4" s="24"/>
      <c r="OAP4" s="24"/>
      <c r="OAQ4" s="24"/>
      <c r="OAR4" s="24"/>
      <c r="OAS4" s="24"/>
      <c r="OAT4" s="24"/>
      <c r="OAU4" s="24"/>
      <c r="OAV4" s="24"/>
      <c r="OAW4" s="24"/>
      <c r="OAX4" s="24"/>
      <c r="OAY4" s="24"/>
      <c r="OAZ4" s="24"/>
      <c r="OBA4" s="24"/>
      <c r="OBB4" s="24"/>
      <c r="OBC4" s="24"/>
      <c r="OBD4" s="24"/>
      <c r="OBE4" s="24"/>
      <c r="OBF4" s="24"/>
      <c r="OBG4" s="24"/>
      <c r="OBH4" s="24"/>
      <c r="OBI4" s="24"/>
      <c r="OBJ4" s="24"/>
      <c r="OBK4" s="24"/>
      <c r="OBL4" s="24"/>
      <c r="OBM4" s="24"/>
      <c r="OBN4" s="24"/>
      <c r="OBO4" s="24"/>
      <c r="OBP4" s="24"/>
      <c r="OBQ4" s="24"/>
      <c r="OBR4" s="24"/>
      <c r="OBS4" s="24"/>
      <c r="OBT4" s="24"/>
      <c r="OBU4" s="24"/>
      <c r="OBV4" s="24"/>
      <c r="OBW4" s="24"/>
      <c r="OBX4" s="24"/>
      <c r="OBY4" s="24"/>
      <c r="OBZ4" s="24"/>
      <c r="OCA4" s="24"/>
      <c r="OCB4" s="24"/>
      <c r="OCC4" s="24"/>
      <c r="OCD4" s="24"/>
      <c r="OCE4" s="24"/>
      <c r="OCF4" s="24"/>
      <c r="OCG4" s="24"/>
      <c r="OCH4" s="24"/>
      <c r="OCI4" s="24"/>
      <c r="OCJ4" s="24"/>
      <c r="OCK4" s="24"/>
      <c r="OCL4" s="24"/>
      <c r="OCM4" s="24"/>
      <c r="OCN4" s="24"/>
      <c r="OCO4" s="24"/>
      <c r="OCP4" s="24"/>
      <c r="OCQ4" s="24"/>
      <c r="OCR4" s="24"/>
      <c r="OCS4" s="24"/>
      <c r="OCT4" s="24"/>
      <c r="OCU4" s="24"/>
      <c r="OCV4" s="24"/>
      <c r="OCW4" s="24"/>
      <c r="OCX4" s="24"/>
      <c r="OCY4" s="24"/>
      <c r="OCZ4" s="24"/>
      <c r="ODA4" s="24"/>
      <c r="ODB4" s="24"/>
      <c r="ODC4" s="24"/>
      <c r="ODD4" s="24"/>
      <c r="ODE4" s="24"/>
      <c r="ODF4" s="24"/>
      <c r="ODG4" s="24"/>
      <c r="ODH4" s="24"/>
      <c r="ODI4" s="24"/>
      <c r="ODJ4" s="24"/>
      <c r="ODK4" s="24"/>
      <c r="ODL4" s="24"/>
      <c r="ODM4" s="24"/>
      <c r="ODN4" s="24"/>
      <c r="ODO4" s="24"/>
      <c r="ODP4" s="24"/>
      <c r="ODQ4" s="24"/>
      <c r="ODR4" s="24"/>
      <c r="ODS4" s="24"/>
      <c r="ODT4" s="24"/>
      <c r="ODU4" s="24"/>
      <c r="ODV4" s="24"/>
      <c r="ODW4" s="24"/>
      <c r="ODX4" s="24"/>
      <c r="ODY4" s="24"/>
      <c r="ODZ4" s="24"/>
      <c r="OEA4" s="24"/>
      <c r="OEB4" s="24"/>
      <c r="OEC4" s="24"/>
      <c r="OED4" s="24"/>
      <c r="OEE4" s="24"/>
      <c r="OEF4" s="24"/>
      <c r="OEG4" s="24"/>
      <c r="OEH4" s="24"/>
      <c r="OEI4" s="24"/>
      <c r="OEJ4" s="24"/>
      <c r="OEK4" s="24"/>
      <c r="OEL4" s="24"/>
      <c r="OEM4" s="24"/>
      <c r="OEN4" s="24"/>
      <c r="OEO4" s="24"/>
      <c r="OEP4" s="24"/>
      <c r="OEQ4" s="24"/>
      <c r="OER4" s="24"/>
      <c r="OES4" s="24"/>
      <c r="OET4" s="24"/>
      <c r="OEU4" s="24"/>
      <c r="OEV4" s="24"/>
      <c r="OEW4" s="24"/>
      <c r="OEX4" s="24"/>
      <c r="OEY4" s="24"/>
      <c r="OEZ4" s="24"/>
      <c r="OFA4" s="24"/>
      <c r="OFB4" s="24"/>
      <c r="OFC4" s="24"/>
      <c r="OFD4" s="24"/>
      <c r="OFE4" s="24"/>
      <c r="OFF4" s="24"/>
      <c r="OFG4" s="24"/>
      <c r="OFH4" s="24"/>
      <c r="OFI4" s="24"/>
      <c r="OFJ4" s="24"/>
      <c r="OFK4" s="24"/>
      <c r="OFL4" s="24"/>
      <c r="OFM4" s="24"/>
      <c r="OFN4" s="24"/>
      <c r="OFO4" s="24"/>
      <c r="OFP4" s="24"/>
      <c r="OFQ4" s="24"/>
      <c r="OFR4" s="24"/>
      <c r="OFS4" s="24"/>
      <c r="OFT4" s="24"/>
      <c r="OFU4" s="24"/>
      <c r="OFV4" s="24"/>
      <c r="OFW4" s="24"/>
      <c r="OFX4" s="24"/>
      <c r="OFY4" s="24"/>
      <c r="OFZ4" s="24"/>
      <c r="OGA4" s="24"/>
      <c r="OGB4" s="24"/>
      <c r="OGC4" s="24"/>
      <c r="OGD4" s="24"/>
      <c r="OGE4" s="24"/>
      <c r="OGF4" s="24"/>
      <c r="OGG4" s="24"/>
      <c r="OGH4" s="24"/>
      <c r="OGI4" s="24"/>
      <c r="OGJ4" s="24"/>
      <c r="OGK4" s="24"/>
      <c r="OGL4" s="24"/>
      <c r="OGM4" s="24"/>
      <c r="OGN4" s="24"/>
      <c r="OGO4" s="24"/>
      <c r="OGP4" s="24"/>
      <c r="OGQ4" s="24"/>
      <c r="OGR4" s="24"/>
      <c r="OGS4" s="24"/>
      <c r="OGT4" s="24"/>
      <c r="OGU4" s="24"/>
      <c r="OGV4" s="24"/>
      <c r="OGW4" s="24"/>
      <c r="OGX4" s="24"/>
      <c r="OGY4" s="24"/>
      <c r="OGZ4" s="24"/>
      <c r="OHA4" s="24"/>
      <c r="OHB4" s="24"/>
      <c r="OHC4" s="24"/>
      <c r="OHD4" s="24"/>
      <c r="OHE4" s="24"/>
      <c r="OHF4" s="24"/>
      <c r="OHG4" s="24"/>
      <c r="OHH4" s="24"/>
      <c r="OHI4" s="24"/>
      <c r="OHJ4" s="24"/>
      <c r="OHK4" s="24"/>
      <c r="OHL4" s="24"/>
      <c r="OHM4" s="24"/>
      <c r="OHN4" s="24"/>
      <c r="OHO4" s="24"/>
      <c r="OHP4" s="24"/>
      <c r="OHQ4" s="24"/>
      <c r="OHR4" s="24"/>
      <c r="OHS4" s="24"/>
      <c r="OHT4" s="24"/>
      <c r="OHU4" s="24"/>
      <c r="OHV4" s="24"/>
      <c r="OHW4" s="24"/>
      <c r="OHX4" s="24"/>
      <c r="OHY4" s="24"/>
      <c r="OHZ4" s="24"/>
      <c r="OIA4" s="24"/>
      <c r="OIB4" s="24"/>
      <c r="OIC4" s="24"/>
      <c r="OID4" s="24"/>
      <c r="OIE4" s="24"/>
      <c r="OIF4" s="24"/>
      <c r="OIG4" s="24"/>
      <c r="OIH4" s="24"/>
      <c r="OII4" s="24"/>
      <c r="OIJ4" s="24"/>
      <c r="OIK4" s="24"/>
      <c r="OIL4" s="24"/>
      <c r="OIM4" s="24"/>
      <c r="OIN4" s="24"/>
      <c r="OIO4" s="24"/>
      <c r="OIP4" s="24"/>
      <c r="OIQ4" s="24"/>
      <c r="OIR4" s="24"/>
      <c r="OIS4" s="24"/>
      <c r="OIT4" s="24"/>
      <c r="OIU4" s="24"/>
      <c r="OIV4" s="24"/>
      <c r="OIW4" s="24"/>
      <c r="OIX4" s="24"/>
      <c r="OIY4" s="24"/>
      <c r="OIZ4" s="24"/>
      <c r="OJA4" s="24"/>
      <c r="OJB4" s="24"/>
      <c r="OJC4" s="24"/>
      <c r="OJD4" s="24"/>
      <c r="OJE4" s="24"/>
      <c r="OJF4" s="24"/>
      <c r="OJG4" s="24"/>
      <c r="OJH4" s="24"/>
      <c r="OJI4" s="24"/>
      <c r="OJJ4" s="24"/>
      <c r="OJK4" s="24"/>
      <c r="OJL4" s="24"/>
      <c r="OJM4" s="24"/>
      <c r="OJN4" s="24"/>
      <c r="OJO4" s="24"/>
      <c r="OJP4" s="24"/>
      <c r="OJQ4" s="24"/>
      <c r="OJR4" s="24"/>
      <c r="OJS4" s="24"/>
      <c r="OJT4" s="24"/>
      <c r="OJU4" s="24"/>
      <c r="OJV4" s="24"/>
      <c r="OJW4" s="24"/>
      <c r="OJX4" s="24"/>
      <c r="OJY4" s="24"/>
      <c r="OJZ4" s="24"/>
      <c r="OKA4" s="24"/>
      <c r="OKB4" s="24"/>
      <c r="OKC4" s="24"/>
      <c r="OKD4" s="24"/>
      <c r="OKE4" s="24"/>
      <c r="OKF4" s="24"/>
      <c r="OKG4" s="24"/>
      <c r="OKH4" s="24"/>
      <c r="OKI4" s="24"/>
      <c r="OKJ4" s="24"/>
      <c r="OKK4" s="24"/>
      <c r="OKL4" s="24"/>
      <c r="OKM4" s="24"/>
      <c r="OKN4" s="24"/>
      <c r="OKO4" s="24"/>
      <c r="OKP4" s="24"/>
      <c r="OKQ4" s="24"/>
      <c r="OKR4" s="24"/>
      <c r="OKS4" s="24"/>
      <c r="OKT4" s="24"/>
      <c r="OKU4" s="24"/>
      <c r="OKV4" s="24"/>
      <c r="OKW4" s="24"/>
      <c r="OKX4" s="24"/>
      <c r="OKY4" s="24"/>
      <c r="OKZ4" s="24"/>
      <c r="OLA4" s="24"/>
      <c r="OLB4" s="24"/>
      <c r="OLC4" s="24"/>
      <c r="OLD4" s="24"/>
      <c r="OLE4" s="24"/>
      <c r="OLF4" s="24"/>
      <c r="OLG4" s="24"/>
      <c r="OLH4" s="24"/>
      <c r="OLI4" s="24"/>
      <c r="OLJ4" s="24"/>
      <c r="OLK4" s="24"/>
      <c r="OLL4" s="24"/>
      <c r="OLM4" s="24"/>
      <c r="OLN4" s="24"/>
      <c r="OLO4" s="24"/>
      <c r="OLP4" s="24"/>
      <c r="OLQ4" s="24"/>
      <c r="OLR4" s="24"/>
      <c r="OLS4" s="24"/>
      <c r="OLT4" s="24"/>
      <c r="OLU4" s="24"/>
      <c r="OLV4" s="24"/>
      <c r="OLW4" s="24"/>
      <c r="OLX4" s="24"/>
      <c r="OLY4" s="24"/>
      <c r="OLZ4" s="24"/>
      <c r="OMA4" s="24"/>
      <c r="OMB4" s="24"/>
      <c r="OMC4" s="24"/>
      <c r="OMD4" s="24"/>
      <c r="OME4" s="24"/>
      <c r="OMF4" s="24"/>
      <c r="OMG4" s="24"/>
      <c r="OMH4" s="24"/>
      <c r="OMI4" s="24"/>
      <c r="OMJ4" s="24"/>
      <c r="OMK4" s="24"/>
      <c r="OML4" s="24"/>
      <c r="OMM4" s="24"/>
      <c r="OMN4" s="24"/>
      <c r="OMO4" s="24"/>
      <c r="OMP4" s="24"/>
      <c r="OMQ4" s="24"/>
      <c r="OMR4" s="24"/>
      <c r="OMS4" s="24"/>
      <c r="OMT4" s="24"/>
      <c r="OMU4" s="24"/>
      <c r="OMV4" s="24"/>
      <c r="OMW4" s="24"/>
      <c r="OMX4" s="24"/>
      <c r="OMY4" s="24"/>
      <c r="OMZ4" s="24"/>
      <c r="ONA4" s="24"/>
      <c r="ONB4" s="24"/>
      <c r="ONC4" s="24"/>
      <c r="OND4" s="24"/>
      <c r="ONE4" s="24"/>
      <c r="ONF4" s="24"/>
      <c r="ONG4" s="24"/>
      <c r="ONH4" s="24"/>
      <c r="ONI4" s="24"/>
      <c r="ONJ4" s="24"/>
      <c r="ONK4" s="24"/>
      <c r="ONL4" s="24"/>
      <c r="ONM4" s="24"/>
      <c r="ONN4" s="24"/>
      <c r="ONO4" s="24"/>
      <c r="ONP4" s="24"/>
      <c r="ONQ4" s="24"/>
      <c r="ONR4" s="24"/>
      <c r="ONS4" s="24"/>
      <c r="ONT4" s="24"/>
      <c r="ONU4" s="24"/>
      <c r="ONV4" s="24"/>
      <c r="ONW4" s="24"/>
      <c r="ONX4" s="24"/>
      <c r="ONY4" s="24"/>
      <c r="ONZ4" s="24"/>
      <c r="OOA4" s="24"/>
      <c r="OOB4" s="24"/>
      <c r="OOC4" s="24"/>
      <c r="OOD4" s="24"/>
      <c r="OOE4" s="24"/>
      <c r="OOF4" s="24"/>
      <c r="OOG4" s="24"/>
      <c r="OOH4" s="24"/>
      <c r="OOI4" s="24"/>
      <c r="OOJ4" s="24"/>
      <c r="OOK4" s="24"/>
      <c r="OOL4" s="24"/>
      <c r="OOM4" s="24"/>
      <c r="OON4" s="24"/>
      <c r="OOO4" s="24"/>
      <c r="OOP4" s="24"/>
      <c r="OOQ4" s="24"/>
      <c r="OOR4" s="24"/>
      <c r="OOS4" s="24"/>
      <c r="OOT4" s="24"/>
      <c r="OOU4" s="24"/>
      <c r="OOV4" s="24"/>
      <c r="OOW4" s="24"/>
      <c r="OOX4" s="24"/>
      <c r="OOY4" s="24"/>
      <c r="OOZ4" s="24"/>
      <c r="OPA4" s="24"/>
      <c r="OPB4" s="24"/>
      <c r="OPC4" s="24"/>
      <c r="OPD4" s="24"/>
      <c r="OPE4" s="24"/>
      <c r="OPF4" s="24"/>
      <c r="OPG4" s="24"/>
      <c r="OPH4" s="24"/>
      <c r="OPI4" s="24"/>
      <c r="OPJ4" s="24"/>
      <c r="OPK4" s="24"/>
      <c r="OPL4" s="24"/>
      <c r="OPM4" s="24"/>
      <c r="OPN4" s="24"/>
      <c r="OPO4" s="24"/>
      <c r="OPP4" s="24"/>
      <c r="OPQ4" s="24"/>
      <c r="OPR4" s="24"/>
      <c r="OPS4" s="24"/>
      <c r="OPT4" s="24"/>
      <c r="OPU4" s="24"/>
      <c r="OPV4" s="24"/>
      <c r="OPW4" s="24"/>
      <c r="OPX4" s="24"/>
      <c r="OPY4" s="24"/>
      <c r="OPZ4" s="24"/>
      <c r="OQA4" s="24"/>
      <c r="OQB4" s="24"/>
      <c r="OQC4" s="24"/>
      <c r="OQD4" s="24"/>
      <c r="OQE4" s="24"/>
      <c r="OQF4" s="24"/>
      <c r="OQG4" s="24"/>
      <c r="OQH4" s="24"/>
      <c r="OQI4" s="24"/>
      <c r="OQJ4" s="24"/>
      <c r="OQK4" s="24"/>
      <c r="OQL4" s="24"/>
      <c r="OQM4" s="24"/>
      <c r="OQN4" s="24"/>
      <c r="OQO4" s="24"/>
      <c r="OQP4" s="24"/>
      <c r="OQQ4" s="24"/>
      <c r="OQR4" s="24"/>
      <c r="OQS4" s="24"/>
      <c r="OQT4" s="24"/>
      <c r="OQU4" s="24"/>
      <c r="OQV4" s="24"/>
      <c r="OQW4" s="24"/>
      <c r="OQX4" s="24"/>
      <c r="OQY4" s="24"/>
      <c r="OQZ4" s="24"/>
      <c r="ORA4" s="24"/>
      <c r="ORB4" s="24"/>
      <c r="ORC4" s="24"/>
      <c r="ORD4" s="24"/>
      <c r="ORE4" s="24"/>
      <c r="ORF4" s="24"/>
      <c r="ORG4" s="24"/>
      <c r="ORH4" s="24"/>
      <c r="ORI4" s="24"/>
      <c r="ORJ4" s="24"/>
      <c r="ORK4" s="24"/>
      <c r="ORL4" s="24"/>
      <c r="ORM4" s="24"/>
      <c r="ORN4" s="24"/>
      <c r="ORO4" s="24"/>
      <c r="ORP4" s="24"/>
      <c r="ORQ4" s="24"/>
      <c r="ORR4" s="24"/>
      <c r="ORS4" s="24"/>
      <c r="ORT4" s="24"/>
      <c r="ORU4" s="24"/>
      <c r="ORV4" s="24"/>
      <c r="ORW4" s="24"/>
      <c r="ORX4" s="24"/>
      <c r="ORY4" s="24"/>
      <c r="ORZ4" s="24"/>
      <c r="OSA4" s="24"/>
      <c r="OSB4" s="24"/>
      <c r="OSC4" s="24"/>
      <c r="OSD4" s="24"/>
      <c r="OSE4" s="24"/>
      <c r="OSF4" s="24"/>
      <c r="OSG4" s="24"/>
      <c r="OSH4" s="24"/>
      <c r="OSI4" s="24"/>
      <c r="OSJ4" s="24"/>
      <c r="OSK4" s="24"/>
      <c r="OSL4" s="24"/>
      <c r="OSM4" s="24"/>
      <c r="OSN4" s="24"/>
      <c r="OSO4" s="24"/>
      <c r="OSP4" s="24"/>
      <c r="OSQ4" s="24"/>
      <c r="OSR4" s="24"/>
      <c r="OSS4" s="24"/>
      <c r="OST4" s="24"/>
      <c r="OSU4" s="24"/>
      <c r="OSV4" s="24"/>
      <c r="OSW4" s="24"/>
      <c r="OSX4" s="24"/>
      <c r="OSY4" s="24"/>
      <c r="OSZ4" s="24"/>
      <c r="OTA4" s="24"/>
      <c r="OTB4" s="24"/>
      <c r="OTC4" s="24"/>
      <c r="OTD4" s="24"/>
      <c r="OTE4" s="24"/>
      <c r="OTF4" s="24"/>
      <c r="OTG4" s="24"/>
      <c r="OTH4" s="24"/>
      <c r="OTI4" s="24"/>
      <c r="OTJ4" s="24"/>
      <c r="OTK4" s="24"/>
      <c r="OTL4" s="24"/>
      <c r="OTM4" s="24"/>
      <c r="OTN4" s="24"/>
      <c r="OTO4" s="24"/>
      <c r="OTP4" s="24"/>
      <c r="OTQ4" s="24"/>
      <c r="OTR4" s="24"/>
      <c r="OTS4" s="24"/>
      <c r="OTT4" s="24"/>
      <c r="OTU4" s="24"/>
      <c r="OTV4" s="24"/>
      <c r="OTW4" s="24"/>
      <c r="OTX4" s="24"/>
      <c r="OTY4" s="24"/>
      <c r="OTZ4" s="24"/>
      <c r="OUA4" s="24"/>
      <c r="OUB4" s="24"/>
      <c r="OUC4" s="24"/>
      <c r="OUD4" s="24"/>
      <c r="OUE4" s="24"/>
      <c r="OUF4" s="24"/>
      <c r="OUG4" s="24"/>
      <c r="OUH4" s="24"/>
      <c r="OUI4" s="24"/>
      <c r="OUJ4" s="24"/>
      <c r="OUK4" s="24"/>
      <c r="OUL4" s="24"/>
      <c r="OUM4" s="24"/>
      <c r="OUN4" s="24"/>
      <c r="OUO4" s="24"/>
      <c r="OUP4" s="24"/>
      <c r="OUQ4" s="24"/>
      <c r="OUR4" s="24"/>
      <c r="OUS4" s="24"/>
      <c r="OUT4" s="24"/>
      <c r="OUU4" s="24"/>
      <c r="OUV4" s="24"/>
      <c r="OUW4" s="24"/>
      <c r="OUX4" s="24"/>
      <c r="OUY4" s="24"/>
      <c r="OUZ4" s="24"/>
      <c r="OVA4" s="24"/>
      <c r="OVB4" s="24"/>
      <c r="OVC4" s="24"/>
      <c r="OVD4" s="24"/>
      <c r="OVE4" s="24"/>
      <c r="OVF4" s="24"/>
      <c r="OVG4" s="24"/>
      <c r="OVH4" s="24"/>
      <c r="OVI4" s="24"/>
      <c r="OVJ4" s="24"/>
      <c r="OVK4" s="24"/>
      <c r="OVL4" s="24"/>
      <c r="OVM4" s="24"/>
      <c r="OVN4" s="24"/>
      <c r="OVO4" s="24"/>
      <c r="OVP4" s="24"/>
      <c r="OVQ4" s="24"/>
      <c r="OVR4" s="24"/>
      <c r="OVS4" s="24"/>
      <c r="OVT4" s="24"/>
      <c r="OVU4" s="24"/>
      <c r="OVV4" s="24"/>
      <c r="OVW4" s="24"/>
      <c r="OVX4" s="24"/>
      <c r="OVY4" s="24"/>
      <c r="OVZ4" s="24"/>
      <c r="OWA4" s="24"/>
      <c r="OWB4" s="24"/>
      <c r="OWC4" s="24"/>
      <c r="OWD4" s="24"/>
      <c r="OWE4" s="24"/>
      <c r="OWF4" s="24"/>
      <c r="OWG4" s="24"/>
      <c r="OWH4" s="24"/>
      <c r="OWI4" s="24"/>
      <c r="OWJ4" s="24"/>
      <c r="OWK4" s="24"/>
      <c r="OWL4" s="24"/>
      <c r="OWM4" s="24"/>
      <c r="OWN4" s="24"/>
      <c r="OWO4" s="24"/>
      <c r="OWP4" s="24"/>
      <c r="OWQ4" s="24"/>
      <c r="OWR4" s="24"/>
      <c r="OWS4" s="24"/>
      <c r="OWT4" s="24"/>
      <c r="OWU4" s="24"/>
      <c r="OWV4" s="24"/>
      <c r="OWW4" s="24"/>
      <c r="OWX4" s="24"/>
      <c r="OWY4" s="24"/>
      <c r="OWZ4" s="24"/>
      <c r="OXA4" s="24"/>
      <c r="OXB4" s="24"/>
      <c r="OXC4" s="24"/>
      <c r="OXD4" s="24"/>
      <c r="OXE4" s="24"/>
      <c r="OXF4" s="24"/>
      <c r="OXG4" s="24"/>
      <c r="OXH4" s="24"/>
      <c r="OXI4" s="24"/>
      <c r="OXJ4" s="24"/>
      <c r="OXK4" s="24"/>
      <c r="OXL4" s="24"/>
      <c r="OXM4" s="24"/>
      <c r="OXN4" s="24"/>
      <c r="OXO4" s="24"/>
      <c r="OXP4" s="24"/>
      <c r="OXQ4" s="24"/>
      <c r="OXR4" s="24"/>
      <c r="OXS4" s="24"/>
      <c r="OXT4" s="24"/>
      <c r="OXU4" s="24"/>
      <c r="OXV4" s="24"/>
      <c r="OXW4" s="24"/>
      <c r="OXX4" s="24"/>
      <c r="OXY4" s="24"/>
      <c r="OXZ4" s="24"/>
      <c r="OYA4" s="24"/>
      <c r="OYB4" s="24"/>
      <c r="OYC4" s="24"/>
      <c r="OYD4" s="24"/>
      <c r="OYE4" s="24"/>
      <c r="OYF4" s="24"/>
      <c r="OYG4" s="24"/>
      <c r="OYH4" s="24"/>
      <c r="OYI4" s="24"/>
      <c r="OYJ4" s="24"/>
      <c r="OYK4" s="24"/>
      <c r="OYL4" s="24"/>
      <c r="OYM4" s="24"/>
      <c r="OYN4" s="24"/>
      <c r="OYO4" s="24"/>
      <c r="OYP4" s="24"/>
      <c r="OYQ4" s="24"/>
      <c r="OYR4" s="24"/>
      <c r="OYS4" s="24"/>
      <c r="OYT4" s="24"/>
      <c r="OYU4" s="24"/>
      <c r="OYV4" s="24"/>
      <c r="OYW4" s="24"/>
      <c r="OYX4" s="24"/>
      <c r="OYY4" s="24"/>
      <c r="OYZ4" s="24"/>
      <c r="OZA4" s="24"/>
      <c r="OZB4" s="24"/>
      <c r="OZC4" s="24"/>
      <c r="OZD4" s="24"/>
      <c r="OZE4" s="24"/>
      <c r="OZF4" s="24"/>
      <c r="OZG4" s="24"/>
      <c r="OZH4" s="24"/>
      <c r="OZI4" s="24"/>
      <c r="OZJ4" s="24"/>
      <c r="OZK4" s="24"/>
      <c r="OZL4" s="24"/>
      <c r="OZM4" s="24"/>
      <c r="OZN4" s="24"/>
      <c r="OZO4" s="24"/>
      <c r="OZP4" s="24"/>
      <c r="OZQ4" s="24"/>
      <c r="OZR4" s="24"/>
      <c r="OZS4" s="24"/>
      <c r="OZT4" s="24"/>
      <c r="OZU4" s="24"/>
      <c r="OZV4" s="24"/>
      <c r="OZW4" s="24"/>
      <c r="OZX4" s="24"/>
      <c r="OZY4" s="24"/>
      <c r="OZZ4" s="24"/>
      <c r="PAA4" s="24"/>
      <c r="PAB4" s="24"/>
      <c r="PAC4" s="24"/>
      <c r="PAD4" s="24"/>
      <c r="PAE4" s="24"/>
      <c r="PAF4" s="24"/>
      <c r="PAG4" s="24"/>
      <c r="PAH4" s="24"/>
      <c r="PAI4" s="24"/>
      <c r="PAJ4" s="24"/>
      <c r="PAK4" s="24"/>
      <c r="PAL4" s="24"/>
      <c r="PAM4" s="24"/>
      <c r="PAN4" s="24"/>
      <c r="PAO4" s="24"/>
      <c r="PAP4" s="24"/>
      <c r="PAQ4" s="24"/>
      <c r="PAR4" s="24"/>
      <c r="PAS4" s="24"/>
      <c r="PAT4" s="24"/>
      <c r="PAU4" s="24"/>
      <c r="PAV4" s="24"/>
      <c r="PAW4" s="24"/>
      <c r="PAX4" s="24"/>
      <c r="PAY4" s="24"/>
      <c r="PAZ4" s="24"/>
      <c r="PBA4" s="24"/>
      <c r="PBB4" s="24"/>
      <c r="PBC4" s="24"/>
      <c r="PBD4" s="24"/>
      <c r="PBE4" s="24"/>
      <c r="PBF4" s="24"/>
      <c r="PBG4" s="24"/>
      <c r="PBH4" s="24"/>
      <c r="PBI4" s="24"/>
      <c r="PBJ4" s="24"/>
      <c r="PBK4" s="24"/>
      <c r="PBL4" s="24"/>
      <c r="PBM4" s="24"/>
      <c r="PBN4" s="24"/>
      <c r="PBO4" s="24"/>
      <c r="PBP4" s="24"/>
      <c r="PBQ4" s="24"/>
      <c r="PBR4" s="24"/>
      <c r="PBS4" s="24"/>
      <c r="PBT4" s="24"/>
      <c r="PBU4" s="24"/>
      <c r="PBV4" s="24"/>
      <c r="PBW4" s="24"/>
      <c r="PBX4" s="24"/>
      <c r="PBY4" s="24"/>
      <c r="PBZ4" s="24"/>
      <c r="PCA4" s="24"/>
      <c r="PCB4" s="24"/>
      <c r="PCC4" s="24"/>
      <c r="PCD4" s="24"/>
      <c r="PCE4" s="24"/>
      <c r="PCF4" s="24"/>
      <c r="PCG4" s="24"/>
      <c r="PCH4" s="24"/>
      <c r="PCI4" s="24"/>
      <c r="PCJ4" s="24"/>
      <c r="PCK4" s="24"/>
      <c r="PCL4" s="24"/>
      <c r="PCM4" s="24"/>
      <c r="PCN4" s="24"/>
      <c r="PCO4" s="24"/>
      <c r="PCP4" s="24"/>
      <c r="PCQ4" s="24"/>
      <c r="PCR4" s="24"/>
      <c r="PCS4" s="24"/>
      <c r="PCT4" s="24"/>
      <c r="PCU4" s="24"/>
      <c r="PCV4" s="24"/>
      <c r="PCW4" s="24"/>
      <c r="PCX4" s="24"/>
      <c r="PCY4" s="24"/>
      <c r="PCZ4" s="24"/>
      <c r="PDA4" s="24"/>
      <c r="PDB4" s="24"/>
      <c r="PDC4" s="24"/>
      <c r="PDD4" s="24"/>
      <c r="PDE4" s="24"/>
      <c r="PDF4" s="24"/>
      <c r="PDG4" s="24"/>
      <c r="PDH4" s="24"/>
      <c r="PDI4" s="24"/>
      <c r="PDJ4" s="24"/>
      <c r="PDK4" s="24"/>
      <c r="PDL4" s="24"/>
      <c r="PDM4" s="24"/>
      <c r="PDN4" s="24"/>
      <c r="PDO4" s="24"/>
      <c r="PDP4" s="24"/>
      <c r="PDQ4" s="24"/>
      <c r="PDR4" s="24"/>
      <c r="PDS4" s="24"/>
      <c r="PDT4" s="24"/>
      <c r="PDU4" s="24"/>
      <c r="PDV4" s="24"/>
      <c r="PDW4" s="24"/>
      <c r="PDX4" s="24"/>
      <c r="PDY4" s="24"/>
      <c r="PDZ4" s="24"/>
      <c r="PEA4" s="24"/>
      <c r="PEB4" s="24"/>
      <c r="PEC4" s="24"/>
      <c r="PED4" s="24"/>
      <c r="PEE4" s="24"/>
      <c r="PEF4" s="24"/>
      <c r="PEG4" s="24"/>
      <c r="PEH4" s="24"/>
      <c r="PEI4" s="24"/>
      <c r="PEJ4" s="24"/>
      <c r="PEK4" s="24"/>
      <c r="PEL4" s="24"/>
      <c r="PEM4" s="24"/>
      <c r="PEN4" s="24"/>
      <c r="PEO4" s="24"/>
      <c r="PEP4" s="24"/>
      <c r="PEQ4" s="24"/>
      <c r="PER4" s="24"/>
      <c r="PES4" s="24"/>
      <c r="PET4" s="24"/>
      <c r="PEU4" s="24"/>
      <c r="PEV4" s="24"/>
      <c r="PEW4" s="24"/>
      <c r="PEX4" s="24"/>
      <c r="PEY4" s="24"/>
      <c r="PEZ4" s="24"/>
      <c r="PFA4" s="24"/>
      <c r="PFB4" s="24"/>
      <c r="PFC4" s="24"/>
      <c r="PFD4" s="24"/>
      <c r="PFE4" s="24"/>
      <c r="PFF4" s="24"/>
      <c r="PFG4" s="24"/>
      <c r="PFH4" s="24"/>
      <c r="PFI4" s="24"/>
      <c r="PFJ4" s="24"/>
      <c r="PFK4" s="24"/>
      <c r="PFL4" s="24"/>
      <c r="PFM4" s="24"/>
      <c r="PFN4" s="24"/>
      <c r="PFO4" s="24"/>
      <c r="PFP4" s="24"/>
      <c r="PFQ4" s="24"/>
      <c r="PFR4" s="24"/>
      <c r="PFS4" s="24"/>
      <c r="PFT4" s="24"/>
      <c r="PFU4" s="24"/>
      <c r="PFV4" s="24"/>
      <c r="PFW4" s="24"/>
      <c r="PFX4" s="24"/>
      <c r="PFY4" s="24"/>
      <c r="PFZ4" s="24"/>
      <c r="PGA4" s="24"/>
      <c r="PGB4" s="24"/>
      <c r="PGC4" s="24"/>
      <c r="PGD4" s="24"/>
      <c r="PGE4" s="24"/>
      <c r="PGF4" s="24"/>
      <c r="PGG4" s="24"/>
      <c r="PGH4" s="24"/>
      <c r="PGI4" s="24"/>
      <c r="PGJ4" s="24"/>
      <c r="PGK4" s="24"/>
      <c r="PGL4" s="24"/>
      <c r="PGM4" s="24"/>
      <c r="PGN4" s="24"/>
      <c r="PGO4" s="24"/>
      <c r="PGP4" s="24"/>
      <c r="PGQ4" s="24"/>
      <c r="PGR4" s="24"/>
      <c r="PGS4" s="24"/>
      <c r="PGT4" s="24"/>
      <c r="PGU4" s="24"/>
      <c r="PGV4" s="24"/>
      <c r="PGW4" s="24"/>
      <c r="PGX4" s="24"/>
      <c r="PGY4" s="24"/>
      <c r="PGZ4" s="24"/>
      <c r="PHA4" s="24"/>
      <c r="PHB4" s="24"/>
      <c r="PHC4" s="24"/>
      <c r="PHD4" s="24"/>
      <c r="PHE4" s="24"/>
      <c r="PHF4" s="24"/>
      <c r="PHG4" s="24"/>
      <c r="PHH4" s="24"/>
      <c r="PHI4" s="24"/>
      <c r="PHJ4" s="24"/>
      <c r="PHK4" s="24"/>
      <c r="PHL4" s="24"/>
      <c r="PHM4" s="24"/>
      <c r="PHN4" s="24"/>
      <c r="PHO4" s="24"/>
      <c r="PHP4" s="24"/>
      <c r="PHQ4" s="24"/>
      <c r="PHR4" s="24"/>
      <c r="PHS4" s="24"/>
      <c r="PHT4" s="24"/>
      <c r="PHU4" s="24"/>
      <c r="PHV4" s="24"/>
      <c r="PHW4" s="24"/>
      <c r="PHX4" s="24"/>
      <c r="PHY4" s="24"/>
      <c r="PHZ4" s="24"/>
      <c r="PIA4" s="24"/>
      <c r="PIB4" s="24"/>
      <c r="PIC4" s="24"/>
      <c r="PID4" s="24"/>
      <c r="PIE4" s="24"/>
      <c r="PIF4" s="24"/>
      <c r="PIG4" s="24"/>
      <c r="PIH4" s="24"/>
      <c r="PII4" s="24"/>
      <c r="PIJ4" s="24"/>
      <c r="PIK4" s="24"/>
      <c r="PIL4" s="24"/>
      <c r="PIM4" s="24"/>
      <c r="PIN4" s="24"/>
      <c r="PIO4" s="24"/>
      <c r="PIP4" s="24"/>
      <c r="PIQ4" s="24"/>
      <c r="PIR4" s="24"/>
      <c r="PIS4" s="24"/>
      <c r="PIT4" s="24"/>
      <c r="PIU4" s="24"/>
      <c r="PIV4" s="24"/>
      <c r="PIW4" s="24"/>
      <c r="PIX4" s="24"/>
      <c r="PIY4" s="24"/>
      <c r="PIZ4" s="24"/>
      <c r="PJA4" s="24"/>
      <c r="PJB4" s="24"/>
      <c r="PJC4" s="24"/>
      <c r="PJD4" s="24"/>
      <c r="PJE4" s="24"/>
      <c r="PJF4" s="24"/>
      <c r="PJG4" s="24"/>
      <c r="PJH4" s="24"/>
      <c r="PJI4" s="24"/>
      <c r="PJJ4" s="24"/>
      <c r="PJK4" s="24"/>
      <c r="PJL4" s="24"/>
      <c r="PJM4" s="24"/>
      <c r="PJN4" s="24"/>
      <c r="PJO4" s="24"/>
      <c r="PJP4" s="24"/>
      <c r="PJQ4" s="24"/>
      <c r="PJR4" s="24"/>
      <c r="PJS4" s="24"/>
      <c r="PJT4" s="24"/>
      <c r="PJU4" s="24"/>
      <c r="PJV4" s="24"/>
      <c r="PJW4" s="24"/>
      <c r="PJX4" s="24"/>
      <c r="PJY4" s="24"/>
      <c r="PJZ4" s="24"/>
      <c r="PKA4" s="24"/>
      <c r="PKB4" s="24"/>
      <c r="PKC4" s="24"/>
      <c r="PKD4" s="24"/>
      <c r="PKE4" s="24"/>
      <c r="PKF4" s="24"/>
      <c r="PKG4" s="24"/>
      <c r="PKH4" s="24"/>
      <c r="PKI4" s="24"/>
      <c r="PKJ4" s="24"/>
      <c r="PKK4" s="24"/>
      <c r="PKL4" s="24"/>
      <c r="PKM4" s="24"/>
      <c r="PKN4" s="24"/>
      <c r="PKO4" s="24"/>
      <c r="PKP4" s="24"/>
      <c r="PKQ4" s="24"/>
      <c r="PKR4" s="24"/>
      <c r="PKS4" s="24"/>
      <c r="PKT4" s="24"/>
      <c r="PKU4" s="24"/>
      <c r="PKV4" s="24"/>
      <c r="PKW4" s="24"/>
      <c r="PKX4" s="24"/>
      <c r="PKY4" s="24"/>
      <c r="PKZ4" s="24"/>
      <c r="PLA4" s="24"/>
      <c r="PLB4" s="24"/>
      <c r="PLC4" s="24"/>
      <c r="PLD4" s="24"/>
      <c r="PLE4" s="24"/>
      <c r="PLF4" s="24"/>
      <c r="PLG4" s="24"/>
      <c r="PLH4" s="24"/>
      <c r="PLI4" s="24"/>
      <c r="PLJ4" s="24"/>
      <c r="PLK4" s="24"/>
      <c r="PLL4" s="24"/>
      <c r="PLM4" s="24"/>
      <c r="PLN4" s="24"/>
      <c r="PLO4" s="24"/>
      <c r="PLP4" s="24"/>
      <c r="PLQ4" s="24"/>
      <c r="PLR4" s="24"/>
      <c r="PLS4" s="24"/>
      <c r="PLT4" s="24"/>
      <c r="PLU4" s="24"/>
      <c r="PLV4" s="24"/>
      <c r="PLW4" s="24"/>
      <c r="PLX4" s="24"/>
      <c r="PLY4" s="24"/>
      <c r="PLZ4" s="24"/>
      <c r="PMA4" s="24"/>
      <c r="PMB4" s="24"/>
      <c r="PMC4" s="24"/>
      <c r="PMD4" s="24"/>
      <c r="PME4" s="24"/>
      <c r="PMF4" s="24"/>
      <c r="PMG4" s="24"/>
      <c r="PMH4" s="24"/>
      <c r="PMI4" s="24"/>
      <c r="PMJ4" s="24"/>
      <c r="PMK4" s="24"/>
      <c r="PML4" s="24"/>
      <c r="PMM4" s="24"/>
      <c r="PMN4" s="24"/>
      <c r="PMO4" s="24"/>
      <c r="PMP4" s="24"/>
      <c r="PMQ4" s="24"/>
      <c r="PMR4" s="24"/>
      <c r="PMS4" s="24"/>
      <c r="PMT4" s="24"/>
      <c r="PMU4" s="24"/>
      <c r="PMV4" s="24"/>
      <c r="PMW4" s="24"/>
      <c r="PMX4" s="24"/>
      <c r="PMY4" s="24"/>
      <c r="PMZ4" s="24"/>
      <c r="PNA4" s="24"/>
      <c r="PNB4" s="24"/>
      <c r="PNC4" s="24"/>
      <c r="PND4" s="24"/>
      <c r="PNE4" s="24"/>
      <c r="PNF4" s="24"/>
      <c r="PNG4" s="24"/>
      <c r="PNH4" s="24"/>
      <c r="PNI4" s="24"/>
      <c r="PNJ4" s="24"/>
      <c r="PNK4" s="24"/>
      <c r="PNL4" s="24"/>
      <c r="PNM4" s="24"/>
      <c r="PNN4" s="24"/>
      <c r="PNO4" s="24"/>
      <c r="PNP4" s="24"/>
      <c r="PNQ4" s="24"/>
      <c r="PNR4" s="24"/>
      <c r="PNS4" s="24"/>
      <c r="PNT4" s="24"/>
      <c r="PNU4" s="24"/>
      <c r="PNV4" s="24"/>
      <c r="PNW4" s="24"/>
      <c r="PNX4" s="24"/>
      <c r="PNY4" s="24"/>
      <c r="PNZ4" s="24"/>
      <c r="POA4" s="24"/>
      <c r="POB4" s="24"/>
      <c r="POC4" s="24"/>
      <c r="POD4" s="24"/>
      <c r="POE4" s="24"/>
      <c r="POF4" s="24"/>
      <c r="POG4" s="24"/>
      <c r="POH4" s="24"/>
      <c r="POI4" s="24"/>
      <c r="POJ4" s="24"/>
      <c r="POK4" s="24"/>
      <c r="POL4" s="24"/>
      <c r="POM4" s="24"/>
      <c r="PON4" s="24"/>
      <c r="POO4" s="24"/>
      <c r="POP4" s="24"/>
      <c r="POQ4" s="24"/>
      <c r="POR4" s="24"/>
      <c r="POS4" s="24"/>
      <c r="POT4" s="24"/>
      <c r="POU4" s="24"/>
      <c r="POV4" s="24"/>
      <c r="POW4" s="24"/>
      <c r="POX4" s="24"/>
      <c r="POY4" s="24"/>
      <c r="POZ4" s="24"/>
      <c r="PPA4" s="24"/>
      <c r="PPB4" s="24"/>
      <c r="PPC4" s="24"/>
      <c r="PPD4" s="24"/>
      <c r="PPE4" s="24"/>
      <c r="PPF4" s="24"/>
      <c r="PPG4" s="24"/>
      <c r="PPH4" s="24"/>
      <c r="PPI4" s="24"/>
      <c r="PPJ4" s="24"/>
      <c r="PPK4" s="24"/>
      <c r="PPL4" s="24"/>
      <c r="PPM4" s="24"/>
      <c r="PPN4" s="24"/>
      <c r="PPO4" s="24"/>
      <c r="PPP4" s="24"/>
      <c r="PPQ4" s="24"/>
      <c r="PPR4" s="24"/>
      <c r="PPS4" s="24"/>
      <c r="PPT4" s="24"/>
      <c r="PPU4" s="24"/>
      <c r="PPV4" s="24"/>
      <c r="PPW4" s="24"/>
      <c r="PPX4" s="24"/>
      <c r="PPY4" s="24"/>
      <c r="PPZ4" s="24"/>
      <c r="PQA4" s="24"/>
      <c r="PQB4" s="24"/>
      <c r="PQC4" s="24"/>
      <c r="PQD4" s="24"/>
      <c r="PQE4" s="24"/>
      <c r="PQF4" s="24"/>
      <c r="PQG4" s="24"/>
      <c r="PQH4" s="24"/>
      <c r="PQI4" s="24"/>
      <c r="PQJ4" s="24"/>
      <c r="PQK4" s="24"/>
      <c r="PQL4" s="24"/>
      <c r="PQM4" s="24"/>
      <c r="PQN4" s="24"/>
      <c r="PQO4" s="24"/>
      <c r="PQP4" s="24"/>
      <c r="PQQ4" s="24"/>
      <c r="PQR4" s="24"/>
      <c r="PQS4" s="24"/>
      <c r="PQT4" s="24"/>
      <c r="PQU4" s="24"/>
      <c r="PQV4" s="24"/>
      <c r="PQW4" s="24"/>
      <c r="PQX4" s="24"/>
      <c r="PQY4" s="24"/>
      <c r="PQZ4" s="24"/>
      <c r="PRA4" s="24"/>
      <c r="PRB4" s="24"/>
      <c r="PRC4" s="24"/>
      <c r="PRD4" s="24"/>
      <c r="PRE4" s="24"/>
      <c r="PRF4" s="24"/>
      <c r="PRG4" s="24"/>
      <c r="PRH4" s="24"/>
      <c r="PRI4" s="24"/>
      <c r="PRJ4" s="24"/>
      <c r="PRK4" s="24"/>
      <c r="PRL4" s="24"/>
      <c r="PRM4" s="24"/>
      <c r="PRN4" s="24"/>
      <c r="PRO4" s="24"/>
      <c r="PRP4" s="24"/>
      <c r="PRQ4" s="24"/>
      <c r="PRR4" s="24"/>
      <c r="PRS4" s="24"/>
      <c r="PRT4" s="24"/>
      <c r="PRU4" s="24"/>
      <c r="PRV4" s="24"/>
      <c r="PRW4" s="24"/>
      <c r="PRX4" s="24"/>
      <c r="PRY4" s="24"/>
      <c r="PRZ4" s="24"/>
      <c r="PSA4" s="24"/>
      <c r="PSB4" s="24"/>
      <c r="PSC4" s="24"/>
      <c r="PSD4" s="24"/>
      <c r="PSE4" s="24"/>
      <c r="PSF4" s="24"/>
      <c r="PSG4" s="24"/>
      <c r="PSH4" s="24"/>
      <c r="PSI4" s="24"/>
      <c r="PSJ4" s="24"/>
      <c r="PSK4" s="24"/>
      <c r="PSL4" s="24"/>
      <c r="PSM4" s="24"/>
      <c r="PSN4" s="24"/>
      <c r="PSO4" s="24"/>
      <c r="PSP4" s="24"/>
      <c r="PSQ4" s="24"/>
      <c r="PSR4" s="24"/>
      <c r="PSS4" s="24"/>
      <c r="PST4" s="24"/>
      <c r="PSU4" s="24"/>
      <c r="PSV4" s="24"/>
      <c r="PSW4" s="24"/>
      <c r="PSX4" s="24"/>
      <c r="PSY4" s="24"/>
      <c r="PSZ4" s="24"/>
      <c r="PTA4" s="24"/>
      <c r="PTB4" s="24"/>
      <c r="PTC4" s="24"/>
      <c r="PTD4" s="24"/>
      <c r="PTE4" s="24"/>
      <c r="PTF4" s="24"/>
      <c r="PTG4" s="24"/>
      <c r="PTH4" s="24"/>
      <c r="PTI4" s="24"/>
      <c r="PTJ4" s="24"/>
      <c r="PTK4" s="24"/>
      <c r="PTL4" s="24"/>
      <c r="PTM4" s="24"/>
      <c r="PTN4" s="24"/>
      <c r="PTO4" s="24"/>
      <c r="PTP4" s="24"/>
      <c r="PTQ4" s="24"/>
      <c r="PTR4" s="24"/>
      <c r="PTS4" s="24"/>
      <c r="PTT4" s="24"/>
      <c r="PTU4" s="24"/>
      <c r="PTV4" s="24"/>
      <c r="PTW4" s="24"/>
      <c r="PTX4" s="24"/>
      <c r="PTY4" s="24"/>
      <c r="PTZ4" s="24"/>
      <c r="PUA4" s="24"/>
      <c r="PUB4" s="24"/>
      <c r="PUC4" s="24"/>
      <c r="PUD4" s="24"/>
      <c r="PUE4" s="24"/>
      <c r="PUF4" s="24"/>
      <c r="PUG4" s="24"/>
      <c r="PUH4" s="24"/>
      <c r="PUI4" s="24"/>
      <c r="PUJ4" s="24"/>
      <c r="PUK4" s="24"/>
      <c r="PUL4" s="24"/>
      <c r="PUM4" s="24"/>
      <c r="PUN4" s="24"/>
      <c r="PUO4" s="24"/>
      <c r="PUP4" s="24"/>
      <c r="PUQ4" s="24"/>
      <c r="PUR4" s="24"/>
      <c r="PUS4" s="24"/>
      <c r="PUT4" s="24"/>
      <c r="PUU4" s="24"/>
      <c r="PUV4" s="24"/>
      <c r="PUW4" s="24"/>
      <c r="PUX4" s="24"/>
      <c r="PUY4" s="24"/>
      <c r="PUZ4" s="24"/>
      <c r="PVA4" s="24"/>
      <c r="PVB4" s="24"/>
      <c r="PVC4" s="24"/>
      <c r="PVD4" s="24"/>
      <c r="PVE4" s="24"/>
      <c r="PVF4" s="24"/>
      <c r="PVG4" s="24"/>
      <c r="PVH4" s="24"/>
      <c r="PVI4" s="24"/>
      <c r="PVJ4" s="24"/>
      <c r="PVK4" s="24"/>
      <c r="PVL4" s="24"/>
      <c r="PVM4" s="24"/>
      <c r="PVN4" s="24"/>
      <c r="PVO4" s="24"/>
      <c r="PVP4" s="24"/>
      <c r="PVQ4" s="24"/>
      <c r="PVR4" s="24"/>
      <c r="PVS4" s="24"/>
      <c r="PVT4" s="24"/>
      <c r="PVU4" s="24"/>
      <c r="PVV4" s="24"/>
      <c r="PVW4" s="24"/>
      <c r="PVX4" s="24"/>
      <c r="PVY4" s="24"/>
      <c r="PVZ4" s="24"/>
      <c r="PWA4" s="24"/>
      <c r="PWB4" s="24"/>
      <c r="PWC4" s="24"/>
      <c r="PWD4" s="24"/>
      <c r="PWE4" s="24"/>
      <c r="PWF4" s="24"/>
      <c r="PWG4" s="24"/>
      <c r="PWH4" s="24"/>
      <c r="PWI4" s="24"/>
      <c r="PWJ4" s="24"/>
      <c r="PWK4" s="24"/>
      <c r="PWL4" s="24"/>
      <c r="PWM4" s="24"/>
      <c r="PWN4" s="24"/>
      <c r="PWO4" s="24"/>
      <c r="PWP4" s="24"/>
      <c r="PWQ4" s="24"/>
      <c r="PWR4" s="24"/>
      <c r="PWS4" s="24"/>
      <c r="PWT4" s="24"/>
      <c r="PWU4" s="24"/>
      <c r="PWV4" s="24"/>
      <c r="PWW4" s="24"/>
      <c r="PWX4" s="24"/>
      <c r="PWY4" s="24"/>
      <c r="PWZ4" s="24"/>
      <c r="PXA4" s="24"/>
      <c r="PXB4" s="24"/>
      <c r="PXC4" s="24"/>
      <c r="PXD4" s="24"/>
      <c r="PXE4" s="24"/>
      <c r="PXF4" s="24"/>
      <c r="PXG4" s="24"/>
      <c r="PXH4" s="24"/>
      <c r="PXI4" s="24"/>
      <c r="PXJ4" s="24"/>
      <c r="PXK4" s="24"/>
      <c r="PXL4" s="24"/>
      <c r="PXM4" s="24"/>
      <c r="PXN4" s="24"/>
      <c r="PXO4" s="24"/>
      <c r="PXP4" s="24"/>
      <c r="PXQ4" s="24"/>
      <c r="PXR4" s="24"/>
      <c r="PXS4" s="24"/>
      <c r="PXT4" s="24"/>
      <c r="PXU4" s="24"/>
      <c r="PXV4" s="24"/>
      <c r="PXW4" s="24"/>
      <c r="PXX4" s="24"/>
      <c r="PXY4" s="24"/>
      <c r="PXZ4" s="24"/>
      <c r="PYA4" s="24"/>
      <c r="PYB4" s="24"/>
      <c r="PYC4" s="24"/>
      <c r="PYD4" s="24"/>
      <c r="PYE4" s="24"/>
      <c r="PYF4" s="24"/>
      <c r="PYG4" s="24"/>
      <c r="PYH4" s="24"/>
      <c r="PYI4" s="24"/>
      <c r="PYJ4" s="24"/>
      <c r="PYK4" s="24"/>
      <c r="PYL4" s="24"/>
      <c r="PYM4" s="24"/>
      <c r="PYN4" s="24"/>
      <c r="PYO4" s="24"/>
      <c r="PYP4" s="24"/>
      <c r="PYQ4" s="24"/>
      <c r="PYR4" s="24"/>
      <c r="PYS4" s="24"/>
      <c r="PYT4" s="24"/>
      <c r="PYU4" s="24"/>
      <c r="PYV4" s="24"/>
      <c r="PYW4" s="24"/>
      <c r="PYX4" s="24"/>
      <c r="PYY4" s="24"/>
      <c r="PYZ4" s="24"/>
      <c r="PZA4" s="24"/>
      <c r="PZB4" s="24"/>
      <c r="PZC4" s="24"/>
      <c r="PZD4" s="24"/>
      <c r="PZE4" s="24"/>
      <c r="PZF4" s="24"/>
      <c r="PZG4" s="24"/>
      <c r="PZH4" s="24"/>
      <c r="PZI4" s="24"/>
      <c r="PZJ4" s="24"/>
      <c r="PZK4" s="24"/>
      <c r="PZL4" s="24"/>
      <c r="PZM4" s="24"/>
      <c r="PZN4" s="24"/>
      <c r="PZO4" s="24"/>
      <c r="PZP4" s="24"/>
      <c r="PZQ4" s="24"/>
      <c r="PZR4" s="24"/>
      <c r="PZS4" s="24"/>
      <c r="PZT4" s="24"/>
      <c r="PZU4" s="24"/>
      <c r="PZV4" s="24"/>
      <c r="PZW4" s="24"/>
      <c r="PZX4" s="24"/>
      <c r="PZY4" s="24"/>
      <c r="PZZ4" s="24"/>
      <c r="QAA4" s="24"/>
      <c r="QAB4" s="24"/>
      <c r="QAC4" s="24"/>
      <c r="QAD4" s="24"/>
      <c r="QAE4" s="24"/>
      <c r="QAF4" s="24"/>
      <c r="QAG4" s="24"/>
      <c r="QAH4" s="24"/>
      <c r="QAI4" s="24"/>
      <c r="QAJ4" s="24"/>
      <c r="QAK4" s="24"/>
      <c r="QAL4" s="24"/>
      <c r="QAM4" s="24"/>
      <c r="QAN4" s="24"/>
      <c r="QAO4" s="24"/>
      <c r="QAP4" s="24"/>
      <c r="QAQ4" s="24"/>
      <c r="QAR4" s="24"/>
      <c r="QAS4" s="24"/>
      <c r="QAT4" s="24"/>
      <c r="QAU4" s="24"/>
      <c r="QAV4" s="24"/>
      <c r="QAW4" s="24"/>
      <c r="QAX4" s="24"/>
      <c r="QAY4" s="24"/>
      <c r="QAZ4" s="24"/>
      <c r="QBA4" s="24"/>
      <c r="QBB4" s="24"/>
      <c r="QBC4" s="24"/>
      <c r="QBD4" s="24"/>
      <c r="QBE4" s="24"/>
      <c r="QBF4" s="24"/>
      <c r="QBG4" s="24"/>
      <c r="QBH4" s="24"/>
      <c r="QBI4" s="24"/>
      <c r="QBJ4" s="24"/>
      <c r="QBK4" s="24"/>
      <c r="QBL4" s="24"/>
      <c r="QBM4" s="24"/>
      <c r="QBN4" s="24"/>
      <c r="QBO4" s="24"/>
      <c r="QBP4" s="24"/>
      <c r="QBQ4" s="24"/>
      <c r="QBR4" s="24"/>
      <c r="QBS4" s="24"/>
      <c r="QBT4" s="24"/>
      <c r="QBU4" s="24"/>
      <c r="QBV4" s="24"/>
      <c r="QBW4" s="24"/>
      <c r="QBX4" s="24"/>
      <c r="QBY4" s="24"/>
      <c r="QBZ4" s="24"/>
      <c r="QCA4" s="24"/>
      <c r="QCB4" s="24"/>
      <c r="QCC4" s="24"/>
      <c r="QCD4" s="24"/>
      <c r="QCE4" s="24"/>
      <c r="QCF4" s="24"/>
      <c r="QCG4" s="24"/>
      <c r="QCH4" s="24"/>
      <c r="QCI4" s="24"/>
      <c r="QCJ4" s="24"/>
      <c r="QCK4" s="24"/>
      <c r="QCL4" s="24"/>
      <c r="QCM4" s="24"/>
      <c r="QCN4" s="24"/>
      <c r="QCO4" s="24"/>
      <c r="QCP4" s="24"/>
      <c r="QCQ4" s="24"/>
      <c r="QCR4" s="24"/>
      <c r="QCS4" s="24"/>
      <c r="QCT4" s="24"/>
      <c r="QCU4" s="24"/>
      <c r="QCV4" s="24"/>
      <c r="QCW4" s="24"/>
      <c r="QCX4" s="24"/>
      <c r="QCY4" s="24"/>
      <c r="QCZ4" s="24"/>
      <c r="QDA4" s="24"/>
      <c r="QDB4" s="24"/>
      <c r="QDC4" s="24"/>
      <c r="QDD4" s="24"/>
      <c r="QDE4" s="24"/>
      <c r="QDF4" s="24"/>
      <c r="QDG4" s="24"/>
      <c r="QDH4" s="24"/>
      <c r="QDI4" s="24"/>
      <c r="QDJ4" s="24"/>
      <c r="QDK4" s="24"/>
      <c r="QDL4" s="24"/>
      <c r="QDM4" s="24"/>
      <c r="QDN4" s="24"/>
      <c r="QDO4" s="24"/>
      <c r="QDP4" s="24"/>
      <c r="QDQ4" s="24"/>
      <c r="QDR4" s="24"/>
      <c r="QDS4" s="24"/>
      <c r="QDT4" s="24"/>
      <c r="QDU4" s="24"/>
      <c r="QDV4" s="24"/>
      <c r="QDW4" s="24"/>
      <c r="QDX4" s="24"/>
      <c r="QDY4" s="24"/>
      <c r="QDZ4" s="24"/>
      <c r="QEA4" s="24"/>
      <c r="QEB4" s="24"/>
      <c r="QEC4" s="24"/>
      <c r="QED4" s="24"/>
      <c r="QEE4" s="24"/>
      <c r="QEF4" s="24"/>
      <c r="QEG4" s="24"/>
      <c r="QEH4" s="24"/>
      <c r="QEI4" s="24"/>
      <c r="QEJ4" s="24"/>
      <c r="QEK4" s="24"/>
      <c r="QEL4" s="24"/>
      <c r="QEM4" s="24"/>
      <c r="QEN4" s="24"/>
      <c r="QEO4" s="24"/>
      <c r="QEP4" s="24"/>
      <c r="QEQ4" s="24"/>
      <c r="QER4" s="24"/>
      <c r="QES4" s="24"/>
      <c r="QET4" s="24"/>
      <c r="QEU4" s="24"/>
      <c r="QEV4" s="24"/>
      <c r="QEW4" s="24"/>
      <c r="QEX4" s="24"/>
      <c r="QEY4" s="24"/>
      <c r="QEZ4" s="24"/>
      <c r="QFA4" s="24"/>
      <c r="QFB4" s="24"/>
      <c r="QFC4" s="24"/>
      <c r="QFD4" s="24"/>
      <c r="QFE4" s="24"/>
      <c r="QFF4" s="24"/>
      <c r="QFG4" s="24"/>
      <c r="QFH4" s="24"/>
      <c r="QFI4" s="24"/>
      <c r="QFJ4" s="24"/>
      <c r="QFK4" s="24"/>
      <c r="QFL4" s="24"/>
      <c r="QFM4" s="24"/>
      <c r="QFN4" s="24"/>
      <c r="QFO4" s="24"/>
      <c r="QFP4" s="24"/>
      <c r="QFQ4" s="24"/>
      <c r="QFR4" s="24"/>
      <c r="QFS4" s="24"/>
      <c r="QFT4" s="24"/>
      <c r="QFU4" s="24"/>
      <c r="QFV4" s="24"/>
      <c r="QFW4" s="24"/>
      <c r="QFX4" s="24"/>
      <c r="QFY4" s="24"/>
      <c r="QFZ4" s="24"/>
      <c r="QGA4" s="24"/>
      <c r="QGB4" s="24"/>
      <c r="QGC4" s="24"/>
      <c r="QGD4" s="24"/>
      <c r="QGE4" s="24"/>
      <c r="QGF4" s="24"/>
      <c r="QGG4" s="24"/>
      <c r="QGH4" s="24"/>
      <c r="QGI4" s="24"/>
      <c r="QGJ4" s="24"/>
      <c r="QGK4" s="24"/>
      <c r="QGL4" s="24"/>
      <c r="QGM4" s="24"/>
      <c r="QGN4" s="24"/>
      <c r="QGO4" s="24"/>
      <c r="QGP4" s="24"/>
      <c r="QGQ4" s="24"/>
      <c r="QGR4" s="24"/>
      <c r="QGS4" s="24"/>
      <c r="QGT4" s="24"/>
      <c r="QGU4" s="24"/>
      <c r="QGV4" s="24"/>
      <c r="QGW4" s="24"/>
      <c r="QGX4" s="24"/>
      <c r="QGY4" s="24"/>
      <c r="QGZ4" s="24"/>
      <c r="QHA4" s="24"/>
      <c r="QHB4" s="24"/>
      <c r="QHC4" s="24"/>
      <c r="QHD4" s="24"/>
      <c r="QHE4" s="24"/>
      <c r="QHF4" s="24"/>
      <c r="QHG4" s="24"/>
      <c r="QHH4" s="24"/>
      <c r="QHI4" s="24"/>
      <c r="QHJ4" s="24"/>
      <c r="QHK4" s="24"/>
      <c r="QHL4" s="24"/>
      <c r="QHM4" s="24"/>
      <c r="QHN4" s="24"/>
      <c r="QHO4" s="24"/>
      <c r="QHP4" s="24"/>
      <c r="QHQ4" s="24"/>
      <c r="QHR4" s="24"/>
      <c r="QHS4" s="24"/>
      <c r="QHT4" s="24"/>
      <c r="QHU4" s="24"/>
      <c r="QHV4" s="24"/>
      <c r="QHW4" s="24"/>
      <c r="QHX4" s="24"/>
      <c r="QHY4" s="24"/>
      <c r="QHZ4" s="24"/>
      <c r="QIA4" s="24"/>
      <c r="QIB4" s="24"/>
      <c r="QIC4" s="24"/>
      <c r="QID4" s="24"/>
      <c r="QIE4" s="24"/>
      <c r="QIF4" s="24"/>
      <c r="QIG4" s="24"/>
      <c r="QIH4" s="24"/>
      <c r="QII4" s="24"/>
      <c r="QIJ4" s="24"/>
      <c r="QIK4" s="24"/>
      <c r="QIL4" s="24"/>
      <c r="QIM4" s="24"/>
      <c r="QIN4" s="24"/>
      <c r="QIO4" s="24"/>
      <c r="QIP4" s="24"/>
      <c r="QIQ4" s="24"/>
      <c r="QIR4" s="24"/>
      <c r="QIS4" s="24"/>
      <c r="QIT4" s="24"/>
      <c r="QIU4" s="24"/>
      <c r="QIV4" s="24"/>
      <c r="QIW4" s="24"/>
      <c r="QIX4" s="24"/>
      <c r="QIY4" s="24"/>
      <c r="QIZ4" s="24"/>
      <c r="QJA4" s="24"/>
      <c r="QJB4" s="24"/>
      <c r="QJC4" s="24"/>
      <c r="QJD4" s="24"/>
      <c r="QJE4" s="24"/>
      <c r="QJF4" s="24"/>
      <c r="QJG4" s="24"/>
      <c r="QJH4" s="24"/>
      <c r="QJI4" s="24"/>
      <c r="QJJ4" s="24"/>
      <c r="QJK4" s="24"/>
      <c r="QJL4" s="24"/>
      <c r="QJM4" s="24"/>
      <c r="QJN4" s="24"/>
      <c r="QJO4" s="24"/>
      <c r="QJP4" s="24"/>
      <c r="QJQ4" s="24"/>
      <c r="QJR4" s="24"/>
      <c r="QJS4" s="24"/>
      <c r="QJT4" s="24"/>
      <c r="QJU4" s="24"/>
      <c r="QJV4" s="24"/>
      <c r="QJW4" s="24"/>
      <c r="QJX4" s="24"/>
      <c r="QJY4" s="24"/>
      <c r="QJZ4" s="24"/>
      <c r="QKA4" s="24"/>
      <c r="QKB4" s="24"/>
      <c r="QKC4" s="24"/>
      <c r="QKD4" s="24"/>
      <c r="QKE4" s="24"/>
      <c r="QKF4" s="24"/>
      <c r="QKG4" s="24"/>
      <c r="QKH4" s="24"/>
      <c r="QKI4" s="24"/>
      <c r="QKJ4" s="24"/>
      <c r="QKK4" s="24"/>
      <c r="QKL4" s="24"/>
      <c r="QKM4" s="24"/>
      <c r="QKN4" s="24"/>
      <c r="QKO4" s="24"/>
      <c r="QKP4" s="24"/>
      <c r="QKQ4" s="24"/>
      <c r="QKR4" s="24"/>
      <c r="QKS4" s="24"/>
      <c r="QKT4" s="24"/>
      <c r="QKU4" s="24"/>
      <c r="QKV4" s="24"/>
      <c r="QKW4" s="24"/>
      <c r="QKX4" s="24"/>
      <c r="QKY4" s="24"/>
      <c r="QKZ4" s="24"/>
      <c r="QLA4" s="24"/>
      <c r="QLB4" s="24"/>
      <c r="QLC4" s="24"/>
      <c r="QLD4" s="24"/>
      <c r="QLE4" s="24"/>
      <c r="QLF4" s="24"/>
      <c r="QLG4" s="24"/>
      <c r="QLH4" s="24"/>
      <c r="QLI4" s="24"/>
      <c r="QLJ4" s="24"/>
      <c r="QLK4" s="24"/>
      <c r="QLL4" s="24"/>
      <c r="QLM4" s="24"/>
      <c r="QLN4" s="24"/>
      <c r="QLO4" s="24"/>
      <c r="QLP4" s="24"/>
      <c r="QLQ4" s="24"/>
      <c r="QLR4" s="24"/>
      <c r="QLS4" s="24"/>
      <c r="QLT4" s="24"/>
      <c r="QLU4" s="24"/>
      <c r="QLV4" s="24"/>
      <c r="QLW4" s="24"/>
      <c r="QLX4" s="24"/>
      <c r="QLY4" s="24"/>
      <c r="QLZ4" s="24"/>
      <c r="QMA4" s="24"/>
      <c r="QMB4" s="24"/>
      <c r="QMC4" s="24"/>
      <c r="QMD4" s="24"/>
      <c r="QME4" s="24"/>
      <c r="QMF4" s="24"/>
      <c r="QMG4" s="24"/>
      <c r="QMH4" s="24"/>
      <c r="QMI4" s="24"/>
      <c r="QMJ4" s="24"/>
      <c r="QMK4" s="24"/>
      <c r="QML4" s="24"/>
      <c r="QMM4" s="24"/>
      <c r="QMN4" s="24"/>
      <c r="QMO4" s="24"/>
      <c r="QMP4" s="24"/>
      <c r="QMQ4" s="24"/>
      <c r="QMR4" s="24"/>
      <c r="QMS4" s="24"/>
      <c r="QMT4" s="24"/>
      <c r="QMU4" s="24"/>
      <c r="QMV4" s="24"/>
      <c r="QMW4" s="24"/>
      <c r="QMX4" s="24"/>
      <c r="QMY4" s="24"/>
      <c r="QMZ4" s="24"/>
      <c r="QNA4" s="24"/>
      <c r="QNB4" s="24"/>
      <c r="QNC4" s="24"/>
      <c r="QND4" s="24"/>
      <c r="QNE4" s="24"/>
      <c r="QNF4" s="24"/>
      <c r="QNG4" s="24"/>
      <c r="QNH4" s="24"/>
      <c r="QNI4" s="24"/>
      <c r="QNJ4" s="24"/>
      <c r="QNK4" s="24"/>
      <c r="QNL4" s="24"/>
      <c r="QNM4" s="24"/>
      <c r="QNN4" s="24"/>
      <c r="QNO4" s="24"/>
      <c r="QNP4" s="24"/>
      <c r="QNQ4" s="24"/>
      <c r="QNR4" s="24"/>
      <c r="QNS4" s="24"/>
      <c r="QNT4" s="24"/>
      <c r="QNU4" s="24"/>
      <c r="QNV4" s="24"/>
      <c r="QNW4" s="24"/>
      <c r="QNX4" s="24"/>
      <c r="QNY4" s="24"/>
      <c r="QNZ4" s="24"/>
      <c r="QOA4" s="24"/>
      <c r="QOB4" s="24"/>
      <c r="QOC4" s="24"/>
      <c r="QOD4" s="24"/>
      <c r="QOE4" s="24"/>
      <c r="QOF4" s="24"/>
      <c r="QOG4" s="24"/>
      <c r="QOH4" s="24"/>
      <c r="QOI4" s="24"/>
      <c r="QOJ4" s="24"/>
      <c r="QOK4" s="24"/>
      <c r="QOL4" s="24"/>
      <c r="QOM4" s="24"/>
      <c r="QON4" s="24"/>
      <c r="QOO4" s="24"/>
      <c r="QOP4" s="24"/>
      <c r="QOQ4" s="24"/>
      <c r="QOR4" s="24"/>
      <c r="QOS4" s="24"/>
      <c r="QOT4" s="24"/>
      <c r="QOU4" s="24"/>
      <c r="QOV4" s="24"/>
      <c r="QOW4" s="24"/>
      <c r="QOX4" s="24"/>
      <c r="QOY4" s="24"/>
      <c r="QOZ4" s="24"/>
      <c r="QPA4" s="24"/>
      <c r="QPB4" s="24"/>
      <c r="QPC4" s="24"/>
      <c r="QPD4" s="24"/>
      <c r="QPE4" s="24"/>
      <c r="QPF4" s="24"/>
      <c r="QPG4" s="24"/>
      <c r="QPH4" s="24"/>
      <c r="QPI4" s="24"/>
      <c r="QPJ4" s="24"/>
      <c r="QPK4" s="24"/>
      <c r="QPL4" s="24"/>
      <c r="QPM4" s="24"/>
      <c r="QPN4" s="24"/>
      <c r="QPO4" s="24"/>
      <c r="QPP4" s="24"/>
      <c r="QPQ4" s="24"/>
      <c r="QPR4" s="24"/>
      <c r="QPS4" s="24"/>
      <c r="QPT4" s="24"/>
      <c r="QPU4" s="24"/>
      <c r="QPV4" s="24"/>
      <c r="QPW4" s="24"/>
      <c r="QPX4" s="24"/>
      <c r="QPY4" s="24"/>
      <c r="QPZ4" s="24"/>
      <c r="QQA4" s="24"/>
      <c r="QQB4" s="24"/>
      <c r="QQC4" s="24"/>
      <c r="QQD4" s="24"/>
      <c r="QQE4" s="24"/>
      <c r="QQF4" s="24"/>
      <c r="QQG4" s="24"/>
      <c r="QQH4" s="24"/>
      <c r="QQI4" s="24"/>
      <c r="QQJ4" s="24"/>
      <c r="QQK4" s="24"/>
      <c r="QQL4" s="24"/>
      <c r="QQM4" s="24"/>
      <c r="QQN4" s="24"/>
      <c r="QQO4" s="24"/>
      <c r="QQP4" s="24"/>
      <c r="QQQ4" s="24"/>
      <c r="QQR4" s="24"/>
      <c r="QQS4" s="24"/>
      <c r="QQT4" s="24"/>
      <c r="QQU4" s="24"/>
      <c r="QQV4" s="24"/>
      <c r="QQW4" s="24"/>
      <c r="QQX4" s="24"/>
      <c r="QQY4" s="24"/>
      <c r="QQZ4" s="24"/>
      <c r="QRA4" s="24"/>
      <c r="QRB4" s="24"/>
      <c r="QRC4" s="24"/>
      <c r="QRD4" s="24"/>
      <c r="QRE4" s="24"/>
      <c r="QRF4" s="24"/>
      <c r="QRG4" s="24"/>
      <c r="QRH4" s="24"/>
      <c r="QRI4" s="24"/>
      <c r="QRJ4" s="24"/>
      <c r="QRK4" s="24"/>
      <c r="QRL4" s="24"/>
      <c r="QRM4" s="24"/>
      <c r="QRN4" s="24"/>
      <c r="QRO4" s="24"/>
      <c r="QRP4" s="24"/>
      <c r="QRQ4" s="24"/>
      <c r="QRR4" s="24"/>
      <c r="QRS4" s="24"/>
      <c r="QRT4" s="24"/>
      <c r="QRU4" s="24"/>
      <c r="QRV4" s="24"/>
      <c r="QRW4" s="24"/>
      <c r="QRX4" s="24"/>
      <c r="QRY4" s="24"/>
      <c r="QRZ4" s="24"/>
      <c r="QSA4" s="24"/>
      <c r="QSB4" s="24"/>
      <c r="QSC4" s="24"/>
      <c r="QSD4" s="24"/>
      <c r="QSE4" s="24"/>
      <c r="QSF4" s="24"/>
      <c r="QSG4" s="24"/>
      <c r="QSH4" s="24"/>
      <c r="QSI4" s="24"/>
      <c r="QSJ4" s="24"/>
      <c r="QSK4" s="24"/>
      <c r="QSL4" s="24"/>
      <c r="QSM4" s="24"/>
      <c r="QSN4" s="24"/>
      <c r="QSO4" s="24"/>
      <c r="QSP4" s="24"/>
      <c r="QSQ4" s="24"/>
      <c r="QSR4" s="24"/>
      <c r="QSS4" s="24"/>
      <c r="QST4" s="24"/>
      <c r="QSU4" s="24"/>
      <c r="QSV4" s="24"/>
      <c r="QSW4" s="24"/>
      <c r="QSX4" s="24"/>
      <c r="QSY4" s="24"/>
      <c r="QSZ4" s="24"/>
      <c r="QTA4" s="24"/>
      <c r="QTB4" s="24"/>
      <c r="QTC4" s="24"/>
      <c r="QTD4" s="24"/>
      <c r="QTE4" s="24"/>
      <c r="QTF4" s="24"/>
      <c r="QTG4" s="24"/>
      <c r="QTH4" s="24"/>
      <c r="QTI4" s="24"/>
      <c r="QTJ4" s="24"/>
      <c r="QTK4" s="24"/>
      <c r="QTL4" s="24"/>
      <c r="QTM4" s="24"/>
      <c r="QTN4" s="24"/>
      <c r="QTO4" s="24"/>
      <c r="QTP4" s="24"/>
      <c r="QTQ4" s="24"/>
      <c r="QTR4" s="24"/>
      <c r="QTS4" s="24"/>
      <c r="QTT4" s="24"/>
      <c r="QTU4" s="24"/>
      <c r="QTV4" s="24"/>
      <c r="QTW4" s="24"/>
      <c r="QTX4" s="24"/>
      <c r="QTY4" s="24"/>
      <c r="QTZ4" s="24"/>
      <c r="QUA4" s="24"/>
      <c r="QUB4" s="24"/>
      <c r="QUC4" s="24"/>
      <c r="QUD4" s="24"/>
      <c r="QUE4" s="24"/>
      <c r="QUF4" s="24"/>
      <c r="QUG4" s="24"/>
      <c r="QUH4" s="24"/>
      <c r="QUI4" s="24"/>
      <c r="QUJ4" s="24"/>
      <c r="QUK4" s="24"/>
      <c r="QUL4" s="24"/>
      <c r="QUM4" s="24"/>
      <c r="QUN4" s="24"/>
      <c r="QUO4" s="24"/>
      <c r="QUP4" s="24"/>
      <c r="QUQ4" s="24"/>
      <c r="QUR4" s="24"/>
      <c r="QUS4" s="24"/>
      <c r="QUT4" s="24"/>
      <c r="QUU4" s="24"/>
      <c r="QUV4" s="24"/>
      <c r="QUW4" s="24"/>
      <c r="QUX4" s="24"/>
      <c r="QUY4" s="24"/>
      <c r="QUZ4" s="24"/>
      <c r="QVA4" s="24"/>
      <c r="QVB4" s="24"/>
      <c r="QVC4" s="24"/>
      <c r="QVD4" s="24"/>
      <c r="QVE4" s="24"/>
      <c r="QVF4" s="24"/>
      <c r="QVG4" s="24"/>
      <c r="QVH4" s="24"/>
      <c r="QVI4" s="24"/>
      <c r="QVJ4" s="24"/>
      <c r="QVK4" s="24"/>
      <c r="QVL4" s="24"/>
      <c r="QVM4" s="24"/>
      <c r="QVN4" s="24"/>
      <c r="QVO4" s="24"/>
      <c r="QVP4" s="24"/>
      <c r="QVQ4" s="24"/>
      <c r="QVR4" s="24"/>
      <c r="QVS4" s="24"/>
      <c r="QVT4" s="24"/>
      <c r="QVU4" s="24"/>
      <c r="QVV4" s="24"/>
      <c r="QVW4" s="24"/>
      <c r="QVX4" s="24"/>
      <c r="QVY4" s="24"/>
      <c r="QVZ4" s="24"/>
      <c r="QWA4" s="24"/>
      <c r="QWB4" s="24"/>
      <c r="QWC4" s="24"/>
      <c r="QWD4" s="24"/>
      <c r="QWE4" s="24"/>
      <c r="QWF4" s="24"/>
      <c r="QWG4" s="24"/>
      <c r="QWH4" s="24"/>
      <c r="QWI4" s="24"/>
      <c r="QWJ4" s="24"/>
      <c r="QWK4" s="24"/>
      <c r="QWL4" s="24"/>
      <c r="QWM4" s="24"/>
      <c r="QWN4" s="24"/>
      <c r="QWO4" s="24"/>
      <c r="QWP4" s="24"/>
      <c r="QWQ4" s="24"/>
      <c r="QWR4" s="24"/>
      <c r="QWS4" s="24"/>
      <c r="QWT4" s="24"/>
      <c r="QWU4" s="24"/>
      <c r="QWV4" s="24"/>
      <c r="QWW4" s="24"/>
      <c r="QWX4" s="24"/>
      <c r="QWY4" s="24"/>
      <c r="QWZ4" s="24"/>
      <c r="QXA4" s="24"/>
      <c r="QXB4" s="24"/>
      <c r="QXC4" s="24"/>
      <c r="QXD4" s="24"/>
      <c r="QXE4" s="24"/>
      <c r="QXF4" s="24"/>
      <c r="QXG4" s="24"/>
      <c r="QXH4" s="24"/>
      <c r="QXI4" s="24"/>
      <c r="QXJ4" s="24"/>
      <c r="QXK4" s="24"/>
      <c r="QXL4" s="24"/>
      <c r="QXM4" s="24"/>
      <c r="QXN4" s="24"/>
      <c r="QXO4" s="24"/>
      <c r="QXP4" s="24"/>
      <c r="QXQ4" s="24"/>
      <c r="QXR4" s="24"/>
      <c r="QXS4" s="24"/>
      <c r="QXT4" s="24"/>
      <c r="QXU4" s="24"/>
      <c r="QXV4" s="24"/>
      <c r="QXW4" s="24"/>
      <c r="QXX4" s="24"/>
      <c r="QXY4" s="24"/>
      <c r="QXZ4" s="24"/>
      <c r="QYA4" s="24"/>
      <c r="QYB4" s="24"/>
      <c r="QYC4" s="24"/>
      <c r="QYD4" s="24"/>
      <c r="QYE4" s="24"/>
      <c r="QYF4" s="24"/>
      <c r="QYG4" s="24"/>
      <c r="QYH4" s="24"/>
      <c r="QYI4" s="24"/>
      <c r="QYJ4" s="24"/>
      <c r="QYK4" s="24"/>
      <c r="QYL4" s="24"/>
      <c r="QYM4" s="24"/>
      <c r="QYN4" s="24"/>
      <c r="QYO4" s="24"/>
      <c r="QYP4" s="24"/>
      <c r="QYQ4" s="24"/>
      <c r="QYR4" s="24"/>
      <c r="QYS4" s="24"/>
      <c r="QYT4" s="24"/>
      <c r="QYU4" s="24"/>
      <c r="QYV4" s="24"/>
      <c r="QYW4" s="24"/>
      <c r="QYX4" s="24"/>
      <c r="QYY4" s="24"/>
      <c r="QYZ4" s="24"/>
      <c r="QZA4" s="24"/>
      <c r="QZB4" s="24"/>
      <c r="QZC4" s="24"/>
      <c r="QZD4" s="24"/>
      <c r="QZE4" s="24"/>
      <c r="QZF4" s="24"/>
      <c r="QZG4" s="24"/>
      <c r="QZH4" s="24"/>
      <c r="QZI4" s="24"/>
      <c r="QZJ4" s="24"/>
      <c r="QZK4" s="24"/>
      <c r="QZL4" s="24"/>
      <c r="QZM4" s="24"/>
      <c r="QZN4" s="24"/>
      <c r="QZO4" s="24"/>
      <c r="QZP4" s="24"/>
      <c r="QZQ4" s="24"/>
      <c r="QZR4" s="24"/>
      <c r="QZS4" s="24"/>
      <c r="QZT4" s="24"/>
      <c r="QZU4" s="24"/>
      <c r="QZV4" s="24"/>
      <c r="QZW4" s="24"/>
      <c r="QZX4" s="24"/>
      <c r="QZY4" s="24"/>
      <c r="QZZ4" s="24"/>
      <c r="RAA4" s="24"/>
      <c r="RAB4" s="24"/>
      <c r="RAC4" s="24"/>
      <c r="RAD4" s="24"/>
      <c r="RAE4" s="24"/>
      <c r="RAF4" s="24"/>
      <c r="RAG4" s="24"/>
      <c r="RAH4" s="24"/>
      <c r="RAI4" s="24"/>
      <c r="RAJ4" s="24"/>
      <c r="RAK4" s="24"/>
      <c r="RAL4" s="24"/>
      <c r="RAM4" s="24"/>
      <c r="RAN4" s="24"/>
      <c r="RAO4" s="24"/>
      <c r="RAP4" s="24"/>
      <c r="RAQ4" s="24"/>
      <c r="RAR4" s="24"/>
      <c r="RAS4" s="24"/>
      <c r="RAT4" s="24"/>
      <c r="RAU4" s="24"/>
      <c r="RAV4" s="24"/>
      <c r="RAW4" s="24"/>
      <c r="RAX4" s="24"/>
      <c r="RAY4" s="24"/>
      <c r="RAZ4" s="24"/>
      <c r="RBA4" s="24"/>
      <c r="RBB4" s="24"/>
      <c r="RBC4" s="24"/>
      <c r="RBD4" s="24"/>
      <c r="RBE4" s="24"/>
      <c r="RBF4" s="24"/>
      <c r="RBG4" s="24"/>
      <c r="RBH4" s="24"/>
      <c r="RBI4" s="24"/>
      <c r="RBJ4" s="24"/>
      <c r="RBK4" s="24"/>
      <c r="RBL4" s="24"/>
      <c r="RBM4" s="24"/>
      <c r="RBN4" s="24"/>
      <c r="RBO4" s="24"/>
      <c r="RBP4" s="24"/>
      <c r="RBQ4" s="24"/>
      <c r="RBR4" s="24"/>
      <c r="RBS4" s="24"/>
      <c r="RBT4" s="24"/>
      <c r="RBU4" s="24"/>
      <c r="RBV4" s="24"/>
      <c r="RBW4" s="24"/>
      <c r="RBX4" s="24"/>
      <c r="RBY4" s="24"/>
      <c r="RBZ4" s="24"/>
      <c r="RCA4" s="24"/>
      <c r="RCB4" s="24"/>
      <c r="RCC4" s="24"/>
      <c r="RCD4" s="24"/>
      <c r="RCE4" s="24"/>
      <c r="RCF4" s="24"/>
      <c r="RCG4" s="24"/>
      <c r="RCH4" s="24"/>
      <c r="RCI4" s="24"/>
      <c r="RCJ4" s="24"/>
      <c r="RCK4" s="24"/>
      <c r="RCL4" s="24"/>
      <c r="RCM4" s="24"/>
      <c r="RCN4" s="24"/>
      <c r="RCO4" s="24"/>
      <c r="RCP4" s="24"/>
      <c r="RCQ4" s="24"/>
      <c r="RCR4" s="24"/>
      <c r="RCS4" s="24"/>
      <c r="RCT4" s="24"/>
      <c r="RCU4" s="24"/>
      <c r="RCV4" s="24"/>
      <c r="RCW4" s="24"/>
      <c r="RCX4" s="24"/>
      <c r="RCY4" s="24"/>
      <c r="RCZ4" s="24"/>
      <c r="RDA4" s="24"/>
      <c r="RDB4" s="24"/>
      <c r="RDC4" s="24"/>
      <c r="RDD4" s="24"/>
      <c r="RDE4" s="24"/>
      <c r="RDF4" s="24"/>
      <c r="RDG4" s="24"/>
      <c r="RDH4" s="24"/>
      <c r="RDI4" s="24"/>
      <c r="RDJ4" s="24"/>
      <c r="RDK4" s="24"/>
      <c r="RDL4" s="24"/>
      <c r="RDM4" s="24"/>
      <c r="RDN4" s="24"/>
      <c r="RDO4" s="24"/>
      <c r="RDP4" s="24"/>
      <c r="RDQ4" s="24"/>
      <c r="RDR4" s="24"/>
      <c r="RDS4" s="24"/>
      <c r="RDT4" s="24"/>
      <c r="RDU4" s="24"/>
      <c r="RDV4" s="24"/>
      <c r="RDW4" s="24"/>
      <c r="RDX4" s="24"/>
      <c r="RDY4" s="24"/>
      <c r="RDZ4" s="24"/>
      <c r="REA4" s="24"/>
      <c r="REB4" s="24"/>
      <c r="REC4" s="24"/>
      <c r="RED4" s="24"/>
      <c r="REE4" s="24"/>
      <c r="REF4" s="24"/>
      <c r="REG4" s="24"/>
      <c r="REH4" s="24"/>
      <c r="REI4" s="24"/>
      <c r="REJ4" s="24"/>
      <c r="REK4" s="24"/>
      <c r="REL4" s="24"/>
      <c r="REM4" s="24"/>
      <c r="REN4" s="24"/>
      <c r="REO4" s="24"/>
      <c r="REP4" s="24"/>
      <c r="REQ4" s="24"/>
      <c r="RER4" s="24"/>
      <c r="RES4" s="24"/>
      <c r="RET4" s="24"/>
      <c r="REU4" s="24"/>
      <c r="REV4" s="24"/>
      <c r="REW4" s="24"/>
      <c r="REX4" s="24"/>
      <c r="REY4" s="24"/>
      <c r="REZ4" s="24"/>
      <c r="RFA4" s="24"/>
      <c r="RFB4" s="24"/>
      <c r="RFC4" s="24"/>
      <c r="RFD4" s="24"/>
      <c r="RFE4" s="24"/>
      <c r="RFF4" s="24"/>
      <c r="RFG4" s="24"/>
      <c r="RFH4" s="24"/>
      <c r="RFI4" s="24"/>
      <c r="RFJ4" s="24"/>
      <c r="RFK4" s="24"/>
      <c r="RFL4" s="24"/>
      <c r="RFM4" s="24"/>
      <c r="RFN4" s="24"/>
      <c r="RFO4" s="24"/>
      <c r="RFP4" s="24"/>
      <c r="RFQ4" s="24"/>
      <c r="RFR4" s="24"/>
      <c r="RFS4" s="24"/>
      <c r="RFT4" s="24"/>
      <c r="RFU4" s="24"/>
      <c r="RFV4" s="24"/>
      <c r="RFW4" s="24"/>
      <c r="RFX4" s="24"/>
      <c r="RFY4" s="24"/>
      <c r="RFZ4" s="24"/>
      <c r="RGA4" s="24"/>
      <c r="RGB4" s="24"/>
      <c r="RGC4" s="24"/>
      <c r="RGD4" s="24"/>
      <c r="RGE4" s="24"/>
      <c r="RGF4" s="24"/>
      <c r="RGG4" s="24"/>
      <c r="RGH4" s="24"/>
      <c r="RGI4" s="24"/>
      <c r="RGJ4" s="24"/>
      <c r="RGK4" s="24"/>
      <c r="RGL4" s="24"/>
      <c r="RGM4" s="24"/>
      <c r="RGN4" s="24"/>
      <c r="RGO4" s="24"/>
      <c r="RGP4" s="24"/>
      <c r="RGQ4" s="24"/>
      <c r="RGR4" s="24"/>
      <c r="RGS4" s="24"/>
      <c r="RGT4" s="24"/>
      <c r="RGU4" s="24"/>
      <c r="RGV4" s="24"/>
      <c r="RGW4" s="24"/>
      <c r="RGX4" s="24"/>
      <c r="RGY4" s="24"/>
      <c r="RGZ4" s="24"/>
      <c r="RHA4" s="24"/>
      <c r="RHB4" s="24"/>
      <c r="RHC4" s="24"/>
      <c r="RHD4" s="24"/>
      <c r="RHE4" s="24"/>
      <c r="RHF4" s="24"/>
      <c r="RHG4" s="24"/>
      <c r="RHH4" s="24"/>
      <c r="RHI4" s="24"/>
      <c r="RHJ4" s="24"/>
      <c r="RHK4" s="24"/>
      <c r="RHL4" s="24"/>
      <c r="RHM4" s="24"/>
      <c r="RHN4" s="24"/>
      <c r="RHO4" s="24"/>
      <c r="RHP4" s="24"/>
      <c r="RHQ4" s="24"/>
      <c r="RHR4" s="24"/>
      <c r="RHS4" s="24"/>
      <c r="RHT4" s="24"/>
      <c r="RHU4" s="24"/>
      <c r="RHV4" s="24"/>
      <c r="RHW4" s="24"/>
      <c r="RHX4" s="24"/>
      <c r="RHY4" s="24"/>
      <c r="RHZ4" s="24"/>
      <c r="RIA4" s="24"/>
      <c r="RIB4" s="24"/>
      <c r="RIC4" s="24"/>
      <c r="RID4" s="24"/>
      <c r="RIE4" s="24"/>
      <c r="RIF4" s="24"/>
      <c r="RIG4" s="24"/>
      <c r="RIH4" s="24"/>
      <c r="RII4" s="24"/>
      <c r="RIJ4" s="24"/>
      <c r="RIK4" s="24"/>
      <c r="RIL4" s="24"/>
      <c r="RIM4" s="24"/>
      <c r="RIN4" s="24"/>
      <c r="RIO4" s="24"/>
      <c r="RIP4" s="24"/>
      <c r="RIQ4" s="24"/>
      <c r="RIR4" s="24"/>
      <c r="RIS4" s="24"/>
      <c r="RIT4" s="24"/>
      <c r="RIU4" s="24"/>
      <c r="RIV4" s="24"/>
      <c r="RIW4" s="24"/>
      <c r="RIX4" s="24"/>
      <c r="RIY4" s="24"/>
      <c r="RIZ4" s="24"/>
      <c r="RJA4" s="24"/>
      <c r="RJB4" s="24"/>
      <c r="RJC4" s="24"/>
      <c r="RJD4" s="24"/>
      <c r="RJE4" s="24"/>
      <c r="RJF4" s="24"/>
      <c r="RJG4" s="24"/>
      <c r="RJH4" s="24"/>
      <c r="RJI4" s="24"/>
      <c r="RJJ4" s="24"/>
      <c r="RJK4" s="24"/>
      <c r="RJL4" s="24"/>
      <c r="RJM4" s="24"/>
      <c r="RJN4" s="24"/>
      <c r="RJO4" s="24"/>
      <c r="RJP4" s="24"/>
      <c r="RJQ4" s="24"/>
      <c r="RJR4" s="24"/>
      <c r="RJS4" s="24"/>
      <c r="RJT4" s="24"/>
      <c r="RJU4" s="24"/>
      <c r="RJV4" s="24"/>
      <c r="RJW4" s="24"/>
      <c r="RJX4" s="24"/>
      <c r="RJY4" s="24"/>
      <c r="RJZ4" s="24"/>
      <c r="RKA4" s="24"/>
      <c r="RKB4" s="24"/>
      <c r="RKC4" s="24"/>
      <c r="RKD4" s="24"/>
      <c r="RKE4" s="24"/>
      <c r="RKF4" s="24"/>
      <c r="RKG4" s="24"/>
      <c r="RKH4" s="24"/>
      <c r="RKI4" s="24"/>
      <c r="RKJ4" s="24"/>
      <c r="RKK4" s="24"/>
      <c r="RKL4" s="24"/>
      <c r="RKM4" s="24"/>
      <c r="RKN4" s="24"/>
      <c r="RKO4" s="24"/>
      <c r="RKP4" s="24"/>
      <c r="RKQ4" s="24"/>
      <c r="RKR4" s="24"/>
      <c r="RKS4" s="24"/>
      <c r="RKT4" s="24"/>
      <c r="RKU4" s="24"/>
      <c r="RKV4" s="24"/>
      <c r="RKW4" s="24"/>
      <c r="RKX4" s="24"/>
      <c r="RKY4" s="24"/>
      <c r="RKZ4" s="24"/>
      <c r="RLA4" s="24"/>
      <c r="RLB4" s="24"/>
      <c r="RLC4" s="24"/>
      <c r="RLD4" s="24"/>
      <c r="RLE4" s="24"/>
      <c r="RLF4" s="24"/>
      <c r="RLG4" s="24"/>
      <c r="RLH4" s="24"/>
      <c r="RLI4" s="24"/>
      <c r="RLJ4" s="24"/>
      <c r="RLK4" s="24"/>
      <c r="RLL4" s="24"/>
      <c r="RLM4" s="24"/>
      <c r="RLN4" s="24"/>
      <c r="RLO4" s="24"/>
      <c r="RLP4" s="24"/>
      <c r="RLQ4" s="24"/>
      <c r="RLR4" s="24"/>
      <c r="RLS4" s="24"/>
      <c r="RLT4" s="24"/>
      <c r="RLU4" s="24"/>
      <c r="RLV4" s="24"/>
      <c r="RLW4" s="24"/>
      <c r="RLX4" s="24"/>
      <c r="RLY4" s="24"/>
      <c r="RLZ4" s="24"/>
      <c r="RMA4" s="24"/>
      <c r="RMB4" s="24"/>
      <c r="RMC4" s="24"/>
      <c r="RMD4" s="24"/>
      <c r="RME4" s="24"/>
      <c r="RMF4" s="24"/>
      <c r="RMG4" s="24"/>
      <c r="RMH4" s="24"/>
      <c r="RMI4" s="24"/>
      <c r="RMJ4" s="24"/>
      <c r="RMK4" s="24"/>
      <c r="RML4" s="24"/>
      <c r="RMM4" s="24"/>
      <c r="RMN4" s="24"/>
      <c r="RMO4" s="24"/>
      <c r="RMP4" s="24"/>
      <c r="RMQ4" s="24"/>
      <c r="RMR4" s="24"/>
      <c r="RMS4" s="24"/>
      <c r="RMT4" s="24"/>
      <c r="RMU4" s="24"/>
      <c r="RMV4" s="24"/>
      <c r="RMW4" s="24"/>
      <c r="RMX4" s="24"/>
      <c r="RMY4" s="24"/>
      <c r="RMZ4" s="24"/>
      <c r="RNA4" s="24"/>
      <c r="RNB4" s="24"/>
      <c r="RNC4" s="24"/>
      <c r="RND4" s="24"/>
      <c r="RNE4" s="24"/>
      <c r="RNF4" s="24"/>
      <c r="RNG4" s="24"/>
      <c r="RNH4" s="24"/>
      <c r="RNI4" s="24"/>
      <c r="RNJ4" s="24"/>
      <c r="RNK4" s="24"/>
      <c r="RNL4" s="24"/>
      <c r="RNM4" s="24"/>
      <c r="RNN4" s="24"/>
      <c r="RNO4" s="24"/>
      <c r="RNP4" s="24"/>
      <c r="RNQ4" s="24"/>
      <c r="RNR4" s="24"/>
      <c r="RNS4" s="24"/>
      <c r="RNT4" s="24"/>
      <c r="RNU4" s="24"/>
      <c r="RNV4" s="24"/>
      <c r="RNW4" s="24"/>
      <c r="RNX4" s="24"/>
      <c r="RNY4" s="24"/>
      <c r="RNZ4" s="24"/>
      <c r="ROA4" s="24"/>
      <c r="ROB4" s="24"/>
      <c r="ROC4" s="24"/>
      <c r="ROD4" s="24"/>
      <c r="ROE4" s="24"/>
      <c r="ROF4" s="24"/>
      <c r="ROG4" s="24"/>
      <c r="ROH4" s="24"/>
      <c r="ROI4" s="24"/>
      <c r="ROJ4" s="24"/>
      <c r="ROK4" s="24"/>
      <c r="ROL4" s="24"/>
      <c r="ROM4" s="24"/>
      <c r="RON4" s="24"/>
      <c r="ROO4" s="24"/>
      <c r="ROP4" s="24"/>
      <c r="ROQ4" s="24"/>
      <c r="ROR4" s="24"/>
      <c r="ROS4" s="24"/>
      <c r="ROT4" s="24"/>
      <c r="ROU4" s="24"/>
      <c r="ROV4" s="24"/>
      <c r="ROW4" s="24"/>
      <c r="ROX4" s="24"/>
      <c r="ROY4" s="24"/>
      <c r="ROZ4" s="24"/>
      <c r="RPA4" s="24"/>
      <c r="RPB4" s="24"/>
      <c r="RPC4" s="24"/>
      <c r="RPD4" s="24"/>
      <c r="RPE4" s="24"/>
      <c r="RPF4" s="24"/>
      <c r="RPG4" s="24"/>
      <c r="RPH4" s="24"/>
      <c r="RPI4" s="24"/>
      <c r="RPJ4" s="24"/>
      <c r="RPK4" s="24"/>
      <c r="RPL4" s="24"/>
      <c r="RPM4" s="24"/>
      <c r="RPN4" s="24"/>
      <c r="RPO4" s="24"/>
      <c r="RPP4" s="24"/>
      <c r="RPQ4" s="24"/>
      <c r="RPR4" s="24"/>
      <c r="RPS4" s="24"/>
      <c r="RPT4" s="24"/>
      <c r="RPU4" s="24"/>
      <c r="RPV4" s="24"/>
      <c r="RPW4" s="24"/>
      <c r="RPX4" s="24"/>
      <c r="RPY4" s="24"/>
      <c r="RPZ4" s="24"/>
      <c r="RQA4" s="24"/>
      <c r="RQB4" s="24"/>
      <c r="RQC4" s="24"/>
      <c r="RQD4" s="24"/>
      <c r="RQE4" s="24"/>
      <c r="RQF4" s="24"/>
      <c r="RQG4" s="24"/>
      <c r="RQH4" s="24"/>
      <c r="RQI4" s="24"/>
      <c r="RQJ4" s="24"/>
      <c r="RQK4" s="24"/>
      <c r="RQL4" s="24"/>
      <c r="RQM4" s="24"/>
      <c r="RQN4" s="24"/>
      <c r="RQO4" s="24"/>
      <c r="RQP4" s="24"/>
      <c r="RQQ4" s="24"/>
      <c r="RQR4" s="24"/>
      <c r="RQS4" s="24"/>
      <c r="RQT4" s="24"/>
      <c r="RQU4" s="24"/>
      <c r="RQV4" s="24"/>
      <c r="RQW4" s="24"/>
      <c r="RQX4" s="24"/>
      <c r="RQY4" s="24"/>
      <c r="RQZ4" s="24"/>
      <c r="RRA4" s="24"/>
      <c r="RRB4" s="24"/>
      <c r="RRC4" s="24"/>
      <c r="RRD4" s="24"/>
      <c r="RRE4" s="24"/>
      <c r="RRF4" s="24"/>
      <c r="RRG4" s="24"/>
      <c r="RRH4" s="24"/>
      <c r="RRI4" s="24"/>
      <c r="RRJ4" s="24"/>
      <c r="RRK4" s="24"/>
      <c r="RRL4" s="24"/>
      <c r="RRM4" s="24"/>
      <c r="RRN4" s="24"/>
      <c r="RRO4" s="24"/>
      <c r="RRP4" s="24"/>
      <c r="RRQ4" s="24"/>
      <c r="RRR4" s="24"/>
      <c r="RRS4" s="24"/>
      <c r="RRT4" s="24"/>
      <c r="RRU4" s="24"/>
      <c r="RRV4" s="24"/>
      <c r="RRW4" s="24"/>
      <c r="RRX4" s="24"/>
      <c r="RRY4" s="24"/>
      <c r="RRZ4" s="24"/>
      <c r="RSA4" s="24"/>
      <c r="RSB4" s="24"/>
      <c r="RSC4" s="24"/>
      <c r="RSD4" s="24"/>
      <c r="RSE4" s="24"/>
      <c r="RSF4" s="24"/>
      <c r="RSG4" s="24"/>
      <c r="RSH4" s="24"/>
      <c r="RSI4" s="24"/>
      <c r="RSJ4" s="24"/>
      <c r="RSK4" s="24"/>
      <c r="RSL4" s="24"/>
      <c r="RSM4" s="24"/>
      <c r="RSN4" s="24"/>
      <c r="RSO4" s="24"/>
      <c r="RSP4" s="24"/>
      <c r="RSQ4" s="24"/>
      <c r="RSR4" s="24"/>
      <c r="RSS4" s="24"/>
      <c r="RST4" s="24"/>
      <c r="RSU4" s="24"/>
      <c r="RSV4" s="24"/>
      <c r="RSW4" s="24"/>
      <c r="RSX4" s="24"/>
      <c r="RSY4" s="24"/>
      <c r="RSZ4" s="24"/>
      <c r="RTA4" s="24"/>
      <c r="RTB4" s="24"/>
      <c r="RTC4" s="24"/>
      <c r="RTD4" s="24"/>
      <c r="RTE4" s="24"/>
      <c r="RTF4" s="24"/>
      <c r="RTG4" s="24"/>
      <c r="RTH4" s="24"/>
      <c r="RTI4" s="24"/>
      <c r="RTJ4" s="24"/>
      <c r="RTK4" s="24"/>
      <c r="RTL4" s="24"/>
      <c r="RTM4" s="24"/>
      <c r="RTN4" s="24"/>
      <c r="RTO4" s="24"/>
      <c r="RTP4" s="24"/>
      <c r="RTQ4" s="24"/>
      <c r="RTR4" s="24"/>
      <c r="RTS4" s="24"/>
      <c r="RTT4" s="24"/>
      <c r="RTU4" s="24"/>
      <c r="RTV4" s="24"/>
      <c r="RTW4" s="24"/>
      <c r="RTX4" s="24"/>
      <c r="RTY4" s="24"/>
      <c r="RTZ4" s="24"/>
      <c r="RUA4" s="24"/>
      <c r="RUB4" s="24"/>
      <c r="RUC4" s="24"/>
      <c r="RUD4" s="24"/>
      <c r="RUE4" s="24"/>
      <c r="RUF4" s="24"/>
      <c r="RUG4" s="24"/>
      <c r="RUH4" s="24"/>
      <c r="RUI4" s="24"/>
      <c r="RUJ4" s="24"/>
      <c r="RUK4" s="24"/>
      <c r="RUL4" s="24"/>
      <c r="RUM4" s="24"/>
      <c r="RUN4" s="24"/>
      <c r="RUO4" s="24"/>
      <c r="RUP4" s="24"/>
      <c r="RUQ4" s="24"/>
      <c r="RUR4" s="24"/>
      <c r="RUS4" s="24"/>
      <c r="RUT4" s="24"/>
      <c r="RUU4" s="24"/>
      <c r="RUV4" s="24"/>
      <c r="RUW4" s="24"/>
      <c r="RUX4" s="24"/>
      <c r="RUY4" s="24"/>
      <c r="RUZ4" s="24"/>
      <c r="RVA4" s="24"/>
      <c r="RVB4" s="24"/>
      <c r="RVC4" s="24"/>
      <c r="RVD4" s="24"/>
      <c r="RVE4" s="24"/>
      <c r="RVF4" s="24"/>
      <c r="RVG4" s="24"/>
      <c r="RVH4" s="24"/>
      <c r="RVI4" s="24"/>
      <c r="RVJ4" s="24"/>
      <c r="RVK4" s="24"/>
      <c r="RVL4" s="24"/>
      <c r="RVM4" s="24"/>
      <c r="RVN4" s="24"/>
      <c r="RVO4" s="24"/>
      <c r="RVP4" s="24"/>
      <c r="RVQ4" s="24"/>
      <c r="RVR4" s="24"/>
      <c r="RVS4" s="24"/>
      <c r="RVT4" s="24"/>
      <c r="RVU4" s="24"/>
      <c r="RVV4" s="24"/>
      <c r="RVW4" s="24"/>
      <c r="RVX4" s="24"/>
      <c r="RVY4" s="24"/>
      <c r="RVZ4" s="24"/>
      <c r="RWA4" s="24"/>
      <c r="RWB4" s="24"/>
      <c r="RWC4" s="24"/>
      <c r="RWD4" s="24"/>
      <c r="RWE4" s="24"/>
      <c r="RWF4" s="24"/>
      <c r="RWG4" s="24"/>
      <c r="RWH4" s="24"/>
      <c r="RWI4" s="24"/>
      <c r="RWJ4" s="24"/>
      <c r="RWK4" s="24"/>
      <c r="RWL4" s="24"/>
      <c r="RWM4" s="24"/>
      <c r="RWN4" s="24"/>
      <c r="RWO4" s="24"/>
      <c r="RWP4" s="24"/>
      <c r="RWQ4" s="24"/>
      <c r="RWR4" s="24"/>
      <c r="RWS4" s="24"/>
      <c r="RWT4" s="24"/>
      <c r="RWU4" s="24"/>
      <c r="RWV4" s="24"/>
      <c r="RWW4" s="24"/>
      <c r="RWX4" s="24"/>
      <c r="RWY4" s="24"/>
      <c r="RWZ4" s="24"/>
      <c r="RXA4" s="24"/>
      <c r="RXB4" s="24"/>
      <c r="RXC4" s="24"/>
      <c r="RXD4" s="24"/>
      <c r="RXE4" s="24"/>
      <c r="RXF4" s="24"/>
      <c r="RXG4" s="24"/>
      <c r="RXH4" s="24"/>
      <c r="RXI4" s="24"/>
      <c r="RXJ4" s="24"/>
      <c r="RXK4" s="24"/>
      <c r="RXL4" s="24"/>
      <c r="RXM4" s="24"/>
      <c r="RXN4" s="24"/>
      <c r="RXO4" s="24"/>
      <c r="RXP4" s="24"/>
      <c r="RXQ4" s="24"/>
      <c r="RXR4" s="24"/>
      <c r="RXS4" s="24"/>
      <c r="RXT4" s="24"/>
      <c r="RXU4" s="24"/>
      <c r="RXV4" s="24"/>
      <c r="RXW4" s="24"/>
      <c r="RXX4" s="24"/>
      <c r="RXY4" s="24"/>
      <c r="RXZ4" s="24"/>
      <c r="RYA4" s="24"/>
      <c r="RYB4" s="24"/>
      <c r="RYC4" s="24"/>
      <c r="RYD4" s="24"/>
      <c r="RYE4" s="24"/>
      <c r="RYF4" s="24"/>
      <c r="RYG4" s="24"/>
      <c r="RYH4" s="24"/>
      <c r="RYI4" s="24"/>
      <c r="RYJ4" s="24"/>
      <c r="RYK4" s="24"/>
      <c r="RYL4" s="24"/>
      <c r="RYM4" s="24"/>
      <c r="RYN4" s="24"/>
      <c r="RYO4" s="24"/>
      <c r="RYP4" s="24"/>
      <c r="RYQ4" s="24"/>
      <c r="RYR4" s="24"/>
      <c r="RYS4" s="24"/>
      <c r="RYT4" s="24"/>
      <c r="RYU4" s="24"/>
      <c r="RYV4" s="24"/>
      <c r="RYW4" s="24"/>
      <c r="RYX4" s="24"/>
      <c r="RYY4" s="24"/>
      <c r="RYZ4" s="24"/>
      <c r="RZA4" s="24"/>
      <c r="RZB4" s="24"/>
      <c r="RZC4" s="24"/>
      <c r="RZD4" s="24"/>
      <c r="RZE4" s="24"/>
      <c r="RZF4" s="24"/>
      <c r="RZG4" s="24"/>
      <c r="RZH4" s="24"/>
      <c r="RZI4" s="24"/>
      <c r="RZJ4" s="24"/>
      <c r="RZK4" s="24"/>
      <c r="RZL4" s="24"/>
      <c r="RZM4" s="24"/>
      <c r="RZN4" s="24"/>
      <c r="RZO4" s="24"/>
      <c r="RZP4" s="24"/>
      <c r="RZQ4" s="24"/>
      <c r="RZR4" s="24"/>
      <c r="RZS4" s="24"/>
      <c r="RZT4" s="24"/>
      <c r="RZU4" s="24"/>
      <c r="RZV4" s="24"/>
      <c r="RZW4" s="24"/>
      <c r="RZX4" s="24"/>
      <c r="RZY4" s="24"/>
      <c r="RZZ4" s="24"/>
      <c r="SAA4" s="24"/>
      <c r="SAB4" s="24"/>
      <c r="SAC4" s="24"/>
      <c r="SAD4" s="24"/>
      <c r="SAE4" s="24"/>
      <c r="SAF4" s="24"/>
      <c r="SAG4" s="24"/>
      <c r="SAH4" s="24"/>
      <c r="SAI4" s="24"/>
      <c r="SAJ4" s="24"/>
      <c r="SAK4" s="24"/>
      <c r="SAL4" s="24"/>
      <c r="SAM4" s="24"/>
      <c r="SAN4" s="24"/>
      <c r="SAO4" s="24"/>
      <c r="SAP4" s="24"/>
      <c r="SAQ4" s="24"/>
      <c r="SAR4" s="24"/>
      <c r="SAS4" s="24"/>
      <c r="SAT4" s="24"/>
      <c r="SAU4" s="24"/>
      <c r="SAV4" s="24"/>
      <c r="SAW4" s="24"/>
      <c r="SAX4" s="24"/>
      <c r="SAY4" s="24"/>
      <c r="SAZ4" s="24"/>
      <c r="SBA4" s="24"/>
      <c r="SBB4" s="24"/>
      <c r="SBC4" s="24"/>
      <c r="SBD4" s="24"/>
      <c r="SBE4" s="24"/>
      <c r="SBF4" s="24"/>
      <c r="SBG4" s="24"/>
      <c r="SBH4" s="24"/>
      <c r="SBI4" s="24"/>
      <c r="SBJ4" s="24"/>
      <c r="SBK4" s="24"/>
      <c r="SBL4" s="24"/>
      <c r="SBM4" s="24"/>
      <c r="SBN4" s="24"/>
      <c r="SBO4" s="24"/>
      <c r="SBP4" s="24"/>
      <c r="SBQ4" s="24"/>
      <c r="SBR4" s="24"/>
      <c r="SBS4" s="24"/>
      <c r="SBT4" s="24"/>
      <c r="SBU4" s="24"/>
      <c r="SBV4" s="24"/>
      <c r="SBW4" s="24"/>
      <c r="SBX4" s="24"/>
      <c r="SBY4" s="24"/>
      <c r="SBZ4" s="24"/>
      <c r="SCA4" s="24"/>
      <c r="SCB4" s="24"/>
      <c r="SCC4" s="24"/>
      <c r="SCD4" s="24"/>
      <c r="SCE4" s="24"/>
      <c r="SCF4" s="24"/>
      <c r="SCG4" s="24"/>
      <c r="SCH4" s="24"/>
      <c r="SCI4" s="24"/>
      <c r="SCJ4" s="24"/>
      <c r="SCK4" s="24"/>
      <c r="SCL4" s="24"/>
      <c r="SCM4" s="24"/>
      <c r="SCN4" s="24"/>
      <c r="SCO4" s="24"/>
      <c r="SCP4" s="24"/>
      <c r="SCQ4" s="24"/>
      <c r="SCR4" s="24"/>
      <c r="SCS4" s="24"/>
      <c r="SCT4" s="24"/>
      <c r="SCU4" s="24"/>
      <c r="SCV4" s="24"/>
      <c r="SCW4" s="24"/>
      <c r="SCX4" s="24"/>
      <c r="SCY4" s="24"/>
      <c r="SCZ4" s="24"/>
      <c r="SDA4" s="24"/>
      <c r="SDB4" s="24"/>
      <c r="SDC4" s="24"/>
      <c r="SDD4" s="24"/>
      <c r="SDE4" s="24"/>
      <c r="SDF4" s="24"/>
      <c r="SDG4" s="24"/>
      <c r="SDH4" s="24"/>
      <c r="SDI4" s="24"/>
      <c r="SDJ4" s="24"/>
      <c r="SDK4" s="24"/>
      <c r="SDL4" s="24"/>
      <c r="SDM4" s="24"/>
      <c r="SDN4" s="24"/>
      <c r="SDO4" s="24"/>
      <c r="SDP4" s="24"/>
      <c r="SDQ4" s="24"/>
      <c r="SDR4" s="24"/>
      <c r="SDS4" s="24"/>
      <c r="SDT4" s="24"/>
      <c r="SDU4" s="24"/>
      <c r="SDV4" s="24"/>
      <c r="SDW4" s="24"/>
      <c r="SDX4" s="24"/>
      <c r="SDY4" s="24"/>
      <c r="SDZ4" s="24"/>
      <c r="SEA4" s="24"/>
      <c r="SEB4" s="24"/>
      <c r="SEC4" s="24"/>
      <c r="SED4" s="24"/>
      <c r="SEE4" s="24"/>
      <c r="SEF4" s="24"/>
      <c r="SEG4" s="24"/>
      <c r="SEH4" s="24"/>
      <c r="SEI4" s="24"/>
      <c r="SEJ4" s="24"/>
      <c r="SEK4" s="24"/>
      <c r="SEL4" s="24"/>
      <c r="SEM4" s="24"/>
      <c r="SEN4" s="24"/>
      <c r="SEO4" s="24"/>
      <c r="SEP4" s="24"/>
      <c r="SEQ4" s="24"/>
      <c r="SER4" s="24"/>
      <c r="SES4" s="24"/>
      <c r="SET4" s="24"/>
      <c r="SEU4" s="24"/>
      <c r="SEV4" s="24"/>
      <c r="SEW4" s="24"/>
      <c r="SEX4" s="24"/>
      <c r="SEY4" s="24"/>
      <c r="SEZ4" s="24"/>
      <c r="SFA4" s="24"/>
      <c r="SFB4" s="24"/>
      <c r="SFC4" s="24"/>
      <c r="SFD4" s="24"/>
      <c r="SFE4" s="24"/>
      <c r="SFF4" s="24"/>
      <c r="SFG4" s="24"/>
      <c r="SFH4" s="24"/>
      <c r="SFI4" s="24"/>
      <c r="SFJ4" s="24"/>
      <c r="SFK4" s="24"/>
      <c r="SFL4" s="24"/>
      <c r="SFM4" s="24"/>
      <c r="SFN4" s="24"/>
      <c r="SFO4" s="24"/>
      <c r="SFP4" s="24"/>
      <c r="SFQ4" s="24"/>
      <c r="SFR4" s="24"/>
      <c r="SFS4" s="24"/>
      <c r="SFT4" s="24"/>
      <c r="SFU4" s="24"/>
      <c r="SFV4" s="24"/>
      <c r="SFW4" s="24"/>
      <c r="SFX4" s="24"/>
      <c r="SFY4" s="24"/>
      <c r="SFZ4" s="24"/>
      <c r="SGA4" s="24"/>
      <c r="SGB4" s="24"/>
      <c r="SGC4" s="24"/>
      <c r="SGD4" s="24"/>
      <c r="SGE4" s="24"/>
      <c r="SGF4" s="24"/>
      <c r="SGG4" s="24"/>
      <c r="SGH4" s="24"/>
      <c r="SGI4" s="24"/>
      <c r="SGJ4" s="24"/>
      <c r="SGK4" s="24"/>
      <c r="SGL4" s="24"/>
      <c r="SGM4" s="24"/>
      <c r="SGN4" s="24"/>
      <c r="SGO4" s="24"/>
      <c r="SGP4" s="24"/>
      <c r="SGQ4" s="24"/>
      <c r="SGR4" s="24"/>
      <c r="SGS4" s="24"/>
      <c r="SGT4" s="24"/>
      <c r="SGU4" s="24"/>
      <c r="SGV4" s="24"/>
      <c r="SGW4" s="24"/>
      <c r="SGX4" s="24"/>
      <c r="SGY4" s="24"/>
      <c r="SGZ4" s="24"/>
      <c r="SHA4" s="24"/>
      <c r="SHB4" s="24"/>
      <c r="SHC4" s="24"/>
      <c r="SHD4" s="24"/>
      <c r="SHE4" s="24"/>
      <c r="SHF4" s="24"/>
      <c r="SHG4" s="24"/>
      <c r="SHH4" s="24"/>
      <c r="SHI4" s="24"/>
      <c r="SHJ4" s="24"/>
      <c r="SHK4" s="24"/>
      <c r="SHL4" s="24"/>
      <c r="SHM4" s="24"/>
      <c r="SHN4" s="24"/>
      <c r="SHO4" s="24"/>
      <c r="SHP4" s="24"/>
      <c r="SHQ4" s="24"/>
      <c r="SHR4" s="24"/>
      <c r="SHS4" s="24"/>
      <c r="SHT4" s="24"/>
      <c r="SHU4" s="24"/>
      <c r="SHV4" s="24"/>
      <c r="SHW4" s="24"/>
      <c r="SHX4" s="24"/>
      <c r="SHY4" s="24"/>
      <c r="SHZ4" s="24"/>
      <c r="SIA4" s="24"/>
      <c r="SIB4" s="24"/>
      <c r="SIC4" s="24"/>
      <c r="SID4" s="24"/>
      <c r="SIE4" s="24"/>
      <c r="SIF4" s="24"/>
      <c r="SIG4" s="24"/>
      <c r="SIH4" s="24"/>
      <c r="SII4" s="24"/>
      <c r="SIJ4" s="24"/>
      <c r="SIK4" s="24"/>
      <c r="SIL4" s="24"/>
      <c r="SIM4" s="24"/>
      <c r="SIN4" s="24"/>
      <c r="SIO4" s="24"/>
      <c r="SIP4" s="24"/>
      <c r="SIQ4" s="24"/>
      <c r="SIR4" s="24"/>
      <c r="SIS4" s="24"/>
      <c r="SIT4" s="24"/>
      <c r="SIU4" s="24"/>
      <c r="SIV4" s="24"/>
      <c r="SIW4" s="24"/>
      <c r="SIX4" s="24"/>
      <c r="SIY4" s="24"/>
      <c r="SIZ4" s="24"/>
      <c r="SJA4" s="24"/>
      <c r="SJB4" s="24"/>
      <c r="SJC4" s="24"/>
      <c r="SJD4" s="24"/>
      <c r="SJE4" s="24"/>
      <c r="SJF4" s="24"/>
      <c r="SJG4" s="24"/>
      <c r="SJH4" s="24"/>
      <c r="SJI4" s="24"/>
      <c r="SJJ4" s="24"/>
      <c r="SJK4" s="24"/>
      <c r="SJL4" s="24"/>
      <c r="SJM4" s="24"/>
      <c r="SJN4" s="24"/>
      <c r="SJO4" s="24"/>
      <c r="SJP4" s="24"/>
      <c r="SJQ4" s="24"/>
      <c r="SJR4" s="24"/>
      <c r="SJS4" s="24"/>
      <c r="SJT4" s="24"/>
      <c r="SJU4" s="24"/>
      <c r="SJV4" s="24"/>
      <c r="SJW4" s="24"/>
      <c r="SJX4" s="24"/>
      <c r="SJY4" s="24"/>
      <c r="SJZ4" s="24"/>
      <c r="SKA4" s="24"/>
      <c r="SKB4" s="24"/>
      <c r="SKC4" s="24"/>
      <c r="SKD4" s="24"/>
      <c r="SKE4" s="24"/>
      <c r="SKF4" s="24"/>
      <c r="SKG4" s="24"/>
      <c r="SKH4" s="24"/>
      <c r="SKI4" s="24"/>
      <c r="SKJ4" s="24"/>
      <c r="SKK4" s="24"/>
      <c r="SKL4" s="24"/>
      <c r="SKM4" s="24"/>
      <c r="SKN4" s="24"/>
      <c r="SKO4" s="24"/>
      <c r="SKP4" s="24"/>
      <c r="SKQ4" s="24"/>
      <c r="SKR4" s="24"/>
      <c r="SKS4" s="24"/>
      <c r="SKT4" s="24"/>
      <c r="SKU4" s="24"/>
      <c r="SKV4" s="24"/>
      <c r="SKW4" s="24"/>
      <c r="SKX4" s="24"/>
      <c r="SKY4" s="24"/>
      <c r="SKZ4" s="24"/>
      <c r="SLA4" s="24"/>
      <c r="SLB4" s="24"/>
      <c r="SLC4" s="24"/>
      <c r="SLD4" s="24"/>
      <c r="SLE4" s="24"/>
      <c r="SLF4" s="24"/>
      <c r="SLG4" s="24"/>
      <c r="SLH4" s="24"/>
      <c r="SLI4" s="24"/>
      <c r="SLJ4" s="24"/>
      <c r="SLK4" s="24"/>
      <c r="SLL4" s="24"/>
      <c r="SLM4" s="24"/>
      <c r="SLN4" s="24"/>
      <c r="SLO4" s="24"/>
      <c r="SLP4" s="24"/>
      <c r="SLQ4" s="24"/>
      <c r="SLR4" s="24"/>
      <c r="SLS4" s="24"/>
      <c r="SLT4" s="24"/>
      <c r="SLU4" s="24"/>
      <c r="SLV4" s="24"/>
      <c r="SLW4" s="24"/>
      <c r="SLX4" s="24"/>
      <c r="SLY4" s="24"/>
      <c r="SLZ4" s="24"/>
      <c r="SMA4" s="24"/>
      <c r="SMB4" s="24"/>
      <c r="SMC4" s="24"/>
      <c r="SMD4" s="24"/>
      <c r="SME4" s="24"/>
      <c r="SMF4" s="24"/>
      <c r="SMG4" s="24"/>
      <c r="SMH4" s="24"/>
      <c r="SMI4" s="24"/>
      <c r="SMJ4" s="24"/>
      <c r="SMK4" s="24"/>
      <c r="SML4" s="24"/>
      <c r="SMM4" s="24"/>
      <c r="SMN4" s="24"/>
      <c r="SMO4" s="24"/>
      <c r="SMP4" s="24"/>
      <c r="SMQ4" s="24"/>
      <c r="SMR4" s="24"/>
      <c r="SMS4" s="24"/>
      <c r="SMT4" s="24"/>
      <c r="SMU4" s="24"/>
      <c r="SMV4" s="24"/>
      <c r="SMW4" s="24"/>
      <c r="SMX4" s="24"/>
      <c r="SMY4" s="24"/>
      <c r="SMZ4" s="24"/>
      <c r="SNA4" s="24"/>
      <c r="SNB4" s="24"/>
      <c r="SNC4" s="24"/>
      <c r="SND4" s="24"/>
      <c r="SNE4" s="24"/>
      <c r="SNF4" s="24"/>
      <c r="SNG4" s="24"/>
      <c r="SNH4" s="24"/>
      <c r="SNI4" s="24"/>
      <c r="SNJ4" s="24"/>
      <c r="SNK4" s="24"/>
      <c r="SNL4" s="24"/>
      <c r="SNM4" s="24"/>
      <c r="SNN4" s="24"/>
      <c r="SNO4" s="24"/>
      <c r="SNP4" s="24"/>
      <c r="SNQ4" s="24"/>
      <c r="SNR4" s="24"/>
      <c r="SNS4" s="24"/>
      <c r="SNT4" s="24"/>
      <c r="SNU4" s="24"/>
      <c r="SNV4" s="24"/>
      <c r="SNW4" s="24"/>
      <c r="SNX4" s="24"/>
      <c r="SNY4" s="24"/>
      <c r="SNZ4" s="24"/>
      <c r="SOA4" s="24"/>
      <c r="SOB4" s="24"/>
      <c r="SOC4" s="24"/>
      <c r="SOD4" s="24"/>
      <c r="SOE4" s="24"/>
      <c r="SOF4" s="24"/>
      <c r="SOG4" s="24"/>
      <c r="SOH4" s="24"/>
      <c r="SOI4" s="24"/>
      <c r="SOJ4" s="24"/>
      <c r="SOK4" s="24"/>
      <c r="SOL4" s="24"/>
      <c r="SOM4" s="24"/>
      <c r="SON4" s="24"/>
      <c r="SOO4" s="24"/>
      <c r="SOP4" s="24"/>
      <c r="SOQ4" s="24"/>
      <c r="SOR4" s="24"/>
      <c r="SOS4" s="24"/>
      <c r="SOT4" s="24"/>
      <c r="SOU4" s="24"/>
      <c r="SOV4" s="24"/>
      <c r="SOW4" s="24"/>
      <c r="SOX4" s="24"/>
      <c r="SOY4" s="24"/>
      <c r="SOZ4" s="24"/>
      <c r="SPA4" s="24"/>
      <c r="SPB4" s="24"/>
      <c r="SPC4" s="24"/>
      <c r="SPD4" s="24"/>
      <c r="SPE4" s="24"/>
      <c r="SPF4" s="24"/>
      <c r="SPG4" s="24"/>
      <c r="SPH4" s="24"/>
      <c r="SPI4" s="24"/>
      <c r="SPJ4" s="24"/>
      <c r="SPK4" s="24"/>
      <c r="SPL4" s="24"/>
      <c r="SPM4" s="24"/>
      <c r="SPN4" s="24"/>
      <c r="SPO4" s="24"/>
      <c r="SPP4" s="24"/>
      <c r="SPQ4" s="24"/>
      <c r="SPR4" s="24"/>
      <c r="SPS4" s="24"/>
      <c r="SPT4" s="24"/>
      <c r="SPU4" s="24"/>
      <c r="SPV4" s="24"/>
      <c r="SPW4" s="24"/>
      <c r="SPX4" s="24"/>
      <c r="SPY4" s="24"/>
      <c r="SPZ4" s="24"/>
      <c r="SQA4" s="24"/>
      <c r="SQB4" s="24"/>
      <c r="SQC4" s="24"/>
      <c r="SQD4" s="24"/>
      <c r="SQE4" s="24"/>
      <c r="SQF4" s="24"/>
      <c r="SQG4" s="24"/>
      <c r="SQH4" s="24"/>
      <c r="SQI4" s="24"/>
      <c r="SQJ4" s="24"/>
      <c r="SQK4" s="24"/>
      <c r="SQL4" s="24"/>
      <c r="SQM4" s="24"/>
      <c r="SQN4" s="24"/>
      <c r="SQO4" s="24"/>
      <c r="SQP4" s="24"/>
      <c r="SQQ4" s="24"/>
      <c r="SQR4" s="24"/>
      <c r="SQS4" s="24"/>
      <c r="SQT4" s="24"/>
      <c r="SQU4" s="24"/>
      <c r="SQV4" s="24"/>
      <c r="SQW4" s="24"/>
      <c r="SQX4" s="24"/>
      <c r="SQY4" s="24"/>
      <c r="SQZ4" s="24"/>
      <c r="SRA4" s="24"/>
      <c r="SRB4" s="24"/>
      <c r="SRC4" s="24"/>
      <c r="SRD4" s="24"/>
      <c r="SRE4" s="24"/>
      <c r="SRF4" s="24"/>
      <c r="SRG4" s="24"/>
      <c r="SRH4" s="24"/>
      <c r="SRI4" s="24"/>
      <c r="SRJ4" s="24"/>
      <c r="SRK4" s="24"/>
      <c r="SRL4" s="24"/>
      <c r="SRM4" s="24"/>
      <c r="SRN4" s="24"/>
      <c r="SRO4" s="24"/>
      <c r="SRP4" s="24"/>
      <c r="SRQ4" s="24"/>
      <c r="SRR4" s="24"/>
      <c r="SRS4" s="24"/>
      <c r="SRT4" s="24"/>
      <c r="SRU4" s="24"/>
      <c r="SRV4" s="24"/>
      <c r="SRW4" s="24"/>
      <c r="SRX4" s="24"/>
      <c r="SRY4" s="24"/>
      <c r="SRZ4" s="24"/>
      <c r="SSA4" s="24"/>
      <c r="SSB4" s="24"/>
      <c r="SSC4" s="24"/>
      <c r="SSD4" s="24"/>
      <c r="SSE4" s="24"/>
      <c r="SSF4" s="24"/>
      <c r="SSG4" s="24"/>
      <c r="SSH4" s="24"/>
      <c r="SSI4" s="24"/>
      <c r="SSJ4" s="24"/>
      <c r="SSK4" s="24"/>
      <c r="SSL4" s="24"/>
      <c r="SSM4" s="24"/>
      <c r="SSN4" s="24"/>
      <c r="SSO4" s="24"/>
      <c r="SSP4" s="24"/>
      <c r="SSQ4" s="24"/>
      <c r="SSR4" s="24"/>
      <c r="SSS4" s="24"/>
      <c r="SST4" s="24"/>
      <c r="SSU4" s="24"/>
      <c r="SSV4" s="24"/>
      <c r="SSW4" s="24"/>
      <c r="SSX4" s="24"/>
      <c r="SSY4" s="24"/>
      <c r="SSZ4" s="24"/>
      <c r="STA4" s="24"/>
      <c r="STB4" s="24"/>
      <c r="STC4" s="24"/>
      <c r="STD4" s="24"/>
      <c r="STE4" s="24"/>
      <c r="STF4" s="24"/>
      <c r="STG4" s="24"/>
      <c r="STH4" s="24"/>
      <c r="STI4" s="24"/>
      <c r="STJ4" s="24"/>
      <c r="STK4" s="24"/>
      <c r="STL4" s="24"/>
      <c r="STM4" s="24"/>
      <c r="STN4" s="24"/>
      <c r="STO4" s="24"/>
      <c r="STP4" s="24"/>
      <c r="STQ4" s="24"/>
      <c r="STR4" s="24"/>
      <c r="STS4" s="24"/>
      <c r="STT4" s="24"/>
      <c r="STU4" s="24"/>
      <c r="STV4" s="24"/>
      <c r="STW4" s="24"/>
      <c r="STX4" s="24"/>
      <c r="STY4" s="24"/>
      <c r="STZ4" s="24"/>
      <c r="SUA4" s="24"/>
      <c r="SUB4" s="24"/>
      <c r="SUC4" s="24"/>
      <c r="SUD4" s="24"/>
      <c r="SUE4" s="24"/>
      <c r="SUF4" s="24"/>
      <c r="SUG4" s="24"/>
      <c r="SUH4" s="24"/>
      <c r="SUI4" s="24"/>
      <c r="SUJ4" s="24"/>
      <c r="SUK4" s="24"/>
      <c r="SUL4" s="24"/>
      <c r="SUM4" s="24"/>
      <c r="SUN4" s="24"/>
      <c r="SUO4" s="24"/>
      <c r="SUP4" s="24"/>
      <c r="SUQ4" s="24"/>
      <c r="SUR4" s="24"/>
      <c r="SUS4" s="24"/>
      <c r="SUT4" s="24"/>
      <c r="SUU4" s="24"/>
      <c r="SUV4" s="24"/>
      <c r="SUW4" s="24"/>
      <c r="SUX4" s="24"/>
      <c r="SUY4" s="24"/>
      <c r="SUZ4" s="24"/>
      <c r="SVA4" s="24"/>
      <c r="SVB4" s="24"/>
      <c r="SVC4" s="24"/>
      <c r="SVD4" s="24"/>
      <c r="SVE4" s="24"/>
      <c r="SVF4" s="24"/>
      <c r="SVG4" s="24"/>
      <c r="SVH4" s="24"/>
      <c r="SVI4" s="24"/>
      <c r="SVJ4" s="24"/>
      <c r="SVK4" s="24"/>
      <c r="SVL4" s="24"/>
      <c r="SVM4" s="24"/>
      <c r="SVN4" s="24"/>
      <c r="SVO4" s="24"/>
      <c r="SVP4" s="24"/>
      <c r="SVQ4" s="24"/>
      <c r="SVR4" s="24"/>
      <c r="SVS4" s="24"/>
      <c r="SVT4" s="24"/>
      <c r="SVU4" s="24"/>
      <c r="SVV4" s="24"/>
      <c r="SVW4" s="24"/>
      <c r="SVX4" s="24"/>
      <c r="SVY4" s="24"/>
      <c r="SVZ4" s="24"/>
      <c r="SWA4" s="24"/>
      <c r="SWB4" s="24"/>
      <c r="SWC4" s="24"/>
      <c r="SWD4" s="24"/>
      <c r="SWE4" s="24"/>
      <c r="SWF4" s="24"/>
      <c r="SWG4" s="24"/>
      <c r="SWH4" s="24"/>
      <c r="SWI4" s="24"/>
      <c r="SWJ4" s="24"/>
      <c r="SWK4" s="24"/>
      <c r="SWL4" s="24"/>
      <c r="SWM4" s="24"/>
      <c r="SWN4" s="24"/>
      <c r="SWO4" s="24"/>
      <c r="SWP4" s="24"/>
      <c r="SWQ4" s="24"/>
      <c r="SWR4" s="24"/>
      <c r="SWS4" s="24"/>
      <c r="SWT4" s="24"/>
      <c r="SWU4" s="24"/>
      <c r="SWV4" s="24"/>
      <c r="SWW4" s="24"/>
      <c r="SWX4" s="24"/>
      <c r="SWY4" s="24"/>
      <c r="SWZ4" s="24"/>
      <c r="SXA4" s="24"/>
      <c r="SXB4" s="24"/>
      <c r="SXC4" s="24"/>
      <c r="SXD4" s="24"/>
      <c r="SXE4" s="24"/>
      <c r="SXF4" s="24"/>
      <c r="SXG4" s="24"/>
      <c r="SXH4" s="24"/>
      <c r="SXI4" s="24"/>
      <c r="SXJ4" s="24"/>
      <c r="SXK4" s="24"/>
      <c r="SXL4" s="24"/>
      <c r="SXM4" s="24"/>
      <c r="SXN4" s="24"/>
      <c r="SXO4" s="24"/>
      <c r="SXP4" s="24"/>
      <c r="SXQ4" s="24"/>
      <c r="SXR4" s="24"/>
      <c r="SXS4" s="24"/>
      <c r="SXT4" s="24"/>
      <c r="SXU4" s="24"/>
      <c r="SXV4" s="24"/>
      <c r="SXW4" s="24"/>
      <c r="SXX4" s="24"/>
      <c r="SXY4" s="24"/>
      <c r="SXZ4" s="24"/>
      <c r="SYA4" s="24"/>
      <c r="SYB4" s="24"/>
      <c r="SYC4" s="24"/>
      <c r="SYD4" s="24"/>
      <c r="SYE4" s="24"/>
      <c r="SYF4" s="24"/>
      <c r="SYG4" s="24"/>
      <c r="SYH4" s="24"/>
      <c r="SYI4" s="24"/>
      <c r="SYJ4" s="24"/>
      <c r="SYK4" s="24"/>
      <c r="SYL4" s="24"/>
      <c r="SYM4" s="24"/>
      <c r="SYN4" s="24"/>
      <c r="SYO4" s="24"/>
      <c r="SYP4" s="24"/>
      <c r="SYQ4" s="24"/>
      <c r="SYR4" s="24"/>
      <c r="SYS4" s="24"/>
      <c r="SYT4" s="24"/>
      <c r="SYU4" s="24"/>
      <c r="SYV4" s="24"/>
      <c r="SYW4" s="24"/>
      <c r="SYX4" s="24"/>
      <c r="SYY4" s="24"/>
      <c r="SYZ4" s="24"/>
      <c r="SZA4" s="24"/>
      <c r="SZB4" s="24"/>
      <c r="SZC4" s="24"/>
      <c r="SZD4" s="24"/>
      <c r="SZE4" s="24"/>
      <c r="SZF4" s="24"/>
      <c r="SZG4" s="24"/>
      <c r="SZH4" s="24"/>
      <c r="SZI4" s="24"/>
      <c r="SZJ4" s="24"/>
      <c r="SZK4" s="24"/>
      <c r="SZL4" s="24"/>
      <c r="SZM4" s="24"/>
      <c r="SZN4" s="24"/>
      <c r="SZO4" s="24"/>
      <c r="SZP4" s="24"/>
      <c r="SZQ4" s="24"/>
      <c r="SZR4" s="24"/>
      <c r="SZS4" s="24"/>
      <c r="SZT4" s="24"/>
      <c r="SZU4" s="24"/>
      <c r="SZV4" s="24"/>
      <c r="SZW4" s="24"/>
      <c r="SZX4" s="24"/>
      <c r="SZY4" s="24"/>
      <c r="SZZ4" s="24"/>
      <c r="TAA4" s="24"/>
      <c r="TAB4" s="24"/>
      <c r="TAC4" s="24"/>
      <c r="TAD4" s="24"/>
      <c r="TAE4" s="24"/>
      <c r="TAF4" s="24"/>
      <c r="TAG4" s="24"/>
      <c r="TAH4" s="24"/>
      <c r="TAI4" s="24"/>
      <c r="TAJ4" s="24"/>
      <c r="TAK4" s="24"/>
      <c r="TAL4" s="24"/>
      <c r="TAM4" s="24"/>
      <c r="TAN4" s="24"/>
      <c r="TAO4" s="24"/>
      <c r="TAP4" s="24"/>
      <c r="TAQ4" s="24"/>
      <c r="TAR4" s="24"/>
      <c r="TAS4" s="24"/>
      <c r="TAT4" s="24"/>
      <c r="TAU4" s="24"/>
      <c r="TAV4" s="24"/>
      <c r="TAW4" s="24"/>
      <c r="TAX4" s="24"/>
      <c r="TAY4" s="24"/>
      <c r="TAZ4" s="24"/>
      <c r="TBA4" s="24"/>
      <c r="TBB4" s="24"/>
      <c r="TBC4" s="24"/>
      <c r="TBD4" s="24"/>
      <c r="TBE4" s="24"/>
      <c r="TBF4" s="24"/>
      <c r="TBG4" s="24"/>
      <c r="TBH4" s="24"/>
      <c r="TBI4" s="24"/>
      <c r="TBJ4" s="24"/>
      <c r="TBK4" s="24"/>
      <c r="TBL4" s="24"/>
      <c r="TBM4" s="24"/>
      <c r="TBN4" s="24"/>
      <c r="TBO4" s="24"/>
      <c r="TBP4" s="24"/>
      <c r="TBQ4" s="24"/>
      <c r="TBR4" s="24"/>
      <c r="TBS4" s="24"/>
      <c r="TBT4" s="24"/>
      <c r="TBU4" s="24"/>
      <c r="TBV4" s="24"/>
      <c r="TBW4" s="24"/>
      <c r="TBX4" s="24"/>
      <c r="TBY4" s="24"/>
      <c r="TBZ4" s="24"/>
      <c r="TCA4" s="24"/>
      <c r="TCB4" s="24"/>
      <c r="TCC4" s="24"/>
      <c r="TCD4" s="24"/>
      <c r="TCE4" s="24"/>
      <c r="TCF4" s="24"/>
      <c r="TCG4" s="24"/>
      <c r="TCH4" s="24"/>
      <c r="TCI4" s="24"/>
      <c r="TCJ4" s="24"/>
      <c r="TCK4" s="24"/>
      <c r="TCL4" s="24"/>
      <c r="TCM4" s="24"/>
      <c r="TCN4" s="24"/>
      <c r="TCO4" s="24"/>
      <c r="TCP4" s="24"/>
      <c r="TCQ4" s="24"/>
      <c r="TCR4" s="24"/>
      <c r="TCS4" s="24"/>
      <c r="TCT4" s="24"/>
      <c r="TCU4" s="24"/>
      <c r="TCV4" s="24"/>
      <c r="TCW4" s="24"/>
      <c r="TCX4" s="24"/>
      <c r="TCY4" s="24"/>
      <c r="TCZ4" s="24"/>
      <c r="TDA4" s="24"/>
      <c r="TDB4" s="24"/>
      <c r="TDC4" s="24"/>
      <c r="TDD4" s="24"/>
      <c r="TDE4" s="24"/>
      <c r="TDF4" s="24"/>
      <c r="TDG4" s="24"/>
      <c r="TDH4" s="24"/>
      <c r="TDI4" s="24"/>
      <c r="TDJ4" s="24"/>
      <c r="TDK4" s="24"/>
      <c r="TDL4" s="24"/>
      <c r="TDM4" s="24"/>
      <c r="TDN4" s="24"/>
      <c r="TDO4" s="24"/>
      <c r="TDP4" s="24"/>
      <c r="TDQ4" s="24"/>
      <c r="TDR4" s="24"/>
      <c r="TDS4" s="24"/>
      <c r="TDT4" s="24"/>
      <c r="TDU4" s="24"/>
      <c r="TDV4" s="24"/>
      <c r="TDW4" s="24"/>
      <c r="TDX4" s="24"/>
      <c r="TDY4" s="24"/>
      <c r="TDZ4" s="24"/>
      <c r="TEA4" s="24"/>
      <c r="TEB4" s="24"/>
      <c r="TEC4" s="24"/>
      <c r="TED4" s="24"/>
      <c r="TEE4" s="24"/>
      <c r="TEF4" s="24"/>
      <c r="TEG4" s="24"/>
      <c r="TEH4" s="24"/>
      <c r="TEI4" s="24"/>
      <c r="TEJ4" s="24"/>
      <c r="TEK4" s="24"/>
      <c r="TEL4" s="24"/>
      <c r="TEM4" s="24"/>
      <c r="TEN4" s="24"/>
      <c r="TEO4" s="24"/>
      <c r="TEP4" s="24"/>
      <c r="TEQ4" s="24"/>
      <c r="TER4" s="24"/>
      <c r="TES4" s="24"/>
      <c r="TET4" s="24"/>
      <c r="TEU4" s="24"/>
      <c r="TEV4" s="24"/>
      <c r="TEW4" s="24"/>
      <c r="TEX4" s="24"/>
      <c r="TEY4" s="24"/>
      <c r="TEZ4" s="24"/>
      <c r="TFA4" s="24"/>
      <c r="TFB4" s="24"/>
      <c r="TFC4" s="24"/>
      <c r="TFD4" s="24"/>
      <c r="TFE4" s="24"/>
      <c r="TFF4" s="24"/>
      <c r="TFG4" s="24"/>
      <c r="TFH4" s="24"/>
      <c r="TFI4" s="24"/>
      <c r="TFJ4" s="24"/>
      <c r="TFK4" s="24"/>
      <c r="TFL4" s="24"/>
      <c r="TFM4" s="24"/>
      <c r="TFN4" s="24"/>
      <c r="TFO4" s="24"/>
      <c r="TFP4" s="24"/>
      <c r="TFQ4" s="24"/>
      <c r="TFR4" s="24"/>
      <c r="TFS4" s="24"/>
      <c r="TFT4" s="24"/>
      <c r="TFU4" s="24"/>
      <c r="TFV4" s="24"/>
      <c r="TFW4" s="24"/>
      <c r="TFX4" s="24"/>
      <c r="TFY4" s="24"/>
      <c r="TFZ4" s="24"/>
      <c r="TGA4" s="24"/>
      <c r="TGB4" s="24"/>
      <c r="TGC4" s="24"/>
      <c r="TGD4" s="24"/>
      <c r="TGE4" s="24"/>
      <c r="TGF4" s="24"/>
      <c r="TGG4" s="24"/>
      <c r="TGH4" s="24"/>
      <c r="TGI4" s="24"/>
      <c r="TGJ4" s="24"/>
      <c r="TGK4" s="24"/>
      <c r="TGL4" s="24"/>
      <c r="TGM4" s="24"/>
      <c r="TGN4" s="24"/>
      <c r="TGO4" s="24"/>
      <c r="TGP4" s="24"/>
      <c r="TGQ4" s="24"/>
      <c r="TGR4" s="24"/>
      <c r="TGS4" s="24"/>
      <c r="TGT4" s="24"/>
      <c r="TGU4" s="24"/>
      <c r="TGV4" s="24"/>
      <c r="TGW4" s="24"/>
      <c r="TGX4" s="24"/>
      <c r="TGY4" s="24"/>
      <c r="TGZ4" s="24"/>
      <c r="THA4" s="24"/>
      <c r="THB4" s="24"/>
      <c r="THC4" s="24"/>
      <c r="THD4" s="24"/>
      <c r="THE4" s="24"/>
      <c r="THF4" s="24"/>
      <c r="THG4" s="24"/>
      <c r="THH4" s="24"/>
      <c r="THI4" s="24"/>
      <c r="THJ4" s="24"/>
      <c r="THK4" s="24"/>
      <c r="THL4" s="24"/>
      <c r="THM4" s="24"/>
      <c r="THN4" s="24"/>
      <c r="THO4" s="24"/>
      <c r="THP4" s="24"/>
      <c r="THQ4" s="24"/>
      <c r="THR4" s="24"/>
      <c r="THS4" s="24"/>
      <c r="THT4" s="24"/>
      <c r="THU4" s="24"/>
      <c r="THV4" s="24"/>
      <c r="THW4" s="24"/>
      <c r="THX4" s="24"/>
      <c r="THY4" s="24"/>
      <c r="THZ4" s="24"/>
      <c r="TIA4" s="24"/>
      <c r="TIB4" s="24"/>
      <c r="TIC4" s="24"/>
      <c r="TID4" s="24"/>
      <c r="TIE4" s="24"/>
      <c r="TIF4" s="24"/>
      <c r="TIG4" s="24"/>
      <c r="TIH4" s="24"/>
      <c r="TII4" s="24"/>
      <c r="TIJ4" s="24"/>
      <c r="TIK4" s="24"/>
      <c r="TIL4" s="24"/>
      <c r="TIM4" s="24"/>
      <c r="TIN4" s="24"/>
      <c r="TIO4" s="24"/>
      <c r="TIP4" s="24"/>
      <c r="TIQ4" s="24"/>
      <c r="TIR4" s="24"/>
      <c r="TIS4" s="24"/>
      <c r="TIT4" s="24"/>
      <c r="TIU4" s="24"/>
      <c r="TIV4" s="24"/>
      <c r="TIW4" s="24"/>
      <c r="TIX4" s="24"/>
      <c r="TIY4" s="24"/>
      <c r="TIZ4" s="24"/>
      <c r="TJA4" s="24"/>
      <c r="TJB4" s="24"/>
      <c r="TJC4" s="24"/>
      <c r="TJD4" s="24"/>
      <c r="TJE4" s="24"/>
      <c r="TJF4" s="24"/>
      <c r="TJG4" s="24"/>
      <c r="TJH4" s="24"/>
      <c r="TJI4" s="24"/>
      <c r="TJJ4" s="24"/>
      <c r="TJK4" s="24"/>
      <c r="TJL4" s="24"/>
      <c r="TJM4" s="24"/>
      <c r="TJN4" s="24"/>
      <c r="TJO4" s="24"/>
      <c r="TJP4" s="24"/>
      <c r="TJQ4" s="24"/>
      <c r="TJR4" s="24"/>
      <c r="TJS4" s="24"/>
      <c r="TJT4" s="24"/>
      <c r="TJU4" s="24"/>
      <c r="TJV4" s="24"/>
      <c r="TJW4" s="24"/>
      <c r="TJX4" s="24"/>
      <c r="TJY4" s="24"/>
      <c r="TJZ4" s="24"/>
      <c r="TKA4" s="24"/>
      <c r="TKB4" s="24"/>
      <c r="TKC4" s="24"/>
      <c r="TKD4" s="24"/>
      <c r="TKE4" s="24"/>
      <c r="TKF4" s="24"/>
      <c r="TKG4" s="24"/>
      <c r="TKH4" s="24"/>
      <c r="TKI4" s="24"/>
      <c r="TKJ4" s="24"/>
      <c r="TKK4" s="24"/>
      <c r="TKL4" s="24"/>
      <c r="TKM4" s="24"/>
      <c r="TKN4" s="24"/>
      <c r="TKO4" s="24"/>
      <c r="TKP4" s="24"/>
      <c r="TKQ4" s="24"/>
      <c r="TKR4" s="24"/>
      <c r="TKS4" s="24"/>
      <c r="TKT4" s="24"/>
      <c r="TKU4" s="24"/>
      <c r="TKV4" s="24"/>
      <c r="TKW4" s="24"/>
      <c r="TKX4" s="24"/>
      <c r="TKY4" s="24"/>
      <c r="TKZ4" s="24"/>
      <c r="TLA4" s="24"/>
      <c r="TLB4" s="24"/>
      <c r="TLC4" s="24"/>
      <c r="TLD4" s="24"/>
      <c r="TLE4" s="24"/>
      <c r="TLF4" s="24"/>
      <c r="TLG4" s="24"/>
      <c r="TLH4" s="24"/>
      <c r="TLI4" s="24"/>
      <c r="TLJ4" s="24"/>
      <c r="TLK4" s="24"/>
      <c r="TLL4" s="24"/>
      <c r="TLM4" s="24"/>
      <c r="TLN4" s="24"/>
      <c r="TLO4" s="24"/>
      <c r="TLP4" s="24"/>
      <c r="TLQ4" s="24"/>
      <c r="TLR4" s="24"/>
      <c r="TLS4" s="24"/>
      <c r="TLT4" s="24"/>
      <c r="TLU4" s="24"/>
      <c r="TLV4" s="24"/>
      <c r="TLW4" s="24"/>
      <c r="TLX4" s="24"/>
      <c r="TLY4" s="24"/>
      <c r="TLZ4" s="24"/>
      <c r="TMA4" s="24"/>
      <c r="TMB4" s="24"/>
      <c r="TMC4" s="24"/>
      <c r="TMD4" s="24"/>
      <c r="TME4" s="24"/>
      <c r="TMF4" s="24"/>
      <c r="TMG4" s="24"/>
      <c r="TMH4" s="24"/>
      <c r="TMI4" s="24"/>
      <c r="TMJ4" s="24"/>
      <c r="TMK4" s="24"/>
      <c r="TML4" s="24"/>
      <c r="TMM4" s="24"/>
      <c r="TMN4" s="24"/>
      <c r="TMO4" s="24"/>
      <c r="TMP4" s="24"/>
      <c r="TMQ4" s="24"/>
      <c r="TMR4" s="24"/>
      <c r="TMS4" s="24"/>
      <c r="TMT4" s="24"/>
      <c r="TMU4" s="24"/>
      <c r="TMV4" s="24"/>
      <c r="TMW4" s="24"/>
      <c r="TMX4" s="24"/>
      <c r="TMY4" s="24"/>
      <c r="TMZ4" s="24"/>
      <c r="TNA4" s="24"/>
      <c r="TNB4" s="24"/>
      <c r="TNC4" s="24"/>
      <c r="TND4" s="24"/>
      <c r="TNE4" s="24"/>
      <c r="TNF4" s="24"/>
      <c r="TNG4" s="24"/>
      <c r="TNH4" s="24"/>
      <c r="TNI4" s="24"/>
      <c r="TNJ4" s="24"/>
      <c r="TNK4" s="24"/>
      <c r="TNL4" s="24"/>
      <c r="TNM4" s="24"/>
      <c r="TNN4" s="24"/>
      <c r="TNO4" s="24"/>
      <c r="TNP4" s="24"/>
      <c r="TNQ4" s="24"/>
      <c r="TNR4" s="24"/>
      <c r="TNS4" s="24"/>
      <c r="TNT4" s="24"/>
      <c r="TNU4" s="24"/>
      <c r="TNV4" s="24"/>
      <c r="TNW4" s="24"/>
      <c r="TNX4" s="24"/>
      <c r="TNY4" s="24"/>
      <c r="TNZ4" s="24"/>
      <c r="TOA4" s="24"/>
      <c r="TOB4" s="24"/>
      <c r="TOC4" s="24"/>
      <c r="TOD4" s="24"/>
      <c r="TOE4" s="24"/>
      <c r="TOF4" s="24"/>
      <c r="TOG4" s="24"/>
      <c r="TOH4" s="24"/>
      <c r="TOI4" s="24"/>
      <c r="TOJ4" s="24"/>
      <c r="TOK4" s="24"/>
      <c r="TOL4" s="24"/>
      <c r="TOM4" s="24"/>
      <c r="TON4" s="24"/>
      <c r="TOO4" s="24"/>
      <c r="TOP4" s="24"/>
      <c r="TOQ4" s="24"/>
      <c r="TOR4" s="24"/>
      <c r="TOS4" s="24"/>
      <c r="TOT4" s="24"/>
      <c r="TOU4" s="24"/>
      <c r="TOV4" s="24"/>
      <c r="TOW4" s="24"/>
      <c r="TOX4" s="24"/>
      <c r="TOY4" s="24"/>
      <c r="TOZ4" s="24"/>
      <c r="TPA4" s="24"/>
      <c r="TPB4" s="24"/>
      <c r="TPC4" s="24"/>
      <c r="TPD4" s="24"/>
      <c r="TPE4" s="24"/>
      <c r="TPF4" s="24"/>
      <c r="TPG4" s="24"/>
      <c r="TPH4" s="24"/>
      <c r="TPI4" s="24"/>
      <c r="TPJ4" s="24"/>
      <c r="TPK4" s="24"/>
      <c r="TPL4" s="24"/>
      <c r="TPM4" s="24"/>
      <c r="TPN4" s="24"/>
      <c r="TPO4" s="24"/>
      <c r="TPP4" s="24"/>
      <c r="TPQ4" s="24"/>
      <c r="TPR4" s="24"/>
      <c r="TPS4" s="24"/>
      <c r="TPT4" s="24"/>
      <c r="TPU4" s="24"/>
      <c r="TPV4" s="24"/>
      <c r="TPW4" s="24"/>
      <c r="TPX4" s="24"/>
      <c r="TPY4" s="24"/>
      <c r="TPZ4" s="24"/>
      <c r="TQA4" s="24"/>
      <c r="TQB4" s="24"/>
      <c r="TQC4" s="24"/>
      <c r="TQD4" s="24"/>
      <c r="TQE4" s="24"/>
      <c r="TQF4" s="24"/>
      <c r="TQG4" s="24"/>
      <c r="TQH4" s="24"/>
      <c r="TQI4" s="24"/>
      <c r="TQJ4" s="24"/>
      <c r="TQK4" s="24"/>
      <c r="TQL4" s="24"/>
      <c r="TQM4" s="24"/>
      <c r="TQN4" s="24"/>
      <c r="TQO4" s="24"/>
      <c r="TQP4" s="24"/>
      <c r="TQQ4" s="24"/>
      <c r="TQR4" s="24"/>
      <c r="TQS4" s="24"/>
      <c r="TQT4" s="24"/>
      <c r="TQU4" s="24"/>
      <c r="TQV4" s="24"/>
      <c r="TQW4" s="24"/>
      <c r="TQX4" s="24"/>
      <c r="TQY4" s="24"/>
      <c r="TQZ4" s="24"/>
      <c r="TRA4" s="24"/>
      <c r="TRB4" s="24"/>
      <c r="TRC4" s="24"/>
      <c r="TRD4" s="24"/>
      <c r="TRE4" s="24"/>
      <c r="TRF4" s="24"/>
      <c r="TRG4" s="24"/>
      <c r="TRH4" s="24"/>
      <c r="TRI4" s="24"/>
      <c r="TRJ4" s="24"/>
      <c r="TRK4" s="24"/>
      <c r="TRL4" s="24"/>
      <c r="TRM4" s="24"/>
      <c r="TRN4" s="24"/>
      <c r="TRO4" s="24"/>
      <c r="TRP4" s="24"/>
      <c r="TRQ4" s="24"/>
      <c r="TRR4" s="24"/>
      <c r="TRS4" s="24"/>
      <c r="TRT4" s="24"/>
      <c r="TRU4" s="24"/>
      <c r="TRV4" s="24"/>
      <c r="TRW4" s="24"/>
      <c r="TRX4" s="24"/>
      <c r="TRY4" s="24"/>
      <c r="TRZ4" s="24"/>
      <c r="TSA4" s="24"/>
      <c r="TSB4" s="24"/>
      <c r="TSC4" s="24"/>
      <c r="TSD4" s="24"/>
      <c r="TSE4" s="24"/>
      <c r="TSF4" s="24"/>
      <c r="TSG4" s="24"/>
      <c r="TSH4" s="24"/>
      <c r="TSI4" s="24"/>
      <c r="TSJ4" s="24"/>
      <c r="TSK4" s="24"/>
      <c r="TSL4" s="24"/>
      <c r="TSM4" s="24"/>
      <c r="TSN4" s="24"/>
      <c r="TSO4" s="24"/>
      <c r="TSP4" s="24"/>
      <c r="TSQ4" s="24"/>
      <c r="TSR4" s="24"/>
      <c r="TSS4" s="24"/>
      <c r="TST4" s="24"/>
      <c r="TSU4" s="24"/>
      <c r="TSV4" s="24"/>
      <c r="TSW4" s="24"/>
      <c r="TSX4" s="24"/>
      <c r="TSY4" s="24"/>
      <c r="TSZ4" s="24"/>
      <c r="TTA4" s="24"/>
      <c r="TTB4" s="24"/>
      <c r="TTC4" s="24"/>
      <c r="TTD4" s="24"/>
      <c r="TTE4" s="24"/>
      <c r="TTF4" s="24"/>
      <c r="TTG4" s="24"/>
      <c r="TTH4" s="24"/>
      <c r="TTI4" s="24"/>
      <c r="TTJ4" s="24"/>
      <c r="TTK4" s="24"/>
      <c r="TTL4" s="24"/>
      <c r="TTM4" s="24"/>
      <c r="TTN4" s="24"/>
      <c r="TTO4" s="24"/>
      <c r="TTP4" s="24"/>
      <c r="TTQ4" s="24"/>
      <c r="TTR4" s="24"/>
      <c r="TTS4" s="24"/>
      <c r="TTT4" s="24"/>
      <c r="TTU4" s="24"/>
      <c r="TTV4" s="24"/>
      <c r="TTW4" s="24"/>
      <c r="TTX4" s="24"/>
      <c r="TTY4" s="24"/>
      <c r="TTZ4" s="24"/>
      <c r="TUA4" s="24"/>
      <c r="TUB4" s="24"/>
      <c r="TUC4" s="24"/>
      <c r="TUD4" s="24"/>
      <c r="TUE4" s="24"/>
      <c r="TUF4" s="24"/>
      <c r="TUG4" s="24"/>
      <c r="TUH4" s="24"/>
      <c r="TUI4" s="24"/>
      <c r="TUJ4" s="24"/>
      <c r="TUK4" s="24"/>
      <c r="TUL4" s="24"/>
      <c r="TUM4" s="24"/>
      <c r="TUN4" s="24"/>
      <c r="TUO4" s="24"/>
      <c r="TUP4" s="24"/>
      <c r="TUQ4" s="24"/>
      <c r="TUR4" s="24"/>
      <c r="TUS4" s="24"/>
      <c r="TUT4" s="24"/>
      <c r="TUU4" s="24"/>
      <c r="TUV4" s="24"/>
      <c r="TUW4" s="24"/>
      <c r="TUX4" s="24"/>
      <c r="TUY4" s="24"/>
      <c r="TUZ4" s="24"/>
      <c r="TVA4" s="24"/>
      <c r="TVB4" s="24"/>
      <c r="TVC4" s="24"/>
      <c r="TVD4" s="24"/>
      <c r="TVE4" s="24"/>
      <c r="TVF4" s="24"/>
      <c r="TVG4" s="24"/>
      <c r="TVH4" s="24"/>
      <c r="TVI4" s="24"/>
      <c r="TVJ4" s="24"/>
      <c r="TVK4" s="24"/>
      <c r="TVL4" s="24"/>
      <c r="TVM4" s="24"/>
      <c r="TVN4" s="24"/>
      <c r="TVO4" s="24"/>
      <c r="TVP4" s="24"/>
      <c r="TVQ4" s="24"/>
      <c r="TVR4" s="24"/>
      <c r="TVS4" s="24"/>
      <c r="TVT4" s="24"/>
      <c r="TVU4" s="24"/>
      <c r="TVV4" s="24"/>
      <c r="TVW4" s="24"/>
      <c r="TVX4" s="24"/>
      <c r="TVY4" s="24"/>
      <c r="TVZ4" s="24"/>
      <c r="TWA4" s="24"/>
      <c r="TWB4" s="24"/>
      <c r="TWC4" s="24"/>
      <c r="TWD4" s="24"/>
      <c r="TWE4" s="24"/>
      <c r="TWF4" s="24"/>
      <c r="TWG4" s="24"/>
      <c r="TWH4" s="24"/>
      <c r="TWI4" s="24"/>
      <c r="TWJ4" s="24"/>
      <c r="TWK4" s="24"/>
      <c r="TWL4" s="24"/>
      <c r="TWM4" s="24"/>
      <c r="TWN4" s="24"/>
      <c r="TWO4" s="24"/>
      <c r="TWP4" s="24"/>
      <c r="TWQ4" s="24"/>
      <c r="TWR4" s="24"/>
      <c r="TWS4" s="24"/>
      <c r="TWT4" s="24"/>
      <c r="TWU4" s="24"/>
      <c r="TWV4" s="24"/>
      <c r="TWW4" s="24"/>
      <c r="TWX4" s="24"/>
      <c r="TWY4" s="24"/>
      <c r="TWZ4" s="24"/>
      <c r="TXA4" s="24"/>
      <c r="TXB4" s="24"/>
      <c r="TXC4" s="24"/>
      <c r="TXD4" s="24"/>
      <c r="TXE4" s="24"/>
      <c r="TXF4" s="24"/>
      <c r="TXG4" s="24"/>
      <c r="TXH4" s="24"/>
      <c r="TXI4" s="24"/>
      <c r="TXJ4" s="24"/>
      <c r="TXK4" s="24"/>
      <c r="TXL4" s="24"/>
      <c r="TXM4" s="24"/>
      <c r="TXN4" s="24"/>
      <c r="TXO4" s="24"/>
      <c r="TXP4" s="24"/>
      <c r="TXQ4" s="24"/>
      <c r="TXR4" s="24"/>
      <c r="TXS4" s="24"/>
      <c r="TXT4" s="24"/>
      <c r="TXU4" s="24"/>
      <c r="TXV4" s="24"/>
      <c r="TXW4" s="24"/>
      <c r="TXX4" s="24"/>
      <c r="TXY4" s="24"/>
      <c r="TXZ4" s="24"/>
      <c r="TYA4" s="24"/>
      <c r="TYB4" s="24"/>
      <c r="TYC4" s="24"/>
      <c r="TYD4" s="24"/>
      <c r="TYE4" s="24"/>
      <c r="TYF4" s="24"/>
      <c r="TYG4" s="24"/>
      <c r="TYH4" s="24"/>
      <c r="TYI4" s="24"/>
      <c r="TYJ4" s="24"/>
      <c r="TYK4" s="24"/>
      <c r="TYL4" s="24"/>
      <c r="TYM4" s="24"/>
      <c r="TYN4" s="24"/>
      <c r="TYO4" s="24"/>
      <c r="TYP4" s="24"/>
      <c r="TYQ4" s="24"/>
      <c r="TYR4" s="24"/>
      <c r="TYS4" s="24"/>
      <c r="TYT4" s="24"/>
      <c r="TYU4" s="24"/>
      <c r="TYV4" s="24"/>
      <c r="TYW4" s="24"/>
      <c r="TYX4" s="24"/>
      <c r="TYY4" s="24"/>
      <c r="TYZ4" s="24"/>
      <c r="TZA4" s="24"/>
      <c r="TZB4" s="24"/>
      <c r="TZC4" s="24"/>
      <c r="TZD4" s="24"/>
      <c r="TZE4" s="24"/>
      <c r="TZF4" s="24"/>
      <c r="TZG4" s="24"/>
      <c r="TZH4" s="24"/>
      <c r="TZI4" s="24"/>
      <c r="TZJ4" s="24"/>
      <c r="TZK4" s="24"/>
      <c r="TZL4" s="24"/>
      <c r="TZM4" s="24"/>
      <c r="TZN4" s="24"/>
      <c r="TZO4" s="24"/>
      <c r="TZP4" s="24"/>
      <c r="TZQ4" s="24"/>
      <c r="TZR4" s="24"/>
      <c r="TZS4" s="24"/>
      <c r="TZT4" s="24"/>
      <c r="TZU4" s="24"/>
      <c r="TZV4" s="24"/>
      <c r="TZW4" s="24"/>
      <c r="TZX4" s="24"/>
      <c r="TZY4" s="24"/>
      <c r="TZZ4" s="24"/>
      <c r="UAA4" s="24"/>
      <c r="UAB4" s="24"/>
      <c r="UAC4" s="24"/>
      <c r="UAD4" s="24"/>
      <c r="UAE4" s="24"/>
      <c r="UAF4" s="24"/>
      <c r="UAG4" s="24"/>
      <c r="UAH4" s="24"/>
      <c r="UAI4" s="24"/>
      <c r="UAJ4" s="24"/>
      <c r="UAK4" s="24"/>
      <c r="UAL4" s="24"/>
      <c r="UAM4" s="24"/>
      <c r="UAN4" s="24"/>
      <c r="UAO4" s="24"/>
      <c r="UAP4" s="24"/>
      <c r="UAQ4" s="24"/>
      <c r="UAR4" s="24"/>
      <c r="UAS4" s="24"/>
      <c r="UAT4" s="24"/>
      <c r="UAU4" s="24"/>
      <c r="UAV4" s="24"/>
      <c r="UAW4" s="24"/>
      <c r="UAX4" s="24"/>
      <c r="UAY4" s="24"/>
      <c r="UAZ4" s="24"/>
      <c r="UBA4" s="24"/>
      <c r="UBB4" s="24"/>
      <c r="UBC4" s="24"/>
      <c r="UBD4" s="24"/>
      <c r="UBE4" s="24"/>
      <c r="UBF4" s="24"/>
      <c r="UBG4" s="24"/>
      <c r="UBH4" s="24"/>
      <c r="UBI4" s="24"/>
      <c r="UBJ4" s="24"/>
      <c r="UBK4" s="24"/>
      <c r="UBL4" s="24"/>
      <c r="UBM4" s="24"/>
      <c r="UBN4" s="24"/>
      <c r="UBO4" s="24"/>
      <c r="UBP4" s="24"/>
      <c r="UBQ4" s="24"/>
      <c r="UBR4" s="24"/>
      <c r="UBS4" s="24"/>
      <c r="UBT4" s="24"/>
      <c r="UBU4" s="24"/>
      <c r="UBV4" s="24"/>
      <c r="UBW4" s="24"/>
      <c r="UBX4" s="24"/>
      <c r="UBY4" s="24"/>
      <c r="UBZ4" s="24"/>
      <c r="UCA4" s="24"/>
      <c r="UCB4" s="24"/>
      <c r="UCC4" s="24"/>
      <c r="UCD4" s="24"/>
      <c r="UCE4" s="24"/>
      <c r="UCF4" s="24"/>
      <c r="UCG4" s="24"/>
      <c r="UCH4" s="24"/>
      <c r="UCI4" s="24"/>
      <c r="UCJ4" s="24"/>
      <c r="UCK4" s="24"/>
      <c r="UCL4" s="24"/>
      <c r="UCM4" s="24"/>
      <c r="UCN4" s="24"/>
      <c r="UCO4" s="24"/>
      <c r="UCP4" s="24"/>
      <c r="UCQ4" s="24"/>
      <c r="UCR4" s="24"/>
      <c r="UCS4" s="24"/>
      <c r="UCT4" s="24"/>
      <c r="UCU4" s="24"/>
      <c r="UCV4" s="24"/>
      <c r="UCW4" s="24"/>
      <c r="UCX4" s="24"/>
      <c r="UCY4" s="24"/>
      <c r="UCZ4" s="24"/>
      <c r="UDA4" s="24"/>
      <c r="UDB4" s="24"/>
      <c r="UDC4" s="24"/>
      <c r="UDD4" s="24"/>
      <c r="UDE4" s="24"/>
      <c r="UDF4" s="24"/>
      <c r="UDG4" s="24"/>
      <c r="UDH4" s="24"/>
      <c r="UDI4" s="24"/>
      <c r="UDJ4" s="24"/>
      <c r="UDK4" s="24"/>
      <c r="UDL4" s="24"/>
      <c r="UDM4" s="24"/>
      <c r="UDN4" s="24"/>
      <c r="UDO4" s="24"/>
      <c r="UDP4" s="24"/>
      <c r="UDQ4" s="24"/>
      <c r="UDR4" s="24"/>
      <c r="UDS4" s="24"/>
      <c r="UDT4" s="24"/>
      <c r="UDU4" s="24"/>
      <c r="UDV4" s="24"/>
      <c r="UDW4" s="24"/>
      <c r="UDX4" s="24"/>
      <c r="UDY4" s="24"/>
      <c r="UDZ4" s="24"/>
      <c r="UEA4" s="24"/>
      <c r="UEB4" s="24"/>
      <c r="UEC4" s="24"/>
      <c r="UED4" s="24"/>
      <c r="UEE4" s="24"/>
      <c r="UEF4" s="24"/>
      <c r="UEG4" s="24"/>
      <c r="UEH4" s="24"/>
      <c r="UEI4" s="24"/>
      <c r="UEJ4" s="24"/>
      <c r="UEK4" s="24"/>
      <c r="UEL4" s="24"/>
      <c r="UEM4" s="24"/>
      <c r="UEN4" s="24"/>
      <c r="UEO4" s="24"/>
      <c r="UEP4" s="24"/>
      <c r="UEQ4" s="24"/>
      <c r="UER4" s="24"/>
      <c r="UES4" s="24"/>
      <c r="UET4" s="24"/>
      <c r="UEU4" s="24"/>
      <c r="UEV4" s="24"/>
      <c r="UEW4" s="24"/>
      <c r="UEX4" s="24"/>
      <c r="UEY4" s="24"/>
      <c r="UEZ4" s="24"/>
      <c r="UFA4" s="24"/>
      <c r="UFB4" s="24"/>
      <c r="UFC4" s="24"/>
      <c r="UFD4" s="24"/>
      <c r="UFE4" s="24"/>
      <c r="UFF4" s="24"/>
      <c r="UFG4" s="24"/>
      <c r="UFH4" s="24"/>
      <c r="UFI4" s="24"/>
      <c r="UFJ4" s="24"/>
      <c r="UFK4" s="24"/>
      <c r="UFL4" s="24"/>
      <c r="UFM4" s="24"/>
      <c r="UFN4" s="24"/>
      <c r="UFO4" s="24"/>
      <c r="UFP4" s="24"/>
      <c r="UFQ4" s="24"/>
      <c r="UFR4" s="24"/>
      <c r="UFS4" s="24"/>
      <c r="UFT4" s="24"/>
      <c r="UFU4" s="24"/>
      <c r="UFV4" s="24"/>
      <c r="UFW4" s="24"/>
      <c r="UFX4" s="24"/>
      <c r="UFY4" s="24"/>
      <c r="UFZ4" s="24"/>
      <c r="UGA4" s="24"/>
      <c r="UGB4" s="24"/>
      <c r="UGC4" s="24"/>
      <c r="UGD4" s="24"/>
      <c r="UGE4" s="24"/>
      <c r="UGF4" s="24"/>
      <c r="UGG4" s="24"/>
      <c r="UGH4" s="24"/>
      <c r="UGI4" s="24"/>
      <c r="UGJ4" s="24"/>
      <c r="UGK4" s="24"/>
      <c r="UGL4" s="24"/>
      <c r="UGM4" s="24"/>
      <c r="UGN4" s="24"/>
      <c r="UGO4" s="24"/>
      <c r="UGP4" s="24"/>
      <c r="UGQ4" s="24"/>
      <c r="UGR4" s="24"/>
      <c r="UGS4" s="24"/>
      <c r="UGT4" s="24"/>
      <c r="UGU4" s="24"/>
      <c r="UGV4" s="24"/>
      <c r="UGW4" s="24"/>
      <c r="UGX4" s="24"/>
      <c r="UGY4" s="24"/>
      <c r="UGZ4" s="24"/>
      <c r="UHA4" s="24"/>
      <c r="UHB4" s="24"/>
      <c r="UHC4" s="24"/>
      <c r="UHD4" s="24"/>
      <c r="UHE4" s="24"/>
      <c r="UHF4" s="24"/>
      <c r="UHG4" s="24"/>
      <c r="UHH4" s="24"/>
      <c r="UHI4" s="24"/>
      <c r="UHJ4" s="24"/>
      <c r="UHK4" s="24"/>
      <c r="UHL4" s="24"/>
      <c r="UHM4" s="24"/>
      <c r="UHN4" s="24"/>
      <c r="UHO4" s="24"/>
      <c r="UHP4" s="24"/>
      <c r="UHQ4" s="24"/>
      <c r="UHR4" s="24"/>
      <c r="UHS4" s="24"/>
      <c r="UHT4" s="24"/>
      <c r="UHU4" s="24"/>
      <c r="UHV4" s="24"/>
      <c r="UHW4" s="24"/>
      <c r="UHX4" s="24"/>
      <c r="UHY4" s="24"/>
      <c r="UHZ4" s="24"/>
      <c r="UIA4" s="24"/>
      <c r="UIB4" s="24"/>
      <c r="UIC4" s="24"/>
      <c r="UID4" s="24"/>
      <c r="UIE4" s="24"/>
      <c r="UIF4" s="24"/>
      <c r="UIG4" s="24"/>
      <c r="UIH4" s="24"/>
      <c r="UII4" s="24"/>
      <c r="UIJ4" s="24"/>
      <c r="UIK4" s="24"/>
      <c r="UIL4" s="24"/>
      <c r="UIM4" s="24"/>
      <c r="UIN4" s="24"/>
      <c r="UIO4" s="24"/>
      <c r="UIP4" s="24"/>
      <c r="UIQ4" s="24"/>
      <c r="UIR4" s="24"/>
      <c r="UIS4" s="24"/>
      <c r="UIT4" s="24"/>
      <c r="UIU4" s="24"/>
      <c r="UIV4" s="24"/>
      <c r="UIW4" s="24"/>
      <c r="UIX4" s="24"/>
      <c r="UIY4" s="24"/>
      <c r="UIZ4" s="24"/>
      <c r="UJA4" s="24"/>
      <c r="UJB4" s="24"/>
      <c r="UJC4" s="24"/>
      <c r="UJD4" s="24"/>
      <c r="UJE4" s="24"/>
      <c r="UJF4" s="24"/>
      <c r="UJG4" s="24"/>
      <c r="UJH4" s="24"/>
      <c r="UJI4" s="24"/>
      <c r="UJJ4" s="24"/>
      <c r="UJK4" s="24"/>
      <c r="UJL4" s="24"/>
      <c r="UJM4" s="24"/>
      <c r="UJN4" s="24"/>
      <c r="UJO4" s="24"/>
      <c r="UJP4" s="24"/>
      <c r="UJQ4" s="24"/>
      <c r="UJR4" s="24"/>
      <c r="UJS4" s="24"/>
      <c r="UJT4" s="24"/>
      <c r="UJU4" s="24"/>
      <c r="UJV4" s="24"/>
      <c r="UJW4" s="24"/>
      <c r="UJX4" s="24"/>
      <c r="UJY4" s="24"/>
      <c r="UJZ4" s="24"/>
      <c r="UKA4" s="24"/>
      <c r="UKB4" s="24"/>
      <c r="UKC4" s="24"/>
      <c r="UKD4" s="24"/>
      <c r="UKE4" s="24"/>
      <c r="UKF4" s="24"/>
      <c r="UKG4" s="24"/>
      <c r="UKH4" s="24"/>
      <c r="UKI4" s="24"/>
      <c r="UKJ4" s="24"/>
      <c r="UKK4" s="24"/>
      <c r="UKL4" s="24"/>
      <c r="UKM4" s="24"/>
      <c r="UKN4" s="24"/>
      <c r="UKO4" s="24"/>
      <c r="UKP4" s="24"/>
      <c r="UKQ4" s="24"/>
      <c r="UKR4" s="24"/>
      <c r="UKS4" s="24"/>
      <c r="UKT4" s="24"/>
      <c r="UKU4" s="24"/>
      <c r="UKV4" s="24"/>
      <c r="UKW4" s="24"/>
      <c r="UKX4" s="24"/>
      <c r="UKY4" s="24"/>
      <c r="UKZ4" s="24"/>
      <c r="ULA4" s="24"/>
      <c r="ULB4" s="24"/>
      <c r="ULC4" s="24"/>
      <c r="ULD4" s="24"/>
      <c r="ULE4" s="24"/>
      <c r="ULF4" s="24"/>
      <c r="ULG4" s="24"/>
      <c r="ULH4" s="24"/>
      <c r="ULI4" s="24"/>
      <c r="ULJ4" s="24"/>
      <c r="ULK4" s="24"/>
      <c r="ULL4" s="24"/>
      <c r="ULM4" s="24"/>
      <c r="ULN4" s="24"/>
      <c r="ULO4" s="24"/>
      <c r="ULP4" s="24"/>
      <c r="ULQ4" s="24"/>
      <c r="ULR4" s="24"/>
      <c r="ULS4" s="24"/>
      <c r="ULT4" s="24"/>
      <c r="ULU4" s="24"/>
      <c r="ULV4" s="24"/>
      <c r="ULW4" s="24"/>
      <c r="ULX4" s="24"/>
      <c r="ULY4" s="24"/>
      <c r="ULZ4" s="24"/>
      <c r="UMA4" s="24"/>
      <c r="UMB4" s="24"/>
      <c r="UMC4" s="24"/>
      <c r="UMD4" s="24"/>
      <c r="UME4" s="24"/>
      <c r="UMF4" s="24"/>
      <c r="UMG4" s="24"/>
      <c r="UMH4" s="24"/>
      <c r="UMI4" s="24"/>
      <c r="UMJ4" s="24"/>
      <c r="UMK4" s="24"/>
      <c r="UML4" s="24"/>
      <c r="UMM4" s="24"/>
      <c r="UMN4" s="24"/>
      <c r="UMO4" s="24"/>
      <c r="UMP4" s="24"/>
      <c r="UMQ4" s="24"/>
      <c r="UMR4" s="24"/>
      <c r="UMS4" s="24"/>
      <c r="UMT4" s="24"/>
      <c r="UMU4" s="24"/>
      <c r="UMV4" s="24"/>
      <c r="UMW4" s="24"/>
      <c r="UMX4" s="24"/>
      <c r="UMY4" s="24"/>
      <c r="UMZ4" s="24"/>
      <c r="UNA4" s="24"/>
      <c r="UNB4" s="24"/>
      <c r="UNC4" s="24"/>
      <c r="UND4" s="24"/>
      <c r="UNE4" s="24"/>
      <c r="UNF4" s="24"/>
      <c r="UNG4" s="24"/>
      <c r="UNH4" s="24"/>
      <c r="UNI4" s="24"/>
      <c r="UNJ4" s="24"/>
      <c r="UNK4" s="24"/>
      <c r="UNL4" s="24"/>
      <c r="UNM4" s="24"/>
      <c r="UNN4" s="24"/>
      <c r="UNO4" s="24"/>
      <c r="UNP4" s="24"/>
      <c r="UNQ4" s="24"/>
      <c r="UNR4" s="24"/>
      <c r="UNS4" s="24"/>
      <c r="UNT4" s="24"/>
      <c r="UNU4" s="24"/>
      <c r="UNV4" s="24"/>
      <c r="UNW4" s="24"/>
      <c r="UNX4" s="24"/>
      <c r="UNY4" s="24"/>
      <c r="UNZ4" s="24"/>
      <c r="UOA4" s="24"/>
      <c r="UOB4" s="24"/>
      <c r="UOC4" s="24"/>
      <c r="UOD4" s="24"/>
      <c r="UOE4" s="24"/>
      <c r="UOF4" s="24"/>
      <c r="UOG4" s="24"/>
      <c r="UOH4" s="24"/>
      <c r="UOI4" s="24"/>
      <c r="UOJ4" s="24"/>
      <c r="UOK4" s="24"/>
      <c r="UOL4" s="24"/>
      <c r="UOM4" s="24"/>
      <c r="UON4" s="24"/>
      <c r="UOO4" s="24"/>
      <c r="UOP4" s="24"/>
      <c r="UOQ4" s="24"/>
      <c r="UOR4" s="24"/>
      <c r="UOS4" s="24"/>
      <c r="UOT4" s="24"/>
      <c r="UOU4" s="24"/>
      <c r="UOV4" s="24"/>
      <c r="UOW4" s="24"/>
      <c r="UOX4" s="24"/>
      <c r="UOY4" s="24"/>
      <c r="UOZ4" s="24"/>
      <c r="UPA4" s="24"/>
      <c r="UPB4" s="24"/>
      <c r="UPC4" s="24"/>
      <c r="UPD4" s="24"/>
      <c r="UPE4" s="24"/>
      <c r="UPF4" s="24"/>
      <c r="UPG4" s="24"/>
      <c r="UPH4" s="24"/>
      <c r="UPI4" s="24"/>
      <c r="UPJ4" s="24"/>
      <c r="UPK4" s="24"/>
      <c r="UPL4" s="24"/>
      <c r="UPM4" s="24"/>
      <c r="UPN4" s="24"/>
      <c r="UPO4" s="24"/>
      <c r="UPP4" s="24"/>
      <c r="UPQ4" s="24"/>
      <c r="UPR4" s="24"/>
      <c r="UPS4" s="24"/>
      <c r="UPT4" s="24"/>
      <c r="UPU4" s="24"/>
      <c r="UPV4" s="24"/>
      <c r="UPW4" s="24"/>
      <c r="UPX4" s="24"/>
      <c r="UPY4" s="24"/>
      <c r="UPZ4" s="24"/>
      <c r="UQA4" s="24"/>
      <c r="UQB4" s="24"/>
      <c r="UQC4" s="24"/>
      <c r="UQD4" s="24"/>
      <c r="UQE4" s="24"/>
      <c r="UQF4" s="24"/>
      <c r="UQG4" s="24"/>
      <c r="UQH4" s="24"/>
      <c r="UQI4" s="24"/>
      <c r="UQJ4" s="24"/>
      <c r="UQK4" s="24"/>
      <c r="UQL4" s="24"/>
      <c r="UQM4" s="24"/>
      <c r="UQN4" s="24"/>
      <c r="UQO4" s="24"/>
      <c r="UQP4" s="24"/>
      <c r="UQQ4" s="24"/>
      <c r="UQR4" s="24"/>
      <c r="UQS4" s="24"/>
      <c r="UQT4" s="24"/>
      <c r="UQU4" s="24"/>
      <c r="UQV4" s="24"/>
      <c r="UQW4" s="24"/>
      <c r="UQX4" s="24"/>
      <c r="UQY4" s="24"/>
      <c r="UQZ4" s="24"/>
      <c r="URA4" s="24"/>
      <c r="URB4" s="24"/>
      <c r="URC4" s="24"/>
      <c r="URD4" s="24"/>
      <c r="URE4" s="24"/>
      <c r="URF4" s="24"/>
      <c r="URG4" s="24"/>
      <c r="URH4" s="24"/>
      <c r="URI4" s="24"/>
      <c r="URJ4" s="24"/>
      <c r="URK4" s="24"/>
      <c r="URL4" s="24"/>
      <c r="URM4" s="24"/>
      <c r="URN4" s="24"/>
      <c r="URO4" s="24"/>
      <c r="URP4" s="24"/>
      <c r="URQ4" s="24"/>
      <c r="URR4" s="24"/>
      <c r="URS4" s="24"/>
      <c r="URT4" s="24"/>
      <c r="URU4" s="24"/>
      <c r="URV4" s="24"/>
      <c r="URW4" s="24"/>
      <c r="URX4" s="24"/>
      <c r="URY4" s="24"/>
      <c r="URZ4" s="24"/>
      <c r="USA4" s="24"/>
      <c r="USB4" s="24"/>
      <c r="USC4" s="24"/>
      <c r="USD4" s="24"/>
      <c r="USE4" s="24"/>
      <c r="USF4" s="24"/>
      <c r="USG4" s="24"/>
      <c r="USH4" s="24"/>
      <c r="USI4" s="24"/>
      <c r="USJ4" s="24"/>
      <c r="USK4" s="24"/>
      <c r="USL4" s="24"/>
      <c r="USM4" s="24"/>
      <c r="USN4" s="24"/>
      <c r="USO4" s="24"/>
      <c r="USP4" s="24"/>
      <c r="USQ4" s="24"/>
      <c r="USR4" s="24"/>
      <c r="USS4" s="24"/>
      <c r="UST4" s="24"/>
      <c r="USU4" s="24"/>
      <c r="USV4" s="24"/>
      <c r="USW4" s="24"/>
      <c r="USX4" s="24"/>
      <c r="USY4" s="24"/>
      <c r="USZ4" s="24"/>
      <c r="UTA4" s="24"/>
      <c r="UTB4" s="24"/>
      <c r="UTC4" s="24"/>
      <c r="UTD4" s="24"/>
      <c r="UTE4" s="24"/>
      <c r="UTF4" s="24"/>
      <c r="UTG4" s="24"/>
      <c r="UTH4" s="24"/>
      <c r="UTI4" s="24"/>
      <c r="UTJ4" s="24"/>
      <c r="UTK4" s="24"/>
      <c r="UTL4" s="24"/>
      <c r="UTM4" s="24"/>
      <c r="UTN4" s="24"/>
      <c r="UTO4" s="24"/>
      <c r="UTP4" s="24"/>
      <c r="UTQ4" s="24"/>
      <c r="UTR4" s="24"/>
      <c r="UTS4" s="24"/>
      <c r="UTT4" s="24"/>
      <c r="UTU4" s="24"/>
      <c r="UTV4" s="24"/>
      <c r="UTW4" s="24"/>
      <c r="UTX4" s="24"/>
      <c r="UTY4" s="24"/>
      <c r="UTZ4" s="24"/>
      <c r="UUA4" s="24"/>
      <c r="UUB4" s="24"/>
      <c r="UUC4" s="24"/>
      <c r="UUD4" s="24"/>
      <c r="UUE4" s="24"/>
      <c r="UUF4" s="24"/>
      <c r="UUG4" s="24"/>
      <c r="UUH4" s="24"/>
      <c r="UUI4" s="24"/>
      <c r="UUJ4" s="24"/>
      <c r="UUK4" s="24"/>
      <c r="UUL4" s="24"/>
      <c r="UUM4" s="24"/>
      <c r="UUN4" s="24"/>
      <c r="UUO4" s="24"/>
      <c r="UUP4" s="24"/>
      <c r="UUQ4" s="24"/>
      <c r="UUR4" s="24"/>
      <c r="UUS4" s="24"/>
      <c r="UUT4" s="24"/>
      <c r="UUU4" s="24"/>
      <c r="UUV4" s="24"/>
      <c r="UUW4" s="24"/>
      <c r="UUX4" s="24"/>
      <c r="UUY4" s="24"/>
      <c r="UUZ4" s="24"/>
      <c r="UVA4" s="24"/>
      <c r="UVB4" s="24"/>
      <c r="UVC4" s="24"/>
      <c r="UVD4" s="24"/>
      <c r="UVE4" s="24"/>
      <c r="UVF4" s="24"/>
      <c r="UVG4" s="24"/>
      <c r="UVH4" s="24"/>
      <c r="UVI4" s="24"/>
      <c r="UVJ4" s="24"/>
      <c r="UVK4" s="24"/>
      <c r="UVL4" s="24"/>
      <c r="UVM4" s="24"/>
      <c r="UVN4" s="24"/>
      <c r="UVO4" s="24"/>
      <c r="UVP4" s="24"/>
      <c r="UVQ4" s="24"/>
      <c r="UVR4" s="24"/>
      <c r="UVS4" s="24"/>
      <c r="UVT4" s="24"/>
      <c r="UVU4" s="24"/>
      <c r="UVV4" s="24"/>
      <c r="UVW4" s="24"/>
      <c r="UVX4" s="24"/>
      <c r="UVY4" s="24"/>
      <c r="UVZ4" s="24"/>
      <c r="UWA4" s="24"/>
      <c r="UWB4" s="24"/>
      <c r="UWC4" s="24"/>
      <c r="UWD4" s="24"/>
      <c r="UWE4" s="24"/>
      <c r="UWF4" s="24"/>
      <c r="UWG4" s="24"/>
      <c r="UWH4" s="24"/>
      <c r="UWI4" s="24"/>
      <c r="UWJ4" s="24"/>
      <c r="UWK4" s="24"/>
      <c r="UWL4" s="24"/>
      <c r="UWM4" s="24"/>
      <c r="UWN4" s="24"/>
      <c r="UWO4" s="24"/>
      <c r="UWP4" s="24"/>
      <c r="UWQ4" s="24"/>
      <c r="UWR4" s="24"/>
      <c r="UWS4" s="24"/>
      <c r="UWT4" s="24"/>
      <c r="UWU4" s="24"/>
      <c r="UWV4" s="24"/>
      <c r="UWW4" s="24"/>
      <c r="UWX4" s="24"/>
      <c r="UWY4" s="24"/>
      <c r="UWZ4" s="24"/>
      <c r="UXA4" s="24"/>
      <c r="UXB4" s="24"/>
      <c r="UXC4" s="24"/>
      <c r="UXD4" s="24"/>
      <c r="UXE4" s="24"/>
      <c r="UXF4" s="24"/>
      <c r="UXG4" s="24"/>
      <c r="UXH4" s="24"/>
      <c r="UXI4" s="24"/>
      <c r="UXJ4" s="24"/>
      <c r="UXK4" s="24"/>
      <c r="UXL4" s="24"/>
      <c r="UXM4" s="24"/>
      <c r="UXN4" s="24"/>
      <c r="UXO4" s="24"/>
      <c r="UXP4" s="24"/>
      <c r="UXQ4" s="24"/>
      <c r="UXR4" s="24"/>
      <c r="UXS4" s="24"/>
      <c r="UXT4" s="24"/>
      <c r="UXU4" s="24"/>
      <c r="UXV4" s="24"/>
      <c r="UXW4" s="24"/>
      <c r="UXX4" s="24"/>
      <c r="UXY4" s="24"/>
      <c r="UXZ4" s="24"/>
      <c r="UYA4" s="24"/>
      <c r="UYB4" s="24"/>
      <c r="UYC4" s="24"/>
      <c r="UYD4" s="24"/>
      <c r="UYE4" s="24"/>
      <c r="UYF4" s="24"/>
      <c r="UYG4" s="24"/>
      <c r="UYH4" s="24"/>
      <c r="UYI4" s="24"/>
      <c r="UYJ4" s="24"/>
      <c r="UYK4" s="24"/>
      <c r="UYL4" s="24"/>
      <c r="UYM4" s="24"/>
      <c r="UYN4" s="24"/>
      <c r="UYO4" s="24"/>
      <c r="UYP4" s="24"/>
      <c r="UYQ4" s="24"/>
      <c r="UYR4" s="24"/>
      <c r="UYS4" s="24"/>
      <c r="UYT4" s="24"/>
      <c r="UYU4" s="24"/>
      <c r="UYV4" s="24"/>
      <c r="UYW4" s="24"/>
      <c r="UYX4" s="24"/>
      <c r="UYY4" s="24"/>
      <c r="UYZ4" s="24"/>
      <c r="UZA4" s="24"/>
      <c r="UZB4" s="24"/>
      <c r="UZC4" s="24"/>
      <c r="UZD4" s="24"/>
      <c r="UZE4" s="24"/>
      <c r="UZF4" s="24"/>
      <c r="UZG4" s="24"/>
      <c r="UZH4" s="24"/>
      <c r="UZI4" s="24"/>
      <c r="UZJ4" s="24"/>
      <c r="UZK4" s="24"/>
      <c r="UZL4" s="24"/>
      <c r="UZM4" s="24"/>
      <c r="UZN4" s="24"/>
      <c r="UZO4" s="24"/>
      <c r="UZP4" s="24"/>
      <c r="UZQ4" s="24"/>
      <c r="UZR4" s="24"/>
      <c r="UZS4" s="24"/>
      <c r="UZT4" s="24"/>
      <c r="UZU4" s="24"/>
      <c r="UZV4" s="24"/>
      <c r="UZW4" s="24"/>
      <c r="UZX4" s="24"/>
      <c r="UZY4" s="24"/>
      <c r="UZZ4" s="24"/>
      <c r="VAA4" s="24"/>
      <c r="VAB4" s="24"/>
      <c r="VAC4" s="24"/>
      <c r="VAD4" s="24"/>
      <c r="VAE4" s="24"/>
      <c r="VAF4" s="24"/>
      <c r="VAG4" s="24"/>
      <c r="VAH4" s="24"/>
      <c r="VAI4" s="24"/>
      <c r="VAJ4" s="24"/>
      <c r="VAK4" s="24"/>
      <c r="VAL4" s="24"/>
      <c r="VAM4" s="24"/>
      <c r="VAN4" s="24"/>
      <c r="VAO4" s="24"/>
      <c r="VAP4" s="24"/>
      <c r="VAQ4" s="24"/>
      <c r="VAR4" s="24"/>
      <c r="VAS4" s="24"/>
      <c r="VAT4" s="24"/>
      <c r="VAU4" s="24"/>
      <c r="VAV4" s="24"/>
      <c r="VAW4" s="24"/>
      <c r="VAX4" s="24"/>
      <c r="VAY4" s="24"/>
      <c r="VAZ4" s="24"/>
      <c r="VBA4" s="24"/>
      <c r="VBB4" s="24"/>
      <c r="VBC4" s="24"/>
      <c r="VBD4" s="24"/>
      <c r="VBE4" s="24"/>
      <c r="VBF4" s="24"/>
      <c r="VBG4" s="24"/>
      <c r="VBH4" s="24"/>
      <c r="VBI4" s="24"/>
      <c r="VBJ4" s="24"/>
      <c r="VBK4" s="24"/>
      <c r="VBL4" s="24"/>
      <c r="VBM4" s="24"/>
      <c r="VBN4" s="24"/>
      <c r="VBO4" s="24"/>
      <c r="VBP4" s="24"/>
      <c r="VBQ4" s="24"/>
      <c r="VBR4" s="24"/>
      <c r="VBS4" s="24"/>
      <c r="VBT4" s="24"/>
      <c r="VBU4" s="24"/>
      <c r="VBV4" s="24"/>
      <c r="VBW4" s="24"/>
      <c r="VBX4" s="24"/>
      <c r="VBY4" s="24"/>
      <c r="VBZ4" s="24"/>
      <c r="VCA4" s="24"/>
      <c r="VCB4" s="24"/>
      <c r="VCC4" s="24"/>
      <c r="VCD4" s="24"/>
      <c r="VCE4" s="24"/>
      <c r="VCF4" s="24"/>
      <c r="VCG4" s="24"/>
      <c r="VCH4" s="24"/>
      <c r="VCI4" s="24"/>
      <c r="VCJ4" s="24"/>
      <c r="VCK4" s="24"/>
      <c r="VCL4" s="24"/>
      <c r="VCM4" s="24"/>
      <c r="VCN4" s="24"/>
      <c r="VCO4" s="24"/>
      <c r="VCP4" s="24"/>
      <c r="VCQ4" s="24"/>
      <c r="VCR4" s="24"/>
      <c r="VCS4" s="24"/>
      <c r="VCT4" s="24"/>
      <c r="VCU4" s="24"/>
      <c r="VCV4" s="24"/>
      <c r="VCW4" s="24"/>
      <c r="VCX4" s="24"/>
      <c r="VCY4" s="24"/>
      <c r="VCZ4" s="24"/>
      <c r="VDA4" s="24"/>
      <c r="VDB4" s="24"/>
      <c r="VDC4" s="24"/>
      <c r="VDD4" s="24"/>
      <c r="VDE4" s="24"/>
      <c r="VDF4" s="24"/>
      <c r="VDG4" s="24"/>
      <c r="VDH4" s="24"/>
      <c r="VDI4" s="24"/>
      <c r="VDJ4" s="24"/>
      <c r="VDK4" s="24"/>
      <c r="VDL4" s="24"/>
      <c r="VDM4" s="24"/>
      <c r="VDN4" s="24"/>
      <c r="VDO4" s="24"/>
      <c r="VDP4" s="24"/>
      <c r="VDQ4" s="24"/>
      <c r="VDR4" s="24"/>
      <c r="VDS4" s="24"/>
      <c r="VDT4" s="24"/>
      <c r="VDU4" s="24"/>
      <c r="VDV4" s="24"/>
      <c r="VDW4" s="24"/>
      <c r="VDX4" s="24"/>
      <c r="VDY4" s="24"/>
      <c r="VDZ4" s="24"/>
      <c r="VEA4" s="24"/>
      <c r="VEB4" s="24"/>
      <c r="VEC4" s="24"/>
      <c r="VED4" s="24"/>
      <c r="VEE4" s="24"/>
      <c r="VEF4" s="24"/>
      <c r="VEG4" s="24"/>
      <c r="VEH4" s="24"/>
      <c r="VEI4" s="24"/>
      <c r="VEJ4" s="24"/>
      <c r="VEK4" s="24"/>
      <c r="VEL4" s="24"/>
      <c r="VEM4" s="24"/>
      <c r="VEN4" s="24"/>
      <c r="VEO4" s="24"/>
      <c r="VEP4" s="24"/>
      <c r="VEQ4" s="24"/>
      <c r="VER4" s="24"/>
      <c r="VES4" s="24"/>
      <c r="VET4" s="24"/>
      <c r="VEU4" s="24"/>
      <c r="VEV4" s="24"/>
      <c r="VEW4" s="24"/>
      <c r="VEX4" s="24"/>
      <c r="VEY4" s="24"/>
      <c r="VEZ4" s="24"/>
      <c r="VFA4" s="24"/>
      <c r="VFB4" s="24"/>
      <c r="VFC4" s="24"/>
      <c r="VFD4" s="24"/>
      <c r="VFE4" s="24"/>
      <c r="VFF4" s="24"/>
      <c r="VFG4" s="24"/>
      <c r="VFH4" s="24"/>
      <c r="VFI4" s="24"/>
      <c r="VFJ4" s="24"/>
      <c r="VFK4" s="24"/>
      <c r="VFL4" s="24"/>
      <c r="VFM4" s="24"/>
      <c r="VFN4" s="24"/>
      <c r="VFO4" s="24"/>
      <c r="VFP4" s="24"/>
      <c r="VFQ4" s="24"/>
      <c r="VFR4" s="24"/>
      <c r="VFS4" s="24"/>
      <c r="VFT4" s="24"/>
      <c r="VFU4" s="24"/>
      <c r="VFV4" s="24"/>
      <c r="VFW4" s="24"/>
      <c r="VFX4" s="24"/>
      <c r="VFY4" s="24"/>
      <c r="VFZ4" s="24"/>
      <c r="VGA4" s="24"/>
      <c r="VGB4" s="24"/>
      <c r="VGC4" s="24"/>
      <c r="VGD4" s="24"/>
      <c r="VGE4" s="24"/>
      <c r="VGF4" s="24"/>
      <c r="VGG4" s="24"/>
      <c r="VGH4" s="24"/>
      <c r="VGI4" s="24"/>
      <c r="VGJ4" s="24"/>
      <c r="VGK4" s="24"/>
      <c r="VGL4" s="24"/>
      <c r="VGM4" s="24"/>
      <c r="VGN4" s="24"/>
      <c r="VGO4" s="24"/>
      <c r="VGP4" s="24"/>
      <c r="VGQ4" s="24"/>
      <c r="VGR4" s="24"/>
      <c r="VGS4" s="24"/>
      <c r="VGT4" s="24"/>
      <c r="VGU4" s="24"/>
      <c r="VGV4" s="24"/>
      <c r="VGW4" s="24"/>
      <c r="VGX4" s="24"/>
      <c r="VGY4" s="24"/>
      <c r="VGZ4" s="24"/>
      <c r="VHA4" s="24"/>
      <c r="VHB4" s="24"/>
      <c r="VHC4" s="24"/>
      <c r="VHD4" s="24"/>
      <c r="VHE4" s="24"/>
      <c r="VHF4" s="24"/>
      <c r="VHG4" s="24"/>
      <c r="VHH4" s="24"/>
      <c r="VHI4" s="24"/>
      <c r="VHJ4" s="24"/>
      <c r="VHK4" s="24"/>
      <c r="VHL4" s="24"/>
      <c r="VHM4" s="24"/>
      <c r="VHN4" s="24"/>
      <c r="VHO4" s="24"/>
      <c r="VHP4" s="24"/>
      <c r="VHQ4" s="24"/>
      <c r="VHR4" s="24"/>
      <c r="VHS4" s="24"/>
      <c r="VHT4" s="24"/>
      <c r="VHU4" s="24"/>
      <c r="VHV4" s="24"/>
      <c r="VHW4" s="24"/>
      <c r="VHX4" s="24"/>
      <c r="VHY4" s="24"/>
      <c r="VHZ4" s="24"/>
      <c r="VIA4" s="24"/>
      <c r="VIB4" s="24"/>
      <c r="VIC4" s="24"/>
      <c r="VID4" s="24"/>
      <c r="VIE4" s="24"/>
      <c r="VIF4" s="24"/>
      <c r="VIG4" s="24"/>
      <c r="VIH4" s="24"/>
      <c r="VII4" s="24"/>
      <c r="VIJ4" s="24"/>
      <c r="VIK4" s="24"/>
      <c r="VIL4" s="24"/>
      <c r="VIM4" s="24"/>
      <c r="VIN4" s="24"/>
      <c r="VIO4" s="24"/>
      <c r="VIP4" s="24"/>
      <c r="VIQ4" s="24"/>
      <c r="VIR4" s="24"/>
      <c r="VIS4" s="24"/>
      <c r="VIT4" s="24"/>
      <c r="VIU4" s="24"/>
      <c r="VIV4" s="24"/>
      <c r="VIW4" s="24"/>
      <c r="VIX4" s="24"/>
      <c r="VIY4" s="24"/>
      <c r="VIZ4" s="24"/>
      <c r="VJA4" s="24"/>
      <c r="VJB4" s="24"/>
      <c r="VJC4" s="24"/>
      <c r="VJD4" s="24"/>
      <c r="VJE4" s="24"/>
      <c r="VJF4" s="24"/>
      <c r="VJG4" s="24"/>
      <c r="VJH4" s="24"/>
      <c r="VJI4" s="24"/>
      <c r="VJJ4" s="24"/>
      <c r="VJK4" s="24"/>
      <c r="VJL4" s="24"/>
      <c r="VJM4" s="24"/>
      <c r="VJN4" s="24"/>
      <c r="VJO4" s="24"/>
      <c r="VJP4" s="24"/>
      <c r="VJQ4" s="24"/>
      <c r="VJR4" s="24"/>
      <c r="VJS4" s="24"/>
      <c r="VJT4" s="24"/>
      <c r="VJU4" s="24"/>
      <c r="VJV4" s="24"/>
      <c r="VJW4" s="24"/>
      <c r="VJX4" s="24"/>
      <c r="VJY4" s="24"/>
      <c r="VJZ4" s="24"/>
      <c r="VKA4" s="24"/>
      <c r="VKB4" s="24"/>
      <c r="VKC4" s="24"/>
      <c r="VKD4" s="24"/>
      <c r="VKE4" s="24"/>
      <c r="VKF4" s="24"/>
      <c r="VKG4" s="24"/>
      <c r="VKH4" s="24"/>
      <c r="VKI4" s="24"/>
      <c r="VKJ4" s="24"/>
      <c r="VKK4" s="24"/>
      <c r="VKL4" s="24"/>
      <c r="VKM4" s="24"/>
      <c r="VKN4" s="24"/>
      <c r="VKO4" s="24"/>
      <c r="VKP4" s="24"/>
      <c r="VKQ4" s="24"/>
      <c r="VKR4" s="24"/>
      <c r="VKS4" s="24"/>
      <c r="VKT4" s="24"/>
      <c r="VKU4" s="24"/>
      <c r="VKV4" s="24"/>
      <c r="VKW4" s="24"/>
      <c r="VKX4" s="24"/>
      <c r="VKY4" s="24"/>
      <c r="VKZ4" s="24"/>
      <c r="VLA4" s="24"/>
      <c r="VLB4" s="24"/>
      <c r="VLC4" s="24"/>
      <c r="VLD4" s="24"/>
      <c r="VLE4" s="24"/>
      <c r="VLF4" s="24"/>
      <c r="VLG4" s="24"/>
      <c r="VLH4" s="24"/>
      <c r="VLI4" s="24"/>
      <c r="VLJ4" s="24"/>
      <c r="VLK4" s="24"/>
      <c r="VLL4" s="24"/>
      <c r="VLM4" s="24"/>
      <c r="VLN4" s="24"/>
      <c r="VLO4" s="24"/>
      <c r="VLP4" s="24"/>
      <c r="VLQ4" s="24"/>
      <c r="VLR4" s="24"/>
      <c r="VLS4" s="24"/>
      <c r="VLT4" s="24"/>
      <c r="VLU4" s="24"/>
      <c r="VLV4" s="24"/>
      <c r="VLW4" s="24"/>
      <c r="VLX4" s="24"/>
      <c r="VLY4" s="24"/>
      <c r="VLZ4" s="24"/>
      <c r="VMA4" s="24"/>
      <c r="VMB4" s="24"/>
      <c r="VMC4" s="24"/>
      <c r="VMD4" s="24"/>
      <c r="VME4" s="24"/>
      <c r="VMF4" s="24"/>
      <c r="VMG4" s="24"/>
      <c r="VMH4" s="24"/>
      <c r="VMI4" s="24"/>
      <c r="VMJ4" s="24"/>
      <c r="VMK4" s="24"/>
      <c r="VML4" s="24"/>
      <c r="VMM4" s="24"/>
      <c r="VMN4" s="24"/>
      <c r="VMO4" s="24"/>
      <c r="VMP4" s="24"/>
      <c r="VMQ4" s="24"/>
      <c r="VMR4" s="24"/>
      <c r="VMS4" s="24"/>
      <c r="VMT4" s="24"/>
      <c r="VMU4" s="24"/>
      <c r="VMV4" s="24"/>
      <c r="VMW4" s="24"/>
      <c r="VMX4" s="24"/>
      <c r="VMY4" s="24"/>
      <c r="VMZ4" s="24"/>
      <c r="VNA4" s="24"/>
      <c r="VNB4" s="24"/>
      <c r="VNC4" s="24"/>
      <c r="VND4" s="24"/>
      <c r="VNE4" s="24"/>
      <c r="VNF4" s="24"/>
      <c r="VNG4" s="24"/>
      <c r="VNH4" s="24"/>
      <c r="VNI4" s="24"/>
      <c r="VNJ4" s="24"/>
      <c r="VNK4" s="24"/>
      <c r="VNL4" s="24"/>
      <c r="VNM4" s="24"/>
      <c r="VNN4" s="24"/>
      <c r="VNO4" s="24"/>
      <c r="VNP4" s="24"/>
      <c r="VNQ4" s="24"/>
      <c r="VNR4" s="24"/>
      <c r="VNS4" s="24"/>
      <c r="VNT4" s="24"/>
      <c r="VNU4" s="24"/>
      <c r="VNV4" s="24"/>
      <c r="VNW4" s="24"/>
      <c r="VNX4" s="24"/>
      <c r="VNY4" s="24"/>
      <c r="VNZ4" s="24"/>
      <c r="VOA4" s="24"/>
      <c r="VOB4" s="24"/>
      <c r="VOC4" s="24"/>
      <c r="VOD4" s="24"/>
      <c r="VOE4" s="24"/>
      <c r="VOF4" s="24"/>
      <c r="VOG4" s="24"/>
      <c r="VOH4" s="24"/>
      <c r="VOI4" s="24"/>
      <c r="VOJ4" s="24"/>
      <c r="VOK4" s="24"/>
      <c r="VOL4" s="24"/>
      <c r="VOM4" s="24"/>
      <c r="VON4" s="24"/>
      <c r="VOO4" s="24"/>
      <c r="VOP4" s="24"/>
      <c r="VOQ4" s="24"/>
      <c r="VOR4" s="24"/>
      <c r="VOS4" s="24"/>
      <c r="VOT4" s="24"/>
      <c r="VOU4" s="24"/>
      <c r="VOV4" s="24"/>
      <c r="VOW4" s="24"/>
      <c r="VOX4" s="24"/>
      <c r="VOY4" s="24"/>
      <c r="VOZ4" s="24"/>
      <c r="VPA4" s="24"/>
      <c r="VPB4" s="24"/>
      <c r="VPC4" s="24"/>
      <c r="VPD4" s="24"/>
      <c r="VPE4" s="24"/>
      <c r="VPF4" s="24"/>
      <c r="VPG4" s="24"/>
      <c r="VPH4" s="24"/>
      <c r="VPI4" s="24"/>
      <c r="VPJ4" s="24"/>
      <c r="VPK4" s="24"/>
      <c r="VPL4" s="24"/>
      <c r="VPM4" s="24"/>
      <c r="VPN4" s="24"/>
      <c r="VPO4" s="24"/>
      <c r="VPP4" s="24"/>
      <c r="VPQ4" s="24"/>
      <c r="VPR4" s="24"/>
      <c r="VPS4" s="24"/>
      <c r="VPT4" s="24"/>
      <c r="VPU4" s="24"/>
      <c r="VPV4" s="24"/>
      <c r="VPW4" s="24"/>
      <c r="VPX4" s="24"/>
      <c r="VPY4" s="24"/>
      <c r="VPZ4" s="24"/>
      <c r="VQA4" s="24"/>
      <c r="VQB4" s="24"/>
      <c r="VQC4" s="24"/>
      <c r="VQD4" s="24"/>
      <c r="VQE4" s="24"/>
      <c r="VQF4" s="24"/>
      <c r="VQG4" s="24"/>
      <c r="VQH4" s="24"/>
      <c r="VQI4" s="24"/>
      <c r="VQJ4" s="24"/>
      <c r="VQK4" s="24"/>
      <c r="VQL4" s="24"/>
      <c r="VQM4" s="24"/>
      <c r="VQN4" s="24"/>
      <c r="VQO4" s="24"/>
      <c r="VQP4" s="24"/>
      <c r="VQQ4" s="24"/>
      <c r="VQR4" s="24"/>
      <c r="VQS4" s="24"/>
      <c r="VQT4" s="24"/>
      <c r="VQU4" s="24"/>
      <c r="VQV4" s="24"/>
      <c r="VQW4" s="24"/>
      <c r="VQX4" s="24"/>
      <c r="VQY4" s="24"/>
      <c r="VQZ4" s="24"/>
      <c r="VRA4" s="24"/>
      <c r="VRB4" s="24"/>
      <c r="VRC4" s="24"/>
      <c r="VRD4" s="24"/>
      <c r="VRE4" s="24"/>
      <c r="VRF4" s="24"/>
      <c r="VRG4" s="24"/>
      <c r="VRH4" s="24"/>
      <c r="VRI4" s="24"/>
      <c r="VRJ4" s="24"/>
      <c r="VRK4" s="24"/>
      <c r="VRL4" s="24"/>
      <c r="VRM4" s="24"/>
      <c r="VRN4" s="24"/>
      <c r="VRO4" s="24"/>
      <c r="VRP4" s="24"/>
      <c r="VRQ4" s="24"/>
      <c r="VRR4" s="24"/>
      <c r="VRS4" s="24"/>
      <c r="VRT4" s="24"/>
      <c r="VRU4" s="24"/>
      <c r="VRV4" s="24"/>
      <c r="VRW4" s="24"/>
      <c r="VRX4" s="24"/>
      <c r="VRY4" s="24"/>
      <c r="VRZ4" s="24"/>
      <c r="VSA4" s="24"/>
      <c r="VSB4" s="24"/>
      <c r="VSC4" s="24"/>
      <c r="VSD4" s="24"/>
      <c r="VSE4" s="24"/>
      <c r="VSF4" s="24"/>
      <c r="VSG4" s="24"/>
      <c r="VSH4" s="24"/>
      <c r="VSI4" s="24"/>
      <c r="VSJ4" s="24"/>
      <c r="VSK4" s="24"/>
      <c r="VSL4" s="24"/>
      <c r="VSM4" s="24"/>
      <c r="VSN4" s="24"/>
      <c r="VSO4" s="24"/>
      <c r="VSP4" s="24"/>
      <c r="VSQ4" s="24"/>
      <c r="VSR4" s="24"/>
      <c r="VSS4" s="24"/>
      <c r="VST4" s="24"/>
      <c r="VSU4" s="24"/>
      <c r="VSV4" s="24"/>
      <c r="VSW4" s="24"/>
      <c r="VSX4" s="24"/>
      <c r="VSY4" s="24"/>
      <c r="VSZ4" s="24"/>
      <c r="VTA4" s="24"/>
      <c r="VTB4" s="24"/>
      <c r="VTC4" s="24"/>
      <c r="VTD4" s="24"/>
      <c r="VTE4" s="24"/>
      <c r="VTF4" s="24"/>
      <c r="VTG4" s="24"/>
      <c r="VTH4" s="24"/>
      <c r="VTI4" s="24"/>
      <c r="VTJ4" s="24"/>
      <c r="VTK4" s="24"/>
      <c r="VTL4" s="24"/>
      <c r="VTM4" s="24"/>
      <c r="VTN4" s="24"/>
      <c r="VTO4" s="24"/>
      <c r="VTP4" s="24"/>
      <c r="VTQ4" s="24"/>
      <c r="VTR4" s="24"/>
      <c r="VTS4" s="24"/>
      <c r="VTT4" s="24"/>
      <c r="VTU4" s="24"/>
      <c r="VTV4" s="24"/>
      <c r="VTW4" s="24"/>
      <c r="VTX4" s="24"/>
      <c r="VTY4" s="24"/>
      <c r="VTZ4" s="24"/>
      <c r="VUA4" s="24"/>
      <c r="VUB4" s="24"/>
      <c r="VUC4" s="24"/>
      <c r="VUD4" s="24"/>
      <c r="VUE4" s="24"/>
      <c r="VUF4" s="24"/>
      <c r="VUG4" s="24"/>
      <c r="VUH4" s="24"/>
      <c r="VUI4" s="24"/>
      <c r="VUJ4" s="24"/>
      <c r="VUK4" s="24"/>
      <c r="VUL4" s="24"/>
      <c r="VUM4" s="24"/>
      <c r="VUN4" s="24"/>
      <c r="VUO4" s="24"/>
      <c r="VUP4" s="24"/>
      <c r="VUQ4" s="24"/>
      <c r="VUR4" s="24"/>
      <c r="VUS4" s="24"/>
      <c r="VUT4" s="24"/>
      <c r="VUU4" s="24"/>
      <c r="VUV4" s="24"/>
      <c r="VUW4" s="24"/>
      <c r="VUX4" s="24"/>
      <c r="VUY4" s="24"/>
      <c r="VUZ4" s="24"/>
      <c r="VVA4" s="24"/>
      <c r="VVB4" s="24"/>
      <c r="VVC4" s="24"/>
      <c r="VVD4" s="24"/>
      <c r="VVE4" s="24"/>
      <c r="VVF4" s="24"/>
      <c r="VVG4" s="24"/>
      <c r="VVH4" s="24"/>
      <c r="VVI4" s="24"/>
      <c r="VVJ4" s="24"/>
      <c r="VVK4" s="24"/>
      <c r="VVL4" s="24"/>
      <c r="VVM4" s="24"/>
      <c r="VVN4" s="24"/>
      <c r="VVO4" s="24"/>
      <c r="VVP4" s="24"/>
      <c r="VVQ4" s="24"/>
      <c r="VVR4" s="24"/>
      <c r="VVS4" s="24"/>
      <c r="VVT4" s="24"/>
      <c r="VVU4" s="24"/>
      <c r="VVV4" s="24"/>
      <c r="VVW4" s="24"/>
      <c r="VVX4" s="24"/>
      <c r="VVY4" s="24"/>
      <c r="VVZ4" s="24"/>
      <c r="VWA4" s="24"/>
      <c r="VWB4" s="24"/>
      <c r="VWC4" s="24"/>
      <c r="VWD4" s="24"/>
      <c r="VWE4" s="24"/>
      <c r="VWF4" s="24"/>
      <c r="VWG4" s="24"/>
      <c r="VWH4" s="24"/>
      <c r="VWI4" s="24"/>
      <c r="VWJ4" s="24"/>
      <c r="VWK4" s="24"/>
      <c r="VWL4" s="24"/>
      <c r="VWM4" s="24"/>
      <c r="VWN4" s="24"/>
      <c r="VWO4" s="24"/>
      <c r="VWP4" s="24"/>
      <c r="VWQ4" s="24"/>
      <c r="VWR4" s="24"/>
      <c r="VWS4" s="24"/>
      <c r="VWT4" s="24"/>
      <c r="VWU4" s="24"/>
      <c r="VWV4" s="24"/>
      <c r="VWW4" s="24"/>
      <c r="VWX4" s="24"/>
      <c r="VWY4" s="24"/>
      <c r="VWZ4" s="24"/>
      <c r="VXA4" s="24"/>
      <c r="VXB4" s="24"/>
      <c r="VXC4" s="24"/>
      <c r="VXD4" s="24"/>
      <c r="VXE4" s="24"/>
      <c r="VXF4" s="24"/>
      <c r="VXG4" s="24"/>
      <c r="VXH4" s="24"/>
      <c r="VXI4" s="24"/>
      <c r="VXJ4" s="24"/>
      <c r="VXK4" s="24"/>
      <c r="VXL4" s="24"/>
      <c r="VXM4" s="24"/>
      <c r="VXN4" s="24"/>
      <c r="VXO4" s="24"/>
      <c r="VXP4" s="24"/>
      <c r="VXQ4" s="24"/>
      <c r="VXR4" s="24"/>
      <c r="VXS4" s="24"/>
      <c r="VXT4" s="24"/>
      <c r="VXU4" s="24"/>
      <c r="VXV4" s="24"/>
      <c r="VXW4" s="24"/>
      <c r="VXX4" s="24"/>
      <c r="VXY4" s="24"/>
      <c r="VXZ4" s="24"/>
      <c r="VYA4" s="24"/>
      <c r="VYB4" s="24"/>
      <c r="VYC4" s="24"/>
      <c r="VYD4" s="24"/>
      <c r="VYE4" s="24"/>
      <c r="VYF4" s="24"/>
      <c r="VYG4" s="24"/>
      <c r="VYH4" s="24"/>
      <c r="VYI4" s="24"/>
      <c r="VYJ4" s="24"/>
      <c r="VYK4" s="24"/>
      <c r="VYL4" s="24"/>
      <c r="VYM4" s="24"/>
      <c r="VYN4" s="24"/>
      <c r="VYO4" s="24"/>
      <c r="VYP4" s="24"/>
      <c r="VYQ4" s="24"/>
      <c r="VYR4" s="24"/>
      <c r="VYS4" s="24"/>
      <c r="VYT4" s="24"/>
      <c r="VYU4" s="24"/>
      <c r="VYV4" s="24"/>
      <c r="VYW4" s="24"/>
      <c r="VYX4" s="24"/>
      <c r="VYY4" s="24"/>
      <c r="VYZ4" s="24"/>
      <c r="VZA4" s="24"/>
      <c r="VZB4" s="24"/>
      <c r="VZC4" s="24"/>
      <c r="VZD4" s="24"/>
      <c r="VZE4" s="24"/>
      <c r="VZF4" s="24"/>
      <c r="VZG4" s="24"/>
      <c r="VZH4" s="24"/>
      <c r="VZI4" s="24"/>
      <c r="VZJ4" s="24"/>
      <c r="VZK4" s="24"/>
      <c r="VZL4" s="24"/>
      <c r="VZM4" s="24"/>
      <c r="VZN4" s="24"/>
      <c r="VZO4" s="24"/>
      <c r="VZP4" s="24"/>
      <c r="VZQ4" s="24"/>
      <c r="VZR4" s="24"/>
      <c r="VZS4" s="24"/>
      <c r="VZT4" s="24"/>
      <c r="VZU4" s="24"/>
      <c r="VZV4" s="24"/>
      <c r="VZW4" s="24"/>
      <c r="VZX4" s="24"/>
      <c r="VZY4" s="24"/>
      <c r="VZZ4" s="24"/>
      <c r="WAA4" s="24"/>
      <c r="WAB4" s="24"/>
      <c r="WAC4" s="24"/>
      <c r="WAD4" s="24"/>
      <c r="WAE4" s="24"/>
      <c r="WAF4" s="24"/>
      <c r="WAG4" s="24"/>
      <c r="WAH4" s="24"/>
      <c r="WAI4" s="24"/>
      <c r="WAJ4" s="24"/>
      <c r="WAK4" s="24"/>
      <c r="WAL4" s="24"/>
      <c r="WAM4" s="24"/>
      <c r="WAN4" s="24"/>
      <c r="WAO4" s="24"/>
      <c r="WAP4" s="24"/>
      <c r="WAQ4" s="24"/>
      <c r="WAR4" s="24"/>
      <c r="WAS4" s="24"/>
      <c r="WAT4" s="24"/>
      <c r="WAU4" s="24"/>
      <c r="WAV4" s="24"/>
      <c r="WAW4" s="24"/>
      <c r="WAX4" s="24"/>
      <c r="WAY4" s="24"/>
      <c r="WAZ4" s="24"/>
      <c r="WBA4" s="24"/>
      <c r="WBB4" s="24"/>
      <c r="WBC4" s="24"/>
      <c r="WBD4" s="24"/>
      <c r="WBE4" s="24"/>
      <c r="WBF4" s="24"/>
      <c r="WBG4" s="24"/>
      <c r="WBH4" s="24"/>
      <c r="WBI4" s="24"/>
      <c r="WBJ4" s="24"/>
      <c r="WBK4" s="24"/>
      <c r="WBL4" s="24"/>
      <c r="WBM4" s="24"/>
      <c r="WBN4" s="24"/>
      <c r="WBO4" s="24"/>
      <c r="WBP4" s="24"/>
      <c r="WBQ4" s="24"/>
      <c r="WBR4" s="24"/>
      <c r="WBS4" s="24"/>
      <c r="WBT4" s="24"/>
      <c r="WBU4" s="24"/>
      <c r="WBV4" s="24"/>
      <c r="WBW4" s="24"/>
      <c r="WBX4" s="24"/>
      <c r="WBY4" s="24"/>
      <c r="WBZ4" s="24"/>
      <c r="WCA4" s="24"/>
      <c r="WCB4" s="24"/>
      <c r="WCC4" s="24"/>
      <c r="WCD4" s="24"/>
      <c r="WCE4" s="24"/>
      <c r="WCF4" s="24"/>
      <c r="WCG4" s="24"/>
      <c r="WCH4" s="24"/>
      <c r="WCI4" s="24"/>
      <c r="WCJ4" s="24"/>
      <c r="WCK4" s="24"/>
      <c r="WCL4" s="24"/>
      <c r="WCM4" s="24"/>
      <c r="WCN4" s="24"/>
      <c r="WCO4" s="24"/>
      <c r="WCP4" s="24"/>
      <c r="WCQ4" s="24"/>
      <c r="WCR4" s="24"/>
      <c r="WCS4" s="24"/>
      <c r="WCT4" s="24"/>
      <c r="WCU4" s="24"/>
      <c r="WCV4" s="24"/>
      <c r="WCW4" s="24"/>
      <c r="WCX4" s="24"/>
      <c r="WCY4" s="24"/>
      <c r="WCZ4" s="24"/>
      <c r="WDA4" s="24"/>
      <c r="WDB4" s="24"/>
      <c r="WDC4" s="24"/>
      <c r="WDD4" s="24"/>
      <c r="WDE4" s="24"/>
      <c r="WDF4" s="24"/>
      <c r="WDG4" s="24"/>
      <c r="WDH4" s="24"/>
      <c r="WDI4" s="24"/>
      <c r="WDJ4" s="24"/>
      <c r="WDK4" s="24"/>
      <c r="WDL4" s="24"/>
      <c r="WDM4" s="24"/>
      <c r="WDN4" s="24"/>
      <c r="WDO4" s="24"/>
      <c r="WDP4" s="24"/>
      <c r="WDQ4" s="24"/>
      <c r="WDR4" s="24"/>
      <c r="WDS4" s="24"/>
      <c r="WDT4" s="24"/>
      <c r="WDU4" s="24"/>
      <c r="WDV4" s="24"/>
      <c r="WDW4" s="24"/>
      <c r="WDX4" s="24"/>
      <c r="WDY4" s="24"/>
      <c r="WDZ4" s="24"/>
      <c r="WEA4" s="24"/>
      <c r="WEB4" s="24"/>
      <c r="WEC4" s="24"/>
      <c r="WED4" s="24"/>
      <c r="WEE4" s="24"/>
      <c r="WEF4" s="24"/>
      <c r="WEG4" s="24"/>
      <c r="WEH4" s="24"/>
      <c r="WEI4" s="24"/>
      <c r="WEJ4" s="24"/>
      <c r="WEK4" s="24"/>
      <c r="WEL4" s="24"/>
      <c r="WEM4" s="24"/>
      <c r="WEN4" s="24"/>
      <c r="WEO4" s="24"/>
      <c r="WEP4" s="24"/>
      <c r="WEQ4" s="24"/>
      <c r="WER4" s="24"/>
      <c r="WES4" s="24"/>
      <c r="WET4" s="24"/>
      <c r="WEU4" s="24"/>
      <c r="WEV4" s="24"/>
      <c r="WEW4" s="24"/>
      <c r="WEX4" s="24"/>
      <c r="WEY4" s="24"/>
      <c r="WEZ4" s="24"/>
      <c r="WFA4" s="24"/>
      <c r="WFB4" s="24"/>
      <c r="WFC4" s="24"/>
      <c r="WFD4" s="24"/>
      <c r="WFE4" s="24"/>
      <c r="WFF4" s="24"/>
      <c r="WFG4" s="24"/>
      <c r="WFH4" s="24"/>
      <c r="WFI4" s="24"/>
      <c r="WFJ4" s="24"/>
      <c r="WFK4" s="24"/>
      <c r="WFL4" s="24"/>
      <c r="WFM4" s="24"/>
      <c r="WFN4" s="24"/>
      <c r="WFO4" s="24"/>
      <c r="WFP4" s="24"/>
      <c r="WFQ4" s="24"/>
      <c r="WFR4" s="24"/>
      <c r="WFS4" s="24"/>
      <c r="WFT4" s="24"/>
      <c r="WFU4" s="24"/>
      <c r="WFV4" s="24"/>
      <c r="WFW4" s="24"/>
      <c r="WFX4" s="24"/>
      <c r="WFY4" s="24"/>
      <c r="WFZ4" s="24"/>
      <c r="WGA4" s="24"/>
      <c r="WGB4" s="24"/>
      <c r="WGC4" s="24"/>
      <c r="WGD4" s="24"/>
      <c r="WGE4" s="24"/>
      <c r="WGF4" s="24"/>
      <c r="WGG4" s="24"/>
      <c r="WGH4" s="24"/>
      <c r="WGI4" s="24"/>
      <c r="WGJ4" s="24"/>
      <c r="WGK4" s="24"/>
      <c r="WGL4" s="24"/>
      <c r="WGM4" s="24"/>
      <c r="WGN4" s="24"/>
      <c r="WGO4" s="24"/>
      <c r="WGP4" s="24"/>
      <c r="WGQ4" s="24"/>
      <c r="WGR4" s="24"/>
      <c r="WGS4" s="24"/>
      <c r="WGT4" s="24"/>
      <c r="WGU4" s="24"/>
      <c r="WGV4" s="24"/>
      <c r="WGW4" s="24"/>
      <c r="WGX4" s="24"/>
      <c r="WGY4" s="24"/>
      <c r="WGZ4" s="24"/>
      <c r="WHA4" s="24"/>
      <c r="WHB4" s="24"/>
      <c r="WHC4" s="24"/>
      <c r="WHD4" s="24"/>
      <c r="WHE4" s="24"/>
      <c r="WHF4" s="24"/>
      <c r="WHG4" s="24"/>
      <c r="WHH4" s="24"/>
      <c r="WHI4" s="24"/>
      <c r="WHJ4" s="24"/>
      <c r="WHK4" s="24"/>
      <c r="WHL4" s="24"/>
      <c r="WHM4" s="24"/>
      <c r="WHN4" s="24"/>
      <c r="WHO4" s="24"/>
      <c r="WHP4" s="24"/>
      <c r="WHQ4" s="24"/>
      <c r="WHR4" s="24"/>
      <c r="WHS4" s="24"/>
      <c r="WHT4" s="24"/>
      <c r="WHU4" s="24"/>
      <c r="WHV4" s="24"/>
      <c r="WHW4" s="24"/>
      <c r="WHX4" s="24"/>
      <c r="WHY4" s="24"/>
      <c r="WHZ4" s="24"/>
      <c r="WIA4" s="24"/>
      <c r="WIB4" s="24"/>
      <c r="WIC4" s="24"/>
      <c r="WID4" s="24"/>
      <c r="WIE4" s="24"/>
      <c r="WIF4" s="24"/>
      <c r="WIG4" s="24"/>
      <c r="WIH4" s="24"/>
      <c r="WII4" s="24"/>
      <c r="WIJ4" s="24"/>
      <c r="WIK4" s="24"/>
      <c r="WIL4" s="24"/>
      <c r="WIM4" s="24"/>
      <c r="WIN4" s="24"/>
      <c r="WIO4" s="24"/>
      <c r="WIP4" s="24"/>
      <c r="WIQ4" s="24"/>
      <c r="WIR4" s="24"/>
      <c r="WIS4" s="24"/>
      <c r="WIT4" s="24"/>
      <c r="WIU4" s="24"/>
      <c r="WIV4" s="24"/>
      <c r="WIW4" s="24"/>
      <c r="WIX4" s="24"/>
      <c r="WIY4" s="24"/>
      <c r="WIZ4" s="24"/>
      <c r="WJA4" s="24"/>
      <c r="WJB4" s="24"/>
      <c r="WJC4" s="24"/>
      <c r="WJD4" s="24"/>
      <c r="WJE4" s="24"/>
      <c r="WJF4" s="24"/>
      <c r="WJG4" s="24"/>
      <c r="WJH4" s="24"/>
      <c r="WJI4" s="24"/>
      <c r="WJJ4" s="24"/>
      <c r="WJK4" s="24"/>
      <c r="WJL4" s="24"/>
      <c r="WJM4" s="24"/>
      <c r="WJN4" s="24"/>
      <c r="WJO4" s="24"/>
      <c r="WJP4" s="24"/>
      <c r="WJQ4" s="24"/>
      <c r="WJR4" s="24"/>
      <c r="WJS4" s="24"/>
      <c r="WJT4" s="24"/>
      <c r="WJU4" s="24"/>
      <c r="WJV4" s="24"/>
      <c r="WJW4" s="24"/>
      <c r="WJX4" s="24"/>
      <c r="WJY4" s="24"/>
      <c r="WJZ4" s="24"/>
      <c r="WKA4" s="24"/>
      <c r="WKB4" s="24"/>
      <c r="WKC4" s="24"/>
      <c r="WKD4" s="24"/>
      <c r="WKE4" s="24"/>
      <c r="WKF4" s="24"/>
      <c r="WKG4" s="24"/>
      <c r="WKH4" s="24"/>
      <c r="WKI4" s="24"/>
      <c r="WKJ4" s="24"/>
      <c r="WKK4" s="24"/>
      <c r="WKL4" s="24"/>
      <c r="WKM4" s="24"/>
      <c r="WKN4" s="24"/>
      <c r="WKO4" s="24"/>
      <c r="WKP4" s="24"/>
      <c r="WKQ4" s="24"/>
      <c r="WKR4" s="24"/>
      <c r="WKS4" s="24"/>
      <c r="WKT4" s="24"/>
      <c r="WKU4" s="24"/>
      <c r="WKV4" s="24"/>
      <c r="WKW4" s="24"/>
      <c r="WKX4" s="24"/>
      <c r="WKY4" s="24"/>
      <c r="WKZ4" s="24"/>
      <c r="WLA4" s="24"/>
      <c r="WLB4" s="24"/>
      <c r="WLC4" s="24"/>
      <c r="WLD4" s="24"/>
      <c r="WLE4" s="24"/>
      <c r="WLF4" s="24"/>
      <c r="WLG4" s="24"/>
      <c r="WLH4" s="24"/>
      <c r="WLI4" s="24"/>
      <c r="WLJ4" s="24"/>
      <c r="WLK4" s="24"/>
      <c r="WLL4" s="24"/>
      <c r="WLM4" s="24"/>
      <c r="WLN4" s="24"/>
      <c r="WLO4" s="24"/>
      <c r="WLP4" s="24"/>
      <c r="WLQ4" s="24"/>
      <c r="WLR4" s="24"/>
      <c r="WLS4" s="24"/>
      <c r="WLT4" s="24"/>
      <c r="WLU4" s="24"/>
      <c r="WLV4" s="24"/>
      <c r="WLW4" s="24"/>
      <c r="WLX4" s="24"/>
      <c r="WLY4" s="24"/>
      <c r="WLZ4" s="24"/>
      <c r="WMA4" s="24"/>
      <c r="WMB4" s="24"/>
      <c r="WMC4" s="24"/>
      <c r="WMD4" s="24"/>
      <c r="WME4" s="24"/>
      <c r="WMF4" s="24"/>
      <c r="WMG4" s="24"/>
      <c r="WMH4" s="24"/>
      <c r="WMI4" s="24"/>
      <c r="WMJ4" s="24"/>
      <c r="WMK4" s="24"/>
      <c r="WML4" s="24"/>
      <c r="WMM4" s="24"/>
      <c r="WMN4" s="24"/>
      <c r="WMO4" s="24"/>
      <c r="WMP4" s="24"/>
      <c r="WMQ4" s="24"/>
      <c r="WMR4" s="24"/>
      <c r="WMS4" s="24"/>
      <c r="WMT4" s="24"/>
      <c r="WMU4" s="24"/>
      <c r="WMV4" s="24"/>
      <c r="WMW4" s="24"/>
      <c r="WMX4" s="24"/>
      <c r="WMY4" s="24"/>
      <c r="WMZ4" s="24"/>
      <c r="WNA4" s="24"/>
      <c r="WNB4" s="24"/>
      <c r="WNC4" s="24"/>
      <c r="WND4" s="24"/>
      <c r="WNE4" s="24"/>
      <c r="WNF4" s="24"/>
      <c r="WNG4" s="24"/>
      <c r="WNH4" s="24"/>
      <c r="WNI4" s="24"/>
      <c r="WNJ4" s="24"/>
      <c r="WNK4" s="24"/>
      <c r="WNL4" s="24"/>
      <c r="WNM4" s="24"/>
      <c r="WNN4" s="24"/>
      <c r="WNO4" s="24"/>
      <c r="WNP4" s="24"/>
      <c r="WNQ4" s="24"/>
      <c r="WNR4" s="24"/>
      <c r="WNS4" s="24"/>
      <c r="WNT4" s="24"/>
      <c r="WNU4" s="24"/>
      <c r="WNV4" s="24"/>
      <c r="WNW4" s="24"/>
      <c r="WNX4" s="24"/>
      <c r="WNY4" s="24"/>
      <c r="WNZ4" s="24"/>
      <c r="WOA4" s="24"/>
      <c r="WOB4" s="24"/>
      <c r="WOC4" s="24"/>
      <c r="WOD4" s="24"/>
      <c r="WOE4" s="24"/>
      <c r="WOF4" s="24"/>
      <c r="WOG4" s="24"/>
      <c r="WOH4" s="24"/>
      <c r="WOI4" s="24"/>
      <c r="WOJ4" s="24"/>
      <c r="WOK4" s="24"/>
      <c r="WOL4" s="24"/>
      <c r="WOM4" s="24"/>
      <c r="WON4" s="24"/>
      <c r="WOO4" s="24"/>
      <c r="WOP4" s="24"/>
      <c r="WOQ4" s="24"/>
      <c r="WOR4" s="24"/>
      <c r="WOS4" s="24"/>
      <c r="WOT4" s="24"/>
      <c r="WOU4" s="24"/>
      <c r="WOV4" s="24"/>
      <c r="WOW4" s="24"/>
      <c r="WOX4" s="24"/>
      <c r="WOY4" s="24"/>
      <c r="WOZ4" s="24"/>
      <c r="WPA4" s="24"/>
      <c r="WPB4" s="24"/>
      <c r="WPC4" s="24"/>
      <c r="WPD4" s="24"/>
      <c r="WPE4" s="24"/>
      <c r="WPF4" s="24"/>
      <c r="WPG4" s="24"/>
      <c r="WPH4" s="24"/>
      <c r="WPI4" s="24"/>
      <c r="WPJ4" s="24"/>
      <c r="WPK4" s="24"/>
      <c r="WPL4" s="24"/>
      <c r="WPM4" s="24"/>
      <c r="WPN4" s="24"/>
      <c r="WPO4" s="24"/>
      <c r="WPP4" s="24"/>
      <c r="WPQ4" s="24"/>
      <c r="WPR4" s="24"/>
      <c r="WPS4" s="24"/>
      <c r="WPT4" s="24"/>
      <c r="WPU4" s="24"/>
      <c r="WPV4" s="24"/>
      <c r="WPW4" s="24"/>
      <c r="WPX4" s="24"/>
      <c r="WPY4" s="24"/>
      <c r="WPZ4" s="24"/>
      <c r="WQA4" s="24"/>
      <c r="WQB4" s="24"/>
      <c r="WQC4" s="24"/>
      <c r="WQD4" s="24"/>
      <c r="WQE4" s="24"/>
      <c r="WQF4" s="24"/>
      <c r="WQG4" s="24"/>
      <c r="WQH4" s="24"/>
      <c r="WQI4" s="24"/>
      <c r="WQJ4" s="24"/>
      <c r="WQK4" s="24"/>
      <c r="WQL4" s="24"/>
      <c r="WQM4" s="24"/>
      <c r="WQN4" s="24"/>
      <c r="WQO4" s="24"/>
      <c r="WQP4" s="24"/>
      <c r="WQQ4" s="24"/>
      <c r="WQR4" s="24"/>
      <c r="WQS4" s="24"/>
      <c r="WQT4" s="24"/>
      <c r="WQU4" s="24"/>
      <c r="WQV4" s="24"/>
      <c r="WQW4" s="24"/>
      <c r="WQX4" s="24"/>
      <c r="WQY4" s="24"/>
      <c r="WQZ4" s="24"/>
      <c r="WRA4" s="24"/>
      <c r="WRB4" s="24"/>
      <c r="WRC4" s="24"/>
      <c r="WRD4" s="24"/>
      <c r="WRE4" s="24"/>
      <c r="WRF4" s="24"/>
      <c r="WRG4" s="24"/>
      <c r="WRH4" s="24"/>
      <c r="WRI4" s="24"/>
      <c r="WRJ4" s="24"/>
      <c r="WRK4" s="24"/>
      <c r="WRL4" s="24"/>
      <c r="WRM4" s="24"/>
      <c r="WRN4" s="24"/>
      <c r="WRO4" s="24"/>
      <c r="WRP4" s="24"/>
      <c r="WRQ4" s="24"/>
      <c r="WRR4" s="24"/>
      <c r="WRS4" s="24"/>
      <c r="WRT4" s="24"/>
      <c r="WRU4" s="24"/>
      <c r="WRV4" s="24"/>
      <c r="WRW4" s="24"/>
      <c r="WRX4" s="24"/>
      <c r="WRY4" s="24"/>
      <c r="WRZ4" s="24"/>
      <c r="WSA4" s="24"/>
      <c r="WSB4" s="24"/>
      <c r="WSC4" s="24"/>
      <c r="WSD4" s="24"/>
      <c r="WSE4" s="24"/>
      <c r="WSF4" s="24"/>
      <c r="WSG4" s="24"/>
      <c r="WSH4" s="24"/>
      <c r="WSI4" s="24"/>
      <c r="WSJ4" s="24"/>
      <c r="WSK4" s="24"/>
      <c r="WSL4" s="24"/>
      <c r="WSM4" s="24"/>
      <c r="WSN4" s="24"/>
      <c r="WSO4" s="24"/>
      <c r="WSP4" s="24"/>
      <c r="WSQ4" s="24"/>
      <c r="WSR4" s="24"/>
      <c r="WSS4" s="24"/>
      <c r="WST4" s="24"/>
      <c r="WSU4" s="24"/>
      <c r="WSV4" s="24"/>
      <c r="WSW4" s="24"/>
      <c r="WSX4" s="24"/>
      <c r="WSY4" s="24"/>
      <c r="WSZ4" s="24"/>
      <c r="WTA4" s="24"/>
      <c r="WTB4" s="24"/>
      <c r="WTC4" s="24"/>
      <c r="WTD4" s="24"/>
      <c r="WTE4" s="24"/>
      <c r="WTF4" s="24"/>
      <c r="WTG4" s="24"/>
      <c r="WTH4" s="24"/>
      <c r="WTI4" s="24"/>
      <c r="WTJ4" s="24"/>
      <c r="WTK4" s="24"/>
      <c r="WTL4" s="24"/>
      <c r="WTM4" s="24"/>
      <c r="WTN4" s="24"/>
      <c r="WTO4" s="24"/>
      <c r="WTP4" s="24"/>
      <c r="WTQ4" s="24"/>
      <c r="WTR4" s="24"/>
      <c r="WTS4" s="24"/>
      <c r="WTT4" s="24"/>
      <c r="WTU4" s="24"/>
      <c r="WTV4" s="24"/>
      <c r="WTW4" s="24"/>
      <c r="WTX4" s="24"/>
      <c r="WTY4" s="24"/>
      <c r="WTZ4" s="24"/>
      <c r="WUA4" s="24"/>
      <c r="WUB4" s="24"/>
      <c r="WUC4" s="24"/>
      <c r="WUD4" s="24"/>
      <c r="WUE4" s="24"/>
      <c r="WUF4" s="24"/>
      <c r="WUG4" s="24"/>
      <c r="WUH4" s="24"/>
      <c r="WUI4" s="24"/>
      <c r="WUJ4" s="24"/>
      <c r="WUK4" s="24"/>
      <c r="WUL4" s="24"/>
      <c r="WUM4" s="24"/>
      <c r="WUN4" s="24"/>
      <c r="WUO4" s="24"/>
      <c r="WUP4" s="24"/>
      <c r="WUQ4" s="24"/>
      <c r="WUR4" s="24"/>
      <c r="WUS4" s="24"/>
      <c r="WUT4" s="24"/>
      <c r="WUU4" s="24"/>
      <c r="WUV4" s="24"/>
      <c r="WUW4" s="24"/>
      <c r="WUX4" s="24"/>
      <c r="WUY4" s="24"/>
      <c r="WUZ4" s="24"/>
      <c r="WVA4" s="24"/>
      <c r="WVB4" s="24"/>
      <c r="WVC4" s="24"/>
      <c r="WVD4" s="24"/>
      <c r="WVE4" s="24"/>
      <c r="WVF4" s="24"/>
      <c r="WVG4" s="24"/>
      <c r="WVH4" s="24"/>
      <c r="WVI4" s="24"/>
      <c r="WVJ4" s="24"/>
      <c r="WVK4" s="24"/>
      <c r="WVL4" s="24"/>
      <c r="WVM4" s="24"/>
      <c r="WVN4" s="24"/>
      <c r="WVO4" s="24"/>
      <c r="WVP4" s="24"/>
      <c r="WVQ4" s="24"/>
      <c r="WVR4" s="24"/>
      <c r="WVS4" s="24"/>
      <c r="WVT4" s="24"/>
      <c r="WVU4" s="24"/>
      <c r="WVV4" s="24"/>
      <c r="WVW4" s="24"/>
      <c r="WVX4" s="24"/>
      <c r="WVY4" s="24"/>
      <c r="WVZ4" s="24"/>
      <c r="WWA4" s="24"/>
      <c r="WWB4" s="24"/>
      <c r="WWC4" s="24"/>
      <c r="WWD4" s="24"/>
      <c r="WWE4" s="24"/>
      <c r="WWF4" s="24"/>
      <c r="WWG4" s="24"/>
      <c r="WWH4" s="24"/>
      <c r="WWI4" s="24"/>
      <c r="WWJ4" s="24"/>
      <c r="WWK4" s="24"/>
      <c r="WWL4" s="24"/>
      <c r="WWM4" s="24"/>
      <c r="WWN4" s="24"/>
      <c r="WWO4" s="24"/>
      <c r="WWP4" s="24"/>
      <c r="WWQ4" s="24"/>
      <c r="WWR4" s="24"/>
      <c r="WWS4" s="24"/>
      <c r="WWT4" s="24"/>
      <c r="WWU4" s="24"/>
      <c r="WWV4" s="24"/>
      <c r="WWW4" s="24"/>
      <c r="WWX4" s="24"/>
      <c r="WWY4" s="24"/>
      <c r="WWZ4" s="24"/>
      <c r="WXA4" s="24"/>
      <c r="WXB4" s="24"/>
      <c r="WXC4" s="24"/>
      <c r="WXD4" s="24"/>
      <c r="WXE4" s="24"/>
      <c r="WXF4" s="24"/>
      <c r="WXG4" s="24"/>
      <c r="WXH4" s="24"/>
      <c r="WXI4" s="24"/>
      <c r="WXJ4" s="24"/>
      <c r="WXK4" s="24"/>
      <c r="WXL4" s="24"/>
      <c r="WXM4" s="24"/>
      <c r="WXN4" s="24"/>
      <c r="WXO4" s="24"/>
      <c r="WXP4" s="24"/>
      <c r="WXQ4" s="24"/>
      <c r="WXR4" s="24"/>
      <c r="WXS4" s="24"/>
      <c r="WXT4" s="24"/>
      <c r="WXU4" s="24"/>
      <c r="WXV4" s="24"/>
      <c r="WXW4" s="24"/>
      <c r="WXX4" s="24"/>
      <c r="WXY4" s="24"/>
      <c r="WXZ4" s="24"/>
      <c r="WYA4" s="24"/>
      <c r="WYB4" s="24"/>
      <c r="WYC4" s="24"/>
      <c r="WYD4" s="24"/>
      <c r="WYE4" s="24"/>
      <c r="WYF4" s="24"/>
      <c r="WYG4" s="24"/>
      <c r="WYH4" s="24"/>
      <c r="WYI4" s="24"/>
      <c r="WYJ4" s="24"/>
      <c r="WYK4" s="24"/>
      <c r="WYL4" s="24"/>
      <c r="WYM4" s="24"/>
      <c r="WYN4" s="24"/>
      <c r="WYO4" s="24"/>
      <c r="WYP4" s="24"/>
      <c r="WYQ4" s="24"/>
      <c r="WYR4" s="24"/>
      <c r="WYS4" s="24"/>
      <c r="WYT4" s="24"/>
      <c r="WYU4" s="24"/>
      <c r="WYV4" s="24"/>
      <c r="WYW4" s="24"/>
      <c r="WYX4" s="24"/>
      <c r="WYY4" s="24"/>
      <c r="WYZ4" s="24"/>
      <c r="WZA4" s="24"/>
      <c r="WZB4" s="24"/>
      <c r="WZC4" s="24"/>
      <c r="WZD4" s="24"/>
      <c r="WZE4" s="24"/>
      <c r="WZF4" s="24"/>
      <c r="WZG4" s="24"/>
      <c r="WZH4" s="24"/>
      <c r="WZI4" s="24"/>
      <c r="WZJ4" s="24"/>
      <c r="WZK4" s="24"/>
      <c r="WZL4" s="24"/>
      <c r="WZM4" s="24"/>
      <c r="WZN4" s="24"/>
      <c r="WZO4" s="24"/>
      <c r="WZP4" s="24"/>
      <c r="WZQ4" s="24"/>
      <c r="WZR4" s="24"/>
      <c r="WZS4" s="24"/>
      <c r="WZT4" s="24"/>
      <c r="WZU4" s="24"/>
      <c r="WZV4" s="24"/>
      <c r="WZW4" s="24"/>
      <c r="WZX4" s="24"/>
      <c r="WZY4" s="24"/>
      <c r="WZZ4" s="24"/>
      <c r="XAA4" s="24"/>
      <c r="XAB4" s="24"/>
      <c r="XAC4" s="24"/>
      <c r="XAD4" s="24"/>
      <c r="XAE4" s="24"/>
      <c r="XAF4" s="24"/>
      <c r="XAG4" s="24"/>
      <c r="XAH4" s="24"/>
      <c r="XAI4" s="24"/>
      <c r="XAJ4" s="24"/>
      <c r="XAK4" s="24"/>
      <c r="XAL4" s="24"/>
      <c r="XAM4" s="24"/>
      <c r="XAN4" s="24"/>
      <c r="XAO4" s="24"/>
      <c r="XAP4" s="24"/>
      <c r="XAQ4" s="24"/>
      <c r="XAR4" s="24"/>
      <c r="XAS4" s="24"/>
      <c r="XAT4" s="24"/>
      <c r="XAU4" s="24"/>
      <c r="XAV4" s="24"/>
      <c r="XAW4" s="24"/>
      <c r="XAX4" s="24"/>
      <c r="XAY4" s="24"/>
      <c r="XAZ4" s="24"/>
      <c r="XBA4" s="24"/>
      <c r="XBB4" s="24"/>
      <c r="XBC4" s="24"/>
      <c r="XBD4" s="24"/>
      <c r="XBE4" s="24"/>
      <c r="XBF4" s="24"/>
      <c r="XBG4" s="24"/>
      <c r="XBH4" s="24"/>
      <c r="XBI4" s="24"/>
      <c r="XBJ4" s="24"/>
      <c r="XBK4" s="24"/>
      <c r="XBL4" s="24"/>
      <c r="XBM4" s="24"/>
      <c r="XBN4" s="24"/>
      <c r="XBO4" s="24"/>
      <c r="XBP4" s="24"/>
      <c r="XBQ4" s="24"/>
      <c r="XBR4" s="24"/>
      <c r="XBS4" s="24"/>
      <c r="XBT4" s="24"/>
      <c r="XBU4" s="24"/>
      <c r="XBV4" s="24"/>
      <c r="XBW4" s="24"/>
      <c r="XBX4" s="24"/>
      <c r="XBY4" s="24"/>
      <c r="XBZ4" s="24"/>
      <c r="XCA4" s="24"/>
      <c r="XCB4" s="24"/>
      <c r="XCC4" s="24"/>
      <c r="XCD4" s="24"/>
      <c r="XCE4" s="24"/>
      <c r="XCF4" s="24"/>
      <c r="XCG4" s="24"/>
      <c r="XCH4" s="24"/>
      <c r="XCI4" s="24"/>
      <c r="XCJ4" s="24"/>
      <c r="XCK4" s="24"/>
      <c r="XCL4" s="24"/>
      <c r="XCM4" s="24"/>
      <c r="XCN4" s="24"/>
      <c r="XCO4" s="24"/>
      <c r="XCP4" s="24"/>
      <c r="XCQ4" s="24"/>
      <c r="XCR4" s="24"/>
      <c r="XCS4" s="24"/>
      <c r="XCT4" s="24"/>
      <c r="XCU4" s="24"/>
      <c r="XCV4" s="24"/>
      <c r="XCW4" s="24"/>
      <c r="XCX4" s="24"/>
      <c r="XCY4" s="24"/>
      <c r="XCZ4" s="24"/>
      <c r="XDA4" s="24"/>
      <c r="XDB4" s="24"/>
      <c r="XDC4" s="24"/>
      <c r="XDD4" s="24"/>
      <c r="XDE4" s="24"/>
      <c r="XDF4" s="24"/>
      <c r="XDG4" s="24"/>
      <c r="XDH4" s="24"/>
      <c r="XDI4" s="24"/>
      <c r="XDJ4" s="24"/>
      <c r="XDK4" s="24"/>
      <c r="XDL4" s="24"/>
      <c r="XDM4" s="24"/>
      <c r="XDN4" s="24"/>
      <c r="XDO4" s="24"/>
      <c r="XDP4" s="24"/>
      <c r="XDQ4" s="24"/>
      <c r="XDR4" s="24"/>
      <c r="XDS4" s="24"/>
      <c r="XDT4" s="24"/>
      <c r="XDU4" s="24"/>
      <c r="XDV4" s="24"/>
      <c r="XDW4" s="24"/>
      <c r="XDX4" s="24"/>
      <c r="XDY4" s="24"/>
      <c r="XDZ4" s="24"/>
      <c r="XEA4" s="24"/>
      <c r="XEB4" s="24"/>
      <c r="XEC4" s="24"/>
      <c r="XED4" s="24"/>
      <c r="XEE4" s="24"/>
      <c r="XEF4" s="24"/>
      <c r="XEG4" s="24"/>
      <c r="XEH4" s="24"/>
      <c r="XEI4" s="24"/>
      <c r="XEJ4" s="24"/>
      <c r="XEK4" s="24"/>
      <c r="XEL4" s="24"/>
      <c r="XEM4" s="24"/>
      <c r="XEN4" s="24"/>
      <c r="XEO4" s="24"/>
      <c r="XEP4" s="24"/>
      <c r="XEQ4" s="24"/>
      <c r="XER4" s="24"/>
      <c r="XES4" s="24"/>
      <c r="XET4" s="24"/>
      <c r="XEU4" s="24"/>
      <c r="XEV4" s="24"/>
      <c r="XEW4" s="24"/>
      <c r="XEX4" s="24"/>
      <c r="XEY4" s="24"/>
      <c r="XEZ4" s="24"/>
      <c r="XFA4" s="24"/>
      <c r="XFB4" s="24"/>
      <c r="XFC4" s="24"/>
      <c r="XFD4" s="24"/>
    </row>
    <row r="5" spans="1:16384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  <c r="IW5" s="24"/>
      <c r="IX5" s="24"/>
      <c r="IY5" s="24"/>
      <c r="IZ5" s="24"/>
      <c r="JA5" s="24"/>
      <c r="JB5" s="24"/>
      <c r="JC5" s="24"/>
      <c r="JD5" s="24"/>
      <c r="JE5" s="24"/>
      <c r="JF5" s="24"/>
      <c r="JG5" s="24"/>
      <c r="JH5" s="24"/>
      <c r="JI5" s="24"/>
      <c r="JJ5" s="24"/>
      <c r="JK5" s="24"/>
      <c r="JL5" s="24"/>
      <c r="JM5" s="24"/>
      <c r="JN5" s="24"/>
      <c r="JO5" s="24"/>
      <c r="JP5" s="24"/>
      <c r="JQ5" s="24"/>
      <c r="JR5" s="24"/>
      <c r="JS5" s="24"/>
      <c r="JT5" s="24"/>
      <c r="JU5" s="24"/>
      <c r="JV5" s="24"/>
      <c r="JW5" s="24"/>
      <c r="JX5" s="24"/>
      <c r="JY5" s="24"/>
      <c r="JZ5" s="24"/>
      <c r="KA5" s="24"/>
      <c r="KB5" s="24"/>
      <c r="KC5" s="24"/>
      <c r="KD5" s="24"/>
      <c r="KE5" s="24"/>
      <c r="KF5" s="24"/>
      <c r="KG5" s="24"/>
      <c r="KH5" s="24"/>
      <c r="KI5" s="24"/>
      <c r="KJ5" s="24"/>
      <c r="KK5" s="24"/>
      <c r="KL5" s="24"/>
      <c r="KM5" s="24"/>
      <c r="KN5" s="24"/>
      <c r="KO5" s="24"/>
      <c r="KP5" s="24"/>
      <c r="KQ5" s="24"/>
      <c r="KR5" s="24"/>
      <c r="KS5" s="24"/>
      <c r="KT5" s="24"/>
      <c r="KU5" s="24"/>
      <c r="KV5" s="24"/>
      <c r="KW5" s="24"/>
      <c r="KX5" s="24"/>
      <c r="KY5" s="24"/>
      <c r="KZ5" s="24"/>
      <c r="LA5" s="24"/>
      <c r="LB5" s="24"/>
      <c r="LC5" s="24"/>
      <c r="LD5" s="24"/>
      <c r="LE5" s="24"/>
      <c r="LF5" s="24"/>
      <c r="LG5" s="24"/>
      <c r="LH5" s="24"/>
      <c r="LI5" s="24"/>
      <c r="LJ5" s="24"/>
      <c r="LK5" s="24"/>
      <c r="LL5" s="24"/>
      <c r="LM5" s="24"/>
      <c r="LN5" s="24"/>
      <c r="LO5" s="24"/>
      <c r="LP5" s="24"/>
      <c r="LQ5" s="24"/>
      <c r="LR5" s="24"/>
      <c r="LS5" s="24"/>
      <c r="LT5" s="24"/>
      <c r="LU5" s="24"/>
      <c r="LV5" s="24"/>
      <c r="LW5" s="24"/>
      <c r="LX5" s="24"/>
      <c r="LY5" s="24"/>
      <c r="LZ5" s="24"/>
      <c r="MA5" s="24"/>
      <c r="MB5" s="24"/>
      <c r="MC5" s="24"/>
      <c r="MD5" s="24"/>
      <c r="ME5" s="24"/>
      <c r="MF5" s="24"/>
      <c r="MG5" s="24"/>
      <c r="MH5" s="24"/>
      <c r="MI5" s="24"/>
      <c r="MJ5" s="24"/>
      <c r="MK5" s="24"/>
      <c r="ML5" s="24"/>
      <c r="MM5" s="24"/>
      <c r="MN5" s="24"/>
      <c r="MO5" s="24"/>
      <c r="MP5" s="24"/>
      <c r="MQ5" s="24"/>
      <c r="MR5" s="24"/>
      <c r="MS5" s="24"/>
      <c r="MT5" s="24"/>
      <c r="MU5" s="24"/>
      <c r="MV5" s="24"/>
      <c r="MW5" s="24"/>
      <c r="MX5" s="24"/>
      <c r="MY5" s="24"/>
      <c r="MZ5" s="24"/>
      <c r="NA5" s="24"/>
      <c r="NB5" s="24"/>
      <c r="NC5" s="24"/>
      <c r="ND5" s="24"/>
      <c r="NE5" s="24"/>
      <c r="NF5" s="24"/>
      <c r="NG5" s="24"/>
      <c r="NH5" s="24"/>
      <c r="NI5" s="24"/>
      <c r="NJ5" s="24"/>
      <c r="NK5" s="24"/>
      <c r="NL5" s="24"/>
      <c r="NM5" s="24"/>
      <c r="NN5" s="24"/>
      <c r="NO5" s="24"/>
      <c r="NP5" s="24"/>
      <c r="NQ5" s="24"/>
      <c r="NR5" s="24"/>
      <c r="NS5" s="24"/>
      <c r="NT5" s="24"/>
      <c r="NU5" s="24"/>
      <c r="NV5" s="24"/>
      <c r="NW5" s="24"/>
      <c r="NX5" s="24"/>
      <c r="NY5" s="24"/>
      <c r="NZ5" s="24"/>
      <c r="OA5" s="24"/>
      <c r="OB5" s="24"/>
      <c r="OC5" s="24"/>
      <c r="OD5" s="24"/>
      <c r="OE5" s="24"/>
      <c r="OF5" s="24"/>
      <c r="OG5" s="24"/>
      <c r="OH5" s="24"/>
      <c r="OI5" s="24"/>
      <c r="OJ5" s="24"/>
      <c r="OK5" s="24"/>
      <c r="OL5" s="24"/>
      <c r="OM5" s="24"/>
      <c r="ON5" s="24"/>
      <c r="OO5" s="24"/>
      <c r="OP5" s="24"/>
      <c r="OQ5" s="24"/>
      <c r="OR5" s="24"/>
      <c r="OS5" s="24"/>
      <c r="OT5" s="24"/>
      <c r="OU5" s="24"/>
      <c r="OV5" s="24"/>
      <c r="OW5" s="24"/>
      <c r="OX5" s="24"/>
      <c r="OY5" s="24"/>
      <c r="OZ5" s="24"/>
      <c r="PA5" s="24"/>
      <c r="PB5" s="24"/>
      <c r="PC5" s="24"/>
      <c r="PD5" s="24"/>
      <c r="PE5" s="24"/>
      <c r="PF5" s="24"/>
      <c r="PG5" s="24"/>
      <c r="PH5" s="24"/>
      <c r="PI5" s="24"/>
      <c r="PJ5" s="24"/>
      <c r="PK5" s="24"/>
      <c r="PL5" s="24"/>
      <c r="PM5" s="24"/>
      <c r="PN5" s="24"/>
      <c r="PO5" s="24"/>
      <c r="PP5" s="24"/>
      <c r="PQ5" s="24"/>
      <c r="PR5" s="24"/>
      <c r="PS5" s="24"/>
      <c r="PT5" s="24"/>
      <c r="PU5" s="24"/>
      <c r="PV5" s="24"/>
      <c r="PW5" s="24"/>
      <c r="PX5" s="24"/>
      <c r="PY5" s="24"/>
      <c r="PZ5" s="24"/>
      <c r="QA5" s="24"/>
      <c r="QB5" s="24"/>
      <c r="QC5" s="24"/>
      <c r="QD5" s="24"/>
      <c r="QE5" s="24"/>
      <c r="QF5" s="24"/>
      <c r="QG5" s="24"/>
      <c r="QH5" s="24"/>
      <c r="QI5" s="24"/>
      <c r="QJ5" s="24"/>
      <c r="QK5" s="24"/>
      <c r="QL5" s="24"/>
      <c r="QM5" s="24"/>
      <c r="QN5" s="24"/>
      <c r="QO5" s="24"/>
      <c r="QP5" s="24"/>
      <c r="QQ5" s="24"/>
      <c r="QR5" s="24"/>
      <c r="QS5" s="24"/>
      <c r="QT5" s="24"/>
      <c r="QU5" s="24"/>
      <c r="QV5" s="24"/>
      <c r="QW5" s="24"/>
      <c r="QX5" s="24"/>
      <c r="QY5" s="24"/>
      <c r="QZ5" s="24"/>
      <c r="RA5" s="24"/>
      <c r="RB5" s="24"/>
      <c r="RC5" s="24"/>
      <c r="RD5" s="24"/>
      <c r="RE5" s="24"/>
      <c r="RF5" s="24"/>
      <c r="RG5" s="24"/>
      <c r="RH5" s="24"/>
      <c r="RI5" s="24"/>
      <c r="RJ5" s="24"/>
      <c r="RK5" s="24"/>
      <c r="RL5" s="24"/>
      <c r="RM5" s="24"/>
      <c r="RN5" s="24"/>
      <c r="RO5" s="24"/>
      <c r="RP5" s="24"/>
      <c r="RQ5" s="24"/>
      <c r="RR5" s="24"/>
      <c r="RS5" s="24"/>
      <c r="RT5" s="24"/>
      <c r="RU5" s="24"/>
      <c r="RV5" s="24"/>
      <c r="RW5" s="24"/>
      <c r="RX5" s="24"/>
      <c r="RY5" s="24"/>
      <c r="RZ5" s="24"/>
      <c r="SA5" s="24"/>
      <c r="SB5" s="24"/>
      <c r="SC5" s="24"/>
      <c r="SD5" s="24"/>
      <c r="SE5" s="24"/>
      <c r="SF5" s="24"/>
      <c r="SG5" s="24"/>
      <c r="SH5" s="24"/>
      <c r="SI5" s="24"/>
      <c r="SJ5" s="24"/>
      <c r="SK5" s="24"/>
      <c r="SL5" s="24"/>
      <c r="SM5" s="24"/>
      <c r="SN5" s="24"/>
      <c r="SO5" s="24"/>
      <c r="SP5" s="24"/>
      <c r="SQ5" s="24"/>
      <c r="SR5" s="24"/>
      <c r="SS5" s="24"/>
      <c r="ST5" s="24"/>
      <c r="SU5" s="24"/>
      <c r="SV5" s="24"/>
      <c r="SW5" s="24"/>
      <c r="SX5" s="24"/>
      <c r="SY5" s="24"/>
      <c r="SZ5" s="24"/>
      <c r="TA5" s="24"/>
      <c r="TB5" s="24"/>
      <c r="TC5" s="24"/>
      <c r="TD5" s="24"/>
      <c r="TE5" s="24"/>
      <c r="TF5" s="24"/>
      <c r="TG5" s="24"/>
      <c r="TH5" s="24"/>
      <c r="TI5" s="24"/>
      <c r="TJ5" s="24"/>
      <c r="TK5" s="24"/>
      <c r="TL5" s="24"/>
      <c r="TM5" s="24"/>
      <c r="TN5" s="24"/>
      <c r="TO5" s="24"/>
      <c r="TP5" s="24"/>
      <c r="TQ5" s="24"/>
      <c r="TR5" s="24"/>
      <c r="TS5" s="24"/>
      <c r="TT5" s="24"/>
      <c r="TU5" s="24"/>
      <c r="TV5" s="24"/>
      <c r="TW5" s="24"/>
      <c r="TX5" s="24"/>
      <c r="TY5" s="24"/>
      <c r="TZ5" s="24"/>
      <c r="UA5" s="24"/>
      <c r="UB5" s="24"/>
      <c r="UC5" s="24"/>
      <c r="UD5" s="24"/>
      <c r="UE5" s="24"/>
      <c r="UF5" s="24"/>
      <c r="UG5" s="24"/>
      <c r="UH5" s="24"/>
      <c r="UI5" s="24"/>
      <c r="UJ5" s="24"/>
      <c r="UK5" s="24"/>
      <c r="UL5" s="24"/>
      <c r="UM5" s="24"/>
      <c r="UN5" s="24"/>
      <c r="UO5" s="24"/>
      <c r="UP5" s="24"/>
      <c r="UQ5" s="24"/>
      <c r="UR5" s="24"/>
      <c r="US5" s="24"/>
      <c r="UT5" s="24"/>
      <c r="UU5" s="24"/>
      <c r="UV5" s="24"/>
      <c r="UW5" s="24"/>
      <c r="UX5" s="24"/>
      <c r="UY5" s="24"/>
      <c r="UZ5" s="24"/>
      <c r="VA5" s="24"/>
      <c r="VB5" s="24"/>
      <c r="VC5" s="24"/>
      <c r="VD5" s="24"/>
      <c r="VE5" s="24"/>
      <c r="VF5" s="24"/>
      <c r="VG5" s="24"/>
      <c r="VH5" s="24"/>
      <c r="VI5" s="24"/>
      <c r="VJ5" s="24"/>
      <c r="VK5" s="24"/>
      <c r="VL5" s="24"/>
      <c r="VM5" s="24"/>
      <c r="VN5" s="24"/>
      <c r="VO5" s="24"/>
      <c r="VP5" s="24"/>
      <c r="VQ5" s="24"/>
      <c r="VR5" s="24"/>
      <c r="VS5" s="24"/>
      <c r="VT5" s="24"/>
      <c r="VU5" s="24"/>
      <c r="VV5" s="24"/>
      <c r="VW5" s="24"/>
      <c r="VX5" s="24"/>
      <c r="VY5" s="24"/>
      <c r="VZ5" s="24"/>
      <c r="WA5" s="24"/>
      <c r="WB5" s="24"/>
      <c r="WC5" s="24"/>
      <c r="WD5" s="24"/>
      <c r="WE5" s="24"/>
      <c r="WF5" s="24"/>
      <c r="WG5" s="24"/>
      <c r="WH5" s="24"/>
      <c r="WI5" s="24"/>
      <c r="WJ5" s="24"/>
      <c r="WK5" s="24"/>
      <c r="WL5" s="24"/>
      <c r="WM5" s="24"/>
      <c r="WN5" s="24"/>
      <c r="WO5" s="24"/>
      <c r="WP5" s="24"/>
      <c r="WQ5" s="24"/>
      <c r="WR5" s="24"/>
      <c r="WS5" s="24"/>
      <c r="WT5" s="24"/>
      <c r="WU5" s="24"/>
      <c r="WV5" s="24"/>
      <c r="WW5" s="24"/>
      <c r="WX5" s="24"/>
      <c r="WY5" s="24"/>
      <c r="WZ5" s="24"/>
      <c r="XA5" s="24"/>
      <c r="XB5" s="24"/>
      <c r="XC5" s="24"/>
      <c r="XD5" s="24"/>
      <c r="XE5" s="24"/>
      <c r="XF5" s="24"/>
      <c r="XG5" s="24"/>
      <c r="XH5" s="24"/>
      <c r="XI5" s="24"/>
      <c r="XJ5" s="24"/>
      <c r="XK5" s="24"/>
      <c r="XL5" s="24"/>
      <c r="XM5" s="24"/>
      <c r="XN5" s="24"/>
      <c r="XO5" s="24"/>
      <c r="XP5" s="24"/>
      <c r="XQ5" s="24"/>
      <c r="XR5" s="24"/>
      <c r="XS5" s="24"/>
      <c r="XT5" s="24"/>
      <c r="XU5" s="24"/>
      <c r="XV5" s="24"/>
      <c r="XW5" s="24"/>
      <c r="XX5" s="24"/>
      <c r="XY5" s="24"/>
      <c r="XZ5" s="24"/>
      <c r="YA5" s="24"/>
      <c r="YB5" s="24"/>
      <c r="YC5" s="24"/>
      <c r="YD5" s="24"/>
      <c r="YE5" s="24"/>
      <c r="YF5" s="24"/>
      <c r="YG5" s="24"/>
      <c r="YH5" s="24"/>
      <c r="YI5" s="24"/>
      <c r="YJ5" s="24"/>
      <c r="YK5" s="24"/>
      <c r="YL5" s="24"/>
      <c r="YM5" s="24"/>
      <c r="YN5" s="24"/>
      <c r="YO5" s="24"/>
      <c r="YP5" s="24"/>
      <c r="YQ5" s="24"/>
      <c r="YR5" s="24"/>
      <c r="YS5" s="24"/>
      <c r="YT5" s="24"/>
      <c r="YU5" s="24"/>
      <c r="YV5" s="24"/>
      <c r="YW5" s="24"/>
      <c r="YX5" s="24"/>
      <c r="YY5" s="24"/>
      <c r="YZ5" s="24"/>
      <c r="ZA5" s="24"/>
      <c r="ZB5" s="24"/>
      <c r="ZC5" s="24"/>
      <c r="ZD5" s="24"/>
      <c r="ZE5" s="24"/>
      <c r="ZF5" s="24"/>
      <c r="ZG5" s="24"/>
      <c r="ZH5" s="24"/>
      <c r="ZI5" s="24"/>
      <c r="ZJ5" s="24"/>
      <c r="ZK5" s="24"/>
      <c r="ZL5" s="24"/>
      <c r="ZM5" s="24"/>
      <c r="ZN5" s="24"/>
      <c r="ZO5" s="24"/>
      <c r="ZP5" s="24"/>
      <c r="ZQ5" s="24"/>
      <c r="ZR5" s="24"/>
      <c r="ZS5" s="24"/>
      <c r="ZT5" s="24"/>
      <c r="ZU5" s="24"/>
      <c r="ZV5" s="24"/>
      <c r="ZW5" s="24"/>
      <c r="ZX5" s="24"/>
      <c r="ZY5" s="24"/>
      <c r="ZZ5" s="24"/>
      <c r="AAA5" s="24"/>
      <c r="AAB5" s="24"/>
      <c r="AAC5" s="24"/>
      <c r="AAD5" s="24"/>
      <c r="AAE5" s="24"/>
      <c r="AAF5" s="24"/>
      <c r="AAG5" s="24"/>
      <c r="AAH5" s="24"/>
      <c r="AAI5" s="24"/>
      <c r="AAJ5" s="24"/>
      <c r="AAK5" s="24"/>
      <c r="AAL5" s="24"/>
      <c r="AAM5" s="24"/>
      <c r="AAN5" s="24"/>
      <c r="AAO5" s="24"/>
      <c r="AAP5" s="24"/>
      <c r="AAQ5" s="24"/>
      <c r="AAR5" s="24"/>
      <c r="AAS5" s="24"/>
      <c r="AAT5" s="24"/>
      <c r="AAU5" s="24"/>
      <c r="AAV5" s="24"/>
      <c r="AAW5" s="24"/>
      <c r="AAX5" s="24"/>
      <c r="AAY5" s="24"/>
      <c r="AAZ5" s="24"/>
      <c r="ABA5" s="24"/>
      <c r="ABB5" s="24"/>
      <c r="ABC5" s="24"/>
      <c r="ABD5" s="24"/>
      <c r="ABE5" s="24"/>
      <c r="ABF5" s="24"/>
      <c r="ABG5" s="24"/>
      <c r="ABH5" s="24"/>
      <c r="ABI5" s="24"/>
      <c r="ABJ5" s="24"/>
      <c r="ABK5" s="24"/>
      <c r="ABL5" s="24"/>
      <c r="ABM5" s="24"/>
      <c r="ABN5" s="24"/>
      <c r="ABO5" s="24"/>
      <c r="ABP5" s="24"/>
      <c r="ABQ5" s="24"/>
      <c r="ABR5" s="24"/>
      <c r="ABS5" s="24"/>
      <c r="ABT5" s="24"/>
      <c r="ABU5" s="24"/>
      <c r="ABV5" s="24"/>
      <c r="ABW5" s="24"/>
      <c r="ABX5" s="24"/>
      <c r="ABY5" s="24"/>
      <c r="ABZ5" s="24"/>
      <c r="ACA5" s="24"/>
      <c r="ACB5" s="24"/>
      <c r="ACC5" s="24"/>
      <c r="ACD5" s="24"/>
      <c r="ACE5" s="24"/>
      <c r="ACF5" s="24"/>
      <c r="ACG5" s="24"/>
      <c r="ACH5" s="24"/>
      <c r="ACI5" s="24"/>
      <c r="ACJ5" s="24"/>
      <c r="ACK5" s="24"/>
      <c r="ACL5" s="24"/>
      <c r="ACM5" s="24"/>
      <c r="ACN5" s="24"/>
      <c r="ACO5" s="24"/>
      <c r="ACP5" s="24"/>
      <c r="ACQ5" s="24"/>
      <c r="ACR5" s="24"/>
      <c r="ACS5" s="24"/>
      <c r="ACT5" s="24"/>
      <c r="ACU5" s="24"/>
      <c r="ACV5" s="24"/>
      <c r="ACW5" s="24"/>
      <c r="ACX5" s="24"/>
      <c r="ACY5" s="24"/>
      <c r="ACZ5" s="24"/>
      <c r="ADA5" s="24"/>
      <c r="ADB5" s="24"/>
      <c r="ADC5" s="24"/>
      <c r="ADD5" s="24"/>
      <c r="ADE5" s="24"/>
      <c r="ADF5" s="24"/>
      <c r="ADG5" s="24"/>
      <c r="ADH5" s="24"/>
      <c r="ADI5" s="24"/>
      <c r="ADJ5" s="24"/>
      <c r="ADK5" s="24"/>
      <c r="ADL5" s="24"/>
      <c r="ADM5" s="24"/>
      <c r="ADN5" s="24"/>
      <c r="ADO5" s="24"/>
      <c r="ADP5" s="24"/>
      <c r="ADQ5" s="24"/>
      <c r="ADR5" s="24"/>
      <c r="ADS5" s="24"/>
      <c r="ADT5" s="24"/>
      <c r="ADU5" s="24"/>
      <c r="ADV5" s="24"/>
      <c r="ADW5" s="24"/>
      <c r="ADX5" s="24"/>
      <c r="ADY5" s="24"/>
      <c r="ADZ5" s="24"/>
      <c r="AEA5" s="24"/>
      <c r="AEB5" s="24"/>
      <c r="AEC5" s="24"/>
      <c r="AED5" s="24"/>
      <c r="AEE5" s="24"/>
      <c r="AEF5" s="24"/>
      <c r="AEG5" s="24"/>
      <c r="AEH5" s="24"/>
      <c r="AEI5" s="24"/>
      <c r="AEJ5" s="24"/>
      <c r="AEK5" s="24"/>
      <c r="AEL5" s="24"/>
      <c r="AEM5" s="24"/>
      <c r="AEN5" s="24"/>
      <c r="AEO5" s="24"/>
      <c r="AEP5" s="24"/>
      <c r="AEQ5" s="24"/>
      <c r="AER5" s="24"/>
      <c r="AES5" s="24"/>
      <c r="AET5" s="24"/>
      <c r="AEU5" s="24"/>
      <c r="AEV5" s="24"/>
      <c r="AEW5" s="24"/>
      <c r="AEX5" s="24"/>
      <c r="AEY5" s="24"/>
      <c r="AEZ5" s="24"/>
      <c r="AFA5" s="24"/>
      <c r="AFB5" s="24"/>
      <c r="AFC5" s="24"/>
      <c r="AFD5" s="24"/>
      <c r="AFE5" s="24"/>
      <c r="AFF5" s="24"/>
      <c r="AFG5" s="24"/>
      <c r="AFH5" s="24"/>
      <c r="AFI5" s="24"/>
      <c r="AFJ5" s="24"/>
      <c r="AFK5" s="24"/>
      <c r="AFL5" s="24"/>
      <c r="AFM5" s="24"/>
      <c r="AFN5" s="24"/>
      <c r="AFO5" s="24"/>
      <c r="AFP5" s="24"/>
      <c r="AFQ5" s="24"/>
      <c r="AFR5" s="24"/>
      <c r="AFS5" s="24"/>
      <c r="AFT5" s="24"/>
      <c r="AFU5" s="24"/>
      <c r="AFV5" s="24"/>
      <c r="AFW5" s="24"/>
      <c r="AFX5" s="24"/>
      <c r="AFY5" s="24"/>
      <c r="AFZ5" s="24"/>
      <c r="AGA5" s="24"/>
      <c r="AGB5" s="24"/>
      <c r="AGC5" s="24"/>
      <c r="AGD5" s="24"/>
      <c r="AGE5" s="24"/>
      <c r="AGF5" s="24"/>
      <c r="AGG5" s="24"/>
      <c r="AGH5" s="24"/>
      <c r="AGI5" s="24"/>
      <c r="AGJ5" s="24"/>
      <c r="AGK5" s="24"/>
      <c r="AGL5" s="24"/>
      <c r="AGM5" s="24"/>
      <c r="AGN5" s="24"/>
      <c r="AGO5" s="24"/>
      <c r="AGP5" s="24"/>
      <c r="AGQ5" s="24"/>
      <c r="AGR5" s="24"/>
      <c r="AGS5" s="24"/>
      <c r="AGT5" s="24"/>
      <c r="AGU5" s="24"/>
      <c r="AGV5" s="24"/>
      <c r="AGW5" s="24"/>
      <c r="AGX5" s="24"/>
      <c r="AGY5" s="24"/>
      <c r="AGZ5" s="24"/>
      <c r="AHA5" s="24"/>
      <c r="AHB5" s="24"/>
      <c r="AHC5" s="24"/>
      <c r="AHD5" s="24"/>
      <c r="AHE5" s="24"/>
      <c r="AHF5" s="24"/>
      <c r="AHG5" s="24"/>
      <c r="AHH5" s="24"/>
      <c r="AHI5" s="24"/>
      <c r="AHJ5" s="24"/>
      <c r="AHK5" s="24"/>
      <c r="AHL5" s="24"/>
      <c r="AHM5" s="24"/>
      <c r="AHN5" s="24"/>
      <c r="AHO5" s="24"/>
      <c r="AHP5" s="24"/>
      <c r="AHQ5" s="24"/>
      <c r="AHR5" s="24"/>
      <c r="AHS5" s="24"/>
      <c r="AHT5" s="24"/>
      <c r="AHU5" s="24"/>
      <c r="AHV5" s="24"/>
      <c r="AHW5" s="24"/>
      <c r="AHX5" s="24"/>
      <c r="AHY5" s="24"/>
      <c r="AHZ5" s="24"/>
      <c r="AIA5" s="24"/>
      <c r="AIB5" s="24"/>
      <c r="AIC5" s="24"/>
      <c r="AID5" s="24"/>
      <c r="AIE5" s="24"/>
      <c r="AIF5" s="24"/>
      <c r="AIG5" s="24"/>
      <c r="AIH5" s="24"/>
      <c r="AII5" s="24"/>
      <c r="AIJ5" s="24"/>
      <c r="AIK5" s="24"/>
      <c r="AIL5" s="24"/>
      <c r="AIM5" s="24"/>
      <c r="AIN5" s="24"/>
      <c r="AIO5" s="24"/>
      <c r="AIP5" s="24"/>
      <c r="AIQ5" s="24"/>
      <c r="AIR5" s="24"/>
      <c r="AIS5" s="24"/>
      <c r="AIT5" s="24"/>
      <c r="AIU5" s="24"/>
      <c r="AIV5" s="24"/>
      <c r="AIW5" s="24"/>
      <c r="AIX5" s="24"/>
      <c r="AIY5" s="24"/>
      <c r="AIZ5" s="24"/>
      <c r="AJA5" s="24"/>
      <c r="AJB5" s="24"/>
      <c r="AJC5" s="24"/>
      <c r="AJD5" s="24"/>
      <c r="AJE5" s="24"/>
      <c r="AJF5" s="24"/>
      <c r="AJG5" s="24"/>
      <c r="AJH5" s="24"/>
      <c r="AJI5" s="24"/>
      <c r="AJJ5" s="24"/>
      <c r="AJK5" s="24"/>
      <c r="AJL5" s="24"/>
      <c r="AJM5" s="24"/>
      <c r="AJN5" s="24"/>
      <c r="AJO5" s="24"/>
      <c r="AJP5" s="24"/>
      <c r="AJQ5" s="24"/>
      <c r="AJR5" s="24"/>
      <c r="AJS5" s="24"/>
      <c r="AJT5" s="24"/>
      <c r="AJU5" s="24"/>
      <c r="AJV5" s="24"/>
      <c r="AJW5" s="24"/>
      <c r="AJX5" s="24"/>
      <c r="AJY5" s="24"/>
      <c r="AJZ5" s="24"/>
      <c r="AKA5" s="24"/>
      <c r="AKB5" s="24"/>
      <c r="AKC5" s="24"/>
      <c r="AKD5" s="24"/>
      <c r="AKE5" s="24"/>
      <c r="AKF5" s="24"/>
      <c r="AKG5" s="24"/>
      <c r="AKH5" s="24"/>
      <c r="AKI5" s="24"/>
      <c r="AKJ5" s="24"/>
      <c r="AKK5" s="24"/>
      <c r="AKL5" s="24"/>
      <c r="AKM5" s="24"/>
      <c r="AKN5" s="24"/>
      <c r="AKO5" s="24"/>
      <c r="AKP5" s="24"/>
      <c r="AKQ5" s="24"/>
      <c r="AKR5" s="24"/>
      <c r="AKS5" s="24"/>
      <c r="AKT5" s="24"/>
      <c r="AKU5" s="24"/>
      <c r="AKV5" s="24"/>
      <c r="AKW5" s="24"/>
      <c r="AKX5" s="24"/>
      <c r="AKY5" s="24"/>
      <c r="AKZ5" s="24"/>
      <c r="ALA5" s="24"/>
      <c r="ALB5" s="24"/>
      <c r="ALC5" s="24"/>
      <c r="ALD5" s="24"/>
      <c r="ALE5" s="24"/>
      <c r="ALF5" s="24"/>
      <c r="ALG5" s="24"/>
      <c r="ALH5" s="24"/>
      <c r="ALI5" s="24"/>
      <c r="ALJ5" s="24"/>
      <c r="ALK5" s="24"/>
      <c r="ALL5" s="24"/>
      <c r="ALM5" s="24"/>
      <c r="ALN5" s="24"/>
      <c r="ALO5" s="24"/>
      <c r="ALP5" s="24"/>
      <c r="ALQ5" s="24"/>
      <c r="ALR5" s="24"/>
      <c r="ALS5" s="24"/>
      <c r="ALT5" s="24"/>
      <c r="ALU5" s="24"/>
      <c r="ALV5" s="24"/>
      <c r="ALW5" s="24"/>
      <c r="ALX5" s="24"/>
      <c r="ALY5" s="24"/>
      <c r="ALZ5" s="24"/>
      <c r="AMA5" s="24"/>
      <c r="AMB5" s="24"/>
      <c r="AMC5" s="24"/>
      <c r="AMD5" s="24"/>
      <c r="AME5" s="24"/>
      <c r="AMF5" s="24"/>
      <c r="AMG5" s="24"/>
      <c r="AMH5" s="24"/>
      <c r="AMI5" s="24"/>
      <c r="AMJ5" s="24"/>
      <c r="AMK5" s="24"/>
      <c r="AML5" s="24"/>
      <c r="AMM5" s="24"/>
      <c r="AMN5" s="24"/>
      <c r="AMO5" s="24"/>
      <c r="AMP5" s="24"/>
      <c r="AMQ5" s="24"/>
      <c r="AMR5" s="24"/>
      <c r="AMS5" s="24"/>
      <c r="AMT5" s="24"/>
      <c r="AMU5" s="24"/>
      <c r="AMV5" s="24"/>
      <c r="AMW5" s="24"/>
      <c r="AMX5" s="24"/>
      <c r="AMY5" s="24"/>
      <c r="AMZ5" s="24"/>
      <c r="ANA5" s="24"/>
      <c r="ANB5" s="24"/>
      <c r="ANC5" s="24"/>
      <c r="AND5" s="24"/>
      <c r="ANE5" s="24"/>
      <c r="ANF5" s="24"/>
      <c r="ANG5" s="24"/>
      <c r="ANH5" s="24"/>
      <c r="ANI5" s="24"/>
      <c r="ANJ5" s="24"/>
      <c r="ANK5" s="24"/>
      <c r="ANL5" s="24"/>
      <c r="ANM5" s="24"/>
      <c r="ANN5" s="24"/>
      <c r="ANO5" s="24"/>
      <c r="ANP5" s="24"/>
      <c r="ANQ5" s="24"/>
      <c r="ANR5" s="24"/>
      <c r="ANS5" s="24"/>
      <c r="ANT5" s="24"/>
      <c r="ANU5" s="24"/>
      <c r="ANV5" s="24"/>
      <c r="ANW5" s="24"/>
      <c r="ANX5" s="24"/>
      <c r="ANY5" s="24"/>
      <c r="ANZ5" s="24"/>
      <c r="AOA5" s="24"/>
      <c r="AOB5" s="24"/>
      <c r="AOC5" s="24"/>
      <c r="AOD5" s="24"/>
      <c r="AOE5" s="24"/>
      <c r="AOF5" s="24"/>
      <c r="AOG5" s="24"/>
      <c r="AOH5" s="24"/>
      <c r="AOI5" s="24"/>
      <c r="AOJ5" s="24"/>
      <c r="AOK5" s="24"/>
      <c r="AOL5" s="24"/>
      <c r="AOM5" s="24"/>
      <c r="AON5" s="24"/>
      <c r="AOO5" s="24"/>
      <c r="AOP5" s="24"/>
      <c r="AOQ5" s="24"/>
      <c r="AOR5" s="24"/>
      <c r="AOS5" s="24"/>
      <c r="AOT5" s="24"/>
      <c r="AOU5" s="24"/>
      <c r="AOV5" s="24"/>
      <c r="AOW5" s="24"/>
      <c r="AOX5" s="24"/>
      <c r="AOY5" s="24"/>
      <c r="AOZ5" s="24"/>
      <c r="APA5" s="24"/>
      <c r="APB5" s="24"/>
      <c r="APC5" s="24"/>
      <c r="APD5" s="24"/>
      <c r="APE5" s="24"/>
      <c r="APF5" s="24"/>
      <c r="APG5" s="24"/>
      <c r="APH5" s="24"/>
      <c r="API5" s="24"/>
      <c r="APJ5" s="24"/>
      <c r="APK5" s="24"/>
      <c r="APL5" s="24"/>
      <c r="APM5" s="24"/>
      <c r="APN5" s="24"/>
      <c r="APO5" s="24"/>
      <c r="APP5" s="24"/>
      <c r="APQ5" s="24"/>
      <c r="APR5" s="24"/>
      <c r="APS5" s="24"/>
      <c r="APT5" s="24"/>
      <c r="APU5" s="24"/>
      <c r="APV5" s="24"/>
      <c r="APW5" s="24"/>
      <c r="APX5" s="24"/>
      <c r="APY5" s="24"/>
      <c r="APZ5" s="24"/>
      <c r="AQA5" s="24"/>
      <c r="AQB5" s="24"/>
      <c r="AQC5" s="24"/>
      <c r="AQD5" s="24"/>
      <c r="AQE5" s="24"/>
      <c r="AQF5" s="24"/>
      <c r="AQG5" s="24"/>
      <c r="AQH5" s="24"/>
      <c r="AQI5" s="24"/>
      <c r="AQJ5" s="24"/>
      <c r="AQK5" s="24"/>
      <c r="AQL5" s="24"/>
      <c r="AQM5" s="24"/>
      <c r="AQN5" s="24"/>
      <c r="AQO5" s="24"/>
      <c r="AQP5" s="24"/>
      <c r="AQQ5" s="24"/>
      <c r="AQR5" s="24"/>
      <c r="AQS5" s="24"/>
      <c r="AQT5" s="24"/>
      <c r="AQU5" s="24"/>
      <c r="AQV5" s="24"/>
      <c r="AQW5" s="24"/>
      <c r="AQX5" s="24"/>
      <c r="AQY5" s="24"/>
      <c r="AQZ5" s="24"/>
      <c r="ARA5" s="24"/>
      <c r="ARB5" s="24"/>
      <c r="ARC5" s="24"/>
      <c r="ARD5" s="24"/>
      <c r="ARE5" s="24"/>
      <c r="ARF5" s="24"/>
      <c r="ARG5" s="24"/>
      <c r="ARH5" s="24"/>
      <c r="ARI5" s="24"/>
      <c r="ARJ5" s="24"/>
      <c r="ARK5" s="24"/>
      <c r="ARL5" s="24"/>
      <c r="ARM5" s="24"/>
      <c r="ARN5" s="24"/>
      <c r="ARO5" s="24"/>
      <c r="ARP5" s="24"/>
      <c r="ARQ5" s="24"/>
      <c r="ARR5" s="24"/>
      <c r="ARS5" s="24"/>
      <c r="ART5" s="24"/>
      <c r="ARU5" s="24"/>
      <c r="ARV5" s="24"/>
      <c r="ARW5" s="24"/>
      <c r="ARX5" s="24"/>
      <c r="ARY5" s="24"/>
      <c r="ARZ5" s="24"/>
      <c r="ASA5" s="24"/>
      <c r="ASB5" s="24"/>
      <c r="ASC5" s="24"/>
      <c r="ASD5" s="24"/>
      <c r="ASE5" s="24"/>
      <c r="ASF5" s="24"/>
      <c r="ASG5" s="24"/>
      <c r="ASH5" s="24"/>
      <c r="ASI5" s="24"/>
      <c r="ASJ5" s="24"/>
      <c r="ASK5" s="24"/>
      <c r="ASL5" s="24"/>
      <c r="ASM5" s="24"/>
      <c r="ASN5" s="24"/>
      <c r="ASO5" s="24"/>
      <c r="ASP5" s="24"/>
      <c r="ASQ5" s="24"/>
      <c r="ASR5" s="24"/>
      <c r="ASS5" s="24"/>
      <c r="AST5" s="24"/>
      <c r="ASU5" s="24"/>
      <c r="ASV5" s="24"/>
      <c r="ASW5" s="24"/>
      <c r="ASX5" s="24"/>
      <c r="ASY5" s="24"/>
      <c r="ASZ5" s="24"/>
      <c r="ATA5" s="24"/>
      <c r="ATB5" s="24"/>
      <c r="ATC5" s="24"/>
      <c r="ATD5" s="24"/>
      <c r="ATE5" s="24"/>
      <c r="ATF5" s="24"/>
      <c r="ATG5" s="24"/>
      <c r="ATH5" s="24"/>
      <c r="ATI5" s="24"/>
      <c r="ATJ5" s="24"/>
      <c r="ATK5" s="24"/>
      <c r="ATL5" s="24"/>
      <c r="ATM5" s="24"/>
      <c r="ATN5" s="24"/>
      <c r="ATO5" s="24"/>
      <c r="ATP5" s="24"/>
      <c r="ATQ5" s="24"/>
      <c r="ATR5" s="24"/>
      <c r="ATS5" s="24"/>
      <c r="ATT5" s="24"/>
      <c r="ATU5" s="24"/>
      <c r="ATV5" s="24"/>
      <c r="ATW5" s="24"/>
      <c r="ATX5" s="24"/>
      <c r="ATY5" s="24"/>
      <c r="ATZ5" s="24"/>
      <c r="AUA5" s="24"/>
      <c r="AUB5" s="24"/>
      <c r="AUC5" s="24"/>
      <c r="AUD5" s="24"/>
      <c r="AUE5" s="24"/>
      <c r="AUF5" s="24"/>
      <c r="AUG5" s="24"/>
      <c r="AUH5" s="24"/>
      <c r="AUI5" s="24"/>
      <c r="AUJ5" s="24"/>
      <c r="AUK5" s="24"/>
      <c r="AUL5" s="24"/>
      <c r="AUM5" s="24"/>
      <c r="AUN5" s="24"/>
      <c r="AUO5" s="24"/>
      <c r="AUP5" s="24"/>
      <c r="AUQ5" s="24"/>
      <c r="AUR5" s="24"/>
      <c r="AUS5" s="24"/>
      <c r="AUT5" s="24"/>
      <c r="AUU5" s="24"/>
      <c r="AUV5" s="24"/>
      <c r="AUW5" s="24"/>
      <c r="AUX5" s="24"/>
      <c r="AUY5" s="24"/>
      <c r="AUZ5" s="24"/>
      <c r="AVA5" s="24"/>
      <c r="AVB5" s="24"/>
      <c r="AVC5" s="24"/>
      <c r="AVD5" s="24"/>
      <c r="AVE5" s="24"/>
      <c r="AVF5" s="24"/>
      <c r="AVG5" s="24"/>
      <c r="AVH5" s="24"/>
      <c r="AVI5" s="24"/>
      <c r="AVJ5" s="24"/>
      <c r="AVK5" s="24"/>
      <c r="AVL5" s="24"/>
      <c r="AVM5" s="24"/>
      <c r="AVN5" s="24"/>
      <c r="AVO5" s="24"/>
      <c r="AVP5" s="24"/>
      <c r="AVQ5" s="24"/>
      <c r="AVR5" s="24"/>
      <c r="AVS5" s="24"/>
      <c r="AVT5" s="24"/>
      <c r="AVU5" s="24"/>
      <c r="AVV5" s="24"/>
      <c r="AVW5" s="24"/>
      <c r="AVX5" s="24"/>
      <c r="AVY5" s="24"/>
      <c r="AVZ5" s="24"/>
      <c r="AWA5" s="24"/>
      <c r="AWB5" s="24"/>
      <c r="AWC5" s="24"/>
      <c r="AWD5" s="24"/>
      <c r="AWE5" s="24"/>
      <c r="AWF5" s="24"/>
      <c r="AWG5" s="24"/>
      <c r="AWH5" s="24"/>
      <c r="AWI5" s="24"/>
      <c r="AWJ5" s="24"/>
      <c r="AWK5" s="24"/>
      <c r="AWL5" s="24"/>
      <c r="AWM5" s="24"/>
      <c r="AWN5" s="24"/>
      <c r="AWO5" s="24"/>
      <c r="AWP5" s="24"/>
      <c r="AWQ5" s="24"/>
      <c r="AWR5" s="24"/>
      <c r="AWS5" s="24"/>
      <c r="AWT5" s="24"/>
      <c r="AWU5" s="24"/>
      <c r="AWV5" s="24"/>
      <c r="AWW5" s="24"/>
      <c r="AWX5" s="24"/>
      <c r="AWY5" s="24"/>
      <c r="AWZ5" s="24"/>
      <c r="AXA5" s="24"/>
      <c r="AXB5" s="24"/>
      <c r="AXC5" s="24"/>
      <c r="AXD5" s="24"/>
      <c r="AXE5" s="24"/>
      <c r="AXF5" s="24"/>
      <c r="AXG5" s="24"/>
      <c r="AXH5" s="24"/>
      <c r="AXI5" s="24"/>
      <c r="AXJ5" s="24"/>
      <c r="AXK5" s="24"/>
      <c r="AXL5" s="24"/>
      <c r="AXM5" s="24"/>
      <c r="AXN5" s="24"/>
      <c r="AXO5" s="24"/>
      <c r="AXP5" s="24"/>
      <c r="AXQ5" s="24"/>
      <c r="AXR5" s="24"/>
      <c r="AXS5" s="24"/>
      <c r="AXT5" s="24"/>
      <c r="AXU5" s="24"/>
      <c r="AXV5" s="24"/>
      <c r="AXW5" s="24"/>
      <c r="AXX5" s="24"/>
      <c r="AXY5" s="24"/>
      <c r="AXZ5" s="24"/>
      <c r="AYA5" s="24"/>
      <c r="AYB5" s="24"/>
      <c r="AYC5" s="24"/>
      <c r="AYD5" s="24"/>
      <c r="AYE5" s="24"/>
      <c r="AYF5" s="24"/>
      <c r="AYG5" s="24"/>
      <c r="AYH5" s="24"/>
      <c r="AYI5" s="24"/>
      <c r="AYJ5" s="24"/>
      <c r="AYK5" s="24"/>
      <c r="AYL5" s="24"/>
      <c r="AYM5" s="24"/>
      <c r="AYN5" s="24"/>
      <c r="AYO5" s="24"/>
      <c r="AYP5" s="24"/>
      <c r="AYQ5" s="24"/>
      <c r="AYR5" s="24"/>
      <c r="AYS5" s="24"/>
      <c r="AYT5" s="24"/>
      <c r="AYU5" s="24"/>
      <c r="AYV5" s="24"/>
      <c r="AYW5" s="24"/>
      <c r="AYX5" s="24"/>
      <c r="AYY5" s="24"/>
      <c r="AYZ5" s="24"/>
      <c r="AZA5" s="24"/>
      <c r="AZB5" s="24"/>
      <c r="AZC5" s="24"/>
      <c r="AZD5" s="24"/>
      <c r="AZE5" s="24"/>
      <c r="AZF5" s="24"/>
      <c r="AZG5" s="24"/>
      <c r="AZH5" s="24"/>
      <c r="AZI5" s="24"/>
      <c r="AZJ5" s="24"/>
      <c r="AZK5" s="24"/>
      <c r="AZL5" s="24"/>
      <c r="AZM5" s="24"/>
      <c r="AZN5" s="24"/>
      <c r="AZO5" s="24"/>
      <c r="AZP5" s="24"/>
      <c r="AZQ5" s="24"/>
      <c r="AZR5" s="24"/>
      <c r="AZS5" s="24"/>
      <c r="AZT5" s="24"/>
      <c r="AZU5" s="24"/>
      <c r="AZV5" s="24"/>
      <c r="AZW5" s="24"/>
      <c r="AZX5" s="24"/>
      <c r="AZY5" s="24"/>
      <c r="AZZ5" s="24"/>
      <c r="BAA5" s="24"/>
      <c r="BAB5" s="24"/>
      <c r="BAC5" s="24"/>
      <c r="BAD5" s="24"/>
      <c r="BAE5" s="24"/>
      <c r="BAF5" s="24"/>
      <c r="BAG5" s="24"/>
      <c r="BAH5" s="24"/>
      <c r="BAI5" s="24"/>
      <c r="BAJ5" s="24"/>
      <c r="BAK5" s="24"/>
      <c r="BAL5" s="24"/>
      <c r="BAM5" s="24"/>
      <c r="BAN5" s="24"/>
      <c r="BAO5" s="24"/>
      <c r="BAP5" s="24"/>
      <c r="BAQ5" s="24"/>
      <c r="BAR5" s="24"/>
      <c r="BAS5" s="24"/>
      <c r="BAT5" s="24"/>
      <c r="BAU5" s="24"/>
      <c r="BAV5" s="24"/>
      <c r="BAW5" s="24"/>
      <c r="BAX5" s="24"/>
      <c r="BAY5" s="24"/>
      <c r="BAZ5" s="24"/>
      <c r="BBA5" s="24"/>
      <c r="BBB5" s="24"/>
      <c r="BBC5" s="24"/>
      <c r="BBD5" s="24"/>
      <c r="BBE5" s="24"/>
      <c r="BBF5" s="24"/>
      <c r="BBG5" s="24"/>
      <c r="BBH5" s="24"/>
      <c r="BBI5" s="24"/>
      <c r="BBJ5" s="24"/>
      <c r="BBK5" s="24"/>
      <c r="BBL5" s="24"/>
      <c r="BBM5" s="24"/>
      <c r="BBN5" s="24"/>
      <c r="BBO5" s="24"/>
      <c r="BBP5" s="24"/>
      <c r="BBQ5" s="24"/>
      <c r="BBR5" s="24"/>
      <c r="BBS5" s="24"/>
      <c r="BBT5" s="24"/>
      <c r="BBU5" s="24"/>
      <c r="BBV5" s="24"/>
      <c r="BBW5" s="24"/>
      <c r="BBX5" s="24"/>
      <c r="BBY5" s="24"/>
      <c r="BBZ5" s="24"/>
      <c r="BCA5" s="24"/>
      <c r="BCB5" s="24"/>
      <c r="BCC5" s="24"/>
      <c r="BCD5" s="24"/>
      <c r="BCE5" s="24"/>
      <c r="BCF5" s="24"/>
      <c r="BCG5" s="24"/>
      <c r="BCH5" s="24"/>
      <c r="BCI5" s="24"/>
      <c r="BCJ5" s="24"/>
      <c r="BCK5" s="24"/>
      <c r="BCL5" s="24"/>
      <c r="BCM5" s="24"/>
      <c r="BCN5" s="24"/>
      <c r="BCO5" s="24"/>
      <c r="BCP5" s="24"/>
      <c r="BCQ5" s="24"/>
      <c r="BCR5" s="24"/>
      <c r="BCS5" s="24"/>
      <c r="BCT5" s="24"/>
      <c r="BCU5" s="24"/>
      <c r="BCV5" s="24"/>
      <c r="BCW5" s="24"/>
      <c r="BCX5" s="24"/>
      <c r="BCY5" s="24"/>
      <c r="BCZ5" s="24"/>
      <c r="BDA5" s="24"/>
      <c r="BDB5" s="24"/>
      <c r="BDC5" s="24"/>
      <c r="BDD5" s="24"/>
      <c r="BDE5" s="24"/>
      <c r="BDF5" s="24"/>
      <c r="BDG5" s="24"/>
      <c r="BDH5" s="24"/>
      <c r="BDI5" s="24"/>
      <c r="BDJ5" s="24"/>
      <c r="BDK5" s="24"/>
      <c r="BDL5" s="24"/>
      <c r="BDM5" s="24"/>
      <c r="BDN5" s="24"/>
      <c r="BDO5" s="24"/>
      <c r="BDP5" s="24"/>
      <c r="BDQ5" s="24"/>
      <c r="BDR5" s="24"/>
      <c r="BDS5" s="24"/>
      <c r="BDT5" s="24"/>
      <c r="BDU5" s="24"/>
      <c r="BDV5" s="24"/>
      <c r="BDW5" s="24"/>
      <c r="BDX5" s="24"/>
      <c r="BDY5" s="24"/>
      <c r="BDZ5" s="24"/>
      <c r="BEA5" s="24"/>
      <c r="BEB5" s="24"/>
      <c r="BEC5" s="24"/>
      <c r="BED5" s="24"/>
      <c r="BEE5" s="24"/>
      <c r="BEF5" s="24"/>
      <c r="BEG5" s="24"/>
      <c r="BEH5" s="24"/>
      <c r="BEI5" s="24"/>
      <c r="BEJ5" s="24"/>
      <c r="BEK5" s="24"/>
      <c r="BEL5" s="24"/>
      <c r="BEM5" s="24"/>
      <c r="BEN5" s="24"/>
      <c r="BEO5" s="24"/>
      <c r="BEP5" s="24"/>
      <c r="BEQ5" s="24"/>
      <c r="BER5" s="24"/>
      <c r="BES5" s="24"/>
      <c r="BET5" s="24"/>
      <c r="BEU5" s="24"/>
      <c r="BEV5" s="24"/>
      <c r="BEW5" s="24"/>
      <c r="BEX5" s="24"/>
      <c r="BEY5" s="24"/>
      <c r="BEZ5" s="24"/>
      <c r="BFA5" s="24"/>
      <c r="BFB5" s="24"/>
      <c r="BFC5" s="24"/>
      <c r="BFD5" s="24"/>
      <c r="BFE5" s="24"/>
      <c r="BFF5" s="24"/>
      <c r="BFG5" s="24"/>
      <c r="BFH5" s="24"/>
      <c r="BFI5" s="24"/>
      <c r="BFJ5" s="24"/>
      <c r="BFK5" s="24"/>
      <c r="BFL5" s="24"/>
      <c r="BFM5" s="24"/>
      <c r="BFN5" s="24"/>
      <c r="BFO5" s="24"/>
      <c r="BFP5" s="24"/>
      <c r="BFQ5" s="24"/>
      <c r="BFR5" s="24"/>
      <c r="BFS5" s="24"/>
      <c r="BFT5" s="24"/>
      <c r="BFU5" s="24"/>
      <c r="BFV5" s="24"/>
      <c r="BFW5" s="24"/>
      <c r="BFX5" s="24"/>
      <c r="BFY5" s="24"/>
      <c r="BFZ5" s="24"/>
      <c r="BGA5" s="24"/>
      <c r="BGB5" s="24"/>
      <c r="BGC5" s="24"/>
      <c r="BGD5" s="24"/>
      <c r="BGE5" s="24"/>
      <c r="BGF5" s="24"/>
      <c r="BGG5" s="24"/>
      <c r="BGH5" s="24"/>
      <c r="BGI5" s="24"/>
      <c r="BGJ5" s="24"/>
      <c r="BGK5" s="24"/>
      <c r="BGL5" s="24"/>
      <c r="BGM5" s="24"/>
      <c r="BGN5" s="24"/>
      <c r="BGO5" s="24"/>
      <c r="BGP5" s="24"/>
      <c r="BGQ5" s="24"/>
      <c r="BGR5" s="24"/>
      <c r="BGS5" s="24"/>
      <c r="BGT5" s="24"/>
      <c r="BGU5" s="24"/>
      <c r="BGV5" s="24"/>
      <c r="BGW5" s="24"/>
      <c r="BGX5" s="24"/>
      <c r="BGY5" s="24"/>
      <c r="BGZ5" s="24"/>
      <c r="BHA5" s="24"/>
      <c r="BHB5" s="24"/>
      <c r="BHC5" s="24"/>
      <c r="BHD5" s="24"/>
      <c r="BHE5" s="24"/>
      <c r="BHF5" s="24"/>
      <c r="BHG5" s="24"/>
      <c r="BHH5" s="24"/>
      <c r="BHI5" s="24"/>
      <c r="BHJ5" s="24"/>
      <c r="BHK5" s="24"/>
      <c r="BHL5" s="24"/>
      <c r="BHM5" s="24"/>
      <c r="BHN5" s="24"/>
      <c r="BHO5" s="24"/>
      <c r="BHP5" s="24"/>
      <c r="BHQ5" s="24"/>
      <c r="BHR5" s="24"/>
      <c r="BHS5" s="24"/>
      <c r="BHT5" s="24"/>
      <c r="BHU5" s="24"/>
      <c r="BHV5" s="24"/>
      <c r="BHW5" s="24"/>
      <c r="BHX5" s="24"/>
      <c r="BHY5" s="24"/>
      <c r="BHZ5" s="24"/>
      <c r="BIA5" s="24"/>
      <c r="BIB5" s="24"/>
      <c r="BIC5" s="24"/>
      <c r="BID5" s="24"/>
      <c r="BIE5" s="24"/>
      <c r="BIF5" s="24"/>
      <c r="BIG5" s="24"/>
      <c r="BIH5" s="24"/>
      <c r="BII5" s="24"/>
      <c r="BIJ5" s="24"/>
      <c r="BIK5" s="24"/>
      <c r="BIL5" s="24"/>
      <c r="BIM5" s="24"/>
      <c r="BIN5" s="24"/>
      <c r="BIO5" s="24"/>
      <c r="BIP5" s="24"/>
      <c r="BIQ5" s="24"/>
      <c r="BIR5" s="24"/>
      <c r="BIS5" s="24"/>
      <c r="BIT5" s="24"/>
      <c r="BIU5" s="24"/>
      <c r="BIV5" s="24"/>
      <c r="BIW5" s="24"/>
      <c r="BIX5" s="24"/>
      <c r="BIY5" s="24"/>
      <c r="BIZ5" s="24"/>
      <c r="BJA5" s="24"/>
      <c r="BJB5" s="24"/>
      <c r="BJC5" s="24"/>
      <c r="BJD5" s="24"/>
      <c r="BJE5" s="24"/>
      <c r="BJF5" s="24"/>
      <c r="BJG5" s="24"/>
      <c r="BJH5" s="24"/>
      <c r="BJI5" s="24"/>
      <c r="BJJ5" s="24"/>
      <c r="BJK5" s="24"/>
      <c r="BJL5" s="24"/>
      <c r="BJM5" s="24"/>
      <c r="BJN5" s="24"/>
      <c r="BJO5" s="24"/>
      <c r="BJP5" s="24"/>
      <c r="BJQ5" s="24"/>
      <c r="BJR5" s="24"/>
      <c r="BJS5" s="24"/>
      <c r="BJT5" s="24"/>
      <c r="BJU5" s="24"/>
      <c r="BJV5" s="24"/>
      <c r="BJW5" s="24"/>
      <c r="BJX5" s="24"/>
      <c r="BJY5" s="24"/>
      <c r="BJZ5" s="24"/>
      <c r="BKA5" s="24"/>
      <c r="BKB5" s="24"/>
      <c r="BKC5" s="24"/>
      <c r="BKD5" s="24"/>
      <c r="BKE5" s="24"/>
      <c r="BKF5" s="24"/>
      <c r="BKG5" s="24"/>
      <c r="BKH5" s="24"/>
      <c r="BKI5" s="24"/>
      <c r="BKJ5" s="24"/>
      <c r="BKK5" s="24"/>
      <c r="BKL5" s="24"/>
      <c r="BKM5" s="24"/>
      <c r="BKN5" s="24"/>
      <c r="BKO5" s="24"/>
      <c r="BKP5" s="24"/>
      <c r="BKQ5" s="24"/>
      <c r="BKR5" s="24"/>
      <c r="BKS5" s="24"/>
      <c r="BKT5" s="24"/>
      <c r="BKU5" s="24"/>
      <c r="BKV5" s="24"/>
      <c r="BKW5" s="24"/>
      <c r="BKX5" s="24"/>
      <c r="BKY5" s="24"/>
      <c r="BKZ5" s="24"/>
      <c r="BLA5" s="24"/>
      <c r="BLB5" s="24"/>
      <c r="BLC5" s="24"/>
      <c r="BLD5" s="24"/>
      <c r="BLE5" s="24"/>
      <c r="BLF5" s="24"/>
      <c r="BLG5" s="24"/>
      <c r="BLH5" s="24"/>
      <c r="BLI5" s="24"/>
      <c r="BLJ5" s="24"/>
      <c r="BLK5" s="24"/>
      <c r="BLL5" s="24"/>
      <c r="BLM5" s="24"/>
      <c r="BLN5" s="24"/>
      <c r="BLO5" s="24"/>
      <c r="BLP5" s="24"/>
      <c r="BLQ5" s="24"/>
      <c r="BLR5" s="24"/>
      <c r="BLS5" s="24"/>
      <c r="BLT5" s="24"/>
      <c r="BLU5" s="24"/>
      <c r="BLV5" s="24"/>
      <c r="BLW5" s="24"/>
      <c r="BLX5" s="24"/>
      <c r="BLY5" s="24"/>
      <c r="BLZ5" s="24"/>
      <c r="BMA5" s="24"/>
      <c r="BMB5" s="24"/>
      <c r="BMC5" s="24"/>
      <c r="BMD5" s="24"/>
      <c r="BME5" s="24"/>
      <c r="BMF5" s="24"/>
      <c r="BMG5" s="24"/>
      <c r="BMH5" s="24"/>
      <c r="BMI5" s="24"/>
      <c r="BMJ5" s="24"/>
      <c r="BMK5" s="24"/>
      <c r="BML5" s="24"/>
      <c r="BMM5" s="24"/>
      <c r="BMN5" s="24"/>
      <c r="BMO5" s="24"/>
      <c r="BMP5" s="24"/>
      <c r="BMQ5" s="24"/>
      <c r="BMR5" s="24"/>
      <c r="BMS5" s="24"/>
      <c r="BMT5" s="24"/>
      <c r="BMU5" s="24"/>
      <c r="BMV5" s="24"/>
      <c r="BMW5" s="24"/>
      <c r="BMX5" s="24"/>
      <c r="BMY5" s="24"/>
      <c r="BMZ5" s="24"/>
      <c r="BNA5" s="24"/>
      <c r="BNB5" s="24"/>
      <c r="BNC5" s="24"/>
      <c r="BND5" s="24"/>
      <c r="BNE5" s="24"/>
      <c r="BNF5" s="24"/>
      <c r="BNG5" s="24"/>
      <c r="BNH5" s="24"/>
      <c r="BNI5" s="24"/>
      <c r="BNJ5" s="24"/>
      <c r="BNK5" s="24"/>
      <c r="BNL5" s="24"/>
      <c r="BNM5" s="24"/>
      <c r="BNN5" s="24"/>
      <c r="BNO5" s="24"/>
      <c r="BNP5" s="24"/>
      <c r="BNQ5" s="24"/>
      <c r="BNR5" s="24"/>
      <c r="BNS5" s="24"/>
      <c r="BNT5" s="24"/>
      <c r="BNU5" s="24"/>
      <c r="BNV5" s="24"/>
      <c r="BNW5" s="24"/>
      <c r="BNX5" s="24"/>
      <c r="BNY5" s="24"/>
      <c r="BNZ5" s="24"/>
      <c r="BOA5" s="24"/>
      <c r="BOB5" s="24"/>
      <c r="BOC5" s="24"/>
      <c r="BOD5" s="24"/>
      <c r="BOE5" s="24"/>
      <c r="BOF5" s="24"/>
      <c r="BOG5" s="24"/>
      <c r="BOH5" s="24"/>
      <c r="BOI5" s="24"/>
      <c r="BOJ5" s="24"/>
      <c r="BOK5" s="24"/>
      <c r="BOL5" s="24"/>
      <c r="BOM5" s="24"/>
      <c r="BON5" s="24"/>
      <c r="BOO5" s="24"/>
      <c r="BOP5" s="24"/>
      <c r="BOQ5" s="24"/>
      <c r="BOR5" s="24"/>
      <c r="BOS5" s="24"/>
      <c r="BOT5" s="24"/>
      <c r="BOU5" s="24"/>
      <c r="BOV5" s="24"/>
      <c r="BOW5" s="24"/>
      <c r="BOX5" s="24"/>
      <c r="BOY5" s="24"/>
      <c r="BOZ5" s="24"/>
      <c r="BPA5" s="24"/>
      <c r="BPB5" s="24"/>
      <c r="BPC5" s="24"/>
      <c r="BPD5" s="24"/>
      <c r="BPE5" s="24"/>
      <c r="BPF5" s="24"/>
      <c r="BPG5" s="24"/>
      <c r="BPH5" s="24"/>
      <c r="BPI5" s="24"/>
      <c r="BPJ5" s="24"/>
      <c r="BPK5" s="24"/>
      <c r="BPL5" s="24"/>
      <c r="BPM5" s="24"/>
      <c r="BPN5" s="24"/>
      <c r="BPO5" s="24"/>
      <c r="BPP5" s="24"/>
      <c r="BPQ5" s="24"/>
      <c r="BPR5" s="24"/>
      <c r="BPS5" s="24"/>
      <c r="BPT5" s="24"/>
      <c r="BPU5" s="24"/>
      <c r="BPV5" s="24"/>
      <c r="BPW5" s="24"/>
      <c r="BPX5" s="24"/>
      <c r="BPY5" s="24"/>
      <c r="BPZ5" s="24"/>
      <c r="BQA5" s="24"/>
      <c r="BQB5" s="24"/>
      <c r="BQC5" s="24"/>
      <c r="BQD5" s="24"/>
      <c r="BQE5" s="24"/>
      <c r="BQF5" s="24"/>
      <c r="BQG5" s="24"/>
      <c r="BQH5" s="24"/>
      <c r="BQI5" s="24"/>
      <c r="BQJ5" s="24"/>
      <c r="BQK5" s="24"/>
      <c r="BQL5" s="24"/>
      <c r="BQM5" s="24"/>
      <c r="BQN5" s="24"/>
      <c r="BQO5" s="24"/>
      <c r="BQP5" s="24"/>
      <c r="BQQ5" s="24"/>
      <c r="BQR5" s="24"/>
      <c r="BQS5" s="24"/>
      <c r="BQT5" s="24"/>
      <c r="BQU5" s="24"/>
      <c r="BQV5" s="24"/>
      <c r="BQW5" s="24"/>
      <c r="BQX5" s="24"/>
      <c r="BQY5" s="24"/>
      <c r="BQZ5" s="24"/>
      <c r="BRA5" s="24"/>
      <c r="BRB5" s="24"/>
      <c r="BRC5" s="24"/>
      <c r="BRD5" s="24"/>
      <c r="BRE5" s="24"/>
      <c r="BRF5" s="24"/>
      <c r="BRG5" s="24"/>
      <c r="BRH5" s="24"/>
      <c r="BRI5" s="24"/>
      <c r="BRJ5" s="24"/>
      <c r="BRK5" s="24"/>
      <c r="BRL5" s="24"/>
      <c r="BRM5" s="24"/>
      <c r="BRN5" s="24"/>
      <c r="BRO5" s="24"/>
      <c r="BRP5" s="24"/>
      <c r="BRQ5" s="24"/>
      <c r="BRR5" s="24"/>
      <c r="BRS5" s="24"/>
      <c r="BRT5" s="24"/>
      <c r="BRU5" s="24"/>
      <c r="BRV5" s="24"/>
      <c r="BRW5" s="24"/>
      <c r="BRX5" s="24"/>
      <c r="BRY5" s="24"/>
      <c r="BRZ5" s="24"/>
      <c r="BSA5" s="24"/>
      <c r="BSB5" s="24"/>
      <c r="BSC5" s="24"/>
      <c r="BSD5" s="24"/>
      <c r="BSE5" s="24"/>
      <c r="BSF5" s="24"/>
      <c r="BSG5" s="24"/>
      <c r="BSH5" s="24"/>
      <c r="BSI5" s="24"/>
      <c r="BSJ5" s="24"/>
      <c r="BSK5" s="24"/>
      <c r="BSL5" s="24"/>
      <c r="BSM5" s="24"/>
      <c r="BSN5" s="24"/>
      <c r="BSO5" s="24"/>
      <c r="BSP5" s="24"/>
      <c r="BSQ5" s="24"/>
      <c r="BSR5" s="24"/>
      <c r="BSS5" s="24"/>
      <c r="BST5" s="24"/>
      <c r="BSU5" s="24"/>
      <c r="BSV5" s="24"/>
      <c r="BSW5" s="24"/>
      <c r="BSX5" s="24"/>
      <c r="BSY5" s="24"/>
      <c r="BSZ5" s="24"/>
      <c r="BTA5" s="24"/>
      <c r="BTB5" s="24"/>
      <c r="BTC5" s="24"/>
      <c r="BTD5" s="24"/>
      <c r="BTE5" s="24"/>
      <c r="BTF5" s="24"/>
      <c r="BTG5" s="24"/>
      <c r="BTH5" s="24"/>
      <c r="BTI5" s="24"/>
      <c r="BTJ5" s="24"/>
      <c r="BTK5" s="24"/>
      <c r="BTL5" s="24"/>
      <c r="BTM5" s="24"/>
      <c r="BTN5" s="24"/>
      <c r="BTO5" s="24"/>
      <c r="BTP5" s="24"/>
      <c r="BTQ5" s="24"/>
      <c r="BTR5" s="24"/>
      <c r="BTS5" s="24"/>
      <c r="BTT5" s="24"/>
      <c r="BTU5" s="24"/>
      <c r="BTV5" s="24"/>
      <c r="BTW5" s="24"/>
      <c r="BTX5" s="24"/>
      <c r="BTY5" s="24"/>
      <c r="BTZ5" s="24"/>
      <c r="BUA5" s="24"/>
      <c r="BUB5" s="24"/>
      <c r="BUC5" s="24"/>
      <c r="BUD5" s="24"/>
      <c r="BUE5" s="24"/>
      <c r="BUF5" s="24"/>
      <c r="BUG5" s="24"/>
      <c r="BUH5" s="24"/>
      <c r="BUI5" s="24"/>
      <c r="BUJ5" s="24"/>
      <c r="BUK5" s="24"/>
      <c r="BUL5" s="24"/>
      <c r="BUM5" s="24"/>
      <c r="BUN5" s="24"/>
      <c r="BUO5" s="24"/>
      <c r="BUP5" s="24"/>
      <c r="BUQ5" s="24"/>
      <c r="BUR5" s="24"/>
      <c r="BUS5" s="24"/>
      <c r="BUT5" s="24"/>
      <c r="BUU5" s="24"/>
      <c r="BUV5" s="24"/>
      <c r="BUW5" s="24"/>
      <c r="BUX5" s="24"/>
      <c r="BUY5" s="24"/>
      <c r="BUZ5" s="24"/>
      <c r="BVA5" s="24"/>
      <c r="BVB5" s="24"/>
      <c r="BVC5" s="24"/>
      <c r="BVD5" s="24"/>
      <c r="BVE5" s="24"/>
      <c r="BVF5" s="24"/>
      <c r="BVG5" s="24"/>
      <c r="BVH5" s="24"/>
      <c r="BVI5" s="24"/>
      <c r="BVJ5" s="24"/>
      <c r="BVK5" s="24"/>
      <c r="BVL5" s="24"/>
      <c r="BVM5" s="24"/>
      <c r="BVN5" s="24"/>
      <c r="BVO5" s="24"/>
      <c r="BVP5" s="24"/>
      <c r="BVQ5" s="24"/>
      <c r="BVR5" s="24"/>
      <c r="BVS5" s="24"/>
      <c r="BVT5" s="24"/>
      <c r="BVU5" s="24"/>
      <c r="BVV5" s="24"/>
      <c r="BVW5" s="24"/>
      <c r="BVX5" s="24"/>
      <c r="BVY5" s="24"/>
      <c r="BVZ5" s="24"/>
      <c r="BWA5" s="24"/>
      <c r="BWB5" s="24"/>
      <c r="BWC5" s="24"/>
      <c r="BWD5" s="24"/>
      <c r="BWE5" s="24"/>
      <c r="BWF5" s="24"/>
      <c r="BWG5" s="24"/>
      <c r="BWH5" s="24"/>
      <c r="BWI5" s="24"/>
      <c r="BWJ5" s="24"/>
      <c r="BWK5" s="24"/>
      <c r="BWL5" s="24"/>
      <c r="BWM5" s="24"/>
      <c r="BWN5" s="24"/>
      <c r="BWO5" s="24"/>
      <c r="BWP5" s="24"/>
      <c r="BWQ5" s="24"/>
      <c r="BWR5" s="24"/>
      <c r="BWS5" s="24"/>
      <c r="BWT5" s="24"/>
      <c r="BWU5" s="24"/>
      <c r="BWV5" s="24"/>
      <c r="BWW5" s="24"/>
      <c r="BWX5" s="24"/>
      <c r="BWY5" s="24"/>
      <c r="BWZ5" s="24"/>
      <c r="BXA5" s="24"/>
      <c r="BXB5" s="24"/>
      <c r="BXC5" s="24"/>
      <c r="BXD5" s="24"/>
      <c r="BXE5" s="24"/>
      <c r="BXF5" s="24"/>
      <c r="BXG5" s="24"/>
      <c r="BXH5" s="24"/>
      <c r="BXI5" s="24"/>
      <c r="BXJ5" s="24"/>
      <c r="BXK5" s="24"/>
      <c r="BXL5" s="24"/>
      <c r="BXM5" s="24"/>
      <c r="BXN5" s="24"/>
      <c r="BXO5" s="24"/>
      <c r="BXP5" s="24"/>
      <c r="BXQ5" s="24"/>
      <c r="BXR5" s="24"/>
      <c r="BXS5" s="24"/>
      <c r="BXT5" s="24"/>
      <c r="BXU5" s="24"/>
      <c r="BXV5" s="24"/>
      <c r="BXW5" s="24"/>
      <c r="BXX5" s="24"/>
      <c r="BXY5" s="24"/>
      <c r="BXZ5" s="24"/>
      <c r="BYA5" s="24"/>
      <c r="BYB5" s="24"/>
      <c r="BYC5" s="24"/>
      <c r="BYD5" s="24"/>
      <c r="BYE5" s="24"/>
      <c r="BYF5" s="24"/>
      <c r="BYG5" s="24"/>
      <c r="BYH5" s="24"/>
      <c r="BYI5" s="24"/>
      <c r="BYJ5" s="24"/>
      <c r="BYK5" s="24"/>
      <c r="BYL5" s="24"/>
      <c r="BYM5" s="24"/>
      <c r="BYN5" s="24"/>
      <c r="BYO5" s="24"/>
      <c r="BYP5" s="24"/>
      <c r="BYQ5" s="24"/>
      <c r="BYR5" s="24"/>
      <c r="BYS5" s="24"/>
      <c r="BYT5" s="24"/>
      <c r="BYU5" s="24"/>
      <c r="BYV5" s="24"/>
      <c r="BYW5" s="24"/>
      <c r="BYX5" s="24"/>
      <c r="BYY5" s="24"/>
      <c r="BYZ5" s="24"/>
      <c r="BZA5" s="24"/>
      <c r="BZB5" s="24"/>
      <c r="BZC5" s="24"/>
      <c r="BZD5" s="24"/>
      <c r="BZE5" s="24"/>
      <c r="BZF5" s="24"/>
      <c r="BZG5" s="24"/>
      <c r="BZH5" s="24"/>
      <c r="BZI5" s="24"/>
      <c r="BZJ5" s="24"/>
      <c r="BZK5" s="24"/>
      <c r="BZL5" s="24"/>
      <c r="BZM5" s="24"/>
      <c r="BZN5" s="24"/>
      <c r="BZO5" s="24"/>
      <c r="BZP5" s="24"/>
      <c r="BZQ5" s="24"/>
      <c r="BZR5" s="24"/>
      <c r="BZS5" s="24"/>
      <c r="BZT5" s="24"/>
      <c r="BZU5" s="24"/>
      <c r="BZV5" s="24"/>
      <c r="BZW5" s="24"/>
      <c r="BZX5" s="24"/>
      <c r="BZY5" s="24"/>
      <c r="BZZ5" s="24"/>
      <c r="CAA5" s="24"/>
      <c r="CAB5" s="24"/>
      <c r="CAC5" s="24"/>
      <c r="CAD5" s="24"/>
      <c r="CAE5" s="24"/>
      <c r="CAF5" s="24"/>
      <c r="CAG5" s="24"/>
      <c r="CAH5" s="24"/>
      <c r="CAI5" s="24"/>
      <c r="CAJ5" s="24"/>
      <c r="CAK5" s="24"/>
      <c r="CAL5" s="24"/>
      <c r="CAM5" s="24"/>
      <c r="CAN5" s="24"/>
      <c r="CAO5" s="24"/>
      <c r="CAP5" s="24"/>
      <c r="CAQ5" s="24"/>
      <c r="CAR5" s="24"/>
      <c r="CAS5" s="24"/>
      <c r="CAT5" s="24"/>
      <c r="CAU5" s="24"/>
      <c r="CAV5" s="24"/>
      <c r="CAW5" s="24"/>
      <c r="CAX5" s="24"/>
      <c r="CAY5" s="24"/>
      <c r="CAZ5" s="24"/>
      <c r="CBA5" s="24"/>
      <c r="CBB5" s="24"/>
      <c r="CBC5" s="24"/>
      <c r="CBD5" s="24"/>
      <c r="CBE5" s="24"/>
      <c r="CBF5" s="24"/>
      <c r="CBG5" s="24"/>
      <c r="CBH5" s="24"/>
      <c r="CBI5" s="24"/>
      <c r="CBJ5" s="24"/>
      <c r="CBK5" s="24"/>
      <c r="CBL5" s="24"/>
      <c r="CBM5" s="24"/>
      <c r="CBN5" s="24"/>
      <c r="CBO5" s="24"/>
      <c r="CBP5" s="24"/>
      <c r="CBQ5" s="24"/>
      <c r="CBR5" s="24"/>
      <c r="CBS5" s="24"/>
      <c r="CBT5" s="24"/>
      <c r="CBU5" s="24"/>
      <c r="CBV5" s="24"/>
      <c r="CBW5" s="24"/>
      <c r="CBX5" s="24"/>
      <c r="CBY5" s="24"/>
      <c r="CBZ5" s="24"/>
      <c r="CCA5" s="24"/>
      <c r="CCB5" s="24"/>
      <c r="CCC5" s="24"/>
      <c r="CCD5" s="24"/>
      <c r="CCE5" s="24"/>
      <c r="CCF5" s="24"/>
      <c r="CCG5" s="24"/>
      <c r="CCH5" s="24"/>
      <c r="CCI5" s="24"/>
      <c r="CCJ5" s="24"/>
      <c r="CCK5" s="24"/>
      <c r="CCL5" s="24"/>
      <c r="CCM5" s="24"/>
      <c r="CCN5" s="24"/>
      <c r="CCO5" s="24"/>
      <c r="CCP5" s="24"/>
      <c r="CCQ5" s="24"/>
      <c r="CCR5" s="24"/>
      <c r="CCS5" s="24"/>
      <c r="CCT5" s="24"/>
      <c r="CCU5" s="24"/>
      <c r="CCV5" s="24"/>
      <c r="CCW5" s="24"/>
      <c r="CCX5" s="24"/>
      <c r="CCY5" s="24"/>
      <c r="CCZ5" s="24"/>
      <c r="CDA5" s="24"/>
      <c r="CDB5" s="24"/>
      <c r="CDC5" s="24"/>
      <c r="CDD5" s="24"/>
      <c r="CDE5" s="24"/>
      <c r="CDF5" s="24"/>
      <c r="CDG5" s="24"/>
      <c r="CDH5" s="24"/>
      <c r="CDI5" s="24"/>
      <c r="CDJ5" s="24"/>
      <c r="CDK5" s="24"/>
      <c r="CDL5" s="24"/>
      <c r="CDM5" s="24"/>
      <c r="CDN5" s="24"/>
      <c r="CDO5" s="24"/>
      <c r="CDP5" s="24"/>
      <c r="CDQ5" s="24"/>
      <c r="CDR5" s="24"/>
      <c r="CDS5" s="24"/>
      <c r="CDT5" s="24"/>
      <c r="CDU5" s="24"/>
      <c r="CDV5" s="24"/>
      <c r="CDW5" s="24"/>
      <c r="CDX5" s="24"/>
      <c r="CDY5" s="24"/>
      <c r="CDZ5" s="24"/>
      <c r="CEA5" s="24"/>
      <c r="CEB5" s="24"/>
      <c r="CEC5" s="24"/>
      <c r="CED5" s="24"/>
      <c r="CEE5" s="24"/>
      <c r="CEF5" s="24"/>
      <c r="CEG5" s="24"/>
      <c r="CEH5" s="24"/>
      <c r="CEI5" s="24"/>
      <c r="CEJ5" s="24"/>
      <c r="CEK5" s="24"/>
      <c r="CEL5" s="24"/>
      <c r="CEM5" s="24"/>
      <c r="CEN5" s="24"/>
      <c r="CEO5" s="24"/>
      <c r="CEP5" s="24"/>
      <c r="CEQ5" s="24"/>
      <c r="CER5" s="24"/>
      <c r="CES5" s="24"/>
      <c r="CET5" s="24"/>
      <c r="CEU5" s="24"/>
      <c r="CEV5" s="24"/>
      <c r="CEW5" s="24"/>
      <c r="CEX5" s="24"/>
      <c r="CEY5" s="24"/>
      <c r="CEZ5" s="24"/>
      <c r="CFA5" s="24"/>
      <c r="CFB5" s="24"/>
      <c r="CFC5" s="24"/>
      <c r="CFD5" s="24"/>
      <c r="CFE5" s="24"/>
      <c r="CFF5" s="24"/>
      <c r="CFG5" s="24"/>
      <c r="CFH5" s="24"/>
      <c r="CFI5" s="24"/>
      <c r="CFJ5" s="24"/>
      <c r="CFK5" s="24"/>
      <c r="CFL5" s="24"/>
      <c r="CFM5" s="24"/>
      <c r="CFN5" s="24"/>
      <c r="CFO5" s="24"/>
      <c r="CFP5" s="24"/>
      <c r="CFQ5" s="24"/>
      <c r="CFR5" s="24"/>
      <c r="CFS5" s="24"/>
      <c r="CFT5" s="24"/>
      <c r="CFU5" s="24"/>
      <c r="CFV5" s="24"/>
      <c r="CFW5" s="24"/>
      <c r="CFX5" s="24"/>
      <c r="CFY5" s="24"/>
      <c r="CFZ5" s="24"/>
      <c r="CGA5" s="24"/>
      <c r="CGB5" s="24"/>
      <c r="CGC5" s="24"/>
      <c r="CGD5" s="24"/>
      <c r="CGE5" s="24"/>
      <c r="CGF5" s="24"/>
      <c r="CGG5" s="24"/>
      <c r="CGH5" s="24"/>
      <c r="CGI5" s="24"/>
      <c r="CGJ5" s="24"/>
      <c r="CGK5" s="24"/>
      <c r="CGL5" s="24"/>
      <c r="CGM5" s="24"/>
      <c r="CGN5" s="24"/>
      <c r="CGO5" s="24"/>
      <c r="CGP5" s="24"/>
      <c r="CGQ5" s="24"/>
      <c r="CGR5" s="24"/>
      <c r="CGS5" s="24"/>
      <c r="CGT5" s="24"/>
      <c r="CGU5" s="24"/>
      <c r="CGV5" s="24"/>
      <c r="CGW5" s="24"/>
      <c r="CGX5" s="24"/>
      <c r="CGY5" s="24"/>
      <c r="CGZ5" s="24"/>
      <c r="CHA5" s="24"/>
      <c r="CHB5" s="24"/>
      <c r="CHC5" s="24"/>
      <c r="CHD5" s="24"/>
      <c r="CHE5" s="24"/>
      <c r="CHF5" s="24"/>
      <c r="CHG5" s="24"/>
      <c r="CHH5" s="24"/>
      <c r="CHI5" s="24"/>
      <c r="CHJ5" s="24"/>
      <c r="CHK5" s="24"/>
      <c r="CHL5" s="24"/>
      <c r="CHM5" s="24"/>
      <c r="CHN5" s="24"/>
      <c r="CHO5" s="24"/>
      <c r="CHP5" s="24"/>
      <c r="CHQ5" s="24"/>
      <c r="CHR5" s="24"/>
      <c r="CHS5" s="24"/>
      <c r="CHT5" s="24"/>
      <c r="CHU5" s="24"/>
      <c r="CHV5" s="24"/>
      <c r="CHW5" s="24"/>
      <c r="CHX5" s="24"/>
      <c r="CHY5" s="24"/>
      <c r="CHZ5" s="24"/>
      <c r="CIA5" s="24"/>
      <c r="CIB5" s="24"/>
      <c r="CIC5" s="24"/>
      <c r="CID5" s="24"/>
      <c r="CIE5" s="24"/>
      <c r="CIF5" s="24"/>
      <c r="CIG5" s="24"/>
      <c r="CIH5" s="24"/>
      <c r="CII5" s="24"/>
      <c r="CIJ5" s="24"/>
      <c r="CIK5" s="24"/>
      <c r="CIL5" s="24"/>
      <c r="CIM5" s="24"/>
      <c r="CIN5" s="24"/>
      <c r="CIO5" s="24"/>
      <c r="CIP5" s="24"/>
      <c r="CIQ5" s="24"/>
      <c r="CIR5" s="24"/>
      <c r="CIS5" s="24"/>
      <c r="CIT5" s="24"/>
      <c r="CIU5" s="24"/>
      <c r="CIV5" s="24"/>
      <c r="CIW5" s="24"/>
      <c r="CIX5" s="24"/>
      <c r="CIY5" s="24"/>
      <c r="CIZ5" s="24"/>
      <c r="CJA5" s="24"/>
      <c r="CJB5" s="24"/>
      <c r="CJC5" s="24"/>
      <c r="CJD5" s="24"/>
      <c r="CJE5" s="24"/>
      <c r="CJF5" s="24"/>
      <c r="CJG5" s="24"/>
      <c r="CJH5" s="24"/>
      <c r="CJI5" s="24"/>
      <c r="CJJ5" s="24"/>
      <c r="CJK5" s="24"/>
      <c r="CJL5" s="24"/>
      <c r="CJM5" s="24"/>
      <c r="CJN5" s="24"/>
      <c r="CJO5" s="24"/>
      <c r="CJP5" s="24"/>
      <c r="CJQ5" s="24"/>
      <c r="CJR5" s="24"/>
      <c r="CJS5" s="24"/>
      <c r="CJT5" s="24"/>
      <c r="CJU5" s="24"/>
      <c r="CJV5" s="24"/>
      <c r="CJW5" s="24"/>
      <c r="CJX5" s="24"/>
      <c r="CJY5" s="24"/>
      <c r="CJZ5" s="24"/>
      <c r="CKA5" s="24"/>
      <c r="CKB5" s="24"/>
      <c r="CKC5" s="24"/>
      <c r="CKD5" s="24"/>
      <c r="CKE5" s="24"/>
      <c r="CKF5" s="24"/>
      <c r="CKG5" s="24"/>
      <c r="CKH5" s="24"/>
      <c r="CKI5" s="24"/>
      <c r="CKJ5" s="24"/>
      <c r="CKK5" s="24"/>
      <c r="CKL5" s="24"/>
      <c r="CKM5" s="24"/>
      <c r="CKN5" s="24"/>
      <c r="CKO5" s="24"/>
      <c r="CKP5" s="24"/>
      <c r="CKQ5" s="24"/>
      <c r="CKR5" s="24"/>
      <c r="CKS5" s="24"/>
      <c r="CKT5" s="24"/>
      <c r="CKU5" s="24"/>
      <c r="CKV5" s="24"/>
      <c r="CKW5" s="24"/>
      <c r="CKX5" s="24"/>
      <c r="CKY5" s="24"/>
      <c r="CKZ5" s="24"/>
      <c r="CLA5" s="24"/>
      <c r="CLB5" s="24"/>
      <c r="CLC5" s="24"/>
      <c r="CLD5" s="24"/>
      <c r="CLE5" s="24"/>
      <c r="CLF5" s="24"/>
      <c r="CLG5" s="24"/>
      <c r="CLH5" s="24"/>
      <c r="CLI5" s="24"/>
      <c r="CLJ5" s="24"/>
      <c r="CLK5" s="24"/>
      <c r="CLL5" s="24"/>
      <c r="CLM5" s="24"/>
      <c r="CLN5" s="24"/>
      <c r="CLO5" s="24"/>
      <c r="CLP5" s="24"/>
      <c r="CLQ5" s="24"/>
      <c r="CLR5" s="24"/>
      <c r="CLS5" s="24"/>
      <c r="CLT5" s="24"/>
      <c r="CLU5" s="24"/>
      <c r="CLV5" s="24"/>
      <c r="CLW5" s="24"/>
      <c r="CLX5" s="24"/>
      <c r="CLY5" s="24"/>
      <c r="CLZ5" s="24"/>
      <c r="CMA5" s="24"/>
      <c r="CMB5" s="24"/>
      <c r="CMC5" s="24"/>
      <c r="CMD5" s="24"/>
      <c r="CME5" s="24"/>
      <c r="CMF5" s="24"/>
      <c r="CMG5" s="24"/>
      <c r="CMH5" s="24"/>
      <c r="CMI5" s="24"/>
      <c r="CMJ5" s="24"/>
      <c r="CMK5" s="24"/>
      <c r="CML5" s="24"/>
      <c r="CMM5" s="24"/>
      <c r="CMN5" s="24"/>
      <c r="CMO5" s="24"/>
      <c r="CMP5" s="24"/>
      <c r="CMQ5" s="24"/>
      <c r="CMR5" s="24"/>
      <c r="CMS5" s="24"/>
      <c r="CMT5" s="24"/>
      <c r="CMU5" s="24"/>
      <c r="CMV5" s="24"/>
      <c r="CMW5" s="24"/>
      <c r="CMX5" s="24"/>
      <c r="CMY5" s="24"/>
      <c r="CMZ5" s="24"/>
      <c r="CNA5" s="24"/>
      <c r="CNB5" s="24"/>
      <c r="CNC5" s="24"/>
      <c r="CND5" s="24"/>
      <c r="CNE5" s="24"/>
      <c r="CNF5" s="24"/>
      <c r="CNG5" s="24"/>
      <c r="CNH5" s="24"/>
      <c r="CNI5" s="24"/>
      <c r="CNJ5" s="24"/>
      <c r="CNK5" s="24"/>
      <c r="CNL5" s="24"/>
      <c r="CNM5" s="24"/>
      <c r="CNN5" s="24"/>
      <c r="CNO5" s="24"/>
      <c r="CNP5" s="24"/>
      <c r="CNQ5" s="24"/>
      <c r="CNR5" s="24"/>
      <c r="CNS5" s="24"/>
      <c r="CNT5" s="24"/>
      <c r="CNU5" s="24"/>
      <c r="CNV5" s="24"/>
      <c r="CNW5" s="24"/>
      <c r="CNX5" s="24"/>
      <c r="CNY5" s="24"/>
      <c r="CNZ5" s="24"/>
      <c r="COA5" s="24"/>
      <c r="COB5" s="24"/>
      <c r="COC5" s="24"/>
      <c r="COD5" s="24"/>
      <c r="COE5" s="24"/>
      <c r="COF5" s="24"/>
      <c r="COG5" s="24"/>
      <c r="COH5" s="24"/>
      <c r="COI5" s="24"/>
      <c r="COJ5" s="24"/>
      <c r="COK5" s="24"/>
      <c r="COL5" s="24"/>
      <c r="COM5" s="24"/>
      <c r="CON5" s="24"/>
      <c r="COO5" s="24"/>
      <c r="COP5" s="24"/>
      <c r="COQ5" s="24"/>
      <c r="COR5" s="24"/>
      <c r="COS5" s="24"/>
      <c r="COT5" s="24"/>
      <c r="COU5" s="24"/>
      <c r="COV5" s="24"/>
      <c r="COW5" s="24"/>
      <c r="COX5" s="24"/>
      <c r="COY5" s="24"/>
      <c r="COZ5" s="24"/>
      <c r="CPA5" s="24"/>
      <c r="CPB5" s="24"/>
      <c r="CPC5" s="24"/>
      <c r="CPD5" s="24"/>
      <c r="CPE5" s="24"/>
      <c r="CPF5" s="24"/>
      <c r="CPG5" s="24"/>
      <c r="CPH5" s="24"/>
      <c r="CPI5" s="24"/>
      <c r="CPJ5" s="24"/>
      <c r="CPK5" s="24"/>
      <c r="CPL5" s="24"/>
      <c r="CPM5" s="24"/>
      <c r="CPN5" s="24"/>
      <c r="CPO5" s="24"/>
      <c r="CPP5" s="24"/>
      <c r="CPQ5" s="24"/>
      <c r="CPR5" s="24"/>
      <c r="CPS5" s="24"/>
      <c r="CPT5" s="24"/>
      <c r="CPU5" s="24"/>
      <c r="CPV5" s="24"/>
      <c r="CPW5" s="24"/>
      <c r="CPX5" s="24"/>
      <c r="CPY5" s="24"/>
      <c r="CPZ5" s="24"/>
      <c r="CQA5" s="24"/>
      <c r="CQB5" s="24"/>
      <c r="CQC5" s="24"/>
      <c r="CQD5" s="24"/>
      <c r="CQE5" s="24"/>
      <c r="CQF5" s="24"/>
      <c r="CQG5" s="24"/>
      <c r="CQH5" s="24"/>
      <c r="CQI5" s="24"/>
      <c r="CQJ5" s="24"/>
      <c r="CQK5" s="24"/>
      <c r="CQL5" s="24"/>
      <c r="CQM5" s="24"/>
      <c r="CQN5" s="24"/>
      <c r="CQO5" s="24"/>
      <c r="CQP5" s="24"/>
      <c r="CQQ5" s="24"/>
      <c r="CQR5" s="24"/>
      <c r="CQS5" s="24"/>
      <c r="CQT5" s="24"/>
      <c r="CQU5" s="24"/>
      <c r="CQV5" s="24"/>
      <c r="CQW5" s="24"/>
      <c r="CQX5" s="24"/>
      <c r="CQY5" s="24"/>
      <c r="CQZ5" s="24"/>
      <c r="CRA5" s="24"/>
      <c r="CRB5" s="24"/>
      <c r="CRC5" s="24"/>
      <c r="CRD5" s="24"/>
      <c r="CRE5" s="24"/>
      <c r="CRF5" s="24"/>
      <c r="CRG5" s="24"/>
      <c r="CRH5" s="24"/>
      <c r="CRI5" s="24"/>
      <c r="CRJ5" s="24"/>
      <c r="CRK5" s="24"/>
      <c r="CRL5" s="24"/>
      <c r="CRM5" s="24"/>
      <c r="CRN5" s="24"/>
      <c r="CRO5" s="24"/>
      <c r="CRP5" s="24"/>
      <c r="CRQ5" s="24"/>
      <c r="CRR5" s="24"/>
      <c r="CRS5" s="24"/>
      <c r="CRT5" s="24"/>
      <c r="CRU5" s="24"/>
      <c r="CRV5" s="24"/>
      <c r="CRW5" s="24"/>
      <c r="CRX5" s="24"/>
      <c r="CRY5" s="24"/>
      <c r="CRZ5" s="24"/>
      <c r="CSA5" s="24"/>
      <c r="CSB5" s="24"/>
      <c r="CSC5" s="24"/>
      <c r="CSD5" s="24"/>
      <c r="CSE5" s="24"/>
      <c r="CSF5" s="24"/>
      <c r="CSG5" s="24"/>
      <c r="CSH5" s="24"/>
      <c r="CSI5" s="24"/>
      <c r="CSJ5" s="24"/>
      <c r="CSK5" s="24"/>
      <c r="CSL5" s="24"/>
      <c r="CSM5" s="24"/>
      <c r="CSN5" s="24"/>
      <c r="CSO5" s="24"/>
      <c r="CSP5" s="24"/>
      <c r="CSQ5" s="24"/>
      <c r="CSR5" s="24"/>
      <c r="CSS5" s="24"/>
      <c r="CST5" s="24"/>
      <c r="CSU5" s="24"/>
      <c r="CSV5" s="24"/>
      <c r="CSW5" s="24"/>
      <c r="CSX5" s="24"/>
      <c r="CSY5" s="24"/>
      <c r="CSZ5" s="24"/>
      <c r="CTA5" s="24"/>
      <c r="CTB5" s="24"/>
      <c r="CTC5" s="24"/>
      <c r="CTD5" s="24"/>
      <c r="CTE5" s="24"/>
      <c r="CTF5" s="24"/>
      <c r="CTG5" s="24"/>
      <c r="CTH5" s="24"/>
      <c r="CTI5" s="24"/>
      <c r="CTJ5" s="24"/>
      <c r="CTK5" s="24"/>
      <c r="CTL5" s="24"/>
      <c r="CTM5" s="24"/>
      <c r="CTN5" s="24"/>
      <c r="CTO5" s="24"/>
      <c r="CTP5" s="24"/>
      <c r="CTQ5" s="24"/>
      <c r="CTR5" s="24"/>
      <c r="CTS5" s="24"/>
      <c r="CTT5" s="24"/>
      <c r="CTU5" s="24"/>
      <c r="CTV5" s="24"/>
      <c r="CTW5" s="24"/>
      <c r="CTX5" s="24"/>
      <c r="CTY5" s="24"/>
      <c r="CTZ5" s="24"/>
      <c r="CUA5" s="24"/>
      <c r="CUB5" s="24"/>
      <c r="CUC5" s="24"/>
      <c r="CUD5" s="24"/>
      <c r="CUE5" s="24"/>
      <c r="CUF5" s="24"/>
      <c r="CUG5" s="24"/>
      <c r="CUH5" s="24"/>
      <c r="CUI5" s="24"/>
      <c r="CUJ5" s="24"/>
      <c r="CUK5" s="24"/>
      <c r="CUL5" s="24"/>
      <c r="CUM5" s="24"/>
      <c r="CUN5" s="24"/>
      <c r="CUO5" s="24"/>
      <c r="CUP5" s="24"/>
      <c r="CUQ5" s="24"/>
      <c r="CUR5" s="24"/>
      <c r="CUS5" s="24"/>
      <c r="CUT5" s="24"/>
      <c r="CUU5" s="24"/>
      <c r="CUV5" s="24"/>
      <c r="CUW5" s="24"/>
      <c r="CUX5" s="24"/>
      <c r="CUY5" s="24"/>
      <c r="CUZ5" s="24"/>
      <c r="CVA5" s="24"/>
      <c r="CVB5" s="24"/>
      <c r="CVC5" s="24"/>
      <c r="CVD5" s="24"/>
      <c r="CVE5" s="24"/>
      <c r="CVF5" s="24"/>
      <c r="CVG5" s="24"/>
      <c r="CVH5" s="24"/>
      <c r="CVI5" s="24"/>
      <c r="CVJ5" s="24"/>
      <c r="CVK5" s="24"/>
      <c r="CVL5" s="24"/>
      <c r="CVM5" s="24"/>
      <c r="CVN5" s="24"/>
      <c r="CVO5" s="24"/>
      <c r="CVP5" s="24"/>
      <c r="CVQ5" s="24"/>
      <c r="CVR5" s="24"/>
      <c r="CVS5" s="24"/>
      <c r="CVT5" s="24"/>
      <c r="CVU5" s="24"/>
      <c r="CVV5" s="24"/>
      <c r="CVW5" s="24"/>
      <c r="CVX5" s="24"/>
      <c r="CVY5" s="24"/>
      <c r="CVZ5" s="24"/>
      <c r="CWA5" s="24"/>
      <c r="CWB5" s="24"/>
      <c r="CWC5" s="24"/>
      <c r="CWD5" s="24"/>
      <c r="CWE5" s="24"/>
      <c r="CWF5" s="24"/>
      <c r="CWG5" s="24"/>
      <c r="CWH5" s="24"/>
      <c r="CWI5" s="24"/>
      <c r="CWJ5" s="24"/>
      <c r="CWK5" s="24"/>
      <c r="CWL5" s="24"/>
      <c r="CWM5" s="24"/>
      <c r="CWN5" s="24"/>
      <c r="CWO5" s="24"/>
      <c r="CWP5" s="24"/>
      <c r="CWQ5" s="24"/>
      <c r="CWR5" s="24"/>
      <c r="CWS5" s="24"/>
      <c r="CWT5" s="24"/>
      <c r="CWU5" s="24"/>
      <c r="CWV5" s="24"/>
      <c r="CWW5" s="24"/>
      <c r="CWX5" s="24"/>
      <c r="CWY5" s="24"/>
      <c r="CWZ5" s="24"/>
      <c r="CXA5" s="24"/>
      <c r="CXB5" s="24"/>
      <c r="CXC5" s="24"/>
      <c r="CXD5" s="24"/>
      <c r="CXE5" s="24"/>
      <c r="CXF5" s="24"/>
      <c r="CXG5" s="24"/>
      <c r="CXH5" s="24"/>
      <c r="CXI5" s="24"/>
      <c r="CXJ5" s="24"/>
      <c r="CXK5" s="24"/>
      <c r="CXL5" s="24"/>
      <c r="CXM5" s="24"/>
      <c r="CXN5" s="24"/>
      <c r="CXO5" s="24"/>
      <c r="CXP5" s="24"/>
      <c r="CXQ5" s="24"/>
      <c r="CXR5" s="24"/>
      <c r="CXS5" s="24"/>
      <c r="CXT5" s="24"/>
      <c r="CXU5" s="24"/>
      <c r="CXV5" s="24"/>
      <c r="CXW5" s="24"/>
      <c r="CXX5" s="24"/>
      <c r="CXY5" s="24"/>
      <c r="CXZ5" s="24"/>
      <c r="CYA5" s="24"/>
      <c r="CYB5" s="24"/>
      <c r="CYC5" s="24"/>
      <c r="CYD5" s="24"/>
      <c r="CYE5" s="24"/>
      <c r="CYF5" s="24"/>
      <c r="CYG5" s="24"/>
      <c r="CYH5" s="24"/>
      <c r="CYI5" s="24"/>
      <c r="CYJ5" s="24"/>
      <c r="CYK5" s="24"/>
      <c r="CYL5" s="24"/>
      <c r="CYM5" s="24"/>
      <c r="CYN5" s="24"/>
      <c r="CYO5" s="24"/>
      <c r="CYP5" s="24"/>
      <c r="CYQ5" s="24"/>
      <c r="CYR5" s="24"/>
      <c r="CYS5" s="24"/>
      <c r="CYT5" s="24"/>
      <c r="CYU5" s="24"/>
      <c r="CYV5" s="24"/>
      <c r="CYW5" s="24"/>
      <c r="CYX5" s="24"/>
      <c r="CYY5" s="24"/>
      <c r="CYZ5" s="24"/>
      <c r="CZA5" s="24"/>
      <c r="CZB5" s="24"/>
      <c r="CZC5" s="24"/>
      <c r="CZD5" s="24"/>
      <c r="CZE5" s="24"/>
      <c r="CZF5" s="24"/>
      <c r="CZG5" s="24"/>
      <c r="CZH5" s="24"/>
      <c r="CZI5" s="24"/>
      <c r="CZJ5" s="24"/>
      <c r="CZK5" s="24"/>
      <c r="CZL5" s="24"/>
      <c r="CZM5" s="24"/>
      <c r="CZN5" s="24"/>
      <c r="CZO5" s="24"/>
      <c r="CZP5" s="24"/>
      <c r="CZQ5" s="24"/>
      <c r="CZR5" s="24"/>
      <c r="CZS5" s="24"/>
      <c r="CZT5" s="24"/>
      <c r="CZU5" s="24"/>
      <c r="CZV5" s="24"/>
      <c r="CZW5" s="24"/>
      <c r="CZX5" s="24"/>
      <c r="CZY5" s="24"/>
      <c r="CZZ5" s="24"/>
      <c r="DAA5" s="24"/>
      <c r="DAB5" s="24"/>
      <c r="DAC5" s="24"/>
      <c r="DAD5" s="24"/>
      <c r="DAE5" s="24"/>
      <c r="DAF5" s="24"/>
      <c r="DAG5" s="24"/>
      <c r="DAH5" s="24"/>
      <c r="DAI5" s="24"/>
      <c r="DAJ5" s="24"/>
      <c r="DAK5" s="24"/>
      <c r="DAL5" s="24"/>
      <c r="DAM5" s="24"/>
      <c r="DAN5" s="24"/>
      <c r="DAO5" s="24"/>
      <c r="DAP5" s="24"/>
      <c r="DAQ5" s="24"/>
      <c r="DAR5" s="24"/>
      <c r="DAS5" s="24"/>
      <c r="DAT5" s="24"/>
      <c r="DAU5" s="24"/>
      <c r="DAV5" s="24"/>
      <c r="DAW5" s="24"/>
      <c r="DAX5" s="24"/>
      <c r="DAY5" s="24"/>
      <c r="DAZ5" s="24"/>
      <c r="DBA5" s="24"/>
      <c r="DBB5" s="24"/>
      <c r="DBC5" s="24"/>
      <c r="DBD5" s="24"/>
      <c r="DBE5" s="24"/>
      <c r="DBF5" s="24"/>
      <c r="DBG5" s="24"/>
      <c r="DBH5" s="24"/>
      <c r="DBI5" s="24"/>
      <c r="DBJ5" s="24"/>
      <c r="DBK5" s="24"/>
      <c r="DBL5" s="24"/>
      <c r="DBM5" s="24"/>
      <c r="DBN5" s="24"/>
      <c r="DBO5" s="24"/>
      <c r="DBP5" s="24"/>
      <c r="DBQ5" s="24"/>
      <c r="DBR5" s="24"/>
      <c r="DBS5" s="24"/>
      <c r="DBT5" s="24"/>
      <c r="DBU5" s="24"/>
      <c r="DBV5" s="24"/>
      <c r="DBW5" s="24"/>
      <c r="DBX5" s="24"/>
      <c r="DBY5" s="24"/>
      <c r="DBZ5" s="24"/>
      <c r="DCA5" s="24"/>
      <c r="DCB5" s="24"/>
      <c r="DCC5" s="24"/>
      <c r="DCD5" s="24"/>
      <c r="DCE5" s="24"/>
      <c r="DCF5" s="24"/>
      <c r="DCG5" s="24"/>
      <c r="DCH5" s="24"/>
      <c r="DCI5" s="24"/>
      <c r="DCJ5" s="24"/>
      <c r="DCK5" s="24"/>
      <c r="DCL5" s="24"/>
      <c r="DCM5" s="24"/>
      <c r="DCN5" s="24"/>
      <c r="DCO5" s="24"/>
      <c r="DCP5" s="24"/>
      <c r="DCQ5" s="24"/>
      <c r="DCR5" s="24"/>
      <c r="DCS5" s="24"/>
      <c r="DCT5" s="24"/>
      <c r="DCU5" s="24"/>
      <c r="DCV5" s="24"/>
      <c r="DCW5" s="24"/>
      <c r="DCX5" s="24"/>
      <c r="DCY5" s="24"/>
      <c r="DCZ5" s="24"/>
      <c r="DDA5" s="24"/>
      <c r="DDB5" s="24"/>
      <c r="DDC5" s="24"/>
      <c r="DDD5" s="24"/>
      <c r="DDE5" s="24"/>
      <c r="DDF5" s="24"/>
      <c r="DDG5" s="24"/>
      <c r="DDH5" s="24"/>
      <c r="DDI5" s="24"/>
      <c r="DDJ5" s="24"/>
      <c r="DDK5" s="24"/>
      <c r="DDL5" s="24"/>
      <c r="DDM5" s="24"/>
      <c r="DDN5" s="24"/>
      <c r="DDO5" s="24"/>
      <c r="DDP5" s="24"/>
      <c r="DDQ5" s="24"/>
      <c r="DDR5" s="24"/>
      <c r="DDS5" s="24"/>
      <c r="DDT5" s="24"/>
      <c r="DDU5" s="24"/>
      <c r="DDV5" s="24"/>
      <c r="DDW5" s="24"/>
      <c r="DDX5" s="24"/>
      <c r="DDY5" s="24"/>
      <c r="DDZ5" s="24"/>
      <c r="DEA5" s="24"/>
      <c r="DEB5" s="24"/>
      <c r="DEC5" s="24"/>
      <c r="DED5" s="24"/>
      <c r="DEE5" s="24"/>
      <c r="DEF5" s="24"/>
      <c r="DEG5" s="24"/>
      <c r="DEH5" s="24"/>
      <c r="DEI5" s="24"/>
      <c r="DEJ5" s="24"/>
      <c r="DEK5" s="24"/>
      <c r="DEL5" s="24"/>
      <c r="DEM5" s="24"/>
      <c r="DEN5" s="24"/>
      <c r="DEO5" s="24"/>
      <c r="DEP5" s="24"/>
      <c r="DEQ5" s="24"/>
      <c r="DER5" s="24"/>
      <c r="DES5" s="24"/>
      <c r="DET5" s="24"/>
      <c r="DEU5" s="24"/>
      <c r="DEV5" s="24"/>
      <c r="DEW5" s="24"/>
      <c r="DEX5" s="24"/>
      <c r="DEY5" s="24"/>
      <c r="DEZ5" s="24"/>
      <c r="DFA5" s="24"/>
      <c r="DFB5" s="24"/>
      <c r="DFC5" s="24"/>
      <c r="DFD5" s="24"/>
      <c r="DFE5" s="24"/>
      <c r="DFF5" s="24"/>
      <c r="DFG5" s="24"/>
      <c r="DFH5" s="24"/>
      <c r="DFI5" s="24"/>
      <c r="DFJ5" s="24"/>
      <c r="DFK5" s="24"/>
      <c r="DFL5" s="24"/>
      <c r="DFM5" s="24"/>
      <c r="DFN5" s="24"/>
      <c r="DFO5" s="24"/>
      <c r="DFP5" s="24"/>
      <c r="DFQ5" s="24"/>
      <c r="DFR5" s="24"/>
      <c r="DFS5" s="24"/>
      <c r="DFT5" s="24"/>
      <c r="DFU5" s="24"/>
      <c r="DFV5" s="24"/>
      <c r="DFW5" s="24"/>
      <c r="DFX5" s="24"/>
      <c r="DFY5" s="24"/>
      <c r="DFZ5" s="24"/>
      <c r="DGA5" s="24"/>
      <c r="DGB5" s="24"/>
      <c r="DGC5" s="24"/>
      <c r="DGD5" s="24"/>
      <c r="DGE5" s="24"/>
      <c r="DGF5" s="24"/>
      <c r="DGG5" s="24"/>
      <c r="DGH5" s="24"/>
      <c r="DGI5" s="24"/>
      <c r="DGJ5" s="24"/>
      <c r="DGK5" s="24"/>
      <c r="DGL5" s="24"/>
      <c r="DGM5" s="24"/>
      <c r="DGN5" s="24"/>
      <c r="DGO5" s="24"/>
      <c r="DGP5" s="24"/>
      <c r="DGQ5" s="24"/>
      <c r="DGR5" s="24"/>
      <c r="DGS5" s="24"/>
      <c r="DGT5" s="24"/>
      <c r="DGU5" s="24"/>
      <c r="DGV5" s="24"/>
      <c r="DGW5" s="24"/>
      <c r="DGX5" s="24"/>
      <c r="DGY5" s="24"/>
      <c r="DGZ5" s="24"/>
      <c r="DHA5" s="24"/>
      <c r="DHB5" s="24"/>
      <c r="DHC5" s="24"/>
      <c r="DHD5" s="24"/>
      <c r="DHE5" s="24"/>
      <c r="DHF5" s="24"/>
      <c r="DHG5" s="24"/>
      <c r="DHH5" s="24"/>
      <c r="DHI5" s="24"/>
      <c r="DHJ5" s="24"/>
      <c r="DHK5" s="24"/>
      <c r="DHL5" s="24"/>
      <c r="DHM5" s="24"/>
      <c r="DHN5" s="24"/>
      <c r="DHO5" s="24"/>
      <c r="DHP5" s="24"/>
      <c r="DHQ5" s="24"/>
      <c r="DHR5" s="24"/>
      <c r="DHS5" s="24"/>
      <c r="DHT5" s="24"/>
      <c r="DHU5" s="24"/>
      <c r="DHV5" s="24"/>
      <c r="DHW5" s="24"/>
      <c r="DHX5" s="24"/>
      <c r="DHY5" s="24"/>
      <c r="DHZ5" s="24"/>
      <c r="DIA5" s="24"/>
      <c r="DIB5" s="24"/>
      <c r="DIC5" s="24"/>
      <c r="DID5" s="24"/>
      <c r="DIE5" s="24"/>
      <c r="DIF5" s="24"/>
      <c r="DIG5" s="24"/>
      <c r="DIH5" s="24"/>
      <c r="DII5" s="24"/>
      <c r="DIJ5" s="24"/>
      <c r="DIK5" s="24"/>
      <c r="DIL5" s="24"/>
      <c r="DIM5" s="24"/>
      <c r="DIN5" s="24"/>
      <c r="DIO5" s="24"/>
      <c r="DIP5" s="24"/>
      <c r="DIQ5" s="24"/>
      <c r="DIR5" s="24"/>
      <c r="DIS5" s="24"/>
      <c r="DIT5" s="24"/>
      <c r="DIU5" s="24"/>
      <c r="DIV5" s="24"/>
      <c r="DIW5" s="24"/>
      <c r="DIX5" s="24"/>
      <c r="DIY5" s="24"/>
      <c r="DIZ5" s="24"/>
      <c r="DJA5" s="24"/>
      <c r="DJB5" s="24"/>
      <c r="DJC5" s="24"/>
      <c r="DJD5" s="24"/>
      <c r="DJE5" s="24"/>
      <c r="DJF5" s="24"/>
      <c r="DJG5" s="24"/>
      <c r="DJH5" s="24"/>
      <c r="DJI5" s="24"/>
      <c r="DJJ5" s="24"/>
      <c r="DJK5" s="24"/>
      <c r="DJL5" s="24"/>
      <c r="DJM5" s="24"/>
      <c r="DJN5" s="24"/>
      <c r="DJO5" s="24"/>
      <c r="DJP5" s="24"/>
      <c r="DJQ5" s="24"/>
      <c r="DJR5" s="24"/>
      <c r="DJS5" s="24"/>
      <c r="DJT5" s="24"/>
      <c r="DJU5" s="24"/>
      <c r="DJV5" s="24"/>
      <c r="DJW5" s="24"/>
      <c r="DJX5" s="24"/>
      <c r="DJY5" s="24"/>
      <c r="DJZ5" s="24"/>
      <c r="DKA5" s="24"/>
      <c r="DKB5" s="24"/>
      <c r="DKC5" s="24"/>
      <c r="DKD5" s="24"/>
      <c r="DKE5" s="24"/>
      <c r="DKF5" s="24"/>
      <c r="DKG5" s="24"/>
      <c r="DKH5" s="24"/>
      <c r="DKI5" s="24"/>
      <c r="DKJ5" s="24"/>
      <c r="DKK5" s="24"/>
      <c r="DKL5" s="24"/>
      <c r="DKM5" s="24"/>
      <c r="DKN5" s="24"/>
      <c r="DKO5" s="24"/>
      <c r="DKP5" s="24"/>
      <c r="DKQ5" s="24"/>
      <c r="DKR5" s="24"/>
      <c r="DKS5" s="24"/>
      <c r="DKT5" s="24"/>
      <c r="DKU5" s="24"/>
      <c r="DKV5" s="24"/>
      <c r="DKW5" s="24"/>
      <c r="DKX5" s="24"/>
      <c r="DKY5" s="24"/>
      <c r="DKZ5" s="24"/>
      <c r="DLA5" s="24"/>
      <c r="DLB5" s="24"/>
      <c r="DLC5" s="24"/>
      <c r="DLD5" s="24"/>
      <c r="DLE5" s="24"/>
      <c r="DLF5" s="24"/>
      <c r="DLG5" s="24"/>
      <c r="DLH5" s="24"/>
      <c r="DLI5" s="24"/>
      <c r="DLJ5" s="24"/>
      <c r="DLK5" s="24"/>
      <c r="DLL5" s="24"/>
      <c r="DLM5" s="24"/>
      <c r="DLN5" s="24"/>
      <c r="DLO5" s="24"/>
      <c r="DLP5" s="24"/>
      <c r="DLQ5" s="24"/>
      <c r="DLR5" s="24"/>
      <c r="DLS5" s="24"/>
      <c r="DLT5" s="24"/>
      <c r="DLU5" s="24"/>
      <c r="DLV5" s="24"/>
      <c r="DLW5" s="24"/>
      <c r="DLX5" s="24"/>
      <c r="DLY5" s="24"/>
      <c r="DLZ5" s="24"/>
      <c r="DMA5" s="24"/>
      <c r="DMB5" s="24"/>
      <c r="DMC5" s="24"/>
      <c r="DMD5" s="24"/>
      <c r="DME5" s="24"/>
      <c r="DMF5" s="24"/>
      <c r="DMG5" s="24"/>
      <c r="DMH5" s="24"/>
      <c r="DMI5" s="24"/>
      <c r="DMJ5" s="24"/>
      <c r="DMK5" s="24"/>
      <c r="DML5" s="24"/>
      <c r="DMM5" s="24"/>
      <c r="DMN5" s="24"/>
      <c r="DMO5" s="24"/>
      <c r="DMP5" s="24"/>
      <c r="DMQ5" s="24"/>
      <c r="DMR5" s="24"/>
      <c r="DMS5" s="24"/>
      <c r="DMT5" s="24"/>
      <c r="DMU5" s="24"/>
      <c r="DMV5" s="24"/>
      <c r="DMW5" s="24"/>
      <c r="DMX5" s="24"/>
      <c r="DMY5" s="24"/>
      <c r="DMZ5" s="24"/>
      <c r="DNA5" s="24"/>
      <c r="DNB5" s="24"/>
      <c r="DNC5" s="24"/>
      <c r="DND5" s="24"/>
      <c r="DNE5" s="24"/>
      <c r="DNF5" s="24"/>
      <c r="DNG5" s="24"/>
      <c r="DNH5" s="24"/>
      <c r="DNI5" s="24"/>
      <c r="DNJ5" s="24"/>
      <c r="DNK5" s="24"/>
      <c r="DNL5" s="24"/>
      <c r="DNM5" s="24"/>
      <c r="DNN5" s="24"/>
      <c r="DNO5" s="24"/>
      <c r="DNP5" s="24"/>
      <c r="DNQ5" s="24"/>
      <c r="DNR5" s="24"/>
      <c r="DNS5" s="24"/>
      <c r="DNT5" s="24"/>
      <c r="DNU5" s="24"/>
      <c r="DNV5" s="24"/>
      <c r="DNW5" s="24"/>
      <c r="DNX5" s="24"/>
      <c r="DNY5" s="24"/>
      <c r="DNZ5" s="24"/>
      <c r="DOA5" s="24"/>
      <c r="DOB5" s="24"/>
      <c r="DOC5" s="24"/>
      <c r="DOD5" s="24"/>
      <c r="DOE5" s="24"/>
      <c r="DOF5" s="24"/>
      <c r="DOG5" s="24"/>
      <c r="DOH5" s="24"/>
      <c r="DOI5" s="24"/>
      <c r="DOJ5" s="24"/>
      <c r="DOK5" s="24"/>
      <c r="DOL5" s="24"/>
      <c r="DOM5" s="24"/>
      <c r="DON5" s="24"/>
      <c r="DOO5" s="24"/>
      <c r="DOP5" s="24"/>
      <c r="DOQ5" s="24"/>
      <c r="DOR5" s="24"/>
      <c r="DOS5" s="24"/>
      <c r="DOT5" s="24"/>
      <c r="DOU5" s="24"/>
      <c r="DOV5" s="24"/>
      <c r="DOW5" s="24"/>
      <c r="DOX5" s="24"/>
      <c r="DOY5" s="24"/>
      <c r="DOZ5" s="24"/>
      <c r="DPA5" s="24"/>
      <c r="DPB5" s="24"/>
      <c r="DPC5" s="24"/>
      <c r="DPD5" s="24"/>
      <c r="DPE5" s="24"/>
      <c r="DPF5" s="24"/>
      <c r="DPG5" s="24"/>
      <c r="DPH5" s="24"/>
      <c r="DPI5" s="24"/>
      <c r="DPJ5" s="24"/>
      <c r="DPK5" s="24"/>
      <c r="DPL5" s="24"/>
      <c r="DPM5" s="24"/>
      <c r="DPN5" s="24"/>
      <c r="DPO5" s="24"/>
      <c r="DPP5" s="24"/>
      <c r="DPQ5" s="24"/>
      <c r="DPR5" s="24"/>
      <c r="DPS5" s="24"/>
      <c r="DPT5" s="24"/>
      <c r="DPU5" s="24"/>
      <c r="DPV5" s="24"/>
      <c r="DPW5" s="24"/>
      <c r="DPX5" s="24"/>
      <c r="DPY5" s="24"/>
      <c r="DPZ5" s="24"/>
      <c r="DQA5" s="24"/>
      <c r="DQB5" s="24"/>
      <c r="DQC5" s="24"/>
      <c r="DQD5" s="24"/>
      <c r="DQE5" s="24"/>
      <c r="DQF5" s="24"/>
      <c r="DQG5" s="24"/>
      <c r="DQH5" s="24"/>
      <c r="DQI5" s="24"/>
      <c r="DQJ5" s="24"/>
      <c r="DQK5" s="24"/>
      <c r="DQL5" s="24"/>
      <c r="DQM5" s="24"/>
      <c r="DQN5" s="24"/>
      <c r="DQO5" s="24"/>
      <c r="DQP5" s="24"/>
      <c r="DQQ5" s="24"/>
      <c r="DQR5" s="24"/>
      <c r="DQS5" s="24"/>
      <c r="DQT5" s="24"/>
      <c r="DQU5" s="24"/>
      <c r="DQV5" s="24"/>
      <c r="DQW5" s="24"/>
      <c r="DQX5" s="24"/>
      <c r="DQY5" s="24"/>
      <c r="DQZ5" s="24"/>
      <c r="DRA5" s="24"/>
      <c r="DRB5" s="24"/>
      <c r="DRC5" s="24"/>
      <c r="DRD5" s="24"/>
      <c r="DRE5" s="24"/>
      <c r="DRF5" s="24"/>
      <c r="DRG5" s="24"/>
      <c r="DRH5" s="24"/>
      <c r="DRI5" s="24"/>
      <c r="DRJ5" s="24"/>
      <c r="DRK5" s="24"/>
      <c r="DRL5" s="24"/>
      <c r="DRM5" s="24"/>
      <c r="DRN5" s="24"/>
      <c r="DRO5" s="24"/>
      <c r="DRP5" s="24"/>
      <c r="DRQ5" s="24"/>
      <c r="DRR5" s="24"/>
      <c r="DRS5" s="24"/>
      <c r="DRT5" s="24"/>
      <c r="DRU5" s="24"/>
      <c r="DRV5" s="24"/>
      <c r="DRW5" s="24"/>
      <c r="DRX5" s="24"/>
      <c r="DRY5" s="24"/>
      <c r="DRZ5" s="24"/>
      <c r="DSA5" s="24"/>
      <c r="DSB5" s="24"/>
      <c r="DSC5" s="24"/>
      <c r="DSD5" s="24"/>
      <c r="DSE5" s="24"/>
      <c r="DSF5" s="24"/>
      <c r="DSG5" s="24"/>
      <c r="DSH5" s="24"/>
      <c r="DSI5" s="24"/>
      <c r="DSJ5" s="24"/>
      <c r="DSK5" s="24"/>
      <c r="DSL5" s="24"/>
      <c r="DSM5" s="24"/>
      <c r="DSN5" s="24"/>
      <c r="DSO5" s="24"/>
      <c r="DSP5" s="24"/>
      <c r="DSQ5" s="24"/>
      <c r="DSR5" s="24"/>
      <c r="DSS5" s="24"/>
      <c r="DST5" s="24"/>
      <c r="DSU5" s="24"/>
      <c r="DSV5" s="24"/>
      <c r="DSW5" s="24"/>
      <c r="DSX5" s="24"/>
      <c r="DSY5" s="24"/>
      <c r="DSZ5" s="24"/>
      <c r="DTA5" s="24"/>
      <c r="DTB5" s="24"/>
      <c r="DTC5" s="24"/>
      <c r="DTD5" s="24"/>
      <c r="DTE5" s="24"/>
      <c r="DTF5" s="24"/>
      <c r="DTG5" s="24"/>
      <c r="DTH5" s="24"/>
      <c r="DTI5" s="24"/>
      <c r="DTJ5" s="24"/>
      <c r="DTK5" s="24"/>
      <c r="DTL5" s="24"/>
      <c r="DTM5" s="24"/>
      <c r="DTN5" s="24"/>
      <c r="DTO5" s="24"/>
      <c r="DTP5" s="24"/>
      <c r="DTQ5" s="24"/>
      <c r="DTR5" s="24"/>
      <c r="DTS5" s="24"/>
      <c r="DTT5" s="24"/>
      <c r="DTU5" s="24"/>
      <c r="DTV5" s="24"/>
      <c r="DTW5" s="24"/>
      <c r="DTX5" s="24"/>
      <c r="DTY5" s="24"/>
      <c r="DTZ5" s="24"/>
      <c r="DUA5" s="24"/>
      <c r="DUB5" s="24"/>
      <c r="DUC5" s="24"/>
      <c r="DUD5" s="24"/>
      <c r="DUE5" s="24"/>
      <c r="DUF5" s="24"/>
      <c r="DUG5" s="24"/>
      <c r="DUH5" s="24"/>
      <c r="DUI5" s="24"/>
      <c r="DUJ5" s="24"/>
      <c r="DUK5" s="24"/>
      <c r="DUL5" s="24"/>
      <c r="DUM5" s="24"/>
      <c r="DUN5" s="24"/>
      <c r="DUO5" s="24"/>
      <c r="DUP5" s="24"/>
      <c r="DUQ5" s="24"/>
      <c r="DUR5" s="24"/>
      <c r="DUS5" s="24"/>
      <c r="DUT5" s="24"/>
      <c r="DUU5" s="24"/>
      <c r="DUV5" s="24"/>
      <c r="DUW5" s="24"/>
      <c r="DUX5" s="24"/>
      <c r="DUY5" s="24"/>
      <c r="DUZ5" s="24"/>
      <c r="DVA5" s="24"/>
      <c r="DVB5" s="24"/>
      <c r="DVC5" s="24"/>
      <c r="DVD5" s="24"/>
      <c r="DVE5" s="24"/>
      <c r="DVF5" s="24"/>
      <c r="DVG5" s="24"/>
      <c r="DVH5" s="24"/>
      <c r="DVI5" s="24"/>
      <c r="DVJ5" s="24"/>
      <c r="DVK5" s="24"/>
      <c r="DVL5" s="24"/>
      <c r="DVM5" s="24"/>
      <c r="DVN5" s="24"/>
      <c r="DVO5" s="24"/>
      <c r="DVP5" s="24"/>
      <c r="DVQ5" s="24"/>
      <c r="DVR5" s="24"/>
      <c r="DVS5" s="24"/>
      <c r="DVT5" s="24"/>
      <c r="DVU5" s="24"/>
      <c r="DVV5" s="24"/>
      <c r="DVW5" s="24"/>
      <c r="DVX5" s="24"/>
      <c r="DVY5" s="24"/>
      <c r="DVZ5" s="24"/>
      <c r="DWA5" s="24"/>
      <c r="DWB5" s="24"/>
      <c r="DWC5" s="24"/>
      <c r="DWD5" s="24"/>
      <c r="DWE5" s="24"/>
      <c r="DWF5" s="24"/>
      <c r="DWG5" s="24"/>
      <c r="DWH5" s="24"/>
      <c r="DWI5" s="24"/>
      <c r="DWJ5" s="24"/>
      <c r="DWK5" s="24"/>
      <c r="DWL5" s="24"/>
      <c r="DWM5" s="24"/>
      <c r="DWN5" s="24"/>
      <c r="DWO5" s="24"/>
      <c r="DWP5" s="24"/>
      <c r="DWQ5" s="24"/>
      <c r="DWR5" s="24"/>
      <c r="DWS5" s="24"/>
      <c r="DWT5" s="24"/>
      <c r="DWU5" s="24"/>
      <c r="DWV5" s="24"/>
      <c r="DWW5" s="24"/>
      <c r="DWX5" s="24"/>
      <c r="DWY5" s="24"/>
      <c r="DWZ5" s="24"/>
      <c r="DXA5" s="24"/>
      <c r="DXB5" s="24"/>
      <c r="DXC5" s="24"/>
      <c r="DXD5" s="24"/>
      <c r="DXE5" s="24"/>
      <c r="DXF5" s="24"/>
      <c r="DXG5" s="24"/>
      <c r="DXH5" s="24"/>
      <c r="DXI5" s="24"/>
      <c r="DXJ5" s="24"/>
      <c r="DXK5" s="24"/>
      <c r="DXL5" s="24"/>
      <c r="DXM5" s="24"/>
      <c r="DXN5" s="24"/>
      <c r="DXO5" s="24"/>
      <c r="DXP5" s="24"/>
      <c r="DXQ5" s="24"/>
      <c r="DXR5" s="24"/>
      <c r="DXS5" s="24"/>
      <c r="DXT5" s="24"/>
      <c r="DXU5" s="24"/>
      <c r="DXV5" s="24"/>
      <c r="DXW5" s="24"/>
      <c r="DXX5" s="24"/>
      <c r="DXY5" s="24"/>
      <c r="DXZ5" s="24"/>
      <c r="DYA5" s="24"/>
      <c r="DYB5" s="24"/>
      <c r="DYC5" s="24"/>
      <c r="DYD5" s="24"/>
      <c r="DYE5" s="24"/>
      <c r="DYF5" s="24"/>
      <c r="DYG5" s="24"/>
      <c r="DYH5" s="24"/>
      <c r="DYI5" s="24"/>
      <c r="DYJ5" s="24"/>
      <c r="DYK5" s="24"/>
      <c r="DYL5" s="24"/>
      <c r="DYM5" s="24"/>
      <c r="DYN5" s="24"/>
      <c r="DYO5" s="24"/>
      <c r="DYP5" s="24"/>
      <c r="DYQ5" s="24"/>
      <c r="DYR5" s="24"/>
      <c r="DYS5" s="24"/>
      <c r="DYT5" s="24"/>
      <c r="DYU5" s="24"/>
      <c r="DYV5" s="24"/>
      <c r="DYW5" s="24"/>
      <c r="DYX5" s="24"/>
      <c r="DYY5" s="24"/>
      <c r="DYZ5" s="24"/>
      <c r="DZA5" s="24"/>
      <c r="DZB5" s="24"/>
      <c r="DZC5" s="24"/>
      <c r="DZD5" s="24"/>
      <c r="DZE5" s="24"/>
      <c r="DZF5" s="24"/>
      <c r="DZG5" s="24"/>
      <c r="DZH5" s="24"/>
      <c r="DZI5" s="24"/>
      <c r="DZJ5" s="24"/>
      <c r="DZK5" s="24"/>
      <c r="DZL5" s="24"/>
      <c r="DZM5" s="24"/>
      <c r="DZN5" s="24"/>
      <c r="DZO5" s="24"/>
      <c r="DZP5" s="24"/>
      <c r="DZQ5" s="24"/>
      <c r="DZR5" s="24"/>
      <c r="DZS5" s="24"/>
      <c r="DZT5" s="24"/>
      <c r="DZU5" s="24"/>
      <c r="DZV5" s="24"/>
      <c r="DZW5" s="24"/>
      <c r="DZX5" s="24"/>
      <c r="DZY5" s="24"/>
      <c r="DZZ5" s="24"/>
      <c r="EAA5" s="24"/>
      <c r="EAB5" s="24"/>
      <c r="EAC5" s="24"/>
      <c r="EAD5" s="24"/>
      <c r="EAE5" s="24"/>
      <c r="EAF5" s="24"/>
      <c r="EAG5" s="24"/>
      <c r="EAH5" s="24"/>
      <c r="EAI5" s="24"/>
      <c r="EAJ5" s="24"/>
      <c r="EAK5" s="24"/>
      <c r="EAL5" s="24"/>
      <c r="EAM5" s="24"/>
      <c r="EAN5" s="24"/>
      <c r="EAO5" s="24"/>
      <c r="EAP5" s="24"/>
      <c r="EAQ5" s="24"/>
      <c r="EAR5" s="24"/>
      <c r="EAS5" s="24"/>
      <c r="EAT5" s="24"/>
      <c r="EAU5" s="24"/>
      <c r="EAV5" s="24"/>
      <c r="EAW5" s="24"/>
      <c r="EAX5" s="24"/>
      <c r="EAY5" s="24"/>
      <c r="EAZ5" s="24"/>
      <c r="EBA5" s="24"/>
      <c r="EBB5" s="24"/>
      <c r="EBC5" s="24"/>
      <c r="EBD5" s="24"/>
      <c r="EBE5" s="24"/>
      <c r="EBF5" s="24"/>
      <c r="EBG5" s="24"/>
      <c r="EBH5" s="24"/>
      <c r="EBI5" s="24"/>
      <c r="EBJ5" s="24"/>
      <c r="EBK5" s="24"/>
      <c r="EBL5" s="24"/>
      <c r="EBM5" s="24"/>
      <c r="EBN5" s="24"/>
      <c r="EBO5" s="24"/>
      <c r="EBP5" s="24"/>
      <c r="EBQ5" s="24"/>
      <c r="EBR5" s="24"/>
      <c r="EBS5" s="24"/>
      <c r="EBT5" s="24"/>
      <c r="EBU5" s="24"/>
      <c r="EBV5" s="24"/>
      <c r="EBW5" s="24"/>
      <c r="EBX5" s="24"/>
      <c r="EBY5" s="24"/>
      <c r="EBZ5" s="24"/>
      <c r="ECA5" s="24"/>
      <c r="ECB5" s="24"/>
      <c r="ECC5" s="24"/>
      <c r="ECD5" s="24"/>
      <c r="ECE5" s="24"/>
      <c r="ECF5" s="24"/>
      <c r="ECG5" s="24"/>
      <c r="ECH5" s="24"/>
      <c r="ECI5" s="24"/>
      <c r="ECJ5" s="24"/>
      <c r="ECK5" s="24"/>
      <c r="ECL5" s="24"/>
      <c r="ECM5" s="24"/>
      <c r="ECN5" s="24"/>
      <c r="ECO5" s="24"/>
      <c r="ECP5" s="24"/>
      <c r="ECQ5" s="24"/>
      <c r="ECR5" s="24"/>
      <c r="ECS5" s="24"/>
      <c r="ECT5" s="24"/>
      <c r="ECU5" s="24"/>
      <c r="ECV5" s="24"/>
      <c r="ECW5" s="24"/>
      <c r="ECX5" s="24"/>
      <c r="ECY5" s="24"/>
      <c r="ECZ5" s="24"/>
      <c r="EDA5" s="24"/>
      <c r="EDB5" s="24"/>
      <c r="EDC5" s="24"/>
      <c r="EDD5" s="24"/>
      <c r="EDE5" s="24"/>
      <c r="EDF5" s="24"/>
      <c r="EDG5" s="24"/>
      <c r="EDH5" s="24"/>
      <c r="EDI5" s="24"/>
      <c r="EDJ5" s="24"/>
      <c r="EDK5" s="24"/>
      <c r="EDL5" s="24"/>
      <c r="EDM5" s="24"/>
      <c r="EDN5" s="24"/>
      <c r="EDO5" s="24"/>
      <c r="EDP5" s="24"/>
      <c r="EDQ5" s="24"/>
      <c r="EDR5" s="24"/>
      <c r="EDS5" s="24"/>
      <c r="EDT5" s="24"/>
      <c r="EDU5" s="24"/>
      <c r="EDV5" s="24"/>
      <c r="EDW5" s="24"/>
      <c r="EDX5" s="24"/>
      <c r="EDY5" s="24"/>
      <c r="EDZ5" s="24"/>
      <c r="EEA5" s="24"/>
      <c r="EEB5" s="24"/>
      <c r="EEC5" s="24"/>
      <c r="EED5" s="24"/>
      <c r="EEE5" s="24"/>
      <c r="EEF5" s="24"/>
      <c r="EEG5" s="24"/>
      <c r="EEH5" s="24"/>
      <c r="EEI5" s="24"/>
      <c r="EEJ5" s="24"/>
      <c r="EEK5" s="24"/>
      <c r="EEL5" s="24"/>
      <c r="EEM5" s="24"/>
      <c r="EEN5" s="24"/>
      <c r="EEO5" s="24"/>
      <c r="EEP5" s="24"/>
      <c r="EEQ5" s="24"/>
      <c r="EER5" s="24"/>
      <c r="EES5" s="24"/>
      <c r="EET5" s="24"/>
      <c r="EEU5" s="24"/>
      <c r="EEV5" s="24"/>
      <c r="EEW5" s="24"/>
      <c r="EEX5" s="24"/>
      <c r="EEY5" s="24"/>
      <c r="EEZ5" s="24"/>
      <c r="EFA5" s="24"/>
      <c r="EFB5" s="24"/>
      <c r="EFC5" s="24"/>
      <c r="EFD5" s="24"/>
      <c r="EFE5" s="24"/>
      <c r="EFF5" s="24"/>
      <c r="EFG5" s="24"/>
      <c r="EFH5" s="24"/>
      <c r="EFI5" s="24"/>
      <c r="EFJ5" s="24"/>
      <c r="EFK5" s="24"/>
      <c r="EFL5" s="24"/>
      <c r="EFM5" s="24"/>
      <c r="EFN5" s="24"/>
      <c r="EFO5" s="24"/>
      <c r="EFP5" s="24"/>
      <c r="EFQ5" s="24"/>
      <c r="EFR5" s="24"/>
      <c r="EFS5" s="24"/>
      <c r="EFT5" s="24"/>
      <c r="EFU5" s="24"/>
      <c r="EFV5" s="24"/>
      <c r="EFW5" s="24"/>
      <c r="EFX5" s="24"/>
      <c r="EFY5" s="24"/>
      <c r="EFZ5" s="24"/>
      <c r="EGA5" s="24"/>
      <c r="EGB5" s="24"/>
      <c r="EGC5" s="24"/>
      <c r="EGD5" s="24"/>
      <c r="EGE5" s="24"/>
      <c r="EGF5" s="24"/>
      <c r="EGG5" s="24"/>
      <c r="EGH5" s="24"/>
      <c r="EGI5" s="24"/>
      <c r="EGJ5" s="24"/>
      <c r="EGK5" s="24"/>
      <c r="EGL5" s="24"/>
      <c r="EGM5" s="24"/>
      <c r="EGN5" s="24"/>
      <c r="EGO5" s="24"/>
      <c r="EGP5" s="24"/>
      <c r="EGQ5" s="24"/>
      <c r="EGR5" s="24"/>
      <c r="EGS5" s="24"/>
      <c r="EGT5" s="24"/>
      <c r="EGU5" s="24"/>
      <c r="EGV5" s="24"/>
      <c r="EGW5" s="24"/>
      <c r="EGX5" s="24"/>
      <c r="EGY5" s="24"/>
      <c r="EGZ5" s="24"/>
      <c r="EHA5" s="24"/>
      <c r="EHB5" s="24"/>
      <c r="EHC5" s="24"/>
      <c r="EHD5" s="24"/>
      <c r="EHE5" s="24"/>
      <c r="EHF5" s="24"/>
      <c r="EHG5" s="24"/>
      <c r="EHH5" s="24"/>
      <c r="EHI5" s="24"/>
      <c r="EHJ5" s="24"/>
      <c r="EHK5" s="24"/>
      <c r="EHL5" s="24"/>
      <c r="EHM5" s="24"/>
      <c r="EHN5" s="24"/>
      <c r="EHO5" s="24"/>
      <c r="EHP5" s="24"/>
      <c r="EHQ5" s="24"/>
      <c r="EHR5" s="24"/>
      <c r="EHS5" s="24"/>
      <c r="EHT5" s="24"/>
      <c r="EHU5" s="24"/>
      <c r="EHV5" s="24"/>
      <c r="EHW5" s="24"/>
      <c r="EHX5" s="24"/>
      <c r="EHY5" s="24"/>
      <c r="EHZ5" s="24"/>
      <c r="EIA5" s="24"/>
      <c r="EIB5" s="24"/>
      <c r="EIC5" s="24"/>
      <c r="EID5" s="24"/>
      <c r="EIE5" s="24"/>
      <c r="EIF5" s="24"/>
      <c r="EIG5" s="24"/>
      <c r="EIH5" s="24"/>
      <c r="EII5" s="24"/>
      <c r="EIJ5" s="24"/>
      <c r="EIK5" s="24"/>
      <c r="EIL5" s="24"/>
      <c r="EIM5" s="24"/>
      <c r="EIN5" s="24"/>
      <c r="EIO5" s="24"/>
      <c r="EIP5" s="24"/>
      <c r="EIQ5" s="24"/>
      <c r="EIR5" s="24"/>
      <c r="EIS5" s="24"/>
      <c r="EIT5" s="24"/>
      <c r="EIU5" s="24"/>
      <c r="EIV5" s="24"/>
      <c r="EIW5" s="24"/>
      <c r="EIX5" s="24"/>
      <c r="EIY5" s="24"/>
      <c r="EIZ5" s="24"/>
      <c r="EJA5" s="24"/>
      <c r="EJB5" s="24"/>
      <c r="EJC5" s="24"/>
      <c r="EJD5" s="24"/>
      <c r="EJE5" s="24"/>
      <c r="EJF5" s="24"/>
      <c r="EJG5" s="24"/>
      <c r="EJH5" s="24"/>
      <c r="EJI5" s="24"/>
      <c r="EJJ5" s="24"/>
      <c r="EJK5" s="24"/>
      <c r="EJL5" s="24"/>
      <c r="EJM5" s="24"/>
      <c r="EJN5" s="24"/>
      <c r="EJO5" s="24"/>
      <c r="EJP5" s="24"/>
      <c r="EJQ5" s="24"/>
      <c r="EJR5" s="24"/>
      <c r="EJS5" s="24"/>
      <c r="EJT5" s="24"/>
      <c r="EJU5" s="24"/>
      <c r="EJV5" s="24"/>
      <c r="EJW5" s="24"/>
      <c r="EJX5" s="24"/>
      <c r="EJY5" s="24"/>
      <c r="EJZ5" s="24"/>
      <c r="EKA5" s="24"/>
      <c r="EKB5" s="24"/>
      <c r="EKC5" s="24"/>
      <c r="EKD5" s="24"/>
      <c r="EKE5" s="24"/>
      <c r="EKF5" s="24"/>
      <c r="EKG5" s="24"/>
      <c r="EKH5" s="24"/>
      <c r="EKI5" s="24"/>
      <c r="EKJ5" s="24"/>
      <c r="EKK5" s="24"/>
      <c r="EKL5" s="24"/>
      <c r="EKM5" s="24"/>
      <c r="EKN5" s="24"/>
      <c r="EKO5" s="24"/>
      <c r="EKP5" s="24"/>
      <c r="EKQ5" s="24"/>
      <c r="EKR5" s="24"/>
      <c r="EKS5" s="24"/>
      <c r="EKT5" s="24"/>
      <c r="EKU5" s="24"/>
      <c r="EKV5" s="24"/>
      <c r="EKW5" s="24"/>
      <c r="EKX5" s="24"/>
      <c r="EKY5" s="24"/>
      <c r="EKZ5" s="24"/>
      <c r="ELA5" s="24"/>
      <c r="ELB5" s="24"/>
      <c r="ELC5" s="24"/>
      <c r="ELD5" s="24"/>
      <c r="ELE5" s="24"/>
      <c r="ELF5" s="24"/>
      <c r="ELG5" s="24"/>
      <c r="ELH5" s="24"/>
      <c r="ELI5" s="24"/>
      <c r="ELJ5" s="24"/>
      <c r="ELK5" s="24"/>
      <c r="ELL5" s="24"/>
      <c r="ELM5" s="24"/>
      <c r="ELN5" s="24"/>
      <c r="ELO5" s="24"/>
      <c r="ELP5" s="24"/>
      <c r="ELQ5" s="24"/>
      <c r="ELR5" s="24"/>
      <c r="ELS5" s="24"/>
      <c r="ELT5" s="24"/>
      <c r="ELU5" s="24"/>
      <c r="ELV5" s="24"/>
      <c r="ELW5" s="24"/>
      <c r="ELX5" s="24"/>
      <c r="ELY5" s="24"/>
      <c r="ELZ5" s="24"/>
      <c r="EMA5" s="24"/>
      <c r="EMB5" s="24"/>
      <c r="EMC5" s="24"/>
      <c r="EMD5" s="24"/>
      <c r="EME5" s="24"/>
      <c r="EMF5" s="24"/>
      <c r="EMG5" s="24"/>
      <c r="EMH5" s="24"/>
      <c r="EMI5" s="24"/>
      <c r="EMJ5" s="24"/>
      <c r="EMK5" s="24"/>
      <c r="EML5" s="24"/>
      <c r="EMM5" s="24"/>
      <c r="EMN5" s="24"/>
      <c r="EMO5" s="24"/>
      <c r="EMP5" s="24"/>
      <c r="EMQ5" s="24"/>
      <c r="EMR5" s="24"/>
      <c r="EMS5" s="24"/>
      <c r="EMT5" s="24"/>
      <c r="EMU5" s="24"/>
      <c r="EMV5" s="24"/>
      <c r="EMW5" s="24"/>
      <c r="EMX5" s="24"/>
      <c r="EMY5" s="24"/>
      <c r="EMZ5" s="24"/>
      <c r="ENA5" s="24"/>
      <c r="ENB5" s="24"/>
      <c r="ENC5" s="24"/>
      <c r="END5" s="24"/>
      <c r="ENE5" s="24"/>
      <c r="ENF5" s="24"/>
      <c r="ENG5" s="24"/>
      <c r="ENH5" s="24"/>
      <c r="ENI5" s="24"/>
      <c r="ENJ5" s="24"/>
      <c r="ENK5" s="24"/>
      <c r="ENL5" s="24"/>
      <c r="ENM5" s="24"/>
      <c r="ENN5" s="24"/>
      <c r="ENO5" s="24"/>
      <c r="ENP5" s="24"/>
      <c r="ENQ5" s="24"/>
      <c r="ENR5" s="24"/>
      <c r="ENS5" s="24"/>
      <c r="ENT5" s="24"/>
      <c r="ENU5" s="24"/>
      <c r="ENV5" s="24"/>
      <c r="ENW5" s="24"/>
      <c r="ENX5" s="24"/>
      <c r="ENY5" s="24"/>
      <c r="ENZ5" s="24"/>
      <c r="EOA5" s="24"/>
      <c r="EOB5" s="24"/>
      <c r="EOC5" s="24"/>
      <c r="EOD5" s="24"/>
      <c r="EOE5" s="24"/>
      <c r="EOF5" s="24"/>
      <c r="EOG5" s="24"/>
      <c r="EOH5" s="24"/>
      <c r="EOI5" s="24"/>
      <c r="EOJ5" s="24"/>
      <c r="EOK5" s="24"/>
      <c r="EOL5" s="24"/>
      <c r="EOM5" s="24"/>
      <c r="EON5" s="24"/>
      <c r="EOO5" s="24"/>
      <c r="EOP5" s="24"/>
      <c r="EOQ5" s="24"/>
      <c r="EOR5" s="24"/>
      <c r="EOS5" s="24"/>
      <c r="EOT5" s="24"/>
      <c r="EOU5" s="24"/>
      <c r="EOV5" s="24"/>
      <c r="EOW5" s="24"/>
      <c r="EOX5" s="24"/>
      <c r="EOY5" s="24"/>
      <c r="EOZ5" s="24"/>
      <c r="EPA5" s="24"/>
      <c r="EPB5" s="24"/>
      <c r="EPC5" s="24"/>
      <c r="EPD5" s="24"/>
      <c r="EPE5" s="24"/>
      <c r="EPF5" s="24"/>
      <c r="EPG5" s="24"/>
      <c r="EPH5" s="24"/>
      <c r="EPI5" s="24"/>
      <c r="EPJ5" s="24"/>
      <c r="EPK5" s="24"/>
      <c r="EPL5" s="24"/>
      <c r="EPM5" s="24"/>
      <c r="EPN5" s="24"/>
      <c r="EPO5" s="24"/>
      <c r="EPP5" s="24"/>
      <c r="EPQ5" s="24"/>
      <c r="EPR5" s="24"/>
      <c r="EPS5" s="24"/>
      <c r="EPT5" s="24"/>
      <c r="EPU5" s="24"/>
      <c r="EPV5" s="24"/>
      <c r="EPW5" s="24"/>
      <c r="EPX5" s="24"/>
      <c r="EPY5" s="24"/>
      <c r="EPZ5" s="24"/>
      <c r="EQA5" s="24"/>
      <c r="EQB5" s="24"/>
      <c r="EQC5" s="24"/>
      <c r="EQD5" s="24"/>
      <c r="EQE5" s="24"/>
      <c r="EQF5" s="24"/>
      <c r="EQG5" s="24"/>
      <c r="EQH5" s="24"/>
      <c r="EQI5" s="24"/>
      <c r="EQJ5" s="24"/>
      <c r="EQK5" s="24"/>
      <c r="EQL5" s="24"/>
      <c r="EQM5" s="24"/>
      <c r="EQN5" s="24"/>
      <c r="EQO5" s="24"/>
      <c r="EQP5" s="24"/>
      <c r="EQQ5" s="24"/>
      <c r="EQR5" s="24"/>
      <c r="EQS5" s="24"/>
      <c r="EQT5" s="24"/>
      <c r="EQU5" s="24"/>
      <c r="EQV5" s="24"/>
      <c r="EQW5" s="24"/>
      <c r="EQX5" s="24"/>
      <c r="EQY5" s="24"/>
      <c r="EQZ5" s="24"/>
      <c r="ERA5" s="24"/>
      <c r="ERB5" s="24"/>
      <c r="ERC5" s="24"/>
      <c r="ERD5" s="24"/>
      <c r="ERE5" s="24"/>
      <c r="ERF5" s="24"/>
      <c r="ERG5" s="24"/>
      <c r="ERH5" s="24"/>
      <c r="ERI5" s="24"/>
      <c r="ERJ5" s="24"/>
      <c r="ERK5" s="24"/>
      <c r="ERL5" s="24"/>
      <c r="ERM5" s="24"/>
      <c r="ERN5" s="24"/>
      <c r="ERO5" s="24"/>
      <c r="ERP5" s="24"/>
      <c r="ERQ5" s="24"/>
      <c r="ERR5" s="24"/>
      <c r="ERS5" s="24"/>
      <c r="ERT5" s="24"/>
      <c r="ERU5" s="24"/>
      <c r="ERV5" s="24"/>
      <c r="ERW5" s="24"/>
      <c r="ERX5" s="24"/>
      <c r="ERY5" s="24"/>
      <c r="ERZ5" s="24"/>
      <c r="ESA5" s="24"/>
      <c r="ESB5" s="24"/>
      <c r="ESC5" s="24"/>
      <c r="ESD5" s="24"/>
      <c r="ESE5" s="24"/>
      <c r="ESF5" s="24"/>
      <c r="ESG5" s="24"/>
      <c r="ESH5" s="24"/>
      <c r="ESI5" s="24"/>
      <c r="ESJ5" s="24"/>
      <c r="ESK5" s="24"/>
      <c r="ESL5" s="24"/>
      <c r="ESM5" s="24"/>
      <c r="ESN5" s="24"/>
      <c r="ESO5" s="24"/>
      <c r="ESP5" s="24"/>
      <c r="ESQ5" s="24"/>
      <c r="ESR5" s="24"/>
      <c r="ESS5" s="24"/>
      <c r="EST5" s="24"/>
      <c r="ESU5" s="24"/>
      <c r="ESV5" s="24"/>
      <c r="ESW5" s="24"/>
      <c r="ESX5" s="24"/>
      <c r="ESY5" s="24"/>
      <c r="ESZ5" s="24"/>
      <c r="ETA5" s="24"/>
      <c r="ETB5" s="24"/>
      <c r="ETC5" s="24"/>
      <c r="ETD5" s="24"/>
      <c r="ETE5" s="24"/>
      <c r="ETF5" s="24"/>
      <c r="ETG5" s="24"/>
      <c r="ETH5" s="24"/>
      <c r="ETI5" s="24"/>
      <c r="ETJ5" s="24"/>
      <c r="ETK5" s="24"/>
      <c r="ETL5" s="24"/>
      <c r="ETM5" s="24"/>
      <c r="ETN5" s="24"/>
      <c r="ETO5" s="24"/>
      <c r="ETP5" s="24"/>
      <c r="ETQ5" s="24"/>
      <c r="ETR5" s="24"/>
      <c r="ETS5" s="24"/>
      <c r="ETT5" s="24"/>
      <c r="ETU5" s="24"/>
      <c r="ETV5" s="24"/>
      <c r="ETW5" s="24"/>
      <c r="ETX5" s="24"/>
      <c r="ETY5" s="24"/>
      <c r="ETZ5" s="24"/>
      <c r="EUA5" s="24"/>
      <c r="EUB5" s="24"/>
      <c r="EUC5" s="24"/>
      <c r="EUD5" s="24"/>
      <c r="EUE5" s="24"/>
      <c r="EUF5" s="24"/>
      <c r="EUG5" s="24"/>
      <c r="EUH5" s="24"/>
      <c r="EUI5" s="24"/>
      <c r="EUJ5" s="24"/>
      <c r="EUK5" s="24"/>
      <c r="EUL5" s="24"/>
      <c r="EUM5" s="24"/>
      <c r="EUN5" s="24"/>
      <c r="EUO5" s="24"/>
      <c r="EUP5" s="24"/>
      <c r="EUQ5" s="24"/>
      <c r="EUR5" s="24"/>
      <c r="EUS5" s="24"/>
      <c r="EUT5" s="24"/>
      <c r="EUU5" s="24"/>
      <c r="EUV5" s="24"/>
      <c r="EUW5" s="24"/>
      <c r="EUX5" s="24"/>
      <c r="EUY5" s="24"/>
      <c r="EUZ5" s="24"/>
      <c r="EVA5" s="24"/>
      <c r="EVB5" s="24"/>
      <c r="EVC5" s="24"/>
      <c r="EVD5" s="24"/>
      <c r="EVE5" s="24"/>
      <c r="EVF5" s="24"/>
      <c r="EVG5" s="24"/>
      <c r="EVH5" s="24"/>
      <c r="EVI5" s="24"/>
      <c r="EVJ5" s="24"/>
      <c r="EVK5" s="24"/>
      <c r="EVL5" s="24"/>
      <c r="EVM5" s="24"/>
      <c r="EVN5" s="24"/>
      <c r="EVO5" s="24"/>
      <c r="EVP5" s="24"/>
      <c r="EVQ5" s="24"/>
      <c r="EVR5" s="24"/>
      <c r="EVS5" s="24"/>
      <c r="EVT5" s="24"/>
      <c r="EVU5" s="24"/>
      <c r="EVV5" s="24"/>
      <c r="EVW5" s="24"/>
      <c r="EVX5" s="24"/>
      <c r="EVY5" s="24"/>
      <c r="EVZ5" s="24"/>
      <c r="EWA5" s="24"/>
      <c r="EWB5" s="24"/>
      <c r="EWC5" s="24"/>
      <c r="EWD5" s="24"/>
      <c r="EWE5" s="24"/>
      <c r="EWF5" s="24"/>
      <c r="EWG5" s="24"/>
      <c r="EWH5" s="24"/>
      <c r="EWI5" s="24"/>
      <c r="EWJ5" s="24"/>
      <c r="EWK5" s="24"/>
      <c r="EWL5" s="24"/>
      <c r="EWM5" s="24"/>
      <c r="EWN5" s="24"/>
      <c r="EWO5" s="24"/>
      <c r="EWP5" s="24"/>
      <c r="EWQ5" s="24"/>
      <c r="EWR5" s="24"/>
      <c r="EWS5" s="24"/>
      <c r="EWT5" s="24"/>
      <c r="EWU5" s="24"/>
      <c r="EWV5" s="24"/>
      <c r="EWW5" s="24"/>
      <c r="EWX5" s="24"/>
      <c r="EWY5" s="24"/>
      <c r="EWZ5" s="24"/>
      <c r="EXA5" s="24"/>
      <c r="EXB5" s="24"/>
      <c r="EXC5" s="24"/>
      <c r="EXD5" s="24"/>
      <c r="EXE5" s="24"/>
      <c r="EXF5" s="24"/>
      <c r="EXG5" s="24"/>
      <c r="EXH5" s="24"/>
      <c r="EXI5" s="24"/>
      <c r="EXJ5" s="24"/>
      <c r="EXK5" s="24"/>
      <c r="EXL5" s="24"/>
      <c r="EXM5" s="24"/>
      <c r="EXN5" s="24"/>
      <c r="EXO5" s="24"/>
      <c r="EXP5" s="24"/>
      <c r="EXQ5" s="24"/>
      <c r="EXR5" s="24"/>
      <c r="EXS5" s="24"/>
      <c r="EXT5" s="24"/>
      <c r="EXU5" s="24"/>
      <c r="EXV5" s="24"/>
      <c r="EXW5" s="24"/>
      <c r="EXX5" s="24"/>
      <c r="EXY5" s="24"/>
      <c r="EXZ5" s="24"/>
      <c r="EYA5" s="24"/>
      <c r="EYB5" s="24"/>
      <c r="EYC5" s="24"/>
      <c r="EYD5" s="24"/>
      <c r="EYE5" s="24"/>
      <c r="EYF5" s="24"/>
      <c r="EYG5" s="24"/>
      <c r="EYH5" s="24"/>
      <c r="EYI5" s="24"/>
      <c r="EYJ5" s="24"/>
      <c r="EYK5" s="24"/>
      <c r="EYL5" s="24"/>
      <c r="EYM5" s="24"/>
      <c r="EYN5" s="24"/>
      <c r="EYO5" s="24"/>
      <c r="EYP5" s="24"/>
      <c r="EYQ5" s="24"/>
      <c r="EYR5" s="24"/>
      <c r="EYS5" s="24"/>
      <c r="EYT5" s="24"/>
      <c r="EYU5" s="24"/>
      <c r="EYV5" s="24"/>
      <c r="EYW5" s="24"/>
      <c r="EYX5" s="24"/>
      <c r="EYY5" s="24"/>
      <c r="EYZ5" s="24"/>
      <c r="EZA5" s="24"/>
      <c r="EZB5" s="24"/>
      <c r="EZC5" s="24"/>
      <c r="EZD5" s="24"/>
      <c r="EZE5" s="24"/>
      <c r="EZF5" s="24"/>
      <c r="EZG5" s="24"/>
      <c r="EZH5" s="24"/>
      <c r="EZI5" s="24"/>
      <c r="EZJ5" s="24"/>
      <c r="EZK5" s="24"/>
      <c r="EZL5" s="24"/>
      <c r="EZM5" s="24"/>
      <c r="EZN5" s="24"/>
      <c r="EZO5" s="24"/>
      <c r="EZP5" s="24"/>
      <c r="EZQ5" s="24"/>
      <c r="EZR5" s="24"/>
      <c r="EZS5" s="24"/>
      <c r="EZT5" s="24"/>
      <c r="EZU5" s="24"/>
      <c r="EZV5" s="24"/>
      <c r="EZW5" s="24"/>
      <c r="EZX5" s="24"/>
      <c r="EZY5" s="24"/>
      <c r="EZZ5" s="24"/>
      <c r="FAA5" s="24"/>
      <c r="FAB5" s="24"/>
      <c r="FAC5" s="24"/>
      <c r="FAD5" s="24"/>
      <c r="FAE5" s="24"/>
      <c r="FAF5" s="24"/>
      <c r="FAG5" s="24"/>
      <c r="FAH5" s="24"/>
      <c r="FAI5" s="24"/>
      <c r="FAJ5" s="24"/>
      <c r="FAK5" s="24"/>
      <c r="FAL5" s="24"/>
      <c r="FAM5" s="24"/>
      <c r="FAN5" s="24"/>
      <c r="FAO5" s="24"/>
      <c r="FAP5" s="24"/>
      <c r="FAQ5" s="24"/>
      <c r="FAR5" s="24"/>
      <c r="FAS5" s="24"/>
      <c r="FAT5" s="24"/>
      <c r="FAU5" s="24"/>
      <c r="FAV5" s="24"/>
      <c r="FAW5" s="24"/>
      <c r="FAX5" s="24"/>
      <c r="FAY5" s="24"/>
      <c r="FAZ5" s="24"/>
      <c r="FBA5" s="24"/>
      <c r="FBB5" s="24"/>
      <c r="FBC5" s="24"/>
      <c r="FBD5" s="24"/>
      <c r="FBE5" s="24"/>
      <c r="FBF5" s="24"/>
      <c r="FBG5" s="24"/>
      <c r="FBH5" s="24"/>
      <c r="FBI5" s="24"/>
      <c r="FBJ5" s="24"/>
      <c r="FBK5" s="24"/>
      <c r="FBL5" s="24"/>
      <c r="FBM5" s="24"/>
      <c r="FBN5" s="24"/>
      <c r="FBO5" s="24"/>
      <c r="FBP5" s="24"/>
      <c r="FBQ5" s="24"/>
      <c r="FBR5" s="24"/>
      <c r="FBS5" s="24"/>
      <c r="FBT5" s="24"/>
      <c r="FBU5" s="24"/>
      <c r="FBV5" s="24"/>
      <c r="FBW5" s="24"/>
      <c r="FBX5" s="24"/>
      <c r="FBY5" s="24"/>
      <c r="FBZ5" s="24"/>
      <c r="FCA5" s="24"/>
      <c r="FCB5" s="24"/>
      <c r="FCC5" s="24"/>
      <c r="FCD5" s="24"/>
      <c r="FCE5" s="24"/>
      <c r="FCF5" s="24"/>
      <c r="FCG5" s="24"/>
      <c r="FCH5" s="24"/>
      <c r="FCI5" s="24"/>
      <c r="FCJ5" s="24"/>
      <c r="FCK5" s="24"/>
      <c r="FCL5" s="24"/>
      <c r="FCM5" s="24"/>
      <c r="FCN5" s="24"/>
      <c r="FCO5" s="24"/>
      <c r="FCP5" s="24"/>
      <c r="FCQ5" s="24"/>
      <c r="FCR5" s="24"/>
      <c r="FCS5" s="24"/>
      <c r="FCT5" s="24"/>
      <c r="FCU5" s="24"/>
      <c r="FCV5" s="24"/>
      <c r="FCW5" s="24"/>
      <c r="FCX5" s="24"/>
      <c r="FCY5" s="24"/>
      <c r="FCZ5" s="24"/>
      <c r="FDA5" s="24"/>
      <c r="FDB5" s="24"/>
      <c r="FDC5" s="24"/>
      <c r="FDD5" s="24"/>
      <c r="FDE5" s="24"/>
      <c r="FDF5" s="24"/>
      <c r="FDG5" s="24"/>
      <c r="FDH5" s="24"/>
      <c r="FDI5" s="24"/>
      <c r="FDJ5" s="24"/>
      <c r="FDK5" s="24"/>
      <c r="FDL5" s="24"/>
      <c r="FDM5" s="24"/>
      <c r="FDN5" s="24"/>
      <c r="FDO5" s="24"/>
      <c r="FDP5" s="24"/>
      <c r="FDQ5" s="24"/>
      <c r="FDR5" s="24"/>
      <c r="FDS5" s="24"/>
      <c r="FDT5" s="24"/>
      <c r="FDU5" s="24"/>
      <c r="FDV5" s="24"/>
      <c r="FDW5" s="24"/>
      <c r="FDX5" s="24"/>
      <c r="FDY5" s="24"/>
      <c r="FDZ5" s="24"/>
      <c r="FEA5" s="24"/>
      <c r="FEB5" s="24"/>
      <c r="FEC5" s="24"/>
      <c r="FED5" s="24"/>
      <c r="FEE5" s="24"/>
      <c r="FEF5" s="24"/>
      <c r="FEG5" s="24"/>
      <c r="FEH5" s="24"/>
      <c r="FEI5" s="24"/>
      <c r="FEJ5" s="24"/>
      <c r="FEK5" s="24"/>
      <c r="FEL5" s="24"/>
      <c r="FEM5" s="24"/>
      <c r="FEN5" s="24"/>
      <c r="FEO5" s="24"/>
      <c r="FEP5" s="24"/>
      <c r="FEQ5" s="24"/>
      <c r="FER5" s="24"/>
      <c r="FES5" s="24"/>
      <c r="FET5" s="24"/>
      <c r="FEU5" s="24"/>
      <c r="FEV5" s="24"/>
      <c r="FEW5" s="24"/>
      <c r="FEX5" s="24"/>
      <c r="FEY5" s="24"/>
      <c r="FEZ5" s="24"/>
      <c r="FFA5" s="24"/>
      <c r="FFB5" s="24"/>
      <c r="FFC5" s="24"/>
      <c r="FFD5" s="24"/>
      <c r="FFE5" s="24"/>
      <c r="FFF5" s="24"/>
      <c r="FFG5" s="24"/>
      <c r="FFH5" s="24"/>
      <c r="FFI5" s="24"/>
      <c r="FFJ5" s="24"/>
      <c r="FFK5" s="24"/>
      <c r="FFL5" s="24"/>
      <c r="FFM5" s="24"/>
      <c r="FFN5" s="24"/>
      <c r="FFO5" s="24"/>
      <c r="FFP5" s="24"/>
      <c r="FFQ5" s="24"/>
      <c r="FFR5" s="24"/>
      <c r="FFS5" s="24"/>
      <c r="FFT5" s="24"/>
      <c r="FFU5" s="24"/>
      <c r="FFV5" s="24"/>
      <c r="FFW5" s="24"/>
      <c r="FFX5" s="24"/>
      <c r="FFY5" s="24"/>
      <c r="FFZ5" s="24"/>
      <c r="FGA5" s="24"/>
      <c r="FGB5" s="24"/>
      <c r="FGC5" s="24"/>
      <c r="FGD5" s="24"/>
      <c r="FGE5" s="24"/>
      <c r="FGF5" s="24"/>
      <c r="FGG5" s="24"/>
      <c r="FGH5" s="24"/>
      <c r="FGI5" s="24"/>
      <c r="FGJ5" s="24"/>
      <c r="FGK5" s="24"/>
      <c r="FGL5" s="24"/>
      <c r="FGM5" s="24"/>
      <c r="FGN5" s="24"/>
      <c r="FGO5" s="24"/>
      <c r="FGP5" s="24"/>
      <c r="FGQ5" s="24"/>
      <c r="FGR5" s="24"/>
      <c r="FGS5" s="24"/>
      <c r="FGT5" s="24"/>
      <c r="FGU5" s="24"/>
      <c r="FGV5" s="24"/>
      <c r="FGW5" s="24"/>
      <c r="FGX5" s="24"/>
      <c r="FGY5" s="24"/>
      <c r="FGZ5" s="24"/>
      <c r="FHA5" s="24"/>
      <c r="FHB5" s="24"/>
      <c r="FHC5" s="24"/>
      <c r="FHD5" s="24"/>
      <c r="FHE5" s="24"/>
      <c r="FHF5" s="24"/>
      <c r="FHG5" s="24"/>
      <c r="FHH5" s="24"/>
      <c r="FHI5" s="24"/>
      <c r="FHJ5" s="24"/>
      <c r="FHK5" s="24"/>
      <c r="FHL5" s="24"/>
      <c r="FHM5" s="24"/>
      <c r="FHN5" s="24"/>
      <c r="FHO5" s="24"/>
      <c r="FHP5" s="24"/>
      <c r="FHQ5" s="24"/>
      <c r="FHR5" s="24"/>
      <c r="FHS5" s="24"/>
      <c r="FHT5" s="24"/>
      <c r="FHU5" s="24"/>
      <c r="FHV5" s="24"/>
      <c r="FHW5" s="24"/>
      <c r="FHX5" s="24"/>
      <c r="FHY5" s="24"/>
      <c r="FHZ5" s="24"/>
      <c r="FIA5" s="24"/>
      <c r="FIB5" s="24"/>
      <c r="FIC5" s="24"/>
      <c r="FID5" s="24"/>
      <c r="FIE5" s="24"/>
      <c r="FIF5" s="24"/>
      <c r="FIG5" s="24"/>
      <c r="FIH5" s="24"/>
      <c r="FII5" s="24"/>
      <c r="FIJ5" s="24"/>
      <c r="FIK5" s="24"/>
      <c r="FIL5" s="24"/>
      <c r="FIM5" s="24"/>
      <c r="FIN5" s="24"/>
      <c r="FIO5" s="24"/>
      <c r="FIP5" s="24"/>
      <c r="FIQ5" s="24"/>
      <c r="FIR5" s="24"/>
      <c r="FIS5" s="24"/>
      <c r="FIT5" s="24"/>
      <c r="FIU5" s="24"/>
      <c r="FIV5" s="24"/>
      <c r="FIW5" s="24"/>
      <c r="FIX5" s="24"/>
      <c r="FIY5" s="24"/>
      <c r="FIZ5" s="24"/>
      <c r="FJA5" s="24"/>
      <c r="FJB5" s="24"/>
      <c r="FJC5" s="24"/>
      <c r="FJD5" s="24"/>
      <c r="FJE5" s="24"/>
      <c r="FJF5" s="24"/>
      <c r="FJG5" s="24"/>
      <c r="FJH5" s="24"/>
      <c r="FJI5" s="24"/>
      <c r="FJJ5" s="24"/>
      <c r="FJK5" s="24"/>
      <c r="FJL5" s="24"/>
      <c r="FJM5" s="24"/>
      <c r="FJN5" s="24"/>
      <c r="FJO5" s="24"/>
      <c r="FJP5" s="24"/>
      <c r="FJQ5" s="24"/>
      <c r="FJR5" s="24"/>
      <c r="FJS5" s="24"/>
      <c r="FJT5" s="24"/>
      <c r="FJU5" s="24"/>
      <c r="FJV5" s="24"/>
      <c r="FJW5" s="24"/>
      <c r="FJX5" s="24"/>
      <c r="FJY5" s="24"/>
      <c r="FJZ5" s="24"/>
      <c r="FKA5" s="24"/>
      <c r="FKB5" s="24"/>
      <c r="FKC5" s="24"/>
      <c r="FKD5" s="24"/>
      <c r="FKE5" s="24"/>
      <c r="FKF5" s="24"/>
      <c r="FKG5" s="24"/>
      <c r="FKH5" s="24"/>
      <c r="FKI5" s="24"/>
      <c r="FKJ5" s="24"/>
      <c r="FKK5" s="24"/>
      <c r="FKL5" s="24"/>
      <c r="FKM5" s="24"/>
      <c r="FKN5" s="24"/>
      <c r="FKO5" s="24"/>
      <c r="FKP5" s="24"/>
      <c r="FKQ5" s="24"/>
      <c r="FKR5" s="24"/>
      <c r="FKS5" s="24"/>
      <c r="FKT5" s="24"/>
      <c r="FKU5" s="24"/>
      <c r="FKV5" s="24"/>
      <c r="FKW5" s="24"/>
      <c r="FKX5" s="24"/>
      <c r="FKY5" s="24"/>
      <c r="FKZ5" s="24"/>
      <c r="FLA5" s="24"/>
      <c r="FLB5" s="24"/>
      <c r="FLC5" s="24"/>
      <c r="FLD5" s="24"/>
      <c r="FLE5" s="24"/>
      <c r="FLF5" s="24"/>
      <c r="FLG5" s="24"/>
      <c r="FLH5" s="24"/>
      <c r="FLI5" s="24"/>
      <c r="FLJ5" s="24"/>
      <c r="FLK5" s="24"/>
      <c r="FLL5" s="24"/>
      <c r="FLM5" s="24"/>
      <c r="FLN5" s="24"/>
      <c r="FLO5" s="24"/>
      <c r="FLP5" s="24"/>
      <c r="FLQ5" s="24"/>
      <c r="FLR5" s="24"/>
      <c r="FLS5" s="24"/>
      <c r="FLT5" s="24"/>
      <c r="FLU5" s="24"/>
      <c r="FLV5" s="24"/>
      <c r="FLW5" s="24"/>
      <c r="FLX5" s="24"/>
      <c r="FLY5" s="24"/>
      <c r="FLZ5" s="24"/>
      <c r="FMA5" s="24"/>
      <c r="FMB5" s="24"/>
      <c r="FMC5" s="24"/>
      <c r="FMD5" s="24"/>
      <c r="FME5" s="24"/>
      <c r="FMF5" s="24"/>
      <c r="FMG5" s="24"/>
      <c r="FMH5" s="24"/>
      <c r="FMI5" s="24"/>
      <c r="FMJ5" s="24"/>
      <c r="FMK5" s="24"/>
      <c r="FML5" s="24"/>
      <c r="FMM5" s="24"/>
      <c r="FMN5" s="24"/>
      <c r="FMO5" s="24"/>
      <c r="FMP5" s="24"/>
      <c r="FMQ5" s="24"/>
      <c r="FMR5" s="24"/>
      <c r="FMS5" s="24"/>
      <c r="FMT5" s="24"/>
      <c r="FMU5" s="24"/>
      <c r="FMV5" s="24"/>
      <c r="FMW5" s="24"/>
      <c r="FMX5" s="24"/>
      <c r="FMY5" s="24"/>
      <c r="FMZ5" s="24"/>
      <c r="FNA5" s="24"/>
      <c r="FNB5" s="24"/>
      <c r="FNC5" s="24"/>
      <c r="FND5" s="24"/>
      <c r="FNE5" s="24"/>
      <c r="FNF5" s="24"/>
      <c r="FNG5" s="24"/>
      <c r="FNH5" s="24"/>
      <c r="FNI5" s="24"/>
      <c r="FNJ5" s="24"/>
      <c r="FNK5" s="24"/>
      <c r="FNL5" s="24"/>
      <c r="FNM5" s="24"/>
      <c r="FNN5" s="24"/>
      <c r="FNO5" s="24"/>
      <c r="FNP5" s="24"/>
      <c r="FNQ5" s="24"/>
      <c r="FNR5" s="24"/>
      <c r="FNS5" s="24"/>
      <c r="FNT5" s="24"/>
      <c r="FNU5" s="24"/>
      <c r="FNV5" s="24"/>
      <c r="FNW5" s="24"/>
      <c r="FNX5" s="24"/>
      <c r="FNY5" s="24"/>
      <c r="FNZ5" s="24"/>
      <c r="FOA5" s="24"/>
      <c r="FOB5" s="24"/>
      <c r="FOC5" s="24"/>
      <c r="FOD5" s="24"/>
      <c r="FOE5" s="24"/>
      <c r="FOF5" s="24"/>
      <c r="FOG5" s="24"/>
      <c r="FOH5" s="24"/>
      <c r="FOI5" s="24"/>
      <c r="FOJ5" s="24"/>
      <c r="FOK5" s="24"/>
      <c r="FOL5" s="24"/>
      <c r="FOM5" s="24"/>
      <c r="FON5" s="24"/>
      <c r="FOO5" s="24"/>
      <c r="FOP5" s="24"/>
      <c r="FOQ5" s="24"/>
      <c r="FOR5" s="24"/>
      <c r="FOS5" s="24"/>
      <c r="FOT5" s="24"/>
      <c r="FOU5" s="24"/>
      <c r="FOV5" s="24"/>
      <c r="FOW5" s="24"/>
      <c r="FOX5" s="24"/>
      <c r="FOY5" s="24"/>
      <c r="FOZ5" s="24"/>
      <c r="FPA5" s="24"/>
      <c r="FPB5" s="24"/>
      <c r="FPC5" s="24"/>
      <c r="FPD5" s="24"/>
      <c r="FPE5" s="24"/>
      <c r="FPF5" s="24"/>
      <c r="FPG5" s="24"/>
      <c r="FPH5" s="24"/>
      <c r="FPI5" s="24"/>
      <c r="FPJ5" s="24"/>
      <c r="FPK5" s="24"/>
      <c r="FPL5" s="24"/>
      <c r="FPM5" s="24"/>
      <c r="FPN5" s="24"/>
      <c r="FPO5" s="24"/>
      <c r="FPP5" s="24"/>
      <c r="FPQ5" s="24"/>
      <c r="FPR5" s="24"/>
      <c r="FPS5" s="24"/>
      <c r="FPT5" s="24"/>
      <c r="FPU5" s="24"/>
      <c r="FPV5" s="24"/>
      <c r="FPW5" s="24"/>
      <c r="FPX5" s="24"/>
      <c r="FPY5" s="24"/>
      <c r="FPZ5" s="24"/>
      <c r="FQA5" s="24"/>
      <c r="FQB5" s="24"/>
      <c r="FQC5" s="24"/>
      <c r="FQD5" s="24"/>
      <c r="FQE5" s="24"/>
      <c r="FQF5" s="24"/>
      <c r="FQG5" s="24"/>
      <c r="FQH5" s="24"/>
      <c r="FQI5" s="24"/>
      <c r="FQJ5" s="24"/>
      <c r="FQK5" s="24"/>
      <c r="FQL5" s="24"/>
      <c r="FQM5" s="24"/>
      <c r="FQN5" s="24"/>
      <c r="FQO5" s="24"/>
      <c r="FQP5" s="24"/>
      <c r="FQQ5" s="24"/>
      <c r="FQR5" s="24"/>
      <c r="FQS5" s="24"/>
      <c r="FQT5" s="24"/>
      <c r="FQU5" s="24"/>
      <c r="FQV5" s="24"/>
      <c r="FQW5" s="24"/>
      <c r="FQX5" s="24"/>
      <c r="FQY5" s="24"/>
      <c r="FQZ5" s="24"/>
      <c r="FRA5" s="24"/>
      <c r="FRB5" s="24"/>
      <c r="FRC5" s="24"/>
      <c r="FRD5" s="24"/>
      <c r="FRE5" s="24"/>
      <c r="FRF5" s="24"/>
      <c r="FRG5" s="24"/>
      <c r="FRH5" s="24"/>
      <c r="FRI5" s="24"/>
      <c r="FRJ5" s="24"/>
      <c r="FRK5" s="24"/>
      <c r="FRL5" s="24"/>
      <c r="FRM5" s="24"/>
      <c r="FRN5" s="24"/>
      <c r="FRO5" s="24"/>
      <c r="FRP5" s="24"/>
      <c r="FRQ5" s="24"/>
      <c r="FRR5" s="24"/>
      <c r="FRS5" s="24"/>
      <c r="FRT5" s="24"/>
      <c r="FRU5" s="24"/>
      <c r="FRV5" s="24"/>
      <c r="FRW5" s="24"/>
      <c r="FRX5" s="24"/>
      <c r="FRY5" s="24"/>
      <c r="FRZ5" s="24"/>
      <c r="FSA5" s="24"/>
      <c r="FSB5" s="24"/>
      <c r="FSC5" s="24"/>
      <c r="FSD5" s="24"/>
      <c r="FSE5" s="24"/>
      <c r="FSF5" s="24"/>
      <c r="FSG5" s="24"/>
      <c r="FSH5" s="24"/>
      <c r="FSI5" s="24"/>
      <c r="FSJ5" s="24"/>
      <c r="FSK5" s="24"/>
      <c r="FSL5" s="24"/>
      <c r="FSM5" s="24"/>
      <c r="FSN5" s="24"/>
      <c r="FSO5" s="24"/>
      <c r="FSP5" s="24"/>
      <c r="FSQ5" s="24"/>
      <c r="FSR5" s="24"/>
      <c r="FSS5" s="24"/>
      <c r="FST5" s="24"/>
      <c r="FSU5" s="24"/>
      <c r="FSV5" s="24"/>
      <c r="FSW5" s="24"/>
      <c r="FSX5" s="24"/>
      <c r="FSY5" s="24"/>
      <c r="FSZ5" s="24"/>
      <c r="FTA5" s="24"/>
      <c r="FTB5" s="24"/>
      <c r="FTC5" s="24"/>
      <c r="FTD5" s="24"/>
      <c r="FTE5" s="24"/>
      <c r="FTF5" s="24"/>
      <c r="FTG5" s="24"/>
      <c r="FTH5" s="24"/>
      <c r="FTI5" s="24"/>
      <c r="FTJ5" s="24"/>
      <c r="FTK5" s="24"/>
      <c r="FTL5" s="24"/>
      <c r="FTM5" s="24"/>
      <c r="FTN5" s="24"/>
      <c r="FTO5" s="24"/>
      <c r="FTP5" s="24"/>
      <c r="FTQ5" s="24"/>
      <c r="FTR5" s="24"/>
      <c r="FTS5" s="24"/>
      <c r="FTT5" s="24"/>
      <c r="FTU5" s="24"/>
      <c r="FTV5" s="24"/>
      <c r="FTW5" s="24"/>
      <c r="FTX5" s="24"/>
      <c r="FTY5" s="24"/>
      <c r="FTZ5" s="24"/>
      <c r="FUA5" s="24"/>
      <c r="FUB5" s="24"/>
      <c r="FUC5" s="24"/>
      <c r="FUD5" s="24"/>
      <c r="FUE5" s="24"/>
      <c r="FUF5" s="24"/>
      <c r="FUG5" s="24"/>
      <c r="FUH5" s="24"/>
      <c r="FUI5" s="24"/>
      <c r="FUJ5" s="24"/>
      <c r="FUK5" s="24"/>
      <c r="FUL5" s="24"/>
      <c r="FUM5" s="24"/>
      <c r="FUN5" s="24"/>
      <c r="FUO5" s="24"/>
      <c r="FUP5" s="24"/>
      <c r="FUQ5" s="24"/>
      <c r="FUR5" s="24"/>
      <c r="FUS5" s="24"/>
      <c r="FUT5" s="24"/>
      <c r="FUU5" s="24"/>
      <c r="FUV5" s="24"/>
      <c r="FUW5" s="24"/>
      <c r="FUX5" s="24"/>
      <c r="FUY5" s="24"/>
      <c r="FUZ5" s="24"/>
      <c r="FVA5" s="24"/>
      <c r="FVB5" s="24"/>
      <c r="FVC5" s="24"/>
      <c r="FVD5" s="24"/>
      <c r="FVE5" s="24"/>
      <c r="FVF5" s="24"/>
      <c r="FVG5" s="24"/>
      <c r="FVH5" s="24"/>
      <c r="FVI5" s="24"/>
      <c r="FVJ5" s="24"/>
      <c r="FVK5" s="24"/>
      <c r="FVL5" s="24"/>
      <c r="FVM5" s="24"/>
      <c r="FVN5" s="24"/>
      <c r="FVO5" s="24"/>
      <c r="FVP5" s="24"/>
      <c r="FVQ5" s="24"/>
      <c r="FVR5" s="24"/>
      <c r="FVS5" s="24"/>
      <c r="FVT5" s="24"/>
      <c r="FVU5" s="24"/>
      <c r="FVV5" s="24"/>
      <c r="FVW5" s="24"/>
      <c r="FVX5" s="24"/>
      <c r="FVY5" s="24"/>
      <c r="FVZ5" s="24"/>
      <c r="FWA5" s="24"/>
      <c r="FWB5" s="24"/>
      <c r="FWC5" s="24"/>
      <c r="FWD5" s="24"/>
      <c r="FWE5" s="24"/>
      <c r="FWF5" s="24"/>
      <c r="FWG5" s="24"/>
      <c r="FWH5" s="24"/>
      <c r="FWI5" s="24"/>
      <c r="FWJ5" s="24"/>
      <c r="FWK5" s="24"/>
      <c r="FWL5" s="24"/>
      <c r="FWM5" s="24"/>
      <c r="FWN5" s="24"/>
      <c r="FWO5" s="24"/>
      <c r="FWP5" s="24"/>
      <c r="FWQ5" s="24"/>
      <c r="FWR5" s="24"/>
      <c r="FWS5" s="24"/>
      <c r="FWT5" s="24"/>
      <c r="FWU5" s="24"/>
      <c r="FWV5" s="24"/>
      <c r="FWW5" s="24"/>
      <c r="FWX5" s="24"/>
      <c r="FWY5" s="24"/>
      <c r="FWZ5" s="24"/>
      <c r="FXA5" s="24"/>
      <c r="FXB5" s="24"/>
      <c r="FXC5" s="24"/>
      <c r="FXD5" s="24"/>
      <c r="FXE5" s="24"/>
      <c r="FXF5" s="24"/>
      <c r="FXG5" s="24"/>
      <c r="FXH5" s="24"/>
      <c r="FXI5" s="24"/>
      <c r="FXJ5" s="24"/>
      <c r="FXK5" s="24"/>
      <c r="FXL5" s="24"/>
      <c r="FXM5" s="24"/>
      <c r="FXN5" s="24"/>
      <c r="FXO5" s="24"/>
      <c r="FXP5" s="24"/>
      <c r="FXQ5" s="24"/>
      <c r="FXR5" s="24"/>
      <c r="FXS5" s="24"/>
      <c r="FXT5" s="24"/>
      <c r="FXU5" s="24"/>
      <c r="FXV5" s="24"/>
      <c r="FXW5" s="24"/>
      <c r="FXX5" s="24"/>
      <c r="FXY5" s="24"/>
      <c r="FXZ5" s="24"/>
      <c r="FYA5" s="24"/>
      <c r="FYB5" s="24"/>
      <c r="FYC5" s="24"/>
      <c r="FYD5" s="24"/>
      <c r="FYE5" s="24"/>
      <c r="FYF5" s="24"/>
      <c r="FYG5" s="24"/>
      <c r="FYH5" s="24"/>
      <c r="FYI5" s="24"/>
      <c r="FYJ5" s="24"/>
      <c r="FYK5" s="24"/>
      <c r="FYL5" s="24"/>
      <c r="FYM5" s="24"/>
      <c r="FYN5" s="24"/>
      <c r="FYO5" s="24"/>
      <c r="FYP5" s="24"/>
      <c r="FYQ5" s="24"/>
      <c r="FYR5" s="24"/>
      <c r="FYS5" s="24"/>
      <c r="FYT5" s="24"/>
      <c r="FYU5" s="24"/>
      <c r="FYV5" s="24"/>
      <c r="FYW5" s="24"/>
      <c r="FYX5" s="24"/>
      <c r="FYY5" s="24"/>
      <c r="FYZ5" s="24"/>
      <c r="FZA5" s="24"/>
      <c r="FZB5" s="24"/>
      <c r="FZC5" s="24"/>
      <c r="FZD5" s="24"/>
      <c r="FZE5" s="24"/>
      <c r="FZF5" s="24"/>
      <c r="FZG5" s="24"/>
      <c r="FZH5" s="24"/>
      <c r="FZI5" s="24"/>
      <c r="FZJ5" s="24"/>
      <c r="FZK5" s="24"/>
      <c r="FZL5" s="24"/>
      <c r="FZM5" s="24"/>
      <c r="FZN5" s="24"/>
      <c r="FZO5" s="24"/>
      <c r="FZP5" s="24"/>
      <c r="FZQ5" s="24"/>
      <c r="FZR5" s="24"/>
      <c r="FZS5" s="24"/>
      <c r="FZT5" s="24"/>
      <c r="FZU5" s="24"/>
      <c r="FZV5" s="24"/>
      <c r="FZW5" s="24"/>
      <c r="FZX5" s="24"/>
      <c r="FZY5" s="24"/>
      <c r="FZZ5" s="24"/>
      <c r="GAA5" s="24"/>
      <c r="GAB5" s="24"/>
      <c r="GAC5" s="24"/>
      <c r="GAD5" s="24"/>
      <c r="GAE5" s="24"/>
      <c r="GAF5" s="24"/>
      <c r="GAG5" s="24"/>
      <c r="GAH5" s="24"/>
      <c r="GAI5" s="24"/>
      <c r="GAJ5" s="24"/>
      <c r="GAK5" s="24"/>
      <c r="GAL5" s="24"/>
      <c r="GAM5" s="24"/>
      <c r="GAN5" s="24"/>
      <c r="GAO5" s="24"/>
      <c r="GAP5" s="24"/>
      <c r="GAQ5" s="24"/>
      <c r="GAR5" s="24"/>
      <c r="GAS5" s="24"/>
      <c r="GAT5" s="24"/>
      <c r="GAU5" s="24"/>
      <c r="GAV5" s="24"/>
      <c r="GAW5" s="24"/>
      <c r="GAX5" s="24"/>
      <c r="GAY5" s="24"/>
      <c r="GAZ5" s="24"/>
      <c r="GBA5" s="24"/>
      <c r="GBB5" s="24"/>
      <c r="GBC5" s="24"/>
      <c r="GBD5" s="24"/>
      <c r="GBE5" s="24"/>
      <c r="GBF5" s="24"/>
      <c r="GBG5" s="24"/>
      <c r="GBH5" s="24"/>
      <c r="GBI5" s="24"/>
      <c r="GBJ5" s="24"/>
      <c r="GBK5" s="24"/>
      <c r="GBL5" s="24"/>
      <c r="GBM5" s="24"/>
      <c r="GBN5" s="24"/>
      <c r="GBO5" s="24"/>
      <c r="GBP5" s="24"/>
      <c r="GBQ5" s="24"/>
      <c r="GBR5" s="24"/>
      <c r="GBS5" s="24"/>
      <c r="GBT5" s="24"/>
      <c r="GBU5" s="24"/>
      <c r="GBV5" s="24"/>
      <c r="GBW5" s="24"/>
      <c r="GBX5" s="24"/>
      <c r="GBY5" s="24"/>
      <c r="GBZ5" s="24"/>
      <c r="GCA5" s="24"/>
      <c r="GCB5" s="24"/>
      <c r="GCC5" s="24"/>
      <c r="GCD5" s="24"/>
      <c r="GCE5" s="24"/>
      <c r="GCF5" s="24"/>
      <c r="GCG5" s="24"/>
      <c r="GCH5" s="24"/>
      <c r="GCI5" s="24"/>
      <c r="GCJ5" s="24"/>
      <c r="GCK5" s="24"/>
      <c r="GCL5" s="24"/>
      <c r="GCM5" s="24"/>
      <c r="GCN5" s="24"/>
      <c r="GCO5" s="24"/>
      <c r="GCP5" s="24"/>
      <c r="GCQ5" s="24"/>
      <c r="GCR5" s="24"/>
      <c r="GCS5" s="24"/>
      <c r="GCT5" s="24"/>
      <c r="GCU5" s="24"/>
      <c r="GCV5" s="24"/>
      <c r="GCW5" s="24"/>
      <c r="GCX5" s="24"/>
      <c r="GCY5" s="24"/>
      <c r="GCZ5" s="24"/>
      <c r="GDA5" s="24"/>
      <c r="GDB5" s="24"/>
      <c r="GDC5" s="24"/>
      <c r="GDD5" s="24"/>
      <c r="GDE5" s="24"/>
      <c r="GDF5" s="24"/>
      <c r="GDG5" s="24"/>
      <c r="GDH5" s="24"/>
      <c r="GDI5" s="24"/>
      <c r="GDJ5" s="24"/>
      <c r="GDK5" s="24"/>
      <c r="GDL5" s="24"/>
      <c r="GDM5" s="24"/>
      <c r="GDN5" s="24"/>
      <c r="GDO5" s="24"/>
      <c r="GDP5" s="24"/>
      <c r="GDQ5" s="24"/>
      <c r="GDR5" s="24"/>
      <c r="GDS5" s="24"/>
      <c r="GDT5" s="24"/>
      <c r="GDU5" s="24"/>
      <c r="GDV5" s="24"/>
      <c r="GDW5" s="24"/>
      <c r="GDX5" s="24"/>
      <c r="GDY5" s="24"/>
      <c r="GDZ5" s="24"/>
      <c r="GEA5" s="24"/>
      <c r="GEB5" s="24"/>
      <c r="GEC5" s="24"/>
      <c r="GED5" s="24"/>
      <c r="GEE5" s="24"/>
      <c r="GEF5" s="24"/>
      <c r="GEG5" s="24"/>
      <c r="GEH5" s="24"/>
      <c r="GEI5" s="24"/>
      <c r="GEJ5" s="24"/>
      <c r="GEK5" s="24"/>
      <c r="GEL5" s="24"/>
      <c r="GEM5" s="24"/>
      <c r="GEN5" s="24"/>
      <c r="GEO5" s="24"/>
      <c r="GEP5" s="24"/>
      <c r="GEQ5" s="24"/>
      <c r="GER5" s="24"/>
      <c r="GES5" s="24"/>
      <c r="GET5" s="24"/>
      <c r="GEU5" s="24"/>
      <c r="GEV5" s="24"/>
      <c r="GEW5" s="24"/>
      <c r="GEX5" s="24"/>
      <c r="GEY5" s="24"/>
      <c r="GEZ5" s="24"/>
      <c r="GFA5" s="24"/>
      <c r="GFB5" s="24"/>
      <c r="GFC5" s="24"/>
      <c r="GFD5" s="24"/>
      <c r="GFE5" s="24"/>
      <c r="GFF5" s="24"/>
      <c r="GFG5" s="24"/>
      <c r="GFH5" s="24"/>
      <c r="GFI5" s="24"/>
      <c r="GFJ5" s="24"/>
      <c r="GFK5" s="24"/>
      <c r="GFL5" s="24"/>
      <c r="GFM5" s="24"/>
      <c r="GFN5" s="24"/>
      <c r="GFO5" s="24"/>
      <c r="GFP5" s="24"/>
      <c r="GFQ5" s="24"/>
      <c r="GFR5" s="24"/>
      <c r="GFS5" s="24"/>
      <c r="GFT5" s="24"/>
      <c r="GFU5" s="24"/>
      <c r="GFV5" s="24"/>
      <c r="GFW5" s="24"/>
      <c r="GFX5" s="24"/>
      <c r="GFY5" s="24"/>
      <c r="GFZ5" s="24"/>
      <c r="GGA5" s="24"/>
      <c r="GGB5" s="24"/>
      <c r="GGC5" s="24"/>
      <c r="GGD5" s="24"/>
      <c r="GGE5" s="24"/>
      <c r="GGF5" s="24"/>
      <c r="GGG5" s="24"/>
      <c r="GGH5" s="24"/>
      <c r="GGI5" s="24"/>
      <c r="GGJ5" s="24"/>
      <c r="GGK5" s="24"/>
      <c r="GGL5" s="24"/>
      <c r="GGM5" s="24"/>
      <c r="GGN5" s="24"/>
      <c r="GGO5" s="24"/>
      <c r="GGP5" s="24"/>
      <c r="GGQ5" s="24"/>
      <c r="GGR5" s="24"/>
      <c r="GGS5" s="24"/>
      <c r="GGT5" s="24"/>
      <c r="GGU5" s="24"/>
      <c r="GGV5" s="24"/>
      <c r="GGW5" s="24"/>
      <c r="GGX5" s="24"/>
      <c r="GGY5" s="24"/>
      <c r="GGZ5" s="24"/>
      <c r="GHA5" s="24"/>
      <c r="GHB5" s="24"/>
      <c r="GHC5" s="24"/>
      <c r="GHD5" s="24"/>
      <c r="GHE5" s="24"/>
      <c r="GHF5" s="24"/>
      <c r="GHG5" s="24"/>
      <c r="GHH5" s="24"/>
      <c r="GHI5" s="24"/>
      <c r="GHJ5" s="24"/>
      <c r="GHK5" s="24"/>
      <c r="GHL5" s="24"/>
      <c r="GHM5" s="24"/>
      <c r="GHN5" s="24"/>
      <c r="GHO5" s="24"/>
      <c r="GHP5" s="24"/>
      <c r="GHQ5" s="24"/>
      <c r="GHR5" s="24"/>
      <c r="GHS5" s="24"/>
      <c r="GHT5" s="24"/>
      <c r="GHU5" s="24"/>
      <c r="GHV5" s="24"/>
      <c r="GHW5" s="24"/>
      <c r="GHX5" s="24"/>
      <c r="GHY5" s="24"/>
      <c r="GHZ5" s="24"/>
      <c r="GIA5" s="24"/>
      <c r="GIB5" s="24"/>
      <c r="GIC5" s="24"/>
      <c r="GID5" s="24"/>
      <c r="GIE5" s="24"/>
      <c r="GIF5" s="24"/>
      <c r="GIG5" s="24"/>
      <c r="GIH5" s="24"/>
      <c r="GII5" s="24"/>
      <c r="GIJ5" s="24"/>
      <c r="GIK5" s="24"/>
      <c r="GIL5" s="24"/>
      <c r="GIM5" s="24"/>
      <c r="GIN5" s="24"/>
      <c r="GIO5" s="24"/>
      <c r="GIP5" s="24"/>
      <c r="GIQ5" s="24"/>
      <c r="GIR5" s="24"/>
      <c r="GIS5" s="24"/>
      <c r="GIT5" s="24"/>
      <c r="GIU5" s="24"/>
      <c r="GIV5" s="24"/>
      <c r="GIW5" s="24"/>
      <c r="GIX5" s="24"/>
      <c r="GIY5" s="24"/>
      <c r="GIZ5" s="24"/>
      <c r="GJA5" s="24"/>
      <c r="GJB5" s="24"/>
      <c r="GJC5" s="24"/>
      <c r="GJD5" s="24"/>
      <c r="GJE5" s="24"/>
      <c r="GJF5" s="24"/>
      <c r="GJG5" s="24"/>
      <c r="GJH5" s="24"/>
      <c r="GJI5" s="24"/>
      <c r="GJJ5" s="24"/>
      <c r="GJK5" s="24"/>
      <c r="GJL5" s="24"/>
      <c r="GJM5" s="24"/>
      <c r="GJN5" s="24"/>
      <c r="GJO5" s="24"/>
      <c r="GJP5" s="24"/>
      <c r="GJQ5" s="24"/>
      <c r="GJR5" s="24"/>
      <c r="GJS5" s="24"/>
      <c r="GJT5" s="24"/>
      <c r="GJU5" s="24"/>
      <c r="GJV5" s="24"/>
      <c r="GJW5" s="24"/>
      <c r="GJX5" s="24"/>
      <c r="GJY5" s="24"/>
      <c r="GJZ5" s="24"/>
      <c r="GKA5" s="24"/>
      <c r="GKB5" s="24"/>
      <c r="GKC5" s="24"/>
      <c r="GKD5" s="24"/>
      <c r="GKE5" s="24"/>
      <c r="GKF5" s="24"/>
      <c r="GKG5" s="24"/>
      <c r="GKH5" s="24"/>
      <c r="GKI5" s="24"/>
      <c r="GKJ5" s="24"/>
      <c r="GKK5" s="24"/>
      <c r="GKL5" s="24"/>
      <c r="GKM5" s="24"/>
      <c r="GKN5" s="24"/>
      <c r="GKO5" s="24"/>
      <c r="GKP5" s="24"/>
      <c r="GKQ5" s="24"/>
      <c r="GKR5" s="24"/>
      <c r="GKS5" s="24"/>
      <c r="GKT5" s="24"/>
      <c r="GKU5" s="24"/>
      <c r="GKV5" s="24"/>
      <c r="GKW5" s="24"/>
      <c r="GKX5" s="24"/>
      <c r="GKY5" s="24"/>
      <c r="GKZ5" s="24"/>
      <c r="GLA5" s="24"/>
      <c r="GLB5" s="24"/>
      <c r="GLC5" s="24"/>
      <c r="GLD5" s="24"/>
      <c r="GLE5" s="24"/>
      <c r="GLF5" s="24"/>
      <c r="GLG5" s="24"/>
      <c r="GLH5" s="24"/>
      <c r="GLI5" s="24"/>
      <c r="GLJ5" s="24"/>
      <c r="GLK5" s="24"/>
      <c r="GLL5" s="24"/>
      <c r="GLM5" s="24"/>
      <c r="GLN5" s="24"/>
      <c r="GLO5" s="24"/>
      <c r="GLP5" s="24"/>
      <c r="GLQ5" s="24"/>
      <c r="GLR5" s="24"/>
      <c r="GLS5" s="24"/>
      <c r="GLT5" s="24"/>
      <c r="GLU5" s="24"/>
      <c r="GLV5" s="24"/>
      <c r="GLW5" s="24"/>
      <c r="GLX5" s="24"/>
      <c r="GLY5" s="24"/>
      <c r="GLZ5" s="24"/>
      <c r="GMA5" s="24"/>
      <c r="GMB5" s="24"/>
      <c r="GMC5" s="24"/>
      <c r="GMD5" s="24"/>
      <c r="GME5" s="24"/>
      <c r="GMF5" s="24"/>
      <c r="GMG5" s="24"/>
      <c r="GMH5" s="24"/>
      <c r="GMI5" s="24"/>
      <c r="GMJ5" s="24"/>
      <c r="GMK5" s="24"/>
      <c r="GML5" s="24"/>
      <c r="GMM5" s="24"/>
      <c r="GMN5" s="24"/>
      <c r="GMO5" s="24"/>
      <c r="GMP5" s="24"/>
      <c r="GMQ5" s="24"/>
      <c r="GMR5" s="24"/>
      <c r="GMS5" s="24"/>
      <c r="GMT5" s="24"/>
      <c r="GMU5" s="24"/>
      <c r="GMV5" s="24"/>
      <c r="GMW5" s="24"/>
      <c r="GMX5" s="24"/>
      <c r="GMY5" s="24"/>
      <c r="GMZ5" s="24"/>
      <c r="GNA5" s="24"/>
      <c r="GNB5" s="24"/>
      <c r="GNC5" s="24"/>
      <c r="GND5" s="24"/>
      <c r="GNE5" s="24"/>
      <c r="GNF5" s="24"/>
      <c r="GNG5" s="24"/>
      <c r="GNH5" s="24"/>
      <c r="GNI5" s="24"/>
      <c r="GNJ5" s="24"/>
      <c r="GNK5" s="24"/>
      <c r="GNL5" s="24"/>
      <c r="GNM5" s="24"/>
      <c r="GNN5" s="24"/>
      <c r="GNO5" s="24"/>
      <c r="GNP5" s="24"/>
      <c r="GNQ5" s="24"/>
      <c r="GNR5" s="24"/>
      <c r="GNS5" s="24"/>
      <c r="GNT5" s="24"/>
      <c r="GNU5" s="24"/>
      <c r="GNV5" s="24"/>
      <c r="GNW5" s="24"/>
      <c r="GNX5" s="24"/>
      <c r="GNY5" s="24"/>
      <c r="GNZ5" s="24"/>
      <c r="GOA5" s="24"/>
      <c r="GOB5" s="24"/>
      <c r="GOC5" s="24"/>
      <c r="GOD5" s="24"/>
      <c r="GOE5" s="24"/>
      <c r="GOF5" s="24"/>
      <c r="GOG5" s="24"/>
      <c r="GOH5" s="24"/>
      <c r="GOI5" s="24"/>
      <c r="GOJ5" s="24"/>
      <c r="GOK5" s="24"/>
      <c r="GOL5" s="24"/>
      <c r="GOM5" s="24"/>
      <c r="GON5" s="24"/>
      <c r="GOO5" s="24"/>
      <c r="GOP5" s="24"/>
      <c r="GOQ5" s="24"/>
      <c r="GOR5" s="24"/>
      <c r="GOS5" s="24"/>
      <c r="GOT5" s="24"/>
      <c r="GOU5" s="24"/>
      <c r="GOV5" s="24"/>
      <c r="GOW5" s="24"/>
      <c r="GOX5" s="24"/>
      <c r="GOY5" s="24"/>
      <c r="GOZ5" s="24"/>
      <c r="GPA5" s="24"/>
      <c r="GPB5" s="24"/>
      <c r="GPC5" s="24"/>
      <c r="GPD5" s="24"/>
      <c r="GPE5" s="24"/>
      <c r="GPF5" s="24"/>
      <c r="GPG5" s="24"/>
      <c r="GPH5" s="24"/>
      <c r="GPI5" s="24"/>
      <c r="GPJ5" s="24"/>
      <c r="GPK5" s="24"/>
      <c r="GPL5" s="24"/>
      <c r="GPM5" s="24"/>
      <c r="GPN5" s="24"/>
      <c r="GPO5" s="24"/>
      <c r="GPP5" s="24"/>
      <c r="GPQ5" s="24"/>
      <c r="GPR5" s="24"/>
      <c r="GPS5" s="24"/>
      <c r="GPT5" s="24"/>
      <c r="GPU5" s="24"/>
      <c r="GPV5" s="24"/>
      <c r="GPW5" s="24"/>
      <c r="GPX5" s="24"/>
      <c r="GPY5" s="24"/>
      <c r="GPZ5" s="24"/>
      <c r="GQA5" s="24"/>
      <c r="GQB5" s="24"/>
      <c r="GQC5" s="24"/>
      <c r="GQD5" s="24"/>
      <c r="GQE5" s="24"/>
      <c r="GQF5" s="24"/>
      <c r="GQG5" s="24"/>
      <c r="GQH5" s="24"/>
      <c r="GQI5" s="24"/>
      <c r="GQJ5" s="24"/>
      <c r="GQK5" s="24"/>
      <c r="GQL5" s="24"/>
      <c r="GQM5" s="24"/>
      <c r="GQN5" s="24"/>
      <c r="GQO5" s="24"/>
      <c r="GQP5" s="24"/>
      <c r="GQQ5" s="24"/>
      <c r="GQR5" s="24"/>
      <c r="GQS5" s="24"/>
      <c r="GQT5" s="24"/>
      <c r="GQU5" s="24"/>
      <c r="GQV5" s="24"/>
      <c r="GQW5" s="24"/>
      <c r="GQX5" s="24"/>
      <c r="GQY5" s="24"/>
      <c r="GQZ5" s="24"/>
      <c r="GRA5" s="24"/>
      <c r="GRB5" s="24"/>
      <c r="GRC5" s="24"/>
      <c r="GRD5" s="24"/>
      <c r="GRE5" s="24"/>
      <c r="GRF5" s="24"/>
      <c r="GRG5" s="24"/>
      <c r="GRH5" s="24"/>
      <c r="GRI5" s="24"/>
      <c r="GRJ5" s="24"/>
      <c r="GRK5" s="24"/>
      <c r="GRL5" s="24"/>
      <c r="GRM5" s="24"/>
      <c r="GRN5" s="24"/>
      <c r="GRO5" s="24"/>
      <c r="GRP5" s="24"/>
      <c r="GRQ5" s="24"/>
      <c r="GRR5" s="24"/>
      <c r="GRS5" s="24"/>
      <c r="GRT5" s="24"/>
      <c r="GRU5" s="24"/>
      <c r="GRV5" s="24"/>
      <c r="GRW5" s="24"/>
      <c r="GRX5" s="24"/>
      <c r="GRY5" s="24"/>
      <c r="GRZ5" s="24"/>
      <c r="GSA5" s="24"/>
      <c r="GSB5" s="24"/>
      <c r="GSC5" s="24"/>
      <c r="GSD5" s="24"/>
      <c r="GSE5" s="24"/>
      <c r="GSF5" s="24"/>
      <c r="GSG5" s="24"/>
      <c r="GSH5" s="24"/>
      <c r="GSI5" s="24"/>
      <c r="GSJ5" s="24"/>
      <c r="GSK5" s="24"/>
      <c r="GSL5" s="24"/>
      <c r="GSM5" s="24"/>
      <c r="GSN5" s="24"/>
      <c r="GSO5" s="24"/>
      <c r="GSP5" s="24"/>
      <c r="GSQ5" s="24"/>
      <c r="GSR5" s="24"/>
      <c r="GSS5" s="24"/>
      <c r="GST5" s="24"/>
      <c r="GSU5" s="24"/>
      <c r="GSV5" s="24"/>
      <c r="GSW5" s="24"/>
      <c r="GSX5" s="24"/>
      <c r="GSY5" s="24"/>
      <c r="GSZ5" s="24"/>
      <c r="GTA5" s="24"/>
      <c r="GTB5" s="24"/>
      <c r="GTC5" s="24"/>
      <c r="GTD5" s="24"/>
      <c r="GTE5" s="24"/>
      <c r="GTF5" s="24"/>
      <c r="GTG5" s="24"/>
      <c r="GTH5" s="24"/>
      <c r="GTI5" s="24"/>
      <c r="GTJ5" s="24"/>
      <c r="GTK5" s="24"/>
      <c r="GTL5" s="24"/>
      <c r="GTM5" s="24"/>
      <c r="GTN5" s="24"/>
      <c r="GTO5" s="24"/>
      <c r="GTP5" s="24"/>
      <c r="GTQ5" s="24"/>
      <c r="GTR5" s="24"/>
      <c r="GTS5" s="24"/>
      <c r="GTT5" s="24"/>
      <c r="GTU5" s="24"/>
      <c r="GTV5" s="24"/>
      <c r="GTW5" s="24"/>
      <c r="GTX5" s="24"/>
      <c r="GTY5" s="24"/>
      <c r="GTZ5" s="24"/>
      <c r="GUA5" s="24"/>
      <c r="GUB5" s="24"/>
      <c r="GUC5" s="24"/>
      <c r="GUD5" s="24"/>
      <c r="GUE5" s="24"/>
      <c r="GUF5" s="24"/>
      <c r="GUG5" s="24"/>
      <c r="GUH5" s="24"/>
      <c r="GUI5" s="24"/>
      <c r="GUJ5" s="24"/>
      <c r="GUK5" s="24"/>
      <c r="GUL5" s="24"/>
      <c r="GUM5" s="24"/>
      <c r="GUN5" s="24"/>
      <c r="GUO5" s="24"/>
      <c r="GUP5" s="24"/>
      <c r="GUQ5" s="24"/>
      <c r="GUR5" s="24"/>
      <c r="GUS5" s="24"/>
      <c r="GUT5" s="24"/>
      <c r="GUU5" s="24"/>
      <c r="GUV5" s="24"/>
      <c r="GUW5" s="24"/>
      <c r="GUX5" s="24"/>
      <c r="GUY5" s="24"/>
      <c r="GUZ5" s="24"/>
      <c r="GVA5" s="24"/>
      <c r="GVB5" s="24"/>
      <c r="GVC5" s="24"/>
      <c r="GVD5" s="24"/>
      <c r="GVE5" s="24"/>
      <c r="GVF5" s="24"/>
      <c r="GVG5" s="24"/>
      <c r="GVH5" s="24"/>
      <c r="GVI5" s="24"/>
      <c r="GVJ5" s="24"/>
      <c r="GVK5" s="24"/>
      <c r="GVL5" s="24"/>
      <c r="GVM5" s="24"/>
      <c r="GVN5" s="24"/>
      <c r="GVO5" s="24"/>
      <c r="GVP5" s="24"/>
      <c r="GVQ5" s="24"/>
      <c r="GVR5" s="24"/>
      <c r="GVS5" s="24"/>
      <c r="GVT5" s="24"/>
      <c r="GVU5" s="24"/>
      <c r="GVV5" s="24"/>
      <c r="GVW5" s="24"/>
      <c r="GVX5" s="24"/>
      <c r="GVY5" s="24"/>
      <c r="GVZ5" s="24"/>
      <c r="GWA5" s="24"/>
      <c r="GWB5" s="24"/>
      <c r="GWC5" s="24"/>
      <c r="GWD5" s="24"/>
      <c r="GWE5" s="24"/>
      <c r="GWF5" s="24"/>
      <c r="GWG5" s="24"/>
      <c r="GWH5" s="24"/>
      <c r="GWI5" s="24"/>
      <c r="GWJ5" s="24"/>
      <c r="GWK5" s="24"/>
      <c r="GWL5" s="24"/>
      <c r="GWM5" s="24"/>
      <c r="GWN5" s="24"/>
      <c r="GWO5" s="24"/>
      <c r="GWP5" s="24"/>
      <c r="GWQ5" s="24"/>
      <c r="GWR5" s="24"/>
      <c r="GWS5" s="24"/>
      <c r="GWT5" s="24"/>
      <c r="GWU5" s="24"/>
      <c r="GWV5" s="24"/>
      <c r="GWW5" s="24"/>
      <c r="GWX5" s="24"/>
      <c r="GWY5" s="24"/>
      <c r="GWZ5" s="24"/>
      <c r="GXA5" s="24"/>
      <c r="GXB5" s="24"/>
      <c r="GXC5" s="24"/>
      <c r="GXD5" s="24"/>
      <c r="GXE5" s="24"/>
      <c r="GXF5" s="24"/>
      <c r="GXG5" s="24"/>
      <c r="GXH5" s="24"/>
      <c r="GXI5" s="24"/>
      <c r="GXJ5" s="24"/>
      <c r="GXK5" s="24"/>
      <c r="GXL5" s="24"/>
      <c r="GXM5" s="24"/>
      <c r="GXN5" s="24"/>
      <c r="GXO5" s="24"/>
      <c r="GXP5" s="24"/>
      <c r="GXQ5" s="24"/>
      <c r="GXR5" s="24"/>
      <c r="GXS5" s="24"/>
      <c r="GXT5" s="24"/>
      <c r="GXU5" s="24"/>
      <c r="GXV5" s="24"/>
      <c r="GXW5" s="24"/>
      <c r="GXX5" s="24"/>
      <c r="GXY5" s="24"/>
      <c r="GXZ5" s="24"/>
      <c r="GYA5" s="24"/>
      <c r="GYB5" s="24"/>
      <c r="GYC5" s="24"/>
      <c r="GYD5" s="24"/>
      <c r="GYE5" s="24"/>
      <c r="GYF5" s="24"/>
      <c r="GYG5" s="24"/>
      <c r="GYH5" s="24"/>
      <c r="GYI5" s="24"/>
      <c r="GYJ5" s="24"/>
      <c r="GYK5" s="24"/>
      <c r="GYL5" s="24"/>
      <c r="GYM5" s="24"/>
      <c r="GYN5" s="24"/>
      <c r="GYO5" s="24"/>
      <c r="GYP5" s="24"/>
      <c r="GYQ5" s="24"/>
      <c r="GYR5" s="24"/>
      <c r="GYS5" s="24"/>
      <c r="GYT5" s="24"/>
      <c r="GYU5" s="24"/>
      <c r="GYV5" s="24"/>
      <c r="GYW5" s="24"/>
      <c r="GYX5" s="24"/>
      <c r="GYY5" s="24"/>
      <c r="GYZ5" s="24"/>
      <c r="GZA5" s="24"/>
      <c r="GZB5" s="24"/>
      <c r="GZC5" s="24"/>
      <c r="GZD5" s="24"/>
      <c r="GZE5" s="24"/>
      <c r="GZF5" s="24"/>
      <c r="GZG5" s="24"/>
      <c r="GZH5" s="24"/>
      <c r="GZI5" s="24"/>
      <c r="GZJ5" s="24"/>
      <c r="GZK5" s="24"/>
      <c r="GZL5" s="24"/>
      <c r="GZM5" s="24"/>
      <c r="GZN5" s="24"/>
      <c r="GZO5" s="24"/>
      <c r="GZP5" s="24"/>
      <c r="GZQ5" s="24"/>
      <c r="GZR5" s="24"/>
      <c r="GZS5" s="24"/>
      <c r="GZT5" s="24"/>
      <c r="GZU5" s="24"/>
      <c r="GZV5" s="24"/>
      <c r="GZW5" s="24"/>
      <c r="GZX5" s="24"/>
      <c r="GZY5" s="24"/>
      <c r="GZZ5" s="24"/>
      <c r="HAA5" s="24"/>
      <c r="HAB5" s="24"/>
      <c r="HAC5" s="24"/>
      <c r="HAD5" s="24"/>
      <c r="HAE5" s="24"/>
      <c r="HAF5" s="24"/>
      <c r="HAG5" s="24"/>
      <c r="HAH5" s="24"/>
      <c r="HAI5" s="24"/>
      <c r="HAJ5" s="24"/>
      <c r="HAK5" s="24"/>
      <c r="HAL5" s="24"/>
      <c r="HAM5" s="24"/>
      <c r="HAN5" s="24"/>
      <c r="HAO5" s="24"/>
      <c r="HAP5" s="24"/>
      <c r="HAQ5" s="24"/>
      <c r="HAR5" s="24"/>
      <c r="HAS5" s="24"/>
      <c r="HAT5" s="24"/>
      <c r="HAU5" s="24"/>
      <c r="HAV5" s="24"/>
      <c r="HAW5" s="24"/>
      <c r="HAX5" s="24"/>
      <c r="HAY5" s="24"/>
      <c r="HAZ5" s="24"/>
      <c r="HBA5" s="24"/>
      <c r="HBB5" s="24"/>
      <c r="HBC5" s="24"/>
      <c r="HBD5" s="24"/>
      <c r="HBE5" s="24"/>
      <c r="HBF5" s="24"/>
      <c r="HBG5" s="24"/>
      <c r="HBH5" s="24"/>
      <c r="HBI5" s="24"/>
      <c r="HBJ5" s="24"/>
      <c r="HBK5" s="24"/>
      <c r="HBL5" s="24"/>
      <c r="HBM5" s="24"/>
      <c r="HBN5" s="24"/>
      <c r="HBO5" s="24"/>
      <c r="HBP5" s="24"/>
      <c r="HBQ5" s="24"/>
      <c r="HBR5" s="24"/>
      <c r="HBS5" s="24"/>
      <c r="HBT5" s="24"/>
      <c r="HBU5" s="24"/>
      <c r="HBV5" s="24"/>
      <c r="HBW5" s="24"/>
      <c r="HBX5" s="24"/>
      <c r="HBY5" s="24"/>
      <c r="HBZ5" s="24"/>
      <c r="HCA5" s="24"/>
      <c r="HCB5" s="24"/>
      <c r="HCC5" s="24"/>
      <c r="HCD5" s="24"/>
      <c r="HCE5" s="24"/>
      <c r="HCF5" s="24"/>
      <c r="HCG5" s="24"/>
      <c r="HCH5" s="24"/>
      <c r="HCI5" s="24"/>
      <c r="HCJ5" s="24"/>
      <c r="HCK5" s="24"/>
      <c r="HCL5" s="24"/>
      <c r="HCM5" s="24"/>
      <c r="HCN5" s="24"/>
      <c r="HCO5" s="24"/>
      <c r="HCP5" s="24"/>
      <c r="HCQ5" s="24"/>
      <c r="HCR5" s="24"/>
      <c r="HCS5" s="24"/>
      <c r="HCT5" s="24"/>
      <c r="HCU5" s="24"/>
      <c r="HCV5" s="24"/>
      <c r="HCW5" s="24"/>
      <c r="HCX5" s="24"/>
      <c r="HCY5" s="24"/>
      <c r="HCZ5" s="24"/>
      <c r="HDA5" s="24"/>
      <c r="HDB5" s="24"/>
      <c r="HDC5" s="24"/>
      <c r="HDD5" s="24"/>
      <c r="HDE5" s="24"/>
      <c r="HDF5" s="24"/>
      <c r="HDG5" s="24"/>
      <c r="HDH5" s="24"/>
      <c r="HDI5" s="24"/>
      <c r="HDJ5" s="24"/>
      <c r="HDK5" s="24"/>
      <c r="HDL5" s="24"/>
      <c r="HDM5" s="24"/>
      <c r="HDN5" s="24"/>
      <c r="HDO5" s="24"/>
      <c r="HDP5" s="24"/>
      <c r="HDQ5" s="24"/>
      <c r="HDR5" s="24"/>
      <c r="HDS5" s="24"/>
      <c r="HDT5" s="24"/>
      <c r="HDU5" s="24"/>
      <c r="HDV5" s="24"/>
      <c r="HDW5" s="24"/>
      <c r="HDX5" s="24"/>
      <c r="HDY5" s="24"/>
      <c r="HDZ5" s="24"/>
      <c r="HEA5" s="24"/>
      <c r="HEB5" s="24"/>
      <c r="HEC5" s="24"/>
      <c r="HED5" s="24"/>
      <c r="HEE5" s="24"/>
      <c r="HEF5" s="24"/>
      <c r="HEG5" s="24"/>
      <c r="HEH5" s="24"/>
      <c r="HEI5" s="24"/>
      <c r="HEJ5" s="24"/>
      <c r="HEK5" s="24"/>
      <c r="HEL5" s="24"/>
      <c r="HEM5" s="24"/>
      <c r="HEN5" s="24"/>
      <c r="HEO5" s="24"/>
      <c r="HEP5" s="24"/>
      <c r="HEQ5" s="24"/>
      <c r="HER5" s="24"/>
      <c r="HES5" s="24"/>
      <c r="HET5" s="24"/>
      <c r="HEU5" s="24"/>
      <c r="HEV5" s="24"/>
      <c r="HEW5" s="24"/>
      <c r="HEX5" s="24"/>
      <c r="HEY5" s="24"/>
      <c r="HEZ5" s="24"/>
      <c r="HFA5" s="24"/>
      <c r="HFB5" s="24"/>
      <c r="HFC5" s="24"/>
      <c r="HFD5" s="24"/>
      <c r="HFE5" s="24"/>
      <c r="HFF5" s="24"/>
      <c r="HFG5" s="24"/>
      <c r="HFH5" s="24"/>
      <c r="HFI5" s="24"/>
      <c r="HFJ5" s="24"/>
      <c r="HFK5" s="24"/>
      <c r="HFL5" s="24"/>
      <c r="HFM5" s="24"/>
      <c r="HFN5" s="24"/>
      <c r="HFO5" s="24"/>
      <c r="HFP5" s="24"/>
      <c r="HFQ5" s="24"/>
      <c r="HFR5" s="24"/>
      <c r="HFS5" s="24"/>
      <c r="HFT5" s="24"/>
      <c r="HFU5" s="24"/>
      <c r="HFV5" s="24"/>
      <c r="HFW5" s="24"/>
      <c r="HFX5" s="24"/>
      <c r="HFY5" s="24"/>
      <c r="HFZ5" s="24"/>
      <c r="HGA5" s="24"/>
      <c r="HGB5" s="24"/>
      <c r="HGC5" s="24"/>
      <c r="HGD5" s="24"/>
      <c r="HGE5" s="24"/>
      <c r="HGF5" s="24"/>
      <c r="HGG5" s="24"/>
      <c r="HGH5" s="24"/>
      <c r="HGI5" s="24"/>
      <c r="HGJ5" s="24"/>
      <c r="HGK5" s="24"/>
      <c r="HGL5" s="24"/>
      <c r="HGM5" s="24"/>
      <c r="HGN5" s="24"/>
      <c r="HGO5" s="24"/>
      <c r="HGP5" s="24"/>
      <c r="HGQ5" s="24"/>
      <c r="HGR5" s="24"/>
      <c r="HGS5" s="24"/>
      <c r="HGT5" s="24"/>
      <c r="HGU5" s="24"/>
      <c r="HGV5" s="24"/>
      <c r="HGW5" s="24"/>
      <c r="HGX5" s="24"/>
      <c r="HGY5" s="24"/>
      <c r="HGZ5" s="24"/>
      <c r="HHA5" s="24"/>
      <c r="HHB5" s="24"/>
      <c r="HHC5" s="24"/>
      <c r="HHD5" s="24"/>
      <c r="HHE5" s="24"/>
      <c r="HHF5" s="24"/>
      <c r="HHG5" s="24"/>
      <c r="HHH5" s="24"/>
      <c r="HHI5" s="24"/>
      <c r="HHJ5" s="24"/>
      <c r="HHK5" s="24"/>
      <c r="HHL5" s="24"/>
      <c r="HHM5" s="24"/>
      <c r="HHN5" s="24"/>
      <c r="HHO5" s="24"/>
      <c r="HHP5" s="24"/>
      <c r="HHQ5" s="24"/>
      <c r="HHR5" s="24"/>
      <c r="HHS5" s="24"/>
      <c r="HHT5" s="24"/>
      <c r="HHU5" s="24"/>
      <c r="HHV5" s="24"/>
      <c r="HHW5" s="24"/>
      <c r="HHX5" s="24"/>
      <c r="HHY5" s="24"/>
      <c r="HHZ5" s="24"/>
      <c r="HIA5" s="24"/>
      <c r="HIB5" s="24"/>
      <c r="HIC5" s="24"/>
      <c r="HID5" s="24"/>
      <c r="HIE5" s="24"/>
      <c r="HIF5" s="24"/>
      <c r="HIG5" s="24"/>
      <c r="HIH5" s="24"/>
      <c r="HII5" s="24"/>
      <c r="HIJ5" s="24"/>
      <c r="HIK5" s="24"/>
      <c r="HIL5" s="24"/>
      <c r="HIM5" s="24"/>
      <c r="HIN5" s="24"/>
      <c r="HIO5" s="24"/>
      <c r="HIP5" s="24"/>
      <c r="HIQ5" s="24"/>
      <c r="HIR5" s="24"/>
      <c r="HIS5" s="24"/>
      <c r="HIT5" s="24"/>
      <c r="HIU5" s="24"/>
      <c r="HIV5" s="24"/>
      <c r="HIW5" s="24"/>
      <c r="HIX5" s="24"/>
      <c r="HIY5" s="24"/>
      <c r="HIZ5" s="24"/>
      <c r="HJA5" s="24"/>
      <c r="HJB5" s="24"/>
      <c r="HJC5" s="24"/>
      <c r="HJD5" s="24"/>
      <c r="HJE5" s="24"/>
      <c r="HJF5" s="24"/>
      <c r="HJG5" s="24"/>
      <c r="HJH5" s="24"/>
      <c r="HJI5" s="24"/>
      <c r="HJJ5" s="24"/>
      <c r="HJK5" s="24"/>
      <c r="HJL5" s="24"/>
      <c r="HJM5" s="24"/>
      <c r="HJN5" s="24"/>
      <c r="HJO5" s="24"/>
      <c r="HJP5" s="24"/>
      <c r="HJQ5" s="24"/>
      <c r="HJR5" s="24"/>
      <c r="HJS5" s="24"/>
      <c r="HJT5" s="24"/>
      <c r="HJU5" s="24"/>
      <c r="HJV5" s="24"/>
      <c r="HJW5" s="24"/>
      <c r="HJX5" s="24"/>
      <c r="HJY5" s="24"/>
      <c r="HJZ5" s="24"/>
      <c r="HKA5" s="24"/>
      <c r="HKB5" s="24"/>
      <c r="HKC5" s="24"/>
      <c r="HKD5" s="24"/>
      <c r="HKE5" s="24"/>
      <c r="HKF5" s="24"/>
      <c r="HKG5" s="24"/>
      <c r="HKH5" s="24"/>
      <c r="HKI5" s="24"/>
      <c r="HKJ5" s="24"/>
      <c r="HKK5" s="24"/>
      <c r="HKL5" s="24"/>
      <c r="HKM5" s="24"/>
      <c r="HKN5" s="24"/>
      <c r="HKO5" s="24"/>
      <c r="HKP5" s="24"/>
      <c r="HKQ5" s="24"/>
      <c r="HKR5" s="24"/>
      <c r="HKS5" s="24"/>
      <c r="HKT5" s="24"/>
      <c r="HKU5" s="24"/>
      <c r="HKV5" s="24"/>
      <c r="HKW5" s="24"/>
      <c r="HKX5" s="24"/>
      <c r="HKY5" s="24"/>
      <c r="HKZ5" s="24"/>
      <c r="HLA5" s="24"/>
      <c r="HLB5" s="24"/>
      <c r="HLC5" s="24"/>
      <c r="HLD5" s="24"/>
      <c r="HLE5" s="24"/>
      <c r="HLF5" s="24"/>
      <c r="HLG5" s="24"/>
      <c r="HLH5" s="24"/>
      <c r="HLI5" s="24"/>
      <c r="HLJ5" s="24"/>
      <c r="HLK5" s="24"/>
      <c r="HLL5" s="24"/>
      <c r="HLM5" s="24"/>
      <c r="HLN5" s="24"/>
      <c r="HLO5" s="24"/>
      <c r="HLP5" s="24"/>
      <c r="HLQ5" s="24"/>
      <c r="HLR5" s="24"/>
      <c r="HLS5" s="24"/>
      <c r="HLT5" s="24"/>
      <c r="HLU5" s="24"/>
      <c r="HLV5" s="24"/>
      <c r="HLW5" s="24"/>
      <c r="HLX5" s="24"/>
      <c r="HLY5" s="24"/>
      <c r="HLZ5" s="24"/>
      <c r="HMA5" s="24"/>
      <c r="HMB5" s="24"/>
      <c r="HMC5" s="24"/>
      <c r="HMD5" s="24"/>
      <c r="HME5" s="24"/>
      <c r="HMF5" s="24"/>
      <c r="HMG5" s="24"/>
      <c r="HMH5" s="24"/>
      <c r="HMI5" s="24"/>
      <c r="HMJ5" s="24"/>
      <c r="HMK5" s="24"/>
      <c r="HML5" s="24"/>
      <c r="HMM5" s="24"/>
      <c r="HMN5" s="24"/>
      <c r="HMO5" s="24"/>
      <c r="HMP5" s="24"/>
      <c r="HMQ5" s="24"/>
      <c r="HMR5" s="24"/>
      <c r="HMS5" s="24"/>
      <c r="HMT5" s="24"/>
      <c r="HMU5" s="24"/>
      <c r="HMV5" s="24"/>
      <c r="HMW5" s="24"/>
      <c r="HMX5" s="24"/>
      <c r="HMY5" s="24"/>
      <c r="HMZ5" s="24"/>
      <c r="HNA5" s="24"/>
      <c r="HNB5" s="24"/>
      <c r="HNC5" s="24"/>
      <c r="HND5" s="24"/>
      <c r="HNE5" s="24"/>
      <c r="HNF5" s="24"/>
      <c r="HNG5" s="24"/>
      <c r="HNH5" s="24"/>
      <c r="HNI5" s="24"/>
      <c r="HNJ5" s="24"/>
      <c r="HNK5" s="24"/>
      <c r="HNL5" s="24"/>
      <c r="HNM5" s="24"/>
      <c r="HNN5" s="24"/>
      <c r="HNO5" s="24"/>
      <c r="HNP5" s="24"/>
      <c r="HNQ5" s="24"/>
      <c r="HNR5" s="24"/>
      <c r="HNS5" s="24"/>
      <c r="HNT5" s="24"/>
      <c r="HNU5" s="24"/>
      <c r="HNV5" s="24"/>
      <c r="HNW5" s="24"/>
      <c r="HNX5" s="24"/>
      <c r="HNY5" s="24"/>
      <c r="HNZ5" s="24"/>
      <c r="HOA5" s="24"/>
      <c r="HOB5" s="24"/>
      <c r="HOC5" s="24"/>
      <c r="HOD5" s="24"/>
      <c r="HOE5" s="24"/>
      <c r="HOF5" s="24"/>
      <c r="HOG5" s="24"/>
      <c r="HOH5" s="24"/>
      <c r="HOI5" s="24"/>
      <c r="HOJ5" s="24"/>
      <c r="HOK5" s="24"/>
      <c r="HOL5" s="24"/>
      <c r="HOM5" s="24"/>
      <c r="HON5" s="24"/>
      <c r="HOO5" s="24"/>
      <c r="HOP5" s="24"/>
      <c r="HOQ5" s="24"/>
      <c r="HOR5" s="24"/>
      <c r="HOS5" s="24"/>
      <c r="HOT5" s="24"/>
      <c r="HOU5" s="24"/>
      <c r="HOV5" s="24"/>
      <c r="HOW5" s="24"/>
      <c r="HOX5" s="24"/>
      <c r="HOY5" s="24"/>
      <c r="HOZ5" s="24"/>
      <c r="HPA5" s="24"/>
      <c r="HPB5" s="24"/>
      <c r="HPC5" s="24"/>
      <c r="HPD5" s="24"/>
      <c r="HPE5" s="24"/>
      <c r="HPF5" s="24"/>
      <c r="HPG5" s="24"/>
      <c r="HPH5" s="24"/>
      <c r="HPI5" s="24"/>
      <c r="HPJ5" s="24"/>
      <c r="HPK5" s="24"/>
      <c r="HPL5" s="24"/>
      <c r="HPM5" s="24"/>
      <c r="HPN5" s="24"/>
      <c r="HPO5" s="24"/>
      <c r="HPP5" s="24"/>
      <c r="HPQ5" s="24"/>
      <c r="HPR5" s="24"/>
      <c r="HPS5" s="24"/>
      <c r="HPT5" s="24"/>
      <c r="HPU5" s="24"/>
      <c r="HPV5" s="24"/>
      <c r="HPW5" s="24"/>
      <c r="HPX5" s="24"/>
      <c r="HPY5" s="24"/>
      <c r="HPZ5" s="24"/>
      <c r="HQA5" s="24"/>
      <c r="HQB5" s="24"/>
      <c r="HQC5" s="24"/>
      <c r="HQD5" s="24"/>
      <c r="HQE5" s="24"/>
      <c r="HQF5" s="24"/>
      <c r="HQG5" s="24"/>
      <c r="HQH5" s="24"/>
      <c r="HQI5" s="24"/>
      <c r="HQJ5" s="24"/>
      <c r="HQK5" s="24"/>
      <c r="HQL5" s="24"/>
      <c r="HQM5" s="24"/>
      <c r="HQN5" s="24"/>
      <c r="HQO5" s="24"/>
      <c r="HQP5" s="24"/>
      <c r="HQQ5" s="24"/>
      <c r="HQR5" s="24"/>
      <c r="HQS5" s="24"/>
      <c r="HQT5" s="24"/>
      <c r="HQU5" s="24"/>
      <c r="HQV5" s="24"/>
      <c r="HQW5" s="24"/>
      <c r="HQX5" s="24"/>
      <c r="HQY5" s="24"/>
      <c r="HQZ5" s="24"/>
      <c r="HRA5" s="24"/>
      <c r="HRB5" s="24"/>
      <c r="HRC5" s="24"/>
      <c r="HRD5" s="24"/>
      <c r="HRE5" s="24"/>
      <c r="HRF5" s="24"/>
      <c r="HRG5" s="24"/>
      <c r="HRH5" s="24"/>
      <c r="HRI5" s="24"/>
      <c r="HRJ5" s="24"/>
      <c r="HRK5" s="24"/>
      <c r="HRL5" s="24"/>
      <c r="HRM5" s="24"/>
      <c r="HRN5" s="24"/>
      <c r="HRO5" s="24"/>
      <c r="HRP5" s="24"/>
      <c r="HRQ5" s="24"/>
      <c r="HRR5" s="24"/>
      <c r="HRS5" s="24"/>
      <c r="HRT5" s="24"/>
      <c r="HRU5" s="24"/>
      <c r="HRV5" s="24"/>
      <c r="HRW5" s="24"/>
      <c r="HRX5" s="24"/>
      <c r="HRY5" s="24"/>
      <c r="HRZ5" s="24"/>
      <c r="HSA5" s="24"/>
      <c r="HSB5" s="24"/>
      <c r="HSC5" s="24"/>
      <c r="HSD5" s="24"/>
      <c r="HSE5" s="24"/>
      <c r="HSF5" s="24"/>
      <c r="HSG5" s="24"/>
      <c r="HSH5" s="24"/>
      <c r="HSI5" s="24"/>
      <c r="HSJ5" s="24"/>
      <c r="HSK5" s="24"/>
      <c r="HSL5" s="24"/>
      <c r="HSM5" s="24"/>
      <c r="HSN5" s="24"/>
      <c r="HSO5" s="24"/>
      <c r="HSP5" s="24"/>
      <c r="HSQ5" s="24"/>
      <c r="HSR5" s="24"/>
      <c r="HSS5" s="24"/>
      <c r="HST5" s="24"/>
      <c r="HSU5" s="24"/>
      <c r="HSV5" s="24"/>
      <c r="HSW5" s="24"/>
      <c r="HSX5" s="24"/>
      <c r="HSY5" s="24"/>
      <c r="HSZ5" s="24"/>
      <c r="HTA5" s="24"/>
      <c r="HTB5" s="24"/>
      <c r="HTC5" s="24"/>
      <c r="HTD5" s="24"/>
      <c r="HTE5" s="24"/>
      <c r="HTF5" s="24"/>
      <c r="HTG5" s="24"/>
      <c r="HTH5" s="24"/>
      <c r="HTI5" s="24"/>
      <c r="HTJ5" s="24"/>
      <c r="HTK5" s="24"/>
      <c r="HTL5" s="24"/>
      <c r="HTM5" s="24"/>
      <c r="HTN5" s="24"/>
      <c r="HTO5" s="24"/>
      <c r="HTP5" s="24"/>
      <c r="HTQ5" s="24"/>
      <c r="HTR5" s="24"/>
      <c r="HTS5" s="24"/>
      <c r="HTT5" s="24"/>
      <c r="HTU5" s="24"/>
      <c r="HTV5" s="24"/>
      <c r="HTW5" s="24"/>
      <c r="HTX5" s="24"/>
      <c r="HTY5" s="24"/>
      <c r="HTZ5" s="24"/>
      <c r="HUA5" s="24"/>
      <c r="HUB5" s="24"/>
      <c r="HUC5" s="24"/>
      <c r="HUD5" s="24"/>
      <c r="HUE5" s="24"/>
      <c r="HUF5" s="24"/>
      <c r="HUG5" s="24"/>
      <c r="HUH5" s="24"/>
      <c r="HUI5" s="24"/>
      <c r="HUJ5" s="24"/>
      <c r="HUK5" s="24"/>
      <c r="HUL5" s="24"/>
      <c r="HUM5" s="24"/>
      <c r="HUN5" s="24"/>
      <c r="HUO5" s="24"/>
      <c r="HUP5" s="24"/>
      <c r="HUQ5" s="24"/>
      <c r="HUR5" s="24"/>
      <c r="HUS5" s="24"/>
      <c r="HUT5" s="24"/>
      <c r="HUU5" s="24"/>
      <c r="HUV5" s="24"/>
      <c r="HUW5" s="24"/>
      <c r="HUX5" s="24"/>
      <c r="HUY5" s="24"/>
      <c r="HUZ5" s="24"/>
      <c r="HVA5" s="24"/>
      <c r="HVB5" s="24"/>
      <c r="HVC5" s="24"/>
      <c r="HVD5" s="24"/>
      <c r="HVE5" s="24"/>
      <c r="HVF5" s="24"/>
      <c r="HVG5" s="24"/>
      <c r="HVH5" s="24"/>
      <c r="HVI5" s="24"/>
      <c r="HVJ5" s="24"/>
      <c r="HVK5" s="24"/>
      <c r="HVL5" s="24"/>
      <c r="HVM5" s="24"/>
      <c r="HVN5" s="24"/>
      <c r="HVO5" s="24"/>
      <c r="HVP5" s="24"/>
      <c r="HVQ5" s="24"/>
      <c r="HVR5" s="24"/>
      <c r="HVS5" s="24"/>
      <c r="HVT5" s="24"/>
      <c r="HVU5" s="24"/>
      <c r="HVV5" s="24"/>
      <c r="HVW5" s="24"/>
      <c r="HVX5" s="24"/>
      <c r="HVY5" s="24"/>
      <c r="HVZ5" s="24"/>
      <c r="HWA5" s="24"/>
      <c r="HWB5" s="24"/>
      <c r="HWC5" s="24"/>
      <c r="HWD5" s="24"/>
      <c r="HWE5" s="24"/>
      <c r="HWF5" s="24"/>
      <c r="HWG5" s="24"/>
      <c r="HWH5" s="24"/>
      <c r="HWI5" s="24"/>
      <c r="HWJ5" s="24"/>
      <c r="HWK5" s="24"/>
      <c r="HWL5" s="24"/>
      <c r="HWM5" s="24"/>
      <c r="HWN5" s="24"/>
      <c r="HWO5" s="24"/>
      <c r="HWP5" s="24"/>
      <c r="HWQ5" s="24"/>
      <c r="HWR5" s="24"/>
      <c r="HWS5" s="24"/>
      <c r="HWT5" s="24"/>
      <c r="HWU5" s="24"/>
      <c r="HWV5" s="24"/>
      <c r="HWW5" s="24"/>
      <c r="HWX5" s="24"/>
      <c r="HWY5" s="24"/>
      <c r="HWZ5" s="24"/>
      <c r="HXA5" s="24"/>
      <c r="HXB5" s="24"/>
      <c r="HXC5" s="24"/>
      <c r="HXD5" s="24"/>
      <c r="HXE5" s="24"/>
      <c r="HXF5" s="24"/>
      <c r="HXG5" s="24"/>
      <c r="HXH5" s="24"/>
      <c r="HXI5" s="24"/>
      <c r="HXJ5" s="24"/>
      <c r="HXK5" s="24"/>
      <c r="HXL5" s="24"/>
      <c r="HXM5" s="24"/>
      <c r="HXN5" s="24"/>
      <c r="HXO5" s="24"/>
      <c r="HXP5" s="24"/>
      <c r="HXQ5" s="24"/>
      <c r="HXR5" s="24"/>
      <c r="HXS5" s="24"/>
      <c r="HXT5" s="24"/>
      <c r="HXU5" s="24"/>
      <c r="HXV5" s="24"/>
      <c r="HXW5" s="24"/>
      <c r="HXX5" s="24"/>
      <c r="HXY5" s="24"/>
      <c r="HXZ5" s="24"/>
      <c r="HYA5" s="24"/>
      <c r="HYB5" s="24"/>
      <c r="HYC5" s="24"/>
      <c r="HYD5" s="24"/>
      <c r="HYE5" s="24"/>
      <c r="HYF5" s="24"/>
      <c r="HYG5" s="24"/>
      <c r="HYH5" s="24"/>
      <c r="HYI5" s="24"/>
      <c r="HYJ5" s="24"/>
      <c r="HYK5" s="24"/>
      <c r="HYL5" s="24"/>
      <c r="HYM5" s="24"/>
      <c r="HYN5" s="24"/>
      <c r="HYO5" s="24"/>
      <c r="HYP5" s="24"/>
      <c r="HYQ5" s="24"/>
      <c r="HYR5" s="24"/>
      <c r="HYS5" s="24"/>
      <c r="HYT5" s="24"/>
      <c r="HYU5" s="24"/>
      <c r="HYV5" s="24"/>
      <c r="HYW5" s="24"/>
      <c r="HYX5" s="24"/>
      <c r="HYY5" s="24"/>
      <c r="HYZ5" s="24"/>
      <c r="HZA5" s="24"/>
      <c r="HZB5" s="24"/>
      <c r="HZC5" s="24"/>
      <c r="HZD5" s="24"/>
      <c r="HZE5" s="24"/>
      <c r="HZF5" s="24"/>
      <c r="HZG5" s="24"/>
      <c r="HZH5" s="24"/>
      <c r="HZI5" s="24"/>
      <c r="HZJ5" s="24"/>
      <c r="HZK5" s="24"/>
      <c r="HZL5" s="24"/>
      <c r="HZM5" s="24"/>
      <c r="HZN5" s="24"/>
      <c r="HZO5" s="24"/>
      <c r="HZP5" s="24"/>
      <c r="HZQ5" s="24"/>
      <c r="HZR5" s="24"/>
      <c r="HZS5" s="24"/>
      <c r="HZT5" s="24"/>
      <c r="HZU5" s="24"/>
      <c r="HZV5" s="24"/>
      <c r="HZW5" s="24"/>
      <c r="HZX5" s="24"/>
      <c r="HZY5" s="24"/>
      <c r="HZZ5" s="24"/>
      <c r="IAA5" s="24"/>
      <c r="IAB5" s="24"/>
      <c r="IAC5" s="24"/>
      <c r="IAD5" s="24"/>
      <c r="IAE5" s="24"/>
      <c r="IAF5" s="24"/>
      <c r="IAG5" s="24"/>
      <c r="IAH5" s="24"/>
      <c r="IAI5" s="24"/>
      <c r="IAJ5" s="24"/>
      <c r="IAK5" s="24"/>
      <c r="IAL5" s="24"/>
      <c r="IAM5" s="24"/>
      <c r="IAN5" s="24"/>
      <c r="IAO5" s="24"/>
      <c r="IAP5" s="24"/>
      <c r="IAQ5" s="24"/>
      <c r="IAR5" s="24"/>
      <c r="IAS5" s="24"/>
      <c r="IAT5" s="24"/>
      <c r="IAU5" s="24"/>
      <c r="IAV5" s="24"/>
      <c r="IAW5" s="24"/>
      <c r="IAX5" s="24"/>
      <c r="IAY5" s="24"/>
      <c r="IAZ5" s="24"/>
      <c r="IBA5" s="24"/>
      <c r="IBB5" s="24"/>
      <c r="IBC5" s="24"/>
      <c r="IBD5" s="24"/>
      <c r="IBE5" s="24"/>
      <c r="IBF5" s="24"/>
      <c r="IBG5" s="24"/>
      <c r="IBH5" s="24"/>
      <c r="IBI5" s="24"/>
      <c r="IBJ5" s="24"/>
      <c r="IBK5" s="24"/>
      <c r="IBL5" s="24"/>
      <c r="IBM5" s="24"/>
      <c r="IBN5" s="24"/>
      <c r="IBO5" s="24"/>
      <c r="IBP5" s="24"/>
      <c r="IBQ5" s="24"/>
      <c r="IBR5" s="24"/>
      <c r="IBS5" s="24"/>
      <c r="IBT5" s="24"/>
      <c r="IBU5" s="24"/>
      <c r="IBV5" s="24"/>
      <c r="IBW5" s="24"/>
      <c r="IBX5" s="24"/>
      <c r="IBY5" s="24"/>
      <c r="IBZ5" s="24"/>
      <c r="ICA5" s="24"/>
      <c r="ICB5" s="24"/>
      <c r="ICC5" s="24"/>
      <c r="ICD5" s="24"/>
      <c r="ICE5" s="24"/>
      <c r="ICF5" s="24"/>
      <c r="ICG5" s="24"/>
      <c r="ICH5" s="24"/>
      <c r="ICI5" s="24"/>
      <c r="ICJ5" s="24"/>
      <c r="ICK5" s="24"/>
      <c r="ICL5" s="24"/>
      <c r="ICM5" s="24"/>
      <c r="ICN5" s="24"/>
      <c r="ICO5" s="24"/>
      <c r="ICP5" s="24"/>
      <c r="ICQ5" s="24"/>
      <c r="ICR5" s="24"/>
      <c r="ICS5" s="24"/>
      <c r="ICT5" s="24"/>
      <c r="ICU5" s="24"/>
      <c r="ICV5" s="24"/>
      <c r="ICW5" s="24"/>
      <c r="ICX5" s="24"/>
      <c r="ICY5" s="24"/>
      <c r="ICZ5" s="24"/>
      <c r="IDA5" s="24"/>
      <c r="IDB5" s="24"/>
      <c r="IDC5" s="24"/>
      <c r="IDD5" s="24"/>
      <c r="IDE5" s="24"/>
      <c r="IDF5" s="24"/>
      <c r="IDG5" s="24"/>
      <c r="IDH5" s="24"/>
      <c r="IDI5" s="24"/>
      <c r="IDJ5" s="24"/>
      <c r="IDK5" s="24"/>
      <c r="IDL5" s="24"/>
      <c r="IDM5" s="24"/>
      <c r="IDN5" s="24"/>
      <c r="IDO5" s="24"/>
      <c r="IDP5" s="24"/>
      <c r="IDQ5" s="24"/>
      <c r="IDR5" s="24"/>
      <c r="IDS5" s="24"/>
      <c r="IDT5" s="24"/>
      <c r="IDU5" s="24"/>
      <c r="IDV5" s="24"/>
      <c r="IDW5" s="24"/>
      <c r="IDX5" s="24"/>
      <c r="IDY5" s="24"/>
      <c r="IDZ5" s="24"/>
      <c r="IEA5" s="24"/>
      <c r="IEB5" s="24"/>
      <c r="IEC5" s="24"/>
      <c r="IED5" s="24"/>
      <c r="IEE5" s="24"/>
      <c r="IEF5" s="24"/>
      <c r="IEG5" s="24"/>
      <c r="IEH5" s="24"/>
      <c r="IEI5" s="24"/>
      <c r="IEJ5" s="24"/>
      <c r="IEK5" s="24"/>
      <c r="IEL5" s="24"/>
      <c r="IEM5" s="24"/>
      <c r="IEN5" s="24"/>
      <c r="IEO5" s="24"/>
      <c r="IEP5" s="24"/>
      <c r="IEQ5" s="24"/>
      <c r="IER5" s="24"/>
      <c r="IES5" s="24"/>
      <c r="IET5" s="24"/>
      <c r="IEU5" s="24"/>
      <c r="IEV5" s="24"/>
      <c r="IEW5" s="24"/>
      <c r="IEX5" s="24"/>
      <c r="IEY5" s="24"/>
      <c r="IEZ5" s="24"/>
      <c r="IFA5" s="24"/>
      <c r="IFB5" s="24"/>
      <c r="IFC5" s="24"/>
      <c r="IFD5" s="24"/>
      <c r="IFE5" s="24"/>
      <c r="IFF5" s="24"/>
      <c r="IFG5" s="24"/>
      <c r="IFH5" s="24"/>
      <c r="IFI5" s="24"/>
      <c r="IFJ5" s="24"/>
      <c r="IFK5" s="24"/>
      <c r="IFL5" s="24"/>
      <c r="IFM5" s="24"/>
      <c r="IFN5" s="24"/>
      <c r="IFO5" s="24"/>
      <c r="IFP5" s="24"/>
      <c r="IFQ5" s="24"/>
      <c r="IFR5" s="24"/>
      <c r="IFS5" s="24"/>
      <c r="IFT5" s="24"/>
      <c r="IFU5" s="24"/>
      <c r="IFV5" s="24"/>
      <c r="IFW5" s="24"/>
      <c r="IFX5" s="24"/>
      <c r="IFY5" s="24"/>
      <c r="IFZ5" s="24"/>
      <c r="IGA5" s="24"/>
      <c r="IGB5" s="24"/>
      <c r="IGC5" s="24"/>
      <c r="IGD5" s="24"/>
      <c r="IGE5" s="24"/>
      <c r="IGF5" s="24"/>
      <c r="IGG5" s="24"/>
      <c r="IGH5" s="24"/>
      <c r="IGI5" s="24"/>
      <c r="IGJ5" s="24"/>
      <c r="IGK5" s="24"/>
      <c r="IGL5" s="24"/>
      <c r="IGM5" s="24"/>
      <c r="IGN5" s="24"/>
      <c r="IGO5" s="24"/>
      <c r="IGP5" s="24"/>
      <c r="IGQ5" s="24"/>
      <c r="IGR5" s="24"/>
      <c r="IGS5" s="24"/>
      <c r="IGT5" s="24"/>
      <c r="IGU5" s="24"/>
      <c r="IGV5" s="24"/>
      <c r="IGW5" s="24"/>
      <c r="IGX5" s="24"/>
      <c r="IGY5" s="24"/>
      <c r="IGZ5" s="24"/>
      <c r="IHA5" s="24"/>
      <c r="IHB5" s="24"/>
      <c r="IHC5" s="24"/>
      <c r="IHD5" s="24"/>
      <c r="IHE5" s="24"/>
      <c r="IHF5" s="24"/>
      <c r="IHG5" s="24"/>
      <c r="IHH5" s="24"/>
      <c r="IHI5" s="24"/>
      <c r="IHJ5" s="24"/>
      <c r="IHK5" s="24"/>
      <c r="IHL5" s="24"/>
      <c r="IHM5" s="24"/>
      <c r="IHN5" s="24"/>
      <c r="IHO5" s="24"/>
      <c r="IHP5" s="24"/>
      <c r="IHQ5" s="24"/>
      <c r="IHR5" s="24"/>
      <c r="IHS5" s="24"/>
      <c r="IHT5" s="24"/>
      <c r="IHU5" s="24"/>
      <c r="IHV5" s="24"/>
      <c r="IHW5" s="24"/>
      <c r="IHX5" s="24"/>
      <c r="IHY5" s="24"/>
      <c r="IHZ5" s="24"/>
      <c r="IIA5" s="24"/>
      <c r="IIB5" s="24"/>
      <c r="IIC5" s="24"/>
      <c r="IID5" s="24"/>
      <c r="IIE5" s="24"/>
      <c r="IIF5" s="24"/>
      <c r="IIG5" s="24"/>
      <c r="IIH5" s="24"/>
      <c r="III5" s="24"/>
      <c r="IIJ5" s="24"/>
      <c r="IIK5" s="24"/>
      <c r="IIL5" s="24"/>
      <c r="IIM5" s="24"/>
      <c r="IIN5" s="24"/>
      <c r="IIO5" s="24"/>
      <c r="IIP5" s="24"/>
      <c r="IIQ5" s="24"/>
      <c r="IIR5" s="24"/>
      <c r="IIS5" s="24"/>
      <c r="IIT5" s="24"/>
      <c r="IIU5" s="24"/>
      <c r="IIV5" s="24"/>
      <c r="IIW5" s="24"/>
      <c r="IIX5" s="24"/>
      <c r="IIY5" s="24"/>
      <c r="IIZ5" s="24"/>
      <c r="IJA5" s="24"/>
      <c r="IJB5" s="24"/>
      <c r="IJC5" s="24"/>
      <c r="IJD5" s="24"/>
      <c r="IJE5" s="24"/>
      <c r="IJF5" s="24"/>
      <c r="IJG5" s="24"/>
      <c r="IJH5" s="24"/>
      <c r="IJI5" s="24"/>
      <c r="IJJ5" s="24"/>
      <c r="IJK5" s="24"/>
      <c r="IJL5" s="24"/>
      <c r="IJM5" s="24"/>
      <c r="IJN5" s="24"/>
      <c r="IJO5" s="24"/>
      <c r="IJP5" s="24"/>
      <c r="IJQ5" s="24"/>
      <c r="IJR5" s="24"/>
      <c r="IJS5" s="24"/>
      <c r="IJT5" s="24"/>
      <c r="IJU5" s="24"/>
      <c r="IJV5" s="24"/>
      <c r="IJW5" s="24"/>
      <c r="IJX5" s="24"/>
      <c r="IJY5" s="24"/>
      <c r="IJZ5" s="24"/>
      <c r="IKA5" s="24"/>
      <c r="IKB5" s="24"/>
      <c r="IKC5" s="24"/>
      <c r="IKD5" s="24"/>
      <c r="IKE5" s="24"/>
      <c r="IKF5" s="24"/>
      <c r="IKG5" s="24"/>
      <c r="IKH5" s="24"/>
      <c r="IKI5" s="24"/>
      <c r="IKJ5" s="24"/>
      <c r="IKK5" s="24"/>
      <c r="IKL5" s="24"/>
      <c r="IKM5" s="24"/>
      <c r="IKN5" s="24"/>
      <c r="IKO5" s="24"/>
      <c r="IKP5" s="24"/>
      <c r="IKQ5" s="24"/>
      <c r="IKR5" s="24"/>
      <c r="IKS5" s="24"/>
      <c r="IKT5" s="24"/>
      <c r="IKU5" s="24"/>
      <c r="IKV5" s="24"/>
      <c r="IKW5" s="24"/>
      <c r="IKX5" s="24"/>
      <c r="IKY5" s="24"/>
      <c r="IKZ5" s="24"/>
      <c r="ILA5" s="24"/>
      <c r="ILB5" s="24"/>
      <c r="ILC5" s="24"/>
      <c r="ILD5" s="24"/>
      <c r="ILE5" s="24"/>
      <c r="ILF5" s="24"/>
      <c r="ILG5" s="24"/>
      <c r="ILH5" s="24"/>
      <c r="ILI5" s="24"/>
      <c r="ILJ5" s="24"/>
      <c r="ILK5" s="24"/>
      <c r="ILL5" s="24"/>
      <c r="ILM5" s="24"/>
      <c r="ILN5" s="24"/>
      <c r="ILO5" s="24"/>
      <c r="ILP5" s="24"/>
      <c r="ILQ5" s="24"/>
      <c r="ILR5" s="24"/>
      <c r="ILS5" s="24"/>
      <c r="ILT5" s="24"/>
      <c r="ILU5" s="24"/>
      <c r="ILV5" s="24"/>
      <c r="ILW5" s="24"/>
      <c r="ILX5" s="24"/>
      <c r="ILY5" s="24"/>
      <c r="ILZ5" s="24"/>
      <c r="IMA5" s="24"/>
      <c r="IMB5" s="24"/>
      <c r="IMC5" s="24"/>
      <c r="IMD5" s="24"/>
      <c r="IME5" s="24"/>
      <c r="IMF5" s="24"/>
      <c r="IMG5" s="24"/>
      <c r="IMH5" s="24"/>
      <c r="IMI5" s="24"/>
      <c r="IMJ5" s="24"/>
      <c r="IMK5" s="24"/>
      <c r="IML5" s="24"/>
      <c r="IMM5" s="24"/>
      <c r="IMN5" s="24"/>
      <c r="IMO5" s="24"/>
      <c r="IMP5" s="24"/>
      <c r="IMQ5" s="24"/>
      <c r="IMR5" s="24"/>
      <c r="IMS5" s="24"/>
      <c r="IMT5" s="24"/>
      <c r="IMU5" s="24"/>
      <c r="IMV5" s="24"/>
      <c r="IMW5" s="24"/>
      <c r="IMX5" s="24"/>
      <c r="IMY5" s="24"/>
      <c r="IMZ5" s="24"/>
      <c r="INA5" s="24"/>
      <c r="INB5" s="24"/>
      <c r="INC5" s="24"/>
      <c r="IND5" s="24"/>
      <c r="INE5" s="24"/>
      <c r="INF5" s="24"/>
      <c r="ING5" s="24"/>
      <c r="INH5" s="24"/>
      <c r="INI5" s="24"/>
      <c r="INJ5" s="24"/>
      <c r="INK5" s="24"/>
      <c r="INL5" s="24"/>
      <c r="INM5" s="24"/>
      <c r="INN5" s="24"/>
      <c r="INO5" s="24"/>
      <c r="INP5" s="24"/>
      <c r="INQ5" s="24"/>
      <c r="INR5" s="24"/>
      <c r="INS5" s="24"/>
      <c r="INT5" s="24"/>
      <c r="INU5" s="24"/>
      <c r="INV5" s="24"/>
      <c r="INW5" s="24"/>
      <c r="INX5" s="24"/>
      <c r="INY5" s="24"/>
      <c r="INZ5" s="24"/>
      <c r="IOA5" s="24"/>
      <c r="IOB5" s="24"/>
      <c r="IOC5" s="24"/>
      <c r="IOD5" s="24"/>
      <c r="IOE5" s="24"/>
      <c r="IOF5" s="24"/>
      <c r="IOG5" s="24"/>
      <c r="IOH5" s="24"/>
      <c r="IOI5" s="24"/>
      <c r="IOJ5" s="24"/>
      <c r="IOK5" s="24"/>
      <c r="IOL5" s="24"/>
      <c r="IOM5" s="24"/>
      <c r="ION5" s="24"/>
      <c r="IOO5" s="24"/>
      <c r="IOP5" s="24"/>
      <c r="IOQ5" s="24"/>
      <c r="IOR5" s="24"/>
      <c r="IOS5" s="24"/>
      <c r="IOT5" s="24"/>
      <c r="IOU5" s="24"/>
      <c r="IOV5" s="24"/>
      <c r="IOW5" s="24"/>
      <c r="IOX5" s="24"/>
      <c r="IOY5" s="24"/>
      <c r="IOZ5" s="24"/>
      <c r="IPA5" s="24"/>
      <c r="IPB5" s="24"/>
      <c r="IPC5" s="24"/>
      <c r="IPD5" s="24"/>
      <c r="IPE5" s="24"/>
      <c r="IPF5" s="24"/>
      <c r="IPG5" s="24"/>
      <c r="IPH5" s="24"/>
      <c r="IPI5" s="24"/>
      <c r="IPJ5" s="24"/>
      <c r="IPK5" s="24"/>
      <c r="IPL5" s="24"/>
      <c r="IPM5" s="24"/>
      <c r="IPN5" s="24"/>
      <c r="IPO5" s="24"/>
      <c r="IPP5" s="24"/>
      <c r="IPQ5" s="24"/>
      <c r="IPR5" s="24"/>
      <c r="IPS5" s="24"/>
      <c r="IPT5" s="24"/>
      <c r="IPU5" s="24"/>
      <c r="IPV5" s="24"/>
      <c r="IPW5" s="24"/>
      <c r="IPX5" s="24"/>
      <c r="IPY5" s="24"/>
      <c r="IPZ5" s="24"/>
      <c r="IQA5" s="24"/>
      <c r="IQB5" s="24"/>
      <c r="IQC5" s="24"/>
      <c r="IQD5" s="24"/>
      <c r="IQE5" s="24"/>
      <c r="IQF5" s="24"/>
      <c r="IQG5" s="24"/>
      <c r="IQH5" s="24"/>
      <c r="IQI5" s="24"/>
      <c r="IQJ5" s="24"/>
      <c r="IQK5" s="24"/>
      <c r="IQL5" s="24"/>
      <c r="IQM5" s="24"/>
      <c r="IQN5" s="24"/>
      <c r="IQO5" s="24"/>
      <c r="IQP5" s="24"/>
      <c r="IQQ5" s="24"/>
      <c r="IQR5" s="24"/>
      <c r="IQS5" s="24"/>
      <c r="IQT5" s="24"/>
      <c r="IQU5" s="24"/>
      <c r="IQV5" s="24"/>
      <c r="IQW5" s="24"/>
      <c r="IQX5" s="24"/>
      <c r="IQY5" s="24"/>
      <c r="IQZ5" s="24"/>
      <c r="IRA5" s="24"/>
      <c r="IRB5" s="24"/>
      <c r="IRC5" s="24"/>
      <c r="IRD5" s="24"/>
      <c r="IRE5" s="24"/>
      <c r="IRF5" s="24"/>
      <c r="IRG5" s="24"/>
      <c r="IRH5" s="24"/>
      <c r="IRI5" s="24"/>
      <c r="IRJ5" s="24"/>
      <c r="IRK5" s="24"/>
      <c r="IRL5" s="24"/>
      <c r="IRM5" s="24"/>
      <c r="IRN5" s="24"/>
      <c r="IRO5" s="24"/>
      <c r="IRP5" s="24"/>
      <c r="IRQ5" s="24"/>
      <c r="IRR5" s="24"/>
      <c r="IRS5" s="24"/>
      <c r="IRT5" s="24"/>
      <c r="IRU5" s="24"/>
      <c r="IRV5" s="24"/>
      <c r="IRW5" s="24"/>
      <c r="IRX5" s="24"/>
      <c r="IRY5" s="24"/>
      <c r="IRZ5" s="24"/>
      <c r="ISA5" s="24"/>
      <c r="ISB5" s="24"/>
      <c r="ISC5" s="24"/>
      <c r="ISD5" s="24"/>
      <c r="ISE5" s="24"/>
      <c r="ISF5" s="24"/>
      <c r="ISG5" s="24"/>
      <c r="ISH5" s="24"/>
      <c r="ISI5" s="24"/>
      <c r="ISJ5" s="24"/>
      <c r="ISK5" s="24"/>
      <c r="ISL5" s="24"/>
      <c r="ISM5" s="24"/>
      <c r="ISN5" s="24"/>
      <c r="ISO5" s="24"/>
      <c r="ISP5" s="24"/>
      <c r="ISQ5" s="24"/>
      <c r="ISR5" s="24"/>
      <c r="ISS5" s="24"/>
      <c r="IST5" s="24"/>
      <c r="ISU5" s="24"/>
      <c r="ISV5" s="24"/>
      <c r="ISW5" s="24"/>
      <c r="ISX5" s="24"/>
      <c r="ISY5" s="24"/>
      <c r="ISZ5" s="24"/>
      <c r="ITA5" s="24"/>
      <c r="ITB5" s="24"/>
      <c r="ITC5" s="24"/>
      <c r="ITD5" s="24"/>
      <c r="ITE5" s="24"/>
      <c r="ITF5" s="24"/>
      <c r="ITG5" s="24"/>
      <c r="ITH5" s="24"/>
      <c r="ITI5" s="24"/>
      <c r="ITJ5" s="24"/>
      <c r="ITK5" s="24"/>
      <c r="ITL5" s="24"/>
      <c r="ITM5" s="24"/>
      <c r="ITN5" s="24"/>
      <c r="ITO5" s="24"/>
      <c r="ITP5" s="24"/>
      <c r="ITQ5" s="24"/>
      <c r="ITR5" s="24"/>
      <c r="ITS5" s="24"/>
      <c r="ITT5" s="24"/>
      <c r="ITU5" s="24"/>
      <c r="ITV5" s="24"/>
      <c r="ITW5" s="24"/>
      <c r="ITX5" s="24"/>
      <c r="ITY5" s="24"/>
      <c r="ITZ5" s="24"/>
      <c r="IUA5" s="24"/>
      <c r="IUB5" s="24"/>
      <c r="IUC5" s="24"/>
      <c r="IUD5" s="24"/>
      <c r="IUE5" s="24"/>
      <c r="IUF5" s="24"/>
      <c r="IUG5" s="24"/>
      <c r="IUH5" s="24"/>
      <c r="IUI5" s="24"/>
      <c r="IUJ5" s="24"/>
      <c r="IUK5" s="24"/>
      <c r="IUL5" s="24"/>
      <c r="IUM5" s="24"/>
      <c r="IUN5" s="24"/>
      <c r="IUO5" s="24"/>
      <c r="IUP5" s="24"/>
      <c r="IUQ5" s="24"/>
      <c r="IUR5" s="24"/>
      <c r="IUS5" s="24"/>
      <c r="IUT5" s="24"/>
      <c r="IUU5" s="24"/>
      <c r="IUV5" s="24"/>
      <c r="IUW5" s="24"/>
      <c r="IUX5" s="24"/>
      <c r="IUY5" s="24"/>
      <c r="IUZ5" s="24"/>
      <c r="IVA5" s="24"/>
      <c r="IVB5" s="24"/>
      <c r="IVC5" s="24"/>
      <c r="IVD5" s="24"/>
      <c r="IVE5" s="24"/>
      <c r="IVF5" s="24"/>
      <c r="IVG5" s="24"/>
      <c r="IVH5" s="24"/>
      <c r="IVI5" s="24"/>
      <c r="IVJ5" s="24"/>
      <c r="IVK5" s="24"/>
      <c r="IVL5" s="24"/>
      <c r="IVM5" s="24"/>
      <c r="IVN5" s="24"/>
      <c r="IVO5" s="24"/>
      <c r="IVP5" s="24"/>
      <c r="IVQ5" s="24"/>
      <c r="IVR5" s="24"/>
      <c r="IVS5" s="24"/>
      <c r="IVT5" s="24"/>
      <c r="IVU5" s="24"/>
      <c r="IVV5" s="24"/>
      <c r="IVW5" s="24"/>
      <c r="IVX5" s="24"/>
      <c r="IVY5" s="24"/>
      <c r="IVZ5" s="24"/>
      <c r="IWA5" s="24"/>
      <c r="IWB5" s="24"/>
      <c r="IWC5" s="24"/>
      <c r="IWD5" s="24"/>
      <c r="IWE5" s="24"/>
      <c r="IWF5" s="24"/>
      <c r="IWG5" s="24"/>
      <c r="IWH5" s="24"/>
      <c r="IWI5" s="24"/>
      <c r="IWJ5" s="24"/>
      <c r="IWK5" s="24"/>
      <c r="IWL5" s="24"/>
      <c r="IWM5" s="24"/>
      <c r="IWN5" s="24"/>
      <c r="IWO5" s="24"/>
      <c r="IWP5" s="24"/>
      <c r="IWQ5" s="24"/>
      <c r="IWR5" s="24"/>
      <c r="IWS5" s="24"/>
      <c r="IWT5" s="24"/>
      <c r="IWU5" s="24"/>
      <c r="IWV5" s="24"/>
      <c r="IWW5" s="24"/>
      <c r="IWX5" s="24"/>
      <c r="IWY5" s="24"/>
      <c r="IWZ5" s="24"/>
      <c r="IXA5" s="24"/>
      <c r="IXB5" s="24"/>
      <c r="IXC5" s="24"/>
      <c r="IXD5" s="24"/>
      <c r="IXE5" s="24"/>
      <c r="IXF5" s="24"/>
      <c r="IXG5" s="24"/>
      <c r="IXH5" s="24"/>
      <c r="IXI5" s="24"/>
      <c r="IXJ5" s="24"/>
      <c r="IXK5" s="24"/>
      <c r="IXL5" s="24"/>
      <c r="IXM5" s="24"/>
      <c r="IXN5" s="24"/>
      <c r="IXO5" s="24"/>
      <c r="IXP5" s="24"/>
      <c r="IXQ5" s="24"/>
      <c r="IXR5" s="24"/>
      <c r="IXS5" s="24"/>
      <c r="IXT5" s="24"/>
      <c r="IXU5" s="24"/>
      <c r="IXV5" s="24"/>
      <c r="IXW5" s="24"/>
      <c r="IXX5" s="24"/>
      <c r="IXY5" s="24"/>
      <c r="IXZ5" s="24"/>
      <c r="IYA5" s="24"/>
      <c r="IYB5" s="24"/>
      <c r="IYC5" s="24"/>
      <c r="IYD5" s="24"/>
      <c r="IYE5" s="24"/>
      <c r="IYF5" s="24"/>
      <c r="IYG5" s="24"/>
      <c r="IYH5" s="24"/>
      <c r="IYI5" s="24"/>
      <c r="IYJ5" s="24"/>
      <c r="IYK5" s="24"/>
      <c r="IYL5" s="24"/>
      <c r="IYM5" s="24"/>
      <c r="IYN5" s="24"/>
      <c r="IYO5" s="24"/>
      <c r="IYP5" s="24"/>
      <c r="IYQ5" s="24"/>
      <c r="IYR5" s="24"/>
      <c r="IYS5" s="24"/>
      <c r="IYT5" s="24"/>
      <c r="IYU5" s="24"/>
      <c r="IYV5" s="24"/>
      <c r="IYW5" s="24"/>
      <c r="IYX5" s="24"/>
      <c r="IYY5" s="24"/>
      <c r="IYZ5" s="24"/>
      <c r="IZA5" s="24"/>
      <c r="IZB5" s="24"/>
      <c r="IZC5" s="24"/>
      <c r="IZD5" s="24"/>
      <c r="IZE5" s="24"/>
      <c r="IZF5" s="24"/>
      <c r="IZG5" s="24"/>
      <c r="IZH5" s="24"/>
      <c r="IZI5" s="24"/>
      <c r="IZJ5" s="24"/>
      <c r="IZK5" s="24"/>
      <c r="IZL5" s="24"/>
      <c r="IZM5" s="24"/>
      <c r="IZN5" s="24"/>
      <c r="IZO5" s="24"/>
      <c r="IZP5" s="24"/>
      <c r="IZQ5" s="24"/>
      <c r="IZR5" s="24"/>
      <c r="IZS5" s="24"/>
      <c r="IZT5" s="24"/>
      <c r="IZU5" s="24"/>
      <c r="IZV5" s="24"/>
      <c r="IZW5" s="24"/>
      <c r="IZX5" s="24"/>
      <c r="IZY5" s="24"/>
      <c r="IZZ5" s="24"/>
      <c r="JAA5" s="24"/>
      <c r="JAB5" s="24"/>
      <c r="JAC5" s="24"/>
      <c r="JAD5" s="24"/>
      <c r="JAE5" s="24"/>
      <c r="JAF5" s="24"/>
      <c r="JAG5" s="24"/>
      <c r="JAH5" s="24"/>
      <c r="JAI5" s="24"/>
      <c r="JAJ5" s="24"/>
      <c r="JAK5" s="24"/>
      <c r="JAL5" s="24"/>
      <c r="JAM5" s="24"/>
      <c r="JAN5" s="24"/>
      <c r="JAO5" s="24"/>
      <c r="JAP5" s="24"/>
      <c r="JAQ5" s="24"/>
      <c r="JAR5" s="24"/>
      <c r="JAS5" s="24"/>
      <c r="JAT5" s="24"/>
      <c r="JAU5" s="24"/>
      <c r="JAV5" s="24"/>
      <c r="JAW5" s="24"/>
      <c r="JAX5" s="24"/>
      <c r="JAY5" s="24"/>
      <c r="JAZ5" s="24"/>
      <c r="JBA5" s="24"/>
      <c r="JBB5" s="24"/>
      <c r="JBC5" s="24"/>
      <c r="JBD5" s="24"/>
      <c r="JBE5" s="24"/>
      <c r="JBF5" s="24"/>
      <c r="JBG5" s="24"/>
      <c r="JBH5" s="24"/>
      <c r="JBI5" s="24"/>
      <c r="JBJ5" s="24"/>
      <c r="JBK5" s="24"/>
      <c r="JBL5" s="24"/>
      <c r="JBM5" s="24"/>
      <c r="JBN5" s="24"/>
      <c r="JBO5" s="24"/>
      <c r="JBP5" s="24"/>
      <c r="JBQ5" s="24"/>
      <c r="JBR5" s="24"/>
      <c r="JBS5" s="24"/>
      <c r="JBT5" s="24"/>
      <c r="JBU5" s="24"/>
      <c r="JBV5" s="24"/>
      <c r="JBW5" s="24"/>
      <c r="JBX5" s="24"/>
      <c r="JBY5" s="24"/>
      <c r="JBZ5" s="24"/>
      <c r="JCA5" s="24"/>
      <c r="JCB5" s="24"/>
      <c r="JCC5" s="24"/>
      <c r="JCD5" s="24"/>
      <c r="JCE5" s="24"/>
      <c r="JCF5" s="24"/>
      <c r="JCG5" s="24"/>
      <c r="JCH5" s="24"/>
      <c r="JCI5" s="24"/>
      <c r="JCJ5" s="24"/>
      <c r="JCK5" s="24"/>
      <c r="JCL5" s="24"/>
      <c r="JCM5" s="24"/>
      <c r="JCN5" s="24"/>
      <c r="JCO5" s="24"/>
      <c r="JCP5" s="24"/>
      <c r="JCQ5" s="24"/>
      <c r="JCR5" s="24"/>
      <c r="JCS5" s="24"/>
      <c r="JCT5" s="24"/>
      <c r="JCU5" s="24"/>
      <c r="JCV5" s="24"/>
      <c r="JCW5" s="24"/>
      <c r="JCX5" s="24"/>
      <c r="JCY5" s="24"/>
      <c r="JCZ5" s="24"/>
      <c r="JDA5" s="24"/>
      <c r="JDB5" s="24"/>
      <c r="JDC5" s="24"/>
      <c r="JDD5" s="24"/>
      <c r="JDE5" s="24"/>
      <c r="JDF5" s="24"/>
      <c r="JDG5" s="24"/>
      <c r="JDH5" s="24"/>
      <c r="JDI5" s="24"/>
      <c r="JDJ5" s="24"/>
      <c r="JDK5" s="24"/>
      <c r="JDL5" s="24"/>
      <c r="JDM5" s="24"/>
      <c r="JDN5" s="24"/>
      <c r="JDO5" s="24"/>
      <c r="JDP5" s="24"/>
      <c r="JDQ5" s="24"/>
      <c r="JDR5" s="24"/>
      <c r="JDS5" s="24"/>
      <c r="JDT5" s="24"/>
      <c r="JDU5" s="24"/>
      <c r="JDV5" s="24"/>
      <c r="JDW5" s="24"/>
      <c r="JDX5" s="24"/>
      <c r="JDY5" s="24"/>
      <c r="JDZ5" s="24"/>
      <c r="JEA5" s="24"/>
      <c r="JEB5" s="24"/>
      <c r="JEC5" s="24"/>
      <c r="JED5" s="24"/>
      <c r="JEE5" s="24"/>
      <c r="JEF5" s="24"/>
      <c r="JEG5" s="24"/>
      <c r="JEH5" s="24"/>
      <c r="JEI5" s="24"/>
      <c r="JEJ5" s="24"/>
      <c r="JEK5" s="24"/>
      <c r="JEL5" s="24"/>
      <c r="JEM5" s="24"/>
      <c r="JEN5" s="24"/>
      <c r="JEO5" s="24"/>
      <c r="JEP5" s="24"/>
      <c r="JEQ5" s="24"/>
      <c r="JER5" s="24"/>
      <c r="JES5" s="24"/>
      <c r="JET5" s="24"/>
      <c r="JEU5" s="24"/>
      <c r="JEV5" s="24"/>
      <c r="JEW5" s="24"/>
      <c r="JEX5" s="24"/>
      <c r="JEY5" s="24"/>
      <c r="JEZ5" s="24"/>
      <c r="JFA5" s="24"/>
      <c r="JFB5" s="24"/>
      <c r="JFC5" s="24"/>
      <c r="JFD5" s="24"/>
      <c r="JFE5" s="24"/>
      <c r="JFF5" s="24"/>
      <c r="JFG5" s="24"/>
      <c r="JFH5" s="24"/>
      <c r="JFI5" s="24"/>
      <c r="JFJ5" s="24"/>
      <c r="JFK5" s="24"/>
      <c r="JFL5" s="24"/>
      <c r="JFM5" s="24"/>
      <c r="JFN5" s="24"/>
      <c r="JFO5" s="24"/>
      <c r="JFP5" s="24"/>
      <c r="JFQ5" s="24"/>
      <c r="JFR5" s="24"/>
      <c r="JFS5" s="24"/>
      <c r="JFT5" s="24"/>
      <c r="JFU5" s="24"/>
      <c r="JFV5" s="24"/>
      <c r="JFW5" s="24"/>
      <c r="JFX5" s="24"/>
      <c r="JFY5" s="24"/>
      <c r="JFZ5" s="24"/>
      <c r="JGA5" s="24"/>
      <c r="JGB5" s="24"/>
      <c r="JGC5" s="24"/>
      <c r="JGD5" s="24"/>
      <c r="JGE5" s="24"/>
      <c r="JGF5" s="24"/>
      <c r="JGG5" s="24"/>
      <c r="JGH5" s="24"/>
      <c r="JGI5" s="24"/>
      <c r="JGJ5" s="24"/>
      <c r="JGK5" s="24"/>
      <c r="JGL5" s="24"/>
      <c r="JGM5" s="24"/>
      <c r="JGN5" s="24"/>
      <c r="JGO5" s="24"/>
      <c r="JGP5" s="24"/>
      <c r="JGQ5" s="24"/>
      <c r="JGR5" s="24"/>
      <c r="JGS5" s="24"/>
      <c r="JGT5" s="24"/>
      <c r="JGU5" s="24"/>
      <c r="JGV5" s="24"/>
      <c r="JGW5" s="24"/>
      <c r="JGX5" s="24"/>
      <c r="JGY5" s="24"/>
      <c r="JGZ5" s="24"/>
      <c r="JHA5" s="24"/>
      <c r="JHB5" s="24"/>
      <c r="JHC5" s="24"/>
      <c r="JHD5" s="24"/>
      <c r="JHE5" s="24"/>
      <c r="JHF5" s="24"/>
      <c r="JHG5" s="24"/>
      <c r="JHH5" s="24"/>
      <c r="JHI5" s="24"/>
      <c r="JHJ5" s="24"/>
      <c r="JHK5" s="24"/>
      <c r="JHL5" s="24"/>
      <c r="JHM5" s="24"/>
      <c r="JHN5" s="24"/>
      <c r="JHO5" s="24"/>
      <c r="JHP5" s="24"/>
      <c r="JHQ5" s="24"/>
      <c r="JHR5" s="24"/>
      <c r="JHS5" s="24"/>
      <c r="JHT5" s="24"/>
      <c r="JHU5" s="24"/>
      <c r="JHV5" s="24"/>
      <c r="JHW5" s="24"/>
      <c r="JHX5" s="24"/>
      <c r="JHY5" s="24"/>
      <c r="JHZ5" s="24"/>
      <c r="JIA5" s="24"/>
      <c r="JIB5" s="24"/>
      <c r="JIC5" s="24"/>
      <c r="JID5" s="24"/>
      <c r="JIE5" s="24"/>
      <c r="JIF5" s="24"/>
      <c r="JIG5" s="24"/>
      <c r="JIH5" s="24"/>
      <c r="JII5" s="24"/>
      <c r="JIJ5" s="24"/>
      <c r="JIK5" s="24"/>
      <c r="JIL5" s="24"/>
      <c r="JIM5" s="24"/>
      <c r="JIN5" s="24"/>
      <c r="JIO5" s="24"/>
      <c r="JIP5" s="24"/>
      <c r="JIQ5" s="24"/>
      <c r="JIR5" s="24"/>
      <c r="JIS5" s="24"/>
      <c r="JIT5" s="24"/>
      <c r="JIU5" s="24"/>
      <c r="JIV5" s="24"/>
      <c r="JIW5" s="24"/>
      <c r="JIX5" s="24"/>
      <c r="JIY5" s="24"/>
      <c r="JIZ5" s="24"/>
      <c r="JJA5" s="24"/>
      <c r="JJB5" s="24"/>
      <c r="JJC5" s="24"/>
      <c r="JJD5" s="24"/>
      <c r="JJE5" s="24"/>
      <c r="JJF5" s="24"/>
      <c r="JJG5" s="24"/>
      <c r="JJH5" s="24"/>
      <c r="JJI5" s="24"/>
      <c r="JJJ5" s="24"/>
      <c r="JJK5" s="24"/>
      <c r="JJL5" s="24"/>
      <c r="JJM5" s="24"/>
      <c r="JJN5" s="24"/>
      <c r="JJO5" s="24"/>
      <c r="JJP5" s="24"/>
      <c r="JJQ5" s="24"/>
      <c r="JJR5" s="24"/>
      <c r="JJS5" s="24"/>
      <c r="JJT5" s="24"/>
      <c r="JJU5" s="24"/>
      <c r="JJV5" s="24"/>
      <c r="JJW5" s="24"/>
      <c r="JJX5" s="24"/>
      <c r="JJY5" s="24"/>
      <c r="JJZ5" s="24"/>
      <c r="JKA5" s="24"/>
      <c r="JKB5" s="24"/>
      <c r="JKC5" s="24"/>
      <c r="JKD5" s="24"/>
      <c r="JKE5" s="24"/>
      <c r="JKF5" s="24"/>
      <c r="JKG5" s="24"/>
      <c r="JKH5" s="24"/>
      <c r="JKI5" s="24"/>
      <c r="JKJ5" s="24"/>
      <c r="JKK5" s="24"/>
      <c r="JKL5" s="24"/>
      <c r="JKM5" s="24"/>
      <c r="JKN5" s="24"/>
      <c r="JKO5" s="24"/>
      <c r="JKP5" s="24"/>
      <c r="JKQ5" s="24"/>
      <c r="JKR5" s="24"/>
      <c r="JKS5" s="24"/>
      <c r="JKT5" s="24"/>
      <c r="JKU5" s="24"/>
      <c r="JKV5" s="24"/>
      <c r="JKW5" s="24"/>
      <c r="JKX5" s="24"/>
      <c r="JKY5" s="24"/>
      <c r="JKZ5" s="24"/>
      <c r="JLA5" s="24"/>
      <c r="JLB5" s="24"/>
      <c r="JLC5" s="24"/>
      <c r="JLD5" s="24"/>
      <c r="JLE5" s="24"/>
      <c r="JLF5" s="24"/>
      <c r="JLG5" s="24"/>
      <c r="JLH5" s="24"/>
      <c r="JLI5" s="24"/>
      <c r="JLJ5" s="24"/>
      <c r="JLK5" s="24"/>
      <c r="JLL5" s="24"/>
      <c r="JLM5" s="24"/>
      <c r="JLN5" s="24"/>
      <c r="JLO5" s="24"/>
      <c r="JLP5" s="24"/>
      <c r="JLQ5" s="24"/>
      <c r="JLR5" s="24"/>
      <c r="JLS5" s="24"/>
      <c r="JLT5" s="24"/>
      <c r="JLU5" s="24"/>
      <c r="JLV5" s="24"/>
      <c r="JLW5" s="24"/>
      <c r="JLX5" s="24"/>
      <c r="JLY5" s="24"/>
      <c r="JLZ5" s="24"/>
      <c r="JMA5" s="24"/>
      <c r="JMB5" s="24"/>
      <c r="JMC5" s="24"/>
      <c r="JMD5" s="24"/>
      <c r="JME5" s="24"/>
      <c r="JMF5" s="24"/>
      <c r="JMG5" s="24"/>
      <c r="JMH5" s="24"/>
      <c r="JMI5" s="24"/>
      <c r="JMJ5" s="24"/>
      <c r="JMK5" s="24"/>
      <c r="JML5" s="24"/>
      <c r="JMM5" s="24"/>
      <c r="JMN5" s="24"/>
      <c r="JMO5" s="24"/>
      <c r="JMP5" s="24"/>
      <c r="JMQ5" s="24"/>
      <c r="JMR5" s="24"/>
      <c r="JMS5" s="24"/>
      <c r="JMT5" s="24"/>
      <c r="JMU5" s="24"/>
      <c r="JMV5" s="24"/>
      <c r="JMW5" s="24"/>
      <c r="JMX5" s="24"/>
      <c r="JMY5" s="24"/>
      <c r="JMZ5" s="24"/>
      <c r="JNA5" s="24"/>
      <c r="JNB5" s="24"/>
      <c r="JNC5" s="24"/>
      <c r="JND5" s="24"/>
      <c r="JNE5" s="24"/>
      <c r="JNF5" s="24"/>
      <c r="JNG5" s="24"/>
      <c r="JNH5" s="24"/>
      <c r="JNI5" s="24"/>
      <c r="JNJ5" s="24"/>
      <c r="JNK5" s="24"/>
      <c r="JNL5" s="24"/>
      <c r="JNM5" s="24"/>
      <c r="JNN5" s="24"/>
      <c r="JNO5" s="24"/>
      <c r="JNP5" s="24"/>
      <c r="JNQ5" s="24"/>
      <c r="JNR5" s="24"/>
      <c r="JNS5" s="24"/>
      <c r="JNT5" s="24"/>
      <c r="JNU5" s="24"/>
      <c r="JNV5" s="24"/>
      <c r="JNW5" s="24"/>
      <c r="JNX5" s="24"/>
      <c r="JNY5" s="24"/>
      <c r="JNZ5" s="24"/>
      <c r="JOA5" s="24"/>
      <c r="JOB5" s="24"/>
      <c r="JOC5" s="24"/>
      <c r="JOD5" s="24"/>
      <c r="JOE5" s="24"/>
      <c r="JOF5" s="24"/>
      <c r="JOG5" s="24"/>
      <c r="JOH5" s="24"/>
      <c r="JOI5" s="24"/>
      <c r="JOJ5" s="24"/>
      <c r="JOK5" s="24"/>
      <c r="JOL5" s="24"/>
      <c r="JOM5" s="24"/>
      <c r="JON5" s="24"/>
      <c r="JOO5" s="24"/>
      <c r="JOP5" s="24"/>
      <c r="JOQ5" s="24"/>
      <c r="JOR5" s="24"/>
      <c r="JOS5" s="24"/>
      <c r="JOT5" s="24"/>
      <c r="JOU5" s="24"/>
      <c r="JOV5" s="24"/>
      <c r="JOW5" s="24"/>
      <c r="JOX5" s="24"/>
      <c r="JOY5" s="24"/>
      <c r="JOZ5" s="24"/>
      <c r="JPA5" s="24"/>
      <c r="JPB5" s="24"/>
      <c r="JPC5" s="24"/>
      <c r="JPD5" s="24"/>
      <c r="JPE5" s="24"/>
      <c r="JPF5" s="24"/>
      <c r="JPG5" s="24"/>
      <c r="JPH5" s="24"/>
      <c r="JPI5" s="24"/>
      <c r="JPJ5" s="24"/>
      <c r="JPK5" s="24"/>
      <c r="JPL5" s="24"/>
      <c r="JPM5" s="24"/>
      <c r="JPN5" s="24"/>
      <c r="JPO5" s="24"/>
      <c r="JPP5" s="24"/>
      <c r="JPQ5" s="24"/>
      <c r="JPR5" s="24"/>
      <c r="JPS5" s="24"/>
      <c r="JPT5" s="24"/>
      <c r="JPU5" s="24"/>
      <c r="JPV5" s="24"/>
      <c r="JPW5" s="24"/>
      <c r="JPX5" s="24"/>
      <c r="JPY5" s="24"/>
      <c r="JPZ5" s="24"/>
      <c r="JQA5" s="24"/>
      <c r="JQB5" s="24"/>
      <c r="JQC5" s="24"/>
      <c r="JQD5" s="24"/>
      <c r="JQE5" s="24"/>
      <c r="JQF5" s="24"/>
      <c r="JQG5" s="24"/>
      <c r="JQH5" s="24"/>
      <c r="JQI5" s="24"/>
      <c r="JQJ5" s="24"/>
      <c r="JQK5" s="24"/>
      <c r="JQL5" s="24"/>
      <c r="JQM5" s="24"/>
      <c r="JQN5" s="24"/>
      <c r="JQO5" s="24"/>
      <c r="JQP5" s="24"/>
      <c r="JQQ5" s="24"/>
      <c r="JQR5" s="24"/>
      <c r="JQS5" s="24"/>
      <c r="JQT5" s="24"/>
      <c r="JQU5" s="24"/>
      <c r="JQV5" s="24"/>
      <c r="JQW5" s="24"/>
      <c r="JQX5" s="24"/>
      <c r="JQY5" s="24"/>
      <c r="JQZ5" s="24"/>
      <c r="JRA5" s="24"/>
      <c r="JRB5" s="24"/>
      <c r="JRC5" s="24"/>
      <c r="JRD5" s="24"/>
      <c r="JRE5" s="24"/>
      <c r="JRF5" s="24"/>
      <c r="JRG5" s="24"/>
      <c r="JRH5" s="24"/>
      <c r="JRI5" s="24"/>
      <c r="JRJ5" s="24"/>
      <c r="JRK5" s="24"/>
      <c r="JRL5" s="24"/>
      <c r="JRM5" s="24"/>
      <c r="JRN5" s="24"/>
      <c r="JRO5" s="24"/>
      <c r="JRP5" s="24"/>
      <c r="JRQ5" s="24"/>
      <c r="JRR5" s="24"/>
      <c r="JRS5" s="24"/>
      <c r="JRT5" s="24"/>
      <c r="JRU5" s="24"/>
      <c r="JRV5" s="24"/>
      <c r="JRW5" s="24"/>
      <c r="JRX5" s="24"/>
      <c r="JRY5" s="24"/>
      <c r="JRZ5" s="24"/>
      <c r="JSA5" s="24"/>
      <c r="JSB5" s="24"/>
      <c r="JSC5" s="24"/>
      <c r="JSD5" s="24"/>
      <c r="JSE5" s="24"/>
      <c r="JSF5" s="24"/>
      <c r="JSG5" s="24"/>
      <c r="JSH5" s="24"/>
      <c r="JSI5" s="24"/>
      <c r="JSJ5" s="24"/>
      <c r="JSK5" s="24"/>
      <c r="JSL5" s="24"/>
      <c r="JSM5" s="24"/>
      <c r="JSN5" s="24"/>
      <c r="JSO5" s="24"/>
      <c r="JSP5" s="24"/>
      <c r="JSQ5" s="24"/>
      <c r="JSR5" s="24"/>
      <c r="JSS5" s="24"/>
      <c r="JST5" s="24"/>
      <c r="JSU5" s="24"/>
      <c r="JSV5" s="24"/>
      <c r="JSW5" s="24"/>
      <c r="JSX5" s="24"/>
      <c r="JSY5" s="24"/>
      <c r="JSZ5" s="24"/>
      <c r="JTA5" s="24"/>
      <c r="JTB5" s="24"/>
      <c r="JTC5" s="24"/>
      <c r="JTD5" s="24"/>
      <c r="JTE5" s="24"/>
      <c r="JTF5" s="24"/>
      <c r="JTG5" s="24"/>
      <c r="JTH5" s="24"/>
      <c r="JTI5" s="24"/>
      <c r="JTJ5" s="24"/>
      <c r="JTK5" s="24"/>
      <c r="JTL5" s="24"/>
      <c r="JTM5" s="24"/>
      <c r="JTN5" s="24"/>
      <c r="JTO5" s="24"/>
      <c r="JTP5" s="24"/>
      <c r="JTQ5" s="24"/>
      <c r="JTR5" s="24"/>
      <c r="JTS5" s="24"/>
      <c r="JTT5" s="24"/>
      <c r="JTU5" s="24"/>
      <c r="JTV5" s="24"/>
      <c r="JTW5" s="24"/>
      <c r="JTX5" s="24"/>
      <c r="JTY5" s="24"/>
      <c r="JTZ5" s="24"/>
      <c r="JUA5" s="24"/>
      <c r="JUB5" s="24"/>
      <c r="JUC5" s="24"/>
      <c r="JUD5" s="24"/>
      <c r="JUE5" s="24"/>
      <c r="JUF5" s="24"/>
      <c r="JUG5" s="24"/>
      <c r="JUH5" s="24"/>
      <c r="JUI5" s="24"/>
      <c r="JUJ5" s="24"/>
      <c r="JUK5" s="24"/>
      <c r="JUL5" s="24"/>
      <c r="JUM5" s="24"/>
      <c r="JUN5" s="24"/>
      <c r="JUO5" s="24"/>
      <c r="JUP5" s="24"/>
      <c r="JUQ5" s="24"/>
      <c r="JUR5" s="24"/>
      <c r="JUS5" s="24"/>
      <c r="JUT5" s="24"/>
      <c r="JUU5" s="24"/>
      <c r="JUV5" s="24"/>
      <c r="JUW5" s="24"/>
      <c r="JUX5" s="24"/>
      <c r="JUY5" s="24"/>
      <c r="JUZ5" s="24"/>
      <c r="JVA5" s="24"/>
      <c r="JVB5" s="24"/>
      <c r="JVC5" s="24"/>
      <c r="JVD5" s="24"/>
      <c r="JVE5" s="24"/>
      <c r="JVF5" s="24"/>
      <c r="JVG5" s="24"/>
      <c r="JVH5" s="24"/>
      <c r="JVI5" s="24"/>
      <c r="JVJ5" s="24"/>
      <c r="JVK5" s="24"/>
      <c r="JVL5" s="24"/>
      <c r="JVM5" s="24"/>
      <c r="JVN5" s="24"/>
      <c r="JVO5" s="24"/>
      <c r="JVP5" s="24"/>
      <c r="JVQ5" s="24"/>
      <c r="JVR5" s="24"/>
      <c r="JVS5" s="24"/>
      <c r="JVT5" s="24"/>
      <c r="JVU5" s="24"/>
      <c r="JVV5" s="24"/>
      <c r="JVW5" s="24"/>
      <c r="JVX5" s="24"/>
      <c r="JVY5" s="24"/>
      <c r="JVZ5" s="24"/>
      <c r="JWA5" s="24"/>
      <c r="JWB5" s="24"/>
      <c r="JWC5" s="24"/>
      <c r="JWD5" s="24"/>
      <c r="JWE5" s="24"/>
      <c r="JWF5" s="24"/>
      <c r="JWG5" s="24"/>
      <c r="JWH5" s="24"/>
      <c r="JWI5" s="24"/>
      <c r="JWJ5" s="24"/>
      <c r="JWK5" s="24"/>
      <c r="JWL5" s="24"/>
      <c r="JWM5" s="24"/>
      <c r="JWN5" s="24"/>
      <c r="JWO5" s="24"/>
      <c r="JWP5" s="24"/>
      <c r="JWQ5" s="24"/>
      <c r="JWR5" s="24"/>
      <c r="JWS5" s="24"/>
      <c r="JWT5" s="24"/>
      <c r="JWU5" s="24"/>
      <c r="JWV5" s="24"/>
      <c r="JWW5" s="24"/>
      <c r="JWX5" s="24"/>
      <c r="JWY5" s="24"/>
      <c r="JWZ5" s="24"/>
      <c r="JXA5" s="24"/>
      <c r="JXB5" s="24"/>
      <c r="JXC5" s="24"/>
      <c r="JXD5" s="24"/>
      <c r="JXE5" s="24"/>
      <c r="JXF5" s="24"/>
      <c r="JXG5" s="24"/>
      <c r="JXH5" s="24"/>
      <c r="JXI5" s="24"/>
      <c r="JXJ5" s="24"/>
      <c r="JXK5" s="24"/>
      <c r="JXL5" s="24"/>
      <c r="JXM5" s="24"/>
      <c r="JXN5" s="24"/>
      <c r="JXO5" s="24"/>
      <c r="JXP5" s="24"/>
      <c r="JXQ5" s="24"/>
      <c r="JXR5" s="24"/>
      <c r="JXS5" s="24"/>
      <c r="JXT5" s="24"/>
      <c r="JXU5" s="24"/>
      <c r="JXV5" s="24"/>
      <c r="JXW5" s="24"/>
      <c r="JXX5" s="24"/>
      <c r="JXY5" s="24"/>
      <c r="JXZ5" s="24"/>
      <c r="JYA5" s="24"/>
      <c r="JYB5" s="24"/>
      <c r="JYC5" s="24"/>
      <c r="JYD5" s="24"/>
      <c r="JYE5" s="24"/>
      <c r="JYF5" s="24"/>
      <c r="JYG5" s="24"/>
      <c r="JYH5" s="24"/>
      <c r="JYI5" s="24"/>
      <c r="JYJ5" s="24"/>
      <c r="JYK5" s="24"/>
      <c r="JYL5" s="24"/>
      <c r="JYM5" s="24"/>
      <c r="JYN5" s="24"/>
      <c r="JYO5" s="24"/>
      <c r="JYP5" s="24"/>
      <c r="JYQ5" s="24"/>
      <c r="JYR5" s="24"/>
      <c r="JYS5" s="24"/>
      <c r="JYT5" s="24"/>
      <c r="JYU5" s="24"/>
      <c r="JYV5" s="24"/>
      <c r="JYW5" s="24"/>
      <c r="JYX5" s="24"/>
      <c r="JYY5" s="24"/>
      <c r="JYZ5" s="24"/>
      <c r="JZA5" s="24"/>
      <c r="JZB5" s="24"/>
      <c r="JZC5" s="24"/>
      <c r="JZD5" s="24"/>
      <c r="JZE5" s="24"/>
      <c r="JZF5" s="24"/>
      <c r="JZG5" s="24"/>
      <c r="JZH5" s="24"/>
      <c r="JZI5" s="24"/>
      <c r="JZJ5" s="24"/>
      <c r="JZK5" s="24"/>
      <c r="JZL5" s="24"/>
      <c r="JZM5" s="24"/>
      <c r="JZN5" s="24"/>
      <c r="JZO5" s="24"/>
      <c r="JZP5" s="24"/>
      <c r="JZQ5" s="24"/>
      <c r="JZR5" s="24"/>
      <c r="JZS5" s="24"/>
      <c r="JZT5" s="24"/>
      <c r="JZU5" s="24"/>
      <c r="JZV5" s="24"/>
      <c r="JZW5" s="24"/>
      <c r="JZX5" s="24"/>
      <c r="JZY5" s="24"/>
      <c r="JZZ5" s="24"/>
      <c r="KAA5" s="24"/>
      <c r="KAB5" s="24"/>
      <c r="KAC5" s="24"/>
      <c r="KAD5" s="24"/>
      <c r="KAE5" s="24"/>
      <c r="KAF5" s="24"/>
      <c r="KAG5" s="24"/>
      <c r="KAH5" s="24"/>
      <c r="KAI5" s="24"/>
      <c r="KAJ5" s="24"/>
      <c r="KAK5" s="24"/>
      <c r="KAL5" s="24"/>
      <c r="KAM5" s="24"/>
      <c r="KAN5" s="24"/>
      <c r="KAO5" s="24"/>
      <c r="KAP5" s="24"/>
      <c r="KAQ5" s="24"/>
      <c r="KAR5" s="24"/>
      <c r="KAS5" s="24"/>
      <c r="KAT5" s="24"/>
      <c r="KAU5" s="24"/>
      <c r="KAV5" s="24"/>
      <c r="KAW5" s="24"/>
      <c r="KAX5" s="24"/>
      <c r="KAY5" s="24"/>
      <c r="KAZ5" s="24"/>
      <c r="KBA5" s="24"/>
      <c r="KBB5" s="24"/>
      <c r="KBC5" s="24"/>
      <c r="KBD5" s="24"/>
      <c r="KBE5" s="24"/>
      <c r="KBF5" s="24"/>
      <c r="KBG5" s="24"/>
      <c r="KBH5" s="24"/>
      <c r="KBI5" s="24"/>
      <c r="KBJ5" s="24"/>
      <c r="KBK5" s="24"/>
      <c r="KBL5" s="24"/>
      <c r="KBM5" s="24"/>
      <c r="KBN5" s="24"/>
      <c r="KBO5" s="24"/>
      <c r="KBP5" s="24"/>
      <c r="KBQ5" s="24"/>
      <c r="KBR5" s="24"/>
      <c r="KBS5" s="24"/>
      <c r="KBT5" s="24"/>
      <c r="KBU5" s="24"/>
      <c r="KBV5" s="24"/>
      <c r="KBW5" s="24"/>
      <c r="KBX5" s="24"/>
      <c r="KBY5" s="24"/>
      <c r="KBZ5" s="24"/>
      <c r="KCA5" s="24"/>
      <c r="KCB5" s="24"/>
      <c r="KCC5" s="24"/>
      <c r="KCD5" s="24"/>
      <c r="KCE5" s="24"/>
      <c r="KCF5" s="24"/>
      <c r="KCG5" s="24"/>
      <c r="KCH5" s="24"/>
      <c r="KCI5" s="24"/>
      <c r="KCJ5" s="24"/>
      <c r="KCK5" s="24"/>
      <c r="KCL5" s="24"/>
      <c r="KCM5" s="24"/>
      <c r="KCN5" s="24"/>
      <c r="KCO5" s="24"/>
      <c r="KCP5" s="24"/>
      <c r="KCQ5" s="24"/>
      <c r="KCR5" s="24"/>
      <c r="KCS5" s="24"/>
      <c r="KCT5" s="24"/>
      <c r="KCU5" s="24"/>
      <c r="KCV5" s="24"/>
      <c r="KCW5" s="24"/>
      <c r="KCX5" s="24"/>
      <c r="KCY5" s="24"/>
      <c r="KCZ5" s="24"/>
      <c r="KDA5" s="24"/>
      <c r="KDB5" s="24"/>
      <c r="KDC5" s="24"/>
      <c r="KDD5" s="24"/>
      <c r="KDE5" s="24"/>
      <c r="KDF5" s="24"/>
      <c r="KDG5" s="24"/>
      <c r="KDH5" s="24"/>
      <c r="KDI5" s="24"/>
      <c r="KDJ5" s="24"/>
      <c r="KDK5" s="24"/>
      <c r="KDL5" s="24"/>
      <c r="KDM5" s="24"/>
      <c r="KDN5" s="24"/>
      <c r="KDO5" s="24"/>
      <c r="KDP5" s="24"/>
      <c r="KDQ5" s="24"/>
      <c r="KDR5" s="24"/>
      <c r="KDS5" s="24"/>
      <c r="KDT5" s="24"/>
      <c r="KDU5" s="24"/>
      <c r="KDV5" s="24"/>
      <c r="KDW5" s="24"/>
      <c r="KDX5" s="24"/>
      <c r="KDY5" s="24"/>
      <c r="KDZ5" s="24"/>
      <c r="KEA5" s="24"/>
      <c r="KEB5" s="24"/>
      <c r="KEC5" s="24"/>
      <c r="KED5" s="24"/>
      <c r="KEE5" s="24"/>
      <c r="KEF5" s="24"/>
      <c r="KEG5" s="24"/>
      <c r="KEH5" s="24"/>
      <c r="KEI5" s="24"/>
      <c r="KEJ5" s="24"/>
      <c r="KEK5" s="24"/>
      <c r="KEL5" s="24"/>
      <c r="KEM5" s="24"/>
      <c r="KEN5" s="24"/>
      <c r="KEO5" s="24"/>
      <c r="KEP5" s="24"/>
      <c r="KEQ5" s="24"/>
      <c r="KER5" s="24"/>
      <c r="KES5" s="24"/>
      <c r="KET5" s="24"/>
      <c r="KEU5" s="24"/>
      <c r="KEV5" s="24"/>
      <c r="KEW5" s="24"/>
      <c r="KEX5" s="24"/>
      <c r="KEY5" s="24"/>
      <c r="KEZ5" s="24"/>
      <c r="KFA5" s="24"/>
      <c r="KFB5" s="24"/>
      <c r="KFC5" s="24"/>
      <c r="KFD5" s="24"/>
      <c r="KFE5" s="24"/>
      <c r="KFF5" s="24"/>
      <c r="KFG5" s="24"/>
      <c r="KFH5" s="24"/>
      <c r="KFI5" s="24"/>
      <c r="KFJ5" s="24"/>
      <c r="KFK5" s="24"/>
      <c r="KFL5" s="24"/>
      <c r="KFM5" s="24"/>
      <c r="KFN5" s="24"/>
      <c r="KFO5" s="24"/>
      <c r="KFP5" s="24"/>
      <c r="KFQ5" s="24"/>
      <c r="KFR5" s="24"/>
      <c r="KFS5" s="24"/>
      <c r="KFT5" s="24"/>
      <c r="KFU5" s="24"/>
      <c r="KFV5" s="24"/>
      <c r="KFW5" s="24"/>
      <c r="KFX5" s="24"/>
      <c r="KFY5" s="24"/>
      <c r="KFZ5" s="24"/>
      <c r="KGA5" s="24"/>
      <c r="KGB5" s="24"/>
      <c r="KGC5" s="24"/>
      <c r="KGD5" s="24"/>
      <c r="KGE5" s="24"/>
      <c r="KGF5" s="24"/>
      <c r="KGG5" s="24"/>
      <c r="KGH5" s="24"/>
      <c r="KGI5" s="24"/>
      <c r="KGJ5" s="24"/>
      <c r="KGK5" s="24"/>
      <c r="KGL5" s="24"/>
      <c r="KGM5" s="24"/>
      <c r="KGN5" s="24"/>
      <c r="KGO5" s="24"/>
      <c r="KGP5" s="24"/>
      <c r="KGQ5" s="24"/>
      <c r="KGR5" s="24"/>
      <c r="KGS5" s="24"/>
      <c r="KGT5" s="24"/>
      <c r="KGU5" s="24"/>
      <c r="KGV5" s="24"/>
      <c r="KGW5" s="24"/>
      <c r="KGX5" s="24"/>
      <c r="KGY5" s="24"/>
      <c r="KGZ5" s="24"/>
      <c r="KHA5" s="24"/>
      <c r="KHB5" s="24"/>
      <c r="KHC5" s="24"/>
      <c r="KHD5" s="24"/>
      <c r="KHE5" s="24"/>
      <c r="KHF5" s="24"/>
      <c r="KHG5" s="24"/>
      <c r="KHH5" s="24"/>
      <c r="KHI5" s="24"/>
      <c r="KHJ5" s="24"/>
      <c r="KHK5" s="24"/>
      <c r="KHL5" s="24"/>
      <c r="KHM5" s="24"/>
      <c r="KHN5" s="24"/>
      <c r="KHO5" s="24"/>
      <c r="KHP5" s="24"/>
      <c r="KHQ5" s="24"/>
      <c r="KHR5" s="24"/>
      <c r="KHS5" s="24"/>
      <c r="KHT5" s="24"/>
      <c r="KHU5" s="24"/>
      <c r="KHV5" s="24"/>
      <c r="KHW5" s="24"/>
      <c r="KHX5" s="24"/>
      <c r="KHY5" s="24"/>
      <c r="KHZ5" s="24"/>
      <c r="KIA5" s="24"/>
      <c r="KIB5" s="24"/>
      <c r="KIC5" s="24"/>
      <c r="KID5" s="24"/>
      <c r="KIE5" s="24"/>
      <c r="KIF5" s="24"/>
      <c r="KIG5" s="24"/>
      <c r="KIH5" s="24"/>
      <c r="KII5" s="24"/>
      <c r="KIJ5" s="24"/>
      <c r="KIK5" s="24"/>
      <c r="KIL5" s="24"/>
      <c r="KIM5" s="24"/>
      <c r="KIN5" s="24"/>
      <c r="KIO5" s="24"/>
      <c r="KIP5" s="24"/>
      <c r="KIQ5" s="24"/>
      <c r="KIR5" s="24"/>
      <c r="KIS5" s="24"/>
      <c r="KIT5" s="24"/>
      <c r="KIU5" s="24"/>
      <c r="KIV5" s="24"/>
      <c r="KIW5" s="24"/>
      <c r="KIX5" s="24"/>
      <c r="KIY5" s="24"/>
      <c r="KIZ5" s="24"/>
      <c r="KJA5" s="24"/>
      <c r="KJB5" s="24"/>
      <c r="KJC5" s="24"/>
      <c r="KJD5" s="24"/>
      <c r="KJE5" s="24"/>
      <c r="KJF5" s="24"/>
      <c r="KJG5" s="24"/>
      <c r="KJH5" s="24"/>
      <c r="KJI5" s="24"/>
      <c r="KJJ5" s="24"/>
      <c r="KJK5" s="24"/>
      <c r="KJL5" s="24"/>
      <c r="KJM5" s="24"/>
      <c r="KJN5" s="24"/>
      <c r="KJO5" s="24"/>
      <c r="KJP5" s="24"/>
      <c r="KJQ5" s="24"/>
      <c r="KJR5" s="24"/>
      <c r="KJS5" s="24"/>
      <c r="KJT5" s="24"/>
      <c r="KJU5" s="24"/>
      <c r="KJV5" s="24"/>
      <c r="KJW5" s="24"/>
      <c r="KJX5" s="24"/>
      <c r="KJY5" s="24"/>
      <c r="KJZ5" s="24"/>
      <c r="KKA5" s="24"/>
      <c r="KKB5" s="24"/>
      <c r="KKC5" s="24"/>
      <c r="KKD5" s="24"/>
      <c r="KKE5" s="24"/>
      <c r="KKF5" s="24"/>
      <c r="KKG5" s="24"/>
      <c r="KKH5" s="24"/>
      <c r="KKI5" s="24"/>
      <c r="KKJ5" s="24"/>
      <c r="KKK5" s="24"/>
      <c r="KKL5" s="24"/>
      <c r="KKM5" s="24"/>
      <c r="KKN5" s="24"/>
      <c r="KKO5" s="24"/>
      <c r="KKP5" s="24"/>
      <c r="KKQ5" s="24"/>
      <c r="KKR5" s="24"/>
      <c r="KKS5" s="24"/>
      <c r="KKT5" s="24"/>
      <c r="KKU5" s="24"/>
      <c r="KKV5" s="24"/>
      <c r="KKW5" s="24"/>
      <c r="KKX5" s="24"/>
      <c r="KKY5" s="24"/>
      <c r="KKZ5" s="24"/>
      <c r="KLA5" s="24"/>
      <c r="KLB5" s="24"/>
      <c r="KLC5" s="24"/>
      <c r="KLD5" s="24"/>
      <c r="KLE5" s="24"/>
      <c r="KLF5" s="24"/>
      <c r="KLG5" s="24"/>
      <c r="KLH5" s="24"/>
      <c r="KLI5" s="24"/>
      <c r="KLJ5" s="24"/>
      <c r="KLK5" s="24"/>
      <c r="KLL5" s="24"/>
      <c r="KLM5" s="24"/>
      <c r="KLN5" s="24"/>
      <c r="KLO5" s="24"/>
      <c r="KLP5" s="24"/>
      <c r="KLQ5" s="24"/>
      <c r="KLR5" s="24"/>
      <c r="KLS5" s="24"/>
      <c r="KLT5" s="24"/>
      <c r="KLU5" s="24"/>
      <c r="KLV5" s="24"/>
      <c r="KLW5" s="24"/>
      <c r="KLX5" s="24"/>
      <c r="KLY5" s="24"/>
      <c r="KLZ5" s="24"/>
      <c r="KMA5" s="24"/>
      <c r="KMB5" s="24"/>
      <c r="KMC5" s="24"/>
      <c r="KMD5" s="24"/>
      <c r="KME5" s="24"/>
      <c r="KMF5" s="24"/>
      <c r="KMG5" s="24"/>
      <c r="KMH5" s="24"/>
      <c r="KMI5" s="24"/>
      <c r="KMJ5" s="24"/>
      <c r="KMK5" s="24"/>
      <c r="KML5" s="24"/>
      <c r="KMM5" s="24"/>
      <c r="KMN5" s="24"/>
      <c r="KMO5" s="24"/>
      <c r="KMP5" s="24"/>
      <c r="KMQ5" s="24"/>
      <c r="KMR5" s="24"/>
      <c r="KMS5" s="24"/>
      <c r="KMT5" s="24"/>
      <c r="KMU5" s="24"/>
      <c r="KMV5" s="24"/>
      <c r="KMW5" s="24"/>
      <c r="KMX5" s="24"/>
      <c r="KMY5" s="24"/>
      <c r="KMZ5" s="24"/>
      <c r="KNA5" s="24"/>
      <c r="KNB5" s="24"/>
      <c r="KNC5" s="24"/>
      <c r="KND5" s="24"/>
      <c r="KNE5" s="24"/>
      <c r="KNF5" s="24"/>
      <c r="KNG5" s="24"/>
      <c r="KNH5" s="24"/>
      <c r="KNI5" s="24"/>
      <c r="KNJ5" s="24"/>
      <c r="KNK5" s="24"/>
      <c r="KNL5" s="24"/>
      <c r="KNM5" s="24"/>
      <c r="KNN5" s="24"/>
      <c r="KNO5" s="24"/>
      <c r="KNP5" s="24"/>
      <c r="KNQ5" s="24"/>
      <c r="KNR5" s="24"/>
      <c r="KNS5" s="24"/>
      <c r="KNT5" s="24"/>
      <c r="KNU5" s="24"/>
      <c r="KNV5" s="24"/>
      <c r="KNW5" s="24"/>
      <c r="KNX5" s="24"/>
      <c r="KNY5" s="24"/>
      <c r="KNZ5" s="24"/>
      <c r="KOA5" s="24"/>
      <c r="KOB5" s="24"/>
      <c r="KOC5" s="24"/>
      <c r="KOD5" s="24"/>
      <c r="KOE5" s="24"/>
      <c r="KOF5" s="24"/>
      <c r="KOG5" s="24"/>
      <c r="KOH5" s="24"/>
      <c r="KOI5" s="24"/>
      <c r="KOJ5" s="24"/>
      <c r="KOK5" s="24"/>
      <c r="KOL5" s="24"/>
      <c r="KOM5" s="24"/>
      <c r="KON5" s="24"/>
      <c r="KOO5" s="24"/>
      <c r="KOP5" s="24"/>
      <c r="KOQ5" s="24"/>
      <c r="KOR5" s="24"/>
      <c r="KOS5" s="24"/>
      <c r="KOT5" s="24"/>
      <c r="KOU5" s="24"/>
      <c r="KOV5" s="24"/>
      <c r="KOW5" s="24"/>
      <c r="KOX5" s="24"/>
      <c r="KOY5" s="24"/>
      <c r="KOZ5" s="24"/>
      <c r="KPA5" s="24"/>
      <c r="KPB5" s="24"/>
      <c r="KPC5" s="24"/>
      <c r="KPD5" s="24"/>
      <c r="KPE5" s="24"/>
      <c r="KPF5" s="24"/>
      <c r="KPG5" s="24"/>
      <c r="KPH5" s="24"/>
      <c r="KPI5" s="24"/>
      <c r="KPJ5" s="24"/>
      <c r="KPK5" s="24"/>
      <c r="KPL5" s="24"/>
      <c r="KPM5" s="24"/>
      <c r="KPN5" s="24"/>
      <c r="KPO5" s="24"/>
      <c r="KPP5" s="24"/>
      <c r="KPQ5" s="24"/>
      <c r="KPR5" s="24"/>
      <c r="KPS5" s="24"/>
      <c r="KPT5" s="24"/>
      <c r="KPU5" s="24"/>
      <c r="KPV5" s="24"/>
      <c r="KPW5" s="24"/>
      <c r="KPX5" s="24"/>
      <c r="KPY5" s="24"/>
      <c r="KPZ5" s="24"/>
      <c r="KQA5" s="24"/>
      <c r="KQB5" s="24"/>
      <c r="KQC5" s="24"/>
      <c r="KQD5" s="24"/>
      <c r="KQE5" s="24"/>
      <c r="KQF5" s="24"/>
      <c r="KQG5" s="24"/>
      <c r="KQH5" s="24"/>
      <c r="KQI5" s="24"/>
      <c r="KQJ5" s="24"/>
      <c r="KQK5" s="24"/>
      <c r="KQL5" s="24"/>
      <c r="KQM5" s="24"/>
      <c r="KQN5" s="24"/>
      <c r="KQO5" s="24"/>
      <c r="KQP5" s="24"/>
      <c r="KQQ5" s="24"/>
      <c r="KQR5" s="24"/>
      <c r="KQS5" s="24"/>
      <c r="KQT5" s="24"/>
      <c r="KQU5" s="24"/>
      <c r="KQV5" s="24"/>
      <c r="KQW5" s="24"/>
      <c r="KQX5" s="24"/>
      <c r="KQY5" s="24"/>
      <c r="KQZ5" s="24"/>
      <c r="KRA5" s="24"/>
      <c r="KRB5" s="24"/>
      <c r="KRC5" s="24"/>
      <c r="KRD5" s="24"/>
      <c r="KRE5" s="24"/>
      <c r="KRF5" s="24"/>
      <c r="KRG5" s="24"/>
      <c r="KRH5" s="24"/>
      <c r="KRI5" s="24"/>
      <c r="KRJ5" s="24"/>
      <c r="KRK5" s="24"/>
      <c r="KRL5" s="24"/>
      <c r="KRM5" s="24"/>
      <c r="KRN5" s="24"/>
      <c r="KRO5" s="24"/>
      <c r="KRP5" s="24"/>
      <c r="KRQ5" s="24"/>
      <c r="KRR5" s="24"/>
      <c r="KRS5" s="24"/>
      <c r="KRT5" s="24"/>
      <c r="KRU5" s="24"/>
      <c r="KRV5" s="24"/>
      <c r="KRW5" s="24"/>
      <c r="KRX5" s="24"/>
      <c r="KRY5" s="24"/>
      <c r="KRZ5" s="24"/>
      <c r="KSA5" s="24"/>
      <c r="KSB5" s="24"/>
      <c r="KSC5" s="24"/>
      <c r="KSD5" s="24"/>
      <c r="KSE5" s="24"/>
      <c r="KSF5" s="24"/>
      <c r="KSG5" s="24"/>
      <c r="KSH5" s="24"/>
      <c r="KSI5" s="24"/>
      <c r="KSJ5" s="24"/>
      <c r="KSK5" s="24"/>
      <c r="KSL5" s="24"/>
      <c r="KSM5" s="24"/>
      <c r="KSN5" s="24"/>
      <c r="KSO5" s="24"/>
      <c r="KSP5" s="24"/>
      <c r="KSQ5" s="24"/>
      <c r="KSR5" s="24"/>
      <c r="KSS5" s="24"/>
      <c r="KST5" s="24"/>
      <c r="KSU5" s="24"/>
      <c r="KSV5" s="24"/>
      <c r="KSW5" s="24"/>
      <c r="KSX5" s="24"/>
      <c r="KSY5" s="24"/>
      <c r="KSZ5" s="24"/>
      <c r="KTA5" s="24"/>
      <c r="KTB5" s="24"/>
      <c r="KTC5" s="24"/>
      <c r="KTD5" s="24"/>
      <c r="KTE5" s="24"/>
      <c r="KTF5" s="24"/>
      <c r="KTG5" s="24"/>
      <c r="KTH5" s="24"/>
      <c r="KTI5" s="24"/>
      <c r="KTJ5" s="24"/>
      <c r="KTK5" s="24"/>
      <c r="KTL5" s="24"/>
      <c r="KTM5" s="24"/>
      <c r="KTN5" s="24"/>
      <c r="KTO5" s="24"/>
      <c r="KTP5" s="24"/>
      <c r="KTQ5" s="24"/>
      <c r="KTR5" s="24"/>
      <c r="KTS5" s="24"/>
      <c r="KTT5" s="24"/>
      <c r="KTU5" s="24"/>
      <c r="KTV5" s="24"/>
      <c r="KTW5" s="24"/>
      <c r="KTX5" s="24"/>
      <c r="KTY5" s="24"/>
      <c r="KTZ5" s="24"/>
      <c r="KUA5" s="24"/>
      <c r="KUB5" s="24"/>
      <c r="KUC5" s="24"/>
      <c r="KUD5" s="24"/>
      <c r="KUE5" s="24"/>
      <c r="KUF5" s="24"/>
      <c r="KUG5" s="24"/>
      <c r="KUH5" s="24"/>
      <c r="KUI5" s="24"/>
      <c r="KUJ5" s="24"/>
      <c r="KUK5" s="24"/>
      <c r="KUL5" s="24"/>
      <c r="KUM5" s="24"/>
      <c r="KUN5" s="24"/>
      <c r="KUO5" s="24"/>
      <c r="KUP5" s="24"/>
      <c r="KUQ5" s="24"/>
      <c r="KUR5" s="24"/>
      <c r="KUS5" s="24"/>
      <c r="KUT5" s="24"/>
      <c r="KUU5" s="24"/>
      <c r="KUV5" s="24"/>
      <c r="KUW5" s="24"/>
      <c r="KUX5" s="24"/>
      <c r="KUY5" s="24"/>
      <c r="KUZ5" s="24"/>
      <c r="KVA5" s="24"/>
      <c r="KVB5" s="24"/>
      <c r="KVC5" s="24"/>
      <c r="KVD5" s="24"/>
      <c r="KVE5" s="24"/>
      <c r="KVF5" s="24"/>
      <c r="KVG5" s="24"/>
      <c r="KVH5" s="24"/>
      <c r="KVI5" s="24"/>
      <c r="KVJ5" s="24"/>
      <c r="KVK5" s="24"/>
      <c r="KVL5" s="24"/>
      <c r="KVM5" s="24"/>
      <c r="KVN5" s="24"/>
      <c r="KVO5" s="24"/>
      <c r="KVP5" s="24"/>
      <c r="KVQ5" s="24"/>
      <c r="KVR5" s="24"/>
      <c r="KVS5" s="24"/>
      <c r="KVT5" s="24"/>
      <c r="KVU5" s="24"/>
      <c r="KVV5" s="24"/>
      <c r="KVW5" s="24"/>
      <c r="KVX5" s="24"/>
      <c r="KVY5" s="24"/>
      <c r="KVZ5" s="24"/>
      <c r="KWA5" s="24"/>
      <c r="KWB5" s="24"/>
      <c r="KWC5" s="24"/>
      <c r="KWD5" s="24"/>
      <c r="KWE5" s="24"/>
      <c r="KWF5" s="24"/>
      <c r="KWG5" s="24"/>
      <c r="KWH5" s="24"/>
      <c r="KWI5" s="24"/>
      <c r="KWJ5" s="24"/>
      <c r="KWK5" s="24"/>
      <c r="KWL5" s="24"/>
      <c r="KWM5" s="24"/>
      <c r="KWN5" s="24"/>
      <c r="KWO5" s="24"/>
      <c r="KWP5" s="24"/>
      <c r="KWQ5" s="24"/>
      <c r="KWR5" s="24"/>
      <c r="KWS5" s="24"/>
      <c r="KWT5" s="24"/>
      <c r="KWU5" s="24"/>
      <c r="KWV5" s="24"/>
      <c r="KWW5" s="24"/>
      <c r="KWX5" s="24"/>
      <c r="KWY5" s="24"/>
      <c r="KWZ5" s="24"/>
      <c r="KXA5" s="24"/>
      <c r="KXB5" s="24"/>
      <c r="KXC5" s="24"/>
      <c r="KXD5" s="24"/>
      <c r="KXE5" s="24"/>
      <c r="KXF5" s="24"/>
      <c r="KXG5" s="24"/>
      <c r="KXH5" s="24"/>
      <c r="KXI5" s="24"/>
      <c r="KXJ5" s="24"/>
      <c r="KXK5" s="24"/>
      <c r="KXL5" s="24"/>
      <c r="KXM5" s="24"/>
      <c r="KXN5" s="24"/>
      <c r="KXO5" s="24"/>
      <c r="KXP5" s="24"/>
      <c r="KXQ5" s="24"/>
      <c r="KXR5" s="24"/>
      <c r="KXS5" s="24"/>
      <c r="KXT5" s="24"/>
      <c r="KXU5" s="24"/>
      <c r="KXV5" s="24"/>
      <c r="KXW5" s="24"/>
      <c r="KXX5" s="24"/>
      <c r="KXY5" s="24"/>
      <c r="KXZ5" s="24"/>
      <c r="KYA5" s="24"/>
      <c r="KYB5" s="24"/>
      <c r="KYC5" s="24"/>
      <c r="KYD5" s="24"/>
      <c r="KYE5" s="24"/>
      <c r="KYF5" s="24"/>
      <c r="KYG5" s="24"/>
      <c r="KYH5" s="24"/>
      <c r="KYI5" s="24"/>
      <c r="KYJ5" s="24"/>
      <c r="KYK5" s="24"/>
      <c r="KYL5" s="24"/>
      <c r="KYM5" s="24"/>
      <c r="KYN5" s="24"/>
      <c r="KYO5" s="24"/>
      <c r="KYP5" s="24"/>
      <c r="KYQ5" s="24"/>
      <c r="KYR5" s="24"/>
      <c r="KYS5" s="24"/>
      <c r="KYT5" s="24"/>
      <c r="KYU5" s="24"/>
      <c r="KYV5" s="24"/>
      <c r="KYW5" s="24"/>
      <c r="KYX5" s="24"/>
      <c r="KYY5" s="24"/>
      <c r="KYZ5" s="24"/>
      <c r="KZA5" s="24"/>
      <c r="KZB5" s="24"/>
      <c r="KZC5" s="24"/>
      <c r="KZD5" s="24"/>
      <c r="KZE5" s="24"/>
      <c r="KZF5" s="24"/>
      <c r="KZG5" s="24"/>
      <c r="KZH5" s="24"/>
      <c r="KZI5" s="24"/>
      <c r="KZJ5" s="24"/>
      <c r="KZK5" s="24"/>
      <c r="KZL5" s="24"/>
      <c r="KZM5" s="24"/>
      <c r="KZN5" s="24"/>
      <c r="KZO5" s="24"/>
      <c r="KZP5" s="24"/>
      <c r="KZQ5" s="24"/>
      <c r="KZR5" s="24"/>
      <c r="KZS5" s="24"/>
      <c r="KZT5" s="24"/>
      <c r="KZU5" s="24"/>
      <c r="KZV5" s="24"/>
      <c r="KZW5" s="24"/>
      <c r="KZX5" s="24"/>
      <c r="KZY5" s="24"/>
      <c r="KZZ5" s="24"/>
      <c r="LAA5" s="24"/>
      <c r="LAB5" s="24"/>
      <c r="LAC5" s="24"/>
      <c r="LAD5" s="24"/>
      <c r="LAE5" s="24"/>
      <c r="LAF5" s="24"/>
      <c r="LAG5" s="24"/>
      <c r="LAH5" s="24"/>
      <c r="LAI5" s="24"/>
      <c r="LAJ5" s="24"/>
      <c r="LAK5" s="24"/>
      <c r="LAL5" s="24"/>
      <c r="LAM5" s="24"/>
      <c r="LAN5" s="24"/>
      <c r="LAO5" s="24"/>
      <c r="LAP5" s="24"/>
      <c r="LAQ5" s="24"/>
      <c r="LAR5" s="24"/>
      <c r="LAS5" s="24"/>
      <c r="LAT5" s="24"/>
      <c r="LAU5" s="24"/>
      <c r="LAV5" s="24"/>
      <c r="LAW5" s="24"/>
      <c r="LAX5" s="24"/>
      <c r="LAY5" s="24"/>
      <c r="LAZ5" s="24"/>
      <c r="LBA5" s="24"/>
      <c r="LBB5" s="24"/>
      <c r="LBC5" s="24"/>
      <c r="LBD5" s="24"/>
      <c r="LBE5" s="24"/>
      <c r="LBF5" s="24"/>
      <c r="LBG5" s="24"/>
      <c r="LBH5" s="24"/>
      <c r="LBI5" s="24"/>
      <c r="LBJ5" s="24"/>
      <c r="LBK5" s="24"/>
      <c r="LBL5" s="24"/>
      <c r="LBM5" s="24"/>
      <c r="LBN5" s="24"/>
      <c r="LBO5" s="24"/>
      <c r="LBP5" s="24"/>
      <c r="LBQ5" s="24"/>
      <c r="LBR5" s="24"/>
      <c r="LBS5" s="24"/>
      <c r="LBT5" s="24"/>
      <c r="LBU5" s="24"/>
      <c r="LBV5" s="24"/>
      <c r="LBW5" s="24"/>
      <c r="LBX5" s="24"/>
      <c r="LBY5" s="24"/>
      <c r="LBZ5" s="24"/>
      <c r="LCA5" s="24"/>
      <c r="LCB5" s="24"/>
      <c r="LCC5" s="24"/>
      <c r="LCD5" s="24"/>
      <c r="LCE5" s="24"/>
      <c r="LCF5" s="24"/>
      <c r="LCG5" s="24"/>
      <c r="LCH5" s="24"/>
      <c r="LCI5" s="24"/>
      <c r="LCJ5" s="24"/>
      <c r="LCK5" s="24"/>
      <c r="LCL5" s="24"/>
      <c r="LCM5" s="24"/>
      <c r="LCN5" s="24"/>
      <c r="LCO5" s="24"/>
      <c r="LCP5" s="24"/>
      <c r="LCQ5" s="24"/>
      <c r="LCR5" s="24"/>
      <c r="LCS5" s="24"/>
      <c r="LCT5" s="24"/>
      <c r="LCU5" s="24"/>
      <c r="LCV5" s="24"/>
      <c r="LCW5" s="24"/>
      <c r="LCX5" s="24"/>
      <c r="LCY5" s="24"/>
      <c r="LCZ5" s="24"/>
      <c r="LDA5" s="24"/>
      <c r="LDB5" s="24"/>
      <c r="LDC5" s="24"/>
      <c r="LDD5" s="24"/>
      <c r="LDE5" s="24"/>
      <c r="LDF5" s="24"/>
      <c r="LDG5" s="24"/>
      <c r="LDH5" s="24"/>
      <c r="LDI5" s="24"/>
      <c r="LDJ5" s="24"/>
      <c r="LDK5" s="24"/>
      <c r="LDL5" s="24"/>
      <c r="LDM5" s="24"/>
      <c r="LDN5" s="24"/>
      <c r="LDO5" s="24"/>
      <c r="LDP5" s="24"/>
      <c r="LDQ5" s="24"/>
      <c r="LDR5" s="24"/>
      <c r="LDS5" s="24"/>
      <c r="LDT5" s="24"/>
      <c r="LDU5" s="24"/>
      <c r="LDV5" s="24"/>
      <c r="LDW5" s="24"/>
      <c r="LDX5" s="24"/>
      <c r="LDY5" s="24"/>
      <c r="LDZ5" s="24"/>
      <c r="LEA5" s="24"/>
      <c r="LEB5" s="24"/>
      <c r="LEC5" s="24"/>
      <c r="LED5" s="24"/>
      <c r="LEE5" s="24"/>
      <c r="LEF5" s="24"/>
      <c r="LEG5" s="24"/>
      <c r="LEH5" s="24"/>
      <c r="LEI5" s="24"/>
      <c r="LEJ5" s="24"/>
      <c r="LEK5" s="24"/>
      <c r="LEL5" s="24"/>
      <c r="LEM5" s="24"/>
      <c r="LEN5" s="24"/>
      <c r="LEO5" s="24"/>
      <c r="LEP5" s="24"/>
      <c r="LEQ5" s="24"/>
      <c r="LER5" s="24"/>
      <c r="LES5" s="24"/>
      <c r="LET5" s="24"/>
      <c r="LEU5" s="24"/>
      <c r="LEV5" s="24"/>
      <c r="LEW5" s="24"/>
      <c r="LEX5" s="24"/>
      <c r="LEY5" s="24"/>
      <c r="LEZ5" s="24"/>
      <c r="LFA5" s="24"/>
      <c r="LFB5" s="24"/>
      <c r="LFC5" s="24"/>
      <c r="LFD5" s="24"/>
      <c r="LFE5" s="24"/>
      <c r="LFF5" s="24"/>
      <c r="LFG5" s="24"/>
      <c r="LFH5" s="24"/>
      <c r="LFI5" s="24"/>
      <c r="LFJ5" s="24"/>
      <c r="LFK5" s="24"/>
      <c r="LFL5" s="24"/>
      <c r="LFM5" s="24"/>
      <c r="LFN5" s="24"/>
      <c r="LFO5" s="24"/>
      <c r="LFP5" s="24"/>
      <c r="LFQ5" s="24"/>
      <c r="LFR5" s="24"/>
      <c r="LFS5" s="24"/>
      <c r="LFT5" s="24"/>
      <c r="LFU5" s="24"/>
      <c r="LFV5" s="24"/>
      <c r="LFW5" s="24"/>
      <c r="LFX5" s="24"/>
      <c r="LFY5" s="24"/>
      <c r="LFZ5" s="24"/>
      <c r="LGA5" s="24"/>
      <c r="LGB5" s="24"/>
      <c r="LGC5" s="24"/>
      <c r="LGD5" s="24"/>
      <c r="LGE5" s="24"/>
      <c r="LGF5" s="24"/>
      <c r="LGG5" s="24"/>
      <c r="LGH5" s="24"/>
      <c r="LGI5" s="24"/>
      <c r="LGJ5" s="24"/>
      <c r="LGK5" s="24"/>
      <c r="LGL5" s="24"/>
      <c r="LGM5" s="24"/>
      <c r="LGN5" s="24"/>
      <c r="LGO5" s="24"/>
      <c r="LGP5" s="24"/>
      <c r="LGQ5" s="24"/>
      <c r="LGR5" s="24"/>
      <c r="LGS5" s="24"/>
      <c r="LGT5" s="24"/>
      <c r="LGU5" s="24"/>
      <c r="LGV5" s="24"/>
      <c r="LGW5" s="24"/>
      <c r="LGX5" s="24"/>
      <c r="LGY5" s="24"/>
      <c r="LGZ5" s="24"/>
      <c r="LHA5" s="24"/>
      <c r="LHB5" s="24"/>
      <c r="LHC5" s="24"/>
      <c r="LHD5" s="24"/>
      <c r="LHE5" s="24"/>
      <c r="LHF5" s="24"/>
      <c r="LHG5" s="24"/>
      <c r="LHH5" s="24"/>
      <c r="LHI5" s="24"/>
      <c r="LHJ5" s="24"/>
      <c r="LHK5" s="24"/>
      <c r="LHL5" s="24"/>
      <c r="LHM5" s="24"/>
      <c r="LHN5" s="24"/>
      <c r="LHO5" s="24"/>
      <c r="LHP5" s="24"/>
      <c r="LHQ5" s="24"/>
      <c r="LHR5" s="24"/>
      <c r="LHS5" s="24"/>
      <c r="LHT5" s="24"/>
      <c r="LHU5" s="24"/>
      <c r="LHV5" s="24"/>
      <c r="LHW5" s="24"/>
      <c r="LHX5" s="24"/>
      <c r="LHY5" s="24"/>
      <c r="LHZ5" s="24"/>
      <c r="LIA5" s="24"/>
      <c r="LIB5" s="24"/>
      <c r="LIC5" s="24"/>
      <c r="LID5" s="24"/>
      <c r="LIE5" s="24"/>
      <c r="LIF5" s="24"/>
      <c r="LIG5" s="24"/>
      <c r="LIH5" s="24"/>
      <c r="LII5" s="24"/>
      <c r="LIJ5" s="24"/>
      <c r="LIK5" s="24"/>
      <c r="LIL5" s="24"/>
      <c r="LIM5" s="24"/>
      <c r="LIN5" s="24"/>
      <c r="LIO5" s="24"/>
      <c r="LIP5" s="24"/>
      <c r="LIQ5" s="24"/>
      <c r="LIR5" s="24"/>
      <c r="LIS5" s="24"/>
      <c r="LIT5" s="24"/>
      <c r="LIU5" s="24"/>
      <c r="LIV5" s="24"/>
      <c r="LIW5" s="24"/>
      <c r="LIX5" s="24"/>
      <c r="LIY5" s="24"/>
      <c r="LIZ5" s="24"/>
      <c r="LJA5" s="24"/>
      <c r="LJB5" s="24"/>
      <c r="LJC5" s="24"/>
      <c r="LJD5" s="24"/>
      <c r="LJE5" s="24"/>
      <c r="LJF5" s="24"/>
      <c r="LJG5" s="24"/>
      <c r="LJH5" s="24"/>
      <c r="LJI5" s="24"/>
      <c r="LJJ5" s="24"/>
      <c r="LJK5" s="24"/>
      <c r="LJL5" s="24"/>
      <c r="LJM5" s="24"/>
      <c r="LJN5" s="24"/>
      <c r="LJO5" s="24"/>
      <c r="LJP5" s="24"/>
      <c r="LJQ5" s="24"/>
      <c r="LJR5" s="24"/>
      <c r="LJS5" s="24"/>
      <c r="LJT5" s="24"/>
      <c r="LJU5" s="24"/>
      <c r="LJV5" s="24"/>
      <c r="LJW5" s="24"/>
      <c r="LJX5" s="24"/>
      <c r="LJY5" s="24"/>
      <c r="LJZ5" s="24"/>
      <c r="LKA5" s="24"/>
      <c r="LKB5" s="24"/>
      <c r="LKC5" s="24"/>
      <c r="LKD5" s="24"/>
      <c r="LKE5" s="24"/>
      <c r="LKF5" s="24"/>
      <c r="LKG5" s="24"/>
      <c r="LKH5" s="24"/>
      <c r="LKI5" s="24"/>
      <c r="LKJ5" s="24"/>
      <c r="LKK5" s="24"/>
      <c r="LKL5" s="24"/>
      <c r="LKM5" s="24"/>
      <c r="LKN5" s="24"/>
      <c r="LKO5" s="24"/>
      <c r="LKP5" s="24"/>
      <c r="LKQ5" s="24"/>
      <c r="LKR5" s="24"/>
      <c r="LKS5" s="24"/>
      <c r="LKT5" s="24"/>
      <c r="LKU5" s="24"/>
      <c r="LKV5" s="24"/>
      <c r="LKW5" s="24"/>
      <c r="LKX5" s="24"/>
      <c r="LKY5" s="24"/>
      <c r="LKZ5" s="24"/>
      <c r="LLA5" s="24"/>
      <c r="LLB5" s="24"/>
      <c r="LLC5" s="24"/>
      <c r="LLD5" s="24"/>
      <c r="LLE5" s="24"/>
      <c r="LLF5" s="24"/>
      <c r="LLG5" s="24"/>
      <c r="LLH5" s="24"/>
      <c r="LLI5" s="24"/>
      <c r="LLJ5" s="24"/>
      <c r="LLK5" s="24"/>
      <c r="LLL5" s="24"/>
      <c r="LLM5" s="24"/>
      <c r="LLN5" s="24"/>
      <c r="LLO5" s="24"/>
      <c r="LLP5" s="24"/>
      <c r="LLQ5" s="24"/>
      <c r="LLR5" s="24"/>
      <c r="LLS5" s="24"/>
      <c r="LLT5" s="24"/>
      <c r="LLU5" s="24"/>
      <c r="LLV5" s="24"/>
      <c r="LLW5" s="24"/>
      <c r="LLX5" s="24"/>
      <c r="LLY5" s="24"/>
      <c r="LLZ5" s="24"/>
      <c r="LMA5" s="24"/>
      <c r="LMB5" s="24"/>
      <c r="LMC5" s="24"/>
      <c r="LMD5" s="24"/>
      <c r="LME5" s="24"/>
      <c r="LMF5" s="24"/>
      <c r="LMG5" s="24"/>
      <c r="LMH5" s="24"/>
      <c r="LMI5" s="24"/>
      <c r="LMJ5" s="24"/>
      <c r="LMK5" s="24"/>
      <c r="LML5" s="24"/>
      <c r="LMM5" s="24"/>
      <c r="LMN5" s="24"/>
      <c r="LMO5" s="24"/>
      <c r="LMP5" s="24"/>
      <c r="LMQ5" s="24"/>
      <c r="LMR5" s="24"/>
      <c r="LMS5" s="24"/>
      <c r="LMT5" s="24"/>
      <c r="LMU5" s="24"/>
      <c r="LMV5" s="24"/>
      <c r="LMW5" s="24"/>
      <c r="LMX5" s="24"/>
      <c r="LMY5" s="24"/>
      <c r="LMZ5" s="24"/>
      <c r="LNA5" s="24"/>
      <c r="LNB5" s="24"/>
      <c r="LNC5" s="24"/>
      <c r="LND5" s="24"/>
      <c r="LNE5" s="24"/>
      <c r="LNF5" s="24"/>
      <c r="LNG5" s="24"/>
      <c r="LNH5" s="24"/>
      <c r="LNI5" s="24"/>
      <c r="LNJ5" s="24"/>
      <c r="LNK5" s="24"/>
      <c r="LNL5" s="24"/>
      <c r="LNM5" s="24"/>
      <c r="LNN5" s="24"/>
      <c r="LNO5" s="24"/>
      <c r="LNP5" s="24"/>
      <c r="LNQ5" s="24"/>
      <c r="LNR5" s="24"/>
      <c r="LNS5" s="24"/>
      <c r="LNT5" s="24"/>
      <c r="LNU5" s="24"/>
      <c r="LNV5" s="24"/>
      <c r="LNW5" s="24"/>
      <c r="LNX5" s="24"/>
      <c r="LNY5" s="24"/>
      <c r="LNZ5" s="24"/>
      <c r="LOA5" s="24"/>
      <c r="LOB5" s="24"/>
      <c r="LOC5" s="24"/>
      <c r="LOD5" s="24"/>
      <c r="LOE5" s="24"/>
      <c r="LOF5" s="24"/>
      <c r="LOG5" s="24"/>
      <c r="LOH5" s="24"/>
      <c r="LOI5" s="24"/>
      <c r="LOJ5" s="24"/>
      <c r="LOK5" s="24"/>
      <c r="LOL5" s="24"/>
      <c r="LOM5" s="24"/>
      <c r="LON5" s="24"/>
      <c r="LOO5" s="24"/>
      <c r="LOP5" s="24"/>
      <c r="LOQ5" s="24"/>
      <c r="LOR5" s="24"/>
      <c r="LOS5" s="24"/>
      <c r="LOT5" s="24"/>
      <c r="LOU5" s="24"/>
      <c r="LOV5" s="24"/>
      <c r="LOW5" s="24"/>
      <c r="LOX5" s="24"/>
      <c r="LOY5" s="24"/>
      <c r="LOZ5" s="24"/>
      <c r="LPA5" s="24"/>
      <c r="LPB5" s="24"/>
      <c r="LPC5" s="24"/>
      <c r="LPD5" s="24"/>
      <c r="LPE5" s="24"/>
      <c r="LPF5" s="24"/>
      <c r="LPG5" s="24"/>
      <c r="LPH5" s="24"/>
      <c r="LPI5" s="24"/>
      <c r="LPJ5" s="24"/>
      <c r="LPK5" s="24"/>
      <c r="LPL5" s="24"/>
      <c r="LPM5" s="24"/>
      <c r="LPN5" s="24"/>
      <c r="LPO5" s="24"/>
      <c r="LPP5" s="24"/>
      <c r="LPQ5" s="24"/>
      <c r="LPR5" s="24"/>
      <c r="LPS5" s="24"/>
      <c r="LPT5" s="24"/>
      <c r="LPU5" s="24"/>
      <c r="LPV5" s="24"/>
      <c r="LPW5" s="24"/>
      <c r="LPX5" s="24"/>
      <c r="LPY5" s="24"/>
      <c r="LPZ5" s="24"/>
      <c r="LQA5" s="24"/>
      <c r="LQB5" s="24"/>
      <c r="LQC5" s="24"/>
      <c r="LQD5" s="24"/>
      <c r="LQE5" s="24"/>
      <c r="LQF5" s="24"/>
      <c r="LQG5" s="24"/>
      <c r="LQH5" s="24"/>
      <c r="LQI5" s="24"/>
      <c r="LQJ5" s="24"/>
      <c r="LQK5" s="24"/>
      <c r="LQL5" s="24"/>
      <c r="LQM5" s="24"/>
      <c r="LQN5" s="24"/>
      <c r="LQO5" s="24"/>
      <c r="LQP5" s="24"/>
      <c r="LQQ5" s="24"/>
      <c r="LQR5" s="24"/>
      <c r="LQS5" s="24"/>
      <c r="LQT5" s="24"/>
      <c r="LQU5" s="24"/>
      <c r="LQV5" s="24"/>
      <c r="LQW5" s="24"/>
      <c r="LQX5" s="24"/>
      <c r="LQY5" s="24"/>
      <c r="LQZ5" s="24"/>
      <c r="LRA5" s="24"/>
      <c r="LRB5" s="24"/>
      <c r="LRC5" s="24"/>
      <c r="LRD5" s="24"/>
      <c r="LRE5" s="24"/>
      <c r="LRF5" s="24"/>
      <c r="LRG5" s="24"/>
      <c r="LRH5" s="24"/>
      <c r="LRI5" s="24"/>
      <c r="LRJ5" s="24"/>
      <c r="LRK5" s="24"/>
      <c r="LRL5" s="24"/>
      <c r="LRM5" s="24"/>
      <c r="LRN5" s="24"/>
      <c r="LRO5" s="24"/>
      <c r="LRP5" s="24"/>
      <c r="LRQ5" s="24"/>
      <c r="LRR5" s="24"/>
      <c r="LRS5" s="24"/>
      <c r="LRT5" s="24"/>
      <c r="LRU5" s="24"/>
      <c r="LRV5" s="24"/>
      <c r="LRW5" s="24"/>
      <c r="LRX5" s="24"/>
      <c r="LRY5" s="24"/>
      <c r="LRZ5" s="24"/>
      <c r="LSA5" s="24"/>
      <c r="LSB5" s="24"/>
      <c r="LSC5" s="24"/>
      <c r="LSD5" s="24"/>
      <c r="LSE5" s="24"/>
      <c r="LSF5" s="24"/>
      <c r="LSG5" s="24"/>
      <c r="LSH5" s="24"/>
      <c r="LSI5" s="24"/>
      <c r="LSJ5" s="24"/>
      <c r="LSK5" s="24"/>
      <c r="LSL5" s="24"/>
      <c r="LSM5" s="24"/>
      <c r="LSN5" s="24"/>
      <c r="LSO5" s="24"/>
      <c r="LSP5" s="24"/>
      <c r="LSQ5" s="24"/>
      <c r="LSR5" s="24"/>
      <c r="LSS5" s="24"/>
      <c r="LST5" s="24"/>
      <c r="LSU5" s="24"/>
      <c r="LSV5" s="24"/>
      <c r="LSW5" s="24"/>
      <c r="LSX5" s="24"/>
      <c r="LSY5" s="24"/>
      <c r="LSZ5" s="24"/>
      <c r="LTA5" s="24"/>
      <c r="LTB5" s="24"/>
      <c r="LTC5" s="24"/>
      <c r="LTD5" s="24"/>
      <c r="LTE5" s="24"/>
      <c r="LTF5" s="24"/>
      <c r="LTG5" s="24"/>
      <c r="LTH5" s="24"/>
      <c r="LTI5" s="24"/>
      <c r="LTJ5" s="24"/>
      <c r="LTK5" s="24"/>
      <c r="LTL5" s="24"/>
      <c r="LTM5" s="24"/>
      <c r="LTN5" s="24"/>
      <c r="LTO5" s="24"/>
      <c r="LTP5" s="24"/>
      <c r="LTQ5" s="24"/>
      <c r="LTR5" s="24"/>
      <c r="LTS5" s="24"/>
      <c r="LTT5" s="24"/>
      <c r="LTU5" s="24"/>
      <c r="LTV5" s="24"/>
      <c r="LTW5" s="24"/>
      <c r="LTX5" s="24"/>
      <c r="LTY5" s="24"/>
      <c r="LTZ5" s="24"/>
      <c r="LUA5" s="24"/>
      <c r="LUB5" s="24"/>
      <c r="LUC5" s="24"/>
      <c r="LUD5" s="24"/>
      <c r="LUE5" s="24"/>
      <c r="LUF5" s="24"/>
      <c r="LUG5" s="24"/>
      <c r="LUH5" s="24"/>
      <c r="LUI5" s="24"/>
      <c r="LUJ5" s="24"/>
      <c r="LUK5" s="24"/>
      <c r="LUL5" s="24"/>
      <c r="LUM5" s="24"/>
      <c r="LUN5" s="24"/>
      <c r="LUO5" s="24"/>
      <c r="LUP5" s="24"/>
      <c r="LUQ5" s="24"/>
      <c r="LUR5" s="24"/>
      <c r="LUS5" s="24"/>
      <c r="LUT5" s="24"/>
      <c r="LUU5" s="24"/>
      <c r="LUV5" s="24"/>
      <c r="LUW5" s="24"/>
      <c r="LUX5" s="24"/>
      <c r="LUY5" s="24"/>
      <c r="LUZ5" s="24"/>
      <c r="LVA5" s="24"/>
      <c r="LVB5" s="24"/>
      <c r="LVC5" s="24"/>
      <c r="LVD5" s="24"/>
      <c r="LVE5" s="24"/>
      <c r="LVF5" s="24"/>
      <c r="LVG5" s="24"/>
      <c r="LVH5" s="24"/>
      <c r="LVI5" s="24"/>
      <c r="LVJ5" s="24"/>
      <c r="LVK5" s="24"/>
      <c r="LVL5" s="24"/>
      <c r="LVM5" s="24"/>
      <c r="LVN5" s="24"/>
      <c r="LVO5" s="24"/>
      <c r="LVP5" s="24"/>
      <c r="LVQ5" s="24"/>
      <c r="LVR5" s="24"/>
      <c r="LVS5" s="24"/>
      <c r="LVT5" s="24"/>
      <c r="LVU5" s="24"/>
      <c r="LVV5" s="24"/>
      <c r="LVW5" s="24"/>
      <c r="LVX5" s="24"/>
      <c r="LVY5" s="24"/>
      <c r="LVZ5" s="24"/>
      <c r="LWA5" s="24"/>
      <c r="LWB5" s="24"/>
      <c r="LWC5" s="24"/>
      <c r="LWD5" s="24"/>
      <c r="LWE5" s="24"/>
      <c r="LWF5" s="24"/>
      <c r="LWG5" s="24"/>
      <c r="LWH5" s="24"/>
      <c r="LWI5" s="24"/>
      <c r="LWJ5" s="24"/>
      <c r="LWK5" s="24"/>
      <c r="LWL5" s="24"/>
      <c r="LWM5" s="24"/>
      <c r="LWN5" s="24"/>
      <c r="LWO5" s="24"/>
      <c r="LWP5" s="24"/>
      <c r="LWQ5" s="24"/>
      <c r="LWR5" s="24"/>
      <c r="LWS5" s="24"/>
      <c r="LWT5" s="24"/>
      <c r="LWU5" s="24"/>
      <c r="LWV5" s="24"/>
      <c r="LWW5" s="24"/>
      <c r="LWX5" s="24"/>
      <c r="LWY5" s="24"/>
      <c r="LWZ5" s="24"/>
      <c r="LXA5" s="24"/>
      <c r="LXB5" s="24"/>
      <c r="LXC5" s="24"/>
      <c r="LXD5" s="24"/>
      <c r="LXE5" s="24"/>
      <c r="LXF5" s="24"/>
      <c r="LXG5" s="24"/>
      <c r="LXH5" s="24"/>
      <c r="LXI5" s="24"/>
      <c r="LXJ5" s="24"/>
      <c r="LXK5" s="24"/>
      <c r="LXL5" s="24"/>
      <c r="LXM5" s="24"/>
      <c r="LXN5" s="24"/>
      <c r="LXO5" s="24"/>
      <c r="LXP5" s="24"/>
      <c r="LXQ5" s="24"/>
      <c r="LXR5" s="24"/>
      <c r="LXS5" s="24"/>
      <c r="LXT5" s="24"/>
      <c r="LXU5" s="24"/>
      <c r="LXV5" s="24"/>
      <c r="LXW5" s="24"/>
      <c r="LXX5" s="24"/>
      <c r="LXY5" s="24"/>
      <c r="LXZ5" s="24"/>
      <c r="LYA5" s="24"/>
      <c r="LYB5" s="24"/>
      <c r="LYC5" s="24"/>
      <c r="LYD5" s="24"/>
      <c r="LYE5" s="24"/>
      <c r="LYF5" s="24"/>
      <c r="LYG5" s="24"/>
      <c r="LYH5" s="24"/>
      <c r="LYI5" s="24"/>
      <c r="LYJ5" s="24"/>
      <c r="LYK5" s="24"/>
      <c r="LYL5" s="24"/>
      <c r="LYM5" s="24"/>
      <c r="LYN5" s="24"/>
      <c r="LYO5" s="24"/>
      <c r="LYP5" s="24"/>
      <c r="LYQ5" s="24"/>
      <c r="LYR5" s="24"/>
      <c r="LYS5" s="24"/>
      <c r="LYT5" s="24"/>
      <c r="LYU5" s="24"/>
      <c r="LYV5" s="24"/>
      <c r="LYW5" s="24"/>
      <c r="LYX5" s="24"/>
      <c r="LYY5" s="24"/>
      <c r="LYZ5" s="24"/>
      <c r="LZA5" s="24"/>
      <c r="LZB5" s="24"/>
      <c r="LZC5" s="24"/>
      <c r="LZD5" s="24"/>
      <c r="LZE5" s="24"/>
      <c r="LZF5" s="24"/>
      <c r="LZG5" s="24"/>
      <c r="LZH5" s="24"/>
      <c r="LZI5" s="24"/>
      <c r="LZJ5" s="24"/>
      <c r="LZK5" s="24"/>
      <c r="LZL5" s="24"/>
      <c r="LZM5" s="24"/>
      <c r="LZN5" s="24"/>
      <c r="LZO5" s="24"/>
      <c r="LZP5" s="24"/>
      <c r="LZQ5" s="24"/>
      <c r="LZR5" s="24"/>
      <c r="LZS5" s="24"/>
      <c r="LZT5" s="24"/>
      <c r="LZU5" s="24"/>
      <c r="LZV5" s="24"/>
      <c r="LZW5" s="24"/>
      <c r="LZX5" s="24"/>
      <c r="LZY5" s="24"/>
      <c r="LZZ5" s="24"/>
      <c r="MAA5" s="24"/>
      <c r="MAB5" s="24"/>
      <c r="MAC5" s="24"/>
      <c r="MAD5" s="24"/>
      <c r="MAE5" s="24"/>
      <c r="MAF5" s="24"/>
      <c r="MAG5" s="24"/>
      <c r="MAH5" s="24"/>
      <c r="MAI5" s="24"/>
      <c r="MAJ5" s="24"/>
      <c r="MAK5" s="24"/>
      <c r="MAL5" s="24"/>
      <c r="MAM5" s="24"/>
      <c r="MAN5" s="24"/>
      <c r="MAO5" s="24"/>
      <c r="MAP5" s="24"/>
      <c r="MAQ5" s="24"/>
      <c r="MAR5" s="24"/>
      <c r="MAS5" s="24"/>
      <c r="MAT5" s="24"/>
      <c r="MAU5" s="24"/>
      <c r="MAV5" s="24"/>
      <c r="MAW5" s="24"/>
      <c r="MAX5" s="24"/>
      <c r="MAY5" s="24"/>
      <c r="MAZ5" s="24"/>
      <c r="MBA5" s="24"/>
      <c r="MBB5" s="24"/>
      <c r="MBC5" s="24"/>
      <c r="MBD5" s="24"/>
      <c r="MBE5" s="24"/>
      <c r="MBF5" s="24"/>
      <c r="MBG5" s="24"/>
      <c r="MBH5" s="24"/>
      <c r="MBI5" s="24"/>
      <c r="MBJ5" s="24"/>
      <c r="MBK5" s="24"/>
      <c r="MBL5" s="24"/>
      <c r="MBM5" s="24"/>
      <c r="MBN5" s="24"/>
      <c r="MBO5" s="24"/>
      <c r="MBP5" s="24"/>
      <c r="MBQ5" s="24"/>
      <c r="MBR5" s="24"/>
      <c r="MBS5" s="24"/>
      <c r="MBT5" s="24"/>
      <c r="MBU5" s="24"/>
      <c r="MBV5" s="24"/>
      <c r="MBW5" s="24"/>
      <c r="MBX5" s="24"/>
      <c r="MBY5" s="24"/>
      <c r="MBZ5" s="24"/>
      <c r="MCA5" s="24"/>
      <c r="MCB5" s="24"/>
      <c r="MCC5" s="24"/>
      <c r="MCD5" s="24"/>
      <c r="MCE5" s="24"/>
      <c r="MCF5" s="24"/>
      <c r="MCG5" s="24"/>
      <c r="MCH5" s="24"/>
      <c r="MCI5" s="24"/>
      <c r="MCJ5" s="24"/>
      <c r="MCK5" s="24"/>
      <c r="MCL5" s="24"/>
      <c r="MCM5" s="24"/>
      <c r="MCN5" s="24"/>
      <c r="MCO5" s="24"/>
      <c r="MCP5" s="24"/>
      <c r="MCQ5" s="24"/>
      <c r="MCR5" s="24"/>
      <c r="MCS5" s="24"/>
      <c r="MCT5" s="24"/>
      <c r="MCU5" s="24"/>
      <c r="MCV5" s="24"/>
      <c r="MCW5" s="24"/>
      <c r="MCX5" s="24"/>
      <c r="MCY5" s="24"/>
      <c r="MCZ5" s="24"/>
      <c r="MDA5" s="24"/>
      <c r="MDB5" s="24"/>
      <c r="MDC5" s="24"/>
      <c r="MDD5" s="24"/>
      <c r="MDE5" s="24"/>
      <c r="MDF5" s="24"/>
      <c r="MDG5" s="24"/>
      <c r="MDH5" s="24"/>
      <c r="MDI5" s="24"/>
      <c r="MDJ5" s="24"/>
      <c r="MDK5" s="24"/>
      <c r="MDL5" s="24"/>
      <c r="MDM5" s="24"/>
      <c r="MDN5" s="24"/>
      <c r="MDO5" s="24"/>
      <c r="MDP5" s="24"/>
      <c r="MDQ5" s="24"/>
      <c r="MDR5" s="24"/>
      <c r="MDS5" s="24"/>
      <c r="MDT5" s="24"/>
      <c r="MDU5" s="24"/>
      <c r="MDV5" s="24"/>
      <c r="MDW5" s="24"/>
      <c r="MDX5" s="24"/>
      <c r="MDY5" s="24"/>
      <c r="MDZ5" s="24"/>
      <c r="MEA5" s="24"/>
      <c r="MEB5" s="24"/>
      <c r="MEC5" s="24"/>
      <c r="MED5" s="24"/>
      <c r="MEE5" s="24"/>
      <c r="MEF5" s="24"/>
      <c r="MEG5" s="24"/>
      <c r="MEH5" s="24"/>
      <c r="MEI5" s="24"/>
      <c r="MEJ5" s="24"/>
      <c r="MEK5" s="24"/>
      <c r="MEL5" s="24"/>
      <c r="MEM5" s="24"/>
      <c r="MEN5" s="24"/>
      <c r="MEO5" s="24"/>
      <c r="MEP5" s="24"/>
      <c r="MEQ5" s="24"/>
      <c r="MER5" s="24"/>
      <c r="MES5" s="24"/>
      <c r="MET5" s="24"/>
      <c r="MEU5" s="24"/>
      <c r="MEV5" s="24"/>
      <c r="MEW5" s="24"/>
      <c r="MEX5" s="24"/>
      <c r="MEY5" s="24"/>
      <c r="MEZ5" s="24"/>
      <c r="MFA5" s="24"/>
      <c r="MFB5" s="24"/>
      <c r="MFC5" s="24"/>
      <c r="MFD5" s="24"/>
      <c r="MFE5" s="24"/>
      <c r="MFF5" s="24"/>
      <c r="MFG5" s="24"/>
      <c r="MFH5" s="24"/>
      <c r="MFI5" s="24"/>
      <c r="MFJ5" s="24"/>
      <c r="MFK5" s="24"/>
      <c r="MFL5" s="24"/>
      <c r="MFM5" s="24"/>
      <c r="MFN5" s="24"/>
      <c r="MFO5" s="24"/>
      <c r="MFP5" s="24"/>
      <c r="MFQ5" s="24"/>
      <c r="MFR5" s="24"/>
      <c r="MFS5" s="24"/>
      <c r="MFT5" s="24"/>
      <c r="MFU5" s="24"/>
      <c r="MFV5" s="24"/>
      <c r="MFW5" s="24"/>
      <c r="MFX5" s="24"/>
      <c r="MFY5" s="24"/>
      <c r="MFZ5" s="24"/>
      <c r="MGA5" s="24"/>
      <c r="MGB5" s="24"/>
      <c r="MGC5" s="24"/>
      <c r="MGD5" s="24"/>
      <c r="MGE5" s="24"/>
      <c r="MGF5" s="24"/>
      <c r="MGG5" s="24"/>
      <c r="MGH5" s="24"/>
      <c r="MGI5" s="24"/>
      <c r="MGJ5" s="24"/>
      <c r="MGK5" s="24"/>
      <c r="MGL5" s="24"/>
      <c r="MGM5" s="24"/>
      <c r="MGN5" s="24"/>
      <c r="MGO5" s="24"/>
      <c r="MGP5" s="24"/>
      <c r="MGQ5" s="24"/>
      <c r="MGR5" s="24"/>
      <c r="MGS5" s="24"/>
      <c r="MGT5" s="24"/>
      <c r="MGU5" s="24"/>
      <c r="MGV5" s="24"/>
      <c r="MGW5" s="24"/>
      <c r="MGX5" s="24"/>
      <c r="MGY5" s="24"/>
      <c r="MGZ5" s="24"/>
      <c r="MHA5" s="24"/>
      <c r="MHB5" s="24"/>
      <c r="MHC5" s="24"/>
      <c r="MHD5" s="24"/>
      <c r="MHE5" s="24"/>
      <c r="MHF5" s="24"/>
      <c r="MHG5" s="24"/>
      <c r="MHH5" s="24"/>
      <c r="MHI5" s="24"/>
      <c r="MHJ5" s="24"/>
      <c r="MHK5" s="24"/>
      <c r="MHL5" s="24"/>
      <c r="MHM5" s="24"/>
      <c r="MHN5" s="24"/>
      <c r="MHO5" s="24"/>
      <c r="MHP5" s="24"/>
      <c r="MHQ5" s="24"/>
      <c r="MHR5" s="24"/>
      <c r="MHS5" s="24"/>
      <c r="MHT5" s="24"/>
      <c r="MHU5" s="24"/>
      <c r="MHV5" s="24"/>
      <c r="MHW5" s="24"/>
      <c r="MHX5" s="24"/>
      <c r="MHY5" s="24"/>
      <c r="MHZ5" s="24"/>
      <c r="MIA5" s="24"/>
      <c r="MIB5" s="24"/>
      <c r="MIC5" s="24"/>
      <c r="MID5" s="24"/>
      <c r="MIE5" s="24"/>
      <c r="MIF5" s="24"/>
      <c r="MIG5" s="24"/>
      <c r="MIH5" s="24"/>
      <c r="MII5" s="24"/>
      <c r="MIJ5" s="24"/>
      <c r="MIK5" s="24"/>
      <c r="MIL5" s="24"/>
      <c r="MIM5" s="24"/>
      <c r="MIN5" s="24"/>
      <c r="MIO5" s="24"/>
      <c r="MIP5" s="24"/>
      <c r="MIQ5" s="24"/>
      <c r="MIR5" s="24"/>
      <c r="MIS5" s="24"/>
      <c r="MIT5" s="24"/>
      <c r="MIU5" s="24"/>
      <c r="MIV5" s="24"/>
      <c r="MIW5" s="24"/>
      <c r="MIX5" s="24"/>
      <c r="MIY5" s="24"/>
      <c r="MIZ5" s="24"/>
      <c r="MJA5" s="24"/>
      <c r="MJB5" s="24"/>
      <c r="MJC5" s="24"/>
      <c r="MJD5" s="24"/>
      <c r="MJE5" s="24"/>
      <c r="MJF5" s="24"/>
      <c r="MJG5" s="24"/>
      <c r="MJH5" s="24"/>
      <c r="MJI5" s="24"/>
      <c r="MJJ5" s="24"/>
      <c r="MJK5" s="24"/>
      <c r="MJL5" s="24"/>
      <c r="MJM5" s="24"/>
      <c r="MJN5" s="24"/>
      <c r="MJO5" s="24"/>
      <c r="MJP5" s="24"/>
      <c r="MJQ5" s="24"/>
      <c r="MJR5" s="24"/>
      <c r="MJS5" s="24"/>
      <c r="MJT5" s="24"/>
      <c r="MJU5" s="24"/>
      <c r="MJV5" s="24"/>
      <c r="MJW5" s="24"/>
      <c r="MJX5" s="24"/>
      <c r="MJY5" s="24"/>
      <c r="MJZ5" s="24"/>
      <c r="MKA5" s="24"/>
      <c r="MKB5" s="24"/>
      <c r="MKC5" s="24"/>
      <c r="MKD5" s="24"/>
      <c r="MKE5" s="24"/>
      <c r="MKF5" s="24"/>
      <c r="MKG5" s="24"/>
      <c r="MKH5" s="24"/>
      <c r="MKI5" s="24"/>
      <c r="MKJ5" s="24"/>
      <c r="MKK5" s="24"/>
      <c r="MKL5" s="24"/>
      <c r="MKM5" s="24"/>
      <c r="MKN5" s="24"/>
      <c r="MKO5" s="24"/>
      <c r="MKP5" s="24"/>
      <c r="MKQ5" s="24"/>
      <c r="MKR5" s="24"/>
      <c r="MKS5" s="24"/>
      <c r="MKT5" s="24"/>
      <c r="MKU5" s="24"/>
      <c r="MKV5" s="24"/>
      <c r="MKW5" s="24"/>
      <c r="MKX5" s="24"/>
      <c r="MKY5" s="24"/>
      <c r="MKZ5" s="24"/>
      <c r="MLA5" s="24"/>
      <c r="MLB5" s="24"/>
      <c r="MLC5" s="24"/>
      <c r="MLD5" s="24"/>
      <c r="MLE5" s="24"/>
      <c r="MLF5" s="24"/>
      <c r="MLG5" s="24"/>
      <c r="MLH5" s="24"/>
      <c r="MLI5" s="24"/>
      <c r="MLJ5" s="24"/>
      <c r="MLK5" s="24"/>
      <c r="MLL5" s="24"/>
      <c r="MLM5" s="24"/>
      <c r="MLN5" s="24"/>
      <c r="MLO5" s="24"/>
      <c r="MLP5" s="24"/>
      <c r="MLQ5" s="24"/>
      <c r="MLR5" s="24"/>
      <c r="MLS5" s="24"/>
      <c r="MLT5" s="24"/>
      <c r="MLU5" s="24"/>
      <c r="MLV5" s="24"/>
      <c r="MLW5" s="24"/>
      <c r="MLX5" s="24"/>
      <c r="MLY5" s="24"/>
      <c r="MLZ5" s="24"/>
      <c r="MMA5" s="24"/>
      <c r="MMB5" s="24"/>
      <c r="MMC5" s="24"/>
      <c r="MMD5" s="24"/>
      <c r="MME5" s="24"/>
      <c r="MMF5" s="24"/>
      <c r="MMG5" s="24"/>
      <c r="MMH5" s="24"/>
      <c r="MMI5" s="24"/>
      <c r="MMJ5" s="24"/>
      <c r="MMK5" s="24"/>
      <c r="MML5" s="24"/>
      <c r="MMM5" s="24"/>
      <c r="MMN5" s="24"/>
      <c r="MMO5" s="24"/>
      <c r="MMP5" s="24"/>
      <c r="MMQ5" s="24"/>
      <c r="MMR5" s="24"/>
      <c r="MMS5" s="24"/>
      <c r="MMT5" s="24"/>
      <c r="MMU5" s="24"/>
      <c r="MMV5" s="24"/>
      <c r="MMW5" s="24"/>
      <c r="MMX5" s="24"/>
      <c r="MMY5" s="24"/>
      <c r="MMZ5" s="24"/>
      <c r="MNA5" s="24"/>
      <c r="MNB5" s="24"/>
      <c r="MNC5" s="24"/>
      <c r="MND5" s="24"/>
      <c r="MNE5" s="24"/>
      <c r="MNF5" s="24"/>
      <c r="MNG5" s="24"/>
      <c r="MNH5" s="24"/>
      <c r="MNI5" s="24"/>
      <c r="MNJ5" s="24"/>
      <c r="MNK5" s="24"/>
      <c r="MNL5" s="24"/>
      <c r="MNM5" s="24"/>
      <c r="MNN5" s="24"/>
      <c r="MNO5" s="24"/>
      <c r="MNP5" s="24"/>
      <c r="MNQ5" s="24"/>
      <c r="MNR5" s="24"/>
      <c r="MNS5" s="24"/>
      <c r="MNT5" s="24"/>
      <c r="MNU5" s="24"/>
      <c r="MNV5" s="24"/>
      <c r="MNW5" s="24"/>
      <c r="MNX5" s="24"/>
      <c r="MNY5" s="24"/>
      <c r="MNZ5" s="24"/>
      <c r="MOA5" s="24"/>
      <c r="MOB5" s="24"/>
      <c r="MOC5" s="24"/>
      <c r="MOD5" s="24"/>
      <c r="MOE5" s="24"/>
      <c r="MOF5" s="24"/>
      <c r="MOG5" s="24"/>
      <c r="MOH5" s="24"/>
      <c r="MOI5" s="24"/>
      <c r="MOJ5" s="24"/>
      <c r="MOK5" s="24"/>
      <c r="MOL5" s="24"/>
      <c r="MOM5" s="24"/>
      <c r="MON5" s="24"/>
      <c r="MOO5" s="24"/>
      <c r="MOP5" s="24"/>
      <c r="MOQ5" s="24"/>
      <c r="MOR5" s="24"/>
      <c r="MOS5" s="24"/>
      <c r="MOT5" s="24"/>
      <c r="MOU5" s="24"/>
      <c r="MOV5" s="24"/>
      <c r="MOW5" s="24"/>
      <c r="MOX5" s="24"/>
      <c r="MOY5" s="24"/>
      <c r="MOZ5" s="24"/>
      <c r="MPA5" s="24"/>
      <c r="MPB5" s="24"/>
      <c r="MPC5" s="24"/>
      <c r="MPD5" s="24"/>
      <c r="MPE5" s="24"/>
      <c r="MPF5" s="24"/>
      <c r="MPG5" s="24"/>
      <c r="MPH5" s="24"/>
      <c r="MPI5" s="24"/>
      <c r="MPJ5" s="24"/>
      <c r="MPK5" s="24"/>
      <c r="MPL5" s="24"/>
      <c r="MPM5" s="24"/>
      <c r="MPN5" s="24"/>
      <c r="MPO5" s="24"/>
      <c r="MPP5" s="24"/>
      <c r="MPQ5" s="24"/>
      <c r="MPR5" s="24"/>
      <c r="MPS5" s="24"/>
      <c r="MPT5" s="24"/>
      <c r="MPU5" s="24"/>
      <c r="MPV5" s="24"/>
      <c r="MPW5" s="24"/>
      <c r="MPX5" s="24"/>
      <c r="MPY5" s="24"/>
      <c r="MPZ5" s="24"/>
      <c r="MQA5" s="24"/>
      <c r="MQB5" s="24"/>
      <c r="MQC5" s="24"/>
      <c r="MQD5" s="24"/>
      <c r="MQE5" s="24"/>
      <c r="MQF5" s="24"/>
      <c r="MQG5" s="24"/>
      <c r="MQH5" s="24"/>
      <c r="MQI5" s="24"/>
      <c r="MQJ5" s="24"/>
      <c r="MQK5" s="24"/>
      <c r="MQL5" s="24"/>
      <c r="MQM5" s="24"/>
      <c r="MQN5" s="24"/>
      <c r="MQO5" s="24"/>
      <c r="MQP5" s="24"/>
      <c r="MQQ5" s="24"/>
      <c r="MQR5" s="24"/>
      <c r="MQS5" s="24"/>
      <c r="MQT5" s="24"/>
      <c r="MQU5" s="24"/>
      <c r="MQV5" s="24"/>
      <c r="MQW5" s="24"/>
      <c r="MQX5" s="24"/>
      <c r="MQY5" s="24"/>
      <c r="MQZ5" s="24"/>
      <c r="MRA5" s="24"/>
      <c r="MRB5" s="24"/>
      <c r="MRC5" s="24"/>
      <c r="MRD5" s="24"/>
      <c r="MRE5" s="24"/>
      <c r="MRF5" s="24"/>
      <c r="MRG5" s="24"/>
      <c r="MRH5" s="24"/>
      <c r="MRI5" s="24"/>
      <c r="MRJ5" s="24"/>
      <c r="MRK5" s="24"/>
      <c r="MRL5" s="24"/>
      <c r="MRM5" s="24"/>
      <c r="MRN5" s="24"/>
      <c r="MRO5" s="24"/>
      <c r="MRP5" s="24"/>
      <c r="MRQ5" s="24"/>
      <c r="MRR5" s="24"/>
      <c r="MRS5" s="24"/>
      <c r="MRT5" s="24"/>
      <c r="MRU5" s="24"/>
      <c r="MRV5" s="24"/>
      <c r="MRW5" s="24"/>
      <c r="MRX5" s="24"/>
      <c r="MRY5" s="24"/>
      <c r="MRZ5" s="24"/>
      <c r="MSA5" s="24"/>
      <c r="MSB5" s="24"/>
      <c r="MSC5" s="24"/>
      <c r="MSD5" s="24"/>
      <c r="MSE5" s="24"/>
      <c r="MSF5" s="24"/>
      <c r="MSG5" s="24"/>
      <c r="MSH5" s="24"/>
      <c r="MSI5" s="24"/>
      <c r="MSJ5" s="24"/>
      <c r="MSK5" s="24"/>
      <c r="MSL5" s="24"/>
      <c r="MSM5" s="24"/>
      <c r="MSN5" s="24"/>
      <c r="MSO5" s="24"/>
      <c r="MSP5" s="24"/>
      <c r="MSQ5" s="24"/>
      <c r="MSR5" s="24"/>
      <c r="MSS5" s="24"/>
      <c r="MST5" s="24"/>
      <c r="MSU5" s="24"/>
      <c r="MSV5" s="24"/>
      <c r="MSW5" s="24"/>
      <c r="MSX5" s="24"/>
      <c r="MSY5" s="24"/>
      <c r="MSZ5" s="24"/>
      <c r="MTA5" s="24"/>
      <c r="MTB5" s="24"/>
      <c r="MTC5" s="24"/>
      <c r="MTD5" s="24"/>
      <c r="MTE5" s="24"/>
      <c r="MTF5" s="24"/>
      <c r="MTG5" s="24"/>
      <c r="MTH5" s="24"/>
      <c r="MTI5" s="24"/>
      <c r="MTJ5" s="24"/>
      <c r="MTK5" s="24"/>
      <c r="MTL5" s="24"/>
      <c r="MTM5" s="24"/>
      <c r="MTN5" s="24"/>
      <c r="MTO5" s="24"/>
      <c r="MTP5" s="24"/>
      <c r="MTQ5" s="24"/>
      <c r="MTR5" s="24"/>
      <c r="MTS5" s="24"/>
      <c r="MTT5" s="24"/>
      <c r="MTU5" s="24"/>
      <c r="MTV5" s="24"/>
      <c r="MTW5" s="24"/>
      <c r="MTX5" s="24"/>
      <c r="MTY5" s="24"/>
      <c r="MTZ5" s="24"/>
      <c r="MUA5" s="24"/>
      <c r="MUB5" s="24"/>
      <c r="MUC5" s="24"/>
      <c r="MUD5" s="24"/>
      <c r="MUE5" s="24"/>
      <c r="MUF5" s="24"/>
      <c r="MUG5" s="24"/>
      <c r="MUH5" s="24"/>
      <c r="MUI5" s="24"/>
      <c r="MUJ5" s="24"/>
      <c r="MUK5" s="24"/>
      <c r="MUL5" s="24"/>
      <c r="MUM5" s="24"/>
      <c r="MUN5" s="24"/>
      <c r="MUO5" s="24"/>
      <c r="MUP5" s="24"/>
      <c r="MUQ5" s="24"/>
      <c r="MUR5" s="24"/>
      <c r="MUS5" s="24"/>
      <c r="MUT5" s="24"/>
      <c r="MUU5" s="24"/>
      <c r="MUV5" s="24"/>
      <c r="MUW5" s="24"/>
      <c r="MUX5" s="24"/>
      <c r="MUY5" s="24"/>
      <c r="MUZ5" s="24"/>
      <c r="MVA5" s="24"/>
      <c r="MVB5" s="24"/>
      <c r="MVC5" s="24"/>
      <c r="MVD5" s="24"/>
      <c r="MVE5" s="24"/>
      <c r="MVF5" s="24"/>
      <c r="MVG5" s="24"/>
      <c r="MVH5" s="24"/>
      <c r="MVI5" s="24"/>
      <c r="MVJ5" s="24"/>
      <c r="MVK5" s="24"/>
      <c r="MVL5" s="24"/>
      <c r="MVM5" s="24"/>
      <c r="MVN5" s="24"/>
      <c r="MVO5" s="24"/>
      <c r="MVP5" s="24"/>
      <c r="MVQ5" s="24"/>
      <c r="MVR5" s="24"/>
      <c r="MVS5" s="24"/>
      <c r="MVT5" s="24"/>
      <c r="MVU5" s="24"/>
      <c r="MVV5" s="24"/>
      <c r="MVW5" s="24"/>
      <c r="MVX5" s="24"/>
      <c r="MVY5" s="24"/>
      <c r="MVZ5" s="24"/>
      <c r="MWA5" s="24"/>
      <c r="MWB5" s="24"/>
      <c r="MWC5" s="24"/>
      <c r="MWD5" s="24"/>
      <c r="MWE5" s="24"/>
      <c r="MWF5" s="24"/>
      <c r="MWG5" s="24"/>
      <c r="MWH5" s="24"/>
      <c r="MWI5" s="24"/>
      <c r="MWJ5" s="24"/>
      <c r="MWK5" s="24"/>
      <c r="MWL5" s="24"/>
      <c r="MWM5" s="24"/>
      <c r="MWN5" s="24"/>
      <c r="MWO5" s="24"/>
      <c r="MWP5" s="24"/>
      <c r="MWQ5" s="24"/>
      <c r="MWR5" s="24"/>
      <c r="MWS5" s="24"/>
      <c r="MWT5" s="24"/>
      <c r="MWU5" s="24"/>
      <c r="MWV5" s="24"/>
      <c r="MWW5" s="24"/>
      <c r="MWX5" s="24"/>
      <c r="MWY5" s="24"/>
      <c r="MWZ5" s="24"/>
      <c r="MXA5" s="24"/>
      <c r="MXB5" s="24"/>
      <c r="MXC5" s="24"/>
      <c r="MXD5" s="24"/>
      <c r="MXE5" s="24"/>
      <c r="MXF5" s="24"/>
      <c r="MXG5" s="24"/>
      <c r="MXH5" s="24"/>
      <c r="MXI5" s="24"/>
      <c r="MXJ5" s="24"/>
      <c r="MXK5" s="24"/>
      <c r="MXL5" s="24"/>
      <c r="MXM5" s="24"/>
      <c r="MXN5" s="24"/>
      <c r="MXO5" s="24"/>
      <c r="MXP5" s="24"/>
      <c r="MXQ5" s="24"/>
      <c r="MXR5" s="24"/>
      <c r="MXS5" s="24"/>
      <c r="MXT5" s="24"/>
      <c r="MXU5" s="24"/>
      <c r="MXV5" s="24"/>
      <c r="MXW5" s="24"/>
      <c r="MXX5" s="24"/>
      <c r="MXY5" s="24"/>
      <c r="MXZ5" s="24"/>
      <c r="MYA5" s="24"/>
      <c r="MYB5" s="24"/>
      <c r="MYC5" s="24"/>
      <c r="MYD5" s="24"/>
      <c r="MYE5" s="24"/>
      <c r="MYF5" s="24"/>
      <c r="MYG5" s="24"/>
      <c r="MYH5" s="24"/>
      <c r="MYI5" s="24"/>
      <c r="MYJ5" s="24"/>
      <c r="MYK5" s="24"/>
      <c r="MYL5" s="24"/>
      <c r="MYM5" s="24"/>
      <c r="MYN5" s="24"/>
      <c r="MYO5" s="24"/>
      <c r="MYP5" s="24"/>
      <c r="MYQ5" s="24"/>
      <c r="MYR5" s="24"/>
      <c r="MYS5" s="24"/>
      <c r="MYT5" s="24"/>
      <c r="MYU5" s="24"/>
      <c r="MYV5" s="24"/>
      <c r="MYW5" s="24"/>
      <c r="MYX5" s="24"/>
      <c r="MYY5" s="24"/>
      <c r="MYZ5" s="24"/>
      <c r="MZA5" s="24"/>
      <c r="MZB5" s="24"/>
      <c r="MZC5" s="24"/>
      <c r="MZD5" s="24"/>
      <c r="MZE5" s="24"/>
      <c r="MZF5" s="24"/>
      <c r="MZG5" s="24"/>
      <c r="MZH5" s="24"/>
      <c r="MZI5" s="24"/>
      <c r="MZJ5" s="24"/>
      <c r="MZK5" s="24"/>
      <c r="MZL5" s="24"/>
      <c r="MZM5" s="24"/>
      <c r="MZN5" s="24"/>
      <c r="MZO5" s="24"/>
      <c r="MZP5" s="24"/>
      <c r="MZQ5" s="24"/>
      <c r="MZR5" s="24"/>
      <c r="MZS5" s="24"/>
      <c r="MZT5" s="24"/>
      <c r="MZU5" s="24"/>
      <c r="MZV5" s="24"/>
      <c r="MZW5" s="24"/>
      <c r="MZX5" s="24"/>
      <c r="MZY5" s="24"/>
      <c r="MZZ5" s="24"/>
      <c r="NAA5" s="24"/>
      <c r="NAB5" s="24"/>
      <c r="NAC5" s="24"/>
      <c r="NAD5" s="24"/>
      <c r="NAE5" s="24"/>
      <c r="NAF5" s="24"/>
      <c r="NAG5" s="24"/>
      <c r="NAH5" s="24"/>
      <c r="NAI5" s="24"/>
      <c r="NAJ5" s="24"/>
      <c r="NAK5" s="24"/>
      <c r="NAL5" s="24"/>
      <c r="NAM5" s="24"/>
      <c r="NAN5" s="24"/>
      <c r="NAO5" s="24"/>
      <c r="NAP5" s="24"/>
      <c r="NAQ5" s="24"/>
      <c r="NAR5" s="24"/>
      <c r="NAS5" s="24"/>
      <c r="NAT5" s="24"/>
      <c r="NAU5" s="24"/>
      <c r="NAV5" s="24"/>
      <c r="NAW5" s="24"/>
      <c r="NAX5" s="24"/>
      <c r="NAY5" s="24"/>
      <c r="NAZ5" s="24"/>
      <c r="NBA5" s="24"/>
      <c r="NBB5" s="24"/>
      <c r="NBC5" s="24"/>
      <c r="NBD5" s="24"/>
      <c r="NBE5" s="24"/>
      <c r="NBF5" s="24"/>
      <c r="NBG5" s="24"/>
      <c r="NBH5" s="24"/>
      <c r="NBI5" s="24"/>
      <c r="NBJ5" s="24"/>
      <c r="NBK5" s="24"/>
      <c r="NBL5" s="24"/>
      <c r="NBM5" s="24"/>
      <c r="NBN5" s="24"/>
      <c r="NBO5" s="24"/>
      <c r="NBP5" s="24"/>
      <c r="NBQ5" s="24"/>
      <c r="NBR5" s="24"/>
      <c r="NBS5" s="24"/>
      <c r="NBT5" s="24"/>
      <c r="NBU5" s="24"/>
      <c r="NBV5" s="24"/>
      <c r="NBW5" s="24"/>
      <c r="NBX5" s="24"/>
      <c r="NBY5" s="24"/>
      <c r="NBZ5" s="24"/>
      <c r="NCA5" s="24"/>
      <c r="NCB5" s="24"/>
      <c r="NCC5" s="24"/>
      <c r="NCD5" s="24"/>
      <c r="NCE5" s="24"/>
      <c r="NCF5" s="24"/>
      <c r="NCG5" s="24"/>
      <c r="NCH5" s="24"/>
      <c r="NCI5" s="24"/>
      <c r="NCJ5" s="24"/>
      <c r="NCK5" s="24"/>
      <c r="NCL5" s="24"/>
      <c r="NCM5" s="24"/>
      <c r="NCN5" s="24"/>
      <c r="NCO5" s="24"/>
      <c r="NCP5" s="24"/>
      <c r="NCQ5" s="24"/>
      <c r="NCR5" s="24"/>
      <c r="NCS5" s="24"/>
      <c r="NCT5" s="24"/>
      <c r="NCU5" s="24"/>
      <c r="NCV5" s="24"/>
      <c r="NCW5" s="24"/>
      <c r="NCX5" s="24"/>
      <c r="NCY5" s="24"/>
      <c r="NCZ5" s="24"/>
      <c r="NDA5" s="24"/>
      <c r="NDB5" s="24"/>
      <c r="NDC5" s="24"/>
      <c r="NDD5" s="24"/>
      <c r="NDE5" s="24"/>
      <c r="NDF5" s="24"/>
      <c r="NDG5" s="24"/>
      <c r="NDH5" s="24"/>
      <c r="NDI5" s="24"/>
      <c r="NDJ5" s="24"/>
      <c r="NDK5" s="24"/>
      <c r="NDL5" s="24"/>
      <c r="NDM5" s="24"/>
      <c r="NDN5" s="24"/>
      <c r="NDO5" s="24"/>
      <c r="NDP5" s="24"/>
      <c r="NDQ5" s="24"/>
      <c r="NDR5" s="24"/>
      <c r="NDS5" s="24"/>
      <c r="NDT5" s="24"/>
      <c r="NDU5" s="24"/>
      <c r="NDV5" s="24"/>
      <c r="NDW5" s="24"/>
      <c r="NDX5" s="24"/>
      <c r="NDY5" s="24"/>
      <c r="NDZ5" s="24"/>
      <c r="NEA5" s="24"/>
      <c r="NEB5" s="24"/>
      <c r="NEC5" s="24"/>
      <c r="NED5" s="24"/>
      <c r="NEE5" s="24"/>
      <c r="NEF5" s="24"/>
      <c r="NEG5" s="24"/>
      <c r="NEH5" s="24"/>
      <c r="NEI5" s="24"/>
      <c r="NEJ5" s="24"/>
      <c r="NEK5" s="24"/>
      <c r="NEL5" s="24"/>
      <c r="NEM5" s="24"/>
      <c r="NEN5" s="24"/>
      <c r="NEO5" s="24"/>
      <c r="NEP5" s="24"/>
      <c r="NEQ5" s="24"/>
      <c r="NER5" s="24"/>
      <c r="NES5" s="24"/>
      <c r="NET5" s="24"/>
      <c r="NEU5" s="24"/>
      <c r="NEV5" s="24"/>
      <c r="NEW5" s="24"/>
      <c r="NEX5" s="24"/>
      <c r="NEY5" s="24"/>
      <c r="NEZ5" s="24"/>
      <c r="NFA5" s="24"/>
      <c r="NFB5" s="24"/>
      <c r="NFC5" s="24"/>
      <c r="NFD5" s="24"/>
      <c r="NFE5" s="24"/>
      <c r="NFF5" s="24"/>
      <c r="NFG5" s="24"/>
      <c r="NFH5" s="24"/>
      <c r="NFI5" s="24"/>
      <c r="NFJ5" s="24"/>
      <c r="NFK5" s="24"/>
      <c r="NFL5" s="24"/>
      <c r="NFM5" s="24"/>
      <c r="NFN5" s="24"/>
      <c r="NFO5" s="24"/>
      <c r="NFP5" s="24"/>
      <c r="NFQ5" s="24"/>
      <c r="NFR5" s="24"/>
      <c r="NFS5" s="24"/>
      <c r="NFT5" s="24"/>
      <c r="NFU5" s="24"/>
      <c r="NFV5" s="24"/>
      <c r="NFW5" s="24"/>
      <c r="NFX5" s="24"/>
      <c r="NFY5" s="24"/>
      <c r="NFZ5" s="24"/>
      <c r="NGA5" s="24"/>
      <c r="NGB5" s="24"/>
      <c r="NGC5" s="24"/>
      <c r="NGD5" s="24"/>
      <c r="NGE5" s="24"/>
      <c r="NGF5" s="24"/>
      <c r="NGG5" s="24"/>
      <c r="NGH5" s="24"/>
      <c r="NGI5" s="24"/>
      <c r="NGJ5" s="24"/>
      <c r="NGK5" s="24"/>
      <c r="NGL5" s="24"/>
      <c r="NGM5" s="24"/>
      <c r="NGN5" s="24"/>
      <c r="NGO5" s="24"/>
      <c r="NGP5" s="24"/>
      <c r="NGQ5" s="24"/>
      <c r="NGR5" s="24"/>
      <c r="NGS5" s="24"/>
      <c r="NGT5" s="24"/>
      <c r="NGU5" s="24"/>
      <c r="NGV5" s="24"/>
      <c r="NGW5" s="24"/>
      <c r="NGX5" s="24"/>
      <c r="NGY5" s="24"/>
      <c r="NGZ5" s="24"/>
      <c r="NHA5" s="24"/>
      <c r="NHB5" s="24"/>
      <c r="NHC5" s="24"/>
      <c r="NHD5" s="24"/>
      <c r="NHE5" s="24"/>
      <c r="NHF5" s="24"/>
      <c r="NHG5" s="24"/>
      <c r="NHH5" s="24"/>
      <c r="NHI5" s="24"/>
      <c r="NHJ5" s="24"/>
      <c r="NHK5" s="24"/>
      <c r="NHL5" s="24"/>
      <c r="NHM5" s="24"/>
      <c r="NHN5" s="24"/>
      <c r="NHO5" s="24"/>
      <c r="NHP5" s="24"/>
      <c r="NHQ5" s="24"/>
      <c r="NHR5" s="24"/>
      <c r="NHS5" s="24"/>
      <c r="NHT5" s="24"/>
      <c r="NHU5" s="24"/>
      <c r="NHV5" s="24"/>
      <c r="NHW5" s="24"/>
      <c r="NHX5" s="24"/>
      <c r="NHY5" s="24"/>
      <c r="NHZ5" s="24"/>
      <c r="NIA5" s="24"/>
      <c r="NIB5" s="24"/>
      <c r="NIC5" s="24"/>
      <c r="NID5" s="24"/>
      <c r="NIE5" s="24"/>
      <c r="NIF5" s="24"/>
      <c r="NIG5" s="24"/>
      <c r="NIH5" s="24"/>
      <c r="NII5" s="24"/>
      <c r="NIJ5" s="24"/>
      <c r="NIK5" s="24"/>
      <c r="NIL5" s="24"/>
      <c r="NIM5" s="24"/>
      <c r="NIN5" s="24"/>
      <c r="NIO5" s="24"/>
      <c r="NIP5" s="24"/>
      <c r="NIQ5" s="24"/>
      <c r="NIR5" s="24"/>
      <c r="NIS5" s="24"/>
      <c r="NIT5" s="24"/>
      <c r="NIU5" s="24"/>
      <c r="NIV5" s="24"/>
      <c r="NIW5" s="24"/>
      <c r="NIX5" s="24"/>
      <c r="NIY5" s="24"/>
      <c r="NIZ5" s="24"/>
      <c r="NJA5" s="24"/>
      <c r="NJB5" s="24"/>
      <c r="NJC5" s="24"/>
      <c r="NJD5" s="24"/>
      <c r="NJE5" s="24"/>
      <c r="NJF5" s="24"/>
      <c r="NJG5" s="24"/>
      <c r="NJH5" s="24"/>
      <c r="NJI5" s="24"/>
      <c r="NJJ5" s="24"/>
      <c r="NJK5" s="24"/>
      <c r="NJL5" s="24"/>
      <c r="NJM5" s="24"/>
      <c r="NJN5" s="24"/>
      <c r="NJO5" s="24"/>
      <c r="NJP5" s="24"/>
      <c r="NJQ5" s="24"/>
      <c r="NJR5" s="24"/>
      <c r="NJS5" s="24"/>
      <c r="NJT5" s="24"/>
      <c r="NJU5" s="24"/>
      <c r="NJV5" s="24"/>
      <c r="NJW5" s="24"/>
      <c r="NJX5" s="24"/>
      <c r="NJY5" s="24"/>
      <c r="NJZ5" s="24"/>
      <c r="NKA5" s="24"/>
      <c r="NKB5" s="24"/>
      <c r="NKC5" s="24"/>
      <c r="NKD5" s="24"/>
      <c r="NKE5" s="24"/>
      <c r="NKF5" s="24"/>
      <c r="NKG5" s="24"/>
      <c r="NKH5" s="24"/>
      <c r="NKI5" s="24"/>
      <c r="NKJ5" s="24"/>
      <c r="NKK5" s="24"/>
      <c r="NKL5" s="24"/>
      <c r="NKM5" s="24"/>
      <c r="NKN5" s="24"/>
      <c r="NKO5" s="24"/>
      <c r="NKP5" s="24"/>
      <c r="NKQ5" s="24"/>
      <c r="NKR5" s="24"/>
      <c r="NKS5" s="24"/>
      <c r="NKT5" s="24"/>
      <c r="NKU5" s="24"/>
      <c r="NKV5" s="24"/>
      <c r="NKW5" s="24"/>
      <c r="NKX5" s="24"/>
      <c r="NKY5" s="24"/>
      <c r="NKZ5" s="24"/>
      <c r="NLA5" s="24"/>
      <c r="NLB5" s="24"/>
      <c r="NLC5" s="24"/>
      <c r="NLD5" s="24"/>
      <c r="NLE5" s="24"/>
      <c r="NLF5" s="24"/>
      <c r="NLG5" s="24"/>
      <c r="NLH5" s="24"/>
      <c r="NLI5" s="24"/>
      <c r="NLJ5" s="24"/>
      <c r="NLK5" s="24"/>
      <c r="NLL5" s="24"/>
      <c r="NLM5" s="24"/>
      <c r="NLN5" s="24"/>
      <c r="NLO5" s="24"/>
      <c r="NLP5" s="24"/>
      <c r="NLQ5" s="24"/>
      <c r="NLR5" s="24"/>
      <c r="NLS5" s="24"/>
      <c r="NLT5" s="24"/>
      <c r="NLU5" s="24"/>
      <c r="NLV5" s="24"/>
      <c r="NLW5" s="24"/>
      <c r="NLX5" s="24"/>
      <c r="NLY5" s="24"/>
      <c r="NLZ5" s="24"/>
      <c r="NMA5" s="24"/>
      <c r="NMB5" s="24"/>
      <c r="NMC5" s="24"/>
      <c r="NMD5" s="24"/>
      <c r="NME5" s="24"/>
      <c r="NMF5" s="24"/>
      <c r="NMG5" s="24"/>
      <c r="NMH5" s="24"/>
      <c r="NMI5" s="24"/>
      <c r="NMJ5" s="24"/>
      <c r="NMK5" s="24"/>
      <c r="NML5" s="24"/>
      <c r="NMM5" s="24"/>
      <c r="NMN5" s="24"/>
      <c r="NMO5" s="24"/>
      <c r="NMP5" s="24"/>
      <c r="NMQ5" s="24"/>
      <c r="NMR5" s="24"/>
      <c r="NMS5" s="24"/>
      <c r="NMT5" s="24"/>
      <c r="NMU5" s="24"/>
      <c r="NMV5" s="24"/>
      <c r="NMW5" s="24"/>
      <c r="NMX5" s="24"/>
      <c r="NMY5" s="24"/>
      <c r="NMZ5" s="24"/>
      <c r="NNA5" s="24"/>
      <c r="NNB5" s="24"/>
      <c r="NNC5" s="24"/>
      <c r="NND5" s="24"/>
      <c r="NNE5" s="24"/>
      <c r="NNF5" s="24"/>
      <c r="NNG5" s="24"/>
      <c r="NNH5" s="24"/>
      <c r="NNI5" s="24"/>
      <c r="NNJ5" s="24"/>
      <c r="NNK5" s="24"/>
      <c r="NNL5" s="24"/>
      <c r="NNM5" s="24"/>
      <c r="NNN5" s="24"/>
      <c r="NNO5" s="24"/>
      <c r="NNP5" s="24"/>
      <c r="NNQ5" s="24"/>
      <c r="NNR5" s="24"/>
      <c r="NNS5" s="24"/>
      <c r="NNT5" s="24"/>
      <c r="NNU5" s="24"/>
      <c r="NNV5" s="24"/>
      <c r="NNW5" s="24"/>
      <c r="NNX5" s="24"/>
      <c r="NNY5" s="24"/>
      <c r="NNZ5" s="24"/>
      <c r="NOA5" s="24"/>
      <c r="NOB5" s="24"/>
      <c r="NOC5" s="24"/>
      <c r="NOD5" s="24"/>
      <c r="NOE5" s="24"/>
      <c r="NOF5" s="24"/>
      <c r="NOG5" s="24"/>
      <c r="NOH5" s="24"/>
      <c r="NOI5" s="24"/>
      <c r="NOJ5" s="24"/>
      <c r="NOK5" s="24"/>
      <c r="NOL5" s="24"/>
      <c r="NOM5" s="24"/>
      <c r="NON5" s="24"/>
      <c r="NOO5" s="24"/>
      <c r="NOP5" s="24"/>
      <c r="NOQ5" s="24"/>
      <c r="NOR5" s="24"/>
      <c r="NOS5" s="24"/>
      <c r="NOT5" s="24"/>
      <c r="NOU5" s="24"/>
      <c r="NOV5" s="24"/>
      <c r="NOW5" s="24"/>
      <c r="NOX5" s="24"/>
      <c r="NOY5" s="24"/>
      <c r="NOZ5" s="24"/>
      <c r="NPA5" s="24"/>
      <c r="NPB5" s="24"/>
      <c r="NPC5" s="24"/>
      <c r="NPD5" s="24"/>
      <c r="NPE5" s="24"/>
      <c r="NPF5" s="24"/>
      <c r="NPG5" s="24"/>
      <c r="NPH5" s="24"/>
      <c r="NPI5" s="24"/>
      <c r="NPJ5" s="24"/>
      <c r="NPK5" s="24"/>
      <c r="NPL5" s="24"/>
      <c r="NPM5" s="24"/>
      <c r="NPN5" s="24"/>
      <c r="NPO5" s="24"/>
      <c r="NPP5" s="24"/>
      <c r="NPQ5" s="24"/>
      <c r="NPR5" s="24"/>
      <c r="NPS5" s="24"/>
      <c r="NPT5" s="24"/>
      <c r="NPU5" s="24"/>
      <c r="NPV5" s="24"/>
      <c r="NPW5" s="24"/>
      <c r="NPX5" s="24"/>
      <c r="NPY5" s="24"/>
      <c r="NPZ5" s="24"/>
      <c r="NQA5" s="24"/>
      <c r="NQB5" s="24"/>
      <c r="NQC5" s="24"/>
      <c r="NQD5" s="24"/>
      <c r="NQE5" s="24"/>
      <c r="NQF5" s="24"/>
      <c r="NQG5" s="24"/>
      <c r="NQH5" s="24"/>
      <c r="NQI5" s="24"/>
      <c r="NQJ5" s="24"/>
      <c r="NQK5" s="24"/>
      <c r="NQL5" s="24"/>
      <c r="NQM5" s="24"/>
      <c r="NQN5" s="24"/>
      <c r="NQO5" s="24"/>
      <c r="NQP5" s="24"/>
      <c r="NQQ5" s="24"/>
      <c r="NQR5" s="24"/>
      <c r="NQS5" s="24"/>
      <c r="NQT5" s="24"/>
      <c r="NQU5" s="24"/>
      <c r="NQV5" s="24"/>
      <c r="NQW5" s="24"/>
      <c r="NQX5" s="24"/>
      <c r="NQY5" s="24"/>
      <c r="NQZ5" s="24"/>
      <c r="NRA5" s="24"/>
      <c r="NRB5" s="24"/>
      <c r="NRC5" s="24"/>
      <c r="NRD5" s="24"/>
      <c r="NRE5" s="24"/>
      <c r="NRF5" s="24"/>
      <c r="NRG5" s="24"/>
      <c r="NRH5" s="24"/>
      <c r="NRI5" s="24"/>
      <c r="NRJ5" s="24"/>
      <c r="NRK5" s="24"/>
      <c r="NRL5" s="24"/>
      <c r="NRM5" s="24"/>
      <c r="NRN5" s="24"/>
      <c r="NRO5" s="24"/>
      <c r="NRP5" s="24"/>
      <c r="NRQ5" s="24"/>
      <c r="NRR5" s="24"/>
      <c r="NRS5" s="24"/>
      <c r="NRT5" s="24"/>
      <c r="NRU5" s="24"/>
      <c r="NRV5" s="24"/>
      <c r="NRW5" s="24"/>
      <c r="NRX5" s="24"/>
      <c r="NRY5" s="24"/>
      <c r="NRZ5" s="24"/>
      <c r="NSA5" s="24"/>
      <c r="NSB5" s="24"/>
      <c r="NSC5" s="24"/>
      <c r="NSD5" s="24"/>
      <c r="NSE5" s="24"/>
      <c r="NSF5" s="24"/>
      <c r="NSG5" s="24"/>
      <c r="NSH5" s="24"/>
      <c r="NSI5" s="24"/>
      <c r="NSJ5" s="24"/>
      <c r="NSK5" s="24"/>
      <c r="NSL5" s="24"/>
      <c r="NSM5" s="24"/>
      <c r="NSN5" s="24"/>
      <c r="NSO5" s="24"/>
      <c r="NSP5" s="24"/>
      <c r="NSQ5" s="24"/>
      <c r="NSR5" s="24"/>
      <c r="NSS5" s="24"/>
      <c r="NST5" s="24"/>
      <c r="NSU5" s="24"/>
      <c r="NSV5" s="24"/>
      <c r="NSW5" s="24"/>
      <c r="NSX5" s="24"/>
      <c r="NSY5" s="24"/>
      <c r="NSZ5" s="24"/>
      <c r="NTA5" s="24"/>
      <c r="NTB5" s="24"/>
      <c r="NTC5" s="24"/>
      <c r="NTD5" s="24"/>
      <c r="NTE5" s="24"/>
      <c r="NTF5" s="24"/>
      <c r="NTG5" s="24"/>
      <c r="NTH5" s="24"/>
      <c r="NTI5" s="24"/>
      <c r="NTJ5" s="24"/>
      <c r="NTK5" s="24"/>
      <c r="NTL5" s="24"/>
      <c r="NTM5" s="24"/>
      <c r="NTN5" s="24"/>
      <c r="NTO5" s="24"/>
      <c r="NTP5" s="24"/>
      <c r="NTQ5" s="24"/>
      <c r="NTR5" s="24"/>
      <c r="NTS5" s="24"/>
      <c r="NTT5" s="24"/>
      <c r="NTU5" s="24"/>
      <c r="NTV5" s="24"/>
      <c r="NTW5" s="24"/>
      <c r="NTX5" s="24"/>
      <c r="NTY5" s="24"/>
      <c r="NTZ5" s="24"/>
      <c r="NUA5" s="24"/>
      <c r="NUB5" s="24"/>
      <c r="NUC5" s="24"/>
      <c r="NUD5" s="24"/>
      <c r="NUE5" s="24"/>
      <c r="NUF5" s="24"/>
      <c r="NUG5" s="24"/>
      <c r="NUH5" s="24"/>
      <c r="NUI5" s="24"/>
      <c r="NUJ5" s="24"/>
      <c r="NUK5" s="24"/>
      <c r="NUL5" s="24"/>
      <c r="NUM5" s="24"/>
      <c r="NUN5" s="24"/>
      <c r="NUO5" s="24"/>
      <c r="NUP5" s="24"/>
      <c r="NUQ5" s="24"/>
      <c r="NUR5" s="24"/>
      <c r="NUS5" s="24"/>
      <c r="NUT5" s="24"/>
      <c r="NUU5" s="24"/>
      <c r="NUV5" s="24"/>
      <c r="NUW5" s="24"/>
      <c r="NUX5" s="24"/>
      <c r="NUY5" s="24"/>
      <c r="NUZ5" s="24"/>
      <c r="NVA5" s="24"/>
      <c r="NVB5" s="24"/>
      <c r="NVC5" s="24"/>
      <c r="NVD5" s="24"/>
      <c r="NVE5" s="24"/>
      <c r="NVF5" s="24"/>
      <c r="NVG5" s="24"/>
      <c r="NVH5" s="24"/>
      <c r="NVI5" s="24"/>
      <c r="NVJ5" s="24"/>
      <c r="NVK5" s="24"/>
      <c r="NVL5" s="24"/>
      <c r="NVM5" s="24"/>
      <c r="NVN5" s="24"/>
      <c r="NVO5" s="24"/>
      <c r="NVP5" s="24"/>
      <c r="NVQ5" s="24"/>
      <c r="NVR5" s="24"/>
      <c r="NVS5" s="24"/>
      <c r="NVT5" s="24"/>
      <c r="NVU5" s="24"/>
      <c r="NVV5" s="24"/>
      <c r="NVW5" s="24"/>
      <c r="NVX5" s="24"/>
      <c r="NVY5" s="24"/>
      <c r="NVZ5" s="24"/>
      <c r="NWA5" s="24"/>
      <c r="NWB5" s="24"/>
      <c r="NWC5" s="24"/>
      <c r="NWD5" s="24"/>
      <c r="NWE5" s="24"/>
      <c r="NWF5" s="24"/>
      <c r="NWG5" s="24"/>
      <c r="NWH5" s="24"/>
      <c r="NWI5" s="24"/>
      <c r="NWJ5" s="24"/>
      <c r="NWK5" s="24"/>
      <c r="NWL5" s="24"/>
      <c r="NWM5" s="24"/>
      <c r="NWN5" s="24"/>
      <c r="NWO5" s="24"/>
      <c r="NWP5" s="24"/>
      <c r="NWQ5" s="24"/>
      <c r="NWR5" s="24"/>
      <c r="NWS5" s="24"/>
      <c r="NWT5" s="24"/>
      <c r="NWU5" s="24"/>
      <c r="NWV5" s="24"/>
      <c r="NWW5" s="24"/>
      <c r="NWX5" s="24"/>
      <c r="NWY5" s="24"/>
      <c r="NWZ5" s="24"/>
      <c r="NXA5" s="24"/>
      <c r="NXB5" s="24"/>
      <c r="NXC5" s="24"/>
      <c r="NXD5" s="24"/>
      <c r="NXE5" s="24"/>
      <c r="NXF5" s="24"/>
      <c r="NXG5" s="24"/>
      <c r="NXH5" s="24"/>
      <c r="NXI5" s="24"/>
      <c r="NXJ5" s="24"/>
      <c r="NXK5" s="24"/>
      <c r="NXL5" s="24"/>
      <c r="NXM5" s="24"/>
      <c r="NXN5" s="24"/>
      <c r="NXO5" s="24"/>
      <c r="NXP5" s="24"/>
      <c r="NXQ5" s="24"/>
      <c r="NXR5" s="24"/>
      <c r="NXS5" s="24"/>
      <c r="NXT5" s="24"/>
      <c r="NXU5" s="24"/>
      <c r="NXV5" s="24"/>
      <c r="NXW5" s="24"/>
      <c r="NXX5" s="24"/>
      <c r="NXY5" s="24"/>
      <c r="NXZ5" s="24"/>
      <c r="NYA5" s="24"/>
      <c r="NYB5" s="24"/>
      <c r="NYC5" s="24"/>
      <c r="NYD5" s="24"/>
      <c r="NYE5" s="24"/>
      <c r="NYF5" s="24"/>
      <c r="NYG5" s="24"/>
      <c r="NYH5" s="24"/>
      <c r="NYI5" s="24"/>
      <c r="NYJ5" s="24"/>
      <c r="NYK5" s="24"/>
      <c r="NYL5" s="24"/>
      <c r="NYM5" s="24"/>
      <c r="NYN5" s="24"/>
      <c r="NYO5" s="24"/>
      <c r="NYP5" s="24"/>
      <c r="NYQ5" s="24"/>
      <c r="NYR5" s="24"/>
      <c r="NYS5" s="24"/>
      <c r="NYT5" s="24"/>
      <c r="NYU5" s="24"/>
      <c r="NYV5" s="24"/>
      <c r="NYW5" s="24"/>
      <c r="NYX5" s="24"/>
      <c r="NYY5" s="24"/>
      <c r="NYZ5" s="24"/>
      <c r="NZA5" s="24"/>
      <c r="NZB5" s="24"/>
      <c r="NZC5" s="24"/>
      <c r="NZD5" s="24"/>
      <c r="NZE5" s="24"/>
      <c r="NZF5" s="24"/>
      <c r="NZG5" s="24"/>
      <c r="NZH5" s="24"/>
      <c r="NZI5" s="24"/>
      <c r="NZJ5" s="24"/>
      <c r="NZK5" s="24"/>
      <c r="NZL5" s="24"/>
      <c r="NZM5" s="24"/>
      <c r="NZN5" s="24"/>
      <c r="NZO5" s="24"/>
      <c r="NZP5" s="24"/>
      <c r="NZQ5" s="24"/>
      <c r="NZR5" s="24"/>
      <c r="NZS5" s="24"/>
      <c r="NZT5" s="24"/>
      <c r="NZU5" s="24"/>
      <c r="NZV5" s="24"/>
      <c r="NZW5" s="24"/>
      <c r="NZX5" s="24"/>
      <c r="NZY5" s="24"/>
      <c r="NZZ5" s="24"/>
      <c r="OAA5" s="24"/>
      <c r="OAB5" s="24"/>
      <c r="OAC5" s="24"/>
      <c r="OAD5" s="24"/>
      <c r="OAE5" s="24"/>
      <c r="OAF5" s="24"/>
      <c r="OAG5" s="24"/>
      <c r="OAH5" s="24"/>
      <c r="OAI5" s="24"/>
      <c r="OAJ5" s="24"/>
      <c r="OAK5" s="24"/>
      <c r="OAL5" s="24"/>
      <c r="OAM5" s="24"/>
      <c r="OAN5" s="24"/>
      <c r="OAO5" s="24"/>
      <c r="OAP5" s="24"/>
      <c r="OAQ5" s="24"/>
      <c r="OAR5" s="24"/>
      <c r="OAS5" s="24"/>
      <c r="OAT5" s="24"/>
      <c r="OAU5" s="24"/>
      <c r="OAV5" s="24"/>
      <c r="OAW5" s="24"/>
      <c r="OAX5" s="24"/>
      <c r="OAY5" s="24"/>
      <c r="OAZ5" s="24"/>
      <c r="OBA5" s="24"/>
      <c r="OBB5" s="24"/>
      <c r="OBC5" s="24"/>
      <c r="OBD5" s="24"/>
      <c r="OBE5" s="24"/>
      <c r="OBF5" s="24"/>
      <c r="OBG5" s="24"/>
      <c r="OBH5" s="24"/>
      <c r="OBI5" s="24"/>
      <c r="OBJ5" s="24"/>
      <c r="OBK5" s="24"/>
      <c r="OBL5" s="24"/>
      <c r="OBM5" s="24"/>
      <c r="OBN5" s="24"/>
      <c r="OBO5" s="24"/>
      <c r="OBP5" s="24"/>
      <c r="OBQ5" s="24"/>
      <c r="OBR5" s="24"/>
      <c r="OBS5" s="24"/>
      <c r="OBT5" s="24"/>
      <c r="OBU5" s="24"/>
      <c r="OBV5" s="24"/>
      <c r="OBW5" s="24"/>
      <c r="OBX5" s="24"/>
      <c r="OBY5" s="24"/>
      <c r="OBZ5" s="24"/>
      <c r="OCA5" s="24"/>
      <c r="OCB5" s="24"/>
      <c r="OCC5" s="24"/>
      <c r="OCD5" s="24"/>
      <c r="OCE5" s="24"/>
      <c r="OCF5" s="24"/>
      <c r="OCG5" s="24"/>
      <c r="OCH5" s="24"/>
      <c r="OCI5" s="24"/>
      <c r="OCJ5" s="24"/>
      <c r="OCK5" s="24"/>
      <c r="OCL5" s="24"/>
      <c r="OCM5" s="24"/>
      <c r="OCN5" s="24"/>
      <c r="OCO5" s="24"/>
      <c r="OCP5" s="24"/>
      <c r="OCQ5" s="24"/>
      <c r="OCR5" s="24"/>
      <c r="OCS5" s="24"/>
      <c r="OCT5" s="24"/>
      <c r="OCU5" s="24"/>
      <c r="OCV5" s="24"/>
      <c r="OCW5" s="24"/>
      <c r="OCX5" s="24"/>
      <c r="OCY5" s="24"/>
      <c r="OCZ5" s="24"/>
      <c r="ODA5" s="24"/>
      <c r="ODB5" s="24"/>
      <c r="ODC5" s="24"/>
      <c r="ODD5" s="24"/>
      <c r="ODE5" s="24"/>
      <c r="ODF5" s="24"/>
      <c r="ODG5" s="24"/>
      <c r="ODH5" s="24"/>
      <c r="ODI5" s="24"/>
      <c r="ODJ5" s="24"/>
      <c r="ODK5" s="24"/>
      <c r="ODL5" s="24"/>
      <c r="ODM5" s="24"/>
      <c r="ODN5" s="24"/>
      <c r="ODO5" s="24"/>
      <c r="ODP5" s="24"/>
      <c r="ODQ5" s="24"/>
      <c r="ODR5" s="24"/>
      <c r="ODS5" s="24"/>
      <c r="ODT5" s="24"/>
      <c r="ODU5" s="24"/>
      <c r="ODV5" s="24"/>
      <c r="ODW5" s="24"/>
      <c r="ODX5" s="24"/>
      <c r="ODY5" s="24"/>
      <c r="ODZ5" s="24"/>
      <c r="OEA5" s="24"/>
      <c r="OEB5" s="24"/>
      <c r="OEC5" s="24"/>
      <c r="OED5" s="24"/>
      <c r="OEE5" s="24"/>
      <c r="OEF5" s="24"/>
      <c r="OEG5" s="24"/>
      <c r="OEH5" s="24"/>
      <c r="OEI5" s="24"/>
      <c r="OEJ5" s="24"/>
      <c r="OEK5" s="24"/>
      <c r="OEL5" s="24"/>
      <c r="OEM5" s="24"/>
      <c r="OEN5" s="24"/>
      <c r="OEO5" s="24"/>
      <c r="OEP5" s="24"/>
      <c r="OEQ5" s="24"/>
      <c r="OER5" s="24"/>
      <c r="OES5" s="24"/>
      <c r="OET5" s="24"/>
      <c r="OEU5" s="24"/>
      <c r="OEV5" s="24"/>
      <c r="OEW5" s="24"/>
      <c r="OEX5" s="24"/>
      <c r="OEY5" s="24"/>
      <c r="OEZ5" s="24"/>
      <c r="OFA5" s="24"/>
      <c r="OFB5" s="24"/>
      <c r="OFC5" s="24"/>
      <c r="OFD5" s="24"/>
      <c r="OFE5" s="24"/>
      <c r="OFF5" s="24"/>
      <c r="OFG5" s="24"/>
      <c r="OFH5" s="24"/>
      <c r="OFI5" s="24"/>
      <c r="OFJ5" s="24"/>
      <c r="OFK5" s="24"/>
      <c r="OFL5" s="24"/>
      <c r="OFM5" s="24"/>
      <c r="OFN5" s="24"/>
      <c r="OFO5" s="24"/>
      <c r="OFP5" s="24"/>
      <c r="OFQ5" s="24"/>
      <c r="OFR5" s="24"/>
      <c r="OFS5" s="24"/>
      <c r="OFT5" s="24"/>
      <c r="OFU5" s="24"/>
      <c r="OFV5" s="24"/>
      <c r="OFW5" s="24"/>
      <c r="OFX5" s="24"/>
      <c r="OFY5" s="24"/>
      <c r="OFZ5" s="24"/>
      <c r="OGA5" s="24"/>
      <c r="OGB5" s="24"/>
      <c r="OGC5" s="24"/>
      <c r="OGD5" s="24"/>
      <c r="OGE5" s="24"/>
      <c r="OGF5" s="24"/>
      <c r="OGG5" s="24"/>
      <c r="OGH5" s="24"/>
      <c r="OGI5" s="24"/>
      <c r="OGJ5" s="24"/>
      <c r="OGK5" s="24"/>
      <c r="OGL5" s="24"/>
      <c r="OGM5" s="24"/>
      <c r="OGN5" s="24"/>
      <c r="OGO5" s="24"/>
      <c r="OGP5" s="24"/>
      <c r="OGQ5" s="24"/>
      <c r="OGR5" s="24"/>
      <c r="OGS5" s="24"/>
      <c r="OGT5" s="24"/>
      <c r="OGU5" s="24"/>
      <c r="OGV5" s="24"/>
      <c r="OGW5" s="24"/>
      <c r="OGX5" s="24"/>
      <c r="OGY5" s="24"/>
      <c r="OGZ5" s="24"/>
      <c r="OHA5" s="24"/>
      <c r="OHB5" s="24"/>
      <c r="OHC5" s="24"/>
      <c r="OHD5" s="24"/>
      <c r="OHE5" s="24"/>
      <c r="OHF5" s="24"/>
      <c r="OHG5" s="24"/>
      <c r="OHH5" s="24"/>
      <c r="OHI5" s="24"/>
      <c r="OHJ5" s="24"/>
      <c r="OHK5" s="24"/>
      <c r="OHL5" s="24"/>
      <c r="OHM5" s="24"/>
      <c r="OHN5" s="24"/>
      <c r="OHO5" s="24"/>
      <c r="OHP5" s="24"/>
      <c r="OHQ5" s="24"/>
      <c r="OHR5" s="24"/>
      <c r="OHS5" s="24"/>
      <c r="OHT5" s="24"/>
      <c r="OHU5" s="24"/>
      <c r="OHV5" s="24"/>
      <c r="OHW5" s="24"/>
      <c r="OHX5" s="24"/>
      <c r="OHY5" s="24"/>
      <c r="OHZ5" s="24"/>
      <c r="OIA5" s="24"/>
      <c r="OIB5" s="24"/>
      <c r="OIC5" s="24"/>
      <c r="OID5" s="24"/>
      <c r="OIE5" s="24"/>
      <c r="OIF5" s="24"/>
      <c r="OIG5" s="24"/>
      <c r="OIH5" s="24"/>
      <c r="OII5" s="24"/>
      <c r="OIJ5" s="24"/>
      <c r="OIK5" s="24"/>
      <c r="OIL5" s="24"/>
      <c r="OIM5" s="24"/>
      <c r="OIN5" s="24"/>
      <c r="OIO5" s="24"/>
      <c r="OIP5" s="24"/>
      <c r="OIQ5" s="24"/>
      <c r="OIR5" s="24"/>
      <c r="OIS5" s="24"/>
      <c r="OIT5" s="24"/>
      <c r="OIU5" s="24"/>
      <c r="OIV5" s="24"/>
      <c r="OIW5" s="24"/>
      <c r="OIX5" s="24"/>
      <c r="OIY5" s="24"/>
      <c r="OIZ5" s="24"/>
      <c r="OJA5" s="24"/>
      <c r="OJB5" s="24"/>
      <c r="OJC5" s="24"/>
      <c r="OJD5" s="24"/>
      <c r="OJE5" s="24"/>
      <c r="OJF5" s="24"/>
      <c r="OJG5" s="24"/>
      <c r="OJH5" s="24"/>
      <c r="OJI5" s="24"/>
      <c r="OJJ5" s="24"/>
      <c r="OJK5" s="24"/>
      <c r="OJL5" s="24"/>
      <c r="OJM5" s="24"/>
      <c r="OJN5" s="24"/>
      <c r="OJO5" s="24"/>
      <c r="OJP5" s="24"/>
      <c r="OJQ5" s="24"/>
      <c r="OJR5" s="24"/>
      <c r="OJS5" s="24"/>
      <c r="OJT5" s="24"/>
      <c r="OJU5" s="24"/>
      <c r="OJV5" s="24"/>
      <c r="OJW5" s="24"/>
      <c r="OJX5" s="24"/>
      <c r="OJY5" s="24"/>
      <c r="OJZ5" s="24"/>
      <c r="OKA5" s="24"/>
      <c r="OKB5" s="24"/>
      <c r="OKC5" s="24"/>
      <c r="OKD5" s="24"/>
      <c r="OKE5" s="24"/>
      <c r="OKF5" s="24"/>
      <c r="OKG5" s="24"/>
      <c r="OKH5" s="24"/>
      <c r="OKI5" s="24"/>
      <c r="OKJ5" s="24"/>
      <c r="OKK5" s="24"/>
      <c r="OKL5" s="24"/>
      <c r="OKM5" s="24"/>
      <c r="OKN5" s="24"/>
      <c r="OKO5" s="24"/>
      <c r="OKP5" s="24"/>
      <c r="OKQ5" s="24"/>
      <c r="OKR5" s="24"/>
      <c r="OKS5" s="24"/>
      <c r="OKT5" s="24"/>
      <c r="OKU5" s="24"/>
      <c r="OKV5" s="24"/>
      <c r="OKW5" s="24"/>
      <c r="OKX5" s="24"/>
      <c r="OKY5" s="24"/>
      <c r="OKZ5" s="24"/>
      <c r="OLA5" s="24"/>
      <c r="OLB5" s="24"/>
      <c r="OLC5" s="24"/>
      <c r="OLD5" s="24"/>
      <c r="OLE5" s="24"/>
      <c r="OLF5" s="24"/>
      <c r="OLG5" s="24"/>
      <c r="OLH5" s="24"/>
      <c r="OLI5" s="24"/>
      <c r="OLJ5" s="24"/>
      <c r="OLK5" s="24"/>
      <c r="OLL5" s="24"/>
      <c r="OLM5" s="24"/>
      <c r="OLN5" s="24"/>
      <c r="OLO5" s="24"/>
      <c r="OLP5" s="24"/>
      <c r="OLQ5" s="24"/>
      <c r="OLR5" s="24"/>
      <c r="OLS5" s="24"/>
      <c r="OLT5" s="24"/>
      <c r="OLU5" s="24"/>
      <c r="OLV5" s="24"/>
      <c r="OLW5" s="24"/>
      <c r="OLX5" s="24"/>
      <c r="OLY5" s="24"/>
      <c r="OLZ5" s="24"/>
      <c r="OMA5" s="24"/>
      <c r="OMB5" s="24"/>
      <c r="OMC5" s="24"/>
      <c r="OMD5" s="24"/>
      <c r="OME5" s="24"/>
      <c r="OMF5" s="24"/>
      <c r="OMG5" s="24"/>
      <c r="OMH5" s="24"/>
      <c r="OMI5" s="24"/>
      <c r="OMJ5" s="24"/>
      <c r="OMK5" s="24"/>
      <c r="OML5" s="24"/>
      <c r="OMM5" s="24"/>
      <c r="OMN5" s="24"/>
      <c r="OMO5" s="24"/>
      <c r="OMP5" s="24"/>
      <c r="OMQ5" s="24"/>
      <c r="OMR5" s="24"/>
      <c r="OMS5" s="24"/>
      <c r="OMT5" s="24"/>
      <c r="OMU5" s="24"/>
      <c r="OMV5" s="24"/>
      <c r="OMW5" s="24"/>
      <c r="OMX5" s="24"/>
      <c r="OMY5" s="24"/>
      <c r="OMZ5" s="24"/>
      <c r="ONA5" s="24"/>
      <c r="ONB5" s="24"/>
      <c r="ONC5" s="24"/>
      <c r="OND5" s="24"/>
      <c r="ONE5" s="24"/>
      <c r="ONF5" s="24"/>
      <c r="ONG5" s="24"/>
      <c r="ONH5" s="24"/>
      <c r="ONI5" s="24"/>
      <c r="ONJ5" s="24"/>
      <c r="ONK5" s="24"/>
      <c r="ONL5" s="24"/>
      <c r="ONM5" s="24"/>
      <c r="ONN5" s="24"/>
      <c r="ONO5" s="24"/>
      <c r="ONP5" s="24"/>
      <c r="ONQ5" s="24"/>
      <c r="ONR5" s="24"/>
      <c r="ONS5" s="24"/>
      <c r="ONT5" s="24"/>
      <c r="ONU5" s="24"/>
      <c r="ONV5" s="24"/>
      <c r="ONW5" s="24"/>
      <c r="ONX5" s="24"/>
      <c r="ONY5" s="24"/>
      <c r="ONZ5" s="24"/>
      <c r="OOA5" s="24"/>
      <c r="OOB5" s="24"/>
      <c r="OOC5" s="24"/>
      <c r="OOD5" s="24"/>
      <c r="OOE5" s="24"/>
      <c r="OOF5" s="24"/>
      <c r="OOG5" s="24"/>
      <c r="OOH5" s="24"/>
      <c r="OOI5" s="24"/>
      <c r="OOJ5" s="24"/>
      <c r="OOK5" s="24"/>
      <c r="OOL5" s="24"/>
      <c r="OOM5" s="24"/>
      <c r="OON5" s="24"/>
      <c r="OOO5" s="24"/>
      <c r="OOP5" s="24"/>
      <c r="OOQ5" s="24"/>
      <c r="OOR5" s="24"/>
      <c r="OOS5" s="24"/>
      <c r="OOT5" s="24"/>
      <c r="OOU5" s="24"/>
      <c r="OOV5" s="24"/>
      <c r="OOW5" s="24"/>
      <c r="OOX5" s="24"/>
      <c r="OOY5" s="24"/>
      <c r="OOZ5" s="24"/>
      <c r="OPA5" s="24"/>
      <c r="OPB5" s="24"/>
      <c r="OPC5" s="24"/>
      <c r="OPD5" s="24"/>
      <c r="OPE5" s="24"/>
      <c r="OPF5" s="24"/>
      <c r="OPG5" s="24"/>
      <c r="OPH5" s="24"/>
      <c r="OPI5" s="24"/>
      <c r="OPJ5" s="24"/>
      <c r="OPK5" s="24"/>
      <c r="OPL5" s="24"/>
      <c r="OPM5" s="24"/>
      <c r="OPN5" s="24"/>
      <c r="OPO5" s="24"/>
      <c r="OPP5" s="24"/>
      <c r="OPQ5" s="24"/>
      <c r="OPR5" s="24"/>
      <c r="OPS5" s="24"/>
      <c r="OPT5" s="24"/>
      <c r="OPU5" s="24"/>
      <c r="OPV5" s="24"/>
      <c r="OPW5" s="24"/>
      <c r="OPX5" s="24"/>
      <c r="OPY5" s="24"/>
      <c r="OPZ5" s="24"/>
      <c r="OQA5" s="24"/>
      <c r="OQB5" s="24"/>
      <c r="OQC5" s="24"/>
      <c r="OQD5" s="24"/>
      <c r="OQE5" s="24"/>
      <c r="OQF5" s="24"/>
      <c r="OQG5" s="24"/>
      <c r="OQH5" s="24"/>
      <c r="OQI5" s="24"/>
      <c r="OQJ5" s="24"/>
      <c r="OQK5" s="24"/>
      <c r="OQL5" s="24"/>
      <c r="OQM5" s="24"/>
      <c r="OQN5" s="24"/>
      <c r="OQO5" s="24"/>
      <c r="OQP5" s="24"/>
      <c r="OQQ5" s="24"/>
      <c r="OQR5" s="24"/>
      <c r="OQS5" s="24"/>
      <c r="OQT5" s="24"/>
      <c r="OQU5" s="24"/>
      <c r="OQV5" s="24"/>
      <c r="OQW5" s="24"/>
      <c r="OQX5" s="24"/>
      <c r="OQY5" s="24"/>
      <c r="OQZ5" s="24"/>
      <c r="ORA5" s="24"/>
      <c r="ORB5" s="24"/>
      <c r="ORC5" s="24"/>
      <c r="ORD5" s="24"/>
      <c r="ORE5" s="24"/>
      <c r="ORF5" s="24"/>
      <c r="ORG5" s="24"/>
      <c r="ORH5" s="24"/>
      <c r="ORI5" s="24"/>
      <c r="ORJ5" s="24"/>
      <c r="ORK5" s="24"/>
      <c r="ORL5" s="24"/>
      <c r="ORM5" s="24"/>
      <c r="ORN5" s="24"/>
      <c r="ORO5" s="24"/>
      <c r="ORP5" s="24"/>
      <c r="ORQ5" s="24"/>
      <c r="ORR5" s="24"/>
      <c r="ORS5" s="24"/>
      <c r="ORT5" s="24"/>
      <c r="ORU5" s="24"/>
      <c r="ORV5" s="24"/>
      <c r="ORW5" s="24"/>
      <c r="ORX5" s="24"/>
      <c r="ORY5" s="24"/>
      <c r="ORZ5" s="24"/>
      <c r="OSA5" s="24"/>
      <c r="OSB5" s="24"/>
      <c r="OSC5" s="24"/>
      <c r="OSD5" s="24"/>
      <c r="OSE5" s="24"/>
      <c r="OSF5" s="24"/>
      <c r="OSG5" s="24"/>
      <c r="OSH5" s="24"/>
      <c r="OSI5" s="24"/>
      <c r="OSJ5" s="24"/>
      <c r="OSK5" s="24"/>
      <c r="OSL5" s="24"/>
      <c r="OSM5" s="24"/>
      <c r="OSN5" s="24"/>
      <c r="OSO5" s="24"/>
      <c r="OSP5" s="24"/>
      <c r="OSQ5" s="24"/>
      <c r="OSR5" s="24"/>
      <c r="OSS5" s="24"/>
      <c r="OST5" s="24"/>
      <c r="OSU5" s="24"/>
      <c r="OSV5" s="24"/>
      <c r="OSW5" s="24"/>
      <c r="OSX5" s="24"/>
      <c r="OSY5" s="24"/>
      <c r="OSZ5" s="24"/>
      <c r="OTA5" s="24"/>
      <c r="OTB5" s="24"/>
      <c r="OTC5" s="24"/>
      <c r="OTD5" s="24"/>
      <c r="OTE5" s="24"/>
      <c r="OTF5" s="24"/>
      <c r="OTG5" s="24"/>
      <c r="OTH5" s="24"/>
      <c r="OTI5" s="24"/>
      <c r="OTJ5" s="24"/>
      <c r="OTK5" s="24"/>
      <c r="OTL5" s="24"/>
      <c r="OTM5" s="24"/>
      <c r="OTN5" s="24"/>
      <c r="OTO5" s="24"/>
      <c r="OTP5" s="24"/>
      <c r="OTQ5" s="24"/>
      <c r="OTR5" s="24"/>
      <c r="OTS5" s="24"/>
      <c r="OTT5" s="24"/>
      <c r="OTU5" s="24"/>
      <c r="OTV5" s="24"/>
      <c r="OTW5" s="24"/>
      <c r="OTX5" s="24"/>
      <c r="OTY5" s="24"/>
      <c r="OTZ5" s="24"/>
      <c r="OUA5" s="24"/>
      <c r="OUB5" s="24"/>
      <c r="OUC5" s="24"/>
      <c r="OUD5" s="24"/>
      <c r="OUE5" s="24"/>
      <c r="OUF5" s="24"/>
      <c r="OUG5" s="24"/>
      <c r="OUH5" s="24"/>
      <c r="OUI5" s="24"/>
      <c r="OUJ5" s="24"/>
      <c r="OUK5" s="24"/>
      <c r="OUL5" s="24"/>
      <c r="OUM5" s="24"/>
      <c r="OUN5" s="24"/>
      <c r="OUO5" s="24"/>
      <c r="OUP5" s="24"/>
      <c r="OUQ5" s="24"/>
      <c r="OUR5" s="24"/>
      <c r="OUS5" s="24"/>
      <c r="OUT5" s="24"/>
      <c r="OUU5" s="24"/>
      <c r="OUV5" s="24"/>
      <c r="OUW5" s="24"/>
      <c r="OUX5" s="24"/>
      <c r="OUY5" s="24"/>
      <c r="OUZ5" s="24"/>
      <c r="OVA5" s="24"/>
      <c r="OVB5" s="24"/>
      <c r="OVC5" s="24"/>
      <c r="OVD5" s="24"/>
      <c r="OVE5" s="24"/>
      <c r="OVF5" s="24"/>
      <c r="OVG5" s="24"/>
      <c r="OVH5" s="24"/>
      <c r="OVI5" s="24"/>
      <c r="OVJ5" s="24"/>
      <c r="OVK5" s="24"/>
      <c r="OVL5" s="24"/>
      <c r="OVM5" s="24"/>
      <c r="OVN5" s="24"/>
      <c r="OVO5" s="24"/>
      <c r="OVP5" s="24"/>
      <c r="OVQ5" s="24"/>
      <c r="OVR5" s="24"/>
      <c r="OVS5" s="24"/>
      <c r="OVT5" s="24"/>
      <c r="OVU5" s="24"/>
      <c r="OVV5" s="24"/>
      <c r="OVW5" s="24"/>
      <c r="OVX5" s="24"/>
      <c r="OVY5" s="24"/>
      <c r="OVZ5" s="24"/>
      <c r="OWA5" s="24"/>
      <c r="OWB5" s="24"/>
      <c r="OWC5" s="24"/>
      <c r="OWD5" s="24"/>
      <c r="OWE5" s="24"/>
      <c r="OWF5" s="24"/>
      <c r="OWG5" s="24"/>
      <c r="OWH5" s="24"/>
      <c r="OWI5" s="24"/>
      <c r="OWJ5" s="24"/>
      <c r="OWK5" s="24"/>
      <c r="OWL5" s="24"/>
      <c r="OWM5" s="24"/>
      <c r="OWN5" s="24"/>
      <c r="OWO5" s="24"/>
      <c r="OWP5" s="24"/>
      <c r="OWQ5" s="24"/>
      <c r="OWR5" s="24"/>
      <c r="OWS5" s="24"/>
      <c r="OWT5" s="24"/>
      <c r="OWU5" s="24"/>
      <c r="OWV5" s="24"/>
      <c r="OWW5" s="24"/>
      <c r="OWX5" s="24"/>
      <c r="OWY5" s="24"/>
      <c r="OWZ5" s="24"/>
      <c r="OXA5" s="24"/>
      <c r="OXB5" s="24"/>
      <c r="OXC5" s="24"/>
      <c r="OXD5" s="24"/>
      <c r="OXE5" s="24"/>
      <c r="OXF5" s="24"/>
      <c r="OXG5" s="24"/>
      <c r="OXH5" s="24"/>
      <c r="OXI5" s="24"/>
      <c r="OXJ5" s="24"/>
      <c r="OXK5" s="24"/>
      <c r="OXL5" s="24"/>
      <c r="OXM5" s="24"/>
      <c r="OXN5" s="24"/>
      <c r="OXO5" s="24"/>
      <c r="OXP5" s="24"/>
      <c r="OXQ5" s="24"/>
      <c r="OXR5" s="24"/>
      <c r="OXS5" s="24"/>
      <c r="OXT5" s="24"/>
      <c r="OXU5" s="24"/>
      <c r="OXV5" s="24"/>
      <c r="OXW5" s="24"/>
      <c r="OXX5" s="24"/>
      <c r="OXY5" s="24"/>
      <c r="OXZ5" s="24"/>
      <c r="OYA5" s="24"/>
      <c r="OYB5" s="24"/>
      <c r="OYC5" s="24"/>
      <c r="OYD5" s="24"/>
      <c r="OYE5" s="24"/>
      <c r="OYF5" s="24"/>
      <c r="OYG5" s="24"/>
      <c r="OYH5" s="24"/>
      <c r="OYI5" s="24"/>
      <c r="OYJ5" s="24"/>
      <c r="OYK5" s="24"/>
      <c r="OYL5" s="24"/>
      <c r="OYM5" s="24"/>
      <c r="OYN5" s="24"/>
      <c r="OYO5" s="24"/>
      <c r="OYP5" s="24"/>
      <c r="OYQ5" s="24"/>
      <c r="OYR5" s="24"/>
      <c r="OYS5" s="24"/>
      <c r="OYT5" s="24"/>
      <c r="OYU5" s="24"/>
      <c r="OYV5" s="24"/>
      <c r="OYW5" s="24"/>
      <c r="OYX5" s="24"/>
      <c r="OYY5" s="24"/>
      <c r="OYZ5" s="24"/>
      <c r="OZA5" s="24"/>
      <c r="OZB5" s="24"/>
      <c r="OZC5" s="24"/>
      <c r="OZD5" s="24"/>
      <c r="OZE5" s="24"/>
      <c r="OZF5" s="24"/>
      <c r="OZG5" s="24"/>
      <c r="OZH5" s="24"/>
      <c r="OZI5" s="24"/>
      <c r="OZJ5" s="24"/>
      <c r="OZK5" s="24"/>
      <c r="OZL5" s="24"/>
      <c r="OZM5" s="24"/>
      <c r="OZN5" s="24"/>
      <c r="OZO5" s="24"/>
      <c r="OZP5" s="24"/>
      <c r="OZQ5" s="24"/>
      <c r="OZR5" s="24"/>
      <c r="OZS5" s="24"/>
      <c r="OZT5" s="24"/>
      <c r="OZU5" s="24"/>
      <c r="OZV5" s="24"/>
      <c r="OZW5" s="24"/>
      <c r="OZX5" s="24"/>
      <c r="OZY5" s="24"/>
      <c r="OZZ5" s="24"/>
      <c r="PAA5" s="24"/>
      <c r="PAB5" s="24"/>
      <c r="PAC5" s="24"/>
      <c r="PAD5" s="24"/>
      <c r="PAE5" s="24"/>
      <c r="PAF5" s="24"/>
      <c r="PAG5" s="24"/>
      <c r="PAH5" s="24"/>
      <c r="PAI5" s="24"/>
      <c r="PAJ5" s="24"/>
      <c r="PAK5" s="24"/>
      <c r="PAL5" s="24"/>
      <c r="PAM5" s="24"/>
      <c r="PAN5" s="24"/>
      <c r="PAO5" s="24"/>
      <c r="PAP5" s="24"/>
      <c r="PAQ5" s="24"/>
      <c r="PAR5" s="24"/>
      <c r="PAS5" s="24"/>
      <c r="PAT5" s="24"/>
      <c r="PAU5" s="24"/>
      <c r="PAV5" s="24"/>
      <c r="PAW5" s="24"/>
      <c r="PAX5" s="24"/>
      <c r="PAY5" s="24"/>
      <c r="PAZ5" s="24"/>
      <c r="PBA5" s="24"/>
      <c r="PBB5" s="24"/>
      <c r="PBC5" s="24"/>
      <c r="PBD5" s="24"/>
      <c r="PBE5" s="24"/>
      <c r="PBF5" s="24"/>
      <c r="PBG5" s="24"/>
      <c r="PBH5" s="24"/>
      <c r="PBI5" s="24"/>
      <c r="PBJ5" s="24"/>
      <c r="PBK5" s="24"/>
      <c r="PBL5" s="24"/>
      <c r="PBM5" s="24"/>
      <c r="PBN5" s="24"/>
      <c r="PBO5" s="24"/>
      <c r="PBP5" s="24"/>
      <c r="PBQ5" s="24"/>
      <c r="PBR5" s="24"/>
      <c r="PBS5" s="24"/>
      <c r="PBT5" s="24"/>
      <c r="PBU5" s="24"/>
      <c r="PBV5" s="24"/>
      <c r="PBW5" s="24"/>
      <c r="PBX5" s="24"/>
      <c r="PBY5" s="24"/>
      <c r="PBZ5" s="24"/>
      <c r="PCA5" s="24"/>
      <c r="PCB5" s="24"/>
      <c r="PCC5" s="24"/>
      <c r="PCD5" s="24"/>
      <c r="PCE5" s="24"/>
      <c r="PCF5" s="24"/>
      <c r="PCG5" s="24"/>
      <c r="PCH5" s="24"/>
      <c r="PCI5" s="24"/>
      <c r="PCJ5" s="24"/>
      <c r="PCK5" s="24"/>
      <c r="PCL5" s="24"/>
      <c r="PCM5" s="24"/>
      <c r="PCN5" s="24"/>
      <c r="PCO5" s="24"/>
      <c r="PCP5" s="24"/>
      <c r="PCQ5" s="24"/>
      <c r="PCR5" s="24"/>
      <c r="PCS5" s="24"/>
      <c r="PCT5" s="24"/>
      <c r="PCU5" s="24"/>
      <c r="PCV5" s="24"/>
      <c r="PCW5" s="24"/>
      <c r="PCX5" s="24"/>
      <c r="PCY5" s="24"/>
      <c r="PCZ5" s="24"/>
      <c r="PDA5" s="24"/>
      <c r="PDB5" s="24"/>
      <c r="PDC5" s="24"/>
      <c r="PDD5" s="24"/>
      <c r="PDE5" s="24"/>
      <c r="PDF5" s="24"/>
      <c r="PDG5" s="24"/>
      <c r="PDH5" s="24"/>
      <c r="PDI5" s="24"/>
      <c r="PDJ5" s="24"/>
      <c r="PDK5" s="24"/>
      <c r="PDL5" s="24"/>
      <c r="PDM5" s="24"/>
      <c r="PDN5" s="24"/>
      <c r="PDO5" s="24"/>
      <c r="PDP5" s="24"/>
      <c r="PDQ5" s="24"/>
      <c r="PDR5" s="24"/>
      <c r="PDS5" s="24"/>
      <c r="PDT5" s="24"/>
      <c r="PDU5" s="24"/>
      <c r="PDV5" s="24"/>
      <c r="PDW5" s="24"/>
      <c r="PDX5" s="24"/>
      <c r="PDY5" s="24"/>
      <c r="PDZ5" s="24"/>
      <c r="PEA5" s="24"/>
      <c r="PEB5" s="24"/>
      <c r="PEC5" s="24"/>
      <c r="PED5" s="24"/>
      <c r="PEE5" s="24"/>
      <c r="PEF5" s="24"/>
      <c r="PEG5" s="24"/>
      <c r="PEH5" s="24"/>
      <c r="PEI5" s="24"/>
      <c r="PEJ5" s="24"/>
      <c r="PEK5" s="24"/>
      <c r="PEL5" s="24"/>
      <c r="PEM5" s="24"/>
      <c r="PEN5" s="24"/>
      <c r="PEO5" s="24"/>
      <c r="PEP5" s="24"/>
      <c r="PEQ5" s="24"/>
      <c r="PER5" s="24"/>
      <c r="PES5" s="24"/>
      <c r="PET5" s="24"/>
      <c r="PEU5" s="24"/>
      <c r="PEV5" s="24"/>
      <c r="PEW5" s="24"/>
      <c r="PEX5" s="24"/>
      <c r="PEY5" s="24"/>
      <c r="PEZ5" s="24"/>
      <c r="PFA5" s="24"/>
      <c r="PFB5" s="24"/>
      <c r="PFC5" s="24"/>
      <c r="PFD5" s="24"/>
      <c r="PFE5" s="24"/>
      <c r="PFF5" s="24"/>
      <c r="PFG5" s="24"/>
      <c r="PFH5" s="24"/>
      <c r="PFI5" s="24"/>
      <c r="PFJ5" s="24"/>
      <c r="PFK5" s="24"/>
      <c r="PFL5" s="24"/>
      <c r="PFM5" s="24"/>
      <c r="PFN5" s="24"/>
      <c r="PFO5" s="24"/>
      <c r="PFP5" s="24"/>
      <c r="PFQ5" s="24"/>
      <c r="PFR5" s="24"/>
      <c r="PFS5" s="24"/>
      <c r="PFT5" s="24"/>
      <c r="PFU5" s="24"/>
      <c r="PFV5" s="24"/>
      <c r="PFW5" s="24"/>
      <c r="PFX5" s="24"/>
      <c r="PFY5" s="24"/>
      <c r="PFZ5" s="24"/>
      <c r="PGA5" s="24"/>
      <c r="PGB5" s="24"/>
      <c r="PGC5" s="24"/>
      <c r="PGD5" s="24"/>
      <c r="PGE5" s="24"/>
      <c r="PGF5" s="24"/>
      <c r="PGG5" s="24"/>
      <c r="PGH5" s="24"/>
      <c r="PGI5" s="24"/>
      <c r="PGJ5" s="24"/>
      <c r="PGK5" s="24"/>
      <c r="PGL5" s="24"/>
      <c r="PGM5" s="24"/>
      <c r="PGN5" s="24"/>
      <c r="PGO5" s="24"/>
      <c r="PGP5" s="24"/>
      <c r="PGQ5" s="24"/>
      <c r="PGR5" s="24"/>
      <c r="PGS5" s="24"/>
      <c r="PGT5" s="24"/>
      <c r="PGU5" s="24"/>
      <c r="PGV5" s="24"/>
      <c r="PGW5" s="24"/>
      <c r="PGX5" s="24"/>
      <c r="PGY5" s="24"/>
      <c r="PGZ5" s="24"/>
      <c r="PHA5" s="24"/>
      <c r="PHB5" s="24"/>
      <c r="PHC5" s="24"/>
      <c r="PHD5" s="24"/>
      <c r="PHE5" s="24"/>
      <c r="PHF5" s="24"/>
      <c r="PHG5" s="24"/>
      <c r="PHH5" s="24"/>
      <c r="PHI5" s="24"/>
      <c r="PHJ5" s="24"/>
      <c r="PHK5" s="24"/>
      <c r="PHL5" s="24"/>
      <c r="PHM5" s="24"/>
      <c r="PHN5" s="24"/>
      <c r="PHO5" s="24"/>
      <c r="PHP5" s="24"/>
      <c r="PHQ5" s="24"/>
      <c r="PHR5" s="24"/>
      <c r="PHS5" s="24"/>
      <c r="PHT5" s="24"/>
      <c r="PHU5" s="24"/>
      <c r="PHV5" s="24"/>
      <c r="PHW5" s="24"/>
      <c r="PHX5" s="24"/>
      <c r="PHY5" s="24"/>
      <c r="PHZ5" s="24"/>
      <c r="PIA5" s="24"/>
      <c r="PIB5" s="24"/>
      <c r="PIC5" s="24"/>
      <c r="PID5" s="24"/>
      <c r="PIE5" s="24"/>
      <c r="PIF5" s="24"/>
      <c r="PIG5" s="24"/>
      <c r="PIH5" s="24"/>
      <c r="PII5" s="24"/>
      <c r="PIJ5" s="24"/>
      <c r="PIK5" s="24"/>
      <c r="PIL5" s="24"/>
      <c r="PIM5" s="24"/>
      <c r="PIN5" s="24"/>
      <c r="PIO5" s="24"/>
      <c r="PIP5" s="24"/>
      <c r="PIQ5" s="24"/>
      <c r="PIR5" s="24"/>
      <c r="PIS5" s="24"/>
      <c r="PIT5" s="24"/>
      <c r="PIU5" s="24"/>
      <c r="PIV5" s="24"/>
      <c r="PIW5" s="24"/>
      <c r="PIX5" s="24"/>
      <c r="PIY5" s="24"/>
      <c r="PIZ5" s="24"/>
      <c r="PJA5" s="24"/>
      <c r="PJB5" s="24"/>
      <c r="PJC5" s="24"/>
      <c r="PJD5" s="24"/>
      <c r="PJE5" s="24"/>
      <c r="PJF5" s="24"/>
      <c r="PJG5" s="24"/>
      <c r="PJH5" s="24"/>
      <c r="PJI5" s="24"/>
      <c r="PJJ5" s="24"/>
      <c r="PJK5" s="24"/>
      <c r="PJL5" s="24"/>
      <c r="PJM5" s="24"/>
      <c r="PJN5" s="24"/>
      <c r="PJO5" s="24"/>
      <c r="PJP5" s="24"/>
      <c r="PJQ5" s="24"/>
      <c r="PJR5" s="24"/>
      <c r="PJS5" s="24"/>
      <c r="PJT5" s="24"/>
      <c r="PJU5" s="24"/>
      <c r="PJV5" s="24"/>
      <c r="PJW5" s="24"/>
      <c r="PJX5" s="24"/>
      <c r="PJY5" s="24"/>
      <c r="PJZ5" s="24"/>
      <c r="PKA5" s="24"/>
      <c r="PKB5" s="24"/>
      <c r="PKC5" s="24"/>
      <c r="PKD5" s="24"/>
      <c r="PKE5" s="24"/>
      <c r="PKF5" s="24"/>
      <c r="PKG5" s="24"/>
      <c r="PKH5" s="24"/>
      <c r="PKI5" s="24"/>
      <c r="PKJ5" s="24"/>
      <c r="PKK5" s="24"/>
      <c r="PKL5" s="24"/>
      <c r="PKM5" s="24"/>
      <c r="PKN5" s="24"/>
      <c r="PKO5" s="24"/>
      <c r="PKP5" s="24"/>
      <c r="PKQ5" s="24"/>
      <c r="PKR5" s="24"/>
      <c r="PKS5" s="24"/>
      <c r="PKT5" s="24"/>
      <c r="PKU5" s="24"/>
      <c r="PKV5" s="24"/>
      <c r="PKW5" s="24"/>
      <c r="PKX5" s="24"/>
      <c r="PKY5" s="24"/>
      <c r="PKZ5" s="24"/>
      <c r="PLA5" s="24"/>
      <c r="PLB5" s="24"/>
      <c r="PLC5" s="24"/>
      <c r="PLD5" s="24"/>
      <c r="PLE5" s="24"/>
      <c r="PLF5" s="24"/>
      <c r="PLG5" s="24"/>
      <c r="PLH5" s="24"/>
      <c r="PLI5" s="24"/>
      <c r="PLJ5" s="24"/>
      <c r="PLK5" s="24"/>
      <c r="PLL5" s="24"/>
      <c r="PLM5" s="24"/>
      <c r="PLN5" s="24"/>
      <c r="PLO5" s="24"/>
      <c r="PLP5" s="24"/>
      <c r="PLQ5" s="24"/>
      <c r="PLR5" s="24"/>
      <c r="PLS5" s="24"/>
      <c r="PLT5" s="24"/>
      <c r="PLU5" s="24"/>
      <c r="PLV5" s="24"/>
      <c r="PLW5" s="24"/>
      <c r="PLX5" s="24"/>
      <c r="PLY5" s="24"/>
      <c r="PLZ5" s="24"/>
      <c r="PMA5" s="24"/>
      <c r="PMB5" s="24"/>
      <c r="PMC5" s="24"/>
      <c r="PMD5" s="24"/>
      <c r="PME5" s="24"/>
      <c r="PMF5" s="24"/>
      <c r="PMG5" s="24"/>
      <c r="PMH5" s="24"/>
      <c r="PMI5" s="24"/>
      <c r="PMJ5" s="24"/>
      <c r="PMK5" s="24"/>
      <c r="PML5" s="24"/>
      <c r="PMM5" s="24"/>
      <c r="PMN5" s="24"/>
      <c r="PMO5" s="24"/>
      <c r="PMP5" s="24"/>
      <c r="PMQ5" s="24"/>
      <c r="PMR5" s="24"/>
      <c r="PMS5" s="24"/>
      <c r="PMT5" s="24"/>
      <c r="PMU5" s="24"/>
      <c r="PMV5" s="24"/>
      <c r="PMW5" s="24"/>
      <c r="PMX5" s="24"/>
      <c r="PMY5" s="24"/>
      <c r="PMZ5" s="24"/>
      <c r="PNA5" s="24"/>
      <c r="PNB5" s="24"/>
      <c r="PNC5" s="24"/>
      <c r="PND5" s="24"/>
      <c r="PNE5" s="24"/>
      <c r="PNF5" s="24"/>
      <c r="PNG5" s="24"/>
      <c r="PNH5" s="24"/>
      <c r="PNI5" s="24"/>
      <c r="PNJ5" s="24"/>
      <c r="PNK5" s="24"/>
      <c r="PNL5" s="24"/>
      <c r="PNM5" s="24"/>
      <c r="PNN5" s="24"/>
      <c r="PNO5" s="24"/>
      <c r="PNP5" s="24"/>
      <c r="PNQ5" s="24"/>
      <c r="PNR5" s="24"/>
      <c r="PNS5" s="24"/>
      <c r="PNT5" s="24"/>
      <c r="PNU5" s="24"/>
      <c r="PNV5" s="24"/>
      <c r="PNW5" s="24"/>
      <c r="PNX5" s="24"/>
      <c r="PNY5" s="24"/>
      <c r="PNZ5" s="24"/>
      <c r="POA5" s="24"/>
      <c r="POB5" s="24"/>
      <c r="POC5" s="24"/>
      <c r="POD5" s="24"/>
      <c r="POE5" s="24"/>
      <c r="POF5" s="24"/>
      <c r="POG5" s="24"/>
      <c r="POH5" s="24"/>
      <c r="POI5" s="24"/>
      <c r="POJ5" s="24"/>
      <c r="POK5" s="24"/>
      <c r="POL5" s="24"/>
      <c r="POM5" s="24"/>
      <c r="PON5" s="24"/>
      <c r="POO5" s="24"/>
      <c r="POP5" s="24"/>
      <c r="POQ5" s="24"/>
      <c r="POR5" s="24"/>
      <c r="POS5" s="24"/>
      <c r="POT5" s="24"/>
      <c r="POU5" s="24"/>
      <c r="POV5" s="24"/>
      <c r="POW5" s="24"/>
      <c r="POX5" s="24"/>
      <c r="POY5" s="24"/>
      <c r="POZ5" s="24"/>
      <c r="PPA5" s="24"/>
      <c r="PPB5" s="24"/>
      <c r="PPC5" s="24"/>
      <c r="PPD5" s="24"/>
      <c r="PPE5" s="24"/>
      <c r="PPF5" s="24"/>
      <c r="PPG5" s="24"/>
      <c r="PPH5" s="24"/>
      <c r="PPI5" s="24"/>
      <c r="PPJ5" s="24"/>
      <c r="PPK5" s="24"/>
      <c r="PPL5" s="24"/>
      <c r="PPM5" s="24"/>
      <c r="PPN5" s="24"/>
      <c r="PPO5" s="24"/>
      <c r="PPP5" s="24"/>
      <c r="PPQ5" s="24"/>
      <c r="PPR5" s="24"/>
      <c r="PPS5" s="24"/>
      <c r="PPT5" s="24"/>
      <c r="PPU5" s="24"/>
      <c r="PPV5" s="24"/>
      <c r="PPW5" s="24"/>
      <c r="PPX5" s="24"/>
      <c r="PPY5" s="24"/>
      <c r="PPZ5" s="24"/>
      <c r="PQA5" s="24"/>
      <c r="PQB5" s="24"/>
      <c r="PQC5" s="24"/>
      <c r="PQD5" s="24"/>
      <c r="PQE5" s="24"/>
      <c r="PQF5" s="24"/>
      <c r="PQG5" s="24"/>
      <c r="PQH5" s="24"/>
      <c r="PQI5" s="24"/>
      <c r="PQJ5" s="24"/>
      <c r="PQK5" s="24"/>
      <c r="PQL5" s="24"/>
      <c r="PQM5" s="24"/>
      <c r="PQN5" s="24"/>
      <c r="PQO5" s="24"/>
      <c r="PQP5" s="24"/>
      <c r="PQQ5" s="24"/>
      <c r="PQR5" s="24"/>
      <c r="PQS5" s="24"/>
      <c r="PQT5" s="24"/>
      <c r="PQU5" s="24"/>
      <c r="PQV5" s="24"/>
      <c r="PQW5" s="24"/>
      <c r="PQX5" s="24"/>
      <c r="PQY5" s="24"/>
      <c r="PQZ5" s="24"/>
      <c r="PRA5" s="24"/>
      <c r="PRB5" s="24"/>
      <c r="PRC5" s="24"/>
      <c r="PRD5" s="24"/>
      <c r="PRE5" s="24"/>
      <c r="PRF5" s="24"/>
      <c r="PRG5" s="24"/>
      <c r="PRH5" s="24"/>
      <c r="PRI5" s="24"/>
      <c r="PRJ5" s="24"/>
      <c r="PRK5" s="24"/>
      <c r="PRL5" s="24"/>
      <c r="PRM5" s="24"/>
      <c r="PRN5" s="24"/>
      <c r="PRO5" s="24"/>
      <c r="PRP5" s="24"/>
      <c r="PRQ5" s="24"/>
      <c r="PRR5" s="24"/>
      <c r="PRS5" s="24"/>
      <c r="PRT5" s="24"/>
      <c r="PRU5" s="24"/>
      <c r="PRV5" s="24"/>
      <c r="PRW5" s="24"/>
      <c r="PRX5" s="24"/>
      <c r="PRY5" s="24"/>
      <c r="PRZ5" s="24"/>
      <c r="PSA5" s="24"/>
      <c r="PSB5" s="24"/>
      <c r="PSC5" s="24"/>
      <c r="PSD5" s="24"/>
      <c r="PSE5" s="24"/>
      <c r="PSF5" s="24"/>
      <c r="PSG5" s="24"/>
      <c r="PSH5" s="24"/>
      <c r="PSI5" s="24"/>
      <c r="PSJ5" s="24"/>
      <c r="PSK5" s="24"/>
      <c r="PSL5" s="24"/>
      <c r="PSM5" s="24"/>
      <c r="PSN5" s="24"/>
      <c r="PSO5" s="24"/>
      <c r="PSP5" s="24"/>
      <c r="PSQ5" s="24"/>
      <c r="PSR5" s="24"/>
      <c r="PSS5" s="24"/>
      <c r="PST5" s="24"/>
      <c r="PSU5" s="24"/>
      <c r="PSV5" s="24"/>
      <c r="PSW5" s="24"/>
      <c r="PSX5" s="24"/>
      <c r="PSY5" s="24"/>
      <c r="PSZ5" s="24"/>
      <c r="PTA5" s="24"/>
      <c r="PTB5" s="24"/>
      <c r="PTC5" s="24"/>
      <c r="PTD5" s="24"/>
      <c r="PTE5" s="24"/>
      <c r="PTF5" s="24"/>
      <c r="PTG5" s="24"/>
      <c r="PTH5" s="24"/>
      <c r="PTI5" s="24"/>
      <c r="PTJ5" s="24"/>
      <c r="PTK5" s="24"/>
      <c r="PTL5" s="24"/>
      <c r="PTM5" s="24"/>
      <c r="PTN5" s="24"/>
      <c r="PTO5" s="24"/>
      <c r="PTP5" s="24"/>
      <c r="PTQ5" s="24"/>
      <c r="PTR5" s="24"/>
      <c r="PTS5" s="24"/>
      <c r="PTT5" s="24"/>
      <c r="PTU5" s="24"/>
      <c r="PTV5" s="24"/>
      <c r="PTW5" s="24"/>
      <c r="PTX5" s="24"/>
      <c r="PTY5" s="24"/>
      <c r="PTZ5" s="24"/>
      <c r="PUA5" s="24"/>
      <c r="PUB5" s="24"/>
      <c r="PUC5" s="24"/>
      <c r="PUD5" s="24"/>
      <c r="PUE5" s="24"/>
      <c r="PUF5" s="24"/>
      <c r="PUG5" s="24"/>
      <c r="PUH5" s="24"/>
      <c r="PUI5" s="24"/>
      <c r="PUJ5" s="24"/>
      <c r="PUK5" s="24"/>
      <c r="PUL5" s="24"/>
      <c r="PUM5" s="24"/>
      <c r="PUN5" s="24"/>
      <c r="PUO5" s="24"/>
      <c r="PUP5" s="24"/>
      <c r="PUQ5" s="24"/>
      <c r="PUR5" s="24"/>
      <c r="PUS5" s="24"/>
      <c r="PUT5" s="24"/>
      <c r="PUU5" s="24"/>
      <c r="PUV5" s="24"/>
      <c r="PUW5" s="24"/>
      <c r="PUX5" s="24"/>
      <c r="PUY5" s="24"/>
      <c r="PUZ5" s="24"/>
      <c r="PVA5" s="24"/>
      <c r="PVB5" s="24"/>
      <c r="PVC5" s="24"/>
      <c r="PVD5" s="24"/>
      <c r="PVE5" s="24"/>
      <c r="PVF5" s="24"/>
      <c r="PVG5" s="24"/>
      <c r="PVH5" s="24"/>
      <c r="PVI5" s="24"/>
      <c r="PVJ5" s="24"/>
      <c r="PVK5" s="24"/>
      <c r="PVL5" s="24"/>
      <c r="PVM5" s="24"/>
      <c r="PVN5" s="24"/>
      <c r="PVO5" s="24"/>
      <c r="PVP5" s="24"/>
      <c r="PVQ5" s="24"/>
      <c r="PVR5" s="24"/>
      <c r="PVS5" s="24"/>
      <c r="PVT5" s="24"/>
      <c r="PVU5" s="24"/>
      <c r="PVV5" s="24"/>
      <c r="PVW5" s="24"/>
      <c r="PVX5" s="24"/>
      <c r="PVY5" s="24"/>
      <c r="PVZ5" s="24"/>
      <c r="PWA5" s="24"/>
      <c r="PWB5" s="24"/>
      <c r="PWC5" s="24"/>
      <c r="PWD5" s="24"/>
      <c r="PWE5" s="24"/>
      <c r="PWF5" s="24"/>
      <c r="PWG5" s="24"/>
      <c r="PWH5" s="24"/>
      <c r="PWI5" s="24"/>
      <c r="PWJ5" s="24"/>
      <c r="PWK5" s="24"/>
      <c r="PWL5" s="24"/>
      <c r="PWM5" s="24"/>
      <c r="PWN5" s="24"/>
      <c r="PWO5" s="24"/>
      <c r="PWP5" s="24"/>
      <c r="PWQ5" s="24"/>
      <c r="PWR5" s="24"/>
      <c r="PWS5" s="24"/>
      <c r="PWT5" s="24"/>
      <c r="PWU5" s="24"/>
      <c r="PWV5" s="24"/>
      <c r="PWW5" s="24"/>
      <c r="PWX5" s="24"/>
      <c r="PWY5" s="24"/>
      <c r="PWZ5" s="24"/>
      <c r="PXA5" s="24"/>
      <c r="PXB5" s="24"/>
      <c r="PXC5" s="24"/>
      <c r="PXD5" s="24"/>
      <c r="PXE5" s="24"/>
      <c r="PXF5" s="24"/>
      <c r="PXG5" s="24"/>
      <c r="PXH5" s="24"/>
      <c r="PXI5" s="24"/>
      <c r="PXJ5" s="24"/>
      <c r="PXK5" s="24"/>
      <c r="PXL5" s="24"/>
      <c r="PXM5" s="24"/>
      <c r="PXN5" s="24"/>
      <c r="PXO5" s="24"/>
      <c r="PXP5" s="24"/>
      <c r="PXQ5" s="24"/>
      <c r="PXR5" s="24"/>
      <c r="PXS5" s="24"/>
      <c r="PXT5" s="24"/>
      <c r="PXU5" s="24"/>
      <c r="PXV5" s="24"/>
      <c r="PXW5" s="24"/>
      <c r="PXX5" s="24"/>
      <c r="PXY5" s="24"/>
      <c r="PXZ5" s="24"/>
      <c r="PYA5" s="24"/>
      <c r="PYB5" s="24"/>
      <c r="PYC5" s="24"/>
      <c r="PYD5" s="24"/>
      <c r="PYE5" s="24"/>
      <c r="PYF5" s="24"/>
      <c r="PYG5" s="24"/>
      <c r="PYH5" s="24"/>
      <c r="PYI5" s="24"/>
      <c r="PYJ5" s="24"/>
      <c r="PYK5" s="24"/>
      <c r="PYL5" s="24"/>
      <c r="PYM5" s="24"/>
      <c r="PYN5" s="24"/>
      <c r="PYO5" s="24"/>
      <c r="PYP5" s="24"/>
      <c r="PYQ5" s="24"/>
      <c r="PYR5" s="24"/>
      <c r="PYS5" s="24"/>
      <c r="PYT5" s="24"/>
      <c r="PYU5" s="24"/>
      <c r="PYV5" s="24"/>
      <c r="PYW5" s="24"/>
      <c r="PYX5" s="24"/>
      <c r="PYY5" s="24"/>
      <c r="PYZ5" s="24"/>
      <c r="PZA5" s="24"/>
      <c r="PZB5" s="24"/>
      <c r="PZC5" s="24"/>
      <c r="PZD5" s="24"/>
      <c r="PZE5" s="24"/>
      <c r="PZF5" s="24"/>
      <c r="PZG5" s="24"/>
      <c r="PZH5" s="24"/>
      <c r="PZI5" s="24"/>
      <c r="PZJ5" s="24"/>
      <c r="PZK5" s="24"/>
      <c r="PZL5" s="24"/>
      <c r="PZM5" s="24"/>
      <c r="PZN5" s="24"/>
      <c r="PZO5" s="24"/>
      <c r="PZP5" s="24"/>
      <c r="PZQ5" s="24"/>
      <c r="PZR5" s="24"/>
      <c r="PZS5" s="24"/>
      <c r="PZT5" s="24"/>
      <c r="PZU5" s="24"/>
      <c r="PZV5" s="24"/>
      <c r="PZW5" s="24"/>
      <c r="PZX5" s="24"/>
      <c r="PZY5" s="24"/>
      <c r="PZZ5" s="24"/>
      <c r="QAA5" s="24"/>
      <c r="QAB5" s="24"/>
      <c r="QAC5" s="24"/>
      <c r="QAD5" s="24"/>
      <c r="QAE5" s="24"/>
      <c r="QAF5" s="24"/>
      <c r="QAG5" s="24"/>
      <c r="QAH5" s="24"/>
      <c r="QAI5" s="24"/>
      <c r="QAJ5" s="24"/>
      <c r="QAK5" s="24"/>
      <c r="QAL5" s="24"/>
      <c r="QAM5" s="24"/>
      <c r="QAN5" s="24"/>
      <c r="QAO5" s="24"/>
      <c r="QAP5" s="24"/>
      <c r="QAQ5" s="24"/>
      <c r="QAR5" s="24"/>
      <c r="QAS5" s="24"/>
      <c r="QAT5" s="24"/>
      <c r="QAU5" s="24"/>
      <c r="QAV5" s="24"/>
      <c r="QAW5" s="24"/>
      <c r="QAX5" s="24"/>
      <c r="QAY5" s="24"/>
      <c r="QAZ5" s="24"/>
      <c r="QBA5" s="24"/>
      <c r="QBB5" s="24"/>
      <c r="QBC5" s="24"/>
      <c r="QBD5" s="24"/>
      <c r="QBE5" s="24"/>
      <c r="QBF5" s="24"/>
      <c r="QBG5" s="24"/>
      <c r="QBH5" s="24"/>
      <c r="QBI5" s="24"/>
      <c r="QBJ5" s="24"/>
      <c r="QBK5" s="24"/>
      <c r="QBL5" s="24"/>
      <c r="QBM5" s="24"/>
      <c r="QBN5" s="24"/>
      <c r="QBO5" s="24"/>
      <c r="QBP5" s="24"/>
      <c r="QBQ5" s="24"/>
      <c r="QBR5" s="24"/>
      <c r="QBS5" s="24"/>
      <c r="QBT5" s="24"/>
      <c r="QBU5" s="24"/>
      <c r="QBV5" s="24"/>
      <c r="QBW5" s="24"/>
      <c r="QBX5" s="24"/>
      <c r="QBY5" s="24"/>
      <c r="QBZ5" s="24"/>
      <c r="QCA5" s="24"/>
      <c r="QCB5" s="24"/>
      <c r="QCC5" s="24"/>
      <c r="QCD5" s="24"/>
      <c r="QCE5" s="24"/>
      <c r="QCF5" s="24"/>
      <c r="QCG5" s="24"/>
      <c r="QCH5" s="24"/>
      <c r="QCI5" s="24"/>
      <c r="QCJ5" s="24"/>
      <c r="QCK5" s="24"/>
      <c r="QCL5" s="24"/>
      <c r="QCM5" s="24"/>
      <c r="QCN5" s="24"/>
      <c r="QCO5" s="24"/>
      <c r="QCP5" s="24"/>
      <c r="QCQ5" s="24"/>
      <c r="QCR5" s="24"/>
      <c r="QCS5" s="24"/>
      <c r="QCT5" s="24"/>
      <c r="QCU5" s="24"/>
      <c r="QCV5" s="24"/>
      <c r="QCW5" s="24"/>
      <c r="QCX5" s="24"/>
      <c r="QCY5" s="24"/>
      <c r="QCZ5" s="24"/>
      <c r="QDA5" s="24"/>
      <c r="QDB5" s="24"/>
      <c r="QDC5" s="24"/>
      <c r="QDD5" s="24"/>
      <c r="QDE5" s="24"/>
      <c r="QDF5" s="24"/>
      <c r="QDG5" s="24"/>
      <c r="QDH5" s="24"/>
      <c r="QDI5" s="24"/>
      <c r="QDJ5" s="24"/>
      <c r="QDK5" s="24"/>
      <c r="QDL5" s="24"/>
      <c r="QDM5" s="24"/>
      <c r="QDN5" s="24"/>
      <c r="QDO5" s="24"/>
      <c r="QDP5" s="24"/>
      <c r="QDQ5" s="24"/>
      <c r="QDR5" s="24"/>
      <c r="QDS5" s="24"/>
      <c r="QDT5" s="24"/>
      <c r="QDU5" s="24"/>
      <c r="QDV5" s="24"/>
      <c r="QDW5" s="24"/>
      <c r="QDX5" s="24"/>
      <c r="QDY5" s="24"/>
      <c r="QDZ5" s="24"/>
      <c r="QEA5" s="24"/>
      <c r="QEB5" s="24"/>
      <c r="QEC5" s="24"/>
      <c r="QED5" s="24"/>
      <c r="QEE5" s="24"/>
      <c r="QEF5" s="24"/>
      <c r="QEG5" s="24"/>
      <c r="QEH5" s="24"/>
      <c r="QEI5" s="24"/>
      <c r="QEJ5" s="24"/>
      <c r="QEK5" s="24"/>
      <c r="QEL5" s="24"/>
      <c r="QEM5" s="24"/>
      <c r="QEN5" s="24"/>
      <c r="QEO5" s="24"/>
      <c r="QEP5" s="24"/>
      <c r="QEQ5" s="24"/>
      <c r="QER5" s="24"/>
      <c r="QES5" s="24"/>
      <c r="QET5" s="24"/>
      <c r="QEU5" s="24"/>
      <c r="QEV5" s="24"/>
      <c r="QEW5" s="24"/>
      <c r="QEX5" s="24"/>
      <c r="QEY5" s="24"/>
      <c r="QEZ5" s="24"/>
      <c r="QFA5" s="24"/>
      <c r="QFB5" s="24"/>
      <c r="QFC5" s="24"/>
      <c r="QFD5" s="24"/>
      <c r="QFE5" s="24"/>
      <c r="QFF5" s="24"/>
      <c r="QFG5" s="24"/>
      <c r="QFH5" s="24"/>
      <c r="QFI5" s="24"/>
      <c r="QFJ5" s="24"/>
      <c r="QFK5" s="24"/>
      <c r="QFL5" s="24"/>
      <c r="QFM5" s="24"/>
      <c r="QFN5" s="24"/>
      <c r="QFO5" s="24"/>
      <c r="QFP5" s="24"/>
      <c r="QFQ5" s="24"/>
      <c r="QFR5" s="24"/>
      <c r="QFS5" s="24"/>
      <c r="QFT5" s="24"/>
      <c r="QFU5" s="24"/>
      <c r="QFV5" s="24"/>
      <c r="QFW5" s="24"/>
      <c r="QFX5" s="24"/>
      <c r="QFY5" s="24"/>
      <c r="QFZ5" s="24"/>
      <c r="QGA5" s="24"/>
      <c r="QGB5" s="24"/>
      <c r="QGC5" s="24"/>
      <c r="QGD5" s="24"/>
      <c r="QGE5" s="24"/>
      <c r="QGF5" s="24"/>
      <c r="QGG5" s="24"/>
      <c r="QGH5" s="24"/>
      <c r="QGI5" s="24"/>
      <c r="QGJ5" s="24"/>
      <c r="QGK5" s="24"/>
      <c r="QGL5" s="24"/>
      <c r="QGM5" s="24"/>
      <c r="QGN5" s="24"/>
      <c r="QGO5" s="24"/>
      <c r="QGP5" s="24"/>
      <c r="QGQ5" s="24"/>
      <c r="QGR5" s="24"/>
      <c r="QGS5" s="24"/>
      <c r="QGT5" s="24"/>
      <c r="QGU5" s="24"/>
      <c r="QGV5" s="24"/>
      <c r="QGW5" s="24"/>
      <c r="QGX5" s="24"/>
      <c r="QGY5" s="24"/>
      <c r="QGZ5" s="24"/>
      <c r="QHA5" s="24"/>
      <c r="QHB5" s="24"/>
      <c r="QHC5" s="24"/>
      <c r="QHD5" s="24"/>
      <c r="QHE5" s="24"/>
      <c r="QHF5" s="24"/>
      <c r="QHG5" s="24"/>
      <c r="QHH5" s="24"/>
      <c r="QHI5" s="24"/>
      <c r="QHJ5" s="24"/>
      <c r="QHK5" s="24"/>
      <c r="QHL5" s="24"/>
      <c r="QHM5" s="24"/>
      <c r="QHN5" s="24"/>
      <c r="QHO5" s="24"/>
      <c r="QHP5" s="24"/>
      <c r="QHQ5" s="24"/>
      <c r="QHR5" s="24"/>
      <c r="QHS5" s="24"/>
      <c r="QHT5" s="24"/>
      <c r="QHU5" s="24"/>
      <c r="QHV5" s="24"/>
      <c r="QHW5" s="24"/>
      <c r="QHX5" s="24"/>
      <c r="QHY5" s="24"/>
      <c r="QHZ5" s="24"/>
      <c r="QIA5" s="24"/>
      <c r="QIB5" s="24"/>
      <c r="QIC5" s="24"/>
      <c r="QID5" s="24"/>
      <c r="QIE5" s="24"/>
      <c r="QIF5" s="24"/>
      <c r="QIG5" s="24"/>
      <c r="QIH5" s="24"/>
      <c r="QII5" s="24"/>
      <c r="QIJ5" s="24"/>
      <c r="QIK5" s="24"/>
      <c r="QIL5" s="24"/>
      <c r="QIM5" s="24"/>
      <c r="QIN5" s="24"/>
      <c r="QIO5" s="24"/>
      <c r="QIP5" s="24"/>
      <c r="QIQ5" s="24"/>
      <c r="QIR5" s="24"/>
      <c r="QIS5" s="24"/>
      <c r="QIT5" s="24"/>
      <c r="QIU5" s="24"/>
      <c r="QIV5" s="24"/>
      <c r="QIW5" s="24"/>
      <c r="QIX5" s="24"/>
      <c r="QIY5" s="24"/>
      <c r="QIZ5" s="24"/>
      <c r="QJA5" s="24"/>
      <c r="QJB5" s="24"/>
      <c r="QJC5" s="24"/>
      <c r="QJD5" s="24"/>
      <c r="QJE5" s="24"/>
      <c r="QJF5" s="24"/>
      <c r="QJG5" s="24"/>
      <c r="QJH5" s="24"/>
      <c r="QJI5" s="24"/>
      <c r="QJJ5" s="24"/>
      <c r="QJK5" s="24"/>
      <c r="QJL5" s="24"/>
      <c r="QJM5" s="24"/>
      <c r="QJN5" s="24"/>
      <c r="QJO5" s="24"/>
      <c r="QJP5" s="24"/>
      <c r="QJQ5" s="24"/>
      <c r="QJR5" s="24"/>
      <c r="QJS5" s="24"/>
      <c r="QJT5" s="24"/>
      <c r="QJU5" s="24"/>
      <c r="QJV5" s="24"/>
      <c r="QJW5" s="24"/>
      <c r="QJX5" s="24"/>
      <c r="QJY5" s="24"/>
      <c r="QJZ5" s="24"/>
      <c r="QKA5" s="24"/>
      <c r="QKB5" s="24"/>
      <c r="QKC5" s="24"/>
      <c r="QKD5" s="24"/>
      <c r="QKE5" s="24"/>
      <c r="QKF5" s="24"/>
      <c r="QKG5" s="24"/>
      <c r="QKH5" s="24"/>
      <c r="QKI5" s="24"/>
      <c r="QKJ5" s="24"/>
      <c r="QKK5" s="24"/>
      <c r="QKL5" s="24"/>
      <c r="QKM5" s="24"/>
      <c r="QKN5" s="24"/>
      <c r="QKO5" s="24"/>
      <c r="QKP5" s="24"/>
      <c r="QKQ5" s="24"/>
      <c r="QKR5" s="24"/>
      <c r="QKS5" s="24"/>
      <c r="QKT5" s="24"/>
      <c r="QKU5" s="24"/>
      <c r="QKV5" s="24"/>
      <c r="QKW5" s="24"/>
      <c r="QKX5" s="24"/>
      <c r="QKY5" s="24"/>
      <c r="QKZ5" s="24"/>
      <c r="QLA5" s="24"/>
      <c r="QLB5" s="24"/>
      <c r="QLC5" s="24"/>
      <c r="QLD5" s="24"/>
      <c r="QLE5" s="24"/>
      <c r="QLF5" s="24"/>
      <c r="QLG5" s="24"/>
      <c r="QLH5" s="24"/>
      <c r="QLI5" s="24"/>
      <c r="QLJ5" s="24"/>
      <c r="QLK5" s="24"/>
      <c r="QLL5" s="24"/>
      <c r="QLM5" s="24"/>
      <c r="QLN5" s="24"/>
      <c r="QLO5" s="24"/>
      <c r="QLP5" s="24"/>
      <c r="QLQ5" s="24"/>
      <c r="QLR5" s="24"/>
      <c r="QLS5" s="24"/>
      <c r="QLT5" s="24"/>
      <c r="QLU5" s="24"/>
      <c r="QLV5" s="24"/>
      <c r="QLW5" s="24"/>
      <c r="QLX5" s="24"/>
      <c r="QLY5" s="24"/>
      <c r="QLZ5" s="24"/>
      <c r="QMA5" s="24"/>
      <c r="QMB5" s="24"/>
      <c r="QMC5" s="24"/>
      <c r="QMD5" s="24"/>
      <c r="QME5" s="24"/>
      <c r="QMF5" s="24"/>
      <c r="QMG5" s="24"/>
      <c r="QMH5" s="24"/>
      <c r="QMI5" s="24"/>
      <c r="QMJ5" s="24"/>
      <c r="QMK5" s="24"/>
      <c r="QML5" s="24"/>
      <c r="QMM5" s="24"/>
      <c r="QMN5" s="24"/>
      <c r="QMO5" s="24"/>
      <c r="QMP5" s="24"/>
      <c r="QMQ5" s="24"/>
      <c r="QMR5" s="24"/>
      <c r="QMS5" s="24"/>
      <c r="QMT5" s="24"/>
      <c r="QMU5" s="24"/>
      <c r="QMV5" s="24"/>
      <c r="QMW5" s="24"/>
      <c r="QMX5" s="24"/>
      <c r="QMY5" s="24"/>
      <c r="QMZ5" s="24"/>
      <c r="QNA5" s="24"/>
      <c r="QNB5" s="24"/>
      <c r="QNC5" s="24"/>
      <c r="QND5" s="24"/>
      <c r="QNE5" s="24"/>
      <c r="QNF5" s="24"/>
      <c r="QNG5" s="24"/>
      <c r="QNH5" s="24"/>
      <c r="QNI5" s="24"/>
      <c r="QNJ5" s="24"/>
      <c r="QNK5" s="24"/>
      <c r="QNL5" s="24"/>
      <c r="QNM5" s="24"/>
      <c r="QNN5" s="24"/>
      <c r="QNO5" s="24"/>
      <c r="QNP5" s="24"/>
      <c r="QNQ5" s="24"/>
      <c r="QNR5" s="24"/>
      <c r="QNS5" s="24"/>
      <c r="QNT5" s="24"/>
      <c r="QNU5" s="24"/>
      <c r="QNV5" s="24"/>
      <c r="QNW5" s="24"/>
      <c r="QNX5" s="24"/>
      <c r="QNY5" s="24"/>
      <c r="QNZ5" s="24"/>
      <c r="QOA5" s="24"/>
      <c r="QOB5" s="24"/>
      <c r="QOC5" s="24"/>
      <c r="QOD5" s="24"/>
      <c r="QOE5" s="24"/>
      <c r="QOF5" s="24"/>
      <c r="QOG5" s="24"/>
      <c r="QOH5" s="24"/>
      <c r="QOI5" s="24"/>
      <c r="QOJ5" s="24"/>
      <c r="QOK5" s="24"/>
      <c r="QOL5" s="24"/>
      <c r="QOM5" s="24"/>
      <c r="QON5" s="24"/>
      <c r="QOO5" s="24"/>
      <c r="QOP5" s="24"/>
      <c r="QOQ5" s="24"/>
      <c r="QOR5" s="24"/>
      <c r="QOS5" s="24"/>
      <c r="QOT5" s="24"/>
      <c r="QOU5" s="24"/>
      <c r="QOV5" s="24"/>
      <c r="QOW5" s="24"/>
      <c r="QOX5" s="24"/>
      <c r="QOY5" s="24"/>
      <c r="QOZ5" s="24"/>
      <c r="QPA5" s="24"/>
      <c r="QPB5" s="24"/>
      <c r="QPC5" s="24"/>
      <c r="QPD5" s="24"/>
      <c r="QPE5" s="24"/>
      <c r="QPF5" s="24"/>
      <c r="QPG5" s="24"/>
      <c r="QPH5" s="24"/>
      <c r="QPI5" s="24"/>
      <c r="QPJ5" s="24"/>
      <c r="QPK5" s="24"/>
      <c r="QPL5" s="24"/>
      <c r="QPM5" s="24"/>
      <c r="QPN5" s="24"/>
      <c r="QPO5" s="24"/>
      <c r="QPP5" s="24"/>
      <c r="QPQ5" s="24"/>
      <c r="QPR5" s="24"/>
      <c r="QPS5" s="24"/>
      <c r="QPT5" s="24"/>
      <c r="QPU5" s="24"/>
      <c r="QPV5" s="24"/>
      <c r="QPW5" s="24"/>
      <c r="QPX5" s="24"/>
      <c r="QPY5" s="24"/>
      <c r="QPZ5" s="24"/>
      <c r="QQA5" s="24"/>
      <c r="QQB5" s="24"/>
      <c r="QQC5" s="24"/>
      <c r="QQD5" s="24"/>
      <c r="QQE5" s="24"/>
      <c r="QQF5" s="24"/>
      <c r="QQG5" s="24"/>
      <c r="QQH5" s="24"/>
      <c r="QQI5" s="24"/>
      <c r="QQJ5" s="24"/>
      <c r="QQK5" s="24"/>
      <c r="QQL5" s="24"/>
      <c r="QQM5" s="24"/>
      <c r="QQN5" s="24"/>
      <c r="QQO5" s="24"/>
      <c r="QQP5" s="24"/>
      <c r="QQQ5" s="24"/>
      <c r="QQR5" s="24"/>
      <c r="QQS5" s="24"/>
      <c r="QQT5" s="24"/>
      <c r="QQU5" s="24"/>
      <c r="QQV5" s="24"/>
      <c r="QQW5" s="24"/>
      <c r="QQX5" s="24"/>
      <c r="QQY5" s="24"/>
      <c r="QQZ5" s="24"/>
      <c r="QRA5" s="24"/>
      <c r="QRB5" s="24"/>
      <c r="QRC5" s="24"/>
      <c r="QRD5" s="24"/>
      <c r="QRE5" s="24"/>
      <c r="QRF5" s="24"/>
      <c r="QRG5" s="24"/>
      <c r="QRH5" s="24"/>
      <c r="QRI5" s="24"/>
      <c r="QRJ5" s="24"/>
      <c r="QRK5" s="24"/>
      <c r="QRL5" s="24"/>
      <c r="QRM5" s="24"/>
      <c r="QRN5" s="24"/>
      <c r="QRO5" s="24"/>
      <c r="QRP5" s="24"/>
      <c r="QRQ5" s="24"/>
      <c r="QRR5" s="24"/>
      <c r="QRS5" s="24"/>
      <c r="QRT5" s="24"/>
      <c r="QRU5" s="24"/>
      <c r="QRV5" s="24"/>
      <c r="QRW5" s="24"/>
      <c r="QRX5" s="24"/>
      <c r="QRY5" s="24"/>
      <c r="QRZ5" s="24"/>
      <c r="QSA5" s="24"/>
      <c r="QSB5" s="24"/>
      <c r="QSC5" s="24"/>
      <c r="QSD5" s="24"/>
      <c r="QSE5" s="24"/>
      <c r="QSF5" s="24"/>
      <c r="QSG5" s="24"/>
      <c r="QSH5" s="24"/>
      <c r="QSI5" s="24"/>
      <c r="QSJ5" s="24"/>
      <c r="QSK5" s="24"/>
      <c r="QSL5" s="24"/>
      <c r="QSM5" s="24"/>
      <c r="QSN5" s="24"/>
      <c r="QSO5" s="24"/>
      <c r="QSP5" s="24"/>
      <c r="QSQ5" s="24"/>
      <c r="QSR5" s="24"/>
      <c r="QSS5" s="24"/>
      <c r="QST5" s="24"/>
      <c r="QSU5" s="24"/>
      <c r="QSV5" s="24"/>
      <c r="QSW5" s="24"/>
      <c r="QSX5" s="24"/>
      <c r="QSY5" s="24"/>
      <c r="QSZ5" s="24"/>
      <c r="QTA5" s="24"/>
      <c r="QTB5" s="24"/>
      <c r="QTC5" s="24"/>
      <c r="QTD5" s="24"/>
      <c r="QTE5" s="24"/>
      <c r="QTF5" s="24"/>
      <c r="QTG5" s="24"/>
      <c r="QTH5" s="24"/>
      <c r="QTI5" s="24"/>
      <c r="QTJ5" s="24"/>
      <c r="QTK5" s="24"/>
      <c r="QTL5" s="24"/>
      <c r="QTM5" s="24"/>
      <c r="QTN5" s="24"/>
      <c r="QTO5" s="24"/>
      <c r="QTP5" s="24"/>
      <c r="QTQ5" s="24"/>
      <c r="QTR5" s="24"/>
      <c r="QTS5" s="24"/>
      <c r="QTT5" s="24"/>
      <c r="QTU5" s="24"/>
      <c r="QTV5" s="24"/>
      <c r="QTW5" s="24"/>
      <c r="QTX5" s="24"/>
      <c r="QTY5" s="24"/>
      <c r="QTZ5" s="24"/>
      <c r="QUA5" s="24"/>
      <c r="QUB5" s="24"/>
      <c r="QUC5" s="24"/>
      <c r="QUD5" s="24"/>
      <c r="QUE5" s="24"/>
      <c r="QUF5" s="24"/>
      <c r="QUG5" s="24"/>
      <c r="QUH5" s="24"/>
      <c r="QUI5" s="24"/>
      <c r="QUJ5" s="24"/>
      <c r="QUK5" s="24"/>
      <c r="QUL5" s="24"/>
      <c r="QUM5" s="24"/>
      <c r="QUN5" s="24"/>
      <c r="QUO5" s="24"/>
      <c r="QUP5" s="24"/>
      <c r="QUQ5" s="24"/>
      <c r="QUR5" s="24"/>
      <c r="QUS5" s="24"/>
      <c r="QUT5" s="24"/>
      <c r="QUU5" s="24"/>
      <c r="QUV5" s="24"/>
      <c r="QUW5" s="24"/>
      <c r="QUX5" s="24"/>
      <c r="QUY5" s="24"/>
      <c r="QUZ5" s="24"/>
      <c r="QVA5" s="24"/>
      <c r="QVB5" s="24"/>
      <c r="QVC5" s="24"/>
      <c r="QVD5" s="24"/>
      <c r="QVE5" s="24"/>
      <c r="QVF5" s="24"/>
      <c r="QVG5" s="24"/>
      <c r="QVH5" s="24"/>
      <c r="QVI5" s="24"/>
      <c r="QVJ5" s="24"/>
      <c r="QVK5" s="24"/>
      <c r="QVL5" s="24"/>
      <c r="QVM5" s="24"/>
      <c r="QVN5" s="24"/>
      <c r="QVO5" s="24"/>
      <c r="QVP5" s="24"/>
      <c r="QVQ5" s="24"/>
      <c r="QVR5" s="24"/>
      <c r="QVS5" s="24"/>
      <c r="QVT5" s="24"/>
      <c r="QVU5" s="24"/>
      <c r="QVV5" s="24"/>
      <c r="QVW5" s="24"/>
      <c r="QVX5" s="24"/>
      <c r="QVY5" s="24"/>
      <c r="QVZ5" s="24"/>
      <c r="QWA5" s="24"/>
      <c r="QWB5" s="24"/>
      <c r="QWC5" s="24"/>
      <c r="QWD5" s="24"/>
      <c r="QWE5" s="24"/>
      <c r="QWF5" s="24"/>
      <c r="QWG5" s="24"/>
      <c r="QWH5" s="24"/>
      <c r="QWI5" s="24"/>
      <c r="QWJ5" s="24"/>
      <c r="QWK5" s="24"/>
      <c r="QWL5" s="24"/>
      <c r="QWM5" s="24"/>
      <c r="QWN5" s="24"/>
      <c r="QWO5" s="24"/>
      <c r="QWP5" s="24"/>
      <c r="QWQ5" s="24"/>
      <c r="QWR5" s="24"/>
      <c r="QWS5" s="24"/>
      <c r="QWT5" s="24"/>
      <c r="QWU5" s="24"/>
      <c r="QWV5" s="24"/>
      <c r="QWW5" s="24"/>
      <c r="QWX5" s="24"/>
      <c r="QWY5" s="24"/>
      <c r="QWZ5" s="24"/>
      <c r="QXA5" s="24"/>
      <c r="QXB5" s="24"/>
      <c r="QXC5" s="24"/>
      <c r="QXD5" s="24"/>
      <c r="QXE5" s="24"/>
      <c r="QXF5" s="24"/>
      <c r="QXG5" s="24"/>
      <c r="QXH5" s="24"/>
      <c r="QXI5" s="24"/>
      <c r="QXJ5" s="24"/>
      <c r="QXK5" s="24"/>
      <c r="QXL5" s="24"/>
      <c r="QXM5" s="24"/>
      <c r="QXN5" s="24"/>
      <c r="QXO5" s="24"/>
      <c r="QXP5" s="24"/>
      <c r="QXQ5" s="24"/>
      <c r="QXR5" s="24"/>
      <c r="QXS5" s="24"/>
      <c r="QXT5" s="24"/>
      <c r="QXU5" s="24"/>
      <c r="QXV5" s="24"/>
      <c r="QXW5" s="24"/>
      <c r="QXX5" s="24"/>
      <c r="QXY5" s="24"/>
      <c r="QXZ5" s="24"/>
      <c r="QYA5" s="24"/>
      <c r="QYB5" s="24"/>
      <c r="QYC5" s="24"/>
      <c r="QYD5" s="24"/>
      <c r="QYE5" s="24"/>
      <c r="QYF5" s="24"/>
      <c r="QYG5" s="24"/>
      <c r="QYH5" s="24"/>
      <c r="QYI5" s="24"/>
      <c r="QYJ5" s="24"/>
      <c r="QYK5" s="24"/>
      <c r="QYL5" s="24"/>
      <c r="QYM5" s="24"/>
      <c r="QYN5" s="24"/>
      <c r="QYO5" s="24"/>
      <c r="QYP5" s="24"/>
      <c r="QYQ5" s="24"/>
      <c r="QYR5" s="24"/>
      <c r="QYS5" s="24"/>
      <c r="QYT5" s="24"/>
      <c r="QYU5" s="24"/>
      <c r="QYV5" s="24"/>
      <c r="QYW5" s="24"/>
      <c r="QYX5" s="24"/>
      <c r="QYY5" s="24"/>
      <c r="QYZ5" s="24"/>
      <c r="QZA5" s="24"/>
      <c r="QZB5" s="24"/>
      <c r="QZC5" s="24"/>
      <c r="QZD5" s="24"/>
      <c r="QZE5" s="24"/>
      <c r="QZF5" s="24"/>
      <c r="QZG5" s="24"/>
      <c r="QZH5" s="24"/>
      <c r="QZI5" s="24"/>
      <c r="QZJ5" s="24"/>
      <c r="QZK5" s="24"/>
      <c r="QZL5" s="24"/>
      <c r="QZM5" s="24"/>
      <c r="QZN5" s="24"/>
      <c r="QZO5" s="24"/>
      <c r="QZP5" s="24"/>
      <c r="QZQ5" s="24"/>
      <c r="QZR5" s="24"/>
      <c r="QZS5" s="24"/>
      <c r="QZT5" s="24"/>
      <c r="QZU5" s="24"/>
      <c r="QZV5" s="24"/>
      <c r="QZW5" s="24"/>
      <c r="QZX5" s="24"/>
      <c r="QZY5" s="24"/>
      <c r="QZZ5" s="24"/>
      <c r="RAA5" s="24"/>
      <c r="RAB5" s="24"/>
      <c r="RAC5" s="24"/>
      <c r="RAD5" s="24"/>
      <c r="RAE5" s="24"/>
      <c r="RAF5" s="24"/>
      <c r="RAG5" s="24"/>
      <c r="RAH5" s="24"/>
      <c r="RAI5" s="24"/>
      <c r="RAJ5" s="24"/>
      <c r="RAK5" s="24"/>
      <c r="RAL5" s="24"/>
      <c r="RAM5" s="24"/>
      <c r="RAN5" s="24"/>
      <c r="RAO5" s="24"/>
      <c r="RAP5" s="24"/>
      <c r="RAQ5" s="24"/>
      <c r="RAR5" s="24"/>
      <c r="RAS5" s="24"/>
      <c r="RAT5" s="24"/>
      <c r="RAU5" s="24"/>
      <c r="RAV5" s="24"/>
      <c r="RAW5" s="24"/>
      <c r="RAX5" s="24"/>
      <c r="RAY5" s="24"/>
      <c r="RAZ5" s="24"/>
      <c r="RBA5" s="24"/>
      <c r="RBB5" s="24"/>
      <c r="RBC5" s="24"/>
      <c r="RBD5" s="24"/>
      <c r="RBE5" s="24"/>
      <c r="RBF5" s="24"/>
      <c r="RBG5" s="24"/>
      <c r="RBH5" s="24"/>
      <c r="RBI5" s="24"/>
      <c r="RBJ5" s="24"/>
      <c r="RBK5" s="24"/>
      <c r="RBL5" s="24"/>
      <c r="RBM5" s="24"/>
      <c r="RBN5" s="24"/>
      <c r="RBO5" s="24"/>
      <c r="RBP5" s="24"/>
      <c r="RBQ5" s="24"/>
      <c r="RBR5" s="24"/>
      <c r="RBS5" s="24"/>
      <c r="RBT5" s="24"/>
      <c r="RBU5" s="24"/>
      <c r="RBV5" s="24"/>
      <c r="RBW5" s="24"/>
      <c r="RBX5" s="24"/>
      <c r="RBY5" s="24"/>
      <c r="RBZ5" s="24"/>
      <c r="RCA5" s="24"/>
      <c r="RCB5" s="24"/>
      <c r="RCC5" s="24"/>
      <c r="RCD5" s="24"/>
      <c r="RCE5" s="24"/>
      <c r="RCF5" s="24"/>
      <c r="RCG5" s="24"/>
      <c r="RCH5" s="24"/>
      <c r="RCI5" s="24"/>
      <c r="RCJ5" s="24"/>
      <c r="RCK5" s="24"/>
      <c r="RCL5" s="24"/>
      <c r="RCM5" s="24"/>
      <c r="RCN5" s="24"/>
      <c r="RCO5" s="24"/>
      <c r="RCP5" s="24"/>
      <c r="RCQ5" s="24"/>
      <c r="RCR5" s="24"/>
      <c r="RCS5" s="24"/>
      <c r="RCT5" s="24"/>
      <c r="RCU5" s="24"/>
      <c r="RCV5" s="24"/>
      <c r="RCW5" s="24"/>
      <c r="RCX5" s="24"/>
      <c r="RCY5" s="24"/>
      <c r="RCZ5" s="24"/>
      <c r="RDA5" s="24"/>
      <c r="RDB5" s="24"/>
      <c r="RDC5" s="24"/>
      <c r="RDD5" s="24"/>
      <c r="RDE5" s="24"/>
      <c r="RDF5" s="24"/>
      <c r="RDG5" s="24"/>
      <c r="RDH5" s="24"/>
      <c r="RDI5" s="24"/>
      <c r="RDJ5" s="24"/>
      <c r="RDK5" s="24"/>
      <c r="RDL5" s="24"/>
      <c r="RDM5" s="24"/>
      <c r="RDN5" s="24"/>
      <c r="RDO5" s="24"/>
      <c r="RDP5" s="24"/>
      <c r="RDQ5" s="24"/>
      <c r="RDR5" s="24"/>
      <c r="RDS5" s="24"/>
      <c r="RDT5" s="24"/>
      <c r="RDU5" s="24"/>
      <c r="RDV5" s="24"/>
      <c r="RDW5" s="24"/>
      <c r="RDX5" s="24"/>
      <c r="RDY5" s="24"/>
      <c r="RDZ5" s="24"/>
      <c r="REA5" s="24"/>
      <c r="REB5" s="24"/>
      <c r="REC5" s="24"/>
      <c r="RED5" s="24"/>
      <c r="REE5" s="24"/>
      <c r="REF5" s="24"/>
      <c r="REG5" s="24"/>
      <c r="REH5" s="24"/>
      <c r="REI5" s="24"/>
      <c r="REJ5" s="24"/>
      <c r="REK5" s="24"/>
      <c r="REL5" s="24"/>
      <c r="REM5" s="24"/>
      <c r="REN5" s="24"/>
      <c r="REO5" s="24"/>
      <c r="REP5" s="24"/>
      <c r="REQ5" s="24"/>
      <c r="RER5" s="24"/>
      <c r="RES5" s="24"/>
      <c r="RET5" s="24"/>
      <c r="REU5" s="24"/>
      <c r="REV5" s="24"/>
      <c r="REW5" s="24"/>
      <c r="REX5" s="24"/>
      <c r="REY5" s="24"/>
      <c r="REZ5" s="24"/>
      <c r="RFA5" s="24"/>
      <c r="RFB5" s="24"/>
      <c r="RFC5" s="24"/>
      <c r="RFD5" s="24"/>
      <c r="RFE5" s="24"/>
      <c r="RFF5" s="24"/>
      <c r="RFG5" s="24"/>
      <c r="RFH5" s="24"/>
      <c r="RFI5" s="24"/>
      <c r="RFJ5" s="24"/>
      <c r="RFK5" s="24"/>
      <c r="RFL5" s="24"/>
      <c r="RFM5" s="24"/>
      <c r="RFN5" s="24"/>
      <c r="RFO5" s="24"/>
      <c r="RFP5" s="24"/>
      <c r="RFQ5" s="24"/>
      <c r="RFR5" s="24"/>
      <c r="RFS5" s="24"/>
      <c r="RFT5" s="24"/>
      <c r="RFU5" s="24"/>
      <c r="RFV5" s="24"/>
      <c r="RFW5" s="24"/>
      <c r="RFX5" s="24"/>
      <c r="RFY5" s="24"/>
      <c r="RFZ5" s="24"/>
      <c r="RGA5" s="24"/>
      <c r="RGB5" s="24"/>
      <c r="RGC5" s="24"/>
      <c r="RGD5" s="24"/>
      <c r="RGE5" s="24"/>
      <c r="RGF5" s="24"/>
      <c r="RGG5" s="24"/>
      <c r="RGH5" s="24"/>
      <c r="RGI5" s="24"/>
      <c r="RGJ5" s="24"/>
      <c r="RGK5" s="24"/>
      <c r="RGL5" s="24"/>
      <c r="RGM5" s="24"/>
      <c r="RGN5" s="24"/>
      <c r="RGO5" s="24"/>
      <c r="RGP5" s="24"/>
      <c r="RGQ5" s="24"/>
      <c r="RGR5" s="24"/>
      <c r="RGS5" s="24"/>
      <c r="RGT5" s="24"/>
      <c r="RGU5" s="24"/>
      <c r="RGV5" s="24"/>
      <c r="RGW5" s="24"/>
      <c r="RGX5" s="24"/>
      <c r="RGY5" s="24"/>
      <c r="RGZ5" s="24"/>
      <c r="RHA5" s="24"/>
      <c r="RHB5" s="24"/>
      <c r="RHC5" s="24"/>
      <c r="RHD5" s="24"/>
      <c r="RHE5" s="24"/>
      <c r="RHF5" s="24"/>
      <c r="RHG5" s="24"/>
      <c r="RHH5" s="24"/>
      <c r="RHI5" s="24"/>
      <c r="RHJ5" s="24"/>
      <c r="RHK5" s="24"/>
      <c r="RHL5" s="24"/>
      <c r="RHM5" s="24"/>
      <c r="RHN5" s="24"/>
      <c r="RHO5" s="24"/>
      <c r="RHP5" s="24"/>
      <c r="RHQ5" s="24"/>
      <c r="RHR5" s="24"/>
      <c r="RHS5" s="24"/>
      <c r="RHT5" s="24"/>
      <c r="RHU5" s="24"/>
      <c r="RHV5" s="24"/>
      <c r="RHW5" s="24"/>
      <c r="RHX5" s="24"/>
      <c r="RHY5" s="24"/>
      <c r="RHZ5" s="24"/>
      <c r="RIA5" s="24"/>
      <c r="RIB5" s="24"/>
      <c r="RIC5" s="24"/>
      <c r="RID5" s="24"/>
      <c r="RIE5" s="24"/>
      <c r="RIF5" s="24"/>
      <c r="RIG5" s="24"/>
      <c r="RIH5" s="24"/>
      <c r="RII5" s="24"/>
      <c r="RIJ5" s="24"/>
      <c r="RIK5" s="24"/>
      <c r="RIL5" s="24"/>
      <c r="RIM5" s="24"/>
      <c r="RIN5" s="24"/>
      <c r="RIO5" s="24"/>
      <c r="RIP5" s="24"/>
      <c r="RIQ5" s="24"/>
      <c r="RIR5" s="24"/>
      <c r="RIS5" s="24"/>
      <c r="RIT5" s="24"/>
      <c r="RIU5" s="24"/>
      <c r="RIV5" s="24"/>
      <c r="RIW5" s="24"/>
      <c r="RIX5" s="24"/>
      <c r="RIY5" s="24"/>
      <c r="RIZ5" s="24"/>
      <c r="RJA5" s="24"/>
      <c r="RJB5" s="24"/>
      <c r="RJC5" s="24"/>
      <c r="RJD5" s="24"/>
      <c r="RJE5" s="24"/>
      <c r="RJF5" s="24"/>
      <c r="RJG5" s="24"/>
      <c r="RJH5" s="24"/>
      <c r="RJI5" s="24"/>
      <c r="RJJ5" s="24"/>
      <c r="RJK5" s="24"/>
      <c r="RJL5" s="24"/>
      <c r="RJM5" s="24"/>
      <c r="RJN5" s="24"/>
      <c r="RJO5" s="24"/>
      <c r="RJP5" s="24"/>
      <c r="RJQ5" s="24"/>
      <c r="RJR5" s="24"/>
      <c r="RJS5" s="24"/>
      <c r="RJT5" s="24"/>
      <c r="RJU5" s="24"/>
      <c r="RJV5" s="24"/>
      <c r="RJW5" s="24"/>
      <c r="RJX5" s="24"/>
      <c r="RJY5" s="24"/>
      <c r="RJZ5" s="24"/>
      <c r="RKA5" s="24"/>
      <c r="RKB5" s="24"/>
      <c r="RKC5" s="24"/>
      <c r="RKD5" s="24"/>
      <c r="RKE5" s="24"/>
      <c r="RKF5" s="24"/>
      <c r="RKG5" s="24"/>
      <c r="RKH5" s="24"/>
      <c r="RKI5" s="24"/>
      <c r="RKJ5" s="24"/>
      <c r="RKK5" s="24"/>
      <c r="RKL5" s="24"/>
      <c r="RKM5" s="24"/>
      <c r="RKN5" s="24"/>
      <c r="RKO5" s="24"/>
      <c r="RKP5" s="24"/>
      <c r="RKQ5" s="24"/>
      <c r="RKR5" s="24"/>
      <c r="RKS5" s="24"/>
      <c r="RKT5" s="24"/>
      <c r="RKU5" s="24"/>
      <c r="RKV5" s="24"/>
      <c r="RKW5" s="24"/>
      <c r="RKX5" s="24"/>
      <c r="RKY5" s="24"/>
      <c r="RKZ5" s="24"/>
      <c r="RLA5" s="24"/>
      <c r="RLB5" s="24"/>
      <c r="RLC5" s="24"/>
      <c r="RLD5" s="24"/>
      <c r="RLE5" s="24"/>
      <c r="RLF5" s="24"/>
      <c r="RLG5" s="24"/>
      <c r="RLH5" s="24"/>
      <c r="RLI5" s="24"/>
      <c r="RLJ5" s="24"/>
      <c r="RLK5" s="24"/>
      <c r="RLL5" s="24"/>
      <c r="RLM5" s="24"/>
      <c r="RLN5" s="24"/>
      <c r="RLO5" s="24"/>
      <c r="RLP5" s="24"/>
      <c r="RLQ5" s="24"/>
      <c r="RLR5" s="24"/>
      <c r="RLS5" s="24"/>
      <c r="RLT5" s="24"/>
      <c r="RLU5" s="24"/>
      <c r="RLV5" s="24"/>
      <c r="RLW5" s="24"/>
      <c r="RLX5" s="24"/>
      <c r="RLY5" s="24"/>
      <c r="RLZ5" s="24"/>
      <c r="RMA5" s="24"/>
      <c r="RMB5" s="24"/>
      <c r="RMC5" s="24"/>
      <c r="RMD5" s="24"/>
      <c r="RME5" s="24"/>
      <c r="RMF5" s="24"/>
      <c r="RMG5" s="24"/>
      <c r="RMH5" s="24"/>
      <c r="RMI5" s="24"/>
      <c r="RMJ5" s="24"/>
      <c r="RMK5" s="24"/>
      <c r="RML5" s="24"/>
      <c r="RMM5" s="24"/>
      <c r="RMN5" s="24"/>
      <c r="RMO5" s="24"/>
      <c r="RMP5" s="24"/>
      <c r="RMQ5" s="24"/>
      <c r="RMR5" s="24"/>
      <c r="RMS5" s="24"/>
      <c r="RMT5" s="24"/>
      <c r="RMU5" s="24"/>
      <c r="RMV5" s="24"/>
      <c r="RMW5" s="24"/>
      <c r="RMX5" s="24"/>
      <c r="RMY5" s="24"/>
      <c r="RMZ5" s="24"/>
      <c r="RNA5" s="24"/>
      <c r="RNB5" s="24"/>
      <c r="RNC5" s="24"/>
      <c r="RND5" s="24"/>
      <c r="RNE5" s="24"/>
      <c r="RNF5" s="24"/>
      <c r="RNG5" s="24"/>
      <c r="RNH5" s="24"/>
      <c r="RNI5" s="24"/>
      <c r="RNJ5" s="24"/>
      <c r="RNK5" s="24"/>
      <c r="RNL5" s="24"/>
      <c r="RNM5" s="24"/>
      <c r="RNN5" s="24"/>
      <c r="RNO5" s="24"/>
      <c r="RNP5" s="24"/>
      <c r="RNQ5" s="24"/>
      <c r="RNR5" s="24"/>
      <c r="RNS5" s="24"/>
      <c r="RNT5" s="24"/>
      <c r="RNU5" s="24"/>
      <c r="RNV5" s="24"/>
      <c r="RNW5" s="24"/>
      <c r="RNX5" s="24"/>
      <c r="RNY5" s="24"/>
      <c r="RNZ5" s="24"/>
      <c r="ROA5" s="24"/>
      <c r="ROB5" s="24"/>
      <c r="ROC5" s="24"/>
      <c r="ROD5" s="24"/>
      <c r="ROE5" s="24"/>
      <c r="ROF5" s="24"/>
      <c r="ROG5" s="24"/>
      <c r="ROH5" s="24"/>
      <c r="ROI5" s="24"/>
      <c r="ROJ5" s="24"/>
      <c r="ROK5" s="24"/>
      <c r="ROL5" s="24"/>
      <c r="ROM5" s="24"/>
      <c r="RON5" s="24"/>
      <c r="ROO5" s="24"/>
      <c r="ROP5" s="24"/>
      <c r="ROQ5" s="24"/>
      <c r="ROR5" s="24"/>
      <c r="ROS5" s="24"/>
      <c r="ROT5" s="24"/>
      <c r="ROU5" s="24"/>
      <c r="ROV5" s="24"/>
      <c r="ROW5" s="24"/>
      <c r="ROX5" s="24"/>
      <c r="ROY5" s="24"/>
      <c r="ROZ5" s="24"/>
      <c r="RPA5" s="24"/>
      <c r="RPB5" s="24"/>
      <c r="RPC5" s="24"/>
      <c r="RPD5" s="24"/>
      <c r="RPE5" s="24"/>
      <c r="RPF5" s="24"/>
      <c r="RPG5" s="24"/>
      <c r="RPH5" s="24"/>
      <c r="RPI5" s="24"/>
      <c r="RPJ5" s="24"/>
      <c r="RPK5" s="24"/>
      <c r="RPL5" s="24"/>
      <c r="RPM5" s="24"/>
      <c r="RPN5" s="24"/>
      <c r="RPO5" s="24"/>
      <c r="RPP5" s="24"/>
      <c r="RPQ5" s="24"/>
      <c r="RPR5" s="24"/>
      <c r="RPS5" s="24"/>
      <c r="RPT5" s="24"/>
      <c r="RPU5" s="24"/>
      <c r="RPV5" s="24"/>
      <c r="RPW5" s="24"/>
      <c r="RPX5" s="24"/>
      <c r="RPY5" s="24"/>
      <c r="RPZ5" s="24"/>
      <c r="RQA5" s="24"/>
      <c r="RQB5" s="24"/>
      <c r="RQC5" s="24"/>
      <c r="RQD5" s="24"/>
      <c r="RQE5" s="24"/>
      <c r="RQF5" s="24"/>
      <c r="RQG5" s="24"/>
      <c r="RQH5" s="24"/>
      <c r="RQI5" s="24"/>
      <c r="RQJ5" s="24"/>
      <c r="RQK5" s="24"/>
      <c r="RQL5" s="24"/>
      <c r="RQM5" s="24"/>
      <c r="RQN5" s="24"/>
      <c r="RQO5" s="24"/>
      <c r="RQP5" s="24"/>
      <c r="RQQ5" s="24"/>
      <c r="RQR5" s="24"/>
      <c r="RQS5" s="24"/>
      <c r="RQT5" s="24"/>
      <c r="RQU5" s="24"/>
      <c r="RQV5" s="24"/>
      <c r="RQW5" s="24"/>
      <c r="RQX5" s="24"/>
      <c r="RQY5" s="24"/>
      <c r="RQZ5" s="24"/>
      <c r="RRA5" s="24"/>
      <c r="RRB5" s="24"/>
      <c r="RRC5" s="24"/>
      <c r="RRD5" s="24"/>
      <c r="RRE5" s="24"/>
      <c r="RRF5" s="24"/>
      <c r="RRG5" s="24"/>
      <c r="RRH5" s="24"/>
      <c r="RRI5" s="24"/>
      <c r="RRJ5" s="24"/>
      <c r="RRK5" s="24"/>
      <c r="RRL5" s="24"/>
      <c r="RRM5" s="24"/>
      <c r="RRN5" s="24"/>
      <c r="RRO5" s="24"/>
      <c r="RRP5" s="24"/>
      <c r="RRQ5" s="24"/>
      <c r="RRR5" s="24"/>
      <c r="RRS5" s="24"/>
      <c r="RRT5" s="24"/>
      <c r="RRU5" s="24"/>
      <c r="RRV5" s="24"/>
      <c r="RRW5" s="24"/>
      <c r="RRX5" s="24"/>
      <c r="RRY5" s="24"/>
      <c r="RRZ5" s="24"/>
      <c r="RSA5" s="24"/>
      <c r="RSB5" s="24"/>
      <c r="RSC5" s="24"/>
      <c r="RSD5" s="24"/>
      <c r="RSE5" s="24"/>
      <c r="RSF5" s="24"/>
      <c r="RSG5" s="24"/>
      <c r="RSH5" s="24"/>
      <c r="RSI5" s="24"/>
      <c r="RSJ5" s="24"/>
      <c r="RSK5" s="24"/>
      <c r="RSL5" s="24"/>
      <c r="RSM5" s="24"/>
      <c r="RSN5" s="24"/>
      <c r="RSO5" s="24"/>
      <c r="RSP5" s="24"/>
      <c r="RSQ5" s="24"/>
      <c r="RSR5" s="24"/>
      <c r="RSS5" s="24"/>
      <c r="RST5" s="24"/>
      <c r="RSU5" s="24"/>
      <c r="RSV5" s="24"/>
      <c r="RSW5" s="24"/>
      <c r="RSX5" s="24"/>
      <c r="RSY5" s="24"/>
      <c r="RSZ5" s="24"/>
      <c r="RTA5" s="24"/>
      <c r="RTB5" s="24"/>
      <c r="RTC5" s="24"/>
      <c r="RTD5" s="24"/>
      <c r="RTE5" s="24"/>
      <c r="RTF5" s="24"/>
      <c r="RTG5" s="24"/>
      <c r="RTH5" s="24"/>
      <c r="RTI5" s="24"/>
      <c r="RTJ5" s="24"/>
      <c r="RTK5" s="24"/>
      <c r="RTL5" s="24"/>
      <c r="RTM5" s="24"/>
      <c r="RTN5" s="24"/>
      <c r="RTO5" s="24"/>
      <c r="RTP5" s="24"/>
      <c r="RTQ5" s="24"/>
      <c r="RTR5" s="24"/>
      <c r="RTS5" s="24"/>
      <c r="RTT5" s="24"/>
      <c r="RTU5" s="24"/>
      <c r="RTV5" s="24"/>
      <c r="RTW5" s="24"/>
      <c r="RTX5" s="24"/>
      <c r="RTY5" s="24"/>
      <c r="RTZ5" s="24"/>
      <c r="RUA5" s="24"/>
      <c r="RUB5" s="24"/>
      <c r="RUC5" s="24"/>
      <c r="RUD5" s="24"/>
      <c r="RUE5" s="24"/>
      <c r="RUF5" s="24"/>
      <c r="RUG5" s="24"/>
      <c r="RUH5" s="24"/>
      <c r="RUI5" s="24"/>
      <c r="RUJ5" s="24"/>
      <c r="RUK5" s="24"/>
      <c r="RUL5" s="24"/>
      <c r="RUM5" s="24"/>
      <c r="RUN5" s="24"/>
      <c r="RUO5" s="24"/>
      <c r="RUP5" s="24"/>
      <c r="RUQ5" s="24"/>
      <c r="RUR5" s="24"/>
      <c r="RUS5" s="24"/>
      <c r="RUT5" s="24"/>
      <c r="RUU5" s="24"/>
      <c r="RUV5" s="24"/>
      <c r="RUW5" s="24"/>
      <c r="RUX5" s="24"/>
      <c r="RUY5" s="24"/>
      <c r="RUZ5" s="24"/>
      <c r="RVA5" s="24"/>
      <c r="RVB5" s="24"/>
      <c r="RVC5" s="24"/>
      <c r="RVD5" s="24"/>
      <c r="RVE5" s="24"/>
      <c r="RVF5" s="24"/>
      <c r="RVG5" s="24"/>
      <c r="RVH5" s="24"/>
      <c r="RVI5" s="24"/>
      <c r="RVJ5" s="24"/>
      <c r="RVK5" s="24"/>
      <c r="RVL5" s="24"/>
      <c r="RVM5" s="24"/>
      <c r="RVN5" s="24"/>
      <c r="RVO5" s="24"/>
      <c r="RVP5" s="24"/>
      <c r="RVQ5" s="24"/>
      <c r="RVR5" s="24"/>
      <c r="RVS5" s="24"/>
      <c r="RVT5" s="24"/>
      <c r="RVU5" s="24"/>
      <c r="RVV5" s="24"/>
      <c r="RVW5" s="24"/>
      <c r="RVX5" s="24"/>
      <c r="RVY5" s="24"/>
      <c r="RVZ5" s="24"/>
      <c r="RWA5" s="24"/>
      <c r="RWB5" s="24"/>
      <c r="RWC5" s="24"/>
      <c r="RWD5" s="24"/>
      <c r="RWE5" s="24"/>
      <c r="RWF5" s="24"/>
      <c r="RWG5" s="24"/>
      <c r="RWH5" s="24"/>
      <c r="RWI5" s="24"/>
      <c r="RWJ5" s="24"/>
      <c r="RWK5" s="24"/>
      <c r="RWL5" s="24"/>
      <c r="RWM5" s="24"/>
      <c r="RWN5" s="24"/>
      <c r="RWO5" s="24"/>
      <c r="RWP5" s="24"/>
      <c r="RWQ5" s="24"/>
      <c r="RWR5" s="24"/>
      <c r="RWS5" s="24"/>
      <c r="RWT5" s="24"/>
      <c r="RWU5" s="24"/>
      <c r="RWV5" s="24"/>
      <c r="RWW5" s="24"/>
      <c r="RWX5" s="24"/>
      <c r="RWY5" s="24"/>
      <c r="RWZ5" s="24"/>
      <c r="RXA5" s="24"/>
      <c r="RXB5" s="24"/>
      <c r="RXC5" s="24"/>
      <c r="RXD5" s="24"/>
      <c r="RXE5" s="24"/>
      <c r="RXF5" s="24"/>
      <c r="RXG5" s="24"/>
      <c r="RXH5" s="24"/>
      <c r="RXI5" s="24"/>
      <c r="RXJ5" s="24"/>
      <c r="RXK5" s="24"/>
      <c r="RXL5" s="24"/>
      <c r="RXM5" s="24"/>
      <c r="RXN5" s="24"/>
      <c r="RXO5" s="24"/>
      <c r="RXP5" s="24"/>
      <c r="RXQ5" s="24"/>
      <c r="RXR5" s="24"/>
      <c r="RXS5" s="24"/>
      <c r="RXT5" s="24"/>
      <c r="RXU5" s="24"/>
      <c r="RXV5" s="24"/>
      <c r="RXW5" s="24"/>
      <c r="RXX5" s="24"/>
      <c r="RXY5" s="24"/>
      <c r="RXZ5" s="24"/>
      <c r="RYA5" s="24"/>
      <c r="RYB5" s="24"/>
      <c r="RYC5" s="24"/>
      <c r="RYD5" s="24"/>
      <c r="RYE5" s="24"/>
      <c r="RYF5" s="24"/>
      <c r="RYG5" s="24"/>
      <c r="RYH5" s="24"/>
      <c r="RYI5" s="24"/>
      <c r="RYJ5" s="24"/>
      <c r="RYK5" s="24"/>
      <c r="RYL5" s="24"/>
      <c r="RYM5" s="24"/>
      <c r="RYN5" s="24"/>
      <c r="RYO5" s="24"/>
      <c r="RYP5" s="24"/>
      <c r="RYQ5" s="24"/>
      <c r="RYR5" s="24"/>
      <c r="RYS5" s="24"/>
      <c r="RYT5" s="24"/>
      <c r="RYU5" s="24"/>
      <c r="RYV5" s="24"/>
      <c r="RYW5" s="24"/>
      <c r="RYX5" s="24"/>
      <c r="RYY5" s="24"/>
      <c r="RYZ5" s="24"/>
      <c r="RZA5" s="24"/>
      <c r="RZB5" s="24"/>
      <c r="RZC5" s="24"/>
      <c r="RZD5" s="24"/>
      <c r="RZE5" s="24"/>
      <c r="RZF5" s="24"/>
      <c r="RZG5" s="24"/>
      <c r="RZH5" s="24"/>
      <c r="RZI5" s="24"/>
      <c r="RZJ5" s="24"/>
      <c r="RZK5" s="24"/>
      <c r="RZL5" s="24"/>
      <c r="RZM5" s="24"/>
      <c r="RZN5" s="24"/>
      <c r="RZO5" s="24"/>
      <c r="RZP5" s="24"/>
      <c r="RZQ5" s="24"/>
      <c r="RZR5" s="24"/>
      <c r="RZS5" s="24"/>
      <c r="RZT5" s="24"/>
      <c r="RZU5" s="24"/>
      <c r="RZV5" s="24"/>
      <c r="RZW5" s="24"/>
      <c r="RZX5" s="24"/>
      <c r="RZY5" s="24"/>
      <c r="RZZ5" s="24"/>
      <c r="SAA5" s="24"/>
      <c r="SAB5" s="24"/>
      <c r="SAC5" s="24"/>
      <c r="SAD5" s="24"/>
      <c r="SAE5" s="24"/>
      <c r="SAF5" s="24"/>
      <c r="SAG5" s="24"/>
      <c r="SAH5" s="24"/>
      <c r="SAI5" s="24"/>
      <c r="SAJ5" s="24"/>
      <c r="SAK5" s="24"/>
      <c r="SAL5" s="24"/>
      <c r="SAM5" s="24"/>
      <c r="SAN5" s="24"/>
      <c r="SAO5" s="24"/>
      <c r="SAP5" s="24"/>
      <c r="SAQ5" s="24"/>
      <c r="SAR5" s="24"/>
      <c r="SAS5" s="24"/>
      <c r="SAT5" s="24"/>
      <c r="SAU5" s="24"/>
      <c r="SAV5" s="24"/>
      <c r="SAW5" s="24"/>
      <c r="SAX5" s="24"/>
      <c r="SAY5" s="24"/>
      <c r="SAZ5" s="24"/>
      <c r="SBA5" s="24"/>
      <c r="SBB5" s="24"/>
      <c r="SBC5" s="24"/>
      <c r="SBD5" s="24"/>
      <c r="SBE5" s="24"/>
      <c r="SBF5" s="24"/>
      <c r="SBG5" s="24"/>
      <c r="SBH5" s="24"/>
      <c r="SBI5" s="24"/>
      <c r="SBJ5" s="24"/>
      <c r="SBK5" s="24"/>
      <c r="SBL5" s="24"/>
      <c r="SBM5" s="24"/>
      <c r="SBN5" s="24"/>
      <c r="SBO5" s="24"/>
      <c r="SBP5" s="24"/>
      <c r="SBQ5" s="24"/>
      <c r="SBR5" s="24"/>
      <c r="SBS5" s="24"/>
      <c r="SBT5" s="24"/>
      <c r="SBU5" s="24"/>
      <c r="SBV5" s="24"/>
      <c r="SBW5" s="24"/>
      <c r="SBX5" s="24"/>
      <c r="SBY5" s="24"/>
      <c r="SBZ5" s="24"/>
      <c r="SCA5" s="24"/>
      <c r="SCB5" s="24"/>
      <c r="SCC5" s="24"/>
      <c r="SCD5" s="24"/>
      <c r="SCE5" s="24"/>
      <c r="SCF5" s="24"/>
      <c r="SCG5" s="24"/>
      <c r="SCH5" s="24"/>
      <c r="SCI5" s="24"/>
      <c r="SCJ5" s="24"/>
      <c r="SCK5" s="24"/>
      <c r="SCL5" s="24"/>
      <c r="SCM5" s="24"/>
      <c r="SCN5" s="24"/>
      <c r="SCO5" s="24"/>
      <c r="SCP5" s="24"/>
      <c r="SCQ5" s="24"/>
      <c r="SCR5" s="24"/>
      <c r="SCS5" s="24"/>
      <c r="SCT5" s="24"/>
      <c r="SCU5" s="24"/>
      <c r="SCV5" s="24"/>
      <c r="SCW5" s="24"/>
      <c r="SCX5" s="24"/>
      <c r="SCY5" s="24"/>
      <c r="SCZ5" s="24"/>
      <c r="SDA5" s="24"/>
      <c r="SDB5" s="24"/>
      <c r="SDC5" s="24"/>
      <c r="SDD5" s="24"/>
      <c r="SDE5" s="24"/>
      <c r="SDF5" s="24"/>
      <c r="SDG5" s="24"/>
      <c r="SDH5" s="24"/>
      <c r="SDI5" s="24"/>
      <c r="SDJ5" s="24"/>
      <c r="SDK5" s="24"/>
      <c r="SDL5" s="24"/>
      <c r="SDM5" s="24"/>
      <c r="SDN5" s="24"/>
      <c r="SDO5" s="24"/>
      <c r="SDP5" s="24"/>
      <c r="SDQ5" s="24"/>
      <c r="SDR5" s="24"/>
      <c r="SDS5" s="24"/>
      <c r="SDT5" s="24"/>
      <c r="SDU5" s="24"/>
      <c r="SDV5" s="24"/>
      <c r="SDW5" s="24"/>
      <c r="SDX5" s="24"/>
      <c r="SDY5" s="24"/>
      <c r="SDZ5" s="24"/>
      <c r="SEA5" s="24"/>
      <c r="SEB5" s="24"/>
      <c r="SEC5" s="24"/>
      <c r="SED5" s="24"/>
      <c r="SEE5" s="24"/>
      <c r="SEF5" s="24"/>
      <c r="SEG5" s="24"/>
      <c r="SEH5" s="24"/>
      <c r="SEI5" s="24"/>
      <c r="SEJ5" s="24"/>
      <c r="SEK5" s="24"/>
      <c r="SEL5" s="24"/>
      <c r="SEM5" s="24"/>
      <c r="SEN5" s="24"/>
      <c r="SEO5" s="24"/>
      <c r="SEP5" s="24"/>
      <c r="SEQ5" s="24"/>
      <c r="SER5" s="24"/>
      <c r="SES5" s="24"/>
      <c r="SET5" s="24"/>
      <c r="SEU5" s="24"/>
      <c r="SEV5" s="24"/>
      <c r="SEW5" s="24"/>
      <c r="SEX5" s="24"/>
      <c r="SEY5" s="24"/>
      <c r="SEZ5" s="24"/>
      <c r="SFA5" s="24"/>
      <c r="SFB5" s="24"/>
      <c r="SFC5" s="24"/>
      <c r="SFD5" s="24"/>
      <c r="SFE5" s="24"/>
      <c r="SFF5" s="24"/>
      <c r="SFG5" s="24"/>
      <c r="SFH5" s="24"/>
      <c r="SFI5" s="24"/>
      <c r="SFJ5" s="24"/>
      <c r="SFK5" s="24"/>
      <c r="SFL5" s="24"/>
      <c r="SFM5" s="24"/>
      <c r="SFN5" s="24"/>
      <c r="SFO5" s="24"/>
      <c r="SFP5" s="24"/>
      <c r="SFQ5" s="24"/>
      <c r="SFR5" s="24"/>
      <c r="SFS5" s="24"/>
      <c r="SFT5" s="24"/>
      <c r="SFU5" s="24"/>
      <c r="SFV5" s="24"/>
      <c r="SFW5" s="24"/>
      <c r="SFX5" s="24"/>
      <c r="SFY5" s="24"/>
      <c r="SFZ5" s="24"/>
      <c r="SGA5" s="24"/>
      <c r="SGB5" s="24"/>
      <c r="SGC5" s="24"/>
      <c r="SGD5" s="24"/>
      <c r="SGE5" s="24"/>
      <c r="SGF5" s="24"/>
      <c r="SGG5" s="24"/>
      <c r="SGH5" s="24"/>
      <c r="SGI5" s="24"/>
      <c r="SGJ5" s="24"/>
      <c r="SGK5" s="24"/>
      <c r="SGL5" s="24"/>
      <c r="SGM5" s="24"/>
      <c r="SGN5" s="24"/>
      <c r="SGO5" s="24"/>
      <c r="SGP5" s="24"/>
      <c r="SGQ5" s="24"/>
      <c r="SGR5" s="24"/>
      <c r="SGS5" s="24"/>
      <c r="SGT5" s="24"/>
      <c r="SGU5" s="24"/>
      <c r="SGV5" s="24"/>
      <c r="SGW5" s="24"/>
      <c r="SGX5" s="24"/>
      <c r="SGY5" s="24"/>
      <c r="SGZ5" s="24"/>
      <c r="SHA5" s="24"/>
      <c r="SHB5" s="24"/>
      <c r="SHC5" s="24"/>
      <c r="SHD5" s="24"/>
      <c r="SHE5" s="24"/>
      <c r="SHF5" s="24"/>
      <c r="SHG5" s="24"/>
      <c r="SHH5" s="24"/>
      <c r="SHI5" s="24"/>
      <c r="SHJ5" s="24"/>
      <c r="SHK5" s="24"/>
      <c r="SHL5" s="24"/>
      <c r="SHM5" s="24"/>
      <c r="SHN5" s="24"/>
      <c r="SHO5" s="24"/>
      <c r="SHP5" s="24"/>
      <c r="SHQ5" s="24"/>
      <c r="SHR5" s="24"/>
      <c r="SHS5" s="24"/>
      <c r="SHT5" s="24"/>
      <c r="SHU5" s="24"/>
      <c r="SHV5" s="24"/>
      <c r="SHW5" s="24"/>
      <c r="SHX5" s="24"/>
      <c r="SHY5" s="24"/>
      <c r="SHZ5" s="24"/>
      <c r="SIA5" s="24"/>
      <c r="SIB5" s="24"/>
      <c r="SIC5" s="24"/>
      <c r="SID5" s="24"/>
      <c r="SIE5" s="24"/>
      <c r="SIF5" s="24"/>
      <c r="SIG5" s="24"/>
      <c r="SIH5" s="24"/>
      <c r="SII5" s="24"/>
      <c r="SIJ5" s="24"/>
      <c r="SIK5" s="24"/>
      <c r="SIL5" s="24"/>
      <c r="SIM5" s="24"/>
      <c r="SIN5" s="24"/>
      <c r="SIO5" s="24"/>
      <c r="SIP5" s="24"/>
      <c r="SIQ5" s="24"/>
      <c r="SIR5" s="24"/>
      <c r="SIS5" s="24"/>
      <c r="SIT5" s="24"/>
      <c r="SIU5" s="24"/>
      <c r="SIV5" s="24"/>
      <c r="SIW5" s="24"/>
      <c r="SIX5" s="24"/>
      <c r="SIY5" s="24"/>
      <c r="SIZ5" s="24"/>
      <c r="SJA5" s="24"/>
      <c r="SJB5" s="24"/>
      <c r="SJC5" s="24"/>
      <c r="SJD5" s="24"/>
      <c r="SJE5" s="24"/>
      <c r="SJF5" s="24"/>
      <c r="SJG5" s="24"/>
      <c r="SJH5" s="24"/>
      <c r="SJI5" s="24"/>
      <c r="SJJ5" s="24"/>
      <c r="SJK5" s="24"/>
      <c r="SJL5" s="24"/>
      <c r="SJM5" s="24"/>
      <c r="SJN5" s="24"/>
      <c r="SJO5" s="24"/>
      <c r="SJP5" s="24"/>
      <c r="SJQ5" s="24"/>
      <c r="SJR5" s="24"/>
      <c r="SJS5" s="24"/>
      <c r="SJT5" s="24"/>
      <c r="SJU5" s="24"/>
      <c r="SJV5" s="24"/>
      <c r="SJW5" s="24"/>
      <c r="SJX5" s="24"/>
      <c r="SJY5" s="24"/>
      <c r="SJZ5" s="24"/>
      <c r="SKA5" s="24"/>
      <c r="SKB5" s="24"/>
      <c r="SKC5" s="24"/>
      <c r="SKD5" s="24"/>
      <c r="SKE5" s="24"/>
      <c r="SKF5" s="24"/>
      <c r="SKG5" s="24"/>
      <c r="SKH5" s="24"/>
      <c r="SKI5" s="24"/>
      <c r="SKJ5" s="24"/>
      <c r="SKK5" s="24"/>
      <c r="SKL5" s="24"/>
      <c r="SKM5" s="24"/>
      <c r="SKN5" s="24"/>
      <c r="SKO5" s="24"/>
      <c r="SKP5" s="24"/>
      <c r="SKQ5" s="24"/>
      <c r="SKR5" s="24"/>
      <c r="SKS5" s="24"/>
      <c r="SKT5" s="24"/>
      <c r="SKU5" s="24"/>
      <c r="SKV5" s="24"/>
      <c r="SKW5" s="24"/>
      <c r="SKX5" s="24"/>
      <c r="SKY5" s="24"/>
      <c r="SKZ5" s="24"/>
      <c r="SLA5" s="24"/>
      <c r="SLB5" s="24"/>
      <c r="SLC5" s="24"/>
      <c r="SLD5" s="24"/>
      <c r="SLE5" s="24"/>
      <c r="SLF5" s="24"/>
      <c r="SLG5" s="24"/>
      <c r="SLH5" s="24"/>
      <c r="SLI5" s="24"/>
      <c r="SLJ5" s="24"/>
      <c r="SLK5" s="24"/>
      <c r="SLL5" s="24"/>
      <c r="SLM5" s="24"/>
      <c r="SLN5" s="24"/>
      <c r="SLO5" s="24"/>
      <c r="SLP5" s="24"/>
      <c r="SLQ5" s="24"/>
      <c r="SLR5" s="24"/>
      <c r="SLS5" s="24"/>
      <c r="SLT5" s="24"/>
      <c r="SLU5" s="24"/>
      <c r="SLV5" s="24"/>
      <c r="SLW5" s="24"/>
      <c r="SLX5" s="24"/>
      <c r="SLY5" s="24"/>
      <c r="SLZ5" s="24"/>
      <c r="SMA5" s="24"/>
      <c r="SMB5" s="24"/>
      <c r="SMC5" s="24"/>
      <c r="SMD5" s="24"/>
      <c r="SME5" s="24"/>
      <c r="SMF5" s="24"/>
      <c r="SMG5" s="24"/>
      <c r="SMH5" s="24"/>
      <c r="SMI5" s="24"/>
      <c r="SMJ5" s="24"/>
      <c r="SMK5" s="24"/>
      <c r="SML5" s="24"/>
      <c r="SMM5" s="24"/>
      <c r="SMN5" s="24"/>
      <c r="SMO5" s="24"/>
      <c r="SMP5" s="24"/>
      <c r="SMQ5" s="24"/>
      <c r="SMR5" s="24"/>
      <c r="SMS5" s="24"/>
      <c r="SMT5" s="24"/>
      <c r="SMU5" s="24"/>
      <c r="SMV5" s="24"/>
      <c r="SMW5" s="24"/>
      <c r="SMX5" s="24"/>
      <c r="SMY5" s="24"/>
      <c r="SMZ5" s="24"/>
      <c r="SNA5" s="24"/>
      <c r="SNB5" s="24"/>
      <c r="SNC5" s="24"/>
      <c r="SND5" s="24"/>
      <c r="SNE5" s="24"/>
      <c r="SNF5" s="24"/>
      <c r="SNG5" s="24"/>
      <c r="SNH5" s="24"/>
      <c r="SNI5" s="24"/>
      <c r="SNJ5" s="24"/>
      <c r="SNK5" s="24"/>
      <c r="SNL5" s="24"/>
      <c r="SNM5" s="24"/>
      <c r="SNN5" s="24"/>
      <c r="SNO5" s="24"/>
      <c r="SNP5" s="24"/>
      <c r="SNQ5" s="24"/>
      <c r="SNR5" s="24"/>
      <c r="SNS5" s="24"/>
      <c r="SNT5" s="24"/>
      <c r="SNU5" s="24"/>
      <c r="SNV5" s="24"/>
      <c r="SNW5" s="24"/>
      <c r="SNX5" s="24"/>
      <c r="SNY5" s="24"/>
      <c r="SNZ5" s="24"/>
      <c r="SOA5" s="24"/>
      <c r="SOB5" s="24"/>
      <c r="SOC5" s="24"/>
      <c r="SOD5" s="24"/>
      <c r="SOE5" s="24"/>
      <c r="SOF5" s="24"/>
      <c r="SOG5" s="24"/>
      <c r="SOH5" s="24"/>
      <c r="SOI5" s="24"/>
      <c r="SOJ5" s="24"/>
      <c r="SOK5" s="24"/>
      <c r="SOL5" s="24"/>
      <c r="SOM5" s="24"/>
      <c r="SON5" s="24"/>
      <c r="SOO5" s="24"/>
      <c r="SOP5" s="24"/>
      <c r="SOQ5" s="24"/>
      <c r="SOR5" s="24"/>
      <c r="SOS5" s="24"/>
      <c r="SOT5" s="24"/>
      <c r="SOU5" s="24"/>
      <c r="SOV5" s="24"/>
      <c r="SOW5" s="24"/>
      <c r="SOX5" s="24"/>
      <c r="SOY5" s="24"/>
      <c r="SOZ5" s="24"/>
      <c r="SPA5" s="24"/>
      <c r="SPB5" s="24"/>
      <c r="SPC5" s="24"/>
      <c r="SPD5" s="24"/>
      <c r="SPE5" s="24"/>
      <c r="SPF5" s="24"/>
      <c r="SPG5" s="24"/>
      <c r="SPH5" s="24"/>
      <c r="SPI5" s="24"/>
      <c r="SPJ5" s="24"/>
      <c r="SPK5" s="24"/>
      <c r="SPL5" s="24"/>
      <c r="SPM5" s="24"/>
      <c r="SPN5" s="24"/>
      <c r="SPO5" s="24"/>
      <c r="SPP5" s="24"/>
      <c r="SPQ5" s="24"/>
      <c r="SPR5" s="24"/>
      <c r="SPS5" s="24"/>
      <c r="SPT5" s="24"/>
      <c r="SPU5" s="24"/>
      <c r="SPV5" s="24"/>
      <c r="SPW5" s="24"/>
      <c r="SPX5" s="24"/>
      <c r="SPY5" s="24"/>
      <c r="SPZ5" s="24"/>
      <c r="SQA5" s="24"/>
      <c r="SQB5" s="24"/>
      <c r="SQC5" s="24"/>
      <c r="SQD5" s="24"/>
      <c r="SQE5" s="24"/>
      <c r="SQF5" s="24"/>
      <c r="SQG5" s="24"/>
      <c r="SQH5" s="24"/>
      <c r="SQI5" s="24"/>
      <c r="SQJ5" s="24"/>
      <c r="SQK5" s="24"/>
      <c r="SQL5" s="24"/>
      <c r="SQM5" s="24"/>
      <c r="SQN5" s="24"/>
      <c r="SQO5" s="24"/>
      <c r="SQP5" s="24"/>
      <c r="SQQ5" s="24"/>
      <c r="SQR5" s="24"/>
      <c r="SQS5" s="24"/>
      <c r="SQT5" s="24"/>
      <c r="SQU5" s="24"/>
      <c r="SQV5" s="24"/>
      <c r="SQW5" s="24"/>
      <c r="SQX5" s="24"/>
      <c r="SQY5" s="24"/>
      <c r="SQZ5" s="24"/>
      <c r="SRA5" s="24"/>
      <c r="SRB5" s="24"/>
      <c r="SRC5" s="24"/>
      <c r="SRD5" s="24"/>
      <c r="SRE5" s="24"/>
      <c r="SRF5" s="24"/>
      <c r="SRG5" s="24"/>
      <c r="SRH5" s="24"/>
      <c r="SRI5" s="24"/>
      <c r="SRJ5" s="24"/>
      <c r="SRK5" s="24"/>
      <c r="SRL5" s="24"/>
      <c r="SRM5" s="24"/>
      <c r="SRN5" s="24"/>
      <c r="SRO5" s="24"/>
      <c r="SRP5" s="24"/>
      <c r="SRQ5" s="24"/>
      <c r="SRR5" s="24"/>
      <c r="SRS5" s="24"/>
      <c r="SRT5" s="24"/>
      <c r="SRU5" s="24"/>
      <c r="SRV5" s="24"/>
      <c r="SRW5" s="24"/>
      <c r="SRX5" s="24"/>
      <c r="SRY5" s="24"/>
      <c r="SRZ5" s="24"/>
      <c r="SSA5" s="24"/>
      <c r="SSB5" s="24"/>
      <c r="SSC5" s="24"/>
      <c r="SSD5" s="24"/>
      <c r="SSE5" s="24"/>
      <c r="SSF5" s="24"/>
      <c r="SSG5" s="24"/>
      <c r="SSH5" s="24"/>
      <c r="SSI5" s="24"/>
      <c r="SSJ5" s="24"/>
      <c r="SSK5" s="24"/>
      <c r="SSL5" s="24"/>
      <c r="SSM5" s="24"/>
      <c r="SSN5" s="24"/>
      <c r="SSO5" s="24"/>
      <c r="SSP5" s="24"/>
      <c r="SSQ5" s="24"/>
      <c r="SSR5" s="24"/>
      <c r="SSS5" s="24"/>
      <c r="SST5" s="24"/>
      <c r="SSU5" s="24"/>
      <c r="SSV5" s="24"/>
      <c r="SSW5" s="24"/>
      <c r="SSX5" s="24"/>
      <c r="SSY5" s="24"/>
      <c r="SSZ5" s="24"/>
      <c r="STA5" s="24"/>
      <c r="STB5" s="24"/>
      <c r="STC5" s="24"/>
      <c r="STD5" s="24"/>
      <c r="STE5" s="24"/>
      <c r="STF5" s="24"/>
      <c r="STG5" s="24"/>
      <c r="STH5" s="24"/>
      <c r="STI5" s="24"/>
      <c r="STJ5" s="24"/>
      <c r="STK5" s="24"/>
      <c r="STL5" s="24"/>
      <c r="STM5" s="24"/>
      <c r="STN5" s="24"/>
      <c r="STO5" s="24"/>
      <c r="STP5" s="24"/>
      <c r="STQ5" s="24"/>
      <c r="STR5" s="24"/>
      <c r="STS5" s="24"/>
      <c r="STT5" s="24"/>
      <c r="STU5" s="24"/>
      <c r="STV5" s="24"/>
      <c r="STW5" s="24"/>
      <c r="STX5" s="24"/>
      <c r="STY5" s="24"/>
      <c r="STZ5" s="24"/>
      <c r="SUA5" s="24"/>
      <c r="SUB5" s="24"/>
      <c r="SUC5" s="24"/>
      <c r="SUD5" s="24"/>
      <c r="SUE5" s="24"/>
      <c r="SUF5" s="24"/>
      <c r="SUG5" s="24"/>
      <c r="SUH5" s="24"/>
      <c r="SUI5" s="24"/>
      <c r="SUJ5" s="24"/>
      <c r="SUK5" s="24"/>
      <c r="SUL5" s="24"/>
      <c r="SUM5" s="24"/>
      <c r="SUN5" s="24"/>
      <c r="SUO5" s="24"/>
      <c r="SUP5" s="24"/>
      <c r="SUQ5" s="24"/>
      <c r="SUR5" s="24"/>
      <c r="SUS5" s="24"/>
      <c r="SUT5" s="24"/>
      <c r="SUU5" s="24"/>
      <c r="SUV5" s="24"/>
      <c r="SUW5" s="24"/>
      <c r="SUX5" s="24"/>
      <c r="SUY5" s="24"/>
      <c r="SUZ5" s="24"/>
      <c r="SVA5" s="24"/>
      <c r="SVB5" s="24"/>
      <c r="SVC5" s="24"/>
      <c r="SVD5" s="24"/>
      <c r="SVE5" s="24"/>
      <c r="SVF5" s="24"/>
      <c r="SVG5" s="24"/>
      <c r="SVH5" s="24"/>
      <c r="SVI5" s="24"/>
      <c r="SVJ5" s="24"/>
      <c r="SVK5" s="24"/>
      <c r="SVL5" s="24"/>
      <c r="SVM5" s="24"/>
      <c r="SVN5" s="24"/>
      <c r="SVO5" s="24"/>
      <c r="SVP5" s="24"/>
      <c r="SVQ5" s="24"/>
      <c r="SVR5" s="24"/>
      <c r="SVS5" s="24"/>
      <c r="SVT5" s="24"/>
      <c r="SVU5" s="24"/>
      <c r="SVV5" s="24"/>
      <c r="SVW5" s="24"/>
      <c r="SVX5" s="24"/>
      <c r="SVY5" s="24"/>
      <c r="SVZ5" s="24"/>
      <c r="SWA5" s="24"/>
      <c r="SWB5" s="24"/>
      <c r="SWC5" s="24"/>
      <c r="SWD5" s="24"/>
      <c r="SWE5" s="24"/>
      <c r="SWF5" s="24"/>
      <c r="SWG5" s="24"/>
      <c r="SWH5" s="24"/>
      <c r="SWI5" s="24"/>
      <c r="SWJ5" s="24"/>
      <c r="SWK5" s="24"/>
      <c r="SWL5" s="24"/>
      <c r="SWM5" s="24"/>
      <c r="SWN5" s="24"/>
      <c r="SWO5" s="24"/>
      <c r="SWP5" s="24"/>
      <c r="SWQ5" s="24"/>
      <c r="SWR5" s="24"/>
      <c r="SWS5" s="24"/>
      <c r="SWT5" s="24"/>
      <c r="SWU5" s="24"/>
      <c r="SWV5" s="24"/>
      <c r="SWW5" s="24"/>
      <c r="SWX5" s="24"/>
      <c r="SWY5" s="24"/>
      <c r="SWZ5" s="24"/>
      <c r="SXA5" s="24"/>
      <c r="SXB5" s="24"/>
      <c r="SXC5" s="24"/>
      <c r="SXD5" s="24"/>
      <c r="SXE5" s="24"/>
      <c r="SXF5" s="24"/>
      <c r="SXG5" s="24"/>
      <c r="SXH5" s="24"/>
      <c r="SXI5" s="24"/>
      <c r="SXJ5" s="24"/>
      <c r="SXK5" s="24"/>
      <c r="SXL5" s="24"/>
      <c r="SXM5" s="24"/>
      <c r="SXN5" s="24"/>
      <c r="SXO5" s="24"/>
      <c r="SXP5" s="24"/>
      <c r="SXQ5" s="24"/>
      <c r="SXR5" s="24"/>
      <c r="SXS5" s="24"/>
      <c r="SXT5" s="24"/>
      <c r="SXU5" s="24"/>
      <c r="SXV5" s="24"/>
      <c r="SXW5" s="24"/>
      <c r="SXX5" s="24"/>
      <c r="SXY5" s="24"/>
      <c r="SXZ5" s="24"/>
      <c r="SYA5" s="24"/>
      <c r="SYB5" s="24"/>
      <c r="SYC5" s="24"/>
      <c r="SYD5" s="24"/>
      <c r="SYE5" s="24"/>
      <c r="SYF5" s="24"/>
      <c r="SYG5" s="24"/>
      <c r="SYH5" s="24"/>
      <c r="SYI5" s="24"/>
      <c r="SYJ5" s="24"/>
      <c r="SYK5" s="24"/>
      <c r="SYL5" s="24"/>
      <c r="SYM5" s="24"/>
      <c r="SYN5" s="24"/>
      <c r="SYO5" s="24"/>
      <c r="SYP5" s="24"/>
      <c r="SYQ5" s="24"/>
      <c r="SYR5" s="24"/>
      <c r="SYS5" s="24"/>
      <c r="SYT5" s="24"/>
      <c r="SYU5" s="24"/>
      <c r="SYV5" s="24"/>
      <c r="SYW5" s="24"/>
      <c r="SYX5" s="24"/>
      <c r="SYY5" s="24"/>
      <c r="SYZ5" s="24"/>
      <c r="SZA5" s="24"/>
      <c r="SZB5" s="24"/>
      <c r="SZC5" s="24"/>
      <c r="SZD5" s="24"/>
      <c r="SZE5" s="24"/>
      <c r="SZF5" s="24"/>
      <c r="SZG5" s="24"/>
      <c r="SZH5" s="24"/>
      <c r="SZI5" s="24"/>
      <c r="SZJ5" s="24"/>
      <c r="SZK5" s="24"/>
      <c r="SZL5" s="24"/>
      <c r="SZM5" s="24"/>
      <c r="SZN5" s="24"/>
      <c r="SZO5" s="24"/>
      <c r="SZP5" s="24"/>
      <c r="SZQ5" s="24"/>
      <c r="SZR5" s="24"/>
      <c r="SZS5" s="24"/>
      <c r="SZT5" s="24"/>
      <c r="SZU5" s="24"/>
      <c r="SZV5" s="24"/>
      <c r="SZW5" s="24"/>
      <c r="SZX5" s="24"/>
      <c r="SZY5" s="24"/>
      <c r="SZZ5" s="24"/>
      <c r="TAA5" s="24"/>
      <c r="TAB5" s="24"/>
      <c r="TAC5" s="24"/>
      <c r="TAD5" s="24"/>
      <c r="TAE5" s="24"/>
      <c r="TAF5" s="24"/>
      <c r="TAG5" s="24"/>
      <c r="TAH5" s="24"/>
      <c r="TAI5" s="24"/>
      <c r="TAJ5" s="24"/>
      <c r="TAK5" s="24"/>
      <c r="TAL5" s="24"/>
      <c r="TAM5" s="24"/>
      <c r="TAN5" s="24"/>
      <c r="TAO5" s="24"/>
      <c r="TAP5" s="24"/>
      <c r="TAQ5" s="24"/>
      <c r="TAR5" s="24"/>
      <c r="TAS5" s="24"/>
      <c r="TAT5" s="24"/>
      <c r="TAU5" s="24"/>
      <c r="TAV5" s="24"/>
      <c r="TAW5" s="24"/>
      <c r="TAX5" s="24"/>
      <c r="TAY5" s="24"/>
      <c r="TAZ5" s="24"/>
      <c r="TBA5" s="24"/>
      <c r="TBB5" s="24"/>
      <c r="TBC5" s="24"/>
      <c r="TBD5" s="24"/>
      <c r="TBE5" s="24"/>
      <c r="TBF5" s="24"/>
      <c r="TBG5" s="24"/>
      <c r="TBH5" s="24"/>
      <c r="TBI5" s="24"/>
      <c r="TBJ5" s="24"/>
      <c r="TBK5" s="24"/>
      <c r="TBL5" s="24"/>
      <c r="TBM5" s="24"/>
      <c r="TBN5" s="24"/>
      <c r="TBO5" s="24"/>
      <c r="TBP5" s="24"/>
      <c r="TBQ5" s="24"/>
      <c r="TBR5" s="24"/>
      <c r="TBS5" s="24"/>
      <c r="TBT5" s="24"/>
      <c r="TBU5" s="24"/>
      <c r="TBV5" s="24"/>
      <c r="TBW5" s="24"/>
      <c r="TBX5" s="24"/>
      <c r="TBY5" s="24"/>
      <c r="TBZ5" s="24"/>
      <c r="TCA5" s="24"/>
      <c r="TCB5" s="24"/>
      <c r="TCC5" s="24"/>
      <c r="TCD5" s="24"/>
      <c r="TCE5" s="24"/>
      <c r="TCF5" s="24"/>
      <c r="TCG5" s="24"/>
      <c r="TCH5" s="24"/>
      <c r="TCI5" s="24"/>
      <c r="TCJ5" s="24"/>
      <c r="TCK5" s="24"/>
      <c r="TCL5" s="24"/>
      <c r="TCM5" s="24"/>
      <c r="TCN5" s="24"/>
      <c r="TCO5" s="24"/>
      <c r="TCP5" s="24"/>
      <c r="TCQ5" s="24"/>
      <c r="TCR5" s="24"/>
      <c r="TCS5" s="24"/>
      <c r="TCT5" s="24"/>
      <c r="TCU5" s="24"/>
      <c r="TCV5" s="24"/>
      <c r="TCW5" s="24"/>
      <c r="TCX5" s="24"/>
      <c r="TCY5" s="24"/>
      <c r="TCZ5" s="24"/>
      <c r="TDA5" s="24"/>
      <c r="TDB5" s="24"/>
      <c r="TDC5" s="24"/>
      <c r="TDD5" s="24"/>
      <c r="TDE5" s="24"/>
      <c r="TDF5" s="24"/>
      <c r="TDG5" s="24"/>
      <c r="TDH5" s="24"/>
      <c r="TDI5" s="24"/>
      <c r="TDJ5" s="24"/>
      <c r="TDK5" s="24"/>
      <c r="TDL5" s="24"/>
      <c r="TDM5" s="24"/>
      <c r="TDN5" s="24"/>
      <c r="TDO5" s="24"/>
      <c r="TDP5" s="24"/>
      <c r="TDQ5" s="24"/>
      <c r="TDR5" s="24"/>
      <c r="TDS5" s="24"/>
      <c r="TDT5" s="24"/>
      <c r="TDU5" s="24"/>
      <c r="TDV5" s="24"/>
      <c r="TDW5" s="24"/>
      <c r="TDX5" s="24"/>
      <c r="TDY5" s="24"/>
      <c r="TDZ5" s="24"/>
      <c r="TEA5" s="24"/>
      <c r="TEB5" s="24"/>
      <c r="TEC5" s="24"/>
      <c r="TED5" s="24"/>
      <c r="TEE5" s="24"/>
      <c r="TEF5" s="24"/>
      <c r="TEG5" s="24"/>
      <c r="TEH5" s="24"/>
      <c r="TEI5" s="24"/>
      <c r="TEJ5" s="24"/>
      <c r="TEK5" s="24"/>
      <c r="TEL5" s="24"/>
      <c r="TEM5" s="24"/>
      <c r="TEN5" s="24"/>
      <c r="TEO5" s="24"/>
      <c r="TEP5" s="24"/>
      <c r="TEQ5" s="24"/>
      <c r="TER5" s="24"/>
      <c r="TES5" s="24"/>
      <c r="TET5" s="24"/>
      <c r="TEU5" s="24"/>
      <c r="TEV5" s="24"/>
      <c r="TEW5" s="24"/>
      <c r="TEX5" s="24"/>
      <c r="TEY5" s="24"/>
      <c r="TEZ5" s="24"/>
      <c r="TFA5" s="24"/>
      <c r="TFB5" s="24"/>
      <c r="TFC5" s="24"/>
      <c r="TFD5" s="24"/>
      <c r="TFE5" s="24"/>
      <c r="TFF5" s="24"/>
      <c r="TFG5" s="24"/>
      <c r="TFH5" s="24"/>
      <c r="TFI5" s="24"/>
      <c r="TFJ5" s="24"/>
      <c r="TFK5" s="24"/>
      <c r="TFL5" s="24"/>
      <c r="TFM5" s="24"/>
      <c r="TFN5" s="24"/>
      <c r="TFO5" s="24"/>
      <c r="TFP5" s="24"/>
      <c r="TFQ5" s="24"/>
      <c r="TFR5" s="24"/>
      <c r="TFS5" s="24"/>
      <c r="TFT5" s="24"/>
      <c r="TFU5" s="24"/>
      <c r="TFV5" s="24"/>
      <c r="TFW5" s="24"/>
      <c r="TFX5" s="24"/>
      <c r="TFY5" s="24"/>
      <c r="TFZ5" s="24"/>
      <c r="TGA5" s="24"/>
      <c r="TGB5" s="24"/>
      <c r="TGC5" s="24"/>
      <c r="TGD5" s="24"/>
      <c r="TGE5" s="24"/>
      <c r="TGF5" s="24"/>
      <c r="TGG5" s="24"/>
      <c r="TGH5" s="24"/>
      <c r="TGI5" s="24"/>
      <c r="TGJ5" s="24"/>
      <c r="TGK5" s="24"/>
      <c r="TGL5" s="24"/>
      <c r="TGM5" s="24"/>
      <c r="TGN5" s="24"/>
      <c r="TGO5" s="24"/>
      <c r="TGP5" s="24"/>
      <c r="TGQ5" s="24"/>
      <c r="TGR5" s="24"/>
      <c r="TGS5" s="24"/>
      <c r="TGT5" s="24"/>
      <c r="TGU5" s="24"/>
      <c r="TGV5" s="24"/>
      <c r="TGW5" s="24"/>
      <c r="TGX5" s="24"/>
      <c r="TGY5" s="24"/>
      <c r="TGZ5" s="24"/>
      <c r="THA5" s="24"/>
      <c r="THB5" s="24"/>
      <c r="THC5" s="24"/>
      <c r="THD5" s="24"/>
      <c r="THE5" s="24"/>
      <c r="THF5" s="24"/>
      <c r="THG5" s="24"/>
      <c r="THH5" s="24"/>
      <c r="THI5" s="24"/>
      <c r="THJ5" s="24"/>
      <c r="THK5" s="24"/>
      <c r="THL5" s="24"/>
      <c r="THM5" s="24"/>
      <c r="THN5" s="24"/>
      <c r="THO5" s="24"/>
      <c r="THP5" s="24"/>
      <c r="THQ5" s="24"/>
      <c r="THR5" s="24"/>
      <c r="THS5" s="24"/>
      <c r="THT5" s="24"/>
      <c r="THU5" s="24"/>
      <c r="THV5" s="24"/>
      <c r="THW5" s="24"/>
      <c r="THX5" s="24"/>
      <c r="THY5" s="24"/>
      <c r="THZ5" s="24"/>
      <c r="TIA5" s="24"/>
      <c r="TIB5" s="24"/>
      <c r="TIC5" s="24"/>
      <c r="TID5" s="24"/>
      <c r="TIE5" s="24"/>
      <c r="TIF5" s="24"/>
      <c r="TIG5" s="24"/>
      <c r="TIH5" s="24"/>
      <c r="TII5" s="24"/>
      <c r="TIJ5" s="24"/>
      <c r="TIK5" s="24"/>
      <c r="TIL5" s="24"/>
      <c r="TIM5" s="24"/>
      <c r="TIN5" s="24"/>
      <c r="TIO5" s="24"/>
      <c r="TIP5" s="24"/>
      <c r="TIQ5" s="24"/>
      <c r="TIR5" s="24"/>
      <c r="TIS5" s="24"/>
      <c r="TIT5" s="24"/>
      <c r="TIU5" s="24"/>
      <c r="TIV5" s="24"/>
      <c r="TIW5" s="24"/>
      <c r="TIX5" s="24"/>
      <c r="TIY5" s="24"/>
      <c r="TIZ5" s="24"/>
      <c r="TJA5" s="24"/>
      <c r="TJB5" s="24"/>
      <c r="TJC5" s="24"/>
      <c r="TJD5" s="24"/>
      <c r="TJE5" s="24"/>
      <c r="TJF5" s="24"/>
      <c r="TJG5" s="24"/>
      <c r="TJH5" s="24"/>
      <c r="TJI5" s="24"/>
      <c r="TJJ5" s="24"/>
      <c r="TJK5" s="24"/>
      <c r="TJL5" s="24"/>
      <c r="TJM5" s="24"/>
      <c r="TJN5" s="24"/>
      <c r="TJO5" s="24"/>
      <c r="TJP5" s="24"/>
      <c r="TJQ5" s="24"/>
      <c r="TJR5" s="24"/>
      <c r="TJS5" s="24"/>
      <c r="TJT5" s="24"/>
      <c r="TJU5" s="24"/>
      <c r="TJV5" s="24"/>
      <c r="TJW5" s="24"/>
      <c r="TJX5" s="24"/>
      <c r="TJY5" s="24"/>
      <c r="TJZ5" s="24"/>
      <c r="TKA5" s="24"/>
      <c r="TKB5" s="24"/>
      <c r="TKC5" s="24"/>
      <c r="TKD5" s="24"/>
      <c r="TKE5" s="24"/>
      <c r="TKF5" s="24"/>
      <c r="TKG5" s="24"/>
      <c r="TKH5" s="24"/>
      <c r="TKI5" s="24"/>
      <c r="TKJ5" s="24"/>
      <c r="TKK5" s="24"/>
      <c r="TKL5" s="24"/>
      <c r="TKM5" s="24"/>
      <c r="TKN5" s="24"/>
      <c r="TKO5" s="24"/>
      <c r="TKP5" s="24"/>
      <c r="TKQ5" s="24"/>
      <c r="TKR5" s="24"/>
      <c r="TKS5" s="24"/>
      <c r="TKT5" s="24"/>
      <c r="TKU5" s="24"/>
      <c r="TKV5" s="24"/>
      <c r="TKW5" s="24"/>
      <c r="TKX5" s="24"/>
      <c r="TKY5" s="24"/>
      <c r="TKZ5" s="24"/>
      <c r="TLA5" s="24"/>
      <c r="TLB5" s="24"/>
      <c r="TLC5" s="24"/>
      <c r="TLD5" s="24"/>
      <c r="TLE5" s="24"/>
      <c r="TLF5" s="24"/>
      <c r="TLG5" s="24"/>
      <c r="TLH5" s="24"/>
      <c r="TLI5" s="24"/>
      <c r="TLJ5" s="24"/>
      <c r="TLK5" s="24"/>
      <c r="TLL5" s="24"/>
      <c r="TLM5" s="24"/>
      <c r="TLN5" s="24"/>
      <c r="TLO5" s="24"/>
      <c r="TLP5" s="24"/>
      <c r="TLQ5" s="24"/>
      <c r="TLR5" s="24"/>
      <c r="TLS5" s="24"/>
      <c r="TLT5" s="24"/>
      <c r="TLU5" s="24"/>
      <c r="TLV5" s="24"/>
      <c r="TLW5" s="24"/>
      <c r="TLX5" s="24"/>
      <c r="TLY5" s="24"/>
      <c r="TLZ5" s="24"/>
      <c r="TMA5" s="24"/>
      <c r="TMB5" s="24"/>
      <c r="TMC5" s="24"/>
      <c r="TMD5" s="24"/>
      <c r="TME5" s="24"/>
      <c r="TMF5" s="24"/>
      <c r="TMG5" s="24"/>
      <c r="TMH5" s="24"/>
      <c r="TMI5" s="24"/>
      <c r="TMJ5" s="24"/>
      <c r="TMK5" s="24"/>
      <c r="TML5" s="24"/>
      <c r="TMM5" s="24"/>
      <c r="TMN5" s="24"/>
      <c r="TMO5" s="24"/>
      <c r="TMP5" s="24"/>
      <c r="TMQ5" s="24"/>
      <c r="TMR5" s="24"/>
      <c r="TMS5" s="24"/>
      <c r="TMT5" s="24"/>
      <c r="TMU5" s="24"/>
      <c r="TMV5" s="24"/>
      <c r="TMW5" s="24"/>
      <c r="TMX5" s="24"/>
      <c r="TMY5" s="24"/>
      <c r="TMZ5" s="24"/>
      <c r="TNA5" s="24"/>
      <c r="TNB5" s="24"/>
      <c r="TNC5" s="24"/>
      <c r="TND5" s="24"/>
      <c r="TNE5" s="24"/>
      <c r="TNF5" s="24"/>
      <c r="TNG5" s="24"/>
      <c r="TNH5" s="24"/>
      <c r="TNI5" s="24"/>
      <c r="TNJ5" s="24"/>
      <c r="TNK5" s="24"/>
      <c r="TNL5" s="24"/>
      <c r="TNM5" s="24"/>
      <c r="TNN5" s="24"/>
      <c r="TNO5" s="24"/>
      <c r="TNP5" s="24"/>
      <c r="TNQ5" s="24"/>
      <c r="TNR5" s="24"/>
      <c r="TNS5" s="24"/>
      <c r="TNT5" s="24"/>
      <c r="TNU5" s="24"/>
      <c r="TNV5" s="24"/>
      <c r="TNW5" s="24"/>
      <c r="TNX5" s="24"/>
      <c r="TNY5" s="24"/>
      <c r="TNZ5" s="24"/>
      <c r="TOA5" s="24"/>
      <c r="TOB5" s="24"/>
      <c r="TOC5" s="24"/>
      <c r="TOD5" s="24"/>
      <c r="TOE5" s="24"/>
      <c r="TOF5" s="24"/>
      <c r="TOG5" s="24"/>
      <c r="TOH5" s="24"/>
      <c r="TOI5" s="24"/>
      <c r="TOJ5" s="24"/>
      <c r="TOK5" s="24"/>
      <c r="TOL5" s="24"/>
      <c r="TOM5" s="24"/>
      <c r="TON5" s="24"/>
      <c r="TOO5" s="24"/>
      <c r="TOP5" s="24"/>
      <c r="TOQ5" s="24"/>
      <c r="TOR5" s="24"/>
      <c r="TOS5" s="24"/>
      <c r="TOT5" s="24"/>
      <c r="TOU5" s="24"/>
      <c r="TOV5" s="24"/>
      <c r="TOW5" s="24"/>
      <c r="TOX5" s="24"/>
      <c r="TOY5" s="24"/>
      <c r="TOZ5" s="24"/>
      <c r="TPA5" s="24"/>
      <c r="TPB5" s="24"/>
      <c r="TPC5" s="24"/>
      <c r="TPD5" s="24"/>
      <c r="TPE5" s="24"/>
      <c r="TPF5" s="24"/>
      <c r="TPG5" s="24"/>
      <c r="TPH5" s="24"/>
      <c r="TPI5" s="24"/>
      <c r="TPJ5" s="24"/>
      <c r="TPK5" s="24"/>
      <c r="TPL5" s="24"/>
      <c r="TPM5" s="24"/>
      <c r="TPN5" s="24"/>
      <c r="TPO5" s="24"/>
      <c r="TPP5" s="24"/>
      <c r="TPQ5" s="24"/>
      <c r="TPR5" s="24"/>
      <c r="TPS5" s="24"/>
      <c r="TPT5" s="24"/>
      <c r="TPU5" s="24"/>
      <c r="TPV5" s="24"/>
      <c r="TPW5" s="24"/>
      <c r="TPX5" s="24"/>
      <c r="TPY5" s="24"/>
      <c r="TPZ5" s="24"/>
      <c r="TQA5" s="24"/>
      <c r="TQB5" s="24"/>
      <c r="TQC5" s="24"/>
      <c r="TQD5" s="24"/>
      <c r="TQE5" s="24"/>
      <c r="TQF5" s="24"/>
      <c r="TQG5" s="24"/>
      <c r="TQH5" s="24"/>
      <c r="TQI5" s="24"/>
      <c r="TQJ5" s="24"/>
      <c r="TQK5" s="24"/>
      <c r="TQL5" s="24"/>
      <c r="TQM5" s="24"/>
      <c r="TQN5" s="24"/>
      <c r="TQO5" s="24"/>
      <c r="TQP5" s="24"/>
      <c r="TQQ5" s="24"/>
      <c r="TQR5" s="24"/>
      <c r="TQS5" s="24"/>
      <c r="TQT5" s="24"/>
      <c r="TQU5" s="24"/>
      <c r="TQV5" s="24"/>
      <c r="TQW5" s="24"/>
      <c r="TQX5" s="24"/>
      <c r="TQY5" s="24"/>
      <c r="TQZ5" s="24"/>
      <c r="TRA5" s="24"/>
      <c r="TRB5" s="24"/>
      <c r="TRC5" s="24"/>
      <c r="TRD5" s="24"/>
      <c r="TRE5" s="24"/>
      <c r="TRF5" s="24"/>
      <c r="TRG5" s="24"/>
      <c r="TRH5" s="24"/>
      <c r="TRI5" s="24"/>
      <c r="TRJ5" s="24"/>
      <c r="TRK5" s="24"/>
      <c r="TRL5" s="24"/>
      <c r="TRM5" s="24"/>
      <c r="TRN5" s="24"/>
      <c r="TRO5" s="24"/>
      <c r="TRP5" s="24"/>
      <c r="TRQ5" s="24"/>
      <c r="TRR5" s="24"/>
      <c r="TRS5" s="24"/>
      <c r="TRT5" s="24"/>
      <c r="TRU5" s="24"/>
      <c r="TRV5" s="24"/>
      <c r="TRW5" s="24"/>
      <c r="TRX5" s="24"/>
      <c r="TRY5" s="24"/>
      <c r="TRZ5" s="24"/>
      <c r="TSA5" s="24"/>
      <c r="TSB5" s="24"/>
      <c r="TSC5" s="24"/>
      <c r="TSD5" s="24"/>
      <c r="TSE5" s="24"/>
      <c r="TSF5" s="24"/>
      <c r="TSG5" s="24"/>
      <c r="TSH5" s="24"/>
      <c r="TSI5" s="24"/>
      <c r="TSJ5" s="24"/>
      <c r="TSK5" s="24"/>
      <c r="TSL5" s="24"/>
      <c r="TSM5" s="24"/>
      <c r="TSN5" s="24"/>
      <c r="TSO5" s="24"/>
      <c r="TSP5" s="24"/>
      <c r="TSQ5" s="24"/>
      <c r="TSR5" s="24"/>
      <c r="TSS5" s="24"/>
      <c r="TST5" s="24"/>
      <c r="TSU5" s="24"/>
      <c r="TSV5" s="24"/>
      <c r="TSW5" s="24"/>
      <c r="TSX5" s="24"/>
      <c r="TSY5" s="24"/>
      <c r="TSZ5" s="24"/>
      <c r="TTA5" s="24"/>
      <c r="TTB5" s="24"/>
      <c r="TTC5" s="24"/>
      <c r="TTD5" s="24"/>
      <c r="TTE5" s="24"/>
      <c r="TTF5" s="24"/>
      <c r="TTG5" s="24"/>
      <c r="TTH5" s="24"/>
      <c r="TTI5" s="24"/>
      <c r="TTJ5" s="24"/>
      <c r="TTK5" s="24"/>
      <c r="TTL5" s="24"/>
      <c r="TTM5" s="24"/>
      <c r="TTN5" s="24"/>
      <c r="TTO5" s="24"/>
      <c r="TTP5" s="24"/>
      <c r="TTQ5" s="24"/>
      <c r="TTR5" s="24"/>
      <c r="TTS5" s="24"/>
      <c r="TTT5" s="24"/>
      <c r="TTU5" s="24"/>
      <c r="TTV5" s="24"/>
      <c r="TTW5" s="24"/>
      <c r="TTX5" s="24"/>
      <c r="TTY5" s="24"/>
      <c r="TTZ5" s="24"/>
      <c r="TUA5" s="24"/>
      <c r="TUB5" s="24"/>
      <c r="TUC5" s="24"/>
      <c r="TUD5" s="24"/>
      <c r="TUE5" s="24"/>
      <c r="TUF5" s="24"/>
      <c r="TUG5" s="24"/>
      <c r="TUH5" s="24"/>
      <c r="TUI5" s="24"/>
      <c r="TUJ5" s="24"/>
      <c r="TUK5" s="24"/>
      <c r="TUL5" s="24"/>
      <c r="TUM5" s="24"/>
      <c r="TUN5" s="24"/>
      <c r="TUO5" s="24"/>
      <c r="TUP5" s="24"/>
      <c r="TUQ5" s="24"/>
      <c r="TUR5" s="24"/>
      <c r="TUS5" s="24"/>
      <c r="TUT5" s="24"/>
      <c r="TUU5" s="24"/>
      <c r="TUV5" s="24"/>
      <c r="TUW5" s="24"/>
      <c r="TUX5" s="24"/>
      <c r="TUY5" s="24"/>
      <c r="TUZ5" s="24"/>
      <c r="TVA5" s="24"/>
      <c r="TVB5" s="24"/>
      <c r="TVC5" s="24"/>
      <c r="TVD5" s="24"/>
      <c r="TVE5" s="24"/>
      <c r="TVF5" s="24"/>
      <c r="TVG5" s="24"/>
      <c r="TVH5" s="24"/>
      <c r="TVI5" s="24"/>
      <c r="TVJ5" s="24"/>
      <c r="TVK5" s="24"/>
      <c r="TVL5" s="24"/>
      <c r="TVM5" s="24"/>
      <c r="TVN5" s="24"/>
      <c r="TVO5" s="24"/>
      <c r="TVP5" s="24"/>
      <c r="TVQ5" s="24"/>
      <c r="TVR5" s="24"/>
      <c r="TVS5" s="24"/>
      <c r="TVT5" s="24"/>
      <c r="TVU5" s="24"/>
      <c r="TVV5" s="24"/>
      <c r="TVW5" s="24"/>
      <c r="TVX5" s="24"/>
      <c r="TVY5" s="24"/>
      <c r="TVZ5" s="24"/>
      <c r="TWA5" s="24"/>
      <c r="TWB5" s="24"/>
      <c r="TWC5" s="24"/>
      <c r="TWD5" s="24"/>
      <c r="TWE5" s="24"/>
      <c r="TWF5" s="24"/>
      <c r="TWG5" s="24"/>
      <c r="TWH5" s="24"/>
      <c r="TWI5" s="24"/>
      <c r="TWJ5" s="24"/>
      <c r="TWK5" s="24"/>
      <c r="TWL5" s="24"/>
      <c r="TWM5" s="24"/>
      <c r="TWN5" s="24"/>
      <c r="TWO5" s="24"/>
      <c r="TWP5" s="24"/>
      <c r="TWQ5" s="24"/>
      <c r="TWR5" s="24"/>
      <c r="TWS5" s="24"/>
      <c r="TWT5" s="24"/>
      <c r="TWU5" s="24"/>
      <c r="TWV5" s="24"/>
      <c r="TWW5" s="24"/>
      <c r="TWX5" s="24"/>
      <c r="TWY5" s="24"/>
      <c r="TWZ5" s="24"/>
      <c r="TXA5" s="24"/>
      <c r="TXB5" s="24"/>
      <c r="TXC5" s="24"/>
      <c r="TXD5" s="24"/>
      <c r="TXE5" s="24"/>
      <c r="TXF5" s="24"/>
      <c r="TXG5" s="24"/>
      <c r="TXH5" s="24"/>
      <c r="TXI5" s="24"/>
      <c r="TXJ5" s="24"/>
      <c r="TXK5" s="24"/>
      <c r="TXL5" s="24"/>
      <c r="TXM5" s="24"/>
      <c r="TXN5" s="24"/>
      <c r="TXO5" s="24"/>
      <c r="TXP5" s="24"/>
      <c r="TXQ5" s="24"/>
      <c r="TXR5" s="24"/>
      <c r="TXS5" s="24"/>
      <c r="TXT5" s="24"/>
      <c r="TXU5" s="24"/>
      <c r="TXV5" s="24"/>
      <c r="TXW5" s="24"/>
      <c r="TXX5" s="24"/>
      <c r="TXY5" s="24"/>
      <c r="TXZ5" s="24"/>
      <c r="TYA5" s="24"/>
      <c r="TYB5" s="24"/>
      <c r="TYC5" s="24"/>
      <c r="TYD5" s="24"/>
      <c r="TYE5" s="24"/>
      <c r="TYF5" s="24"/>
      <c r="TYG5" s="24"/>
      <c r="TYH5" s="24"/>
      <c r="TYI5" s="24"/>
      <c r="TYJ5" s="24"/>
      <c r="TYK5" s="24"/>
      <c r="TYL5" s="24"/>
      <c r="TYM5" s="24"/>
      <c r="TYN5" s="24"/>
      <c r="TYO5" s="24"/>
      <c r="TYP5" s="24"/>
      <c r="TYQ5" s="24"/>
      <c r="TYR5" s="24"/>
      <c r="TYS5" s="24"/>
      <c r="TYT5" s="24"/>
      <c r="TYU5" s="24"/>
      <c r="TYV5" s="24"/>
      <c r="TYW5" s="24"/>
      <c r="TYX5" s="24"/>
      <c r="TYY5" s="24"/>
      <c r="TYZ5" s="24"/>
      <c r="TZA5" s="24"/>
      <c r="TZB5" s="24"/>
      <c r="TZC5" s="24"/>
      <c r="TZD5" s="24"/>
      <c r="TZE5" s="24"/>
      <c r="TZF5" s="24"/>
      <c r="TZG5" s="24"/>
      <c r="TZH5" s="24"/>
      <c r="TZI5" s="24"/>
      <c r="TZJ5" s="24"/>
      <c r="TZK5" s="24"/>
      <c r="TZL5" s="24"/>
      <c r="TZM5" s="24"/>
      <c r="TZN5" s="24"/>
      <c r="TZO5" s="24"/>
      <c r="TZP5" s="24"/>
      <c r="TZQ5" s="24"/>
      <c r="TZR5" s="24"/>
      <c r="TZS5" s="24"/>
      <c r="TZT5" s="24"/>
      <c r="TZU5" s="24"/>
      <c r="TZV5" s="24"/>
      <c r="TZW5" s="24"/>
      <c r="TZX5" s="24"/>
      <c r="TZY5" s="24"/>
      <c r="TZZ5" s="24"/>
      <c r="UAA5" s="24"/>
      <c r="UAB5" s="24"/>
      <c r="UAC5" s="24"/>
      <c r="UAD5" s="24"/>
      <c r="UAE5" s="24"/>
      <c r="UAF5" s="24"/>
      <c r="UAG5" s="24"/>
      <c r="UAH5" s="24"/>
      <c r="UAI5" s="24"/>
      <c r="UAJ5" s="24"/>
      <c r="UAK5" s="24"/>
      <c r="UAL5" s="24"/>
      <c r="UAM5" s="24"/>
      <c r="UAN5" s="24"/>
      <c r="UAO5" s="24"/>
      <c r="UAP5" s="24"/>
      <c r="UAQ5" s="24"/>
      <c r="UAR5" s="24"/>
      <c r="UAS5" s="24"/>
      <c r="UAT5" s="24"/>
      <c r="UAU5" s="24"/>
      <c r="UAV5" s="24"/>
      <c r="UAW5" s="24"/>
      <c r="UAX5" s="24"/>
      <c r="UAY5" s="24"/>
      <c r="UAZ5" s="24"/>
      <c r="UBA5" s="24"/>
      <c r="UBB5" s="24"/>
      <c r="UBC5" s="24"/>
      <c r="UBD5" s="24"/>
      <c r="UBE5" s="24"/>
      <c r="UBF5" s="24"/>
      <c r="UBG5" s="24"/>
      <c r="UBH5" s="24"/>
      <c r="UBI5" s="24"/>
      <c r="UBJ5" s="24"/>
      <c r="UBK5" s="24"/>
      <c r="UBL5" s="24"/>
      <c r="UBM5" s="24"/>
      <c r="UBN5" s="24"/>
      <c r="UBO5" s="24"/>
      <c r="UBP5" s="24"/>
      <c r="UBQ5" s="24"/>
      <c r="UBR5" s="24"/>
      <c r="UBS5" s="24"/>
      <c r="UBT5" s="24"/>
      <c r="UBU5" s="24"/>
      <c r="UBV5" s="24"/>
      <c r="UBW5" s="24"/>
      <c r="UBX5" s="24"/>
      <c r="UBY5" s="24"/>
      <c r="UBZ5" s="24"/>
      <c r="UCA5" s="24"/>
      <c r="UCB5" s="24"/>
      <c r="UCC5" s="24"/>
      <c r="UCD5" s="24"/>
      <c r="UCE5" s="24"/>
      <c r="UCF5" s="24"/>
      <c r="UCG5" s="24"/>
      <c r="UCH5" s="24"/>
      <c r="UCI5" s="24"/>
      <c r="UCJ5" s="24"/>
      <c r="UCK5" s="24"/>
      <c r="UCL5" s="24"/>
      <c r="UCM5" s="24"/>
      <c r="UCN5" s="24"/>
      <c r="UCO5" s="24"/>
      <c r="UCP5" s="24"/>
      <c r="UCQ5" s="24"/>
      <c r="UCR5" s="24"/>
      <c r="UCS5" s="24"/>
      <c r="UCT5" s="24"/>
      <c r="UCU5" s="24"/>
      <c r="UCV5" s="24"/>
      <c r="UCW5" s="24"/>
      <c r="UCX5" s="24"/>
      <c r="UCY5" s="24"/>
      <c r="UCZ5" s="24"/>
      <c r="UDA5" s="24"/>
      <c r="UDB5" s="24"/>
      <c r="UDC5" s="24"/>
      <c r="UDD5" s="24"/>
      <c r="UDE5" s="24"/>
      <c r="UDF5" s="24"/>
      <c r="UDG5" s="24"/>
      <c r="UDH5" s="24"/>
      <c r="UDI5" s="24"/>
      <c r="UDJ5" s="24"/>
      <c r="UDK5" s="24"/>
      <c r="UDL5" s="24"/>
      <c r="UDM5" s="24"/>
      <c r="UDN5" s="24"/>
      <c r="UDO5" s="24"/>
      <c r="UDP5" s="24"/>
      <c r="UDQ5" s="24"/>
      <c r="UDR5" s="24"/>
      <c r="UDS5" s="24"/>
      <c r="UDT5" s="24"/>
      <c r="UDU5" s="24"/>
      <c r="UDV5" s="24"/>
      <c r="UDW5" s="24"/>
      <c r="UDX5" s="24"/>
      <c r="UDY5" s="24"/>
      <c r="UDZ5" s="24"/>
      <c r="UEA5" s="24"/>
      <c r="UEB5" s="24"/>
      <c r="UEC5" s="24"/>
      <c r="UED5" s="24"/>
      <c r="UEE5" s="24"/>
      <c r="UEF5" s="24"/>
      <c r="UEG5" s="24"/>
      <c r="UEH5" s="24"/>
      <c r="UEI5" s="24"/>
      <c r="UEJ5" s="24"/>
      <c r="UEK5" s="24"/>
      <c r="UEL5" s="24"/>
      <c r="UEM5" s="24"/>
      <c r="UEN5" s="24"/>
      <c r="UEO5" s="24"/>
      <c r="UEP5" s="24"/>
      <c r="UEQ5" s="24"/>
      <c r="UER5" s="24"/>
      <c r="UES5" s="24"/>
      <c r="UET5" s="24"/>
      <c r="UEU5" s="24"/>
      <c r="UEV5" s="24"/>
      <c r="UEW5" s="24"/>
      <c r="UEX5" s="24"/>
      <c r="UEY5" s="24"/>
      <c r="UEZ5" s="24"/>
      <c r="UFA5" s="24"/>
      <c r="UFB5" s="24"/>
      <c r="UFC5" s="24"/>
      <c r="UFD5" s="24"/>
      <c r="UFE5" s="24"/>
      <c r="UFF5" s="24"/>
      <c r="UFG5" s="24"/>
      <c r="UFH5" s="24"/>
      <c r="UFI5" s="24"/>
      <c r="UFJ5" s="24"/>
      <c r="UFK5" s="24"/>
      <c r="UFL5" s="24"/>
      <c r="UFM5" s="24"/>
      <c r="UFN5" s="24"/>
      <c r="UFO5" s="24"/>
      <c r="UFP5" s="24"/>
      <c r="UFQ5" s="24"/>
      <c r="UFR5" s="24"/>
      <c r="UFS5" s="24"/>
      <c r="UFT5" s="24"/>
      <c r="UFU5" s="24"/>
      <c r="UFV5" s="24"/>
      <c r="UFW5" s="24"/>
      <c r="UFX5" s="24"/>
      <c r="UFY5" s="24"/>
      <c r="UFZ5" s="24"/>
      <c r="UGA5" s="24"/>
      <c r="UGB5" s="24"/>
      <c r="UGC5" s="24"/>
      <c r="UGD5" s="24"/>
      <c r="UGE5" s="24"/>
      <c r="UGF5" s="24"/>
      <c r="UGG5" s="24"/>
      <c r="UGH5" s="24"/>
      <c r="UGI5" s="24"/>
      <c r="UGJ5" s="24"/>
      <c r="UGK5" s="24"/>
      <c r="UGL5" s="24"/>
      <c r="UGM5" s="24"/>
      <c r="UGN5" s="24"/>
      <c r="UGO5" s="24"/>
      <c r="UGP5" s="24"/>
      <c r="UGQ5" s="24"/>
      <c r="UGR5" s="24"/>
      <c r="UGS5" s="24"/>
      <c r="UGT5" s="24"/>
      <c r="UGU5" s="24"/>
      <c r="UGV5" s="24"/>
      <c r="UGW5" s="24"/>
      <c r="UGX5" s="24"/>
      <c r="UGY5" s="24"/>
      <c r="UGZ5" s="24"/>
      <c r="UHA5" s="24"/>
      <c r="UHB5" s="24"/>
      <c r="UHC5" s="24"/>
      <c r="UHD5" s="24"/>
      <c r="UHE5" s="24"/>
      <c r="UHF5" s="24"/>
      <c r="UHG5" s="24"/>
      <c r="UHH5" s="24"/>
      <c r="UHI5" s="24"/>
      <c r="UHJ5" s="24"/>
      <c r="UHK5" s="24"/>
      <c r="UHL5" s="24"/>
      <c r="UHM5" s="24"/>
      <c r="UHN5" s="24"/>
      <c r="UHO5" s="24"/>
      <c r="UHP5" s="24"/>
      <c r="UHQ5" s="24"/>
      <c r="UHR5" s="24"/>
      <c r="UHS5" s="24"/>
      <c r="UHT5" s="24"/>
      <c r="UHU5" s="24"/>
      <c r="UHV5" s="24"/>
      <c r="UHW5" s="24"/>
      <c r="UHX5" s="24"/>
      <c r="UHY5" s="24"/>
      <c r="UHZ5" s="24"/>
      <c r="UIA5" s="24"/>
      <c r="UIB5" s="24"/>
      <c r="UIC5" s="24"/>
      <c r="UID5" s="24"/>
      <c r="UIE5" s="24"/>
      <c r="UIF5" s="24"/>
      <c r="UIG5" s="24"/>
      <c r="UIH5" s="24"/>
      <c r="UII5" s="24"/>
      <c r="UIJ5" s="24"/>
      <c r="UIK5" s="24"/>
      <c r="UIL5" s="24"/>
      <c r="UIM5" s="24"/>
      <c r="UIN5" s="24"/>
      <c r="UIO5" s="24"/>
      <c r="UIP5" s="24"/>
      <c r="UIQ5" s="24"/>
      <c r="UIR5" s="24"/>
      <c r="UIS5" s="24"/>
      <c r="UIT5" s="24"/>
      <c r="UIU5" s="24"/>
      <c r="UIV5" s="24"/>
      <c r="UIW5" s="24"/>
      <c r="UIX5" s="24"/>
      <c r="UIY5" s="24"/>
      <c r="UIZ5" s="24"/>
      <c r="UJA5" s="24"/>
      <c r="UJB5" s="24"/>
      <c r="UJC5" s="24"/>
      <c r="UJD5" s="24"/>
      <c r="UJE5" s="24"/>
      <c r="UJF5" s="24"/>
      <c r="UJG5" s="24"/>
      <c r="UJH5" s="24"/>
      <c r="UJI5" s="24"/>
      <c r="UJJ5" s="24"/>
      <c r="UJK5" s="24"/>
      <c r="UJL5" s="24"/>
      <c r="UJM5" s="24"/>
      <c r="UJN5" s="24"/>
      <c r="UJO5" s="24"/>
      <c r="UJP5" s="24"/>
      <c r="UJQ5" s="24"/>
      <c r="UJR5" s="24"/>
      <c r="UJS5" s="24"/>
      <c r="UJT5" s="24"/>
      <c r="UJU5" s="24"/>
      <c r="UJV5" s="24"/>
      <c r="UJW5" s="24"/>
      <c r="UJX5" s="24"/>
      <c r="UJY5" s="24"/>
      <c r="UJZ5" s="24"/>
      <c r="UKA5" s="24"/>
      <c r="UKB5" s="24"/>
      <c r="UKC5" s="24"/>
      <c r="UKD5" s="24"/>
      <c r="UKE5" s="24"/>
      <c r="UKF5" s="24"/>
      <c r="UKG5" s="24"/>
      <c r="UKH5" s="24"/>
      <c r="UKI5" s="24"/>
      <c r="UKJ5" s="24"/>
      <c r="UKK5" s="24"/>
      <c r="UKL5" s="24"/>
      <c r="UKM5" s="24"/>
      <c r="UKN5" s="24"/>
      <c r="UKO5" s="24"/>
      <c r="UKP5" s="24"/>
      <c r="UKQ5" s="24"/>
      <c r="UKR5" s="24"/>
      <c r="UKS5" s="24"/>
      <c r="UKT5" s="24"/>
      <c r="UKU5" s="24"/>
      <c r="UKV5" s="24"/>
      <c r="UKW5" s="24"/>
      <c r="UKX5" s="24"/>
      <c r="UKY5" s="24"/>
      <c r="UKZ5" s="24"/>
      <c r="ULA5" s="24"/>
      <c r="ULB5" s="24"/>
      <c r="ULC5" s="24"/>
      <c r="ULD5" s="24"/>
      <c r="ULE5" s="24"/>
      <c r="ULF5" s="24"/>
      <c r="ULG5" s="24"/>
      <c r="ULH5" s="24"/>
      <c r="ULI5" s="24"/>
      <c r="ULJ5" s="24"/>
      <c r="ULK5" s="24"/>
      <c r="ULL5" s="24"/>
      <c r="ULM5" s="24"/>
      <c r="ULN5" s="24"/>
      <c r="ULO5" s="24"/>
      <c r="ULP5" s="24"/>
      <c r="ULQ5" s="24"/>
      <c r="ULR5" s="24"/>
      <c r="ULS5" s="24"/>
      <c r="ULT5" s="24"/>
      <c r="ULU5" s="24"/>
      <c r="ULV5" s="24"/>
      <c r="ULW5" s="24"/>
      <c r="ULX5" s="24"/>
      <c r="ULY5" s="24"/>
      <c r="ULZ5" s="24"/>
      <c r="UMA5" s="24"/>
      <c r="UMB5" s="24"/>
      <c r="UMC5" s="24"/>
      <c r="UMD5" s="24"/>
      <c r="UME5" s="24"/>
      <c r="UMF5" s="24"/>
      <c r="UMG5" s="24"/>
      <c r="UMH5" s="24"/>
      <c r="UMI5" s="24"/>
      <c r="UMJ5" s="24"/>
      <c r="UMK5" s="24"/>
      <c r="UML5" s="24"/>
      <c r="UMM5" s="24"/>
      <c r="UMN5" s="24"/>
      <c r="UMO5" s="24"/>
      <c r="UMP5" s="24"/>
      <c r="UMQ5" s="24"/>
      <c r="UMR5" s="24"/>
      <c r="UMS5" s="24"/>
      <c r="UMT5" s="24"/>
      <c r="UMU5" s="24"/>
      <c r="UMV5" s="24"/>
      <c r="UMW5" s="24"/>
      <c r="UMX5" s="24"/>
      <c r="UMY5" s="24"/>
      <c r="UMZ5" s="24"/>
      <c r="UNA5" s="24"/>
      <c r="UNB5" s="24"/>
      <c r="UNC5" s="24"/>
      <c r="UND5" s="24"/>
      <c r="UNE5" s="24"/>
      <c r="UNF5" s="24"/>
      <c r="UNG5" s="24"/>
      <c r="UNH5" s="24"/>
      <c r="UNI5" s="24"/>
      <c r="UNJ5" s="24"/>
      <c r="UNK5" s="24"/>
      <c r="UNL5" s="24"/>
      <c r="UNM5" s="24"/>
      <c r="UNN5" s="24"/>
      <c r="UNO5" s="24"/>
      <c r="UNP5" s="24"/>
      <c r="UNQ5" s="24"/>
      <c r="UNR5" s="24"/>
      <c r="UNS5" s="24"/>
      <c r="UNT5" s="24"/>
      <c r="UNU5" s="24"/>
      <c r="UNV5" s="24"/>
      <c r="UNW5" s="24"/>
      <c r="UNX5" s="24"/>
      <c r="UNY5" s="24"/>
      <c r="UNZ5" s="24"/>
      <c r="UOA5" s="24"/>
      <c r="UOB5" s="24"/>
      <c r="UOC5" s="24"/>
      <c r="UOD5" s="24"/>
      <c r="UOE5" s="24"/>
      <c r="UOF5" s="24"/>
      <c r="UOG5" s="24"/>
      <c r="UOH5" s="24"/>
      <c r="UOI5" s="24"/>
      <c r="UOJ5" s="24"/>
      <c r="UOK5" s="24"/>
      <c r="UOL5" s="24"/>
      <c r="UOM5" s="24"/>
      <c r="UON5" s="24"/>
      <c r="UOO5" s="24"/>
      <c r="UOP5" s="24"/>
      <c r="UOQ5" s="24"/>
      <c r="UOR5" s="24"/>
      <c r="UOS5" s="24"/>
      <c r="UOT5" s="24"/>
      <c r="UOU5" s="24"/>
      <c r="UOV5" s="24"/>
      <c r="UOW5" s="24"/>
      <c r="UOX5" s="24"/>
      <c r="UOY5" s="24"/>
      <c r="UOZ5" s="24"/>
      <c r="UPA5" s="24"/>
      <c r="UPB5" s="24"/>
      <c r="UPC5" s="24"/>
      <c r="UPD5" s="24"/>
      <c r="UPE5" s="24"/>
      <c r="UPF5" s="24"/>
      <c r="UPG5" s="24"/>
      <c r="UPH5" s="24"/>
      <c r="UPI5" s="24"/>
      <c r="UPJ5" s="24"/>
      <c r="UPK5" s="24"/>
      <c r="UPL5" s="24"/>
      <c r="UPM5" s="24"/>
      <c r="UPN5" s="24"/>
      <c r="UPO5" s="24"/>
      <c r="UPP5" s="24"/>
      <c r="UPQ5" s="24"/>
      <c r="UPR5" s="24"/>
      <c r="UPS5" s="24"/>
      <c r="UPT5" s="24"/>
      <c r="UPU5" s="24"/>
      <c r="UPV5" s="24"/>
      <c r="UPW5" s="24"/>
      <c r="UPX5" s="24"/>
      <c r="UPY5" s="24"/>
      <c r="UPZ5" s="24"/>
      <c r="UQA5" s="24"/>
      <c r="UQB5" s="24"/>
      <c r="UQC5" s="24"/>
      <c r="UQD5" s="24"/>
      <c r="UQE5" s="24"/>
      <c r="UQF5" s="24"/>
      <c r="UQG5" s="24"/>
      <c r="UQH5" s="24"/>
      <c r="UQI5" s="24"/>
      <c r="UQJ5" s="24"/>
      <c r="UQK5" s="24"/>
      <c r="UQL5" s="24"/>
      <c r="UQM5" s="24"/>
      <c r="UQN5" s="24"/>
      <c r="UQO5" s="24"/>
      <c r="UQP5" s="24"/>
      <c r="UQQ5" s="24"/>
      <c r="UQR5" s="24"/>
      <c r="UQS5" s="24"/>
      <c r="UQT5" s="24"/>
      <c r="UQU5" s="24"/>
      <c r="UQV5" s="24"/>
      <c r="UQW5" s="24"/>
      <c r="UQX5" s="24"/>
      <c r="UQY5" s="24"/>
      <c r="UQZ5" s="24"/>
      <c r="URA5" s="24"/>
      <c r="URB5" s="24"/>
      <c r="URC5" s="24"/>
      <c r="URD5" s="24"/>
      <c r="URE5" s="24"/>
      <c r="URF5" s="24"/>
      <c r="URG5" s="24"/>
      <c r="URH5" s="24"/>
      <c r="URI5" s="24"/>
      <c r="URJ5" s="24"/>
      <c r="URK5" s="24"/>
      <c r="URL5" s="24"/>
      <c r="URM5" s="24"/>
      <c r="URN5" s="24"/>
      <c r="URO5" s="24"/>
      <c r="URP5" s="24"/>
      <c r="URQ5" s="24"/>
      <c r="URR5" s="24"/>
      <c r="URS5" s="24"/>
      <c r="URT5" s="24"/>
      <c r="URU5" s="24"/>
      <c r="URV5" s="24"/>
      <c r="URW5" s="24"/>
      <c r="URX5" s="24"/>
      <c r="URY5" s="24"/>
      <c r="URZ5" s="24"/>
      <c r="USA5" s="24"/>
      <c r="USB5" s="24"/>
      <c r="USC5" s="24"/>
      <c r="USD5" s="24"/>
      <c r="USE5" s="24"/>
      <c r="USF5" s="24"/>
      <c r="USG5" s="24"/>
      <c r="USH5" s="24"/>
      <c r="USI5" s="24"/>
      <c r="USJ5" s="24"/>
      <c r="USK5" s="24"/>
      <c r="USL5" s="24"/>
      <c r="USM5" s="24"/>
      <c r="USN5" s="24"/>
      <c r="USO5" s="24"/>
      <c r="USP5" s="24"/>
      <c r="USQ5" s="24"/>
      <c r="USR5" s="24"/>
      <c r="USS5" s="24"/>
      <c r="UST5" s="24"/>
      <c r="USU5" s="24"/>
      <c r="USV5" s="24"/>
      <c r="USW5" s="24"/>
      <c r="USX5" s="24"/>
      <c r="USY5" s="24"/>
      <c r="USZ5" s="24"/>
      <c r="UTA5" s="24"/>
      <c r="UTB5" s="24"/>
      <c r="UTC5" s="24"/>
      <c r="UTD5" s="24"/>
      <c r="UTE5" s="24"/>
      <c r="UTF5" s="24"/>
      <c r="UTG5" s="24"/>
      <c r="UTH5" s="24"/>
      <c r="UTI5" s="24"/>
      <c r="UTJ5" s="24"/>
      <c r="UTK5" s="24"/>
      <c r="UTL5" s="24"/>
      <c r="UTM5" s="24"/>
      <c r="UTN5" s="24"/>
      <c r="UTO5" s="24"/>
      <c r="UTP5" s="24"/>
      <c r="UTQ5" s="24"/>
      <c r="UTR5" s="24"/>
      <c r="UTS5" s="24"/>
      <c r="UTT5" s="24"/>
      <c r="UTU5" s="24"/>
      <c r="UTV5" s="24"/>
      <c r="UTW5" s="24"/>
      <c r="UTX5" s="24"/>
      <c r="UTY5" s="24"/>
      <c r="UTZ5" s="24"/>
      <c r="UUA5" s="24"/>
      <c r="UUB5" s="24"/>
      <c r="UUC5" s="24"/>
      <c r="UUD5" s="24"/>
      <c r="UUE5" s="24"/>
      <c r="UUF5" s="24"/>
      <c r="UUG5" s="24"/>
      <c r="UUH5" s="24"/>
      <c r="UUI5" s="24"/>
      <c r="UUJ5" s="24"/>
      <c r="UUK5" s="24"/>
      <c r="UUL5" s="24"/>
      <c r="UUM5" s="24"/>
      <c r="UUN5" s="24"/>
      <c r="UUO5" s="24"/>
      <c r="UUP5" s="24"/>
      <c r="UUQ5" s="24"/>
      <c r="UUR5" s="24"/>
      <c r="UUS5" s="24"/>
      <c r="UUT5" s="24"/>
      <c r="UUU5" s="24"/>
      <c r="UUV5" s="24"/>
      <c r="UUW5" s="24"/>
      <c r="UUX5" s="24"/>
      <c r="UUY5" s="24"/>
      <c r="UUZ5" s="24"/>
      <c r="UVA5" s="24"/>
      <c r="UVB5" s="24"/>
      <c r="UVC5" s="24"/>
      <c r="UVD5" s="24"/>
      <c r="UVE5" s="24"/>
      <c r="UVF5" s="24"/>
      <c r="UVG5" s="24"/>
      <c r="UVH5" s="24"/>
      <c r="UVI5" s="24"/>
      <c r="UVJ5" s="24"/>
      <c r="UVK5" s="24"/>
      <c r="UVL5" s="24"/>
      <c r="UVM5" s="24"/>
      <c r="UVN5" s="24"/>
      <c r="UVO5" s="24"/>
      <c r="UVP5" s="24"/>
      <c r="UVQ5" s="24"/>
      <c r="UVR5" s="24"/>
      <c r="UVS5" s="24"/>
      <c r="UVT5" s="24"/>
      <c r="UVU5" s="24"/>
      <c r="UVV5" s="24"/>
      <c r="UVW5" s="24"/>
      <c r="UVX5" s="24"/>
      <c r="UVY5" s="24"/>
      <c r="UVZ5" s="24"/>
      <c r="UWA5" s="24"/>
      <c r="UWB5" s="24"/>
      <c r="UWC5" s="24"/>
      <c r="UWD5" s="24"/>
      <c r="UWE5" s="24"/>
      <c r="UWF5" s="24"/>
      <c r="UWG5" s="24"/>
      <c r="UWH5" s="24"/>
      <c r="UWI5" s="24"/>
      <c r="UWJ5" s="24"/>
      <c r="UWK5" s="24"/>
      <c r="UWL5" s="24"/>
      <c r="UWM5" s="24"/>
      <c r="UWN5" s="24"/>
      <c r="UWO5" s="24"/>
      <c r="UWP5" s="24"/>
      <c r="UWQ5" s="24"/>
      <c r="UWR5" s="24"/>
      <c r="UWS5" s="24"/>
      <c r="UWT5" s="24"/>
      <c r="UWU5" s="24"/>
      <c r="UWV5" s="24"/>
      <c r="UWW5" s="24"/>
      <c r="UWX5" s="24"/>
      <c r="UWY5" s="24"/>
      <c r="UWZ5" s="24"/>
      <c r="UXA5" s="24"/>
      <c r="UXB5" s="24"/>
      <c r="UXC5" s="24"/>
      <c r="UXD5" s="24"/>
      <c r="UXE5" s="24"/>
      <c r="UXF5" s="24"/>
      <c r="UXG5" s="24"/>
      <c r="UXH5" s="24"/>
      <c r="UXI5" s="24"/>
      <c r="UXJ5" s="24"/>
      <c r="UXK5" s="24"/>
      <c r="UXL5" s="24"/>
      <c r="UXM5" s="24"/>
      <c r="UXN5" s="24"/>
      <c r="UXO5" s="24"/>
      <c r="UXP5" s="24"/>
      <c r="UXQ5" s="24"/>
      <c r="UXR5" s="24"/>
      <c r="UXS5" s="24"/>
      <c r="UXT5" s="24"/>
      <c r="UXU5" s="24"/>
      <c r="UXV5" s="24"/>
      <c r="UXW5" s="24"/>
      <c r="UXX5" s="24"/>
      <c r="UXY5" s="24"/>
      <c r="UXZ5" s="24"/>
      <c r="UYA5" s="24"/>
      <c r="UYB5" s="24"/>
      <c r="UYC5" s="24"/>
      <c r="UYD5" s="24"/>
      <c r="UYE5" s="24"/>
      <c r="UYF5" s="24"/>
      <c r="UYG5" s="24"/>
      <c r="UYH5" s="24"/>
      <c r="UYI5" s="24"/>
      <c r="UYJ5" s="24"/>
      <c r="UYK5" s="24"/>
      <c r="UYL5" s="24"/>
      <c r="UYM5" s="24"/>
      <c r="UYN5" s="24"/>
      <c r="UYO5" s="24"/>
      <c r="UYP5" s="24"/>
      <c r="UYQ5" s="24"/>
      <c r="UYR5" s="24"/>
      <c r="UYS5" s="24"/>
      <c r="UYT5" s="24"/>
      <c r="UYU5" s="24"/>
      <c r="UYV5" s="24"/>
      <c r="UYW5" s="24"/>
      <c r="UYX5" s="24"/>
      <c r="UYY5" s="24"/>
      <c r="UYZ5" s="24"/>
      <c r="UZA5" s="24"/>
      <c r="UZB5" s="24"/>
      <c r="UZC5" s="24"/>
      <c r="UZD5" s="24"/>
      <c r="UZE5" s="24"/>
      <c r="UZF5" s="24"/>
      <c r="UZG5" s="24"/>
      <c r="UZH5" s="24"/>
      <c r="UZI5" s="24"/>
      <c r="UZJ5" s="24"/>
      <c r="UZK5" s="24"/>
      <c r="UZL5" s="24"/>
      <c r="UZM5" s="24"/>
      <c r="UZN5" s="24"/>
      <c r="UZO5" s="24"/>
      <c r="UZP5" s="24"/>
      <c r="UZQ5" s="24"/>
      <c r="UZR5" s="24"/>
      <c r="UZS5" s="24"/>
      <c r="UZT5" s="24"/>
      <c r="UZU5" s="24"/>
      <c r="UZV5" s="24"/>
      <c r="UZW5" s="24"/>
      <c r="UZX5" s="24"/>
      <c r="UZY5" s="24"/>
      <c r="UZZ5" s="24"/>
      <c r="VAA5" s="24"/>
      <c r="VAB5" s="24"/>
      <c r="VAC5" s="24"/>
      <c r="VAD5" s="24"/>
      <c r="VAE5" s="24"/>
      <c r="VAF5" s="24"/>
      <c r="VAG5" s="24"/>
      <c r="VAH5" s="24"/>
      <c r="VAI5" s="24"/>
      <c r="VAJ5" s="24"/>
      <c r="VAK5" s="24"/>
      <c r="VAL5" s="24"/>
      <c r="VAM5" s="24"/>
      <c r="VAN5" s="24"/>
      <c r="VAO5" s="24"/>
      <c r="VAP5" s="24"/>
      <c r="VAQ5" s="24"/>
      <c r="VAR5" s="24"/>
      <c r="VAS5" s="24"/>
      <c r="VAT5" s="24"/>
      <c r="VAU5" s="24"/>
      <c r="VAV5" s="24"/>
      <c r="VAW5" s="24"/>
      <c r="VAX5" s="24"/>
      <c r="VAY5" s="24"/>
      <c r="VAZ5" s="24"/>
      <c r="VBA5" s="24"/>
      <c r="VBB5" s="24"/>
      <c r="VBC5" s="24"/>
      <c r="VBD5" s="24"/>
      <c r="VBE5" s="24"/>
      <c r="VBF5" s="24"/>
      <c r="VBG5" s="24"/>
      <c r="VBH5" s="24"/>
      <c r="VBI5" s="24"/>
      <c r="VBJ5" s="24"/>
      <c r="VBK5" s="24"/>
      <c r="VBL5" s="24"/>
      <c r="VBM5" s="24"/>
      <c r="VBN5" s="24"/>
      <c r="VBO5" s="24"/>
      <c r="VBP5" s="24"/>
      <c r="VBQ5" s="24"/>
      <c r="VBR5" s="24"/>
      <c r="VBS5" s="24"/>
      <c r="VBT5" s="24"/>
      <c r="VBU5" s="24"/>
      <c r="VBV5" s="24"/>
      <c r="VBW5" s="24"/>
      <c r="VBX5" s="24"/>
      <c r="VBY5" s="24"/>
      <c r="VBZ5" s="24"/>
      <c r="VCA5" s="24"/>
      <c r="VCB5" s="24"/>
      <c r="VCC5" s="24"/>
      <c r="VCD5" s="24"/>
      <c r="VCE5" s="24"/>
      <c r="VCF5" s="24"/>
      <c r="VCG5" s="24"/>
      <c r="VCH5" s="24"/>
      <c r="VCI5" s="24"/>
      <c r="VCJ5" s="24"/>
      <c r="VCK5" s="24"/>
      <c r="VCL5" s="24"/>
      <c r="VCM5" s="24"/>
      <c r="VCN5" s="24"/>
      <c r="VCO5" s="24"/>
      <c r="VCP5" s="24"/>
      <c r="VCQ5" s="24"/>
      <c r="VCR5" s="24"/>
      <c r="VCS5" s="24"/>
      <c r="VCT5" s="24"/>
      <c r="VCU5" s="24"/>
      <c r="VCV5" s="24"/>
      <c r="VCW5" s="24"/>
      <c r="VCX5" s="24"/>
      <c r="VCY5" s="24"/>
      <c r="VCZ5" s="24"/>
      <c r="VDA5" s="24"/>
      <c r="VDB5" s="24"/>
      <c r="VDC5" s="24"/>
      <c r="VDD5" s="24"/>
      <c r="VDE5" s="24"/>
      <c r="VDF5" s="24"/>
      <c r="VDG5" s="24"/>
      <c r="VDH5" s="24"/>
      <c r="VDI5" s="24"/>
      <c r="VDJ5" s="24"/>
      <c r="VDK5" s="24"/>
      <c r="VDL5" s="24"/>
      <c r="VDM5" s="24"/>
      <c r="VDN5" s="24"/>
      <c r="VDO5" s="24"/>
      <c r="VDP5" s="24"/>
      <c r="VDQ5" s="24"/>
      <c r="VDR5" s="24"/>
      <c r="VDS5" s="24"/>
      <c r="VDT5" s="24"/>
      <c r="VDU5" s="24"/>
      <c r="VDV5" s="24"/>
      <c r="VDW5" s="24"/>
      <c r="VDX5" s="24"/>
      <c r="VDY5" s="24"/>
      <c r="VDZ5" s="24"/>
      <c r="VEA5" s="24"/>
      <c r="VEB5" s="24"/>
      <c r="VEC5" s="24"/>
      <c r="VED5" s="24"/>
      <c r="VEE5" s="24"/>
      <c r="VEF5" s="24"/>
      <c r="VEG5" s="24"/>
      <c r="VEH5" s="24"/>
      <c r="VEI5" s="24"/>
      <c r="VEJ5" s="24"/>
      <c r="VEK5" s="24"/>
      <c r="VEL5" s="24"/>
      <c r="VEM5" s="24"/>
      <c r="VEN5" s="24"/>
      <c r="VEO5" s="24"/>
      <c r="VEP5" s="24"/>
      <c r="VEQ5" s="24"/>
      <c r="VER5" s="24"/>
      <c r="VES5" s="24"/>
      <c r="VET5" s="24"/>
      <c r="VEU5" s="24"/>
      <c r="VEV5" s="24"/>
      <c r="VEW5" s="24"/>
      <c r="VEX5" s="24"/>
      <c r="VEY5" s="24"/>
      <c r="VEZ5" s="24"/>
      <c r="VFA5" s="24"/>
      <c r="VFB5" s="24"/>
      <c r="VFC5" s="24"/>
      <c r="VFD5" s="24"/>
      <c r="VFE5" s="24"/>
      <c r="VFF5" s="24"/>
      <c r="VFG5" s="24"/>
      <c r="VFH5" s="24"/>
      <c r="VFI5" s="24"/>
      <c r="VFJ5" s="24"/>
      <c r="VFK5" s="24"/>
      <c r="VFL5" s="24"/>
      <c r="VFM5" s="24"/>
      <c r="VFN5" s="24"/>
      <c r="VFO5" s="24"/>
      <c r="VFP5" s="24"/>
      <c r="VFQ5" s="24"/>
      <c r="VFR5" s="24"/>
      <c r="VFS5" s="24"/>
      <c r="VFT5" s="24"/>
      <c r="VFU5" s="24"/>
      <c r="VFV5" s="24"/>
      <c r="VFW5" s="24"/>
      <c r="VFX5" s="24"/>
      <c r="VFY5" s="24"/>
      <c r="VFZ5" s="24"/>
      <c r="VGA5" s="24"/>
      <c r="VGB5" s="24"/>
      <c r="VGC5" s="24"/>
      <c r="VGD5" s="24"/>
      <c r="VGE5" s="24"/>
      <c r="VGF5" s="24"/>
      <c r="VGG5" s="24"/>
      <c r="VGH5" s="24"/>
      <c r="VGI5" s="24"/>
      <c r="VGJ5" s="24"/>
      <c r="VGK5" s="24"/>
      <c r="VGL5" s="24"/>
      <c r="VGM5" s="24"/>
      <c r="VGN5" s="24"/>
      <c r="VGO5" s="24"/>
      <c r="VGP5" s="24"/>
      <c r="VGQ5" s="24"/>
      <c r="VGR5" s="24"/>
      <c r="VGS5" s="24"/>
      <c r="VGT5" s="24"/>
      <c r="VGU5" s="24"/>
      <c r="VGV5" s="24"/>
      <c r="VGW5" s="24"/>
      <c r="VGX5" s="24"/>
      <c r="VGY5" s="24"/>
      <c r="VGZ5" s="24"/>
      <c r="VHA5" s="24"/>
      <c r="VHB5" s="24"/>
      <c r="VHC5" s="24"/>
      <c r="VHD5" s="24"/>
      <c r="VHE5" s="24"/>
      <c r="VHF5" s="24"/>
      <c r="VHG5" s="24"/>
      <c r="VHH5" s="24"/>
      <c r="VHI5" s="24"/>
      <c r="VHJ5" s="24"/>
      <c r="VHK5" s="24"/>
      <c r="VHL5" s="24"/>
      <c r="VHM5" s="24"/>
      <c r="VHN5" s="24"/>
      <c r="VHO5" s="24"/>
      <c r="VHP5" s="24"/>
      <c r="VHQ5" s="24"/>
      <c r="VHR5" s="24"/>
      <c r="VHS5" s="24"/>
      <c r="VHT5" s="24"/>
      <c r="VHU5" s="24"/>
      <c r="VHV5" s="24"/>
      <c r="VHW5" s="24"/>
      <c r="VHX5" s="24"/>
      <c r="VHY5" s="24"/>
      <c r="VHZ5" s="24"/>
      <c r="VIA5" s="24"/>
      <c r="VIB5" s="24"/>
      <c r="VIC5" s="24"/>
      <c r="VID5" s="24"/>
      <c r="VIE5" s="24"/>
      <c r="VIF5" s="24"/>
      <c r="VIG5" s="24"/>
      <c r="VIH5" s="24"/>
      <c r="VII5" s="24"/>
      <c r="VIJ5" s="24"/>
      <c r="VIK5" s="24"/>
      <c r="VIL5" s="24"/>
      <c r="VIM5" s="24"/>
      <c r="VIN5" s="24"/>
      <c r="VIO5" s="24"/>
      <c r="VIP5" s="24"/>
      <c r="VIQ5" s="24"/>
      <c r="VIR5" s="24"/>
      <c r="VIS5" s="24"/>
      <c r="VIT5" s="24"/>
      <c r="VIU5" s="24"/>
      <c r="VIV5" s="24"/>
      <c r="VIW5" s="24"/>
      <c r="VIX5" s="24"/>
      <c r="VIY5" s="24"/>
      <c r="VIZ5" s="24"/>
      <c r="VJA5" s="24"/>
      <c r="VJB5" s="24"/>
      <c r="VJC5" s="24"/>
      <c r="VJD5" s="24"/>
      <c r="VJE5" s="24"/>
      <c r="VJF5" s="24"/>
      <c r="VJG5" s="24"/>
      <c r="VJH5" s="24"/>
      <c r="VJI5" s="24"/>
      <c r="VJJ5" s="24"/>
      <c r="VJK5" s="24"/>
      <c r="VJL5" s="24"/>
      <c r="VJM5" s="24"/>
      <c r="VJN5" s="24"/>
      <c r="VJO5" s="24"/>
      <c r="VJP5" s="24"/>
      <c r="VJQ5" s="24"/>
      <c r="VJR5" s="24"/>
      <c r="VJS5" s="24"/>
      <c r="VJT5" s="24"/>
      <c r="VJU5" s="24"/>
      <c r="VJV5" s="24"/>
      <c r="VJW5" s="24"/>
      <c r="VJX5" s="24"/>
      <c r="VJY5" s="24"/>
      <c r="VJZ5" s="24"/>
      <c r="VKA5" s="24"/>
      <c r="VKB5" s="24"/>
      <c r="VKC5" s="24"/>
      <c r="VKD5" s="24"/>
      <c r="VKE5" s="24"/>
      <c r="VKF5" s="24"/>
      <c r="VKG5" s="24"/>
      <c r="VKH5" s="24"/>
      <c r="VKI5" s="24"/>
      <c r="VKJ5" s="24"/>
      <c r="VKK5" s="24"/>
      <c r="VKL5" s="24"/>
      <c r="VKM5" s="24"/>
      <c r="VKN5" s="24"/>
      <c r="VKO5" s="24"/>
      <c r="VKP5" s="24"/>
      <c r="VKQ5" s="24"/>
      <c r="VKR5" s="24"/>
      <c r="VKS5" s="24"/>
      <c r="VKT5" s="24"/>
      <c r="VKU5" s="24"/>
      <c r="VKV5" s="24"/>
      <c r="VKW5" s="24"/>
      <c r="VKX5" s="24"/>
      <c r="VKY5" s="24"/>
      <c r="VKZ5" s="24"/>
      <c r="VLA5" s="24"/>
      <c r="VLB5" s="24"/>
      <c r="VLC5" s="24"/>
      <c r="VLD5" s="24"/>
      <c r="VLE5" s="24"/>
      <c r="VLF5" s="24"/>
      <c r="VLG5" s="24"/>
      <c r="VLH5" s="24"/>
      <c r="VLI5" s="24"/>
      <c r="VLJ5" s="24"/>
      <c r="VLK5" s="24"/>
      <c r="VLL5" s="24"/>
      <c r="VLM5" s="24"/>
      <c r="VLN5" s="24"/>
      <c r="VLO5" s="24"/>
      <c r="VLP5" s="24"/>
      <c r="VLQ5" s="24"/>
      <c r="VLR5" s="24"/>
      <c r="VLS5" s="24"/>
      <c r="VLT5" s="24"/>
      <c r="VLU5" s="24"/>
      <c r="VLV5" s="24"/>
      <c r="VLW5" s="24"/>
      <c r="VLX5" s="24"/>
      <c r="VLY5" s="24"/>
      <c r="VLZ5" s="24"/>
      <c r="VMA5" s="24"/>
      <c r="VMB5" s="24"/>
      <c r="VMC5" s="24"/>
      <c r="VMD5" s="24"/>
      <c r="VME5" s="24"/>
      <c r="VMF5" s="24"/>
      <c r="VMG5" s="24"/>
      <c r="VMH5" s="24"/>
      <c r="VMI5" s="24"/>
      <c r="VMJ5" s="24"/>
      <c r="VMK5" s="24"/>
      <c r="VML5" s="24"/>
      <c r="VMM5" s="24"/>
      <c r="VMN5" s="24"/>
      <c r="VMO5" s="24"/>
      <c r="VMP5" s="24"/>
      <c r="VMQ5" s="24"/>
      <c r="VMR5" s="24"/>
      <c r="VMS5" s="24"/>
      <c r="VMT5" s="24"/>
      <c r="VMU5" s="24"/>
      <c r="VMV5" s="24"/>
      <c r="VMW5" s="24"/>
      <c r="VMX5" s="24"/>
      <c r="VMY5" s="24"/>
      <c r="VMZ5" s="24"/>
      <c r="VNA5" s="24"/>
      <c r="VNB5" s="24"/>
      <c r="VNC5" s="24"/>
      <c r="VND5" s="24"/>
      <c r="VNE5" s="24"/>
      <c r="VNF5" s="24"/>
      <c r="VNG5" s="24"/>
      <c r="VNH5" s="24"/>
      <c r="VNI5" s="24"/>
      <c r="VNJ5" s="24"/>
      <c r="VNK5" s="24"/>
      <c r="VNL5" s="24"/>
      <c r="VNM5" s="24"/>
      <c r="VNN5" s="24"/>
      <c r="VNO5" s="24"/>
      <c r="VNP5" s="24"/>
      <c r="VNQ5" s="24"/>
      <c r="VNR5" s="24"/>
      <c r="VNS5" s="24"/>
      <c r="VNT5" s="24"/>
      <c r="VNU5" s="24"/>
      <c r="VNV5" s="24"/>
      <c r="VNW5" s="24"/>
      <c r="VNX5" s="24"/>
      <c r="VNY5" s="24"/>
      <c r="VNZ5" s="24"/>
      <c r="VOA5" s="24"/>
      <c r="VOB5" s="24"/>
      <c r="VOC5" s="24"/>
      <c r="VOD5" s="24"/>
      <c r="VOE5" s="24"/>
      <c r="VOF5" s="24"/>
      <c r="VOG5" s="24"/>
      <c r="VOH5" s="24"/>
      <c r="VOI5" s="24"/>
      <c r="VOJ5" s="24"/>
      <c r="VOK5" s="24"/>
      <c r="VOL5" s="24"/>
      <c r="VOM5" s="24"/>
      <c r="VON5" s="24"/>
      <c r="VOO5" s="24"/>
      <c r="VOP5" s="24"/>
      <c r="VOQ5" s="24"/>
      <c r="VOR5" s="24"/>
      <c r="VOS5" s="24"/>
      <c r="VOT5" s="24"/>
      <c r="VOU5" s="24"/>
      <c r="VOV5" s="24"/>
      <c r="VOW5" s="24"/>
      <c r="VOX5" s="24"/>
      <c r="VOY5" s="24"/>
      <c r="VOZ5" s="24"/>
      <c r="VPA5" s="24"/>
      <c r="VPB5" s="24"/>
      <c r="VPC5" s="24"/>
      <c r="VPD5" s="24"/>
      <c r="VPE5" s="24"/>
      <c r="VPF5" s="24"/>
      <c r="VPG5" s="24"/>
      <c r="VPH5" s="24"/>
      <c r="VPI5" s="24"/>
      <c r="VPJ5" s="24"/>
      <c r="VPK5" s="24"/>
      <c r="VPL5" s="24"/>
      <c r="VPM5" s="24"/>
      <c r="VPN5" s="24"/>
      <c r="VPO5" s="24"/>
      <c r="VPP5" s="24"/>
      <c r="VPQ5" s="24"/>
      <c r="VPR5" s="24"/>
      <c r="VPS5" s="24"/>
      <c r="VPT5" s="24"/>
      <c r="VPU5" s="24"/>
      <c r="VPV5" s="24"/>
      <c r="VPW5" s="24"/>
      <c r="VPX5" s="24"/>
      <c r="VPY5" s="24"/>
      <c r="VPZ5" s="24"/>
      <c r="VQA5" s="24"/>
      <c r="VQB5" s="24"/>
      <c r="VQC5" s="24"/>
      <c r="VQD5" s="24"/>
      <c r="VQE5" s="24"/>
      <c r="VQF5" s="24"/>
      <c r="VQG5" s="24"/>
      <c r="VQH5" s="24"/>
      <c r="VQI5" s="24"/>
      <c r="VQJ5" s="24"/>
      <c r="VQK5" s="24"/>
      <c r="VQL5" s="24"/>
      <c r="VQM5" s="24"/>
      <c r="VQN5" s="24"/>
      <c r="VQO5" s="24"/>
      <c r="VQP5" s="24"/>
      <c r="VQQ5" s="24"/>
      <c r="VQR5" s="24"/>
      <c r="VQS5" s="24"/>
      <c r="VQT5" s="24"/>
      <c r="VQU5" s="24"/>
      <c r="VQV5" s="24"/>
      <c r="VQW5" s="24"/>
      <c r="VQX5" s="24"/>
      <c r="VQY5" s="24"/>
      <c r="VQZ5" s="24"/>
      <c r="VRA5" s="24"/>
      <c r="VRB5" s="24"/>
      <c r="VRC5" s="24"/>
      <c r="VRD5" s="24"/>
      <c r="VRE5" s="24"/>
      <c r="VRF5" s="24"/>
      <c r="VRG5" s="24"/>
      <c r="VRH5" s="24"/>
      <c r="VRI5" s="24"/>
      <c r="VRJ5" s="24"/>
      <c r="VRK5" s="24"/>
      <c r="VRL5" s="24"/>
      <c r="VRM5" s="24"/>
      <c r="VRN5" s="24"/>
      <c r="VRO5" s="24"/>
      <c r="VRP5" s="24"/>
      <c r="VRQ5" s="24"/>
      <c r="VRR5" s="24"/>
      <c r="VRS5" s="24"/>
      <c r="VRT5" s="24"/>
      <c r="VRU5" s="24"/>
      <c r="VRV5" s="24"/>
      <c r="VRW5" s="24"/>
      <c r="VRX5" s="24"/>
      <c r="VRY5" s="24"/>
      <c r="VRZ5" s="24"/>
      <c r="VSA5" s="24"/>
      <c r="VSB5" s="24"/>
      <c r="VSC5" s="24"/>
      <c r="VSD5" s="24"/>
      <c r="VSE5" s="24"/>
      <c r="VSF5" s="24"/>
      <c r="VSG5" s="24"/>
      <c r="VSH5" s="24"/>
      <c r="VSI5" s="24"/>
      <c r="VSJ5" s="24"/>
      <c r="VSK5" s="24"/>
      <c r="VSL5" s="24"/>
      <c r="VSM5" s="24"/>
      <c r="VSN5" s="24"/>
      <c r="VSO5" s="24"/>
      <c r="VSP5" s="24"/>
      <c r="VSQ5" s="24"/>
      <c r="VSR5" s="24"/>
      <c r="VSS5" s="24"/>
      <c r="VST5" s="24"/>
      <c r="VSU5" s="24"/>
      <c r="VSV5" s="24"/>
      <c r="VSW5" s="24"/>
      <c r="VSX5" s="24"/>
      <c r="VSY5" s="24"/>
      <c r="VSZ5" s="24"/>
      <c r="VTA5" s="24"/>
      <c r="VTB5" s="24"/>
      <c r="VTC5" s="24"/>
      <c r="VTD5" s="24"/>
      <c r="VTE5" s="24"/>
      <c r="VTF5" s="24"/>
      <c r="VTG5" s="24"/>
      <c r="VTH5" s="24"/>
      <c r="VTI5" s="24"/>
      <c r="VTJ5" s="24"/>
      <c r="VTK5" s="24"/>
      <c r="VTL5" s="24"/>
      <c r="VTM5" s="24"/>
      <c r="VTN5" s="24"/>
      <c r="VTO5" s="24"/>
      <c r="VTP5" s="24"/>
      <c r="VTQ5" s="24"/>
      <c r="VTR5" s="24"/>
      <c r="VTS5" s="24"/>
      <c r="VTT5" s="24"/>
      <c r="VTU5" s="24"/>
      <c r="VTV5" s="24"/>
      <c r="VTW5" s="24"/>
      <c r="VTX5" s="24"/>
      <c r="VTY5" s="24"/>
      <c r="VTZ5" s="24"/>
      <c r="VUA5" s="24"/>
      <c r="VUB5" s="24"/>
      <c r="VUC5" s="24"/>
      <c r="VUD5" s="24"/>
      <c r="VUE5" s="24"/>
      <c r="VUF5" s="24"/>
      <c r="VUG5" s="24"/>
      <c r="VUH5" s="24"/>
      <c r="VUI5" s="24"/>
      <c r="VUJ5" s="24"/>
      <c r="VUK5" s="24"/>
      <c r="VUL5" s="24"/>
      <c r="VUM5" s="24"/>
      <c r="VUN5" s="24"/>
      <c r="VUO5" s="24"/>
      <c r="VUP5" s="24"/>
      <c r="VUQ5" s="24"/>
      <c r="VUR5" s="24"/>
      <c r="VUS5" s="24"/>
      <c r="VUT5" s="24"/>
      <c r="VUU5" s="24"/>
      <c r="VUV5" s="24"/>
      <c r="VUW5" s="24"/>
      <c r="VUX5" s="24"/>
      <c r="VUY5" s="24"/>
      <c r="VUZ5" s="24"/>
      <c r="VVA5" s="24"/>
      <c r="VVB5" s="24"/>
      <c r="VVC5" s="24"/>
      <c r="VVD5" s="24"/>
      <c r="VVE5" s="24"/>
      <c r="VVF5" s="24"/>
      <c r="VVG5" s="24"/>
      <c r="VVH5" s="24"/>
      <c r="VVI5" s="24"/>
      <c r="VVJ5" s="24"/>
      <c r="VVK5" s="24"/>
      <c r="VVL5" s="24"/>
      <c r="VVM5" s="24"/>
      <c r="VVN5" s="24"/>
      <c r="VVO5" s="24"/>
      <c r="VVP5" s="24"/>
      <c r="VVQ5" s="24"/>
      <c r="VVR5" s="24"/>
      <c r="VVS5" s="24"/>
      <c r="VVT5" s="24"/>
      <c r="VVU5" s="24"/>
      <c r="VVV5" s="24"/>
      <c r="VVW5" s="24"/>
      <c r="VVX5" s="24"/>
      <c r="VVY5" s="24"/>
      <c r="VVZ5" s="24"/>
      <c r="VWA5" s="24"/>
      <c r="VWB5" s="24"/>
      <c r="VWC5" s="24"/>
      <c r="VWD5" s="24"/>
      <c r="VWE5" s="24"/>
      <c r="VWF5" s="24"/>
      <c r="VWG5" s="24"/>
      <c r="VWH5" s="24"/>
      <c r="VWI5" s="24"/>
      <c r="VWJ5" s="24"/>
      <c r="VWK5" s="24"/>
      <c r="VWL5" s="24"/>
      <c r="VWM5" s="24"/>
      <c r="VWN5" s="24"/>
      <c r="VWO5" s="24"/>
      <c r="VWP5" s="24"/>
      <c r="VWQ5" s="24"/>
      <c r="VWR5" s="24"/>
      <c r="VWS5" s="24"/>
      <c r="VWT5" s="24"/>
      <c r="VWU5" s="24"/>
      <c r="VWV5" s="24"/>
      <c r="VWW5" s="24"/>
      <c r="VWX5" s="24"/>
      <c r="VWY5" s="24"/>
      <c r="VWZ5" s="24"/>
      <c r="VXA5" s="24"/>
      <c r="VXB5" s="24"/>
      <c r="VXC5" s="24"/>
      <c r="VXD5" s="24"/>
      <c r="VXE5" s="24"/>
      <c r="VXF5" s="24"/>
      <c r="VXG5" s="24"/>
      <c r="VXH5" s="24"/>
      <c r="VXI5" s="24"/>
      <c r="VXJ5" s="24"/>
      <c r="VXK5" s="24"/>
      <c r="VXL5" s="24"/>
      <c r="VXM5" s="24"/>
      <c r="VXN5" s="24"/>
      <c r="VXO5" s="24"/>
      <c r="VXP5" s="24"/>
      <c r="VXQ5" s="24"/>
      <c r="VXR5" s="24"/>
      <c r="VXS5" s="24"/>
      <c r="VXT5" s="24"/>
      <c r="VXU5" s="24"/>
      <c r="VXV5" s="24"/>
      <c r="VXW5" s="24"/>
      <c r="VXX5" s="24"/>
      <c r="VXY5" s="24"/>
      <c r="VXZ5" s="24"/>
      <c r="VYA5" s="24"/>
      <c r="VYB5" s="24"/>
      <c r="VYC5" s="24"/>
      <c r="VYD5" s="24"/>
      <c r="VYE5" s="24"/>
      <c r="VYF5" s="24"/>
      <c r="VYG5" s="24"/>
      <c r="VYH5" s="24"/>
      <c r="VYI5" s="24"/>
      <c r="VYJ5" s="24"/>
      <c r="VYK5" s="24"/>
      <c r="VYL5" s="24"/>
      <c r="VYM5" s="24"/>
      <c r="VYN5" s="24"/>
      <c r="VYO5" s="24"/>
      <c r="VYP5" s="24"/>
      <c r="VYQ5" s="24"/>
      <c r="VYR5" s="24"/>
      <c r="VYS5" s="24"/>
      <c r="VYT5" s="24"/>
      <c r="VYU5" s="24"/>
      <c r="VYV5" s="24"/>
      <c r="VYW5" s="24"/>
      <c r="VYX5" s="24"/>
      <c r="VYY5" s="24"/>
      <c r="VYZ5" s="24"/>
      <c r="VZA5" s="24"/>
      <c r="VZB5" s="24"/>
      <c r="VZC5" s="24"/>
      <c r="VZD5" s="24"/>
      <c r="VZE5" s="24"/>
      <c r="VZF5" s="24"/>
      <c r="VZG5" s="24"/>
      <c r="VZH5" s="24"/>
      <c r="VZI5" s="24"/>
      <c r="VZJ5" s="24"/>
      <c r="VZK5" s="24"/>
      <c r="VZL5" s="24"/>
      <c r="VZM5" s="24"/>
      <c r="VZN5" s="24"/>
      <c r="VZO5" s="24"/>
      <c r="VZP5" s="24"/>
      <c r="VZQ5" s="24"/>
      <c r="VZR5" s="24"/>
      <c r="VZS5" s="24"/>
      <c r="VZT5" s="24"/>
      <c r="VZU5" s="24"/>
      <c r="VZV5" s="24"/>
      <c r="VZW5" s="24"/>
      <c r="VZX5" s="24"/>
      <c r="VZY5" s="24"/>
      <c r="VZZ5" s="24"/>
      <c r="WAA5" s="24"/>
      <c r="WAB5" s="24"/>
      <c r="WAC5" s="24"/>
      <c r="WAD5" s="24"/>
      <c r="WAE5" s="24"/>
      <c r="WAF5" s="24"/>
      <c r="WAG5" s="24"/>
      <c r="WAH5" s="24"/>
      <c r="WAI5" s="24"/>
      <c r="WAJ5" s="24"/>
      <c r="WAK5" s="24"/>
      <c r="WAL5" s="24"/>
      <c r="WAM5" s="24"/>
      <c r="WAN5" s="24"/>
      <c r="WAO5" s="24"/>
      <c r="WAP5" s="24"/>
      <c r="WAQ5" s="24"/>
      <c r="WAR5" s="24"/>
      <c r="WAS5" s="24"/>
      <c r="WAT5" s="24"/>
      <c r="WAU5" s="24"/>
      <c r="WAV5" s="24"/>
      <c r="WAW5" s="24"/>
      <c r="WAX5" s="24"/>
      <c r="WAY5" s="24"/>
      <c r="WAZ5" s="24"/>
      <c r="WBA5" s="24"/>
      <c r="WBB5" s="24"/>
      <c r="WBC5" s="24"/>
      <c r="WBD5" s="24"/>
      <c r="WBE5" s="24"/>
      <c r="WBF5" s="24"/>
      <c r="WBG5" s="24"/>
      <c r="WBH5" s="24"/>
      <c r="WBI5" s="24"/>
      <c r="WBJ5" s="24"/>
      <c r="WBK5" s="24"/>
      <c r="WBL5" s="24"/>
      <c r="WBM5" s="24"/>
      <c r="WBN5" s="24"/>
      <c r="WBO5" s="24"/>
      <c r="WBP5" s="24"/>
      <c r="WBQ5" s="24"/>
      <c r="WBR5" s="24"/>
      <c r="WBS5" s="24"/>
      <c r="WBT5" s="24"/>
      <c r="WBU5" s="24"/>
      <c r="WBV5" s="24"/>
      <c r="WBW5" s="24"/>
      <c r="WBX5" s="24"/>
      <c r="WBY5" s="24"/>
      <c r="WBZ5" s="24"/>
      <c r="WCA5" s="24"/>
      <c r="WCB5" s="24"/>
      <c r="WCC5" s="24"/>
      <c r="WCD5" s="24"/>
      <c r="WCE5" s="24"/>
      <c r="WCF5" s="24"/>
      <c r="WCG5" s="24"/>
      <c r="WCH5" s="24"/>
      <c r="WCI5" s="24"/>
      <c r="WCJ5" s="24"/>
      <c r="WCK5" s="24"/>
      <c r="WCL5" s="24"/>
      <c r="WCM5" s="24"/>
      <c r="WCN5" s="24"/>
      <c r="WCO5" s="24"/>
      <c r="WCP5" s="24"/>
      <c r="WCQ5" s="24"/>
      <c r="WCR5" s="24"/>
      <c r="WCS5" s="24"/>
      <c r="WCT5" s="24"/>
      <c r="WCU5" s="24"/>
      <c r="WCV5" s="24"/>
      <c r="WCW5" s="24"/>
      <c r="WCX5" s="24"/>
      <c r="WCY5" s="24"/>
      <c r="WCZ5" s="24"/>
      <c r="WDA5" s="24"/>
      <c r="WDB5" s="24"/>
      <c r="WDC5" s="24"/>
      <c r="WDD5" s="24"/>
      <c r="WDE5" s="24"/>
      <c r="WDF5" s="24"/>
      <c r="WDG5" s="24"/>
      <c r="WDH5" s="24"/>
      <c r="WDI5" s="24"/>
      <c r="WDJ5" s="24"/>
      <c r="WDK5" s="24"/>
      <c r="WDL5" s="24"/>
      <c r="WDM5" s="24"/>
      <c r="WDN5" s="24"/>
      <c r="WDO5" s="24"/>
      <c r="WDP5" s="24"/>
      <c r="WDQ5" s="24"/>
      <c r="WDR5" s="24"/>
      <c r="WDS5" s="24"/>
      <c r="WDT5" s="24"/>
      <c r="WDU5" s="24"/>
      <c r="WDV5" s="24"/>
      <c r="WDW5" s="24"/>
      <c r="WDX5" s="24"/>
      <c r="WDY5" s="24"/>
      <c r="WDZ5" s="24"/>
      <c r="WEA5" s="24"/>
      <c r="WEB5" s="24"/>
      <c r="WEC5" s="24"/>
      <c r="WED5" s="24"/>
      <c r="WEE5" s="24"/>
      <c r="WEF5" s="24"/>
      <c r="WEG5" s="24"/>
      <c r="WEH5" s="24"/>
      <c r="WEI5" s="24"/>
      <c r="WEJ5" s="24"/>
      <c r="WEK5" s="24"/>
      <c r="WEL5" s="24"/>
      <c r="WEM5" s="24"/>
      <c r="WEN5" s="24"/>
      <c r="WEO5" s="24"/>
      <c r="WEP5" s="24"/>
      <c r="WEQ5" s="24"/>
      <c r="WER5" s="24"/>
      <c r="WES5" s="24"/>
      <c r="WET5" s="24"/>
      <c r="WEU5" s="24"/>
      <c r="WEV5" s="24"/>
      <c r="WEW5" s="24"/>
      <c r="WEX5" s="24"/>
      <c r="WEY5" s="24"/>
      <c r="WEZ5" s="24"/>
      <c r="WFA5" s="24"/>
      <c r="WFB5" s="24"/>
      <c r="WFC5" s="24"/>
      <c r="WFD5" s="24"/>
      <c r="WFE5" s="24"/>
      <c r="WFF5" s="24"/>
      <c r="WFG5" s="24"/>
      <c r="WFH5" s="24"/>
      <c r="WFI5" s="24"/>
      <c r="WFJ5" s="24"/>
      <c r="WFK5" s="24"/>
      <c r="WFL5" s="24"/>
      <c r="WFM5" s="24"/>
      <c r="WFN5" s="24"/>
      <c r="WFO5" s="24"/>
      <c r="WFP5" s="24"/>
      <c r="WFQ5" s="24"/>
      <c r="WFR5" s="24"/>
      <c r="WFS5" s="24"/>
      <c r="WFT5" s="24"/>
      <c r="WFU5" s="24"/>
      <c r="WFV5" s="24"/>
      <c r="WFW5" s="24"/>
      <c r="WFX5" s="24"/>
      <c r="WFY5" s="24"/>
      <c r="WFZ5" s="24"/>
      <c r="WGA5" s="24"/>
      <c r="WGB5" s="24"/>
      <c r="WGC5" s="24"/>
      <c r="WGD5" s="24"/>
      <c r="WGE5" s="24"/>
      <c r="WGF5" s="24"/>
      <c r="WGG5" s="24"/>
      <c r="WGH5" s="24"/>
      <c r="WGI5" s="24"/>
      <c r="WGJ5" s="24"/>
      <c r="WGK5" s="24"/>
      <c r="WGL5" s="24"/>
      <c r="WGM5" s="24"/>
      <c r="WGN5" s="24"/>
      <c r="WGO5" s="24"/>
      <c r="WGP5" s="24"/>
      <c r="WGQ5" s="24"/>
      <c r="WGR5" s="24"/>
      <c r="WGS5" s="24"/>
      <c r="WGT5" s="24"/>
      <c r="WGU5" s="24"/>
      <c r="WGV5" s="24"/>
      <c r="WGW5" s="24"/>
      <c r="WGX5" s="24"/>
      <c r="WGY5" s="24"/>
      <c r="WGZ5" s="24"/>
      <c r="WHA5" s="24"/>
      <c r="WHB5" s="24"/>
      <c r="WHC5" s="24"/>
      <c r="WHD5" s="24"/>
      <c r="WHE5" s="24"/>
      <c r="WHF5" s="24"/>
      <c r="WHG5" s="24"/>
      <c r="WHH5" s="24"/>
      <c r="WHI5" s="24"/>
      <c r="WHJ5" s="24"/>
      <c r="WHK5" s="24"/>
      <c r="WHL5" s="24"/>
      <c r="WHM5" s="24"/>
      <c r="WHN5" s="24"/>
      <c r="WHO5" s="24"/>
      <c r="WHP5" s="24"/>
      <c r="WHQ5" s="24"/>
      <c r="WHR5" s="24"/>
      <c r="WHS5" s="24"/>
      <c r="WHT5" s="24"/>
      <c r="WHU5" s="24"/>
      <c r="WHV5" s="24"/>
      <c r="WHW5" s="24"/>
      <c r="WHX5" s="24"/>
      <c r="WHY5" s="24"/>
      <c r="WHZ5" s="24"/>
      <c r="WIA5" s="24"/>
      <c r="WIB5" s="24"/>
      <c r="WIC5" s="24"/>
      <c r="WID5" s="24"/>
      <c r="WIE5" s="24"/>
      <c r="WIF5" s="24"/>
      <c r="WIG5" s="24"/>
      <c r="WIH5" s="24"/>
      <c r="WII5" s="24"/>
      <c r="WIJ5" s="24"/>
      <c r="WIK5" s="24"/>
      <c r="WIL5" s="24"/>
      <c r="WIM5" s="24"/>
      <c r="WIN5" s="24"/>
      <c r="WIO5" s="24"/>
      <c r="WIP5" s="24"/>
      <c r="WIQ5" s="24"/>
      <c r="WIR5" s="24"/>
      <c r="WIS5" s="24"/>
      <c r="WIT5" s="24"/>
      <c r="WIU5" s="24"/>
      <c r="WIV5" s="24"/>
      <c r="WIW5" s="24"/>
      <c r="WIX5" s="24"/>
      <c r="WIY5" s="24"/>
      <c r="WIZ5" s="24"/>
      <c r="WJA5" s="24"/>
      <c r="WJB5" s="24"/>
      <c r="WJC5" s="24"/>
      <c r="WJD5" s="24"/>
      <c r="WJE5" s="24"/>
      <c r="WJF5" s="24"/>
      <c r="WJG5" s="24"/>
      <c r="WJH5" s="24"/>
      <c r="WJI5" s="24"/>
      <c r="WJJ5" s="24"/>
      <c r="WJK5" s="24"/>
      <c r="WJL5" s="24"/>
      <c r="WJM5" s="24"/>
      <c r="WJN5" s="24"/>
      <c r="WJO5" s="24"/>
      <c r="WJP5" s="24"/>
      <c r="WJQ5" s="24"/>
      <c r="WJR5" s="24"/>
      <c r="WJS5" s="24"/>
      <c r="WJT5" s="24"/>
      <c r="WJU5" s="24"/>
      <c r="WJV5" s="24"/>
      <c r="WJW5" s="24"/>
      <c r="WJX5" s="24"/>
      <c r="WJY5" s="24"/>
      <c r="WJZ5" s="24"/>
      <c r="WKA5" s="24"/>
      <c r="WKB5" s="24"/>
      <c r="WKC5" s="24"/>
      <c r="WKD5" s="24"/>
      <c r="WKE5" s="24"/>
      <c r="WKF5" s="24"/>
      <c r="WKG5" s="24"/>
      <c r="WKH5" s="24"/>
      <c r="WKI5" s="24"/>
      <c r="WKJ5" s="24"/>
      <c r="WKK5" s="24"/>
      <c r="WKL5" s="24"/>
      <c r="WKM5" s="24"/>
      <c r="WKN5" s="24"/>
      <c r="WKO5" s="24"/>
      <c r="WKP5" s="24"/>
      <c r="WKQ5" s="24"/>
      <c r="WKR5" s="24"/>
      <c r="WKS5" s="24"/>
      <c r="WKT5" s="24"/>
      <c r="WKU5" s="24"/>
      <c r="WKV5" s="24"/>
      <c r="WKW5" s="24"/>
      <c r="WKX5" s="24"/>
      <c r="WKY5" s="24"/>
      <c r="WKZ5" s="24"/>
      <c r="WLA5" s="24"/>
      <c r="WLB5" s="24"/>
      <c r="WLC5" s="24"/>
      <c r="WLD5" s="24"/>
      <c r="WLE5" s="24"/>
      <c r="WLF5" s="24"/>
      <c r="WLG5" s="24"/>
      <c r="WLH5" s="24"/>
      <c r="WLI5" s="24"/>
      <c r="WLJ5" s="24"/>
      <c r="WLK5" s="24"/>
      <c r="WLL5" s="24"/>
      <c r="WLM5" s="24"/>
      <c r="WLN5" s="24"/>
      <c r="WLO5" s="24"/>
      <c r="WLP5" s="24"/>
      <c r="WLQ5" s="24"/>
      <c r="WLR5" s="24"/>
      <c r="WLS5" s="24"/>
      <c r="WLT5" s="24"/>
      <c r="WLU5" s="24"/>
      <c r="WLV5" s="24"/>
      <c r="WLW5" s="24"/>
      <c r="WLX5" s="24"/>
      <c r="WLY5" s="24"/>
      <c r="WLZ5" s="24"/>
      <c r="WMA5" s="24"/>
      <c r="WMB5" s="24"/>
      <c r="WMC5" s="24"/>
      <c r="WMD5" s="24"/>
      <c r="WME5" s="24"/>
      <c r="WMF5" s="24"/>
      <c r="WMG5" s="24"/>
      <c r="WMH5" s="24"/>
      <c r="WMI5" s="24"/>
      <c r="WMJ5" s="24"/>
      <c r="WMK5" s="24"/>
      <c r="WML5" s="24"/>
      <c r="WMM5" s="24"/>
      <c r="WMN5" s="24"/>
      <c r="WMO5" s="24"/>
      <c r="WMP5" s="24"/>
      <c r="WMQ5" s="24"/>
      <c r="WMR5" s="24"/>
      <c r="WMS5" s="24"/>
      <c r="WMT5" s="24"/>
      <c r="WMU5" s="24"/>
      <c r="WMV5" s="24"/>
      <c r="WMW5" s="24"/>
      <c r="WMX5" s="24"/>
      <c r="WMY5" s="24"/>
      <c r="WMZ5" s="24"/>
      <c r="WNA5" s="24"/>
      <c r="WNB5" s="24"/>
      <c r="WNC5" s="24"/>
      <c r="WND5" s="24"/>
      <c r="WNE5" s="24"/>
      <c r="WNF5" s="24"/>
      <c r="WNG5" s="24"/>
      <c r="WNH5" s="24"/>
      <c r="WNI5" s="24"/>
      <c r="WNJ5" s="24"/>
      <c r="WNK5" s="24"/>
      <c r="WNL5" s="24"/>
      <c r="WNM5" s="24"/>
      <c r="WNN5" s="24"/>
      <c r="WNO5" s="24"/>
      <c r="WNP5" s="24"/>
      <c r="WNQ5" s="24"/>
      <c r="WNR5" s="24"/>
      <c r="WNS5" s="24"/>
      <c r="WNT5" s="24"/>
      <c r="WNU5" s="24"/>
      <c r="WNV5" s="24"/>
      <c r="WNW5" s="24"/>
      <c r="WNX5" s="24"/>
      <c r="WNY5" s="24"/>
      <c r="WNZ5" s="24"/>
      <c r="WOA5" s="24"/>
      <c r="WOB5" s="24"/>
      <c r="WOC5" s="24"/>
      <c r="WOD5" s="24"/>
      <c r="WOE5" s="24"/>
      <c r="WOF5" s="24"/>
      <c r="WOG5" s="24"/>
      <c r="WOH5" s="24"/>
      <c r="WOI5" s="24"/>
      <c r="WOJ5" s="24"/>
      <c r="WOK5" s="24"/>
      <c r="WOL5" s="24"/>
      <c r="WOM5" s="24"/>
      <c r="WON5" s="24"/>
      <c r="WOO5" s="24"/>
      <c r="WOP5" s="24"/>
      <c r="WOQ5" s="24"/>
      <c r="WOR5" s="24"/>
      <c r="WOS5" s="24"/>
      <c r="WOT5" s="24"/>
      <c r="WOU5" s="24"/>
      <c r="WOV5" s="24"/>
      <c r="WOW5" s="24"/>
      <c r="WOX5" s="24"/>
      <c r="WOY5" s="24"/>
      <c r="WOZ5" s="24"/>
      <c r="WPA5" s="24"/>
      <c r="WPB5" s="24"/>
      <c r="WPC5" s="24"/>
      <c r="WPD5" s="24"/>
      <c r="WPE5" s="24"/>
      <c r="WPF5" s="24"/>
      <c r="WPG5" s="24"/>
      <c r="WPH5" s="24"/>
      <c r="WPI5" s="24"/>
      <c r="WPJ5" s="24"/>
      <c r="WPK5" s="24"/>
      <c r="WPL5" s="24"/>
      <c r="WPM5" s="24"/>
      <c r="WPN5" s="24"/>
      <c r="WPO5" s="24"/>
      <c r="WPP5" s="24"/>
      <c r="WPQ5" s="24"/>
      <c r="WPR5" s="24"/>
      <c r="WPS5" s="24"/>
      <c r="WPT5" s="24"/>
      <c r="WPU5" s="24"/>
      <c r="WPV5" s="24"/>
      <c r="WPW5" s="24"/>
      <c r="WPX5" s="24"/>
      <c r="WPY5" s="24"/>
      <c r="WPZ5" s="24"/>
      <c r="WQA5" s="24"/>
      <c r="WQB5" s="24"/>
      <c r="WQC5" s="24"/>
      <c r="WQD5" s="24"/>
      <c r="WQE5" s="24"/>
      <c r="WQF5" s="24"/>
      <c r="WQG5" s="24"/>
      <c r="WQH5" s="24"/>
      <c r="WQI5" s="24"/>
      <c r="WQJ5" s="24"/>
      <c r="WQK5" s="24"/>
      <c r="WQL5" s="24"/>
      <c r="WQM5" s="24"/>
      <c r="WQN5" s="24"/>
      <c r="WQO5" s="24"/>
      <c r="WQP5" s="24"/>
      <c r="WQQ5" s="24"/>
      <c r="WQR5" s="24"/>
      <c r="WQS5" s="24"/>
      <c r="WQT5" s="24"/>
      <c r="WQU5" s="24"/>
      <c r="WQV5" s="24"/>
      <c r="WQW5" s="24"/>
      <c r="WQX5" s="24"/>
      <c r="WQY5" s="24"/>
      <c r="WQZ5" s="24"/>
      <c r="WRA5" s="24"/>
      <c r="WRB5" s="24"/>
      <c r="WRC5" s="24"/>
      <c r="WRD5" s="24"/>
      <c r="WRE5" s="24"/>
      <c r="WRF5" s="24"/>
      <c r="WRG5" s="24"/>
      <c r="WRH5" s="24"/>
      <c r="WRI5" s="24"/>
      <c r="WRJ5" s="24"/>
      <c r="WRK5" s="24"/>
      <c r="WRL5" s="24"/>
      <c r="WRM5" s="24"/>
      <c r="WRN5" s="24"/>
      <c r="WRO5" s="24"/>
      <c r="WRP5" s="24"/>
      <c r="WRQ5" s="24"/>
      <c r="WRR5" s="24"/>
      <c r="WRS5" s="24"/>
      <c r="WRT5" s="24"/>
      <c r="WRU5" s="24"/>
      <c r="WRV5" s="24"/>
      <c r="WRW5" s="24"/>
      <c r="WRX5" s="24"/>
      <c r="WRY5" s="24"/>
      <c r="WRZ5" s="24"/>
      <c r="WSA5" s="24"/>
      <c r="WSB5" s="24"/>
      <c r="WSC5" s="24"/>
      <c r="WSD5" s="24"/>
      <c r="WSE5" s="24"/>
      <c r="WSF5" s="24"/>
      <c r="WSG5" s="24"/>
      <c r="WSH5" s="24"/>
      <c r="WSI5" s="24"/>
      <c r="WSJ5" s="24"/>
      <c r="WSK5" s="24"/>
      <c r="WSL5" s="24"/>
      <c r="WSM5" s="24"/>
      <c r="WSN5" s="24"/>
      <c r="WSO5" s="24"/>
      <c r="WSP5" s="24"/>
      <c r="WSQ5" s="24"/>
      <c r="WSR5" s="24"/>
      <c r="WSS5" s="24"/>
      <c r="WST5" s="24"/>
      <c r="WSU5" s="24"/>
      <c r="WSV5" s="24"/>
      <c r="WSW5" s="24"/>
      <c r="WSX5" s="24"/>
      <c r="WSY5" s="24"/>
      <c r="WSZ5" s="24"/>
      <c r="WTA5" s="24"/>
      <c r="WTB5" s="24"/>
      <c r="WTC5" s="24"/>
      <c r="WTD5" s="24"/>
      <c r="WTE5" s="24"/>
      <c r="WTF5" s="24"/>
      <c r="WTG5" s="24"/>
      <c r="WTH5" s="24"/>
      <c r="WTI5" s="24"/>
      <c r="WTJ5" s="24"/>
      <c r="WTK5" s="24"/>
      <c r="WTL5" s="24"/>
      <c r="WTM5" s="24"/>
      <c r="WTN5" s="24"/>
      <c r="WTO5" s="24"/>
      <c r="WTP5" s="24"/>
      <c r="WTQ5" s="24"/>
      <c r="WTR5" s="24"/>
      <c r="WTS5" s="24"/>
      <c r="WTT5" s="24"/>
      <c r="WTU5" s="24"/>
      <c r="WTV5" s="24"/>
      <c r="WTW5" s="24"/>
      <c r="WTX5" s="24"/>
      <c r="WTY5" s="24"/>
      <c r="WTZ5" s="24"/>
      <c r="WUA5" s="24"/>
      <c r="WUB5" s="24"/>
      <c r="WUC5" s="24"/>
      <c r="WUD5" s="24"/>
      <c r="WUE5" s="24"/>
      <c r="WUF5" s="24"/>
      <c r="WUG5" s="24"/>
      <c r="WUH5" s="24"/>
      <c r="WUI5" s="24"/>
      <c r="WUJ5" s="24"/>
      <c r="WUK5" s="24"/>
      <c r="WUL5" s="24"/>
      <c r="WUM5" s="24"/>
      <c r="WUN5" s="24"/>
      <c r="WUO5" s="24"/>
      <c r="WUP5" s="24"/>
      <c r="WUQ5" s="24"/>
      <c r="WUR5" s="24"/>
      <c r="WUS5" s="24"/>
      <c r="WUT5" s="24"/>
      <c r="WUU5" s="24"/>
      <c r="WUV5" s="24"/>
      <c r="WUW5" s="24"/>
      <c r="WUX5" s="24"/>
      <c r="WUY5" s="24"/>
      <c r="WUZ5" s="24"/>
      <c r="WVA5" s="24"/>
      <c r="WVB5" s="24"/>
      <c r="WVC5" s="24"/>
      <c r="WVD5" s="24"/>
      <c r="WVE5" s="24"/>
      <c r="WVF5" s="24"/>
      <c r="WVG5" s="24"/>
      <c r="WVH5" s="24"/>
      <c r="WVI5" s="24"/>
      <c r="WVJ5" s="24"/>
      <c r="WVK5" s="24"/>
      <c r="WVL5" s="24"/>
      <c r="WVM5" s="24"/>
      <c r="WVN5" s="24"/>
      <c r="WVO5" s="24"/>
      <c r="WVP5" s="24"/>
      <c r="WVQ5" s="24"/>
      <c r="WVR5" s="24"/>
      <c r="WVS5" s="24"/>
      <c r="WVT5" s="24"/>
      <c r="WVU5" s="24"/>
      <c r="WVV5" s="24"/>
      <c r="WVW5" s="24"/>
      <c r="WVX5" s="24"/>
      <c r="WVY5" s="24"/>
      <c r="WVZ5" s="24"/>
      <c r="WWA5" s="24"/>
      <c r="WWB5" s="24"/>
      <c r="WWC5" s="24"/>
      <c r="WWD5" s="24"/>
      <c r="WWE5" s="24"/>
      <c r="WWF5" s="24"/>
      <c r="WWG5" s="24"/>
      <c r="WWH5" s="24"/>
      <c r="WWI5" s="24"/>
      <c r="WWJ5" s="24"/>
      <c r="WWK5" s="24"/>
      <c r="WWL5" s="24"/>
      <c r="WWM5" s="24"/>
      <c r="WWN5" s="24"/>
      <c r="WWO5" s="24"/>
      <c r="WWP5" s="24"/>
      <c r="WWQ5" s="24"/>
      <c r="WWR5" s="24"/>
      <c r="WWS5" s="24"/>
      <c r="WWT5" s="24"/>
      <c r="WWU5" s="24"/>
      <c r="WWV5" s="24"/>
      <c r="WWW5" s="24"/>
      <c r="WWX5" s="24"/>
      <c r="WWY5" s="24"/>
      <c r="WWZ5" s="24"/>
      <c r="WXA5" s="24"/>
      <c r="WXB5" s="24"/>
      <c r="WXC5" s="24"/>
      <c r="WXD5" s="24"/>
      <c r="WXE5" s="24"/>
      <c r="WXF5" s="24"/>
      <c r="WXG5" s="24"/>
      <c r="WXH5" s="24"/>
      <c r="WXI5" s="24"/>
      <c r="WXJ5" s="24"/>
      <c r="WXK5" s="24"/>
      <c r="WXL5" s="24"/>
      <c r="WXM5" s="24"/>
      <c r="WXN5" s="24"/>
      <c r="WXO5" s="24"/>
      <c r="WXP5" s="24"/>
      <c r="WXQ5" s="24"/>
      <c r="WXR5" s="24"/>
      <c r="WXS5" s="24"/>
      <c r="WXT5" s="24"/>
      <c r="WXU5" s="24"/>
      <c r="WXV5" s="24"/>
      <c r="WXW5" s="24"/>
      <c r="WXX5" s="24"/>
      <c r="WXY5" s="24"/>
      <c r="WXZ5" s="24"/>
      <c r="WYA5" s="24"/>
      <c r="WYB5" s="24"/>
      <c r="WYC5" s="24"/>
      <c r="WYD5" s="24"/>
      <c r="WYE5" s="24"/>
      <c r="WYF5" s="24"/>
      <c r="WYG5" s="24"/>
      <c r="WYH5" s="24"/>
      <c r="WYI5" s="24"/>
      <c r="WYJ5" s="24"/>
      <c r="WYK5" s="24"/>
      <c r="WYL5" s="24"/>
      <c r="WYM5" s="24"/>
      <c r="WYN5" s="24"/>
      <c r="WYO5" s="24"/>
      <c r="WYP5" s="24"/>
      <c r="WYQ5" s="24"/>
      <c r="WYR5" s="24"/>
      <c r="WYS5" s="24"/>
      <c r="WYT5" s="24"/>
      <c r="WYU5" s="24"/>
      <c r="WYV5" s="24"/>
      <c r="WYW5" s="24"/>
      <c r="WYX5" s="24"/>
      <c r="WYY5" s="24"/>
      <c r="WYZ5" s="24"/>
      <c r="WZA5" s="24"/>
      <c r="WZB5" s="24"/>
      <c r="WZC5" s="24"/>
      <c r="WZD5" s="24"/>
      <c r="WZE5" s="24"/>
      <c r="WZF5" s="24"/>
      <c r="WZG5" s="24"/>
      <c r="WZH5" s="24"/>
      <c r="WZI5" s="24"/>
      <c r="WZJ5" s="24"/>
      <c r="WZK5" s="24"/>
      <c r="WZL5" s="24"/>
      <c r="WZM5" s="24"/>
      <c r="WZN5" s="24"/>
      <c r="WZO5" s="24"/>
      <c r="WZP5" s="24"/>
      <c r="WZQ5" s="24"/>
      <c r="WZR5" s="24"/>
      <c r="WZS5" s="24"/>
      <c r="WZT5" s="24"/>
      <c r="WZU5" s="24"/>
      <c r="WZV5" s="24"/>
      <c r="WZW5" s="24"/>
      <c r="WZX5" s="24"/>
      <c r="WZY5" s="24"/>
      <c r="WZZ5" s="24"/>
      <c r="XAA5" s="24"/>
      <c r="XAB5" s="24"/>
      <c r="XAC5" s="24"/>
      <c r="XAD5" s="24"/>
      <c r="XAE5" s="24"/>
      <c r="XAF5" s="24"/>
      <c r="XAG5" s="24"/>
      <c r="XAH5" s="24"/>
      <c r="XAI5" s="24"/>
      <c r="XAJ5" s="24"/>
      <c r="XAK5" s="24"/>
      <c r="XAL5" s="24"/>
      <c r="XAM5" s="24"/>
      <c r="XAN5" s="24"/>
      <c r="XAO5" s="24"/>
      <c r="XAP5" s="24"/>
      <c r="XAQ5" s="24"/>
      <c r="XAR5" s="24"/>
      <c r="XAS5" s="24"/>
      <c r="XAT5" s="24"/>
      <c r="XAU5" s="24"/>
      <c r="XAV5" s="24"/>
      <c r="XAW5" s="24"/>
      <c r="XAX5" s="24"/>
      <c r="XAY5" s="24"/>
      <c r="XAZ5" s="24"/>
      <c r="XBA5" s="24"/>
      <c r="XBB5" s="24"/>
      <c r="XBC5" s="24"/>
      <c r="XBD5" s="24"/>
      <c r="XBE5" s="24"/>
      <c r="XBF5" s="24"/>
      <c r="XBG5" s="24"/>
      <c r="XBH5" s="24"/>
      <c r="XBI5" s="24"/>
      <c r="XBJ5" s="24"/>
      <c r="XBK5" s="24"/>
      <c r="XBL5" s="24"/>
      <c r="XBM5" s="24"/>
      <c r="XBN5" s="24"/>
      <c r="XBO5" s="24"/>
      <c r="XBP5" s="24"/>
      <c r="XBQ5" s="24"/>
      <c r="XBR5" s="24"/>
      <c r="XBS5" s="24"/>
      <c r="XBT5" s="24"/>
      <c r="XBU5" s="24"/>
      <c r="XBV5" s="24"/>
      <c r="XBW5" s="24"/>
      <c r="XBX5" s="24"/>
      <c r="XBY5" s="24"/>
      <c r="XBZ5" s="24"/>
      <c r="XCA5" s="24"/>
      <c r="XCB5" s="24"/>
      <c r="XCC5" s="24"/>
      <c r="XCD5" s="24"/>
      <c r="XCE5" s="24"/>
      <c r="XCF5" s="24"/>
      <c r="XCG5" s="24"/>
      <c r="XCH5" s="24"/>
      <c r="XCI5" s="24"/>
      <c r="XCJ5" s="24"/>
      <c r="XCK5" s="24"/>
      <c r="XCL5" s="24"/>
      <c r="XCM5" s="24"/>
      <c r="XCN5" s="24"/>
      <c r="XCO5" s="24"/>
      <c r="XCP5" s="24"/>
      <c r="XCQ5" s="24"/>
      <c r="XCR5" s="24"/>
      <c r="XCS5" s="24"/>
      <c r="XCT5" s="24"/>
      <c r="XCU5" s="24"/>
      <c r="XCV5" s="24"/>
      <c r="XCW5" s="24"/>
      <c r="XCX5" s="24"/>
      <c r="XCY5" s="24"/>
      <c r="XCZ5" s="24"/>
      <c r="XDA5" s="24"/>
      <c r="XDB5" s="24"/>
      <c r="XDC5" s="24"/>
      <c r="XDD5" s="24"/>
      <c r="XDE5" s="24"/>
      <c r="XDF5" s="24"/>
      <c r="XDG5" s="24"/>
      <c r="XDH5" s="24"/>
      <c r="XDI5" s="24"/>
      <c r="XDJ5" s="24"/>
      <c r="XDK5" s="24"/>
      <c r="XDL5" s="24"/>
      <c r="XDM5" s="24"/>
      <c r="XDN5" s="24"/>
      <c r="XDO5" s="24"/>
      <c r="XDP5" s="24"/>
      <c r="XDQ5" s="24"/>
      <c r="XDR5" s="24"/>
      <c r="XDS5" s="24"/>
      <c r="XDT5" s="24"/>
      <c r="XDU5" s="24"/>
      <c r="XDV5" s="24"/>
      <c r="XDW5" s="24"/>
      <c r="XDX5" s="24"/>
      <c r="XDY5" s="24"/>
      <c r="XDZ5" s="24"/>
      <c r="XEA5" s="24"/>
      <c r="XEB5" s="24"/>
      <c r="XEC5" s="24"/>
      <c r="XED5" s="24"/>
      <c r="XEE5" s="24"/>
      <c r="XEF5" s="24"/>
      <c r="XEG5" s="24"/>
      <c r="XEH5" s="24"/>
      <c r="XEI5" s="24"/>
      <c r="XEJ5" s="24"/>
      <c r="XEK5" s="24"/>
      <c r="XEL5" s="24"/>
      <c r="XEM5" s="24"/>
      <c r="XEN5" s="24"/>
      <c r="XEO5" s="24"/>
      <c r="XEP5" s="24"/>
      <c r="XEQ5" s="24"/>
      <c r="XER5" s="24"/>
      <c r="XES5" s="24"/>
      <c r="XET5" s="24"/>
      <c r="XEU5" s="24"/>
      <c r="XEV5" s="24"/>
      <c r="XEW5" s="24"/>
      <c r="XEX5" s="24"/>
      <c r="XEY5" s="24"/>
      <c r="XEZ5" s="24"/>
      <c r="XFA5" s="24"/>
      <c r="XFB5" s="24"/>
      <c r="XFC5" s="24"/>
      <c r="XFD5" s="24"/>
    </row>
    <row r="6" spans="1:16384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  <c r="IX6" s="27"/>
      <c r="IY6" s="27"/>
      <c r="IZ6" s="27"/>
      <c r="JA6" s="27"/>
      <c r="JB6" s="27"/>
      <c r="JC6" s="27"/>
      <c r="JD6" s="27"/>
      <c r="JE6" s="27"/>
      <c r="JF6" s="27"/>
      <c r="JG6" s="27"/>
      <c r="JH6" s="27"/>
      <c r="JI6" s="27"/>
      <c r="JJ6" s="27"/>
      <c r="JK6" s="27"/>
      <c r="JL6" s="27"/>
      <c r="JM6" s="27"/>
      <c r="JN6" s="27"/>
      <c r="JO6" s="27"/>
      <c r="JP6" s="27"/>
      <c r="JQ6" s="27"/>
      <c r="JR6" s="27"/>
      <c r="JS6" s="27"/>
      <c r="JT6" s="27"/>
      <c r="JU6" s="27"/>
      <c r="JV6" s="27"/>
      <c r="JW6" s="27"/>
      <c r="JX6" s="27"/>
      <c r="JY6" s="27"/>
      <c r="JZ6" s="27"/>
      <c r="KA6" s="27"/>
      <c r="KB6" s="27"/>
      <c r="KC6" s="27"/>
      <c r="KD6" s="27"/>
      <c r="KE6" s="27"/>
      <c r="KF6" s="27"/>
      <c r="KG6" s="27"/>
      <c r="KH6" s="27"/>
      <c r="KI6" s="27"/>
      <c r="KJ6" s="27"/>
      <c r="KK6" s="27"/>
      <c r="KL6" s="27"/>
      <c r="KM6" s="27"/>
      <c r="KN6" s="27"/>
      <c r="KO6" s="27"/>
      <c r="KP6" s="27"/>
      <c r="KQ6" s="27"/>
      <c r="KR6" s="27"/>
      <c r="KS6" s="27"/>
      <c r="KT6" s="27"/>
      <c r="KU6" s="27"/>
      <c r="KV6" s="27"/>
      <c r="KW6" s="27"/>
      <c r="KX6" s="27"/>
      <c r="KY6" s="27"/>
      <c r="KZ6" s="27"/>
      <c r="LA6" s="27"/>
      <c r="LB6" s="27"/>
      <c r="LC6" s="27"/>
      <c r="LD6" s="27"/>
      <c r="LE6" s="27"/>
      <c r="LF6" s="27"/>
      <c r="LG6" s="27"/>
      <c r="LH6" s="27"/>
      <c r="LI6" s="27"/>
      <c r="LJ6" s="27"/>
      <c r="LK6" s="27"/>
      <c r="LL6" s="27"/>
      <c r="LM6" s="27"/>
      <c r="LN6" s="27"/>
      <c r="LO6" s="27"/>
      <c r="LP6" s="27"/>
      <c r="LQ6" s="27"/>
      <c r="LR6" s="27"/>
      <c r="LS6" s="27"/>
      <c r="LT6" s="27"/>
      <c r="LU6" s="27"/>
      <c r="LV6" s="27"/>
      <c r="LW6" s="27"/>
      <c r="LX6" s="27"/>
      <c r="LY6" s="27"/>
      <c r="LZ6" s="27"/>
      <c r="MA6" s="27"/>
      <c r="MB6" s="27"/>
      <c r="MC6" s="27"/>
      <c r="MD6" s="27"/>
      <c r="ME6" s="27"/>
      <c r="MF6" s="27"/>
      <c r="MG6" s="27"/>
      <c r="MH6" s="27"/>
      <c r="MI6" s="27"/>
      <c r="MJ6" s="27"/>
      <c r="MK6" s="27"/>
      <c r="ML6" s="27"/>
      <c r="MM6" s="27"/>
      <c r="MN6" s="27"/>
      <c r="MO6" s="27"/>
      <c r="MP6" s="27"/>
      <c r="MQ6" s="27"/>
      <c r="MR6" s="27"/>
      <c r="MS6" s="27"/>
      <c r="MT6" s="27"/>
      <c r="MU6" s="27"/>
      <c r="MV6" s="27"/>
      <c r="MW6" s="27"/>
      <c r="MX6" s="27"/>
      <c r="MY6" s="27"/>
      <c r="MZ6" s="27"/>
      <c r="NA6" s="27"/>
      <c r="NB6" s="27"/>
      <c r="NC6" s="27"/>
      <c r="ND6" s="27"/>
      <c r="NE6" s="27"/>
      <c r="NF6" s="27"/>
      <c r="NG6" s="27"/>
      <c r="NH6" s="27"/>
      <c r="NI6" s="27"/>
      <c r="NJ6" s="27"/>
      <c r="NK6" s="27"/>
      <c r="NL6" s="27"/>
      <c r="NM6" s="27"/>
      <c r="NN6" s="27"/>
      <c r="NO6" s="27"/>
      <c r="NP6" s="27"/>
      <c r="NQ6" s="27"/>
      <c r="NR6" s="27"/>
      <c r="NS6" s="27"/>
      <c r="NT6" s="27"/>
      <c r="NU6" s="27"/>
      <c r="NV6" s="27"/>
      <c r="NW6" s="27"/>
      <c r="NX6" s="27"/>
      <c r="NY6" s="27"/>
      <c r="NZ6" s="27"/>
      <c r="OA6" s="27"/>
      <c r="OB6" s="27"/>
      <c r="OC6" s="27"/>
      <c r="OD6" s="27"/>
      <c r="OE6" s="27"/>
      <c r="OF6" s="27"/>
      <c r="OG6" s="27"/>
      <c r="OH6" s="27"/>
      <c r="OI6" s="27"/>
      <c r="OJ6" s="27"/>
      <c r="OK6" s="27"/>
      <c r="OL6" s="27"/>
      <c r="OM6" s="27"/>
      <c r="ON6" s="27"/>
      <c r="OO6" s="27"/>
      <c r="OP6" s="27"/>
      <c r="OQ6" s="27"/>
      <c r="OR6" s="27"/>
      <c r="OS6" s="27"/>
      <c r="OT6" s="27"/>
      <c r="OU6" s="27"/>
      <c r="OV6" s="27"/>
      <c r="OW6" s="27"/>
      <c r="OX6" s="27"/>
      <c r="OY6" s="27"/>
      <c r="OZ6" s="27"/>
      <c r="PA6" s="27"/>
      <c r="PB6" s="27"/>
      <c r="PC6" s="27"/>
      <c r="PD6" s="27"/>
      <c r="PE6" s="27"/>
      <c r="PF6" s="27"/>
      <c r="PG6" s="27"/>
      <c r="PH6" s="27"/>
      <c r="PI6" s="27"/>
      <c r="PJ6" s="27"/>
      <c r="PK6" s="27"/>
      <c r="PL6" s="27"/>
      <c r="PM6" s="27"/>
      <c r="PN6" s="27"/>
      <c r="PO6" s="27"/>
      <c r="PP6" s="27"/>
      <c r="PQ6" s="27"/>
      <c r="PR6" s="27"/>
      <c r="PS6" s="27"/>
      <c r="PT6" s="27"/>
      <c r="PU6" s="27"/>
      <c r="PV6" s="27"/>
      <c r="PW6" s="27"/>
      <c r="PX6" s="27"/>
      <c r="PY6" s="27"/>
      <c r="PZ6" s="27"/>
      <c r="QA6" s="27"/>
      <c r="QB6" s="27"/>
      <c r="QC6" s="27"/>
      <c r="QD6" s="27"/>
      <c r="QE6" s="27"/>
      <c r="QF6" s="27"/>
      <c r="QG6" s="27"/>
      <c r="QH6" s="27"/>
      <c r="QI6" s="27"/>
      <c r="QJ6" s="27"/>
      <c r="QK6" s="27"/>
      <c r="QL6" s="27"/>
      <c r="QM6" s="27"/>
      <c r="QN6" s="27"/>
      <c r="QO6" s="27"/>
      <c r="QP6" s="27"/>
      <c r="QQ6" s="27"/>
      <c r="QR6" s="27"/>
      <c r="QS6" s="27"/>
      <c r="QT6" s="27"/>
      <c r="QU6" s="27"/>
      <c r="QV6" s="27"/>
      <c r="QW6" s="27"/>
      <c r="QX6" s="27"/>
      <c r="QY6" s="27"/>
      <c r="QZ6" s="27"/>
      <c r="RA6" s="27"/>
      <c r="RB6" s="27"/>
      <c r="RC6" s="27"/>
      <c r="RD6" s="27"/>
      <c r="RE6" s="27"/>
      <c r="RF6" s="27"/>
      <c r="RG6" s="27"/>
      <c r="RH6" s="27"/>
      <c r="RI6" s="27"/>
      <c r="RJ6" s="27"/>
      <c r="RK6" s="27"/>
      <c r="RL6" s="27"/>
      <c r="RM6" s="27"/>
      <c r="RN6" s="27"/>
      <c r="RO6" s="27"/>
      <c r="RP6" s="27"/>
      <c r="RQ6" s="27"/>
      <c r="RR6" s="27"/>
      <c r="RS6" s="27"/>
      <c r="RT6" s="27"/>
      <c r="RU6" s="27"/>
      <c r="RV6" s="27"/>
      <c r="RW6" s="27"/>
      <c r="RX6" s="27"/>
      <c r="RY6" s="27"/>
      <c r="RZ6" s="27"/>
      <c r="SA6" s="27"/>
      <c r="SB6" s="27"/>
      <c r="SC6" s="27"/>
      <c r="SD6" s="27"/>
      <c r="SE6" s="27"/>
      <c r="SF6" s="27"/>
      <c r="SG6" s="27"/>
      <c r="SH6" s="27"/>
      <c r="SI6" s="27"/>
      <c r="SJ6" s="27"/>
      <c r="SK6" s="27"/>
      <c r="SL6" s="27"/>
      <c r="SM6" s="27"/>
      <c r="SN6" s="27"/>
      <c r="SO6" s="27"/>
      <c r="SP6" s="27"/>
      <c r="SQ6" s="27"/>
      <c r="SR6" s="27"/>
      <c r="SS6" s="27"/>
      <c r="ST6" s="27"/>
      <c r="SU6" s="27"/>
      <c r="SV6" s="27"/>
      <c r="SW6" s="27"/>
      <c r="SX6" s="27"/>
      <c r="SY6" s="27"/>
      <c r="SZ6" s="27"/>
      <c r="TA6" s="27"/>
      <c r="TB6" s="27"/>
      <c r="TC6" s="27"/>
      <c r="TD6" s="27"/>
      <c r="TE6" s="27"/>
      <c r="TF6" s="27"/>
      <c r="TG6" s="27"/>
      <c r="TH6" s="27"/>
      <c r="TI6" s="27"/>
      <c r="TJ6" s="27"/>
      <c r="TK6" s="27"/>
      <c r="TL6" s="27"/>
      <c r="TM6" s="27"/>
      <c r="TN6" s="27"/>
      <c r="TO6" s="27"/>
      <c r="TP6" s="27"/>
      <c r="TQ6" s="27"/>
      <c r="TR6" s="27"/>
      <c r="TS6" s="27"/>
      <c r="TT6" s="27"/>
      <c r="TU6" s="27"/>
      <c r="TV6" s="27"/>
      <c r="TW6" s="27"/>
      <c r="TX6" s="27"/>
      <c r="TY6" s="27"/>
      <c r="TZ6" s="27"/>
      <c r="UA6" s="27"/>
      <c r="UB6" s="27"/>
      <c r="UC6" s="27"/>
      <c r="UD6" s="27"/>
      <c r="UE6" s="27"/>
      <c r="UF6" s="27"/>
      <c r="UG6" s="27"/>
      <c r="UH6" s="27"/>
      <c r="UI6" s="27"/>
      <c r="UJ6" s="27"/>
      <c r="UK6" s="27"/>
      <c r="UL6" s="27"/>
      <c r="UM6" s="27"/>
      <c r="UN6" s="27"/>
      <c r="UO6" s="27"/>
      <c r="UP6" s="27"/>
      <c r="UQ6" s="27"/>
      <c r="UR6" s="27"/>
      <c r="US6" s="27"/>
      <c r="UT6" s="27"/>
      <c r="UU6" s="27"/>
      <c r="UV6" s="27"/>
      <c r="UW6" s="27"/>
      <c r="UX6" s="27"/>
      <c r="UY6" s="27"/>
      <c r="UZ6" s="27"/>
      <c r="VA6" s="27"/>
      <c r="VB6" s="27"/>
      <c r="VC6" s="27"/>
      <c r="VD6" s="27"/>
      <c r="VE6" s="27"/>
      <c r="VF6" s="27"/>
      <c r="VG6" s="27"/>
      <c r="VH6" s="27"/>
      <c r="VI6" s="27"/>
      <c r="VJ6" s="27"/>
      <c r="VK6" s="27"/>
      <c r="VL6" s="27"/>
      <c r="VM6" s="27"/>
      <c r="VN6" s="27"/>
      <c r="VO6" s="27"/>
      <c r="VP6" s="27"/>
      <c r="VQ6" s="27"/>
      <c r="VR6" s="27"/>
      <c r="VS6" s="27"/>
      <c r="VT6" s="27"/>
      <c r="VU6" s="27"/>
      <c r="VV6" s="27"/>
      <c r="VW6" s="27"/>
      <c r="VX6" s="27"/>
      <c r="VY6" s="27"/>
      <c r="VZ6" s="27"/>
      <c r="WA6" s="27"/>
      <c r="WB6" s="27"/>
      <c r="WC6" s="27"/>
      <c r="WD6" s="27"/>
      <c r="WE6" s="27"/>
      <c r="WF6" s="27"/>
      <c r="WG6" s="27"/>
      <c r="WH6" s="27"/>
      <c r="WI6" s="27"/>
      <c r="WJ6" s="27"/>
      <c r="WK6" s="27"/>
      <c r="WL6" s="27"/>
      <c r="WM6" s="27"/>
      <c r="WN6" s="27"/>
      <c r="WO6" s="27"/>
      <c r="WP6" s="27"/>
      <c r="WQ6" s="27"/>
      <c r="WR6" s="27"/>
      <c r="WS6" s="27"/>
      <c r="WT6" s="27"/>
      <c r="WU6" s="27"/>
      <c r="WV6" s="27"/>
      <c r="WW6" s="27"/>
      <c r="WX6" s="27"/>
      <c r="WY6" s="27"/>
      <c r="WZ6" s="27"/>
      <c r="XA6" s="27"/>
      <c r="XB6" s="27"/>
      <c r="XC6" s="27"/>
      <c r="XD6" s="27"/>
      <c r="XE6" s="27"/>
      <c r="XF6" s="27"/>
      <c r="XG6" s="27"/>
      <c r="XH6" s="27"/>
      <c r="XI6" s="27"/>
      <c r="XJ6" s="27"/>
      <c r="XK6" s="27"/>
      <c r="XL6" s="27"/>
      <c r="XM6" s="27"/>
      <c r="XN6" s="27"/>
      <c r="XO6" s="27"/>
      <c r="XP6" s="27"/>
      <c r="XQ6" s="27"/>
      <c r="XR6" s="27"/>
      <c r="XS6" s="27"/>
      <c r="XT6" s="27"/>
      <c r="XU6" s="27"/>
      <c r="XV6" s="27"/>
      <c r="XW6" s="27"/>
      <c r="XX6" s="27"/>
      <c r="XY6" s="27"/>
      <c r="XZ6" s="27"/>
      <c r="YA6" s="27"/>
      <c r="YB6" s="27"/>
      <c r="YC6" s="27"/>
      <c r="YD6" s="27"/>
      <c r="YE6" s="27"/>
      <c r="YF6" s="27"/>
      <c r="YG6" s="27"/>
      <c r="YH6" s="27"/>
      <c r="YI6" s="27"/>
      <c r="YJ6" s="27"/>
      <c r="YK6" s="27"/>
      <c r="YL6" s="27"/>
      <c r="YM6" s="27"/>
      <c r="YN6" s="27"/>
      <c r="YO6" s="27"/>
      <c r="YP6" s="27"/>
      <c r="YQ6" s="27"/>
      <c r="YR6" s="27"/>
      <c r="YS6" s="27"/>
      <c r="YT6" s="27"/>
      <c r="YU6" s="27"/>
      <c r="YV6" s="27"/>
      <c r="YW6" s="27"/>
      <c r="YX6" s="27"/>
      <c r="YY6" s="27"/>
      <c r="YZ6" s="27"/>
      <c r="ZA6" s="27"/>
      <c r="ZB6" s="27"/>
      <c r="ZC6" s="27"/>
      <c r="ZD6" s="27"/>
      <c r="ZE6" s="27"/>
      <c r="ZF6" s="27"/>
      <c r="ZG6" s="27"/>
      <c r="ZH6" s="27"/>
      <c r="ZI6" s="27"/>
      <c r="ZJ6" s="27"/>
      <c r="ZK6" s="27"/>
      <c r="ZL6" s="27"/>
      <c r="ZM6" s="27"/>
      <c r="ZN6" s="27"/>
      <c r="ZO6" s="27"/>
      <c r="ZP6" s="27"/>
      <c r="ZQ6" s="27"/>
      <c r="ZR6" s="27"/>
      <c r="ZS6" s="27"/>
      <c r="ZT6" s="27"/>
      <c r="ZU6" s="27"/>
      <c r="ZV6" s="27"/>
      <c r="ZW6" s="27"/>
      <c r="ZX6" s="27"/>
      <c r="ZY6" s="27"/>
      <c r="ZZ6" s="27"/>
      <c r="AAA6" s="27"/>
      <c r="AAB6" s="27"/>
      <c r="AAC6" s="27"/>
      <c r="AAD6" s="27"/>
      <c r="AAE6" s="27"/>
      <c r="AAF6" s="27"/>
      <c r="AAG6" s="27"/>
      <c r="AAH6" s="27"/>
      <c r="AAI6" s="27"/>
      <c r="AAJ6" s="27"/>
      <c r="AAK6" s="27"/>
      <c r="AAL6" s="27"/>
      <c r="AAM6" s="27"/>
      <c r="AAN6" s="27"/>
      <c r="AAO6" s="27"/>
      <c r="AAP6" s="27"/>
      <c r="AAQ6" s="27"/>
      <c r="AAR6" s="27"/>
      <c r="AAS6" s="27"/>
      <c r="AAT6" s="27"/>
      <c r="AAU6" s="27"/>
      <c r="AAV6" s="27"/>
      <c r="AAW6" s="27"/>
      <c r="AAX6" s="27"/>
      <c r="AAY6" s="27"/>
      <c r="AAZ6" s="27"/>
      <c r="ABA6" s="27"/>
      <c r="ABB6" s="27"/>
      <c r="ABC6" s="27"/>
      <c r="ABD6" s="27"/>
      <c r="ABE6" s="27"/>
      <c r="ABF6" s="27"/>
      <c r="ABG6" s="27"/>
      <c r="ABH6" s="27"/>
      <c r="ABI6" s="27"/>
      <c r="ABJ6" s="27"/>
      <c r="ABK6" s="27"/>
      <c r="ABL6" s="27"/>
      <c r="ABM6" s="27"/>
      <c r="ABN6" s="27"/>
      <c r="ABO6" s="27"/>
      <c r="ABP6" s="27"/>
      <c r="ABQ6" s="27"/>
      <c r="ABR6" s="27"/>
      <c r="ABS6" s="27"/>
      <c r="ABT6" s="27"/>
      <c r="ABU6" s="27"/>
      <c r="ABV6" s="27"/>
      <c r="ABW6" s="27"/>
      <c r="ABX6" s="27"/>
      <c r="ABY6" s="27"/>
      <c r="ABZ6" s="27"/>
      <c r="ACA6" s="27"/>
      <c r="ACB6" s="27"/>
      <c r="ACC6" s="27"/>
      <c r="ACD6" s="27"/>
      <c r="ACE6" s="27"/>
      <c r="ACF6" s="27"/>
      <c r="ACG6" s="27"/>
      <c r="ACH6" s="27"/>
      <c r="ACI6" s="27"/>
      <c r="ACJ6" s="27"/>
      <c r="ACK6" s="27"/>
      <c r="ACL6" s="27"/>
      <c r="ACM6" s="27"/>
      <c r="ACN6" s="27"/>
      <c r="ACO6" s="27"/>
      <c r="ACP6" s="27"/>
      <c r="ACQ6" s="27"/>
      <c r="ACR6" s="27"/>
      <c r="ACS6" s="27"/>
      <c r="ACT6" s="27"/>
      <c r="ACU6" s="27"/>
      <c r="ACV6" s="27"/>
      <c r="ACW6" s="27"/>
      <c r="ACX6" s="27"/>
      <c r="ACY6" s="27"/>
      <c r="ACZ6" s="27"/>
      <c r="ADA6" s="27"/>
      <c r="ADB6" s="27"/>
      <c r="ADC6" s="27"/>
      <c r="ADD6" s="27"/>
      <c r="ADE6" s="27"/>
      <c r="ADF6" s="27"/>
      <c r="ADG6" s="27"/>
      <c r="ADH6" s="27"/>
      <c r="ADI6" s="27"/>
      <c r="ADJ6" s="27"/>
      <c r="ADK6" s="27"/>
      <c r="ADL6" s="27"/>
      <c r="ADM6" s="27"/>
      <c r="ADN6" s="27"/>
      <c r="ADO6" s="27"/>
      <c r="ADP6" s="27"/>
      <c r="ADQ6" s="27"/>
      <c r="ADR6" s="27"/>
      <c r="ADS6" s="27"/>
      <c r="ADT6" s="27"/>
      <c r="ADU6" s="27"/>
      <c r="ADV6" s="27"/>
      <c r="ADW6" s="27"/>
      <c r="ADX6" s="27"/>
      <c r="ADY6" s="27"/>
      <c r="ADZ6" s="27"/>
      <c r="AEA6" s="27"/>
      <c r="AEB6" s="27"/>
      <c r="AEC6" s="27"/>
      <c r="AED6" s="27"/>
      <c r="AEE6" s="27"/>
      <c r="AEF6" s="27"/>
      <c r="AEG6" s="27"/>
      <c r="AEH6" s="27"/>
      <c r="AEI6" s="27"/>
      <c r="AEJ6" s="27"/>
      <c r="AEK6" s="27"/>
      <c r="AEL6" s="27"/>
      <c r="AEM6" s="27"/>
      <c r="AEN6" s="27"/>
      <c r="AEO6" s="27"/>
      <c r="AEP6" s="27"/>
      <c r="AEQ6" s="27"/>
      <c r="AER6" s="27"/>
      <c r="AES6" s="27"/>
      <c r="AET6" s="27"/>
      <c r="AEU6" s="27"/>
      <c r="AEV6" s="27"/>
      <c r="AEW6" s="27"/>
      <c r="AEX6" s="27"/>
      <c r="AEY6" s="27"/>
      <c r="AEZ6" s="27"/>
      <c r="AFA6" s="27"/>
      <c r="AFB6" s="27"/>
      <c r="AFC6" s="27"/>
      <c r="AFD6" s="27"/>
      <c r="AFE6" s="27"/>
      <c r="AFF6" s="27"/>
      <c r="AFG6" s="27"/>
      <c r="AFH6" s="27"/>
      <c r="AFI6" s="27"/>
      <c r="AFJ6" s="27"/>
      <c r="AFK6" s="27"/>
      <c r="AFL6" s="27"/>
      <c r="AFM6" s="27"/>
      <c r="AFN6" s="27"/>
      <c r="AFO6" s="27"/>
      <c r="AFP6" s="27"/>
      <c r="AFQ6" s="27"/>
      <c r="AFR6" s="27"/>
      <c r="AFS6" s="27"/>
      <c r="AFT6" s="27"/>
      <c r="AFU6" s="27"/>
      <c r="AFV6" s="27"/>
      <c r="AFW6" s="27"/>
      <c r="AFX6" s="27"/>
      <c r="AFY6" s="27"/>
      <c r="AFZ6" s="27"/>
      <c r="AGA6" s="27"/>
      <c r="AGB6" s="27"/>
      <c r="AGC6" s="27"/>
      <c r="AGD6" s="27"/>
      <c r="AGE6" s="27"/>
      <c r="AGF6" s="27"/>
      <c r="AGG6" s="27"/>
      <c r="AGH6" s="27"/>
      <c r="AGI6" s="27"/>
      <c r="AGJ6" s="27"/>
      <c r="AGK6" s="27"/>
      <c r="AGL6" s="27"/>
      <c r="AGM6" s="27"/>
      <c r="AGN6" s="27"/>
      <c r="AGO6" s="27"/>
      <c r="AGP6" s="27"/>
      <c r="AGQ6" s="27"/>
      <c r="AGR6" s="27"/>
      <c r="AGS6" s="27"/>
      <c r="AGT6" s="27"/>
      <c r="AGU6" s="27"/>
      <c r="AGV6" s="27"/>
      <c r="AGW6" s="27"/>
      <c r="AGX6" s="27"/>
      <c r="AGY6" s="27"/>
      <c r="AGZ6" s="27"/>
      <c r="AHA6" s="27"/>
      <c r="AHB6" s="27"/>
      <c r="AHC6" s="27"/>
      <c r="AHD6" s="27"/>
      <c r="AHE6" s="27"/>
      <c r="AHF6" s="27"/>
      <c r="AHG6" s="27"/>
      <c r="AHH6" s="27"/>
      <c r="AHI6" s="27"/>
      <c r="AHJ6" s="27"/>
      <c r="AHK6" s="27"/>
      <c r="AHL6" s="27"/>
      <c r="AHM6" s="27"/>
      <c r="AHN6" s="27"/>
      <c r="AHO6" s="27"/>
      <c r="AHP6" s="27"/>
      <c r="AHQ6" s="27"/>
      <c r="AHR6" s="27"/>
      <c r="AHS6" s="27"/>
      <c r="AHT6" s="27"/>
      <c r="AHU6" s="27"/>
      <c r="AHV6" s="27"/>
      <c r="AHW6" s="27"/>
      <c r="AHX6" s="27"/>
      <c r="AHY6" s="27"/>
      <c r="AHZ6" s="27"/>
      <c r="AIA6" s="27"/>
      <c r="AIB6" s="27"/>
      <c r="AIC6" s="27"/>
      <c r="AID6" s="27"/>
      <c r="AIE6" s="27"/>
      <c r="AIF6" s="27"/>
      <c r="AIG6" s="27"/>
      <c r="AIH6" s="27"/>
      <c r="AII6" s="27"/>
      <c r="AIJ6" s="27"/>
      <c r="AIK6" s="27"/>
      <c r="AIL6" s="27"/>
      <c r="AIM6" s="27"/>
      <c r="AIN6" s="27"/>
      <c r="AIO6" s="27"/>
      <c r="AIP6" s="27"/>
      <c r="AIQ6" s="27"/>
      <c r="AIR6" s="27"/>
      <c r="AIS6" s="27"/>
      <c r="AIT6" s="27"/>
      <c r="AIU6" s="27"/>
      <c r="AIV6" s="27"/>
      <c r="AIW6" s="27"/>
      <c r="AIX6" s="27"/>
      <c r="AIY6" s="27"/>
      <c r="AIZ6" s="27"/>
      <c r="AJA6" s="27"/>
      <c r="AJB6" s="27"/>
      <c r="AJC6" s="27"/>
      <c r="AJD6" s="27"/>
      <c r="AJE6" s="27"/>
      <c r="AJF6" s="27"/>
      <c r="AJG6" s="27"/>
      <c r="AJH6" s="27"/>
      <c r="AJI6" s="27"/>
      <c r="AJJ6" s="27"/>
      <c r="AJK6" s="27"/>
      <c r="AJL6" s="27"/>
      <c r="AJM6" s="27"/>
      <c r="AJN6" s="27"/>
      <c r="AJO6" s="27"/>
      <c r="AJP6" s="27"/>
      <c r="AJQ6" s="27"/>
      <c r="AJR6" s="27"/>
      <c r="AJS6" s="27"/>
      <c r="AJT6" s="27"/>
      <c r="AJU6" s="27"/>
      <c r="AJV6" s="27"/>
      <c r="AJW6" s="27"/>
      <c r="AJX6" s="27"/>
      <c r="AJY6" s="27"/>
      <c r="AJZ6" s="27"/>
      <c r="AKA6" s="27"/>
      <c r="AKB6" s="27"/>
      <c r="AKC6" s="27"/>
      <c r="AKD6" s="27"/>
      <c r="AKE6" s="27"/>
      <c r="AKF6" s="27"/>
      <c r="AKG6" s="27"/>
      <c r="AKH6" s="27"/>
      <c r="AKI6" s="27"/>
      <c r="AKJ6" s="27"/>
      <c r="AKK6" s="27"/>
      <c r="AKL6" s="27"/>
      <c r="AKM6" s="27"/>
      <c r="AKN6" s="27"/>
      <c r="AKO6" s="27"/>
      <c r="AKP6" s="27"/>
      <c r="AKQ6" s="27"/>
      <c r="AKR6" s="27"/>
      <c r="AKS6" s="27"/>
      <c r="AKT6" s="27"/>
      <c r="AKU6" s="27"/>
      <c r="AKV6" s="27"/>
      <c r="AKW6" s="27"/>
      <c r="AKX6" s="27"/>
      <c r="AKY6" s="27"/>
      <c r="AKZ6" s="27"/>
      <c r="ALA6" s="27"/>
      <c r="ALB6" s="27"/>
      <c r="ALC6" s="27"/>
      <c r="ALD6" s="27"/>
      <c r="ALE6" s="27"/>
      <c r="ALF6" s="27"/>
      <c r="ALG6" s="27"/>
      <c r="ALH6" s="27"/>
      <c r="ALI6" s="27"/>
      <c r="ALJ6" s="27"/>
      <c r="ALK6" s="27"/>
      <c r="ALL6" s="27"/>
      <c r="ALM6" s="27"/>
      <c r="ALN6" s="27"/>
      <c r="ALO6" s="27"/>
      <c r="ALP6" s="27"/>
      <c r="ALQ6" s="27"/>
      <c r="ALR6" s="27"/>
      <c r="ALS6" s="27"/>
      <c r="ALT6" s="27"/>
      <c r="ALU6" s="27"/>
      <c r="ALV6" s="27"/>
      <c r="ALW6" s="27"/>
      <c r="ALX6" s="27"/>
      <c r="ALY6" s="27"/>
      <c r="ALZ6" s="27"/>
      <c r="AMA6" s="27"/>
      <c r="AMB6" s="27"/>
      <c r="AMC6" s="27"/>
      <c r="AMD6" s="27"/>
      <c r="AME6" s="27"/>
      <c r="AMF6" s="27"/>
      <c r="AMG6" s="27"/>
      <c r="AMH6" s="27"/>
      <c r="AMI6" s="27"/>
      <c r="AMJ6" s="27"/>
      <c r="AMK6" s="27"/>
      <c r="AML6" s="27"/>
      <c r="AMM6" s="27"/>
      <c r="AMN6" s="27"/>
      <c r="AMO6" s="27"/>
      <c r="AMP6" s="27"/>
      <c r="AMQ6" s="27"/>
      <c r="AMR6" s="27"/>
      <c r="AMS6" s="27"/>
      <c r="AMT6" s="27"/>
      <c r="AMU6" s="27"/>
      <c r="AMV6" s="27"/>
      <c r="AMW6" s="27"/>
      <c r="AMX6" s="27"/>
      <c r="AMY6" s="27"/>
      <c r="AMZ6" s="27"/>
      <c r="ANA6" s="27"/>
      <c r="ANB6" s="27"/>
      <c r="ANC6" s="27"/>
      <c r="AND6" s="27"/>
      <c r="ANE6" s="27"/>
      <c r="ANF6" s="27"/>
      <c r="ANG6" s="27"/>
      <c r="ANH6" s="27"/>
      <c r="ANI6" s="27"/>
      <c r="ANJ6" s="27"/>
      <c r="ANK6" s="27"/>
      <c r="ANL6" s="27"/>
      <c r="ANM6" s="27"/>
      <c r="ANN6" s="27"/>
      <c r="ANO6" s="27"/>
      <c r="ANP6" s="27"/>
      <c r="ANQ6" s="27"/>
      <c r="ANR6" s="27"/>
      <c r="ANS6" s="27"/>
      <c r="ANT6" s="27"/>
      <c r="ANU6" s="27"/>
      <c r="ANV6" s="27"/>
      <c r="ANW6" s="27"/>
      <c r="ANX6" s="27"/>
      <c r="ANY6" s="27"/>
      <c r="ANZ6" s="27"/>
      <c r="AOA6" s="27"/>
      <c r="AOB6" s="27"/>
      <c r="AOC6" s="27"/>
      <c r="AOD6" s="27"/>
      <c r="AOE6" s="27"/>
      <c r="AOF6" s="27"/>
      <c r="AOG6" s="27"/>
      <c r="AOH6" s="27"/>
      <c r="AOI6" s="27"/>
      <c r="AOJ6" s="27"/>
      <c r="AOK6" s="27"/>
      <c r="AOL6" s="27"/>
      <c r="AOM6" s="27"/>
      <c r="AON6" s="27"/>
      <c r="AOO6" s="27"/>
      <c r="AOP6" s="27"/>
      <c r="AOQ6" s="27"/>
      <c r="AOR6" s="27"/>
      <c r="AOS6" s="27"/>
      <c r="AOT6" s="27"/>
      <c r="AOU6" s="27"/>
      <c r="AOV6" s="27"/>
      <c r="AOW6" s="27"/>
      <c r="AOX6" s="27"/>
      <c r="AOY6" s="27"/>
      <c r="AOZ6" s="27"/>
      <c r="APA6" s="27"/>
      <c r="APB6" s="27"/>
      <c r="APC6" s="27"/>
      <c r="APD6" s="27"/>
      <c r="APE6" s="27"/>
      <c r="APF6" s="27"/>
      <c r="APG6" s="27"/>
      <c r="APH6" s="27"/>
      <c r="API6" s="27"/>
      <c r="APJ6" s="27"/>
      <c r="APK6" s="27"/>
      <c r="APL6" s="27"/>
      <c r="APM6" s="27"/>
      <c r="APN6" s="27"/>
      <c r="APO6" s="27"/>
      <c r="APP6" s="27"/>
      <c r="APQ6" s="27"/>
      <c r="APR6" s="27"/>
      <c r="APS6" s="27"/>
      <c r="APT6" s="27"/>
      <c r="APU6" s="27"/>
      <c r="APV6" s="27"/>
      <c r="APW6" s="27"/>
      <c r="APX6" s="27"/>
      <c r="APY6" s="27"/>
      <c r="APZ6" s="27"/>
      <c r="AQA6" s="27"/>
      <c r="AQB6" s="27"/>
      <c r="AQC6" s="27"/>
      <c r="AQD6" s="27"/>
      <c r="AQE6" s="27"/>
      <c r="AQF6" s="27"/>
      <c r="AQG6" s="27"/>
      <c r="AQH6" s="27"/>
      <c r="AQI6" s="27"/>
      <c r="AQJ6" s="27"/>
      <c r="AQK6" s="27"/>
      <c r="AQL6" s="27"/>
      <c r="AQM6" s="27"/>
      <c r="AQN6" s="27"/>
      <c r="AQO6" s="27"/>
      <c r="AQP6" s="27"/>
      <c r="AQQ6" s="27"/>
      <c r="AQR6" s="27"/>
      <c r="AQS6" s="27"/>
      <c r="AQT6" s="27"/>
      <c r="AQU6" s="27"/>
      <c r="AQV6" s="27"/>
      <c r="AQW6" s="27"/>
      <c r="AQX6" s="27"/>
      <c r="AQY6" s="27"/>
      <c r="AQZ6" s="27"/>
      <c r="ARA6" s="27"/>
      <c r="ARB6" s="27"/>
      <c r="ARC6" s="27"/>
      <c r="ARD6" s="27"/>
      <c r="ARE6" s="27"/>
      <c r="ARF6" s="27"/>
      <c r="ARG6" s="27"/>
      <c r="ARH6" s="27"/>
      <c r="ARI6" s="27"/>
      <c r="ARJ6" s="27"/>
      <c r="ARK6" s="27"/>
      <c r="ARL6" s="27"/>
      <c r="ARM6" s="27"/>
      <c r="ARN6" s="27"/>
      <c r="ARO6" s="27"/>
      <c r="ARP6" s="27"/>
      <c r="ARQ6" s="27"/>
      <c r="ARR6" s="27"/>
      <c r="ARS6" s="27"/>
      <c r="ART6" s="27"/>
      <c r="ARU6" s="27"/>
      <c r="ARV6" s="27"/>
      <c r="ARW6" s="27"/>
      <c r="ARX6" s="27"/>
      <c r="ARY6" s="27"/>
      <c r="ARZ6" s="27"/>
      <c r="ASA6" s="27"/>
      <c r="ASB6" s="27"/>
      <c r="ASC6" s="27"/>
      <c r="ASD6" s="27"/>
      <c r="ASE6" s="27"/>
      <c r="ASF6" s="27"/>
      <c r="ASG6" s="27"/>
      <c r="ASH6" s="27"/>
      <c r="ASI6" s="27"/>
      <c r="ASJ6" s="27"/>
      <c r="ASK6" s="27"/>
      <c r="ASL6" s="27"/>
      <c r="ASM6" s="27"/>
      <c r="ASN6" s="27"/>
      <c r="ASO6" s="27"/>
      <c r="ASP6" s="27"/>
      <c r="ASQ6" s="27"/>
      <c r="ASR6" s="27"/>
      <c r="ASS6" s="27"/>
      <c r="AST6" s="27"/>
      <c r="ASU6" s="27"/>
      <c r="ASV6" s="27"/>
      <c r="ASW6" s="27"/>
      <c r="ASX6" s="27"/>
      <c r="ASY6" s="27"/>
      <c r="ASZ6" s="27"/>
      <c r="ATA6" s="27"/>
      <c r="ATB6" s="27"/>
      <c r="ATC6" s="27"/>
      <c r="ATD6" s="27"/>
      <c r="ATE6" s="27"/>
      <c r="ATF6" s="27"/>
      <c r="ATG6" s="27"/>
      <c r="ATH6" s="27"/>
      <c r="ATI6" s="27"/>
      <c r="ATJ6" s="27"/>
      <c r="ATK6" s="27"/>
      <c r="ATL6" s="27"/>
      <c r="ATM6" s="27"/>
      <c r="ATN6" s="27"/>
      <c r="ATO6" s="27"/>
      <c r="ATP6" s="27"/>
      <c r="ATQ6" s="27"/>
      <c r="ATR6" s="27"/>
      <c r="ATS6" s="27"/>
      <c r="ATT6" s="27"/>
      <c r="ATU6" s="27"/>
      <c r="ATV6" s="27"/>
      <c r="ATW6" s="27"/>
      <c r="ATX6" s="27"/>
      <c r="ATY6" s="27"/>
      <c r="ATZ6" s="27"/>
      <c r="AUA6" s="27"/>
      <c r="AUB6" s="27"/>
      <c r="AUC6" s="27"/>
      <c r="AUD6" s="27"/>
      <c r="AUE6" s="27"/>
      <c r="AUF6" s="27"/>
      <c r="AUG6" s="27"/>
      <c r="AUH6" s="27"/>
      <c r="AUI6" s="27"/>
      <c r="AUJ6" s="27"/>
      <c r="AUK6" s="27"/>
      <c r="AUL6" s="27"/>
      <c r="AUM6" s="27"/>
      <c r="AUN6" s="27"/>
      <c r="AUO6" s="27"/>
      <c r="AUP6" s="27"/>
      <c r="AUQ6" s="27"/>
      <c r="AUR6" s="27"/>
      <c r="AUS6" s="27"/>
      <c r="AUT6" s="27"/>
      <c r="AUU6" s="27"/>
      <c r="AUV6" s="27"/>
      <c r="AUW6" s="27"/>
      <c r="AUX6" s="27"/>
      <c r="AUY6" s="27"/>
      <c r="AUZ6" s="27"/>
      <c r="AVA6" s="27"/>
      <c r="AVB6" s="27"/>
      <c r="AVC6" s="27"/>
      <c r="AVD6" s="27"/>
      <c r="AVE6" s="27"/>
      <c r="AVF6" s="27"/>
      <c r="AVG6" s="27"/>
      <c r="AVH6" s="27"/>
      <c r="AVI6" s="27"/>
      <c r="AVJ6" s="27"/>
      <c r="AVK6" s="27"/>
      <c r="AVL6" s="27"/>
      <c r="AVM6" s="27"/>
      <c r="AVN6" s="27"/>
      <c r="AVO6" s="27"/>
      <c r="AVP6" s="27"/>
      <c r="AVQ6" s="27"/>
      <c r="AVR6" s="27"/>
      <c r="AVS6" s="27"/>
      <c r="AVT6" s="27"/>
      <c r="AVU6" s="27"/>
      <c r="AVV6" s="27"/>
      <c r="AVW6" s="27"/>
      <c r="AVX6" s="27"/>
      <c r="AVY6" s="27"/>
      <c r="AVZ6" s="27"/>
      <c r="AWA6" s="27"/>
      <c r="AWB6" s="27"/>
      <c r="AWC6" s="27"/>
      <c r="AWD6" s="27"/>
      <c r="AWE6" s="27"/>
      <c r="AWF6" s="27"/>
      <c r="AWG6" s="27"/>
      <c r="AWH6" s="27"/>
      <c r="AWI6" s="27"/>
      <c r="AWJ6" s="27"/>
      <c r="AWK6" s="27"/>
      <c r="AWL6" s="27"/>
      <c r="AWM6" s="27"/>
      <c r="AWN6" s="27"/>
      <c r="AWO6" s="27"/>
      <c r="AWP6" s="27"/>
      <c r="AWQ6" s="27"/>
      <c r="AWR6" s="27"/>
      <c r="AWS6" s="27"/>
      <c r="AWT6" s="27"/>
      <c r="AWU6" s="27"/>
      <c r="AWV6" s="27"/>
      <c r="AWW6" s="27"/>
      <c r="AWX6" s="27"/>
      <c r="AWY6" s="27"/>
      <c r="AWZ6" s="27"/>
      <c r="AXA6" s="27"/>
      <c r="AXB6" s="27"/>
      <c r="AXC6" s="27"/>
      <c r="AXD6" s="27"/>
      <c r="AXE6" s="27"/>
      <c r="AXF6" s="27"/>
      <c r="AXG6" s="27"/>
      <c r="AXH6" s="27"/>
      <c r="AXI6" s="27"/>
      <c r="AXJ6" s="27"/>
      <c r="AXK6" s="27"/>
      <c r="AXL6" s="27"/>
      <c r="AXM6" s="27"/>
      <c r="AXN6" s="27"/>
      <c r="AXO6" s="27"/>
      <c r="AXP6" s="27"/>
      <c r="AXQ6" s="27"/>
      <c r="AXR6" s="27"/>
      <c r="AXS6" s="27"/>
      <c r="AXT6" s="27"/>
      <c r="AXU6" s="27"/>
      <c r="AXV6" s="27"/>
      <c r="AXW6" s="27"/>
      <c r="AXX6" s="27"/>
      <c r="AXY6" s="27"/>
      <c r="AXZ6" s="27"/>
      <c r="AYA6" s="27"/>
      <c r="AYB6" s="27"/>
      <c r="AYC6" s="27"/>
      <c r="AYD6" s="27"/>
      <c r="AYE6" s="27"/>
      <c r="AYF6" s="27"/>
      <c r="AYG6" s="27"/>
      <c r="AYH6" s="27"/>
      <c r="AYI6" s="27"/>
      <c r="AYJ6" s="27"/>
      <c r="AYK6" s="27"/>
      <c r="AYL6" s="27"/>
      <c r="AYM6" s="27"/>
      <c r="AYN6" s="27"/>
      <c r="AYO6" s="27"/>
      <c r="AYP6" s="27"/>
      <c r="AYQ6" s="27"/>
      <c r="AYR6" s="27"/>
      <c r="AYS6" s="27"/>
      <c r="AYT6" s="27"/>
      <c r="AYU6" s="27"/>
      <c r="AYV6" s="27"/>
      <c r="AYW6" s="27"/>
      <c r="AYX6" s="27"/>
      <c r="AYY6" s="27"/>
      <c r="AYZ6" s="27"/>
      <c r="AZA6" s="27"/>
      <c r="AZB6" s="27"/>
      <c r="AZC6" s="27"/>
      <c r="AZD6" s="27"/>
      <c r="AZE6" s="27"/>
      <c r="AZF6" s="27"/>
      <c r="AZG6" s="27"/>
      <c r="AZH6" s="27"/>
      <c r="AZI6" s="27"/>
      <c r="AZJ6" s="27"/>
      <c r="AZK6" s="27"/>
      <c r="AZL6" s="27"/>
      <c r="AZM6" s="27"/>
      <c r="AZN6" s="27"/>
      <c r="AZO6" s="27"/>
      <c r="AZP6" s="27"/>
      <c r="AZQ6" s="27"/>
      <c r="AZR6" s="27"/>
      <c r="AZS6" s="27"/>
      <c r="AZT6" s="27"/>
      <c r="AZU6" s="27"/>
      <c r="AZV6" s="27"/>
      <c r="AZW6" s="27"/>
      <c r="AZX6" s="27"/>
      <c r="AZY6" s="27"/>
      <c r="AZZ6" s="27"/>
      <c r="BAA6" s="27"/>
      <c r="BAB6" s="27"/>
      <c r="BAC6" s="27"/>
      <c r="BAD6" s="27"/>
      <c r="BAE6" s="27"/>
      <c r="BAF6" s="27"/>
      <c r="BAG6" s="27"/>
      <c r="BAH6" s="27"/>
      <c r="BAI6" s="27"/>
      <c r="BAJ6" s="27"/>
      <c r="BAK6" s="27"/>
      <c r="BAL6" s="27"/>
      <c r="BAM6" s="27"/>
      <c r="BAN6" s="27"/>
      <c r="BAO6" s="27"/>
      <c r="BAP6" s="27"/>
      <c r="BAQ6" s="27"/>
      <c r="BAR6" s="27"/>
      <c r="BAS6" s="27"/>
      <c r="BAT6" s="27"/>
      <c r="BAU6" s="27"/>
      <c r="BAV6" s="27"/>
      <c r="BAW6" s="27"/>
      <c r="BAX6" s="27"/>
      <c r="BAY6" s="27"/>
      <c r="BAZ6" s="27"/>
      <c r="BBA6" s="27"/>
      <c r="BBB6" s="27"/>
      <c r="BBC6" s="27"/>
      <c r="BBD6" s="27"/>
      <c r="BBE6" s="27"/>
      <c r="BBF6" s="27"/>
      <c r="BBG6" s="27"/>
      <c r="BBH6" s="27"/>
      <c r="BBI6" s="27"/>
      <c r="BBJ6" s="27"/>
      <c r="BBK6" s="27"/>
      <c r="BBL6" s="27"/>
      <c r="BBM6" s="27"/>
      <c r="BBN6" s="27"/>
      <c r="BBO6" s="27"/>
      <c r="BBP6" s="27"/>
      <c r="BBQ6" s="27"/>
      <c r="BBR6" s="27"/>
      <c r="BBS6" s="27"/>
      <c r="BBT6" s="27"/>
      <c r="BBU6" s="27"/>
      <c r="BBV6" s="27"/>
      <c r="BBW6" s="27"/>
      <c r="BBX6" s="27"/>
      <c r="BBY6" s="27"/>
      <c r="BBZ6" s="27"/>
      <c r="BCA6" s="27"/>
      <c r="BCB6" s="27"/>
      <c r="BCC6" s="27"/>
      <c r="BCD6" s="27"/>
      <c r="BCE6" s="27"/>
      <c r="BCF6" s="27"/>
      <c r="BCG6" s="27"/>
      <c r="BCH6" s="27"/>
      <c r="BCI6" s="27"/>
      <c r="BCJ6" s="27"/>
      <c r="BCK6" s="27"/>
      <c r="BCL6" s="27"/>
      <c r="BCM6" s="27"/>
      <c r="BCN6" s="27"/>
      <c r="BCO6" s="27"/>
      <c r="BCP6" s="27"/>
      <c r="BCQ6" s="27"/>
      <c r="BCR6" s="27"/>
      <c r="BCS6" s="27"/>
      <c r="BCT6" s="27"/>
      <c r="BCU6" s="27"/>
      <c r="BCV6" s="27"/>
      <c r="BCW6" s="27"/>
      <c r="BCX6" s="27"/>
      <c r="BCY6" s="27"/>
      <c r="BCZ6" s="27"/>
      <c r="BDA6" s="27"/>
      <c r="BDB6" s="27"/>
      <c r="BDC6" s="27"/>
      <c r="BDD6" s="27"/>
      <c r="BDE6" s="27"/>
      <c r="BDF6" s="27"/>
      <c r="BDG6" s="27"/>
      <c r="BDH6" s="27"/>
      <c r="BDI6" s="27"/>
      <c r="BDJ6" s="27"/>
      <c r="BDK6" s="27"/>
      <c r="BDL6" s="27"/>
      <c r="BDM6" s="27"/>
      <c r="BDN6" s="27"/>
      <c r="BDO6" s="27"/>
      <c r="BDP6" s="27"/>
      <c r="BDQ6" s="27"/>
      <c r="BDR6" s="27"/>
      <c r="BDS6" s="27"/>
      <c r="BDT6" s="27"/>
      <c r="BDU6" s="27"/>
      <c r="BDV6" s="27"/>
      <c r="BDW6" s="27"/>
      <c r="BDX6" s="27"/>
      <c r="BDY6" s="27"/>
      <c r="BDZ6" s="27"/>
      <c r="BEA6" s="27"/>
      <c r="BEB6" s="27"/>
      <c r="BEC6" s="27"/>
      <c r="BED6" s="27"/>
      <c r="BEE6" s="27"/>
      <c r="BEF6" s="27"/>
      <c r="BEG6" s="27"/>
      <c r="BEH6" s="27"/>
      <c r="BEI6" s="27"/>
      <c r="BEJ6" s="27"/>
      <c r="BEK6" s="27"/>
      <c r="BEL6" s="27"/>
      <c r="BEM6" s="27"/>
      <c r="BEN6" s="27"/>
      <c r="BEO6" s="27"/>
      <c r="BEP6" s="27"/>
      <c r="BEQ6" s="27"/>
      <c r="BER6" s="27"/>
      <c r="BES6" s="27"/>
      <c r="BET6" s="27"/>
      <c r="BEU6" s="27"/>
      <c r="BEV6" s="27"/>
      <c r="BEW6" s="27"/>
      <c r="BEX6" s="27"/>
      <c r="BEY6" s="27"/>
      <c r="BEZ6" s="27"/>
      <c r="BFA6" s="27"/>
      <c r="BFB6" s="27"/>
      <c r="BFC6" s="27"/>
      <c r="BFD6" s="27"/>
      <c r="BFE6" s="27"/>
      <c r="BFF6" s="27"/>
      <c r="BFG6" s="27"/>
      <c r="BFH6" s="27"/>
      <c r="BFI6" s="27"/>
      <c r="BFJ6" s="27"/>
      <c r="BFK6" s="27"/>
      <c r="BFL6" s="27"/>
      <c r="BFM6" s="27"/>
      <c r="BFN6" s="27"/>
      <c r="BFO6" s="27"/>
      <c r="BFP6" s="27"/>
      <c r="BFQ6" s="27"/>
      <c r="BFR6" s="27"/>
      <c r="BFS6" s="27"/>
      <c r="BFT6" s="27"/>
      <c r="BFU6" s="27"/>
      <c r="BFV6" s="27"/>
      <c r="BFW6" s="27"/>
      <c r="BFX6" s="27"/>
      <c r="BFY6" s="27"/>
      <c r="BFZ6" s="27"/>
      <c r="BGA6" s="27"/>
      <c r="BGB6" s="27"/>
      <c r="BGC6" s="27"/>
      <c r="BGD6" s="27"/>
      <c r="BGE6" s="27"/>
      <c r="BGF6" s="27"/>
      <c r="BGG6" s="27"/>
      <c r="BGH6" s="27"/>
      <c r="BGI6" s="27"/>
      <c r="BGJ6" s="27"/>
      <c r="BGK6" s="27"/>
      <c r="BGL6" s="27"/>
      <c r="BGM6" s="27"/>
      <c r="BGN6" s="27"/>
      <c r="BGO6" s="27"/>
      <c r="BGP6" s="27"/>
      <c r="BGQ6" s="27"/>
      <c r="BGR6" s="27"/>
      <c r="BGS6" s="27"/>
      <c r="BGT6" s="27"/>
      <c r="BGU6" s="27"/>
      <c r="BGV6" s="27"/>
      <c r="BGW6" s="27"/>
      <c r="BGX6" s="27"/>
      <c r="BGY6" s="27"/>
      <c r="BGZ6" s="27"/>
      <c r="BHA6" s="27"/>
      <c r="BHB6" s="27"/>
      <c r="BHC6" s="27"/>
      <c r="BHD6" s="27"/>
      <c r="BHE6" s="27"/>
      <c r="BHF6" s="27"/>
      <c r="BHG6" s="27"/>
      <c r="BHH6" s="27"/>
      <c r="BHI6" s="27"/>
      <c r="BHJ6" s="27"/>
      <c r="BHK6" s="27"/>
      <c r="BHL6" s="27"/>
      <c r="BHM6" s="27"/>
      <c r="BHN6" s="27"/>
      <c r="BHO6" s="27"/>
      <c r="BHP6" s="27"/>
      <c r="BHQ6" s="27"/>
      <c r="BHR6" s="27"/>
      <c r="BHS6" s="27"/>
      <c r="BHT6" s="27"/>
      <c r="BHU6" s="27"/>
      <c r="BHV6" s="27"/>
      <c r="BHW6" s="27"/>
      <c r="BHX6" s="27"/>
      <c r="BHY6" s="27"/>
      <c r="BHZ6" s="27"/>
      <c r="BIA6" s="27"/>
      <c r="BIB6" s="27"/>
      <c r="BIC6" s="27"/>
      <c r="BID6" s="27"/>
      <c r="BIE6" s="27"/>
      <c r="BIF6" s="27"/>
      <c r="BIG6" s="27"/>
      <c r="BIH6" s="27"/>
      <c r="BII6" s="27"/>
      <c r="BIJ6" s="27"/>
      <c r="BIK6" s="27"/>
      <c r="BIL6" s="27"/>
      <c r="BIM6" s="27"/>
      <c r="BIN6" s="27"/>
      <c r="BIO6" s="27"/>
      <c r="BIP6" s="27"/>
      <c r="BIQ6" s="27"/>
      <c r="BIR6" s="27"/>
      <c r="BIS6" s="27"/>
      <c r="BIT6" s="27"/>
      <c r="BIU6" s="27"/>
      <c r="BIV6" s="27"/>
      <c r="BIW6" s="27"/>
      <c r="BIX6" s="27"/>
      <c r="BIY6" s="27"/>
      <c r="BIZ6" s="27"/>
      <c r="BJA6" s="27"/>
      <c r="BJB6" s="27"/>
      <c r="BJC6" s="27"/>
      <c r="BJD6" s="27"/>
      <c r="BJE6" s="27"/>
      <c r="BJF6" s="27"/>
      <c r="BJG6" s="27"/>
      <c r="BJH6" s="27"/>
      <c r="BJI6" s="27"/>
      <c r="BJJ6" s="27"/>
      <c r="BJK6" s="27"/>
      <c r="BJL6" s="27"/>
      <c r="BJM6" s="27"/>
      <c r="BJN6" s="27"/>
      <c r="BJO6" s="27"/>
      <c r="BJP6" s="27"/>
      <c r="BJQ6" s="27"/>
      <c r="BJR6" s="27"/>
      <c r="BJS6" s="27"/>
      <c r="BJT6" s="27"/>
      <c r="BJU6" s="27"/>
      <c r="BJV6" s="27"/>
      <c r="BJW6" s="27"/>
      <c r="BJX6" s="27"/>
      <c r="BJY6" s="27"/>
      <c r="BJZ6" s="27"/>
      <c r="BKA6" s="27"/>
      <c r="BKB6" s="27"/>
      <c r="BKC6" s="27"/>
      <c r="BKD6" s="27"/>
      <c r="BKE6" s="27"/>
      <c r="BKF6" s="27"/>
      <c r="BKG6" s="27"/>
      <c r="BKH6" s="27"/>
      <c r="BKI6" s="27"/>
      <c r="BKJ6" s="27"/>
      <c r="BKK6" s="27"/>
      <c r="BKL6" s="27"/>
      <c r="BKM6" s="27"/>
      <c r="BKN6" s="27"/>
      <c r="BKO6" s="27"/>
      <c r="BKP6" s="27"/>
      <c r="BKQ6" s="27"/>
      <c r="BKR6" s="27"/>
      <c r="BKS6" s="27"/>
      <c r="BKT6" s="27"/>
      <c r="BKU6" s="27"/>
      <c r="BKV6" s="27"/>
      <c r="BKW6" s="27"/>
      <c r="BKX6" s="27"/>
      <c r="BKY6" s="27"/>
      <c r="BKZ6" s="27"/>
      <c r="BLA6" s="27"/>
      <c r="BLB6" s="27"/>
      <c r="BLC6" s="27"/>
      <c r="BLD6" s="27"/>
      <c r="BLE6" s="27"/>
      <c r="BLF6" s="27"/>
      <c r="BLG6" s="27"/>
      <c r="BLH6" s="27"/>
      <c r="BLI6" s="27"/>
      <c r="BLJ6" s="27"/>
      <c r="BLK6" s="27"/>
      <c r="BLL6" s="27"/>
      <c r="BLM6" s="27"/>
      <c r="BLN6" s="27"/>
      <c r="BLO6" s="27"/>
      <c r="BLP6" s="27"/>
      <c r="BLQ6" s="27"/>
      <c r="BLR6" s="27"/>
      <c r="BLS6" s="27"/>
      <c r="BLT6" s="27"/>
      <c r="BLU6" s="27"/>
      <c r="BLV6" s="27"/>
      <c r="BLW6" s="27"/>
      <c r="BLX6" s="27"/>
      <c r="BLY6" s="27"/>
      <c r="BLZ6" s="27"/>
      <c r="BMA6" s="27"/>
      <c r="BMB6" s="27"/>
      <c r="BMC6" s="27"/>
      <c r="BMD6" s="27"/>
      <c r="BME6" s="27"/>
      <c r="BMF6" s="27"/>
      <c r="BMG6" s="27"/>
      <c r="BMH6" s="27"/>
      <c r="BMI6" s="27"/>
      <c r="BMJ6" s="27"/>
      <c r="BMK6" s="27"/>
      <c r="BML6" s="27"/>
      <c r="BMM6" s="27"/>
      <c r="BMN6" s="27"/>
      <c r="BMO6" s="27"/>
      <c r="BMP6" s="27"/>
      <c r="BMQ6" s="27"/>
      <c r="BMR6" s="27"/>
      <c r="BMS6" s="27"/>
      <c r="BMT6" s="27"/>
      <c r="BMU6" s="27"/>
      <c r="BMV6" s="27"/>
      <c r="BMW6" s="27"/>
      <c r="BMX6" s="27"/>
      <c r="BMY6" s="27"/>
      <c r="BMZ6" s="27"/>
      <c r="BNA6" s="27"/>
      <c r="BNB6" s="27"/>
      <c r="BNC6" s="27"/>
      <c r="BND6" s="27"/>
      <c r="BNE6" s="27"/>
      <c r="BNF6" s="27"/>
      <c r="BNG6" s="27"/>
      <c r="BNH6" s="27"/>
      <c r="BNI6" s="27"/>
      <c r="BNJ6" s="27"/>
      <c r="BNK6" s="27"/>
      <c r="BNL6" s="27"/>
      <c r="BNM6" s="27"/>
      <c r="BNN6" s="27"/>
      <c r="BNO6" s="27"/>
      <c r="BNP6" s="27"/>
      <c r="BNQ6" s="27"/>
      <c r="BNR6" s="27"/>
      <c r="BNS6" s="27"/>
      <c r="BNT6" s="27"/>
      <c r="BNU6" s="27"/>
      <c r="BNV6" s="27"/>
      <c r="BNW6" s="27"/>
      <c r="BNX6" s="27"/>
      <c r="BNY6" s="27"/>
      <c r="BNZ6" s="27"/>
      <c r="BOA6" s="27"/>
      <c r="BOB6" s="27"/>
      <c r="BOC6" s="27"/>
      <c r="BOD6" s="27"/>
      <c r="BOE6" s="27"/>
      <c r="BOF6" s="27"/>
      <c r="BOG6" s="27"/>
      <c r="BOH6" s="27"/>
      <c r="BOI6" s="27"/>
      <c r="BOJ6" s="27"/>
      <c r="BOK6" s="27"/>
      <c r="BOL6" s="27"/>
      <c r="BOM6" s="27"/>
      <c r="BON6" s="27"/>
      <c r="BOO6" s="27"/>
      <c r="BOP6" s="27"/>
      <c r="BOQ6" s="27"/>
      <c r="BOR6" s="27"/>
      <c r="BOS6" s="27"/>
      <c r="BOT6" s="27"/>
      <c r="BOU6" s="27"/>
      <c r="BOV6" s="27"/>
      <c r="BOW6" s="27"/>
      <c r="BOX6" s="27"/>
      <c r="BOY6" s="27"/>
      <c r="BOZ6" s="27"/>
      <c r="BPA6" s="27"/>
      <c r="BPB6" s="27"/>
      <c r="BPC6" s="27"/>
      <c r="BPD6" s="27"/>
      <c r="BPE6" s="27"/>
      <c r="BPF6" s="27"/>
      <c r="BPG6" s="27"/>
      <c r="BPH6" s="27"/>
      <c r="BPI6" s="27"/>
      <c r="BPJ6" s="27"/>
      <c r="BPK6" s="27"/>
      <c r="BPL6" s="27"/>
      <c r="BPM6" s="27"/>
      <c r="BPN6" s="27"/>
      <c r="BPO6" s="27"/>
      <c r="BPP6" s="27"/>
      <c r="BPQ6" s="27"/>
      <c r="BPR6" s="27"/>
      <c r="BPS6" s="27"/>
      <c r="BPT6" s="27"/>
      <c r="BPU6" s="27"/>
      <c r="BPV6" s="27"/>
      <c r="BPW6" s="27"/>
      <c r="BPX6" s="27"/>
      <c r="BPY6" s="27"/>
      <c r="BPZ6" s="27"/>
      <c r="BQA6" s="27"/>
      <c r="BQB6" s="27"/>
      <c r="BQC6" s="27"/>
      <c r="BQD6" s="27"/>
      <c r="BQE6" s="27"/>
      <c r="BQF6" s="27"/>
      <c r="BQG6" s="27"/>
      <c r="BQH6" s="27"/>
      <c r="BQI6" s="27"/>
      <c r="BQJ6" s="27"/>
      <c r="BQK6" s="27"/>
      <c r="BQL6" s="27"/>
      <c r="BQM6" s="27"/>
      <c r="BQN6" s="27"/>
      <c r="BQO6" s="27"/>
      <c r="BQP6" s="27"/>
      <c r="BQQ6" s="27"/>
      <c r="BQR6" s="27"/>
      <c r="BQS6" s="27"/>
      <c r="BQT6" s="27"/>
      <c r="BQU6" s="27"/>
      <c r="BQV6" s="27"/>
      <c r="BQW6" s="27"/>
      <c r="BQX6" s="27"/>
      <c r="BQY6" s="27"/>
      <c r="BQZ6" s="27"/>
      <c r="BRA6" s="27"/>
      <c r="BRB6" s="27"/>
      <c r="BRC6" s="27"/>
      <c r="BRD6" s="27"/>
      <c r="BRE6" s="27"/>
      <c r="BRF6" s="27"/>
      <c r="BRG6" s="27"/>
      <c r="BRH6" s="27"/>
      <c r="BRI6" s="27"/>
      <c r="BRJ6" s="27"/>
      <c r="BRK6" s="27"/>
      <c r="BRL6" s="27"/>
      <c r="BRM6" s="27"/>
      <c r="BRN6" s="27"/>
      <c r="BRO6" s="27"/>
      <c r="BRP6" s="27"/>
      <c r="BRQ6" s="27"/>
      <c r="BRR6" s="27"/>
      <c r="BRS6" s="27"/>
      <c r="BRT6" s="27"/>
      <c r="BRU6" s="27"/>
      <c r="BRV6" s="27"/>
      <c r="BRW6" s="27"/>
      <c r="BRX6" s="27"/>
      <c r="BRY6" s="27"/>
      <c r="BRZ6" s="27"/>
      <c r="BSA6" s="27"/>
      <c r="BSB6" s="27"/>
      <c r="BSC6" s="27"/>
      <c r="BSD6" s="27"/>
      <c r="BSE6" s="27"/>
      <c r="BSF6" s="27"/>
      <c r="BSG6" s="27"/>
      <c r="BSH6" s="27"/>
      <c r="BSI6" s="27"/>
      <c r="BSJ6" s="27"/>
      <c r="BSK6" s="27"/>
      <c r="BSL6" s="27"/>
      <c r="BSM6" s="27"/>
      <c r="BSN6" s="27"/>
      <c r="BSO6" s="27"/>
      <c r="BSP6" s="27"/>
      <c r="BSQ6" s="27"/>
      <c r="BSR6" s="27"/>
      <c r="BSS6" s="27"/>
      <c r="BST6" s="27"/>
      <c r="BSU6" s="27"/>
      <c r="BSV6" s="27"/>
      <c r="BSW6" s="27"/>
      <c r="BSX6" s="27"/>
      <c r="BSY6" s="27"/>
      <c r="BSZ6" s="27"/>
      <c r="BTA6" s="27"/>
      <c r="BTB6" s="27"/>
      <c r="BTC6" s="27"/>
      <c r="BTD6" s="27"/>
      <c r="BTE6" s="27"/>
      <c r="BTF6" s="27"/>
      <c r="BTG6" s="27"/>
      <c r="BTH6" s="27"/>
      <c r="BTI6" s="27"/>
      <c r="BTJ6" s="27"/>
      <c r="BTK6" s="27"/>
      <c r="BTL6" s="27"/>
      <c r="BTM6" s="27"/>
      <c r="BTN6" s="27"/>
      <c r="BTO6" s="27"/>
      <c r="BTP6" s="27"/>
      <c r="BTQ6" s="27"/>
      <c r="BTR6" s="27"/>
      <c r="BTS6" s="27"/>
      <c r="BTT6" s="27"/>
      <c r="BTU6" s="27"/>
      <c r="BTV6" s="27"/>
      <c r="BTW6" s="27"/>
      <c r="BTX6" s="27"/>
      <c r="BTY6" s="27"/>
      <c r="BTZ6" s="27"/>
      <c r="BUA6" s="27"/>
      <c r="BUB6" s="27"/>
      <c r="BUC6" s="27"/>
      <c r="BUD6" s="27"/>
      <c r="BUE6" s="27"/>
      <c r="BUF6" s="27"/>
      <c r="BUG6" s="27"/>
      <c r="BUH6" s="27"/>
      <c r="BUI6" s="27"/>
      <c r="BUJ6" s="27"/>
      <c r="BUK6" s="27"/>
      <c r="BUL6" s="27"/>
      <c r="BUM6" s="27"/>
      <c r="BUN6" s="27"/>
      <c r="BUO6" s="27"/>
      <c r="BUP6" s="27"/>
      <c r="BUQ6" s="27"/>
      <c r="BUR6" s="27"/>
      <c r="BUS6" s="27"/>
      <c r="BUT6" s="27"/>
      <c r="BUU6" s="27"/>
      <c r="BUV6" s="27"/>
      <c r="BUW6" s="27"/>
      <c r="BUX6" s="27"/>
      <c r="BUY6" s="27"/>
      <c r="BUZ6" s="27"/>
      <c r="BVA6" s="27"/>
      <c r="BVB6" s="27"/>
      <c r="BVC6" s="27"/>
      <c r="BVD6" s="27"/>
      <c r="BVE6" s="27"/>
      <c r="BVF6" s="27"/>
      <c r="BVG6" s="27"/>
      <c r="BVH6" s="27"/>
      <c r="BVI6" s="27"/>
      <c r="BVJ6" s="27"/>
      <c r="BVK6" s="27"/>
      <c r="BVL6" s="27"/>
      <c r="BVM6" s="27"/>
      <c r="BVN6" s="27"/>
      <c r="BVO6" s="27"/>
      <c r="BVP6" s="27"/>
      <c r="BVQ6" s="27"/>
      <c r="BVR6" s="27"/>
      <c r="BVS6" s="27"/>
      <c r="BVT6" s="27"/>
      <c r="BVU6" s="27"/>
      <c r="BVV6" s="27"/>
      <c r="BVW6" s="27"/>
      <c r="BVX6" s="27"/>
      <c r="BVY6" s="27"/>
      <c r="BVZ6" s="27"/>
      <c r="BWA6" s="27"/>
      <c r="BWB6" s="27"/>
      <c r="BWC6" s="27"/>
      <c r="BWD6" s="27"/>
      <c r="BWE6" s="27"/>
      <c r="BWF6" s="27"/>
      <c r="BWG6" s="27"/>
      <c r="BWH6" s="27"/>
      <c r="BWI6" s="27"/>
      <c r="BWJ6" s="27"/>
      <c r="BWK6" s="27"/>
      <c r="BWL6" s="27"/>
      <c r="BWM6" s="27"/>
      <c r="BWN6" s="27"/>
      <c r="BWO6" s="27"/>
      <c r="BWP6" s="27"/>
      <c r="BWQ6" s="27"/>
      <c r="BWR6" s="27"/>
      <c r="BWS6" s="27"/>
      <c r="BWT6" s="27"/>
      <c r="BWU6" s="27"/>
      <c r="BWV6" s="27"/>
      <c r="BWW6" s="27"/>
      <c r="BWX6" s="27"/>
      <c r="BWY6" s="27"/>
      <c r="BWZ6" s="27"/>
      <c r="BXA6" s="27"/>
      <c r="BXB6" s="27"/>
      <c r="BXC6" s="27"/>
      <c r="BXD6" s="27"/>
      <c r="BXE6" s="27"/>
      <c r="BXF6" s="27"/>
      <c r="BXG6" s="27"/>
      <c r="BXH6" s="27"/>
      <c r="BXI6" s="27"/>
      <c r="BXJ6" s="27"/>
      <c r="BXK6" s="27"/>
      <c r="BXL6" s="27"/>
      <c r="BXM6" s="27"/>
      <c r="BXN6" s="27"/>
      <c r="BXO6" s="27"/>
      <c r="BXP6" s="27"/>
      <c r="BXQ6" s="27"/>
      <c r="BXR6" s="27"/>
      <c r="BXS6" s="27"/>
      <c r="BXT6" s="27"/>
      <c r="BXU6" s="27"/>
      <c r="BXV6" s="27"/>
      <c r="BXW6" s="27"/>
      <c r="BXX6" s="27"/>
      <c r="BXY6" s="27"/>
      <c r="BXZ6" s="27"/>
      <c r="BYA6" s="27"/>
      <c r="BYB6" s="27"/>
      <c r="BYC6" s="27"/>
      <c r="BYD6" s="27"/>
      <c r="BYE6" s="27"/>
      <c r="BYF6" s="27"/>
      <c r="BYG6" s="27"/>
      <c r="BYH6" s="27"/>
      <c r="BYI6" s="27"/>
      <c r="BYJ6" s="27"/>
      <c r="BYK6" s="27"/>
      <c r="BYL6" s="27"/>
      <c r="BYM6" s="27"/>
      <c r="BYN6" s="27"/>
      <c r="BYO6" s="27"/>
      <c r="BYP6" s="27"/>
      <c r="BYQ6" s="27"/>
      <c r="BYR6" s="27"/>
      <c r="BYS6" s="27"/>
      <c r="BYT6" s="27"/>
      <c r="BYU6" s="27"/>
      <c r="BYV6" s="27"/>
      <c r="BYW6" s="27"/>
      <c r="BYX6" s="27"/>
      <c r="BYY6" s="27"/>
      <c r="BYZ6" s="27"/>
      <c r="BZA6" s="27"/>
      <c r="BZB6" s="27"/>
      <c r="BZC6" s="27"/>
      <c r="BZD6" s="27"/>
      <c r="BZE6" s="27"/>
      <c r="BZF6" s="27"/>
      <c r="BZG6" s="27"/>
      <c r="BZH6" s="27"/>
      <c r="BZI6" s="27"/>
      <c r="BZJ6" s="27"/>
      <c r="BZK6" s="27"/>
      <c r="BZL6" s="27"/>
      <c r="BZM6" s="27"/>
      <c r="BZN6" s="27"/>
      <c r="BZO6" s="27"/>
      <c r="BZP6" s="27"/>
      <c r="BZQ6" s="27"/>
      <c r="BZR6" s="27"/>
      <c r="BZS6" s="27"/>
      <c r="BZT6" s="27"/>
      <c r="BZU6" s="27"/>
      <c r="BZV6" s="27"/>
      <c r="BZW6" s="27"/>
      <c r="BZX6" s="27"/>
      <c r="BZY6" s="27"/>
      <c r="BZZ6" s="27"/>
      <c r="CAA6" s="27"/>
      <c r="CAB6" s="27"/>
      <c r="CAC6" s="27"/>
      <c r="CAD6" s="27"/>
      <c r="CAE6" s="27"/>
      <c r="CAF6" s="27"/>
      <c r="CAG6" s="27"/>
      <c r="CAH6" s="27"/>
      <c r="CAI6" s="27"/>
      <c r="CAJ6" s="27"/>
      <c r="CAK6" s="27"/>
      <c r="CAL6" s="27"/>
      <c r="CAM6" s="27"/>
      <c r="CAN6" s="27"/>
      <c r="CAO6" s="27"/>
      <c r="CAP6" s="27"/>
      <c r="CAQ6" s="27"/>
      <c r="CAR6" s="27"/>
      <c r="CAS6" s="27"/>
      <c r="CAT6" s="27"/>
      <c r="CAU6" s="27"/>
      <c r="CAV6" s="27"/>
      <c r="CAW6" s="27"/>
      <c r="CAX6" s="27"/>
      <c r="CAY6" s="27"/>
      <c r="CAZ6" s="27"/>
      <c r="CBA6" s="27"/>
      <c r="CBB6" s="27"/>
      <c r="CBC6" s="27"/>
      <c r="CBD6" s="27"/>
      <c r="CBE6" s="27"/>
      <c r="CBF6" s="27"/>
      <c r="CBG6" s="27"/>
      <c r="CBH6" s="27"/>
      <c r="CBI6" s="27"/>
      <c r="CBJ6" s="27"/>
      <c r="CBK6" s="27"/>
      <c r="CBL6" s="27"/>
      <c r="CBM6" s="27"/>
      <c r="CBN6" s="27"/>
      <c r="CBO6" s="27"/>
      <c r="CBP6" s="27"/>
      <c r="CBQ6" s="27"/>
      <c r="CBR6" s="27"/>
      <c r="CBS6" s="27"/>
      <c r="CBT6" s="27"/>
      <c r="CBU6" s="27"/>
      <c r="CBV6" s="27"/>
      <c r="CBW6" s="27"/>
      <c r="CBX6" s="27"/>
      <c r="CBY6" s="27"/>
      <c r="CBZ6" s="27"/>
      <c r="CCA6" s="27"/>
      <c r="CCB6" s="27"/>
      <c r="CCC6" s="27"/>
      <c r="CCD6" s="27"/>
      <c r="CCE6" s="27"/>
      <c r="CCF6" s="27"/>
      <c r="CCG6" s="27"/>
      <c r="CCH6" s="27"/>
      <c r="CCI6" s="27"/>
      <c r="CCJ6" s="27"/>
      <c r="CCK6" s="27"/>
      <c r="CCL6" s="27"/>
      <c r="CCM6" s="27"/>
      <c r="CCN6" s="27"/>
      <c r="CCO6" s="27"/>
      <c r="CCP6" s="27"/>
      <c r="CCQ6" s="27"/>
      <c r="CCR6" s="27"/>
      <c r="CCS6" s="27"/>
      <c r="CCT6" s="27"/>
      <c r="CCU6" s="27"/>
      <c r="CCV6" s="27"/>
      <c r="CCW6" s="27"/>
      <c r="CCX6" s="27"/>
      <c r="CCY6" s="27"/>
      <c r="CCZ6" s="27"/>
      <c r="CDA6" s="27"/>
      <c r="CDB6" s="27"/>
      <c r="CDC6" s="27"/>
      <c r="CDD6" s="27"/>
      <c r="CDE6" s="27"/>
      <c r="CDF6" s="27"/>
      <c r="CDG6" s="27"/>
      <c r="CDH6" s="27"/>
      <c r="CDI6" s="27"/>
      <c r="CDJ6" s="27"/>
      <c r="CDK6" s="27"/>
      <c r="CDL6" s="27"/>
      <c r="CDM6" s="27"/>
      <c r="CDN6" s="27"/>
      <c r="CDO6" s="27"/>
      <c r="CDP6" s="27"/>
      <c r="CDQ6" s="27"/>
      <c r="CDR6" s="27"/>
      <c r="CDS6" s="27"/>
      <c r="CDT6" s="27"/>
      <c r="CDU6" s="27"/>
      <c r="CDV6" s="27"/>
      <c r="CDW6" s="27"/>
      <c r="CDX6" s="27"/>
      <c r="CDY6" s="27"/>
      <c r="CDZ6" s="27"/>
      <c r="CEA6" s="27"/>
      <c r="CEB6" s="27"/>
      <c r="CEC6" s="27"/>
      <c r="CED6" s="27"/>
      <c r="CEE6" s="27"/>
      <c r="CEF6" s="27"/>
      <c r="CEG6" s="27"/>
      <c r="CEH6" s="27"/>
      <c r="CEI6" s="27"/>
      <c r="CEJ6" s="27"/>
      <c r="CEK6" s="27"/>
      <c r="CEL6" s="27"/>
      <c r="CEM6" s="27"/>
      <c r="CEN6" s="27"/>
      <c r="CEO6" s="27"/>
      <c r="CEP6" s="27"/>
      <c r="CEQ6" s="27"/>
      <c r="CER6" s="27"/>
      <c r="CES6" s="27"/>
      <c r="CET6" s="27"/>
      <c r="CEU6" s="27"/>
      <c r="CEV6" s="27"/>
      <c r="CEW6" s="27"/>
      <c r="CEX6" s="27"/>
      <c r="CEY6" s="27"/>
      <c r="CEZ6" s="27"/>
      <c r="CFA6" s="27"/>
      <c r="CFB6" s="27"/>
      <c r="CFC6" s="27"/>
      <c r="CFD6" s="27"/>
      <c r="CFE6" s="27"/>
      <c r="CFF6" s="27"/>
      <c r="CFG6" s="27"/>
      <c r="CFH6" s="27"/>
      <c r="CFI6" s="27"/>
      <c r="CFJ6" s="27"/>
      <c r="CFK6" s="27"/>
      <c r="CFL6" s="27"/>
      <c r="CFM6" s="27"/>
      <c r="CFN6" s="27"/>
      <c r="CFO6" s="27"/>
      <c r="CFP6" s="27"/>
      <c r="CFQ6" s="27"/>
      <c r="CFR6" s="27"/>
      <c r="CFS6" s="27"/>
      <c r="CFT6" s="27"/>
      <c r="CFU6" s="27"/>
      <c r="CFV6" s="27"/>
      <c r="CFW6" s="27"/>
      <c r="CFX6" s="27"/>
      <c r="CFY6" s="27"/>
      <c r="CFZ6" s="27"/>
      <c r="CGA6" s="27"/>
      <c r="CGB6" s="27"/>
      <c r="CGC6" s="27"/>
      <c r="CGD6" s="27"/>
      <c r="CGE6" s="27"/>
      <c r="CGF6" s="27"/>
      <c r="CGG6" s="27"/>
      <c r="CGH6" s="27"/>
      <c r="CGI6" s="27"/>
      <c r="CGJ6" s="27"/>
      <c r="CGK6" s="27"/>
      <c r="CGL6" s="27"/>
      <c r="CGM6" s="27"/>
      <c r="CGN6" s="27"/>
      <c r="CGO6" s="27"/>
      <c r="CGP6" s="27"/>
      <c r="CGQ6" s="27"/>
      <c r="CGR6" s="27"/>
      <c r="CGS6" s="27"/>
      <c r="CGT6" s="27"/>
      <c r="CGU6" s="27"/>
      <c r="CGV6" s="27"/>
      <c r="CGW6" s="27"/>
      <c r="CGX6" s="27"/>
      <c r="CGY6" s="27"/>
      <c r="CGZ6" s="27"/>
      <c r="CHA6" s="27"/>
      <c r="CHB6" s="27"/>
      <c r="CHC6" s="27"/>
      <c r="CHD6" s="27"/>
      <c r="CHE6" s="27"/>
      <c r="CHF6" s="27"/>
      <c r="CHG6" s="27"/>
      <c r="CHH6" s="27"/>
      <c r="CHI6" s="27"/>
      <c r="CHJ6" s="27"/>
      <c r="CHK6" s="27"/>
      <c r="CHL6" s="27"/>
      <c r="CHM6" s="27"/>
      <c r="CHN6" s="27"/>
      <c r="CHO6" s="27"/>
      <c r="CHP6" s="27"/>
      <c r="CHQ6" s="27"/>
      <c r="CHR6" s="27"/>
      <c r="CHS6" s="27"/>
      <c r="CHT6" s="27"/>
      <c r="CHU6" s="27"/>
      <c r="CHV6" s="27"/>
      <c r="CHW6" s="27"/>
      <c r="CHX6" s="27"/>
      <c r="CHY6" s="27"/>
      <c r="CHZ6" s="27"/>
      <c r="CIA6" s="27"/>
      <c r="CIB6" s="27"/>
      <c r="CIC6" s="27"/>
      <c r="CID6" s="27"/>
      <c r="CIE6" s="27"/>
      <c r="CIF6" s="27"/>
      <c r="CIG6" s="27"/>
      <c r="CIH6" s="27"/>
      <c r="CII6" s="27"/>
      <c r="CIJ6" s="27"/>
      <c r="CIK6" s="27"/>
      <c r="CIL6" s="27"/>
      <c r="CIM6" s="27"/>
      <c r="CIN6" s="27"/>
      <c r="CIO6" s="27"/>
      <c r="CIP6" s="27"/>
      <c r="CIQ6" s="27"/>
      <c r="CIR6" s="27"/>
      <c r="CIS6" s="27"/>
      <c r="CIT6" s="27"/>
      <c r="CIU6" s="27"/>
      <c r="CIV6" s="27"/>
      <c r="CIW6" s="27"/>
      <c r="CIX6" s="27"/>
      <c r="CIY6" s="27"/>
      <c r="CIZ6" s="27"/>
      <c r="CJA6" s="27"/>
      <c r="CJB6" s="27"/>
      <c r="CJC6" s="27"/>
      <c r="CJD6" s="27"/>
      <c r="CJE6" s="27"/>
      <c r="CJF6" s="27"/>
      <c r="CJG6" s="27"/>
      <c r="CJH6" s="27"/>
      <c r="CJI6" s="27"/>
      <c r="CJJ6" s="27"/>
      <c r="CJK6" s="27"/>
      <c r="CJL6" s="27"/>
      <c r="CJM6" s="27"/>
      <c r="CJN6" s="27"/>
      <c r="CJO6" s="27"/>
      <c r="CJP6" s="27"/>
      <c r="CJQ6" s="27"/>
      <c r="CJR6" s="27"/>
      <c r="CJS6" s="27"/>
      <c r="CJT6" s="27"/>
      <c r="CJU6" s="27"/>
      <c r="CJV6" s="27"/>
      <c r="CJW6" s="27"/>
      <c r="CJX6" s="27"/>
      <c r="CJY6" s="27"/>
      <c r="CJZ6" s="27"/>
      <c r="CKA6" s="27"/>
      <c r="CKB6" s="27"/>
      <c r="CKC6" s="27"/>
      <c r="CKD6" s="27"/>
      <c r="CKE6" s="27"/>
      <c r="CKF6" s="27"/>
      <c r="CKG6" s="27"/>
      <c r="CKH6" s="27"/>
      <c r="CKI6" s="27"/>
      <c r="CKJ6" s="27"/>
      <c r="CKK6" s="27"/>
      <c r="CKL6" s="27"/>
      <c r="CKM6" s="27"/>
      <c r="CKN6" s="27"/>
      <c r="CKO6" s="27"/>
      <c r="CKP6" s="27"/>
      <c r="CKQ6" s="27"/>
      <c r="CKR6" s="27"/>
      <c r="CKS6" s="27"/>
      <c r="CKT6" s="27"/>
      <c r="CKU6" s="27"/>
      <c r="CKV6" s="27"/>
      <c r="CKW6" s="27"/>
      <c r="CKX6" s="27"/>
      <c r="CKY6" s="27"/>
      <c r="CKZ6" s="27"/>
      <c r="CLA6" s="27"/>
      <c r="CLB6" s="27"/>
      <c r="CLC6" s="27"/>
      <c r="CLD6" s="27"/>
      <c r="CLE6" s="27"/>
      <c r="CLF6" s="27"/>
      <c r="CLG6" s="27"/>
      <c r="CLH6" s="27"/>
      <c r="CLI6" s="27"/>
      <c r="CLJ6" s="27"/>
      <c r="CLK6" s="27"/>
      <c r="CLL6" s="27"/>
      <c r="CLM6" s="27"/>
      <c r="CLN6" s="27"/>
      <c r="CLO6" s="27"/>
      <c r="CLP6" s="27"/>
      <c r="CLQ6" s="27"/>
      <c r="CLR6" s="27"/>
      <c r="CLS6" s="27"/>
      <c r="CLT6" s="27"/>
      <c r="CLU6" s="27"/>
      <c r="CLV6" s="27"/>
      <c r="CLW6" s="27"/>
      <c r="CLX6" s="27"/>
      <c r="CLY6" s="27"/>
      <c r="CLZ6" s="27"/>
      <c r="CMA6" s="27"/>
      <c r="CMB6" s="27"/>
      <c r="CMC6" s="27"/>
      <c r="CMD6" s="27"/>
      <c r="CME6" s="27"/>
      <c r="CMF6" s="27"/>
      <c r="CMG6" s="27"/>
      <c r="CMH6" s="27"/>
      <c r="CMI6" s="27"/>
      <c r="CMJ6" s="27"/>
      <c r="CMK6" s="27"/>
      <c r="CML6" s="27"/>
      <c r="CMM6" s="27"/>
      <c r="CMN6" s="27"/>
      <c r="CMO6" s="27"/>
      <c r="CMP6" s="27"/>
      <c r="CMQ6" s="27"/>
      <c r="CMR6" s="27"/>
      <c r="CMS6" s="27"/>
      <c r="CMT6" s="27"/>
      <c r="CMU6" s="27"/>
      <c r="CMV6" s="27"/>
      <c r="CMW6" s="27"/>
      <c r="CMX6" s="27"/>
      <c r="CMY6" s="27"/>
      <c r="CMZ6" s="27"/>
      <c r="CNA6" s="27"/>
      <c r="CNB6" s="27"/>
      <c r="CNC6" s="27"/>
      <c r="CND6" s="27"/>
      <c r="CNE6" s="27"/>
      <c r="CNF6" s="27"/>
      <c r="CNG6" s="27"/>
      <c r="CNH6" s="27"/>
      <c r="CNI6" s="27"/>
      <c r="CNJ6" s="27"/>
      <c r="CNK6" s="27"/>
      <c r="CNL6" s="27"/>
      <c r="CNM6" s="27"/>
      <c r="CNN6" s="27"/>
      <c r="CNO6" s="27"/>
      <c r="CNP6" s="27"/>
      <c r="CNQ6" s="27"/>
      <c r="CNR6" s="27"/>
      <c r="CNS6" s="27"/>
      <c r="CNT6" s="27"/>
      <c r="CNU6" s="27"/>
      <c r="CNV6" s="27"/>
      <c r="CNW6" s="27"/>
      <c r="CNX6" s="27"/>
      <c r="CNY6" s="27"/>
      <c r="CNZ6" s="27"/>
      <c r="COA6" s="27"/>
      <c r="COB6" s="27"/>
      <c r="COC6" s="27"/>
      <c r="COD6" s="27"/>
      <c r="COE6" s="27"/>
      <c r="COF6" s="27"/>
      <c r="COG6" s="27"/>
      <c r="COH6" s="27"/>
      <c r="COI6" s="27"/>
      <c r="COJ6" s="27"/>
      <c r="COK6" s="27"/>
      <c r="COL6" s="27"/>
      <c r="COM6" s="27"/>
      <c r="CON6" s="27"/>
      <c r="COO6" s="27"/>
      <c r="COP6" s="27"/>
      <c r="COQ6" s="27"/>
      <c r="COR6" s="27"/>
      <c r="COS6" s="27"/>
      <c r="COT6" s="27"/>
      <c r="COU6" s="27"/>
      <c r="COV6" s="27"/>
      <c r="COW6" s="27"/>
      <c r="COX6" s="27"/>
      <c r="COY6" s="27"/>
      <c r="COZ6" s="27"/>
      <c r="CPA6" s="27"/>
      <c r="CPB6" s="27"/>
      <c r="CPC6" s="27"/>
      <c r="CPD6" s="27"/>
      <c r="CPE6" s="27"/>
      <c r="CPF6" s="27"/>
      <c r="CPG6" s="27"/>
      <c r="CPH6" s="27"/>
      <c r="CPI6" s="27"/>
      <c r="CPJ6" s="27"/>
      <c r="CPK6" s="27"/>
      <c r="CPL6" s="27"/>
      <c r="CPM6" s="27"/>
      <c r="CPN6" s="27"/>
      <c r="CPO6" s="27"/>
      <c r="CPP6" s="27"/>
      <c r="CPQ6" s="27"/>
      <c r="CPR6" s="27"/>
      <c r="CPS6" s="27"/>
      <c r="CPT6" s="27"/>
      <c r="CPU6" s="27"/>
      <c r="CPV6" s="27"/>
      <c r="CPW6" s="27"/>
      <c r="CPX6" s="27"/>
      <c r="CPY6" s="27"/>
      <c r="CPZ6" s="27"/>
      <c r="CQA6" s="27"/>
      <c r="CQB6" s="27"/>
      <c r="CQC6" s="27"/>
      <c r="CQD6" s="27"/>
      <c r="CQE6" s="27"/>
      <c r="CQF6" s="27"/>
      <c r="CQG6" s="27"/>
      <c r="CQH6" s="27"/>
      <c r="CQI6" s="27"/>
      <c r="CQJ6" s="27"/>
      <c r="CQK6" s="27"/>
      <c r="CQL6" s="27"/>
      <c r="CQM6" s="27"/>
      <c r="CQN6" s="27"/>
      <c r="CQO6" s="27"/>
      <c r="CQP6" s="27"/>
      <c r="CQQ6" s="27"/>
      <c r="CQR6" s="27"/>
      <c r="CQS6" s="27"/>
      <c r="CQT6" s="27"/>
      <c r="CQU6" s="27"/>
      <c r="CQV6" s="27"/>
      <c r="CQW6" s="27"/>
      <c r="CQX6" s="27"/>
      <c r="CQY6" s="27"/>
      <c r="CQZ6" s="27"/>
      <c r="CRA6" s="27"/>
      <c r="CRB6" s="27"/>
      <c r="CRC6" s="27"/>
      <c r="CRD6" s="27"/>
      <c r="CRE6" s="27"/>
      <c r="CRF6" s="27"/>
      <c r="CRG6" s="27"/>
      <c r="CRH6" s="27"/>
      <c r="CRI6" s="27"/>
      <c r="CRJ6" s="27"/>
      <c r="CRK6" s="27"/>
      <c r="CRL6" s="27"/>
      <c r="CRM6" s="27"/>
      <c r="CRN6" s="27"/>
      <c r="CRO6" s="27"/>
      <c r="CRP6" s="27"/>
      <c r="CRQ6" s="27"/>
      <c r="CRR6" s="27"/>
      <c r="CRS6" s="27"/>
      <c r="CRT6" s="27"/>
      <c r="CRU6" s="27"/>
      <c r="CRV6" s="27"/>
      <c r="CRW6" s="27"/>
      <c r="CRX6" s="27"/>
      <c r="CRY6" s="27"/>
      <c r="CRZ6" s="27"/>
      <c r="CSA6" s="27"/>
      <c r="CSB6" s="27"/>
      <c r="CSC6" s="27"/>
      <c r="CSD6" s="27"/>
      <c r="CSE6" s="27"/>
      <c r="CSF6" s="27"/>
      <c r="CSG6" s="27"/>
      <c r="CSH6" s="27"/>
      <c r="CSI6" s="27"/>
      <c r="CSJ6" s="27"/>
      <c r="CSK6" s="27"/>
      <c r="CSL6" s="27"/>
      <c r="CSM6" s="27"/>
      <c r="CSN6" s="27"/>
      <c r="CSO6" s="27"/>
      <c r="CSP6" s="27"/>
      <c r="CSQ6" s="27"/>
      <c r="CSR6" s="27"/>
      <c r="CSS6" s="27"/>
      <c r="CST6" s="27"/>
      <c r="CSU6" s="27"/>
      <c r="CSV6" s="27"/>
      <c r="CSW6" s="27"/>
      <c r="CSX6" s="27"/>
      <c r="CSY6" s="27"/>
      <c r="CSZ6" s="27"/>
      <c r="CTA6" s="27"/>
      <c r="CTB6" s="27"/>
      <c r="CTC6" s="27"/>
      <c r="CTD6" s="27"/>
      <c r="CTE6" s="27"/>
      <c r="CTF6" s="27"/>
      <c r="CTG6" s="27"/>
      <c r="CTH6" s="27"/>
      <c r="CTI6" s="27"/>
      <c r="CTJ6" s="27"/>
      <c r="CTK6" s="27"/>
      <c r="CTL6" s="27"/>
      <c r="CTM6" s="27"/>
      <c r="CTN6" s="27"/>
      <c r="CTO6" s="27"/>
      <c r="CTP6" s="27"/>
      <c r="CTQ6" s="27"/>
      <c r="CTR6" s="27"/>
      <c r="CTS6" s="27"/>
      <c r="CTT6" s="27"/>
      <c r="CTU6" s="27"/>
      <c r="CTV6" s="27"/>
      <c r="CTW6" s="27"/>
      <c r="CTX6" s="27"/>
      <c r="CTY6" s="27"/>
      <c r="CTZ6" s="27"/>
      <c r="CUA6" s="27"/>
      <c r="CUB6" s="27"/>
      <c r="CUC6" s="27"/>
      <c r="CUD6" s="27"/>
      <c r="CUE6" s="27"/>
      <c r="CUF6" s="27"/>
      <c r="CUG6" s="27"/>
      <c r="CUH6" s="27"/>
      <c r="CUI6" s="27"/>
      <c r="CUJ6" s="27"/>
      <c r="CUK6" s="27"/>
      <c r="CUL6" s="27"/>
      <c r="CUM6" s="27"/>
      <c r="CUN6" s="27"/>
      <c r="CUO6" s="27"/>
      <c r="CUP6" s="27"/>
      <c r="CUQ6" s="27"/>
      <c r="CUR6" s="27"/>
      <c r="CUS6" s="27"/>
      <c r="CUT6" s="27"/>
      <c r="CUU6" s="27"/>
      <c r="CUV6" s="27"/>
      <c r="CUW6" s="27"/>
      <c r="CUX6" s="27"/>
      <c r="CUY6" s="27"/>
      <c r="CUZ6" s="27"/>
      <c r="CVA6" s="27"/>
      <c r="CVB6" s="27"/>
      <c r="CVC6" s="27"/>
      <c r="CVD6" s="27"/>
      <c r="CVE6" s="27"/>
      <c r="CVF6" s="27"/>
      <c r="CVG6" s="27"/>
      <c r="CVH6" s="27"/>
      <c r="CVI6" s="27"/>
      <c r="CVJ6" s="27"/>
      <c r="CVK6" s="27"/>
      <c r="CVL6" s="27"/>
      <c r="CVM6" s="27"/>
      <c r="CVN6" s="27"/>
      <c r="CVO6" s="27"/>
      <c r="CVP6" s="27"/>
      <c r="CVQ6" s="27"/>
      <c r="CVR6" s="27"/>
      <c r="CVS6" s="27"/>
      <c r="CVT6" s="27"/>
      <c r="CVU6" s="27"/>
      <c r="CVV6" s="27"/>
      <c r="CVW6" s="27"/>
      <c r="CVX6" s="27"/>
      <c r="CVY6" s="27"/>
      <c r="CVZ6" s="27"/>
      <c r="CWA6" s="27"/>
      <c r="CWB6" s="27"/>
      <c r="CWC6" s="27"/>
      <c r="CWD6" s="27"/>
      <c r="CWE6" s="27"/>
      <c r="CWF6" s="27"/>
      <c r="CWG6" s="27"/>
      <c r="CWH6" s="27"/>
      <c r="CWI6" s="27"/>
      <c r="CWJ6" s="27"/>
      <c r="CWK6" s="27"/>
      <c r="CWL6" s="27"/>
      <c r="CWM6" s="27"/>
      <c r="CWN6" s="27"/>
      <c r="CWO6" s="27"/>
      <c r="CWP6" s="27"/>
      <c r="CWQ6" s="27"/>
      <c r="CWR6" s="27"/>
      <c r="CWS6" s="27"/>
      <c r="CWT6" s="27"/>
      <c r="CWU6" s="27"/>
      <c r="CWV6" s="27"/>
      <c r="CWW6" s="27"/>
      <c r="CWX6" s="27"/>
      <c r="CWY6" s="27"/>
      <c r="CWZ6" s="27"/>
      <c r="CXA6" s="27"/>
      <c r="CXB6" s="27"/>
      <c r="CXC6" s="27"/>
      <c r="CXD6" s="27"/>
      <c r="CXE6" s="27"/>
      <c r="CXF6" s="27"/>
      <c r="CXG6" s="27"/>
      <c r="CXH6" s="27"/>
      <c r="CXI6" s="27"/>
      <c r="CXJ6" s="27"/>
      <c r="CXK6" s="27"/>
      <c r="CXL6" s="27"/>
      <c r="CXM6" s="27"/>
      <c r="CXN6" s="27"/>
      <c r="CXO6" s="27"/>
      <c r="CXP6" s="27"/>
      <c r="CXQ6" s="27"/>
      <c r="CXR6" s="27"/>
      <c r="CXS6" s="27"/>
      <c r="CXT6" s="27"/>
      <c r="CXU6" s="27"/>
      <c r="CXV6" s="27"/>
      <c r="CXW6" s="27"/>
      <c r="CXX6" s="27"/>
      <c r="CXY6" s="27"/>
      <c r="CXZ6" s="27"/>
      <c r="CYA6" s="27"/>
      <c r="CYB6" s="27"/>
      <c r="CYC6" s="27"/>
      <c r="CYD6" s="27"/>
      <c r="CYE6" s="27"/>
      <c r="CYF6" s="27"/>
      <c r="CYG6" s="27"/>
      <c r="CYH6" s="27"/>
      <c r="CYI6" s="27"/>
      <c r="CYJ6" s="27"/>
      <c r="CYK6" s="27"/>
      <c r="CYL6" s="27"/>
      <c r="CYM6" s="27"/>
      <c r="CYN6" s="27"/>
      <c r="CYO6" s="27"/>
      <c r="CYP6" s="27"/>
      <c r="CYQ6" s="27"/>
      <c r="CYR6" s="27"/>
      <c r="CYS6" s="27"/>
      <c r="CYT6" s="27"/>
      <c r="CYU6" s="27"/>
      <c r="CYV6" s="27"/>
      <c r="CYW6" s="27"/>
      <c r="CYX6" s="27"/>
      <c r="CYY6" s="27"/>
      <c r="CYZ6" s="27"/>
      <c r="CZA6" s="27"/>
      <c r="CZB6" s="27"/>
      <c r="CZC6" s="27"/>
      <c r="CZD6" s="27"/>
      <c r="CZE6" s="27"/>
      <c r="CZF6" s="27"/>
      <c r="CZG6" s="27"/>
      <c r="CZH6" s="27"/>
      <c r="CZI6" s="27"/>
      <c r="CZJ6" s="27"/>
      <c r="CZK6" s="27"/>
      <c r="CZL6" s="27"/>
      <c r="CZM6" s="27"/>
      <c r="CZN6" s="27"/>
      <c r="CZO6" s="27"/>
      <c r="CZP6" s="27"/>
      <c r="CZQ6" s="27"/>
      <c r="CZR6" s="27"/>
      <c r="CZS6" s="27"/>
      <c r="CZT6" s="27"/>
      <c r="CZU6" s="27"/>
      <c r="CZV6" s="27"/>
      <c r="CZW6" s="27"/>
      <c r="CZX6" s="27"/>
      <c r="CZY6" s="27"/>
      <c r="CZZ6" s="27"/>
      <c r="DAA6" s="27"/>
      <c r="DAB6" s="27"/>
      <c r="DAC6" s="27"/>
      <c r="DAD6" s="27"/>
      <c r="DAE6" s="27"/>
      <c r="DAF6" s="27"/>
      <c r="DAG6" s="27"/>
      <c r="DAH6" s="27"/>
      <c r="DAI6" s="27"/>
      <c r="DAJ6" s="27"/>
      <c r="DAK6" s="27"/>
      <c r="DAL6" s="27"/>
      <c r="DAM6" s="27"/>
      <c r="DAN6" s="27"/>
      <c r="DAO6" s="27"/>
      <c r="DAP6" s="27"/>
      <c r="DAQ6" s="27"/>
      <c r="DAR6" s="27"/>
      <c r="DAS6" s="27"/>
      <c r="DAT6" s="27"/>
      <c r="DAU6" s="27"/>
      <c r="DAV6" s="27"/>
      <c r="DAW6" s="27"/>
      <c r="DAX6" s="27"/>
      <c r="DAY6" s="27"/>
      <c r="DAZ6" s="27"/>
      <c r="DBA6" s="27"/>
      <c r="DBB6" s="27"/>
      <c r="DBC6" s="27"/>
      <c r="DBD6" s="27"/>
      <c r="DBE6" s="27"/>
      <c r="DBF6" s="27"/>
      <c r="DBG6" s="27"/>
      <c r="DBH6" s="27"/>
      <c r="DBI6" s="27"/>
      <c r="DBJ6" s="27"/>
      <c r="DBK6" s="27"/>
      <c r="DBL6" s="27"/>
      <c r="DBM6" s="27"/>
      <c r="DBN6" s="27"/>
      <c r="DBO6" s="27"/>
      <c r="DBP6" s="27"/>
      <c r="DBQ6" s="27"/>
      <c r="DBR6" s="27"/>
      <c r="DBS6" s="27"/>
      <c r="DBT6" s="27"/>
      <c r="DBU6" s="27"/>
      <c r="DBV6" s="27"/>
      <c r="DBW6" s="27"/>
      <c r="DBX6" s="27"/>
      <c r="DBY6" s="27"/>
      <c r="DBZ6" s="27"/>
      <c r="DCA6" s="27"/>
      <c r="DCB6" s="27"/>
      <c r="DCC6" s="27"/>
      <c r="DCD6" s="27"/>
      <c r="DCE6" s="27"/>
      <c r="DCF6" s="27"/>
      <c r="DCG6" s="27"/>
      <c r="DCH6" s="27"/>
      <c r="DCI6" s="27"/>
      <c r="DCJ6" s="27"/>
      <c r="DCK6" s="27"/>
      <c r="DCL6" s="27"/>
      <c r="DCM6" s="27"/>
      <c r="DCN6" s="27"/>
      <c r="DCO6" s="27"/>
      <c r="DCP6" s="27"/>
      <c r="DCQ6" s="27"/>
      <c r="DCR6" s="27"/>
      <c r="DCS6" s="27"/>
      <c r="DCT6" s="27"/>
      <c r="DCU6" s="27"/>
      <c r="DCV6" s="27"/>
      <c r="DCW6" s="27"/>
      <c r="DCX6" s="27"/>
      <c r="DCY6" s="27"/>
      <c r="DCZ6" s="27"/>
      <c r="DDA6" s="27"/>
      <c r="DDB6" s="27"/>
      <c r="DDC6" s="27"/>
      <c r="DDD6" s="27"/>
      <c r="DDE6" s="27"/>
      <c r="DDF6" s="27"/>
      <c r="DDG6" s="27"/>
      <c r="DDH6" s="27"/>
      <c r="DDI6" s="27"/>
      <c r="DDJ6" s="27"/>
      <c r="DDK6" s="27"/>
      <c r="DDL6" s="27"/>
      <c r="DDM6" s="27"/>
      <c r="DDN6" s="27"/>
      <c r="DDO6" s="27"/>
      <c r="DDP6" s="27"/>
      <c r="DDQ6" s="27"/>
      <c r="DDR6" s="27"/>
      <c r="DDS6" s="27"/>
      <c r="DDT6" s="27"/>
      <c r="DDU6" s="27"/>
      <c r="DDV6" s="27"/>
      <c r="DDW6" s="27"/>
      <c r="DDX6" s="27"/>
      <c r="DDY6" s="27"/>
      <c r="DDZ6" s="27"/>
      <c r="DEA6" s="27"/>
      <c r="DEB6" s="27"/>
      <c r="DEC6" s="27"/>
      <c r="DED6" s="27"/>
      <c r="DEE6" s="27"/>
      <c r="DEF6" s="27"/>
      <c r="DEG6" s="27"/>
      <c r="DEH6" s="27"/>
      <c r="DEI6" s="27"/>
      <c r="DEJ6" s="27"/>
      <c r="DEK6" s="27"/>
      <c r="DEL6" s="27"/>
      <c r="DEM6" s="27"/>
      <c r="DEN6" s="27"/>
      <c r="DEO6" s="27"/>
      <c r="DEP6" s="27"/>
      <c r="DEQ6" s="27"/>
      <c r="DER6" s="27"/>
      <c r="DES6" s="27"/>
      <c r="DET6" s="27"/>
      <c r="DEU6" s="27"/>
      <c r="DEV6" s="27"/>
      <c r="DEW6" s="27"/>
      <c r="DEX6" s="27"/>
      <c r="DEY6" s="27"/>
      <c r="DEZ6" s="27"/>
      <c r="DFA6" s="27"/>
      <c r="DFB6" s="27"/>
      <c r="DFC6" s="27"/>
      <c r="DFD6" s="27"/>
      <c r="DFE6" s="27"/>
      <c r="DFF6" s="27"/>
      <c r="DFG6" s="27"/>
      <c r="DFH6" s="27"/>
      <c r="DFI6" s="27"/>
      <c r="DFJ6" s="27"/>
      <c r="DFK6" s="27"/>
      <c r="DFL6" s="27"/>
      <c r="DFM6" s="27"/>
      <c r="DFN6" s="27"/>
      <c r="DFO6" s="27"/>
      <c r="DFP6" s="27"/>
      <c r="DFQ6" s="27"/>
      <c r="DFR6" s="27"/>
      <c r="DFS6" s="27"/>
      <c r="DFT6" s="27"/>
      <c r="DFU6" s="27"/>
      <c r="DFV6" s="27"/>
      <c r="DFW6" s="27"/>
      <c r="DFX6" s="27"/>
      <c r="DFY6" s="27"/>
      <c r="DFZ6" s="27"/>
      <c r="DGA6" s="27"/>
      <c r="DGB6" s="27"/>
      <c r="DGC6" s="27"/>
      <c r="DGD6" s="27"/>
      <c r="DGE6" s="27"/>
      <c r="DGF6" s="27"/>
      <c r="DGG6" s="27"/>
      <c r="DGH6" s="27"/>
      <c r="DGI6" s="27"/>
      <c r="DGJ6" s="27"/>
      <c r="DGK6" s="27"/>
      <c r="DGL6" s="27"/>
      <c r="DGM6" s="27"/>
      <c r="DGN6" s="27"/>
      <c r="DGO6" s="27"/>
      <c r="DGP6" s="27"/>
      <c r="DGQ6" s="27"/>
      <c r="DGR6" s="27"/>
      <c r="DGS6" s="27"/>
      <c r="DGT6" s="27"/>
      <c r="DGU6" s="27"/>
      <c r="DGV6" s="27"/>
      <c r="DGW6" s="27"/>
      <c r="DGX6" s="27"/>
      <c r="DGY6" s="27"/>
      <c r="DGZ6" s="27"/>
      <c r="DHA6" s="27"/>
      <c r="DHB6" s="27"/>
      <c r="DHC6" s="27"/>
      <c r="DHD6" s="27"/>
      <c r="DHE6" s="27"/>
      <c r="DHF6" s="27"/>
      <c r="DHG6" s="27"/>
      <c r="DHH6" s="27"/>
      <c r="DHI6" s="27"/>
      <c r="DHJ6" s="27"/>
      <c r="DHK6" s="27"/>
      <c r="DHL6" s="27"/>
      <c r="DHM6" s="27"/>
      <c r="DHN6" s="27"/>
      <c r="DHO6" s="27"/>
      <c r="DHP6" s="27"/>
      <c r="DHQ6" s="27"/>
      <c r="DHR6" s="27"/>
      <c r="DHS6" s="27"/>
      <c r="DHT6" s="27"/>
      <c r="DHU6" s="27"/>
      <c r="DHV6" s="27"/>
      <c r="DHW6" s="27"/>
      <c r="DHX6" s="27"/>
      <c r="DHY6" s="27"/>
      <c r="DHZ6" s="27"/>
      <c r="DIA6" s="27"/>
      <c r="DIB6" s="27"/>
      <c r="DIC6" s="27"/>
      <c r="DID6" s="27"/>
      <c r="DIE6" s="27"/>
      <c r="DIF6" s="27"/>
      <c r="DIG6" s="27"/>
      <c r="DIH6" s="27"/>
      <c r="DII6" s="27"/>
      <c r="DIJ6" s="27"/>
      <c r="DIK6" s="27"/>
      <c r="DIL6" s="27"/>
      <c r="DIM6" s="27"/>
      <c r="DIN6" s="27"/>
      <c r="DIO6" s="27"/>
      <c r="DIP6" s="27"/>
      <c r="DIQ6" s="27"/>
      <c r="DIR6" s="27"/>
      <c r="DIS6" s="27"/>
      <c r="DIT6" s="27"/>
      <c r="DIU6" s="27"/>
      <c r="DIV6" s="27"/>
      <c r="DIW6" s="27"/>
      <c r="DIX6" s="27"/>
      <c r="DIY6" s="27"/>
      <c r="DIZ6" s="27"/>
      <c r="DJA6" s="27"/>
      <c r="DJB6" s="27"/>
      <c r="DJC6" s="27"/>
      <c r="DJD6" s="27"/>
      <c r="DJE6" s="27"/>
      <c r="DJF6" s="27"/>
      <c r="DJG6" s="27"/>
      <c r="DJH6" s="27"/>
      <c r="DJI6" s="27"/>
      <c r="DJJ6" s="27"/>
      <c r="DJK6" s="27"/>
      <c r="DJL6" s="27"/>
      <c r="DJM6" s="27"/>
      <c r="DJN6" s="27"/>
      <c r="DJO6" s="27"/>
      <c r="DJP6" s="27"/>
      <c r="DJQ6" s="27"/>
      <c r="DJR6" s="27"/>
      <c r="DJS6" s="27"/>
      <c r="DJT6" s="27"/>
      <c r="DJU6" s="27"/>
      <c r="DJV6" s="27"/>
      <c r="DJW6" s="27"/>
      <c r="DJX6" s="27"/>
      <c r="DJY6" s="27"/>
      <c r="DJZ6" s="27"/>
      <c r="DKA6" s="27"/>
      <c r="DKB6" s="27"/>
      <c r="DKC6" s="27"/>
      <c r="DKD6" s="27"/>
      <c r="DKE6" s="27"/>
      <c r="DKF6" s="27"/>
      <c r="DKG6" s="27"/>
      <c r="DKH6" s="27"/>
      <c r="DKI6" s="27"/>
      <c r="DKJ6" s="27"/>
      <c r="DKK6" s="27"/>
      <c r="DKL6" s="27"/>
      <c r="DKM6" s="27"/>
      <c r="DKN6" s="27"/>
      <c r="DKO6" s="27"/>
      <c r="DKP6" s="27"/>
      <c r="DKQ6" s="27"/>
      <c r="DKR6" s="27"/>
      <c r="DKS6" s="27"/>
      <c r="DKT6" s="27"/>
      <c r="DKU6" s="27"/>
      <c r="DKV6" s="27"/>
      <c r="DKW6" s="27"/>
      <c r="DKX6" s="27"/>
      <c r="DKY6" s="27"/>
      <c r="DKZ6" s="27"/>
      <c r="DLA6" s="27"/>
      <c r="DLB6" s="27"/>
      <c r="DLC6" s="27"/>
      <c r="DLD6" s="27"/>
      <c r="DLE6" s="27"/>
      <c r="DLF6" s="27"/>
      <c r="DLG6" s="27"/>
      <c r="DLH6" s="27"/>
      <c r="DLI6" s="27"/>
      <c r="DLJ6" s="27"/>
      <c r="DLK6" s="27"/>
      <c r="DLL6" s="27"/>
      <c r="DLM6" s="27"/>
      <c r="DLN6" s="27"/>
      <c r="DLO6" s="27"/>
      <c r="DLP6" s="27"/>
      <c r="DLQ6" s="27"/>
      <c r="DLR6" s="27"/>
      <c r="DLS6" s="27"/>
      <c r="DLT6" s="27"/>
      <c r="DLU6" s="27"/>
      <c r="DLV6" s="27"/>
      <c r="DLW6" s="27"/>
      <c r="DLX6" s="27"/>
      <c r="DLY6" s="27"/>
      <c r="DLZ6" s="27"/>
      <c r="DMA6" s="27"/>
      <c r="DMB6" s="27"/>
      <c r="DMC6" s="27"/>
      <c r="DMD6" s="27"/>
      <c r="DME6" s="27"/>
      <c r="DMF6" s="27"/>
      <c r="DMG6" s="27"/>
      <c r="DMH6" s="27"/>
      <c r="DMI6" s="27"/>
      <c r="DMJ6" s="27"/>
      <c r="DMK6" s="27"/>
      <c r="DML6" s="27"/>
      <c r="DMM6" s="27"/>
      <c r="DMN6" s="27"/>
      <c r="DMO6" s="27"/>
      <c r="DMP6" s="27"/>
      <c r="DMQ6" s="27"/>
      <c r="DMR6" s="27"/>
      <c r="DMS6" s="27"/>
      <c r="DMT6" s="27"/>
      <c r="DMU6" s="27"/>
      <c r="DMV6" s="27"/>
      <c r="DMW6" s="27"/>
      <c r="DMX6" s="27"/>
      <c r="DMY6" s="27"/>
      <c r="DMZ6" s="27"/>
      <c r="DNA6" s="27"/>
      <c r="DNB6" s="27"/>
      <c r="DNC6" s="27"/>
      <c r="DND6" s="27"/>
      <c r="DNE6" s="27"/>
      <c r="DNF6" s="27"/>
      <c r="DNG6" s="27"/>
      <c r="DNH6" s="27"/>
      <c r="DNI6" s="27"/>
      <c r="DNJ6" s="27"/>
      <c r="DNK6" s="27"/>
      <c r="DNL6" s="27"/>
      <c r="DNM6" s="27"/>
      <c r="DNN6" s="27"/>
      <c r="DNO6" s="27"/>
      <c r="DNP6" s="27"/>
      <c r="DNQ6" s="27"/>
      <c r="DNR6" s="27"/>
      <c r="DNS6" s="27"/>
      <c r="DNT6" s="27"/>
      <c r="DNU6" s="27"/>
      <c r="DNV6" s="27"/>
      <c r="DNW6" s="27"/>
      <c r="DNX6" s="27"/>
      <c r="DNY6" s="27"/>
      <c r="DNZ6" s="27"/>
      <c r="DOA6" s="27"/>
      <c r="DOB6" s="27"/>
      <c r="DOC6" s="27"/>
      <c r="DOD6" s="27"/>
      <c r="DOE6" s="27"/>
      <c r="DOF6" s="27"/>
      <c r="DOG6" s="27"/>
      <c r="DOH6" s="27"/>
      <c r="DOI6" s="27"/>
      <c r="DOJ6" s="27"/>
      <c r="DOK6" s="27"/>
      <c r="DOL6" s="27"/>
      <c r="DOM6" s="27"/>
      <c r="DON6" s="27"/>
      <c r="DOO6" s="27"/>
      <c r="DOP6" s="27"/>
      <c r="DOQ6" s="27"/>
      <c r="DOR6" s="27"/>
      <c r="DOS6" s="27"/>
      <c r="DOT6" s="27"/>
      <c r="DOU6" s="27"/>
      <c r="DOV6" s="27"/>
      <c r="DOW6" s="27"/>
      <c r="DOX6" s="27"/>
      <c r="DOY6" s="27"/>
      <c r="DOZ6" s="27"/>
      <c r="DPA6" s="27"/>
      <c r="DPB6" s="27"/>
      <c r="DPC6" s="27"/>
      <c r="DPD6" s="27"/>
      <c r="DPE6" s="27"/>
      <c r="DPF6" s="27"/>
      <c r="DPG6" s="27"/>
      <c r="DPH6" s="27"/>
      <c r="DPI6" s="27"/>
      <c r="DPJ6" s="27"/>
      <c r="DPK6" s="27"/>
      <c r="DPL6" s="27"/>
      <c r="DPM6" s="27"/>
      <c r="DPN6" s="27"/>
      <c r="DPO6" s="27"/>
      <c r="DPP6" s="27"/>
      <c r="DPQ6" s="27"/>
      <c r="DPR6" s="27"/>
      <c r="DPS6" s="27"/>
      <c r="DPT6" s="27"/>
      <c r="DPU6" s="27"/>
      <c r="DPV6" s="27"/>
      <c r="DPW6" s="27"/>
      <c r="DPX6" s="27"/>
      <c r="DPY6" s="27"/>
      <c r="DPZ6" s="27"/>
      <c r="DQA6" s="27"/>
      <c r="DQB6" s="27"/>
      <c r="DQC6" s="27"/>
      <c r="DQD6" s="27"/>
      <c r="DQE6" s="27"/>
      <c r="DQF6" s="27"/>
      <c r="DQG6" s="27"/>
      <c r="DQH6" s="27"/>
      <c r="DQI6" s="27"/>
      <c r="DQJ6" s="27"/>
      <c r="DQK6" s="27"/>
      <c r="DQL6" s="27"/>
      <c r="DQM6" s="27"/>
      <c r="DQN6" s="27"/>
      <c r="DQO6" s="27"/>
      <c r="DQP6" s="27"/>
      <c r="DQQ6" s="27"/>
      <c r="DQR6" s="27"/>
      <c r="DQS6" s="27"/>
      <c r="DQT6" s="27"/>
      <c r="DQU6" s="27"/>
      <c r="DQV6" s="27"/>
      <c r="DQW6" s="27"/>
      <c r="DQX6" s="27"/>
      <c r="DQY6" s="27"/>
      <c r="DQZ6" s="27"/>
      <c r="DRA6" s="27"/>
      <c r="DRB6" s="27"/>
      <c r="DRC6" s="27"/>
      <c r="DRD6" s="27"/>
      <c r="DRE6" s="27"/>
      <c r="DRF6" s="27"/>
      <c r="DRG6" s="27"/>
      <c r="DRH6" s="27"/>
      <c r="DRI6" s="27"/>
      <c r="DRJ6" s="27"/>
      <c r="DRK6" s="27"/>
      <c r="DRL6" s="27"/>
      <c r="DRM6" s="27"/>
      <c r="DRN6" s="27"/>
      <c r="DRO6" s="27"/>
      <c r="DRP6" s="27"/>
      <c r="DRQ6" s="27"/>
      <c r="DRR6" s="27"/>
      <c r="DRS6" s="27"/>
      <c r="DRT6" s="27"/>
      <c r="DRU6" s="27"/>
      <c r="DRV6" s="27"/>
      <c r="DRW6" s="27"/>
      <c r="DRX6" s="27"/>
      <c r="DRY6" s="27"/>
      <c r="DRZ6" s="27"/>
      <c r="DSA6" s="27"/>
      <c r="DSB6" s="27"/>
      <c r="DSC6" s="27"/>
      <c r="DSD6" s="27"/>
      <c r="DSE6" s="27"/>
      <c r="DSF6" s="27"/>
      <c r="DSG6" s="27"/>
      <c r="DSH6" s="27"/>
      <c r="DSI6" s="27"/>
      <c r="DSJ6" s="27"/>
      <c r="DSK6" s="27"/>
      <c r="DSL6" s="27"/>
      <c r="DSM6" s="27"/>
      <c r="DSN6" s="27"/>
      <c r="DSO6" s="27"/>
      <c r="DSP6" s="27"/>
      <c r="DSQ6" s="27"/>
      <c r="DSR6" s="27"/>
      <c r="DSS6" s="27"/>
      <c r="DST6" s="27"/>
      <c r="DSU6" s="27"/>
      <c r="DSV6" s="27"/>
      <c r="DSW6" s="27"/>
      <c r="DSX6" s="27"/>
      <c r="DSY6" s="27"/>
      <c r="DSZ6" s="27"/>
      <c r="DTA6" s="27"/>
      <c r="DTB6" s="27"/>
      <c r="DTC6" s="27"/>
      <c r="DTD6" s="27"/>
      <c r="DTE6" s="27"/>
      <c r="DTF6" s="27"/>
      <c r="DTG6" s="27"/>
      <c r="DTH6" s="27"/>
      <c r="DTI6" s="27"/>
      <c r="DTJ6" s="27"/>
      <c r="DTK6" s="27"/>
      <c r="DTL6" s="27"/>
      <c r="DTM6" s="27"/>
      <c r="DTN6" s="27"/>
      <c r="DTO6" s="27"/>
      <c r="DTP6" s="27"/>
      <c r="DTQ6" s="27"/>
      <c r="DTR6" s="27"/>
      <c r="DTS6" s="27"/>
      <c r="DTT6" s="27"/>
      <c r="DTU6" s="27"/>
      <c r="DTV6" s="27"/>
      <c r="DTW6" s="27"/>
      <c r="DTX6" s="27"/>
      <c r="DTY6" s="27"/>
      <c r="DTZ6" s="27"/>
      <c r="DUA6" s="27"/>
      <c r="DUB6" s="27"/>
      <c r="DUC6" s="27"/>
      <c r="DUD6" s="27"/>
      <c r="DUE6" s="27"/>
      <c r="DUF6" s="27"/>
      <c r="DUG6" s="27"/>
      <c r="DUH6" s="27"/>
      <c r="DUI6" s="27"/>
      <c r="DUJ6" s="27"/>
      <c r="DUK6" s="27"/>
      <c r="DUL6" s="27"/>
      <c r="DUM6" s="27"/>
      <c r="DUN6" s="27"/>
      <c r="DUO6" s="27"/>
      <c r="DUP6" s="27"/>
      <c r="DUQ6" s="27"/>
      <c r="DUR6" s="27"/>
      <c r="DUS6" s="27"/>
      <c r="DUT6" s="27"/>
      <c r="DUU6" s="27"/>
      <c r="DUV6" s="27"/>
      <c r="DUW6" s="27"/>
      <c r="DUX6" s="27"/>
      <c r="DUY6" s="27"/>
      <c r="DUZ6" s="27"/>
      <c r="DVA6" s="27"/>
      <c r="DVB6" s="27"/>
      <c r="DVC6" s="27"/>
      <c r="DVD6" s="27"/>
      <c r="DVE6" s="27"/>
      <c r="DVF6" s="27"/>
      <c r="DVG6" s="27"/>
      <c r="DVH6" s="27"/>
      <c r="DVI6" s="27"/>
      <c r="DVJ6" s="27"/>
      <c r="DVK6" s="27"/>
      <c r="DVL6" s="27"/>
      <c r="DVM6" s="27"/>
      <c r="DVN6" s="27"/>
      <c r="DVO6" s="27"/>
      <c r="DVP6" s="27"/>
      <c r="DVQ6" s="27"/>
      <c r="DVR6" s="27"/>
      <c r="DVS6" s="27"/>
      <c r="DVT6" s="27"/>
      <c r="DVU6" s="27"/>
      <c r="DVV6" s="27"/>
      <c r="DVW6" s="27"/>
      <c r="DVX6" s="27"/>
      <c r="DVY6" s="27"/>
      <c r="DVZ6" s="27"/>
      <c r="DWA6" s="27"/>
      <c r="DWB6" s="27"/>
      <c r="DWC6" s="27"/>
      <c r="DWD6" s="27"/>
      <c r="DWE6" s="27"/>
      <c r="DWF6" s="27"/>
      <c r="DWG6" s="27"/>
      <c r="DWH6" s="27"/>
      <c r="DWI6" s="27"/>
      <c r="DWJ6" s="27"/>
      <c r="DWK6" s="27"/>
      <c r="DWL6" s="27"/>
      <c r="DWM6" s="27"/>
      <c r="DWN6" s="27"/>
      <c r="DWO6" s="27"/>
      <c r="DWP6" s="27"/>
      <c r="DWQ6" s="27"/>
      <c r="DWR6" s="27"/>
      <c r="DWS6" s="27"/>
      <c r="DWT6" s="27"/>
      <c r="DWU6" s="27"/>
      <c r="DWV6" s="27"/>
      <c r="DWW6" s="27"/>
      <c r="DWX6" s="27"/>
      <c r="DWY6" s="27"/>
      <c r="DWZ6" s="27"/>
      <c r="DXA6" s="27"/>
      <c r="DXB6" s="27"/>
      <c r="DXC6" s="27"/>
      <c r="DXD6" s="27"/>
      <c r="DXE6" s="27"/>
      <c r="DXF6" s="27"/>
      <c r="DXG6" s="27"/>
      <c r="DXH6" s="27"/>
      <c r="DXI6" s="27"/>
      <c r="DXJ6" s="27"/>
      <c r="DXK6" s="27"/>
      <c r="DXL6" s="27"/>
      <c r="DXM6" s="27"/>
      <c r="DXN6" s="27"/>
      <c r="DXO6" s="27"/>
      <c r="DXP6" s="27"/>
      <c r="DXQ6" s="27"/>
      <c r="DXR6" s="27"/>
      <c r="DXS6" s="27"/>
      <c r="DXT6" s="27"/>
      <c r="DXU6" s="27"/>
      <c r="DXV6" s="27"/>
      <c r="DXW6" s="27"/>
      <c r="DXX6" s="27"/>
      <c r="DXY6" s="27"/>
      <c r="DXZ6" s="27"/>
      <c r="DYA6" s="27"/>
      <c r="DYB6" s="27"/>
      <c r="DYC6" s="27"/>
      <c r="DYD6" s="27"/>
      <c r="DYE6" s="27"/>
      <c r="DYF6" s="27"/>
      <c r="DYG6" s="27"/>
      <c r="DYH6" s="27"/>
      <c r="DYI6" s="27"/>
      <c r="DYJ6" s="27"/>
      <c r="DYK6" s="27"/>
      <c r="DYL6" s="27"/>
      <c r="DYM6" s="27"/>
      <c r="DYN6" s="27"/>
      <c r="DYO6" s="27"/>
      <c r="DYP6" s="27"/>
      <c r="DYQ6" s="27"/>
      <c r="DYR6" s="27"/>
      <c r="DYS6" s="27"/>
      <c r="DYT6" s="27"/>
      <c r="DYU6" s="27"/>
      <c r="DYV6" s="27"/>
      <c r="DYW6" s="27"/>
      <c r="DYX6" s="27"/>
      <c r="DYY6" s="27"/>
      <c r="DYZ6" s="27"/>
      <c r="DZA6" s="27"/>
      <c r="DZB6" s="27"/>
      <c r="DZC6" s="27"/>
      <c r="DZD6" s="27"/>
      <c r="DZE6" s="27"/>
      <c r="DZF6" s="27"/>
      <c r="DZG6" s="27"/>
      <c r="DZH6" s="27"/>
      <c r="DZI6" s="27"/>
      <c r="DZJ6" s="27"/>
      <c r="DZK6" s="27"/>
      <c r="DZL6" s="27"/>
      <c r="DZM6" s="27"/>
      <c r="DZN6" s="27"/>
      <c r="DZO6" s="27"/>
      <c r="DZP6" s="27"/>
      <c r="DZQ6" s="27"/>
      <c r="DZR6" s="27"/>
      <c r="DZS6" s="27"/>
      <c r="DZT6" s="27"/>
      <c r="DZU6" s="27"/>
      <c r="DZV6" s="27"/>
      <c r="DZW6" s="27"/>
      <c r="DZX6" s="27"/>
      <c r="DZY6" s="27"/>
      <c r="DZZ6" s="27"/>
      <c r="EAA6" s="27"/>
      <c r="EAB6" s="27"/>
      <c r="EAC6" s="27"/>
      <c r="EAD6" s="27"/>
      <c r="EAE6" s="27"/>
      <c r="EAF6" s="27"/>
      <c r="EAG6" s="27"/>
      <c r="EAH6" s="27"/>
      <c r="EAI6" s="27"/>
      <c r="EAJ6" s="27"/>
      <c r="EAK6" s="27"/>
      <c r="EAL6" s="27"/>
      <c r="EAM6" s="27"/>
      <c r="EAN6" s="27"/>
      <c r="EAO6" s="27"/>
      <c r="EAP6" s="27"/>
      <c r="EAQ6" s="27"/>
      <c r="EAR6" s="27"/>
      <c r="EAS6" s="27"/>
      <c r="EAT6" s="27"/>
      <c r="EAU6" s="27"/>
      <c r="EAV6" s="27"/>
      <c r="EAW6" s="27"/>
      <c r="EAX6" s="27"/>
      <c r="EAY6" s="27"/>
      <c r="EAZ6" s="27"/>
      <c r="EBA6" s="27"/>
      <c r="EBB6" s="27"/>
      <c r="EBC6" s="27"/>
      <c r="EBD6" s="27"/>
      <c r="EBE6" s="27"/>
      <c r="EBF6" s="27"/>
      <c r="EBG6" s="27"/>
      <c r="EBH6" s="27"/>
      <c r="EBI6" s="27"/>
      <c r="EBJ6" s="27"/>
      <c r="EBK6" s="27"/>
      <c r="EBL6" s="27"/>
      <c r="EBM6" s="27"/>
      <c r="EBN6" s="27"/>
      <c r="EBO6" s="27"/>
      <c r="EBP6" s="27"/>
      <c r="EBQ6" s="27"/>
      <c r="EBR6" s="27"/>
      <c r="EBS6" s="27"/>
      <c r="EBT6" s="27"/>
      <c r="EBU6" s="27"/>
      <c r="EBV6" s="27"/>
      <c r="EBW6" s="27"/>
      <c r="EBX6" s="27"/>
      <c r="EBY6" s="27"/>
      <c r="EBZ6" s="27"/>
      <c r="ECA6" s="27"/>
      <c r="ECB6" s="27"/>
      <c r="ECC6" s="27"/>
      <c r="ECD6" s="27"/>
      <c r="ECE6" s="27"/>
      <c r="ECF6" s="27"/>
      <c r="ECG6" s="27"/>
      <c r="ECH6" s="27"/>
      <c r="ECI6" s="27"/>
      <c r="ECJ6" s="27"/>
      <c r="ECK6" s="27"/>
      <c r="ECL6" s="27"/>
      <c r="ECM6" s="27"/>
      <c r="ECN6" s="27"/>
      <c r="ECO6" s="27"/>
      <c r="ECP6" s="27"/>
      <c r="ECQ6" s="27"/>
      <c r="ECR6" s="27"/>
      <c r="ECS6" s="27"/>
      <c r="ECT6" s="27"/>
      <c r="ECU6" s="27"/>
      <c r="ECV6" s="27"/>
      <c r="ECW6" s="27"/>
      <c r="ECX6" s="27"/>
      <c r="ECY6" s="27"/>
      <c r="ECZ6" s="27"/>
      <c r="EDA6" s="27"/>
      <c r="EDB6" s="27"/>
      <c r="EDC6" s="27"/>
      <c r="EDD6" s="27"/>
      <c r="EDE6" s="27"/>
      <c r="EDF6" s="27"/>
      <c r="EDG6" s="27"/>
      <c r="EDH6" s="27"/>
      <c r="EDI6" s="27"/>
      <c r="EDJ6" s="27"/>
      <c r="EDK6" s="27"/>
      <c r="EDL6" s="27"/>
      <c r="EDM6" s="27"/>
      <c r="EDN6" s="27"/>
      <c r="EDO6" s="27"/>
      <c r="EDP6" s="27"/>
      <c r="EDQ6" s="27"/>
      <c r="EDR6" s="27"/>
      <c r="EDS6" s="27"/>
      <c r="EDT6" s="27"/>
      <c r="EDU6" s="27"/>
      <c r="EDV6" s="27"/>
      <c r="EDW6" s="27"/>
      <c r="EDX6" s="27"/>
      <c r="EDY6" s="27"/>
      <c r="EDZ6" s="27"/>
      <c r="EEA6" s="27"/>
      <c r="EEB6" s="27"/>
      <c r="EEC6" s="27"/>
      <c r="EED6" s="27"/>
      <c r="EEE6" s="27"/>
      <c r="EEF6" s="27"/>
      <c r="EEG6" s="27"/>
      <c r="EEH6" s="27"/>
      <c r="EEI6" s="27"/>
      <c r="EEJ6" s="27"/>
      <c r="EEK6" s="27"/>
      <c r="EEL6" s="27"/>
      <c r="EEM6" s="27"/>
      <c r="EEN6" s="27"/>
      <c r="EEO6" s="27"/>
      <c r="EEP6" s="27"/>
      <c r="EEQ6" s="27"/>
      <c r="EER6" s="27"/>
      <c r="EES6" s="27"/>
      <c r="EET6" s="27"/>
      <c r="EEU6" s="27"/>
      <c r="EEV6" s="27"/>
      <c r="EEW6" s="27"/>
      <c r="EEX6" s="27"/>
      <c r="EEY6" s="27"/>
      <c r="EEZ6" s="27"/>
      <c r="EFA6" s="27"/>
      <c r="EFB6" s="27"/>
      <c r="EFC6" s="27"/>
      <c r="EFD6" s="27"/>
      <c r="EFE6" s="27"/>
      <c r="EFF6" s="27"/>
      <c r="EFG6" s="27"/>
      <c r="EFH6" s="27"/>
      <c r="EFI6" s="27"/>
      <c r="EFJ6" s="27"/>
      <c r="EFK6" s="27"/>
      <c r="EFL6" s="27"/>
      <c r="EFM6" s="27"/>
      <c r="EFN6" s="27"/>
      <c r="EFO6" s="27"/>
      <c r="EFP6" s="27"/>
      <c r="EFQ6" s="27"/>
      <c r="EFR6" s="27"/>
      <c r="EFS6" s="27"/>
      <c r="EFT6" s="27"/>
      <c r="EFU6" s="27"/>
      <c r="EFV6" s="27"/>
      <c r="EFW6" s="27"/>
      <c r="EFX6" s="27"/>
      <c r="EFY6" s="27"/>
      <c r="EFZ6" s="27"/>
      <c r="EGA6" s="27"/>
      <c r="EGB6" s="27"/>
      <c r="EGC6" s="27"/>
      <c r="EGD6" s="27"/>
      <c r="EGE6" s="27"/>
      <c r="EGF6" s="27"/>
      <c r="EGG6" s="27"/>
      <c r="EGH6" s="27"/>
      <c r="EGI6" s="27"/>
      <c r="EGJ6" s="27"/>
      <c r="EGK6" s="27"/>
      <c r="EGL6" s="27"/>
      <c r="EGM6" s="27"/>
      <c r="EGN6" s="27"/>
      <c r="EGO6" s="27"/>
      <c r="EGP6" s="27"/>
      <c r="EGQ6" s="27"/>
      <c r="EGR6" s="27"/>
      <c r="EGS6" s="27"/>
      <c r="EGT6" s="27"/>
      <c r="EGU6" s="27"/>
      <c r="EGV6" s="27"/>
      <c r="EGW6" s="27"/>
      <c r="EGX6" s="27"/>
      <c r="EGY6" s="27"/>
      <c r="EGZ6" s="27"/>
      <c r="EHA6" s="27"/>
      <c r="EHB6" s="27"/>
      <c r="EHC6" s="27"/>
      <c r="EHD6" s="27"/>
      <c r="EHE6" s="27"/>
      <c r="EHF6" s="27"/>
      <c r="EHG6" s="27"/>
      <c r="EHH6" s="27"/>
      <c r="EHI6" s="27"/>
      <c r="EHJ6" s="27"/>
      <c r="EHK6" s="27"/>
      <c r="EHL6" s="27"/>
      <c r="EHM6" s="27"/>
      <c r="EHN6" s="27"/>
      <c r="EHO6" s="27"/>
      <c r="EHP6" s="27"/>
      <c r="EHQ6" s="27"/>
      <c r="EHR6" s="27"/>
      <c r="EHS6" s="27"/>
      <c r="EHT6" s="27"/>
      <c r="EHU6" s="27"/>
      <c r="EHV6" s="27"/>
      <c r="EHW6" s="27"/>
      <c r="EHX6" s="27"/>
      <c r="EHY6" s="27"/>
      <c r="EHZ6" s="27"/>
      <c r="EIA6" s="27"/>
      <c r="EIB6" s="27"/>
      <c r="EIC6" s="27"/>
      <c r="EID6" s="27"/>
      <c r="EIE6" s="27"/>
      <c r="EIF6" s="27"/>
      <c r="EIG6" s="27"/>
      <c r="EIH6" s="27"/>
      <c r="EII6" s="27"/>
      <c r="EIJ6" s="27"/>
      <c r="EIK6" s="27"/>
      <c r="EIL6" s="27"/>
      <c r="EIM6" s="27"/>
      <c r="EIN6" s="27"/>
      <c r="EIO6" s="27"/>
      <c r="EIP6" s="27"/>
      <c r="EIQ6" s="27"/>
      <c r="EIR6" s="27"/>
      <c r="EIS6" s="27"/>
      <c r="EIT6" s="27"/>
      <c r="EIU6" s="27"/>
      <c r="EIV6" s="27"/>
      <c r="EIW6" s="27"/>
      <c r="EIX6" s="27"/>
      <c r="EIY6" s="27"/>
      <c r="EIZ6" s="27"/>
      <c r="EJA6" s="27"/>
      <c r="EJB6" s="27"/>
      <c r="EJC6" s="27"/>
      <c r="EJD6" s="27"/>
      <c r="EJE6" s="27"/>
      <c r="EJF6" s="27"/>
      <c r="EJG6" s="27"/>
      <c r="EJH6" s="27"/>
      <c r="EJI6" s="27"/>
      <c r="EJJ6" s="27"/>
      <c r="EJK6" s="27"/>
      <c r="EJL6" s="27"/>
      <c r="EJM6" s="27"/>
      <c r="EJN6" s="27"/>
      <c r="EJO6" s="27"/>
      <c r="EJP6" s="27"/>
      <c r="EJQ6" s="27"/>
      <c r="EJR6" s="27"/>
      <c r="EJS6" s="27"/>
      <c r="EJT6" s="27"/>
      <c r="EJU6" s="27"/>
      <c r="EJV6" s="27"/>
      <c r="EJW6" s="27"/>
      <c r="EJX6" s="27"/>
      <c r="EJY6" s="27"/>
      <c r="EJZ6" s="27"/>
      <c r="EKA6" s="27"/>
      <c r="EKB6" s="27"/>
      <c r="EKC6" s="27"/>
      <c r="EKD6" s="27"/>
      <c r="EKE6" s="27"/>
      <c r="EKF6" s="27"/>
      <c r="EKG6" s="27"/>
      <c r="EKH6" s="27"/>
      <c r="EKI6" s="27"/>
      <c r="EKJ6" s="27"/>
      <c r="EKK6" s="27"/>
      <c r="EKL6" s="27"/>
      <c r="EKM6" s="27"/>
      <c r="EKN6" s="27"/>
      <c r="EKO6" s="27"/>
      <c r="EKP6" s="27"/>
      <c r="EKQ6" s="27"/>
      <c r="EKR6" s="27"/>
      <c r="EKS6" s="27"/>
      <c r="EKT6" s="27"/>
      <c r="EKU6" s="27"/>
      <c r="EKV6" s="27"/>
      <c r="EKW6" s="27"/>
      <c r="EKX6" s="27"/>
      <c r="EKY6" s="27"/>
      <c r="EKZ6" s="27"/>
      <c r="ELA6" s="27"/>
      <c r="ELB6" s="27"/>
      <c r="ELC6" s="27"/>
      <c r="ELD6" s="27"/>
      <c r="ELE6" s="27"/>
      <c r="ELF6" s="27"/>
      <c r="ELG6" s="27"/>
      <c r="ELH6" s="27"/>
      <c r="ELI6" s="27"/>
      <c r="ELJ6" s="27"/>
      <c r="ELK6" s="27"/>
      <c r="ELL6" s="27"/>
      <c r="ELM6" s="27"/>
      <c r="ELN6" s="27"/>
      <c r="ELO6" s="27"/>
      <c r="ELP6" s="27"/>
      <c r="ELQ6" s="27"/>
      <c r="ELR6" s="27"/>
      <c r="ELS6" s="27"/>
      <c r="ELT6" s="27"/>
      <c r="ELU6" s="27"/>
      <c r="ELV6" s="27"/>
      <c r="ELW6" s="27"/>
      <c r="ELX6" s="27"/>
      <c r="ELY6" s="27"/>
      <c r="ELZ6" s="27"/>
      <c r="EMA6" s="27"/>
      <c r="EMB6" s="27"/>
      <c r="EMC6" s="27"/>
      <c r="EMD6" s="27"/>
      <c r="EME6" s="27"/>
      <c r="EMF6" s="27"/>
      <c r="EMG6" s="27"/>
      <c r="EMH6" s="27"/>
      <c r="EMI6" s="27"/>
      <c r="EMJ6" s="27"/>
      <c r="EMK6" s="27"/>
      <c r="EML6" s="27"/>
      <c r="EMM6" s="27"/>
      <c r="EMN6" s="27"/>
      <c r="EMO6" s="27"/>
      <c r="EMP6" s="27"/>
      <c r="EMQ6" s="27"/>
      <c r="EMR6" s="27"/>
      <c r="EMS6" s="27"/>
      <c r="EMT6" s="27"/>
      <c r="EMU6" s="27"/>
      <c r="EMV6" s="27"/>
      <c r="EMW6" s="27"/>
      <c r="EMX6" s="27"/>
      <c r="EMY6" s="27"/>
      <c r="EMZ6" s="27"/>
      <c r="ENA6" s="27"/>
      <c r="ENB6" s="27"/>
      <c r="ENC6" s="27"/>
      <c r="END6" s="27"/>
      <c r="ENE6" s="27"/>
      <c r="ENF6" s="27"/>
      <c r="ENG6" s="27"/>
      <c r="ENH6" s="27"/>
      <c r="ENI6" s="27"/>
      <c r="ENJ6" s="27"/>
      <c r="ENK6" s="27"/>
      <c r="ENL6" s="27"/>
      <c r="ENM6" s="27"/>
      <c r="ENN6" s="27"/>
      <c r="ENO6" s="27"/>
      <c r="ENP6" s="27"/>
      <c r="ENQ6" s="27"/>
      <c r="ENR6" s="27"/>
      <c r="ENS6" s="27"/>
      <c r="ENT6" s="27"/>
      <c r="ENU6" s="27"/>
      <c r="ENV6" s="27"/>
      <c r="ENW6" s="27"/>
      <c r="ENX6" s="27"/>
      <c r="ENY6" s="27"/>
      <c r="ENZ6" s="27"/>
      <c r="EOA6" s="27"/>
      <c r="EOB6" s="27"/>
      <c r="EOC6" s="27"/>
      <c r="EOD6" s="27"/>
      <c r="EOE6" s="27"/>
      <c r="EOF6" s="27"/>
      <c r="EOG6" s="27"/>
      <c r="EOH6" s="27"/>
      <c r="EOI6" s="27"/>
      <c r="EOJ6" s="27"/>
      <c r="EOK6" s="27"/>
      <c r="EOL6" s="27"/>
      <c r="EOM6" s="27"/>
      <c r="EON6" s="27"/>
      <c r="EOO6" s="27"/>
      <c r="EOP6" s="27"/>
      <c r="EOQ6" s="27"/>
      <c r="EOR6" s="27"/>
      <c r="EOS6" s="27"/>
      <c r="EOT6" s="27"/>
      <c r="EOU6" s="27"/>
      <c r="EOV6" s="27"/>
      <c r="EOW6" s="27"/>
      <c r="EOX6" s="27"/>
      <c r="EOY6" s="27"/>
      <c r="EOZ6" s="27"/>
      <c r="EPA6" s="27"/>
      <c r="EPB6" s="27"/>
      <c r="EPC6" s="27"/>
      <c r="EPD6" s="27"/>
      <c r="EPE6" s="27"/>
      <c r="EPF6" s="27"/>
      <c r="EPG6" s="27"/>
      <c r="EPH6" s="27"/>
      <c r="EPI6" s="27"/>
      <c r="EPJ6" s="27"/>
      <c r="EPK6" s="27"/>
      <c r="EPL6" s="27"/>
      <c r="EPM6" s="27"/>
      <c r="EPN6" s="27"/>
      <c r="EPO6" s="27"/>
      <c r="EPP6" s="27"/>
      <c r="EPQ6" s="27"/>
      <c r="EPR6" s="27"/>
      <c r="EPS6" s="27"/>
      <c r="EPT6" s="27"/>
      <c r="EPU6" s="27"/>
      <c r="EPV6" s="27"/>
      <c r="EPW6" s="27"/>
      <c r="EPX6" s="27"/>
      <c r="EPY6" s="27"/>
      <c r="EPZ6" s="27"/>
      <c r="EQA6" s="27"/>
      <c r="EQB6" s="27"/>
      <c r="EQC6" s="27"/>
      <c r="EQD6" s="27"/>
      <c r="EQE6" s="27"/>
      <c r="EQF6" s="27"/>
      <c r="EQG6" s="27"/>
      <c r="EQH6" s="27"/>
      <c r="EQI6" s="27"/>
      <c r="EQJ6" s="27"/>
      <c r="EQK6" s="27"/>
      <c r="EQL6" s="27"/>
      <c r="EQM6" s="27"/>
      <c r="EQN6" s="27"/>
      <c r="EQO6" s="27"/>
      <c r="EQP6" s="27"/>
      <c r="EQQ6" s="27"/>
      <c r="EQR6" s="27"/>
      <c r="EQS6" s="27"/>
      <c r="EQT6" s="27"/>
      <c r="EQU6" s="27"/>
      <c r="EQV6" s="27"/>
      <c r="EQW6" s="27"/>
      <c r="EQX6" s="27"/>
      <c r="EQY6" s="27"/>
      <c r="EQZ6" s="27"/>
      <c r="ERA6" s="27"/>
      <c r="ERB6" s="27"/>
      <c r="ERC6" s="27"/>
      <c r="ERD6" s="27"/>
      <c r="ERE6" s="27"/>
      <c r="ERF6" s="27"/>
      <c r="ERG6" s="27"/>
      <c r="ERH6" s="27"/>
      <c r="ERI6" s="27"/>
      <c r="ERJ6" s="27"/>
      <c r="ERK6" s="27"/>
      <c r="ERL6" s="27"/>
      <c r="ERM6" s="27"/>
      <c r="ERN6" s="27"/>
      <c r="ERO6" s="27"/>
      <c r="ERP6" s="27"/>
      <c r="ERQ6" s="27"/>
      <c r="ERR6" s="27"/>
      <c r="ERS6" s="27"/>
      <c r="ERT6" s="27"/>
      <c r="ERU6" s="27"/>
      <c r="ERV6" s="27"/>
      <c r="ERW6" s="27"/>
      <c r="ERX6" s="27"/>
      <c r="ERY6" s="27"/>
      <c r="ERZ6" s="27"/>
      <c r="ESA6" s="27"/>
      <c r="ESB6" s="27"/>
      <c r="ESC6" s="27"/>
      <c r="ESD6" s="27"/>
      <c r="ESE6" s="27"/>
      <c r="ESF6" s="27"/>
      <c r="ESG6" s="27"/>
      <c r="ESH6" s="27"/>
      <c r="ESI6" s="27"/>
      <c r="ESJ6" s="27"/>
      <c r="ESK6" s="27"/>
      <c r="ESL6" s="27"/>
      <c r="ESM6" s="27"/>
      <c r="ESN6" s="27"/>
      <c r="ESO6" s="27"/>
      <c r="ESP6" s="27"/>
      <c r="ESQ6" s="27"/>
      <c r="ESR6" s="27"/>
      <c r="ESS6" s="27"/>
      <c r="EST6" s="27"/>
      <c r="ESU6" s="27"/>
      <c r="ESV6" s="27"/>
      <c r="ESW6" s="27"/>
      <c r="ESX6" s="27"/>
      <c r="ESY6" s="27"/>
      <c r="ESZ6" s="27"/>
      <c r="ETA6" s="27"/>
      <c r="ETB6" s="27"/>
      <c r="ETC6" s="27"/>
      <c r="ETD6" s="27"/>
      <c r="ETE6" s="27"/>
      <c r="ETF6" s="27"/>
      <c r="ETG6" s="27"/>
      <c r="ETH6" s="27"/>
      <c r="ETI6" s="27"/>
      <c r="ETJ6" s="27"/>
      <c r="ETK6" s="27"/>
      <c r="ETL6" s="27"/>
      <c r="ETM6" s="27"/>
      <c r="ETN6" s="27"/>
      <c r="ETO6" s="27"/>
      <c r="ETP6" s="27"/>
      <c r="ETQ6" s="27"/>
      <c r="ETR6" s="27"/>
      <c r="ETS6" s="27"/>
      <c r="ETT6" s="27"/>
      <c r="ETU6" s="27"/>
      <c r="ETV6" s="27"/>
      <c r="ETW6" s="27"/>
      <c r="ETX6" s="27"/>
      <c r="ETY6" s="27"/>
      <c r="ETZ6" s="27"/>
      <c r="EUA6" s="27"/>
      <c r="EUB6" s="27"/>
      <c r="EUC6" s="27"/>
      <c r="EUD6" s="27"/>
      <c r="EUE6" s="27"/>
      <c r="EUF6" s="27"/>
      <c r="EUG6" s="27"/>
      <c r="EUH6" s="27"/>
      <c r="EUI6" s="27"/>
      <c r="EUJ6" s="27"/>
      <c r="EUK6" s="27"/>
      <c r="EUL6" s="27"/>
      <c r="EUM6" s="27"/>
      <c r="EUN6" s="27"/>
      <c r="EUO6" s="27"/>
      <c r="EUP6" s="27"/>
      <c r="EUQ6" s="27"/>
      <c r="EUR6" s="27"/>
      <c r="EUS6" s="27"/>
      <c r="EUT6" s="27"/>
      <c r="EUU6" s="27"/>
      <c r="EUV6" s="27"/>
      <c r="EUW6" s="27"/>
      <c r="EUX6" s="27"/>
      <c r="EUY6" s="27"/>
      <c r="EUZ6" s="27"/>
      <c r="EVA6" s="27"/>
      <c r="EVB6" s="27"/>
      <c r="EVC6" s="27"/>
      <c r="EVD6" s="27"/>
      <c r="EVE6" s="27"/>
      <c r="EVF6" s="27"/>
      <c r="EVG6" s="27"/>
      <c r="EVH6" s="27"/>
      <c r="EVI6" s="27"/>
      <c r="EVJ6" s="27"/>
      <c r="EVK6" s="27"/>
      <c r="EVL6" s="27"/>
      <c r="EVM6" s="27"/>
      <c r="EVN6" s="27"/>
      <c r="EVO6" s="27"/>
      <c r="EVP6" s="27"/>
      <c r="EVQ6" s="27"/>
      <c r="EVR6" s="27"/>
      <c r="EVS6" s="27"/>
      <c r="EVT6" s="27"/>
      <c r="EVU6" s="27"/>
      <c r="EVV6" s="27"/>
      <c r="EVW6" s="27"/>
      <c r="EVX6" s="27"/>
      <c r="EVY6" s="27"/>
      <c r="EVZ6" s="27"/>
      <c r="EWA6" s="27"/>
      <c r="EWB6" s="27"/>
      <c r="EWC6" s="27"/>
      <c r="EWD6" s="27"/>
      <c r="EWE6" s="27"/>
      <c r="EWF6" s="27"/>
      <c r="EWG6" s="27"/>
      <c r="EWH6" s="27"/>
      <c r="EWI6" s="27"/>
      <c r="EWJ6" s="27"/>
      <c r="EWK6" s="27"/>
      <c r="EWL6" s="27"/>
      <c r="EWM6" s="27"/>
      <c r="EWN6" s="27"/>
      <c r="EWO6" s="27"/>
      <c r="EWP6" s="27"/>
      <c r="EWQ6" s="27"/>
      <c r="EWR6" s="27"/>
      <c r="EWS6" s="27"/>
      <c r="EWT6" s="27"/>
      <c r="EWU6" s="27"/>
      <c r="EWV6" s="27"/>
      <c r="EWW6" s="27"/>
      <c r="EWX6" s="27"/>
      <c r="EWY6" s="27"/>
      <c r="EWZ6" s="27"/>
      <c r="EXA6" s="27"/>
      <c r="EXB6" s="27"/>
      <c r="EXC6" s="27"/>
      <c r="EXD6" s="27"/>
      <c r="EXE6" s="27"/>
      <c r="EXF6" s="27"/>
      <c r="EXG6" s="27"/>
      <c r="EXH6" s="27"/>
      <c r="EXI6" s="27"/>
      <c r="EXJ6" s="27"/>
      <c r="EXK6" s="27"/>
      <c r="EXL6" s="27"/>
      <c r="EXM6" s="27"/>
      <c r="EXN6" s="27"/>
      <c r="EXO6" s="27"/>
      <c r="EXP6" s="27"/>
      <c r="EXQ6" s="27"/>
      <c r="EXR6" s="27"/>
      <c r="EXS6" s="27"/>
      <c r="EXT6" s="27"/>
      <c r="EXU6" s="27"/>
      <c r="EXV6" s="27"/>
      <c r="EXW6" s="27"/>
      <c r="EXX6" s="27"/>
      <c r="EXY6" s="27"/>
      <c r="EXZ6" s="27"/>
      <c r="EYA6" s="27"/>
      <c r="EYB6" s="27"/>
      <c r="EYC6" s="27"/>
      <c r="EYD6" s="27"/>
      <c r="EYE6" s="27"/>
      <c r="EYF6" s="27"/>
      <c r="EYG6" s="27"/>
      <c r="EYH6" s="27"/>
      <c r="EYI6" s="27"/>
      <c r="EYJ6" s="27"/>
      <c r="EYK6" s="27"/>
      <c r="EYL6" s="27"/>
      <c r="EYM6" s="27"/>
      <c r="EYN6" s="27"/>
      <c r="EYO6" s="27"/>
      <c r="EYP6" s="27"/>
      <c r="EYQ6" s="27"/>
      <c r="EYR6" s="27"/>
      <c r="EYS6" s="27"/>
      <c r="EYT6" s="27"/>
      <c r="EYU6" s="27"/>
      <c r="EYV6" s="27"/>
      <c r="EYW6" s="27"/>
      <c r="EYX6" s="27"/>
      <c r="EYY6" s="27"/>
      <c r="EYZ6" s="27"/>
      <c r="EZA6" s="27"/>
      <c r="EZB6" s="27"/>
      <c r="EZC6" s="27"/>
      <c r="EZD6" s="27"/>
      <c r="EZE6" s="27"/>
      <c r="EZF6" s="27"/>
      <c r="EZG6" s="27"/>
      <c r="EZH6" s="27"/>
      <c r="EZI6" s="27"/>
      <c r="EZJ6" s="27"/>
      <c r="EZK6" s="27"/>
      <c r="EZL6" s="27"/>
      <c r="EZM6" s="27"/>
      <c r="EZN6" s="27"/>
      <c r="EZO6" s="27"/>
      <c r="EZP6" s="27"/>
      <c r="EZQ6" s="27"/>
      <c r="EZR6" s="27"/>
      <c r="EZS6" s="27"/>
      <c r="EZT6" s="27"/>
      <c r="EZU6" s="27"/>
      <c r="EZV6" s="27"/>
      <c r="EZW6" s="27"/>
      <c r="EZX6" s="27"/>
      <c r="EZY6" s="27"/>
      <c r="EZZ6" s="27"/>
      <c r="FAA6" s="27"/>
      <c r="FAB6" s="27"/>
      <c r="FAC6" s="27"/>
      <c r="FAD6" s="27"/>
      <c r="FAE6" s="27"/>
      <c r="FAF6" s="27"/>
      <c r="FAG6" s="27"/>
      <c r="FAH6" s="27"/>
      <c r="FAI6" s="27"/>
      <c r="FAJ6" s="27"/>
      <c r="FAK6" s="27"/>
      <c r="FAL6" s="27"/>
      <c r="FAM6" s="27"/>
      <c r="FAN6" s="27"/>
      <c r="FAO6" s="27"/>
      <c r="FAP6" s="27"/>
      <c r="FAQ6" s="27"/>
      <c r="FAR6" s="27"/>
      <c r="FAS6" s="27"/>
      <c r="FAT6" s="27"/>
      <c r="FAU6" s="27"/>
      <c r="FAV6" s="27"/>
      <c r="FAW6" s="27"/>
      <c r="FAX6" s="27"/>
      <c r="FAY6" s="27"/>
      <c r="FAZ6" s="27"/>
      <c r="FBA6" s="27"/>
      <c r="FBB6" s="27"/>
      <c r="FBC6" s="27"/>
      <c r="FBD6" s="27"/>
      <c r="FBE6" s="27"/>
      <c r="FBF6" s="27"/>
      <c r="FBG6" s="27"/>
      <c r="FBH6" s="27"/>
      <c r="FBI6" s="27"/>
      <c r="FBJ6" s="27"/>
      <c r="FBK6" s="27"/>
      <c r="FBL6" s="27"/>
      <c r="FBM6" s="27"/>
      <c r="FBN6" s="27"/>
      <c r="FBO6" s="27"/>
      <c r="FBP6" s="27"/>
      <c r="FBQ6" s="27"/>
      <c r="FBR6" s="27"/>
      <c r="FBS6" s="27"/>
      <c r="FBT6" s="27"/>
      <c r="FBU6" s="27"/>
      <c r="FBV6" s="27"/>
      <c r="FBW6" s="27"/>
      <c r="FBX6" s="27"/>
      <c r="FBY6" s="27"/>
      <c r="FBZ6" s="27"/>
      <c r="FCA6" s="27"/>
      <c r="FCB6" s="27"/>
      <c r="FCC6" s="27"/>
      <c r="FCD6" s="27"/>
      <c r="FCE6" s="27"/>
      <c r="FCF6" s="27"/>
      <c r="FCG6" s="27"/>
      <c r="FCH6" s="27"/>
      <c r="FCI6" s="27"/>
      <c r="FCJ6" s="27"/>
      <c r="FCK6" s="27"/>
      <c r="FCL6" s="27"/>
      <c r="FCM6" s="27"/>
      <c r="FCN6" s="27"/>
      <c r="FCO6" s="27"/>
      <c r="FCP6" s="27"/>
      <c r="FCQ6" s="27"/>
      <c r="FCR6" s="27"/>
      <c r="FCS6" s="27"/>
      <c r="FCT6" s="27"/>
      <c r="FCU6" s="27"/>
      <c r="FCV6" s="27"/>
      <c r="FCW6" s="27"/>
      <c r="FCX6" s="27"/>
      <c r="FCY6" s="27"/>
      <c r="FCZ6" s="27"/>
      <c r="FDA6" s="27"/>
      <c r="FDB6" s="27"/>
      <c r="FDC6" s="27"/>
      <c r="FDD6" s="27"/>
      <c r="FDE6" s="27"/>
      <c r="FDF6" s="27"/>
      <c r="FDG6" s="27"/>
      <c r="FDH6" s="27"/>
      <c r="FDI6" s="27"/>
      <c r="FDJ6" s="27"/>
      <c r="FDK6" s="27"/>
      <c r="FDL6" s="27"/>
      <c r="FDM6" s="27"/>
      <c r="FDN6" s="27"/>
      <c r="FDO6" s="27"/>
      <c r="FDP6" s="27"/>
      <c r="FDQ6" s="27"/>
      <c r="FDR6" s="27"/>
      <c r="FDS6" s="27"/>
      <c r="FDT6" s="27"/>
      <c r="FDU6" s="27"/>
      <c r="FDV6" s="27"/>
      <c r="FDW6" s="27"/>
      <c r="FDX6" s="27"/>
      <c r="FDY6" s="27"/>
      <c r="FDZ6" s="27"/>
      <c r="FEA6" s="27"/>
      <c r="FEB6" s="27"/>
      <c r="FEC6" s="27"/>
      <c r="FED6" s="27"/>
      <c r="FEE6" s="27"/>
      <c r="FEF6" s="27"/>
      <c r="FEG6" s="27"/>
      <c r="FEH6" s="27"/>
      <c r="FEI6" s="27"/>
      <c r="FEJ6" s="27"/>
      <c r="FEK6" s="27"/>
      <c r="FEL6" s="27"/>
      <c r="FEM6" s="27"/>
      <c r="FEN6" s="27"/>
      <c r="FEO6" s="27"/>
      <c r="FEP6" s="27"/>
      <c r="FEQ6" s="27"/>
      <c r="FER6" s="27"/>
      <c r="FES6" s="27"/>
      <c r="FET6" s="27"/>
      <c r="FEU6" s="27"/>
      <c r="FEV6" s="27"/>
      <c r="FEW6" s="27"/>
      <c r="FEX6" s="27"/>
      <c r="FEY6" s="27"/>
      <c r="FEZ6" s="27"/>
      <c r="FFA6" s="27"/>
      <c r="FFB6" s="27"/>
      <c r="FFC6" s="27"/>
      <c r="FFD6" s="27"/>
      <c r="FFE6" s="27"/>
      <c r="FFF6" s="27"/>
      <c r="FFG6" s="27"/>
      <c r="FFH6" s="27"/>
      <c r="FFI6" s="27"/>
      <c r="FFJ6" s="27"/>
      <c r="FFK6" s="27"/>
      <c r="FFL6" s="27"/>
      <c r="FFM6" s="27"/>
      <c r="FFN6" s="27"/>
      <c r="FFO6" s="27"/>
      <c r="FFP6" s="27"/>
      <c r="FFQ6" s="27"/>
      <c r="FFR6" s="27"/>
      <c r="FFS6" s="27"/>
      <c r="FFT6" s="27"/>
      <c r="FFU6" s="27"/>
      <c r="FFV6" s="27"/>
      <c r="FFW6" s="27"/>
      <c r="FFX6" s="27"/>
      <c r="FFY6" s="27"/>
      <c r="FFZ6" s="27"/>
      <c r="FGA6" s="27"/>
      <c r="FGB6" s="27"/>
      <c r="FGC6" s="27"/>
      <c r="FGD6" s="27"/>
      <c r="FGE6" s="27"/>
      <c r="FGF6" s="27"/>
      <c r="FGG6" s="27"/>
      <c r="FGH6" s="27"/>
      <c r="FGI6" s="27"/>
      <c r="FGJ6" s="27"/>
      <c r="FGK6" s="27"/>
      <c r="FGL6" s="27"/>
      <c r="FGM6" s="27"/>
      <c r="FGN6" s="27"/>
      <c r="FGO6" s="27"/>
      <c r="FGP6" s="27"/>
      <c r="FGQ6" s="27"/>
      <c r="FGR6" s="27"/>
      <c r="FGS6" s="27"/>
      <c r="FGT6" s="27"/>
      <c r="FGU6" s="27"/>
      <c r="FGV6" s="27"/>
      <c r="FGW6" s="27"/>
      <c r="FGX6" s="27"/>
      <c r="FGY6" s="27"/>
      <c r="FGZ6" s="27"/>
      <c r="FHA6" s="27"/>
      <c r="FHB6" s="27"/>
      <c r="FHC6" s="27"/>
      <c r="FHD6" s="27"/>
      <c r="FHE6" s="27"/>
      <c r="FHF6" s="27"/>
      <c r="FHG6" s="27"/>
      <c r="FHH6" s="27"/>
      <c r="FHI6" s="27"/>
      <c r="FHJ6" s="27"/>
      <c r="FHK6" s="27"/>
      <c r="FHL6" s="27"/>
      <c r="FHM6" s="27"/>
      <c r="FHN6" s="27"/>
      <c r="FHO6" s="27"/>
      <c r="FHP6" s="27"/>
      <c r="FHQ6" s="27"/>
      <c r="FHR6" s="27"/>
      <c r="FHS6" s="27"/>
      <c r="FHT6" s="27"/>
      <c r="FHU6" s="27"/>
      <c r="FHV6" s="27"/>
      <c r="FHW6" s="27"/>
      <c r="FHX6" s="27"/>
      <c r="FHY6" s="27"/>
      <c r="FHZ6" s="27"/>
      <c r="FIA6" s="27"/>
      <c r="FIB6" s="27"/>
      <c r="FIC6" s="27"/>
      <c r="FID6" s="27"/>
      <c r="FIE6" s="27"/>
      <c r="FIF6" s="27"/>
      <c r="FIG6" s="27"/>
      <c r="FIH6" s="27"/>
      <c r="FII6" s="27"/>
      <c r="FIJ6" s="27"/>
      <c r="FIK6" s="27"/>
      <c r="FIL6" s="27"/>
      <c r="FIM6" s="27"/>
      <c r="FIN6" s="27"/>
      <c r="FIO6" s="27"/>
      <c r="FIP6" s="27"/>
      <c r="FIQ6" s="27"/>
      <c r="FIR6" s="27"/>
      <c r="FIS6" s="27"/>
      <c r="FIT6" s="27"/>
      <c r="FIU6" s="27"/>
      <c r="FIV6" s="27"/>
      <c r="FIW6" s="27"/>
      <c r="FIX6" s="27"/>
      <c r="FIY6" s="27"/>
      <c r="FIZ6" s="27"/>
      <c r="FJA6" s="27"/>
      <c r="FJB6" s="27"/>
      <c r="FJC6" s="27"/>
      <c r="FJD6" s="27"/>
      <c r="FJE6" s="27"/>
      <c r="FJF6" s="27"/>
      <c r="FJG6" s="27"/>
      <c r="FJH6" s="27"/>
      <c r="FJI6" s="27"/>
      <c r="FJJ6" s="27"/>
      <c r="FJK6" s="27"/>
      <c r="FJL6" s="27"/>
      <c r="FJM6" s="27"/>
      <c r="FJN6" s="27"/>
      <c r="FJO6" s="27"/>
      <c r="FJP6" s="27"/>
      <c r="FJQ6" s="27"/>
      <c r="FJR6" s="27"/>
      <c r="FJS6" s="27"/>
      <c r="FJT6" s="27"/>
      <c r="FJU6" s="27"/>
      <c r="FJV6" s="27"/>
      <c r="FJW6" s="27"/>
      <c r="FJX6" s="27"/>
      <c r="FJY6" s="27"/>
      <c r="FJZ6" s="27"/>
      <c r="FKA6" s="27"/>
      <c r="FKB6" s="27"/>
      <c r="FKC6" s="27"/>
      <c r="FKD6" s="27"/>
      <c r="FKE6" s="27"/>
      <c r="FKF6" s="27"/>
      <c r="FKG6" s="27"/>
      <c r="FKH6" s="27"/>
      <c r="FKI6" s="27"/>
      <c r="FKJ6" s="27"/>
      <c r="FKK6" s="27"/>
      <c r="FKL6" s="27"/>
      <c r="FKM6" s="27"/>
      <c r="FKN6" s="27"/>
      <c r="FKO6" s="27"/>
      <c r="FKP6" s="27"/>
      <c r="FKQ6" s="27"/>
      <c r="FKR6" s="27"/>
      <c r="FKS6" s="27"/>
      <c r="FKT6" s="27"/>
      <c r="FKU6" s="27"/>
      <c r="FKV6" s="27"/>
      <c r="FKW6" s="27"/>
      <c r="FKX6" s="27"/>
      <c r="FKY6" s="27"/>
      <c r="FKZ6" s="27"/>
      <c r="FLA6" s="27"/>
      <c r="FLB6" s="27"/>
      <c r="FLC6" s="27"/>
      <c r="FLD6" s="27"/>
      <c r="FLE6" s="27"/>
      <c r="FLF6" s="27"/>
      <c r="FLG6" s="27"/>
      <c r="FLH6" s="27"/>
      <c r="FLI6" s="27"/>
      <c r="FLJ6" s="27"/>
      <c r="FLK6" s="27"/>
      <c r="FLL6" s="27"/>
      <c r="FLM6" s="27"/>
      <c r="FLN6" s="27"/>
      <c r="FLO6" s="27"/>
      <c r="FLP6" s="27"/>
      <c r="FLQ6" s="27"/>
      <c r="FLR6" s="27"/>
      <c r="FLS6" s="27"/>
      <c r="FLT6" s="27"/>
      <c r="FLU6" s="27"/>
      <c r="FLV6" s="27"/>
      <c r="FLW6" s="27"/>
      <c r="FLX6" s="27"/>
      <c r="FLY6" s="27"/>
      <c r="FLZ6" s="27"/>
      <c r="FMA6" s="27"/>
      <c r="FMB6" s="27"/>
      <c r="FMC6" s="27"/>
      <c r="FMD6" s="27"/>
      <c r="FME6" s="27"/>
      <c r="FMF6" s="27"/>
      <c r="FMG6" s="27"/>
      <c r="FMH6" s="27"/>
      <c r="FMI6" s="27"/>
      <c r="FMJ6" s="27"/>
      <c r="FMK6" s="27"/>
      <c r="FML6" s="27"/>
      <c r="FMM6" s="27"/>
      <c r="FMN6" s="27"/>
      <c r="FMO6" s="27"/>
      <c r="FMP6" s="27"/>
      <c r="FMQ6" s="27"/>
      <c r="FMR6" s="27"/>
      <c r="FMS6" s="27"/>
      <c r="FMT6" s="27"/>
      <c r="FMU6" s="27"/>
      <c r="FMV6" s="27"/>
      <c r="FMW6" s="27"/>
      <c r="FMX6" s="27"/>
      <c r="FMY6" s="27"/>
      <c r="FMZ6" s="27"/>
      <c r="FNA6" s="27"/>
      <c r="FNB6" s="27"/>
      <c r="FNC6" s="27"/>
      <c r="FND6" s="27"/>
      <c r="FNE6" s="27"/>
      <c r="FNF6" s="27"/>
      <c r="FNG6" s="27"/>
      <c r="FNH6" s="27"/>
      <c r="FNI6" s="27"/>
      <c r="FNJ6" s="27"/>
      <c r="FNK6" s="27"/>
      <c r="FNL6" s="27"/>
      <c r="FNM6" s="27"/>
      <c r="FNN6" s="27"/>
      <c r="FNO6" s="27"/>
      <c r="FNP6" s="27"/>
      <c r="FNQ6" s="27"/>
      <c r="FNR6" s="27"/>
      <c r="FNS6" s="27"/>
      <c r="FNT6" s="27"/>
      <c r="FNU6" s="27"/>
      <c r="FNV6" s="27"/>
      <c r="FNW6" s="27"/>
      <c r="FNX6" s="27"/>
      <c r="FNY6" s="27"/>
      <c r="FNZ6" s="27"/>
      <c r="FOA6" s="27"/>
      <c r="FOB6" s="27"/>
      <c r="FOC6" s="27"/>
      <c r="FOD6" s="27"/>
      <c r="FOE6" s="27"/>
      <c r="FOF6" s="27"/>
      <c r="FOG6" s="27"/>
      <c r="FOH6" s="27"/>
      <c r="FOI6" s="27"/>
      <c r="FOJ6" s="27"/>
      <c r="FOK6" s="27"/>
      <c r="FOL6" s="27"/>
      <c r="FOM6" s="27"/>
      <c r="FON6" s="27"/>
      <c r="FOO6" s="27"/>
      <c r="FOP6" s="27"/>
      <c r="FOQ6" s="27"/>
      <c r="FOR6" s="27"/>
      <c r="FOS6" s="27"/>
      <c r="FOT6" s="27"/>
      <c r="FOU6" s="27"/>
      <c r="FOV6" s="27"/>
      <c r="FOW6" s="27"/>
      <c r="FOX6" s="27"/>
      <c r="FOY6" s="27"/>
      <c r="FOZ6" s="27"/>
      <c r="FPA6" s="27"/>
      <c r="FPB6" s="27"/>
      <c r="FPC6" s="27"/>
      <c r="FPD6" s="27"/>
      <c r="FPE6" s="27"/>
      <c r="FPF6" s="27"/>
      <c r="FPG6" s="27"/>
      <c r="FPH6" s="27"/>
      <c r="FPI6" s="27"/>
      <c r="FPJ6" s="27"/>
      <c r="FPK6" s="27"/>
      <c r="FPL6" s="27"/>
      <c r="FPM6" s="27"/>
      <c r="FPN6" s="27"/>
      <c r="FPO6" s="27"/>
      <c r="FPP6" s="27"/>
      <c r="FPQ6" s="27"/>
      <c r="FPR6" s="27"/>
      <c r="FPS6" s="27"/>
      <c r="FPT6" s="27"/>
      <c r="FPU6" s="27"/>
      <c r="FPV6" s="27"/>
      <c r="FPW6" s="27"/>
      <c r="FPX6" s="27"/>
      <c r="FPY6" s="27"/>
      <c r="FPZ6" s="27"/>
      <c r="FQA6" s="27"/>
      <c r="FQB6" s="27"/>
      <c r="FQC6" s="27"/>
      <c r="FQD6" s="27"/>
      <c r="FQE6" s="27"/>
      <c r="FQF6" s="27"/>
      <c r="FQG6" s="27"/>
      <c r="FQH6" s="27"/>
      <c r="FQI6" s="27"/>
      <c r="FQJ6" s="27"/>
      <c r="FQK6" s="27"/>
      <c r="FQL6" s="27"/>
      <c r="FQM6" s="27"/>
      <c r="FQN6" s="27"/>
      <c r="FQO6" s="27"/>
      <c r="FQP6" s="27"/>
      <c r="FQQ6" s="27"/>
      <c r="FQR6" s="27"/>
      <c r="FQS6" s="27"/>
      <c r="FQT6" s="27"/>
      <c r="FQU6" s="27"/>
      <c r="FQV6" s="27"/>
      <c r="FQW6" s="27"/>
      <c r="FQX6" s="27"/>
      <c r="FQY6" s="27"/>
      <c r="FQZ6" s="27"/>
      <c r="FRA6" s="27"/>
      <c r="FRB6" s="27"/>
      <c r="FRC6" s="27"/>
      <c r="FRD6" s="27"/>
      <c r="FRE6" s="27"/>
      <c r="FRF6" s="27"/>
      <c r="FRG6" s="27"/>
      <c r="FRH6" s="27"/>
      <c r="FRI6" s="27"/>
      <c r="FRJ6" s="27"/>
      <c r="FRK6" s="27"/>
      <c r="FRL6" s="27"/>
      <c r="FRM6" s="27"/>
      <c r="FRN6" s="27"/>
      <c r="FRO6" s="27"/>
      <c r="FRP6" s="27"/>
      <c r="FRQ6" s="27"/>
      <c r="FRR6" s="27"/>
      <c r="FRS6" s="27"/>
      <c r="FRT6" s="27"/>
      <c r="FRU6" s="27"/>
      <c r="FRV6" s="27"/>
      <c r="FRW6" s="27"/>
      <c r="FRX6" s="27"/>
      <c r="FRY6" s="27"/>
      <c r="FRZ6" s="27"/>
      <c r="FSA6" s="27"/>
      <c r="FSB6" s="27"/>
      <c r="FSC6" s="27"/>
      <c r="FSD6" s="27"/>
      <c r="FSE6" s="27"/>
      <c r="FSF6" s="27"/>
      <c r="FSG6" s="27"/>
      <c r="FSH6" s="27"/>
      <c r="FSI6" s="27"/>
      <c r="FSJ6" s="27"/>
      <c r="FSK6" s="27"/>
      <c r="FSL6" s="27"/>
      <c r="FSM6" s="27"/>
      <c r="FSN6" s="27"/>
      <c r="FSO6" s="27"/>
      <c r="FSP6" s="27"/>
      <c r="FSQ6" s="27"/>
      <c r="FSR6" s="27"/>
      <c r="FSS6" s="27"/>
      <c r="FST6" s="27"/>
      <c r="FSU6" s="27"/>
      <c r="FSV6" s="27"/>
      <c r="FSW6" s="27"/>
      <c r="FSX6" s="27"/>
      <c r="FSY6" s="27"/>
      <c r="FSZ6" s="27"/>
      <c r="FTA6" s="27"/>
      <c r="FTB6" s="27"/>
      <c r="FTC6" s="27"/>
      <c r="FTD6" s="27"/>
      <c r="FTE6" s="27"/>
      <c r="FTF6" s="27"/>
      <c r="FTG6" s="27"/>
      <c r="FTH6" s="27"/>
      <c r="FTI6" s="27"/>
      <c r="FTJ6" s="27"/>
      <c r="FTK6" s="27"/>
      <c r="FTL6" s="27"/>
      <c r="FTM6" s="27"/>
      <c r="FTN6" s="27"/>
      <c r="FTO6" s="27"/>
      <c r="FTP6" s="27"/>
      <c r="FTQ6" s="27"/>
      <c r="FTR6" s="27"/>
      <c r="FTS6" s="27"/>
      <c r="FTT6" s="27"/>
      <c r="FTU6" s="27"/>
      <c r="FTV6" s="27"/>
      <c r="FTW6" s="27"/>
      <c r="FTX6" s="27"/>
      <c r="FTY6" s="27"/>
      <c r="FTZ6" s="27"/>
      <c r="FUA6" s="27"/>
      <c r="FUB6" s="27"/>
      <c r="FUC6" s="27"/>
      <c r="FUD6" s="27"/>
      <c r="FUE6" s="27"/>
      <c r="FUF6" s="27"/>
      <c r="FUG6" s="27"/>
      <c r="FUH6" s="27"/>
      <c r="FUI6" s="27"/>
      <c r="FUJ6" s="27"/>
      <c r="FUK6" s="27"/>
      <c r="FUL6" s="27"/>
      <c r="FUM6" s="27"/>
      <c r="FUN6" s="27"/>
      <c r="FUO6" s="27"/>
      <c r="FUP6" s="27"/>
      <c r="FUQ6" s="27"/>
      <c r="FUR6" s="27"/>
      <c r="FUS6" s="27"/>
      <c r="FUT6" s="27"/>
      <c r="FUU6" s="27"/>
      <c r="FUV6" s="27"/>
      <c r="FUW6" s="27"/>
      <c r="FUX6" s="27"/>
      <c r="FUY6" s="27"/>
      <c r="FUZ6" s="27"/>
      <c r="FVA6" s="27"/>
      <c r="FVB6" s="27"/>
      <c r="FVC6" s="27"/>
      <c r="FVD6" s="27"/>
      <c r="FVE6" s="27"/>
      <c r="FVF6" s="27"/>
      <c r="FVG6" s="27"/>
      <c r="FVH6" s="27"/>
      <c r="FVI6" s="27"/>
      <c r="FVJ6" s="27"/>
      <c r="FVK6" s="27"/>
      <c r="FVL6" s="27"/>
      <c r="FVM6" s="27"/>
      <c r="FVN6" s="27"/>
      <c r="FVO6" s="27"/>
      <c r="FVP6" s="27"/>
      <c r="FVQ6" s="27"/>
      <c r="FVR6" s="27"/>
      <c r="FVS6" s="27"/>
      <c r="FVT6" s="27"/>
      <c r="FVU6" s="27"/>
      <c r="FVV6" s="27"/>
      <c r="FVW6" s="27"/>
      <c r="FVX6" s="27"/>
      <c r="FVY6" s="27"/>
      <c r="FVZ6" s="27"/>
      <c r="FWA6" s="27"/>
      <c r="FWB6" s="27"/>
      <c r="FWC6" s="27"/>
      <c r="FWD6" s="27"/>
      <c r="FWE6" s="27"/>
      <c r="FWF6" s="27"/>
      <c r="FWG6" s="27"/>
      <c r="FWH6" s="27"/>
      <c r="FWI6" s="27"/>
      <c r="FWJ6" s="27"/>
      <c r="FWK6" s="27"/>
      <c r="FWL6" s="27"/>
      <c r="FWM6" s="27"/>
      <c r="FWN6" s="27"/>
      <c r="FWO6" s="27"/>
      <c r="FWP6" s="27"/>
      <c r="FWQ6" s="27"/>
      <c r="FWR6" s="27"/>
      <c r="FWS6" s="27"/>
      <c r="FWT6" s="27"/>
      <c r="FWU6" s="27"/>
      <c r="FWV6" s="27"/>
      <c r="FWW6" s="27"/>
      <c r="FWX6" s="27"/>
      <c r="FWY6" s="27"/>
      <c r="FWZ6" s="27"/>
      <c r="FXA6" s="27"/>
      <c r="FXB6" s="27"/>
      <c r="FXC6" s="27"/>
      <c r="FXD6" s="27"/>
      <c r="FXE6" s="27"/>
      <c r="FXF6" s="27"/>
      <c r="FXG6" s="27"/>
      <c r="FXH6" s="27"/>
      <c r="FXI6" s="27"/>
      <c r="FXJ6" s="27"/>
      <c r="FXK6" s="27"/>
      <c r="FXL6" s="27"/>
      <c r="FXM6" s="27"/>
      <c r="FXN6" s="27"/>
      <c r="FXO6" s="27"/>
      <c r="FXP6" s="27"/>
      <c r="FXQ6" s="27"/>
      <c r="FXR6" s="27"/>
      <c r="FXS6" s="27"/>
      <c r="FXT6" s="27"/>
      <c r="FXU6" s="27"/>
      <c r="FXV6" s="27"/>
      <c r="FXW6" s="27"/>
      <c r="FXX6" s="27"/>
      <c r="FXY6" s="27"/>
      <c r="FXZ6" s="27"/>
      <c r="FYA6" s="27"/>
      <c r="FYB6" s="27"/>
      <c r="FYC6" s="27"/>
      <c r="FYD6" s="27"/>
      <c r="FYE6" s="27"/>
      <c r="FYF6" s="27"/>
      <c r="FYG6" s="27"/>
      <c r="FYH6" s="27"/>
      <c r="FYI6" s="27"/>
      <c r="FYJ6" s="27"/>
      <c r="FYK6" s="27"/>
      <c r="FYL6" s="27"/>
      <c r="FYM6" s="27"/>
      <c r="FYN6" s="27"/>
      <c r="FYO6" s="27"/>
      <c r="FYP6" s="27"/>
      <c r="FYQ6" s="27"/>
      <c r="FYR6" s="27"/>
      <c r="FYS6" s="27"/>
      <c r="FYT6" s="27"/>
      <c r="FYU6" s="27"/>
      <c r="FYV6" s="27"/>
      <c r="FYW6" s="27"/>
      <c r="FYX6" s="27"/>
      <c r="FYY6" s="27"/>
      <c r="FYZ6" s="27"/>
      <c r="FZA6" s="27"/>
      <c r="FZB6" s="27"/>
      <c r="FZC6" s="27"/>
      <c r="FZD6" s="27"/>
      <c r="FZE6" s="27"/>
      <c r="FZF6" s="27"/>
      <c r="FZG6" s="27"/>
      <c r="FZH6" s="27"/>
      <c r="FZI6" s="27"/>
      <c r="FZJ6" s="27"/>
      <c r="FZK6" s="27"/>
      <c r="FZL6" s="27"/>
      <c r="FZM6" s="27"/>
      <c r="FZN6" s="27"/>
      <c r="FZO6" s="27"/>
      <c r="FZP6" s="27"/>
      <c r="FZQ6" s="27"/>
      <c r="FZR6" s="27"/>
      <c r="FZS6" s="27"/>
      <c r="FZT6" s="27"/>
      <c r="FZU6" s="27"/>
      <c r="FZV6" s="27"/>
      <c r="FZW6" s="27"/>
      <c r="FZX6" s="27"/>
      <c r="FZY6" s="27"/>
      <c r="FZZ6" s="27"/>
      <c r="GAA6" s="27"/>
      <c r="GAB6" s="27"/>
      <c r="GAC6" s="27"/>
      <c r="GAD6" s="27"/>
      <c r="GAE6" s="27"/>
      <c r="GAF6" s="27"/>
      <c r="GAG6" s="27"/>
      <c r="GAH6" s="27"/>
      <c r="GAI6" s="27"/>
      <c r="GAJ6" s="27"/>
      <c r="GAK6" s="27"/>
      <c r="GAL6" s="27"/>
      <c r="GAM6" s="27"/>
      <c r="GAN6" s="27"/>
      <c r="GAO6" s="27"/>
      <c r="GAP6" s="27"/>
      <c r="GAQ6" s="27"/>
      <c r="GAR6" s="27"/>
      <c r="GAS6" s="27"/>
      <c r="GAT6" s="27"/>
      <c r="GAU6" s="27"/>
      <c r="GAV6" s="27"/>
      <c r="GAW6" s="27"/>
      <c r="GAX6" s="27"/>
      <c r="GAY6" s="27"/>
      <c r="GAZ6" s="27"/>
      <c r="GBA6" s="27"/>
      <c r="GBB6" s="27"/>
      <c r="GBC6" s="27"/>
      <c r="GBD6" s="27"/>
      <c r="GBE6" s="27"/>
      <c r="GBF6" s="27"/>
      <c r="GBG6" s="27"/>
      <c r="GBH6" s="27"/>
      <c r="GBI6" s="27"/>
      <c r="GBJ6" s="27"/>
      <c r="GBK6" s="27"/>
      <c r="GBL6" s="27"/>
      <c r="GBM6" s="27"/>
      <c r="GBN6" s="27"/>
      <c r="GBO6" s="27"/>
      <c r="GBP6" s="27"/>
      <c r="GBQ6" s="27"/>
      <c r="GBR6" s="27"/>
      <c r="GBS6" s="27"/>
      <c r="GBT6" s="27"/>
      <c r="GBU6" s="27"/>
      <c r="GBV6" s="27"/>
      <c r="GBW6" s="27"/>
      <c r="GBX6" s="27"/>
      <c r="GBY6" s="27"/>
      <c r="GBZ6" s="27"/>
      <c r="GCA6" s="27"/>
      <c r="GCB6" s="27"/>
      <c r="GCC6" s="27"/>
      <c r="GCD6" s="27"/>
      <c r="GCE6" s="27"/>
      <c r="GCF6" s="27"/>
      <c r="GCG6" s="27"/>
      <c r="GCH6" s="27"/>
      <c r="GCI6" s="27"/>
      <c r="GCJ6" s="27"/>
      <c r="GCK6" s="27"/>
      <c r="GCL6" s="27"/>
      <c r="GCM6" s="27"/>
      <c r="GCN6" s="27"/>
      <c r="GCO6" s="27"/>
      <c r="GCP6" s="27"/>
      <c r="GCQ6" s="27"/>
      <c r="GCR6" s="27"/>
      <c r="GCS6" s="27"/>
      <c r="GCT6" s="27"/>
      <c r="GCU6" s="27"/>
      <c r="GCV6" s="27"/>
      <c r="GCW6" s="27"/>
      <c r="GCX6" s="27"/>
      <c r="GCY6" s="27"/>
      <c r="GCZ6" s="27"/>
      <c r="GDA6" s="27"/>
      <c r="GDB6" s="27"/>
      <c r="GDC6" s="27"/>
      <c r="GDD6" s="27"/>
      <c r="GDE6" s="27"/>
      <c r="GDF6" s="27"/>
      <c r="GDG6" s="27"/>
      <c r="GDH6" s="27"/>
      <c r="GDI6" s="27"/>
      <c r="GDJ6" s="27"/>
      <c r="GDK6" s="27"/>
      <c r="GDL6" s="27"/>
      <c r="GDM6" s="27"/>
      <c r="GDN6" s="27"/>
      <c r="GDO6" s="27"/>
      <c r="GDP6" s="27"/>
      <c r="GDQ6" s="27"/>
      <c r="GDR6" s="27"/>
      <c r="GDS6" s="27"/>
      <c r="GDT6" s="27"/>
      <c r="GDU6" s="27"/>
      <c r="GDV6" s="27"/>
      <c r="GDW6" s="27"/>
      <c r="GDX6" s="27"/>
      <c r="GDY6" s="27"/>
      <c r="GDZ6" s="27"/>
      <c r="GEA6" s="27"/>
      <c r="GEB6" s="27"/>
      <c r="GEC6" s="27"/>
      <c r="GED6" s="27"/>
      <c r="GEE6" s="27"/>
      <c r="GEF6" s="27"/>
      <c r="GEG6" s="27"/>
      <c r="GEH6" s="27"/>
      <c r="GEI6" s="27"/>
      <c r="GEJ6" s="27"/>
      <c r="GEK6" s="27"/>
      <c r="GEL6" s="27"/>
      <c r="GEM6" s="27"/>
      <c r="GEN6" s="27"/>
      <c r="GEO6" s="27"/>
      <c r="GEP6" s="27"/>
      <c r="GEQ6" s="27"/>
      <c r="GER6" s="27"/>
      <c r="GES6" s="27"/>
      <c r="GET6" s="27"/>
      <c r="GEU6" s="27"/>
      <c r="GEV6" s="27"/>
      <c r="GEW6" s="27"/>
      <c r="GEX6" s="27"/>
      <c r="GEY6" s="27"/>
      <c r="GEZ6" s="27"/>
      <c r="GFA6" s="27"/>
      <c r="GFB6" s="27"/>
      <c r="GFC6" s="27"/>
      <c r="GFD6" s="27"/>
      <c r="GFE6" s="27"/>
      <c r="GFF6" s="27"/>
      <c r="GFG6" s="27"/>
      <c r="GFH6" s="27"/>
      <c r="GFI6" s="27"/>
      <c r="GFJ6" s="27"/>
      <c r="GFK6" s="27"/>
      <c r="GFL6" s="27"/>
      <c r="GFM6" s="27"/>
      <c r="GFN6" s="27"/>
      <c r="GFO6" s="27"/>
      <c r="GFP6" s="27"/>
      <c r="GFQ6" s="27"/>
      <c r="GFR6" s="27"/>
      <c r="GFS6" s="27"/>
      <c r="GFT6" s="27"/>
      <c r="GFU6" s="27"/>
      <c r="GFV6" s="27"/>
      <c r="GFW6" s="27"/>
      <c r="GFX6" s="27"/>
      <c r="GFY6" s="27"/>
      <c r="GFZ6" s="27"/>
      <c r="GGA6" s="27"/>
      <c r="GGB6" s="27"/>
      <c r="GGC6" s="27"/>
      <c r="GGD6" s="27"/>
      <c r="GGE6" s="27"/>
      <c r="GGF6" s="27"/>
      <c r="GGG6" s="27"/>
      <c r="GGH6" s="27"/>
      <c r="GGI6" s="27"/>
      <c r="GGJ6" s="27"/>
      <c r="GGK6" s="27"/>
      <c r="GGL6" s="27"/>
      <c r="GGM6" s="27"/>
      <c r="GGN6" s="27"/>
      <c r="GGO6" s="27"/>
      <c r="GGP6" s="27"/>
      <c r="GGQ6" s="27"/>
      <c r="GGR6" s="27"/>
      <c r="GGS6" s="27"/>
      <c r="GGT6" s="27"/>
      <c r="GGU6" s="27"/>
      <c r="GGV6" s="27"/>
      <c r="GGW6" s="27"/>
      <c r="GGX6" s="27"/>
      <c r="GGY6" s="27"/>
      <c r="GGZ6" s="27"/>
      <c r="GHA6" s="27"/>
      <c r="GHB6" s="27"/>
      <c r="GHC6" s="27"/>
      <c r="GHD6" s="27"/>
      <c r="GHE6" s="27"/>
      <c r="GHF6" s="27"/>
      <c r="GHG6" s="27"/>
      <c r="GHH6" s="27"/>
      <c r="GHI6" s="27"/>
      <c r="GHJ6" s="27"/>
      <c r="GHK6" s="27"/>
      <c r="GHL6" s="27"/>
      <c r="GHM6" s="27"/>
      <c r="GHN6" s="27"/>
      <c r="GHO6" s="27"/>
      <c r="GHP6" s="27"/>
      <c r="GHQ6" s="27"/>
      <c r="GHR6" s="27"/>
      <c r="GHS6" s="27"/>
      <c r="GHT6" s="27"/>
      <c r="GHU6" s="27"/>
      <c r="GHV6" s="27"/>
      <c r="GHW6" s="27"/>
      <c r="GHX6" s="27"/>
      <c r="GHY6" s="27"/>
      <c r="GHZ6" s="27"/>
      <c r="GIA6" s="27"/>
      <c r="GIB6" s="27"/>
      <c r="GIC6" s="27"/>
      <c r="GID6" s="27"/>
      <c r="GIE6" s="27"/>
      <c r="GIF6" s="27"/>
      <c r="GIG6" s="27"/>
      <c r="GIH6" s="27"/>
      <c r="GII6" s="27"/>
      <c r="GIJ6" s="27"/>
      <c r="GIK6" s="27"/>
      <c r="GIL6" s="27"/>
      <c r="GIM6" s="27"/>
      <c r="GIN6" s="27"/>
      <c r="GIO6" s="27"/>
      <c r="GIP6" s="27"/>
      <c r="GIQ6" s="27"/>
      <c r="GIR6" s="27"/>
      <c r="GIS6" s="27"/>
      <c r="GIT6" s="27"/>
      <c r="GIU6" s="27"/>
      <c r="GIV6" s="27"/>
      <c r="GIW6" s="27"/>
      <c r="GIX6" s="27"/>
      <c r="GIY6" s="27"/>
      <c r="GIZ6" s="27"/>
      <c r="GJA6" s="27"/>
      <c r="GJB6" s="27"/>
      <c r="GJC6" s="27"/>
      <c r="GJD6" s="27"/>
      <c r="GJE6" s="27"/>
      <c r="GJF6" s="27"/>
      <c r="GJG6" s="27"/>
      <c r="GJH6" s="27"/>
      <c r="GJI6" s="27"/>
      <c r="GJJ6" s="27"/>
      <c r="GJK6" s="27"/>
      <c r="GJL6" s="27"/>
      <c r="GJM6" s="27"/>
      <c r="GJN6" s="27"/>
      <c r="GJO6" s="27"/>
      <c r="GJP6" s="27"/>
      <c r="GJQ6" s="27"/>
      <c r="GJR6" s="27"/>
      <c r="GJS6" s="27"/>
      <c r="GJT6" s="27"/>
      <c r="GJU6" s="27"/>
      <c r="GJV6" s="27"/>
      <c r="GJW6" s="27"/>
      <c r="GJX6" s="27"/>
      <c r="GJY6" s="27"/>
      <c r="GJZ6" s="27"/>
      <c r="GKA6" s="27"/>
      <c r="GKB6" s="27"/>
      <c r="GKC6" s="27"/>
      <c r="GKD6" s="27"/>
      <c r="GKE6" s="27"/>
      <c r="GKF6" s="27"/>
      <c r="GKG6" s="27"/>
      <c r="GKH6" s="27"/>
      <c r="GKI6" s="27"/>
      <c r="GKJ6" s="27"/>
      <c r="GKK6" s="27"/>
      <c r="GKL6" s="27"/>
      <c r="GKM6" s="27"/>
      <c r="GKN6" s="27"/>
      <c r="GKO6" s="27"/>
      <c r="GKP6" s="27"/>
      <c r="GKQ6" s="27"/>
      <c r="GKR6" s="27"/>
      <c r="GKS6" s="27"/>
      <c r="GKT6" s="27"/>
      <c r="GKU6" s="27"/>
      <c r="GKV6" s="27"/>
      <c r="GKW6" s="27"/>
      <c r="GKX6" s="27"/>
      <c r="GKY6" s="27"/>
      <c r="GKZ6" s="27"/>
      <c r="GLA6" s="27"/>
      <c r="GLB6" s="27"/>
      <c r="GLC6" s="27"/>
      <c r="GLD6" s="27"/>
      <c r="GLE6" s="27"/>
      <c r="GLF6" s="27"/>
      <c r="GLG6" s="27"/>
      <c r="GLH6" s="27"/>
      <c r="GLI6" s="27"/>
      <c r="GLJ6" s="27"/>
      <c r="GLK6" s="27"/>
      <c r="GLL6" s="27"/>
      <c r="GLM6" s="27"/>
      <c r="GLN6" s="27"/>
      <c r="GLO6" s="27"/>
      <c r="GLP6" s="27"/>
      <c r="GLQ6" s="27"/>
      <c r="GLR6" s="27"/>
      <c r="GLS6" s="27"/>
      <c r="GLT6" s="27"/>
      <c r="GLU6" s="27"/>
      <c r="GLV6" s="27"/>
      <c r="GLW6" s="27"/>
      <c r="GLX6" s="27"/>
      <c r="GLY6" s="27"/>
      <c r="GLZ6" s="27"/>
      <c r="GMA6" s="27"/>
      <c r="GMB6" s="27"/>
      <c r="GMC6" s="27"/>
      <c r="GMD6" s="27"/>
      <c r="GME6" s="27"/>
      <c r="GMF6" s="27"/>
      <c r="GMG6" s="27"/>
      <c r="GMH6" s="27"/>
      <c r="GMI6" s="27"/>
      <c r="GMJ6" s="27"/>
      <c r="GMK6" s="27"/>
      <c r="GML6" s="27"/>
      <c r="GMM6" s="27"/>
      <c r="GMN6" s="27"/>
      <c r="GMO6" s="27"/>
      <c r="GMP6" s="27"/>
      <c r="GMQ6" s="27"/>
      <c r="GMR6" s="27"/>
      <c r="GMS6" s="27"/>
      <c r="GMT6" s="27"/>
      <c r="GMU6" s="27"/>
      <c r="GMV6" s="27"/>
      <c r="GMW6" s="27"/>
      <c r="GMX6" s="27"/>
      <c r="GMY6" s="27"/>
      <c r="GMZ6" s="27"/>
      <c r="GNA6" s="27"/>
      <c r="GNB6" s="27"/>
      <c r="GNC6" s="27"/>
      <c r="GND6" s="27"/>
      <c r="GNE6" s="27"/>
      <c r="GNF6" s="27"/>
      <c r="GNG6" s="27"/>
      <c r="GNH6" s="27"/>
      <c r="GNI6" s="27"/>
      <c r="GNJ6" s="27"/>
      <c r="GNK6" s="27"/>
      <c r="GNL6" s="27"/>
      <c r="GNM6" s="27"/>
      <c r="GNN6" s="27"/>
      <c r="GNO6" s="27"/>
      <c r="GNP6" s="27"/>
      <c r="GNQ6" s="27"/>
      <c r="GNR6" s="27"/>
      <c r="GNS6" s="27"/>
      <c r="GNT6" s="27"/>
      <c r="GNU6" s="27"/>
      <c r="GNV6" s="27"/>
      <c r="GNW6" s="27"/>
      <c r="GNX6" s="27"/>
      <c r="GNY6" s="27"/>
      <c r="GNZ6" s="27"/>
      <c r="GOA6" s="27"/>
      <c r="GOB6" s="27"/>
      <c r="GOC6" s="27"/>
      <c r="GOD6" s="27"/>
      <c r="GOE6" s="27"/>
      <c r="GOF6" s="27"/>
      <c r="GOG6" s="27"/>
      <c r="GOH6" s="27"/>
      <c r="GOI6" s="27"/>
      <c r="GOJ6" s="27"/>
      <c r="GOK6" s="27"/>
      <c r="GOL6" s="27"/>
      <c r="GOM6" s="27"/>
      <c r="GON6" s="27"/>
      <c r="GOO6" s="27"/>
      <c r="GOP6" s="27"/>
      <c r="GOQ6" s="27"/>
      <c r="GOR6" s="27"/>
      <c r="GOS6" s="27"/>
      <c r="GOT6" s="27"/>
      <c r="GOU6" s="27"/>
      <c r="GOV6" s="27"/>
      <c r="GOW6" s="27"/>
      <c r="GOX6" s="27"/>
      <c r="GOY6" s="27"/>
      <c r="GOZ6" s="27"/>
      <c r="GPA6" s="27"/>
      <c r="GPB6" s="27"/>
      <c r="GPC6" s="27"/>
      <c r="GPD6" s="27"/>
      <c r="GPE6" s="27"/>
      <c r="GPF6" s="27"/>
      <c r="GPG6" s="27"/>
      <c r="GPH6" s="27"/>
      <c r="GPI6" s="27"/>
      <c r="GPJ6" s="27"/>
      <c r="GPK6" s="27"/>
      <c r="GPL6" s="27"/>
      <c r="GPM6" s="27"/>
      <c r="GPN6" s="27"/>
      <c r="GPO6" s="27"/>
      <c r="GPP6" s="27"/>
      <c r="GPQ6" s="27"/>
      <c r="GPR6" s="27"/>
      <c r="GPS6" s="27"/>
      <c r="GPT6" s="27"/>
      <c r="GPU6" s="27"/>
      <c r="GPV6" s="27"/>
      <c r="GPW6" s="27"/>
      <c r="GPX6" s="27"/>
      <c r="GPY6" s="27"/>
      <c r="GPZ6" s="27"/>
      <c r="GQA6" s="27"/>
      <c r="GQB6" s="27"/>
      <c r="GQC6" s="27"/>
      <c r="GQD6" s="27"/>
      <c r="GQE6" s="27"/>
      <c r="GQF6" s="27"/>
      <c r="GQG6" s="27"/>
      <c r="GQH6" s="27"/>
      <c r="GQI6" s="27"/>
      <c r="GQJ6" s="27"/>
      <c r="GQK6" s="27"/>
      <c r="GQL6" s="27"/>
      <c r="GQM6" s="27"/>
      <c r="GQN6" s="27"/>
      <c r="GQO6" s="27"/>
      <c r="GQP6" s="27"/>
      <c r="GQQ6" s="27"/>
      <c r="GQR6" s="27"/>
      <c r="GQS6" s="27"/>
      <c r="GQT6" s="27"/>
      <c r="GQU6" s="27"/>
      <c r="GQV6" s="27"/>
      <c r="GQW6" s="27"/>
      <c r="GQX6" s="27"/>
      <c r="GQY6" s="27"/>
      <c r="GQZ6" s="27"/>
      <c r="GRA6" s="27"/>
      <c r="GRB6" s="27"/>
      <c r="GRC6" s="27"/>
      <c r="GRD6" s="27"/>
      <c r="GRE6" s="27"/>
      <c r="GRF6" s="27"/>
      <c r="GRG6" s="27"/>
      <c r="GRH6" s="27"/>
      <c r="GRI6" s="27"/>
      <c r="GRJ6" s="27"/>
      <c r="GRK6" s="27"/>
      <c r="GRL6" s="27"/>
      <c r="GRM6" s="27"/>
      <c r="GRN6" s="27"/>
      <c r="GRO6" s="27"/>
      <c r="GRP6" s="27"/>
      <c r="GRQ6" s="27"/>
      <c r="GRR6" s="27"/>
      <c r="GRS6" s="27"/>
      <c r="GRT6" s="27"/>
      <c r="GRU6" s="27"/>
      <c r="GRV6" s="27"/>
      <c r="GRW6" s="27"/>
      <c r="GRX6" s="27"/>
      <c r="GRY6" s="27"/>
      <c r="GRZ6" s="27"/>
      <c r="GSA6" s="27"/>
      <c r="GSB6" s="27"/>
      <c r="GSC6" s="27"/>
      <c r="GSD6" s="27"/>
      <c r="GSE6" s="27"/>
      <c r="GSF6" s="27"/>
      <c r="GSG6" s="27"/>
      <c r="GSH6" s="27"/>
      <c r="GSI6" s="27"/>
      <c r="GSJ6" s="27"/>
      <c r="GSK6" s="27"/>
      <c r="GSL6" s="27"/>
      <c r="GSM6" s="27"/>
      <c r="GSN6" s="27"/>
      <c r="GSO6" s="27"/>
      <c r="GSP6" s="27"/>
      <c r="GSQ6" s="27"/>
      <c r="GSR6" s="27"/>
      <c r="GSS6" s="27"/>
      <c r="GST6" s="27"/>
      <c r="GSU6" s="27"/>
      <c r="GSV6" s="27"/>
      <c r="GSW6" s="27"/>
      <c r="GSX6" s="27"/>
      <c r="GSY6" s="27"/>
      <c r="GSZ6" s="27"/>
      <c r="GTA6" s="27"/>
      <c r="GTB6" s="27"/>
      <c r="GTC6" s="27"/>
      <c r="GTD6" s="27"/>
      <c r="GTE6" s="27"/>
      <c r="GTF6" s="27"/>
      <c r="GTG6" s="27"/>
      <c r="GTH6" s="27"/>
      <c r="GTI6" s="27"/>
      <c r="GTJ6" s="27"/>
      <c r="GTK6" s="27"/>
      <c r="GTL6" s="27"/>
      <c r="GTM6" s="27"/>
      <c r="GTN6" s="27"/>
      <c r="GTO6" s="27"/>
      <c r="GTP6" s="27"/>
      <c r="GTQ6" s="27"/>
      <c r="GTR6" s="27"/>
      <c r="GTS6" s="27"/>
      <c r="GTT6" s="27"/>
      <c r="GTU6" s="27"/>
      <c r="GTV6" s="27"/>
      <c r="GTW6" s="27"/>
      <c r="GTX6" s="27"/>
      <c r="GTY6" s="27"/>
      <c r="GTZ6" s="27"/>
      <c r="GUA6" s="27"/>
      <c r="GUB6" s="27"/>
      <c r="GUC6" s="27"/>
      <c r="GUD6" s="27"/>
      <c r="GUE6" s="27"/>
      <c r="GUF6" s="27"/>
      <c r="GUG6" s="27"/>
      <c r="GUH6" s="27"/>
      <c r="GUI6" s="27"/>
      <c r="GUJ6" s="27"/>
      <c r="GUK6" s="27"/>
      <c r="GUL6" s="27"/>
      <c r="GUM6" s="27"/>
      <c r="GUN6" s="27"/>
      <c r="GUO6" s="27"/>
      <c r="GUP6" s="27"/>
      <c r="GUQ6" s="27"/>
      <c r="GUR6" s="27"/>
      <c r="GUS6" s="27"/>
      <c r="GUT6" s="27"/>
      <c r="GUU6" s="27"/>
      <c r="GUV6" s="27"/>
      <c r="GUW6" s="27"/>
      <c r="GUX6" s="27"/>
      <c r="GUY6" s="27"/>
      <c r="GUZ6" s="27"/>
      <c r="GVA6" s="27"/>
      <c r="GVB6" s="27"/>
      <c r="GVC6" s="27"/>
      <c r="GVD6" s="27"/>
      <c r="GVE6" s="27"/>
      <c r="GVF6" s="27"/>
      <c r="GVG6" s="27"/>
      <c r="GVH6" s="27"/>
      <c r="GVI6" s="27"/>
      <c r="GVJ6" s="27"/>
      <c r="GVK6" s="27"/>
      <c r="GVL6" s="27"/>
      <c r="GVM6" s="27"/>
      <c r="GVN6" s="27"/>
      <c r="GVO6" s="27"/>
      <c r="GVP6" s="27"/>
      <c r="GVQ6" s="27"/>
      <c r="GVR6" s="27"/>
      <c r="GVS6" s="27"/>
      <c r="GVT6" s="27"/>
      <c r="GVU6" s="27"/>
      <c r="GVV6" s="27"/>
      <c r="GVW6" s="27"/>
      <c r="GVX6" s="27"/>
      <c r="GVY6" s="27"/>
      <c r="GVZ6" s="27"/>
      <c r="GWA6" s="27"/>
      <c r="GWB6" s="27"/>
      <c r="GWC6" s="27"/>
      <c r="GWD6" s="27"/>
      <c r="GWE6" s="27"/>
      <c r="GWF6" s="27"/>
      <c r="GWG6" s="27"/>
      <c r="GWH6" s="27"/>
      <c r="GWI6" s="27"/>
      <c r="GWJ6" s="27"/>
      <c r="GWK6" s="27"/>
      <c r="GWL6" s="27"/>
      <c r="GWM6" s="27"/>
      <c r="GWN6" s="27"/>
      <c r="GWO6" s="27"/>
      <c r="GWP6" s="27"/>
      <c r="GWQ6" s="27"/>
      <c r="GWR6" s="27"/>
      <c r="GWS6" s="27"/>
      <c r="GWT6" s="27"/>
      <c r="GWU6" s="27"/>
      <c r="GWV6" s="27"/>
      <c r="GWW6" s="27"/>
      <c r="GWX6" s="27"/>
      <c r="GWY6" s="27"/>
      <c r="GWZ6" s="27"/>
      <c r="GXA6" s="27"/>
      <c r="GXB6" s="27"/>
      <c r="GXC6" s="27"/>
      <c r="GXD6" s="27"/>
      <c r="GXE6" s="27"/>
      <c r="GXF6" s="27"/>
      <c r="GXG6" s="27"/>
      <c r="GXH6" s="27"/>
      <c r="GXI6" s="27"/>
      <c r="GXJ6" s="27"/>
      <c r="GXK6" s="27"/>
      <c r="GXL6" s="27"/>
      <c r="GXM6" s="27"/>
      <c r="GXN6" s="27"/>
      <c r="GXO6" s="27"/>
      <c r="GXP6" s="27"/>
      <c r="GXQ6" s="27"/>
      <c r="GXR6" s="27"/>
      <c r="GXS6" s="27"/>
      <c r="GXT6" s="27"/>
      <c r="GXU6" s="27"/>
      <c r="GXV6" s="27"/>
      <c r="GXW6" s="27"/>
      <c r="GXX6" s="27"/>
      <c r="GXY6" s="27"/>
      <c r="GXZ6" s="27"/>
      <c r="GYA6" s="27"/>
      <c r="GYB6" s="27"/>
      <c r="GYC6" s="27"/>
      <c r="GYD6" s="27"/>
      <c r="GYE6" s="27"/>
      <c r="GYF6" s="27"/>
      <c r="GYG6" s="27"/>
      <c r="GYH6" s="27"/>
      <c r="GYI6" s="27"/>
      <c r="GYJ6" s="27"/>
      <c r="GYK6" s="27"/>
      <c r="GYL6" s="27"/>
      <c r="GYM6" s="27"/>
      <c r="GYN6" s="27"/>
      <c r="GYO6" s="27"/>
      <c r="GYP6" s="27"/>
      <c r="GYQ6" s="27"/>
      <c r="GYR6" s="27"/>
      <c r="GYS6" s="27"/>
      <c r="GYT6" s="27"/>
      <c r="GYU6" s="27"/>
      <c r="GYV6" s="27"/>
      <c r="GYW6" s="27"/>
      <c r="GYX6" s="27"/>
      <c r="GYY6" s="27"/>
      <c r="GYZ6" s="27"/>
      <c r="GZA6" s="27"/>
      <c r="GZB6" s="27"/>
      <c r="GZC6" s="27"/>
      <c r="GZD6" s="27"/>
      <c r="GZE6" s="27"/>
      <c r="GZF6" s="27"/>
      <c r="GZG6" s="27"/>
      <c r="GZH6" s="27"/>
      <c r="GZI6" s="27"/>
      <c r="GZJ6" s="27"/>
      <c r="GZK6" s="27"/>
      <c r="GZL6" s="27"/>
      <c r="GZM6" s="27"/>
      <c r="GZN6" s="27"/>
      <c r="GZO6" s="27"/>
      <c r="GZP6" s="27"/>
      <c r="GZQ6" s="27"/>
      <c r="GZR6" s="27"/>
      <c r="GZS6" s="27"/>
      <c r="GZT6" s="27"/>
      <c r="GZU6" s="27"/>
      <c r="GZV6" s="27"/>
      <c r="GZW6" s="27"/>
      <c r="GZX6" s="27"/>
      <c r="GZY6" s="27"/>
      <c r="GZZ6" s="27"/>
      <c r="HAA6" s="27"/>
      <c r="HAB6" s="27"/>
      <c r="HAC6" s="27"/>
      <c r="HAD6" s="27"/>
      <c r="HAE6" s="27"/>
      <c r="HAF6" s="27"/>
      <c r="HAG6" s="27"/>
      <c r="HAH6" s="27"/>
      <c r="HAI6" s="27"/>
      <c r="HAJ6" s="27"/>
      <c r="HAK6" s="27"/>
      <c r="HAL6" s="27"/>
      <c r="HAM6" s="27"/>
      <c r="HAN6" s="27"/>
      <c r="HAO6" s="27"/>
      <c r="HAP6" s="27"/>
      <c r="HAQ6" s="27"/>
      <c r="HAR6" s="27"/>
      <c r="HAS6" s="27"/>
      <c r="HAT6" s="27"/>
      <c r="HAU6" s="27"/>
      <c r="HAV6" s="27"/>
      <c r="HAW6" s="27"/>
      <c r="HAX6" s="27"/>
      <c r="HAY6" s="27"/>
      <c r="HAZ6" s="27"/>
      <c r="HBA6" s="27"/>
      <c r="HBB6" s="27"/>
      <c r="HBC6" s="27"/>
      <c r="HBD6" s="27"/>
      <c r="HBE6" s="27"/>
      <c r="HBF6" s="27"/>
      <c r="HBG6" s="27"/>
      <c r="HBH6" s="27"/>
      <c r="HBI6" s="27"/>
      <c r="HBJ6" s="27"/>
      <c r="HBK6" s="27"/>
      <c r="HBL6" s="27"/>
      <c r="HBM6" s="27"/>
      <c r="HBN6" s="27"/>
      <c r="HBO6" s="27"/>
      <c r="HBP6" s="27"/>
      <c r="HBQ6" s="27"/>
      <c r="HBR6" s="27"/>
      <c r="HBS6" s="27"/>
      <c r="HBT6" s="27"/>
      <c r="HBU6" s="27"/>
      <c r="HBV6" s="27"/>
      <c r="HBW6" s="27"/>
      <c r="HBX6" s="27"/>
      <c r="HBY6" s="27"/>
      <c r="HBZ6" s="27"/>
      <c r="HCA6" s="27"/>
      <c r="HCB6" s="27"/>
      <c r="HCC6" s="27"/>
      <c r="HCD6" s="27"/>
      <c r="HCE6" s="27"/>
      <c r="HCF6" s="27"/>
      <c r="HCG6" s="27"/>
      <c r="HCH6" s="27"/>
      <c r="HCI6" s="27"/>
      <c r="HCJ6" s="27"/>
      <c r="HCK6" s="27"/>
      <c r="HCL6" s="27"/>
      <c r="HCM6" s="27"/>
      <c r="HCN6" s="27"/>
      <c r="HCO6" s="27"/>
      <c r="HCP6" s="27"/>
      <c r="HCQ6" s="27"/>
      <c r="HCR6" s="27"/>
      <c r="HCS6" s="27"/>
      <c r="HCT6" s="27"/>
      <c r="HCU6" s="27"/>
      <c r="HCV6" s="27"/>
      <c r="HCW6" s="27"/>
      <c r="HCX6" s="27"/>
      <c r="HCY6" s="27"/>
      <c r="HCZ6" s="27"/>
      <c r="HDA6" s="27"/>
      <c r="HDB6" s="27"/>
      <c r="HDC6" s="27"/>
      <c r="HDD6" s="27"/>
      <c r="HDE6" s="27"/>
      <c r="HDF6" s="27"/>
      <c r="HDG6" s="27"/>
      <c r="HDH6" s="27"/>
      <c r="HDI6" s="27"/>
      <c r="HDJ6" s="27"/>
      <c r="HDK6" s="27"/>
      <c r="HDL6" s="27"/>
      <c r="HDM6" s="27"/>
      <c r="HDN6" s="27"/>
      <c r="HDO6" s="27"/>
      <c r="HDP6" s="27"/>
      <c r="HDQ6" s="27"/>
      <c r="HDR6" s="27"/>
      <c r="HDS6" s="27"/>
      <c r="HDT6" s="27"/>
      <c r="HDU6" s="27"/>
      <c r="HDV6" s="27"/>
      <c r="HDW6" s="27"/>
      <c r="HDX6" s="27"/>
      <c r="HDY6" s="27"/>
      <c r="HDZ6" s="27"/>
      <c r="HEA6" s="27"/>
      <c r="HEB6" s="27"/>
      <c r="HEC6" s="27"/>
      <c r="HED6" s="27"/>
      <c r="HEE6" s="27"/>
      <c r="HEF6" s="27"/>
      <c r="HEG6" s="27"/>
      <c r="HEH6" s="27"/>
      <c r="HEI6" s="27"/>
      <c r="HEJ6" s="27"/>
      <c r="HEK6" s="27"/>
      <c r="HEL6" s="27"/>
      <c r="HEM6" s="27"/>
      <c r="HEN6" s="27"/>
      <c r="HEO6" s="27"/>
      <c r="HEP6" s="27"/>
      <c r="HEQ6" s="27"/>
      <c r="HER6" s="27"/>
      <c r="HES6" s="27"/>
      <c r="HET6" s="27"/>
      <c r="HEU6" s="27"/>
      <c r="HEV6" s="27"/>
      <c r="HEW6" s="27"/>
      <c r="HEX6" s="27"/>
      <c r="HEY6" s="27"/>
      <c r="HEZ6" s="27"/>
      <c r="HFA6" s="27"/>
      <c r="HFB6" s="27"/>
      <c r="HFC6" s="27"/>
      <c r="HFD6" s="27"/>
      <c r="HFE6" s="27"/>
      <c r="HFF6" s="27"/>
      <c r="HFG6" s="27"/>
      <c r="HFH6" s="27"/>
      <c r="HFI6" s="27"/>
      <c r="HFJ6" s="27"/>
      <c r="HFK6" s="27"/>
      <c r="HFL6" s="27"/>
      <c r="HFM6" s="27"/>
      <c r="HFN6" s="27"/>
      <c r="HFO6" s="27"/>
      <c r="HFP6" s="27"/>
      <c r="HFQ6" s="27"/>
      <c r="HFR6" s="27"/>
      <c r="HFS6" s="27"/>
      <c r="HFT6" s="27"/>
      <c r="HFU6" s="27"/>
      <c r="HFV6" s="27"/>
      <c r="HFW6" s="27"/>
      <c r="HFX6" s="27"/>
      <c r="HFY6" s="27"/>
      <c r="HFZ6" s="27"/>
      <c r="HGA6" s="27"/>
      <c r="HGB6" s="27"/>
      <c r="HGC6" s="27"/>
      <c r="HGD6" s="27"/>
      <c r="HGE6" s="27"/>
      <c r="HGF6" s="27"/>
      <c r="HGG6" s="27"/>
      <c r="HGH6" s="27"/>
      <c r="HGI6" s="27"/>
      <c r="HGJ6" s="27"/>
      <c r="HGK6" s="27"/>
      <c r="HGL6" s="27"/>
      <c r="HGM6" s="27"/>
      <c r="HGN6" s="27"/>
      <c r="HGO6" s="27"/>
      <c r="HGP6" s="27"/>
      <c r="HGQ6" s="27"/>
      <c r="HGR6" s="27"/>
      <c r="HGS6" s="27"/>
      <c r="HGT6" s="27"/>
      <c r="HGU6" s="27"/>
      <c r="HGV6" s="27"/>
      <c r="HGW6" s="27"/>
      <c r="HGX6" s="27"/>
      <c r="HGY6" s="27"/>
      <c r="HGZ6" s="27"/>
      <c r="HHA6" s="27"/>
      <c r="HHB6" s="27"/>
      <c r="HHC6" s="27"/>
      <c r="HHD6" s="27"/>
      <c r="HHE6" s="27"/>
      <c r="HHF6" s="27"/>
      <c r="HHG6" s="27"/>
      <c r="HHH6" s="27"/>
      <c r="HHI6" s="27"/>
      <c r="HHJ6" s="27"/>
      <c r="HHK6" s="27"/>
      <c r="HHL6" s="27"/>
      <c r="HHM6" s="27"/>
      <c r="HHN6" s="27"/>
      <c r="HHO6" s="27"/>
      <c r="HHP6" s="27"/>
      <c r="HHQ6" s="27"/>
      <c r="HHR6" s="27"/>
      <c r="HHS6" s="27"/>
      <c r="HHT6" s="27"/>
      <c r="HHU6" s="27"/>
      <c r="HHV6" s="27"/>
      <c r="HHW6" s="27"/>
      <c r="HHX6" s="27"/>
      <c r="HHY6" s="27"/>
      <c r="HHZ6" s="27"/>
      <c r="HIA6" s="27"/>
      <c r="HIB6" s="27"/>
      <c r="HIC6" s="27"/>
      <c r="HID6" s="27"/>
      <c r="HIE6" s="27"/>
      <c r="HIF6" s="27"/>
      <c r="HIG6" s="27"/>
      <c r="HIH6" s="27"/>
      <c r="HII6" s="27"/>
      <c r="HIJ6" s="27"/>
      <c r="HIK6" s="27"/>
      <c r="HIL6" s="27"/>
      <c r="HIM6" s="27"/>
      <c r="HIN6" s="27"/>
      <c r="HIO6" s="27"/>
      <c r="HIP6" s="27"/>
      <c r="HIQ6" s="27"/>
      <c r="HIR6" s="27"/>
      <c r="HIS6" s="27"/>
      <c r="HIT6" s="27"/>
      <c r="HIU6" s="27"/>
      <c r="HIV6" s="27"/>
      <c r="HIW6" s="27"/>
      <c r="HIX6" s="27"/>
      <c r="HIY6" s="27"/>
      <c r="HIZ6" s="27"/>
      <c r="HJA6" s="27"/>
      <c r="HJB6" s="27"/>
      <c r="HJC6" s="27"/>
      <c r="HJD6" s="27"/>
      <c r="HJE6" s="27"/>
      <c r="HJF6" s="27"/>
      <c r="HJG6" s="27"/>
      <c r="HJH6" s="27"/>
      <c r="HJI6" s="27"/>
      <c r="HJJ6" s="27"/>
      <c r="HJK6" s="27"/>
      <c r="HJL6" s="27"/>
      <c r="HJM6" s="27"/>
      <c r="HJN6" s="27"/>
      <c r="HJO6" s="27"/>
      <c r="HJP6" s="27"/>
      <c r="HJQ6" s="27"/>
      <c r="HJR6" s="27"/>
      <c r="HJS6" s="27"/>
      <c r="HJT6" s="27"/>
      <c r="HJU6" s="27"/>
      <c r="HJV6" s="27"/>
      <c r="HJW6" s="27"/>
      <c r="HJX6" s="27"/>
      <c r="HJY6" s="27"/>
      <c r="HJZ6" s="27"/>
      <c r="HKA6" s="27"/>
      <c r="HKB6" s="27"/>
      <c r="HKC6" s="27"/>
      <c r="HKD6" s="27"/>
      <c r="HKE6" s="27"/>
      <c r="HKF6" s="27"/>
      <c r="HKG6" s="27"/>
      <c r="HKH6" s="27"/>
      <c r="HKI6" s="27"/>
      <c r="HKJ6" s="27"/>
      <c r="HKK6" s="27"/>
      <c r="HKL6" s="27"/>
      <c r="HKM6" s="27"/>
      <c r="HKN6" s="27"/>
      <c r="HKO6" s="27"/>
      <c r="HKP6" s="27"/>
      <c r="HKQ6" s="27"/>
      <c r="HKR6" s="27"/>
      <c r="HKS6" s="27"/>
      <c r="HKT6" s="27"/>
      <c r="HKU6" s="27"/>
      <c r="HKV6" s="27"/>
      <c r="HKW6" s="27"/>
      <c r="HKX6" s="27"/>
      <c r="HKY6" s="27"/>
      <c r="HKZ6" s="27"/>
      <c r="HLA6" s="27"/>
      <c r="HLB6" s="27"/>
      <c r="HLC6" s="27"/>
      <c r="HLD6" s="27"/>
      <c r="HLE6" s="27"/>
      <c r="HLF6" s="27"/>
      <c r="HLG6" s="27"/>
      <c r="HLH6" s="27"/>
      <c r="HLI6" s="27"/>
      <c r="HLJ6" s="27"/>
      <c r="HLK6" s="27"/>
      <c r="HLL6" s="27"/>
      <c r="HLM6" s="27"/>
      <c r="HLN6" s="27"/>
      <c r="HLO6" s="27"/>
      <c r="HLP6" s="27"/>
      <c r="HLQ6" s="27"/>
      <c r="HLR6" s="27"/>
      <c r="HLS6" s="27"/>
      <c r="HLT6" s="27"/>
      <c r="HLU6" s="27"/>
      <c r="HLV6" s="27"/>
      <c r="HLW6" s="27"/>
      <c r="HLX6" s="27"/>
      <c r="HLY6" s="27"/>
      <c r="HLZ6" s="27"/>
      <c r="HMA6" s="27"/>
      <c r="HMB6" s="27"/>
      <c r="HMC6" s="27"/>
      <c r="HMD6" s="27"/>
      <c r="HME6" s="27"/>
      <c r="HMF6" s="27"/>
      <c r="HMG6" s="27"/>
      <c r="HMH6" s="27"/>
      <c r="HMI6" s="27"/>
      <c r="HMJ6" s="27"/>
      <c r="HMK6" s="27"/>
      <c r="HML6" s="27"/>
      <c r="HMM6" s="27"/>
      <c r="HMN6" s="27"/>
      <c r="HMO6" s="27"/>
      <c r="HMP6" s="27"/>
      <c r="HMQ6" s="27"/>
      <c r="HMR6" s="27"/>
      <c r="HMS6" s="27"/>
      <c r="HMT6" s="27"/>
      <c r="HMU6" s="27"/>
      <c r="HMV6" s="27"/>
      <c r="HMW6" s="27"/>
      <c r="HMX6" s="27"/>
      <c r="HMY6" s="27"/>
      <c r="HMZ6" s="27"/>
      <c r="HNA6" s="27"/>
      <c r="HNB6" s="27"/>
      <c r="HNC6" s="27"/>
      <c r="HND6" s="27"/>
      <c r="HNE6" s="27"/>
      <c r="HNF6" s="27"/>
      <c r="HNG6" s="27"/>
      <c r="HNH6" s="27"/>
      <c r="HNI6" s="27"/>
      <c r="HNJ6" s="27"/>
      <c r="HNK6" s="27"/>
      <c r="HNL6" s="27"/>
      <c r="HNM6" s="27"/>
      <c r="HNN6" s="27"/>
      <c r="HNO6" s="27"/>
      <c r="HNP6" s="27"/>
      <c r="HNQ6" s="27"/>
      <c r="HNR6" s="27"/>
      <c r="HNS6" s="27"/>
      <c r="HNT6" s="27"/>
      <c r="HNU6" s="27"/>
      <c r="HNV6" s="27"/>
      <c r="HNW6" s="27"/>
      <c r="HNX6" s="27"/>
      <c r="HNY6" s="27"/>
      <c r="HNZ6" s="27"/>
      <c r="HOA6" s="27"/>
      <c r="HOB6" s="27"/>
      <c r="HOC6" s="27"/>
      <c r="HOD6" s="27"/>
      <c r="HOE6" s="27"/>
      <c r="HOF6" s="27"/>
      <c r="HOG6" s="27"/>
      <c r="HOH6" s="27"/>
      <c r="HOI6" s="27"/>
      <c r="HOJ6" s="27"/>
      <c r="HOK6" s="27"/>
      <c r="HOL6" s="27"/>
      <c r="HOM6" s="27"/>
      <c r="HON6" s="27"/>
      <c r="HOO6" s="27"/>
      <c r="HOP6" s="27"/>
      <c r="HOQ6" s="27"/>
      <c r="HOR6" s="27"/>
      <c r="HOS6" s="27"/>
      <c r="HOT6" s="27"/>
      <c r="HOU6" s="27"/>
      <c r="HOV6" s="27"/>
      <c r="HOW6" s="27"/>
      <c r="HOX6" s="27"/>
      <c r="HOY6" s="27"/>
      <c r="HOZ6" s="27"/>
      <c r="HPA6" s="27"/>
      <c r="HPB6" s="27"/>
      <c r="HPC6" s="27"/>
      <c r="HPD6" s="27"/>
      <c r="HPE6" s="27"/>
      <c r="HPF6" s="27"/>
      <c r="HPG6" s="27"/>
      <c r="HPH6" s="27"/>
      <c r="HPI6" s="27"/>
      <c r="HPJ6" s="27"/>
      <c r="HPK6" s="27"/>
      <c r="HPL6" s="27"/>
      <c r="HPM6" s="27"/>
      <c r="HPN6" s="27"/>
      <c r="HPO6" s="27"/>
      <c r="HPP6" s="27"/>
      <c r="HPQ6" s="27"/>
      <c r="HPR6" s="27"/>
      <c r="HPS6" s="27"/>
      <c r="HPT6" s="27"/>
      <c r="HPU6" s="27"/>
      <c r="HPV6" s="27"/>
      <c r="HPW6" s="27"/>
      <c r="HPX6" s="27"/>
      <c r="HPY6" s="27"/>
      <c r="HPZ6" s="27"/>
      <c r="HQA6" s="27"/>
      <c r="HQB6" s="27"/>
      <c r="HQC6" s="27"/>
      <c r="HQD6" s="27"/>
      <c r="HQE6" s="27"/>
      <c r="HQF6" s="27"/>
      <c r="HQG6" s="27"/>
      <c r="HQH6" s="27"/>
      <c r="HQI6" s="27"/>
      <c r="HQJ6" s="27"/>
      <c r="HQK6" s="27"/>
      <c r="HQL6" s="27"/>
      <c r="HQM6" s="27"/>
      <c r="HQN6" s="27"/>
      <c r="HQO6" s="27"/>
      <c r="HQP6" s="27"/>
      <c r="HQQ6" s="27"/>
      <c r="HQR6" s="27"/>
      <c r="HQS6" s="27"/>
      <c r="HQT6" s="27"/>
      <c r="HQU6" s="27"/>
      <c r="HQV6" s="27"/>
      <c r="HQW6" s="27"/>
      <c r="HQX6" s="27"/>
      <c r="HQY6" s="27"/>
      <c r="HQZ6" s="27"/>
      <c r="HRA6" s="27"/>
      <c r="HRB6" s="27"/>
      <c r="HRC6" s="27"/>
      <c r="HRD6" s="27"/>
      <c r="HRE6" s="27"/>
      <c r="HRF6" s="27"/>
      <c r="HRG6" s="27"/>
      <c r="HRH6" s="27"/>
      <c r="HRI6" s="27"/>
      <c r="HRJ6" s="27"/>
      <c r="HRK6" s="27"/>
      <c r="HRL6" s="27"/>
      <c r="HRM6" s="27"/>
      <c r="HRN6" s="27"/>
      <c r="HRO6" s="27"/>
      <c r="HRP6" s="27"/>
      <c r="HRQ6" s="27"/>
      <c r="HRR6" s="27"/>
      <c r="HRS6" s="27"/>
      <c r="HRT6" s="27"/>
      <c r="HRU6" s="27"/>
      <c r="HRV6" s="27"/>
      <c r="HRW6" s="27"/>
      <c r="HRX6" s="27"/>
      <c r="HRY6" s="27"/>
      <c r="HRZ6" s="27"/>
      <c r="HSA6" s="27"/>
      <c r="HSB6" s="27"/>
      <c r="HSC6" s="27"/>
      <c r="HSD6" s="27"/>
      <c r="HSE6" s="27"/>
      <c r="HSF6" s="27"/>
      <c r="HSG6" s="27"/>
      <c r="HSH6" s="27"/>
      <c r="HSI6" s="27"/>
      <c r="HSJ6" s="27"/>
      <c r="HSK6" s="27"/>
      <c r="HSL6" s="27"/>
      <c r="HSM6" s="27"/>
      <c r="HSN6" s="27"/>
      <c r="HSO6" s="27"/>
      <c r="HSP6" s="27"/>
      <c r="HSQ6" s="27"/>
      <c r="HSR6" s="27"/>
      <c r="HSS6" s="27"/>
      <c r="HST6" s="27"/>
      <c r="HSU6" s="27"/>
      <c r="HSV6" s="27"/>
      <c r="HSW6" s="27"/>
      <c r="HSX6" s="27"/>
      <c r="HSY6" s="27"/>
      <c r="HSZ6" s="27"/>
      <c r="HTA6" s="27"/>
      <c r="HTB6" s="27"/>
      <c r="HTC6" s="27"/>
      <c r="HTD6" s="27"/>
      <c r="HTE6" s="27"/>
      <c r="HTF6" s="27"/>
      <c r="HTG6" s="27"/>
      <c r="HTH6" s="27"/>
      <c r="HTI6" s="27"/>
      <c r="HTJ6" s="27"/>
      <c r="HTK6" s="27"/>
      <c r="HTL6" s="27"/>
      <c r="HTM6" s="27"/>
      <c r="HTN6" s="27"/>
      <c r="HTO6" s="27"/>
      <c r="HTP6" s="27"/>
      <c r="HTQ6" s="27"/>
      <c r="HTR6" s="27"/>
      <c r="HTS6" s="27"/>
      <c r="HTT6" s="27"/>
      <c r="HTU6" s="27"/>
      <c r="HTV6" s="27"/>
      <c r="HTW6" s="27"/>
      <c r="HTX6" s="27"/>
      <c r="HTY6" s="27"/>
      <c r="HTZ6" s="27"/>
      <c r="HUA6" s="27"/>
      <c r="HUB6" s="27"/>
      <c r="HUC6" s="27"/>
      <c r="HUD6" s="27"/>
      <c r="HUE6" s="27"/>
      <c r="HUF6" s="27"/>
      <c r="HUG6" s="27"/>
      <c r="HUH6" s="27"/>
      <c r="HUI6" s="27"/>
      <c r="HUJ6" s="27"/>
      <c r="HUK6" s="27"/>
      <c r="HUL6" s="27"/>
      <c r="HUM6" s="27"/>
      <c r="HUN6" s="27"/>
      <c r="HUO6" s="27"/>
      <c r="HUP6" s="27"/>
      <c r="HUQ6" s="27"/>
      <c r="HUR6" s="27"/>
      <c r="HUS6" s="27"/>
      <c r="HUT6" s="27"/>
      <c r="HUU6" s="27"/>
      <c r="HUV6" s="27"/>
      <c r="HUW6" s="27"/>
      <c r="HUX6" s="27"/>
      <c r="HUY6" s="27"/>
      <c r="HUZ6" s="27"/>
      <c r="HVA6" s="27"/>
      <c r="HVB6" s="27"/>
      <c r="HVC6" s="27"/>
      <c r="HVD6" s="27"/>
      <c r="HVE6" s="27"/>
      <c r="HVF6" s="27"/>
      <c r="HVG6" s="27"/>
      <c r="HVH6" s="27"/>
      <c r="HVI6" s="27"/>
      <c r="HVJ6" s="27"/>
      <c r="HVK6" s="27"/>
      <c r="HVL6" s="27"/>
      <c r="HVM6" s="27"/>
      <c r="HVN6" s="27"/>
      <c r="HVO6" s="27"/>
      <c r="HVP6" s="27"/>
      <c r="HVQ6" s="27"/>
      <c r="HVR6" s="27"/>
      <c r="HVS6" s="27"/>
      <c r="HVT6" s="27"/>
      <c r="HVU6" s="27"/>
      <c r="HVV6" s="27"/>
      <c r="HVW6" s="27"/>
      <c r="HVX6" s="27"/>
      <c r="HVY6" s="27"/>
      <c r="HVZ6" s="27"/>
      <c r="HWA6" s="27"/>
      <c r="HWB6" s="27"/>
      <c r="HWC6" s="27"/>
      <c r="HWD6" s="27"/>
      <c r="HWE6" s="27"/>
      <c r="HWF6" s="27"/>
      <c r="HWG6" s="27"/>
      <c r="HWH6" s="27"/>
      <c r="HWI6" s="27"/>
      <c r="HWJ6" s="27"/>
      <c r="HWK6" s="27"/>
      <c r="HWL6" s="27"/>
      <c r="HWM6" s="27"/>
      <c r="HWN6" s="27"/>
      <c r="HWO6" s="27"/>
      <c r="HWP6" s="27"/>
      <c r="HWQ6" s="27"/>
      <c r="HWR6" s="27"/>
      <c r="HWS6" s="27"/>
      <c r="HWT6" s="27"/>
      <c r="HWU6" s="27"/>
      <c r="HWV6" s="27"/>
      <c r="HWW6" s="27"/>
      <c r="HWX6" s="27"/>
      <c r="HWY6" s="27"/>
      <c r="HWZ6" s="27"/>
      <c r="HXA6" s="27"/>
      <c r="HXB6" s="27"/>
      <c r="HXC6" s="27"/>
      <c r="HXD6" s="27"/>
      <c r="HXE6" s="27"/>
      <c r="HXF6" s="27"/>
      <c r="HXG6" s="27"/>
      <c r="HXH6" s="27"/>
      <c r="HXI6" s="27"/>
      <c r="HXJ6" s="27"/>
      <c r="HXK6" s="27"/>
      <c r="HXL6" s="27"/>
      <c r="HXM6" s="27"/>
      <c r="HXN6" s="27"/>
      <c r="HXO6" s="27"/>
      <c r="HXP6" s="27"/>
      <c r="HXQ6" s="27"/>
      <c r="HXR6" s="27"/>
      <c r="HXS6" s="27"/>
      <c r="HXT6" s="27"/>
      <c r="HXU6" s="27"/>
      <c r="HXV6" s="27"/>
      <c r="HXW6" s="27"/>
      <c r="HXX6" s="27"/>
      <c r="HXY6" s="27"/>
      <c r="HXZ6" s="27"/>
      <c r="HYA6" s="27"/>
      <c r="HYB6" s="27"/>
      <c r="HYC6" s="27"/>
      <c r="HYD6" s="27"/>
      <c r="HYE6" s="27"/>
      <c r="HYF6" s="27"/>
      <c r="HYG6" s="27"/>
      <c r="HYH6" s="27"/>
      <c r="HYI6" s="27"/>
      <c r="HYJ6" s="27"/>
      <c r="HYK6" s="27"/>
      <c r="HYL6" s="27"/>
      <c r="HYM6" s="27"/>
      <c r="HYN6" s="27"/>
      <c r="HYO6" s="27"/>
      <c r="HYP6" s="27"/>
      <c r="HYQ6" s="27"/>
      <c r="HYR6" s="27"/>
      <c r="HYS6" s="27"/>
      <c r="HYT6" s="27"/>
      <c r="HYU6" s="27"/>
      <c r="HYV6" s="27"/>
      <c r="HYW6" s="27"/>
      <c r="HYX6" s="27"/>
      <c r="HYY6" s="27"/>
      <c r="HYZ6" s="27"/>
      <c r="HZA6" s="27"/>
      <c r="HZB6" s="27"/>
      <c r="HZC6" s="27"/>
      <c r="HZD6" s="27"/>
      <c r="HZE6" s="27"/>
      <c r="HZF6" s="27"/>
      <c r="HZG6" s="27"/>
      <c r="HZH6" s="27"/>
      <c r="HZI6" s="27"/>
      <c r="HZJ6" s="27"/>
      <c r="HZK6" s="27"/>
      <c r="HZL6" s="27"/>
      <c r="HZM6" s="27"/>
      <c r="HZN6" s="27"/>
      <c r="HZO6" s="27"/>
      <c r="HZP6" s="27"/>
      <c r="HZQ6" s="27"/>
      <c r="HZR6" s="27"/>
      <c r="HZS6" s="27"/>
      <c r="HZT6" s="27"/>
      <c r="HZU6" s="27"/>
      <c r="HZV6" s="27"/>
      <c r="HZW6" s="27"/>
      <c r="HZX6" s="27"/>
      <c r="HZY6" s="27"/>
      <c r="HZZ6" s="27"/>
      <c r="IAA6" s="27"/>
      <c r="IAB6" s="27"/>
      <c r="IAC6" s="27"/>
      <c r="IAD6" s="27"/>
      <c r="IAE6" s="27"/>
      <c r="IAF6" s="27"/>
      <c r="IAG6" s="27"/>
      <c r="IAH6" s="27"/>
      <c r="IAI6" s="27"/>
      <c r="IAJ6" s="27"/>
      <c r="IAK6" s="27"/>
      <c r="IAL6" s="27"/>
      <c r="IAM6" s="27"/>
      <c r="IAN6" s="27"/>
      <c r="IAO6" s="27"/>
      <c r="IAP6" s="27"/>
      <c r="IAQ6" s="27"/>
      <c r="IAR6" s="27"/>
      <c r="IAS6" s="27"/>
      <c r="IAT6" s="27"/>
      <c r="IAU6" s="27"/>
      <c r="IAV6" s="27"/>
      <c r="IAW6" s="27"/>
      <c r="IAX6" s="27"/>
      <c r="IAY6" s="27"/>
      <c r="IAZ6" s="27"/>
      <c r="IBA6" s="27"/>
      <c r="IBB6" s="27"/>
      <c r="IBC6" s="27"/>
      <c r="IBD6" s="27"/>
      <c r="IBE6" s="27"/>
      <c r="IBF6" s="27"/>
      <c r="IBG6" s="27"/>
      <c r="IBH6" s="27"/>
      <c r="IBI6" s="27"/>
      <c r="IBJ6" s="27"/>
      <c r="IBK6" s="27"/>
      <c r="IBL6" s="27"/>
      <c r="IBM6" s="27"/>
      <c r="IBN6" s="27"/>
      <c r="IBO6" s="27"/>
      <c r="IBP6" s="27"/>
      <c r="IBQ6" s="27"/>
      <c r="IBR6" s="27"/>
      <c r="IBS6" s="27"/>
      <c r="IBT6" s="27"/>
      <c r="IBU6" s="27"/>
      <c r="IBV6" s="27"/>
      <c r="IBW6" s="27"/>
      <c r="IBX6" s="27"/>
      <c r="IBY6" s="27"/>
      <c r="IBZ6" s="27"/>
      <c r="ICA6" s="27"/>
      <c r="ICB6" s="27"/>
      <c r="ICC6" s="27"/>
      <c r="ICD6" s="27"/>
      <c r="ICE6" s="27"/>
      <c r="ICF6" s="27"/>
      <c r="ICG6" s="27"/>
      <c r="ICH6" s="27"/>
      <c r="ICI6" s="27"/>
      <c r="ICJ6" s="27"/>
      <c r="ICK6" s="27"/>
      <c r="ICL6" s="27"/>
      <c r="ICM6" s="27"/>
      <c r="ICN6" s="27"/>
      <c r="ICO6" s="27"/>
      <c r="ICP6" s="27"/>
      <c r="ICQ6" s="27"/>
      <c r="ICR6" s="27"/>
      <c r="ICS6" s="27"/>
      <c r="ICT6" s="27"/>
      <c r="ICU6" s="27"/>
      <c r="ICV6" s="27"/>
      <c r="ICW6" s="27"/>
      <c r="ICX6" s="27"/>
      <c r="ICY6" s="27"/>
      <c r="ICZ6" s="27"/>
      <c r="IDA6" s="27"/>
      <c r="IDB6" s="27"/>
      <c r="IDC6" s="27"/>
      <c r="IDD6" s="27"/>
      <c r="IDE6" s="27"/>
      <c r="IDF6" s="27"/>
      <c r="IDG6" s="27"/>
      <c r="IDH6" s="27"/>
      <c r="IDI6" s="27"/>
      <c r="IDJ6" s="27"/>
      <c r="IDK6" s="27"/>
      <c r="IDL6" s="27"/>
      <c r="IDM6" s="27"/>
      <c r="IDN6" s="27"/>
      <c r="IDO6" s="27"/>
      <c r="IDP6" s="27"/>
      <c r="IDQ6" s="27"/>
      <c r="IDR6" s="27"/>
      <c r="IDS6" s="27"/>
      <c r="IDT6" s="27"/>
      <c r="IDU6" s="27"/>
      <c r="IDV6" s="27"/>
      <c r="IDW6" s="27"/>
      <c r="IDX6" s="27"/>
      <c r="IDY6" s="27"/>
      <c r="IDZ6" s="27"/>
      <c r="IEA6" s="27"/>
      <c r="IEB6" s="27"/>
      <c r="IEC6" s="27"/>
      <c r="IED6" s="27"/>
      <c r="IEE6" s="27"/>
      <c r="IEF6" s="27"/>
      <c r="IEG6" s="27"/>
      <c r="IEH6" s="27"/>
      <c r="IEI6" s="27"/>
      <c r="IEJ6" s="27"/>
      <c r="IEK6" s="27"/>
      <c r="IEL6" s="27"/>
      <c r="IEM6" s="27"/>
      <c r="IEN6" s="27"/>
      <c r="IEO6" s="27"/>
      <c r="IEP6" s="27"/>
      <c r="IEQ6" s="27"/>
      <c r="IER6" s="27"/>
      <c r="IES6" s="27"/>
      <c r="IET6" s="27"/>
      <c r="IEU6" s="27"/>
      <c r="IEV6" s="27"/>
      <c r="IEW6" s="27"/>
      <c r="IEX6" s="27"/>
      <c r="IEY6" s="27"/>
      <c r="IEZ6" s="27"/>
      <c r="IFA6" s="27"/>
      <c r="IFB6" s="27"/>
      <c r="IFC6" s="27"/>
      <c r="IFD6" s="27"/>
      <c r="IFE6" s="27"/>
      <c r="IFF6" s="27"/>
      <c r="IFG6" s="27"/>
      <c r="IFH6" s="27"/>
      <c r="IFI6" s="27"/>
      <c r="IFJ6" s="27"/>
      <c r="IFK6" s="27"/>
      <c r="IFL6" s="27"/>
      <c r="IFM6" s="27"/>
      <c r="IFN6" s="27"/>
      <c r="IFO6" s="27"/>
      <c r="IFP6" s="27"/>
      <c r="IFQ6" s="27"/>
      <c r="IFR6" s="27"/>
      <c r="IFS6" s="27"/>
      <c r="IFT6" s="27"/>
      <c r="IFU6" s="27"/>
      <c r="IFV6" s="27"/>
      <c r="IFW6" s="27"/>
      <c r="IFX6" s="27"/>
      <c r="IFY6" s="27"/>
      <c r="IFZ6" s="27"/>
      <c r="IGA6" s="27"/>
      <c r="IGB6" s="27"/>
      <c r="IGC6" s="27"/>
      <c r="IGD6" s="27"/>
      <c r="IGE6" s="27"/>
      <c r="IGF6" s="27"/>
      <c r="IGG6" s="27"/>
      <c r="IGH6" s="27"/>
      <c r="IGI6" s="27"/>
      <c r="IGJ6" s="27"/>
      <c r="IGK6" s="27"/>
      <c r="IGL6" s="27"/>
      <c r="IGM6" s="27"/>
      <c r="IGN6" s="27"/>
      <c r="IGO6" s="27"/>
      <c r="IGP6" s="27"/>
      <c r="IGQ6" s="27"/>
      <c r="IGR6" s="27"/>
      <c r="IGS6" s="27"/>
      <c r="IGT6" s="27"/>
      <c r="IGU6" s="27"/>
      <c r="IGV6" s="27"/>
      <c r="IGW6" s="27"/>
      <c r="IGX6" s="27"/>
      <c r="IGY6" s="27"/>
      <c r="IGZ6" s="27"/>
      <c r="IHA6" s="27"/>
      <c r="IHB6" s="27"/>
      <c r="IHC6" s="27"/>
      <c r="IHD6" s="27"/>
      <c r="IHE6" s="27"/>
      <c r="IHF6" s="27"/>
      <c r="IHG6" s="27"/>
      <c r="IHH6" s="27"/>
      <c r="IHI6" s="27"/>
      <c r="IHJ6" s="27"/>
      <c r="IHK6" s="27"/>
      <c r="IHL6" s="27"/>
      <c r="IHM6" s="27"/>
      <c r="IHN6" s="27"/>
      <c r="IHO6" s="27"/>
      <c r="IHP6" s="27"/>
      <c r="IHQ6" s="27"/>
      <c r="IHR6" s="27"/>
      <c r="IHS6" s="27"/>
      <c r="IHT6" s="27"/>
      <c r="IHU6" s="27"/>
      <c r="IHV6" s="27"/>
      <c r="IHW6" s="27"/>
      <c r="IHX6" s="27"/>
      <c r="IHY6" s="27"/>
      <c r="IHZ6" s="27"/>
      <c r="IIA6" s="27"/>
      <c r="IIB6" s="27"/>
      <c r="IIC6" s="27"/>
      <c r="IID6" s="27"/>
      <c r="IIE6" s="27"/>
      <c r="IIF6" s="27"/>
      <c r="IIG6" s="27"/>
      <c r="IIH6" s="27"/>
      <c r="III6" s="27"/>
      <c r="IIJ6" s="27"/>
      <c r="IIK6" s="27"/>
      <c r="IIL6" s="27"/>
      <c r="IIM6" s="27"/>
      <c r="IIN6" s="27"/>
      <c r="IIO6" s="27"/>
      <c r="IIP6" s="27"/>
      <c r="IIQ6" s="27"/>
      <c r="IIR6" s="27"/>
      <c r="IIS6" s="27"/>
      <c r="IIT6" s="27"/>
      <c r="IIU6" s="27"/>
      <c r="IIV6" s="27"/>
      <c r="IIW6" s="27"/>
      <c r="IIX6" s="27"/>
      <c r="IIY6" s="27"/>
      <c r="IIZ6" s="27"/>
      <c r="IJA6" s="27"/>
      <c r="IJB6" s="27"/>
      <c r="IJC6" s="27"/>
      <c r="IJD6" s="27"/>
      <c r="IJE6" s="27"/>
      <c r="IJF6" s="27"/>
      <c r="IJG6" s="27"/>
      <c r="IJH6" s="27"/>
      <c r="IJI6" s="27"/>
      <c r="IJJ6" s="27"/>
      <c r="IJK6" s="27"/>
      <c r="IJL6" s="27"/>
      <c r="IJM6" s="27"/>
      <c r="IJN6" s="27"/>
      <c r="IJO6" s="27"/>
      <c r="IJP6" s="27"/>
      <c r="IJQ6" s="27"/>
      <c r="IJR6" s="27"/>
      <c r="IJS6" s="27"/>
      <c r="IJT6" s="27"/>
      <c r="IJU6" s="27"/>
      <c r="IJV6" s="27"/>
      <c r="IJW6" s="27"/>
      <c r="IJX6" s="27"/>
      <c r="IJY6" s="27"/>
      <c r="IJZ6" s="27"/>
      <c r="IKA6" s="27"/>
      <c r="IKB6" s="27"/>
      <c r="IKC6" s="27"/>
      <c r="IKD6" s="27"/>
      <c r="IKE6" s="27"/>
      <c r="IKF6" s="27"/>
      <c r="IKG6" s="27"/>
      <c r="IKH6" s="27"/>
      <c r="IKI6" s="27"/>
      <c r="IKJ6" s="27"/>
      <c r="IKK6" s="27"/>
      <c r="IKL6" s="27"/>
      <c r="IKM6" s="27"/>
      <c r="IKN6" s="27"/>
      <c r="IKO6" s="27"/>
      <c r="IKP6" s="27"/>
      <c r="IKQ6" s="27"/>
      <c r="IKR6" s="27"/>
      <c r="IKS6" s="27"/>
      <c r="IKT6" s="27"/>
      <c r="IKU6" s="27"/>
      <c r="IKV6" s="27"/>
      <c r="IKW6" s="27"/>
      <c r="IKX6" s="27"/>
      <c r="IKY6" s="27"/>
      <c r="IKZ6" s="27"/>
      <c r="ILA6" s="27"/>
      <c r="ILB6" s="27"/>
      <c r="ILC6" s="27"/>
      <c r="ILD6" s="27"/>
      <c r="ILE6" s="27"/>
      <c r="ILF6" s="27"/>
      <c r="ILG6" s="27"/>
      <c r="ILH6" s="27"/>
      <c r="ILI6" s="27"/>
      <c r="ILJ6" s="27"/>
      <c r="ILK6" s="27"/>
      <c r="ILL6" s="27"/>
      <c r="ILM6" s="27"/>
      <c r="ILN6" s="27"/>
      <c r="ILO6" s="27"/>
      <c r="ILP6" s="27"/>
      <c r="ILQ6" s="27"/>
      <c r="ILR6" s="27"/>
      <c r="ILS6" s="27"/>
      <c r="ILT6" s="27"/>
      <c r="ILU6" s="27"/>
      <c r="ILV6" s="27"/>
      <c r="ILW6" s="27"/>
      <c r="ILX6" s="27"/>
      <c r="ILY6" s="27"/>
      <c r="ILZ6" s="27"/>
      <c r="IMA6" s="27"/>
      <c r="IMB6" s="27"/>
      <c r="IMC6" s="27"/>
      <c r="IMD6" s="27"/>
      <c r="IME6" s="27"/>
      <c r="IMF6" s="27"/>
      <c r="IMG6" s="27"/>
      <c r="IMH6" s="27"/>
      <c r="IMI6" s="27"/>
      <c r="IMJ6" s="27"/>
      <c r="IMK6" s="27"/>
      <c r="IML6" s="27"/>
      <c r="IMM6" s="27"/>
      <c r="IMN6" s="27"/>
      <c r="IMO6" s="27"/>
      <c r="IMP6" s="27"/>
      <c r="IMQ6" s="27"/>
      <c r="IMR6" s="27"/>
      <c r="IMS6" s="27"/>
      <c r="IMT6" s="27"/>
      <c r="IMU6" s="27"/>
      <c r="IMV6" s="27"/>
      <c r="IMW6" s="27"/>
      <c r="IMX6" s="27"/>
      <c r="IMY6" s="27"/>
      <c r="IMZ6" s="27"/>
      <c r="INA6" s="27"/>
      <c r="INB6" s="27"/>
      <c r="INC6" s="27"/>
      <c r="IND6" s="27"/>
      <c r="INE6" s="27"/>
      <c r="INF6" s="27"/>
      <c r="ING6" s="27"/>
      <c r="INH6" s="27"/>
      <c r="INI6" s="27"/>
      <c r="INJ6" s="27"/>
      <c r="INK6" s="27"/>
      <c r="INL6" s="27"/>
      <c r="INM6" s="27"/>
      <c r="INN6" s="27"/>
      <c r="INO6" s="27"/>
      <c r="INP6" s="27"/>
      <c r="INQ6" s="27"/>
      <c r="INR6" s="27"/>
      <c r="INS6" s="27"/>
      <c r="INT6" s="27"/>
      <c r="INU6" s="27"/>
      <c r="INV6" s="27"/>
      <c r="INW6" s="27"/>
      <c r="INX6" s="27"/>
      <c r="INY6" s="27"/>
      <c r="INZ6" s="27"/>
      <c r="IOA6" s="27"/>
      <c r="IOB6" s="27"/>
      <c r="IOC6" s="27"/>
      <c r="IOD6" s="27"/>
      <c r="IOE6" s="27"/>
      <c r="IOF6" s="27"/>
      <c r="IOG6" s="27"/>
      <c r="IOH6" s="27"/>
      <c r="IOI6" s="27"/>
      <c r="IOJ6" s="27"/>
      <c r="IOK6" s="27"/>
      <c r="IOL6" s="27"/>
      <c r="IOM6" s="27"/>
      <c r="ION6" s="27"/>
      <c r="IOO6" s="27"/>
      <c r="IOP6" s="27"/>
      <c r="IOQ6" s="27"/>
      <c r="IOR6" s="27"/>
      <c r="IOS6" s="27"/>
      <c r="IOT6" s="27"/>
      <c r="IOU6" s="27"/>
      <c r="IOV6" s="27"/>
      <c r="IOW6" s="27"/>
      <c r="IOX6" s="27"/>
      <c r="IOY6" s="27"/>
      <c r="IOZ6" s="27"/>
      <c r="IPA6" s="27"/>
      <c r="IPB6" s="27"/>
      <c r="IPC6" s="27"/>
      <c r="IPD6" s="27"/>
      <c r="IPE6" s="27"/>
      <c r="IPF6" s="27"/>
      <c r="IPG6" s="27"/>
      <c r="IPH6" s="27"/>
      <c r="IPI6" s="27"/>
      <c r="IPJ6" s="27"/>
      <c r="IPK6" s="27"/>
      <c r="IPL6" s="27"/>
      <c r="IPM6" s="27"/>
      <c r="IPN6" s="27"/>
      <c r="IPO6" s="27"/>
      <c r="IPP6" s="27"/>
      <c r="IPQ6" s="27"/>
      <c r="IPR6" s="27"/>
      <c r="IPS6" s="27"/>
      <c r="IPT6" s="27"/>
      <c r="IPU6" s="27"/>
      <c r="IPV6" s="27"/>
      <c r="IPW6" s="27"/>
      <c r="IPX6" s="27"/>
      <c r="IPY6" s="27"/>
      <c r="IPZ6" s="27"/>
      <c r="IQA6" s="27"/>
      <c r="IQB6" s="27"/>
      <c r="IQC6" s="27"/>
      <c r="IQD6" s="27"/>
      <c r="IQE6" s="27"/>
      <c r="IQF6" s="27"/>
      <c r="IQG6" s="27"/>
      <c r="IQH6" s="27"/>
      <c r="IQI6" s="27"/>
      <c r="IQJ6" s="27"/>
      <c r="IQK6" s="27"/>
      <c r="IQL6" s="27"/>
      <c r="IQM6" s="27"/>
      <c r="IQN6" s="27"/>
      <c r="IQO6" s="27"/>
      <c r="IQP6" s="27"/>
      <c r="IQQ6" s="27"/>
      <c r="IQR6" s="27"/>
      <c r="IQS6" s="27"/>
      <c r="IQT6" s="27"/>
      <c r="IQU6" s="27"/>
      <c r="IQV6" s="27"/>
      <c r="IQW6" s="27"/>
      <c r="IQX6" s="27"/>
      <c r="IQY6" s="27"/>
      <c r="IQZ6" s="27"/>
      <c r="IRA6" s="27"/>
      <c r="IRB6" s="27"/>
      <c r="IRC6" s="27"/>
      <c r="IRD6" s="27"/>
      <c r="IRE6" s="27"/>
      <c r="IRF6" s="27"/>
      <c r="IRG6" s="27"/>
      <c r="IRH6" s="27"/>
      <c r="IRI6" s="27"/>
      <c r="IRJ6" s="27"/>
      <c r="IRK6" s="27"/>
      <c r="IRL6" s="27"/>
      <c r="IRM6" s="27"/>
      <c r="IRN6" s="27"/>
      <c r="IRO6" s="27"/>
      <c r="IRP6" s="27"/>
      <c r="IRQ6" s="27"/>
      <c r="IRR6" s="27"/>
      <c r="IRS6" s="27"/>
      <c r="IRT6" s="27"/>
      <c r="IRU6" s="27"/>
      <c r="IRV6" s="27"/>
      <c r="IRW6" s="27"/>
      <c r="IRX6" s="27"/>
      <c r="IRY6" s="27"/>
      <c r="IRZ6" s="27"/>
      <c r="ISA6" s="27"/>
      <c r="ISB6" s="27"/>
      <c r="ISC6" s="27"/>
      <c r="ISD6" s="27"/>
      <c r="ISE6" s="27"/>
      <c r="ISF6" s="27"/>
      <c r="ISG6" s="27"/>
      <c r="ISH6" s="27"/>
      <c r="ISI6" s="27"/>
      <c r="ISJ6" s="27"/>
      <c r="ISK6" s="27"/>
      <c r="ISL6" s="27"/>
      <c r="ISM6" s="27"/>
      <c r="ISN6" s="27"/>
      <c r="ISO6" s="27"/>
      <c r="ISP6" s="27"/>
      <c r="ISQ6" s="27"/>
      <c r="ISR6" s="27"/>
      <c r="ISS6" s="27"/>
      <c r="IST6" s="27"/>
      <c r="ISU6" s="27"/>
      <c r="ISV6" s="27"/>
      <c r="ISW6" s="27"/>
      <c r="ISX6" s="27"/>
      <c r="ISY6" s="27"/>
      <c r="ISZ6" s="27"/>
      <c r="ITA6" s="27"/>
      <c r="ITB6" s="27"/>
      <c r="ITC6" s="27"/>
      <c r="ITD6" s="27"/>
      <c r="ITE6" s="27"/>
      <c r="ITF6" s="27"/>
      <c r="ITG6" s="27"/>
      <c r="ITH6" s="27"/>
      <c r="ITI6" s="27"/>
      <c r="ITJ6" s="27"/>
      <c r="ITK6" s="27"/>
      <c r="ITL6" s="27"/>
      <c r="ITM6" s="27"/>
      <c r="ITN6" s="27"/>
      <c r="ITO6" s="27"/>
      <c r="ITP6" s="27"/>
      <c r="ITQ6" s="27"/>
      <c r="ITR6" s="27"/>
      <c r="ITS6" s="27"/>
      <c r="ITT6" s="27"/>
      <c r="ITU6" s="27"/>
      <c r="ITV6" s="27"/>
      <c r="ITW6" s="27"/>
      <c r="ITX6" s="27"/>
      <c r="ITY6" s="27"/>
      <c r="ITZ6" s="27"/>
      <c r="IUA6" s="27"/>
      <c r="IUB6" s="27"/>
      <c r="IUC6" s="27"/>
      <c r="IUD6" s="27"/>
      <c r="IUE6" s="27"/>
      <c r="IUF6" s="27"/>
      <c r="IUG6" s="27"/>
      <c r="IUH6" s="27"/>
      <c r="IUI6" s="27"/>
      <c r="IUJ6" s="27"/>
      <c r="IUK6" s="27"/>
      <c r="IUL6" s="27"/>
      <c r="IUM6" s="27"/>
      <c r="IUN6" s="27"/>
      <c r="IUO6" s="27"/>
      <c r="IUP6" s="27"/>
      <c r="IUQ6" s="27"/>
      <c r="IUR6" s="27"/>
      <c r="IUS6" s="27"/>
      <c r="IUT6" s="27"/>
      <c r="IUU6" s="27"/>
      <c r="IUV6" s="27"/>
      <c r="IUW6" s="27"/>
      <c r="IUX6" s="27"/>
      <c r="IUY6" s="27"/>
      <c r="IUZ6" s="27"/>
      <c r="IVA6" s="27"/>
      <c r="IVB6" s="27"/>
      <c r="IVC6" s="27"/>
      <c r="IVD6" s="27"/>
      <c r="IVE6" s="27"/>
      <c r="IVF6" s="27"/>
      <c r="IVG6" s="27"/>
      <c r="IVH6" s="27"/>
      <c r="IVI6" s="27"/>
      <c r="IVJ6" s="27"/>
      <c r="IVK6" s="27"/>
      <c r="IVL6" s="27"/>
      <c r="IVM6" s="27"/>
      <c r="IVN6" s="27"/>
      <c r="IVO6" s="27"/>
      <c r="IVP6" s="27"/>
      <c r="IVQ6" s="27"/>
      <c r="IVR6" s="27"/>
      <c r="IVS6" s="27"/>
      <c r="IVT6" s="27"/>
      <c r="IVU6" s="27"/>
      <c r="IVV6" s="27"/>
      <c r="IVW6" s="27"/>
      <c r="IVX6" s="27"/>
      <c r="IVY6" s="27"/>
      <c r="IVZ6" s="27"/>
      <c r="IWA6" s="27"/>
      <c r="IWB6" s="27"/>
      <c r="IWC6" s="27"/>
      <c r="IWD6" s="27"/>
      <c r="IWE6" s="27"/>
      <c r="IWF6" s="27"/>
      <c r="IWG6" s="27"/>
      <c r="IWH6" s="27"/>
      <c r="IWI6" s="27"/>
      <c r="IWJ6" s="27"/>
      <c r="IWK6" s="27"/>
      <c r="IWL6" s="27"/>
      <c r="IWM6" s="27"/>
      <c r="IWN6" s="27"/>
      <c r="IWO6" s="27"/>
      <c r="IWP6" s="27"/>
      <c r="IWQ6" s="27"/>
      <c r="IWR6" s="27"/>
      <c r="IWS6" s="27"/>
      <c r="IWT6" s="27"/>
      <c r="IWU6" s="27"/>
      <c r="IWV6" s="27"/>
      <c r="IWW6" s="27"/>
      <c r="IWX6" s="27"/>
      <c r="IWY6" s="27"/>
      <c r="IWZ6" s="27"/>
      <c r="IXA6" s="27"/>
      <c r="IXB6" s="27"/>
      <c r="IXC6" s="27"/>
      <c r="IXD6" s="27"/>
      <c r="IXE6" s="27"/>
      <c r="IXF6" s="27"/>
      <c r="IXG6" s="27"/>
      <c r="IXH6" s="27"/>
      <c r="IXI6" s="27"/>
      <c r="IXJ6" s="27"/>
      <c r="IXK6" s="27"/>
      <c r="IXL6" s="27"/>
      <c r="IXM6" s="27"/>
      <c r="IXN6" s="27"/>
      <c r="IXO6" s="27"/>
      <c r="IXP6" s="27"/>
      <c r="IXQ6" s="27"/>
      <c r="IXR6" s="27"/>
      <c r="IXS6" s="27"/>
      <c r="IXT6" s="27"/>
      <c r="IXU6" s="27"/>
      <c r="IXV6" s="27"/>
      <c r="IXW6" s="27"/>
      <c r="IXX6" s="27"/>
      <c r="IXY6" s="27"/>
      <c r="IXZ6" s="27"/>
      <c r="IYA6" s="27"/>
      <c r="IYB6" s="27"/>
      <c r="IYC6" s="27"/>
      <c r="IYD6" s="27"/>
      <c r="IYE6" s="27"/>
      <c r="IYF6" s="27"/>
      <c r="IYG6" s="27"/>
      <c r="IYH6" s="27"/>
      <c r="IYI6" s="27"/>
      <c r="IYJ6" s="27"/>
      <c r="IYK6" s="27"/>
      <c r="IYL6" s="27"/>
      <c r="IYM6" s="27"/>
      <c r="IYN6" s="27"/>
      <c r="IYO6" s="27"/>
      <c r="IYP6" s="27"/>
      <c r="IYQ6" s="27"/>
      <c r="IYR6" s="27"/>
      <c r="IYS6" s="27"/>
      <c r="IYT6" s="27"/>
      <c r="IYU6" s="27"/>
      <c r="IYV6" s="27"/>
      <c r="IYW6" s="27"/>
      <c r="IYX6" s="27"/>
      <c r="IYY6" s="27"/>
      <c r="IYZ6" s="27"/>
      <c r="IZA6" s="27"/>
      <c r="IZB6" s="27"/>
      <c r="IZC6" s="27"/>
      <c r="IZD6" s="27"/>
      <c r="IZE6" s="27"/>
      <c r="IZF6" s="27"/>
      <c r="IZG6" s="27"/>
      <c r="IZH6" s="27"/>
      <c r="IZI6" s="27"/>
      <c r="IZJ6" s="27"/>
      <c r="IZK6" s="27"/>
      <c r="IZL6" s="27"/>
      <c r="IZM6" s="27"/>
      <c r="IZN6" s="27"/>
      <c r="IZO6" s="27"/>
      <c r="IZP6" s="27"/>
      <c r="IZQ6" s="27"/>
      <c r="IZR6" s="27"/>
      <c r="IZS6" s="27"/>
      <c r="IZT6" s="27"/>
      <c r="IZU6" s="27"/>
      <c r="IZV6" s="27"/>
      <c r="IZW6" s="27"/>
      <c r="IZX6" s="27"/>
      <c r="IZY6" s="27"/>
      <c r="IZZ6" s="27"/>
      <c r="JAA6" s="27"/>
      <c r="JAB6" s="27"/>
      <c r="JAC6" s="27"/>
      <c r="JAD6" s="27"/>
      <c r="JAE6" s="27"/>
      <c r="JAF6" s="27"/>
      <c r="JAG6" s="27"/>
      <c r="JAH6" s="27"/>
      <c r="JAI6" s="27"/>
      <c r="JAJ6" s="27"/>
      <c r="JAK6" s="27"/>
      <c r="JAL6" s="27"/>
      <c r="JAM6" s="27"/>
      <c r="JAN6" s="27"/>
      <c r="JAO6" s="27"/>
      <c r="JAP6" s="27"/>
      <c r="JAQ6" s="27"/>
      <c r="JAR6" s="27"/>
      <c r="JAS6" s="27"/>
      <c r="JAT6" s="27"/>
      <c r="JAU6" s="27"/>
      <c r="JAV6" s="27"/>
      <c r="JAW6" s="27"/>
      <c r="JAX6" s="27"/>
      <c r="JAY6" s="27"/>
      <c r="JAZ6" s="27"/>
      <c r="JBA6" s="27"/>
      <c r="JBB6" s="27"/>
      <c r="JBC6" s="27"/>
      <c r="JBD6" s="27"/>
      <c r="JBE6" s="27"/>
      <c r="JBF6" s="27"/>
      <c r="JBG6" s="27"/>
      <c r="JBH6" s="27"/>
      <c r="JBI6" s="27"/>
      <c r="JBJ6" s="27"/>
      <c r="JBK6" s="27"/>
      <c r="JBL6" s="27"/>
      <c r="JBM6" s="27"/>
      <c r="JBN6" s="27"/>
      <c r="JBO6" s="27"/>
      <c r="JBP6" s="27"/>
      <c r="JBQ6" s="27"/>
      <c r="JBR6" s="27"/>
      <c r="JBS6" s="27"/>
      <c r="JBT6" s="27"/>
      <c r="JBU6" s="27"/>
      <c r="JBV6" s="27"/>
      <c r="JBW6" s="27"/>
      <c r="JBX6" s="27"/>
      <c r="JBY6" s="27"/>
      <c r="JBZ6" s="27"/>
      <c r="JCA6" s="27"/>
      <c r="JCB6" s="27"/>
      <c r="JCC6" s="27"/>
      <c r="JCD6" s="27"/>
      <c r="JCE6" s="27"/>
      <c r="JCF6" s="27"/>
      <c r="JCG6" s="27"/>
      <c r="JCH6" s="27"/>
      <c r="JCI6" s="27"/>
      <c r="JCJ6" s="27"/>
      <c r="JCK6" s="27"/>
      <c r="JCL6" s="27"/>
      <c r="JCM6" s="27"/>
      <c r="JCN6" s="27"/>
      <c r="JCO6" s="27"/>
      <c r="JCP6" s="27"/>
      <c r="JCQ6" s="27"/>
      <c r="JCR6" s="27"/>
      <c r="JCS6" s="27"/>
      <c r="JCT6" s="27"/>
      <c r="JCU6" s="27"/>
      <c r="JCV6" s="27"/>
      <c r="JCW6" s="27"/>
      <c r="JCX6" s="27"/>
      <c r="JCY6" s="27"/>
      <c r="JCZ6" s="27"/>
      <c r="JDA6" s="27"/>
      <c r="JDB6" s="27"/>
      <c r="JDC6" s="27"/>
      <c r="JDD6" s="27"/>
      <c r="JDE6" s="27"/>
      <c r="JDF6" s="27"/>
      <c r="JDG6" s="27"/>
      <c r="JDH6" s="27"/>
      <c r="JDI6" s="27"/>
      <c r="JDJ6" s="27"/>
      <c r="JDK6" s="27"/>
      <c r="JDL6" s="27"/>
      <c r="JDM6" s="27"/>
      <c r="JDN6" s="27"/>
      <c r="JDO6" s="27"/>
      <c r="JDP6" s="27"/>
      <c r="JDQ6" s="27"/>
      <c r="JDR6" s="27"/>
      <c r="JDS6" s="27"/>
      <c r="JDT6" s="27"/>
      <c r="JDU6" s="27"/>
      <c r="JDV6" s="27"/>
      <c r="JDW6" s="27"/>
      <c r="JDX6" s="27"/>
      <c r="JDY6" s="27"/>
      <c r="JDZ6" s="27"/>
      <c r="JEA6" s="27"/>
      <c r="JEB6" s="27"/>
      <c r="JEC6" s="27"/>
      <c r="JED6" s="27"/>
      <c r="JEE6" s="27"/>
      <c r="JEF6" s="27"/>
      <c r="JEG6" s="27"/>
      <c r="JEH6" s="27"/>
      <c r="JEI6" s="27"/>
      <c r="JEJ6" s="27"/>
      <c r="JEK6" s="27"/>
      <c r="JEL6" s="27"/>
      <c r="JEM6" s="27"/>
      <c r="JEN6" s="27"/>
      <c r="JEO6" s="27"/>
      <c r="JEP6" s="27"/>
      <c r="JEQ6" s="27"/>
      <c r="JER6" s="27"/>
      <c r="JES6" s="27"/>
      <c r="JET6" s="27"/>
      <c r="JEU6" s="27"/>
      <c r="JEV6" s="27"/>
      <c r="JEW6" s="27"/>
      <c r="JEX6" s="27"/>
      <c r="JEY6" s="27"/>
      <c r="JEZ6" s="27"/>
      <c r="JFA6" s="27"/>
      <c r="JFB6" s="27"/>
      <c r="JFC6" s="27"/>
      <c r="JFD6" s="27"/>
      <c r="JFE6" s="27"/>
      <c r="JFF6" s="27"/>
      <c r="JFG6" s="27"/>
      <c r="JFH6" s="27"/>
      <c r="JFI6" s="27"/>
      <c r="JFJ6" s="27"/>
      <c r="JFK6" s="27"/>
      <c r="JFL6" s="27"/>
      <c r="JFM6" s="27"/>
      <c r="JFN6" s="27"/>
      <c r="JFO6" s="27"/>
      <c r="JFP6" s="27"/>
      <c r="JFQ6" s="27"/>
      <c r="JFR6" s="27"/>
      <c r="JFS6" s="27"/>
      <c r="JFT6" s="27"/>
      <c r="JFU6" s="27"/>
      <c r="JFV6" s="27"/>
      <c r="JFW6" s="27"/>
      <c r="JFX6" s="27"/>
      <c r="JFY6" s="27"/>
      <c r="JFZ6" s="27"/>
      <c r="JGA6" s="27"/>
      <c r="JGB6" s="27"/>
      <c r="JGC6" s="27"/>
      <c r="JGD6" s="27"/>
      <c r="JGE6" s="27"/>
      <c r="JGF6" s="27"/>
      <c r="JGG6" s="27"/>
      <c r="JGH6" s="27"/>
      <c r="JGI6" s="27"/>
      <c r="JGJ6" s="27"/>
      <c r="JGK6" s="27"/>
      <c r="JGL6" s="27"/>
      <c r="JGM6" s="27"/>
      <c r="JGN6" s="27"/>
      <c r="JGO6" s="27"/>
      <c r="JGP6" s="27"/>
      <c r="JGQ6" s="27"/>
      <c r="JGR6" s="27"/>
      <c r="JGS6" s="27"/>
      <c r="JGT6" s="27"/>
      <c r="JGU6" s="27"/>
      <c r="JGV6" s="27"/>
      <c r="JGW6" s="27"/>
      <c r="JGX6" s="27"/>
      <c r="JGY6" s="27"/>
      <c r="JGZ6" s="27"/>
      <c r="JHA6" s="27"/>
      <c r="JHB6" s="27"/>
      <c r="JHC6" s="27"/>
      <c r="JHD6" s="27"/>
      <c r="JHE6" s="27"/>
      <c r="JHF6" s="27"/>
      <c r="JHG6" s="27"/>
      <c r="JHH6" s="27"/>
      <c r="JHI6" s="27"/>
      <c r="JHJ6" s="27"/>
      <c r="JHK6" s="27"/>
      <c r="JHL6" s="27"/>
      <c r="JHM6" s="27"/>
      <c r="JHN6" s="27"/>
      <c r="JHO6" s="27"/>
      <c r="JHP6" s="27"/>
      <c r="JHQ6" s="27"/>
      <c r="JHR6" s="27"/>
      <c r="JHS6" s="27"/>
      <c r="JHT6" s="27"/>
      <c r="JHU6" s="27"/>
      <c r="JHV6" s="27"/>
      <c r="JHW6" s="27"/>
      <c r="JHX6" s="27"/>
      <c r="JHY6" s="27"/>
      <c r="JHZ6" s="27"/>
      <c r="JIA6" s="27"/>
      <c r="JIB6" s="27"/>
      <c r="JIC6" s="27"/>
      <c r="JID6" s="27"/>
      <c r="JIE6" s="27"/>
      <c r="JIF6" s="27"/>
      <c r="JIG6" s="27"/>
      <c r="JIH6" s="27"/>
      <c r="JII6" s="27"/>
      <c r="JIJ6" s="27"/>
      <c r="JIK6" s="27"/>
      <c r="JIL6" s="27"/>
      <c r="JIM6" s="27"/>
      <c r="JIN6" s="27"/>
      <c r="JIO6" s="27"/>
      <c r="JIP6" s="27"/>
      <c r="JIQ6" s="27"/>
      <c r="JIR6" s="27"/>
      <c r="JIS6" s="27"/>
      <c r="JIT6" s="27"/>
      <c r="JIU6" s="27"/>
      <c r="JIV6" s="27"/>
      <c r="JIW6" s="27"/>
      <c r="JIX6" s="27"/>
      <c r="JIY6" s="27"/>
      <c r="JIZ6" s="27"/>
      <c r="JJA6" s="27"/>
      <c r="JJB6" s="27"/>
      <c r="JJC6" s="27"/>
      <c r="JJD6" s="27"/>
      <c r="JJE6" s="27"/>
      <c r="JJF6" s="27"/>
      <c r="JJG6" s="27"/>
      <c r="JJH6" s="27"/>
      <c r="JJI6" s="27"/>
      <c r="JJJ6" s="27"/>
      <c r="JJK6" s="27"/>
      <c r="JJL6" s="27"/>
      <c r="JJM6" s="27"/>
      <c r="JJN6" s="27"/>
      <c r="JJO6" s="27"/>
      <c r="JJP6" s="27"/>
      <c r="JJQ6" s="27"/>
      <c r="JJR6" s="27"/>
      <c r="JJS6" s="27"/>
      <c r="JJT6" s="27"/>
      <c r="JJU6" s="27"/>
      <c r="JJV6" s="27"/>
      <c r="JJW6" s="27"/>
      <c r="JJX6" s="27"/>
      <c r="JJY6" s="27"/>
      <c r="JJZ6" s="27"/>
      <c r="JKA6" s="27"/>
      <c r="JKB6" s="27"/>
      <c r="JKC6" s="27"/>
      <c r="JKD6" s="27"/>
      <c r="JKE6" s="27"/>
      <c r="JKF6" s="27"/>
      <c r="JKG6" s="27"/>
      <c r="JKH6" s="27"/>
      <c r="JKI6" s="27"/>
      <c r="JKJ6" s="27"/>
      <c r="JKK6" s="27"/>
      <c r="JKL6" s="27"/>
      <c r="JKM6" s="27"/>
      <c r="JKN6" s="27"/>
      <c r="JKO6" s="27"/>
      <c r="JKP6" s="27"/>
      <c r="JKQ6" s="27"/>
      <c r="JKR6" s="27"/>
      <c r="JKS6" s="27"/>
      <c r="JKT6" s="27"/>
      <c r="JKU6" s="27"/>
      <c r="JKV6" s="27"/>
      <c r="JKW6" s="27"/>
      <c r="JKX6" s="27"/>
      <c r="JKY6" s="27"/>
      <c r="JKZ6" s="27"/>
      <c r="JLA6" s="27"/>
      <c r="JLB6" s="27"/>
      <c r="JLC6" s="27"/>
      <c r="JLD6" s="27"/>
      <c r="JLE6" s="27"/>
      <c r="JLF6" s="27"/>
      <c r="JLG6" s="27"/>
      <c r="JLH6" s="27"/>
      <c r="JLI6" s="27"/>
      <c r="JLJ6" s="27"/>
      <c r="JLK6" s="27"/>
      <c r="JLL6" s="27"/>
      <c r="JLM6" s="27"/>
      <c r="JLN6" s="27"/>
      <c r="JLO6" s="27"/>
      <c r="JLP6" s="27"/>
      <c r="JLQ6" s="27"/>
      <c r="JLR6" s="27"/>
      <c r="JLS6" s="27"/>
      <c r="JLT6" s="27"/>
      <c r="JLU6" s="27"/>
      <c r="JLV6" s="27"/>
      <c r="JLW6" s="27"/>
      <c r="JLX6" s="27"/>
      <c r="JLY6" s="27"/>
      <c r="JLZ6" s="27"/>
      <c r="JMA6" s="27"/>
      <c r="JMB6" s="27"/>
      <c r="JMC6" s="27"/>
      <c r="JMD6" s="27"/>
      <c r="JME6" s="27"/>
      <c r="JMF6" s="27"/>
      <c r="JMG6" s="27"/>
      <c r="JMH6" s="27"/>
      <c r="JMI6" s="27"/>
      <c r="JMJ6" s="27"/>
      <c r="JMK6" s="27"/>
      <c r="JML6" s="27"/>
      <c r="JMM6" s="27"/>
      <c r="JMN6" s="27"/>
      <c r="JMO6" s="27"/>
      <c r="JMP6" s="27"/>
      <c r="JMQ6" s="27"/>
      <c r="JMR6" s="27"/>
      <c r="JMS6" s="27"/>
      <c r="JMT6" s="27"/>
      <c r="JMU6" s="27"/>
      <c r="JMV6" s="27"/>
      <c r="JMW6" s="27"/>
      <c r="JMX6" s="27"/>
      <c r="JMY6" s="27"/>
      <c r="JMZ6" s="27"/>
      <c r="JNA6" s="27"/>
      <c r="JNB6" s="27"/>
      <c r="JNC6" s="27"/>
      <c r="JND6" s="27"/>
      <c r="JNE6" s="27"/>
      <c r="JNF6" s="27"/>
      <c r="JNG6" s="27"/>
      <c r="JNH6" s="27"/>
      <c r="JNI6" s="27"/>
      <c r="JNJ6" s="27"/>
      <c r="JNK6" s="27"/>
      <c r="JNL6" s="27"/>
      <c r="JNM6" s="27"/>
      <c r="JNN6" s="27"/>
      <c r="JNO6" s="27"/>
      <c r="JNP6" s="27"/>
      <c r="JNQ6" s="27"/>
      <c r="JNR6" s="27"/>
      <c r="JNS6" s="27"/>
      <c r="JNT6" s="27"/>
      <c r="JNU6" s="27"/>
      <c r="JNV6" s="27"/>
      <c r="JNW6" s="27"/>
      <c r="JNX6" s="27"/>
      <c r="JNY6" s="27"/>
      <c r="JNZ6" s="27"/>
      <c r="JOA6" s="27"/>
      <c r="JOB6" s="27"/>
      <c r="JOC6" s="27"/>
      <c r="JOD6" s="27"/>
      <c r="JOE6" s="27"/>
      <c r="JOF6" s="27"/>
      <c r="JOG6" s="27"/>
      <c r="JOH6" s="27"/>
      <c r="JOI6" s="27"/>
      <c r="JOJ6" s="27"/>
      <c r="JOK6" s="27"/>
      <c r="JOL6" s="27"/>
      <c r="JOM6" s="27"/>
      <c r="JON6" s="27"/>
      <c r="JOO6" s="27"/>
      <c r="JOP6" s="27"/>
      <c r="JOQ6" s="27"/>
      <c r="JOR6" s="27"/>
      <c r="JOS6" s="27"/>
      <c r="JOT6" s="27"/>
      <c r="JOU6" s="27"/>
      <c r="JOV6" s="27"/>
      <c r="JOW6" s="27"/>
      <c r="JOX6" s="27"/>
      <c r="JOY6" s="27"/>
      <c r="JOZ6" s="27"/>
      <c r="JPA6" s="27"/>
      <c r="JPB6" s="27"/>
      <c r="JPC6" s="27"/>
      <c r="JPD6" s="27"/>
      <c r="JPE6" s="27"/>
      <c r="JPF6" s="27"/>
      <c r="JPG6" s="27"/>
      <c r="JPH6" s="27"/>
      <c r="JPI6" s="27"/>
      <c r="JPJ6" s="27"/>
      <c r="JPK6" s="27"/>
      <c r="JPL6" s="27"/>
      <c r="JPM6" s="27"/>
      <c r="JPN6" s="27"/>
      <c r="JPO6" s="27"/>
      <c r="JPP6" s="27"/>
      <c r="JPQ6" s="27"/>
      <c r="JPR6" s="27"/>
      <c r="JPS6" s="27"/>
      <c r="JPT6" s="27"/>
      <c r="JPU6" s="27"/>
      <c r="JPV6" s="27"/>
      <c r="JPW6" s="27"/>
      <c r="JPX6" s="27"/>
      <c r="JPY6" s="27"/>
      <c r="JPZ6" s="27"/>
      <c r="JQA6" s="27"/>
      <c r="JQB6" s="27"/>
      <c r="JQC6" s="27"/>
      <c r="JQD6" s="27"/>
      <c r="JQE6" s="27"/>
      <c r="JQF6" s="27"/>
      <c r="JQG6" s="27"/>
      <c r="JQH6" s="27"/>
      <c r="JQI6" s="27"/>
      <c r="JQJ6" s="27"/>
      <c r="JQK6" s="27"/>
      <c r="JQL6" s="27"/>
      <c r="JQM6" s="27"/>
      <c r="JQN6" s="27"/>
      <c r="JQO6" s="27"/>
      <c r="JQP6" s="27"/>
      <c r="JQQ6" s="27"/>
      <c r="JQR6" s="27"/>
      <c r="JQS6" s="27"/>
      <c r="JQT6" s="27"/>
      <c r="JQU6" s="27"/>
      <c r="JQV6" s="27"/>
      <c r="JQW6" s="27"/>
      <c r="JQX6" s="27"/>
      <c r="JQY6" s="27"/>
      <c r="JQZ6" s="27"/>
      <c r="JRA6" s="27"/>
      <c r="JRB6" s="27"/>
      <c r="JRC6" s="27"/>
      <c r="JRD6" s="27"/>
      <c r="JRE6" s="27"/>
      <c r="JRF6" s="27"/>
      <c r="JRG6" s="27"/>
      <c r="JRH6" s="27"/>
      <c r="JRI6" s="27"/>
      <c r="JRJ6" s="27"/>
      <c r="JRK6" s="27"/>
      <c r="JRL6" s="27"/>
      <c r="JRM6" s="27"/>
      <c r="JRN6" s="27"/>
      <c r="JRO6" s="27"/>
      <c r="JRP6" s="27"/>
      <c r="JRQ6" s="27"/>
      <c r="JRR6" s="27"/>
      <c r="JRS6" s="27"/>
      <c r="JRT6" s="27"/>
      <c r="JRU6" s="27"/>
      <c r="JRV6" s="27"/>
      <c r="JRW6" s="27"/>
      <c r="JRX6" s="27"/>
      <c r="JRY6" s="27"/>
      <c r="JRZ6" s="27"/>
      <c r="JSA6" s="27"/>
      <c r="JSB6" s="27"/>
      <c r="JSC6" s="27"/>
      <c r="JSD6" s="27"/>
      <c r="JSE6" s="27"/>
      <c r="JSF6" s="27"/>
      <c r="JSG6" s="27"/>
      <c r="JSH6" s="27"/>
      <c r="JSI6" s="27"/>
      <c r="JSJ6" s="27"/>
      <c r="JSK6" s="27"/>
      <c r="JSL6" s="27"/>
      <c r="JSM6" s="27"/>
      <c r="JSN6" s="27"/>
      <c r="JSO6" s="27"/>
      <c r="JSP6" s="27"/>
      <c r="JSQ6" s="27"/>
      <c r="JSR6" s="27"/>
      <c r="JSS6" s="27"/>
      <c r="JST6" s="27"/>
      <c r="JSU6" s="27"/>
      <c r="JSV6" s="27"/>
      <c r="JSW6" s="27"/>
      <c r="JSX6" s="27"/>
      <c r="JSY6" s="27"/>
      <c r="JSZ6" s="27"/>
      <c r="JTA6" s="27"/>
      <c r="JTB6" s="27"/>
      <c r="JTC6" s="27"/>
      <c r="JTD6" s="27"/>
      <c r="JTE6" s="27"/>
      <c r="JTF6" s="27"/>
      <c r="JTG6" s="27"/>
      <c r="JTH6" s="27"/>
      <c r="JTI6" s="27"/>
      <c r="JTJ6" s="27"/>
      <c r="JTK6" s="27"/>
      <c r="JTL6" s="27"/>
      <c r="JTM6" s="27"/>
      <c r="JTN6" s="27"/>
      <c r="JTO6" s="27"/>
      <c r="JTP6" s="27"/>
      <c r="JTQ6" s="27"/>
      <c r="JTR6" s="27"/>
      <c r="JTS6" s="27"/>
      <c r="JTT6" s="27"/>
      <c r="JTU6" s="27"/>
      <c r="JTV6" s="27"/>
      <c r="JTW6" s="27"/>
      <c r="JTX6" s="27"/>
      <c r="JTY6" s="27"/>
      <c r="JTZ6" s="27"/>
      <c r="JUA6" s="27"/>
      <c r="JUB6" s="27"/>
      <c r="JUC6" s="27"/>
      <c r="JUD6" s="27"/>
      <c r="JUE6" s="27"/>
      <c r="JUF6" s="27"/>
      <c r="JUG6" s="27"/>
      <c r="JUH6" s="27"/>
      <c r="JUI6" s="27"/>
      <c r="JUJ6" s="27"/>
      <c r="JUK6" s="27"/>
      <c r="JUL6" s="27"/>
      <c r="JUM6" s="27"/>
      <c r="JUN6" s="27"/>
      <c r="JUO6" s="27"/>
      <c r="JUP6" s="27"/>
      <c r="JUQ6" s="27"/>
      <c r="JUR6" s="27"/>
      <c r="JUS6" s="27"/>
      <c r="JUT6" s="27"/>
      <c r="JUU6" s="27"/>
      <c r="JUV6" s="27"/>
      <c r="JUW6" s="27"/>
      <c r="JUX6" s="27"/>
      <c r="JUY6" s="27"/>
      <c r="JUZ6" s="27"/>
      <c r="JVA6" s="27"/>
      <c r="JVB6" s="27"/>
      <c r="JVC6" s="27"/>
      <c r="JVD6" s="27"/>
      <c r="JVE6" s="27"/>
      <c r="JVF6" s="27"/>
      <c r="JVG6" s="27"/>
      <c r="JVH6" s="27"/>
      <c r="JVI6" s="27"/>
      <c r="JVJ6" s="27"/>
      <c r="JVK6" s="27"/>
      <c r="JVL6" s="27"/>
      <c r="JVM6" s="27"/>
      <c r="JVN6" s="27"/>
      <c r="JVO6" s="27"/>
      <c r="JVP6" s="27"/>
      <c r="JVQ6" s="27"/>
      <c r="JVR6" s="27"/>
      <c r="JVS6" s="27"/>
      <c r="JVT6" s="27"/>
      <c r="JVU6" s="27"/>
      <c r="JVV6" s="27"/>
      <c r="JVW6" s="27"/>
      <c r="JVX6" s="27"/>
      <c r="JVY6" s="27"/>
      <c r="JVZ6" s="27"/>
      <c r="JWA6" s="27"/>
      <c r="JWB6" s="27"/>
      <c r="JWC6" s="27"/>
      <c r="JWD6" s="27"/>
      <c r="JWE6" s="27"/>
      <c r="JWF6" s="27"/>
      <c r="JWG6" s="27"/>
      <c r="JWH6" s="27"/>
      <c r="JWI6" s="27"/>
      <c r="JWJ6" s="27"/>
      <c r="JWK6" s="27"/>
      <c r="JWL6" s="27"/>
      <c r="JWM6" s="27"/>
      <c r="JWN6" s="27"/>
      <c r="JWO6" s="27"/>
      <c r="JWP6" s="27"/>
      <c r="JWQ6" s="27"/>
      <c r="JWR6" s="27"/>
      <c r="JWS6" s="27"/>
      <c r="JWT6" s="27"/>
      <c r="JWU6" s="27"/>
      <c r="JWV6" s="27"/>
      <c r="JWW6" s="27"/>
      <c r="JWX6" s="27"/>
      <c r="JWY6" s="27"/>
      <c r="JWZ6" s="27"/>
      <c r="JXA6" s="27"/>
      <c r="JXB6" s="27"/>
      <c r="JXC6" s="27"/>
      <c r="JXD6" s="27"/>
      <c r="JXE6" s="27"/>
      <c r="JXF6" s="27"/>
      <c r="JXG6" s="27"/>
      <c r="JXH6" s="27"/>
      <c r="JXI6" s="27"/>
      <c r="JXJ6" s="27"/>
      <c r="JXK6" s="27"/>
      <c r="JXL6" s="27"/>
      <c r="JXM6" s="27"/>
      <c r="JXN6" s="27"/>
      <c r="JXO6" s="27"/>
      <c r="JXP6" s="27"/>
      <c r="JXQ6" s="27"/>
      <c r="JXR6" s="27"/>
      <c r="JXS6" s="27"/>
      <c r="JXT6" s="27"/>
      <c r="JXU6" s="27"/>
      <c r="JXV6" s="27"/>
      <c r="JXW6" s="27"/>
      <c r="JXX6" s="27"/>
      <c r="JXY6" s="27"/>
      <c r="JXZ6" s="27"/>
      <c r="JYA6" s="27"/>
      <c r="JYB6" s="27"/>
      <c r="JYC6" s="27"/>
      <c r="JYD6" s="27"/>
      <c r="JYE6" s="27"/>
      <c r="JYF6" s="27"/>
      <c r="JYG6" s="27"/>
      <c r="JYH6" s="27"/>
      <c r="JYI6" s="27"/>
      <c r="JYJ6" s="27"/>
      <c r="JYK6" s="27"/>
      <c r="JYL6" s="27"/>
      <c r="JYM6" s="27"/>
      <c r="JYN6" s="27"/>
      <c r="JYO6" s="27"/>
      <c r="JYP6" s="27"/>
      <c r="JYQ6" s="27"/>
      <c r="JYR6" s="27"/>
      <c r="JYS6" s="27"/>
      <c r="JYT6" s="27"/>
      <c r="JYU6" s="27"/>
      <c r="JYV6" s="27"/>
      <c r="JYW6" s="27"/>
      <c r="JYX6" s="27"/>
      <c r="JYY6" s="27"/>
      <c r="JYZ6" s="27"/>
      <c r="JZA6" s="27"/>
      <c r="JZB6" s="27"/>
      <c r="JZC6" s="27"/>
      <c r="JZD6" s="27"/>
      <c r="JZE6" s="27"/>
      <c r="JZF6" s="27"/>
      <c r="JZG6" s="27"/>
      <c r="JZH6" s="27"/>
      <c r="JZI6" s="27"/>
      <c r="JZJ6" s="27"/>
      <c r="JZK6" s="27"/>
      <c r="JZL6" s="27"/>
      <c r="JZM6" s="27"/>
      <c r="JZN6" s="27"/>
      <c r="JZO6" s="27"/>
      <c r="JZP6" s="27"/>
      <c r="JZQ6" s="27"/>
      <c r="JZR6" s="27"/>
      <c r="JZS6" s="27"/>
      <c r="JZT6" s="27"/>
      <c r="JZU6" s="27"/>
      <c r="JZV6" s="27"/>
      <c r="JZW6" s="27"/>
      <c r="JZX6" s="27"/>
      <c r="JZY6" s="27"/>
      <c r="JZZ6" s="27"/>
      <c r="KAA6" s="27"/>
      <c r="KAB6" s="27"/>
      <c r="KAC6" s="27"/>
      <c r="KAD6" s="27"/>
      <c r="KAE6" s="27"/>
      <c r="KAF6" s="27"/>
      <c r="KAG6" s="27"/>
      <c r="KAH6" s="27"/>
      <c r="KAI6" s="27"/>
      <c r="KAJ6" s="27"/>
      <c r="KAK6" s="27"/>
      <c r="KAL6" s="27"/>
      <c r="KAM6" s="27"/>
      <c r="KAN6" s="27"/>
      <c r="KAO6" s="27"/>
      <c r="KAP6" s="27"/>
      <c r="KAQ6" s="27"/>
      <c r="KAR6" s="27"/>
      <c r="KAS6" s="27"/>
      <c r="KAT6" s="27"/>
      <c r="KAU6" s="27"/>
      <c r="KAV6" s="27"/>
      <c r="KAW6" s="27"/>
      <c r="KAX6" s="27"/>
      <c r="KAY6" s="27"/>
      <c r="KAZ6" s="27"/>
      <c r="KBA6" s="27"/>
      <c r="KBB6" s="27"/>
      <c r="KBC6" s="27"/>
      <c r="KBD6" s="27"/>
      <c r="KBE6" s="27"/>
      <c r="KBF6" s="27"/>
      <c r="KBG6" s="27"/>
      <c r="KBH6" s="27"/>
      <c r="KBI6" s="27"/>
      <c r="KBJ6" s="27"/>
      <c r="KBK6" s="27"/>
      <c r="KBL6" s="27"/>
      <c r="KBM6" s="27"/>
      <c r="KBN6" s="27"/>
      <c r="KBO6" s="27"/>
      <c r="KBP6" s="27"/>
      <c r="KBQ6" s="27"/>
      <c r="KBR6" s="27"/>
      <c r="KBS6" s="27"/>
      <c r="KBT6" s="27"/>
      <c r="KBU6" s="27"/>
      <c r="KBV6" s="27"/>
      <c r="KBW6" s="27"/>
      <c r="KBX6" s="27"/>
      <c r="KBY6" s="27"/>
      <c r="KBZ6" s="27"/>
      <c r="KCA6" s="27"/>
      <c r="KCB6" s="27"/>
      <c r="KCC6" s="27"/>
      <c r="KCD6" s="27"/>
      <c r="KCE6" s="27"/>
      <c r="KCF6" s="27"/>
      <c r="KCG6" s="27"/>
      <c r="KCH6" s="27"/>
      <c r="KCI6" s="27"/>
      <c r="KCJ6" s="27"/>
      <c r="KCK6" s="27"/>
      <c r="KCL6" s="27"/>
      <c r="KCM6" s="27"/>
      <c r="KCN6" s="27"/>
      <c r="KCO6" s="27"/>
      <c r="KCP6" s="27"/>
      <c r="KCQ6" s="27"/>
      <c r="KCR6" s="27"/>
      <c r="KCS6" s="27"/>
      <c r="KCT6" s="27"/>
      <c r="KCU6" s="27"/>
      <c r="KCV6" s="27"/>
      <c r="KCW6" s="27"/>
      <c r="KCX6" s="27"/>
      <c r="KCY6" s="27"/>
      <c r="KCZ6" s="27"/>
      <c r="KDA6" s="27"/>
      <c r="KDB6" s="27"/>
      <c r="KDC6" s="27"/>
      <c r="KDD6" s="27"/>
      <c r="KDE6" s="27"/>
      <c r="KDF6" s="27"/>
      <c r="KDG6" s="27"/>
      <c r="KDH6" s="27"/>
      <c r="KDI6" s="27"/>
      <c r="KDJ6" s="27"/>
      <c r="KDK6" s="27"/>
      <c r="KDL6" s="27"/>
      <c r="KDM6" s="27"/>
      <c r="KDN6" s="27"/>
      <c r="KDO6" s="27"/>
      <c r="KDP6" s="27"/>
      <c r="KDQ6" s="27"/>
      <c r="KDR6" s="27"/>
      <c r="KDS6" s="27"/>
      <c r="KDT6" s="27"/>
      <c r="KDU6" s="27"/>
      <c r="KDV6" s="27"/>
      <c r="KDW6" s="27"/>
      <c r="KDX6" s="27"/>
      <c r="KDY6" s="27"/>
      <c r="KDZ6" s="27"/>
      <c r="KEA6" s="27"/>
      <c r="KEB6" s="27"/>
      <c r="KEC6" s="27"/>
      <c r="KED6" s="27"/>
      <c r="KEE6" s="27"/>
      <c r="KEF6" s="27"/>
      <c r="KEG6" s="27"/>
      <c r="KEH6" s="27"/>
      <c r="KEI6" s="27"/>
      <c r="KEJ6" s="27"/>
      <c r="KEK6" s="27"/>
      <c r="KEL6" s="27"/>
      <c r="KEM6" s="27"/>
      <c r="KEN6" s="27"/>
      <c r="KEO6" s="27"/>
      <c r="KEP6" s="27"/>
      <c r="KEQ6" s="27"/>
      <c r="KER6" s="27"/>
      <c r="KES6" s="27"/>
      <c r="KET6" s="27"/>
      <c r="KEU6" s="27"/>
      <c r="KEV6" s="27"/>
      <c r="KEW6" s="27"/>
      <c r="KEX6" s="27"/>
      <c r="KEY6" s="27"/>
      <c r="KEZ6" s="27"/>
      <c r="KFA6" s="27"/>
      <c r="KFB6" s="27"/>
      <c r="KFC6" s="27"/>
      <c r="KFD6" s="27"/>
      <c r="KFE6" s="27"/>
      <c r="KFF6" s="27"/>
      <c r="KFG6" s="27"/>
      <c r="KFH6" s="27"/>
      <c r="KFI6" s="27"/>
      <c r="KFJ6" s="27"/>
      <c r="KFK6" s="27"/>
      <c r="KFL6" s="27"/>
      <c r="KFM6" s="27"/>
      <c r="KFN6" s="27"/>
      <c r="KFO6" s="27"/>
      <c r="KFP6" s="27"/>
      <c r="KFQ6" s="27"/>
      <c r="KFR6" s="27"/>
      <c r="KFS6" s="27"/>
      <c r="KFT6" s="27"/>
      <c r="KFU6" s="27"/>
      <c r="KFV6" s="27"/>
      <c r="KFW6" s="27"/>
      <c r="KFX6" s="27"/>
      <c r="KFY6" s="27"/>
      <c r="KFZ6" s="27"/>
      <c r="KGA6" s="27"/>
      <c r="KGB6" s="27"/>
      <c r="KGC6" s="27"/>
      <c r="KGD6" s="27"/>
      <c r="KGE6" s="27"/>
      <c r="KGF6" s="27"/>
      <c r="KGG6" s="27"/>
      <c r="KGH6" s="27"/>
      <c r="KGI6" s="27"/>
      <c r="KGJ6" s="27"/>
      <c r="KGK6" s="27"/>
      <c r="KGL6" s="27"/>
      <c r="KGM6" s="27"/>
      <c r="KGN6" s="27"/>
      <c r="KGO6" s="27"/>
      <c r="KGP6" s="27"/>
      <c r="KGQ6" s="27"/>
      <c r="KGR6" s="27"/>
      <c r="KGS6" s="27"/>
      <c r="KGT6" s="27"/>
      <c r="KGU6" s="27"/>
      <c r="KGV6" s="27"/>
      <c r="KGW6" s="27"/>
      <c r="KGX6" s="27"/>
      <c r="KGY6" s="27"/>
      <c r="KGZ6" s="27"/>
      <c r="KHA6" s="27"/>
      <c r="KHB6" s="27"/>
      <c r="KHC6" s="27"/>
      <c r="KHD6" s="27"/>
      <c r="KHE6" s="27"/>
      <c r="KHF6" s="27"/>
      <c r="KHG6" s="27"/>
      <c r="KHH6" s="27"/>
      <c r="KHI6" s="27"/>
      <c r="KHJ6" s="27"/>
      <c r="KHK6" s="27"/>
      <c r="KHL6" s="27"/>
      <c r="KHM6" s="27"/>
      <c r="KHN6" s="27"/>
      <c r="KHO6" s="27"/>
      <c r="KHP6" s="27"/>
      <c r="KHQ6" s="27"/>
      <c r="KHR6" s="27"/>
      <c r="KHS6" s="27"/>
      <c r="KHT6" s="27"/>
      <c r="KHU6" s="27"/>
      <c r="KHV6" s="27"/>
      <c r="KHW6" s="27"/>
      <c r="KHX6" s="27"/>
      <c r="KHY6" s="27"/>
      <c r="KHZ6" s="27"/>
      <c r="KIA6" s="27"/>
      <c r="KIB6" s="27"/>
      <c r="KIC6" s="27"/>
      <c r="KID6" s="27"/>
      <c r="KIE6" s="27"/>
      <c r="KIF6" s="27"/>
      <c r="KIG6" s="27"/>
      <c r="KIH6" s="27"/>
      <c r="KII6" s="27"/>
      <c r="KIJ6" s="27"/>
      <c r="KIK6" s="27"/>
      <c r="KIL6" s="27"/>
      <c r="KIM6" s="27"/>
      <c r="KIN6" s="27"/>
      <c r="KIO6" s="27"/>
      <c r="KIP6" s="27"/>
      <c r="KIQ6" s="27"/>
      <c r="KIR6" s="27"/>
      <c r="KIS6" s="27"/>
      <c r="KIT6" s="27"/>
      <c r="KIU6" s="27"/>
      <c r="KIV6" s="27"/>
      <c r="KIW6" s="27"/>
      <c r="KIX6" s="27"/>
      <c r="KIY6" s="27"/>
      <c r="KIZ6" s="27"/>
      <c r="KJA6" s="27"/>
      <c r="KJB6" s="27"/>
      <c r="KJC6" s="27"/>
      <c r="KJD6" s="27"/>
      <c r="KJE6" s="27"/>
      <c r="KJF6" s="27"/>
      <c r="KJG6" s="27"/>
      <c r="KJH6" s="27"/>
      <c r="KJI6" s="27"/>
      <c r="KJJ6" s="27"/>
      <c r="KJK6" s="27"/>
      <c r="KJL6" s="27"/>
      <c r="KJM6" s="27"/>
      <c r="KJN6" s="27"/>
      <c r="KJO6" s="27"/>
      <c r="KJP6" s="27"/>
      <c r="KJQ6" s="27"/>
      <c r="KJR6" s="27"/>
      <c r="KJS6" s="27"/>
      <c r="KJT6" s="27"/>
      <c r="KJU6" s="27"/>
      <c r="KJV6" s="27"/>
      <c r="KJW6" s="27"/>
      <c r="KJX6" s="27"/>
      <c r="KJY6" s="27"/>
      <c r="KJZ6" s="27"/>
      <c r="KKA6" s="27"/>
      <c r="KKB6" s="27"/>
      <c r="KKC6" s="27"/>
      <c r="KKD6" s="27"/>
      <c r="KKE6" s="27"/>
      <c r="KKF6" s="27"/>
      <c r="KKG6" s="27"/>
      <c r="KKH6" s="27"/>
      <c r="KKI6" s="27"/>
      <c r="KKJ6" s="27"/>
      <c r="KKK6" s="27"/>
      <c r="KKL6" s="27"/>
      <c r="KKM6" s="27"/>
      <c r="KKN6" s="27"/>
      <c r="KKO6" s="27"/>
      <c r="KKP6" s="27"/>
      <c r="KKQ6" s="27"/>
      <c r="KKR6" s="27"/>
      <c r="KKS6" s="27"/>
      <c r="KKT6" s="27"/>
      <c r="KKU6" s="27"/>
      <c r="KKV6" s="27"/>
      <c r="KKW6" s="27"/>
      <c r="KKX6" s="27"/>
      <c r="KKY6" s="27"/>
      <c r="KKZ6" s="27"/>
      <c r="KLA6" s="27"/>
      <c r="KLB6" s="27"/>
      <c r="KLC6" s="27"/>
      <c r="KLD6" s="27"/>
      <c r="KLE6" s="27"/>
      <c r="KLF6" s="27"/>
      <c r="KLG6" s="27"/>
      <c r="KLH6" s="27"/>
      <c r="KLI6" s="27"/>
      <c r="KLJ6" s="27"/>
      <c r="KLK6" s="27"/>
      <c r="KLL6" s="27"/>
      <c r="KLM6" s="27"/>
      <c r="KLN6" s="27"/>
      <c r="KLO6" s="27"/>
      <c r="KLP6" s="27"/>
      <c r="KLQ6" s="27"/>
      <c r="KLR6" s="27"/>
      <c r="KLS6" s="27"/>
      <c r="KLT6" s="27"/>
      <c r="KLU6" s="27"/>
      <c r="KLV6" s="27"/>
      <c r="KLW6" s="27"/>
      <c r="KLX6" s="27"/>
      <c r="KLY6" s="27"/>
      <c r="KLZ6" s="27"/>
      <c r="KMA6" s="27"/>
      <c r="KMB6" s="27"/>
      <c r="KMC6" s="27"/>
      <c r="KMD6" s="27"/>
      <c r="KME6" s="27"/>
      <c r="KMF6" s="27"/>
      <c r="KMG6" s="27"/>
      <c r="KMH6" s="27"/>
      <c r="KMI6" s="27"/>
      <c r="KMJ6" s="27"/>
      <c r="KMK6" s="27"/>
      <c r="KML6" s="27"/>
      <c r="KMM6" s="27"/>
      <c r="KMN6" s="27"/>
      <c r="KMO6" s="27"/>
      <c r="KMP6" s="27"/>
      <c r="KMQ6" s="27"/>
      <c r="KMR6" s="27"/>
      <c r="KMS6" s="27"/>
      <c r="KMT6" s="27"/>
      <c r="KMU6" s="27"/>
      <c r="KMV6" s="27"/>
      <c r="KMW6" s="27"/>
      <c r="KMX6" s="27"/>
      <c r="KMY6" s="27"/>
      <c r="KMZ6" s="27"/>
      <c r="KNA6" s="27"/>
      <c r="KNB6" s="27"/>
      <c r="KNC6" s="27"/>
      <c r="KND6" s="27"/>
      <c r="KNE6" s="27"/>
      <c r="KNF6" s="27"/>
      <c r="KNG6" s="27"/>
      <c r="KNH6" s="27"/>
      <c r="KNI6" s="27"/>
      <c r="KNJ6" s="27"/>
      <c r="KNK6" s="27"/>
      <c r="KNL6" s="27"/>
      <c r="KNM6" s="27"/>
      <c r="KNN6" s="27"/>
      <c r="KNO6" s="27"/>
      <c r="KNP6" s="27"/>
      <c r="KNQ6" s="27"/>
      <c r="KNR6" s="27"/>
      <c r="KNS6" s="27"/>
      <c r="KNT6" s="27"/>
      <c r="KNU6" s="27"/>
      <c r="KNV6" s="27"/>
      <c r="KNW6" s="27"/>
      <c r="KNX6" s="27"/>
      <c r="KNY6" s="27"/>
      <c r="KNZ6" s="27"/>
      <c r="KOA6" s="27"/>
      <c r="KOB6" s="27"/>
      <c r="KOC6" s="27"/>
      <c r="KOD6" s="27"/>
      <c r="KOE6" s="27"/>
      <c r="KOF6" s="27"/>
      <c r="KOG6" s="27"/>
      <c r="KOH6" s="27"/>
      <c r="KOI6" s="27"/>
      <c r="KOJ6" s="27"/>
      <c r="KOK6" s="27"/>
      <c r="KOL6" s="27"/>
      <c r="KOM6" s="27"/>
      <c r="KON6" s="27"/>
      <c r="KOO6" s="27"/>
      <c r="KOP6" s="27"/>
      <c r="KOQ6" s="27"/>
      <c r="KOR6" s="27"/>
      <c r="KOS6" s="27"/>
      <c r="KOT6" s="27"/>
      <c r="KOU6" s="27"/>
      <c r="KOV6" s="27"/>
      <c r="KOW6" s="27"/>
      <c r="KOX6" s="27"/>
      <c r="KOY6" s="27"/>
      <c r="KOZ6" s="27"/>
      <c r="KPA6" s="27"/>
      <c r="KPB6" s="27"/>
      <c r="KPC6" s="27"/>
      <c r="KPD6" s="27"/>
      <c r="KPE6" s="27"/>
      <c r="KPF6" s="27"/>
      <c r="KPG6" s="27"/>
      <c r="KPH6" s="27"/>
      <c r="KPI6" s="27"/>
      <c r="KPJ6" s="27"/>
      <c r="KPK6" s="27"/>
      <c r="KPL6" s="27"/>
      <c r="KPM6" s="27"/>
      <c r="KPN6" s="27"/>
      <c r="KPO6" s="27"/>
      <c r="KPP6" s="27"/>
      <c r="KPQ6" s="27"/>
      <c r="KPR6" s="27"/>
      <c r="KPS6" s="27"/>
      <c r="KPT6" s="27"/>
      <c r="KPU6" s="27"/>
      <c r="KPV6" s="27"/>
      <c r="KPW6" s="27"/>
      <c r="KPX6" s="27"/>
      <c r="KPY6" s="27"/>
      <c r="KPZ6" s="27"/>
      <c r="KQA6" s="27"/>
      <c r="KQB6" s="27"/>
      <c r="KQC6" s="27"/>
      <c r="KQD6" s="27"/>
      <c r="KQE6" s="27"/>
      <c r="KQF6" s="27"/>
      <c r="KQG6" s="27"/>
      <c r="KQH6" s="27"/>
      <c r="KQI6" s="27"/>
      <c r="KQJ6" s="27"/>
      <c r="KQK6" s="27"/>
      <c r="KQL6" s="27"/>
      <c r="KQM6" s="27"/>
      <c r="KQN6" s="27"/>
      <c r="KQO6" s="27"/>
      <c r="KQP6" s="27"/>
      <c r="KQQ6" s="27"/>
      <c r="KQR6" s="27"/>
      <c r="KQS6" s="27"/>
      <c r="KQT6" s="27"/>
      <c r="KQU6" s="27"/>
      <c r="KQV6" s="27"/>
      <c r="KQW6" s="27"/>
      <c r="KQX6" s="27"/>
      <c r="KQY6" s="27"/>
      <c r="KQZ6" s="27"/>
      <c r="KRA6" s="27"/>
      <c r="KRB6" s="27"/>
      <c r="KRC6" s="27"/>
      <c r="KRD6" s="27"/>
      <c r="KRE6" s="27"/>
      <c r="KRF6" s="27"/>
      <c r="KRG6" s="27"/>
      <c r="KRH6" s="27"/>
      <c r="KRI6" s="27"/>
      <c r="KRJ6" s="27"/>
      <c r="KRK6" s="27"/>
      <c r="KRL6" s="27"/>
      <c r="KRM6" s="27"/>
      <c r="KRN6" s="27"/>
      <c r="KRO6" s="27"/>
      <c r="KRP6" s="27"/>
      <c r="KRQ6" s="27"/>
      <c r="KRR6" s="27"/>
      <c r="KRS6" s="27"/>
      <c r="KRT6" s="27"/>
      <c r="KRU6" s="27"/>
      <c r="KRV6" s="27"/>
      <c r="KRW6" s="27"/>
      <c r="KRX6" s="27"/>
      <c r="KRY6" s="27"/>
      <c r="KRZ6" s="27"/>
      <c r="KSA6" s="27"/>
      <c r="KSB6" s="27"/>
      <c r="KSC6" s="27"/>
      <c r="KSD6" s="27"/>
      <c r="KSE6" s="27"/>
      <c r="KSF6" s="27"/>
      <c r="KSG6" s="27"/>
      <c r="KSH6" s="27"/>
      <c r="KSI6" s="27"/>
      <c r="KSJ6" s="27"/>
      <c r="KSK6" s="27"/>
      <c r="KSL6" s="27"/>
      <c r="KSM6" s="27"/>
      <c r="KSN6" s="27"/>
      <c r="KSO6" s="27"/>
      <c r="KSP6" s="27"/>
      <c r="KSQ6" s="27"/>
      <c r="KSR6" s="27"/>
      <c r="KSS6" s="27"/>
      <c r="KST6" s="27"/>
      <c r="KSU6" s="27"/>
      <c r="KSV6" s="27"/>
      <c r="KSW6" s="27"/>
      <c r="KSX6" s="27"/>
      <c r="KSY6" s="27"/>
      <c r="KSZ6" s="27"/>
      <c r="KTA6" s="27"/>
      <c r="KTB6" s="27"/>
      <c r="KTC6" s="27"/>
      <c r="KTD6" s="27"/>
      <c r="KTE6" s="27"/>
      <c r="KTF6" s="27"/>
      <c r="KTG6" s="27"/>
      <c r="KTH6" s="27"/>
      <c r="KTI6" s="27"/>
      <c r="KTJ6" s="27"/>
      <c r="KTK6" s="27"/>
      <c r="KTL6" s="27"/>
      <c r="KTM6" s="27"/>
      <c r="KTN6" s="27"/>
      <c r="KTO6" s="27"/>
      <c r="KTP6" s="27"/>
      <c r="KTQ6" s="27"/>
      <c r="KTR6" s="27"/>
      <c r="KTS6" s="27"/>
      <c r="KTT6" s="27"/>
      <c r="KTU6" s="27"/>
      <c r="KTV6" s="27"/>
      <c r="KTW6" s="27"/>
      <c r="KTX6" s="27"/>
      <c r="KTY6" s="27"/>
      <c r="KTZ6" s="27"/>
      <c r="KUA6" s="27"/>
      <c r="KUB6" s="27"/>
      <c r="KUC6" s="27"/>
      <c r="KUD6" s="27"/>
      <c r="KUE6" s="27"/>
      <c r="KUF6" s="27"/>
      <c r="KUG6" s="27"/>
      <c r="KUH6" s="27"/>
      <c r="KUI6" s="27"/>
      <c r="KUJ6" s="27"/>
      <c r="KUK6" s="27"/>
      <c r="KUL6" s="27"/>
      <c r="KUM6" s="27"/>
      <c r="KUN6" s="27"/>
      <c r="KUO6" s="27"/>
      <c r="KUP6" s="27"/>
      <c r="KUQ6" s="27"/>
      <c r="KUR6" s="27"/>
      <c r="KUS6" s="27"/>
      <c r="KUT6" s="27"/>
      <c r="KUU6" s="27"/>
      <c r="KUV6" s="27"/>
      <c r="KUW6" s="27"/>
      <c r="KUX6" s="27"/>
      <c r="KUY6" s="27"/>
      <c r="KUZ6" s="27"/>
      <c r="KVA6" s="27"/>
      <c r="KVB6" s="27"/>
      <c r="KVC6" s="27"/>
      <c r="KVD6" s="27"/>
      <c r="KVE6" s="27"/>
      <c r="KVF6" s="27"/>
      <c r="KVG6" s="27"/>
      <c r="KVH6" s="27"/>
      <c r="KVI6" s="27"/>
      <c r="KVJ6" s="27"/>
      <c r="KVK6" s="27"/>
      <c r="KVL6" s="27"/>
      <c r="KVM6" s="27"/>
      <c r="KVN6" s="27"/>
      <c r="KVO6" s="27"/>
      <c r="KVP6" s="27"/>
      <c r="KVQ6" s="27"/>
      <c r="KVR6" s="27"/>
      <c r="KVS6" s="27"/>
      <c r="KVT6" s="27"/>
      <c r="KVU6" s="27"/>
      <c r="KVV6" s="27"/>
      <c r="KVW6" s="27"/>
      <c r="KVX6" s="27"/>
      <c r="KVY6" s="27"/>
      <c r="KVZ6" s="27"/>
      <c r="KWA6" s="27"/>
      <c r="KWB6" s="27"/>
      <c r="KWC6" s="27"/>
      <c r="KWD6" s="27"/>
      <c r="KWE6" s="27"/>
      <c r="KWF6" s="27"/>
      <c r="KWG6" s="27"/>
      <c r="KWH6" s="27"/>
      <c r="KWI6" s="27"/>
      <c r="KWJ6" s="27"/>
      <c r="KWK6" s="27"/>
      <c r="KWL6" s="27"/>
      <c r="KWM6" s="27"/>
      <c r="KWN6" s="27"/>
      <c r="KWO6" s="27"/>
      <c r="KWP6" s="27"/>
      <c r="KWQ6" s="27"/>
      <c r="KWR6" s="27"/>
      <c r="KWS6" s="27"/>
      <c r="KWT6" s="27"/>
      <c r="KWU6" s="27"/>
      <c r="KWV6" s="27"/>
      <c r="KWW6" s="27"/>
      <c r="KWX6" s="27"/>
      <c r="KWY6" s="27"/>
      <c r="KWZ6" s="27"/>
      <c r="KXA6" s="27"/>
      <c r="KXB6" s="27"/>
      <c r="KXC6" s="27"/>
      <c r="KXD6" s="27"/>
      <c r="KXE6" s="27"/>
      <c r="KXF6" s="27"/>
      <c r="KXG6" s="27"/>
      <c r="KXH6" s="27"/>
      <c r="KXI6" s="27"/>
      <c r="KXJ6" s="27"/>
      <c r="KXK6" s="27"/>
      <c r="KXL6" s="27"/>
      <c r="KXM6" s="27"/>
      <c r="KXN6" s="27"/>
      <c r="KXO6" s="27"/>
      <c r="KXP6" s="27"/>
      <c r="KXQ6" s="27"/>
      <c r="KXR6" s="27"/>
      <c r="KXS6" s="27"/>
      <c r="KXT6" s="27"/>
      <c r="KXU6" s="27"/>
      <c r="KXV6" s="27"/>
      <c r="KXW6" s="27"/>
      <c r="KXX6" s="27"/>
      <c r="KXY6" s="27"/>
      <c r="KXZ6" s="27"/>
      <c r="KYA6" s="27"/>
      <c r="KYB6" s="27"/>
      <c r="KYC6" s="27"/>
      <c r="KYD6" s="27"/>
      <c r="KYE6" s="27"/>
      <c r="KYF6" s="27"/>
      <c r="KYG6" s="27"/>
      <c r="KYH6" s="27"/>
      <c r="KYI6" s="27"/>
      <c r="KYJ6" s="27"/>
      <c r="KYK6" s="27"/>
      <c r="KYL6" s="27"/>
      <c r="KYM6" s="27"/>
      <c r="KYN6" s="27"/>
      <c r="KYO6" s="27"/>
      <c r="KYP6" s="27"/>
      <c r="KYQ6" s="27"/>
      <c r="KYR6" s="27"/>
      <c r="KYS6" s="27"/>
      <c r="KYT6" s="27"/>
      <c r="KYU6" s="27"/>
      <c r="KYV6" s="27"/>
      <c r="KYW6" s="27"/>
      <c r="KYX6" s="27"/>
      <c r="KYY6" s="27"/>
      <c r="KYZ6" s="27"/>
      <c r="KZA6" s="27"/>
      <c r="KZB6" s="27"/>
      <c r="KZC6" s="27"/>
      <c r="KZD6" s="27"/>
      <c r="KZE6" s="27"/>
      <c r="KZF6" s="27"/>
      <c r="KZG6" s="27"/>
      <c r="KZH6" s="27"/>
      <c r="KZI6" s="27"/>
      <c r="KZJ6" s="27"/>
      <c r="KZK6" s="27"/>
      <c r="KZL6" s="27"/>
      <c r="KZM6" s="27"/>
      <c r="KZN6" s="27"/>
      <c r="KZO6" s="27"/>
      <c r="KZP6" s="27"/>
      <c r="KZQ6" s="27"/>
      <c r="KZR6" s="27"/>
      <c r="KZS6" s="27"/>
      <c r="KZT6" s="27"/>
      <c r="KZU6" s="27"/>
      <c r="KZV6" s="27"/>
      <c r="KZW6" s="27"/>
      <c r="KZX6" s="27"/>
      <c r="KZY6" s="27"/>
      <c r="KZZ6" s="27"/>
      <c r="LAA6" s="27"/>
      <c r="LAB6" s="27"/>
      <c r="LAC6" s="27"/>
      <c r="LAD6" s="27"/>
      <c r="LAE6" s="27"/>
      <c r="LAF6" s="27"/>
      <c r="LAG6" s="27"/>
      <c r="LAH6" s="27"/>
      <c r="LAI6" s="27"/>
      <c r="LAJ6" s="27"/>
      <c r="LAK6" s="27"/>
      <c r="LAL6" s="27"/>
      <c r="LAM6" s="27"/>
      <c r="LAN6" s="27"/>
      <c r="LAO6" s="27"/>
      <c r="LAP6" s="27"/>
      <c r="LAQ6" s="27"/>
      <c r="LAR6" s="27"/>
      <c r="LAS6" s="27"/>
      <c r="LAT6" s="27"/>
      <c r="LAU6" s="27"/>
      <c r="LAV6" s="27"/>
      <c r="LAW6" s="27"/>
      <c r="LAX6" s="27"/>
      <c r="LAY6" s="27"/>
      <c r="LAZ6" s="27"/>
      <c r="LBA6" s="27"/>
      <c r="LBB6" s="27"/>
      <c r="LBC6" s="27"/>
      <c r="LBD6" s="27"/>
      <c r="LBE6" s="27"/>
      <c r="LBF6" s="27"/>
      <c r="LBG6" s="27"/>
      <c r="LBH6" s="27"/>
      <c r="LBI6" s="27"/>
      <c r="LBJ6" s="27"/>
      <c r="LBK6" s="27"/>
      <c r="LBL6" s="27"/>
      <c r="LBM6" s="27"/>
      <c r="LBN6" s="27"/>
      <c r="LBO6" s="27"/>
      <c r="LBP6" s="27"/>
      <c r="LBQ6" s="27"/>
      <c r="LBR6" s="27"/>
      <c r="LBS6" s="27"/>
      <c r="LBT6" s="27"/>
      <c r="LBU6" s="27"/>
      <c r="LBV6" s="27"/>
      <c r="LBW6" s="27"/>
      <c r="LBX6" s="27"/>
      <c r="LBY6" s="27"/>
      <c r="LBZ6" s="27"/>
      <c r="LCA6" s="27"/>
      <c r="LCB6" s="27"/>
      <c r="LCC6" s="27"/>
      <c r="LCD6" s="27"/>
      <c r="LCE6" s="27"/>
      <c r="LCF6" s="27"/>
      <c r="LCG6" s="27"/>
      <c r="LCH6" s="27"/>
      <c r="LCI6" s="27"/>
      <c r="LCJ6" s="27"/>
      <c r="LCK6" s="27"/>
      <c r="LCL6" s="27"/>
      <c r="LCM6" s="27"/>
      <c r="LCN6" s="27"/>
      <c r="LCO6" s="27"/>
      <c r="LCP6" s="27"/>
      <c r="LCQ6" s="27"/>
      <c r="LCR6" s="27"/>
      <c r="LCS6" s="27"/>
      <c r="LCT6" s="27"/>
      <c r="LCU6" s="27"/>
      <c r="LCV6" s="27"/>
      <c r="LCW6" s="27"/>
      <c r="LCX6" s="27"/>
      <c r="LCY6" s="27"/>
      <c r="LCZ6" s="27"/>
      <c r="LDA6" s="27"/>
      <c r="LDB6" s="27"/>
      <c r="LDC6" s="27"/>
      <c r="LDD6" s="27"/>
      <c r="LDE6" s="27"/>
      <c r="LDF6" s="27"/>
      <c r="LDG6" s="27"/>
      <c r="LDH6" s="27"/>
      <c r="LDI6" s="27"/>
      <c r="LDJ6" s="27"/>
      <c r="LDK6" s="27"/>
      <c r="LDL6" s="27"/>
      <c r="LDM6" s="27"/>
      <c r="LDN6" s="27"/>
      <c r="LDO6" s="27"/>
      <c r="LDP6" s="27"/>
      <c r="LDQ6" s="27"/>
      <c r="LDR6" s="27"/>
      <c r="LDS6" s="27"/>
      <c r="LDT6" s="27"/>
      <c r="LDU6" s="27"/>
      <c r="LDV6" s="27"/>
      <c r="LDW6" s="27"/>
      <c r="LDX6" s="27"/>
      <c r="LDY6" s="27"/>
      <c r="LDZ6" s="27"/>
      <c r="LEA6" s="27"/>
      <c r="LEB6" s="27"/>
      <c r="LEC6" s="27"/>
      <c r="LED6" s="27"/>
      <c r="LEE6" s="27"/>
      <c r="LEF6" s="27"/>
      <c r="LEG6" s="27"/>
      <c r="LEH6" s="27"/>
      <c r="LEI6" s="27"/>
      <c r="LEJ6" s="27"/>
      <c r="LEK6" s="27"/>
      <c r="LEL6" s="27"/>
      <c r="LEM6" s="27"/>
      <c r="LEN6" s="27"/>
      <c r="LEO6" s="27"/>
      <c r="LEP6" s="27"/>
      <c r="LEQ6" s="27"/>
      <c r="LER6" s="27"/>
      <c r="LES6" s="27"/>
      <c r="LET6" s="27"/>
      <c r="LEU6" s="27"/>
      <c r="LEV6" s="27"/>
      <c r="LEW6" s="27"/>
      <c r="LEX6" s="27"/>
      <c r="LEY6" s="27"/>
      <c r="LEZ6" s="27"/>
      <c r="LFA6" s="27"/>
      <c r="LFB6" s="27"/>
      <c r="LFC6" s="27"/>
      <c r="LFD6" s="27"/>
      <c r="LFE6" s="27"/>
      <c r="LFF6" s="27"/>
      <c r="LFG6" s="27"/>
      <c r="LFH6" s="27"/>
      <c r="LFI6" s="27"/>
      <c r="LFJ6" s="27"/>
      <c r="LFK6" s="27"/>
      <c r="LFL6" s="27"/>
      <c r="LFM6" s="27"/>
      <c r="LFN6" s="27"/>
      <c r="LFO6" s="27"/>
      <c r="LFP6" s="27"/>
      <c r="LFQ6" s="27"/>
      <c r="LFR6" s="27"/>
      <c r="LFS6" s="27"/>
      <c r="LFT6" s="27"/>
      <c r="LFU6" s="27"/>
      <c r="LFV6" s="27"/>
      <c r="LFW6" s="27"/>
      <c r="LFX6" s="27"/>
      <c r="LFY6" s="27"/>
      <c r="LFZ6" s="27"/>
      <c r="LGA6" s="27"/>
      <c r="LGB6" s="27"/>
      <c r="LGC6" s="27"/>
      <c r="LGD6" s="27"/>
      <c r="LGE6" s="27"/>
      <c r="LGF6" s="27"/>
      <c r="LGG6" s="27"/>
      <c r="LGH6" s="27"/>
      <c r="LGI6" s="27"/>
      <c r="LGJ6" s="27"/>
      <c r="LGK6" s="27"/>
      <c r="LGL6" s="27"/>
      <c r="LGM6" s="27"/>
      <c r="LGN6" s="27"/>
      <c r="LGO6" s="27"/>
      <c r="LGP6" s="27"/>
      <c r="LGQ6" s="27"/>
      <c r="LGR6" s="27"/>
      <c r="LGS6" s="27"/>
      <c r="LGT6" s="27"/>
      <c r="LGU6" s="27"/>
      <c r="LGV6" s="27"/>
      <c r="LGW6" s="27"/>
      <c r="LGX6" s="27"/>
      <c r="LGY6" s="27"/>
      <c r="LGZ6" s="27"/>
      <c r="LHA6" s="27"/>
      <c r="LHB6" s="27"/>
      <c r="LHC6" s="27"/>
      <c r="LHD6" s="27"/>
      <c r="LHE6" s="27"/>
      <c r="LHF6" s="27"/>
      <c r="LHG6" s="27"/>
      <c r="LHH6" s="27"/>
      <c r="LHI6" s="27"/>
      <c r="LHJ6" s="27"/>
      <c r="LHK6" s="27"/>
      <c r="LHL6" s="27"/>
      <c r="LHM6" s="27"/>
      <c r="LHN6" s="27"/>
      <c r="LHO6" s="27"/>
      <c r="LHP6" s="27"/>
      <c r="LHQ6" s="27"/>
      <c r="LHR6" s="27"/>
      <c r="LHS6" s="27"/>
      <c r="LHT6" s="27"/>
      <c r="LHU6" s="27"/>
      <c r="LHV6" s="27"/>
      <c r="LHW6" s="27"/>
      <c r="LHX6" s="27"/>
      <c r="LHY6" s="27"/>
      <c r="LHZ6" s="27"/>
      <c r="LIA6" s="27"/>
      <c r="LIB6" s="27"/>
      <c r="LIC6" s="27"/>
      <c r="LID6" s="27"/>
      <c r="LIE6" s="27"/>
      <c r="LIF6" s="27"/>
      <c r="LIG6" s="27"/>
      <c r="LIH6" s="27"/>
      <c r="LII6" s="27"/>
      <c r="LIJ6" s="27"/>
      <c r="LIK6" s="27"/>
      <c r="LIL6" s="27"/>
      <c r="LIM6" s="27"/>
      <c r="LIN6" s="27"/>
      <c r="LIO6" s="27"/>
      <c r="LIP6" s="27"/>
      <c r="LIQ6" s="27"/>
      <c r="LIR6" s="27"/>
      <c r="LIS6" s="27"/>
      <c r="LIT6" s="27"/>
      <c r="LIU6" s="27"/>
      <c r="LIV6" s="27"/>
      <c r="LIW6" s="27"/>
      <c r="LIX6" s="27"/>
      <c r="LIY6" s="27"/>
      <c r="LIZ6" s="27"/>
      <c r="LJA6" s="27"/>
      <c r="LJB6" s="27"/>
      <c r="LJC6" s="27"/>
      <c r="LJD6" s="27"/>
      <c r="LJE6" s="27"/>
      <c r="LJF6" s="27"/>
      <c r="LJG6" s="27"/>
      <c r="LJH6" s="27"/>
      <c r="LJI6" s="27"/>
      <c r="LJJ6" s="27"/>
      <c r="LJK6" s="27"/>
      <c r="LJL6" s="27"/>
      <c r="LJM6" s="27"/>
      <c r="LJN6" s="27"/>
      <c r="LJO6" s="27"/>
      <c r="LJP6" s="27"/>
      <c r="LJQ6" s="27"/>
      <c r="LJR6" s="27"/>
      <c r="LJS6" s="27"/>
      <c r="LJT6" s="27"/>
      <c r="LJU6" s="27"/>
      <c r="LJV6" s="27"/>
      <c r="LJW6" s="27"/>
      <c r="LJX6" s="27"/>
      <c r="LJY6" s="27"/>
      <c r="LJZ6" s="27"/>
      <c r="LKA6" s="27"/>
      <c r="LKB6" s="27"/>
      <c r="LKC6" s="27"/>
      <c r="LKD6" s="27"/>
      <c r="LKE6" s="27"/>
      <c r="LKF6" s="27"/>
      <c r="LKG6" s="27"/>
      <c r="LKH6" s="27"/>
      <c r="LKI6" s="27"/>
      <c r="LKJ6" s="27"/>
      <c r="LKK6" s="27"/>
      <c r="LKL6" s="27"/>
      <c r="LKM6" s="27"/>
      <c r="LKN6" s="27"/>
      <c r="LKO6" s="27"/>
      <c r="LKP6" s="27"/>
      <c r="LKQ6" s="27"/>
      <c r="LKR6" s="27"/>
      <c r="LKS6" s="27"/>
      <c r="LKT6" s="27"/>
      <c r="LKU6" s="27"/>
      <c r="LKV6" s="27"/>
      <c r="LKW6" s="27"/>
      <c r="LKX6" s="27"/>
      <c r="LKY6" s="27"/>
      <c r="LKZ6" s="27"/>
      <c r="LLA6" s="27"/>
      <c r="LLB6" s="27"/>
      <c r="LLC6" s="27"/>
      <c r="LLD6" s="27"/>
      <c r="LLE6" s="27"/>
      <c r="LLF6" s="27"/>
      <c r="LLG6" s="27"/>
      <c r="LLH6" s="27"/>
      <c r="LLI6" s="27"/>
      <c r="LLJ6" s="27"/>
      <c r="LLK6" s="27"/>
      <c r="LLL6" s="27"/>
      <c r="LLM6" s="27"/>
      <c r="LLN6" s="27"/>
      <c r="LLO6" s="27"/>
      <c r="LLP6" s="27"/>
      <c r="LLQ6" s="27"/>
      <c r="LLR6" s="27"/>
      <c r="LLS6" s="27"/>
      <c r="LLT6" s="27"/>
      <c r="LLU6" s="27"/>
      <c r="LLV6" s="27"/>
      <c r="LLW6" s="27"/>
      <c r="LLX6" s="27"/>
      <c r="LLY6" s="27"/>
      <c r="LLZ6" s="27"/>
      <c r="LMA6" s="27"/>
      <c r="LMB6" s="27"/>
      <c r="LMC6" s="27"/>
      <c r="LMD6" s="27"/>
      <c r="LME6" s="27"/>
      <c r="LMF6" s="27"/>
      <c r="LMG6" s="27"/>
      <c r="LMH6" s="27"/>
      <c r="LMI6" s="27"/>
      <c r="LMJ6" s="27"/>
      <c r="LMK6" s="27"/>
      <c r="LML6" s="27"/>
      <c r="LMM6" s="27"/>
      <c r="LMN6" s="27"/>
      <c r="LMO6" s="27"/>
      <c r="LMP6" s="27"/>
      <c r="LMQ6" s="27"/>
      <c r="LMR6" s="27"/>
      <c r="LMS6" s="27"/>
      <c r="LMT6" s="27"/>
      <c r="LMU6" s="27"/>
      <c r="LMV6" s="27"/>
      <c r="LMW6" s="27"/>
      <c r="LMX6" s="27"/>
      <c r="LMY6" s="27"/>
      <c r="LMZ6" s="27"/>
      <c r="LNA6" s="27"/>
      <c r="LNB6" s="27"/>
      <c r="LNC6" s="27"/>
      <c r="LND6" s="27"/>
      <c r="LNE6" s="27"/>
      <c r="LNF6" s="27"/>
      <c r="LNG6" s="27"/>
      <c r="LNH6" s="27"/>
      <c r="LNI6" s="27"/>
      <c r="LNJ6" s="27"/>
      <c r="LNK6" s="27"/>
      <c r="LNL6" s="27"/>
      <c r="LNM6" s="27"/>
      <c r="LNN6" s="27"/>
      <c r="LNO6" s="27"/>
      <c r="LNP6" s="27"/>
      <c r="LNQ6" s="27"/>
      <c r="LNR6" s="27"/>
      <c r="LNS6" s="27"/>
      <c r="LNT6" s="27"/>
      <c r="LNU6" s="27"/>
      <c r="LNV6" s="27"/>
      <c r="LNW6" s="27"/>
      <c r="LNX6" s="27"/>
      <c r="LNY6" s="27"/>
      <c r="LNZ6" s="27"/>
      <c r="LOA6" s="27"/>
      <c r="LOB6" s="27"/>
      <c r="LOC6" s="27"/>
      <c r="LOD6" s="27"/>
      <c r="LOE6" s="27"/>
      <c r="LOF6" s="27"/>
      <c r="LOG6" s="27"/>
      <c r="LOH6" s="27"/>
      <c r="LOI6" s="27"/>
      <c r="LOJ6" s="27"/>
      <c r="LOK6" s="27"/>
      <c r="LOL6" s="27"/>
      <c r="LOM6" s="27"/>
      <c r="LON6" s="27"/>
      <c r="LOO6" s="27"/>
      <c r="LOP6" s="27"/>
      <c r="LOQ6" s="27"/>
      <c r="LOR6" s="27"/>
      <c r="LOS6" s="27"/>
      <c r="LOT6" s="27"/>
      <c r="LOU6" s="27"/>
      <c r="LOV6" s="27"/>
      <c r="LOW6" s="27"/>
      <c r="LOX6" s="27"/>
      <c r="LOY6" s="27"/>
      <c r="LOZ6" s="27"/>
      <c r="LPA6" s="27"/>
      <c r="LPB6" s="27"/>
      <c r="LPC6" s="27"/>
      <c r="LPD6" s="27"/>
      <c r="LPE6" s="27"/>
      <c r="LPF6" s="27"/>
      <c r="LPG6" s="27"/>
      <c r="LPH6" s="27"/>
      <c r="LPI6" s="27"/>
      <c r="LPJ6" s="27"/>
      <c r="LPK6" s="27"/>
      <c r="LPL6" s="27"/>
      <c r="LPM6" s="27"/>
      <c r="LPN6" s="27"/>
      <c r="LPO6" s="27"/>
      <c r="LPP6" s="27"/>
      <c r="LPQ6" s="27"/>
      <c r="LPR6" s="27"/>
      <c r="LPS6" s="27"/>
      <c r="LPT6" s="27"/>
      <c r="LPU6" s="27"/>
      <c r="LPV6" s="27"/>
      <c r="LPW6" s="27"/>
      <c r="LPX6" s="27"/>
      <c r="LPY6" s="27"/>
      <c r="LPZ6" s="27"/>
      <c r="LQA6" s="27"/>
      <c r="LQB6" s="27"/>
      <c r="LQC6" s="27"/>
      <c r="LQD6" s="27"/>
      <c r="LQE6" s="27"/>
      <c r="LQF6" s="27"/>
      <c r="LQG6" s="27"/>
      <c r="LQH6" s="27"/>
      <c r="LQI6" s="27"/>
      <c r="LQJ6" s="27"/>
      <c r="LQK6" s="27"/>
      <c r="LQL6" s="27"/>
      <c r="LQM6" s="27"/>
      <c r="LQN6" s="27"/>
      <c r="LQO6" s="27"/>
      <c r="LQP6" s="27"/>
      <c r="LQQ6" s="27"/>
      <c r="LQR6" s="27"/>
      <c r="LQS6" s="27"/>
      <c r="LQT6" s="27"/>
      <c r="LQU6" s="27"/>
      <c r="LQV6" s="27"/>
      <c r="LQW6" s="27"/>
      <c r="LQX6" s="27"/>
      <c r="LQY6" s="27"/>
      <c r="LQZ6" s="27"/>
      <c r="LRA6" s="27"/>
      <c r="LRB6" s="27"/>
      <c r="LRC6" s="27"/>
      <c r="LRD6" s="27"/>
      <c r="LRE6" s="27"/>
      <c r="LRF6" s="27"/>
      <c r="LRG6" s="27"/>
      <c r="LRH6" s="27"/>
      <c r="LRI6" s="27"/>
      <c r="LRJ6" s="27"/>
      <c r="LRK6" s="27"/>
      <c r="LRL6" s="27"/>
      <c r="LRM6" s="27"/>
      <c r="LRN6" s="27"/>
      <c r="LRO6" s="27"/>
      <c r="LRP6" s="27"/>
      <c r="LRQ6" s="27"/>
      <c r="LRR6" s="27"/>
      <c r="LRS6" s="27"/>
      <c r="LRT6" s="27"/>
      <c r="LRU6" s="27"/>
      <c r="LRV6" s="27"/>
      <c r="LRW6" s="27"/>
      <c r="LRX6" s="27"/>
      <c r="LRY6" s="27"/>
      <c r="LRZ6" s="27"/>
      <c r="LSA6" s="27"/>
      <c r="LSB6" s="27"/>
      <c r="LSC6" s="27"/>
      <c r="LSD6" s="27"/>
      <c r="LSE6" s="27"/>
      <c r="LSF6" s="27"/>
      <c r="LSG6" s="27"/>
      <c r="LSH6" s="27"/>
      <c r="LSI6" s="27"/>
      <c r="LSJ6" s="27"/>
      <c r="LSK6" s="27"/>
      <c r="LSL6" s="27"/>
      <c r="LSM6" s="27"/>
      <c r="LSN6" s="27"/>
      <c r="LSO6" s="27"/>
      <c r="LSP6" s="27"/>
      <c r="LSQ6" s="27"/>
      <c r="LSR6" s="27"/>
      <c r="LSS6" s="27"/>
      <c r="LST6" s="27"/>
      <c r="LSU6" s="27"/>
      <c r="LSV6" s="27"/>
      <c r="LSW6" s="27"/>
      <c r="LSX6" s="27"/>
      <c r="LSY6" s="27"/>
      <c r="LSZ6" s="27"/>
      <c r="LTA6" s="27"/>
      <c r="LTB6" s="27"/>
      <c r="LTC6" s="27"/>
      <c r="LTD6" s="27"/>
      <c r="LTE6" s="27"/>
      <c r="LTF6" s="27"/>
      <c r="LTG6" s="27"/>
      <c r="LTH6" s="27"/>
      <c r="LTI6" s="27"/>
      <c r="LTJ6" s="27"/>
      <c r="LTK6" s="27"/>
      <c r="LTL6" s="27"/>
      <c r="LTM6" s="27"/>
      <c r="LTN6" s="27"/>
      <c r="LTO6" s="27"/>
      <c r="LTP6" s="27"/>
      <c r="LTQ6" s="27"/>
      <c r="LTR6" s="27"/>
      <c r="LTS6" s="27"/>
      <c r="LTT6" s="27"/>
      <c r="LTU6" s="27"/>
      <c r="LTV6" s="27"/>
      <c r="LTW6" s="27"/>
      <c r="LTX6" s="27"/>
      <c r="LTY6" s="27"/>
      <c r="LTZ6" s="27"/>
      <c r="LUA6" s="27"/>
      <c r="LUB6" s="27"/>
      <c r="LUC6" s="27"/>
      <c r="LUD6" s="27"/>
      <c r="LUE6" s="27"/>
      <c r="LUF6" s="27"/>
      <c r="LUG6" s="27"/>
      <c r="LUH6" s="27"/>
      <c r="LUI6" s="27"/>
      <c r="LUJ6" s="27"/>
      <c r="LUK6" s="27"/>
      <c r="LUL6" s="27"/>
      <c r="LUM6" s="27"/>
      <c r="LUN6" s="27"/>
      <c r="LUO6" s="27"/>
      <c r="LUP6" s="27"/>
      <c r="LUQ6" s="27"/>
      <c r="LUR6" s="27"/>
      <c r="LUS6" s="27"/>
      <c r="LUT6" s="27"/>
      <c r="LUU6" s="27"/>
      <c r="LUV6" s="27"/>
      <c r="LUW6" s="27"/>
      <c r="LUX6" s="27"/>
      <c r="LUY6" s="27"/>
      <c r="LUZ6" s="27"/>
      <c r="LVA6" s="27"/>
      <c r="LVB6" s="27"/>
      <c r="LVC6" s="27"/>
      <c r="LVD6" s="27"/>
      <c r="LVE6" s="27"/>
      <c r="LVF6" s="27"/>
      <c r="LVG6" s="27"/>
      <c r="LVH6" s="27"/>
      <c r="LVI6" s="27"/>
      <c r="LVJ6" s="27"/>
      <c r="LVK6" s="27"/>
      <c r="LVL6" s="27"/>
      <c r="LVM6" s="27"/>
      <c r="LVN6" s="27"/>
      <c r="LVO6" s="27"/>
      <c r="LVP6" s="27"/>
      <c r="LVQ6" s="27"/>
      <c r="LVR6" s="27"/>
      <c r="LVS6" s="27"/>
      <c r="LVT6" s="27"/>
      <c r="LVU6" s="27"/>
      <c r="LVV6" s="27"/>
      <c r="LVW6" s="27"/>
      <c r="LVX6" s="27"/>
      <c r="LVY6" s="27"/>
      <c r="LVZ6" s="27"/>
      <c r="LWA6" s="27"/>
      <c r="LWB6" s="27"/>
      <c r="LWC6" s="27"/>
      <c r="LWD6" s="27"/>
      <c r="LWE6" s="27"/>
      <c r="LWF6" s="27"/>
      <c r="LWG6" s="27"/>
      <c r="LWH6" s="27"/>
      <c r="LWI6" s="27"/>
      <c r="LWJ6" s="27"/>
      <c r="LWK6" s="27"/>
      <c r="LWL6" s="27"/>
      <c r="LWM6" s="27"/>
      <c r="LWN6" s="27"/>
      <c r="LWO6" s="27"/>
      <c r="LWP6" s="27"/>
      <c r="LWQ6" s="27"/>
      <c r="LWR6" s="27"/>
      <c r="LWS6" s="27"/>
      <c r="LWT6" s="27"/>
      <c r="LWU6" s="27"/>
      <c r="LWV6" s="27"/>
      <c r="LWW6" s="27"/>
      <c r="LWX6" s="27"/>
      <c r="LWY6" s="27"/>
      <c r="LWZ6" s="27"/>
      <c r="LXA6" s="27"/>
      <c r="LXB6" s="27"/>
      <c r="LXC6" s="27"/>
      <c r="LXD6" s="27"/>
      <c r="LXE6" s="27"/>
      <c r="LXF6" s="27"/>
      <c r="LXG6" s="27"/>
      <c r="LXH6" s="27"/>
      <c r="LXI6" s="27"/>
      <c r="LXJ6" s="27"/>
      <c r="LXK6" s="27"/>
      <c r="LXL6" s="27"/>
      <c r="LXM6" s="27"/>
      <c r="LXN6" s="27"/>
      <c r="LXO6" s="27"/>
      <c r="LXP6" s="27"/>
      <c r="LXQ6" s="27"/>
      <c r="LXR6" s="27"/>
      <c r="LXS6" s="27"/>
      <c r="LXT6" s="27"/>
      <c r="LXU6" s="27"/>
      <c r="LXV6" s="27"/>
      <c r="LXW6" s="27"/>
      <c r="LXX6" s="27"/>
      <c r="LXY6" s="27"/>
      <c r="LXZ6" s="27"/>
      <c r="LYA6" s="27"/>
      <c r="LYB6" s="27"/>
      <c r="LYC6" s="27"/>
      <c r="LYD6" s="27"/>
      <c r="LYE6" s="27"/>
      <c r="LYF6" s="27"/>
      <c r="LYG6" s="27"/>
      <c r="LYH6" s="27"/>
      <c r="LYI6" s="27"/>
      <c r="LYJ6" s="27"/>
      <c r="LYK6" s="27"/>
      <c r="LYL6" s="27"/>
      <c r="LYM6" s="27"/>
      <c r="LYN6" s="27"/>
      <c r="LYO6" s="27"/>
      <c r="LYP6" s="27"/>
      <c r="LYQ6" s="27"/>
      <c r="LYR6" s="27"/>
      <c r="LYS6" s="27"/>
      <c r="LYT6" s="27"/>
      <c r="LYU6" s="27"/>
      <c r="LYV6" s="27"/>
      <c r="LYW6" s="27"/>
      <c r="LYX6" s="27"/>
      <c r="LYY6" s="27"/>
      <c r="LYZ6" s="27"/>
      <c r="LZA6" s="27"/>
      <c r="LZB6" s="27"/>
      <c r="LZC6" s="27"/>
      <c r="LZD6" s="27"/>
      <c r="LZE6" s="27"/>
      <c r="LZF6" s="27"/>
      <c r="LZG6" s="27"/>
      <c r="LZH6" s="27"/>
      <c r="LZI6" s="27"/>
      <c r="LZJ6" s="27"/>
      <c r="LZK6" s="27"/>
      <c r="LZL6" s="27"/>
      <c r="LZM6" s="27"/>
      <c r="LZN6" s="27"/>
      <c r="LZO6" s="27"/>
      <c r="LZP6" s="27"/>
      <c r="LZQ6" s="27"/>
      <c r="LZR6" s="27"/>
      <c r="LZS6" s="27"/>
      <c r="LZT6" s="27"/>
      <c r="LZU6" s="27"/>
      <c r="LZV6" s="27"/>
      <c r="LZW6" s="27"/>
      <c r="LZX6" s="27"/>
      <c r="LZY6" s="27"/>
      <c r="LZZ6" s="27"/>
      <c r="MAA6" s="27"/>
      <c r="MAB6" s="27"/>
      <c r="MAC6" s="27"/>
      <c r="MAD6" s="27"/>
      <c r="MAE6" s="27"/>
      <c r="MAF6" s="27"/>
      <c r="MAG6" s="27"/>
      <c r="MAH6" s="27"/>
      <c r="MAI6" s="27"/>
      <c r="MAJ6" s="27"/>
      <c r="MAK6" s="27"/>
      <c r="MAL6" s="27"/>
      <c r="MAM6" s="27"/>
      <c r="MAN6" s="27"/>
      <c r="MAO6" s="27"/>
      <c r="MAP6" s="27"/>
      <c r="MAQ6" s="27"/>
      <c r="MAR6" s="27"/>
      <c r="MAS6" s="27"/>
      <c r="MAT6" s="27"/>
      <c r="MAU6" s="27"/>
      <c r="MAV6" s="27"/>
      <c r="MAW6" s="27"/>
      <c r="MAX6" s="27"/>
      <c r="MAY6" s="27"/>
      <c r="MAZ6" s="27"/>
      <c r="MBA6" s="27"/>
      <c r="MBB6" s="27"/>
      <c r="MBC6" s="27"/>
      <c r="MBD6" s="27"/>
      <c r="MBE6" s="27"/>
      <c r="MBF6" s="27"/>
      <c r="MBG6" s="27"/>
      <c r="MBH6" s="27"/>
      <c r="MBI6" s="27"/>
      <c r="MBJ6" s="27"/>
      <c r="MBK6" s="27"/>
      <c r="MBL6" s="27"/>
      <c r="MBM6" s="27"/>
      <c r="MBN6" s="27"/>
      <c r="MBO6" s="27"/>
      <c r="MBP6" s="27"/>
      <c r="MBQ6" s="27"/>
      <c r="MBR6" s="27"/>
      <c r="MBS6" s="27"/>
      <c r="MBT6" s="27"/>
      <c r="MBU6" s="27"/>
      <c r="MBV6" s="27"/>
      <c r="MBW6" s="27"/>
      <c r="MBX6" s="27"/>
      <c r="MBY6" s="27"/>
      <c r="MBZ6" s="27"/>
      <c r="MCA6" s="27"/>
      <c r="MCB6" s="27"/>
      <c r="MCC6" s="27"/>
      <c r="MCD6" s="27"/>
      <c r="MCE6" s="27"/>
      <c r="MCF6" s="27"/>
      <c r="MCG6" s="27"/>
      <c r="MCH6" s="27"/>
      <c r="MCI6" s="27"/>
      <c r="MCJ6" s="27"/>
      <c r="MCK6" s="27"/>
      <c r="MCL6" s="27"/>
      <c r="MCM6" s="27"/>
      <c r="MCN6" s="27"/>
      <c r="MCO6" s="27"/>
      <c r="MCP6" s="27"/>
      <c r="MCQ6" s="27"/>
      <c r="MCR6" s="27"/>
      <c r="MCS6" s="27"/>
      <c r="MCT6" s="27"/>
      <c r="MCU6" s="27"/>
      <c r="MCV6" s="27"/>
      <c r="MCW6" s="27"/>
      <c r="MCX6" s="27"/>
      <c r="MCY6" s="27"/>
      <c r="MCZ6" s="27"/>
      <c r="MDA6" s="27"/>
      <c r="MDB6" s="27"/>
      <c r="MDC6" s="27"/>
      <c r="MDD6" s="27"/>
      <c r="MDE6" s="27"/>
      <c r="MDF6" s="27"/>
      <c r="MDG6" s="27"/>
      <c r="MDH6" s="27"/>
      <c r="MDI6" s="27"/>
      <c r="MDJ6" s="27"/>
      <c r="MDK6" s="27"/>
      <c r="MDL6" s="27"/>
      <c r="MDM6" s="27"/>
      <c r="MDN6" s="27"/>
      <c r="MDO6" s="27"/>
      <c r="MDP6" s="27"/>
      <c r="MDQ6" s="27"/>
      <c r="MDR6" s="27"/>
      <c r="MDS6" s="27"/>
      <c r="MDT6" s="27"/>
      <c r="MDU6" s="27"/>
      <c r="MDV6" s="27"/>
      <c r="MDW6" s="27"/>
      <c r="MDX6" s="27"/>
      <c r="MDY6" s="27"/>
      <c r="MDZ6" s="27"/>
      <c r="MEA6" s="27"/>
      <c r="MEB6" s="27"/>
      <c r="MEC6" s="27"/>
      <c r="MED6" s="27"/>
      <c r="MEE6" s="27"/>
      <c r="MEF6" s="27"/>
      <c r="MEG6" s="27"/>
      <c r="MEH6" s="27"/>
      <c r="MEI6" s="27"/>
      <c r="MEJ6" s="27"/>
      <c r="MEK6" s="27"/>
      <c r="MEL6" s="27"/>
      <c r="MEM6" s="27"/>
      <c r="MEN6" s="27"/>
      <c r="MEO6" s="27"/>
      <c r="MEP6" s="27"/>
      <c r="MEQ6" s="27"/>
      <c r="MER6" s="27"/>
      <c r="MES6" s="27"/>
      <c r="MET6" s="27"/>
      <c r="MEU6" s="27"/>
      <c r="MEV6" s="27"/>
      <c r="MEW6" s="27"/>
      <c r="MEX6" s="27"/>
      <c r="MEY6" s="27"/>
      <c r="MEZ6" s="27"/>
      <c r="MFA6" s="27"/>
      <c r="MFB6" s="27"/>
      <c r="MFC6" s="27"/>
      <c r="MFD6" s="27"/>
      <c r="MFE6" s="27"/>
      <c r="MFF6" s="27"/>
      <c r="MFG6" s="27"/>
      <c r="MFH6" s="27"/>
      <c r="MFI6" s="27"/>
      <c r="MFJ6" s="27"/>
      <c r="MFK6" s="27"/>
      <c r="MFL6" s="27"/>
      <c r="MFM6" s="27"/>
      <c r="MFN6" s="27"/>
      <c r="MFO6" s="27"/>
      <c r="MFP6" s="27"/>
      <c r="MFQ6" s="27"/>
      <c r="MFR6" s="27"/>
      <c r="MFS6" s="27"/>
      <c r="MFT6" s="27"/>
      <c r="MFU6" s="27"/>
      <c r="MFV6" s="27"/>
      <c r="MFW6" s="27"/>
      <c r="MFX6" s="27"/>
      <c r="MFY6" s="27"/>
      <c r="MFZ6" s="27"/>
      <c r="MGA6" s="27"/>
      <c r="MGB6" s="27"/>
      <c r="MGC6" s="27"/>
      <c r="MGD6" s="27"/>
      <c r="MGE6" s="27"/>
      <c r="MGF6" s="27"/>
      <c r="MGG6" s="27"/>
      <c r="MGH6" s="27"/>
      <c r="MGI6" s="27"/>
      <c r="MGJ6" s="27"/>
      <c r="MGK6" s="27"/>
      <c r="MGL6" s="27"/>
      <c r="MGM6" s="27"/>
      <c r="MGN6" s="27"/>
      <c r="MGO6" s="27"/>
      <c r="MGP6" s="27"/>
      <c r="MGQ6" s="27"/>
      <c r="MGR6" s="27"/>
      <c r="MGS6" s="27"/>
      <c r="MGT6" s="27"/>
      <c r="MGU6" s="27"/>
      <c r="MGV6" s="27"/>
      <c r="MGW6" s="27"/>
      <c r="MGX6" s="27"/>
      <c r="MGY6" s="27"/>
      <c r="MGZ6" s="27"/>
      <c r="MHA6" s="27"/>
      <c r="MHB6" s="27"/>
      <c r="MHC6" s="27"/>
      <c r="MHD6" s="27"/>
      <c r="MHE6" s="27"/>
      <c r="MHF6" s="27"/>
      <c r="MHG6" s="27"/>
      <c r="MHH6" s="27"/>
      <c r="MHI6" s="27"/>
      <c r="MHJ6" s="27"/>
      <c r="MHK6" s="27"/>
      <c r="MHL6" s="27"/>
      <c r="MHM6" s="27"/>
      <c r="MHN6" s="27"/>
      <c r="MHO6" s="27"/>
      <c r="MHP6" s="27"/>
      <c r="MHQ6" s="27"/>
      <c r="MHR6" s="27"/>
      <c r="MHS6" s="27"/>
      <c r="MHT6" s="27"/>
      <c r="MHU6" s="27"/>
      <c r="MHV6" s="27"/>
      <c r="MHW6" s="27"/>
      <c r="MHX6" s="27"/>
      <c r="MHY6" s="27"/>
      <c r="MHZ6" s="27"/>
      <c r="MIA6" s="27"/>
      <c r="MIB6" s="27"/>
      <c r="MIC6" s="27"/>
      <c r="MID6" s="27"/>
      <c r="MIE6" s="27"/>
      <c r="MIF6" s="27"/>
      <c r="MIG6" s="27"/>
      <c r="MIH6" s="27"/>
      <c r="MII6" s="27"/>
      <c r="MIJ6" s="27"/>
      <c r="MIK6" s="27"/>
      <c r="MIL6" s="27"/>
      <c r="MIM6" s="27"/>
      <c r="MIN6" s="27"/>
      <c r="MIO6" s="27"/>
      <c r="MIP6" s="27"/>
      <c r="MIQ6" s="27"/>
      <c r="MIR6" s="27"/>
      <c r="MIS6" s="27"/>
      <c r="MIT6" s="27"/>
      <c r="MIU6" s="27"/>
      <c r="MIV6" s="27"/>
      <c r="MIW6" s="27"/>
      <c r="MIX6" s="27"/>
      <c r="MIY6" s="27"/>
      <c r="MIZ6" s="27"/>
      <c r="MJA6" s="27"/>
      <c r="MJB6" s="27"/>
      <c r="MJC6" s="27"/>
      <c r="MJD6" s="27"/>
      <c r="MJE6" s="27"/>
      <c r="MJF6" s="27"/>
      <c r="MJG6" s="27"/>
      <c r="MJH6" s="27"/>
      <c r="MJI6" s="27"/>
      <c r="MJJ6" s="27"/>
      <c r="MJK6" s="27"/>
      <c r="MJL6" s="27"/>
      <c r="MJM6" s="27"/>
      <c r="MJN6" s="27"/>
      <c r="MJO6" s="27"/>
      <c r="MJP6" s="27"/>
      <c r="MJQ6" s="27"/>
      <c r="MJR6" s="27"/>
      <c r="MJS6" s="27"/>
      <c r="MJT6" s="27"/>
      <c r="MJU6" s="27"/>
      <c r="MJV6" s="27"/>
      <c r="MJW6" s="27"/>
      <c r="MJX6" s="27"/>
      <c r="MJY6" s="27"/>
      <c r="MJZ6" s="27"/>
      <c r="MKA6" s="27"/>
      <c r="MKB6" s="27"/>
      <c r="MKC6" s="27"/>
      <c r="MKD6" s="27"/>
      <c r="MKE6" s="27"/>
      <c r="MKF6" s="27"/>
      <c r="MKG6" s="27"/>
      <c r="MKH6" s="27"/>
      <c r="MKI6" s="27"/>
      <c r="MKJ6" s="27"/>
      <c r="MKK6" s="27"/>
      <c r="MKL6" s="27"/>
      <c r="MKM6" s="27"/>
      <c r="MKN6" s="27"/>
      <c r="MKO6" s="27"/>
      <c r="MKP6" s="27"/>
      <c r="MKQ6" s="27"/>
      <c r="MKR6" s="27"/>
      <c r="MKS6" s="27"/>
      <c r="MKT6" s="27"/>
      <c r="MKU6" s="27"/>
      <c r="MKV6" s="27"/>
      <c r="MKW6" s="27"/>
      <c r="MKX6" s="27"/>
      <c r="MKY6" s="27"/>
      <c r="MKZ6" s="27"/>
      <c r="MLA6" s="27"/>
      <c r="MLB6" s="27"/>
      <c r="MLC6" s="27"/>
      <c r="MLD6" s="27"/>
      <c r="MLE6" s="27"/>
      <c r="MLF6" s="27"/>
      <c r="MLG6" s="27"/>
      <c r="MLH6" s="27"/>
      <c r="MLI6" s="27"/>
      <c r="MLJ6" s="27"/>
      <c r="MLK6" s="27"/>
      <c r="MLL6" s="27"/>
      <c r="MLM6" s="27"/>
      <c r="MLN6" s="27"/>
      <c r="MLO6" s="27"/>
      <c r="MLP6" s="27"/>
      <c r="MLQ6" s="27"/>
      <c r="MLR6" s="27"/>
      <c r="MLS6" s="27"/>
      <c r="MLT6" s="27"/>
      <c r="MLU6" s="27"/>
      <c r="MLV6" s="27"/>
      <c r="MLW6" s="27"/>
      <c r="MLX6" s="27"/>
      <c r="MLY6" s="27"/>
      <c r="MLZ6" s="27"/>
      <c r="MMA6" s="27"/>
      <c r="MMB6" s="27"/>
      <c r="MMC6" s="27"/>
      <c r="MMD6" s="27"/>
      <c r="MME6" s="27"/>
      <c r="MMF6" s="27"/>
      <c r="MMG6" s="27"/>
      <c r="MMH6" s="27"/>
      <c r="MMI6" s="27"/>
      <c r="MMJ6" s="27"/>
      <c r="MMK6" s="27"/>
      <c r="MML6" s="27"/>
      <c r="MMM6" s="27"/>
      <c r="MMN6" s="27"/>
      <c r="MMO6" s="27"/>
      <c r="MMP6" s="27"/>
      <c r="MMQ6" s="27"/>
      <c r="MMR6" s="27"/>
      <c r="MMS6" s="27"/>
      <c r="MMT6" s="27"/>
      <c r="MMU6" s="27"/>
      <c r="MMV6" s="27"/>
      <c r="MMW6" s="27"/>
      <c r="MMX6" s="27"/>
      <c r="MMY6" s="27"/>
      <c r="MMZ6" s="27"/>
      <c r="MNA6" s="27"/>
      <c r="MNB6" s="27"/>
      <c r="MNC6" s="27"/>
      <c r="MND6" s="27"/>
      <c r="MNE6" s="27"/>
      <c r="MNF6" s="27"/>
      <c r="MNG6" s="27"/>
      <c r="MNH6" s="27"/>
      <c r="MNI6" s="27"/>
      <c r="MNJ6" s="27"/>
      <c r="MNK6" s="27"/>
      <c r="MNL6" s="27"/>
      <c r="MNM6" s="27"/>
      <c r="MNN6" s="27"/>
      <c r="MNO6" s="27"/>
      <c r="MNP6" s="27"/>
      <c r="MNQ6" s="27"/>
      <c r="MNR6" s="27"/>
      <c r="MNS6" s="27"/>
      <c r="MNT6" s="27"/>
      <c r="MNU6" s="27"/>
      <c r="MNV6" s="27"/>
      <c r="MNW6" s="27"/>
      <c r="MNX6" s="27"/>
      <c r="MNY6" s="27"/>
      <c r="MNZ6" s="27"/>
      <c r="MOA6" s="27"/>
      <c r="MOB6" s="27"/>
      <c r="MOC6" s="27"/>
      <c r="MOD6" s="27"/>
      <c r="MOE6" s="27"/>
      <c r="MOF6" s="27"/>
      <c r="MOG6" s="27"/>
      <c r="MOH6" s="27"/>
      <c r="MOI6" s="27"/>
      <c r="MOJ6" s="27"/>
      <c r="MOK6" s="27"/>
      <c r="MOL6" s="27"/>
      <c r="MOM6" s="27"/>
      <c r="MON6" s="27"/>
      <c r="MOO6" s="27"/>
      <c r="MOP6" s="27"/>
      <c r="MOQ6" s="27"/>
      <c r="MOR6" s="27"/>
      <c r="MOS6" s="27"/>
      <c r="MOT6" s="27"/>
      <c r="MOU6" s="27"/>
      <c r="MOV6" s="27"/>
      <c r="MOW6" s="27"/>
      <c r="MOX6" s="27"/>
      <c r="MOY6" s="27"/>
      <c r="MOZ6" s="27"/>
      <c r="MPA6" s="27"/>
      <c r="MPB6" s="27"/>
      <c r="MPC6" s="27"/>
      <c r="MPD6" s="27"/>
      <c r="MPE6" s="27"/>
      <c r="MPF6" s="27"/>
      <c r="MPG6" s="27"/>
      <c r="MPH6" s="27"/>
      <c r="MPI6" s="27"/>
      <c r="MPJ6" s="27"/>
      <c r="MPK6" s="27"/>
      <c r="MPL6" s="27"/>
      <c r="MPM6" s="27"/>
      <c r="MPN6" s="27"/>
      <c r="MPO6" s="27"/>
      <c r="MPP6" s="27"/>
      <c r="MPQ6" s="27"/>
      <c r="MPR6" s="27"/>
      <c r="MPS6" s="27"/>
      <c r="MPT6" s="27"/>
      <c r="MPU6" s="27"/>
      <c r="MPV6" s="27"/>
      <c r="MPW6" s="27"/>
      <c r="MPX6" s="27"/>
      <c r="MPY6" s="27"/>
      <c r="MPZ6" s="27"/>
      <c r="MQA6" s="27"/>
      <c r="MQB6" s="27"/>
      <c r="MQC6" s="27"/>
      <c r="MQD6" s="27"/>
      <c r="MQE6" s="27"/>
      <c r="MQF6" s="27"/>
      <c r="MQG6" s="27"/>
      <c r="MQH6" s="27"/>
      <c r="MQI6" s="27"/>
      <c r="MQJ6" s="27"/>
      <c r="MQK6" s="27"/>
      <c r="MQL6" s="27"/>
      <c r="MQM6" s="27"/>
      <c r="MQN6" s="27"/>
      <c r="MQO6" s="27"/>
      <c r="MQP6" s="27"/>
      <c r="MQQ6" s="27"/>
      <c r="MQR6" s="27"/>
      <c r="MQS6" s="27"/>
      <c r="MQT6" s="27"/>
      <c r="MQU6" s="27"/>
      <c r="MQV6" s="27"/>
      <c r="MQW6" s="27"/>
      <c r="MQX6" s="27"/>
      <c r="MQY6" s="27"/>
      <c r="MQZ6" s="27"/>
      <c r="MRA6" s="27"/>
      <c r="MRB6" s="27"/>
      <c r="MRC6" s="27"/>
      <c r="MRD6" s="27"/>
      <c r="MRE6" s="27"/>
      <c r="MRF6" s="27"/>
      <c r="MRG6" s="27"/>
      <c r="MRH6" s="27"/>
      <c r="MRI6" s="27"/>
      <c r="MRJ6" s="27"/>
      <c r="MRK6" s="27"/>
      <c r="MRL6" s="27"/>
      <c r="MRM6" s="27"/>
      <c r="MRN6" s="27"/>
      <c r="MRO6" s="27"/>
      <c r="MRP6" s="27"/>
      <c r="MRQ6" s="27"/>
      <c r="MRR6" s="27"/>
      <c r="MRS6" s="27"/>
      <c r="MRT6" s="27"/>
      <c r="MRU6" s="27"/>
      <c r="MRV6" s="27"/>
      <c r="MRW6" s="27"/>
      <c r="MRX6" s="27"/>
      <c r="MRY6" s="27"/>
      <c r="MRZ6" s="27"/>
      <c r="MSA6" s="27"/>
      <c r="MSB6" s="27"/>
      <c r="MSC6" s="27"/>
      <c r="MSD6" s="27"/>
      <c r="MSE6" s="27"/>
      <c r="MSF6" s="27"/>
      <c r="MSG6" s="27"/>
      <c r="MSH6" s="27"/>
      <c r="MSI6" s="27"/>
      <c r="MSJ6" s="27"/>
      <c r="MSK6" s="27"/>
      <c r="MSL6" s="27"/>
      <c r="MSM6" s="27"/>
      <c r="MSN6" s="27"/>
      <c r="MSO6" s="27"/>
      <c r="MSP6" s="27"/>
      <c r="MSQ6" s="27"/>
      <c r="MSR6" s="27"/>
      <c r="MSS6" s="27"/>
      <c r="MST6" s="27"/>
      <c r="MSU6" s="27"/>
      <c r="MSV6" s="27"/>
      <c r="MSW6" s="27"/>
      <c r="MSX6" s="27"/>
      <c r="MSY6" s="27"/>
      <c r="MSZ6" s="27"/>
      <c r="MTA6" s="27"/>
      <c r="MTB6" s="27"/>
      <c r="MTC6" s="27"/>
      <c r="MTD6" s="27"/>
      <c r="MTE6" s="27"/>
      <c r="MTF6" s="27"/>
      <c r="MTG6" s="27"/>
      <c r="MTH6" s="27"/>
      <c r="MTI6" s="27"/>
      <c r="MTJ6" s="27"/>
      <c r="MTK6" s="27"/>
      <c r="MTL6" s="27"/>
      <c r="MTM6" s="27"/>
      <c r="MTN6" s="27"/>
      <c r="MTO6" s="27"/>
      <c r="MTP6" s="27"/>
      <c r="MTQ6" s="27"/>
      <c r="MTR6" s="27"/>
      <c r="MTS6" s="27"/>
      <c r="MTT6" s="27"/>
      <c r="MTU6" s="27"/>
      <c r="MTV6" s="27"/>
      <c r="MTW6" s="27"/>
      <c r="MTX6" s="27"/>
      <c r="MTY6" s="27"/>
      <c r="MTZ6" s="27"/>
      <c r="MUA6" s="27"/>
      <c r="MUB6" s="27"/>
      <c r="MUC6" s="27"/>
      <c r="MUD6" s="27"/>
      <c r="MUE6" s="27"/>
      <c r="MUF6" s="27"/>
      <c r="MUG6" s="27"/>
      <c r="MUH6" s="27"/>
      <c r="MUI6" s="27"/>
      <c r="MUJ6" s="27"/>
      <c r="MUK6" s="27"/>
      <c r="MUL6" s="27"/>
      <c r="MUM6" s="27"/>
      <c r="MUN6" s="27"/>
      <c r="MUO6" s="27"/>
      <c r="MUP6" s="27"/>
      <c r="MUQ6" s="27"/>
      <c r="MUR6" s="27"/>
      <c r="MUS6" s="27"/>
      <c r="MUT6" s="27"/>
      <c r="MUU6" s="27"/>
      <c r="MUV6" s="27"/>
      <c r="MUW6" s="27"/>
      <c r="MUX6" s="27"/>
      <c r="MUY6" s="27"/>
      <c r="MUZ6" s="27"/>
      <c r="MVA6" s="27"/>
      <c r="MVB6" s="27"/>
      <c r="MVC6" s="27"/>
      <c r="MVD6" s="27"/>
      <c r="MVE6" s="27"/>
      <c r="MVF6" s="27"/>
      <c r="MVG6" s="27"/>
      <c r="MVH6" s="27"/>
      <c r="MVI6" s="27"/>
      <c r="MVJ6" s="27"/>
      <c r="MVK6" s="27"/>
      <c r="MVL6" s="27"/>
      <c r="MVM6" s="27"/>
      <c r="MVN6" s="27"/>
      <c r="MVO6" s="27"/>
      <c r="MVP6" s="27"/>
      <c r="MVQ6" s="27"/>
      <c r="MVR6" s="27"/>
      <c r="MVS6" s="27"/>
      <c r="MVT6" s="27"/>
      <c r="MVU6" s="27"/>
      <c r="MVV6" s="27"/>
      <c r="MVW6" s="27"/>
      <c r="MVX6" s="27"/>
      <c r="MVY6" s="27"/>
      <c r="MVZ6" s="27"/>
      <c r="MWA6" s="27"/>
      <c r="MWB6" s="27"/>
      <c r="MWC6" s="27"/>
      <c r="MWD6" s="27"/>
      <c r="MWE6" s="27"/>
      <c r="MWF6" s="27"/>
      <c r="MWG6" s="27"/>
      <c r="MWH6" s="27"/>
      <c r="MWI6" s="27"/>
      <c r="MWJ6" s="27"/>
      <c r="MWK6" s="27"/>
      <c r="MWL6" s="27"/>
      <c r="MWM6" s="27"/>
      <c r="MWN6" s="27"/>
      <c r="MWO6" s="27"/>
      <c r="MWP6" s="27"/>
      <c r="MWQ6" s="27"/>
      <c r="MWR6" s="27"/>
      <c r="MWS6" s="27"/>
      <c r="MWT6" s="27"/>
      <c r="MWU6" s="27"/>
      <c r="MWV6" s="27"/>
      <c r="MWW6" s="27"/>
      <c r="MWX6" s="27"/>
      <c r="MWY6" s="27"/>
      <c r="MWZ6" s="27"/>
      <c r="MXA6" s="27"/>
      <c r="MXB6" s="27"/>
      <c r="MXC6" s="27"/>
      <c r="MXD6" s="27"/>
      <c r="MXE6" s="27"/>
      <c r="MXF6" s="27"/>
      <c r="MXG6" s="27"/>
      <c r="MXH6" s="27"/>
      <c r="MXI6" s="27"/>
      <c r="MXJ6" s="27"/>
      <c r="MXK6" s="27"/>
      <c r="MXL6" s="27"/>
      <c r="MXM6" s="27"/>
      <c r="MXN6" s="27"/>
      <c r="MXO6" s="27"/>
      <c r="MXP6" s="27"/>
      <c r="MXQ6" s="27"/>
      <c r="MXR6" s="27"/>
      <c r="MXS6" s="27"/>
      <c r="MXT6" s="27"/>
      <c r="MXU6" s="27"/>
      <c r="MXV6" s="27"/>
      <c r="MXW6" s="27"/>
      <c r="MXX6" s="27"/>
      <c r="MXY6" s="27"/>
      <c r="MXZ6" s="27"/>
      <c r="MYA6" s="27"/>
      <c r="MYB6" s="27"/>
      <c r="MYC6" s="27"/>
      <c r="MYD6" s="27"/>
      <c r="MYE6" s="27"/>
      <c r="MYF6" s="27"/>
      <c r="MYG6" s="27"/>
      <c r="MYH6" s="27"/>
      <c r="MYI6" s="27"/>
      <c r="MYJ6" s="27"/>
      <c r="MYK6" s="27"/>
      <c r="MYL6" s="27"/>
      <c r="MYM6" s="27"/>
      <c r="MYN6" s="27"/>
      <c r="MYO6" s="27"/>
      <c r="MYP6" s="27"/>
      <c r="MYQ6" s="27"/>
      <c r="MYR6" s="27"/>
      <c r="MYS6" s="27"/>
      <c r="MYT6" s="27"/>
      <c r="MYU6" s="27"/>
      <c r="MYV6" s="27"/>
      <c r="MYW6" s="27"/>
      <c r="MYX6" s="27"/>
      <c r="MYY6" s="27"/>
      <c r="MYZ6" s="27"/>
      <c r="MZA6" s="27"/>
      <c r="MZB6" s="27"/>
      <c r="MZC6" s="27"/>
      <c r="MZD6" s="27"/>
      <c r="MZE6" s="27"/>
      <c r="MZF6" s="27"/>
      <c r="MZG6" s="27"/>
      <c r="MZH6" s="27"/>
      <c r="MZI6" s="27"/>
      <c r="MZJ6" s="27"/>
      <c r="MZK6" s="27"/>
      <c r="MZL6" s="27"/>
      <c r="MZM6" s="27"/>
      <c r="MZN6" s="27"/>
      <c r="MZO6" s="27"/>
      <c r="MZP6" s="27"/>
      <c r="MZQ6" s="27"/>
      <c r="MZR6" s="27"/>
      <c r="MZS6" s="27"/>
      <c r="MZT6" s="27"/>
      <c r="MZU6" s="27"/>
      <c r="MZV6" s="27"/>
      <c r="MZW6" s="27"/>
      <c r="MZX6" s="27"/>
      <c r="MZY6" s="27"/>
      <c r="MZZ6" s="27"/>
      <c r="NAA6" s="27"/>
      <c r="NAB6" s="27"/>
      <c r="NAC6" s="27"/>
      <c r="NAD6" s="27"/>
      <c r="NAE6" s="27"/>
      <c r="NAF6" s="27"/>
      <c r="NAG6" s="27"/>
      <c r="NAH6" s="27"/>
      <c r="NAI6" s="27"/>
      <c r="NAJ6" s="27"/>
      <c r="NAK6" s="27"/>
      <c r="NAL6" s="27"/>
      <c r="NAM6" s="27"/>
      <c r="NAN6" s="27"/>
      <c r="NAO6" s="27"/>
      <c r="NAP6" s="27"/>
      <c r="NAQ6" s="27"/>
      <c r="NAR6" s="27"/>
      <c r="NAS6" s="27"/>
      <c r="NAT6" s="27"/>
      <c r="NAU6" s="27"/>
      <c r="NAV6" s="27"/>
      <c r="NAW6" s="27"/>
      <c r="NAX6" s="27"/>
      <c r="NAY6" s="27"/>
      <c r="NAZ6" s="27"/>
      <c r="NBA6" s="27"/>
      <c r="NBB6" s="27"/>
      <c r="NBC6" s="27"/>
      <c r="NBD6" s="27"/>
      <c r="NBE6" s="27"/>
      <c r="NBF6" s="27"/>
      <c r="NBG6" s="27"/>
      <c r="NBH6" s="27"/>
      <c r="NBI6" s="27"/>
      <c r="NBJ6" s="27"/>
      <c r="NBK6" s="27"/>
      <c r="NBL6" s="27"/>
      <c r="NBM6" s="27"/>
      <c r="NBN6" s="27"/>
      <c r="NBO6" s="27"/>
      <c r="NBP6" s="27"/>
      <c r="NBQ6" s="27"/>
      <c r="NBR6" s="27"/>
      <c r="NBS6" s="27"/>
      <c r="NBT6" s="27"/>
      <c r="NBU6" s="27"/>
      <c r="NBV6" s="27"/>
      <c r="NBW6" s="27"/>
      <c r="NBX6" s="27"/>
      <c r="NBY6" s="27"/>
      <c r="NBZ6" s="27"/>
      <c r="NCA6" s="27"/>
      <c r="NCB6" s="27"/>
      <c r="NCC6" s="27"/>
      <c r="NCD6" s="27"/>
      <c r="NCE6" s="27"/>
      <c r="NCF6" s="27"/>
      <c r="NCG6" s="27"/>
      <c r="NCH6" s="27"/>
      <c r="NCI6" s="27"/>
      <c r="NCJ6" s="27"/>
      <c r="NCK6" s="27"/>
      <c r="NCL6" s="27"/>
      <c r="NCM6" s="27"/>
      <c r="NCN6" s="27"/>
      <c r="NCO6" s="27"/>
      <c r="NCP6" s="27"/>
      <c r="NCQ6" s="27"/>
      <c r="NCR6" s="27"/>
      <c r="NCS6" s="27"/>
      <c r="NCT6" s="27"/>
      <c r="NCU6" s="27"/>
      <c r="NCV6" s="27"/>
      <c r="NCW6" s="27"/>
      <c r="NCX6" s="27"/>
      <c r="NCY6" s="27"/>
      <c r="NCZ6" s="27"/>
      <c r="NDA6" s="27"/>
      <c r="NDB6" s="27"/>
      <c r="NDC6" s="27"/>
      <c r="NDD6" s="27"/>
      <c r="NDE6" s="27"/>
      <c r="NDF6" s="27"/>
      <c r="NDG6" s="27"/>
      <c r="NDH6" s="27"/>
      <c r="NDI6" s="27"/>
      <c r="NDJ6" s="27"/>
      <c r="NDK6" s="27"/>
      <c r="NDL6" s="27"/>
      <c r="NDM6" s="27"/>
      <c r="NDN6" s="27"/>
      <c r="NDO6" s="27"/>
      <c r="NDP6" s="27"/>
      <c r="NDQ6" s="27"/>
      <c r="NDR6" s="27"/>
      <c r="NDS6" s="27"/>
      <c r="NDT6" s="27"/>
      <c r="NDU6" s="27"/>
      <c r="NDV6" s="27"/>
      <c r="NDW6" s="27"/>
      <c r="NDX6" s="27"/>
      <c r="NDY6" s="27"/>
      <c r="NDZ6" s="27"/>
      <c r="NEA6" s="27"/>
      <c r="NEB6" s="27"/>
      <c r="NEC6" s="27"/>
      <c r="NED6" s="27"/>
      <c r="NEE6" s="27"/>
      <c r="NEF6" s="27"/>
      <c r="NEG6" s="27"/>
      <c r="NEH6" s="27"/>
      <c r="NEI6" s="27"/>
      <c r="NEJ6" s="27"/>
      <c r="NEK6" s="27"/>
      <c r="NEL6" s="27"/>
      <c r="NEM6" s="27"/>
      <c r="NEN6" s="27"/>
      <c r="NEO6" s="27"/>
      <c r="NEP6" s="27"/>
      <c r="NEQ6" s="27"/>
      <c r="NER6" s="27"/>
      <c r="NES6" s="27"/>
      <c r="NET6" s="27"/>
      <c r="NEU6" s="27"/>
      <c r="NEV6" s="27"/>
      <c r="NEW6" s="27"/>
      <c r="NEX6" s="27"/>
      <c r="NEY6" s="27"/>
      <c r="NEZ6" s="27"/>
      <c r="NFA6" s="27"/>
      <c r="NFB6" s="27"/>
      <c r="NFC6" s="27"/>
      <c r="NFD6" s="27"/>
      <c r="NFE6" s="27"/>
      <c r="NFF6" s="27"/>
      <c r="NFG6" s="27"/>
      <c r="NFH6" s="27"/>
      <c r="NFI6" s="27"/>
      <c r="NFJ6" s="27"/>
      <c r="NFK6" s="27"/>
      <c r="NFL6" s="27"/>
      <c r="NFM6" s="27"/>
      <c r="NFN6" s="27"/>
      <c r="NFO6" s="27"/>
      <c r="NFP6" s="27"/>
      <c r="NFQ6" s="27"/>
      <c r="NFR6" s="27"/>
      <c r="NFS6" s="27"/>
      <c r="NFT6" s="27"/>
      <c r="NFU6" s="27"/>
      <c r="NFV6" s="27"/>
      <c r="NFW6" s="27"/>
      <c r="NFX6" s="27"/>
      <c r="NFY6" s="27"/>
      <c r="NFZ6" s="27"/>
      <c r="NGA6" s="27"/>
      <c r="NGB6" s="27"/>
      <c r="NGC6" s="27"/>
      <c r="NGD6" s="27"/>
      <c r="NGE6" s="27"/>
      <c r="NGF6" s="27"/>
      <c r="NGG6" s="27"/>
      <c r="NGH6" s="27"/>
      <c r="NGI6" s="27"/>
      <c r="NGJ6" s="27"/>
      <c r="NGK6" s="27"/>
      <c r="NGL6" s="27"/>
      <c r="NGM6" s="27"/>
      <c r="NGN6" s="27"/>
      <c r="NGO6" s="27"/>
      <c r="NGP6" s="27"/>
      <c r="NGQ6" s="27"/>
      <c r="NGR6" s="27"/>
      <c r="NGS6" s="27"/>
      <c r="NGT6" s="27"/>
      <c r="NGU6" s="27"/>
      <c r="NGV6" s="27"/>
      <c r="NGW6" s="27"/>
      <c r="NGX6" s="27"/>
      <c r="NGY6" s="27"/>
      <c r="NGZ6" s="27"/>
      <c r="NHA6" s="27"/>
      <c r="NHB6" s="27"/>
      <c r="NHC6" s="27"/>
      <c r="NHD6" s="27"/>
      <c r="NHE6" s="27"/>
      <c r="NHF6" s="27"/>
      <c r="NHG6" s="27"/>
      <c r="NHH6" s="27"/>
      <c r="NHI6" s="27"/>
      <c r="NHJ6" s="27"/>
      <c r="NHK6" s="27"/>
      <c r="NHL6" s="27"/>
      <c r="NHM6" s="27"/>
      <c r="NHN6" s="27"/>
      <c r="NHO6" s="27"/>
      <c r="NHP6" s="27"/>
      <c r="NHQ6" s="27"/>
      <c r="NHR6" s="27"/>
      <c r="NHS6" s="27"/>
      <c r="NHT6" s="27"/>
      <c r="NHU6" s="27"/>
      <c r="NHV6" s="27"/>
      <c r="NHW6" s="27"/>
      <c r="NHX6" s="27"/>
      <c r="NHY6" s="27"/>
      <c r="NHZ6" s="27"/>
      <c r="NIA6" s="27"/>
      <c r="NIB6" s="27"/>
      <c r="NIC6" s="27"/>
      <c r="NID6" s="27"/>
      <c r="NIE6" s="27"/>
      <c r="NIF6" s="27"/>
      <c r="NIG6" s="27"/>
      <c r="NIH6" s="27"/>
      <c r="NII6" s="27"/>
      <c r="NIJ6" s="27"/>
      <c r="NIK6" s="27"/>
      <c r="NIL6" s="27"/>
      <c r="NIM6" s="27"/>
      <c r="NIN6" s="27"/>
      <c r="NIO6" s="27"/>
      <c r="NIP6" s="27"/>
      <c r="NIQ6" s="27"/>
      <c r="NIR6" s="27"/>
      <c r="NIS6" s="27"/>
      <c r="NIT6" s="27"/>
      <c r="NIU6" s="27"/>
      <c r="NIV6" s="27"/>
      <c r="NIW6" s="27"/>
      <c r="NIX6" s="27"/>
      <c r="NIY6" s="27"/>
      <c r="NIZ6" s="27"/>
      <c r="NJA6" s="27"/>
      <c r="NJB6" s="27"/>
      <c r="NJC6" s="27"/>
      <c r="NJD6" s="27"/>
      <c r="NJE6" s="27"/>
      <c r="NJF6" s="27"/>
      <c r="NJG6" s="27"/>
      <c r="NJH6" s="27"/>
      <c r="NJI6" s="27"/>
      <c r="NJJ6" s="27"/>
      <c r="NJK6" s="27"/>
      <c r="NJL6" s="27"/>
      <c r="NJM6" s="27"/>
      <c r="NJN6" s="27"/>
      <c r="NJO6" s="27"/>
      <c r="NJP6" s="27"/>
      <c r="NJQ6" s="27"/>
      <c r="NJR6" s="27"/>
      <c r="NJS6" s="27"/>
      <c r="NJT6" s="27"/>
      <c r="NJU6" s="27"/>
      <c r="NJV6" s="27"/>
      <c r="NJW6" s="27"/>
      <c r="NJX6" s="27"/>
      <c r="NJY6" s="27"/>
      <c r="NJZ6" s="27"/>
      <c r="NKA6" s="27"/>
      <c r="NKB6" s="27"/>
      <c r="NKC6" s="27"/>
      <c r="NKD6" s="27"/>
      <c r="NKE6" s="27"/>
      <c r="NKF6" s="27"/>
      <c r="NKG6" s="27"/>
      <c r="NKH6" s="27"/>
      <c r="NKI6" s="27"/>
      <c r="NKJ6" s="27"/>
      <c r="NKK6" s="27"/>
      <c r="NKL6" s="27"/>
      <c r="NKM6" s="27"/>
      <c r="NKN6" s="27"/>
      <c r="NKO6" s="27"/>
      <c r="NKP6" s="27"/>
      <c r="NKQ6" s="27"/>
      <c r="NKR6" s="27"/>
      <c r="NKS6" s="27"/>
      <c r="NKT6" s="27"/>
      <c r="NKU6" s="27"/>
      <c r="NKV6" s="27"/>
      <c r="NKW6" s="27"/>
      <c r="NKX6" s="27"/>
      <c r="NKY6" s="27"/>
      <c r="NKZ6" s="27"/>
      <c r="NLA6" s="27"/>
      <c r="NLB6" s="27"/>
      <c r="NLC6" s="27"/>
      <c r="NLD6" s="27"/>
      <c r="NLE6" s="27"/>
      <c r="NLF6" s="27"/>
      <c r="NLG6" s="27"/>
      <c r="NLH6" s="27"/>
      <c r="NLI6" s="27"/>
      <c r="NLJ6" s="27"/>
      <c r="NLK6" s="27"/>
      <c r="NLL6" s="27"/>
      <c r="NLM6" s="27"/>
      <c r="NLN6" s="27"/>
      <c r="NLO6" s="27"/>
      <c r="NLP6" s="27"/>
      <c r="NLQ6" s="27"/>
      <c r="NLR6" s="27"/>
      <c r="NLS6" s="27"/>
      <c r="NLT6" s="27"/>
      <c r="NLU6" s="27"/>
      <c r="NLV6" s="27"/>
      <c r="NLW6" s="27"/>
      <c r="NLX6" s="27"/>
      <c r="NLY6" s="27"/>
      <c r="NLZ6" s="27"/>
      <c r="NMA6" s="27"/>
      <c r="NMB6" s="27"/>
      <c r="NMC6" s="27"/>
      <c r="NMD6" s="27"/>
      <c r="NME6" s="27"/>
      <c r="NMF6" s="27"/>
      <c r="NMG6" s="27"/>
      <c r="NMH6" s="27"/>
      <c r="NMI6" s="27"/>
      <c r="NMJ6" s="27"/>
      <c r="NMK6" s="27"/>
      <c r="NML6" s="27"/>
      <c r="NMM6" s="27"/>
      <c r="NMN6" s="27"/>
      <c r="NMO6" s="27"/>
      <c r="NMP6" s="27"/>
      <c r="NMQ6" s="27"/>
      <c r="NMR6" s="27"/>
      <c r="NMS6" s="27"/>
      <c r="NMT6" s="27"/>
      <c r="NMU6" s="27"/>
      <c r="NMV6" s="27"/>
      <c r="NMW6" s="27"/>
      <c r="NMX6" s="27"/>
      <c r="NMY6" s="27"/>
      <c r="NMZ6" s="27"/>
      <c r="NNA6" s="27"/>
      <c r="NNB6" s="27"/>
      <c r="NNC6" s="27"/>
      <c r="NND6" s="27"/>
      <c r="NNE6" s="27"/>
      <c r="NNF6" s="27"/>
      <c r="NNG6" s="27"/>
      <c r="NNH6" s="27"/>
      <c r="NNI6" s="27"/>
      <c r="NNJ6" s="27"/>
      <c r="NNK6" s="27"/>
      <c r="NNL6" s="27"/>
      <c r="NNM6" s="27"/>
      <c r="NNN6" s="27"/>
      <c r="NNO6" s="27"/>
      <c r="NNP6" s="27"/>
      <c r="NNQ6" s="27"/>
      <c r="NNR6" s="27"/>
      <c r="NNS6" s="27"/>
      <c r="NNT6" s="27"/>
      <c r="NNU6" s="27"/>
      <c r="NNV6" s="27"/>
      <c r="NNW6" s="27"/>
      <c r="NNX6" s="27"/>
      <c r="NNY6" s="27"/>
      <c r="NNZ6" s="27"/>
      <c r="NOA6" s="27"/>
      <c r="NOB6" s="27"/>
      <c r="NOC6" s="27"/>
      <c r="NOD6" s="27"/>
      <c r="NOE6" s="27"/>
      <c r="NOF6" s="27"/>
      <c r="NOG6" s="27"/>
      <c r="NOH6" s="27"/>
      <c r="NOI6" s="27"/>
      <c r="NOJ6" s="27"/>
      <c r="NOK6" s="27"/>
      <c r="NOL6" s="27"/>
      <c r="NOM6" s="27"/>
      <c r="NON6" s="27"/>
      <c r="NOO6" s="27"/>
      <c r="NOP6" s="27"/>
      <c r="NOQ6" s="27"/>
      <c r="NOR6" s="27"/>
      <c r="NOS6" s="27"/>
      <c r="NOT6" s="27"/>
      <c r="NOU6" s="27"/>
      <c r="NOV6" s="27"/>
      <c r="NOW6" s="27"/>
      <c r="NOX6" s="27"/>
      <c r="NOY6" s="27"/>
      <c r="NOZ6" s="27"/>
      <c r="NPA6" s="27"/>
      <c r="NPB6" s="27"/>
      <c r="NPC6" s="27"/>
      <c r="NPD6" s="27"/>
      <c r="NPE6" s="27"/>
      <c r="NPF6" s="27"/>
      <c r="NPG6" s="27"/>
      <c r="NPH6" s="27"/>
      <c r="NPI6" s="27"/>
      <c r="NPJ6" s="27"/>
      <c r="NPK6" s="27"/>
      <c r="NPL6" s="27"/>
      <c r="NPM6" s="27"/>
      <c r="NPN6" s="27"/>
      <c r="NPO6" s="27"/>
      <c r="NPP6" s="27"/>
      <c r="NPQ6" s="27"/>
      <c r="NPR6" s="27"/>
      <c r="NPS6" s="27"/>
      <c r="NPT6" s="27"/>
      <c r="NPU6" s="27"/>
      <c r="NPV6" s="27"/>
      <c r="NPW6" s="27"/>
      <c r="NPX6" s="27"/>
      <c r="NPY6" s="27"/>
      <c r="NPZ6" s="27"/>
      <c r="NQA6" s="27"/>
      <c r="NQB6" s="27"/>
      <c r="NQC6" s="27"/>
      <c r="NQD6" s="27"/>
      <c r="NQE6" s="27"/>
      <c r="NQF6" s="27"/>
      <c r="NQG6" s="27"/>
      <c r="NQH6" s="27"/>
      <c r="NQI6" s="27"/>
      <c r="NQJ6" s="27"/>
      <c r="NQK6" s="27"/>
      <c r="NQL6" s="27"/>
      <c r="NQM6" s="27"/>
      <c r="NQN6" s="27"/>
      <c r="NQO6" s="27"/>
      <c r="NQP6" s="27"/>
      <c r="NQQ6" s="27"/>
      <c r="NQR6" s="27"/>
      <c r="NQS6" s="27"/>
      <c r="NQT6" s="27"/>
      <c r="NQU6" s="27"/>
      <c r="NQV6" s="27"/>
      <c r="NQW6" s="27"/>
      <c r="NQX6" s="27"/>
      <c r="NQY6" s="27"/>
      <c r="NQZ6" s="27"/>
      <c r="NRA6" s="27"/>
      <c r="NRB6" s="27"/>
      <c r="NRC6" s="27"/>
      <c r="NRD6" s="27"/>
      <c r="NRE6" s="27"/>
      <c r="NRF6" s="27"/>
      <c r="NRG6" s="27"/>
      <c r="NRH6" s="27"/>
      <c r="NRI6" s="27"/>
      <c r="NRJ6" s="27"/>
      <c r="NRK6" s="27"/>
      <c r="NRL6" s="27"/>
      <c r="NRM6" s="27"/>
      <c r="NRN6" s="27"/>
      <c r="NRO6" s="27"/>
      <c r="NRP6" s="27"/>
      <c r="NRQ6" s="27"/>
      <c r="NRR6" s="27"/>
      <c r="NRS6" s="27"/>
      <c r="NRT6" s="27"/>
      <c r="NRU6" s="27"/>
      <c r="NRV6" s="27"/>
      <c r="NRW6" s="27"/>
      <c r="NRX6" s="27"/>
      <c r="NRY6" s="27"/>
      <c r="NRZ6" s="27"/>
      <c r="NSA6" s="27"/>
      <c r="NSB6" s="27"/>
      <c r="NSC6" s="27"/>
      <c r="NSD6" s="27"/>
      <c r="NSE6" s="27"/>
      <c r="NSF6" s="27"/>
      <c r="NSG6" s="27"/>
      <c r="NSH6" s="27"/>
      <c r="NSI6" s="27"/>
      <c r="NSJ6" s="27"/>
      <c r="NSK6" s="27"/>
      <c r="NSL6" s="27"/>
      <c r="NSM6" s="27"/>
      <c r="NSN6" s="27"/>
      <c r="NSO6" s="27"/>
      <c r="NSP6" s="27"/>
      <c r="NSQ6" s="27"/>
      <c r="NSR6" s="27"/>
      <c r="NSS6" s="27"/>
      <c r="NST6" s="27"/>
      <c r="NSU6" s="27"/>
      <c r="NSV6" s="27"/>
      <c r="NSW6" s="27"/>
      <c r="NSX6" s="27"/>
      <c r="NSY6" s="27"/>
      <c r="NSZ6" s="27"/>
      <c r="NTA6" s="27"/>
      <c r="NTB6" s="27"/>
      <c r="NTC6" s="27"/>
      <c r="NTD6" s="27"/>
      <c r="NTE6" s="27"/>
      <c r="NTF6" s="27"/>
      <c r="NTG6" s="27"/>
      <c r="NTH6" s="27"/>
      <c r="NTI6" s="27"/>
      <c r="NTJ6" s="27"/>
      <c r="NTK6" s="27"/>
      <c r="NTL6" s="27"/>
      <c r="NTM6" s="27"/>
      <c r="NTN6" s="27"/>
      <c r="NTO6" s="27"/>
      <c r="NTP6" s="27"/>
      <c r="NTQ6" s="27"/>
      <c r="NTR6" s="27"/>
      <c r="NTS6" s="27"/>
      <c r="NTT6" s="27"/>
      <c r="NTU6" s="27"/>
      <c r="NTV6" s="27"/>
      <c r="NTW6" s="27"/>
      <c r="NTX6" s="27"/>
      <c r="NTY6" s="27"/>
      <c r="NTZ6" s="27"/>
      <c r="NUA6" s="27"/>
      <c r="NUB6" s="27"/>
      <c r="NUC6" s="27"/>
      <c r="NUD6" s="27"/>
      <c r="NUE6" s="27"/>
      <c r="NUF6" s="27"/>
      <c r="NUG6" s="27"/>
      <c r="NUH6" s="27"/>
      <c r="NUI6" s="27"/>
      <c r="NUJ6" s="27"/>
      <c r="NUK6" s="27"/>
      <c r="NUL6" s="27"/>
      <c r="NUM6" s="27"/>
      <c r="NUN6" s="27"/>
      <c r="NUO6" s="27"/>
      <c r="NUP6" s="27"/>
      <c r="NUQ6" s="27"/>
      <c r="NUR6" s="27"/>
      <c r="NUS6" s="27"/>
      <c r="NUT6" s="27"/>
      <c r="NUU6" s="27"/>
      <c r="NUV6" s="27"/>
      <c r="NUW6" s="27"/>
      <c r="NUX6" s="27"/>
      <c r="NUY6" s="27"/>
      <c r="NUZ6" s="27"/>
      <c r="NVA6" s="27"/>
      <c r="NVB6" s="27"/>
      <c r="NVC6" s="27"/>
      <c r="NVD6" s="27"/>
      <c r="NVE6" s="27"/>
      <c r="NVF6" s="27"/>
      <c r="NVG6" s="27"/>
      <c r="NVH6" s="27"/>
      <c r="NVI6" s="27"/>
      <c r="NVJ6" s="27"/>
      <c r="NVK6" s="27"/>
      <c r="NVL6" s="27"/>
      <c r="NVM6" s="27"/>
      <c r="NVN6" s="27"/>
      <c r="NVO6" s="27"/>
      <c r="NVP6" s="27"/>
      <c r="NVQ6" s="27"/>
      <c r="NVR6" s="27"/>
      <c r="NVS6" s="27"/>
      <c r="NVT6" s="27"/>
      <c r="NVU6" s="27"/>
      <c r="NVV6" s="27"/>
      <c r="NVW6" s="27"/>
      <c r="NVX6" s="27"/>
      <c r="NVY6" s="27"/>
      <c r="NVZ6" s="27"/>
      <c r="NWA6" s="27"/>
      <c r="NWB6" s="27"/>
      <c r="NWC6" s="27"/>
      <c r="NWD6" s="27"/>
      <c r="NWE6" s="27"/>
      <c r="NWF6" s="27"/>
      <c r="NWG6" s="27"/>
      <c r="NWH6" s="27"/>
      <c r="NWI6" s="27"/>
      <c r="NWJ6" s="27"/>
      <c r="NWK6" s="27"/>
      <c r="NWL6" s="27"/>
      <c r="NWM6" s="27"/>
      <c r="NWN6" s="27"/>
      <c r="NWO6" s="27"/>
      <c r="NWP6" s="27"/>
      <c r="NWQ6" s="27"/>
      <c r="NWR6" s="27"/>
      <c r="NWS6" s="27"/>
      <c r="NWT6" s="27"/>
      <c r="NWU6" s="27"/>
      <c r="NWV6" s="27"/>
      <c r="NWW6" s="27"/>
      <c r="NWX6" s="27"/>
      <c r="NWY6" s="27"/>
      <c r="NWZ6" s="27"/>
      <c r="NXA6" s="27"/>
      <c r="NXB6" s="27"/>
      <c r="NXC6" s="27"/>
      <c r="NXD6" s="27"/>
      <c r="NXE6" s="27"/>
      <c r="NXF6" s="27"/>
      <c r="NXG6" s="27"/>
      <c r="NXH6" s="27"/>
      <c r="NXI6" s="27"/>
      <c r="NXJ6" s="27"/>
      <c r="NXK6" s="27"/>
      <c r="NXL6" s="27"/>
      <c r="NXM6" s="27"/>
      <c r="NXN6" s="27"/>
      <c r="NXO6" s="27"/>
      <c r="NXP6" s="27"/>
      <c r="NXQ6" s="27"/>
      <c r="NXR6" s="27"/>
      <c r="NXS6" s="27"/>
      <c r="NXT6" s="27"/>
      <c r="NXU6" s="27"/>
      <c r="NXV6" s="27"/>
      <c r="NXW6" s="27"/>
      <c r="NXX6" s="27"/>
      <c r="NXY6" s="27"/>
      <c r="NXZ6" s="27"/>
      <c r="NYA6" s="27"/>
      <c r="NYB6" s="27"/>
      <c r="NYC6" s="27"/>
      <c r="NYD6" s="27"/>
      <c r="NYE6" s="27"/>
      <c r="NYF6" s="27"/>
      <c r="NYG6" s="27"/>
      <c r="NYH6" s="27"/>
      <c r="NYI6" s="27"/>
      <c r="NYJ6" s="27"/>
      <c r="NYK6" s="27"/>
      <c r="NYL6" s="27"/>
      <c r="NYM6" s="27"/>
      <c r="NYN6" s="27"/>
      <c r="NYO6" s="27"/>
      <c r="NYP6" s="27"/>
      <c r="NYQ6" s="27"/>
      <c r="NYR6" s="27"/>
      <c r="NYS6" s="27"/>
      <c r="NYT6" s="27"/>
      <c r="NYU6" s="27"/>
      <c r="NYV6" s="27"/>
      <c r="NYW6" s="27"/>
      <c r="NYX6" s="27"/>
      <c r="NYY6" s="27"/>
      <c r="NYZ6" s="27"/>
      <c r="NZA6" s="27"/>
      <c r="NZB6" s="27"/>
      <c r="NZC6" s="27"/>
      <c r="NZD6" s="27"/>
      <c r="NZE6" s="27"/>
      <c r="NZF6" s="27"/>
      <c r="NZG6" s="27"/>
      <c r="NZH6" s="27"/>
      <c r="NZI6" s="27"/>
      <c r="NZJ6" s="27"/>
      <c r="NZK6" s="27"/>
      <c r="NZL6" s="27"/>
      <c r="NZM6" s="27"/>
      <c r="NZN6" s="27"/>
      <c r="NZO6" s="27"/>
      <c r="NZP6" s="27"/>
      <c r="NZQ6" s="27"/>
      <c r="NZR6" s="27"/>
      <c r="NZS6" s="27"/>
      <c r="NZT6" s="27"/>
      <c r="NZU6" s="27"/>
      <c r="NZV6" s="27"/>
      <c r="NZW6" s="27"/>
      <c r="NZX6" s="27"/>
      <c r="NZY6" s="27"/>
      <c r="NZZ6" s="27"/>
      <c r="OAA6" s="27"/>
      <c r="OAB6" s="27"/>
      <c r="OAC6" s="27"/>
      <c r="OAD6" s="27"/>
      <c r="OAE6" s="27"/>
      <c r="OAF6" s="27"/>
      <c r="OAG6" s="27"/>
      <c r="OAH6" s="27"/>
      <c r="OAI6" s="27"/>
      <c r="OAJ6" s="27"/>
      <c r="OAK6" s="27"/>
      <c r="OAL6" s="27"/>
      <c r="OAM6" s="27"/>
      <c r="OAN6" s="27"/>
      <c r="OAO6" s="27"/>
      <c r="OAP6" s="27"/>
      <c r="OAQ6" s="27"/>
      <c r="OAR6" s="27"/>
      <c r="OAS6" s="27"/>
      <c r="OAT6" s="27"/>
      <c r="OAU6" s="27"/>
      <c r="OAV6" s="27"/>
      <c r="OAW6" s="27"/>
      <c r="OAX6" s="27"/>
      <c r="OAY6" s="27"/>
      <c r="OAZ6" s="27"/>
      <c r="OBA6" s="27"/>
      <c r="OBB6" s="27"/>
      <c r="OBC6" s="27"/>
      <c r="OBD6" s="27"/>
      <c r="OBE6" s="27"/>
      <c r="OBF6" s="27"/>
      <c r="OBG6" s="27"/>
      <c r="OBH6" s="27"/>
      <c r="OBI6" s="27"/>
      <c r="OBJ6" s="27"/>
      <c r="OBK6" s="27"/>
      <c r="OBL6" s="27"/>
      <c r="OBM6" s="27"/>
      <c r="OBN6" s="27"/>
      <c r="OBO6" s="27"/>
      <c r="OBP6" s="27"/>
      <c r="OBQ6" s="27"/>
      <c r="OBR6" s="27"/>
      <c r="OBS6" s="27"/>
      <c r="OBT6" s="27"/>
      <c r="OBU6" s="27"/>
      <c r="OBV6" s="27"/>
      <c r="OBW6" s="27"/>
      <c r="OBX6" s="27"/>
      <c r="OBY6" s="27"/>
      <c r="OBZ6" s="27"/>
      <c r="OCA6" s="27"/>
      <c r="OCB6" s="27"/>
      <c r="OCC6" s="27"/>
      <c r="OCD6" s="27"/>
      <c r="OCE6" s="27"/>
      <c r="OCF6" s="27"/>
      <c r="OCG6" s="27"/>
      <c r="OCH6" s="27"/>
      <c r="OCI6" s="27"/>
      <c r="OCJ6" s="27"/>
      <c r="OCK6" s="27"/>
      <c r="OCL6" s="27"/>
      <c r="OCM6" s="27"/>
      <c r="OCN6" s="27"/>
      <c r="OCO6" s="27"/>
      <c r="OCP6" s="27"/>
      <c r="OCQ6" s="27"/>
      <c r="OCR6" s="27"/>
      <c r="OCS6" s="27"/>
      <c r="OCT6" s="27"/>
      <c r="OCU6" s="27"/>
      <c r="OCV6" s="27"/>
      <c r="OCW6" s="27"/>
      <c r="OCX6" s="27"/>
      <c r="OCY6" s="27"/>
      <c r="OCZ6" s="27"/>
      <c r="ODA6" s="27"/>
      <c r="ODB6" s="27"/>
      <c r="ODC6" s="27"/>
      <c r="ODD6" s="27"/>
      <c r="ODE6" s="27"/>
      <c r="ODF6" s="27"/>
      <c r="ODG6" s="27"/>
      <c r="ODH6" s="27"/>
      <c r="ODI6" s="27"/>
      <c r="ODJ6" s="27"/>
      <c r="ODK6" s="27"/>
      <c r="ODL6" s="27"/>
      <c r="ODM6" s="27"/>
      <c r="ODN6" s="27"/>
      <c r="ODO6" s="27"/>
      <c r="ODP6" s="27"/>
      <c r="ODQ6" s="27"/>
      <c r="ODR6" s="27"/>
      <c r="ODS6" s="27"/>
      <c r="ODT6" s="27"/>
      <c r="ODU6" s="27"/>
      <c r="ODV6" s="27"/>
      <c r="ODW6" s="27"/>
      <c r="ODX6" s="27"/>
      <c r="ODY6" s="27"/>
      <c r="ODZ6" s="27"/>
      <c r="OEA6" s="27"/>
      <c r="OEB6" s="27"/>
      <c r="OEC6" s="27"/>
      <c r="OED6" s="27"/>
      <c r="OEE6" s="27"/>
      <c r="OEF6" s="27"/>
      <c r="OEG6" s="27"/>
      <c r="OEH6" s="27"/>
      <c r="OEI6" s="27"/>
      <c r="OEJ6" s="27"/>
      <c r="OEK6" s="27"/>
      <c r="OEL6" s="27"/>
      <c r="OEM6" s="27"/>
      <c r="OEN6" s="27"/>
      <c r="OEO6" s="27"/>
      <c r="OEP6" s="27"/>
      <c r="OEQ6" s="27"/>
      <c r="OER6" s="27"/>
      <c r="OES6" s="27"/>
      <c r="OET6" s="27"/>
      <c r="OEU6" s="27"/>
      <c r="OEV6" s="27"/>
      <c r="OEW6" s="27"/>
      <c r="OEX6" s="27"/>
      <c r="OEY6" s="27"/>
      <c r="OEZ6" s="27"/>
      <c r="OFA6" s="27"/>
      <c r="OFB6" s="27"/>
      <c r="OFC6" s="27"/>
      <c r="OFD6" s="27"/>
      <c r="OFE6" s="27"/>
      <c r="OFF6" s="27"/>
      <c r="OFG6" s="27"/>
      <c r="OFH6" s="27"/>
      <c r="OFI6" s="27"/>
      <c r="OFJ6" s="27"/>
      <c r="OFK6" s="27"/>
      <c r="OFL6" s="27"/>
      <c r="OFM6" s="27"/>
      <c r="OFN6" s="27"/>
      <c r="OFO6" s="27"/>
      <c r="OFP6" s="27"/>
      <c r="OFQ6" s="27"/>
      <c r="OFR6" s="27"/>
      <c r="OFS6" s="27"/>
      <c r="OFT6" s="27"/>
      <c r="OFU6" s="27"/>
      <c r="OFV6" s="27"/>
      <c r="OFW6" s="27"/>
      <c r="OFX6" s="27"/>
      <c r="OFY6" s="27"/>
      <c r="OFZ6" s="27"/>
      <c r="OGA6" s="27"/>
      <c r="OGB6" s="27"/>
      <c r="OGC6" s="27"/>
      <c r="OGD6" s="27"/>
      <c r="OGE6" s="27"/>
      <c r="OGF6" s="27"/>
      <c r="OGG6" s="27"/>
      <c r="OGH6" s="27"/>
      <c r="OGI6" s="27"/>
      <c r="OGJ6" s="27"/>
      <c r="OGK6" s="27"/>
      <c r="OGL6" s="27"/>
      <c r="OGM6" s="27"/>
      <c r="OGN6" s="27"/>
      <c r="OGO6" s="27"/>
      <c r="OGP6" s="27"/>
      <c r="OGQ6" s="27"/>
      <c r="OGR6" s="27"/>
      <c r="OGS6" s="27"/>
      <c r="OGT6" s="27"/>
      <c r="OGU6" s="27"/>
      <c r="OGV6" s="27"/>
      <c r="OGW6" s="27"/>
      <c r="OGX6" s="27"/>
      <c r="OGY6" s="27"/>
      <c r="OGZ6" s="27"/>
      <c r="OHA6" s="27"/>
      <c r="OHB6" s="27"/>
      <c r="OHC6" s="27"/>
      <c r="OHD6" s="27"/>
      <c r="OHE6" s="27"/>
      <c r="OHF6" s="27"/>
      <c r="OHG6" s="27"/>
      <c r="OHH6" s="27"/>
      <c r="OHI6" s="27"/>
      <c r="OHJ6" s="27"/>
      <c r="OHK6" s="27"/>
      <c r="OHL6" s="27"/>
      <c r="OHM6" s="27"/>
      <c r="OHN6" s="27"/>
      <c r="OHO6" s="27"/>
      <c r="OHP6" s="27"/>
      <c r="OHQ6" s="27"/>
      <c r="OHR6" s="27"/>
      <c r="OHS6" s="27"/>
      <c r="OHT6" s="27"/>
      <c r="OHU6" s="27"/>
      <c r="OHV6" s="27"/>
      <c r="OHW6" s="27"/>
      <c r="OHX6" s="27"/>
      <c r="OHY6" s="27"/>
      <c r="OHZ6" s="27"/>
      <c r="OIA6" s="27"/>
      <c r="OIB6" s="27"/>
      <c r="OIC6" s="27"/>
      <c r="OID6" s="27"/>
      <c r="OIE6" s="27"/>
      <c r="OIF6" s="27"/>
      <c r="OIG6" s="27"/>
      <c r="OIH6" s="27"/>
      <c r="OII6" s="27"/>
      <c r="OIJ6" s="27"/>
      <c r="OIK6" s="27"/>
      <c r="OIL6" s="27"/>
      <c r="OIM6" s="27"/>
      <c r="OIN6" s="27"/>
      <c r="OIO6" s="27"/>
      <c r="OIP6" s="27"/>
      <c r="OIQ6" s="27"/>
      <c r="OIR6" s="27"/>
      <c r="OIS6" s="27"/>
      <c r="OIT6" s="27"/>
      <c r="OIU6" s="27"/>
      <c r="OIV6" s="27"/>
      <c r="OIW6" s="27"/>
      <c r="OIX6" s="27"/>
      <c r="OIY6" s="27"/>
      <c r="OIZ6" s="27"/>
      <c r="OJA6" s="27"/>
      <c r="OJB6" s="27"/>
      <c r="OJC6" s="27"/>
      <c r="OJD6" s="27"/>
      <c r="OJE6" s="27"/>
      <c r="OJF6" s="27"/>
      <c r="OJG6" s="27"/>
      <c r="OJH6" s="27"/>
      <c r="OJI6" s="27"/>
      <c r="OJJ6" s="27"/>
      <c r="OJK6" s="27"/>
      <c r="OJL6" s="27"/>
      <c r="OJM6" s="27"/>
      <c r="OJN6" s="27"/>
      <c r="OJO6" s="27"/>
      <c r="OJP6" s="27"/>
      <c r="OJQ6" s="27"/>
      <c r="OJR6" s="27"/>
      <c r="OJS6" s="27"/>
      <c r="OJT6" s="27"/>
      <c r="OJU6" s="27"/>
      <c r="OJV6" s="27"/>
      <c r="OJW6" s="27"/>
      <c r="OJX6" s="27"/>
      <c r="OJY6" s="27"/>
      <c r="OJZ6" s="27"/>
      <c r="OKA6" s="27"/>
      <c r="OKB6" s="27"/>
      <c r="OKC6" s="27"/>
      <c r="OKD6" s="27"/>
      <c r="OKE6" s="27"/>
      <c r="OKF6" s="27"/>
      <c r="OKG6" s="27"/>
      <c r="OKH6" s="27"/>
      <c r="OKI6" s="27"/>
      <c r="OKJ6" s="27"/>
      <c r="OKK6" s="27"/>
      <c r="OKL6" s="27"/>
      <c r="OKM6" s="27"/>
      <c r="OKN6" s="27"/>
      <c r="OKO6" s="27"/>
      <c r="OKP6" s="27"/>
      <c r="OKQ6" s="27"/>
      <c r="OKR6" s="27"/>
      <c r="OKS6" s="27"/>
      <c r="OKT6" s="27"/>
      <c r="OKU6" s="27"/>
      <c r="OKV6" s="27"/>
      <c r="OKW6" s="27"/>
      <c r="OKX6" s="27"/>
      <c r="OKY6" s="27"/>
      <c r="OKZ6" s="27"/>
      <c r="OLA6" s="27"/>
      <c r="OLB6" s="27"/>
      <c r="OLC6" s="27"/>
      <c r="OLD6" s="27"/>
      <c r="OLE6" s="27"/>
      <c r="OLF6" s="27"/>
      <c r="OLG6" s="27"/>
      <c r="OLH6" s="27"/>
      <c r="OLI6" s="27"/>
      <c r="OLJ6" s="27"/>
      <c r="OLK6" s="27"/>
      <c r="OLL6" s="27"/>
      <c r="OLM6" s="27"/>
      <c r="OLN6" s="27"/>
      <c r="OLO6" s="27"/>
      <c r="OLP6" s="27"/>
      <c r="OLQ6" s="27"/>
      <c r="OLR6" s="27"/>
      <c r="OLS6" s="27"/>
      <c r="OLT6" s="27"/>
      <c r="OLU6" s="27"/>
      <c r="OLV6" s="27"/>
      <c r="OLW6" s="27"/>
      <c r="OLX6" s="27"/>
      <c r="OLY6" s="27"/>
      <c r="OLZ6" s="27"/>
      <c r="OMA6" s="27"/>
      <c r="OMB6" s="27"/>
      <c r="OMC6" s="27"/>
      <c r="OMD6" s="27"/>
      <c r="OME6" s="27"/>
      <c r="OMF6" s="27"/>
      <c r="OMG6" s="27"/>
      <c r="OMH6" s="27"/>
      <c r="OMI6" s="27"/>
      <c r="OMJ6" s="27"/>
      <c r="OMK6" s="27"/>
      <c r="OML6" s="27"/>
      <c r="OMM6" s="27"/>
      <c r="OMN6" s="27"/>
      <c r="OMO6" s="27"/>
      <c r="OMP6" s="27"/>
      <c r="OMQ6" s="27"/>
      <c r="OMR6" s="27"/>
      <c r="OMS6" s="27"/>
      <c r="OMT6" s="27"/>
      <c r="OMU6" s="27"/>
      <c r="OMV6" s="27"/>
      <c r="OMW6" s="27"/>
      <c r="OMX6" s="27"/>
      <c r="OMY6" s="27"/>
      <c r="OMZ6" s="27"/>
      <c r="ONA6" s="27"/>
      <c r="ONB6" s="27"/>
      <c r="ONC6" s="27"/>
      <c r="OND6" s="27"/>
      <c r="ONE6" s="27"/>
      <c r="ONF6" s="27"/>
      <c r="ONG6" s="27"/>
      <c r="ONH6" s="27"/>
      <c r="ONI6" s="27"/>
      <c r="ONJ6" s="27"/>
      <c r="ONK6" s="27"/>
      <c r="ONL6" s="27"/>
      <c r="ONM6" s="27"/>
      <c r="ONN6" s="27"/>
      <c r="ONO6" s="27"/>
      <c r="ONP6" s="27"/>
      <c r="ONQ6" s="27"/>
      <c r="ONR6" s="27"/>
      <c r="ONS6" s="27"/>
      <c r="ONT6" s="27"/>
      <c r="ONU6" s="27"/>
      <c r="ONV6" s="27"/>
      <c r="ONW6" s="27"/>
      <c r="ONX6" s="27"/>
      <c r="ONY6" s="27"/>
      <c r="ONZ6" s="27"/>
      <c r="OOA6" s="27"/>
      <c r="OOB6" s="27"/>
      <c r="OOC6" s="27"/>
      <c r="OOD6" s="27"/>
      <c r="OOE6" s="27"/>
      <c r="OOF6" s="27"/>
      <c r="OOG6" s="27"/>
      <c r="OOH6" s="27"/>
      <c r="OOI6" s="27"/>
      <c r="OOJ6" s="27"/>
      <c r="OOK6" s="27"/>
      <c r="OOL6" s="27"/>
      <c r="OOM6" s="27"/>
      <c r="OON6" s="27"/>
      <c r="OOO6" s="27"/>
      <c r="OOP6" s="27"/>
      <c r="OOQ6" s="27"/>
      <c r="OOR6" s="27"/>
      <c r="OOS6" s="27"/>
      <c r="OOT6" s="27"/>
      <c r="OOU6" s="27"/>
      <c r="OOV6" s="27"/>
      <c r="OOW6" s="27"/>
      <c r="OOX6" s="27"/>
      <c r="OOY6" s="27"/>
      <c r="OOZ6" s="27"/>
      <c r="OPA6" s="27"/>
      <c r="OPB6" s="27"/>
      <c r="OPC6" s="27"/>
      <c r="OPD6" s="27"/>
      <c r="OPE6" s="27"/>
      <c r="OPF6" s="27"/>
      <c r="OPG6" s="27"/>
      <c r="OPH6" s="27"/>
      <c r="OPI6" s="27"/>
      <c r="OPJ6" s="27"/>
      <c r="OPK6" s="27"/>
      <c r="OPL6" s="27"/>
      <c r="OPM6" s="27"/>
      <c r="OPN6" s="27"/>
      <c r="OPO6" s="27"/>
      <c r="OPP6" s="27"/>
      <c r="OPQ6" s="27"/>
      <c r="OPR6" s="27"/>
      <c r="OPS6" s="27"/>
      <c r="OPT6" s="27"/>
      <c r="OPU6" s="27"/>
      <c r="OPV6" s="27"/>
      <c r="OPW6" s="27"/>
      <c r="OPX6" s="27"/>
      <c r="OPY6" s="27"/>
      <c r="OPZ6" s="27"/>
      <c r="OQA6" s="27"/>
      <c r="OQB6" s="27"/>
      <c r="OQC6" s="27"/>
      <c r="OQD6" s="27"/>
      <c r="OQE6" s="27"/>
      <c r="OQF6" s="27"/>
      <c r="OQG6" s="27"/>
      <c r="OQH6" s="27"/>
      <c r="OQI6" s="27"/>
      <c r="OQJ6" s="27"/>
      <c r="OQK6" s="27"/>
      <c r="OQL6" s="27"/>
      <c r="OQM6" s="27"/>
      <c r="OQN6" s="27"/>
      <c r="OQO6" s="27"/>
      <c r="OQP6" s="27"/>
      <c r="OQQ6" s="27"/>
      <c r="OQR6" s="27"/>
      <c r="OQS6" s="27"/>
      <c r="OQT6" s="27"/>
      <c r="OQU6" s="27"/>
      <c r="OQV6" s="27"/>
      <c r="OQW6" s="27"/>
      <c r="OQX6" s="27"/>
      <c r="OQY6" s="27"/>
      <c r="OQZ6" s="27"/>
      <c r="ORA6" s="27"/>
      <c r="ORB6" s="27"/>
      <c r="ORC6" s="27"/>
      <c r="ORD6" s="27"/>
      <c r="ORE6" s="27"/>
      <c r="ORF6" s="27"/>
      <c r="ORG6" s="27"/>
      <c r="ORH6" s="27"/>
      <c r="ORI6" s="27"/>
      <c r="ORJ6" s="27"/>
      <c r="ORK6" s="27"/>
      <c r="ORL6" s="27"/>
      <c r="ORM6" s="27"/>
      <c r="ORN6" s="27"/>
      <c r="ORO6" s="27"/>
      <c r="ORP6" s="27"/>
      <c r="ORQ6" s="27"/>
      <c r="ORR6" s="27"/>
      <c r="ORS6" s="27"/>
      <c r="ORT6" s="27"/>
      <c r="ORU6" s="27"/>
      <c r="ORV6" s="27"/>
      <c r="ORW6" s="27"/>
      <c r="ORX6" s="27"/>
      <c r="ORY6" s="27"/>
      <c r="ORZ6" s="27"/>
      <c r="OSA6" s="27"/>
      <c r="OSB6" s="27"/>
      <c r="OSC6" s="27"/>
      <c r="OSD6" s="27"/>
      <c r="OSE6" s="27"/>
      <c r="OSF6" s="27"/>
      <c r="OSG6" s="27"/>
      <c r="OSH6" s="27"/>
      <c r="OSI6" s="27"/>
      <c r="OSJ6" s="27"/>
      <c r="OSK6" s="27"/>
      <c r="OSL6" s="27"/>
      <c r="OSM6" s="27"/>
      <c r="OSN6" s="27"/>
      <c r="OSO6" s="27"/>
      <c r="OSP6" s="27"/>
      <c r="OSQ6" s="27"/>
      <c r="OSR6" s="27"/>
      <c r="OSS6" s="27"/>
      <c r="OST6" s="27"/>
      <c r="OSU6" s="27"/>
      <c r="OSV6" s="27"/>
      <c r="OSW6" s="27"/>
      <c r="OSX6" s="27"/>
      <c r="OSY6" s="27"/>
      <c r="OSZ6" s="27"/>
      <c r="OTA6" s="27"/>
      <c r="OTB6" s="27"/>
      <c r="OTC6" s="27"/>
      <c r="OTD6" s="27"/>
      <c r="OTE6" s="27"/>
      <c r="OTF6" s="27"/>
      <c r="OTG6" s="27"/>
      <c r="OTH6" s="27"/>
      <c r="OTI6" s="27"/>
      <c r="OTJ6" s="27"/>
      <c r="OTK6" s="27"/>
      <c r="OTL6" s="27"/>
      <c r="OTM6" s="27"/>
      <c r="OTN6" s="27"/>
      <c r="OTO6" s="27"/>
      <c r="OTP6" s="27"/>
      <c r="OTQ6" s="27"/>
      <c r="OTR6" s="27"/>
      <c r="OTS6" s="27"/>
      <c r="OTT6" s="27"/>
      <c r="OTU6" s="27"/>
      <c r="OTV6" s="27"/>
      <c r="OTW6" s="27"/>
      <c r="OTX6" s="27"/>
      <c r="OTY6" s="27"/>
      <c r="OTZ6" s="27"/>
      <c r="OUA6" s="27"/>
      <c r="OUB6" s="27"/>
      <c r="OUC6" s="27"/>
      <c r="OUD6" s="27"/>
      <c r="OUE6" s="27"/>
      <c r="OUF6" s="27"/>
      <c r="OUG6" s="27"/>
      <c r="OUH6" s="27"/>
      <c r="OUI6" s="27"/>
      <c r="OUJ6" s="27"/>
      <c r="OUK6" s="27"/>
      <c r="OUL6" s="27"/>
      <c r="OUM6" s="27"/>
      <c r="OUN6" s="27"/>
      <c r="OUO6" s="27"/>
      <c r="OUP6" s="27"/>
      <c r="OUQ6" s="27"/>
      <c r="OUR6" s="27"/>
      <c r="OUS6" s="27"/>
      <c r="OUT6" s="27"/>
      <c r="OUU6" s="27"/>
      <c r="OUV6" s="27"/>
      <c r="OUW6" s="27"/>
      <c r="OUX6" s="27"/>
      <c r="OUY6" s="27"/>
      <c r="OUZ6" s="27"/>
      <c r="OVA6" s="27"/>
      <c r="OVB6" s="27"/>
      <c r="OVC6" s="27"/>
      <c r="OVD6" s="27"/>
      <c r="OVE6" s="27"/>
      <c r="OVF6" s="27"/>
      <c r="OVG6" s="27"/>
      <c r="OVH6" s="27"/>
      <c r="OVI6" s="27"/>
      <c r="OVJ6" s="27"/>
      <c r="OVK6" s="27"/>
      <c r="OVL6" s="27"/>
      <c r="OVM6" s="27"/>
      <c r="OVN6" s="27"/>
      <c r="OVO6" s="27"/>
      <c r="OVP6" s="27"/>
      <c r="OVQ6" s="27"/>
      <c r="OVR6" s="27"/>
      <c r="OVS6" s="27"/>
      <c r="OVT6" s="27"/>
      <c r="OVU6" s="27"/>
      <c r="OVV6" s="27"/>
      <c r="OVW6" s="27"/>
      <c r="OVX6" s="27"/>
      <c r="OVY6" s="27"/>
      <c r="OVZ6" s="27"/>
      <c r="OWA6" s="27"/>
      <c r="OWB6" s="27"/>
      <c r="OWC6" s="27"/>
      <c r="OWD6" s="27"/>
      <c r="OWE6" s="27"/>
      <c r="OWF6" s="27"/>
      <c r="OWG6" s="27"/>
      <c r="OWH6" s="27"/>
      <c r="OWI6" s="27"/>
      <c r="OWJ6" s="27"/>
      <c r="OWK6" s="27"/>
      <c r="OWL6" s="27"/>
      <c r="OWM6" s="27"/>
      <c r="OWN6" s="27"/>
      <c r="OWO6" s="27"/>
      <c r="OWP6" s="27"/>
      <c r="OWQ6" s="27"/>
      <c r="OWR6" s="27"/>
      <c r="OWS6" s="27"/>
      <c r="OWT6" s="27"/>
      <c r="OWU6" s="27"/>
      <c r="OWV6" s="27"/>
      <c r="OWW6" s="27"/>
      <c r="OWX6" s="27"/>
      <c r="OWY6" s="27"/>
      <c r="OWZ6" s="27"/>
      <c r="OXA6" s="27"/>
      <c r="OXB6" s="27"/>
      <c r="OXC6" s="27"/>
      <c r="OXD6" s="27"/>
      <c r="OXE6" s="27"/>
      <c r="OXF6" s="27"/>
      <c r="OXG6" s="27"/>
      <c r="OXH6" s="27"/>
      <c r="OXI6" s="27"/>
      <c r="OXJ6" s="27"/>
      <c r="OXK6" s="27"/>
      <c r="OXL6" s="27"/>
      <c r="OXM6" s="27"/>
      <c r="OXN6" s="27"/>
      <c r="OXO6" s="27"/>
      <c r="OXP6" s="27"/>
      <c r="OXQ6" s="27"/>
      <c r="OXR6" s="27"/>
      <c r="OXS6" s="27"/>
      <c r="OXT6" s="27"/>
      <c r="OXU6" s="27"/>
      <c r="OXV6" s="27"/>
      <c r="OXW6" s="27"/>
      <c r="OXX6" s="27"/>
      <c r="OXY6" s="27"/>
      <c r="OXZ6" s="27"/>
      <c r="OYA6" s="27"/>
      <c r="OYB6" s="27"/>
      <c r="OYC6" s="27"/>
      <c r="OYD6" s="27"/>
      <c r="OYE6" s="27"/>
      <c r="OYF6" s="27"/>
      <c r="OYG6" s="27"/>
      <c r="OYH6" s="27"/>
      <c r="OYI6" s="27"/>
      <c r="OYJ6" s="27"/>
      <c r="OYK6" s="27"/>
      <c r="OYL6" s="27"/>
      <c r="OYM6" s="27"/>
      <c r="OYN6" s="27"/>
      <c r="OYO6" s="27"/>
      <c r="OYP6" s="27"/>
      <c r="OYQ6" s="27"/>
      <c r="OYR6" s="27"/>
      <c r="OYS6" s="27"/>
      <c r="OYT6" s="27"/>
      <c r="OYU6" s="27"/>
      <c r="OYV6" s="27"/>
      <c r="OYW6" s="27"/>
      <c r="OYX6" s="27"/>
      <c r="OYY6" s="27"/>
      <c r="OYZ6" s="27"/>
      <c r="OZA6" s="27"/>
      <c r="OZB6" s="27"/>
      <c r="OZC6" s="27"/>
      <c r="OZD6" s="27"/>
      <c r="OZE6" s="27"/>
      <c r="OZF6" s="27"/>
      <c r="OZG6" s="27"/>
      <c r="OZH6" s="27"/>
      <c r="OZI6" s="27"/>
      <c r="OZJ6" s="27"/>
      <c r="OZK6" s="27"/>
      <c r="OZL6" s="27"/>
      <c r="OZM6" s="27"/>
      <c r="OZN6" s="27"/>
      <c r="OZO6" s="27"/>
      <c r="OZP6" s="27"/>
      <c r="OZQ6" s="27"/>
      <c r="OZR6" s="27"/>
      <c r="OZS6" s="27"/>
      <c r="OZT6" s="27"/>
      <c r="OZU6" s="27"/>
      <c r="OZV6" s="27"/>
      <c r="OZW6" s="27"/>
      <c r="OZX6" s="27"/>
      <c r="OZY6" s="27"/>
      <c r="OZZ6" s="27"/>
      <c r="PAA6" s="27"/>
      <c r="PAB6" s="27"/>
      <c r="PAC6" s="27"/>
      <c r="PAD6" s="27"/>
      <c r="PAE6" s="27"/>
      <c r="PAF6" s="27"/>
      <c r="PAG6" s="27"/>
      <c r="PAH6" s="27"/>
      <c r="PAI6" s="27"/>
      <c r="PAJ6" s="27"/>
      <c r="PAK6" s="27"/>
      <c r="PAL6" s="27"/>
      <c r="PAM6" s="27"/>
      <c r="PAN6" s="27"/>
      <c r="PAO6" s="27"/>
      <c r="PAP6" s="27"/>
      <c r="PAQ6" s="27"/>
      <c r="PAR6" s="27"/>
      <c r="PAS6" s="27"/>
      <c r="PAT6" s="27"/>
      <c r="PAU6" s="27"/>
      <c r="PAV6" s="27"/>
      <c r="PAW6" s="27"/>
      <c r="PAX6" s="27"/>
      <c r="PAY6" s="27"/>
      <c r="PAZ6" s="27"/>
      <c r="PBA6" s="27"/>
      <c r="PBB6" s="27"/>
      <c r="PBC6" s="27"/>
      <c r="PBD6" s="27"/>
      <c r="PBE6" s="27"/>
      <c r="PBF6" s="27"/>
      <c r="PBG6" s="27"/>
      <c r="PBH6" s="27"/>
      <c r="PBI6" s="27"/>
      <c r="PBJ6" s="27"/>
      <c r="PBK6" s="27"/>
      <c r="PBL6" s="27"/>
      <c r="PBM6" s="27"/>
      <c r="PBN6" s="27"/>
      <c r="PBO6" s="27"/>
      <c r="PBP6" s="27"/>
      <c r="PBQ6" s="27"/>
      <c r="PBR6" s="27"/>
      <c r="PBS6" s="27"/>
      <c r="PBT6" s="27"/>
      <c r="PBU6" s="27"/>
      <c r="PBV6" s="27"/>
      <c r="PBW6" s="27"/>
      <c r="PBX6" s="27"/>
      <c r="PBY6" s="27"/>
      <c r="PBZ6" s="27"/>
      <c r="PCA6" s="27"/>
      <c r="PCB6" s="27"/>
      <c r="PCC6" s="27"/>
      <c r="PCD6" s="27"/>
      <c r="PCE6" s="27"/>
      <c r="PCF6" s="27"/>
      <c r="PCG6" s="27"/>
      <c r="PCH6" s="27"/>
      <c r="PCI6" s="27"/>
      <c r="PCJ6" s="27"/>
      <c r="PCK6" s="27"/>
      <c r="PCL6" s="27"/>
      <c r="PCM6" s="27"/>
      <c r="PCN6" s="27"/>
      <c r="PCO6" s="27"/>
      <c r="PCP6" s="27"/>
      <c r="PCQ6" s="27"/>
      <c r="PCR6" s="27"/>
      <c r="PCS6" s="27"/>
      <c r="PCT6" s="27"/>
      <c r="PCU6" s="27"/>
      <c r="PCV6" s="27"/>
      <c r="PCW6" s="27"/>
      <c r="PCX6" s="27"/>
      <c r="PCY6" s="27"/>
      <c r="PCZ6" s="27"/>
      <c r="PDA6" s="27"/>
      <c r="PDB6" s="27"/>
      <c r="PDC6" s="27"/>
      <c r="PDD6" s="27"/>
      <c r="PDE6" s="27"/>
      <c r="PDF6" s="27"/>
      <c r="PDG6" s="27"/>
      <c r="PDH6" s="27"/>
      <c r="PDI6" s="27"/>
      <c r="PDJ6" s="27"/>
      <c r="PDK6" s="27"/>
      <c r="PDL6" s="27"/>
      <c r="PDM6" s="27"/>
      <c r="PDN6" s="27"/>
      <c r="PDO6" s="27"/>
      <c r="PDP6" s="27"/>
      <c r="PDQ6" s="27"/>
      <c r="PDR6" s="27"/>
      <c r="PDS6" s="27"/>
      <c r="PDT6" s="27"/>
      <c r="PDU6" s="27"/>
      <c r="PDV6" s="27"/>
      <c r="PDW6" s="27"/>
      <c r="PDX6" s="27"/>
      <c r="PDY6" s="27"/>
      <c r="PDZ6" s="27"/>
      <c r="PEA6" s="27"/>
      <c r="PEB6" s="27"/>
      <c r="PEC6" s="27"/>
      <c r="PED6" s="27"/>
      <c r="PEE6" s="27"/>
      <c r="PEF6" s="27"/>
      <c r="PEG6" s="27"/>
      <c r="PEH6" s="27"/>
      <c r="PEI6" s="27"/>
      <c r="PEJ6" s="27"/>
      <c r="PEK6" s="27"/>
      <c r="PEL6" s="27"/>
      <c r="PEM6" s="27"/>
      <c r="PEN6" s="27"/>
      <c r="PEO6" s="27"/>
      <c r="PEP6" s="27"/>
      <c r="PEQ6" s="27"/>
      <c r="PER6" s="27"/>
      <c r="PES6" s="27"/>
      <c r="PET6" s="27"/>
      <c r="PEU6" s="27"/>
      <c r="PEV6" s="27"/>
      <c r="PEW6" s="27"/>
      <c r="PEX6" s="27"/>
      <c r="PEY6" s="27"/>
      <c r="PEZ6" s="27"/>
      <c r="PFA6" s="27"/>
      <c r="PFB6" s="27"/>
      <c r="PFC6" s="27"/>
      <c r="PFD6" s="27"/>
      <c r="PFE6" s="27"/>
      <c r="PFF6" s="27"/>
      <c r="PFG6" s="27"/>
      <c r="PFH6" s="27"/>
      <c r="PFI6" s="27"/>
      <c r="PFJ6" s="27"/>
      <c r="PFK6" s="27"/>
      <c r="PFL6" s="27"/>
      <c r="PFM6" s="27"/>
      <c r="PFN6" s="27"/>
      <c r="PFO6" s="27"/>
      <c r="PFP6" s="27"/>
      <c r="PFQ6" s="27"/>
      <c r="PFR6" s="27"/>
      <c r="PFS6" s="27"/>
      <c r="PFT6" s="27"/>
      <c r="PFU6" s="27"/>
      <c r="PFV6" s="27"/>
      <c r="PFW6" s="27"/>
      <c r="PFX6" s="27"/>
      <c r="PFY6" s="27"/>
      <c r="PFZ6" s="27"/>
      <c r="PGA6" s="27"/>
      <c r="PGB6" s="27"/>
      <c r="PGC6" s="27"/>
      <c r="PGD6" s="27"/>
      <c r="PGE6" s="27"/>
      <c r="PGF6" s="27"/>
      <c r="PGG6" s="27"/>
      <c r="PGH6" s="27"/>
      <c r="PGI6" s="27"/>
      <c r="PGJ6" s="27"/>
      <c r="PGK6" s="27"/>
      <c r="PGL6" s="27"/>
      <c r="PGM6" s="27"/>
      <c r="PGN6" s="27"/>
      <c r="PGO6" s="27"/>
      <c r="PGP6" s="27"/>
      <c r="PGQ6" s="27"/>
      <c r="PGR6" s="27"/>
      <c r="PGS6" s="27"/>
      <c r="PGT6" s="27"/>
      <c r="PGU6" s="27"/>
      <c r="PGV6" s="27"/>
      <c r="PGW6" s="27"/>
      <c r="PGX6" s="27"/>
      <c r="PGY6" s="27"/>
      <c r="PGZ6" s="27"/>
      <c r="PHA6" s="27"/>
      <c r="PHB6" s="27"/>
      <c r="PHC6" s="27"/>
      <c r="PHD6" s="27"/>
      <c r="PHE6" s="27"/>
      <c r="PHF6" s="27"/>
      <c r="PHG6" s="27"/>
      <c r="PHH6" s="27"/>
      <c r="PHI6" s="27"/>
      <c r="PHJ6" s="27"/>
      <c r="PHK6" s="27"/>
      <c r="PHL6" s="27"/>
      <c r="PHM6" s="27"/>
      <c r="PHN6" s="27"/>
      <c r="PHO6" s="27"/>
      <c r="PHP6" s="27"/>
      <c r="PHQ6" s="27"/>
      <c r="PHR6" s="27"/>
      <c r="PHS6" s="27"/>
      <c r="PHT6" s="27"/>
      <c r="PHU6" s="27"/>
      <c r="PHV6" s="27"/>
      <c r="PHW6" s="27"/>
      <c r="PHX6" s="27"/>
      <c r="PHY6" s="27"/>
      <c r="PHZ6" s="27"/>
      <c r="PIA6" s="27"/>
      <c r="PIB6" s="27"/>
      <c r="PIC6" s="27"/>
      <c r="PID6" s="27"/>
      <c r="PIE6" s="27"/>
      <c r="PIF6" s="27"/>
      <c r="PIG6" s="27"/>
      <c r="PIH6" s="27"/>
      <c r="PII6" s="27"/>
      <c r="PIJ6" s="27"/>
      <c r="PIK6" s="27"/>
      <c r="PIL6" s="27"/>
      <c r="PIM6" s="27"/>
      <c r="PIN6" s="27"/>
      <c r="PIO6" s="27"/>
      <c r="PIP6" s="27"/>
      <c r="PIQ6" s="27"/>
      <c r="PIR6" s="27"/>
      <c r="PIS6" s="27"/>
      <c r="PIT6" s="27"/>
      <c r="PIU6" s="27"/>
      <c r="PIV6" s="27"/>
      <c r="PIW6" s="27"/>
      <c r="PIX6" s="27"/>
      <c r="PIY6" s="27"/>
      <c r="PIZ6" s="27"/>
      <c r="PJA6" s="27"/>
      <c r="PJB6" s="27"/>
      <c r="PJC6" s="27"/>
      <c r="PJD6" s="27"/>
      <c r="PJE6" s="27"/>
      <c r="PJF6" s="27"/>
      <c r="PJG6" s="27"/>
      <c r="PJH6" s="27"/>
      <c r="PJI6" s="27"/>
      <c r="PJJ6" s="27"/>
      <c r="PJK6" s="27"/>
      <c r="PJL6" s="27"/>
      <c r="PJM6" s="27"/>
      <c r="PJN6" s="27"/>
      <c r="PJO6" s="27"/>
      <c r="PJP6" s="27"/>
      <c r="PJQ6" s="27"/>
      <c r="PJR6" s="27"/>
      <c r="PJS6" s="27"/>
      <c r="PJT6" s="27"/>
      <c r="PJU6" s="27"/>
      <c r="PJV6" s="27"/>
      <c r="PJW6" s="27"/>
      <c r="PJX6" s="27"/>
      <c r="PJY6" s="27"/>
      <c r="PJZ6" s="27"/>
      <c r="PKA6" s="27"/>
      <c r="PKB6" s="27"/>
      <c r="PKC6" s="27"/>
      <c r="PKD6" s="27"/>
      <c r="PKE6" s="27"/>
      <c r="PKF6" s="27"/>
      <c r="PKG6" s="27"/>
      <c r="PKH6" s="27"/>
      <c r="PKI6" s="27"/>
      <c r="PKJ6" s="27"/>
      <c r="PKK6" s="27"/>
      <c r="PKL6" s="27"/>
      <c r="PKM6" s="27"/>
      <c r="PKN6" s="27"/>
      <c r="PKO6" s="27"/>
      <c r="PKP6" s="27"/>
      <c r="PKQ6" s="27"/>
      <c r="PKR6" s="27"/>
      <c r="PKS6" s="27"/>
      <c r="PKT6" s="27"/>
      <c r="PKU6" s="27"/>
      <c r="PKV6" s="27"/>
      <c r="PKW6" s="27"/>
      <c r="PKX6" s="27"/>
      <c r="PKY6" s="27"/>
      <c r="PKZ6" s="27"/>
      <c r="PLA6" s="27"/>
      <c r="PLB6" s="27"/>
      <c r="PLC6" s="27"/>
      <c r="PLD6" s="27"/>
      <c r="PLE6" s="27"/>
      <c r="PLF6" s="27"/>
      <c r="PLG6" s="27"/>
      <c r="PLH6" s="27"/>
      <c r="PLI6" s="27"/>
      <c r="PLJ6" s="27"/>
      <c r="PLK6" s="27"/>
      <c r="PLL6" s="27"/>
      <c r="PLM6" s="27"/>
      <c r="PLN6" s="27"/>
      <c r="PLO6" s="27"/>
      <c r="PLP6" s="27"/>
      <c r="PLQ6" s="27"/>
      <c r="PLR6" s="27"/>
      <c r="PLS6" s="27"/>
      <c r="PLT6" s="27"/>
      <c r="PLU6" s="27"/>
      <c r="PLV6" s="27"/>
      <c r="PLW6" s="27"/>
      <c r="PLX6" s="27"/>
      <c r="PLY6" s="27"/>
      <c r="PLZ6" s="27"/>
      <c r="PMA6" s="27"/>
      <c r="PMB6" s="27"/>
      <c r="PMC6" s="27"/>
      <c r="PMD6" s="27"/>
      <c r="PME6" s="27"/>
      <c r="PMF6" s="27"/>
      <c r="PMG6" s="27"/>
      <c r="PMH6" s="27"/>
      <c r="PMI6" s="27"/>
      <c r="PMJ6" s="27"/>
      <c r="PMK6" s="27"/>
      <c r="PML6" s="27"/>
      <c r="PMM6" s="27"/>
      <c r="PMN6" s="27"/>
      <c r="PMO6" s="27"/>
      <c r="PMP6" s="27"/>
      <c r="PMQ6" s="27"/>
      <c r="PMR6" s="27"/>
      <c r="PMS6" s="27"/>
      <c r="PMT6" s="27"/>
      <c r="PMU6" s="27"/>
      <c r="PMV6" s="27"/>
      <c r="PMW6" s="27"/>
      <c r="PMX6" s="27"/>
      <c r="PMY6" s="27"/>
      <c r="PMZ6" s="27"/>
      <c r="PNA6" s="27"/>
      <c r="PNB6" s="27"/>
      <c r="PNC6" s="27"/>
      <c r="PND6" s="27"/>
      <c r="PNE6" s="27"/>
      <c r="PNF6" s="27"/>
      <c r="PNG6" s="27"/>
      <c r="PNH6" s="27"/>
      <c r="PNI6" s="27"/>
      <c r="PNJ6" s="27"/>
      <c r="PNK6" s="27"/>
      <c r="PNL6" s="27"/>
      <c r="PNM6" s="27"/>
      <c r="PNN6" s="27"/>
      <c r="PNO6" s="27"/>
      <c r="PNP6" s="27"/>
      <c r="PNQ6" s="27"/>
      <c r="PNR6" s="27"/>
      <c r="PNS6" s="27"/>
      <c r="PNT6" s="27"/>
      <c r="PNU6" s="27"/>
      <c r="PNV6" s="27"/>
      <c r="PNW6" s="27"/>
      <c r="PNX6" s="27"/>
      <c r="PNY6" s="27"/>
      <c r="PNZ6" s="27"/>
      <c r="POA6" s="27"/>
      <c r="POB6" s="27"/>
      <c r="POC6" s="27"/>
      <c r="POD6" s="27"/>
      <c r="POE6" s="27"/>
      <c r="POF6" s="27"/>
      <c r="POG6" s="27"/>
      <c r="POH6" s="27"/>
      <c r="POI6" s="27"/>
      <c r="POJ6" s="27"/>
      <c r="POK6" s="27"/>
      <c r="POL6" s="27"/>
      <c r="POM6" s="27"/>
      <c r="PON6" s="27"/>
      <c r="POO6" s="27"/>
      <c r="POP6" s="27"/>
      <c r="POQ6" s="27"/>
      <c r="POR6" s="27"/>
      <c r="POS6" s="27"/>
      <c r="POT6" s="27"/>
      <c r="POU6" s="27"/>
      <c r="POV6" s="27"/>
      <c r="POW6" s="27"/>
      <c r="POX6" s="27"/>
      <c r="POY6" s="27"/>
      <c r="POZ6" s="27"/>
      <c r="PPA6" s="27"/>
      <c r="PPB6" s="27"/>
      <c r="PPC6" s="27"/>
      <c r="PPD6" s="27"/>
      <c r="PPE6" s="27"/>
      <c r="PPF6" s="27"/>
      <c r="PPG6" s="27"/>
      <c r="PPH6" s="27"/>
      <c r="PPI6" s="27"/>
      <c r="PPJ6" s="27"/>
      <c r="PPK6" s="27"/>
      <c r="PPL6" s="27"/>
      <c r="PPM6" s="27"/>
      <c r="PPN6" s="27"/>
      <c r="PPO6" s="27"/>
      <c r="PPP6" s="27"/>
      <c r="PPQ6" s="27"/>
      <c r="PPR6" s="27"/>
      <c r="PPS6" s="27"/>
      <c r="PPT6" s="27"/>
      <c r="PPU6" s="27"/>
      <c r="PPV6" s="27"/>
      <c r="PPW6" s="27"/>
      <c r="PPX6" s="27"/>
      <c r="PPY6" s="27"/>
      <c r="PPZ6" s="27"/>
      <c r="PQA6" s="27"/>
      <c r="PQB6" s="27"/>
      <c r="PQC6" s="27"/>
      <c r="PQD6" s="27"/>
      <c r="PQE6" s="27"/>
      <c r="PQF6" s="27"/>
      <c r="PQG6" s="27"/>
      <c r="PQH6" s="27"/>
      <c r="PQI6" s="27"/>
      <c r="PQJ6" s="27"/>
      <c r="PQK6" s="27"/>
      <c r="PQL6" s="27"/>
      <c r="PQM6" s="27"/>
      <c r="PQN6" s="27"/>
      <c r="PQO6" s="27"/>
      <c r="PQP6" s="27"/>
      <c r="PQQ6" s="27"/>
      <c r="PQR6" s="27"/>
      <c r="PQS6" s="27"/>
      <c r="PQT6" s="27"/>
      <c r="PQU6" s="27"/>
      <c r="PQV6" s="27"/>
      <c r="PQW6" s="27"/>
      <c r="PQX6" s="27"/>
      <c r="PQY6" s="27"/>
      <c r="PQZ6" s="27"/>
      <c r="PRA6" s="27"/>
      <c r="PRB6" s="27"/>
      <c r="PRC6" s="27"/>
      <c r="PRD6" s="27"/>
      <c r="PRE6" s="27"/>
      <c r="PRF6" s="27"/>
      <c r="PRG6" s="27"/>
      <c r="PRH6" s="27"/>
      <c r="PRI6" s="27"/>
      <c r="PRJ6" s="27"/>
      <c r="PRK6" s="27"/>
      <c r="PRL6" s="27"/>
      <c r="PRM6" s="27"/>
      <c r="PRN6" s="27"/>
      <c r="PRO6" s="27"/>
      <c r="PRP6" s="27"/>
      <c r="PRQ6" s="27"/>
      <c r="PRR6" s="27"/>
      <c r="PRS6" s="27"/>
      <c r="PRT6" s="27"/>
      <c r="PRU6" s="27"/>
      <c r="PRV6" s="27"/>
      <c r="PRW6" s="27"/>
      <c r="PRX6" s="27"/>
      <c r="PRY6" s="27"/>
      <c r="PRZ6" s="27"/>
      <c r="PSA6" s="27"/>
      <c r="PSB6" s="27"/>
      <c r="PSC6" s="27"/>
      <c r="PSD6" s="27"/>
      <c r="PSE6" s="27"/>
      <c r="PSF6" s="27"/>
      <c r="PSG6" s="27"/>
      <c r="PSH6" s="27"/>
      <c r="PSI6" s="27"/>
      <c r="PSJ6" s="27"/>
      <c r="PSK6" s="27"/>
      <c r="PSL6" s="27"/>
      <c r="PSM6" s="27"/>
      <c r="PSN6" s="27"/>
      <c r="PSO6" s="27"/>
      <c r="PSP6" s="27"/>
      <c r="PSQ6" s="27"/>
      <c r="PSR6" s="27"/>
      <c r="PSS6" s="27"/>
      <c r="PST6" s="27"/>
      <c r="PSU6" s="27"/>
      <c r="PSV6" s="27"/>
      <c r="PSW6" s="27"/>
      <c r="PSX6" s="27"/>
      <c r="PSY6" s="27"/>
      <c r="PSZ6" s="27"/>
      <c r="PTA6" s="27"/>
      <c r="PTB6" s="27"/>
      <c r="PTC6" s="27"/>
      <c r="PTD6" s="27"/>
      <c r="PTE6" s="27"/>
      <c r="PTF6" s="27"/>
      <c r="PTG6" s="27"/>
      <c r="PTH6" s="27"/>
      <c r="PTI6" s="27"/>
      <c r="PTJ6" s="27"/>
      <c r="PTK6" s="27"/>
      <c r="PTL6" s="27"/>
      <c r="PTM6" s="27"/>
      <c r="PTN6" s="27"/>
      <c r="PTO6" s="27"/>
      <c r="PTP6" s="27"/>
      <c r="PTQ6" s="27"/>
      <c r="PTR6" s="27"/>
      <c r="PTS6" s="27"/>
      <c r="PTT6" s="27"/>
      <c r="PTU6" s="27"/>
      <c r="PTV6" s="27"/>
      <c r="PTW6" s="27"/>
      <c r="PTX6" s="27"/>
      <c r="PTY6" s="27"/>
      <c r="PTZ6" s="27"/>
      <c r="PUA6" s="27"/>
      <c r="PUB6" s="27"/>
      <c r="PUC6" s="27"/>
      <c r="PUD6" s="27"/>
      <c r="PUE6" s="27"/>
      <c r="PUF6" s="27"/>
      <c r="PUG6" s="27"/>
      <c r="PUH6" s="27"/>
      <c r="PUI6" s="27"/>
      <c r="PUJ6" s="27"/>
      <c r="PUK6" s="27"/>
      <c r="PUL6" s="27"/>
      <c r="PUM6" s="27"/>
      <c r="PUN6" s="27"/>
      <c r="PUO6" s="27"/>
      <c r="PUP6" s="27"/>
      <c r="PUQ6" s="27"/>
      <c r="PUR6" s="27"/>
      <c r="PUS6" s="27"/>
      <c r="PUT6" s="27"/>
      <c r="PUU6" s="27"/>
      <c r="PUV6" s="27"/>
      <c r="PUW6" s="27"/>
      <c r="PUX6" s="27"/>
      <c r="PUY6" s="27"/>
      <c r="PUZ6" s="27"/>
      <c r="PVA6" s="27"/>
      <c r="PVB6" s="27"/>
      <c r="PVC6" s="27"/>
      <c r="PVD6" s="27"/>
      <c r="PVE6" s="27"/>
      <c r="PVF6" s="27"/>
      <c r="PVG6" s="27"/>
      <c r="PVH6" s="27"/>
      <c r="PVI6" s="27"/>
      <c r="PVJ6" s="27"/>
      <c r="PVK6" s="27"/>
      <c r="PVL6" s="27"/>
      <c r="PVM6" s="27"/>
      <c r="PVN6" s="27"/>
      <c r="PVO6" s="27"/>
      <c r="PVP6" s="27"/>
      <c r="PVQ6" s="27"/>
      <c r="PVR6" s="27"/>
      <c r="PVS6" s="27"/>
      <c r="PVT6" s="27"/>
      <c r="PVU6" s="27"/>
      <c r="PVV6" s="27"/>
      <c r="PVW6" s="27"/>
      <c r="PVX6" s="27"/>
      <c r="PVY6" s="27"/>
      <c r="PVZ6" s="27"/>
      <c r="PWA6" s="27"/>
      <c r="PWB6" s="27"/>
      <c r="PWC6" s="27"/>
      <c r="PWD6" s="27"/>
      <c r="PWE6" s="27"/>
      <c r="PWF6" s="27"/>
      <c r="PWG6" s="27"/>
      <c r="PWH6" s="27"/>
      <c r="PWI6" s="27"/>
      <c r="PWJ6" s="27"/>
      <c r="PWK6" s="27"/>
      <c r="PWL6" s="27"/>
      <c r="PWM6" s="27"/>
      <c r="PWN6" s="27"/>
      <c r="PWO6" s="27"/>
      <c r="PWP6" s="27"/>
      <c r="PWQ6" s="27"/>
      <c r="PWR6" s="27"/>
      <c r="PWS6" s="27"/>
      <c r="PWT6" s="27"/>
      <c r="PWU6" s="27"/>
      <c r="PWV6" s="27"/>
      <c r="PWW6" s="27"/>
      <c r="PWX6" s="27"/>
      <c r="PWY6" s="27"/>
      <c r="PWZ6" s="27"/>
      <c r="PXA6" s="27"/>
      <c r="PXB6" s="27"/>
      <c r="PXC6" s="27"/>
      <c r="PXD6" s="27"/>
      <c r="PXE6" s="27"/>
      <c r="PXF6" s="27"/>
      <c r="PXG6" s="27"/>
      <c r="PXH6" s="27"/>
      <c r="PXI6" s="27"/>
      <c r="PXJ6" s="27"/>
      <c r="PXK6" s="27"/>
      <c r="PXL6" s="27"/>
      <c r="PXM6" s="27"/>
      <c r="PXN6" s="27"/>
      <c r="PXO6" s="27"/>
      <c r="PXP6" s="27"/>
      <c r="PXQ6" s="27"/>
      <c r="PXR6" s="27"/>
      <c r="PXS6" s="27"/>
      <c r="PXT6" s="27"/>
      <c r="PXU6" s="27"/>
      <c r="PXV6" s="27"/>
      <c r="PXW6" s="27"/>
      <c r="PXX6" s="27"/>
      <c r="PXY6" s="27"/>
      <c r="PXZ6" s="27"/>
      <c r="PYA6" s="27"/>
      <c r="PYB6" s="27"/>
      <c r="PYC6" s="27"/>
      <c r="PYD6" s="27"/>
      <c r="PYE6" s="27"/>
      <c r="PYF6" s="27"/>
      <c r="PYG6" s="27"/>
      <c r="PYH6" s="27"/>
      <c r="PYI6" s="27"/>
      <c r="PYJ6" s="27"/>
      <c r="PYK6" s="27"/>
      <c r="PYL6" s="27"/>
      <c r="PYM6" s="27"/>
      <c r="PYN6" s="27"/>
      <c r="PYO6" s="27"/>
      <c r="PYP6" s="27"/>
      <c r="PYQ6" s="27"/>
      <c r="PYR6" s="27"/>
      <c r="PYS6" s="27"/>
      <c r="PYT6" s="27"/>
      <c r="PYU6" s="27"/>
      <c r="PYV6" s="27"/>
      <c r="PYW6" s="27"/>
      <c r="PYX6" s="27"/>
      <c r="PYY6" s="27"/>
      <c r="PYZ6" s="27"/>
      <c r="PZA6" s="27"/>
      <c r="PZB6" s="27"/>
      <c r="PZC6" s="27"/>
      <c r="PZD6" s="27"/>
      <c r="PZE6" s="27"/>
      <c r="PZF6" s="27"/>
      <c r="PZG6" s="27"/>
      <c r="PZH6" s="27"/>
      <c r="PZI6" s="27"/>
      <c r="PZJ6" s="27"/>
      <c r="PZK6" s="27"/>
      <c r="PZL6" s="27"/>
      <c r="PZM6" s="27"/>
      <c r="PZN6" s="27"/>
      <c r="PZO6" s="27"/>
      <c r="PZP6" s="27"/>
      <c r="PZQ6" s="27"/>
      <c r="PZR6" s="27"/>
      <c r="PZS6" s="27"/>
      <c r="PZT6" s="27"/>
      <c r="PZU6" s="27"/>
      <c r="PZV6" s="27"/>
      <c r="PZW6" s="27"/>
      <c r="PZX6" s="27"/>
      <c r="PZY6" s="27"/>
      <c r="PZZ6" s="27"/>
      <c r="QAA6" s="27"/>
      <c r="QAB6" s="27"/>
      <c r="QAC6" s="27"/>
      <c r="QAD6" s="27"/>
      <c r="QAE6" s="27"/>
      <c r="QAF6" s="27"/>
      <c r="QAG6" s="27"/>
      <c r="QAH6" s="27"/>
      <c r="QAI6" s="27"/>
      <c r="QAJ6" s="27"/>
      <c r="QAK6" s="27"/>
      <c r="QAL6" s="27"/>
      <c r="QAM6" s="27"/>
      <c r="QAN6" s="27"/>
      <c r="QAO6" s="27"/>
      <c r="QAP6" s="27"/>
      <c r="QAQ6" s="27"/>
      <c r="QAR6" s="27"/>
      <c r="QAS6" s="27"/>
      <c r="QAT6" s="27"/>
      <c r="QAU6" s="27"/>
      <c r="QAV6" s="27"/>
      <c r="QAW6" s="27"/>
      <c r="QAX6" s="27"/>
      <c r="QAY6" s="27"/>
      <c r="QAZ6" s="27"/>
      <c r="QBA6" s="27"/>
      <c r="QBB6" s="27"/>
      <c r="QBC6" s="27"/>
      <c r="QBD6" s="27"/>
      <c r="QBE6" s="27"/>
      <c r="QBF6" s="27"/>
      <c r="QBG6" s="27"/>
      <c r="QBH6" s="27"/>
      <c r="QBI6" s="27"/>
      <c r="QBJ6" s="27"/>
      <c r="QBK6" s="27"/>
      <c r="QBL6" s="27"/>
      <c r="QBM6" s="27"/>
      <c r="QBN6" s="27"/>
      <c r="QBO6" s="27"/>
      <c r="QBP6" s="27"/>
      <c r="QBQ6" s="27"/>
      <c r="QBR6" s="27"/>
      <c r="QBS6" s="27"/>
      <c r="QBT6" s="27"/>
      <c r="QBU6" s="27"/>
      <c r="QBV6" s="27"/>
      <c r="QBW6" s="27"/>
      <c r="QBX6" s="27"/>
      <c r="QBY6" s="27"/>
      <c r="QBZ6" s="27"/>
      <c r="QCA6" s="27"/>
      <c r="QCB6" s="27"/>
      <c r="QCC6" s="27"/>
      <c r="QCD6" s="27"/>
      <c r="QCE6" s="27"/>
      <c r="QCF6" s="27"/>
      <c r="QCG6" s="27"/>
      <c r="QCH6" s="27"/>
      <c r="QCI6" s="27"/>
      <c r="QCJ6" s="27"/>
      <c r="QCK6" s="27"/>
      <c r="QCL6" s="27"/>
      <c r="QCM6" s="27"/>
      <c r="QCN6" s="27"/>
      <c r="QCO6" s="27"/>
      <c r="QCP6" s="27"/>
      <c r="QCQ6" s="27"/>
      <c r="QCR6" s="27"/>
      <c r="QCS6" s="27"/>
      <c r="QCT6" s="27"/>
      <c r="QCU6" s="27"/>
      <c r="QCV6" s="27"/>
      <c r="QCW6" s="27"/>
      <c r="QCX6" s="27"/>
      <c r="QCY6" s="27"/>
      <c r="QCZ6" s="27"/>
      <c r="QDA6" s="27"/>
      <c r="QDB6" s="27"/>
      <c r="QDC6" s="27"/>
      <c r="QDD6" s="27"/>
      <c r="QDE6" s="27"/>
      <c r="QDF6" s="27"/>
      <c r="QDG6" s="27"/>
      <c r="QDH6" s="27"/>
      <c r="QDI6" s="27"/>
      <c r="QDJ6" s="27"/>
      <c r="QDK6" s="27"/>
      <c r="QDL6" s="27"/>
      <c r="QDM6" s="27"/>
      <c r="QDN6" s="27"/>
      <c r="QDO6" s="27"/>
      <c r="QDP6" s="27"/>
      <c r="QDQ6" s="27"/>
      <c r="QDR6" s="27"/>
      <c r="QDS6" s="27"/>
      <c r="QDT6" s="27"/>
      <c r="QDU6" s="27"/>
      <c r="QDV6" s="27"/>
      <c r="QDW6" s="27"/>
      <c r="QDX6" s="27"/>
      <c r="QDY6" s="27"/>
      <c r="QDZ6" s="27"/>
      <c r="QEA6" s="27"/>
      <c r="QEB6" s="27"/>
      <c r="QEC6" s="27"/>
      <c r="QED6" s="27"/>
      <c r="QEE6" s="27"/>
      <c r="QEF6" s="27"/>
      <c r="QEG6" s="27"/>
      <c r="QEH6" s="27"/>
      <c r="QEI6" s="27"/>
      <c r="QEJ6" s="27"/>
      <c r="QEK6" s="27"/>
      <c r="QEL6" s="27"/>
      <c r="QEM6" s="27"/>
      <c r="QEN6" s="27"/>
      <c r="QEO6" s="27"/>
      <c r="QEP6" s="27"/>
      <c r="QEQ6" s="27"/>
      <c r="QER6" s="27"/>
      <c r="QES6" s="27"/>
      <c r="QET6" s="27"/>
      <c r="QEU6" s="27"/>
      <c r="QEV6" s="27"/>
      <c r="QEW6" s="27"/>
      <c r="QEX6" s="27"/>
      <c r="QEY6" s="27"/>
      <c r="QEZ6" s="27"/>
      <c r="QFA6" s="27"/>
      <c r="QFB6" s="27"/>
      <c r="QFC6" s="27"/>
      <c r="QFD6" s="27"/>
      <c r="QFE6" s="27"/>
      <c r="QFF6" s="27"/>
      <c r="QFG6" s="27"/>
      <c r="QFH6" s="27"/>
      <c r="QFI6" s="27"/>
      <c r="QFJ6" s="27"/>
      <c r="QFK6" s="27"/>
      <c r="QFL6" s="27"/>
      <c r="QFM6" s="27"/>
      <c r="QFN6" s="27"/>
      <c r="QFO6" s="27"/>
      <c r="QFP6" s="27"/>
      <c r="QFQ6" s="27"/>
      <c r="QFR6" s="27"/>
      <c r="QFS6" s="27"/>
      <c r="QFT6" s="27"/>
      <c r="QFU6" s="27"/>
      <c r="QFV6" s="27"/>
      <c r="QFW6" s="27"/>
      <c r="QFX6" s="27"/>
      <c r="QFY6" s="27"/>
      <c r="QFZ6" s="27"/>
      <c r="QGA6" s="27"/>
      <c r="QGB6" s="27"/>
      <c r="QGC6" s="27"/>
      <c r="QGD6" s="27"/>
      <c r="QGE6" s="27"/>
      <c r="QGF6" s="27"/>
      <c r="QGG6" s="27"/>
      <c r="QGH6" s="27"/>
      <c r="QGI6" s="27"/>
      <c r="QGJ6" s="27"/>
      <c r="QGK6" s="27"/>
      <c r="QGL6" s="27"/>
      <c r="QGM6" s="27"/>
      <c r="QGN6" s="27"/>
      <c r="QGO6" s="27"/>
      <c r="QGP6" s="27"/>
      <c r="QGQ6" s="27"/>
      <c r="QGR6" s="27"/>
      <c r="QGS6" s="27"/>
      <c r="QGT6" s="27"/>
      <c r="QGU6" s="27"/>
      <c r="QGV6" s="27"/>
      <c r="QGW6" s="27"/>
      <c r="QGX6" s="27"/>
      <c r="QGY6" s="27"/>
      <c r="QGZ6" s="27"/>
      <c r="QHA6" s="27"/>
      <c r="QHB6" s="27"/>
      <c r="QHC6" s="27"/>
      <c r="QHD6" s="27"/>
      <c r="QHE6" s="27"/>
      <c r="QHF6" s="27"/>
      <c r="QHG6" s="27"/>
      <c r="QHH6" s="27"/>
      <c r="QHI6" s="27"/>
      <c r="QHJ6" s="27"/>
      <c r="QHK6" s="27"/>
      <c r="QHL6" s="27"/>
      <c r="QHM6" s="27"/>
      <c r="QHN6" s="27"/>
      <c r="QHO6" s="27"/>
      <c r="QHP6" s="27"/>
      <c r="QHQ6" s="27"/>
      <c r="QHR6" s="27"/>
      <c r="QHS6" s="27"/>
      <c r="QHT6" s="27"/>
      <c r="QHU6" s="27"/>
      <c r="QHV6" s="27"/>
      <c r="QHW6" s="27"/>
      <c r="QHX6" s="27"/>
      <c r="QHY6" s="27"/>
      <c r="QHZ6" s="27"/>
      <c r="QIA6" s="27"/>
      <c r="QIB6" s="27"/>
      <c r="QIC6" s="27"/>
      <c r="QID6" s="27"/>
      <c r="QIE6" s="27"/>
      <c r="QIF6" s="27"/>
      <c r="QIG6" s="27"/>
      <c r="QIH6" s="27"/>
      <c r="QII6" s="27"/>
      <c r="QIJ6" s="27"/>
      <c r="QIK6" s="27"/>
      <c r="QIL6" s="27"/>
      <c r="QIM6" s="27"/>
      <c r="QIN6" s="27"/>
      <c r="QIO6" s="27"/>
      <c r="QIP6" s="27"/>
      <c r="QIQ6" s="27"/>
      <c r="QIR6" s="27"/>
      <c r="QIS6" s="27"/>
      <c r="QIT6" s="27"/>
      <c r="QIU6" s="27"/>
      <c r="QIV6" s="27"/>
      <c r="QIW6" s="27"/>
      <c r="QIX6" s="27"/>
      <c r="QIY6" s="27"/>
      <c r="QIZ6" s="27"/>
      <c r="QJA6" s="27"/>
      <c r="QJB6" s="27"/>
      <c r="QJC6" s="27"/>
      <c r="QJD6" s="27"/>
      <c r="QJE6" s="27"/>
      <c r="QJF6" s="27"/>
      <c r="QJG6" s="27"/>
      <c r="QJH6" s="27"/>
      <c r="QJI6" s="27"/>
      <c r="QJJ6" s="27"/>
      <c r="QJK6" s="27"/>
      <c r="QJL6" s="27"/>
      <c r="QJM6" s="27"/>
      <c r="QJN6" s="27"/>
      <c r="QJO6" s="27"/>
      <c r="QJP6" s="27"/>
      <c r="QJQ6" s="27"/>
      <c r="QJR6" s="27"/>
      <c r="QJS6" s="27"/>
      <c r="QJT6" s="27"/>
      <c r="QJU6" s="27"/>
      <c r="QJV6" s="27"/>
      <c r="QJW6" s="27"/>
      <c r="QJX6" s="27"/>
      <c r="QJY6" s="27"/>
      <c r="QJZ6" s="27"/>
      <c r="QKA6" s="27"/>
      <c r="QKB6" s="27"/>
      <c r="QKC6" s="27"/>
      <c r="QKD6" s="27"/>
      <c r="QKE6" s="27"/>
      <c r="QKF6" s="27"/>
      <c r="QKG6" s="27"/>
      <c r="QKH6" s="27"/>
      <c r="QKI6" s="27"/>
      <c r="QKJ6" s="27"/>
      <c r="QKK6" s="27"/>
      <c r="QKL6" s="27"/>
      <c r="QKM6" s="27"/>
      <c r="QKN6" s="27"/>
      <c r="QKO6" s="27"/>
      <c r="QKP6" s="27"/>
      <c r="QKQ6" s="27"/>
      <c r="QKR6" s="27"/>
      <c r="QKS6" s="27"/>
      <c r="QKT6" s="27"/>
      <c r="QKU6" s="27"/>
      <c r="QKV6" s="27"/>
      <c r="QKW6" s="27"/>
      <c r="QKX6" s="27"/>
      <c r="QKY6" s="27"/>
      <c r="QKZ6" s="27"/>
      <c r="QLA6" s="27"/>
      <c r="QLB6" s="27"/>
      <c r="QLC6" s="27"/>
      <c r="QLD6" s="27"/>
      <c r="QLE6" s="27"/>
      <c r="QLF6" s="27"/>
      <c r="QLG6" s="27"/>
      <c r="QLH6" s="27"/>
      <c r="QLI6" s="27"/>
      <c r="QLJ6" s="27"/>
      <c r="QLK6" s="27"/>
      <c r="QLL6" s="27"/>
      <c r="QLM6" s="27"/>
      <c r="QLN6" s="27"/>
      <c r="QLO6" s="27"/>
      <c r="QLP6" s="27"/>
      <c r="QLQ6" s="27"/>
      <c r="QLR6" s="27"/>
      <c r="QLS6" s="27"/>
      <c r="QLT6" s="27"/>
      <c r="QLU6" s="27"/>
      <c r="QLV6" s="27"/>
      <c r="QLW6" s="27"/>
      <c r="QLX6" s="27"/>
      <c r="QLY6" s="27"/>
      <c r="QLZ6" s="27"/>
      <c r="QMA6" s="27"/>
      <c r="QMB6" s="27"/>
      <c r="QMC6" s="27"/>
      <c r="QMD6" s="27"/>
      <c r="QME6" s="27"/>
      <c r="QMF6" s="27"/>
      <c r="QMG6" s="27"/>
      <c r="QMH6" s="27"/>
      <c r="QMI6" s="27"/>
      <c r="QMJ6" s="27"/>
      <c r="QMK6" s="27"/>
      <c r="QML6" s="27"/>
      <c r="QMM6" s="27"/>
      <c r="QMN6" s="27"/>
      <c r="QMO6" s="27"/>
      <c r="QMP6" s="27"/>
      <c r="QMQ6" s="27"/>
      <c r="QMR6" s="27"/>
      <c r="QMS6" s="27"/>
      <c r="QMT6" s="27"/>
      <c r="QMU6" s="27"/>
      <c r="QMV6" s="27"/>
      <c r="QMW6" s="27"/>
      <c r="QMX6" s="27"/>
      <c r="QMY6" s="27"/>
      <c r="QMZ6" s="27"/>
      <c r="QNA6" s="27"/>
      <c r="QNB6" s="27"/>
      <c r="QNC6" s="27"/>
      <c r="QND6" s="27"/>
      <c r="QNE6" s="27"/>
      <c r="QNF6" s="27"/>
      <c r="QNG6" s="27"/>
      <c r="QNH6" s="27"/>
      <c r="QNI6" s="27"/>
      <c r="QNJ6" s="27"/>
      <c r="QNK6" s="27"/>
      <c r="QNL6" s="27"/>
      <c r="QNM6" s="27"/>
      <c r="QNN6" s="27"/>
      <c r="QNO6" s="27"/>
      <c r="QNP6" s="27"/>
      <c r="QNQ6" s="27"/>
      <c r="QNR6" s="27"/>
      <c r="QNS6" s="27"/>
      <c r="QNT6" s="27"/>
      <c r="QNU6" s="27"/>
      <c r="QNV6" s="27"/>
      <c r="QNW6" s="27"/>
      <c r="QNX6" s="27"/>
      <c r="QNY6" s="27"/>
      <c r="QNZ6" s="27"/>
      <c r="QOA6" s="27"/>
      <c r="QOB6" s="27"/>
      <c r="QOC6" s="27"/>
      <c r="QOD6" s="27"/>
      <c r="QOE6" s="27"/>
      <c r="QOF6" s="27"/>
      <c r="QOG6" s="27"/>
      <c r="QOH6" s="27"/>
      <c r="QOI6" s="27"/>
      <c r="QOJ6" s="27"/>
      <c r="QOK6" s="27"/>
      <c r="QOL6" s="27"/>
      <c r="QOM6" s="27"/>
      <c r="QON6" s="27"/>
      <c r="QOO6" s="27"/>
      <c r="QOP6" s="27"/>
      <c r="QOQ6" s="27"/>
      <c r="QOR6" s="27"/>
      <c r="QOS6" s="27"/>
      <c r="QOT6" s="27"/>
      <c r="QOU6" s="27"/>
      <c r="QOV6" s="27"/>
      <c r="QOW6" s="27"/>
      <c r="QOX6" s="27"/>
      <c r="QOY6" s="27"/>
      <c r="QOZ6" s="27"/>
      <c r="QPA6" s="27"/>
      <c r="QPB6" s="27"/>
      <c r="QPC6" s="27"/>
      <c r="QPD6" s="27"/>
      <c r="QPE6" s="27"/>
      <c r="QPF6" s="27"/>
      <c r="QPG6" s="27"/>
      <c r="QPH6" s="27"/>
      <c r="QPI6" s="27"/>
      <c r="QPJ6" s="27"/>
      <c r="QPK6" s="27"/>
      <c r="QPL6" s="27"/>
      <c r="QPM6" s="27"/>
      <c r="QPN6" s="27"/>
      <c r="QPO6" s="27"/>
      <c r="QPP6" s="27"/>
      <c r="QPQ6" s="27"/>
      <c r="QPR6" s="27"/>
      <c r="QPS6" s="27"/>
      <c r="QPT6" s="27"/>
      <c r="QPU6" s="27"/>
      <c r="QPV6" s="27"/>
      <c r="QPW6" s="27"/>
      <c r="QPX6" s="27"/>
      <c r="QPY6" s="27"/>
      <c r="QPZ6" s="27"/>
      <c r="QQA6" s="27"/>
      <c r="QQB6" s="27"/>
      <c r="QQC6" s="27"/>
      <c r="QQD6" s="27"/>
      <c r="QQE6" s="27"/>
      <c r="QQF6" s="27"/>
      <c r="QQG6" s="27"/>
      <c r="QQH6" s="27"/>
      <c r="QQI6" s="27"/>
      <c r="QQJ6" s="27"/>
      <c r="QQK6" s="27"/>
      <c r="QQL6" s="27"/>
      <c r="QQM6" s="27"/>
      <c r="QQN6" s="27"/>
      <c r="QQO6" s="27"/>
      <c r="QQP6" s="27"/>
      <c r="QQQ6" s="27"/>
      <c r="QQR6" s="27"/>
      <c r="QQS6" s="27"/>
      <c r="QQT6" s="27"/>
      <c r="QQU6" s="27"/>
      <c r="QQV6" s="27"/>
      <c r="QQW6" s="27"/>
      <c r="QQX6" s="27"/>
      <c r="QQY6" s="27"/>
      <c r="QQZ6" s="27"/>
      <c r="QRA6" s="27"/>
      <c r="QRB6" s="27"/>
      <c r="QRC6" s="27"/>
      <c r="QRD6" s="27"/>
      <c r="QRE6" s="27"/>
      <c r="QRF6" s="27"/>
      <c r="QRG6" s="27"/>
      <c r="QRH6" s="27"/>
      <c r="QRI6" s="27"/>
      <c r="QRJ6" s="27"/>
      <c r="QRK6" s="27"/>
      <c r="QRL6" s="27"/>
      <c r="QRM6" s="27"/>
      <c r="QRN6" s="27"/>
      <c r="QRO6" s="27"/>
      <c r="QRP6" s="27"/>
      <c r="QRQ6" s="27"/>
      <c r="QRR6" s="27"/>
      <c r="QRS6" s="27"/>
      <c r="QRT6" s="27"/>
      <c r="QRU6" s="27"/>
      <c r="QRV6" s="27"/>
      <c r="QRW6" s="27"/>
      <c r="QRX6" s="27"/>
      <c r="QRY6" s="27"/>
      <c r="QRZ6" s="27"/>
      <c r="QSA6" s="27"/>
      <c r="QSB6" s="27"/>
      <c r="QSC6" s="27"/>
      <c r="QSD6" s="27"/>
      <c r="QSE6" s="27"/>
      <c r="QSF6" s="27"/>
      <c r="QSG6" s="27"/>
      <c r="QSH6" s="27"/>
      <c r="QSI6" s="27"/>
      <c r="QSJ6" s="27"/>
      <c r="QSK6" s="27"/>
      <c r="QSL6" s="27"/>
      <c r="QSM6" s="27"/>
      <c r="QSN6" s="27"/>
      <c r="QSO6" s="27"/>
      <c r="QSP6" s="27"/>
      <c r="QSQ6" s="27"/>
      <c r="QSR6" s="27"/>
      <c r="QSS6" s="27"/>
      <c r="QST6" s="27"/>
      <c r="QSU6" s="27"/>
      <c r="QSV6" s="27"/>
      <c r="QSW6" s="27"/>
      <c r="QSX6" s="27"/>
      <c r="QSY6" s="27"/>
      <c r="QSZ6" s="27"/>
      <c r="QTA6" s="27"/>
      <c r="QTB6" s="27"/>
      <c r="QTC6" s="27"/>
      <c r="QTD6" s="27"/>
      <c r="QTE6" s="27"/>
      <c r="QTF6" s="27"/>
      <c r="QTG6" s="27"/>
      <c r="QTH6" s="27"/>
      <c r="QTI6" s="27"/>
      <c r="QTJ6" s="27"/>
      <c r="QTK6" s="27"/>
      <c r="QTL6" s="27"/>
      <c r="QTM6" s="27"/>
      <c r="QTN6" s="27"/>
      <c r="QTO6" s="27"/>
      <c r="QTP6" s="27"/>
      <c r="QTQ6" s="27"/>
      <c r="QTR6" s="27"/>
      <c r="QTS6" s="27"/>
      <c r="QTT6" s="27"/>
      <c r="QTU6" s="27"/>
      <c r="QTV6" s="27"/>
      <c r="QTW6" s="27"/>
      <c r="QTX6" s="27"/>
      <c r="QTY6" s="27"/>
      <c r="QTZ6" s="27"/>
      <c r="QUA6" s="27"/>
      <c r="QUB6" s="27"/>
      <c r="QUC6" s="27"/>
      <c r="QUD6" s="27"/>
      <c r="QUE6" s="27"/>
      <c r="QUF6" s="27"/>
      <c r="QUG6" s="27"/>
      <c r="QUH6" s="27"/>
      <c r="QUI6" s="27"/>
      <c r="QUJ6" s="27"/>
      <c r="QUK6" s="27"/>
      <c r="QUL6" s="27"/>
      <c r="QUM6" s="27"/>
      <c r="QUN6" s="27"/>
      <c r="QUO6" s="27"/>
      <c r="QUP6" s="27"/>
      <c r="QUQ6" s="27"/>
      <c r="QUR6" s="27"/>
      <c r="QUS6" s="27"/>
      <c r="QUT6" s="27"/>
      <c r="QUU6" s="27"/>
      <c r="QUV6" s="27"/>
      <c r="QUW6" s="27"/>
      <c r="QUX6" s="27"/>
      <c r="QUY6" s="27"/>
      <c r="QUZ6" s="27"/>
      <c r="QVA6" s="27"/>
      <c r="QVB6" s="27"/>
      <c r="QVC6" s="27"/>
      <c r="QVD6" s="27"/>
      <c r="QVE6" s="27"/>
      <c r="QVF6" s="27"/>
      <c r="QVG6" s="27"/>
      <c r="QVH6" s="27"/>
      <c r="QVI6" s="27"/>
      <c r="QVJ6" s="27"/>
      <c r="QVK6" s="27"/>
      <c r="QVL6" s="27"/>
      <c r="QVM6" s="27"/>
      <c r="QVN6" s="27"/>
      <c r="QVO6" s="27"/>
      <c r="QVP6" s="27"/>
      <c r="QVQ6" s="27"/>
      <c r="QVR6" s="27"/>
      <c r="QVS6" s="27"/>
      <c r="QVT6" s="27"/>
      <c r="QVU6" s="27"/>
      <c r="QVV6" s="27"/>
      <c r="QVW6" s="27"/>
      <c r="QVX6" s="27"/>
      <c r="QVY6" s="27"/>
      <c r="QVZ6" s="27"/>
      <c r="QWA6" s="27"/>
      <c r="QWB6" s="27"/>
      <c r="QWC6" s="27"/>
      <c r="QWD6" s="27"/>
      <c r="QWE6" s="27"/>
      <c r="QWF6" s="27"/>
      <c r="QWG6" s="27"/>
      <c r="QWH6" s="27"/>
      <c r="QWI6" s="27"/>
      <c r="QWJ6" s="27"/>
      <c r="QWK6" s="27"/>
      <c r="QWL6" s="27"/>
      <c r="QWM6" s="27"/>
      <c r="QWN6" s="27"/>
      <c r="QWO6" s="27"/>
      <c r="QWP6" s="27"/>
      <c r="QWQ6" s="27"/>
      <c r="QWR6" s="27"/>
      <c r="QWS6" s="27"/>
      <c r="QWT6" s="27"/>
      <c r="QWU6" s="27"/>
      <c r="QWV6" s="27"/>
      <c r="QWW6" s="27"/>
      <c r="QWX6" s="27"/>
      <c r="QWY6" s="27"/>
      <c r="QWZ6" s="27"/>
      <c r="QXA6" s="27"/>
      <c r="QXB6" s="27"/>
      <c r="QXC6" s="27"/>
      <c r="QXD6" s="27"/>
      <c r="QXE6" s="27"/>
      <c r="QXF6" s="27"/>
      <c r="QXG6" s="27"/>
      <c r="QXH6" s="27"/>
      <c r="QXI6" s="27"/>
      <c r="QXJ6" s="27"/>
      <c r="QXK6" s="27"/>
      <c r="QXL6" s="27"/>
      <c r="QXM6" s="27"/>
      <c r="QXN6" s="27"/>
      <c r="QXO6" s="27"/>
      <c r="QXP6" s="27"/>
      <c r="QXQ6" s="27"/>
      <c r="QXR6" s="27"/>
      <c r="QXS6" s="27"/>
      <c r="QXT6" s="27"/>
      <c r="QXU6" s="27"/>
      <c r="QXV6" s="27"/>
      <c r="QXW6" s="27"/>
      <c r="QXX6" s="27"/>
      <c r="QXY6" s="27"/>
      <c r="QXZ6" s="27"/>
      <c r="QYA6" s="27"/>
      <c r="QYB6" s="27"/>
      <c r="QYC6" s="27"/>
      <c r="QYD6" s="27"/>
      <c r="QYE6" s="27"/>
      <c r="QYF6" s="27"/>
      <c r="QYG6" s="27"/>
      <c r="QYH6" s="27"/>
      <c r="QYI6" s="27"/>
      <c r="QYJ6" s="27"/>
      <c r="QYK6" s="27"/>
      <c r="QYL6" s="27"/>
      <c r="QYM6" s="27"/>
      <c r="QYN6" s="27"/>
      <c r="QYO6" s="27"/>
      <c r="QYP6" s="27"/>
      <c r="QYQ6" s="27"/>
      <c r="QYR6" s="27"/>
      <c r="QYS6" s="27"/>
      <c r="QYT6" s="27"/>
      <c r="QYU6" s="27"/>
      <c r="QYV6" s="27"/>
      <c r="QYW6" s="27"/>
      <c r="QYX6" s="27"/>
      <c r="QYY6" s="27"/>
      <c r="QYZ6" s="27"/>
      <c r="QZA6" s="27"/>
      <c r="QZB6" s="27"/>
      <c r="QZC6" s="27"/>
      <c r="QZD6" s="27"/>
      <c r="QZE6" s="27"/>
      <c r="QZF6" s="27"/>
      <c r="QZG6" s="27"/>
      <c r="QZH6" s="27"/>
      <c r="QZI6" s="27"/>
      <c r="QZJ6" s="27"/>
      <c r="QZK6" s="27"/>
      <c r="QZL6" s="27"/>
      <c r="QZM6" s="27"/>
      <c r="QZN6" s="27"/>
      <c r="QZO6" s="27"/>
      <c r="QZP6" s="27"/>
      <c r="QZQ6" s="27"/>
      <c r="QZR6" s="27"/>
      <c r="QZS6" s="27"/>
      <c r="QZT6" s="27"/>
      <c r="QZU6" s="27"/>
      <c r="QZV6" s="27"/>
      <c r="QZW6" s="27"/>
      <c r="QZX6" s="27"/>
      <c r="QZY6" s="27"/>
      <c r="QZZ6" s="27"/>
      <c r="RAA6" s="27"/>
      <c r="RAB6" s="27"/>
      <c r="RAC6" s="27"/>
      <c r="RAD6" s="27"/>
      <c r="RAE6" s="27"/>
      <c r="RAF6" s="27"/>
      <c r="RAG6" s="27"/>
      <c r="RAH6" s="27"/>
      <c r="RAI6" s="27"/>
      <c r="RAJ6" s="27"/>
      <c r="RAK6" s="27"/>
      <c r="RAL6" s="27"/>
      <c r="RAM6" s="27"/>
      <c r="RAN6" s="27"/>
      <c r="RAO6" s="27"/>
      <c r="RAP6" s="27"/>
      <c r="RAQ6" s="27"/>
      <c r="RAR6" s="27"/>
      <c r="RAS6" s="27"/>
      <c r="RAT6" s="27"/>
      <c r="RAU6" s="27"/>
      <c r="RAV6" s="27"/>
      <c r="RAW6" s="27"/>
      <c r="RAX6" s="27"/>
      <c r="RAY6" s="27"/>
      <c r="RAZ6" s="27"/>
      <c r="RBA6" s="27"/>
      <c r="RBB6" s="27"/>
      <c r="RBC6" s="27"/>
      <c r="RBD6" s="27"/>
      <c r="RBE6" s="27"/>
      <c r="RBF6" s="27"/>
      <c r="RBG6" s="27"/>
      <c r="RBH6" s="27"/>
      <c r="RBI6" s="27"/>
      <c r="RBJ6" s="27"/>
      <c r="RBK6" s="27"/>
      <c r="RBL6" s="27"/>
      <c r="RBM6" s="27"/>
      <c r="RBN6" s="27"/>
      <c r="RBO6" s="27"/>
      <c r="RBP6" s="27"/>
      <c r="RBQ6" s="27"/>
      <c r="RBR6" s="27"/>
      <c r="RBS6" s="27"/>
      <c r="RBT6" s="27"/>
      <c r="RBU6" s="27"/>
      <c r="RBV6" s="27"/>
      <c r="RBW6" s="27"/>
      <c r="RBX6" s="27"/>
      <c r="RBY6" s="27"/>
      <c r="RBZ6" s="27"/>
      <c r="RCA6" s="27"/>
      <c r="RCB6" s="27"/>
      <c r="RCC6" s="27"/>
      <c r="RCD6" s="27"/>
      <c r="RCE6" s="27"/>
      <c r="RCF6" s="27"/>
      <c r="RCG6" s="27"/>
      <c r="RCH6" s="27"/>
      <c r="RCI6" s="27"/>
      <c r="RCJ6" s="27"/>
      <c r="RCK6" s="27"/>
      <c r="RCL6" s="27"/>
      <c r="RCM6" s="27"/>
      <c r="RCN6" s="27"/>
      <c r="RCO6" s="27"/>
      <c r="RCP6" s="27"/>
      <c r="RCQ6" s="27"/>
      <c r="RCR6" s="27"/>
      <c r="RCS6" s="27"/>
      <c r="RCT6" s="27"/>
      <c r="RCU6" s="27"/>
      <c r="RCV6" s="27"/>
      <c r="RCW6" s="27"/>
      <c r="RCX6" s="27"/>
      <c r="RCY6" s="27"/>
      <c r="RCZ6" s="27"/>
      <c r="RDA6" s="27"/>
      <c r="RDB6" s="27"/>
      <c r="RDC6" s="27"/>
      <c r="RDD6" s="27"/>
      <c r="RDE6" s="27"/>
      <c r="RDF6" s="27"/>
      <c r="RDG6" s="27"/>
      <c r="RDH6" s="27"/>
      <c r="RDI6" s="27"/>
      <c r="RDJ6" s="27"/>
      <c r="RDK6" s="27"/>
      <c r="RDL6" s="27"/>
      <c r="RDM6" s="27"/>
      <c r="RDN6" s="27"/>
      <c r="RDO6" s="27"/>
      <c r="RDP6" s="27"/>
      <c r="RDQ6" s="27"/>
      <c r="RDR6" s="27"/>
      <c r="RDS6" s="27"/>
      <c r="RDT6" s="27"/>
      <c r="RDU6" s="27"/>
      <c r="RDV6" s="27"/>
      <c r="RDW6" s="27"/>
      <c r="RDX6" s="27"/>
      <c r="RDY6" s="27"/>
      <c r="RDZ6" s="27"/>
      <c r="REA6" s="27"/>
      <c r="REB6" s="27"/>
      <c r="REC6" s="27"/>
      <c r="RED6" s="27"/>
      <c r="REE6" s="27"/>
      <c r="REF6" s="27"/>
      <c r="REG6" s="27"/>
      <c r="REH6" s="27"/>
      <c r="REI6" s="27"/>
      <c r="REJ6" s="27"/>
      <c r="REK6" s="27"/>
      <c r="REL6" s="27"/>
      <c r="REM6" s="27"/>
      <c r="REN6" s="27"/>
      <c r="REO6" s="27"/>
      <c r="REP6" s="27"/>
      <c r="REQ6" s="27"/>
      <c r="RER6" s="27"/>
      <c r="RES6" s="27"/>
      <c r="RET6" s="27"/>
      <c r="REU6" s="27"/>
      <c r="REV6" s="27"/>
      <c r="REW6" s="27"/>
      <c r="REX6" s="27"/>
      <c r="REY6" s="27"/>
      <c r="REZ6" s="27"/>
      <c r="RFA6" s="27"/>
      <c r="RFB6" s="27"/>
      <c r="RFC6" s="27"/>
      <c r="RFD6" s="27"/>
      <c r="RFE6" s="27"/>
      <c r="RFF6" s="27"/>
      <c r="RFG6" s="27"/>
      <c r="RFH6" s="27"/>
      <c r="RFI6" s="27"/>
      <c r="RFJ6" s="27"/>
      <c r="RFK6" s="27"/>
      <c r="RFL6" s="27"/>
      <c r="RFM6" s="27"/>
      <c r="RFN6" s="27"/>
      <c r="RFO6" s="27"/>
      <c r="RFP6" s="27"/>
      <c r="RFQ6" s="27"/>
      <c r="RFR6" s="27"/>
      <c r="RFS6" s="27"/>
      <c r="RFT6" s="27"/>
      <c r="RFU6" s="27"/>
      <c r="RFV6" s="27"/>
      <c r="RFW6" s="27"/>
      <c r="RFX6" s="27"/>
      <c r="RFY6" s="27"/>
      <c r="RFZ6" s="27"/>
      <c r="RGA6" s="27"/>
      <c r="RGB6" s="27"/>
      <c r="RGC6" s="27"/>
      <c r="RGD6" s="27"/>
      <c r="RGE6" s="27"/>
      <c r="RGF6" s="27"/>
      <c r="RGG6" s="27"/>
      <c r="RGH6" s="27"/>
      <c r="RGI6" s="27"/>
      <c r="RGJ6" s="27"/>
      <c r="RGK6" s="27"/>
      <c r="RGL6" s="27"/>
      <c r="RGM6" s="27"/>
      <c r="RGN6" s="27"/>
      <c r="RGO6" s="27"/>
      <c r="RGP6" s="27"/>
      <c r="RGQ6" s="27"/>
      <c r="RGR6" s="27"/>
      <c r="RGS6" s="27"/>
      <c r="RGT6" s="27"/>
      <c r="RGU6" s="27"/>
      <c r="RGV6" s="27"/>
      <c r="RGW6" s="27"/>
      <c r="RGX6" s="27"/>
      <c r="RGY6" s="27"/>
      <c r="RGZ6" s="27"/>
      <c r="RHA6" s="27"/>
      <c r="RHB6" s="27"/>
      <c r="RHC6" s="27"/>
      <c r="RHD6" s="27"/>
      <c r="RHE6" s="27"/>
      <c r="RHF6" s="27"/>
      <c r="RHG6" s="27"/>
      <c r="RHH6" s="27"/>
      <c r="RHI6" s="27"/>
      <c r="RHJ6" s="27"/>
      <c r="RHK6" s="27"/>
      <c r="RHL6" s="27"/>
      <c r="RHM6" s="27"/>
      <c r="RHN6" s="27"/>
      <c r="RHO6" s="27"/>
      <c r="RHP6" s="27"/>
      <c r="RHQ6" s="27"/>
      <c r="RHR6" s="27"/>
      <c r="RHS6" s="27"/>
      <c r="RHT6" s="27"/>
      <c r="RHU6" s="27"/>
      <c r="RHV6" s="27"/>
      <c r="RHW6" s="27"/>
      <c r="RHX6" s="27"/>
      <c r="RHY6" s="27"/>
      <c r="RHZ6" s="27"/>
      <c r="RIA6" s="27"/>
      <c r="RIB6" s="27"/>
      <c r="RIC6" s="27"/>
      <c r="RID6" s="27"/>
      <c r="RIE6" s="27"/>
      <c r="RIF6" s="27"/>
      <c r="RIG6" s="27"/>
      <c r="RIH6" s="27"/>
      <c r="RII6" s="27"/>
      <c r="RIJ6" s="27"/>
      <c r="RIK6" s="27"/>
      <c r="RIL6" s="27"/>
      <c r="RIM6" s="27"/>
      <c r="RIN6" s="27"/>
      <c r="RIO6" s="27"/>
      <c r="RIP6" s="27"/>
      <c r="RIQ6" s="27"/>
      <c r="RIR6" s="27"/>
      <c r="RIS6" s="27"/>
      <c r="RIT6" s="27"/>
      <c r="RIU6" s="27"/>
      <c r="RIV6" s="27"/>
      <c r="RIW6" s="27"/>
      <c r="RIX6" s="27"/>
      <c r="RIY6" s="27"/>
      <c r="RIZ6" s="27"/>
      <c r="RJA6" s="27"/>
      <c r="RJB6" s="27"/>
      <c r="RJC6" s="27"/>
      <c r="RJD6" s="27"/>
      <c r="RJE6" s="27"/>
      <c r="RJF6" s="27"/>
      <c r="RJG6" s="27"/>
      <c r="RJH6" s="27"/>
      <c r="RJI6" s="27"/>
      <c r="RJJ6" s="27"/>
      <c r="RJK6" s="27"/>
      <c r="RJL6" s="27"/>
      <c r="RJM6" s="27"/>
      <c r="RJN6" s="27"/>
      <c r="RJO6" s="27"/>
      <c r="RJP6" s="27"/>
      <c r="RJQ6" s="27"/>
      <c r="RJR6" s="27"/>
      <c r="RJS6" s="27"/>
      <c r="RJT6" s="27"/>
      <c r="RJU6" s="27"/>
      <c r="RJV6" s="27"/>
      <c r="RJW6" s="27"/>
      <c r="RJX6" s="27"/>
      <c r="RJY6" s="27"/>
      <c r="RJZ6" s="27"/>
      <c r="RKA6" s="27"/>
      <c r="RKB6" s="27"/>
      <c r="RKC6" s="27"/>
      <c r="RKD6" s="27"/>
      <c r="RKE6" s="27"/>
      <c r="RKF6" s="27"/>
      <c r="RKG6" s="27"/>
      <c r="RKH6" s="27"/>
      <c r="RKI6" s="27"/>
      <c r="RKJ6" s="27"/>
      <c r="RKK6" s="27"/>
      <c r="RKL6" s="27"/>
      <c r="RKM6" s="27"/>
      <c r="RKN6" s="27"/>
      <c r="RKO6" s="27"/>
      <c r="RKP6" s="27"/>
      <c r="RKQ6" s="27"/>
      <c r="RKR6" s="27"/>
      <c r="RKS6" s="27"/>
      <c r="RKT6" s="27"/>
      <c r="RKU6" s="27"/>
      <c r="RKV6" s="27"/>
      <c r="RKW6" s="27"/>
      <c r="RKX6" s="27"/>
      <c r="RKY6" s="27"/>
      <c r="RKZ6" s="27"/>
      <c r="RLA6" s="27"/>
      <c r="RLB6" s="27"/>
      <c r="RLC6" s="27"/>
      <c r="RLD6" s="27"/>
      <c r="RLE6" s="27"/>
      <c r="RLF6" s="27"/>
      <c r="RLG6" s="27"/>
      <c r="RLH6" s="27"/>
      <c r="RLI6" s="27"/>
      <c r="RLJ6" s="27"/>
      <c r="RLK6" s="27"/>
      <c r="RLL6" s="27"/>
      <c r="RLM6" s="27"/>
      <c r="RLN6" s="27"/>
      <c r="RLO6" s="27"/>
      <c r="RLP6" s="27"/>
      <c r="RLQ6" s="27"/>
      <c r="RLR6" s="27"/>
      <c r="RLS6" s="27"/>
      <c r="RLT6" s="27"/>
      <c r="RLU6" s="27"/>
      <c r="RLV6" s="27"/>
      <c r="RLW6" s="27"/>
      <c r="RLX6" s="27"/>
      <c r="RLY6" s="27"/>
      <c r="RLZ6" s="27"/>
      <c r="RMA6" s="27"/>
      <c r="RMB6" s="27"/>
      <c r="RMC6" s="27"/>
      <c r="RMD6" s="27"/>
      <c r="RME6" s="27"/>
      <c r="RMF6" s="27"/>
      <c r="RMG6" s="27"/>
      <c r="RMH6" s="27"/>
      <c r="RMI6" s="27"/>
      <c r="RMJ6" s="27"/>
      <c r="RMK6" s="27"/>
      <c r="RML6" s="27"/>
      <c r="RMM6" s="27"/>
      <c r="RMN6" s="27"/>
      <c r="RMO6" s="27"/>
      <c r="RMP6" s="27"/>
      <c r="RMQ6" s="27"/>
      <c r="RMR6" s="27"/>
      <c r="RMS6" s="27"/>
      <c r="RMT6" s="27"/>
      <c r="RMU6" s="27"/>
      <c r="RMV6" s="27"/>
      <c r="RMW6" s="27"/>
      <c r="RMX6" s="27"/>
      <c r="RMY6" s="27"/>
      <c r="RMZ6" s="27"/>
      <c r="RNA6" s="27"/>
      <c r="RNB6" s="27"/>
      <c r="RNC6" s="27"/>
      <c r="RND6" s="27"/>
      <c r="RNE6" s="27"/>
      <c r="RNF6" s="27"/>
      <c r="RNG6" s="27"/>
      <c r="RNH6" s="27"/>
      <c r="RNI6" s="27"/>
      <c r="RNJ6" s="27"/>
      <c r="RNK6" s="27"/>
      <c r="RNL6" s="27"/>
      <c r="RNM6" s="27"/>
      <c r="RNN6" s="27"/>
      <c r="RNO6" s="27"/>
      <c r="RNP6" s="27"/>
      <c r="RNQ6" s="27"/>
      <c r="RNR6" s="27"/>
      <c r="RNS6" s="27"/>
      <c r="RNT6" s="27"/>
      <c r="RNU6" s="27"/>
      <c r="RNV6" s="27"/>
      <c r="RNW6" s="27"/>
      <c r="RNX6" s="27"/>
      <c r="RNY6" s="27"/>
      <c r="RNZ6" s="27"/>
      <c r="ROA6" s="27"/>
      <c r="ROB6" s="27"/>
      <c r="ROC6" s="27"/>
      <c r="ROD6" s="27"/>
      <c r="ROE6" s="27"/>
      <c r="ROF6" s="27"/>
      <c r="ROG6" s="27"/>
      <c r="ROH6" s="27"/>
      <c r="ROI6" s="27"/>
      <c r="ROJ6" s="27"/>
      <c r="ROK6" s="27"/>
      <c r="ROL6" s="27"/>
      <c r="ROM6" s="27"/>
      <c r="RON6" s="27"/>
      <c r="ROO6" s="27"/>
      <c r="ROP6" s="27"/>
      <c r="ROQ6" s="27"/>
      <c r="ROR6" s="27"/>
      <c r="ROS6" s="27"/>
      <c r="ROT6" s="27"/>
      <c r="ROU6" s="27"/>
      <c r="ROV6" s="27"/>
      <c r="ROW6" s="27"/>
      <c r="ROX6" s="27"/>
      <c r="ROY6" s="27"/>
      <c r="ROZ6" s="27"/>
      <c r="RPA6" s="27"/>
      <c r="RPB6" s="27"/>
      <c r="RPC6" s="27"/>
      <c r="RPD6" s="27"/>
      <c r="RPE6" s="27"/>
      <c r="RPF6" s="27"/>
      <c r="RPG6" s="27"/>
      <c r="RPH6" s="27"/>
      <c r="RPI6" s="27"/>
      <c r="RPJ6" s="27"/>
      <c r="RPK6" s="27"/>
      <c r="RPL6" s="27"/>
      <c r="RPM6" s="27"/>
      <c r="RPN6" s="27"/>
      <c r="RPO6" s="27"/>
      <c r="RPP6" s="27"/>
      <c r="RPQ6" s="27"/>
      <c r="RPR6" s="27"/>
      <c r="RPS6" s="27"/>
      <c r="RPT6" s="27"/>
      <c r="RPU6" s="27"/>
      <c r="RPV6" s="27"/>
      <c r="RPW6" s="27"/>
      <c r="RPX6" s="27"/>
      <c r="RPY6" s="27"/>
      <c r="RPZ6" s="27"/>
      <c r="RQA6" s="27"/>
      <c r="RQB6" s="27"/>
      <c r="RQC6" s="27"/>
      <c r="RQD6" s="27"/>
      <c r="RQE6" s="27"/>
      <c r="RQF6" s="27"/>
      <c r="RQG6" s="27"/>
      <c r="RQH6" s="27"/>
      <c r="RQI6" s="27"/>
      <c r="RQJ6" s="27"/>
      <c r="RQK6" s="27"/>
      <c r="RQL6" s="27"/>
      <c r="RQM6" s="27"/>
      <c r="RQN6" s="27"/>
      <c r="RQO6" s="27"/>
      <c r="RQP6" s="27"/>
      <c r="RQQ6" s="27"/>
      <c r="RQR6" s="27"/>
      <c r="RQS6" s="27"/>
      <c r="RQT6" s="27"/>
      <c r="RQU6" s="27"/>
      <c r="RQV6" s="27"/>
      <c r="RQW6" s="27"/>
      <c r="RQX6" s="27"/>
      <c r="RQY6" s="27"/>
      <c r="RQZ6" s="27"/>
      <c r="RRA6" s="27"/>
      <c r="RRB6" s="27"/>
      <c r="RRC6" s="27"/>
      <c r="RRD6" s="27"/>
      <c r="RRE6" s="27"/>
      <c r="RRF6" s="27"/>
      <c r="RRG6" s="27"/>
      <c r="RRH6" s="27"/>
      <c r="RRI6" s="27"/>
      <c r="RRJ6" s="27"/>
      <c r="RRK6" s="27"/>
      <c r="RRL6" s="27"/>
      <c r="RRM6" s="27"/>
      <c r="RRN6" s="27"/>
      <c r="RRO6" s="27"/>
      <c r="RRP6" s="27"/>
      <c r="RRQ6" s="27"/>
      <c r="RRR6" s="27"/>
      <c r="RRS6" s="27"/>
      <c r="RRT6" s="27"/>
      <c r="RRU6" s="27"/>
      <c r="RRV6" s="27"/>
      <c r="RRW6" s="27"/>
      <c r="RRX6" s="27"/>
      <c r="RRY6" s="27"/>
      <c r="RRZ6" s="27"/>
      <c r="RSA6" s="27"/>
      <c r="RSB6" s="27"/>
      <c r="RSC6" s="27"/>
      <c r="RSD6" s="27"/>
      <c r="RSE6" s="27"/>
      <c r="RSF6" s="27"/>
      <c r="RSG6" s="27"/>
      <c r="RSH6" s="27"/>
      <c r="RSI6" s="27"/>
      <c r="RSJ6" s="27"/>
      <c r="RSK6" s="27"/>
      <c r="RSL6" s="27"/>
      <c r="RSM6" s="27"/>
      <c r="RSN6" s="27"/>
      <c r="RSO6" s="27"/>
      <c r="RSP6" s="27"/>
      <c r="RSQ6" s="27"/>
      <c r="RSR6" s="27"/>
      <c r="RSS6" s="27"/>
      <c r="RST6" s="27"/>
      <c r="RSU6" s="27"/>
      <c r="RSV6" s="27"/>
      <c r="RSW6" s="27"/>
      <c r="RSX6" s="27"/>
      <c r="RSY6" s="27"/>
      <c r="RSZ6" s="27"/>
      <c r="RTA6" s="27"/>
      <c r="RTB6" s="27"/>
      <c r="RTC6" s="27"/>
      <c r="RTD6" s="27"/>
      <c r="RTE6" s="27"/>
      <c r="RTF6" s="27"/>
      <c r="RTG6" s="27"/>
      <c r="RTH6" s="27"/>
      <c r="RTI6" s="27"/>
      <c r="RTJ6" s="27"/>
      <c r="RTK6" s="27"/>
      <c r="RTL6" s="27"/>
      <c r="RTM6" s="27"/>
      <c r="RTN6" s="27"/>
      <c r="RTO6" s="27"/>
      <c r="RTP6" s="27"/>
      <c r="RTQ6" s="27"/>
      <c r="RTR6" s="27"/>
      <c r="RTS6" s="27"/>
      <c r="RTT6" s="27"/>
      <c r="RTU6" s="27"/>
      <c r="RTV6" s="27"/>
      <c r="RTW6" s="27"/>
      <c r="RTX6" s="27"/>
      <c r="RTY6" s="27"/>
      <c r="RTZ6" s="27"/>
      <c r="RUA6" s="27"/>
      <c r="RUB6" s="27"/>
      <c r="RUC6" s="27"/>
      <c r="RUD6" s="27"/>
      <c r="RUE6" s="27"/>
      <c r="RUF6" s="27"/>
      <c r="RUG6" s="27"/>
      <c r="RUH6" s="27"/>
      <c r="RUI6" s="27"/>
      <c r="RUJ6" s="27"/>
      <c r="RUK6" s="27"/>
      <c r="RUL6" s="27"/>
      <c r="RUM6" s="27"/>
      <c r="RUN6" s="27"/>
      <c r="RUO6" s="27"/>
      <c r="RUP6" s="27"/>
      <c r="RUQ6" s="27"/>
      <c r="RUR6" s="27"/>
      <c r="RUS6" s="27"/>
      <c r="RUT6" s="27"/>
      <c r="RUU6" s="27"/>
      <c r="RUV6" s="27"/>
      <c r="RUW6" s="27"/>
      <c r="RUX6" s="27"/>
      <c r="RUY6" s="27"/>
      <c r="RUZ6" s="27"/>
      <c r="RVA6" s="27"/>
      <c r="RVB6" s="27"/>
      <c r="RVC6" s="27"/>
      <c r="RVD6" s="27"/>
      <c r="RVE6" s="27"/>
      <c r="RVF6" s="27"/>
      <c r="RVG6" s="27"/>
      <c r="RVH6" s="27"/>
      <c r="RVI6" s="27"/>
      <c r="RVJ6" s="27"/>
      <c r="RVK6" s="27"/>
      <c r="RVL6" s="27"/>
      <c r="RVM6" s="27"/>
      <c r="RVN6" s="27"/>
      <c r="RVO6" s="27"/>
      <c r="RVP6" s="27"/>
      <c r="RVQ6" s="27"/>
      <c r="RVR6" s="27"/>
      <c r="RVS6" s="27"/>
      <c r="RVT6" s="27"/>
      <c r="RVU6" s="27"/>
      <c r="RVV6" s="27"/>
      <c r="RVW6" s="27"/>
      <c r="RVX6" s="27"/>
      <c r="RVY6" s="27"/>
      <c r="RVZ6" s="27"/>
      <c r="RWA6" s="27"/>
      <c r="RWB6" s="27"/>
      <c r="RWC6" s="27"/>
      <c r="RWD6" s="27"/>
      <c r="RWE6" s="27"/>
      <c r="RWF6" s="27"/>
      <c r="RWG6" s="27"/>
      <c r="RWH6" s="27"/>
      <c r="RWI6" s="27"/>
      <c r="RWJ6" s="27"/>
      <c r="RWK6" s="27"/>
      <c r="RWL6" s="27"/>
      <c r="RWM6" s="27"/>
      <c r="RWN6" s="27"/>
      <c r="RWO6" s="27"/>
      <c r="RWP6" s="27"/>
      <c r="RWQ6" s="27"/>
      <c r="RWR6" s="27"/>
      <c r="RWS6" s="27"/>
      <c r="RWT6" s="27"/>
      <c r="RWU6" s="27"/>
      <c r="RWV6" s="27"/>
      <c r="RWW6" s="27"/>
      <c r="RWX6" s="27"/>
      <c r="RWY6" s="27"/>
      <c r="RWZ6" s="27"/>
      <c r="RXA6" s="27"/>
      <c r="RXB6" s="27"/>
      <c r="RXC6" s="27"/>
      <c r="RXD6" s="27"/>
      <c r="RXE6" s="27"/>
      <c r="RXF6" s="27"/>
      <c r="RXG6" s="27"/>
      <c r="RXH6" s="27"/>
      <c r="RXI6" s="27"/>
      <c r="RXJ6" s="27"/>
      <c r="RXK6" s="27"/>
      <c r="RXL6" s="27"/>
      <c r="RXM6" s="27"/>
      <c r="RXN6" s="27"/>
      <c r="RXO6" s="27"/>
      <c r="RXP6" s="27"/>
      <c r="RXQ6" s="27"/>
      <c r="RXR6" s="27"/>
      <c r="RXS6" s="27"/>
      <c r="RXT6" s="27"/>
      <c r="RXU6" s="27"/>
      <c r="RXV6" s="27"/>
      <c r="RXW6" s="27"/>
      <c r="RXX6" s="27"/>
      <c r="RXY6" s="27"/>
      <c r="RXZ6" s="27"/>
      <c r="RYA6" s="27"/>
      <c r="RYB6" s="27"/>
      <c r="RYC6" s="27"/>
      <c r="RYD6" s="27"/>
      <c r="RYE6" s="27"/>
      <c r="RYF6" s="27"/>
      <c r="RYG6" s="27"/>
      <c r="RYH6" s="27"/>
      <c r="RYI6" s="27"/>
      <c r="RYJ6" s="27"/>
      <c r="RYK6" s="27"/>
      <c r="RYL6" s="27"/>
      <c r="RYM6" s="27"/>
      <c r="RYN6" s="27"/>
      <c r="RYO6" s="27"/>
      <c r="RYP6" s="27"/>
      <c r="RYQ6" s="27"/>
      <c r="RYR6" s="27"/>
      <c r="RYS6" s="27"/>
      <c r="RYT6" s="27"/>
      <c r="RYU6" s="27"/>
      <c r="RYV6" s="27"/>
      <c r="RYW6" s="27"/>
      <c r="RYX6" s="27"/>
      <c r="RYY6" s="27"/>
      <c r="RYZ6" s="27"/>
      <c r="RZA6" s="27"/>
      <c r="RZB6" s="27"/>
      <c r="RZC6" s="27"/>
      <c r="RZD6" s="27"/>
      <c r="RZE6" s="27"/>
      <c r="RZF6" s="27"/>
      <c r="RZG6" s="27"/>
      <c r="RZH6" s="27"/>
      <c r="RZI6" s="27"/>
      <c r="RZJ6" s="27"/>
      <c r="RZK6" s="27"/>
      <c r="RZL6" s="27"/>
      <c r="RZM6" s="27"/>
      <c r="RZN6" s="27"/>
      <c r="RZO6" s="27"/>
      <c r="RZP6" s="27"/>
      <c r="RZQ6" s="27"/>
      <c r="RZR6" s="27"/>
      <c r="RZS6" s="27"/>
      <c r="RZT6" s="27"/>
      <c r="RZU6" s="27"/>
      <c r="RZV6" s="27"/>
      <c r="RZW6" s="27"/>
      <c r="RZX6" s="27"/>
      <c r="RZY6" s="27"/>
      <c r="RZZ6" s="27"/>
      <c r="SAA6" s="27"/>
      <c r="SAB6" s="27"/>
      <c r="SAC6" s="27"/>
      <c r="SAD6" s="27"/>
      <c r="SAE6" s="27"/>
      <c r="SAF6" s="27"/>
      <c r="SAG6" s="27"/>
      <c r="SAH6" s="27"/>
      <c r="SAI6" s="27"/>
      <c r="SAJ6" s="27"/>
      <c r="SAK6" s="27"/>
      <c r="SAL6" s="27"/>
      <c r="SAM6" s="27"/>
      <c r="SAN6" s="27"/>
      <c r="SAO6" s="27"/>
      <c r="SAP6" s="27"/>
      <c r="SAQ6" s="27"/>
      <c r="SAR6" s="27"/>
      <c r="SAS6" s="27"/>
      <c r="SAT6" s="27"/>
      <c r="SAU6" s="27"/>
      <c r="SAV6" s="27"/>
      <c r="SAW6" s="27"/>
      <c r="SAX6" s="27"/>
      <c r="SAY6" s="27"/>
      <c r="SAZ6" s="27"/>
      <c r="SBA6" s="27"/>
      <c r="SBB6" s="27"/>
      <c r="SBC6" s="27"/>
      <c r="SBD6" s="27"/>
      <c r="SBE6" s="27"/>
      <c r="SBF6" s="27"/>
      <c r="SBG6" s="27"/>
      <c r="SBH6" s="27"/>
      <c r="SBI6" s="27"/>
      <c r="SBJ6" s="27"/>
      <c r="SBK6" s="27"/>
      <c r="SBL6" s="27"/>
      <c r="SBM6" s="27"/>
      <c r="SBN6" s="27"/>
      <c r="SBO6" s="27"/>
      <c r="SBP6" s="27"/>
      <c r="SBQ6" s="27"/>
      <c r="SBR6" s="27"/>
      <c r="SBS6" s="27"/>
      <c r="SBT6" s="27"/>
      <c r="SBU6" s="27"/>
      <c r="SBV6" s="27"/>
      <c r="SBW6" s="27"/>
      <c r="SBX6" s="27"/>
      <c r="SBY6" s="27"/>
      <c r="SBZ6" s="27"/>
      <c r="SCA6" s="27"/>
      <c r="SCB6" s="27"/>
      <c r="SCC6" s="27"/>
      <c r="SCD6" s="27"/>
      <c r="SCE6" s="27"/>
      <c r="SCF6" s="27"/>
      <c r="SCG6" s="27"/>
      <c r="SCH6" s="27"/>
      <c r="SCI6" s="27"/>
      <c r="SCJ6" s="27"/>
      <c r="SCK6" s="27"/>
      <c r="SCL6" s="27"/>
      <c r="SCM6" s="27"/>
      <c r="SCN6" s="27"/>
      <c r="SCO6" s="27"/>
      <c r="SCP6" s="27"/>
      <c r="SCQ6" s="27"/>
      <c r="SCR6" s="27"/>
      <c r="SCS6" s="27"/>
      <c r="SCT6" s="27"/>
      <c r="SCU6" s="27"/>
      <c r="SCV6" s="27"/>
      <c r="SCW6" s="27"/>
      <c r="SCX6" s="27"/>
      <c r="SCY6" s="27"/>
      <c r="SCZ6" s="27"/>
      <c r="SDA6" s="27"/>
      <c r="SDB6" s="27"/>
      <c r="SDC6" s="27"/>
      <c r="SDD6" s="27"/>
      <c r="SDE6" s="27"/>
      <c r="SDF6" s="27"/>
      <c r="SDG6" s="27"/>
      <c r="SDH6" s="27"/>
      <c r="SDI6" s="27"/>
      <c r="SDJ6" s="27"/>
      <c r="SDK6" s="27"/>
      <c r="SDL6" s="27"/>
      <c r="SDM6" s="27"/>
      <c r="SDN6" s="27"/>
      <c r="SDO6" s="27"/>
      <c r="SDP6" s="27"/>
      <c r="SDQ6" s="27"/>
      <c r="SDR6" s="27"/>
      <c r="SDS6" s="27"/>
      <c r="SDT6" s="27"/>
      <c r="SDU6" s="27"/>
      <c r="SDV6" s="27"/>
      <c r="SDW6" s="27"/>
      <c r="SDX6" s="27"/>
      <c r="SDY6" s="27"/>
      <c r="SDZ6" s="27"/>
      <c r="SEA6" s="27"/>
      <c r="SEB6" s="27"/>
      <c r="SEC6" s="27"/>
      <c r="SED6" s="27"/>
      <c r="SEE6" s="27"/>
      <c r="SEF6" s="27"/>
      <c r="SEG6" s="27"/>
      <c r="SEH6" s="27"/>
      <c r="SEI6" s="27"/>
      <c r="SEJ6" s="27"/>
      <c r="SEK6" s="27"/>
      <c r="SEL6" s="27"/>
      <c r="SEM6" s="27"/>
      <c r="SEN6" s="27"/>
      <c r="SEO6" s="27"/>
      <c r="SEP6" s="27"/>
      <c r="SEQ6" s="27"/>
      <c r="SER6" s="27"/>
      <c r="SES6" s="27"/>
      <c r="SET6" s="27"/>
      <c r="SEU6" s="27"/>
      <c r="SEV6" s="27"/>
      <c r="SEW6" s="27"/>
      <c r="SEX6" s="27"/>
      <c r="SEY6" s="27"/>
      <c r="SEZ6" s="27"/>
      <c r="SFA6" s="27"/>
      <c r="SFB6" s="27"/>
      <c r="SFC6" s="27"/>
      <c r="SFD6" s="27"/>
      <c r="SFE6" s="27"/>
      <c r="SFF6" s="27"/>
      <c r="SFG6" s="27"/>
      <c r="SFH6" s="27"/>
      <c r="SFI6" s="27"/>
      <c r="SFJ6" s="27"/>
      <c r="SFK6" s="27"/>
      <c r="SFL6" s="27"/>
      <c r="SFM6" s="27"/>
      <c r="SFN6" s="27"/>
      <c r="SFO6" s="27"/>
      <c r="SFP6" s="27"/>
      <c r="SFQ6" s="27"/>
      <c r="SFR6" s="27"/>
      <c r="SFS6" s="27"/>
      <c r="SFT6" s="27"/>
      <c r="SFU6" s="27"/>
      <c r="SFV6" s="27"/>
      <c r="SFW6" s="27"/>
      <c r="SFX6" s="27"/>
      <c r="SFY6" s="27"/>
      <c r="SFZ6" s="27"/>
      <c r="SGA6" s="27"/>
      <c r="SGB6" s="27"/>
      <c r="SGC6" s="27"/>
      <c r="SGD6" s="27"/>
      <c r="SGE6" s="27"/>
      <c r="SGF6" s="27"/>
      <c r="SGG6" s="27"/>
      <c r="SGH6" s="27"/>
      <c r="SGI6" s="27"/>
      <c r="SGJ6" s="27"/>
      <c r="SGK6" s="27"/>
      <c r="SGL6" s="27"/>
      <c r="SGM6" s="27"/>
      <c r="SGN6" s="27"/>
      <c r="SGO6" s="27"/>
      <c r="SGP6" s="27"/>
      <c r="SGQ6" s="27"/>
      <c r="SGR6" s="27"/>
      <c r="SGS6" s="27"/>
      <c r="SGT6" s="27"/>
      <c r="SGU6" s="27"/>
      <c r="SGV6" s="27"/>
      <c r="SGW6" s="27"/>
      <c r="SGX6" s="27"/>
      <c r="SGY6" s="27"/>
      <c r="SGZ6" s="27"/>
      <c r="SHA6" s="27"/>
      <c r="SHB6" s="27"/>
      <c r="SHC6" s="27"/>
      <c r="SHD6" s="27"/>
      <c r="SHE6" s="27"/>
      <c r="SHF6" s="27"/>
      <c r="SHG6" s="27"/>
      <c r="SHH6" s="27"/>
      <c r="SHI6" s="27"/>
      <c r="SHJ6" s="27"/>
      <c r="SHK6" s="27"/>
      <c r="SHL6" s="27"/>
      <c r="SHM6" s="27"/>
      <c r="SHN6" s="27"/>
      <c r="SHO6" s="27"/>
      <c r="SHP6" s="27"/>
      <c r="SHQ6" s="27"/>
      <c r="SHR6" s="27"/>
      <c r="SHS6" s="27"/>
      <c r="SHT6" s="27"/>
      <c r="SHU6" s="27"/>
      <c r="SHV6" s="27"/>
      <c r="SHW6" s="27"/>
      <c r="SHX6" s="27"/>
      <c r="SHY6" s="27"/>
      <c r="SHZ6" s="27"/>
      <c r="SIA6" s="27"/>
      <c r="SIB6" s="27"/>
      <c r="SIC6" s="27"/>
      <c r="SID6" s="27"/>
      <c r="SIE6" s="27"/>
      <c r="SIF6" s="27"/>
      <c r="SIG6" s="27"/>
      <c r="SIH6" s="27"/>
      <c r="SII6" s="27"/>
      <c r="SIJ6" s="27"/>
      <c r="SIK6" s="27"/>
      <c r="SIL6" s="27"/>
      <c r="SIM6" s="27"/>
      <c r="SIN6" s="27"/>
      <c r="SIO6" s="27"/>
      <c r="SIP6" s="27"/>
      <c r="SIQ6" s="27"/>
      <c r="SIR6" s="27"/>
      <c r="SIS6" s="27"/>
      <c r="SIT6" s="27"/>
      <c r="SIU6" s="27"/>
      <c r="SIV6" s="27"/>
      <c r="SIW6" s="27"/>
      <c r="SIX6" s="27"/>
      <c r="SIY6" s="27"/>
      <c r="SIZ6" s="27"/>
      <c r="SJA6" s="27"/>
      <c r="SJB6" s="27"/>
      <c r="SJC6" s="27"/>
      <c r="SJD6" s="27"/>
      <c r="SJE6" s="27"/>
      <c r="SJF6" s="27"/>
      <c r="SJG6" s="27"/>
      <c r="SJH6" s="27"/>
      <c r="SJI6" s="27"/>
      <c r="SJJ6" s="27"/>
      <c r="SJK6" s="27"/>
      <c r="SJL6" s="27"/>
      <c r="SJM6" s="27"/>
      <c r="SJN6" s="27"/>
      <c r="SJO6" s="27"/>
      <c r="SJP6" s="27"/>
      <c r="SJQ6" s="27"/>
      <c r="SJR6" s="27"/>
      <c r="SJS6" s="27"/>
      <c r="SJT6" s="27"/>
      <c r="SJU6" s="27"/>
      <c r="SJV6" s="27"/>
      <c r="SJW6" s="27"/>
      <c r="SJX6" s="27"/>
      <c r="SJY6" s="27"/>
      <c r="SJZ6" s="27"/>
      <c r="SKA6" s="27"/>
      <c r="SKB6" s="27"/>
      <c r="SKC6" s="27"/>
      <c r="SKD6" s="27"/>
      <c r="SKE6" s="27"/>
      <c r="SKF6" s="27"/>
      <c r="SKG6" s="27"/>
      <c r="SKH6" s="27"/>
      <c r="SKI6" s="27"/>
      <c r="SKJ6" s="27"/>
      <c r="SKK6" s="27"/>
      <c r="SKL6" s="27"/>
      <c r="SKM6" s="27"/>
      <c r="SKN6" s="27"/>
      <c r="SKO6" s="27"/>
      <c r="SKP6" s="27"/>
      <c r="SKQ6" s="27"/>
      <c r="SKR6" s="27"/>
      <c r="SKS6" s="27"/>
      <c r="SKT6" s="27"/>
      <c r="SKU6" s="27"/>
      <c r="SKV6" s="27"/>
      <c r="SKW6" s="27"/>
      <c r="SKX6" s="27"/>
      <c r="SKY6" s="27"/>
      <c r="SKZ6" s="27"/>
      <c r="SLA6" s="27"/>
      <c r="SLB6" s="27"/>
      <c r="SLC6" s="27"/>
      <c r="SLD6" s="27"/>
      <c r="SLE6" s="27"/>
      <c r="SLF6" s="27"/>
      <c r="SLG6" s="27"/>
      <c r="SLH6" s="27"/>
      <c r="SLI6" s="27"/>
      <c r="SLJ6" s="27"/>
      <c r="SLK6" s="27"/>
      <c r="SLL6" s="27"/>
      <c r="SLM6" s="27"/>
      <c r="SLN6" s="27"/>
      <c r="SLO6" s="27"/>
      <c r="SLP6" s="27"/>
      <c r="SLQ6" s="27"/>
      <c r="SLR6" s="27"/>
      <c r="SLS6" s="27"/>
      <c r="SLT6" s="27"/>
      <c r="SLU6" s="27"/>
      <c r="SLV6" s="27"/>
      <c r="SLW6" s="27"/>
      <c r="SLX6" s="27"/>
      <c r="SLY6" s="27"/>
      <c r="SLZ6" s="27"/>
      <c r="SMA6" s="27"/>
      <c r="SMB6" s="27"/>
      <c r="SMC6" s="27"/>
      <c r="SMD6" s="27"/>
      <c r="SME6" s="27"/>
      <c r="SMF6" s="27"/>
      <c r="SMG6" s="27"/>
      <c r="SMH6" s="27"/>
      <c r="SMI6" s="27"/>
      <c r="SMJ6" s="27"/>
      <c r="SMK6" s="27"/>
      <c r="SML6" s="27"/>
      <c r="SMM6" s="27"/>
      <c r="SMN6" s="27"/>
      <c r="SMO6" s="27"/>
      <c r="SMP6" s="27"/>
      <c r="SMQ6" s="27"/>
      <c r="SMR6" s="27"/>
      <c r="SMS6" s="27"/>
      <c r="SMT6" s="27"/>
      <c r="SMU6" s="27"/>
      <c r="SMV6" s="27"/>
      <c r="SMW6" s="27"/>
      <c r="SMX6" s="27"/>
      <c r="SMY6" s="27"/>
      <c r="SMZ6" s="27"/>
      <c r="SNA6" s="27"/>
      <c r="SNB6" s="27"/>
      <c r="SNC6" s="27"/>
      <c r="SND6" s="27"/>
      <c r="SNE6" s="27"/>
      <c r="SNF6" s="27"/>
      <c r="SNG6" s="27"/>
      <c r="SNH6" s="27"/>
      <c r="SNI6" s="27"/>
      <c r="SNJ6" s="27"/>
      <c r="SNK6" s="27"/>
      <c r="SNL6" s="27"/>
      <c r="SNM6" s="27"/>
      <c r="SNN6" s="27"/>
      <c r="SNO6" s="27"/>
      <c r="SNP6" s="27"/>
      <c r="SNQ6" s="27"/>
      <c r="SNR6" s="27"/>
      <c r="SNS6" s="27"/>
      <c r="SNT6" s="27"/>
      <c r="SNU6" s="27"/>
      <c r="SNV6" s="27"/>
      <c r="SNW6" s="27"/>
      <c r="SNX6" s="27"/>
      <c r="SNY6" s="27"/>
      <c r="SNZ6" s="27"/>
      <c r="SOA6" s="27"/>
      <c r="SOB6" s="27"/>
      <c r="SOC6" s="27"/>
      <c r="SOD6" s="27"/>
      <c r="SOE6" s="27"/>
      <c r="SOF6" s="27"/>
      <c r="SOG6" s="27"/>
      <c r="SOH6" s="27"/>
      <c r="SOI6" s="27"/>
      <c r="SOJ6" s="27"/>
      <c r="SOK6" s="27"/>
      <c r="SOL6" s="27"/>
      <c r="SOM6" s="27"/>
      <c r="SON6" s="27"/>
      <c r="SOO6" s="27"/>
      <c r="SOP6" s="27"/>
      <c r="SOQ6" s="27"/>
      <c r="SOR6" s="27"/>
      <c r="SOS6" s="27"/>
      <c r="SOT6" s="27"/>
      <c r="SOU6" s="27"/>
      <c r="SOV6" s="27"/>
      <c r="SOW6" s="27"/>
      <c r="SOX6" s="27"/>
      <c r="SOY6" s="27"/>
      <c r="SOZ6" s="27"/>
      <c r="SPA6" s="27"/>
      <c r="SPB6" s="27"/>
      <c r="SPC6" s="27"/>
      <c r="SPD6" s="27"/>
      <c r="SPE6" s="27"/>
      <c r="SPF6" s="27"/>
      <c r="SPG6" s="27"/>
      <c r="SPH6" s="27"/>
      <c r="SPI6" s="27"/>
      <c r="SPJ6" s="27"/>
      <c r="SPK6" s="27"/>
      <c r="SPL6" s="27"/>
      <c r="SPM6" s="27"/>
      <c r="SPN6" s="27"/>
      <c r="SPO6" s="27"/>
      <c r="SPP6" s="27"/>
      <c r="SPQ6" s="27"/>
      <c r="SPR6" s="27"/>
      <c r="SPS6" s="27"/>
      <c r="SPT6" s="27"/>
      <c r="SPU6" s="27"/>
      <c r="SPV6" s="27"/>
      <c r="SPW6" s="27"/>
      <c r="SPX6" s="27"/>
      <c r="SPY6" s="27"/>
      <c r="SPZ6" s="27"/>
      <c r="SQA6" s="27"/>
      <c r="SQB6" s="27"/>
      <c r="SQC6" s="27"/>
      <c r="SQD6" s="27"/>
      <c r="SQE6" s="27"/>
      <c r="SQF6" s="27"/>
      <c r="SQG6" s="27"/>
      <c r="SQH6" s="27"/>
      <c r="SQI6" s="27"/>
      <c r="SQJ6" s="27"/>
      <c r="SQK6" s="27"/>
      <c r="SQL6" s="27"/>
      <c r="SQM6" s="27"/>
      <c r="SQN6" s="27"/>
      <c r="SQO6" s="27"/>
      <c r="SQP6" s="27"/>
      <c r="SQQ6" s="27"/>
      <c r="SQR6" s="27"/>
      <c r="SQS6" s="27"/>
      <c r="SQT6" s="27"/>
      <c r="SQU6" s="27"/>
      <c r="SQV6" s="27"/>
      <c r="SQW6" s="27"/>
      <c r="SQX6" s="27"/>
      <c r="SQY6" s="27"/>
      <c r="SQZ6" s="27"/>
      <c r="SRA6" s="27"/>
      <c r="SRB6" s="27"/>
      <c r="SRC6" s="27"/>
      <c r="SRD6" s="27"/>
      <c r="SRE6" s="27"/>
      <c r="SRF6" s="27"/>
      <c r="SRG6" s="27"/>
      <c r="SRH6" s="27"/>
      <c r="SRI6" s="27"/>
      <c r="SRJ6" s="27"/>
      <c r="SRK6" s="27"/>
      <c r="SRL6" s="27"/>
      <c r="SRM6" s="27"/>
      <c r="SRN6" s="27"/>
      <c r="SRO6" s="27"/>
      <c r="SRP6" s="27"/>
      <c r="SRQ6" s="27"/>
      <c r="SRR6" s="27"/>
      <c r="SRS6" s="27"/>
      <c r="SRT6" s="27"/>
      <c r="SRU6" s="27"/>
      <c r="SRV6" s="27"/>
      <c r="SRW6" s="27"/>
      <c r="SRX6" s="27"/>
      <c r="SRY6" s="27"/>
      <c r="SRZ6" s="27"/>
      <c r="SSA6" s="27"/>
      <c r="SSB6" s="27"/>
      <c r="SSC6" s="27"/>
      <c r="SSD6" s="27"/>
      <c r="SSE6" s="27"/>
      <c r="SSF6" s="27"/>
      <c r="SSG6" s="27"/>
      <c r="SSH6" s="27"/>
      <c r="SSI6" s="27"/>
      <c r="SSJ6" s="27"/>
      <c r="SSK6" s="27"/>
      <c r="SSL6" s="27"/>
      <c r="SSM6" s="27"/>
      <c r="SSN6" s="27"/>
      <c r="SSO6" s="27"/>
      <c r="SSP6" s="27"/>
      <c r="SSQ6" s="27"/>
      <c r="SSR6" s="27"/>
      <c r="SSS6" s="27"/>
      <c r="SST6" s="27"/>
      <c r="SSU6" s="27"/>
      <c r="SSV6" s="27"/>
      <c r="SSW6" s="27"/>
      <c r="SSX6" s="27"/>
      <c r="SSY6" s="27"/>
      <c r="SSZ6" s="27"/>
      <c r="STA6" s="27"/>
      <c r="STB6" s="27"/>
      <c r="STC6" s="27"/>
      <c r="STD6" s="27"/>
      <c r="STE6" s="27"/>
      <c r="STF6" s="27"/>
      <c r="STG6" s="27"/>
      <c r="STH6" s="27"/>
      <c r="STI6" s="27"/>
      <c r="STJ6" s="27"/>
      <c r="STK6" s="27"/>
      <c r="STL6" s="27"/>
      <c r="STM6" s="27"/>
      <c r="STN6" s="27"/>
      <c r="STO6" s="27"/>
      <c r="STP6" s="27"/>
      <c r="STQ6" s="27"/>
      <c r="STR6" s="27"/>
      <c r="STS6" s="27"/>
      <c r="STT6" s="27"/>
      <c r="STU6" s="27"/>
      <c r="STV6" s="27"/>
      <c r="STW6" s="27"/>
      <c r="STX6" s="27"/>
      <c r="STY6" s="27"/>
      <c r="STZ6" s="27"/>
      <c r="SUA6" s="27"/>
      <c r="SUB6" s="27"/>
      <c r="SUC6" s="27"/>
      <c r="SUD6" s="27"/>
      <c r="SUE6" s="27"/>
      <c r="SUF6" s="27"/>
      <c r="SUG6" s="27"/>
      <c r="SUH6" s="27"/>
      <c r="SUI6" s="27"/>
      <c r="SUJ6" s="27"/>
      <c r="SUK6" s="27"/>
      <c r="SUL6" s="27"/>
      <c r="SUM6" s="27"/>
      <c r="SUN6" s="27"/>
      <c r="SUO6" s="27"/>
      <c r="SUP6" s="27"/>
      <c r="SUQ6" s="27"/>
      <c r="SUR6" s="27"/>
      <c r="SUS6" s="27"/>
      <c r="SUT6" s="27"/>
      <c r="SUU6" s="27"/>
      <c r="SUV6" s="27"/>
      <c r="SUW6" s="27"/>
      <c r="SUX6" s="27"/>
      <c r="SUY6" s="27"/>
      <c r="SUZ6" s="27"/>
      <c r="SVA6" s="27"/>
      <c r="SVB6" s="27"/>
      <c r="SVC6" s="27"/>
      <c r="SVD6" s="27"/>
      <c r="SVE6" s="27"/>
      <c r="SVF6" s="27"/>
      <c r="SVG6" s="27"/>
      <c r="SVH6" s="27"/>
      <c r="SVI6" s="27"/>
      <c r="SVJ6" s="27"/>
      <c r="SVK6" s="27"/>
      <c r="SVL6" s="27"/>
      <c r="SVM6" s="27"/>
      <c r="SVN6" s="27"/>
      <c r="SVO6" s="27"/>
      <c r="SVP6" s="27"/>
      <c r="SVQ6" s="27"/>
      <c r="SVR6" s="27"/>
      <c r="SVS6" s="27"/>
      <c r="SVT6" s="27"/>
      <c r="SVU6" s="27"/>
      <c r="SVV6" s="27"/>
      <c r="SVW6" s="27"/>
      <c r="SVX6" s="27"/>
      <c r="SVY6" s="27"/>
      <c r="SVZ6" s="27"/>
      <c r="SWA6" s="27"/>
      <c r="SWB6" s="27"/>
      <c r="SWC6" s="27"/>
      <c r="SWD6" s="27"/>
      <c r="SWE6" s="27"/>
      <c r="SWF6" s="27"/>
      <c r="SWG6" s="27"/>
      <c r="SWH6" s="27"/>
      <c r="SWI6" s="27"/>
      <c r="SWJ6" s="27"/>
      <c r="SWK6" s="27"/>
      <c r="SWL6" s="27"/>
      <c r="SWM6" s="27"/>
      <c r="SWN6" s="27"/>
      <c r="SWO6" s="27"/>
      <c r="SWP6" s="27"/>
      <c r="SWQ6" s="27"/>
      <c r="SWR6" s="27"/>
      <c r="SWS6" s="27"/>
      <c r="SWT6" s="27"/>
      <c r="SWU6" s="27"/>
      <c r="SWV6" s="27"/>
      <c r="SWW6" s="27"/>
      <c r="SWX6" s="27"/>
      <c r="SWY6" s="27"/>
      <c r="SWZ6" s="27"/>
      <c r="SXA6" s="27"/>
      <c r="SXB6" s="27"/>
      <c r="SXC6" s="27"/>
      <c r="SXD6" s="27"/>
      <c r="SXE6" s="27"/>
      <c r="SXF6" s="27"/>
      <c r="SXG6" s="27"/>
      <c r="SXH6" s="27"/>
      <c r="SXI6" s="27"/>
      <c r="SXJ6" s="27"/>
      <c r="SXK6" s="27"/>
      <c r="SXL6" s="27"/>
      <c r="SXM6" s="27"/>
      <c r="SXN6" s="27"/>
      <c r="SXO6" s="27"/>
      <c r="SXP6" s="27"/>
      <c r="SXQ6" s="27"/>
      <c r="SXR6" s="27"/>
      <c r="SXS6" s="27"/>
      <c r="SXT6" s="27"/>
      <c r="SXU6" s="27"/>
      <c r="SXV6" s="27"/>
      <c r="SXW6" s="27"/>
      <c r="SXX6" s="27"/>
      <c r="SXY6" s="27"/>
      <c r="SXZ6" s="27"/>
      <c r="SYA6" s="27"/>
      <c r="SYB6" s="27"/>
      <c r="SYC6" s="27"/>
      <c r="SYD6" s="27"/>
      <c r="SYE6" s="27"/>
      <c r="SYF6" s="27"/>
      <c r="SYG6" s="27"/>
      <c r="SYH6" s="27"/>
      <c r="SYI6" s="27"/>
      <c r="SYJ6" s="27"/>
      <c r="SYK6" s="27"/>
      <c r="SYL6" s="27"/>
      <c r="SYM6" s="27"/>
      <c r="SYN6" s="27"/>
      <c r="SYO6" s="27"/>
      <c r="SYP6" s="27"/>
      <c r="SYQ6" s="27"/>
      <c r="SYR6" s="27"/>
      <c r="SYS6" s="27"/>
      <c r="SYT6" s="27"/>
      <c r="SYU6" s="27"/>
      <c r="SYV6" s="27"/>
      <c r="SYW6" s="27"/>
      <c r="SYX6" s="27"/>
      <c r="SYY6" s="27"/>
      <c r="SYZ6" s="27"/>
      <c r="SZA6" s="27"/>
      <c r="SZB6" s="27"/>
      <c r="SZC6" s="27"/>
      <c r="SZD6" s="27"/>
      <c r="SZE6" s="27"/>
      <c r="SZF6" s="27"/>
      <c r="SZG6" s="27"/>
      <c r="SZH6" s="27"/>
      <c r="SZI6" s="27"/>
      <c r="SZJ6" s="27"/>
      <c r="SZK6" s="27"/>
      <c r="SZL6" s="27"/>
      <c r="SZM6" s="27"/>
      <c r="SZN6" s="27"/>
      <c r="SZO6" s="27"/>
      <c r="SZP6" s="27"/>
      <c r="SZQ6" s="27"/>
      <c r="SZR6" s="27"/>
      <c r="SZS6" s="27"/>
      <c r="SZT6" s="27"/>
      <c r="SZU6" s="27"/>
      <c r="SZV6" s="27"/>
      <c r="SZW6" s="27"/>
      <c r="SZX6" s="27"/>
      <c r="SZY6" s="27"/>
      <c r="SZZ6" s="27"/>
      <c r="TAA6" s="27"/>
      <c r="TAB6" s="27"/>
      <c r="TAC6" s="27"/>
      <c r="TAD6" s="27"/>
      <c r="TAE6" s="27"/>
      <c r="TAF6" s="27"/>
      <c r="TAG6" s="27"/>
      <c r="TAH6" s="27"/>
      <c r="TAI6" s="27"/>
      <c r="TAJ6" s="27"/>
      <c r="TAK6" s="27"/>
      <c r="TAL6" s="27"/>
      <c r="TAM6" s="27"/>
      <c r="TAN6" s="27"/>
      <c r="TAO6" s="27"/>
      <c r="TAP6" s="27"/>
      <c r="TAQ6" s="27"/>
      <c r="TAR6" s="27"/>
      <c r="TAS6" s="27"/>
      <c r="TAT6" s="27"/>
      <c r="TAU6" s="27"/>
      <c r="TAV6" s="27"/>
      <c r="TAW6" s="27"/>
      <c r="TAX6" s="27"/>
      <c r="TAY6" s="27"/>
      <c r="TAZ6" s="27"/>
      <c r="TBA6" s="27"/>
      <c r="TBB6" s="27"/>
      <c r="TBC6" s="27"/>
      <c r="TBD6" s="27"/>
      <c r="TBE6" s="27"/>
      <c r="TBF6" s="27"/>
      <c r="TBG6" s="27"/>
      <c r="TBH6" s="27"/>
      <c r="TBI6" s="27"/>
      <c r="TBJ6" s="27"/>
      <c r="TBK6" s="27"/>
      <c r="TBL6" s="27"/>
      <c r="TBM6" s="27"/>
      <c r="TBN6" s="27"/>
      <c r="TBO6" s="27"/>
      <c r="TBP6" s="27"/>
      <c r="TBQ6" s="27"/>
      <c r="TBR6" s="27"/>
      <c r="TBS6" s="27"/>
      <c r="TBT6" s="27"/>
      <c r="TBU6" s="27"/>
      <c r="TBV6" s="27"/>
      <c r="TBW6" s="27"/>
      <c r="TBX6" s="27"/>
      <c r="TBY6" s="27"/>
      <c r="TBZ6" s="27"/>
      <c r="TCA6" s="27"/>
      <c r="TCB6" s="27"/>
      <c r="TCC6" s="27"/>
      <c r="TCD6" s="27"/>
      <c r="TCE6" s="27"/>
      <c r="TCF6" s="27"/>
      <c r="TCG6" s="27"/>
      <c r="TCH6" s="27"/>
      <c r="TCI6" s="27"/>
      <c r="TCJ6" s="27"/>
      <c r="TCK6" s="27"/>
      <c r="TCL6" s="27"/>
      <c r="TCM6" s="27"/>
      <c r="TCN6" s="27"/>
      <c r="TCO6" s="27"/>
      <c r="TCP6" s="27"/>
      <c r="TCQ6" s="27"/>
      <c r="TCR6" s="27"/>
      <c r="TCS6" s="27"/>
      <c r="TCT6" s="27"/>
      <c r="TCU6" s="27"/>
      <c r="TCV6" s="27"/>
      <c r="TCW6" s="27"/>
      <c r="TCX6" s="27"/>
      <c r="TCY6" s="27"/>
      <c r="TCZ6" s="27"/>
      <c r="TDA6" s="27"/>
      <c r="TDB6" s="27"/>
      <c r="TDC6" s="27"/>
      <c r="TDD6" s="27"/>
      <c r="TDE6" s="27"/>
      <c r="TDF6" s="27"/>
      <c r="TDG6" s="27"/>
      <c r="TDH6" s="27"/>
      <c r="TDI6" s="27"/>
      <c r="TDJ6" s="27"/>
      <c r="TDK6" s="27"/>
      <c r="TDL6" s="27"/>
      <c r="TDM6" s="27"/>
      <c r="TDN6" s="27"/>
      <c r="TDO6" s="27"/>
      <c r="TDP6" s="27"/>
      <c r="TDQ6" s="27"/>
      <c r="TDR6" s="27"/>
      <c r="TDS6" s="27"/>
      <c r="TDT6" s="27"/>
      <c r="TDU6" s="27"/>
      <c r="TDV6" s="27"/>
      <c r="TDW6" s="27"/>
      <c r="TDX6" s="27"/>
      <c r="TDY6" s="27"/>
      <c r="TDZ6" s="27"/>
      <c r="TEA6" s="27"/>
      <c r="TEB6" s="27"/>
      <c r="TEC6" s="27"/>
      <c r="TED6" s="27"/>
      <c r="TEE6" s="27"/>
      <c r="TEF6" s="27"/>
      <c r="TEG6" s="27"/>
      <c r="TEH6" s="27"/>
      <c r="TEI6" s="27"/>
      <c r="TEJ6" s="27"/>
      <c r="TEK6" s="27"/>
      <c r="TEL6" s="27"/>
      <c r="TEM6" s="27"/>
      <c r="TEN6" s="27"/>
      <c r="TEO6" s="27"/>
      <c r="TEP6" s="27"/>
      <c r="TEQ6" s="27"/>
      <c r="TER6" s="27"/>
      <c r="TES6" s="27"/>
      <c r="TET6" s="27"/>
      <c r="TEU6" s="27"/>
      <c r="TEV6" s="27"/>
      <c r="TEW6" s="27"/>
      <c r="TEX6" s="27"/>
      <c r="TEY6" s="27"/>
      <c r="TEZ6" s="27"/>
      <c r="TFA6" s="27"/>
      <c r="TFB6" s="27"/>
      <c r="TFC6" s="27"/>
      <c r="TFD6" s="27"/>
      <c r="TFE6" s="27"/>
      <c r="TFF6" s="27"/>
      <c r="TFG6" s="27"/>
      <c r="TFH6" s="27"/>
      <c r="TFI6" s="27"/>
      <c r="TFJ6" s="27"/>
      <c r="TFK6" s="27"/>
      <c r="TFL6" s="27"/>
      <c r="TFM6" s="27"/>
      <c r="TFN6" s="27"/>
      <c r="TFO6" s="27"/>
      <c r="TFP6" s="27"/>
      <c r="TFQ6" s="27"/>
      <c r="TFR6" s="27"/>
      <c r="TFS6" s="27"/>
      <c r="TFT6" s="27"/>
      <c r="TFU6" s="27"/>
      <c r="TFV6" s="27"/>
      <c r="TFW6" s="27"/>
      <c r="TFX6" s="27"/>
      <c r="TFY6" s="27"/>
      <c r="TFZ6" s="27"/>
      <c r="TGA6" s="27"/>
      <c r="TGB6" s="27"/>
      <c r="TGC6" s="27"/>
      <c r="TGD6" s="27"/>
      <c r="TGE6" s="27"/>
      <c r="TGF6" s="27"/>
      <c r="TGG6" s="27"/>
      <c r="TGH6" s="27"/>
      <c r="TGI6" s="27"/>
      <c r="TGJ6" s="27"/>
      <c r="TGK6" s="27"/>
      <c r="TGL6" s="27"/>
      <c r="TGM6" s="27"/>
      <c r="TGN6" s="27"/>
      <c r="TGO6" s="27"/>
      <c r="TGP6" s="27"/>
      <c r="TGQ6" s="27"/>
      <c r="TGR6" s="27"/>
      <c r="TGS6" s="27"/>
      <c r="TGT6" s="27"/>
      <c r="TGU6" s="27"/>
      <c r="TGV6" s="27"/>
      <c r="TGW6" s="27"/>
      <c r="TGX6" s="27"/>
      <c r="TGY6" s="27"/>
      <c r="TGZ6" s="27"/>
      <c r="THA6" s="27"/>
      <c r="THB6" s="27"/>
      <c r="THC6" s="27"/>
      <c r="THD6" s="27"/>
      <c r="THE6" s="27"/>
      <c r="THF6" s="27"/>
      <c r="THG6" s="27"/>
      <c r="THH6" s="27"/>
      <c r="THI6" s="27"/>
      <c r="THJ6" s="27"/>
      <c r="THK6" s="27"/>
      <c r="THL6" s="27"/>
      <c r="THM6" s="27"/>
      <c r="THN6" s="27"/>
      <c r="THO6" s="27"/>
      <c r="THP6" s="27"/>
      <c r="THQ6" s="27"/>
      <c r="THR6" s="27"/>
      <c r="THS6" s="27"/>
      <c r="THT6" s="27"/>
      <c r="THU6" s="27"/>
      <c r="THV6" s="27"/>
      <c r="THW6" s="27"/>
      <c r="THX6" s="27"/>
      <c r="THY6" s="27"/>
      <c r="THZ6" s="27"/>
      <c r="TIA6" s="27"/>
      <c r="TIB6" s="27"/>
      <c r="TIC6" s="27"/>
      <c r="TID6" s="27"/>
      <c r="TIE6" s="27"/>
      <c r="TIF6" s="27"/>
      <c r="TIG6" s="27"/>
      <c r="TIH6" s="27"/>
      <c r="TII6" s="27"/>
      <c r="TIJ6" s="27"/>
      <c r="TIK6" s="27"/>
      <c r="TIL6" s="27"/>
      <c r="TIM6" s="27"/>
      <c r="TIN6" s="27"/>
      <c r="TIO6" s="27"/>
      <c r="TIP6" s="27"/>
      <c r="TIQ6" s="27"/>
      <c r="TIR6" s="27"/>
      <c r="TIS6" s="27"/>
      <c r="TIT6" s="27"/>
      <c r="TIU6" s="27"/>
      <c r="TIV6" s="27"/>
      <c r="TIW6" s="27"/>
      <c r="TIX6" s="27"/>
      <c r="TIY6" s="27"/>
      <c r="TIZ6" s="27"/>
      <c r="TJA6" s="27"/>
      <c r="TJB6" s="27"/>
      <c r="TJC6" s="27"/>
      <c r="TJD6" s="27"/>
      <c r="TJE6" s="27"/>
      <c r="TJF6" s="27"/>
      <c r="TJG6" s="27"/>
      <c r="TJH6" s="27"/>
      <c r="TJI6" s="27"/>
      <c r="TJJ6" s="27"/>
      <c r="TJK6" s="27"/>
      <c r="TJL6" s="27"/>
      <c r="TJM6" s="27"/>
      <c r="TJN6" s="27"/>
      <c r="TJO6" s="27"/>
      <c r="TJP6" s="27"/>
      <c r="TJQ6" s="27"/>
      <c r="TJR6" s="27"/>
      <c r="TJS6" s="27"/>
      <c r="TJT6" s="27"/>
      <c r="TJU6" s="27"/>
      <c r="TJV6" s="27"/>
      <c r="TJW6" s="27"/>
      <c r="TJX6" s="27"/>
      <c r="TJY6" s="27"/>
      <c r="TJZ6" s="27"/>
      <c r="TKA6" s="27"/>
      <c r="TKB6" s="27"/>
      <c r="TKC6" s="27"/>
      <c r="TKD6" s="27"/>
      <c r="TKE6" s="27"/>
      <c r="TKF6" s="27"/>
      <c r="TKG6" s="27"/>
      <c r="TKH6" s="27"/>
      <c r="TKI6" s="27"/>
      <c r="TKJ6" s="27"/>
      <c r="TKK6" s="27"/>
      <c r="TKL6" s="27"/>
      <c r="TKM6" s="27"/>
      <c r="TKN6" s="27"/>
      <c r="TKO6" s="27"/>
      <c r="TKP6" s="27"/>
      <c r="TKQ6" s="27"/>
      <c r="TKR6" s="27"/>
      <c r="TKS6" s="27"/>
      <c r="TKT6" s="27"/>
      <c r="TKU6" s="27"/>
      <c r="TKV6" s="27"/>
      <c r="TKW6" s="27"/>
      <c r="TKX6" s="27"/>
      <c r="TKY6" s="27"/>
      <c r="TKZ6" s="27"/>
      <c r="TLA6" s="27"/>
      <c r="TLB6" s="27"/>
      <c r="TLC6" s="27"/>
      <c r="TLD6" s="27"/>
      <c r="TLE6" s="27"/>
      <c r="TLF6" s="27"/>
      <c r="TLG6" s="27"/>
      <c r="TLH6" s="27"/>
      <c r="TLI6" s="27"/>
      <c r="TLJ6" s="27"/>
      <c r="TLK6" s="27"/>
      <c r="TLL6" s="27"/>
      <c r="TLM6" s="27"/>
      <c r="TLN6" s="27"/>
      <c r="TLO6" s="27"/>
      <c r="TLP6" s="27"/>
      <c r="TLQ6" s="27"/>
      <c r="TLR6" s="27"/>
      <c r="TLS6" s="27"/>
      <c r="TLT6" s="27"/>
      <c r="TLU6" s="27"/>
      <c r="TLV6" s="27"/>
      <c r="TLW6" s="27"/>
      <c r="TLX6" s="27"/>
      <c r="TLY6" s="27"/>
      <c r="TLZ6" s="27"/>
      <c r="TMA6" s="27"/>
      <c r="TMB6" s="27"/>
      <c r="TMC6" s="27"/>
      <c r="TMD6" s="27"/>
      <c r="TME6" s="27"/>
      <c r="TMF6" s="27"/>
      <c r="TMG6" s="27"/>
      <c r="TMH6" s="27"/>
      <c r="TMI6" s="27"/>
      <c r="TMJ6" s="27"/>
      <c r="TMK6" s="27"/>
      <c r="TML6" s="27"/>
      <c r="TMM6" s="27"/>
      <c r="TMN6" s="27"/>
      <c r="TMO6" s="27"/>
      <c r="TMP6" s="27"/>
      <c r="TMQ6" s="27"/>
      <c r="TMR6" s="27"/>
      <c r="TMS6" s="27"/>
      <c r="TMT6" s="27"/>
      <c r="TMU6" s="27"/>
      <c r="TMV6" s="27"/>
      <c r="TMW6" s="27"/>
      <c r="TMX6" s="27"/>
      <c r="TMY6" s="27"/>
      <c r="TMZ6" s="27"/>
      <c r="TNA6" s="27"/>
      <c r="TNB6" s="27"/>
      <c r="TNC6" s="27"/>
      <c r="TND6" s="27"/>
      <c r="TNE6" s="27"/>
      <c r="TNF6" s="27"/>
      <c r="TNG6" s="27"/>
      <c r="TNH6" s="27"/>
      <c r="TNI6" s="27"/>
      <c r="TNJ6" s="27"/>
      <c r="TNK6" s="27"/>
      <c r="TNL6" s="27"/>
      <c r="TNM6" s="27"/>
      <c r="TNN6" s="27"/>
      <c r="TNO6" s="27"/>
      <c r="TNP6" s="27"/>
      <c r="TNQ6" s="27"/>
      <c r="TNR6" s="27"/>
      <c r="TNS6" s="27"/>
      <c r="TNT6" s="27"/>
      <c r="TNU6" s="27"/>
      <c r="TNV6" s="27"/>
      <c r="TNW6" s="27"/>
      <c r="TNX6" s="27"/>
      <c r="TNY6" s="27"/>
      <c r="TNZ6" s="27"/>
      <c r="TOA6" s="27"/>
      <c r="TOB6" s="27"/>
      <c r="TOC6" s="27"/>
      <c r="TOD6" s="27"/>
      <c r="TOE6" s="27"/>
      <c r="TOF6" s="27"/>
      <c r="TOG6" s="27"/>
      <c r="TOH6" s="27"/>
      <c r="TOI6" s="27"/>
      <c r="TOJ6" s="27"/>
      <c r="TOK6" s="27"/>
      <c r="TOL6" s="27"/>
      <c r="TOM6" s="27"/>
      <c r="TON6" s="27"/>
      <c r="TOO6" s="27"/>
      <c r="TOP6" s="27"/>
      <c r="TOQ6" s="27"/>
      <c r="TOR6" s="27"/>
      <c r="TOS6" s="27"/>
      <c r="TOT6" s="27"/>
      <c r="TOU6" s="27"/>
      <c r="TOV6" s="27"/>
      <c r="TOW6" s="27"/>
      <c r="TOX6" s="27"/>
      <c r="TOY6" s="27"/>
      <c r="TOZ6" s="27"/>
      <c r="TPA6" s="27"/>
      <c r="TPB6" s="27"/>
      <c r="TPC6" s="27"/>
      <c r="TPD6" s="27"/>
      <c r="TPE6" s="27"/>
      <c r="TPF6" s="27"/>
      <c r="TPG6" s="27"/>
      <c r="TPH6" s="27"/>
      <c r="TPI6" s="27"/>
      <c r="TPJ6" s="27"/>
      <c r="TPK6" s="27"/>
      <c r="TPL6" s="27"/>
      <c r="TPM6" s="27"/>
      <c r="TPN6" s="27"/>
      <c r="TPO6" s="27"/>
      <c r="TPP6" s="27"/>
      <c r="TPQ6" s="27"/>
      <c r="TPR6" s="27"/>
      <c r="TPS6" s="27"/>
      <c r="TPT6" s="27"/>
      <c r="TPU6" s="27"/>
      <c r="TPV6" s="27"/>
      <c r="TPW6" s="27"/>
      <c r="TPX6" s="27"/>
      <c r="TPY6" s="27"/>
      <c r="TPZ6" s="27"/>
      <c r="TQA6" s="27"/>
      <c r="TQB6" s="27"/>
      <c r="TQC6" s="27"/>
      <c r="TQD6" s="27"/>
      <c r="TQE6" s="27"/>
      <c r="TQF6" s="27"/>
      <c r="TQG6" s="27"/>
      <c r="TQH6" s="27"/>
      <c r="TQI6" s="27"/>
      <c r="TQJ6" s="27"/>
      <c r="TQK6" s="27"/>
      <c r="TQL6" s="27"/>
      <c r="TQM6" s="27"/>
      <c r="TQN6" s="27"/>
      <c r="TQO6" s="27"/>
      <c r="TQP6" s="27"/>
      <c r="TQQ6" s="27"/>
      <c r="TQR6" s="27"/>
      <c r="TQS6" s="27"/>
      <c r="TQT6" s="27"/>
      <c r="TQU6" s="27"/>
      <c r="TQV6" s="27"/>
      <c r="TQW6" s="27"/>
      <c r="TQX6" s="27"/>
      <c r="TQY6" s="27"/>
      <c r="TQZ6" s="27"/>
      <c r="TRA6" s="27"/>
      <c r="TRB6" s="27"/>
      <c r="TRC6" s="27"/>
      <c r="TRD6" s="27"/>
      <c r="TRE6" s="27"/>
      <c r="TRF6" s="27"/>
      <c r="TRG6" s="27"/>
      <c r="TRH6" s="27"/>
      <c r="TRI6" s="27"/>
      <c r="TRJ6" s="27"/>
      <c r="TRK6" s="27"/>
      <c r="TRL6" s="27"/>
      <c r="TRM6" s="27"/>
      <c r="TRN6" s="27"/>
      <c r="TRO6" s="27"/>
      <c r="TRP6" s="27"/>
      <c r="TRQ6" s="27"/>
      <c r="TRR6" s="27"/>
      <c r="TRS6" s="27"/>
      <c r="TRT6" s="27"/>
      <c r="TRU6" s="27"/>
      <c r="TRV6" s="27"/>
      <c r="TRW6" s="27"/>
      <c r="TRX6" s="27"/>
      <c r="TRY6" s="27"/>
      <c r="TRZ6" s="27"/>
      <c r="TSA6" s="27"/>
      <c r="TSB6" s="27"/>
      <c r="TSC6" s="27"/>
      <c r="TSD6" s="27"/>
      <c r="TSE6" s="27"/>
      <c r="TSF6" s="27"/>
      <c r="TSG6" s="27"/>
      <c r="TSH6" s="27"/>
      <c r="TSI6" s="27"/>
      <c r="TSJ6" s="27"/>
      <c r="TSK6" s="27"/>
      <c r="TSL6" s="27"/>
      <c r="TSM6" s="27"/>
      <c r="TSN6" s="27"/>
      <c r="TSO6" s="27"/>
      <c r="TSP6" s="27"/>
      <c r="TSQ6" s="27"/>
      <c r="TSR6" s="27"/>
      <c r="TSS6" s="27"/>
      <c r="TST6" s="27"/>
      <c r="TSU6" s="27"/>
      <c r="TSV6" s="27"/>
      <c r="TSW6" s="27"/>
      <c r="TSX6" s="27"/>
      <c r="TSY6" s="27"/>
      <c r="TSZ6" s="27"/>
      <c r="TTA6" s="27"/>
      <c r="TTB6" s="27"/>
      <c r="TTC6" s="27"/>
      <c r="TTD6" s="27"/>
      <c r="TTE6" s="27"/>
      <c r="TTF6" s="27"/>
      <c r="TTG6" s="27"/>
      <c r="TTH6" s="27"/>
      <c r="TTI6" s="27"/>
      <c r="TTJ6" s="27"/>
      <c r="TTK6" s="27"/>
      <c r="TTL6" s="27"/>
      <c r="TTM6" s="27"/>
      <c r="TTN6" s="27"/>
      <c r="TTO6" s="27"/>
      <c r="TTP6" s="27"/>
      <c r="TTQ6" s="27"/>
      <c r="TTR6" s="27"/>
      <c r="TTS6" s="27"/>
      <c r="TTT6" s="27"/>
      <c r="TTU6" s="27"/>
      <c r="TTV6" s="27"/>
      <c r="TTW6" s="27"/>
      <c r="TTX6" s="27"/>
      <c r="TTY6" s="27"/>
      <c r="TTZ6" s="27"/>
      <c r="TUA6" s="27"/>
      <c r="TUB6" s="27"/>
      <c r="TUC6" s="27"/>
      <c r="TUD6" s="27"/>
      <c r="TUE6" s="27"/>
      <c r="TUF6" s="27"/>
      <c r="TUG6" s="27"/>
      <c r="TUH6" s="27"/>
      <c r="TUI6" s="27"/>
      <c r="TUJ6" s="27"/>
      <c r="TUK6" s="27"/>
      <c r="TUL6" s="27"/>
      <c r="TUM6" s="27"/>
      <c r="TUN6" s="27"/>
      <c r="TUO6" s="27"/>
      <c r="TUP6" s="27"/>
      <c r="TUQ6" s="27"/>
      <c r="TUR6" s="27"/>
      <c r="TUS6" s="27"/>
      <c r="TUT6" s="27"/>
      <c r="TUU6" s="27"/>
      <c r="TUV6" s="27"/>
      <c r="TUW6" s="27"/>
      <c r="TUX6" s="27"/>
      <c r="TUY6" s="27"/>
      <c r="TUZ6" s="27"/>
      <c r="TVA6" s="27"/>
      <c r="TVB6" s="27"/>
      <c r="TVC6" s="27"/>
      <c r="TVD6" s="27"/>
      <c r="TVE6" s="27"/>
      <c r="TVF6" s="27"/>
      <c r="TVG6" s="27"/>
      <c r="TVH6" s="27"/>
      <c r="TVI6" s="27"/>
      <c r="TVJ6" s="27"/>
      <c r="TVK6" s="27"/>
      <c r="TVL6" s="27"/>
      <c r="TVM6" s="27"/>
      <c r="TVN6" s="27"/>
      <c r="TVO6" s="27"/>
      <c r="TVP6" s="27"/>
      <c r="TVQ6" s="27"/>
      <c r="TVR6" s="27"/>
      <c r="TVS6" s="27"/>
      <c r="TVT6" s="27"/>
      <c r="TVU6" s="27"/>
      <c r="TVV6" s="27"/>
      <c r="TVW6" s="27"/>
      <c r="TVX6" s="27"/>
      <c r="TVY6" s="27"/>
      <c r="TVZ6" s="27"/>
      <c r="TWA6" s="27"/>
      <c r="TWB6" s="27"/>
      <c r="TWC6" s="27"/>
      <c r="TWD6" s="27"/>
      <c r="TWE6" s="27"/>
      <c r="TWF6" s="27"/>
      <c r="TWG6" s="27"/>
      <c r="TWH6" s="27"/>
      <c r="TWI6" s="27"/>
      <c r="TWJ6" s="27"/>
      <c r="TWK6" s="27"/>
      <c r="TWL6" s="27"/>
      <c r="TWM6" s="27"/>
      <c r="TWN6" s="27"/>
      <c r="TWO6" s="27"/>
      <c r="TWP6" s="27"/>
      <c r="TWQ6" s="27"/>
      <c r="TWR6" s="27"/>
      <c r="TWS6" s="27"/>
      <c r="TWT6" s="27"/>
      <c r="TWU6" s="27"/>
      <c r="TWV6" s="27"/>
      <c r="TWW6" s="27"/>
      <c r="TWX6" s="27"/>
      <c r="TWY6" s="27"/>
      <c r="TWZ6" s="27"/>
      <c r="TXA6" s="27"/>
      <c r="TXB6" s="27"/>
      <c r="TXC6" s="27"/>
      <c r="TXD6" s="27"/>
      <c r="TXE6" s="27"/>
      <c r="TXF6" s="27"/>
      <c r="TXG6" s="27"/>
      <c r="TXH6" s="27"/>
      <c r="TXI6" s="27"/>
      <c r="TXJ6" s="27"/>
      <c r="TXK6" s="27"/>
      <c r="TXL6" s="27"/>
      <c r="TXM6" s="27"/>
      <c r="TXN6" s="27"/>
      <c r="TXO6" s="27"/>
      <c r="TXP6" s="27"/>
      <c r="TXQ6" s="27"/>
      <c r="TXR6" s="27"/>
      <c r="TXS6" s="27"/>
      <c r="TXT6" s="27"/>
      <c r="TXU6" s="27"/>
      <c r="TXV6" s="27"/>
      <c r="TXW6" s="27"/>
      <c r="TXX6" s="27"/>
      <c r="TXY6" s="27"/>
      <c r="TXZ6" s="27"/>
      <c r="TYA6" s="27"/>
      <c r="TYB6" s="27"/>
      <c r="TYC6" s="27"/>
      <c r="TYD6" s="27"/>
      <c r="TYE6" s="27"/>
      <c r="TYF6" s="27"/>
      <c r="TYG6" s="27"/>
      <c r="TYH6" s="27"/>
      <c r="TYI6" s="27"/>
      <c r="TYJ6" s="27"/>
      <c r="TYK6" s="27"/>
      <c r="TYL6" s="27"/>
      <c r="TYM6" s="27"/>
      <c r="TYN6" s="27"/>
      <c r="TYO6" s="27"/>
      <c r="TYP6" s="27"/>
      <c r="TYQ6" s="27"/>
      <c r="TYR6" s="27"/>
      <c r="TYS6" s="27"/>
      <c r="TYT6" s="27"/>
      <c r="TYU6" s="27"/>
      <c r="TYV6" s="27"/>
      <c r="TYW6" s="27"/>
      <c r="TYX6" s="27"/>
      <c r="TYY6" s="27"/>
      <c r="TYZ6" s="27"/>
      <c r="TZA6" s="27"/>
      <c r="TZB6" s="27"/>
      <c r="TZC6" s="27"/>
      <c r="TZD6" s="27"/>
      <c r="TZE6" s="27"/>
      <c r="TZF6" s="27"/>
      <c r="TZG6" s="27"/>
      <c r="TZH6" s="27"/>
      <c r="TZI6" s="27"/>
      <c r="TZJ6" s="27"/>
      <c r="TZK6" s="27"/>
      <c r="TZL6" s="27"/>
      <c r="TZM6" s="27"/>
      <c r="TZN6" s="27"/>
      <c r="TZO6" s="27"/>
      <c r="TZP6" s="27"/>
      <c r="TZQ6" s="27"/>
      <c r="TZR6" s="27"/>
      <c r="TZS6" s="27"/>
      <c r="TZT6" s="27"/>
      <c r="TZU6" s="27"/>
      <c r="TZV6" s="27"/>
      <c r="TZW6" s="27"/>
      <c r="TZX6" s="27"/>
      <c r="TZY6" s="27"/>
      <c r="TZZ6" s="27"/>
      <c r="UAA6" s="27"/>
      <c r="UAB6" s="27"/>
      <c r="UAC6" s="27"/>
      <c r="UAD6" s="27"/>
      <c r="UAE6" s="27"/>
      <c r="UAF6" s="27"/>
      <c r="UAG6" s="27"/>
      <c r="UAH6" s="27"/>
      <c r="UAI6" s="27"/>
      <c r="UAJ6" s="27"/>
      <c r="UAK6" s="27"/>
      <c r="UAL6" s="27"/>
      <c r="UAM6" s="27"/>
      <c r="UAN6" s="27"/>
      <c r="UAO6" s="27"/>
      <c r="UAP6" s="27"/>
      <c r="UAQ6" s="27"/>
      <c r="UAR6" s="27"/>
      <c r="UAS6" s="27"/>
      <c r="UAT6" s="27"/>
      <c r="UAU6" s="27"/>
      <c r="UAV6" s="27"/>
      <c r="UAW6" s="27"/>
      <c r="UAX6" s="27"/>
      <c r="UAY6" s="27"/>
      <c r="UAZ6" s="27"/>
      <c r="UBA6" s="27"/>
      <c r="UBB6" s="27"/>
      <c r="UBC6" s="27"/>
      <c r="UBD6" s="27"/>
      <c r="UBE6" s="27"/>
      <c r="UBF6" s="27"/>
      <c r="UBG6" s="27"/>
      <c r="UBH6" s="27"/>
      <c r="UBI6" s="27"/>
      <c r="UBJ6" s="27"/>
      <c r="UBK6" s="27"/>
      <c r="UBL6" s="27"/>
      <c r="UBM6" s="27"/>
      <c r="UBN6" s="27"/>
      <c r="UBO6" s="27"/>
      <c r="UBP6" s="27"/>
      <c r="UBQ6" s="27"/>
      <c r="UBR6" s="27"/>
      <c r="UBS6" s="27"/>
      <c r="UBT6" s="27"/>
      <c r="UBU6" s="27"/>
      <c r="UBV6" s="27"/>
      <c r="UBW6" s="27"/>
      <c r="UBX6" s="27"/>
      <c r="UBY6" s="27"/>
      <c r="UBZ6" s="27"/>
      <c r="UCA6" s="27"/>
      <c r="UCB6" s="27"/>
      <c r="UCC6" s="27"/>
      <c r="UCD6" s="27"/>
      <c r="UCE6" s="27"/>
      <c r="UCF6" s="27"/>
      <c r="UCG6" s="27"/>
      <c r="UCH6" s="27"/>
      <c r="UCI6" s="27"/>
      <c r="UCJ6" s="27"/>
      <c r="UCK6" s="27"/>
      <c r="UCL6" s="27"/>
      <c r="UCM6" s="27"/>
      <c r="UCN6" s="27"/>
      <c r="UCO6" s="27"/>
      <c r="UCP6" s="27"/>
      <c r="UCQ6" s="27"/>
      <c r="UCR6" s="27"/>
      <c r="UCS6" s="27"/>
      <c r="UCT6" s="27"/>
      <c r="UCU6" s="27"/>
      <c r="UCV6" s="27"/>
      <c r="UCW6" s="27"/>
      <c r="UCX6" s="27"/>
      <c r="UCY6" s="27"/>
      <c r="UCZ6" s="27"/>
      <c r="UDA6" s="27"/>
      <c r="UDB6" s="27"/>
      <c r="UDC6" s="27"/>
      <c r="UDD6" s="27"/>
      <c r="UDE6" s="27"/>
      <c r="UDF6" s="27"/>
      <c r="UDG6" s="27"/>
      <c r="UDH6" s="27"/>
      <c r="UDI6" s="27"/>
      <c r="UDJ6" s="27"/>
      <c r="UDK6" s="27"/>
      <c r="UDL6" s="27"/>
      <c r="UDM6" s="27"/>
      <c r="UDN6" s="27"/>
      <c r="UDO6" s="27"/>
      <c r="UDP6" s="27"/>
      <c r="UDQ6" s="27"/>
      <c r="UDR6" s="27"/>
      <c r="UDS6" s="27"/>
      <c r="UDT6" s="27"/>
      <c r="UDU6" s="27"/>
      <c r="UDV6" s="27"/>
      <c r="UDW6" s="27"/>
      <c r="UDX6" s="27"/>
      <c r="UDY6" s="27"/>
      <c r="UDZ6" s="27"/>
      <c r="UEA6" s="27"/>
      <c r="UEB6" s="27"/>
      <c r="UEC6" s="27"/>
      <c r="UED6" s="27"/>
      <c r="UEE6" s="27"/>
      <c r="UEF6" s="27"/>
      <c r="UEG6" s="27"/>
      <c r="UEH6" s="27"/>
      <c r="UEI6" s="27"/>
      <c r="UEJ6" s="27"/>
      <c r="UEK6" s="27"/>
      <c r="UEL6" s="27"/>
      <c r="UEM6" s="27"/>
      <c r="UEN6" s="27"/>
      <c r="UEO6" s="27"/>
      <c r="UEP6" s="27"/>
      <c r="UEQ6" s="27"/>
      <c r="UER6" s="27"/>
      <c r="UES6" s="27"/>
      <c r="UET6" s="27"/>
      <c r="UEU6" s="27"/>
      <c r="UEV6" s="27"/>
      <c r="UEW6" s="27"/>
      <c r="UEX6" s="27"/>
      <c r="UEY6" s="27"/>
      <c r="UEZ6" s="27"/>
      <c r="UFA6" s="27"/>
      <c r="UFB6" s="27"/>
      <c r="UFC6" s="27"/>
      <c r="UFD6" s="27"/>
      <c r="UFE6" s="27"/>
      <c r="UFF6" s="27"/>
      <c r="UFG6" s="27"/>
      <c r="UFH6" s="27"/>
      <c r="UFI6" s="27"/>
      <c r="UFJ6" s="27"/>
      <c r="UFK6" s="27"/>
      <c r="UFL6" s="27"/>
      <c r="UFM6" s="27"/>
      <c r="UFN6" s="27"/>
      <c r="UFO6" s="27"/>
      <c r="UFP6" s="27"/>
      <c r="UFQ6" s="27"/>
      <c r="UFR6" s="27"/>
      <c r="UFS6" s="27"/>
      <c r="UFT6" s="27"/>
      <c r="UFU6" s="27"/>
      <c r="UFV6" s="27"/>
      <c r="UFW6" s="27"/>
      <c r="UFX6" s="27"/>
      <c r="UFY6" s="27"/>
      <c r="UFZ6" s="27"/>
      <c r="UGA6" s="27"/>
      <c r="UGB6" s="27"/>
      <c r="UGC6" s="27"/>
      <c r="UGD6" s="27"/>
      <c r="UGE6" s="27"/>
      <c r="UGF6" s="27"/>
      <c r="UGG6" s="27"/>
      <c r="UGH6" s="27"/>
      <c r="UGI6" s="27"/>
      <c r="UGJ6" s="27"/>
      <c r="UGK6" s="27"/>
      <c r="UGL6" s="27"/>
      <c r="UGM6" s="27"/>
      <c r="UGN6" s="27"/>
      <c r="UGO6" s="27"/>
      <c r="UGP6" s="27"/>
      <c r="UGQ6" s="27"/>
      <c r="UGR6" s="27"/>
      <c r="UGS6" s="27"/>
      <c r="UGT6" s="27"/>
      <c r="UGU6" s="27"/>
      <c r="UGV6" s="27"/>
      <c r="UGW6" s="27"/>
      <c r="UGX6" s="27"/>
      <c r="UGY6" s="27"/>
      <c r="UGZ6" s="27"/>
      <c r="UHA6" s="27"/>
      <c r="UHB6" s="27"/>
      <c r="UHC6" s="27"/>
      <c r="UHD6" s="27"/>
      <c r="UHE6" s="27"/>
      <c r="UHF6" s="27"/>
      <c r="UHG6" s="27"/>
      <c r="UHH6" s="27"/>
      <c r="UHI6" s="27"/>
      <c r="UHJ6" s="27"/>
      <c r="UHK6" s="27"/>
      <c r="UHL6" s="27"/>
      <c r="UHM6" s="27"/>
      <c r="UHN6" s="27"/>
      <c r="UHO6" s="27"/>
      <c r="UHP6" s="27"/>
      <c r="UHQ6" s="27"/>
      <c r="UHR6" s="27"/>
      <c r="UHS6" s="27"/>
      <c r="UHT6" s="27"/>
      <c r="UHU6" s="27"/>
      <c r="UHV6" s="27"/>
      <c r="UHW6" s="27"/>
      <c r="UHX6" s="27"/>
      <c r="UHY6" s="27"/>
      <c r="UHZ6" s="27"/>
      <c r="UIA6" s="27"/>
      <c r="UIB6" s="27"/>
      <c r="UIC6" s="27"/>
      <c r="UID6" s="27"/>
      <c r="UIE6" s="27"/>
      <c r="UIF6" s="27"/>
      <c r="UIG6" s="27"/>
      <c r="UIH6" s="27"/>
      <c r="UII6" s="27"/>
      <c r="UIJ6" s="27"/>
      <c r="UIK6" s="27"/>
      <c r="UIL6" s="27"/>
      <c r="UIM6" s="27"/>
      <c r="UIN6" s="27"/>
      <c r="UIO6" s="27"/>
      <c r="UIP6" s="27"/>
      <c r="UIQ6" s="27"/>
      <c r="UIR6" s="27"/>
      <c r="UIS6" s="27"/>
      <c r="UIT6" s="27"/>
      <c r="UIU6" s="27"/>
      <c r="UIV6" s="27"/>
      <c r="UIW6" s="27"/>
      <c r="UIX6" s="27"/>
      <c r="UIY6" s="27"/>
      <c r="UIZ6" s="27"/>
      <c r="UJA6" s="27"/>
      <c r="UJB6" s="27"/>
      <c r="UJC6" s="27"/>
      <c r="UJD6" s="27"/>
      <c r="UJE6" s="27"/>
      <c r="UJF6" s="27"/>
      <c r="UJG6" s="27"/>
      <c r="UJH6" s="27"/>
      <c r="UJI6" s="27"/>
      <c r="UJJ6" s="27"/>
      <c r="UJK6" s="27"/>
      <c r="UJL6" s="27"/>
      <c r="UJM6" s="27"/>
      <c r="UJN6" s="27"/>
      <c r="UJO6" s="27"/>
      <c r="UJP6" s="27"/>
      <c r="UJQ6" s="27"/>
      <c r="UJR6" s="27"/>
      <c r="UJS6" s="27"/>
      <c r="UJT6" s="27"/>
      <c r="UJU6" s="27"/>
      <c r="UJV6" s="27"/>
      <c r="UJW6" s="27"/>
      <c r="UJX6" s="27"/>
      <c r="UJY6" s="27"/>
      <c r="UJZ6" s="27"/>
      <c r="UKA6" s="27"/>
      <c r="UKB6" s="27"/>
      <c r="UKC6" s="27"/>
      <c r="UKD6" s="27"/>
      <c r="UKE6" s="27"/>
      <c r="UKF6" s="27"/>
      <c r="UKG6" s="27"/>
      <c r="UKH6" s="27"/>
      <c r="UKI6" s="27"/>
      <c r="UKJ6" s="27"/>
      <c r="UKK6" s="27"/>
      <c r="UKL6" s="27"/>
      <c r="UKM6" s="27"/>
      <c r="UKN6" s="27"/>
      <c r="UKO6" s="27"/>
      <c r="UKP6" s="27"/>
      <c r="UKQ6" s="27"/>
      <c r="UKR6" s="27"/>
      <c r="UKS6" s="27"/>
      <c r="UKT6" s="27"/>
      <c r="UKU6" s="27"/>
      <c r="UKV6" s="27"/>
      <c r="UKW6" s="27"/>
      <c r="UKX6" s="27"/>
      <c r="UKY6" s="27"/>
      <c r="UKZ6" s="27"/>
      <c r="ULA6" s="27"/>
      <c r="ULB6" s="27"/>
      <c r="ULC6" s="27"/>
      <c r="ULD6" s="27"/>
      <c r="ULE6" s="27"/>
      <c r="ULF6" s="27"/>
      <c r="ULG6" s="27"/>
      <c r="ULH6" s="27"/>
      <c r="ULI6" s="27"/>
      <c r="ULJ6" s="27"/>
      <c r="ULK6" s="27"/>
      <c r="ULL6" s="27"/>
      <c r="ULM6" s="27"/>
      <c r="ULN6" s="27"/>
      <c r="ULO6" s="27"/>
      <c r="ULP6" s="27"/>
      <c r="ULQ6" s="27"/>
      <c r="ULR6" s="27"/>
      <c r="ULS6" s="27"/>
      <c r="ULT6" s="27"/>
      <c r="ULU6" s="27"/>
      <c r="ULV6" s="27"/>
      <c r="ULW6" s="27"/>
      <c r="ULX6" s="27"/>
      <c r="ULY6" s="27"/>
      <c r="ULZ6" s="27"/>
      <c r="UMA6" s="27"/>
      <c r="UMB6" s="27"/>
      <c r="UMC6" s="27"/>
      <c r="UMD6" s="27"/>
      <c r="UME6" s="27"/>
      <c r="UMF6" s="27"/>
      <c r="UMG6" s="27"/>
      <c r="UMH6" s="27"/>
      <c r="UMI6" s="27"/>
      <c r="UMJ6" s="27"/>
      <c r="UMK6" s="27"/>
      <c r="UML6" s="27"/>
      <c r="UMM6" s="27"/>
      <c r="UMN6" s="27"/>
      <c r="UMO6" s="27"/>
      <c r="UMP6" s="27"/>
      <c r="UMQ6" s="27"/>
      <c r="UMR6" s="27"/>
      <c r="UMS6" s="27"/>
      <c r="UMT6" s="27"/>
      <c r="UMU6" s="27"/>
      <c r="UMV6" s="27"/>
      <c r="UMW6" s="27"/>
      <c r="UMX6" s="27"/>
      <c r="UMY6" s="27"/>
      <c r="UMZ6" s="27"/>
      <c r="UNA6" s="27"/>
      <c r="UNB6" s="27"/>
      <c r="UNC6" s="27"/>
      <c r="UND6" s="27"/>
      <c r="UNE6" s="27"/>
      <c r="UNF6" s="27"/>
      <c r="UNG6" s="27"/>
      <c r="UNH6" s="27"/>
      <c r="UNI6" s="27"/>
      <c r="UNJ6" s="27"/>
      <c r="UNK6" s="27"/>
      <c r="UNL6" s="27"/>
      <c r="UNM6" s="27"/>
      <c r="UNN6" s="27"/>
      <c r="UNO6" s="27"/>
      <c r="UNP6" s="27"/>
      <c r="UNQ6" s="27"/>
      <c r="UNR6" s="27"/>
      <c r="UNS6" s="27"/>
      <c r="UNT6" s="27"/>
      <c r="UNU6" s="27"/>
      <c r="UNV6" s="27"/>
      <c r="UNW6" s="27"/>
      <c r="UNX6" s="27"/>
      <c r="UNY6" s="27"/>
      <c r="UNZ6" s="27"/>
      <c r="UOA6" s="27"/>
      <c r="UOB6" s="27"/>
      <c r="UOC6" s="27"/>
      <c r="UOD6" s="27"/>
      <c r="UOE6" s="27"/>
      <c r="UOF6" s="27"/>
      <c r="UOG6" s="27"/>
      <c r="UOH6" s="27"/>
      <c r="UOI6" s="27"/>
      <c r="UOJ6" s="27"/>
      <c r="UOK6" s="27"/>
      <c r="UOL6" s="27"/>
      <c r="UOM6" s="27"/>
      <c r="UON6" s="27"/>
      <c r="UOO6" s="27"/>
      <c r="UOP6" s="27"/>
      <c r="UOQ6" s="27"/>
      <c r="UOR6" s="27"/>
      <c r="UOS6" s="27"/>
      <c r="UOT6" s="27"/>
      <c r="UOU6" s="27"/>
      <c r="UOV6" s="27"/>
      <c r="UOW6" s="27"/>
      <c r="UOX6" s="27"/>
      <c r="UOY6" s="27"/>
      <c r="UOZ6" s="27"/>
      <c r="UPA6" s="27"/>
      <c r="UPB6" s="27"/>
      <c r="UPC6" s="27"/>
      <c r="UPD6" s="27"/>
      <c r="UPE6" s="27"/>
      <c r="UPF6" s="27"/>
      <c r="UPG6" s="27"/>
      <c r="UPH6" s="27"/>
      <c r="UPI6" s="27"/>
      <c r="UPJ6" s="27"/>
      <c r="UPK6" s="27"/>
      <c r="UPL6" s="27"/>
      <c r="UPM6" s="27"/>
      <c r="UPN6" s="27"/>
      <c r="UPO6" s="27"/>
      <c r="UPP6" s="27"/>
      <c r="UPQ6" s="27"/>
      <c r="UPR6" s="27"/>
      <c r="UPS6" s="27"/>
      <c r="UPT6" s="27"/>
      <c r="UPU6" s="27"/>
      <c r="UPV6" s="27"/>
      <c r="UPW6" s="27"/>
      <c r="UPX6" s="27"/>
      <c r="UPY6" s="27"/>
      <c r="UPZ6" s="27"/>
      <c r="UQA6" s="27"/>
      <c r="UQB6" s="27"/>
      <c r="UQC6" s="27"/>
      <c r="UQD6" s="27"/>
      <c r="UQE6" s="27"/>
      <c r="UQF6" s="27"/>
      <c r="UQG6" s="27"/>
      <c r="UQH6" s="27"/>
      <c r="UQI6" s="27"/>
      <c r="UQJ6" s="27"/>
      <c r="UQK6" s="27"/>
      <c r="UQL6" s="27"/>
      <c r="UQM6" s="27"/>
      <c r="UQN6" s="27"/>
      <c r="UQO6" s="27"/>
      <c r="UQP6" s="27"/>
      <c r="UQQ6" s="27"/>
      <c r="UQR6" s="27"/>
      <c r="UQS6" s="27"/>
      <c r="UQT6" s="27"/>
      <c r="UQU6" s="27"/>
      <c r="UQV6" s="27"/>
      <c r="UQW6" s="27"/>
      <c r="UQX6" s="27"/>
      <c r="UQY6" s="27"/>
      <c r="UQZ6" s="27"/>
      <c r="URA6" s="27"/>
      <c r="URB6" s="27"/>
      <c r="URC6" s="27"/>
      <c r="URD6" s="27"/>
      <c r="URE6" s="27"/>
      <c r="URF6" s="27"/>
      <c r="URG6" s="27"/>
      <c r="URH6" s="27"/>
      <c r="URI6" s="27"/>
      <c r="URJ6" s="27"/>
      <c r="URK6" s="27"/>
      <c r="URL6" s="27"/>
      <c r="URM6" s="27"/>
      <c r="URN6" s="27"/>
      <c r="URO6" s="27"/>
      <c r="URP6" s="27"/>
      <c r="URQ6" s="27"/>
      <c r="URR6" s="27"/>
      <c r="URS6" s="27"/>
      <c r="URT6" s="27"/>
      <c r="URU6" s="27"/>
      <c r="URV6" s="27"/>
      <c r="URW6" s="27"/>
      <c r="URX6" s="27"/>
      <c r="URY6" s="27"/>
      <c r="URZ6" s="27"/>
      <c r="USA6" s="27"/>
      <c r="USB6" s="27"/>
      <c r="USC6" s="27"/>
      <c r="USD6" s="27"/>
      <c r="USE6" s="27"/>
      <c r="USF6" s="27"/>
      <c r="USG6" s="27"/>
      <c r="USH6" s="27"/>
      <c r="USI6" s="27"/>
      <c r="USJ6" s="27"/>
      <c r="USK6" s="27"/>
      <c r="USL6" s="27"/>
      <c r="USM6" s="27"/>
      <c r="USN6" s="27"/>
      <c r="USO6" s="27"/>
      <c r="USP6" s="27"/>
      <c r="USQ6" s="27"/>
      <c r="USR6" s="27"/>
      <c r="USS6" s="27"/>
      <c r="UST6" s="27"/>
      <c r="USU6" s="27"/>
      <c r="USV6" s="27"/>
      <c r="USW6" s="27"/>
      <c r="USX6" s="27"/>
      <c r="USY6" s="27"/>
      <c r="USZ6" s="27"/>
      <c r="UTA6" s="27"/>
      <c r="UTB6" s="27"/>
      <c r="UTC6" s="27"/>
      <c r="UTD6" s="27"/>
      <c r="UTE6" s="27"/>
      <c r="UTF6" s="27"/>
      <c r="UTG6" s="27"/>
      <c r="UTH6" s="27"/>
      <c r="UTI6" s="27"/>
      <c r="UTJ6" s="27"/>
      <c r="UTK6" s="27"/>
      <c r="UTL6" s="27"/>
      <c r="UTM6" s="27"/>
      <c r="UTN6" s="27"/>
      <c r="UTO6" s="27"/>
      <c r="UTP6" s="27"/>
      <c r="UTQ6" s="27"/>
      <c r="UTR6" s="27"/>
      <c r="UTS6" s="27"/>
      <c r="UTT6" s="27"/>
      <c r="UTU6" s="27"/>
      <c r="UTV6" s="27"/>
      <c r="UTW6" s="27"/>
      <c r="UTX6" s="27"/>
      <c r="UTY6" s="27"/>
      <c r="UTZ6" s="27"/>
      <c r="UUA6" s="27"/>
      <c r="UUB6" s="27"/>
      <c r="UUC6" s="27"/>
      <c r="UUD6" s="27"/>
      <c r="UUE6" s="27"/>
      <c r="UUF6" s="27"/>
      <c r="UUG6" s="27"/>
      <c r="UUH6" s="27"/>
      <c r="UUI6" s="27"/>
      <c r="UUJ6" s="27"/>
      <c r="UUK6" s="27"/>
      <c r="UUL6" s="27"/>
      <c r="UUM6" s="27"/>
      <c r="UUN6" s="27"/>
      <c r="UUO6" s="27"/>
      <c r="UUP6" s="27"/>
      <c r="UUQ6" s="27"/>
      <c r="UUR6" s="27"/>
      <c r="UUS6" s="27"/>
      <c r="UUT6" s="27"/>
      <c r="UUU6" s="27"/>
      <c r="UUV6" s="27"/>
      <c r="UUW6" s="27"/>
      <c r="UUX6" s="27"/>
      <c r="UUY6" s="27"/>
      <c r="UUZ6" s="27"/>
      <c r="UVA6" s="27"/>
      <c r="UVB6" s="27"/>
      <c r="UVC6" s="27"/>
      <c r="UVD6" s="27"/>
      <c r="UVE6" s="27"/>
      <c r="UVF6" s="27"/>
      <c r="UVG6" s="27"/>
      <c r="UVH6" s="27"/>
      <c r="UVI6" s="27"/>
      <c r="UVJ6" s="27"/>
      <c r="UVK6" s="27"/>
      <c r="UVL6" s="27"/>
      <c r="UVM6" s="27"/>
      <c r="UVN6" s="27"/>
      <c r="UVO6" s="27"/>
      <c r="UVP6" s="27"/>
      <c r="UVQ6" s="27"/>
      <c r="UVR6" s="27"/>
      <c r="UVS6" s="27"/>
      <c r="UVT6" s="27"/>
      <c r="UVU6" s="27"/>
      <c r="UVV6" s="27"/>
      <c r="UVW6" s="27"/>
      <c r="UVX6" s="27"/>
      <c r="UVY6" s="27"/>
      <c r="UVZ6" s="27"/>
      <c r="UWA6" s="27"/>
      <c r="UWB6" s="27"/>
      <c r="UWC6" s="27"/>
      <c r="UWD6" s="27"/>
      <c r="UWE6" s="27"/>
      <c r="UWF6" s="27"/>
      <c r="UWG6" s="27"/>
      <c r="UWH6" s="27"/>
      <c r="UWI6" s="27"/>
      <c r="UWJ6" s="27"/>
      <c r="UWK6" s="27"/>
      <c r="UWL6" s="27"/>
      <c r="UWM6" s="27"/>
      <c r="UWN6" s="27"/>
      <c r="UWO6" s="27"/>
      <c r="UWP6" s="27"/>
      <c r="UWQ6" s="27"/>
      <c r="UWR6" s="27"/>
      <c r="UWS6" s="27"/>
      <c r="UWT6" s="27"/>
      <c r="UWU6" s="27"/>
      <c r="UWV6" s="27"/>
      <c r="UWW6" s="27"/>
      <c r="UWX6" s="27"/>
      <c r="UWY6" s="27"/>
      <c r="UWZ6" s="27"/>
      <c r="UXA6" s="27"/>
      <c r="UXB6" s="27"/>
      <c r="UXC6" s="27"/>
      <c r="UXD6" s="27"/>
      <c r="UXE6" s="27"/>
      <c r="UXF6" s="27"/>
      <c r="UXG6" s="27"/>
      <c r="UXH6" s="27"/>
      <c r="UXI6" s="27"/>
      <c r="UXJ6" s="27"/>
      <c r="UXK6" s="27"/>
      <c r="UXL6" s="27"/>
      <c r="UXM6" s="27"/>
      <c r="UXN6" s="27"/>
      <c r="UXO6" s="27"/>
      <c r="UXP6" s="27"/>
      <c r="UXQ6" s="27"/>
      <c r="UXR6" s="27"/>
      <c r="UXS6" s="27"/>
      <c r="UXT6" s="27"/>
      <c r="UXU6" s="27"/>
      <c r="UXV6" s="27"/>
      <c r="UXW6" s="27"/>
      <c r="UXX6" s="27"/>
      <c r="UXY6" s="27"/>
      <c r="UXZ6" s="27"/>
      <c r="UYA6" s="27"/>
      <c r="UYB6" s="27"/>
      <c r="UYC6" s="27"/>
      <c r="UYD6" s="27"/>
      <c r="UYE6" s="27"/>
      <c r="UYF6" s="27"/>
      <c r="UYG6" s="27"/>
      <c r="UYH6" s="27"/>
      <c r="UYI6" s="27"/>
      <c r="UYJ6" s="27"/>
      <c r="UYK6" s="27"/>
      <c r="UYL6" s="27"/>
      <c r="UYM6" s="27"/>
      <c r="UYN6" s="27"/>
      <c r="UYO6" s="27"/>
      <c r="UYP6" s="27"/>
      <c r="UYQ6" s="27"/>
      <c r="UYR6" s="27"/>
      <c r="UYS6" s="27"/>
      <c r="UYT6" s="27"/>
      <c r="UYU6" s="27"/>
      <c r="UYV6" s="27"/>
      <c r="UYW6" s="27"/>
      <c r="UYX6" s="27"/>
      <c r="UYY6" s="27"/>
      <c r="UYZ6" s="27"/>
      <c r="UZA6" s="27"/>
      <c r="UZB6" s="27"/>
      <c r="UZC6" s="27"/>
      <c r="UZD6" s="27"/>
      <c r="UZE6" s="27"/>
      <c r="UZF6" s="27"/>
      <c r="UZG6" s="27"/>
      <c r="UZH6" s="27"/>
      <c r="UZI6" s="27"/>
      <c r="UZJ6" s="27"/>
      <c r="UZK6" s="27"/>
      <c r="UZL6" s="27"/>
      <c r="UZM6" s="27"/>
      <c r="UZN6" s="27"/>
      <c r="UZO6" s="27"/>
      <c r="UZP6" s="27"/>
      <c r="UZQ6" s="27"/>
      <c r="UZR6" s="27"/>
      <c r="UZS6" s="27"/>
      <c r="UZT6" s="27"/>
      <c r="UZU6" s="27"/>
      <c r="UZV6" s="27"/>
      <c r="UZW6" s="27"/>
      <c r="UZX6" s="27"/>
      <c r="UZY6" s="27"/>
      <c r="UZZ6" s="27"/>
      <c r="VAA6" s="27"/>
      <c r="VAB6" s="27"/>
      <c r="VAC6" s="27"/>
      <c r="VAD6" s="27"/>
      <c r="VAE6" s="27"/>
      <c r="VAF6" s="27"/>
      <c r="VAG6" s="27"/>
      <c r="VAH6" s="27"/>
      <c r="VAI6" s="27"/>
      <c r="VAJ6" s="27"/>
      <c r="VAK6" s="27"/>
      <c r="VAL6" s="27"/>
      <c r="VAM6" s="27"/>
      <c r="VAN6" s="27"/>
      <c r="VAO6" s="27"/>
      <c r="VAP6" s="27"/>
      <c r="VAQ6" s="27"/>
      <c r="VAR6" s="27"/>
      <c r="VAS6" s="27"/>
      <c r="VAT6" s="27"/>
      <c r="VAU6" s="27"/>
      <c r="VAV6" s="27"/>
      <c r="VAW6" s="27"/>
      <c r="VAX6" s="27"/>
      <c r="VAY6" s="27"/>
      <c r="VAZ6" s="27"/>
      <c r="VBA6" s="27"/>
      <c r="VBB6" s="27"/>
      <c r="VBC6" s="27"/>
      <c r="VBD6" s="27"/>
      <c r="VBE6" s="27"/>
      <c r="VBF6" s="27"/>
      <c r="VBG6" s="27"/>
      <c r="VBH6" s="27"/>
      <c r="VBI6" s="27"/>
      <c r="VBJ6" s="27"/>
      <c r="VBK6" s="27"/>
      <c r="VBL6" s="27"/>
      <c r="VBM6" s="27"/>
      <c r="VBN6" s="27"/>
      <c r="VBO6" s="27"/>
      <c r="VBP6" s="27"/>
      <c r="VBQ6" s="27"/>
      <c r="VBR6" s="27"/>
      <c r="VBS6" s="27"/>
      <c r="VBT6" s="27"/>
      <c r="VBU6" s="27"/>
      <c r="VBV6" s="27"/>
      <c r="VBW6" s="27"/>
      <c r="VBX6" s="27"/>
      <c r="VBY6" s="27"/>
      <c r="VBZ6" s="27"/>
      <c r="VCA6" s="27"/>
      <c r="VCB6" s="27"/>
      <c r="VCC6" s="27"/>
      <c r="VCD6" s="27"/>
      <c r="VCE6" s="27"/>
      <c r="VCF6" s="27"/>
      <c r="VCG6" s="27"/>
      <c r="VCH6" s="27"/>
      <c r="VCI6" s="27"/>
      <c r="VCJ6" s="27"/>
      <c r="VCK6" s="27"/>
      <c r="VCL6" s="27"/>
      <c r="VCM6" s="27"/>
      <c r="VCN6" s="27"/>
      <c r="VCO6" s="27"/>
      <c r="VCP6" s="27"/>
      <c r="VCQ6" s="27"/>
      <c r="VCR6" s="27"/>
      <c r="VCS6" s="27"/>
      <c r="VCT6" s="27"/>
      <c r="VCU6" s="27"/>
      <c r="VCV6" s="27"/>
      <c r="VCW6" s="27"/>
      <c r="VCX6" s="27"/>
      <c r="VCY6" s="27"/>
      <c r="VCZ6" s="27"/>
      <c r="VDA6" s="27"/>
      <c r="VDB6" s="27"/>
      <c r="VDC6" s="27"/>
      <c r="VDD6" s="27"/>
      <c r="VDE6" s="27"/>
      <c r="VDF6" s="27"/>
      <c r="VDG6" s="27"/>
      <c r="VDH6" s="27"/>
      <c r="VDI6" s="27"/>
      <c r="VDJ6" s="27"/>
      <c r="VDK6" s="27"/>
      <c r="VDL6" s="27"/>
      <c r="VDM6" s="27"/>
      <c r="VDN6" s="27"/>
      <c r="VDO6" s="27"/>
      <c r="VDP6" s="27"/>
      <c r="VDQ6" s="27"/>
      <c r="VDR6" s="27"/>
      <c r="VDS6" s="27"/>
      <c r="VDT6" s="27"/>
      <c r="VDU6" s="27"/>
      <c r="VDV6" s="27"/>
      <c r="VDW6" s="27"/>
      <c r="VDX6" s="27"/>
      <c r="VDY6" s="27"/>
      <c r="VDZ6" s="27"/>
      <c r="VEA6" s="27"/>
      <c r="VEB6" s="27"/>
      <c r="VEC6" s="27"/>
      <c r="VED6" s="27"/>
      <c r="VEE6" s="27"/>
      <c r="VEF6" s="27"/>
      <c r="VEG6" s="27"/>
      <c r="VEH6" s="27"/>
      <c r="VEI6" s="27"/>
      <c r="VEJ6" s="27"/>
      <c r="VEK6" s="27"/>
      <c r="VEL6" s="27"/>
      <c r="VEM6" s="27"/>
      <c r="VEN6" s="27"/>
      <c r="VEO6" s="27"/>
      <c r="VEP6" s="27"/>
      <c r="VEQ6" s="27"/>
      <c r="VER6" s="27"/>
      <c r="VES6" s="27"/>
      <c r="VET6" s="27"/>
      <c r="VEU6" s="27"/>
      <c r="VEV6" s="27"/>
      <c r="VEW6" s="27"/>
      <c r="VEX6" s="27"/>
      <c r="VEY6" s="27"/>
      <c r="VEZ6" s="27"/>
      <c r="VFA6" s="27"/>
      <c r="VFB6" s="27"/>
      <c r="VFC6" s="27"/>
      <c r="VFD6" s="27"/>
      <c r="VFE6" s="27"/>
      <c r="VFF6" s="27"/>
      <c r="VFG6" s="27"/>
      <c r="VFH6" s="27"/>
      <c r="VFI6" s="27"/>
      <c r="VFJ6" s="27"/>
      <c r="VFK6" s="27"/>
      <c r="VFL6" s="27"/>
      <c r="VFM6" s="27"/>
      <c r="VFN6" s="27"/>
      <c r="VFO6" s="27"/>
      <c r="VFP6" s="27"/>
      <c r="VFQ6" s="27"/>
      <c r="VFR6" s="27"/>
      <c r="VFS6" s="27"/>
      <c r="VFT6" s="27"/>
      <c r="VFU6" s="27"/>
      <c r="VFV6" s="27"/>
      <c r="VFW6" s="27"/>
      <c r="VFX6" s="27"/>
      <c r="VFY6" s="27"/>
      <c r="VFZ6" s="27"/>
      <c r="VGA6" s="27"/>
      <c r="VGB6" s="27"/>
      <c r="VGC6" s="27"/>
      <c r="VGD6" s="27"/>
      <c r="VGE6" s="27"/>
      <c r="VGF6" s="27"/>
      <c r="VGG6" s="27"/>
      <c r="VGH6" s="27"/>
      <c r="VGI6" s="27"/>
      <c r="VGJ6" s="27"/>
      <c r="VGK6" s="27"/>
      <c r="VGL6" s="27"/>
      <c r="VGM6" s="27"/>
      <c r="VGN6" s="27"/>
      <c r="VGO6" s="27"/>
      <c r="VGP6" s="27"/>
      <c r="VGQ6" s="27"/>
      <c r="VGR6" s="27"/>
      <c r="VGS6" s="27"/>
      <c r="VGT6" s="27"/>
      <c r="VGU6" s="27"/>
      <c r="VGV6" s="27"/>
      <c r="VGW6" s="27"/>
      <c r="VGX6" s="27"/>
      <c r="VGY6" s="27"/>
      <c r="VGZ6" s="27"/>
      <c r="VHA6" s="27"/>
      <c r="VHB6" s="27"/>
      <c r="VHC6" s="27"/>
      <c r="VHD6" s="27"/>
      <c r="VHE6" s="27"/>
      <c r="VHF6" s="27"/>
      <c r="VHG6" s="27"/>
      <c r="VHH6" s="27"/>
      <c r="VHI6" s="27"/>
      <c r="VHJ6" s="27"/>
      <c r="VHK6" s="27"/>
      <c r="VHL6" s="27"/>
      <c r="VHM6" s="27"/>
      <c r="VHN6" s="27"/>
      <c r="VHO6" s="27"/>
      <c r="VHP6" s="27"/>
      <c r="VHQ6" s="27"/>
      <c r="VHR6" s="27"/>
      <c r="VHS6" s="27"/>
      <c r="VHT6" s="27"/>
      <c r="VHU6" s="27"/>
      <c r="VHV6" s="27"/>
      <c r="VHW6" s="27"/>
      <c r="VHX6" s="27"/>
      <c r="VHY6" s="27"/>
      <c r="VHZ6" s="27"/>
      <c r="VIA6" s="27"/>
      <c r="VIB6" s="27"/>
      <c r="VIC6" s="27"/>
      <c r="VID6" s="27"/>
      <c r="VIE6" s="27"/>
      <c r="VIF6" s="27"/>
      <c r="VIG6" s="27"/>
      <c r="VIH6" s="27"/>
      <c r="VII6" s="27"/>
      <c r="VIJ6" s="27"/>
      <c r="VIK6" s="27"/>
      <c r="VIL6" s="27"/>
      <c r="VIM6" s="27"/>
      <c r="VIN6" s="27"/>
      <c r="VIO6" s="27"/>
      <c r="VIP6" s="27"/>
      <c r="VIQ6" s="27"/>
      <c r="VIR6" s="27"/>
      <c r="VIS6" s="27"/>
      <c r="VIT6" s="27"/>
      <c r="VIU6" s="27"/>
      <c r="VIV6" s="27"/>
      <c r="VIW6" s="27"/>
      <c r="VIX6" s="27"/>
      <c r="VIY6" s="27"/>
      <c r="VIZ6" s="27"/>
      <c r="VJA6" s="27"/>
      <c r="VJB6" s="27"/>
      <c r="VJC6" s="27"/>
      <c r="VJD6" s="27"/>
      <c r="VJE6" s="27"/>
      <c r="VJF6" s="27"/>
      <c r="VJG6" s="27"/>
      <c r="VJH6" s="27"/>
      <c r="VJI6" s="27"/>
      <c r="VJJ6" s="27"/>
      <c r="VJK6" s="27"/>
      <c r="VJL6" s="27"/>
      <c r="VJM6" s="27"/>
      <c r="VJN6" s="27"/>
      <c r="VJO6" s="27"/>
      <c r="VJP6" s="27"/>
      <c r="VJQ6" s="27"/>
      <c r="VJR6" s="27"/>
      <c r="VJS6" s="27"/>
      <c r="VJT6" s="27"/>
      <c r="VJU6" s="27"/>
      <c r="VJV6" s="27"/>
      <c r="VJW6" s="27"/>
      <c r="VJX6" s="27"/>
      <c r="VJY6" s="27"/>
      <c r="VJZ6" s="27"/>
      <c r="VKA6" s="27"/>
      <c r="VKB6" s="27"/>
      <c r="VKC6" s="27"/>
      <c r="VKD6" s="27"/>
      <c r="VKE6" s="27"/>
      <c r="VKF6" s="27"/>
      <c r="VKG6" s="27"/>
      <c r="VKH6" s="27"/>
      <c r="VKI6" s="27"/>
      <c r="VKJ6" s="27"/>
      <c r="VKK6" s="27"/>
      <c r="VKL6" s="27"/>
      <c r="VKM6" s="27"/>
      <c r="VKN6" s="27"/>
      <c r="VKO6" s="27"/>
      <c r="VKP6" s="27"/>
      <c r="VKQ6" s="27"/>
      <c r="VKR6" s="27"/>
      <c r="VKS6" s="27"/>
      <c r="VKT6" s="27"/>
      <c r="VKU6" s="27"/>
      <c r="VKV6" s="27"/>
      <c r="VKW6" s="27"/>
      <c r="VKX6" s="27"/>
      <c r="VKY6" s="27"/>
      <c r="VKZ6" s="27"/>
      <c r="VLA6" s="27"/>
      <c r="VLB6" s="27"/>
      <c r="VLC6" s="27"/>
      <c r="VLD6" s="27"/>
      <c r="VLE6" s="27"/>
      <c r="VLF6" s="27"/>
      <c r="VLG6" s="27"/>
      <c r="VLH6" s="27"/>
      <c r="VLI6" s="27"/>
      <c r="VLJ6" s="27"/>
      <c r="VLK6" s="27"/>
      <c r="VLL6" s="27"/>
      <c r="VLM6" s="27"/>
      <c r="VLN6" s="27"/>
      <c r="VLO6" s="27"/>
      <c r="VLP6" s="27"/>
      <c r="VLQ6" s="27"/>
      <c r="VLR6" s="27"/>
      <c r="VLS6" s="27"/>
      <c r="VLT6" s="27"/>
      <c r="VLU6" s="27"/>
      <c r="VLV6" s="27"/>
      <c r="VLW6" s="27"/>
      <c r="VLX6" s="27"/>
      <c r="VLY6" s="27"/>
      <c r="VLZ6" s="27"/>
      <c r="VMA6" s="27"/>
      <c r="VMB6" s="27"/>
      <c r="VMC6" s="27"/>
      <c r="VMD6" s="27"/>
      <c r="VME6" s="27"/>
      <c r="VMF6" s="27"/>
      <c r="VMG6" s="27"/>
      <c r="VMH6" s="27"/>
      <c r="VMI6" s="27"/>
      <c r="VMJ6" s="27"/>
      <c r="VMK6" s="27"/>
      <c r="VML6" s="27"/>
      <c r="VMM6" s="27"/>
      <c r="VMN6" s="27"/>
      <c r="VMO6" s="27"/>
      <c r="VMP6" s="27"/>
      <c r="VMQ6" s="27"/>
      <c r="VMR6" s="27"/>
      <c r="VMS6" s="27"/>
      <c r="VMT6" s="27"/>
      <c r="VMU6" s="27"/>
      <c r="VMV6" s="27"/>
      <c r="VMW6" s="27"/>
      <c r="VMX6" s="27"/>
      <c r="VMY6" s="27"/>
      <c r="VMZ6" s="27"/>
      <c r="VNA6" s="27"/>
      <c r="VNB6" s="27"/>
      <c r="VNC6" s="27"/>
      <c r="VND6" s="27"/>
      <c r="VNE6" s="27"/>
      <c r="VNF6" s="27"/>
      <c r="VNG6" s="27"/>
      <c r="VNH6" s="27"/>
      <c r="VNI6" s="27"/>
      <c r="VNJ6" s="27"/>
      <c r="VNK6" s="27"/>
      <c r="VNL6" s="27"/>
      <c r="VNM6" s="27"/>
      <c r="VNN6" s="27"/>
      <c r="VNO6" s="27"/>
      <c r="VNP6" s="27"/>
      <c r="VNQ6" s="27"/>
      <c r="VNR6" s="27"/>
      <c r="VNS6" s="27"/>
      <c r="VNT6" s="27"/>
      <c r="VNU6" s="27"/>
      <c r="VNV6" s="27"/>
      <c r="VNW6" s="27"/>
      <c r="VNX6" s="27"/>
      <c r="VNY6" s="27"/>
      <c r="VNZ6" s="27"/>
      <c r="VOA6" s="27"/>
      <c r="VOB6" s="27"/>
      <c r="VOC6" s="27"/>
      <c r="VOD6" s="27"/>
      <c r="VOE6" s="27"/>
      <c r="VOF6" s="27"/>
      <c r="VOG6" s="27"/>
      <c r="VOH6" s="27"/>
      <c r="VOI6" s="27"/>
      <c r="VOJ6" s="27"/>
      <c r="VOK6" s="27"/>
      <c r="VOL6" s="27"/>
      <c r="VOM6" s="27"/>
      <c r="VON6" s="27"/>
      <c r="VOO6" s="27"/>
      <c r="VOP6" s="27"/>
      <c r="VOQ6" s="27"/>
      <c r="VOR6" s="27"/>
      <c r="VOS6" s="27"/>
      <c r="VOT6" s="27"/>
      <c r="VOU6" s="27"/>
      <c r="VOV6" s="27"/>
      <c r="VOW6" s="27"/>
      <c r="VOX6" s="27"/>
      <c r="VOY6" s="27"/>
      <c r="VOZ6" s="27"/>
      <c r="VPA6" s="27"/>
      <c r="VPB6" s="27"/>
      <c r="VPC6" s="27"/>
      <c r="VPD6" s="27"/>
      <c r="VPE6" s="27"/>
      <c r="VPF6" s="27"/>
      <c r="VPG6" s="27"/>
      <c r="VPH6" s="27"/>
      <c r="VPI6" s="27"/>
      <c r="VPJ6" s="27"/>
      <c r="VPK6" s="27"/>
      <c r="VPL6" s="27"/>
      <c r="VPM6" s="27"/>
      <c r="VPN6" s="27"/>
      <c r="VPO6" s="27"/>
      <c r="VPP6" s="27"/>
      <c r="VPQ6" s="27"/>
      <c r="VPR6" s="27"/>
      <c r="VPS6" s="27"/>
      <c r="VPT6" s="27"/>
      <c r="VPU6" s="27"/>
      <c r="VPV6" s="27"/>
      <c r="VPW6" s="27"/>
      <c r="VPX6" s="27"/>
      <c r="VPY6" s="27"/>
      <c r="VPZ6" s="27"/>
      <c r="VQA6" s="27"/>
      <c r="VQB6" s="27"/>
      <c r="VQC6" s="27"/>
      <c r="VQD6" s="27"/>
      <c r="VQE6" s="27"/>
      <c r="VQF6" s="27"/>
      <c r="VQG6" s="27"/>
      <c r="VQH6" s="27"/>
      <c r="VQI6" s="27"/>
      <c r="VQJ6" s="27"/>
      <c r="VQK6" s="27"/>
      <c r="VQL6" s="27"/>
      <c r="VQM6" s="27"/>
      <c r="VQN6" s="27"/>
      <c r="VQO6" s="27"/>
      <c r="VQP6" s="27"/>
      <c r="VQQ6" s="27"/>
      <c r="VQR6" s="27"/>
      <c r="VQS6" s="27"/>
      <c r="VQT6" s="27"/>
      <c r="VQU6" s="27"/>
      <c r="VQV6" s="27"/>
      <c r="VQW6" s="27"/>
      <c r="VQX6" s="27"/>
      <c r="VQY6" s="27"/>
      <c r="VQZ6" s="27"/>
      <c r="VRA6" s="27"/>
      <c r="VRB6" s="27"/>
      <c r="VRC6" s="27"/>
      <c r="VRD6" s="27"/>
      <c r="VRE6" s="27"/>
      <c r="VRF6" s="27"/>
      <c r="VRG6" s="27"/>
      <c r="VRH6" s="27"/>
      <c r="VRI6" s="27"/>
      <c r="VRJ6" s="27"/>
      <c r="VRK6" s="27"/>
      <c r="VRL6" s="27"/>
      <c r="VRM6" s="27"/>
      <c r="VRN6" s="27"/>
      <c r="VRO6" s="27"/>
      <c r="VRP6" s="27"/>
      <c r="VRQ6" s="27"/>
      <c r="VRR6" s="27"/>
      <c r="VRS6" s="27"/>
      <c r="VRT6" s="27"/>
      <c r="VRU6" s="27"/>
      <c r="VRV6" s="27"/>
      <c r="VRW6" s="27"/>
      <c r="VRX6" s="27"/>
      <c r="VRY6" s="27"/>
      <c r="VRZ6" s="27"/>
      <c r="VSA6" s="27"/>
      <c r="VSB6" s="27"/>
      <c r="VSC6" s="27"/>
      <c r="VSD6" s="27"/>
      <c r="VSE6" s="27"/>
      <c r="VSF6" s="27"/>
      <c r="VSG6" s="27"/>
      <c r="VSH6" s="27"/>
      <c r="VSI6" s="27"/>
      <c r="VSJ6" s="27"/>
      <c r="VSK6" s="27"/>
      <c r="VSL6" s="27"/>
      <c r="VSM6" s="27"/>
      <c r="VSN6" s="27"/>
      <c r="VSO6" s="27"/>
      <c r="VSP6" s="27"/>
      <c r="VSQ6" s="27"/>
      <c r="VSR6" s="27"/>
      <c r="VSS6" s="27"/>
      <c r="VST6" s="27"/>
      <c r="VSU6" s="27"/>
      <c r="VSV6" s="27"/>
      <c r="VSW6" s="27"/>
      <c r="VSX6" s="27"/>
      <c r="VSY6" s="27"/>
      <c r="VSZ6" s="27"/>
      <c r="VTA6" s="27"/>
      <c r="VTB6" s="27"/>
      <c r="VTC6" s="27"/>
      <c r="VTD6" s="27"/>
      <c r="VTE6" s="27"/>
      <c r="VTF6" s="27"/>
      <c r="VTG6" s="27"/>
      <c r="VTH6" s="27"/>
      <c r="VTI6" s="27"/>
      <c r="VTJ6" s="27"/>
      <c r="VTK6" s="27"/>
      <c r="VTL6" s="27"/>
      <c r="VTM6" s="27"/>
      <c r="VTN6" s="27"/>
      <c r="VTO6" s="27"/>
      <c r="VTP6" s="27"/>
      <c r="VTQ6" s="27"/>
      <c r="VTR6" s="27"/>
      <c r="VTS6" s="27"/>
      <c r="VTT6" s="27"/>
      <c r="VTU6" s="27"/>
      <c r="VTV6" s="27"/>
      <c r="VTW6" s="27"/>
      <c r="VTX6" s="27"/>
      <c r="VTY6" s="27"/>
      <c r="VTZ6" s="27"/>
      <c r="VUA6" s="27"/>
      <c r="VUB6" s="27"/>
      <c r="VUC6" s="27"/>
      <c r="VUD6" s="27"/>
      <c r="VUE6" s="27"/>
      <c r="VUF6" s="27"/>
      <c r="VUG6" s="27"/>
      <c r="VUH6" s="27"/>
      <c r="VUI6" s="27"/>
      <c r="VUJ6" s="27"/>
      <c r="VUK6" s="27"/>
      <c r="VUL6" s="27"/>
      <c r="VUM6" s="27"/>
      <c r="VUN6" s="27"/>
      <c r="VUO6" s="27"/>
      <c r="VUP6" s="27"/>
      <c r="VUQ6" s="27"/>
      <c r="VUR6" s="27"/>
      <c r="VUS6" s="27"/>
      <c r="VUT6" s="27"/>
      <c r="VUU6" s="27"/>
      <c r="VUV6" s="27"/>
      <c r="VUW6" s="27"/>
      <c r="VUX6" s="27"/>
      <c r="VUY6" s="27"/>
      <c r="VUZ6" s="27"/>
      <c r="VVA6" s="27"/>
      <c r="VVB6" s="27"/>
      <c r="VVC6" s="27"/>
      <c r="VVD6" s="27"/>
      <c r="VVE6" s="27"/>
      <c r="VVF6" s="27"/>
      <c r="VVG6" s="27"/>
      <c r="VVH6" s="27"/>
      <c r="VVI6" s="27"/>
      <c r="VVJ6" s="27"/>
      <c r="VVK6" s="27"/>
      <c r="VVL6" s="27"/>
      <c r="VVM6" s="27"/>
      <c r="VVN6" s="27"/>
      <c r="VVO6" s="27"/>
      <c r="VVP6" s="27"/>
      <c r="VVQ6" s="27"/>
      <c r="VVR6" s="27"/>
      <c r="VVS6" s="27"/>
      <c r="VVT6" s="27"/>
      <c r="VVU6" s="27"/>
      <c r="VVV6" s="27"/>
      <c r="VVW6" s="27"/>
      <c r="VVX6" s="27"/>
      <c r="VVY6" s="27"/>
      <c r="VVZ6" s="27"/>
      <c r="VWA6" s="27"/>
      <c r="VWB6" s="27"/>
      <c r="VWC6" s="27"/>
      <c r="VWD6" s="27"/>
      <c r="VWE6" s="27"/>
      <c r="VWF6" s="27"/>
      <c r="VWG6" s="27"/>
      <c r="VWH6" s="27"/>
      <c r="VWI6" s="27"/>
      <c r="VWJ6" s="27"/>
      <c r="VWK6" s="27"/>
      <c r="VWL6" s="27"/>
      <c r="VWM6" s="27"/>
      <c r="VWN6" s="27"/>
      <c r="VWO6" s="27"/>
      <c r="VWP6" s="27"/>
      <c r="VWQ6" s="27"/>
      <c r="VWR6" s="27"/>
      <c r="VWS6" s="27"/>
      <c r="VWT6" s="27"/>
      <c r="VWU6" s="27"/>
      <c r="VWV6" s="27"/>
      <c r="VWW6" s="27"/>
      <c r="VWX6" s="27"/>
      <c r="VWY6" s="27"/>
      <c r="VWZ6" s="27"/>
      <c r="VXA6" s="27"/>
      <c r="VXB6" s="27"/>
      <c r="VXC6" s="27"/>
      <c r="VXD6" s="27"/>
      <c r="VXE6" s="27"/>
      <c r="VXF6" s="27"/>
      <c r="VXG6" s="27"/>
      <c r="VXH6" s="27"/>
      <c r="VXI6" s="27"/>
      <c r="VXJ6" s="27"/>
      <c r="VXK6" s="27"/>
      <c r="VXL6" s="27"/>
      <c r="VXM6" s="27"/>
      <c r="VXN6" s="27"/>
      <c r="VXO6" s="27"/>
      <c r="VXP6" s="27"/>
      <c r="VXQ6" s="27"/>
      <c r="VXR6" s="27"/>
      <c r="VXS6" s="27"/>
      <c r="VXT6" s="27"/>
      <c r="VXU6" s="27"/>
      <c r="VXV6" s="27"/>
      <c r="VXW6" s="27"/>
      <c r="VXX6" s="27"/>
      <c r="VXY6" s="27"/>
      <c r="VXZ6" s="27"/>
      <c r="VYA6" s="27"/>
      <c r="VYB6" s="27"/>
      <c r="VYC6" s="27"/>
      <c r="VYD6" s="27"/>
      <c r="VYE6" s="27"/>
      <c r="VYF6" s="27"/>
      <c r="VYG6" s="27"/>
      <c r="VYH6" s="27"/>
      <c r="VYI6" s="27"/>
      <c r="VYJ6" s="27"/>
      <c r="VYK6" s="27"/>
      <c r="VYL6" s="27"/>
      <c r="VYM6" s="27"/>
      <c r="VYN6" s="27"/>
      <c r="VYO6" s="27"/>
      <c r="VYP6" s="27"/>
      <c r="VYQ6" s="27"/>
      <c r="VYR6" s="27"/>
      <c r="VYS6" s="27"/>
      <c r="VYT6" s="27"/>
      <c r="VYU6" s="27"/>
      <c r="VYV6" s="27"/>
      <c r="VYW6" s="27"/>
      <c r="VYX6" s="27"/>
      <c r="VYY6" s="27"/>
      <c r="VYZ6" s="27"/>
      <c r="VZA6" s="27"/>
      <c r="VZB6" s="27"/>
      <c r="VZC6" s="27"/>
      <c r="VZD6" s="27"/>
      <c r="VZE6" s="27"/>
      <c r="VZF6" s="27"/>
      <c r="VZG6" s="27"/>
      <c r="VZH6" s="27"/>
      <c r="VZI6" s="27"/>
      <c r="VZJ6" s="27"/>
      <c r="VZK6" s="27"/>
      <c r="VZL6" s="27"/>
      <c r="VZM6" s="27"/>
      <c r="VZN6" s="27"/>
      <c r="VZO6" s="27"/>
      <c r="VZP6" s="27"/>
      <c r="VZQ6" s="27"/>
      <c r="VZR6" s="27"/>
      <c r="VZS6" s="27"/>
      <c r="VZT6" s="27"/>
      <c r="VZU6" s="27"/>
      <c r="VZV6" s="27"/>
      <c r="VZW6" s="27"/>
      <c r="VZX6" s="27"/>
      <c r="VZY6" s="27"/>
      <c r="VZZ6" s="27"/>
      <c r="WAA6" s="27"/>
      <c r="WAB6" s="27"/>
      <c r="WAC6" s="27"/>
      <c r="WAD6" s="27"/>
      <c r="WAE6" s="27"/>
      <c r="WAF6" s="27"/>
      <c r="WAG6" s="27"/>
      <c r="WAH6" s="27"/>
      <c r="WAI6" s="27"/>
      <c r="WAJ6" s="27"/>
      <c r="WAK6" s="27"/>
      <c r="WAL6" s="27"/>
      <c r="WAM6" s="27"/>
      <c r="WAN6" s="27"/>
      <c r="WAO6" s="27"/>
      <c r="WAP6" s="27"/>
      <c r="WAQ6" s="27"/>
      <c r="WAR6" s="27"/>
      <c r="WAS6" s="27"/>
      <c r="WAT6" s="27"/>
      <c r="WAU6" s="27"/>
      <c r="WAV6" s="27"/>
      <c r="WAW6" s="27"/>
      <c r="WAX6" s="27"/>
      <c r="WAY6" s="27"/>
      <c r="WAZ6" s="27"/>
      <c r="WBA6" s="27"/>
      <c r="WBB6" s="27"/>
      <c r="WBC6" s="27"/>
      <c r="WBD6" s="27"/>
      <c r="WBE6" s="27"/>
      <c r="WBF6" s="27"/>
      <c r="WBG6" s="27"/>
      <c r="WBH6" s="27"/>
      <c r="WBI6" s="27"/>
      <c r="WBJ6" s="27"/>
      <c r="WBK6" s="27"/>
      <c r="WBL6" s="27"/>
      <c r="WBM6" s="27"/>
      <c r="WBN6" s="27"/>
      <c r="WBO6" s="27"/>
      <c r="WBP6" s="27"/>
      <c r="WBQ6" s="27"/>
      <c r="WBR6" s="27"/>
      <c r="WBS6" s="27"/>
      <c r="WBT6" s="27"/>
      <c r="WBU6" s="27"/>
      <c r="WBV6" s="27"/>
      <c r="WBW6" s="27"/>
      <c r="WBX6" s="27"/>
      <c r="WBY6" s="27"/>
      <c r="WBZ6" s="27"/>
      <c r="WCA6" s="27"/>
      <c r="WCB6" s="27"/>
      <c r="WCC6" s="27"/>
      <c r="WCD6" s="27"/>
      <c r="WCE6" s="27"/>
      <c r="WCF6" s="27"/>
      <c r="WCG6" s="27"/>
      <c r="WCH6" s="27"/>
      <c r="WCI6" s="27"/>
      <c r="WCJ6" s="27"/>
      <c r="WCK6" s="27"/>
      <c r="WCL6" s="27"/>
      <c r="WCM6" s="27"/>
      <c r="WCN6" s="27"/>
      <c r="WCO6" s="27"/>
      <c r="WCP6" s="27"/>
      <c r="WCQ6" s="27"/>
      <c r="WCR6" s="27"/>
      <c r="WCS6" s="27"/>
      <c r="WCT6" s="27"/>
      <c r="WCU6" s="27"/>
      <c r="WCV6" s="27"/>
      <c r="WCW6" s="27"/>
      <c r="WCX6" s="27"/>
      <c r="WCY6" s="27"/>
      <c r="WCZ6" s="27"/>
      <c r="WDA6" s="27"/>
      <c r="WDB6" s="27"/>
      <c r="WDC6" s="27"/>
      <c r="WDD6" s="27"/>
      <c r="WDE6" s="27"/>
      <c r="WDF6" s="27"/>
      <c r="WDG6" s="27"/>
      <c r="WDH6" s="27"/>
      <c r="WDI6" s="27"/>
      <c r="WDJ6" s="27"/>
      <c r="WDK6" s="27"/>
      <c r="WDL6" s="27"/>
      <c r="WDM6" s="27"/>
      <c r="WDN6" s="27"/>
      <c r="WDO6" s="27"/>
      <c r="WDP6" s="27"/>
      <c r="WDQ6" s="27"/>
      <c r="WDR6" s="27"/>
      <c r="WDS6" s="27"/>
      <c r="WDT6" s="27"/>
      <c r="WDU6" s="27"/>
      <c r="WDV6" s="27"/>
      <c r="WDW6" s="27"/>
      <c r="WDX6" s="27"/>
      <c r="WDY6" s="27"/>
      <c r="WDZ6" s="27"/>
      <c r="WEA6" s="27"/>
      <c r="WEB6" s="27"/>
      <c r="WEC6" s="27"/>
      <c r="WED6" s="27"/>
      <c r="WEE6" s="27"/>
      <c r="WEF6" s="27"/>
      <c r="WEG6" s="27"/>
      <c r="WEH6" s="27"/>
      <c r="WEI6" s="27"/>
      <c r="WEJ6" s="27"/>
      <c r="WEK6" s="27"/>
      <c r="WEL6" s="27"/>
      <c r="WEM6" s="27"/>
      <c r="WEN6" s="27"/>
      <c r="WEO6" s="27"/>
      <c r="WEP6" s="27"/>
      <c r="WEQ6" s="27"/>
      <c r="WER6" s="27"/>
      <c r="WES6" s="27"/>
      <c r="WET6" s="27"/>
      <c r="WEU6" s="27"/>
      <c r="WEV6" s="27"/>
      <c r="WEW6" s="27"/>
      <c r="WEX6" s="27"/>
      <c r="WEY6" s="27"/>
      <c r="WEZ6" s="27"/>
      <c r="WFA6" s="27"/>
      <c r="WFB6" s="27"/>
      <c r="WFC6" s="27"/>
      <c r="WFD6" s="27"/>
      <c r="WFE6" s="27"/>
      <c r="WFF6" s="27"/>
      <c r="WFG6" s="27"/>
      <c r="WFH6" s="27"/>
      <c r="WFI6" s="27"/>
      <c r="WFJ6" s="27"/>
      <c r="WFK6" s="27"/>
      <c r="WFL6" s="27"/>
      <c r="WFM6" s="27"/>
      <c r="WFN6" s="27"/>
      <c r="WFO6" s="27"/>
      <c r="WFP6" s="27"/>
      <c r="WFQ6" s="27"/>
      <c r="WFR6" s="27"/>
      <c r="WFS6" s="27"/>
      <c r="WFT6" s="27"/>
      <c r="WFU6" s="27"/>
      <c r="WFV6" s="27"/>
      <c r="WFW6" s="27"/>
      <c r="WFX6" s="27"/>
      <c r="WFY6" s="27"/>
      <c r="WFZ6" s="27"/>
      <c r="WGA6" s="27"/>
      <c r="WGB6" s="27"/>
      <c r="WGC6" s="27"/>
      <c r="WGD6" s="27"/>
      <c r="WGE6" s="27"/>
      <c r="WGF6" s="27"/>
      <c r="WGG6" s="27"/>
      <c r="WGH6" s="27"/>
      <c r="WGI6" s="27"/>
      <c r="WGJ6" s="27"/>
      <c r="WGK6" s="27"/>
      <c r="WGL6" s="27"/>
      <c r="WGM6" s="27"/>
      <c r="WGN6" s="27"/>
      <c r="WGO6" s="27"/>
      <c r="WGP6" s="27"/>
      <c r="WGQ6" s="27"/>
      <c r="WGR6" s="27"/>
      <c r="WGS6" s="27"/>
      <c r="WGT6" s="27"/>
      <c r="WGU6" s="27"/>
      <c r="WGV6" s="27"/>
      <c r="WGW6" s="27"/>
      <c r="WGX6" s="27"/>
      <c r="WGY6" s="27"/>
      <c r="WGZ6" s="27"/>
      <c r="WHA6" s="27"/>
      <c r="WHB6" s="27"/>
      <c r="WHC6" s="27"/>
      <c r="WHD6" s="27"/>
      <c r="WHE6" s="27"/>
      <c r="WHF6" s="27"/>
      <c r="WHG6" s="27"/>
      <c r="WHH6" s="27"/>
      <c r="WHI6" s="27"/>
      <c r="WHJ6" s="27"/>
      <c r="WHK6" s="27"/>
      <c r="WHL6" s="27"/>
      <c r="WHM6" s="27"/>
      <c r="WHN6" s="27"/>
      <c r="WHO6" s="27"/>
      <c r="WHP6" s="27"/>
      <c r="WHQ6" s="27"/>
      <c r="WHR6" s="27"/>
      <c r="WHS6" s="27"/>
      <c r="WHT6" s="27"/>
      <c r="WHU6" s="27"/>
      <c r="WHV6" s="27"/>
      <c r="WHW6" s="27"/>
      <c r="WHX6" s="27"/>
      <c r="WHY6" s="27"/>
      <c r="WHZ6" s="27"/>
      <c r="WIA6" s="27"/>
      <c r="WIB6" s="27"/>
      <c r="WIC6" s="27"/>
      <c r="WID6" s="27"/>
      <c r="WIE6" s="27"/>
      <c r="WIF6" s="27"/>
      <c r="WIG6" s="27"/>
      <c r="WIH6" s="27"/>
      <c r="WII6" s="27"/>
      <c r="WIJ6" s="27"/>
      <c r="WIK6" s="27"/>
      <c r="WIL6" s="27"/>
      <c r="WIM6" s="27"/>
      <c r="WIN6" s="27"/>
      <c r="WIO6" s="27"/>
      <c r="WIP6" s="27"/>
      <c r="WIQ6" s="27"/>
      <c r="WIR6" s="27"/>
      <c r="WIS6" s="27"/>
      <c r="WIT6" s="27"/>
      <c r="WIU6" s="27"/>
      <c r="WIV6" s="27"/>
      <c r="WIW6" s="27"/>
      <c r="WIX6" s="27"/>
      <c r="WIY6" s="27"/>
      <c r="WIZ6" s="27"/>
      <c r="WJA6" s="27"/>
      <c r="WJB6" s="27"/>
      <c r="WJC6" s="27"/>
      <c r="WJD6" s="27"/>
      <c r="WJE6" s="27"/>
      <c r="WJF6" s="27"/>
      <c r="WJG6" s="27"/>
      <c r="WJH6" s="27"/>
      <c r="WJI6" s="27"/>
      <c r="WJJ6" s="27"/>
      <c r="WJK6" s="27"/>
      <c r="WJL6" s="27"/>
      <c r="WJM6" s="27"/>
      <c r="WJN6" s="27"/>
      <c r="WJO6" s="27"/>
      <c r="WJP6" s="27"/>
      <c r="WJQ6" s="27"/>
      <c r="WJR6" s="27"/>
      <c r="WJS6" s="27"/>
      <c r="WJT6" s="27"/>
      <c r="WJU6" s="27"/>
      <c r="WJV6" s="27"/>
      <c r="WJW6" s="27"/>
      <c r="WJX6" s="27"/>
      <c r="WJY6" s="27"/>
      <c r="WJZ6" s="27"/>
      <c r="WKA6" s="27"/>
      <c r="WKB6" s="27"/>
      <c r="WKC6" s="27"/>
      <c r="WKD6" s="27"/>
      <c r="WKE6" s="27"/>
      <c r="WKF6" s="27"/>
      <c r="WKG6" s="27"/>
      <c r="WKH6" s="27"/>
      <c r="WKI6" s="27"/>
      <c r="WKJ6" s="27"/>
      <c r="WKK6" s="27"/>
      <c r="WKL6" s="27"/>
      <c r="WKM6" s="27"/>
      <c r="WKN6" s="27"/>
      <c r="WKO6" s="27"/>
      <c r="WKP6" s="27"/>
      <c r="WKQ6" s="27"/>
      <c r="WKR6" s="27"/>
      <c r="WKS6" s="27"/>
      <c r="WKT6" s="27"/>
      <c r="WKU6" s="27"/>
      <c r="WKV6" s="27"/>
      <c r="WKW6" s="27"/>
      <c r="WKX6" s="27"/>
      <c r="WKY6" s="27"/>
      <c r="WKZ6" s="27"/>
      <c r="WLA6" s="27"/>
      <c r="WLB6" s="27"/>
      <c r="WLC6" s="27"/>
      <c r="WLD6" s="27"/>
      <c r="WLE6" s="27"/>
      <c r="WLF6" s="27"/>
      <c r="WLG6" s="27"/>
      <c r="WLH6" s="27"/>
      <c r="WLI6" s="27"/>
      <c r="WLJ6" s="27"/>
      <c r="WLK6" s="27"/>
      <c r="WLL6" s="27"/>
      <c r="WLM6" s="27"/>
      <c r="WLN6" s="27"/>
      <c r="WLO6" s="27"/>
      <c r="WLP6" s="27"/>
      <c r="WLQ6" s="27"/>
      <c r="WLR6" s="27"/>
      <c r="WLS6" s="27"/>
      <c r="WLT6" s="27"/>
      <c r="WLU6" s="27"/>
      <c r="WLV6" s="27"/>
      <c r="WLW6" s="27"/>
      <c r="WLX6" s="27"/>
      <c r="WLY6" s="27"/>
      <c r="WLZ6" s="27"/>
      <c r="WMA6" s="27"/>
      <c r="WMB6" s="27"/>
      <c r="WMC6" s="27"/>
      <c r="WMD6" s="27"/>
      <c r="WME6" s="27"/>
      <c r="WMF6" s="27"/>
      <c r="WMG6" s="27"/>
      <c r="WMH6" s="27"/>
      <c r="WMI6" s="27"/>
      <c r="WMJ6" s="27"/>
      <c r="WMK6" s="27"/>
      <c r="WML6" s="27"/>
      <c r="WMM6" s="27"/>
      <c r="WMN6" s="27"/>
      <c r="WMO6" s="27"/>
      <c r="WMP6" s="27"/>
      <c r="WMQ6" s="27"/>
      <c r="WMR6" s="27"/>
      <c r="WMS6" s="27"/>
      <c r="WMT6" s="27"/>
      <c r="WMU6" s="27"/>
      <c r="WMV6" s="27"/>
      <c r="WMW6" s="27"/>
      <c r="WMX6" s="27"/>
      <c r="WMY6" s="27"/>
      <c r="WMZ6" s="27"/>
      <c r="WNA6" s="27"/>
      <c r="WNB6" s="27"/>
      <c r="WNC6" s="27"/>
      <c r="WND6" s="27"/>
      <c r="WNE6" s="27"/>
      <c r="WNF6" s="27"/>
      <c r="WNG6" s="27"/>
      <c r="WNH6" s="27"/>
      <c r="WNI6" s="27"/>
      <c r="WNJ6" s="27"/>
      <c r="WNK6" s="27"/>
      <c r="WNL6" s="27"/>
      <c r="WNM6" s="27"/>
      <c r="WNN6" s="27"/>
      <c r="WNO6" s="27"/>
      <c r="WNP6" s="27"/>
      <c r="WNQ6" s="27"/>
      <c r="WNR6" s="27"/>
      <c r="WNS6" s="27"/>
      <c r="WNT6" s="27"/>
      <c r="WNU6" s="27"/>
      <c r="WNV6" s="27"/>
      <c r="WNW6" s="27"/>
      <c r="WNX6" s="27"/>
      <c r="WNY6" s="27"/>
      <c r="WNZ6" s="27"/>
      <c r="WOA6" s="27"/>
      <c r="WOB6" s="27"/>
      <c r="WOC6" s="27"/>
      <c r="WOD6" s="27"/>
      <c r="WOE6" s="27"/>
      <c r="WOF6" s="27"/>
      <c r="WOG6" s="27"/>
      <c r="WOH6" s="27"/>
      <c r="WOI6" s="27"/>
      <c r="WOJ6" s="27"/>
      <c r="WOK6" s="27"/>
      <c r="WOL6" s="27"/>
      <c r="WOM6" s="27"/>
      <c r="WON6" s="27"/>
      <c r="WOO6" s="27"/>
      <c r="WOP6" s="27"/>
      <c r="WOQ6" s="27"/>
      <c r="WOR6" s="27"/>
      <c r="WOS6" s="27"/>
      <c r="WOT6" s="27"/>
      <c r="WOU6" s="27"/>
      <c r="WOV6" s="27"/>
      <c r="WOW6" s="27"/>
      <c r="WOX6" s="27"/>
      <c r="WOY6" s="27"/>
      <c r="WOZ6" s="27"/>
      <c r="WPA6" s="27"/>
      <c r="WPB6" s="27"/>
      <c r="WPC6" s="27"/>
      <c r="WPD6" s="27"/>
      <c r="WPE6" s="27"/>
      <c r="WPF6" s="27"/>
      <c r="WPG6" s="27"/>
      <c r="WPH6" s="27"/>
      <c r="WPI6" s="27"/>
      <c r="WPJ6" s="27"/>
      <c r="WPK6" s="27"/>
      <c r="WPL6" s="27"/>
      <c r="WPM6" s="27"/>
      <c r="WPN6" s="27"/>
      <c r="WPO6" s="27"/>
      <c r="WPP6" s="27"/>
      <c r="WPQ6" s="27"/>
      <c r="WPR6" s="27"/>
      <c r="WPS6" s="27"/>
      <c r="WPT6" s="27"/>
      <c r="WPU6" s="27"/>
      <c r="WPV6" s="27"/>
      <c r="WPW6" s="27"/>
      <c r="WPX6" s="27"/>
      <c r="WPY6" s="27"/>
      <c r="WPZ6" s="27"/>
      <c r="WQA6" s="27"/>
      <c r="WQB6" s="27"/>
      <c r="WQC6" s="27"/>
      <c r="WQD6" s="27"/>
      <c r="WQE6" s="27"/>
      <c r="WQF6" s="27"/>
      <c r="WQG6" s="27"/>
      <c r="WQH6" s="27"/>
      <c r="WQI6" s="27"/>
      <c r="WQJ6" s="27"/>
      <c r="WQK6" s="27"/>
      <c r="WQL6" s="27"/>
      <c r="WQM6" s="27"/>
      <c r="WQN6" s="27"/>
      <c r="WQO6" s="27"/>
      <c r="WQP6" s="27"/>
      <c r="WQQ6" s="27"/>
      <c r="WQR6" s="27"/>
      <c r="WQS6" s="27"/>
      <c r="WQT6" s="27"/>
      <c r="WQU6" s="27"/>
      <c r="WQV6" s="27"/>
      <c r="WQW6" s="27"/>
      <c r="WQX6" s="27"/>
      <c r="WQY6" s="27"/>
      <c r="WQZ6" s="27"/>
      <c r="WRA6" s="27"/>
      <c r="WRB6" s="27"/>
      <c r="WRC6" s="27"/>
      <c r="WRD6" s="27"/>
      <c r="WRE6" s="27"/>
      <c r="WRF6" s="27"/>
      <c r="WRG6" s="27"/>
      <c r="WRH6" s="27"/>
      <c r="WRI6" s="27"/>
      <c r="WRJ6" s="27"/>
      <c r="WRK6" s="27"/>
      <c r="WRL6" s="27"/>
      <c r="WRM6" s="27"/>
      <c r="WRN6" s="27"/>
      <c r="WRO6" s="27"/>
      <c r="WRP6" s="27"/>
      <c r="WRQ6" s="27"/>
      <c r="WRR6" s="27"/>
      <c r="WRS6" s="27"/>
      <c r="WRT6" s="27"/>
      <c r="WRU6" s="27"/>
      <c r="WRV6" s="27"/>
      <c r="WRW6" s="27"/>
      <c r="WRX6" s="27"/>
      <c r="WRY6" s="27"/>
      <c r="WRZ6" s="27"/>
      <c r="WSA6" s="27"/>
      <c r="WSB6" s="27"/>
      <c r="WSC6" s="27"/>
      <c r="WSD6" s="27"/>
      <c r="WSE6" s="27"/>
      <c r="WSF6" s="27"/>
      <c r="WSG6" s="27"/>
      <c r="WSH6" s="27"/>
      <c r="WSI6" s="27"/>
      <c r="WSJ6" s="27"/>
      <c r="WSK6" s="27"/>
      <c r="WSL6" s="27"/>
      <c r="WSM6" s="27"/>
      <c r="WSN6" s="27"/>
      <c r="WSO6" s="27"/>
      <c r="WSP6" s="27"/>
      <c r="WSQ6" s="27"/>
      <c r="WSR6" s="27"/>
      <c r="WSS6" s="27"/>
      <c r="WST6" s="27"/>
      <c r="WSU6" s="27"/>
      <c r="WSV6" s="27"/>
      <c r="WSW6" s="27"/>
      <c r="WSX6" s="27"/>
      <c r="WSY6" s="27"/>
      <c r="WSZ6" s="27"/>
      <c r="WTA6" s="27"/>
      <c r="WTB6" s="27"/>
      <c r="WTC6" s="27"/>
      <c r="WTD6" s="27"/>
      <c r="WTE6" s="27"/>
      <c r="WTF6" s="27"/>
      <c r="WTG6" s="27"/>
      <c r="WTH6" s="27"/>
      <c r="WTI6" s="27"/>
      <c r="WTJ6" s="27"/>
      <c r="WTK6" s="27"/>
      <c r="WTL6" s="27"/>
      <c r="WTM6" s="27"/>
      <c r="WTN6" s="27"/>
      <c r="WTO6" s="27"/>
      <c r="WTP6" s="27"/>
      <c r="WTQ6" s="27"/>
      <c r="WTR6" s="27"/>
      <c r="WTS6" s="27"/>
      <c r="WTT6" s="27"/>
      <c r="WTU6" s="27"/>
      <c r="WTV6" s="27"/>
      <c r="WTW6" s="27"/>
      <c r="WTX6" s="27"/>
      <c r="WTY6" s="27"/>
      <c r="WTZ6" s="27"/>
      <c r="WUA6" s="27"/>
      <c r="WUB6" s="27"/>
      <c r="WUC6" s="27"/>
      <c r="WUD6" s="27"/>
      <c r="WUE6" s="27"/>
      <c r="WUF6" s="27"/>
      <c r="WUG6" s="27"/>
      <c r="WUH6" s="27"/>
      <c r="WUI6" s="27"/>
      <c r="WUJ6" s="27"/>
      <c r="WUK6" s="27"/>
      <c r="WUL6" s="27"/>
      <c r="WUM6" s="27"/>
      <c r="WUN6" s="27"/>
      <c r="WUO6" s="27"/>
      <c r="WUP6" s="27"/>
      <c r="WUQ6" s="27"/>
      <c r="WUR6" s="27"/>
      <c r="WUS6" s="27"/>
      <c r="WUT6" s="27"/>
      <c r="WUU6" s="27"/>
      <c r="WUV6" s="27"/>
      <c r="WUW6" s="27"/>
      <c r="WUX6" s="27"/>
      <c r="WUY6" s="27"/>
      <c r="WUZ6" s="27"/>
      <c r="WVA6" s="27"/>
      <c r="WVB6" s="27"/>
      <c r="WVC6" s="27"/>
      <c r="WVD6" s="27"/>
      <c r="WVE6" s="27"/>
      <c r="WVF6" s="27"/>
      <c r="WVG6" s="27"/>
      <c r="WVH6" s="27"/>
      <c r="WVI6" s="27"/>
      <c r="WVJ6" s="27"/>
      <c r="WVK6" s="27"/>
      <c r="WVL6" s="27"/>
      <c r="WVM6" s="27"/>
      <c r="WVN6" s="27"/>
      <c r="WVO6" s="27"/>
      <c r="WVP6" s="27"/>
      <c r="WVQ6" s="27"/>
      <c r="WVR6" s="27"/>
      <c r="WVS6" s="27"/>
      <c r="WVT6" s="27"/>
      <c r="WVU6" s="27"/>
      <c r="WVV6" s="27"/>
      <c r="WVW6" s="27"/>
      <c r="WVX6" s="27"/>
      <c r="WVY6" s="27"/>
      <c r="WVZ6" s="27"/>
      <c r="WWA6" s="27"/>
      <c r="WWB6" s="27"/>
      <c r="WWC6" s="27"/>
      <c r="WWD6" s="27"/>
      <c r="WWE6" s="27"/>
      <c r="WWF6" s="27"/>
      <c r="WWG6" s="27"/>
      <c r="WWH6" s="27"/>
      <c r="WWI6" s="27"/>
      <c r="WWJ6" s="27"/>
      <c r="WWK6" s="27"/>
      <c r="WWL6" s="27"/>
      <c r="WWM6" s="27"/>
      <c r="WWN6" s="27"/>
      <c r="WWO6" s="27"/>
      <c r="WWP6" s="27"/>
      <c r="WWQ6" s="27"/>
      <c r="WWR6" s="27"/>
      <c r="WWS6" s="27"/>
      <c r="WWT6" s="27"/>
      <c r="WWU6" s="27"/>
      <c r="WWV6" s="27"/>
      <c r="WWW6" s="27"/>
      <c r="WWX6" s="27"/>
      <c r="WWY6" s="27"/>
      <c r="WWZ6" s="27"/>
      <c r="WXA6" s="27"/>
      <c r="WXB6" s="27"/>
      <c r="WXC6" s="27"/>
      <c r="WXD6" s="27"/>
      <c r="WXE6" s="27"/>
      <c r="WXF6" s="27"/>
      <c r="WXG6" s="27"/>
      <c r="WXH6" s="27"/>
      <c r="WXI6" s="27"/>
      <c r="WXJ6" s="27"/>
      <c r="WXK6" s="27"/>
      <c r="WXL6" s="27"/>
      <c r="WXM6" s="27"/>
      <c r="WXN6" s="27"/>
      <c r="WXO6" s="27"/>
      <c r="WXP6" s="27"/>
      <c r="WXQ6" s="27"/>
      <c r="WXR6" s="27"/>
      <c r="WXS6" s="27"/>
      <c r="WXT6" s="27"/>
      <c r="WXU6" s="27"/>
      <c r="WXV6" s="27"/>
      <c r="WXW6" s="27"/>
      <c r="WXX6" s="27"/>
      <c r="WXY6" s="27"/>
      <c r="WXZ6" s="27"/>
      <c r="WYA6" s="27"/>
      <c r="WYB6" s="27"/>
      <c r="WYC6" s="27"/>
      <c r="WYD6" s="27"/>
      <c r="WYE6" s="27"/>
      <c r="WYF6" s="27"/>
      <c r="WYG6" s="27"/>
      <c r="WYH6" s="27"/>
      <c r="WYI6" s="27"/>
      <c r="WYJ6" s="27"/>
      <c r="WYK6" s="27"/>
      <c r="WYL6" s="27"/>
      <c r="WYM6" s="27"/>
      <c r="WYN6" s="27"/>
      <c r="WYO6" s="27"/>
      <c r="WYP6" s="27"/>
      <c r="WYQ6" s="27"/>
      <c r="WYR6" s="27"/>
      <c r="WYS6" s="27"/>
      <c r="WYT6" s="27"/>
      <c r="WYU6" s="27"/>
      <c r="WYV6" s="27"/>
      <c r="WYW6" s="27"/>
      <c r="WYX6" s="27"/>
      <c r="WYY6" s="27"/>
      <c r="WYZ6" s="27"/>
      <c r="WZA6" s="27"/>
      <c r="WZB6" s="27"/>
      <c r="WZC6" s="27"/>
      <c r="WZD6" s="27"/>
      <c r="WZE6" s="27"/>
      <c r="WZF6" s="27"/>
      <c r="WZG6" s="27"/>
      <c r="WZH6" s="27"/>
      <c r="WZI6" s="27"/>
      <c r="WZJ6" s="27"/>
      <c r="WZK6" s="27"/>
      <c r="WZL6" s="27"/>
      <c r="WZM6" s="27"/>
      <c r="WZN6" s="27"/>
      <c r="WZO6" s="27"/>
      <c r="WZP6" s="27"/>
      <c r="WZQ6" s="27"/>
      <c r="WZR6" s="27"/>
      <c r="WZS6" s="27"/>
      <c r="WZT6" s="27"/>
      <c r="WZU6" s="27"/>
      <c r="WZV6" s="27"/>
      <c r="WZW6" s="27"/>
      <c r="WZX6" s="27"/>
      <c r="WZY6" s="27"/>
      <c r="WZZ6" s="27"/>
      <c r="XAA6" s="27"/>
      <c r="XAB6" s="27"/>
      <c r="XAC6" s="27"/>
      <c r="XAD6" s="27"/>
      <c r="XAE6" s="27"/>
      <c r="XAF6" s="27"/>
      <c r="XAG6" s="27"/>
      <c r="XAH6" s="27"/>
      <c r="XAI6" s="27"/>
      <c r="XAJ6" s="27"/>
      <c r="XAK6" s="27"/>
      <c r="XAL6" s="27"/>
      <c r="XAM6" s="27"/>
      <c r="XAN6" s="27"/>
      <c r="XAO6" s="27"/>
      <c r="XAP6" s="27"/>
      <c r="XAQ6" s="27"/>
      <c r="XAR6" s="27"/>
      <c r="XAS6" s="27"/>
      <c r="XAT6" s="27"/>
      <c r="XAU6" s="27"/>
      <c r="XAV6" s="27"/>
      <c r="XAW6" s="27"/>
      <c r="XAX6" s="27"/>
      <c r="XAY6" s="27"/>
      <c r="XAZ6" s="27"/>
      <c r="XBA6" s="27"/>
      <c r="XBB6" s="27"/>
      <c r="XBC6" s="27"/>
      <c r="XBD6" s="27"/>
      <c r="XBE6" s="27"/>
      <c r="XBF6" s="27"/>
      <c r="XBG6" s="27"/>
      <c r="XBH6" s="27"/>
      <c r="XBI6" s="27"/>
      <c r="XBJ6" s="27"/>
      <c r="XBK6" s="27"/>
      <c r="XBL6" s="27"/>
      <c r="XBM6" s="27"/>
      <c r="XBN6" s="27"/>
      <c r="XBO6" s="27"/>
      <c r="XBP6" s="27"/>
      <c r="XBQ6" s="27"/>
      <c r="XBR6" s="27"/>
      <c r="XBS6" s="27"/>
      <c r="XBT6" s="27"/>
      <c r="XBU6" s="27"/>
      <c r="XBV6" s="27"/>
      <c r="XBW6" s="27"/>
      <c r="XBX6" s="27"/>
      <c r="XBY6" s="27"/>
      <c r="XBZ6" s="27"/>
      <c r="XCA6" s="27"/>
      <c r="XCB6" s="27"/>
      <c r="XCC6" s="27"/>
      <c r="XCD6" s="27"/>
      <c r="XCE6" s="27"/>
      <c r="XCF6" s="27"/>
      <c r="XCG6" s="27"/>
      <c r="XCH6" s="27"/>
      <c r="XCI6" s="27"/>
      <c r="XCJ6" s="27"/>
      <c r="XCK6" s="27"/>
      <c r="XCL6" s="27"/>
      <c r="XCM6" s="27"/>
      <c r="XCN6" s="27"/>
      <c r="XCO6" s="27"/>
      <c r="XCP6" s="27"/>
      <c r="XCQ6" s="27"/>
      <c r="XCR6" s="27"/>
      <c r="XCS6" s="27"/>
      <c r="XCT6" s="27"/>
      <c r="XCU6" s="27"/>
      <c r="XCV6" s="27"/>
      <c r="XCW6" s="27"/>
      <c r="XCX6" s="27"/>
      <c r="XCY6" s="27"/>
      <c r="XCZ6" s="27"/>
      <c r="XDA6" s="27"/>
      <c r="XDB6" s="27"/>
      <c r="XDC6" s="27"/>
      <c r="XDD6" s="27"/>
      <c r="XDE6" s="27"/>
      <c r="XDF6" s="27"/>
      <c r="XDG6" s="27"/>
      <c r="XDH6" s="27"/>
      <c r="XDI6" s="27"/>
      <c r="XDJ6" s="27"/>
      <c r="XDK6" s="27"/>
      <c r="XDL6" s="27"/>
      <c r="XDM6" s="27"/>
      <c r="XDN6" s="27"/>
      <c r="XDO6" s="27"/>
      <c r="XDP6" s="27"/>
      <c r="XDQ6" s="27"/>
      <c r="XDR6" s="27"/>
      <c r="XDS6" s="27"/>
      <c r="XDT6" s="27"/>
      <c r="XDU6" s="27"/>
      <c r="XDV6" s="27"/>
      <c r="XDW6" s="27"/>
      <c r="XDX6" s="27"/>
      <c r="XDY6" s="27"/>
      <c r="XDZ6" s="27"/>
      <c r="XEA6" s="27"/>
      <c r="XEB6" s="27"/>
      <c r="XEC6" s="27"/>
      <c r="XED6" s="27"/>
      <c r="XEE6" s="27"/>
      <c r="XEF6" s="27"/>
      <c r="XEG6" s="27"/>
      <c r="XEH6" s="27"/>
      <c r="XEI6" s="27"/>
      <c r="XEJ6" s="27"/>
      <c r="XEK6" s="27"/>
      <c r="XEL6" s="27"/>
      <c r="XEM6" s="27"/>
      <c r="XEN6" s="27"/>
      <c r="XEO6" s="27"/>
      <c r="XEP6" s="27"/>
      <c r="XEQ6" s="27"/>
      <c r="XER6" s="27"/>
      <c r="XES6" s="27"/>
      <c r="XET6" s="27"/>
      <c r="XEU6" s="27"/>
      <c r="XEV6" s="27"/>
      <c r="XEW6" s="27"/>
      <c r="XEX6" s="27"/>
      <c r="XEY6" s="27"/>
      <c r="XEZ6" s="27"/>
      <c r="XFA6" s="27"/>
      <c r="XFB6" s="27"/>
      <c r="XFC6" s="27"/>
      <c r="XFD6" s="27"/>
    </row>
    <row r="9" spans="1:16384" x14ac:dyDescent="0.25">
      <c r="B9" s="164" t="s">
        <v>795</v>
      </c>
      <c r="C9" s="164" t="s">
        <v>1</v>
      </c>
      <c r="D9" s="164" t="s">
        <v>2</v>
      </c>
      <c r="E9" s="164" t="s">
        <v>3</v>
      </c>
      <c r="F9" s="164" t="s">
        <v>4</v>
      </c>
      <c r="G9" s="164" t="s">
        <v>5</v>
      </c>
      <c r="H9" s="164" t="s">
        <v>6</v>
      </c>
      <c r="I9" s="164" t="s">
        <v>7</v>
      </c>
      <c r="J9" s="164" t="s">
        <v>8</v>
      </c>
      <c r="K9" s="164" t="s">
        <v>9</v>
      </c>
      <c r="L9" s="164" t="s">
        <v>10</v>
      </c>
    </row>
    <row r="10" spans="1:16384" x14ac:dyDescent="0.25">
      <c r="B10" s="162">
        <v>411</v>
      </c>
      <c r="C10" s="162">
        <v>1333</v>
      </c>
      <c r="D10" s="162" t="s">
        <v>14</v>
      </c>
      <c r="E10" s="162" t="s">
        <v>161</v>
      </c>
      <c r="F10" s="163">
        <v>88691496</v>
      </c>
      <c r="G10" s="162" t="s">
        <v>16</v>
      </c>
      <c r="H10" s="162" t="s">
        <v>24</v>
      </c>
      <c r="I10" s="162" t="s">
        <v>18</v>
      </c>
      <c r="J10" s="162" t="s">
        <v>19</v>
      </c>
      <c r="K10" s="162"/>
      <c r="L10" s="162"/>
    </row>
    <row r="11" spans="1:16384" x14ac:dyDescent="0.25">
      <c r="B11" s="162">
        <v>411</v>
      </c>
      <c r="C11" s="162">
        <v>442</v>
      </c>
      <c r="D11" s="162" t="s">
        <v>14</v>
      </c>
      <c r="E11" s="162" t="s">
        <v>786</v>
      </c>
      <c r="F11" s="163">
        <v>99962303</v>
      </c>
      <c r="G11" s="162" t="s">
        <v>16</v>
      </c>
      <c r="H11" s="162" t="s">
        <v>24</v>
      </c>
      <c r="I11" s="162" t="s">
        <v>18</v>
      </c>
      <c r="J11" s="162" t="s">
        <v>19</v>
      </c>
      <c r="K11" s="162" t="s">
        <v>49</v>
      </c>
      <c r="L11" s="162" t="s">
        <v>105</v>
      </c>
    </row>
    <row r="12" spans="1:16384" x14ac:dyDescent="0.25">
      <c r="B12" s="162">
        <v>411</v>
      </c>
      <c r="C12" s="162">
        <v>0</v>
      </c>
      <c r="D12" s="162" t="s">
        <v>14</v>
      </c>
      <c r="E12" s="162" t="s">
        <v>753</v>
      </c>
      <c r="F12" s="163">
        <v>1</v>
      </c>
      <c r="G12" s="162"/>
      <c r="H12" s="162" t="s">
        <v>24</v>
      </c>
      <c r="I12" s="162" t="s">
        <v>18</v>
      </c>
      <c r="J12" s="162" t="s">
        <v>526</v>
      </c>
      <c r="K12" s="162"/>
      <c r="L12" s="162"/>
    </row>
    <row r="13" spans="1:16384" x14ac:dyDescent="0.25">
      <c r="B13" s="162">
        <v>411</v>
      </c>
      <c r="C13" s="162">
        <v>0</v>
      </c>
      <c r="D13" s="162" t="s">
        <v>14</v>
      </c>
      <c r="E13" s="162" t="s">
        <v>694</v>
      </c>
      <c r="F13" s="162">
        <v>40660146</v>
      </c>
      <c r="G13" s="162"/>
      <c r="H13" s="162" t="s">
        <v>24</v>
      </c>
      <c r="I13" s="162" t="s">
        <v>18</v>
      </c>
      <c r="J13" s="162" t="s">
        <v>526</v>
      </c>
      <c r="K13" s="162"/>
      <c r="L13" s="162"/>
    </row>
    <row r="14" spans="1:16384" x14ac:dyDescent="0.25">
      <c r="B14" s="162">
        <v>411</v>
      </c>
      <c r="C14" s="162">
        <v>421</v>
      </c>
      <c r="D14" s="162" t="s">
        <v>14</v>
      </c>
      <c r="E14" s="162" t="s">
        <v>1070</v>
      </c>
      <c r="F14" s="163">
        <v>-1</v>
      </c>
      <c r="G14" s="162" t="s">
        <v>16</v>
      </c>
      <c r="H14" s="162" t="s">
        <v>24</v>
      </c>
      <c r="I14" s="162" t="s">
        <v>18</v>
      </c>
      <c r="J14" s="162" t="s">
        <v>628</v>
      </c>
      <c r="K14" s="162"/>
      <c r="L14" s="162"/>
    </row>
    <row r="15" spans="1:16384" x14ac:dyDescent="0.25">
      <c r="B15" s="162">
        <v>411</v>
      </c>
      <c r="C15" s="162">
        <v>0</v>
      </c>
      <c r="D15" s="162" t="s">
        <v>14</v>
      </c>
      <c r="E15" s="162" t="s">
        <v>1069</v>
      </c>
      <c r="F15" s="162">
        <v>-21154251</v>
      </c>
      <c r="G15" s="162"/>
      <c r="H15" s="162" t="s">
        <v>24</v>
      </c>
      <c r="I15" s="162" t="s">
        <v>18</v>
      </c>
      <c r="J15" s="162" t="s">
        <v>526</v>
      </c>
      <c r="K15" s="162"/>
      <c r="L15" s="162"/>
    </row>
    <row r="16" spans="1:16384" x14ac:dyDescent="0.25">
      <c r="B16" s="162">
        <v>411</v>
      </c>
      <c r="C16" s="162">
        <v>0</v>
      </c>
      <c r="D16" s="162" t="s">
        <v>14</v>
      </c>
      <c r="E16" s="162" t="s">
        <v>656</v>
      </c>
      <c r="F16" s="163">
        <v>35578</v>
      </c>
      <c r="G16" s="162" t="s">
        <v>16</v>
      </c>
      <c r="H16" s="162" t="s">
        <v>24</v>
      </c>
      <c r="I16" s="162" t="s">
        <v>18</v>
      </c>
      <c r="J16" s="162" t="s">
        <v>19</v>
      </c>
      <c r="K16" s="162" t="s">
        <v>25</v>
      </c>
      <c r="L16" s="162" t="s">
        <v>180</v>
      </c>
    </row>
    <row r="17" spans="2:12" x14ac:dyDescent="0.25">
      <c r="B17" s="162">
        <v>411</v>
      </c>
      <c r="C17" s="162">
        <v>3162</v>
      </c>
      <c r="D17" s="162" t="s">
        <v>14</v>
      </c>
      <c r="E17" s="162" t="s">
        <v>161</v>
      </c>
      <c r="F17" s="163">
        <v>7932813</v>
      </c>
      <c r="G17" s="162" t="s">
        <v>16</v>
      </c>
      <c r="H17" s="162" t="s">
        <v>24</v>
      </c>
      <c r="I17" s="162" t="s">
        <v>18</v>
      </c>
      <c r="J17" s="162" t="s">
        <v>19</v>
      </c>
      <c r="K17" s="162"/>
      <c r="L17" s="162"/>
    </row>
    <row r="18" spans="2:12" x14ac:dyDescent="0.25">
      <c r="B18" s="162">
        <v>411</v>
      </c>
      <c r="C18" s="162">
        <v>445</v>
      </c>
      <c r="D18" s="162" t="s">
        <v>14</v>
      </c>
      <c r="E18" s="162" t="s">
        <v>161</v>
      </c>
      <c r="F18" s="163">
        <v>49500</v>
      </c>
      <c r="G18" s="162" t="s">
        <v>16</v>
      </c>
      <c r="H18" s="162" t="s">
        <v>24</v>
      </c>
      <c r="I18" s="162" t="s">
        <v>18</v>
      </c>
      <c r="J18" s="162" t="s">
        <v>19</v>
      </c>
      <c r="K18" s="162"/>
      <c r="L18" s="162"/>
    </row>
    <row r="19" spans="2:12" x14ac:dyDescent="0.25">
      <c r="B19" s="162">
        <v>411</v>
      </c>
      <c r="C19" s="162">
        <v>0</v>
      </c>
      <c r="D19" s="162" t="s">
        <v>14</v>
      </c>
      <c r="E19" s="162" t="s">
        <v>753</v>
      </c>
      <c r="F19" s="163">
        <v>2493971</v>
      </c>
      <c r="G19" s="162" t="s">
        <v>269</v>
      </c>
      <c r="H19" s="162" t="s">
        <v>24</v>
      </c>
      <c r="I19" s="162" t="s">
        <v>18</v>
      </c>
      <c r="J19" s="162" t="s">
        <v>438</v>
      </c>
      <c r="K19" s="162"/>
      <c r="L19" s="162"/>
    </row>
    <row r="20" spans="2:12" x14ac:dyDescent="0.25">
      <c r="B20" s="162">
        <v>411</v>
      </c>
      <c r="C20" s="162">
        <v>0</v>
      </c>
      <c r="D20" s="162" t="s">
        <v>14</v>
      </c>
      <c r="E20" s="162" t="s">
        <v>750</v>
      </c>
      <c r="F20" s="163">
        <v>799901</v>
      </c>
      <c r="G20" s="162" t="s">
        <v>16</v>
      </c>
      <c r="H20" s="162" t="s">
        <v>24</v>
      </c>
      <c r="I20" s="162" t="s">
        <v>18</v>
      </c>
      <c r="J20" s="162" t="s">
        <v>19</v>
      </c>
      <c r="K20" s="162"/>
      <c r="L20" s="162" t="s">
        <v>527</v>
      </c>
    </row>
    <row r="21" spans="2:12" x14ac:dyDescent="0.25">
      <c r="B21" s="162">
        <v>411</v>
      </c>
      <c r="C21" s="162">
        <v>0</v>
      </c>
      <c r="D21" s="162" t="s">
        <v>14</v>
      </c>
      <c r="E21" s="162" t="s">
        <v>656</v>
      </c>
      <c r="F21" s="163">
        <v>131176</v>
      </c>
      <c r="G21" s="162" t="s">
        <v>16</v>
      </c>
      <c r="H21" s="162" t="s">
        <v>24</v>
      </c>
      <c r="I21" s="162" t="s">
        <v>18</v>
      </c>
      <c r="J21" s="162" t="s">
        <v>628</v>
      </c>
      <c r="K21" s="162" t="s">
        <v>102</v>
      </c>
      <c r="L21" s="162" t="s">
        <v>196</v>
      </c>
    </row>
    <row r="22" spans="2:12" x14ac:dyDescent="0.25">
      <c r="B22" s="162">
        <v>411</v>
      </c>
      <c r="C22" s="162">
        <v>0</v>
      </c>
      <c r="D22" s="162" t="s">
        <v>14</v>
      </c>
      <c r="E22" s="162" t="s">
        <v>656</v>
      </c>
      <c r="F22" s="163">
        <v>22684</v>
      </c>
      <c r="G22" s="162" t="s">
        <v>16</v>
      </c>
      <c r="H22" s="162" t="s">
        <v>24</v>
      </c>
      <c r="I22" s="162" t="s">
        <v>18</v>
      </c>
      <c r="J22" s="162" t="s">
        <v>19</v>
      </c>
      <c r="K22" s="162" t="s">
        <v>117</v>
      </c>
      <c r="L22" s="162" t="s">
        <v>332</v>
      </c>
    </row>
    <row r="23" spans="2:12" x14ac:dyDescent="0.25">
      <c r="B23" s="162">
        <v>411</v>
      </c>
      <c r="C23" s="162">
        <v>421</v>
      </c>
      <c r="D23" s="162" t="s">
        <v>14</v>
      </c>
      <c r="E23" s="162" t="s">
        <v>161</v>
      </c>
      <c r="F23" s="163">
        <v>450662960</v>
      </c>
      <c r="G23" s="162" t="s">
        <v>16</v>
      </c>
      <c r="H23" s="162" t="s">
        <v>24</v>
      </c>
      <c r="I23" s="162" t="s">
        <v>18</v>
      </c>
      <c r="J23" s="162" t="s">
        <v>628</v>
      </c>
      <c r="K23" s="162"/>
      <c r="L23" s="162"/>
    </row>
    <row r="24" spans="2:12" x14ac:dyDescent="0.25">
      <c r="B24" s="162">
        <v>411</v>
      </c>
      <c r="C24" s="162">
        <v>0</v>
      </c>
      <c r="D24" s="162" t="s">
        <v>14</v>
      </c>
      <c r="E24" s="162" t="s">
        <v>750</v>
      </c>
      <c r="F24" s="163">
        <v>11163168</v>
      </c>
      <c r="G24" s="162" t="s">
        <v>16</v>
      </c>
      <c r="H24" s="162" t="s">
        <v>24</v>
      </c>
      <c r="I24" s="162" t="s">
        <v>18</v>
      </c>
      <c r="J24" s="162" t="s">
        <v>19</v>
      </c>
      <c r="K24" s="162"/>
      <c r="L24" s="162" t="s">
        <v>774</v>
      </c>
    </row>
    <row r="25" spans="2:12" x14ac:dyDescent="0.25">
      <c r="B25" s="162">
        <v>411</v>
      </c>
      <c r="C25" s="162">
        <v>442</v>
      </c>
      <c r="D25" s="162" t="s">
        <v>14</v>
      </c>
      <c r="E25" s="162" t="s">
        <v>793</v>
      </c>
      <c r="F25" s="163">
        <v>-11000000</v>
      </c>
      <c r="G25" s="162" t="s">
        <v>16</v>
      </c>
      <c r="H25" s="162" t="s">
        <v>24</v>
      </c>
      <c r="I25" s="162" t="s">
        <v>18</v>
      </c>
      <c r="J25" s="162" t="s">
        <v>19</v>
      </c>
      <c r="K25" s="162" t="s">
        <v>49</v>
      </c>
      <c r="L25" s="162" t="s">
        <v>105</v>
      </c>
    </row>
    <row r="26" spans="2:12" x14ac:dyDescent="0.25">
      <c r="B26" s="162">
        <v>411</v>
      </c>
      <c r="C26" s="162">
        <v>0</v>
      </c>
      <c r="D26" s="162" t="s">
        <v>14</v>
      </c>
      <c r="E26" s="162" t="s">
        <v>753</v>
      </c>
      <c r="F26" s="163">
        <v>171653012</v>
      </c>
      <c r="G26" s="162" t="s">
        <v>16</v>
      </c>
      <c r="H26" s="162" t="s">
        <v>24</v>
      </c>
      <c r="I26" s="162" t="s">
        <v>18</v>
      </c>
      <c r="J26" s="162" t="s">
        <v>19</v>
      </c>
      <c r="K26" s="162"/>
      <c r="L26" s="162"/>
    </row>
    <row r="27" spans="2:12" x14ac:dyDescent="0.25">
      <c r="B27" s="162">
        <v>411</v>
      </c>
      <c r="C27" s="162">
        <v>0</v>
      </c>
      <c r="D27" s="162" t="s">
        <v>14</v>
      </c>
      <c r="E27" s="162" t="s">
        <v>750</v>
      </c>
      <c r="F27" s="163">
        <v>5122764</v>
      </c>
      <c r="G27" s="162" t="s">
        <v>16</v>
      </c>
      <c r="H27" s="162" t="s">
        <v>24</v>
      </c>
      <c r="I27" s="162" t="s">
        <v>18</v>
      </c>
      <c r="J27" s="162" t="s">
        <v>19</v>
      </c>
      <c r="K27" s="162"/>
      <c r="L27" s="162"/>
    </row>
  </sheetData>
  <autoFilter ref="B9:M27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9"/>
  <sheetViews>
    <sheetView showGridLines="0" tabSelected="1" workbookViewId="0"/>
  </sheetViews>
  <sheetFormatPr defaultRowHeight="15" x14ac:dyDescent="0.25"/>
  <cols>
    <col min="1" max="1" width="4.28515625" customWidth="1"/>
    <col min="5" max="5" width="48.140625" bestFit="1" customWidth="1"/>
    <col min="6" max="6" width="13.42578125" bestFit="1" customWidth="1"/>
    <col min="12" max="12" width="14.28515625" customWidth="1"/>
    <col min="13" max="13" width="48.140625" bestFit="1" customWidth="1"/>
    <col min="14" max="14" width="13.7109375" bestFit="1" customWidth="1"/>
    <col min="15" max="15" width="19.85546875" customWidth="1"/>
    <col min="18" max="18" width="53.85546875" bestFit="1" customWidth="1"/>
    <col min="19" max="19" width="13.5703125" bestFit="1" customWidth="1"/>
  </cols>
  <sheetData>
    <row r="1" spans="1:16384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  <c r="XFB1" s="24"/>
      <c r="XFC1" s="24"/>
      <c r="XFD1" s="24"/>
    </row>
    <row r="2" spans="1:16384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  <c r="EF2" s="74"/>
      <c r="EG2" s="74"/>
      <c r="EH2" s="74"/>
      <c r="EI2" s="74"/>
      <c r="EJ2" s="74"/>
      <c r="EK2" s="74"/>
      <c r="EL2" s="74"/>
      <c r="EM2" s="74"/>
      <c r="EN2" s="74"/>
      <c r="EO2" s="74"/>
      <c r="EP2" s="74"/>
      <c r="EQ2" s="74"/>
      <c r="ER2" s="74"/>
      <c r="ES2" s="74"/>
      <c r="ET2" s="74"/>
      <c r="EU2" s="74"/>
      <c r="EV2" s="74"/>
      <c r="EW2" s="74"/>
      <c r="EX2" s="74"/>
      <c r="EY2" s="74"/>
      <c r="EZ2" s="74"/>
      <c r="FA2" s="74"/>
      <c r="FB2" s="74"/>
      <c r="FC2" s="74"/>
      <c r="FD2" s="74"/>
      <c r="FE2" s="74"/>
      <c r="FF2" s="74"/>
      <c r="FG2" s="74"/>
      <c r="FH2" s="74"/>
      <c r="FI2" s="74"/>
      <c r="FJ2" s="74"/>
      <c r="FK2" s="74"/>
      <c r="FL2" s="74"/>
      <c r="FM2" s="74"/>
      <c r="FN2" s="74"/>
      <c r="FO2" s="74"/>
      <c r="FP2" s="74"/>
      <c r="FQ2" s="74"/>
      <c r="FR2" s="74"/>
      <c r="FS2" s="74"/>
      <c r="FT2" s="74"/>
      <c r="FU2" s="74"/>
      <c r="FV2" s="74"/>
      <c r="FW2" s="74"/>
      <c r="FX2" s="74"/>
      <c r="FY2" s="74"/>
      <c r="FZ2" s="74"/>
      <c r="GA2" s="74"/>
      <c r="GB2" s="74"/>
      <c r="GC2" s="74"/>
      <c r="GD2" s="74"/>
      <c r="GE2" s="74"/>
      <c r="GF2" s="74"/>
      <c r="GG2" s="74"/>
      <c r="GH2" s="74"/>
      <c r="GI2" s="74"/>
      <c r="GJ2" s="74"/>
      <c r="GK2" s="74"/>
      <c r="GL2" s="74"/>
      <c r="GM2" s="74"/>
      <c r="GN2" s="74"/>
      <c r="GO2" s="74"/>
      <c r="GP2" s="74"/>
      <c r="GQ2" s="74"/>
      <c r="GR2" s="74"/>
      <c r="GS2" s="74"/>
      <c r="GT2" s="74"/>
      <c r="GU2" s="74"/>
      <c r="GV2" s="74"/>
      <c r="GW2" s="74"/>
      <c r="GX2" s="74"/>
      <c r="GY2" s="74"/>
      <c r="GZ2" s="74"/>
      <c r="HA2" s="74"/>
      <c r="HB2" s="74"/>
      <c r="HC2" s="74"/>
      <c r="HD2" s="74"/>
      <c r="HE2" s="74"/>
      <c r="HF2" s="74"/>
      <c r="HG2" s="74"/>
      <c r="HH2" s="74"/>
      <c r="HI2" s="74"/>
      <c r="HJ2" s="74"/>
      <c r="HK2" s="74"/>
      <c r="HL2" s="74"/>
      <c r="HM2" s="74"/>
      <c r="HN2" s="74"/>
      <c r="HO2" s="74"/>
      <c r="HP2" s="74"/>
      <c r="HQ2" s="74"/>
      <c r="HR2" s="74"/>
      <c r="HS2" s="74"/>
      <c r="HT2" s="74"/>
      <c r="HU2" s="74"/>
      <c r="HV2" s="74"/>
      <c r="HW2" s="74"/>
      <c r="HX2" s="74"/>
      <c r="HY2" s="74"/>
      <c r="HZ2" s="74"/>
      <c r="IA2" s="74"/>
      <c r="IB2" s="74"/>
      <c r="IC2" s="74"/>
      <c r="ID2" s="74"/>
      <c r="IE2" s="74"/>
      <c r="IF2" s="74"/>
      <c r="IG2" s="74"/>
      <c r="IH2" s="74"/>
      <c r="II2" s="74"/>
      <c r="IJ2" s="74"/>
      <c r="IK2" s="74"/>
      <c r="IL2" s="74"/>
      <c r="IM2" s="74"/>
      <c r="IN2" s="74"/>
      <c r="IO2" s="74"/>
      <c r="IP2" s="74"/>
      <c r="IQ2" s="74"/>
      <c r="IR2" s="74"/>
      <c r="IS2" s="74"/>
      <c r="IT2" s="74"/>
      <c r="IU2" s="74"/>
      <c r="IV2" s="74"/>
      <c r="IW2" s="74"/>
      <c r="IX2" s="74"/>
      <c r="IY2" s="74"/>
      <c r="IZ2" s="74"/>
      <c r="JA2" s="74"/>
      <c r="JB2" s="74"/>
      <c r="JC2" s="74"/>
      <c r="JD2" s="74"/>
      <c r="JE2" s="74"/>
      <c r="JF2" s="74"/>
      <c r="JG2" s="74"/>
      <c r="JH2" s="74"/>
      <c r="JI2" s="74"/>
      <c r="JJ2" s="74"/>
      <c r="JK2" s="74"/>
      <c r="JL2" s="74"/>
      <c r="JM2" s="74"/>
      <c r="JN2" s="74"/>
      <c r="JO2" s="74"/>
      <c r="JP2" s="74"/>
      <c r="JQ2" s="74"/>
      <c r="JR2" s="74"/>
      <c r="JS2" s="74"/>
      <c r="JT2" s="74"/>
      <c r="JU2" s="74"/>
      <c r="JV2" s="74"/>
      <c r="JW2" s="74"/>
      <c r="JX2" s="74"/>
      <c r="JY2" s="74"/>
      <c r="JZ2" s="74"/>
      <c r="KA2" s="74"/>
      <c r="KB2" s="74"/>
      <c r="KC2" s="74"/>
      <c r="KD2" s="74"/>
      <c r="KE2" s="74"/>
      <c r="KF2" s="74"/>
      <c r="KG2" s="74"/>
      <c r="KH2" s="74"/>
      <c r="KI2" s="74"/>
      <c r="KJ2" s="74"/>
      <c r="KK2" s="74"/>
      <c r="KL2" s="74"/>
      <c r="KM2" s="74"/>
      <c r="KN2" s="74"/>
      <c r="KO2" s="74"/>
      <c r="KP2" s="74"/>
      <c r="KQ2" s="74"/>
      <c r="KR2" s="74"/>
      <c r="KS2" s="74"/>
      <c r="KT2" s="74"/>
      <c r="KU2" s="74"/>
      <c r="KV2" s="74"/>
      <c r="KW2" s="74"/>
      <c r="KX2" s="74"/>
      <c r="KY2" s="74"/>
      <c r="KZ2" s="74"/>
      <c r="LA2" s="74"/>
      <c r="LB2" s="74"/>
      <c r="LC2" s="74"/>
      <c r="LD2" s="74"/>
      <c r="LE2" s="74"/>
      <c r="LF2" s="74"/>
      <c r="LG2" s="74"/>
      <c r="LH2" s="74"/>
      <c r="LI2" s="74"/>
      <c r="LJ2" s="74"/>
      <c r="LK2" s="74"/>
      <c r="LL2" s="74"/>
      <c r="LM2" s="74"/>
      <c r="LN2" s="74"/>
      <c r="LO2" s="74"/>
      <c r="LP2" s="74"/>
      <c r="LQ2" s="74"/>
      <c r="LR2" s="74"/>
      <c r="LS2" s="74"/>
      <c r="LT2" s="74"/>
      <c r="LU2" s="74"/>
      <c r="LV2" s="74"/>
      <c r="LW2" s="74"/>
      <c r="LX2" s="74"/>
      <c r="LY2" s="74"/>
      <c r="LZ2" s="74"/>
      <c r="MA2" s="74"/>
      <c r="MB2" s="74"/>
      <c r="MC2" s="74"/>
      <c r="MD2" s="74"/>
      <c r="ME2" s="74"/>
      <c r="MF2" s="74"/>
      <c r="MG2" s="74"/>
      <c r="MH2" s="74"/>
      <c r="MI2" s="74"/>
      <c r="MJ2" s="74"/>
      <c r="MK2" s="74"/>
      <c r="ML2" s="74"/>
      <c r="MM2" s="74"/>
      <c r="MN2" s="74"/>
      <c r="MO2" s="74"/>
      <c r="MP2" s="74"/>
      <c r="MQ2" s="74"/>
      <c r="MR2" s="74"/>
      <c r="MS2" s="74"/>
      <c r="MT2" s="74"/>
      <c r="MU2" s="74"/>
      <c r="MV2" s="74"/>
      <c r="MW2" s="74"/>
      <c r="MX2" s="74"/>
      <c r="MY2" s="74"/>
      <c r="MZ2" s="74"/>
      <c r="NA2" s="74"/>
      <c r="NB2" s="74"/>
      <c r="NC2" s="74"/>
      <c r="ND2" s="74"/>
      <c r="NE2" s="74"/>
      <c r="NF2" s="74"/>
      <c r="NG2" s="74"/>
      <c r="NH2" s="74"/>
      <c r="NI2" s="74"/>
      <c r="NJ2" s="74"/>
      <c r="NK2" s="74"/>
      <c r="NL2" s="74"/>
      <c r="NM2" s="74"/>
      <c r="NN2" s="74"/>
      <c r="NO2" s="74"/>
      <c r="NP2" s="74"/>
      <c r="NQ2" s="74"/>
      <c r="NR2" s="74"/>
      <c r="NS2" s="74"/>
      <c r="NT2" s="74"/>
      <c r="NU2" s="74"/>
      <c r="NV2" s="74"/>
      <c r="NW2" s="74"/>
      <c r="NX2" s="74"/>
      <c r="NY2" s="74"/>
      <c r="NZ2" s="74"/>
      <c r="OA2" s="74"/>
      <c r="OB2" s="74"/>
      <c r="OC2" s="74"/>
      <c r="OD2" s="74"/>
      <c r="OE2" s="74"/>
      <c r="OF2" s="74"/>
      <c r="OG2" s="74"/>
      <c r="OH2" s="74"/>
      <c r="OI2" s="74"/>
      <c r="OJ2" s="74"/>
      <c r="OK2" s="74"/>
      <c r="OL2" s="74"/>
      <c r="OM2" s="74"/>
      <c r="ON2" s="74"/>
      <c r="OO2" s="74"/>
      <c r="OP2" s="74"/>
      <c r="OQ2" s="74"/>
      <c r="OR2" s="74"/>
      <c r="OS2" s="74"/>
      <c r="OT2" s="74"/>
      <c r="OU2" s="74"/>
      <c r="OV2" s="74"/>
      <c r="OW2" s="74"/>
      <c r="OX2" s="74"/>
      <c r="OY2" s="74"/>
      <c r="OZ2" s="74"/>
      <c r="PA2" s="74"/>
      <c r="PB2" s="74"/>
      <c r="PC2" s="74"/>
      <c r="PD2" s="74"/>
      <c r="PE2" s="74"/>
      <c r="PF2" s="74"/>
      <c r="PG2" s="74"/>
      <c r="PH2" s="74"/>
      <c r="PI2" s="74"/>
      <c r="PJ2" s="74"/>
      <c r="PK2" s="74"/>
      <c r="PL2" s="74"/>
      <c r="PM2" s="74"/>
      <c r="PN2" s="74"/>
      <c r="PO2" s="74"/>
      <c r="PP2" s="74"/>
      <c r="PQ2" s="74"/>
      <c r="PR2" s="74"/>
      <c r="PS2" s="74"/>
      <c r="PT2" s="74"/>
      <c r="PU2" s="74"/>
      <c r="PV2" s="74"/>
      <c r="PW2" s="74"/>
      <c r="PX2" s="74"/>
      <c r="PY2" s="74"/>
      <c r="PZ2" s="74"/>
      <c r="QA2" s="74"/>
      <c r="QB2" s="74"/>
      <c r="QC2" s="74"/>
      <c r="QD2" s="74"/>
      <c r="QE2" s="74"/>
      <c r="QF2" s="74"/>
      <c r="QG2" s="74"/>
      <c r="QH2" s="74"/>
      <c r="QI2" s="74"/>
      <c r="QJ2" s="74"/>
      <c r="QK2" s="74"/>
      <c r="QL2" s="74"/>
      <c r="QM2" s="74"/>
      <c r="QN2" s="74"/>
      <c r="QO2" s="74"/>
      <c r="QP2" s="74"/>
      <c r="QQ2" s="74"/>
      <c r="QR2" s="74"/>
      <c r="QS2" s="74"/>
      <c r="QT2" s="74"/>
      <c r="QU2" s="74"/>
      <c r="QV2" s="74"/>
      <c r="QW2" s="74"/>
      <c r="QX2" s="74"/>
      <c r="QY2" s="74"/>
      <c r="QZ2" s="74"/>
      <c r="RA2" s="74"/>
      <c r="RB2" s="74"/>
      <c r="RC2" s="74"/>
      <c r="RD2" s="74"/>
      <c r="RE2" s="74"/>
      <c r="RF2" s="74"/>
      <c r="RG2" s="74"/>
      <c r="RH2" s="74"/>
      <c r="RI2" s="74"/>
      <c r="RJ2" s="74"/>
      <c r="RK2" s="74"/>
      <c r="RL2" s="74"/>
      <c r="RM2" s="74"/>
      <c r="RN2" s="74"/>
      <c r="RO2" s="74"/>
      <c r="RP2" s="74"/>
      <c r="RQ2" s="74"/>
      <c r="RR2" s="74"/>
      <c r="RS2" s="74"/>
      <c r="RT2" s="74"/>
      <c r="RU2" s="74"/>
      <c r="RV2" s="74"/>
      <c r="RW2" s="74"/>
      <c r="RX2" s="74"/>
      <c r="RY2" s="74"/>
      <c r="RZ2" s="74"/>
      <c r="SA2" s="74"/>
      <c r="SB2" s="74"/>
      <c r="SC2" s="74"/>
      <c r="SD2" s="74"/>
      <c r="SE2" s="74"/>
      <c r="SF2" s="74"/>
      <c r="SG2" s="74"/>
      <c r="SH2" s="74"/>
      <c r="SI2" s="74"/>
      <c r="SJ2" s="74"/>
      <c r="SK2" s="74"/>
      <c r="SL2" s="74"/>
      <c r="SM2" s="74"/>
      <c r="SN2" s="74"/>
      <c r="SO2" s="74"/>
      <c r="SP2" s="74"/>
      <c r="SQ2" s="74"/>
      <c r="SR2" s="74"/>
      <c r="SS2" s="74"/>
      <c r="ST2" s="74"/>
      <c r="SU2" s="74"/>
      <c r="SV2" s="74"/>
      <c r="SW2" s="74"/>
      <c r="SX2" s="74"/>
      <c r="SY2" s="74"/>
      <c r="SZ2" s="74"/>
      <c r="TA2" s="74"/>
      <c r="TB2" s="74"/>
      <c r="TC2" s="74"/>
      <c r="TD2" s="74"/>
      <c r="TE2" s="74"/>
      <c r="TF2" s="74"/>
      <c r="TG2" s="74"/>
      <c r="TH2" s="74"/>
      <c r="TI2" s="74"/>
      <c r="TJ2" s="74"/>
      <c r="TK2" s="74"/>
      <c r="TL2" s="74"/>
      <c r="TM2" s="74"/>
      <c r="TN2" s="74"/>
      <c r="TO2" s="74"/>
      <c r="TP2" s="74"/>
      <c r="TQ2" s="74"/>
      <c r="TR2" s="74"/>
      <c r="TS2" s="74"/>
      <c r="TT2" s="74"/>
      <c r="TU2" s="74"/>
      <c r="TV2" s="74"/>
      <c r="TW2" s="74"/>
      <c r="TX2" s="74"/>
      <c r="TY2" s="74"/>
      <c r="TZ2" s="74"/>
      <c r="UA2" s="74"/>
      <c r="UB2" s="74"/>
      <c r="UC2" s="74"/>
      <c r="UD2" s="74"/>
      <c r="UE2" s="74"/>
      <c r="UF2" s="74"/>
      <c r="UG2" s="74"/>
      <c r="UH2" s="74"/>
      <c r="UI2" s="74"/>
      <c r="UJ2" s="74"/>
      <c r="UK2" s="74"/>
      <c r="UL2" s="74"/>
      <c r="UM2" s="74"/>
      <c r="UN2" s="74"/>
      <c r="UO2" s="74"/>
      <c r="UP2" s="74"/>
      <c r="UQ2" s="74"/>
      <c r="UR2" s="74"/>
      <c r="US2" s="74"/>
      <c r="UT2" s="74"/>
      <c r="UU2" s="74"/>
      <c r="UV2" s="74"/>
      <c r="UW2" s="74"/>
      <c r="UX2" s="74"/>
      <c r="UY2" s="74"/>
      <c r="UZ2" s="74"/>
      <c r="VA2" s="74"/>
      <c r="VB2" s="74"/>
      <c r="VC2" s="74"/>
      <c r="VD2" s="74"/>
      <c r="VE2" s="74"/>
      <c r="VF2" s="74"/>
      <c r="VG2" s="74"/>
      <c r="VH2" s="74"/>
      <c r="VI2" s="74"/>
      <c r="VJ2" s="74"/>
      <c r="VK2" s="74"/>
      <c r="VL2" s="74"/>
      <c r="VM2" s="74"/>
      <c r="VN2" s="74"/>
      <c r="VO2" s="74"/>
      <c r="VP2" s="74"/>
      <c r="VQ2" s="74"/>
      <c r="VR2" s="74"/>
      <c r="VS2" s="74"/>
      <c r="VT2" s="74"/>
      <c r="VU2" s="74"/>
      <c r="VV2" s="74"/>
      <c r="VW2" s="74"/>
      <c r="VX2" s="74"/>
      <c r="VY2" s="74"/>
      <c r="VZ2" s="74"/>
      <c r="WA2" s="74"/>
      <c r="WB2" s="74"/>
      <c r="WC2" s="74"/>
      <c r="WD2" s="74"/>
      <c r="WE2" s="74"/>
      <c r="WF2" s="74"/>
      <c r="WG2" s="74"/>
      <c r="WH2" s="74"/>
      <c r="WI2" s="74"/>
      <c r="WJ2" s="74"/>
      <c r="WK2" s="74"/>
      <c r="WL2" s="74"/>
      <c r="WM2" s="74"/>
      <c r="WN2" s="74"/>
      <c r="WO2" s="74"/>
      <c r="WP2" s="74"/>
      <c r="WQ2" s="74"/>
      <c r="WR2" s="74"/>
      <c r="WS2" s="74"/>
      <c r="WT2" s="74"/>
      <c r="WU2" s="74"/>
      <c r="WV2" s="74"/>
      <c r="WW2" s="74"/>
      <c r="WX2" s="74"/>
      <c r="WY2" s="74"/>
      <c r="WZ2" s="74"/>
      <c r="XA2" s="74"/>
      <c r="XB2" s="74"/>
      <c r="XC2" s="74"/>
      <c r="XD2" s="74"/>
      <c r="XE2" s="74"/>
      <c r="XF2" s="74"/>
      <c r="XG2" s="74"/>
      <c r="XH2" s="74"/>
      <c r="XI2" s="74"/>
      <c r="XJ2" s="74"/>
      <c r="XK2" s="74"/>
      <c r="XL2" s="74"/>
      <c r="XM2" s="74"/>
      <c r="XN2" s="74"/>
      <c r="XO2" s="74"/>
      <c r="XP2" s="74"/>
      <c r="XQ2" s="74"/>
      <c r="XR2" s="74"/>
      <c r="XS2" s="74"/>
      <c r="XT2" s="74"/>
      <c r="XU2" s="74"/>
      <c r="XV2" s="74"/>
      <c r="XW2" s="74"/>
      <c r="XX2" s="74"/>
      <c r="XY2" s="74"/>
      <c r="XZ2" s="74"/>
      <c r="YA2" s="74"/>
      <c r="YB2" s="74"/>
      <c r="YC2" s="74"/>
      <c r="YD2" s="74"/>
      <c r="YE2" s="74"/>
      <c r="YF2" s="74"/>
      <c r="YG2" s="74"/>
      <c r="YH2" s="74"/>
      <c r="YI2" s="74"/>
      <c r="YJ2" s="74"/>
      <c r="YK2" s="74"/>
      <c r="YL2" s="74"/>
      <c r="YM2" s="74"/>
      <c r="YN2" s="74"/>
      <c r="YO2" s="74"/>
      <c r="YP2" s="74"/>
      <c r="YQ2" s="74"/>
      <c r="YR2" s="74"/>
      <c r="YS2" s="74"/>
      <c r="YT2" s="74"/>
      <c r="YU2" s="74"/>
      <c r="YV2" s="74"/>
      <c r="YW2" s="74"/>
      <c r="YX2" s="74"/>
      <c r="YY2" s="74"/>
      <c r="YZ2" s="74"/>
      <c r="ZA2" s="74"/>
      <c r="ZB2" s="74"/>
      <c r="ZC2" s="74"/>
      <c r="ZD2" s="74"/>
      <c r="ZE2" s="74"/>
      <c r="ZF2" s="74"/>
      <c r="ZG2" s="74"/>
      <c r="ZH2" s="74"/>
      <c r="ZI2" s="74"/>
      <c r="ZJ2" s="74"/>
      <c r="ZK2" s="74"/>
      <c r="ZL2" s="74"/>
      <c r="ZM2" s="74"/>
      <c r="ZN2" s="74"/>
      <c r="ZO2" s="74"/>
      <c r="ZP2" s="74"/>
      <c r="ZQ2" s="74"/>
      <c r="ZR2" s="74"/>
      <c r="ZS2" s="74"/>
      <c r="ZT2" s="74"/>
      <c r="ZU2" s="74"/>
      <c r="ZV2" s="74"/>
      <c r="ZW2" s="74"/>
      <c r="ZX2" s="74"/>
      <c r="ZY2" s="74"/>
      <c r="ZZ2" s="74"/>
      <c r="AAA2" s="74"/>
      <c r="AAB2" s="74"/>
      <c r="AAC2" s="74"/>
      <c r="AAD2" s="74"/>
      <c r="AAE2" s="74"/>
      <c r="AAF2" s="74"/>
      <c r="AAG2" s="74"/>
      <c r="AAH2" s="74"/>
      <c r="AAI2" s="74"/>
      <c r="AAJ2" s="74"/>
      <c r="AAK2" s="74"/>
      <c r="AAL2" s="74"/>
      <c r="AAM2" s="74"/>
      <c r="AAN2" s="74"/>
      <c r="AAO2" s="74"/>
      <c r="AAP2" s="74"/>
      <c r="AAQ2" s="74"/>
      <c r="AAR2" s="74"/>
      <c r="AAS2" s="74"/>
      <c r="AAT2" s="74"/>
      <c r="AAU2" s="74"/>
      <c r="AAV2" s="74"/>
      <c r="AAW2" s="74"/>
      <c r="AAX2" s="74"/>
      <c r="AAY2" s="74"/>
      <c r="AAZ2" s="74"/>
      <c r="ABA2" s="74"/>
      <c r="ABB2" s="74"/>
      <c r="ABC2" s="74"/>
      <c r="ABD2" s="74"/>
      <c r="ABE2" s="74"/>
      <c r="ABF2" s="74"/>
      <c r="ABG2" s="74"/>
      <c r="ABH2" s="74"/>
      <c r="ABI2" s="74"/>
      <c r="ABJ2" s="74"/>
      <c r="ABK2" s="74"/>
      <c r="ABL2" s="74"/>
      <c r="ABM2" s="74"/>
      <c r="ABN2" s="74"/>
      <c r="ABO2" s="74"/>
      <c r="ABP2" s="74"/>
      <c r="ABQ2" s="74"/>
      <c r="ABR2" s="74"/>
      <c r="ABS2" s="74"/>
      <c r="ABT2" s="74"/>
      <c r="ABU2" s="74"/>
      <c r="ABV2" s="74"/>
      <c r="ABW2" s="74"/>
      <c r="ABX2" s="74"/>
      <c r="ABY2" s="74"/>
      <c r="ABZ2" s="74"/>
      <c r="ACA2" s="74"/>
      <c r="ACB2" s="74"/>
      <c r="ACC2" s="74"/>
      <c r="ACD2" s="74"/>
      <c r="ACE2" s="74"/>
      <c r="ACF2" s="74"/>
      <c r="ACG2" s="74"/>
      <c r="ACH2" s="74"/>
      <c r="ACI2" s="74"/>
      <c r="ACJ2" s="74"/>
      <c r="ACK2" s="74"/>
      <c r="ACL2" s="74"/>
      <c r="ACM2" s="74"/>
      <c r="ACN2" s="74"/>
      <c r="ACO2" s="74"/>
      <c r="ACP2" s="74"/>
      <c r="ACQ2" s="74"/>
      <c r="ACR2" s="74"/>
      <c r="ACS2" s="74"/>
      <c r="ACT2" s="74"/>
      <c r="ACU2" s="74"/>
      <c r="ACV2" s="74"/>
      <c r="ACW2" s="74"/>
      <c r="ACX2" s="74"/>
      <c r="ACY2" s="74"/>
      <c r="ACZ2" s="74"/>
      <c r="ADA2" s="74"/>
      <c r="ADB2" s="74"/>
      <c r="ADC2" s="74"/>
      <c r="ADD2" s="74"/>
      <c r="ADE2" s="74"/>
      <c r="ADF2" s="74"/>
      <c r="ADG2" s="74"/>
      <c r="ADH2" s="74"/>
      <c r="ADI2" s="74"/>
      <c r="ADJ2" s="74"/>
      <c r="ADK2" s="74"/>
      <c r="ADL2" s="74"/>
      <c r="ADM2" s="74"/>
      <c r="ADN2" s="74"/>
      <c r="ADO2" s="74"/>
      <c r="ADP2" s="74"/>
      <c r="ADQ2" s="74"/>
      <c r="ADR2" s="74"/>
      <c r="ADS2" s="74"/>
      <c r="ADT2" s="74"/>
      <c r="ADU2" s="74"/>
      <c r="ADV2" s="74"/>
      <c r="ADW2" s="74"/>
      <c r="ADX2" s="74"/>
      <c r="ADY2" s="74"/>
      <c r="ADZ2" s="74"/>
      <c r="AEA2" s="74"/>
      <c r="AEB2" s="74"/>
      <c r="AEC2" s="74"/>
      <c r="AED2" s="74"/>
      <c r="AEE2" s="74"/>
      <c r="AEF2" s="74"/>
      <c r="AEG2" s="74"/>
      <c r="AEH2" s="74"/>
      <c r="AEI2" s="74"/>
      <c r="AEJ2" s="74"/>
      <c r="AEK2" s="74"/>
      <c r="AEL2" s="74"/>
      <c r="AEM2" s="74"/>
      <c r="AEN2" s="74"/>
      <c r="AEO2" s="74"/>
      <c r="AEP2" s="74"/>
      <c r="AEQ2" s="74"/>
      <c r="AER2" s="74"/>
      <c r="AES2" s="74"/>
      <c r="AET2" s="74"/>
      <c r="AEU2" s="74"/>
      <c r="AEV2" s="74"/>
      <c r="AEW2" s="74"/>
      <c r="AEX2" s="74"/>
      <c r="AEY2" s="74"/>
      <c r="AEZ2" s="74"/>
      <c r="AFA2" s="74"/>
      <c r="AFB2" s="74"/>
      <c r="AFC2" s="74"/>
      <c r="AFD2" s="74"/>
      <c r="AFE2" s="74"/>
      <c r="AFF2" s="74"/>
      <c r="AFG2" s="74"/>
      <c r="AFH2" s="74"/>
      <c r="AFI2" s="74"/>
      <c r="AFJ2" s="74"/>
      <c r="AFK2" s="74"/>
      <c r="AFL2" s="74"/>
      <c r="AFM2" s="74"/>
      <c r="AFN2" s="74"/>
      <c r="AFO2" s="74"/>
      <c r="AFP2" s="74"/>
      <c r="AFQ2" s="74"/>
      <c r="AFR2" s="74"/>
      <c r="AFS2" s="74"/>
      <c r="AFT2" s="74"/>
      <c r="AFU2" s="74"/>
      <c r="AFV2" s="74"/>
      <c r="AFW2" s="74"/>
      <c r="AFX2" s="74"/>
      <c r="AFY2" s="74"/>
      <c r="AFZ2" s="74"/>
      <c r="AGA2" s="74"/>
      <c r="AGB2" s="74"/>
      <c r="AGC2" s="74"/>
      <c r="AGD2" s="74"/>
      <c r="AGE2" s="74"/>
      <c r="AGF2" s="74"/>
      <c r="AGG2" s="74"/>
      <c r="AGH2" s="74"/>
      <c r="AGI2" s="74"/>
      <c r="AGJ2" s="74"/>
      <c r="AGK2" s="74"/>
      <c r="AGL2" s="74"/>
      <c r="AGM2" s="74"/>
      <c r="AGN2" s="74"/>
      <c r="AGO2" s="74"/>
      <c r="AGP2" s="74"/>
      <c r="AGQ2" s="74"/>
      <c r="AGR2" s="74"/>
      <c r="AGS2" s="74"/>
      <c r="AGT2" s="74"/>
      <c r="AGU2" s="74"/>
      <c r="AGV2" s="74"/>
      <c r="AGW2" s="74"/>
      <c r="AGX2" s="74"/>
      <c r="AGY2" s="74"/>
      <c r="AGZ2" s="74"/>
      <c r="AHA2" s="74"/>
      <c r="AHB2" s="74"/>
      <c r="AHC2" s="74"/>
      <c r="AHD2" s="74"/>
      <c r="AHE2" s="74"/>
      <c r="AHF2" s="74"/>
      <c r="AHG2" s="74"/>
      <c r="AHH2" s="74"/>
      <c r="AHI2" s="74"/>
      <c r="AHJ2" s="74"/>
      <c r="AHK2" s="74"/>
      <c r="AHL2" s="74"/>
      <c r="AHM2" s="74"/>
      <c r="AHN2" s="74"/>
      <c r="AHO2" s="74"/>
      <c r="AHP2" s="74"/>
      <c r="AHQ2" s="74"/>
      <c r="AHR2" s="74"/>
      <c r="AHS2" s="74"/>
      <c r="AHT2" s="74"/>
      <c r="AHU2" s="74"/>
      <c r="AHV2" s="74"/>
      <c r="AHW2" s="74"/>
      <c r="AHX2" s="74"/>
      <c r="AHY2" s="74"/>
      <c r="AHZ2" s="74"/>
      <c r="AIA2" s="74"/>
      <c r="AIB2" s="74"/>
      <c r="AIC2" s="74"/>
      <c r="AID2" s="74"/>
      <c r="AIE2" s="74"/>
      <c r="AIF2" s="74"/>
      <c r="AIG2" s="74"/>
      <c r="AIH2" s="74"/>
      <c r="AII2" s="74"/>
      <c r="AIJ2" s="74"/>
      <c r="AIK2" s="74"/>
      <c r="AIL2" s="74"/>
      <c r="AIM2" s="74"/>
      <c r="AIN2" s="74"/>
      <c r="AIO2" s="74"/>
      <c r="AIP2" s="74"/>
      <c r="AIQ2" s="74"/>
      <c r="AIR2" s="74"/>
      <c r="AIS2" s="74"/>
      <c r="AIT2" s="74"/>
      <c r="AIU2" s="74"/>
      <c r="AIV2" s="74"/>
      <c r="AIW2" s="74"/>
      <c r="AIX2" s="74"/>
      <c r="AIY2" s="74"/>
      <c r="AIZ2" s="74"/>
      <c r="AJA2" s="74"/>
      <c r="AJB2" s="74"/>
      <c r="AJC2" s="74"/>
      <c r="AJD2" s="74"/>
      <c r="AJE2" s="74"/>
      <c r="AJF2" s="74"/>
      <c r="AJG2" s="74"/>
      <c r="AJH2" s="74"/>
      <c r="AJI2" s="74"/>
      <c r="AJJ2" s="74"/>
      <c r="AJK2" s="74"/>
      <c r="AJL2" s="74"/>
      <c r="AJM2" s="74"/>
      <c r="AJN2" s="74"/>
      <c r="AJO2" s="74"/>
      <c r="AJP2" s="74"/>
      <c r="AJQ2" s="74"/>
      <c r="AJR2" s="74"/>
      <c r="AJS2" s="74"/>
      <c r="AJT2" s="74"/>
      <c r="AJU2" s="74"/>
      <c r="AJV2" s="74"/>
      <c r="AJW2" s="74"/>
      <c r="AJX2" s="74"/>
      <c r="AJY2" s="74"/>
      <c r="AJZ2" s="74"/>
      <c r="AKA2" s="74"/>
      <c r="AKB2" s="74"/>
      <c r="AKC2" s="74"/>
      <c r="AKD2" s="74"/>
      <c r="AKE2" s="74"/>
      <c r="AKF2" s="74"/>
      <c r="AKG2" s="74"/>
      <c r="AKH2" s="74"/>
      <c r="AKI2" s="74"/>
      <c r="AKJ2" s="74"/>
      <c r="AKK2" s="74"/>
      <c r="AKL2" s="74"/>
      <c r="AKM2" s="74"/>
      <c r="AKN2" s="74"/>
      <c r="AKO2" s="74"/>
      <c r="AKP2" s="74"/>
      <c r="AKQ2" s="74"/>
      <c r="AKR2" s="74"/>
      <c r="AKS2" s="74"/>
      <c r="AKT2" s="74"/>
      <c r="AKU2" s="74"/>
      <c r="AKV2" s="74"/>
      <c r="AKW2" s="74"/>
      <c r="AKX2" s="74"/>
      <c r="AKY2" s="74"/>
      <c r="AKZ2" s="74"/>
      <c r="ALA2" s="74"/>
      <c r="ALB2" s="74"/>
      <c r="ALC2" s="74"/>
      <c r="ALD2" s="74"/>
      <c r="ALE2" s="74"/>
      <c r="ALF2" s="74"/>
      <c r="ALG2" s="74"/>
      <c r="ALH2" s="74"/>
      <c r="ALI2" s="74"/>
      <c r="ALJ2" s="74"/>
      <c r="ALK2" s="74"/>
      <c r="ALL2" s="74"/>
      <c r="ALM2" s="74"/>
      <c r="ALN2" s="74"/>
      <c r="ALO2" s="74"/>
      <c r="ALP2" s="74"/>
      <c r="ALQ2" s="74"/>
      <c r="ALR2" s="74"/>
      <c r="ALS2" s="74"/>
      <c r="ALT2" s="74"/>
      <c r="ALU2" s="74"/>
      <c r="ALV2" s="74"/>
      <c r="ALW2" s="74"/>
      <c r="ALX2" s="74"/>
      <c r="ALY2" s="74"/>
      <c r="ALZ2" s="74"/>
      <c r="AMA2" s="74"/>
      <c r="AMB2" s="74"/>
      <c r="AMC2" s="74"/>
      <c r="AMD2" s="74"/>
      <c r="AME2" s="74"/>
      <c r="AMF2" s="74"/>
      <c r="AMG2" s="74"/>
      <c r="AMH2" s="74"/>
      <c r="AMI2" s="74"/>
      <c r="AMJ2" s="74"/>
      <c r="AMK2" s="74"/>
      <c r="AML2" s="74"/>
      <c r="AMM2" s="74"/>
      <c r="AMN2" s="74"/>
      <c r="AMO2" s="74"/>
      <c r="AMP2" s="74"/>
      <c r="AMQ2" s="74"/>
      <c r="AMR2" s="74"/>
      <c r="AMS2" s="74"/>
      <c r="AMT2" s="74"/>
      <c r="AMU2" s="74"/>
      <c r="AMV2" s="74"/>
      <c r="AMW2" s="74"/>
      <c r="AMX2" s="74"/>
      <c r="AMY2" s="74"/>
      <c r="AMZ2" s="74"/>
      <c r="ANA2" s="74"/>
      <c r="ANB2" s="74"/>
      <c r="ANC2" s="74"/>
      <c r="AND2" s="74"/>
      <c r="ANE2" s="74"/>
      <c r="ANF2" s="74"/>
      <c r="ANG2" s="74"/>
      <c r="ANH2" s="74"/>
      <c r="ANI2" s="74"/>
      <c r="ANJ2" s="74"/>
      <c r="ANK2" s="74"/>
      <c r="ANL2" s="74"/>
      <c r="ANM2" s="74"/>
      <c r="ANN2" s="74"/>
      <c r="ANO2" s="74"/>
      <c r="ANP2" s="74"/>
      <c r="ANQ2" s="74"/>
      <c r="ANR2" s="74"/>
      <c r="ANS2" s="74"/>
      <c r="ANT2" s="74"/>
      <c r="ANU2" s="74"/>
      <c r="ANV2" s="74"/>
      <c r="ANW2" s="74"/>
      <c r="ANX2" s="74"/>
      <c r="ANY2" s="74"/>
      <c r="ANZ2" s="74"/>
      <c r="AOA2" s="74"/>
      <c r="AOB2" s="74"/>
      <c r="AOC2" s="74"/>
      <c r="AOD2" s="74"/>
      <c r="AOE2" s="74"/>
      <c r="AOF2" s="74"/>
      <c r="AOG2" s="74"/>
      <c r="AOH2" s="74"/>
      <c r="AOI2" s="74"/>
      <c r="AOJ2" s="74"/>
      <c r="AOK2" s="74"/>
      <c r="AOL2" s="74"/>
      <c r="AOM2" s="74"/>
      <c r="AON2" s="74"/>
      <c r="AOO2" s="74"/>
      <c r="AOP2" s="74"/>
      <c r="AOQ2" s="74"/>
      <c r="AOR2" s="74"/>
      <c r="AOS2" s="74"/>
      <c r="AOT2" s="74"/>
      <c r="AOU2" s="74"/>
      <c r="AOV2" s="74"/>
      <c r="AOW2" s="74"/>
      <c r="AOX2" s="74"/>
      <c r="AOY2" s="74"/>
      <c r="AOZ2" s="74"/>
      <c r="APA2" s="74"/>
      <c r="APB2" s="74"/>
      <c r="APC2" s="74"/>
      <c r="APD2" s="74"/>
      <c r="APE2" s="74"/>
      <c r="APF2" s="74"/>
      <c r="APG2" s="74"/>
      <c r="APH2" s="74"/>
      <c r="API2" s="74"/>
      <c r="APJ2" s="74"/>
      <c r="APK2" s="74"/>
      <c r="APL2" s="74"/>
      <c r="APM2" s="74"/>
      <c r="APN2" s="74"/>
      <c r="APO2" s="74"/>
      <c r="APP2" s="74"/>
      <c r="APQ2" s="74"/>
      <c r="APR2" s="74"/>
      <c r="APS2" s="74"/>
      <c r="APT2" s="74"/>
      <c r="APU2" s="74"/>
      <c r="APV2" s="74"/>
      <c r="APW2" s="74"/>
      <c r="APX2" s="74"/>
      <c r="APY2" s="74"/>
      <c r="APZ2" s="74"/>
      <c r="AQA2" s="74"/>
      <c r="AQB2" s="74"/>
      <c r="AQC2" s="74"/>
      <c r="AQD2" s="74"/>
      <c r="AQE2" s="74"/>
      <c r="AQF2" s="74"/>
      <c r="AQG2" s="74"/>
      <c r="AQH2" s="74"/>
      <c r="AQI2" s="74"/>
      <c r="AQJ2" s="74"/>
      <c r="AQK2" s="74"/>
      <c r="AQL2" s="74"/>
      <c r="AQM2" s="74"/>
      <c r="AQN2" s="74"/>
      <c r="AQO2" s="74"/>
      <c r="AQP2" s="74"/>
      <c r="AQQ2" s="74"/>
      <c r="AQR2" s="74"/>
      <c r="AQS2" s="74"/>
      <c r="AQT2" s="74"/>
      <c r="AQU2" s="74"/>
      <c r="AQV2" s="74"/>
      <c r="AQW2" s="74"/>
      <c r="AQX2" s="74"/>
      <c r="AQY2" s="74"/>
      <c r="AQZ2" s="74"/>
      <c r="ARA2" s="74"/>
      <c r="ARB2" s="74"/>
      <c r="ARC2" s="74"/>
      <c r="ARD2" s="74"/>
      <c r="ARE2" s="74"/>
      <c r="ARF2" s="74"/>
      <c r="ARG2" s="74"/>
      <c r="ARH2" s="74"/>
      <c r="ARI2" s="74"/>
      <c r="ARJ2" s="74"/>
      <c r="ARK2" s="74"/>
      <c r="ARL2" s="74"/>
      <c r="ARM2" s="74"/>
      <c r="ARN2" s="74"/>
      <c r="ARO2" s="74"/>
      <c r="ARP2" s="74"/>
      <c r="ARQ2" s="74"/>
      <c r="ARR2" s="74"/>
      <c r="ARS2" s="74"/>
      <c r="ART2" s="74"/>
      <c r="ARU2" s="74"/>
      <c r="ARV2" s="74"/>
      <c r="ARW2" s="74"/>
      <c r="ARX2" s="74"/>
      <c r="ARY2" s="74"/>
      <c r="ARZ2" s="74"/>
      <c r="ASA2" s="74"/>
      <c r="ASB2" s="74"/>
      <c r="ASC2" s="74"/>
      <c r="ASD2" s="74"/>
      <c r="ASE2" s="74"/>
      <c r="ASF2" s="74"/>
      <c r="ASG2" s="74"/>
      <c r="ASH2" s="74"/>
      <c r="ASI2" s="74"/>
      <c r="ASJ2" s="74"/>
      <c r="ASK2" s="74"/>
      <c r="ASL2" s="74"/>
      <c r="ASM2" s="74"/>
      <c r="ASN2" s="74"/>
      <c r="ASO2" s="74"/>
      <c r="ASP2" s="74"/>
      <c r="ASQ2" s="74"/>
      <c r="ASR2" s="74"/>
      <c r="ASS2" s="74"/>
      <c r="AST2" s="74"/>
      <c r="ASU2" s="74"/>
      <c r="ASV2" s="74"/>
      <c r="ASW2" s="74"/>
      <c r="ASX2" s="74"/>
      <c r="ASY2" s="74"/>
      <c r="ASZ2" s="74"/>
      <c r="ATA2" s="74"/>
      <c r="ATB2" s="74"/>
      <c r="ATC2" s="74"/>
      <c r="ATD2" s="74"/>
      <c r="ATE2" s="74"/>
      <c r="ATF2" s="74"/>
      <c r="ATG2" s="74"/>
      <c r="ATH2" s="74"/>
      <c r="ATI2" s="74"/>
      <c r="ATJ2" s="74"/>
      <c r="ATK2" s="74"/>
      <c r="ATL2" s="74"/>
      <c r="ATM2" s="74"/>
      <c r="ATN2" s="74"/>
      <c r="ATO2" s="74"/>
      <c r="ATP2" s="74"/>
      <c r="ATQ2" s="74"/>
      <c r="ATR2" s="74"/>
      <c r="ATS2" s="74"/>
      <c r="ATT2" s="74"/>
      <c r="ATU2" s="74"/>
      <c r="ATV2" s="74"/>
      <c r="ATW2" s="74"/>
      <c r="ATX2" s="74"/>
      <c r="ATY2" s="74"/>
      <c r="ATZ2" s="74"/>
      <c r="AUA2" s="74"/>
      <c r="AUB2" s="74"/>
      <c r="AUC2" s="74"/>
      <c r="AUD2" s="74"/>
      <c r="AUE2" s="74"/>
      <c r="AUF2" s="74"/>
      <c r="AUG2" s="74"/>
      <c r="AUH2" s="74"/>
      <c r="AUI2" s="74"/>
      <c r="AUJ2" s="74"/>
      <c r="AUK2" s="74"/>
      <c r="AUL2" s="74"/>
      <c r="AUM2" s="74"/>
      <c r="AUN2" s="74"/>
      <c r="AUO2" s="74"/>
      <c r="AUP2" s="74"/>
      <c r="AUQ2" s="74"/>
      <c r="AUR2" s="74"/>
      <c r="AUS2" s="74"/>
      <c r="AUT2" s="74"/>
      <c r="AUU2" s="74"/>
      <c r="AUV2" s="74"/>
      <c r="AUW2" s="74"/>
      <c r="AUX2" s="74"/>
      <c r="AUY2" s="74"/>
      <c r="AUZ2" s="74"/>
      <c r="AVA2" s="74"/>
      <c r="AVB2" s="74"/>
      <c r="AVC2" s="74"/>
      <c r="AVD2" s="74"/>
      <c r="AVE2" s="74"/>
      <c r="AVF2" s="74"/>
      <c r="AVG2" s="74"/>
      <c r="AVH2" s="74"/>
      <c r="AVI2" s="74"/>
      <c r="AVJ2" s="74"/>
      <c r="AVK2" s="74"/>
      <c r="AVL2" s="74"/>
      <c r="AVM2" s="74"/>
      <c r="AVN2" s="74"/>
      <c r="AVO2" s="74"/>
      <c r="AVP2" s="74"/>
      <c r="AVQ2" s="74"/>
      <c r="AVR2" s="74"/>
      <c r="AVS2" s="74"/>
      <c r="AVT2" s="74"/>
      <c r="AVU2" s="74"/>
      <c r="AVV2" s="74"/>
      <c r="AVW2" s="74"/>
      <c r="AVX2" s="74"/>
      <c r="AVY2" s="74"/>
      <c r="AVZ2" s="74"/>
      <c r="AWA2" s="74"/>
      <c r="AWB2" s="74"/>
      <c r="AWC2" s="74"/>
      <c r="AWD2" s="74"/>
      <c r="AWE2" s="74"/>
      <c r="AWF2" s="74"/>
      <c r="AWG2" s="74"/>
      <c r="AWH2" s="74"/>
      <c r="AWI2" s="74"/>
      <c r="AWJ2" s="74"/>
      <c r="AWK2" s="74"/>
      <c r="AWL2" s="74"/>
      <c r="AWM2" s="74"/>
      <c r="AWN2" s="74"/>
      <c r="AWO2" s="74"/>
      <c r="AWP2" s="74"/>
      <c r="AWQ2" s="74"/>
      <c r="AWR2" s="74"/>
      <c r="AWS2" s="74"/>
      <c r="AWT2" s="74"/>
      <c r="AWU2" s="74"/>
      <c r="AWV2" s="74"/>
      <c r="AWW2" s="74"/>
      <c r="AWX2" s="74"/>
      <c r="AWY2" s="74"/>
      <c r="AWZ2" s="74"/>
      <c r="AXA2" s="74"/>
      <c r="AXB2" s="74"/>
      <c r="AXC2" s="74"/>
      <c r="AXD2" s="74"/>
      <c r="AXE2" s="74"/>
      <c r="AXF2" s="74"/>
      <c r="AXG2" s="74"/>
      <c r="AXH2" s="74"/>
      <c r="AXI2" s="74"/>
      <c r="AXJ2" s="74"/>
      <c r="AXK2" s="74"/>
      <c r="AXL2" s="74"/>
      <c r="AXM2" s="74"/>
      <c r="AXN2" s="74"/>
      <c r="AXO2" s="74"/>
      <c r="AXP2" s="74"/>
      <c r="AXQ2" s="74"/>
      <c r="AXR2" s="74"/>
      <c r="AXS2" s="74"/>
      <c r="AXT2" s="74"/>
      <c r="AXU2" s="74"/>
      <c r="AXV2" s="74"/>
      <c r="AXW2" s="74"/>
      <c r="AXX2" s="74"/>
      <c r="AXY2" s="74"/>
      <c r="AXZ2" s="74"/>
      <c r="AYA2" s="74"/>
      <c r="AYB2" s="74"/>
      <c r="AYC2" s="74"/>
      <c r="AYD2" s="74"/>
      <c r="AYE2" s="74"/>
      <c r="AYF2" s="74"/>
      <c r="AYG2" s="74"/>
      <c r="AYH2" s="74"/>
      <c r="AYI2" s="74"/>
      <c r="AYJ2" s="74"/>
      <c r="AYK2" s="74"/>
      <c r="AYL2" s="74"/>
      <c r="AYM2" s="74"/>
      <c r="AYN2" s="74"/>
      <c r="AYO2" s="74"/>
      <c r="AYP2" s="74"/>
      <c r="AYQ2" s="74"/>
      <c r="AYR2" s="74"/>
      <c r="AYS2" s="74"/>
      <c r="AYT2" s="74"/>
      <c r="AYU2" s="74"/>
      <c r="AYV2" s="74"/>
      <c r="AYW2" s="74"/>
      <c r="AYX2" s="74"/>
      <c r="AYY2" s="74"/>
      <c r="AYZ2" s="74"/>
      <c r="AZA2" s="74"/>
      <c r="AZB2" s="74"/>
      <c r="AZC2" s="74"/>
      <c r="AZD2" s="74"/>
      <c r="AZE2" s="74"/>
      <c r="AZF2" s="74"/>
      <c r="AZG2" s="74"/>
      <c r="AZH2" s="74"/>
      <c r="AZI2" s="74"/>
      <c r="AZJ2" s="74"/>
      <c r="AZK2" s="74"/>
      <c r="AZL2" s="74"/>
      <c r="AZM2" s="74"/>
      <c r="AZN2" s="74"/>
      <c r="AZO2" s="74"/>
      <c r="AZP2" s="74"/>
      <c r="AZQ2" s="74"/>
      <c r="AZR2" s="74"/>
      <c r="AZS2" s="74"/>
      <c r="AZT2" s="74"/>
      <c r="AZU2" s="74"/>
      <c r="AZV2" s="74"/>
      <c r="AZW2" s="74"/>
      <c r="AZX2" s="74"/>
      <c r="AZY2" s="74"/>
      <c r="AZZ2" s="74"/>
      <c r="BAA2" s="74"/>
      <c r="BAB2" s="74"/>
      <c r="BAC2" s="74"/>
      <c r="BAD2" s="74"/>
      <c r="BAE2" s="74"/>
      <c r="BAF2" s="74"/>
      <c r="BAG2" s="74"/>
      <c r="BAH2" s="74"/>
      <c r="BAI2" s="74"/>
      <c r="BAJ2" s="74"/>
      <c r="BAK2" s="74"/>
      <c r="BAL2" s="74"/>
      <c r="BAM2" s="74"/>
      <c r="BAN2" s="74"/>
      <c r="BAO2" s="74"/>
      <c r="BAP2" s="74"/>
      <c r="BAQ2" s="74"/>
      <c r="BAR2" s="74"/>
      <c r="BAS2" s="74"/>
      <c r="BAT2" s="74"/>
      <c r="BAU2" s="74"/>
      <c r="BAV2" s="74"/>
      <c r="BAW2" s="74"/>
      <c r="BAX2" s="74"/>
      <c r="BAY2" s="74"/>
      <c r="BAZ2" s="74"/>
      <c r="BBA2" s="74"/>
      <c r="BBB2" s="74"/>
      <c r="BBC2" s="74"/>
      <c r="BBD2" s="74"/>
      <c r="BBE2" s="74"/>
      <c r="BBF2" s="74"/>
      <c r="BBG2" s="74"/>
      <c r="BBH2" s="74"/>
      <c r="BBI2" s="74"/>
      <c r="BBJ2" s="74"/>
      <c r="BBK2" s="74"/>
      <c r="BBL2" s="74"/>
      <c r="BBM2" s="74"/>
      <c r="BBN2" s="74"/>
      <c r="BBO2" s="74"/>
      <c r="BBP2" s="74"/>
      <c r="BBQ2" s="74"/>
      <c r="BBR2" s="74"/>
      <c r="BBS2" s="74"/>
      <c r="BBT2" s="74"/>
      <c r="BBU2" s="74"/>
      <c r="BBV2" s="74"/>
      <c r="BBW2" s="74"/>
      <c r="BBX2" s="74"/>
      <c r="BBY2" s="74"/>
      <c r="BBZ2" s="74"/>
      <c r="BCA2" s="74"/>
      <c r="BCB2" s="74"/>
      <c r="BCC2" s="74"/>
      <c r="BCD2" s="74"/>
      <c r="BCE2" s="74"/>
      <c r="BCF2" s="74"/>
      <c r="BCG2" s="74"/>
      <c r="BCH2" s="74"/>
      <c r="BCI2" s="74"/>
      <c r="BCJ2" s="74"/>
      <c r="BCK2" s="74"/>
      <c r="BCL2" s="74"/>
      <c r="BCM2" s="74"/>
      <c r="BCN2" s="74"/>
      <c r="BCO2" s="74"/>
      <c r="BCP2" s="74"/>
      <c r="BCQ2" s="74"/>
      <c r="BCR2" s="74"/>
      <c r="BCS2" s="74"/>
      <c r="BCT2" s="74"/>
      <c r="BCU2" s="74"/>
      <c r="BCV2" s="74"/>
      <c r="BCW2" s="74"/>
      <c r="BCX2" s="74"/>
      <c r="BCY2" s="74"/>
      <c r="BCZ2" s="74"/>
      <c r="BDA2" s="74"/>
      <c r="BDB2" s="74"/>
      <c r="BDC2" s="74"/>
      <c r="BDD2" s="74"/>
      <c r="BDE2" s="74"/>
      <c r="BDF2" s="74"/>
      <c r="BDG2" s="74"/>
      <c r="BDH2" s="74"/>
      <c r="BDI2" s="74"/>
      <c r="BDJ2" s="74"/>
      <c r="BDK2" s="74"/>
      <c r="BDL2" s="74"/>
      <c r="BDM2" s="74"/>
      <c r="BDN2" s="74"/>
      <c r="BDO2" s="74"/>
      <c r="BDP2" s="74"/>
      <c r="BDQ2" s="74"/>
      <c r="BDR2" s="74"/>
      <c r="BDS2" s="74"/>
      <c r="BDT2" s="74"/>
      <c r="BDU2" s="74"/>
      <c r="BDV2" s="74"/>
      <c r="BDW2" s="74"/>
      <c r="BDX2" s="74"/>
      <c r="BDY2" s="74"/>
      <c r="BDZ2" s="74"/>
      <c r="BEA2" s="74"/>
      <c r="BEB2" s="74"/>
      <c r="BEC2" s="74"/>
      <c r="BED2" s="74"/>
      <c r="BEE2" s="74"/>
      <c r="BEF2" s="74"/>
      <c r="BEG2" s="74"/>
      <c r="BEH2" s="74"/>
      <c r="BEI2" s="74"/>
      <c r="BEJ2" s="74"/>
      <c r="BEK2" s="74"/>
      <c r="BEL2" s="74"/>
      <c r="BEM2" s="74"/>
      <c r="BEN2" s="74"/>
      <c r="BEO2" s="74"/>
      <c r="BEP2" s="74"/>
      <c r="BEQ2" s="74"/>
      <c r="BER2" s="74"/>
      <c r="BES2" s="74"/>
      <c r="BET2" s="74"/>
      <c r="BEU2" s="74"/>
      <c r="BEV2" s="74"/>
      <c r="BEW2" s="74"/>
      <c r="BEX2" s="74"/>
      <c r="BEY2" s="74"/>
      <c r="BEZ2" s="74"/>
      <c r="BFA2" s="74"/>
      <c r="BFB2" s="74"/>
      <c r="BFC2" s="74"/>
      <c r="BFD2" s="74"/>
      <c r="BFE2" s="74"/>
      <c r="BFF2" s="74"/>
      <c r="BFG2" s="74"/>
      <c r="BFH2" s="74"/>
      <c r="BFI2" s="74"/>
      <c r="BFJ2" s="74"/>
      <c r="BFK2" s="74"/>
      <c r="BFL2" s="74"/>
      <c r="BFM2" s="74"/>
      <c r="BFN2" s="74"/>
      <c r="BFO2" s="74"/>
      <c r="BFP2" s="74"/>
      <c r="BFQ2" s="74"/>
      <c r="BFR2" s="74"/>
      <c r="BFS2" s="74"/>
      <c r="BFT2" s="74"/>
      <c r="BFU2" s="74"/>
      <c r="BFV2" s="74"/>
      <c r="BFW2" s="74"/>
      <c r="BFX2" s="74"/>
      <c r="BFY2" s="74"/>
      <c r="BFZ2" s="74"/>
      <c r="BGA2" s="74"/>
      <c r="BGB2" s="74"/>
      <c r="BGC2" s="74"/>
      <c r="BGD2" s="74"/>
      <c r="BGE2" s="74"/>
      <c r="BGF2" s="74"/>
      <c r="BGG2" s="74"/>
      <c r="BGH2" s="74"/>
      <c r="BGI2" s="74"/>
      <c r="BGJ2" s="74"/>
      <c r="BGK2" s="74"/>
      <c r="BGL2" s="74"/>
      <c r="BGM2" s="74"/>
      <c r="BGN2" s="74"/>
      <c r="BGO2" s="74"/>
      <c r="BGP2" s="74"/>
      <c r="BGQ2" s="74"/>
      <c r="BGR2" s="74"/>
      <c r="BGS2" s="74"/>
      <c r="BGT2" s="74"/>
      <c r="BGU2" s="74"/>
      <c r="BGV2" s="74"/>
      <c r="BGW2" s="74"/>
      <c r="BGX2" s="74"/>
      <c r="BGY2" s="74"/>
      <c r="BGZ2" s="74"/>
      <c r="BHA2" s="74"/>
      <c r="BHB2" s="74"/>
      <c r="BHC2" s="74"/>
      <c r="BHD2" s="74"/>
      <c r="BHE2" s="74"/>
      <c r="BHF2" s="74"/>
      <c r="BHG2" s="74"/>
      <c r="BHH2" s="74"/>
      <c r="BHI2" s="74"/>
      <c r="BHJ2" s="74"/>
      <c r="BHK2" s="74"/>
      <c r="BHL2" s="74"/>
      <c r="BHM2" s="74"/>
      <c r="BHN2" s="74"/>
      <c r="BHO2" s="74"/>
      <c r="BHP2" s="74"/>
      <c r="BHQ2" s="74"/>
      <c r="BHR2" s="74"/>
      <c r="BHS2" s="74"/>
      <c r="BHT2" s="74"/>
      <c r="BHU2" s="74"/>
      <c r="BHV2" s="74"/>
      <c r="BHW2" s="74"/>
      <c r="BHX2" s="74"/>
      <c r="BHY2" s="74"/>
      <c r="BHZ2" s="74"/>
      <c r="BIA2" s="74"/>
      <c r="BIB2" s="74"/>
      <c r="BIC2" s="74"/>
      <c r="BID2" s="74"/>
      <c r="BIE2" s="74"/>
      <c r="BIF2" s="74"/>
      <c r="BIG2" s="74"/>
      <c r="BIH2" s="74"/>
      <c r="BII2" s="74"/>
      <c r="BIJ2" s="74"/>
      <c r="BIK2" s="74"/>
      <c r="BIL2" s="74"/>
      <c r="BIM2" s="74"/>
      <c r="BIN2" s="74"/>
      <c r="BIO2" s="74"/>
      <c r="BIP2" s="74"/>
      <c r="BIQ2" s="74"/>
      <c r="BIR2" s="74"/>
      <c r="BIS2" s="74"/>
      <c r="BIT2" s="74"/>
      <c r="BIU2" s="74"/>
      <c r="BIV2" s="74"/>
      <c r="BIW2" s="74"/>
      <c r="BIX2" s="74"/>
      <c r="BIY2" s="74"/>
      <c r="BIZ2" s="74"/>
      <c r="BJA2" s="74"/>
      <c r="BJB2" s="74"/>
      <c r="BJC2" s="74"/>
      <c r="BJD2" s="74"/>
      <c r="BJE2" s="74"/>
      <c r="BJF2" s="74"/>
      <c r="BJG2" s="74"/>
      <c r="BJH2" s="74"/>
      <c r="BJI2" s="74"/>
      <c r="BJJ2" s="74"/>
      <c r="BJK2" s="74"/>
      <c r="BJL2" s="74"/>
      <c r="BJM2" s="74"/>
      <c r="BJN2" s="74"/>
      <c r="BJO2" s="74"/>
      <c r="BJP2" s="74"/>
      <c r="BJQ2" s="74"/>
      <c r="BJR2" s="74"/>
      <c r="BJS2" s="74"/>
      <c r="BJT2" s="74"/>
      <c r="BJU2" s="74"/>
      <c r="BJV2" s="74"/>
      <c r="BJW2" s="74"/>
      <c r="BJX2" s="74"/>
      <c r="BJY2" s="74"/>
      <c r="BJZ2" s="74"/>
      <c r="BKA2" s="74"/>
      <c r="BKB2" s="74"/>
      <c r="BKC2" s="74"/>
      <c r="BKD2" s="74"/>
      <c r="BKE2" s="74"/>
      <c r="BKF2" s="74"/>
      <c r="BKG2" s="74"/>
      <c r="BKH2" s="74"/>
      <c r="BKI2" s="74"/>
      <c r="BKJ2" s="74"/>
      <c r="BKK2" s="74"/>
      <c r="BKL2" s="74"/>
      <c r="BKM2" s="74"/>
      <c r="BKN2" s="74"/>
      <c r="BKO2" s="74"/>
      <c r="BKP2" s="74"/>
      <c r="BKQ2" s="74"/>
      <c r="BKR2" s="74"/>
      <c r="BKS2" s="74"/>
      <c r="BKT2" s="74"/>
      <c r="BKU2" s="74"/>
      <c r="BKV2" s="74"/>
      <c r="BKW2" s="74"/>
      <c r="BKX2" s="74"/>
      <c r="BKY2" s="74"/>
      <c r="BKZ2" s="74"/>
      <c r="BLA2" s="74"/>
      <c r="BLB2" s="74"/>
      <c r="BLC2" s="74"/>
      <c r="BLD2" s="74"/>
      <c r="BLE2" s="74"/>
      <c r="BLF2" s="74"/>
      <c r="BLG2" s="74"/>
      <c r="BLH2" s="74"/>
      <c r="BLI2" s="74"/>
      <c r="BLJ2" s="74"/>
      <c r="BLK2" s="74"/>
      <c r="BLL2" s="74"/>
      <c r="BLM2" s="74"/>
      <c r="BLN2" s="74"/>
      <c r="BLO2" s="74"/>
      <c r="BLP2" s="74"/>
      <c r="BLQ2" s="74"/>
      <c r="BLR2" s="74"/>
      <c r="BLS2" s="74"/>
      <c r="BLT2" s="74"/>
      <c r="BLU2" s="74"/>
      <c r="BLV2" s="74"/>
      <c r="BLW2" s="74"/>
      <c r="BLX2" s="74"/>
      <c r="BLY2" s="74"/>
      <c r="BLZ2" s="74"/>
      <c r="BMA2" s="74"/>
      <c r="BMB2" s="74"/>
      <c r="BMC2" s="74"/>
      <c r="BMD2" s="74"/>
      <c r="BME2" s="74"/>
      <c r="BMF2" s="74"/>
      <c r="BMG2" s="74"/>
      <c r="BMH2" s="74"/>
      <c r="BMI2" s="74"/>
      <c r="BMJ2" s="74"/>
      <c r="BMK2" s="74"/>
      <c r="BML2" s="74"/>
      <c r="BMM2" s="74"/>
      <c r="BMN2" s="74"/>
      <c r="BMO2" s="74"/>
      <c r="BMP2" s="74"/>
      <c r="BMQ2" s="74"/>
      <c r="BMR2" s="74"/>
      <c r="BMS2" s="74"/>
      <c r="BMT2" s="74"/>
      <c r="BMU2" s="74"/>
      <c r="BMV2" s="74"/>
      <c r="BMW2" s="74"/>
      <c r="BMX2" s="74"/>
      <c r="BMY2" s="74"/>
      <c r="BMZ2" s="74"/>
      <c r="BNA2" s="74"/>
      <c r="BNB2" s="74"/>
      <c r="BNC2" s="74"/>
      <c r="BND2" s="74"/>
      <c r="BNE2" s="74"/>
      <c r="BNF2" s="74"/>
      <c r="BNG2" s="74"/>
      <c r="BNH2" s="74"/>
      <c r="BNI2" s="74"/>
      <c r="BNJ2" s="74"/>
      <c r="BNK2" s="74"/>
      <c r="BNL2" s="74"/>
      <c r="BNM2" s="74"/>
      <c r="BNN2" s="74"/>
      <c r="BNO2" s="74"/>
      <c r="BNP2" s="74"/>
      <c r="BNQ2" s="74"/>
      <c r="BNR2" s="74"/>
      <c r="BNS2" s="74"/>
      <c r="BNT2" s="74"/>
      <c r="BNU2" s="74"/>
      <c r="BNV2" s="74"/>
      <c r="BNW2" s="74"/>
      <c r="BNX2" s="74"/>
      <c r="BNY2" s="74"/>
      <c r="BNZ2" s="74"/>
      <c r="BOA2" s="74"/>
      <c r="BOB2" s="74"/>
      <c r="BOC2" s="74"/>
      <c r="BOD2" s="74"/>
      <c r="BOE2" s="74"/>
      <c r="BOF2" s="74"/>
      <c r="BOG2" s="74"/>
      <c r="BOH2" s="74"/>
      <c r="BOI2" s="74"/>
      <c r="BOJ2" s="74"/>
      <c r="BOK2" s="74"/>
      <c r="BOL2" s="74"/>
      <c r="BOM2" s="74"/>
      <c r="BON2" s="74"/>
      <c r="BOO2" s="74"/>
      <c r="BOP2" s="74"/>
      <c r="BOQ2" s="74"/>
      <c r="BOR2" s="74"/>
      <c r="BOS2" s="74"/>
      <c r="BOT2" s="74"/>
      <c r="BOU2" s="74"/>
      <c r="BOV2" s="74"/>
      <c r="BOW2" s="74"/>
      <c r="BOX2" s="74"/>
      <c r="BOY2" s="74"/>
      <c r="BOZ2" s="74"/>
      <c r="BPA2" s="74"/>
      <c r="BPB2" s="74"/>
      <c r="BPC2" s="74"/>
      <c r="BPD2" s="74"/>
      <c r="BPE2" s="74"/>
      <c r="BPF2" s="74"/>
      <c r="BPG2" s="74"/>
      <c r="BPH2" s="74"/>
      <c r="BPI2" s="74"/>
      <c r="BPJ2" s="74"/>
      <c r="BPK2" s="74"/>
      <c r="BPL2" s="74"/>
      <c r="BPM2" s="74"/>
      <c r="BPN2" s="74"/>
      <c r="BPO2" s="74"/>
      <c r="BPP2" s="74"/>
      <c r="BPQ2" s="74"/>
      <c r="BPR2" s="74"/>
      <c r="BPS2" s="74"/>
      <c r="BPT2" s="74"/>
      <c r="BPU2" s="74"/>
      <c r="BPV2" s="74"/>
      <c r="BPW2" s="74"/>
      <c r="BPX2" s="74"/>
      <c r="BPY2" s="74"/>
      <c r="BPZ2" s="74"/>
      <c r="BQA2" s="74"/>
      <c r="BQB2" s="74"/>
      <c r="BQC2" s="74"/>
      <c r="BQD2" s="74"/>
      <c r="BQE2" s="74"/>
      <c r="BQF2" s="74"/>
      <c r="BQG2" s="74"/>
      <c r="BQH2" s="74"/>
      <c r="BQI2" s="74"/>
      <c r="BQJ2" s="74"/>
      <c r="BQK2" s="74"/>
      <c r="BQL2" s="74"/>
      <c r="BQM2" s="74"/>
      <c r="BQN2" s="74"/>
      <c r="BQO2" s="74"/>
      <c r="BQP2" s="74"/>
      <c r="BQQ2" s="74"/>
      <c r="BQR2" s="74"/>
      <c r="BQS2" s="74"/>
      <c r="BQT2" s="74"/>
      <c r="BQU2" s="74"/>
      <c r="BQV2" s="74"/>
      <c r="BQW2" s="74"/>
      <c r="BQX2" s="74"/>
      <c r="BQY2" s="74"/>
      <c r="BQZ2" s="74"/>
      <c r="BRA2" s="74"/>
      <c r="BRB2" s="74"/>
      <c r="BRC2" s="74"/>
      <c r="BRD2" s="74"/>
      <c r="BRE2" s="74"/>
      <c r="BRF2" s="74"/>
      <c r="BRG2" s="74"/>
      <c r="BRH2" s="74"/>
      <c r="BRI2" s="74"/>
      <c r="BRJ2" s="74"/>
      <c r="BRK2" s="74"/>
      <c r="BRL2" s="74"/>
      <c r="BRM2" s="74"/>
      <c r="BRN2" s="74"/>
      <c r="BRO2" s="74"/>
      <c r="BRP2" s="74"/>
      <c r="BRQ2" s="74"/>
      <c r="BRR2" s="74"/>
      <c r="BRS2" s="74"/>
      <c r="BRT2" s="74"/>
      <c r="BRU2" s="74"/>
      <c r="BRV2" s="74"/>
      <c r="BRW2" s="74"/>
      <c r="BRX2" s="74"/>
      <c r="BRY2" s="74"/>
      <c r="BRZ2" s="74"/>
      <c r="BSA2" s="74"/>
      <c r="BSB2" s="74"/>
      <c r="BSC2" s="74"/>
      <c r="BSD2" s="74"/>
      <c r="BSE2" s="74"/>
      <c r="BSF2" s="74"/>
      <c r="BSG2" s="74"/>
      <c r="BSH2" s="74"/>
      <c r="BSI2" s="74"/>
      <c r="BSJ2" s="74"/>
      <c r="BSK2" s="74"/>
      <c r="BSL2" s="74"/>
      <c r="BSM2" s="74"/>
      <c r="BSN2" s="74"/>
      <c r="BSO2" s="74"/>
      <c r="BSP2" s="74"/>
      <c r="BSQ2" s="74"/>
      <c r="BSR2" s="74"/>
      <c r="BSS2" s="74"/>
      <c r="BST2" s="74"/>
      <c r="BSU2" s="74"/>
      <c r="BSV2" s="74"/>
      <c r="BSW2" s="74"/>
      <c r="BSX2" s="74"/>
      <c r="BSY2" s="74"/>
      <c r="BSZ2" s="74"/>
      <c r="BTA2" s="74"/>
      <c r="BTB2" s="74"/>
      <c r="BTC2" s="74"/>
      <c r="BTD2" s="74"/>
      <c r="BTE2" s="74"/>
      <c r="BTF2" s="74"/>
      <c r="BTG2" s="74"/>
      <c r="BTH2" s="74"/>
      <c r="BTI2" s="74"/>
      <c r="BTJ2" s="74"/>
      <c r="BTK2" s="74"/>
      <c r="BTL2" s="74"/>
      <c r="BTM2" s="74"/>
      <c r="BTN2" s="74"/>
      <c r="BTO2" s="74"/>
      <c r="BTP2" s="74"/>
      <c r="BTQ2" s="74"/>
      <c r="BTR2" s="74"/>
      <c r="BTS2" s="74"/>
      <c r="BTT2" s="74"/>
      <c r="BTU2" s="74"/>
      <c r="BTV2" s="74"/>
      <c r="BTW2" s="74"/>
      <c r="BTX2" s="74"/>
      <c r="BTY2" s="74"/>
      <c r="BTZ2" s="74"/>
      <c r="BUA2" s="74"/>
      <c r="BUB2" s="74"/>
      <c r="BUC2" s="74"/>
      <c r="BUD2" s="74"/>
      <c r="BUE2" s="74"/>
      <c r="BUF2" s="74"/>
      <c r="BUG2" s="74"/>
      <c r="BUH2" s="74"/>
      <c r="BUI2" s="74"/>
      <c r="BUJ2" s="74"/>
      <c r="BUK2" s="74"/>
      <c r="BUL2" s="74"/>
      <c r="BUM2" s="74"/>
      <c r="BUN2" s="74"/>
      <c r="BUO2" s="74"/>
      <c r="BUP2" s="74"/>
      <c r="BUQ2" s="74"/>
      <c r="BUR2" s="74"/>
      <c r="BUS2" s="74"/>
      <c r="BUT2" s="74"/>
      <c r="BUU2" s="74"/>
      <c r="BUV2" s="74"/>
      <c r="BUW2" s="74"/>
      <c r="BUX2" s="74"/>
      <c r="BUY2" s="74"/>
      <c r="BUZ2" s="74"/>
      <c r="BVA2" s="74"/>
      <c r="BVB2" s="74"/>
      <c r="BVC2" s="74"/>
      <c r="BVD2" s="74"/>
      <c r="BVE2" s="74"/>
      <c r="BVF2" s="74"/>
      <c r="BVG2" s="74"/>
      <c r="BVH2" s="74"/>
      <c r="BVI2" s="74"/>
      <c r="BVJ2" s="74"/>
      <c r="BVK2" s="74"/>
      <c r="BVL2" s="74"/>
      <c r="BVM2" s="74"/>
      <c r="BVN2" s="74"/>
      <c r="BVO2" s="74"/>
      <c r="BVP2" s="74"/>
      <c r="BVQ2" s="74"/>
      <c r="BVR2" s="74"/>
      <c r="BVS2" s="74"/>
      <c r="BVT2" s="74"/>
      <c r="BVU2" s="74"/>
      <c r="BVV2" s="74"/>
      <c r="BVW2" s="74"/>
      <c r="BVX2" s="74"/>
      <c r="BVY2" s="74"/>
      <c r="BVZ2" s="74"/>
      <c r="BWA2" s="74"/>
      <c r="BWB2" s="74"/>
      <c r="BWC2" s="74"/>
      <c r="BWD2" s="74"/>
      <c r="BWE2" s="74"/>
      <c r="BWF2" s="74"/>
      <c r="BWG2" s="74"/>
      <c r="BWH2" s="74"/>
      <c r="BWI2" s="74"/>
      <c r="BWJ2" s="74"/>
      <c r="BWK2" s="74"/>
      <c r="BWL2" s="74"/>
      <c r="BWM2" s="74"/>
      <c r="BWN2" s="74"/>
      <c r="BWO2" s="74"/>
      <c r="BWP2" s="74"/>
      <c r="BWQ2" s="74"/>
      <c r="BWR2" s="74"/>
      <c r="BWS2" s="74"/>
      <c r="BWT2" s="74"/>
      <c r="BWU2" s="74"/>
      <c r="BWV2" s="74"/>
      <c r="BWW2" s="74"/>
      <c r="BWX2" s="74"/>
      <c r="BWY2" s="74"/>
      <c r="BWZ2" s="74"/>
      <c r="BXA2" s="74"/>
      <c r="BXB2" s="74"/>
      <c r="BXC2" s="74"/>
      <c r="BXD2" s="74"/>
      <c r="BXE2" s="74"/>
      <c r="BXF2" s="74"/>
      <c r="BXG2" s="74"/>
      <c r="BXH2" s="74"/>
      <c r="BXI2" s="74"/>
      <c r="BXJ2" s="74"/>
      <c r="BXK2" s="74"/>
      <c r="BXL2" s="74"/>
      <c r="BXM2" s="74"/>
      <c r="BXN2" s="74"/>
      <c r="BXO2" s="74"/>
      <c r="BXP2" s="74"/>
      <c r="BXQ2" s="74"/>
      <c r="BXR2" s="74"/>
      <c r="BXS2" s="74"/>
      <c r="BXT2" s="74"/>
      <c r="BXU2" s="74"/>
      <c r="BXV2" s="74"/>
      <c r="BXW2" s="74"/>
      <c r="BXX2" s="74"/>
      <c r="BXY2" s="74"/>
      <c r="BXZ2" s="74"/>
      <c r="BYA2" s="74"/>
      <c r="BYB2" s="74"/>
      <c r="BYC2" s="74"/>
      <c r="BYD2" s="74"/>
      <c r="BYE2" s="74"/>
      <c r="BYF2" s="74"/>
      <c r="BYG2" s="74"/>
      <c r="BYH2" s="74"/>
      <c r="BYI2" s="74"/>
      <c r="BYJ2" s="74"/>
      <c r="BYK2" s="74"/>
      <c r="BYL2" s="74"/>
      <c r="BYM2" s="74"/>
      <c r="BYN2" s="74"/>
      <c r="BYO2" s="74"/>
      <c r="BYP2" s="74"/>
      <c r="BYQ2" s="74"/>
      <c r="BYR2" s="74"/>
      <c r="BYS2" s="74"/>
      <c r="BYT2" s="74"/>
      <c r="BYU2" s="74"/>
      <c r="BYV2" s="74"/>
      <c r="BYW2" s="74"/>
      <c r="BYX2" s="74"/>
      <c r="BYY2" s="74"/>
      <c r="BYZ2" s="74"/>
      <c r="BZA2" s="74"/>
      <c r="BZB2" s="74"/>
      <c r="BZC2" s="74"/>
      <c r="BZD2" s="74"/>
      <c r="BZE2" s="74"/>
      <c r="BZF2" s="74"/>
      <c r="BZG2" s="74"/>
      <c r="BZH2" s="74"/>
      <c r="BZI2" s="74"/>
      <c r="BZJ2" s="74"/>
      <c r="BZK2" s="74"/>
      <c r="BZL2" s="74"/>
      <c r="BZM2" s="74"/>
      <c r="BZN2" s="74"/>
      <c r="BZO2" s="74"/>
      <c r="BZP2" s="74"/>
      <c r="BZQ2" s="74"/>
      <c r="BZR2" s="74"/>
      <c r="BZS2" s="74"/>
      <c r="BZT2" s="74"/>
      <c r="BZU2" s="74"/>
      <c r="BZV2" s="74"/>
      <c r="BZW2" s="74"/>
      <c r="BZX2" s="74"/>
      <c r="BZY2" s="74"/>
      <c r="BZZ2" s="74"/>
      <c r="CAA2" s="74"/>
      <c r="CAB2" s="74"/>
      <c r="CAC2" s="74"/>
      <c r="CAD2" s="74"/>
      <c r="CAE2" s="74"/>
      <c r="CAF2" s="74"/>
      <c r="CAG2" s="74"/>
      <c r="CAH2" s="74"/>
      <c r="CAI2" s="74"/>
      <c r="CAJ2" s="74"/>
      <c r="CAK2" s="74"/>
      <c r="CAL2" s="74"/>
      <c r="CAM2" s="74"/>
      <c r="CAN2" s="74"/>
      <c r="CAO2" s="74"/>
      <c r="CAP2" s="74"/>
      <c r="CAQ2" s="74"/>
      <c r="CAR2" s="74"/>
      <c r="CAS2" s="74"/>
      <c r="CAT2" s="74"/>
      <c r="CAU2" s="74"/>
      <c r="CAV2" s="74"/>
      <c r="CAW2" s="74"/>
      <c r="CAX2" s="74"/>
      <c r="CAY2" s="74"/>
      <c r="CAZ2" s="74"/>
      <c r="CBA2" s="74"/>
      <c r="CBB2" s="74"/>
      <c r="CBC2" s="74"/>
      <c r="CBD2" s="74"/>
      <c r="CBE2" s="74"/>
      <c r="CBF2" s="74"/>
      <c r="CBG2" s="74"/>
      <c r="CBH2" s="74"/>
      <c r="CBI2" s="74"/>
      <c r="CBJ2" s="74"/>
      <c r="CBK2" s="74"/>
      <c r="CBL2" s="74"/>
      <c r="CBM2" s="74"/>
      <c r="CBN2" s="74"/>
      <c r="CBO2" s="74"/>
      <c r="CBP2" s="74"/>
      <c r="CBQ2" s="74"/>
      <c r="CBR2" s="74"/>
      <c r="CBS2" s="74"/>
      <c r="CBT2" s="74"/>
      <c r="CBU2" s="74"/>
      <c r="CBV2" s="74"/>
      <c r="CBW2" s="74"/>
      <c r="CBX2" s="74"/>
      <c r="CBY2" s="74"/>
      <c r="CBZ2" s="74"/>
      <c r="CCA2" s="74"/>
      <c r="CCB2" s="74"/>
      <c r="CCC2" s="74"/>
      <c r="CCD2" s="74"/>
      <c r="CCE2" s="74"/>
      <c r="CCF2" s="74"/>
      <c r="CCG2" s="74"/>
      <c r="CCH2" s="74"/>
      <c r="CCI2" s="74"/>
      <c r="CCJ2" s="74"/>
      <c r="CCK2" s="74"/>
      <c r="CCL2" s="74"/>
      <c r="CCM2" s="74"/>
      <c r="CCN2" s="74"/>
      <c r="CCO2" s="74"/>
      <c r="CCP2" s="74"/>
      <c r="CCQ2" s="74"/>
      <c r="CCR2" s="74"/>
      <c r="CCS2" s="74"/>
      <c r="CCT2" s="74"/>
      <c r="CCU2" s="74"/>
      <c r="CCV2" s="74"/>
      <c r="CCW2" s="74"/>
      <c r="CCX2" s="74"/>
      <c r="CCY2" s="74"/>
      <c r="CCZ2" s="74"/>
      <c r="CDA2" s="74"/>
      <c r="CDB2" s="74"/>
      <c r="CDC2" s="74"/>
      <c r="CDD2" s="74"/>
      <c r="CDE2" s="74"/>
      <c r="CDF2" s="74"/>
      <c r="CDG2" s="74"/>
      <c r="CDH2" s="74"/>
      <c r="CDI2" s="74"/>
      <c r="CDJ2" s="74"/>
      <c r="CDK2" s="74"/>
      <c r="CDL2" s="74"/>
      <c r="CDM2" s="74"/>
      <c r="CDN2" s="74"/>
      <c r="CDO2" s="74"/>
      <c r="CDP2" s="74"/>
      <c r="CDQ2" s="74"/>
      <c r="CDR2" s="74"/>
      <c r="CDS2" s="74"/>
      <c r="CDT2" s="74"/>
      <c r="CDU2" s="74"/>
      <c r="CDV2" s="74"/>
      <c r="CDW2" s="74"/>
      <c r="CDX2" s="74"/>
      <c r="CDY2" s="74"/>
      <c r="CDZ2" s="74"/>
      <c r="CEA2" s="74"/>
      <c r="CEB2" s="74"/>
      <c r="CEC2" s="74"/>
      <c r="CED2" s="74"/>
      <c r="CEE2" s="74"/>
      <c r="CEF2" s="74"/>
      <c r="CEG2" s="74"/>
      <c r="CEH2" s="74"/>
      <c r="CEI2" s="74"/>
      <c r="CEJ2" s="74"/>
      <c r="CEK2" s="74"/>
      <c r="CEL2" s="74"/>
      <c r="CEM2" s="74"/>
      <c r="CEN2" s="74"/>
      <c r="CEO2" s="74"/>
      <c r="CEP2" s="74"/>
      <c r="CEQ2" s="74"/>
      <c r="CER2" s="74"/>
      <c r="CES2" s="74"/>
      <c r="CET2" s="74"/>
      <c r="CEU2" s="74"/>
      <c r="CEV2" s="74"/>
      <c r="CEW2" s="74"/>
      <c r="CEX2" s="74"/>
      <c r="CEY2" s="74"/>
      <c r="CEZ2" s="74"/>
      <c r="CFA2" s="74"/>
      <c r="CFB2" s="74"/>
      <c r="CFC2" s="74"/>
      <c r="CFD2" s="74"/>
      <c r="CFE2" s="74"/>
      <c r="CFF2" s="74"/>
      <c r="CFG2" s="74"/>
      <c r="CFH2" s="74"/>
      <c r="CFI2" s="74"/>
      <c r="CFJ2" s="74"/>
      <c r="CFK2" s="74"/>
      <c r="CFL2" s="74"/>
      <c r="CFM2" s="74"/>
      <c r="CFN2" s="74"/>
      <c r="CFO2" s="74"/>
      <c r="CFP2" s="74"/>
      <c r="CFQ2" s="74"/>
      <c r="CFR2" s="74"/>
      <c r="CFS2" s="74"/>
      <c r="CFT2" s="74"/>
      <c r="CFU2" s="74"/>
      <c r="CFV2" s="74"/>
      <c r="CFW2" s="74"/>
      <c r="CFX2" s="74"/>
      <c r="CFY2" s="74"/>
      <c r="CFZ2" s="74"/>
      <c r="CGA2" s="74"/>
      <c r="CGB2" s="74"/>
      <c r="CGC2" s="74"/>
      <c r="CGD2" s="74"/>
      <c r="CGE2" s="74"/>
      <c r="CGF2" s="74"/>
      <c r="CGG2" s="74"/>
      <c r="CGH2" s="74"/>
      <c r="CGI2" s="74"/>
      <c r="CGJ2" s="74"/>
      <c r="CGK2" s="74"/>
      <c r="CGL2" s="74"/>
      <c r="CGM2" s="74"/>
      <c r="CGN2" s="74"/>
      <c r="CGO2" s="74"/>
      <c r="CGP2" s="74"/>
      <c r="CGQ2" s="74"/>
      <c r="CGR2" s="74"/>
      <c r="CGS2" s="74"/>
      <c r="CGT2" s="74"/>
      <c r="CGU2" s="74"/>
      <c r="CGV2" s="74"/>
      <c r="CGW2" s="74"/>
      <c r="CGX2" s="74"/>
      <c r="CGY2" s="74"/>
      <c r="CGZ2" s="74"/>
      <c r="CHA2" s="74"/>
      <c r="CHB2" s="74"/>
      <c r="CHC2" s="74"/>
      <c r="CHD2" s="74"/>
      <c r="CHE2" s="74"/>
      <c r="CHF2" s="74"/>
      <c r="CHG2" s="74"/>
      <c r="CHH2" s="74"/>
      <c r="CHI2" s="74"/>
      <c r="CHJ2" s="74"/>
      <c r="CHK2" s="74"/>
      <c r="CHL2" s="74"/>
      <c r="CHM2" s="74"/>
      <c r="CHN2" s="74"/>
      <c r="CHO2" s="74"/>
      <c r="CHP2" s="74"/>
      <c r="CHQ2" s="74"/>
      <c r="CHR2" s="74"/>
      <c r="CHS2" s="74"/>
      <c r="CHT2" s="74"/>
      <c r="CHU2" s="74"/>
      <c r="CHV2" s="74"/>
      <c r="CHW2" s="74"/>
      <c r="CHX2" s="74"/>
      <c r="CHY2" s="74"/>
      <c r="CHZ2" s="74"/>
      <c r="CIA2" s="74"/>
      <c r="CIB2" s="74"/>
      <c r="CIC2" s="74"/>
      <c r="CID2" s="74"/>
      <c r="CIE2" s="74"/>
      <c r="CIF2" s="74"/>
      <c r="CIG2" s="74"/>
      <c r="CIH2" s="74"/>
      <c r="CII2" s="74"/>
      <c r="CIJ2" s="74"/>
      <c r="CIK2" s="74"/>
      <c r="CIL2" s="74"/>
      <c r="CIM2" s="74"/>
      <c r="CIN2" s="74"/>
      <c r="CIO2" s="74"/>
      <c r="CIP2" s="74"/>
      <c r="CIQ2" s="74"/>
      <c r="CIR2" s="74"/>
      <c r="CIS2" s="74"/>
      <c r="CIT2" s="74"/>
      <c r="CIU2" s="74"/>
      <c r="CIV2" s="74"/>
      <c r="CIW2" s="74"/>
      <c r="CIX2" s="74"/>
      <c r="CIY2" s="74"/>
      <c r="CIZ2" s="74"/>
      <c r="CJA2" s="74"/>
      <c r="CJB2" s="74"/>
      <c r="CJC2" s="74"/>
      <c r="CJD2" s="74"/>
      <c r="CJE2" s="74"/>
      <c r="CJF2" s="74"/>
      <c r="CJG2" s="74"/>
      <c r="CJH2" s="74"/>
      <c r="CJI2" s="74"/>
      <c r="CJJ2" s="74"/>
      <c r="CJK2" s="74"/>
      <c r="CJL2" s="74"/>
      <c r="CJM2" s="74"/>
      <c r="CJN2" s="74"/>
      <c r="CJO2" s="74"/>
      <c r="CJP2" s="74"/>
      <c r="CJQ2" s="74"/>
      <c r="CJR2" s="74"/>
      <c r="CJS2" s="74"/>
      <c r="CJT2" s="74"/>
      <c r="CJU2" s="74"/>
      <c r="CJV2" s="74"/>
      <c r="CJW2" s="74"/>
      <c r="CJX2" s="74"/>
      <c r="CJY2" s="74"/>
      <c r="CJZ2" s="74"/>
      <c r="CKA2" s="74"/>
      <c r="CKB2" s="74"/>
      <c r="CKC2" s="74"/>
      <c r="CKD2" s="74"/>
      <c r="CKE2" s="74"/>
      <c r="CKF2" s="74"/>
      <c r="CKG2" s="74"/>
      <c r="CKH2" s="74"/>
      <c r="CKI2" s="74"/>
      <c r="CKJ2" s="74"/>
      <c r="CKK2" s="74"/>
      <c r="CKL2" s="74"/>
      <c r="CKM2" s="74"/>
      <c r="CKN2" s="74"/>
      <c r="CKO2" s="74"/>
      <c r="CKP2" s="74"/>
      <c r="CKQ2" s="74"/>
      <c r="CKR2" s="74"/>
      <c r="CKS2" s="74"/>
      <c r="CKT2" s="74"/>
      <c r="CKU2" s="74"/>
      <c r="CKV2" s="74"/>
      <c r="CKW2" s="74"/>
      <c r="CKX2" s="74"/>
      <c r="CKY2" s="74"/>
      <c r="CKZ2" s="74"/>
      <c r="CLA2" s="74"/>
      <c r="CLB2" s="74"/>
      <c r="CLC2" s="74"/>
      <c r="CLD2" s="74"/>
      <c r="CLE2" s="74"/>
      <c r="CLF2" s="74"/>
      <c r="CLG2" s="74"/>
      <c r="CLH2" s="74"/>
      <c r="CLI2" s="74"/>
      <c r="CLJ2" s="74"/>
      <c r="CLK2" s="74"/>
      <c r="CLL2" s="74"/>
      <c r="CLM2" s="74"/>
      <c r="CLN2" s="74"/>
      <c r="CLO2" s="74"/>
      <c r="CLP2" s="74"/>
      <c r="CLQ2" s="74"/>
      <c r="CLR2" s="74"/>
      <c r="CLS2" s="74"/>
      <c r="CLT2" s="74"/>
      <c r="CLU2" s="74"/>
      <c r="CLV2" s="74"/>
      <c r="CLW2" s="74"/>
      <c r="CLX2" s="74"/>
      <c r="CLY2" s="74"/>
      <c r="CLZ2" s="74"/>
      <c r="CMA2" s="74"/>
      <c r="CMB2" s="74"/>
      <c r="CMC2" s="74"/>
      <c r="CMD2" s="74"/>
      <c r="CME2" s="74"/>
      <c r="CMF2" s="74"/>
      <c r="CMG2" s="74"/>
      <c r="CMH2" s="74"/>
      <c r="CMI2" s="74"/>
      <c r="CMJ2" s="74"/>
      <c r="CMK2" s="74"/>
      <c r="CML2" s="74"/>
      <c r="CMM2" s="74"/>
      <c r="CMN2" s="74"/>
      <c r="CMO2" s="74"/>
      <c r="CMP2" s="74"/>
      <c r="CMQ2" s="74"/>
      <c r="CMR2" s="74"/>
      <c r="CMS2" s="74"/>
      <c r="CMT2" s="74"/>
      <c r="CMU2" s="74"/>
      <c r="CMV2" s="74"/>
      <c r="CMW2" s="74"/>
      <c r="CMX2" s="74"/>
      <c r="CMY2" s="74"/>
      <c r="CMZ2" s="74"/>
      <c r="CNA2" s="74"/>
      <c r="CNB2" s="74"/>
      <c r="CNC2" s="74"/>
      <c r="CND2" s="74"/>
      <c r="CNE2" s="74"/>
      <c r="CNF2" s="74"/>
      <c r="CNG2" s="74"/>
      <c r="CNH2" s="74"/>
      <c r="CNI2" s="74"/>
      <c r="CNJ2" s="74"/>
      <c r="CNK2" s="74"/>
      <c r="CNL2" s="74"/>
      <c r="CNM2" s="74"/>
      <c r="CNN2" s="74"/>
      <c r="CNO2" s="74"/>
      <c r="CNP2" s="74"/>
      <c r="CNQ2" s="74"/>
      <c r="CNR2" s="74"/>
      <c r="CNS2" s="74"/>
      <c r="CNT2" s="74"/>
      <c r="CNU2" s="74"/>
      <c r="CNV2" s="74"/>
      <c r="CNW2" s="74"/>
      <c r="CNX2" s="74"/>
      <c r="CNY2" s="74"/>
      <c r="CNZ2" s="74"/>
      <c r="COA2" s="74"/>
      <c r="COB2" s="74"/>
      <c r="COC2" s="74"/>
      <c r="COD2" s="74"/>
      <c r="COE2" s="74"/>
      <c r="COF2" s="74"/>
      <c r="COG2" s="74"/>
      <c r="COH2" s="74"/>
      <c r="COI2" s="74"/>
      <c r="COJ2" s="74"/>
      <c r="COK2" s="74"/>
      <c r="COL2" s="74"/>
      <c r="COM2" s="74"/>
      <c r="CON2" s="74"/>
      <c r="COO2" s="74"/>
      <c r="COP2" s="74"/>
      <c r="COQ2" s="74"/>
      <c r="COR2" s="74"/>
      <c r="COS2" s="74"/>
      <c r="COT2" s="74"/>
      <c r="COU2" s="74"/>
      <c r="COV2" s="74"/>
      <c r="COW2" s="74"/>
      <c r="COX2" s="74"/>
      <c r="COY2" s="74"/>
      <c r="COZ2" s="74"/>
      <c r="CPA2" s="74"/>
      <c r="CPB2" s="74"/>
      <c r="CPC2" s="74"/>
      <c r="CPD2" s="74"/>
      <c r="CPE2" s="74"/>
      <c r="CPF2" s="74"/>
      <c r="CPG2" s="74"/>
      <c r="CPH2" s="74"/>
      <c r="CPI2" s="74"/>
      <c r="CPJ2" s="74"/>
      <c r="CPK2" s="74"/>
      <c r="CPL2" s="74"/>
      <c r="CPM2" s="74"/>
      <c r="CPN2" s="74"/>
      <c r="CPO2" s="74"/>
      <c r="CPP2" s="74"/>
      <c r="CPQ2" s="74"/>
      <c r="CPR2" s="74"/>
      <c r="CPS2" s="74"/>
      <c r="CPT2" s="74"/>
      <c r="CPU2" s="74"/>
      <c r="CPV2" s="74"/>
      <c r="CPW2" s="74"/>
      <c r="CPX2" s="74"/>
      <c r="CPY2" s="74"/>
      <c r="CPZ2" s="74"/>
      <c r="CQA2" s="74"/>
      <c r="CQB2" s="74"/>
      <c r="CQC2" s="74"/>
      <c r="CQD2" s="74"/>
      <c r="CQE2" s="74"/>
      <c r="CQF2" s="74"/>
      <c r="CQG2" s="74"/>
      <c r="CQH2" s="74"/>
      <c r="CQI2" s="74"/>
      <c r="CQJ2" s="74"/>
      <c r="CQK2" s="74"/>
      <c r="CQL2" s="74"/>
      <c r="CQM2" s="74"/>
      <c r="CQN2" s="74"/>
      <c r="CQO2" s="74"/>
      <c r="CQP2" s="74"/>
      <c r="CQQ2" s="74"/>
      <c r="CQR2" s="74"/>
      <c r="CQS2" s="74"/>
      <c r="CQT2" s="74"/>
      <c r="CQU2" s="74"/>
      <c r="CQV2" s="74"/>
      <c r="CQW2" s="74"/>
      <c r="CQX2" s="74"/>
      <c r="CQY2" s="74"/>
      <c r="CQZ2" s="74"/>
      <c r="CRA2" s="74"/>
      <c r="CRB2" s="74"/>
      <c r="CRC2" s="74"/>
      <c r="CRD2" s="74"/>
      <c r="CRE2" s="74"/>
      <c r="CRF2" s="74"/>
      <c r="CRG2" s="74"/>
      <c r="CRH2" s="74"/>
      <c r="CRI2" s="74"/>
      <c r="CRJ2" s="74"/>
      <c r="CRK2" s="74"/>
      <c r="CRL2" s="74"/>
      <c r="CRM2" s="74"/>
      <c r="CRN2" s="74"/>
      <c r="CRO2" s="74"/>
      <c r="CRP2" s="74"/>
      <c r="CRQ2" s="74"/>
      <c r="CRR2" s="74"/>
      <c r="CRS2" s="74"/>
      <c r="CRT2" s="74"/>
      <c r="CRU2" s="74"/>
      <c r="CRV2" s="74"/>
      <c r="CRW2" s="74"/>
      <c r="CRX2" s="74"/>
      <c r="CRY2" s="74"/>
      <c r="CRZ2" s="74"/>
      <c r="CSA2" s="74"/>
      <c r="CSB2" s="74"/>
      <c r="CSC2" s="74"/>
      <c r="CSD2" s="74"/>
      <c r="CSE2" s="74"/>
      <c r="CSF2" s="74"/>
      <c r="CSG2" s="74"/>
      <c r="CSH2" s="74"/>
      <c r="CSI2" s="74"/>
      <c r="CSJ2" s="74"/>
      <c r="CSK2" s="74"/>
      <c r="CSL2" s="74"/>
      <c r="CSM2" s="74"/>
      <c r="CSN2" s="74"/>
      <c r="CSO2" s="74"/>
      <c r="CSP2" s="74"/>
      <c r="CSQ2" s="74"/>
      <c r="CSR2" s="74"/>
      <c r="CSS2" s="74"/>
      <c r="CST2" s="74"/>
      <c r="CSU2" s="74"/>
      <c r="CSV2" s="74"/>
      <c r="CSW2" s="74"/>
      <c r="CSX2" s="74"/>
      <c r="CSY2" s="74"/>
      <c r="CSZ2" s="74"/>
      <c r="CTA2" s="74"/>
      <c r="CTB2" s="74"/>
      <c r="CTC2" s="74"/>
      <c r="CTD2" s="74"/>
      <c r="CTE2" s="74"/>
      <c r="CTF2" s="74"/>
      <c r="CTG2" s="74"/>
      <c r="CTH2" s="74"/>
      <c r="CTI2" s="74"/>
      <c r="CTJ2" s="74"/>
      <c r="CTK2" s="74"/>
      <c r="CTL2" s="74"/>
      <c r="CTM2" s="74"/>
      <c r="CTN2" s="74"/>
      <c r="CTO2" s="74"/>
      <c r="CTP2" s="74"/>
      <c r="CTQ2" s="74"/>
      <c r="CTR2" s="74"/>
      <c r="CTS2" s="74"/>
      <c r="CTT2" s="74"/>
      <c r="CTU2" s="74"/>
      <c r="CTV2" s="74"/>
      <c r="CTW2" s="74"/>
      <c r="CTX2" s="74"/>
      <c r="CTY2" s="74"/>
      <c r="CTZ2" s="74"/>
      <c r="CUA2" s="74"/>
      <c r="CUB2" s="74"/>
      <c r="CUC2" s="74"/>
      <c r="CUD2" s="74"/>
      <c r="CUE2" s="74"/>
      <c r="CUF2" s="74"/>
      <c r="CUG2" s="74"/>
      <c r="CUH2" s="74"/>
      <c r="CUI2" s="74"/>
      <c r="CUJ2" s="74"/>
      <c r="CUK2" s="74"/>
      <c r="CUL2" s="74"/>
      <c r="CUM2" s="74"/>
      <c r="CUN2" s="74"/>
      <c r="CUO2" s="74"/>
      <c r="CUP2" s="74"/>
      <c r="CUQ2" s="74"/>
      <c r="CUR2" s="74"/>
      <c r="CUS2" s="74"/>
      <c r="CUT2" s="74"/>
      <c r="CUU2" s="74"/>
      <c r="CUV2" s="74"/>
      <c r="CUW2" s="74"/>
      <c r="CUX2" s="74"/>
      <c r="CUY2" s="74"/>
      <c r="CUZ2" s="74"/>
      <c r="CVA2" s="74"/>
      <c r="CVB2" s="74"/>
      <c r="CVC2" s="74"/>
      <c r="CVD2" s="74"/>
      <c r="CVE2" s="74"/>
      <c r="CVF2" s="74"/>
      <c r="CVG2" s="74"/>
      <c r="CVH2" s="74"/>
      <c r="CVI2" s="74"/>
      <c r="CVJ2" s="74"/>
      <c r="CVK2" s="74"/>
      <c r="CVL2" s="74"/>
      <c r="CVM2" s="74"/>
      <c r="CVN2" s="74"/>
      <c r="CVO2" s="74"/>
      <c r="CVP2" s="74"/>
      <c r="CVQ2" s="74"/>
      <c r="CVR2" s="74"/>
      <c r="CVS2" s="74"/>
      <c r="CVT2" s="74"/>
      <c r="CVU2" s="74"/>
      <c r="CVV2" s="74"/>
      <c r="CVW2" s="74"/>
      <c r="CVX2" s="74"/>
      <c r="CVY2" s="74"/>
      <c r="CVZ2" s="74"/>
      <c r="CWA2" s="74"/>
      <c r="CWB2" s="74"/>
      <c r="CWC2" s="74"/>
      <c r="CWD2" s="74"/>
      <c r="CWE2" s="74"/>
      <c r="CWF2" s="74"/>
      <c r="CWG2" s="74"/>
      <c r="CWH2" s="74"/>
      <c r="CWI2" s="74"/>
      <c r="CWJ2" s="74"/>
      <c r="CWK2" s="74"/>
      <c r="CWL2" s="74"/>
      <c r="CWM2" s="74"/>
      <c r="CWN2" s="74"/>
      <c r="CWO2" s="74"/>
      <c r="CWP2" s="74"/>
      <c r="CWQ2" s="74"/>
      <c r="CWR2" s="74"/>
      <c r="CWS2" s="74"/>
      <c r="CWT2" s="74"/>
      <c r="CWU2" s="74"/>
      <c r="CWV2" s="74"/>
      <c r="CWW2" s="74"/>
      <c r="CWX2" s="74"/>
      <c r="CWY2" s="74"/>
      <c r="CWZ2" s="74"/>
      <c r="CXA2" s="74"/>
      <c r="CXB2" s="74"/>
      <c r="CXC2" s="74"/>
      <c r="CXD2" s="74"/>
      <c r="CXE2" s="74"/>
      <c r="CXF2" s="74"/>
      <c r="CXG2" s="74"/>
      <c r="CXH2" s="74"/>
      <c r="CXI2" s="74"/>
      <c r="CXJ2" s="74"/>
      <c r="CXK2" s="74"/>
      <c r="CXL2" s="74"/>
      <c r="CXM2" s="74"/>
      <c r="CXN2" s="74"/>
      <c r="CXO2" s="74"/>
      <c r="CXP2" s="74"/>
      <c r="CXQ2" s="74"/>
      <c r="CXR2" s="74"/>
      <c r="CXS2" s="74"/>
      <c r="CXT2" s="74"/>
      <c r="CXU2" s="74"/>
      <c r="CXV2" s="74"/>
      <c r="CXW2" s="74"/>
      <c r="CXX2" s="74"/>
      <c r="CXY2" s="74"/>
      <c r="CXZ2" s="74"/>
      <c r="CYA2" s="74"/>
      <c r="CYB2" s="74"/>
      <c r="CYC2" s="74"/>
      <c r="CYD2" s="74"/>
      <c r="CYE2" s="74"/>
      <c r="CYF2" s="74"/>
      <c r="CYG2" s="74"/>
      <c r="CYH2" s="74"/>
      <c r="CYI2" s="74"/>
      <c r="CYJ2" s="74"/>
      <c r="CYK2" s="74"/>
      <c r="CYL2" s="74"/>
      <c r="CYM2" s="74"/>
      <c r="CYN2" s="74"/>
      <c r="CYO2" s="74"/>
      <c r="CYP2" s="74"/>
      <c r="CYQ2" s="74"/>
      <c r="CYR2" s="74"/>
      <c r="CYS2" s="74"/>
      <c r="CYT2" s="74"/>
      <c r="CYU2" s="74"/>
      <c r="CYV2" s="74"/>
      <c r="CYW2" s="74"/>
      <c r="CYX2" s="74"/>
      <c r="CYY2" s="74"/>
      <c r="CYZ2" s="74"/>
      <c r="CZA2" s="74"/>
      <c r="CZB2" s="74"/>
      <c r="CZC2" s="74"/>
      <c r="CZD2" s="74"/>
      <c r="CZE2" s="74"/>
      <c r="CZF2" s="74"/>
      <c r="CZG2" s="74"/>
      <c r="CZH2" s="74"/>
      <c r="CZI2" s="74"/>
      <c r="CZJ2" s="74"/>
      <c r="CZK2" s="74"/>
      <c r="CZL2" s="74"/>
      <c r="CZM2" s="74"/>
      <c r="CZN2" s="74"/>
      <c r="CZO2" s="74"/>
      <c r="CZP2" s="74"/>
      <c r="CZQ2" s="74"/>
      <c r="CZR2" s="74"/>
      <c r="CZS2" s="74"/>
      <c r="CZT2" s="74"/>
      <c r="CZU2" s="74"/>
      <c r="CZV2" s="74"/>
      <c r="CZW2" s="74"/>
      <c r="CZX2" s="74"/>
      <c r="CZY2" s="74"/>
      <c r="CZZ2" s="74"/>
      <c r="DAA2" s="74"/>
      <c r="DAB2" s="74"/>
      <c r="DAC2" s="74"/>
      <c r="DAD2" s="74"/>
      <c r="DAE2" s="74"/>
      <c r="DAF2" s="74"/>
      <c r="DAG2" s="74"/>
      <c r="DAH2" s="74"/>
      <c r="DAI2" s="74"/>
      <c r="DAJ2" s="74"/>
      <c r="DAK2" s="74"/>
      <c r="DAL2" s="74"/>
      <c r="DAM2" s="74"/>
      <c r="DAN2" s="74"/>
      <c r="DAO2" s="74"/>
      <c r="DAP2" s="74"/>
      <c r="DAQ2" s="74"/>
      <c r="DAR2" s="74"/>
      <c r="DAS2" s="74"/>
      <c r="DAT2" s="74"/>
      <c r="DAU2" s="74"/>
      <c r="DAV2" s="74"/>
      <c r="DAW2" s="74"/>
      <c r="DAX2" s="74"/>
      <c r="DAY2" s="74"/>
      <c r="DAZ2" s="74"/>
      <c r="DBA2" s="74"/>
      <c r="DBB2" s="74"/>
      <c r="DBC2" s="74"/>
      <c r="DBD2" s="74"/>
      <c r="DBE2" s="74"/>
      <c r="DBF2" s="74"/>
      <c r="DBG2" s="74"/>
      <c r="DBH2" s="74"/>
      <c r="DBI2" s="74"/>
      <c r="DBJ2" s="74"/>
      <c r="DBK2" s="74"/>
      <c r="DBL2" s="74"/>
      <c r="DBM2" s="74"/>
      <c r="DBN2" s="74"/>
      <c r="DBO2" s="74"/>
      <c r="DBP2" s="74"/>
      <c r="DBQ2" s="74"/>
      <c r="DBR2" s="74"/>
      <c r="DBS2" s="74"/>
      <c r="DBT2" s="74"/>
      <c r="DBU2" s="74"/>
      <c r="DBV2" s="74"/>
      <c r="DBW2" s="74"/>
      <c r="DBX2" s="74"/>
      <c r="DBY2" s="74"/>
      <c r="DBZ2" s="74"/>
      <c r="DCA2" s="74"/>
      <c r="DCB2" s="74"/>
      <c r="DCC2" s="74"/>
      <c r="DCD2" s="74"/>
      <c r="DCE2" s="74"/>
      <c r="DCF2" s="74"/>
      <c r="DCG2" s="74"/>
      <c r="DCH2" s="74"/>
      <c r="DCI2" s="74"/>
      <c r="DCJ2" s="74"/>
      <c r="DCK2" s="74"/>
      <c r="DCL2" s="74"/>
      <c r="DCM2" s="74"/>
      <c r="DCN2" s="74"/>
      <c r="DCO2" s="74"/>
      <c r="DCP2" s="74"/>
      <c r="DCQ2" s="74"/>
      <c r="DCR2" s="74"/>
      <c r="DCS2" s="74"/>
      <c r="DCT2" s="74"/>
      <c r="DCU2" s="74"/>
      <c r="DCV2" s="74"/>
      <c r="DCW2" s="74"/>
      <c r="DCX2" s="74"/>
      <c r="DCY2" s="74"/>
      <c r="DCZ2" s="74"/>
      <c r="DDA2" s="74"/>
      <c r="DDB2" s="74"/>
      <c r="DDC2" s="74"/>
      <c r="DDD2" s="74"/>
      <c r="DDE2" s="74"/>
      <c r="DDF2" s="74"/>
      <c r="DDG2" s="74"/>
      <c r="DDH2" s="74"/>
      <c r="DDI2" s="74"/>
      <c r="DDJ2" s="74"/>
      <c r="DDK2" s="74"/>
      <c r="DDL2" s="74"/>
      <c r="DDM2" s="74"/>
      <c r="DDN2" s="74"/>
      <c r="DDO2" s="74"/>
      <c r="DDP2" s="74"/>
      <c r="DDQ2" s="74"/>
      <c r="DDR2" s="74"/>
      <c r="DDS2" s="74"/>
      <c r="DDT2" s="74"/>
      <c r="DDU2" s="74"/>
      <c r="DDV2" s="74"/>
      <c r="DDW2" s="74"/>
      <c r="DDX2" s="74"/>
      <c r="DDY2" s="74"/>
      <c r="DDZ2" s="74"/>
      <c r="DEA2" s="74"/>
      <c r="DEB2" s="74"/>
      <c r="DEC2" s="74"/>
      <c r="DED2" s="74"/>
      <c r="DEE2" s="74"/>
      <c r="DEF2" s="74"/>
      <c r="DEG2" s="74"/>
      <c r="DEH2" s="74"/>
      <c r="DEI2" s="74"/>
      <c r="DEJ2" s="74"/>
      <c r="DEK2" s="74"/>
      <c r="DEL2" s="74"/>
      <c r="DEM2" s="74"/>
      <c r="DEN2" s="74"/>
      <c r="DEO2" s="74"/>
      <c r="DEP2" s="74"/>
      <c r="DEQ2" s="74"/>
      <c r="DER2" s="74"/>
      <c r="DES2" s="74"/>
      <c r="DET2" s="74"/>
      <c r="DEU2" s="74"/>
      <c r="DEV2" s="74"/>
      <c r="DEW2" s="74"/>
      <c r="DEX2" s="74"/>
      <c r="DEY2" s="74"/>
      <c r="DEZ2" s="74"/>
      <c r="DFA2" s="74"/>
      <c r="DFB2" s="74"/>
      <c r="DFC2" s="74"/>
      <c r="DFD2" s="74"/>
      <c r="DFE2" s="74"/>
      <c r="DFF2" s="74"/>
      <c r="DFG2" s="74"/>
      <c r="DFH2" s="74"/>
      <c r="DFI2" s="74"/>
      <c r="DFJ2" s="74"/>
      <c r="DFK2" s="74"/>
      <c r="DFL2" s="74"/>
      <c r="DFM2" s="74"/>
      <c r="DFN2" s="74"/>
      <c r="DFO2" s="74"/>
      <c r="DFP2" s="74"/>
      <c r="DFQ2" s="74"/>
      <c r="DFR2" s="74"/>
      <c r="DFS2" s="74"/>
      <c r="DFT2" s="74"/>
      <c r="DFU2" s="74"/>
      <c r="DFV2" s="74"/>
      <c r="DFW2" s="74"/>
      <c r="DFX2" s="74"/>
      <c r="DFY2" s="74"/>
      <c r="DFZ2" s="74"/>
      <c r="DGA2" s="74"/>
      <c r="DGB2" s="74"/>
      <c r="DGC2" s="74"/>
      <c r="DGD2" s="74"/>
      <c r="DGE2" s="74"/>
      <c r="DGF2" s="74"/>
      <c r="DGG2" s="74"/>
      <c r="DGH2" s="74"/>
      <c r="DGI2" s="74"/>
      <c r="DGJ2" s="74"/>
      <c r="DGK2" s="74"/>
      <c r="DGL2" s="74"/>
      <c r="DGM2" s="74"/>
      <c r="DGN2" s="74"/>
      <c r="DGO2" s="74"/>
      <c r="DGP2" s="74"/>
      <c r="DGQ2" s="74"/>
      <c r="DGR2" s="74"/>
      <c r="DGS2" s="74"/>
      <c r="DGT2" s="74"/>
      <c r="DGU2" s="74"/>
      <c r="DGV2" s="74"/>
      <c r="DGW2" s="74"/>
      <c r="DGX2" s="74"/>
      <c r="DGY2" s="74"/>
      <c r="DGZ2" s="74"/>
      <c r="DHA2" s="74"/>
      <c r="DHB2" s="74"/>
      <c r="DHC2" s="74"/>
      <c r="DHD2" s="74"/>
      <c r="DHE2" s="74"/>
      <c r="DHF2" s="74"/>
      <c r="DHG2" s="74"/>
      <c r="DHH2" s="74"/>
      <c r="DHI2" s="74"/>
      <c r="DHJ2" s="74"/>
      <c r="DHK2" s="74"/>
      <c r="DHL2" s="74"/>
      <c r="DHM2" s="74"/>
      <c r="DHN2" s="74"/>
      <c r="DHO2" s="74"/>
      <c r="DHP2" s="74"/>
      <c r="DHQ2" s="74"/>
      <c r="DHR2" s="74"/>
      <c r="DHS2" s="74"/>
      <c r="DHT2" s="74"/>
      <c r="DHU2" s="74"/>
      <c r="DHV2" s="74"/>
      <c r="DHW2" s="74"/>
      <c r="DHX2" s="74"/>
      <c r="DHY2" s="74"/>
      <c r="DHZ2" s="74"/>
      <c r="DIA2" s="74"/>
      <c r="DIB2" s="74"/>
      <c r="DIC2" s="74"/>
      <c r="DID2" s="74"/>
      <c r="DIE2" s="74"/>
      <c r="DIF2" s="74"/>
      <c r="DIG2" s="74"/>
      <c r="DIH2" s="74"/>
      <c r="DII2" s="74"/>
      <c r="DIJ2" s="74"/>
      <c r="DIK2" s="74"/>
      <c r="DIL2" s="74"/>
      <c r="DIM2" s="74"/>
      <c r="DIN2" s="74"/>
      <c r="DIO2" s="74"/>
      <c r="DIP2" s="74"/>
      <c r="DIQ2" s="74"/>
      <c r="DIR2" s="74"/>
      <c r="DIS2" s="74"/>
      <c r="DIT2" s="74"/>
      <c r="DIU2" s="74"/>
      <c r="DIV2" s="74"/>
      <c r="DIW2" s="74"/>
      <c r="DIX2" s="74"/>
      <c r="DIY2" s="74"/>
      <c r="DIZ2" s="74"/>
      <c r="DJA2" s="74"/>
      <c r="DJB2" s="74"/>
      <c r="DJC2" s="74"/>
      <c r="DJD2" s="74"/>
      <c r="DJE2" s="74"/>
      <c r="DJF2" s="74"/>
      <c r="DJG2" s="74"/>
      <c r="DJH2" s="74"/>
      <c r="DJI2" s="74"/>
      <c r="DJJ2" s="74"/>
      <c r="DJK2" s="74"/>
      <c r="DJL2" s="74"/>
      <c r="DJM2" s="74"/>
      <c r="DJN2" s="74"/>
      <c r="DJO2" s="74"/>
      <c r="DJP2" s="74"/>
      <c r="DJQ2" s="74"/>
      <c r="DJR2" s="74"/>
      <c r="DJS2" s="74"/>
      <c r="DJT2" s="74"/>
      <c r="DJU2" s="74"/>
      <c r="DJV2" s="74"/>
      <c r="DJW2" s="74"/>
      <c r="DJX2" s="74"/>
      <c r="DJY2" s="74"/>
      <c r="DJZ2" s="74"/>
      <c r="DKA2" s="74"/>
      <c r="DKB2" s="74"/>
      <c r="DKC2" s="74"/>
      <c r="DKD2" s="74"/>
      <c r="DKE2" s="74"/>
      <c r="DKF2" s="74"/>
      <c r="DKG2" s="74"/>
      <c r="DKH2" s="74"/>
      <c r="DKI2" s="74"/>
      <c r="DKJ2" s="74"/>
      <c r="DKK2" s="74"/>
      <c r="DKL2" s="74"/>
      <c r="DKM2" s="74"/>
      <c r="DKN2" s="74"/>
      <c r="DKO2" s="74"/>
      <c r="DKP2" s="74"/>
      <c r="DKQ2" s="74"/>
      <c r="DKR2" s="74"/>
      <c r="DKS2" s="74"/>
      <c r="DKT2" s="74"/>
      <c r="DKU2" s="74"/>
      <c r="DKV2" s="74"/>
      <c r="DKW2" s="74"/>
      <c r="DKX2" s="74"/>
      <c r="DKY2" s="74"/>
      <c r="DKZ2" s="74"/>
      <c r="DLA2" s="74"/>
      <c r="DLB2" s="74"/>
      <c r="DLC2" s="74"/>
      <c r="DLD2" s="74"/>
      <c r="DLE2" s="74"/>
      <c r="DLF2" s="74"/>
      <c r="DLG2" s="74"/>
      <c r="DLH2" s="74"/>
      <c r="DLI2" s="74"/>
      <c r="DLJ2" s="74"/>
      <c r="DLK2" s="74"/>
      <c r="DLL2" s="74"/>
      <c r="DLM2" s="74"/>
      <c r="DLN2" s="74"/>
      <c r="DLO2" s="74"/>
      <c r="DLP2" s="74"/>
      <c r="DLQ2" s="74"/>
      <c r="DLR2" s="74"/>
      <c r="DLS2" s="74"/>
      <c r="DLT2" s="74"/>
      <c r="DLU2" s="74"/>
      <c r="DLV2" s="74"/>
      <c r="DLW2" s="74"/>
      <c r="DLX2" s="74"/>
      <c r="DLY2" s="74"/>
      <c r="DLZ2" s="74"/>
      <c r="DMA2" s="74"/>
      <c r="DMB2" s="74"/>
      <c r="DMC2" s="74"/>
      <c r="DMD2" s="74"/>
      <c r="DME2" s="74"/>
      <c r="DMF2" s="74"/>
      <c r="DMG2" s="74"/>
      <c r="DMH2" s="74"/>
      <c r="DMI2" s="74"/>
      <c r="DMJ2" s="74"/>
      <c r="DMK2" s="74"/>
      <c r="DML2" s="74"/>
      <c r="DMM2" s="74"/>
      <c r="DMN2" s="74"/>
      <c r="DMO2" s="74"/>
      <c r="DMP2" s="74"/>
      <c r="DMQ2" s="74"/>
      <c r="DMR2" s="74"/>
      <c r="DMS2" s="74"/>
      <c r="DMT2" s="74"/>
      <c r="DMU2" s="74"/>
      <c r="DMV2" s="74"/>
      <c r="DMW2" s="74"/>
      <c r="DMX2" s="74"/>
      <c r="DMY2" s="74"/>
      <c r="DMZ2" s="74"/>
      <c r="DNA2" s="74"/>
      <c r="DNB2" s="74"/>
      <c r="DNC2" s="74"/>
      <c r="DND2" s="74"/>
      <c r="DNE2" s="74"/>
      <c r="DNF2" s="74"/>
      <c r="DNG2" s="74"/>
      <c r="DNH2" s="74"/>
      <c r="DNI2" s="74"/>
      <c r="DNJ2" s="74"/>
      <c r="DNK2" s="74"/>
      <c r="DNL2" s="74"/>
      <c r="DNM2" s="74"/>
      <c r="DNN2" s="74"/>
      <c r="DNO2" s="74"/>
      <c r="DNP2" s="74"/>
      <c r="DNQ2" s="74"/>
      <c r="DNR2" s="74"/>
      <c r="DNS2" s="74"/>
      <c r="DNT2" s="74"/>
      <c r="DNU2" s="74"/>
      <c r="DNV2" s="74"/>
      <c r="DNW2" s="74"/>
      <c r="DNX2" s="74"/>
      <c r="DNY2" s="74"/>
      <c r="DNZ2" s="74"/>
      <c r="DOA2" s="74"/>
      <c r="DOB2" s="74"/>
      <c r="DOC2" s="74"/>
      <c r="DOD2" s="74"/>
      <c r="DOE2" s="74"/>
      <c r="DOF2" s="74"/>
      <c r="DOG2" s="74"/>
      <c r="DOH2" s="74"/>
      <c r="DOI2" s="74"/>
      <c r="DOJ2" s="74"/>
      <c r="DOK2" s="74"/>
      <c r="DOL2" s="74"/>
      <c r="DOM2" s="74"/>
      <c r="DON2" s="74"/>
      <c r="DOO2" s="74"/>
      <c r="DOP2" s="74"/>
      <c r="DOQ2" s="74"/>
      <c r="DOR2" s="74"/>
      <c r="DOS2" s="74"/>
      <c r="DOT2" s="74"/>
      <c r="DOU2" s="74"/>
      <c r="DOV2" s="74"/>
      <c r="DOW2" s="74"/>
      <c r="DOX2" s="74"/>
      <c r="DOY2" s="74"/>
      <c r="DOZ2" s="74"/>
      <c r="DPA2" s="74"/>
      <c r="DPB2" s="74"/>
      <c r="DPC2" s="74"/>
      <c r="DPD2" s="74"/>
      <c r="DPE2" s="74"/>
      <c r="DPF2" s="74"/>
      <c r="DPG2" s="74"/>
      <c r="DPH2" s="74"/>
      <c r="DPI2" s="74"/>
      <c r="DPJ2" s="74"/>
      <c r="DPK2" s="74"/>
      <c r="DPL2" s="74"/>
      <c r="DPM2" s="74"/>
      <c r="DPN2" s="74"/>
      <c r="DPO2" s="74"/>
      <c r="DPP2" s="74"/>
      <c r="DPQ2" s="74"/>
      <c r="DPR2" s="74"/>
      <c r="DPS2" s="74"/>
      <c r="DPT2" s="74"/>
      <c r="DPU2" s="74"/>
      <c r="DPV2" s="74"/>
      <c r="DPW2" s="74"/>
      <c r="DPX2" s="74"/>
      <c r="DPY2" s="74"/>
      <c r="DPZ2" s="74"/>
      <c r="DQA2" s="74"/>
      <c r="DQB2" s="74"/>
      <c r="DQC2" s="74"/>
      <c r="DQD2" s="74"/>
      <c r="DQE2" s="74"/>
      <c r="DQF2" s="74"/>
      <c r="DQG2" s="74"/>
      <c r="DQH2" s="74"/>
      <c r="DQI2" s="74"/>
      <c r="DQJ2" s="74"/>
      <c r="DQK2" s="74"/>
      <c r="DQL2" s="74"/>
      <c r="DQM2" s="74"/>
      <c r="DQN2" s="74"/>
      <c r="DQO2" s="74"/>
      <c r="DQP2" s="74"/>
      <c r="DQQ2" s="74"/>
      <c r="DQR2" s="74"/>
      <c r="DQS2" s="74"/>
      <c r="DQT2" s="74"/>
      <c r="DQU2" s="74"/>
      <c r="DQV2" s="74"/>
      <c r="DQW2" s="74"/>
      <c r="DQX2" s="74"/>
      <c r="DQY2" s="74"/>
      <c r="DQZ2" s="74"/>
      <c r="DRA2" s="74"/>
      <c r="DRB2" s="74"/>
      <c r="DRC2" s="74"/>
      <c r="DRD2" s="74"/>
      <c r="DRE2" s="74"/>
      <c r="DRF2" s="74"/>
      <c r="DRG2" s="74"/>
      <c r="DRH2" s="74"/>
      <c r="DRI2" s="74"/>
      <c r="DRJ2" s="74"/>
      <c r="DRK2" s="74"/>
      <c r="DRL2" s="74"/>
      <c r="DRM2" s="74"/>
      <c r="DRN2" s="74"/>
      <c r="DRO2" s="74"/>
      <c r="DRP2" s="74"/>
      <c r="DRQ2" s="74"/>
      <c r="DRR2" s="74"/>
      <c r="DRS2" s="74"/>
      <c r="DRT2" s="74"/>
      <c r="DRU2" s="74"/>
      <c r="DRV2" s="74"/>
      <c r="DRW2" s="74"/>
      <c r="DRX2" s="74"/>
      <c r="DRY2" s="74"/>
      <c r="DRZ2" s="74"/>
      <c r="DSA2" s="74"/>
      <c r="DSB2" s="74"/>
      <c r="DSC2" s="74"/>
      <c r="DSD2" s="74"/>
      <c r="DSE2" s="74"/>
      <c r="DSF2" s="74"/>
      <c r="DSG2" s="74"/>
      <c r="DSH2" s="74"/>
      <c r="DSI2" s="74"/>
      <c r="DSJ2" s="74"/>
      <c r="DSK2" s="74"/>
      <c r="DSL2" s="74"/>
      <c r="DSM2" s="74"/>
      <c r="DSN2" s="74"/>
      <c r="DSO2" s="74"/>
      <c r="DSP2" s="74"/>
      <c r="DSQ2" s="74"/>
      <c r="DSR2" s="74"/>
      <c r="DSS2" s="74"/>
      <c r="DST2" s="74"/>
      <c r="DSU2" s="74"/>
      <c r="DSV2" s="74"/>
      <c r="DSW2" s="74"/>
      <c r="DSX2" s="74"/>
      <c r="DSY2" s="74"/>
      <c r="DSZ2" s="74"/>
      <c r="DTA2" s="74"/>
      <c r="DTB2" s="74"/>
      <c r="DTC2" s="74"/>
      <c r="DTD2" s="74"/>
      <c r="DTE2" s="74"/>
      <c r="DTF2" s="74"/>
      <c r="DTG2" s="74"/>
      <c r="DTH2" s="74"/>
      <c r="DTI2" s="74"/>
      <c r="DTJ2" s="74"/>
      <c r="DTK2" s="74"/>
      <c r="DTL2" s="74"/>
      <c r="DTM2" s="74"/>
      <c r="DTN2" s="74"/>
      <c r="DTO2" s="74"/>
      <c r="DTP2" s="74"/>
      <c r="DTQ2" s="74"/>
      <c r="DTR2" s="74"/>
      <c r="DTS2" s="74"/>
      <c r="DTT2" s="74"/>
      <c r="DTU2" s="74"/>
      <c r="DTV2" s="74"/>
      <c r="DTW2" s="74"/>
      <c r="DTX2" s="74"/>
      <c r="DTY2" s="74"/>
      <c r="DTZ2" s="74"/>
      <c r="DUA2" s="74"/>
      <c r="DUB2" s="74"/>
      <c r="DUC2" s="74"/>
      <c r="DUD2" s="74"/>
      <c r="DUE2" s="74"/>
      <c r="DUF2" s="74"/>
      <c r="DUG2" s="74"/>
      <c r="DUH2" s="74"/>
      <c r="DUI2" s="74"/>
      <c r="DUJ2" s="74"/>
      <c r="DUK2" s="74"/>
      <c r="DUL2" s="74"/>
      <c r="DUM2" s="74"/>
      <c r="DUN2" s="74"/>
      <c r="DUO2" s="74"/>
      <c r="DUP2" s="74"/>
      <c r="DUQ2" s="74"/>
      <c r="DUR2" s="74"/>
      <c r="DUS2" s="74"/>
      <c r="DUT2" s="74"/>
      <c r="DUU2" s="74"/>
      <c r="DUV2" s="74"/>
      <c r="DUW2" s="74"/>
      <c r="DUX2" s="74"/>
      <c r="DUY2" s="74"/>
      <c r="DUZ2" s="74"/>
      <c r="DVA2" s="74"/>
      <c r="DVB2" s="74"/>
      <c r="DVC2" s="74"/>
      <c r="DVD2" s="74"/>
      <c r="DVE2" s="74"/>
      <c r="DVF2" s="74"/>
      <c r="DVG2" s="74"/>
      <c r="DVH2" s="74"/>
      <c r="DVI2" s="74"/>
      <c r="DVJ2" s="74"/>
      <c r="DVK2" s="74"/>
      <c r="DVL2" s="74"/>
      <c r="DVM2" s="74"/>
      <c r="DVN2" s="74"/>
      <c r="DVO2" s="74"/>
      <c r="DVP2" s="74"/>
      <c r="DVQ2" s="74"/>
      <c r="DVR2" s="74"/>
      <c r="DVS2" s="74"/>
      <c r="DVT2" s="74"/>
      <c r="DVU2" s="74"/>
      <c r="DVV2" s="74"/>
      <c r="DVW2" s="74"/>
      <c r="DVX2" s="74"/>
      <c r="DVY2" s="74"/>
      <c r="DVZ2" s="74"/>
      <c r="DWA2" s="74"/>
      <c r="DWB2" s="74"/>
      <c r="DWC2" s="74"/>
      <c r="DWD2" s="74"/>
      <c r="DWE2" s="74"/>
      <c r="DWF2" s="74"/>
      <c r="DWG2" s="74"/>
      <c r="DWH2" s="74"/>
      <c r="DWI2" s="74"/>
      <c r="DWJ2" s="74"/>
      <c r="DWK2" s="74"/>
      <c r="DWL2" s="74"/>
      <c r="DWM2" s="74"/>
      <c r="DWN2" s="74"/>
      <c r="DWO2" s="74"/>
      <c r="DWP2" s="74"/>
      <c r="DWQ2" s="74"/>
      <c r="DWR2" s="74"/>
      <c r="DWS2" s="74"/>
      <c r="DWT2" s="74"/>
      <c r="DWU2" s="74"/>
      <c r="DWV2" s="74"/>
      <c r="DWW2" s="74"/>
      <c r="DWX2" s="74"/>
      <c r="DWY2" s="74"/>
      <c r="DWZ2" s="74"/>
      <c r="DXA2" s="74"/>
      <c r="DXB2" s="74"/>
      <c r="DXC2" s="74"/>
      <c r="DXD2" s="74"/>
      <c r="DXE2" s="74"/>
      <c r="DXF2" s="74"/>
      <c r="DXG2" s="74"/>
      <c r="DXH2" s="74"/>
      <c r="DXI2" s="74"/>
      <c r="DXJ2" s="74"/>
      <c r="DXK2" s="74"/>
      <c r="DXL2" s="74"/>
      <c r="DXM2" s="74"/>
      <c r="DXN2" s="74"/>
      <c r="DXO2" s="74"/>
      <c r="DXP2" s="74"/>
      <c r="DXQ2" s="74"/>
      <c r="DXR2" s="74"/>
      <c r="DXS2" s="74"/>
      <c r="DXT2" s="74"/>
      <c r="DXU2" s="74"/>
      <c r="DXV2" s="74"/>
      <c r="DXW2" s="74"/>
      <c r="DXX2" s="74"/>
      <c r="DXY2" s="74"/>
      <c r="DXZ2" s="74"/>
      <c r="DYA2" s="74"/>
      <c r="DYB2" s="74"/>
      <c r="DYC2" s="74"/>
      <c r="DYD2" s="74"/>
      <c r="DYE2" s="74"/>
      <c r="DYF2" s="74"/>
      <c r="DYG2" s="74"/>
      <c r="DYH2" s="74"/>
      <c r="DYI2" s="74"/>
      <c r="DYJ2" s="74"/>
      <c r="DYK2" s="74"/>
      <c r="DYL2" s="74"/>
      <c r="DYM2" s="74"/>
      <c r="DYN2" s="74"/>
      <c r="DYO2" s="74"/>
      <c r="DYP2" s="74"/>
      <c r="DYQ2" s="74"/>
      <c r="DYR2" s="74"/>
      <c r="DYS2" s="74"/>
      <c r="DYT2" s="74"/>
      <c r="DYU2" s="74"/>
      <c r="DYV2" s="74"/>
      <c r="DYW2" s="74"/>
      <c r="DYX2" s="74"/>
      <c r="DYY2" s="74"/>
      <c r="DYZ2" s="74"/>
      <c r="DZA2" s="74"/>
      <c r="DZB2" s="74"/>
      <c r="DZC2" s="74"/>
      <c r="DZD2" s="74"/>
      <c r="DZE2" s="74"/>
      <c r="DZF2" s="74"/>
      <c r="DZG2" s="74"/>
      <c r="DZH2" s="74"/>
      <c r="DZI2" s="74"/>
      <c r="DZJ2" s="74"/>
      <c r="DZK2" s="74"/>
      <c r="DZL2" s="74"/>
      <c r="DZM2" s="74"/>
      <c r="DZN2" s="74"/>
      <c r="DZO2" s="74"/>
      <c r="DZP2" s="74"/>
      <c r="DZQ2" s="74"/>
      <c r="DZR2" s="74"/>
      <c r="DZS2" s="74"/>
      <c r="DZT2" s="74"/>
      <c r="DZU2" s="74"/>
      <c r="DZV2" s="74"/>
      <c r="DZW2" s="74"/>
      <c r="DZX2" s="74"/>
      <c r="DZY2" s="74"/>
      <c r="DZZ2" s="74"/>
      <c r="EAA2" s="74"/>
      <c r="EAB2" s="74"/>
      <c r="EAC2" s="74"/>
      <c r="EAD2" s="74"/>
      <c r="EAE2" s="74"/>
      <c r="EAF2" s="74"/>
      <c r="EAG2" s="74"/>
      <c r="EAH2" s="74"/>
      <c r="EAI2" s="74"/>
      <c r="EAJ2" s="74"/>
      <c r="EAK2" s="74"/>
      <c r="EAL2" s="74"/>
      <c r="EAM2" s="74"/>
      <c r="EAN2" s="74"/>
      <c r="EAO2" s="74"/>
      <c r="EAP2" s="74"/>
      <c r="EAQ2" s="74"/>
      <c r="EAR2" s="74"/>
      <c r="EAS2" s="74"/>
      <c r="EAT2" s="74"/>
      <c r="EAU2" s="74"/>
      <c r="EAV2" s="74"/>
      <c r="EAW2" s="74"/>
      <c r="EAX2" s="74"/>
      <c r="EAY2" s="74"/>
      <c r="EAZ2" s="74"/>
      <c r="EBA2" s="74"/>
      <c r="EBB2" s="74"/>
      <c r="EBC2" s="74"/>
      <c r="EBD2" s="74"/>
      <c r="EBE2" s="74"/>
      <c r="EBF2" s="74"/>
      <c r="EBG2" s="74"/>
      <c r="EBH2" s="74"/>
      <c r="EBI2" s="74"/>
      <c r="EBJ2" s="74"/>
      <c r="EBK2" s="74"/>
      <c r="EBL2" s="74"/>
      <c r="EBM2" s="74"/>
      <c r="EBN2" s="74"/>
      <c r="EBO2" s="74"/>
      <c r="EBP2" s="74"/>
      <c r="EBQ2" s="74"/>
      <c r="EBR2" s="74"/>
      <c r="EBS2" s="74"/>
      <c r="EBT2" s="74"/>
      <c r="EBU2" s="74"/>
      <c r="EBV2" s="74"/>
      <c r="EBW2" s="74"/>
      <c r="EBX2" s="74"/>
      <c r="EBY2" s="74"/>
      <c r="EBZ2" s="74"/>
      <c r="ECA2" s="74"/>
      <c r="ECB2" s="74"/>
      <c r="ECC2" s="74"/>
      <c r="ECD2" s="74"/>
      <c r="ECE2" s="74"/>
      <c r="ECF2" s="74"/>
      <c r="ECG2" s="74"/>
      <c r="ECH2" s="74"/>
      <c r="ECI2" s="74"/>
      <c r="ECJ2" s="74"/>
      <c r="ECK2" s="74"/>
      <c r="ECL2" s="74"/>
      <c r="ECM2" s="74"/>
      <c r="ECN2" s="74"/>
      <c r="ECO2" s="74"/>
      <c r="ECP2" s="74"/>
      <c r="ECQ2" s="74"/>
      <c r="ECR2" s="74"/>
      <c r="ECS2" s="74"/>
      <c r="ECT2" s="74"/>
      <c r="ECU2" s="74"/>
      <c r="ECV2" s="74"/>
      <c r="ECW2" s="74"/>
      <c r="ECX2" s="74"/>
      <c r="ECY2" s="74"/>
      <c r="ECZ2" s="74"/>
      <c r="EDA2" s="74"/>
      <c r="EDB2" s="74"/>
      <c r="EDC2" s="74"/>
      <c r="EDD2" s="74"/>
      <c r="EDE2" s="74"/>
      <c r="EDF2" s="74"/>
      <c r="EDG2" s="74"/>
      <c r="EDH2" s="74"/>
      <c r="EDI2" s="74"/>
      <c r="EDJ2" s="74"/>
      <c r="EDK2" s="74"/>
      <c r="EDL2" s="74"/>
      <c r="EDM2" s="74"/>
      <c r="EDN2" s="74"/>
      <c r="EDO2" s="74"/>
      <c r="EDP2" s="74"/>
      <c r="EDQ2" s="74"/>
      <c r="EDR2" s="74"/>
      <c r="EDS2" s="74"/>
      <c r="EDT2" s="74"/>
      <c r="EDU2" s="74"/>
      <c r="EDV2" s="74"/>
      <c r="EDW2" s="74"/>
      <c r="EDX2" s="74"/>
      <c r="EDY2" s="74"/>
      <c r="EDZ2" s="74"/>
      <c r="EEA2" s="74"/>
      <c r="EEB2" s="74"/>
      <c r="EEC2" s="74"/>
      <c r="EED2" s="74"/>
      <c r="EEE2" s="74"/>
      <c r="EEF2" s="74"/>
      <c r="EEG2" s="74"/>
      <c r="EEH2" s="74"/>
      <c r="EEI2" s="74"/>
      <c r="EEJ2" s="74"/>
      <c r="EEK2" s="74"/>
      <c r="EEL2" s="74"/>
      <c r="EEM2" s="74"/>
      <c r="EEN2" s="74"/>
      <c r="EEO2" s="74"/>
      <c r="EEP2" s="74"/>
      <c r="EEQ2" s="74"/>
      <c r="EER2" s="74"/>
      <c r="EES2" s="74"/>
      <c r="EET2" s="74"/>
      <c r="EEU2" s="74"/>
      <c r="EEV2" s="74"/>
      <c r="EEW2" s="74"/>
      <c r="EEX2" s="74"/>
      <c r="EEY2" s="74"/>
      <c r="EEZ2" s="74"/>
      <c r="EFA2" s="74"/>
      <c r="EFB2" s="74"/>
      <c r="EFC2" s="74"/>
      <c r="EFD2" s="74"/>
      <c r="EFE2" s="74"/>
      <c r="EFF2" s="74"/>
      <c r="EFG2" s="74"/>
      <c r="EFH2" s="74"/>
      <c r="EFI2" s="74"/>
      <c r="EFJ2" s="74"/>
      <c r="EFK2" s="74"/>
      <c r="EFL2" s="74"/>
      <c r="EFM2" s="74"/>
      <c r="EFN2" s="74"/>
      <c r="EFO2" s="74"/>
      <c r="EFP2" s="74"/>
      <c r="EFQ2" s="74"/>
      <c r="EFR2" s="74"/>
      <c r="EFS2" s="74"/>
      <c r="EFT2" s="74"/>
      <c r="EFU2" s="74"/>
      <c r="EFV2" s="74"/>
      <c r="EFW2" s="74"/>
      <c r="EFX2" s="74"/>
      <c r="EFY2" s="74"/>
      <c r="EFZ2" s="74"/>
      <c r="EGA2" s="74"/>
      <c r="EGB2" s="74"/>
      <c r="EGC2" s="74"/>
      <c r="EGD2" s="74"/>
      <c r="EGE2" s="74"/>
      <c r="EGF2" s="74"/>
      <c r="EGG2" s="74"/>
      <c r="EGH2" s="74"/>
      <c r="EGI2" s="74"/>
      <c r="EGJ2" s="74"/>
      <c r="EGK2" s="74"/>
      <c r="EGL2" s="74"/>
      <c r="EGM2" s="74"/>
      <c r="EGN2" s="74"/>
      <c r="EGO2" s="74"/>
      <c r="EGP2" s="74"/>
      <c r="EGQ2" s="74"/>
      <c r="EGR2" s="74"/>
      <c r="EGS2" s="74"/>
      <c r="EGT2" s="74"/>
      <c r="EGU2" s="74"/>
      <c r="EGV2" s="74"/>
      <c r="EGW2" s="74"/>
      <c r="EGX2" s="74"/>
      <c r="EGY2" s="74"/>
      <c r="EGZ2" s="74"/>
      <c r="EHA2" s="74"/>
      <c r="EHB2" s="74"/>
      <c r="EHC2" s="74"/>
      <c r="EHD2" s="74"/>
      <c r="EHE2" s="74"/>
      <c r="EHF2" s="74"/>
      <c r="EHG2" s="74"/>
      <c r="EHH2" s="74"/>
      <c r="EHI2" s="74"/>
      <c r="EHJ2" s="74"/>
      <c r="EHK2" s="74"/>
      <c r="EHL2" s="74"/>
      <c r="EHM2" s="74"/>
      <c r="EHN2" s="74"/>
      <c r="EHO2" s="74"/>
      <c r="EHP2" s="74"/>
      <c r="EHQ2" s="74"/>
      <c r="EHR2" s="74"/>
      <c r="EHS2" s="74"/>
      <c r="EHT2" s="74"/>
      <c r="EHU2" s="74"/>
      <c r="EHV2" s="74"/>
      <c r="EHW2" s="74"/>
      <c r="EHX2" s="74"/>
      <c r="EHY2" s="74"/>
      <c r="EHZ2" s="74"/>
      <c r="EIA2" s="74"/>
      <c r="EIB2" s="74"/>
      <c r="EIC2" s="74"/>
      <c r="EID2" s="74"/>
      <c r="EIE2" s="74"/>
      <c r="EIF2" s="74"/>
      <c r="EIG2" s="74"/>
      <c r="EIH2" s="74"/>
      <c r="EII2" s="74"/>
      <c r="EIJ2" s="74"/>
      <c r="EIK2" s="74"/>
      <c r="EIL2" s="74"/>
      <c r="EIM2" s="74"/>
      <c r="EIN2" s="74"/>
      <c r="EIO2" s="74"/>
      <c r="EIP2" s="74"/>
      <c r="EIQ2" s="74"/>
      <c r="EIR2" s="74"/>
      <c r="EIS2" s="74"/>
      <c r="EIT2" s="74"/>
      <c r="EIU2" s="74"/>
      <c r="EIV2" s="74"/>
      <c r="EIW2" s="74"/>
      <c r="EIX2" s="74"/>
      <c r="EIY2" s="74"/>
      <c r="EIZ2" s="74"/>
      <c r="EJA2" s="74"/>
      <c r="EJB2" s="74"/>
      <c r="EJC2" s="74"/>
      <c r="EJD2" s="74"/>
      <c r="EJE2" s="74"/>
      <c r="EJF2" s="74"/>
      <c r="EJG2" s="74"/>
      <c r="EJH2" s="74"/>
      <c r="EJI2" s="74"/>
      <c r="EJJ2" s="74"/>
      <c r="EJK2" s="74"/>
      <c r="EJL2" s="74"/>
      <c r="EJM2" s="74"/>
      <c r="EJN2" s="74"/>
      <c r="EJO2" s="74"/>
      <c r="EJP2" s="74"/>
      <c r="EJQ2" s="74"/>
      <c r="EJR2" s="74"/>
      <c r="EJS2" s="74"/>
      <c r="EJT2" s="74"/>
      <c r="EJU2" s="74"/>
      <c r="EJV2" s="74"/>
      <c r="EJW2" s="74"/>
      <c r="EJX2" s="74"/>
      <c r="EJY2" s="74"/>
      <c r="EJZ2" s="74"/>
      <c r="EKA2" s="74"/>
      <c r="EKB2" s="74"/>
      <c r="EKC2" s="74"/>
      <c r="EKD2" s="74"/>
      <c r="EKE2" s="74"/>
      <c r="EKF2" s="74"/>
      <c r="EKG2" s="74"/>
      <c r="EKH2" s="74"/>
      <c r="EKI2" s="74"/>
      <c r="EKJ2" s="74"/>
      <c r="EKK2" s="74"/>
      <c r="EKL2" s="74"/>
      <c r="EKM2" s="74"/>
      <c r="EKN2" s="74"/>
      <c r="EKO2" s="74"/>
      <c r="EKP2" s="74"/>
      <c r="EKQ2" s="74"/>
      <c r="EKR2" s="74"/>
      <c r="EKS2" s="74"/>
      <c r="EKT2" s="74"/>
      <c r="EKU2" s="74"/>
      <c r="EKV2" s="74"/>
      <c r="EKW2" s="74"/>
      <c r="EKX2" s="74"/>
      <c r="EKY2" s="74"/>
      <c r="EKZ2" s="74"/>
      <c r="ELA2" s="74"/>
      <c r="ELB2" s="74"/>
      <c r="ELC2" s="74"/>
      <c r="ELD2" s="74"/>
      <c r="ELE2" s="74"/>
      <c r="ELF2" s="74"/>
      <c r="ELG2" s="74"/>
      <c r="ELH2" s="74"/>
      <c r="ELI2" s="74"/>
      <c r="ELJ2" s="74"/>
      <c r="ELK2" s="74"/>
      <c r="ELL2" s="74"/>
      <c r="ELM2" s="74"/>
      <c r="ELN2" s="74"/>
      <c r="ELO2" s="74"/>
      <c r="ELP2" s="74"/>
      <c r="ELQ2" s="74"/>
      <c r="ELR2" s="74"/>
      <c r="ELS2" s="74"/>
      <c r="ELT2" s="74"/>
      <c r="ELU2" s="74"/>
      <c r="ELV2" s="74"/>
      <c r="ELW2" s="74"/>
      <c r="ELX2" s="74"/>
      <c r="ELY2" s="74"/>
      <c r="ELZ2" s="74"/>
      <c r="EMA2" s="74"/>
      <c r="EMB2" s="74"/>
      <c r="EMC2" s="74"/>
      <c r="EMD2" s="74"/>
      <c r="EME2" s="74"/>
      <c r="EMF2" s="74"/>
      <c r="EMG2" s="74"/>
      <c r="EMH2" s="74"/>
      <c r="EMI2" s="74"/>
      <c r="EMJ2" s="74"/>
      <c r="EMK2" s="74"/>
      <c r="EML2" s="74"/>
      <c r="EMM2" s="74"/>
      <c r="EMN2" s="74"/>
      <c r="EMO2" s="74"/>
      <c r="EMP2" s="74"/>
      <c r="EMQ2" s="74"/>
      <c r="EMR2" s="74"/>
      <c r="EMS2" s="74"/>
      <c r="EMT2" s="74"/>
      <c r="EMU2" s="74"/>
      <c r="EMV2" s="74"/>
      <c r="EMW2" s="74"/>
      <c r="EMX2" s="74"/>
      <c r="EMY2" s="74"/>
      <c r="EMZ2" s="74"/>
      <c r="ENA2" s="74"/>
      <c r="ENB2" s="74"/>
      <c r="ENC2" s="74"/>
      <c r="END2" s="74"/>
      <c r="ENE2" s="74"/>
      <c r="ENF2" s="74"/>
      <c r="ENG2" s="74"/>
      <c r="ENH2" s="74"/>
      <c r="ENI2" s="74"/>
      <c r="ENJ2" s="74"/>
      <c r="ENK2" s="74"/>
      <c r="ENL2" s="74"/>
      <c r="ENM2" s="74"/>
      <c r="ENN2" s="74"/>
      <c r="ENO2" s="74"/>
      <c r="ENP2" s="74"/>
      <c r="ENQ2" s="74"/>
      <c r="ENR2" s="74"/>
      <c r="ENS2" s="74"/>
      <c r="ENT2" s="74"/>
      <c r="ENU2" s="74"/>
      <c r="ENV2" s="74"/>
      <c r="ENW2" s="74"/>
      <c r="ENX2" s="74"/>
      <c r="ENY2" s="74"/>
      <c r="ENZ2" s="74"/>
      <c r="EOA2" s="74"/>
      <c r="EOB2" s="74"/>
      <c r="EOC2" s="74"/>
      <c r="EOD2" s="74"/>
      <c r="EOE2" s="74"/>
      <c r="EOF2" s="74"/>
      <c r="EOG2" s="74"/>
      <c r="EOH2" s="74"/>
      <c r="EOI2" s="74"/>
      <c r="EOJ2" s="74"/>
      <c r="EOK2" s="74"/>
      <c r="EOL2" s="74"/>
      <c r="EOM2" s="74"/>
      <c r="EON2" s="74"/>
      <c r="EOO2" s="74"/>
      <c r="EOP2" s="74"/>
      <c r="EOQ2" s="74"/>
      <c r="EOR2" s="74"/>
      <c r="EOS2" s="74"/>
      <c r="EOT2" s="74"/>
      <c r="EOU2" s="74"/>
      <c r="EOV2" s="74"/>
      <c r="EOW2" s="74"/>
      <c r="EOX2" s="74"/>
      <c r="EOY2" s="74"/>
      <c r="EOZ2" s="74"/>
      <c r="EPA2" s="74"/>
      <c r="EPB2" s="74"/>
      <c r="EPC2" s="74"/>
      <c r="EPD2" s="74"/>
      <c r="EPE2" s="74"/>
      <c r="EPF2" s="74"/>
      <c r="EPG2" s="74"/>
      <c r="EPH2" s="74"/>
      <c r="EPI2" s="74"/>
      <c r="EPJ2" s="74"/>
      <c r="EPK2" s="74"/>
      <c r="EPL2" s="74"/>
      <c r="EPM2" s="74"/>
      <c r="EPN2" s="74"/>
      <c r="EPO2" s="74"/>
      <c r="EPP2" s="74"/>
      <c r="EPQ2" s="74"/>
      <c r="EPR2" s="74"/>
      <c r="EPS2" s="74"/>
      <c r="EPT2" s="74"/>
      <c r="EPU2" s="74"/>
      <c r="EPV2" s="74"/>
      <c r="EPW2" s="74"/>
      <c r="EPX2" s="74"/>
      <c r="EPY2" s="74"/>
      <c r="EPZ2" s="74"/>
      <c r="EQA2" s="74"/>
      <c r="EQB2" s="74"/>
      <c r="EQC2" s="74"/>
      <c r="EQD2" s="74"/>
      <c r="EQE2" s="74"/>
      <c r="EQF2" s="74"/>
      <c r="EQG2" s="74"/>
      <c r="EQH2" s="74"/>
      <c r="EQI2" s="74"/>
      <c r="EQJ2" s="74"/>
      <c r="EQK2" s="74"/>
      <c r="EQL2" s="74"/>
      <c r="EQM2" s="74"/>
      <c r="EQN2" s="74"/>
      <c r="EQO2" s="74"/>
      <c r="EQP2" s="74"/>
      <c r="EQQ2" s="74"/>
      <c r="EQR2" s="74"/>
      <c r="EQS2" s="74"/>
      <c r="EQT2" s="74"/>
      <c r="EQU2" s="74"/>
      <c r="EQV2" s="74"/>
      <c r="EQW2" s="74"/>
      <c r="EQX2" s="74"/>
      <c r="EQY2" s="74"/>
      <c r="EQZ2" s="74"/>
      <c r="ERA2" s="74"/>
      <c r="ERB2" s="74"/>
      <c r="ERC2" s="74"/>
      <c r="ERD2" s="74"/>
      <c r="ERE2" s="74"/>
      <c r="ERF2" s="74"/>
      <c r="ERG2" s="74"/>
      <c r="ERH2" s="74"/>
      <c r="ERI2" s="74"/>
      <c r="ERJ2" s="74"/>
      <c r="ERK2" s="74"/>
      <c r="ERL2" s="74"/>
      <c r="ERM2" s="74"/>
      <c r="ERN2" s="74"/>
      <c r="ERO2" s="74"/>
      <c r="ERP2" s="74"/>
      <c r="ERQ2" s="74"/>
      <c r="ERR2" s="74"/>
      <c r="ERS2" s="74"/>
      <c r="ERT2" s="74"/>
      <c r="ERU2" s="74"/>
      <c r="ERV2" s="74"/>
      <c r="ERW2" s="74"/>
      <c r="ERX2" s="74"/>
      <c r="ERY2" s="74"/>
      <c r="ERZ2" s="74"/>
      <c r="ESA2" s="74"/>
      <c r="ESB2" s="74"/>
      <c r="ESC2" s="74"/>
      <c r="ESD2" s="74"/>
      <c r="ESE2" s="74"/>
      <c r="ESF2" s="74"/>
      <c r="ESG2" s="74"/>
      <c r="ESH2" s="74"/>
      <c r="ESI2" s="74"/>
      <c r="ESJ2" s="74"/>
      <c r="ESK2" s="74"/>
      <c r="ESL2" s="74"/>
      <c r="ESM2" s="74"/>
      <c r="ESN2" s="74"/>
      <c r="ESO2" s="74"/>
      <c r="ESP2" s="74"/>
      <c r="ESQ2" s="74"/>
      <c r="ESR2" s="74"/>
      <c r="ESS2" s="74"/>
      <c r="EST2" s="74"/>
      <c r="ESU2" s="74"/>
      <c r="ESV2" s="74"/>
      <c r="ESW2" s="74"/>
      <c r="ESX2" s="74"/>
      <c r="ESY2" s="74"/>
      <c r="ESZ2" s="74"/>
      <c r="ETA2" s="74"/>
      <c r="ETB2" s="74"/>
      <c r="ETC2" s="74"/>
      <c r="ETD2" s="74"/>
      <c r="ETE2" s="74"/>
      <c r="ETF2" s="74"/>
      <c r="ETG2" s="74"/>
      <c r="ETH2" s="74"/>
      <c r="ETI2" s="74"/>
      <c r="ETJ2" s="74"/>
      <c r="ETK2" s="74"/>
      <c r="ETL2" s="74"/>
      <c r="ETM2" s="74"/>
      <c r="ETN2" s="74"/>
      <c r="ETO2" s="74"/>
      <c r="ETP2" s="74"/>
      <c r="ETQ2" s="74"/>
      <c r="ETR2" s="74"/>
      <c r="ETS2" s="74"/>
      <c r="ETT2" s="74"/>
      <c r="ETU2" s="74"/>
      <c r="ETV2" s="74"/>
      <c r="ETW2" s="74"/>
      <c r="ETX2" s="74"/>
      <c r="ETY2" s="74"/>
      <c r="ETZ2" s="74"/>
      <c r="EUA2" s="74"/>
      <c r="EUB2" s="74"/>
      <c r="EUC2" s="74"/>
      <c r="EUD2" s="74"/>
      <c r="EUE2" s="74"/>
      <c r="EUF2" s="74"/>
      <c r="EUG2" s="74"/>
      <c r="EUH2" s="74"/>
      <c r="EUI2" s="74"/>
      <c r="EUJ2" s="74"/>
      <c r="EUK2" s="74"/>
      <c r="EUL2" s="74"/>
      <c r="EUM2" s="74"/>
      <c r="EUN2" s="74"/>
      <c r="EUO2" s="74"/>
      <c r="EUP2" s="74"/>
      <c r="EUQ2" s="74"/>
      <c r="EUR2" s="74"/>
      <c r="EUS2" s="74"/>
      <c r="EUT2" s="74"/>
      <c r="EUU2" s="74"/>
      <c r="EUV2" s="74"/>
      <c r="EUW2" s="74"/>
      <c r="EUX2" s="74"/>
      <c r="EUY2" s="74"/>
      <c r="EUZ2" s="74"/>
      <c r="EVA2" s="74"/>
      <c r="EVB2" s="74"/>
      <c r="EVC2" s="74"/>
      <c r="EVD2" s="74"/>
      <c r="EVE2" s="74"/>
      <c r="EVF2" s="74"/>
      <c r="EVG2" s="74"/>
      <c r="EVH2" s="74"/>
      <c r="EVI2" s="74"/>
      <c r="EVJ2" s="74"/>
      <c r="EVK2" s="74"/>
      <c r="EVL2" s="74"/>
      <c r="EVM2" s="74"/>
      <c r="EVN2" s="74"/>
      <c r="EVO2" s="74"/>
      <c r="EVP2" s="74"/>
      <c r="EVQ2" s="74"/>
      <c r="EVR2" s="74"/>
      <c r="EVS2" s="74"/>
      <c r="EVT2" s="74"/>
      <c r="EVU2" s="74"/>
      <c r="EVV2" s="74"/>
      <c r="EVW2" s="74"/>
      <c r="EVX2" s="74"/>
      <c r="EVY2" s="74"/>
      <c r="EVZ2" s="74"/>
      <c r="EWA2" s="74"/>
      <c r="EWB2" s="74"/>
      <c r="EWC2" s="74"/>
      <c r="EWD2" s="74"/>
      <c r="EWE2" s="74"/>
      <c r="EWF2" s="74"/>
      <c r="EWG2" s="74"/>
      <c r="EWH2" s="74"/>
      <c r="EWI2" s="74"/>
      <c r="EWJ2" s="74"/>
      <c r="EWK2" s="74"/>
      <c r="EWL2" s="74"/>
      <c r="EWM2" s="74"/>
      <c r="EWN2" s="74"/>
      <c r="EWO2" s="74"/>
      <c r="EWP2" s="74"/>
      <c r="EWQ2" s="74"/>
      <c r="EWR2" s="74"/>
      <c r="EWS2" s="74"/>
      <c r="EWT2" s="74"/>
      <c r="EWU2" s="74"/>
      <c r="EWV2" s="74"/>
      <c r="EWW2" s="74"/>
      <c r="EWX2" s="74"/>
      <c r="EWY2" s="74"/>
      <c r="EWZ2" s="74"/>
      <c r="EXA2" s="74"/>
      <c r="EXB2" s="74"/>
      <c r="EXC2" s="74"/>
      <c r="EXD2" s="74"/>
      <c r="EXE2" s="74"/>
      <c r="EXF2" s="74"/>
      <c r="EXG2" s="74"/>
      <c r="EXH2" s="74"/>
      <c r="EXI2" s="74"/>
      <c r="EXJ2" s="74"/>
      <c r="EXK2" s="74"/>
      <c r="EXL2" s="74"/>
      <c r="EXM2" s="74"/>
      <c r="EXN2" s="74"/>
      <c r="EXO2" s="74"/>
      <c r="EXP2" s="74"/>
      <c r="EXQ2" s="74"/>
      <c r="EXR2" s="74"/>
      <c r="EXS2" s="74"/>
      <c r="EXT2" s="74"/>
      <c r="EXU2" s="74"/>
      <c r="EXV2" s="74"/>
      <c r="EXW2" s="74"/>
      <c r="EXX2" s="74"/>
      <c r="EXY2" s="74"/>
      <c r="EXZ2" s="74"/>
      <c r="EYA2" s="74"/>
      <c r="EYB2" s="74"/>
      <c r="EYC2" s="74"/>
      <c r="EYD2" s="74"/>
      <c r="EYE2" s="74"/>
      <c r="EYF2" s="74"/>
      <c r="EYG2" s="74"/>
      <c r="EYH2" s="74"/>
      <c r="EYI2" s="74"/>
      <c r="EYJ2" s="74"/>
      <c r="EYK2" s="74"/>
      <c r="EYL2" s="74"/>
      <c r="EYM2" s="74"/>
      <c r="EYN2" s="74"/>
      <c r="EYO2" s="74"/>
      <c r="EYP2" s="74"/>
      <c r="EYQ2" s="74"/>
      <c r="EYR2" s="74"/>
      <c r="EYS2" s="74"/>
      <c r="EYT2" s="74"/>
      <c r="EYU2" s="74"/>
      <c r="EYV2" s="74"/>
      <c r="EYW2" s="74"/>
      <c r="EYX2" s="74"/>
      <c r="EYY2" s="74"/>
      <c r="EYZ2" s="74"/>
      <c r="EZA2" s="74"/>
      <c r="EZB2" s="74"/>
      <c r="EZC2" s="74"/>
      <c r="EZD2" s="74"/>
      <c r="EZE2" s="74"/>
      <c r="EZF2" s="74"/>
      <c r="EZG2" s="74"/>
      <c r="EZH2" s="74"/>
      <c r="EZI2" s="74"/>
      <c r="EZJ2" s="74"/>
      <c r="EZK2" s="74"/>
      <c r="EZL2" s="74"/>
      <c r="EZM2" s="74"/>
      <c r="EZN2" s="74"/>
      <c r="EZO2" s="74"/>
      <c r="EZP2" s="74"/>
      <c r="EZQ2" s="74"/>
      <c r="EZR2" s="74"/>
      <c r="EZS2" s="74"/>
      <c r="EZT2" s="74"/>
      <c r="EZU2" s="74"/>
      <c r="EZV2" s="74"/>
      <c r="EZW2" s="74"/>
      <c r="EZX2" s="74"/>
      <c r="EZY2" s="74"/>
      <c r="EZZ2" s="74"/>
      <c r="FAA2" s="74"/>
      <c r="FAB2" s="74"/>
      <c r="FAC2" s="74"/>
      <c r="FAD2" s="74"/>
      <c r="FAE2" s="74"/>
      <c r="FAF2" s="74"/>
      <c r="FAG2" s="74"/>
      <c r="FAH2" s="74"/>
      <c r="FAI2" s="74"/>
      <c r="FAJ2" s="74"/>
      <c r="FAK2" s="74"/>
      <c r="FAL2" s="74"/>
      <c r="FAM2" s="74"/>
      <c r="FAN2" s="74"/>
      <c r="FAO2" s="74"/>
      <c r="FAP2" s="74"/>
      <c r="FAQ2" s="74"/>
      <c r="FAR2" s="74"/>
      <c r="FAS2" s="74"/>
      <c r="FAT2" s="74"/>
      <c r="FAU2" s="74"/>
      <c r="FAV2" s="74"/>
      <c r="FAW2" s="74"/>
      <c r="FAX2" s="74"/>
      <c r="FAY2" s="74"/>
      <c r="FAZ2" s="74"/>
      <c r="FBA2" s="74"/>
      <c r="FBB2" s="74"/>
      <c r="FBC2" s="74"/>
      <c r="FBD2" s="74"/>
      <c r="FBE2" s="74"/>
      <c r="FBF2" s="74"/>
      <c r="FBG2" s="74"/>
      <c r="FBH2" s="74"/>
      <c r="FBI2" s="74"/>
      <c r="FBJ2" s="74"/>
      <c r="FBK2" s="74"/>
      <c r="FBL2" s="74"/>
      <c r="FBM2" s="74"/>
      <c r="FBN2" s="74"/>
      <c r="FBO2" s="74"/>
      <c r="FBP2" s="74"/>
      <c r="FBQ2" s="74"/>
      <c r="FBR2" s="74"/>
      <c r="FBS2" s="74"/>
      <c r="FBT2" s="74"/>
      <c r="FBU2" s="74"/>
      <c r="FBV2" s="74"/>
      <c r="FBW2" s="74"/>
      <c r="FBX2" s="74"/>
      <c r="FBY2" s="74"/>
      <c r="FBZ2" s="74"/>
      <c r="FCA2" s="74"/>
      <c r="FCB2" s="74"/>
      <c r="FCC2" s="74"/>
      <c r="FCD2" s="74"/>
      <c r="FCE2" s="74"/>
      <c r="FCF2" s="74"/>
      <c r="FCG2" s="74"/>
      <c r="FCH2" s="74"/>
      <c r="FCI2" s="74"/>
      <c r="FCJ2" s="74"/>
      <c r="FCK2" s="74"/>
      <c r="FCL2" s="74"/>
      <c r="FCM2" s="74"/>
      <c r="FCN2" s="74"/>
      <c r="FCO2" s="74"/>
      <c r="FCP2" s="74"/>
      <c r="FCQ2" s="74"/>
      <c r="FCR2" s="74"/>
      <c r="FCS2" s="74"/>
      <c r="FCT2" s="74"/>
      <c r="FCU2" s="74"/>
      <c r="FCV2" s="74"/>
      <c r="FCW2" s="74"/>
      <c r="FCX2" s="74"/>
      <c r="FCY2" s="74"/>
      <c r="FCZ2" s="74"/>
      <c r="FDA2" s="74"/>
      <c r="FDB2" s="74"/>
      <c r="FDC2" s="74"/>
      <c r="FDD2" s="74"/>
      <c r="FDE2" s="74"/>
      <c r="FDF2" s="74"/>
      <c r="FDG2" s="74"/>
      <c r="FDH2" s="74"/>
      <c r="FDI2" s="74"/>
      <c r="FDJ2" s="74"/>
      <c r="FDK2" s="74"/>
      <c r="FDL2" s="74"/>
      <c r="FDM2" s="74"/>
      <c r="FDN2" s="74"/>
      <c r="FDO2" s="74"/>
      <c r="FDP2" s="74"/>
      <c r="FDQ2" s="74"/>
      <c r="FDR2" s="74"/>
      <c r="FDS2" s="74"/>
      <c r="FDT2" s="74"/>
      <c r="FDU2" s="74"/>
      <c r="FDV2" s="74"/>
      <c r="FDW2" s="74"/>
      <c r="FDX2" s="74"/>
      <c r="FDY2" s="74"/>
      <c r="FDZ2" s="74"/>
      <c r="FEA2" s="74"/>
      <c r="FEB2" s="74"/>
      <c r="FEC2" s="74"/>
      <c r="FED2" s="74"/>
      <c r="FEE2" s="74"/>
      <c r="FEF2" s="74"/>
      <c r="FEG2" s="74"/>
      <c r="FEH2" s="74"/>
      <c r="FEI2" s="74"/>
      <c r="FEJ2" s="74"/>
      <c r="FEK2" s="74"/>
      <c r="FEL2" s="74"/>
      <c r="FEM2" s="74"/>
      <c r="FEN2" s="74"/>
      <c r="FEO2" s="74"/>
      <c r="FEP2" s="74"/>
      <c r="FEQ2" s="74"/>
      <c r="FER2" s="74"/>
      <c r="FES2" s="74"/>
      <c r="FET2" s="74"/>
      <c r="FEU2" s="74"/>
      <c r="FEV2" s="74"/>
      <c r="FEW2" s="74"/>
      <c r="FEX2" s="74"/>
      <c r="FEY2" s="74"/>
      <c r="FEZ2" s="74"/>
      <c r="FFA2" s="74"/>
      <c r="FFB2" s="74"/>
      <c r="FFC2" s="74"/>
      <c r="FFD2" s="74"/>
      <c r="FFE2" s="74"/>
      <c r="FFF2" s="74"/>
      <c r="FFG2" s="74"/>
      <c r="FFH2" s="74"/>
      <c r="FFI2" s="74"/>
      <c r="FFJ2" s="74"/>
      <c r="FFK2" s="74"/>
      <c r="FFL2" s="74"/>
      <c r="FFM2" s="74"/>
      <c r="FFN2" s="74"/>
      <c r="FFO2" s="74"/>
      <c r="FFP2" s="74"/>
      <c r="FFQ2" s="74"/>
      <c r="FFR2" s="74"/>
      <c r="FFS2" s="74"/>
      <c r="FFT2" s="74"/>
      <c r="FFU2" s="74"/>
      <c r="FFV2" s="74"/>
      <c r="FFW2" s="74"/>
      <c r="FFX2" s="74"/>
      <c r="FFY2" s="74"/>
      <c r="FFZ2" s="74"/>
      <c r="FGA2" s="74"/>
      <c r="FGB2" s="74"/>
      <c r="FGC2" s="74"/>
      <c r="FGD2" s="74"/>
      <c r="FGE2" s="74"/>
      <c r="FGF2" s="74"/>
      <c r="FGG2" s="74"/>
      <c r="FGH2" s="74"/>
      <c r="FGI2" s="74"/>
      <c r="FGJ2" s="74"/>
      <c r="FGK2" s="74"/>
      <c r="FGL2" s="74"/>
      <c r="FGM2" s="74"/>
      <c r="FGN2" s="74"/>
      <c r="FGO2" s="74"/>
      <c r="FGP2" s="74"/>
      <c r="FGQ2" s="74"/>
      <c r="FGR2" s="74"/>
      <c r="FGS2" s="74"/>
      <c r="FGT2" s="74"/>
      <c r="FGU2" s="74"/>
      <c r="FGV2" s="74"/>
      <c r="FGW2" s="74"/>
      <c r="FGX2" s="74"/>
      <c r="FGY2" s="74"/>
      <c r="FGZ2" s="74"/>
      <c r="FHA2" s="74"/>
      <c r="FHB2" s="74"/>
      <c r="FHC2" s="74"/>
      <c r="FHD2" s="74"/>
      <c r="FHE2" s="74"/>
      <c r="FHF2" s="74"/>
      <c r="FHG2" s="74"/>
      <c r="FHH2" s="74"/>
      <c r="FHI2" s="74"/>
      <c r="FHJ2" s="74"/>
      <c r="FHK2" s="74"/>
      <c r="FHL2" s="74"/>
      <c r="FHM2" s="74"/>
      <c r="FHN2" s="74"/>
      <c r="FHO2" s="74"/>
      <c r="FHP2" s="74"/>
      <c r="FHQ2" s="74"/>
      <c r="FHR2" s="74"/>
      <c r="FHS2" s="74"/>
      <c r="FHT2" s="74"/>
      <c r="FHU2" s="74"/>
      <c r="FHV2" s="74"/>
      <c r="FHW2" s="74"/>
      <c r="FHX2" s="74"/>
      <c r="FHY2" s="74"/>
      <c r="FHZ2" s="74"/>
      <c r="FIA2" s="74"/>
      <c r="FIB2" s="74"/>
      <c r="FIC2" s="74"/>
      <c r="FID2" s="74"/>
      <c r="FIE2" s="74"/>
      <c r="FIF2" s="74"/>
      <c r="FIG2" s="74"/>
      <c r="FIH2" s="74"/>
      <c r="FII2" s="74"/>
      <c r="FIJ2" s="74"/>
      <c r="FIK2" s="74"/>
      <c r="FIL2" s="74"/>
      <c r="FIM2" s="74"/>
      <c r="FIN2" s="74"/>
      <c r="FIO2" s="74"/>
      <c r="FIP2" s="74"/>
      <c r="FIQ2" s="74"/>
      <c r="FIR2" s="74"/>
      <c r="FIS2" s="74"/>
      <c r="FIT2" s="74"/>
      <c r="FIU2" s="74"/>
      <c r="FIV2" s="74"/>
      <c r="FIW2" s="74"/>
      <c r="FIX2" s="74"/>
      <c r="FIY2" s="74"/>
      <c r="FIZ2" s="74"/>
      <c r="FJA2" s="74"/>
      <c r="FJB2" s="74"/>
      <c r="FJC2" s="74"/>
      <c r="FJD2" s="74"/>
      <c r="FJE2" s="74"/>
      <c r="FJF2" s="74"/>
      <c r="FJG2" s="74"/>
      <c r="FJH2" s="74"/>
      <c r="FJI2" s="74"/>
      <c r="FJJ2" s="74"/>
      <c r="FJK2" s="74"/>
      <c r="FJL2" s="74"/>
      <c r="FJM2" s="74"/>
      <c r="FJN2" s="74"/>
      <c r="FJO2" s="74"/>
      <c r="FJP2" s="74"/>
      <c r="FJQ2" s="74"/>
      <c r="FJR2" s="74"/>
      <c r="FJS2" s="74"/>
      <c r="FJT2" s="74"/>
      <c r="FJU2" s="74"/>
      <c r="FJV2" s="74"/>
      <c r="FJW2" s="74"/>
      <c r="FJX2" s="74"/>
      <c r="FJY2" s="74"/>
      <c r="FJZ2" s="74"/>
      <c r="FKA2" s="74"/>
      <c r="FKB2" s="74"/>
      <c r="FKC2" s="74"/>
      <c r="FKD2" s="74"/>
      <c r="FKE2" s="74"/>
      <c r="FKF2" s="74"/>
      <c r="FKG2" s="74"/>
      <c r="FKH2" s="74"/>
      <c r="FKI2" s="74"/>
      <c r="FKJ2" s="74"/>
      <c r="FKK2" s="74"/>
      <c r="FKL2" s="74"/>
      <c r="FKM2" s="74"/>
      <c r="FKN2" s="74"/>
      <c r="FKO2" s="74"/>
      <c r="FKP2" s="74"/>
      <c r="FKQ2" s="74"/>
      <c r="FKR2" s="74"/>
      <c r="FKS2" s="74"/>
      <c r="FKT2" s="74"/>
      <c r="FKU2" s="74"/>
      <c r="FKV2" s="74"/>
      <c r="FKW2" s="74"/>
      <c r="FKX2" s="74"/>
      <c r="FKY2" s="74"/>
      <c r="FKZ2" s="74"/>
      <c r="FLA2" s="74"/>
      <c r="FLB2" s="74"/>
      <c r="FLC2" s="74"/>
      <c r="FLD2" s="74"/>
      <c r="FLE2" s="74"/>
      <c r="FLF2" s="74"/>
      <c r="FLG2" s="74"/>
      <c r="FLH2" s="74"/>
      <c r="FLI2" s="74"/>
      <c r="FLJ2" s="74"/>
      <c r="FLK2" s="74"/>
      <c r="FLL2" s="74"/>
      <c r="FLM2" s="74"/>
      <c r="FLN2" s="74"/>
      <c r="FLO2" s="74"/>
      <c r="FLP2" s="74"/>
      <c r="FLQ2" s="74"/>
      <c r="FLR2" s="74"/>
      <c r="FLS2" s="74"/>
      <c r="FLT2" s="74"/>
      <c r="FLU2" s="74"/>
      <c r="FLV2" s="74"/>
      <c r="FLW2" s="74"/>
      <c r="FLX2" s="74"/>
      <c r="FLY2" s="74"/>
      <c r="FLZ2" s="74"/>
      <c r="FMA2" s="74"/>
      <c r="FMB2" s="74"/>
      <c r="FMC2" s="74"/>
      <c r="FMD2" s="74"/>
      <c r="FME2" s="74"/>
      <c r="FMF2" s="74"/>
      <c r="FMG2" s="74"/>
      <c r="FMH2" s="74"/>
      <c r="FMI2" s="74"/>
      <c r="FMJ2" s="74"/>
      <c r="FMK2" s="74"/>
      <c r="FML2" s="74"/>
      <c r="FMM2" s="74"/>
      <c r="FMN2" s="74"/>
      <c r="FMO2" s="74"/>
      <c r="FMP2" s="74"/>
      <c r="FMQ2" s="74"/>
      <c r="FMR2" s="74"/>
      <c r="FMS2" s="74"/>
      <c r="FMT2" s="74"/>
      <c r="FMU2" s="74"/>
      <c r="FMV2" s="74"/>
      <c r="FMW2" s="74"/>
      <c r="FMX2" s="74"/>
      <c r="FMY2" s="74"/>
      <c r="FMZ2" s="74"/>
      <c r="FNA2" s="74"/>
      <c r="FNB2" s="74"/>
      <c r="FNC2" s="74"/>
      <c r="FND2" s="74"/>
      <c r="FNE2" s="74"/>
      <c r="FNF2" s="74"/>
      <c r="FNG2" s="74"/>
      <c r="FNH2" s="74"/>
      <c r="FNI2" s="74"/>
      <c r="FNJ2" s="74"/>
      <c r="FNK2" s="74"/>
      <c r="FNL2" s="74"/>
      <c r="FNM2" s="74"/>
      <c r="FNN2" s="74"/>
      <c r="FNO2" s="74"/>
      <c r="FNP2" s="74"/>
      <c r="FNQ2" s="74"/>
      <c r="FNR2" s="74"/>
      <c r="FNS2" s="74"/>
      <c r="FNT2" s="74"/>
      <c r="FNU2" s="74"/>
      <c r="FNV2" s="74"/>
      <c r="FNW2" s="74"/>
      <c r="FNX2" s="74"/>
      <c r="FNY2" s="74"/>
      <c r="FNZ2" s="74"/>
      <c r="FOA2" s="74"/>
      <c r="FOB2" s="74"/>
      <c r="FOC2" s="74"/>
      <c r="FOD2" s="74"/>
      <c r="FOE2" s="74"/>
      <c r="FOF2" s="74"/>
      <c r="FOG2" s="74"/>
      <c r="FOH2" s="74"/>
      <c r="FOI2" s="74"/>
      <c r="FOJ2" s="74"/>
      <c r="FOK2" s="74"/>
      <c r="FOL2" s="74"/>
      <c r="FOM2" s="74"/>
      <c r="FON2" s="74"/>
      <c r="FOO2" s="74"/>
      <c r="FOP2" s="74"/>
      <c r="FOQ2" s="74"/>
      <c r="FOR2" s="74"/>
      <c r="FOS2" s="74"/>
      <c r="FOT2" s="74"/>
      <c r="FOU2" s="74"/>
      <c r="FOV2" s="74"/>
      <c r="FOW2" s="74"/>
      <c r="FOX2" s="74"/>
      <c r="FOY2" s="74"/>
      <c r="FOZ2" s="74"/>
      <c r="FPA2" s="74"/>
      <c r="FPB2" s="74"/>
      <c r="FPC2" s="74"/>
      <c r="FPD2" s="74"/>
      <c r="FPE2" s="74"/>
      <c r="FPF2" s="74"/>
      <c r="FPG2" s="74"/>
      <c r="FPH2" s="74"/>
      <c r="FPI2" s="74"/>
      <c r="FPJ2" s="74"/>
      <c r="FPK2" s="74"/>
      <c r="FPL2" s="74"/>
      <c r="FPM2" s="74"/>
      <c r="FPN2" s="74"/>
      <c r="FPO2" s="74"/>
      <c r="FPP2" s="74"/>
      <c r="FPQ2" s="74"/>
      <c r="FPR2" s="74"/>
      <c r="FPS2" s="74"/>
      <c r="FPT2" s="74"/>
      <c r="FPU2" s="74"/>
      <c r="FPV2" s="74"/>
      <c r="FPW2" s="74"/>
      <c r="FPX2" s="74"/>
      <c r="FPY2" s="74"/>
      <c r="FPZ2" s="74"/>
      <c r="FQA2" s="74"/>
      <c r="FQB2" s="74"/>
      <c r="FQC2" s="74"/>
      <c r="FQD2" s="74"/>
      <c r="FQE2" s="74"/>
      <c r="FQF2" s="74"/>
      <c r="FQG2" s="74"/>
      <c r="FQH2" s="74"/>
      <c r="FQI2" s="74"/>
      <c r="FQJ2" s="74"/>
      <c r="FQK2" s="74"/>
      <c r="FQL2" s="74"/>
      <c r="FQM2" s="74"/>
      <c r="FQN2" s="74"/>
      <c r="FQO2" s="74"/>
      <c r="FQP2" s="74"/>
      <c r="FQQ2" s="74"/>
      <c r="FQR2" s="74"/>
      <c r="FQS2" s="74"/>
      <c r="FQT2" s="74"/>
      <c r="FQU2" s="74"/>
      <c r="FQV2" s="74"/>
      <c r="FQW2" s="74"/>
      <c r="FQX2" s="74"/>
      <c r="FQY2" s="74"/>
      <c r="FQZ2" s="74"/>
      <c r="FRA2" s="74"/>
      <c r="FRB2" s="74"/>
      <c r="FRC2" s="74"/>
      <c r="FRD2" s="74"/>
      <c r="FRE2" s="74"/>
      <c r="FRF2" s="74"/>
      <c r="FRG2" s="74"/>
      <c r="FRH2" s="74"/>
      <c r="FRI2" s="74"/>
      <c r="FRJ2" s="74"/>
      <c r="FRK2" s="74"/>
      <c r="FRL2" s="74"/>
      <c r="FRM2" s="74"/>
      <c r="FRN2" s="74"/>
      <c r="FRO2" s="74"/>
      <c r="FRP2" s="74"/>
      <c r="FRQ2" s="74"/>
      <c r="FRR2" s="74"/>
      <c r="FRS2" s="74"/>
      <c r="FRT2" s="74"/>
      <c r="FRU2" s="74"/>
      <c r="FRV2" s="74"/>
      <c r="FRW2" s="74"/>
      <c r="FRX2" s="74"/>
      <c r="FRY2" s="74"/>
      <c r="FRZ2" s="74"/>
      <c r="FSA2" s="74"/>
      <c r="FSB2" s="74"/>
      <c r="FSC2" s="74"/>
      <c r="FSD2" s="74"/>
      <c r="FSE2" s="74"/>
      <c r="FSF2" s="74"/>
      <c r="FSG2" s="74"/>
      <c r="FSH2" s="74"/>
      <c r="FSI2" s="74"/>
      <c r="FSJ2" s="74"/>
      <c r="FSK2" s="74"/>
      <c r="FSL2" s="74"/>
      <c r="FSM2" s="74"/>
      <c r="FSN2" s="74"/>
      <c r="FSO2" s="74"/>
      <c r="FSP2" s="74"/>
      <c r="FSQ2" s="74"/>
      <c r="FSR2" s="74"/>
      <c r="FSS2" s="74"/>
      <c r="FST2" s="74"/>
      <c r="FSU2" s="74"/>
      <c r="FSV2" s="74"/>
      <c r="FSW2" s="74"/>
      <c r="FSX2" s="74"/>
      <c r="FSY2" s="74"/>
      <c r="FSZ2" s="74"/>
      <c r="FTA2" s="74"/>
      <c r="FTB2" s="74"/>
      <c r="FTC2" s="74"/>
      <c r="FTD2" s="74"/>
      <c r="FTE2" s="74"/>
      <c r="FTF2" s="74"/>
      <c r="FTG2" s="74"/>
      <c r="FTH2" s="74"/>
      <c r="FTI2" s="74"/>
      <c r="FTJ2" s="74"/>
      <c r="FTK2" s="74"/>
      <c r="FTL2" s="74"/>
      <c r="FTM2" s="74"/>
      <c r="FTN2" s="74"/>
      <c r="FTO2" s="74"/>
      <c r="FTP2" s="74"/>
      <c r="FTQ2" s="74"/>
      <c r="FTR2" s="74"/>
      <c r="FTS2" s="74"/>
      <c r="FTT2" s="74"/>
      <c r="FTU2" s="74"/>
      <c r="FTV2" s="74"/>
      <c r="FTW2" s="74"/>
      <c r="FTX2" s="74"/>
      <c r="FTY2" s="74"/>
      <c r="FTZ2" s="74"/>
      <c r="FUA2" s="74"/>
      <c r="FUB2" s="74"/>
      <c r="FUC2" s="74"/>
      <c r="FUD2" s="74"/>
      <c r="FUE2" s="74"/>
      <c r="FUF2" s="74"/>
      <c r="FUG2" s="74"/>
      <c r="FUH2" s="74"/>
      <c r="FUI2" s="74"/>
      <c r="FUJ2" s="74"/>
      <c r="FUK2" s="74"/>
      <c r="FUL2" s="74"/>
      <c r="FUM2" s="74"/>
      <c r="FUN2" s="74"/>
      <c r="FUO2" s="74"/>
      <c r="FUP2" s="74"/>
      <c r="FUQ2" s="74"/>
      <c r="FUR2" s="74"/>
      <c r="FUS2" s="74"/>
      <c r="FUT2" s="74"/>
      <c r="FUU2" s="74"/>
      <c r="FUV2" s="74"/>
      <c r="FUW2" s="74"/>
      <c r="FUX2" s="74"/>
      <c r="FUY2" s="74"/>
      <c r="FUZ2" s="74"/>
      <c r="FVA2" s="74"/>
      <c r="FVB2" s="74"/>
      <c r="FVC2" s="74"/>
      <c r="FVD2" s="74"/>
      <c r="FVE2" s="74"/>
      <c r="FVF2" s="74"/>
      <c r="FVG2" s="74"/>
      <c r="FVH2" s="74"/>
      <c r="FVI2" s="74"/>
      <c r="FVJ2" s="74"/>
      <c r="FVK2" s="74"/>
      <c r="FVL2" s="74"/>
      <c r="FVM2" s="74"/>
      <c r="FVN2" s="74"/>
      <c r="FVO2" s="74"/>
      <c r="FVP2" s="74"/>
      <c r="FVQ2" s="74"/>
      <c r="FVR2" s="74"/>
      <c r="FVS2" s="74"/>
      <c r="FVT2" s="74"/>
      <c r="FVU2" s="74"/>
      <c r="FVV2" s="74"/>
      <c r="FVW2" s="74"/>
      <c r="FVX2" s="74"/>
      <c r="FVY2" s="74"/>
      <c r="FVZ2" s="74"/>
      <c r="FWA2" s="74"/>
      <c r="FWB2" s="74"/>
      <c r="FWC2" s="74"/>
      <c r="FWD2" s="74"/>
      <c r="FWE2" s="74"/>
      <c r="FWF2" s="74"/>
      <c r="FWG2" s="74"/>
      <c r="FWH2" s="74"/>
      <c r="FWI2" s="74"/>
      <c r="FWJ2" s="74"/>
      <c r="FWK2" s="74"/>
      <c r="FWL2" s="74"/>
      <c r="FWM2" s="74"/>
      <c r="FWN2" s="74"/>
      <c r="FWO2" s="74"/>
      <c r="FWP2" s="74"/>
      <c r="FWQ2" s="74"/>
      <c r="FWR2" s="74"/>
      <c r="FWS2" s="74"/>
      <c r="FWT2" s="74"/>
      <c r="FWU2" s="74"/>
      <c r="FWV2" s="74"/>
      <c r="FWW2" s="74"/>
      <c r="FWX2" s="74"/>
      <c r="FWY2" s="74"/>
      <c r="FWZ2" s="74"/>
      <c r="FXA2" s="74"/>
      <c r="FXB2" s="74"/>
      <c r="FXC2" s="74"/>
      <c r="FXD2" s="74"/>
      <c r="FXE2" s="74"/>
      <c r="FXF2" s="74"/>
      <c r="FXG2" s="74"/>
      <c r="FXH2" s="74"/>
      <c r="FXI2" s="74"/>
      <c r="FXJ2" s="74"/>
      <c r="FXK2" s="74"/>
      <c r="FXL2" s="74"/>
      <c r="FXM2" s="74"/>
      <c r="FXN2" s="74"/>
      <c r="FXO2" s="74"/>
      <c r="FXP2" s="74"/>
      <c r="FXQ2" s="74"/>
      <c r="FXR2" s="74"/>
      <c r="FXS2" s="74"/>
      <c r="FXT2" s="74"/>
      <c r="FXU2" s="74"/>
      <c r="FXV2" s="74"/>
      <c r="FXW2" s="74"/>
      <c r="FXX2" s="74"/>
      <c r="FXY2" s="74"/>
      <c r="FXZ2" s="74"/>
      <c r="FYA2" s="74"/>
      <c r="FYB2" s="74"/>
      <c r="FYC2" s="74"/>
      <c r="FYD2" s="74"/>
      <c r="FYE2" s="74"/>
      <c r="FYF2" s="74"/>
      <c r="FYG2" s="74"/>
      <c r="FYH2" s="74"/>
      <c r="FYI2" s="74"/>
      <c r="FYJ2" s="74"/>
      <c r="FYK2" s="74"/>
      <c r="FYL2" s="74"/>
      <c r="FYM2" s="74"/>
      <c r="FYN2" s="74"/>
      <c r="FYO2" s="74"/>
      <c r="FYP2" s="74"/>
      <c r="FYQ2" s="74"/>
      <c r="FYR2" s="74"/>
      <c r="FYS2" s="74"/>
      <c r="FYT2" s="74"/>
      <c r="FYU2" s="74"/>
      <c r="FYV2" s="74"/>
      <c r="FYW2" s="74"/>
      <c r="FYX2" s="74"/>
      <c r="FYY2" s="74"/>
      <c r="FYZ2" s="74"/>
      <c r="FZA2" s="74"/>
      <c r="FZB2" s="74"/>
      <c r="FZC2" s="74"/>
      <c r="FZD2" s="74"/>
      <c r="FZE2" s="74"/>
      <c r="FZF2" s="74"/>
      <c r="FZG2" s="74"/>
      <c r="FZH2" s="74"/>
      <c r="FZI2" s="74"/>
      <c r="FZJ2" s="74"/>
      <c r="FZK2" s="74"/>
      <c r="FZL2" s="74"/>
      <c r="FZM2" s="74"/>
      <c r="FZN2" s="74"/>
      <c r="FZO2" s="74"/>
      <c r="FZP2" s="74"/>
      <c r="FZQ2" s="74"/>
      <c r="FZR2" s="74"/>
      <c r="FZS2" s="74"/>
      <c r="FZT2" s="74"/>
      <c r="FZU2" s="74"/>
      <c r="FZV2" s="74"/>
      <c r="FZW2" s="74"/>
      <c r="FZX2" s="74"/>
      <c r="FZY2" s="74"/>
      <c r="FZZ2" s="74"/>
      <c r="GAA2" s="74"/>
      <c r="GAB2" s="74"/>
      <c r="GAC2" s="74"/>
      <c r="GAD2" s="74"/>
      <c r="GAE2" s="74"/>
      <c r="GAF2" s="74"/>
      <c r="GAG2" s="74"/>
      <c r="GAH2" s="74"/>
      <c r="GAI2" s="74"/>
      <c r="GAJ2" s="74"/>
      <c r="GAK2" s="74"/>
      <c r="GAL2" s="74"/>
      <c r="GAM2" s="74"/>
      <c r="GAN2" s="74"/>
      <c r="GAO2" s="74"/>
      <c r="GAP2" s="74"/>
      <c r="GAQ2" s="74"/>
      <c r="GAR2" s="74"/>
      <c r="GAS2" s="74"/>
      <c r="GAT2" s="74"/>
      <c r="GAU2" s="74"/>
      <c r="GAV2" s="74"/>
      <c r="GAW2" s="74"/>
      <c r="GAX2" s="74"/>
      <c r="GAY2" s="74"/>
      <c r="GAZ2" s="74"/>
      <c r="GBA2" s="74"/>
      <c r="GBB2" s="74"/>
      <c r="GBC2" s="74"/>
      <c r="GBD2" s="74"/>
      <c r="GBE2" s="74"/>
      <c r="GBF2" s="74"/>
      <c r="GBG2" s="74"/>
      <c r="GBH2" s="74"/>
      <c r="GBI2" s="74"/>
      <c r="GBJ2" s="74"/>
      <c r="GBK2" s="74"/>
      <c r="GBL2" s="74"/>
      <c r="GBM2" s="74"/>
      <c r="GBN2" s="74"/>
      <c r="GBO2" s="74"/>
      <c r="GBP2" s="74"/>
      <c r="GBQ2" s="74"/>
      <c r="GBR2" s="74"/>
      <c r="GBS2" s="74"/>
      <c r="GBT2" s="74"/>
      <c r="GBU2" s="74"/>
      <c r="GBV2" s="74"/>
      <c r="GBW2" s="74"/>
      <c r="GBX2" s="74"/>
      <c r="GBY2" s="74"/>
      <c r="GBZ2" s="74"/>
      <c r="GCA2" s="74"/>
      <c r="GCB2" s="74"/>
      <c r="GCC2" s="74"/>
      <c r="GCD2" s="74"/>
      <c r="GCE2" s="74"/>
      <c r="GCF2" s="74"/>
      <c r="GCG2" s="74"/>
      <c r="GCH2" s="74"/>
      <c r="GCI2" s="74"/>
      <c r="GCJ2" s="74"/>
      <c r="GCK2" s="74"/>
      <c r="GCL2" s="74"/>
      <c r="GCM2" s="74"/>
      <c r="GCN2" s="74"/>
      <c r="GCO2" s="74"/>
      <c r="GCP2" s="74"/>
      <c r="GCQ2" s="74"/>
      <c r="GCR2" s="74"/>
      <c r="GCS2" s="74"/>
      <c r="GCT2" s="74"/>
      <c r="GCU2" s="74"/>
      <c r="GCV2" s="74"/>
      <c r="GCW2" s="74"/>
      <c r="GCX2" s="74"/>
      <c r="GCY2" s="74"/>
      <c r="GCZ2" s="74"/>
      <c r="GDA2" s="74"/>
      <c r="GDB2" s="74"/>
      <c r="GDC2" s="74"/>
      <c r="GDD2" s="74"/>
      <c r="GDE2" s="74"/>
      <c r="GDF2" s="74"/>
      <c r="GDG2" s="74"/>
      <c r="GDH2" s="74"/>
      <c r="GDI2" s="74"/>
      <c r="GDJ2" s="74"/>
      <c r="GDK2" s="74"/>
      <c r="GDL2" s="74"/>
      <c r="GDM2" s="74"/>
      <c r="GDN2" s="74"/>
      <c r="GDO2" s="74"/>
      <c r="GDP2" s="74"/>
      <c r="GDQ2" s="74"/>
      <c r="GDR2" s="74"/>
      <c r="GDS2" s="74"/>
      <c r="GDT2" s="74"/>
      <c r="GDU2" s="74"/>
      <c r="GDV2" s="74"/>
      <c r="GDW2" s="74"/>
      <c r="GDX2" s="74"/>
      <c r="GDY2" s="74"/>
      <c r="GDZ2" s="74"/>
      <c r="GEA2" s="74"/>
      <c r="GEB2" s="74"/>
      <c r="GEC2" s="74"/>
      <c r="GED2" s="74"/>
      <c r="GEE2" s="74"/>
      <c r="GEF2" s="74"/>
      <c r="GEG2" s="74"/>
      <c r="GEH2" s="74"/>
      <c r="GEI2" s="74"/>
      <c r="GEJ2" s="74"/>
      <c r="GEK2" s="74"/>
      <c r="GEL2" s="74"/>
      <c r="GEM2" s="74"/>
      <c r="GEN2" s="74"/>
      <c r="GEO2" s="74"/>
      <c r="GEP2" s="74"/>
      <c r="GEQ2" s="74"/>
      <c r="GER2" s="74"/>
      <c r="GES2" s="74"/>
      <c r="GET2" s="74"/>
      <c r="GEU2" s="74"/>
      <c r="GEV2" s="74"/>
      <c r="GEW2" s="74"/>
      <c r="GEX2" s="74"/>
      <c r="GEY2" s="74"/>
      <c r="GEZ2" s="74"/>
      <c r="GFA2" s="74"/>
      <c r="GFB2" s="74"/>
      <c r="GFC2" s="74"/>
      <c r="GFD2" s="74"/>
      <c r="GFE2" s="74"/>
      <c r="GFF2" s="74"/>
      <c r="GFG2" s="74"/>
      <c r="GFH2" s="74"/>
      <c r="GFI2" s="74"/>
      <c r="GFJ2" s="74"/>
      <c r="GFK2" s="74"/>
      <c r="GFL2" s="74"/>
      <c r="GFM2" s="74"/>
      <c r="GFN2" s="74"/>
      <c r="GFO2" s="74"/>
      <c r="GFP2" s="74"/>
      <c r="GFQ2" s="74"/>
      <c r="GFR2" s="74"/>
      <c r="GFS2" s="74"/>
      <c r="GFT2" s="74"/>
      <c r="GFU2" s="74"/>
      <c r="GFV2" s="74"/>
      <c r="GFW2" s="74"/>
      <c r="GFX2" s="74"/>
      <c r="GFY2" s="74"/>
      <c r="GFZ2" s="74"/>
      <c r="GGA2" s="74"/>
      <c r="GGB2" s="74"/>
      <c r="GGC2" s="74"/>
      <c r="GGD2" s="74"/>
      <c r="GGE2" s="74"/>
      <c r="GGF2" s="74"/>
      <c r="GGG2" s="74"/>
      <c r="GGH2" s="74"/>
      <c r="GGI2" s="74"/>
      <c r="GGJ2" s="74"/>
      <c r="GGK2" s="74"/>
      <c r="GGL2" s="74"/>
      <c r="GGM2" s="74"/>
      <c r="GGN2" s="74"/>
      <c r="GGO2" s="74"/>
      <c r="GGP2" s="74"/>
      <c r="GGQ2" s="74"/>
      <c r="GGR2" s="74"/>
      <c r="GGS2" s="74"/>
      <c r="GGT2" s="74"/>
      <c r="GGU2" s="74"/>
      <c r="GGV2" s="74"/>
      <c r="GGW2" s="74"/>
      <c r="GGX2" s="74"/>
      <c r="GGY2" s="74"/>
      <c r="GGZ2" s="74"/>
      <c r="GHA2" s="74"/>
      <c r="GHB2" s="74"/>
      <c r="GHC2" s="74"/>
      <c r="GHD2" s="74"/>
      <c r="GHE2" s="74"/>
      <c r="GHF2" s="74"/>
      <c r="GHG2" s="74"/>
      <c r="GHH2" s="74"/>
      <c r="GHI2" s="74"/>
      <c r="GHJ2" s="74"/>
      <c r="GHK2" s="74"/>
      <c r="GHL2" s="74"/>
      <c r="GHM2" s="74"/>
      <c r="GHN2" s="74"/>
      <c r="GHO2" s="74"/>
      <c r="GHP2" s="74"/>
      <c r="GHQ2" s="74"/>
      <c r="GHR2" s="74"/>
      <c r="GHS2" s="74"/>
      <c r="GHT2" s="74"/>
      <c r="GHU2" s="74"/>
      <c r="GHV2" s="74"/>
      <c r="GHW2" s="74"/>
      <c r="GHX2" s="74"/>
      <c r="GHY2" s="74"/>
      <c r="GHZ2" s="74"/>
      <c r="GIA2" s="74"/>
      <c r="GIB2" s="74"/>
      <c r="GIC2" s="74"/>
      <c r="GID2" s="74"/>
      <c r="GIE2" s="74"/>
      <c r="GIF2" s="74"/>
      <c r="GIG2" s="74"/>
      <c r="GIH2" s="74"/>
      <c r="GII2" s="74"/>
      <c r="GIJ2" s="74"/>
      <c r="GIK2" s="74"/>
      <c r="GIL2" s="74"/>
      <c r="GIM2" s="74"/>
      <c r="GIN2" s="74"/>
      <c r="GIO2" s="74"/>
      <c r="GIP2" s="74"/>
      <c r="GIQ2" s="74"/>
      <c r="GIR2" s="74"/>
      <c r="GIS2" s="74"/>
      <c r="GIT2" s="74"/>
      <c r="GIU2" s="74"/>
      <c r="GIV2" s="74"/>
      <c r="GIW2" s="74"/>
      <c r="GIX2" s="74"/>
      <c r="GIY2" s="74"/>
      <c r="GIZ2" s="74"/>
      <c r="GJA2" s="74"/>
      <c r="GJB2" s="74"/>
      <c r="GJC2" s="74"/>
      <c r="GJD2" s="74"/>
      <c r="GJE2" s="74"/>
      <c r="GJF2" s="74"/>
      <c r="GJG2" s="74"/>
      <c r="GJH2" s="74"/>
      <c r="GJI2" s="74"/>
      <c r="GJJ2" s="74"/>
      <c r="GJK2" s="74"/>
      <c r="GJL2" s="74"/>
      <c r="GJM2" s="74"/>
      <c r="GJN2" s="74"/>
      <c r="GJO2" s="74"/>
      <c r="GJP2" s="74"/>
      <c r="GJQ2" s="74"/>
      <c r="GJR2" s="74"/>
      <c r="GJS2" s="74"/>
      <c r="GJT2" s="74"/>
      <c r="GJU2" s="74"/>
      <c r="GJV2" s="74"/>
      <c r="GJW2" s="74"/>
      <c r="GJX2" s="74"/>
      <c r="GJY2" s="74"/>
      <c r="GJZ2" s="74"/>
      <c r="GKA2" s="74"/>
      <c r="GKB2" s="74"/>
      <c r="GKC2" s="74"/>
      <c r="GKD2" s="74"/>
      <c r="GKE2" s="74"/>
      <c r="GKF2" s="74"/>
      <c r="GKG2" s="74"/>
      <c r="GKH2" s="74"/>
      <c r="GKI2" s="74"/>
      <c r="GKJ2" s="74"/>
      <c r="GKK2" s="74"/>
      <c r="GKL2" s="74"/>
      <c r="GKM2" s="74"/>
      <c r="GKN2" s="74"/>
      <c r="GKO2" s="74"/>
      <c r="GKP2" s="74"/>
      <c r="GKQ2" s="74"/>
      <c r="GKR2" s="74"/>
      <c r="GKS2" s="74"/>
      <c r="GKT2" s="74"/>
      <c r="GKU2" s="74"/>
      <c r="GKV2" s="74"/>
      <c r="GKW2" s="74"/>
      <c r="GKX2" s="74"/>
      <c r="GKY2" s="74"/>
      <c r="GKZ2" s="74"/>
      <c r="GLA2" s="74"/>
      <c r="GLB2" s="74"/>
      <c r="GLC2" s="74"/>
      <c r="GLD2" s="74"/>
      <c r="GLE2" s="74"/>
      <c r="GLF2" s="74"/>
      <c r="GLG2" s="74"/>
      <c r="GLH2" s="74"/>
      <c r="GLI2" s="74"/>
      <c r="GLJ2" s="74"/>
      <c r="GLK2" s="74"/>
      <c r="GLL2" s="74"/>
      <c r="GLM2" s="74"/>
      <c r="GLN2" s="74"/>
      <c r="GLO2" s="74"/>
      <c r="GLP2" s="74"/>
      <c r="GLQ2" s="74"/>
      <c r="GLR2" s="74"/>
      <c r="GLS2" s="74"/>
      <c r="GLT2" s="74"/>
      <c r="GLU2" s="74"/>
      <c r="GLV2" s="74"/>
      <c r="GLW2" s="74"/>
      <c r="GLX2" s="74"/>
      <c r="GLY2" s="74"/>
      <c r="GLZ2" s="74"/>
      <c r="GMA2" s="74"/>
      <c r="GMB2" s="74"/>
      <c r="GMC2" s="74"/>
      <c r="GMD2" s="74"/>
      <c r="GME2" s="74"/>
      <c r="GMF2" s="74"/>
      <c r="GMG2" s="74"/>
      <c r="GMH2" s="74"/>
      <c r="GMI2" s="74"/>
      <c r="GMJ2" s="74"/>
      <c r="GMK2" s="74"/>
      <c r="GML2" s="74"/>
      <c r="GMM2" s="74"/>
      <c r="GMN2" s="74"/>
      <c r="GMO2" s="74"/>
      <c r="GMP2" s="74"/>
      <c r="GMQ2" s="74"/>
      <c r="GMR2" s="74"/>
      <c r="GMS2" s="74"/>
      <c r="GMT2" s="74"/>
      <c r="GMU2" s="74"/>
      <c r="GMV2" s="74"/>
      <c r="GMW2" s="74"/>
      <c r="GMX2" s="74"/>
      <c r="GMY2" s="74"/>
      <c r="GMZ2" s="74"/>
      <c r="GNA2" s="74"/>
      <c r="GNB2" s="74"/>
      <c r="GNC2" s="74"/>
      <c r="GND2" s="74"/>
      <c r="GNE2" s="74"/>
      <c r="GNF2" s="74"/>
      <c r="GNG2" s="74"/>
      <c r="GNH2" s="74"/>
      <c r="GNI2" s="74"/>
      <c r="GNJ2" s="74"/>
      <c r="GNK2" s="74"/>
      <c r="GNL2" s="74"/>
      <c r="GNM2" s="74"/>
      <c r="GNN2" s="74"/>
      <c r="GNO2" s="74"/>
      <c r="GNP2" s="74"/>
      <c r="GNQ2" s="74"/>
      <c r="GNR2" s="74"/>
      <c r="GNS2" s="74"/>
      <c r="GNT2" s="74"/>
      <c r="GNU2" s="74"/>
      <c r="GNV2" s="74"/>
      <c r="GNW2" s="74"/>
      <c r="GNX2" s="74"/>
      <c r="GNY2" s="74"/>
      <c r="GNZ2" s="74"/>
      <c r="GOA2" s="74"/>
      <c r="GOB2" s="74"/>
      <c r="GOC2" s="74"/>
      <c r="GOD2" s="74"/>
      <c r="GOE2" s="74"/>
      <c r="GOF2" s="74"/>
      <c r="GOG2" s="74"/>
      <c r="GOH2" s="74"/>
      <c r="GOI2" s="74"/>
      <c r="GOJ2" s="74"/>
      <c r="GOK2" s="74"/>
      <c r="GOL2" s="74"/>
      <c r="GOM2" s="74"/>
      <c r="GON2" s="74"/>
      <c r="GOO2" s="74"/>
      <c r="GOP2" s="74"/>
      <c r="GOQ2" s="74"/>
      <c r="GOR2" s="74"/>
      <c r="GOS2" s="74"/>
      <c r="GOT2" s="74"/>
      <c r="GOU2" s="74"/>
      <c r="GOV2" s="74"/>
      <c r="GOW2" s="74"/>
      <c r="GOX2" s="74"/>
      <c r="GOY2" s="74"/>
      <c r="GOZ2" s="74"/>
      <c r="GPA2" s="74"/>
      <c r="GPB2" s="74"/>
      <c r="GPC2" s="74"/>
      <c r="GPD2" s="74"/>
      <c r="GPE2" s="74"/>
      <c r="GPF2" s="74"/>
      <c r="GPG2" s="74"/>
      <c r="GPH2" s="74"/>
      <c r="GPI2" s="74"/>
      <c r="GPJ2" s="74"/>
      <c r="GPK2" s="74"/>
      <c r="GPL2" s="74"/>
      <c r="GPM2" s="74"/>
      <c r="GPN2" s="74"/>
      <c r="GPO2" s="74"/>
      <c r="GPP2" s="74"/>
      <c r="GPQ2" s="74"/>
      <c r="GPR2" s="74"/>
      <c r="GPS2" s="74"/>
      <c r="GPT2" s="74"/>
      <c r="GPU2" s="74"/>
      <c r="GPV2" s="74"/>
      <c r="GPW2" s="74"/>
      <c r="GPX2" s="74"/>
      <c r="GPY2" s="74"/>
      <c r="GPZ2" s="74"/>
      <c r="GQA2" s="74"/>
      <c r="GQB2" s="74"/>
      <c r="GQC2" s="74"/>
      <c r="GQD2" s="74"/>
      <c r="GQE2" s="74"/>
      <c r="GQF2" s="74"/>
      <c r="GQG2" s="74"/>
      <c r="GQH2" s="74"/>
      <c r="GQI2" s="74"/>
      <c r="GQJ2" s="74"/>
      <c r="GQK2" s="74"/>
      <c r="GQL2" s="74"/>
      <c r="GQM2" s="74"/>
      <c r="GQN2" s="74"/>
      <c r="GQO2" s="74"/>
      <c r="GQP2" s="74"/>
      <c r="GQQ2" s="74"/>
      <c r="GQR2" s="74"/>
      <c r="GQS2" s="74"/>
      <c r="GQT2" s="74"/>
      <c r="GQU2" s="74"/>
      <c r="GQV2" s="74"/>
      <c r="GQW2" s="74"/>
      <c r="GQX2" s="74"/>
      <c r="GQY2" s="74"/>
      <c r="GQZ2" s="74"/>
      <c r="GRA2" s="74"/>
      <c r="GRB2" s="74"/>
      <c r="GRC2" s="74"/>
      <c r="GRD2" s="74"/>
      <c r="GRE2" s="74"/>
      <c r="GRF2" s="74"/>
      <c r="GRG2" s="74"/>
      <c r="GRH2" s="74"/>
      <c r="GRI2" s="74"/>
      <c r="GRJ2" s="74"/>
      <c r="GRK2" s="74"/>
      <c r="GRL2" s="74"/>
      <c r="GRM2" s="74"/>
      <c r="GRN2" s="74"/>
      <c r="GRO2" s="74"/>
      <c r="GRP2" s="74"/>
      <c r="GRQ2" s="74"/>
      <c r="GRR2" s="74"/>
      <c r="GRS2" s="74"/>
      <c r="GRT2" s="74"/>
      <c r="GRU2" s="74"/>
      <c r="GRV2" s="74"/>
      <c r="GRW2" s="74"/>
      <c r="GRX2" s="74"/>
      <c r="GRY2" s="74"/>
      <c r="GRZ2" s="74"/>
      <c r="GSA2" s="74"/>
      <c r="GSB2" s="74"/>
      <c r="GSC2" s="74"/>
      <c r="GSD2" s="74"/>
      <c r="GSE2" s="74"/>
      <c r="GSF2" s="74"/>
      <c r="GSG2" s="74"/>
      <c r="GSH2" s="74"/>
      <c r="GSI2" s="74"/>
      <c r="GSJ2" s="74"/>
      <c r="GSK2" s="74"/>
      <c r="GSL2" s="74"/>
      <c r="GSM2" s="74"/>
      <c r="GSN2" s="74"/>
      <c r="GSO2" s="74"/>
      <c r="GSP2" s="74"/>
      <c r="GSQ2" s="74"/>
      <c r="GSR2" s="74"/>
      <c r="GSS2" s="74"/>
      <c r="GST2" s="74"/>
      <c r="GSU2" s="74"/>
      <c r="GSV2" s="74"/>
      <c r="GSW2" s="74"/>
      <c r="GSX2" s="74"/>
      <c r="GSY2" s="74"/>
      <c r="GSZ2" s="74"/>
      <c r="GTA2" s="74"/>
      <c r="GTB2" s="74"/>
      <c r="GTC2" s="74"/>
      <c r="GTD2" s="74"/>
      <c r="GTE2" s="74"/>
      <c r="GTF2" s="74"/>
      <c r="GTG2" s="74"/>
      <c r="GTH2" s="74"/>
      <c r="GTI2" s="74"/>
      <c r="GTJ2" s="74"/>
      <c r="GTK2" s="74"/>
      <c r="GTL2" s="74"/>
      <c r="GTM2" s="74"/>
      <c r="GTN2" s="74"/>
      <c r="GTO2" s="74"/>
      <c r="GTP2" s="74"/>
      <c r="GTQ2" s="74"/>
      <c r="GTR2" s="74"/>
      <c r="GTS2" s="74"/>
      <c r="GTT2" s="74"/>
      <c r="GTU2" s="74"/>
      <c r="GTV2" s="74"/>
      <c r="GTW2" s="74"/>
      <c r="GTX2" s="74"/>
      <c r="GTY2" s="74"/>
      <c r="GTZ2" s="74"/>
      <c r="GUA2" s="74"/>
      <c r="GUB2" s="74"/>
      <c r="GUC2" s="74"/>
      <c r="GUD2" s="74"/>
      <c r="GUE2" s="74"/>
      <c r="GUF2" s="74"/>
      <c r="GUG2" s="74"/>
      <c r="GUH2" s="74"/>
      <c r="GUI2" s="74"/>
      <c r="GUJ2" s="74"/>
      <c r="GUK2" s="74"/>
      <c r="GUL2" s="74"/>
      <c r="GUM2" s="74"/>
      <c r="GUN2" s="74"/>
      <c r="GUO2" s="74"/>
      <c r="GUP2" s="74"/>
      <c r="GUQ2" s="74"/>
      <c r="GUR2" s="74"/>
      <c r="GUS2" s="74"/>
      <c r="GUT2" s="74"/>
      <c r="GUU2" s="74"/>
      <c r="GUV2" s="74"/>
      <c r="GUW2" s="74"/>
      <c r="GUX2" s="74"/>
      <c r="GUY2" s="74"/>
      <c r="GUZ2" s="74"/>
      <c r="GVA2" s="74"/>
      <c r="GVB2" s="74"/>
      <c r="GVC2" s="74"/>
      <c r="GVD2" s="74"/>
      <c r="GVE2" s="74"/>
      <c r="GVF2" s="74"/>
      <c r="GVG2" s="74"/>
      <c r="GVH2" s="74"/>
      <c r="GVI2" s="74"/>
      <c r="GVJ2" s="74"/>
      <c r="GVK2" s="74"/>
      <c r="GVL2" s="74"/>
      <c r="GVM2" s="74"/>
      <c r="GVN2" s="74"/>
      <c r="GVO2" s="74"/>
      <c r="GVP2" s="74"/>
      <c r="GVQ2" s="74"/>
      <c r="GVR2" s="74"/>
      <c r="GVS2" s="74"/>
      <c r="GVT2" s="74"/>
      <c r="GVU2" s="74"/>
      <c r="GVV2" s="74"/>
      <c r="GVW2" s="74"/>
      <c r="GVX2" s="74"/>
      <c r="GVY2" s="74"/>
      <c r="GVZ2" s="74"/>
      <c r="GWA2" s="74"/>
      <c r="GWB2" s="74"/>
      <c r="GWC2" s="74"/>
      <c r="GWD2" s="74"/>
      <c r="GWE2" s="74"/>
      <c r="GWF2" s="74"/>
      <c r="GWG2" s="74"/>
      <c r="GWH2" s="74"/>
      <c r="GWI2" s="74"/>
      <c r="GWJ2" s="74"/>
      <c r="GWK2" s="74"/>
      <c r="GWL2" s="74"/>
      <c r="GWM2" s="74"/>
      <c r="GWN2" s="74"/>
      <c r="GWO2" s="74"/>
      <c r="GWP2" s="74"/>
      <c r="GWQ2" s="74"/>
      <c r="GWR2" s="74"/>
      <c r="GWS2" s="74"/>
      <c r="GWT2" s="74"/>
      <c r="GWU2" s="74"/>
      <c r="GWV2" s="74"/>
      <c r="GWW2" s="74"/>
      <c r="GWX2" s="74"/>
      <c r="GWY2" s="74"/>
      <c r="GWZ2" s="74"/>
      <c r="GXA2" s="74"/>
      <c r="GXB2" s="74"/>
      <c r="GXC2" s="74"/>
      <c r="GXD2" s="74"/>
      <c r="GXE2" s="74"/>
      <c r="GXF2" s="74"/>
      <c r="GXG2" s="74"/>
      <c r="GXH2" s="74"/>
      <c r="GXI2" s="74"/>
      <c r="GXJ2" s="74"/>
      <c r="GXK2" s="74"/>
      <c r="GXL2" s="74"/>
      <c r="GXM2" s="74"/>
      <c r="GXN2" s="74"/>
      <c r="GXO2" s="74"/>
      <c r="GXP2" s="74"/>
      <c r="GXQ2" s="74"/>
      <c r="GXR2" s="74"/>
      <c r="GXS2" s="74"/>
      <c r="GXT2" s="74"/>
      <c r="GXU2" s="74"/>
      <c r="GXV2" s="74"/>
      <c r="GXW2" s="74"/>
      <c r="GXX2" s="74"/>
      <c r="GXY2" s="74"/>
      <c r="GXZ2" s="74"/>
      <c r="GYA2" s="74"/>
      <c r="GYB2" s="74"/>
      <c r="GYC2" s="74"/>
      <c r="GYD2" s="74"/>
      <c r="GYE2" s="74"/>
      <c r="GYF2" s="74"/>
      <c r="GYG2" s="74"/>
      <c r="GYH2" s="74"/>
      <c r="GYI2" s="74"/>
      <c r="GYJ2" s="74"/>
      <c r="GYK2" s="74"/>
      <c r="GYL2" s="74"/>
      <c r="GYM2" s="74"/>
      <c r="GYN2" s="74"/>
      <c r="GYO2" s="74"/>
      <c r="GYP2" s="74"/>
      <c r="GYQ2" s="74"/>
      <c r="GYR2" s="74"/>
      <c r="GYS2" s="74"/>
      <c r="GYT2" s="74"/>
      <c r="GYU2" s="74"/>
      <c r="GYV2" s="74"/>
      <c r="GYW2" s="74"/>
      <c r="GYX2" s="74"/>
      <c r="GYY2" s="74"/>
      <c r="GYZ2" s="74"/>
      <c r="GZA2" s="74"/>
      <c r="GZB2" s="74"/>
      <c r="GZC2" s="74"/>
      <c r="GZD2" s="74"/>
      <c r="GZE2" s="74"/>
      <c r="GZF2" s="74"/>
      <c r="GZG2" s="74"/>
      <c r="GZH2" s="74"/>
      <c r="GZI2" s="74"/>
      <c r="GZJ2" s="74"/>
      <c r="GZK2" s="74"/>
      <c r="GZL2" s="74"/>
      <c r="GZM2" s="74"/>
      <c r="GZN2" s="74"/>
      <c r="GZO2" s="74"/>
      <c r="GZP2" s="74"/>
      <c r="GZQ2" s="74"/>
      <c r="GZR2" s="74"/>
      <c r="GZS2" s="74"/>
      <c r="GZT2" s="74"/>
      <c r="GZU2" s="74"/>
      <c r="GZV2" s="74"/>
      <c r="GZW2" s="74"/>
      <c r="GZX2" s="74"/>
      <c r="GZY2" s="74"/>
      <c r="GZZ2" s="74"/>
      <c r="HAA2" s="74"/>
      <c r="HAB2" s="74"/>
      <c r="HAC2" s="74"/>
      <c r="HAD2" s="74"/>
      <c r="HAE2" s="74"/>
      <c r="HAF2" s="74"/>
      <c r="HAG2" s="74"/>
      <c r="HAH2" s="74"/>
      <c r="HAI2" s="74"/>
      <c r="HAJ2" s="74"/>
      <c r="HAK2" s="74"/>
      <c r="HAL2" s="74"/>
      <c r="HAM2" s="74"/>
      <c r="HAN2" s="74"/>
      <c r="HAO2" s="74"/>
      <c r="HAP2" s="74"/>
      <c r="HAQ2" s="74"/>
      <c r="HAR2" s="74"/>
      <c r="HAS2" s="74"/>
      <c r="HAT2" s="74"/>
      <c r="HAU2" s="74"/>
      <c r="HAV2" s="74"/>
      <c r="HAW2" s="74"/>
      <c r="HAX2" s="74"/>
      <c r="HAY2" s="74"/>
      <c r="HAZ2" s="74"/>
      <c r="HBA2" s="74"/>
      <c r="HBB2" s="74"/>
      <c r="HBC2" s="74"/>
      <c r="HBD2" s="74"/>
      <c r="HBE2" s="74"/>
      <c r="HBF2" s="74"/>
      <c r="HBG2" s="74"/>
      <c r="HBH2" s="74"/>
      <c r="HBI2" s="74"/>
      <c r="HBJ2" s="74"/>
      <c r="HBK2" s="74"/>
      <c r="HBL2" s="74"/>
      <c r="HBM2" s="74"/>
      <c r="HBN2" s="74"/>
      <c r="HBO2" s="74"/>
      <c r="HBP2" s="74"/>
      <c r="HBQ2" s="74"/>
      <c r="HBR2" s="74"/>
      <c r="HBS2" s="74"/>
      <c r="HBT2" s="74"/>
      <c r="HBU2" s="74"/>
      <c r="HBV2" s="74"/>
      <c r="HBW2" s="74"/>
      <c r="HBX2" s="74"/>
      <c r="HBY2" s="74"/>
      <c r="HBZ2" s="74"/>
      <c r="HCA2" s="74"/>
      <c r="HCB2" s="74"/>
      <c r="HCC2" s="74"/>
      <c r="HCD2" s="74"/>
      <c r="HCE2" s="74"/>
      <c r="HCF2" s="74"/>
      <c r="HCG2" s="74"/>
      <c r="HCH2" s="74"/>
      <c r="HCI2" s="74"/>
      <c r="HCJ2" s="74"/>
      <c r="HCK2" s="74"/>
      <c r="HCL2" s="74"/>
      <c r="HCM2" s="74"/>
      <c r="HCN2" s="74"/>
      <c r="HCO2" s="74"/>
      <c r="HCP2" s="74"/>
      <c r="HCQ2" s="74"/>
      <c r="HCR2" s="74"/>
      <c r="HCS2" s="74"/>
      <c r="HCT2" s="74"/>
      <c r="HCU2" s="74"/>
      <c r="HCV2" s="74"/>
      <c r="HCW2" s="74"/>
      <c r="HCX2" s="74"/>
      <c r="HCY2" s="74"/>
      <c r="HCZ2" s="74"/>
      <c r="HDA2" s="74"/>
      <c r="HDB2" s="74"/>
      <c r="HDC2" s="74"/>
      <c r="HDD2" s="74"/>
      <c r="HDE2" s="74"/>
      <c r="HDF2" s="74"/>
      <c r="HDG2" s="74"/>
      <c r="HDH2" s="74"/>
      <c r="HDI2" s="74"/>
      <c r="HDJ2" s="74"/>
      <c r="HDK2" s="74"/>
      <c r="HDL2" s="74"/>
      <c r="HDM2" s="74"/>
      <c r="HDN2" s="74"/>
      <c r="HDO2" s="74"/>
      <c r="HDP2" s="74"/>
      <c r="HDQ2" s="74"/>
      <c r="HDR2" s="74"/>
      <c r="HDS2" s="74"/>
      <c r="HDT2" s="74"/>
      <c r="HDU2" s="74"/>
      <c r="HDV2" s="74"/>
      <c r="HDW2" s="74"/>
      <c r="HDX2" s="74"/>
      <c r="HDY2" s="74"/>
      <c r="HDZ2" s="74"/>
      <c r="HEA2" s="74"/>
      <c r="HEB2" s="74"/>
      <c r="HEC2" s="74"/>
      <c r="HED2" s="74"/>
      <c r="HEE2" s="74"/>
      <c r="HEF2" s="74"/>
      <c r="HEG2" s="74"/>
      <c r="HEH2" s="74"/>
      <c r="HEI2" s="74"/>
      <c r="HEJ2" s="74"/>
      <c r="HEK2" s="74"/>
      <c r="HEL2" s="74"/>
      <c r="HEM2" s="74"/>
      <c r="HEN2" s="74"/>
      <c r="HEO2" s="74"/>
      <c r="HEP2" s="74"/>
      <c r="HEQ2" s="74"/>
      <c r="HER2" s="74"/>
      <c r="HES2" s="74"/>
      <c r="HET2" s="74"/>
      <c r="HEU2" s="74"/>
      <c r="HEV2" s="74"/>
      <c r="HEW2" s="74"/>
      <c r="HEX2" s="74"/>
      <c r="HEY2" s="74"/>
      <c r="HEZ2" s="74"/>
      <c r="HFA2" s="74"/>
      <c r="HFB2" s="74"/>
      <c r="HFC2" s="74"/>
      <c r="HFD2" s="74"/>
      <c r="HFE2" s="74"/>
      <c r="HFF2" s="74"/>
      <c r="HFG2" s="74"/>
      <c r="HFH2" s="74"/>
      <c r="HFI2" s="74"/>
      <c r="HFJ2" s="74"/>
      <c r="HFK2" s="74"/>
      <c r="HFL2" s="74"/>
      <c r="HFM2" s="74"/>
      <c r="HFN2" s="74"/>
      <c r="HFO2" s="74"/>
      <c r="HFP2" s="74"/>
      <c r="HFQ2" s="74"/>
      <c r="HFR2" s="74"/>
      <c r="HFS2" s="74"/>
      <c r="HFT2" s="74"/>
      <c r="HFU2" s="74"/>
      <c r="HFV2" s="74"/>
      <c r="HFW2" s="74"/>
      <c r="HFX2" s="74"/>
      <c r="HFY2" s="74"/>
      <c r="HFZ2" s="74"/>
      <c r="HGA2" s="74"/>
      <c r="HGB2" s="74"/>
      <c r="HGC2" s="74"/>
      <c r="HGD2" s="74"/>
      <c r="HGE2" s="74"/>
      <c r="HGF2" s="74"/>
      <c r="HGG2" s="74"/>
      <c r="HGH2" s="74"/>
      <c r="HGI2" s="74"/>
      <c r="HGJ2" s="74"/>
      <c r="HGK2" s="74"/>
      <c r="HGL2" s="74"/>
      <c r="HGM2" s="74"/>
      <c r="HGN2" s="74"/>
      <c r="HGO2" s="74"/>
      <c r="HGP2" s="74"/>
      <c r="HGQ2" s="74"/>
      <c r="HGR2" s="74"/>
      <c r="HGS2" s="74"/>
      <c r="HGT2" s="74"/>
      <c r="HGU2" s="74"/>
      <c r="HGV2" s="74"/>
      <c r="HGW2" s="74"/>
      <c r="HGX2" s="74"/>
      <c r="HGY2" s="74"/>
      <c r="HGZ2" s="74"/>
      <c r="HHA2" s="74"/>
      <c r="HHB2" s="74"/>
      <c r="HHC2" s="74"/>
      <c r="HHD2" s="74"/>
      <c r="HHE2" s="74"/>
      <c r="HHF2" s="74"/>
      <c r="HHG2" s="74"/>
      <c r="HHH2" s="74"/>
      <c r="HHI2" s="74"/>
      <c r="HHJ2" s="74"/>
      <c r="HHK2" s="74"/>
      <c r="HHL2" s="74"/>
      <c r="HHM2" s="74"/>
      <c r="HHN2" s="74"/>
      <c r="HHO2" s="74"/>
      <c r="HHP2" s="74"/>
      <c r="HHQ2" s="74"/>
      <c r="HHR2" s="74"/>
      <c r="HHS2" s="74"/>
      <c r="HHT2" s="74"/>
      <c r="HHU2" s="74"/>
      <c r="HHV2" s="74"/>
      <c r="HHW2" s="74"/>
      <c r="HHX2" s="74"/>
      <c r="HHY2" s="74"/>
      <c r="HHZ2" s="74"/>
      <c r="HIA2" s="74"/>
      <c r="HIB2" s="74"/>
      <c r="HIC2" s="74"/>
      <c r="HID2" s="74"/>
      <c r="HIE2" s="74"/>
      <c r="HIF2" s="74"/>
      <c r="HIG2" s="74"/>
      <c r="HIH2" s="74"/>
      <c r="HII2" s="74"/>
      <c r="HIJ2" s="74"/>
      <c r="HIK2" s="74"/>
      <c r="HIL2" s="74"/>
      <c r="HIM2" s="74"/>
      <c r="HIN2" s="74"/>
      <c r="HIO2" s="74"/>
      <c r="HIP2" s="74"/>
      <c r="HIQ2" s="74"/>
      <c r="HIR2" s="74"/>
      <c r="HIS2" s="74"/>
      <c r="HIT2" s="74"/>
      <c r="HIU2" s="74"/>
      <c r="HIV2" s="74"/>
      <c r="HIW2" s="74"/>
      <c r="HIX2" s="74"/>
      <c r="HIY2" s="74"/>
      <c r="HIZ2" s="74"/>
      <c r="HJA2" s="74"/>
      <c r="HJB2" s="74"/>
      <c r="HJC2" s="74"/>
      <c r="HJD2" s="74"/>
      <c r="HJE2" s="74"/>
      <c r="HJF2" s="74"/>
      <c r="HJG2" s="74"/>
      <c r="HJH2" s="74"/>
      <c r="HJI2" s="74"/>
      <c r="HJJ2" s="74"/>
      <c r="HJK2" s="74"/>
      <c r="HJL2" s="74"/>
      <c r="HJM2" s="74"/>
      <c r="HJN2" s="74"/>
      <c r="HJO2" s="74"/>
      <c r="HJP2" s="74"/>
      <c r="HJQ2" s="74"/>
      <c r="HJR2" s="74"/>
      <c r="HJS2" s="74"/>
      <c r="HJT2" s="74"/>
      <c r="HJU2" s="74"/>
      <c r="HJV2" s="74"/>
      <c r="HJW2" s="74"/>
      <c r="HJX2" s="74"/>
      <c r="HJY2" s="74"/>
      <c r="HJZ2" s="74"/>
      <c r="HKA2" s="74"/>
      <c r="HKB2" s="74"/>
      <c r="HKC2" s="74"/>
      <c r="HKD2" s="74"/>
      <c r="HKE2" s="74"/>
      <c r="HKF2" s="74"/>
      <c r="HKG2" s="74"/>
      <c r="HKH2" s="74"/>
      <c r="HKI2" s="74"/>
      <c r="HKJ2" s="74"/>
      <c r="HKK2" s="74"/>
      <c r="HKL2" s="74"/>
      <c r="HKM2" s="74"/>
      <c r="HKN2" s="74"/>
      <c r="HKO2" s="74"/>
      <c r="HKP2" s="74"/>
      <c r="HKQ2" s="74"/>
      <c r="HKR2" s="74"/>
      <c r="HKS2" s="74"/>
      <c r="HKT2" s="74"/>
      <c r="HKU2" s="74"/>
      <c r="HKV2" s="74"/>
      <c r="HKW2" s="74"/>
      <c r="HKX2" s="74"/>
      <c r="HKY2" s="74"/>
      <c r="HKZ2" s="74"/>
      <c r="HLA2" s="74"/>
      <c r="HLB2" s="74"/>
      <c r="HLC2" s="74"/>
      <c r="HLD2" s="74"/>
      <c r="HLE2" s="74"/>
      <c r="HLF2" s="74"/>
      <c r="HLG2" s="74"/>
      <c r="HLH2" s="74"/>
      <c r="HLI2" s="74"/>
      <c r="HLJ2" s="74"/>
      <c r="HLK2" s="74"/>
      <c r="HLL2" s="74"/>
      <c r="HLM2" s="74"/>
      <c r="HLN2" s="74"/>
      <c r="HLO2" s="74"/>
      <c r="HLP2" s="74"/>
      <c r="HLQ2" s="74"/>
      <c r="HLR2" s="74"/>
      <c r="HLS2" s="74"/>
      <c r="HLT2" s="74"/>
      <c r="HLU2" s="74"/>
      <c r="HLV2" s="74"/>
      <c r="HLW2" s="74"/>
      <c r="HLX2" s="74"/>
      <c r="HLY2" s="74"/>
      <c r="HLZ2" s="74"/>
      <c r="HMA2" s="74"/>
      <c r="HMB2" s="74"/>
      <c r="HMC2" s="74"/>
      <c r="HMD2" s="74"/>
      <c r="HME2" s="74"/>
      <c r="HMF2" s="74"/>
      <c r="HMG2" s="74"/>
      <c r="HMH2" s="74"/>
      <c r="HMI2" s="74"/>
      <c r="HMJ2" s="74"/>
      <c r="HMK2" s="74"/>
      <c r="HML2" s="74"/>
      <c r="HMM2" s="74"/>
      <c r="HMN2" s="74"/>
      <c r="HMO2" s="74"/>
      <c r="HMP2" s="74"/>
      <c r="HMQ2" s="74"/>
      <c r="HMR2" s="74"/>
      <c r="HMS2" s="74"/>
      <c r="HMT2" s="74"/>
      <c r="HMU2" s="74"/>
      <c r="HMV2" s="74"/>
      <c r="HMW2" s="74"/>
      <c r="HMX2" s="74"/>
      <c r="HMY2" s="74"/>
      <c r="HMZ2" s="74"/>
      <c r="HNA2" s="74"/>
      <c r="HNB2" s="74"/>
      <c r="HNC2" s="74"/>
      <c r="HND2" s="74"/>
      <c r="HNE2" s="74"/>
      <c r="HNF2" s="74"/>
      <c r="HNG2" s="74"/>
      <c r="HNH2" s="74"/>
      <c r="HNI2" s="74"/>
      <c r="HNJ2" s="74"/>
      <c r="HNK2" s="74"/>
      <c r="HNL2" s="74"/>
      <c r="HNM2" s="74"/>
      <c r="HNN2" s="74"/>
      <c r="HNO2" s="74"/>
      <c r="HNP2" s="74"/>
      <c r="HNQ2" s="74"/>
      <c r="HNR2" s="74"/>
      <c r="HNS2" s="74"/>
      <c r="HNT2" s="74"/>
      <c r="HNU2" s="74"/>
      <c r="HNV2" s="74"/>
      <c r="HNW2" s="74"/>
      <c r="HNX2" s="74"/>
      <c r="HNY2" s="74"/>
      <c r="HNZ2" s="74"/>
      <c r="HOA2" s="74"/>
      <c r="HOB2" s="74"/>
      <c r="HOC2" s="74"/>
      <c r="HOD2" s="74"/>
      <c r="HOE2" s="74"/>
      <c r="HOF2" s="74"/>
      <c r="HOG2" s="74"/>
      <c r="HOH2" s="74"/>
      <c r="HOI2" s="74"/>
      <c r="HOJ2" s="74"/>
      <c r="HOK2" s="74"/>
      <c r="HOL2" s="74"/>
      <c r="HOM2" s="74"/>
      <c r="HON2" s="74"/>
      <c r="HOO2" s="74"/>
      <c r="HOP2" s="74"/>
      <c r="HOQ2" s="74"/>
      <c r="HOR2" s="74"/>
      <c r="HOS2" s="74"/>
      <c r="HOT2" s="74"/>
      <c r="HOU2" s="74"/>
      <c r="HOV2" s="74"/>
      <c r="HOW2" s="74"/>
      <c r="HOX2" s="74"/>
      <c r="HOY2" s="74"/>
      <c r="HOZ2" s="74"/>
      <c r="HPA2" s="74"/>
      <c r="HPB2" s="74"/>
      <c r="HPC2" s="74"/>
      <c r="HPD2" s="74"/>
      <c r="HPE2" s="74"/>
      <c r="HPF2" s="74"/>
      <c r="HPG2" s="74"/>
      <c r="HPH2" s="74"/>
      <c r="HPI2" s="74"/>
      <c r="HPJ2" s="74"/>
      <c r="HPK2" s="74"/>
      <c r="HPL2" s="74"/>
      <c r="HPM2" s="74"/>
      <c r="HPN2" s="74"/>
      <c r="HPO2" s="74"/>
      <c r="HPP2" s="74"/>
      <c r="HPQ2" s="74"/>
      <c r="HPR2" s="74"/>
      <c r="HPS2" s="74"/>
      <c r="HPT2" s="74"/>
      <c r="HPU2" s="74"/>
      <c r="HPV2" s="74"/>
      <c r="HPW2" s="74"/>
      <c r="HPX2" s="74"/>
      <c r="HPY2" s="74"/>
      <c r="HPZ2" s="74"/>
      <c r="HQA2" s="74"/>
      <c r="HQB2" s="74"/>
      <c r="HQC2" s="74"/>
      <c r="HQD2" s="74"/>
      <c r="HQE2" s="74"/>
      <c r="HQF2" s="74"/>
      <c r="HQG2" s="74"/>
      <c r="HQH2" s="74"/>
      <c r="HQI2" s="74"/>
      <c r="HQJ2" s="74"/>
      <c r="HQK2" s="74"/>
      <c r="HQL2" s="74"/>
      <c r="HQM2" s="74"/>
      <c r="HQN2" s="74"/>
      <c r="HQO2" s="74"/>
      <c r="HQP2" s="74"/>
      <c r="HQQ2" s="74"/>
      <c r="HQR2" s="74"/>
      <c r="HQS2" s="74"/>
      <c r="HQT2" s="74"/>
      <c r="HQU2" s="74"/>
      <c r="HQV2" s="74"/>
      <c r="HQW2" s="74"/>
      <c r="HQX2" s="74"/>
      <c r="HQY2" s="74"/>
      <c r="HQZ2" s="74"/>
      <c r="HRA2" s="74"/>
      <c r="HRB2" s="74"/>
      <c r="HRC2" s="74"/>
      <c r="HRD2" s="74"/>
      <c r="HRE2" s="74"/>
      <c r="HRF2" s="74"/>
      <c r="HRG2" s="74"/>
      <c r="HRH2" s="74"/>
      <c r="HRI2" s="74"/>
      <c r="HRJ2" s="74"/>
      <c r="HRK2" s="74"/>
      <c r="HRL2" s="74"/>
      <c r="HRM2" s="74"/>
      <c r="HRN2" s="74"/>
      <c r="HRO2" s="74"/>
      <c r="HRP2" s="74"/>
      <c r="HRQ2" s="74"/>
      <c r="HRR2" s="74"/>
      <c r="HRS2" s="74"/>
      <c r="HRT2" s="74"/>
      <c r="HRU2" s="74"/>
      <c r="HRV2" s="74"/>
      <c r="HRW2" s="74"/>
      <c r="HRX2" s="74"/>
      <c r="HRY2" s="74"/>
      <c r="HRZ2" s="74"/>
      <c r="HSA2" s="74"/>
      <c r="HSB2" s="74"/>
      <c r="HSC2" s="74"/>
      <c r="HSD2" s="74"/>
      <c r="HSE2" s="74"/>
      <c r="HSF2" s="74"/>
      <c r="HSG2" s="74"/>
      <c r="HSH2" s="74"/>
      <c r="HSI2" s="74"/>
      <c r="HSJ2" s="74"/>
      <c r="HSK2" s="74"/>
      <c r="HSL2" s="74"/>
      <c r="HSM2" s="74"/>
      <c r="HSN2" s="74"/>
      <c r="HSO2" s="74"/>
      <c r="HSP2" s="74"/>
      <c r="HSQ2" s="74"/>
      <c r="HSR2" s="74"/>
      <c r="HSS2" s="74"/>
      <c r="HST2" s="74"/>
      <c r="HSU2" s="74"/>
      <c r="HSV2" s="74"/>
      <c r="HSW2" s="74"/>
      <c r="HSX2" s="74"/>
      <c r="HSY2" s="74"/>
      <c r="HSZ2" s="74"/>
      <c r="HTA2" s="74"/>
      <c r="HTB2" s="74"/>
      <c r="HTC2" s="74"/>
      <c r="HTD2" s="74"/>
      <c r="HTE2" s="74"/>
      <c r="HTF2" s="74"/>
      <c r="HTG2" s="74"/>
      <c r="HTH2" s="74"/>
      <c r="HTI2" s="74"/>
      <c r="HTJ2" s="74"/>
      <c r="HTK2" s="74"/>
      <c r="HTL2" s="74"/>
      <c r="HTM2" s="74"/>
      <c r="HTN2" s="74"/>
      <c r="HTO2" s="74"/>
      <c r="HTP2" s="74"/>
      <c r="HTQ2" s="74"/>
      <c r="HTR2" s="74"/>
      <c r="HTS2" s="74"/>
      <c r="HTT2" s="74"/>
      <c r="HTU2" s="74"/>
      <c r="HTV2" s="74"/>
      <c r="HTW2" s="74"/>
      <c r="HTX2" s="74"/>
      <c r="HTY2" s="74"/>
      <c r="HTZ2" s="74"/>
      <c r="HUA2" s="74"/>
      <c r="HUB2" s="74"/>
      <c r="HUC2" s="74"/>
      <c r="HUD2" s="74"/>
      <c r="HUE2" s="74"/>
      <c r="HUF2" s="74"/>
      <c r="HUG2" s="74"/>
      <c r="HUH2" s="74"/>
      <c r="HUI2" s="74"/>
      <c r="HUJ2" s="74"/>
      <c r="HUK2" s="74"/>
      <c r="HUL2" s="74"/>
      <c r="HUM2" s="74"/>
      <c r="HUN2" s="74"/>
      <c r="HUO2" s="74"/>
      <c r="HUP2" s="74"/>
      <c r="HUQ2" s="74"/>
      <c r="HUR2" s="74"/>
      <c r="HUS2" s="74"/>
      <c r="HUT2" s="74"/>
      <c r="HUU2" s="74"/>
      <c r="HUV2" s="74"/>
      <c r="HUW2" s="74"/>
      <c r="HUX2" s="74"/>
      <c r="HUY2" s="74"/>
      <c r="HUZ2" s="74"/>
      <c r="HVA2" s="74"/>
      <c r="HVB2" s="74"/>
      <c r="HVC2" s="74"/>
      <c r="HVD2" s="74"/>
      <c r="HVE2" s="74"/>
      <c r="HVF2" s="74"/>
      <c r="HVG2" s="74"/>
      <c r="HVH2" s="74"/>
      <c r="HVI2" s="74"/>
      <c r="HVJ2" s="74"/>
      <c r="HVK2" s="74"/>
      <c r="HVL2" s="74"/>
      <c r="HVM2" s="74"/>
      <c r="HVN2" s="74"/>
      <c r="HVO2" s="74"/>
      <c r="HVP2" s="74"/>
      <c r="HVQ2" s="74"/>
      <c r="HVR2" s="74"/>
      <c r="HVS2" s="74"/>
      <c r="HVT2" s="74"/>
      <c r="HVU2" s="74"/>
      <c r="HVV2" s="74"/>
      <c r="HVW2" s="74"/>
      <c r="HVX2" s="74"/>
      <c r="HVY2" s="74"/>
      <c r="HVZ2" s="74"/>
      <c r="HWA2" s="74"/>
      <c r="HWB2" s="74"/>
      <c r="HWC2" s="74"/>
      <c r="HWD2" s="74"/>
      <c r="HWE2" s="74"/>
      <c r="HWF2" s="74"/>
      <c r="HWG2" s="74"/>
      <c r="HWH2" s="74"/>
      <c r="HWI2" s="74"/>
      <c r="HWJ2" s="74"/>
      <c r="HWK2" s="74"/>
      <c r="HWL2" s="74"/>
      <c r="HWM2" s="74"/>
      <c r="HWN2" s="74"/>
      <c r="HWO2" s="74"/>
      <c r="HWP2" s="74"/>
      <c r="HWQ2" s="74"/>
      <c r="HWR2" s="74"/>
      <c r="HWS2" s="74"/>
      <c r="HWT2" s="74"/>
      <c r="HWU2" s="74"/>
      <c r="HWV2" s="74"/>
      <c r="HWW2" s="74"/>
      <c r="HWX2" s="74"/>
      <c r="HWY2" s="74"/>
      <c r="HWZ2" s="74"/>
      <c r="HXA2" s="74"/>
      <c r="HXB2" s="74"/>
      <c r="HXC2" s="74"/>
      <c r="HXD2" s="74"/>
      <c r="HXE2" s="74"/>
      <c r="HXF2" s="74"/>
      <c r="HXG2" s="74"/>
      <c r="HXH2" s="74"/>
      <c r="HXI2" s="74"/>
      <c r="HXJ2" s="74"/>
      <c r="HXK2" s="74"/>
      <c r="HXL2" s="74"/>
      <c r="HXM2" s="74"/>
      <c r="HXN2" s="74"/>
      <c r="HXO2" s="74"/>
      <c r="HXP2" s="74"/>
      <c r="HXQ2" s="74"/>
      <c r="HXR2" s="74"/>
      <c r="HXS2" s="74"/>
      <c r="HXT2" s="74"/>
      <c r="HXU2" s="74"/>
      <c r="HXV2" s="74"/>
      <c r="HXW2" s="74"/>
      <c r="HXX2" s="74"/>
      <c r="HXY2" s="74"/>
      <c r="HXZ2" s="74"/>
      <c r="HYA2" s="74"/>
      <c r="HYB2" s="74"/>
      <c r="HYC2" s="74"/>
      <c r="HYD2" s="74"/>
      <c r="HYE2" s="74"/>
      <c r="HYF2" s="74"/>
      <c r="HYG2" s="74"/>
      <c r="HYH2" s="74"/>
      <c r="HYI2" s="74"/>
      <c r="HYJ2" s="74"/>
      <c r="HYK2" s="74"/>
      <c r="HYL2" s="74"/>
      <c r="HYM2" s="74"/>
      <c r="HYN2" s="74"/>
      <c r="HYO2" s="74"/>
      <c r="HYP2" s="74"/>
      <c r="HYQ2" s="74"/>
      <c r="HYR2" s="74"/>
      <c r="HYS2" s="74"/>
      <c r="HYT2" s="74"/>
      <c r="HYU2" s="74"/>
      <c r="HYV2" s="74"/>
      <c r="HYW2" s="74"/>
      <c r="HYX2" s="74"/>
      <c r="HYY2" s="74"/>
      <c r="HYZ2" s="74"/>
      <c r="HZA2" s="74"/>
      <c r="HZB2" s="74"/>
      <c r="HZC2" s="74"/>
      <c r="HZD2" s="74"/>
      <c r="HZE2" s="74"/>
      <c r="HZF2" s="74"/>
      <c r="HZG2" s="74"/>
      <c r="HZH2" s="74"/>
      <c r="HZI2" s="74"/>
      <c r="HZJ2" s="74"/>
      <c r="HZK2" s="74"/>
      <c r="HZL2" s="74"/>
      <c r="HZM2" s="74"/>
      <c r="HZN2" s="74"/>
      <c r="HZO2" s="74"/>
      <c r="HZP2" s="74"/>
      <c r="HZQ2" s="74"/>
      <c r="HZR2" s="74"/>
      <c r="HZS2" s="74"/>
      <c r="HZT2" s="74"/>
      <c r="HZU2" s="74"/>
      <c r="HZV2" s="74"/>
      <c r="HZW2" s="74"/>
      <c r="HZX2" s="74"/>
      <c r="HZY2" s="74"/>
      <c r="HZZ2" s="74"/>
      <c r="IAA2" s="74"/>
      <c r="IAB2" s="74"/>
      <c r="IAC2" s="74"/>
      <c r="IAD2" s="74"/>
      <c r="IAE2" s="74"/>
      <c r="IAF2" s="74"/>
      <c r="IAG2" s="74"/>
      <c r="IAH2" s="74"/>
      <c r="IAI2" s="74"/>
      <c r="IAJ2" s="74"/>
      <c r="IAK2" s="74"/>
      <c r="IAL2" s="74"/>
      <c r="IAM2" s="74"/>
      <c r="IAN2" s="74"/>
      <c r="IAO2" s="74"/>
      <c r="IAP2" s="74"/>
      <c r="IAQ2" s="74"/>
      <c r="IAR2" s="74"/>
      <c r="IAS2" s="74"/>
      <c r="IAT2" s="74"/>
      <c r="IAU2" s="74"/>
      <c r="IAV2" s="74"/>
      <c r="IAW2" s="74"/>
      <c r="IAX2" s="74"/>
      <c r="IAY2" s="74"/>
      <c r="IAZ2" s="74"/>
      <c r="IBA2" s="74"/>
      <c r="IBB2" s="74"/>
      <c r="IBC2" s="74"/>
      <c r="IBD2" s="74"/>
      <c r="IBE2" s="74"/>
      <c r="IBF2" s="74"/>
      <c r="IBG2" s="74"/>
      <c r="IBH2" s="74"/>
      <c r="IBI2" s="74"/>
      <c r="IBJ2" s="74"/>
      <c r="IBK2" s="74"/>
      <c r="IBL2" s="74"/>
      <c r="IBM2" s="74"/>
      <c r="IBN2" s="74"/>
      <c r="IBO2" s="74"/>
      <c r="IBP2" s="74"/>
      <c r="IBQ2" s="74"/>
      <c r="IBR2" s="74"/>
      <c r="IBS2" s="74"/>
      <c r="IBT2" s="74"/>
      <c r="IBU2" s="74"/>
      <c r="IBV2" s="74"/>
      <c r="IBW2" s="74"/>
      <c r="IBX2" s="74"/>
      <c r="IBY2" s="74"/>
      <c r="IBZ2" s="74"/>
      <c r="ICA2" s="74"/>
      <c r="ICB2" s="74"/>
      <c r="ICC2" s="74"/>
      <c r="ICD2" s="74"/>
      <c r="ICE2" s="74"/>
      <c r="ICF2" s="74"/>
      <c r="ICG2" s="74"/>
      <c r="ICH2" s="74"/>
      <c r="ICI2" s="74"/>
      <c r="ICJ2" s="74"/>
      <c r="ICK2" s="74"/>
      <c r="ICL2" s="74"/>
      <c r="ICM2" s="74"/>
      <c r="ICN2" s="74"/>
      <c r="ICO2" s="74"/>
      <c r="ICP2" s="74"/>
      <c r="ICQ2" s="74"/>
      <c r="ICR2" s="74"/>
      <c r="ICS2" s="74"/>
      <c r="ICT2" s="74"/>
      <c r="ICU2" s="74"/>
      <c r="ICV2" s="74"/>
      <c r="ICW2" s="74"/>
      <c r="ICX2" s="74"/>
      <c r="ICY2" s="74"/>
      <c r="ICZ2" s="74"/>
      <c r="IDA2" s="74"/>
      <c r="IDB2" s="74"/>
      <c r="IDC2" s="74"/>
      <c r="IDD2" s="74"/>
      <c r="IDE2" s="74"/>
      <c r="IDF2" s="74"/>
      <c r="IDG2" s="74"/>
      <c r="IDH2" s="74"/>
      <c r="IDI2" s="74"/>
      <c r="IDJ2" s="74"/>
      <c r="IDK2" s="74"/>
      <c r="IDL2" s="74"/>
      <c r="IDM2" s="74"/>
      <c r="IDN2" s="74"/>
      <c r="IDO2" s="74"/>
      <c r="IDP2" s="74"/>
      <c r="IDQ2" s="74"/>
      <c r="IDR2" s="74"/>
      <c r="IDS2" s="74"/>
      <c r="IDT2" s="74"/>
      <c r="IDU2" s="74"/>
      <c r="IDV2" s="74"/>
      <c r="IDW2" s="74"/>
      <c r="IDX2" s="74"/>
      <c r="IDY2" s="74"/>
      <c r="IDZ2" s="74"/>
      <c r="IEA2" s="74"/>
      <c r="IEB2" s="74"/>
      <c r="IEC2" s="74"/>
      <c r="IED2" s="74"/>
      <c r="IEE2" s="74"/>
      <c r="IEF2" s="74"/>
      <c r="IEG2" s="74"/>
      <c r="IEH2" s="74"/>
      <c r="IEI2" s="74"/>
      <c r="IEJ2" s="74"/>
      <c r="IEK2" s="74"/>
      <c r="IEL2" s="74"/>
      <c r="IEM2" s="74"/>
      <c r="IEN2" s="74"/>
      <c r="IEO2" s="74"/>
      <c r="IEP2" s="74"/>
      <c r="IEQ2" s="74"/>
      <c r="IER2" s="74"/>
      <c r="IES2" s="74"/>
      <c r="IET2" s="74"/>
      <c r="IEU2" s="74"/>
      <c r="IEV2" s="74"/>
      <c r="IEW2" s="74"/>
      <c r="IEX2" s="74"/>
      <c r="IEY2" s="74"/>
      <c r="IEZ2" s="74"/>
      <c r="IFA2" s="74"/>
      <c r="IFB2" s="74"/>
      <c r="IFC2" s="74"/>
      <c r="IFD2" s="74"/>
      <c r="IFE2" s="74"/>
      <c r="IFF2" s="74"/>
      <c r="IFG2" s="74"/>
      <c r="IFH2" s="74"/>
      <c r="IFI2" s="74"/>
      <c r="IFJ2" s="74"/>
      <c r="IFK2" s="74"/>
      <c r="IFL2" s="74"/>
      <c r="IFM2" s="74"/>
      <c r="IFN2" s="74"/>
      <c r="IFO2" s="74"/>
      <c r="IFP2" s="74"/>
      <c r="IFQ2" s="74"/>
      <c r="IFR2" s="74"/>
      <c r="IFS2" s="74"/>
      <c r="IFT2" s="74"/>
      <c r="IFU2" s="74"/>
      <c r="IFV2" s="74"/>
      <c r="IFW2" s="74"/>
      <c r="IFX2" s="74"/>
      <c r="IFY2" s="74"/>
      <c r="IFZ2" s="74"/>
      <c r="IGA2" s="74"/>
      <c r="IGB2" s="74"/>
      <c r="IGC2" s="74"/>
      <c r="IGD2" s="74"/>
      <c r="IGE2" s="74"/>
      <c r="IGF2" s="74"/>
      <c r="IGG2" s="74"/>
      <c r="IGH2" s="74"/>
      <c r="IGI2" s="74"/>
      <c r="IGJ2" s="74"/>
      <c r="IGK2" s="74"/>
      <c r="IGL2" s="74"/>
      <c r="IGM2" s="74"/>
      <c r="IGN2" s="74"/>
      <c r="IGO2" s="74"/>
      <c r="IGP2" s="74"/>
      <c r="IGQ2" s="74"/>
      <c r="IGR2" s="74"/>
      <c r="IGS2" s="74"/>
      <c r="IGT2" s="74"/>
      <c r="IGU2" s="74"/>
      <c r="IGV2" s="74"/>
      <c r="IGW2" s="74"/>
      <c r="IGX2" s="74"/>
      <c r="IGY2" s="74"/>
      <c r="IGZ2" s="74"/>
      <c r="IHA2" s="74"/>
      <c r="IHB2" s="74"/>
      <c r="IHC2" s="74"/>
      <c r="IHD2" s="74"/>
      <c r="IHE2" s="74"/>
      <c r="IHF2" s="74"/>
      <c r="IHG2" s="74"/>
      <c r="IHH2" s="74"/>
      <c r="IHI2" s="74"/>
      <c r="IHJ2" s="74"/>
      <c r="IHK2" s="74"/>
      <c r="IHL2" s="74"/>
      <c r="IHM2" s="74"/>
      <c r="IHN2" s="74"/>
      <c r="IHO2" s="74"/>
      <c r="IHP2" s="74"/>
      <c r="IHQ2" s="74"/>
      <c r="IHR2" s="74"/>
      <c r="IHS2" s="74"/>
      <c r="IHT2" s="74"/>
      <c r="IHU2" s="74"/>
      <c r="IHV2" s="74"/>
      <c r="IHW2" s="74"/>
      <c r="IHX2" s="74"/>
      <c r="IHY2" s="74"/>
      <c r="IHZ2" s="74"/>
      <c r="IIA2" s="74"/>
      <c r="IIB2" s="74"/>
      <c r="IIC2" s="74"/>
      <c r="IID2" s="74"/>
      <c r="IIE2" s="74"/>
      <c r="IIF2" s="74"/>
      <c r="IIG2" s="74"/>
      <c r="IIH2" s="74"/>
      <c r="III2" s="74"/>
      <c r="IIJ2" s="74"/>
      <c r="IIK2" s="74"/>
      <c r="IIL2" s="74"/>
      <c r="IIM2" s="74"/>
      <c r="IIN2" s="74"/>
      <c r="IIO2" s="74"/>
      <c r="IIP2" s="74"/>
      <c r="IIQ2" s="74"/>
      <c r="IIR2" s="74"/>
      <c r="IIS2" s="74"/>
      <c r="IIT2" s="74"/>
      <c r="IIU2" s="74"/>
      <c r="IIV2" s="74"/>
      <c r="IIW2" s="74"/>
      <c r="IIX2" s="74"/>
      <c r="IIY2" s="74"/>
      <c r="IIZ2" s="74"/>
      <c r="IJA2" s="74"/>
      <c r="IJB2" s="74"/>
      <c r="IJC2" s="74"/>
      <c r="IJD2" s="74"/>
      <c r="IJE2" s="74"/>
      <c r="IJF2" s="74"/>
      <c r="IJG2" s="74"/>
      <c r="IJH2" s="74"/>
      <c r="IJI2" s="74"/>
      <c r="IJJ2" s="74"/>
      <c r="IJK2" s="74"/>
      <c r="IJL2" s="74"/>
      <c r="IJM2" s="74"/>
      <c r="IJN2" s="74"/>
      <c r="IJO2" s="74"/>
      <c r="IJP2" s="74"/>
      <c r="IJQ2" s="74"/>
      <c r="IJR2" s="74"/>
      <c r="IJS2" s="74"/>
      <c r="IJT2" s="74"/>
      <c r="IJU2" s="74"/>
      <c r="IJV2" s="74"/>
      <c r="IJW2" s="74"/>
      <c r="IJX2" s="74"/>
      <c r="IJY2" s="74"/>
      <c r="IJZ2" s="74"/>
      <c r="IKA2" s="74"/>
      <c r="IKB2" s="74"/>
      <c r="IKC2" s="74"/>
      <c r="IKD2" s="74"/>
      <c r="IKE2" s="74"/>
      <c r="IKF2" s="74"/>
      <c r="IKG2" s="74"/>
      <c r="IKH2" s="74"/>
      <c r="IKI2" s="74"/>
      <c r="IKJ2" s="74"/>
      <c r="IKK2" s="74"/>
      <c r="IKL2" s="74"/>
      <c r="IKM2" s="74"/>
      <c r="IKN2" s="74"/>
      <c r="IKO2" s="74"/>
      <c r="IKP2" s="74"/>
      <c r="IKQ2" s="74"/>
      <c r="IKR2" s="74"/>
      <c r="IKS2" s="74"/>
      <c r="IKT2" s="74"/>
      <c r="IKU2" s="74"/>
      <c r="IKV2" s="74"/>
      <c r="IKW2" s="74"/>
      <c r="IKX2" s="74"/>
      <c r="IKY2" s="74"/>
      <c r="IKZ2" s="74"/>
      <c r="ILA2" s="74"/>
      <c r="ILB2" s="74"/>
      <c r="ILC2" s="74"/>
      <c r="ILD2" s="74"/>
      <c r="ILE2" s="74"/>
      <c r="ILF2" s="74"/>
      <c r="ILG2" s="74"/>
      <c r="ILH2" s="74"/>
      <c r="ILI2" s="74"/>
      <c r="ILJ2" s="74"/>
      <c r="ILK2" s="74"/>
      <c r="ILL2" s="74"/>
      <c r="ILM2" s="74"/>
      <c r="ILN2" s="74"/>
      <c r="ILO2" s="74"/>
      <c r="ILP2" s="74"/>
      <c r="ILQ2" s="74"/>
      <c r="ILR2" s="74"/>
      <c r="ILS2" s="74"/>
      <c r="ILT2" s="74"/>
      <c r="ILU2" s="74"/>
      <c r="ILV2" s="74"/>
      <c r="ILW2" s="74"/>
      <c r="ILX2" s="74"/>
      <c r="ILY2" s="74"/>
      <c r="ILZ2" s="74"/>
      <c r="IMA2" s="74"/>
      <c r="IMB2" s="74"/>
      <c r="IMC2" s="74"/>
      <c r="IMD2" s="74"/>
      <c r="IME2" s="74"/>
      <c r="IMF2" s="74"/>
      <c r="IMG2" s="74"/>
      <c r="IMH2" s="74"/>
      <c r="IMI2" s="74"/>
      <c r="IMJ2" s="74"/>
      <c r="IMK2" s="74"/>
      <c r="IML2" s="74"/>
      <c r="IMM2" s="74"/>
      <c r="IMN2" s="74"/>
      <c r="IMO2" s="74"/>
      <c r="IMP2" s="74"/>
      <c r="IMQ2" s="74"/>
      <c r="IMR2" s="74"/>
      <c r="IMS2" s="74"/>
      <c r="IMT2" s="74"/>
      <c r="IMU2" s="74"/>
      <c r="IMV2" s="74"/>
      <c r="IMW2" s="74"/>
      <c r="IMX2" s="74"/>
      <c r="IMY2" s="74"/>
      <c r="IMZ2" s="74"/>
      <c r="INA2" s="74"/>
      <c r="INB2" s="74"/>
      <c r="INC2" s="74"/>
      <c r="IND2" s="74"/>
      <c r="INE2" s="74"/>
      <c r="INF2" s="74"/>
      <c r="ING2" s="74"/>
      <c r="INH2" s="74"/>
      <c r="INI2" s="74"/>
      <c r="INJ2" s="74"/>
      <c r="INK2" s="74"/>
      <c r="INL2" s="74"/>
      <c r="INM2" s="74"/>
      <c r="INN2" s="74"/>
      <c r="INO2" s="74"/>
      <c r="INP2" s="74"/>
      <c r="INQ2" s="74"/>
      <c r="INR2" s="74"/>
      <c r="INS2" s="74"/>
      <c r="INT2" s="74"/>
      <c r="INU2" s="74"/>
      <c r="INV2" s="74"/>
      <c r="INW2" s="74"/>
      <c r="INX2" s="74"/>
      <c r="INY2" s="74"/>
      <c r="INZ2" s="74"/>
      <c r="IOA2" s="74"/>
      <c r="IOB2" s="74"/>
      <c r="IOC2" s="74"/>
      <c r="IOD2" s="74"/>
      <c r="IOE2" s="74"/>
      <c r="IOF2" s="74"/>
      <c r="IOG2" s="74"/>
      <c r="IOH2" s="74"/>
      <c r="IOI2" s="74"/>
      <c r="IOJ2" s="74"/>
      <c r="IOK2" s="74"/>
      <c r="IOL2" s="74"/>
      <c r="IOM2" s="74"/>
      <c r="ION2" s="74"/>
      <c r="IOO2" s="74"/>
      <c r="IOP2" s="74"/>
      <c r="IOQ2" s="74"/>
      <c r="IOR2" s="74"/>
      <c r="IOS2" s="74"/>
      <c r="IOT2" s="74"/>
      <c r="IOU2" s="74"/>
      <c r="IOV2" s="74"/>
      <c r="IOW2" s="74"/>
      <c r="IOX2" s="74"/>
      <c r="IOY2" s="74"/>
      <c r="IOZ2" s="74"/>
      <c r="IPA2" s="74"/>
      <c r="IPB2" s="74"/>
      <c r="IPC2" s="74"/>
      <c r="IPD2" s="74"/>
      <c r="IPE2" s="74"/>
      <c r="IPF2" s="74"/>
      <c r="IPG2" s="74"/>
      <c r="IPH2" s="74"/>
      <c r="IPI2" s="74"/>
      <c r="IPJ2" s="74"/>
      <c r="IPK2" s="74"/>
      <c r="IPL2" s="74"/>
      <c r="IPM2" s="74"/>
      <c r="IPN2" s="74"/>
      <c r="IPO2" s="74"/>
      <c r="IPP2" s="74"/>
      <c r="IPQ2" s="74"/>
      <c r="IPR2" s="74"/>
      <c r="IPS2" s="74"/>
      <c r="IPT2" s="74"/>
      <c r="IPU2" s="74"/>
      <c r="IPV2" s="74"/>
      <c r="IPW2" s="74"/>
      <c r="IPX2" s="74"/>
      <c r="IPY2" s="74"/>
      <c r="IPZ2" s="74"/>
      <c r="IQA2" s="74"/>
      <c r="IQB2" s="74"/>
      <c r="IQC2" s="74"/>
      <c r="IQD2" s="74"/>
      <c r="IQE2" s="74"/>
      <c r="IQF2" s="74"/>
      <c r="IQG2" s="74"/>
      <c r="IQH2" s="74"/>
      <c r="IQI2" s="74"/>
      <c r="IQJ2" s="74"/>
      <c r="IQK2" s="74"/>
      <c r="IQL2" s="74"/>
      <c r="IQM2" s="74"/>
      <c r="IQN2" s="74"/>
      <c r="IQO2" s="74"/>
      <c r="IQP2" s="74"/>
      <c r="IQQ2" s="74"/>
      <c r="IQR2" s="74"/>
      <c r="IQS2" s="74"/>
      <c r="IQT2" s="74"/>
      <c r="IQU2" s="74"/>
      <c r="IQV2" s="74"/>
      <c r="IQW2" s="74"/>
      <c r="IQX2" s="74"/>
      <c r="IQY2" s="74"/>
      <c r="IQZ2" s="74"/>
      <c r="IRA2" s="74"/>
      <c r="IRB2" s="74"/>
      <c r="IRC2" s="74"/>
      <c r="IRD2" s="74"/>
      <c r="IRE2" s="74"/>
      <c r="IRF2" s="74"/>
      <c r="IRG2" s="74"/>
      <c r="IRH2" s="74"/>
      <c r="IRI2" s="74"/>
      <c r="IRJ2" s="74"/>
      <c r="IRK2" s="74"/>
      <c r="IRL2" s="74"/>
      <c r="IRM2" s="74"/>
      <c r="IRN2" s="74"/>
      <c r="IRO2" s="74"/>
      <c r="IRP2" s="74"/>
      <c r="IRQ2" s="74"/>
      <c r="IRR2" s="74"/>
      <c r="IRS2" s="74"/>
      <c r="IRT2" s="74"/>
      <c r="IRU2" s="74"/>
      <c r="IRV2" s="74"/>
      <c r="IRW2" s="74"/>
      <c r="IRX2" s="74"/>
      <c r="IRY2" s="74"/>
      <c r="IRZ2" s="74"/>
      <c r="ISA2" s="74"/>
      <c r="ISB2" s="74"/>
      <c r="ISC2" s="74"/>
      <c r="ISD2" s="74"/>
      <c r="ISE2" s="74"/>
      <c r="ISF2" s="74"/>
      <c r="ISG2" s="74"/>
      <c r="ISH2" s="74"/>
      <c r="ISI2" s="74"/>
      <c r="ISJ2" s="74"/>
      <c r="ISK2" s="74"/>
      <c r="ISL2" s="74"/>
      <c r="ISM2" s="74"/>
      <c r="ISN2" s="74"/>
      <c r="ISO2" s="74"/>
      <c r="ISP2" s="74"/>
      <c r="ISQ2" s="74"/>
      <c r="ISR2" s="74"/>
      <c r="ISS2" s="74"/>
      <c r="IST2" s="74"/>
      <c r="ISU2" s="74"/>
      <c r="ISV2" s="74"/>
      <c r="ISW2" s="74"/>
      <c r="ISX2" s="74"/>
      <c r="ISY2" s="74"/>
      <c r="ISZ2" s="74"/>
      <c r="ITA2" s="74"/>
      <c r="ITB2" s="74"/>
      <c r="ITC2" s="74"/>
      <c r="ITD2" s="74"/>
      <c r="ITE2" s="74"/>
      <c r="ITF2" s="74"/>
      <c r="ITG2" s="74"/>
      <c r="ITH2" s="74"/>
      <c r="ITI2" s="74"/>
      <c r="ITJ2" s="74"/>
      <c r="ITK2" s="74"/>
      <c r="ITL2" s="74"/>
      <c r="ITM2" s="74"/>
      <c r="ITN2" s="74"/>
      <c r="ITO2" s="74"/>
      <c r="ITP2" s="74"/>
      <c r="ITQ2" s="74"/>
      <c r="ITR2" s="74"/>
      <c r="ITS2" s="74"/>
      <c r="ITT2" s="74"/>
      <c r="ITU2" s="74"/>
      <c r="ITV2" s="74"/>
      <c r="ITW2" s="74"/>
      <c r="ITX2" s="74"/>
      <c r="ITY2" s="74"/>
      <c r="ITZ2" s="74"/>
      <c r="IUA2" s="74"/>
      <c r="IUB2" s="74"/>
      <c r="IUC2" s="74"/>
      <c r="IUD2" s="74"/>
      <c r="IUE2" s="74"/>
      <c r="IUF2" s="74"/>
      <c r="IUG2" s="74"/>
      <c r="IUH2" s="74"/>
      <c r="IUI2" s="74"/>
      <c r="IUJ2" s="74"/>
      <c r="IUK2" s="74"/>
      <c r="IUL2" s="74"/>
      <c r="IUM2" s="74"/>
      <c r="IUN2" s="74"/>
      <c r="IUO2" s="74"/>
      <c r="IUP2" s="74"/>
      <c r="IUQ2" s="74"/>
      <c r="IUR2" s="74"/>
      <c r="IUS2" s="74"/>
      <c r="IUT2" s="74"/>
      <c r="IUU2" s="74"/>
      <c r="IUV2" s="74"/>
      <c r="IUW2" s="74"/>
      <c r="IUX2" s="74"/>
      <c r="IUY2" s="74"/>
      <c r="IUZ2" s="74"/>
      <c r="IVA2" s="74"/>
      <c r="IVB2" s="74"/>
      <c r="IVC2" s="74"/>
      <c r="IVD2" s="74"/>
      <c r="IVE2" s="74"/>
      <c r="IVF2" s="74"/>
      <c r="IVG2" s="74"/>
      <c r="IVH2" s="74"/>
      <c r="IVI2" s="74"/>
      <c r="IVJ2" s="74"/>
      <c r="IVK2" s="74"/>
      <c r="IVL2" s="74"/>
      <c r="IVM2" s="74"/>
      <c r="IVN2" s="74"/>
      <c r="IVO2" s="74"/>
      <c r="IVP2" s="74"/>
      <c r="IVQ2" s="74"/>
      <c r="IVR2" s="74"/>
      <c r="IVS2" s="74"/>
      <c r="IVT2" s="74"/>
      <c r="IVU2" s="74"/>
      <c r="IVV2" s="74"/>
      <c r="IVW2" s="74"/>
      <c r="IVX2" s="74"/>
      <c r="IVY2" s="74"/>
      <c r="IVZ2" s="74"/>
      <c r="IWA2" s="74"/>
      <c r="IWB2" s="74"/>
      <c r="IWC2" s="74"/>
      <c r="IWD2" s="74"/>
      <c r="IWE2" s="74"/>
      <c r="IWF2" s="74"/>
      <c r="IWG2" s="74"/>
      <c r="IWH2" s="74"/>
      <c r="IWI2" s="74"/>
      <c r="IWJ2" s="74"/>
      <c r="IWK2" s="74"/>
      <c r="IWL2" s="74"/>
      <c r="IWM2" s="74"/>
      <c r="IWN2" s="74"/>
      <c r="IWO2" s="74"/>
      <c r="IWP2" s="74"/>
      <c r="IWQ2" s="74"/>
      <c r="IWR2" s="74"/>
      <c r="IWS2" s="74"/>
      <c r="IWT2" s="74"/>
      <c r="IWU2" s="74"/>
      <c r="IWV2" s="74"/>
      <c r="IWW2" s="74"/>
      <c r="IWX2" s="74"/>
      <c r="IWY2" s="74"/>
      <c r="IWZ2" s="74"/>
      <c r="IXA2" s="74"/>
      <c r="IXB2" s="74"/>
      <c r="IXC2" s="74"/>
      <c r="IXD2" s="74"/>
      <c r="IXE2" s="74"/>
      <c r="IXF2" s="74"/>
      <c r="IXG2" s="74"/>
      <c r="IXH2" s="74"/>
      <c r="IXI2" s="74"/>
      <c r="IXJ2" s="74"/>
      <c r="IXK2" s="74"/>
      <c r="IXL2" s="74"/>
      <c r="IXM2" s="74"/>
      <c r="IXN2" s="74"/>
      <c r="IXO2" s="74"/>
      <c r="IXP2" s="74"/>
      <c r="IXQ2" s="74"/>
      <c r="IXR2" s="74"/>
      <c r="IXS2" s="74"/>
      <c r="IXT2" s="74"/>
      <c r="IXU2" s="74"/>
      <c r="IXV2" s="74"/>
      <c r="IXW2" s="74"/>
      <c r="IXX2" s="74"/>
      <c r="IXY2" s="74"/>
      <c r="IXZ2" s="74"/>
      <c r="IYA2" s="74"/>
      <c r="IYB2" s="74"/>
      <c r="IYC2" s="74"/>
      <c r="IYD2" s="74"/>
      <c r="IYE2" s="74"/>
      <c r="IYF2" s="74"/>
      <c r="IYG2" s="74"/>
      <c r="IYH2" s="74"/>
      <c r="IYI2" s="74"/>
      <c r="IYJ2" s="74"/>
      <c r="IYK2" s="74"/>
      <c r="IYL2" s="74"/>
      <c r="IYM2" s="74"/>
      <c r="IYN2" s="74"/>
      <c r="IYO2" s="74"/>
      <c r="IYP2" s="74"/>
      <c r="IYQ2" s="74"/>
      <c r="IYR2" s="74"/>
      <c r="IYS2" s="74"/>
      <c r="IYT2" s="74"/>
      <c r="IYU2" s="74"/>
      <c r="IYV2" s="74"/>
      <c r="IYW2" s="74"/>
      <c r="IYX2" s="74"/>
      <c r="IYY2" s="74"/>
      <c r="IYZ2" s="74"/>
      <c r="IZA2" s="74"/>
      <c r="IZB2" s="74"/>
      <c r="IZC2" s="74"/>
      <c r="IZD2" s="74"/>
      <c r="IZE2" s="74"/>
      <c r="IZF2" s="74"/>
      <c r="IZG2" s="74"/>
      <c r="IZH2" s="74"/>
      <c r="IZI2" s="74"/>
      <c r="IZJ2" s="74"/>
      <c r="IZK2" s="74"/>
      <c r="IZL2" s="74"/>
      <c r="IZM2" s="74"/>
      <c r="IZN2" s="74"/>
      <c r="IZO2" s="74"/>
      <c r="IZP2" s="74"/>
      <c r="IZQ2" s="74"/>
      <c r="IZR2" s="74"/>
      <c r="IZS2" s="74"/>
      <c r="IZT2" s="74"/>
      <c r="IZU2" s="74"/>
      <c r="IZV2" s="74"/>
      <c r="IZW2" s="74"/>
      <c r="IZX2" s="74"/>
      <c r="IZY2" s="74"/>
      <c r="IZZ2" s="74"/>
      <c r="JAA2" s="74"/>
      <c r="JAB2" s="74"/>
      <c r="JAC2" s="74"/>
      <c r="JAD2" s="74"/>
      <c r="JAE2" s="74"/>
      <c r="JAF2" s="74"/>
      <c r="JAG2" s="74"/>
      <c r="JAH2" s="74"/>
      <c r="JAI2" s="74"/>
      <c r="JAJ2" s="74"/>
      <c r="JAK2" s="74"/>
      <c r="JAL2" s="74"/>
      <c r="JAM2" s="74"/>
      <c r="JAN2" s="74"/>
      <c r="JAO2" s="74"/>
      <c r="JAP2" s="74"/>
      <c r="JAQ2" s="74"/>
      <c r="JAR2" s="74"/>
      <c r="JAS2" s="74"/>
      <c r="JAT2" s="74"/>
      <c r="JAU2" s="74"/>
      <c r="JAV2" s="74"/>
      <c r="JAW2" s="74"/>
      <c r="JAX2" s="74"/>
      <c r="JAY2" s="74"/>
      <c r="JAZ2" s="74"/>
      <c r="JBA2" s="74"/>
      <c r="JBB2" s="74"/>
      <c r="JBC2" s="74"/>
      <c r="JBD2" s="74"/>
      <c r="JBE2" s="74"/>
      <c r="JBF2" s="74"/>
      <c r="JBG2" s="74"/>
      <c r="JBH2" s="74"/>
      <c r="JBI2" s="74"/>
      <c r="JBJ2" s="74"/>
      <c r="JBK2" s="74"/>
      <c r="JBL2" s="74"/>
      <c r="JBM2" s="74"/>
      <c r="JBN2" s="74"/>
      <c r="JBO2" s="74"/>
      <c r="JBP2" s="74"/>
      <c r="JBQ2" s="74"/>
      <c r="JBR2" s="74"/>
      <c r="JBS2" s="74"/>
      <c r="JBT2" s="74"/>
      <c r="JBU2" s="74"/>
      <c r="JBV2" s="74"/>
      <c r="JBW2" s="74"/>
      <c r="JBX2" s="74"/>
      <c r="JBY2" s="74"/>
      <c r="JBZ2" s="74"/>
      <c r="JCA2" s="74"/>
      <c r="JCB2" s="74"/>
      <c r="JCC2" s="74"/>
      <c r="JCD2" s="74"/>
      <c r="JCE2" s="74"/>
      <c r="JCF2" s="74"/>
      <c r="JCG2" s="74"/>
      <c r="JCH2" s="74"/>
      <c r="JCI2" s="74"/>
      <c r="JCJ2" s="74"/>
      <c r="JCK2" s="74"/>
      <c r="JCL2" s="74"/>
      <c r="JCM2" s="74"/>
      <c r="JCN2" s="74"/>
      <c r="JCO2" s="74"/>
      <c r="JCP2" s="74"/>
      <c r="JCQ2" s="74"/>
      <c r="JCR2" s="74"/>
      <c r="JCS2" s="74"/>
      <c r="JCT2" s="74"/>
      <c r="JCU2" s="74"/>
      <c r="JCV2" s="74"/>
      <c r="JCW2" s="74"/>
      <c r="JCX2" s="74"/>
      <c r="JCY2" s="74"/>
      <c r="JCZ2" s="74"/>
      <c r="JDA2" s="74"/>
      <c r="JDB2" s="74"/>
      <c r="JDC2" s="74"/>
      <c r="JDD2" s="74"/>
      <c r="JDE2" s="74"/>
      <c r="JDF2" s="74"/>
      <c r="JDG2" s="74"/>
      <c r="JDH2" s="74"/>
      <c r="JDI2" s="74"/>
      <c r="JDJ2" s="74"/>
      <c r="JDK2" s="74"/>
      <c r="JDL2" s="74"/>
      <c r="JDM2" s="74"/>
      <c r="JDN2" s="74"/>
      <c r="JDO2" s="74"/>
      <c r="JDP2" s="74"/>
      <c r="JDQ2" s="74"/>
      <c r="JDR2" s="74"/>
      <c r="JDS2" s="74"/>
      <c r="JDT2" s="74"/>
      <c r="JDU2" s="74"/>
      <c r="JDV2" s="74"/>
      <c r="JDW2" s="74"/>
      <c r="JDX2" s="74"/>
      <c r="JDY2" s="74"/>
      <c r="JDZ2" s="74"/>
      <c r="JEA2" s="74"/>
      <c r="JEB2" s="74"/>
      <c r="JEC2" s="74"/>
      <c r="JED2" s="74"/>
      <c r="JEE2" s="74"/>
      <c r="JEF2" s="74"/>
      <c r="JEG2" s="74"/>
      <c r="JEH2" s="74"/>
      <c r="JEI2" s="74"/>
      <c r="JEJ2" s="74"/>
      <c r="JEK2" s="74"/>
      <c r="JEL2" s="74"/>
      <c r="JEM2" s="74"/>
      <c r="JEN2" s="74"/>
      <c r="JEO2" s="74"/>
      <c r="JEP2" s="74"/>
      <c r="JEQ2" s="74"/>
      <c r="JER2" s="74"/>
      <c r="JES2" s="74"/>
      <c r="JET2" s="74"/>
      <c r="JEU2" s="74"/>
      <c r="JEV2" s="74"/>
      <c r="JEW2" s="74"/>
      <c r="JEX2" s="74"/>
      <c r="JEY2" s="74"/>
      <c r="JEZ2" s="74"/>
      <c r="JFA2" s="74"/>
      <c r="JFB2" s="74"/>
      <c r="JFC2" s="74"/>
      <c r="JFD2" s="74"/>
      <c r="JFE2" s="74"/>
      <c r="JFF2" s="74"/>
      <c r="JFG2" s="74"/>
      <c r="JFH2" s="74"/>
      <c r="JFI2" s="74"/>
      <c r="JFJ2" s="74"/>
      <c r="JFK2" s="74"/>
      <c r="JFL2" s="74"/>
      <c r="JFM2" s="74"/>
      <c r="JFN2" s="74"/>
      <c r="JFO2" s="74"/>
      <c r="JFP2" s="74"/>
      <c r="JFQ2" s="74"/>
      <c r="JFR2" s="74"/>
      <c r="JFS2" s="74"/>
      <c r="JFT2" s="74"/>
      <c r="JFU2" s="74"/>
      <c r="JFV2" s="74"/>
      <c r="JFW2" s="74"/>
      <c r="JFX2" s="74"/>
      <c r="JFY2" s="74"/>
      <c r="JFZ2" s="74"/>
      <c r="JGA2" s="74"/>
      <c r="JGB2" s="74"/>
      <c r="JGC2" s="74"/>
      <c r="JGD2" s="74"/>
      <c r="JGE2" s="74"/>
      <c r="JGF2" s="74"/>
      <c r="JGG2" s="74"/>
      <c r="JGH2" s="74"/>
      <c r="JGI2" s="74"/>
      <c r="JGJ2" s="74"/>
      <c r="JGK2" s="74"/>
      <c r="JGL2" s="74"/>
      <c r="JGM2" s="74"/>
      <c r="JGN2" s="74"/>
      <c r="JGO2" s="74"/>
      <c r="JGP2" s="74"/>
      <c r="JGQ2" s="74"/>
      <c r="JGR2" s="74"/>
      <c r="JGS2" s="74"/>
      <c r="JGT2" s="74"/>
      <c r="JGU2" s="74"/>
      <c r="JGV2" s="74"/>
      <c r="JGW2" s="74"/>
      <c r="JGX2" s="74"/>
      <c r="JGY2" s="74"/>
      <c r="JGZ2" s="74"/>
      <c r="JHA2" s="74"/>
      <c r="JHB2" s="74"/>
      <c r="JHC2" s="74"/>
      <c r="JHD2" s="74"/>
      <c r="JHE2" s="74"/>
      <c r="JHF2" s="74"/>
      <c r="JHG2" s="74"/>
      <c r="JHH2" s="74"/>
      <c r="JHI2" s="74"/>
      <c r="JHJ2" s="74"/>
      <c r="JHK2" s="74"/>
      <c r="JHL2" s="74"/>
      <c r="JHM2" s="74"/>
      <c r="JHN2" s="74"/>
      <c r="JHO2" s="74"/>
      <c r="JHP2" s="74"/>
      <c r="JHQ2" s="74"/>
      <c r="JHR2" s="74"/>
      <c r="JHS2" s="74"/>
      <c r="JHT2" s="74"/>
      <c r="JHU2" s="74"/>
      <c r="JHV2" s="74"/>
      <c r="JHW2" s="74"/>
      <c r="JHX2" s="74"/>
      <c r="JHY2" s="74"/>
      <c r="JHZ2" s="74"/>
      <c r="JIA2" s="74"/>
      <c r="JIB2" s="74"/>
      <c r="JIC2" s="74"/>
      <c r="JID2" s="74"/>
      <c r="JIE2" s="74"/>
      <c r="JIF2" s="74"/>
      <c r="JIG2" s="74"/>
      <c r="JIH2" s="74"/>
      <c r="JII2" s="74"/>
      <c r="JIJ2" s="74"/>
      <c r="JIK2" s="74"/>
      <c r="JIL2" s="74"/>
      <c r="JIM2" s="74"/>
      <c r="JIN2" s="74"/>
      <c r="JIO2" s="74"/>
      <c r="JIP2" s="74"/>
      <c r="JIQ2" s="74"/>
      <c r="JIR2" s="74"/>
      <c r="JIS2" s="74"/>
      <c r="JIT2" s="74"/>
      <c r="JIU2" s="74"/>
      <c r="JIV2" s="74"/>
      <c r="JIW2" s="74"/>
      <c r="JIX2" s="74"/>
      <c r="JIY2" s="74"/>
      <c r="JIZ2" s="74"/>
      <c r="JJA2" s="74"/>
      <c r="JJB2" s="74"/>
      <c r="JJC2" s="74"/>
      <c r="JJD2" s="74"/>
      <c r="JJE2" s="74"/>
      <c r="JJF2" s="74"/>
      <c r="JJG2" s="74"/>
      <c r="JJH2" s="74"/>
      <c r="JJI2" s="74"/>
      <c r="JJJ2" s="74"/>
      <c r="JJK2" s="74"/>
      <c r="JJL2" s="74"/>
      <c r="JJM2" s="74"/>
      <c r="JJN2" s="74"/>
      <c r="JJO2" s="74"/>
      <c r="JJP2" s="74"/>
      <c r="JJQ2" s="74"/>
      <c r="JJR2" s="74"/>
      <c r="JJS2" s="74"/>
      <c r="JJT2" s="74"/>
      <c r="JJU2" s="74"/>
      <c r="JJV2" s="74"/>
      <c r="JJW2" s="74"/>
      <c r="JJX2" s="74"/>
      <c r="JJY2" s="74"/>
      <c r="JJZ2" s="74"/>
      <c r="JKA2" s="74"/>
      <c r="JKB2" s="74"/>
      <c r="JKC2" s="74"/>
      <c r="JKD2" s="74"/>
      <c r="JKE2" s="74"/>
      <c r="JKF2" s="74"/>
      <c r="JKG2" s="74"/>
      <c r="JKH2" s="74"/>
      <c r="JKI2" s="74"/>
      <c r="JKJ2" s="74"/>
      <c r="JKK2" s="74"/>
      <c r="JKL2" s="74"/>
      <c r="JKM2" s="74"/>
      <c r="JKN2" s="74"/>
      <c r="JKO2" s="74"/>
      <c r="JKP2" s="74"/>
      <c r="JKQ2" s="74"/>
      <c r="JKR2" s="74"/>
      <c r="JKS2" s="74"/>
      <c r="JKT2" s="74"/>
      <c r="JKU2" s="74"/>
      <c r="JKV2" s="74"/>
      <c r="JKW2" s="74"/>
      <c r="JKX2" s="74"/>
      <c r="JKY2" s="74"/>
      <c r="JKZ2" s="74"/>
      <c r="JLA2" s="74"/>
      <c r="JLB2" s="74"/>
      <c r="JLC2" s="74"/>
      <c r="JLD2" s="74"/>
      <c r="JLE2" s="74"/>
      <c r="JLF2" s="74"/>
      <c r="JLG2" s="74"/>
      <c r="JLH2" s="74"/>
      <c r="JLI2" s="74"/>
      <c r="JLJ2" s="74"/>
      <c r="JLK2" s="74"/>
      <c r="JLL2" s="74"/>
      <c r="JLM2" s="74"/>
      <c r="JLN2" s="74"/>
      <c r="JLO2" s="74"/>
      <c r="JLP2" s="74"/>
      <c r="JLQ2" s="74"/>
      <c r="JLR2" s="74"/>
      <c r="JLS2" s="74"/>
      <c r="JLT2" s="74"/>
      <c r="JLU2" s="74"/>
      <c r="JLV2" s="74"/>
      <c r="JLW2" s="74"/>
      <c r="JLX2" s="74"/>
      <c r="JLY2" s="74"/>
      <c r="JLZ2" s="74"/>
      <c r="JMA2" s="74"/>
      <c r="JMB2" s="74"/>
      <c r="JMC2" s="74"/>
      <c r="JMD2" s="74"/>
      <c r="JME2" s="74"/>
      <c r="JMF2" s="74"/>
      <c r="JMG2" s="74"/>
      <c r="JMH2" s="74"/>
      <c r="JMI2" s="74"/>
      <c r="JMJ2" s="74"/>
      <c r="JMK2" s="74"/>
      <c r="JML2" s="74"/>
      <c r="JMM2" s="74"/>
      <c r="JMN2" s="74"/>
      <c r="JMO2" s="74"/>
      <c r="JMP2" s="74"/>
      <c r="JMQ2" s="74"/>
      <c r="JMR2" s="74"/>
      <c r="JMS2" s="74"/>
      <c r="JMT2" s="74"/>
      <c r="JMU2" s="74"/>
      <c r="JMV2" s="74"/>
      <c r="JMW2" s="74"/>
      <c r="JMX2" s="74"/>
      <c r="JMY2" s="74"/>
      <c r="JMZ2" s="74"/>
      <c r="JNA2" s="74"/>
      <c r="JNB2" s="74"/>
      <c r="JNC2" s="74"/>
      <c r="JND2" s="74"/>
      <c r="JNE2" s="74"/>
      <c r="JNF2" s="74"/>
      <c r="JNG2" s="74"/>
      <c r="JNH2" s="74"/>
      <c r="JNI2" s="74"/>
      <c r="JNJ2" s="74"/>
      <c r="JNK2" s="74"/>
      <c r="JNL2" s="74"/>
      <c r="JNM2" s="74"/>
      <c r="JNN2" s="74"/>
      <c r="JNO2" s="74"/>
      <c r="JNP2" s="74"/>
      <c r="JNQ2" s="74"/>
      <c r="JNR2" s="74"/>
      <c r="JNS2" s="74"/>
      <c r="JNT2" s="74"/>
      <c r="JNU2" s="74"/>
      <c r="JNV2" s="74"/>
      <c r="JNW2" s="74"/>
      <c r="JNX2" s="74"/>
      <c r="JNY2" s="74"/>
      <c r="JNZ2" s="74"/>
      <c r="JOA2" s="74"/>
      <c r="JOB2" s="74"/>
      <c r="JOC2" s="74"/>
      <c r="JOD2" s="74"/>
      <c r="JOE2" s="74"/>
      <c r="JOF2" s="74"/>
      <c r="JOG2" s="74"/>
      <c r="JOH2" s="74"/>
      <c r="JOI2" s="74"/>
      <c r="JOJ2" s="74"/>
      <c r="JOK2" s="74"/>
      <c r="JOL2" s="74"/>
      <c r="JOM2" s="74"/>
      <c r="JON2" s="74"/>
      <c r="JOO2" s="74"/>
      <c r="JOP2" s="74"/>
      <c r="JOQ2" s="74"/>
      <c r="JOR2" s="74"/>
      <c r="JOS2" s="74"/>
      <c r="JOT2" s="74"/>
      <c r="JOU2" s="74"/>
      <c r="JOV2" s="74"/>
      <c r="JOW2" s="74"/>
      <c r="JOX2" s="74"/>
      <c r="JOY2" s="74"/>
      <c r="JOZ2" s="74"/>
      <c r="JPA2" s="74"/>
      <c r="JPB2" s="74"/>
      <c r="JPC2" s="74"/>
      <c r="JPD2" s="74"/>
      <c r="JPE2" s="74"/>
      <c r="JPF2" s="74"/>
      <c r="JPG2" s="74"/>
      <c r="JPH2" s="74"/>
      <c r="JPI2" s="74"/>
      <c r="JPJ2" s="74"/>
      <c r="JPK2" s="74"/>
      <c r="JPL2" s="74"/>
      <c r="JPM2" s="74"/>
      <c r="JPN2" s="74"/>
      <c r="JPO2" s="74"/>
      <c r="JPP2" s="74"/>
      <c r="JPQ2" s="74"/>
      <c r="JPR2" s="74"/>
      <c r="JPS2" s="74"/>
      <c r="JPT2" s="74"/>
      <c r="JPU2" s="74"/>
      <c r="JPV2" s="74"/>
      <c r="JPW2" s="74"/>
      <c r="JPX2" s="74"/>
      <c r="JPY2" s="74"/>
      <c r="JPZ2" s="74"/>
      <c r="JQA2" s="74"/>
      <c r="JQB2" s="74"/>
      <c r="JQC2" s="74"/>
      <c r="JQD2" s="74"/>
      <c r="JQE2" s="74"/>
      <c r="JQF2" s="74"/>
      <c r="JQG2" s="74"/>
      <c r="JQH2" s="74"/>
      <c r="JQI2" s="74"/>
      <c r="JQJ2" s="74"/>
      <c r="JQK2" s="74"/>
      <c r="JQL2" s="74"/>
      <c r="JQM2" s="74"/>
      <c r="JQN2" s="74"/>
      <c r="JQO2" s="74"/>
      <c r="JQP2" s="74"/>
      <c r="JQQ2" s="74"/>
      <c r="JQR2" s="74"/>
      <c r="JQS2" s="74"/>
      <c r="JQT2" s="74"/>
      <c r="JQU2" s="74"/>
      <c r="JQV2" s="74"/>
      <c r="JQW2" s="74"/>
      <c r="JQX2" s="74"/>
      <c r="JQY2" s="74"/>
      <c r="JQZ2" s="74"/>
      <c r="JRA2" s="74"/>
      <c r="JRB2" s="74"/>
      <c r="JRC2" s="74"/>
      <c r="JRD2" s="74"/>
      <c r="JRE2" s="74"/>
      <c r="JRF2" s="74"/>
      <c r="JRG2" s="74"/>
      <c r="JRH2" s="74"/>
      <c r="JRI2" s="74"/>
      <c r="JRJ2" s="74"/>
      <c r="JRK2" s="74"/>
      <c r="JRL2" s="74"/>
      <c r="JRM2" s="74"/>
      <c r="JRN2" s="74"/>
      <c r="JRO2" s="74"/>
      <c r="JRP2" s="74"/>
      <c r="JRQ2" s="74"/>
      <c r="JRR2" s="74"/>
      <c r="JRS2" s="74"/>
      <c r="JRT2" s="74"/>
      <c r="JRU2" s="74"/>
      <c r="JRV2" s="74"/>
      <c r="JRW2" s="74"/>
      <c r="JRX2" s="74"/>
      <c r="JRY2" s="74"/>
      <c r="JRZ2" s="74"/>
      <c r="JSA2" s="74"/>
      <c r="JSB2" s="74"/>
      <c r="JSC2" s="74"/>
      <c r="JSD2" s="74"/>
      <c r="JSE2" s="74"/>
      <c r="JSF2" s="74"/>
      <c r="JSG2" s="74"/>
      <c r="JSH2" s="74"/>
      <c r="JSI2" s="74"/>
      <c r="JSJ2" s="74"/>
      <c r="JSK2" s="74"/>
      <c r="JSL2" s="74"/>
      <c r="JSM2" s="74"/>
      <c r="JSN2" s="74"/>
      <c r="JSO2" s="74"/>
      <c r="JSP2" s="74"/>
      <c r="JSQ2" s="74"/>
      <c r="JSR2" s="74"/>
      <c r="JSS2" s="74"/>
      <c r="JST2" s="74"/>
      <c r="JSU2" s="74"/>
      <c r="JSV2" s="74"/>
      <c r="JSW2" s="74"/>
      <c r="JSX2" s="74"/>
      <c r="JSY2" s="74"/>
      <c r="JSZ2" s="74"/>
      <c r="JTA2" s="74"/>
      <c r="JTB2" s="74"/>
      <c r="JTC2" s="74"/>
      <c r="JTD2" s="74"/>
      <c r="JTE2" s="74"/>
      <c r="JTF2" s="74"/>
      <c r="JTG2" s="74"/>
      <c r="JTH2" s="74"/>
      <c r="JTI2" s="74"/>
      <c r="JTJ2" s="74"/>
      <c r="JTK2" s="74"/>
      <c r="JTL2" s="74"/>
      <c r="JTM2" s="74"/>
      <c r="JTN2" s="74"/>
      <c r="JTO2" s="74"/>
      <c r="JTP2" s="74"/>
      <c r="JTQ2" s="74"/>
      <c r="JTR2" s="74"/>
      <c r="JTS2" s="74"/>
      <c r="JTT2" s="74"/>
      <c r="JTU2" s="74"/>
      <c r="JTV2" s="74"/>
      <c r="JTW2" s="74"/>
      <c r="JTX2" s="74"/>
      <c r="JTY2" s="74"/>
      <c r="JTZ2" s="74"/>
      <c r="JUA2" s="74"/>
      <c r="JUB2" s="74"/>
      <c r="JUC2" s="74"/>
      <c r="JUD2" s="74"/>
      <c r="JUE2" s="74"/>
      <c r="JUF2" s="74"/>
      <c r="JUG2" s="74"/>
      <c r="JUH2" s="74"/>
      <c r="JUI2" s="74"/>
      <c r="JUJ2" s="74"/>
      <c r="JUK2" s="74"/>
      <c r="JUL2" s="74"/>
      <c r="JUM2" s="74"/>
      <c r="JUN2" s="74"/>
      <c r="JUO2" s="74"/>
      <c r="JUP2" s="74"/>
      <c r="JUQ2" s="74"/>
      <c r="JUR2" s="74"/>
      <c r="JUS2" s="74"/>
      <c r="JUT2" s="74"/>
      <c r="JUU2" s="74"/>
      <c r="JUV2" s="74"/>
      <c r="JUW2" s="74"/>
      <c r="JUX2" s="74"/>
      <c r="JUY2" s="74"/>
      <c r="JUZ2" s="74"/>
      <c r="JVA2" s="74"/>
      <c r="JVB2" s="74"/>
      <c r="JVC2" s="74"/>
      <c r="JVD2" s="74"/>
      <c r="JVE2" s="74"/>
      <c r="JVF2" s="74"/>
      <c r="JVG2" s="74"/>
      <c r="JVH2" s="74"/>
      <c r="JVI2" s="74"/>
      <c r="JVJ2" s="74"/>
      <c r="JVK2" s="74"/>
      <c r="JVL2" s="74"/>
      <c r="JVM2" s="74"/>
      <c r="JVN2" s="74"/>
      <c r="JVO2" s="74"/>
      <c r="JVP2" s="74"/>
      <c r="JVQ2" s="74"/>
      <c r="JVR2" s="74"/>
      <c r="JVS2" s="74"/>
      <c r="JVT2" s="74"/>
      <c r="JVU2" s="74"/>
      <c r="JVV2" s="74"/>
      <c r="JVW2" s="74"/>
      <c r="JVX2" s="74"/>
      <c r="JVY2" s="74"/>
      <c r="JVZ2" s="74"/>
      <c r="JWA2" s="74"/>
      <c r="JWB2" s="74"/>
      <c r="JWC2" s="74"/>
      <c r="JWD2" s="74"/>
      <c r="JWE2" s="74"/>
      <c r="JWF2" s="74"/>
      <c r="JWG2" s="74"/>
      <c r="JWH2" s="74"/>
      <c r="JWI2" s="74"/>
      <c r="JWJ2" s="74"/>
      <c r="JWK2" s="74"/>
      <c r="JWL2" s="74"/>
      <c r="JWM2" s="74"/>
      <c r="JWN2" s="74"/>
      <c r="JWO2" s="74"/>
      <c r="JWP2" s="74"/>
      <c r="JWQ2" s="74"/>
      <c r="JWR2" s="74"/>
      <c r="JWS2" s="74"/>
      <c r="JWT2" s="74"/>
      <c r="JWU2" s="74"/>
      <c r="JWV2" s="74"/>
      <c r="JWW2" s="74"/>
      <c r="JWX2" s="74"/>
      <c r="JWY2" s="74"/>
      <c r="JWZ2" s="74"/>
      <c r="JXA2" s="74"/>
      <c r="JXB2" s="74"/>
      <c r="JXC2" s="74"/>
      <c r="JXD2" s="74"/>
      <c r="JXE2" s="74"/>
      <c r="JXF2" s="74"/>
      <c r="JXG2" s="74"/>
      <c r="JXH2" s="74"/>
      <c r="JXI2" s="74"/>
      <c r="JXJ2" s="74"/>
      <c r="JXK2" s="74"/>
      <c r="JXL2" s="74"/>
      <c r="JXM2" s="74"/>
      <c r="JXN2" s="74"/>
      <c r="JXO2" s="74"/>
      <c r="JXP2" s="74"/>
      <c r="JXQ2" s="74"/>
      <c r="JXR2" s="74"/>
      <c r="JXS2" s="74"/>
      <c r="JXT2" s="74"/>
      <c r="JXU2" s="74"/>
      <c r="JXV2" s="74"/>
      <c r="JXW2" s="74"/>
      <c r="JXX2" s="74"/>
      <c r="JXY2" s="74"/>
      <c r="JXZ2" s="74"/>
      <c r="JYA2" s="74"/>
      <c r="JYB2" s="74"/>
      <c r="JYC2" s="74"/>
      <c r="JYD2" s="74"/>
      <c r="JYE2" s="74"/>
      <c r="JYF2" s="74"/>
      <c r="JYG2" s="74"/>
      <c r="JYH2" s="74"/>
      <c r="JYI2" s="74"/>
      <c r="JYJ2" s="74"/>
      <c r="JYK2" s="74"/>
      <c r="JYL2" s="74"/>
      <c r="JYM2" s="74"/>
      <c r="JYN2" s="74"/>
      <c r="JYO2" s="74"/>
      <c r="JYP2" s="74"/>
      <c r="JYQ2" s="74"/>
      <c r="JYR2" s="74"/>
      <c r="JYS2" s="74"/>
      <c r="JYT2" s="74"/>
      <c r="JYU2" s="74"/>
      <c r="JYV2" s="74"/>
      <c r="JYW2" s="74"/>
      <c r="JYX2" s="74"/>
      <c r="JYY2" s="74"/>
      <c r="JYZ2" s="74"/>
      <c r="JZA2" s="74"/>
      <c r="JZB2" s="74"/>
      <c r="JZC2" s="74"/>
      <c r="JZD2" s="74"/>
      <c r="JZE2" s="74"/>
      <c r="JZF2" s="74"/>
      <c r="JZG2" s="74"/>
      <c r="JZH2" s="74"/>
      <c r="JZI2" s="74"/>
      <c r="JZJ2" s="74"/>
      <c r="JZK2" s="74"/>
      <c r="JZL2" s="74"/>
      <c r="JZM2" s="74"/>
      <c r="JZN2" s="74"/>
      <c r="JZO2" s="74"/>
      <c r="JZP2" s="74"/>
      <c r="JZQ2" s="74"/>
      <c r="JZR2" s="74"/>
      <c r="JZS2" s="74"/>
      <c r="JZT2" s="74"/>
      <c r="JZU2" s="74"/>
      <c r="JZV2" s="74"/>
      <c r="JZW2" s="74"/>
      <c r="JZX2" s="74"/>
      <c r="JZY2" s="74"/>
      <c r="JZZ2" s="74"/>
      <c r="KAA2" s="74"/>
      <c r="KAB2" s="74"/>
      <c r="KAC2" s="74"/>
      <c r="KAD2" s="74"/>
      <c r="KAE2" s="74"/>
      <c r="KAF2" s="74"/>
      <c r="KAG2" s="74"/>
      <c r="KAH2" s="74"/>
      <c r="KAI2" s="74"/>
      <c r="KAJ2" s="74"/>
      <c r="KAK2" s="74"/>
      <c r="KAL2" s="74"/>
      <c r="KAM2" s="74"/>
      <c r="KAN2" s="74"/>
      <c r="KAO2" s="74"/>
      <c r="KAP2" s="74"/>
      <c r="KAQ2" s="74"/>
      <c r="KAR2" s="74"/>
      <c r="KAS2" s="74"/>
      <c r="KAT2" s="74"/>
      <c r="KAU2" s="74"/>
      <c r="KAV2" s="74"/>
      <c r="KAW2" s="74"/>
      <c r="KAX2" s="74"/>
      <c r="KAY2" s="74"/>
      <c r="KAZ2" s="74"/>
      <c r="KBA2" s="74"/>
      <c r="KBB2" s="74"/>
      <c r="KBC2" s="74"/>
      <c r="KBD2" s="74"/>
      <c r="KBE2" s="74"/>
      <c r="KBF2" s="74"/>
      <c r="KBG2" s="74"/>
      <c r="KBH2" s="74"/>
      <c r="KBI2" s="74"/>
      <c r="KBJ2" s="74"/>
      <c r="KBK2" s="74"/>
      <c r="KBL2" s="74"/>
      <c r="KBM2" s="74"/>
      <c r="KBN2" s="74"/>
      <c r="KBO2" s="74"/>
      <c r="KBP2" s="74"/>
      <c r="KBQ2" s="74"/>
      <c r="KBR2" s="74"/>
      <c r="KBS2" s="74"/>
      <c r="KBT2" s="74"/>
      <c r="KBU2" s="74"/>
      <c r="KBV2" s="74"/>
      <c r="KBW2" s="74"/>
      <c r="KBX2" s="74"/>
      <c r="KBY2" s="74"/>
      <c r="KBZ2" s="74"/>
      <c r="KCA2" s="74"/>
      <c r="KCB2" s="74"/>
      <c r="KCC2" s="74"/>
      <c r="KCD2" s="74"/>
      <c r="KCE2" s="74"/>
      <c r="KCF2" s="74"/>
      <c r="KCG2" s="74"/>
      <c r="KCH2" s="74"/>
      <c r="KCI2" s="74"/>
      <c r="KCJ2" s="74"/>
      <c r="KCK2" s="74"/>
      <c r="KCL2" s="74"/>
      <c r="KCM2" s="74"/>
      <c r="KCN2" s="74"/>
      <c r="KCO2" s="74"/>
      <c r="KCP2" s="74"/>
      <c r="KCQ2" s="74"/>
      <c r="KCR2" s="74"/>
      <c r="KCS2" s="74"/>
      <c r="KCT2" s="74"/>
      <c r="KCU2" s="74"/>
      <c r="KCV2" s="74"/>
      <c r="KCW2" s="74"/>
      <c r="KCX2" s="74"/>
      <c r="KCY2" s="74"/>
      <c r="KCZ2" s="74"/>
      <c r="KDA2" s="74"/>
      <c r="KDB2" s="74"/>
      <c r="KDC2" s="74"/>
      <c r="KDD2" s="74"/>
      <c r="KDE2" s="74"/>
      <c r="KDF2" s="74"/>
      <c r="KDG2" s="74"/>
      <c r="KDH2" s="74"/>
      <c r="KDI2" s="74"/>
      <c r="KDJ2" s="74"/>
      <c r="KDK2" s="74"/>
      <c r="KDL2" s="74"/>
      <c r="KDM2" s="74"/>
      <c r="KDN2" s="74"/>
      <c r="KDO2" s="74"/>
      <c r="KDP2" s="74"/>
      <c r="KDQ2" s="74"/>
      <c r="KDR2" s="74"/>
      <c r="KDS2" s="74"/>
      <c r="KDT2" s="74"/>
      <c r="KDU2" s="74"/>
      <c r="KDV2" s="74"/>
      <c r="KDW2" s="74"/>
      <c r="KDX2" s="74"/>
      <c r="KDY2" s="74"/>
      <c r="KDZ2" s="74"/>
      <c r="KEA2" s="74"/>
      <c r="KEB2" s="74"/>
      <c r="KEC2" s="74"/>
      <c r="KED2" s="74"/>
      <c r="KEE2" s="74"/>
      <c r="KEF2" s="74"/>
      <c r="KEG2" s="74"/>
      <c r="KEH2" s="74"/>
      <c r="KEI2" s="74"/>
      <c r="KEJ2" s="74"/>
      <c r="KEK2" s="74"/>
      <c r="KEL2" s="74"/>
      <c r="KEM2" s="74"/>
      <c r="KEN2" s="74"/>
      <c r="KEO2" s="74"/>
      <c r="KEP2" s="74"/>
      <c r="KEQ2" s="74"/>
      <c r="KER2" s="74"/>
      <c r="KES2" s="74"/>
      <c r="KET2" s="74"/>
      <c r="KEU2" s="74"/>
      <c r="KEV2" s="74"/>
      <c r="KEW2" s="74"/>
      <c r="KEX2" s="74"/>
      <c r="KEY2" s="74"/>
      <c r="KEZ2" s="74"/>
      <c r="KFA2" s="74"/>
      <c r="KFB2" s="74"/>
      <c r="KFC2" s="74"/>
      <c r="KFD2" s="74"/>
      <c r="KFE2" s="74"/>
      <c r="KFF2" s="74"/>
      <c r="KFG2" s="74"/>
      <c r="KFH2" s="74"/>
      <c r="KFI2" s="74"/>
      <c r="KFJ2" s="74"/>
      <c r="KFK2" s="74"/>
      <c r="KFL2" s="74"/>
      <c r="KFM2" s="74"/>
      <c r="KFN2" s="74"/>
      <c r="KFO2" s="74"/>
      <c r="KFP2" s="74"/>
      <c r="KFQ2" s="74"/>
      <c r="KFR2" s="74"/>
      <c r="KFS2" s="74"/>
      <c r="KFT2" s="74"/>
      <c r="KFU2" s="74"/>
      <c r="KFV2" s="74"/>
      <c r="KFW2" s="74"/>
      <c r="KFX2" s="74"/>
      <c r="KFY2" s="74"/>
      <c r="KFZ2" s="74"/>
      <c r="KGA2" s="74"/>
      <c r="KGB2" s="74"/>
      <c r="KGC2" s="74"/>
      <c r="KGD2" s="74"/>
      <c r="KGE2" s="74"/>
      <c r="KGF2" s="74"/>
      <c r="KGG2" s="74"/>
      <c r="KGH2" s="74"/>
      <c r="KGI2" s="74"/>
      <c r="KGJ2" s="74"/>
      <c r="KGK2" s="74"/>
      <c r="KGL2" s="74"/>
      <c r="KGM2" s="74"/>
      <c r="KGN2" s="74"/>
      <c r="KGO2" s="74"/>
      <c r="KGP2" s="74"/>
      <c r="KGQ2" s="74"/>
      <c r="KGR2" s="74"/>
      <c r="KGS2" s="74"/>
      <c r="KGT2" s="74"/>
      <c r="KGU2" s="74"/>
      <c r="KGV2" s="74"/>
      <c r="KGW2" s="74"/>
      <c r="KGX2" s="74"/>
      <c r="KGY2" s="74"/>
      <c r="KGZ2" s="74"/>
      <c r="KHA2" s="74"/>
      <c r="KHB2" s="74"/>
      <c r="KHC2" s="74"/>
      <c r="KHD2" s="74"/>
      <c r="KHE2" s="74"/>
      <c r="KHF2" s="74"/>
      <c r="KHG2" s="74"/>
      <c r="KHH2" s="74"/>
      <c r="KHI2" s="74"/>
      <c r="KHJ2" s="74"/>
      <c r="KHK2" s="74"/>
      <c r="KHL2" s="74"/>
      <c r="KHM2" s="74"/>
      <c r="KHN2" s="74"/>
      <c r="KHO2" s="74"/>
      <c r="KHP2" s="74"/>
      <c r="KHQ2" s="74"/>
      <c r="KHR2" s="74"/>
      <c r="KHS2" s="74"/>
      <c r="KHT2" s="74"/>
      <c r="KHU2" s="74"/>
      <c r="KHV2" s="74"/>
      <c r="KHW2" s="74"/>
      <c r="KHX2" s="74"/>
      <c r="KHY2" s="74"/>
      <c r="KHZ2" s="74"/>
      <c r="KIA2" s="74"/>
      <c r="KIB2" s="74"/>
      <c r="KIC2" s="74"/>
      <c r="KID2" s="74"/>
      <c r="KIE2" s="74"/>
      <c r="KIF2" s="74"/>
      <c r="KIG2" s="74"/>
      <c r="KIH2" s="74"/>
      <c r="KII2" s="74"/>
      <c r="KIJ2" s="74"/>
      <c r="KIK2" s="74"/>
      <c r="KIL2" s="74"/>
      <c r="KIM2" s="74"/>
      <c r="KIN2" s="74"/>
      <c r="KIO2" s="74"/>
      <c r="KIP2" s="74"/>
      <c r="KIQ2" s="74"/>
      <c r="KIR2" s="74"/>
      <c r="KIS2" s="74"/>
      <c r="KIT2" s="74"/>
      <c r="KIU2" s="74"/>
      <c r="KIV2" s="74"/>
      <c r="KIW2" s="74"/>
      <c r="KIX2" s="74"/>
      <c r="KIY2" s="74"/>
      <c r="KIZ2" s="74"/>
      <c r="KJA2" s="74"/>
      <c r="KJB2" s="74"/>
      <c r="KJC2" s="74"/>
      <c r="KJD2" s="74"/>
      <c r="KJE2" s="74"/>
      <c r="KJF2" s="74"/>
      <c r="KJG2" s="74"/>
      <c r="KJH2" s="74"/>
      <c r="KJI2" s="74"/>
      <c r="KJJ2" s="74"/>
      <c r="KJK2" s="74"/>
      <c r="KJL2" s="74"/>
      <c r="KJM2" s="74"/>
      <c r="KJN2" s="74"/>
      <c r="KJO2" s="74"/>
      <c r="KJP2" s="74"/>
      <c r="KJQ2" s="74"/>
      <c r="KJR2" s="74"/>
      <c r="KJS2" s="74"/>
      <c r="KJT2" s="74"/>
      <c r="KJU2" s="74"/>
      <c r="KJV2" s="74"/>
      <c r="KJW2" s="74"/>
      <c r="KJX2" s="74"/>
      <c r="KJY2" s="74"/>
      <c r="KJZ2" s="74"/>
      <c r="KKA2" s="74"/>
      <c r="KKB2" s="74"/>
      <c r="KKC2" s="74"/>
      <c r="KKD2" s="74"/>
      <c r="KKE2" s="74"/>
      <c r="KKF2" s="74"/>
      <c r="KKG2" s="74"/>
      <c r="KKH2" s="74"/>
      <c r="KKI2" s="74"/>
      <c r="KKJ2" s="74"/>
      <c r="KKK2" s="74"/>
      <c r="KKL2" s="74"/>
      <c r="KKM2" s="74"/>
      <c r="KKN2" s="74"/>
      <c r="KKO2" s="74"/>
      <c r="KKP2" s="74"/>
      <c r="KKQ2" s="74"/>
      <c r="KKR2" s="74"/>
      <c r="KKS2" s="74"/>
      <c r="KKT2" s="74"/>
      <c r="KKU2" s="74"/>
      <c r="KKV2" s="74"/>
      <c r="KKW2" s="74"/>
      <c r="KKX2" s="74"/>
      <c r="KKY2" s="74"/>
      <c r="KKZ2" s="74"/>
      <c r="KLA2" s="74"/>
      <c r="KLB2" s="74"/>
      <c r="KLC2" s="74"/>
      <c r="KLD2" s="74"/>
      <c r="KLE2" s="74"/>
      <c r="KLF2" s="74"/>
      <c r="KLG2" s="74"/>
      <c r="KLH2" s="74"/>
      <c r="KLI2" s="74"/>
      <c r="KLJ2" s="74"/>
      <c r="KLK2" s="74"/>
      <c r="KLL2" s="74"/>
      <c r="KLM2" s="74"/>
      <c r="KLN2" s="74"/>
      <c r="KLO2" s="74"/>
      <c r="KLP2" s="74"/>
      <c r="KLQ2" s="74"/>
      <c r="KLR2" s="74"/>
      <c r="KLS2" s="74"/>
      <c r="KLT2" s="74"/>
      <c r="KLU2" s="74"/>
      <c r="KLV2" s="74"/>
      <c r="KLW2" s="74"/>
      <c r="KLX2" s="74"/>
      <c r="KLY2" s="74"/>
      <c r="KLZ2" s="74"/>
      <c r="KMA2" s="74"/>
      <c r="KMB2" s="74"/>
      <c r="KMC2" s="74"/>
      <c r="KMD2" s="74"/>
      <c r="KME2" s="74"/>
      <c r="KMF2" s="74"/>
      <c r="KMG2" s="74"/>
      <c r="KMH2" s="74"/>
      <c r="KMI2" s="74"/>
      <c r="KMJ2" s="74"/>
      <c r="KMK2" s="74"/>
      <c r="KML2" s="74"/>
      <c r="KMM2" s="74"/>
      <c r="KMN2" s="74"/>
      <c r="KMO2" s="74"/>
      <c r="KMP2" s="74"/>
      <c r="KMQ2" s="74"/>
      <c r="KMR2" s="74"/>
      <c r="KMS2" s="74"/>
      <c r="KMT2" s="74"/>
      <c r="KMU2" s="74"/>
      <c r="KMV2" s="74"/>
      <c r="KMW2" s="74"/>
      <c r="KMX2" s="74"/>
      <c r="KMY2" s="74"/>
      <c r="KMZ2" s="74"/>
      <c r="KNA2" s="74"/>
      <c r="KNB2" s="74"/>
      <c r="KNC2" s="74"/>
      <c r="KND2" s="74"/>
      <c r="KNE2" s="74"/>
      <c r="KNF2" s="74"/>
      <c r="KNG2" s="74"/>
      <c r="KNH2" s="74"/>
      <c r="KNI2" s="74"/>
      <c r="KNJ2" s="74"/>
      <c r="KNK2" s="74"/>
      <c r="KNL2" s="74"/>
      <c r="KNM2" s="74"/>
      <c r="KNN2" s="74"/>
      <c r="KNO2" s="74"/>
      <c r="KNP2" s="74"/>
      <c r="KNQ2" s="74"/>
      <c r="KNR2" s="74"/>
      <c r="KNS2" s="74"/>
      <c r="KNT2" s="74"/>
      <c r="KNU2" s="74"/>
      <c r="KNV2" s="74"/>
      <c r="KNW2" s="74"/>
      <c r="KNX2" s="74"/>
      <c r="KNY2" s="74"/>
      <c r="KNZ2" s="74"/>
      <c r="KOA2" s="74"/>
      <c r="KOB2" s="74"/>
      <c r="KOC2" s="74"/>
      <c r="KOD2" s="74"/>
      <c r="KOE2" s="74"/>
      <c r="KOF2" s="74"/>
      <c r="KOG2" s="74"/>
      <c r="KOH2" s="74"/>
      <c r="KOI2" s="74"/>
      <c r="KOJ2" s="74"/>
      <c r="KOK2" s="74"/>
      <c r="KOL2" s="74"/>
      <c r="KOM2" s="74"/>
      <c r="KON2" s="74"/>
      <c r="KOO2" s="74"/>
      <c r="KOP2" s="74"/>
      <c r="KOQ2" s="74"/>
      <c r="KOR2" s="74"/>
      <c r="KOS2" s="74"/>
      <c r="KOT2" s="74"/>
      <c r="KOU2" s="74"/>
      <c r="KOV2" s="74"/>
      <c r="KOW2" s="74"/>
      <c r="KOX2" s="74"/>
      <c r="KOY2" s="74"/>
      <c r="KOZ2" s="74"/>
      <c r="KPA2" s="74"/>
      <c r="KPB2" s="74"/>
      <c r="KPC2" s="74"/>
      <c r="KPD2" s="74"/>
      <c r="KPE2" s="74"/>
      <c r="KPF2" s="74"/>
      <c r="KPG2" s="74"/>
      <c r="KPH2" s="74"/>
      <c r="KPI2" s="74"/>
      <c r="KPJ2" s="74"/>
      <c r="KPK2" s="74"/>
      <c r="KPL2" s="74"/>
      <c r="KPM2" s="74"/>
      <c r="KPN2" s="74"/>
      <c r="KPO2" s="74"/>
      <c r="KPP2" s="74"/>
      <c r="KPQ2" s="74"/>
      <c r="KPR2" s="74"/>
      <c r="KPS2" s="74"/>
      <c r="KPT2" s="74"/>
      <c r="KPU2" s="74"/>
      <c r="KPV2" s="74"/>
      <c r="KPW2" s="74"/>
      <c r="KPX2" s="74"/>
      <c r="KPY2" s="74"/>
      <c r="KPZ2" s="74"/>
      <c r="KQA2" s="74"/>
      <c r="KQB2" s="74"/>
      <c r="KQC2" s="74"/>
      <c r="KQD2" s="74"/>
      <c r="KQE2" s="74"/>
      <c r="KQF2" s="74"/>
      <c r="KQG2" s="74"/>
      <c r="KQH2" s="74"/>
      <c r="KQI2" s="74"/>
      <c r="KQJ2" s="74"/>
      <c r="KQK2" s="74"/>
      <c r="KQL2" s="74"/>
      <c r="KQM2" s="74"/>
      <c r="KQN2" s="74"/>
      <c r="KQO2" s="74"/>
      <c r="KQP2" s="74"/>
      <c r="KQQ2" s="74"/>
      <c r="KQR2" s="74"/>
      <c r="KQS2" s="74"/>
      <c r="KQT2" s="74"/>
      <c r="KQU2" s="74"/>
      <c r="KQV2" s="74"/>
      <c r="KQW2" s="74"/>
      <c r="KQX2" s="74"/>
      <c r="KQY2" s="74"/>
      <c r="KQZ2" s="74"/>
      <c r="KRA2" s="74"/>
      <c r="KRB2" s="74"/>
      <c r="KRC2" s="74"/>
      <c r="KRD2" s="74"/>
      <c r="KRE2" s="74"/>
      <c r="KRF2" s="74"/>
      <c r="KRG2" s="74"/>
      <c r="KRH2" s="74"/>
      <c r="KRI2" s="74"/>
      <c r="KRJ2" s="74"/>
      <c r="KRK2" s="74"/>
      <c r="KRL2" s="74"/>
      <c r="KRM2" s="74"/>
      <c r="KRN2" s="74"/>
      <c r="KRO2" s="74"/>
      <c r="KRP2" s="74"/>
      <c r="KRQ2" s="74"/>
      <c r="KRR2" s="74"/>
      <c r="KRS2" s="74"/>
      <c r="KRT2" s="74"/>
      <c r="KRU2" s="74"/>
      <c r="KRV2" s="74"/>
      <c r="KRW2" s="74"/>
      <c r="KRX2" s="74"/>
      <c r="KRY2" s="74"/>
      <c r="KRZ2" s="74"/>
      <c r="KSA2" s="74"/>
      <c r="KSB2" s="74"/>
      <c r="KSC2" s="74"/>
      <c r="KSD2" s="74"/>
      <c r="KSE2" s="74"/>
      <c r="KSF2" s="74"/>
      <c r="KSG2" s="74"/>
      <c r="KSH2" s="74"/>
      <c r="KSI2" s="74"/>
      <c r="KSJ2" s="74"/>
      <c r="KSK2" s="74"/>
      <c r="KSL2" s="74"/>
      <c r="KSM2" s="74"/>
      <c r="KSN2" s="74"/>
      <c r="KSO2" s="74"/>
      <c r="KSP2" s="74"/>
      <c r="KSQ2" s="74"/>
      <c r="KSR2" s="74"/>
      <c r="KSS2" s="74"/>
      <c r="KST2" s="74"/>
      <c r="KSU2" s="74"/>
      <c r="KSV2" s="74"/>
      <c r="KSW2" s="74"/>
      <c r="KSX2" s="74"/>
      <c r="KSY2" s="74"/>
      <c r="KSZ2" s="74"/>
      <c r="KTA2" s="74"/>
      <c r="KTB2" s="74"/>
      <c r="KTC2" s="74"/>
      <c r="KTD2" s="74"/>
      <c r="KTE2" s="74"/>
      <c r="KTF2" s="74"/>
      <c r="KTG2" s="74"/>
      <c r="KTH2" s="74"/>
      <c r="KTI2" s="74"/>
      <c r="KTJ2" s="74"/>
      <c r="KTK2" s="74"/>
      <c r="KTL2" s="74"/>
      <c r="KTM2" s="74"/>
      <c r="KTN2" s="74"/>
      <c r="KTO2" s="74"/>
      <c r="KTP2" s="74"/>
      <c r="KTQ2" s="74"/>
      <c r="KTR2" s="74"/>
      <c r="KTS2" s="74"/>
      <c r="KTT2" s="74"/>
      <c r="KTU2" s="74"/>
      <c r="KTV2" s="74"/>
      <c r="KTW2" s="74"/>
      <c r="KTX2" s="74"/>
      <c r="KTY2" s="74"/>
      <c r="KTZ2" s="74"/>
      <c r="KUA2" s="74"/>
      <c r="KUB2" s="74"/>
      <c r="KUC2" s="74"/>
      <c r="KUD2" s="74"/>
      <c r="KUE2" s="74"/>
      <c r="KUF2" s="74"/>
      <c r="KUG2" s="74"/>
      <c r="KUH2" s="74"/>
      <c r="KUI2" s="74"/>
      <c r="KUJ2" s="74"/>
      <c r="KUK2" s="74"/>
      <c r="KUL2" s="74"/>
      <c r="KUM2" s="74"/>
      <c r="KUN2" s="74"/>
      <c r="KUO2" s="74"/>
      <c r="KUP2" s="74"/>
      <c r="KUQ2" s="74"/>
      <c r="KUR2" s="74"/>
      <c r="KUS2" s="74"/>
      <c r="KUT2" s="74"/>
      <c r="KUU2" s="74"/>
      <c r="KUV2" s="74"/>
      <c r="KUW2" s="74"/>
      <c r="KUX2" s="74"/>
      <c r="KUY2" s="74"/>
      <c r="KUZ2" s="74"/>
      <c r="KVA2" s="74"/>
      <c r="KVB2" s="74"/>
      <c r="KVC2" s="74"/>
      <c r="KVD2" s="74"/>
      <c r="KVE2" s="74"/>
      <c r="KVF2" s="74"/>
      <c r="KVG2" s="74"/>
      <c r="KVH2" s="74"/>
      <c r="KVI2" s="74"/>
      <c r="KVJ2" s="74"/>
      <c r="KVK2" s="74"/>
      <c r="KVL2" s="74"/>
      <c r="KVM2" s="74"/>
      <c r="KVN2" s="74"/>
      <c r="KVO2" s="74"/>
      <c r="KVP2" s="74"/>
      <c r="KVQ2" s="74"/>
      <c r="KVR2" s="74"/>
      <c r="KVS2" s="74"/>
      <c r="KVT2" s="74"/>
      <c r="KVU2" s="74"/>
      <c r="KVV2" s="74"/>
      <c r="KVW2" s="74"/>
      <c r="KVX2" s="74"/>
      <c r="KVY2" s="74"/>
      <c r="KVZ2" s="74"/>
      <c r="KWA2" s="74"/>
      <c r="KWB2" s="74"/>
      <c r="KWC2" s="74"/>
      <c r="KWD2" s="74"/>
      <c r="KWE2" s="74"/>
      <c r="KWF2" s="74"/>
      <c r="KWG2" s="74"/>
      <c r="KWH2" s="74"/>
      <c r="KWI2" s="74"/>
      <c r="KWJ2" s="74"/>
      <c r="KWK2" s="74"/>
      <c r="KWL2" s="74"/>
      <c r="KWM2" s="74"/>
      <c r="KWN2" s="74"/>
      <c r="KWO2" s="74"/>
      <c r="KWP2" s="74"/>
      <c r="KWQ2" s="74"/>
      <c r="KWR2" s="74"/>
      <c r="KWS2" s="74"/>
      <c r="KWT2" s="74"/>
      <c r="KWU2" s="74"/>
      <c r="KWV2" s="74"/>
      <c r="KWW2" s="74"/>
      <c r="KWX2" s="74"/>
      <c r="KWY2" s="74"/>
      <c r="KWZ2" s="74"/>
      <c r="KXA2" s="74"/>
      <c r="KXB2" s="74"/>
      <c r="KXC2" s="74"/>
      <c r="KXD2" s="74"/>
      <c r="KXE2" s="74"/>
      <c r="KXF2" s="74"/>
      <c r="KXG2" s="74"/>
      <c r="KXH2" s="74"/>
      <c r="KXI2" s="74"/>
      <c r="KXJ2" s="74"/>
      <c r="KXK2" s="74"/>
      <c r="KXL2" s="74"/>
      <c r="KXM2" s="74"/>
      <c r="KXN2" s="74"/>
      <c r="KXO2" s="74"/>
      <c r="KXP2" s="74"/>
      <c r="KXQ2" s="74"/>
      <c r="KXR2" s="74"/>
      <c r="KXS2" s="74"/>
      <c r="KXT2" s="74"/>
      <c r="KXU2" s="74"/>
      <c r="KXV2" s="74"/>
      <c r="KXW2" s="74"/>
      <c r="KXX2" s="74"/>
      <c r="KXY2" s="74"/>
      <c r="KXZ2" s="74"/>
      <c r="KYA2" s="74"/>
      <c r="KYB2" s="74"/>
      <c r="KYC2" s="74"/>
      <c r="KYD2" s="74"/>
      <c r="KYE2" s="74"/>
      <c r="KYF2" s="74"/>
      <c r="KYG2" s="74"/>
      <c r="KYH2" s="74"/>
      <c r="KYI2" s="74"/>
      <c r="KYJ2" s="74"/>
      <c r="KYK2" s="74"/>
      <c r="KYL2" s="74"/>
      <c r="KYM2" s="74"/>
      <c r="KYN2" s="74"/>
      <c r="KYO2" s="74"/>
      <c r="KYP2" s="74"/>
      <c r="KYQ2" s="74"/>
      <c r="KYR2" s="74"/>
      <c r="KYS2" s="74"/>
      <c r="KYT2" s="74"/>
      <c r="KYU2" s="74"/>
      <c r="KYV2" s="74"/>
      <c r="KYW2" s="74"/>
      <c r="KYX2" s="74"/>
      <c r="KYY2" s="74"/>
      <c r="KYZ2" s="74"/>
      <c r="KZA2" s="74"/>
      <c r="KZB2" s="74"/>
      <c r="KZC2" s="74"/>
      <c r="KZD2" s="74"/>
      <c r="KZE2" s="74"/>
      <c r="KZF2" s="74"/>
      <c r="KZG2" s="74"/>
      <c r="KZH2" s="74"/>
      <c r="KZI2" s="74"/>
      <c r="KZJ2" s="74"/>
      <c r="KZK2" s="74"/>
      <c r="KZL2" s="74"/>
      <c r="KZM2" s="74"/>
      <c r="KZN2" s="74"/>
      <c r="KZO2" s="74"/>
      <c r="KZP2" s="74"/>
      <c r="KZQ2" s="74"/>
      <c r="KZR2" s="74"/>
      <c r="KZS2" s="74"/>
      <c r="KZT2" s="74"/>
      <c r="KZU2" s="74"/>
      <c r="KZV2" s="74"/>
      <c r="KZW2" s="74"/>
      <c r="KZX2" s="74"/>
      <c r="KZY2" s="74"/>
      <c r="KZZ2" s="74"/>
      <c r="LAA2" s="74"/>
      <c r="LAB2" s="74"/>
      <c r="LAC2" s="74"/>
      <c r="LAD2" s="74"/>
      <c r="LAE2" s="74"/>
      <c r="LAF2" s="74"/>
      <c r="LAG2" s="74"/>
      <c r="LAH2" s="74"/>
      <c r="LAI2" s="74"/>
      <c r="LAJ2" s="74"/>
      <c r="LAK2" s="74"/>
      <c r="LAL2" s="74"/>
      <c r="LAM2" s="74"/>
      <c r="LAN2" s="74"/>
      <c r="LAO2" s="74"/>
      <c r="LAP2" s="74"/>
      <c r="LAQ2" s="74"/>
      <c r="LAR2" s="74"/>
      <c r="LAS2" s="74"/>
      <c r="LAT2" s="74"/>
      <c r="LAU2" s="74"/>
      <c r="LAV2" s="74"/>
      <c r="LAW2" s="74"/>
      <c r="LAX2" s="74"/>
      <c r="LAY2" s="74"/>
      <c r="LAZ2" s="74"/>
      <c r="LBA2" s="74"/>
      <c r="LBB2" s="74"/>
      <c r="LBC2" s="74"/>
      <c r="LBD2" s="74"/>
      <c r="LBE2" s="74"/>
      <c r="LBF2" s="74"/>
      <c r="LBG2" s="74"/>
      <c r="LBH2" s="74"/>
      <c r="LBI2" s="74"/>
      <c r="LBJ2" s="74"/>
      <c r="LBK2" s="74"/>
      <c r="LBL2" s="74"/>
      <c r="LBM2" s="74"/>
      <c r="LBN2" s="74"/>
      <c r="LBO2" s="74"/>
      <c r="LBP2" s="74"/>
      <c r="LBQ2" s="74"/>
      <c r="LBR2" s="74"/>
      <c r="LBS2" s="74"/>
      <c r="LBT2" s="74"/>
      <c r="LBU2" s="74"/>
      <c r="LBV2" s="74"/>
      <c r="LBW2" s="74"/>
      <c r="LBX2" s="74"/>
      <c r="LBY2" s="74"/>
      <c r="LBZ2" s="74"/>
      <c r="LCA2" s="74"/>
      <c r="LCB2" s="74"/>
      <c r="LCC2" s="74"/>
      <c r="LCD2" s="74"/>
      <c r="LCE2" s="74"/>
      <c r="LCF2" s="74"/>
      <c r="LCG2" s="74"/>
      <c r="LCH2" s="74"/>
      <c r="LCI2" s="74"/>
      <c r="LCJ2" s="74"/>
      <c r="LCK2" s="74"/>
      <c r="LCL2" s="74"/>
      <c r="LCM2" s="74"/>
      <c r="LCN2" s="74"/>
      <c r="LCO2" s="74"/>
      <c r="LCP2" s="74"/>
      <c r="LCQ2" s="74"/>
      <c r="LCR2" s="74"/>
      <c r="LCS2" s="74"/>
      <c r="LCT2" s="74"/>
      <c r="LCU2" s="74"/>
      <c r="LCV2" s="74"/>
      <c r="LCW2" s="74"/>
      <c r="LCX2" s="74"/>
      <c r="LCY2" s="74"/>
      <c r="LCZ2" s="74"/>
      <c r="LDA2" s="74"/>
      <c r="LDB2" s="74"/>
      <c r="LDC2" s="74"/>
      <c r="LDD2" s="74"/>
      <c r="LDE2" s="74"/>
      <c r="LDF2" s="74"/>
      <c r="LDG2" s="74"/>
      <c r="LDH2" s="74"/>
      <c r="LDI2" s="74"/>
      <c r="LDJ2" s="74"/>
      <c r="LDK2" s="74"/>
      <c r="LDL2" s="74"/>
      <c r="LDM2" s="74"/>
      <c r="LDN2" s="74"/>
      <c r="LDO2" s="74"/>
      <c r="LDP2" s="74"/>
      <c r="LDQ2" s="74"/>
      <c r="LDR2" s="74"/>
      <c r="LDS2" s="74"/>
      <c r="LDT2" s="74"/>
      <c r="LDU2" s="74"/>
      <c r="LDV2" s="74"/>
      <c r="LDW2" s="74"/>
      <c r="LDX2" s="74"/>
      <c r="LDY2" s="74"/>
      <c r="LDZ2" s="74"/>
      <c r="LEA2" s="74"/>
      <c r="LEB2" s="74"/>
      <c r="LEC2" s="74"/>
      <c r="LED2" s="74"/>
      <c r="LEE2" s="74"/>
      <c r="LEF2" s="74"/>
      <c r="LEG2" s="74"/>
      <c r="LEH2" s="74"/>
      <c r="LEI2" s="74"/>
      <c r="LEJ2" s="74"/>
      <c r="LEK2" s="74"/>
      <c r="LEL2" s="74"/>
      <c r="LEM2" s="74"/>
      <c r="LEN2" s="74"/>
      <c r="LEO2" s="74"/>
      <c r="LEP2" s="74"/>
      <c r="LEQ2" s="74"/>
      <c r="LER2" s="74"/>
      <c r="LES2" s="74"/>
      <c r="LET2" s="74"/>
      <c r="LEU2" s="74"/>
      <c r="LEV2" s="74"/>
      <c r="LEW2" s="74"/>
      <c r="LEX2" s="74"/>
      <c r="LEY2" s="74"/>
      <c r="LEZ2" s="74"/>
      <c r="LFA2" s="74"/>
      <c r="LFB2" s="74"/>
      <c r="LFC2" s="74"/>
      <c r="LFD2" s="74"/>
      <c r="LFE2" s="74"/>
      <c r="LFF2" s="74"/>
      <c r="LFG2" s="74"/>
      <c r="LFH2" s="74"/>
      <c r="LFI2" s="74"/>
      <c r="LFJ2" s="74"/>
      <c r="LFK2" s="74"/>
      <c r="LFL2" s="74"/>
      <c r="LFM2" s="74"/>
      <c r="LFN2" s="74"/>
      <c r="LFO2" s="74"/>
      <c r="LFP2" s="74"/>
      <c r="LFQ2" s="74"/>
      <c r="LFR2" s="74"/>
      <c r="LFS2" s="74"/>
      <c r="LFT2" s="74"/>
      <c r="LFU2" s="74"/>
      <c r="LFV2" s="74"/>
      <c r="LFW2" s="74"/>
      <c r="LFX2" s="74"/>
      <c r="LFY2" s="74"/>
      <c r="LFZ2" s="74"/>
      <c r="LGA2" s="74"/>
      <c r="LGB2" s="74"/>
      <c r="LGC2" s="74"/>
      <c r="LGD2" s="74"/>
      <c r="LGE2" s="74"/>
      <c r="LGF2" s="74"/>
      <c r="LGG2" s="74"/>
      <c r="LGH2" s="74"/>
      <c r="LGI2" s="74"/>
      <c r="LGJ2" s="74"/>
      <c r="LGK2" s="74"/>
      <c r="LGL2" s="74"/>
      <c r="LGM2" s="74"/>
      <c r="LGN2" s="74"/>
      <c r="LGO2" s="74"/>
      <c r="LGP2" s="74"/>
      <c r="LGQ2" s="74"/>
      <c r="LGR2" s="74"/>
      <c r="LGS2" s="74"/>
      <c r="LGT2" s="74"/>
      <c r="LGU2" s="74"/>
      <c r="LGV2" s="74"/>
      <c r="LGW2" s="74"/>
      <c r="LGX2" s="74"/>
      <c r="LGY2" s="74"/>
      <c r="LGZ2" s="74"/>
      <c r="LHA2" s="74"/>
      <c r="LHB2" s="74"/>
      <c r="LHC2" s="74"/>
      <c r="LHD2" s="74"/>
      <c r="LHE2" s="74"/>
      <c r="LHF2" s="74"/>
      <c r="LHG2" s="74"/>
      <c r="LHH2" s="74"/>
      <c r="LHI2" s="74"/>
      <c r="LHJ2" s="74"/>
      <c r="LHK2" s="74"/>
      <c r="LHL2" s="74"/>
      <c r="LHM2" s="74"/>
      <c r="LHN2" s="74"/>
      <c r="LHO2" s="74"/>
      <c r="LHP2" s="74"/>
      <c r="LHQ2" s="74"/>
      <c r="LHR2" s="74"/>
      <c r="LHS2" s="74"/>
      <c r="LHT2" s="74"/>
      <c r="LHU2" s="74"/>
      <c r="LHV2" s="74"/>
      <c r="LHW2" s="74"/>
      <c r="LHX2" s="74"/>
      <c r="LHY2" s="74"/>
      <c r="LHZ2" s="74"/>
      <c r="LIA2" s="74"/>
      <c r="LIB2" s="74"/>
      <c r="LIC2" s="74"/>
      <c r="LID2" s="74"/>
      <c r="LIE2" s="74"/>
      <c r="LIF2" s="74"/>
      <c r="LIG2" s="74"/>
      <c r="LIH2" s="74"/>
      <c r="LII2" s="74"/>
      <c r="LIJ2" s="74"/>
      <c r="LIK2" s="74"/>
      <c r="LIL2" s="74"/>
      <c r="LIM2" s="74"/>
      <c r="LIN2" s="74"/>
      <c r="LIO2" s="74"/>
      <c r="LIP2" s="74"/>
      <c r="LIQ2" s="74"/>
      <c r="LIR2" s="74"/>
      <c r="LIS2" s="74"/>
      <c r="LIT2" s="74"/>
      <c r="LIU2" s="74"/>
      <c r="LIV2" s="74"/>
      <c r="LIW2" s="74"/>
      <c r="LIX2" s="74"/>
      <c r="LIY2" s="74"/>
      <c r="LIZ2" s="74"/>
      <c r="LJA2" s="74"/>
      <c r="LJB2" s="74"/>
      <c r="LJC2" s="74"/>
      <c r="LJD2" s="74"/>
      <c r="LJE2" s="74"/>
      <c r="LJF2" s="74"/>
      <c r="LJG2" s="74"/>
      <c r="LJH2" s="74"/>
      <c r="LJI2" s="74"/>
      <c r="LJJ2" s="74"/>
      <c r="LJK2" s="74"/>
      <c r="LJL2" s="74"/>
      <c r="LJM2" s="74"/>
      <c r="LJN2" s="74"/>
      <c r="LJO2" s="74"/>
      <c r="LJP2" s="74"/>
      <c r="LJQ2" s="74"/>
      <c r="LJR2" s="74"/>
      <c r="LJS2" s="74"/>
      <c r="LJT2" s="74"/>
      <c r="LJU2" s="74"/>
      <c r="LJV2" s="74"/>
      <c r="LJW2" s="74"/>
      <c r="LJX2" s="74"/>
      <c r="LJY2" s="74"/>
      <c r="LJZ2" s="74"/>
      <c r="LKA2" s="74"/>
      <c r="LKB2" s="74"/>
      <c r="LKC2" s="74"/>
      <c r="LKD2" s="74"/>
      <c r="LKE2" s="74"/>
      <c r="LKF2" s="74"/>
      <c r="LKG2" s="74"/>
      <c r="LKH2" s="74"/>
      <c r="LKI2" s="74"/>
      <c r="LKJ2" s="74"/>
      <c r="LKK2" s="74"/>
      <c r="LKL2" s="74"/>
      <c r="LKM2" s="74"/>
      <c r="LKN2" s="74"/>
      <c r="LKO2" s="74"/>
      <c r="LKP2" s="74"/>
      <c r="LKQ2" s="74"/>
      <c r="LKR2" s="74"/>
      <c r="LKS2" s="74"/>
      <c r="LKT2" s="74"/>
      <c r="LKU2" s="74"/>
      <c r="LKV2" s="74"/>
      <c r="LKW2" s="74"/>
      <c r="LKX2" s="74"/>
      <c r="LKY2" s="74"/>
      <c r="LKZ2" s="74"/>
      <c r="LLA2" s="74"/>
      <c r="LLB2" s="74"/>
      <c r="LLC2" s="74"/>
      <c r="LLD2" s="74"/>
      <c r="LLE2" s="74"/>
      <c r="LLF2" s="74"/>
      <c r="LLG2" s="74"/>
      <c r="LLH2" s="74"/>
      <c r="LLI2" s="74"/>
      <c r="LLJ2" s="74"/>
      <c r="LLK2" s="74"/>
      <c r="LLL2" s="74"/>
      <c r="LLM2" s="74"/>
      <c r="LLN2" s="74"/>
      <c r="LLO2" s="74"/>
      <c r="LLP2" s="74"/>
      <c r="LLQ2" s="74"/>
      <c r="LLR2" s="74"/>
      <c r="LLS2" s="74"/>
      <c r="LLT2" s="74"/>
      <c r="LLU2" s="74"/>
      <c r="LLV2" s="74"/>
      <c r="LLW2" s="74"/>
      <c r="LLX2" s="74"/>
      <c r="LLY2" s="74"/>
      <c r="LLZ2" s="74"/>
      <c r="LMA2" s="74"/>
      <c r="LMB2" s="74"/>
      <c r="LMC2" s="74"/>
      <c r="LMD2" s="74"/>
      <c r="LME2" s="74"/>
      <c r="LMF2" s="74"/>
      <c r="LMG2" s="74"/>
      <c r="LMH2" s="74"/>
      <c r="LMI2" s="74"/>
      <c r="LMJ2" s="74"/>
      <c r="LMK2" s="74"/>
      <c r="LML2" s="74"/>
      <c r="LMM2" s="74"/>
      <c r="LMN2" s="74"/>
      <c r="LMO2" s="74"/>
      <c r="LMP2" s="74"/>
      <c r="LMQ2" s="74"/>
      <c r="LMR2" s="74"/>
      <c r="LMS2" s="74"/>
      <c r="LMT2" s="74"/>
      <c r="LMU2" s="74"/>
      <c r="LMV2" s="74"/>
      <c r="LMW2" s="74"/>
      <c r="LMX2" s="74"/>
      <c r="LMY2" s="74"/>
      <c r="LMZ2" s="74"/>
      <c r="LNA2" s="74"/>
      <c r="LNB2" s="74"/>
      <c r="LNC2" s="74"/>
      <c r="LND2" s="74"/>
      <c r="LNE2" s="74"/>
      <c r="LNF2" s="74"/>
      <c r="LNG2" s="74"/>
      <c r="LNH2" s="74"/>
      <c r="LNI2" s="74"/>
      <c r="LNJ2" s="74"/>
      <c r="LNK2" s="74"/>
      <c r="LNL2" s="74"/>
      <c r="LNM2" s="74"/>
      <c r="LNN2" s="74"/>
      <c r="LNO2" s="74"/>
      <c r="LNP2" s="74"/>
      <c r="LNQ2" s="74"/>
      <c r="LNR2" s="74"/>
      <c r="LNS2" s="74"/>
      <c r="LNT2" s="74"/>
      <c r="LNU2" s="74"/>
      <c r="LNV2" s="74"/>
      <c r="LNW2" s="74"/>
      <c r="LNX2" s="74"/>
      <c r="LNY2" s="74"/>
      <c r="LNZ2" s="74"/>
      <c r="LOA2" s="74"/>
      <c r="LOB2" s="74"/>
      <c r="LOC2" s="74"/>
      <c r="LOD2" s="74"/>
      <c r="LOE2" s="74"/>
      <c r="LOF2" s="74"/>
      <c r="LOG2" s="74"/>
      <c r="LOH2" s="74"/>
      <c r="LOI2" s="74"/>
      <c r="LOJ2" s="74"/>
      <c r="LOK2" s="74"/>
      <c r="LOL2" s="74"/>
      <c r="LOM2" s="74"/>
      <c r="LON2" s="74"/>
      <c r="LOO2" s="74"/>
      <c r="LOP2" s="74"/>
      <c r="LOQ2" s="74"/>
      <c r="LOR2" s="74"/>
      <c r="LOS2" s="74"/>
      <c r="LOT2" s="74"/>
      <c r="LOU2" s="74"/>
      <c r="LOV2" s="74"/>
      <c r="LOW2" s="74"/>
      <c r="LOX2" s="74"/>
      <c r="LOY2" s="74"/>
      <c r="LOZ2" s="74"/>
      <c r="LPA2" s="74"/>
      <c r="LPB2" s="74"/>
      <c r="LPC2" s="74"/>
      <c r="LPD2" s="74"/>
      <c r="LPE2" s="74"/>
      <c r="LPF2" s="74"/>
      <c r="LPG2" s="74"/>
      <c r="LPH2" s="74"/>
      <c r="LPI2" s="74"/>
      <c r="LPJ2" s="74"/>
      <c r="LPK2" s="74"/>
      <c r="LPL2" s="74"/>
      <c r="LPM2" s="74"/>
      <c r="LPN2" s="74"/>
      <c r="LPO2" s="74"/>
      <c r="LPP2" s="74"/>
      <c r="LPQ2" s="74"/>
      <c r="LPR2" s="74"/>
      <c r="LPS2" s="74"/>
      <c r="LPT2" s="74"/>
      <c r="LPU2" s="74"/>
      <c r="LPV2" s="74"/>
      <c r="LPW2" s="74"/>
      <c r="LPX2" s="74"/>
      <c r="LPY2" s="74"/>
      <c r="LPZ2" s="74"/>
      <c r="LQA2" s="74"/>
      <c r="LQB2" s="74"/>
      <c r="LQC2" s="74"/>
      <c r="LQD2" s="74"/>
      <c r="LQE2" s="74"/>
      <c r="LQF2" s="74"/>
      <c r="LQG2" s="74"/>
      <c r="LQH2" s="74"/>
      <c r="LQI2" s="74"/>
      <c r="LQJ2" s="74"/>
      <c r="LQK2" s="74"/>
      <c r="LQL2" s="74"/>
      <c r="LQM2" s="74"/>
      <c r="LQN2" s="74"/>
      <c r="LQO2" s="74"/>
      <c r="LQP2" s="74"/>
      <c r="LQQ2" s="74"/>
      <c r="LQR2" s="74"/>
      <c r="LQS2" s="74"/>
      <c r="LQT2" s="74"/>
      <c r="LQU2" s="74"/>
      <c r="LQV2" s="74"/>
      <c r="LQW2" s="74"/>
      <c r="LQX2" s="74"/>
      <c r="LQY2" s="74"/>
      <c r="LQZ2" s="74"/>
      <c r="LRA2" s="74"/>
      <c r="LRB2" s="74"/>
      <c r="LRC2" s="74"/>
      <c r="LRD2" s="74"/>
      <c r="LRE2" s="74"/>
      <c r="LRF2" s="74"/>
      <c r="LRG2" s="74"/>
      <c r="LRH2" s="74"/>
      <c r="LRI2" s="74"/>
      <c r="LRJ2" s="74"/>
      <c r="LRK2" s="74"/>
      <c r="LRL2" s="74"/>
      <c r="LRM2" s="74"/>
      <c r="LRN2" s="74"/>
      <c r="LRO2" s="74"/>
      <c r="LRP2" s="74"/>
      <c r="LRQ2" s="74"/>
      <c r="LRR2" s="74"/>
      <c r="LRS2" s="74"/>
      <c r="LRT2" s="74"/>
      <c r="LRU2" s="74"/>
      <c r="LRV2" s="74"/>
      <c r="LRW2" s="74"/>
      <c r="LRX2" s="74"/>
      <c r="LRY2" s="74"/>
      <c r="LRZ2" s="74"/>
      <c r="LSA2" s="74"/>
      <c r="LSB2" s="74"/>
      <c r="LSC2" s="74"/>
      <c r="LSD2" s="74"/>
      <c r="LSE2" s="74"/>
      <c r="LSF2" s="74"/>
      <c r="LSG2" s="74"/>
      <c r="LSH2" s="74"/>
      <c r="LSI2" s="74"/>
      <c r="LSJ2" s="74"/>
      <c r="LSK2" s="74"/>
      <c r="LSL2" s="74"/>
      <c r="LSM2" s="74"/>
      <c r="LSN2" s="74"/>
      <c r="LSO2" s="74"/>
      <c r="LSP2" s="74"/>
      <c r="LSQ2" s="74"/>
      <c r="LSR2" s="74"/>
      <c r="LSS2" s="74"/>
      <c r="LST2" s="74"/>
      <c r="LSU2" s="74"/>
      <c r="LSV2" s="74"/>
      <c r="LSW2" s="74"/>
      <c r="LSX2" s="74"/>
      <c r="LSY2" s="74"/>
      <c r="LSZ2" s="74"/>
      <c r="LTA2" s="74"/>
      <c r="LTB2" s="74"/>
      <c r="LTC2" s="74"/>
      <c r="LTD2" s="74"/>
      <c r="LTE2" s="74"/>
      <c r="LTF2" s="74"/>
      <c r="LTG2" s="74"/>
      <c r="LTH2" s="74"/>
      <c r="LTI2" s="74"/>
      <c r="LTJ2" s="74"/>
      <c r="LTK2" s="74"/>
      <c r="LTL2" s="74"/>
      <c r="LTM2" s="74"/>
      <c r="LTN2" s="74"/>
      <c r="LTO2" s="74"/>
      <c r="LTP2" s="74"/>
      <c r="LTQ2" s="74"/>
      <c r="LTR2" s="74"/>
      <c r="LTS2" s="74"/>
      <c r="LTT2" s="74"/>
      <c r="LTU2" s="74"/>
      <c r="LTV2" s="74"/>
      <c r="LTW2" s="74"/>
      <c r="LTX2" s="74"/>
      <c r="LTY2" s="74"/>
      <c r="LTZ2" s="74"/>
      <c r="LUA2" s="74"/>
      <c r="LUB2" s="74"/>
      <c r="LUC2" s="74"/>
      <c r="LUD2" s="74"/>
      <c r="LUE2" s="74"/>
      <c r="LUF2" s="74"/>
      <c r="LUG2" s="74"/>
      <c r="LUH2" s="74"/>
      <c r="LUI2" s="74"/>
      <c r="LUJ2" s="74"/>
      <c r="LUK2" s="74"/>
      <c r="LUL2" s="74"/>
      <c r="LUM2" s="74"/>
      <c r="LUN2" s="74"/>
      <c r="LUO2" s="74"/>
      <c r="LUP2" s="74"/>
      <c r="LUQ2" s="74"/>
      <c r="LUR2" s="74"/>
      <c r="LUS2" s="74"/>
      <c r="LUT2" s="74"/>
      <c r="LUU2" s="74"/>
      <c r="LUV2" s="74"/>
      <c r="LUW2" s="74"/>
      <c r="LUX2" s="74"/>
      <c r="LUY2" s="74"/>
      <c r="LUZ2" s="74"/>
      <c r="LVA2" s="74"/>
      <c r="LVB2" s="74"/>
      <c r="LVC2" s="74"/>
      <c r="LVD2" s="74"/>
      <c r="LVE2" s="74"/>
      <c r="LVF2" s="74"/>
      <c r="LVG2" s="74"/>
      <c r="LVH2" s="74"/>
      <c r="LVI2" s="74"/>
      <c r="LVJ2" s="74"/>
      <c r="LVK2" s="74"/>
      <c r="LVL2" s="74"/>
      <c r="LVM2" s="74"/>
      <c r="LVN2" s="74"/>
      <c r="LVO2" s="74"/>
      <c r="LVP2" s="74"/>
      <c r="LVQ2" s="74"/>
      <c r="LVR2" s="74"/>
      <c r="LVS2" s="74"/>
      <c r="LVT2" s="74"/>
      <c r="LVU2" s="74"/>
      <c r="LVV2" s="74"/>
      <c r="LVW2" s="74"/>
      <c r="LVX2" s="74"/>
      <c r="LVY2" s="74"/>
      <c r="LVZ2" s="74"/>
      <c r="LWA2" s="74"/>
      <c r="LWB2" s="74"/>
      <c r="LWC2" s="74"/>
      <c r="LWD2" s="74"/>
      <c r="LWE2" s="74"/>
      <c r="LWF2" s="74"/>
      <c r="LWG2" s="74"/>
      <c r="LWH2" s="74"/>
      <c r="LWI2" s="74"/>
      <c r="LWJ2" s="74"/>
      <c r="LWK2" s="74"/>
      <c r="LWL2" s="74"/>
      <c r="LWM2" s="74"/>
      <c r="LWN2" s="74"/>
      <c r="LWO2" s="74"/>
      <c r="LWP2" s="74"/>
      <c r="LWQ2" s="74"/>
      <c r="LWR2" s="74"/>
      <c r="LWS2" s="74"/>
      <c r="LWT2" s="74"/>
      <c r="LWU2" s="74"/>
      <c r="LWV2" s="74"/>
      <c r="LWW2" s="74"/>
      <c r="LWX2" s="74"/>
      <c r="LWY2" s="74"/>
      <c r="LWZ2" s="74"/>
      <c r="LXA2" s="74"/>
      <c r="LXB2" s="74"/>
      <c r="LXC2" s="74"/>
      <c r="LXD2" s="74"/>
      <c r="LXE2" s="74"/>
      <c r="LXF2" s="74"/>
      <c r="LXG2" s="74"/>
      <c r="LXH2" s="74"/>
      <c r="LXI2" s="74"/>
      <c r="LXJ2" s="74"/>
      <c r="LXK2" s="74"/>
      <c r="LXL2" s="74"/>
      <c r="LXM2" s="74"/>
      <c r="LXN2" s="74"/>
      <c r="LXO2" s="74"/>
      <c r="LXP2" s="74"/>
      <c r="LXQ2" s="74"/>
      <c r="LXR2" s="74"/>
      <c r="LXS2" s="74"/>
      <c r="LXT2" s="74"/>
      <c r="LXU2" s="74"/>
      <c r="LXV2" s="74"/>
      <c r="LXW2" s="74"/>
      <c r="LXX2" s="74"/>
      <c r="LXY2" s="74"/>
      <c r="LXZ2" s="74"/>
      <c r="LYA2" s="74"/>
      <c r="LYB2" s="74"/>
      <c r="LYC2" s="74"/>
      <c r="LYD2" s="74"/>
      <c r="LYE2" s="74"/>
      <c r="LYF2" s="74"/>
      <c r="LYG2" s="74"/>
      <c r="LYH2" s="74"/>
      <c r="LYI2" s="74"/>
      <c r="LYJ2" s="74"/>
      <c r="LYK2" s="74"/>
      <c r="LYL2" s="74"/>
      <c r="LYM2" s="74"/>
      <c r="LYN2" s="74"/>
      <c r="LYO2" s="74"/>
      <c r="LYP2" s="74"/>
      <c r="LYQ2" s="74"/>
      <c r="LYR2" s="74"/>
      <c r="LYS2" s="74"/>
      <c r="LYT2" s="74"/>
      <c r="LYU2" s="74"/>
      <c r="LYV2" s="74"/>
      <c r="LYW2" s="74"/>
      <c r="LYX2" s="74"/>
      <c r="LYY2" s="74"/>
      <c r="LYZ2" s="74"/>
      <c r="LZA2" s="74"/>
      <c r="LZB2" s="74"/>
      <c r="LZC2" s="74"/>
      <c r="LZD2" s="74"/>
      <c r="LZE2" s="74"/>
      <c r="LZF2" s="74"/>
      <c r="LZG2" s="74"/>
      <c r="LZH2" s="74"/>
      <c r="LZI2" s="74"/>
      <c r="LZJ2" s="74"/>
      <c r="LZK2" s="74"/>
      <c r="LZL2" s="74"/>
      <c r="LZM2" s="74"/>
      <c r="LZN2" s="74"/>
      <c r="LZO2" s="74"/>
      <c r="LZP2" s="74"/>
      <c r="LZQ2" s="74"/>
      <c r="LZR2" s="74"/>
      <c r="LZS2" s="74"/>
      <c r="LZT2" s="74"/>
      <c r="LZU2" s="74"/>
      <c r="LZV2" s="74"/>
      <c r="LZW2" s="74"/>
      <c r="LZX2" s="74"/>
      <c r="LZY2" s="74"/>
      <c r="LZZ2" s="74"/>
      <c r="MAA2" s="74"/>
      <c r="MAB2" s="74"/>
      <c r="MAC2" s="74"/>
      <c r="MAD2" s="74"/>
      <c r="MAE2" s="74"/>
      <c r="MAF2" s="74"/>
      <c r="MAG2" s="74"/>
      <c r="MAH2" s="74"/>
      <c r="MAI2" s="74"/>
      <c r="MAJ2" s="74"/>
      <c r="MAK2" s="74"/>
      <c r="MAL2" s="74"/>
      <c r="MAM2" s="74"/>
      <c r="MAN2" s="74"/>
      <c r="MAO2" s="74"/>
      <c r="MAP2" s="74"/>
      <c r="MAQ2" s="74"/>
      <c r="MAR2" s="74"/>
      <c r="MAS2" s="74"/>
      <c r="MAT2" s="74"/>
      <c r="MAU2" s="74"/>
      <c r="MAV2" s="74"/>
      <c r="MAW2" s="74"/>
      <c r="MAX2" s="74"/>
      <c r="MAY2" s="74"/>
      <c r="MAZ2" s="74"/>
      <c r="MBA2" s="74"/>
      <c r="MBB2" s="74"/>
      <c r="MBC2" s="74"/>
      <c r="MBD2" s="74"/>
      <c r="MBE2" s="74"/>
      <c r="MBF2" s="74"/>
      <c r="MBG2" s="74"/>
      <c r="MBH2" s="74"/>
      <c r="MBI2" s="74"/>
      <c r="MBJ2" s="74"/>
      <c r="MBK2" s="74"/>
      <c r="MBL2" s="74"/>
      <c r="MBM2" s="74"/>
      <c r="MBN2" s="74"/>
      <c r="MBO2" s="74"/>
      <c r="MBP2" s="74"/>
      <c r="MBQ2" s="74"/>
      <c r="MBR2" s="74"/>
      <c r="MBS2" s="74"/>
      <c r="MBT2" s="74"/>
      <c r="MBU2" s="74"/>
      <c r="MBV2" s="74"/>
      <c r="MBW2" s="74"/>
      <c r="MBX2" s="74"/>
      <c r="MBY2" s="74"/>
      <c r="MBZ2" s="74"/>
      <c r="MCA2" s="74"/>
      <c r="MCB2" s="74"/>
      <c r="MCC2" s="74"/>
      <c r="MCD2" s="74"/>
      <c r="MCE2" s="74"/>
      <c r="MCF2" s="74"/>
      <c r="MCG2" s="74"/>
      <c r="MCH2" s="74"/>
      <c r="MCI2" s="74"/>
      <c r="MCJ2" s="74"/>
      <c r="MCK2" s="74"/>
      <c r="MCL2" s="74"/>
      <c r="MCM2" s="74"/>
      <c r="MCN2" s="74"/>
      <c r="MCO2" s="74"/>
      <c r="MCP2" s="74"/>
      <c r="MCQ2" s="74"/>
      <c r="MCR2" s="74"/>
      <c r="MCS2" s="74"/>
      <c r="MCT2" s="74"/>
      <c r="MCU2" s="74"/>
      <c r="MCV2" s="74"/>
      <c r="MCW2" s="74"/>
      <c r="MCX2" s="74"/>
      <c r="MCY2" s="74"/>
      <c r="MCZ2" s="74"/>
      <c r="MDA2" s="74"/>
      <c r="MDB2" s="74"/>
      <c r="MDC2" s="74"/>
      <c r="MDD2" s="74"/>
      <c r="MDE2" s="74"/>
      <c r="MDF2" s="74"/>
      <c r="MDG2" s="74"/>
      <c r="MDH2" s="74"/>
      <c r="MDI2" s="74"/>
      <c r="MDJ2" s="74"/>
      <c r="MDK2" s="74"/>
      <c r="MDL2" s="74"/>
      <c r="MDM2" s="74"/>
      <c r="MDN2" s="74"/>
      <c r="MDO2" s="74"/>
      <c r="MDP2" s="74"/>
      <c r="MDQ2" s="74"/>
      <c r="MDR2" s="74"/>
      <c r="MDS2" s="74"/>
      <c r="MDT2" s="74"/>
      <c r="MDU2" s="74"/>
      <c r="MDV2" s="74"/>
      <c r="MDW2" s="74"/>
      <c r="MDX2" s="74"/>
      <c r="MDY2" s="74"/>
      <c r="MDZ2" s="74"/>
      <c r="MEA2" s="74"/>
      <c r="MEB2" s="74"/>
      <c r="MEC2" s="74"/>
      <c r="MED2" s="74"/>
      <c r="MEE2" s="74"/>
      <c r="MEF2" s="74"/>
      <c r="MEG2" s="74"/>
      <c r="MEH2" s="74"/>
      <c r="MEI2" s="74"/>
      <c r="MEJ2" s="74"/>
      <c r="MEK2" s="74"/>
      <c r="MEL2" s="74"/>
      <c r="MEM2" s="74"/>
      <c r="MEN2" s="74"/>
      <c r="MEO2" s="74"/>
      <c r="MEP2" s="74"/>
      <c r="MEQ2" s="74"/>
      <c r="MER2" s="74"/>
      <c r="MES2" s="74"/>
      <c r="MET2" s="74"/>
      <c r="MEU2" s="74"/>
      <c r="MEV2" s="74"/>
      <c r="MEW2" s="74"/>
      <c r="MEX2" s="74"/>
      <c r="MEY2" s="74"/>
      <c r="MEZ2" s="74"/>
      <c r="MFA2" s="74"/>
      <c r="MFB2" s="74"/>
      <c r="MFC2" s="74"/>
      <c r="MFD2" s="74"/>
      <c r="MFE2" s="74"/>
      <c r="MFF2" s="74"/>
      <c r="MFG2" s="74"/>
      <c r="MFH2" s="74"/>
      <c r="MFI2" s="74"/>
      <c r="MFJ2" s="74"/>
      <c r="MFK2" s="74"/>
      <c r="MFL2" s="74"/>
      <c r="MFM2" s="74"/>
      <c r="MFN2" s="74"/>
      <c r="MFO2" s="74"/>
      <c r="MFP2" s="74"/>
      <c r="MFQ2" s="74"/>
      <c r="MFR2" s="74"/>
      <c r="MFS2" s="74"/>
      <c r="MFT2" s="74"/>
      <c r="MFU2" s="74"/>
      <c r="MFV2" s="74"/>
      <c r="MFW2" s="74"/>
      <c r="MFX2" s="74"/>
      <c r="MFY2" s="74"/>
      <c r="MFZ2" s="74"/>
      <c r="MGA2" s="74"/>
      <c r="MGB2" s="74"/>
      <c r="MGC2" s="74"/>
      <c r="MGD2" s="74"/>
      <c r="MGE2" s="74"/>
      <c r="MGF2" s="74"/>
      <c r="MGG2" s="74"/>
      <c r="MGH2" s="74"/>
      <c r="MGI2" s="74"/>
      <c r="MGJ2" s="74"/>
      <c r="MGK2" s="74"/>
      <c r="MGL2" s="74"/>
      <c r="MGM2" s="74"/>
      <c r="MGN2" s="74"/>
      <c r="MGO2" s="74"/>
      <c r="MGP2" s="74"/>
      <c r="MGQ2" s="74"/>
      <c r="MGR2" s="74"/>
      <c r="MGS2" s="74"/>
      <c r="MGT2" s="74"/>
      <c r="MGU2" s="74"/>
      <c r="MGV2" s="74"/>
      <c r="MGW2" s="74"/>
      <c r="MGX2" s="74"/>
      <c r="MGY2" s="74"/>
      <c r="MGZ2" s="74"/>
      <c r="MHA2" s="74"/>
      <c r="MHB2" s="74"/>
      <c r="MHC2" s="74"/>
      <c r="MHD2" s="74"/>
      <c r="MHE2" s="74"/>
      <c r="MHF2" s="74"/>
      <c r="MHG2" s="74"/>
      <c r="MHH2" s="74"/>
      <c r="MHI2" s="74"/>
      <c r="MHJ2" s="74"/>
      <c r="MHK2" s="74"/>
      <c r="MHL2" s="74"/>
      <c r="MHM2" s="74"/>
      <c r="MHN2" s="74"/>
      <c r="MHO2" s="74"/>
      <c r="MHP2" s="74"/>
      <c r="MHQ2" s="74"/>
      <c r="MHR2" s="74"/>
      <c r="MHS2" s="74"/>
      <c r="MHT2" s="74"/>
      <c r="MHU2" s="74"/>
      <c r="MHV2" s="74"/>
      <c r="MHW2" s="74"/>
      <c r="MHX2" s="74"/>
      <c r="MHY2" s="74"/>
      <c r="MHZ2" s="74"/>
      <c r="MIA2" s="74"/>
      <c r="MIB2" s="74"/>
      <c r="MIC2" s="74"/>
      <c r="MID2" s="74"/>
      <c r="MIE2" s="74"/>
      <c r="MIF2" s="74"/>
      <c r="MIG2" s="74"/>
      <c r="MIH2" s="74"/>
      <c r="MII2" s="74"/>
      <c r="MIJ2" s="74"/>
      <c r="MIK2" s="74"/>
      <c r="MIL2" s="74"/>
      <c r="MIM2" s="74"/>
      <c r="MIN2" s="74"/>
      <c r="MIO2" s="74"/>
      <c r="MIP2" s="74"/>
      <c r="MIQ2" s="74"/>
      <c r="MIR2" s="74"/>
      <c r="MIS2" s="74"/>
      <c r="MIT2" s="74"/>
      <c r="MIU2" s="74"/>
      <c r="MIV2" s="74"/>
      <c r="MIW2" s="74"/>
      <c r="MIX2" s="74"/>
      <c r="MIY2" s="74"/>
      <c r="MIZ2" s="74"/>
      <c r="MJA2" s="74"/>
      <c r="MJB2" s="74"/>
      <c r="MJC2" s="74"/>
      <c r="MJD2" s="74"/>
      <c r="MJE2" s="74"/>
      <c r="MJF2" s="74"/>
      <c r="MJG2" s="74"/>
      <c r="MJH2" s="74"/>
      <c r="MJI2" s="74"/>
      <c r="MJJ2" s="74"/>
      <c r="MJK2" s="74"/>
      <c r="MJL2" s="74"/>
      <c r="MJM2" s="74"/>
      <c r="MJN2" s="74"/>
      <c r="MJO2" s="74"/>
      <c r="MJP2" s="74"/>
      <c r="MJQ2" s="74"/>
      <c r="MJR2" s="74"/>
      <c r="MJS2" s="74"/>
      <c r="MJT2" s="74"/>
      <c r="MJU2" s="74"/>
      <c r="MJV2" s="74"/>
      <c r="MJW2" s="74"/>
      <c r="MJX2" s="74"/>
      <c r="MJY2" s="74"/>
      <c r="MJZ2" s="74"/>
      <c r="MKA2" s="74"/>
      <c r="MKB2" s="74"/>
      <c r="MKC2" s="74"/>
      <c r="MKD2" s="74"/>
      <c r="MKE2" s="74"/>
      <c r="MKF2" s="74"/>
      <c r="MKG2" s="74"/>
      <c r="MKH2" s="74"/>
      <c r="MKI2" s="74"/>
      <c r="MKJ2" s="74"/>
      <c r="MKK2" s="74"/>
      <c r="MKL2" s="74"/>
      <c r="MKM2" s="74"/>
      <c r="MKN2" s="74"/>
      <c r="MKO2" s="74"/>
      <c r="MKP2" s="74"/>
      <c r="MKQ2" s="74"/>
      <c r="MKR2" s="74"/>
      <c r="MKS2" s="74"/>
      <c r="MKT2" s="74"/>
      <c r="MKU2" s="74"/>
      <c r="MKV2" s="74"/>
      <c r="MKW2" s="74"/>
      <c r="MKX2" s="74"/>
      <c r="MKY2" s="74"/>
      <c r="MKZ2" s="74"/>
      <c r="MLA2" s="74"/>
      <c r="MLB2" s="74"/>
      <c r="MLC2" s="74"/>
      <c r="MLD2" s="74"/>
      <c r="MLE2" s="74"/>
      <c r="MLF2" s="74"/>
      <c r="MLG2" s="74"/>
      <c r="MLH2" s="74"/>
      <c r="MLI2" s="74"/>
      <c r="MLJ2" s="74"/>
      <c r="MLK2" s="74"/>
      <c r="MLL2" s="74"/>
      <c r="MLM2" s="74"/>
      <c r="MLN2" s="74"/>
      <c r="MLO2" s="74"/>
      <c r="MLP2" s="74"/>
      <c r="MLQ2" s="74"/>
      <c r="MLR2" s="74"/>
      <c r="MLS2" s="74"/>
      <c r="MLT2" s="74"/>
      <c r="MLU2" s="74"/>
      <c r="MLV2" s="74"/>
      <c r="MLW2" s="74"/>
      <c r="MLX2" s="74"/>
      <c r="MLY2" s="74"/>
      <c r="MLZ2" s="74"/>
      <c r="MMA2" s="74"/>
      <c r="MMB2" s="74"/>
      <c r="MMC2" s="74"/>
      <c r="MMD2" s="74"/>
      <c r="MME2" s="74"/>
      <c r="MMF2" s="74"/>
      <c r="MMG2" s="74"/>
      <c r="MMH2" s="74"/>
      <c r="MMI2" s="74"/>
      <c r="MMJ2" s="74"/>
      <c r="MMK2" s="74"/>
      <c r="MML2" s="74"/>
      <c r="MMM2" s="74"/>
      <c r="MMN2" s="74"/>
      <c r="MMO2" s="74"/>
      <c r="MMP2" s="74"/>
      <c r="MMQ2" s="74"/>
      <c r="MMR2" s="74"/>
      <c r="MMS2" s="74"/>
      <c r="MMT2" s="74"/>
      <c r="MMU2" s="74"/>
      <c r="MMV2" s="74"/>
      <c r="MMW2" s="74"/>
      <c r="MMX2" s="74"/>
      <c r="MMY2" s="74"/>
      <c r="MMZ2" s="74"/>
      <c r="MNA2" s="74"/>
      <c r="MNB2" s="74"/>
      <c r="MNC2" s="74"/>
      <c r="MND2" s="74"/>
      <c r="MNE2" s="74"/>
      <c r="MNF2" s="74"/>
      <c r="MNG2" s="74"/>
      <c r="MNH2" s="74"/>
      <c r="MNI2" s="74"/>
      <c r="MNJ2" s="74"/>
      <c r="MNK2" s="74"/>
      <c r="MNL2" s="74"/>
      <c r="MNM2" s="74"/>
      <c r="MNN2" s="74"/>
      <c r="MNO2" s="74"/>
      <c r="MNP2" s="74"/>
      <c r="MNQ2" s="74"/>
      <c r="MNR2" s="74"/>
      <c r="MNS2" s="74"/>
      <c r="MNT2" s="74"/>
      <c r="MNU2" s="74"/>
      <c r="MNV2" s="74"/>
      <c r="MNW2" s="74"/>
      <c r="MNX2" s="74"/>
      <c r="MNY2" s="74"/>
      <c r="MNZ2" s="74"/>
      <c r="MOA2" s="74"/>
      <c r="MOB2" s="74"/>
      <c r="MOC2" s="74"/>
      <c r="MOD2" s="74"/>
      <c r="MOE2" s="74"/>
      <c r="MOF2" s="74"/>
      <c r="MOG2" s="74"/>
      <c r="MOH2" s="74"/>
      <c r="MOI2" s="74"/>
      <c r="MOJ2" s="74"/>
      <c r="MOK2" s="74"/>
      <c r="MOL2" s="74"/>
      <c r="MOM2" s="74"/>
      <c r="MON2" s="74"/>
      <c r="MOO2" s="74"/>
      <c r="MOP2" s="74"/>
      <c r="MOQ2" s="74"/>
      <c r="MOR2" s="74"/>
      <c r="MOS2" s="74"/>
      <c r="MOT2" s="74"/>
      <c r="MOU2" s="74"/>
      <c r="MOV2" s="74"/>
      <c r="MOW2" s="74"/>
      <c r="MOX2" s="74"/>
      <c r="MOY2" s="74"/>
      <c r="MOZ2" s="74"/>
      <c r="MPA2" s="74"/>
      <c r="MPB2" s="74"/>
      <c r="MPC2" s="74"/>
      <c r="MPD2" s="74"/>
      <c r="MPE2" s="74"/>
      <c r="MPF2" s="74"/>
      <c r="MPG2" s="74"/>
      <c r="MPH2" s="74"/>
      <c r="MPI2" s="74"/>
      <c r="MPJ2" s="74"/>
      <c r="MPK2" s="74"/>
      <c r="MPL2" s="74"/>
      <c r="MPM2" s="74"/>
      <c r="MPN2" s="74"/>
      <c r="MPO2" s="74"/>
      <c r="MPP2" s="74"/>
      <c r="MPQ2" s="74"/>
      <c r="MPR2" s="74"/>
      <c r="MPS2" s="74"/>
      <c r="MPT2" s="74"/>
      <c r="MPU2" s="74"/>
      <c r="MPV2" s="74"/>
      <c r="MPW2" s="74"/>
      <c r="MPX2" s="74"/>
      <c r="MPY2" s="74"/>
      <c r="MPZ2" s="74"/>
      <c r="MQA2" s="74"/>
      <c r="MQB2" s="74"/>
      <c r="MQC2" s="74"/>
      <c r="MQD2" s="74"/>
      <c r="MQE2" s="74"/>
      <c r="MQF2" s="74"/>
      <c r="MQG2" s="74"/>
      <c r="MQH2" s="74"/>
      <c r="MQI2" s="74"/>
      <c r="MQJ2" s="74"/>
      <c r="MQK2" s="74"/>
      <c r="MQL2" s="74"/>
      <c r="MQM2" s="74"/>
      <c r="MQN2" s="74"/>
      <c r="MQO2" s="74"/>
      <c r="MQP2" s="74"/>
      <c r="MQQ2" s="74"/>
      <c r="MQR2" s="74"/>
      <c r="MQS2" s="74"/>
      <c r="MQT2" s="74"/>
      <c r="MQU2" s="74"/>
      <c r="MQV2" s="74"/>
      <c r="MQW2" s="74"/>
      <c r="MQX2" s="74"/>
      <c r="MQY2" s="74"/>
      <c r="MQZ2" s="74"/>
      <c r="MRA2" s="74"/>
      <c r="MRB2" s="74"/>
      <c r="MRC2" s="74"/>
      <c r="MRD2" s="74"/>
      <c r="MRE2" s="74"/>
      <c r="MRF2" s="74"/>
      <c r="MRG2" s="74"/>
      <c r="MRH2" s="74"/>
      <c r="MRI2" s="74"/>
      <c r="MRJ2" s="74"/>
      <c r="MRK2" s="74"/>
      <c r="MRL2" s="74"/>
      <c r="MRM2" s="74"/>
      <c r="MRN2" s="74"/>
      <c r="MRO2" s="74"/>
      <c r="MRP2" s="74"/>
      <c r="MRQ2" s="74"/>
      <c r="MRR2" s="74"/>
      <c r="MRS2" s="74"/>
      <c r="MRT2" s="74"/>
      <c r="MRU2" s="74"/>
      <c r="MRV2" s="74"/>
      <c r="MRW2" s="74"/>
      <c r="MRX2" s="74"/>
      <c r="MRY2" s="74"/>
      <c r="MRZ2" s="74"/>
      <c r="MSA2" s="74"/>
      <c r="MSB2" s="74"/>
      <c r="MSC2" s="74"/>
      <c r="MSD2" s="74"/>
      <c r="MSE2" s="74"/>
      <c r="MSF2" s="74"/>
      <c r="MSG2" s="74"/>
      <c r="MSH2" s="74"/>
      <c r="MSI2" s="74"/>
      <c r="MSJ2" s="74"/>
      <c r="MSK2" s="74"/>
      <c r="MSL2" s="74"/>
      <c r="MSM2" s="74"/>
      <c r="MSN2" s="74"/>
      <c r="MSO2" s="74"/>
      <c r="MSP2" s="74"/>
      <c r="MSQ2" s="74"/>
      <c r="MSR2" s="74"/>
      <c r="MSS2" s="74"/>
      <c r="MST2" s="74"/>
      <c r="MSU2" s="74"/>
      <c r="MSV2" s="74"/>
      <c r="MSW2" s="74"/>
      <c r="MSX2" s="74"/>
      <c r="MSY2" s="74"/>
      <c r="MSZ2" s="74"/>
      <c r="MTA2" s="74"/>
      <c r="MTB2" s="74"/>
      <c r="MTC2" s="74"/>
      <c r="MTD2" s="74"/>
      <c r="MTE2" s="74"/>
      <c r="MTF2" s="74"/>
      <c r="MTG2" s="74"/>
      <c r="MTH2" s="74"/>
      <c r="MTI2" s="74"/>
      <c r="MTJ2" s="74"/>
      <c r="MTK2" s="74"/>
      <c r="MTL2" s="74"/>
      <c r="MTM2" s="74"/>
      <c r="MTN2" s="74"/>
      <c r="MTO2" s="74"/>
      <c r="MTP2" s="74"/>
      <c r="MTQ2" s="74"/>
      <c r="MTR2" s="74"/>
      <c r="MTS2" s="74"/>
      <c r="MTT2" s="74"/>
      <c r="MTU2" s="74"/>
      <c r="MTV2" s="74"/>
      <c r="MTW2" s="74"/>
      <c r="MTX2" s="74"/>
      <c r="MTY2" s="74"/>
      <c r="MTZ2" s="74"/>
      <c r="MUA2" s="74"/>
      <c r="MUB2" s="74"/>
      <c r="MUC2" s="74"/>
      <c r="MUD2" s="74"/>
      <c r="MUE2" s="74"/>
      <c r="MUF2" s="74"/>
      <c r="MUG2" s="74"/>
      <c r="MUH2" s="74"/>
      <c r="MUI2" s="74"/>
      <c r="MUJ2" s="74"/>
      <c r="MUK2" s="74"/>
      <c r="MUL2" s="74"/>
      <c r="MUM2" s="74"/>
      <c r="MUN2" s="74"/>
      <c r="MUO2" s="74"/>
      <c r="MUP2" s="74"/>
      <c r="MUQ2" s="74"/>
      <c r="MUR2" s="74"/>
      <c r="MUS2" s="74"/>
      <c r="MUT2" s="74"/>
      <c r="MUU2" s="74"/>
      <c r="MUV2" s="74"/>
      <c r="MUW2" s="74"/>
      <c r="MUX2" s="74"/>
      <c r="MUY2" s="74"/>
      <c r="MUZ2" s="74"/>
      <c r="MVA2" s="74"/>
      <c r="MVB2" s="74"/>
      <c r="MVC2" s="74"/>
      <c r="MVD2" s="74"/>
      <c r="MVE2" s="74"/>
      <c r="MVF2" s="74"/>
      <c r="MVG2" s="74"/>
      <c r="MVH2" s="74"/>
      <c r="MVI2" s="74"/>
      <c r="MVJ2" s="74"/>
      <c r="MVK2" s="74"/>
      <c r="MVL2" s="74"/>
      <c r="MVM2" s="74"/>
      <c r="MVN2" s="74"/>
      <c r="MVO2" s="74"/>
      <c r="MVP2" s="74"/>
      <c r="MVQ2" s="74"/>
      <c r="MVR2" s="74"/>
      <c r="MVS2" s="74"/>
      <c r="MVT2" s="74"/>
      <c r="MVU2" s="74"/>
      <c r="MVV2" s="74"/>
      <c r="MVW2" s="74"/>
      <c r="MVX2" s="74"/>
      <c r="MVY2" s="74"/>
      <c r="MVZ2" s="74"/>
      <c r="MWA2" s="74"/>
      <c r="MWB2" s="74"/>
      <c r="MWC2" s="74"/>
      <c r="MWD2" s="74"/>
      <c r="MWE2" s="74"/>
      <c r="MWF2" s="74"/>
      <c r="MWG2" s="74"/>
      <c r="MWH2" s="74"/>
      <c r="MWI2" s="74"/>
      <c r="MWJ2" s="74"/>
      <c r="MWK2" s="74"/>
      <c r="MWL2" s="74"/>
      <c r="MWM2" s="74"/>
      <c r="MWN2" s="74"/>
      <c r="MWO2" s="74"/>
      <c r="MWP2" s="74"/>
      <c r="MWQ2" s="74"/>
      <c r="MWR2" s="74"/>
      <c r="MWS2" s="74"/>
      <c r="MWT2" s="74"/>
      <c r="MWU2" s="74"/>
      <c r="MWV2" s="74"/>
      <c r="MWW2" s="74"/>
      <c r="MWX2" s="74"/>
      <c r="MWY2" s="74"/>
      <c r="MWZ2" s="74"/>
      <c r="MXA2" s="74"/>
      <c r="MXB2" s="74"/>
      <c r="MXC2" s="74"/>
      <c r="MXD2" s="74"/>
      <c r="MXE2" s="74"/>
      <c r="MXF2" s="74"/>
      <c r="MXG2" s="74"/>
      <c r="MXH2" s="74"/>
      <c r="MXI2" s="74"/>
      <c r="MXJ2" s="74"/>
      <c r="MXK2" s="74"/>
      <c r="MXL2" s="74"/>
      <c r="MXM2" s="74"/>
      <c r="MXN2" s="74"/>
      <c r="MXO2" s="74"/>
      <c r="MXP2" s="74"/>
      <c r="MXQ2" s="74"/>
      <c r="MXR2" s="74"/>
      <c r="MXS2" s="74"/>
      <c r="MXT2" s="74"/>
      <c r="MXU2" s="74"/>
      <c r="MXV2" s="74"/>
      <c r="MXW2" s="74"/>
      <c r="MXX2" s="74"/>
      <c r="MXY2" s="74"/>
      <c r="MXZ2" s="74"/>
      <c r="MYA2" s="74"/>
      <c r="MYB2" s="74"/>
      <c r="MYC2" s="74"/>
      <c r="MYD2" s="74"/>
      <c r="MYE2" s="74"/>
      <c r="MYF2" s="74"/>
      <c r="MYG2" s="74"/>
      <c r="MYH2" s="74"/>
      <c r="MYI2" s="74"/>
      <c r="MYJ2" s="74"/>
      <c r="MYK2" s="74"/>
      <c r="MYL2" s="74"/>
      <c r="MYM2" s="74"/>
      <c r="MYN2" s="74"/>
      <c r="MYO2" s="74"/>
      <c r="MYP2" s="74"/>
      <c r="MYQ2" s="74"/>
      <c r="MYR2" s="74"/>
      <c r="MYS2" s="74"/>
      <c r="MYT2" s="74"/>
      <c r="MYU2" s="74"/>
      <c r="MYV2" s="74"/>
      <c r="MYW2" s="74"/>
      <c r="MYX2" s="74"/>
      <c r="MYY2" s="74"/>
      <c r="MYZ2" s="74"/>
      <c r="MZA2" s="74"/>
      <c r="MZB2" s="74"/>
      <c r="MZC2" s="74"/>
      <c r="MZD2" s="74"/>
      <c r="MZE2" s="74"/>
      <c r="MZF2" s="74"/>
      <c r="MZG2" s="74"/>
      <c r="MZH2" s="74"/>
      <c r="MZI2" s="74"/>
      <c r="MZJ2" s="74"/>
      <c r="MZK2" s="74"/>
      <c r="MZL2" s="74"/>
      <c r="MZM2" s="74"/>
      <c r="MZN2" s="74"/>
      <c r="MZO2" s="74"/>
      <c r="MZP2" s="74"/>
      <c r="MZQ2" s="74"/>
      <c r="MZR2" s="74"/>
      <c r="MZS2" s="74"/>
      <c r="MZT2" s="74"/>
      <c r="MZU2" s="74"/>
      <c r="MZV2" s="74"/>
      <c r="MZW2" s="74"/>
      <c r="MZX2" s="74"/>
      <c r="MZY2" s="74"/>
      <c r="MZZ2" s="74"/>
      <c r="NAA2" s="74"/>
      <c r="NAB2" s="74"/>
      <c r="NAC2" s="74"/>
      <c r="NAD2" s="74"/>
      <c r="NAE2" s="74"/>
      <c r="NAF2" s="74"/>
      <c r="NAG2" s="74"/>
      <c r="NAH2" s="74"/>
      <c r="NAI2" s="74"/>
      <c r="NAJ2" s="74"/>
      <c r="NAK2" s="74"/>
      <c r="NAL2" s="74"/>
      <c r="NAM2" s="74"/>
      <c r="NAN2" s="74"/>
      <c r="NAO2" s="74"/>
      <c r="NAP2" s="74"/>
      <c r="NAQ2" s="74"/>
      <c r="NAR2" s="74"/>
      <c r="NAS2" s="74"/>
      <c r="NAT2" s="74"/>
      <c r="NAU2" s="74"/>
      <c r="NAV2" s="74"/>
      <c r="NAW2" s="74"/>
      <c r="NAX2" s="74"/>
      <c r="NAY2" s="74"/>
      <c r="NAZ2" s="74"/>
      <c r="NBA2" s="74"/>
      <c r="NBB2" s="74"/>
      <c r="NBC2" s="74"/>
      <c r="NBD2" s="74"/>
      <c r="NBE2" s="74"/>
      <c r="NBF2" s="74"/>
      <c r="NBG2" s="74"/>
      <c r="NBH2" s="74"/>
      <c r="NBI2" s="74"/>
      <c r="NBJ2" s="74"/>
      <c r="NBK2" s="74"/>
      <c r="NBL2" s="74"/>
      <c r="NBM2" s="74"/>
      <c r="NBN2" s="74"/>
      <c r="NBO2" s="74"/>
      <c r="NBP2" s="74"/>
      <c r="NBQ2" s="74"/>
      <c r="NBR2" s="74"/>
      <c r="NBS2" s="74"/>
      <c r="NBT2" s="74"/>
      <c r="NBU2" s="74"/>
      <c r="NBV2" s="74"/>
      <c r="NBW2" s="74"/>
      <c r="NBX2" s="74"/>
      <c r="NBY2" s="74"/>
      <c r="NBZ2" s="74"/>
      <c r="NCA2" s="74"/>
      <c r="NCB2" s="74"/>
      <c r="NCC2" s="74"/>
      <c r="NCD2" s="74"/>
      <c r="NCE2" s="74"/>
      <c r="NCF2" s="74"/>
      <c r="NCG2" s="74"/>
      <c r="NCH2" s="74"/>
      <c r="NCI2" s="74"/>
      <c r="NCJ2" s="74"/>
      <c r="NCK2" s="74"/>
      <c r="NCL2" s="74"/>
      <c r="NCM2" s="74"/>
      <c r="NCN2" s="74"/>
      <c r="NCO2" s="74"/>
      <c r="NCP2" s="74"/>
      <c r="NCQ2" s="74"/>
      <c r="NCR2" s="74"/>
      <c r="NCS2" s="74"/>
      <c r="NCT2" s="74"/>
      <c r="NCU2" s="74"/>
      <c r="NCV2" s="74"/>
      <c r="NCW2" s="74"/>
      <c r="NCX2" s="74"/>
      <c r="NCY2" s="74"/>
      <c r="NCZ2" s="74"/>
      <c r="NDA2" s="74"/>
      <c r="NDB2" s="74"/>
      <c r="NDC2" s="74"/>
      <c r="NDD2" s="74"/>
      <c r="NDE2" s="74"/>
      <c r="NDF2" s="74"/>
      <c r="NDG2" s="74"/>
      <c r="NDH2" s="74"/>
      <c r="NDI2" s="74"/>
      <c r="NDJ2" s="74"/>
      <c r="NDK2" s="74"/>
      <c r="NDL2" s="74"/>
      <c r="NDM2" s="74"/>
      <c r="NDN2" s="74"/>
      <c r="NDO2" s="74"/>
      <c r="NDP2" s="74"/>
      <c r="NDQ2" s="74"/>
      <c r="NDR2" s="74"/>
      <c r="NDS2" s="74"/>
      <c r="NDT2" s="74"/>
      <c r="NDU2" s="74"/>
      <c r="NDV2" s="74"/>
      <c r="NDW2" s="74"/>
      <c r="NDX2" s="74"/>
      <c r="NDY2" s="74"/>
      <c r="NDZ2" s="74"/>
      <c r="NEA2" s="74"/>
      <c r="NEB2" s="74"/>
      <c r="NEC2" s="74"/>
      <c r="NED2" s="74"/>
      <c r="NEE2" s="74"/>
      <c r="NEF2" s="74"/>
      <c r="NEG2" s="74"/>
      <c r="NEH2" s="74"/>
      <c r="NEI2" s="74"/>
      <c r="NEJ2" s="74"/>
      <c r="NEK2" s="74"/>
      <c r="NEL2" s="74"/>
      <c r="NEM2" s="74"/>
      <c r="NEN2" s="74"/>
      <c r="NEO2" s="74"/>
      <c r="NEP2" s="74"/>
      <c r="NEQ2" s="74"/>
      <c r="NER2" s="74"/>
      <c r="NES2" s="74"/>
      <c r="NET2" s="74"/>
      <c r="NEU2" s="74"/>
      <c r="NEV2" s="74"/>
      <c r="NEW2" s="74"/>
      <c r="NEX2" s="74"/>
      <c r="NEY2" s="74"/>
      <c r="NEZ2" s="74"/>
      <c r="NFA2" s="74"/>
      <c r="NFB2" s="74"/>
      <c r="NFC2" s="74"/>
      <c r="NFD2" s="74"/>
      <c r="NFE2" s="74"/>
      <c r="NFF2" s="74"/>
      <c r="NFG2" s="74"/>
      <c r="NFH2" s="74"/>
      <c r="NFI2" s="74"/>
      <c r="NFJ2" s="74"/>
      <c r="NFK2" s="74"/>
      <c r="NFL2" s="74"/>
      <c r="NFM2" s="74"/>
      <c r="NFN2" s="74"/>
      <c r="NFO2" s="74"/>
      <c r="NFP2" s="74"/>
      <c r="NFQ2" s="74"/>
      <c r="NFR2" s="74"/>
      <c r="NFS2" s="74"/>
      <c r="NFT2" s="74"/>
      <c r="NFU2" s="74"/>
      <c r="NFV2" s="74"/>
      <c r="NFW2" s="74"/>
      <c r="NFX2" s="74"/>
      <c r="NFY2" s="74"/>
      <c r="NFZ2" s="74"/>
      <c r="NGA2" s="74"/>
      <c r="NGB2" s="74"/>
      <c r="NGC2" s="74"/>
      <c r="NGD2" s="74"/>
      <c r="NGE2" s="74"/>
      <c r="NGF2" s="74"/>
      <c r="NGG2" s="74"/>
      <c r="NGH2" s="74"/>
      <c r="NGI2" s="74"/>
      <c r="NGJ2" s="74"/>
      <c r="NGK2" s="74"/>
      <c r="NGL2" s="74"/>
      <c r="NGM2" s="74"/>
      <c r="NGN2" s="74"/>
      <c r="NGO2" s="74"/>
      <c r="NGP2" s="74"/>
      <c r="NGQ2" s="74"/>
      <c r="NGR2" s="74"/>
      <c r="NGS2" s="74"/>
      <c r="NGT2" s="74"/>
      <c r="NGU2" s="74"/>
      <c r="NGV2" s="74"/>
      <c r="NGW2" s="74"/>
      <c r="NGX2" s="74"/>
      <c r="NGY2" s="74"/>
      <c r="NGZ2" s="74"/>
      <c r="NHA2" s="74"/>
      <c r="NHB2" s="74"/>
      <c r="NHC2" s="74"/>
      <c r="NHD2" s="74"/>
      <c r="NHE2" s="74"/>
      <c r="NHF2" s="74"/>
      <c r="NHG2" s="74"/>
      <c r="NHH2" s="74"/>
      <c r="NHI2" s="74"/>
      <c r="NHJ2" s="74"/>
      <c r="NHK2" s="74"/>
      <c r="NHL2" s="74"/>
      <c r="NHM2" s="74"/>
      <c r="NHN2" s="74"/>
      <c r="NHO2" s="74"/>
      <c r="NHP2" s="74"/>
      <c r="NHQ2" s="74"/>
      <c r="NHR2" s="74"/>
      <c r="NHS2" s="74"/>
      <c r="NHT2" s="74"/>
      <c r="NHU2" s="74"/>
      <c r="NHV2" s="74"/>
      <c r="NHW2" s="74"/>
      <c r="NHX2" s="74"/>
      <c r="NHY2" s="74"/>
      <c r="NHZ2" s="74"/>
      <c r="NIA2" s="74"/>
      <c r="NIB2" s="74"/>
      <c r="NIC2" s="74"/>
      <c r="NID2" s="74"/>
      <c r="NIE2" s="74"/>
      <c r="NIF2" s="74"/>
      <c r="NIG2" s="74"/>
      <c r="NIH2" s="74"/>
      <c r="NII2" s="74"/>
      <c r="NIJ2" s="74"/>
      <c r="NIK2" s="74"/>
      <c r="NIL2" s="74"/>
      <c r="NIM2" s="74"/>
      <c r="NIN2" s="74"/>
      <c r="NIO2" s="74"/>
      <c r="NIP2" s="74"/>
      <c r="NIQ2" s="74"/>
      <c r="NIR2" s="74"/>
      <c r="NIS2" s="74"/>
      <c r="NIT2" s="74"/>
      <c r="NIU2" s="74"/>
      <c r="NIV2" s="74"/>
      <c r="NIW2" s="74"/>
      <c r="NIX2" s="74"/>
      <c r="NIY2" s="74"/>
      <c r="NIZ2" s="74"/>
      <c r="NJA2" s="74"/>
      <c r="NJB2" s="74"/>
      <c r="NJC2" s="74"/>
      <c r="NJD2" s="74"/>
      <c r="NJE2" s="74"/>
      <c r="NJF2" s="74"/>
      <c r="NJG2" s="74"/>
      <c r="NJH2" s="74"/>
      <c r="NJI2" s="74"/>
      <c r="NJJ2" s="74"/>
      <c r="NJK2" s="74"/>
      <c r="NJL2" s="74"/>
      <c r="NJM2" s="74"/>
      <c r="NJN2" s="74"/>
      <c r="NJO2" s="74"/>
      <c r="NJP2" s="74"/>
      <c r="NJQ2" s="74"/>
      <c r="NJR2" s="74"/>
      <c r="NJS2" s="74"/>
      <c r="NJT2" s="74"/>
      <c r="NJU2" s="74"/>
      <c r="NJV2" s="74"/>
      <c r="NJW2" s="74"/>
      <c r="NJX2" s="74"/>
      <c r="NJY2" s="74"/>
      <c r="NJZ2" s="74"/>
      <c r="NKA2" s="74"/>
      <c r="NKB2" s="74"/>
      <c r="NKC2" s="74"/>
      <c r="NKD2" s="74"/>
      <c r="NKE2" s="74"/>
      <c r="NKF2" s="74"/>
      <c r="NKG2" s="74"/>
      <c r="NKH2" s="74"/>
      <c r="NKI2" s="74"/>
      <c r="NKJ2" s="74"/>
      <c r="NKK2" s="74"/>
      <c r="NKL2" s="74"/>
      <c r="NKM2" s="74"/>
      <c r="NKN2" s="74"/>
      <c r="NKO2" s="74"/>
      <c r="NKP2" s="74"/>
      <c r="NKQ2" s="74"/>
      <c r="NKR2" s="74"/>
      <c r="NKS2" s="74"/>
      <c r="NKT2" s="74"/>
      <c r="NKU2" s="74"/>
      <c r="NKV2" s="74"/>
      <c r="NKW2" s="74"/>
      <c r="NKX2" s="74"/>
      <c r="NKY2" s="74"/>
      <c r="NKZ2" s="74"/>
      <c r="NLA2" s="74"/>
      <c r="NLB2" s="74"/>
      <c r="NLC2" s="74"/>
      <c r="NLD2" s="74"/>
      <c r="NLE2" s="74"/>
      <c r="NLF2" s="74"/>
      <c r="NLG2" s="74"/>
      <c r="NLH2" s="74"/>
      <c r="NLI2" s="74"/>
      <c r="NLJ2" s="74"/>
      <c r="NLK2" s="74"/>
      <c r="NLL2" s="74"/>
      <c r="NLM2" s="74"/>
      <c r="NLN2" s="74"/>
      <c r="NLO2" s="74"/>
      <c r="NLP2" s="74"/>
      <c r="NLQ2" s="74"/>
      <c r="NLR2" s="74"/>
      <c r="NLS2" s="74"/>
      <c r="NLT2" s="74"/>
      <c r="NLU2" s="74"/>
      <c r="NLV2" s="74"/>
      <c r="NLW2" s="74"/>
      <c r="NLX2" s="74"/>
      <c r="NLY2" s="74"/>
      <c r="NLZ2" s="74"/>
      <c r="NMA2" s="74"/>
      <c r="NMB2" s="74"/>
      <c r="NMC2" s="74"/>
      <c r="NMD2" s="74"/>
      <c r="NME2" s="74"/>
      <c r="NMF2" s="74"/>
      <c r="NMG2" s="74"/>
      <c r="NMH2" s="74"/>
      <c r="NMI2" s="74"/>
      <c r="NMJ2" s="74"/>
      <c r="NMK2" s="74"/>
      <c r="NML2" s="74"/>
      <c r="NMM2" s="74"/>
      <c r="NMN2" s="74"/>
      <c r="NMO2" s="74"/>
      <c r="NMP2" s="74"/>
      <c r="NMQ2" s="74"/>
      <c r="NMR2" s="74"/>
      <c r="NMS2" s="74"/>
      <c r="NMT2" s="74"/>
      <c r="NMU2" s="74"/>
      <c r="NMV2" s="74"/>
      <c r="NMW2" s="74"/>
      <c r="NMX2" s="74"/>
      <c r="NMY2" s="74"/>
      <c r="NMZ2" s="74"/>
      <c r="NNA2" s="74"/>
      <c r="NNB2" s="74"/>
      <c r="NNC2" s="74"/>
      <c r="NND2" s="74"/>
      <c r="NNE2" s="74"/>
      <c r="NNF2" s="74"/>
      <c r="NNG2" s="74"/>
      <c r="NNH2" s="74"/>
      <c r="NNI2" s="74"/>
      <c r="NNJ2" s="74"/>
      <c r="NNK2" s="74"/>
      <c r="NNL2" s="74"/>
      <c r="NNM2" s="74"/>
      <c r="NNN2" s="74"/>
      <c r="NNO2" s="74"/>
      <c r="NNP2" s="74"/>
      <c r="NNQ2" s="74"/>
      <c r="NNR2" s="74"/>
      <c r="NNS2" s="74"/>
      <c r="NNT2" s="74"/>
      <c r="NNU2" s="74"/>
      <c r="NNV2" s="74"/>
      <c r="NNW2" s="74"/>
      <c r="NNX2" s="74"/>
      <c r="NNY2" s="74"/>
      <c r="NNZ2" s="74"/>
      <c r="NOA2" s="74"/>
      <c r="NOB2" s="74"/>
      <c r="NOC2" s="74"/>
      <c r="NOD2" s="74"/>
      <c r="NOE2" s="74"/>
      <c r="NOF2" s="74"/>
      <c r="NOG2" s="74"/>
      <c r="NOH2" s="74"/>
      <c r="NOI2" s="74"/>
      <c r="NOJ2" s="74"/>
      <c r="NOK2" s="74"/>
      <c r="NOL2" s="74"/>
      <c r="NOM2" s="74"/>
      <c r="NON2" s="74"/>
      <c r="NOO2" s="74"/>
      <c r="NOP2" s="74"/>
      <c r="NOQ2" s="74"/>
      <c r="NOR2" s="74"/>
      <c r="NOS2" s="74"/>
      <c r="NOT2" s="74"/>
      <c r="NOU2" s="74"/>
      <c r="NOV2" s="74"/>
      <c r="NOW2" s="74"/>
      <c r="NOX2" s="74"/>
      <c r="NOY2" s="74"/>
      <c r="NOZ2" s="74"/>
      <c r="NPA2" s="74"/>
      <c r="NPB2" s="74"/>
      <c r="NPC2" s="74"/>
      <c r="NPD2" s="74"/>
      <c r="NPE2" s="74"/>
      <c r="NPF2" s="74"/>
      <c r="NPG2" s="74"/>
      <c r="NPH2" s="74"/>
      <c r="NPI2" s="74"/>
      <c r="NPJ2" s="74"/>
      <c r="NPK2" s="74"/>
      <c r="NPL2" s="74"/>
      <c r="NPM2" s="74"/>
      <c r="NPN2" s="74"/>
      <c r="NPO2" s="74"/>
      <c r="NPP2" s="74"/>
      <c r="NPQ2" s="74"/>
      <c r="NPR2" s="74"/>
      <c r="NPS2" s="74"/>
      <c r="NPT2" s="74"/>
      <c r="NPU2" s="74"/>
      <c r="NPV2" s="74"/>
      <c r="NPW2" s="74"/>
      <c r="NPX2" s="74"/>
      <c r="NPY2" s="74"/>
      <c r="NPZ2" s="74"/>
      <c r="NQA2" s="74"/>
      <c r="NQB2" s="74"/>
      <c r="NQC2" s="74"/>
      <c r="NQD2" s="74"/>
      <c r="NQE2" s="74"/>
      <c r="NQF2" s="74"/>
      <c r="NQG2" s="74"/>
      <c r="NQH2" s="74"/>
      <c r="NQI2" s="74"/>
      <c r="NQJ2" s="74"/>
      <c r="NQK2" s="74"/>
      <c r="NQL2" s="74"/>
      <c r="NQM2" s="74"/>
      <c r="NQN2" s="74"/>
      <c r="NQO2" s="74"/>
      <c r="NQP2" s="74"/>
      <c r="NQQ2" s="74"/>
      <c r="NQR2" s="74"/>
      <c r="NQS2" s="74"/>
      <c r="NQT2" s="74"/>
      <c r="NQU2" s="74"/>
      <c r="NQV2" s="74"/>
      <c r="NQW2" s="74"/>
      <c r="NQX2" s="74"/>
      <c r="NQY2" s="74"/>
      <c r="NQZ2" s="74"/>
      <c r="NRA2" s="74"/>
      <c r="NRB2" s="74"/>
      <c r="NRC2" s="74"/>
      <c r="NRD2" s="74"/>
      <c r="NRE2" s="74"/>
      <c r="NRF2" s="74"/>
      <c r="NRG2" s="74"/>
      <c r="NRH2" s="74"/>
      <c r="NRI2" s="74"/>
      <c r="NRJ2" s="74"/>
      <c r="NRK2" s="74"/>
      <c r="NRL2" s="74"/>
      <c r="NRM2" s="74"/>
      <c r="NRN2" s="74"/>
      <c r="NRO2" s="74"/>
      <c r="NRP2" s="74"/>
      <c r="NRQ2" s="74"/>
      <c r="NRR2" s="74"/>
      <c r="NRS2" s="74"/>
      <c r="NRT2" s="74"/>
      <c r="NRU2" s="74"/>
      <c r="NRV2" s="74"/>
      <c r="NRW2" s="74"/>
      <c r="NRX2" s="74"/>
      <c r="NRY2" s="74"/>
      <c r="NRZ2" s="74"/>
      <c r="NSA2" s="74"/>
      <c r="NSB2" s="74"/>
      <c r="NSC2" s="74"/>
      <c r="NSD2" s="74"/>
      <c r="NSE2" s="74"/>
      <c r="NSF2" s="74"/>
      <c r="NSG2" s="74"/>
      <c r="NSH2" s="74"/>
      <c r="NSI2" s="74"/>
      <c r="NSJ2" s="74"/>
      <c r="NSK2" s="74"/>
      <c r="NSL2" s="74"/>
      <c r="NSM2" s="74"/>
      <c r="NSN2" s="74"/>
      <c r="NSO2" s="74"/>
      <c r="NSP2" s="74"/>
      <c r="NSQ2" s="74"/>
      <c r="NSR2" s="74"/>
      <c r="NSS2" s="74"/>
      <c r="NST2" s="74"/>
      <c r="NSU2" s="74"/>
      <c r="NSV2" s="74"/>
      <c r="NSW2" s="74"/>
      <c r="NSX2" s="74"/>
      <c r="NSY2" s="74"/>
      <c r="NSZ2" s="74"/>
      <c r="NTA2" s="74"/>
      <c r="NTB2" s="74"/>
      <c r="NTC2" s="74"/>
      <c r="NTD2" s="74"/>
      <c r="NTE2" s="74"/>
      <c r="NTF2" s="74"/>
      <c r="NTG2" s="74"/>
      <c r="NTH2" s="74"/>
      <c r="NTI2" s="74"/>
      <c r="NTJ2" s="74"/>
      <c r="NTK2" s="74"/>
      <c r="NTL2" s="74"/>
      <c r="NTM2" s="74"/>
      <c r="NTN2" s="74"/>
      <c r="NTO2" s="74"/>
      <c r="NTP2" s="74"/>
      <c r="NTQ2" s="74"/>
      <c r="NTR2" s="74"/>
      <c r="NTS2" s="74"/>
      <c r="NTT2" s="74"/>
      <c r="NTU2" s="74"/>
      <c r="NTV2" s="74"/>
      <c r="NTW2" s="74"/>
      <c r="NTX2" s="74"/>
      <c r="NTY2" s="74"/>
      <c r="NTZ2" s="74"/>
      <c r="NUA2" s="74"/>
      <c r="NUB2" s="74"/>
      <c r="NUC2" s="74"/>
      <c r="NUD2" s="74"/>
      <c r="NUE2" s="74"/>
      <c r="NUF2" s="74"/>
      <c r="NUG2" s="74"/>
      <c r="NUH2" s="74"/>
      <c r="NUI2" s="74"/>
      <c r="NUJ2" s="74"/>
      <c r="NUK2" s="74"/>
      <c r="NUL2" s="74"/>
      <c r="NUM2" s="74"/>
      <c r="NUN2" s="74"/>
      <c r="NUO2" s="74"/>
      <c r="NUP2" s="74"/>
      <c r="NUQ2" s="74"/>
      <c r="NUR2" s="74"/>
      <c r="NUS2" s="74"/>
      <c r="NUT2" s="74"/>
      <c r="NUU2" s="74"/>
      <c r="NUV2" s="74"/>
      <c r="NUW2" s="74"/>
      <c r="NUX2" s="74"/>
      <c r="NUY2" s="74"/>
      <c r="NUZ2" s="74"/>
      <c r="NVA2" s="74"/>
      <c r="NVB2" s="74"/>
      <c r="NVC2" s="74"/>
      <c r="NVD2" s="74"/>
      <c r="NVE2" s="74"/>
      <c r="NVF2" s="74"/>
      <c r="NVG2" s="74"/>
      <c r="NVH2" s="74"/>
      <c r="NVI2" s="74"/>
      <c r="NVJ2" s="74"/>
      <c r="NVK2" s="74"/>
      <c r="NVL2" s="74"/>
      <c r="NVM2" s="74"/>
      <c r="NVN2" s="74"/>
      <c r="NVO2" s="74"/>
      <c r="NVP2" s="74"/>
      <c r="NVQ2" s="74"/>
      <c r="NVR2" s="74"/>
      <c r="NVS2" s="74"/>
      <c r="NVT2" s="74"/>
      <c r="NVU2" s="74"/>
      <c r="NVV2" s="74"/>
      <c r="NVW2" s="74"/>
      <c r="NVX2" s="74"/>
      <c r="NVY2" s="74"/>
      <c r="NVZ2" s="74"/>
      <c r="NWA2" s="74"/>
      <c r="NWB2" s="74"/>
      <c r="NWC2" s="74"/>
      <c r="NWD2" s="74"/>
      <c r="NWE2" s="74"/>
      <c r="NWF2" s="74"/>
      <c r="NWG2" s="74"/>
      <c r="NWH2" s="74"/>
      <c r="NWI2" s="74"/>
      <c r="NWJ2" s="74"/>
      <c r="NWK2" s="74"/>
      <c r="NWL2" s="74"/>
      <c r="NWM2" s="74"/>
      <c r="NWN2" s="74"/>
      <c r="NWO2" s="74"/>
      <c r="NWP2" s="74"/>
      <c r="NWQ2" s="74"/>
      <c r="NWR2" s="74"/>
      <c r="NWS2" s="74"/>
      <c r="NWT2" s="74"/>
      <c r="NWU2" s="74"/>
      <c r="NWV2" s="74"/>
      <c r="NWW2" s="74"/>
      <c r="NWX2" s="74"/>
      <c r="NWY2" s="74"/>
      <c r="NWZ2" s="74"/>
      <c r="NXA2" s="74"/>
      <c r="NXB2" s="74"/>
      <c r="NXC2" s="74"/>
      <c r="NXD2" s="74"/>
      <c r="NXE2" s="74"/>
      <c r="NXF2" s="74"/>
      <c r="NXG2" s="74"/>
      <c r="NXH2" s="74"/>
      <c r="NXI2" s="74"/>
      <c r="NXJ2" s="74"/>
      <c r="NXK2" s="74"/>
      <c r="NXL2" s="74"/>
      <c r="NXM2" s="74"/>
      <c r="NXN2" s="74"/>
      <c r="NXO2" s="74"/>
      <c r="NXP2" s="74"/>
      <c r="NXQ2" s="74"/>
      <c r="NXR2" s="74"/>
      <c r="NXS2" s="74"/>
      <c r="NXT2" s="74"/>
      <c r="NXU2" s="74"/>
      <c r="NXV2" s="74"/>
      <c r="NXW2" s="74"/>
      <c r="NXX2" s="74"/>
      <c r="NXY2" s="74"/>
      <c r="NXZ2" s="74"/>
      <c r="NYA2" s="74"/>
      <c r="NYB2" s="74"/>
      <c r="NYC2" s="74"/>
      <c r="NYD2" s="74"/>
      <c r="NYE2" s="74"/>
      <c r="NYF2" s="74"/>
      <c r="NYG2" s="74"/>
      <c r="NYH2" s="74"/>
      <c r="NYI2" s="74"/>
      <c r="NYJ2" s="74"/>
      <c r="NYK2" s="74"/>
      <c r="NYL2" s="74"/>
      <c r="NYM2" s="74"/>
      <c r="NYN2" s="74"/>
      <c r="NYO2" s="74"/>
      <c r="NYP2" s="74"/>
      <c r="NYQ2" s="74"/>
      <c r="NYR2" s="74"/>
      <c r="NYS2" s="74"/>
      <c r="NYT2" s="74"/>
      <c r="NYU2" s="74"/>
      <c r="NYV2" s="74"/>
      <c r="NYW2" s="74"/>
      <c r="NYX2" s="74"/>
      <c r="NYY2" s="74"/>
      <c r="NYZ2" s="74"/>
      <c r="NZA2" s="74"/>
      <c r="NZB2" s="74"/>
      <c r="NZC2" s="74"/>
      <c r="NZD2" s="74"/>
      <c r="NZE2" s="74"/>
      <c r="NZF2" s="74"/>
      <c r="NZG2" s="74"/>
      <c r="NZH2" s="74"/>
      <c r="NZI2" s="74"/>
      <c r="NZJ2" s="74"/>
      <c r="NZK2" s="74"/>
      <c r="NZL2" s="74"/>
      <c r="NZM2" s="74"/>
      <c r="NZN2" s="74"/>
      <c r="NZO2" s="74"/>
      <c r="NZP2" s="74"/>
      <c r="NZQ2" s="74"/>
      <c r="NZR2" s="74"/>
      <c r="NZS2" s="74"/>
      <c r="NZT2" s="74"/>
      <c r="NZU2" s="74"/>
      <c r="NZV2" s="74"/>
      <c r="NZW2" s="74"/>
      <c r="NZX2" s="74"/>
      <c r="NZY2" s="74"/>
      <c r="NZZ2" s="74"/>
      <c r="OAA2" s="74"/>
      <c r="OAB2" s="74"/>
      <c r="OAC2" s="74"/>
      <c r="OAD2" s="74"/>
      <c r="OAE2" s="74"/>
      <c r="OAF2" s="74"/>
      <c r="OAG2" s="74"/>
      <c r="OAH2" s="74"/>
      <c r="OAI2" s="74"/>
      <c r="OAJ2" s="74"/>
      <c r="OAK2" s="74"/>
      <c r="OAL2" s="74"/>
      <c r="OAM2" s="74"/>
      <c r="OAN2" s="74"/>
      <c r="OAO2" s="74"/>
      <c r="OAP2" s="74"/>
      <c r="OAQ2" s="74"/>
      <c r="OAR2" s="74"/>
      <c r="OAS2" s="74"/>
      <c r="OAT2" s="74"/>
      <c r="OAU2" s="74"/>
      <c r="OAV2" s="74"/>
      <c r="OAW2" s="74"/>
      <c r="OAX2" s="74"/>
      <c r="OAY2" s="74"/>
      <c r="OAZ2" s="74"/>
      <c r="OBA2" s="74"/>
      <c r="OBB2" s="74"/>
      <c r="OBC2" s="74"/>
      <c r="OBD2" s="74"/>
      <c r="OBE2" s="74"/>
      <c r="OBF2" s="74"/>
      <c r="OBG2" s="74"/>
      <c r="OBH2" s="74"/>
      <c r="OBI2" s="74"/>
      <c r="OBJ2" s="74"/>
      <c r="OBK2" s="74"/>
      <c r="OBL2" s="74"/>
      <c r="OBM2" s="74"/>
      <c r="OBN2" s="74"/>
      <c r="OBO2" s="74"/>
      <c r="OBP2" s="74"/>
      <c r="OBQ2" s="74"/>
      <c r="OBR2" s="74"/>
      <c r="OBS2" s="74"/>
      <c r="OBT2" s="74"/>
      <c r="OBU2" s="74"/>
      <c r="OBV2" s="74"/>
      <c r="OBW2" s="74"/>
      <c r="OBX2" s="74"/>
      <c r="OBY2" s="74"/>
      <c r="OBZ2" s="74"/>
      <c r="OCA2" s="74"/>
      <c r="OCB2" s="74"/>
      <c r="OCC2" s="74"/>
      <c r="OCD2" s="74"/>
      <c r="OCE2" s="74"/>
      <c r="OCF2" s="74"/>
      <c r="OCG2" s="74"/>
      <c r="OCH2" s="74"/>
      <c r="OCI2" s="74"/>
      <c r="OCJ2" s="74"/>
      <c r="OCK2" s="74"/>
      <c r="OCL2" s="74"/>
      <c r="OCM2" s="74"/>
      <c r="OCN2" s="74"/>
      <c r="OCO2" s="74"/>
      <c r="OCP2" s="74"/>
      <c r="OCQ2" s="74"/>
      <c r="OCR2" s="74"/>
      <c r="OCS2" s="74"/>
      <c r="OCT2" s="74"/>
      <c r="OCU2" s="74"/>
      <c r="OCV2" s="74"/>
      <c r="OCW2" s="74"/>
      <c r="OCX2" s="74"/>
      <c r="OCY2" s="74"/>
      <c r="OCZ2" s="74"/>
      <c r="ODA2" s="74"/>
      <c r="ODB2" s="74"/>
      <c r="ODC2" s="74"/>
      <c r="ODD2" s="74"/>
      <c r="ODE2" s="74"/>
      <c r="ODF2" s="74"/>
      <c r="ODG2" s="74"/>
      <c r="ODH2" s="74"/>
      <c r="ODI2" s="74"/>
      <c r="ODJ2" s="74"/>
      <c r="ODK2" s="74"/>
      <c r="ODL2" s="74"/>
      <c r="ODM2" s="74"/>
      <c r="ODN2" s="74"/>
      <c r="ODO2" s="74"/>
      <c r="ODP2" s="74"/>
      <c r="ODQ2" s="74"/>
      <c r="ODR2" s="74"/>
      <c r="ODS2" s="74"/>
      <c r="ODT2" s="74"/>
      <c r="ODU2" s="74"/>
      <c r="ODV2" s="74"/>
      <c r="ODW2" s="74"/>
      <c r="ODX2" s="74"/>
      <c r="ODY2" s="74"/>
      <c r="ODZ2" s="74"/>
      <c r="OEA2" s="74"/>
      <c r="OEB2" s="74"/>
      <c r="OEC2" s="74"/>
      <c r="OED2" s="74"/>
      <c r="OEE2" s="74"/>
      <c r="OEF2" s="74"/>
      <c r="OEG2" s="74"/>
      <c r="OEH2" s="74"/>
      <c r="OEI2" s="74"/>
      <c r="OEJ2" s="74"/>
      <c r="OEK2" s="74"/>
      <c r="OEL2" s="74"/>
      <c r="OEM2" s="74"/>
      <c r="OEN2" s="74"/>
      <c r="OEO2" s="74"/>
      <c r="OEP2" s="74"/>
      <c r="OEQ2" s="74"/>
      <c r="OER2" s="74"/>
      <c r="OES2" s="74"/>
      <c r="OET2" s="74"/>
      <c r="OEU2" s="74"/>
      <c r="OEV2" s="74"/>
      <c r="OEW2" s="74"/>
      <c r="OEX2" s="74"/>
      <c r="OEY2" s="74"/>
      <c r="OEZ2" s="74"/>
      <c r="OFA2" s="74"/>
      <c r="OFB2" s="74"/>
      <c r="OFC2" s="74"/>
      <c r="OFD2" s="74"/>
      <c r="OFE2" s="74"/>
      <c r="OFF2" s="74"/>
      <c r="OFG2" s="74"/>
      <c r="OFH2" s="74"/>
      <c r="OFI2" s="74"/>
      <c r="OFJ2" s="74"/>
      <c r="OFK2" s="74"/>
      <c r="OFL2" s="74"/>
      <c r="OFM2" s="74"/>
      <c r="OFN2" s="74"/>
      <c r="OFO2" s="74"/>
      <c r="OFP2" s="74"/>
      <c r="OFQ2" s="74"/>
      <c r="OFR2" s="74"/>
      <c r="OFS2" s="74"/>
      <c r="OFT2" s="74"/>
      <c r="OFU2" s="74"/>
      <c r="OFV2" s="74"/>
      <c r="OFW2" s="74"/>
      <c r="OFX2" s="74"/>
      <c r="OFY2" s="74"/>
      <c r="OFZ2" s="74"/>
      <c r="OGA2" s="74"/>
      <c r="OGB2" s="74"/>
      <c r="OGC2" s="74"/>
      <c r="OGD2" s="74"/>
      <c r="OGE2" s="74"/>
      <c r="OGF2" s="74"/>
      <c r="OGG2" s="74"/>
      <c r="OGH2" s="74"/>
      <c r="OGI2" s="74"/>
      <c r="OGJ2" s="74"/>
      <c r="OGK2" s="74"/>
      <c r="OGL2" s="74"/>
      <c r="OGM2" s="74"/>
      <c r="OGN2" s="74"/>
      <c r="OGO2" s="74"/>
      <c r="OGP2" s="74"/>
      <c r="OGQ2" s="74"/>
      <c r="OGR2" s="74"/>
      <c r="OGS2" s="74"/>
      <c r="OGT2" s="74"/>
      <c r="OGU2" s="74"/>
      <c r="OGV2" s="74"/>
      <c r="OGW2" s="74"/>
      <c r="OGX2" s="74"/>
      <c r="OGY2" s="74"/>
      <c r="OGZ2" s="74"/>
      <c r="OHA2" s="74"/>
      <c r="OHB2" s="74"/>
      <c r="OHC2" s="74"/>
      <c r="OHD2" s="74"/>
      <c r="OHE2" s="74"/>
      <c r="OHF2" s="74"/>
      <c r="OHG2" s="74"/>
      <c r="OHH2" s="74"/>
      <c r="OHI2" s="74"/>
      <c r="OHJ2" s="74"/>
      <c r="OHK2" s="74"/>
      <c r="OHL2" s="74"/>
      <c r="OHM2" s="74"/>
      <c r="OHN2" s="74"/>
      <c r="OHO2" s="74"/>
      <c r="OHP2" s="74"/>
      <c r="OHQ2" s="74"/>
      <c r="OHR2" s="74"/>
      <c r="OHS2" s="74"/>
      <c r="OHT2" s="74"/>
      <c r="OHU2" s="74"/>
      <c r="OHV2" s="74"/>
      <c r="OHW2" s="74"/>
      <c r="OHX2" s="74"/>
      <c r="OHY2" s="74"/>
      <c r="OHZ2" s="74"/>
      <c r="OIA2" s="74"/>
      <c r="OIB2" s="74"/>
      <c r="OIC2" s="74"/>
      <c r="OID2" s="74"/>
      <c r="OIE2" s="74"/>
      <c r="OIF2" s="74"/>
      <c r="OIG2" s="74"/>
      <c r="OIH2" s="74"/>
      <c r="OII2" s="74"/>
      <c r="OIJ2" s="74"/>
      <c r="OIK2" s="74"/>
      <c r="OIL2" s="74"/>
      <c r="OIM2" s="74"/>
      <c r="OIN2" s="74"/>
      <c r="OIO2" s="74"/>
      <c r="OIP2" s="74"/>
      <c r="OIQ2" s="74"/>
      <c r="OIR2" s="74"/>
      <c r="OIS2" s="74"/>
      <c r="OIT2" s="74"/>
      <c r="OIU2" s="74"/>
      <c r="OIV2" s="74"/>
      <c r="OIW2" s="74"/>
      <c r="OIX2" s="74"/>
      <c r="OIY2" s="74"/>
      <c r="OIZ2" s="74"/>
      <c r="OJA2" s="74"/>
      <c r="OJB2" s="74"/>
      <c r="OJC2" s="74"/>
      <c r="OJD2" s="74"/>
      <c r="OJE2" s="74"/>
      <c r="OJF2" s="74"/>
      <c r="OJG2" s="74"/>
      <c r="OJH2" s="74"/>
      <c r="OJI2" s="74"/>
      <c r="OJJ2" s="74"/>
      <c r="OJK2" s="74"/>
      <c r="OJL2" s="74"/>
      <c r="OJM2" s="74"/>
      <c r="OJN2" s="74"/>
      <c r="OJO2" s="74"/>
      <c r="OJP2" s="74"/>
      <c r="OJQ2" s="74"/>
      <c r="OJR2" s="74"/>
      <c r="OJS2" s="74"/>
      <c r="OJT2" s="74"/>
      <c r="OJU2" s="74"/>
      <c r="OJV2" s="74"/>
      <c r="OJW2" s="74"/>
      <c r="OJX2" s="74"/>
      <c r="OJY2" s="74"/>
      <c r="OJZ2" s="74"/>
      <c r="OKA2" s="74"/>
      <c r="OKB2" s="74"/>
      <c r="OKC2" s="74"/>
      <c r="OKD2" s="74"/>
      <c r="OKE2" s="74"/>
      <c r="OKF2" s="74"/>
      <c r="OKG2" s="74"/>
      <c r="OKH2" s="74"/>
      <c r="OKI2" s="74"/>
      <c r="OKJ2" s="74"/>
      <c r="OKK2" s="74"/>
      <c r="OKL2" s="74"/>
      <c r="OKM2" s="74"/>
      <c r="OKN2" s="74"/>
      <c r="OKO2" s="74"/>
      <c r="OKP2" s="74"/>
      <c r="OKQ2" s="74"/>
      <c r="OKR2" s="74"/>
      <c r="OKS2" s="74"/>
      <c r="OKT2" s="74"/>
      <c r="OKU2" s="74"/>
      <c r="OKV2" s="74"/>
      <c r="OKW2" s="74"/>
      <c r="OKX2" s="74"/>
      <c r="OKY2" s="74"/>
      <c r="OKZ2" s="74"/>
      <c r="OLA2" s="74"/>
      <c r="OLB2" s="74"/>
      <c r="OLC2" s="74"/>
      <c r="OLD2" s="74"/>
      <c r="OLE2" s="74"/>
      <c r="OLF2" s="74"/>
      <c r="OLG2" s="74"/>
      <c r="OLH2" s="74"/>
      <c r="OLI2" s="74"/>
      <c r="OLJ2" s="74"/>
      <c r="OLK2" s="74"/>
      <c r="OLL2" s="74"/>
      <c r="OLM2" s="74"/>
      <c r="OLN2" s="74"/>
      <c r="OLO2" s="74"/>
      <c r="OLP2" s="74"/>
      <c r="OLQ2" s="74"/>
      <c r="OLR2" s="74"/>
      <c r="OLS2" s="74"/>
      <c r="OLT2" s="74"/>
      <c r="OLU2" s="74"/>
      <c r="OLV2" s="74"/>
      <c r="OLW2" s="74"/>
      <c r="OLX2" s="74"/>
      <c r="OLY2" s="74"/>
      <c r="OLZ2" s="74"/>
      <c r="OMA2" s="74"/>
      <c r="OMB2" s="74"/>
      <c r="OMC2" s="74"/>
      <c r="OMD2" s="74"/>
      <c r="OME2" s="74"/>
      <c r="OMF2" s="74"/>
      <c r="OMG2" s="74"/>
      <c r="OMH2" s="74"/>
      <c r="OMI2" s="74"/>
      <c r="OMJ2" s="74"/>
      <c r="OMK2" s="74"/>
      <c r="OML2" s="74"/>
      <c r="OMM2" s="74"/>
      <c r="OMN2" s="74"/>
      <c r="OMO2" s="74"/>
      <c r="OMP2" s="74"/>
      <c r="OMQ2" s="74"/>
      <c r="OMR2" s="74"/>
      <c r="OMS2" s="74"/>
      <c r="OMT2" s="74"/>
      <c r="OMU2" s="74"/>
      <c r="OMV2" s="74"/>
      <c r="OMW2" s="74"/>
      <c r="OMX2" s="74"/>
      <c r="OMY2" s="74"/>
      <c r="OMZ2" s="74"/>
      <c r="ONA2" s="74"/>
      <c r="ONB2" s="74"/>
      <c r="ONC2" s="74"/>
      <c r="OND2" s="74"/>
      <c r="ONE2" s="74"/>
      <c r="ONF2" s="74"/>
      <c r="ONG2" s="74"/>
      <c r="ONH2" s="74"/>
      <c r="ONI2" s="74"/>
      <c r="ONJ2" s="74"/>
      <c r="ONK2" s="74"/>
      <c r="ONL2" s="74"/>
      <c r="ONM2" s="74"/>
      <c r="ONN2" s="74"/>
      <c r="ONO2" s="74"/>
      <c r="ONP2" s="74"/>
      <c r="ONQ2" s="74"/>
      <c r="ONR2" s="74"/>
      <c r="ONS2" s="74"/>
      <c r="ONT2" s="74"/>
      <c r="ONU2" s="74"/>
      <c r="ONV2" s="74"/>
      <c r="ONW2" s="74"/>
      <c r="ONX2" s="74"/>
      <c r="ONY2" s="74"/>
      <c r="ONZ2" s="74"/>
      <c r="OOA2" s="74"/>
      <c r="OOB2" s="74"/>
      <c r="OOC2" s="74"/>
      <c r="OOD2" s="74"/>
      <c r="OOE2" s="74"/>
      <c r="OOF2" s="74"/>
      <c r="OOG2" s="74"/>
      <c r="OOH2" s="74"/>
      <c r="OOI2" s="74"/>
      <c r="OOJ2" s="74"/>
      <c r="OOK2" s="74"/>
      <c r="OOL2" s="74"/>
      <c r="OOM2" s="74"/>
      <c r="OON2" s="74"/>
      <c r="OOO2" s="74"/>
      <c r="OOP2" s="74"/>
      <c r="OOQ2" s="74"/>
      <c r="OOR2" s="74"/>
      <c r="OOS2" s="74"/>
      <c r="OOT2" s="74"/>
      <c r="OOU2" s="74"/>
      <c r="OOV2" s="74"/>
      <c r="OOW2" s="74"/>
      <c r="OOX2" s="74"/>
      <c r="OOY2" s="74"/>
      <c r="OOZ2" s="74"/>
      <c r="OPA2" s="74"/>
      <c r="OPB2" s="74"/>
      <c r="OPC2" s="74"/>
      <c r="OPD2" s="74"/>
      <c r="OPE2" s="74"/>
      <c r="OPF2" s="74"/>
      <c r="OPG2" s="74"/>
      <c r="OPH2" s="74"/>
      <c r="OPI2" s="74"/>
      <c r="OPJ2" s="74"/>
      <c r="OPK2" s="74"/>
      <c r="OPL2" s="74"/>
      <c r="OPM2" s="74"/>
      <c r="OPN2" s="74"/>
      <c r="OPO2" s="74"/>
      <c r="OPP2" s="74"/>
      <c r="OPQ2" s="74"/>
      <c r="OPR2" s="74"/>
      <c r="OPS2" s="74"/>
      <c r="OPT2" s="74"/>
      <c r="OPU2" s="74"/>
      <c r="OPV2" s="74"/>
      <c r="OPW2" s="74"/>
      <c r="OPX2" s="74"/>
      <c r="OPY2" s="74"/>
      <c r="OPZ2" s="74"/>
      <c r="OQA2" s="74"/>
      <c r="OQB2" s="74"/>
      <c r="OQC2" s="74"/>
      <c r="OQD2" s="74"/>
      <c r="OQE2" s="74"/>
      <c r="OQF2" s="74"/>
      <c r="OQG2" s="74"/>
      <c r="OQH2" s="74"/>
      <c r="OQI2" s="74"/>
      <c r="OQJ2" s="74"/>
      <c r="OQK2" s="74"/>
      <c r="OQL2" s="74"/>
      <c r="OQM2" s="74"/>
      <c r="OQN2" s="74"/>
      <c r="OQO2" s="74"/>
      <c r="OQP2" s="74"/>
      <c r="OQQ2" s="74"/>
      <c r="OQR2" s="74"/>
      <c r="OQS2" s="74"/>
      <c r="OQT2" s="74"/>
      <c r="OQU2" s="74"/>
      <c r="OQV2" s="74"/>
      <c r="OQW2" s="74"/>
      <c r="OQX2" s="74"/>
      <c r="OQY2" s="74"/>
      <c r="OQZ2" s="74"/>
      <c r="ORA2" s="74"/>
      <c r="ORB2" s="74"/>
      <c r="ORC2" s="74"/>
      <c r="ORD2" s="74"/>
      <c r="ORE2" s="74"/>
      <c r="ORF2" s="74"/>
      <c r="ORG2" s="74"/>
      <c r="ORH2" s="74"/>
      <c r="ORI2" s="74"/>
      <c r="ORJ2" s="74"/>
      <c r="ORK2" s="74"/>
      <c r="ORL2" s="74"/>
      <c r="ORM2" s="74"/>
      <c r="ORN2" s="74"/>
      <c r="ORO2" s="74"/>
      <c r="ORP2" s="74"/>
      <c r="ORQ2" s="74"/>
      <c r="ORR2" s="74"/>
      <c r="ORS2" s="74"/>
      <c r="ORT2" s="74"/>
      <c r="ORU2" s="74"/>
      <c r="ORV2" s="74"/>
      <c r="ORW2" s="74"/>
      <c r="ORX2" s="74"/>
      <c r="ORY2" s="74"/>
      <c r="ORZ2" s="74"/>
      <c r="OSA2" s="74"/>
      <c r="OSB2" s="74"/>
      <c r="OSC2" s="74"/>
      <c r="OSD2" s="74"/>
      <c r="OSE2" s="74"/>
      <c r="OSF2" s="74"/>
      <c r="OSG2" s="74"/>
      <c r="OSH2" s="74"/>
      <c r="OSI2" s="74"/>
      <c r="OSJ2" s="74"/>
      <c r="OSK2" s="74"/>
      <c r="OSL2" s="74"/>
      <c r="OSM2" s="74"/>
      <c r="OSN2" s="74"/>
      <c r="OSO2" s="74"/>
      <c r="OSP2" s="74"/>
      <c r="OSQ2" s="74"/>
      <c r="OSR2" s="74"/>
      <c r="OSS2" s="74"/>
      <c r="OST2" s="74"/>
      <c r="OSU2" s="74"/>
      <c r="OSV2" s="74"/>
      <c r="OSW2" s="74"/>
      <c r="OSX2" s="74"/>
      <c r="OSY2" s="74"/>
      <c r="OSZ2" s="74"/>
      <c r="OTA2" s="74"/>
      <c r="OTB2" s="74"/>
      <c r="OTC2" s="74"/>
      <c r="OTD2" s="74"/>
      <c r="OTE2" s="74"/>
      <c r="OTF2" s="74"/>
      <c r="OTG2" s="74"/>
      <c r="OTH2" s="74"/>
      <c r="OTI2" s="74"/>
      <c r="OTJ2" s="74"/>
      <c r="OTK2" s="74"/>
      <c r="OTL2" s="74"/>
      <c r="OTM2" s="74"/>
      <c r="OTN2" s="74"/>
      <c r="OTO2" s="74"/>
      <c r="OTP2" s="74"/>
      <c r="OTQ2" s="74"/>
      <c r="OTR2" s="74"/>
      <c r="OTS2" s="74"/>
      <c r="OTT2" s="74"/>
      <c r="OTU2" s="74"/>
      <c r="OTV2" s="74"/>
      <c r="OTW2" s="74"/>
      <c r="OTX2" s="74"/>
      <c r="OTY2" s="74"/>
      <c r="OTZ2" s="74"/>
      <c r="OUA2" s="74"/>
      <c r="OUB2" s="74"/>
      <c r="OUC2" s="74"/>
      <c r="OUD2" s="74"/>
      <c r="OUE2" s="74"/>
      <c r="OUF2" s="74"/>
      <c r="OUG2" s="74"/>
      <c r="OUH2" s="74"/>
      <c r="OUI2" s="74"/>
      <c r="OUJ2" s="74"/>
      <c r="OUK2" s="74"/>
      <c r="OUL2" s="74"/>
      <c r="OUM2" s="74"/>
      <c r="OUN2" s="74"/>
      <c r="OUO2" s="74"/>
      <c r="OUP2" s="74"/>
      <c r="OUQ2" s="74"/>
      <c r="OUR2" s="74"/>
      <c r="OUS2" s="74"/>
      <c r="OUT2" s="74"/>
      <c r="OUU2" s="74"/>
      <c r="OUV2" s="74"/>
      <c r="OUW2" s="74"/>
      <c r="OUX2" s="74"/>
      <c r="OUY2" s="74"/>
      <c r="OUZ2" s="74"/>
      <c r="OVA2" s="74"/>
      <c r="OVB2" s="74"/>
      <c r="OVC2" s="74"/>
      <c r="OVD2" s="74"/>
      <c r="OVE2" s="74"/>
      <c r="OVF2" s="74"/>
      <c r="OVG2" s="74"/>
      <c r="OVH2" s="74"/>
      <c r="OVI2" s="74"/>
      <c r="OVJ2" s="74"/>
      <c r="OVK2" s="74"/>
      <c r="OVL2" s="74"/>
      <c r="OVM2" s="74"/>
      <c r="OVN2" s="74"/>
      <c r="OVO2" s="74"/>
      <c r="OVP2" s="74"/>
      <c r="OVQ2" s="74"/>
      <c r="OVR2" s="74"/>
      <c r="OVS2" s="74"/>
      <c r="OVT2" s="74"/>
      <c r="OVU2" s="74"/>
      <c r="OVV2" s="74"/>
      <c r="OVW2" s="74"/>
      <c r="OVX2" s="74"/>
      <c r="OVY2" s="74"/>
      <c r="OVZ2" s="74"/>
      <c r="OWA2" s="74"/>
      <c r="OWB2" s="74"/>
      <c r="OWC2" s="74"/>
      <c r="OWD2" s="74"/>
      <c r="OWE2" s="74"/>
      <c r="OWF2" s="74"/>
      <c r="OWG2" s="74"/>
      <c r="OWH2" s="74"/>
      <c r="OWI2" s="74"/>
      <c r="OWJ2" s="74"/>
      <c r="OWK2" s="74"/>
      <c r="OWL2" s="74"/>
      <c r="OWM2" s="74"/>
      <c r="OWN2" s="74"/>
      <c r="OWO2" s="74"/>
      <c r="OWP2" s="74"/>
      <c r="OWQ2" s="74"/>
      <c r="OWR2" s="74"/>
      <c r="OWS2" s="74"/>
      <c r="OWT2" s="74"/>
      <c r="OWU2" s="74"/>
      <c r="OWV2" s="74"/>
      <c r="OWW2" s="74"/>
      <c r="OWX2" s="74"/>
      <c r="OWY2" s="74"/>
      <c r="OWZ2" s="74"/>
      <c r="OXA2" s="74"/>
      <c r="OXB2" s="74"/>
      <c r="OXC2" s="74"/>
      <c r="OXD2" s="74"/>
      <c r="OXE2" s="74"/>
      <c r="OXF2" s="74"/>
      <c r="OXG2" s="74"/>
      <c r="OXH2" s="74"/>
      <c r="OXI2" s="74"/>
      <c r="OXJ2" s="74"/>
      <c r="OXK2" s="74"/>
      <c r="OXL2" s="74"/>
      <c r="OXM2" s="74"/>
      <c r="OXN2" s="74"/>
      <c r="OXO2" s="74"/>
      <c r="OXP2" s="74"/>
      <c r="OXQ2" s="74"/>
      <c r="OXR2" s="74"/>
      <c r="OXS2" s="74"/>
      <c r="OXT2" s="74"/>
      <c r="OXU2" s="74"/>
      <c r="OXV2" s="74"/>
      <c r="OXW2" s="74"/>
      <c r="OXX2" s="74"/>
      <c r="OXY2" s="74"/>
      <c r="OXZ2" s="74"/>
      <c r="OYA2" s="74"/>
      <c r="OYB2" s="74"/>
      <c r="OYC2" s="74"/>
      <c r="OYD2" s="74"/>
      <c r="OYE2" s="74"/>
      <c r="OYF2" s="74"/>
      <c r="OYG2" s="74"/>
      <c r="OYH2" s="74"/>
      <c r="OYI2" s="74"/>
      <c r="OYJ2" s="74"/>
      <c r="OYK2" s="74"/>
      <c r="OYL2" s="74"/>
      <c r="OYM2" s="74"/>
      <c r="OYN2" s="74"/>
      <c r="OYO2" s="74"/>
      <c r="OYP2" s="74"/>
      <c r="OYQ2" s="74"/>
      <c r="OYR2" s="74"/>
      <c r="OYS2" s="74"/>
      <c r="OYT2" s="74"/>
      <c r="OYU2" s="74"/>
      <c r="OYV2" s="74"/>
      <c r="OYW2" s="74"/>
      <c r="OYX2" s="74"/>
      <c r="OYY2" s="74"/>
      <c r="OYZ2" s="74"/>
      <c r="OZA2" s="74"/>
      <c r="OZB2" s="74"/>
      <c r="OZC2" s="74"/>
      <c r="OZD2" s="74"/>
      <c r="OZE2" s="74"/>
      <c r="OZF2" s="74"/>
      <c r="OZG2" s="74"/>
      <c r="OZH2" s="74"/>
      <c r="OZI2" s="74"/>
      <c r="OZJ2" s="74"/>
      <c r="OZK2" s="74"/>
      <c r="OZL2" s="74"/>
      <c r="OZM2" s="74"/>
      <c r="OZN2" s="74"/>
      <c r="OZO2" s="74"/>
      <c r="OZP2" s="74"/>
      <c r="OZQ2" s="74"/>
      <c r="OZR2" s="74"/>
      <c r="OZS2" s="74"/>
      <c r="OZT2" s="74"/>
      <c r="OZU2" s="74"/>
      <c r="OZV2" s="74"/>
      <c r="OZW2" s="74"/>
      <c r="OZX2" s="74"/>
      <c r="OZY2" s="74"/>
      <c r="OZZ2" s="74"/>
      <c r="PAA2" s="74"/>
      <c r="PAB2" s="74"/>
      <c r="PAC2" s="74"/>
      <c r="PAD2" s="74"/>
      <c r="PAE2" s="74"/>
      <c r="PAF2" s="74"/>
      <c r="PAG2" s="74"/>
      <c r="PAH2" s="74"/>
      <c r="PAI2" s="74"/>
      <c r="PAJ2" s="74"/>
      <c r="PAK2" s="74"/>
      <c r="PAL2" s="74"/>
      <c r="PAM2" s="74"/>
      <c r="PAN2" s="74"/>
      <c r="PAO2" s="74"/>
      <c r="PAP2" s="74"/>
      <c r="PAQ2" s="74"/>
      <c r="PAR2" s="74"/>
      <c r="PAS2" s="74"/>
      <c r="PAT2" s="74"/>
      <c r="PAU2" s="74"/>
      <c r="PAV2" s="74"/>
      <c r="PAW2" s="74"/>
      <c r="PAX2" s="74"/>
      <c r="PAY2" s="74"/>
      <c r="PAZ2" s="74"/>
      <c r="PBA2" s="74"/>
      <c r="PBB2" s="74"/>
      <c r="PBC2" s="74"/>
      <c r="PBD2" s="74"/>
      <c r="PBE2" s="74"/>
      <c r="PBF2" s="74"/>
      <c r="PBG2" s="74"/>
      <c r="PBH2" s="74"/>
      <c r="PBI2" s="74"/>
      <c r="PBJ2" s="74"/>
      <c r="PBK2" s="74"/>
      <c r="PBL2" s="74"/>
      <c r="PBM2" s="74"/>
      <c r="PBN2" s="74"/>
      <c r="PBO2" s="74"/>
      <c r="PBP2" s="74"/>
      <c r="PBQ2" s="74"/>
      <c r="PBR2" s="74"/>
      <c r="PBS2" s="74"/>
      <c r="PBT2" s="74"/>
      <c r="PBU2" s="74"/>
      <c r="PBV2" s="74"/>
      <c r="PBW2" s="74"/>
      <c r="PBX2" s="74"/>
      <c r="PBY2" s="74"/>
      <c r="PBZ2" s="74"/>
      <c r="PCA2" s="74"/>
      <c r="PCB2" s="74"/>
      <c r="PCC2" s="74"/>
      <c r="PCD2" s="74"/>
      <c r="PCE2" s="74"/>
      <c r="PCF2" s="74"/>
      <c r="PCG2" s="74"/>
      <c r="PCH2" s="74"/>
      <c r="PCI2" s="74"/>
      <c r="PCJ2" s="74"/>
      <c r="PCK2" s="74"/>
      <c r="PCL2" s="74"/>
      <c r="PCM2" s="74"/>
      <c r="PCN2" s="74"/>
      <c r="PCO2" s="74"/>
      <c r="PCP2" s="74"/>
      <c r="PCQ2" s="74"/>
      <c r="PCR2" s="74"/>
      <c r="PCS2" s="74"/>
      <c r="PCT2" s="74"/>
      <c r="PCU2" s="74"/>
      <c r="PCV2" s="74"/>
      <c r="PCW2" s="74"/>
      <c r="PCX2" s="74"/>
      <c r="PCY2" s="74"/>
      <c r="PCZ2" s="74"/>
      <c r="PDA2" s="74"/>
      <c r="PDB2" s="74"/>
      <c r="PDC2" s="74"/>
      <c r="PDD2" s="74"/>
      <c r="PDE2" s="74"/>
      <c r="PDF2" s="74"/>
      <c r="PDG2" s="74"/>
      <c r="PDH2" s="74"/>
      <c r="PDI2" s="74"/>
      <c r="PDJ2" s="74"/>
      <c r="PDK2" s="74"/>
      <c r="PDL2" s="74"/>
      <c r="PDM2" s="74"/>
      <c r="PDN2" s="74"/>
      <c r="PDO2" s="74"/>
      <c r="PDP2" s="74"/>
      <c r="PDQ2" s="74"/>
      <c r="PDR2" s="74"/>
      <c r="PDS2" s="74"/>
      <c r="PDT2" s="74"/>
      <c r="PDU2" s="74"/>
      <c r="PDV2" s="74"/>
      <c r="PDW2" s="74"/>
      <c r="PDX2" s="74"/>
      <c r="PDY2" s="74"/>
      <c r="PDZ2" s="74"/>
      <c r="PEA2" s="74"/>
      <c r="PEB2" s="74"/>
      <c r="PEC2" s="74"/>
      <c r="PED2" s="74"/>
      <c r="PEE2" s="74"/>
      <c r="PEF2" s="74"/>
      <c r="PEG2" s="74"/>
      <c r="PEH2" s="74"/>
      <c r="PEI2" s="74"/>
      <c r="PEJ2" s="74"/>
      <c r="PEK2" s="74"/>
      <c r="PEL2" s="74"/>
      <c r="PEM2" s="74"/>
      <c r="PEN2" s="74"/>
      <c r="PEO2" s="74"/>
      <c r="PEP2" s="74"/>
      <c r="PEQ2" s="74"/>
      <c r="PER2" s="74"/>
      <c r="PES2" s="74"/>
      <c r="PET2" s="74"/>
      <c r="PEU2" s="74"/>
      <c r="PEV2" s="74"/>
      <c r="PEW2" s="74"/>
      <c r="PEX2" s="74"/>
      <c r="PEY2" s="74"/>
      <c r="PEZ2" s="74"/>
      <c r="PFA2" s="74"/>
      <c r="PFB2" s="74"/>
      <c r="PFC2" s="74"/>
      <c r="PFD2" s="74"/>
      <c r="PFE2" s="74"/>
      <c r="PFF2" s="74"/>
      <c r="PFG2" s="74"/>
      <c r="PFH2" s="74"/>
      <c r="PFI2" s="74"/>
      <c r="PFJ2" s="74"/>
      <c r="PFK2" s="74"/>
      <c r="PFL2" s="74"/>
      <c r="PFM2" s="74"/>
      <c r="PFN2" s="74"/>
      <c r="PFO2" s="74"/>
      <c r="PFP2" s="74"/>
      <c r="PFQ2" s="74"/>
      <c r="PFR2" s="74"/>
      <c r="PFS2" s="74"/>
      <c r="PFT2" s="74"/>
      <c r="PFU2" s="74"/>
      <c r="PFV2" s="74"/>
      <c r="PFW2" s="74"/>
      <c r="PFX2" s="74"/>
      <c r="PFY2" s="74"/>
      <c r="PFZ2" s="74"/>
      <c r="PGA2" s="74"/>
      <c r="PGB2" s="74"/>
      <c r="PGC2" s="74"/>
      <c r="PGD2" s="74"/>
      <c r="PGE2" s="74"/>
      <c r="PGF2" s="74"/>
      <c r="PGG2" s="74"/>
      <c r="PGH2" s="74"/>
      <c r="PGI2" s="74"/>
      <c r="PGJ2" s="74"/>
      <c r="PGK2" s="74"/>
      <c r="PGL2" s="74"/>
      <c r="PGM2" s="74"/>
      <c r="PGN2" s="74"/>
      <c r="PGO2" s="74"/>
      <c r="PGP2" s="74"/>
      <c r="PGQ2" s="74"/>
      <c r="PGR2" s="74"/>
      <c r="PGS2" s="74"/>
      <c r="PGT2" s="74"/>
      <c r="PGU2" s="74"/>
      <c r="PGV2" s="74"/>
      <c r="PGW2" s="74"/>
      <c r="PGX2" s="74"/>
      <c r="PGY2" s="74"/>
      <c r="PGZ2" s="74"/>
      <c r="PHA2" s="74"/>
      <c r="PHB2" s="74"/>
      <c r="PHC2" s="74"/>
      <c r="PHD2" s="74"/>
      <c r="PHE2" s="74"/>
      <c r="PHF2" s="74"/>
      <c r="PHG2" s="74"/>
      <c r="PHH2" s="74"/>
      <c r="PHI2" s="74"/>
      <c r="PHJ2" s="74"/>
      <c r="PHK2" s="74"/>
      <c r="PHL2" s="74"/>
      <c r="PHM2" s="74"/>
      <c r="PHN2" s="74"/>
      <c r="PHO2" s="74"/>
      <c r="PHP2" s="74"/>
      <c r="PHQ2" s="74"/>
      <c r="PHR2" s="74"/>
      <c r="PHS2" s="74"/>
      <c r="PHT2" s="74"/>
      <c r="PHU2" s="74"/>
      <c r="PHV2" s="74"/>
      <c r="PHW2" s="74"/>
      <c r="PHX2" s="74"/>
      <c r="PHY2" s="74"/>
      <c r="PHZ2" s="74"/>
      <c r="PIA2" s="74"/>
      <c r="PIB2" s="74"/>
      <c r="PIC2" s="74"/>
      <c r="PID2" s="74"/>
      <c r="PIE2" s="74"/>
      <c r="PIF2" s="74"/>
      <c r="PIG2" s="74"/>
      <c r="PIH2" s="74"/>
      <c r="PII2" s="74"/>
      <c r="PIJ2" s="74"/>
      <c r="PIK2" s="74"/>
      <c r="PIL2" s="74"/>
      <c r="PIM2" s="74"/>
      <c r="PIN2" s="74"/>
      <c r="PIO2" s="74"/>
      <c r="PIP2" s="74"/>
      <c r="PIQ2" s="74"/>
      <c r="PIR2" s="74"/>
      <c r="PIS2" s="74"/>
      <c r="PIT2" s="74"/>
      <c r="PIU2" s="74"/>
      <c r="PIV2" s="74"/>
      <c r="PIW2" s="74"/>
      <c r="PIX2" s="74"/>
      <c r="PIY2" s="74"/>
      <c r="PIZ2" s="74"/>
      <c r="PJA2" s="74"/>
      <c r="PJB2" s="74"/>
      <c r="PJC2" s="74"/>
      <c r="PJD2" s="74"/>
      <c r="PJE2" s="74"/>
      <c r="PJF2" s="74"/>
      <c r="PJG2" s="74"/>
      <c r="PJH2" s="74"/>
      <c r="PJI2" s="74"/>
      <c r="PJJ2" s="74"/>
      <c r="PJK2" s="74"/>
      <c r="PJL2" s="74"/>
      <c r="PJM2" s="74"/>
      <c r="PJN2" s="74"/>
      <c r="PJO2" s="74"/>
      <c r="PJP2" s="74"/>
      <c r="PJQ2" s="74"/>
      <c r="PJR2" s="74"/>
      <c r="PJS2" s="74"/>
      <c r="PJT2" s="74"/>
      <c r="PJU2" s="74"/>
      <c r="PJV2" s="74"/>
      <c r="PJW2" s="74"/>
      <c r="PJX2" s="74"/>
      <c r="PJY2" s="74"/>
      <c r="PJZ2" s="74"/>
      <c r="PKA2" s="74"/>
      <c r="PKB2" s="74"/>
      <c r="PKC2" s="74"/>
      <c r="PKD2" s="74"/>
      <c r="PKE2" s="74"/>
      <c r="PKF2" s="74"/>
      <c r="PKG2" s="74"/>
      <c r="PKH2" s="74"/>
      <c r="PKI2" s="74"/>
      <c r="PKJ2" s="74"/>
      <c r="PKK2" s="74"/>
      <c r="PKL2" s="74"/>
      <c r="PKM2" s="74"/>
      <c r="PKN2" s="74"/>
      <c r="PKO2" s="74"/>
      <c r="PKP2" s="74"/>
      <c r="PKQ2" s="74"/>
      <c r="PKR2" s="74"/>
      <c r="PKS2" s="74"/>
      <c r="PKT2" s="74"/>
      <c r="PKU2" s="74"/>
      <c r="PKV2" s="74"/>
      <c r="PKW2" s="74"/>
      <c r="PKX2" s="74"/>
      <c r="PKY2" s="74"/>
      <c r="PKZ2" s="74"/>
      <c r="PLA2" s="74"/>
      <c r="PLB2" s="74"/>
      <c r="PLC2" s="74"/>
      <c r="PLD2" s="74"/>
      <c r="PLE2" s="74"/>
      <c r="PLF2" s="74"/>
      <c r="PLG2" s="74"/>
      <c r="PLH2" s="74"/>
      <c r="PLI2" s="74"/>
      <c r="PLJ2" s="74"/>
      <c r="PLK2" s="74"/>
      <c r="PLL2" s="74"/>
      <c r="PLM2" s="74"/>
      <c r="PLN2" s="74"/>
      <c r="PLO2" s="74"/>
      <c r="PLP2" s="74"/>
      <c r="PLQ2" s="74"/>
      <c r="PLR2" s="74"/>
      <c r="PLS2" s="74"/>
      <c r="PLT2" s="74"/>
      <c r="PLU2" s="74"/>
      <c r="PLV2" s="74"/>
      <c r="PLW2" s="74"/>
      <c r="PLX2" s="74"/>
      <c r="PLY2" s="74"/>
      <c r="PLZ2" s="74"/>
      <c r="PMA2" s="74"/>
      <c r="PMB2" s="74"/>
      <c r="PMC2" s="74"/>
      <c r="PMD2" s="74"/>
      <c r="PME2" s="74"/>
      <c r="PMF2" s="74"/>
      <c r="PMG2" s="74"/>
      <c r="PMH2" s="74"/>
      <c r="PMI2" s="74"/>
      <c r="PMJ2" s="74"/>
      <c r="PMK2" s="74"/>
      <c r="PML2" s="74"/>
      <c r="PMM2" s="74"/>
      <c r="PMN2" s="74"/>
      <c r="PMO2" s="74"/>
      <c r="PMP2" s="74"/>
      <c r="PMQ2" s="74"/>
      <c r="PMR2" s="74"/>
      <c r="PMS2" s="74"/>
      <c r="PMT2" s="74"/>
      <c r="PMU2" s="74"/>
      <c r="PMV2" s="74"/>
      <c r="PMW2" s="74"/>
      <c r="PMX2" s="74"/>
      <c r="PMY2" s="74"/>
      <c r="PMZ2" s="74"/>
      <c r="PNA2" s="74"/>
      <c r="PNB2" s="74"/>
      <c r="PNC2" s="74"/>
      <c r="PND2" s="74"/>
      <c r="PNE2" s="74"/>
      <c r="PNF2" s="74"/>
      <c r="PNG2" s="74"/>
      <c r="PNH2" s="74"/>
      <c r="PNI2" s="74"/>
      <c r="PNJ2" s="74"/>
      <c r="PNK2" s="74"/>
      <c r="PNL2" s="74"/>
      <c r="PNM2" s="74"/>
      <c r="PNN2" s="74"/>
      <c r="PNO2" s="74"/>
      <c r="PNP2" s="74"/>
      <c r="PNQ2" s="74"/>
      <c r="PNR2" s="74"/>
      <c r="PNS2" s="74"/>
      <c r="PNT2" s="74"/>
      <c r="PNU2" s="74"/>
      <c r="PNV2" s="74"/>
      <c r="PNW2" s="74"/>
      <c r="PNX2" s="74"/>
      <c r="PNY2" s="74"/>
      <c r="PNZ2" s="74"/>
      <c r="POA2" s="74"/>
      <c r="POB2" s="74"/>
      <c r="POC2" s="74"/>
      <c r="POD2" s="74"/>
      <c r="POE2" s="74"/>
      <c r="POF2" s="74"/>
      <c r="POG2" s="74"/>
      <c r="POH2" s="74"/>
      <c r="POI2" s="74"/>
      <c r="POJ2" s="74"/>
      <c r="POK2" s="74"/>
      <c r="POL2" s="74"/>
      <c r="POM2" s="74"/>
      <c r="PON2" s="74"/>
      <c r="POO2" s="74"/>
      <c r="POP2" s="74"/>
      <c r="POQ2" s="74"/>
      <c r="POR2" s="74"/>
      <c r="POS2" s="74"/>
      <c r="POT2" s="74"/>
      <c r="POU2" s="74"/>
      <c r="POV2" s="74"/>
      <c r="POW2" s="74"/>
      <c r="POX2" s="74"/>
      <c r="POY2" s="74"/>
      <c r="POZ2" s="74"/>
      <c r="PPA2" s="74"/>
      <c r="PPB2" s="74"/>
      <c r="PPC2" s="74"/>
      <c r="PPD2" s="74"/>
      <c r="PPE2" s="74"/>
      <c r="PPF2" s="74"/>
      <c r="PPG2" s="74"/>
      <c r="PPH2" s="74"/>
      <c r="PPI2" s="74"/>
      <c r="PPJ2" s="74"/>
      <c r="PPK2" s="74"/>
      <c r="PPL2" s="74"/>
      <c r="PPM2" s="74"/>
      <c r="PPN2" s="74"/>
      <c r="PPO2" s="74"/>
      <c r="PPP2" s="74"/>
      <c r="PPQ2" s="74"/>
      <c r="PPR2" s="74"/>
      <c r="PPS2" s="74"/>
      <c r="PPT2" s="74"/>
      <c r="PPU2" s="74"/>
      <c r="PPV2" s="74"/>
      <c r="PPW2" s="74"/>
      <c r="PPX2" s="74"/>
      <c r="PPY2" s="74"/>
      <c r="PPZ2" s="74"/>
      <c r="PQA2" s="74"/>
      <c r="PQB2" s="74"/>
      <c r="PQC2" s="74"/>
      <c r="PQD2" s="74"/>
      <c r="PQE2" s="74"/>
      <c r="PQF2" s="74"/>
      <c r="PQG2" s="74"/>
      <c r="PQH2" s="74"/>
      <c r="PQI2" s="74"/>
      <c r="PQJ2" s="74"/>
      <c r="PQK2" s="74"/>
      <c r="PQL2" s="74"/>
      <c r="PQM2" s="74"/>
      <c r="PQN2" s="74"/>
      <c r="PQO2" s="74"/>
      <c r="PQP2" s="74"/>
      <c r="PQQ2" s="74"/>
      <c r="PQR2" s="74"/>
      <c r="PQS2" s="74"/>
      <c r="PQT2" s="74"/>
      <c r="PQU2" s="74"/>
      <c r="PQV2" s="74"/>
      <c r="PQW2" s="74"/>
      <c r="PQX2" s="74"/>
      <c r="PQY2" s="74"/>
      <c r="PQZ2" s="74"/>
      <c r="PRA2" s="74"/>
      <c r="PRB2" s="74"/>
      <c r="PRC2" s="74"/>
      <c r="PRD2" s="74"/>
      <c r="PRE2" s="74"/>
      <c r="PRF2" s="74"/>
      <c r="PRG2" s="74"/>
      <c r="PRH2" s="74"/>
      <c r="PRI2" s="74"/>
      <c r="PRJ2" s="74"/>
      <c r="PRK2" s="74"/>
      <c r="PRL2" s="74"/>
      <c r="PRM2" s="74"/>
      <c r="PRN2" s="74"/>
      <c r="PRO2" s="74"/>
      <c r="PRP2" s="74"/>
      <c r="PRQ2" s="74"/>
      <c r="PRR2" s="74"/>
      <c r="PRS2" s="74"/>
      <c r="PRT2" s="74"/>
      <c r="PRU2" s="74"/>
      <c r="PRV2" s="74"/>
      <c r="PRW2" s="74"/>
      <c r="PRX2" s="74"/>
      <c r="PRY2" s="74"/>
      <c r="PRZ2" s="74"/>
      <c r="PSA2" s="74"/>
      <c r="PSB2" s="74"/>
      <c r="PSC2" s="74"/>
      <c r="PSD2" s="74"/>
      <c r="PSE2" s="74"/>
      <c r="PSF2" s="74"/>
      <c r="PSG2" s="74"/>
      <c r="PSH2" s="74"/>
      <c r="PSI2" s="74"/>
      <c r="PSJ2" s="74"/>
      <c r="PSK2" s="74"/>
      <c r="PSL2" s="74"/>
      <c r="PSM2" s="74"/>
      <c r="PSN2" s="74"/>
      <c r="PSO2" s="74"/>
      <c r="PSP2" s="74"/>
      <c r="PSQ2" s="74"/>
      <c r="PSR2" s="74"/>
      <c r="PSS2" s="74"/>
      <c r="PST2" s="74"/>
      <c r="PSU2" s="74"/>
      <c r="PSV2" s="74"/>
      <c r="PSW2" s="74"/>
      <c r="PSX2" s="74"/>
      <c r="PSY2" s="74"/>
      <c r="PSZ2" s="74"/>
      <c r="PTA2" s="74"/>
      <c r="PTB2" s="74"/>
      <c r="PTC2" s="74"/>
      <c r="PTD2" s="74"/>
      <c r="PTE2" s="74"/>
      <c r="PTF2" s="74"/>
      <c r="PTG2" s="74"/>
      <c r="PTH2" s="74"/>
      <c r="PTI2" s="74"/>
      <c r="PTJ2" s="74"/>
      <c r="PTK2" s="74"/>
      <c r="PTL2" s="74"/>
      <c r="PTM2" s="74"/>
      <c r="PTN2" s="74"/>
      <c r="PTO2" s="74"/>
      <c r="PTP2" s="74"/>
      <c r="PTQ2" s="74"/>
      <c r="PTR2" s="74"/>
      <c r="PTS2" s="74"/>
      <c r="PTT2" s="74"/>
      <c r="PTU2" s="74"/>
      <c r="PTV2" s="74"/>
      <c r="PTW2" s="74"/>
      <c r="PTX2" s="74"/>
      <c r="PTY2" s="74"/>
      <c r="PTZ2" s="74"/>
      <c r="PUA2" s="74"/>
      <c r="PUB2" s="74"/>
      <c r="PUC2" s="74"/>
      <c r="PUD2" s="74"/>
      <c r="PUE2" s="74"/>
      <c r="PUF2" s="74"/>
      <c r="PUG2" s="74"/>
      <c r="PUH2" s="74"/>
      <c r="PUI2" s="74"/>
      <c r="PUJ2" s="74"/>
      <c r="PUK2" s="74"/>
      <c r="PUL2" s="74"/>
      <c r="PUM2" s="74"/>
      <c r="PUN2" s="74"/>
      <c r="PUO2" s="74"/>
      <c r="PUP2" s="74"/>
      <c r="PUQ2" s="74"/>
      <c r="PUR2" s="74"/>
      <c r="PUS2" s="74"/>
      <c r="PUT2" s="74"/>
      <c r="PUU2" s="74"/>
      <c r="PUV2" s="74"/>
      <c r="PUW2" s="74"/>
      <c r="PUX2" s="74"/>
      <c r="PUY2" s="74"/>
      <c r="PUZ2" s="74"/>
      <c r="PVA2" s="74"/>
      <c r="PVB2" s="74"/>
      <c r="PVC2" s="74"/>
      <c r="PVD2" s="74"/>
      <c r="PVE2" s="74"/>
      <c r="PVF2" s="74"/>
      <c r="PVG2" s="74"/>
      <c r="PVH2" s="74"/>
      <c r="PVI2" s="74"/>
      <c r="PVJ2" s="74"/>
      <c r="PVK2" s="74"/>
      <c r="PVL2" s="74"/>
      <c r="PVM2" s="74"/>
      <c r="PVN2" s="74"/>
      <c r="PVO2" s="74"/>
      <c r="PVP2" s="74"/>
      <c r="PVQ2" s="74"/>
      <c r="PVR2" s="74"/>
      <c r="PVS2" s="74"/>
      <c r="PVT2" s="74"/>
      <c r="PVU2" s="74"/>
      <c r="PVV2" s="74"/>
      <c r="PVW2" s="74"/>
      <c r="PVX2" s="74"/>
      <c r="PVY2" s="74"/>
      <c r="PVZ2" s="74"/>
      <c r="PWA2" s="74"/>
      <c r="PWB2" s="74"/>
      <c r="PWC2" s="74"/>
      <c r="PWD2" s="74"/>
      <c r="PWE2" s="74"/>
      <c r="PWF2" s="74"/>
      <c r="PWG2" s="74"/>
      <c r="PWH2" s="74"/>
      <c r="PWI2" s="74"/>
      <c r="PWJ2" s="74"/>
      <c r="PWK2" s="74"/>
      <c r="PWL2" s="74"/>
      <c r="PWM2" s="74"/>
      <c r="PWN2" s="74"/>
      <c r="PWO2" s="74"/>
      <c r="PWP2" s="74"/>
      <c r="PWQ2" s="74"/>
      <c r="PWR2" s="74"/>
      <c r="PWS2" s="74"/>
      <c r="PWT2" s="74"/>
      <c r="PWU2" s="74"/>
      <c r="PWV2" s="74"/>
      <c r="PWW2" s="74"/>
      <c r="PWX2" s="74"/>
      <c r="PWY2" s="74"/>
      <c r="PWZ2" s="74"/>
      <c r="PXA2" s="74"/>
      <c r="PXB2" s="74"/>
      <c r="PXC2" s="74"/>
      <c r="PXD2" s="74"/>
      <c r="PXE2" s="74"/>
      <c r="PXF2" s="74"/>
      <c r="PXG2" s="74"/>
      <c r="PXH2" s="74"/>
      <c r="PXI2" s="74"/>
      <c r="PXJ2" s="74"/>
      <c r="PXK2" s="74"/>
      <c r="PXL2" s="74"/>
      <c r="PXM2" s="74"/>
      <c r="PXN2" s="74"/>
      <c r="PXO2" s="74"/>
      <c r="PXP2" s="74"/>
      <c r="PXQ2" s="74"/>
      <c r="PXR2" s="74"/>
      <c r="PXS2" s="74"/>
      <c r="PXT2" s="74"/>
      <c r="PXU2" s="74"/>
      <c r="PXV2" s="74"/>
      <c r="PXW2" s="74"/>
      <c r="PXX2" s="74"/>
      <c r="PXY2" s="74"/>
      <c r="PXZ2" s="74"/>
      <c r="PYA2" s="74"/>
      <c r="PYB2" s="74"/>
      <c r="PYC2" s="74"/>
      <c r="PYD2" s="74"/>
      <c r="PYE2" s="74"/>
      <c r="PYF2" s="74"/>
      <c r="PYG2" s="74"/>
      <c r="PYH2" s="74"/>
      <c r="PYI2" s="74"/>
      <c r="PYJ2" s="74"/>
      <c r="PYK2" s="74"/>
      <c r="PYL2" s="74"/>
      <c r="PYM2" s="74"/>
      <c r="PYN2" s="74"/>
      <c r="PYO2" s="74"/>
      <c r="PYP2" s="74"/>
      <c r="PYQ2" s="74"/>
      <c r="PYR2" s="74"/>
      <c r="PYS2" s="74"/>
      <c r="PYT2" s="74"/>
      <c r="PYU2" s="74"/>
      <c r="PYV2" s="74"/>
      <c r="PYW2" s="74"/>
      <c r="PYX2" s="74"/>
      <c r="PYY2" s="74"/>
      <c r="PYZ2" s="74"/>
      <c r="PZA2" s="74"/>
      <c r="PZB2" s="74"/>
      <c r="PZC2" s="74"/>
      <c r="PZD2" s="74"/>
      <c r="PZE2" s="74"/>
      <c r="PZF2" s="74"/>
      <c r="PZG2" s="74"/>
      <c r="PZH2" s="74"/>
      <c r="PZI2" s="74"/>
      <c r="PZJ2" s="74"/>
      <c r="PZK2" s="74"/>
      <c r="PZL2" s="74"/>
      <c r="PZM2" s="74"/>
      <c r="PZN2" s="74"/>
      <c r="PZO2" s="74"/>
      <c r="PZP2" s="74"/>
      <c r="PZQ2" s="74"/>
      <c r="PZR2" s="74"/>
      <c r="PZS2" s="74"/>
      <c r="PZT2" s="74"/>
      <c r="PZU2" s="74"/>
      <c r="PZV2" s="74"/>
      <c r="PZW2" s="74"/>
      <c r="PZX2" s="74"/>
      <c r="PZY2" s="74"/>
      <c r="PZZ2" s="74"/>
      <c r="QAA2" s="74"/>
      <c r="QAB2" s="74"/>
      <c r="QAC2" s="74"/>
      <c r="QAD2" s="74"/>
      <c r="QAE2" s="74"/>
      <c r="QAF2" s="74"/>
      <c r="QAG2" s="74"/>
      <c r="QAH2" s="74"/>
      <c r="QAI2" s="74"/>
      <c r="QAJ2" s="74"/>
      <c r="QAK2" s="74"/>
      <c r="QAL2" s="74"/>
      <c r="QAM2" s="74"/>
      <c r="QAN2" s="74"/>
      <c r="QAO2" s="74"/>
      <c r="QAP2" s="74"/>
      <c r="QAQ2" s="74"/>
      <c r="QAR2" s="74"/>
      <c r="QAS2" s="74"/>
      <c r="QAT2" s="74"/>
      <c r="QAU2" s="74"/>
      <c r="QAV2" s="74"/>
      <c r="QAW2" s="74"/>
      <c r="QAX2" s="74"/>
      <c r="QAY2" s="74"/>
      <c r="QAZ2" s="74"/>
      <c r="QBA2" s="74"/>
      <c r="QBB2" s="74"/>
      <c r="QBC2" s="74"/>
      <c r="QBD2" s="74"/>
      <c r="QBE2" s="74"/>
      <c r="QBF2" s="74"/>
      <c r="QBG2" s="74"/>
      <c r="QBH2" s="74"/>
      <c r="QBI2" s="74"/>
      <c r="QBJ2" s="74"/>
      <c r="QBK2" s="74"/>
      <c r="QBL2" s="74"/>
      <c r="QBM2" s="74"/>
      <c r="QBN2" s="74"/>
      <c r="QBO2" s="74"/>
      <c r="QBP2" s="74"/>
      <c r="QBQ2" s="74"/>
      <c r="QBR2" s="74"/>
      <c r="QBS2" s="74"/>
      <c r="QBT2" s="74"/>
      <c r="QBU2" s="74"/>
      <c r="QBV2" s="74"/>
      <c r="QBW2" s="74"/>
      <c r="QBX2" s="74"/>
      <c r="QBY2" s="74"/>
      <c r="QBZ2" s="74"/>
      <c r="QCA2" s="74"/>
      <c r="QCB2" s="74"/>
      <c r="QCC2" s="74"/>
      <c r="QCD2" s="74"/>
      <c r="QCE2" s="74"/>
      <c r="QCF2" s="74"/>
      <c r="QCG2" s="74"/>
      <c r="QCH2" s="74"/>
      <c r="QCI2" s="74"/>
      <c r="QCJ2" s="74"/>
      <c r="QCK2" s="74"/>
      <c r="QCL2" s="74"/>
      <c r="QCM2" s="74"/>
      <c r="QCN2" s="74"/>
      <c r="QCO2" s="74"/>
      <c r="QCP2" s="74"/>
      <c r="QCQ2" s="74"/>
      <c r="QCR2" s="74"/>
      <c r="QCS2" s="74"/>
      <c r="QCT2" s="74"/>
      <c r="QCU2" s="74"/>
      <c r="QCV2" s="74"/>
      <c r="QCW2" s="74"/>
      <c r="QCX2" s="74"/>
      <c r="QCY2" s="74"/>
      <c r="QCZ2" s="74"/>
      <c r="QDA2" s="74"/>
      <c r="QDB2" s="74"/>
      <c r="QDC2" s="74"/>
      <c r="QDD2" s="74"/>
      <c r="QDE2" s="74"/>
      <c r="QDF2" s="74"/>
      <c r="QDG2" s="74"/>
      <c r="QDH2" s="74"/>
      <c r="QDI2" s="74"/>
      <c r="QDJ2" s="74"/>
      <c r="QDK2" s="74"/>
      <c r="QDL2" s="74"/>
      <c r="QDM2" s="74"/>
      <c r="QDN2" s="74"/>
      <c r="QDO2" s="74"/>
      <c r="QDP2" s="74"/>
      <c r="QDQ2" s="74"/>
      <c r="QDR2" s="74"/>
      <c r="QDS2" s="74"/>
      <c r="QDT2" s="74"/>
      <c r="QDU2" s="74"/>
      <c r="QDV2" s="74"/>
      <c r="QDW2" s="74"/>
      <c r="QDX2" s="74"/>
      <c r="QDY2" s="74"/>
      <c r="QDZ2" s="74"/>
      <c r="QEA2" s="74"/>
      <c r="QEB2" s="74"/>
      <c r="QEC2" s="74"/>
      <c r="QED2" s="74"/>
      <c r="QEE2" s="74"/>
      <c r="QEF2" s="74"/>
      <c r="QEG2" s="74"/>
      <c r="QEH2" s="74"/>
      <c r="QEI2" s="74"/>
      <c r="QEJ2" s="74"/>
      <c r="QEK2" s="74"/>
      <c r="QEL2" s="74"/>
      <c r="QEM2" s="74"/>
      <c r="QEN2" s="74"/>
      <c r="QEO2" s="74"/>
      <c r="QEP2" s="74"/>
      <c r="QEQ2" s="74"/>
      <c r="QER2" s="74"/>
      <c r="QES2" s="74"/>
      <c r="QET2" s="74"/>
      <c r="QEU2" s="74"/>
      <c r="QEV2" s="74"/>
      <c r="QEW2" s="74"/>
      <c r="QEX2" s="74"/>
      <c r="QEY2" s="74"/>
      <c r="QEZ2" s="74"/>
      <c r="QFA2" s="74"/>
      <c r="QFB2" s="74"/>
      <c r="QFC2" s="74"/>
      <c r="QFD2" s="74"/>
      <c r="QFE2" s="74"/>
      <c r="QFF2" s="74"/>
      <c r="QFG2" s="74"/>
      <c r="QFH2" s="74"/>
      <c r="QFI2" s="74"/>
      <c r="QFJ2" s="74"/>
      <c r="QFK2" s="74"/>
      <c r="QFL2" s="74"/>
      <c r="QFM2" s="74"/>
      <c r="QFN2" s="74"/>
      <c r="QFO2" s="74"/>
      <c r="QFP2" s="74"/>
      <c r="QFQ2" s="74"/>
      <c r="QFR2" s="74"/>
      <c r="QFS2" s="74"/>
      <c r="QFT2" s="74"/>
      <c r="QFU2" s="74"/>
      <c r="QFV2" s="74"/>
      <c r="QFW2" s="74"/>
      <c r="QFX2" s="74"/>
      <c r="QFY2" s="74"/>
      <c r="QFZ2" s="74"/>
      <c r="QGA2" s="74"/>
      <c r="QGB2" s="74"/>
      <c r="QGC2" s="74"/>
      <c r="QGD2" s="74"/>
      <c r="QGE2" s="74"/>
      <c r="QGF2" s="74"/>
      <c r="QGG2" s="74"/>
      <c r="QGH2" s="74"/>
      <c r="QGI2" s="74"/>
      <c r="QGJ2" s="74"/>
      <c r="QGK2" s="74"/>
      <c r="QGL2" s="74"/>
      <c r="QGM2" s="74"/>
      <c r="QGN2" s="74"/>
      <c r="QGO2" s="74"/>
      <c r="QGP2" s="74"/>
      <c r="QGQ2" s="74"/>
      <c r="QGR2" s="74"/>
      <c r="QGS2" s="74"/>
      <c r="QGT2" s="74"/>
      <c r="QGU2" s="74"/>
      <c r="QGV2" s="74"/>
      <c r="QGW2" s="74"/>
      <c r="QGX2" s="74"/>
      <c r="QGY2" s="74"/>
      <c r="QGZ2" s="74"/>
      <c r="QHA2" s="74"/>
      <c r="QHB2" s="74"/>
      <c r="QHC2" s="74"/>
      <c r="QHD2" s="74"/>
      <c r="QHE2" s="74"/>
      <c r="QHF2" s="74"/>
      <c r="QHG2" s="74"/>
      <c r="QHH2" s="74"/>
      <c r="QHI2" s="74"/>
      <c r="QHJ2" s="74"/>
      <c r="QHK2" s="74"/>
      <c r="QHL2" s="74"/>
      <c r="QHM2" s="74"/>
      <c r="QHN2" s="74"/>
      <c r="QHO2" s="74"/>
      <c r="QHP2" s="74"/>
      <c r="QHQ2" s="74"/>
      <c r="QHR2" s="74"/>
      <c r="QHS2" s="74"/>
      <c r="QHT2" s="74"/>
      <c r="QHU2" s="74"/>
      <c r="QHV2" s="74"/>
      <c r="QHW2" s="74"/>
      <c r="QHX2" s="74"/>
      <c r="QHY2" s="74"/>
      <c r="QHZ2" s="74"/>
      <c r="QIA2" s="74"/>
      <c r="QIB2" s="74"/>
      <c r="QIC2" s="74"/>
      <c r="QID2" s="74"/>
      <c r="QIE2" s="74"/>
      <c r="QIF2" s="74"/>
      <c r="QIG2" s="74"/>
      <c r="QIH2" s="74"/>
      <c r="QII2" s="74"/>
      <c r="QIJ2" s="74"/>
      <c r="QIK2" s="74"/>
      <c r="QIL2" s="74"/>
      <c r="QIM2" s="74"/>
      <c r="QIN2" s="74"/>
      <c r="QIO2" s="74"/>
      <c r="QIP2" s="74"/>
      <c r="QIQ2" s="74"/>
      <c r="QIR2" s="74"/>
      <c r="QIS2" s="74"/>
      <c r="QIT2" s="74"/>
      <c r="QIU2" s="74"/>
      <c r="QIV2" s="74"/>
      <c r="QIW2" s="74"/>
      <c r="QIX2" s="74"/>
      <c r="QIY2" s="74"/>
      <c r="QIZ2" s="74"/>
      <c r="QJA2" s="74"/>
      <c r="QJB2" s="74"/>
      <c r="QJC2" s="74"/>
      <c r="QJD2" s="74"/>
      <c r="QJE2" s="74"/>
      <c r="QJF2" s="74"/>
      <c r="QJG2" s="74"/>
      <c r="QJH2" s="74"/>
      <c r="QJI2" s="74"/>
      <c r="QJJ2" s="74"/>
      <c r="QJK2" s="74"/>
      <c r="QJL2" s="74"/>
      <c r="QJM2" s="74"/>
      <c r="QJN2" s="74"/>
      <c r="QJO2" s="74"/>
      <c r="QJP2" s="74"/>
      <c r="QJQ2" s="74"/>
      <c r="QJR2" s="74"/>
      <c r="QJS2" s="74"/>
      <c r="QJT2" s="74"/>
      <c r="QJU2" s="74"/>
      <c r="QJV2" s="74"/>
      <c r="QJW2" s="74"/>
      <c r="QJX2" s="74"/>
      <c r="QJY2" s="74"/>
      <c r="QJZ2" s="74"/>
      <c r="QKA2" s="74"/>
      <c r="QKB2" s="74"/>
      <c r="QKC2" s="74"/>
      <c r="QKD2" s="74"/>
      <c r="QKE2" s="74"/>
      <c r="QKF2" s="74"/>
      <c r="QKG2" s="74"/>
      <c r="QKH2" s="74"/>
      <c r="QKI2" s="74"/>
      <c r="QKJ2" s="74"/>
      <c r="QKK2" s="74"/>
      <c r="QKL2" s="74"/>
      <c r="QKM2" s="74"/>
      <c r="QKN2" s="74"/>
      <c r="QKO2" s="74"/>
      <c r="QKP2" s="74"/>
      <c r="QKQ2" s="74"/>
      <c r="QKR2" s="74"/>
      <c r="QKS2" s="74"/>
      <c r="QKT2" s="74"/>
      <c r="QKU2" s="74"/>
      <c r="QKV2" s="74"/>
      <c r="QKW2" s="74"/>
      <c r="QKX2" s="74"/>
      <c r="QKY2" s="74"/>
      <c r="QKZ2" s="74"/>
      <c r="QLA2" s="74"/>
      <c r="QLB2" s="74"/>
      <c r="QLC2" s="74"/>
      <c r="QLD2" s="74"/>
      <c r="QLE2" s="74"/>
      <c r="QLF2" s="74"/>
      <c r="QLG2" s="74"/>
      <c r="QLH2" s="74"/>
      <c r="QLI2" s="74"/>
      <c r="QLJ2" s="74"/>
      <c r="QLK2" s="74"/>
      <c r="QLL2" s="74"/>
      <c r="QLM2" s="74"/>
      <c r="QLN2" s="74"/>
      <c r="QLO2" s="74"/>
      <c r="QLP2" s="74"/>
      <c r="QLQ2" s="74"/>
      <c r="QLR2" s="74"/>
      <c r="QLS2" s="74"/>
      <c r="QLT2" s="74"/>
      <c r="QLU2" s="74"/>
      <c r="QLV2" s="74"/>
      <c r="QLW2" s="74"/>
      <c r="QLX2" s="74"/>
      <c r="QLY2" s="74"/>
      <c r="QLZ2" s="74"/>
      <c r="QMA2" s="74"/>
      <c r="QMB2" s="74"/>
      <c r="QMC2" s="74"/>
      <c r="QMD2" s="74"/>
      <c r="QME2" s="74"/>
      <c r="QMF2" s="74"/>
      <c r="QMG2" s="74"/>
      <c r="QMH2" s="74"/>
      <c r="QMI2" s="74"/>
      <c r="QMJ2" s="74"/>
      <c r="QMK2" s="74"/>
      <c r="QML2" s="74"/>
      <c r="QMM2" s="74"/>
      <c r="QMN2" s="74"/>
      <c r="QMO2" s="74"/>
      <c r="QMP2" s="74"/>
      <c r="QMQ2" s="74"/>
      <c r="QMR2" s="74"/>
      <c r="QMS2" s="74"/>
      <c r="QMT2" s="74"/>
      <c r="QMU2" s="74"/>
      <c r="QMV2" s="74"/>
      <c r="QMW2" s="74"/>
      <c r="QMX2" s="74"/>
      <c r="QMY2" s="74"/>
      <c r="QMZ2" s="74"/>
      <c r="QNA2" s="74"/>
      <c r="QNB2" s="74"/>
      <c r="QNC2" s="74"/>
      <c r="QND2" s="74"/>
      <c r="QNE2" s="74"/>
      <c r="QNF2" s="74"/>
      <c r="QNG2" s="74"/>
      <c r="QNH2" s="74"/>
      <c r="QNI2" s="74"/>
      <c r="QNJ2" s="74"/>
      <c r="QNK2" s="74"/>
      <c r="QNL2" s="74"/>
      <c r="QNM2" s="74"/>
      <c r="QNN2" s="74"/>
      <c r="QNO2" s="74"/>
      <c r="QNP2" s="74"/>
      <c r="QNQ2" s="74"/>
      <c r="QNR2" s="74"/>
      <c r="QNS2" s="74"/>
      <c r="QNT2" s="74"/>
      <c r="QNU2" s="74"/>
      <c r="QNV2" s="74"/>
      <c r="QNW2" s="74"/>
      <c r="QNX2" s="74"/>
      <c r="QNY2" s="74"/>
      <c r="QNZ2" s="74"/>
      <c r="QOA2" s="74"/>
      <c r="QOB2" s="74"/>
      <c r="QOC2" s="74"/>
      <c r="QOD2" s="74"/>
      <c r="QOE2" s="74"/>
      <c r="QOF2" s="74"/>
      <c r="QOG2" s="74"/>
      <c r="QOH2" s="74"/>
      <c r="QOI2" s="74"/>
      <c r="QOJ2" s="74"/>
      <c r="QOK2" s="74"/>
      <c r="QOL2" s="74"/>
      <c r="QOM2" s="74"/>
      <c r="QON2" s="74"/>
      <c r="QOO2" s="74"/>
      <c r="QOP2" s="74"/>
      <c r="QOQ2" s="74"/>
      <c r="QOR2" s="74"/>
      <c r="QOS2" s="74"/>
      <c r="QOT2" s="74"/>
      <c r="QOU2" s="74"/>
      <c r="QOV2" s="74"/>
      <c r="QOW2" s="74"/>
      <c r="QOX2" s="74"/>
      <c r="QOY2" s="74"/>
      <c r="QOZ2" s="74"/>
      <c r="QPA2" s="74"/>
      <c r="QPB2" s="74"/>
      <c r="QPC2" s="74"/>
      <c r="QPD2" s="74"/>
      <c r="QPE2" s="74"/>
      <c r="QPF2" s="74"/>
      <c r="QPG2" s="74"/>
      <c r="QPH2" s="74"/>
      <c r="QPI2" s="74"/>
      <c r="QPJ2" s="74"/>
      <c r="QPK2" s="74"/>
      <c r="QPL2" s="74"/>
      <c r="QPM2" s="74"/>
      <c r="QPN2" s="74"/>
      <c r="QPO2" s="74"/>
      <c r="QPP2" s="74"/>
      <c r="QPQ2" s="74"/>
      <c r="QPR2" s="74"/>
      <c r="QPS2" s="74"/>
      <c r="QPT2" s="74"/>
      <c r="QPU2" s="74"/>
      <c r="QPV2" s="74"/>
      <c r="QPW2" s="74"/>
      <c r="QPX2" s="74"/>
      <c r="QPY2" s="74"/>
      <c r="QPZ2" s="74"/>
      <c r="QQA2" s="74"/>
      <c r="QQB2" s="74"/>
      <c r="QQC2" s="74"/>
      <c r="QQD2" s="74"/>
      <c r="QQE2" s="74"/>
      <c r="QQF2" s="74"/>
      <c r="QQG2" s="74"/>
      <c r="QQH2" s="74"/>
      <c r="QQI2" s="74"/>
      <c r="QQJ2" s="74"/>
      <c r="QQK2" s="74"/>
      <c r="QQL2" s="74"/>
      <c r="QQM2" s="74"/>
      <c r="QQN2" s="74"/>
      <c r="QQO2" s="74"/>
      <c r="QQP2" s="74"/>
      <c r="QQQ2" s="74"/>
      <c r="QQR2" s="74"/>
      <c r="QQS2" s="74"/>
      <c r="QQT2" s="74"/>
      <c r="QQU2" s="74"/>
      <c r="QQV2" s="74"/>
      <c r="QQW2" s="74"/>
      <c r="QQX2" s="74"/>
      <c r="QQY2" s="74"/>
      <c r="QQZ2" s="74"/>
      <c r="QRA2" s="74"/>
      <c r="QRB2" s="74"/>
      <c r="QRC2" s="74"/>
      <c r="QRD2" s="74"/>
      <c r="QRE2" s="74"/>
      <c r="QRF2" s="74"/>
      <c r="QRG2" s="74"/>
      <c r="QRH2" s="74"/>
      <c r="QRI2" s="74"/>
      <c r="QRJ2" s="74"/>
      <c r="QRK2" s="74"/>
      <c r="QRL2" s="74"/>
      <c r="QRM2" s="74"/>
      <c r="QRN2" s="74"/>
      <c r="QRO2" s="74"/>
      <c r="QRP2" s="74"/>
      <c r="QRQ2" s="74"/>
      <c r="QRR2" s="74"/>
      <c r="QRS2" s="74"/>
      <c r="QRT2" s="74"/>
      <c r="QRU2" s="74"/>
      <c r="QRV2" s="74"/>
      <c r="QRW2" s="74"/>
      <c r="QRX2" s="74"/>
      <c r="QRY2" s="74"/>
      <c r="QRZ2" s="74"/>
      <c r="QSA2" s="74"/>
      <c r="QSB2" s="74"/>
      <c r="QSC2" s="74"/>
      <c r="QSD2" s="74"/>
      <c r="QSE2" s="74"/>
      <c r="QSF2" s="74"/>
      <c r="QSG2" s="74"/>
      <c r="QSH2" s="74"/>
      <c r="QSI2" s="74"/>
      <c r="QSJ2" s="74"/>
      <c r="QSK2" s="74"/>
      <c r="QSL2" s="74"/>
      <c r="QSM2" s="74"/>
      <c r="QSN2" s="74"/>
      <c r="QSO2" s="74"/>
      <c r="QSP2" s="74"/>
      <c r="QSQ2" s="74"/>
      <c r="QSR2" s="74"/>
      <c r="QSS2" s="74"/>
      <c r="QST2" s="74"/>
      <c r="QSU2" s="74"/>
      <c r="QSV2" s="74"/>
      <c r="QSW2" s="74"/>
      <c r="QSX2" s="74"/>
      <c r="QSY2" s="74"/>
      <c r="QSZ2" s="74"/>
      <c r="QTA2" s="74"/>
      <c r="QTB2" s="74"/>
      <c r="QTC2" s="74"/>
      <c r="QTD2" s="74"/>
      <c r="QTE2" s="74"/>
      <c r="QTF2" s="74"/>
      <c r="QTG2" s="74"/>
      <c r="QTH2" s="74"/>
      <c r="QTI2" s="74"/>
      <c r="QTJ2" s="74"/>
      <c r="QTK2" s="74"/>
      <c r="QTL2" s="74"/>
      <c r="QTM2" s="74"/>
      <c r="QTN2" s="74"/>
      <c r="QTO2" s="74"/>
      <c r="QTP2" s="74"/>
      <c r="QTQ2" s="74"/>
      <c r="QTR2" s="74"/>
      <c r="QTS2" s="74"/>
      <c r="QTT2" s="74"/>
      <c r="QTU2" s="74"/>
      <c r="QTV2" s="74"/>
      <c r="QTW2" s="74"/>
      <c r="QTX2" s="74"/>
      <c r="QTY2" s="74"/>
      <c r="QTZ2" s="74"/>
      <c r="QUA2" s="74"/>
      <c r="QUB2" s="74"/>
      <c r="QUC2" s="74"/>
      <c r="QUD2" s="74"/>
      <c r="QUE2" s="74"/>
      <c r="QUF2" s="74"/>
      <c r="QUG2" s="74"/>
      <c r="QUH2" s="74"/>
      <c r="QUI2" s="74"/>
      <c r="QUJ2" s="74"/>
      <c r="QUK2" s="74"/>
      <c r="QUL2" s="74"/>
      <c r="QUM2" s="74"/>
      <c r="QUN2" s="74"/>
      <c r="QUO2" s="74"/>
      <c r="QUP2" s="74"/>
      <c r="QUQ2" s="74"/>
      <c r="QUR2" s="74"/>
      <c r="QUS2" s="74"/>
      <c r="QUT2" s="74"/>
      <c r="QUU2" s="74"/>
      <c r="QUV2" s="74"/>
      <c r="QUW2" s="74"/>
      <c r="QUX2" s="74"/>
      <c r="QUY2" s="74"/>
      <c r="QUZ2" s="74"/>
      <c r="QVA2" s="74"/>
      <c r="QVB2" s="74"/>
      <c r="QVC2" s="74"/>
      <c r="QVD2" s="74"/>
      <c r="QVE2" s="74"/>
      <c r="QVF2" s="74"/>
      <c r="QVG2" s="74"/>
      <c r="QVH2" s="74"/>
      <c r="QVI2" s="74"/>
      <c r="QVJ2" s="74"/>
      <c r="QVK2" s="74"/>
      <c r="QVL2" s="74"/>
      <c r="QVM2" s="74"/>
      <c r="QVN2" s="74"/>
      <c r="QVO2" s="74"/>
      <c r="QVP2" s="74"/>
      <c r="QVQ2" s="74"/>
      <c r="QVR2" s="74"/>
      <c r="QVS2" s="74"/>
      <c r="QVT2" s="74"/>
      <c r="QVU2" s="74"/>
      <c r="QVV2" s="74"/>
      <c r="QVW2" s="74"/>
      <c r="QVX2" s="74"/>
      <c r="QVY2" s="74"/>
      <c r="QVZ2" s="74"/>
      <c r="QWA2" s="74"/>
      <c r="QWB2" s="74"/>
      <c r="QWC2" s="74"/>
      <c r="QWD2" s="74"/>
      <c r="QWE2" s="74"/>
      <c r="QWF2" s="74"/>
      <c r="QWG2" s="74"/>
      <c r="QWH2" s="74"/>
      <c r="QWI2" s="74"/>
      <c r="QWJ2" s="74"/>
      <c r="QWK2" s="74"/>
      <c r="QWL2" s="74"/>
      <c r="QWM2" s="74"/>
      <c r="QWN2" s="74"/>
      <c r="QWO2" s="74"/>
      <c r="QWP2" s="74"/>
      <c r="QWQ2" s="74"/>
      <c r="QWR2" s="74"/>
      <c r="QWS2" s="74"/>
      <c r="QWT2" s="74"/>
      <c r="QWU2" s="74"/>
      <c r="QWV2" s="74"/>
      <c r="QWW2" s="74"/>
      <c r="QWX2" s="74"/>
      <c r="QWY2" s="74"/>
      <c r="QWZ2" s="74"/>
      <c r="QXA2" s="74"/>
      <c r="QXB2" s="74"/>
      <c r="QXC2" s="74"/>
      <c r="QXD2" s="74"/>
      <c r="QXE2" s="74"/>
      <c r="QXF2" s="74"/>
      <c r="QXG2" s="74"/>
      <c r="QXH2" s="74"/>
      <c r="QXI2" s="74"/>
      <c r="QXJ2" s="74"/>
      <c r="QXK2" s="74"/>
      <c r="QXL2" s="74"/>
      <c r="QXM2" s="74"/>
      <c r="QXN2" s="74"/>
      <c r="QXO2" s="74"/>
      <c r="QXP2" s="74"/>
      <c r="QXQ2" s="74"/>
      <c r="QXR2" s="74"/>
      <c r="QXS2" s="74"/>
      <c r="QXT2" s="74"/>
      <c r="QXU2" s="74"/>
      <c r="QXV2" s="74"/>
      <c r="QXW2" s="74"/>
      <c r="QXX2" s="74"/>
      <c r="QXY2" s="74"/>
      <c r="QXZ2" s="74"/>
      <c r="QYA2" s="74"/>
      <c r="QYB2" s="74"/>
      <c r="QYC2" s="74"/>
      <c r="QYD2" s="74"/>
      <c r="QYE2" s="74"/>
      <c r="QYF2" s="74"/>
      <c r="QYG2" s="74"/>
      <c r="QYH2" s="74"/>
      <c r="QYI2" s="74"/>
      <c r="QYJ2" s="74"/>
      <c r="QYK2" s="74"/>
      <c r="QYL2" s="74"/>
      <c r="QYM2" s="74"/>
      <c r="QYN2" s="74"/>
      <c r="QYO2" s="74"/>
      <c r="QYP2" s="74"/>
      <c r="QYQ2" s="74"/>
      <c r="QYR2" s="74"/>
      <c r="QYS2" s="74"/>
      <c r="QYT2" s="74"/>
      <c r="QYU2" s="74"/>
      <c r="QYV2" s="74"/>
      <c r="QYW2" s="74"/>
      <c r="QYX2" s="74"/>
      <c r="QYY2" s="74"/>
      <c r="QYZ2" s="74"/>
      <c r="QZA2" s="74"/>
      <c r="QZB2" s="74"/>
      <c r="QZC2" s="74"/>
      <c r="QZD2" s="74"/>
      <c r="QZE2" s="74"/>
      <c r="QZF2" s="74"/>
      <c r="QZG2" s="74"/>
      <c r="QZH2" s="74"/>
      <c r="QZI2" s="74"/>
      <c r="QZJ2" s="74"/>
      <c r="QZK2" s="74"/>
      <c r="QZL2" s="74"/>
      <c r="QZM2" s="74"/>
      <c r="QZN2" s="74"/>
      <c r="QZO2" s="74"/>
      <c r="QZP2" s="74"/>
      <c r="QZQ2" s="74"/>
      <c r="QZR2" s="74"/>
      <c r="QZS2" s="74"/>
      <c r="QZT2" s="74"/>
      <c r="QZU2" s="74"/>
      <c r="QZV2" s="74"/>
      <c r="QZW2" s="74"/>
      <c r="QZX2" s="74"/>
      <c r="QZY2" s="74"/>
      <c r="QZZ2" s="74"/>
      <c r="RAA2" s="74"/>
      <c r="RAB2" s="74"/>
      <c r="RAC2" s="74"/>
      <c r="RAD2" s="74"/>
      <c r="RAE2" s="74"/>
      <c r="RAF2" s="74"/>
      <c r="RAG2" s="74"/>
      <c r="RAH2" s="74"/>
      <c r="RAI2" s="74"/>
      <c r="RAJ2" s="74"/>
      <c r="RAK2" s="74"/>
      <c r="RAL2" s="74"/>
      <c r="RAM2" s="74"/>
      <c r="RAN2" s="74"/>
      <c r="RAO2" s="74"/>
      <c r="RAP2" s="74"/>
      <c r="RAQ2" s="74"/>
      <c r="RAR2" s="74"/>
      <c r="RAS2" s="74"/>
      <c r="RAT2" s="74"/>
      <c r="RAU2" s="74"/>
      <c r="RAV2" s="74"/>
      <c r="RAW2" s="74"/>
      <c r="RAX2" s="74"/>
      <c r="RAY2" s="74"/>
      <c r="RAZ2" s="74"/>
      <c r="RBA2" s="74"/>
      <c r="RBB2" s="74"/>
      <c r="RBC2" s="74"/>
      <c r="RBD2" s="74"/>
      <c r="RBE2" s="74"/>
      <c r="RBF2" s="74"/>
      <c r="RBG2" s="74"/>
      <c r="RBH2" s="74"/>
      <c r="RBI2" s="74"/>
      <c r="RBJ2" s="74"/>
      <c r="RBK2" s="74"/>
      <c r="RBL2" s="74"/>
      <c r="RBM2" s="74"/>
      <c r="RBN2" s="74"/>
      <c r="RBO2" s="74"/>
      <c r="RBP2" s="74"/>
      <c r="RBQ2" s="74"/>
      <c r="RBR2" s="74"/>
      <c r="RBS2" s="74"/>
      <c r="RBT2" s="74"/>
      <c r="RBU2" s="74"/>
      <c r="RBV2" s="74"/>
      <c r="RBW2" s="74"/>
      <c r="RBX2" s="74"/>
      <c r="RBY2" s="74"/>
      <c r="RBZ2" s="74"/>
      <c r="RCA2" s="74"/>
      <c r="RCB2" s="74"/>
      <c r="RCC2" s="74"/>
      <c r="RCD2" s="74"/>
      <c r="RCE2" s="74"/>
      <c r="RCF2" s="74"/>
      <c r="RCG2" s="74"/>
      <c r="RCH2" s="74"/>
      <c r="RCI2" s="74"/>
      <c r="RCJ2" s="74"/>
      <c r="RCK2" s="74"/>
      <c r="RCL2" s="74"/>
      <c r="RCM2" s="74"/>
      <c r="RCN2" s="74"/>
      <c r="RCO2" s="74"/>
      <c r="RCP2" s="74"/>
      <c r="RCQ2" s="74"/>
      <c r="RCR2" s="74"/>
      <c r="RCS2" s="74"/>
      <c r="RCT2" s="74"/>
      <c r="RCU2" s="74"/>
      <c r="RCV2" s="74"/>
      <c r="RCW2" s="74"/>
      <c r="RCX2" s="74"/>
      <c r="RCY2" s="74"/>
      <c r="RCZ2" s="74"/>
      <c r="RDA2" s="74"/>
      <c r="RDB2" s="74"/>
      <c r="RDC2" s="74"/>
      <c r="RDD2" s="74"/>
      <c r="RDE2" s="74"/>
      <c r="RDF2" s="74"/>
      <c r="RDG2" s="74"/>
      <c r="RDH2" s="74"/>
      <c r="RDI2" s="74"/>
      <c r="RDJ2" s="74"/>
      <c r="RDK2" s="74"/>
      <c r="RDL2" s="74"/>
      <c r="RDM2" s="74"/>
      <c r="RDN2" s="74"/>
      <c r="RDO2" s="74"/>
      <c r="RDP2" s="74"/>
      <c r="RDQ2" s="74"/>
      <c r="RDR2" s="74"/>
      <c r="RDS2" s="74"/>
      <c r="RDT2" s="74"/>
      <c r="RDU2" s="74"/>
      <c r="RDV2" s="74"/>
      <c r="RDW2" s="74"/>
      <c r="RDX2" s="74"/>
      <c r="RDY2" s="74"/>
      <c r="RDZ2" s="74"/>
      <c r="REA2" s="74"/>
      <c r="REB2" s="74"/>
      <c r="REC2" s="74"/>
      <c r="RED2" s="74"/>
      <c r="REE2" s="74"/>
      <c r="REF2" s="74"/>
      <c r="REG2" s="74"/>
      <c r="REH2" s="74"/>
      <c r="REI2" s="74"/>
      <c r="REJ2" s="74"/>
      <c r="REK2" s="74"/>
      <c r="REL2" s="74"/>
      <c r="REM2" s="74"/>
      <c r="REN2" s="74"/>
      <c r="REO2" s="74"/>
      <c r="REP2" s="74"/>
      <c r="REQ2" s="74"/>
      <c r="RER2" s="74"/>
      <c r="RES2" s="74"/>
      <c r="RET2" s="74"/>
      <c r="REU2" s="74"/>
      <c r="REV2" s="74"/>
      <c r="REW2" s="74"/>
      <c r="REX2" s="74"/>
      <c r="REY2" s="74"/>
      <c r="REZ2" s="74"/>
      <c r="RFA2" s="74"/>
      <c r="RFB2" s="74"/>
      <c r="RFC2" s="74"/>
      <c r="RFD2" s="74"/>
      <c r="RFE2" s="74"/>
      <c r="RFF2" s="74"/>
      <c r="RFG2" s="74"/>
      <c r="RFH2" s="74"/>
      <c r="RFI2" s="74"/>
      <c r="RFJ2" s="74"/>
      <c r="RFK2" s="74"/>
      <c r="RFL2" s="74"/>
      <c r="RFM2" s="74"/>
      <c r="RFN2" s="74"/>
      <c r="RFO2" s="74"/>
      <c r="RFP2" s="74"/>
      <c r="RFQ2" s="74"/>
      <c r="RFR2" s="74"/>
      <c r="RFS2" s="74"/>
      <c r="RFT2" s="74"/>
      <c r="RFU2" s="74"/>
      <c r="RFV2" s="74"/>
      <c r="RFW2" s="74"/>
      <c r="RFX2" s="74"/>
      <c r="RFY2" s="74"/>
      <c r="RFZ2" s="74"/>
      <c r="RGA2" s="74"/>
      <c r="RGB2" s="74"/>
      <c r="RGC2" s="74"/>
      <c r="RGD2" s="74"/>
      <c r="RGE2" s="74"/>
      <c r="RGF2" s="74"/>
      <c r="RGG2" s="74"/>
      <c r="RGH2" s="74"/>
      <c r="RGI2" s="74"/>
      <c r="RGJ2" s="74"/>
      <c r="RGK2" s="74"/>
      <c r="RGL2" s="74"/>
      <c r="RGM2" s="74"/>
      <c r="RGN2" s="74"/>
      <c r="RGO2" s="74"/>
      <c r="RGP2" s="74"/>
      <c r="RGQ2" s="74"/>
      <c r="RGR2" s="74"/>
      <c r="RGS2" s="74"/>
      <c r="RGT2" s="74"/>
      <c r="RGU2" s="74"/>
      <c r="RGV2" s="74"/>
      <c r="RGW2" s="74"/>
      <c r="RGX2" s="74"/>
      <c r="RGY2" s="74"/>
      <c r="RGZ2" s="74"/>
      <c r="RHA2" s="74"/>
      <c r="RHB2" s="74"/>
      <c r="RHC2" s="74"/>
      <c r="RHD2" s="74"/>
      <c r="RHE2" s="74"/>
      <c r="RHF2" s="74"/>
      <c r="RHG2" s="74"/>
      <c r="RHH2" s="74"/>
      <c r="RHI2" s="74"/>
      <c r="RHJ2" s="74"/>
      <c r="RHK2" s="74"/>
      <c r="RHL2" s="74"/>
      <c r="RHM2" s="74"/>
      <c r="RHN2" s="74"/>
      <c r="RHO2" s="74"/>
      <c r="RHP2" s="74"/>
      <c r="RHQ2" s="74"/>
      <c r="RHR2" s="74"/>
      <c r="RHS2" s="74"/>
      <c r="RHT2" s="74"/>
      <c r="RHU2" s="74"/>
      <c r="RHV2" s="74"/>
      <c r="RHW2" s="74"/>
      <c r="RHX2" s="74"/>
      <c r="RHY2" s="74"/>
      <c r="RHZ2" s="74"/>
      <c r="RIA2" s="74"/>
      <c r="RIB2" s="74"/>
      <c r="RIC2" s="74"/>
      <c r="RID2" s="74"/>
      <c r="RIE2" s="74"/>
      <c r="RIF2" s="74"/>
      <c r="RIG2" s="74"/>
      <c r="RIH2" s="74"/>
      <c r="RII2" s="74"/>
      <c r="RIJ2" s="74"/>
      <c r="RIK2" s="74"/>
      <c r="RIL2" s="74"/>
      <c r="RIM2" s="74"/>
      <c r="RIN2" s="74"/>
      <c r="RIO2" s="74"/>
      <c r="RIP2" s="74"/>
      <c r="RIQ2" s="74"/>
      <c r="RIR2" s="74"/>
      <c r="RIS2" s="74"/>
      <c r="RIT2" s="74"/>
      <c r="RIU2" s="74"/>
      <c r="RIV2" s="74"/>
      <c r="RIW2" s="74"/>
      <c r="RIX2" s="74"/>
      <c r="RIY2" s="74"/>
      <c r="RIZ2" s="74"/>
      <c r="RJA2" s="74"/>
      <c r="RJB2" s="74"/>
      <c r="RJC2" s="74"/>
      <c r="RJD2" s="74"/>
      <c r="RJE2" s="74"/>
      <c r="RJF2" s="74"/>
      <c r="RJG2" s="74"/>
      <c r="RJH2" s="74"/>
      <c r="RJI2" s="74"/>
      <c r="RJJ2" s="74"/>
      <c r="RJK2" s="74"/>
      <c r="RJL2" s="74"/>
      <c r="RJM2" s="74"/>
      <c r="RJN2" s="74"/>
      <c r="RJO2" s="74"/>
      <c r="RJP2" s="74"/>
      <c r="RJQ2" s="74"/>
      <c r="RJR2" s="74"/>
      <c r="RJS2" s="74"/>
      <c r="RJT2" s="74"/>
      <c r="RJU2" s="74"/>
      <c r="RJV2" s="74"/>
      <c r="RJW2" s="74"/>
      <c r="RJX2" s="74"/>
      <c r="RJY2" s="74"/>
      <c r="RJZ2" s="74"/>
      <c r="RKA2" s="74"/>
      <c r="RKB2" s="74"/>
      <c r="RKC2" s="74"/>
      <c r="RKD2" s="74"/>
      <c r="RKE2" s="74"/>
      <c r="RKF2" s="74"/>
      <c r="RKG2" s="74"/>
      <c r="RKH2" s="74"/>
      <c r="RKI2" s="74"/>
      <c r="RKJ2" s="74"/>
      <c r="RKK2" s="74"/>
      <c r="RKL2" s="74"/>
      <c r="RKM2" s="74"/>
      <c r="RKN2" s="74"/>
      <c r="RKO2" s="74"/>
      <c r="RKP2" s="74"/>
      <c r="RKQ2" s="74"/>
      <c r="RKR2" s="74"/>
      <c r="RKS2" s="74"/>
      <c r="RKT2" s="74"/>
      <c r="RKU2" s="74"/>
      <c r="RKV2" s="74"/>
      <c r="RKW2" s="74"/>
      <c r="RKX2" s="74"/>
      <c r="RKY2" s="74"/>
      <c r="RKZ2" s="74"/>
      <c r="RLA2" s="74"/>
      <c r="RLB2" s="74"/>
      <c r="RLC2" s="74"/>
      <c r="RLD2" s="74"/>
      <c r="RLE2" s="74"/>
      <c r="RLF2" s="74"/>
      <c r="RLG2" s="74"/>
      <c r="RLH2" s="74"/>
      <c r="RLI2" s="74"/>
      <c r="RLJ2" s="74"/>
      <c r="RLK2" s="74"/>
      <c r="RLL2" s="74"/>
      <c r="RLM2" s="74"/>
      <c r="RLN2" s="74"/>
      <c r="RLO2" s="74"/>
      <c r="RLP2" s="74"/>
      <c r="RLQ2" s="74"/>
      <c r="RLR2" s="74"/>
      <c r="RLS2" s="74"/>
      <c r="RLT2" s="74"/>
      <c r="RLU2" s="74"/>
      <c r="RLV2" s="74"/>
      <c r="RLW2" s="74"/>
      <c r="RLX2" s="74"/>
      <c r="RLY2" s="74"/>
      <c r="RLZ2" s="74"/>
      <c r="RMA2" s="74"/>
      <c r="RMB2" s="74"/>
      <c r="RMC2" s="74"/>
      <c r="RMD2" s="74"/>
      <c r="RME2" s="74"/>
      <c r="RMF2" s="74"/>
      <c r="RMG2" s="74"/>
      <c r="RMH2" s="74"/>
      <c r="RMI2" s="74"/>
      <c r="RMJ2" s="74"/>
      <c r="RMK2" s="74"/>
      <c r="RML2" s="74"/>
      <c r="RMM2" s="74"/>
      <c r="RMN2" s="74"/>
      <c r="RMO2" s="74"/>
      <c r="RMP2" s="74"/>
      <c r="RMQ2" s="74"/>
      <c r="RMR2" s="74"/>
      <c r="RMS2" s="74"/>
      <c r="RMT2" s="74"/>
      <c r="RMU2" s="74"/>
      <c r="RMV2" s="74"/>
      <c r="RMW2" s="74"/>
      <c r="RMX2" s="74"/>
      <c r="RMY2" s="74"/>
      <c r="RMZ2" s="74"/>
      <c r="RNA2" s="74"/>
      <c r="RNB2" s="74"/>
      <c r="RNC2" s="74"/>
      <c r="RND2" s="74"/>
      <c r="RNE2" s="74"/>
      <c r="RNF2" s="74"/>
      <c r="RNG2" s="74"/>
      <c r="RNH2" s="74"/>
      <c r="RNI2" s="74"/>
      <c r="RNJ2" s="74"/>
      <c r="RNK2" s="74"/>
      <c r="RNL2" s="74"/>
      <c r="RNM2" s="74"/>
      <c r="RNN2" s="74"/>
      <c r="RNO2" s="74"/>
      <c r="RNP2" s="74"/>
      <c r="RNQ2" s="74"/>
      <c r="RNR2" s="74"/>
      <c r="RNS2" s="74"/>
      <c r="RNT2" s="74"/>
      <c r="RNU2" s="74"/>
      <c r="RNV2" s="74"/>
      <c r="RNW2" s="74"/>
      <c r="RNX2" s="74"/>
      <c r="RNY2" s="74"/>
      <c r="RNZ2" s="74"/>
      <c r="ROA2" s="74"/>
      <c r="ROB2" s="74"/>
      <c r="ROC2" s="74"/>
      <c r="ROD2" s="74"/>
      <c r="ROE2" s="74"/>
      <c r="ROF2" s="74"/>
      <c r="ROG2" s="74"/>
      <c r="ROH2" s="74"/>
      <c r="ROI2" s="74"/>
      <c r="ROJ2" s="74"/>
      <c r="ROK2" s="74"/>
      <c r="ROL2" s="74"/>
      <c r="ROM2" s="74"/>
      <c r="RON2" s="74"/>
      <c r="ROO2" s="74"/>
      <c r="ROP2" s="74"/>
      <c r="ROQ2" s="74"/>
      <c r="ROR2" s="74"/>
      <c r="ROS2" s="74"/>
      <c r="ROT2" s="74"/>
      <c r="ROU2" s="74"/>
      <c r="ROV2" s="74"/>
      <c r="ROW2" s="74"/>
      <c r="ROX2" s="74"/>
      <c r="ROY2" s="74"/>
      <c r="ROZ2" s="74"/>
      <c r="RPA2" s="74"/>
      <c r="RPB2" s="74"/>
      <c r="RPC2" s="74"/>
      <c r="RPD2" s="74"/>
      <c r="RPE2" s="74"/>
      <c r="RPF2" s="74"/>
      <c r="RPG2" s="74"/>
      <c r="RPH2" s="74"/>
      <c r="RPI2" s="74"/>
      <c r="RPJ2" s="74"/>
      <c r="RPK2" s="74"/>
      <c r="RPL2" s="74"/>
      <c r="RPM2" s="74"/>
      <c r="RPN2" s="74"/>
      <c r="RPO2" s="74"/>
      <c r="RPP2" s="74"/>
      <c r="RPQ2" s="74"/>
      <c r="RPR2" s="74"/>
      <c r="RPS2" s="74"/>
      <c r="RPT2" s="74"/>
      <c r="RPU2" s="74"/>
      <c r="RPV2" s="74"/>
      <c r="RPW2" s="74"/>
      <c r="RPX2" s="74"/>
      <c r="RPY2" s="74"/>
      <c r="RPZ2" s="74"/>
      <c r="RQA2" s="74"/>
      <c r="RQB2" s="74"/>
      <c r="RQC2" s="74"/>
      <c r="RQD2" s="74"/>
      <c r="RQE2" s="74"/>
      <c r="RQF2" s="74"/>
      <c r="RQG2" s="74"/>
      <c r="RQH2" s="74"/>
      <c r="RQI2" s="74"/>
      <c r="RQJ2" s="74"/>
      <c r="RQK2" s="74"/>
      <c r="RQL2" s="74"/>
      <c r="RQM2" s="74"/>
      <c r="RQN2" s="74"/>
      <c r="RQO2" s="74"/>
      <c r="RQP2" s="74"/>
      <c r="RQQ2" s="74"/>
      <c r="RQR2" s="74"/>
      <c r="RQS2" s="74"/>
      <c r="RQT2" s="74"/>
      <c r="RQU2" s="74"/>
      <c r="RQV2" s="74"/>
      <c r="RQW2" s="74"/>
      <c r="RQX2" s="74"/>
      <c r="RQY2" s="74"/>
      <c r="RQZ2" s="74"/>
      <c r="RRA2" s="74"/>
      <c r="RRB2" s="74"/>
      <c r="RRC2" s="74"/>
      <c r="RRD2" s="74"/>
      <c r="RRE2" s="74"/>
      <c r="RRF2" s="74"/>
      <c r="RRG2" s="74"/>
      <c r="RRH2" s="74"/>
      <c r="RRI2" s="74"/>
      <c r="RRJ2" s="74"/>
      <c r="RRK2" s="74"/>
      <c r="RRL2" s="74"/>
      <c r="RRM2" s="74"/>
      <c r="RRN2" s="74"/>
      <c r="RRO2" s="74"/>
      <c r="RRP2" s="74"/>
      <c r="RRQ2" s="74"/>
      <c r="RRR2" s="74"/>
      <c r="RRS2" s="74"/>
      <c r="RRT2" s="74"/>
      <c r="RRU2" s="74"/>
      <c r="RRV2" s="74"/>
      <c r="RRW2" s="74"/>
      <c r="RRX2" s="74"/>
      <c r="RRY2" s="74"/>
      <c r="RRZ2" s="74"/>
      <c r="RSA2" s="74"/>
      <c r="RSB2" s="74"/>
      <c r="RSC2" s="74"/>
      <c r="RSD2" s="74"/>
      <c r="RSE2" s="74"/>
      <c r="RSF2" s="74"/>
      <c r="RSG2" s="74"/>
      <c r="RSH2" s="74"/>
      <c r="RSI2" s="74"/>
      <c r="RSJ2" s="74"/>
      <c r="RSK2" s="74"/>
      <c r="RSL2" s="74"/>
      <c r="RSM2" s="74"/>
      <c r="RSN2" s="74"/>
      <c r="RSO2" s="74"/>
      <c r="RSP2" s="74"/>
      <c r="RSQ2" s="74"/>
      <c r="RSR2" s="74"/>
      <c r="RSS2" s="74"/>
      <c r="RST2" s="74"/>
      <c r="RSU2" s="74"/>
      <c r="RSV2" s="74"/>
      <c r="RSW2" s="74"/>
      <c r="RSX2" s="74"/>
      <c r="RSY2" s="74"/>
      <c r="RSZ2" s="74"/>
      <c r="RTA2" s="74"/>
      <c r="RTB2" s="74"/>
      <c r="RTC2" s="74"/>
      <c r="RTD2" s="74"/>
      <c r="RTE2" s="74"/>
      <c r="RTF2" s="74"/>
      <c r="RTG2" s="74"/>
      <c r="RTH2" s="74"/>
      <c r="RTI2" s="74"/>
      <c r="RTJ2" s="74"/>
      <c r="RTK2" s="74"/>
      <c r="RTL2" s="74"/>
      <c r="RTM2" s="74"/>
      <c r="RTN2" s="74"/>
      <c r="RTO2" s="74"/>
      <c r="RTP2" s="74"/>
      <c r="RTQ2" s="74"/>
      <c r="RTR2" s="74"/>
      <c r="RTS2" s="74"/>
      <c r="RTT2" s="74"/>
      <c r="RTU2" s="74"/>
      <c r="RTV2" s="74"/>
      <c r="RTW2" s="74"/>
      <c r="RTX2" s="74"/>
      <c r="RTY2" s="74"/>
      <c r="RTZ2" s="74"/>
      <c r="RUA2" s="74"/>
      <c r="RUB2" s="74"/>
      <c r="RUC2" s="74"/>
      <c r="RUD2" s="74"/>
      <c r="RUE2" s="74"/>
      <c r="RUF2" s="74"/>
      <c r="RUG2" s="74"/>
      <c r="RUH2" s="74"/>
      <c r="RUI2" s="74"/>
      <c r="RUJ2" s="74"/>
      <c r="RUK2" s="74"/>
      <c r="RUL2" s="74"/>
      <c r="RUM2" s="74"/>
      <c r="RUN2" s="74"/>
      <c r="RUO2" s="74"/>
      <c r="RUP2" s="74"/>
      <c r="RUQ2" s="74"/>
      <c r="RUR2" s="74"/>
      <c r="RUS2" s="74"/>
      <c r="RUT2" s="74"/>
      <c r="RUU2" s="74"/>
      <c r="RUV2" s="74"/>
      <c r="RUW2" s="74"/>
      <c r="RUX2" s="74"/>
      <c r="RUY2" s="74"/>
      <c r="RUZ2" s="74"/>
      <c r="RVA2" s="74"/>
      <c r="RVB2" s="74"/>
      <c r="RVC2" s="74"/>
      <c r="RVD2" s="74"/>
      <c r="RVE2" s="74"/>
      <c r="RVF2" s="74"/>
      <c r="RVG2" s="74"/>
      <c r="RVH2" s="74"/>
      <c r="RVI2" s="74"/>
      <c r="RVJ2" s="74"/>
      <c r="RVK2" s="74"/>
      <c r="RVL2" s="74"/>
      <c r="RVM2" s="74"/>
      <c r="RVN2" s="74"/>
      <c r="RVO2" s="74"/>
      <c r="RVP2" s="74"/>
      <c r="RVQ2" s="74"/>
      <c r="RVR2" s="74"/>
      <c r="RVS2" s="74"/>
      <c r="RVT2" s="74"/>
      <c r="RVU2" s="74"/>
      <c r="RVV2" s="74"/>
      <c r="RVW2" s="74"/>
      <c r="RVX2" s="74"/>
      <c r="RVY2" s="74"/>
      <c r="RVZ2" s="74"/>
      <c r="RWA2" s="74"/>
      <c r="RWB2" s="74"/>
      <c r="RWC2" s="74"/>
      <c r="RWD2" s="74"/>
      <c r="RWE2" s="74"/>
      <c r="RWF2" s="74"/>
      <c r="RWG2" s="74"/>
      <c r="RWH2" s="74"/>
      <c r="RWI2" s="74"/>
      <c r="RWJ2" s="74"/>
      <c r="RWK2" s="74"/>
      <c r="RWL2" s="74"/>
      <c r="RWM2" s="74"/>
      <c r="RWN2" s="74"/>
      <c r="RWO2" s="74"/>
      <c r="RWP2" s="74"/>
      <c r="RWQ2" s="74"/>
      <c r="RWR2" s="74"/>
      <c r="RWS2" s="74"/>
      <c r="RWT2" s="74"/>
      <c r="RWU2" s="74"/>
      <c r="RWV2" s="74"/>
      <c r="RWW2" s="74"/>
      <c r="RWX2" s="74"/>
      <c r="RWY2" s="74"/>
      <c r="RWZ2" s="74"/>
      <c r="RXA2" s="74"/>
      <c r="RXB2" s="74"/>
      <c r="RXC2" s="74"/>
      <c r="RXD2" s="74"/>
      <c r="RXE2" s="74"/>
      <c r="RXF2" s="74"/>
      <c r="RXG2" s="74"/>
      <c r="RXH2" s="74"/>
      <c r="RXI2" s="74"/>
      <c r="RXJ2" s="74"/>
      <c r="RXK2" s="74"/>
      <c r="RXL2" s="74"/>
      <c r="RXM2" s="74"/>
      <c r="RXN2" s="74"/>
      <c r="RXO2" s="74"/>
      <c r="RXP2" s="74"/>
      <c r="RXQ2" s="74"/>
      <c r="RXR2" s="74"/>
      <c r="RXS2" s="74"/>
      <c r="RXT2" s="74"/>
      <c r="RXU2" s="74"/>
      <c r="RXV2" s="74"/>
      <c r="RXW2" s="74"/>
      <c r="RXX2" s="74"/>
      <c r="RXY2" s="74"/>
      <c r="RXZ2" s="74"/>
      <c r="RYA2" s="74"/>
      <c r="RYB2" s="74"/>
      <c r="RYC2" s="74"/>
      <c r="RYD2" s="74"/>
      <c r="RYE2" s="74"/>
      <c r="RYF2" s="74"/>
      <c r="RYG2" s="74"/>
      <c r="RYH2" s="74"/>
      <c r="RYI2" s="74"/>
      <c r="RYJ2" s="74"/>
      <c r="RYK2" s="74"/>
      <c r="RYL2" s="74"/>
      <c r="RYM2" s="74"/>
      <c r="RYN2" s="74"/>
      <c r="RYO2" s="74"/>
      <c r="RYP2" s="74"/>
      <c r="RYQ2" s="74"/>
      <c r="RYR2" s="74"/>
      <c r="RYS2" s="74"/>
      <c r="RYT2" s="74"/>
      <c r="RYU2" s="74"/>
      <c r="RYV2" s="74"/>
      <c r="RYW2" s="74"/>
      <c r="RYX2" s="74"/>
      <c r="RYY2" s="74"/>
      <c r="RYZ2" s="74"/>
      <c r="RZA2" s="74"/>
      <c r="RZB2" s="74"/>
      <c r="RZC2" s="74"/>
      <c r="RZD2" s="74"/>
      <c r="RZE2" s="74"/>
      <c r="RZF2" s="74"/>
      <c r="RZG2" s="74"/>
      <c r="RZH2" s="74"/>
      <c r="RZI2" s="74"/>
      <c r="RZJ2" s="74"/>
      <c r="RZK2" s="74"/>
      <c r="RZL2" s="74"/>
      <c r="RZM2" s="74"/>
      <c r="RZN2" s="74"/>
      <c r="RZO2" s="74"/>
      <c r="RZP2" s="74"/>
      <c r="RZQ2" s="74"/>
      <c r="RZR2" s="74"/>
      <c r="RZS2" s="74"/>
      <c r="RZT2" s="74"/>
      <c r="RZU2" s="74"/>
      <c r="RZV2" s="74"/>
      <c r="RZW2" s="74"/>
      <c r="RZX2" s="74"/>
      <c r="RZY2" s="74"/>
      <c r="RZZ2" s="74"/>
      <c r="SAA2" s="74"/>
      <c r="SAB2" s="74"/>
      <c r="SAC2" s="74"/>
      <c r="SAD2" s="74"/>
      <c r="SAE2" s="74"/>
      <c r="SAF2" s="74"/>
      <c r="SAG2" s="74"/>
      <c r="SAH2" s="74"/>
      <c r="SAI2" s="74"/>
      <c r="SAJ2" s="74"/>
      <c r="SAK2" s="74"/>
      <c r="SAL2" s="74"/>
      <c r="SAM2" s="74"/>
      <c r="SAN2" s="74"/>
      <c r="SAO2" s="74"/>
      <c r="SAP2" s="74"/>
      <c r="SAQ2" s="74"/>
      <c r="SAR2" s="74"/>
      <c r="SAS2" s="74"/>
      <c r="SAT2" s="74"/>
      <c r="SAU2" s="74"/>
      <c r="SAV2" s="74"/>
      <c r="SAW2" s="74"/>
      <c r="SAX2" s="74"/>
      <c r="SAY2" s="74"/>
      <c r="SAZ2" s="74"/>
      <c r="SBA2" s="74"/>
      <c r="SBB2" s="74"/>
      <c r="SBC2" s="74"/>
      <c r="SBD2" s="74"/>
      <c r="SBE2" s="74"/>
      <c r="SBF2" s="74"/>
      <c r="SBG2" s="74"/>
      <c r="SBH2" s="74"/>
      <c r="SBI2" s="74"/>
      <c r="SBJ2" s="74"/>
      <c r="SBK2" s="74"/>
      <c r="SBL2" s="74"/>
      <c r="SBM2" s="74"/>
      <c r="SBN2" s="74"/>
      <c r="SBO2" s="74"/>
      <c r="SBP2" s="74"/>
      <c r="SBQ2" s="74"/>
      <c r="SBR2" s="74"/>
      <c r="SBS2" s="74"/>
      <c r="SBT2" s="74"/>
      <c r="SBU2" s="74"/>
      <c r="SBV2" s="74"/>
      <c r="SBW2" s="74"/>
      <c r="SBX2" s="74"/>
      <c r="SBY2" s="74"/>
      <c r="SBZ2" s="74"/>
      <c r="SCA2" s="74"/>
      <c r="SCB2" s="74"/>
      <c r="SCC2" s="74"/>
      <c r="SCD2" s="74"/>
      <c r="SCE2" s="74"/>
      <c r="SCF2" s="74"/>
      <c r="SCG2" s="74"/>
      <c r="SCH2" s="74"/>
      <c r="SCI2" s="74"/>
      <c r="SCJ2" s="74"/>
      <c r="SCK2" s="74"/>
      <c r="SCL2" s="74"/>
      <c r="SCM2" s="74"/>
      <c r="SCN2" s="74"/>
      <c r="SCO2" s="74"/>
      <c r="SCP2" s="74"/>
      <c r="SCQ2" s="74"/>
      <c r="SCR2" s="74"/>
      <c r="SCS2" s="74"/>
      <c r="SCT2" s="74"/>
      <c r="SCU2" s="74"/>
      <c r="SCV2" s="74"/>
      <c r="SCW2" s="74"/>
      <c r="SCX2" s="74"/>
      <c r="SCY2" s="74"/>
      <c r="SCZ2" s="74"/>
      <c r="SDA2" s="74"/>
      <c r="SDB2" s="74"/>
      <c r="SDC2" s="74"/>
      <c r="SDD2" s="74"/>
      <c r="SDE2" s="74"/>
      <c r="SDF2" s="74"/>
      <c r="SDG2" s="74"/>
      <c r="SDH2" s="74"/>
      <c r="SDI2" s="74"/>
      <c r="SDJ2" s="74"/>
      <c r="SDK2" s="74"/>
      <c r="SDL2" s="74"/>
      <c r="SDM2" s="74"/>
      <c r="SDN2" s="74"/>
      <c r="SDO2" s="74"/>
      <c r="SDP2" s="74"/>
      <c r="SDQ2" s="74"/>
      <c r="SDR2" s="74"/>
      <c r="SDS2" s="74"/>
      <c r="SDT2" s="74"/>
      <c r="SDU2" s="74"/>
      <c r="SDV2" s="74"/>
      <c r="SDW2" s="74"/>
      <c r="SDX2" s="74"/>
      <c r="SDY2" s="74"/>
      <c r="SDZ2" s="74"/>
      <c r="SEA2" s="74"/>
      <c r="SEB2" s="74"/>
      <c r="SEC2" s="74"/>
      <c r="SED2" s="74"/>
      <c r="SEE2" s="74"/>
      <c r="SEF2" s="74"/>
      <c r="SEG2" s="74"/>
      <c r="SEH2" s="74"/>
      <c r="SEI2" s="74"/>
      <c r="SEJ2" s="74"/>
      <c r="SEK2" s="74"/>
      <c r="SEL2" s="74"/>
      <c r="SEM2" s="74"/>
      <c r="SEN2" s="74"/>
      <c r="SEO2" s="74"/>
      <c r="SEP2" s="74"/>
      <c r="SEQ2" s="74"/>
      <c r="SER2" s="74"/>
      <c r="SES2" s="74"/>
      <c r="SET2" s="74"/>
      <c r="SEU2" s="74"/>
      <c r="SEV2" s="74"/>
      <c r="SEW2" s="74"/>
      <c r="SEX2" s="74"/>
      <c r="SEY2" s="74"/>
      <c r="SEZ2" s="74"/>
      <c r="SFA2" s="74"/>
      <c r="SFB2" s="74"/>
      <c r="SFC2" s="74"/>
      <c r="SFD2" s="74"/>
      <c r="SFE2" s="74"/>
      <c r="SFF2" s="74"/>
      <c r="SFG2" s="74"/>
      <c r="SFH2" s="74"/>
      <c r="SFI2" s="74"/>
      <c r="SFJ2" s="74"/>
      <c r="SFK2" s="74"/>
      <c r="SFL2" s="74"/>
      <c r="SFM2" s="74"/>
      <c r="SFN2" s="74"/>
      <c r="SFO2" s="74"/>
      <c r="SFP2" s="74"/>
      <c r="SFQ2" s="74"/>
      <c r="SFR2" s="74"/>
      <c r="SFS2" s="74"/>
      <c r="SFT2" s="74"/>
      <c r="SFU2" s="74"/>
      <c r="SFV2" s="74"/>
      <c r="SFW2" s="74"/>
      <c r="SFX2" s="74"/>
      <c r="SFY2" s="74"/>
      <c r="SFZ2" s="74"/>
      <c r="SGA2" s="74"/>
      <c r="SGB2" s="74"/>
      <c r="SGC2" s="74"/>
      <c r="SGD2" s="74"/>
      <c r="SGE2" s="74"/>
      <c r="SGF2" s="74"/>
      <c r="SGG2" s="74"/>
      <c r="SGH2" s="74"/>
      <c r="SGI2" s="74"/>
      <c r="SGJ2" s="74"/>
      <c r="SGK2" s="74"/>
      <c r="SGL2" s="74"/>
      <c r="SGM2" s="74"/>
      <c r="SGN2" s="74"/>
      <c r="SGO2" s="74"/>
      <c r="SGP2" s="74"/>
      <c r="SGQ2" s="74"/>
      <c r="SGR2" s="74"/>
      <c r="SGS2" s="74"/>
      <c r="SGT2" s="74"/>
      <c r="SGU2" s="74"/>
      <c r="SGV2" s="74"/>
      <c r="SGW2" s="74"/>
      <c r="SGX2" s="74"/>
      <c r="SGY2" s="74"/>
      <c r="SGZ2" s="74"/>
      <c r="SHA2" s="74"/>
      <c r="SHB2" s="74"/>
      <c r="SHC2" s="74"/>
      <c r="SHD2" s="74"/>
      <c r="SHE2" s="74"/>
      <c r="SHF2" s="74"/>
      <c r="SHG2" s="74"/>
      <c r="SHH2" s="74"/>
      <c r="SHI2" s="74"/>
      <c r="SHJ2" s="74"/>
      <c r="SHK2" s="74"/>
      <c r="SHL2" s="74"/>
      <c r="SHM2" s="74"/>
      <c r="SHN2" s="74"/>
      <c r="SHO2" s="74"/>
      <c r="SHP2" s="74"/>
      <c r="SHQ2" s="74"/>
      <c r="SHR2" s="74"/>
      <c r="SHS2" s="74"/>
      <c r="SHT2" s="74"/>
      <c r="SHU2" s="74"/>
      <c r="SHV2" s="74"/>
      <c r="SHW2" s="74"/>
      <c r="SHX2" s="74"/>
      <c r="SHY2" s="74"/>
      <c r="SHZ2" s="74"/>
      <c r="SIA2" s="74"/>
      <c r="SIB2" s="74"/>
      <c r="SIC2" s="74"/>
      <c r="SID2" s="74"/>
      <c r="SIE2" s="74"/>
      <c r="SIF2" s="74"/>
      <c r="SIG2" s="74"/>
      <c r="SIH2" s="74"/>
      <c r="SII2" s="74"/>
      <c r="SIJ2" s="74"/>
      <c r="SIK2" s="74"/>
      <c r="SIL2" s="74"/>
      <c r="SIM2" s="74"/>
      <c r="SIN2" s="74"/>
      <c r="SIO2" s="74"/>
      <c r="SIP2" s="74"/>
      <c r="SIQ2" s="74"/>
      <c r="SIR2" s="74"/>
      <c r="SIS2" s="74"/>
      <c r="SIT2" s="74"/>
      <c r="SIU2" s="74"/>
      <c r="SIV2" s="74"/>
      <c r="SIW2" s="74"/>
      <c r="SIX2" s="74"/>
      <c r="SIY2" s="74"/>
      <c r="SIZ2" s="74"/>
      <c r="SJA2" s="74"/>
      <c r="SJB2" s="74"/>
      <c r="SJC2" s="74"/>
      <c r="SJD2" s="74"/>
      <c r="SJE2" s="74"/>
      <c r="SJF2" s="74"/>
      <c r="SJG2" s="74"/>
      <c r="SJH2" s="74"/>
      <c r="SJI2" s="74"/>
      <c r="SJJ2" s="74"/>
      <c r="SJK2" s="74"/>
      <c r="SJL2" s="74"/>
      <c r="SJM2" s="74"/>
      <c r="SJN2" s="74"/>
      <c r="SJO2" s="74"/>
      <c r="SJP2" s="74"/>
      <c r="SJQ2" s="74"/>
      <c r="SJR2" s="74"/>
      <c r="SJS2" s="74"/>
      <c r="SJT2" s="74"/>
      <c r="SJU2" s="74"/>
      <c r="SJV2" s="74"/>
      <c r="SJW2" s="74"/>
      <c r="SJX2" s="74"/>
      <c r="SJY2" s="74"/>
      <c r="SJZ2" s="74"/>
      <c r="SKA2" s="74"/>
      <c r="SKB2" s="74"/>
      <c r="SKC2" s="74"/>
      <c r="SKD2" s="74"/>
      <c r="SKE2" s="74"/>
      <c r="SKF2" s="74"/>
      <c r="SKG2" s="74"/>
      <c r="SKH2" s="74"/>
      <c r="SKI2" s="74"/>
      <c r="SKJ2" s="74"/>
      <c r="SKK2" s="74"/>
      <c r="SKL2" s="74"/>
      <c r="SKM2" s="74"/>
      <c r="SKN2" s="74"/>
      <c r="SKO2" s="74"/>
      <c r="SKP2" s="74"/>
      <c r="SKQ2" s="74"/>
      <c r="SKR2" s="74"/>
      <c r="SKS2" s="74"/>
      <c r="SKT2" s="74"/>
      <c r="SKU2" s="74"/>
      <c r="SKV2" s="74"/>
      <c r="SKW2" s="74"/>
      <c r="SKX2" s="74"/>
      <c r="SKY2" s="74"/>
      <c r="SKZ2" s="74"/>
      <c r="SLA2" s="74"/>
      <c r="SLB2" s="74"/>
      <c r="SLC2" s="74"/>
      <c r="SLD2" s="74"/>
      <c r="SLE2" s="74"/>
      <c r="SLF2" s="74"/>
      <c r="SLG2" s="74"/>
      <c r="SLH2" s="74"/>
      <c r="SLI2" s="74"/>
      <c r="SLJ2" s="74"/>
      <c r="SLK2" s="74"/>
      <c r="SLL2" s="74"/>
      <c r="SLM2" s="74"/>
      <c r="SLN2" s="74"/>
      <c r="SLO2" s="74"/>
      <c r="SLP2" s="74"/>
      <c r="SLQ2" s="74"/>
      <c r="SLR2" s="74"/>
      <c r="SLS2" s="74"/>
      <c r="SLT2" s="74"/>
      <c r="SLU2" s="74"/>
      <c r="SLV2" s="74"/>
      <c r="SLW2" s="74"/>
      <c r="SLX2" s="74"/>
      <c r="SLY2" s="74"/>
      <c r="SLZ2" s="74"/>
      <c r="SMA2" s="74"/>
      <c r="SMB2" s="74"/>
      <c r="SMC2" s="74"/>
      <c r="SMD2" s="74"/>
      <c r="SME2" s="74"/>
      <c r="SMF2" s="74"/>
      <c r="SMG2" s="74"/>
      <c r="SMH2" s="74"/>
      <c r="SMI2" s="74"/>
      <c r="SMJ2" s="74"/>
      <c r="SMK2" s="74"/>
      <c r="SML2" s="74"/>
      <c r="SMM2" s="74"/>
      <c r="SMN2" s="74"/>
      <c r="SMO2" s="74"/>
      <c r="SMP2" s="74"/>
      <c r="SMQ2" s="74"/>
      <c r="SMR2" s="74"/>
      <c r="SMS2" s="74"/>
      <c r="SMT2" s="74"/>
      <c r="SMU2" s="74"/>
      <c r="SMV2" s="74"/>
      <c r="SMW2" s="74"/>
      <c r="SMX2" s="74"/>
      <c r="SMY2" s="74"/>
      <c r="SMZ2" s="74"/>
      <c r="SNA2" s="74"/>
      <c r="SNB2" s="74"/>
      <c r="SNC2" s="74"/>
      <c r="SND2" s="74"/>
      <c r="SNE2" s="74"/>
      <c r="SNF2" s="74"/>
      <c r="SNG2" s="74"/>
      <c r="SNH2" s="74"/>
      <c r="SNI2" s="74"/>
      <c r="SNJ2" s="74"/>
      <c r="SNK2" s="74"/>
      <c r="SNL2" s="74"/>
      <c r="SNM2" s="74"/>
      <c r="SNN2" s="74"/>
      <c r="SNO2" s="74"/>
      <c r="SNP2" s="74"/>
      <c r="SNQ2" s="74"/>
      <c r="SNR2" s="74"/>
      <c r="SNS2" s="74"/>
      <c r="SNT2" s="74"/>
      <c r="SNU2" s="74"/>
      <c r="SNV2" s="74"/>
      <c r="SNW2" s="74"/>
      <c r="SNX2" s="74"/>
      <c r="SNY2" s="74"/>
      <c r="SNZ2" s="74"/>
      <c r="SOA2" s="74"/>
      <c r="SOB2" s="74"/>
      <c r="SOC2" s="74"/>
      <c r="SOD2" s="74"/>
      <c r="SOE2" s="74"/>
      <c r="SOF2" s="74"/>
      <c r="SOG2" s="74"/>
      <c r="SOH2" s="74"/>
      <c r="SOI2" s="74"/>
      <c r="SOJ2" s="74"/>
      <c r="SOK2" s="74"/>
      <c r="SOL2" s="74"/>
      <c r="SOM2" s="74"/>
      <c r="SON2" s="74"/>
      <c r="SOO2" s="74"/>
      <c r="SOP2" s="74"/>
      <c r="SOQ2" s="74"/>
      <c r="SOR2" s="74"/>
      <c r="SOS2" s="74"/>
      <c r="SOT2" s="74"/>
      <c r="SOU2" s="74"/>
      <c r="SOV2" s="74"/>
      <c r="SOW2" s="74"/>
      <c r="SOX2" s="74"/>
      <c r="SOY2" s="74"/>
      <c r="SOZ2" s="74"/>
      <c r="SPA2" s="74"/>
      <c r="SPB2" s="74"/>
      <c r="SPC2" s="74"/>
      <c r="SPD2" s="74"/>
      <c r="SPE2" s="74"/>
      <c r="SPF2" s="74"/>
      <c r="SPG2" s="74"/>
      <c r="SPH2" s="74"/>
      <c r="SPI2" s="74"/>
      <c r="SPJ2" s="74"/>
      <c r="SPK2" s="74"/>
      <c r="SPL2" s="74"/>
      <c r="SPM2" s="74"/>
      <c r="SPN2" s="74"/>
      <c r="SPO2" s="74"/>
      <c r="SPP2" s="74"/>
      <c r="SPQ2" s="74"/>
      <c r="SPR2" s="74"/>
      <c r="SPS2" s="74"/>
      <c r="SPT2" s="74"/>
      <c r="SPU2" s="74"/>
      <c r="SPV2" s="74"/>
      <c r="SPW2" s="74"/>
      <c r="SPX2" s="74"/>
      <c r="SPY2" s="74"/>
      <c r="SPZ2" s="74"/>
      <c r="SQA2" s="74"/>
      <c r="SQB2" s="74"/>
      <c r="SQC2" s="74"/>
      <c r="SQD2" s="74"/>
      <c r="SQE2" s="74"/>
      <c r="SQF2" s="74"/>
      <c r="SQG2" s="74"/>
      <c r="SQH2" s="74"/>
      <c r="SQI2" s="74"/>
      <c r="SQJ2" s="74"/>
      <c r="SQK2" s="74"/>
      <c r="SQL2" s="74"/>
      <c r="SQM2" s="74"/>
      <c r="SQN2" s="74"/>
      <c r="SQO2" s="74"/>
      <c r="SQP2" s="74"/>
      <c r="SQQ2" s="74"/>
      <c r="SQR2" s="74"/>
      <c r="SQS2" s="74"/>
      <c r="SQT2" s="74"/>
      <c r="SQU2" s="74"/>
      <c r="SQV2" s="74"/>
      <c r="SQW2" s="74"/>
      <c r="SQX2" s="74"/>
      <c r="SQY2" s="74"/>
      <c r="SQZ2" s="74"/>
      <c r="SRA2" s="74"/>
      <c r="SRB2" s="74"/>
      <c r="SRC2" s="74"/>
      <c r="SRD2" s="74"/>
      <c r="SRE2" s="74"/>
      <c r="SRF2" s="74"/>
      <c r="SRG2" s="74"/>
      <c r="SRH2" s="74"/>
      <c r="SRI2" s="74"/>
      <c r="SRJ2" s="74"/>
      <c r="SRK2" s="74"/>
      <c r="SRL2" s="74"/>
      <c r="SRM2" s="74"/>
      <c r="SRN2" s="74"/>
      <c r="SRO2" s="74"/>
      <c r="SRP2" s="74"/>
      <c r="SRQ2" s="74"/>
      <c r="SRR2" s="74"/>
      <c r="SRS2" s="74"/>
      <c r="SRT2" s="74"/>
      <c r="SRU2" s="74"/>
      <c r="SRV2" s="74"/>
      <c r="SRW2" s="74"/>
      <c r="SRX2" s="74"/>
      <c r="SRY2" s="74"/>
      <c r="SRZ2" s="74"/>
      <c r="SSA2" s="74"/>
      <c r="SSB2" s="74"/>
      <c r="SSC2" s="74"/>
      <c r="SSD2" s="74"/>
      <c r="SSE2" s="74"/>
      <c r="SSF2" s="74"/>
      <c r="SSG2" s="74"/>
      <c r="SSH2" s="74"/>
      <c r="SSI2" s="74"/>
      <c r="SSJ2" s="74"/>
      <c r="SSK2" s="74"/>
      <c r="SSL2" s="74"/>
      <c r="SSM2" s="74"/>
      <c r="SSN2" s="74"/>
      <c r="SSO2" s="74"/>
      <c r="SSP2" s="74"/>
      <c r="SSQ2" s="74"/>
      <c r="SSR2" s="74"/>
      <c r="SSS2" s="74"/>
      <c r="SST2" s="74"/>
      <c r="SSU2" s="74"/>
      <c r="SSV2" s="74"/>
      <c r="SSW2" s="74"/>
      <c r="SSX2" s="74"/>
      <c r="SSY2" s="74"/>
      <c r="SSZ2" s="74"/>
      <c r="STA2" s="74"/>
      <c r="STB2" s="74"/>
      <c r="STC2" s="74"/>
      <c r="STD2" s="74"/>
      <c r="STE2" s="74"/>
      <c r="STF2" s="74"/>
      <c r="STG2" s="74"/>
      <c r="STH2" s="74"/>
      <c r="STI2" s="74"/>
      <c r="STJ2" s="74"/>
      <c r="STK2" s="74"/>
      <c r="STL2" s="74"/>
      <c r="STM2" s="74"/>
      <c r="STN2" s="74"/>
      <c r="STO2" s="74"/>
      <c r="STP2" s="74"/>
      <c r="STQ2" s="74"/>
      <c r="STR2" s="74"/>
      <c r="STS2" s="74"/>
      <c r="STT2" s="74"/>
      <c r="STU2" s="74"/>
      <c r="STV2" s="74"/>
      <c r="STW2" s="74"/>
      <c r="STX2" s="74"/>
      <c r="STY2" s="74"/>
      <c r="STZ2" s="74"/>
      <c r="SUA2" s="74"/>
      <c r="SUB2" s="74"/>
      <c r="SUC2" s="74"/>
      <c r="SUD2" s="74"/>
      <c r="SUE2" s="74"/>
      <c r="SUF2" s="74"/>
      <c r="SUG2" s="74"/>
      <c r="SUH2" s="74"/>
      <c r="SUI2" s="74"/>
      <c r="SUJ2" s="74"/>
      <c r="SUK2" s="74"/>
      <c r="SUL2" s="74"/>
      <c r="SUM2" s="74"/>
      <c r="SUN2" s="74"/>
      <c r="SUO2" s="74"/>
      <c r="SUP2" s="74"/>
      <c r="SUQ2" s="74"/>
      <c r="SUR2" s="74"/>
      <c r="SUS2" s="74"/>
      <c r="SUT2" s="74"/>
      <c r="SUU2" s="74"/>
      <c r="SUV2" s="74"/>
      <c r="SUW2" s="74"/>
      <c r="SUX2" s="74"/>
      <c r="SUY2" s="74"/>
      <c r="SUZ2" s="74"/>
      <c r="SVA2" s="74"/>
      <c r="SVB2" s="74"/>
      <c r="SVC2" s="74"/>
      <c r="SVD2" s="74"/>
      <c r="SVE2" s="74"/>
      <c r="SVF2" s="74"/>
      <c r="SVG2" s="74"/>
      <c r="SVH2" s="74"/>
      <c r="SVI2" s="74"/>
      <c r="SVJ2" s="74"/>
      <c r="SVK2" s="74"/>
      <c r="SVL2" s="74"/>
      <c r="SVM2" s="74"/>
      <c r="SVN2" s="74"/>
      <c r="SVO2" s="74"/>
      <c r="SVP2" s="74"/>
      <c r="SVQ2" s="74"/>
      <c r="SVR2" s="74"/>
      <c r="SVS2" s="74"/>
      <c r="SVT2" s="74"/>
      <c r="SVU2" s="74"/>
      <c r="SVV2" s="74"/>
      <c r="SVW2" s="74"/>
      <c r="SVX2" s="74"/>
      <c r="SVY2" s="74"/>
      <c r="SVZ2" s="74"/>
      <c r="SWA2" s="74"/>
      <c r="SWB2" s="74"/>
      <c r="SWC2" s="74"/>
      <c r="SWD2" s="74"/>
      <c r="SWE2" s="74"/>
      <c r="SWF2" s="74"/>
      <c r="SWG2" s="74"/>
      <c r="SWH2" s="74"/>
      <c r="SWI2" s="74"/>
      <c r="SWJ2" s="74"/>
      <c r="SWK2" s="74"/>
      <c r="SWL2" s="74"/>
      <c r="SWM2" s="74"/>
      <c r="SWN2" s="74"/>
      <c r="SWO2" s="74"/>
      <c r="SWP2" s="74"/>
      <c r="SWQ2" s="74"/>
      <c r="SWR2" s="74"/>
      <c r="SWS2" s="74"/>
      <c r="SWT2" s="74"/>
      <c r="SWU2" s="74"/>
      <c r="SWV2" s="74"/>
      <c r="SWW2" s="74"/>
      <c r="SWX2" s="74"/>
      <c r="SWY2" s="74"/>
      <c r="SWZ2" s="74"/>
      <c r="SXA2" s="74"/>
      <c r="SXB2" s="74"/>
      <c r="SXC2" s="74"/>
      <c r="SXD2" s="74"/>
      <c r="SXE2" s="74"/>
      <c r="SXF2" s="74"/>
      <c r="SXG2" s="74"/>
      <c r="SXH2" s="74"/>
      <c r="SXI2" s="74"/>
      <c r="SXJ2" s="74"/>
      <c r="SXK2" s="74"/>
      <c r="SXL2" s="74"/>
      <c r="SXM2" s="74"/>
      <c r="SXN2" s="74"/>
      <c r="SXO2" s="74"/>
      <c r="SXP2" s="74"/>
      <c r="SXQ2" s="74"/>
      <c r="SXR2" s="74"/>
      <c r="SXS2" s="74"/>
      <c r="SXT2" s="74"/>
      <c r="SXU2" s="74"/>
      <c r="SXV2" s="74"/>
      <c r="SXW2" s="74"/>
      <c r="SXX2" s="74"/>
      <c r="SXY2" s="74"/>
      <c r="SXZ2" s="74"/>
      <c r="SYA2" s="74"/>
      <c r="SYB2" s="74"/>
      <c r="SYC2" s="74"/>
      <c r="SYD2" s="74"/>
      <c r="SYE2" s="74"/>
      <c r="SYF2" s="74"/>
      <c r="SYG2" s="74"/>
      <c r="SYH2" s="74"/>
      <c r="SYI2" s="74"/>
      <c r="SYJ2" s="74"/>
      <c r="SYK2" s="74"/>
      <c r="SYL2" s="74"/>
      <c r="SYM2" s="74"/>
      <c r="SYN2" s="74"/>
      <c r="SYO2" s="74"/>
      <c r="SYP2" s="74"/>
      <c r="SYQ2" s="74"/>
      <c r="SYR2" s="74"/>
      <c r="SYS2" s="74"/>
      <c r="SYT2" s="74"/>
      <c r="SYU2" s="74"/>
      <c r="SYV2" s="74"/>
      <c r="SYW2" s="74"/>
      <c r="SYX2" s="74"/>
      <c r="SYY2" s="74"/>
      <c r="SYZ2" s="74"/>
      <c r="SZA2" s="74"/>
      <c r="SZB2" s="74"/>
      <c r="SZC2" s="74"/>
      <c r="SZD2" s="74"/>
      <c r="SZE2" s="74"/>
      <c r="SZF2" s="74"/>
      <c r="SZG2" s="74"/>
      <c r="SZH2" s="74"/>
      <c r="SZI2" s="74"/>
      <c r="SZJ2" s="74"/>
      <c r="SZK2" s="74"/>
      <c r="SZL2" s="74"/>
      <c r="SZM2" s="74"/>
      <c r="SZN2" s="74"/>
      <c r="SZO2" s="74"/>
      <c r="SZP2" s="74"/>
      <c r="SZQ2" s="74"/>
      <c r="SZR2" s="74"/>
      <c r="SZS2" s="74"/>
      <c r="SZT2" s="74"/>
      <c r="SZU2" s="74"/>
      <c r="SZV2" s="74"/>
      <c r="SZW2" s="74"/>
      <c r="SZX2" s="74"/>
      <c r="SZY2" s="74"/>
      <c r="SZZ2" s="74"/>
      <c r="TAA2" s="74"/>
      <c r="TAB2" s="74"/>
      <c r="TAC2" s="74"/>
      <c r="TAD2" s="74"/>
      <c r="TAE2" s="74"/>
      <c r="TAF2" s="74"/>
      <c r="TAG2" s="74"/>
      <c r="TAH2" s="74"/>
      <c r="TAI2" s="74"/>
      <c r="TAJ2" s="74"/>
      <c r="TAK2" s="74"/>
      <c r="TAL2" s="74"/>
      <c r="TAM2" s="74"/>
      <c r="TAN2" s="74"/>
      <c r="TAO2" s="74"/>
      <c r="TAP2" s="74"/>
      <c r="TAQ2" s="74"/>
      <c r="TAR2" s="74"/>
      <c r="TAS2" s="74"/>
      <c r="TAT2" s="74"/>
      <c r="TAU2" s="74"/>
      <c r="TAV2" s="74"/>
      <c r="TAW2" s="74"/>
      <c r="TAX2" s="74"/>
      <c r="TAY2" s="74"/>
      <c r="TAZ2" s="74"/>
      <c r="TBA2" s="74"/>
      <c r="TBB2" s="74"/>
      <c r="TBC2" s="74"/>
      <c r="TBD2" s="74"/>
      <c r="TBE2" s="74"/>
      <c r="TBF2" s="74"/>
      <c r="TBG2" s="74"/>
      <c r="TBH2" s="74"/>
      <c r="TBI2" s="74"/>
      <c r="TBJ2" s="74"/>
      <c r="TBK2" s="74"/>
      <c r="TBL2" s="74"/>
      <c r="TBM2" s="74"/>
      <c r="TBN2" s="74"/>
      <c r="TBO2" s="74"/>
      <c r="TBP2" s="74"/>
      <c r="TBQ2" s="74"/>
      <c r="TBR2" s="74"/>
      <c r="TBS2" s="74"/>
      <c r="TBT2" s="74"/>
      <c r="TBU2" s="74"/>
      <c r="TBV2" s="74"/>
      <c r="TBW2" s="74"/>
      <c r="TBX2" s="74"/>
      <c r="TBY2" s="74"/>
      <c r="TBZ2" s="74"/>
      <c r="TCA2" s="74"/>
      <c r="TCB2" s="74"/>
      <c r="TCC2" s="74"/>
      <c r="TCD2" s="74"/>
      <c r="TCE2" s="74"/>
      <c r="TCF2" s="74"/>
      <c r="TCG2" s="74"/>
      <c r="TCH2" s="74"/>
      <c r="TCI2" s="74"/>
      <c r="TCJ2" s="74"/>
      <c r="TCK2" s="74"/>
      <c r="TCL2" s="74"/>
      <c r="TCM2" s="74"/>
      <c r="TCN2" s="74"/>
      <c r="TCO2" s="74"/>
      <c r="TCP2" s="74"/>
      <c r="TCQ2" s="74"/>
      <c r="TCR2" s="74"/>
      <c r="TCS2" s="74"/>
      <c r="TCT2" s="74"/>
      <c r="TCU2" s="74"/>
      <c r="TCV2" s="74"/>
      <c r="TCW2" s="74"/>
      <c r="TCX2" s="74"/>
      <c r="TCY2" s="74"/>
      <c r="TCZ2" s="74"/>
      <c r="TDA2" s="74"/>
      <c r="TDB2" s="74"/>
      <c r="TDC2" s="74"/>
      <c r="TDD2" s="74"/>
      <c r="TDE2" s="74"/>
      <c r="TDF2" s="74"/>
      <c r="TDG2" s="74"/>
      <c r="TDH2" s="74"/>
      <c r="TDI2" s="74"/>
      <c r="TDJ2" s="74"/>
      <c r="TDK2" s="74"/>
      <c r="TDL2" s="74"/>
      <c r="TDM2" s="74"/>
      <c r="TDN2" s="74"/>
      <c r="TDO2" s="74"/>
      <c r="TDP2" s="74"/>
      <c r="TDQ2" s="74"/>
      <c r="TDR2" s="74"/>
      <c r="TDS2" s="74"/>
      <c r="TDT2" s="74"/>
      <c r="TDU2" s="74"/>
      <c r="TDV2" s="74"/>
      <c r="TDW2" s="74"/>
      <c r="TDX2" s="74"/>
      <c r="TDY2" s="74"/>
      <c r="TDZ2" s="74"/>
      <c r="TEA2" s="74"/>
      <c r="TEB2" s="74"/>
      <c r="TEC2" s="74"/>
      <c r="TED2" s="74"/>
      <c r="TEE2" s="74"/>
      <c r="TEF2" s="74"/>
      <c r="TEG2" s="74"/>
      <c r="TEH2" s="74"/>
      <c r="TEI2" s="74"/>
      <c r="TEJ2" s="74"/>
      <c r="TEK2" s="74"/>
      <c r="TEL2" s="74"/>
      <c r="TEM2" s="74"/>
      <c r="TEN2" s="74"/>
      <c r="TEO2" s="74"/>
      <c r="TEP2" s="74"/>
      <c r="TEQ2" s="74"/>
      <c r="TER2" s="74"/>
      <c r="TES2" s="74"/>
      <c r="TET2" s="74"/>
      <c r="TEU2" s="74"/>
      <c r="TEV2" s="74"/>
      <c r="TEW2" s="74"/>
      <c r="TEX2" s="74"/>
      <c r="TEY2" s="74"/>
      <c r="TEZ2" s="74"/>
      <c r="TFA2" s="74"/>
      <c r="TFB2" s="74"/>
      <c r="TFC2" s="74"/>
      <c r="TFD2" s="74"/>
      <c r="TFE2" s="74"/>
      <c r="TFF2" s="74"/>
      <c r="TFG2" s="74"/>
      <c r="TFH2" s="74"/>
      <c r="TFI2" s="74"/>
      <c r="TFJ2" s="74"/>
      <c r="TFK2" s="74"/>
      <c r="TFL2" s="74"/>
      <c r="TFM2" s="74"/>
      <c r="TFN2" s="74"/>
      <c r="TFO2" s="74"/>
      <c r="TFP2" s="74"/>
      <c r="TFQ2" s="74"/>
      <c r="TFR2" s="74"/>
      <c r="TFS2" s="74"/>
      <c r="TFT2" s="74"/>
      <c r="TFU2" s="74"/>
      <c r="TFV2" s="74"/>
      <c r="TFW2" s="74"/>
      <c r="TFX2" s="74"/>
      <c r="TFY2" s="74"/>
      <c r="TFZ2" s="74"/>
      <c r="TGA2" s="74"/>
      <c r="TGB2" s="74"/>
      <c r="TGC2" s="74"/>
      <c r="TGD2" s="74"/>
      <c r="TGE2" s="74"/>
      <c r="TGF2" s="74"/>
      <c r="TGG2" s="74"/>
      <c r="TGH2" s="74"/>
      <c r="TGI2" s="74"/>
      <c r="TGJ2" s="74"/>
      <c r="TGK2" s="74"/>
      <c r="TGL2" s="74"/>
      <c r="TGM2" s="74"/>
      <c r="TGN2" s="74"/>
      <c r="TGO2" s="74"/>
      <c r="TGP2" s="74"/>
      <c r="TGQ2" s="74"/>
      <c r="TGR2" s="74"/>
      <c r="TGS2" s="74"/>
      <c r="TGT2" s="74"/>
      <c r="TGU2" s="74"/>
      <c r="TGV2" s="74"/>
      <c r="TGW2" s="74"/>
      <c r="TGX2" s="74"/>
      <c r="TGY2" s="74"/>
      <c r="TGZ2" s="74"/>
      <c r="THA2" s="74"/>
      <c r="THB2" s="74"/>
      <c r="THC2" s="74"/>
      <c r="THD2" s="74"/>
      <c r="THE2" s="74"/>
      <c r="THF2" s="74"/>
      <c r="THG2" s="74"/>
      <c r="THH2" s="74"/>
      <c r="THI2" s="74"/>
      <c r="THJ2" s="74"/>
      <c r="THK2" s="74"/>
      <c r="THL2" s="74"/>
      <c r="THM2" s="74"/>
      <c r="THN2" s="74"/>
      <c r="THO2" s="74"/>
      <c r="THP2" s="74"/>
      <c r="THQ2" s="74"/>
      <c r="THR2" s="74"/>
      <c r="THS2" s="74"/>
      <c r="THT2" s="74"/>
      <c r="THU2" s="74"/>
      <c r="THV2" s="74"/>
      <c r="THW2" s="74"/>
      <c r="THX2" s="74"/>
      <c r="THY2" s="74"/>
      <c r="THZ2" s="74"/>
      <c r="TIA2" s="74"/>
      <c r="TIB2" s="74"/>
      <c r="TIC2" s="74"/>
      <c r="TID2" s="74"/>
      <c r="TIE2" s="74"/>
      <c r="TIF2" s="74"/>
      <c r="TIG2" s="74"/>
      <c r="TIH2" s="74"/>
      <c r="TII2" s="74"/>
      <c r="TIJ2" s="74"/>
      <c r="TIK2" s="74"/>
      <c r="TIL2" s="74"/>
      <c r="TIM2" s="74"/>
      <c r="TIN2" s="74"/>
      <c r="TIO2" s="74"/>
      <c r="TIP2" s="74"/>
      <c r="TIQ2" s="74"/>
      <c r="TIR2" s="74"/>
      <c r="TIS2" s="74"/>
      <c r="TIT2" s="74"/>
      <c r="TIU2" s="74"/>
      <c r="TIV2" s="74"/>
      <c r="TIW2" s="74"/>
      <c r="TIX2" s="74"/>
      <c r="TIY2" s="74"/>
      <c r="TIZ2" s="74"/>
      <c r="TJA2" s="74"/>
      <c r="TJB2" s="74"/>
      <c r="TJC2" s="74"/>
      <c r="TJD2" s="74"/>
      <c r="TJE2" s="74"/>
      <c r="TJF2" s="74"/>
      <c r="TJG2" s="74"/>
      <c r="TJH2" s="74"/>
      <c r="TJI2" s="74"/>
      <c r="TJJ2" s="74"/>
      <c r="TJK2" s="74"/>
      <c r="TJL2" s="74"/>
      <c r="TJM2" s="74"/>
      <c r="TJN2" s="74"/>
      <c r="TJO2" s="74"/>
      <c r="TJP2" s="74"/>
      <c r="TJQ2" s="74"/>
      <c r="TJR2" s="74"/>
      <c r="TJS2" s="74"/>
      <c r="TJT2" s="74"/>
      <c r="TJU2" s="74"/>
      <c r="TJV2" s="74"/>
      <c r="TJW2" s="74"/>
      <c r="TJX2" s="74"/>
      <c r="TJY2" s="74"/>
      <c r="TJZ2" s="74"/>
      <c r="TKA2" s="74"/>
      <c r="TKB2" s="74"/>
      <c r="TKC2" s="74"/>
      <c r="TKD2" s="74"/>
      <c r="TKE2" s="74"/>
      <c r="TKF2" s="74"/>
      <c r="TKG2" s="74"/>
      <c r="TKH2" s="74"/>
      <c r="TKI2" s="74"/>
      <c r="TKJ2" s="74"/>
      <c r="TKK2" s="74"/>
      <c r="TKL2" s="74"/>
      <c r="TKM2" s="74"/>
      <c r="TKN2" s="74"/>
      <c r="TKO2" s="74"/>
      <c r="TKP2" s="74"/>
      <c r="TKQ2" s="74"/>
      <c r="TKR2" s="74"/>
      <c r="TKS2" s="74"/>
      <c r="TKT2" s="74"/>
      <c r="TKU2" s="74"/>
      <c r="TKV2" s="74"/>
      <c r="TKW2" s="74"/>
      <c r="TKX2" s="74"/>
      <c r="TKY2" s="74"/>
      <c r="TKZ2" s="74"/>
      <c r="TLA2" s="74"/>
      <c r="TLB2" s="74"/>
      <c r="TLC2" s="74"/>
      <c r="TLD2" s="74"/>
      <c r="TLE2" s="74"/>
      <c r="TLF2" s="74"/>
      <c r="TLG2" s="74"/>
      <c r="TLH2" s="74"/>
      <c r="TLI2" s="74"/>
      <c r="TLJ2" s="74"/>
      <c r="TLK2" s="74"/>
      <c r="TLL2" s="74"/>
      <c r="TLM2" s="74"/>
      <c r="TLN2" s="74"/>
      <c r="TLO2" s="74"/>
      <c r="TLP2" s="74"/>
      <c r="TLQ2" s="74"/>
      <c r="TLR2" s="74"/>
      <c r="TLS2" s="74"/>
      <c r="TLT2" s="74"/>
      <c r="TLU2" s="74"/>
      <c r="TLV2" s="74"/>
      <c r="TLW2" s="74"/>
      <c r="TLX2" s="74"/>
      <c r="TLY2" s="74"/>
      <c r="TLZ2" s="74"/>
      <c r="TMA2" s="74"/>
      <c r="TMB2" s="74"/>
      <c r="TMC2" s="74"/>
      <c r="TMD2" s="74"/>
      <c r="TME2" s="74"/>
      <c r="TMF2" s="74"/>
      <c r="TMG2" s="74"/>
      <c r="TMH2" s="74"/>
      <c r="TMI2" s="74"/>
      <c r="TMJ2" s="74"/>
      <c r="TMK2" s="74"/>
      <c r="TML2" s="74"/>
      <c r="TMM2" s="74"/>
      <c r="TMN2" s="74"/>
      <c r="TMO2" s="74"/>
      <c r="TMP2" s="74"/>
      <c r="TMQ2" s="74"/>
      <c r="TMR2" s="74"/>
      <c r="TMS2" s="74"/>
      <c r="TMT2" s="74"/>
      <c r="TMU2" s="74"/>
      <c r="TMV2" s="74"/>
      <c r="TMW2" s="74"/>
      <c r="TMX2" s="74"/>
      <c r="TMY2" s="74"/>
      <c r="TMZ2" s="74"/>
      <c r="TNA2" s="74"/>
      <c r="TNB2" s="74"/>
      <c r="TNC2" s="74"/>
      <c r="TND2" s="74"/>
      <c r="TNE2" s="74"/>
      <c r="TNF2" s="74"/>
      <c r="TNG2" s="74"/>
      <c r="TNH2" s="74"/>
      <c r="TNI2" s="74"/>
      <c r="TNJ2" s="74"/>
      <c r="TNK2" s="74"/>
      <c r="TNL2" s="74"/>
      <c r="TNM2" s="74"/>
      <c r="TNN2" s="74"/>
      <c r="TNO2" s="74"/>
      <c r="TNP2" s="74"/>
      <c r="TNQ2" s="74"/>
      <c r="TNR2" s="74"/>
      <c r="TNS2" s="74"/>
      <c r="TNT2" s="74"/>
      <c r="TNU2" s="74"/>
      <c r="TNV2" s="74"/>
      <c r="TNW2" s="74"/>
      <c r="TNX2" s="74"/>
      <c r="TNY2" s="74"/>
      <c r="TNZ2" s="74"/>
      <c r="TOA2" s="74"/>
      <c r="TOB2" s="74"/>
      <c r="TOC2" s="74"/>
      <c r="TOD2" s="74"/>
      <c r="TOE2" s="74"/>
      <c r="TOF2" s="74"/>
      <c r="TOG2" s="74"/>
      <c r="TOH2" s="74"/>
      <c r="TOI2" s="74"/>
      <c r="TOJ2" s="74"/>
      <c r="TOK2" s="74"/>
      <c r="TOL2" s="74"/>
      <c r="TOM2" s="74"/>
      <c r="TON2" s="74"/>
      <c r="TOO2" s="74"/>
      <c r="TOP2" s="74"/>
      <c r="TOQ2" s="74"/>
      <c r="TOR2" s="74"/>
      <c r="TOS2" s="74"/>
      <c r="TOT2" s="74"/>
      <c r="TOU2" s="74"/>
      <c r="TOV2" s="74"/>
      <c r="TOW2" s="74"/>
      <c r="TOX2" s="74"/>
      <c r="TOY2" s="74"/>
      <c r="TOZ2" s="74"/>
      <c r="TPA2" s="74"/>
      <c r="TPB2" s="74"/>
      <c r="TPC2" s="74"/>
      <c r="TPD2" s="74"/>
      <c r="TPE2" s="74"/>
      <c r="TPF2" s="74"/>
      <c r="TPG2" s="74"/>
      <c r="TPH2" s="74"/>
      <c r="TPI2" s="74"/>
      <c r="TPJ2" s="74"/>
      <c r="TPK2" s="74"/>
      <c r="TPL2" s="74"/>
      <c r="TPM2" s="74"/>
      <c r="TPN2" s="74"/>
      <c r="TPO2" s="74"/>
      <c r="TPP2" s="74"/>
      <c r="TPQ2" s="74"/>
      <c r="TPR2" s="74"/>
      <c r="TPS2" s="74"/>
      <c r="TPT2" s="74"/>
      <c r="TPU2" s="74"/>
      <c r="TPV2" s="74"/>
      <c r="TPW2" s="74"/>
      <c r="TPX2" s="74"/>
      <c r="TPY2" s="74"/>
      <c r="TPZ2" s="74"/>
      <c r="TQA2" s="74"/>
      <c r="TQB2" s="74"/>
      <c r="TQC2" s="74"/>
      <c r="TQD2" s="74"/>
      <c r="TQE2" s="74"/>
      <c r="TQF2" s="74"/>
      <c r="TQG2" s="74"/>
      <c r="TQH2" s="74"/>
      <c r="TQI2" s="74"/>
      <c r="TQJ2" s="74"/>
      <c r="TQK2" s="74"/>
      <c r="TQL2" s="74"/>
      <c r="TQM2" s="74"/>
      <c r="TQN2" s="74"/>
      <c r="TQO2" s="74"/>
      <c r="TQP2" s="74"/>
      <c r="TQQ2" s="74"/>
      <c r="TQR2" s="74"/>
      <c r="TQS2" s="74"/>
      <c r="TQT2" s="74"/>
      <c r="TQU2" s="74"/>
      <c r="TQV2" s="74"/>
      <c r="TQW2" s="74"/>
      <c r="TQX2" s="74"/>
      <c r="TQY2" s="74"/>
      <c r="TQZ2" s="74"/>
      <c r="TRA2" s="74"/>
      <c r="TRB2" s="74"/>
      <c r="TRC2" s="74"/>
      <c r="TRD2" s="74"/>
      <c r="TRE2" s="74"/>
      <c r="TRF2" s="74"/>
      <c r="TRG2" s="74"/>
      <c r="TRH2" s="74"/>
      <c r="TRI2" s="74"/>
      <c r="TRJ2" s="74"/>
      <c r="TRK2" s="74"/>
      <c r="TRL2" s="74"/>
      <c r="TRM2" s="74"/>
      <c r="TRN2" s="74"/>
      <c r="TRO2" s="74"/>
      <c r="TRP2" s="74"/>
      <c r="TRQ2" s="74"/>
      <c r="TRR2" s="74"/>
      <c r="TRS2" s="74"/>
      <c r="TRT2" s="74"/>
      <c r="TRU2" s="74"/>
      <c r="TRV2" s="74"/>
      <c r="TRW2" s="74"/>
      <c r="TRX2" s="74"/>
      <c r="TRY2" s="74"/>
      <c r="TRZ2" s="74"/>
      <c r="TSA2" s="74"/>
      <c r="TSB2" s="74"/>
      <c r="TSC2" s="74"/>
      <c r="TSD2" s="74"/>
      <c r="TSE2" s="74"/>
      <c r="TSF2" s="74"/>
      <c r="TSG2" s="74"/>
      <c r="TSH2" s="74"/>
      <c r="TSI2" s="74"/>
      <c r="TSJ2" s="74"/>
      <c r="TSK2" s="74"/>
      <c r="TSL2" s="74"/>
      <c r="TSM2" s="74"/>
      <c r="TSN2" s="74"/>
      <c r="TSO2" s="74"/>
      <c r="TSP2" s="74"/>
      <c r="TSQ2" s="74"/>
      <c r="TSR2" s="74"/>
      <c r="TSS2" s="74"/>
      <c r="TST2" s="74"/>
      <c r="TSU2" s="74"/>
      <c r="TSV2" s="74"/>
      <c r="TSW2" s="74"/>
      <c r="TSX2" s="74"/>
      <c r="TSY2" s="74"/>
      <c r="TSZ2" s="74"/>
      <c r="TTA2" s="74"/>
      <c r="TTB2" s="74"/>
      <c r="TTC2" s="74"/>
      <c r="TTD2" s="74"/>
      <c r="TTE2" s="74"/>
      <c r="TTF2" s="74"/>
      <c r="TTG2" s="74"/>
      <c r="TTH2" s="74"/>
      <c r="TTI2" s="74"/>
      <c r="TTJ2" s="74"/>
      <c r="TTK2" s="74"/>
      <c r="TTL2" s="74"/>
      <c r="TTM2" s="74"/>
      <c r="TTN2" s="74"/>
      <c r="TTO2" s="74"/>
      <c r="TTP2" s="74"/>
      <c r="TTQ2" s="74"/>
      <c r="TTR2" s="74"/>
      <c r="TTS2" s="74"/>
      <c r="TTT2" s="74"/>
      <c r="TTU2" s="74"/>
      <c r="TTV2" s="74"/>
      <c r="TTW2" s="74"/>
      <c r="TTX2" s="74"/>
      <c r="TTY2" s="74"/>
      <c r="TTZ2" s="74"/>
      <c r="TUA2" s="74"/>
      <c r="TUB2" s="74"/>
      <c r="TUC2" s="74"/>
      <c r="TUD2" s="74"/>
      <c r="TUE2" s="74"/>
      <c r="TUF2" s="74"/>
      <c r="TUG2" s="74"/>
      <c r="TUH2" s="74"/>
      <c r="TUI2" s="74"/>
      <c r="TUJ2" s="74"/>
      <c r="TUK2" s="74"/>
      <c r="TUL2" s="74"/>
      <c r="TUM2" s="74"/>
      <c r="TUN2" s="74"/>
      <c r="TUO2" s="74"/>
      <c r="TUP2" s="74"/>
      <c r="TUQ2" s="74"/>
      <c r="TUR2" s="74"/>
      <c r="TUS2" s="74"/>
      <c r="TUT2" s="74"/>
      <c r="TUU2" s="74"/>
      <c r="TUV2" s="74"/>
      <c r="TUW2" s="74"/>
      <c r="TUX2" s="74"/>
      <c r="TUY2" s="74"/>
      <c r="TUZ2" s="74"/>
      <c r="TVA2" s="74"/>
      <c r="TVB2" s="74"/>
      <c r="TVC2" s="74"/>
      <c r="TVD2" s="74"/>
      <c r="TVE2" s="74"/>
      <c r="TVF2" s="74"/>
      <c r="TVG2" s="74"/>
      <c r="TVH2" s="74"/>
      <c r="TVI2" s="74"/>
      <c r="TVJ2" s="74"/>
      <c r="TVK2" s="74"/>
      <c r="TVL2" s="74"/>
      <c r="TVM2" s="74"/>
      <c r="TVN2" s="74"/>
      <c r="TVO2" s="74"/>
      <c r="TVP2" s="74"/>
      <c r="TVQ2" s="74"/>
      <c r="TVR2" s="74"/>
      <c r="TVS2" s="74"/>
      <c r="TVT2" s="74"/>
      <c r="TVU2" s="74"/>
      <c r="TVV2" s="74"/>
      <c r="TVW2" s="74"/>
      <c r="TVX2" s="74"/>
      <c r="TVY2" s="74"/>
      <c r="TVZ2" s="74"/>
      <c r="TWA2" s="74"/>
      <c r="TWB2" s="74"/>
      <c r="TWC2" s="74"/>
      <c r="TWD2" s="74"/>
      <c r="TWE2" s="74"/>
      <c r="TWF2" s="74"/>
      <c r="TWG2" s="74"/>
      <c r="TWH2" s="74"/>
      <c r="TWI2" s="74"/>
      <c r="TWJ2" s="74"/>
      <c r="TWK2" s="74"/>
      <c r="TWL2" s="74"/>
      <c r="TWM2" s="74"/>
      <c r="TWN2" s="74"/>
      <c r="TWO2" s="74"/>
      <c r="TWP2" s="74"/>
      <c r="TWQ2" s="74"/>
      <c r="TWR2" s="74"/>
      <c r="TWS2" s="74"/>
      <c r="TWT2" s="74"/>
      <c r="TWU2" s="74"/>
      <c r="TWV2" s="74"/>
      <c r="TWW2" s="74"/>
      <c r="TWX2" s="74"/>
      <c r="TWY2" s="74"/>
      <c r="TWZ2" s="74"/>
      <c r="TXA2" s="74"/>
      <c r="TXB2" s="74"/>
      <c r="TXC2" s="74"/>
      <c r="TXD2" s="74"/>
      <c r="TXE2" s="74"/>
      <c r="TXF2" s="74"/>
      <c r="TXG2" s="74"/>
      <c r="TXH2" s="74"/>
      <c r="TXI2" s="74"/>
      <c r="TXJ2" s="74"/>
      <c r="TXK2" s="74"/>
      <c r="TXL2" s="74"/>
      <c r="TXM2" s="74"/>
      <c r="TXN2" s="74"/>
      <c r="TXO2" s="74"/>
      <c r="TXP2" s="74"/>
      <c r="TXQ2" s="74"/>
      <c r="TXR2" s="74"/>
      <c r="TXS2" s="74"/>
      <c r="TXT2" s="74"/>
      <c r="TXU2" s="74"/>
      <c r="TXV2" s="74"/>
      <c r="TXW2" s="74"/>
      <c r="TXX2" s="74"/>
      <c r="TXY2" s="74"/>
      <c r="TXZ2" s="74"/>
      <c r="TYA2" s="74"/>
      <c r="TYB2" s="74"/>
      <c r="TYC2" s="74"/>
      <c r="TYD2" s="74"/>
      <c r="TYE2" s="74"/>
      <c r="TYF2" s="74"/>
      <c r="TYG2" s="74"/>
      <c r="TYH2" s="74"/>
      <c r="TYI2" s="74"/>
      <c r="TYJ2" s="74"/>
      <c r="TYK2" s="74"/>
      <c r="TYL2" s="74"/>
      <c r="TYM2" s="74"/>
      <c r="TYN2" s="74"/>
      <c r="TYO2" s="74"/>
      <c r="TYP2" s="74"/>
      <c r="TYQ2" s="74"/>
      <c r="TYR2" s="74"/>
      <c r="TYS2" s="74"/>
      <c r="TYT2" s="74"/>
      <c r="TYU2" s="74"/>
      <c r="TYV2" s="74"/>
      <c r="TYW2" s="74"/>
      <c r="TYX2" s="74"/>
      <c r="TYY2" s="74"/>
      <c r="TYZ2" s="74"/>
      <c r="TZA2" s="74"/>
      <c r="TZB2" s="74"/>
      <c r="TZC2" s="74"/>
      <c r="TZD2" s="74"/>
      <c r="TZE2" s="74"/>
      <c r="TZF2" s="74"/>
      <c r="TZG2" s="74"/>
      <c r="TZH2" s="74"/>
      <c r="TZI2" s="74"/>
      <c r="TZJ2" s="74"/>
      <c r="TZK2" s="74"/>
      <c r="TZL2" s="74"/>
      <c r="TZM2" s="74"/>
      <c r="TZN2" s="74"/>
      <c r="TZO2" s="74"/>
      <c r="TZP2" s="74"/>
      <c r="TZQ2" s="74"/>
      <c r="TZR2" s="74"/>
      <c r="TZS2" s="74"/>
      <c r="TZT2" s="74"/>
      <c r="TZU2" s="74"/>
      <c r="TZV2" s="74"/>
      <c r="TZW2" s="74"/>
      <c r="TZX2" s="74"/>
      <c r="TZY2" s="74"/>
      <c r="TZZ2" s="74"/>
      <c r="UAA2" s="74"/>
      <c r="UAB2" s="74"/>
      <c r="UAC2" s="74"/>
      <c r="UAD2" s="74"/>
      <c r="UAE2" s="74"/>
      <c r="UAF2" s="74"/>
      <c r="UAG2" s="74"/>
      <c r="UAH2" s="74"/>
      <c r="UAI2" s="74"/>
      <c r="UAJ2" s="74"/>
      <c r="UAK2" s="74"/>
      <c r="UAL2" s="74"/>
      <c r="UAM2" s="74"/>
      <c r="UAN2" s="74"/>
      <c r="UAO2" s="74"/>
      <c r="UAP2" s="74"/>
      <c r="UAQ2" s="74"/>
      <c r="UAR2" s="74"/>
      <c r="UAS2" s="74"/>
      <c r="UAT2" s="74"/>
      <c r="UAU2" s="74"/>
      <c r="UAV2" s="74"/>
      <c r="UAW2" s="74"/>
      <c r="UAX2" s="74"/>
      <c r="UAY2" s="74"/>
      <c r="UAZ2" s="74"/>
      <c r="UBA2" s="74"/>
      <c r="UBB2" s="74"/>
      <c r="UBC2" s="74"/>
      <c r="UBD2" s="74"/>
      <c r="UBE2" s="74"/>
      <c r="UBF2" s="74"/>
      <c r="UBG2" s="74"/>
      <c r="UBH2" s="74"/>
      <c r="UBI2" s="74"/>
      <c r="UBJ2" s="74"/>
      <c r="UBK2" s="74"/>
      <c r="UBL2" s="74"/>
      <c r="UBM2" s="74"/>
      <c r="UBN2" s="74"/>
      <c r="UBO2" s="74"/>
      <c r="UBP2" s="74"/>
      <c r="UBQ2" s="74"/>
      <c r="UBR2" s="74"/>
      <c r="UBS2" s="74"/>
      <c r="UBT2" s="74"/>
      <c r="UBU2" s="74"/>
      <c r="UBV2" s="74"/>
      <c r="UBW2" s="74"/>
      <c r="UBX2" s="74"/>
      <c r="UBY2" s="74"/>
      <c r="UBZ2" s="74"/>
      <c r="UCA2" s="74"/>
      <c r="UCB2" s="74"/>
      <c r="UCC2" s="74"/>
      <c r="UCD2" s="74"/>
      <c r="UCE2" s="74"/>
      <c r="UCF2" s="74"/>
      <c r="UCG2" s="74"/>
      <c r="UCH2" s="74"/>
      <c r="UCI2" s="74"/>
      <c r="UCJ2" s="74"/>
      <c r="UCK2" s="74"/>
      <c r="UCL2" s="74"/>
      <c r="UCM2" s="74"/>
      <c r="UCN2" s="74"/>
      <c r="UCO2" s="74"/>
      <c r="UCP2" s="74"/>
      <c r="UCQ2" s="74"/>
      <c r="UCR2" s="74"/>
      <c r="UCS2" s="74"/>
      <c r="UCT2" s="74"/>
      <c r="UCU2" s="74"/>
      <c r="UCV2" s="74"/>
      <c r="UCW2" s="74"/>
      <c r="UCX2" s="74"/>
      <c r="UCY2" s="74"/>
      <c r="UCZ2" s="74"/>
      <c r="UDA2" s="74"/>
      <c r="UDB2" s="74"/>
      <c r="UDC2" s="74"/>
      <c r="UDD2" s="74"/>
      <c r="UDE2" s="74"/>
      <c r="UDF2" s="74"/>
      <c r="UDG2" s="74"/>
      <c r="UDH2" s="74"/>
      <c r="UDI2" s="74"/>
      <c r="UDJ2" s="74"/>
      <c r="UDK2" s="74"/>
      <c r="UDL2" s="74"/>
      <c r="UDM2" s="74"/>
      <c r="UDN2" s="74"/>
      <c r="UDO2" s="74"/>
      <c r="UDP2" s="74"/>
      <c r="UDQ2" s="74"/>
      <c r="UDR2" s="74"/>
      <c r="UDS2" s="74"/>
      <c r="UDT2" s="74"/>
      <c r="UDU2" s="74"/>
      <c r="UDV2" s="74"/>
      <c r="UDW2" s="74"/>
      <c r="UDX2" s="74"/>
      <c r="UDY2" s="74"/>
      <c r="UDZ2" s="74"/>
      <c r="UEA2" s="74"/>
      <c r="UEB2" s="74"/>
      <c r="UEC2" s="74"/>
      <c r="UED2" s="74"/>
      <c r="UEE2" s="74"/>
      <c r="UEF2" s="74"/>
      <c r="UEG2" s="74"/>
      <c r="UEH2" s="74"/>
      <c r="UEI2" s="74"/>
      <c r="UEJ2" s="74"/>
      <c r="UEK2" s="74"/>
      <c r="UEL2" s="74"/>
      <c r="UEM2" s="74"/>
      <c r="UEN2" s="74"/>
      <c r="UEO2" s="74"/>
      <c r="UEP2" s="74"/>
      <c r="UEQ2" s="74"/>
      <c r="UER2" s="74"/>
      <c r="UES2" s="74"/>
      <c r="UET2" s="74"/>
      <c r="UEU2" s="74"/>
      <c r="UEV2" s="74"/>
      <c r="UEW2" s="74"/>
      <c r="UEX2" s="74"/>
      <c r="UEY2" s="74"/>
      <c r="UEZ2" s="74"/>
      <c r="UFA2" s="74"/>
      <c r="UFB2" s="74"/>
      <c r="UFC2" s="74"/>
      <c r="UFD2" s="74"/>
      <c r="UFE2" s="74"/>
      <c r="UFF2" s="74"/>
      <c r="UFG2" s="74"/>
      <c r="UFH2" s="74"/>
      <c r="UFI2" s="74"/>
      <c r="UFJ2" s="74"/>
      <c r="UFK2" s="74"/>
      <c r="UFL2" s="74"/>
      <c r="UFM2" s="74"/>
      <c r="UFN2" s="74"/>
      <c r="UFO2" s="74"/>
      <c r="UFP2" s="74"/>
      <c r="UFQ2" s="74"/>
      <c r="UFR2" s="74"/>
      <c r="UFS2" s="74"/>
      <c r="UFT2" s="74"/>
      <c r="UFU2" s="74"/>
      <c r="UFV2" s="74"/>
      <c r="UFW2" s="74"/>
      <c r="UFX2" s="74"/>
      <c r="UFY2" s="74"/>
      <c r="UFZ2" s="74"/>
      <c r="UGA2" s="74"/>
      <c r="UGB2" s="74"/>
      <c r="UGC2" s="74"/>
      <c r="UGD2" s="74"/>
      <c r="UGE2" s="74"/>
      <c r="UGF2" s="74"/>
      <c r="UGG2" s="74"/>
      <c r="UGH2" s="74"/>
      <c r="UGI2" s="74"/>
      <c r="UGJ2" s="74"/>
      <c r="UGK2" s="74"/>
      <c r="UGL2" s="74"/>
      <c r="UGM2" s="74"/>
      <c r="UGN2" s="74"/>
      <c r="UGO2" s="74"/>
      <c r="UGP2" s="74"/>
      <c r="UGQ2" s="74"/>
      <c r="UGR2" s="74"/>
      <c r="UGS2" s="74"/>
      <c r="UGT2" s="74"/>
      <c r="UGU2" s="74"/>
      <c r="UGV2" s="74"/>
      <c r="UGW2" s="74"/>
      <c r="UGX2" s="74"/>
      <c r="UGY2" s="74"/>
      <c r="UGZ2" s="74"/>
      <c r="UHA2" s="74"/>
      <c r="UHB2" s="74"/>
      <c r="UHC2" s="74"/>
      <c r="UHD2" s="74"/>
      <c r="UHE2" s="74"/>
      <c r="UHF2" s="74"/>
      <c r="UHG2" s="74"/>
      <c r="UHH2" s="74"/>
      <c r="UHI2" s="74"/>
      <c r="UHJ2" s="74"/>
      <c r="UHK2" s="74"/>
      <c r="UHL2" s="74"/>
      <c r="UHM2" s="74"/>
      <c r="UHN2" s="74"/>
      <c r="UHO2" s="74"/>
      <c r="UHP2" s="74"/>
      <c r="UHQ2" s="74"/>
      <c r="UHR2" s="74"/>
      <c r="UHS2" s="74"/>
      <c r="UHT2" s="74"/>
      <c r="UHU2" s="74"/>
      <c r="UHV2" s="74"/>
      <c r="UHW2" s="74"/>
      <c r="UHX2" s="74"/>
      <c r="UHY2" s="74"/>
      <c r="UHZ2" s="74"/>
      <c r="UIA2" s="74"/>
      <c r="UIB2" s="74"/>
      <c r="UIC2" s="74"/>
      <c r="UID2" s="74"/>
      <c r="UIE2" s="74"/>
      <c r="UIF2" s="74"/>
      <c r="UIG2" s="74"/>
      <c r="UIH2" s="74"/>
      <c r="UII2" s="74"/>
      <c r="UIJ2" s="74"/>
      <c r="UIK2" s="74"/>
      <c r="UIL2" s="74"/>
      <c r="UIM2" s="74"/>
      <c r="UIN2" s="74"/>
      <c r="UIO2" s="74"/>
      <c r="UIP2" s="74"/>
      <c r="UIQ2" s="74"/>
      <c r="UIR2" s="74"/>
      <c r="UIS2" s="74"/>
      <c r="UIT2" s="74"/>
      <c r="UIU2" s="74"/>
      <c r="UIV2" s="74"/>
      <c r="UIW2" s="74"/>
      <c r="UIX2" s="74"/>
      <c r="UIY2" s="74"/>
      <c r="UIZ2" s="74"/>
      <c r="UJA2" s="74"/>
      <c r="UJB2" s="74"/>
      <c r="UJC2" s="74"/>
      <c r="UJD2" s="74"/>
      <c r="UJE2" s="74"/>
      <c r="UJF2" s="74"/>
      <c r="UJG2" s="74"/>
      <c r="UJH2" s="74"/>
      <c r="UJI2" s="74"/>
      <c r="UJJ2" s="74"/>
      <c r="UJK2" s="74"/>
      <c r="UJL2" s="74"/>
      <c r="UJM2" s="74"/>
      <c r="UJN2" s="74"/>
      <c r="UJO2" s="74"/>
      <c r="UJP2" s="74"/>
      <c r="UJQ2" s="74"/>
      <c r="UJR2" s="74"/>
      <c r="UJS2" s="74"/>
      <c r="UJT2" s="74"/>
      <c r="UJU2" s="74"/>
      <c r="UJV2" s="74"/>
      <c r="UJW2" s="74"/>
      <c r="UJX2" s="74"/>
      <c r="UJY2" s="74"/>
      <c r="UJZ2" s="74"/>
      <c r="UKA2" s="74"/>
      <c r="UKB2" s="74"/>
      <c r="UKC2" s="74"/>
      <c r="UKD2" s="74"/>
      <c r="UKE2" s="74"/>
      <c r="UKF2" s="74"/>
      <c r="UKG2" s="74"/>
      <c r="UKH2" s="74"/>
      <c r="UKI2" s="74"/>
      <c r="UKJ2" s="74"/>
      <c r="UKK2" s="74"/>
      <c r="UKL2" s="74"/>
      <c r="UKM2" s="74"/>
      <c r="UKN2" s="74"/>
      <c r="UKO2" s="74"/>
      <c r="UKP2" s="74"/>
      <c r="UKQ2" s="74"/>
      <c r="UKR2" s="74"/>
      <c r="UKS2" s="74"/>
      <c r="UKT2" s="74"/>
      <c r="UKU2" s="74"/>
      <c r="UKV2" s="74"/>
      <c r="UKW2" s="74"/>
      <c r="UKX2" s="74"/>
      <c r="UKY2" s="74"/>
      <c r="UKZ2" s="74"/>
      <c r="ULA2" s="74"/>
      <c r="ULB2" s="74"/>
      <c r="ULC2" s="74"/>
      <c r="ULD2" s="74"/>
      <c r="ULE2" s="74"/>
      <c r="ULF2" s="74"/>
      <c r="ULG2" s="74"/>
      <c r="ULH2" s="74"/>
      <c r="ULI2" s="74"/>
      <c r="ULJ2" s="74"/>
      <c r="ULK2" s="74"/>
      <c r="ULL2" s="74"/>
      <c r="ULM2" s="74"/>
      <c r="ULN2" s="74"/>
      <c r="ULO2" s="74"/>
      <c r="ULP2" s="74"/>
      <c r="ULQ2" s="74"/>
      <c r="ULR2" s="74"/>
      <c r="ULS2" s="74"/>
      <c r="ULT2" s="74"/>
      <c r="ULU2" s="74"/>
      <c r="ULV2" s="74"/>
      <c r="ULW2" s="74"/>
      <c r="ULX2" s="74"/>
      <c r="ULY2" s="74"/>
      <c r="ULZ2" s="74"/>
      <c r="UMA2" s="74"/>
      <c r="UMB2" s="74"/>
      <c r="UMC2" s="74"/>
      <c r="UMD2" s="74"/>
      <c r="UME2" s="74"/>
      <c r="UMF2" s="74"/>
      <c r="UMG2" s="74"/>
      <c r="UMH2" s="74"/>
      <c r="UMI2" s="74"/>
      <c r="UMJ2" s="74"/>
      <c r="UMK2" s="74"/>
      <c r="UML2" s="74"/>
      <c r="UMM2" s="74"/>
      <c r="UMN2" s="74"/>
      <c r="UMO2" s="74"/>
      <c r="UMP2" s="74"/>
      <c r="UMQ2" s="74"/>
      <c r="UMR2" s="74"/>
      <c r="UMS2" s="74"/>
      <c r="UMT2" s="74"/>
      <c r="UMU2" s="74"/>
      <c r="UMV2" s="74"/>
      <c r="UMW2" s="74"/>
      <c r="UMX2" s="74"/>
      <c r="UMY2" s="74"/>
      <c r="UMZ2" s="74"/>
      <c r="UNA2" s="74"/>
      <c r="UNB2" s="74"/>
      <c r="UNC2" s="74"/>
      <c r="UND2" s="74"/>
      <c r="UNE2" s="74"/>
      <c r="UNF2" s="74"/>
      <c r="UNG2" s="74"/>
      <c r="UNH2" s="74"/>
      <c r="UNI2" s="74"/>
      <c r="UNJ2" s="74"/>
      <c r="UNK2" s="74"/>
      <c r="UNL2" s="74"/>
      <c r="UNM2" s="74"/>
      <c r="UNN2" s="74"/>
      <c r="UNO2" s="74"/>
      <c r="UNP2" s="74"/>
      <c r="UNQ2" s="74"/>
      <c r="UNR2" s="74"/>
      <c r="UNS2" s="74"/>
      <c r="UNT2" s="74"/>
      <c r="UNU2" s="74"/>
      <c r="UNV2" s="74"/>
      <c r="UNW2" s="74"/>
      <c r="UNX2" s="74"/>
      <c r="UNY2" s="74"/>
      <c r="UNZ2" s="74"/>
      <c r="UOA2" s="74"/>
      <c r="UOB2" s="74"/>
      <c r="UOC2" s="74"/>
      <c r="UOD2" s="74"/>
      <c r="UOE2" s="74"/>
      <c r="UOF2" s="74"/>
      <c r="UOG2" s="74"/>
      <c r="UOH2" s="74"/>
      <c r="UOI2" s="74"/>
      <c r="UOJ2" s="74"/>
      <c r="UOK2" s="74"/>
      <c r="UOL2" s="74"/>
      <c r="UOM2" s="74"/>
      <c r="UON2" s="74"/>
      <c r="UOO2" s="74"/>
      <c r="UOP2" s="74"/>
      <c r="UOQ2" s="74"/>
      <c r="UOR2" s="74"/>
      <c r="UOS2" s="74"/>
      <c r="UOT2" s="74"/>
      <c r="UOU2" s="74"/>
      <c r="UOV2" s="74"/>
      <c r="UOW2" s="74"/>
      <c r="UOX2" s="74"/>
      <c r="UOY2" s="74"/>
      <c r="UOZ2" s="74"/>
      <c r="UPA2" s="74"/>
      <c r="UPB2" s="74"/>
      <c r="UPC2" s="74"/>
      <c r="UPD2" s="74"/>
      <c r="UPE2" s="74"/>
      <c r="UPF2" s="74"/>
      <c r="UPG2" s="74"/>
      <c r="UPH2" s="74"/>
      <c r="UPI2" s="74"/>
      <c r="UPJ2" s="74"/>
      <c r="UPK2" s="74"/>
      <c r="UPL2" s="74"/>
      <c r="UPM2" s="74"/>
      <c r="UPN2" s="74"/>
      <c r="UPO2" s="74"/>
      <c r="UPP2" s="74"/>
      <c r="UPQ2" s="74"/>
      <c r="UPR2" s="74"/>
      <c r="UPS2" s="74"/>
      <c r="UPT2" s="74"/>
      <c r="UPU2" s="74"/>
      <c r="UPV2" s="74"/>
      <c r="UPW2" s="74"/>
      <c r="UPX2" s="74"/>
      <c r="UPY2" s="74"/>
      <c r="UPZ2" s="74"/>
      <c r="UQA2" s="74"/>
      <c r="UQB2" s="74"/>
      <c r="UQC2" s="74"/>
      <c r="UQD2" s="74"/>
      <c r="UQE2" s="74"/>
      <c r="UQF2" s="74"/>
      <c r="UQG2" s="74"/>
      <c r="UQH2" s="74"/>
      <c r="UQI2" s="74"/>
      <c r="UQJ2" s="74"/>
      <c r="UQK2" s="74"/>
      <c r="UQL2" s="74"/>
      <c r="UQM2" s="74"/>
      <c r="UQN2" s="74"/>
      <c r="UQO2" s="74"/>
      <c r="UQP2" s="74"/>
      <c r="UQQ2" s="74"/>
      <c r="UQR2" s="74"/>
      <c r="UQS2" s="74"/>
      <c r="UQT2" s="74"/>
      <c r="UQU2" s="74"/>
      <c r="UQV2" s="74"/>
      <c r="UQW2" s="74"/>
      <c r="UQX2" s="74"/>
      <c r="UQY2" s="74"/>
      <c r="UQZ2" s="74"/>
      <c r="URA2" s="74"/>
      <c r="URB2" s="74"/>
      <c r="URC2" s="74"/>
      <c r="URD2" s="74"/>
      <c r="URE2" s="74"/>
      <c r="URF2" s="74"/>
      <c r="URG2" s="74"/>
      <c r="URH2" s="74"/>
      <c r="URI2" s="74"/>
      <c r="URJ2" s="74"/>
      <c r="URK2" s="74"/>
      <c r="URL2" s="74"/>
      <c r="URM2" s="74"/>
      <c r="URN2" s="74"/>
      <c r="URO2" s="74"/>
      <c r="URP2" s="74"/>
      <c r="URQ2" s="74"/>
      <c r="URR2" s="74"/>
      <c r="URS2" s="74"/>
      <c r="URT2" s="74"/>
      <c r="URU2" s="74"/>
      <c r="URV2" s="74"/>
      <c r="URW2" s="74"/>
      <c r="URX2" s="74"/>
      <c r="URY2" s="74"/>
      <c r="URZ2" s="74"/>
      <c r="USA2" s="74"/>
      <c r="USB2" s="74"/>
      <c r="USC2" s="74"/>
      <c r="USD2" s="74"/>
      <c r="USE2" s="74"/>
      <c r="USF2" s="74"/>
      <c r="USG2" s="74"/>
      <c r="USH2" s="74"/>
      <c r="USI2" s="74"/>
      <c r="USJ2" s="74"/>
      <c r="USK2" s="74"/>
      <c r="USL2" s="74"/>
      <c r="USM2" s="74"/>
      <c r="USN2" s="74"/>
      <c r="USO2" s="74"/>
      <c r="USP2" s="74"/>
      <c r="USQ2" s="74"/>
      <c r="USR2" s="74"/>
      <c r="USS2" s="74"/>
      <c r="UST2" s="74"/>
      <c r="USU2" s="74"/>
      <c r="USV2" s="74"/>
      <c r="USW2" s="74"/>
      <c r="USX2" s="74"/>
      <c r="USY2" s="74"/>
      <c r="USZ2" s="74"/>
      <c r="UTA2" s="74"/>
      <c r="UTB2" s="74"/>
      <c r="UTC2" s="74"/>
      <c r="UTD2" s="74"/>
      <c r="UTE2" s="74"/>
      <c r="UTF2" s="74"/>
      <c r="UTG2" s="74"/>
      <c r="UTH2" s="74"/>
      <c r="UTI2" s="74"/>
      <c r="UTJ2" s="74"/>
      <c r="UTK2" s="74"/>
      <c r="UTL2" s="74"/>
      <c r="UTM2" s="74"/>
      <c r="UTN2" s="74"/>
      <c r="UTO2" s="74"/>
      <c r="UTP2" s="74"/>
      <c r="UTQ2" s="74"/>
      <c r="UTR2" s="74"/>
      <c r="UTS2" s="74"/>
      <c r="UTT2" s="74"/>
      <c r="UTU2" s="74"/>
      <c r="UTV2" s="74"/>
      <c r="UTW2" s="74"/>
      <c r="UTX2" s="74"/>
      <c r="UTY2" s="74"/>
      <c r="UTZ2" s="74"/>
      <c r="UUA2" s="74"/>
      <c r="UUB2" s="74"/>
      <c r="UUC2" s="74"/>
      <c r="UUD2" s="74"/>
      <c r="UUE2" s="74"/>
      <c r="UUF2" s="74"/>
      <c r="UUG2" s="74"/>
      <c r="UUH2" s="74"/>
      <c r="UUI2" s="74"/>
      <c r="UUJ2" s="74"/>
      <c r="UUK2" s="74"/>
      <c r="UUL2" s="74"/>
      <c r="UUM2" s="74"/>
      <c r="UUN2" s="74"/>
      <c r="UUO2" s="74"/>
      <c r="UUP2" s="74"/>
      <c r="UUQ2" s="74"/>
      <c r="UUR2" s="74"/>
      <c r="UUS2" s="74"/>
      <c r="UUT2" s="74"/>
      <c r="UUU2" s="74"/>
      <c r="UUV2" s="74"/>
      <c r="UUW2" s="74"/>
      <c r="UUX2" s="74"/>
      <c r="UUY2" s="74"/>
      <c r="UUZ2" s="74"/>
      <c r="UVA2" s="74"/>
      <c r="UVB2" s="74"/>
      <c r="UVC2" s="74"/>
      <c r="UVD2" s="74"/>
      <c r="UVE2" s="74"/>
      <c r="UVF2" s="74"/>
      <c r="UVG2" s="74"/>
      <c r="UVH2" s="74"/>
      <c r="UVI2" s="74"/>
      <c r="UVJ2" s="74"/>
      <c r="UVK2" s="74"/>
      <c r="UVL2" s="74"/>
      <c r="UVM2" s="74"/>
      <c r="UVN2" s="74"/>
      <c r="UVO2" s="74"/>
      <c r="UVP2" s="74"/>
      <c r="UVQ2" s="74"/>
      <c r="UVR2" s="74"/>
      <c r="UVS2" s="74"/>
      <c r="UVT2" s="74"/>
      <c r="UVU2" s="74"/>
      <c r="UVV2" s="74"/>
      <c r="UVW2" s="74"/>
      <c r="UVX2" s="74"/>
      <c r="UVY2" s="74"/>
      <c r="UVZ2" s="74"/>
      <c r="UWA2" s="74"/>
      <c r="UWB2" s="74"/>
      <c r="UWC2" s="74"/>
      <c r="UWD2" s="74"/>
      <c r="UWE2" s="74"/>
      <c r="UWF2" s="74"/>
      <c r="UWG2" s="74"/>
      <c r="UWH2" s="74"/>
      <c r="UWI2" s="74"/>
      <c r="UWJ2" s="74"/>
      <c r="UWK2" s="74"/>
      <c r="UWL2" s="74"/>
      <c r="UWM2" s="74"/>
      <c r="UWN2" s="74"/>
      <c r="UWO2" s="74"/>
      <c r="UWP2" s="74"/>
      <c r="UWQ2" s="74"/>
      <c r="UWR2" s="74"/>
      <c r="UWS2" s="74"/>
      <c r="UWT2" s="74"/>
      <c r="UWU2" s="74"/>
      <c r="UWV2" s="74"/>
      <c r="UWW2" s="74"/>
      <c r="UWX2" s="74"/>
      <c r="UWY2" s="74"/>
      <c r="UWZ2" s="74"/>
      <c r="UXA2" s="74"/>
      <c r="UXB2" s="74"/>
      <c r="UXC2" s="74"/>
      <c r="UXD2" s="74"/>
      <c r="UXE2" s="74"/>
      <c r="UXF2" s="74"/>
      <c r="UXG2" s="74"/>
      <c r="UXH2" s="74"/>
      <c r="UXI2" s="74"/>
      <c r="UXJ2" s="74"/>
      <c r="UXK2" s="74"/>
      <c r="UXL2" s="74"/>
      <c r="UXM2" s="74"/>
      <c r="UXN2" s="74"/>
      <c r="UXO2" s="74"/>
      <c r="UXP2" s="74"/>
      <c r="UXQ2" s="74"/>
      <c r="UXR2" s="74"/>
      <c r="UXS2" s="74"/>
      <c r="UXT2" s="74"/>
      <c r="UXU2" s="74"/>
      <c r="UXV2" s="74"/>
      <c r="UXW2" s="74"/>
      <c r="UXX2" s="74"/>
      <c r="UXY2" s="74"/>
      <c r="UXZ2" s="74"/>
      <c r="UYA2" s="74"/>
      <c r="UYB2" s="74"/>
      <c r="UYC2" s="74"/>
      <c r="UYD2" s="74"/>
      <c r="UYE2" s="74"/>
      <c r="UYF2" s="74"/>
      <c r="UYG2" s="74"/>
      <c r="UYH2" s="74"/>
      <c r="UYI2" s="74"/>
      <c r="UYJ2" s="74"/>
      <c r="UYK2" s="74"/>
      <c r="UYL2" s="74"/>
      <c r="UYM2" s="74"/>
      <c r="UYN2" s="74"/>
      <c r="UYO2" s="74"/>
      <c r="UYP2" s="74"/>
      <c r="UYQ2" s="74"/>
      <c r="UYR2" s="74"/>
      <c r="UYS2" s="74"/>
      <c r="UYT2" s="74"/>
      <c r="UYU2" s="74"/>
      <c r="UYV2" s="74"/>
      <c r="UYW2" s="74"/>
      <c r="UYX2" s="74"/>
      <c r="UYY2" s="74"/>
      <c r="UYZ2" s="74"/>
      <c r="UZA2" s="74"/>
      <c r="UZB2" s="74"/>
      <c r="UZC2" s="74"/>
      <c r="UZD2" s="74"/>
      <c r="UZE2" s="74"/>
      <c r="UZF2" s="74"/>
      <c r="UZG2" s="74"/>
      <c r="UZH2" s="74"/>
      <c r="UZI2" s="74"/>
      <c r="UZJ2" s="74"/>
      <c r="UZK2" s="74"/>
      <c r="UZL2" s="74"/>
      <c r="UZM2" s="74"/>
      <c r="UZN2" s="74"/>
      <c r="UZO2" s="74"/>
      <c r="UZP2" s="74"/>
      <c r="UZQ2" s="74"/>
      <c r="UZR2" s="74"/>
      <c r="UZS2" s="74"/>
      <c r="UZT2" s="74"/>
      <c r="UZU2" s="74"/>
      <c r="UZV2" s="74"/>
      <c r="UZW2" s="74"/>
      <c r="UZX2" s="74"/>
      <c r="UZY2" s="74"/>
      <c r="UZZ2" s="74"/>
      <c r="VAA2" s="74"/>
      <c r="VAB2" s="74"/>
      <c r="VAC2" s="74"/>
      <c r="VAD2" s="74"/>
      <c r="VAE2" s="74"/>
      <c r="VAF2" s="74"/>
      <c r="VAG2" s="74"/>
      <c r="VAH2" s="74"/>
      <c r="VAI2" s="74"/>
      <c r="VAJ2" s="74"/>
      <c r="VAK2" s="74"/>
      <c r="VAL2" s="74"/>
      <c r="VAM2" s="74"/>
      <c r="VAN2" s="74"/>
      <c r="VAO2" s="74"/>
      <c r="VAP2" s="74"/>
      <c r="VAQ2" s="74"/>
      <c r="VAR2" s="74"/>
      <c r="VAS2" s="74"/>
      <c r="VAT2" s="74"/>
      <c r="VAU2" s="74"/>
      <c r="VAV2" s="74"/>
      <c r="VAW2" s="74"/>
      <c r="VAX2" s="74"/>
      <c r="VAY2" s="74"/>
      <c r="VAZ2" s="74"/>
      <c r="VBA2" s="74"/>
      <c r="VBB2" s="74"/>
      <c r="VBC2" s="74"/>
      <c r="VBD2" s="74"/>
      <c r="VBE2" s="74"/>
      <c r="VBF2" s="74"/>
      <c r="VBG2" s="74"/>
      <c r="VBH2" s="74"/>
      <c r="VBI2" s="74"/>
      <c r="VBJ2" s="74"/>
      <c r="VBK2" s="74"/>
      <c r="VBL2" s="74"/>
      <c r="VBM2" s="74"/>
      <c r="VBN2" s="74"/>
      <c r="VBO2" s="74"/>
      <c r="VBP2" s="74"/>
      <c r="VBQ2" s="74"/>
      <c r="VBR2" s="74"/>
      <c r="VBS2" s="74"/>
      <c r="VBT2" s="74"/>
      <c r="VBU2" s="74"/>
      <c r="VBV2" s="74"/>
      <c r="VBW2" s="74"/>
      <c r="VBX2" s="74"/>
      <c r="VBY2" s="74"/>
      <c r="VBZ2" s="74"/>
      <c r="VCA2" s="74"/>
      <c r="VCB2" s="74"/>
      <c r="VCC2" s="74"/>
      <c r="VCD2" s="74"/>
      <c r="VCE2" s="74"/>
      <c r="VCF2" s="74"/>
      <c r="VCG2" s="74"/>
      <c r="VCH2" s="74"/>
      <c r="VCI2" s="74"/>
      <c r="VCJ2" s="74"/>
      <c r="VCK2" s="74"/>
      <c r="VCL2" s="74"/>
      <c r="VCM2" s="74"/>
      <c r="VCN2" s="74"/>
      <c r="VCO2" s="74"/>
      <c r="VCP2" s="74"/>
      <c r="VCQ2" s="74"/>
      <c r="VCR2" s="74"/>
      <c r="VCS2" s="74"/>
      <c r="VCT2" s="74"/>
      <c r="VCU2" s="74"/>
      <c r="VCV2" s="74"/>
      <c r="VCW2" s="74"/>
      <c r="VCX2" s="74"/>
      <c r="VCY2" s="74"/>
      <c r="VCZ2" s="74"/>
      <c r="VDA2" s="74"/>
      <c r="VDB2" s="74"/>
      <c r="VDC2" s="74"/>
      <c r="VDD2" s="74"/>
      <c r="VDE2" s="74"/>
      <c r="VDF2" s="74"/>
      <c r="VDG2" s="74"/>
      <c r="VDH2" s="74"/>
      <c r="VDI2" s="74"/>
      <c r="VDJ2" s="74"/>
      <c r="VDK2" s="74"/>
      <c r="VDL2" s="74"/>
      <c r="VDM2" s="74"/>
      <c r="VDN2" s="74"/>
      <c r="VDO2" s="74"/>
      <c r="VDP2" s="74"/>
      <c r="VDQ2" s="74"/>
      <c r="VDR2" s="74"/>
      <c r="VDS2" s="74"/>
      <c r="VDT2" s="74"/>
      <c r="VDU2" s="74"/>
      <c r="VDV2" s="74"/>
      <c r="VDW2" s="74"/>
      <c r="VDX2" s="74"/>
      <c r="VDY2" s="74"/>
      <c r="VDZ2" s="74"/>
      <c r="VEA2" s="74"/>
      <c r="VEB2" s="74"/>
      <c r="VEC2" s="74"/>
      <c r="VED2" s="74"/>
      <c r="VEE2" s="74"/>
      <c r="VEF2" s="74"/>
      <c r="VEG2" s="74"/>
      <c r="VEH2" s="74"/>
      <c r="VEI2" s="74"/>
      <c r="VEJ2" s="74"/>
      <c r="VEK2" s="74"/>
      <c r="VEL2" s="74"/>
      <c r="VEM2" s="74"/>
      <c r="VEN2" s="74"/>
      <c r="VEO2" s="74"/>
      <c r="VEP2" s="74"/>
      <c r="VEQ2" s="74"/>
      <c r="VER2" s="74"/>
      <c r="VES2" s="74"/>
      <c r="VET2" s="74"/>
      <c r="VEU2" s="74"/>
      <c r="VEV2" s="74"/>
      <c r="VEW2" s="74"/>
      <c r="VEX2" s="74"/>
      <c r="VEY2" s="74"/>
      <c r="VEZ2" s="74"/>
      <c r="VFA2" s="74"/>
      <c r="VFB2" s="74"/>
      <c r="VFC2" s="74"/>
      <c r="VFD2" s="74"/>
      <c r="VFE2" s="74"/>
      <c r="VFF2" s="74"/>
      <c r="VFG2" s="74"/>
      <c r="VFH2" s="74"/>
      <c r="VFI2" s="74"/>
      <c r="VFJ2" s="74"/>
      <c r="VFK2" s="74"/>
      <c r="VFL2" s="74"/>
      <c r="VFM2" s="74"/>
      <c r="VFN2" s="74"/>
      <c r="VFO2" s="74"/>
      <c r="VFP2" s="74"/>
      <c r="VFQ2" s="74"/>
      <c r="VFR2" s="74"/>
      <c r="VFS2" s="74"/>
      <c r="VFT2" s="74"/>
      <c r="VFU2" s="74"/>
      <c r="VFV2" s="74"/>
      <c r="VFW2" s="74"/>
      <c r="VFX2" s="74"/>
      <c r="VFY2" s="74"/>
      <c r="VFZ2" s="74"/>
      <c r="VGA2" s="74"/>
      <c r="VGB2" s="74"/>
      <c r="VGC2" s="74"/>
      <c r="VGD2" s="74"/>
      <c r="VGE2" s="74"/>
      <c r="VGF2" s="74"/>
      <c r="VGG2" s="74"/>
      <c r="VGH2" s="74"/>
      <c r="VGI2" s="74"/>
      <c r="VGJ2" s="74"/>
      <c r="VGK2" s="74"/>
      <c r="VGL2" s="74"/>
      <c r="VGM2" s="74"/>
      <c r="VGN2" s="74"/>
      <c r="VGO2" s="74"/>
      <c r="VGP2" s="74"/>
      <c r="VGQ2" s="74"/>
      <c r="VGR2" s="74"/>
      <c r="VGS2" s="74"/>
      <c r="VGT2" s="74"/>
      <c r="VGU2" s="74"/>
      <c r="VGV2" s="74"/>
      <c r="VGW2" s="74"/>
      <c r="VGX2" s="74"/>
      <c r="VGY2" s="74"/>
      <c r="VGZ2" s="74"/>
      <c r="VHA2" s="74"/>
      <c r="VHB2" s="74"/>
      <c r="VHC2" s="74"/>
      <c r="VHD2" s="74"/>
      <c r="VHE2" s="74"/>
      <c r="VHF2" s="74"/>
      <c r="VHG2" s="74"/>
      <c r="VHH2" s="74"/>
      <c r="VHI2" s="74"/>
      <c r="VHJ2" s="74"/>
      <c r="VHK2" s="74"/>
      <c r="VHL2" s="74"/>
      <c r="VHM2" s="74"/>
      <c r="VHN2" s="74"/>
      <c r="VHO2" s="74"/>
      <c r="VHP2" s="74"/>
      <c r="VHQ2" s="74"/>
      <c r="VHR2" s="74"/>
      <c r="VHS2" s="74"/>
      <c r="VHT2" s="74"/>
      <c r="VHU2" s="74"/>
      <c r="VHV2" s="74"/>
      <c r="VHW2" s="74"/>
      <c r="VHX2" s="74"/>
      <c r="VHY2" s="74"/>
      <c r="VHZ2" s="74"/>
      <c r="VIA2" s="74"/>
      <c r="VIB2" s="74"/>
      <c r="VIC2" s="74"/>
      <c r="VID2" s="74"/>
      <c r="VIE2" s="74"/>
      <c r="VIF2" s="74"/>
      <c r="VIG2" s="74"/>
      <c r="VIH2" s="74"/>
      <c r="VII2" s="74"/>
      <c r="VIJ2" s="74"/>
      <c r="VIK2" s="74"/>
      <c r="VIL2" s="74"/>
      <c r="VIM2" s="74"/>
      <c r="VIN2" s="74"/>
      <c r="VIO2" s="74"/>
      <c r="VIP2" s="74"/>
      <c r="VIQ2" s="74"/>
      <c r="VIR2" s="74"/>
      <c r="VIS2" s="74"/>
      <c r="VIT2" s="74"/>
      <c r="VIU2" s="74"/>
      <c r="VIV2" s="74"/>
      <c r="VIW2" s="74"/>
      <c r="VIX2" s="74"/>
      <c r="VIY2" s="74"/>
      <c r="VIZ2" s="74"/>
      <c r="VJA2" s="74"/>
      <c r="VJB2" s="74"/>
      <c r="VJC2" s="74"/>
      <c r="VJD2" s="74"/>
      <c r="VJE2" s="74"/>
      <c r="VJF2" s="74"/>
      <c r="VJG2" s="74"/>
      <c r="VJH2" s="74"/>
      <c r="VJI2" s="74"/>
      <c r="VJJ2" s="74"/>
      <c r="VJK2" s="74"/>
      <c r="VJL2" s="74"/>
      <c r="VJM2" s="74"/>
      <c r="VJN2" s="74"/>
      <c r="VJO2" s="74"/>
      <c r="VJP2" s="74"/>
      <c r="VJQ2" s="74"/>
      <c r="VJR2" s="74"/>
      <c r="VJS2" s="74"/>
      <c r="VJT2" s="74"/>
      <c r="VJU2" s="74"/>
      <c r="VJV2" s="74"/>
      <c r="VJW2" s="74"/>
      <c r="VJX2" s="74"/>
      <c r="VJY2" s="74"/>
      <c r="VJZ2" s="74"/>
      <c r="VKA2" s="74"/>
      <c r="VKB2" s="74"/>
      <c r="VKC2" s="74"/>
      <c r="VKD2" s="74"/>
      <c r="VKE2" s="74"/>
      <c r="VKF2" s="74"/>
      <c r="VKG2" s="74"/>
      <c r="VKH2" s="74"/>
      <c r="VKI2" s="74"/>
      <c r="VKJ2" s="74"/>
      <c r="VKK2" s="74"/>
      <c r="VKL2" s="74"/>
      <c r="VKM2" s="74"/>
      <c r="VKN2" s="74"/>
      <c r="VKO2" s="74"/>
      <c r="VKP2" s="74"/>
      <c r="VKQ2" s="74"/>
      <c r="VKR2" s="74"/>
      <c r="VKS2" s="74"/>
      <c r="VKT2" s="74"/>
      <c r="VKU2" s="74"/>
      <c r="VKV2" s="74"/>
      <c r="VKW2" s="74"/>
      <c r="VKX2" s="74"/>
      <c r="VKY2" s="74"/>
      <c r="VKZ2" s="74"/>
      <c r="VLA2" s="74"/>
      <c r="VLB2" s="74"/>
      <c r="VLC2" s="74"/>
      <c r="VLD2" s="74"/>
      <c r="VLE2" s="74"/>
      <c r="VLF2" s="74"/>
      <c r="VLG2" s="74"/>
      <c r="VLH2" s="74"/>
      <c r="VLI2" s="74"/>
      <c r="VLJ2" s="74"/>
      <c r="VLK2" s="74"/>
      <c r="VLL2" s="74"/>
      <c r="VLM2" s="74"/>
      <c r="VLN2" s="74"/>
      <c r="VLO2" s="74"/>
      <c r="VLP2" s="74"/>
      <c r="VLQ2" s="74"/>
      <c r="VLR2" s="74"/>
      <c r="VLS2" s="74"/>
      <c r="VLT2" s="74"/>
      <c r="VLU2" s="74"/>
      <c r="VLV2" s="74"/>
      <c r="VLW2" s="74"/>
      <c r="VLX2" s="74"/>
      <c r="VLY2" s="74"/>
      <c r="VLZ2" s="74"/>
      <c r="VMA2" s="74"/>
      <c r="VMB2" s="74"/>
      <c r="VMC2" s="74"/>
      <c r="VMD2" s="74"/>
      <c r="VME2" s="74"/>
      <c r="VMF2" s="74"/>
      <c r="VMG2" s="74"/>
      <c r="VMH2" s="74"/>
      <c r="VMI2" s="74"/>
      <c r="VMJ2" s="74"/>
      <c r="VMK2" s="74"/>
      <c r="VML2" s="74"/>
      <c r="VMM2" s="74"/>
      <c r="VMN2" s="74"/>
      <c r="VMO2" s="74"/>
      <c r="VMP2" s="74"/>
      <c r="VMQ2" s="74"/>
      <c r="VMR2" s="74"/>
      <c r="VMS2" s="74"/>
      <c r="VMT2" s="74"/>
      <c r="VMU2" s="74"/>
      <c r="VMV2" s="74"/>
      <c r="VMW2" s="74"/>
      <c r="VMX2" s="74"/>
      <c r="VMY2" s="74"/>
      <c r="VMZ2" s="74"/>
      <c r="VNA2" s="74"/>
      <c r="VNB2" s="74"/>
      <c r="VNC2" s="74"/>
      <c r="VND2" s="74"/>
      <c r="VNE2" s="74"/>
      <c r="VNF2" s="74"/>
      <c r="VNG2" s="74"/>
      <c r="VNH2" s="74"/>
      <c r="VNI2" s="74"/>
      <c r="VNJ2" s="74"/>
      <c r="VNK2" s="74"/>
      <c r="VNL2" s="74"/>
      <c r="VNM2" s="74"/>
      <c r="VNN2" s="74"/>
      <c r="VNO2" s="74"/>
      <c r="VNP2" s="74"/>
      <c r="VNQ2" s="74"/>
      <c r="VNR2" s="74"/>
      <c r="VNS2" s="74"/>
      <c r="VNT2" s="74"/>
      <c r="VNU2" s="74"/>
      <c r="VNV2" s="74"/>
      <c r="VNW2" s="74"/>
      <c r="VNX2" s="74"/>
      <c r="VNY2" s="74"/>
      <c r="VNZ2" s="74"/>
      <c r="VOA2" s="74"/>
      <c r="VOB2" s="74"/>
      <c r="VOC2" s="74"/>
      <c r="VOD2" s="74"/>
      <c r="VOE2" s="74"/>
      <c r="VOF2" s="74"/>
      <c r="VOG2" s="74"/>
      <c r="VOH2" s="74"/>
      <c r="VOI2" s="74"/>
      <c r="VOJ2" s="74"/>
      <c r="VOK2" s="74"/>
      <c r="VOL2" s="74"/>
      <c r="VOM2" s="74"/>
      <c r="VON2" s="74"/>
      <c r="VOO2" s="74"/>
      <c r="VOP2" s="74"/>
      <c r="VOQ2" s="74"/>
      <c r="VOR2" s="74"/>
      <c r="VOS2" s="74"/>
      <c r="VOT2" s="74"/>
      <c r="VOU2" s="74"/>
      <c r="VOV2" s="74"/>
      <c r="VOW2" s="74"/>
      <c r="VOX2" s="74"/>
      <c r="VOY2" s="74"/>
      <c r="VOZ2" s="74"/>
      <c r="VPA2" s="74"/>
      <c r="VPB2" s="74"/>
      <c r="VPC2" s="74"/>
      <c r="VPD2" s="74"/>
      <c r="VPE2" s="74"/>
      <c r="VPF2" s="74"/>
      <c r="VPG2" s="74"/>
      <c r="VPH2" s="74"/>
      <c r="VPI2" s="74"/>
      <c r="VPJ2" s="74"/>
      <c r="VPK2" s="74"/>
      <c r="VPL2" s="74"/>
      <c r="VPM2" s="74"/>
      <c r="VPN2" s="74"/>
      <c r="VPO2" s="74"/>
      <c r="VPP2" s="74"/>
      <c r="VPQ2" s="74"/>
      <c r="VPR2" s="74"/>
      <c r="VPS2" s="74"/>
      <c r="VPT2" s="74"/>
      <c r="VPU2" s="74"/>
      <c r="VPV2" s="74"/>
      <c r="VPW2" s="74"/>
      <c r="VPX2" s="74"/>
      <c r="VPY2" s="74"/>
      <c r="VPZ2" s="74"/>
      <c r="VQA2" s="74"/>
      <c r="VQB2" s="74"/>
      <c r="VQC2" s="74"/>
      <c r="VQD2" s="74"/>
      <c r="VQE2" s="74"/>
      <c r="VQF2" s="74"/>
      <c r="VQG2" s="74"/>
      <c r="VQH2" s="74"/>
      <c r="VQI2" s="74"/>
      <c r="VQJ2" s="74"/>
      <c r="VQK2" s="74"/>
      <c r="VQL2" s="74"/>
      <c r="VQM2" s="74"/>
      <c r="VQN2" s="74"/>
      <c r="VQO2" s="74"/>
      <c r="VQP2" s="74"/>
      <c r="VQQ2" s="74"/>
      <c r="VQR2" s="74"/>
      <c r="VQS2" s="74"/>
      <c r="VQT2" s="74"/>
      <c r="VQU2" s="74"/>
      <c r="VQV2" s="74"/>
      <c r="VQW2" s="74"/>
      <c r="VQX2" s="74"/>
      <c r="VQY2" s="74"/>
      <c r="VQZ2" s="74"/>
      <c r="VRA2" s="74"/>
      <c r="VRB2" s="74"/>
      <c r="VRC2" s="74"/>
      <c r="VRD2" s="74"/>
      <c r="VRE2" s="74"/>
      <c r="VRF2" s="74"/>
      <c r="VRG2" s="74"/>
      <c r="VRH2" s="74"/>
      <c r="VRI2" s="74"/>
      <c r="VRJ2" s="74"/>
      <c r="VRK2" s="74"/>
      <c r="VRL2" s="74"/>
      <c r="VRM2" s="74"/>
      <c r="VRN2" s="74"/>
      <c r="VRO2" s="74"/>
      <c r="VRP2" s="74"/>
      <c r="VRQ2" s="74"/>
      <c r="VRR2" s="74"/>
      <c r="VRS2" s="74"/>
      <c r="VRT2" s="74"/>
      <c r="VRU2" s="74"/>
      <c r="VRV2" s="74"/>
      <c r="VRW2" s="74"/>
      <c r="VRX2" s="74"/>
      <c r="VRY2" s="74"/>
      <c r="VRZ2" s="74"/>
      <c r="VSA2" s="74"/>
      <c r="VSB2" s="74"/>
      <c r="VSC2" s="74"/>
      <c r="VSD2" s="74"/>
      <c r="VSE2" s="74"/>
      <c r="VSF2" s="74"/>
      <c r="VSG2" s="74"/>
      <c r="VSH2" s="74"/>
      <c r="VSI2" s="74"/>
      <c r="VSJ2" s="74"/>
      <c r="VSK2" s="74"/>
      <c r="VSL2" s="74"/>
      <c r="VSM2" s="74"/>
      <c r="VSN2" s="74"/>
      <c r="VSO2" s="74"/>
      <c r="VSP2" s="74"/>
      <c r="VSQ2" s="74"/>
      <c r="VSR2" s="74"/>
      <c r="VSS2" s="74"/>
      <c r="VST2" s="74"/>
      <c r="VSU2" s="74"/>
      <c r="VSV2" s="74"/>
      <c r="VSW2" s="74"/>
      <c r="VSX2" s="74"/>
      <c r="VSY2" s="74"/>
      <c r="VSZ2" s="74"/>
      <c r="VTA2" s="74"/>
      <c r="VTB2" s="74"/>
      <c r="VTC2" s="74"/>
      <c r="VTD2" s="74"/>
      <c r="VTE2" s="74"/>
      <c r="VTF2" s="74"/>
      <c r="VTG2" s="74"/>
      <c r="VTH2" s="74"/>
      <c r="VTI2" s="74"/>
      <c r="VTJ2" s="74"/>
      <c r="VTK2" s="74"/>
      <c r="VTL2" s="74"/>
      <c r="VTM2" s="74"/>
      <c r="VTN2" s="74"/>
      <c r="VTO2" s="74"/>
      <c r="VTP2" s="74"/>
      <c r="VTQ2" s="74"/>
      <c r="VTR2" s="74"/>
      <c r="VTS2" s="74"/>
      <c r="VTT2" s="74"/>
      <c r="VTU2" s="74"/>
      <c r="VTV2" s="74"/>
      <c r="VTW2" s="74"/>
      <c r="VTX2" s="74"/>
      <c r="VTY2" s="74"/>
      <c r="VTZ2" s="74"/>
      <c r="VUA2" s="74"/>
      <c r="VUB2" s="74"/>
      <c r="VUC2" s="74"/>
      <c r="VUD2" s="74"/>
      <c r="VUE2" s="74"/>
      <c r="VUF2" s="74"/>
      <c r="VUG2" s="74"/>
      <c r="VUH2" s="74"/>
      <c r="VUI2" s="74"/>
      <c r="VUJ2" s="74"/>
      <c r="VUK2" s="74"/>
      <c r="VUL2" s="74"/>
      <c r="VUM2" s="74"/>
      <c r="VUN2" s="74"/>
      <c r="VUO2" s="74"/>
      <c r="VUP2" s="74"/>
      <c r="VUQ2" s="74"/>
      <c r="VUR2" s="74"/>
      <c r="VUS2" s="74"/>
      <c r="VUT2" s="74"/>
      <c r="VUU2" s="74"/>
      <c r="VUV2" s="74"/>
      <c r="VUW2" s="74"/>
      <c r="VUX2" s="74"/>
      <c r="VUY2" s="74"/>
      <c r="VUZ2" s="74"/>
      <c r="VVA2" s="74"/>
      <c r="VVB2" s="74"/>
      <c r="VVC2" s="74"/>
      <c r="VVD2" s="74"/>
      <c r="VVE2" s="74"/>
      <c r="VVF2" s="74"/>
      <c r="VVG2" s="74"/>
      <c r="VVH2" s="74"/>
      <c r="VVI2" s="74"/>
      <c r="VVJ2" s="74"/>
      <c r="VVK2" s="74"/>
      <c r="VVL2" s="74"/>
      <c r="VVM2" s="74"/>
      <c r="VVN2" s="74"/>
      <c r="VVO2" s="74"/>
      <c r="VVP2" s="74"/>
      <c r="VVQ2" s="74"/>
      <c r="VVR2" s="74"/>
      <c r="VVS2" s="74"/>
      <c r="VVT2" s="74"/>
      <c r="VVU2" s="74"/>
      <c r="VVV2" s="74"/>
      <c r="VVW2" s="74"/>
      <c r="VVX2" s="74"/>
      <c r="VVY2" s="74"/>
      <c r="VVZ2" s="74"/>
      <c r="VWA2" s="74"/>
      <c r="VWB2" s="74"/>
      <c r="VWC2" s="74"/>
      <c r="VWD2" s="74"/>
      <c r="VWE2" s="74"/>
      <c r="VWF2" s="74"/>
      <c r="VWG2" s="74"/>
      <c r="VWH2" s="74"/>
      <c r="VWI2" s="74"/>
      <c r="VWJ2" s="74"/>
      <c r="VWK2" s="74"/>
      <c r="VWL2" s="74"/>
      <c r="VWM2" s="74"/>
      <c r="VWN2" s="74"/>
      <c r="VWO2" s="74"/>
      <c r="VWP2" s="74"/>
      <c r="VWQ2" s="74"/>
      <c r="VWR2" s="74"/>
      <c r="VWS2" s="74"/>
      <c r="VWT2" s="74"/>
      <c r="VWU2" s="74"/>
      <c r="VWV2" s="74"/>
      <c r="VWW2" s="74"/>
      <c r="VWX2" s="74"/>
      <c r="VWY2" s="74"/>
      <c r="VWZ2" s="74"/>
      <c r="VXA2" s="74"/>
      <c r="VXB2" s="74"/>
      <c r="VXC2" s="74"/>
      <c r="VXD2" s="74"/>
      <c r="VXE2" s="74"/>
      <c r="VXF2" s="74"/>
      <c r="VXG2" s="74"/>
      <c r="VXH2" s="74"/>
      <c r="VXI2" s="74"/>
      <c r="VXJ2" s="74"/>
      <c r="VXK2" s="74"/>
      <c r="VXL2" s="74"/>
      <c r="VXM2" s="74"/>
      <c r="VXN2" s="74"/>
      <c r="VXO2" s="74"/>
      <c r="VXP2" s="74"/>
      <c r="VXQ2" s="74"/>
      <c r="VXR2" s="74"/>
      <c r="VXS2" s="74"/>
      <c r="VXT2" s="74"/>
      <c r="VXU2" s="74"/>
      <c r="VXV2" s="74"/>
      <c r="VXW2" s="74"/>
      <c r="VXX2" s="74"/>
      <c r="VXY2" s="74"/>
      <c r="VXZ2" s="74"/>
      <c r="VYA2" s="74"/>
      <c r="VYB2" s="74"/>
      <c r="VYC2" s="74"/>
      <c r="VYD2" s="74"/>
      <c r="VYE2" s="74"/>
      <c r="VYF2" s="74"/>
      <c r="VYG2" s="74"/>
      <c r="VYH2" s="74"/>
      <c r="VYI2" s="74"/>
      <c r="VYJ2" s="74"/>
      <c r="VYK2" s="74"/>
      <c r="VYL2" s="74"/>
      <c r="VYM2" s="74"/>
      <c r="VYN2" s="74"/>
      <c r="VYO2" s="74"/>
      <c r="VYP2" s="74"/>
      <c r="VYQ2" s="74"/>
      <c r="VYR2" s="74"/>
      <c r="VYS2" s="74"/>
      <c r="VYT2" s="74"/>
      <c r="VYU2" s="74"/>
      <c r="VYV2" s="74"/>
      <c r="VYW2" s="74"/>
      <c r="VYX2" s="74"/>
      <c r="VYY2" s="74"/>
      <c r="VYZ2" s="74"/>
      <c r="VZA2" s="74"/>
      <c r="VZB2" s="74"/>
      <c r="VZC2" s="74"/>
      <c r="VZD2" s="74"/>
      <c r="VZE2" s="74"/>
      <c r="VZF2" s="74"/>
      <c r="VZG2" s="74"/>
      <c r="VZH2" s="74"/>
      <c r="VZI2" s="74"/>
      <c r="VZJ2" s="74"/>
      <c r="VZK2" s="74"/>
      <c r="VZL2" s="74"/>
      <c r="VZM2" s="74"/>
      <c r="VZN2" s="74"/>
      <c r="VZO2" s="74"/>
      <c r="VZP2" s="74"/>
      <c r="VZQ2" s="74"/>
      <c r="VZR2" s="74"/>
      <c r="VZS2" s="74"/>
      <c r="VZT2" s="74"/>
      <c r="VZU2" s="74"/>
      <c r="VZV2" s="74"/>
      <c r="VZW2" s="74"/>
      <c r="VZX2" s="74"/>
      <c r="VZY2" s="74"/>
      <c r="VZZ2" s="74"/>
      <c r="WAA2" s="74"/>
      <c r="WAB2" s="74"/>
      <c r="WAC2" s="74"/>
      <c r="WAD2" s="74"/>
      <c r="WAE2" s="74"/>
      <c r="WAF2" s="74"/>
      <c r="WAG2" s="74"/>
      <c r="WAH2" s="74"/>
      <c r="WAI2" s="74"/>
      <c r="WAJ2" s="74"/>
      <c r="WAK2" s="74"/>
      <c r="WAL2" s="74"/>
      <c r="WAM2" s="74"/>
      <c r="WAN2" s="74"/>
      <c r="WAO2" s="74"/>
      <c r="WAP2" s="74"/>
      <c r="WAQ2" s="74"/>
      <c r="WAR2" s="74"/>
      <c r="WAS2" s="74"/>
      <c r="WAT2" s="74"/>
      <c r="WAU2" s="74"/>
      <c r="WAV2" s="74"/>
      <c r="WAW2" s="74"/>
      <c r="WAX2" s="74"/>
      <c r="WAY2" s="74"/>
      <c r="WAZ2" s="74"/>
      <c r="WBA2" s="74"/>
      <c r="WBB2" s="74"/>
      <c r="WBC2" s="74"/>
      <c r="WBD2" s="74"/>
      <c r="WBE2" s="74"/>
      <c r="WBF2" s="74"/>
      <c r="WBG2" s="74"/>
      <c r="WBH2" s="74"/>
      <c r="WBI2" s="74"/>
      <c r="WBJ2" s="74"/>
      <c r="WBK2" s="74"/>
      <c r="WBL2" s="74"/>
      <c r="WBM2" s="74"/>
      <c r="WBN2" s="74"/>
      <c r="WBO2" s="74"/>
      <c r="WBP2" s="74"/>
      <c r="WBQ2" s="74"/>
      <c r="WBR2" s="74"/>
      <c r="WBS2" s="74"/>
      <c r="WBT2" s="74"/>
      <c r="WBU2" s="74"/>
      <c r="WBV2" s="74"/>
      <c r="WBW2" s="74"/>
      <c r="WBX2" s="74"/>
      <c r="WBY2" s="74"/>
      <c r="WBZ2" s="74"/>
      <c r="WCA2" s="74"/>
      <c r="WCB2" s="74"/>
      <c r="WCC2" s="74"/>
      <c r="WCD2" s="74"/>
      <c r="WCE2" s="74"/>
      <c r="WCF2" s="74"/>
      <c r="WCG2" s="74"/>
      <c r="WCH2" s="74"/>
      <c r="WCI2" s="74"/>
      <c r="WCJ2" s="74"/>
      <c r="WCK2" s="74"/>
      <c r="WCL2" s="74"/>
      <c r="WCM2" s="74"/>
      <c r="WCN2" s="74"/>
      <c r="WCO2" s="74"/>
      <c r="WCP2" s="74"/>
      <c r="WCQ2" s="74"/>
      <c r="WCR2" s="74"/>
      <c r="WCS2" s="74"/>
      <c r="WCT2" s="74"/>
      <c r="WCU2" s="74"/>
      <c r="WCV2" s="74"/>
      <c r="WCW2" s="74"/>
      <c r="WCX2" s="74"/>
      <c r="WCY2" s="74"/>
      <c r="WCZ2" s="74"/>
      <c r="WDA2" s="74"/>
      <c r="WDB2" s="74"/>
      <c r="WDC2" s="74"/>
      <c r="WDD2" s="74"/>
      <c r="WDE2" s="74"/>
      <c r="WDF2" s="74"/>
      <c r="WDG2" s="74"/>
      <c r="WDH2" s="74"/>
      <c r="WDI2" s="74"/>
      <c r="WDJ2" s="74"/>
      <c r="WDK2" s="74"/>
      <c r="WDL2" s="74"/>
      <c r="WDM2" s="74"/>
      <c r="WDN2" s="74"/>
      <c r="WDO2" s="74"/>
      <c r="WDP2" s="74"/>
      <c r="WDQ2" s="74"/>
      <c r="WDR2" s="74"/>
      <c r="WDS2" s="74"/>
      <c r="WDT2" s="74"/>
      <c r="WDU2" s="74"/>
      <c r="WDV2" s="74"/>
      <c r="WDW2" s="74"/>
      <c r="WDX2" s="74"/>
      <c r="WDY2" s="74"/>
      <c r="WDZ2" s="74"/>
      <c r="WEA2" s="74"/>
      <c r="WEB2" s="74"/>
      <c r="WEC2" s="74"/>
      <c r="WED2" s="74"/>
      <c r="WEE2" s="74"/>
      <c r="WEF2" s="74"/>
      <c r="WEG2" s="74"/>
      <c r="WEH2" s="74"/>
      <c r="WEI2" s="74"/>
      <c r="WEJ2" s="74"/>
      <c r="WEK2" s="74"/>
      <c r="WEL2" s="74"/>
      <c r="WEM2" s="74"/>
      <c r="WEN2" s="74"/>
      <c r="WEO2" s="74"/>
      <c r="WEP2" s="74"/>
      <c r="WEQ2" s="74"/>
      <c r="WER2" s="74"/>
      <c r="WES2" s="74"/>
      <c r="WET2" s="74"/>
      <c r="WEU2" s="74"/>
      <c r="WEV2" s="74"/>
      <c r="WEW2" s="74"/>
      <c r="WEX2" s="74"/>
      <c r="WEY2" s="74"/>
      <c r="WEZ2" s="74"/>
      <c r="WFA2" s="74"/>
      <c r="WFB2" s="74"/>
      <c r="WFC2" s="74"/>
      <c r="WFD2" s="74"/>
      <c r="WFE2" s="74"/>
      <c r="WFF2" s="74"/>
      <c r="WFG2" s="74"/>
      <c r="WFH2" s="74"/>
      <c r="WFI2" s="74"/>
      <c r="WFJ2" s="74"/>
      <c r="WFK2" s="74"/>
      <c r="WFL2" s="74"/>
      <c r="WFM2" s="74"/>
      <c r="WFN2" s="74"/>
      <c r="WFO2" s="74"/>
      <c r="WFP2" s="74"/>
      <c r="WFQ2" s="74"/>
      <c r="WFR2" s="74"/>
      <c r="WFS2" s="74"/>
      <c r="WFT2" s="74"/>
      <c r="WFU2" s="74"/>
      <c r="WFV2" s="74"/>
      <c r="WFW2" s="74"/>
      <c r="WFX2" s="74"/>
      <c r="WFY2" s="74"/>
      <c r="WFZ2" s="74"/>
      <c r="WGA2" s="74"/>
      <c r="WGB2" s="74"/>
      <c r="WGC2" s="74"/>
      <c r="WGD2" s="74"/>
      <c r="WGE2" s="74"/>
      <c r="WGF2" s="74"/>
      <c r="WGG2" s="74"/>
      <c r="WGH2" s="74"/>
      <c r="WGI2" s="74"/>
      <c r="WGJ2" s="74"/>
      <c r="WGK2" s="74"/>
      <c r="WGL2" s="74"/>
      <c r="WGM2" s="74"/>
      <c r="WGN2" s="74"/>
      <c r="WGO2" s="74"/>
      <c r="WGP2" s="74"/>
      <c r="WGQ2" s="74"/>
      <c r="WGR2" s="74"/>
      <c r="WGS2" s="74"/>
      <c r="WGT2" s="74"/>
      <c r="WGU2" s="74"/>
      <c r="WGV2" s="74"/>
      <c r="WGW2" s="74"/>
      <c r="WGX2" s="74"/>
      <c r="WGY2" s="74"/>
      <c r="WGZ2" s="74"/>
      <c r="WHA2" s="74"/>
      <c r="WHB2" s="74"/>
      <c r="WHC2" s="74"/>
      <c r="WHD2" s="74"/>
      <c r="WHE2" s="74"/>
      <c r="WHF2" s="74"/>
      <c r="WHG2" s="74"/>
      <c r="WHH2" s="74"/>
      <c r="WHI2" s="74"/>
      <c r="WHJ2" s="74"/>
      <c r="WHK2" s="74"/>
      <c r="WHL2" s="74"/>
      <c r="WHM2" s="74"/>
      <c r="WHN2" s="74"/>
      <c r="WHO2" s="74"/>
      <c r="WHP2" s="74"/>
      <c r="WHQ2" s="74"/>
      <c r="WHR2" s="74"/>
      <c r="WHS2" s="74"/>
      <c r="WHT2" s="74"/>
      <c r="WHU2" s="74"/>
      <c r="WHV2" s="74"/>
      <c r="WHW2" s="74"/>
      <c r="WHX2" s="74"/>
      <c r="WHY2" s="74"/>
      <c r="WHZ2" s="74"/>
      <c r="WIA2" s="74"/>
      <c r="WIB2" s="74"/>
      <c r="WIC2" s="74"/>
      <c r="WID2" s="74"/>
      <c r="WIE2" s="74"/>
      <c r="WIF2" s="74"/>
      <c r="WIG2" s="74"/>
      <c r="WIH2" s="74"/>
      <c r="WII2" s="74"/>
      <c r="WIJ2" s="74"/>
      <c r="WIK2" s="74"/>
      <c r="WIL2" s="74"/>
      <c r="WIM2" s="74"/>
      <c r="WIN2" s="74"/>
      <c r="WIO2" s="74"/>
      <c r="WIP2" s="74"/>
      <c r="WIQ2" s="74"/>
      <c r="WIR2" s="74"/>
      <c r="WIS2" s="74"/>
      <c r="WIT2" s="74"/>
      <c r="WIU2" s="74"/>
      <c r="WIV2" s="74"/>
      <c r="WIW2" s="74"/>
      <c r="WIX2" s="74"/>
      <c r="WIY2" s="74"/>
      <c r="WIZ2" s="74"/>
      <c r="WJA2" s="74"/>
      <c r="WJB2" s="74"/>
      <c r="WJC2" s="74"/>
      <c r="WJD2" s="74"/>
      <c r="WJE2" s="74"/>
      <c r="WJF2" s="74"/>
      <c r="WJG2" s="74"/>
      <c r="WJH2" s="74"/>
      <c r="WJI2" s="74"/>
      <c r="WJJ2" s="74"/>
      <c r="WJK2" s="74"/>
      <c r="WJL2" s="74"/>
      <c r="WJM2" s="74"/>
      <c r="WJN2" s="74"/>
      <c r="WJO2" s="74"/>
      <c r="WJP2" s="74"/>
      <c r="WJQ2" s="74"/>
      <c r="WJR2" s="74"/>
      <c r="WJS2" s="74"/>
      <c r="WJT2" s="74"/>
      <c r="WJU2" s="74"/>
      <c r="WJV2" s="74"/>
      <c r="WJW2" s="74"/>
      <c r="WJX2" s="74"/>
      <c r="WJY2" s="74"/>
      <c r="WJZ2" s="74"/>
      <c r="WKA2" s="74"/>
      <c r="WKB2" s="74"/>
      <c r="WKC2" s="74"/>
      <c r="WKD2" s="74"/>
      <c r="WKE2" s="74"/>
      <c r="WKF2" s="74"/>
      <c r="WKG2" s="74"/>
      <c r="WKH2" s="74"/>
      <c r="WKI2" s="74"/>
      <c r="WKJ2" s="74"/>
      <c r="WKK2" s="74"/>
      <c r="WKL2" s="74"/>
      <c r="WKM2" s="74"/>
      <c r="WKN2" s="74"/>
      <c r="WKO2" s="74"/>
      <c r="WKP2" s="74"/>
      <c r="WKQ2" s="74"/>
      <c r="WKR2" s="74"/>
      <c r="WKS2" s="74"/>
      <c r="WKT2" s="74"/>
      <c r="WKU2" s="74"/>
      <c r="WKV2" s="74"/>
      <c r="WKW2" s="74"/>
      <c r="WKX2" s="74"/>
      <c r="WKY2" s="74"/>
      <c r="WKZ2" s="74"/>
      <c r="WLA2" s="74"/>
      <c r="WLB2" s="74"/>
      <c r="WLC2" s="74"/>
      <c r="WLD2" s="74"/>
      <c r="WLE2" s="74"/>
      <c r="WLF2" s="74"/>
      <c r="WLG2" s="74"/>
      <c r="WLH2" s="74"/>
      <c r="WLI2" s="74"/>
      <c r="WLJ2" s="74"/>
      <c r="WLK2" s="74"/>
      <c r="WLL2" s="74"/>
      <c r="WLM2" s="74"/>
      <c r="WLN2" s="74"/>
      <c r="WLO2" s="74"/>
      <c r="WLP2" s="74"/>
      <c r="WLQ2" s="74"/>
      <c r="WLR2" s="74"/>
      <c r="WLS2" s="74"/>
      <c r="WLT2" s="74"/>
      <c r="WLU2" s="74"/>
      <c r="WLV2" s="74"/>
      <c r="WLW2" s="74"/>
      <c r="WLX2" s="74"/>
      <c r="WLY2" s="74"/>
      <c r="WLZ2" s="74"/>
      <c r="WMA2" s="74"/>
      <c r="WMB2" s="74"/>
      <c r="WMC2" s="74"/>
      <c r="WMD2" s="74"/>
      <c r="WME2" s="74"/>
      <c r="WMF2" s="74"/>
      <c r="WMG2" s="74"/>
      <c r="WMH2" s="74"/>
      <c r="WMI2" s="74"/>
      <c r="WMJ2" s="74"/>
      <c r="WMK2" s="74"/>
      <c r="WML2" s="74"/>
      <c r="WMM2" s="74"/>
      <c r="WMN2" s="74"/>
      <c r="WMO2" s="74"/>
      <c r="WMP2" s="74"/>
      <c r="WMQ2" s="74"/>
      <c r="WMR2" s="74"/>
      <c r="WMS2" s="74"/>
      <c r="WMT2" s="74"/>
      <c r="WMU2" s="74"/>
      <c r="WMV2" s="74"/>
      <c r="WMW2" s="74"/>
      <c r="WMX2" s="74"/>
      <c r="WMY2" s="74"/>
      <c r="WMZ2" s="74"/>
      <c r="WNA2" s="74"/>
      <c r="WNB2" s="74"/>
      <c r="WNC2" s="74"/>
      <c r="WND2" s="74"/>
      <c r="WNE2" s="74"/>
      <c r="WNF2" s="74"/>
      <c r="WNG2" s="74"/>
      <c r="WNH2" s="74"/>
      <c r="WNI2" s="74"/>
      <c r="WNJ2" s="74"/>
      <c r="WNK2" s="74"/>
      <c r="WNL2" s="74"/>
      <c r="WNM2" s="74"/>
      <c r="WNN2" s="74"/>
      <c r="WNO2" s="74"/>
      <c r="WNP2" s="74"/>
      <c r="WNQ2" s="74"/>
      <c r="WNR2" s="74"/>
      <c r="WNS2" s="74"/>
      <c r="WNT2" s="74"/>
      <c r="WNU2" s="74"/>
      <c r="WNV2" s="74"/>
      <c r="WNW2" s="74"/>
      <c r="WNX2" s="74"/>
      <c r="WNY2" s="74"/>
      <c r="WNZ2" s="74"/>
      <c r="WOA2" s="74"/>
      <c r="WOB2" s="74"/>
      <c r="WOC2" s="74"/>
      <c r="WOD2" s="74"/>
      <c r="WOE2" s="74"/>
      <c r="WOF2" s="74"/>
      <c r="WOG2" s="74"/>
      <c r="WOH2" s="74"/>
      <c r="WOI2" s="74"/>
      <c r="WOJ2" s="74"/>
      <c r="WOK2" s="74"/>
      <c r="WOL2" s="74"/>
      <c r="WOM2" s="74"/>
      <c r="WON2" s="74"/>
      <c r="WOO2" s="74"/>
      <c r="WOP2" s="74"/>
      <c r="WOQ2" s="74"/>
      <c r="WOR2" s="74"/>
      <c r="WOS2" s="74"/>
      <c r="WOT2" s="74"/>
      <c r="WOU2" s="74"/>
      <c r="WOV2" s="74"/>
      <c r="WOW2" s="74"/>
      <c r="WOX2" s="74"/>
      <c r="WOY2" s="74"/>
      <c r="WOZ2" s="74"/>
      <c r="WPA2" s="74"/>
      <c r="WPB2" s="74"/>
      <c r="WPC2" s="74"/>
      <c r="WPD2" s="74"/>
      <c r="WPE2" s="74"/>
      <c r="WPF2" s="74"/>
      <c r="WPG2" s="74"/>
      <c r="WPH2" s="74"/>
      <c r="WPI2" s="74"/>
      <c r="WPJ2" s="74"/>
      <c r="WPK2" s="74"/>
      <c r="WPL2" s="74"/>
      <c r="WPM2" s="74"/>
      <c r="WPN2" s="74"/>
      <c r="WPO2" s="74"/>
      <c r="WPP2" s="74"/>
      <c r="WPQ2" s="74"/>
      <c r="WPR2" s="74"/>
      <c r="WPS2" s="74"/>
      <c r="WPT2" s="74"/>
      <c r="WPU2" s="74"/>
      <c r="WPV2" s="74"/>
      <c r="WPW2" s="74"/>
      <c r="WPX2" s="74"/>
      <c r="WPY2" s="74"/>
      <c r="WPZ2" s="74"/>
      <c r="WQA2" s="74"/>
      <c r="WQB2" s="74"/>
      <c r="WQC2" s="74"/>
      <c r="WQD2" s="74"/>
      <c r="WQE2" s="74"/>
      <c r="WQF2" s="74"/>
      <c r="WQG2" s="74"/>
      <c r="WQH2" s="74"/>
      <c r="WQI2" s="74"/>
      <c r="WQJ2" s="74"/>
      <c r="WQK2" s="74"/>
      <c r="WQL2" s="74"/>
      <c r="WQM2" s="74"/>
      <c r="WQN2" s="74"/>
      <c r="WQO2" s="74"/>
      <c r="WQP2" s="74"/>
      <c r="WQQ2" s="74"/>
      <c r="WQR2" s="74"/>
      <c r="WQS2" s="74"/>
      <c r="WQT2" s="74"/>
      <c r="WQU2" s="74"/>
      <c r="WQV2" s="74"/>
      <c r="WQW2" s="74"/>
      <c r="WQX2" s="74"/>
      <c r="WQY2" s="74"/>
      <c r="WQZ2" s="74"/>
      <c r="WRA2" s="74"/>
      <c r="WRB2" s="74"/>
      <c r="WRC2" s="74"/>
      <c r="WRD2" s="74"/>
      <c r="WRE2" s="74"/>
      <c r="WRF2" s="74"/>
      <c r="WRG2" s="74"/>
      <c r="WRH2" s="74"/>
      <c r="WRI2" s="74"/>
      <c r="WRJ2" s="74"/>
      <c r="WRK2" s="74"/>
      <c r="WRL2" s="74"/>
      <c r="WRM2" s="74"/>
      <c r="WRN2" s="74"/>
      <c r="WRO2" s="74"/>
      <c r="WRP2" s="74"/>
      <c r="WRQ2" s="74"/>
      <c r="WRR2" s="74"/>
      <c r="WRS2" s="74"/>
      <c r="WRT2" s="74"/>
      <c r="WRU2" s="74"/>
      <c r="WRV2" s="74"/>
      <c r="WRW2" s="74"/>
      <c r="WRX2" s="74"/>
      <c r="WRY2" s="74"/>
      <c r="WRZ2" s="74"/>
      <c r="WSA2" s="74"/>
      <c r="WSB2" s="74"/>
      <c r="WSC2" s="74"/>
      <c r="WSD2" s="74"/>
      <c r="WSE2" s="74"/>
      <c r="WSF2" s="74"/>
      <c r="WSG2" s="74"/>
      <c r="WSH2" s="74"/>
      <c r="WSI2" s="74"/>
      <c r="WSJ2" s="74"/>
      <c r="WSK2" s="74"/>
      <c r="WSL2" s="74"/>
      <c r="WSM2" s="74"/>
      <c r="WSN2" s="74"/>
      <c r="WSO2" s="74"/>
      <c r="WSP2" s="74"/>
      <c r="WSQ2" s="74"/>
      <c r="WSR2" s="74"/>
      <c r="WSS2" s="74"/>
      <c r="WST2" s="74"/>
      <c r="WSU2" s="74"/>
      <c r="WSV2" s="74"/>
      <c r="WSW2" s="74"/>
      <c r="WSX2" s="74"/>
      <c r="WSY2" s="74"/>
      <c r="WSZ2" s="74"/>
      <c r="WTA2" s="74"/>
      <c r="WTB2" s="74"/>
      <c r="WTC2" s="74"/>
      <c r="WTD2" s="74"/>
      <c r="WTE2" s="74"/>
      <c r="WTF2" s="74"/>
      <c r="WTG2" s="74"/>
      <c r="WTH2" s="74"/>
      <c r="WTI2" s="74"/>
      <c r="WTJ2" s="74"/>
      <c r="WTK2" s="74"/>
      <c r="WTL2" s="74"/>
      <c r="WTM2" s="74"/>
      <c r="WTN2" s="74"/>
      <c r="WTO2" s="74"/>
      <c r="WTP2" s="74"/>
      <c r="WTQ2" s="74"/>
      <c r="WTR2" s="74"/>
      <c r="WTS2" s="74"/>
      <c r="WTT2" s="74"/>
      <c r="WTU2" s="74"/>
      <c r="WTV2" s="74"/>
      <c r="WTW2" s="74"/>
      <c r="WTX2" s="74"/>
      <c r="WTY2" s="74"/>
      <c r="WTZ2" s="74"/>
      <c r="WUA2" s="74"/>
      <c r="WUB2" s="74"/>
      <c r="WUC2" s="74"/>
      <c r="WUD2" s="74"/>
      <c r="WUE2" s="74"/>
      <c r="WUF2" s="74"/>
      <c r="WUG2" s="74"/>
      <c r="WUH2" s="74"/>
      <c r="WUI2" s="74"/>
      <c r="WUJ2" s="74"/>
      <c r="WUK2" s="74"/>
      <c r="WUL2" s="74"/>
      <c r="WUM2" s="74"/>
      <c r="WUN2" s="74"/>
      <c r="WUO2" s="74"/>
      <c r="WUP2" s="74"/>
      <c r="WUQ2" s="74"/>
      <c r="WUR2" s="74"/>
      <c r="WUS2" s="74"/>
      <c r="WUT2" s="74"/>
      <c r="WUU2" s="74"/>
      <c r="WUV2" s="74"/>
      <c r="WUW2" s="74"/>
      <c r="WUX2" s="74"/>
      <c r="WUY2" s="74"/>
      <c r="WUZ2" s="74"/>
      <c r="WVA2" s="74"/>
      <c r="WVB2" s="74"/>
      <c r="WVC2" s="74"/>
      <c r="WVD2" s="74"/>
      <c r="WVE2" s="74"/>
      <c r="WVF2" s="74"/>
      <c r="WVG2" s="74"/>
      <c r="WVH2" s="74"/>
      <c r="WVI2" s="74"/>
      <c r="WVJ2" s="74"/>
      <c r="WVK2" s="74"/>
      <c r="WVL2" s="74"/>
      <c r="WVM2" s="74"/>
      <c r="WVN2" s="74"/>
      <c r="WVO2" s="74"/>
      <c r="WVP2" s="74"/>
      <c r="WVQ2" s="74"/>
      <c r="WVR2" s="74"/>
      <c r="WVS2" s="74"/>
      <c r="WVT2" s="74"/>
      <c r="WVU2" s="74"/>
      <c r="WVV2" s="74"/>
      <c r="WVW2" s="74"/>
      <c r="WVX2" s="74"/>
      <c r="WVY2" s="74"/>
      <c r="WVZ2" s="74"/>
      <c r="WWA2" s="74"/>
      <c r="WWB2" s="74"/>
      <c r="WWC2" s="74"/>
      <c r="WWD2" s="74"/>
      <c r="WWE2" s="74"/>
      <c r="WWF2" s="74"/>
      <c r="WWG2" s="74"/>
      <c r="WWH2" s="74"/>
      <c r="WWI2" s="74"/>
      <c r="WWJ2" s="74"/>
      <c r="WWK2" s="74"/>
      <c r="WWL2" s="74"/>
      <c r="WWM2" s="74"/>
      <c r="WWN2" s="74"/>
      <c r="WWO2" s="74"/>
      <c r="WWP2" s="74"/>
      <c r="WWQ2" s="74"/>
      <c r="WWR2" s="74"/>
      <c r="WWS2" s="74"/>
      <c r="WWT2" s="74"/>
      <c r="WWU2" s="74"/>
      <c r="WWV2" s="74"/>
      <c r="WWW2" s="74"/>
      <c r="WWX2" s="74"/>
      <c r="WWY2" s="74"/>
      <c r="WWZ2" s="74"/>
      <c r="WXA2" s="74"/>
      <c r="WXB2" s="74"/>
      <c r="WXC2" s="74"/>
      <c r="WXD2" s="74"/>
      <c r="WXE2" s="74"/>
      <c r="WXF2" s="74"/>
      <c r="WXG2" s="74"/>
      <c r="WXH2" s="74"/>
      <c r="WXI2" s="74"/>
      <c r="WXJ2" s="74"/>
      <c r="WXK2" s="74"/>
      <c r="WXL2" s="74"/>
      <c r="WXM2" s="74"/>
      <c r="WXN2" s="74"/>
      <c r="WXO2" s="74"/>
      <c r="WXP2" s="74"/>
      <c r="WXQ2" s="74"/>
      <c r="WXR2" s="74"/>
      <c r="WXS2" s="74"/>
      <c r="WXT2" s="74"/>
      <c r="WXU2" s="74"/>
      <c r="WXV2" s="74"/>
      <c r="WXW2" s="74"/>
      <c r="WXX2" s="74"/>
      <c r="WXY2" s="74"/>
      <c r="WXZ2" s="74"/>
      <c r="WYA2" s="74"/>
      <c r="WYB2" s="74"/>
      <c r="WYC2" s="74"/>
      <c r="WYD2" s="74"/>
      <c r="WYE2" s="74"/>
      <c r="WYF2" s="74"/>
      <c r="WYG2" s="74"/>
      <c r="WYH2" s="74"/>
      <c r="WYI2" s="74"/>
      <c r="WYJ2" s="74"/>
      <c r="WYK2" s="74"/>
      <c r="WYL2" s="74"/>
      <c r="WYM2" s="74"/>
      <c r="WYN2" s="74"/>
      <c r="WYO2" s="74"/>
      <c r="WYP2" s="74"/>
      <c r="WYQ2" s="74"/>
      <c r="WYR2" s="74"/>
      <c r="WYS2" s="74"/>
      <c r="WYT2" s="74"/>
      <c r="WYU2" s="74"/>
      <c r="WYV2" s="74"/>
      <c r="WYW2" s="74"/>
      <c r="WYX2" s="74"/>
      <c r="WYY2" s="74"/>
      <c r="WYZ2" s="74"/>
      <c r="WZA2" s="74"/>
      <c r="WZB2" s="74"/>
      <c r="WZC2" s="74"/>
      <c r="WZD2" s="74"/>
      <c r="WZE2" s="74"/>
      <c r="WZF2" s="74"/>
      <c r="WZG2" s="74"/>
      <c r="WZH2" s="74"/>
      <c r="WZI2" s="74"/>
      <c r="WZJ2" s="74"/>
      <c r="WZK2" s="74"/>
      <c r="WZL2" s="74"/>
      <c r="WZM2" s="74"/>
      <c r="WZN2" s="74"/>
      <c r="WZO2" s="74"/>
      <c r="WZP2" s="74"/>
      <c r="WZQ2" s="74"/>
      <c r="WZR2" s="74"/>
      <c r="WZS2" s="74"/>
      <c r="WZT2" s="74"/>
      <c r="WZU2" s="74"/>
      <c r="WZV2" s="74"/>
      <c r="WZW2" s="74"/>
      <c r="WZX2" s="74"/>
      <c r="WZY2" s="74"/>
      <c r="WZZ2" s="74"/>
      <c r="XAA2" s="74"/>
      <c r="XAB2" s="74"/>
      <c r="XAC2" s="74"/>
      <c r="XAD2" s="74"/>
      <c r="XAE2" s="74"/>
      <c r="XAF2" s="74"/>
      <c r="XAG2" s="74"/>
      <c r="XAH2" s="74"/>
      <c r="XAI2" s="74"/>
      <c r="XAJ2" s="74"/>
      <c r="XAK2" s="74"/>
      <c r="XAL2" s="74"/>
      <c r="XAM2" s="74"/>
      <c r="XAN2" s="74"/>
      <c r="XAO2" s="74"/>
      <c r="XAP2" s="74"/>
      <c r="XAQ2" s="74"/>
      <c r="XAR2" s="74"/>
      <c r="XAS2" s="74"/>
      <c r="XAT2" s="74"/>
      <c r="XAU2" s="74"/>
      <c r="XAV2" s="74"/>
      <c r="XAW2" s="74"/>
      <c r="XAX2" s="74"/>
      <c r="XAY2" s="74"/>
      <c r="XAZ2" s="74"/>
      <c r="XBA2" s="74"/>
      <c r="XBB2" s="74"/>
      <c r="XBC2" s="74"/>
      <c r="XBD2" s="74"/>
      <c r="XBE2" s="74"/>
      <c r="XBF2" s="74"/>
      <c r="XBG2" s="74"/>
      <c r="XBH2" s="74"/>
      <c r="XBI2" s="74"/>
      <c r="XBJ2" s="74"/>
      <c r="XBK2" s="74"/>
      <c r="XBL2" s="74"/>
      <c r="XBM2" s="74"/>
      <c r="XBN2" s="74"/>
      <c r="XBO2" s="74"/>
      <c r="XBP2" s="74"/>
      <c r="XBQ2" s="74"/>
      <c r="XBR2" s="74"/>
      <c r="XBS2" s="74"/>
      <c r="XBT2" s="74"/>
      <c r="XBU2" s="74"/>
      <c r="XBV2" s="74"/>
      <c r="XBW2" s="74"/>
      <c r="XBX2" s="74"/>
      <c r="XBY2" s="74"/>
      <c r="XBZ2" s="74"/>
      <c r="XCA2" s="74"/>
      <c r="XCB2" s="74"/>
      <c r="XCC2" s="74"/>
      <c r="XCD2" s="74"/>
      <c r="XCE2" s="74"/>
      <c r="XCF2" s="74"/>
      <c r="XCG2" s="74"/>
      <c r="XCH2" s="74"/>
      <c r="XCI2" s="74"/>
      <c r="XCJ2" s="74"/>
      <c r="XCK2" s="74"/>
      <c r="XCL2" s="74"/>
      <c r="XCM2" s="74"/>
      <c r="XCN2" s="74"/>
      <c r="XCO2" s="74"/>
      <c r="XCP2" s="74"/>
      <c r="XCQ2" s="74"/>
      <c r="XCR2" s="74"/>
      <c r="XCS2" s="74"/>
      <c r="XCT2" s="74"/>
      <c r="XCU2" s="74"/>
      <c r="XCV2" s="74"/>
      <c r="XCW2" s="74"/>
      <c r="XCX2" s="74"/>
      <c r="XCY2" s="74"/>
      <c r="XCZ2" s="74"/>
      <c r="XDA2" s="74"/>
      <c r="XDB2" s="74"/>
      <c r="XDC2" s="74"/>
      <c r="XDD2" s="74"/>
      <c r="XDE2" s="74"/>
      <c r="XDF2" s="74"/>
      <c r="XDG2" s="74"/>
      <c r="XDH2" s="74"/>
      <c r="XDI2" s="74"/>
      <c r="XDJ2" s="74"/>
      <c r="XDK2" s="74"/>
      <c r="XDL2" s="74"/>
      <c r="XDM2" s="74"/>
      <c r="XDN2" s="74"/>
      <c r="XDO2" s="74"/>
      <c r="XDP2" s="74"/>
      <c r="XDQ2" s="74"/>
      <c r="XDR2" s="74"/>
      <c r="XDS2" s="74"/>
      <c r="XDT2" s="74"/>
      <c r="XDU2" s="74"/>
      <c r="XDV2" s="74"/>
      <c r="XDW2" s="74"/>
      <c r="XDX2" s="74"/>
      <c r="XDY2" s="74"/>
      <c r="XDZ2" s="74"/>
      <c r="XEA2" s="74"/>
      <c r="XEB2" s="74"/>
      <c r="XEC2" s="74"/>
      <c r="XED2" s="74"/>
      <c r="XEE2" s="74"/>
      <c r="XEF2" s="74"/>
      <c r="XEG2" s="74"/>
      <c r="XEH2" s="74"/>
      <c r="XEI2" s="74"/>
      <c r="XEJ2" s="74"/>
      <c r="XEK2" s="74"/>
      <c r="XEL2" s="74"/>
      <c r="XEM2" s="74"/>
      <c r="XEN2" s="74"/>
      <c r="XEO2" s="74"/>
      <c r="XEP2" s="74"/>
      <c r="XEQ2" s="74"/>
      <c r="XER2" s="74"/>
      <c r="XES2" s="74"/>
      <c r="XET2" s="74"/>
      <c r="XEU2" s="74"/>
      <c r="XEV2" s="74"/>
      <c r="XEW2" s="74"/>
      <c r="XEX2" s="74"/>
      <c r="XEY2" s="74"/>
      <c r="XEZ2" s="74"/>
      <c r="XFA2" s="74"/>
      <c r="XFB2" s="74"/>
      <c r="XFC2" s="74"/>
      <c r="XFD2" s="74"/>
    </row>
    <row r="3" spans="1:16384" ht="7.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  <c r="DR3" s="75"/>
      <c r="DS3" s="75"/>
      <c r="DT3" s="75"/>
      <c r="DU3" s="75"/>
      <c r="DV3" s="75"/>
      <c r="DW3" s="75"/>
      <c r="DX3" s="75"/>
      <c r="DY3" s="75"/>
      <c r="DZ3" s="75"/>
      <c r="EA3" s="75"/>
      <c r="EB3" s="75"/>
      <c r="EC3" s="75"/>
      <c r="ED3" s="75"/>
      <c r="EE3" s="75"/>
      <c r="EF3" s="75"/>
      <c r="EG3" s="75"/>
      <c r="EH3" s="75"/>
      <c r="EI3" s="75"/>
      <c r="EJ3" s="75"/>
      <c r="EK3" s="75"/>
      <c r="EL3" s="75"/>
      <c r="EM3" s="75"/>
      <c r="EN3" s="75"/>
      <c r="EO3" s="75"/>
      <c r="EP3" s="75"/>
      <c r="EQ3" s="75"/>
      <c r="ER3" s="75"/>
      <c r="ES3" s="75"/>
      <c r="ET3" s="75"/>
      <c r="EU3" s="75"/>
      <c r="EV3" s="75"/>
      <c r="EW3" s="75"/>
      <c r="EX3" s="75"/>
      <c r="EY3" s="75"/>
      <c r="EZ3" s="75"/>
      <c r="FA3" s="75"/>
      <c r="FB3" s="75"/>
      <c r="FC3" s="75"/>
      <c r="FD3" s="75"/>
      <c r="FE3" s="75"/>
      <c r="FF3" s="75"/>
      <c r="FG3" s="75"/>
      <c r="FH3" s="75"/>
      <c r="FI3" s="75"/>
      <c r="FJ3" s="75"/>
      <c r="FK3" s="75"/>
      <c r="FL3" s="75"/>
      <c r="FM3" s="75"/>
      <c r="FN3" s="75"/>
      <c r="FO3" s="75"/>
      <c r="FP3" s="75"/>
      <c r="FQ3" s="75"/>
      <c r="FR3" s="75"/>
      <c r="FS3" s="75"/>
      <c r="FT3" s="75"/>
      <c r="FU3" s="75"/>
      <c r="FV3" s="75"/>
      <c r="FW3" s="75"/>
      <c r="FX3" s="75"/>
      <c r="FY3" s="75"/>
      <c r="FZ3" s="75"/>
      <c r="GA3" s="75"/>
      <c r="GB3" s="75"/>
      <c r="GC3" s="75"/>
      <c r="GD3" s="75"/>
      <c r="GE3" s="75"/>
      <c r="GF3" s="75"/>
      <c r="GG3" s="75"/>
      <c r="GH3" s="75"/>
      <c r="GI3" s="75"/>
      <c r="GJ3" s="75"/>
      <c r="GK3" s="75"/>
      <c r="GL3" s="75"/>
      <c r="GM3" s="75"/>
      <c r="GN3" s="75"/>
      <c r="GO3" s="75"/>
      <c r="GP3" s="75"/>
      <c r="GQ3" s="75"/>
      <c r="GR3" s="75"/>
      <c r="GS3" s="75"/>
      <c r="GT3" s="75"/>
      <c r="GU3" s="75"/>
      <c r="GV3" s="75"/>
      <c r="GW3" s="75"/>
      <c r="GX3" s="75"/>
      <c r="GY3" s="75"/>
      <c r="GZ3" s="75"/>
      <c r="HA3" s="75"/>
      <c r="HB3" s="75"/>
      <c r="HC3" s="75"/>
      <c r="HD3" s="75"/>
      <c r="HE3" s="75"/>
      <c r="HF3" s="75"/>
      <c r="HG3" s="75"/>
      <c r="HH3" s="75"/>
      <c r="HI3" s="75"/>
      <c r="HJ3" s="75"/>
      <c r="HK3" s="75"/>
      <c r="HL3" s="75"/>
      <c r="HM3" s="75"/>
      <c r="HN3" s="75"/>
      <c r="HO3" s="75"/>
      <c r="HP3" s="75"/>
      <c r="HQ3" s="75"/>
      <c r="HR3" s="75"/>
      <c r="HS3" s="75"/>
      <c r="HT3" s="75"/>
      <c r="HU3" s="75"/>
      <c r="HV3" s="75"/>
      <c r="HW3" s="75"/>
      <c r="HX3" s="75"/>
      <c r="HY3" s="75"/>
      <c r="HZ3" s="75"/>
      <c r="IA3" s="75"/>
      <c r="IB3" s="75"/>
      <c r="IC3" s="75"/>
      <c r="ID3" s="75"/>
      <c r="IE3" s="75"/>
      <c r="IF3" s="75"/>
      <c r="IG3" s="75"/>
      <c r="IH3" s="75"/>
      <c r="II3" s="75"/>
      <c r="IJ3" s="75"/>
      <c r="IK3" s="75"/>
      <c r="IL3" s="75"/>
      <c r="IM3" s="75"/>
      <c r="IN3" s="75"/>
      <c r="IO3" s="75"/>
      <c r="IP3" s="75"/>
      <c r="IQ3" s="75"/>
      <c r="IR3" s="75"/>
      <c r="IS3" s="75"/>
      <c r="IT3" s="75"/>
      <c r="IU3" s="75"/>
      <c r="IV3" s="75"/>
      <c r="IW3" s="75"/>
      <c r="IX3" s="75"/>
      <c r="IY3" s="75"/>
      <c r="IZ3" s="75"/>
      <c r="JA3" s="75"/>
      <c r="JB3" s="75"/>
      <c r="JC3" s="75"/>
      <c r="JD3" s="75"/>
      <c r="JE3" s="75"/>
      <c r="JF3" s="75"/>
      <c r="JG3" s="75"/>
      <c r="JH3" s="75"/>
      <c r="JI3" s="75"/>
      <c r="JJ3" s="75"/>
      <c r="JK3" s="75"/>
      <c r="JL3" s="75"/>
      <c r="JM3" s="75"/>
      <c r="JN3" s="75"/>
      <c r="JO3" s="75"/>
      <c r="JP3" s="75"/>
      <c r="JQ3" s="75"/>
      <c r="JR3" s="75"/>
      <c r="JS3" s="75"/>
      <c r="JT3" s="75"/>
      <c r="JU3" s="75"/>
      <c r="JV3" s="75"/>
      <c r="JW3" s="75"/>
      <c r="JX3" s="75"/>
      <c r="JY3" s="75"/>
      <c r="JZ3" s="75"/>
      <c r="KA3" s="75"/>
      <c r="KB3" s="75"/>
      <c r="KC3" s="75"/>
      <c r="KD3" s="75"/>
      <c r="KE3" s="75"/>
      <c r="KF3" s="75"/>
      <c r="KG3" s="75"/>
      <c r="KH3" s="75"/>
      <c r="KI3" s="75"/>
      <c r="KJ3" s="75"/>
      <c r="KK3" s="75"/>
      <c r="KL3" s="75"/>
      <c r="KM3" s="75"/>
      <c r="KN3" s="75"/>
      <c r="KO3" s="75"/>
      <c r="KP3" s="75"/>
      <c r="KQ3" s="75"/>
      <c r="KR3" s="75"/>
      <c r="KS3" s="75"/>
      <c r="KT3" s="75"/>
      <c r="KU3" s="75"/>
      <c r="KV3" s="75"/>
      <c r="KW3" s="75"/>
      <c r="KX3" s="75"/>
      <c r="KY3" s="75"/>
      <c r="KZ3" s="75"/>
      <c r="LA3" s="75"/>
      <c r="LB3" s="75"/>
      <c r="LC3" s="75"/>
      <c r="LD3" s="75"/>
      <c r="LE3" s="75"/>
      <c r="LF3" s="75"/>
      <c r="LG3" s="75"/>
      <c r="LH3" s="75"/>
      <c r="LI3" s="75"/>
      <c r="LJ3" s="75"/>
      <c r="LK3" s="75"/>
      <c r="LL3" s="75"/>
      <c r="LM3" s="75"/>
      <c r="LN3" s="75"/>
      <c r="LO3" s="75"/>
      <c r="LP3" s="75"/>
      <c r="LQ3" s="75"/>
      <c r="LR3" s="75"/>
      <c r="LS3" s="75"/>
      <c r="LT3" s="75"/>
      <c r="LU3" s="75"/>
      <c r="LV3" s="75"/>
      <c r="LW3" s="75"/>
      <c r="LX3" s="75"/>
      <c r="LY3" s="75"/>
      <c r="LZ3" s="75"/>
      <c r="MA3" s="75"/>
      <c r="MB3" s="75"/>
      <c r="MC3" s="75"/>
      <c r="MD3" s="75"/>
      <c r="ME3" s="75"/>
      <c r="MF3" s="75"/>
      <c r="MG3" s="75"/>
      <c r="MH3" s="75"/>
      <c r="MI3" s="75"/>
      <c r="MJ3" s="75"/>
      <c r="MK3" s="75"/>
      <c r="ML3" s="75"/>
      <c r="MM3" s="75"/>
      <c r="MN3" s="75"/>
      <c r="MO3" s="75"/>
      <c r="MP3" s="75"/>
      <c r="MQ3" s="75"/>
      <c r="MR3" s="75"/>
      <c r="MS3" s="75"/>
      <c r="MT3" s="75"/>
      <c r="MU3" s="75"/>
      <c r="MV3" s="75"/>
      <c r="MW3" s="75"/>
      <c r="MX3" s="75"/>
      <c r="MY3" s="75"/>
      <c r="MZ3" s="75"/>
      <c r="NA3" s="75"/>
      <c r="NB3" s="75"/>
      <c r="NC3" s="75"/>
      <c r="ND3" s="75"/>
      <c r="NE3" s="75"/>
      <c r="NF3" s="75"/>
      <c r="NG3" s="75"/>
      <c r="NH3" s="75"/>
      <c r="NI3" s="75"/>
      <c r="NJ3" s="75"/>
      <c r="NK3" s="75"/>
      <c r="NL3" s="75"/>
      <c r="NM3" s="75"/>
      <c r="NN3" s="75"/>
      <c r="NO3" s="75"/>
      <c r="NP3" s="75"/>
      <c r="NQ3" s="75"/>
      <c r="NR3" s="75"/>
      <c r="NS3" s="75"/>
      <c r="NT3" s="75"/>
      <c r="NU3" s="75"/>
      <c r="NV3" s="75"/>
      <c r="NW3" s="75"/>
      <c r="NX3" s="75"/>
      <c r="NY3" s="75"/>
      <c r="NZ3" s="75"/>
      <c r="OA3" s="75"/>
      <c r="OB3" s="75"/>
      <c r="OC3" s="75"/>
      <c r="OD3" s="75"/>
      <c r="OE3" s="75"/>
      <c r="OF3" s="75"/>
      <c r="OG3" s="75"/>
      <c r="OH3" s="75"/>
      <c r="OI3" s="75"/>
      <c r="OJ3" s="75"/>
      <c r="OK3" s="75"/>
      <c r="OL3" s="75"/>
      <c r="OM3" s="75"/>
      <c r="ON3" s="75"/>
      <c r="OO3" s="75"/>
      <c r="OP3" s="75"/>
      <c r="OQ3" s="75"/>
      <c r="OR3" s="75"/>
      <c r="OS3" s="75"/>
      <c r="OT3" s="75"/>
      <c r="OU3" s="75"/>
      <c r="OV3" s="75"/>
      <c r="OW3" s="75"/>
      <c r="OX3" s="75"/>
      <c r="OY3" s="75"/>
      <c r="OZ3" s="75"/>
      <c r="PA3" s="75"/>
      <c r="PB3" s="75"/>
      <c r="PC3" s="75"/>
      <c r="PD3" s="75"/>
      <c r="PE3" s="75"/>
      <c r="PF3" s="75"/>
      <c r="PG3" s="75"/>
      <c r="PH3" s="75"/>
      <c r="PI3" s="75"/>
      <c r="PJ3" s="75"/>
      <c r="PK3" s="75"/>
      <c r="PL3" s="75"/>
      <c r="PM3" s="75"/>
      <c r="PN3" s="75"/>
      <c r="PO3" s="75"/>
      <c r="PP3" s="75"/>
      <c r="PQ3" s="75"/>
      <c r="PR3" s="75"/>
      <c r="PS3" s="75"/>
      <c r="PT3" s="75"/>
      <c r="PU3" s="75"/>
      <c r="PV3" s="75"/>
      <c r="PW3" s="75"/>
      <c r="PX3" s="75"/>
      <c r="PY3" s="75"/>
      <c r="PZ3" s="75"/>
      <c r="QA3" s="75"/>
      <c r="QB3" s="75"/>
      <c r="QC3" s="75"/>
      <c r="QD3" s="75"/>
      <c r="QE3" s="75"/>
      <c r="QF3" s="75"/>
      <c r="QG3" s="75"/>
      <c r="QH3" s="75"/>
      <c r="QI3" s="75"/>
      <c r="QJ3" s="75"/>
      <c r="QK3" s="75"/>
      <c r="QL3" s="75"/>
      <c r="QM3" s="75"/>
      <c r="QN3" s="75"/>
      <c r="QO3" s="75"/>
      <c r="QP3" s="75"/>
      <c r="QQ3" s="75"/>
      <c r="QR3" s="75"/>
      <c r="QS3" s="75"/>
      <c r="QT3" s="75"/>
      <c r="QU3" s="75"/>
      <c r="QV3" s="75"/>
      <c r="QW3" s="75"/>
      <c r="QX3" s="75"/>
      <c r="QY3" s="75"/>
      <c r="QZ3" s="75"/>
      <c r="RA3" s="75"/>
      <c r="RB3" s="75"/>
      <c r="RC3" s="75"/>
      <c r="RD3" s="75"/>
      <c r="RE3" s="75"/>
      <c r="RF3" s="75"/>
      <c r="RG3" s="75"/>
      <c r="RH3" s="75"/>
      <c r="RI3" s="75"/>
      <c r="RJ3" s="75"/>
      <c r="RK3" s="75"/>
      <c r="RL3" s="75"/>
      <c r="RM3" s="75"/>
      <c r="RN3" s="75"/>
      <c r="RO3" s="75"/>
      <c r="RP3" s="75"/>
      <c r="RQ3" s="75"/>
      <c r="RR3" s="75"/>
      <c r="RS3" s="75"/>
      <c r="RT3" s="75"/>
      <c r="RU3" s="75"/>
      <c r="RV3" s="75"/>
      <c r="RW3" s="75"/>
      <c r="RX3" s="75"/>
      <c r="RY3" s="75"/>
      <c r="RZ3" s="75"/>
      <c r="SA3" s="75"/>
      <c r="SB3" s="75"/>
      <c r="SC3" s="75"/>
      <c r="SD3" s="75"/>
      <c r="SE3" s="75"/>
      <c r="SF3" s="75"/>
      <c r="SG3" s="75"/>
      <c r="SH3" s="75"/>
      <c r="SI3" s="75"/>
      <c r="SJ3" s="75"/>
      <c r="SK3" s="75"/>
      <c r="SL3" s="75"/>
      <c r="SM3" s="75"/>
      <c r="SN3" s="75"/>
      <c r="SO3" s="75"/>
      <c r="SP3" s="75"/>
      <c r="SQ3" s="75"/>
      <c r="SR3" s="75"/>
      <c r="SS3" s="75"/>
      <c r="ST3" s="75"/>
      <c r="SU3" s="75"/>
      <c r="SV3" s="75"/>
      <c r="SW3" s="75"/>
      <c r="SX3" s="75"/>
      <c r="SY3" s="75"/>
      <c r="SZ3" s="75"/>
      <c r="TA3" s="75"/>
      <c r="TB3" s="75"/>
      <c r="TC3" s="75"/>
      <c r="TD3" s="75"/>
      <c r="TE3" s="75"/>
      <c r="TF3" s="75"/>
      <c r="TG3" s="75"/>
      <c r="TH3" s="75"/>
      <c r="TI3" s="75"/>
      <c r="TJ3" s="75"/>
      <c r="TK3" s="75"/>
      <c r="TL3" s="75"/>
      <c r="TM3" s="75"/>
      <c r="TN3" s="75"/>
      <c r="TO3" s="75"/>
      <c r="TP3" s="75"/>
      <c r="TQ3" s="75"/>
      <c r="TR3" s="75"/>
      <c r="TS3" s="75"/>
      <c r="TT3" s="75"/>
      <c r="TU3" s="75"/>
      <c r="TV3" s="75"/>
      <c r="TW3" s="75"/>
      <c r="TX3" s="75"/>
      <c r="TY3" s="75"/>
      <c r="TZ3" s="75"/>
      <c r="UA3" s="75"/>
      <c r="UB3" s="75"/>
      <c r="UC3" s="75"/>
      <c r="UD3" s="75"/>
      <c r="UE3" s="75"/>
      <c r="UF3" s="75"/>
      <c r="UG3" s="75"/>
      <c r="UH3" s="75"/>
      <c r="UI3" s="75"/>
      <c r="UJ3" s="75"/>
      <c r="UK3" s="75"/>
      <c r="UL3" s="75"/>
      <c r="UM3" s="75"/>
      <c r="UN3" s="75"/>
      <c r="UO3" s="75"/>
      <c r="UP3" s="75"/>
      <c r="UQ3" s="75"/>
      <c r="UR3" s="75"/>
      <c r="US3" s="75"/>
      <c r="UT3" s="75"/>
      <c r="UU3" s="75"/>
      <c r="UV3" s="75"/>
      <c r="UW3" s="75"/>
      <c r="UX3" s="75"/>
      <c r="UY3" s="75"/>
      <c r="UZ3" s="75"/>
      <c r="VA3" s="75"/>
      <c r="VB3" s="75"/>
      <c r="VC3" s="75"/>
      <c r="VD3" s="75"/>
      <c r="VE3" s="75"/>
      <c r="VF3" s="75"/>
      <c r="VG3" s="75"/>
      <c r="VH3" s="75"/>
      <c r="VI3" s="75"/>
      <c r="VJ3" s="75"/>
      <c r="VK3" s="75"/>
      <c r="VL3" s="75"/>
      <c r="VM3" s="75"/>
      <c r="VN3" s="75"/>
      <c r="VO3" s="75"/>
      <c r="VP3" s="75"/>
      <c r="VQ3" s="75"/>
      <c r="VR3" s="75"/>
      <c r="VS3" s="75"/>
      <c r="VT3" s="75"/>
      <c r="VU3" s="75"/>
      <c r="VV3" s="75"/>
      <c r="VW3" s="75"/>
      <c r="VX3" s="75"/>
      <c r="VY3" s="75"/>
      <c r="VZ3" s="75"/>
      <c r="WA3" s="75"/>
      <c r="WB3" s="75"/>
      <c r="WC3" s="75"/>
      <c r="WD3" s="75"/>
      <c r="WE3" s="75"/>
      <c r="WF3" s="75"/>
      <c r="WG3" s="75"/>
      <c r="WH3" s="75"/>
      <c r="WI3" s="75"/>
      <c r="WJ3" s="75"/>
      <c r="WK3" s="75"/>
      <c r="WL3" s="75"/>
      <c r="WM3" s="75"/>
      <c r="WN3" s="75"/>
      <c r="WO3" s="75"/>
      <c r="WP3" s="75"/>
      <c r="WQ3" s="75"/>
      <c r="WR3" s="75"/>
      <c r="WS3" s="75"/>
      <c r="WT3" s="75"/>
      <c r="WU3" s="75"/>
      <c r="WV3" s="75"/>
      <c r="WW3" s="75"/>
      <c r="WX3" s="75"/>
      <c r="WY3" s="75"/>
      <c r="WZ3" s="75"/>
      <c r="XA3" s="75"/>
      <c r="XB3" s="75"/>
      <c r="XC3" s="75"/>
      <c r="XD3" s="75"/>
      <c r="XE3" s="75"/>
      <c r="XF3" s="75"/>
      <c r="XG3" s="75"/>
      <c r="XH3" s="75"/>
      <c r="XI3" s="75"/>
      <c r="XJ3" s="75"/>
      <c r="XK3" s="75"/>
      <c r="XL3" s="75"/>
      <c r="XM3" s="75"/>
      <c r="XN3" s="75"/>
      <c r="XO3" s="75"/>
      <c r="XP3" s="75"/>
      <c r="XQ3" s="75"/>
      <c r="XR3" s="75"/>
      <c r="XS3" s="75"/>
      <c r="XT3" s="75"/>
      <c r="XU3" s="75"/>
      <c r="XV3" s="75"/>
      <c r="XW3" s="75"/>
      <c r="XX3" s="75"/>
      <c r="XY3" s="75"/>
      <c r="XZ3" s="75"/>
      <c r="YA3" s="75"/>
      <c r="YB3" s="75"/>
      <c r="YC3" s="75"/>
      <c r="YD3" s="75"/>
      <c r="YE3" s="75"/>
      <c r="YF3" s="75"/>
      <c r="YG3" s="75"/>
      <c r="YH3" s="75"/>
      <c r="YI3" s="75"/>
      <c r="YJ3" s="75"/>
      <c r="YK3" s="75"/>
      <c r="YL3" s="75"/>
      <c r="YM3" s="75"/>
      <c r="YN3" s="75"/>
      <c r="YO3" s="75"/>
      <c r="YP3" s="75"/>
      <c r="YQ3" s="75"/>
      <c r="YR3" s="75"/>
      <c r="YS3" s="75"/>
      <c r="YT3" s="75"/>
      <c r="YU3" s="75"/>
      <c r="YV3" s="75"/>
      <c r="YW3" s="75"/>
      <c r="YX3" s="75"/>
      <c r="YY3" s="75"/>
      <c r="YZ3" s="75"/>
      <c r="ZA3" s="75"/>
      <c r="ZB3" s="75"/>
      <c r="ZC3" s="75"/>
      <c r="ZD3" s="75"/>
      <c r="ZE3" s="75"/>
      <c r="ZF3" s="75"/>
      <c r="ZG3" s="75"/>
      <c r="ZH3" s="75"/>
      <c r="ZI3" s="75"/>
      <c r="ZJ3" s="75"/>
      <c r="ZK3" s="75"/>
      <c r="ZL3" s="75"/>
      <c r="ZM3" s="75"/>
      <c r="ZN3" s="75"/>
      <c r="ZO3" s="75"/>
      <c r="ZP3" s="75"/>
      <c r="ZQ3" s="75"/>
      <c r="ZR3" s="75"/>
      <c r="ZS3" s="75"/>
      <c r="ZT3" s="75"/>
      <c r="ZU3" s="75"/>
      <c r="ZV3" s="75"/>
      <c r="ZW3" s="75"/>
      <c r="ZX3" s="75"/>
      <c r="ZY3" s="75"/>
      <c r="ZZ3" s="75"/>
      <c r="AAA3" s="75"/>
      <c r="AAB3" s="75"/>
      <c r="AAC3" s="75"/>
      <c r="AAD3" s="75"/>
      <c r="AAE3" s="75"/>
      <c r="AAF3" s="75"/>
      <c r="AAG3" s="75"/>
      <c r="AAH3" s="75"/>
      <c r="AAI3" s="75"/>
      <c r="AAJ3" s="75"/>
      <c r="AAK3" s="75"/>
      <c r="AAL3" s="75"/>
      <c r="AAM3" s="75"/>
      <c r="AAN3" s="75"/>
      <c r="AAO3" s="75"/>
      <c r="AAP3" s="75"/>
      <c r="AAQ3" s="75"/>
      <c r="AAR3" s="75"/>
      <c r="AAS3" s="75"/>
      <c r="AAT3" s="75"/>
      <c r="AAU3" s="75"/>
      <c r="AAV3" s="75"/>
      <c r="AAW3" s="75"/>
      <c r="AAX3" s="75"/>
      <c r="AAY3" s="75"/>
      <c r="AAZ3" s="75"/>
      <c r="ABA3" s="75"/>
      <c r="ABB3" s="75"/>
      <c r="ABC3" s="75"/>
      <c r="ABD3" s="75"/>
      <c r="ABE3" s="75"/>
      <c r="ABF3" s="75"/>
      <c r="ABG3" s="75"/>
      <c r="ABH3" s="75"/>
      <c r="ABI3" s="75"/>
      <c r="ABJ3" s="75"/>
      <c r="ABK3" s="75"/>
      <c r="ABL3" s="75"/>
      <c r="ABM3" s="75"/>
      <c r="ABN3" s="75"/>
      <c r="ABO3" s="75"/>
      <c r="ABP3" s="75"/>
      <c r="ABQ3" s="75"/>
      <c r="ABR3" s="75"/>
      <c r="ABS3" s="75"/>
      <c r="ABT3" s="75"/>
      <c r="ABU3" s="75"/>
      <c r="ABV3" s="75"/>
      <c r="ABW3" s="75"/>
      <c r="ABX3" s="75"/>
      <c r="ABY3" s="75"/>
      <c r="ABZ3" s="75"/>
      <c r="ACA3" s="75"/>
      <c r="ACB3" s="75"/>
      <c r="ACC3" s="75"/>
      <c r="ACD3" s="75"/>
      <c r="ACE3" s="75"/>
      <c r="ACF3" s="75"/>
      <c r="ACG3" s="75"/>
      <c r="ACH3" s="75"/>
      <c r="ACI3" s="75"/>
      <c r="ACJ3" s="75"/>
      <c r="ACK3" s="75"/>
      <c r="ACL3" s="75"/>
      <c r="ACM3" s="75"/>
      <c r="ACN3" s="75"/>
      <c r="ACO3" s="75"/>
      <c r="ACP3" s="75"/>
      <c r="ACQ3" s="75"/>
      <c r="ACR3" s="75"/>
      <c r="ACS3" s="75"/>
      <c r="ACT3" s="75"/>
      <c r="ACU3" s="75"/>
      <c r="ACV3" s="75"/>
      <c r="ACW3" s="75"/>
      <c r="ACX3" s="75"/>
      <c r="ACY3" s="75"/>
      <c r="ACZ3" s="75"/>
      <c r="ADA3" s="75"/>
      <c r="ADB3" s="75"/>
      <c r="ADC3" s="75"/>
      <c r="ADD3" s="75"/>
      <c r="ADE3" s="75"/>
      <c r="ADF3" s="75"/>
      <c r="ADG3" s="75"/>
      <c r="ADH3" s="75"/>
      <c r="ADI3" s="75"/>
      <c r="ADJ3" s="75"/>
      <c r="ADK3" s="75"/>
      <c r="ADL3" s="75"/>
      <c r="ADM3" s="75"/>
      <c r="ADN3" s="75"/>
      <c r="ADO3" s="75"/>
      <c r="ADP3" s="75"/>
      <c r="ADQ3" s="75"/>
      <c r="ADR3" s="75"/>
      <c r="ADS3" s="75"/>
      <c r="ADT3" s="75"/>
      <c r="ADU3" s="75"/>
      <c r="ADV3" s="75"/>
      <c r="ADW3" s="75"/>
      <c r="ADX3" s="75"/>
      <c r="ADY3" s="75"/>
      <c r="ADZ3" s="75"/>
      <c r="AEA3" s="75"/>
      <c r="AEB3" s="75"/>
      <c r="AEC3" s="75"/>
      <c r="AED3" s="75"/>
      <c r="AEE3" s="75"/>
      <c r="AEF3" s="75"/>
      <c r="AEG3" s="75"/>
      <c r="AEH3" s="75"/>
      <c r="AEI3" s="75"/>
      <c r="AEJ3" s="75"/>
      <c r="AEK3" s="75"/>
      <c r="AEL3" s="75"/>
      <c r="AEM3" s="75"/>
      <c r="AEN3" s="75"/>
      <c r="AEO3" s="75"/>
      <c r="AEP3" s="75"/>
      <c r="AEQ3" s="75"/>
      <c r="AER3" s="75"/>
      <c r="AES3" s="75"/>
      <c r="AET3" s="75"/>
      <c r="AEU3" s="75"/>
      <c r="AEV3" s="75"/>
      <c r="AEW3" s="75"/>
      <c r="AEX3" s="75"/>
      <c r="AEY3" s="75"/>
      <c r="AEZ3" s="75"/>
      <c r="AFA3" s="75"/>
      <c r="AFB3" s="75"/>
      <c r="AFC3" s="75"/>
      <c r="AFD3" s="75"/>
      <c r="AFE3" s="75"/>
      <c r="AFF3" s="75"/>
      <c r="AFG3" s="75"/>
      <c r="AFH3" s="75"/>
      <c r="AFI3" s="75"/>
      <c r="AFJ3" s="75"/>
      <c r="AFK3" s="75"/>
      <c r="AFL3" s="75"/>
      <c r="AFM3" s="75"/>
      <c r="AFN3" s="75"/>
      <c r="AFO3" s="75"/>
      <c r="AFP3" s="75"/>
      <c r="AFQ3" s="75"/>
      <c r="AFR3" s="75"/>
      <c r="AFS3" s="75"/>
      <c r="AFT3" s="75"/>
      <c r="AFU3" s="75"/>
      <c r="AFV3" s="75"/>
      <c r="AFW3" s="75"/>
      <c r="AFX3" s="75"/>
      <c r="AFY3" s="75"/>
      <c r="AFZ3" s="75"/>
      <c r="AGA3" s="75"/>
      <c r="AGB3" s="75"/>
      <c r="AGC3" s="75"/>
      <c r="AGD3" s="75"/>
      <c r="AGE3" s="75"/>
      <c r="AGF3" s="75"/>
      <c r="AGG3" s="75"/>
      <c r="AGH3" s="75"/>
      <c r="AGI3" s="75"/>
      <c r="AGJ3" s="75"/>
      <c r="AGK3" s="75"/>
      <c r="AGL3" s="75"/>
      <c r="AGM3" s="75"/>
      <c r="AGN3" s="75"/>
      <c r="AGO3" s="75"/>
      <c r="AGP3" s="75"/>
      <c r="AGQ3" s="75"/>
      <c r="AGR3" s="75"/>
      <c r="AGS3" s="75"/>
      <c r="AGT3" s="75"/>
      <c r="AGU3" s="75"/>
      <c r="AGV3" s="75"/>
      <c r="AGW3" s="75"/>
      <c r="AGX3" s="75"/>
      <c r="AGY3" s="75"/>
      <c r="AGZ3" s="75"/>
      <c r="AHA3" s="75"/>
      <c r="AHB3" s="75"/>
      <c r="AHC3" s="75"/>
      <c r="AHD3" s="75"/>
      <c r="AHE3" s="75"/>
      <c r="AHF3" s="75"/>
      <c r="AHG3" s="75"/>
      <c r="AHH3" s="75"/>
      <c r="AHI3" s="75"/>
      <c r="AHJ3" s="75"/>
      <c r="AHK3" s="75"/>
      <c r="AHL3" s="75"/>
      <c r="AHM3" s="75"/>
      <c r="AHN3" s="75"/>
      <c r="AHO3" s="75"/>
      <c r="AHP3" s="75"/>
      <c r="AHQ3" s="75"/>
      <c r="AHR3" s="75"/>
      <c r="AHS3" s="75"/>
      <c r="AHT3" s="75"/>
      <c r="AHU3" s="75"/>
      <c r="AHV3" s="75"/>
      <c r="AHW3" s="75"/>
      <c r="AHX3" s="75"/>
      <c r="AHY3" s="75"/>
      <c r="AHZ3" s="75"/>
      <c r="AIA3" s="75"/>
      <c r="AIB3" s="75"/>
      <c r="AIC3" s="75"/>
      <c r="AID3" s="75"/>
      <c r="AIE3" s="75"/>
      <c r="AIF3" s="75"/>
      <c r="AIG3" s="75"/>
      <c r="AIH3" s="75"/>
      <c r="AII3" s="75"/>
      <c r="AIJ3" s="75"/>
      <c r="AIK3" s="75"/>
      <c r="AIL3" s="75"/>
      <c r="AIM3" s="75"/>
      <c r="AIN3" s="75"/>
      <c r="AIO3" s="75"/>
      <c r="AIP3" s="75"/>
      <c r="AIQ3" s="75"/>
      <c r="AIR3" s="75"/>
      <c r="AIS3" s="75"/>
      <c r="AIT3" s="75"/>
      <c r="AIU3" s="75"/>
      <c r="AIV3" s="75"/>
      <c r="AIW3" s="75"/>
      <c r="AIX3" s="75"/>
      <c r="AIY3" s="75"/>
      <c r="AIZ3" s="75"/>
      <c r="AJA3" s="75"/>
      <c r="AJB3" s="75"/>
      <c r="AJC3" s="75"/>
      <c r="AJD3" s="75"/>
      <c r="AJE3" s="75"/>
      <c r="AJF3" s="75"/>
      <c r="AJG3" s="75"/>
      <c r="AJH3" s="75"/>
      <c r="AJI3" s="75"/>
      <c r="AJJ3" s="75"/>
      <c r="AJK3" s="75"/>
      <c r="AJL3" s="75"/>
      <c r="AJM3" s="75"/>
      <c r="AJN3" s="75"/>
      <c r="AJO3" s="75"/>
      <c r="AJP3" s="75"/>
      <c r="AJQ3" s="75"/>
      <c r="AJR3" s="75"/>
      <c r="AJS3" s="75"/>
      <c r="AJT3" s="75"/>
      <c r="AJU3" s="75"/>
      <c r="AJV3" s="75"/>
      <c r="AJW3" s="75"/>
      <c r="AJX3" s="75"/>
      <c r="AJY3" s="75"/>
      <c r="AJZ3" s="75"/>
      <c r="AKA3" s="75"/>
      <c r="AKB3" s="75"/>
      <c r="AKC3" s="75"/>
      <c r="AKD3" s="75"/>
      <c r="AKE3" s="75"/>
      <c r="AKF3" s="75"/>
      <c r="AKG3" s="75"/>
      <c r="AKH3" s="75"/>
      <c r="AKI3" s="75"/>
      <c r="AKJ3" s="75"/>
      <c r="AKK3" s="75"/>
      <c r="AKL3" s="75"/>
      <c r="AKM3" s="75"/>
      <c r="AKN3" s="75"/>
      <c r="AKO3" s="75"/>
      <c r="AKP3" s="75"/>
      <c r="AKQ3" s="75"/>
      <c r="AKR3" s="75"/>
      <c r="AKS3" s="75"/>
      <c r="AKT3" s="75"/>
      <c r="AKU3" s="75"/>
      <c r="AKV3" s="75"/>
      <c r="AKW3" s="75"/>
      <c r="AKX3" s="75"/>
      <c r="AKY3" s="75"/>
      <c r="AKZ3" s="75"/>
      <c r="ALA3" s="75"/>
      <c r="ALB3" s="75"/>
      <c r="ALC3" s="75"/>
      <c r="ALD3" s="75"/>
      <c r="ALE3" s="75"/>
      <c r="ALF3" s="75"/>
      <c r="ALG3" s="75"/>
      <c r="ALH3" s="75"/>
      <c r="ALI3" s="75"/>
      <c r="ALJ3" s="75"/>
      <c r="ALK3" s="75"/>
      <c r="ALL3" s="75"/>
      <c r="ALM3" s="75"/>
      <c r="ALN3" s="75"/>
      <c r="ALO3" s="75"/>
      <c r="ALP3" s="75"/>
      <c r="ALQ3" s="75"/>
      <c r="ALR3" s="75"/>
      <c r="ALS3" s="75"/>
      <c r="ALT3" s="75"/>
      <c r="ALU3" s="75"/>
      <c r="ALV3" s="75"/>
      <c r="ALW3" s="75"/>
      <c r="ALX3" s="75"/>
      <c r="ALY3" s="75"/>
      <c r="ALZ3" s="75"/>
      <c r="AMA3" s="75"/>
      <c r="AMB3" s="75"/>
      <c r="AMC3" s="75"/>
      <c r="AMD3" s="75"/>
      <c r="AME3" s="75"/>
      <c r="AMF3" s="75"/>
      <c r="AMG3" s="75"/>
      <c r="AMH3" s="75"/>
      <c r="AMI3" s="75"/>
      <c r="AMJ3" s="75"/>
      <c r="AMK3" s="75"/>
      <c r="AML3" s="75"/>
      <c r="AMM3" s="75"/>
      <c r="AMN3" s="75"/>
      <c r="AMO3" s="75"/>
      <c r="AMP3" s="75"/>
      <c r="AMQ3" s="75"/>
      <c r="AMR3" s="75"/>
      <c r="AMS3" s="75"/>
      <c r="AMT3" s="75"/>
      <c r="AMU3" s="75"/>
      <c r="AMV3" s="75"/>
      <c r="AMW3" s="75"/>
      <c r="AMX3" s="75"/>
      <c r="AMY3" s="75"/>
      <c r="AMZ3" s="75"/>
      <c r="ANA3" s="75"/>
      <c r="ANB3" s="75"/>
      <c r="ANC3" s="75"/>
      <c r="AND3" s="75"/>
      <c r="ANE3" s="75"/>
      <c r="ANF3" s="75"/>
      <c r="ANG3" s="75"/>
      <c r="ANH3" s="75"/>
      <c r="ANI3" s="75"/>
      <c r="ANJ3" s="75"/>
      <c r="ANK3" s="75"/>
      <c r="ANL3" s="75"/>
      <c r="ANM3" s="75"/>
      <c r="ANN3" s="75"/>
      <c r="ANO3" s="75"/>
      <c r="ANP3" s="75"/>
      <c r="ANQ3" s="75"/>
      <c r="ANR3" s="75"/>
      <c r="ANS3" s="75"/>
      <c r="ANT3" s="75"/>
      <c r="ANU3" s="75"/>
      <c r="ANV3" s="75"/>
      <c r="ANW3" s="75"/>
      <c r="ANX3" s="75"/>
      <c r="ANY3" s="75"/>
      <c r="ANZ3" s="75"/>
      <c r="AOA3" s="75"/>
      <c r="AOB3" s="75"/>
      <c r="AOC3" s="75"/>
      <c r="AOD3" s="75"/>
      <c r="AOE3" s="75"/>
      <c r="AOF3" s="75"/>
      <c r="AOG3" s="75"/>
      <c r="AOH3" s="75"/>
      <c r="AOI3" s="75"/>
      <c r="AOJ3" s="75"/>
      <c r="AOK3" s="75"/>
      <c r="AOL3" s="75"/>
      <c r="AOM3" s="75"/>
      <c r="AON3" s="75"/>
      <c r="AOO3" s="75"/>
      <c r="AOP3" s="75"/>
      <c r="AOQ3" s="75"/>
      <c r="AOR3" s="75"/>
      <c r="AOS3" s="75"/>
      <c r="AOT3" s="75"/>
      <c r="AOU3" s="75"/>
      <c r="AOV3" s="75"/>
      <c r="AOW3" s="75"/>
      <c r="AOX3" s="75"/>
      <c r="AOY3" s="75"/>
      <c r="AOZ3" s="75"/>
      <c r="APA3" s="75"/>
      <c r="APB3" s="75"/>
      <c r="APC3" s="75"/>
      <c r="APD3" s="75"/>
      <c r="APE3" s="75"/>
      <c r="APF3" s="75"/>
      <c r="APG3" s="75"/>
      <c r="APH3" s="75"/>
      <c r="API3" s="75"/>
      <c r="APJ3" s="75"/>
      <c r="APK3" s="75"/>
      <c r="APL3" s="75"/>
      <c r="APM3" s="75"/>
      <c r="APN3" s="75"/>
      <c r="APO3" s="75"/>
      <c r="APP3" s="75"/>
      <c r="APQ3" s="75"/>
      <c r="APR3" s="75"/>
      <c r="APS3" s="75"/>
      <c r="APT3" s="75"/>
      <c r="APU3" s="75"/>
      <c r="APV3" s="75"/>
      <c r="APW3" s="75"/>
      <c r="APX3" s="75"/>
      <c r="APY3" s="75"/>
      <c r="APZ3" s="75"/>
      <c r="AQA3" s="75"/>
      <c r="AQB3" s="75"/>
      <c r="AQC3" s="75"/>
      <c r="AQD3" s="75"/>
      <c r="AQE3" s="75"/>
      <c r="AQF3" s="75"/>
      <c r="AQG3" s="75"/>
      <c r="AQH3" s="75"/>
      <c r="AQI3" s="75"/>
      <c r="AQJ3" s="75"/>
      <c r="AQK3" s="75"/>
      <c r="AQL3" s="75"/>
      <c r="AQM3" s="75"/>
      <c r="AQN3" s="75"/>
      <c r="AQO3" s="75"/>
      <c r="AQP3" s="75"/>
      <c r="AQQ3" s="75"/>
      <c r="AQR3" s="75"/>
      <c r="AQS3" s="75"/>
      <c r="AQT3" s="75"/>
      <c r="AQU3" s="75"/>
      <c r="AQV3" s="75"/>
      <c r="AQW3" s="75"/>
      <c r="AQX3" s="75"/>
      <c r="AQY3" s="75"/>
      <c r="AQZ3" s="75"/>
      <c r="ARA3" s="75"/>
      <c r="ARB3" s="75"/>
      <c r="ARC3" s="75"/>
      <c r="ARD3" s="75"/>
      <c r="ARE3" s="75"/>
      <c r="ARF3" s="75"/>
      <c r="ARG3" s="75"/>
      <c r="ARH3" s="75"/>
      <c r="ARI3" s="75"/>
      <c r="ARJ3" s="75"/>
      <c r="ARK3" s="75"/>
      <c r="ARL3" s="75"/>
      <c r="ARM3" s="75"/>
      <c r="ARN3" s="75"/>
      <c r="ARO3" s="75"/>
      <c r="ARP3" s="75"/>
      <c r="ARQ3" s="75"/>
      <c r="ARR3" s="75"/>
      <c r="ARS3" s="75"/>
      <c r="ART3" s="75"/>
      <c r="ARU3" s="75"/>
      <c r="ARV3" s="75"/>
      <c r="ARW3" s="75"/>
      <c r="ARX3" s="75"/>
      <c r="ARY3" s="75"/>
      <c r="ARZ3" s="75"/>
      <c r="ASA3" s="75"/>
      <c r="ASB3" s="75"/>
      <c r="ASC3" s="75"/>
      <c r="ASD3" s="75"/>
      <c r="ASE3" s="75"/>
      <c r="ASF3" s="75"/>
      <c r="ASG3" s="75"/>
      <c r="ASH3" s="75"/>
      <c r="ASI3" s="75"/>
      <c r="ASJ3" s="75"/>
      <c r="ASK3" s="75"/>
      <c r="ASL3" s="75"/>
      <c r="ASM3" s="75"/>
      <c r="ASN3" s="75"/>
      <c r="ASO3" s="75"/>
      <c r="ASP3" s="75"/>
      <c r="ASQ3" s="75"/>
      <c r="ASR3" s="75"/>
      <c r="ASS3" s="75"/>
      <c r="AST3" s="75"/>
      <c r="ASU3" s="75"/>
      <c r="ASV3" s="75"/>
      <c r="ASW3" s="75"/>
      <c r="ASX3" s="75"/>
      <c r="ASY3" s="75"/>
      <c r="ASZ3" s="75"/>
      <c r="ATA3" s="75"/>
      <c r="ATB3" s="75"/>
      <c r="ATC3" s="75"/>
      <c r="ATD3" s="75"/>
      <c r="ATE3" s="75"/>
      <c r="ATF3" s="75"/>
      <c r="ATG3" s="75"/>
      <c r="ATH3" s="75"/>
      <c r="ATI3" s="75"/>
      <c r="ATJ3" s="75"/>
      <c r="ATK3" s="75"/>
      <c r="ATL3" s="75"/>
      <c r="ATM3" s="75"/>
      <c r="ATN3" s="75"/>
      <c r="ATO3" s="75"/>
      <c r="ATP3" s="75"/>
      <c r="ATQ3" s="75"/>
      <c r="ATR3" s="75"/>
      <c r="ATS3" s="75"/>
      <c r="ATT3" s="75"/>
      <c r="ATU3" s="75"/>
      <c r="ATV3" s="75"/>
      <c r="ATW3" s="75"/>
      <c r="ATX3" s="75"/>
      <c r="ATY3" s="75"/>
      <c r="ATZ3" s="75"/>
      <c r="AUA3" s="75"/>
      <c r="AUB3" s="75"/>
      <c r="AUC3" s="75"/>
      <c r="AUD3" s="75"/>
      <c r="AUE3" s="75"/>
      <c r="AUF3" s="75"/>
      <c r="AUG3" s="75"/>
      <c r="AUH3" s="75"/>
      <c r="AUI3" s="75"/>
      <c r="AUJ3" s="75"/>
      <c r="AUK3" s="75"/>
      <c r="AUL3" s="75"/>
      <c r="AUM3" s="75"/>
      <c r="AUN3" s="75"/>
      <c r="AUO3" s="75"/>
      <c r="AUP3" s="75"/>
      <c r="AUQ3" s="75"/>
      <c r="AUR3" s="75"/>
      <c r="AUS3" s="75"/>
      <c r="AUT3" s="75"/>
      <c r="AUU3" s="75"/>
      <c r="AUV3" s="75"/>
      <c r="AUW3" s="75"/>
      <c r="AUX3" s="75"/>
      <c r="AUY3" s="75"/>
      <c r="AUZ3" s="75"/>
      <c r="AVA3" s="75"/>
      <c r="AVB3" s="75"/>
      <c r="AVC3" s="75"/>
      <c r="AVD3" s="75"/>
      <c r="AVE3" s="75"/>
      <c r="AVF3" s="75"/>
      <c r="AVG3" s="75"/>
      <c r="AVH3" s="75"/>
      <c r="AVI3" s="75"/>
      <c r="AVJ3" s="75"/>
      <c r="AVK3" s="75"/>
      <c r="AVL3" s="75"/>
      <c r="AVM3" s="75"/>
      <c r="AVN3" s="75"/>
      <c r="AVO3" s="75"/>
      <c r="AVP3" s="75"/>
      <c r="AVQ3" s="75"/>
      <c r="AVR3" s="75"/>
      <c r="AVS3" s="75"/>
      <c r="AVT3" s="75"/>
      <c r="AVU3" s="75"/>
      <c r="AVV3" s="75"/>
      <c r="AVW3" s="75"/>
      <c r="AVX3" s="75"/>
      <c r="AVY3" s="75"/>
      <c r="AVZ3" s="75"/>
      <c r="AWA3" s="75"/>
      <c r="AWB3" s="75"/>
      <c r="AWC3" s="75"/>
      <c r="AWD3" s="75"/>
      <c r="AWE3" s="75"/>
      <c r="AWF3" s="75"/>
      <c r="AWG3" s="75"/>
      <c r="AWH3" s="75"/>
      <c r="AWI3" s="75"/>
      <c r="AWJ3" s="75"/>
      <c r="AWK3" s="75"/>
      <c r="AWL3" s="75"/>
      <c r="AWM3" s="75"/>
      <c r="AWN3" s="75"/>
      <c r="AWO3" s="75"/>
      <c r="AWP3" s="75"/>
      <c r="AWQ3" s="75"/>
      <c r="AWR3" s="75"/>
      <c r="AWS3" s="75"/>
      <c r="AWT3" s="75"/>
      <c r="AWU3" s="75"/>
      <c r="AWV3" s="75"/>
      <c r="AWW3" s="75"/>
      <c r="AWX3" s="75"/>
      <c r="AWY3" s="75"/>
      <c r="AWZ3" s="75"/>
      <c r="AXA3" s="75"/>
      <c r="AXB3" s="75"/>
      <c r="AXC3" s="75"/>
      <c r="AXD3" s="75"/>
      <c r="AXE3" s="75"/>
      <c r="AXF3" s="75"/>
      <c r="AXG3" s="75"/>
      <c r="AXH3" s="75"/>
      <c r="AXI3" s="75"/>
      <c r="AXJ3" s="75"/>
      <c r="AXK3" s="75"/>
      <c r="AXL3" s="75"/>
      <c r="AXM3" s="75"/>
      <c r="AXN3" s="75"/>
      <c r="AXO3" s="75"/>
      <c r="AXP3" s="75"/>
      <c r="AXQ3" s="75"/>
      <c r="AXR3" s="75"/>
      <c r="AXS3" s="75"/>
      <c r="AXT3" s="75"/>
      <c r="AXU3" s="75"/>
      <c r="AXV3" s="75"/>
      <c r="AXW3" s="75"/>
      <c r="AXX3" s="75"/>
      <c r="AXY3" s="75"/>
      <c r="AXZ3" s="75"/>
      <c r="AYA3" s="75"/>
      <c r="AYB3" s="75"/>
      <c r="AYC3" s="75"/>
      <c r="AYD3" s="75"/>
      <c r="AYE3" s="75"/>
      <c r="AYF3" s="75"/>
      <c r="AYG3" s="75"/>
      <c r="AYH3" s="75"/>
      <c r="AYI3" s="75"/>
      <c r="AYJ3" s="75"/>
      <c r="AYK3" s="75"/>
      <c r="AYL3" s="75"/>
      <c r="AYM3" s="75"/>
      <c r="AYN3" s="75"/>
      <c r="AYO3" s="75"/>
      <c r="AYP3" s="75"/>
      <c r="AYQ3" s="75"/>
      <c r="AYR3" s="75"/>
      <c r="AYS3" s="75"/>
      <c r="AYT3" s="75"/>
      <c r="AYU3" s="75"/>
      <c r="AYV3" s="75"/>
      <c r="AYW3" s="75"/>
      <c r="AYX3" s="75"/>
      <c r="AYY3" s="75"/>
      <c r="AYZ3" s="75"/>
      <c r="AZA3" s="75"/>
      <c r="AZB3" s="75"/>
      <c r="AZC3" s="75"/>
      <c r="AZD3" s="75"/>
      <c r="AZE3" s="75"/>
      <c r="AZF3" s="75"/>
      <c r="AZG3" s="75"/>
      <c r="AZH3" s="75"/>
      <c r="AZI3" s="75"/>
      <c r="AZJ3" s="75"/>
      <c r="AZK3" s="75"/>
      <c r="AZL3" s="75"/>
      <c r="AZM3" s="75"/>
      <c r="AZN3" s="75"/>
      <c r="AZO3" s="75"/>
      <c r="AZP3" s="75"/>
      <c r="AZQ3" s="75"/>
      <c r="AZR3" s="75"/>
      <c r="AZS3" s="75"/>
      <c r="AZT3" s="75"/>
      <c r="AZU3" s="75"/>
      <c r="AZV3" s="75"/>
      <c r="AZW3" s="75"/>
      <c r="AZX3" s="75"/>
      <c r="AZY3" s="75"/>
      <c r="AZZ3" s="75"/>
      <c r="BAA3" s="75"/>
      <c r="BAB3" s="75"/>
      <c r="BAC3" s="75"/>
      <c r="BAD3" s="75"/>
      <c r="BAE3" s="75"/>
      <c r="BAF3" s="75"/>
      <c r="BAG3" s="75"/>
      <c r="BAH3" s="75"/>
      <c r="BAI3" s="75"/>
      <c r="BAJ3" s="75"/>
      <c r="BAK3" s="75"/>
      <c r="BAL3" s="75"/>
      <c r="BAM3" s="75"/>
      <c r="BAN3" s="75"/>
      <c r="BAO3" s="75"/>
      <c r="BAP3" s="75"/>
      <c r="BAQ3" s="75"/>
      <c r="BAR3" s="75"/>
      <c r="BAS3" s="75"/>
      <c r="BAT3" s="75"/>
      <c r="BAU3" s="75"/>
      <c r="BAV3" s="75"/>
      <c r="BAW3" s="75"/>
      <c r="BAX3" s="75"/>
      <c r="BAY3" s="75"/>
      <c r="BAZ3" s="75"/>
      <c r="BBA3" s="75"/>
      <c r="BBB3" s="75"/>
      <c r="BBC3" s="75"/>
      <c r="BBD3" s="75"/>
      <c r="BBE3" s="75"/>
      <c r="BBF3" s="75"/>
      <c r="BBG3" s="75"/>
      <c r="BBH3" s="75"/>
      <c r="BBI3" s="75"/>
      <c r="BBJ3" s="75"/>
      <c r="BBK3" s="75"/>
      <c r="BBL3" s="75"/>
      <c r="BBM3" s="75"/>
      <c r="BBN3" s="75"/>
      <c r="BBO3" s="75"/>
      <c r="BBP3" s="75"/>
      <c r="BBQ3" s="75"/>
      <c r="BBR3" s="75"/>
      <c r="BBS3" s="75"/>
      <c r="BBT3" s="75"/>
      <c r="BBU3" s="75"/>
      <c r="BBV3" s="75"/>
      <c r="BBW3" s="75"/>
      <c r="BBX3" s="75"/>
      <c r="BBY3" s="75"/>
      <c r="BBZ3" s="75"/>
      <c r="BCA3" s="75"/>
      <c r="BCB3" s="75"/>
      <c r="BCC3" s="75"/>
      <c r="BCD3" s="75"/>
      <c r="BCE3" s="75"/>
      <c r="BCF3" s="75"/>
      <c r="BCG3" s="75"/>
      <c r="BCH3" s="75"/>
      <c r="BCI3" s="75"/>
      <c r="BCJ3" s="75"/>
      <c r="BCK3" s="75"/>
      <c r="BCL3" s="75"/>
      <c r="BCM3" s="75"/>
      <c r="BCN3" s="75"/>
      <c r="BCO3" s="75"/>
      <c r="BCP3" s="75"/>
      <c r="BCQ3" s="75"/>
      <c r="BCR3" s="75"/>
      <c r="BCS3" s="75"/>
      <c r="BCT3" s="75"/>
      <c r="BCU3" s="75"/>
      <c r="BCV3" s="75"/>
      <c r="BCW3" s="75"/>
      <c r="BCX3" s="75"/>
      <c r="BCY3" s="75"/>
      <c r="BCZ3" s="75"/>
      <c r="BDA3" s="75"/>
      <c r="BDB3" s="75"/>
      <c r="BDC3" s="75"/>
      <c r="BDD3" s="75"/>
      <c r="BDE3" s="75"/>
      <c r="BDF3" s="75"/>
      <c r="BDG3" s="75"/>
      <c r="BDH3" s="75"/>
      <c r="BDI3" s="75"/>
      <c r="BDJ3" s="75"/>
      <c r="BDK3" s="75"/>
      <c r="BDL3" s="75"/>
      <c r="BDM3" s="75"/>
      <c r="BDN3" s="75"/>
      <c r="BDO3" s="75"/>
      <c r="BDP3" s="75"/>
      <c r="BDQ3" s="75"/>
      <c r="BDR3" s="75"/>
      <c r="BDS3" s="75"/>
      <c r="BDT3" s="75"/>
      <c r="BDU3" s="75"/>
      <c r="BDV3" s="75"/>
      <c r="BDW3" s="75"/>
      <c r="BDX3" s="75"/>
      <c r="BDY3" s="75"/>
      <c r="BDZ3" s="75"/>
      <c r="BEA3" s="75"/>
      <c r="BEB3" s="75"/>
      <c r="BEC3" s="75"/>
      <c r="BED3" s="75"/>
      <c r="BEE3" s="75"/>
      <c r="BEF3" s="75"/>
      <c r="BEG3" s="75"/>
      <c r="BEH3" s="75"/>
      <c r="BEI3" s="75"/>
      <c r="BEJ3" s="75"/>
      <c r="BEK3" s="75"/>
      <c r="BEL3" s="75"/>
      <c r="BEM3" s="75"/>
      <c r="BEN3" s="75"/>
      <c r="BEO3" s="75"/>
      <c r="BEP3" s="75"/>
      <c r="BEQ3" s="75"/>
      <c r="BER3" s="75"/>
      <c r="BES3" s="75"/>
      <c r="BET3" s="75"/>
      <c r="BEU3" s="75"/>
      <c r="BEV3" s="75"/>
      <c r="BEW3" s="75"/>
      <c r="BEX3" s="75"/>
      <c r="BEY3" s="75"/>
      <c r="BEZ3" s="75"/>
      <c r="BFA3" s="75"/>
      <c r="BFB3" s="75"/>
      <c r="BFC3" s="75"/>
      <c r="BFD3" s="75"/>
      <c r="BFE3" s="75"/>
      <c r="BFF3" s="75"/>
      <c r="BFG3" s="75"/>
      <c r="BFH3" s="75"/>
      <c r="BFI3" s="75"/>
      <c r="BFJ3" s="75"/>
      <c r="BFK3" s="75"/>
      <c r="BFL3" s="75"/>
      <c r="BFM3" s="75"/>
      <c r="BFN3" s="75"/>
      <c r="BFO3" s="75"/>
      <c r="BFP3" s="75"/>
      <c r="BFQ3" s="75"/>
      <c r="BFR3" s="75"/>
      <c r="BFS3" s="75"/>
      <c r="BFT3" s="75"/>
      <c r="BFU3" s="75"/>
      <c r="BFV3" s="75"/>
      <c r="BFW3" s="75"/>
      <c r="BFX3" s="75"/>
      <c r="BFY3" s="75"/>
      <c r="BFZ3" s="75"/>
      <c r="BGA3" s="75"/>
      <c r="BGB3" s="75"/>
      <c r="BGC3" s="75"/>
      <c r="BGD3" s="75"/>
      <c r="BGE3" s="75"/>
      <c r="BGF3" s="75"/>
      <c r="BGG3" s="75"/>
      <c r="BGH3" s="75"/>
      <c r="BGI3" s="75"/>
      <c r="BGJ3" s="75"/>
      <c r="BGK3" s="75"/>
      <c r="BGL3" s="75"/>
      <c r="BGM3" s="75"/>
      <c r="BGN3" s="75"/>
      <c r="BGO3" s="75"/>
      <c r="BGP3" s="75"/>
      <c r="BGQ3" s="75"/>
      <c r="BGR3" s="75"/>
      <c r="BGS3" s="75"/>
      <c r="BGT3" s="75"/>
      <c r="BGU3" s="75"/>
      <c r="BGV3" s="75"/>
      <c r="BGW3" s="75"/>
      <c r="BGX3" s="75"/>
      <c r="BGY3" s="75"/>
      <c r="BGZ3" s="75"/>
      <c r="BHA3" s="75"/>
      <c r="BHB3" s="75"/>
      <c r="BHC3" s="75"/>
      <c r="BHD3" s="75"/>
      <c r="BHE3" s="75"/>
      <c r="BHF3" s="75"/>
      <c r="BHG3" s="75"/>
      <c r="BHH3" s="75"/>
      <c r="BHI3" s="75"/>
      <c r="BHJ3" s="75"/>
      <c r="BHK3" s="75"/>
      <c r="BHL3" s="75"/>
      <c r="BHM3" s="75"/>
      <c r="BHN3" s="75"/>
      <c r="BHO3" s="75"/>
      <c r="BHP3" s="75"/>
      <c r="BHQ3" s="75"/>
      <c r="BHR3" s="75"/>
      <c r="BHS3" s="75"/>
      <c r="BHT3" s="75"/>
      <c r="BHU3" s="75"/>
      <c r="BHV3" s="75"/>
      <c r="BHW3" s="75"/>
      <c r="BHX3" s="75"/>
      <c r="BHY3" s="75"/>
      <c r="BHZ3" s="75"/>
      <c r="BIA3" s="75"/>
      <c r="BIB3" s="75"/>
      <c r="BIC3" s="75"/>
      <c r="BID3" s="75"/>
      <c r="BIE3" s="75"/>
      <c r="BIF3" s="75"/>
      <c r="BIG3" s="75"/>
      <c r="BIH3" s="75"/>
      <c r="BII3" s="75"/>
      <c r="BIJ3" s="75"/>
      <c r="BIK3" s="75"/>
      <c r="BIL3" s="75"/>
      <c r="BIM3" s="75"/>
      <c r="BIN3" s="75"/>
      <c r="BIO3" s="75"/>
      <c r="BIP3" s="75"/>
      <c r="BIQ3" s="75"/>
      <c r="BIR3" s="75"/>
      <c r="BIS3" s="75"/>
      <c r="BIT3" s="75"/>
      <c r="BIU3" s="75"/>
      <c r="BIV3" s="75"/>
      <c r="BIW3" s="75"/>
      <c r="BIX3" s="75"/>
      <c r="BIY3" s="75"/>
      <c r="BIZ3" s="75"/>
      <c r="BJA3" s="75"/>
      <c r="BJB3" s="75"/>
      <c r="BJC3" s="75"/>
      <c r="BJD3" s="75"/>
      <c r="BJE3" s="75"/>
      <c r="BJF3" s="75"/>
      <c r="BJG3" s="75"/>
      <c r="BJH3" s="75"/>
      <c r="BJI3" s="75"/>
      <c r="BJJ3" s="75"/>
      <c r="BJK3" s="75"/>
      <c r="BJL3" s="75"/>
      <c r="BJM3" s="75"/>
      <c r="BJN3" s="75"/>
      <c r="BJO3" s="75"/>
      <c r="BJP3" s="75"/>
      <c r="BJQ3" s="75"/>
      <c r="BJR3" s="75"/>
      <c r="BJS3" s="75"/>
      <c r="BJT3" s="75"/>
      <c r="BJU3" s="75"/>
      <c r="BJV3" s="75"/>
      <c r="BJW3" s="75"/>
      <c r="BJX3" s="75"/>
      <c r="BJY3" s="75"/>
      <c r="BJZ3" s="75"/>
      <c r="BKA3" s="75"/>
      <c r="BKB3" s="75"/>
      <c r="BKC3" s="75"/>
      <c r="BKD3" s="75"/>
      <c r="BKE3" s="75"/>
      <c r="BKF3" s="75"/>
      <c r="BKG3" s="75"/>
      <c r="BKH3" s="75"/>
      <c r="BKI3" s="75"/>
      <c r="BKJ3" s="75"/>
      <c r="BKK3" s="75"/>
      <c r="BKL3" s="75"/>
      <c r="BKM3" s="75"/>
      <c r="BKN3" s="75"/>
      <c r="BKO3" s="75"/>
      <c r="BKP3" s="75"/>
      <c r="BKQ3" s="75"/>
      <c r="BKR3" s="75"/>
      <c r="BKS3" s="75"/>
      <c r="BKT3" s="75"/>
      <c r="BKU3" s="75"/>
      <c r="BKV3" s="75"/>
      <c r="BKW3" s="75"/>
      <c r="BKX3" s="75"/>
      <c r="BKY3" s="75"/>
      <c r="BKZ3" s="75"/>
      <c r="BLA3" s="75"/>
      <c r="BLB3" s="75"/>
      <c r="BLC3" s="75"/>
      <c r="BLD3" s="75"/>
      <c r="BLE3" s="75"/>
      <c r="BLF3" s="75"/>
      <c r="BLG3" s="75"/>
      <c r="BLH3" s="75"/>
      <c r="BLI3" s="75"/>
      <c r="BLJ3" s="75"/>
      <c r="BLK3" s="75"/>
      <c r="BLL3" s="75"/>
      <c r="BLM3" s="75"/>
      <c r="BLN3" s="75"/>
      <c r="BLO3" s="75"/>
      <c r="BLP3" s="75"/>
      <c r="BLQ3" s="75"/>
      <c r="BLR3" s="75"/>
      <c r="BLS3" s="75"/>
      <c r="BLT3" s="75"/>
      <c r="BLU3" s="75"/>
      <c r="BLV3" s="75"/>
      <c r="BLW3" s="75"/>
      <c r="BLX3" s="75"/>
      <c r="BLY3" s="75"/>
      <c r="BLZ3" s="75"/>
      <c r="BMA3" s="75"/>
      <c r="BMB3" s="75"/>
      <c r="BMC3" s="75"/>
      <c r="BMD3" s="75"/>
      <c r="BME3" s="75"/>
      <c r="BMF3" s="75"/>
      <c r="BMG3" s="75"/>
      <c r="BMH3" s="75"/>
      <c r="BMI3" s="75"/>
      <c r="BMJ3" s="75"/>
      <c r="BMK3" s="75"/>
      <c r="BML3" s="75"/>
      <c r="BMM3" s="75"/>
      <c r="BMN3" s="75"/>
      <c r="BMO3" s="75"/>
      <c r="BMP3" s="75"/>
      <c r="BMQ3" s="75"/>
      <c r="BMR3" s="75"/>
      <c r="BMS3" s="75"/>
      <c r="BMT3" s="75"/>
      <c r="BMU3" s="75"/>
      <c r="BMV3" s="75"/>
      <c r="BMW3" s="75"/>
      <c r="BMX3" s="75"/>
      <c r="BMY3" s="75"/>
      <c r="BMZ3" s="75"/>
      <c r="BNA3" s="75"/>
      <c r="BNB3" s="75"/>
      <c r="BNC3" s="75"/>
      <c r="BND3" s="75"/>
      <c r="BNE3" s="75"/>
      <c r="BNF3" s="75"/>
      <c r="BNG3" s="75"/>
      <c r="BNH3" s="75"/>
      <c r="BNI3" s="75"/>
      <c r="BNJ3" s="75"/>
      <c r="BNK3" s="75"/>
      <c r="BNL3" s="75"/>
      <c r="BNM3" s="75"/>
      <c r="BNN3" s="75"/>
      <c r="BNO3" s="75"/>
      <c r="BNP3" s="75"/>
      <c r="BNQ3" s="75"/>
      <c r="BNR3" s="75"/>
      <c r="BNS3" s="75"/>
      <c r="BNT3" s="75"/>
      <c r="BNU3" s="75"/>
      <c r="BNV3" s="75"/>
      <c r="BNW3" s="75"/>
      <c r="BNX3" s="75"/>
      <c r="BNY3" s="75"/>
      <c r="BNZ3" s="75"/>
      <c r="BOA3" s="75"/>
      <c r="BOB3" s="75"/>
      <c r="BOC3" s="75"/>
      <c r="BOD3" s="75"/>
      <c r="BOE3" s="75"/>
      <c r="BOF3" s="75"/>
      <c r="BOG3" s="75"/>
      <c r="BOH3" s="75"/>
      <c r="BOI3" s="75"/>
      <c r="BOJ3" s="75"/>
      <c r="BOK3" s="75"/>
      <c r="BOL3" s="75"/>
      <c r="BOM3" s="75"/>
      <c r="BON3" s="75"/>
      <c r="BOO3" s="75"/>
      <c r="BOP3" s="75"/>
      <c r="BOQ3" s="75"/>
      <c r="BOR3" s="75"/>
      <c r="BOS3" s="75"/>
      <c r="BOT3" s="75"/>
      <c r="BOU3" s="75"/>
      <c r="BOV3" s="75"/>
      <c r="BOW3" s="75"/>
      <c r="BOX3" s="75"/>
      <c r="BOY3" s="75"/>
      <c r="BOZ3" s="75"/>
      <c r="BPA3" s="75"/>
      <c r="BPB3" s="75"/>
      <c r="BPC3" s="75"/>
      <c r="BPD3" s="75"/>
      <c r="BPE3" s="75"/>
      <c r="BPF3" s="75"/>
      <c r="BPG3" s="75"/>
      <c r="BPH3" s="75"/>
      <c r="BPI3" s="75"/>
      <c r="BPJ3" s="75"/>
      <c r="BPK3" s="75"/>
      <c r="BPL3" s="75"/>
      <c r="BPM3" s="75"/>
      <c r="BPN3" s="75"/>
      <c r="BPO3" s="75"/>
      <c r="BPP3" s="75"/>
      <c r="BPQ3" s="75"/>
      <c r="BPR3" s="75"/>
      <c r="BPS3" s="75"/>
      <c r="BPT3" s="75"/>
      <c r="BPU3" s="75"/>
      <c r="BPV3" s="75"/>
      <c r="BPW3" s="75"/>
      <c r="BPX3" s="75"/>
      <c r="BPY3" s="75"/>
      <c r="BPZ3" s="75"/>
      <c r="BQA3" s="75"/>
      <c r="BQB3" s="75"/>
      <c r="BQC3" s="75"/>
      <c r="BQD3" s="75"/>
      <c r="BQE3" s="75"/>
      <c r="BQF3" s="75"/>
      <c r="BQG3" s="75"/>
      <c r="BQH3" s="75"/>
      <c r="BQI3" s="75"/>
      <c r="BQJ3" s="75"/>
      <c r="BQK3" s="75"/>
      <c r="BQL3" s="75"/>
      <c r="BQM3" s="75"/>
      <c r="BQN3" s="75"/>
      <c r="BQO3" s="75"/>
      <c r="BQP3" s="75"/>
      <c r="BQQ3" s="75"/>
      <c r="BQR3" s="75"/>
      <c r="BQS3" s="75"/>
      <c r="BQT3" s="75"/>
      <c r="BQU3" s="75"/>
      <c r="BQV3" s="75"/>
      <c r="BQW3" s="75"/>
      <c r="BQX3" s="75"/>
      <c r="BQY3" s="75"/>
      <c r="BQZ3" s="75"/>
      <c r="BRA3" s="75"/>
      <c r="BRB3" s="75"/>
      <c r="BRC3" s="75"/>
      <c r="BRD3" s="75"/>
      <c r="BRE3" s="75"/>
      <c r="BRF3" s="75"/>
      <c r="BRG3" s="75"/>
      <c r="BRH3" s="75"/>
      <c r="BRI3" s="75"/>
      <c r="BRJ3" s="75"/>
      <c r="BRK3" s="75"/>
      <c r="BRL3" s="75"/>
      <c r="BRM3" s="75"/>
      <c r="BRN3" s="75"/>
      <c r="BRO3" s="75"/>
      <c r="BRP3" s="75"/>
      <c r="BRQ3" s="75"/>
      <c r="BRR3" s="75"/>
      <c r="BRS3" s="75"/>
      <c r="BRT3" s="75"/>
      <c r="BRU3" s="75"/>
      <c r="BRV3" s="75"/>
      <c r="BRW3" s="75"/>
      <c r="BRX3" s="75"/>
      <c r="BRY3" s="75"/>
      <c r="BRZ3" s="75"/>
      <c r="BSA3" s="75"/>
      <c r="BSB3" s="75"/>
      <c r="BSC3" s="75"/>
      <c r="BSD3" s="75"/>
      <c r="BSE3" s="75"/>
      <c r="BSF3" s="75"/>
      <c r="BSG3" s="75"/>
      <c r="BSH3" s="75"/>
      <c r="BSI3" s="75"/>
      <c r="BSJ3" s="75"/>
      <c r="BSK3" s="75"/>
      <c r="BSL3" s="75"/>
      <c r="BSM3" s="75"/>
      <c r="BSN3" s="75"/>
      <c r="BSO3" s="75"/>
      <c r="BSP3" s="75"/>
      <c r="BSQ3" s="75"/>
      <c r="BSR3" s="75"/>
      <c r="BSS3" s="75"/>
      <c r="BST3" s="75"/>
      <c r="BSU3" s="75"/>
      <c r="BSV3" s="75"/>
      <c r="BSW3" s="75"/>
      <c r="BSX3" s="75"/>
      <c r="BSY3" s="75"/>
      <c r="BSZ3" s="75"/>
      <c r="BTA3" s="75"/>
      <c r="BTB3" s="75"/>
      <c r="BTC3" s="75"/>
      <c r="BTD3" s="75"/>
      <c r="BTE3" s="75"/>
      <c r="BTF3" s="75"/>
      <c r="BTG3" s="75"/>
      <c r="BTH3" s="75"/>
      <c r="BTI3" s="75"/>
      <c r="BTJ3" s="75"/>
      <c r="BTK3" s="75"/>
      <c r="BTL3" s="75"/>
      <c r="BTM3" s="75"/>
      <c r="BTN3" s="75"/>
      <c r="BTO3" s="75"/>
      <c r="BTP3" s="75"/>
      <c r="BTQ3" s="75"/>
      <c r="BTR3" s="75"/>
      <c r="BTS3" s="75"/>
      <c r="BTT3" s="75"/>
      <c r="BTU3" s="75"/>
      <c r="BTV3" s="75"/>
      <c r="BTW3" s="75"/>
      <c r="BTX3" s="75"/>
      <c r="BTY3" s="75"/>
      <c r="BTZ3" s="75"/>
      <c r="BUA3" s="75"/>
      <c r="BUB3" s="75"/>
      <c r="BUC3" s="75"/>
      <c r="BUD3" s="75"/>
      <c r="BUE3" s="75"/>
      <c r="BUF3" s="75"/>
      <c r="BUG3" s="75"/>
      <c r="BUH3" s="75"/>
      <c r="BUI3" s="75"/>
      <c r="BUJ3" s="75"/>
      <c r="BUK3" s="75"/>
      <c r="BUL3" s="75"/>
      <c r="BUM3" s="75"/>
      <c r="BUN3" s="75"/>
      <c r="BUO3" s="75"/>
      <c r="BUP3" s="75"/>
      <c r="BUQ3" s="75"/>
      <c r="BUR3" s="75"/>
      <c r="BUS3" s="75"/>
      <c r="BUT3" s="75"/>
      <c r="BUU3" s="75"/>
      <c r="BUV3" s="75"/>
      <c r="BUW3" s="75"/>
      <c r="BUX3" s="75"/>
      <c r="BUY3" s="75"/>
      <c r="BUZ3" s="75"/>
      <c r="BVA3" s="75"/>
      <c r="BVB3" s="75"/>
      <c r="BVC3" s="75"/>
      <c r="BVD3" s="75"/>
      <c r="BVE3" s="75"/>
      <c r="BVF3" s="75"/>
      <c r="BVG3" s="75"/>
      <c r="BVH3" s="75"/>
      <c r="BVI3" s="75"/>
      <c r="BVJ3" s="75"/>
      <c r="BVK3" s="75"/>
      <c r="BVL3" s="75"/>
      <c r="BVM3" s="75"/>
      <c r="BVN3" s="75"/>
      <c r="BVO3" s="75"/>
      <c r="BVP3" s="75"/>
      <c r="BVQ3" s="75"/>
      <c r="BVR3" s="75"/>
      <c r="BVS3" s="75"/>
      <c r="BVT3" s="75"/>
      <c r="BVU3" s="75"/>
      <c r="BVV3" s="75"/>
      <c r="BVW3" s="75"/>
      <c r="BVX3" s="75"/>
      <c r="BVY3" s="75"/>
      <c r="BVZ3" s="75"/>
      <c r="BWA3" s="75"/>
      <c r="BWB3" s="75"/>
      <c r="BWC3" s="75"/>
      <c r="BWD3" s="75"/>
      <c r="BWE3" s="75"/>
      <c r="BWF3" s="75"/>
      <c r="BWG3" s="75"/>
      <c r="BWH3" s="75"/>
      <c r="BWI3" s="75"/>
      <c r="BWJ3" s="75"/>
      <c r="BWK3" s="75"/>
      <c r="BWL3" s="75"/>
      <c r="BWM3" s="75"/>
      <c r="BWN3" s="75"/>
      <c r="BWO3" s="75"/>
      <c r="BWP3" s="75"/>
      <c r="BWQ3" s="75"/>
      <c r="BWR3" s="75"/>
      <c r="BWS3" s="75"/>
      <c r="BWT3" s="75"/>
      <c r="BWU3" s="75"/>
      <c r="BWV3" s="75"/>
      <c r="BWW3" s="75"/>
      <c r="BWX3" s="75"/>
      <c r="BWY3" s="75"/>
      <c r="BWZ3" s="75"/>
      <c r="BXA3" s="75"/>
      <c r="BXB3" s="75"/>
      <c r="BXC3" s="75"/>
      <c r="BXD3" s="75"/>
      <c r="BXE3" s="75"/>
      <c r="BXF3" s="75"/>
      <c r="BXG3" s="75"/>
      <c r="BXH3" s="75"/>
      <c r="BXI3" s="75"/>
      <c r="BXJ3" s="75"/>
      <c r="BXK3" s="75"/>
      <c r="BXL3" s="75"/>
      <c r="BXM3" s="75"/>
      <c r="BXN3" s="75"/>
      <c r="BXO3" s="75"/>
      <c r="BXP3" s="75"/>
      <c r="BXQ3" s="75"/>
      <c r="BXR3" s="75"/>
      <c r="BXS3" s="75"/>
      <c r="BXT3" s="75"/>
      <c r="BXU3" s="75"/>
      <c r="BXV3" s="75"/>
      <c r="BXW3" s="75"/>
      <c r="BXX3" s="75"/>
      <c r="BXY3" s="75"/>
      <c r="BXZ3" s="75"/>
      <c r="BYA3" s="75"/>
      <c r="BYB3" s="75"/>
      <c r="BYC3" s="75"/>
      <c r="BYD3" s="75"/>
      <c r="BYE3" s="75"/>
      <c r="BYF3" s="75"/>
      <c r="BYG3" s="75"/>
      <c r="BYH3" s="75"/>
      <c r="BYI3" s="75"/>
      <c r="BYJ3" s="75"/>
      <c r="BYK3" s="75"/>
      <c r="BYL3" s="75"/>
      <c r="BYM3" s="75"/>
      <c r="BYN3" s="75"/>
      <c r="BYO3" s="75"/>
      <c r="BYP3" s="75"/>
      <c r="BYQ3" s="75"/>
      <c r="BYR3" s="75"/>
      <c r="BYS3" s="75"/>
      <c r="BYT3" s="75"/>
      <c r="BYU3" s="75"/>
      <c r="BYV3" s="75"/>
      <c r="BYW3" s="75"/>
      <c r="BYX3" s="75"/>
      <c r="BYY3" s="75"/>
      <c r="BYZ3" s="75"/>
      <c r="BZA3" s="75"/>
      <c r="BZB3" s="75"/>
      <c r="BZC3" s="75"/>
      <c r="BZD3" s="75"/>
      <c r="BZE3" s="75"/>
      <c r="BZF3" s="75"/>
      <c r="BZG3" s="75"/>
      <c r="BZH3" s="75"/>
      <c r="BZI3" s="75"/>
      <c r="BZJ3" s="75"/>
      <c r="BZK3" s="75"/>
      <c r="BZL3" s="75"/>
      <c r="BZM3" s="75"/>
      <c r="BZN3" s="75"/>
      <c r="BZO3" s="75"/>
      <c r="BZP3" s="75"/>
      <c r="BZQ3" s="75"/>
      <c r="BZR3" s="75"/>
      <c r="BZS3" s="75"/>
      <c r="BZT3" s="75"/>
      <c r="BZU3" s="75"/>
      <c r="BZV3" s="75"/>
      <c r="BZW3" s="75"/>
      <c r="BZX3" s="75"/>
      <c r="BZY3" s="75"/>
      <c r="BZZ3" s="75"/>
      <c r="CAA3" s="75"/>
      <c r="CAB3" s="75"/>
      <c r="CAC3" s="75"/>
      <c r="CAD3" s="75"/>
      <c r="CAE3" s="75"/>
      <c r="CAF3" s="75"/>
      <c r="CAG3" s="75"/>
      <c r="CAH3" s="75"/>
      <c r="CAI3" s="75"/>
      <c r="CAJ3" s="75"/>
      <c r="CAK3" s="75"/>
      <c r="CAL3" s="75"/>
      <c r="CAM3" s="75"/>
      <c r="CAN3" s="75"/>
      <c r="CAO3" s="75"/>
      <c r="CAP3" s="75"/>
      <c r="CAQ3" s="75"/>
      <c r="CAR3" s="75"/>
      <c r="CAS3" s="75"/>
      <c r="CAT3" s="75"/>
      <c r="CAU3" s="75"/>
      <c r="CAV3" s="75"/>
      <c r="CAW3" s="75"/>
      <c r="CAX3" s="75"/>
      <c r="CAY3" s="75"/>
      <c r="CAZ3" s="75"/>
      <c r="CBA3" s="75"/>
      <c r="CBB3" s="75"/>
      <c r="CBC3" s="75"/>
      <c r="CBD3" s="75"/>
      <c r="CBE3" s="75"/>
      <c r="CBF3" s="75"/>
      <c r="CBG3" s="75"/>
      <c r="CBH3" s="75"/>
      <c r="CBI3" s="75"/>
      <c r="CBJ3" s="75"/>
      <c r="CBK3" s="75"/>
      <c r="CBL3" s="75"/>
      <c r="CBM3" s="75"/>
      <c r="CBN3" s="75"/>
      <c r="CBO3" s="75"/>
      <c r="CBP3" s="75"/>
      <c r="CBQ3" s="75"/>
      <c r="CBR3" s="75"/>
      <c r="CBS3" s="75"/>
      <c r="CBT3" s="75"/>
      <c r="CBU3" s="75"/>
      <c r="CBV3" s="75"/>
      <c r="CBW3" s="75"/>
      <c r="CBX3" s="75"/>
      <c r="CBY3" s="75"/>
      <c r="CBZ3" s="75"/>
      <c r="CCA3" s="75"/>
      <c r="CCB3" s="75"/>
      <c r="CCC3" s="75"/>
      <c r="CCD3" s="75"/>
      <c r="CCE3" s="75"/>
      <c r="CCF3" s="75"/>
      <c r="CCG3" s="75"/>
      <c r="CCH3" s="75"/>
      <c r="CCI3" s="75"/>
      <c r="CCJ3" s="75"/>
      <c r="CCK3" s="75"/>
      <c r="CCL3" s="75"/>
      <c r="CCM3" s="75"/>
      <c r="CCN3" s="75"/>
      <c r="CCO3" s="75"/>
      <c r="CCP3" s="75"/>
      <c r="CCQ3" s="75"/>
      <c r="CCR3" s="75"/>
      <c r="CCS3" s="75"/>
      <c r="CCT3" s="75"/>
      <c r="CCU3" s="75"/>
      <c r="CCV3" s="75"/>
      <c r="CCW3" s="75"/>
      <c r="CCX3" s="75"/>
      <c r="CCY3" s="75"/>
      <c r="CCZ3" s="75"/>
      <c r="CDA3" s="75"/>
      <c r="CDB3" s="75"/>
      <c r="CDC3" s="75"/>
      <c r="CDD3" s="75"/>
      <c r="CDE3" s="75"/>
      <c r="CDF3" s="75"/>
      <c r="CDG3" s="75"/>
      <c r="CDH3" s="75"/>
      <c r="CDI3" s="75"/>
      <c r="CDJ3" s="75"/>
      <c r="CDK3" s="75"/>
      <c r="CDL3" s="75"/>
      <c r="CDM3" s="75"/>
      <c r="CDN3" s="75"/>
      <c r="CDO3" s="75"/>
      <c r="CDP3" s="75"/>
      <c r="CDQ3" s="75"/>
      <c r="CDR3" s="75"/>
      <c r="CDS3" s="75"/>
      <c r="CDT3" s="75"/>
      <c r="CDU3" s="75"/>
      <c r="CDV3" s="75"/>
      <c r="CDW3" s="75"/>
      <c r="CDX3" s="75"/>
      <c r="CDY3" s="75"/>
      <c r="CDZ3" s="75"/>
      <c r="CEA3" s="75"/>
      <c r="CEB3" s="75"/>
      <c r="CEC3" s="75"/>
      <c r="CED3" s="75"/>
      <c r="CEE3" s="75"/>
      <c r="CEF3" s="75"/>
      <c r="CEG3" s="75"/>
      <c r="CEH3" s="75"/>
      <c r="CEI3" s="75"/>
      <c r="CEJ3" s="75"/>
      <c r="CEK3" s="75"/>
      <c r="CEL3" s="75"/>
      <c r="CEM3" s="75"/>
      <c r="CEN3" s="75"/>
      <c r="CEO3" s="75"/>
      <c r="CEP3" s="75"/>
      <c r="CEQ3" s="75"/>
      <c r="CER3" s="75"/>
      <c r="CES3" s="75"/>
      <c r="CET3" s="75"/>
      <c r="CEU3" s="75"/>
      <c r="CEV3" s="75"/>
      <c r="CEW3" s="75"/>
      <c r="CEX3" s="75"/>
      <c r="CEY3" s="75"/>
      <c r="CEZ3" s="75"/>
      <c r="CFA3" s="75"/>
      <c r="CFB3" s="75"/>
      <c r="CFC3" s="75"/>
      <c r="CFD3" s="75"/>
      <c r="CFE3" s="75"/>
      <c r="CFF3" s="75"/>
      <c r="CFG3" s="75"/>
      <c r="CFH3" s="75"/>
      <c r="CFI3" s="75"/>
      <c r="CFJ3" s="75"/>
      <c r="CFK3" s="75"/>
      <c r="CFL3" s="75"/>
      <c r="CFM3" s="75"/>
      <c r="CFN3" s="75"/>
      <c r="CFO3" s="75"/>
      <c r="CFP3" s="75"/>
      <c r="CFQ3" s="75"/>
      <c r="CFR3" s="75"/>
      <c r="CFS3" s="75"/>
      <c r="CFT3" s="75"/>
      <c r="CFU3" s="75"/>
      <c r="CFV3" s="75"/>
      <c r="CFW3" s="75"/>
      <c r="CFX3" s="75"/>
      <c r="CFY3" s="75"/>
      <c r="CFZ3" s="75"/>
      <c r="CGA3" s="75"/>
      <c r="CGB3" s="75"/>
      <c r="CGC3" s="75"/>
      <c r="CGD3" s="75"/>
      <c r="CGE3" s="75"/>
      <c r="CGF3" s="75"/>
      <c r="CGG3" s="75"/>
      <c r="CGH3" s="75"/>
      <c r="CGI3" s="75"/>
      <c r="CGJ3" s="75"/>
      <c r="CGK3" s="75"/>
      <c r="CGL3" s="75"/>
      <c r="CGM3" s="75"/>
      <c r="CGN3" s="75"/>
      <c r="CGO3" s="75"/>
      <c r="CGP3" s="75"/>
      <c r="CGQ3" s="75"/>
      <c r="CGR3" s="75"/>
      <c r="CGS3" s="75"/>
      <c r="CGT3" s="75"/>
      <c r="CGU3" s="75"/>
      <c r="CGV3" s="75"/>
      <c r="CGW3" s="75"/>
      <c r="CGX3" s="75"/>
      <c r="CGY3" s="75"/>
      <c r="CGZ3" s="75"/>
      <c r="CHA3" s="75"/>
      <c r="CHB3" s="75"/>
      <c r="CHC3" s="75"/>
      <c r="CHD3" s="75"/>
      <c r="CHE3" s="75"/>
      <c r="CHF3" s="75"/>
      <c r="CHG3" s="75"/>
      <c r="CHH3" s="75"/>
      <c r="CHI3" s="75"/>
      <c r="CHJ3" s="75"/>
      <c r="CHK3" s="75"/>
      <c r="CHL3" s="75"/>
      <c r="CHM3" s="75"/>
      <c r="CHN3" s="75"/>
      <c r="CHO3" s="75"/>
      <c r="CHP3" s="75"/>
      <c r="CHQ3" s="75"/>
      <c r="CHR3" s="75"/>
      <c r="CHS3" s="75"/>
      <c r="CHT3" s="75"/>
      <c r="CHU3" s="75"/>
      <c r="CHV3" s="75"/>
      <c r="CHW3" s="75"/>
      <c r="CHX3" s="75"/>
      <c r="CHY3" s="75"/>
      <c r="CHZ3" s="75"/>
      <c r="CIA3" s="75"/>
      <c r="CIB3" s="75"/>
      <c r="CIC3" s="75"/>
      <c r="CID3" s="75"/>
      <c r="CIE3" s="75"/>
      <c r="CIF3" s="75"/>
      <c r="CIG3" s="75"/>
      <c r="CIH3" s="75"/>
      <c r="CII3" s="75"/>
      <c r="CIJ3" s="75"/>
      <c r="CIK3" s="75"/>
      <c r="CIL3" s="75"/>
      <c r="CIM3" s="75"/>
      <c r="CIN3" s="75"/>
      <c r="CIO3" s="75"/>
      <c r="CIP3" s="75"/>
      <c r="CIQ3" s="75"/>
      <c r="CIR3" s="75"/>
      <c r="CIS3" s="75"/>
      <c r="CIT3" s="75"/>
      <c r="CIU3" s="75"/>
      <c r="CIV3" s="75"/>
      <c r="CIW3" s="75"/>
      <c r="CIX3" s="75"/>
      <c r="CIY3" s="75"/>
      <c r="CIZ3" s="75"/>
      <c r="CJA3" s="75"/>
      <c r="CJB3" s="75"/>
      <c r="CJC3" s="75"/>
      <c r="CJD3" s="75"/>
      <c r="CJE3" s="75"/>
      <c r="CJF3" s="75"/>
      <c r="CJG3" s="75"/>
      <c r="CJH3" s="75"/>
      <c r="CJI3" s="75"/>
      <c r="CJJ3" s="75"/>
      <c r="CJK3" s="75"/>
      <c r="CJL3" s="75"/>
      <c r="CJM3" s="75"/>
      <c r="CJN3" s="75"/>
      <c r="CJO3" s="75"/>
      <c r="CJP3" s="75"/>
      <c r="CJQ3" s="75"/>
      <c r="CJR3" s="75"/>
      <c r="CJS3" s="75"/>
      <c r="CJT3" s="75"/>
      <c r="CJU3" s="75"/>
      <c r="CJV3" s="75"/>
      <c r="CJW3" s="75"/>
      <c r="CJX3" s="75"/>
      <c r="CJY3" s="75"/>
      <c r="CJZ3" s="75"/>
      <c r="CKA3" s="75"/>
      <c r="CKB3" s="75"/>
      <c r="CKC3" s="75"/>
      <c r="CKD3" s="75"/>
      <c r="CKE3" s="75"/>
      <c r="CKF3" s="75"/>
      <c r="CKG3" s="75"/>
      <c r="CKH3" s="75"/>
      <c r="CKI3" s="75"/>
      <c r="CKJ3" s="75"/>
      <c r="CKK3" s="75"/>
      <c r="CKL3" s="75"/>
      <c r="CKM3" s="75"/>
      <c r="CKN3" s="75"/>
      <c r="CKO3" s="75"/>
      <c r="CKP3" s="75"/>
      <c r="CKQ3" s="75"/>
      <c r="CKR3" s="75"/>
      <c r="CKS3" s="75"/>
      <c r="CKT3" s="75"/>
      <c r="CKU3" s="75"/>
      <c r="CKV3" s="75"/>
      <c r="CKW3" s="75"/>
      <c r="CKX3" s="75"/>
      <c r="CKY3" s="75"/>
      <c r="CKZ3" s="75"/>
      <c r="CLA3" s="75"/>
      <c r="CLB3" s="75"/>
      <c r="CLC3" s="75"/>
      <c r="CLD3" s="75"/>
      <c r="CLE3" s="75"/>
      <c r="CLF3" s="75"/>
      <c r="CLG3" s="75"/>
      <c r="CLH3" s="75"/>
      <c r="CLI3" s="75"/>
      <c r="CLJ3" s="75"/>
      <c r="CLK3" s="75"/>
      <c r="CLL3" s="75"/>
      <c r="CLM3" s="75"/>
      <c r="CLN3" s="75"/>
      <c r="CLO3" s="75"/>
      <c r="CLP3" s="75"/>
      <c r="CLQ3" s="75"/>
      <c r="CLR3" s="75"/>
      <c r="CLS3" s="75"/>
      <c r="CLT3" s="75"/>
      <c r="CLU3" s="75"/>
      <c r="CLV3" s="75"/>
      <c r="CLW3" s="75"/>
      <c r="CLX3" s="75"/>
      <c r="CLY3" s="75"/>
      <c r="CLZ3" s="75"/>
      <c r="CMA3" s="75"/>
      <c r="CMB3" s="75"/>
      <c r="CMC3" s="75"/>
      <c r="CMD3" s="75"/>
      <c r="CME3" s="75"/>
      <c r="CMF3" s="75"/>
      <c r="CMG3" s="75"/>
      <c r="CMH3" s="75"/>
      <c r="CMI3" s="75"/>
      <c r="CMJ3" s="75"/>
      <c r="CMK3" s="75"/>
      <c r="CML3" s="75"/>
      <c r="CMM3" s="75"/>
      <c r="CMN3" s="75"/>
      <c r="CMO3" s="75"/>
      <c r="CMP3" s="75"/>
      <c r="CMQ3" s="75"/>
      <c r="CMR3" s="75"/>
      <c r="CMS3" s="75"/>
      <c r="CMT3" s="75"/>
      <c r="CMU3" s="75"/>
      <c r="CMV3" s="75"/>
      <c r="CMW3" s="75"/>
      <c r="CMX3" s="75"/>
      <c r="CMY3" s="75"/>
      <c r="CMZ3" s="75"/>
      <c r="CNA3" s="75"/>
      <c r="CNB3" s="75"/>
      <c r="CNC3" s="75"/>
      <c r="CND3" s="75"/>
      <c r="CNE3" s="75"/>
      <c r="CNF3" s="75"/>
      <c r="CNG3" s="75"/>
      <c r="CNH3" s="75"/>
      <c r="CNI3" s="75"/>
      <c r="CNJ3" s="75"/>
      <c r="CNK3" s="75"/>
      <c r="CNL3" s="75"/>
      <c r="CNM3" s="75"/>
      <c r="CNN3" s="75"/>
      <c r="CNO3" s="75"/>
      <c r="CNP3" s="75"/>
      <c r="CNQ3" s="75"/>
      <c r="CNR3" s="75"/>
      <c r="CNS3" s="75"/>
      <c r="CNT3" s="75"/>
      <c r="CNU3" s="75"/>
      <c r="CNV3" s="75"/>
      <c r="CNW3" s="75"/>
      <c r="CNX3" s="75"/>
      <c r="CNY3" s="75"/>
      <c r="CNZ3" s="75"/>
      <c r="COA3" s="75"/>
      <c r="COB3" s="75"/>
      <c r="COC3" s="75"/>
      <c r="COD3" s="75"/>
      <c r="COE3" s="75"/>
      <c r="COF3" s="75"/>
      <c r="COG3" s="75"/>
      <c r="COH3" s="75"/>
      <c r="COI3" s="75"/>
      <c r="COJ3" s="75"/>
      <c r="COK3" s="75"/>
      <c r="COL3" s="75"/>
      <c r="COM3" s="75"/>
      <c r="CON3" s="75"/>
      <c r="COO3" s="75"/>
      <c r="COP3" s="75"/>
      <c r="COQ3" s="75"/>
      <c r="COR3" s="75"/>
      <c r="COS3" s="75"/>
      <c r="COT3" s="75"/>
      <c r="COU3" s="75"/>
      <c r="COV3" s="75"/>
      <c r="COW3" s="75"/>
      <c r="COX3" s="75"/>
      <c r="COY3" s="75"/>
      <c r="COZ3" s="75"/>
      <c r="CPA3" s="75"/>
      <c r="CPB3" s="75"/>
      <c r="CPC3" s="75"/>
      <c r="CPD3" s="75"/>
      <c r="CPE3" s="75"/>
      <c r="CPF3" s="75"/>
      <c r="CPG3" s="75"/>
      <c r="CPH3" s="75"/>
      <c r="CPI3" s="75"/>
      <c r="CPJ3" s="75"/>
      <c r="CPK3" s="75"/>
      <c r="CPL3" s="75"/>
      <c r="CPM3" s="75"/>
      <c r="CPN3" s="75"/>
      <c r="CPO3" s="75"/>
      <c r="CPP3" s="75"/>
      <c r="CPQ3" s="75"/>
      <c r="CPR3" s="75"/>
      <c r="CPS3" s="75"/>
      <c r="CPT3" s="75"/>
      <c r="CPU3" s="75"/>
      <c r="CPV3" s="75"/>
      <c r="CPW3" s="75"/>
      <c r="CPX3" s="75"/>
      <c r="CPY3" s="75"/>
      <c r="CPZ3" s="75"/>
      <c r="CQA3" s="75"/>
      <c r="CQB3" s="75"/>
      <c r="CQC3" s="75"/>
      <c r="CQD3" s="75"/>
      <c r="CQE3" s="75"/>
      <c r="CQF3" s="75"/>
      <c r="CQG3" s="75"/>
      <c r="CQH3" s="75"/>
      <c r="CQI3" s="75"/>
      <c r="CQJ3" s="75"/>
      <c r="CQK3" s="75"/>
      <c r="CQL3" s="75"/>
      <c r="CQM3" s="75"/>
      <c r="CQN3" s="75"/>
      <c r="CQO3" s="75"/>
      <c r="CQP3" s="75"/>
      <c r="CQQ3" s="75"/>
      <c r="CQR3" s="75"/>
      <c r="CQS3" s="75"/>
      <c r="CQT3" s="75"/>
      <c r="CQU3" s="75"/>
      <c r="CQV3" s="75"/>
      <c r="CQW3" s="75"/>
      <c r="CQX3" s="75"/>
      <c r="CQY3" s="75"/>
      <c r="CQZ3" s="75"/>
      <c r="CRA3" s="75"/>
      <c r="CRB3" s="75"/>
      <c r="CRC3" s="75"/>
      <c r="CRD3" s="75"/>
      <c r="CRE3" s="75"/>
      <c r="CRF3" s="75"/>
      <c r="CRG3" s="75"/>
      <c r="CRH3" s="75"/>
      <c r="CRI3" s="75"/>
      <c r="CRJ3" s="75"/>
      <c r="CRK3" s="75"/>
      <c r="CRL3" s="75"/>
      <c r="CRM3" s="75"/>
      <c r="CRN3" s="75"/>
      <c r="CRO3" s="75"/>
      <c r="CRP3" s="75"/>
      <c r="CRQ3" s="75"/>
      <c r="CRR3" s="75"/>
      <c r="CRS3" s="75"/>
      <c r="CRT3" s="75"/>
      <c r="CRU3" s="75"/>
      <c r="CRV3" s="75"/>
      <c r="CRW3" s="75"/>
      <c r="CRX3" s="75"/>
      <c r="CRY3" s="75"/>
      <c r="CRZ3" s="75"/>
      <c r="CSA3" s="75"/>
      <c r="CSB3" s="75"/>
      <c r="CSC3" s="75"/>
      <c r="CSD3" s="75"/>
      <c r="CSE3" s="75"/>
      <c r="CSF3" s="75"/>
      <c r="CSG3" s="75"/>
      <c r="CSH3" s="75"/>
      <c r="CSI3" s="75"/>
      <c r="CSJ3" s="75"/>
      <c r="CSK3" s="75"/>
      <c r="CSL3" s="75"/>
      <c r="CSM3" s="75"/>
      <c r="CSN3" s="75"/>
      <c r="CSO3" s="75"/>
      <c r="CSP3" s="75"/>
      <c r="CSQ3" s="75"/>
      <c r="CSR3" s="75"/>
      <c r="CSS3" s="75"/>
      <c r="CST3" s="75"/>
      <c r="CSU3" s="75"/>
      <c r="CSV3" s="75"/>
      <c r="CSW3" s="75"/>
      <c r="CSX3" s="75"/>
      <c r="CSY3" s="75"/>
      <c r="CSZ3" s="75"/>
      <c r="CTA3" s="75"/>
      <c r="CTB3" s="75"/>
      <c r="CTC3" s="75"/>
      <c r="CTD3" s="75"/>
      <c r="CTE3" s="75"/>
      <c r="CTF3" s="75"/>
      <c r="CTG3" s="75"/>
      <c r="CTH3" s="75"/>
      <c r="CTI3" s="75"/>
      <c r="CTJ3" s="75"/>
      <c r="CTK3" s="75"/>
      <c r="CTL3" s="75"/>
      <c r="CTM3" s="75"/>
      <c r="CTN3" s="75"/>
      <c r="CTO3" s="75"/>
      <c r="CTP3" s="75"/>
      <c r="CTQ3" s="75"/>
      <c r="CTR3" s="75"/>
      <c r="CTS3" s="75"/>
      <c r="CTT3" s="75"/>
      <c r="CTU3" s="75"/>
      <c r="CTV3" s="75"/>
      <c r="CTW3" s="75"/>
      <c r="CTX3" s="75"/>
      <c r="CTY3" s="75"/>
      <c r="CTZ3" s="75"/>
      <c r="CUA3" s="75"/>
      <c r="CUB3" s="75"/>
      <c r="CUC3" s="75"/>
      <c r="CUD3" s="75"/>
      <c r="CUE3" s="75"/>
      <c r="CUF3" s="75"/>
      <c r="CUG3" s="75"/>
      <c r="CUH3" s="75"/>
      <c r="CUI3" s="75"/>
      <c r="CUJ3" s="75"/>
      <c r="CUK3" s="75"/>
      <c r="CUL3" s="75"/>
      <c r="CUM3" s="75"/>
      <c r="CUN3" s="75"/>
      <c r="CUO3" s="75"/>
      <c r="CUP3" s="75"/>
      <c r="CUQ3" s="75"/>
      <c r="CUR3" s="75"/>
      <c r="CUS3" s="75"/>
      <c r="CUT3" s="75"/>
      <c r="CUU3" s="75"/>
      <c r="CUV3" s="75"/>
      <c r="CUW3" s="75"/>
      <c r="CUX3" s="75"/>
      <c r="CUY3" s="75"/>
      <c r="CUZ3" s="75"/>
      <c r="CVA3" s="75"/>
      <c r="CVB3" s="75"/>
      <c r="CVC3" s="75"/>
      <c r="CVD3" s="75"/>
      <c r="CVE3" s="75"/>
      <c r="CVF3" s="75"/>
      <c r="CVG3" s="75"/>
      <c r="CVH3" s="75"/>
      <c r="CVI3" s="75"/>
      <c r="CVJ3" s="75"/>
      <c r="CVK3" s="75"/>
      <c r="CVL3" s="75"/>
      <c r="CVM3" s="75"/>
      <c r="CVN3" s="75"/>
      <c r="CVO3" s="75"/>
      <c r="CVP3" s="75"/>
      <c r="CVQ3" s="75"/>
      <c r="CVR3" s="75"/>
      <c r="CVS3" s="75"/>
      <c r="CVT3" s="75"/>
      <c r="CVU3" s="75"/>
      <c r="CVV3" s="75"/>
      <c r="CVW3" s="75"/>
      <c r="CVX3" s="75"/>
      <c r="CVY3" s="75"/>
      <c r="CVZ3" s="75"/>
      <c r="CWA3" s="75"/>
      <c r="CWB3" s="75"/>
      <c r="CWC3" s="75"/>
      <c r="CWD3" s="75"/>
      <c r="CWE3" s="75"/>
      <c r="CWF3" s="75"/>
      <c r="CWG3" s="75"/>
      <c r="CWH3" s="75"/>
      <c r="CWI3" s="75"/>
      <c r="CWJ3" s="75"/>
      <c r="CWK3" s="75"/>
      <c r="CWL3" s="75"/>
      <c r="CWM3" s="75"/>
      <c r="CWN3" s="75"/>
      <c r="CWO3" s="75"/>
      <c r="CWP3" s="75"/>
      <c r="CWQ3" s="75"/>
      <c r="CWR3" s="75"/>
      <c r="CWS3" s="75"/>
      <c r="CWT3" s="75"/>
      <c r="CWU3" s="75"/>
      <c r="CWV3" s="75"/>
      <c r="CWW3" s="75"/>
      <c r="CWX3" s="75"/>
      <c r="CWY3" s="75"/>
      <c r="CWZ3" s="75"/>
      <c r="CXA3" s="75"/>
      <c r="CXB3" s="75"/>
      <c r="CXC3" s="75"/>
      <c r="CXD3" s="75"/>
      <c r="CXE3" s="75"/>
      <c r="CXF3" s="75"/>
      <c r="CXG3" s="75"/>
      <c r="CXH3" s="75"/>
      <c r="CXI3" s="75"/>
      <c r="CXJ3" s="75"/>
      <c r="CXK3" s="75"/>
      <c r="CXL3" s="75"/>
      <c r="CXM3" s="75"/>
      <c r="CXN3" s="75"/>
      <c r="CXO3" s="75"/>
      <c r="CXP3" s="75"/>
      <c r="CXQ3" s="75"/>
      <c r="CXR3" s="75"/>
      <c r="CXS3" s="75"/>
      <c r="CXT3" s="75"/>
      <c r="CXU3" s="75"/>
      <c r="CXV3" s="75"/>
      <c r="CXW3" s="75"/>
      <c r="CXX3" s="75"/>
      <c r="CXY3" s="75"/>
      <c r="CXZ3" s="75"/>
      <c r="CYA3" s="75"/>
      <c r="CYB3" s="75"/>
      <c r="CYC3" s="75"/>
      <c r="CYD3" s="75"/>
      <c r="CYE3" s="75"/>
      <c r="CYF3" s="75"/>
      <c r="CYG3" s="75"/>
      <c r="CYH3" s="75"/>
      <c r="CYI3" s="75"/>
      <c r="CYJ3" s="75"/>
      <c r="CYK3" s="75"/>
      <c r="CYL3" s="75"/>
      <c r="CYM3" s="75"/>
      <c r="CYN3" s="75"/>
      <c r="CYO3" s="75"/>
      <c r="CYP3" s="75"/>
      <c r="CYQ3" s="75"/>
      <c r="CYR3" s="75"/>
      <c r="CYS3" s="75"/>
      <c r="CYT3" s="75"/>
      <c r="CYU3" s="75"/>
      <c r="CYV3" s="75"/>
      <c r="CYW3" s="75"/>
      <c r="CYX3" s="75"/>
      <c r="CYY3" s="75"/>
      <c r="CYZ3" s="75"/>
      <c r="CZA3" s="75"/>
      <c r="CZB3" s="75"/>
      <c r="CZC3" s="75"/>
      <c r="CZD3" s="75"/>
      <c r="CZE3" s="75"/>
      <c r="CZF3" s="75"/>
      <c r="CZG3" s="75"/>
      <c r="CZH3" s="75"/>
      <c r="CZI3" s="75"/>
      <c r="CZJ3" s="75"/>
      <c r="CZK3" s="75"/>
      <c r="CZL3" s="75"/>
      <c r="CZM3" s="75"/>
      <c r="CZN3" s="75"/>
      <c r="CZO3" s="75"/>
      <c r="CZP3" s="75"/>
      <c r="CZQ3" s="75"/>
      <c r="CZR3" s="75"/>
      <c r="CZS3" s="75"/>
      <c r="CZT3" s="75"/>
      <c r="CZU3" s="75"/>
      <c r="CZV3" s="75"/>
      <c r="CZW3" s="75"/>
      <c r="CZX3" s="75"/>
      <c r="CZY3" s="75"/>
      <c r="CZZ3" s="75"/>
      <c r="DAA3" s="75"/>
      <c r="DAB3" s="75"/>
      <c r="DAC3" s="75"/>
      <c r="DAD3" s="75"/>
      <c r="DAE3" s="75"/>
      <c r="DAF3" s="75"/>
      <c r="DAG3" s="75"/>
      <c r="DAH3" s="75"/>
      <c r="DAI3" s="75"/>
      <c r="DAJ3" s="75"/>
      <c r="DAK3" s="75"/>
      <c r="DAL3" s="75"/>
      <c r="DAM3" s="75"/>
      <c r="DAN3" s="75"/>
      <c r="DAO3" s="75"/>
      <c r="DAP3" s="75"/>
      <c r="DAQ3" s="75"/>
      <c r="DAR3" s="75"/>
      <c r="DAS3" s="75"/>
      <c r="DAT3" s="75"/>
      <c r="DAU3" s="75"/>
      <c r="DAV3" s="75"/>
      <c r="DAW3" s="75"/>
      <c r="DAX3" s="75"/>
      <c r="DAY3" s="75"/>
      <c r="DAZ3" s="75"/>
      <c r="DBA3" s="75"/>
      <c r="DBB3" s="75"/>
      <c r="DBC3" s="75"/>
      <c r="DBD3" s="75"/>
      <c r="DBE3" s="75"/>
      <c r="DBF3" s="75"/>
      <c r="DBG3" s="75"/>
      <c r="DBH3" s="75"/>
      <c r="DBI3" s="75"/>
      <c r="DBJ3" s="75"/>
      <c r="DBK3" s="75"/>
      <c r="DBL3" s="75"/>
      <c r="DBM3" s="75"/>
      <c r="DBN3" s="75"/>
      <c r="DBO3" s="75"/>
      <c r="DBP3" s="75"/>
      <c r="DBQ3" s="75"/>
      <c r="DBR3" s="75"/>
      <c r="DBS3" s="75"/>
      <c r="DBT3" s="75"/>
      <c r="DBU3" s="75"/>
      <c r="DBV3" s="75"/>
      <c r="DBW3" s="75"/>
      <c r="DBX3" s="75"/>
      <c r="DBY3" s="75"/>
      <c r="DBZ3" s="75"/>
      <c r="DCA3" s="75"/>
      <c r="DCB3" s="75"/>
      <c r="DCC3" s="75"/>
      <c r="DCD3" s="75"/>
      <c r="DCE3" s="75"/>
      <c r="DCF3" s="75"/>
      <c r="DCG3" s="75"/>
      <c r="DCH3" s="75"/>
      <c r="DCI3" s="75"/>
      <c r="DCJ3" s="75"/>
      <c r="DCK3" s="75"/>
      <c r="DCL3" s="75"/>
      <c r="DCM3" s="75"/>
      <c r="DCN3" s="75"/>
      <c r="DCO3" s="75"/>
      <c r="DCP3" s="75"/>
      <c r="DCQ3" s="75"/>
      <c r="DCR3" s="75"/>
      <c r="DCS3" s="75"/>
      <c r="DCT3" s="75"/>
      <c r="DCU3" s="75"/>
      <c r="DCV3" s="75"/>
      <c r="DCW3" s="75"/>
      <c r="DCX3" s="75"/>
      <c r="DCY3" s="75"/>
      <c r="DCZ3" s="75"/>
      <c r="DDA3" s="75"/>
      <c r="DDB3" s="75"/>
      <c r="DDC3" s="75"/>
      <c r="DDD3" s="75"/>
      <c r="DDE3" s="75"/>
      <c r="DDF3" s="75"/>
      <c r="DDG3" s="75"/>
      <c r="DDH3" s="75"/>
      <c r="DDI3" s="75"/>
      <c r="DDJ3" s="75"/>
      <c r="DDK3" s="75"/>
      <c r="DDL3" s="75"/>
      <c r="DDM3" s="75"/>
      <c r="DDN3" s="75"/>
      <c r="DDO3" s="75"/>
      <c r="DDP3" s="75"/>
      <c r="DDQ3" s="75"/>
      <c r="DDR3" s="75"/>
      <c r="DDS3" s="75"/>
      <c r="DDT3" s="75"/>
      <c r="DDU3" s="75"/>
      <c r="DDV3" s="75"/>
      <c r="DDW3" s="75"/>
      <c r="DDX3" s="75"/>
      <c r="DDY3" s="75"/>
      <c r="DDZ3" s="75"/>
      <c r="DEA3" s="75"/>
      <c r="DEB3" s="75"/>
      <c r="DEC3" s="75"/>
      <c r="DED3" s="75"/>
      <c r="DEE3" s="75"/>
      <c r="DEF3" s="75"/>
      <c r="DEG3" s="75"/>
      <c r="DEH3" s="75"/>
      <c r="DEI3" s="75"/>
      <c r="DEJ3" s="75"/>
      <c r="DEK3" s="75"/>
      <c r="DEL3" s="75"/>
      <c r="DEM3" s="75"/>
      <c r="DEN3" s="75"/>
      <c r="DEO3" s="75"/>
      <c r="DEP3" s="75"/>
      <c r="DEQ3" s="75"/>
      <c r="DER3" s="75"/>
      <c r="DES3" s="75"/>
      <c r="DET3" s="75"/>
      <c r="DEU3" s="75"/>
      <c r="DEV3" s="75"/>
      <c r="DEW3" s="75"/>
      <c r="DEX3" s="75"/>
      <c r="DEY3" s="75"/>
      <c r="DEZ3" s="75"/>
      <c r="DFA3" s="75"/>
      <c r="DFB3" s="75"/>
      <c r="DFC3" s="75"/>
      <c r="DFD3" s="75"/>
      <c r="DFE3" s="75"/>
      <c r="DFF3" s="75"/>
      <c r="DFG3" s="75"/>
      <c r="DFH3" s="75"/>
      <c r="DFI3" s="75"/>
      <c r="DFJ3" s="75"/>
      <c r="DFK3" s="75"/>
      <c r="DFL3" s="75"/>
      <c r="DFM3" s="75"/>
      <c r="DFN3" s="75"/>
      <c r="DFO3" s="75"/>
      <c r="DFP3" s="75"/>
      <c r="DFQ3" s="75"/>
      <c r="DFR3" s="75"/>
      <c r="DFS3" s="75"/>
      <c r="DFT3" s="75"/>
      <c r="DFU3" s="75"/>
      <c r="DFV3" s="75"/>
      <c r="DFW3" s="75"/>
      <c r="DFX3" s="75"/>
      <c r="DFY3" s="75"/>
      <c r="DFZ3" s="75"/>
      <c r="DGA3" s="75"/>
      <c r="DGB3" s="75"/>
      <c r="DGC3" s="75"/>
      <c r="DGD3" s="75"/>
      <c r="DGE3" s="75"/>
      <c r="DGF3" s="75"/>
      <c r="DGG3" s="75"/>
      <c r="DGH3" s="75"/>
      <c r="DGI3" s="75"/>
      <c r="DGJ3" s="75"/>
      <c r="DGK3" s="75"/>
      <c r="DGL3" s="75"/>
      <c r="DGM3" s="75"/>
      <c r="DGN3" s="75"/>
      <c r="DGO3" s="75"/>
      <c r="DGP3" s="75"/>
      <c r="DGQ3" s="75"/>
      <c r="DGR3" s="75"/>
      <c r="DGS3" s="75"/>
      <c r="DGT3" s="75"/>
      <c r="DGU3" s="75"/>
      <c r="DGV3" s="75"/>
      <c r="DGW3" s="75"/>
      <c r="DGX3" s="75"/>
      <c r="DGY3" s="75"/>
      <c r="DGZ3" s="75"/>
      <c r="DHA3" s="75"/>
      <c r="DHB3" s="75"/>
      <c r="DHC3" s="75"/>
      <c r="DHD3" s="75"/>
      <c r="DHE3" s="75"/>
      <c r="DHF3" s="75"/>
      <c r="DHG3" s="75"/>
      <c r="DHH3" s="75"/>
      <c r="DHI3" s="75"/>
      <c r="DHJ3" s="75"/>
      <c r="DHK3" s="75"/>
      <c r="DHL3" s="75"/>
      <c r="DHM3" s="75"/>
      <c r="DHN3" s="75"/>
      <c r="DHO3" s="75"/>
      <c r="DHP3" s="75"/>
      <c r="DHQ3" s="75"/>
      <c r="DHR3" s="75"/>
      <c r="DHS3" s="75"/>
      <c r="DHT3" s="75"/>
      <c r="DHU3" s="75"/>
      <c r="DHV3" s="75"/>
      <c r="DHW3" s="75"/>
      <c r="DHX3" s="75"/>
      <c r="DHY3" s="75"/>
      <c r="DHZ3" s="75"/>
      <c r="DIA3" s="75"/>
      <c r="DIB3" s="75"/>
      <c r="DIC3" s="75"/>
      <c r="DID3" s="75"/>
      <c r="DIE3" s="75"/>
      <c r="DIF3" s="75"/>
      <c r="DIG3" s="75"/>
      <c r="DIH3" s="75"/>
      <c r="DII3" s="75"/>
      <c r="DIJ3" s="75"/>
      <c r="DIK3" s="75"/>
      <c r="DIL3" s="75"/>
      <c r="DIM3" s="75"/>
      <c r="DIN3" s="75"/>
      <c r="DIO3" s="75"/>
      <c r="DIP3" s="75"/>
      <c r="DIQ3" s="75"/>
      <c r="DIR3" s="75"/>
      <c r="DIS3" s="75"/>
      <c r="DIT3" s="75"/>
      <c r="DIU3" s="75"/>
      <c r="DIV3" s="75"/>
      <c r="DIW3" s="75"/>
      <c r="DIX3" s="75"/>
      <c r="DIY3" s="75"/>
      <c r="DIZ3" s="75"/>
      <c r="DJA3" s="75"/>
      <c r="DJB3" s="75"/>
      <c r="DJC3" s="75"/>
      <c r="DJD3" s="75"/>
      <c r="DJE3" s="75"/>
      <c r="DJF3" s="75"/>
      <c r="DJG3" s="75"/>
      <c r="DJH3" s="75"/>
      <c r="DJI3" s="75"/>
      <c r="DJJ3" s="75"/>
      <c r="DJK3" s="75"/>
      <c r="DJL3" s="75"/>
      <c r="DJM3" s="75"/>
      <c r="DJN3" s="75"/>
      <c r="DJO3" s="75"/>
      <c r="DJP3" s="75"/>
      <c r="DJQ3" s="75"/>
      <c r="DJR3" s="75"/>
      <c r="DJS3" s="75"/>
      <c r="DJT3" s="75"/>
      <c r="DJU3" s="75"/>
      <c r="DJV3" s="75"/>
      <c r="DJW3" s="75"/>
      <c r="DJX3" s="75"/>
      <c r="DJY3" s="75"/>
      <c r="DJZ3" s="75"/>
      <c r="DKA3" s="75"/>
      <c r="DKB3" s="75"/>
      <c r="DKC3" s="75"/>
      <c r="DKD3" s="75"/>
      <c r="DKE3" s="75"/>
      <c r="DKF3" s="75"/>
      <c r="DKG3" s="75"/>
      <c r="DKH3" s="75"/>
      <c r="DKI3" s="75"/>
      <c r="DKJ3" s="75"/>
      <c r="DKK3" s="75"/>
      <c r="DKL3" s="75"/>
      <c r="DKM3" s="75"/>
      <c r="DKN3" s="75"/>
      <c r="DKO3" s="75"/>
      <c r="DKP3" s="75"/>
      <c r="DKQ3" s="75"/>
      <c r="DKR3" s="75"/>
      <c r="DKS3" s="75"/>
      <c r="DKT3" s="75"/>
      <c r="DKU3" s="75"/>
      <c r="DKV3" s="75"/>
      <c r="DKW3" s="75"/>
      <c r="DKX3" s="75"/>
      <c r="DKY3" s="75"/>
      <c r="DKZ3" s="75"/>
      <c r="DLA3" s="75"/>
      <c r="DLB3" s="75"/>
      <c r="DLC3" s="75"/>
      <c r="DLD3" s="75"/>
      <c r="DLE3" s="75"/>
      <c r="DLF3" s="75"/>
      <c r="DLG3" s="75"/>
      <c r="DLH3" s="75"/>
      <c r="DLI3" s="75"/>
      <c r="DLJ3" s="75"/>
      <c r="DLK3" s="75"/>
      <c r="DLL3" s="75"/>
      <c r="DLM3" s="75"/>
      <c r="DLN3" s="75"/>
      <c r="DLO3" s="75"/>
      <c r="DLP3" s="75"/>
      <c r="DLQ3" s="75"/>
      <c r="DLR3" s="75"/>
      <c r="DLS3" s="75"/>
      <c r="DLT3" s="75"/>
      <c r="DLU3" s="75"/>
      <c r="DLV3" s="75"/>
      <c r="DLW3" s="75"/>
      <c r="DLX3" s="75"/>
      <c r="DLY3" s="75"/>
      <c r="DLZ3" s="75"/>
      <c r="DMA3" s="75"/>
      <c r="DMB3" s="75"/>
      <c r="DMC3" s="75"/>
      <c r="DMD3" s="75"/>
      <c r="DME3" s="75"/>
      <c r="DMF3" s="75"/>
      <c r="DMG3" s="75"/>
      <c r="DMH3" s="75"/>
      <c r="DMI3" s="75"/>
      <c r="DMJ3" s="75"/>
      <c r="DMK3" s="75"/>
      <c r="DML3" s="75"/>
      <c r="DMM3" s="75"/>
      <c r="DMN3" s="75"/>
      <c r="DMO3" s="75"/>
      <c r="DMP3" s="75"/>
      <c r="DMQ3" s="75"/>
      <c r="DMR3" s="75"/>
      <c r="DMS3" s="75"/>
      <c r="DMT3" s="75"/>
      <c r="DMU3" s="75"/>
      <c r="DMV3" s="75"/>
      <c r="DMW3" s="75"/>
      <c r="DMX3" s="75"/>
      <c r="DMY3" s="75"/>
      <c r="DMZ3" s="75"/>
      <c r="DNA3" s="75"/>
      <c r="DNB3" s="75"/>
      <c r="DNC3" s="75"/>
      <c r="DND3" s="75"/>
      <c r="DNE3" s="75"/>
      <c r="DNF3" s="75"/>
      <c r="DNG3" s="75"/>
      <c r="DNH3" s="75"/>
      <c r="DNI3" s="75"/>
      <c r="DNJ3" s="75"/>
      <c r="DNK3" s="75"/>
      <c r="DNL3" s="75"/>
      <c r="DNM3" s="75"/>
      <c r="DNN3" s="75"/>
      <c r="DNO3" s="75"/>
      <c r="DNP3" s="75"/>
      <c r="DNQ3" s="75"/>
      <c r="DNR3" s="75"/>
      <c r="DNS3" s="75"/>
      <c r="DNT3" s="75"/>
      <c r="DNU3" s="75"/>
      <c r="DNV3" s="75"/>
      <c r="DNW3" s="75"/>
      <c r="DNX3" s="75"/>
      <c r="DNY3" s="75"/>
      <c r="DNZ3" s="75"/>
      <c r="DOA3" s="75"/>
      <c r="DOB3" s="75"/>
      <c r="DOC3" s="75"/>
      <c r="DOD3" s="75"/>
      <c r="DOE3" s="75"/>
      <c r="DOF3" s="75"/>
      <c r="DOG3" s="75"/>
      <c r="DOH3" s="75"/>
      <c r="DOI3" s="75"/>
      <c r="DOJ3" s="75"/>
      <c r="DOK3" s="75"/>
      <c r="DOL3" s="75"/>
      <c r="DOM3" s="75"/>
      <c r="DON3" s="75"/>
      <c r="DOO3" s="75"/>
      <c r="DOP3" s="75"/>
      <c r="DOQ3" s="75"/>
      <c r="DOR3" s="75"/>
      <c r="DOS3" s="75"/>
      <c r="DOT3" s="75"/>
      <c r="DOU3" s="75"/>
      <c r="DOV3" s="75"/>
      <c r="DOW3" s="75"/>
      <c r="DOX3" s="75"/>
      <c r="DOY3" s="75"/>
      <c r="DOZ3" s="75"/>
      <c r="DPA3" s="75"/>
      <c r="DPB3" s="75"/>
      <c r="DPC3" s="75"/>
      <c r="DPD3" s="75"/>
      <c r="DPE3" s="75"/>
      <c r="DPF3" s="75"/>
      <c r="DPG3" s="75"/>
      <c r="DPH3" s="75"/>
      <c r="DPI3" s="75"/>
      <c r="DPJ3" s="75"/>
      <c r="DPK3" s="75"/>
      <c r="DPL3" s="75"/>
      <c r="DPM3" s="75"/>
      <c r="DPN3" s="75"/>
      <c r="DPO3" s="75"/>
      <c r="DPP3" s="75"/>
      <c r="DPQ3" s="75"/>
      <c r="DPR3" s="75"/>
      <c r="DPS3" s="75"/>
      <c r="DPT3" s="75"/>
      <c r="DPU3" s="75"/>
      <c r="DPV3" s="75"/>
      <c r="DPW3" s="75"/>
      <c r="DPX3" s="75"/>
      <c r="DPY3" s="75"/>
      <c r="DPZ3" s="75"/>
      <c r="DQA3" s="75"/>
      <c r="DQB3" s="75"/>
      <c r="DQC3" s="75"/>
      <c r="DQD3" s="75"/>
      <c r="DQE3" s="75"/>
      <c r="DQF3" s="75"/>
      <c r="DQG3" s="75"/>
      <c r="DQH3" s="75"/>
      <c r="DQI3" s="75"/>
      <c r="DQJ3" s="75"/>
      <c r="DQK3" s="75"/>
      <c r="DQL3" s="75"/>
      <c r="DQM3" s="75"/>
      <c r="DQN3" s="75"/>
      <c r="DQO3" s="75"/>
      <c r="DQP3" s="75"/>
      <c r="DQQ3" s="75"/>
      <c r="DQR3" s="75"/>
      <c r="DQS3" s="75"/>
      <c r="DQT3" s="75"/>
      <c r="DQU3" s="75"/>
      <c r="DQV3" s="75"/>
      <c r="DQW3" s="75"/>
      <c r="DQX3" s="75"/>
      <c r="DQY3" s="75"/>
      <c r="DQZ3" s="75"/>
      <c r="DRA3" s="75"/>
      <c r="DRB3" s="75"/>
      <c r="DRC3" s="75"/>
      <c r="DRD3" s="75"/>
      <c r="DRE3" s="75"/>
      <c r="DRF3" s="75"/>
      <c r="DRG3" s="75"/>
      <c r="DRH3" s="75"/>
      <c r="DRI3" s="75"/>
      <c r="DRJ3" s="75"/>
      <c r="DRK3" s="75"/>
      <c r="DRL3" s="75"/>
      <c r="DRM3" s="75"/>
      <c r="DRN3" s="75"/>
      <c r="DRO3" s="75"/>
      <c r="DRP3" s="75"/>
      <c r="DRQ3" s="75"/>
      <c r="DRR3" s="75"/>
      <c r="DRS3" s="75"/>
      <c r="DRT3" s="75"/>
      <c r="DRU3" s="75"/>
      <c r="DRV3" s="75"/>
      <c r="DRW3" s="75"/>
      <c r="DRX3" s="75"/>
      <c r="DRY3" s="75"/>
      <c r="DRZ3" s="75"/>
      <c r="DSA3" s="75"/>
      <c r="DSB3" s="75"/>
      <c r="DSC3" s="75"/>
      <c r="DSD3" s="75"/>
      <c r="DSE3" s="75"/>
      <c r="DSF3" s="75"/>
      <c r="DSG3" s="75"/>
      <c r="DSH3" s="75"/>
      <c r="DSI3" s="75"/>
      <c r="DSJ3" s="75"/>
      <c r="DSK3" s="75"/>
      <c r="DSL3" s="75"/>
      <c r="DSM3" s="75"/>
      <c r="DSN3" s="75"/>
      <c r="DSO3" s="75"/>
      <c r="DSP3" s="75"/>
      <c r="DSQ3" s="75"/>
      <c r="DSR3" s="75"/>
      <c r="DSS3" s="75"/>
      <c r="DST3" s="75"/>
      <c r="DSU3" s="75"/>
      <c r="DSV3" s="75"/>
      <c r="DSW3" s="75"/>
      <c r="DSX3" s="75"/>
      <c r="DSY3" s="75"/>
      <c r="DSZ3" s="75"/>
      <c r="DTA3" s="75"/>
      <c r="DTB3" s="75"/>
      <c r="DTC3" s="75"/>
      <c r="DTD3" s="75"/>
      <c r="DTE3" s="75"/>
      <c r="DTF3" s="75"/>
      <c r="DTG3" s="75"/>
      <c r="DTH3" s="75"/>
      <c r="DTI3" s="75"/>
      <c r="DTJ3" s="75"/>
      <c r="DTK3" s="75"/>
      <c r="DTL3" s="75"/>
      <c r="DTM3" s="75"/>
      <c r="DTN3" s="75"/>
      <c r="DTO3" s="75"/>
      <c r="DTP3" s="75"/>
      <c r="DTQ3" s="75"/>
      <c r="DTR3" s="75"/>
      <c r="DTS3" s="75"/>
      <c r="DTT3" s="75"/>
      <c r="DTU3" s="75"/>
      <c r="DTV3" s="75"/>
      <c r="DTW3" s="75"/>
      <c r="DTX3" s="75"/>
      <c r="DTY3" s="75"/>
      <c r="DTZ3" s="75"/>
      <c r="DUA3" s="75"/>
      <c r="DUB3" s="75"/>
      <c r="DUC3" s="75"/>
      <c r="DUD3" s="75"/>
      <c r="DUE3" s="75"/>
      <c r="DUF3" s="75"/>
      <c r="DUG3" s="75"/>
      <c r="DUH3" s="75"/>
      <c r="DUI3" s="75"/>
      <c r="DUJ3" s="75"/>
      <c r="DUK3" s="75"/>
      <c r="DUL3" s="75"/>
      <c r="DUM3" s="75"/>
      <c r="DUN3" s="75"/>
      <c r="DUO3" s="75"/>
      <c r="DUP3" s="75"/>
      <c r="DUQ3" s="75"/>
      <c r="DUR3" s="75"/>
      <c r="DUS3" s="75"/>
      <c r="DUT3" s="75"/>
      <c r="DUU3" s="75"/>
      <c r="DUV3" s="75"/>
      <c r="DUW3" s="75"/>
      <c r="DUX3" s="75"/>
      <c r="DUY3" s="75"/>
      <c r="DUZ3" s="75"/>
      <c r="DVA3" s="75"/>
      <c r="DVB3" s="75"/>
      <c r="DVC3" s="75"/>
      <c r="DVD3" s="75"/>
      <c r="DVE3" s="75"/>
      <c r="DVF3" s="75"/>
      <c r="DVG3" s="75"/>
      <c r="DVH3" s="75"/>
      <c r="DVI3" s="75"/>
      <c r="DVJ3" s="75"/>
      <c r="DVK3" s="75"/>
      <c r="DVL3" s="75"/>
      <c r="DVM3" s="75"/>
      <c r="DVN3" s="75"/>
      <c r="DVO3" s="75"/>
      <c r="DVP3" s="75"/>
      <c r="DVQ3" s="75"/>
      <c r="DVR3" s="75"/>
      <c r="DVS3" s="75"/>
      <c r="DVT3" s="75"/>
      <c r="DVU3" s="75"/>
      <c r="DVV3" s="75"/>
      <c r="DVW3" s="75"/>
      <c r="DVX3" s="75"/>
      <c r="DVY3" s="75"/>
      <c r="DVZ3" s="75"/>
      <c r="DWA3" s="75"/>
      <c r="DWB3" s="75"/>
      <c r="DWC3" s="75"/>
      <c r="DWD3" s="75"/>
      <c r="DWE3" s="75"/>
      <c r="DWF3" s="75"/>
      <c r="DWG3" s="75"/>
      <c r="DWH3" s="75"/>
      <c r="DWI3" s="75"/>
      <c r="DWJ3" s="75"/>
      <c r="DWK3" s="75"/>
      <c r="DWL3" s="75"/>
      <c r="DWM3" s="75"/>
      <c r="DWN3" s="75"/>
      <c r="DWO3" s="75"/>
      <c r="DWP3" s="75"/>
      <c r="DWQ3" s="75"/>
      <c r="DWR3" s="75"/>
      <c r="DWS3" s="75"/>
      <c r="DWT3" s="75"/>
      <c r="DWU3" s="75"/>
      <c r="DWV3" s="75"/>
      <c r="DWW3" s="75"/>
      <c r="DWX3" s="75"/>
      <c r="DWY3" s="75"/>
      <c r="DWZ3" s="75"/>
      <c r="DXA3" s="75"/>
      <c r="DXB3" s="75"/>
      <c r="DXC3" s="75"/>
      <c r="DXD3" s="75"/>
      <c r="DXE3" s="75"/>
      <c r="DXF3" s="75"/>
      <c r="DXG3" s="75"/>
      <c r="DXH3" s="75"/>
      <c r="DXI3" s="75"/>
      <c r="DXJ3" s="75"/>
      <c r="DXK3" s="75"/>
      <c r="DXL3" s="75"/>
      <c r="DXM3" s="75"/>
      <c r="DXN3" s="75"/>
      <c r="DXO3" s="75"/>
      <c r="DXP3" s="75"/>
      <c r="DXQ3" s="75"/>
      <c r="DXR3" s="75"/>
      <c r="DXS3" s="75"/>
      <c r="DXT3" s="75"/>
      <c r="DXU3" s="75"/>
      <c r="DXV3" s="75"/>
      <c r="DXW3" s="75"/>
      <c r="DXX3" s="75"/>
      <c r="DXY3" s="75"/>
      <c r="DXZ3" s="75"/>
      <c r="DYA3" s="75"/>
      <c r="DYB3" s="75"/>
      <c r="DYC3" s="75"/>
      <c r="DYD3" s="75"/>
      <c r="DYE3" s="75"/>
      <c r="DYF3" s="75"/>
      <c r="DYG3" s="75"/>
      <c r="DYH3" s="75"/>
      <c r="DYI3" s="75"/>
      <c r="DYJ3" s="75"/>
      <c r="DYK3" s="75"/>
      <c r="DYL3" s="75"/>
      <c r="DYM3" s="75"/>
      <c r="DYN3" s="75"/>
      <c r="DYO3" s="75"/>
      <c r="DYP3" s="75"/>
      <c r="DYQ3" s="75"/>
      <c r="DYR3" s="75"/>
      <c r="DYS3" s="75"/>
      <c r="DYT3" s="75"/>
      <c r="DYU3" s="75"/>
      <c r="DYV3" s="75"/>
      <c r="DYW3" s="75"/>
      <c r="DYX3" s="75"/>
      <c r="DYY3" s="75"/>
      <c r="DYZ3" s="75"/>
      <c r="DZA3" s="75"/>
      <c r="DZB3" s="75"/>
      <c r="DZC3" s="75"/>
      <c r="DZD3" s="75"/>
      <c r="DZE3" s="75"/>
      <c r="DZF3" s="75"/>
      <c r="DZG3" s="75"/>
      <c r="DZH3" s="75"/>
      <c r="DZI3" s="75"/>
      <c r="DZJ3" s="75"/>
      <c r="DZK3" s="75"/>
      <c r="DZL3" s="75"/>
      <c r="DZM3" s="75"/>
      <c r="DZN3" s="75"/>
      <c r="DZO3" s="75"/>
      <c r="DZP3" s="75"/>
      <c r="DZQ3" s="75"/>
      <c r="DZR3" s="75"/>
      <c r="DZS3" s="75"/>
      <c r="DZT3" s="75"/>
      <c r="DZU3" s="75"/>
      <c r="DZV3" s="75"/>
      <c r="DZW3" s="75"/>
      <c r="DZX3" s="75"/>
      <c r="DZY3" s="75"/>
      <c r="DZZ3" s="75"/>
      <c r="EAA3" s="75"/>
      <c r="EAB3" s="75"/>
      <c r="EAC3" s="75"/>
      <c r="EAD3" s="75"/>
      <c r="EAE3" s="75"/>
      <c r="EAF3" s="75"/>
      <c r="EAG3" s="75"/>
      <c r="EAH3" s="75"/>
      <c r="EAI3" s="75"/>
      <c r="EAJ3" s="75"/>
      <c r="EAK3" s="75"/>
      <c r="EAL3" s="75"/>
      <c r="EAM3" s="75"/>
      <c r="EAN3" s="75"/>
      <c r="EAO3" s="75"/>
      <c r="EAP3" s="75"/>
      <c r="EAQ3" s="75"/>
      <c r="EAR3" s="75"/>
      <c r="EAS3" s="75"/>
      <c r="EAT3" s="75"/>
      <c r="EAU3" s="75"/>
      <c r="EAV3" s="75"/>
      <c r="EAW3" s="75"/>
      <c r="EAX3" s="75"/>
      <c r="EAY3" s="75"/>
      <c r="EAZ3" s="75"/>
      <c r="EBA3" s="75"/>
      <c r="EBB3" s="75"/>
      <c r="EBC3" s="75"/>
      <c r="EBD3" s="75"/>
      <c r="EBE3" s="75"/>
      <c r="EBF3" s="75"/>
      <c r="EBG3" s="75"/>
      <c r="EBH3" s="75"/>
      <c r="EBI3" s="75"/>
      <c r="EBJ3" s="75"/>
      <c r="EBK3" s="75"/>
      <c r="EBL3" s="75"/>
      <c r="EBM3" s="75"/>
      <c r="EBN3" s="75"/>
      <c r="EBO3" s="75"/>
      <c r="EBP3" s="75"/>
      <c r="EBQ3" s="75"/>
      <c r="EBR3" s="75"/>
      <c r="EBS3" s="75"/>
      <c r="EBT3" s="75"/>
      <c r="EBU3" s="75"/>
      <c r="EBV3" s="75"/>
      <c r="EBW3" s="75"/>
      <c r="EBX3" s="75"/>
      <c r="EBY3" s="75"/>
      <c r="EBZ3" s="75"/>
      <c r="ECA3" s="75"/>
      <c r="ECB3" s="75"/>
      <c r="ECC3" s="75"/>
      <c r="ECD3" s="75"/>
      <c r="ECE3" s="75"/>
      <c r="ECF3" s="75"/>
      <c r="ECG3" s="75"/>
      <c r="ECH3" s="75"/>
      <c r="ECI3" s="75"/>
      <c r="ECJ3" s="75"/>
      <c r="ECK3" s="75"/>
      <c r="ECL3" s="75"/>
      <c r="ECM3" s="75"/>
      <c r="ECN3" s="75"/>
      <c r="ECO3" s="75"/>
      <c r="ECP3" s="75"/>
      <c r="ECQ3" s="75"/>
      <c r="ECR3" s="75"/>
      <c r="ECS3" s="75"/>
      <c r="ECT3" s="75"/>
      <c r="ECU3" s="75"/>
      <c r="ECV3" s="75"/>
      <c r="ECW3" s="75"/>
      <c r="ECX3" s="75"/>
      <c r="ECY3" s="75"/>
      <c r="ECZ3" s="75"/>
      <c r="EDA3" s="75"/>
      <c r="EDB3" s="75"/>
      <c r="EDC3" s="75"/>
      <c r="EDD3" s="75"/>
      <c r="EDE3" s="75"/>
      <c r="EDF3" s="75"/>
      <c r="EDG3" s="75"/>
      <c r="EDH3" s="75"/>
      <c r="EDI3" s="75"/>
      <c r="EDJ3" s="75"/>
      <c r="EDK3" s="75"/>
      <c r="EDL3" s="75"/>
      <c r="EDM3" s="75"/>
      <c r="EDN3" s="75"/>
      <c r="EDO3" s="75"/>
      <c r="EDP3" s="75"/>
      <c r="EDQ3" s="75"/>
      <c r="EDR3" s="75"/>
      <c r="EDS3" s="75"/>
      <c r="EDT3" s="75"/>
      <c r="EDU3" s="75"/>
      <c r="EDV3" s="75"/>
      <c r="EDW3" s="75"/>
      <c r="EDX3" s="75"/>
      <c r="EDY3" s="75"/>
      <c r="EDZ3" s="75"/>
      <c r="EEA3" s="75"/>
      <c r="EEB3" s="75"/>
      <c r="EEC3" s="75"/>
      <c r="EED3" s="75"/>
      <c r="EEE3" s="75"/>
      <c r="EEF3" s="75"/>
      <c r="EEG3" s="75"/>
      <c r="EEH3" s="75"/>
      <c r="EEI3" s="75"/>
      <c r="EEJ3" s="75"/>
      <c r="EEK3" s="75"/>
      <c r="EEL3" s="75"/>
      <c r="EEM3" s="75"/>
      <c r="EEN3" s="75"/>
      <c r="EEO3" s="75"/>
      <c r="EEP3" s="75"/>
      <c r="EEQ3" s="75"/>
      <c r="EER3" s="75"/>
      <c r="EES3" s="75"/>
      <c r="EET3" s="75"/>
      <c r="EEU3" s="75"/>
      <c r="EEV3" s="75"/>
      <c r="EEW3" s="75"/>
      <c r="EEX3" s="75"/>
      <c r="EEY3" s="75"/>
      <c r="EEZ3" s="75"/>
      <c r="EFA3" s="75"/>
      <c r="EFB3" s="75"/>
      <c r="EFC3" s="75"/>
      <c r="EFD3" s="75"/>
      <c r="EFE3" s="75"/>
      <c r="EFF3" s="75"/>
      <c r="EFG3" s="75"/>
      <c r="EFH3" s="75"/>
      <c r="EFI3" s="75"/>
      <c r="EFJ3" s="75"/>
      <c r="EFK3" s="75"/>
      <c r="EFL3" s="75"/>
      <c r="EFM3" s="75"/>
      <c r="EFN3" s="75"/>
      <c r="EFO3" s="75"/>
      <c r="EFP3" s="75"/>
      <c r="EFQ3" s="75"/>
      <c r="EFR3" s="75"/>
      <c r="EFS3" s="75"/>
      <c r="EFT3" s="75"/>
      <c r="EFU3" s="75"/>
      <c r="EFV3" s="75"/>
      <c r="EFW3" s="75"/>
      <c r="EFX3" s="75"/>
      <c r="EFY3" s="75"/>
      <c r="EFZ3" s="75"/>
      <c r="EGA3" s="75"/>
      <c r="EGB3" s="75"/>
      <c r="EGC3" s="75"/>
      <c r="EGD3" s="75"/>
      <c r="EGE3" s="75"/>
      <c r="EGF3" s="75"/>
      <c r="EGG3" s="75"/>
      <c r="EGH3" s="75"/>
      <c r="EGI3" s="75"/>
      <c r="EGJ3" s="75"/>
      <c r="EGK3" s="75"/>
      <c r="EGL3" s="75"/>
      <c r="EGM3" s="75"/>
      <c r="EGN3" s="75"/>
      <c r="EGO3" s="75"/>
      <c r="EGP3" s="75"/>
      <c r="EGQ3" s="75"/>
      <c r="EGR3" s="75"/>
      <c r="EGS3" s="75"/>
      <c r="EGT3" s="75"/>
      <c r="EGU3" s="75"/>
      <c r="EGV3" s="75"/>
      <c r="EGW3" s="75"/>
      <c r="EGX3" s="75"/>
      <c r="EGY3" s="75"/>
      <c r="EGZ3" s="75"/>
      <c r="EHA3" s="75"/>
      <c r="EHB3" s="75"/>
      <c r="EHC3" s="75"/>
      <c r="EHD3" s="75"/>
      <c r="EHE3" s="75"/>
      <c r="EHF3" s="75"/>
      <c r="EHG3" s="75"/>
      <c r="EHH3" s="75"/>
      <c r="EHI3" s="75"/>
      <c r="EHJ3" s="75"/>
      <c r="EHK3" s="75"/>
      <c r="EHL3" s="75"/>
      <c r="EHM3" s="75"/>
      <c r="EHN3" s="75"/>
      <c r="EHO3" s="75"/>
      <c r="EHP3" s="75"/>
      <c r="EHQ3" s="75"/>
      <c r="EHR3" s="75"/>
      <c r="EHS3" s="75"/>
      <c r="EHT3" s="75"/>
      <c r="EHU3" s="75"/>
      <c r="EHV3" s="75"/>
      <c r="EHW3" s="75"/>
      <c r="EHX3" s="75"/>
      <c r="EHY3" s="75"/>
      <c r="EHZ3" s="75"/>
      <c r="EIA3" s="75"/>
      <c r="EIB3" s="75"/>
      <c r="EIC3" s="75"/>
      <c r="EID3" s="75"/>
      <c r="EIE3" s="75"/>
      <c r="EIF3" s="75"/>
      <c r="EIG3" s="75"/>
      <c r="EIH3" s="75"/>
      <c r="EII3" s="75"/>
      <c r="EIJ3" s="75"/>
      <c r="EIK3" s="75"/>
      <c r="EIL3" s="75"/>
      <c r="EIM3" s="75"/>
      <c r="EIN3" s="75"/>
      <c r="EIO3" s="75"/>
      <c r="EIP3" s="75"/>
      <c r="EIQ3" s="75"/>
      <c r="EIR3" s="75"/>
      <c r="EIS3" s="75"/>
      <c r="EIT3" s="75"/>
      <c r="EIU3" s="75"/>
      <c r="EIV3" s="75"/>
      <c r="EIW3" s="75"/>
      <c r="EIX3" s="75"/>
      <c r="EIY3" s="75"/>
      <c r="EIZ3" s="75"/>
      <c r="EJA3" s="75"/>
      <c r="EJB3" s="75"/>
      <c r="EJC3" s="75"/>
      <c r="EJD3" s="75"/>
      <c r="EJE3" s="75"/>
      <c r="EJF3" s="75"/>
      <c r="EJG3" s="75"/>
      <c r="EJH3" s="75"/>
      <c r="EJI3" s="75"/>
      <c r="EJJ3" s="75"/>
      <c r="EJK3" s="75"/>
      <c r="EJL3" s="75"/>
      <c r="EJM3" s="75"/>
      <c r="EJN3" s="75"/>
      <c r="EJO3" s="75"/>
      <c r="EJP3" s="75"/>
      <c r="EJQ3" s="75"/>
      <c r="EJR3" s="75"/>
      <c r="EJS3" s="75"/>
      <c r="EJT3" s="75"/>
      <c r="EJU3" s="75"/>
      <c r="EJV3" s="75"/>
      <c r="EJW3" s="75"/>
      <c r="EJX3" s="75"/>
      <c r="EJY3" s="75"/>
      <c r="EJZ3" s="75"/>
      <c r="EKA3" s="75"/>
      <c r="EKB3" s="75"/>
      <c r="EKC3" s="75"/>
      <c r="EKD3" s="75"/>
      <c r="EKE3" s="75"/>
      <c r="EKF3" s="75"/>
      <c r="EKG3" s="75"/>
      <c r="EKH3" s="75"/>
      <c r="EKI3" s="75"/>
      <c r="EKJ3" s="75"/>
      <c r="EKK3" s="75"/>
      <c r="EKL3" s="75"/>
      <c r="EKM3" s="75"/>
      <c r="EKN3" s="75"/>
      <c r="EKO3" s="75"/>
      <c r="EKP3" s="75"/>
      <c r="EKQ3" s="75"/>
      <c r="EKR3" s="75"/>
      <c r="EKS3" s="75"/>
      <c r="EKT3" s="75"/>
      <c r="EKU3" s="75"/>
      <c r="EKV3" s="75"/>
      <c r="EKW3" s="75"/>
      <c r="EKX3" s="75"/>
      <c r="EKY3" s="75"/>
      <c r="EKZ3" s="75"/>
      <c r="ELA3" s="75"/>
      <c r="ELB3" s="75"/>
      <c r="ELC3" s="75"/>
      <c r="ELD3" s="75"/>
      <c r="ELE3" s="75"/>
      <c r="ELF3" s="75"/>
      <c r="ELG3" s="75"/>
      <c r="ELH3" s="75"/>
      <c r="ELI3" s="75"/>
      <c r="ELJ3" s="75"/>
      <c r="ELK3" s="75"/>
      <c r="ELL3" s="75"/>
      <c r="ELM3" s="75"/>
      <c r="ELN3" s="75"/>
      <c r="ELO3" s="75"/>
      <c r="ELP3" s="75"/>
      <c r="ELQ3" s="75"/>
      <c r="ELR3" s="75"/>
      <c r="ELS3" s="75"/>
      <c r="ELT3" s="75"/>
      <c r="ELU3" s="75"/>
      <c r="ELV3" s="75"/>
      <c r="ELW3" s="75"/>
      <c r="ELX3" s="75"/>
      <c r="ELY3" s="75"/>
      <c r="ELZ3" s="75"/>
      <c r="EMA3" s="75"/>
      <c r="EMB3" s="75"/>
      <c r="EMC3" s="75"/>
      <c r="EMD3" s="75"/>
      <c r="EME3" s="75"/>
      <c r="EMF3" s="75"/>
      <c r="EMG3" s="75"/>
      <c r="EMH3" s="75"/>
      <c r="EMI3" s="75"/>
      <c r="EMJ3" s="75"/>
      <c r="EMK3" s="75"/>
      <c r="EML3" s="75"/>
      <c r="EMM3" s="75"/>
      <c r="EMN3" s="75"/>
      <c r="EMO3" s="75"/>
      <c r="EMP3" s="75"/>
      <c r="EMQ3" s="75"/>
      <c r="EMR3" s="75"/>
      <c r="EMS3" s="75"/>
      <c r="EMT3" s="75"/>
      <c r="EMU3" s="75"/>
      <c r="EMV3" s="75"/>
      <c r="EMW3" s="75"/>
      <c r="EMX3" s="75"/>
      <c r="EMY3" s="75"/>
      <c r="EMZ3" s="75"/>
      <c r="ENA3" s="75"/>
      <c r="ENB3" s="75"/>
      <c r="ENC3" s="75"/>
      <c r="END3" s="75"/>
      <c r="ENE3" s="75"/>
      <c r="ENF3" s="75"/>
      <c r="ENG3" s="75"/>
      <c r="ENH3" s="75"/>
      <c r="ENI3" s="75"/>
      <c r="ENJ3" s="75"/>
      <c r="ENK3" s="75"/>
      <c r="ENL3" s="75"/>
      <c r="ENM3" s="75"/>
      <c r="ENN3" s="75"/>
      <c r="ENO3" s="75"/>
      <c r="ENP3" s="75"/>
      <c r="ENQ3" s="75"/>
      <c r="ENR3" s="75"/>
      <c r="ENS3" s="75"/>
      <c r="ENT3" s="75"/>
      <c r="ENU3" s="75"/>
      <c r="ENV3" s="75"/>
      <c r="ENW3" s="75"/>
      <c r="ENX3" s="75"/>
      <c r="ENY3" s="75"/>
      <c r="ENZ3" s="75"/>
      <c r="EOA3" s="75"/>
      <c r="EOB3" s="75"/>
      <c r="EOC3" s="75"/>
      <c r="EOD3" s="75"/>
      <c r="EOE3" s="75"/>
      <c r="EOF3" s="75"/>
      <c r="EOG3" s="75"/>
      <c r="EOH3" s="75"/>
      <c r="EOI3" s="75"/>
      <c r="EOJ3" s="75"/>
      <c r="EOK3" s="75"/>
      <c r="EOL3" s="75"/>
      <c r="EOM3" s="75"/>
      <c r="EON3" s="75"/>
      <c r="EOO3" s="75"/>
      <c r="EOP3" s="75"/>
      <c r="EOQ3" s="75"/>
      <c r="EOR3" s="75"/>
      <c r="EOS3" s="75"/>
      <c r="EOT3" s="75"/>
      <c r="EOU3" s="75"/>
      <c r="EOV3" s="75"/>
      <c r="EOW3" s="75"/>
      <c r="EOX3" s="75"/>
      <c r="EOY3" s="75"/>
      <c r="EOZ3" s="75"/>
      <c r="EPA3" s="75"/>
      <c r="EPB3" s="75"/>
      <c r="EPC3" s="75"/>
      <c r="EPD3" s="75"/>
      <c r="EPE3" s="75"/>
      <c r="EPF3" s="75"/>
      <c r="EPG3" s="75"/>
      <c r="EPH3" s="75"/>
      <c r="EPI3" s="75"/>
      <c r="EPJ3" s="75"/>
      <c r="EPK3" s="75"/>
      <c r="EPL3" s="75"/>
      <c r="EPM3" s="75"/>
      <c r="EPN3" s="75"/>
      <c r="EPO3" s="75"/>
      <c r="EPP3" s="75"/>
      <c r="EPQ3" s="75"/>
      <c r="EPR3" s="75"/>
      <c r="EPS3" s="75"/>
      <c r="EPT3" s="75"/>
      <c r="EPU3" s="75"/>
      <c r="EPV3" s="75"/>
      <c r="EPW3" s="75"/>
      <c r="EPX3" s="75"/>
      <c r="EPY3" s="75"/>
      <c r="EPZ3" s="75"/>
      <c r="EQA3" s="75"/>
      <c r="EQB3" s="75"/>
      <c r="EQC3" s="75"/>
      <c r="EQD3" s="75"/>
      <c r="EQE3" s="75"/>
      <c r="EQF3" s="75"/>
      <c r="EQG3" s="75"/>
      <c r="EQH3" s="75"/>
      <c r="EQI3" s="75"/>
      <c r="EQJ3" s="75"/>
      <c r="EQK3" s="75"/>
      <c r="EQL3" s="75"/>
      <c r="EQM3" s="75"/>
      <c r="EQN3" s="75"/>
      <c r="EQO3" s="75"/>
      <c r="EQP3" s="75"/>
      <c r="EQQ3" s="75"/>
      <c r="EQR3" s="75"/>
      <c r="EQS3" s="75"/>
      <c r="EQT3" s="75"/>
      <c r="EQU3" s="75"/>
      <c r="EQV3" s="75"/>
      <c r="EQW3" s="75"/>
      <c r="EQX3" s="75"/>
      <c r="EQY3" s="75"/>
      <c r="EQZ3" s="75"/>
      <c r="ERA3" s="75"/>
      <c r="ERB3" s="75"/>
      <c r="ERC3" s="75"/>
      <c r="ERD3" s="75"/>
      <c r="ERE3" s="75"/>
      <c r="ERF3" s="75"/>
      <c r="ERG3" s="75"/>
      <c r="ERH3" s="75"/>
      <c r="ERI3" s="75"/>
      <c r="ERJ3" s="75"/>
      <c r="ERK3" s="75"/>
      <c r="ERL3" s="75"/>
      <c r="ERM3" s="75"/>
      <c r="ERN3" s="75"/>
      <c r="ERO3" s="75"/>
      <c r="ERP3" s="75"/>
      <c r="ERQ3" s="75"/>
      <c r="ERR3" s="75"/>
      <c r="ERS3" s="75"/>
      <c r="ERT3" s="75"/>
      <c r="ERU3" s="75"/>
      <c r="ERV3" s="75"/>
      <c r="ERW3" s="75"/>
      <c r="ERX3" s="75"/>
      <c r="ERY3" s="75"/>
      <c r="ERZ3" s="75"/>
      <c r="ESA3" s="75"/>
      <c r="ESB3" s="75"/>
      <c r="ESC3" s="75"/>
      <c r="ESD3" s="75"/>
      <c r="ESE3" s="75"/>
      <c r="ESF3" s="75"/>
      <c r="ESG3" s="75"/>
      <c r="ESH3" s="75"/>
      <c r="ESI3" s="75"/>
      <c r="ESJ3" s="75"/>
      <c r="ESK3" s="75"/>
      <c r="ESL3" s="75"/>
      <c r="ESM3" s="75"/>
      <c r="ESN3" s="75"/>
      <c r="ESO3" s="75"/>
      <c r="ESP3" s="75"/>
      <c r="ESQ3" s="75"/>
      <c r="ESR3" s="75"/>
      <c r="ESS3" s="75"/>
      <c r="EST3" s="75"/>
      <c r="ESU3" s="75"/>
      <c r="ESV3" s="75"/>
      <c r="ESW3" s="75"/>
      <c r="ESX3" s="75"/>
      <c r="ESY3" s="75"/>
      <c r="ESZ3" s="75"/>
      <c r="ETA3" s="75"/>
      <c r="ETB3" s="75"/>
      <c r="ETC3" s="75"/>
      <c r="ETD3" s="75"/>
      <c r="ETE3" s="75"/>
      <c r="ETF3" s="75"/>
      <c r="ETG3" s="75"/>
      <c r="ETH3" s="75"/>
      <c r="ETI3" s="75"/>
      <c r="ETJ3" s="75"/>
      <c r="ETK3" s="75"/>
      <c r="ETL3" s="75"/>
      <c r="ETM3" s="75"/>
      <c r="ETN3" s="75"/>
      <c r="ETO3" s="75"/>
      <c r="ETP3" s="75"/>
      <c r="ETQ3" s="75"/>
      <c r="ETR3" s="75"/>
      <c r="ETS3" s="75"/>
      <c r="ETT3" s="75"/>
      <c r="ETU3" s="75"/>
      <c r="ETV3" s="75"/>
      <c r="ETW3" s="75"/>
      <c r="ETX3" s="75"/>
      <c r="ETY3" s="75"/>
      <c r="ETZ3" s="75"/>
      <c r="EUA3" s="75"/>
      <c r="EUB3" s="75"/>
      <c r="EUC3" s="75"/>
      <c r="EUD3" s="75"/>
      <c r="EUE3" s="75"/>
      <c r="EUF3" s="75"/>
      <c r="EUG3" s="75"/>
      <c r="EUH3" s="75"/>
      <c r="EUI3" s="75"/>
      <c r="EUJ3" s="75"/>
      <c r="EUK3" s="75"/>
      <c r="EUL3" s="75"/>
      <c r="EUM3" s="75"/>
      <c r="EUN3" s="75"/>
      <c r="EUO3" s="75"/>
      <c r="EUP3" s="75"/>
      <c r="EUQ3" s="75"/>
      <c r="EUR3" s="75"/>
      <c r="EUS3" s="75"/>
      <c r="EUT3" s="75"/>
      <c r="EUU3" s="75"/>
      <c r="EUV3" s="75"/>
      <c r="EUW3" s="75"/>
      <c r="EUX3" s="75"/>
      <c r="EUY3" s="75"/>
      <c r="EUZ3" s="75"/>
      <c r="EVA3" s="75"/>
      <c r="EVB3" s="75"/>
      <c r="EVC3" s="75"/>
      <c r="EVD3" s="75"/>
      <c r="EVE3" s="75"/>
      <c r="EVF3" s="75"/>
      <c r="EVG3" s="75"/>
      <c r="EVH3" s="75"/>
      <c r="EVI3" s="75"/>
      <c r="EVJ3" s="75"/>
      <c r="EVK3" s="75"/>
      <c r="EVL3" s="75"/>
      <c r="EVM3" s="75"/>
      <c r="EVN3" s="75"/>
      <c r="EVO3" s="75"/>
      <c r="EVP3" s="75"/>
      <c r="EVQ3" s="75"/>
      <c r="EVR3" s="75"/>
      <c r="EVS3" s="75"/>
      <c r="EVT3" s="75"/>
      <c r="EVU3" s="75"/>
      <c r="EVV3" s="75"/>
      <c r="EVW3" s="75"/>
      <c r="EVX3" s="75"/>
      <c r="EVY3" s="75"/>
      <c r="EVZ3" s="75"/>
      <c r="EWA3" s="75"/>
      <c r="EWB3" s="75"/>
      <c r="EWC3" s="75"/>
      <c r="EWD3" s="75"/>
      <c r="EWE3" s="75"/>
      <c r="EWF3" s="75"/>
      <c r="EWG3" s="75"/>
      <c r="EWH3" s="75"/>
      <c r="EWI3" s="75"/>
      <c r="EWJ3" s="75"/>
      <c r="EWK3" s="75"/>
      <c r="EWL3" s="75"/>
      <c r="EWM3" s="75"/>
      <c r="EWN3" s="75"/>
      <c r="EWO3" s="75"/>
      <c r="EWP3" s="75"/>
      <c r="EWQ3" s="75"/>
      <c r="EWR3" s="75"/>
      <c r="EWS3" s="75"/>
      <c r="EWT3" s="75"/>
      <c r="EWU3" s="75"/>
      <c r="EWV3" s="75"/>
      <c r="EWW3" s="75"/>
      <c r="EWX3" s="75"/>
      <c r="EWY3" s="75"/>
      <c r="EWZ3" s="75"/>
      <c r="EXA3" s="75"/>
      <c r="EXB3" s="75"/>
      <c r="EXC3" s="75"/>
      <c r="EXD3" s="75"/>
      <c r="EXE3" s="75"/>
      <c r="EXF3" s="75"/>
      <c r="EXG3" s="75"/>
      <c r="EXH3" s="75"/>
      <c r="EXI3" s="75"/>
      <c r="EXJ3" s="75"/>
      <c r="EXK3" s="75"/>
      <c r="EXL3" s="75"/>
      <c r="EXM3" s="75"/>
      <c r="EXN3" s="75"/>
      <c r="EXO3" s="75"/>
      <c r="EXP3" s="75"/>
      <c r="EXQ3" s="75"/>
      <c r="EXR3" s="75"/>
      <c r="EXS3" s="75"/>
      <c r="EXT3" s="75"/>
      <c r="EXU3" s="75"/>
      <c r="EXV3" s="75"/>
      <c r="EXW3" s="75"/>
      <c r="EXX3" s="75"/>
      <c r="EXY3" s="75"/>
      <c r="EXZ3" s="75"/>
      <c r="EYA3" s="75"/>
      <c r="EYB3" s="75"/>
      <c r="EYC3" s="75"/>
      <c r="EYD3" s="75"/>
      <c r="EYE3" s="75"/>
      <c r="EYF3" s="75"/>
      <c r="EYG3" s="75"/>
      <c r="EYH3" s="75"/>
      <c r="EYI3" s="75"/>
      <c r="EYJ3" s="75"/>
      <c r="EYK3" s="75"/>
      <c r="EYL3" s="75"/>
      <c r="EYM3" s="75"/>
      <c r="EYN3" s="75"/>
      <c r="EYO3" s="75"/>
      <c r="EYP3" s="75"/>
      <c r="EYQ3" s="75"/>
      <c r="EYR3" s="75"/>
      <c r="EYS3" s="75"/>
      <c r="EYT3" s="75"/>
      <c r="EYU3" s="75"/>
      <c r="EYV3" s="75"/>
      <c r="EYW3" s="75"/>
      <c r="EYX3" s="75"/>
      <c r="EYY3" s="75"/>
      <c r="EYZ3" s="75"/>
      <c r="EZA3" s="75"/>
      <c r="EZB3" s="75"/>
      <c r="EZC3" s="75"/>
      <c r="EZD3" s="75"/>
      <c r="EZE3" s="75"/>
      <c r="EZF3" s="75"/>
      <c r="EZG3" s="75"/>
      <c r="EZH3" s="75"/>
      <c r="EZI3" s="75"/>
      <c r="EZJ3" s="75"/>
      <c r="EZK3" s="75"/>
      <c r="EZL3" s="75"/>
      <c r="EZM3" s="75"/>
      <c r="EZN3" s="75"/>
      <c r="EZO3" s="75"/>
      <c r="EZP3" s="75"/>
      <c r="EZQ3" s="75"/>
      <c r="EZR3" s="75"/>
      <c r="EZS3" s="75"/>
      <c r="EZT3" s="75"/>
      <c r="EZU3" s="75"/>
      <c r="EZV3" s="75"/>
      <c r="EZW3" s="75"/>
      <c r="EZX3" s="75"/>
      <c r="EZY3" s="75"/>
      <c r="EZZ3" s="75"/>
      <c r="FAA3" s="75"/>
      <c r="FAB3" s="75"/>
      <c r="FAC3" s="75"/>
      <c r="FAD3" s="75"/>
      <c r="FAE3" s="75"/>
      <c r="FAF3" s="75"/>
      <c r="FAG3" s="75"/>
      <c r="FAH3" s="75"/>
      <c r="FAI3" s="75"/>
      <c r="FAJ3" s="75"/>
      <c r="FAK3" s="75"/>
      <c r="FAL3" s="75"/>
      <c r="FAM3" s="75"/>
      <c r="FAN3" s="75"/>
      <c r="FAO3" s="75"/>
      <c r="FAP3" s="75"/>
      <c r="FAQ3" s="75"/>
      <c r="FAR3" s="75"/>
      <c r="FAS3" s="75"/>
      <c r="FAT3" s="75"/>
      <c r="FAU3" s="75"/>
      <c r="FAV3" s="75"/>
      <c r="FAW3" s="75"/>
      <c r="FAX3" s="75"/>
      <c r="FAY3" s="75"/>
      <c r="FAZ3" s="75"/>
      <c r="FBA3" s="75"/>
      <c r="FBB3" s="75"/>
      <c r="FBC3" s="75"/>
      <c r="FBD3" s="75"/>
      <c r="FBE3" s="75"/>
      <c r="FBF3" s="75"/>
      <c r="FBG3" s="75"/>
      <c r="FBH3" s="75"/>
      <c r="FBI3" s="75"/>
      <c r="FBJ3" s="75"/>
      <c r="FBK3" s="75"/>
      <c r="FBL3" s="75"/>
      <c r="FBM3" s="75"/>
      <c r="FBN3" s="75"/>
      <c r="FBO3" s="75"/>
      <c r="FBP3" s="75"/>
      <c r="FBQ3" s="75"/>
      <c r="FBR3" s="75"/>
      <c r="FBS3" s="75"/>
      <c r="FBT3" s="75"/>
      <c r="FBU3" s="75"/>
      <c r="FBV3" s="75"/>
      <c r="FBW3" s="75"/>
      <c r="FBX3" s="75"/>
      <c r="FBY3" s="75"/>
      <c r="FBZ3" s="75"/>
      <c r="FCA3" s="75"/>
      <c r="FCB3" s="75"/>
      <c r="FCC3" s="75"/>
      <c r="FCD3" s="75"/>
      <c r="FCE3" s="75"/>
      <c r="FCF3" s="75"/>
      <c r="FCG3" s="75"/>
      <c r="FCH3" s="75"/>
      <c r="FCI3" s="75"/>
      <c r="FCJ3" s="75"/>
      <c r="FCK3" s="75"/>
      <c r="FCL3" s="75"/>
      <c r="FCM3" s="75"/>
      <c r="FCN3" s="75"/>
      <c r="FCO3" s="75"/>
      <c r="FCP3" s="75"/>
      <c r="FCQ3" s="75"/>
      <c r="FCR3" s="75"/>
      <c r="FCS3" s="75"/>
      <c r="FCT3" s="75"/>
      <c r="FCU3" s="75"/>
      <c r="FCV3" s="75"/>
      <c r="FCW3" s="75"/>
      <c r="FCX3" s="75"/>
      <c r="FCY3" s="75"/>
      <c r="FCZ3" s="75"/>
      <c r="FDA3" s="75"/>
      <c r="FDB3" s="75"/>
      <c r="FDC3" s="75"/>
      <c r="FDD3" s="75"/>
      <c r="FDE3" s="75"/>
      <c r="FDF3" s="75"/>
      <c r="FDG3" s="75"/>
      <c r="FDH3" s="75"/>
      <c r="FDI3" s="75"/>
      <c r="FDJ3" s="75"/>
      <c r="FDK3" s="75"/>
      <c r="FDL3" s="75"/>
      <c r="FDM3" s="75"/>
      <c r="FDN3" s="75"/>
      <c r="FDO3" s="75"/>
      <c r="FDP3" s="75"/>
      <c r="FDQ3" s="75"/>
      <c r="FDR3" s="75"/>
      <c r="FDS3" s="75"/>
      <c r="FDT3" s="75"/>
      <c r="FDU3" s="75"/>
      <c r="FDV3" s="75"/>
      <c r="FDW3" s="75"/>
      <c r="FDX3" s="75"/>
      <c r="FDY3" s="75"/>
      <c r="FDZ3" s="75"/>
      <c r="FEA3" s="75"/>
      <c r="FEB3" s="75"/>
      <c r="FEC3" s="75"/>
      <c r="FED3" s="75"/>
      <c r="FEE3" s="75"/>
      <c r="FEF3" s="75"/>
      <c r="FEG3" s="75"/>
      <c r="FEH3" s="75"/>
      <c r="FEI3" s="75"/>
      <c r="FEJ3" s="75"/>
      <c r="FEK3" s="75"/>
      <c r="FEL3" s="75"/>
      <c r="FEM3" s="75"/>
      <c r="FEN3" s="75"/>
      <c r="FEO3" s="75"/>
      <c r="FEP3" s="75"/>
      <c r="FEQ3" s="75"/>
      <c r="FER3" s="75"/>
      <c r="FES3" s="75"/>
      <c r="FET3" s="75"/>
      <c r="FEU3" s="75"/>
      <c r="FEV3" s="75"/>
      <c r="FEW3" s="75"/>
      <c r="FEX3" s="75"/>
      <c r="FEY3" s="75"/>
      <c r="FEZ3" s="75"/>
      <c r="FFA3" s="75"/>
      <c r="FFB3" s="75"/>
      <c r="FFC3" s="75"/>
      <c r="FFD3" s="75"/>
      <c r="FFE3" s="75"/>
      <c r="FFF3" s="75"/>
      <c r="FFG3" s="75"/>
      <c r="FFH3" s="75"/>
      <c r="FFI3" s="75"/>
      <c r="FFJ3" s="75"/>
      <c r="FFK3" s="75"/>
      <c r="FFL3" s="75"/>
      <c r="FFM3" s="75"/>
      <c r="FFN3" s="75"/>
      <c r="FFO3" s="75"/>
      <c r="FFP3" s="75"/>
      <c r="FFQ3" s="75"/>
      <c r="FFR3" s="75"/>
      <c r="FFS3" s="75"/>
      <c r="FFT3" s="75"/>
      <c r="FFU3" s="75"/>
      <c r="FFV3" s="75"/>
      <c r="FFW3" s="75"/>
      <c r="FFX3" s="75"/>
      <c r="FFY3" s="75"/>
      <c r="FFZ3" s="75"/>
      <c r="FGA3" s="75"/>
      <c r="FGB3" s="75"/>
      <c r="FGC3" s="75"/>
      <c r="FGD3" s="75"/>
      <c r="FGE3" s="75"/>
      <c r="FGF3" s="75"/>
      <c r="FGG3" s="75"/>
      <c r="FGH3" s="75"/>
      <c r="FGI3" s="75"/>
      <c r="FGJ3" s="75"/>
      <c r="FGK3" s="75"/>
      <c r="FGL3" s="75"/>
      <c r="FGM3" s="75"/>
      <c r="FGN3" s="75"/>
      <c r="FGO3" s="75"/>
      <c r="FGP3" s="75"/>
      <c r="FGQ3" s="75"/>
      <c r="FGR3" s="75"/>
      <c r="FGS3" s="75"/>
      <c r="FGT3" s="75"/>
      <c r="FGU3" s="75"/>
      <c r="FGV3" s="75"/>
      <c r="FGW3" s="75"/>
      <c r="FGX3" s="75"/>
      <c r="FGY3" s="75"/>
      <c r="FGZ3" s="75"/>
      <c r="FHA3" s="75"/>
      <c r="FHB3" s="75"/>
      <c r="FHC3" s="75"/>
      <c r="FHD3" s="75"/>
      <c r="FHE3" s="75"/>
      <c r="FHF3" s="75"/>
      <c r="FHG3" s="75"/>
      <c r="FHH3" s="75"/>
      <c r="FHI3" s="75"/>
      <c r="FHJ3" s="75"/>
      <c r="FHK3" s="75"/>
      <c r="FHL3" s="75"/>
      <c r="FHM3" s="75"/>
      <c r="FHN3" s="75"/>
      <c r="FHO3" s="75"/>
      <c r="FHP3" s="75"/>
      <c r="FHQ3" s="75"/>
      <c r="FHR3" s="75"/>
      <c r="FHS3" s="75"/>
      <c r="FHT3" s="75"/>
      <c r="FHU3" s="75"/>
      <c r="FHV3" s="75"/>
      <c r="FHW3" s="75"/>
      <c r="FHX3" s="75"/>
      <c r="FHY3" s="75"/>
      <c r="FHZ3" s="75"/>
      <c r="FIA3" s="75"/>
      <c r="FIB3" s="75"/>
      <c r="FIC3" s="75"/>
      <c r="FID3" s="75"/>
      <c r="FIE3" s="75"/>
      <c r="FIF3" s="75"/>
      <c r="FIG3" s="75"/>
      <c r="FIH3" s="75"/>
      <c r="FII3" s="75"/>
      <c r="FIJ3" s="75"/>
      <c r="FIK3" s="75"/>
      <c r="FIL3" s="75"/>
      <c r="FIM3" s="75"/>
      <c r="FIN3" s="75"/>
      <c r="FIO3" s="75"/>
      <c r="FIP3" s="75"/>
      <c r="FIQ3" s="75"/>
      <c r="FIR3" s="75"/>
      <c r="FIS3" s="75"/>
      <c r="FIT3" s="75"/>
      <c r="FIU3" s="75"/>
      <c r="FIV3" s="75"/>
      <c r="FIW3" s="75"/>
      <c r="FIX3" s="75"/>
      <c r="FIY3" s="75"/>
      <c r="FIZ3" s="75"/>
      <c r="FJA3" s="75"/>
      <c r="FJB3" s="75"/>
      <c r="FJC3" s="75"/>
      <c r="FJD3" s="75"/>
      <c r="FJE3" s="75"/>
      <c r="FJF3" s="75"/>
      <c r="FJG3" s="75"/>
      <c r="FJH3" s="75"/>
      <c r="FJI3" s="75"/>
      <c r="FJJ3" s="75"/>
      <c r="FJK3" s="75"/>
      <c r="FJL3" s="75"/>
      <c r="FJM3" s="75"/>
      <c r="FJN3" s="75"/>
      <c r="FJO3" s="75"/>
      <c r="FJP3" s="75"/>
      <c r="FJQ3" s="75"/>
      <c r="FJR3" s="75"/>
      <c r="FJS3" s="75"/>
      <c r="FJT3" s="75"/>
      <c r="FJU3" s="75"/>
      <c r="FJV3" s="75"/>
      <c r="FJW3" s="75"/>
      <c r="FJX3" s="75"/>
      <c r="FJY3" s="75"/>
      <c r="FJZ3" s="75"/>
      <c r="FKA3" s="75"/>
      <c r="FKB3" s="75"/>
      <c r="FKC3" s="75"/>
      <c r="FKD3" s="75"/>
      <c r="FKE3" s="75"/>
      <c r="FKF3" s="75"/>
      <c r="FKG3" s="75"/>
      <c r="FKH3" s="75"/>
      <c r="FKI3" s="75"/>
      <c r="FKJ3" s="75"/>
      <c r="FKK3" s="75"/>
      <c r="FKL3" s="75"/>
      <c r="FKM3" s="75"/>
      <c r="FKN3" s="75"/>
      <c r="FKO3" s="75"/>
      <c r="FKP3" s="75"/>
      <c r="FKQ3" s="75"/>
      <c r="FKR3" s="75"/>
      <c r="FKS3" s="75"/>
      <c r="FKT3" s="75"/>
      <c r="FKU3" s="75"/>
      <c r="FKV3" s="75"/>
      <c r="FKW3" s="75"/>
      <c r="FKX3" s="75"/>
      <c r="FKY3" s="75"/>
      <c r="FKZ3" s="75"/>
      <c r="FLA3" s="75"/>
      <c r="FLB3" s="75"/>
      <c r="FLC3" s="75"/>
      <c r="FLD3" s="75"/>
      <c r="FLE3" s="75"/>
      <c r="FLF3" s="75"/>
      <c r="FLG3" s="75"/>
      <c r="FLH3" s="75"/>
      <c r="FLI3" s="75"/>
      <c r="FLJ3" s="75"/>
      <c r="FLK3" s="75"/>
      <c r="FLL3" s="75"/>
      <c r="FLM3" s="75"/>
      <c r="FLN3" s="75"/>
      <c r="FLO3" s="75"/>
      <c r="FLP3" s="75"/>
      <c r="FLQ3" s="75"/>
      <c r="FLR3" s="75"/>
      <c r="FLS3" s="75"/>
      <c r="FLT3" s="75"/>
      <c r="FLU3" s="75"/>
      <c r="FLV3" s="75"/>
      <c r="FLW3" s="75"/>
      <c r="FLX3" s="75"/>
      <c r="FLY3" s="75"/>
      <c r="FLZ3" s="75"/>
      <c r="FMA3" s="75"/>
      <c r="FMB3" s="75"/>
      <c r="FMC3" s="75"/>
      <c r="FMD3" s="75"/>
      <c r="FME3" s="75"/>
      <c r="FMF3" s="75"/>
      <c r="FMG3" s="75"/>
      <c r="FMH3" s="75"/>
      <c r="FMI3" s="75"/>
      <c r="FMJ3" s="75"/>
      <c r="FMK3" s="75"/>
      <c r="FML3" s="75"/>
      <c r="FMM3" s="75"/>
      <c r="FMN3" s="75"/>
      <c r="FMO3" s="75"/>
      <c r="FMP3" s="75"/>
      <c r="FMQ3" s="75"/>
      <c r="FMR3" s="75"/>
      <c r="FMS3" s="75"/>
      <c r="FMT3" s="75"/>
      <c r="FMU3" s="75"/>
      <c r="FMV3" s="75"/>
      <c r="FMW3" s="75"/>
      <c r="FMX3" s="75"/>
      <c r="FMY3" s="75"/>
      <c r="FMZ3" s="75"/>
      <c r="FNA3" s="75"/>
      <c r="FNB3" s="75"/>
      <c r="FNC3" s="75"/>
      <c r="FND3" s="75"/>
      <c r="FNE3" s="75"/>
      <c r="FNF3" s="75"/>
      <c r="FNG3" s="75"/>
      <c r="FNH3" s="75"/>
      <c r="FNI3" s="75"/>
      <c r="FNJ3" s="75"/>
      <c r="FNK3" s="75"/>
      <c r="FNL3" s="75"/>
      <c r="FNM3" s="75"/>
      <c r="FNN3" s="75"/>
      <c r="FNO3" s="75"/>
      <c r="FNP3" s="75"/>
      <c r="FNQ3" s="75"/>
      <c r="FNR3" s="75"/>
      <c r="FNS3" s="75"/>
      <c r="FNT3" s="75"/>
      <c r="FNU3" s="75"/>
      <c r="FNV3" s="75"/>
      <c r="FNW3" s="75"/>
      <c r="FNX3" s="75"/>
      <c r="FNY3" s="75"/>
      <c r="FNZ3" s="75"/>
      <c r="FOA3" s="75"/>
      <c r="FOB3" s="75"/>
      <c r="FOC3" s="75"/>
      <c r="FOD3" s="75"/>
      <c r="FOE3" s="75"/>
      <c r="FOF3" s="75"/>
      <c r="FOG3" s="75"/>
      <c r="FOH3" s="75"/>
      <c r="FOI3" s="75"/>
      <c r="FOJ3" s="75"/>
      <c r="FOK3" s="75"/>
      <c r="FOL3" s="75"/>
      <c r="FOM3" s="75"/>
      <c r="FON3" s="75"/>
      <c r="FOO3" s="75"/>
      <c r="FOP3" s="75"/>
      <c r="FOQ3" s="75"/>
      <c r="FOR3" s="75"/>
      <c r="FOS3" s="75"/>
      <c r="FOT3" s="75"/>
      <c r="FOU3" s="75"/>
      <c r="FOV3" s="75"/>
      <c r="FOW3" s="75"/>
      <c r="FOX3" s="75"/>
      <c r="FOY3" s="75"/>
      <c r="FOZ3" s="75"/>
      <c r="FPA3" s="75"/>
      <c r="FPB3" s="75"/>
      <c r="FPC3" s="75"/>
      <c r="FPD3" s="75"/>
      <c r="FPE3" s="75"/>
      <c r="FPF3" s="75"/>
      <c r="FPG3" s="75"/>
      <c r="FPH3" s="75"/>
      <c r="FPI3" s="75"/>
      <c r="FPJ3" s="75"/>
      <c r="FPK3" s="75"/>
      <c r="FPL3" s="75"/>
      <c r="FPM3" s="75"/>
      <c r="FPN3" s="75"/>
      <c r="FPO3" s="75"/>
      <c r="FPP3" s="75"/>
      <c r="FPQ3" s="75"/>
      <c r="FPR3" s="75"/>
      <c r="FPS3" s="75"/>
      <c r="FPT3" s="75"/>
      <c r="FPU3" s="75"/>
      <c r="FPV3" s="75"/>
      <c r="FPW3" s="75"/>
      <c r="FPX3" s="75"/>
      <c r="FPY3" s="75"/>
      <c r="FPZ3" s="75"/>
      <c r="FQA3" s="75"/>
      <c r="FQB3" s="75"/>
      <c r="FQC3" s="75"/>
      <c r="FQD3" s="75"/>
      <c r="FQE3" s="75"/>
      <c r="FQF3" s="75"/>
      <c r="FQG3" s="75"/>
      <c r="FQH3" s="75"/>
      <c r="FQI3" s="75"/>
      <c r="FQJ3" s="75"/>
      <c r="FQK3" s="75"/>
      <c r="FQL3" s="75"/>
      <c r="FQM3" s="75"/>
      <c r="FQN3" s="75"/>
      <c r="FQO3" s="75"/>
      <c r="FQP3" s="75"/>
      <c r="FQQ3" s="75"/>
      <c r="FQR3" s="75"/>
      <c r="FQS3" s="75"/>
      <c r="FQT3" s="75"/>
      <c r="FQU3" s="75"/>
      <c r="FQV3" s="75"/>
      <c r="FQW3" s="75"/>
      <c r="FQX3" s="75"/>
      <c r="FQY3" s="75"/>
      <c r="FQZ3" s="75"/>
      <c r="FRA3" s="75"/>
      <c r="FRB3" s="75"/>
      <c r="FRC3" s="75"/>
      <c r="FRD3" s="75"/>
      <c r="FRE3" s="75"/>
      <c r="FRF3" s="75"/>
      <c r="FRG3" s="75"/>
      <c r="FRH3" s="75"/>
      <c r="FRI3" s="75"/>
      <c r="FRJ3" s="75"/>
      <c r="FRK3" s="75"/>
      <c r="FRL3" s="75"/>
      <c r="FRM3" s="75"/>
      <c r="FRN3" s="75"/>
      <c r="FRO3" s="75"/>
      <c r="FRP3" s="75"/>
      <c r="FRQ3" s="75"/>
      <c r="FRR3" s="75"/>
      <c r="FRS3" s="75"/>
      <c r="FRT3" s="75"/>
      <c r="FRU3" s="75"/>
      <c r="FRV3" s="75"/>
      <c r="FRW3" s="75"/>
      <c r="FRX3" s="75"/>
      <c r="FRY3" s="75"/>
      <c r="FRZ3" s="75"/>
      <c r="FSA3" s="75"/>
      <c r="FSB3" s="75"/>
      <c r="FSC3" s="75"/>
      <c r="FSD3" s="75"/>
      <c r="FSE3" s="75"/>
      <c r="FSF3" s="75"/>
      <c r="FSG3" s="75"/>
      <c r="FSH3" s="75"/>
      <c r="FSI3" s="75"/>
      <c r="FSJ3" s="75"/>
      <c r="FSK3" s="75"/>
      <c r="FSL3" s="75"/>
      <c r="FSM3" s="75"/>
      <c r="FSN3" s="75"/>
      <c r="FSO3" s="75"/>
      <c r="FSP3" s="75"/>
      <c r="FSQ3" s="75"/>
      <c r="FSR3" s="75"/>
      <c r="FSS3" s="75"/>
      <c r="FST3" s="75"/>
      <c r="FSU3" s="75"/>
      <c r="FSV3" s="75"/>
      <c r="FSW3" s="75"/>
      <c r="FSX3" s="75"/>
      <c r="FSY3" s="75"/>
      <c r="FSZ3" s="75"/>
      <c r="FTA3" s="75"/>
      <c r="FTB3" s="75"/>
      <c r="FTC3" s="75"/>
      <c r="FTD3" s="75"/>
      <c r="FTE3" s="75"/>
      <c r="FTF3" s="75"/>
      <c r="FTG3" s="75"/>
      <c r="FTH3" s="75"/>
      <c r="FTI3" s="75"/>
      <c r="FTJ3" s="75"/>
      <c r="FTK3" s="75"/>
      <c r="FTL3" s="75"/>
      <c r="FTM3" s="75"/>
      <c r="FTN3" s="75"/>
      <c r="FTO3" s="75"/>
      <c r="FTP3" s="75"/>
      <c r="FTQ3" s="75"/>
      <c r="FTR3" s="75"/>
      <c r="FTS3" s="75"/>
      <c r="FTT3" s="75"/>
      <c r="FTU3" s="75"/>
      <c r="FTV3" s="75"/>
      <c r="FTW3" s="75"/>
      <c r="FTX3" s="75"/>
      <c r="FTY3" s="75"/>
      <c r="FTZ3" s="75"/>
      <c r="FUA3" s="75"/>
      <c r="FUB3" s="75"/>
      <c r="FUC3" s="75"/>
      <c r="FUD3" s="75"/>
      <c r="FUE3" s="75"/>
      <c r="FUF3" s="75"/>
      <c r="FUG3" s="75"/>
      <c r="FUH3" s="75"/>
      <c r="FUI3" s="75"/>
      <c r="FUJ3" s="75"/>
      <c r="FUK3" s="75"/>
      <c r="FUL3" s="75"/>
      <c r="FUM3" s="75"/>
      <c r="FUN3" s="75"/>
      <c r="FUO3" s="75"/>
      <c r="FUP3" s="75"/>
      <c r="FUQ3" s="75"/>
      <c r="FUR3" s="75"/>
      <c r="FUS3" s="75"/>
      <c r="FUT3" s="75"/>
      <c r="FUU3" s="75"/>
      <c r="FUV3" s="75"/>
      <c r="FUW3" s="75"/>
      <c r="FUX3" s="75"/>
      <c r="FUY3" s="75"/>
      <c r="FUZ3" s="75"/>
      <c r="FVA3" s="75"/>
      <c r="FVB3" s="75"/>
      <c r="FVC3" s="75"/>
      <c r="FVD3" s="75"/>
      <c r="FVE3" s="75"/>
      <c r="FVF3" s="75"/>
      <c r="FVG3" s="75"/>
      <c r="FVH3" s="75"/>
      <c r="FVI3" s="75"/>
      <c r="FVJ3" s="75"/>
      <c r="FVK3" s="75"/>
      <c r="FVL3" s="75"/>
      <c r="FVM3" s="75"/>
      <c r="FVN3" s="75"/>
      <c r="FVO3" s="75"/>
      <c r="FVP3" s="75"/>
      <c r="FVQ3" s="75"/>
      <c r="FVR3" s="75"/>
      <c r="FVS3" s="75"/>
      <c r="FVT3" s="75"/>
      <c r="FVU3" s="75"/>
      <c r="FVV3" s="75"/>
      <c r="FVW3" s="75"/>
      <c r="FVX3" s="75"/>
      <c r="FVY3" s="75"/>
      <c r="FVZ3" s="75"/>
      <c r="FWA3" s="75"/>
      <c r="FWB3" s="75"/>
      <c r="FWC3" s="75"/>
      <c r="FWD3" s="75"/>
      <c r="FWE3" s="75"/>
      <c r="FWF3" s="75"/>
      <c r="FWG3" s="75"/>
      <c r="FWH3" s="75"/>
      <c r="FWI3" s="75"/>
      <c r="FWJ3" s="75"/>
      <c r="FWK3" s="75"/>
      <c r="FWL3" s="75"/>
      <c r="FWM3" s="75"/>
      <c r="FWN3" s="75"/>
      <c r="FWO3" s="75"/>
      <c r="FWP3" s="75"/>
      <c r="FWQ3" s="75"/>
      <c r="FWR3" s="75"/>
      <c r="FWS3" s="75"/>
      <c r="FWT3" s="75"/>
      <c r="FWU3" s="75"/>
      <c r="FWV3" s="75"/>
      <c r="FWW3" s="75"/>
      <c r="FWX3" s="75"/>
      <c r="FWY3" s="75"/>
      <c r="FWZ3" s="75"/>
      <c r="FXA3" s="75"/>
      <c r="FXB3" s="75"/>
      <c r="FXC3" s="75"/>
      <c r="FXD3" s="75"/>
      <c r="FXE3" s="75"/>
      <c r="FXF3" s="75"/>
      <c r="FXG3" s="75"/>
      <c r="FXH3" s="75"/>
      <c r="FXI3" s="75"/>
      <c r="FXJ3" s="75"/>
      <c r="FXK3" s="75"/>
      <c r="FXL3" s="75"/>
      <c r="FXM3" s="75"/>
      <c r="FXN3" s="75"/>
      <c r="FXO3" s="75"/>
      <c r="FXP3" s="75"/>
      <c r="FXQ3" s="75"/>
      <c r="FXR3" s="75"/>
      <c r="FXS3" s="75"/>
      <c r="FXT3" s="75"/>
      <c r="FXU3" s="75"/>
      <c r="FXV3" s="75"/>
      <c r="FXW3" s="75"/>
      <c r="FXX3" s="75"/>
      <c r="FXY3" s="75"/>
      <c r="FXZ3" s="75"/>
      <c r="FYA3" s="75"/>
      <c r="FYB3" s="75"/>
      <c r="FYC3" s="75"/>
      <c r="FYD3" s="75"/>
      <c r="FYE3" s="75"/>
      <c r="FYF3" s="75"/>
      <c r="FYG3" s="75"/>
      <c r="FYH3" s="75"/>
      <c r="FYI3" s="75"/>
      <c r="FYJ3" s="75"/>
      <c r="FYK3" s="75"/>
      <c r="FYL3" s="75"/>
      <c r="FYM3" s="75"/>
      <c r="FYN3" s="75"/>
      <c r="FYO3" s="75"/>
      <c r="FYP3" s="75"/>
      <c r="FYQ3" s="75"/>
      <c r="FYR3" s="75"/>
      <c r="FYS3" s="75"/>
      <c r="FYT3" s="75"/>
      <c r="FYU3" s="75"/>
      <c r="FYV3" s="75"/>
      <c r="FYW3" s="75"/>
      <c r="FYX3" s="75"/>
      <c r="FYY3" s="75"/>
      <c r="FYZ3" s="75"/>
      <c r="FZA3" s="75"/>
      <c r="FZB3" s="75"/>
      <c r="FZC3" s="75"/>
      <c r="FZD3" s="75"/>
      <c r="FZE3" s="75"/>
      <c r="FZF3" s="75"/>
      <c r="FZG3" s="75"/>
      <c r="FZH3" s="75"/>
      <c r="FZI3" s="75"/>
      <c r="FZJ3" s="75"/>
      <c r="FZK3" s="75"/>
      <c r="FZL3" s="75"/>
      <c r="FZM3" s="75"/>
      <c r="FZN3" s="75"/>
      <c r="FZO3" s="75"/>
      <c r="FZP3" s="75"/>
      <c r="FZQ3" s="75"/>
      <c r="FZR3" s="75"/>
      <c r="FZS3" s="75"/>
      <c r="FZT3" s="75"/>
      <c r="FZU3" s="75"/>
      <c r="FZV3" s="75"/>
      <c r="FZW3" s="75"/>
      <c r="FZX3" s="75"/>
      <c r="FZY3" s="75"/>
      <c r="FZZ3" s="75"/>
      <c r="GAA3" s="75"/>
      <c r="GAB3" s="75"/>
      <c r="GAC3" s="75"/>
      <c r="GAD3" s="75"/>
      <c r="GAE3" s="75"/>
      <c r="GAF3" s="75"/>
      <c r="GAG3" s="75"/>
      <c r="GAH3" s="75"/>
      <c r="GAI3" s="75"/>
      <c r="GAJ3" s="75"/>
      <c r="GAK3" s="75"/>
      <c r="GAL3" s="75"/>
      <c r="GAM3" s="75"/>
      <c r="GAN3" s="75"/>
      <c r="GAO3" s="75"/>
      <c r="GAP3" s="75"/>
      <c r="GAQ3" s="75"/>
      <c r="GAR3" s="75"/>
      <c r="GAS3" s="75"/>
      <c r="GAT3" s="75"/>
      <c r="GAU3" s="75"/>
      <c r="GAV3" s="75"/>
      <c r="GAW3" s="75"/>
      <c r="GAX3" s="75"/>
      <c r="GAY3" s="75"/>
      <c r="GAZ3" s="75"/>
      <c r="GBA3" s="75"/>
      <c r="GBB3" s="75"/>
      <c r="GBC3" s="75"/>
      <c r="GBD3" s="75"/>
      <c r="GBE3" s="75"/>
      <c r="GBF3" s="75"/>
      <c r="GBG3" s="75"/>
      <c r="GBH3" s="75"/>
      <c r="GBI3" s="75"/>
      <c r="GBJ3" s="75"/>
      <c r="GBK3" s="75"/>
      <c r="GBL3" s="75"/>
      <c r="GBM3" s="75"/>
      <c r="GBN3" s="75"/>
      <c r="GBO3" s="75"/>
      <c r="GBP3" s="75"/>
      <c r="GBQ3" s="75"/>
      <c r="GBR3" s="75"/>
      <c r="GBS3" s="75"/>
      <c r="GBT3" s="75"/>
      <c r="GBU3" s="75"/>
      <c r="GBV3" s="75"/>
      <c r="GBW3" s="75"/>
      <c r="GBX3" s="75"/>
      <c r="GBY3" s="75"/>
      <c r="GBZ3" s="75"/>
      <c r="GCA3" s="75"/>
      <c r="GCB3" s="75"/>
      <c r="GCC3" s="75"/>
      <c r="GCD3" s="75"/>
      <c r="GCE3" s="75"/>
      <c r="GCF3" s="75"/>
      <c r="GCG3" s="75"/>
      <c r="GCH3" s="75"/>
      <c r="GCI3" s="75"/>
      <c r="GCJ3" s="75"/>
      <c r="GCK3" s="75"/>
      <c r="GCL3" s="75"/>
      <c r="GCM3" s="75"/>
      <c r="GCN3" s="75"/>
      <c r="GCO3" s="75"/>
      <c r="GCP3" s="75"/>
      <c r="GCQ3" s="75"/>
      <c r="GCR3" s="75"/>
      <c r="GCS3" s="75"/>
      <c r="GCT3" s="75"/>
      <c r="GCU3" s="75"/>
      <c r="GCV3" s="75"/>
      <c r="GCW3" s="75"/>
      <c r="GCX3" s="75"/>
      <c r="GCY3" s="75"/>
      <c r="GCZ3" s="75"/>
      <c r="GDA3" s="75"/>
      <c r="GDB3" s="75"/>
      <c r="GDC3" s="75"/>
      <c r="GDD3" s="75"/>
      <c r="GDE3" s="75"/>
      <c r="GDF3" s="75"/>
      <c r="GDG3" s="75"/>
      <c r="GDH3" s="75"/>
      <c r="GDI3" s="75"/>
      <c r="GDJ3" s="75"/>
      <c r="GDK3" s="75"/>
      <c r="GDL3" s="75"/>
      <c r="GDM3" s="75"/>
      <c r="GDN3" s="75"/>
      <c r="GDO3" s="75"/>
      <c r="GDP3" s="75"/>
      <c r="GDQ3" s="75"/>
      <c r="GDR3" s="75"/>
      <c r="GDS3" s="75"/>
      <c r="GDT3" s="75"/>
      <c r="GDU3" s="75"/>
      <c r="GDV3" s="75"/>
      <c r="GDW3" s="75"/>
      <c r="GDX3" s="75"/>
      <c r="GDY3" s="75"/>
      <c r="GDZ3" s="75"/>
      <c r="GEA3" s="75"/>
      <c r="GEB3" s="75"/>
      <c r="GEC3" s="75"/>
      <c r="GED3" s="75"/>
      <c r="GEE3" s="75"/>
      <c r="GEF3" s="75"/>
      <c r="GEG3" s="75"/>
      <c r="GEH3" s="75"/>
      <c r="GEI3" s="75"/>
      <c r="GEJ3" s="75"/>
      <c r="GEK3" s="75"/>
      <c r="GEL3" s="75"/>
      <c r="GEM3" s="75"/>
      <c r="GEN3" s="75"/>
      <c r="GEO3" s="75"/>
      <c r="GEP3" s="75"/>
      <c r="GEQ3" s="75"/>
      <c r="GER3" s="75"/>
      <c r="GES3" s="75"/>
      <c r="GET3" s="75"/>
      <c r="GEU3" s="75"/>
      <c r="GEV3" s="75"/>
      <c r="GEW3" s="75"/>
      <c r="GEX3" s="75"/>
      <c r="GEY3" s="75"/>
      <c r="GEZ3" s="75"/>
      <c r="GFA3" s="75"/>
      <c r="GFB3" s="75"/>
      <c r="GFC3" s="75"/>
      <c r="GFD3" s="75"/>
      <c r="GFE3" s="75"/>
      <c r="GFF3" s="75"/>
      <c r="GFG3" s="75"/>
      <c r="GFH3" s="75"/>
      <c r="GFI3" s="75"/>
      <c r="GFJ3" s="75"/>
      <c r="GFK3" s="75"/>
      <c r="GFL3" s="75"/>
      <c r="GFM3" s="75"/>
      <c r="GFN3" s="75"/>
      <c r="GFO3" s="75"/>
      <c r="GFP3" s="75"/>
      <c r="GFQ3" s="75"/>
      <c r="GFR3" s="75"/>
      <c r="GFS3" s="75"/>
      <c r="GFT3" s="75"/>
      <c r="GFU3" s="75"/>
      <c r="GFV3" s="75"/>
      <c r="GFW3" s="75"/>
      <c r="GFX3" s="75"/>
      <c r="GFY3" s="75"/>
      <c r="GFZ3" s="75"/>
      <c r="GGA3" s="75"/>
      <c r="GGB3" s="75"/>
      <c r="GGC3" s="75"/>
      <c r="GGD3" s="75"/>
      <c r="GGE3" s="75"/>
      <c r="GGF3" s="75"/>
      <c r="GGG3" s="75"/>
      <c r="GGH3" s="75"/>
      <c r="GGI3" s="75"/>
      <c r="GGJ3" s="75"/>
      <c r="GGK3" s="75"/>
      <c r="GGL3" s="75"/>
      <c r="GGM3" s="75"/>
      <c r="GGN3" s="75"/>
      <c r="GGO3" s="75"/>
      <c r="GGP3" s="75"/>
      <c r="GGQ3" s="75"/>
      <c r="GGR3" s="75"/>
      <c r="GGS3" s="75"/>
      <c r="GGT3" s="75"/>
      <c r="GGU3" s="75"/>
      <c r="GGV3" s="75"/>
      <c r="GGW3" s="75"/>
      <c r="GGX3" s="75"/>
      <c r="GGY3" s="75"/>
      <c r="GGZ3" s="75"/>
      <c r="GHA3" s="75"/>
      <c r="GHB3" s="75"/>
      <c r="GHC3" s="75"/>
      <c r="GHD3" s="75"/>
      <c r="GHE3" s="75"/>
      <c r="GHF3" s="75"/>
      <c r="GHG3" s="75"/>
      <c r="GHH3" s="75"/>
      <c r="GHI3" s="75"/>
      <c r="GHJ3" s="75"/>
      <c r="GHK3" s="75"/>
      <c r="GHL3" s="75"/>
      <c r="GHM3" s="75"/>
      <c r="GHN3" s="75"/>
      <c r="GHO3" s="75"/>
      <c r="GHP3" s="75"/>
      <c r="GHQ3" s="75"/>
      <c r="GHR3" s="75"/>
      <c r="GHS3" s="75"/>
      <c r="GHT3" s="75"/>
      <c r="GHU3" s="75"/>
      <c r="GHV3" s="75"/>
      <c r="GHW3" s="75"/>
      <c r="GHX3" s="75"/>
      <c r="GHY3" s="75"/>
      <c r="GHZ3" s="75"/>
      <c r="GIA3" s="75"/>
      <c r="GIB3" s="75"/>
      <c r="GIC3" s="75"/>
      <c r="GID3" s="75"/>
      <c r="GIE3" s="75"/>
      <c r="GIF3" s="75"/>
      <c r="GIG3" s="75"/>
      <c r="GIH3" s="75"/>
      <c r="GII3" s="75"/>
      <c r="GIJ3" s="75"/>
      <c r="GIK3" s="75"/>
      <c r="GIL3" s="75"/>
      <c r="GIM3" s="75"/>
      <c r="GIN3" s="75"/>
      <c r="GIO3" s="75"/>
      <c r="GIP3" s="75"/>
      <c r="GIQ3" s="75"/>
      <c r="GIR3" s="75"/>
      <c r="GIS3" s="75"/>
      <c r="GIT3" s="75"/>
      <c r="GIU3" s="75"/>
      <c r="GIV3" s="75"/>
      <c r="GIW3" s="75"/>
      <c r="GIX3" s="75"/>
      <c r="GIY3" s="75"/>
      <c r="GIZ3" s="75"/>
      <c r="GJA3" s="75"/>
      <c r="GJB3" s="75"/>
      <c r="GJC3" s="75"/>
      <c r="GJD3" s="75"/>
      <c r="GJE3" s="75"/>
      <c r="GJF3" s="75"/>
      <c r="GJG3" s="75"/>
      <c r="GJH3" s="75"/>
      <c r="GJI3" s="75"/>
      <c r="GJJ3" s="75"/>
      <c r="GJK3" s="75"/>
      <c r="GJL3" s="75"/>
      <c r="GJM3" s="75"/>
      <c r="GJN3" s="75"/>
      <c r="GJO3" s="75"/>
      <c r="GJP3" s="75"/>
      <c r="GJQ3" s="75"/>
      <c r="GJR3" s="75"/>
      <c r="GJS3" s="75"/>
      <c r="GJT3" s="75"/>
      <c r="GJU3" s="75"/>
      <c r="GJV3" s="75"/>
      <c r="GJW3" s="75"/>
      <c r="GJX3" s="75"/>
      <c r="GJY3" s="75"/>
      <c r="GJZ3" s="75"/>
      <c r="GKA3" s="75"/>
      <c r="GKB3" s="75"/>
      <c r="GKC3" s="75"/>
      <c r="GKD3" s="75"/>
      <c r="GKE3" s="75"/>
      <c r="GKF3" s="75"/>
      <c r="GKG3" s="75"/>
      <c r="GKH3" s="75"/>
      <c r="GKI3" s="75"/>
      <c r="GKJ3" s="75"/>
      <c r="GKK3" s="75"/>
      <c r="GKL3" s="75"/>
      <c r="GKM3" s="75"/>
      <c r="GKN3" s="75"/>
      <c r="GKO3" s="75"/>
      <c r="GKP3" s="75"/>
      <c r="GKQ3" s="75"/>
      <c r="GKR3" s="75"/>
      <c r="GKS3" s="75"/>
      <c r="GKT3" s="75"/>
      <c r="GKU3" s="75"/>
      <c r="GKV3" s="75"/>
      <c r="GKW3" s="75"/>
      <c r="GKX3" s="75"/>
      <c r="GKY3" s="75"/>
      <c r="GKZ3" s="75"/>
      <c r="GLA3" s="75"/>
      <c r="GLB3" s="75"/>
      <c r="GLC3" s="75"/>
      <c r="GLD3" s="75"/>
      <c r="GLE3" s="75"/>
      <c r="GLF3" s="75"/>
      <c r="GLG3" s="75"/>
      <c r="GLH3" s="75"/>
      <c r="GLI3" s="75"/>
      <c r="GLJ3" s="75"/>
      <c r="GLK3" s="75"/>
      <c r="GLL3" s="75"/>
      <c r="GLM3" s="75"/>
      <c r="GLN3" s="75"/>
      <c r="GLO3" s="75"/>
      <c r="GLP3" s="75"/>
      <c r="GLQ3" s="75"/>
      <c r="GLR3" s="75"/>
      <c r="GLS3" s="75"/>
      <c r="GLT3" s="75"/>
      <c r="GLU3" s="75"/>
      <c r="GLV3" s="75"/>
      <c r="GLW3" s="75"/>
      <c r="GLX3" s="75"/>
      <c r="GLY3" s="75"/>
      <c r="GLZ3" s="75"/>
      <c r="GMA3" s="75"/>
      <c r="GMB3" s="75"/>
      <c r="GMC3" s="75"/>
      <c r="GMD3" s="75"/>
      <c r="GME3" s="75"/>
      <c r="GMF3" s="75"/>
      <c r="GMG3" s="75"/>
      <c r="GMH3" s="75"/>
      <c r="GMI3" s="75"/>
      <c r="GMJ3" s="75"/>
      <c r="GMK3" s="75"/>
      <c r="GML3" s="75"/>
      <c r="GMM3" s="75"/>
      <c r="GMN3" s="75"/>
      <c r="GMO3" s="75"/>
      <c r="GMP3" s="75"/>
      <c r="GMQ3" s="75"/>
      <c r="GMR3" s="75"/>
      <c r="GMS3" s="75"/>
      <c r="GMT3" s="75"/>
      <c r="GMU3" s="75"/>
      <c r="GMV3" s="75"/>
      <c r="GMW3" s="75"/>
      <c r="GMX3" s="75"/>
      <c r="GMY3" s="75"/>
      <c r="GMZ3" s="75"/>
      <c r="GNA3" s="75"/>
      <c r="GNB3" s="75"/>
      <c r="GNC3" s="75"/>
      <c r="GND3" s="75"/>
      <c r="GNE3" s="75"/>
      <c r="GNF3" s="75"/>
      <c r="GNG3" s="75"/>
      <c r="GNH3" s="75"/>
      <c r="GNI3" s="75"/>
      <c r="GNJ3" s="75"/>
      <c r="GNK3" s="75"/>
      <c r="GNL3" s="75"/>
      <c r="GNM3" s="75"/>
      <c r="GNN3" s="75"/>
      <c r="GNO3" s="75"/>
      <c r="GNP3" s="75"/>
      <c r="GNQ3" s="75"/>
      <c r="GNR3" s="75"/>
      <c r="GNS3" s="75"/>
      <c r="GNT3" s="75"/>
      <c r="GNU3" s="75"/>
      <c r="GNV3" s="75"/>
      <c r="GNW3" s="75"/>
      <c r="GNX3" s="75"/>
      <c r="GNY3" s="75"/>
      <c r="GNZ3" s="75"/>
      <c r="GOA3" s="75"/>
      <c r="GOB3" s="75"/>
      <c r="GOC3" s="75"/>
      <c r="GOD3" s="75"/>
      <c r="GOE3" s="75"/>
      <c r="GOF3" s="75"/>
      <c r="GOG3" s="75"/>
      <c r="GOH3" s="75"/>
      <c r="GOI3" s="75"/>
      <c r="GOJ3" s="75"/>
      <c r="GOK3" s="75"/>
      <c r="GOL3" s="75"/>
      <c r="GOM3" s="75"/>
      <c r="GON3" s="75"/>
      <c r="GOO3" s="75"/>
      <c r="GOP3" s="75"/>
      <c r="GOQ3" s="75"/>
      <c r="GOR3" s="75"/>
      <c r="GOS3" s="75"/>
      <c r="GOT3" s="75"/>
      <c r="GOU3" s="75"/>
      <c r="GOV3" s="75"/>
      <c r="GOW3" s="75"/>
      <c r="GOX3" s="75"/>
      <c r="GOY3" s="75"/>
      <c r="GOZ3" s="75"/>
      <c r="GPA3" s="75"/>
      <c r="GPB3" s="75"/>
      <c r="GPC3" s="75"/>
      <c r="GPD3" s="75"/>
      <c r="GPE3" s="75"/>
      <c r="GPF3" s="75"/>
      <c r="GPG3" s="75"/>
      <c r="GPH3" s="75"/>
      <c r="GPI3" s="75"/>
      <c r="GPJ3" s="75"/>
      <c r="GPK3" s="75"/>
      <c r="GPL3" s="75"/>
      <c r="GPM3" s="75"/>
      <c r="GPN3" s="75"/>
      <c r="GPO3" s="75"/>
      <c r="GPP3" s="75"/>
      <c r="GPQ3" s="75"/>
      <c r="GPR3" s="75"/>
      <c r="GPS3" s="75"/>
      <c r="GPT3" s="75"/>
      <c r="GPU3" s="75"/>
      <c r="GPV3" s="75"/>
      <c r="GPW3" s="75"/>
      <c r="GPX3" s="75"/>
      <c r="GPY3" s="75"/>
      <c r="GPZ3" s="75"/>
      <c r="GQA3" s="75"/>
      <c r="GQB3" s="75"/>
      <c r="GQC3" s="75"/>
      <c r="GQD3" s="75"/>
      <c r="GQE3" s="75"/>
      <c r="GQF3" s="75"/>
      <c r="GQG3" s="75"/>
      <c r="GQH3" s="75"/>
      <c r="GQI3" s="75"/>
      <c r="GQJ3" s="75"/>
      <c r="GQK3" s="75"/>
      <c r="GQL3" s="75"/>
      <c r="GQM3" s="75"/>
      <c r="GQN3" s="75"/>
      <c r="GQO3" s="75"/>
      <c r="GQP3" s="75"/>
      <c r="GQQ3" s="75"/>
      <c r="GQR3" s="75"/>
      <c r="GQS3" s="75"/>
      <c r="GQT3" s="75"/>
      <c r="GQU3" s="75"/>
      <c r="GQV3" s="75"/>
      <c r="GQW3" s="75"/>
      <c r="GQX3" s="75"/>
      <c r="GQY3" s="75"/>
      <c r="GQZ3" s="75"/>
      <c r="GRA3" s="75"/>
      <c r="GRB3" s="75"/>
      <c r="GRC3" s="75"/>
      <c r="GRD3" s="75"/>
      <c r="GRE3" s="75"/>
      <c r="GRF3" s="75"/>
      <c r="GRG3" s="75"/>
      <c r="GRH3" s="75"/>
      <c r="GRI3" s="75"/>
      <c r="GRJ3" s="75"/>
      <c r="GRK3" s="75"/>
      <c r="GRL3" s="75"/>
      <c r="GRM3" s="75"/>
      <c r="GRN3" s="75"/>
      <c r="GRO3" s="75"/>
      <c r="GRP3" s="75"/>
      <c r="GRQ3" s="75"/>
      <c r="GRR3" s="75"/>
      <c r="GRS3" s="75"/>
      <c r="GRT3" s="75"/>
      <c r="GRU3" s="75"/>
      <c r="GRV3" s="75"/>
      <c r="GRW3" s="75"/>
      <c r="GRX3" s="75"/>
      <c r="GRY3" s="75"/>
      <c r="GRZ3" s="75"/>
      <c r="GSA3" s="75"/>
      <c r="GSB3" s="75"/>
      <c r="GSC3" s="75"/>
      <c r="GSD3" s="75"/>
      <c r="GSE3" s="75"/>
      <c r="GSF3" s="75"/>
      <c r="GSG3" s="75"/>
      <c r="GSH3" s="75"/>
      <c r="GSI3" s="75"/>
      <c r="GSJ3" s="75"/>
      <c r="GSK3" s="75"/>
      <c r="GSL3" s="75"/>
      <c r="GSM3" s="75"/>
      <c r="GSN3" s="75"/>
      <c r="GSO3" s="75"/>
      <c r="GSP3" s="75"/>
      <c r="GSQ3" s="75"/>
      <c r="GSR3" s="75"/>
      <c r="GSS3" s="75"/>
      <c r="GST3" s="75"/>
      <c r="GSU3" s="75"/>
      <c r="GSV3" s="75"/>
      <c r="GSW3" s="75"/>
      <c r="GSX3" s="75"/>
      <c r="GSY3" s="75"/>
      <c r="GSZ3" s="75"/>
      <c r="GTA3" s="75"/>
      <c r="GTB3" s="75"/>
      <c r="GTC3" s="75"/>
      <c r="GTD3" s="75"/>
      <c r="GTE3" s="75"/>
      <c r="GTF3" s="75"/>
      <c r="GTG3" s="75"/>
      <c r="GTH3" s="75"/>
      <c r="GTI3" s="75"/>
      <c r="GTJ3" s="75"/>
      <c r="GTK3" s="75"/>
      <c r="GTL3" s="75"/>
      <c r="GTM3" s="75"/>
      <c r="GTN3" s="75"/>
      <c r="GTO3" s="75"/>
      <c r="GTP3" s="75"/>
      <c r="GTQ3" s="75"/>
      <c r="GTR3" s="75"/>
      <c r="GTS3" s="75"/>
      <c r="GTT3" s="75"/>
      <c r="GTU3" s="75"/>
      <c r="GTV3" s="75"/>
      <c r="GTW3" s="75"/>
      <c r="GTX3" s="75"/>
      <c r="GTY3" s="75"/>
      <c r="GTZ3" s="75"/>
      <c r="GUA3" s="75"/>
      <c r="GUB3" s="75"/>
      <c r="GUC3" s="75"/>
      <c r="GUD3" s="75"/>
      <c r="GUE3" s="75"/>
      <c r="GUF3" s="75"/>
      <c r="GUG3" s="75"/>
      <c r="GUH3" s="75"/>
      <c r="GUI3" s="75"/>
      <c r="GUJ3" s="75"/>
      <c r="GUK3" s="75"/>
      <c r="GUL3" s="75"/>
      <c r="GUM3" s="75"/>
      <c r="GUN3" s="75"/>
      <c r="GUO3" s="75"/>
      <c r="GUP3" s="75"/>
      <c r="GUQ3" s="75"/>
      <c r="GUR3" s="75"/>
      <c r="GUS3" s="75"/>
      <c r="GUT3" s="75"/>
      <c r="GUU3" s="75"/>
      <c r="GUV3" s="75"/>
      <c r="GUW3" s="75"/>
      <c r="GUX3" s="75"/>
      <c r="GUY3" s="75"/>
      <c r="GUZ3" s="75"/>
      <c r="GVA3" s="75"/>
      <c r="GVB3" s="75"/>
      <c r="GVC3" s="75"/>
      <c r="GVD3" s="75"/>
      <c r="GVE3" s="75"/>
      <c r="GVF3" s="75"/>
      <c r="GVG3" s="75"/>
      <c r="GVH3" s="75"/>
      <c r="GVI3" s="75"/>
      <c r="GVJ3" s="75"/>
      <c r="GVK3" s="75"/>
      <c r="GVL3" s="75"/>
      <c r="GVM3" s="75"/>
      <c r="GVN3" s="75"/>
      <c r="GVO3" s="75"/>
      <c r="GVP3" s="75"/>
      <c r="GVQ3" s="75"/>
      <c r="GVR3" s="75"/>
      <c r="GVS3" s="75"/>
      <c r="GVT3" s="75"/>
      <c r="GVU3" s="75"/>
      <c r="GVV3" s="75"/>
      <c r="GVW3" s="75"/>
      <c r="GVX3" s="75"/>
      <c r="GVY3" s="75"/>
      <c r="GVZ3" s="75"/>
      <c r="GWA3" s="75"/>
      <c r="GWB3" s="75"/>
      <c r="GWC3" s="75"/>
      <c r="GWD3" s="75"/>
      <c r="GWE3" s="75"/>
      <c r="GWF3" s="75"/>
      <c r="GWG3" s="75"/>
      <c r="GWH3" s="75"/>
      <c r="GWI3" s="75"/>
      <c r="GWJ3" s="75"/>
      <c r="GWK3" s="75"/>
      <c r="GWL3" s="75"/>
      <c r="GWM3" s="75"/>
      <c r="GWN3" s="75"/>
      <c r="GWO3" s="75"/>
      <c r="GWP3" s="75"/>
      <c r="GWQ3" s="75"/>
      <c r="GWR3" s="75"/>
      <c r="GWS3" s="75"/>
      <c r="GWT3" s="75"/>
      <c r="GWU3" s="75"/>
      <c r="GWV3" s="75"/>
      <c r="GWW3" s="75"/>
      <c r="GWX3" s="75"/>
      <c r="GWY3" s="75"/>
      <c r="GWZ3" s="75"/>
      <c r="GXA3" s="75"/>
      <c r="GXB3" s="75"/>
      <c r="GXC3" s="75"/>
      <c r="GXD3" s="75"/>
      <c r="GXE3" s="75"/>
      <c r="GXF3" s="75"/>
      <c r="GXG3" s="75"/>
      <c r="GXH3" s="75"/>
      <c r="GXI3" s="75"/>
      <c r="GXJ3" s="75"/>
      <c r="GXK3" s="75"/>
      <c r="GXL3" s="75"/>
      <c r="GXM3" s="75"/>
      <c r="GXN3" s="75"/>
      <c r="GXO3" s="75"/>
      <c r="GXP3" s="75"/>
      <c r="GXQ3" s="75"/>
      <c r="GXR3" s="75"/>
      <c r="GXS3" s="75"/>
      <c r="GXT3" s="75"/>
      <c r="GXU3" s="75"/>
      <c r="GXV3" s="75"/>
      <c r="GXW3" s="75"/>
      <c r="GXX3" s="75"/>
      <c r="GXY3" s="75"/>
      <c r="GXZ3" s="75"/>
      <c r="GYA3" s="75"/>
      <c r="GYB3" s="75"/>
      <c r="GYC3" s="75"/>
      <c r="GYD3" s="75"/>
      <c r="GYE3" s="75"/>
      <c r="GYF3" s="75"/>
      <c r="GYG3" s="75"/>
      <c r="GYH3" s="75"/>
      <c r="GYI3" s="75"/>
      <c r="GYJ3" s="75"/>
      <c r="GYK3" s="75"/>
      <c r="GYL3" s="75"/>
      <c r="GYM3" s="75"/>
      <c r="GYN3" s="75"/>
      <c r="GYO3" s="75"/>
      <c r="GYP3" s="75"/>
      <c r="GYQ3" s="75"/>
      <c r="GYR3" s="75"/>
      <c r="GYS3" s="75"/>
      <c r="GYT3" s="75"/>
      <c r="GYU3" s="75"/>
      <c r="GYV3" s="75"/>
      <c r="GYW3" s="75"/>
      <c r="GYX3" s="75"/>
      <c r="GYY3" s="75"/>
      <c r="GYZ3" s="75"/>
      <c r="GZA3" s="75"/>
      <c r="GZB3" s="75"/>
      <c r="GZC3" s="75"/>
      <c r="GZD3" s="75"/>
      <c r="GZE3" s="75"/>
      <c r="GZF3" s="75"/>
      <c r="GZG3" s="75"/>
      <c r="GZH3" s="75"/>
      <c r="GZI3" s="75"/>
      <c r="GZJ3" s="75"/>
      <c r="GZK3" s="75"/>
      <c r="GZL3" s="75"/>
      <c r="GZM3" s="75"/>
      <c r="GZN3" s="75"/>
      <c r="GZO3" s="75"/>
      <c r="GZP3" s="75"/>
      <c r="GZQ3" s="75"/>
      <c r="GZR3" s="75"/>
      <c r="GZS3" s="75"/>
      <c r="GZT3" s="75"/>
      <c r="GZU3" s="75"/>
      <c r="GZV3" s="75"/>
      <c r="GZW3" s="75"/>
      <c r="GZX3" s="75"/>
      <c r="GZY3" s="75"/>
      <c r="GZZ3" s="75"/>
      <c r="HAA3" s="75"/>
      <c r="HAB3" s="75"/>
      <c r="HAC3" s="75"/>
      <c r="HAD3" s="75"/>
      <c r="HAE3" s="75"/>
      <c r="HAF3" s="75"/>
      <c r="HAG3" s="75"/>
      <c r="HAH3" s="75"/>
      <c r="HAI3" s="75"/>
      <c r="HAJ3" s="75"/>
      <c r="HAK3" s="75"/>
      <c r="HAL3" s="75"/>
      <c r="HAM3" s="75"/>
      <c r="HAN3" s="75"/>
      <c r="HAO3" s="75"/>
      <c r="HAP3" s="75"/>
      <c r="HAQ3" s="75"/>
      <c r="HAR3" s="75"/>
      <c r="HAS3" s="75"/>
      <c r="HAT3" s="75"/>
      <c r="HAU3" s="75"/>
      <c r="HAV3" s="75"/>
      <c r="HAW3" s="75"/>
      <c r="HAX3" s="75"/>
      <c r="HAY3" s="75"/>
      <c r="HAZ3" s="75"/>
      <c r="HBA3" s="75"/>
      <c r="HBB3" s="75"/>
      <c r="HBC3" s="75"/>
      <c r="HBD3" s="75"/>
      <c r="HBE3" s="75"/>
      <c r="HBF3" s="75"/>
      <c r="HBG3" s="75"/>
      <c r="HBH3" s="75"/>
      <c r="HBI3" s="75"/>
      <c r="HBJ3" s="75"/>
      <c r="HBK3" s="75"/>
      <c r="HBL3" s="75"/>
      <c r="HBM3" s="75"/>
      <c r="HBN3" s="75"/>
      <c r="HBO3" s="75"/>
      <c r="HBP3" s="75"/>
      <c r="HBQ3" s="75"/>
      <c r="HBR3" s="75"/>
      <c r="HBS3" s="75"/>
      <c r="HBT3" s="75"/>
      <c r="HBU3" s="75"/>
      <c r="HBV3" s="75"/>
      <c r="HBW3" s="75"/>
      <c r="HBX3" s="75"/>
      <c r="HBY3" s="75"/>
      <c r="HBZ3" s="75"/>
      <c r="HCA3" s="75"/>
      <c r="HCB3" s="75"/>
      <c r="HCC3" s="75"/>
      <c r="HCD3" s="75"/>
      <c r="HCE3" s="75"/>
      <c r="HCF3" s="75"/>
      <c r="HCG3" s="75"/>
      <c r="HCH3" s="75"/>
      <c r="HCI3" s="75"/>
      <c r="HCJ3" s="75"/>
      <c r="HCK3" s="75"/>
      <c r="HCL3" s="75"/>
      <c r="HCM3" s="75"/>
      <c r="HCN3" s="75"/>
      <c r="HCO3" s="75"/>
      <c r="HCP3" s="75"/>
      <c r="HCQ3" s="75"/>
      <c r="HCR3" s="75"/>
      <c r="HCS3" s="75"/>
      <c r="HCT3" s="75"/>
      <c r="HCU3" s="75"/>
      <c r="HCV3" s="75"/>
      <c r="HCW3" s="75"/>
      <c r="HCX3" s="75"/>
      <c r="HCY3" s="75"/>
      <c r="HCZ3" s="75"/>
      <c r="HDA3" s="75"/>
      <c r="HDB3" s="75"/>
      <c r="HDC3" s="75"/>
      <c r="HDD3" s="75"/>
      <c r="HDE3" s="75"/>
      <c r="HDF3" s="75"/>
      <c r="HDG3" s="75"/>
      <c r="HDH3" s="75"/>
      <c r="HDI3" s="75"/>
      <c r="HDJ3" s="75"/>
      <c r="HDK3" s="75"/>
      <c r="HDL3" s="75"/>
      <c r="HDM3" s="75"/>
      <c r="HDN3" s="75"/>
      <c r="HDO3" s="75"/>
      <c r="HDP3" s="75"/>
      <c r="HDQ3" s="75"/>
      <c r="HDR3" s="75"/>
      <c r="HDS3" s="75"/>
      <c r="HDT3" s="75"/>
      <c r="HDU3" s="75"/>
      <c r="HDV3" s="75"/>
      <c r="HDW3" s="75"/>
      <c r="HDX3" s="75"/>
      <c r="HDY3" s="75"/>
      <c r="HDZ3" s="75"/>
      <c r="HEA3" s="75"/>
      <c r="HEB3" s="75"/>
      <c r="HEC3" s="75"/>
      <c r="HED3" s="75"/>
      <c r="HEE3" s="75"/>
      <c r="HEF3" s="75"/>
      <c r="HEG3" s="75"/>
      <c r="HEH3" s="75"/>
      <c r="HEI3" s="75"/>
      <c r="HEJ3" s="75"/>
      <c r="HEK3" s="75"/>
      <c r="HEL3" s="75"/>
      <c r="HEM3" s="75"/>
      <c r="HEN3" s="75"/>
      <c r="HEO3" s="75"/>
      <c r="HEP3" s="75"/>
      <c r="HEQ3" s="75"/>
      <c r="HER3" s="75"/>
      <c r="HES3" s="75"/>
      <c r="HET3" s="75"/>
      <c r="HEU3" s="75"/>
      <c r="HEV3" s="75"/>
      <c r="HEW3" s="75"/>
      <c r="HEX3" s="75"/>
      <c r="HEY3" s="75"/>
      <c r="HEZ3" s="75"/>
      <c r="HFA3" s="75"/>
      <c r="HFB3" s="75"/>
      <c r="HFC3" s="75"/>
      <c r="HFD3" s="75"/>
      <c r="HFE3" s="75"/>
      <c r="HFF3" s="75"/>
      <c r="HFG3" s="75"/>
      <c r="HFH3" s="75"/>
      <c r="HFI3" s="75"/>
      <c r="HFJ3" s="75"/>
      <c r="HFK3" s="75"/>
      <c r="HFL3" s="75"/>
      <c r="HFM3" s="75"/>
      <c r="HFN3" s="75"/>
      <c r="HFO3" s="75"/>
      <c r="HFP3" s="75"/>
      <c r="HFQ3" s="75"/>
      <c r="HFR3" s="75"/>
      <c r="HFS3" s="75"/>
      <c r="HFT3" s="75"/>
      <c r="HFU3" s="75"/>
      <c r="HFV3" s="75"/>
      <c r="HFW3" s="75"/>
      <c r="HFX3" s="75"/>
      <c r="HFY3" s="75"/>
      <c r="HFZ3" s="75"/>
      <c r="HGA3" s="75"/>
      <c r="HGB3" s="75"/>
      <c r="HGC3" s="75"/>
      <c r="HGD3" s="75"/>
      <c r="HGE3" s="75"/>
      <c r="HGF3" s="75"/>
      <c r="HGG3" s="75"/>
      <c r="HGH3" s="75"/>
      <c r="HGI3" s="75"/>
      <c r="HGJ3" s="75"/>
      <c r="HGK3" s="75"/>
      <c r="HGL3" s="75"/>
      <c r="HGM3" s="75"/>
      <c r="HGN3" s="75"/>
      <c r="HGO3" s="75"/>
      <c r="HGP3" s="75"/>
      <c r="HGQ3" s="75"/>
      <c r="HGR3" s="75"/>
      <c r="HGS3" s="75"/>
      <c r="HGT3" s="75"/>
      <c r="HGU3" s="75"/>
      <c r="HGV3" s="75"/>
      <c r="HGW3" s="75"/>
      <c r="HGX3" s="75"/>
      <c r="HGY3" s="75"/>
      <c r="HGZ3" s="75"/>
      <c r="HHA3" s="75"/>
      <c r="HHB3" s="75"/>
      <c r="HHC3" s="75"/>
      <c r="HHD3" s="75"/>
      <c r="HHE3" s="75"/>
      <c r="HHF3" s="75"/>
      <c r="HHG3" s="75"/>
      <c r="HHH3" s="75"/>
      <c r="HHI3" s="75"/>
      <c r="HHJ3" s="75"/>
      <c r="HHK3" s="75"/>
      <c r="HHL3" s="75"/>
      <c r="HHM3" s="75"/>
      <c r="HHN3" s="75"/>
      <c r="HHO3" s="75"/>
      <c r="HHP3" s="75"/>
      <c r="HHQ3" s="75"/>
      <c r="HHR3" s="75"/>
      <c r="HHS3" s="75"/>
      <c r="HHT3" s="75"/>
      <c r="HHU3" s="75"/>
      <c r="HHV3" s="75"/>
      <c r="HHW3" s="75"/>
      <c r="HHX3" s="75"/>
      <c r="HHY3" s="75"/>
      <c r="HHZ3" s="75"/>
      <c r="HIA3" s="75"/>
      <c r="HIB3" s="75"/>
      <c r="HIC3" s="75"/>
      <c r="HID3" s="75"/>
      <c r="HIE3" s="75"/>
      <c r="HIF3" s="75"/>
      <c r="HIG3" s="75"/>
      <c r="HIH3" s="75"/>
      <c r="HII3" s="75"/>
      <c r="HIJ3" s="75"/>
      <c r="HIK3" s="75"/>
      <c r="HIL3" s="75"/>
      <c r="HIM3" s="75"/>
      <c r="HIN3" s="75"/>
      <c r="HIO3" s="75"/>
      <c r="HIP3" s="75"/>
      <c r="HIQ3" s="75"/>
      <c r="HIR3" s="75"/>
      <c r="HIS3" s="75"/>
      <c r="HIT3" s="75"/>
      <c r="HIU3" s="75"/>
      <c r="HIV3" s="75"/>
      <c r="HIW3" s="75"/>
      <c r="HIX3" s="75"/>
      <c r="HIY3" s="75"/>
      <c r="HIZ3" s="75"/>
      <c r="HJA3" s="75"/>
      <c r="HJB3" s="75"/>
      <c r="HJC3" s="75"/>
      <c r="HJD3" s="75"/>
      <c r="HJE3" s="75"/>
      <c r="HJF3" s="75"/>
      <c r="HJG3" s="75"/>
      <c r="HJH3" s="75"/>
      <c r="HJI3" s="75"/>
      <c r="HJJ3" s="75"/>
      <c r="HJK3" s="75"/>
      <c r="HJL3" s="75"/>
      <c r="HJM3" s="75"/>
      <c r="HJN3" s="75"/>
      <c r="HJO3" s="75"/>
      <c r="HJP3" s="75"/>
      <c r="HJQ3" s="75"/>
      <c r="HJR3" s="75"/>
      <c r="HJS3" s="75"/>
      <c r="HJT3" s="75"/>
      <c r="HJU3" s="75"/>
      <c r="HJV3" s="75"/>
      <c r="HJW3" s="75"/>
      <c r="HJX3" s="75"/>
      <c r="HJY3" s="75"/>
      <c r="HJZ3" s="75"/>
      <c r="HKA3" s="75"/>
      <c r="HKB3" s="75"/>
      <c r="HKC3" s="75"/>
      <c r="HKD3" s="75"/>
      <c r="HKE3" s="75"/>
      <c r="HKF3" s="75"/>
      <c r="HKG3" s="75"/>
      <c r="HKH3" s="75"/>
      <c r="HKI3" s="75"/>
      <c r="HKJ3" s="75"/>
      <c r="HKK3" s="75"/>
      <c r="HKL3" s="75"/>
      <c r="HKM3" s="75"/>
      <c r="HKN3" s="75"/>
      <c r="HKO3" s="75"/>
      <c r="HKP3" s="75"/>
      <c r="HKQ3" s="75"/>
      <c r="HKR3" s="75"/>
      <c r="HKS3" s="75"/>
      <c r="HKT3" s="75"/>
      <c r="HKU3" s="75"/>
      <c r="HKV3" s="75"/>
      <c r="HKW3" s="75"/>
      <c r="HKX3" s="75"/>
      <c r="HKY3" s="75"/>
      <c r="HKZ3" s="75"/>
      <c r="HLA3" s="75"/>
      <c r="HLB3" s="75"/>
      <c r="HLC3" s="75"/>
      <c r="HLD3" s="75"/>
      <c r="HLE3" s="75"/>
      <c r="HLF3" s="75"/>
      <c r="HLG3" s="75"/>
      <c r="HLH3" s="75"/>
      <c r="HLI3" s="75"/>
      <c r="HLJ3" s="75"/>
      <c r="HLK3" s="75"/>
      <c r="HLL3" s="75"/>
      <c r="HLM3" s="75"/>
      <c r="HLN3" s="75"/>
      <c r="HLO3" s="75"/>
      <c r="HLP3" s="75"/>
      <c r="HLQ3" s="75"/>
      <c r="HLR3" s="75"/>
      <c r="HLS3" s="75"/>
      <c r="HLT3" s="75"/>
      <c r="HLU3" s="75"/>
      <c r="HLV3" s="75"/>
      <c r="HLW3" s="75"/>
      <c r="HLX3" s="75"/>
      <c r="HLY3" s="75"/>
      <c r="HLZ3" s="75"/>
      <c r="HMA3" s="75"/>
      <c r="HMB3" s="75"/>
      <c r="HMC3" s="75"/>
      <c r="HMD3" s="75"/>
      <c r="HME3" s="75"/>
      <c r="HMF3" s="75"/>
      <c r="HMG3" s="75"/>
      <c r="HMH3" s="75"/>
      <c r="HMI3" s="75"/>
      <c r="HMJ3" s="75"/>
      <c r="HMK3" s="75"/>
      <c r="HML3" s="75"/>
      <c r="HMM3" s="75"/>
      <c r="HMN3" s="75"/>
      <c r="HMO3" s="75"/>
      <c r="HMP3" s="75"/>
      <c r="HMQ3" s="75"/>
      <c r="HMR3" s="75"/>
      <c r="HMS3" s="75"/>
      <c r="HMT3" s="75"/>
      <c r="HMU3" s="75"/>
      <c r="HMV3" s="75"/>
      <c r="HMW3" s="75"/>
      <c r="HMX3" s="75"/>
      <c r="HMY3" s="75"/>
      <c r="HMZ3" s="75"/>
      <c r="HNA3" s="75"/>
      <c r="HNB3" s="75"/>
      <c r="HNC3" s="75"/>
      <c r="HND3" s="75"/>
      <c r="HNE3" s="75"/>
      <c r="HNF3" s="75"/>
      <c r="HNG3" s="75"/>
      <c r="HNH3" s="75"/>
      <c r="HNI3" s="75"/>
      <c r="HNJ3" s="75"/>
      <c r="HNK3" s="75"/>
      <c r="HNL3" s="75"/>
      <c r="HNM3" s="75"/>
      <c r="HNN3" s="75"/>
      <c r="HNO3" s="75"/>
      <c r="HNP3" s="75"/>
      <c r="HNQ3" s="75"/>
      <c r="HNR3" s="75"/>
      <c r="HNS3" s="75"/>
      <c r="HNT3" s="75"/>
      <c r="HNU3" s="75"/>
      <c r="HNV3" s="75"/>
      <c r="HNW3" s="75"/>
      <c r="HNX3" s="75"/>
      <c r="HNY3" s="75"/>
      <c r="HNZ3" s="75"/>
      <c r="HOA3" s="75"/>
      <c r="HOB3" s="75"/>
      <c r="HOC3" s="75"/>
      <c r="HOD3" s="75"/>
      <c r="HOE3" s="75"/>
      <c r="HOF3" s="75"/>
      <c r="HOG3" s="75"/>
      <c r="HOH3" s="75"/>
      <c r="HOI3" s="75"/>
      <c r="HOJ3" s="75"/>
      <c r="HOK3" s="75"/>
      <c r="HOL3" s="75"/>
      <c r="HOM3" s="75"/>
      <c r="HON3" s="75"/>
      <c r="HOO3" s="75"/>
      <c r="HOP3" s="75"/>
      <c r="HOQ3" s="75"/>
      <c r="HOR3" s="75"/>
      <c r="HOS3" s="75"/>
      <c r="HOT3" s="75"/>
      <c r="HOU3" s="75"/>
      <c r="HOV3" s="75"/>
      <c r="HOW3" s="75"/>
      <c r="HOX3" s="75"/>
      <c r="HOY3" s="75"/>
      <c r="HOZ3" s="75"/>
      <c r="HPA3" s="75"/>
      <c r="HPB3" s="75"/>
      <c r="HPC3" s="75"/>
      <c r="HPD3" s="75"/>
      <c r="HPE3" s="75"/>
      <c r="HPF3" s="75"/>
      <c r="HPG3" s="75"/>
      <c r="HPH3" s="75"/>
      <c r="HPI3" s="75"/>
      <c r="HPJ3" s="75"/>
      <c r="HPK3" s="75"/>
      <c r="HPL3" s="75"/>
      <c r="HPM3" s="75"/>
      <c r="HPN3" s="75"/>
      <c r="HPO3" s="75"/>
      <c r="HPP3" s="75"/>
      <c r="HPQ3" s="75"/>
      <c r="HPR3" s="75"/>
      <c r="HPS3" s="75"/>
      <c r="HPT3" s="75"/>
      <c r="HPU3" s="75"/>
      <c r="HPV3" s="75"/>
      <c r="HPW3" s="75"/>
      <c r="HPX3" s="75"/>
      <c r="HPY3" s="75"/>
      <c r="HPZ3" s="75"/>
      <c r="HQA3" s="75"/>
      <c r="HQB3" s="75"/>
      <c r="HQC3" s="75"/>
      <c r="HQD3" s="75"/>
      <c r="HQE3" s="75"/>
      <c r="HQF3" s="75"/>
      <c r="HQG3" s="75"/>
      <c r="HQH3" s="75"/>
      <c r="HQI3" s="75"/>
      <c r="HQJ3" s="75"/>
      <c r="HQK3" s="75"/>
      <c r="HQL3" s="75"/>
      <c r="HQM3" s="75"/>
      <c r="HQN3" s="75"/>
      <c r="HQO3" s="75"/>
      <c r="HQP3" s="75"/>
      <c r="HQQ3" s="75"/>
      <c r="HQR3" s="75"/>
      <c r="HQS3" s="75"/>
      <c r="HQT3" s="75"/>
      <c r="HQU3" s="75"/>
      <c r="HQV3" s="75"/>
      <c r="HQW3" s="75"/>
      <c r="HQX3" s="75"/>
      <c r="HQY3" s="75"/>
      <c r="HQZ3" s="75"/>
      <c r="HRA3" s="75"/>
      <c r="HRB3" s="75"/>
      <c r="HRC3" s="75"/>
      <c r="HRD3" s="75"/>
      <c r="HRE3" s="75"/>
      <c r="HRF3" s="75"/>
      <c r="HRG3" s="75"/>
      <c r="HRH3" s="75"/>
      <c r="HRI3" s="75"/>
      <c r="HRJ3" s="75"/>
      <c r="HRK3" s="75"/>
      <c r="HRL3" s="75"/>
      <c r="HRM3" s="75"/>
      <c r="HRN3" s="75"/>
      <c r="HRO3" s="75"/>
      <c r="HRP3" s="75"/>
      <c r="HRQ3" s="75"/>
      <c r="HRR3" s="75"/>
      <c r="HRS3" s="75"/>
      <c r="HRT3" s="75"/>
      <c r="HRU3" s="75"/>
      <c r="HRV3" s="75"/>
      <c r="HRW3" s="75"/>
      <c r="HRX3" s="75"/>
      <c r="HRY3" s="75"/>
      <c r="HRZ3" s="75"/>
      <c r="HSA3" s="75"/>
      <c r="HSB3" s="75"/>
      <c r="HSC3" s="75"/>
      <c r="HSD3" s="75"/>
      <c r="HSE3" s="75"/>
      <c r="HSF3" s="75"/>
      <c r="HSG3" s="75"/>
      <c r="HSH3" s="75"/>
      <c r="HSI3" s="75"/>
      <c r="HSJ3" s="75"/>
      <c r="HSK3" s="75"/>
      <c r="HSL3" s="75"/>
      <c r="HSM3" s="75"/>
      <c r="HSN3" s="75"/>
      <c r="HSO3" s="75"/>
      <c r="HSP3" s="75"/>
      <c r="HSQ3" s="75"/>
      <c r="HSR3" s="75"/>
      <c r="HSS3" s="75"/>
      <c r="HST3" s="75"/>
      <c r="HSU3" s="75"/>
      <c r="HSV3" s="75"/>
      <c r="HSW3" s="75"/>
      <c r="HSX3" s="75"/>
      <c r="HSY3" s="75"/>
      <c r="HSZ3" s="75"/>
      <c r="HTA3" s="75"/>
      <c r="HTB3" s="75"/>
      <c r="HTC3" s="75"/>
      <c r="HTD3" s="75"/>
      <c r="HTE3" s="75"/>
      <c r="HTF3" s="75"/>
      <c r="HTG3" s="75"/>
      <c r="HTH3" s="75"/>
      <c r="HTI3" s="75"/>
      <c r="HTJ3" s="75"/>
      <c r="HTK3" s="75"/>
      <c r="HTL3" s="75"/>
      <c r="HTM3" s="75"/>
      <c r="HTN3" s="75"/>
      <c r="HTO3" s="75"/>
      <c r="HTP3" s="75"/>
      <c r="HTQ3" s="75"/>
      <c r="HTR3" s="75"/>
      <c r="HTS3" s="75"/>
      <c r="HTT3" s="75"/>
      <c r="HTU3" s="75"/>
      <c r="HTV3" s="75"/>
      <c r="HTW3" s="75"/>
      <c r="HTX3" s="75"/>
      <c r="HTY3" s="75"/>
      <c r="HTZ3" s="75"/>
      <c r="HUA3" s="75"/>
      <c r="HUB3" s="75"/>
      <c r="HUC3" s="75"/>
      <c r="HUD3" s="75"/>
      <c r="HUE3" s="75"/>
      <c r="HUF3" s="75"/>
      <c r="HUG3" s="75"/>
      <c r="HUH3" s="75"/>
      <c r="HUI3" s="75"/>
      <c r="HUJ3" s="75"/>
      <c r="HUK3" s="75"/>
      <c r="HUL3" s="75"/>
      <c r="HUM3" s="75"/>
      <c r="HUN3" s="75"/>
      <c r="HUO3" s="75"/>
      <c r="HUP3" s="75"/>
      <c r="HUQ3" s="75"/>
      <c r="HUR3" s="75"/>
      <c r="HUS3" s="75"/>
      <c r="HUT3" s="75"/>
      <c r="HUU3" s="75"/>
      <c r="HUV3" s="75"/>
      <c r="HUW3" s="75"/>
      <c r="HUX3" s="75"/>
      <c r="HUY3" s="75"/>
      <c r="HUZ3" s="75"/>
      <c r="HVA3" s="75"/>
      <c r="HVB3" s="75"/>
      <c r="HVC3" s="75"/>
      <c r="HVD3" s="75"/>
      <c r="HVE3" s="75"/>
      <c r="HVF3" s="75"/>
      <c r="HVG3" s="75"/>
      <c r="HVH3" s="75"/>
      <c r="HVI3" s="75"/>
      <c r="HVJ3" s="75"/>
      <c r="HVK3" s="75"/>
      <c r="HVL3" s="75"/>
      <c r="HVM3" s="75"/>
      <c r="HVN3" s="75"/>
      <c r="HVO3" s="75"/>
      <c r="HVP3" s="75"/>
      <c r="HVQ3" s="75"/>
      <c r="HVR3" s="75"/>
      <c r="HVS3" s="75"/>
      <c r="HVT3" s="75"/>
      <c r="HVU3" s="75"/>
      <c r="HVV3" s="75"/>
      <c r="HVW3" s="75"/>
      <c r="HVX3" s="75"/>
      <c r="HVY3" s="75"/>
      <c r="HVZ3" s="75"/>
      <c r="HWA3" s="75"/>
      <c r="HWB3" s="75"/>
      <c r="HWC3" s="75"/>
      <c r="HWD3" s="75"/>
      <c r="HWE3" s="75"/>
      <c r="HWF3" s="75"/>
      <c r="HWG3" s="75"/>
      <c r="HWH3" s="75"/>
      <c r="HWI3" s="75"/>
      <c r="HWJ3" s="75"/>
      <c r="HWK3" s="75"/>
      <c r="HWL3" s="75"/>
      <c r="HWM3" s="75"/>
      <c r="HWN3" s="75"/>
      <c r="HWO3" s="75"/>
      <c r="HWP3" s="75"/>
      <c r="HWQ3" s="75"/>
      <c r="HWR3" s="75"/>
      <c r="HWS3" s="75"/>
      <c r="HWT3" s="75"/>
      <c r="HWU3" s="75"/>
      <c r="HWV3" s="75"/>
      <c r="HWW3" s="75"/>
      <c r="HWX3" s="75"/>
      <c r="HWY3" s="75"/>
      <c r="HWZ3" s="75"/>
      <c r="HXA3" s="75"/>
      <c r="HXB3" s="75"/>
      <c r="HXC3" s="75"/>
      <c r="HXD3" s="75"/>
      <c r="HXE3" s="75"/>
      <c r="HXF3" s="75"/>
      <c r="HXG3" s="75"/>
      <c r="HXH3" s="75"/>
      <c r="HXI3" s="75"/>
      <c r="HXJ3" s="75"/>
      <c r="HXK3" s="75"/>
      <c r="HXL3" s="75"/>
      <c r="HXM3" s="75"/>
      <c r="HXN3" s="75"/>
      <c r="HXO3" s="75"/>
      <c r="HXP3" s="75"/>
      <c r="HXQ3" s="75"/>
      <c r="HXR3" s="75"/>
      <c r="HXS3" s="75"/>
      <c r="HXT3" s="75"/>
      <c r="HXU3" s="75"/>
      <c r="HXV3" s="75"/>
      <c r="HXW3" s="75"/>
      <c r="HXX3" s="75"/>
      <c r="HXY3" s="75"/>
      <c r="HXZ3" s="75"/>
      <c r="HYA3" s="75"/>
      <c r="HYB3" s="75"/>
      <c r="HYC3" s="75"/>
      <c r="HYD3" s="75"/>
      <c r="HYE3" s="75"/>
      <c r="HYF3" s="75"/>
      <c r="HYG3" s="75"/>
      <c r="HYH3" s="75"/>
      <c r="HYI3" s="75"/>
      <c r="HYJ3" s="75"/>
      <c r="HYK3" s="75"/>
      <c r="HYL3" s="75"/>
      <c r="HYM3" s="75"/>
      <c r="HYN3" s="75"/>
      <c r="HYO3" s="75"/>
      <c r="HYP3" s="75"/>
      <c r="HYQ3" s="75"/>
      <c r="HYR3" s="75"/>
      <c r="HYS3" s="75"/>
      <c r="HYT3" s="75"/>
      <c r="HYU3" s="75"/>
      <c r="HYV3" s="75"/>
      <c r="HYW3" s="75"/>
      <c r="HYX3" s="75"/>
      <c r="HYY3" s="75"/>
      <c r="HYZ3" s="75"/>
      <c r="HZA3" s="75"/>
      <c r="HZB3" s="75"/>
      <c r="HZC3" s="75"/>
      <c r="HZD3" s="75"/>
      <c r="HZE3" s="75"/>
      <c r="HZF3" s="75"/>
      <c r="HZG3" s="75"/>
      <c r="HZH3" s="75"/>
      <c r="HZI3" s="75"/>
      <c r="HZJ3" s="75"/>
      <c r="HZK3" s="75"/>
      <c r="HZL3" s="75"/>
      <c r="HZM3" s="75"/>
      <c r="HZN3" s="75"/>
      <c r="HZO3" s="75"/>
      <c r="HZP3" s="75"/>
      <c r="HZQ3" s="75"/>
      <c r="HZR3" s="75"/>
      <c r="HZS3" s="75"/>
      <c r="HZT3" s="75"/>
      <c r="HZU3" s="75"/>
      <c r="HZV3" s="75"/>
      <c r="HZW3" s="75"/>
      <c r="HZX3" s="75"/>
      <c r="HZY3" s="75"/>
      <c r="HZZ3" s="75"/>
      <c r="IAA3" s="75"/>
      <c r="IAB3" s="75"/>
      <c r="IAC3" s="75"/>
      <c r="IAD3" s="75"/>
      <c r="IAE3" s="75"/>
      <c r="IAF3" s="75"/>
      <c r="IAG3" s="75"/>
      <c r="IAH3" s="75"/>
      <c r="IAI3" s="75"/>
      <c r="IAJ3" s="75"/>
      <c r="IAK3" s="75"/>
      <c r="IAL3" s="75"/>
      <c r="IAM3" s="75"/>
      <c r="IAN3" s="75"/>
      <c r="IAO3" s="75"/>
      <c r="IAP3" s="75"/>
      <c r="IAQ3" s="75"/>
      <c r="IAR3" s="75"/>
      <c r="IAS3" s="75"/>
      <c r="IAT3" s="75"/>
      <c r="IAU3" s="75"/>
      <c r="IAV3" s="75"/>
      <c r="IAW3" s="75"/>
      <c r="IAX3" s="75"/>
      <c r="IAY3" s="75"/>
      <c r="IAZ3" s="75"/>
      <c r="IBA3" s="75"/>
      <c r="IBB3" s="75"/>
      <c r="IBC3" s="75"/>
      <c r="IBD3" s="75"/>
      <c r="IBE3" s="75"/>
      <c r="IBF3" s="75"/>
      <c r="IBG3" s="75"/>
      <c r="IBH3" s="75"/>
      <c r="IBI3" s="75"/>
      <c r="IBJ3" s="75"/>
      <c r="IBK3" s="75"/>
      <c r="IBL3" s="75"/>
      <c r="IBM3" s="75"/>
      <c r="IBN3" s="75"/>
      <c r="IBO3" s="75"/>
      <c r="IBP3" s="75"/>
      <c r="IBQ3" s="75"/>
      <c r="IBR3" s="75"/>
      <c r="IBS3" s="75"/>
      <c r="IBT3" s="75"/>
      <c r="IBU3" s="75"/>
      <c r="IBV3" s="75"/>
      <c r="IBW3" s="75"/>
      <c r="IBX3" s="75"/>
      <c r="IBY3" s="75"/>
      <c r="IBZ3" s="75"/>
      <c r="ICA3" s="75"/>
      <c r="ICB3" s="75"/>
      <c r="ICC3" s="75"/>
      <c r="ICD3" s="75"/>
      <c r="ICE3" s="75"/>
      <c r="ICF3" s="75"/>
      <c r="ICG3" s="75"/>
      <c r="ICH3" s="75"/>
      <c r="ICI3" s="75"/>
      <c r="ICJ3" s="75"/>
      <c r="ICK3" s="75"/>
      <c r="ICL3" s="75"/>
      <c r="ICM3" s="75"/>
      <c r="ICN3" s="75"/>
      <c r="ICO3" s="75"/>
      <c r="ICP3" s="75"/>
      <c r="ICQ3" s="75"/>
      <c r="ICR3" s="75"/>
      <c r="ICS3" s="75"/>
      <c r="ICT3" s="75"/>
      <c r="ICU3" s="75"/>
      <c r="ICV3" s="75"/>
      <c r="ICW3" s="75"/>
      <c r="ICX3" s="75"/>
      <c r="ICY3" s="75"/>
      <c r="ICZ3" s="75"/>
      <c r="IDA3" s="75"/>
      <c r="IDB3" s="75"/>
      <c r="IDC3" s="75"/>
      <c r="IDD3" s="75"/>
      <c r="IDE3" s="75"/>
      <c r="IDF3" s="75"/>
      <c r="IDG3" s="75"/>
      <c r="IDH3" s="75"/>
      <c r="IDI3" s="75"/>
      <c r="IDJ3" s="75"/>
      <c r="IDK3" s="75"/>
      <c r="IDL3" s="75"/>
      <c r="IDM3" s="75"/>
      <c r="IDN3" s="75"/>
      <c r="IDO3" s="75"/>
      <c r="IDP3" s="75"/>
      <c r="IDQ3" s="75"/>
      <c r="IDR3" s="75"/>
      <c r="IDS3" s="75"/>
      <c r="IDT3" s="75"/>
      <c r="IDU3" s="75"/>
      <c r="IDV3" s="75"/>
      <c r="IDW3" s="75"/>
      <c r="IDX3" s="75"/>
      <c r="IDY3" s="75"/>
      <c r="IDZ3" s="75"/>
      <c r="IEA3" s="75"/>
      <c r="IEB3" s="75"/>
      <c r="IEC3" s="75"/>
      <c r="IED3" s="75"/>
      <c r="IEE3" s="75"/>
      <c r="IEF3" s="75"/>
      <c r="IEG3" s="75"/>
      <c r="IEH3" s="75"/>
      <c r="IEI3" s="75"/>
      <c r="IEJ3" s="75"/>
      <c r="IEK3" s="75"/>
      <c r="IEL3" s="75"/>
      <c r="IEM3" s="75"/>
      <c r="IEN3" s="75"/>
      <c r="IEO3" s="75"/>
      <c r="IEP3" s="75"/>
      <c r="IEQ3" s="75"/>
      <c r="IER3" s="75"/>
      <c r="IES3" s="75"/>
      <c r="IET3" s="75"/>
      <c r="IEU3" s="75"/>
      <c r="IEV3" s="75"/>
      <c r="IEW3" s="75"/>
      <c r="IEX3" s="75"/>
      <c r="IEY3" s="75"/>
      <c r="IEZ3" s="75"/>
      <c r="IFA3" s="75"/>
      <c r="IFB3" s="75"/>
      <c r="IFC3" s="75"/>
      <c r="IFD3" s="75"/>
      <c r="IFE3" s="75"/>
      <c r="IFF3" s="75"/>
      <c r="IFG3" s="75"/>
      <c r="IFH3" s="75"/>
      <c r="IFI3" s="75"/>
      <c r="IFJ3" s="75"/>
      <c r="IFK3" s="75"/>
      <c r="IFL3" s="75"/>
      <c r="IFM3" s="75"/>
      <c r="IFN3" s="75"/>
      <c r="IFO3" s="75"/>
      <c r="IFP3" s="75"/>
      <c r="IFQ3" s="75"/>
      <c r="IFR3" s="75"/>
      <c r="IFS3" s="75"/>
      <c r="IFT3" s="75"/>
      <c r="IFU3" s="75"/>
      <c r="IFV3" s="75"/>
      <c r="IFW3" s="75"/>
      <c r="IFX3" s="75"/>
      <c r="IFY3" s="75"/>
      <c r="IFZ3" s="75"/>
      <c r="IGA3" s="75"/>
      <c r="IGB3" s="75"/>
      <c r="IGC3" s="75"/>
      <c r="IGD3" s="75"/>
      <c r="IGE3" s="75"/>
      <c r="IGF3" s="75"/>
      <c r="IGG3" s="75"/>
      <c r="IGH3" s="75"/>
      <c r="IGI3" s="75"/>
      <c r="IGJ3" s="75"/>
      <c r="IGK3" s="75"/>
      <c r="IGL3" s="75"/>
      <c r="IGM3" s="75"/>
      <c r="IGN3" s="75"/>
      <c r="IGO3" s="75"/>
      <c r="IGP3" s="75"/>
      <c r="IGQ3" s="75"/>
      <c r="IGR3" s="75"/>
      <c r="IGS3" s="75"/>
      <c r="IGT3" s="75"/>
      <c r="IGU3" s="75"/>
      <c r="IGV3" s="75"/>
      <c r="IGW3" s="75"/>
      <c r="IGX3" s="75"/>
      <c r="IGY3" s="75"/>
      <c r="IGZ3" s="75"/>
      <c r="IHA3" s="75"/>
      <c r="IHB3" s="75"/>
      <c r="IHC3" s="75"/>
      <c r="IHD3" s="75"/>
      <c r="IHE3" s="75"/>
      <c r="IHF3" s="75"/>
      <c r="IHG3" s="75"/>
      <c r="IHH3" s="75"/>
      <c r="IHI3" s="75"/>
      <c r="IHJ3" s="75"/>
      <c r="IHK3" s="75"/>
      <c r="IHL3" s="75"/>
      <c r="IHM3" s="75"/>
      <c r="IHN3" s="75"/>
      <c r="IHO3" s="75"/>
      <c r="IHP3" s="75"/>
      <c r="IHQ3" s="75"/>
      <c r="IHR3" s="75"/>
      <c r="IHS3" s="75"/>
      <c r="IHT3" s="75"/>
      <c r="IHU3" s="75"/>
      <c r="IHV3" s="75"/>
      <c r="IHW3" s="75"/>
      <c r="IHX3" s="75"/>
      <c r="IHY3" s="75"/>
      <c r="IHZ3" s="75"/>
      <c r="IIA3" s="75"/>
      <c r="IIB3" s="75"/>
      <c r="IIC3" s="75"/>
      <c r="IID3" s="75"/>
      <c r="IIE3" s="75"/>
      <c r="IIF3" s="75"/>
      <c r="IIG3" s="75"/>
      <c r="IIH3" s="75"/>
      <c r="III3" s="75"/>
      <c r="IIJ3" s="75"/>
      <c r="IIK3" s="75"/>
      <c r="IIL3" s="75"/>
      <c r="IIM3" s="75"/>
      <c r="IIN3" s="75"/>
      <c r="IIO3" s="75"/>
      <c r="IIP3" s="75"/>
      <c r="IIQ3" s="75"/>
      <c r="IIR3" s="75"/>
      <c r="IIS3" s="75"/>
      <c r="IIT3" s="75"/>
      <c r="IIU3" s="75"/>
      <c r="IIV3" s="75"/>
      <c r="IIW3" s="75"/>
      <c r="IIX3" s="75"/>
      <c r="IIY3" s="75"/>
      <c r="IIZ3" s="75"/>
      <c r="IJA3" s="75"/>
      <c r="IJB3" s="75"/>
      <c r="IJC3" s="75"/>
      <c r="IJD3" s="75"/>
      <c r="IJE3" s="75"/>
      <c r="IJF3" s="75"/>
      <c r="IJG3" s="75"/>
      <c r="IJH3" s="75"/>
      <c r="IJI3" s="75"/>
      <c r="IJJ3" s="75"/>
      <c r="IJK3" s="75"/>
      <c r="IJL3" s="75"/>
      <c r="IJM3" s="75"/>
      <c r="IJN3" s="75"/>
      <c r="IJO3" s="75"/>
      <c r="IJP3" s="75"/>
      <c r="IJQ3" s="75"/>
      <c r="IJR3" s="75"/>
      <c r="IJS3" s="75"/>
      <c r="IJT3" s="75"/>
      <c r="IJU3" s="75"/>
      <c r="IJV3" s="75"/>
      <c r="IJW3" s="75"/>
      <c r="IJX3" s="75"/>
      <c r="IJY3" s="75"/>
      <c r="IJZ3" s="75"/>
      <c r="IKA3" s="75"/>
      <c r="IKB3" s="75"/>
      <c r="IKC3" s="75"/>
      <c r="IKD3" s="75"/>
      <c r="IKE3" s="75"/>
      <c r="IKF3" s="75"/>
      <c r="IKG3" s="75"/>
      <c r="IKH3" s="75"/>
      <c r="IKI3" s="75"/>
      <c r="IKJ3" s="75"/>
      <c r="IKK3" s="75"/>
      <c r="IKL3" s="75"/>
      <c r="IKM3" s="75"/>
      <c r="IKN3" s="75"/>
      <c r="IKO3" s="75"/>
      <c r="IKP3" s="75"/>
      <c r="IKQ3" s="75"/>
      <c r="IKR3" s="75"/>
      <c r="IKS3" s="75"/>
      <c r="IKT3" s="75"/>
      <c r="IKU3" s="75"/>
      <c r="IKV3" s="75"/>
      <c r="IKW3" s="75"/>
      <c r="IKX3" s="75"/>
      <c r="IKY3" s="75"/>
      <c r="IKZ3" s="75"/>
      <c r="ILA3" s="75"/>
      <c r="ILB3" s="75"/>
      <c r="ILC3" s="75"/>
      <c r="ILD3" s="75"/>
      <c r="ILE3" s="75"/>
      <c r="ILF3" s="75"/>
      <c r="ILG3" s="75"/>
      <c r="ILH3" s="75"/>
      <c r="ILI3" s="75"/>
      <c r="ILJ3" s="75"/>
      <c r="ILK3" s="75"/>
      <c r="ILL3" s="75"/>
      <c r="ILM3" s="75"/>
      <c r="ILN3" s="75"/>
      <c r="ILO3" s="75"/>
      <c r="ILP3" s="75"/>
      <c r="ILQ3" s="75"/>
      <c r="ILR3" s="75"/>
      <c r="ILS3" s="75"/>
      <c r="ILT3" s="75"/>
      <c r="ILU3" s="75"/>
      <c r="ILV3" s="75"/>
      <c r="ILW3" s="75"/>
      <c r="ILX3" s="75"/>
      <c r="ILY3" s="75"/>
      <c r="ILZ3" s="75"/>
      <c r="IMA3" s="75"/>
      <c r="IMB3" s="75"/>
      <c r="IMC3" s="75"/>
      <c r="IMD3" s="75"/>
      <c r="IME3" s="75"/>
      <c r="IMF3" s="75"/>
      <c r="IMG3" s="75"/>
      <c r="IMH3" s="75"/>
      <c r="IMI3" s="75"/>
      <c r="IMJ3" s="75"/>
      <c r="IMK3" s="75"/>
      <c r="IML3" s="75"/>
      <c r="IMM3" s="75"/>
      <c r="IMN3" s="75"/>
      <c r="IMO3" s="75"/>
      <c r="IMP3" s="75"/>
      <c r="IMQ3" s="75"/>
      <c r="IMR3" s="75"/>
      <c r="IMS3" s="75"/>
      <c r="IMT3" s="75"/>
      <c r="IMU3" s="75"/>
      <c r="IMV3" s="75"/>
      <c r="IMW3" s="75"/>
      <c r="IMX3" s="75"/>
      <c r="IMY3" s="75"/>
      <c r="IMZ3" s="75"/>
      <c r="INA3" s="75"/>
      <c r="INB3" s="75"/>
      <c r="INC3" s="75"/>
      <c r="IND3" s="75"/>
      <c r="INE3" s="75"/>
      <c r="INF3" s="75"/>
      <c r="ING3" s="75"/>
      <c r="INH3" s="75"/>
      <c r="INI3" s="75"/>
      <c r="INJ3" s="75"/>
      <c r="INK3" s="75"/>
      <c r="INL3" s="75"/>
      <c r="INM3" s="75"/>
      <c r="INN3" s="75"/>
      <c r="INO3" s="75"/>
      <c r="INP3" s="75"/>
      <c r="INQ3" s="75"/>
      <c r="INR3" s="75"/>
      <c r="INS3" s="75"/>
      <c r="INT3" s="75"/>
      <c r="INU3" s="75"/>
      <c r="INV3" s="75"/>
      <c r="INW3" s="75"/>
      <c r="INX3" s="75"/>
      <c r="INY3" s="75"/>
      <c r="INZ3" s="75"/>
      <c r="IOA3" s="75"/>
      <c r="IOB3" s="75"/>
      <c r="IOC3" s="75"/>
      <c r="IOD3" s="75"/>
      <c r="IOE3" s="75"/>
      <c r="IOF3" s="75"/>
      <c r="IOG3" s="75"/>
      <c r="IOH3" s="75"/>
      <c r="IOI3" s="75"/>
      <c r="IOJ3" s="75"/>
      <c r="IOK3" s="75"/>
      <c r="IOL3" s="75"/>
      <c r="IOM3" s="75"/>
      <c r="ION3" s="75"/>
      <c r="IOO3" s="75"/>
      <c r="IOP3" s="75"/>
      <c r="IOQ3" s="75"/>
      <c r="IOR3" s="75"/>
      <c r="IOS3" s="75"/>
      <c r="IOT3" s="75"/>
      <c r="IOU3" s="75"/>
      <c r="IOV3" s="75"/>
      <c r="IOW3" s="75"/>
      <c r="IOX3" s="75"/>
      <c r="IOY3" s="75"/>
      <c r="IOZ3" s="75"/>
      <c r="IPA3" s="75"/>
      <c r="IPB3" s="75"/>
      <c r="IPC3" s="75"/>
      <c r="IPD3" s="75"/>
      <c r="IPE3" s="75"/>
      <c r="IPF3" s="75"/>
      <c r="IPG3" s="75"/>
      <c r="IPH3" s="75"/>
      <c r="IPI3" s="75"/>
      <c r="IPJ3" s="75"/>
      <c r="IPK3" s="75"/>
      <c r="IPL3" s="75"/>
      <c r="IPM3" s="75"/>
      <c r="IPN3" s="75"/>
      <c r="IPO3" s="75"/>
      <c r="IPP3" s="75"/>
      <c r="IPQ3" s="75"/>
      <c r="IPR3" s="75"/>
      <c r="IPS3" s="75"/>
      <c r="IPT3" s="75"/>
      <c r="IPU3" s="75"/>
      <c r="IPV3" s="75"/>
      <c r="IPW3" s="75"/>
      <c r="IPX3" s="75"/>
      <c r="IPY3" s="75"/>
      <c r="IPZ3" s="75"/>
      <c r="IQA3" s="75"/>
      <c r="IQB3" s="75"/>
      <c r="IQC3" s="75"/>
      <c r="IQD3" s="75"/>
      <c r="IQE3" s="75"/>
      <c r="IQF3" s="75"/>
      <c r="IQG3" s="75"/>
      <c r="IQH3" s="75"/>
      <c r="IQI3" s="75"/>
      <c r="IQJ3" s="75"/>
      <c r="IQK3" s="75"/>
      <c r="IQL3" s="75"/>
      <c r="IQM3" s="75"/>
      <c r="IQN3" s="75"/>
      <c r="IQO3" s="75"/>
      <c r="IQP3" s="75"/>
      <c r="IQQ3" s="75"/>
      <c r="IQR3" s="75"/>
      <c r="IQS3" s="75"/>
      <c r="IQT3" s="75"/>
      <c r="IQU3" s="75"/>
      <c r="IQV3" s="75"/>
      <c r="IQW3" s="75"/>
      <c r="IQX3" s="75"/>
      <c r="IQY3" s="75"/>
      <c r="IQZ3" s="75"/>
      <c r="IRA3" s="75"/>
      <c r="IRB3" s="75"/>
      <c r="IRC3" s="75"/>
      <c r="IRD3" s="75"/>
      <c r="IRE3" s="75"/>
      <c r="IRF3" s="75"/>
      <c r="IRG3" s="75"/>
      <c r="IRH3" s="75"/>
      <c r="IRI3" s="75"/>
      <c r="IRJ3" s="75"/>
      <c r="IRK3" s="75"/>
      <c r="IRL3" s="75"/>
      <c r="IRM3" s="75"/>
      <c r="IRN3" s="75"/>
      <c r="IRO3" s="75"/>
      <c r="IRP3" s="75"/>
      <c r="IRQ3" s="75"/>
      <c r="IRR3" s="75"/>
      <c r="IRS3" s="75"/>
      <c r="IRT3" s="75"/>
      <c r="IRU3" s="75"/>
      <c r="IRV3" s="75"/>
      <c r="IRW3" s="75"/>
      <c r="IRX3" s="75"/>
      <c r="IRY3" s="75"/>
      <c r="IRZ3" s="75"/>
      <c r="ISA3" s="75"/>
      <c r="ISB3" s="75"/>
      <c r="ISC3" s="75"/>
      <c r="ISD3" s="75"/>
      <c r="ISE3" s="75"/>
      <c r="ISF3" s="75"/>
      <c r="ISG3" s="75"/>
      <c r="ISH3" s="75"/>
      <c r="ISI3" s="75"/>
      <c r="ISJ3" s="75"/>
      <c r="ISK3" s="75"/>
      <c r="ISL3" s="75"/>
      <c r="ISM3" s="75"/>
      <c r="ISN3" s="75"/>
      <c r="ISO3" s="75"/>
      <c r="ISP3" s="75"/>
      <c r="ISQ3" s="75"/>
      <c r="ISR3" s="75"/>
      <c r="ISS3" s="75"/>
      <c r="IST3" s="75"/>
      <c r="ISU3" s="75"/>
      <c r="ISV3" s="75"/>
      <c r="ISW3" s="75"/>
      <c r="ISX3" s="75"/>
      <c r="ISY3" s="75"/>
      <c r="ISZ3" s="75"/>
      <c r="ITA3" s="75"/>
      <c r="ITB3" s="75"/>
      <c r="ITC3" s="75"/>
      <c r="ITD3" s="75"/>
      <c r="ITE3" s="75"/>
      <c r="ITF3" s="75"/>
      <c r="ITG3" s="75"/>
      <c r="ITH3" s="75"/>
      <c r="ITI3" s="75"/>
      <c r="ITJ3" s="75"/>
      <c r="ITK3" s="75"/>
      <c r="ITL3" s="75"/>
      <c r="ITM3" s="75"/>
      <c r="ITN3" s="75"/>
      <c r="ITO3" s="75"/>
      <c r="ITP3" s="75"/>
      <c r="ITQ3" s="75"/>
      <c r="ITR3" s="75"/>
      <c r="ITS3" s="75"/>
      <c r="ITT3" s="75"/>
      <c r="ITU3" s="75"/>
      <c r="ITV3" s="75"/>
      <c r="ITW3" s="75"/>
      <c r="ITX3" s="75"/>
      <c r="ITY3" s="75"/>
      <c r="ITZ3" s="75"/>
      <c r="IUA3" s="75"/>
      <c r="IUB3" s="75"/>
      <c r="IUC3" s="75"/>
      <c r="IUD3" s="75"/>
      <c r="IUE3" s="75"/>
      <c r="IUF3" s="75"/>
      <c r="IUG3" s="75"/>
      <c r="IUH3" s="75"/>
      <c r="IUI3" s="75"/>
      <c r="IUJ3" s="75"/>
      <c r="IUK3" s="75"/>
      <c r="IUL3" s="75"/>
      <c r="IUM3" s="75"/>
      <c r="IUN3" s="75"/>
      <c r="IUO3" s="75"/>
      <c r="IUP3" s="75"/>
      <c r="IUQ3" s="75"/>
      <c r="IUR3" s="75"/>
      <c r="IUS3" s="75"/>
      <c r="IUT3" s="75"/>
      <c r="IUU3" s="75"/>
      <c r="IUV3" s="75"/>
      <c r="IUW3" s="75"/>
      <c r="IUX3" s="75"/>
      <c r="IUY3" s="75"/>
      <c r="IUZ3" s="75"/>
      <c r="IVA3" s="75"/>
      <c r="IVB3" s="75"/>
      <c r="IVC3" s="75"/>
      <c r="IVD3" s="75"/>
      <c r="IVE3" s="75"/>
      <c r="IVF3" s="75"/>
      <c r="IVG3" s="75"/>
      <c r="IVH3" s="75"/>
      <c r="IVI3" s="75"/>
      <c r="IVJ3" s="75"/>
      <c r="IVK3" s="75"/>
      <c r="IVL3" s="75"/>
      <c r="IVM3" s="75"/>
      <c r="IVN3" s="75"/>
      <c r="IVO3" s="75"/>
      <c r="IVP3" s="75"/>
      <c r="IVQ3" s="75"/>
      <c r="IVR3" s="75"/>
      <c r="IVS3" s="75"/>
      <c r="IVT3" s="75"/>
      <c r="IVU3" s="75"/>
      <c r="IVV3" s="75"/>
      <c r="IVW3" s="75"/>
      <c r="IVX3" s="75"/>
      <c r="IVY3" s="75"/>
      <c r="IVZ3" s="75"/>
      <c r="IWA3" s="75"/>
      <c r="IWB3" s="75"/>
      <c r="IWC3" s="75"/>
      <c r="IWD3" s="75"/>
      <c r="IWE3" s="75"/>
      <c r="IWF3" s="75"/>
      <c r="IWG3" s="75"/>
      <c r="IWH3" s="75"/>
      <c r="IWI3" s="75"/>
      <c r="IWJ3" s="75"/>
      <c r="IWK3" s="75"/>
      <c r="IWL3" s="75"/>
      <c r="IWM3" s="75"/>
      <c r="IWN3" s="75"/>
      <c r="IWO3" s="75"/>
      <c r="IWP3" s="75"/>
      <c r="IWQ3" s="75"/>
      <c r="IWR3" s="75"/>
      <c r="IWS3" s="75"/>
      <c r="IWT3" s="75"/>
      <c r="IWU3" s="75"/>
      <c r="IWV3" s="75"/>
      <c r="IWW3" s="75"/>
      <c r="IWX3" s="75"/>
      <c r="IWY3" s="75"/>
      <c r="IWZ3" s="75"/>
      <c r="IXA3" s="75"/>
      <c r="IXB3" s="75"/>
      <c r="IXC3" s="75"/>
      <c r="IXD3" s="75"/>
      <c r="IXE3" s="75"/>
      <c r="IXF3" s="75"/>
      <c r="IXG3" s="75"/>
      <c r="IXH3" s="75"/>
      <c r="IXI3" s="75"/>
      <c r="IXJ3" s="75"/>
      <c r="IXK3" s="75"/>
      <c r="IXL3" s="75"/>
      <c r="IXM3" s="75"/>
      <c r="IXN3" s="75"/>
      <c r="IXO3" s="75"/>
      <c r="IXP3" s="75"/>
      <c r="IXQ3" s="75"/>
      <c r="IXR3" s="75"/>
      <c r="IXS3" s="75"/>
      <c r="IXT3" s="75"/>
      <c r="IXU3" s="75"/>
      <c r="IXV3" s="75"/>
      <c r="IXW3" s="75"/>
      <c r="IXX3" s="75"/>
      <c r="IXY3" s="75"/>
      <c r="IXZ3" s="75"/>
      <c r="IYA3" s="75"/>
      <c r="IYB3" s="75"/>
      <c r="IYC3" s="75"/>
      <c r="IYD3" s="75"/>
      <c r="IYE3" s="75"/>
      <c r="IYF3" s="75"/>
      <c r="IYG3" s="75"/>
      <c r="IYH3" s="75"/>
      <c r="IYI3" s="75"/>
      <c r="IYJ3" s="75"/>
      <c r="IYK3" s="75"/>
      <c r="IYL3" s="75"/>
      <c r="IYM3" s="75"/>
      <c r="IYN3" s="75"/>
      <c r="IYO3" s="75"/>
      <c r="IYP3" s="75"/>
      <c r="IYQ3" s="75"/>
      <c r="IYR3" s="75"/>
      <c r="IYS3" s="75"/>
      <c r="IYT3" s="75"/>
      <c r="IYU3" s="75"/>
      <c r="IYV3" s="75"/>
      <c r="IYW3" s="75"/>
      <c r="IYX3" s="75"/>
      <c r="IYY3" s="75"/>
      <c r="IYZ3" s="75"/>
      <c r="IZA3" s="75"/>
      <c r="IZB3" s="75"/>
      <c r="IZC3" s="75"/>
      <c r="IZD3" s="75"/>
      <c r="IZE3" s="75"/>
      <c r="IZF3" s="75"/>
      <c r="IZG3" s="75"/>
      <c r="IZH3" s="75"/>
      <c r="IZI3" s="75"/>
      <c r="IZJ3" s="75"/>
      <c r="IZK3" s="75"/>
      <c r="IZL3" s="75"/>
      <c r="IZM3" s="75"/>
      <c r="IZN3" s="75"/>
      <c r="IZO3" s="75"/>
      <c r="IZP3" s="75"/>
      <c r="IZQ3" s="75"/>
      <c r="IZR3" s="75"/>
      <c r="IZS3" s="75"/>
      <c r="IZT3" s="75"/>
      <c r="IZU3" s="75"/>
      <c r="IZV3" s="75"/>
      <c r="IZW3" s="75"/>
      <c r="IZX3" s="75"/>
      <c r="IZY3" s="75"/>
      <c r="IZZ3" s="75"/>
      <c r="JAA3" s="75"/>
      <c r="JAB3" s="75"/>
      <c r="JAC3" s="75"/>
      <c r="JAD3" s="75"/>
      <c r="JAE3" s="75"/>
      <c r="JAF3" s="75"/>
      <c r="JAG3" s="75"/>
      <c r="JAH3" s="75"/>
      <c r="JAI3" s="75"/>
      <c r="JAJ3" s="75"/>
      <c r="JAK3" s="75"/>
      <c r="JAL3" s="75"/>
      <c r="JAM3" s="75"/>
      <c r="JAN3" s="75"/>
      <c r="JAO3" s="75"/>
      <c r="JAP3" s="75"/>
      <c r="JAQ3" s="75"/>
      <c r="JAR3" s="75"/>
      <c r="JAS3" s="75"/>
      <c r="JAT3" s="75"/>
      <c r="JAU3" s="75"/>
      <c r="JAV3" s="75"/>
      <c r="JAW3" s="75"/>
      <c r="JAX3" s="75"/>
      <c r="JAY3" s="75"/>
      <c r="JAZ3" s="75"/>
      <c r="JBA3" s="75"/>
      <c r="JBB3" s="75"/>
      <c r="JBC3" s="75"/>
      <c r="JBD3" s="75"/>
      <c r="JBE3" s="75"/>
      <c r="JBF3" s="75"/>
      <c r="JBG3" s="75"/>
      <c r="JBH3" s="75"/>
      <c r="JBI3" s="75"/>
      <c r="JBJ3" s="75"/>
      <c r="JBK3" s="75"/>
      <c r="JBL3" s="75"/>
      <c r="JBM3" s="75"/>
      <c r="JBN3" s="75"/>
      <c r="JBO3" s="75"/>
      <c r="JBP3" s="75"/>
      <c r="JBQ3" s="75"/>
      <c r="JBR3" s="75"/>
      <c r="JBS3" s="75"/>
      <c r="JBT3" s="75"/>
      <c r="JBU3" s="75"/>
      <c r="JBV3" s="75"/>
      <c r="JBW3" s="75"/>
      <c r="JBX3" s="75"/>
      <c r="JBY3" s="75"/>
      <c r="JBZ3" s="75"/>
      <c r="JCA3" s="75"/>
      <c r="JCB3" s="75"/>
      <c r="JCC3" s="75"/>
      <c r="JCD3" s="75"/>
      <c r="JCE3" s="75"/>
      <c r="JCF3" s="75"/>
      <c r="JCG3" s="75"/>
      <c r="JCH3" s="75"/>
      <c r="JCI3" s="75"/>
      <c r="JCJ3" s="75"/>
      <c r="JCK3" s="75"/>
      <c r="JCL3" s="75"/>
      <c r="JCM3" s="75"/>
      <c r="JCN3" s="75"/>
      <c r="JCO3" s="75"/>
      <c r="JCP3" s="75"/>
      <c r="JCQ3" s="75"/>
      <c r="JCR3" s="75"/>
      <c r="JCS3" s="75"/>
      <c r="JCT3" s="75"/>
      <c r="JCU3" s="75"/>
      <c r="JCV3" s="75"/>
      <c r="JCW3" s="75"/>
      <c r="JCX3" s="75"/>
      <c r="JCY3" s="75"/>
      <c r="JCZ3" s="75"/>
      <c r="JDA3" s="75"/>
      <c r="JDB3" s="75"/>
      <c r="JDC3" s="75"/>
      <c r="JDD3" s="75"/>
      <c r="JDE3" s="75"/>
      <c r="JDF3" s="75"/>
      <c r="JDG3" s="75"/>
      <c r="JDH3" s="75"/>
      <c r="JDI3" s="75"/>
      <c r="JDJ3" s="75"/>
      <c r="JDK3" s="75"/>
      <c r="JDL3" s="75"/>
      <c r="JDM3" s="75"/>
      <c r="JDN3" s="75"/>
      <c r="JDO3" s="75"/>
      <c r="JDP3" s="75"/>
      <c r="JDQ3" s="75"/>
      <c r="JDR3" s="75"/>
      <c r="JDS3" s="75"/>
      <c r="JDT3" s="75"/>
      <c r="JDU3" s="75"/>
      <c r="JDV3" s="75"/>
      <c r="JDW3" s="75"/>
      <c r="JDX3" s="75"/>
      <c r="JDY3" s="75"/>
      <c r="JDZ3" s="75"/>
      <c r="JEA3" s="75"/>
      <c r="JEB3" s="75"/>
      <c r="JEC3" s="75"/>
      <c r="JED3" s="75"/>
      <c r="JEE3" s="75"/>
      <c r="JEF3" s="75"/>
      <c r="JEG3" s="75"/>
      <c r="JEH3" s="75"/>
      <c r="JEI3" s="75"/>
      <c r="JEJ3" s="75"/>
      <c r="JEK3" s="75"/>
      <c r="JEL3" s="75"/>
      <c r="JEM3" s="75"/>
      <c r="JEN3" s="75"/>
      <c r="JEO3" s="75"/>
      <c r="JEP3" s="75"/>
      <c r="JEQ3" s="75"/>
      <c r="JER3" s="75"/>
      <c r="JES3" s="75"/>
      <c r="JET3" s="75"/>
      <c r="JEU3" s="75"/>
      <c r="JEV3" s="75"/>
      <c r="JEW3" s="75"/>
      <c r="JEX3" s="75"/>
      <c r="JEY3" s="75"/>
      <c r="JEZ3" s="75"/>
      <c r="JFA3" s="75"/>
      <c r="JFB3" s="75"/>
      <c r="JFC3" s="75"/>
      <c r="JFD3" s="75"/>
      <c r="JFE3" s="75"/>
      <c r="JFF3" s="75"/>
      <c r="JFG3" s="75"/>
      <c r="JFH3" s="75"/>
      <c r="JFI3" s="75"/>
      <c r="JFJ3" s="75"/>
      <c r="JFK3" s="75"/>
      <c r="JFL3" s="75"/>
      <c r="JFM3" s="75"/>
      <c r="JFN3" s="75"/>
      <c r="JFO3" s="75"/>
      <c r="JFP3" s="75"/>
      <c r="JFQ3" s="75"/>
      <c r="JFR3" s="75"/>
      <c r="JFS3" s="75"/>
      <c r="JFT3" s="75"/>
      <c r="JFU3" s="75"/>
      <c r="JFV3" s="75"/>
      <c r="JFW3" s="75"/>
      <c r="JFX3" s="75"/>
      <c r="JFY3" s="75"/>
      <c r="JFZ3" s="75"/>
      <c r="JGA3" s="75"/>
      <c r="JGB3" s="75"/>
      <c r="JGC3" s="75"/>
      <c r="JGD3" s="75"/>
      <c r="JGE3" s="75"/>
      <c r="JGF3" s="75"/>
      <c r="JGG3" s="75"/>
      <c r="JGH3" s="75"/>
      <c r="JGI3" s="75"/>
      <c r="JGJ3" s="75"/>
      <c r="JGK3" s="75"/>
      <c r="JGL3" s="75"/>
      <c r="JGM3" s="75"/>
      <c r="JGN3" s="75"/>
      <c r="JGO3" s="75"/>
      <c r="JGP3" s="75"/>
      <c r="JGQ3" s="75"/>
      <c r="JGR3" s="75"/>
      <c r="JGS3" s="75"/>
      <c r="JGT3" s="75"/>
      <c r="JGU3" s="75"/>
      <c r="JGV3" s="75"/>
      <c r="JGW3" s="75"/>
      <c r="JGX3" s="75"/>
      <c r="JGY3" s="75"/>
      <c r="JGZ3" s="75"/>
      <c r="JHA3" s="75"/>
      <c r="JHB3" s="75"/>
      <c r="JHC3" s="75"/>
      <c r="JHD3" s="75"/>
      <c r="JHE3" s="75"/>
      <c r="JHF3" s="75"/>
      <c r="JHG3" s="75"/>
      <c r="JHH3" s="75"/>
      <c r="JHI3" s="75"/>
      <c r="JHJ3" s="75"/>
      <c r="JHK3" s="75"/>
      <c r="JHL3" s="75"/>
      <c r="JHM3" s="75"/>
      <c r="JHN3" s="75"/>
      <c r="JHO3" s="75"/>
      <c r="JHP3" s="75"/>
      <c r="JHQ3" s="75"/>
      <c r="JHR3" s="75"/>
      <c r="JHS3" s="75"/>
      <c r="JHT3" s="75"/>
      <c r="JHU3" s="75"/>
      <c r="JHV3" s="75"/>
      <c r="JHW3" s="75"/>
      <c r="JHX3" s="75"/>
      <c r="JHY3" s="75"/>
      <c r="JHZ3" s="75"/>
      <c r="JIA3" s="75"/>
      <c r="JIB3" s="75"/>
      <c r="JIC3" s="75"/>
      <c r="JID3" s="75"/>
      <c r="JIE3" s="75"/>
      <c r="JIF3" s="75"/>
      <c r="JIG3" s="75"/>
      <c r="JIH3" s="75"/>
      <c r="JII3" s="75"/>
      <c r="JIJ3" s="75"/>
      <c r="JIK3" s="75"/>
      <c r="JIL3" s="75"/>
      <c r="JIM3" s="75"/>
      <c r="JIN3" s="75"/>
      <c r="JIO3" s="75"/>
      <c r="JIP3" s="75"/>
      <c r="JIQ3" s="75"/>
      <c r="JIR3" s="75"/>
      <c r="JIS3" s="75"/>
      <c r="JIT3" s="75"/>
      <c r="JIU3" s="75"/>
      <c r="JIV3" s="75"/>
      <c r="JIW3" s="75"/>
      <c r="JIX3" s="75"/>
      <c r="JIY3" s="75"/>
      <c r="JIZ3" s="75"/>
      <c r="JJA3" s="75"/>
      <c r="JJB3" s="75"/>
      <c r="JJC3" s="75"/>
      <c r="JJD3" s="75"/>
      <c r="JJE3" s="75"/>
      <c r="JJF3" s="75"/>
      <c r="JJG3" s="75"/>
      <c r="JJH3" s="75"/>
      <c r="JJI3" s="75"/>
      <c r="JJJ3" s="75"/>
      <c r="JJK3" s="75"/>
      <c r="JJL3" s="75"/>
      <c r="JJM3" s="75"/>
      <c r="JJN3" s="75"/>
      <c r="JJO3" s="75"/>
      <c r="JJP3" s="75"/>
      <c r="JJQ3" s="75"/>
      <c r="JJR3" s="75"/>
      <c r="JJS3" s="75"/>
      <c r="JJT3" s="75"/>
      <c r="JJU3" s="75"/>
      <c r="JJV3" s="75"/>
      <c r="JJW3" s="75"/>
      <c r="JJX3" s="75"/>
      <c r="JJY3" s="75"/>
      <c r="JJZ3" s="75"/>
      <c r="JKA3" s="75"/>
      <c r="JKB3" s="75"/>
      <c r="JKC3" s="75"/>
      <c r="JKD3" s="75"/>
      <c r="JKE3" s="75"/>
      <c r="JKF3" s="75"/>
      <c r="JKG3" s="75"/>
      <c r="JKH3" s="75"/>
      <c r="JKI3" s="75"/>
      <c r="JKJ3" s="75"/>
      <c r="JKK3" s="75"/>
      <c r="JKL3" s="75"/>
      <c r="JKM3" s="75"/>
      <c r="JKN3" s="75"/>
      <c r="JKO3" s="75"/>
      <c r="JKP3" s="75"/>
      <c r="JKQ3" s="75"/>
      <c r="JKR3" s="75"/>
      <c r="JKS3" s="75"/>
      <c r="JKT3" s="75"/>
      <c r="JKU3" s="75"/>
      <c r="JKV3" s="75"/>
      <c r="JKW3" s="75"/>
      <c r="JKX3" s="75"/>
      <c r="JKY3" s="75"/>
      <c r="JKZ3" s="75"/>
      <c r="JLA3" s="75"/>
      <c r="JLB3" s="75"/>
      <c r="JLC3" s="75"/>
      <c r="JLD3" s="75"/>
      <c r="JLE3" s="75"/>
      <c r="JLF3" s="75"/>
      <c r="JLG3" s="75"/>
      <c r="JLH3" s="75"/>
      <c r="JLI3" s="75"/>
      <c r="JLJ3" s="75"/>
      <c r="JLK3" s="75"/>
      <c r="JLL3" s="75"/>
      <c r="JLM3" s="75"/>
      <c r="JLN3" s="75"/>
      <c r="JLO3" s="75"/>
      <c r="JLP3" s="75"/>
      <c r="JLQ3" s="75"/>
      <c r="JLR3" s="75"/>
      <c r="JLS3" s="75"/>
      <c r="JLT3" s="75"/>
      <c r="JLU3" s="75"/>
      <c r="JLV3" s="75"/>
      <c r="JLW3" s="75"/>
      <c r="JLX3" s="75"/>
      <c r="JLY3" s="75"/>
      <c r="JLZ3" s="75"/>
      <c r="JMA3" s="75"/>
      <c r="JMB3" s="75"/>
      <c r="JMC3" s="75"/>
      <c r="JMD3" s="75"/>
      <c r="JME3" s="75"/>
      <c r="JMF3" s="75"/>
      <c r="JMG3" s="75"/>
      <c r="JMH3" s="75"/>
      <c r="JMI3" s="75"/>
      <c r="JMJ3" s="75"/>
      <c r="JMK3" s="75"/>
      <c r="JML3" s="75"/>
      <c r="JMM3" s="75"/>
      <c r="JMN3" s="75"/>
      <c r="JMO3" s="75"/>
      <c r="JMP3" s="75"/>
      <c r="JMQ3" s="75"/>
      <c r="JMR3" s="75"/>
      <c r="JMS3" s="75"/>
      <c r="JMT3" s="75"/>
      <c r="JMU3" s="75"/>
      <c r="JMV3" s="75"/>
      <c r="JMW3" s="75"/>
      <c r="JMX3" s="75"/>
      <c r="JMY3" s="75"/>
      <c r="JMZ3" s="75"/>
      <c r="JNA3" s="75"/>
      <c r="JNB3" s="75"/>
      <c r="JNC3" s="75"/>
      <c r="JND3" s="75"/>
      <c r="JNE3" s="75"/>
      <c r="JNF3" s="75"/>
      <c r="JNG3" s="75"/>
      <c r="JNH3" s="75"/>
      <c r="JNI3" s="75"/>
      <c r="JNJ3" s="75"/>
      <c r="JNK3" s="75"/>
      <c r="JNL3" s="75"/>
      <c r="JNM3" s="75"/>
      <c r="JNN3" s="75"/>
      <c r="JNO3" s="75"/>
      <c r="JNP3" s="75"/>
      <c r="JNQ3" s="75"/>
      <c r="JNR3" s="75"/>
      <c r="JNS3" s="75"/>
      <c r="JNT3" s="75"/>
      <c r="JNU3" s="75"/>
      <c r="JNV3" s="75"/>
      <c r="JNW3" s="75"/>
      <c r="JNX3" s="75"/>
      <c r="JNY3" s="75"/>
      <c r="JNZ3" s="75"/>
      <c r="JOA3" s="75"/>
      <c r="JOB3" s="75"/>
      <c r="JOC3" s="75"/>
      <c r="JOD3" s="75"/>
      <c r="JOE3" s="75"/>
      <c r="JOF3" s="75"/>
      <c r="JOG3" s="75"/>
      <c r="JOH3" s="75"/>
      <c r="JOI3" s="75"/>
      <c r="JOJ3" s="75"/>
      <c r="JOK3" s="75"/>
      <c r="JOL3" s="75"/>
      <c r="JOM3" s="75"/>
      <c r="JON3" s="75"/>
      <c r="JOO3" s="75"/>
      <c r="JOP3" s="75"/>
      <c r="JOQ3" s="75"/>
      <c r="JOR3" s="75"/>
      <c r="JOS3" s="75"/>
      <c r="JOT3" s="75"/>
      <c r="JOU3" s="75"/>
      <c r="JOV3" s="75"/>
      <c r="JOW3" s="75"/>
      <c r="JOX3" s="75"/>
      <c r="JOY3" s="75"/>
      <c r="JOZ3" s="75"/>
      <c r="JPA3" s="75"/>
      <c r="JPB3" s="75"/>
      <c r="JPC3" s="75"/>
      <c r="JPD3" s="75"/>
      <c r="JPE3" s="75"/>
      <c r="JPF3" s="75"/>
      <c r="JPG3" s="75"/>
      <c r="JPH3" s="75"/>
      <c r="JPI3" s="75"/>
      <c r="JPJ3" s="75"/>
      <c r="JPK3" s="75"/>
      <c r="JPL3" s="75"/>
      <c r="JPM3" s="75"/>
      <c r="JPN3" s="75"/>
      <c r="JPO3" s="75"/>
      <c r="JPP3" s="75"/>
      <c r="JPQ3" s="75"/>
      <c r="JPR3" s="75"/>
      <c r="JPS3" s="75"/>
      <c r="JPT3" s="75"/>
      <c r="JPU3" s="75"/>
      <c r="JPV3" s="75"/>
      <c r="JPW3" s="75"/>
      <c r="JPX3" s="75"/>
      <c r="JPY3" s="75"/>
      <c r="JPZ3" s="75"/>
      <c r="JQA3" s="75"/>
      <c r="JQB3" s="75"/>
      <c r="JQC3" s="75"/>
      <c r="JQD3" s="75"/>
      <c r="JQE3" s="75"/>
      <c r="JQF3" s="75"/>
      <c r="JQG3" s="75"/>
      <c r="JQH3" s="75"/>
      <c r="JQI3" s="75"/>
      <c r="JQJ3" s="75"/>
      <c r="JQK3" s="75"/>
      <c r="JQL3" s="75"/>
      <c r="JQM3" s="75"/>
      <c r="JQN3" s="75"/>
      <c r="JQO3" s="75"/>
      <c r="JQP3" s="75"/>
      <c r="JQQ3" s="75"/>
      <c r="JQR3" s="75"/>
      <c r="JQS3" s="75"/>
      <c r="JQT3" s="75"/>
      <c r="JQU3" s="75"/>
      <c r="JQV3" s="75"/>
      <c r="JQW3" s="75"/>
      <c r="JQX3" s="75"/>
      <c r="JQY3" s="75"/>
      <c r="JQZ3" s="75"/>
      <c r="JRA3" s="75"/>
      <c r="JRB3" s="75"/>
      <c r="JRC3" s="75"/>
      <c r="JRD3" s="75"/>
      <c r="JRE3" s="75"/>
      <c r="JRF3" s="75"/>
      <c r="JRG3" s="75"/>
      <c r="JRH3" s="75"/>
      <c r="JRI3" s="75"/>
      <c r="JRJ3" s="75"/>
      <c r="JRK3" s="75"/>
      <c r="JRL3" s="75"/>
      <c r="JRM3" s="75"/>
      <c r="JRN3" s="75"/>
      <c r="JRO3" s="75"/>
      <c r="JRP3" s="75"/>
      <c r="JRQ3" s="75"/>
      <c r="JRR3" s="75"/>
      <c r="JRS3" s="75"/>
      <c r="JRT3" s="75"/>
      <c r="JRU3" s="75"/>
      <c r="JRV3" s="75"/>
      <c r="JRW3" s="75"/>
      <c r="JRX3" s="75"/>
      <c r="JRY3" s="75"/>
      <c r="JRZ3" s="75"/>
      <c r="JSA3" s="75"/>
      <c r="JSB3" s="75"/>
      <c r="JSC3" s="75"/>
      <c r="JSD3" s="75"/>
      <c r="JSE3" s="75"/>
      <c r="JSF3" s="75"/>
      <c r="JSG3" s="75"/>
      <c r="JSH3" s="75"/>
      <c r="JSI3" s="75"/>
      <c r="JSJ3" s="75"/>
      <c r="JSK3" s="75"/>
      <c r="JSL3" s="75"/>
      <c r="JSM3" s="75"/>
      <c r="JSN3" s="75"/>
      <c r="JSO3" s="75"/>
      <c r="JSP3" s="75"/>
      <c r="JSQ3" s="75"/>
      <c r="JSR3" s="75"/>
      <c r="JSS3" s="75"/>
      <c r="JST3" s="75"/>
      <c r="JSU3" s="75"/>
      <c r="JSV3" s="75"/>
      <c r="JSW3" s="75"/>
      <c r="JSX3" s="75"/>
      <c r="JSY3" s="75"/>
      <c r="JSZ3" s="75"/>
      <c r="JTA3" s="75"/>
      <c r="JTB3" s="75"/>
      <c r="JTC3" s="75"/>
      <c r="JTD3" s="75"/>
      <c r="JTE3" s="75"/>
      <c r="JTF3" s="75"/>
      <c r="JTG3" s="75"/>
      <c r="JTH3" s="75"/>
      <c r="JTI3" s="75"/>
      <c r="JTJ3" s="75"/>
      <c r="JTK3" s="75"/>
      <c r="JTL3" s="75"/>
      <c r="JTM3" s="75"/>
      <c r="JTN3" s="75"/>
      <c r="JTO3" s="75"/>
      <c r="JTP3" s="75"/>
      <c r="JTQ3" s="75"/>
      <c r="JTR3" s="75"/>
      <c r="JTS3" s="75"/>
      <c r="JTT3" s="75"/>
      <c r="JTU3" s="75"/>
      <c r="JTV3" s="75"/>
      <c r="JTW3" s="75"/>
      <c r="JTX3" s="75"/>
      <c r="JTY3" s="75"/>
      <c r="JTZ3" s="75"/>
      <c r="JUA3" s="75"/>
      <c r="JUB3" s="75"/>
      <c r="JUC3" s="75"/>
      <c r="JUD3" s="75"/>
      <c r="JUE3" s="75"/>
      <c r="JUF3" s="75"/>
      <c r="JUG3" s="75"/>
      <c r="JUH3" s="75"/>
      <c r="JUI3" s="75"/>
      <c r="JUJ3" s="75"/>
      <c r="JUK3" s="75"/>
      <c r="JUL3" s="75"/>
      <c r="JUM3" s="75"/>
      <c r="JUN3" s="75"/>
      <c r="JUO3" s="75"/>
      <c r="JUP3" s="75"/>
      <c r="JUQ3" s="75"/>
      <c r="JUR3" s="75"/>
      <c r="JUS3" s="75"/>
      <c r="JUT3" s="75"/>
      <c r="JUU3" s="75"/>
      <c r="JUV3" s="75"/>
      <c r="JUW3" s="75"/>
      <c r="JUX3" s="75"/>
      <c r="JUY3" s="75"/>
      <c r="JUZ3" s="75"/>
      <c r="JVA3" s="75"/>
      <c r="JVB3" s="75"/>
      <c r="JVC3" s="75"/>
      <c r="JVD3" s="75"/>
      <c r="JVE3" s="75"/>
      <c r="JVF3" s="75"/>
      <c r="JVG3" s="75"/>
      <c r="JVH3" s="75"/>
      <c r="JVI3" s="75"/>
      <c r="JVJ3" s="75"/>
      <c r="JVK3" s="75"/>
      <c r="JVL3" s="75"/>
      <c r="JVM3" s="75"/>
      <c r="JVN3" s="75"/>
      <c r="JVO3" s="75"/>
      <c r="JVP3" s="75"/>
      <c r="JVQ3" s="75"/>
      <c r="JVR3" s="75"/>
      <c r="JVS3" s="75"/>
      <c r="JVT3" s="75"/>
      <c r="JVU3" s="75"/>
      <c r="JVV3" s="75"/>
      <c r="JVW3" s="75"/>
      <c r="JVX3" s="75"/>
      <c r="JVY3" s="75"/>
      <c r="JVZ3" s="75"/>
      <c r="JWA3" s="75"/>
      <c r="JWB3" s="75"/>
      <c r="JWC3" s="75"/>
      <c r="JWD3" s="75"/>
      <c r="JWE3" s="75"/>
      <c r="JWF3" s="75"/>
      <c r="JWG3" s="75"/>
      <c r="JWH3" s="75"/>
      <c r="JWI3" s="75"/>
      <c r="JWJ3" s="75"/>
      <c r="JWK3" s="75"/>
      <c r="JWL3" s="75"/>
      <c r="JWM3" s="75"/>
      <c r="JWN3" s="75"/>
      <c r="JWO3" s="75"/>
      <c r="JWP3" s="75"/>
      <c r="JWQ3" s="75"/>
      <c r="JWR3" s="75"/>
      <c r="JWS3" s="75"/>
      <c r="JWT3" s="75"/>
      <c r="JWU3" s="75"/>
      <c r="JWV3" s="75"/>
      <c r="JWW3" s="75"/>
      <c r="JWX3" s="75"/>
      <c r="JWY3" s="75"/>
      <c r="JWZ3" s="75"/>
      <c r="JXA3" s="75"/>
      <c r="JXB3" s="75"/>
      <c r="JXC3" s="75"/>
      <c r="JXD3" s="75"/>
      <c r="JXE3" s="75"/>
      <c r="JXF3" s="75"/>
      <c r="JXG3" s="75"/>
      <c r="JXH3" s="75"/>
      <c r="JXI3" s="75"/>
      <c r="JXJ3" s="75"/>
      <c r="JXK3" s="75"/>
      <c r="JXL3" s="75"/>
      <c r="JXM3" s="75"/>
      <c r="JXN3" s="75"/>
      <c r="JXO3" s="75"/>
      <c r="JXP3" s="75"/>
      <c r="JXQ3" s="75"/>
      <c r="JXR3" s="75"/>
      <c r="JXS3" s="75"/>
      <c r="JXT3" s="75"/>
      <c r="JXU3" s="75"/>
      <c r="JXV3" s="75"/>
      <c r="JXW3" s="75"/>
      <c r="JXX3" s="75"/>
      <c r="JXY3" s="75"/>
      <c r="JXZ3" s="75"/>
      <c r="JYA3" s="75"/>
      <c r="JYB3" s="75"/>
      <c r="JYC3" s="75"/>
      <c r="JYD3" s="75"/>
      <c r="JYE3" s="75"/>
      <c r="JYF3" s="75"/>
      <c r="JYG3" s="75"/>
      <c r="JYH3" s="75"/>
      <c r="JYI3" s="75"/>
      <c r="JYJ3" s="75"/>
      <c r="JYK3" s="75"/>
      <c r="JYL3" s="75"/>
      <c r="JYM3" s="75"/>
      <c r="JYN3" s="75"/>
      <c r="JYO3" s="75"/>
      <c r="JYP3" s="75"/>
      <c r="JYQ3" s="75"/>
      <c r="JYR3" s="75"/>
      <c r="JYS3" s="75"/>
      <c r="JYT3" s="75"/>
      <c r="JYU3" s="75"/>
      <c r="JYV3" s="75"/>
      <c r="JYW3" s="75"/>
      <c r="JYX3" s="75"/>
      <c r="JYY3" s="75"/>
      <c r="JYZ3" s="75"/>
      <c r="JZA3" s="75"/>
      <c r="JZB3" s="75"/>
      <c r="JZC3" s="75"/>
      <c r="JZD3" s="75"/>
      <c r="JZE3" s="75"/>
      <c r="JZF3" s="75"/>
      <c r="JZG3" s="75"/>
      <c r="JZH3" s="75"/>
      <c r="JZI3" s="75"/>
      <c r="JZJ3" s="75"/>
      <c r="JZK3" s="75"/>
      <c r="JZL3" s="75"/>
      <c r="JZM3" s="75"/>
      <c r="JZN3" s="75"/>
      <c r="JZO3" s="75"/>
      <c r="JZP3" s="75"/>
      <c r="JZQ3" s="75"/>
      <c r="JZR3" s="75"/>
      <c r="JZS3" s="75"/>
      <c r="JZT3" s="75"/>
      <c r="JZU3" s="75"/>
      <c r="JZV3" s="75"/>
      <c r="JZW3" s="75"/>
      <c r="JZX3" s="75"/>
      <c r="JZY3" s="75"/>
      <c r="JZZ3" s="75"/>
      <c r="KAA3" s="75"/>
      <c r="KAB3" s="75"/>
      <c r="KAC3" s="75"/>
      <c r="KAD3" s="75"/>
      <c r="KAE3" s="75"/>
      <c r="KAF3" s="75"/>
      <c r="KAG3" s="75"/>
      <c r="KAH3" s="75"/>
      <c r="KAI3" s="75"/>
      <c r="KAJ3" s="75"/>
      <c r="KAK3" s="75"/>
      <c r="KAL3" s="75"/>
      <c r="KAM3" s="75"/>
      <c r="KAN3" s="75"/>
      <c r="KAO3" s="75"/>
      <c r="KAP3" s="75"/>
      <c r="KAQ3" s="75"/>
      <c r="KAR3" s="75"/>
      <c r="KAS3" s="75"/>
      <c r="KAT3" s="75"/>
      <c r="KAU3" s="75"/>
      <c r="KAV3" s="75"/>
      <c r="KAW3" s="75"/>
      <c r="KAX3" s="75"/>
      <c r="KAY3" s="75"/>
      <c r="KAZ3" s="75"/>
      <c r="KBA3" s="75"/>
      <c r="KBB3" s="75"/>
      <c r="KBC3" s="75"/>
      <c r="KBD3" s="75"/>
      <c r="KBE3" s="75"/>
      <c r="KBF3" s="75"/>
      <c r="KBG3" s="75"/>
      <c r="KBH3" s="75"/>
      <c r="KBI3" s="75"/>
      <c r="KBJ3" s="75"/>
      <c r="KBK3" s="75"/>
      <c r="KBL3" s="75"/>
      <c r="KBM3" s="75"/>
      <c r="KBN3" s="75"/>
      <c r="KBO3" s="75"/>
      <c r="KBP3" s="75"/>
      <c r="KBQ3" s="75"/>
      <c r="KBR3" s="75"/>
      <c r="KBS3" s="75"/>
      <c r="KBT3" s="75"/>
      <c r="KBU3" s="75"/>
      <c r="KBV3" s="75"/>
      <c r="KBW3" s="75"/>
      <c r="KBX3" s="75"/>
      <c r="KBY3" s="75"/>
      <c r="KBZ3" s="75"/>
      <c r="KCA3" s="75"/>
      <c r="KCB3" s="75"/>
      <c r="KCC3" s="75"/>
      <c r="KCD3" s="75"/>
      <c r="KCE3" s="75"/>
      <c r="KCF3" s="75"/>
      <c r="KCG3" s="75"/>
      <c r="KCH3" s="75"/>
      <c r="KCI3" s="75"/>
      <c r="KCJ3" s="75"/>
      <c r="KCK3" s="75"/>
      <c r="KCL3" s="75"/>
      <c r="KCM3" s="75"/>
      <c r="KCN3" s="75"/>
      <c r="KCO3" s="75"/>
      <c r="KCP3" s="75"/>
      <c r="KCQ3" s="75"/>
      <c r="KCR3" s="75"/>
      <c r="KCS3" s="75"/>
      <c r="KCT3" s="75"/>
      <c r="KCU3" s="75"/>
      <c r="KCV3" s="75"/>
      <c r="KCW3" s="75"/>
      <c r="KCX3" s="75"/>
      <c r="KCY3" s="75"/>
      <c r="KCZ3" s="75"/>
      <c r="KDA3" s="75"/>
      <c r="KDB3" s="75"/>
      <c r="KDC3" s="75"/>
      <c r="KDD3" s="75"/>
      <c r="KDE3" s="75"/>
      <c r="KDF3" s="75"/>
      <c r="KDG3" s="75"/>
      <c r="KDH3" s="75"/>
      <c r="KDI3" s="75"/>
      <c r="KDJ3" s="75"/>
      <c r="KDK3" s="75"/>
      <c r="KDL3" s="75"/>
      <c r="KDM3" s="75"/>
      <c r="KDN3" s="75"/>
      <c r="KDO3" s="75"/>
      <c r="KDP3" s="75"/>
      <c r="KDQ3" s="75"/>
      <c r="KDR3" s="75"/>
      <c r="KDS3" s="75"/>
      <c r="KDT3" s="75"/>
      <c r="KDU3" s="75"/>
      <c r="KDV3" s="75"/>
      <c r="KDW3" s="75"/>
      <c r="KDX3" s="75"/>
      <c r="KDY3" s="75"/>
      <c r="KDZ3" s="75"/>
      <c r="KEA3" s="75"/>
      <c r="KEB3" s="75"/>
      <c r="KEC3" s="75"/>
      <c r="KED3" s="75"/>
      <c r="KEE3" s="75"/>
      <c r="KEF3" s="75"/>
      <c r="KEG3" s="75"/>
      <c r="KEH3" s="75"/>
      <c r="KEI3" s="75"/>
      <c r="KEJ3" s="75"/>
      <c r="KEK3" s="75"/>
      <c r="KEL3" s="75"/>
      <c r="KEM3" s="75"/>
      <c r="KEN3" s="75"/>
      <c r="KEO3" s="75"/>
      <c r="KEP3" s="75"/>
      <c r="KEQ3" s="75"/>
      <c r="KER3" s="75"/>
      <c r="KES3" s="75"/>
      <c r="KET3" s="75"/>
      <c r="KEU3" s="75"/>
      <c r="KEV3" s="75"/>
      <c r="KEW3" s="75"/>
      <c r="KEX3" s="75"/>
      <c r="KEY3" s="75"/>
      <c r="KEZ3" s="75"/>
      <c r="KFA3" s="75"/>
      <c r="KFB3" s="75"/>
      <c r="KFC3" s="75"/>
      <c r="KFD3" s="75"/>
      <c r="KFE3" s="75"/>
      <c r="KFF3" s="75"/>
      <c r="KFG3" s="75"/>
      <c r="KFH3" s="75"/>
      <c r="KFI3" s="75"/>
      <c r="KFJ3" s="75"/>
      <c r="KFK3" s="75"/>
      <c r="KFL3" s="75"/>
      <c r="KFM3" s="75"/>
      <c r="KFN3" s="75"/>
      <c r="KFO3" s="75"/>
      <c r="KFP3" s="75"/>
      <c r="KFQ3" s="75"/>
      <c r="KFR3" s="75"/>
      <c r="KFS3" s="75"/>
      <c r="KFT3" s="75"/>
      <c r="KFU3" s="75"/>
      <c r="KFV3" s="75"/>
      <c r="KFW3" s="75"/>
      <c r="KFX3" s="75"/>
      <c r="KFY3" s="75"/>
      <c r="KFZ3" s="75"/>
      <c r="KGA3" s="75"/>
      <c r="KGB3" s="75"/>
      <c r="KGC3" s="75"/>
      <c r="KGD3" s="75"/>
      <c r="KGE3" s="75"/>
      <c r="KGF3" s="75"/>
      <c r="KGG3" s="75"/>
      <c r="KGH3" s="75"/>
      <c r="KGI3" s="75"/>
      <c r="KGJ3" s="75"/>
      <c r="KGK3" s="75"/>
      <c r="KGL3" s="75"/>
      <c r="KGM3" s="75"/>
      <c r="KGN3" s="75"/>
      <c r="KGO3" s="75"/>
      <c r="KGP3" s="75"/>
      <c r="KGQ3" s="75"/>
      <c r="KGR3" s="75"/>
      <c r="KGS3" s="75"/>
      <c r="KGT3" s="75"/>
      <c r="KGU3" s="75"/>
      <c r="KGV3" s="75"/>
      <c r="KGW3" s="75"/>
      <c r="KGX3" s="75"/>
      <c r="KGY3" s="75"/>
      <c r="KGZ3" s="75"/>
      <c r="KHA3" s="75"/>
      <c r="KHB3" s="75"/>
      <c r="KHC3" s="75"/>
      <c r="KHD3" s="75"/>
      <c r="KHE3" s="75"/>
      <c r="KHF3" s="75"/>
      <c r="KHG3" s="75"/>
      <c r="KHH3" s="75"/>
      <c r="KHI3" s="75"/>
      <c r="KHJ3" s="75"/>
      <c r="KHK3" s="75"/>
      <c r="KHL3" s="75"/>
      <c r="KHM3" s="75"/>
      <c r="KHN3" s="75"/>
      <c r="KHO3" s="75"/>
      <c r="KHP3" s="75"/>
      <c r="KHQ3" s="75"/>
      <c r="KHR3" s="75"/>
      <c r="KHS3" s="75"/>
      <c r="KHT3" s="75"/>
      <c r="KHU3" s="75"/>
      <c r="KHV3" s="75"/>
      <c r="KHW3" s="75"/>
      <c r="KHX3" s="75"/>
      <c r="KHY3" s="75"/>
      <c r="KHZ3" s="75"/>
      <c r="KIA3" s="75"/>
      <c r="KIB3" s="75"/>
      <c r="KIC3" s="75"/>
      <c r="KID3" s="75"/>
      <c r="KIE3" s="75"/>
      <c r="KIF3" s="75"/>
      <c r="KIG3" s="75"/>
      <c r="KIH3" s="75"/>
      <c r="KII3" s="75"/>
      <c r="KIJ3" s="75"/>
      <c r="KIK3" s="75"/>
      <c r="KIL3" s="75"/>
      <c r="KIM3" s="75"/>
      <c r="KIN3" s="75"/>
      <c r="KIO3" s="75"/>
      <c r="KIP3" s="75"/>
      <c r="KIQ3" s="75"/>
      <c r="KIR3" s="75"/>
      <c r="KIS3" s="75"/>
      <c r="KIT3" s="75"/>
      <c r="KIU3" s="75"/>
      <c r="KIV3" s="75"/>
      <c r="KIW3" s="75"/>
      <c r="KIX3" s="75"/>
      <c r="KIY3" s="75"/>
      <c r="KIZ3" s="75"/>
      <c r="KJA3" s="75"/>
      <c r="KJB3" s="75"/>
      <c r="KJC3" s="75"/>
      <c r="KJD3" s="75"/>
      <c r="KJE3" s="75"/>
      <c r="KJF3" s="75"/>
      <c r="KJG3" s="75"/>
      <c r="KJH3" s="75"/>
      <c r="KJI3" s="75"/>
      <c r="KJJ3" s="75"/>
      <c r="KJK3" s="75"/>
      <c r="KJL3" s="75"/>
      <c r="KJM3" s="75"/>
      <c r="KJN3" s="75"/>
      <c r="KJO3" s="75"/>
      <c r="KJP3" s="75"/>
      <c r="KJQ3" s="75"/>
      <c r="KJR3" s="75"/>
      <c r="KJS3" s="75"/>
      <c r="KJT3" s="75"/>
      <c r="KJU3" s="75"/>
      <c r="KJV3" s="75"/>
      <c r="KJW3" s="75"/>
      <c r="KJX3" s="75"/>
      <c r="KJY3" s="75"/>
      <c r="KJZ3" s="75"/>
      <c r="KKA3" s="75"/>
      <c r="KKB3" s="75"/>
      <c r="KKC3" s="75"/>
      <c r="KKD3" s="75"/>
      <c r="KKE3" s="75"/>
      <c r="KKF3" s="75"/>
      <c r="KKG3" s="75"/>
      <c r="KKH3" s="75"/>
      <c r="KKI3" s="75"/>
      <c r="KKJ3" s="75"/>
      <c r="KKK3" s="75"/>
      <c r="KKL3" s="75"/>
      <c r="KKM3" s="75"/>
      <c r="KKN3" s="75"/>
      <c r="KKO3" s="75"/>
      <c r="KKP3" s="75"/>
      <c r="KKQ3" s="75"/>
      <c r="KKR3" s="75"/>
      <c r="KKS3" s="75"/>
      <c r="KKT3" s="75"/>
      <c r="KKU3" s="75"/>
      <c r="KKV3" s="75"/>
      <c r="KKW3" s="75"/>
      <c r="KKX3" s="75"/>
      <c r="KKY3" s="75"/>
      <c r="KKZ3" s="75"/>
      <c r="KLA3" s="75"/>
      <c r="KLB3" s="75"/>
      <c r="KLC3" s="75"/>
      <c r="KLD3" s="75"/>
      <c r="KLE3" s="75"/>
      <c r="KLF3" s="75"/>
      <c r="KLG3" s="75"/>
      <c r="KLH3" s="75"/>
      <c r="KLI3" s="75"/>
      <c r="KLJ3" s="75"/>
      <c r="KLK3" s="75"/>
      <c r="KLL3" s="75"/>
      <c r="KLM3" s="75"/>
      <c r="KLN3" s="75"/>
      <c r="KLO3" s="75"/>
      <c r="KLP3" s="75"/>
      <c r="KLQ3" s="75"/>
      <c r="KLR3" s="75"/>
      <c r="KLS3" s="75"/>
      <c r="KLT3" s="75"/>
      <c r="KLU3" s="75"/>
      <c r="KLV3" s="75"/>
      <c r="KLW3" s="75"/>
      <c r="KLX3" s="75"/>
      <c r="KLY3" s="75"/>
      <c r="KLZ3" s="75"/>
      <c r="KMA3" s="75"/>
      <c r="KMB3" s="75"/>
      <c r="KMC3" s="75"/>
      <c r="KMD3" s="75"/>
      <c r="KME3" s="75"/>
      <c r="KMF3" s="75"/>
      <c r="KMG3" s="75"/>
      <c r="KMH3" s="75"/>
      <c r="KMI3" s="75"/>
      <c r="KMJ3" s="75"/>
      <c r="KMK3" s="75"/>
      <c r="KML3" s="75"/>
      <c r="KMM3" s="75"/>
      <c r="KMN3" s="75"/>
      <c r="KMO3" s="75"/>
      <c r="KMP3" s="75"/>
      <c r="KMQ3" s="75"/>
      <c r="KMR3" s="75"/>
      <c r="KMS3" s="75"/>
      <c r="KMT3" s="75"/>
      <c r="KMU3" s="75"/>
      <c r="KMV3" s="75"/>
      <c r="KMW3" s="75"/>
      <c r="KMX3" s="75"/>
      <c r="KMY3" s="75"/>
      <c r="KMZ3" s="75"/>
      <c r="KNA3" s="75"/>
      <c r="KNB3" s="75"/>
      <c r="KNC3" s="75"/>
      <c r="KND3" s="75"/>
      <c r="KNE3" s="75"/>
      <c r="KNF3" s="75"/>
      <c r="KNG3" s="75"/>
      <c r="KNH3" s="75"/>
      <c r="KNI3" s="75"/>
      <c r="KNJ3" s="75"/>
      <c r="KNK3" s="75"/>
      <c r="KNL3" s="75"/>
      <c r="KNM3" s="75"/>
      <c r="KNN3" s="75"/>
      <c r="KNO3" s="75"/>
      <c r="KNP3" s="75"/>
      <c r="KNQ3" s="75"/>
      <c r="KNR3" s="75"/>
      <c r="KNS3" s="75"/>
      <c r="KNT3" s="75"/>
      <c r="KNU3" s="75"/>
      <c r="KNV3" s="75"/>
      <c r="KNW3" s="75"/>
      <c r="KNX3" s="75"/>
      <c r="KNY3" s="75"/>
      <c r="KNZ3" s="75"/>
      <c r="KOA3" s="75"/>
      <c r="KOB3" s="75"/>
      <c r="KOC3" s="75"/>
      <c r="KOD3" s="75"/>
      <c r="KOE3" s="75"/>
      <c r="KOF3" s="75"/>
      <c r="KOG3" s="75"/>
      <c r="KOH3" s="75"/>
      <c r="KOI3" s="75"/>
      <c r="KOJ3" s="75"/>
      <c r="KOK3" s="75"/>
      <c r="KOL3" s="75"/>
      <c r="KOM3" s="75"/>
      <c r="KON3" s="75"/>
      <c r="KOO3" s="75"/>
      <c r="KOP3" s="75"/>
      <c r="KOQ3" s="75"/>
      <c r="KOR3" s="75"/>
      <c r="KOS3" s="75"/>
      <c r="KOT3" s="75"/>
      <c r="KOU3" s="75"/>
      <c r="KOV3" s="75"/>
      <c r="KOW3" s="75"/>
      <c r="KOX3" s="75"/>
      <c r="KOY3" s="75"/>
      <c r="KOZ3" s="75"/>
      <c r="KPA3" s="75"/>
      <c r="KPB3" s="75"/>
      <c r="KPC3" s="75"/>
      <c r="KPD3" s="75"/>
      <c r="KPE3" s="75"/>
      <c r="KPF3" s="75"/>
      <c r="KPG3" s="75"/>
      <c r="KPH3" s="75"/>
      <c r="KPI3" s="75"/>
      <c r="KPJ3" s="75"/>
      <c r="KPK3" s="75"/>
      <c r="KPL3" s="75"/>
      <c r="KPM3" s="75"/>
      <c r="KPN3" s="75"/>
      <c r="KPO3" s="75"/>
      <c r="KPP3" s="75"/>
      <c r="KPQ3" s="75"/>
      <c r="KPR3" s="75"/>
      <c r="KPS3" s="75"/>
      <c r="KPT3" s="75"/>
      <c r="KPU3" s="75"/>
      <c r="KPV3" s="75"/>
      <c r="KPW3" s="75"/>
      <c r="KPX3" s="75"/>
      <c r="KPY3" s="75"/>
      <c r="KPZ3" s="75"/>
      <c r="KQA3" s="75"/>
      <c r="KQB3" s="75"/>
      <c r="KQC3" s="75"/>
      <c r="KQD3" s="75"/>
      <c r="KQE3" s="75"/>
      <c r="KQF3" s="75"/>
      <c r="KQG3" s="75"/>
      <c r="KQH3" s="75"/>
      <c r="KQI3" s="75"/>
      <c r="KQJ3" s="75"/>
      <c r="KQK3" s="75"/>
      <c r="KQL3" s="75"/>
      <c r="KQM3" s="75"/>
      <c r="KQN3" s="75"/>
      <c r="KQO3" s="75"/>
      <c r="KQP3" s="75"/>
      <c r="KQQ3" s="75"/>
      <c r="KQR3" s="75"/>
      <c r="KQS3" s="75"/>
      <c r="KQT3" s="75"/>
      <c r="KQU3" s="75"/>
      <c r="KQV3" s="75"/>
      <c r="KQW3" s="75"/>
      <c r="KQX3" s="75"/>
      <c r="KQY3" s="75"/>
      <c r="KQZ3" s="75"/>
      <c r="KRA3" s="75"/>
      <c r="KRB3" s="75"/>
      <c r="KRC3" s="75"/>
      <c r="KRD3" s="75"/>
      <c r="KRE3" s="75"/>
      <c r="KRF3" s="75"/>
      <c r="KRG3" s="75"/>
      <c r="KRH3" s="75"/>
      <c r="KRI3" s="75"/>
      <c r="KRJ3" s="75"/>
      <c r="KRK3" s="75"/>
      <c r="KRL3" s="75"/>
      <c r="KRM3" s="75"/>
      <c r="KRN3" s="75"/>
      <c r="KRO3" s="75"/>
      <c r="KRP3" s="75"/>
      <c r="KRQ3" s="75"/>
      <c r="KRR3" s="75"/>
      <c r="KRS3" s="75"/>
      <c r="KRT3" s="75"/>
      <c r="KRU3" s="75"/>
      <c r="KRV3" s="75"/>
      <c r="KRW3" s="75"/>
      <c r="KRX3" s="75"/>
      <c r="KRY3" s="75"/>
      <c r="KRZ3" s="75"/>
      <c r="KSA3" s="75"/>
      <c r="KSB3" s="75"/>
      <c r="KSC3" s="75"/>
      <c r="KSD3" s="75"/>
      <c r="KSE3" s="75"/>
      <c r="KSF3" s="75"/>
      <c r="KSG3" s="75"/>
      <c r="KSH3" s="75"/>
      <c r="KSI3" s="75"/>
      <c r="KSJ3" s="75"/>
      <c r="KSK3" s="75"/>
      <c r="KSL3" s="75"/>
      <c r="KSM3" s="75"/>
      <c r="KSN3" s="75"/>
      <c r="KSO3" s="75"/>
      <c r="KSP3" s="75"/>
      <c r="KSQ3" s="75"/>
      <c r="KSR3" s="75"/>
      <c r="KSS3" s="75"/>
      <c r="KST3" s="75"/>
      <c r="KSU3" s="75"/>
      <c r="KSV3" s="75"/>
      <c r="KSW3" s="75"/>
      <c r="KSX3" s="75"/>
      <c r="KSY3" s="75"/>
      <c r="KSZ3" s="75"/>
      <c r="KTA3" s="75"/>
      <c r="KTB3" s="75"/>
      <c r="KTC3" s="75"/>
      <c r="KTD3" s="75"/>
      <c r="KTE3" s="75"/>
      <c r="KTF3" s="75"/>
      <c r="KTG3" s="75"/>
      <c r="KTH3" s="75"/>
      <c r="KTI3" s="75"/>
      <c r="KTJ3" s="75"/>
      <c r="KTK3" s="75"/>
      <c r="KTL3" s="75"/>
      <c r="KTM3" s="75"/>
      <c r="KTN3" s="75"/>
      <c r="KTO3" s="75"/>
      <c r="KTP3" s="75"/>
      <c r="KTQ3" s="75"/>
      <c r="KTR3" s="75"/>
      <c r="KTS3" s="75"/>
      <c r="KTT3" s="75"/>
      <c r="KTU3" s="75"/>
      <c r="KTV3" s="75"/>
      <c r="KTW3" s="75"/>
      <c r="KTX3" s="75"/>
      <c r="KTY3" s="75"/>
      <c r="KTZ3" s="75"/>
      <c r="KUA3" s="75"/>
      <c r="KUB3" s="75"/>
      <c r="KUC3" s="75"/>
      <c r="KUD3" s="75"/>
      <c r="KUE3" s="75"/>
      <c r="KUF3" s="75"/>
      <c r="KUG3" s="75"/>
      <c r="KUH3" s="75"/>
      <c r="KUI3" s="75"/>
      <c r="KUJ3" s="75"/>
      <c r="KUK3" s="75"/>
      <c r="KUL3" s="75"/>
      <c r="KUM3" s="75"/>
      <c r="KUN3" s="75"/>
      <c r="KUO3" s="75"/>
      <c r="KUP3" s="75"/>
      <c r="KUQ3" s="75"/>
      <c r="KUR3" s="75"/>
      <c r="KUS3" s="75"/>
      <c r="KUT3" s="75"/>
      <c r="KUU3" s="75"/>
      <c r="KUV3" s="75"/>
      <c r="KUW3" s="75"/>
      <c r="KUX3" s="75"/>
      <c r="KUY3" s="75"/>
      <c r="KUZ3" s="75"/>
      <c r="KVA3" s="75"/>
      <c r="KVB3" s="75"/>
      <c r="KVC3" s="75"/>
      <c r="KVD3" s="75"/>
      <c r="KVE3" s="75"/>
      <c r="KVF3" s="75"/>
      <c r="KVG3" s="75"/>
      <c r="KVH3" s="75"/>
      <c r="KVI3" s="75"/>
      <c r="KVJ3" s="75"/>
      <c r="KVK3" s="75"/>
      <c r="KVL3" s="75"/>
      <c r="KVM3" s="75"/>
      <c r="KVN3" s="75"/>
      <c r="KVO3" s="75"/>
      <c r="KVP3" s="75"/>
      <c r="KVQ3" s="75"/>
      <c r="KVR3" s="75"/>
      <c r="KVS3" s="75"/>
      <c r="KVT3" s="75"/>
      <c r="KVU3" s="75"/>
      <c r="KVV3" s="75"/>
      <c r="KVW3" s="75"/>
      <c r="KVX3" s="75"/>
      <c r="KVY3" s="75"/>
      <c r="KVZ3" s="75"/>
      <c r="KWA3" s="75"/>
      <c r="KWB3" s="75"/>
      <c r="KWC3" s="75"/>
      <c r="KWD3" s="75"/>
      <c r="KWE3" s="75"/>
      <c r="KWF3" s="75"/>
      <c r="KWG3" s="75"/>
      <c r="KWH3" s="75"/>
      <c r="KWI3" s="75"/>
      <c r="KWJ3" s="75"/>
      <c r="KWK3" s="75"/>
      <c r="KWL3" s="75"/>
      <c r="KWM3" s="75"/>
      <c r="KWN3" s="75"/>
      <c r="KWO3" s="75"/>
      <c r="KWP3" s="75"/>
      <c r="KWQ3" s="75"/>
      <c r="KWR3" s="75"/>
      <c r="KWS3" s="75"/>
      <c r="KWT3" s="75"/>
      <c r="KWU3" s="75"/>
      <c r="KWV3" s="75"/>
      <c r="KWW3" s="75"/>
      <c r="KWX3" s="75"/>
      <c r="KWY3" s="75"/>
      <c r="KWZ3" s="75"/>
      <c r="KXA3" s="75"/>
      <c r="KXB3" s="75"/>
      <c r="KXC3" s="75"/>
      <c r="KXD3" s="75"/>
      <c r="KXE3" s="75"/>
      <c r="KXF3" s="75"/>
      <c r="KXG3" s="75"/>
      <c r="KXH3" s="75"/>
      <c r="KXI3" s="75"/>
      <c r="KXJ3" s="75"/>
      <c r="KXK3" s="75"/>
      <c r="KXL3" s="75"/>
      <c r="KXM3" s="75"/>
      <c r="KXN3" s="75"/>
      <c r="KXO3" s="75"/>
      <c r="KXP3" s="75"/>
      <c r="KXQ3" s="75"/>
      <c r="KXR3" s="75"/>
      <c r="KXS3" s="75"/>
      <c r="KXT3" s="75"/>
      <c r="KXU3" s="75"/>
      <c r="KXV3" s="75"/>
      <c r="KXW3" s="75"/>
      <c r="KXX3" s="75"/>
      <c r="KXY3" s="75"/>
      <c r="KXZ3" s="75"/>
      <c r="KYA3" s="75"/>
      <c r="KYB3" s="75"/>
      <c r="KYC3" s="75"/>
      <c r="KYD3" s="75"/>
      <c r="KYE3" s="75"/>
      <c r="KYF3" s="75"/>
      <c r="KYG3" s="75"/>
      <c r="KYH3" s="75"/>
      <c r="KYI3" s="75"/>
      <c r="KYJ3" s="75"/>
      <c r="KYK3" s="75"/>
      <c r="KYL3" s="75"/>
      <c r="KYM3" s="75"/>
      <c r="KYN3" s="75"/>
      <c r="KYO3" s="75"/>
      <c r="KYP3" s="75"/>
      <c r="KYQ3" s="75"/>
      <c r="KYR3" s="75"/>
      <c r="KYS3" s="75"/>
      <c r="KYT3" s="75"/>
      <c r="KYU3" s="75"/>
      <c r="KYV3" s="75"/>
      <c r="KYW3" s="75"/>
      <c r="KYX3" s="75"/>
      <c r="KYY3" s="75"/>
      <c r="KYZ3" s="75"/>
      <c r="KZA3" s="75"/>
      <c r="KZB3" s="75"/>
      <c r="KZC3" s="75"/>
      <c r="KZD3" s="75"/>
      <c r="KZE3" s="75"/>
      <c r="KZF3" s="75"/>
      <c r="KZG3" s="75"/>
      <c r="KZH3" s="75"/>
      <c r="KZI3" s="75"/>
      <c r="KZJ3" s="75"/>
      <c r="KZK3" s="75"/>
      <c r="KZL3" s="75"/>
      <c r="KZM3" s="75"/>
      <c r="KZN3" s="75"/>
      <c r="KZO3" s="75"/>
      <c r="KZP3" s="75"/>
      <c r="KZQ3" s="75"/>
      <c r="KZR3" s="75"/>
      <c r="KZS3" s="75"/>
      <c r="KZT3" s="75"/>
      <c r="KZU3" s="75"/>
      <c r="KZV3" s="75"/>
      <c r="KZW3" s="75"/>
      <c r="KZX3" s="75"/>
      <c r="KZY3" s="75"/>
      <c r="KZZ3" s="75"/>
      <c r="LAA3" s="75"/>
      <c r="LAB3" s="75"/>
      <c r="LAC3" s="75"/>
      <c r="LAD3" s="75"/>
      <c r="LAE3" s="75"/>
      <c r="LAF3" s="75"/>
      <c r="LAG3" s="75"/>
      <c r="LAH3" s="75"/>
      <c r="LAI3" s="75"/>
      <c r="LAJ3" s="75"/>
      <c r="LAK3" s="75"/>
      <c r="LAL3" s="75"/>
      <c r="LAM3" s="75"/>
      <c r="LAN3" s="75"/>
      <c r="LAO3" s="75"/>
      <c r="LAP3" s="75"/>
      <c r="LAQ3" s="75"/>
      <c r="LAR3" s="75"/>
      <c r="LAS3" s="75"/>
      <c r="LAT3" s="75"/>
      <c r="LAU3" s="75"/>
      <c r="LAV3" s="75"/>
      <c r="LAW3" s="75"/>
      <c r="LAX3" s="75"/>
      <c r="LAY3" s="75"/>
      <c r="LAZ3" s="75"/>
      <c r="LBA3" s="75"/>
      <c r="LBB3" s="75"/>
      <c r="LBC3" s="75"/>
      <c r="LBD3" s="75"/>
      <c r="LBE3" s="75"/>
      <c r="LBF3" s="75"/>
      <c r="LBG3" s="75"/>
      <c r="LBH3" s="75"/>
      <c r="LBI3" s="75"/>
      <c r="LBJ3" s="75"/>
      <c r="LBK3" s="75"/>
      <c r="LBL3" s="75"/>
      <c r="LBM3" s="75"/>
      <c r="LBN3" s="75"/>
      <c r="LBO3" s="75"/>
      <c r="LBP3" s="75"/>
      <c r="LBQ3" s="75"/>
      <c r="LBR3" s="75"/>
      <c r="LBS3" s="75"/>
      <c r="LBT3" s="75"/>
      <c r="LBU3" s="75"/>
      <c r="LBV3" s="75"/>
      <c r="LBW3" s="75"/>
      <c r="LBX3" s="75"/>
      <c r="LBY3" s="75"/>
      <c r="LBZ3" s="75"/>
      <c r="LCA3" s="75"/>
      <c r="LCB3" s="75"/>
      <c r="LCC3" s="75"/>
      <c r="LCD3" s="75"/>
      <c r="LCE3" s="75"/>
      <c r="LCF3" s="75"/>
      <c r="LCG3" s="75"/>
      <c r="LCH3" s="75"/>
      <c r="LCI3" s="75"/>
      <c r="LCJ3" s="75"/>
      <c r="LCK3" s="75"/>
      <c r="LCL3" s="75"/>
      <c r="LCM3" s="75"/>
      <c r="LCN3" s="75"/>
      <c r="LCO3" s="75"/>
      <c r="LCP3" s="75"/>
      <c r="LCQ3" s="75"/>
      <c r="LCR3" s="75"/>
      <c r="LCS3" s="75"/>
      <c r="LCT3" s="75"/>
      <c r="LCU3" s="75"/>
      <c r="LCV3" s="75"/>
      <c r="LCW3" s="75"/>
      <c r="LCX3" s="75"/>
      <c r="LCY3" s="75"/>
      <c r="LCZ3" s="75"/>
      <c r="LDA3" s="75"/>
      <c r="LDB3" s="75"/>
      <c r="LDC3" s="75"/>
      <c r="LDD3" s="75"/>
      <c r="LDE3" s="75"/>
      <c r="LDF3" s="75"/>
      <c r="LDG3" s="75"/>
      <c r="LDH3" s="75"/>
      <c r="LDI3" s="75"/>
      <c r="LDJ3" s="75"/>
      <c r="LDK3" s="75"/>
      <c r="LDL3" s="75"/>
      <c r="LDM3" s="75"/>
      <c r="LDN3" s="75"/>
      <c r="LDO3" s="75"/>
      <c r="LDP3" s="75"/>
      <c r="LDQ3" s="75"/>
      <c r="LDR3" s="75"/>
      <c r="LDS3" s="75"/>
      <c r="LDT3" s="75"/>
      <c r="LDU3" s="75"/>
      <c r="LDV3" s="75"/>
      <c r="LDW3" s="75"/>
      <c r="LDX3" s="75"/>
      <c r="LDY3" s="75"/>
      <c r="LDZ3" s="75"/>
      <c r="LEA3" s="75"/>
      <c r="LEB3" s="75"/>
      <c r="LEC3" s="75"/>
      <c r="LED3" s="75"/>
      <c r="LEE3" s="75"/>
      <c r="LEF3" s="75"/>
      <c r="LEG3" s="75"/>
      <c r="LEH3" s="75"/>
      <c r="LEI3" s="75"/>
      <c r="LEJ3" s="75"/>
      <c r="LEK3" s="75"/>
      <c r="LEL3" s="75"/>
      <c r="LEM3" s="75"/>
      <c r="LEN3" s="75"/>
      <c r="LEO3" s="75"/>
      <c r="LEP3" s="75"/>
      <c r="LEQ3" s="75"/>
      <c r="LER3" s="75"/>
      <c r="LES3" s="75"/>
      <c r="LET3" s="75"/>
      <c r="LEU3" s="75"/>
      <c r="LEV3" s="75"/>
      <c r="LEW3" s="75"/>
      <c r="LEX3" s="75"/>
      <c r="LEY3" s="75"/>
      <c r="LEZ3" s="75"/>
      <c r="LFA3" s="75"/>
      <c r="LFB3" s="75"/>
      <c r="LFC3" s="75"/>
      <c r="LFD3" s="75"/>
      <c r="LFE3" s="75"/>
      <c r="LFF3" s="75"/>
      <c r="LFG3" s="75"/>
      <c r="LFH3" s="75"/>
      <c r="LFI3" s="75"/>
      <c r="LFJ3" s="75"/>
      <c r="LFK3" s="75"/>
      <c r="LFL3" s="75"/>
      <c r="LFM3" s="75"/>
      <c r="LFN3" s="75"/>
      <c r="LFO3" s="75"/>
      <c r="LFP3" s="75"/>
      <c r="LFQ3" s="75"/>
      <c r="LFR3" s="75"/>
      <c r="LFS3" s="75"/>
      <c r="LFT3" s="75"/>
      <c r="LFU3" s="75"/>
      <c r="LFV3" s="75"/>
      <c r="LFW3" s="75"/>
      <c r="LFX3" s="75"/>
      <c r="LFY3" s="75"/>
      <c r="LFZ3" s="75"/>
      <c r="LGA3" s="75"/>
      <c r="LGB3" s="75"/>
      <c r="LGC3" s="75"/>
      <c r="LGD3" s="75"/>
      <c r="LGE3" s="75"/>
      <c r="LGF3" s="75"/>
      <c r="LGG3" s="75"/>
      <c r="LGH3" s="75"/>
      <c r="LGI3" s="75"/>
      <c r="LGJ3" s="75"/>
      <c r="LGK3" s="75"/>
      <c r="LGL3" s="75"/>
      <c r="LGM3" s="75"/>
      <c r="LGN3" s="75"/>
      <c r="LGO3" s="75"/>
      <c r="LGP3" s="75"/>
      <c r="LGQ3" s="75"/>
      <c r="LGR3" s="75"/>
      <c r="LGS3" s="75"/>
      <c r="LGT3" s="75"/>
      <c r="LGU3" s="75"/>
      <c r="LGV3" s="75"/>
      <c r="LGW3" s="75"/>
      <c r="LGX3" s="75"/>
      <c r="LGY3" s="75"/>
      <c r="LGZ3" s="75"/>
      <c r="LHA3" s="75"/>
      <c r="LHB3" s="75"/>
      <c r="LHC3" s="75"/>
      <c r="LHD3" s="75"/>
      <c r="LHE3" s="75"/>
      <c r="LHF3" s="75"/>
      <c r="LHG3" s="75"/>
      <c r="LHH3" s="75"/>
      <c r="LHI3" s="75"/>
      <c r="LHJ3" s="75"/>
      <c r="LHK3" s="75"/>
      <c r="LHL3" s="75"/>
      <c r="LHM3" s="75"/>
      <c r="LHN3" s="75"/>
      <c r="LHO3" s="75"/>
      <c r="LHP3" s="75"/>
      <c r="LHQ3" s="75"/>
      <c r="LHR3" s="75"/>
      <c r="LHS3" s="75"/>
      <c r="LHT3" s="75"/>
      <c r="LHU3" s="75"/>
      <c r="LHV3" s="75"/>
      <c r="LHW3" s="75"/>
      <c r="LHX3" s="75"/>
      <c r="LHY3" s="75"/>
      <c r="LHZ3" s="75"/>
      <c r="LIA3" s="75"/>
      <c r="LIB3" s="75"/>
      <c r="LIC3" s="75"/>
      <c r="LID3" s="75"/>
      <c r="LIE3" s="75"/>
      <c r="LIF3" s="75"/>
      <c r="LIG3" s="75"/>
      <c r="LIH3" s="75"/>
      <c r="LII3" s="75"/>
      <c r="LIJ3" s="75"/>
      <c r="LIK3" s="75"/>
      <c r="LIL3" s="75"/>
      <c r="LIM3" s="75"/>
      <c r="LIN3" s="75"/>
      <c r="LIO3" s="75"/>
      <c r="LIP3" s="75"/>
      <c r="LIQ3" s="75"/>
      <c r="LIR3" s="75"/>
      <c r="LIS3" s="75"/>
      <c r="LIT3" s="75"/>
      <c r="LIU3" s="75"/>
      <c r="LIV3" s="75"/>
      <c r="LIW3" s="75"/>
      <c r="LIX3" s="75"/>
      <c r="LIY3" s="75"/>
      <c r="LIZ3" s="75"/>
      <c r="LJA3" s="75"/>
      <c r="LJB3" s="75"/>
      <c r="LJC3" s="75"/>
      <c r="LJD3" s="75"/>
      <c r="LJE3" s="75"/>
      <c r="LJF3" s="75"/>
      <c r="LJG3" s="75"/>
      <c r="LJH3" s="75"/>
      <c r="LJI3" s="75"/>
      <c r="LJJ3" s="75"/>
      <c r="LJK3" s="75"/>
      <c r="LJL3" s="75"/>
      <c r="LJM3" s="75"/>
      <c r="LJN3" s="75"/>
      <c r="LJO3" s="75"/>
      <c r="LJP3" s="75"/>
      <c r="LJQ3" s="75"/>
      <c r="LJR3" s="75"/>
      <c r="LJS3" s="75"/>
      <c r="LJT3" s="75"/>
      <c r="LJU3" s="75"/>
      <c r="LJV3" s="75"/>
      <c r="LJW3" s="75"/>
      <c r="LJX3" s="75"/>
      <c r="LJY3" s="75"/>
      <c r="LJZ3" s="75"/>
      <c r="LKA3" s="75"/>
      <c r="LKB3" s="75"/>
      <c r="LKC3" s="75"/>
      <c r="LKD3" s="75"/>
      <c r="LKE3" s="75"/>
      <c r="LKF3" s="75"/>
      <c r="LKG3" s="75"/>
      <c r="LKH3" s="75"/>
      <c r="LKI3" s="75"/>
      <c r="LKJ3" s="75"/>
      <c r="LKK3" s="75"/>
      <c r="LKL3" s="75"/>
      <c r="LKM3" s="75"/>
      <c r="LKN3" s="75"/>
      <c r="LKO3" s="75"/>
      <c r="LKP3" s="75"/>
      <c r="LKQ3" s="75"/>
      <c r="LKR3" s="75"/>
      <c r="LKS3" s="75"/>
      <c r="LKT3" s="75"/>
      <c r="LKU3" s="75"/>
      <c r="LKV3" s="75"/>
      <c r="LKW3" s="75"/>
      <c r="LKX3" s="75"/>
      <c r="LKY3" s="75"/>
      <c r="LKZ3" s="75"/>
      <c r="LLA3" s="75"/>
      <c r="LLB3" s="75"/>
      <c r="LLC3" s="75"/>
      <c r="LLD3" s="75"/>
      <c r="LLE3" s="75"/>
      <c r="LLF3" s="75"/>
      <c r="LLG3" s="75"/>
      <c r="LLH3" s="75"/>
      <c r="LLI3" s="75"/>
      <c r="LLJ3" s="75"/>
      <c r="LLK3" s="75"/>
      <c r="LLL3" s="75"/>
      <c r="LLM3" s="75"/>
      <c r="LLN3" s="75"/>
      <c r="LLO3" s="75"/>
      <c r="LLP3" s="75"/>
      <c r="LLQ3" s="75"/>
      <c r="LLR3" s="75"/>
      <c r="LLS3" s="75"/>
      <c r="LLT3" s="75"/>
      <c r="LLU3" s="75"/>
      <c r="LLV3" s="75"/>
      <c r="LLW3" s="75"/>
      <c r="LLX3" s="75"/>
      <c r="LLY3" s="75"/>
      <c r="LLZ3" s="75"/>
      <c r="LMA3" s="75"/>
      <c r="LMB3" s="75"/>
      <c r="LMC3" s="75"/>
      <c r="LMD3" s="75"/>
      <c r="LME3" s="75"/>
      <c r="LMF3" s="75"/>
      <c r="LMG3" s="75"/>
      <c r="LMH3" s="75"/>
      <c r="LMI3" s="75"/>
      <c r="LMJ3" s="75"/>
      <c r="LMK3" s="75"/>
      <c r="LML3" s="75"/>
      <c r="LMM3" s="75"/>
      <c r="LMN3" s="75"/>
      <c r="LMO3" s="75"/>
      <c r="LMP3" s="75"/>
      <c r="LMQ3" s="75"/>
      <c r="LMR3" s="75"/>
      <c r="LMS3" s="75"/>
      <c r="LMT3" s="75"/>
      <c r="LMU3" s="75"/>
      <c r="LMV3" s="75"/>
      <c r="LMW3" s="75"/>
      <c r="LMX3" s="75"/>
      <c r="LMY3" s="75"/>
      <c r="LMZ3" s="75"/>
      <c r="LNA3" s="75"/>
      <c r="LNB3" s="75"/>
      <c r="LNC3" s="75"/>
      <c r="LND3" s="75"/>
      <c r="LNE3" s="75"/>
      <c r="LNF3" s="75"/>
      <c r="LNG3" s="75"/>
      <c r="LNH3" s="75"/>
      <c r="LNI3" s="75"/>
      <c r="LNJ3" s="75"/>
      <c r="LNK3" s="75"/>
      <c r="LNL3" s="75"/>
      <c r="LNM3" s="75"/>
      <c r="LNN3" s="75"/>
      <c r="LNO3" s="75"/>
      <c r="LNP3" s="75"/>
      <c r="LNQ3" s="75"/>
      <c r="LNR3" s="75"/>
      <c r="LNS3" s="75"/>
      <c r="LNT3" s="75"/>
      <c r="LNU3" s="75"/>
      <c r="LNV3" s="75"/>
      <c r="LNW3" s="75"/>
      <c r="LNX3" s="75"/>
      <c r="LNY3" s="75"/>
      <c r="LNZ3" s="75"/>
      <c r="LOA3" s="75"/>
      <c r="LOB3" s="75"/>
      <c r="LOC3" s="75"/>
      <c r="LOD3" s="75"/>
      <c r="LOE3" s="75"/>
      <c r="LOF3" s="75"/>
      <c r="LOG3" s="75"/>
      <c r="LOH3" s="75"/>
      <c r="LOI3" s="75"/>
      <c r="LOJ3" s="75"/>
      <c r="LOK3" s="75"/>
      <c r="LOL3" s="75"/>
      <c r="LOM3" s="75"/>
      <c r="LON3" s="75"/>
      <c r="LOO3" s="75"/>
      <c r="LOP3" s="75"/>
      <c r="LOQ3" s="75"/>
      <c r="LOR3" s="75"/>
      <c r="LOS3" s="75"/>
      <c r="LOT3" s="75"/>
      <c r="LOU3" s="75"/>
      <c r="LOV3" s="75"/>
      <c r="LOW3" s="75"/>
      <c r="LOX3" s="75"/>
      <c r="LOY3" s="75"/>
      <c r="LOZ3" s="75"/>
      <c r="LPA3" s="75"/>
      <c r="LPB3" s="75"/>
      <c r="LPC3" s="75"/>
      <c r="LPD3" s="75"/>
      <c r="LPE3" s="75"/>
      <c r="LPF3" s="75"/>
      <c r="LPG3" s="75"/>
      <c r="LPH3" s="75"/>
      <c r="LPI3" s="75"/>
      <c r="LPJ3" s="75"/>
      <c r="LPK3" s="75"/>
      <c r="LPL3" s="75"/>
      <c r="LPM3" s="75"/>
      <c r="LPN3" s="75"/>
      <c r="LPO3" s="75"/>
      <c r="LPP3" s="75"/>
      <c r="LPQ3" s="75"/>
      <c r="LPR3" s="75"/>
      <c r="LPS3" s="75"/>
      <c r="LPT3" s="75"/>
      <c r="LPU3" s="75"/>
      <c r="LPV3" s="75"/>
      <c r="LPW3" s="75"/>
      <c r="LPX3" s="75"/>
      <c r="LPY3" s="75"/>
      <c r="LPZ3" s="75"/>
      <c r="LQA3" s="75"/>
      <c r="LQB3" s="75"/>
      <c r="LQC3" s="75"/>
      <c r="LQD3" s="75"/>
      <c r="LQE3" s="75"/>
      <c r="LQF3" s="75"/>
      <c r="LQG3" s="75"/>
      <c r="LQH3" s="75"/>
      <c r="LQI3" s="75"/>
      <c r="LQJ3" s="75"/>
      <c r="LQK3" s="75"/>
      <c r="LQL3" s="75"/>
      <c r="LQM3" s="75"/>
      <c r="LQN3" s="75"/>
      <c r="LQO3" s="75"/>
      <c r="LQP3" s="75"/>
      <c r="LQQ3" s="75"/>
      <c r="LQR3" s="75"/>
      <c r="LQS3" s="75"/>
      <c r="LQT3" s="75"/>
      <c r="LQU3" s="75"/>
      <c r="LQV3" s="75"/>
      <c r="LQW3" s="75"/>
      <c r="LQX3" s="75"/>
      <c r="LQY3" s="75"/>
      <c r="LQZ3" s="75"/>
      <c r="LRA3" s="75"/>
      <c r="LRB3" s="75"/>
      <c r="LRC3" s="75"/>
      <c r="LRD3" s="75"/>
      <c r="LRE3" s="75"/>
      <c r="LRF3" s="75"/>
      <c r="LRG3" s="75"/>
      <c r="LRH3" s="75"/>
      <c r="LRI3" s="75"/>
      <c r="LRJ3" s="75"/>
      <c r="LRK3" s="75"/>
      <c r="LRL3" s="75"/>
      <c r="LRM3" s="75"/>
      <c r="LRN3" s="75"/>
      <c r="LRO3" s="75"/>
      <c r="LRP3" s="75"/>
      <c r="LRQ3" s="75"/>
      <c r="LRR3" s="75"/>
      <c r="LRS3" s="75"/>
      <c r="LRT3" s="75"/>
      <c r="LRU3" s="75"/>
      <c r="LRV3" s="75"/>
      <c r="LRW3" s="75"/>
      <c r="LRX3" s="75"/>
      <c r="LRY3" s="75"/>
      <c r="LRZ3" s="75"/>
      <c r="LSA3" s="75"/>
      <c r="LSB3" s="75"/>
      <c r="LSC3" s="75"/>
      <c r="LSD3" s="75"/>
      <c r="LSE3" s="75"/>
      <c r="LSF3" s="75"/>
      <c r="LSG3" s="75"/>
      <c r="LSH3" s="75"/>
      <c r="LSI3" s="75"/>
      <c r="LSJ3" s="75"/>
      <c r="LSK3" s="75"/>
      <c r="LSL3" s="75"/>
      <c r="LSM3" s="75"/>
      <c r="LSN3" s="75"/>
      <c r="LSO3" s="75"/>
      <c r="LSP3" s="75"/>
      <c r="LSQ3" s="75"/>
      <c r="LSR3" s="75"/>
      <c r="LSS3" s="75"/>
      <c r="LST3" s="75"/>
      <c r="LSU3" s="75"/>
      <c r="LSV3" s="75"/>
      <c r="LSW3" s="75"/>
      <c r="LSX3" s="75"/>
      <c r="LSY3" s="75"/>
      <c r="LSZ3" s="75"/>
      <c r="LTA3" s="75"/>
      <c r="LTB3" s="75"/>
      <c r="LTC3" s="75"/>
      <c r="LTD3" s="75"/>
      <c r="LTE3" s="75"/>
      <c r="LTF3" s="75"/>
      <c r="LTG3" s="75"/>
      <c r="LTH3" s="75"/>
      <c r="LTI3" s="75"/>
      <c r="LTJ3" s="75"/>
      <c r="LTK3" s="75"/>
      <c r="LTL3" s="75"/>
      <c r="LTM3" s="75"/>
      <c r="LTN3" s="75"/>
      <c r="LTO3" s="75"/>
      <c r="LTP3" s="75"/>
      <c r="LTQ3" s="75"/>
      <c r="LTR3" s="75"/>
      <c r="LTS3" s="75"/>
      <c r="LTT3" s="75"/>
      <c r="LTU3" s="75"/>
      <c r="LTV3" s="75"/>
      <c r="LTW3" s="75"/>
      <c r="LTX3" s="75"/>
      <c r="LTY3" s="75"/>
      <c r="LTZ3" s="75"/>
      <c r="LUA3" s="75"/>
      <c r="LUB3" s="75"/>
      <c r="LUC3" s="75"/>
      <c r="LUD3" s="75"/>
      <c r="LUE3" s="75"/>
      <c r="LUF3" s="75"/>
      <c r="LUG3" s="75"/>
      <c r="LUH3" s="75"/>
      <c r="LUI3" s="75"/>
      <c r="LUJ3" s="75"/>
      <c r="LUK3" s="75"/>
      <c r="LUL3" s="75"/>
      <c r="LUM3" s="75"/>
      <c r="LUN3" s="75"/>
      <c r="LUO3" s="75"/>
      <c r="LUP3" s="75"/>
      <c r="LUQ3" s="75"/>
      <c r="LUR3" s="75"/>
      <c r="LUS3" s="75"/>
      <c r="LUT3" s="75"/>
      <c r="LUU3" s="75"/>
      <c r="LUV3" s="75"/>
      <c r="LUW3" s="75"/>
      <c r="LUX3" s="75"/>
      <c r="LUY3" s="75"/>
      <c r="LUZ3" s="75"/>
      <c r="LVA3" s="75"/>
      <c r="LVB3" s="75"/>
      <c r="LVC3" s="75"/>
      <c r="LVD3" s="75"/>
      <c r="LVE3" s="75"/>
      <c r="LVF3" s="75"/>
      <c r="LVG3" s="75"/>
      <c r="LVH3" s="75"/>
      <c r="LVI3" s="75"/>
      <c r="LVJ3" s="75"/>
      <c r="LVK3" s="75"/>
      <c r="LVL3" s="75"/>
      <c r="LVM3" s="75"/>
      <c r="LVN3" s="75"/>
      <c r="LVO3" s="75"/>
      <c r="LVP3" s="75"/>
      <c r="LVQ3" s="75"/>
      <c r="LVR3" s="75"/>
      <c r="LVS3" s="75"/>
      <c r="LVT3" s="75"/>
      <c r="LVU3" s="75"/>
      <c r="LVV3" s="75"/>
      <c r="LVW3" s="75"/>
      <c r="LVX3" s="75"/>
      <c r="LVY3" s="75"/>
      <c r="LVZ3" s="75"/>
      <c r="LWA3" s="75"/>
      <c r="LWB3" s="75"/>
      <c r="LWC3" s="75"/>
      <c r="LWD3" s="75"/>
      <c r="LWE3" s="75"/>
      <c r="LWF3" s="75"/>
      <c r="LWG3" s="75"/>
      <c r="LWH3" s="75"/>
      <c r="LWI3" s="75"/>
      <c r="LWJ3" s="75"/>
      <c r="LWK3" s="75"/>
      <c r="LWL3" s="75"/>
      <c r="LWM3" s="75"/>
      <c r="LWN3" s="75"/>
      <c r="LWO3" s="75"/>
      <c r="LWP3" s="75"/>
      <c r="LWQ3" s="75"/>
      <c r="LWR3" s="75"/>
      <c r="LWS3" s="75"/>
      <c r="LWT3" s="75"/>
      <c r="LWU3" s="75"/>
      <c r="LWV3" s="75"/>
      <c r="LWW3" s="75"/>
      <c r="LWX3" s="75"/>
      <c r="LWY3" s="75"/>
      <c r="LWZ3" s="75"/>
      <c r="LXA3" s="75"/>
      <c r="LXB3" s="75"/>
      <c r="LXC3" s="75"/>
      <c r="LXD3" s="75"/>
      <c r="LXE3" s="75"/>
      <c r="LXF3" s="75"/>
      <c r="LXG3" s="75"/>
      <c r="LXH3" s="75"/>
      <c r="LXI3" s="75"/>
      <c r="LXJ3" s="75"/>
      <c r="LXK3" s="75"/>
      <c r="LXL3" s="75"/>
      <c r="LXM3" s="75"/>
      <c r="LXN3" s="75"/>
      <c r="LXO3" s="75"/>
      <c r="LXP3" s="75"/>
      <c r="LXQ3" s="75"/>
      <c r="LXR3" s="75"/>
      <c r="LXS3" s="75"/>
      <c r="LXT3" s="75"/>
      <c r="LXU3" s="75"/>
      <c r="LXV3" s="75"/>
      <c r="LXW3" s="75"/>
      <c r="LXX3" s="75"/>
      <c r="LXY3" s="75"/>
      <c r="LXZ3" s="75"/>
      <c r="LYA3" s="75"/>
      <c r="LYB3" s="75"/>
      <c r="LYC3" s="75"/>
      <c r="LYD3" s="75"/>
      <c r="LYE3" s="75"/>
      <c r="LYF3" s="75"/>
      <c r="LYG3" s="75"/>
      <c r="LYH3" s="75"/>
      <c r="LYI3" s="75"/>
      <c r="LYJ3" s="75"/>
      <c r="LYK3" s="75"/>
      <c r="LYL3" s="75"/>
      <c r="LYM3" s="75"/>
      <c r="LYN3" s="75"/>
      <c r="LYO3" s="75"/>
      <c r="LYP3" s="75"/>
      <c r="LYQ3" s="75"/>
      <c r="LYR3" s="75"/>
      <c r="LYS3" s="75"/>
      <c r="LYT3" s="75"/>
      <c r="LYU3" s="75"/>
      <c r="LYV3" s="75"/>
      <c r="LYW3" s="75"/>
      <c r="LYX3" s="75"/>
      <c r="LYY3" s="75"/>
      <c r="LYZ3" s="75"/>
      <c r="LZA3" s="75"/>
      <c r="LZB3" s="75"/>
      <c r="LZC3" s="75"/>
      <c r="LZD3" s="75"/>
      <c r="LZE3" s="75"/>
      <c r="LZF3" s="75"/>
      <c r="LZG3" s="75"/>
      <c r="LZH3" s="75"/>
      <c r="LZI3" s="75"/>
      <c r="LZJ3" s="75"/>
      <c r="LZK3" s="75"/>
      <c r="LZL3" s="75"/>
      <c r="LZM3" s="75"/>
      <c r="LZN3" s="75"/>
      <c r="LZO3" s="75"/>
      <c r="LZP3" s="75"/>
      <c r="LZQ3" s="75"/>
      <c r="LZR3" s="75"/>
      <c r="LZS3" s="75"/>
      <c r="LZT3" s="75"/>
      <c r="LZU3" s="75"/>
      <c r="LZV3" s="75"/>
      <c r="LZW3" s="75"/>
      <c r="LZX3" s="75"/>
      <c r="LZY3" s="75"/>
      <c r="LZZ3" s="75"/>
      <c r="MAA3" s="75"/>
      <c r="MAB3" s="75"/>
      <c r="MAC3" s="75"/>
      <c r="MAD3" s="75"/>
      <c r="MAE3" s="75"/>
      <c r="MAF3" s="75"/>
      <c r="MAG3" s="75"/>
      <c r="MAH3" s="75"/>
      <c r="MAI3" s="75"/>
      <c r="MAJ3" s="75"/>
      <c r="MAK3" s="75"/>
      <c r="MAL3" s="75"/>
      <c r="MAM3" s="75"/>
      <c r="MAN3" s="75"/>
      <c r="MAO3" s="75"/>
      <c r="MAP3" s="75"/>
      <c r="MAQ3" s="75"/>
      <c r="MAR3" s="75"/>
      <c r="MAS3" s="75"/>
      <c r="MAT3" s="75"/>
      <c r="MAU3" s="75"/>
      <c r="MAV3" s="75"/>
      <c r="MAW3" s="75"/>
      <c r="MAX3" s="75"/>
      <c r="MAY3" s="75"/>
      <c r="MAZ3" s="75"/>
      <c r="MBA3" s="75"/>
      <c r="MBB3" s="75"/>
      <c r="MBC3" s="75"/>
      <c r="MBD3" s="75"/>
      <c r="MBE3" s="75"/>
      <c r="MBF3" s="75"/>
      <c r="MBG3" s="75"/>
      <c r="MBH3" s="75"/>
      <c r="MBI3" s="75"/>
      <c r="MBJ3" s="75"/>
      <c r="MBK3" s="75"/>
      <c r="MBL3" s="75"/>
      <c r="MBM3" s="75"/>
      <c r="MBN3" s="75"/>
      <c r="MBO3" s="75"/>
      <c r="MBP3" s="75"/>
      <c r="MBQ3" s="75"/>
      <c r="MBR3" s="75"/>
      <c r="MBS3" s="75"/>
      <c r="MBT3" s="75"/>
      <c r="MBU3" s="75"/>
      <c r="MBV3" s="75"/>
      <c r="MBW3" s="75"/>
      <c r="MBX3" s="75"/>
      <c r="MBY3" s="75"/>
      <c r="MBZ3" s="75"/>
      <c r="MCA3" s="75"/>
      <c r="MCB3" s="75"/>
      <c r="MCC3" s="75"/>
      <c r="MCD3" s="75"/>
      <c r="MCE3" s="75"/>
      <c r="MCF3" s="75"/>
      <c r="MCG3" s="75"/>
      <c r="MCH3" s="75"/>
      <c r="MCI3" s="75"/>
      <c r="MCJ3" s="75"/>
      <c r="MCK3" s="75"/>
      <c r="MCL3" s="75"/>
      <c r="MCM3" s="75"/>
      <c r="MCN3" s="75"/>
      <c r="MCO3" s="75"/>
      <c r="MCP3" s="75"/>
      <c r="MCQ3" s="75"/>
      <c r="MCR3" s="75"/>
      <c r="MCS3" s="75"/>
      <c r="MCT3" s="75"/>
      <c r="MCU3" s="75"/>
      <c r="MCV3" s="75"/>
      <c r="MCW3" s="75"/>
      <c r="MCX3" s="75"/>
      <c r="MCY3" s="75"/>
      <c r="MCZ3" s="75"/>
      <c r="MDA3" s="75"/>
      <c r="MDB3" s="75"/>
      <c r="MDC3" s="75"/>
      <c r="MDD3" s="75"/>
      <c r="MDE3" s="75"/>
      <c r="MDF3" s="75"/>
      <c r="MDG3" s="75"/>
      <c r="MDH3" s="75"/>
      <c r="MDI3" s="75"/>
      <c r="MDJ3" s="75"/>
      <c r="MDK3" s="75"/>
      <c r="MDL3" s="75"/>
      <c r="MDM3" s="75"/>
      <c r="MDN3" s="75"/>
      <c r="MDO3" s="75"/>
      <c r="MDP3" s="75"/>
      <c r="MDQ3" s="75"/>
      <c r="MDR3" s="75"/>
      <c r="MDS3" s="75"/>
      <c r="MDT3" s="75"/>
      <c r="MDU3" s="75"/>
      <c r="MDV3" s="75"/>
      <c r="MDW3" s="75"/>
      <c r="MDX3" s="75"/>
      <c r="MDY3" s="75"/>
      <c r="MDZ3" s="75"/>
      <c r="MEA3" s="75"/>
      <c r="MEB3" s="75"/>
      <c r="MEC3" s="75"/>
      <c r="MED3" s="75"/>
      <c r="MEE3" s="75"/>
      <c r="MEF3" s="75"/>
      <c r="MEG3" s="75"/>
      <c r="MEH3" s="75"/>
      <c r="MEI3" s="75"/>
      <c r="MEJ3" s="75"/>
      <c r="MEK3" s="75"/>
      <c r="MEL3" s="75"/>
      <c r="MEM3" s="75"/>
      <c r="MEN3" s="75"/>
      <c r="MEO3" s="75"/>
      <c r="MEP3" s="75"/>
      <c r="MEQ3" s="75"/>
      <c r="MER3" s="75"/>
      <c r="MES3" s="75"/>
      <c r="MET3" s="75"/>
      <c r="MEU3" s="75"/>
      <c r="MEV3" s="75"/>
      <c r="MEW3" s="75"/>
      <c r="MEX3" s="75"/>
      <c r="MEY3" s="75"/>
      <c r="MEZ3" s="75"/>
      <c r="MFA3" s="75"/>
      <c r="MFB3" s="75"/>
      <c r="MFC3" s="75"/>
      <c r="MFD3" s="75"/>
      <c r="MFE3" s="75"/>
      <c r="MFF3" s="75"/>
      <c r="MFG3" s="75"/>
      <c r="MFH3" s="75"/>
      <c r="MFI3" s="75"/>
      <c r="MFJ3" s="75"/>
      <c r="MFK3" s="75"/>
      <c r="MFL3" s="75"/>
      <c r="MFM3" s="75"/>
      <c r="MFN3" s="75"/>
      <c r="MFO3" s="75"/>
      <c r="MFP3" s="75"/>
      <c r="MFQ3" s="75"/>
      <c r="MFR3" s="75"/>
      <c r="MFS3" s="75"/>
      <c r="MFT3" s="75"/>
      <c r="MFU3" s="75"/>
      <c r="MFV3" s="75"/>
      <c r="MFW3" s="75"/>
      <c r="MFX3" s="75"/>
      <c r="MFY3" s="75"/>
      <c r="MFZ3" s="75"/>
      <c r="MGA3" s="75"/>
      <c r="MGB3" s="75"/>
      <c r="MGC3" s="75"/>
      <c r="MGD3" s="75"/>
      <c r="MGE3" s="75"/>
      <c r="MGF3" s="75"/>
      <c r="MGG3" s="75"/>
      <c r="MGH3" s="75"/>
      <c r="MGI3" s="75"/>
      <c r="MGJ3" s="75"/>
      <c r="MGK3" s="75"/>
      <c r="MGL3" s="75"/>
      <c r="MGM3" s="75"/>
      <c r="MGN3" s="75"/>
      <c r="MGO3" s="75"/>
      <c r="MGP3" s="75"/>
      <c r="MGQ3" s="75"/>
      <c r="MGR3" s="75"/>
      <c r="MGS3" s="75"/>
      <c r="MGT3" s="75"/>
      <c r="MGU3" s="75"/>
      <c r="MGV3" s="75"/>
      <c r="MGW3" s="75"/>
      <c r="MGX3" s="75"/>
      <c r="MGY3" s="75"/>
      <c r="MGZ3" s="75"/>
      <c r="MHA3" s="75"/>
      <c r="MHB3" s="75"/>
      <c r="MHC3" s="75"/>
      <c r="MHD3" s="75"/>
      <c r="MHE3" s="75"/>
      <c r="MHF3" s="75"/>
      <c r="MHG3" s="75"/>
      <c r="MHH3" s="75"/>
      <c r="MHI3" s="75"/>
      <c r="MHJ3" s="75"/>
      <c r="MHK3" s="75"/>
      <c r="MHL3" s="75"/>
      <c r="MHM3" s="75"/>
      <c r="MHN3" s="75"/>
      <c r="MHO3" s="75"/>
      <c r="MHP3" s="75"/>
      <c r="MHQ3" s="75"/>
      <c r="MHR3" s="75"/>
      <c r="MHS3" s="75"/>
      <c r="MHT3" s="75"/>
      <c r="MHU3" s="75"/>
      <c r="MHV3" s="75"/>
      <c r="MHW3" s="75"/>
      <c r="MHX3" s="75"/>
      <c r="MHY3" s="75"/>
      <c r="MHZ3" s="75"/>
      <c r="MIA3" s="75"/>
      <c r="MIB3" s="75"/>
      <c r="MIC3" s="75"/>
      <c r="MID3" s="75"/>
      <c r="MIE3" s="75"/>
      <c r="MIF3" s="75"/>
      <c r="MIG3" s="75"/>
      <c r="MIH3" s="75"/>
      <c r="MII3" s="75"/>
      <c r="MIJ3" s="75"/>
      <c r="MIK3" s="75"/>
      <c r="MIL3" s="75"/>
      <c r="MIM3" s="75"/>
      <c r="MIN3" s="75"/>
      <c r="MIO3" s="75"/>
      <c r="MIP3" s="75"/>
      <c r="MIQ3" s="75"/>
      <c r="MIR3" s="75"/>
      <c r="MIS3" s="75"/>
      <c r="MIT3" s="75"/>
      <c r="MIU3" s="75"/>
      <c r="MIV3" s="75"/>
      <c r="MIW3" s="75"/>
      <c r="MIX3" s="75"/>
      <c r="MIY3" s="75"/>
      <c r="MIZ3" s="75"/>
      <c r="MJA3" s="75"/>
      <c r="MJB3" s="75"/>
      <c r="MJC3" s="75"/>
      <c r="MJD3" s="75"/>
      <c r="MJE3" s="75"/>
      <c r="MJF3" s="75"/>
      <c r="MJG3" s="75"/>
      <c r="MJH3" s="75"/>
      <c r="MJI3" s="75"/>
      <c r="MJJ3" s="75"/>
      <c r="MJK3" s="75"/>
      <c r="MJL3" s="75"/>
      <c r="MJM3" s="75"/>
      <c r="MJN3" s="75"/>
      <c r="MJO3" s="75"/>
      <c r="MJP3" s="75"/>
      <c r="MJQ3" s="75"/>
      <c r="MJR3" s="75"/>
      <c r="MJS3" s="75"/>
      <c r="MJT3" s="75"/>
      <c r="MJU3" s="75"/>
      <c r="MJV3" s="75"/>
      <c r="MJW3" s="75"/>
      <c r="MJX3" s="75"/>
      <c r="MJY3" s="75"/>
      <c r="MJZ3" s="75"/>
      <c r="MKA3" s="75"/>
      <c r="MKB3" s="75"/>
      <c r="MKC3" s="75"/>
      <c r="MKD3" s="75"/>
      <c r="MKE3" s="75"/>
      <c r="MKF3" s="75"/>
      <c r="MKG3" s="75"/>
      <c r="MKH3" s="75"/>
      <c r="MKI3" s="75"/>
      <c r="MKJ3" s="75"/>
      <c r="MKK3" s="75"/>
      <c r="MKL3" s="75"/>
      <c r="MKM3" s="75"/>
      <c r="MKN3" s="75"/>
      <c r="MKO3" s="75"/>
      <c r="MKP3" s="75"/>
      <c r="MKQ3" s="75"/>
      <c r="MKR3" s="75"/>
      <c r="MKS3" s="75"/>
      <c r="MKT3" s="75"/>
      <c r="MKU3" s="75"/>
      <c r="MKV3" s="75"/>
      <c r="MKW3" s="75"/>
      <c r="MKX3" s="75"/>
      <c r="MKY3" s="75"/>
      <c r="MKZ3" s="75"/>
      <c r="MLA3" s="75"/>
      <c r="MLB3" s="75"/>
      <c r="MLC3" s="75"/>
      <c r="MLD3" s="75"/>
      <c r="MLE3" s="75"/>
      <c r="MLF3" s="75"/>
      <c r="MLG3" s="75"/>
      <c r="MLH3" s="75"/>
      <c r="MLI3" s="75"/>
      <c r="MLJ3" s="75"/>
      <c r="MLK3" s="75"/>
      <c r="MLL3" s="75"/>
      <c r="MLM3" s="75"/>
      <c r="MLN3" s="75"/>
      <c r="MLO3" s="75"/>
      <c r="MLP3" s="75"/>
      <c r="MLQ3" s="75"/>
      <c r="MLR3" s="75"/>
      <c r="MLS3" s="75"/>
      <c r="MLT3" s="75"/>
      <c r="MLU3" s="75"/>
      <c r="MLV3" s="75"/>
      <c r="MLW3" s="75"/>
      <c r="MLX3" s="75"/>
      <c r="MLY3" s="75"/>
      <c r="MLZ3" s="75"/>
      <c r="MMA3" s="75"/>
      <c r="MMB3" s="75"/>
      <c r="MMC3" s="75"/>
      <c r="MMD3" s="75"/>
      <c r="MME3" s="75"/>
      <c r="MMF3" s="75"/>
      <c r="MMG3" s="75"/>
      <c r="MMH3" s="75"/>
      <c r="MMI3" s="75"/>
      <c r="MMJ3" s="75"/>
      <c r="MMK3" s="75"/>
      <c r="MML3" s="75"/>
      <c r="MMM3" s="75"/>
      <c r="MMN3" s="75"/>
      <c r="MMO3" s="75"/>
      <c r="MMP3" s="75"/>
      <c r="MMQ3" s="75"/>
      <c r="MMR3" s="75"/>
      <c r="MMS3" s="75"/>
      <c r="MMT3" s="75"/>
      <c r="MMU3" s="75"/>
      <c r="MMV3" s="75"/>
      <c r="MMW3" s="75"/>
      <c r="MMX3" s="75"/>
      <c r="MMY3" s="75"/>
      <c r="MMZ3" s="75"/>
      <c r="MNA3" s="75"/>
      <c r="MNB3" s="75"/>
      <c r="MNC3" s="75"/>
      <c r="MND3" s="75"/>
      <c r="MNE3" s="75"/>
      <c r="MNF3" s="75"/>
      <c r="MNG3" s="75"/>
      <c r="MNH3" s="75"/>
      <c r="MNI3" s="75"/>
      <c r="MNJ3" s="75"/>
      <c r="MNK3" s="75"/>
      <c r="MNL3" s="75"/>
      <c r="MNM3" s="75"/>
      <c r="MNN3" s="75"/>
      <c r="MNO3" s="75"/>
      <c r="MNP3" s="75"/>
      <c r="MNQ3" s="75"/>
      <c r="MNR3" s="75"/>
      <c r="MNS3" s="75"/>
      <c r="MNT3" s="75"/>
      <c r="MNU3" s="75"/>
      <c r="MNV3" s="75"/>
      <c r="MNW3" s="75"/>
      <c r="MNX3" s="75"/>
      <c r="MNY3" s="75"/>
      <c r="MNZ3" s="75"/>
      <c r="MOA3" s="75"/>
      <c r="MOB3" s="75"/>
      <c r="MOC3" s="75"/>
      <c r="MOD3" s="75"/>
      <c r="MOE3" s="75"/>
      <c r="MOF3" s="75"/>
      <c r="MOG3" s="75"/>
      <c r="MOH3" s="75"/>
      <c r="MOI3" s="75"/>
      <c r="MOJ3" s="75"/>
      <c r="MOK3" s="75"/>
      <c r="MOL3" s="75"/>
      <c r="MOM3" s="75"/>
      <c r="MON3" s="75"/>
      <c r="MOO3" s="75"/>
      <c r="MOP3" s="75"/>
      <c r="MOQ3" s="75"/>
      <c r="MOR3" s="75"/>
      <c r="MOS3" s="75"/>
      <c r="MOT3" s="75"/>
      <c r="MOU3" s="75"/>
      <c r="MOV3" s="75"/>
      <c r="MOW3" s="75"/>
      <c r="MOX3" s="75"/>
      <c r="MOY3" s="75"/>
      <c r="MOZ3" s="75"/>
      <c r="MPA3" s="75"/>
      <c r="MPB3" s="75"/>
      <c r="MPC3" s="75"/>
      <c r="MPD3" s="75"/>
      <c r="MPE3" s="75"/>
      <c r="MPF3" s="75"/>
      <c r="MPG3" s="75"/>
      <c r="MPH3" s="75"/>
      <c r="MPI3" s="75"/>
      <c r="MPJ3" s="75"/>
      <c r="MPK3" s="75"/>
      <c r="MPL3" s="75"/>
      <c r="MPM3" s="75"/>
      <c r="MPN3" s="75"/>
      <c r="MPO3" s="75"/>
      <c r="MPP3" s="75"/>
      <c r="MPQ3" s="75"/>
      <c r="MPR3" s="75"/>
      <c r="MPS3" s="75"/>
      <c r="MPT3" s="75"/>
      <c r="MPU3" s="75"/>
      <c r="MPV3" s="75"/>
      <c r="MPW3" s="75"/>
      <c r="MPX3" s="75"/>
      <c r="MPY3" s="75"/>
      <c r="MPZ3" s="75"/>
      <c r="MQA3" s="75"/>
      <c r="MQB3" s="75"/>
      <c r="MQC3" s="75"/>
      <c r="MQD3" s="75"/>
      <c r="MQE3" s="75"/>
      <c r="MQF3" s="75"/>
      <c r="MQG3" s="75"/>
      <c r="MQH3" s="75"/>
      <c r="MQI3" s="75"/>
      <c r="MQJ3" s="75"/>
      <c r="MQK3" s="75"/>
      <c r="MQL3" s="75"/>
      <c r="MQM3" s="75"/>
      <c r="MQN3" s="75"/>
      <c r="MQO3" s="75"/>
      <c r="MQP3" s="75"/>
      <c r="MQQ3" s="75"/>
      <c r="MQR3" s="75"/>
      <c r="MQS3" s="75"/>
      <c r="MQT3" s="75"/>
      <c r="MQU3" s="75"/>
      <c r="MQV3" s="75"/>
      <c r="MQW3" s="75"/>
      <c r="MQX3" s="75"/>
      <c r="MQY3" s="75"/>
      <c r="MQZ3" s="75"/>
      <c r="MRA3" s="75"/>
      <c r="MRB3" s="75"/>
      <c r="MRC3" s="75"/>
      <c r="MRD3" s="75"/>
      <c r="MRE3" s="75"/>
      <c r="MRF3" s="75"/>
      <c r="MRG3" s="75"/>
      <c r="MRH3" s="75"/>
      <c r="MRI3" s="75"/>
      <c r="MRJ3" s="75"/>
      <c r="MRK3" s="75"/>
      <c r="MRL3" s="75"/>
      <c r="MRM3" s="75"/>
      <c r="MRN3" s="75"/>
      <c r="MRO3" s="75"/>
      <c r="MRP3" s="75"/>
      <c r="MRQ3" s="75"/>
      <c r="MRR3" s="75"/>
      <c r="MRS3" s="75"/>
      <c r="MRT3" s="75"/>
      <c r="MRU3" s="75"/>
      <c r="MRV3" s="75"/>
      <c r="MRW3" s="75"/>
      <c r="MRX3" s="75"/>
      <c r="MRY3" s="75"/>
      <c r="MRZ3" s="75"/>
      <c r="MSA3" s="75"/>
      <c r="MSB3" s="75"/>
      <c r="MSC3" s="75"/>
      <c r="MSD3" s="75"/>
      <c r="MSE3" s="75"/>
      <c r="MSF3" s="75"/>
      <c r="MSG3" s="75"/>
      <c r="MSH3" s="75"/>
      <c r="MSI3" s="75"/>
      <c r="MSJ3" s="75"/>
      <c r="MSK3" s="75"/>
      <c r="MSL3" s="75"/>
      <c r="MSM3" s="75"/>
      <c r="MSN3" s="75"/>
      <c r="MSO3" s="75"/>
      <c r="MSP3" s="75"/>
      <c r="MSQ3" s="75"/>
      <c r="MSR3" s="75"/>
      <c r="MSS3" s="75"/>
      <c r="MST3" s="75"/>
      <c r="MSU3" s="75"/>
      <c r="MSV3" s="75"/>
      <c r="MSW3" s="75"/>
      <c r="MSX3" s="75"/>
      <c r="MSY3" s="75"/>
      <c r="MSZ3" s="75"/>
      <c r="MTA3" s="75"/>
      <c r="MTB3" s="75"/>
      <c r="MTC3" s="75"/>
      <c r="MTD3" s="75"/>
      <c r="MTE3" s="75"/>
      <c r="MTF3" s="75"/>
      <c r="MTG3" s="75"/>
      <c r="MTH3" s="75"/>
      <c r="MTI3" s="75"/>
      <c r="MTJ3" s="75"/>
      <c r="MTK3" s="75"/>
      <c r="MTL3" s="75"/>
      <c r="MTM3" s="75"/>
      <c r="MTN3" s="75"/>
      <c r="MTO3" s="75"/>
      <c r="MTP3" s="75"/>
      <c r="MTQ3" s="75"/>
      <c r="MTR3" s="75"/>
      <c r="MTS3" s="75"/>
      <c r="MTT3" s="75"/>
      <c r="MTU3" s="75"/>
      <c r="MTV3" s="75"/>
      <c r="MTW3" s="75"/>
      <c r="MTX3" s="75"/>
      <c r="MTY3" s="75"/>
      <c r="MTZ3" s="75"/>
      <c r="MUA3" s="75"/>
      <c r="MUB3" s="75"/>
      <c r="MUC3" s="75"/>
      <c r="MUD3" s="75"/>
      <c r="MUE3" s="75"/>
      <c r="MUF3" s="75"/>
      <c r="MUG3" s="75"/>
      <c r="MUH3" s="75"/>
      <c r="MUI3" s="75"/>
      <c r="MUJ3" s="75"/>
      <c r="MUK3" s="75"/>
      <c r="MUL3" s="75"/>
      <c r="MUM3" s="75"/>
      <c r="MUN3" s="75"/>
      <c r="MUO3" s="75"/>
      <c r="MUP3" s="75"/>
      <c r="MUQ3" s="75"/>
      <c r="MUR3" s="75"/>
      <c r="MUS3" s="75"/>
      <c r="MUT3" s="75"/>
      <c r="MUU3" s="75"/>
      <c r="MUV3" s="75"/>
      <c r="MUW3" s="75"/>
      <c r="MUX3" s="75"/>
      <c r="MUY3" s="75"/>
      <c r="MUZ3" s="75"/>
      <c r="MVA3" s="75"/>
      <c r="MVB3" s="75"/>
      <c r="MVC3" s="75"/>
      <c r="MVD3" s="75"/>
      <c r="MVE3" s="75"/>
      <c r="MVF3" s="75"/>
      <c r="MVG3" s="75"/>
      <c r="MVH3" s="75"/>
      <c r="MVI3" s="75"/>
      <c r="MVJ3" s="75"/>
      <c r="MVK3" s="75"/>
      <c r="MVL3" s="75"/>
      <c r="MVM3" s="75"/>
      <c r="MVN3" s="75"/>
      <c r="MVO3" s="75"/>
      <c r="MVP3" s="75"/>
      <c r="MVQ3" s="75"/>
      <c r="MVR3" s="75"/>
      <c r="MVS3" s="75"/>
      <c r="MVT3" s="75"/>
      <c r="MVU3" s="75"/>
      <c r="MVV3" s="75"/>
      <c r="MVW3" s="75"/>
      <c r="MVX3" s="75"/>
      <c r="MVY3" s="75"/>
      <c r="MVZ3" s="75"/>
      <c r="MWA3" s="75"/>
      <c r="MWB3" s="75"/>
      <c r="MWC3" s="75"/>
      <c r="MWD3" s="75"/>
      <c r="MWE3" s="75"/>
      <c r="MWF3" s="75"/>
      <c r="MWG3" s="75"/>
      <c r="MWH3" s="75"/>
      <c r="MWI3" s="75"/>
      <c r="MWJ3" s="75"/>
      <c r="MWK3" s="75"/>
      <c r="MWL3" s="75"/>
      <c r="MWM3" s="75"/>
      <c r="MWN3" s="75"/>
      <c r="MWO3" s="75"/>
      <c r="MWP3" s="75"/>
      <c r="MWQ3" s="75"/>
      <c r="MWR3" s="75"/>
      <c r="MWS3" s="75"/>
      <c r="MWT3" s="75"/>
      <c r="MWU3" s="75"/>
      <c r="MWV3" s="75"/>
      <c r="MWW3" s="75"/>
      <c r="MWX3" s="75"/>
      <c r="MWY3" s="75"/>
      <c r="MWZ3" s="75"/>
      <c r="MXA3" s="75"/>
      <c r="MXB3" s="75"/>
      <c r="MXC3" s="75"/>
      <c r="MXD3" s="75"/>
      <c r="MXE3" s="75"/>
      <c r="MXF3" s="75"/>
      <c r="MXG3" s="75"/>
      <c r="MXH3" s="75"/>
      <c r="MXI3" s="75"/>
      <c r="MXJ3" s="75"/>
      <c r="MXK3" s="75"/>
      <c r="MXL3" s="75"/>
      <c r="MXM3" s="75"/>
      <c r="MXN3" s="75"/>
      <c r="MXO3" s="75"/>
      <c r="MXP3" s="75"/>
      <c r="MXQ3" s="75"/>
      <c r="MXR3" s="75"/>
      <c r="MXS3" s="75"/>
      <c r="MXT3" s="75"/>
      <c r="MXU3" s="75"/>
      <c r="MXV3" s="75"/>
      <c r="MXW3" s="75"/>
      <c r="MXX3" s="75"/>
      <c r="MXY3" s="75"/>
      <c r="MXZ3" s="75"/>
      <c r="MYA3" s="75"/>
      <c r="MYB3" s="75"/>
      <c r="MYC3" s="75"/>
      <c r="MYD3" s="75"/>
      <c r="MYE3" s="75"/>
      <c r="MYF3" s="75"/>
      <c r="MYG3" s="75"/>
      <c r="MYH3" s="75"/>
      <c r="MYI3" s="75"/>
      <c r="MYJ3" s="75"/>
      <c r="MYK3" s="75"/>
      <c r="MYL3" s="75"/>
      <c r="MYM3" s="75"/>
      <c r="MYN3" s="75"/>
      <c r="MYO3" s="75"/>
      <c r="MYP3" s="75"/>
      <c r="MYQ3" s="75"/>
      <c r="MYR3" s="75"/>
      <c r="MYS3" s="75"/>
      <c r="MYT3" s="75"/>
      <c r="MYU3" s="75"/>
      <c r="MYV3" s="75"/>
      <c r="MYW3" s="75"/>
      <c r="MYX3" s="75"/>
      <c r="MYY3" s="75"/>
      <c r="MYZ3" s="75"/>
      <c r="MZA3" s="75"/>
      <c r="MZB3" s="75"/>
      <c r="MZC3" s="75"/>
      <c r="MZD3" s="75"/>
      <c r="MZE3" s="75"/>
      <c r="MZF3" s="75"/>
      <c r="MZG3" s="75"/>
      <c r="MZH3" s="75"/>
      <c r="MZI3" s="75"/>
      <c r="MZJ3" s="75"/>
      <c r="MZK3" s="75"/>
      <c r="MZL3" s="75"/>
      <c r="MZM3" s="75"/>
      <c r="MZN3" s="75"/>
      <c r="MZO3" s="75"/>
      <c r="MZP3" s="75"/>
      <c r="MZQ3" s="75"/>
      <c r="MZR3" s="75"/>
      <c r="MZS3" s="75"/>
      <c r="MZT3" s="75"/>
      <c r="MZU3" s="75"/>
      <c r="MZV3" s="75"/>
      <c r="MZW3" s="75"/>
      <c r="MZX3" s="75"/>
      <c r="MZY3" s="75"/>
      <c r="MZZ3" s="75"/>
      <c r="NAA3" s="75"/>
      <c r="NAB3" s="75"/>
      <c r="NAC3" s="75"/>
      <c r="NAD3" s="75"/>
      <c r="NAE3" s="75"/>
      <c r="NAF3" s="75"/>
      <c r="NAG3" s="75"/>
      <c r="NAH3" s="75"/>
      <c r="NAI3" s="75"/>
      <c r="NAJ3" s="75"/>
      <c r="NAK3" s="75"/>
      <c r="NAL3" s="75"/>
      <c r="NAM3" s="75"/>
      <c r="NAN3" s="75"/>
      <c r="NAO3" s="75"/>
      <c r="NAP3" s="75"/>
      <c r="NAQ3" s="75"/>
      <c r="NAR3" s="75"/>
      <c r="NAS3" s="75"/>
      <c r="NAT3" s="75"/>
      <c r="NAU3" s="75"/>
      <c r="NAV3" s="75"/>
      <c r="NAW3" s="75"/>
      <c r="NAX3" s="75"/>
      <c r="NAY3" s="75"/>
      <c r="NAZ3" s="75"/>
      <c r="NBA3" s="75"/>
      <c r="NBB3" s="75"/>
      <c r="NBC3" s="75"/>
      <c r="NBD3" s="75"/>
      <c r="NBE3" s="75"/>
      <c r="NBF3" s="75"/>
      <c r="NBG3" s="75"/>
      <c r="NBH3" s="75"/>
      <c r="NBI3" s="75"/>
      <c r="NBJ3" s="75"/>
      <c r="NBK3" s="75"/>
      <c r="NBL3" s="75"/>
      <c r="NBM3" s="75"/>
      <c r="NBN3" s="75"/>
      <c r="NBO3" s="75"/>
      <c r="NBP3" s="75"/>
      <c r="NBQ3" s="75"/>
      <c r="NBR3" s="75"/>
      <c r="NBS3" s="75"/>
      <c r="NBT3" s="75"/>
      <c r="NBU3" s="75"/>
      <c r="NBV3" s="75"/>
      <c r="NBW3" s="75"/>
      <c r="NBX3" s="75"/>
      <c r="NBY3" s="75"/>
      <c r="NBZ3" s="75"/>
      <c r="NCA3" s="75"/>
      <c r="NCB3" s="75"/>
      <c r="NCC3" s="75"/>
      <c r="NCD3" s="75"/>
      <c r="NCE3" s="75"/>
      <c r="NCF3" s="75"/>
      <c r="NCG3" s="75"/>
      <c r="NCH3" s="75"/>
      <c r="NCI3" s="75"/>
      <c r="NCJ3" s="75"/>
      <c r="NCK3" s="75"/>
      <c r="NCL3" s="75"/>
      <c r="NCM3" s="75"/>
      <c r="NCN3" s="75"/>
      <c r="NCO3" s="75"/>
      <c r="NCP3" s="75"/>
      <c r="NCQ3" s="75"/>
      <c r="NCR3" s="75"/>
      <c r="NCS3" s="75"/>
      <c r="NCT3" s="75"/>
      <c r="NCU3" s="75"/>
      <c r="NCV3" s="75"/>
      <c r="NCW3" s="75"/>
      <c r="NCX3" s="75"/>
      <c r="NCY3" s="75"/>
      <c r="NCZ3" s="75"/>
      <c r="NDA3" s="75"/>
      <c r="NDB3" s="75"/>
      <c r="NDC3" s="75"/>
      <c r="NDD3" s="75"/>
      <c r="NDE3" s="75"/>
      <c r="NDF3" s="75"/>
      <c r="NDG3" s="75"/>
      <c r="NDH3" s="75"/>
      <c r="NDI3" s="75"/>
      <c r="NDJ3" s="75"/>
      <c r="NDK3" s="75"/>
      <c r="NDL3" s="75"/>
      <c r="NDM3" s="75"/>
      <c r="NDN3" s="75"/>
      <c r="NDO3" s="75"/>
      <c r="NDP3" s="75"/>
      <c r="NDQ3" s="75"/>
      <c r="NDR3" s="75"/>
      <c r="NDS3" s="75"/>
      <c r="NDT3" s="75"/>
      <c r="NDU3" s="75"/>
      <c r="NDV3" s="75"/>
      <c r="NDW3" s="75"/>
      <c r="NDX3" s="75"/>
      <c r="NDY3" s="75"/>
      <c r="NDZ3" s="75"/>
      <c r="NEA3" s="75"/>
      <c r="NEB3" s="75"/>
      <c r="NEC3" s="75"/>
      <c r="NED3" s="75"/>
      <c r="NEE3" s="75"/>
      <c r="NEF3" s="75"/>
      <c r="NEG3" s="75"/>
      <c r="NEH3" s="75"/>
      <c r="NEI3" s="75"/>
      <c r="NEJ3" s="75"/>
      <c r="NEK3" s="75"/>
      <c r="NEL3" s="75"/>
      <c r="NEM3" s="75"/>
      <c r="NEN3" s="75"/>
      <c r="NEO3" s="75"/>
      <c r="NEP3" s="75"/>
      <c r="NEQ3" s="75"/>
      <c r="NER3" s="75"/>
      <c r="NES3" s="75"/>
      <c r="NET3" s="75"/>
      <c r="NEU3" s="75"/>
      <c r="NEV3" s="75"/>
      <c r="NEW3" s="75"/>
      <c r="NEX3" s="75"/>
      <c r="NEY3" s="75"/>
      <c r="NEZ3" s="75"/>
      <c r="NFA3" s="75"/>
      <c r="NFB3" s="75"/>
      <c r="NFC3" s="75"/>
      <c r="NFD3" s="75"/>
      <c r="NFE3" s="75"/>
      <c r="NFF3" s="75"/>
      <c r="NFG3" s="75"/>
      <c r="NFH3" s="75"/>
      <c r="NFI3" s="75"/>
      <c r="NFJ3" s="75"/>
      <c r="NFK3" s="75"/>
      <c r="NFL3" s="75"/>
      <c r="NFM3" s="75"/>
      <c r="NFN3" s="75"/>
      <c r="NFO3" s="75"/>
      <c r="NFP3" s="75"/>
      <c r="NFQ3" s="75"/>
      <c r="NFR3" s="75"/>
      <c r="NFS3" s="75"/>
      <c r="NFT3" s="75"/>
      <c r="NFU3" s="75"/>
      <c r="NFV3" s="75"/>
      <c r="NFW3" s="75"/>
      <c r="NFX3" s="75"/>
      <c r="NFY3" s="75"/>
      <c r="NFZ3" s="75"/>
      <c r="NGA3" s="75"/>
      <c r="NGB3" s="75"/>
      <c r="NGC3" s="75"/>
      <c r="NGD3" s="75"/>
      <c r="NGE3" s="75"/>
      <c r="NGF3" s="75"/>
      <c r="NGG3" s="75"/>
      <c r="NGH3" s="75"/>
      <c r="NGI3" s="75"/>
      <c r="NGJ3" s="75"/>
      <c r="NGK3" s="75"/>
      <c r="NGL3" s="75"/>
      <c r="NGM3" s="75"/>
      <c r="NGN3" s="75"/>
      <c r="NGO3" s="75"/>
      <c r="NGP3" s="75"/>
      <c r="NGQ3" s="75"/>
      <c r="NGR3" s="75"/>
      <c r="NGS3" s="75"/>
      <c r="NGT3" s="75"/>
      <c r="NGU3" s="75"/>
      <c r="NGV3" s="75"/>
      <c r="NGW3" s="75"/>
      <c r="NGX3" s="75"/>
      <c r="NGY3" s="75"/>
      <c r="NGZ3" s="75"/>
      <c r="NHA3" s="75"/>
      <c r="NHB3" s="75"/>
      <c r="NHC3" s="75"/>
      <c r="NHD3" s="75"/>
      <c r="NHE3" s="75"/>
      <c r="NHF3" s="75"/>
      <c r="NHG3" s="75"/>
      <c r="NHH3" s="75"/>
      <c r="NHI3" s="75"/>
      <c r="NHJ3" s="75"/>
      <c r="NHK3" s="75"/>
      <c r="NHL3" s="75"/>
      <c r="NHM3" s="75"/>
      <c r="NHN3" s="75"/>
      <c r="NHO3" s="75"/>
      <c r="NHP3" s="75"/>
      <c r="NHQ3" s="75"/>
      <c r="NHR3" s="75"/>
      <c r="NHS3" s="75"/>
      <c r="NHT3" s="75"/>
      <c r="NHU3" s="75"/>
      <c r="NHV3" s="75"/>
      <c r="NHW3" s="75"/>
      <c r="NHX3" s="75"/>
      <c r="NHY3" s="75"/>
      <c r="NHZ3" s="75"/>
      <c r="NIA3" s="75"/>
      <c r="NIB3" s="75"/>
      <c r="NIC3" s="75"/>
      <c r="NID3" s="75"/>
      <c r="NIE3" s="75"/>
      <c r="NIF3" s="75"/>
      <c r="NIG3" s="75"/>
      <c r="NIH3" s="75"/>
      <c r="NII3" s="75"/>
      <c r="NIJ3" s="75"/>
      <c r="NIK3" s="75"/>
      <c r="NIL3" s="75"/>
      <c r="NIM3" s="75"/>
      <c r="NIN3" s="75"/>
      <c r="NIO3" s="75"/>
      <c r="NIP3" s="75"/>
      <c r="NIQ3" s="75"/>
      <c r="NIR3" s="75"/>
      <c r="NIS3" s="75"/>
      <c r="NIT3" s="75"/>
      <c r="NIU3" s="75"/>
      <c r="NIV3" s="75"/>
      <c r="NIW3" s="75"/>
      <c r="NIX3" s="75"/>
      <c r="NIY3" s="75"/>
      <c r="NIZ3" s="75"/>
      <c r="NJA3" s="75"/>
      <c r="NJB3" s="75"/>
      <c r="NJC3" s="75"/>
      <c r="NJD3" s="75"/>
      <c r="NJE3" s="75"/>
      <c r="NJF3" s="75"/>
      <c r="NJG3" s="75"/>
      <c r="NJH3" s="75"/>
      <c r="NJI3" s="75"/>
      <c r="NJJ3" s="75"/>
      <c r="NJK3" s="75"/>
      <c r="NJL3" s="75"/>
      <c r="NJM3" s="75"/>
      <c r="NJN3" s="75"/>
      <c r="NJO3" s="75"/>
      <c r="NJP3" s="75"/>
      <c r="NJQ3" s="75"/>
      <c r="NJR3" s="75"/>
      <c r="NJS3" s="75"/>
      <c r="NJT3" s="75"/>
      <c r="NJU3" s="75"/>
      <c r="NJV3" s="75"/>
      <c r="NJW3" s="75"/>
      <c r="NJX3" s="75"/>
      <c r="NJY3" s="75"/>
      <c r="NJZ3" s="75"/>
      <c r="NKA3" s="75"/>
      <c r="NKB3" s="75"/>
      <c r="NKC3" s="75"/>
      <c r="NKD3" s="75"/>
      <c r="NKE3" s="75"/>
      <c r="NKF3" s="75"/>
      <c r="NKG3" s="75"/>
      <c r="NKH3" s="75"/>
      <c r="NKI3" s="75"/>
      <c r="NKJ3" s="75"/>
      <c r="NKK3" s="75"/>
      <c r="NKL3" s="75"/>
      <c r="NKM3" s="75"/>
      <c r="NKN3" s="75"/>
      <c r="NKO3" s="75"/>
      <c r="NKP3" s="75"/>
      <c r="NKQ3" s="75"/>
      <c r="NKR3" s="75"/>
      <c r="NKS3" s="75"/>
      <c r="NKT3" s="75"/>
      <c r="NKU3" s="75"/>
      <c r="NKV3" s="75"/>
      <c r="NKW3" s="75"/>
      <c r="NKX3" s="75"/>
      <c r="NKY3" s="75"/>
      <c r="NKZ3" s="75"/>
      <c r="NLA3" s="75"/>
      <c r="NLB3" s="75"/>
      <c r="NLC3" s="75"/>
      <c r="NLD3" s="75"/>
      <c r="NLE3" s="75"/>
      <c r="NLF3" s="75"/>
      <c r="NLG3" s="75"/>
      <c r="NLH3" s="75"/>
      <c r="NLI3" s="75"/>
      <c r="NLJ3" s="75"/>
      <c r="NLK3" s="75"/>
      <c r="NLL3" s="75"/>
      <c r="NLM3" s="75"/>
      <c r="NLN3" s="75"/>
      <c r="NLO3" s="75"/>
      <c r="NLP3" s="75"/>
      <c r="NLQ3" s="75"/>
      <c r="NLR3" s="75"/>
      <c r="NLS3" s="75"/>
      <c r="NLT3" s="75"/>
      <c r="NLU3" s="75"/>
      <c r="NLV3" s="75"/>
      <c r="NLW3" s="75"/>
      <c r="NLX3" s="75"/>
      <c r="NLY3" s="75"/>
      <c r="NLZ3" s="75"/>
      <c r="NMA3" s="75"/>
      <c r="NMB3" s="75"/>
      <c r="NMC3" s="75"/>
      <c r="NMD3" s="75"/>
      <c r="NME3" s="75"/>
      <c r="NMF3" s="75"/>
      <c r="NMG3" s="75"/>
      <c r="NMH3" s="75"/>
      <c r="NMI3" s="75"/>
      <c r="NMJ3" s="75"/>
      <c r="NMK3" s="75"/>
      <c r="NML3" s="75"/>
      <c r="NMM3" s="75"/>
      <c r="NMN3" s="75"/>
      <c r="NMO3" s="75"/>
      <c r="NMP3" s="75"/>
      <c r="NMQ3" s="75"/>
      <c r="NMR3" s="75"/>
      <c r="NMS3" s="75"/>
      <c r="NMT3" s="75"/>
      <c r="NMU3" s="75"/>
      <c r="NMV3" s="75"/>
      <c r="NMW3" s="75"/>
      <c r="NMX3" s="75"/>
      <c r="NMY3" s="75"/>
      <c r="NMZ3" s="75"/>
      <c r="NNA3" s="75"/>
      <c r="NNB3" s="75"/>
      <c r="NNC3" s="75"/>
      <c r="NND3" s="75"/>
      <c r="NNE3" s="75"/>
      <c r="NNF3" s="75"/>
      <c r="NNG3" s="75"/>
      <c r="NNH3" s="75"/>
      <c r="NNI3" s="75"/>
      <c r="NNJ3" s="75"/>
      <c r="NNK3" s="75"/>
      <c r="NNL3" s="75"/>
      <c r="NNM3" s="75"/>
      <c r="NNN3" s="75"/>
      <c r="NNO3" s="75"/>
      <c r="NNP3" s="75"/>
      <c r="NNQ3" s="75"/>
      <c r="NNR3" s="75"/>
      <c r="NNS3" s="75"/>
      <c r="NNT3" s="75"/>
      <c r="NNU3" s="75"/>
      <c r="NNV3" s="75"/>
      <c r="NNW3" s="75"/>
      <c r="NNX3" s="75"/>
      <c r="NNY3" s="75"/>
      <c r="NNZ3" s="75"/>
      <c r="NOA3" s="75"/>
      <c r="NOB3" s="75"/>
      <c r="NOC3" s="75"/>
      <c r="NOD3" s="75"/>
      <c r="NOE3" s="75"/>
      <c r="NOF3" s="75"/>
      <c r="NOG3" s="75"/>
      <c r="NOH3" s="75"/>
      <c r="NOI3" s="75"/>
      <c r="NOJ3" s="75"/>
      <c r="NOK3" s="75"/>
      <c r="NOL3" s="75"/>
      <c r="NOM3" s="75"/>
      <c r="NON3" s="75"/>
      <c r="NOO3" s="75"/>
      <c r="NOP3" s="75"/>
      <c r="NOQ3" s="75"/>
      <c r="NOR3" s="75"/>
      <c r="NOS3" s="75"/>
      <c r="NOT3" s="75"/>
      <c r="NOU3" s="75"/>
      <c r="NOV3" s="75"/>
      <c r="NOW3" s="75"/>
      <c r="NOX3" s="75"/>
      <c r="NOY3" s="75"/>
      <c r="NOZ3" s="75"/>
      <c r="NPA3" s="75"/>
      <c r="NPB3" s="75"/>
      <c r="NPC3" s="75"/>
      <c r="NPD3" s="75"/>
      <c r="NPE3" s="75"/>
      <c r="NPF3" s="75"/>
      <c r="NPG3" s="75"/>
      <c r="NPH3" s="75"/>
      <c r="NPI3" s="75"/>
      <c r="NPJ3" s="75"/>
      <c r="NPK3" s="75"/>
      <c r="NPL3" s="75"/>
      <c r="NPM3" s="75"/>
      <c r="NPN3" s="75"/>
      <c r="NPO3" s="75"/>
      <c r="NPP3" s="75"/>
      <c r="NPQ3" s="75"/>
      <c r="NPR3" s="75"/>
      <c r="NPS3" s="75"/>
      <c r="NPT3" s="75"/>
      <c r="NPU3" s="75"/>
      <c r="NPV3" s="75"/>
      <c r="NPW3" s="75"/>
      <c r="NPX3" s="75"/>
      <c r="NPY3" s="75"/>
      <c r="NPZ3" s="75"/>
      <c r="NQA3" s="75"/>
      <c r="NQB3" s="75"/>
      <c r="NQC3" s="75"/>
      <c r="NQD3" s="75"/>
      <c r="NQE3" s="75"/>
      <c r="NQF3" s="75"/>
      <c r="NQG3" s="75"/>
      <c r="NQH3" s="75"/>
      <c r="NQI3" s="75"/>
      <c r="NQJ3" s="75"/>
      <c r="NQK3" s="75"/>
      <c r="NQL3" s="75"/>
      <c r="NQM3" s="75"/>
      <c r="NQN3" s="75"/>
      <c r="NQO3" s="75"/>
      <c r="NQP3" s="75"/>
      <c r="NQQ3" s="75"/>
      <c r="NQR3" s="75"/>
      <c r="NQS3" s="75"/>
      <c r="NQT3" s="75"/>
      <c r="NQU3" s="75"/>
      <c r="NQV3" s="75"/>
      <c r="NQW3" s="75"/>
      <c r="NQX3" s="75"/>
      <c r="NQY3" s="75"/>
      <c r="NQZ3" s="75"/>
      <c r="NRA3" s="75"/>
      <c r="NRB3" s="75"/>
      <c r="NRC3" s="75"/>
      <c r="NRD3" s="75"/>
      <c r="NRE3" s="75"/>
      <c r="NRF3" s="75"/>
      <c r="NRG3" s="75"/>
      <c r="NRH3" s="75"/>
      <c r="NRI3" s="75"/>
      <c r="NRJ3" s="75"/>
      <c r="NRK3" s="75"/>
      <c r="NRL3" s="75"/>
      <c r="NRM3" s="75"/>
      <c r="NRN3" s="75"/>
      <c r="NRO3" s="75"/>
      <c r="NRP3" s="75"/>
      <c r="NRQ3" s="75"/>
      <c r="NRR3" s="75"/>
      <c r="NRS3" s="75"/>
      <c r="NRT3" s="75"/>
      <c r="NRU3" s="75"/>
      <c r="NRV3" s="75"/>
      <c r="NRW3" s="75"/>
      <c r="NRX3" s="75"/>
      <c r="NRY3" s="75"/>
      <c r="NRZ3" s="75"/>
      <c r="NSA3" s="75"/>
      <c r="NSB3" s="75"/>
      <c r="NSC3" s="75"/>
      <c r="NSD3" s="75"/>
      <c r="NSE3" s="75"/>
      <c r="NSF3" s="75"/>
      <c r="NSG3" s="75"/>
      <c r="NSH3" s="75"/>
      <c r="NSI3" s="75"/>
      <c r="NSJ3" s="75"/>
      <c r="NSK3" s="75"/>
      <c r="NSL3" s="75"/>
      <c r="NSM3" s="75"/>
      <c r="NSN3" s="75"/>
      <c r="NSO3" s="75"/>
      <c r="NSP3" s="75"/>
      <c r="NSQ3" s="75"/>
      <c r="NSR3" s="75"/>
      <c r="NSS3" s="75"/>
      <c r="NST3" s="75"/>
      <c r="NSU3" s="75"/>
      <c r="NSV3" s="75"/>
      <c r="NSW3" s="75"/>
      <c r="NSX3" s="75"/>
      <c r="NSY3" s="75"/>
      <c r="NSZ3" s="75"/>
      <c r="NTA3" s="75"/>
      <c r="NTB3" s="75"/>
      <c r="NTC3" s="75"/>
      <c r="NTD3" s="75"/>
      <c r="NTE3" s="75"/>
      <c r="NTF3" s="75"/>
      <c r="NTG3" s="75"/>
      <c r="NTH3" s="75"/>
      <c r="NTI3" s="75"/>
      <c r="NTJ3" s="75"/>
      <c r="NTK3" s="75"/>
      <c r="NTL3" s="75"/>
      <c r="NTM3" s="75"/>
      <c r="NTN3" s="75"/>
      <c r="NTO3" s="75"/>
      <c r="NTP3" s="75"/>
      <c r="NTQ3" s="75"/>
      <c r="NTR3" s="75"/>
      <c r="NTS3" s="75"/>
      <c r="NTT3" s="75"/>
      <c r="NTU3" s="75"/>
      <c r="NTV3" s="75"/>
      <c r="NTW3" s="75"/>
      <c r="NTX3" s="75"/>
      <c r="NTY3" s="75"/>
      <c r="NTZ3" s="75"/>
      <c r="NUA3" s="75"/>
      <c r="NUB3" s="75"/>
      <c r="NUC3" s="75"/>
      <c r="NUD3" s="75"/>
      <c r="NUE3" s="75"/>
      <c r="NUF3" s="75"/>
      <c r="NUG3" s="75"/>
      <c r="NUH3" s="75"/>
      <c r="NUI3" s="75"/>
      <c r="NUJ3" s="75"/>
      <c r="NUK3" s="75"/>
      <c r="NUL3" s="75"/>
      <c r="NUM3" s="75"/>
      <c r="NUN3" s="75"/>
      <c r="NUO3" s="75"/>
      <c r="NUP3" s="75"/>
      <c r="NUQ3" s="75"/>
      <c r="NUR3" s="75"/>
      <c r="NUS3" s="75"/>
      <c r="NUT3" s="75"/>
      <c r="NUU3" s="75"/>
      <c r="NUV3" s="75"/>
      <c r="NUW3" s="75"/>
      <c r="NUX3" s="75"/>
      <c r="NUY3" s="75"/>
      <c r="NUZ3" s="75"/>
      <c r="NVA3" s="75"/>
      <c r="NVB3" s="75"/>
      <c r="NVC3" s="75"/>
      <c r="NVD3" s="75"/>
      <c r="NVE3" s="75"/>
      <c r="NVF3" s="75"/>
      <c r="NVG3" s="75"/>
      <c r="NVH3" s="75"/>
      <c r="NVI3" s="75"/>
      <c r="NVJ3" s="75"/>
      <c r="NVK3" s="75"/>
      <c r="NVL3" s="75"/>
      <c r="NVM3" s="75"/>
      <c r="NVN3" s="75"/>
      <c r="NVO3" s="75"/>
      <c r="NVP3" s="75"/>
      <c r="NVQ3" s="75"/>
      <c r="NVR3" s="75"/>
      <c r="NVS3" s="75"/>
      <c r="NVT3" s="75"/>
      <c r="NVU3" s="75"/>
      <c r="NVV3" s="75"/>
      <c r="NVW3" s="75"/>
      <c r="NVX3" s="75"/>
      <c r="NVY3" s="75"/>
      <c r="NVZ3" s="75"/>
      <c r="NWA3" s="75"/>
      <c r="NWB3" s="75"/>
      <c r="NWC3" s="75"/>
      <c r="NWD3" s="75"/>
      <c r="NWE3" s="75"/>
      <c r="NWF3" s="75"/>
      <c r="NWG3" s="75"/>
      <c r="NWH3" s="75"/>
      <c r="NWI3" s="75"/>
      <c r="NWJ3" s="75"/>
      <c r="NWK3" s="75"/>
      <c r="NWL3" s="75"/>
      <c r="NWM3" s="75"/>
      <c r="NWN3" s="75"/>
      <c r="NWO3" s="75"/>
      <c r="NWP3" s="75"/>
      <c r="NWQ3" s="75"/>
      <c r="NWR3" s="75"/>
      <c r="NWS3" s="75"/>
      <c r="NWT3" s="75"/>
      <c r="NWU3" s="75"/>
      <c r="NWV3" s="75"/>
      <c r="NWW3" s="75"/>
      <c r="NWX3" s="75"/>
      <c r="NWY3" s="75"/>
      <c r="NWZ3" s="75"/>
      <c r="NXA3" s="75"/>
      <c r="NXB3" s="75"/>
      <c r="NXC3" s="75"/>
      <c r="NXD3" s="75"/>
      <c r="NXE3" s="75"/>
      <c r="NXF3" s="75"/>
      <c r="NXG3" s="75"/>
      <c r="NXH3" s="75"/>
      <c r="NXI3" s="75"/>
      <c r="NXJ3" s="75"/>
      <c r="NXK3" s="75"/>
      <c r="NXL3" s="75"/>
      <c r="NXM3" s="75"/>
      <c r="NXN3" s="75"/>
      <c r="NXO3" s="75"/>
      <c r="NXP3" s="75"/>
      <c r="NXQ3" s="75"/>
      <c r="NXR3" s="75"/>
      <c r="NXS3" s="75"/>
      <c r="NXT3" s="75"/>
      <c r="NXU3" s="75"/>
      <c r="NXV3" s="75"/>
      <c r="NXW3" s="75"/>
      <c r="NXX3" s="75"/>
      <c r="NXY3" s="75"/>
      <c r="NXZ3" s="75"/>
      <c r="NYA3" s="75"/>
      <c r="NYB3" s="75"/>
      <c r="NYC3" s="75"/>
      <c r="NYD3" s="75"/>
      <c r="NYE3" s="75"/>
      <c r="NYF3" s="75"/>
      <c r="NYG3" s="75"/>
      <c r="NYH3" s="75"/>
      <c r="NYI3" s="75"/>
      <c r="NYJ3" s="75"/>
      <c r="NYK3" s="75"/>
      <c r="NYL3" s="75"/>
      <c r="NYM3" s="75"/>
      <c r="NYN3" s="75"/>
      <c r="NYO3" s="75"/>
      <c r="NYP3" s="75"/>
      <c r="NYQ3" s="75"/>
      <c r="NYR3" s="75"/>
      <c r="NYS3" s="75"/>
      <c r="NYT3" s="75"/>
      <c r="NYU3" s="75"/>
      <c r="NYV3" s="75"/>
      <c r="NYW3" s="75"/>
      <c r="NYX3" s="75"/>
      <c r="NYY3" s="75"/>
      <c r="NYZ3" s="75"/>
      <c r="NZA3" s="75"/>
      <c r="NZB3" s="75"/>
      <c r="NZC3" s="75"/>
      <c r="NZD3" s="75"/>
      <c r="NZE3" s="75"/>
      <c r="NZF3" s="75"/>
      <c r="NZG3" s="75"/>
      <c r="NZH3" s="75"/>
      <c r="NZI3" s="75"/>
      <c r="NZJ3" s="75"/>
      <c r="NZK3" s="75"/>
      <c r="NZL3" s="75"/>
      <c r="NZM3" s="75"/>
      <c r="NZN3" s="75"/>
      <c r="NZO3" s="75"/>
      <c r="NZP3" s="75"/>
      <c r="NZQ3" s="75"/>
      <c r="NZR3" s="75"/>
      <c r="NZS3" s="75"/>
      <c r="NZT3" s="75"/>
      <c r="NZU3" s="75"/>
      <c r="NZV3" s="75"/>
      <c r="NZW3" s="75"/>
      <c r="NZX3" s="75"/>
      <c r="NZY3" s="75"/>
      <c r="NZZ3" s="75"/>
      <c r="OAA3" s="75"/>
      <c r="OAB3" s="75"/>
      <c r="OAC3" s="75"/>
      <c r="OAD3" s="75"/>
      <c r="OAE3" s="75"/>
      <c r="OAF3" s="75"/>
      <c r="OAG3" s="75"/>
      <c r="OAH3" s="75"/>
      <c r="OAI3" s="75"/>
      <c r="OAJ3" s="75"/>
      <c r="OAK3" s="75"/>
      <c r="OAL3" s="75"/>
      <c r="OAM3" s="75"/>
      <c r="OAN3" s="75"/>
      <c r="OAO3" s="75"/>
      <c r="OAP3" s="75"/>
      <c r="OAQ3" s="75"/>
      <c r="OAR3" s="75"/>
      <c r="OAS3" s="75"/>
      <c r="OAT3" s="75"/>
      <c r="OAU3" s="75"/>
      <c r="OAV3" s="75"/>
      <c r="OAW3" s="75"/>
      <c r="OAX3" s="75"/>
      <c r="OAY3" s="75"/>
      <c r="OAZ3" s="75"/>
      <c r="OBA3" s="75"/>
      <c r="OBB3" s="75"/>
      <c r="OBC3" s="75"/>
      <c r="OBD3" s="75"/>
      <c r="OBE3" s="75"/>
      <c r="OBF3" s="75"/>
      <c r="OBG3" s="75"/>
      <c r="OBH3" s="75"/>
      <c r="OBI3" s="75"/>
      <c r="OBJ3" s="75"/>
      <c r="OBK3" s="75"/>
      <c r="OBL3" s="75"/>
      <c r="OBM3" s="75"/>
      <c r="OBN3" s="75"/>
      <c r="OBO3" s="75"/>
      <c r="OBP3" s="75"/>
      <c r="OBQ3" s="75"/>
      <c r="OBR3" s="75"/>
      <c r="OBS3" s="75"/>
      <c r="OBT3" s="75"/>
      <c r="OBU3" s="75"/>
      <c r="OBV3" s="75"/>
      <c r="OBW3" s="75"/>
      <c r="OBX3" s="75"/>
      <c r="OBY3" s="75"/>
      <c r="OBZ3" s="75"/>
      <c r="OCA3" s="75"/>
      <c r="OCB3" s="75"/>
      <c r="OCC3" s="75"/>
      <c r="OCD3" s="75"/>
      <c r="OCE3" s="75"/>
      <c r="OCF3" s="75"/>
      <c r="OCG3" s="75"/>
      <c r="OCH3" s="75"/>
      <c r="OCI3" s="75"/>
      <c r="OCJ3" s="75"/>
      <c r="OCK3" s="75"/>
      <c r="OCL3" s="75"/>
      <c r="OCM3" s="75"/>
      <c r="OCN3" s="75"/>
      <c r="OCO3" s="75"/>
      <c r="OCP3" s="75"/>
      <c r="OCQ3" s="75"/>
      <c r="OCR3" s="75"/>
      <c r="OCS3" s="75"/>
      <c r="OCT3" s="75"/>
      <c r="OCU3" s="75"/>
      <c r="OCV3" s="75"/>
      <c r="OCW3" s="75"/>
      <c r="OCX3" s="75"/>
      <c r="OCY3" s="75"/>
      <c r="OCZ3" s="75"/>
      <c r="ODA3" s="75"/>
      <c r="ODB3" s="75"/>
      <c r="ODC3" s="75"/>
      <c r="ODD3" s="75"/>
      <c r="ODE3" s="75"/>
      <c r="ODF3" s="75"/>
      <c r="ODG3" s="75"/>
      <c r="ODH3" s="75"/>
      <c r="ODI3" s="75"/>
      <c r="ODJ3" s="75"/>
      <c r="ODK3" s="75"/>
      <c r="ODL3" s="75"/>
      <c r="ODM3" s="75"/>
      <c r="ODN3" s="75"/>
      <c r="ODO3" s="75"/>
      <c r="ODP3" s="75"/>
      <c r="ODQ3" s="75"/>
      <c r="ODR3" s="75"/>
      <c r="ODS3" s="75"/>
      <c r="ODT3" s="75"/>
      <c r="ODU3" s="75"/>
      <c r="ODV3" s="75"/>
      <c r="ODW3" s="75"/>
      <c r="ODX3" s="75"/>
      <c r="ODY3" s="75"/>
      <c r="ODZ3" s="75"/>
      <c r="OEA3" s="75"/>
      <c r="OEB3" s="75"/>
      <c r="OEC3" s="75"/>
      <c r="OED3" s="75"/>
      <c r="OEE3" s="75"/>
      <c r="OEF3" s="75"/>
      <c r="OEG3" s="75"/>
      <c r="OEH3" s="75"/>
      <c r="OEI3" s="75"/>
      <c r="OEJ3" s="75"/>
      <c r="OEK3" s="75"/>
      <c r="OEL3" s="75"/>
      <c r="OEM3" s="75"/>
      <c r="OEN3" s="75"/>
      <c r="OEO3" s="75"/>
      <c r="OEP3" s="75"/>
      <c r="OEQ3" s="75"/>
      <c r="OER3" s="75"/>
      <c r="OES3" s="75"/>
      <c r="OET3" s="75"/>
      <c r="OEU3" s="75"/>
      <c r="OEV3" s="75"/>
      <c r="OEW3" s="75"/>
      <c r="OEX3" s="75"/>
      <c r="OEY3" s="75"/>
      <c r="OEZ3" s="75"/>
      <c r="OFA3" s="75"/>
      <c r="OFB3" s="75"/>
      <c r="OFC3" s="75"/>
      <c r="OFD3" s="75"/>
      <c r="OFE3" s="75"/>
      <c r="OFF3" s="75"/>
      <c r="OFG3" s="75"/>
      <c r="OFH3" s="75"/>
      <c r="OFI3" s="75"/>
      <c r="OFJ3" s="75"/>
      <c r="OFK3" s="75"/>
      <c r="OFL3" s="75"/>
      <c r="OFM3" s="75"/>
      <c r="OFN3" s="75"/>
      <c r="OFO3" s="75"/>
      <c r="OFP3" s="75"/>
      <c r="OFQ3" s="75"/>
      <c r="OFR3" s="75"/>
      <c r="OFS3" s="75"/>
      <c r="OFT3" s="75"/>
      <c r="OFU3" s="75"/>
      <c r="OFV3" s="75"/>
      <c r="OFW3" s="75"/>
      <c r="OFX3" s="75"/>
      <c r="OFY3" s="75"/>
      <c r="OFZ3" s="75"/>
      <c r="OGA3" s="75"/>
      <c r="OGB3" s="75"/>
      <c r="OGC3" s="75"/>
      <c r="OGD3" s="75"/>
      <c r="OGE3" s="75"/>
      <c r="OGF3" s="75"/>
      <c r="OGG3" s="75"/>
      <c r="OGH3" s="75"/>
      <c r="OGI3" s="75"/>
      <c r="OGJ3" s="75"/>
      <c r="OGK3" s="75"/>
      <c r="OGL3" s="75"/>
      <c r="OGM3" s="75"/>
      <c r="OGN3" s="75"/>
      <c r="OGO3" s="75"/>
      <c r="OGP3" s="75"/>
      <c r="OGQ3" s="75"/>
      <c r="OGR3" s="75"/>
      <c r="OGS3" s="75"/>
      <c r="OGT3" s="75"/>
      <c r="OGU3" s="75"/>
      <c r="OGV3" s="75"/>
      <c r="OGW3" s="75"/>
      <c r="OGX3" s="75"/>
      <c r="OGY3" s="75"/>
      <c r="OGZ3" s="75"/>
      <c r="OHA3" s="75"/>
      <c r="OHB3" s="75"/>
      <c r="OHC3" s="75"/>
      <c r="OHD3" s="75"/>
      <c r="OHE3" s="75"/>
      <c r="OHF3" s="75"/>
      <c r="OHG3" s="75"/>
      <c r="OHH3" s="75"/>
      <c r="OHI3" s="75"/>
      <c r="OHJ3" s="75"/>
      <c r="OHK3" s="75"/>
      <c r="OHL3" s="75"/>
      <c r="OHM3" s="75"/>
      <c r="OHN3" s="75"/>
      <c r="OHO3" s="75"/>
      <c r="OHP3" s="75"/>
      <c r="OHQ3" s="75"/>
      <c r="OHR3" s="75"/>
      <c r="OHS3" s="75"/>
      <c r="OHT3" s="75"/>
      <c r="OHU3" s="75"/>
      <c r="OHV3" s="75"/>
      <c r="OHW3" s="75"/>
      <c r="OHX3" s="75"/>
      <c r="OHY3" s="75"/>
      <c r="OHZ3" s="75"/>
      <c r="OIA3" s="75"/>
      <c r="OIB3" s="75"/>
      <c r="OIC3" s="75"/>
      <c r="OID3" s="75"/>
      <c r="OIE3" s="75"/>
      <c r="OIF3" s="75"/>
      <c r="OIG3" s="75"/>
      <c r="OIH3" s="75"/>
      <c r="OII3" s="75"/>
      <c r="OIJ3" s="75"/>
      <c r="OIK3" s="75"/>
      <c r="OIL3" s="75"/>
      <c r="OIM3" s="75"/>
      <c r="OIN3" s="75"/>
      <c r="OIO3" s="75"/>
      <c r="OIP3" s="75"/>
      <c r="OIQ3" s="75"/>
      <c r="OIR3" s="75"/>
      <c r="OIS3" s="75"/>
      <c r="OIT3" s="75"/>
      <c r="OIU3" s="75"/>
      <c r="OIV3" s="75"/>
      <c r="OIW3" s="75"/>
      <c r="OIX3" s="75"/>
      <c r="OIY3" s="75"/>
      <c r="OIZ3" s="75"/>
      <c r="OJA3" s="75"/>
      <c r="OJB3" s="75"/>
      <c r="OJC3" s="75"/>
      <c r="OJD3" s="75"/>
      <c r="OJE3" s="75"/>
      <c r="OJF3" s="75"/>
      <c r="OJG3" s="75"/>
      <c r="OJH3" s="75"/>
      <c r="OJI3" s="75"/>
      <c r="OJJ3" s="75"/>
      <c r="OJK3" s="75"/>
      <c r="OJL3" s="75"/>
      <c r="OJM3" s="75"/>
      <c r="OJN3" s="75"/>
      <c r="OJO3" s="75"/>
      <c r="OJP3" s="75"/>
      <c r="OJQ3" s="75"/>
      <c r="OJR3" s="75"/>
      <c r="OJS3" s="75"/>
      <c r="OJT3" s="75"/>
      <c r="OJU3" s="75"/>
      <c r="OJV3" s="75"/>
      <c r="OJW3" s="75"/>
      <c r="OJX3" s="75"/>
      <c r="OJY3" s="75"/>
      <c r="OJZ3" s="75"/>
      <c r="OKA3" s="75"/>
      <c r="OKB3" s="75"/>
      <c r="OKC3" s="75"/>
      <c r="OKD3" s="75"/>
      <c r="OKE3" s="75"/>
      <c r="OKF3" s="75"/>
      <c r="OKG3" s="75"/>
      <c r="OKH3" s="75"/>
      <c r="OKI3" s="75"/>
      <c r="OKJ3" s="75"/>
      <c r="OKK3" s="75"/>
      <c r="OKL3" s="75"/>
      <c r="OKM3" s="75"/>
      <c r="OKN3" s="75"/>
      <c r="OKO3" s="75"/>
      <c r="OKP3" s="75"/>
      <c r="OKQ3" s="75"/>
      <c r="OKR3" s="75"/>
      <c r="OKS3" s="75"/>
      <c r="OKT3" s="75"/>
      <c r="OKU3" s="75"/>
      <c r="OKV3" s="75"/>
      <c r="OKW3" s="75"/>
      <c r="OKX3" s="75"/>
      <c r="OKY3" s="75"/>
      <c r="OKZ3" s="75"/>
      <c r="OLA3" s="75"/>
      <c r="OLB3" s="75"/>
      <c r="OLC3" s="75"/>
      <c r="OLD3" s="75"/>
      <c r="OLE3" s="75"/>
      <c r="OLF3" s="75"/>
      <c r="OLG3" s="75"/>
      <c r="OLH3" s="75"/>
      <c r="OLI3" s="75"/>
      <c r="OLJ3" s="75"/>
      <c r="OLK3" s="75"/>
      <c r="OLL3" s="75"/>
      <c r="OLM3" s="75"/>
      <c r="OLN3" s="75"/>
      <c r="OLO3" s="75"/>
      <c r="OLP3" s="75"/>
      <c r="OLQ3" s="75"/>
      <c r="OLR3" s="75"/>
      <c r="OLS3" s="75"/>
      <c r="OLT3" s="75"/>
      <c r="OLU3" s="75"/>
      <c r="OLV3" s="75"/>
      <c r="OLW3" s="75"/>
      <c r="OLX3" s="75"/>
      <c r="OLY3" s="75"/>
      <c r="OLZ3" s="75"/>
      <c r="OMA3" s="75"/>
      <c r="OMB3" s="75"/>
      <c r="OMC3" s="75"/>
      <c r="OMD3" s="75"/>
      <c r="OME3" s="75"/>
      <c r="OMF3" s="75"/>
      <c r="OMG3" s="75"/>
      <c r="OMH3" s="75"/>
      <c r="OMI3" s="75"/>
      <c r="OMJ3" s="75"/>
      <c r="OMK3" s="75"/>
      <c r="OML3" s="75"/>
      <c r="OMM3" s="75"/>
      <c r="OMN3" s="75"/>
      <c r="OMO3" s="75"/>
      <c r="OMP3" s="75"/>
      <c r="OMQ3" s="75"/>
      <c r="OMR3" s="75"/>
      <c r="OMS3" s="75"/>
      <c r="OMT3" s="75"/>
      <c r="OMU3" s="75"/>
      <c r="OMV3" s="75"/>
      <c r="OMW3" s="75"/>
      <c r="OMX3" s="75"/>
      <c r="OMY3" s="75"/>
      <c r="OMZ3" s="75"/>
      <c r="ONA3" s="75"/>
      <c r="ONB3" s="75"/>
      <c r="ONC3" s="75"/>
      <c r="OND3" s="75"/>
      <c r="ONE3" s="75"/>
      <c r="ONF3" s="75"/>
      <c r="ONG3" s="75"/>
      <c r="ONH3" s="75"/>
      <c r="ONI3" s="75"/>
      <c r="ONJ3" s="75"/>
      <c r="ONK3" s="75"/>
      <c r="ONL3" s="75"/>
      <c r="ONM3" s="75"/>
      <c r="ONN3" s="75"/>
      <c r="ONO3" s="75"/>
      <c r="ONP3" s="75"/>
      <c r="ONQ3" s="75"/>
      <c r="ONR3" s="75"/>
      <c r="ONS3" s="75"/>
      <c r="ONT3" s="75"/>
      <c r="ONU3" s="75"/>
      <c r="ONV3" s="75"/>
      <c r="ONW3" s="75"/>
      <c r="ONX3" s="75"/>
      <c r="ONY3" s="75"/>
      <c r="ONZ3" s="75"/>
      <c r="OOA3" s="75"/>
      <c r="OOB3" s="75"/>
      <c r="OOC3" s="75"/>
      <c r="OOD3" s="75"/>
      <c r="OOE3" s="75"/>
      <c r="OOF3" s="75"/>
      <c r="OOG3" s="75"/>
      <c r="OOH3" s="75"/>
      <c r="OOI3" s="75"/>
      <c r="OOJ3" s="75"/>
      <c r="OOK3" s="75"/>
      <c r="OOL3" s="75"/>
      <c r="OOM3" s="75"/>
      <c r="OON3" s="75"/>
      <c r="OOO3" s="75"/>
      <c r="OOP3" s="75"/>
      <c r="OOQ3" s="75"/>
      <c r="OOR3" s="75"/>
      <c r="OOS3" s="75"/>
      <c r="OOT3" s="75"/>
      <c r="OOU3" s="75"/>
      <c r="OOV3" s="75"/>
      <c r="OOW3" s="75"/>
      <c r="OOX3" s="75"/>
      <c r="OOY3" s="75"/>
      <c r="OOZ3" s="75"/>
      <c r="OPA3" s="75"/>
      <c r="OPB3" s="75"/>
      <c r="OPC3" s="75"/>
      <c r="OPD3" s="75"/>
      <c r="OPE3" s="75"/>
      <c r="OPF3" s="75"/>
      <c r="OPG3" s="75"/>
      <c r="OPH3" s="75"/>
      <c r="OPI3" s="75"/>
      <c r="OPJ3" s="75"/>
      <c r="OPK3" s="75"/>
      <c r="OPL3" s="75"/>
      <c r="OPM3" s="75"/>
      <c r="OPN3" s="75"/>
      <c r="OPO3" s="75"/>
      <c r="OPP3" s="75"/>
      <c r="OPQ3" s="75"/>
      <c r="OPR3" s="75"/>
      <c r="OPS3" s="75"/>
      <c r="OPT3" s="75"/>
      <c r="OPU3" s="75"/>
      <c r="OPV3" s="75"/>
      <c r="OPW3" s="75"/>
      <c r="OPX3" s="75"/>
      <c r="OPY3" s="75"/>
      <c r="OPZ3" s="75"/>
      <c r="OQA3" s="75"/>
      <c r="OQB3" s="75"/>
      <c r="OQC3" s="75"/>
      <c r="OQD3" s="75"/>
      <c r="OQE3" s="75"/>
      <c r="OQF3" s="75"/>
      <c r="OQG3" s="75"/>
      <c r="OQH3" s="75"/>
      <c r="OQI3" s="75"/>
      <c r="OQJ3" s="75"/>
      <c r="OQK3" s="75"/>
      <c r="OQL3" s="75"/>
      <c r="OQM3" s="75"/>
      <c r="OQN3" s="75"/>
      <c r="OQO3" s="75"/>
      <c r="OQP3" s="75"/>
      <c r="OQQ3" s="75"/>
      <c r="OQR3" s="75"/>
      <c r="OQS3" s="75"/>
      <c r="OQT3" s="75"/>
      <c r="OQU3" s="75"/>
      <c r="OQV3" s="75"/>
      <c r="OQW3" s="75"/>
      <c r="OQX3" s="75"/>
      <c r="OQY3" s="75"/>
      <c r="OQZ3" s="75"/>
      <c r="ORA3" s="75"/>
      <c r="ORB3" s="75"/>
      <c r="ORC3" s="75"/>
      <c r="ORD3" s="75"/>
      <c r="ORE3" s="75"/>
      <c r="ORF3" s="75"/>
      <c r="ORG3" s="75"/>
      <c r="ORH3" s="75"/>
      <c r="ORI3" s="75"/>
      <c r="ORJ3" s="75"/>
      <c r="ORK3" s="75"/>
      <c r="ORL3" s="75"/>
      <c r="ORM3" s="75"/>
      <c r="ORN3" s="75"/>
      <c r="ORO3" s="75"/>
      <c r="ORP3" s="75"/>
      <c r="ORQ3" s="75"/>
      <c r="ORR3" s="75"/>
      <c r="ORS3" s="75"/>
      <c r="ORT3" s="75"/>
      <c r="ORU3" s="75"/>
      <c r="ORV3" s="75"/>
      <c r="ORW3" s="75"/>
      <c r="ORX3" s="75"/>
      <c r="ORY3" s="75"/>
      <c r="ORZ3" s="75"/>
      <c r="OSA3" s="75"/>
      <c r="OSB3" s="75"/>
      <c r="OSC3" s="75"/>
      <c r="OSD3" s="75"/>
      <c r="OSE3" s="75"/>
      <c r="OSF3" s="75"/>
      <c r="OSG3" s="75"/>
      <c r="OSH3" s="75"/>
      <c r="OSI3" s="75"/>
      <c r="OSJ3" s="75"/>
      <c r="OSK3" s="75"/>
      <c r="OSL3" s="75"/>
      <c r="OSM3" s="75"/>
      <c r="OSN3" s="75"/>
      <c r="OSO3" s="75"/>
      <c r="OSP3" s="75"/>
      <c r="OSQ3" s="75"/>
      <c r="OSR3" s="75"/>
      <c r="OSS3" s="75"/>
      <c r="OST3" s="75"/>
      <c r="OSU3" s="75"/>
      <c r="OSV3" s="75"/>
      <c r="OSW3" s="75"/>
      <c r="OSX3" s="75"/>
      <c r="OSY3" s="75"/>
      <c r="OSZ3" s="75"/>
      <c r="OTA3" s="75"/>
      <c r="OTB3" s="75"/>
      <c r="OTC3" s="75"/>
      <c r="OTD3" s="75"/>
      <c r="OTE3" s="75"/>
      <c r="OTF3" s="75"/>
      <c r="OTG3" s="75"/>
      <c r="OTH3" s="75"/>
      <c r="OTI3" s="75"/>
      <c r="OTJ3" s="75"/>
      <c r="OTK3" s="75"/>
      <c r="OTL3" s="75"/>
      <c r="OTM3" s="75"/>
      <c r="OTN3" s="75"/>
      <c r="OTO3" s="75"/>
      <c r="OTP3" s="75"/>
      <c r="OTQ3" s="75"/>
      <c r="OTR3" s="75"/>
      <c r="OTS3" s="75"/>
      <c r="OTT3" s="75"/>
      <c r="OTU3" s="75"/>
      <c r="OTV3" s="75"/>
      <c r="OTW3" s="75"/>
      <c r="OTX3" s="75"/>
      <c r="OTY3" s="75"/>
      <c r="OTZ3" s="75"/>
      <c r="OUA3" s="75"/>
      <c r="OUB3" s="75"/>
      <c r="OUC3" s="75"/>
      <c r="OUD3" s="75"/>
      <c r="OUE3" s="75"/>
      <c r="OUF3" s="75"/>
      <c r="OUG3" s="75"/>
      <c r="OUH3" s="75"/>
      <c r="OUI3" s="75"/>
      <c r="OUJ3" s="75"/>
      <c r="OUK3" s="75"/>
      <c r="OUL3" s="75"/>
      <c r="OUM3" s="75"/>
      <c r="OUN3" s="75"/>
      <c r="OUO3" s="75"/>
      <c r="OUP3" s="75"/>
      <c r="OUQ3" s="75"/>
      <c r="OUR3" s="75"/>
      <c r="OUS3" s="75"/>
      <c r="OUT3" s="75"/>
      <c r="OUU3" s="75"/>
      <c r="OUV3" s="75"/>
      <c r="OUW3" s="75"/>
      <c r="OUX3" s="75"/>
      <c r="OUY3" s="75"/>
      <c r="OUZ3" s="75"/>
      <c r="OVA3" s="75"/>
      <c r="OVB3" s="75"/>
      <c r="OVC3" s="75"/>
      <c r="OVD3" s="75"/>
      <c r="OVE3" s="75"/>
      <c r="OVF3" s="75"/>
      <c r="OVG3" s="75"/>
      <c r="OVH3" s="75"/>
      <c r="OVI3" s="75"/>
      <c r="OVJ3" s="75"/>
      <c r="OVK3" s="75"/>
      <c r="OVL3" s="75"/>
      <c r="OVM3" s="75"/>
      <c r="OVN3" s="75"/>
      <c r="OVO3" s="75"/>
      <c r="OVP3" s="75"/>
      <c r="OVQ3" s="75"/>
      <c r="OVR3" s="75"/>
      <c r="OVS3" s="75"/>
      <c r="OVT3" s="75"/>
      <c r="OVU3" s="75"/>
      <c r="OVV3" s="75"/>
      <c r="OVW3" s="75"/>
      <c r="OVX3" s="75"/>
      <c r="OVY3" s="75"/>
      <c r="OVZ3" s="75"/>
      <c r="OWA3" s="75"/>
      <c r="OWB3" s="75"/>
      <c r="OWC3" s="75"/>
      <c r="OWD3" s="75"/>
      <c r="OWE3" s="75"/>
      <c r="OWF3" s="75"/>
      <c r="OWG3" s="75"/>
      <c r="OWH3" s="75"/>
      <c r="OWI3" s="75"/>
      <c r="OWJ3" s="75"/>
      <c r="OWK3" s="75"/>
      <c r="OWL3" s="75"/>
      <c r="OWM3" s="75"/>
      <c r="OWN3" s="75"/>
      <c r="OWO3" s="75"/>
      <c r="OWP3" s="75"/>
      <c r="OWQ3" s="75"/>
      <c r="OWR3" s="75"/>
      <c r="OWS3" s="75"/>
      <c r="OWT3" s="75"/>
      <c r="OWU3" s="75"/>
      <c r="OWV3" s="75"/>
      <c r="OWW3" s="75"/>
      <c r="OWX3" s="75"/>
      <c r="OWY3" s="75"/>
      <c r="OWZ3" s="75"/>
      <c r="OXA3" s="75"/>
      <c r="OXB3" s="75"/>
      <c r="OXC3" s="75"/>
      <c r="OXD3" s="75"/>
      <c r="OXE3" s="75"/>
      <c r="OXF3" s="75"/>
      <c r="OXG3" s="75"/>
      <c r="OXH3" s="75"/>
      <c r="OXI3" s="75"/>
      <c r="OXJ3" s="75"/>
      <c r="OXK3" s="75"/>
      <c r="OXL3" s="75"/>
      <c r="OXM3" s="75"/>
      <c r="OXN3" s="75"/>
      <c r="OXO3" s="75"/>
      <c r="OXP3" s="75"/>
      <c r="OXQ3" s="75"/>
      <c r="OXR3" s="75"/>
      <c r="OXS3" s="75"/>
      <c r="OXT3" s="75"/>
      <c r="OXU3" s="75"/>
      <c r="OXV3" s="75"/>
      <c r="OXW3" s="75"/>
      <c r="OXX3" s="75"/>
      <c r="OXY3" s="75"/>
      <c r="OXZ3" s="75"/>
      <c r="OYA3" s="75"/>
      <c r="OYB3" s="75"/>
      <c r="OYC3" s="75"/>
      <c r="OYD3" s="75"/>
      <c r="OYE3" s="75"/>
      <c r="OYF3" s="75"/>
      <c r="OYG3" s="75"/>
      <c r="OYH3" s="75"/>
      <c r="OYI3" s="75"/>
      <c r="OYJ3" s="75"/>
      <c r="OYK3" s="75"/>
      <c r="OYL3" s="75"/>
      <c r="OYM3" s="75"/>
      <c r="OYN3" s="75"/>
      <c r="OYO3" s="75"/>
      <c r="OYP3" s="75"/>
      <c r="OYQ3" s="75"/>
      <c r="OYR3" s="75"/>
      <c r="OYS3" s="75"/>
      <c r="OYT3" s="75"/>
      <c r="OYU3" s="75"/>
      <c r="OYV3" s="75"/>
      <c r="OYW3" s="75"/>
      <c r="OYX3" s="75"/>
      <c r="OYY3" s="75"/>
      <c r="OYZ3" s="75"/>
      <c r="OZA3" s="75"/>
      <c r="OZB3" s="75"/>
      <c r="OZC3" s="75"/>
      <c r="OZD3" s="75"/>
      <c r="OZE3" s="75"/>
      <c r="OZF3" s="75"/>
      <c r="OZG3" s="75"/>
      <c r="OZH3" s="75"/>
      <c r="OZI3" s="75"/>
      <c r="OZJ3" s="75"/>
      <c r="OZK3" s="75"/>
      <c r="OZL3" s="75"/>
      <c r="OZM3" s="75"/>
      <c r="OZN3" s="75"/>
      <c r="OZO3" s="75"/>
      <c r="OZP3" s="75"/>
      <c r="OZQ3" s="75"/>
      <c r="OZR3" s="75"/>
      <c r="OZS3" s="75"/>
      <c r="OZT3" s="75"/>
      <c r="OZU3" s="75"/>
      <c r="OZV3" s="75"/>
      <c r="OZW3" s="75"/>
      <c r="OZX3" s="75"/>
      <c r="OZY3" s="75"/>
      <c r="OZZ3" s="75"/>
      <c r="PAA3" s="75"/>
      <c r="PAB3" s="75"/>
      <c r="PAC3" s="75"/>
      <c r="PAD3" s="75"/>
      <c r="PAE3" s="75"/>
      <c r="PAF3" s="75"/>
      <c r="PAG3" s="75"/>
      <c r="PAH3" s="75"/>
      <c r="PAI3" s="75"/>
      <c r="PAJ3" s="75"/>
      <c r="PAK3" s="75"/>
      <c r="PAL3" s="75"/>
      <c r="PAM3" s="75"/>
      <c r="PAN3" s="75"/>
      <c r="PAO3" s="75"/>
      <c r="PAP3" s="75"/>
      <c r="PAQ3" s="75"/>
      <c r="PAR3" s="75"/>
      <c r="PAS3" s="75"/>
      <c r="PAT3" s="75"/>
      <c r="PAU3" s="75"/>
      <c r="PAV3" s="75"/>
      <c r="PAW3" s="75"/>
      <c r="PAX3" s="75"/>
      <c r="PAY3" s="75"/>
      <c r="PAZ3" s="75"/>
      <c r="PBA3" s="75"/>
      <c r="PBB3" s="75"/>
      <c r="PBC3" s="75"/>
      <c r="PBD3" s="75"/>
      <c r="PBE3" s="75"/>
      <c r="PBF3" s="75"/>
      <c r="PBG3" s="75"/>
      <c r="PBH3" s="75"/>
      <c r="PBI3" s="75"/>
      <c r="PBJ3" s="75"/>
      <c r="PBK3" s="75"/>
      <c r="PBL3" s="75"/>
      <c r="PBM3" s="75"/>
      <c r="PBN3" s="75"/>
      <c r="PBO3" s="75"/>
      <c r="PBP3" s="75"/>
      <c r="PBQ3" s="75"/>
      <c r="PBR3" s="75"/>
      <c r="PBS3" s="75"/>
      <c r="PBT3" s="75"/>
      <c r="PBU3" s="75"/>
      <c r="PBV3" s="75"/>
      <c r="PBW3" s="75"/>
      <c r="PBX3" s="75"/>
      <c r="PBY3" s="75"/>
      <c r="PBZ3" s="75"/>
      <c r="PCA3" s="75"/>
      <c r="PCB3" s="75"/>
      <c r="PCC3" s="75"/>
      <c r="PCD3" s="75"/>
      <c r="PCE3" s="75"/>
      <c r="PCF3" s="75"/>
      <c r="PCG3" s="75"/>
      <c r="PCH3" s="75"/>
      <c r="PCI3" s="75"/>
      <c r="PCJ3" s="75"/>
      <c r="PCK3" s="75"/>
      <c r="PCL3" s="75"/>
      <c r="PCM3" s="75"/>
      <c r="PCN3" s="75"/>
      <c r="PCO3" s="75"/>
      <c r="PCP3" s="75"/>
      <c r="PCQ3" s="75"/>
      <c r="PCR3" s="75"/>
      <c r="PCS3" s="75"/>
      <c r="PCT3" s="75"/>
      <c r="PCU3" s="75"/>
      <c r="PCV3" s="75"/>
      <c r="PCW3" s="75"/>
      <c r="PCX3" s="75"/>
      <c r="PCY3" s="75"/>
      <c r="PCZ3" s="75"/>
      <c r="PDA3" s="75"/>
      <c r="PDB3" s="75"/>
      <c r="PDC3" s="75"/>
      <c r="PDD3" s="75"/>
      <c r="PDE3" s="75"/>
      <c r="PDF3" s="75"/>
      <c r="PDG3" s="75"/>
      <c r="PDH3" s="75"/>
      <c r="PDI3" s="75"/>
      <c r="PDJ3" s="75"/>
      <c r="PDK3" s="75"/>
      <c r="PDL3" s="75"/>
      <c r="PDM3" s="75"/>
      <c r="PDN3" s="75"/>
      <c r="PDO3" s="75"/>
      <c r="PDP3" s="75"/>
      <c r="PDQ3" s="75"/>
      <c r="PDR3" s="75"/>
      <c r="PDS3" s="75"/>
      <c r="PDT3" s="75"/>
      <c r="PDU3" s="75"/>
      <c r="PDV3" s="75"/>
      <c r="PDW3" s="75"/>
      <c r="PDX3" s="75"/>
      <c r="PDY3" s="75"/>
      <c r="PDZ3" s="75"/>
      <c r="PEA3" s="75"/>
      <c r="PEB3" s="75"/>
      <c r="PEC3" s="75"/>
      <c r="PED3" s="75"/>
      <c r="PEE3" s="75"/>
      <c r="PEF3" s="75"/>
      <c r="PEG3" s="75"/>
      <c r="PEH3" s="75"/>
      <c r="PEI3" s="75"/>
      <c r="PEJ3" s="75"/>
      <c r="PEK3" s="75"/>
      <c r="PEL3" s="75"/>
      <c r="PEM3" s="75"/>
      <c r="PEN3" s="75"/>
      <c r="PEO3" s="75"/>
      <c r="PEP3" s="75"/>
      <c r="PEQ3" s="75"/>
      <c r="PER3" s="75"/>
      <c r="PES3" s="75"/>
      <c r="PET3" s="75"/>
      <c r="PEU3" s="75"/>
      <c r="PEV3" s="75"/>
      <c r="PEW3" s="75"/>
      <c r="PEX3" s="75"/>
      <c r="PEY3" s="75"/>
      <c r="PEZ3" s="75"/>
      <c r="PFA3" s="75"/>
      <c r="PFB3" s="75"/>
      <c r="PFC3" s="75"/>
      <c r="PFD3" s="75"/>
      <c r="PFE3" s="75"/>
      <c r="PFF3" s="75"/>
      <c r="PFG3" s="75"/>
      <c r="PFH3" s="75"/>
      <c r="PFI3" s="75"/>
      <c r="PFJ3" s="75"/>
      <c r="PFK3" s="75"/>
      <c r="PFL3" s="75"/>
      <c r="PFM3" s="75"/>
      <c r="PFN3" s="75"/>
      <c r="PFO3" s="75"/>
      <c r="PFP3" s="75"/>
      <c r="PFQ3" s="75"/>
      <c r="PFR3" s="75"/>
      <c r="PFS3" s="75"/>
      <c r="PFT3" s="75"/>
      <c r="PFU3" s="75"/>
      <c r="PFV3" s="75"/>
      <c r="PFW3" s="75"/>
      <c r="PFX3" s="75"/>
      <c r="PFY3" s="75"/>
      <c r="PFZ3" s="75"/>
      <c r="PGA3" s="75"/>
      <c r="PGB3" s="75"/>
      <c r="PGC3" s="75"/>
      <c r="PGD3" s="75"/>
      <c r="PGE3" s="75"/>
      <c r="PGF3" s="75"/>
      <c r="PGG3" s="75"/>
      <c r="PGH3" s="75"/>
      <c r="PGI3" s="75"/>
      <c r="PGJ3" s="75"/>
      <c r="PGK3" s="75"/>
      <c r="PGL3" s="75"/>
      <c r="PGM3" s="75"/>
      <c r="PGN3" s="75"/>
      <c r="PGO3" s="75"/>
      <c r="PGP3" s="75"/>
      <c r="PGQ3" s="75"/>
      <c r="PGR3" s="75"/>
      <c r="PGS3" s="75"/>
      <c r="PGT3" s="75"/>
      <c r="PGU3" s="75"/>
      <c r="PGV3" s="75"/>
      <c r="PGW3" s="75"/>
      <c r="PGX3" s="75"/>
      <c r="PGY3" s="75"/>
      <c r="PGZ3" s="75"/>
      <c r="PHA3" s="75"/>
      <c r="PHB3" s="75"/>
      <c r="PHC3" s="75"/>
      <c r="PHD3" s="75"/>
      <c r="PHE3" s="75"/>
      <c r="PHF3" s="75"/>
      <c r="PHG3" s="75"/>
      <c r="PHH3" s="75"/>
      <c r="PHI3" s="75"/>
      <c r="PHJ3" s="75"/>
      <c r="PHK3" s="75"/>
      <c r="PHL3" s="75"/>
      <c r="PHM3" s="75"/>
      <c r="PHN3" s="75"/>
      <c r="PHO3" s="75"/>
      <c r="PHP3" s="75"/>
      <c r="PHQ3" s="75"/>
      <c r="PHR3" s="75"/>
      <c r="PHS3" s="75"/>
      <c r="PHT3" s="75"/>
      <c r="PHU3" s="75"/>
      <c r="PHV3" s="75"/>
      <c r="PHW3" s="75"/>
      <c r="PHX3" s="75"/>
      <c r="PHY3" s="75"/>
      <c r="PHZ3" s="75"/>
      <c r="PIA3" s="75"/>
      <c r="PIB3" s="75"/>
      <c r="PIC3" s="75"/>
      <c r="PID3" s="75"/>
      <c r="PIE3" s="75"/>
      <c r="PIF3" s="75"/>
      <c r="PIG3" s="75"/>
      <c r="PIH3" s="75"/>
      <c r="PII3" s="75"/>
      <c r="PIJ3" s="75"/>
      <c r="PIK3" s="75"/>
      <c r="PIL3" s="75"/>
      <c r="PIM3" s="75"/>
      <c r="PIN3" s="75"/>
      <c r="PIO3" s="75"/>
      <c r="PIP3" s="75"/>
      <c r="PIQ3" s="75"/>
      <c r="PIR3" s="75"/>
      <c r="PIS3" s="75"/>
      <c r="PIT3" s="75"/>
      <c r="PIU3" s="75"/>
      <c r="PIV3" s="75"/>
      <c r="PIW3" s="75"/>
      <c r="PIX3" s="75"/>
      <c r="PIY3" s="75"/>
      <c r="PIZ3" s="75"/>
      <c r="PJA3" s="75"/>
      <c r="PJB3" s="75"/>
      <c r="PJC3" s="75"/>
      <c r="PJD3" s="75"/>
      <c r="PJE3" s="75"/>
      <c r="PJF3" s="75"/>
      <c r="PJG3" s="75"/>
      <c r="PJH3" s="75"/>
      <c r="PJI3" s="75"/>
      <c r="PJJ3" s="75"/>
      <c r="PJK3" s="75"/>
      <c r="PJL3" s="75"/>
      <c r="PJM3" s="75"/>
      <c r="PJN3" s="75"/>
      <c r="PJO3" s="75"/>
      <c r="PJP3" s="75"/>
      <c r="PJQ3" s="75"/>
      <c r="PJR3" s="75"/>
      <c r="PJS3" s="75"/>
      <c r="PJT3" s="75"/>
      <c r="PJU3" s="75"/>
      <c r="PJV3" s="75"/>
      <c r="PJW3" s="75"/>
      <c r="PJX3" s="75"/>
      <c r="PJY3" s="75"/>
      <c r="PJZ3" s="75"/>
      <c r="PKA3" s="75"/>
      <c r="PKB3" s="75"/>
      <c r="PKC3" s="75"/>
      <c r="PKD3" s="75"/>
      <c r="PKE3" s="75"/>
      <c r="PKF3" s="75"/>
      <c r="PKG3" s="75"/>
      <c r="PKH3" s="75"/>
      <c r="PKI3" s="75"/>
      <c r="PKJ3" s="75"/>
      <c r="PKK3" s="75"/>
      <c r="PKL3" s="75"/>
      <c r="PKM3" s="75"/>
      <c r="PKN3" s="75"/>
      <c r="PKO3" s="75"/>
      <c r="PKP3" s="75"/>
      <c r="PKQ3" s="75"/>
      <c r="PKR3" s="75"/>
      <c r="PKS3" s="75"/>
      <c r="PKT3" s="75"/>
      <c r="PKU3" s="75"/>
      <c r="PKV3" s="75"/>
      <c r="PKW3" s="75"/>
      <c r="PKX3" s="75"/>
      <c r="PKY3" s="75"/>
      <c r="PKZ3" s="75"/>
      <c r="PLA3" s="75"/>
      <c r="PLB3" s="75"/>
      <c r="PLC3" s="75"/>
      <c r="PLD3" s="75"/>
      <c r="PLE3" s="75"/>
      <c r="PLF3" s="75"/>
      <c r="PLG3" s="75"/>
      <c r="PLH3" s="75"/>
      <c r="PLI3" s="75"/>
      <c r="PLJ3" s="75"/>
      <c r="PLK3" s="75"/>
      <c r="PLL3" s="75"/>
      <c r="PLM3" s="75"/>
      <c r="PLN3" s="75"/>
      <c r="PLO3" s="75"/>
      <c r="PLP3" s="75"/>
      <c r="PLQ3" s="75"/>
      <c r="PLR3" s="75"/>
      <c r="PLS3" s="75"/>
      <c r="PLT3" s="75"/>
      <c r="PLU3" s="75"/>
      <c r="PLV3" s="75"/>
      <c r="PLW3" s="75"/>
      <c r="PLX3" s="75"/>
      <c r="PLY3" s="75"/>
      <c r="PLZ3" s="75"/>
      <c r="PMA3" s="75"/>
      <c r="PMB3" s="75"/>
      <c r="PMC3" s="75"/>
      <c r="PMD3" s="75"/>
      <c r="PME3" s="75"/>
      <c r="PMF3" s="75"/>
      <c r="PMG3" s="75"/>
      <c r="PMH3" s="75"/>
      <c r="PMI3" s="75"/>
      <c r="PMJ3" s="75"/>
      <c r="PMK3" s="75"/>
      <c r="PML3" s="75"/>
      <c r="PMM3" s="75"/>
      <c r="PMN3" s="75"/>
      <c r="PMO3" s="75"/>
      <c r="PMP3" s="75"/>
      <c r="PMQ3" s="75"/>
      <c r="PMR3" s="75"/>
      <c r="PMS3" s="75"/>
      <c r="PMT3" s="75"/>
      <c r="PMU3" s="75"/>
      <c r="PMV3" s="75"/>
      <c r="PMW3" s="75"/>
      <c r="PMX3" s="75"/>
      <c r="PMY3" s="75"/>
      <c r="PMZ3" s="75"/>
      <c r="PNA3" s="75"/>
      <c r="PNB3" s="75"/>
      <c r="PNC3" s="75"/>
      <c r="PND3" s="75"/>
      <c r="PNE3" s="75"/>
      <c r="PNF3" s="75"/>
      <c r="PNG3" s="75"/>
      <c r="PNH3" s="75"/>
      <c r="PNI3" s="75"/>
      <c r="PNJ3" s="75"/>
      <c r="PNK3" s="75"/>
      <c r="PNL3" s="75"/>
      <c r="PNM3" s="75"/>
      <c r="PNN3" s="75"/>
      <c r="PNO3" s="75"/>
      <c r="PNP3" s="75"/>
      <c r="PNQ3" s="75"/>
      <c r="PNR3" s="75"/>
      <c r="PNS3" s="75"/>
      <c r="PNT3" s="75"/>
      <c r="PNU3" s="75"/>
      <c r="PNV3" s="75"/>
      <c r="PNW3" s="75"/>
      <c r="PNX3" s="75"/>
      <c r="PNY3" s="75"/>
      <c r="PNZ3" s="75"/>
      <c r="POA3" s="75"/>
      <c r="POB3" s="75"/>
      <c r="POC3" s="75"/>
      <c r="POD3" s="75"/>
      <c r="POE3" s="75"/>
      <c r="POF3" s="75"/>
      <c r="POG3" s="75"/>
      <c r="POH3" s="75"/>
      <c r="POI3" s="75"/>
      <c r="POJ3" s="75"/>
      <c r="POK3" s="75"/>
      <c r="POL3" s="75"/>
      <c r="POM3" s="75"/>
      <c r="PON3" s="75"/>
      <c r="POO3" s="75"/>
      <c r="POP3" s="75"/>
      <c r="POQ3" s="75"/>
      <c r="POR3" s="75"/>
      <c r="POS3" s="75"/>
      <c r="POT3" s="75"/>
      <c r="POU3" s="75"/>
      <c r="POV3" s="75"/>
      <c r="POW3" s="75"/>
      <c r="POX3" s="75"/>
      <c r="POY3" s="75"/>
      <c r="POZ3" s="75"/>
      <c r="PPA3" s="75"/>
      <c r="PPB3" s="75"/>
      <c r="PPC3" s="75"/>
      <c r="PPD3" s="75"/>
      <c r="PPE3" s="75"/>
      <c r="PPF3" s="75"/>
      <c r="PPG3" s="75"/>
      <c r="PPH3" s="75"/>
      <c r="PPI3" s="75"/>
      <c r="PPJ3" s="75"/>
      <c r="PPK3" s="75"/>
      <c r="PPL3" s="75"/>
      <c r="PPM3" s="75"/>
      <c r="PPN3" s="75"/>
      <c r="PPO3" s="75"/>
      <c r="PPP3" s="75"/>
      <c r="PPQ3" s="75"/>
      <c r="PPR3" s="75"/>
      <c r="PPS3" s="75"/>
      <c r="PPT3" s="75"/>
      <c r="PPU3" s="75"/>
      <c r="PPV3" s="75"/>
      <c r="PPW3" s="75"/>
      <c r="PPX3" s="75"/>
      <c r="PPY3" s="75"/>
      <c r="PPZ3" s="75"/>
      <c r="PQA3" s="75"/>
      <c r="PQB3" s="75"/>
      <c r="PQC3" s="75"/>
      <c r="PQD3" s="75"/>
      <c r="PQE3" s="75"/>
      <c r="PQF3" s="75"/>
      <c r="PQG3" s="75"/>
      <c r="PQH3" s="75"/>
      <c r="PQI3" s="75"/>
      <c r="PQJ3" s="75"/>
      <c r="PQK3" s="75"/>
      <c r="PQL3" s="75"/>
      <c r="PQM3" s="75"/>
      <c r="PQN3" s="75"/>
      <c r="PQO3" s="75"/>
      <c r="PQP3" s="75"/>
      <c r="PQQ3" s="75"/>
      <c r="PQR3" s="75"/>
      <c r="PQS3" s="75"/>
      <c r="PQT3" s="75"/>
      <c r="PQU3" s="75"/>
      <c r="PQV3" s="75"/>
      <c r="PQW3" s="75"/>
      <c r="PQX3" s="75"/>
      <c r="PQY3" s="75"/>
      <c r="PQZ3" s="75"/>
      <c r="PRA3" s="75"/>
      <c r="PRB3" s="75"/>
      <c r="PRC3" s="75"/>
      <c r="PRD3" s="75"/>
      <c r="PRE3" s="75"/>
      <c r="PRF3" s="75"/>
      <c r="PRG3" s="75"/>
      <c r="PRH3" s="75"/>
      <c r="PRI3" s="75"/>
      <c r="PRJ3" s="75"/>
      <c r="PRK3" s="75"/>
      <c r="PRL3" s="75"/>
      <c r="PRM3" s="75"/>
      <c r="PRN3" s="75"/>
      <c r="PRO3" s="75"/>
      <c r="PRP3" s="75"/>
      <c r="PRQ3" s="75"/>
      <c r="PRR3" s="75"/>
      <c r="PRS3" s="75"/>
      <c r="PRT3" s="75"/>
      <c r="PRU3" s="75"/>
      <c r="PRV3" s="75"/>
      <c r="PRW3" s="75"/>
      <c r="PRX3" s="75"/>
      <c r="PRY3" s="75"/>
      <c r="PRZ3" s="75"/>
      <c r="PSA3" s="75"/>
      <c r="PSB3" s="75"/>
      <c r="PSC3" s="75"/>
      <c r="PSD3" s="75"/>
      <c r="PSE3" s="75"/>
      <c r="PSF3" s="75"/>
      <c r="PSG3" s="75"/>
      <c r="PSH3" s="75"/>
      <c r="PSI3" s="75"/>
      <c r="PSJ3" s="75"/>
      <c r="PSK3" s="75"/>
      <c r="PSL3" s="75"/>
      <c r="PSM3" s="75"/>
      <c r="PSN3" s="75"/>
      <c r="PSO3" s="75"/>
      <c r="PSP3" s="75"/>
      <c r="PSQ3" s="75"/>
      <c r="PSR3" s="75"/>
      <c r="PSS3" s="75"/>
      <c r="PST3" s="75"/>
      <c r="PSU3" s="75"/>
      <c r="PSV3" s="75"/>
      <c r="PSW3" s="75"/>
      <c r="PSX3" s="75"/>
      <c r="PSY3" s="75"/>
      <c r="PSZ3" s="75"/>
      <c r="PTA3" s="75"/>
      <c r="PTB3" s="75"/>
      <c r="PTC3" s="75"/>
      <c r="PTD3" s="75"/>
      <c r="PTE3" s="75"/>
      <c r="PTF3" s="75"/>
      <c r="PTG3" s="75"/>
      <c r="PTH3" s="75"/>
      <c r="PTI3" s="75"/>
      <c r="PTJ3" s="75"/>
      <c r="PTK3" s="75"/>
      <c r="PTL3" s="75"/>
      <c r="PTM3" s="75"/>
      <c r="PTN3" s="75"/>
      <c r="PTO3" s="75"/>
      <c r="PTP3" s="75"/>
      <c r="PTQ3" s="75"/>
      <c r="PTR3" s="75"/>
      <c r="PTS3" s="75"/>
      <c r="PTT3" s="75"/>
      <c r="PTU3" s="75"/>
      <c r="PTV3" s="75"/>
      <c r="PTW3" s="75"/>
      <c r="PTX3" s="75"/>
      <c r="PTY3" s="75"/>
      <c r="PTZ3" s="75"/>
      <c r="PUA3" s="75"/>
      <c r="PUB3" s="75"/>
      <c r="PUC3" s="75"/>
      <c r="PUD3" s="75"/>
      <c r="PUE3" s="75"/>
      <c r="PUF3" s="75"/>
      <c r="PUG3" s="75"/>
      <c r="PUH3" s="75"/>
      <c r="PUI3" s="75"/>
      <c r="PUJ3" s="75"/>
      <c r="PUK3" s="75"/>
      <c r="PUL3" s="75"/>
      <c r="PUM3" s="75"/>
      <c r="PUN3" s="75"/>
      <c r="PUO3" s="75"/>
      <c r="PUP3" s="75"/>
      <c r="PUQ3" s="75"/>
      <c r="PUR3" s="75"/>
      <c r="PUS3" s="75"/>
      <c r="PUT3" s="75"/>
      <c r="PUU3" s="75"/>
      <c r="PUV3" s="75"/>
      <c r="PUW3" s="75"/>
      <c r="PUX3" s="75"/>
      <c r="PUY3" s="75"/>
      <c r="PUZ3" s="75"/>
      <c r="PVA3" s="75"/>
      <c r="PVB3" s="75"/>
      <c r="PVC3" s="75"/>
      <c r="PVD3" s="75"/>
      <c r="PVE3" s="75"/>
      <c r="PVF3" s="75"/>
      <c r="PVG3" s="75"/>
      <c r="PVH3" s="75"/>
      <c r="PVI3" s="75"/>
      <c r="PVJ3" s="75"/>
      <c r="PVK3" s="75"/>
      <c r="PVL3" s="75"/>
      <c r="PVM3" s="75"/>
      <c r="PVN3" s="75"/>
      <c r="PVO3" s="75"/>
      <c r="PVP3" s="75"/>
      <c r="PVQ3" s="75"/>
      <c r="PVR3" s="75"/>
      <c r="PVS3" s="75"/>
      <c r="PVT3" s="75"/>
      <c r="PVU3" s="75"/>
      <c r="PVV3" s="75"/>
      <c r="PVW3" s="75"/>
      <c r="PVX3" s="75"/>
      <c r="PVY3" s="75"/>
      <c r="PVZ3" s="75"/>
      <c r="PWA3" s="75"/>
      <c r="PWB3" s="75"/>
      <c r="PWC3" s="75"/>
      <c r="PWD3" s="75"/>
      <c r="PWE3" s="75"/>
      <c r="PWF3" s="75"/>
      <c r="PWG3" s="75"/>
      <c r="PWH3" s="75"/>
      <c r="PWI3" s="75"/>
      <c r="PWJ3" s="75"/>
      <c r="PWK3" s="75"/>
      <c r="PWL3" s="75"/>
      <c r="PWM3" s="75"/>
      <c r="PWN3" s="75"/>
      <c r="PWO3" s="75"/>
      <c r="PWP3" s="75"/>
      <c r="PWQ3" s="75"/>
      <c r="PWR3" s="75"/>
      <c r="PWS3" s="75"/>
      <c r="PWT3" s="75"/>
      <c r="PWU3" s="75"/>
      <c r="PWV3" s="75"/>
      <c r="PWW3" s="75"/>
      <c r="PWX3" s="75"/>
      <c r="PWY3" s="75"/>
      <c r="PWZ3" s="75"/>
      <c r="PXA3" s="75"/>
      <c r="PXB3" s="75"/>
      <c r="PXC3" s="75"/>
      <c r="PXD3" s="75"/>
      <c r="PXE3" s="75"/>
      <c r="PXF3" s="75"/>
      <c r="PXG3" s="75"/>
      <c r="PXH3" s="75"/>
      <c r="PXI3" s="75"/>
      <c r="PXJ3" s="75"/>
      <c r="PXK3" s="75"/>
      <c r="PXL3" s="75"/>
      <c r="PXM3" s="75"/>
      <c r="PXN3" s="75"/>
      <c r="PXO3" s="75"/>
      <c r="PXP3" s="75"/>
      <c r="PXQ3" s="75"/>
      <c r="PXR3" s="75"/>
      <c r="PXS3" s="75"/>
      <c r="PXT3" s="75"/>
      <c r="PXU3" s="75"/>
      <c r="PXV3" s="75"/>
      <c r="PXW3" s="75"/>
      <c r="PXX3" s="75"/>
      <c r="PXY3" s="75"/>
      <c r="PXZ3" s="75"/>
      <c r="PYA3" s="75"/>
      <c r="PYB3" s="75"/>
      <c r="PYC3" s="75"/>
      <c r="PYD3" s="75"/>
      <c r="PYE3" s="75"/>
      <c r="PYF3" s="75"/>
      <c r="PYG3" s="75"/>
      <c r="PYH3" s="75"/>
      <c r="PYI3" s="75"/>
      <c r="PYJ3" s="75"/>
      <c r="PYK3" s="75"/>
      <c r="PYL3" s="75"/>
      <c r="PYM3" s="75"/>
      <c r="PYN3" s="75"/>
      <c r="PYO3" s="75"/>
      <c r="PYP3" s="75"/>
      <c r="PYQ3" s="75"/>
      <c r="PYR3" s="75"/>
      <c r="PYS3" s="75"/>
      <c r="PYT3" s="75"/>
      <c r="PYU3" s="75"/>
      <c r="PYV3" s="75"/>
      <c r="PYW3" s="75"/>
      <c r="PYX3" s="75"/>
      <c r="PYY3" s="75"/>
      <c r="PYZ3" s="75"/>
      <c r="PZA3" s="75"/>
      <c r="PZB3" s="75"/>
      <c r="PZC3" s="75"/>
      <c r="PZD3" s="75"/>
      <c r="PZE3" s="75"/>
      <c r="PZF3" s="75"/>
      <c r="PZG3" s="75"/>
      <c r="PZH3" s="75"/>
      <c r="PZI3" s="75"/>
      <c r="PZJ3" s="75"/>
      <c r="PZK3" s="75"/>
      <c r="PZL3" s="75"/>
      <c r="PZM3" s="75"/>
      <c r="PZN3" s="75"/>
      <c r="PZO3" s="75"/>
      <c r="PZP3" s="75"/>
      <c r="PZQ3" s="75"/>
      <c r="PZR3" s="75"/>
      <c r="PZS3" s="75"/>
      <c r="PZT3" s="75"/>
      <c r="PZU3" s="75"/>
      <c r="PZV3" s="75"/>
      <c r="PZW3" s="75"/>
      <c r="PZX3" s="75"/>
      <c r="PZY3" s="75"/>
      <c r="PZZ3" s="75"/>
      <c r="QAA3" s="75"/>
      <c r="QAB3" s="75"/>
      <c r="QAC3" s="75"/>
      <c r="QAD3" s="75"/>
      <c r="QAE3" s="75"/>
      <c r="QAF3" s="75"/>
      <c r="QAG3" s="75"/>
      <c r="QAH3" s="75"/>
      <c r="QAI3" s="75"/>
      <c r="QAJ3" s="75"/>
      <c r="QAK3" s="75"/>
      <c r="QAL3" s="75"/>
      <c r="QAM3" s="75"/>
      <c r="QAN3" s="75"/>
      <c r="QAO3" s="75"/>
      <c r="QAP3" s="75"/>
      <c r="QAQ3" s="75"/>
      <c r="QAR3" s="75"/>
      <c r="QAS3" s="75"/>
      <c r="QAT3" s="75"/>
      <c r="QAU3" s="75"/>
      <c r="QAV3" s="75"/>
      <c r="QAW3" s="75"/>
      <c r="QAX3" s="75"/>
      <c r="QAY3" s="75"/>
      <c r="QAZ3" s="75"/>
      <c r="QBA3" s="75"/>
      <c r="QBB3" s="75"/>
      <c r="QBC3" s="75"/>
      <c r="QBD3" s="75"/>
      <c r="QBE3" s="75"/>
      <c r="QBF3" s="75"/>
      <c r="QBG3" s="75"/>
      <c r="QBH3" s="75"/>
      <c r="QBI3" s="75"/>
      <c r="QBJ3" s="75"/>
      <c r="QBK3" s="75"/>
      <c r="QBL3" s="75"/>
      <c r="QBM3" s="75"/>
      <c r="QBN3" s="75"/>
      <c r="QBO3" s="75"/>
      <c r="QBP3" s="75"/>
      <c r="QBQ3" s="75"/>
      <c r="QBR3" s="75"/>
      <c r="QBS3" s="75"/>
      <c r="QBT3" s="75"/>
      <c r="QBU3" s="75"/>
      <c r="QBV3" s="75"/>
      <c r="QBW3" s="75"/>
      <c r="QBX3" s="75"/>
      <c r="QBY3" s="75"/>
      <c r="QBZ3" s="75"/>
      <c r="QCA3" s="75"/>
      <c r="QCB3" s="75"/>
      <c r="QCC3" s="75"/>
      <c r="QCD3" s="75"/>
      <c r="QCE3" s="75"/>
      <c r="QCF3" s="75"/>
      <c r="QCG3" s="75"/>
      <c r="QCH3" s="75"/>
      <c r="QCI3" s="75"/>
      <c r="QCJ3" s="75"/>
      <c r="QCK3" s="75"/>
      <c r="QCL3" s="75"/>
      <c r="QCM3" s="75"/>
      <c r="QCN3" s="75"/>
      <c r="QCO3" s="75"/>
      <c r="QCP3" s="75"/>
      <c r="QCQ3" s="75"/>
      <c r="QCR3" s="75"/>
      <c r="QCS3" s="75"/>
      <c r="QCT3" s="75"/>
      <c r="QCU3" s="75"/>
      <c r="QCV3" s="75"/>
      <c r="QCW3" s="75"/>
      <c r="QCX3" s="75"/>
      <c r="QCY3" s="75"/>
      <c r="QCZ3" s="75"/>
      <c r="QDA3" s="75"/>
      <c r="QDB3" s="75"/>
      <c r="QDC3" s="75"/>
      <c r="QDD3" s="75"/>
      <c r="QDE3" s="75"/>
      <c r="QDF3" s="75"/>
      <c r="QDG3" s="75"/>
      <c r="QDH3" s="75"/>
      <c r="QDI3" s="75"/>
      <c r="QDJ3" s="75"/>
      <c r="QDK3" s="75"/>
      <c r="QDL3" s="75"/>
      <c r="QDM3" s="75"/>
      <c r="QDN3" s="75"/>
      <c r="QDO3" s="75"/>
      <c r="QDP3" s="75"/>
      <c r="QDQ3" s="75"/>
      <c r="QDR3" s="75"/>
      <c r="QDS3" s="75"/>
      <c r="QDT3" s="75"/>
      <c r="QDU3" s="75"/>
      <c r="QDV3" s="75"/>
      <c r="QDW3" s="75"/>
      <c r="QDX3" s="75"/>
      <c r="QDY3" s="75"/>
      <c r="QDZ3" s="75"/>
      <c r="QEA3" s="75"/>
      <c r="QEB3" s="75"/>
      <c r="QEC3" s="75"/>
      <c r="QED3" s="75"/>
      <c r="QEE3" s="75"/>
      <c r="QEF3" s="75"/>
      <c r="QEG3" s="75"/>
      <c r="QEH3" s="75"/>
      <c r="QEI3" s="75"/>
      <c r="QEJ3" s="75"/>
      <c r="QEK3" s="75"/>
      <c r="QEL3" s="75"/>
      <c r="QEM3" s="75"/>
      <c r="QEN3" s="75"/>
      <c r="QEO3" s="75"/>
      <c r="QEP3" s="75"/>
      <c r="QEQ3" s="75"/>
      <c r="QER3" s="75"/>
      <c r="QES3" s="75"/>
      <c r="QET3" s="75"/>
      <c r="QEU3" s="75"/>
      <c r="QEV3" s="75"/>
      <c r="QEW3" s="75"/>
      <c r="QEX3" s="75"/>
      <c r="QEY3" s="75"/>
      <c r="QEZ3" s="75"/>
      <c r="QFA3" s="75"/>
      <c r="QFB3" s="75"/>
      <c r="QFC3" s="75"/>
      <c r="QFD3" s="75"/>
      <c r="QFE3" s="75"/>
      <c r="QFF3" s="75"/>
      <c r="QFG3" s="75"/>
      <c r="QFH3" s="75"/>
      <c r="QFI3" s="75"/>
      <c r="QFJ3" s="75"/>
      <c r="QFK3" s="75"/>
      <c r="QFL3" s="75"/>
      <c r="QFM3" s="75"/>
      <c r="QFN3" s="75"/>
      <c r="QFO3" s="75"/>
      <c r="QFP3" s="75"/>
      <c r="QFQ3" s="75"/>
      <c r="QFR3" s="75"/>
      <c r="QFS3" s="75"/>
      <c r="QFT3" s="75"/>
      <c r="QFU3" s="75"/>
      <c r="QFV3" s="75"/>
      <c r="QFW3" s="75"/>
      <c r="QFX3" s="75"/>
      <c r="QFY3" s="75"/>
      <c r="QFZ3" s="75"/>
      <c r="QGA3" s="75"/>
      <c r="QGB3" s="75"/>
      <c r="QGC3" s="75"/>
      <c r="QGD3" s="75"/>
      <c r="QGE3" s="75"/>
      <c r="QGF3" s="75"/>
      <c r="QGG3" s="75"/>
      <c r="QGH3" s="75"/>
      <c r="QGI3" s="75"/>
      <c r="QGJ3" s="75"/>
      <c r="QGK3" s="75"/>
      <c r="QGL3" s="75"/>
      <c r="QGM3" s="75"/>
      <c r="QGN3" s="75"/>
      <c r="QGO3" s="75"/>
      <c r="QGP3" s="75"/>
      <c r="QGQ3" s="75"/>
      <c r="QGR3" s="75"/>
      <c r="QGS3" s="75"/>
      <c r="QGT3" s="75"/>
      <c r="QGU3" s="75"/>
      <c r="QGV3" s="75"/>
      <c r="QGW3" s="75"/>
      <c r="QGX3" s="75"/>
      <c r="QGY3" s="75"/>
      <c r="QGZ3" s="75"/>
      <c r="QHA3" s="75"/>
      <c r="QHB3" s="75"/>
      <c r="QHC3" s="75"/>
      <c r="QHD3" s="75"/>
      <c r="QHE3" s="75"/>
      <c r="QHF3" s="75"/>
      <c r="QHG3" s="75"/>
      <c r="QHH3" s="75"/>
      <c r="QHI3" s="75"/>
      <c r="QHJ3" s="75"/>
      <c r="QHK3" s="75"/>
      <c r="QHL3" s="75"/>
      <c r="QHM3" s="75"/>
      <c r="QHN3" s="75"/>
      <c r="QHO3" s="75"/>
      <c r="QHP3" s="75"/>
      <c r="QHQ3" s="75"/>
      <c r="QHR3" s="75"/>
      <c r="QHS3" s="75"/>
      <c r="QHT3" s="75"/>
      <c r="QHU3" s="75"/>
      <c r="QHV3" s="75"/>
      <c r="QHW3" s="75"/>
      <c r="QHX3" s="75"/>
      <c r="QHY3" s="75"/>
      <c r="QHZ3" s="75"/>
      <c r="QIA3" s="75"/>
      <c r="QIB3" s="75"/>
      <c r="QIC3" s="75"/>
      <c r="QID3" s="75"/>
      <c r="QIE3" s="75"/>
      <c r="QIF3" s="75"/>
      <c r="QIG3" s="75"/>
      <c r="QIH3" s="75"/>
      <c r="QII3" s="75"/>
      <c r="QIJ3" s="75"/>
      <c r="QIK3" s="75"/>
      <c r="QIL3" s="75"/>
      <c r="QIM3" s="75"/>
      <c r="QIN3" s="75"/>
      <c r="QIO3" s="75"/>
      <c r="QIP3" s="75"/>
      <c r="QIQ3" s="75"/>
      <c r="QIR3" s="75"/>
      <c r="QIS3" s="75"/>
      <c r="QIT3" s="75"/>
      <c r="QIU3" s="75"/>
      <c r="QIV3" s="75"/>
      <c r="QIW3" s="75"/>
      <c r="QIX3" s="75"/>
      <c r="QIY3" s="75"/>
      <c r="QIZ3" s="75"/>
      <c r="QJA3" s="75"/>
      <c r="QJB3" s="75"/>
      <c r="QJC3" s="75"/>
      <c r="QJD3" s="75"/>
      <c r="QJE3" s="75"/>
      <c r="QJF3" s="75"/>
      <c r="QJG3" s="75"/>
      <c r="QJH3" s="75"/>
      <c r="QJI3" s="75"/>
      <c r="QJJ3" s="75"/>
      <c r="QJK3" s="75"/>
      <c r="QJL3" s="75"/>
      <c r="QJM3" s="75"/>
      <c r="QJN3" s="75"/>
      <c r="QJO3" s="75"/>
      <c r="QJP3" s="75"/>
      <c r="QJQ3" s="75"/>
      <c r="QJR3" s="75"/>
      <c r="QJS3" s="75"/>
      <c r="QJT3" s="75"/>
      <c r="QJU3" s="75"/>
      <c r="QJV3" s="75"/>
      <c r="QJW3" s="75"/>
      <c r="QJX3" s="75"/>
      <c r="QJY3" s="75"/>
      <c r="QJZ3" s="75"/>
      <c r="QKA3" s="75"/>
      <c r="QKB3" s="75"/>
      <c r="QKC3" s="75"/>
      <c r="QKD3" s="75"/>
      <c r="QKE3" s="75"/>
      <c r="QKF3" s="75"/>
      <c r="QKG3" s="75"/>
      <c r="QKH3" s="75"/>
      <c r="QKI3" s="75"/>
      <c r="QKJ3" s="75"/>
      <c r="QKK3" s="75"/>
      <c r="QKL3" s="75"/>
      <c r="QKM3" s="75"/>
      <c r="QKN3" s="75"/>
      <c r="QKO3" s="75"/>
      <c r="QKP3" s="75"/>
      <c r="QKQ3" s="75"/>
      <c r="QKR3" s="75"/>
      <c r="QKS3" s="75"/>
      <c r="QKT3" s="75"/>
      <c r="QKU3" s="75"/>
      <c r="QKV3" s="75"/>
      <c r="QKW3" s="75"/>
      <c r="QKX3" s="75"/>
      <c r="QKY3" s="75"/>
      <c r="QKZ3" s="75"/>
      <c r="QLA3" s="75"/>
      <c r="QLB3" s="75"/>
      <c r="QLC3" s="75"/>
      <c r="QLD3" s="75"/>
      <c r="QLE3" s="75"/>
      <c r="QLF3" s="75"/>
      <c r="QLG3" s="75"/>
      <c r="QLH3" s="75"/>
      <c r="QLI3" s="75"/>
      <c r="QLJ3" s="75"/>
      <c r="QLK3" s="75"/>
      <c r="QLL3" s="75"/>
      <c r="QLM3" s="75"/>
      <c r="QLN3" s="75"/>
      <c r="QLO3" s="75"/>
      <c r="QLP3" s="75"/>
      <c r="QLQ3" s="75"/>
      <c r="QLR3" s="75"/>
      <c r="QLS3" s="75"/>
      <c r="QLT3" s="75"/>
      <c r="QLU3" s="75"/>
      <c r="QLV3" s="75"/>
      <c r="QLW3" s="75"/>
      <c r="QLX3" s="75"/>
      <c r="QLY3" s="75"/>
      <c r="QLZ3" s="75"/>
      <c r="QMA3" s="75"/>
      <c r="QMB3" s="75"/>
      <c r="QMC3" s="75"/>
      <c r="QMD3" s="75"/>
      <c r="QME3" s="75"/>
      <c r="QMF3" s="75"/>
      <c r="QMG3" s="75"/>
      <c r="QMH3" s="75"/>
      <c r="QMI3" s="75"/>
      <c r="QMJ3" s="75"/>
      <c r="QMK3" s="75"/>
      <c r="QML3" s="75"/>
      <c r="QMM3" s="75"/>
      <c r="QMN3" s="75"/>
      <c r="QMO3" s="75"/>
      <c r="QMP3" s="75"/>
      <c r="QMQ3" s="75"/>
      <c r="QMR3" s="75"/>
      <c r="QMS3" s="75"/>
      <c r="QMT3" s="75"/>
      <c r="QMU3" s="75"/>
      <c r="QMV3" s="75"/>
      <c r="QMW3" s="75"/>
      <c r="QMX3" s="75"/>
      <c r="QMY3" s="75"/>
      <c r="QMZ3" s="75"/>
      <c r="QNA3" s="75"/>
      <c r="QNB3" s="75"/>
      <c r="QNC3" s="75"/>
      <c r="QND3" s="75"/>
      <c r="QNE3" s="75"/>
      <c r="QNF3" s="75"/>
      <c r="QNG3" s="75"/>
      <c r="QNH3" s="75"/>
      <c r="QNI3" s="75"/>
      <c r="QNJ3" s="75"/>
      <c r="QNK3" s="75"/>
      <c r="QNL3" s="75"/>
      <c r="QNM3" s="75"/>
      <c r="QNN3" s="75"/>
      <c r="QNO3" s="75"/>
      <c r="QNP3" s="75"/>
      <c r="QNQ3" s="75"/>
      <c r="QNR3" s="75"/>
      <c r="QNS3" s="75"/>
      <c r="QNT3" s="75"/>
      <c r="QNU3" s="75"/>
      <c r="QNV3" s="75"/>
      <c r="QNW3" s="75"/>
      <c r="QNX3" s="75"/>
      <c r="QNY3" s="75"/>
      <c r="QNZ3" s="75"/>
      <c r="QOA3" s="75"/>
      <c r="QOB3" s="75"/>
      <c r="QOC3" s="75"/>
      <c r="QOD3" s="75"/>
      <c r="QOE3" s="75"/>
      <c r="QOF3" s="75"/>
      <c r="QOG3" s="75"/>
      <c r="QOH3" s="75"/>
      <c r="QOI3" s="75"/>
      <c r="QOJ3" s="75"/>
      <c r="QOK3" s="75"/>
      <c r="QOL3" s="75"/>
      <c r="QOM3" s="75"/>
      <c r="QON3" s="75"/>
      <c r="QOO3" s="75"/>
      <c r="QOP3" s="75"/>
      <c r="QOQ3" s="75"/>
      <c r="QOR3" s="75"/>
      <c r="QOS3" s="75"/>
      <c r="QOT3" s="75"/>
      <c r="QOU3" s="75"/>
      <c r="QOV3" s="75"/>
      <c r="QOW3" s="75"/>
      <c r="QOX3" s="75"/>
      <c r="QOY3" s="75"/>
      <c r="QOZ3" s="75"/>
      <c r="QPA3" s="75"/>
      <c r="QPB3" s="75"/>
      <c r="QPC3" s="75"/>
      <c r="QPD3" s="75"/>
      <c r="QPE3" s="75"/>
      <c r="QPF3" s="75"/>
      <c r="QPG3" s="75"/>
      <c r="QPH3" s="75"/>
      <c r="QPI3" s="75"/>
      <c r="QPJ3" s="75"/>
      <c r="QPK3" s="75"/>
      <c r="QPL3" s="75"/>
      <c r="QPM3" s="75"/>
      <c r="QPN3" s="75"/>
      <c r="QPO3" s="75"/>
      <c r="QPP3" s="75"/>
      <c r="QPQ3" s="75"/>
      <c r="QPR3" s="75"/>
      <c r="QPS3" s="75"/>
      <c r="QPT3" s="75"/>
      <c r="QPU3" s="75"/>
      <c r="QPV3" s="75"/>
      <c r="QPW3" s="75"/>
      <c r="QPX3" s="75"/>
      <c r="QPY3" s="75"/>
      <c r="QPZ3" s="75"/>
      <c r="QQA3" s="75"/>
      <c r="QQB3" s="75"/>
      <c r="QQC3" s="75"/>
      <c r="QQD3" s="75"/>
      <c r="QQE3" s="75"/>
      <c r="QQF3" s="75"/>
      <c r="QQG3" s="75"/>
      <c r="QQH3" s="75"/>
      <c r="QQI3" s="75"/>
      <c r="QQJ3" s="75"/>
      <c r="QQK3" s="75"/>
      <c r="QQL3" s="75"/>
      <c r="QQM3" s="75"/>
      <c r="QQN3" s="75"/>
      <c r="QQO3" s="75"/>
      <c r="QQP3" s="75"/>
      <c r="QQQ3" s="75"/>
      <c r="QQR3" s="75"/>
      <c r="QQS3" s="75"/>
      <c r="QQT3" s="75"/>
      <c r="QQU3" s="75"/>
      <c r="QQV3" s="75"/>
      <c r="QQW3" s="75"/>
      <c r="QQX3" s="75"/>
      <c r="QQY3" s="75"/>
      <c r="QQZ3" s="75"/>
      <c r="QRA3" s="75"/>
      <c r="QRB3" s="75"/>
      <c r="QRC3" s="75"/>
      <c r="QRD3" s="75"/>
      <c r="QRE3" s="75"/>
      <c r="QRF3" s="75"/>
      <c r="QRG3" s="75"/>
      <c r="QRH3" s="75"/>
      <c r="QRI3" s="75"/>
      <c r="QRJ3" s="75"/>
      <c r="QRK3" s="75"/>
      <c r="QRL3" s="75"/>
      <c r="QRM3" s="75"/>
      <c r="QRN3" s="75"/>
      <c r="QRO3" s="75"/>
      <c r="QRP3" s="75"/>
      <c r="QRQ3" s="75"/>
      <c r="QRR3" s="75"/>
      <c r="QRS3" s="75"/>
      <c r="QRT3" s="75"/>
      <c r="QRU3" s="75"/>
      <c r="QRV3" s="75"/>
      <c r="QRW3" s="75"/>
      <c r="QRX3" s="75"/>
      <c r="QRY3" s="75"/>
      <c r="QRZ3" s="75"/>
      <c r="QSA3" s="75"/>
      <c r="QSB3" s="75"/>
      <c r="QSC3" s="75"/>
      <c r="QSD3" s="75"/>
      <c r="QSE3" s="75"/>
      <c r="QSF3" s="75"/>
      <c r="QSG3" s="75"/>
      <c r="QSH3" s="75"/>
      <c r="QSI3" s="75"/>
      <c r="QSJ3" s="75"/>
      <c r="QSK3" s="75"/>
      <c r="QSL3" s="75"/>
      <c r="QSM3" s="75"/>
      <c r="QSN3" s="75"/>
      <c r="QSO3" s="75"/>
      <c r="QSP3" s="75"/>
      <c r="QSQ3" s="75"/>
      <c r="QSR3" s="75"/>
      <c r="QSS3" s="75"/>
      <c r="QST3" s="75"/>
      <c r="QSU3" s="75"/>
      <c r="QSV3" s="75"/>
      <c r="QSW3" s="75"/>
      <c r="QSX3" s="75"/>
      <c r="QSY3" s="75"/>
      <c r="QSZ3" s="75"/>
      <c r="QTA3" s="75"/>
      <c r="QTB3" s="75"/>
      <c r="QTC3" s="75"/>
      <c r="QTD3" s="75"/>
      <c r="QTE3" s="75"/>
      <c r="QTF3" s="75"/>
      <c r="QTG3" s="75"/>
      <c r="QTH3" s="75"/>
      <c r="QTI3" s="75"/>
      <c r="QTJ3" s="75"/>
      <c r="QTK3" s="75"/>
      <c r="QTL3" s="75"/>
      <c r="QTM3" s="75"/>
      <c r="QTN3" s="75"/>
      <c r="QTO3" s="75"/>
      <c r="QTP3" s="75"/>
      <c r="QTQ3" s="75"/>
      <c r="QTR3" s="75"/>
      <c r="QTS3" s="75"/>
      <c r="QTT3" s="75"/>
      <c r="QTU3" s="75"/>
      <c r="QTV3" s="75"/>
      <c r="QTW3" s="75"/>
      <c r="QTX3" s="75"/>
      <c r="QTY3" s="75"/>
      <c r="QTZ3" s="75"/>
      <c r="QUA3" s="75"/>
      <c r="QUB3" s="75"/>
      <c r="QUC3" s="75"/>
      <c r="QUD3" s="75"/>
      <c r="QUE3" s="75"/>
      <c r="QUF3" s="75"/>
      <c r="QUG3" s="75"/>
      <c r="QUH3" s="75"/>
      <c r="QUI3" s="75"/>
      <c r="QUJ3" s="75"/>
      <c r="QUK3" s="75"/>
      <c r="QUL3" s="75"/>
      <c r="QUM3" s="75"/>
      <c r="QUN3" s="75"/>
      <c r="QUO3" s="75"/>
      <c r="QUP3" s="75"/>
      <c r="QUQ3" s="75"/>
      <c r="QUR3" s="75"/>
      <c r="QUS3" s="75"/>
      <c r="QUT3" s="75"/>
      <c r="QUU3" s="75"/>
      <c r="QUV3" s="75"/>
      <c r="QUW3" s="75"/>
      <c r="QUX3" s="75"/>
      <c r="QUY3" s="75"/>
      <c r="QUZ3" s="75"/>
      <c r="QVA3" s="75"/>
      <c r="QVB3" s="75"/>
      <c r="QVC3" s="75"/>
      <c r="QVD3" s="75"/>
      <c r="QVE3" s="75"/>
      <c r="QVF3" s="75"/>
      <c r="QVG3" s="75"/>
      <c r="QVH3" s="75"/>
      <c r="QVI3" s="75"/>
      <c r="QVJ3" s="75"/>
      <c r="QVK3" s="75"/>
      <c r="QVL3" s="75"/>
      <c r="QVM3" s="75"/>
      <c r="QVN3" s="75"/>
      <c r="QVO3" s="75"/>
      <c r="QVP3" s="75"/>
      <c r="QVQ3" s="75"/>
      <c r="QVR3" s="75"/>
      <c r="QVS3" s="75"/>
      <c r="QVT3" s="75"/>
      <c r="QVU3" s="75"/>
      <c r="QVV3" s="75"/>
      <c r="QVW3" s="75"/>
      <c r="QVX3" s="75"/>
      <c r="QVY3" s="75"/>
      <c r="QVZ3" s="75"/>
      <c r="QWA3" s="75"/>
      <c r="QWB3" s="75"/>
      <c r="QWC3" s="75"/>
      <c r="QWD3" s="75"/>
      <c r="QWE3" s="75"/>
      <c r="QWF3" s="75"/>
      <c r="QWG3" s="75"/>
      <c r="QWH3" s="75"/>
      <c r="QWI3" s="75"/>
      <c r="QWJ3" s="75"/>
      <c r="QWK3" s="75"/>
      <c r="QWL3" s="75"/>
      <c r="QWM3" s="75"/>
      <c r="QWN3" s="75"/>
      <c r="QWO3" s="75"/>
      <c r="QWP3" s="75"/>
      <c r="QWQ3" s="75"/>
      <c r="QWR3" s="75"/>
      <c r="QWS3" s="75"/>
      <c r="QWT3" s="75"/>
      <c r="QWU3" s="75"/>
      <c r="QWV3" s="75"/>
      <c r="QWW3" s="75"/>
      <c r="QWX3" s="75"/>
      <c r="QWY3" s="75"/>
      <c r="QWZ3" s="75"/>
      <c r="QXA3" s="75"/>
      <c r="QXB3" s="75"/>
      <c r="QXC3" s="75"/>
      <c r="QXD3" s="75"/>
      <c r="QXE3" s="75"/>
      <c r="QXF3" s="75"/>
      <c r="QXG3" s="75"/>
      <c r="QXH3" s="75"/>
      <c r="QXI3" s="75"/>
      <c r="QXJ3" s="75"/>
      <c r="QXK3" s="75"/>
      <c r="QXL3" s="75"/>
      <c r="QXM3" s="75"/>
      <c r="QXN3" s="75"/>
      <c r="QXO3" s="75"/>
      <c r="QXP3" s="75"/>
      <c r="QXQ3" s="75"/>
      <c r="QXR3" s="75"/>
      <c r="QXS3" s="75"/>
      <c r="QXT3" s="75"/>
      <c r="QXU3" s="75"/>
      <c r="QXV3" s="75"/>
      <c r="QXW3" s="75"/>
      <c r="QXX3" s="75"/>
      <c r="QXY3" s="75"/>
      <c r="QXZ3" s="75"/>
      <c r="QYA3" s="75"/>
      <c r="QYB3" s="75"/>
      <c r="QYC3" s="75"/>
      <c r="QYD3" s="75"/>
      <c r="QYE3" s="75"/>
      <c r="QYF3" s="75"/>
      <c r="QYG3" s="75"/>
      <c r="QYH3" s="75"/>
      <c r="QYI3" s="75"/>
      <c r="QYJ3" s="75"/>
      <c r="QYK3" s="75"/>
      <c r="QYL3" s="75"/>
      <c r="QYM3" s="75"/>
      <c r="QYN3" s="75"/>
      <c r="QYO3" s="75"/>
      <c r="QYP3" s="75"/>
      <c r="QYQ3" s="75"/>
      <c r="QYR3" s="75"/>
      <c r="QYS3" s="75"/>
      <c r="QYT3" s="75"/>
      <c r="QYU3" s="75"/>
      <c r="QYV3" s="75"/>
      <c r="QYW3" s="75"/>
      <c r="QYX3" s="75"/>
      <c r="QYY3" s="75"/>
      <c r="QYZ3" s="75"/>
      <c r="QZA3" s="75"/>
      <c r="QZB3" s="75"/>
      <c r="QZC3" s="75"/>
      <c r="QZD3" s="75"/>
      <c r="QZE3" s="75"/>
      <c r="QZF3" s="75"/>
      <c r="QZG3" s="75"/>
      <c r="QZH3" s="75"/>
      <c r="QZI3" s="75"/>
      <c r="QZJ3" s="75"/>
      <c r="QZK3" s="75"/>
      <c r="QZL3" s="75"/>
      <c r="QZM3" s="75"/>
      <c r="QZN3" s="75"/>
      <c r="QZO3" s="75"/>
      <c r="QZP3" s="75"/>
      <c r="QZQ3" s="75"/>
      <c r="QZR3" s="75"/>
      <c r="QZS3" s="75"/>
      <c r="QZT3" s="75"/>
      <c r="QZU3" s="75"/>
      <c r="QZV3" s="75"/>
      <c r="QZW3" s="75"/>
      <c r="QZX3" s="75"/>
      <c r="QZY3" s="75"/>
      <c r="QZZ3" s="75"/>
      <c r="RAA3" s="75"/>
      <c r="RAB3" s="75"/>
      <c r="RAC3" s="75"/>
      <c r="RAD3" s="75"/>
      <c r="RAE3" s="75"/>
      <c r="RAF3" s="75"/>
      <c r="RAG3" s="75"/>
      <c r="RAH3" s="75"/>
      <c r="RAI3" s="75"/>
      <c r="RAJ3" s="75"/>
      <c r="RAK3" s="75"/>
      <c r="RAL3" s="75"/>
      <c r="RAM3" s="75"/>
      <c r="RAN3" s="75"/>
      <c r="RAO3" s="75"/>
      <c r="RAP3" s="75"/>
      <c r="RAQ3" s="75"/>
      <c r="RAR3" s="75"/>
      <c r="RAS3" s="75"/>
      <c r="RAT3" s="75"/>
      <c r="RAU3" s="75"/>
      <c r="RAV3" s="75"/>
      <c r="RAW3" s="75"/>
      <c r="RAX3" s="75"/>
      <c r="RAY3" s="75"/>
      <c r="RAZ3" s="75"/>
      <c r="RBA3" s="75"/>
      <c r="RBB3" s="75"/>
      <c r="RBC3" s="75"/>
      <c r="RBD3" s="75"/>
      <c r="RBE3" s="75"/>
      <c r="RBF3" s="75"/>
      <c r="RBG3" s="75"/>
      <c r="RBH3" s="75"/>
      <c r="RBI3" s="75"/>
      <c r="RBJ3" s="75"/>
      <c r="RBK3" s="75"/>
      <c r="RBL3" s="75"/>
      <c r="RBM3" s="75"/>
      <c r="RBN3" s="75"/>
      <c r="RBO3" s="75"/>
      <c r="RBP3" s="75"/>
      <c r="RBQ3" s="75"/>
      <c r="RBR3" s="75"/>
      <c r="RBS3" s="75"/>
      <c r="RBT3" s="75"/>
      <c r="RBU3" s="75"/>
      <c r="RBV3" s="75"/>
      <c r="RBW3" s="75"/>
      <c r="RBX3" s="75"/>
      <c r="RBY3" s="75"/>
      <c r="RBZ3" s="75"/>
      <c r="RCA3" s="75"/>
      <c r="RCB3" s="75"/>
      <c r="RCC3" s="75"/>
      <c r="RCD3" s="75"/>
      <c r="RCE3" s="75"/>
      <c r="RCF3" s="75"/>
      <c r="RCG3" s="75"/>
      <c r="RCH3" s="75"/>
      <c r="RCI3" s="75"/>
      <c r="RCJ3" s="75"/>
      <c r="RCK3" s="75"/>
      <c r="RCL3" s="75"/>
      <c r="RCM3" s="75"/>
      <c r="RCN3" s="75"/>
      <c r="RCO3" s="75"/>
      <c r="RCP3" s="75"/>
      <c r="RCQ3" s="75"/>
      <c r="RCR3" s="75"/>
      <c r="RCS3" s="75"/>
      <c r="RCT3" s="75"/>
      <c r="RCU3" s="75"/>
      <c r="RCV3" s="75"/>
      <c r="RCW3" s="75"/>
      <c r="RCX3" s="75"/>
      <c r="RCY3" s="75"/>
      <c r="RCZ3" s="75"/>
      <c r="RDA3" s="75"/>
      <c r="RDB3" s="75"/>
      <c r="RDC3" s="75"/>
      <c r="RDD3" s="75"/>
      <c r="RDE3" s="75"/>
      <c r="RDF3" s="75"/>
      <c r="RDG3" s="75"/>
      <c r="RDH3" s="75"/>
      <c r="RDI3" s="75"/>
      <c r="RDJ3" s="75"/>
      <c r="RDK3" s="75"/>
      <c r="RDL3" s="75"/>
      <c r="RDM3" s="75"/>
      <c r="RDN3" s="75"/>
      <c r="RDO3" s="75"/>
      <c r="RDP3" s="75"/>
      <c r="RDQ3" s="75"/>
      <c r="RDR3" s="75"/>
      <c r="RDS3" s="75"/>
      <c r="RDT3" s="75"/>
      <c r="RDU3" s="75"/>
      <c r="RDV3" s="75"/>
      <c r="RDW3" s="75"/>
      <c r="RDX3" s="75"/>
      <c r="RDY3" s="75"/>
      <c r="RDZ3" s="75"/>
      <c r="REA3" s="75"/>
      <c r="REB3" s="75"/>
      <c r="REC3" s="75"/>
      <c r="RED3" s="75"/>
      <c r="REE3" s="75"/>
      <c r="REF3" s="75"/>
      <c r="REG3" s="75"/>
      <c r="REH3" s="75"/>
      <c r="REI3" s="75"/>
      <c r="REJ3" s="75"/>
      <c r="REK3" s="75"/>
      <c r="REL3" s="75"/>
      <c r="REM3" s="75"/>
      <c r="REN3" s="75"/>
      <c r="REO3" s="75"/>
      <c r="REP3" s="75"/>
      <c r="REQ3" s="75"/>
      <c r="RER3" s="75"/>
      <c r="RES3" s="75"/>
      <c r="RET3" s="75"/>
      <c r="REU3" s="75"/>
      <c r="REV3" s="75"/>
      <c r="REW3" s="75"/>
      <c r="REX3" s="75"/>
      <c r="REY3" s="75"/>
      <c r="REZ3" s="75"/>
      <c r="RFA3" s="75"/>
      <c r="RFB3" s="75"/>
      <c r="RFC3" s="75"/>
      <c r="RFD3" s="75"/>
      <c r="RFE3" s="75"/>
      <c r="RFF3" s="75"/>
      <c r="RFG3" s="75"/>
      <c r="RFH3" s="75"/>
      <c r="RFI3" s="75"/>
      <c r="RFJ3" s="75"/>
      <c r="RFK3" s="75"/>
      <c r="RFL3" s="75"/>
      <c r="RFM3" s="75"/>
      <c r="RFN3" s="75"/>
      <c r="RFO3" s="75"/>
      <c r="RFP3" s="75"/>
      <c r="RFQ3" s="75"/>
      <c r="RFR3" s="75"/>
      <c r="RFS3" s="75"/>
      <c r="RFT3" s="75"/>
      <c r="RFU3" s="75"/>
      <c r="RFV3" s="75"/>
      <c r="RFW3" s="75"/>
      <c r="RFX3" s="75"/>
      <c r="RFY3" s="75"/>
      <c r="RFZ3" s="75"/>
      <c r="RGA3" s="75"/>
      <c r="RGB3" s="75"/>
      <c r="RGC3" s="75"/>
      <c r="RGD3" s="75"/>
      <c r="RGE3" s="75"/>
      <c r="RGF3" s="75"/>
      <c r="RGG3" s="75"/>
      <c r="RGH3" s="75"/>
      <c r="RGI3" s="75"/>
      <c r="RGJ3" s="75"/>
      <c r="RGK3" s="75"/>
      <c r="RGL3" s="75"/>
      <c r="RGM3" s="75"/>
      <c r="RGN3" s="75"/>
      <c r="RGO3" s="75"/>
      <c r="RGP3" s="75"/>
      <c r="RGQ3" s="75"/>
      <c r="RGR3" s="75"/>
      <c r="RGS3" s="75"/>
      <c r="RGT3" s="75"/>
      <c r="RGU3" s="75"/>
      <c r="RGV3" s="75"/>
      <c r="RGW3" s="75"/>
      <c r="RGX3" s="75"/>
      <c r="RGY3" s="75"/>
      <c r="RGZ3" s="75"/>
      <c r="RHA3" s="75"/>
      <c r="RHB3" s="75"/>
      <c r="RHC3" s="75"/>
      <c r="RHD3" s="75"/>
      <c r="RHE3" s="75"/>
      <c r="RHF3" s="75"/>
      <c r="RHG3" s="75"/>
      <c r="RHH3" s="75"/>
      <c r="RHI3" s="75"/>
      <c r="RHJ3" s="75"/>
      <c r="RHK3" s="75"/>
      <c r="RHL3" s="75"/>
      <c r="RHM3" s="75"/>
      <c r="RHN3" s="75"/>
      <c r="RHO3" s="75"/>
      <c r="RHP3" s="75"/>
      <c r="RHQ3" s="75"/>
      <c r="RHR3" s="75"/>
      <c r="RHS3" s="75"/>
      <c r="RHT3" s="75"/>
      <c r="RHU3" s="75"/>
      <c r="RHV3" s="75"/>
      <c r="RHW3" s="75"/>
      <c r="RHX3" s="75"/>
      <c r="RHY3" s="75"/>
      <c r="RHZ3" s="75"/>
      <c r="RIA3" s="75"/>
      <c r="RIB3" s="75"/>
      <c r="RIC3" s="75"/>
      <c r="RID3" s="75"/>
      <c r="RIE3" s="75"/>
      <c r="RIF3" s="75"/>
      <c r="RIG3" s="75"/>
      <c r="RIH3" s="75"/>
      <c r="RII3" s="75"/>
      <c r="RIJ3" s="75"/>
      <c r="RIK3" s="75"/>
      <c r="RIL3" s="75"/>
      <c r="RIM3" s="75"/>
      <c r="RIN3" s="75"/>
      <c r="RIO3" s="75"/>
      <c r="RIP3" s="75"/>
      <c r="RIQ3" s="75"/>
      <c r="RIR3" s="75"/>
      <c r="RIS3" s="75"/>
      <c r="RIT3" s="75"/>
      <c r="RIU3" s="75"/>
      <c r="RIV3" s="75"/>
      <c r="RIW3" s="75"/>
      <c r="RIX3" s="75"/>
      <c r="RIY3" s="75"/>
      <c r="RIZ3" s="75"/>
      <c r="RJA3" s="75"/>
      <c r="RJB3" s="75"/>
      <c r="RJC3" s="75"/>
      <c r="RJD3" s="75"/>
      <c r="RJE3" s="75"/>
      <c r="RJF3" s="75"/>
      <c r="RJG3" s="75"/>
      <c r="RJH3" s="75"/>
      <c r="RJI3" s="75"/>
      <c r="RJJ3" s="75"/>
      <c r="RJK3" s="75"/>
      <c r="RJL3" s="75"/>
      <c r="RJM3" s="75"/>
      <c r="RJN3" s="75"/>
      <c r="RJO3" s="75"/>
      <c r="RJP3" s="75"/>
      <c r="RJQ3" s="75"/>
      <c r="RJR3" s="75"/>
      <c r="RJS3" s="75"/>
      <c r="RJT3" s="75"/>
      <c r="RJU3" s="75"/>
      <c r="RJV3" s="75"/>
      <c r="RJW3" s="75"/>
      <c r="RJX3" s="75"/>
      <c r="RJY3" s="75"/>
      <c r="RJZ3" s="75"/>
      <c r="RKA3" s="75"/>
      <c r="RKB3" s="75"/>
      <c r="RKC3" s="75"/>
      <c r="RKD3" s="75"/>
      <c r="RKE3" s="75"/>
      <c r="RKF3" s="75"/>
      <c r="RKG3" s="75"/>
      <c r="RKH3" s="75"/>
      <c r="RKI3" s="75"/>
      <c r="RKJ3" s="75"/>
      <c r="RKK3" s="75"/>
      <c r="RKL3" s="75"/>
      <c r="RKM3" s="75"/>
      <c r="RKN3" s="75"/>
      <c r="RKO3" s="75"/>
      <c r="RKP3" s="75"/>
      <c r="RKQ3" s="75"/>
      <c r="RKR3" s="75"/>
      <c r="RKS3" s="75"/>
      <c r="RKT3" s="75"/>
      <c r="RKU3" s="75"/>
      <c r="RKV3" s="75"/>
      <c r="RKW3" s="75"/>
      <c r="RKX3" s="75"/>
      <c r="RKY3" s="75"/>
      <c r="RKZ3" s="75"/>
      <c r="RLA3" s="75"/>
      <c r="RLB3" s="75"/>
      <c r="RLC3" s="75"/>
      <c r="RLD3" s="75"/>
      <c r="RLE3" s="75"/>
      <c r="RLF3" s="75"/>
      <c r="RLG3" s="75"/>
      <c r="RLH3" s="75"/>
      <c r="RLI3" s="75"/>
      <c r="RLJ3" s="75"/>
      <c r="RLK3" s="75"/>
      <c r="RLL3" s="75"/>
      <c r="RLM3" s="75"/>
      <c r="RLN3" s="75"/>
      <c r="RLO3" s="75"/>
      <c r="RLP3" s="75"/>
      <c r="RLQ3" s="75"/>
      <c r="RLR3" s="75"/>
      <c r="RLS3" s="75"/>
      <c r="RLT3" s="75"/>
      <c r="RLU3" s="75"/>
      <c r="RLV3" s="75"/>
      <c r="RLW3" s="75"/>
      <c r="RLX3" s="75"/>
      <c r="RLY3" s="75"/>
      <c r="RLZ3" s="75"/>
      <c r="RMA3" s="75"/>
      <c r="RMB3" s="75"/>
      <c r="RMC3" s="75"/>
      <c r="RMD3" s="75"/>
      <c r="RME3" s="75"/>
      <c r="RMF3" s="75"/>
      <c r="RMG3" s="75"/>
      <c r="RMH3" s="75"/>
      <c r="RMI3" s="75"/>
      <c r="RMJ3" s="75"/>
      <c r="RMK3" s="75"/>
      <c r="RML3" s="75"/>
      <c r="RMM3" s="75"/>
      <c r="RMN3" s="75"/>
      <c r="RMO3" s="75"/>
      <c r="RMP3" s="75"/>
      <c r="RMQ3" s="75"/>
      <c r="RMR3" s="75"/>
      <c r="RMS3" s="75"/>
      <c r="RMT3" s="75"/>
      <c r="RMU3" s="75"/>
      <c r="RMV3" s="75"/>
      <c r="RMW3" s="75"/>
      <c r="RMX3" s="75"/>
      <c r="RMY3" s="75"/>
      <c r="RMZ3" s="75"/>
      <c r="RNA3" s="75"/>
      <c r="RNB3" s="75"/>
      <c r="RNC3" s="75"/>
      <c r="RND3" s="75"/>
      <c r="RNE3" s="75"/>
      <c r="RNF3" s="75"/>
      <c r="RNG3" s="75"/>
      <c r="RNH3" s="75"/>
      <c r="RNI3" s="75"/>
      <c r="RNJ3" s="75"/>
      <c r="RNK3" s="75"/>
      <c r="RNL3" s="75"/>
      <c r="RNM3" s="75"/>
      <c r="RNN3" s="75"/>
      <c r="RNO3" s="75"/>
      <c r="RNP3" s="75"/>
      <c r="RNQ3" s="75"/>
      <c r="RNR3" s="75"/>
      <c r="RNS3" s="75"/>
      <c r="RNT3" s="75"/>
      <c r="RNU3" s="75"/>
      <c r="RNV3" s="75"/>
      <c r="RNW3" s="75"/>
      <c r="RNX3" s="75"/>
      <c r="RNY3" s="75"/>
      <c r="RNZ3" s="75"/>
      <c r="ROA3" s="75"/>
      <c r="ROB3" s="75"/>
      <c r="ROC3" s="75"/>
      <c r="ROD3" s="75"/>
      <c r="ROE3" s="75"/>
      <c r="ROF3" s="75"/>
      <c r="ROG3" s="75"/>
      <c r="ROH3" s="75"/>
      <c r="ROI3" s="75"/>
      <c r="ROJ3" s="75"/>
      <c r="ROK3" s="75"/>
      <c r="ROL3" s="75"/>
      <c r="ROM3" s="75"/>
      <c r="RON3" s="75"/>
      <c r="ROO3" s="75"/>
      <c r="ROP3" s="75"/>
      <c r="ROQ3" s="75"/>
      <c r="ROR3" s="75"/>
      <c r="ROS3" s="75"/>
      <c r="ROT3" s="75"/>
      <c r="ROU3" s="75"/>
      <c r="ROV3" s="75"/>
      <c r="ROW3" s="75"/>
      <c r="ROX3" s="75"/>
      <c r="ROY3" s="75"/>
      <c r="ROZ3" s="75"/>
      <c r="RPA3" s="75"/>
      <c r="RPB3" s="75"/>
      <c r="RPC3" s="75"/>
      <c r="RPD3" s="75"/>
      <c r="RPE3" s="75"/>
      <c r="RPF3" s="75"/>
      <c r="RPG3" s="75"/>
      <c r="RPH3" s="75"/>
      <c r="RPI3" s="75"/>
      <c r="RPJ3" s="75"/>
      <c r="RPK3" s="75"/>
      <c r="RPL3" s="75"/>
      <c r="RPM3" s="75"/>
      <c r="RPN3" s="75"/>
      <c r="RPO3" s="75"/>
      <c r="RPP3" s="75"/>
      <c r="RPQ3" s="75"/>
      <c r="RPR3" s="75"/>
      <c r="RPS3" s="75"/>
      <c r="RPT3" s="75"/>
      <c r="RPU3" s="75"/>
      <c r="RPV3" s="75"/>
      <c r="RPW3" s="75"/>
      <c r="RPX3" s="75"/>
      <c r="RPY3" s="75"/>
      <c r="RPZ3" s="75"/>
      <c r="RQA3" s="75"/>
      <c r="RQB3" s="75"/>
      <c r="RQC3" s="75"/>
      <c r="RQD3" s="75"/>
      <c r="RQE3" s="75"/>
      <c r="RQF3" s="75"/>
      <c r="RQG3" s="75"/>
      <c r="RQH3" s="75"/>
      <c r="RQI3" s="75"/>
      <c r="RQJ3" s="75"/>
      <c r="RQK3" s="75"/>
      <c r="RQL3" s="75"/>
      <c r="RQM3" s="75"/>
      <c r="RQN3" s="75"/>
      <c r="RQO3" s="75"/>
      <c r="RQP3" s="75"/>
      <c r="RQQ3" s="75"/>
      <c r="RQR3" s="75"/>
      <c r="RQS3" s="75"/>
      <c r="RQT3" s="75"/>
      <c r="RQU3" s="75"/>
      <c r="RQV3" s="75"/>
      <c r="RQW3" s="75"/>
      <c r="RQX3" s="75"/>
      <c r="RQY3" s="75"/>
      <c r="RQZ3" s="75"/>
      <c r="RRA3" s="75"/>
      <c r="RRB3" s="75"/>
      <c r="RRC3" s="75"/>
      <c r="RRD3" s="75"/>
      <c r="RRE3" s="75"/>
      <c r="RRF3" s="75"/>
      <c r="RRG3" s="75"/>
      <c r="RRH3" s="75"/>
      <c r="RRI3" s="75"/>
      <c r="RRJ3" s="75"/>
      <c r="RRK3" s="75"/>
      <c r="RRL3" s="75"/>
      <c r="RRM3" s="75"/>
      <c r="RRN3" s="75"/>
      <c r="RRO3" s="75"/>
      <c r="RRP3" s="75"/>
      <c r="RRQ3" s="75"/>
      <c r="RRR3" s="75"/>
      <c r="RRS3" s="75"/>
      <c r="RRT3" s="75"/>
      <c r="RRU3" s="75"/>
      <c r="RRV3" s="75"/>
      <c r="RRW3" s="75"/>
      <c r="RRX3" s="75"/>
      <c r="RRY3" s="75"/>
      <c r="RRZ3" s="75"/>
      <c r="RSA3" s="75"/>
      <c r="RSB3" s="75"/>
      <c r="RSC3" s="75"/>
      <c r="RSD3" s="75"/>
      <c r="RSE3" s="75"/>
      <c r="RSF3" s="75"/>
      <c r="RSG3" s="75"/>
      <c r="RSH3" s="75"/>
      <c r="RSI3" s="75"/>
      <c r="RSJ3" s="75"/>
      <c r="RSK3" s="75"/>
      <c r="RSL3" s="75"/>
      <c r="RSM3" s="75"/>
      <c r="RSN3" s="75"/>
      <c r="RSO3" s="75"/>
      <c r="RSP3" s="75"/>
      <c r="RSQ3" s="75"/>
      <c r="RSR3" s="75"/>
      <c r="RSS3" s="75"/>
      <c r="RST3" s="75"/>
      <c r="RSU3" s="75"/>
      <c r="RSV3" s="75"/>
      <c r="RSW3" s="75"/>
      <c r="RSX3" s="75"/>
      <c r="RSY3" s="75"/>
      <c r="RSZ3" s="75"/>
      <c r="RTA3" s="75"/>
      <c r="RTB3" s="75"/>
      <c r="RTC3" s="75"/>
      <c r="RTD3" s="75"/>
      <c r="RTE3" s="75"/>
      <c r="RTF3" s="75"/>
      <c r="RTG3" s="75"/>
      <c r="RTH3" s="75"/>
      <c r="RTI3" s="75"/>
      <c r="RTJ3" s="75"/>
      <c r="RTK3" s="75"/>
      <c r="RTL3" s="75"/>
      <c r="RTM3" s="75"/>
      <c r="RTN3" s="75"/>
      <c r="RTO3" s="75"/>
      <c r="RTP3" s="75"/>
      <c r="RTQ3" s="75"/>
      <c r="RTR3" s="75"/>
      <c r="RTS3" s="75"/>
      <c r="RTT3" s="75"/>
      <c r="RTU3" s="75"/>
      <c r="RTV3" s="75"/>
      <c r="RTW3" s="75"/>
      <c r="RTX3" s="75"/>
      <c r="RTY3" s="75"/>
      <c r="RTZ3" s="75"/>
      <c r="RUA3" s="75"/>
      <c r="RUB3" s="75"/>
      <c r="RUC3" s="75"/>
      <c r="RUD3" s="75"/>
      <c r="RUE3" s="75"/>
      <c r="RUF3" s="75"/>
      <c r="RUG3" s="75"/>
      <c r="RUH3" s="75"/>
      <c r="RUI3" s="75"/>
      <c r="RUJ3" s="75"/>
      <c r="RUK3" s="75"/>
      <c r="RUL3" s="75"/>
      <c r="RUM3" s="75"/>
      <c r="RUN3" s="75"/>
      <c r="RUO3" s="75"/>
      <c r="RUP3" s="75"/>
      <c r="RUQ3" s="75"/>
      <c r="RUR3" s="75"/>
      <c r="RUS3" s="75"/>
      <c r="RUT3" s="75"/>
      <c r="RUU3" s="75"/>
      <c r="RUV3" s="75"/>
      <c r="RUW3" s="75"/>
      <c r="RUX3" s="75"/>
      <c r="RUY3" s="75"/>
      <c r="RUZ3" s="75"/>
      <c r="RVA3" s="75"/>
      <c r="RVB3" s="75"/>
      <c r="RVC3" s="75"/>
      <c r="RVD3" s="75"/>
      <c r="RVE3" s="75"/>
      <c r="RVF3" s="75"/>
      <c r="RVG3" s="75"/>
      <c r="RVH3" s="75"/>
      <c r="RVI3" s="75"/>
      <c r="RVJ3" s="75"/>
      <c r="RVK3" s="75"/>
      <c r="RVL3" s="75"/>
      <c r="RVM3" s="75"/>
      <c r="RVN3" s="75"/>
      <c r="RVO3" s="75"/>
      <c r="RVP3" s="75"/>
      <c r="RVQ3" s="75"/>
      <c r="RVR3" s="75"/>
      <c r="RVS3" s="75"/>
      <c r="RVT3" s="75"/>
      <c r="RVU3" s="75"/>
      <c r="RVV3" s="75"/>
      <c r="RVW3" s="75"/>
      <c r="RVX3" s="75"/>
      <c r="RVY3" s="75"/>
      <c r="RVZ3" s="75"/>
      <c r="RWA3" s="75"/>
      <c r="RWB3" s="75"/>
      <c r="RWC3" s="75"/>
      <c r="RWD3" s="75"/>
      <c r="RWE3" s="75"/>
      <c r="RWF3" s="75"/>
      <c r="RWG3" s="75"/>
      <c r="RWH3" s="75"/>
      <c r="RWI3" s="75"/>
      <c r="RWJ3" s="75"/>
      <c r="RWK3" s="75"/>
      <c r="RWL3" s="75"/>
      <c r="RWM3" s="75"/>
      <c r="RWN3" s="75"/>
      <c r="RWO3" s="75"/>
      <c r="RWP3" s="75"/>
      <c r="RWQ3" s="75"/>
      <c r="RWR3" s="75"/>
      <c r="RWS3" s="75"/>
      <c r="RWT3" s="75"/>
      <c r="RWU3" s="75"/>
      <c r="RWV3" s="75"/>
      <c r="RWW3" s="75"/>
      <c r="RWX3" s="75"/>
      <c r="RWY3" s="75"/>
      <c r="RWZ3" s="75"/>
      <c r="RXA3" s="75"/>
      <c r="RXB3" s="75"/>
      <c r="RXC3" s="75"/>
      <c r="RXD3" s="75"/>
      <c r="RXE3" s="75"/>
      <c r="RXF3" s="75"/>
      <c r="RXG3" s="75"/>
      <c r="RXH3" s="75"/>
      <c r="RXI3" s="75"/>
      <c r="RXJ3" s="75"/>
      <c r="RXK3" s="75"/>
      <c r="RXL3" s="75"/>
      <c r="RXM3" s="75"/>
      <c r="RXN3" s="75"/>
      <c r="RXO3" s="75"/>
      <c r="RXP3" s="75"/>
      <c r="RXQ3" s="75"/>
      <c r="RXR3" s="75"/>
      <c r="RXS3" s="75"/>
      <c r="RXT3" s="75"/>
      <c r="RXU3" s="75"/>
      <c r="RXV3" s="75"/>
      <c r="RXW3" s="75"/>
      <c r="RXX3" s="75"/>
      <c r="RXY3" s="75"/>
      <c r="RXZ3" s="75"/>
      <c r="RYA3" s="75"/>
      <c r="RYB3" s="75"/>
      <c r="RYC3" s="75"/>
      <c r="RYD3" s="75"/>
      <c r="RYE3" s="75"/>
      <c r="RYF3" s="75"/>
      <c r="RYG3" s="75"/>
      <c r="RYH3" s="75"/>
      <c r="RYI3" s="75"/>
      <c r="RYJ3" s="75"/>
      <c r="RYK3" s="75"/>
      <c r="RYL3" s="75"/>
      <c r="RYM3" s="75"/>
      <c r="RYN3" s="75"/>
      <c r="RYO3" s="75"/>
      <c r="RYP3" s="75"/>
      <c r="RYQ3" s="75"/>
      <c r="RYR3" s="75"/>
      <c r="RYS3" s="75"/>
      <c r="RYT3" s="75"/>
      <c r="RYU3" s="75"/>
      <c r="RYV3" s="75"/>
      <c r="RYW3" s="75"/>
      <c r="RYX3" s="75"/>
      <c r="RYY3" s="75"/>
      <c r="RYZ3" s="75"/>
      <c r="RZA3" s="75"/>
      <c r="RZB3" s="75"/>
      <c r="RZC3" s="75"/>
      <c r="RZD3" s="75"/>
      <c r="RZE3" s="75"/>
      <c r="RZF3" s="75"/>
      <c r="RZG3" s="75"/>
      <c r="RZH3" s="75"/>
      <c r="RZI3" s="75"/>
      <c r="RZJ3" s="75"/>
      <c r="RZK3" s="75"/>
      <c r="RZL3" s="75"/>
      <c r="RZM3" s="75"/>
      <c r="RZN3" s="75"/>
      <c r="RZO3" s="75"/>
      <c r="RZP3" s="75"/>
      <c r="RZQ3" s="75"/>
      <c r="RZR3" s="75"/>
      <c r="RZS3" s="75"/>
      <c r="RZT3" s="75"/>
      <c r="RZU3" s="75"/>
      <c r="RZV3" s="75"/>
      <c r="RZW3" s="75"/>
      <c r="RZX3" s="75"/>
      <c r="RZY3" s="75"/>
      <c r="RZZ3" s="75"/>
      <c r="SAA3" s="75"/>
      <c r="SAB3" s="75"/>
      <c r="SAC3" s="75"/>
      <c r="SAD3" s="75"/>
      <c r="SAE3" s="75"/>
      <c r="SAF3" s="75"/>
      <c r="SAG3" s="75"/>
      <c r="SAH3" s="75"/>
      <c r="SAI3" s="75"/>
      <c r="SAJ3" s="75"/>
      <c r="SAK3" s="75"/>
      <c r="SAL3" s="75"/>
      <c r="SAM3" s="75"/>
      <c r="SAN3" s="75"/>
      <c r="SAO3" s="75"/>
      <c r="SAP3" s="75"/>
      <c r="SAQ3" s="75"/>
      <c r="SAR3" s="75"/>
      <c r="SAS3" s="75"/>
      <c r="SAT3" s="75"/>
      <c r="SAU3" s="75"/>
      <c r="SAV3" s="75"/>
      <c r="SAW3" s="75"/>
      <c r="SAX3" s="75"/>
      <c r="SAY3" s="75"/>
      <c r="SAZ3" s="75"/>
      <c r="SBA3" s="75"/>
      <c r="SBB3" s="75"/>
      <c r="SBC3" s="75"/>
      <c r="SBD3" s="75"/>
      <c r="SBE3" s="75"/>
      <c r="SBF3" s="75"/>
      <c r="SBG3" s="75"/>
      <c r="SBH3" s="75"/>
      <c r="SBI3" s="75"/>
      <c r="SBJ3" s="75"/>
      <c r="SBK3" s="75"/>
      <c r="SBL3" s="75"/>
      <c r="SBM3" s="75"/>
      <c r="SBN3" s="75"/>
      <c r="SBO3" s="75"/>
      <c r="SBP3" s="75"/>
      <c r="SBQ3" s="75"/>
      <c r="SBR3" s="75"/>
      <c r="SBS3" s="75"/>
      <c r="SBT3" s="75"/>
      <c r="SBU3" s="75"/>
      <c r="SBV3" s="75"/>
      <c r="SBW3" s="75"/>
      <c r="SBX3" s="75"/>
      <c r="SBY3" s="75"/>
      <c r="SBZ3" s="75"/>
      <c r="SCA3" s="75"/>
      <c r="SCB3" s="75"/>
      <c r="SCC3" s="75"/>
      <c r="SCD3" s="75"/>
      <c r="SCE3" s="75"/>
      <c r="SCF3" s="75"/>
      <c r="SCG3" s="75"/>
      <c r="SCH3" s="75"/>
      <c r="SCI3" s="75"/>
      <c r="SCJ3" s="75"/>
      <c r="SCK3" s="75"/>
      <c r="SCL3" s="75"/>
      <c r="SCM3" s="75"/>
      <c r="SCN3" s="75"/>
      <c r="SCO3" s="75"/>
      <c r="SCP3" s="75"/>
      <c r="SCQ3" s="75"/>
      <c r="SCR3" s="75"/>
      <c r="SCS3" s="75"/>
      <c r="SCT3" s="75"/>
      <c r="SCU3" s="75"/>
      <c r="SCV3" s="75"/>
      <c r="SCW3" s="75"/>
      <c r="SCX3" s="75"/>
      <c r="SCY3" s="75"/>
      <c r="SCZ3" s="75"/>
      <c r="SDA3" s="75"/>
      <c r="SDB3" s="75"/>
      <c r="SDC3" s="75"/>
      <c r="SDD3" s="75"/>
      <c r="SDE3" s="75"/>
      <c r="SDF3" s="75"/>
      <c r="SDG3" s="75"/>
      <c r="SDH3" s="75"/>
      <c r="SDI3" s="75"/>
      <c r="SDJ3" s="75"/>
      <c r="SDK3" s="75"/>
      <c r="SDL3" s="75"/>
      <c r="SDM3" s="75"/>
      <c r="SDN3" s="75"/>
      <c r="SDO3" s="75"/>
      <c r="SDP3" s="75"/>
      <c r="SDQ3" s="75"/>
      <c r="SDR3" s="75"/>
      <c r="SDS3" s="75"/>
      <c r="SDT3" s="75"/>
      <c r="SDU3" s="75"/>
      <c r="SDV3" s="75"/>
      <c r="SDW3" s="75"/>
      <c r="SDX3" s="75"/>
      <c r="SDY3" s="75"/>
      <c r="SDZ3" s="75"/>
      <c r="SEA3" s="75"/>
      <c r="SEB3" s="75"/>
      <c r="SEC3" s="75"/>
      <c r="SED3" s="75"/>
      <c r="SEE3" s="75"/>
      <c r="SEF3" s="75"/>
      <c r="SEG3" s="75"/>
      <c r="SEH3" s="75"/>
      <c r="SEI3" s="75"/>
      <c r="SEJ3" s="75"/>
      <c r="SEK3" s="75"/>
      <c r="SEL3" s="75"/>
      <c r="SEM3" s="75"/>
      <c r="SEN3" s="75"/>
      <c r="SEO3" s="75"/>
      <c r="SEP3" s="75"/>
      <c r="SEQ3" s="75"/>
      <c r="SER3" s="75"/>
      <c r="SES3" s="75"/>
      <c r="SET3" s="75"/>
      <c r="SEU3" s="75"/>
      <c r="SEV3" s="75"/>
      <c r="SEW3" s="75"/>
      <c r="SEX3" s="75"/>
      <c r="SEY3" s="75"/>
      <c r="SEZ3" s="75"/>
      <c r="SFA3" s="75"/>
      <c r="SFB3" s="75"/>
      <c r="SFC3" s="75"/>
      <c r="SFD3" s="75"/>
      <c r="SFE3" s="75"/>
      <c r="SFF3" s="75"/>
      <c r="SFG3" s="75"/>
      <c r="SFH3" s="75"/>
      <c r="SFI3" s="75"/>
      <c r="SFJ3" s="75"/>
      <c r="SFK3" s="75"/>
      <c r="SFL3" s="75"/>
      <c r="SFM3" s="75"/>
      <c r="SFN3" s="75"/>
      <c r="SFO3" s="75"/>
      <c r="SFP3" s="75"/>
      <c r="SFQ3" s="75"/>
      <c r="SFR3" s="75"/>
      <c r="SFS3" s="75"/>
      <c r="SFT3" s="75"/>
      <c r="SFU3" s="75"/>
      <c r="SFV3" s="75"/>
      <c r="SFW3" s="75"/>
      <c r="SFX3" s="75"/>
      <c r="SFY3" s="75"/>
      <c r="SFZ3" s="75"/>
      <c r="SGA3" s="75"/>
      <c r="SGB3" s="75"/>
      <c r="SGC3" s="75"/>
      <c r="SGD3" s="75"/>
      <c r="SGE3" s="75"/>
      <c r="SGF3" s="75"/>
      <c r="SGG3" s="75"/>
      <c r="SGH3" s="75"/>
      <c r="SGI3" s="75"/>
      <c r="SGJ3" s="75"/>
      <c r="SGK3" s="75"/>
      <c r="SGL3" s="75"/>
      <c r="SGM3" s="75"/>
      <c r="SGN3" s="75"/>
      <c r="SGO3" s="75"/>
      <c r="SGP3" s="75"/>
      <c r="SGQ3" s="75"/>
      <c r="SGR3" s="75"/>
      <c r="SGS3" s="75"/>
      <c r="SGT3" s="75"/>
      <c r="SGU3" s="75"/>
      <c r="SGV3" s="75"/>
      <c r="SGW3" s="75"/>
      <c r="SGX3" s="75"/>
      <c r="SGY3" s="75"/>
      <c r="SGZ3" s="75"/>
      <c r="SHA3" s="75"/>
      <c r="SHB3" s="75"/>
      <c r="SHC3" s="75"/>
      <c r="SHD3" s="75"/>
      <c r="SHE3" s="75"/>
      <c r="SHF3" s="75"/>
      <c r="SHG3" s="75"/>
      <c r="SHH3" s="75"/>
      <c r="SHI3" s="75"/>
      <c r="SHJ3" s="75"/>
      <c r="SHK3" s="75"/>
      <c r="SHL3" s="75"/>
      <c r="SHM3" s="75"/>
      <c r="SHN3" s="75"/>
      <c r="SHO3" s="75"/>
      <c r="SHP3" s="75"/>
      <c r="SHQ3" s="75"/>
      <c r="SHR3" s="75"/>
      <c r="SHS3" s="75"/>
      <c r="SHT3" s="75"/>
      <c r="SHU3" s="75"/>
      <c r="SHV3" s="75"/>
      <c r="SHW3" s="75"/>
      <c r="SHX3" s="75"/>
      <c r="SHY3" s="75"/>
      <c r="SHZ3" s="75"/>
      <c r="SIA3" s="75"/>
      <c r="SIB3" s="75"/>
      <c r="SIC3" s="75"/>
      <c r="SID3" s="75"/>
      <c r="SIE3" s="75"/>
      <c r="SIF3" s="75"/>
      <c r="SIG3" s="75"/>
      <c r="SIH3" s="75"/>
      <c r="SII3" s="75"/>
      <c r="SIJ3" s="75"/>
      <c r="SIK3" s="75"/>
      <c r="SIL3" s="75"/>
      <c r="SIM3" s="75"/>
      <c r="SIN3" s="75"/>
      <c r="SIO3" s="75"/>
      <c r="SIP3" s="75"/>
      <c r="SIQ3" s="75"/>
      <c r="SIR3" s="75"/>
      <c r="SIS3" s="75"/>
      <c r="SIT3" s="75"/>
      <c r="SIU3" s="75"/>
      <c r="SIV3" s="75"/>
      <c r="SIW3" s="75"/>
      <c r="SIX3" s="75"/>
      <c r="SIY3" s="75"/>
      <c r="SIZ3" s="75"/>
      <c r="SJA3" s="75"/>
      <c r="SJB3" s="75"/>
      <c r="SJC3" s="75"/>
      <c r="SJD3" s="75"/>
      <c r="SJE3" s="75"/>
      <c r="SJF3" s="75"/>
      <c r="SJG3" s="75"/>
      <c r="SJH3" s="75"/>
      <c r="SJI3" s="75"/>
      <c r="SJJ3" s="75"/>
      <c r="SJK3" s="75"/>
      <c r="SJL3" s="75"/>
      <c r="SJM3" s="75"/>
      <c r="SJN3" s="75"/>
      <c r="SJO3" s="75"/>
      <c r="SJP3" s="75"/>
      <c r="SJQ3" s="75"/>
      <c r="SJR3" s="75"/>
      <c r="SJS3" s="75"/>
      <c r="SJT3" s="75"/>
      <c r="SJU3" s="75"/>
      <c r="SJV3" s="75"/>
      <c r="SJW3" s="75"/>
      <c r="SJX3" s="75"/>
      <c r="SJY3" s="75"/>
      <c r="SJZ3" s="75"/>
      <c r="SKA3" s="75"/>
      <c r="SKB3" s="75"/>
      <c r="SKC3" s="75"/>
      <c r="SKD3" s="75"/>
      <c r="SKE3" s="75"/>
      <c r="SKF3" s="75"/>
      <c r="SKG3" s="75"/>
      <c r="SKH3" s="75"/>
      <c r="SKI3" s="75"/>
      <c r="SKJ3" s="75"/>
      <c r="SKK3" s="75"/>
      <c r="SKL3" s="75"/>
      <c r="SKM3" s="75"/>
      <c r="SKN3" s="75"/>
      <c r="SKO3" s="75"/>
      <c r="SKP3" s="75"/>
      <c r="SKQ3" s="75"/>
      <c r="SKR3" s="75"/>
      <c r="SKS3" s="75"/>
      <c r="SKT3" s="75"/>
      <c r="SKU3" s="75"/>
      <c r="SKV3" s="75"/>
      <c r="SKW3" s="75"/>
      <c r="SKX3" s="75"/>
      <c r="SKY3" s="75"/>
      <c r="SKZ3" s="75"/>
      <c r="SLA3" s="75"/>
      <c r="SLB3" s="75"/>
      <c r="SLC3" s="75"/>
      <c r="SLD3" s="75"/>
      <c r="SLE3" s="75"/>
      <c r="SLF3" s="75"/>
      <c r="SLG3" s="75"/>
      <c r="SLH3" s="75"/>
      <c r="SLI3" s="75"/>
      <c r="SLJ3" s="75"/>
      <c r="SLK3" s="75"/>
      <c r="SLL3" s="75"/>
      <c r="SLM3" s="75"/>
      <c r="SLN3" s="75"/>
      <c r="SLO3" s="75"/>
      <c r="SLP3" s="75"/>
      <c r="SLQ3" s="75"/>
      <c r="SLR3" s="75"/>
      <c r="SLS3" s="75"/>
      <c r="SLT3" s="75"/>
      <c r="SLU3" s="75"/>
      <c r="SLV3" s="75"/>
      <c r="SLW3" s="75"/>
      <c r="SLX3" s="75"/>
      <c r="SLY3" s="75"/>
      <c r="SLZ3" s="75"/>
      <c r="SMA3" s="75"/>
      <c r="SMB3" s="75"/>
      <c r="SMC3" s="75"/>
      <c r="SMD3" s="75"/>
      <c r="SME3" s="75"/>
      <c r="SMF3" s="75"/>
      <c r="SMG3" s="75"/>
      <c r="SMH3" s="75"/>
      <c r="SMI3" s="75"/>
      <c r="SMJ3" s="75"/>
      <c r="SMK3" s="75"/>
      <c r="SML3" s="75"/>
      <c r="SMM3" s="75"/>
      <c r="SMN3" s="75"/>
      <c r="SMO3" s="75"/>
      <c r="SMP3" s="75"/>
      <c r="SMQ3" s="75"/>
      <c r="SMR3" s="75"/>
      <c r="SMS3" s="75"/>
      <c r="SMT3" s="75"/>
      <c r="SMU3" s="75"/>
      <c r="SMV3" s="75"/>
      <c r="SMW3" s="75"/>
      <c r="SMX3" s="75"/>
      <c r="SMY3" s="75"/>
      <c r="SMZ3" s="75"/>
      <c r="SNA3" s="75"/>
      <c r="SNB3" s="75"/>
      <c r="SNC3" s="75"/>
      <c r="SND3" s="75"/>
      <c r="SNE3" s="75"/>
      <c r="SNF3" s="75"/>
      <c r="SNG3" s="75"/>
      <c r="SNH3" s="75"/>
      <c r="SNI3" s="75"/>
      <c r="SNJ3" s="75"/>
      <c r="SNK3" s="75"/>
      <c r="SNL3" s="75"/>
      <c r="SNM3" s="75"/>
      <c r="SNN3" s="75"/>
      <c r="SNO3" s="75"/>
      <c r="SNP3" s="75"/>
      <c r="SNQ3" s="75"/>
      <c r="SNR3" s="75"/>
      <c r="SNS3" s="75"/>
      <c r="SNT3" s="75"/>
      <c r="SNU3" s="75"/>
      <c r="SNV3" s="75"/>
      <c r="SNW3" s="75"/>
      <c r="SNX3" s="75"/>
      <c r="SNY3" s="75"/>
      <c r="SNZ3" s="75"/>
      <c r="SOA3" s="75"/>
      <c r="SOB3" s="75"/>
      <c r="SOC3" s="75"/>
      <c r="SOD3" s="75"/>
      <c r="SOE3" s="75"/>
      <c r="SOF3" s="75"/>
      <c r="SOG3" s="75"/>
      <c r="SOH3" s="75"/>
      <c r="SOI3" s="75"/>
      <c r="SOJ3" s="75"/>
      <c r="SOK3" s="75"/>
      <c r="SOL3" s="75"/>
      <c r="SOM3" s="75"/>
      <c r="SON3" s="75"/>
      <c r="SOO3" s="75"/>
      <c r="SOP3" s="75"/>
      <c r="SOQ3" s="75"/>
      <c r="SOR3" s="75"/>
      <c r="SOS3" s="75"/>
      <c r="SOT3" s="75"/>
      <c r="SOU3" s="75"/>
      <c r="SOV3" s="75"/>
      <c r="SOW3" s="75"/>
      <c r="SOX3" s="75"/>
      <c r="SOY3" s="75"/>
      <c r="SOZ3" s="75"/>
      <c r="SPA3" s="75"/>
      <c r="SPB3" s="75"/>
      <c r="SPC3" s="75"/>
      <c r="SPD3" s="75"/>
      <c r="SPE3" s="75"/>
      <c r="SPF3" s="75"/>
      <c r="SPG3" s="75"/>
      <c r="SPH3" s="75"/>
      <c r="SPI3" s="75"/>
      <c r="SPJ3" s="75"/>
      <c r="SPK3" s="75"/>
      <c r="SPL3" s="75"/>
      <c r="SPM3" s="75"/>
      <c r="SPN3" s="75"/>
      <c r="SPO3" s="75"/>
      <c r="SPP3" s="75"/>
      <c r="SPQ3" s="75"/>
      <c r="SPR3" s="75"/>
      <c r="SPS3" s="75"/>
      <c r="SPT3" s="75"/>
      <c r="SPU3" s="75"/>
      <c r="SPV3" s="75"/>
      <c r="SPW3" s="75"/>
      <c r="SPX3" s="75"/>
      <c r="SPY3" s="75"/>
      <c r="SPZ3" s="75"/>
      <c r="SQA3" s="75"/>
      <c r="SQB3" s="75"/>
      <c r="SQC3" s="75"/>
      <c r="SQD3" s="75"/>
      <c r="SQE3" s="75"/>
      <c r="SQF3" s="75"/>
      <c r="SQG3" s="75"/>
      <c r="SQH3" s="75"/>
      <c r="SQI3" s="75"/>
      <c r="SQJ3" s="75"/>
      <c r="SQK3" s="75"/>
      <c r="SQL3" s="75"/>
      <c r="SQM3" s="75"/>
      <c r="SQN3" s="75"/>
      <c r="SQO3" s="75"/>
      <c r="SQP3" s="75"/>
      <c r="SQQ3" s="75"/>
      <c r="SQR3" s="75"/>
      <c r="SQS3" s="75"/>
      <c r="SQT3" s="75"/>
      <c r="SQU3" s="75"/>
      <c r="SQV3" s="75"/>
      <c r="SQW3" s="75"/>
      <c r="SQX3" s="75"/>
      <c r="SQY3" s="75"/>
      <c r="SQZ3" s="75"/>
      <c r="SRA3" s="75"/>
      <c r="SRB3" s="75"/>
      <c r="SRC3" s="75"/>
      <c r="SRD3" s="75"/>
      <c r="SRE3" s="75"/>
      <c r="SRF3" s="75"/>
      <c r="SRG3" s="75"/>
      <c r="SRH3" s="75"/>
      <c r="SRI3" s="75"/>
      <c r="SRJ3" s="75"/>
      <c r="SRK3" s="75"/>
      <c r="SRL3" s="75"/>
      <c r="SRM3" s="75"/>
      <c r="SRN3" s="75"/>
      <c r="SRO3" s="75"/>
      <c r="SRP3" s="75"/>
      <c r="SRQ3" s="75"/>
      <c r="SRR3" s="75"/>
      <c r="SRS3" s="75"/>
      <c r="SRT3" s="75"/>
      <c r="SRU3" s="75"/>
      <c r="SRV3" s="75"/>
      <c r="SRW3" s="75"/>
      <c r="SRX3" s="75"/>
      <c r="SRY3" s="75"/>
      <c r="SRZ3" s="75"/>
      <c r="SSA3" s="75"/>
      <c r="SSB3" s="75"/>
      <c r="SSC3" s="75"/>
      <c r="SSD3" s="75"/>
      <c r="SSE3" s="75"/>
      <c r="SSF3" s="75"/>
      <c r="SSG3" s="75"/>
      <c r="SSH3" s="75"/>
      <c r="SSI3" s="75"/>
      <c r="SSJ3" s="75"/>
      <c r="SSK3" s="75"/>
      <c r="SSL3" s="75"/>
      <c r="SSM3" s="75"/>
      <c r="SSN3" s="75"/>
      <c r="SSO3" s="75"/>
      <c r="SSP3" s="75"/>
      <c r="SSQ3" s="75"/>
      <c r="SSR3" s="75"/>
      <c r="SSS3" s="75"/>
      <c r="SST3" s="75"/>
      <c r="SSU3" s="75"/>
      <c r="SSV3" s="75"/>
      <c r="SSW3" s="75"/>
      <c r="SSX3" s="75"/>
      <c r="SSY3" s="75"/>
      <c r="SSZ3" s="75"/>
      <c r="STA3" s="75"/>
      <c r="STB3" s="75"/>
      <c r="STC3" s="75"/>
      <c r="STD3" s="75"/>
      <c r="STE3" s="75"/>
      <c r="STF3" s="75"/>
      <c r="STG3" s="75"/>
      <c r="STH3" s="75"/>
      <c r="STI3" s="75"/>
      <c r="STJ3" s="75"/>
      <c r="STK3" s="75"/>
      <c r="STL3" s="75"/>
      <c r="STM3" s="75"/>
      <c r="STN3" s="75"/>
      <c r="STO3" s="75"/>
      <c r="STP3" s="75"/>
      <c r="STQ3" s="75"/>
      <c r="STR3" s="75"/>
      <c r="STS3" s="75"/>
      <c r="STT3" s="75"/>
      <c r="STU3" s="75"/>
      <c r="STV3" s="75"/>
      <c r="STW3" s="75"/>
      <c r="STX3" s="75"/>
      <c r="STY3" s="75"/>
      <c r="STZ3" s="75"/>
      <c r="SUA3" s="75"/>
      <c r="SUB3" s="75"/>
      <c r="SUC3" s="75"/>
      <c r="SUD3" s="75"/>
      <c r="SUE3" s="75"/>
      <c r="SUF3" s="75"/>
      <c r="SUG3" s="75"/>
      <c r="SUH3" s="75"/>
      <c r="SUI3" s="75"/>
      <c r="SUJ3" s="75"/>
      <c r="SUK3" s="75"/>
      <c r="SUL3" s="75"/>
      <c r="SUM3" s="75"/>
      <c r="SUN3" s="75"/>
      <c r="SUO3" s="75"/>
      <c r="SUP3" s="75"/>
      <c r="SUQ3" s="75"/>
      <c r="SUR3" s="75"/>
      <c r="SUS3" s="75"/>
      <c r="SUT3" s="75"/>
      <c r="SUU3" s="75"/>
      <c r="SUV3" s="75"/>
      <c r="SUW3" s="75"/>
      <c r="SUX3" s="75"/>
      <c r="SUY3" s="75"/>
      <c r="SUZ3" s="75"/>
      <c r="SVA3" s="75"/>
      <c r="SVB3" s="75"/>
      <c r="SVC3" s="75"/>
      <c r="SVD3" s="75"/>
      <c r="SVE3" s="75"/>
      <c r="SVF3" s="75"/>
      <c r="SVG3" s="75"/>
      <c r="SVH3" s="75"/>
      <c r="SVI3" s="75"/>
      <c r="SVJ3" s="75"/>
      <c r="SVK3" s="75"/>
      <c r="SVL3" s="75"/>
      <c r="SVM3" s="75"/>
      <c r="SVN3" s="75"/>
      <c r="SVO3" s="75"/>
      <c r="SVP3" s="75"/>
      <c r="SVQ3" s="75"/>
      <c r="SVR3" s="75"/>
      <c r="SVS3" s="75"/>
      <c r="SVT3" s="75"/>
      <c r="SVU3" s="75"/>
      <c r="SVV3" s="75"/>
      <c r="SVW3" s="75"/>
      <c r="SVX3" s="75"/>
      <c r="SVY3" s="75"/>
      <c r="SVZ3" s="75"/>
      <c r="SWA3" s="75"/>
      <c r="SWB3" s="75"/>
      <c r="SWC3" s="75"/>
      <c r="SWD3" s="75"/>
      <c r="SWE3" s="75"/>
      <c r="SWF3" s="75"/>
      <c r="SWG3" s="75"/>
      <c r="SWH3" s="75"/>
      <c r="SWI3" s="75"/>
      <c r="SWJ3" s="75"/>
      <c r="SWK3" s="75"/>
      <c r="SWL3" s="75"/>
      <c r="SWM3" s="75"/>
      <c r="SWN3" s="75"/>
      <c r="SWO3" s="75"/>
      <c r="SWP3" s="75"/>
      <c r="SWQ3" s="75"/>
      <c r="SWR3" s="75"/>
      <c r="SWS3" s="75"/>
      <c r="SWT3" s="75"/>
      <c r="SWU3" s="75"/>
      <c r="SWV3" s="75"/>
      <c r="SWW3" s="75"/>
      <c r="SWX3" s="75"/>
      <c r="SWY3" s="75"/>
      <c r="SWZ3" s="75"/>
      <c r="SXA3" s="75"/>
      <c r="SXB3" s="75"/>
      <c r="SXC3" s="75"/>
      <c r="SXD3" s="75"/>
      <c r="SXE3" s="75"/>
      <c r="SXF3" s="75"/>
      <c r="SXG3" s="75"/>
      <c r="SXH3" s="75"/>
      <c r="SXI3" s="75"/>
      <c r="SXJ3" s="75"/>
      <c r="SXK3" s="75"/>
      <c r="SXL3" s="75"/>
      <c r="SXM3" s="75"/>
      <c r="SXN3" s="75"/>
      <c r="SXO3" s="75"/>
      <c r="SXP3" s="75"/>
      <c r="SXQ3" s="75"/>
      <c r="SXR3" s="75"/>
      <c r="SXS3" s="75"/>
      <c r="SXT3" s="75"/>
      <c r="SXU3" s="75"/>
      <c r="SXV3" s="75"/>
      <c r="SXW3" s="75"/>
      <c r="SXX3" s="75"/>
      <c r="SXY3" s="75"/>
      <c r="SXZ3" s="75"/>
      <c r="SYA3" s="75"/>
      <c r="SYB3" s="75"/>
      <c r="SYC3" s="75"/>
      <c r="SYD3" s="75"/>
      <c r="SYE3" s="75"/>
      <c r="SYF3" s="75"/>
      <c r="SYG3" s="75"/>
      <c r="SYH3" s="75"/>
      <c r="SYI3" s="75"/>
      <c r="SYJ3" s="75"/>
      <c r="SYK3" s="75"/>
      <c r="SYL3" s="75"/>
      <c r="SYM3" s="75"/>
      <c r="SYN3" s="75"/>
      <c r="SYO3" s="75"/>
      <c r="SYP3" s="75"/>
      <c r="SYQ3" s="75"/>
      <c r="SYR3" s="75"/>
      <c r="SYS3" s="75"/>
      <c r="SYT3" s="75"/>
      <c r="SYU3" s="75"/>
      <c r="SYV3" s="75"/>
      <c r="SYW3" s="75"/>
      <c r="SYX3" s="75"/>
      <c r="SYY3" s="75"/>
      <c r="SYZ3" s="75"/>
      <c r="SZA3" s="75"/>
      <c r="SZB3" s="75"/>
      <c r="SZC3" s="75"/>
      <c r="SZD3" s="75"/>
      <c r="SZE3" s="75"/>
      <c r="SZF3" s="75"/>
      <c r="SZG3" s="75"/>
      <c r="SZH3" s="75"/>
      <c r="SZI3" s="75"/>
      <c r="SZJ3" s="75"/>
      <c r="SZK3" s="75"/>
      <c r="SZL3" s="75"/>
      <c r="SZM3" s="75"/>
      <c r="SZN3" s="75"/>
      <c r="SZO3" s="75"/>
      <c r="SZP3" s="75"/>
      <c r="SZQ3" s="75"/>
      <c r="SZR3" s="75"/>
      <c r="SZS3" s="75"/>
      <c r="SZT3" s="75"/>
      <c r="SZU3" s="75"/>
      <c r="SZV3" s="75"/>
      <c r="SZW3" s="75"/>
      <c r="SZX3" s="75"/>
      <c r="SZY3" s="75"/>
      <c r="SZZ3" s="75"/>
      <c r="TAA3" s="75"/>
      <c r="TAB3" s="75"/>
      <c r="TAC3" s="75"/>
      <c r="TAD3" s="75"/>
      <c r="TAE3" s="75"/>
      <c r="TAF3" s="75"/>
      <c r="TAG3" s="75"/>
      <c r="TAH3" s="75"/>
      <c r="TAI3" s="75"/>
      <c r="TAJ3" s="75"/>
      <c r="TAK3" s="75"/>
      <c r="TAL3" s="75"/>
      <c r="TAM3" s="75"/>
      <c r="TAN3" s="75"/>
      <c r="TAO3" s="75"/>
      <c r="TAP3" s="75"/>
      <c r="TAQ3" s="75"/>
      <c r="TAR3" s="75"/>
      <c r="TAS3" s="75"/>
      <c r="TAT3" s="75"/>
      <c r="TAU3" s="75"/>
      <c r="TAV3" s="75"/>
      <c r="TAW3" s="75"/>
      <c r="TAX3" s="75"/>
      <c r="TAY3" s="75"/>
      <c r="TAZ3" s="75"/>
      <c r="TBA3" s="75"/>
      <c r="TBB3" s="75"/>
      <c r="TBC3" s="75"/>
      <c r="TBD3" s="75"/>
      <c r="TBE3" s="75"/>
      <c r="TBF3" s="75"/>
      <c r="TBG3" s="75"/>
      <c r="TBH3" s="75"/>
      <c r="TBI3" s="75"/>
      <c r="TBJ3" s="75"/>
      <c r="TBK3" s="75"/>
      <c r="TBL3" s="75"/>
      <c r="TBM3" s="75"/>
      <c r="TBN3" s="75"/>
      <c r="TBO3" s="75"/>
      <c r="TBP3" s="75"/>
      <c r="TBQ3" s="75"/>
      <c r="TBR3" s="75"/>
      <c r="TBS3" s="75"/>
      <c r="TBT3" s="75"/>
      <c r="TBU3" s="75"/>
      <c r="TBV3" s="75"/>
      <c r="TBW3" s="75"/>
      <c r="TBX3" s="75"/>
      <c r="TBY3" s="75"/>
      <c r="TBZ3" s="75"/>
      <c r="TCA3" s="75"/>
      <c r="TCB3" s="75"/>
      <c r="TCC3" s="75"/>
      <c r="TCD3" s="75"/>
      <c r="TCE3" s="75"/>
      <c r="TCF3" s="75"/>
      <c r="TCG3" s="75"/>
      <c r="TCH3" s="75"/>
      <c r="TCI3" s="75"/>
      <c r="TCJ3" s="75"/>
      <c r="TCK3" s="75"/>
      <c r="TCL3" s="75"/>
      <c r="TCM3" s="75"/>
      <c r="TCN3" s="75"/>
      <c r="TCO3" s="75"/>
      <c r="TCP3" s="75"/>
      <c r="TCQ3" s="75"/>
      <c r="TCR3" s="75"/>
      <c r="TCS3" s="75"/>
      <c r="TCT3" s="75"/>
      <c r="TCU3" s="75"/>
      <c r="TCV3" s="75"/>
      <c r="TCW3" s="75"/>
      <c r="TCX3" s="75"/>
      <c r="TCY3" s="75"/>
      <c r="TCZ3" s="75"/>
      <c r="TDA3" s="75"/>
      <c r="TDB3" s="75"/>
      <c r="TDC3" s="75"/>
      <c r="TDD3" s="75"/>
      <c r="TDE3" s="75"/>
      <c r="TDF3" s="75"/>
      <c r="TDG3" s="75"/>
      <c r="TDH3" s="75"/>
      <c r="TDI3" s="75"/>
      <c r="TDJ3" s="75"/>
      <c r="TDK3" s="75"/>
      <c r="TDL3" s="75"/>
      <c r="TDM3" s="75"/>
      <c r="TDN3" s="75"/>
      <c r="TDO3" s="75"/>
      <c r="TDP3" s="75"/>
      <c r="TDQ3" s="75"/>
      <c r="TDR3" s="75"/>
      <c r="TDS3" s="75"/>
      <c r="TDT3" s="75"/>
      <c r="TDU3" s="75"/>
      <c r="TDV3" s="75"/>
      <c r="TDW3" s="75"/>
      <c r="TDX3" s="75"/>
      <c r="TDY3" s="75"/>
      <c r="TDZ3" s="75"/>
      <c r="TEA3" s="75"/>
      <c r="TEB3" s="75"/>
      <c r="TEC3" s="75"/>
      <c r="TED3" s="75"/>
      <c r="TEE3" s="75"/>
      <c r="TEF3" s="75"/>
      <c r="TEG3" s="75"/>
      <c r="TEH3" s="75"/>
      <c r="TEI3" s="75"/>
      <c r="TEJ3" s="75"/>
      <c r="TEK3" s="75"/>
      <c r="TEL3" s="75"/>
      <c r="TEM3" s="75"/>
      <c r="TEN3" s="75"/>
      <c r="TEO3" s="75"/>
      <c r="TEP3" s="75"/>
      <c r="TEQ3" s="75"/>
      <c r="TER3" s="75"/>
      <c r="TES3" s="75"/>
      <c r="TET3" s="75"/>
      <c r="TEU3" s="75"/>
      <c r="TEV3" s="75"/>
      <c r="TEW3" s="75"/>
      <c r="TEX3" s="75"/>
      <c r="TEY3" s="75"/>
      <c r="TEZ3" s="75"/>
      <c r="TFA3" s="75"/>
      <c r="TFB3" s="75"/>
      <c r="TFC3" s="75"/>
      <c r="TFD3" s="75"/>
      <c r="TFE3" s="75"/>
      <c r="TFF3" s="75"/>
      <c r="TFG3" s="75"/>
      <c r="TFH3" s="75"/>
      <c r="TFI3" s="75"/>
      <c r="TFJ3" s="75"/>
      <c r="TFK3" s="75"/>
      <c r="TFL3" s="75"/>
      <c r="TFM3" s="75"/>
      <c r="TFN3" s="75"/>
      <c r="TFO3" s="75"/>
      <c r="TFP3" s="75"/>
      <c r="TFQ3" s="75"/>
      <c r="TFR3" s="75"/>
      <c r="TFS3" s="75"/>
      <c r="TFT3" s="75"/>
      <c r="TFU3" s="75"/>
      <c r="TFV3" s="75"/>
      <c r="TFW3" s="75"/>
      <c r="TFX3" s="75"/>
      <c r="TFY3" s="75"/>
      <c r="TFZ3" s="75"/>
      <c r="TGA3" s="75"/>
      <c r="TGB3" s="75"/>
      <c r="TGC3" s="75"/>
      <c r="TGD3" s="75"/>
      <c r="TGE3" s="75"/>
      <c r="TGF3" s="75"/>
      <c r="TGG3" s="75"/>
      <c r="TGH3" s="75"/>
      <c r="TGI3" s="75"/>
      <c r="TGJ3" s="75"/>
      <c r="TGK3" s="75"/>
      <c r="TGL3" s="75"/>
      <c r="TGM3" s="75"/>
      <c r="TGN3" s="75"/>
      <c r="TGO3" s="75"/>
      <c r="TGP3" s="75"/>
      <c r="TGQ3" s="75"/>
      <c r="TGR3" s="75"/>
      <c r="TGS3" s="75"/>
      <c r="TGT3" s="75"/>
      <c r="TGU3" s="75"/>
      <c r="TGV3" s="75"/>
      <c r="TGW3" s="75"/>
      <c r="TGX3" s="75"/>
      <c r="TGY3" s="75"/>
      <c r="TGZ3" s="75"/>
      <c r="THA3" s="75"/>
      <c r="THB3" s="75"/>
      <c r="THC3" s="75"/>
      <c r="THD3" s="75"/>
      <c r="THE3" s="75"/>
      <c r="THF3" s="75"/>
      <c r="THG3" s="75"/>
      <c r="THH3" s="75"/>
      <c r="THI3" s="75"/>
      <c r="THJ3" s="75"/>
      <c r="THK3" s="75"/>
      <c r="THL3" s="75"/>
      <c r="THM3" s="75"/>
      <c r="THN3" s="75"/>
      <c r="THO3" s="75"/>
      <c r="THP3" s="75"/>
      <c r="THQ3" s="75"/>
      <c r="THR3" s="75"/>
      <c r="THS3" s="75"/>
      <c r="THT3" s="75"/>
      <c r="THU3" s="75"/>
      <c r="THV3" s="75"/>
      <c r="THW3" s="75"/>
      <c r="THX3" s="75"/>
      <c r="THY3" s="75"/>
      <c r="THZ3" s="75"/>
      <c r="TIA3" s="75"/>
      <c r="TIB3" s="75"/>
      <c r="TIC3" s="75"/>
      <c r="TID3" s="75"/>
      <c r="TIE3" s="75"/>
      <c r="TIF3" s="75"/>
      <c r="TIG3" s="75"/>
      <c r="TIH3" s="75"/>
      <c r="TII3" s="75"/>
      <c r="TIJ3" s="75"/>
      <c r="TIK3" s="75"/>
      <c r="TIL3" s="75"/>
      <c r="TIM3" s="75"/>
      <c r="TIN3" s="75"/>
      <c r="TIO3" s="75"/>
      <c r="TIP3" s="75"/>
      <c r="TIQ3" s="75"/>
      <c r="TIR3" s="75"/>
      <c r="TIS3" s="75"/>
      <c r="TIT3" s="75"/>
      <c r="TIU3" s="75"/>
      <c r="TIV3" s="75"/>
      <c r="TIW3" s="75"/>
      <c r="TIX3" s="75"/>
      <c r="TIY3" s="75"/>
      <c r="TIZ3" s="75"/>
      <c r="TJA3" s="75"/>
      <c r="TJB3" s="75"/>
      <c r="TJC3" s="75"/>
      <c r="TJD3" s="75"/>
      <c r="TJE3" s="75"/>
      <c r="TJF3" s="75"/>
      <c r="TJG3" s="75"/>
      <c r="TJH3" s="75"/>
      <c r="TJI3" s="75"/>
      <c r="TJJ3" s="75"/>
      <c r="TJK3" s="75"/>
      <c r="TJL3" s="75"/>
      <c r="TJM3" s="75"/>
      <c r="TJN3" s="75"/>
      <c r="TJO3" s="75"/>
      <c r="TJP3" s="75"/>
      <c r="TJQ3" s="75"/>
      <c r="TJR3" s="75"/>
      <c r="TJS3" s="75"/>
      <c r="TJT3" s="75"/>
      <c r="TJU3" s="75"/>
      <c r="TJV3" s="75"/>
      <c r="TJW3" s="75"/>
      <c r="TJX3" s="75"/>
      <c r="TJY3" s="75"/>
      <c r="TJZ3" s="75"/>
      <c r="TKA3" s="75"/>
      <c r="TKB3" s="75"/>
      <c r="TKC3" s="75"/>
      <c r="TKD3" s="75"/>
      <c r="TKE3" s="75"/>
      <c r="TKF3" s="75"/>
      <c r="TKG3" s="75"/>
      <c r="TKH3" s="75"/>
      <c r="TKI3" s="75"/>
      <c r="TKJ3" s="75"/>
      <c r="TKK3" s="75"/>
      <c r="TKL3" s="75"/>
      <c r="TKM3" s="75"/>
      <c r="TKN3" s="75"/>
      <c r="TKO3" s="75"/>
      <c r="TKP3" s="75"/>
      <c r="TKQ3" s="75"/>
      <c r="TKR3" s="75"/>
      <c r="TKS3" s="75"/>
      <c r="TKT3" s="75"/>
      <c r="TKU3" s="75"/>
      <c r="TKV3" s="75"/>
      <c r="TKW3" s="75"/>
      <c r="TKX3" s="75"/>
      <c r="TKY3" s="75"/>
      <c r="TKZ3" s="75"/>
      <c r="TLA3" s="75"/>
      <c r="TLB3" s="75"/>
      <c r="TLC3" s="75"/>
      <c r="TLD3" s="75"/>
      <c r="TLE3" s="75"/>
      <c r="TLF3" s="75"/>
      <c r="TLG3" s="75"/>
      <c r="TLH3" s="75"/>
      <c r="TLI3" s="75"/>
      <c r="TLJ3" s="75"/>
      <c r="TLK3" s="75"/>
      <c r="TLL3" s="75"/>
      <c r="TLM3" s="75"/>
      <c r="TLN3" s="75"/>
      <c r="TLO3" s="75"/>
      <c r="TLP3" s="75"/>
      <c r="TLQ3" s="75"/>
      <c r="TLR3" s="75"/>
      <c r="TLS3" s="75"/>
      <c r="TLT3" s="75"/>
      <c r="TLU3" s="75"/>
      <c r="TLV3" s="75"/>
      <c r="TLW3" s="75"/>
      <c r="TLX3" s="75"/>
      <c r="TLY3" s="75"/>
      <c r="TLZ3" s="75"/>
      <c r="TMA3" s="75"/>
      <c r="TMB3" s="75"/>
      <c r="TMC3" s="75"/>
      <c r="TMD3" s="75"/>
      <c r="TME3" s="75"/>
      <c r="TMF3" s="75"/>
      <c r="TMG3" s="75"/>
      <c r="TMH3" s="75"/>
      <c r="TMI3" s="75"/>
      <c r="TMJ3" s="75"/>
      <c r="TMK3" s="75"/>
      <c r="TML3" s="75"/>
      <c r="TMM3" s="75"/>
      <c r="TMN3" s="75"/>
      <c r="TMO3" s="75"/>
      <c r="TMP3" s="75"/>
      <c r="TMQ3" s="75"/>
      <c r="TMR3" s="75"/>
      <c r="TMS3" s="75"/>
      <c r="TMT3" s="75"/>
      <c r="TMU3" s="75"/>
      <c r="TMV3" s="75"/>
      <c r="TMW3" s="75"/>
      <c r="TMX3" s="75"/>
      <c r="TMY3" s="75"/>
      <c r="TMZ3" s="75"/>
      <c r="TNA3" s="75"/>
      <c r="TNB3" s="75"/>
      <c r="TNC3" s="75"/>
      <c r="TND3" s="75"/>
      <c r="TNE3" s="75"/>
      <c r="TNF3" s="75"/>
      <c r="TNG3" s="75"/>
      <c r="TNH3" s="75"/>
      <c r="TNI3" s="75"/>
      <c r="TNJ3" s="75"/>
      <c r="TNK3" s="75"/>
      <c r="TNL3" s="75"/>
      <c r="TNM3" s="75"/>
      <c r="TNN3" s="75"/>
      <c r="TNO3" s="75"/>
      <c r="TNP3" s="75"/>
      <c r="TNQ3" s="75"/>
      <c r="TNR3" s="75"/>
      <c r="TNS3" s="75"/>
      <c r="TNT3" s="75"/>
      <c r="TNU3" s="75"/>
      <c r="TNV3" s="75"/>
      <c r="TNW3" s="75"/>
      <c r="TNX3" s="75"/>
      <c r="TNY3" s="75"/>
      <c r="TNZ3" s="75"/>
      <c r="TOA3" s="75"/>
      <c r="TOB3" s="75"/>
      <c r="TOC3" s="75"/>
      <c r="TOD3" s="75"/>
      <c r="TOE3" s="75"/>
      <c r="TOF3" s="75"/>
      <c r="TOG3" s="75"/>
      <c r="TOH3" s="75"/>
      <c r="TOI3" s="75"/>
      <c r="TOJ3" s="75"/>
      <c r="TOK3" s="75"/>
      <c r="TOL3" s="75"/>
      <c r="TOM3" s="75"/>
      <c r="TON3" s="75"/>
      <c r="TOO3" s="75"/>
      <c r="TOP3" s="75"/>
      <c r="TOQ3" s="75"/>
      <c r="TOR3" s="75"/>
      <c r="TOS3" s="75"/>
      <c r="TOT3" s="75"/>
      <c r="TOU3" s="75"/>
      <c r="TOV3" s="75"/>
      <c r="TOW3" s="75"/>
      <c r="TOX3" s="75"/>
      <c r="TOY3" s="75"/>
      <c r="TOZ3" s="75"/>
      <c r="TPA3" s="75"/>
      <c r="TPB3" s="75"/>
      <c r="TPC3" s="75"/>
      <c r="TPD3" s="75"/>
      <c r="TPE3" s="75"/>
      <c r="TPF3" s="75"/>
      <c r="TPG3" s="75"/>
      <c r="TPH3" s="75"/>
      <c r="TPI3" s="75"/>
      <c r="TPJ3" s="75"/>
      <c r="TPK3" s="75"/>
      <c r="TPL3" s="75"/>
      <c r="TPM3" s="75"/>
      <c r="TPN3" s="75"/>
      <c r="TPO3" s="75"/>
      <c r="TPP3" s="75"/>
      <c r="TPQ3" s="75"/>
      <c r="TPR3" s="75"/>
      <c r="TPS3" s="75"/>
      <c r="TPT3" s="75"/>
      <c r="TPU3" s="75"/>
      <c r="TPV3" s="75"/>
      <c r="TPW3" s="75"/>
      <c r="TPX3" s="75"/>
      <c r="TPY3" s="75"/>
      <c r="TPZ3" s="75"/>
      <c r="TQA3" s="75"/>
      <c r="TQB3" s="75"/>
      <c r="TQC3" s="75"/>
      <c r="TQD3" s="75"/>
      <c r="TQE3" s="75"/>
      <c r="TQF3" s="75"/>
      <c r="TQG3" s="75"/>
      <c r="TQH3" s="75"/>
      <c r="TQI3" s="75"/>
      <c r="TQJ3" s="75"/>
      <c r="TQK3" s="75"/>
      <c r="TQL3" s="75"/>
      <c r="TQM3" s="75"/>
      <c r="TQN3" s="75"/>
      <c r="TQO3" s="75"/>
      <c r="TQP3" s="75"/>
      <c r="TQQ3" s="75"/>
      <c r="TQR3" s="75"/>
      <c r="TQS3" s="75"/>
      <c r="TQT3" s="75"/>
      <c r="TQU3" s="75"/>
      <c r="TQV3" s="75"/>
      <c r="TQW3" s="75"/>
      <c r="TQX3" s="75"/>
      <c r="TQY3" s="75"/>
      <c r="TQZ3" s="75"/>
      <c r="TRA3" s="75"/>
      <c r="TRB3" s="75"/>
      <c r="TRC3" s="75"/>
      <c r="TRD3" s="75"/>
      <c r="TRE3" s="75"/>
      <c r="TRF3" s="75"/>
      <c r="TRG3" s="75"/>
      <c r="TRH3" s="75"/>
      <c r="TRI3" s="75"/>
      <c r="TRJ3" s="75"/>
      <c r="TRK3" s="75"/>
      <c r="TRL3" s="75"/>
      <c r="TRM3" s="75"/>
      <c r="TRN3" s="75"/>
      <c r="TRO3" s="75"/>
      <c r="TRP3" s="75"/>
      <c r="TRQ3" s="75"/>
      <c r="TRR3" s="75"/>
      <c r="TRS3" s="75"/>
      <c r="TRT3" s="75"/>
      <c r="TRU3" s="75"/>
      <c r="TRV3" s="75"/>
      <c r="TRW3" s="75"/>
      <c r="TRX3" s="75"/>
      <c r="TRY3" s="75"/>
      <c r="TRZ3" s="75"/>
      <c r="TSA3" s="75"/>
      <c r="TSB3" s="75"/>
      <c r="TSC3" s="75"/>
      <c r="TSD3" s="75"/>
      <c r="TSE3" s="75"/>
      <c r="TSF3" s="75"/>
      <c r="TSG3" s="75"/>
      <c r="TSH3" s="75"/>
      <c r="TSI3" s="75"/>
      <c r="TSJ3" s="75"/>
      <c r="TSK3" s="75"/>
      <c r="TSL3" s="75"/>
      <c r="TSM3" s="75"/>
      <c r="TSN3" s="75"/>
      <c r="TSO3" s="75"/>
      <c r="TSP3" s="75"/>
      <c r="TSQ3" s="75"/>
      <c r="TSR3" s="75"/>
      <c r="TSS3" s="75"/>
      <c r="TST3" s="75"/>
      <c r="TSU3" s="75"/>
      <c r="TSV3" s="75"/>
      <c r="TSW3" s="75"/>
      <c r="TSX3" s="75"/>
      <c r="TSY3" s="75"/>
      <c r="TSZ3" s="75"/>
      <c r="TTA3" s="75"/>
      <c r="TTB3" s="75"/>
      <c r="TTC3" s="75"/>
      <c r="TTD3" s="75"/>
      <c r="TTE3" s="75"/>
      <c r="TTF3" s="75"/>
      <c r="TTG3" s="75"/>
      <c r="TTH3" s="75"/>
      <c r="TTI3" s="75"/>
      <c r="TTJ3" s="75"/>
      <c r="TTK3" s="75"/>
      <c r="TTL3" s="75"/>
      <c r="TTM3" s="75"/>
      <c r="TTN3" s="75"/>
      <c r="TTO3" s="75"/>
      <c r="TTP3" s="75"/>
      <c r="TTQ3" s="75"/>
      <c r="TTR3" s="75"/>
      <c r="TTS3" s="75"/>
      <c r="TTT3" s="75"/>
      <c r="TTU3" s="75"/>
      <c r="TTV3" s="75"/>
      <c r="TTW3" s="75"/>
      <c r="TTX3" s="75"/>
      <c r="TTY3" s="75"/>
      <c r="TTZ3" s="75"/>
      <c r="TUA3" s="75"/>
      <c r="TUB3" s="75"/>
      <c r="TUC3" s="75"/>
      <c r="TUD3" s="75"/>
      <c r="TUE3" s="75"/>
      <c r="TUF3" s="75"/>
      <c r="TUG3" s="75"/>
      <c r="TUH3" s="75"/>
      <c r="TUI3" s="75"/>
      <c r="TUJ3" s="75"/>
      <c r="TUK3" s="75"/>
      <c r="TUL3" s="75"/>
      <c r="TUM3" s="75"/>
      <c r="TUN3" s="75"/>
      <c r="TUO3" s="75"/>
      <c r="TUP3" s="75"/>
      <c r="TUQ3" s="75"/>
      <c r="TUR3" s="75"/>
      <c r="TUS3" s="75"/>
      <c r="TUT3" s="75"/>
      <c r="TUU3" s="75"/>
      <c r="TUV3" s="75"/>
      <c r="TUW3" s="75"/>
      <c r="TUX3" s="75"/>
      <c r="TUY3" s="75"/>
      <c r="TUZ3" s="75"/>
      <c r="TVA3" s="75"/>
      <c r="TVB3" s="75"/>
      <c r="TVC3" s="75"/>
      <c r="TVD3" s="75"/>
      <c r="TVE3" s="75"/>
      <c r="TVF3" s="75"/>
      <c r="TVG3" s="75"/>
      <c r="TVH3" s="75"/>
      <c r="TVI3" s="75"/>
      <c r="TVJ3" s="75"/>
      <c r="TVK3" s="75"/>
      <c r="TVL3" s="75"/>
      <c r="TVM3" s="75"/>
      <c r="TVN3" s="75"/>
      <c r="TVO3" s="75"/>
      <c r="TVP3" s="75"/>
      <c r="TVQ3" s="75"/>
      <c r="TVR3" s="75"/>
      <c r="TVS3" s="75"/>
      <c r="TVT3" s="75"/>
      <c r="TVU3" s="75"/>
      <c r="TVV3" s="75"/>
      <c r="TVW3" s="75"/>
      <c r="TVX3" s="75"/>
      <c r="TVY3" s="75"/>
      <c r="TVZ3" s="75"/>
      <c r="TWA3" s="75"/>
      <c r="TWB3" s="75"/>
      <c r="TWC3" s="75"/>
      <c r="TWD3" s="75"/>
      <c r="TWE3" s="75"/>
      <c r="TWF3" s="75"/>
      <c r="TWG3" s="75"/>
      <c r="TWH3" s="75"/>
      <c r="TWI3" s="75"/>
      <c r="TWJ3" s="75"/>
      <c r="TWK3" s="75"/>
      <c r="TWL3" s="75"/>
      <c r="TWM3" s="75"/>
      <c r="TWN3" s="75"/>
      <c r="TWO3" s="75"/>
      <c r="TWP3" s="75"/>
      <c r="TWQ3" s="75"/>
      <c r="TWR3" s="75"/>
      <c r="TWS3" s="75"/>
      <c r="TWT3" s="75"/>
      <c r="TWU3" s="75"/>
      <c r="TWV3" s="75"/>
      <c r="TWW3" s="75"/>
      <c r="TWX3" s="75"/>
      <c r="TWY3" s="75"/>
      <c r="TWZ3" s="75"/>
      <c r="TXA3" s="75"/>
      <c r="TXB3" s="75"/>
      <c r="TXC3" s="75"/>
      <c r="TXD3" s="75"/>
      <c r="TXE3" s="75"/>
      <c r="TXF3" s="75"/>
      <c r="TXG3" s="75"/>
      <c r="TXH3" s="75"/>
      <c r="TXI3" s="75"/>
      <c r="TXJ3" s="75"/>
      <c r="TXK3" s="75"/>
      <c r="TXL3" s="75"/>
      <c r="TXM3" s="75"/>
      <c r="TXN3" s="75"/>
      <c r="TXO3" s="75"/>
      <c r="TXP3" s="75"/>
      <c r="TXQ3" s="75"/>
      <c r="TXR3" s="75"/>
      <c r="TXS3" s="75"/>
      <c r="TXT3" s="75"/>
      <c r="TXU3" s="75"/>
      <c r="TXV3" s="75"/>
      <c r="TXW3" s="75"/>
      <c r="TXX3" s="75"/>
      <c r="TXY3" s="75"/>
      <c r="TXZ3" s="75"/>
      <c r="TYA3" s="75"/>
      <c r="TYB3" s="75"/>
      <c r="TYC3" s="75"/>
      <c r="TYD3" s="75"/>
      <c r="TYE3" s="75"/>
      <c r="TYF3" s="75"/>
      <c r="TYG3" s="75"/>
      <c r="TYH3" s="75"/>
      <c r="TYI3" s="75"/>
      <c r="TYJ3" s="75"/>
      <c r="TYK3" s="75"/>
      <c r="TYL3" s="75"/>
      <c r="TYM3" s="75"/>
      <c r="TYN3" s="75"/>
      <c r="TYO3" s="75"/>
      <c r="TYP3" s="75"/>
      <c r="TYQ3" s="75"/>
      <c r="TYR3" s="75"/>
      <c r="TYS3" s="75"/>
      <c r="TYT3" s="75"/>
      <c r="TYU3" s="75"/>
      <c r="TYV3" s="75"/>
      <c r="TYW3" s="75"/>
      <c r="TYX3" s="75"/>
      <c r="TYY3" s="75"/>
      <c r="TYZ3" s="75"/>
      <c r="TZA3" s="75"/>
      <c r="TZB3" s="75"/>
      <c r="TZC3" s="75"/>
      <c r="TZD3" s="75"/>
      <c r="TZE3" s="75"/>
      <c r="TZF3" s="75"/>
      <c r="TZG3" s="75"/>
      <c r="TZH3" s="75"/>
      <c r="TZI3" s="75"/>
      <c r="TZJ3" s="75"/>
      <c r="TZK3" s="75"/>
      <c r="TZL3" s="75"/>
      <c r="TZM3" s="75"/>
      <c r="TZN3" s="75"/>
      <c r="TZO3" s="75"/>
      <c r="TZP3" s="75"/>
      <c r="TZQ3" s="75"/>
      <c r="TZR3" s="75"/>
      <c r="TZS3" s="75"/>
      <c r="TZT3" s="75"/>
      <c r="TZU3" s="75"/>
      <c r="TZV3" s="75"/>
      <c r="TZW3" s="75"/>
      <c r="TZX3" s="75"/>
      <c r="TZY3" s="75"/>
      <c r="TZZ3" s="75"/>
      <c r="UAA3" s="75"/>
      <c r="UAB3" s="75"/>
      <c r="UAC3" s="75"/>
      <c r="UAD3" s="75"/>
      <c r="UAE3" s="75"/>
      <c r="UAF3" s="75"/>
      <c r="UAG3" s="75"/>
      <c r="UAH3" s="75"/>
      <c r="UAI3" s="75"/>
      <c r="UAJ3" s="75"/>
      <c r="UAK3" s="75"/>
      <c r="UAL3" s="75"/>
      <c r="UAM3" s="75"/>
      <c r="UAN3" s="75"/>
      <c r="UAO3" s="75"/>
      <c r="UAP3" s="75"/>
      <c r="UAQ3" s="75"/>
      <c r="UAR3" s="75"/>
      <c r="UAS3" s="75"/>
      <c r="UAT3" s="75"/>
      <c r="UAU3" s="75"/>
      <c r="UAV3" s="75"/>
      <c r="UAW3" s="75"/>
      <c r="UAX3" s="75"/>
      <c r="UAY3" s="75"/>
      <c r="UAZ3" s="75"/>
      <c r="UBA3" s="75"/>
      <c r="UBB3" s="75"/>
      <c r="UBC3" s="75"/>
      <c r="UBD3" s="75"/>
      <c r="UBE3" s="75"/>
      <c r="UBF3" s="75"/>
      <c r="UBG3" s="75"/>
      <c r="UBH3" s="75"/>
      <c r="UBI3" s="75"/>
      <c r="UBJ3" s="75"/>
      <c r="UBK3" s="75"/>
      <c r="UBL3" s="75"/>
      <c r="UBM3" s="75"/>
      <c r="UBN3" s="75"/>
      <c r="UBO3" s="75"/>
      <c r="UBP3" s="75"/>
      <c r="UBQ3" s="75"/>
      <c r="UBR3" s="75"/>
      <c r="UBS3" s="75"/>
      <c r="UBT3" s="75"/>
      <c r="UBU3" s="75"/>
      <c r="UBV3" s="75"/>
      <c r="UBW3" s="75"/>
      <c r="UBX3" s="75"/>
      <c r="UBY3" s="75"/>
      <c r="UBZ3" s="75"/>
      <c r="UCA3" s="75"/>
      <c r="UCB3" s="75"/>
      <c r="UCC3" s="75"/>
      <c r="UCD3" s="75"/>
      <c r="UCE3" s="75"/>
      <c r="UCF3" s="75"/>
      <c r="UCG3" s="75"/>
      <c r="UCH3" s="75"/>
      <c r="UCI3" s="75"/>
      <c r="UCJ3" s="75"/>
      <c r="UCK3" s="75"/>
      <c r="UCL3" s="75"/>
      <c r="UCM3" s="75"/>
      <c r="UCN3" s="75"/>
      <c r="UCO3" s="75"/>
      <c r="UCP3" s="75"/>
      <c r="UCQ3" s="75"/>
      <c r="UCR3" s="75"/>
      <c r="UCS3" s="75"/>
      <c r="UCT3" s="75"/>
      <c r="UCU3" s="75"/>
      <c r="UCV3" s="75"/>
      <c r="UCW3" s="75"/>
      <c r="UCX3" s="75"/>
      <c r="UCY3" s="75"/>
      <c r="UCZ3" s="75"/>
      <c r="UDA3" s="75"/>
      <c r="UDB3" s="75"/>
      <c r="UDC3" s="75"/>
      <c r="UDD3" s="75"/>
      <c r="UDE3" s="75"/>
      <c r="UDF3" s="75"/>
      <c r="UDG3" s="75"/>
      <c r="UDH3" s="75"/>
      <c r="UDI3" s="75"/>
      <c r="UDJ3" s="75"/>
      <c r="UDK3" s="75"/>
      <c r="UDL3" s="75"/>
      <c r="UDM3" s="75"/>
      <c r="UDN3" s="75"/>
      <c r="UDO3" s="75"/>
      <c r="UDP3" s="75"/>
      <c r="UDQ3" s="75"/>
      <c r="UDR3" s="75"/>
      <c r="UDS3" s="75"/>
      <c r="UDT3" s="75"/>
      <c r="UDU3" s="75"/>
      <c r="UDV3" s="75"/>
      <c r="UDW3" s="75"/>
      <c r="UDX3" s="75"/>
      <c r="UDY3" s="75"/>
      <c r="UDZ3" s="75"/>
      <c r="UEA3" s="75"/>
      <c r="UEB3" s="75"/>
      <c r="UEC3" s="75"/>
      <c r="UED3" s="75"/>
      <c r="UEE3" s="75"/>
      <c r="UEF3" s="75"/>
      <c r="UEG3" s="75"/>
      <c r="UEH3" s="75"/>
      <c r="UEI3" s="75"/>
      <c r="UEJ3" s="75"/>
      <c r="UEK3" s="75"/>
      <c r="UEL3" s="75"/>
      <c r="UEM3" s="75"/>
      <c r="UEN3" s="75"/>
      <c r="UEO3" s="75"/>
      <c r="UEP3" s="75"/>
      <c r="UEQ3" s="75"/>
      <c r="UER3" s="75"/>
      <c r="UES3" s="75"/>
      <c r="UET3" s="75"/>
      <c r="UEU3" s="75"/>
      <c r="UEV3" s="75"/>
      <c r="UEW3" s="75"/>
      <c r="UEX3" s="75"/>
      <c r="UEY3" s="75"/>
      <c r="UEZ3" s="75"/>
      <c r="UFA3" s="75"/>
      <c r="UFB3" s="75"/>
      <c r="UFC3" s="75"/>
      <c r="UFD3" s="75"/>
      <c r="UFE3" s="75"/>
      <c r="UFF3" s="75"/>
      <c r="UFG3" s="75"/>
      <c r="UFH3" s="75"/>
      <c r="UFI3" s="75"/>
      <c r="UFJ3" s="75"/>
      <c r="UFK3" s="75"/>
      <c r="UFL3" s="75"/>
      <c r="UFM3" s="75"/>
      <c r="UFN3" s="75"/>
      <c r="UFO3" s="75"/>
      <c r="UFP3" s="75"/>
      <c r="UFQ3" s="75"/>
      <c r="UFR3" s="75"/>
      <c r="UFS3" s="75"/>
      <c r="UFT3" s="75"/>
      <c r="UFU3" s="75"/>
      <c r="UFV3" s="75"/>
      <c r="UFW3" s="75"/>
      <c r="UFX3" s="75"/>
      <c r="UFY3" s="75"/>
      <c r="UFZ3" s="75"/>
      <c r="UGA3" s="75"/>
      <c r="UGB3" s="75"/>
      <c r="UGC3" s="75"/>
      <c r="UGD3" s="75"/>
      <c r="UGE3" s="75"/>
      <c r="UGF3" s="75"/>
      <c r="UGG3" s="75"/>
      <c r="UGH3" s="75"/>
      <c r="UGI3" s="75"/>
      <c r="UGJ3" s="75"/>
      <c r="UGK3" s="75"/>
      <c r="UGL3" s="75"/>
      <c r="UGM3" s="75"/>
      <c r="UGN3" s="75"/>
      <c r="UGO3" s="75"/>
      <c r="UGP3" s="75"/>
      <c r="UGQ3" s="75"/>
      <c r="UGR3" s="75"/>
      <c r="UGS3" s="75"/>
      <c r="UGT3" s="75"/>
      <c r="UGU3" s="75"/>
      <c r="UGV3" s="75"/>
      <c r="UGW3" s="75"/>
      <c r="UGX3" s="75"/>
      <c r="UGY3" s="75"/>
      <c r="UGZ3" s="75"/>
      <c r="UHA3" s="75"/>
      <c r="UHB3" s="75"/>
      <c r="UHC3" s="75"/>
      <c r="UHD3" s="75"/>
      <c r="UHE3" s="75"/>
      <c r="UHF3" s="75"/>
      <c r="UHG3" s="75"/>
      <c r="UHH3" s="75"/>
      <c r="UHI3" s="75"/>
      <c r="UHJ3" s="75"/>
      <c r="UHK3" s="75"/>
      <c r="UHL3" s="75"/>
      <c r="UHM3" s="75"/>
      <c r="UHN3" s="75"/>
      <c r="UHO3" s="75"/>
      <c r="UHP3" s="75"/>
      <c r="UHQ3" s="75"/>
      <c r="UHR3" s="75"/>
      <c r="UHS3" s="75"/>
      <c r="UHT3" s="75"/>
      <c r="UHU3" s="75"/>
      <c r="UHV3" s="75"/>
      <c r="UHW3" s="75"/>
      <c r="UHX3" s="75"/>
      <c r="UHY3" s="75"/>
      <c r="UHZ3" s="75"/>
      <c r="UIA3" s="75"/>
      <c r="UIB3" s="75"/>
      <c r="UIC3" s="75"/>
      <c r="UID3" s="75"/>
      <c r="UIE3" s="75"/>
      <c r="UIF3" s="75"/>
      <c r="UIG3" s="75"/>
      <c r="UIH3" s="75"/>
      <c r="UII3" s="75"/>
      <c r="UIJ3" s="75"/>
      <c r="UIK3" s="75"/>
      <c r="UIL3" s="75"/>
      <c r="UIM3" s="75"/>
      <c r="UIN3" s="75"/>
      <c r="UIO3" s="75"/>
      <c r="UIP3" s="75"/>
      <c r="UIQ3" s="75"/>
      <c r="UIR3" s="75"/>
      <c r="UIS3" s="75"/>
      <c r="UIT3" s="75"/>
      <c r="UIU3" s="75"/>
      <c r="UIV3" s="75"/>
      <c r="UIW3" s="75"/>
      <c r="UIX3" s="75"/>
      <c r="UIY3" s="75"/>
      <c r="UIZ3" s="75"/>
      <c r="UJA3" s="75"/>
      <c r="UJB3" s="75"/>
      <c r="UJC3" s="75"/>
      <c r="UJD3" s="75"/>
      <c r="UJE3" s="75"/>
      <c r="UJF3" s="75"/>
      <c r="UJG3" s="75"/>
      <c r="UJH3" s="75"/>
      <c r="UJI3" s="75"/>
      <c r="UJJ3" s="75"/>
      <c r="UJK3" s="75"/>
      <c r="UJL3" s="75"/>
      <c r="UJM3" s="75"/>
      <c r="UJN3" s="75"/>
      <c r="UJO3" s="75"/>
      <c r="UJP3" s="75"/>
      <c r="UJQ3" s="75"/>
      <c r="UJR3" s="75"/>
      <c r="UJS3" s="75"/>
      <c r="UJT3" s="75"/>
      <c r="UJU3" s="75"/>
      <c r="UJV3" s="75"/>
      <c r="UJW3" s="75"/>
      <c r="UJX3" s="75"/>
      <c r="UJY3" s="75"/>
      <c r="UJZ3" s="75"/>
      <c r="UKA3" s="75"/>
      <c r="UKB3" s="75"/>
      <c r="UKC3" s="75"/>
      <c r="UKD3" s="75"/>
      <c r="UKE3" s="75"/>
      <c r="UKF3" s="75"/>
      <c r="UKG3" s="75"/>
      <c r="UKH3" s="75"/>
      <c r="UKI3" s="75"/>
      <c r="UKJ3" s="75"/>
      <c r="UKK3" s="75"/>
      <c r="UKL3" s="75"/>
      <c r="UKM3" s="75"/>
      <c r="UKN3" s="75"/>
      <c r="UKO3" s="75"/>
      <c r="UKP3" s="75"/>
      <c r="UKQ3" s="75"/>
      <c r="UKR3" s="75"/>
      <c r="UKS3" s="75"/>
      <c r="UKT3" s="75"/>
      <c r="UKU3" s="75"/>
      <c r="UKV3" s="75"/>
      <c r="UKW3" s="75"/>
      <c r="UKX3" s="75"/>
      <c r="UKY3" s="75"/>
      <c r="UKZ3" s="75"/>
      <c r="ULA3" s="75"/>
      <c r="ULB3" s="75"/>
      <c r="ULC3" s="75"/>
      <c r="ULD3" s="75"/>
      <c r="ULE3" s="75"/>
      <c r="ULF3" s="75"/>
      <c r="ULG3" s="75"/>
      <c r="ULH3" s="75"/>
      <c r="ULI3" s="75"/>
      <c r="ULJ3" s="75"/>
      <c r="ULK3" s="75"/>
      <c r="ULL3" s="75"/>
      <c r="ULM3" s="75"/>
      <c r="ULN3" s="75"/>
      <c r="ULO3" s="75"/>
      <c r="ULP3" s="75"/>
      <c r="ULQ3" s="75"/>
      <c r="ULR3" s="75"/>
      <c r="ULS3" s="75"/>
      <c r="ULT3" s="75"/>
      <c r="ULU3" s="75"/>
      <c r="ULV3" s="75"/>
      <c r="ULW3" s="75"/>
      <c r="ULX3" s="75"/>
      <c r="ULY3" s="75"/>
      <c r="ULZ3" s="75"/>
      <c r="UMA3" s="75"/>
      <c r="UMB3" s="75"/>
      <c r="UMC3" s="75"/>
      <c r="UMD3" s="75"/>
      <c r="UME3" s="75"/>
      <c r="UMF3" s="75"/>
      <c r="UMG3" s="75"/>
      <c r="UMH3" s="75"/>
      <c r="UMI3" s="75"/>
      <c r="UMJ3" s="75"/>
      <c r="UMK3" s="75"/>
      <c r="UML3" s="75"/>
      <c r="UMM3" s="75"/>
      <c r="UMN3" s="75"/>
      <c r="UMO3" s="75"/>
      <c r="UMP3" s="75"/>
      <c r="UMQ3" s="75"/>
      <c r="UMR3" s="75"/>
      <c r="UMS3" s="75"/>
      <c r="UMT3" s="75"/>
      <c r="UMU3" s="75"/>
      <c r="UMV3" s="75"/>
      <c r="UMW3" s="75"/>
      <c r="UMX3" s="75"/>
      <c r="UMY3" s="75"/>
      <c r="UMZ3" s="75"/>
      <c r="UNA3" s="75"/>
      <c r="UNB3" s="75"/>
      <c r="UNC3" s="75"/>
      <c r="UND3" s="75"/>
      <c r="UNE3" s="75"/>
      <c r="UNF3" s="75"/>
      <c r="UNG3" s="75"/>
      <c r="UNH3" s="75"/>
      <c r="UNI3" s="75"/>
      <c r="UNJ3" s="75"/>
      <c r="UNK3" s="75"/>
      <c r="UNL3" s="75"/>
      <c r="UNM3" s="75"/>
      <c r="UNN3" s="75"/>
      <c r="UNO3" s="75"/>
      <c r="UNP3" s="75"/>
      <c r="UNQ3" s="75"/>
      <c r="UNR3" s="75"/>
      <c r="UNS3" s="75"/>
      <c r="UNT3" s="75"/>
      <c r="UNU3" s="75"/>
      <c r="UNV3" s="75"/>
      <c r="UNW3" s="75"/>
      <c r="UNX3" s="75"/>
      <c r="UNY3" s="75"/>
      <c r="UNZ3" s="75"/>
      <c r="UOA3" s="75"/>
      <c r="UOB3" s="75"/>
      <c r="UOC3" s="75"/>
      <c r="UOD3" s="75"/>
      <c r="UOE3" s="75"/>
      <c r="UOF3" s="75"/>
      <c r="UOG3" s="75"/>
      <c r="UOH3" s="75"/>
      <c r="UOI3" s="75"/>
      <c r="UOJ3" s="75"/>
      <c r="UOK3" s="75"/>
      <c r="UOL3" s="75"/>
      <c r="UOM3" s="75"/>
      <c r="UON3" s="75"/>
      <c r="UOO3" s="75"/>
      <c r="UOP3" s="75"/>
      <c r="UOQ3" s="75"/>
      <c r="UOR3" s="75"/>
      <c r="UOS3" s="75"/>
      <c r="UOT3" s="75"/>
      <c r="UOU3" s="75"/>
      <c r="UOV3" s="75"/>
      <c r="UOW3" s="75"/>
      <c r="UOX3" s="75"/>
      <c r="UOY3" s="75"/>
      <c r="UOZ3" s="75"/>
      <c r="UPA3" s="75"/>
      <c r="UPB3" s="75"/>
      <c r="UPC3" s="75"/>
      <c r="UPD3" s="75"/>
      <c r="UPE3" s="75"/>
      <c r="UPF3" s="75"/>
      <c r="UPG3" s="75"/>
      <c r="UPH3" s="75"/>
      <c r="UPI3" s="75"/>
      <c r="UPJ3" s="75"/>
      <c r="UPK3" s="75"/>
      <c r="UPL3" s="75"/>
      <c r="UPM3" s="75"/>
      <c r="UPN3" s="75"/>
      <c r="UPO3" s="75"/>
      <c r="UPP3" s="75"/>
      <c r="UPQ3" s="75"/>
      <c r="UPR3" s="75"/>
      <c r="UPS3" s="75"/>
      <c r="UPT3" s="75"/>
      <c r="UPU3" s="75"/>
      <c r="UPV3" s="75"/>
      <c r="UPW3" s="75"/>
      <c r="UPX3" s="75"/>
      <c r="UPY3" s="75"/>
      <c r="UPZ3" s="75"/>
      <c r="UQA3" s="75"/>
      <c r="UQB3" s="75"/>
      <c r="UQC3" s="75"/>
      <c r="UQD3" s="75"/>
      <c r="UQE3" s="75"/>
      <c r="UQF3" s="75"/>
      <c r="UQG3" s="75"/>
      <c r="UQH3" s="75"/>
      <c r="UQI3" s="75"/>
      <c r="UQJ3" s="75"/>
      <c r="UQK3" s="75"/>
      <c r="UQL3" s="75"/>
      <c r="UQM3" s="75"/>
      <c r="UQN3" s="75"/>
      <c r="UQO3" s="75"/>
      <c r="UQP3" s="75"/>
      <c r="UQQ3" s="75"/>
      <c r="UQR3" s="75"/>
      <c r="UQS3" s="75"/>
      <c r="UQT3" s="75"/>
      <c r="UQU3" s="75"/>
      <c r="UQV3" s="75"/>
      <c r="UQW3" s="75"/>
      <c r="UQX3" s="75"/>
      <c r="UQY3" s="75"/>
      <c r="UQZ3" s="75"/>
      <c r="URA3" s="75"/>
      <c r="URB3" s="75"/>
      <c r="URC3" s="75"/>
      <c r="URD3" s="75"/>
      <c r="URE3" s="75"/>
      <c r="URF3" s="75"/>
      <c r="URG3" s="75"/>
      <c r="URH3" s="75"/>
      <c r="URI3" s="75"/>
      <c r="URJ3" s="75"/>
      <c r="URK3" s="75"/>
      <c r="URL3" s="75"/>
      <c r="URM3" s="75"/>
      <c r="URN3" s="75"/>
      <c r="URO3" s="75"/>
      <c r="URP3" s="75"/>
      <c r="URQ3" s="75"/>
      <c r="URR3" s="75"/>
      <c r="URS3" s="75"/>
      <c r="URT3" s="75"/>
      <c r="URU3" s="75"/>
      <c r="URV3" s="75"/>
      <c r="URW3" s="75"/>
      <c r="URX3" s="75"/>
      <c r="URY3" s="75"/>
      <c r="URZ3" s="75"/>
      <c r="USA3" s="75"/>
      <c r="USB3" s="75"/>
      <c r="USC3" s="75"/>
      <c r="USD3" s="75"/>
      <c r="USE3" s="75"/>
      <c r="USF3" s="75"/>
      <c r="USG3" s="75"/>
      <c r="USH3" s="75"/>
      <c r="USI3" s="75"/>
      <c r="USJ3" s="75"/>
      <c r="USK3" s="75"/>
      <c r="USL3" s="75"/>
      <c r="USM3" s="75"/>
      <c r="USN3" s="75"/>
      <c r="USO3" s="75"/>
      <c r="USP3" s="75"/>
      <c r="USQ3" s="75"/>
      <c r="USR3" s="75"/>
      <c r="USS3" s="75"/>
      <c r="UST3" s="75"/>
      <c r="USU3" s="75"/>
      <c r="USV3" s="75"/>
      <c r="USW3" s="75"/>
      <c r="USX3" s="75"/>
      <c r="USY3" s="75"/>
      <c r="USZ3" s="75"/>
      <c r="UTA3" s="75"/>
      <c r="UTB3" s="75"/>
      <c r="UTC3" s="75"/>
      <c r="UTD3" s="75"/>
      <c r="UTE3" s="75"/>
      <c r="UTF3" s="75"/>
      <c r="UTG3" s="75"/>
      <c r="UTH3" s="75"/>
      <c r="UTI3" s="75"/>
      <c r="UTJ3" s="75"/>
      <c r="UTK3" s="75"/>
      <c r="UTL3" s="75"/>
      <c r="UTM3" s="75"/>
      <c r="UTN3" s="75"/>
      <c r="UTO3" s="75"/>
      <c r="UTP3" s="75"/>
      <c r="UTQ3" s="75"/>
      <c r="UTR3" s="75"/>
      <c r="UTS3" s="75"/>
      <c r="UTT3" s="75"/>
      <c r="UTU3" s="75"/>
      <c r="UTV3" s="75"/>
      <c r="UTW3" s="75"/>
      <c r="UTX3" s="75"/>
      <c r="UTY3" s="75"/>
      <c r="UTZ3" s="75"/>
      <c r="UUA3" s="75"/>
      <c r="UUB3" s="75"/>
      <c r="UUC3" s="75"/>
      <c r="UUD3" s="75"/>
      <c r="UUE3" s="75"/>
      <c r="UUF3" s="75"/>
      <c r="UUG3" s="75"/>
      <c r="UUH3" s="75"/>
      <c r="UUI3" s="75"/>
      <c r="UUJ3" s="75"/>
      <c r="UUK3" s="75"/>
      <c r="UUL3" s="75"/>
      <c r="UUM3" s="75"/>
      <c r="UUN3" s="75"/>
      <c r="UUO3" s="75"/>
      <c r="UUP3" s="75"/>
      <c r="UUQ3" s="75"/>
      <c r="UUR3" s="75"/>
      <c r="UUS3" s="75"/>
      <c r="UUT3" s="75"/>
      <c r="UUU3" s="75"/>
      <c r="UUV3" s="75"/>
      <c r="UUW3" s="75"/>
      <c r="UUX3" s="75"/>
      <c r="UUY3" s="75"/>
      <c r="UUZ3" s="75"/>
      <c r="UVA3" s="75"/>
      <c r="UVB3" s="75"/>
      <c r="UVC3" s="75"/>
      <c r="UVD3" s="75"/>
      <c r="UVE3" s="75"/>
      <c r="UVF3" s="75"/>
      <c r="UVG3" s="75"/>
      <c r="UVH3" s="75"/>
      <c r="UVI3" s="75"/>
      <c r="UVJ3" s="75"/>
      <c r="UVK3" s="75"/>
      <c r="UVL3" s="75"/>
      <c r="UVM3" s="75"/>
      <c r="UVN3" s="75"/>
      <c r="UVO3" s="75"/>
      <c r="UVP3" s="75"/>
      <c r="UVQ3" s="75"/>
      <c r="UVR3" s="75"/>
      <c r="UVS3" s="75"/>
      <c r="UVT3" s="75"/>
      <c r="UVU3" s="75"/>
      <c r="UVV3" s="75"/>
      <c r="UVW3" s="75"/>
      <c r="UVX3" s="75"/>
      <c r="UVY3" s="75"/>
      <c r="UVZ3" s="75"/>
      <c r="UWA3" s="75"/>
      <c r="UWB3" s="75"/>
      <c r="UWC3" s="75"/>
      <c r="UWD3" s="75"/>
      <c r="UWE3" s="75"/>
      <c r="UWF3" s="75"/>
      <c r="UWG3" s="75"/>
      <c r="UWH3" s="75"/>
      <c r="UWI3" s="75"/>
      <c r="UWJ3" s="75"/>
      <c r="UWK3" s="75"/>
      <c r="UWL3" s="75"/>
      <c r="UWM3" s="75"/>
      <c r="UWN3" s="75"/>
      <c r="UWO3" s="75"/>
      <c r="UWP3" s="75"/>
      <c r="UWQ3" s="75"/>
      <c r="UWR3" s="75"/>
      <c r="UWS3" s="75"/>
      <c r="UWT3" s="75"/>
      <c r="UWU3" s="75"/>
      <c r="UWV3" s="75"/>
      <c r="UWW3" s="75"/>
      <c r="UWX3" s="75"/>
      <c r="UWY3" s="75"/>
      <c r="UWZ3" s="75"/>
      <c r="UXA3" s="75"/>
      <c r="UXB3" s="75"/>
      <c r="UXC3" s="75"/>
      <c r="UXD3" s="75"/>
      <c r="UXE3" s="75"/>
      <c r="UXF3" s="75"/>
      <c r="UXG3" s="75"/>
      <c r="UXH3" s="75"/>
      <c r="UXI3" s="75"/>
      <c r="UXJ3" s="75"/>
      <c r="UXK3" s="75"/>
      <c r="UXL3" s="75"/>
      <c r="UXM3" s="75"/>
      <c r="UXN3" s="75"/>
      <c r="UXO3" s="75"/>
      <c r="UXP3" s="75"/>
      <c r="UXQ3" s="75"/>
      <c r="UXR3" s="75"/>
      <c r="UXS3" s="75"/>
      <c r="UXT3" s="75"/>
      <c r="UXU3" s="75"/>
      <c r="UXV3" s="75"/>
      <c r="UXW3" s="75"/>
      <c r="UXX3" s="75"/>
      <c r="UXY3" s="75"/>
      <c r="UXZ3" s="75"/>
      <c r="UYA3" s="75"/>
      <c r="UYB3" s="75"/>
      <c r="UYC3" s="75"/>
      <c r="UYD3" s="75"/>
      <c r="UYE3" s="75"/>
      <c r="UYF3" s="75"/>
      <c r="UYG3" s="75"/>
      <c r="UYH3" s="75"/>
      <c r="UYI3" s="75"/>
      <c r="UYJ3" s="75"/>
      <c r="UYK3" s="75"/>
      <c r="UYL3" s="75"/>
      <c r="UYM3" s="75"/>
      <c r="UYN3" s="75"/>
      <c r="UYO3" s="75"/>
      <c r="UYP3" s="75"/>
      <c r="UYQ3" s="75"/>
      <c r="UYR3" s="75"/>
      <c r="UYS3" s="75"/>
      <c r="UYT3" s="75"/>
      <c r="UYU3" s="75"/>
      <c r="UYV3" s="75"/>
      <c r="UYW3" s="75"/>
      <c r="UYX3" s="75"/>
      <c r="UYY3" s="75"/>
      <c r="UYZ3" s="75"/>
      <c r="UZA3" s="75"/>
      <c r="UZB3" s="75"/>
      <c r="UZC3" s="75"/>
      <c r="UZD3" s="75"/>
      <c r="UZE3" s="75"/>
      <c r="UZF3" s="75"/>
      <c r="UZG3" s="75"/>
      <c r="UZH3" s="75"/>
      <c r="UZI3" s="75"/>
      <c r="UZJ3" s="75"/>
      <c r="UZK3" s="75"/>
      <c r="UZL3" s="75"/>
      <c r="UZM3" s="75"/>
      <c r="UZN3" s="75"/>
      <c r="UZO3" s="75"/>
      <c r="UZP3" s="75"/>
      <c r="UZQ3" s="75"/>
      <c r="UZR3" s="75"/>
      <c r="UZS3" s="75"/>
      <c r="UZT3" s="75"/>
      <c r="UZU3" s="75"/>
      <c r="UZV3" s="75"/>
      <c r="UZW3" s="75"/>
      <c r="UZX3" s="75"/>
      <c r="UZY3" s="75"/>
      <c r="UZZ3" s="75"/>
      <c r="VAA3" s="75"/>
      <c r="VAB3" s="75"/>
      <c r="VAC3" s="75"/>
      <c r="VAD3" s="75"/>
      <c r="VAE3" s="75"/>
      <c r="VAF3" s="75"/>
      <c r="VAG3" s="75"/>
      <c r="VAH3" s="75"/>
      <c r="VAI3" s="75"/>
      <c r="VAJ3" s="75"/>
      <c r="VAK3" s="75"/>
      <c r="VAL3" s="75"/>
      <c r="VAM3" s="75"/>
      <c r="VAN3" s="75"/>
      <c r="VAO3" s="75"/>
      <c r="VAP3" s="75"/>
      <c r="VAQ3" s="75"/>
      <c r="VAR3" s="75"/>
      <c r="VAS3" s="75"/>
      <c r="VAT3" s="75"/>
      <c r="VAU3" s="75"/>
      <c r="VAV3" s="75"/>
      <c r="VAW3" s="75"/>
      <c r="VAX3" s="75"/>
      <c r="VAY3" s="75"/>
      <c r="VAZ3" s="75"/>
      <c r="VBA3" s="75"/>
      <c r="VBB3" s="75"/>
      <c r="VBC3" s="75"/>
      <c r="VBD3" s="75"/>
      <c r="VBE3" s="75"/>
      <c r="VBF3" s="75"/>
      <c r="VBG3" s="75"/>
      <c r="VBH3" s="75"/>
      <c r="VBI3" s="75"/>
      <c r="VBJ3" s="75"/>
      <c r="VBK3" s="75"/>
      <c r="VBL3" s="75"/>
      <c r="VBM3" s="75"/>
      <c r="VBN3" s="75"/>
      <c r="VBO3" s="75"/>
      <c r="VBP3" s="75"/>
      <c r="VBQ3" s="75"/>
      <c r="VBR3" s="75"/>
      <c r="VBS3" s="75"/>
      <c r="VBT3" s="75"/>
      <c r="VBU3" s="75"/>
      <c r="VBV3" s="75"/>
      <c r="VBW3" s="75"/>
      <c r="VBX3" s="75"/>
      <c r="VBY3" s="75"/>
      <c r="VBZ3" s="75"/>
      <c r="VCA3" s="75"/>
      <c r="VCB3" s="75"/>
      <c r="VCC3" s="75"/>
      <c r="VCD3" s="75"/>
      <c r="VCE3" s="75"/>
      <c r="VCF3" s="75"/>
      <c r="VCG3" s="75"/>
      <c r="VCH3" s="75"/>
      <c r="VCI3" s="75"/>
      <c r="VCJ3" s="75"/>
      <c r="VCK3" s="75"/>
      <c r="VCL3" s="75"/>
      <c r="VCM3" s="75"/>
      <c r="VCN3" s="75"/>
      <c r="VCO3" s="75"/>
      <c r="VCP3" s="75"/>
      <c r="VCQ3" s="75"/>
      <c r="VCR3" s="75"/>
      <c r="VCS3" s="75"/>
      <c r="VCT3" s="75"/>
      <c r="VCU3" s="75"/>
      <c r="VCV3" s="75"/>
      <c r="VCW3" s="75"/>
      <c r="VCX3" s="75"/>
      <c r="VCY3" s="75"/>
      <c r="VCZ3" s="75"/>
      <c r="VDA3" s="75"/>
      <c r="VDB3" s="75"/>
      <c r="VDC3" s="75"/>
      <c r="VDD3" s="75"/>
      <c r="VDE3" s="75"/>
      <c r="VDF3" s="75"/>
      <c r="VDG3" s="75"/>
      <c r="VDH3" s="75"/>
      <c r="VDI3" s="75"/>
      <c r="VDJ3" s="75"/>
      <c r="VDK3" s="75"/>
      <c r="VDL3" s="75"/>
      <c r="VDM3" s="75"/>
      <c r="VDN3" s="75"/>
      <c r="VDO3" s="75"/>
      <c r="VDP3" s="75"/>
      <c r="VDQ3" s="75"/>
      <c r="VDR3" s="75"/>
      <c r="VDS3" s="75"/>
      <c r="VDT3" s="75"/>
      <c r="VDU3" s="75"/>
      <c r="VDV3" s="75"/>
      <c r="VDW3" s="75"/>
      <c r="VDX3" s="75"/>
      <c r="VDY3" s="75"/>
      <c r="VDZ3" s="75"/>
      <c r="VEA3" s="75"/>
      <c r="VEB3" s="75"/>
      <c r="VEC3" s="75"/>
      <c r="VED3" s="75"/>
      <c r="VEE3" s="75"/>
      <c r="VEF3" s="75"/>
      <c r="VEG3" s="75"/>
      <c r="VEH3" s="75"/>
      <c r="VEI3" s="75"/>
      <c r="VEJ3" s="75"/>
      <c r="VEK3" s="75"/>
      <c r="VEL3" s="75"/>
      <c r="VEM3" s="75"/>
      <c r="VEN3" s="75"/>
      <c r="VEO3" s="75"/>
      <c r="VEP3" s="75"/>
      <c r="VEQ3" s="75"/>
      <c r="VER3" s="75"/>
      <c r="VES3" s="75"/>
      <c r="VET3" s="75"/>
      <c r="VEU3" s="75"/>
      <c r="VEV3" s="75"/>
      <c r="VEW3" s="75"/>
      <c r="VEX3" s="75"/>
      <c r="VEY3" s="75"/>
      <c r="VEZ3" s="75"/>
      <c r="VFA3" s="75"/>
      <c r="VFB3" s="75"/>
      <c r="VFC3" s="75"/>
      <c r="VFD3" s="75"/>
      <c r="VFE3" s="75"/>
      <c r="VFF3" s="75"/>
      <c r="VFG3" s="75"/>
      <c r="VFH3" s="75"/>
      <c r="VFI3" s="75"/>
      <c r="VFJ3" s="75"/>
      <c r="VFK3" s="75"/>
      <c r="VFL3" s="75"/>
      <c r="VFM3" s="75"/>
      <c r="VFN3" s="75"/>
      <c r="VFO3" s="75"/>
      <c r="VFP3" s="75"/>
      <c r="VFQ3" s="75"/>
      <c r="VFR3" s="75"/>
      <c r="VFS3" s="75"/>
      <c r="VFT3" s="75"/>
      <c r="VFU3" s="75"/>
      <c r="VFV3" s="75"/>
      <c r="VFW3" s="75"/>
      <c r="VFX3" s="75"/>
      <c r="VFY3" s="75"/>
      <c r="VFZ3" s="75"/>
      <c r="VGA3" s="75"/>
      <c r="VGB3" s="75"/>
      <c r="VGC3" s="75"/>
      <c r="VGD3" s="75"/>
      <c r="VGE3" s="75"/>
      <c r="VGF3" s="75"/>
      <c r="VGG3" s="75"/>
      <c r="VGH3" s="75"/>
      <c r="VGI3" s="75"/>
      <c r="VGJ3" s="75"/>
      <c r="VGK3" s="75"/>
      <c r="VGL3" s="75"/>
      <c r="VGM3" s="75"/>
      <c r="VGN3" s="75"/>
      <c r="VGO3" s="75"/>
      <c r="VGP3" s="75"/>
      <c r="VGQ3" s="75"/>
      <c r="VGR3" s="75"/>
      <c r="VGS3" s="75"/>
      <c r="VGT3" s="75"/>
      <c r="VGU3" s="75"/>
      <c r="VGV3" s="75"/>
      <c r="VGW3" s="75"/>
      <c r="VGX3" s="75"/>
      <c r="VGY3" s="75"/>
      <c r="VGZ3" s="75"/>
      <c r="VHA3" s="75"/>
      <c r="VHB3" s="75"/>
      <c r="VHC3" s="75"/>
      <c r="VHD3" s="75"/>
      <c r="VHE3" s="75"/>
      <c r="VHF3" s="75"/>
      <c r="VHG3" s="75"/>
      <c r="VHH3" s="75"/>
      <c r="VHI3" s="75"/>
      <c r="VHJ3" s="75"/>
      <c r="VHK3" s="75"/>
      <c r="VHL3" s="75"/>
      <c r="VHM3" s="75"/>
      <c r="VHN3" s="75"/>
      <c r="VHO3" s="75"/>
      <c r="VHP3" s="75"/>
      <c r="VHQ3" s="75"/>
      <c r="VHR3" s="75"/>
      <c r="VHS3" s="75"/>
      <c r="VHT3" s="75"/>
      <c r="VHU3" s="75"/>
      <c r="VHV3" s="75"/>
      <c r="VHW3" s="75"/>
      <c r="VHX3" s="75"/>
      <c r="VHY3" s="75"/>
      <c r="VHZ3" s="75"/>
      <c r="VIA3" s="75"/>
      <c r="VIB3" s="75"/>
      <c r="VIC3" s="75"/>
      <c r="VID3" s="75"/>
      <c r="VIE3" s="75"/>
      <c r="VIF3" s="75"/>
      <c r="VIG3" s="75"/>
      <c r="VIH3" s="75"/>
      <c r="VII3" s="75"/>
      <c r="VIJ3" s="75"/>
      <c r="VIK3" s="75"/>
      <c r="VIL3" s="75"/>
      <c r="VIM3" s="75"/>
      <c r="VIN3" s="75"/>
      <c r="VIO3" s="75"/>
      <c r="VIP3" s="75"/>
      <c r="VIQ3" s="75"/>
      <c r="VIR3" s="75"/>
      <c r="VIS3" s="75"/>
      <c r="VIT3" s="75"/>
      <c r="VIU3" s="75"/>
      <c r="VIV3" s="75"/>
      <c r="VIW3" s="75"/>
      <c r="VIX3" s="75"/>
      <c r="VIY3" s="75"/>
      <c r="VIZ3" s="75"/>
      <c r="VJA3" s="75"/>
      <c r="VJB3" s="75"/>
      <c r="VJC3" s="75"/>
      <c r="VJD3" s="75"/>
      <c r="VJE3" s="75"/>
      <c r="VJF3" s="75"/>
      <c r="VJG3" s="75"/>
      <c r="VJH3" s="75"/>
      <c r="VJI3" s="75"/>
      <c r="VJJ3" s="75"/>
      <c r="VJK3" s="75"/>
      <c r="VJL3" s="75"/>
      <c r="VJM3" s="75"/>
      <c r="VJN3" s="75"/>
      <c r="VJO3" s="75"/>
      <c r="VJP3" s="75"/>
      <c r="VJQ3" s="75"/>
      <c r="VJR3" s="75"/>
      <c r="VJS3" s="75"/>
      <c r="VJT3" s="75"/>
      <c r="VJU3" s="75"/>
      <c r="VJV3" s="75"/>
      <c r="VJW3" s="75"/>
      <c r="VJX3" s="75"/>
      <c r="VJY3" s="75"/>
      <c r="VJZ3" s="75"/>
      <c r="VKA3" s="75"/>
      <c r="VKB3" s="75"/>
      <c r="VKC3" s="75"/>
      <c r="VKD3" s="75"/>
      <c r="VKE3" s="75"/>
      <c r="VKF3" s="75"/>
      <c r="VKG3" s="75"/>
      <c r="VKH3" s="75"/>
      <c r="VKI3" s="75"/>
      <c r="VKJ3" s="75"/>
      <c r="VKK3" s="75"/>
      <c r="VKL3" s="75"/>
      <c r="VKM3" s="75"/>
      <c r="VKN3" s="75"/>
      <c r="VKO3" s="75"/>
      <c r="VKP3" s="75"/>
      <c r="VKQ3" s="75"/>
      <c r="VKR3" s="75"/>
      <c r="VKS3" s="75"/>
      <c r="VKT3" s="75"/>
      <c r="VKU3" s="75"/>
      <c r="VKV3" s="75"/>
      <c r="VKW3" s="75"/>
      <c r="VKX3" s="75"/>
      <c r="VKY3" s="75"/>
      <c r="VKZ3" s="75"/>
      <c r="VLA3" s="75"/>
      <c r="VLB3" s="75"/>
      <c r="VLC3" s="75"/>
      <c r="VLD3" s="75"/>
      <c r="VLE3" s="75"/>
      <c r="VLF3" s="75"/>
      <c r="VLG3" s="75"/>
      <c r="VLH3" s="75"/>
      <c r="VLI3" s="75"/>
      <c r="VLJ3" s="75"/>
      <c r="VLK3" s="75"/>
      <c r="VLL3" s="75"/>
      <c r="VLM3" s="75"/>
      <c r="VLN3" s="75"/>
      <c r="VLO3" s="75"/>
      <c r="VLP3" s="75"/>
      <c r="VLQ3" s="75"/>
      <c r="VLR3" s="75"/>
      <c r="VLS3" s="75"/>
      <c r="VLT3" s="75"/>
      <c r="VLU3" s="75"/>
      <c r="VLV3" s="75"/>
      <c r="VLW3" s="75"/>
      <c r="VLX3" s="75"/>
      <c r="VLY3" s="75"/>
      <c r="VLZ3" s="75"/>
      <c r="VMA3" s="75"/>
      <c r="VMB3" s="75"/>
      <c r="VMC3" s="75"/>
      <c r="VMD3" s="75"/>
      <c r="VME3" s="75"/>
      <c r="VMF3" s="75"/>
      <c r="VMG3" s="75"/>
      <c r="VMH3" s="75"/>
      <c r="VMI3" s="75"/>
      <c r="VMJ3" s="75"/>
      <c r="VMK3" s="75"/>
      <c r="VML3" s="75"/>
      <c r="VMM3" s="75"/>
      <c r="VMN3" s="75"/>
      <c r="VMO3" s="75"/>
      <c r="VMP3" s="75"/>
      <c r="VMQ3" s="75"/>
      <c r="VMR3" s="75"/>
      <c r="VMS3" s="75"/>
      <c r="VMT3" s="75"/>
      <c r="VMU3" s="75"/>
      <c r="VMV3" s="75"/>
      <c r="VMW3" s="75"/>
      <c r="VMX3" s="75"/>
      <c r="VMY3" s="75"/>
      <c r="VMZ3" s="75"/>
      <c r="VNA3" s="75"/>
      <c r="VNB3" s="75"/>
      <c r="VNC3" s="75"/>
      <c r="VND3" s="75"/>
      <c r="VNE3" s="75"/>
      <c r="VNF3" s="75"/>
      <c r="VNG3" s="75"/>
      <c r="VNH3" s="75"/>
      <c r="VNI3" s="75"/>
      <c r="VNJ3" s="75"/>
      <c r="VNK3" s="75"/>
      <c r="VNL3" s="75"/>
      <c r="VNM3" s="75"/>
      <c r="VNN3" s="75"/>
      <c r="VNO3" s="75"/>
      <c r="VNP3" s="75"/>
      <c r="VNQ3" s="75"/>
      <c r="VNR3" s="75"/>
      <c r="VNS3" s="75"/>
      <c r="VNT3" s="75"/>
      <c r="VNU3" s="75"/>
      <c r="VNV3" s="75"/>
      <c r="VNW3" s="75"/>
      <c r="VNX3" s="75"/>
      <c r="VNY3" s="75"/>
      <c r="VNZ3" s="75"/>
      <c r="VOA3" s="75"/>
      <c r="VOB3" s="75"/>
      <c r="VOC3" s="75"/>
      <c r="VOD3" s="75"/>
      <c r="VOE3" s="75"/>
      <c r="VOF3" s="75"/>
      <c r="VOG3" s="75"/>
      <c r="VOH3" s="75"/>
      <c r="VOI3" s="75"/>
      <c r="VOJ3" s="75"/>
      <c r="VOK3" s="75"/>
      <c r="VOL3" s="75"/>
      <c r="VOM3" s="75"/>
      <c r="VON3" s="75"/>
      <c r="VOO3" s="75"/>
      <c r="VOP3" s="75"/>
      <c r="VOQ3" s="75"/>
      <c r="VOR3" s="75"/>
      <c r="VOS3" s="75"/>
      <c r="VOT3" s="75"/>
      <c r="VOU3" s="75"/>
      <c r="VOV3" s="75"/>
      <c r="VOW3" s="75"/>
      <c r="VOX3" s="75"/>
      <c r="VOY3" s="75"/>
      <c r="VOZ3" s="75"/>
      <c r="VPA3" s="75"/>
      <c r="VPB3" s="75"/>
      <c r="VPC3" s="75"/>
      <c r="VPD3" s="75"/>
      <c r="VPE3" s="75"/>
      <c r="VPF3" s="75"/>
      <c r="VPG3" s="75"/>
      <c r="VPH3" s="75"/>
      <c r="VPI3" s="75"/>
      <c r="VPJ3" s="75"/>
      <c r="VPK3" s="75"/>
      <c r="VPL3" s="75"/>
      <c r="VPM3" s="75"/>
      <c r="VPN3" s="75"/>
      <c r="VPO3" s="75"/>
      <c r="VPP3" s="75"/>
      <c r="VPQ3" s="75"/>
      <c r="VPR3" s="75"/>
      <c r="VPS3" s="75"/>
      <c r="VPT3" s="75"/>
      <c r="VPU3" s="75"/>
      <c r="VPV3" s="75"/>
      <c r="VPW3" s="75"/>
      <c r="VPX3" s="75"/>
      <c r="VPY3" s="75"/>
      <c r="VPZ3" s="75"/>
      <c r="VQA3" s="75"/>
      <c r="VQB3" s="75"/>
      <c r="VQC3" s="75"/>
      <c r="VQD3" s="75"/>
      <c r="VQE3" s="75"/>
      <c r="VQF3" s="75"/>
      <c r="VQG3" s="75"/>
      <c r="VQH3" s="75"/>
      <c r="VQI3" s="75"/>
      <c r="VQJ3" s="75"/>
      <c r="VQK3" s="75"/>
      <c r="VQL3" s="75"/>
      <c r="VQM3" s="75"/>
      <c r="VQN3" s="75"/>
      <c r="VQO3" s="75"/>
      <c r="VQP3" s="75"/>
      <c r="VQQ3" s="75"/>
      <c r="VQR3" s="75"/>
      <c r="VQS3" s="75"/>
      <c r="VQT3" s="75"/>
      <c r="VQU3" s="75"/>
      <c r="VQV3" s="75"/>
      <c r="VQW3" s="75"/>
      <c r="VQX3" s="75"/>
      <c r="VQY3" s="75"/>
      <c r="VQZ3" s="75"/>
      <c r="VRA3" s="75"/>
      <c r="VRB3" s="75"/>
      <c r="VRC3" s="75"/>
      <c r="VRD3" s="75"/>
      <c r="VRE3" s="75"/>
      <c r="VRF3" s="75"/>
      <c r="VRG3" s="75"/>
      <c r="VRH3" s="75"/>
      <c r="VRI3" s="75"/>
      <c r="VRJ3" s="75"/>
      <c r="VRK3" s="75"/>
      <c r="VRL3" s="75"/>
      <c r="VRM3" s="75"/>
      <c r="VRN3" s="75"/>
      <c r="VRO3" s="75"/>
      <c r="VRP3" s="75"/>
      <c r="VRQ3" s="75"/>
      <c r="VRR3" s="75"/>
      <c r="VRS3" s="75"/>
      <c r="VRT3" s="75"/>
      <c r="VRU3" s="75"/>
      <c r="VRV3" s="75"/>
      <c r="VRW3" s="75"/>
      <c r="VRX3" s="75"/>
      <c r="VRY3" s="75"/>
      <c r="VRZ3" s="75"/>
      <c r="VSA3" s="75"/>
      <c r="VSB3" s="75"/>
      <c r="VSC3" s="75"/>
      <c r="VSD3" s="75"/>
      <c r="VSE3" s="75"/>
      <c r="VSF3" s="75"/>
      <c r="VSG3" s="75"/>
      <c r="VSH3" s="75"/>
      <c r="VSI3" s="75"/>
      <c r="VSJ3" s="75"/>
      <c r="VSK3" s="75"/>
      <c r="VSL3" s="75"/>
      <c r="VSM3" s="75"/>
      <c r="VSN3" s="75"/>
      <c r="VSO3" s="75"/>
      <c r="VSP3" s="75"/>
      <c r="VSQ3" s="75"/>
      <c r="VSR3" s="75"/>
      <c r="VSS3" s="75"/>
      <c r="VST3" s="75"/>
      <c r="VSU3" s="75"/>
      <c r="VSV3" s="75"/>
      <c r="VSW3" s="75"/>
      <c r="VSX3" s="75"/>
      <c r="VSY3" s="75"/>
      <c r="VSZ3" s="75"/>
      <c r="VTA3" s="75"/>
      <c r="VTB3" s="75"/>
      <c r="VTC3" s="75"/>
      <c r="VTD3" s="75"/>
      <c r="VTE3" s="75"/>
      <c r="VTF3" s="75"/>
      <c r="VTG3" s="75"/>
      <c r="VTH3" s="75"/>
      <c r="VTI3" s="75"/>
      <c r="VTJ3" s="75"/>
      <c r="VTK3" s="75"/>
      <c r="VTL3" s="75"/>
      <c r="VTM3" s="75"/>
      <c r="VTN3" s="75"/>
      <c r="VTO3" s="75"/>
      <c r="VTP3" s="75"/>
      <c r="VTQ3" s="75"/>
      <c r="VTR3" s="75"/>
      <c r="VTS3" s="75"/>
      <c r="VTT3" s="75"/>
      <c r="VTU3" s="75"/>
      <c r="VTV3" s="75"/>
      <c r="VTW3" s="75"/>
      <c r="VTX3" s="75"/>
      <c r="VTY3" s="75"/>
      <c r="VTZ3" s="75"/>
      <c r="VUA3" s="75"/>
      <c r="VUB3" s="75"/>
      <c r="VUC3" s="75"/>
      <c r="VUD3" s="75"/>
      <c r="VUE3" s="75"/>
      <c r="VUF3" s="75"/>
      <c r="VUG3" s="75"/>
      <c r="VUH3" s="75"/>
      <c r="VUI3" s="75"/>
      <c r="VUJ3" s="75"/>
      <c r="VUK3" s="75"/>
      <c r="VUL3" s="75"/>
      <c r="VUM3" s="75"/>
      <c r="VUN3" s="75"/>
      <c r="VUO3" s="75"/>
      <c r="VUP3" s="75"/>
      <c r="VUQ3" s="75"/>
      <c r="VUR3" s="75"/>
      <c r="VUS3" s="75"/>
      <c r="VUT3" s="75"/>
      <c r="VUU3" s="75"/>
      <c r="VUV3" s="75"/>
      <c r="VUW3" s="75"/>
      <c r="VUX3" s="75"/>
      <c r="VUY3" s="75"/>
      <c r="VUZ3" s="75"/>
      <c r="VVA3" s="75"/>
      <c r="VVB3" s="75"/>
      <c r="VVC3" s="75"/>
      <c r="VVD3" s="75"/>
      <c r="VVE3" s="75"/>
      <c r="VVF3" s="75"/>
      <c r="VVG3" s="75"/>
      <c r="VVH3" s="75"/>
      <c r="VVI3" s="75"/>
      <c r="VVJ3" s="75"/>
      <c r="VVK3" s="75"/>
      <c r="VVL3" s="75"/>
      <c r="VVM3" s="75"/>
      <c r="VVN3" s="75"/>
      <c r="VVO3" s="75"/>
      <c r="VVP3" s="75"/>
      <c r="VVQ3" s="75"/>
      <c r="VVR3" s="75"/>
      <c r="VVS3" s="75"/>
      <c r="VVT3" s="75"/>
      <c r="VVU3" s="75"/>
      <c r="VVV3" s="75"/>
      <c r="VVW3" s="75"/>
      <c r="VVX3" s="75"/>
      <c r="VVY3" s="75"/>
      <c r="VVZ3" s="75"/>
      <c r="VWA3" s="75"/>
      <c r="VWB3" s="75"/>
      <c r="VWC3" s="75"/>
      <c r="VWD3" s="75"/>
      <c r="VWE3" s="75"/>
      <c r="VWF3" s="75"/>
      <c r="VWG3" s="75"/>
      <c r="VWH3" s="75"/>
      <c r="VWI3" s="75"/>
      <c r="VWJ3" s="75"/>
      <c r="VWK3" s="75"/>
      <c r="VWL3" s="75"/>
      <c r="VWM3" s="75"/>
      <c r="VWN3" s="75"/>
      <c r="VWO3" s="75"/>
      <c r="VWP3" s="75"/>
      <c r="VWQ3" s="75"/>
      <c r="VWR3" s="75"/>
      <c r="VWS3" s="75"/>
      <c r="VWT3" s="75"/>
      <c r="VWU3" s="75"/>
      <c r="VWV3" s="75"/>
      <c r="VWW3" s="75"/>
      <c r="VWX3" s="75"/>
      <c r="VWY3" s="75"/>
      <c r="VWZ3" s="75"/>
      <c r="VXA3" s="75"/>
      <c r="VXB3" s="75"/>
      <c r="VXC3" s="75"/>
      <c r="VXD3" s="75"/>
      <c r="VXE3" s="75"/>
      <c r="VXF3" s="75"/>
      <c r="VXG3" s="75"/>
      <c r="VXH3" s="75"/>
      <c r="VXI3" s="75"/>
      <c r="VXJ3" s="75"/>
      <c r="VXK3" s="75"/>
      <c r="VXL3" s="75"/>
      <c r="VXM3" s="75"/>
      <c r="VXN3" s="75"/>
      <c r="VXO3" s="75"/>
      <c r="VXP3" s="75"/>
      <c r="VXQ3" s="75"/>
      <c r="VXR3" s="75"/>
      <c r="VXS3" s="75"/>
      <c r="VXT3" s="75"/>
      <c r="VXU3" s="75"/>
      <c r="VXV3" s="75"/>
      <c r="VXW3" s="75"/>
      <c r="VXX3" s="75"/>
      <c r="VXY3" s="75"/>
      <c r="VXZ3" s="75"/>
      <c r="VYA3" s="75"/>
      <c r="VYB3" s="75"/>
      <c r="VYC3" s="75"/>
      <c r="VYD3" s="75"/>
      <c r="VYE3" s="75"/>
      <c r="VYF3" s="75"/>
      <c r="VYG3" s="75"/>
      <c r="VYH3" s="75"/>
      <c r="VYI3" s="75"/>
      <c r="VYJ3" s="75"/>
      <c r="VYK3" s="75"/>
      <c r="VYL3" s="75"/>
      <c r="VYM3" s="75"/>
      <c r="VYN3" s="75"/>
      <c r="VYO3" s="75"/>
      <c r="VYP3" s="75"/>
      <c r="VYQ3" s="75"/>
      <c r="VYR3" s="75"/>
      <c r="VYS3" s="75"/>
      <c r="VYT3" s="75"/>
      <c r="VYU3" s="75"/>
      <c r="VYV3" s="75"/>
      <c r="VYW3" s="75"/>
      <c r="VYX3" s="75"/>
      <c r="VYY3" s="75"/>
      <c r="VYZ3" s="75"/>
      <c r="VZA3" s="75"/>
      <c r="VZB3" s="75"/>
      <c r="VZC3" s="75"/>
      <c r="VZD3" s="75"/>
      <c r="VZE3" s="75"/>
      <c r="VZF3" s="75"/>
      <c r="VZG3" s="75"/>
      <c r="VZH3" s="75"/>
      <c r="VZI3" s="75"/>
      <c r="VZJ3" s="75"/>
      <c r="VZK3" s="75"/>
      <c r="VZL3" s="75"/>
      <c r="VZM3" s="75"/>
      <c r="VZN3" s="75"/>
      <c r="VZO3" s="75"/>
      <c r="VZP3" s="75"/>
      <c r="VZQ3" s="75"/>
      <c r="VZR3" s="75"/>
      <c r="VZS3" s="75"/>
      <c r="VZT3" s="75"/>
      <c r="VZU3" s="75"/>
      <c r="VZV3" s="75"/>
      <c r="VZW3" s="75"/>
      <c r="VZX3" s="75"/>
      <c r="VZY3" s="75"/>
      <c r="VZZ3" s="75"/>
      <c r="WAA3" s="75"/>
      <c r="WAB3" s="75"/>
      <c r="WAC3" s="75"/>
      <c r="WAD3" s="75"/>
      <c r="WAE3" s="75"/>
      <c r="WAF3" s="75"/>
      <c r="WAG3" s="75"/>
      <c r="WAH3" s="75"/>
      <c r="WAI3" s="75"/>
      <c r="WAJ3" s="75"/>
      <c r="WAK3" s="75"/>
      <c r="WAL3" s="75"/>
      <c r="WAM3" s="75"/>
      <c r="WAN3" s="75"/>
      <c r="WAO3" s="75"/>
      <c r="WAP3" s="75"/>
      <c r="WAQ3" s="75"/>
      <c r="WAR3" s="75"/>
      <c r="WAS3" s="75"/>
      <c r="WAT3" s="75"/>
      <c r="WAU3" s="75"/>
      <c r="WAV3" s="75"/>
      <c r="WAW3" s="75"/>
      <c r="WAX3" s="75"/>
      <c r="WAY3" s="75"/>
      <c r="WAZ3" s="75"/>
      <c r="WBA3" s="75"/>
      <c r="WBB3" s="75"/>
      <c r="WBC3" s="75"/>
      <c r="WBD3" s="75"/>
      <c r="WBE3" s="75"/>
      <c r="WBF3" s="75"/>
      <c r="WBG3" s="75"/>
      <c r="WBH3" s="75"/>
      <c r="WBI3" s="75"/>
      <c r="WBJ3" s="75"/>
      <c r="WBK3" s="75"/>
      <c r="WBL3" s="75"/>
      <c r="WBM3" s="75"/>
      <c r="WBN3" s="75"/>
      <c r="WBO3" s="75"/>
      <c r="WBP3" s="75"/>
      <c r="WBQ3" s="75"/>
      <c r="WBR3" s="75"/>
      <c r="WBS3" s="75"/>
      <c r="WBT3" s="75"/>
      <c r="WBU3" s="75"/>
      <c r="WBV3" s="75"/>
      <c r="WBW3" s="75"/>
      <c r="WBX3" s="75"/>
      <c r="WBY3" s="75"/>
      <c r="WBZ3" s="75"/>
      <c r="WCA3" s="75"/>
      <c r="WCB3" s="75"/>
      <c r="WCC3" s="75"/>
      <c r="WCD3" s="75"/>
      <c r="WCE3" s="75"/>
      <c r="WCF3" s="75"/>
      <c r="WCG3" s="75"/>
      <c r="WCH3" s="75"/>
      <c r="WCI3" s="75"/>
      <c r="WCJ3" s="75"/>
      <c r="WCK3" s="75"/>
      <c r="WCL3" s="75"/>
      <c r="WCM3" s="75"/>
      <c r="WCN3" s="75"/>
      <c r="WCO3" s="75"/>
      <c r="WCP3" s="75"/>
      <c r="WCQ3" s="75"/>
      <c r="WCR3" s="75"/>
      <c r="WCS3" s="75"/>
      <c r="WCT3" s="75"/>
      <c r="WCU3" s="75"/>
      <c r="WCV3" s="75"/>
      <c r="WCW3" s="75"/>
      <c r="WCX3" s="75"/>
      <c r="WCY3" s="75"/>
      <c r="WCZ3" s="75"/>
      <c r="WDA3" s="75"/>
      <c r="WDB3" s="75"/>
      <c r="WDC3" s="75"/>
      <c r="WDD3" s="75"/>
      <c r="WDE3" s="75"/>
      <c r="WDF3" s="75"/>
      <c r="WDG3" s="75"/>
      <c r="WDH3" s="75"/>
      <c r="WDI3" s="75"/>
      <c r="WDJ3" s="75"/>
      <c r="WDK3" s="75"/>
      <c r="WDL3" s="75"/>
      <c r="WDM3" s="75"/>
      <c r="WDN3" s="75"/>
      <c r="WDO3" s="75"/>
      <c r="WDP3" s="75"/>
      <c r="WDQ3" s="75"/>
      <c r="WDR3" s="75"/>
      <c r="WDS3" s="75"/>
      <c r="WDT3" s="75"/>
      <c r="WDU3" s="75"/>
      <c r="WDV3" s="75"/>
      <c r="WDW3" s="75"/>
      <c r="WDX3" s="75"/>
      <c r="WDY3" s="75"/>
      <c r="WDZ3" s="75"/>
      <c r="WEA3" s="75"/>
      <c r="WEB3" s="75"/>
      <c r="WEC3" s="75"/>
      <c r="WED3" s="75"/>
      <c r="WEE3" s="75"/>
      <c r="WEF3" s="75"/>
      <c r="WEG3" s="75"/>
      <c r="WEH3" s="75"/>
      <c r="WEI3" s="75"/>
      <c r="WEJ3" s="75"/>
      <c r="WEK3" s="75"/>
      <c r="WEL3" s="75"/>
      <c r="WEM3" s="75"/>
      <c r="WEN3" s="75"/>
      <c r="WEO3" s="75"/>
      <c r="WEP3" s="75"/>
      <c r="WEQ3" s="75"/>
      <c r="WER3" s="75"/>
      <c r="WES3" s="75"/>
      <c r="WET3" s="75"/>
      <c r="WEU3" s="75"/>
      <c r="WEV3" s="75"/>
      <c r="WEW3" s="75"/>
      <c r="WEX3" s="75"/>
      <c r="WEY3" s="75"/>
      <c r="WEZ3" s="75"/>
      <c r="WFA3" s="75"/>
      <c r="WFB3" s="75"/>
      <c r="WFC3" s="75"/>
      <c r="WFD3" s="75"/>
      <c r="WFE3" s="75"/>
      <c r="WFF3" s="75"/>
      <c r="WFG3" s="75"/>
      <c r="WFH3" s="75"/>
      <c r="WFI3" s="75"/>
      <c r="WFJ3" s="75"/>
      <c r="WFK3" s="75"/>
      <c r="WFL3" s="75"/>
      <c r="WFM3" s="75"/>
      <c r="WFN3" s="75"/>
      <c r="WFO3" s="75"/>
      <c r="WFP3" s="75"/>
      <c r="WFQ3" s="75"/>
      <c r="WFR3" s="75"/>
      <c r="WFS3" s="75"/>
      <c r="WFT3" s="75"/>
      <c r="WFU3" s="75"/>
      <c r="WFV3" s="75"/>
      <c r="WFW3" s="75"/>
      <c r="WFX3" s="75"/>
      <c r="WFY3" s="75"/>
      <c r="WFZ3" s="75"/>
      <c r="WGA3" s="75"/>
      <c r="WGB3" s="75"/>
      <c r="WGC3" s="75"/>
      <c r="WGD3" s="75"/>
      <c r="WGE3" s="75"/>
      <c r="WGF3" s="75"/>
      <c r="WGG3" s="75"/>
      <c r="WGH3" s="75"/>
      <c r="WGI3" s="75"/>
      <c r="WGJ3" s="75"/>
      <c r="WGK3" s="75"/>
      <c r="WGL3" s="75"/>
      <c r="WGM3" s="75"/>
      <c r="WGN3" s="75"/>
      <c r="WGO3" s="75"/>
      <c r="WGP3" s="75"/>
      <c r="WGQ3" s="75"/>
      <c r="WGR3" s="75"/>
      <c r="WGS3" s="75"/>
      <c r="WGT3" s="75"/>
      <c r="WGU3" s="75"/>
      <c r="WGV3" s="75"/>
      <c r="WGW3" s="75"/>
      <c r="WGX3" s="75"/>
      <c r="WGY3" s="75"/>
      <c r="WGZ3" s="75"/>
      <c r="WHA3" s="75"/>
      <c r="WHB3" s="75"/>
      <c r="WHC3" s="75"/>
      <c r="WHD3" s="75"/>
      <c r="WHE3" s="75"/>
      <c r="WHF3" s="75"/>
      <c r="WHG3" s="75"/>
      <c r="WHH3" s="75"/>
      <c r="WHI3" s="75"/>
      <c r="WHJ3" s="75"/>
      <c r="WHK3" s="75"/>
      <c r="WHL3" s="75"/>
      <c r="WHM3" s="75"/>
      <c r="WHN3" s="75"/>
      <c r="WHO3" s="75"/>
      <c r="WHP3" s="75"/>
      <c r="WHQ3" s="75"/>
      <c r="WHR3" s="75"/>
      <c r="WHS3" s="75"/>
      <c r="WHT3" s="75"/>
      <c r="WHU3" s="75"/>
      <c r="WHV3" s="75"/>
      <c r="WHW3" s="75"/>
      <c r="WHX3" s="75"/>
      <c r="WHY3" s="75"/>
      <c r="WHZ3" s="75"/>
      <c r="WIA3" s="75"/>
      <c r="WIB3" s="75"/>
      <c r="WIC3" s="75"/>
      <c r="WID3" s="75"/>
      <c r="WIE3" s="75"/>
      <c r="WIF3" s="75"/>
      <c r="WIG3" s="75"/>
      <c r="WIH3" s="75"/>
      <c r="WII3" s="75"/>
      <c r="WIJ3" s="75"/>
      <c r="WIK3" s="75"/>
      <c r="WIL3" s="75"/>
      <c r="WIM3" s="75"/>
      <c r="WIN3" s="75"/>
      <c r="WIO3" s="75"/>
      <c r="WIP3" s="75"/>
      <c r="WIQ3" s="75"/>
      <c r="WIR3" s="75"/>
      <c r="WIS3" s="75"/>
      <c r="WIT3" s="75"/>
      <c r="WIU3" s="75"/>
      <c r="WIV3" s="75"/>
      <c r="WIW3" s="75"/>
      <c r="WIX3" s="75"/>
      <c r="WIY3" s="75"/>
      <c r="WIZ3" s="75"/>
      <c r="WJA3" s="75"/>
      <c r="WJB3" s="75"/>
      <c r="WJC3" s="75"/>
      <c r="WJD3" s="75"/>
      <c r="WJE3" s="75"/>
      <c r="WJF3" s="75"/>
      <c r="WJG3" s="75"/>
      <c r="WJH3" s="75"/>
      <c r="WJI3" s="75"/>
      <c r="WJJ3" s="75"/>
      <c r="WJK3" s="75"/>
      <c r="WJL3" s="75"/>
      <c r="WJM3" s="75"/>
      <c r="WJN3" s="75"/>
      <c r="WJO3" s="75"/>
      <c r="WJP3" s="75"/>
      <c r="WJQ3" s="75"/>
      <c r="WJR3" s="75"/>
      <c r="WJS3" s="75"/>
      <c r="WJT3" s="75"/>
      <c r="WJU3" s="75"/>
      <c r="WJV3" s="75"/>
      <c r="WJW3" s="75"/>
      <c r="WJX3" s="75"/>
      <c r="WJY3" s="75"/>
      <c r="WJZ3" s="75"/>
      <c r="WKA3" s="75"/>
      <c r="WKB3" s="75"/>
      <c r="WKC3" s="75"/>
      <c r="WKD3" s="75"/>
      <c r="WKE3" s="75"/>
      <c r="WKF3" s="75"/>
      <c r="WKG3" s="75"/>
      <c r="WKH3" s="75"/>
      <c r="WKI3" s="75"/>
      <c r="WKJ3" s="75"/>
      <c r="WKK3" s="75"/>
      <c r="WKL3" s="75"/>
      <c r="WKM3" s="75"/>
      <c r="WKN3" s="75"/>
      <c r="WKO3" s="75"/>
      <c r="WKP3" s="75"/>
      <c r="WKQ3" s="75"/>
      <c r="WKR3" s="75"/>
      <c r="WKS3" s="75"/>
      <c r="WKT3" s="75"/>
      <c r="WKU3" s="75"/>
      <c r="WKV3" s="75"/>
      <c r="WKW3" s="75"/>
      <c r="WKX3" s="75"/>
      <c r="WKY3" s="75"/>
      <c r="WKZ3" s="75"/>
      <c r="WLA3" s="75"/>
      <c r="WLB3" s="75"/>
      <c r="WLC3" s="75"/>
      <c r="WLD3" s="75"/>
      <c r="WLE3" s="75"/>
      <c r="WLF3" s="75"/>
      <c r="WLG3" s="75"/>
      <c r="WLH3" s="75"/>
      <c r="WLI3" s="75"/>
      <c r="WLJ3" s="75"/>
      <c r="WLK3" s="75"/>
      <c r="WLL3" s="75"/>
      <c r="WLM3" s="75"/>
      <c r="WLN3" s="75"/>
      <c r="WLO3" s="75"/>
      <c r="WLP3" s="75"/>
      <c r="WLQ3" s="75"/>
      <c r="WLR3" s="75"/>
      <c r="WLS3" s="75"/>
      <c r="WLT3" s="75"/>
      <c r="WLU3" s="75"/>
      <c r="WLV3" s="75"/>
      <c r="WLW3" s="75"/>
      <c r="WLX3" s="75"/>
      <c r="WLY3" s="75"/>
      <c r="WLZ3" s="75"/>
      <c r="WMA3" s="75"/>
      <c r="WMB3" s="75"/>
      <c r="WMC3" s="75"/>
      <c r="WMD3" s="75"/>
      <c r="WME3" s="75"/>
      <c r="WMF3" s="75"/>
      <c r="WMG3" s="75"/>
      <c r="WMH3" s="75"/>
      <c r="WMI3" s="75"/>
      <c r="WMJ3" s="75"/>
      <c r="WMK3" s="75"/>
      <c r="WML3" s="75"/>
      <c r="WMM3" s="75"/>
      <c r="WMN3" s="75"/>
      <c r="WMO3" s="75"/>
      <c r="WMP3" s="75"/>
      <c r="WMQ3" s="75"/>
      <c r="WMR3" s="75"/>
      <c r="WMS3" s="75"/>
      <c r="WMT3" s="75"/>
      <c r="WMU3" s="75"/>
      <c r="WMV3" s="75"/>
      <c r="WMW3" s="75"/>
      <c r="WMX3" s="75"/>
      <c r="WMY3" s="75"/>
      <c r="WMZ3" s="75"/>
      <c r="WNA3" s="75"/>
      <c r="WNB3" s="75"/>
      <c r="WNC3" s="75"/>
      <c r="WND3" s="75"/>
      <c r="WNE3" s="75"/>
      <c r="WNF3" s="75"/>
      <c r="WNG3" s="75"/>
      <c r="WNH3" s="75"/>
      <c r="WNI3" s="75"/>
      <c r="WNJ3" s="75"/>
      <c r="WNK3" s="75"/>
      <c r="WNL3" s="75"/>
      <c r="WNM3" s="75"/>
      <c r="WNN3" s="75"/>
      <c r="WNO3" s="75"/>
      <c r="WNP3" s="75"/>
      <c r="WNQ3" s="75"/>
      <c r="WNR3" s="75"/>
      <c r="WNS3" s="75"/>
      <c r="WNT3" s="75"/>
      <c r="WNU3" s="75"/>
      <c r="WNV3" s="75"/>
      <c r="WNW3" s="75"/>
      <c r="WNX3" s="75"/>
      <c r="WNY3" s="75"/>
      <c r="WNZ3" s="75"/>
      <c r="WOA3" s="75"/>
      <c r="WOB3" s="75"/>
      <c r="WOC3" s="75"/>
      <c r="WOD3" s="75"/>
      <c r="WOE3" s="75"/>
      <c r="WOF3" s="75"/>
      <c r="WOG3" s="75"/>
      <c r="WOH3" s="75"/>
      <c r="WOI3" s="75"/>
      <c r="WOJ3" s="75"/>
      <c r="WOK3" s="75"/>
      <c r="WOL3" s="75"/>
      <c r="WOM3" s="75"/>
      <c r="WON3" s="75"/>
      <c r="WOO3" s="75"/>
      <c r="WOP3" s="75"/>
      <c r="WOQ3" s="75"/>
      <c r="WOR3" s="75"/>
      <c r="WOS3" s="75"/>
      <c r="WOT3" s="75"/>
      <c r="WOU3" s="75"/>
      <c r="WOV3" s="75"/>
      <c r="WOW3" s="75"/>
      <c r="WOX3" s="75"/>
      <c r="WOY3" s="75"/>
      <c r="WOZ3" s="75"/>
      <c r="WPA3" s="75"/>
      <c r="WPB3" s="75"/>
      <c r="WPC3" s="75"/>
      <c r="WPD3" s="75"/>
      <c r="WPE3" s="75"/>
      <c r="WPF3" s="75"/>
      <c r="WPG3" s="75"/>
      <c r="WPH3" s="75"/>
      <c r="WPI3" s="75"/>
      <c r="WPJ3" s="75"/>
      <c r="WPK3" s="75"/>
      <c r="WPL3" s="75"/>
      <c r="WPM3" s="75"/>
      <c r="WPN3" s="75"/>
      <c r="WPO3" s="75"/>
      <c r="WPP3" s="75"/>
      <c r="WPQ3" s="75"/>
      <c r="WPR3" s="75"/>
      <c r="WPS3" s="75"/>
      <c r="WPT3" s="75"/>
      <c r="WPU3" s="75"/>
      <c r="WPV3" s="75"/>
      <c r="WPW3" s="75"/>
      <c r="WPX3" s="75"/>
      <c r="WPY3" s="75"/>
      <c r="WPZ3" s="75"/>
      <c r="WQA3" s="75"/>
      <c r="WQB3" s="75"/>
      <c r="WQC3" s="75"/>
      <c r="WQD3" s="75"/>
      <c r="WQE3" s="75"/>
      <c r="WQF3" s="75"/>
      <c r="WQG3" s="75"/>
      <c r="WQH3" s="75"/>
      <c r="WQI3" s="75"/>
      <c r="WQJ3" s="75"/>
      <c r="WQK3" s="75"/>
      <c r="WQL3" s="75"/>
      <c r="WQM3" s="75"/>
      <c r="WQN3" s="75"/>
      <c r="WQO3" s="75"/>
      <c r="WQP3" s="75"/>
      <c r="WQQ3" s="75"/>
      <c r="WQR3" s="75"/>
      <c r="WQS3" s="75"/>
      <c r="WQT3" s="75"/>
      <c r="WQU3" s="75"/>
      <c r="WQV3" s="75"/>
      <c r="WQW3" s="75"/>
      <c r="WQX3" s="75"/>
      <c r="WQY3" s="75"/>
      <c r="WQZ3" s="75"/>
      <c r="WRA3" s="75"/>
      <c r="WRB3" s="75"/>
      <c r="WRC3" s="75"/>
      <c r="WRD3" s="75"/>
      <c r="WRE3" s="75"/>
      <c r="WRF3" s="75"/>
      <c r="WRG3" s="75"/>
      <c r="WRH3" s="75"/>
      <c r="WRI3" s="75"/>
      <c r="WRJ3" s="75"/>
      <c r="WRK3" s="75"/>
      <c r="WRL3" s="75"/>
      <c r="WRM3" s="75"/>
      <c r="WRN3" s="75"/>
      <c r="WRO3" s="75"/>
      <c r="WRP3" s="75"/>
      <c r="WRQ3" s="75"/>
      <c r="WRR3" s="75"/>
      <c r="WRS3" s="75"/>
      <c r="WRT3" s="75"/>
      <c r="WRU3" s="75"/>
      <c r="WRV3" s="75"/>
      <c r="WRW3" s="75"/>
      <c r="WRX3" s="75"/>
      <c r="WRY3" s="75"/>
      <c r="WRZ3" s="75"/>
      <c r="WSA3" s="75"/>
      <c r="WSB3" s="75"/>
      <c r="WSC3" s="75"/>
      <c r="WSD3" s="75"/>
      <c r="WSE3" s="75"/>
      <c r="WSF3" s="75"/>
      <c r="WSG3" s="75"/>
      <c r="WSH3" s="75"/>
      <c r="WSI3" s="75"/>
      <c r="WSJ3" s="75"/>
      <c r="WSK3" s="75"/>
      <c r="WSL3" s="75"/>
      <c r="WSM3" s="75"/>
      <c r="WSN3" s="75"/>
      <c r="WSO3" s="75"/>
      <c r="WSP3" s="75"/>
      <c r="WSQ3" s="75"/>
      <c r="WSR3" s="75"/>
      <c r="WSS3" s="75"/>
      <c r="WST3" s="75"/>
      <c r="WSU3" s="75"/>
      <c r="WSV3" s="75"/>
      <c r="WSW3" s="75"/>
      <c r="WSX3" s="75"/>
      <c r="WSY3" s="75"/>
      <c r="WSZ3" s="75"/>
      <c r="WTA3" s="75"/>
      <c r="WTB3" s="75"/>
      <c r="WTC3" s="75"/>
      <c r="WTD3" s="75"/>
      <c r="WTE3" s="75"/>
      <c r="WTF3" s="75"/>
      <c r="WTG3" s="75"/>
      <c r="WTH3" s="75"/>
      <c r="WTI3" s="75"/>
      <c r="WTJ3" s="75"/>
      <c r="WTK3" s="75"/>
      <c r="WTL3" s="75"/>
      <c r="WTM3" s="75"/>
      <c r="WTN3" s="75"/>
      <c r="WTO3" s="75"/>
      <c r="WTP3" s="75"/>
      <c r="WTQ3" s="75"/>
      <c r="WTR3" s="75"/>
      <c r="WTS3" s="75"/>
      <c r="WTT3" s="75"/>
      <c r="WTU3" s="75"/>
      <c r="WTV3" s="75"/>
      <c r="WTW3" s="75"/>
      <c r="WTX3" s="75"/>
      <c r="WTY3" s="75"/>
      <c r="WTZ3" s="75"/>
      <c r="WUA3" s="75"/>
      <c r="WUB3" s="75"/>
      <c r="WUC3" s="75"/>
      <c r="WUD3" s="75"/>
      <c r="WUE3" s="75"/>
      <c r="WUF3" s="75"/>
      <c r="WUG3" s="75"/>
      <c r="WUH3" s="75"/>
      <c r="WUI3" s="75"/>
      <c r="WUJ3" s="75"/>
      <c r="WUK3" s="75"/>
      <c r="WUL3" s="75"/>
      <c r="WUM3" s="75"/>
      <c r="WUN3" s="75"/>
      <c r="WUO3" s="75"/>
      <c r="WUP3" s="75"/>
      <c r="WUQ3" s="75"/>
      <c r="WUR3" s="75"/>
      <c r="WUS3" s="75"/>
      <c r="WUT3" s="75"/>
      <c r="WUU3" s="75"/>
      <c r="WUV3" s="75"/>
      <c r="WUW3" s="75"/>
      <c r="WUX3" s="75"/>
      <c r="WUY3" s="75"/>
      <c r="WUZ3" s="75"/>
      <c r="WVA3" s="75"/>
      <c r="WVB3" s="75"/>
      <c r="WVC3" s="75"/>
      <c r="WVD3" s="75"/>
      <c r="WVE3" s="75"/>
      <c r="WVF3" s="75"/>
      <c r="WVG3" s="75"/>
      <c r="WVH3" s="75"/>
      <c r="WVI3" s="75"/>
      <c r="WVJ3" s="75"/>
      <c r="WVK3" s="75"/>
      <c r="WVL3" s="75"/>
      <c r="WVM3" s="75"/>
      <c r="WVN3" s="75"/>
      <c r="WVO3" s="75"/>
      <c r="WVP3" s="75"/>
      <c r="WVQ3" s="75"/>
      <c r="WVR3" s="75"/>
      <c r="WVS3" s="75"/>
      <c r="WVT3" s="75"/>
      <c r="WVU3" s="75"/>
      <c r="WVV3" s="75"/>
      <c r="WVW3" s="75"/>
      <c r="WVX3" s="75"/>
      <c r="WVY3" s="75"/>
      <c r="WVZ3" s="75"/>
      <c r="WWA3" s="75"/>
      <c r="WWB3" s="75"/>
      <c r="WWC3" s="75"/>
      <c r="WWD3" s="75"/>
      <c r="WWE3" s="75"/>
      <c r="WWF3" s="75"/>
      <c r="WWG3" s="75"/>
      <c r="WWH3" s="75"/>
      <c r="WWI3" s="75"/>
      <c r="WWJ3" s="75"/>
      <c r="WWK3" s="75"/>
      <c r="WWL3" s="75"/>
      <c r="WWM3" s="75"/>
      <c r="WWN3" s="75"/>
      <c r="WWO3" s="75"/>
      <c r="WWP3" s="75"/>
      <c r="WWQ3" s="75"/>
      <c r="WWR3" s="75"/>
      <c r="WWS3" s="75"/>
      <c r="WWT3" s="75"/>
      <c r="WWU3" s="75"/>
      <c r="WWV3" s="75"/>
      <c r="WWW3" s="75"/>
      <c r="WWX3" s="75"/>
      <c r="WWY3" s="75"/>
      <c r="WWZ3" s="75"/>
      <c r="WXA3" s="75"/>
      <c r="WXB3" s="75"/>
      <c r="WXC3" s="75"/>
      <c r="WXD3" s="75"/>
      <c r="WXE3" s="75"/>
      <c r="WXF3" s="75"/>
      <c r="WXG3" s="75"/>
      <c r="WXH3" s="75"/>
      <c r="WXI3" s="75"/>
      <c r="WXJ3" s="75"/>
      <c r="WXK3" s="75"/>
      <c r="WXL3" s="75"/>
      <c r="WXM3" s="75"/>
      <c r="WXN3" s="75"/>
      <c r="WXO3" s="75"/>
      <c r="WXP3" s="75"/>
      <c r="WXQ3" s="75"/>
      <c r="WXR3" s="75"/>
      <c r="WXS3" s="75"/>
      <c r="WXT3" s="75"/>
      <c r="WXU3" s="75"/>
      <c r="WXV3" s="75"/>
      <c r="WXW3" s="75"/>
      <c r="WXX3" s="75"/>
      <c r="WXY3" s="75"/>
      <c r="WXZ3" s="75"/>
      <c r="WYA3" s="75"/>
      <c r="WYB3" s="75"/>
      <c r="WYC3" s="75"/>
      <c r="WYD3" s="75"/>
      <c r="WYE3" s="75"/>
      <c r="WYF3" s="75"/>
      <c r="WYG3" s="75"/>
      <c r="WYH3" s="75"/>
      <c r="WYI3" s="75"/>
      <c r="WYJ3" s="75"/>
      <c r="WYK3" s="75"/>
      <c r="WYL3" s="75"/>
      <c r="WYM3" s="75"/>
      <c r="WYN3" s="75"/>
      <c r="WYO3" s="75"/>
      <c r="WYP3" s="75"/>
      <c r="WYQ3" s="75"/>
      <c r="WYR3" s="75"/>
      <c r="WYS3" s="75"/>
      <c r="WYT3" s="75"/>
      <c r="WYU3" s="75"/>
      <c r="WYV3" s="75"/>
      <c r="WYW3" s="75"/>
      <c r="WYX3" s="75"/>
      <c r="WYY3" s="75"/>
      <c r="WYZ3" s="75"/>
      <c r="WZA3" s="75"/>
      <c r="WZB3" s="75"/>
      <c r="WZC3" s="75"/>
      <c r="WZD3" s="75"/>
      <c r="WZE3" s="75"/>
      <c r="WZF3" s="75"/>
      <c r="WZG3" s="75"/>
      <c r="WZH3" s="75"/>
      <c r="WZI3" s="75"/>
      <c r="WZJ3" s="75"/>
      <c r="WZK3" s="75"/>
      <c r="WZL3" s="75"/>
      <c r="WZM3" s="75"/>
      <c r="WZN3" s="75"/>
      <c r="WZO3" s="75"/>
      <c r="WZP3" s="75"/>
      <c r="WZQ3" s="75"/>
      <c r="WZR3" s="75"/>
      <c r="WZS3" s="75"/>
      <c r="WZT3" s="75"/>
      <c r="WZU3" s="75"/>
      <c r="WZV3" s="75"/>
      <c r="WZW3" s="75"/>
      <c r="WZX3" s="75"/>
      <c r="WZY3" s="75"/>
      <c r="WZZ3" s="75"/>
      <c r="XAA3" s="75"/>
      <c r="XAB3" s="75"/>
      <c r="XAC3" s="75"/>
      <c r="XAD3" s="75"/>
      <c r="XAE3" s="75"/>
      <c r="XAF3" s="75"/>
      <c r="XAG3" s="75"/>
      <c r="XAH3" s="75"/>
      <c r="XAI3" s="75"/>
      <c r="XAJ3" s="75"/>
      <c r="XAK3" s="75"/>
      <c r="XAL3" s="75"/>
      <c r="XAM3" s="75"/>
      <c r="XAN3" s="75"/>
      <c r="XAO3" s="75"/>
      <c r="XAP3" s="75"/>
      <c r="XAQ3" s="75"/>
      <c r="XAR3" s="75"/>
      <c r="XAS3" s="75"/>
      <c r="XAT3" s="75"/>
      <c r="XAU3" s="75"/>
      <c r="XAV3" s="75"/>
      <c r="XAW3" s="75"/>
      <c r="XAX3" s="75"/>
      <c r="XAY3" s="75"/>
      <c r="XAZ3" s="75"/>
      <c r="XBA3" s="75"/>
      <c r="XBB3" s="75"/>
      <c r="XBC3" s="75"/>
      <c r="XBD3" s="75"/>
      <c r="XBE3" s="75"/>
      <c r="XBF3" s="75"/>
      <c r="XBG3" s="75"/>
      <c r="XBH3" s="75"/>
      <c r="XBI3" s="75"/>
      <c r="XBJ3" s="75"/>
      <c r="XBK3" s="75"/>
      <c r="XBL3" s="75"/>
      <c r="XBM3" s="75"/>
      <c r="XBN3" s="75"/>
      <c r="XBO3" s="75"/>
      <c r="XBP3" s="75"/>
      <c r="XBQ3" s="75"/>
      <c r="XBR3" s="75"/>
      <c r="XBS3" s="75"/>
      <c r="XBT3" s="75"/>
      <c r="XBU3" s="75"/>
      <c r="XBV3" s="75"/>
      <c r="XBW3" s="75"/>
      <c r="XBX3" s="75"/>
      <c r="XBY3" s="75"/>
      <c r="XBZ3" s="75"/>
      <c r="XCA3" s="75"/>
      <c r="XCB3" s="75"/>
      <c r="XCC3" s="75"/>
      <c r="XCD3" s="75"/>
      <c r="XCE3" s="75"/>
      <c r="XCF3" s="75"/>
      <c r="XCG3" s="75"/>
      <c r="XCH3" s="75"/>
      <c r="XCI3" s="75"/>
      <c r="XCJ3" s="75"/>
      <c r="XCK3" s="75"/>
      <c r="XCL3" s="75"/>
      <c r="XCM3" s="75"/>
      <c r="XCN3" s="75"/>
      <c r="XCO3" s="75"/>
      <c r="XCP3" s="75"/>
      <c r="XCQ3" s="75"/>
      <c r="XCR3" s="75"/>
      <c r="XCS3" s="75"/>
      <c r="XCT3" s="75"/>
      <c r="XCU3" s="75"/>
      <c r="XCV3" s="75"/>
      <c r="XCW3" s="75"/>
      <c r="XCX3" s="75"/>
      <c r="XCY3" s="75"/>
      <c r="XCZ3" s="75"/>
      <c r="XDA3" s="75"/>
      <c r="XDB3" s="75"/>
      <c r="XDC3" s="75"/>
      <c r="XDD3" s="75"/>
      <c r="XDE3" s="75"/>
      <c r="XDF3" s="75"/>
      <c r="XDG3" s="75"/>
      <c r="XDH3" s="75"/>
      <c r="XDI3" s="75"/>
      <c r="XDJ3" s="75"/>
      <c r="XDK3" s="75"/>
      <c r="XDL3" s="75"/>
      <c r="XDM3" s="75"/>
      <c r="XDN3" s="75"/>
      <c r="XDO3" s="75"/>
      <c r="XDP3" s="75"/>
      <c r="XDQ3" s="75"/>
      <c r="XDR3" s="75"/>
      <c r="XDS3" s="75"/>
      <c r="XDT3" s="75"/>
      <c r="XDU3" s="75"/>
      <c r="XDV3" s="75"/>
      <c r="XDW3" s="75"/>
      <c r="XDX3" s="75"/>
      <c r="XDY3" s="75"/>
      <c r="XDZ3" s="75"/>
      <c r="XEA3" s="75"/>
      <c r="XEB3" s="75"/>
      <c r="XEC3" s="75"/>
      <c r="XED3" s="75"/>
      <c r="XEE3" s="75"/>
      <c r="XEF3" s="75"/>
      <c r="XEG3" s="75"/>
      <c r="XEH3" s="75"/>
      <c r="XEI3" s="75"/>
      <c r="XEJ3" s="75"/>
      <c r="XEK3" s="75"/>
      <c r="XEL3" s="75"/>
      <c r="XEM3" s="75"/>
      <c r="XEN3" s="75"/>
      <c r="XEO3" s="75"/>
      <c r="XEP3" s="75"/>
      <c r="XEQ3" s="75"/>
      <c r="XER3" s="75"/>
      <c r="XES3" s="75"/>
      <c r="XET3" s="75"/>
      <c r="XEU3" s="75"/>
      <c r="XEV3" s="75"/>
      <c r="XEW3" s="75"/>
      <c r="XEX3" s="75"/>
      <c r="XEY3" s="75"/>
      <c r="XEZ3" s="75"/>
      <c r="XFA3" s="75"/>
      <c r="XFB3" s="75"/>
      <c r="XFC3" s="75"/>
      <c r="XFD3" s="75"/>
    </row>
    <row r="4" spans="1:16384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/>
      <c r="IN4" s="24"/>
      <c r="IO4" s="24"/>
      <c r="IP4" s="24"/>
      <c r="IQ4" s="24"/>
      <c r="IR4" s="24"/>
      <c r="IS4" s="24"/>
      <c r="IT4" s="24"/>
      <c r="IU4" s="24"/>
      <c r="IV4" s="24"/>
      <c r="IW4" s="24"/>
      <c r="IX4" s="24"/>
      <c r="IY4" s="24"/>
      <c r="IZ4" s="24"/>
      <c r="JA4" s="24"/>
      <c r="JB4" s="24"/>
      <c r="JC4" s="24"/>
      <c r="JD4" s="24"/>
      <c r="JE4" s="24"/>
      <c r="JF4" s="24"/>
      <c r="JG4" s="24"/>
      <c r="JH4" s="24"/>
      <c r="JI4" s="24"/>
      <c r="JJ4" s="24"/>
      <c r="JK4" s="24"/>
      <c r="JL4" s="24"/>
      <c r="JM4" s="24"/>
      <c r="JN4" s="24"/>
      <c r="JO4" s="24"/>
      <c r="JP4" s="24"/>
      <c r="JQ4" s="24"/>
      <c r="JR4" s="24"/>
      <c r="JS4" s="24"/>
      <c r="JT4" s="24"/>
      <c r="JU4" s="24"/>
      <c r="JV4" s="24"/>
      <c r="JW4" s="24"/>
      <c r="JX4" s="24"/>
      <c r="JY4" s="24"/>
      <c r="JZ4" s="24"/>
      <c r="KA4" s="24"/>
      <c r="KB4" s="24"/>
      <c r="KC4" s="24"/>
      <c r="KD4" s="24"/>
      <c r="KE4" s="24"/>
      <c r="KF4" s="24"/>
      <c r="KG4" s="24"/>
      <c r="KH4" s="24"/>
      <c r="KI4" s="24"/>
      <c r="KJ4" s="24"/>
      <c r="KK4" s="24"/>
      <c r="KL4" s="24"/>
      <c r="KM4" s="24"/>
      <c r="KN4" s="24"/>
      <c r="KO4" s="24"/>
      <c r="KP4" s="24"/>
      <c r="KQ4" s="24"/>
      <c r="KR4" s="24"/>
      <c r="KS4" s="24"/>
      <c r="KT4" s="24"/>
      <c r="KU4" s="24"/>
      <c r="KV4" s="24"/>
      <c r="KW4" s="24"/>
      <c r="KX4" s="24"/>
      <c r="KY4" s="24"/>
      <c r="KZ4" s="24"/>
      <c r="LA4" s="24"/>
      <c r="LB4" s="24"/>
      <c r="LC4" s="24"/>
      <c r="LD4" s="24"/>
      <c r="LE4" s="24"/>
      <c r="LF4" s="24"/>
      <c r="LG4" s="24"/>
      <c r="LH4" s="24"/>
      <c r="LI4" s="24"/>
      <c r="LJ4" s="24"/>
      <c r="LK4" s="24"/>
      <c r="LL4" s="24"/>
      <c r="LM4" s="24"/>
      <c r="LN4" s="24"/>
      <c r="LO4" s="24"/>
      <c r="LP4" s="24"/>
      <c r="LQ4" s="24"/>
      <c r="LR4" s="24"/>
      <c r="LS4" s="24"/>
      <c r="LT4" s="24"/>
      <c r="LU4" s="24"/>
      <c r="LV4" s="24"/>
      <c r="LW4" s="24"/>
      <c r="LX4" s="24"/>
      <c r="LY4" s="24"/>
      <c r="LZ4" s="24"/>
      <c r="MA4" s="24"/>
      <c r="MB4" s="24"/>
      <c r="MC4" s="24"/>
      <c r="MD4" s="24"/>
      <c r="ME4" s="24"/>
      <c r="MF4" s="24"/>
      <c r="MG4" s="24"/>
      <c r="MH4" s="24"/>
      <c r="MI4" s="24"/>
      <c r="MJ4" s="24"/>
      <c r="MK4" s="24"/>
      <c r="ML4" s="24"/>
      <c r="MM4" s="24"/>
      <c r="MN4" s="24"/>
      <c r="MO4" s="24"/>
      <c r="MP4" s="24"/>
      <c r="MQ4" s="24"/>
      <c r="MR4" s="24"/>
      <c r="MS4" s="24"/>
      <c r="MT4" s="24"/>
      <c r="MU4" s="24"/>
      <c r="MV4" s="24"/>
      <c r="MW4" s="24"/>
      <c r="MX4" s="24"/>
      <c r="MY4" s="24"/>
      <c r="MZ4" s="24"/>
      <c r="NA4" s="24"/>
      <c r="NB4" s="24"/>
      <c r="NC4" s="24"/>
      <c r="ND4" s="24"/>
      <c r="NE4" s="24"/>
      <c r="NF4" s="24"/>
      <c r="NG4" s="24"/>
      <c r="NH4" s="24"/>
      <c r="NI4" s="24"/>
      <c r="NJ4" s="24"/>
      <c r="NK4" s="24"/>
      <c r="NL4" s="24"/>
      <c r="NM4" s="24"/>
      <c r="NN4" s="24"/>
      <c r="NO4" s="24"/>
      <c r="NP4" s="24"/>
      <c r="NQ4" s="24"/>
      <c r="NR4" s="24"/>
      <c r="NS4" s="24"/>
      <c r="NT4" s="24"/>
      <c r="NU4" s="24"/>
      <c r="NV4" s="24"/>
      <c r="NW4" s="24"/>
      <c r="NX4" s="24"/>
      <c r="NY4" s="24"/>
      <c r="NZ4" s="24"/>
      <c r="OA4" s="24"/>
      <c r="OB4" s="24"/>
      <c r="OC4" s="24"/>
      <c r="OD4" s="24"/>
      <c r="OE4" s="24"/>
      <c r="OF4" s="24"/>
      <c r="OG4" s="24"/>
      <c r="OH4" s="24"/>
      <c r="OI4" s="24"/>
      <c r="OJ4" s="24"/>
      <c r="OK4" s="24"/>
      <c r="OL4" s="24"/>
      <c r="OM4" s="24"/>
      <c r="ON4" s="24"/>
      <c r="OO4" s="24"/>
      <c r="OP4" s="24"/>
      <c r="OQ4" s="24"/>
      <c r="OR4" s="24"/>
      <c r="OS4" s="24"/>
      <c r="OT4" s="24"/>
      <c r="OU4" s="24"/>
      <c r="OV4" s="24"/>
      <c r="OW4" s="24"/>
      <c r="OX4" s="24"/>
      <c r="OY4" s="24"/>
      <c r="OZ4" s="24"/>
      <c r="PA4" s="24"/>
      <c r="PB4" s="24"/>
      <c r="PC4" s="24"/>
      <c r="PD4" s="24"/>
      <c r="PE4" s="24"/>
      <c r="PF4" s="24"/>
      <c r="PG4" s="24"/>
      <c r="PH4" s="24"/>
      <c r="PI4" s="24"/>
      <c r="PJ4" s="24"/>
      <c r="PK4" s="24"/>
      <c r="PL4" s="24"/>
      <c r="PM4" s="24"/>
      <c r="PN4" s="24"/>
      <c r="PO4" s="24"/>
      <c r="PP4" s="24"/>
      <c r="PQ4" s="24"/>
      <c r="PR4" s="24"/>
      <c r="PS4" s="24"/>
      <c r="PT4" s="24"/>
      <c r="PU4" s="24"/>
      <c r="PV4" s="24"/>
      <c r="PW4" s="24"/>
      <c r="PX4" s="24"/>
      <c r="PY4" s="24"/>
      <c r="PZ4" s="24"/>
      <c r="QA4" s="24"/>
      <c r="QB4" s="24"/>
      <c r="QC4" s="24"/>
      <c r="QD4" s="24"/>
      <c r="QE4" s="24"/>
      <c r="QF4" s="24"/>
      <c r="QG4" s="24"/>
      <c r="QH4" s="24"/>
      <c r="QI4" s="24"/>
      <c r="QJ4" s="24"/>
      <c r="QK4" s="24"/>
      <c r="QL4" s="24"/>
      <c r="QM4" s="24"/>
      <c r="QN4" s="24"/>
      <c r="QO4" s="24"/>
      <c r="QP4" s="24"/>
      <c r="QQ4" s="24"/>
      <c r="QR4" s="24"/>
      <c r="QS4" s="24"/>
      <c r="QT4" s="24"/>
      <c r="QU4" s="24"/>
      <c r="QV4" s="24"/>
      <c r="QW4" s="24"/>
      <c r="QX4" s="24"/>
      <c r="QY4" s="24"/>
      <c r="QZ4" s="24"/>
      <c r="RA4" s="24"/>
      <c r="RB4" s="24"/>
      <c r="RC4" s="24"/>
      <c r="RD4" s="24"/>
      <c r="RE4" s="24"/>
      <c r="RF4" s="24"/>
      <c r="RG4" s="24"/>
      <c r="RH4" s="24"/>
      <c r="RI4" s="24"/>
      <c r="RJ4" s="24"/>
      <c r="RK4" s="24"/>
      <c r="RL4" s="24"/>
      <c r="RM4" s="24"/>
      <c r="RN4" s="24"/>
      <c r="RO4" s="24"/>
      <c r="RP4" s="24"/>
      <c r="RQ4" s="24"/>
      <c r="RR4" s="24"/>
      <c r="RS4" s="24"/>
      <c r="RT4" s="24"/>
      <c r="RU4" s="24"/>
      <c r="RV4" s="24"/>
      <c r="RW4" s="24"/>
      <c r="RX4" s="24"/>
      <c r="RY4" s="24"/>
      <c r="RZ4" s="24"/>
      <c r="SA4" s="24"/>
      <c r="SB4" s="24"/>
      <c r="SC4" s="24"/>
      <c r="SD4" s="24"/>
      <c r="SE4" s="24"/>
      <c r="SF4" s="24"/>
      <c r="SG4" s="24"/>
      <c r="SH4" s="24"/>
      <c r="SI4" s="24"/>
      <c r="SJ4" s="24"/>
      <c r="SK4" s="24"/>
      <c r="SL4" s="24"/>
      <c r="SM4" s="24"/>
      <c r="SN4" s="24"/>
      <c r="SO4" s="24"/>
      <c r="SP4" s="24"/>
      <c r="SQ4" s="24"/>
      <c r="SR4" s="24"/>
      <c r="SS4" s="24"/>
      <c r="ST4" s="24"/>
      <c r="SU4" s="24"/>
      <c r="SV4" s="24"/>
      <c r="SW4" s="24"/>
      <c r="SX4" s="24"/>
      <c r="SY4" s="24"/>
      <c r="SZ4" s="24"/>
      <c r="TA4" s="24"/>
      <c r="TB4" s="24"/>
      <c r="TC4" s="24"/>
      <c r="TD4" s="24"/>
      <c r="TE4" s="24"/>
      <c r="TF4" s="24"/>
      <c r="TG4" s="24"/>
      <c r="TH4" s="24"/>
      <c r="TI4" s="24"/>
      <c r="TJ4" s="24"/>
      <c r="TK4" s="24"/>
      <c r="TL4" s="24"/>
      <c r="TM4" s="24"/>
      <c r="TN4" s="24"/>
      <c r="TO4" s="24"/>
      <c r="TP4" s="24"/>
      <c r="TQ4" s="24"/>
      <c r="TR4" s="24"/>
      <c r="TS4" s="24"/>
      <c r="TT4" s="24"/>
      <c r="TU4" s="24"/>
      <c r="TV4" s="24"/>
      <c r="TW4" s="24"/>
      <c r="TX4" s="24"/>
      <c r="TY4" s="24"/>
      <c r="TZ4" s="24"/>
      <c r="UA4" s="24"/>
      <c r="UB4" s="24"/>
      <c r="UC4" s="24"/>
      <c r="UD4" s="24"/>
      <c r="UE4" s="24"/>
      <c r="UF4" s="24"/>
      <c r="UG4" s="24"/>
      <c r="UH4" s="24"/>
      <c r="UI4" s="24"/>
      <c r="UJ4" s="24"/>
      <c r="UK4" s="24"/>
      <c r="UL4" s="24"/>
      <c r="UM4" s="24"/>
      <c r="UN4" s="24"/>
      <c r="UO4" s="24"/>
      <c r="UP4" s="24"/>
      <c r="UQ4" s="24"/>
      <c r="UR4" s="24"/>
      <c r="US4" s="24"/>
      <c r="UT4" s="24"/>
      <c r="UU4" s="24"/>
      <c r="UV4" s="24"/>
      <c r="UW4" s="24"/>
      <c r="UX4" s="24"/>
      <c r="UY4" s="24"/>
      <c r="UZ4" s="24"/>
      <c r="VA4" s="24"/>
      <c r="VB4" s="24"/>
      <c r="VC4" s="24"/>
      <c r="VD4" s="24"/>
      <c r="VE4" s="24"/>
      <c r="VF4" s="24"/>
      <c r="VG4" s="24"/>
      <c r="VH4" s="24"/>
      <c r="VI4" s="24"/>
      <c r="VJ4" s="24"/>
      <c r="VK4" s="24"/>
      <c r="VL4" s="24"/>
      <c r="VM4" s="24"/>
      <c r="VN4" s="24"/>
      <c r="VO4" s="24"/>
      <c r="VP4" s="24"/>
      <c r="VQ4" s="24"/>
      <c r="VR4" s="24"/>
      <c r="VS4" s="24"/>
      <c r="VT4" s="24"/>
      <c r="VU4" s="24"/>
      <c r="VV4" s="24"/>
      <c r="VW4" s="24"/>
      <c r="VX4" s="24"/>
      <c r="VY4" s="24"/>
      <c r="VZ4" s="24"/>
      <c r="WA4" s="24"/>
      <c r="WB4" s="24"/>
      <c r="WC4" s="24"/>
      <c r="WD4" s="24"/>
      <c r="WE4" s="24"/>
      <c r="WF4" s="24"/>
      <c r="WG4" s="24"/>
      <c r="WH4" s="24"/>
      <c r="WI4" s="24"/>
      <c r="WJ4" s="24"/>
      <c r="WK4" s="24"/>
      <c r="WL4" s="24"/>
      <c r="WM4" s="24"/>
      <c r="WN4" s="24"/>
      <c r="WO4" s="24"/>
      <c r="WP4" s="24"/>
      <c r="WQ4" s="24"/>
      <c r="WR4" s="24"/>
      <c r="WS4" s="24"/>
      <c r="WT4" s="24"/>
      <c r="WU4" s="24"/>
      <c r="WV4" s="24"/>
      <c r="WW4" s="24"/>
      <c r="WX4" s="24"/>
      <c r="WY4" s="24"/>
      <c r="WZ4" s="24"/>
      <c r="XA4" s="24"/>
      <c r="XB4" s="24"/>
      <c r="XC4" s="24"/>
      <c r="XD4" s="24"/>
      <c r="XE4" s="24"/>
      <c r="XF4" s="24"/>
      <c r="XG4" s="24"/>
      <c r="XH4" s="24"/>
      <c r="XI4" s="24"/>
      <c r="XJ4" s="24"/>
      <c r="XK4" s="24"/>
      <c r="XL4" s="24"/>
      <c r="XM4" s="24"/>
      <c r="XN4" s="24"/>
      <c r="XO4" s="24"/>
      <c r="XP4" s="24"/>
      <c r="XQ4" s="24"/>
      <c r="XR4" s="24"/>
      <c r="XS4" s="24"/>
      <c r="XT4" s="24"/>
      <c r="XU4" s="24"/>
      <c r="XV4" s="24"/>
      <c r="XW4" s="24"/>
      <c r="XX4" s="24"/>
      <c r="XY4" s="24"/>
      <c r="XZ4" s="24"/>
      <c r="YA4" s="24"/>
      <c r="YB4" s="24"/>
      <c r="YC4" s="24"/>
      <c r="YD4" s="24"/>
      <c r="YE4" s="24"/>
      <c r="YF4" s="24"/>
      <c r="YG4" s="24"/>
      <c r="YH4" s="24"/>
      <c r="YI4" s="24"/>
      <c r="YJ4" s="24"/>
      <c r="YK4" s="24"/>
      <c r="YL4" s="24"/>
      <c r="YM4" s="24"/>
      <c r="YN4" s="24"/>
      <c r="YO4" s="24"/>
      <c r="YP4" s="24"/>
      <c r="YQ4" s="24"/>
      <c r="YR4" s="24"/>
      <c r="YS4" s="24"/>
      <c r="YT4" s="24"/>
      <c r="YU4" s="24"/>
      <c r="YV4" s="24"/>
      <c r="YW4" s="24"/>
      <c r="YX4" s="24"/>
      <c r="YY4" s="24"/>
      <c r="YZ4" s="24"/>
      <c r="ZA4" s="24"/>
      <c r="ZB4" s="24"/>
      <c r="ZC4" s="24"/>
      <c r="ZD4" s="24"/>
      <c r="ZE4" s="24"/>
      <c r="ZF4" s="24"/>
      <c r="ZG4" s="24"/>
      <c r="ZH4" s="24"/>
      <c r="ZI4" s="24"/>
      <c r="ZJ4" s="24"/>
      <c r="ZK4" s="24"/>
      <c r="ZL4" s="24"/>
      <c r="ZM4" s="24"/>
      <c r="ZN4" s="24"/>
      <c r="ZO4" s="24"/>
      <c r="ZP4" s="24"/>
      <c r="ZQ4" s="24"/>
      <c r="ZR4" s="24"/>
      <c r="ZS4" s="24"/>
      <c r="ZT4" s="24"/>
      <c r="ZU4" s="24"/>
      <c r="ZV4" s="24"/>
      <c r="ZW4" s="24"/>
      <c r="ZX4" s="24"/>
      <c r="ZY4" s="24"/>
      <c r="ZZ4" s="24"/>
      <c r="AAA4" s="24"/>
      <c r="AAB4" s="24"/>
      <c r="AAC4" s="24"/>
      <c r="AAD4" s="24"/>
      <c r="AAE4" s="24"/>
      <c r="AAF4" s="24"/>
      <c r="AAG4" s="24"/>
      <c r="AAH4" s="24"/>
      <c r="AAI4" s="24"/>
      <c r="AAJ4" s="24"/>
      <c r="AAK4" s="24"/>
      <c r="AAL4" s="24"/>
      <c r="AAM4" s="24"/>
      <c r="AAN4" s="24"/>
      <c r="AAO4" s="24"/>
      <c r="AAP4" s="24"/>
      <c r="AAQ4" s="24"/>
      <c r="AAR4" s="24"/>
      <c r="AAS4" s="24"/>
      <c r="AAT4" s="24"/>
      <c r="AAU4" s="24"/>
      <c r="AAV4" s="24"/>
      <c r="AAW4" s="24"/>
      <c r="AAX4" s="24"/>
      <c r="AAY4" s="24"/>
      <c r="AAZ4" s="24"/>
      <c r="ABA4" s="24"/>
      <c r="ABB4" s="24"/>
      <c r="ABC4" s="24"/>
      <c r="ABD4" s="24"/>
      <c r="ABE4" s="24"/>
      <c r="ABF4" s="24"/>
      <c r="ABG4" s="24"/>
      <c r="ABH4" s="24"/>
      <c r="ABI4" s="24"/>
      <c r="ABJ4" s="24"/>
      <c r="ABK4" s="24"/>
      <c r="ABL4" s="24"/>
      <c r="ABM4" s="24"/>
      <c r="ABN4" s="24"/>
      <c r="ABO4" s="24"/>
      <c r="ABP4" s="24"/>
      <c r="ABQ4" s="24"/>
      <c r="ABR4" s="24"/>
      <c r="ABS4" s="24"/>
      <c r="ABT4" s="24"/>
      <c r="ABU4" s="24"/>
      <c r="ABV4" s="24"/>
      <c r="ABW4" s="24"/>
      <c r="ABX4" s="24"/>
      <c r="ABY4" s="24"/>
      <c r="ABZ4" s="24"/>
      <c r="ACA4" s="24"/>
      <c r="ACB4" s="24"/>
      <c r="ACC4" s="24"/>
      <c r="ACD4" s="24"/>
      <c r="ACE4" s="24"/>
      <c r="ACF4" s="24"/>
      <c r="ACG4" s="24"/>
      <c r="ACH4" s="24"/>
      <c r="ACI4" s="24"/>
      <c r="ACJ4" s="24"/>
      <c r="ACK4" s="24"/>
      <c r="ACL4" s="24"/>
      <c r="ACM4" s="24"/>
      <c r="ACN4" s="24"/>
      <c r="ACO4" s="24"/>
      <c r="ACP4" s="24"/>
      <c r="ACQ4" s="24"/>
      <c r="ACR4" s="24"/>
      <c r="ACS4" s="24"/>
      <c r="ACT4" s="24"/>
      <c r="ACU4" s="24"/>
      <c r="ACV4" s="24"/>
      <c r="ACW4" s="24"/>
      <c r="ACX4" s="24"/>
      <c r="ACY4" s="24"/>
      <c r="ACZ4" s="24"/>
      <c r="ADA4" s="24"/>
      <c r="ADB4" s="24"/>
      <c r="ADC4" s="24"/>
      <c r="ADD4" s="24"/>
      <c r="ADE4" s="24"/>
      <c r="ADF4" s="24"/>
      <c r="ADG4" s="24"/>
      <c r="ADH4" s="24"/>
      <c r="ADI4" s="24"/>
      <c r="ADJ4" s="24"/>
      <c r="ADK4" s="24"/>
      <c r="ADL4" s="24"/>
      <c r="ADM4" s="24"/>
      <c r="ADN4" s="24"/>
      <c r="ADO4" s="24"/>
      <c r="ADP4" s="24"/>
      <c r="ADQ4" s="24"/>
      <c r="ADR4" s="24"/>
      <c r="ADS4" s="24"/>
      <c r="ADT4" s="24"/>
      <c r="ADU4" s="24"/>
      <c r="ADV4" s="24"/>
      <c r="ADW4" s="24"/>
      <c r="ADX4" s="24"/>
      <c r="ADY4" s="24"/>
      <c r="ADZ4" s="24"/>
      <c r="AEA4" s="24"/>
      <c r="AEB4" s="24"/>
      <c r="AEC4" s="24"/>
      <c r="AED4" s="24"/>
      <c r="AEE4" s="24"/>
      <c r="AEF4" s="24"/>
      <c r="AEG4" s="24"/>
      <c r="AEH4" s="24"/>
      <c r="AEI4" s="24"/>
      <c r="AEJ4" s="24"/>
      <c r="AEK4" s="24"/>
      <c r="AEL4" s="24"/>
      <c r="AEM4" s="24"/>
      <c r="AEN4" s="24"/>
      <c r="AEO4" s="24"/>
      <c r="AEP4" s="24"/>
      <c r="AEQ4" s="24"/>
      <c r="AER4" s="24"/>
      <c r="AES4" s="24"/>
      <c r="AET4" s="24"/>
      <c r="AEU4" s="24"/>
      <c r="AEV4" s="24"/>
      <c r="AEW4" s="24"/>
      <c r="AEX4" s="24"/>
      <c r="AEY4" s="24"/>
      <c r="AEZ4" s="24"/>
      <c r="AFA4" s="24"/>
      <c r="AFB4" s="24"/>
      <c r="AFC4" s="24"/>
      <c r="AFD4" s="24"/>
      <c r="AFE4" s="24"/>
      <c r="AFF4" s="24"/>
      <c r="AFG4" s="24"/>
      <c r="AFH4" s="24"/>
      <c r="AFI4" s="24"/>
      <c r="AFJ4" s="24"/>
      <c r="AFK4" s="24"/>
      <c r="AFL4" s="24"/>
      <c r="AFM4" s="24"/>
      <c r="AFN4" s="24"/>
      <c r="AFO4" s="24"/>
      <c r="AFP4" s="24"/>
      <c r="AFQ4" s="24"/>
      <c r="AFR4" s="24"/>
      <c r="AFS4" s="24"/>
      <c r="AFT4" s="24"/>
      <c r="AFU4" s="24"/>
      <c r="AFV4" s="24"/>
      <c r="AFW4" s="24"/>
      <c r="AFX4" s="24"/>
      <c r="AFY4" s="24"/>
      <c r="AFZ4" s="24"/>
      <c r="AGA4" s="24"/>
      <c r="AGB4" s="24"/>
      <c r="AGC4" s="24"/>
      <c r="AGD4" s="24"/>
      <c r="AGE4" s="24"/>
      <c r="AGF4" s="24"/>
      <c r="AGG4" s="24"/>
      <c r="AGH4" s="24"/>
      <c r="AGI4" s="24"/>
      <c r="AGJ4" s="24"/>
      <c r="AGK4" s="24"/>
      <c r="AGL4" s="24"/>
      <c r="AGM4" s="24"/>
      <c r="AGN4" s="24"/>
      <c r="AGO4" s="24"/>
      <c r="AGP4" s="24"/>
      <c r="AGQ4" s="24"/>
      <c r="AGR4" s="24"/>
      <c r="AGS4" s="24"/>
      <c r="AGT4" s="24"/>
      <c r="AGU4" s="24"/>
      <c r="AGV4" s="24"/>
      <c r="AGW4" s="24"/>
      <c r="AGX4" s="24"/>
      <c r="AGY4" s="24"/>
      <c r="AGZ4" s="24"/>
      <c r="AHA4" s="24"/>
      <c r="AHB4" s="24"/>
      <c r="AHC4" s="24"/>
      <c r="AHD4" s="24"/>
      <c r="AHE4" s="24"/>
      <c r="AHF4" s="24"/>
      <c r="AHG4" s="24"/>
      <c r="AHH4" s="24"/>
      <c r="AHI4" s="24"/>
      <c r="AHJ4" s="24"/>
      <c r="AHK4" s="24"/>
      <c r="AHL4" s="24"/>
      <c r="AHM4" s="24"/>
      <c r="AHN4" s="24"/>
      <c r="AHO4" s="24"/>
      <c r="AHP4" s="24"/>
      <c r="AHQ4" s="24"/>
      <c r="AHR4" s="24"/>
      <c r="AHS4" s="24"/>
      <c r="AHT4" s="24"/>
      <c r="AHU4" s="24"/>
      <c r="AHV4" s="24"/>
      <c r="AHW4" s="24"/>
      <c r="AHX4" s="24"/>
      <c r="AHY4" s="24"/>
      <c r="AHZ4" s="24"/>
      <c r="AIA4" s="24"/>
      <c r="AIB4" s="24"/>
      <c r="AIC4" s="24"/>
      <c r="AID4" s="24"/>
      <c r="AIE4" s="24"/>
      <c r="AIF4" s="24"/>
      <c r="AIG4" s="24"/>
      <c r="AIH4" s="24"/>
      <c r="AII4" s="24"/>
      <c r="AIJ4" s="24"/>
      <c r="AIK4" s="24"/>
      <c r="AIL4" s="24"/>
      <c r="AIM4" s="24"/>
      <c r="AIN4" s="24"/>
      <c r="AIO4" s="24"/>
      <c r="AIP4" s="24"/>
      <c r="AIQ4" s="24"/>
      <c r="AIR4" s="24"/>
      <c r="AIS4" s="24"/>
      <c r="AIT4" s="24"/>
      <c r="AIU4" s="24"/>
      <c r="AIV4" s="24"/>
      <c r="AIW4" s="24"/>
      <c r="AIX4" s="24"/>
      <c r="AIY4" s="24"/>
      <c r="AIZ4" s="24"/>
      <c r="AJA4" s="24"/>
      <c r="AJB4" s="24"/>
      <c r="AJC4" s="24"/>
      <c r="AJD4" s="24"/>
      <c r="AJE4" s="24"/>
      <c r="AJF4" s="24"/>
      <c r="AJG4" s="24"/>
      <c r="AJH4" s="24"/>
      <c r="AJI4" s="24"/>
      <c r="AJJ4" s="24"/>
      <c r="AJK4" s="24"/>
      <c r="AJL4" s="24"/>
      <c r="AJM4" s="24"/>
      <c r="AJN4" s="24"/>
      <c r="AJO4" s="24"/>
      <c r="AJP4" s="24"/>
      <c r="AJQ4" s="24"/>
      <c r="AJR4" s="24"/>
      <c r="AJS4" s="24"/>
      <c r="AJT4" s="24"/>
      <c r="AJU4" s="24"/>
      <c r="AJV4" s="24"/>
      <c r="AJW4" s="24"/>
      <c r="AJX4" s="24"/>
      <c r="AJY4" s="24"/>
      <c r="AJZ4" s="24"/>
      <c r="AKA4" s="24"/>
      <c r="AKB4" s="24"/>
      <c r="AKC4" s="24"/>
      <c r="AKD4" s="24"/>
      <c r="AKE4" s="24"/>
      <c r="AKF4" s="24"/>
      <c r="AKG4" s="24"/>
      <c r="AKH4" s="24"/>
      <c r="AKI4" s="24"/>
      <c r="AKJ4" s="24"/>
      <c r="AKK4" s="24"/>
      <c r="AKL4" s="24"/>
      <c r="AKM4" s="24"/>
      <c r="AKN4" s="24"/>
      <c r="AKO4" s="24"/>
      <c r="AKP4" s="24"/>
      <c r="AKQ4" s="24"/>
      <c r="AKR4" s="24"/>
      <c r="AKS4" s="24"/>
      <c r="AKT4" s="24"/>
      <c r="AKU4" s="24"/>
      <c r="AKV4" s="24"/>
      <c r="AKW4" s="24"/>
      <c r="AKX4" s="24"/>
      <c r="AKY4" s="24"/>
      <c r="AKZ4" s="24"/>
      <c r="ALA4" s="24"/>
      <c r="ALB4" s="24"/>
      <c r="ALC4" s="24"/>
      <c r="ALD4" s="24"/>
      <c r="ALE4" s="24"/>
      <c r="ALF4" s="24"/>
      <c r="ALG4" s="24"/>
      <c r="ALH4" s="24"/>
      <c r="ALI4" s="24"/>
      <c r="ALJ4" s="24"/>
      <c r="ALK4" s="24"/>
      <c r="ALL4" s="24"/>
      <c r="ALM4" s="24"/>
      <c r="ALN4" s="24"/>
      <c r="ALO4" s="24"/>
      <c r="ALP4" s="24"/>
      <c r="ALQ4" s="24"/>
      <c r="ALR4" s="24"/>
      <c r="ALS4" s="24"/>
      <c r="ALT4" s="24"/>
      <c r="ALU4" s="24"/>
      <c r="ALV4" s="24"/>
      <c r="ALW4" s="24"/>
      <c r="ALX4" s="24"/>
      <c r="ALY4" s="24"/>
      <c r="ALZ4" s="24"/>
      <c r="AMA4" s="24"/>
      <c r="AMB4" s="24"/>
      <c r="AMC4" s="24"/>
      <c r="AMD4" s="24"/>
      <c r="AME4" s="24"/>
      <c r="AMF4" s="24"/>
      <c r="AMG4" s="24"/>
      <c r="AMH4" s="24"/>
      <c r="AMI4" s="24"/>
      <c r="AMJ4" s="24"/>
      <c r="AMK4" s="24"/>
      <c r="AML4" s="24"/>
      <c r="AMM4" s="24"/>
      <c r="AMN4" s="24"/>
      <c r="AMO4" s="24"/>
      <c r="AMP4" s="24"/>
      <c r="AMQ4" s="24"/>
      <c r="AMR4" s="24"/>
      <c r="AMS4" s="24"/>
      <c r="AMT4" s="24"/>
      <c r="AMU4" s="24"/>
      <c r="AMV4" s="24"/>
      <c r="AMW4" s="24"/>
      <c r="AMX4" s="24"/>
      <c r="AMY4" s="24"/>
      <c r="AMZ4" s="24"/>
      <c r="ANA4" s="24"/>
      <c r="ANB4" s="24"/>
      <c r="ANC4" s="24"/>
      <c r="AND4" s="24"/>
      <c r="ANE4" s="24"/>
      <c r="ANF4" s="24"/>
      <c r="ANG4" s="24"/>
      <c r="ANH4" s="24"/>
      <c r="ANI4" s="24"/>
      <c r="ANJ4" s="24"/>
      <c r="ANK4" s="24"/>
      <c r="ANL4" s="24"/>
      <c r="ANM4" s="24"/>
      <c r="ANN4" s="24"/>
      <c r="ANO4" s="24"/>
      <c r="ANP4" s="24"/>
      <c r="ANQ4" s="24"/>
      <c r="ANR4" s="24"/>
      <c r="ANS4" s="24"/>
      <c r="ANT4" s="24"/>
      <c r="ANU4" s="24"/>
      <c r="ANV4" s="24"/>
      <c r="ANW4" s="24"/>
      <c r="ANX4" s="24"/>
      <c r="ANY4" s="24"/>
      <c r="ANZ4" s="24"/>
      <c r="AOA4" s="24"/>
      <c r="AOB4" s="24"/>
      <c r="AOC4" s="24"/>
      <c r="AOD4" s="24"/>
      <c r="AOE4" s="24"/>
      <c r="AOF4" s="24"/>
      <c r="AOG4" s="24"/>
      <c r="AOH4" s="24"/>
      <c r="AOI4" s="24"/>
      <c r="AOJ4" s="24"/>
      <c r="AOK4" s="24"/>
      <c r="AOL4" s="24"/>
      <c r="AOM4" s="24"/>
      <c r="AON4" s="24"/>
      <c r="AOO4" s="24"/>
      <c r="AOP4" s="24"/>
      <c r="AOQ4" s="24"/>
      <c r="AOR4" s="24"/>
      <c r="AOS4" s="24"/>
      <c r="AOT4" s="24"/>
      <c r="AOU4" s="24"/>
      <c r="AOV4" s="24"/>
      <c r="AOW4" s="24"/>
      <c r="AOX4" s="24"/>
      <c r="AOY4" s="24"/>
      <c r="AOZ4" s="24"/>
      <c r="APA4" s="24"/>
      <c r="APB4" s="24"/>
      <c r="APC4" s="24"/>
      <c r="APD4" s="24"/>
      <c r="APE4" s="24"/>
      <c r="APF4" s="24"/>
      <c r="APG4" s="24"/>
      <c r="APH4" s="24"/>
      <c r="API4" s="24"/>
      <c r="APJ4" s="24"/>
      <c r="APK4" s="24"/>
      <c r="APL4" s="24"/>
      <c r="APM4" s="24"/>
      <c r="APN4" s="24"/>
      <c r="APO4" s="24"/>
      <c r="APP4" s="24"/>
      <c r="APQ4" s="24"/>
      <c r="APR4" s="24"/>
      <c r="APS4" s="24"/>
      <c r="APT4" s="24"/>
      <c r="APU4" s="24"/>
      <c r="APV4" s="24"/>
      <c r="APW4" s="24"/>
      <c r="APX4" s="24"/>
      <c r="APY4" s="24"/>
      <c r="APZ4" s="24"/>
      <c r="AQA4" s="24"/>
      <c r="AQB4" s="24"/>
      <c r="AQC4" s="24"/>
      <c r="AQD4" s="24"/>
      <c r="AQE4" s="24"/>
      <c r="AQF4" s="24"/>
      <c r="AQG4" s="24"/>
      <c r="AQH4" s="24"/>
      <c r="AQI4" s="24"/>
      <c r="AQJ4" s="24"/>
      <c r="AQK4" s="24"/>
      <c r="AQL4" s="24"/>
      <c r="AQM4" s="24"/>
      <c r="AQN4" s="24"/>
      <c r="AQO4" s="24"/>
      <c r="AQP4" s="24"/>
      <c r="AQQ4" s="24"/>
      <c r="AQR4" s="24"/>
      <c r="AQS4" s="24"/>
      <c r="AQT4" s="24"/>
      <c r="AQU4" s="24"/>
      <c r="AQV4" s="24"/>
      <c r="AQW4" s="24"/>
      <c r="AQX4" s="24"/>
      <c r="AQY4" s="24"/>
      <c r="AQZ4" s="24"/>
      <c r="ARA4" s="24"/>
      <c r="ARB4" s="24"/>
      <c r="ARC4" s="24"/>
      <c r="ARD4" s="24"/>
      <c r="ARE4" s="24"/>
      <c r="ARF4" s="24"/>
      <c r="ARG4" s="24"/>
      <c r="ARH4" s="24"/>
      <c r="ARI4" s="24"/>
      <c r="ARJ4" s="24"/>
      <c r="ARK4" s="24"/>
      <c r="ARL4" s="24"/>
      <c r="ARM4" s="24"/>
      <c r="ARN4" s="24"/>
      <c r="ARO4" s="24"/>
      <c r="ARP4" s="24"/>
      <c r="ARQ4" s="24"/>
      <c r="ARR4" s="24"/>
      <c r="ARS4" s="24"/>
      <c r="ART4" s="24"/>
      <c r="ARU4" s="24"/>
      <c r="ARV4" s="24"/>
      <c r="ARW4" s="24"/>
      <c r="ARX4" s="24"/>
      <c r="ARY4" s="24"/>
      <c r="ARZ4" s="24"/>
      <c r="ASA4" s="24"/>
      <c r="ASB4" s="24"/>
      <c r="ASC4" s="24"/>
      <c r="ASD4" s="24"/>
      <c r="ASE4" s="24"/>
      <c r="ASF4" s="24"/>
      <c r="ASG4" s="24"/>
      <c r="ASH4" s="24"/>
      <c r="ASI4" s="24"/>
      <c r="ASJ4" s="24"/>
      <c r="ASK4" s="24"/>
      <c r="ASL4" s="24"/>
      <c r="ASM4" s="24"/>
      <c r="ASN4" s="24"/>
      <c r="ASO4" s="24"/>
      <c r="ASP4" s="24"/>
      <c r="ASQ4" s="24"/>
      <c r="ASR4" s="24"/>
      <c r="ASS4" s="24"/>
      <c r="AST4" s="24"/>
      <c r="ASU4" s="24"/>
      <c r="ASV4" s="24"/>
      <c r="ASW4" s="24"/>
      <c r="ASX4" s="24"/>
      <c r="ASY4" s="24"/>
      <c r="ASZ4" s="24"/>
      <c r="ATA4" s="24"/>
      <c r="ATB4" s="24"/>
      <c r="ATC4" s="24"/>
      <c r="ATD4" s="24"/>
      <c r="ATE4" s="24"/>
      <c r="ATF4" s="24"/>
      <c r="ATG4" s="24"/>
      <c r="ATH4" s="24"/>
      <c r="ATI4" s="24"/>
      <c r="ATJ4" s="24"/>
      <c r="ATK4" s="24"/>
      <c r="ATL4" s="24"/>
      <c r="ATM4" s="24"/>
      <c r="ATN4" s="24"/>
      <c r="ATO4" s="24"/>
      <c r="ATP4" s="24"/>
      <c r="ATQ4" s="24"/>
      <c r="ATR4" s="24"/>
      <c r="ATS4" s="24"/>
      <c r="ATT4" s="24"/>
      <c r="ATU4" s="24"/>
      <c r="ATV4" s="24"/>
      <c r="ATW4" s="24"/>
      <c r="ATX4" s="24"/>
      <c r="ATY4" s="24"/>
      <c r="ATZ4" s="24"/>
      <c r="AUA4" s="24"/>
      <c r="AUB4" s="24"/>
      <c r="AUC4" s="24"/>
      <c r="AUD4" s="24"/>
      <c r="AUE4" s="24"/>
      <c r="AUF4" s="24"/>
      <c r="AUG4" s="24"/>
      <c r="AUH4" s="24"/>
      <c r="AUI4" s="24"/>
      <c r="AUJ4" s="24"/>
      <c r="AUK4" s="24"/>
      <c r="AUL4" s="24"/>
      <c r="AUM4" s="24"/>
      <c r="AUN4" s="24"/>
      <c r="AUO4" s="24"/>
      <c r="AUP4" s="24"/>
      <c r="AUQ4" s="24"/>
      <c r="AUR4" s="24"/>
      <c r="AUS4" s="24"/>
      <c r="AUT4" s="24"/>
      <c r="AUU4" s="24"/>
      <c r="AUV4" s="24"/>
      <c r="AUW4" s="24"/>
      <c r="AUX4" s="24"/>
      <c r="AUY4" s="24"/>
      <c r="AUZ4" s="24"/>
      <c r="AVA4" s="24"/>
      <c r="AVB4" s="24"/>
      <c r="AVC4" s="24"/>
      <c r="AVD4" s="24"/>
      <c r="AVE4" s="24"/>
      <c r="AVF4" s="24"/>
      <c r="AVG4" s="24"/>
      <c r="AVH4" s="24"/>
      <c r="AVI4" s="24"/>
      <c r="AVJ4" s="24"/>
      <c r="AVK4" s="24"/>
      <c r="AVL4" s="24"/>
      <c r="AVM4" s="24"/>
      <c r="AVN4" s="24"/>
      <c r="AVO4" s="24"/>
      <c r="AVP4" s="24"/>
      <c r="AVQ4" s="24"/>
      <c r="AVR4" s="24"/>
      <c r="AVS4" s="24"/>
      <c r="AVT4" s="24"/>
      <c r="AVU4" s="24"/>
      <c r="AVV4" s="24"/>
      <c r="AVW4" s="24"/>
      <c r="AVX4" s="24"/>
      <c r="AVY4" s="24"/>
      <c r="AVZ4" s="24"/>
      <c r="AWA4" s="24"/>
      <c r="AWB4" s="24"/>
      <c r="AWC4" s="24"/>
      <c r="AWD4" s="24"/>
      <c r="AWE4" s="24"/>
      <c r="AWF4" s="24"/>
      <c r="AWG4" s="24"/>
      <c r="AWH4" s="24"/>
      <c r="AWI4" s="24"/>
      <c r="AWJ4" s="24"/>
      <c r="AWK4" s="24"/>
      <c r="AWL4" s="24"/>
      <c r="AWM4" s="24"/>
      <c r="AWN4" s="24"/>
      <c r="AWO4" s="24"/>
      <c r="AWP4" s="24"/>
      <c r="AWQ4" s="24"/>
      <c r="AWR4" s="24"/>
      <c r="AWS4" s="24"/>
      <c r="AWT4" s="24"/>
      <c r="AWU4" s="24"/>
      <c r="AWV4" s="24"/>
      <c r="AWW4" s="24"/>
      <c r="AWX4" s="24"/>
      <c r="AWY4" s="24"/>
      <c r="AWZ4" s="24"/>
      <c r="AXA4" s="24"/>
      <c r="AXB4" s="24"/>
      <c r="AXC4" s="24"/>
      <c r="AXD4" s="24"/>
      <c r="AXE4" s="24"/>
      <c r="AXF4" s="24"/>
      <c r="AXG4" s="24"/>
      <c r="AXH4" s="24"/>
      <c r="AXI4" s="24"/>
      <c r="AXJ4" s="24"/>
      <c r="AXK4" s="24"/>
      <c r="AXL4" s="24"/>
      <c r="AXM4" s="24"/>
      <c r="AXN4" s="24"/>
      <c r="AXO4" s="24"/>
      <c r="AXP4" s="24"/>
      <c r="AXQ4" s="24"/>
      <c r="AXR4" s="24"/>
      <c r="AXS4" s="24"/>
      <c r="AXT4" s="24"/>
      <c r="AXU4" s="24"/>
      <c r="AXV4" s="24"/>
      <c r="AXW4" s="24"/>
      <c r="AXX4" s="24"/>
      <c r="AXY4" s="24"/>
      <c r="AXZ4" s="24"/>
      <c r="AYA4" s="24"/>
      <c r="AYB4" s="24"/>
      <c r="AYC4" s="24"/>
      <c r="AYD4" s="24"/>
      <c r="AYE4" s="24"/>
      <c r="AYF4" s="24"/>
      <c r="AYG4" s="24"/>
      <c r="AYH4" s="24"/>
      <c r="AYI4" s="24"/>
      <c r="AYJ4" s="24"/>
      <c r="AYK4" s="24"/>
      <c r="AYL4" s="24"/>
      <c r="AYM4" s="24"/>
      <c r="AYN4" s="24"/>
      <c r="AYO4" s="24"/>
      <c r="AYP4" s="24"/>
      <c r="AYQ4" s="24"/>
      <c r="AYR4" s="24"/>
      <c r="AYS4" s="24"/>
      <c r="AYT4" s="24"/>
      <c r="AYU4" s="24"/>
      <c r="AYV4" s="24"/>
      <c r="AYW4" s="24"/>
      <c r="AYX4" s="24"/>
      <c r="AYY4" s="24"/>
      <c r="AYZ4" s="24"/>
      <c r="AZA4" s="24"/>
      <c r="AZB4" s="24"/>
      <c r="AZC4" s="24"/>
      <c r="AZD4" s="24"/>
      <c r="AZE4" s="24"/>
      <c r="AZF4" s="24"/>
      <c r="AZG4" s="24"/>
      <c r="AZH4" s="24"/>
      <c r="AZI4" s="24"/>
      <c r="AZJ4" s="24"/>
      <c r="AZK4" s="24"/>
      <c r="AZL4" s="24"/>
      <c r="AZM4" s="24"/>
      <c r="AZN4" s="24"/>
      <c r="AZO4" s="24"/>
      <c r="AZP4" s="24"/>
      <c r="AZQ4" s="24"/>
      <c r="AZR4" s="24"/>
      <c r="AZS4" s="24"/>
      <c r="AZT4" s="24"/>
      <c r="AZU4" s="24"/>
      <c r="AZV4" s="24"/>
      <c r="AZW4" s="24"/>
      <c r="AZX4" s="24"/>
      <c r="AZY4" s="24"/>
      <c r="AZZ4" s="24"/>
      <c r="BAA4" s="24"/>
      <c r="BAB4" s="24"/>
      <c r="BAC4" s="24"/>
      <c r="BAD4" s="24"/>
      <c r="BAE4" s="24"/>
      <c r="BAF4" s="24"/>
      <c r="BAG4" s="24"/>
      <c r="BAH4" s="24"/>
      <c r="BAI4" s="24"/>
      <c r="BAJ4" s="24"/>
      <c r="BAK4" s="24"/>
      <c r="BAL4" s="24"/>
      <c r="BAM4" s="24"/>
      <c r="BAN4" s="24"/>
      <c r="BAO4" s="24"/>
      <c r="BAP4" s="24"/>
      <c r="BAQ4" s="24"/>
      <c r="BAR4" s="24"/>
      <c r="BAS4" s="24"/>
      <c r="BAT4" s="24"/>
      <c r="BAU4" s="24"/>
      <c r="BAV4" s="24"/>
      <c r="BAW4" s="24"/>
      <c r="BAX4" s="24"/>
      <c r="BAY4" s="24"/>
      <c r="BAZ4" s="24"/>
      <c r="BBA4" s="24"/>
      <c r="BBB4" s="24"/>
      <c r="BBC4" s="24"/>
      <c r="BBD4" s="24"/>
      <c r="BBE4" s="24"/>
      <c r="BBF4" s="24"/>
      <c r="BBG4" s="24"/>
      <c r="BBH4" s="24"/>
      <c r="BBI4" s="24"/>
      <c r="BBJ4" s="24"/>
      <c r="BBK4" s="24"/>
      <c r="BBL4" s="24"/>
      <c r="BBM4" s="24"/>
      <c r="BBN4" s="24"/>
      <c r="BBO4" s="24"/>
      <c r="BBP4" s="24"/>
      <c r="BBQ4" s="24"/>
      <c r="BBR4" s="24"/>
      <c r="BBS4" s="24"/>
      <c r="BBT4" s="24"/>
      <c r="BBU4" s="24"/>
      <c r="BBV4" s="24"/>
      <c r="BBW4" s="24"/>
      <c r="BBX4" s="24"/>
      <c r="BBY4" s="24"/>
      <c r="BBZ4" s="24"/>
      <c r="BCA4" s="24"/>
      <c r="BCB4" s="24"/>
      <c r="BCC4" s="24"/>
      <c r="BCD4" s="24"/>
      <c r="BCE4" s="24"/>
      <c r="BCF4" s="24"/>
      <c r="BCG4" s="24"/>
      <c r="BCH4" s="24"/>
      <c r="BCI4" s="24"/>
      <c r="BCJ4" s="24"/>
      <c r="BCK4" s="24"/>
      <c r="BCL4" s="24"/>
      <c r="BCM4" s="24"/>
      <c r="BCN4" s="24"/>
      <c r="BCO4" s="24"/>
      <c r="BCP4" s="24"/>
      <c r="BCQ4" s="24"/>
      <c r="BCR4" s="24"/>
      <c r="BCS4" s="24"/>
      <c r="BCT4" s="24"/>
      <c r="BCU4" s="24"/>
      <c r="BCV4" s="24"/>
      <c r="BCW4" s="24"/>
      <c r="BCX4" s="24"/>
      <c r="BCY4" s="24"/>
      <c r="BCZ4" s="24"/>
      <c r="BDA4" s="24"/>
      <c r="BDB4" s="24"/>
      <c r="BDC4" s="24"/>
      <c r="BDD4" s="24"/>
      <c r="BDE4" s="24"/>
      <c r="BDF4" s="24"/>
      <c r="BDG4" s="24"/>
      <c r="BDH4" s="24"/>
      <c r="BDI4" s="24"/>
      <c r="BDJ4" s="24"/>
      <c r="BDK4" s="24"/>
      <c r="BDL4" s="24"/>
      <c r="BDM4" s="24"/>
      <c r="BDN4" s="24"/>
      <c r="BDO4" s="24"/>
      <c r="BDP4" s="24"/>
      <c r="BDQ4" s="24"/>
      <c r="BDR4" s="24"/>
      <c r="BDS4" s="24"/>
      <c r="BDT4" s="24"/>
      <c r="BDU4" s="24"/>
      <c r="BDV4" s="24"/>
      <c r="BDW4" s="24"/>
      <c r="BDX4" s="24"/>
      <c r="BDY4" s="24"/>
      <c r="BDZ4" s="24"/>
      <c r="BEA4" s="24"/>
      <c r="BEB4" s="24"/>
      <c r="BEC4" s="24"/>
      <c r="BED4" s="24"/>
      <c r="BEE4" s="24"/>
      <c r="BEF4" s="24"/>
      <c r="BEG4" s="24"/>
      <c r="BEH4" s="24"/>
      <c r="BEI4" s="24"/>
      <c r="BEJ4" s="24"/>
      <c r="BEK4" s="24"/>
      <c r="BEL4" s="24"/>
      <c r="BEM4" s="24"/>
      <c r="BEN4" s="24"/>
      <c r="BEO4" s="24"/>
      <c r="BEP4" s="24"/>
      <c r="BEQ4" s="24"/>
      <c r="BER4" s="24"/>
      <c r="BES4" s="24"/>
      <c r="BET4" s="24"/>
      <c r="BEU4" s="24"/>
      <c r="BEV4" s="24"/>
      <c r="BEW4" s="24"/>
      <c r="BEX4" s="24"/>
      <c r="BEY4" s="24"/>
      <c r="BEZ4" s="24"/>
      <c r="BFA4" s="24"/>
      <c r="BFB4" s="24"/>
      <c r="BFC4" s="24"/>
      <c r="BFD4" s="24"/>
      <c r="BFE4" s="24"/>
      <c r="BFF4" s="24"/>
      <c r="BFG4" s="24"/>
      <c r="BFH4" s="24"/>
      <c r="BFI4" s="24"/>
      <c r="BFJ4" s="24"/>
      <c r="BFK4" s="24"/>
      <c r="BFL4" s="24"/>
      <c r="BFM4" s="24"/>
      <c r="BFN4" s="24"/>
      <c r="BFO4" s="24"/>
      <c r="BFP4" s="24"/>
      <c r="BFQ4" s="24"/>
      <c r="BFR4" s="24"/>
      <c r="BFS4" s="24"/>
      <c r="BFT4" s="24"/>
      <c r="BFU4" s="24"/>
      <c r="BFV4" s="24"/>
      <c r="BFW4" s="24"/>
      <c r="BFX4" s="24"/>
      <c r="BFY4" s="24"/>
      <c r="BFZ4" s="24"/>
      <c r="BGA4" s="24"/>
      <c r="BGB4" s="24"/>
      <c r="BGC4" s="24"/>
      <c r="BGD4" s="24"/>
      <c r="BGE4" s="24"/>
      <c r="BGF4" s="24"/>
      <c r="BGG4" s="24"/>
      <c r="BGH4" s="24"/>
      <c r="BGI4" s="24"/>
      <c r="BGJ4" s="24"/>
      <c r="BGK4" s="24"/>
      <c r="BGL4" s="24"/>
      <c r="BGM4" s="24"/>
      <c r="BGN4" s="24"/>
      <c r="BGO4" s="24"/>
      <c r="BGP4" s="24"/>
      <c r="BGQ4" s="24"/>
      <c r="BGR4" s="24"/>
      <c r="BGS4" s="24"/>
      <c r="BGT4" s="24"/>
      <c r="BGU4" s="24"/>
      <c r="BGV4" s="24"/>
      <c r="BGW4" s="24"/>
      <c r="BGX4" s="24"/>
      <c r="BGY4" s="24"/>
      <c r="BGZ4" s="24"/>
      <c r="BHA4" s="24"/>
      <c r="BHB4" s="24"/>
      <c r="BHC4" s="24"/>
      <c r="BHD4" s="24"/>
      <c r="BHE4" s="24"/>
      <c r="BHF4" s="24"/>
      <c r="BHG4" s="24"/>
      <c r="BHH4" s="24"/>
      <c r="BHI4" s="24"/>
      <c r="BHJ4" s="24"/>
      <c r="BHK4" s="24"/>
      <c r="BHL4" s="24"/>
      <c r="BHM4" s="24"/>
      <c r="BHN4" s="24"/>
      <c r="BHO4" s="24"/>
      <c r="BHP4" s="24"/>
      <c r="BHQ4" s="24"/>
      <c r="BHR4" s="24"/>
      <c r="BHS4" s="24"/>
      <c r="BHT4" s="24"/>
      <c r="BHU4" s="24"/>
      <c r="BHV4" s="24"/>
      <c r="BHW4" s="24"/>
      <c r="BHX4" s="24"/>
      <c r="BHY4" s="24"/>
      <c r="BHZ4" s="24"/>
      <c r="BIA4" s="24"/>
      <c r="BIB4" s="24"/>
      <c r="BIC4" s="24"/>
      <c r="BID4" s="24"/>
      <c r="BIE4" s="24"/>
      <c r="BIF4" s="24"/>
      <c r="BIG4" s="24"/>
      <c r="BIH4" s="24"/>
      <c r="BII4" s="24"/>
      <c r="BIJ4" s="24"/>
      <c r="BIK4" s="24"/>
      <c r="BIL4" s="24"/>
      <c r="BIM4" s="24"/>
      <c r="BIN4" s="24"/>
      <c r="BIO4" s="24"/>
      <c r="BIP4" s="24"/>
      <c r="BIQ4" s="24"/>
      <c r="BIR4" s="24"/>
      <c r="BIS4" s="24"/>
      <c r="BIT4" s="24"/>
      <c r="BIU4" s="24"/>
      <c r="BIV4" s="24"/>
      <c r="BIW4" s="24"/>
      <c r="BIX4" s="24"/>
      <c r="BIY4" s="24"/>
      <c r="BIZ4" s="24"/>
      <c r="BJA4" s="24"/>
      <c r="BJB4" s="24"/>
      <c r="BJC4" s="24"/>
      <c r="BJD4" s="24"/>
      <c r="BJE4" s="24"/>
      <c r="BJF4" s="24"/>
      <c r="BJG4" s="24"/>
      <c r="BJH4" s="24"/>
      <c r="BJI4" s="24"/>
      <c r="BJJ4" s="24"/>
      <c r="BJK4" s="24"/>
      <c r="BJL4" s="24"/>
      <c r="BJM4" s="24"/>
      <c r="BJN4" s="24"/>
      <c r="BJO4" s="24"/>
      <c r="BJP4" s="24"/>
      <c r="BJQ4" s="24"/>
      <c r="BJR4" s="24"/>
      <c r="BJS4" s="24"/>
      <c r="BJT4" s="24"/>
      <c r="BJU4" s="24"/>
      <c r="BJV4" s="24"/>
      <c r="BJW4" s="24"/>
      <c r="BJX4" s="24"/>
      <c r="BJY4" s="24"/>
      <c r="BJZ4" s="24"/>
      <c r="BKA4" s="24"/>
      <c r="BKB4" s="24"/>
      <c r="BKC4" s="24"/>
      <c r="BKD4" s="24"/>
      <c r="BKE4" s="24"/>
      <c r="BKF4" s="24"/>
      <c r="BKG4" s="24"/>
      <c r="BKH4" s="24"/>
      <c r="BKI4" s="24"/>
      <c r="BKJ4" s="24"/>
      <c r="BKK4" s="24"/>
      <c r="BKL4" s="24"/>
      <c r="BKM4" s="24"/>
      <c r="BKN4" s="24"/>
      <c r="BKO4" s="24"/>
      <c r="BKP4" s="24"/>
      <c r="BKQ4" s="24"/>
      <c r="BKR4" s="24"/>
      <c r="BKS4" s="24"/>
      <c r="BKT4" s="24"/>
      <c r="BKU4" s="24"/>
      <c r="BKV4" s="24"/>
      <c r="BKW4" s="24"/>
      <c r="BKX4" s="24"/>
      <c r="BKY4" s="24"/>
      <c r="BKZ4" s="24"/>
      <c r="BLA4" s="24"/>
      <c r="BLB4" s="24"/>
      <c r="BLC4" s="24"/>
      <c r="BLD4" s="24"/>
      <c r="BLE4" s="24"/>
      <c r="BLF4" s="24"/>
      <c r="BLG4" s="24"/>
      <c r="BLH4" s="24"/>
      <c r="BLI4" s="24"/>
      <c r="BLJ4" s="24"/>
      <c r="BLK4" s="24"/>
      <c r="BLL4" s="24"/>
      <c r="BLM4" s="24"/>
      <c r="BLN4" s="24"/>
      <c r="BLO4" s="24"/>
      <c r="BLP4" s="24"/>
      <c r="BLQ4" s="24"/>
      <c r="BLR4" s="24"/>
      <c r="BLS4" s="24"/>
      <c r="BLT4" s="24"/>
      <c r="BLU4" s="24"/>
      <c r="BLV4" s="24"/>
      <c r="BLW4" s="24"/>
      <c r="BLX4" s="24"/>
      <c r="BLY4" s="24"/>
      <c r="BLZ4" s="24"/>
      <c r="BMA4" s="24"/>
      <c r="BMB4" s="24"/>
      <c r="BMC4" s="24"/>
      <c r="BMD4" s="24"/>
      <c r="BME4" s="24"/>
      <c r="BMF4" s="24"/>
      <c r="BMG4" s="24"/>
      <c r="BMH4" s="24"/>
      <c r="BMI4" s="24"/>
      <c r="BMJ4" s="24"/>
      <c r="BMK4" s="24"/>
      <c r="BML4" s="24"/>
      <c r="BMM4" s="24"/>
      <c r="BMN4" s="24"/>
      <c r="BMO4" s="24"/>
      <c r="BMP4" s="24"/>
      <c r="BMQ4" s="24"/>
      <c r="BMR4" s="24"/>
      <c r="BMS4" s="24"/>
      <c r="BMT4" s="24"/>
      <c r="BMU4" s="24"/>
      <c r="BMV4" s="24"/>
      <c r="BMW4" s="24"/>
      <c r="BMX4" s="24"/>
      <c r="BMY4" s="24"/>
      <c r="BMZ4" s="24"/>
      <c r="BNA4" s="24"/>
      <c r="BNB4" s="24"/>
      <c r="BNC4" s="24"/>
      <c r="BND4" s="24"/>
      <c r="BNE4" s="24"/>
      <c r="BNF4" s="24"/>
      <c r="BNG4" s="24"/>
      <c r="BNH4" s="24"/>
      <c r="BNI4" s="24"/>
      <c r="BNJ4" s="24"/>
      <c r="BNK4" s="24"/>
      <c r="BNL4" s="24"/>
      <c r="BNM4" s="24"/>
      <c r="BNN4" s="24"/>
      <c r="BNO4" s="24"/>
      <c r="BNP4" s="24"/>
      <c r="BNQ4" s="24"/>
      <c r="BNR4" s="24"/>
      <c r="BNS4" s="24"/>
      <c r="BNT4" s="24"/>
      <c r="BNU4" s="24"/>
      <c r="BNV4" s="24"/>
      <c r="BNW4" s="24"/>
      <c r="BNX4" s="24"/>
      <c r="BNY4" s="24"/>
      <c r="BNZ4" s="24"/>
      <c r="BOA4" s="24"/>
      <c r="BOB4" s="24"/>
      <c r="BOC4" s="24"/>
      <c r="BOD4" s="24"/>
      <c r="BOE4" s="24"/>
      <c r="BOF4" s="24"/>
      <c r="BOG4" s="24"/>
      <c r="BOH4" s="24"/>
      <c r="BOI4" s="24"/>
      <c r="BOJ4" s="24"/>
      <c r="BOK4" s="24"/>
      <c r="BOL4" s="24"/>
      <c r="BOM4" s="24"/>
      <c r="BON4" s="24"/>
      <c r="BOO4" s="24"/>
      <c r="BOP4" s="24"/>
      <c r="BOQ4" s="24"/>
      <c r="BOR4" s="24"/>
      <c r="BOS4" s="24"/>
      <c r="BOT4" s="24"/>
      <c r="BOU4" s="24"/>
      <c r="BOV4" s="24"/>
      <c r="BOW4" s="24"/>
      <c r="BOX4" s="24"/>
      <c r="BOY4" s="24"/>
      <c r="BOZ4" s="24"/>
      <c r="BPA4" s="24"/>
      <c r="BPB4" s="24"/>
      <c r="BPC4" s="24"/>
      <c r="BPD4" s="24"/>
      <c r="BPE4" s="24"/>
      <c r="BPF4" s="24"/>
      <c r="BPG4" s="24"/>
      <c r="BPH4" s="24"/>
      <c r="BPI4" s="24"/>
      <c r="BPJ4" s="24"/>
      <c r="BPK4" s="24"/>
      <c r="BPL4" s="24"/>
      <c r="BPM4" s="24"/>
      <c r="BPN4" s="24"/>
      <c r="BPO4" s="24"/>
      <c r="BPP4" s="24"/>
      <c r="BPQ4" s="24"/>
      <c r="BPR4" s="24"/>
      <c r="BPS4" s="24"/>
      <c r="BPT4" s="24"/>
      <c r="BPU4" s="24"/>
      <c r="BPV4" s="24"/>
      <c r="BPW4" s="24"/>
      <c r="BPX4" s="24"/>
      <c r="BPY4" s="24"/>
      <c r="BPZ4" s="24"/>
      <c r="BQA4" s="24"/>
      <c r="BQB4" s="24"/>
      <c r="BQC4" s="24"/>
      <c r="BQD4" s="24"/>
      <c r="BQE4" s="24"/>
      <c r="BQF4" s="24"/>
      <c r="BQG4" s="24"/>
      <c r="BQH4" s="24"/>
      <c r="BQI4" s="24"/>
      <c r="BQJ4" s="24"/>
      <c r="BQK4" s="24"/>
      <c r="BQL4" s="24"/>
      <c r="BQM4" s="24"/>
      <c r="BQN4" s="24"/>
      <c r="BQO4" s="24"/>
      <c r="BQP4" s="24"/>
      <c r="BQQ4" s="24"/>
      <c r="BQR4" s="24"/>
      <c r="BQS4" s="24"/>
      <c r="BQT4" s="24"/>
      <c r="BQU4" s="24"/>
      <c r="BQV4" s="24"/>
      <c r="BQW4" s="24"/>
      <c r="BQX4" s="24"/>
      <c r="BQY4" s="24"/>
      <c r="BQZ4" s="24"/>
      <c r="BRA4" s="24"/>
      <c r="BRB4" s="24"/>
      <c r="BRC4" s="24"/>
      <c r="BRD4" s="24"/>
      <c r="BRE4" s="24"/>
      <c r="BRF4" s="24"/>
      <c r="BRG4" s="24"/>
      <c r="BRH4" s="24"/>
      <c r="BRI4" s="24"/>
      <c r="BRJ4" s="24"/>
      <c r="BRK4" s="24"/>
      <c r="BRL4" s="24"/>
      <c r="BRM4" s="24"/>
      <c r="BRN4" s="24"/>
      <c r="BRO4" s="24"/>
      <c r="BRP4" s="24"/>
      <c r="BRQ4" s="24"/>
      <c r="BRR4" s="24"/>
      <c r="BRS4" s="24"/>
      <c r="BRT4" s="24"/>
      <c r="BRU4" s="24"/>
      <c r="BRV4" s="24"/>
      <c r="BRW4" s="24"/>
      <c r="BRX4" s="24"/>
      <c r="BRY4" s="24"/>
      <c r="BRZ4" s="24"/>
      <c r="BSA4" s="24"/>
      <c r="BSB4" s="24"/>
      <c r="BSC4" s="24"/>
      <c r="BSD4" s="24"/>
      <c r="BSE4" s="24"/>
      <c r="BSF4" s="24"/>
      <c r="BSG4" s="24"/>
      <c r="BSH4" s="24"/>
      <c r="BSI4" s="24"/>
      <c r="BSJ4" s="24"/>
      <c r="BSK4" s="24"/>
      <c r="BSL4" s="24"/>
      <c r="BSM4" s="24"/>
      <c r="BSN4" s="24"/>
      <c r="BSO4" s="24"/>
      <c r="BSP4" s="24"/>
      <c r="BSQ4" s="24"/>
      <c r="BSR4" s="24"/>
      <c r="BSS4" s="24"/>
      <c r="BST4" s="24"/>
      <c r="BSU4" s="24"/>
      <c r="BSV4" s="24"/>
      <c r="BSW4" s="24"/>
      <c r="BSX4" s="24"/>
      <c r="BSY4" s="24"/>
      <c r="BSZ4" s="24"/>
      <c r="BTA4" s="24"/>
      <c r="BTB4" s="24"/>
      <c r="BTC4" s="24"/>
      <c r="BTD4" s="24"/>
      <c r="BTE4" s="24"/>
      <c r="BTF4" s="24"/>
      <c r="BTG4" s="24"/>
      <c r="BTH4" s="24"/>
      <c r="BTI4" s="24"/>
      <c r="BTJ4" s="24"/>
      <c r="BTK4" s="24"/>
      <c r="BTL4" s="24"/>
      <c r="BTM4" s="24"/>
      <c r="BTN4" s="24"/>
      <c r="BTO4" s="24"/>
      <c r="BTP4" s="24"/>
      <c r="BTQ4" s="24"/>
      <c r="BTR4" s="24"/>
      <c r="BTS4" s="24"/>
      <c r="BTT4" s="24"/>
      <c r="BTU4" s="24"/>
      <c r="BTV4" s="24"/>
      <c r="BTW4" s="24"/>
      <c r="BTX4" s="24"/>
      <c r="BTY4" s="24"/>
      <c r="BTZ4" s="24"/>
      <c r="BUA4" s="24"/>
      <c r="BUB4" s="24"/>
      <c r="BUC4" s="24"/>
      <c r="BUD4" s="24"/>
      <c r="BUE4" s="24"/>
      <c r="BUF4" s="24"/>
      <c r="BUG4" s="24"/>
      <c r="BUH4" s="24"/>
      <c r="BUI4" s="24"/>
      <c r="BUJ4" s="24"/>
      <c r="BUK4" s="24"/>
      <c r="BUL4" s="24"/>
      <c r="BUM4" s="24"/>
      <c r="BUN4" s="24"/>
      <c r="BUO4" s="24"/>
      <c r="BUP4" s="24"/>
      <c r="BUQ4" s="24"/>
      <c r="BUR4" s="24"/>
      <c r="BUS4" s="24"/>
      <c r="BUT4" s="24"/>
      <c r="BUU4" s="24"/>
      <c r="BUV4" s="24"/>
      <c r="BUW4" s="24"/>
      <c r="BUX4" s="24"/>
      <c r="BUY4" s="24"/>
      <c r="BUZ4" s="24"/>
      <c r="BVA4" s="24"/>
      <c r="BVB4" s="24"/>
      <c r="BVC4" s="24"/>
      <c r="BVD4" s="24"/>
      <c r="BVE4" s="24"/>
      <c r="BVF4" s="24"/>
      <c r="BVG4" s="24"/>
      <c r="BVH4" s="24"/>
      <c r="BVI4" s="24"/>
      <c r="BVJ4" s="24"/>
      <c r="BVK4" s="24"/>
      <c r="BVL4" s="24"/>
      <c r="BVM4" s="24"/>
      <c r="BVN4" s="24"/>
      <c r="BVO4" s="24"/>
      <c r="BVP4" s="24"/>
      <c r="BVQ4" s="24"/>
      <c r="BVR4" s="24"/>
      <c r="BVS4" s="24"/>
      <c r="BVT4" s="24"/>
      <c r="BVU4" s="24"/>
      <c r="BVV4" s="24"/>
      <c r="BVW4" s="24"/>
      <c r="BVX4" s="24"/>
      <c r="BVY4" s="24"/>
      <c r="BVZ4" s="24"/>
      <c r="BWA4" s="24"/>
      <c r="BWB4" s="24"/>
      <c r="BWC4" s="24"/>
      <c r="BWD4" s="24"/>
      <c r="BWE4" s="24"/>
      <c r="BWF4" s="24"/>
      <c r="BWG4" s="24"/>
      <c r="BWH4" s="24"/>
      <c r="BWI4" s="24"/>
      <c r="BWJ4" s="24"/>
      <c r="BWK4" s="24"/>
      <c r="BWL4" s="24"/>
      <c r="BWM4" s="24"/>
      <c r="BWN4" s="24"/>
      <c r="BWO4" s="24"/>
      <c r="BWP4" s="24"/>
      <c r="BWQ4" s="24"/>
      <c r="BWR4" s="24"/>
      <c r="BWS4" s="24"/>
      <c r="BWT4" s="24"/>
      <c r="BWU4" s="24"/>
      <c r="BWV4" s="24"/>
      <c r="BWW4" s="24"/>
      <c r="BWX4" s="24"/>
      <c r="BWY4" s="24"/>
      <c r="BWZ4" s="24"/>
      <c r="BXA4" s="24"/>
      <c r="BXB4" s="24"/>
      <c r="BXC4" s="24"/>
      <c r="BXD4" s="24"/>
      <c r="BXE4" s="24"/>
      <c r="BXF4" s="24"/>
      <c r="BXG4" s="24"/>
      <c r="BXH4" s="24"/>
      <c r="BXI4" s="24"/>
      <c r="BXJ4" s="24"/>
      <c r="BXK4" s="24"/>
      <c r="BXL4" s="24"/>
      <c r="BXM4" s="24"/>
      <c r="BXN4" s="24"/>
      <c r="BXO4" s="24"/>
      <c r="BXP4" s="24"/>
      <c r="BXQ4" s="24"/>
      <c r="BXR4" s="24"/>
      <c r="BXS4" s="24"/>
      <c r="BXT4" s="24"/>
      <c r="BXU4" s="24"/>
      <c r="BXV4" s="24"/>
      <c r="BXW4" s="24"/>
      <c r="BXX4" s="24"/>
      <c r="BXY4" s="24"/>
      <c r="BXZ4" s="24"/>
      <c r="BYA4" s="24"/>
      <c r="BYB4" s="24"/>
      <c r="BYC4" s="24"/>
      <c r="BYD4" s="24"/>
      <c r="BYE4" s="24"/>
      <c r="BYF4" s="24"/>
      <c r="BYG4" s="24"/>
      <c r="BYH4" s="24"/>
      <c r="BYI4" s="24"/>
      <c r="BYJ4" s="24"/>
      <c r="BYK4" s="24"/>
      <c r="BYL4" s="24"/>
      <c r="BYM4" s="24"/>
      <c r="BYN4" s="24"/>
      <c r="BYO4" s="24"/>
      <c r="BYP4" s="24"/>
      <c r="BYQ4" s="24"/>
      <c r="BYR4" s="24"/>
      <c r="BYS4" s="24"/>
      <c r="BYT4" s="24"/>
      <c r="BYU4" s="24"/>
      <c r="BYV4" s="24"/>
      <c r="BYW4" s="24"/>
      <c r="BYX4" s="24"/>
      <c r="BYY4" s="24"/>
      <c r="BYZ4" s="24"/>
      <c r="BZA4" s="24"/>
      <c r="BZB4" s="24"/>
      <c r="BZC4" s="24"/>
      <c r="BZD4" s="24"/>
      <c r="BZE4" s="24"/>
      <c r="BZF4" s="24"/>
      <c r="BZG4" s="24"/>
      <c r="BZH4" s="24"/>
      <c r="BZI4" s="24"/>
      <c r="BZJ4" s="24"/>
      <c r="BZK4" s="24"/>
      <c r="BZL4" s="24"/>
      <c r="BZM4" s="24"/>
      <c r="BZN4" s="24"/>
      <c r="BZO4" s="24"/>
      <c r="BZP4" s="24"/>
      <c r="BZQ4" s="24"/>
      <c r="BZR4" s="24"/>
      <c r="BZS4" s="24"/>
      <c r="BZT4" s="24"/>
      <c r="BZU4" s="24"/>
      <c r="BZV4" s="24"/>
      <c r="BZW4" s="24"/>
      <c r="BZX4" s="24"/>
      <c r="BZY4" s="24"/>
      <c r="BZZ4" s="24"/>
      <c r="CAA4" s="24"/>
      <c r="CAB4" s="24"/>
      <c r="CAC4" s="24"/>
      <c r="CAD4" s="24"/>
      <c r="CAE4" s="24"/>
      <c r="CAF4" s="24"/>
      <c r="CAG4" s="24"/>
      <c r="CAH4" s="24"/>
      <c r="CAI4" s="24"/>
      <c r="CAJ4" s="24"/>
      <c r="CAK4" s="24"/>
      <c r="CAL4" s="24"/>
      <c r="CAM4" s="24"/>
      <c r="CAN4" s="24"/>
      <c r="CAO4" s="24"/>
      <c r="CAP4" s="24"/>
      <c r="CAQ4" s="24"/>
      <c r="CAR4" s="24"/>
      <c r="CAS4" s="24"/>
      <c r="CAT4" s="24"/>
      <c r="CAU4" s="24"/>
      <c r="CAV4" s="24"/>
      <c r="CAW4" s="24"/>
      <c r="CAX4" s="24"/>
      <c r="CAY4" s="24"/>
      <c r="CAZ4" s="24"/>
      <c r="CBA4" s="24"/>
      <c r="CBB4" s="24"/>
      <c r="CBC4" s="24"/>
      <c r="CBD4" s="24"/>
      <c r="CBE4" s="24"/>
      <c r="CBF4" s="24"/>
      <c r="CBG4" s="24"/>
      <c r="CBH4" s="24"/>
      <c r="CBI4" s="24"/>
      <c r="CBJ4" s="24"/>
      <c r="CBK4" s="24"/>
      <c r="CBL4" s="24"/>
      <c r="CBM4" s="24"/>
      <c r="CBN4" s="24"/>
      <c r="CBO4" s="24"/>
      <c r="CBP4" s="24"/>
      <c r="CBQ4" s="24"/>
      <c r="CBR4" s="24"/>
      <c r="CBS4" s="24"/>
      <c r="CBT4" s="24"/>
      <c r="CBU4" s="24"/>
      <c r="CBV4" s="24"/>
      <c r="CBW4" s="24"/>
      <c r="CBX4" s="24"/>
      <c r="CBY4" s="24"/>
      <c r="CBZ4" s="24"/>
      <c r="CCA4" s="24"/>
      <c r="CCB4" s="24"/>
      <c r="CCC4" s="24"/>
      <c r="CCD4" s="24"/>
      <c r="CCE4" s="24"/>
      <c r="CCF4" s="24"/>
      <c r="CCG4" s="24"/>
      <c r="CCH4" s="24"/>
      <c r="CCI4" s="24"/>
      <c r="CCJ4" s="24"/>
      <c r="CCK4" s="24"/>
      <c r="CCL4" s="24"/>
      <c r="CCM4" s="24"/>
      <c r="CCN4" s="24"/>
      <c r="CCO4" s="24"/>
      <c r="CCP4" s="24"/>
      <c r="CCQ4" s="24"/>
      <c r="CCR4" s="24"/>
      <c r="CCS4" s="24"/>
      <c r="CCT4" s="24"/>
      <c r="CCU4" s="24"/>
      <c r="CCV4" s="24"/>
      <c r="CCW4" s="24"/>
      <c r="CCX4" s="24"/>
      <c r="CCY4" s="24"/>
      <c r="CCZ4" s="24"/>
      <c r="CDA4" s="24"/>
      <c r="CDB4" s="24"/>
      <c r="CDC4" s="24"/>
      <c r="CDD4" s="24"/>
      <c r="CDE4" s="24"/>
      <c r="CDF4" s="24"/>
      <c r="CDG4" s="24"/>
      <c r="CDH4" s="24"/>
      <c r="CDI4" s="24"/>
      <c r="CDJ4" s="24"/>
      <c r="CDK4" s="24"/>
      <c r="CDL4" s="24"/>
      <c r="CDM4" s="24"/>
      <c r="CDN4" s="24"/>
      <c r="CDO4" s="24"/>
      <c r="CDP4" s="24"/>
      <c r="CDQ4" s="24"/>
      <c r="CDR4" s="24"/>
      <c r="CDS4" s="24"/>
      <c r="CDT4" s="24"/>
      <c r="CDU4" s="24"/>
      <c r="CDV4" s="24"/>
      <c r="CDW4" s="24"/>
      <c r="CDX4" s="24"/>
      <c r="CDY4" s="24"/>
      <c r="CDZ4" s="24"/>
      <c r="CEA4" s="24"/>
      <c r="CEB4" s="24"/>
      <c r="CEC4" s="24"/>
      <c r="CED4" s="24"/>
      <c r="CEE4" s="24"/>
      <c r="CEF4" s="24"/>
      <c r="CEG4" s="24"/>
      <c r="CEH4" s="24"/>
      <c r="CEI4" s="24"/>
      <c r="CEJ4" s="24"/>
      <c r="CEK4" s="24"/>
      <c r="CEL4" s="24"/>
      <c r="CEM4" s="24"/>
      <c r="CEN4" s="24"/>
      <c r="CEO4" s="24"/>
      <c r="CEP4" s="24"/>
      <c r="CEQ4" s="24"/>
      <c r="CER4" s="24"/>
      <c r="CES4" s="24"/>
      <c r="CET4" s="24"/>
      <c r="CEU4" s="24"/>
      <c r="CEV4" s="24"/>
      <c r="CEW4" s="24"/>
      <c r="CEX4" s="24"/>
      <c r="CEY4" s="24"/>
      <c r="CEZ4" s="24"/>
      <c r="CFA4" s="24"/>
      <c r="CFB4" s="24"/>
      <c r="CFC4" s="24"/>
      <c r="CFD4" s="24"/>
      <c r="CFE4" s="24"/>
      <c r="CFF4" s="24"/>
      <c r="CFG4" s="24"/>
      <c r="CFH4" s="24"/>
      <c r="CFI4" s="24"/>
      <c r="CFJ4" s="24"/>
      <c r="CFK4" s="24"/>
      <c r="CFL4" s="24"/>
      <c r="CFM4" s="24"/>
      <c r="CFN4" s="24"/>
      <c r="CFO4" s="24"/>
      <c r="CFP4" s="24"/>
      <c r="CFQ4" s="24"/>
      <c r="CFR4" s="24"/>
      <c r="CFS4" s="24"/>
      <c r="CFT4" s="24"/>
      <c r="CFU4" s="24"/>
      <c r="CFV4" s="24"/>
      <c r="CFW4" s="24"/>
      <c r="CFX4" s="24"/>
      <c r="CFY4" s="24"/>
      <c r="CFZ4" s="24"/>
      <c r="CGA4" s="24"/>
      <c r="CGB4" s="24"/>
      <c r="CGC4" s="24"/>
      <c r="CGD4" s="24"/>
      <c r="CGE4" s="24"/>
      <c r="CGF4" s="24"/>
      <c r="CGG4" s="24"/>
      <c r="CGH4" s="24"/>
      <c r="CGI4" s="24"/>
      <c r="CGJ4" s="24"/>
      <c r="CGK4" s="24"/>
      <c r="CGL4" s="24"/>
      <c r="CGM4" s="24"/>
      <c r="CGN4" s="24"/>
      <c r="CGO4" s="24"/>
      <c r="CGP4" s="24"/>
      <c r="CGQ4" s="24"/>
      <c r="CGR4" s="24"/>
      <c r="CGS4" s="24"/>
      <c r="CGT4" s="24"/>
      <c r="CGU4" s="24"/>
      <c r="CGV4" s="24"/>
      <c r="CGW4" s="24"/>
      <c r="CGX4" s="24"/>
      <c r="CGY4" s="24"/>
      <c r="CGZ4" s="24"/>
      <c r="CHA4" s="24"/>
      <c r="CHB4" s="24"/>
      <c r="CHC4" s="24"/>
      <c r="CHD4" s="24"/>
      <c r="CHE4" s="24"/>
      <c r="CHF4" s="24"/>
      <c r="CHG4" s="24"/>
      <c r="CHH4" s="24"/>
      <c r="CHI4" s="24"/>
      <c r="CHJ4" s="24"/>
      <c r="CHK4" s="24"/>
      <c r="CHL4" s="24"/>
      <c r="CHM4" s="24"/>
      <c r="CHN4" s="24"/>
      <c r="CHO4" s="24"/>
      <c r="CHP4" s="24"/>
      <c r="CHQ4" s="24"/>
      <c r="CHR4" s="24"/>
      <c r="CHS4" s="24"/>
      <c r="CHT4" s="24"/>
      <c r="CHU4" s="24"/>
      <c r="CHV4" s="24"/>
      <c r="CHW4" s="24"/>
      <c r="CHX4" s="24"/>
      <c r="CHY4" s="24"/>
      <c r="CHZ4" s="24"/>
      <c r="CIA4" s="24"/>
      <c r="CIB4" s="24"/>
      <c r="CIC4" s="24"/>
      <c r="CID4" s="24"/>
      <c r="CIE4" s="24"/>
      <c r="CIF4" s="24"/>
      <c r="CIG4" s="24"/>
      <c r="CIH4" s="24"/>
      <c r="CII4" s="24"/>
      <c r="CIJ4" s="24"/>
      <c r="CIK4" s="24"/>
      <c r="CIL4" s="24"/>
      <c r="CIM4" s="24"/>
      <c r="CIN4" s="24"/>
      <c r="CIO4" s="24"/>
      <c r="CIP4" s="24"/>
      <c r="CIQ4" s="24"/>
      <c r="CIR4" s="24"/>
      <c r="CIS4" s="24"/>
      <c r="CIT4" s="24"/>
      <c r="CIU4" s="24"/>
      <c r="CIV4" s="24"/>
      <c r="CIW4" s="24"/>
      <c r="CIX4" s="24"/>
      <c r="CIY4" s="24"/>
      <c r="CIZ4" s="24"/>
      <c r="CJA4" s="24"/>
      <c r="CJB4" s="24"/>
      <c r="CJC4" s="24"/>
      <c r="CJD4" s="24"/>
      <c r="CJE4" s="24"/>
      <c r="CJF4" s="24"/>
      <c r="CJG4" s="24"/>
      <c r="CJH4" s="24"/>
      <c r="CJI4" s="24"/>
      <c r="CJJ4" s="24"/>
      <c r="CJK4" s="24"/>
      <c r="CJL4" s="24"/>
      <c r="CJM4" s="24"/>
      <c r="CJN4" s="24"/>
      <c r="CJO4" s="24"/>
      <c r="CJP4" s="24"/>
      <c r="CJQ4" s="24"/>
      <c r="CJR4" s="24"/>
      <c r="CJS4" s="24"/>
      <c r="CJT4" s="24"/>
      <c r="CJU4" s="24"/>
      <c r="CJV4" s="24"/>
      <c r="CJW4" s="24"/>
      <c r="CJX4" s="24"/>
      <c r="CJY4" s="24"/>
      <c r="CJZ4" s="24"/>
      <c r="CKA4" s="24"/>
      <c r="CKB4" s="24"/>
      <c r="CKC4" s="24"/>
      <c r="CKD4" s="24"/>
      <c r="CKE4" s="24"/>
      <c r="CKF4" s="24"/>
      <c r="CKG4" s="24"/>
      <c r="CKH4" s="24"/>
      <c r="CKI4" s="24"/>
      <c r="CKJ4" s="24"/>
      <c r="CKK4" s="24"/>
      <c r="CKL4" s="24"/>
      <c r="CKM4" s="24"/>
      <c r="CKN4" s="24"/>
      <c r="CKO4" s="24"/>
      <c r="CKP4" s="24"/>
      <c r="CKQ4" s="24"/>
      <c r="CKR4" s="24"/>
      <c r="CKS4" s="24"/>
      <c r="CKT4" s="24"/>
      <c r="CKU4" s="24"/>
      <c r="CKV4" s="24"/>
      <c r="CKW4" s="24"/>
      <c r="CKX4" s="24"/>
      <c r="CKY4" s="24"/>
      <c r="CKZ4" s="24"/>
      <c r="CLA4" s="24"/>
      <c r="CLB4" s="24"/>
      <c r="CLC4" s="24"/>
      <c r="CLD4" s="24"/>
      <c r="CLE4" s="24"/>
      <c r="CLF4" s="24"/>
      <c r="CLG4" s="24"/>
      <c r="CLH4" s="24"/>
      <c r="CLI4" s="24"/>
      <c r="CLJ4" s="24"/>
      <c r="CLK4" s="24"/>
      <c r="CLL4" s="24"/>
      <c r="CLM4" s="24"/>
      <c r="CLN4" s="24"/>
      <c r="CLO4" s="24"/>
      <c r="CLP4" s="24"/>
      <c r="CLQ4" s="24"/>
      <c r="CLR4" s="24"/>
      <c r="CLS4" s="24"/>
      <c r="CLT4" s="24"/>
      <c r="CLU4" s="24"/>
      <c r="CLV4" s="24"/>
      <c r="CLW4" s="24"/>
      <c r="CLX4" s="24"/>
      <c r="CLY4" s="24"/>
      <c r="CLZ4" s="24"/>
      <c r="CMA4" s="24"/>
      <c r="CMB4" s="24"/>
      <c r="CMC4" s="24"/>
      <c r="CMD4" s="24"/>
      <c r="CME4" s="24"/>
      <c r="CMF4" s="24"/>
      <c r="CMG4" s="24"/>
      <c r="CMH4" s="24"/>
      <c r="CMI4" s="24"/>
      <c r="CMJ4" s="24"/>
      <c r="CMK4" s="24"/>
      <c r="CML4" s="24"/>
      <c r="CMM4" s="24"/>
      <c r="CMN4" s="24"/>
      <c r="CMO4" s="24"/>
      <c r="CMP4" s="24"/>
      <c r="CMQ4" s="24"/>
      <c r="CMR4" s="24"/>
      <c r="CMS4" s="24"/>
      <c r="CMT4" s="24"/>
      <c r="CMU4" s="24"/>
      <c r="CMV4" s="24"/>
      <c r="CMW4" s="24"/>
      <c r="CMX4" s="24"/>
      <c r="CMY4" s="24"/>
      <c r="CMZ4" s="24"/>
      <c r="CNA4" s="24"/>
      <c r="CNB4" s="24"/>
      <c r="CNC4" s="24"/>
      <c r="CND4" s="24"/>
      <c r="CNE4" s="24"/>
      <c r="CNF4" s="24"/>
      <c r="CNG4" s="24"/>
      <c r="CNH4" s="24"/>
      <c r="CNI4" s="24"/>
      <c r="CNJ4" s="24"/>
      <c r="CNK4" s="24"/>
      <c r="CNL4" s="24"/>
      <c r="CNM4" s="24"/>
      <c r="CNN4" s="24"/>
      <c r="CNO4" s="24"/>
      <c r="CNP4" s="24"/>
      <c r="CNQ4" s="24"/>
      <c r="CNR4" s="24"/>
      <c r="CNS4" s="24"/>
      <c r="CNT4" s="24"/>
      <c r="CNU4" s="24"/>
      <c r="CNV4" s="24"/>
      <c r="CNW4" s="24"/>
      <c r="CNX4" s="24"/>
      <c r="CNY4" s="24"/>
      <c r="CNZ4" s="24"/>
      <c r="COA4" s="24"/>
      <c r="COB4" s="24"/>
      <c r="COC4" s="24"/>
      <c r="COD4" s="24"/>
      <c r="COE4" s="24"/>
      <c r="COF4" s="24"/>
      <c r="COG4" s="24"/>
      <c r="COH4" s="24"/>
      <c r="COI4" s="24"/>
      <c r="COJ4" s="24"/>
      <c r="COK4" s="24"/>
      <c r="COL4" s="24"/>
      <c r="COM4" s="24"/>
      <c r="CON4" s="24"/>
      <c r="COO4" s="24"/>
      <c r="COP4" s="24"/>
      <c r="COQ4" s="24"/>
      <c r="COR4" s="24"/>
      <c r="COS4" s="24"/>
      <c r="COT4" s="24"/>
      <c r="COU4" s="24"/>
      <c r="COV4" s="24"/>
      <c r="COW4" s="24"/>
      <c r="COX4" s="24"/>
      <c r="COY4" s="24"/>
      <c r="COZ4" s="24"/>
      <c r="CPA4" s="24"/>
      <c r="CPB4" s="24"/>
      <c r="CPC4" s="24"/>
      <c r="CPD4" s="24"/>
      <c r="CPE4" s="24"/>
      <c r="CPF4" s="24"/>
      <c r="CPG4" s="24"/>
      <c r="CPH4" s="24"/>
      <c r="CPI4" s="24"/>
      <c r="CPJ4" s="24"/>
      <c r="CPK4" s="24"/>
      <c r="CPL4" s="24"/>
      <c r="CPM4" s="24"/>
      <c r="CPN4" s="24"/>
      <c r="CPO4" s="24"/>
      <c r="CPP4" s="24"/>
      <c r="CPQ4" s="24"/>
      <c r="CPR4" s="24"/>
      <c r="CPS4" s="24"/>
      <c r="CPT4" s="24"/>
      <c r="CPU4" s="24"/>
      <c r="CPV4" s="24"/>
      <c r="CPW4" s="24"/>
      <c r="CPX4" s="24"/>
      <c r="CPY4" s="24"/>
      <c r="CPZ4" s="24"/>
      <c r="CQA4" s="24"/>
      <c r="CQB4" s="24"/>
      <c r="CQC4" s="24"/>
      <c r="CQD4" s="24"/>
      <c r="CQE4" s="24"/>
      <c r="CQF4" s="24"/>
      <c r="CQG4" s="24"/>
      <c r="CQH4" s="24"/>
      <c r="CQI4" s="24"/>
      <c r="CQJ4" s="24"/>
      <c r="CQK4" s="24"/>
      <c r="CQL4" s="24"/>
      <c r="CQM4" s="24"/>
      <c r="CQN4" s="24"/>
      <c r="CQO4" s="24"/>
      <c r="CQP4" s="24"/>
      <c r="CQQ4" s="24"/>
      <c r="CQR4" s="24"/>
      <c r="CQS4" s="24"/>
      <c r="CQT4" s="24"/>
      <c r="CQU4" s="24"/>
      <c r="CQV4" s="24"/>
      <c r="CQW4" s="24"/>
      <c r="CQX4" s="24"/>
      <c r="CQY4" s="24"/>
      <c r="CQZ4" s="24"/>
      <c r="CRA4" s="24"/>
      <c r="CRB4" s="24"/>
      <c r="CRC4" s="24"/>
      <c r="CRD4" s="24"/>
      <c r="CRE4" s="24"/>
      <c r="CRF4" s="24"/>
      <c r="CRG4" s="24"/>
      <c r="CRH4" s="24"/>
      <c r="CRI4" s="24"/>
      <c r="CRJ4" s="24"/>
      <c r="CRK4" s="24"/>
      <c r="CRL4" s="24"/>
      <c r="CRM4" s="24"/>
      <c r="CRN4" s="24"/>
      <c r="CRO4" s="24"/>
      <c r="CRP4" s="24"/>
      <c r="CRQ4" s="24"/>
      <c r="CRR4" s="24"/>
      <c r="CRS4" s="24"/>
      <c r="CRT4" s="24"/>
      <c r="CRU4" s="24"/>
      <c r="CRV4" s="24"/>
      <c r="CRW4" s="24"/>
      <c r="CRX4" s="24"/>
      <c r="CRY4" s="24"/>
      <c r="CRZ4" s="24"/>
      <c r="CSA4" s="24"/>
      <c r="CSB4" s="24"/>
      <c r="CSC4" s="24"/>
      <c r="CSD4" s="24"/>
      <c r="CSE4" s="24"/>
      <c r="CSF4" s="24"/>
      <c r="CSG4" s="24"/>
      <c r="CSH4" s="24"/>
      <c r="CSI4" s="24"/>
      <c r="CSJ4" s="24"/>
      <c r="CSK4" s="24"/>
      <c r="CSL4" s="24"/>
      <c r="CSM4" s="24"/>
      <c r="CSN4" s="24"/>
      <c r="CSO4" s="24"/>
      <c r="CSP4" s="24"/>
      <c r="CSQ4" s="24"/>
      <c r="CSR4" s="24"/>
      <c r="CSS4" s="24"/>
      <c r="CST4" s="24"/>
      <c r="CSU4" s="24"/>
      <c r="CSV4" s="24"/>
      <c r="CSW4" s="24"/>
      <c r="CSX4" s="24"/>
      <c r="CSY4" s="24"/>
      <c r="CSZ4" s="24"/>
      <c r="CTA4" s="24"/>
      <c r="CTB4" s="24"/>
      <c r="CTC4" s="24"/>
      <c r="CTD4" s="24"/>
      <c r="CTE4" s="24"/>
      <c r="CTF4" s="24"/>
      <c r="CTG4" s="24"/>
      <c r="CTH4" s="24"/>
      <c r="CTI4" s="24"/>
      <c r="CTJ4" s="24"/>
      <c r="CTK4" s="24"/>
      <c r="CTL4" s="24"/>
      <c r="CTM4" s="24"/>
      <c r="CTN4" s="24"/>
      <c r="CTO4" s="24"/>
      <c r="CTP4" s="24"/>
      <c r="CTQ4" s="24"/>
      <c r="CTR4" s="24"/>
      <c r="CTS4" s="24"/>
      <c r="CTT4" s="24"/>
      <c r="CTU4" s="24"/>
      <c r="CTV4" s="24"/>
      <c r="CTW4" s="24"/>
      <c r="CTX4" s="24"/>
      <c r="CTY4" s="24"/>
      <c r="CTZ4" s="24"/>
      <c r="CUA4" s="24"/>
      <c r="CUB4" s="24"/>
      <c r="CUC4" s="24"/>
      <c r="CUD4" s="24"/>
      <c r="CUE4" s="24"/>
      <c r="CUF4" s="24"/>
      <c r="CUG4" s="24"/>
      <c r="CUH4" s="24"/>
      <c r="CUI4" s="24"/>
      <c r="CUJ4" s="24"/>
      <c r="CUK4" s="24"/>
      <c r="CUL4" s="24"/>
      <c r="CUM4" s="24"/>
      <c r="CUN4" s="24"/>
      <c r="CUO4" s="24"/>
      <c r="CUP4" s="24"/>
      <c r="CUQ4" s="24"/>
      <c r="CUR4" s="24"/>
      <c r="CUS4" s="24"/>
      <c r="CUT4" s="24"/>
      <c r="CUU4" s="24"/>
      <c r="CUV4" s="24"/>
      <c r="CUW4" s="24"/>
      <c r="CUX4" s="24"/>
      <c r="CUY4" s="24"/>
      <c r="CUZ4" s="24"/>
      <c r="CVA4" s="24"/>
      <c r="CVB4" s="24"/>
      <c r="CVC4" s="24"/>
      <c r="CVD4" s="24"/>
      <c r="CVE4" s="24"/>
      <c r="CVF4" s="24"/>
      <c r="CVG4" s="24"/>
      <c r="CVH4" s="24"/>
      <c r="CVI4" s="24"/>
      <c r="CVJ4" s="24"/>
      <c r="CVK4" s="24"/>
      <c r="CVL4" s="24"/>
      <c r="CVM4" s="24"/>
      <c r="CVN4" s="24"/>
      <c r="CVO4" s="24"/>
      <c r="CVP4" s="24"/>
      <c r="CVQ4" s="24"/>
      <c r="CVR4" s="24"/>
      <c r="CVS4" s="24"/>
      <c r="CVT4" s="24"/>
      <c r="CVU4" s="24"/>
      <c r="CVV4" s="24"/>
      <c r="CVW4" s="24"/>
      <c r="CVX4" s="24"/>
      <c r="CVY4" s="24"/>
      <c r="CVZ4" s="24"/>
      <c r="CWA4" s="24"/>
      <c r="CWB4" s="24"/>
      <c r="CWC4" s="24"/>
      <c r="CWD4" s="24"/>
      <c r="CWE4" s="24"/>
      <c r="CWF4" s="24"/>
      <c r="CWG4" s="24"/>
      <c r="CWH4" s="24"/>
      <c r="CWI4" s="24"/>
      <c r="CWJ4" s="24"/>
      <c r="CWK4" s="24"/>
      <c r="CWL4" s="24"/>
      <c r="CWM4" s="24"/>
      <c r="CWN4" s="24"/>
      <c r="CWO4" s="24"/>
      <c r="CWP4" s="24"/>
      <c r="CWQ4" s="24"/>
      <c r="CWR4" s="24"/>
      <c r="CWS4" s="24"/>
      <c r="CWT4" s="24"/>
      <c r="CWU4" s="24"/>
      <c r="CWV4" s="24"/>
      <c r="CWW4" s="24"/>
      <c r="CWX4" s="24"/>
      <c r="CWY4" s="24"/>
      <c r="CWZ4" s="24"/>
      <c r="CXA4" s="24"/>
      <c r="CXB4" s="24"/>
      <c r="CXC4" s="24"/>
      <c r="CXD4" s="24"/>
      <c r="CXE4" s="24"/>
      <c r="CXF4" s="24"/>
      <c r="CXG4" s="24"/>
      <c r="CXH4" s="24"/>
      <c r="CXI4" s="24"/>
      <c r="CXJ4" s="24"/>
      <c r="CXK4" s="24"/>
      <c r="CXL4" s="24"/>
      <c r="CXM4" s="24"/>
      <c r="CXN4" s="24"/>
      <c r="CXO4" s="24"/>
      <c r="CXP4" s="24"/>
      <c r="CXQ4" s="24"/>
      <c r="CXR4" s="24"/>
      <c r="CXS4" s="24"/>
      <c r="CXT4" s="24"/>
      <c r="CXU4" s="24"/>
      <c r="CXV4" s="24"/>
      <c r="CXW4" s="24"/>
      <c r="CXX4" s="24"/>
      <c r="CXY4" s="24"/>
      <c r="CXZ4" s="24"/>
      <c r="CYA4" s="24"/>
      <c r="CYB4" s="24"/>
      <c r="CYC4" s="24"/>
      <c r="CYD4" s="24"/>
      <c r="CYE4" s="24"/>
      <c r="CYF4" s="24"/>
      <c r="CYG4" s="24"/>
      <c r="CYH4" s="24"/>
      <c r="CYI4" s="24"/>
      <c r="CYJ4" s="24"/>
      <c r="CYK4" s="24"/>
      <c r="CYL4" s="24"/>
      <c r="CYM4" s="24"/>
      <c r="CYN4" s="24"/>
      <c r="CYO4" s="24"/>
      <c r="CYP4" s="24"/>
      <c r="CYQ4" s="24"/>
      <c r="CYR4" s="24"/>
      <c r="CYS4" s="24"/>
      <c r="CYT4" s="24"/>
      <c r="CYU4" s="24"/>
      <c r="CYV4" s="24"/>
      <c r="CYW4" s="24"/>
      <c r="CYX4" s="24"/>
      <c r="CYY4" s="24"/>
      <c r="CYZ4" s="24"/>
      <c r="CZA4" s="24"/>
      <c r="CZB4" s="24"/>
      <c r="CZC4" s="24"/>
      <c r="CZD4" s="24"/>
      <c r="CZE4" s="24"/>
      <c r="CZF4" s="24"/>
      <c r="CZG4" s="24"/>
      <c r="CZH4" s="24"/>
      <c r="CZI4" s="24"/>
      <c r="CZJ4" s="24"/>
      <c r="CZK4" s="24"/>
      <c r="CZL4" s="24"/>
      <c r="CZM4" s="24"/>
      <c r="CZN4" s="24"/>
      <c r="CZO4" s="24"/>
      <c r="CZP4" s="24"/>
      <c r="CZQ4" s="24"/>
      <c r="CZR4" s="24"/>
      <c r="CZS4" s="24"/>
      <c r="CZT4" s="24"/>
      <c r="CZU4" s="24"/>
      <c r="CZV4" s="24"/>
      <c r="CZW4" s="24"/>
      <c r="CZX4" s="24"/>
      <c r="CZY4" s="24"/>
      <c r="CZZ4" s="24"/>
      <c r="DAA4" s="24"/>
      <c r="DAB4" s="24"/>
      <c r="DAC4" s="24"/>
      <c r="DAD4" s="24"/>
      <c r="DAE4" s="24"/>
      <c r="DAF4" s="24"/>
      <c r="DAG4" s="24"/>
      <c r="DAH4" s="24"/>
      <c r="DAI4" s="24"/>
      <c r="DAJ4" s="24"/>
      <c r="DAK4" s="24"/>
      <c r="DAL4" s="24"/>
      <c r="DAM4" s="24"/>
      <c r="DAN4" s="24"/>
      <c r="DAO4" s="24"/>
      <c r="DAP4" s="24"/>
      <c r="DAQ4" s="24"/>
      <c r="DAR4" s="24"/>
      <c r="DAS4" s="24"/>
      <c r="DAT4" s="24"/>
      <c r="DAU4" s="24"/>
      <c r="DAV4" s="24"/>
      <c r="DAW4" s="24"/>
      <c r="DAX4" s="24"/>
      <c r="DAY4" s="24"/>
      <c r="DAZ4" s="24"/>
      <c r="DBA4" s="24"/>
      <c r="DBB4" s="24"/>
      <c r="DBC4" s="24"/>
      <c r="DBD4" s="24"/>
      <c r="DBE4" s="24"/>
      <c r="DBF4" s="24"/>
      <c r="DBG4" s="24"/>
      <c r="DBH4" s="24"/>
      <c r="DBI4" s="24"/>
      <c r="DBJ4" s="24"/>
      <c r="DBK4" s="24"/>
      <c r="DBL4" s="24"/>
      <c r="DBM4" s="24"/>
      <c r="DBN4" s="24"/>
      <c r="DBO4" s="24"/>
      <c r="DBP4" s="24"/>
      <c r="DBQ4" s="24"/>
      <c r="DBR4" s="24"/>
      <c r="DBS4" s="24"/>
      <c r="DBT4" s="24"/>
      <c r="DBU4" s="24"/>
      <c r="DBV4" s="24"/>
      <c r="DBW4" s="24"/>
      <c r="DBX4" s="24"/>
      <c r="DBY4" s="24"/>
      <c r="DBZ4" s="24"/>
      <c r="DCA4" s="24"/>
      <c r="DCB4" s="24"/>
      <c r="DCC4" s="24"/>
      <c r="DCD4" s="24"/>
      <c r="DCE4" s="24"/>
      <c r="DCF4" s="24"/>
      <c r="DCG4" s="24"/>
      <c r="DCH4" s="24"/>
      <c r="DCI4" s="24"/>
      <c r="DCJ4" s="24"/>
      <c r="DCK4" s="24"/>
      <c r="DCL4" s="24"/>
      <c r="DCM4" s="24"/>
      <c r="DCN4" s="24"/>
      <c r="DCO4" s="24"/>
      <c r="DCP4" s="24"/>
      <c r="DCQ4" s="24"/>
      <c r="DCR4" s="24"/>
      <c r="DCS4" s="24"/>
      <c r="DCT4" s="24"/>
      <c r="DCU4" s="24"/>
      <c r="DCV4" s="24"/>
      <c r="DCW4" s="24"/>
      <c r="DCX4" s="24"/>
      <c r="DCY4" s="24"/>
      <c r="DCZ4" s="24"/>
      <c r="DDA4" s="24"/>
      <c r="DDB4" s="24"/>
      <c r="DDC4" s="24"/>
      <c r="DDD4" s="24"/>
      <c r="DDE4" s="24"/>
      <c r="DDF4" s="24"/>
      <c r="DDG4" s="24"/>
      <c r="DDH4" s="24"/>
      <c r="DDI4" s="24"/>
      <c r="DDJ4" s="24"/>
      <c r="DDK4" s="24"/>
      <c r="DDL4" s="24"/>
      <c r="DDM4" s="24"/>
      <c r="DDN4" s="24"/>
      <c r="DDO4" s="24"/>
      <c r="DDP4" s="24"/>
      <c r="DDQ4" s="24"/>
      <c r="DDR4" s="24"/>
      <c r="DDS4" s="24"/>
      <c r="DDT4" s="24"/>
      <c r="DDU4" s="24"/>
      <c r="DDV4" s="24"/>
      <c r="DDW4" s="24"/>
      <c r="DDX4" s="24"/>
      <c r="DDY4" s="24"/>
      <c r="DDZ4" s="24"/>
      <c r="DEA4" s="24"/>
      <c r="DEB4" s="24"/>
      <c r="DEC4" s="24"/>
      <c r="DED4" s="24"/>
      <c r="DEE4" s="24"/>
      <c r="DEF4" s="24"/>
      <c r="DEG4" s="24"/>
      <c r="DEH4" s="24"/>
      <c r="DEI4" s="24"/>
      <c r="DEJ4" s="24"/>
      <c r="DEK4" s="24"/>
      <c r="DEL4" s="24"/>
      <c r="DEM4" s="24"/>
      <c r="DEN4" s="24"/>
      <c r="DEO4" s="24"/>
      <c r="DEP4" s="24"/>
      <c r="DEQ4" s="24"/>
      <c r="DER4" s="24"/>
      <c r="DES4" s="24"/>
      <c r="DET4" s="24"/>
      <c r="DEU4" s="24"/>
      <c r="DEV4" s="24"/>
      <c r="DEW4" s="24"/>
      <c r="DEX4" s="24"/>
      <c r="DEY4" s="24"/>
      <c r="DEZ4" s="24"/>
      <c r="DFA4" s="24"/>
      <c r="DFB4" s="24"/>
      <c r="DFC4" s="24"/>
      <c r="DFD4" s="24"/>
      <c r="DFE4" s="24"/>
      <c r="DFF4" s="24"/>
      <c r="DFG4" s="24"/>
      <c r="DFH4" s="24"/>
      <c r="DFI4" s="24"/>
      <c r="DFJ4" s="24"/>
      <c r="DFK4" s="24"/>
      <c r="DFL4" s="24"/>
      <c r="DFM4" s="24"/>
      <c r="DFN4" s="24"/>
      <c r="DFO4" s="24"/>
      <c r="DFP4" s="24"/>
      <c r="DFQ4" s="24"/>
      <c r="DFR4" s="24"/>
      <c r="DFS4" s="24"/>
      <c r="DFT4" s="24"/>
      <c r="DFU4" s="24"/>
      <c r="DFV4" s="24"/>
      <c r="DFW4" s="24"/>
      <c r="DFX4" s="24"/>
      <c r="DFY4" s="24"/>
      <c r="DFZ4" s="24"/>
      <c r="DGA4" s="24"/>
      <c r="DGB4" s="24"/>
      <c r="DGC4" s="24"/>
      <c r="DGD4" s="24"/>
      <c r="DGE4" s="24"/>
      <c r="DGF4" s="24"/>
      <c r="DGG4" s="24"/>
      <c r="DGH4" s="24"/>
      <c r="DGI4" s="24"/>
      <c r="DGJ4" s="24"/>
      <c r="DGK4" s="24"/>
      <c r="DGL4" s="24"/>
      <c r="DGM4" s="24"/>
      <c r="DGN4" s="24"/>
      <c r="DGO4" s="24"/>
      <c r="DGP4" s="24"/>
      <c r="DGQ4" s="24"/>
      <c r="DGR4" s="24"/>
      <c r="DGS4" s="24"/>
      <c r="DGT4" s="24"/>
      <c r="DGU4" s="24"/>
      <c r="DGV4" s="24"/>
      <c r="DGW4" s="24"/>
      <c r="DGX4" s="24"/>
      <c r="DGY4" s="24"/>
      <c r="DGZ4" s="24"/>
      <c r="DHA4" s="24"/>
      <c r="DHB4" s="24"/>
      <c r="DHC4" s="24"/>
      <c r="DHD4" s="24"/>
      <c r="DHE4" s="24"/>
      <c r="DHF4" s="24"/>
      <c r="DHG4" s="24"/>
      <c r="DHH4" s="24"/>
      <c r="DHI4" s="24"/>
      <c r="DHJ4" s="24"/>
      <c r="DHK4" s="24"/>
      <c r="DHL4" s="24"/>
      <c r="DHM4" s="24"/>
      <c r="DHN4" s="24"/>
      <c r="DHO4" s="24"/>
      <c r="DHP4" s="24"/>
      <c r="DHQ4" s="24"/>
      <c r="DHR4" s="24"/>
      <c r="DHS4" s="24"/>
      <c r="DHT4" s="24"/>
      <c r="DHU4" s="24"/>
      <c r="DHV4" s="24"/>
      <c r="DHW4" s="24"/>
      <c r="DHX4" s="24"/>
      <c r="DHY4" s="24"/>
      <c r="DHZ4" s="24"/>
      <c r="DIA4" s="24"/>
      <c r="DIB4" s="24"/>
      <c r="DIC4" s="24"/>
      <c r="DID4" s="24"/>
      <c r="DIE4" s="24"/>
      <c r="DIF4" s="24"/>
      <c r="DIG4" s="24"/>
      <c r="DIH4" s="24"/>
      <c r="DII4" s="24"/>
      <c r="DIJ4" s="24"/>
      <c r="DIK4" s="24"/>
      <c r="DIL4" s="24"/>
      <c r="DIM4" s="24"/>
      <c r="DIN4" s="24"/>
      <c r="DIO4" s="24"/>
      <c r="DIP4" s="24"/>
      <c r="DIQ4" s="24"/>
      <c r="DIR4" s="24"/>
      <c r="DIS4" s="24"/>
      <c r="DIT4" s="24"/>
      <c r="DIU4" s="24"/>
      <c r="DIV4" s="24"/>
      <c r="DIW4" s="24"/>
      <c r="DIX4" s="24"/>
      <c r="DIY4" s="24"/>
      <c r="DIZ4" s="24"/>
      <c r="DJA4" s="24"/>
      <c r="DJB4" s="24"/>
      <c r="DJC4" s="24"/>
      <c r="DJD4" s="24"/>
      <c r="DJE4" s="24"/>
      <c r="DJF4" s="24"/>
      <c r="DJG4" s="24"/>
      <c r="DJH4" s="24"/>
      <c r="DJI4" s="24"/>
      <c r="DJJ4" s="24"/>
      <c r="DJK4" s="24"/>
      <c r="DJL4" s="24"/>
      <c r="DJM4" s="24"/>
      <c r="DJN4" s="24"/>
      <c r="DJO4" s="24"/>
      <c r="DJP4" s="24"/>
      <c r="DJQ4" s="24"/>
      <c r="DJR4" s="24"/>
      <c r="DJS4" s="24"/>
      <c r="DJT4" s="24"/>
      <c r="DJU4" s="24"/>
      <c r="DJV4" s="24"/>
      <c r="DJW4" s="24"/>
      <c r="DJX4" s="24"/>
      <c r="DJY4" s="24"/>
      <c r="DJZ4" s="24"/>
      <c r="DKA4" s="24"/>
      <c r="DKB4" s="24"/>
      <c r="DKC4" s="24"/>
      <c r="DKD4" s="24"/>
      <c r="DKE4" s="24"/>
      <c r="DKF4" s="24"/>
      <c r="DKG4" s="24"/>
      <c r="DKH4" s="24"/>
      <c r="DKI4" s="24"/>
      <c r="DKJ4" s="24"/>
      <c r="DKK4" s="24"/>
      <c r="DKL4" s="24"/>
      <c r="DKM4" s="24"/>
      <c r="DKN4" s="24"/>
      <c r="DKO4" s="24"/>
      <c r="DKP4" s="24"/>
      <c r="DKQ4" s="24"/>
      <c r="DKR4" s="24"/>
      <c r="DKS4" s="24"/>
      <c r="DKT4" s="24"/>
      <c r="DKU4" s="24"/>
      <c r="DKV4" s="24"/>
      <c r="DKW4" s="24"/>
      <c r="DKX4" s="24"/>
      <c r="DKY4" s="24"/>
      <c r="DKZ4" s="24"/>
      <c r="DLA4" s="24"/>
      <c r="DLB4" s="24"/>
      <c r="DLC4" s="24"/>
      <c r="DLD4" s="24"/>
      <c r="DLE4" s="24"/>
      <c r="DLF4" s="24"/>
      <c r="DLG4" s="24"/>
      <c r="DLH4" s="24"/>
      <c r="DLI4" s="24"/>
      <c r="DLJ4" s="24"/>
      <c r="DLK4" s="24"/>
      <c r="DLL4" s="24"/>
      <c r="DLM4" s="24"/>
      <c r="DLN4" s="24"/>
      <c r="DLO4" s="24"/>
      <c r="DLP4" s="24"/>
      <c r="DLQ4" s="24"/>
      <c r="DLR4" s="24"/>
      <c r="DLS4" s="24"/>
      <c r="DLT4" s="24"/>
      <c r="DLU4" s="24"/>
      <c r="DLV4" s="24"/>
      <c r="DLW4" s="24"/>
      <c r="DLX4" s="24"/>
      <c r="DLY4" s="24"/>
      <c r="DLZ4" s="24"/>
      <c r="DMA4" s="24"/>
      <c r="DMB4" s="24"/>
      <c r="DMC4" s="24"/>
      <c r="DMD4" s="24"/>
      <c r="DME4" s="24"/>
      <c r="DMF4" s="24"/>
      <c r="DMG4" s="24"/>
      <c r="DMH4" s="24"/>
      <c r="DMI4" s="24"/>
      <c r="DMJ4" s="24"/>
      <c r="DMK4" s="24"/>
      <c r="DML4" s="24"/>
      <c r="DMM4" s="24"/>
      <c r="DMN4" s="24"/>
      <c r="DMO4" s="24"/>
      <c r="DMP4" s="24"/>
      <c r="DMQ4" s="24"/>
      <c r="DMR4" s="24"/>
      <c r="DMS4" s="24"/>
      <c r="DMT4" s="24"/>
      <c r="DMU4" s="24"/>
      <c r="DMV4" s="24"/>
      <c r="DMW4" s="24"/>
      <c r="DMX4" s="24"/>
      <c r="DMY4" s="24"/>
      <c r="DMZ4" s="24"/>
      <c r="DNA4" s="24"/>
      <c r="DNB4" s="24"/>
      <c r="DNC4" s="24"/>
      <c r="DND4" s="24"/>
      <c r="DNE4" s="24"/>
      <c r="DNF4" s="24"/>
      <c r="DNG4" s="24"/>
      <c r="DNH4" s="24"/>
      <c r="DNI4" s="24"/>
      <c r="DNJ4" s="24"/>
      <c r="DNK4" s="24"/>
      <c r="DNL4" s="24"/>
      <c r="DNM4" s="24"/>
      <c r="DNN4" s="24"/>
      <c r="DNO4" s="24"/>
      <c r="DNP4" s="24"/>
      <c r="DNQ4" s="24"/>
      <c r="DNR4" s="24"/>
      <c r="DNS4" s="24"/>
      <c r="DNT4" s="24"/>
      <c r="DNU4" s="24"/>
      <c r="DNV4" s="24"/>
      <c r="DNW4" s="24"/>
      <c r="DNX4" s="24"/>
      <c r="DNY4" s="24"/>
      <c r="DNZ4" s="24"/>
      <c r="DOA4" s="24"/>
      <c r="DOB4" s="24"/>
      <c r="DOC4" s="24"/>
      <c r="DOD4" s="24"/>
      <c r="DOE4" s="24"/>
      <c r="DOF4" s="24"/>
      <c r="DOG4" s="24"/>
      <c r="DOH4" s="24"/>
      <c r="DOI4" s="24"/>
      <c r="DOJ4" s="24"/>
      <c r="DOK4" s="24"/>
      <c r="DOL4" s="24"/>
      <c r="DOM4" s="24"/>
      <c r="DON4" s="24"/>
      <c r="DOO4" s="24"/>
      <c r="DOP4" s="24"/>
      <c r="DOQ4" s="24"/>
      <c r="DOR4" s="24"/>
      <c r="DOS4" s="24"/>
      <c r="DOT4" s="24"/>
      <c r="DOU4" s="24"/>
      <c r="DOV4" s="24"/>
      <c r="DOW4" s="24"/>
      <c r="DOX4" s="24"/>
      <c r="DOY4" s="24"/>
      <c r="DOZ4" s="24"/>
      <c r="DPA4" s="24"/>
      <c r="DPB4" s="24"/>
      <c r="DPC4" s="24"/>
      <c r="DPD4" s="24"/>
      <c r="DPE4" s="24"/>
      <c r="DPF4" s="24"/>
      <c r="DPG4" s="24"/>
      <c r="DPH4" s="24"/>
      <c r="DPI4" s="24"/>
      <c r="DPJ4" s="24"/>
      <c r="DPK4" s="24"/>
      <c r="DPL4" s="24"/>
      <c r="DPM4" s="24"/>
      <c r="DPN4" s="24"/>
      <c r="DPO4" s="24"/>
      <c r="DPP4" s="24"/>
      <c r="DPQ4" s="24"/>
      <c r="DPR4" s="24"/>
      <c r="DPS4" s="24"/>
      <c r="DPT4" s="24"/>
      <c r="DPU4" s="24"/>
      <c r="DPV4" s="24"/>
      <c r="DPW4" s="24"/>
      <c r="DPX4" s="24"/>
      <c r="DPY4" s="24"/>
      <c r="DPZ4" s="24"/>
      <c r="DQA4" s="24"/>
      <c r="DQB4" s="24"/>
      <c r="DQC4" s="24"/>
      <c r="DQD4" s="24"/>
      <c r="DQE4" s="24"/>
      <c r="DQF4" s="24"/>
      <c r="DQG4" s="24"/>
      <c r="DQH4" s="24"/>
      <c r="DQI4" s="24"/>
      <c r="DQJ4" s="24"/>
      <c r="DQK4" s="24"/>
      <c r="DQL4" s="24"/>
      <c r="DQM4" s="24"/>
      <c r="DQN4" s="24"/>
      <c r="DQO4" s="24"/>
      <c r="DQP4" s="24"/>
      <c r="DQQ4" s="24"/>
      <c r="DQR4" s="24"/>
      <c r="DQS4" s="24"/>
      <c r="DQT4" s="24"/>
      <c r="DQU4" s="24"/>
      <c r="DQV4" s="24"/>
      <c r="DQW4" s="24"/>
      <c r="DQX4" s="24"/>
      <c r="DQY4" s="24"/>
      <c r="DQZ4" s="24"/>
      <c r="DRA4" s="24"/>
      <c r="DRB4" s="24"/>
      <c r="DRC4" s="24"/>
      <c r="DRD4" s="24"/>
      <c r="DRE4" s="24"/>
      <c r="DRF4" s="24"/>
      <c r="DRG4" s="24"/>
      <c r="DRH4" s="24"/>
      <c r="DRI4" s="24"/>
      <c r="DRJ4" s="24"/>
      <c r="DRK4" s="24"/>
      <c r="DRL4" s="24"/>
      <c r="DRM4" s="24"/>
      <c r="DRN4" s="24"/>
      <c r="DRO4" s="24"/>
      <c r="DRP4" s="24"/>
      <c r="DRQ4" s="24"/>
      <c r="DRR4" s="24"/>
      <c r="DRS4" s="24"/>
      <c r="DRT4" s="24"/>
      <c r="DRU4" s="24"/>
      <c r="DRV4" s="24"/>
      <c r="DRW4" s="24"/>
      <c r="DRX4" s="24"/>
      <c r="DRY4" s="24"/>
      <c r="DRZ4" s="24"/>
      <c r="DSA4" s="24"/>
      <c r="DSB4" s="24"/>
      <c r="DSC4" s="24"/>
      <c r="DSD4" s="24"/>
      <c r="DSE4" s="24"/>
      <c r="DSF4" s="24"/>
      <c r="DSG4" s="24"/>
      <c r="DSH4" s="24"/>
      <c r="DSI4" s="24"/>
      <c r="DSJ4" s="24"/>
      <c r="DSK4" s="24"/>
      <c r="DSL4" s="24"/>
      <c r="DSM4" s="24"/>
      <c r="DSN4" s="24"/>
      <c r="DSO4" s="24"/>
      <c r="DSP4" s="24"/>
      <c r="DSQ4" s="24"/>
      <c r="DSR4" s="24"/>
      <c r="DSS4" s="24"/>
      <c r="DST4" s="24"/>
      <c r="DSU4" s="24"/>
      <c r="DSV4" s="24"/>
      <c r="DSW4" s="24"/>
      <c r="DSX4" s="24"/>
      <c r="DSY4" s="24"/>
      <c r="DSZ4" s="24"/>
      <c r="DTA4" s="24"/>
      <c r="DTB4" s="24"/>
      <c r="DTC4" s="24"/>
      <c r="DTD4" s="24"/>
      <c r="DTE4" s="24"/>
      <c r="DTF4" s="24"/>
      <c r="DTG4" s="24"/>
      <c r="DTH4" s="24"/>
      <c r="DTI4" s="24"/>
      <c r="DTJ4" s="24"/>
      <c r="DTK4" s="24"/>
      <c r="DTL4" s="24"/>
      <c r="DTM4" s="24"/>
      <c r="DTN4" s="24"/>
      <c r="DTO4" s="24"/>
      <c r="DTP4" s="24"/>
      <c r="DTQ4" s="24"/>
      <c r="DTR4" s="24"/>
      <c r="DTS4" s="24"/>
      <c r="DTT4" s="24"/>
      <c r="DTU4" s="24"/>
      <c r="DTV4" s="24"/>
      <c r="DTW4" s="24"/>
      <c r="DTX4" s="24"/>
      <c r="DTY4" s="24"/>
      <c r="DTZ4" s="24"/>
      <c r="DUA4" s="24"/>
      <c r="DUB4" s="24"/>
      <c r="DUC4" s="24"/>
      <c r="DUD4" s="24"/>
      <c r="DUE4" s="24"/>
      <c r="DUF4" s="24"/>
      <c r="DUG4" s="24"/>
      <c r="DUH4" s="24"/>
      <c r="DUI4" s="24"/>
      <c r="DUJ4" s="24"/>
      <c r="DUK4" s="24"/>
      <c r="DUL4" s="24"/>
      <c r="DUM4" s="24"/>
      <c r="DUN4" s="24"/>
      <c r="DUO4" s="24"/>
      <c r="DUP4" s="24"/>
      <c r="DUQ4" s="24"/>
      <c r="DUR4" s="24"/>
      <c r="DUS4" s="24"/>
      <c r="DUT4" s="24"/>
      <c r="DUU4" s="24"/>
      <c r="DUV4" s="24"/>
      <c r="DUW4" s="24"/>
      <c r="DUX4" s="24"/>
      <c r="DUY4" s="24"/>
      <c r="DUZ4" s="24"/>
      <c r="DVA4" s="24"/>
      <c r="DVB4" s="24"/>
      <c r="DVC4" s="24"/>
      <c r="DVD4" s="24"/>
      <c r="DVE4" s="24"/>
      <c r="DVF4" s="24"/>
      <c r="DVG4" s="24"/>
      <c r="DVH4" s="24"/>
      <c r="DVI4" s="24"/>
      <c r="DVJ4" s="24"/>
      <c r="DVK4" s="24"/>
      <c r="DVL4" s="24"/>
      <c r="DVM4" s="24"/>
      <c r="DVN4" s="24"/>
      <c r="DVO4" s="24"/>
      <c r="DVP4" s="24"/>
      <c r="DVQ4" s="24"/>
      <c r="DVR4" s="24"/>
      <c r="DVS4" s="24"/>
      <c r="DVT4" s="24"/>
      <c r="DVU4" s="24"/>
      <c r="DVV4" s="24"/>
      <c r="DVW4" s="24"/>
      <c r="DVX4" s="24"/>
      <c r="DVY4" s="24"/>
      <c r="DVZ4" s="24"/>
      <c r="DWA4" s="24"/>
      <c r="DWB4" s="24"/>
      <c r="DWC4" s="24"/>
      <c r="DWD4" s="24"/>
      <c r="DWE4" s="24"/>
      <c r="DWF4" s="24"/>
      <c r="DWG4" s="24"/>
      <c r="DWH4" s="24"/>
      <c r="DWI4" s="24"/>
      <c r="DWJ4" s="24"/>
      <c r="DWK4" s="24"/>
      <c r="DWL4" s="24"/>
      <c r="DWM4" s="24"/>
      <c r="DWN4" s="24"/>
      <c r="DWO4" s="24"/>
      <c r="DWP4" s="24"/>
      <c r="DWQ4" s="24"/>
      <c r="DWR4" s="24"/>
      <c r="DWS4" s="24"/>
      <c r="DWT4" s="24"/>
      <c r="DWU4" s="24"/>
      <c r="DWV4" s="24"/>
      <c r="DWW4" s="24"/>
      <c r="DWX4" s="24"/>
      <c r="DWY4" s="24"/>
      <c r="DWZ4" s="24"/>
      <c r="DXA4" s="24"/>
      <c r="DXB4" s="24"/>
      <c r="DXC4" s="24"/>
      <c r="DXD4" s="24"/>
      <c r="DXE4" s="24"/>
      <c r="DXF4" s="24"/>
      <c r="DXG4" s="24"/>
      <c r="DXH4" s="24"/>
      <c r="DXI4" s="24"/>
      <c r="DXJ4" s="24"/>
      <c r="DXK4" s="24"/>
      <c r="DXL4" s="24"/>
      <c r="DXM4" s="24"/>
      <c r="DXN4" s="24"/>
      <c r="DXO4" s="24"/>
      <c r="DXP4" s="24"/>
      <c r="DXQ4" s="24"/>
      <c r="DXR4" s="24"/>
      <c r="DXS4" s="24"/>
      <c r="DXT4" s="24"/>
      <c r="DXU4" s="24"/>
      <c r="DXV4" s="24"/>
      <c r="DXW4" s="24"/>
      <c r="DXX4" s="24"/>
      <c r="DXY4" s="24"/>
      <c r="DXZ4" s="24"/>
      <c r="DYA4" s="24"/>
      <c r="DYB4" s="24"/>
      <c r="DYC4" s="24"/>
      <c r="DYD4" s="24"/>
      <c r="DYE4" s="24"/>
      <c r="DYF4" s="24"/>
      <c r="DYG4" s="24"/>
      <c r="DYH4" s="24"/>
      <c r="DYI4" s="24"/>
      <c r="DYJ4" s="24"/>
      <c r="DYK4" s="24"/>
      <c r="DYL4" s="24"/>
      <c r="DYM4" s="24"/>
      <c r="DYN4" s="24"/>
      <c r="DYO4" s="24"/>
      <c r="DYP4" s="24"/>
      <c r="DYQ4" s="24"/>
      <c r="DYR4" s="24"/>
      <c r="DYS4" s="24"/>
      <c r="DYT4" s="24"/>
      <c r="DYU4" s="24"/>
      <c r="DYV4" s="24"/>
      <c r="DYW4" s="24"/>
      <c r="DYX4" s="24"/>
      <c r="DYY4" s="24"/>
      <c r="DYZ4" s="24"/>
      <c r="DZA4" s="24"/>
      <c r="DZB4" s="24"/>
      <c r="DZC4" s="24"/>
      <c r="DZD4" s="24"/>
      <c r="DZE4" s="24"/>
      <c r="DZF4" s="24"/>
      <c r="DZG4" s="24"/>
      <c r="DZH4" s="24"/>
      <c r="DZI4" s="24"/>
      <c r="DZJ4" s="24"/>
      <c r="DZK4" s="24"/>
      <c r="DZL4" s="24"/>
      <c r="DZM4" s="24"/>
      <c r="DZN4" s="24"/>
      <c r="DZO4" s="24"/>
      <c r="DZP4" s="24"/>
      <c r="DZQ4" s="24"/>
      <c r="DZR4" s="24"/>
      <c r="DZS4" s="24"/>
      <c r="DZT4" s="24"/>
      <c r="DZU4" s="24"/>
      <c r="DZV4" s="24"/>
      <c r="DZW4" s="24"/>
      <c r="DZX4" s="24"/>
      <c r="DZY4" s="24"/>
      <c r="DZZ4" s="24"/>
      <c r="EAA4" s="24"/>
      <c r="EAB4" s="24"/>
      <c r="EAC4" s="24"/>
      <c r="EAD4" s="24"/>
      <c r="EAE4" s="24"/>
      <c r="EAF4" s="24"/>
      <c r="EAG4" s="24"/>
      <c r="EAH4" s="24"/>
      <c r="EAI4" s="24"/>
      <c r="EAJ4" s="24"/>
      <c r="EAK4" s="24"/>
      <c r="EAL4" s="24"/>
      <c r="EAM4" s="24"/>
      <c r="EAN4" s="24"/>
      <c r="EAO4" s="24"/>
      <c r="EAP4" s="24"/>
      <c r="EAQ4" s="24"/>
      <c r="EAR4" s="24"/>
      <c r="EAS4" s="24"/>
      <c r="EAT4" s="24"/>
      <c r="EAU4" s="24"/>
      <c r="EAV4" s="24"/>
      <c r="EAW4" s="24"/>
      <c r="EAX4" s="24"/>
      <c r="EAY4" s="24"/>
      <c r="EAZ4" s="24"/>
      <c r="EBA4" s="24"/>
      <c r="EBB4" s="24"/>
      <c r="EBC4" s="24"/>
      <c r="EBD4" s="24"/>
      <c r="EBE4" s="24"/>
      <c r="EBF4" s="24"/>
      <c r="EBG4" s="24"/>
      <c r="EBH4" s="24"/>
      <c r="EBI4" s="24"/>
      <c r="EBJ4" s="24"/>
      <c r="EBK4" s="24"/>
      <c r="EBL4" s="24"/>
      <c r="EBM4" s="24"/>
      <c r="EBN4" s="24"/>
      <c r="EBO4" s="24"/>
      <c r="EBP4" s="24"/>
      <c r="EBQ4" s="24"/>
      <c r="EBR4" s="24"/>
      <c r="EBS4" s="24"/>
      <c r="EBT4" s="24"/>
      <c r="EBU4" s="24"/>
      <c r="EBV4" s="24"/>
      <c r="EBW4" s="24"/>
      <c r="EBX4" s="24"/>
      <c r="EBY4" s="24"/>
      <c r="EBZ4" s="24"/>
      <c r="ECA4" s="24"/>
      <c r="ECB4" s="24"/>
      <c r="ECC4" s="24"/>
      <c r="ECD4" s="24"/>
      <c r="ECE4" s="24"/>
      <c r="ECF4" s="24"/>
      <c r="ECG4" s="24"/>
      <c r="ECH4" s="24"/>
      <c r="ECI4" s="24"/>
      <c r="ECJ4" s="24"/>
      <c r="ECK4" s="24"/>
      <c r="ECL4" s="24"/>
      <c r="ECM4" s="24"/>
      <c r="ECN4" s="24"/>
      <c r="ECO4" s="24"/>
      <c r="ECP4" s="24"/>
      <c r="ECQ4" s="24"/>
      <c r="ECR4" s="24"/>
      <c r="ECS4" s="24"/>
      <c r="ECT4" s="24"/>
      <c r="ECU4" s="24"/>
      <c r="ECV4" s="24"/>
      <c r="ECW4" s="24"/>
      <c r="ECX4" s="24"/>
      <c r="ECY4" s="24"/>
      <c r="ECZ4" s="24"/>
      <c r="EDA4" s="24"/>
      <c r="EDB4" s="24"/>
      <c r="EDC4" s="24"/>
      <c r="EDD4" s="24"/>
      <c r="EDE4" s="24"/>
      <c r="EDF4" s="24"/>
      <c r="EDG4" s="24"/>
      <c r="EDH4" s="24"/>
      <c r="EDI4" s="24"/>
      <c r="EDJ4" s="24"/>
      <c r="EDK4" s="24"/>
      <c r="EDL4" s="24"/>
      <c r="EDM4" s="24"/>
      <c r="EDN4" s="24"/>
      <c r="EDO4" s="24"/>
      <c r="EDP4" s="24"/>
      <c r="EDQ4" s="24"/>
      <c r="EDR4" s="24"/>
      <c r="EDS4" s="24"/>
      <c r="EDT4" s="24"/>
      <c r="EDU4" s="24"/>
      <c r="EDV4" s="24"/>
      <c r="EDW4" s="24"/>
      <c r="EDX4" s="24"/>
      <c r="EDY4" s="24"/>
      <c r="EDZ4" s="24"/>
      <c r="EEA4" s="24"/>
      <c r="EEB4" s="24"/>
      <c r="EEC4" s="24"/>
      <c r="EED4" s="24"/>
      <c r="EEE4" s="24"/>
      <c r="EEF4" s="24"/>
      <c r="EEG4" s="24"/>
      <c r="EEH4" s="24"/>
      <c r="EEI4" s="24"/>
      <c r="EEJ4" s="24"/>
      <c r="EEK4" s="24"/>
      <c r="EEL4" s="24"/>
      <c r="EEM4" s="24"/>
      <c r="EEN4" s="24"/>
      <c r="EEO4" s="24"/>
      <c r="EEP4" s="24"/>
      <c r="EEQ4" s="24"/>
      <c r="EER4" s="24"/>
      <c r="EES4" s="24"/>
      <c r="EET4" s="24"/>
      <c r="EEU4" s="24"/>
      <c r="EEV4" s="24"/>
      <c r="EEW4" s="24"/>
      <c r="EEX4" s="24"/>
      <c r="EEY4" s="24"/>
      <c r="EEZ4" s="24"/>
      <c r="EFA4" s="24"/>
      <c r="EFB4" s="24"/>
      <c r="EFC4" s="24"/>
      <c r="EFD4" s="24"/>
      <c r="EFE4" s="24"/>
      <c r="EFF4" s="24"/>
      <c r="EFG4" s="24"/>
      <c r="EFH4" s="24"/>
      <c r="EFI4" s="24"/>
      <c r="EFJ4" s="24"/>
      <c r="EFK4" s="24"/>
      <c r="EFL4" s="24"/>
      <c r="EFM4" s="24"/>
      <c r="EFN4" s="24"/>
      <c r="EFO4" s="24"/>
      <c r="EFP4" s="24"/>
      <c r="EFQ4" s="24"/>
      <c r="EFR4" s="24"/>
      <c r="EFS4" s="24"/>
      <c r="EFT4" s="24"/>
      <c r="EFU4" s="24"/>
      <c r="EFV4" s="24"/>
      <c r="EFW4" s="24"/>
      <c r="EFX4" s="24"/>
      <c r="EFY4" s="24"/>
      <c r="EFZ4" s="24"/>
      <c r="EGA4" s="24"/>
      <c r="EGB4" s="24"/>
      <c r="EGC4" s="24"/>
      <c r="EGD4" s="24"/>
      <c r="EGE4" s="24"/>
      <c r="EGF4" s="24"/>
      <c r="EGG4" s="24"/>
      <c r="EGH4" s="24"/>
      <c r="EGI4" s="24"/>
      <c r="EGJ4" s="24"/>
      <c r="EGK4" s="24"/>
      <c r="EGL4" s="24"/>
      <c r="EGM4" s="24"/>
      <c r="EGN4" s="24"/>
      <c r="EGO4" s="24"/>
      <c r="EGP4" s="24"/>
      <c r="EGQ4" s="24"/>
      <c r="EGR4" s="24"/>
      <c r="EGS4" s="24"/>
      <c r="EGT4" s="24"/>
      <c r="EGU4" s="24"/>
      <c r="EGV4" s="24"/>
      <c r="EGW4" s="24"/>
      <c r="EGX4" s="24"/>
      <c r="EGY4" s="24"/>
      <c r="EGZ4" s="24"/>
      <c r="EHA4" s="24"/>
      <c r="EHB4" s="24"/>
      <c r="EHC4" s="24"/>
      <c r="EHD4" s="24"/>
      <c r="EHE4" s="24"/>
      <c r="EHF4" s="24"/>
      <c r="EHG4" s="24"/>
      <c r="EHH4" s="24"/>
      <c r="EHI4" s="24"/>
      <c r="EHJ4" s="24"/>
      <c r="EHK4" s="24"/>
      <c r="EHL4" s="24"/>
      <c r="EHM4" s="24"/>
      <c r="EHN4" s="24"/>
      <c r="EHO4" s="24"/>
      <c r="EHP4" s="24"/>
      <c r="EHQ4" s="24"/>
      <c r="EHR4" s="24"/>
      <c r="EHS4" s="24"/>
      <c r="EHT4" s="24"/>
      <c r="EHU4" s="24"/>
      <c r="EHV4" s="24"/>
      <c r="EHW4" s="24"/>
      <c r="EHX4" s="24"/>
      <c r="EHY4" s="24"/>
      <c r="EHZ4" s="24"/>
      <c r="EIA4" s="24"/>
      <c r="EIB4" s="24"/>
      <c r="EIC4" s="24"/>
      <c r="EID4" s="24"/>
      <c r="EIE4" s="24"/>
      <c r="EIF4" s="24"/>
      <c r="EIG4" s="24"/>
      <c r="EIH4" s="24"/>
      <c r="EII4" s="24"/>
      <c r="EIJ4" s="24"/>
      <c r="EIK4" s="24"/>
      <c r="EIL4" s="24"/>
      <c r="EIM4" s="24"/>
      <c r="EIN4" s="24"/>
      <c r="EIO4" s="24"/>
      <c r="EIP4" s="24"/>
      <c r="EIQ4" s="24"/>
      <c r="EIR4" s="24"/>
      <c r="EIS4" s="24"/>
      <c r="EIT4" s="24"/>
      <c r="EIU4" s="24"/>
      <c r="EIV4" s="24"/>
      <c r="EIW4" s="24"/>
      <c r="EIX4" s="24"/>
      <c r="EIY4" s="24"/>
      <c r="EIZ4" s="24"/>
      <c r="EJA4" s="24"/>
      <c r="EJB4" s="24"/>
      <c r="EJC4" s="24"/>
      <c r="EJD4" s="24"/>
      <c r="EJE4" s="24"/>
      <c r="EJF4" s="24"/>
      <c r="EJG4" s="24"/>
      <c r="EJH4" s="24"/>
      <c r="EJI4" s="24"/>
      <c r="EJJ4" s="24"/>
      <c r="EJK4" s="24"/>
      <c r="EJL4" s="24"/>
      <c r="EJM4" s="24"/>
      <c r="EJN4" s="24"/>
      <c r="EJO4" s="24"/>
      <c r="EJP4" s="24"/>
      <c r="EJQ4" s="24"/>
      <c r="EJR4" s="24"/>
      <c r="EJS4" s="24"/>
      <c r="EJT4" s="24"/>
      <c r="EJU4" s="24"/>
      <c r="EJV4" s="24"/>
      <c r="EJW4" s="24"/>
      <c r="EJX4" s="24"/>
      <c r="EJY4" s="24"/>
      <c r="EJZ4" s="24"/>
      <c r="EKA4" s="24"/>
      <c r="EKB4" s="24"/>
      <c r="EKC4" s="24"/>
      <c r="EKD4" s="24"/>
      <c r="EKE4" s="24"/>
      <c r="EKF4" s="24"/>
      <c r="EKG4" s="24"/>
      <c r="EKH4" s="24"/>
      <c r="EKI4" s="24"/>
      <c r="EKJ4" s="24"/>
      <c r="EKK4" s="24"/>
      <c r="EKL4" s="24"/>
      <c r="EKM4" s="24"/>
      <c r="EKN4" s="24"/>
      <c r="EKO4" s="24"/>
      <c r="EKP4" s="24"/>
      <c r="EKQ4" s="24"/>
      <c r="EKR4" s="24"/>
      <c r="EKS4" s="24"/>
      <c r="EKT4" s="24"/>
      <c r="EKU4" s="24"/>
      <c r="EKV4" s="24"/>
      <c r="EKW4" s="24"/>
      <c r="EKX4" s="24"/>
      <c r="EKY4" s="24"/>
      <c r="EKZ4" s="24"/>
      <c r="ELA4" s="24"/>
      <c r="ELB4" s="24"/>
      <c r="ELC4" s="24"/>
      <c r="ELD4" s="24"/>
      <c r="ELE4" s="24"/>
      <c r="ELF4" s="24"/>
      <c r="ELG4" s="24"/>
      <c r="ELH4" s="24"/>
      <c r="ELI4" s="24"/>
      <c r="ELJ4" s="24"/>
      <c r="ELK4" s="24"/>
      <c r="ELL4" s="24"/>
      <c r="ELM4" s="24"/>
      <c r="ELN4" s="24"/>
      <c r="ELO4" s="24"/>
      <c r="ELP4" s="24"/>
      <c r="ELQ4" s="24"/>
      <c r="ELR4" s="24"/>
      <c r="ELS4" s="24"/>
      <c r="ELT4" s="24"/>
      <c r="ELU4" s="24"/>
      <c r="ELV4" s="24"/>
      <c r="ELW4" s="24"/>
      <c r="ELX4" s="24"/>
      <c r="ELY4" s="24"/>
      <c r="ELZ4" s="24"/>
      <c r="EMA4" s="24"/>
      <c r="EMB4" s="24"/>
      <c r="EMC4" s="24"/>
      <c r="EMD4" s="24"/>
      <c r="EME4" s="24"/>
      <c r="EMF4" s="24"/>
      <c r="EMG4" s="24"/>
      <c r="EMH4" s="24"/>
      <c r="EMI4" s="24"/>
      <c r="EMJ4" s="24"/>
      <c r="EMK4" s="24"/>
      <c r="EML4" s="24"/>
      <c r="EMM4" s="24"/>
      <c r="EMN4" s="24"/>
      <c r="EMO4" s="24"/>
      <c r="EMP4" s="24"/>
      <c r="EMQ4" s="24"/>
      <c r="EMR4" s="24"/>
      <c r="EMS4" s="24"/>
      <c r="EMT4" s="24"/>
      <c r="EMU4" s="24"/>
      <c r="EMV4" s="24"/>
      <c r="EMW4" s="24"/>
      <c r="EMX4" s="24"/>
      <c r="EMY4" s="24"/>
      <c r="EMZ4" s="24"/>
      <c r="ENA4" s="24"/>
      <c r="ENB4" s="24"/>
      <c r="ENC4" s="24"/>
      <c r="END4" s="24"/>
      <c r="ENE4" s="24"/>
      <c r="ENF4" s="24"/>
      <c r="ENG4" s="24"/>
      <c r="ENH4" s="24"/>
      <c r="ENI4" s="24"/>
      <c r="ENJ4" s="24"/>
      <c r="ENK4" s="24"/>
      <c r="ENL4" s="24"/>
      <c r="ENM4" s="24"/>
      <c r="ENN4" s="24"/>
      <c r="ENO4" s="24"/>
      <c r="ENP4" s="24"/>
      <c r="ENQ4" s="24"/>
      <c r="ENR4" s="24"/>
      <c r="ENS4" s="24"/>
      <c r="ENT4" s="24"/>
      <c r="ENU4" s="24"/>
      <c r="ENV4" s="24"/>
      <c r="ENW4" s="24"/>
      <c r="ENX4" s="24"/>
      <c r="ENY4" s="24"/>
      <c r="ENZ4" s="24"/>
      <c r="EOA4" s="24"/>
      <c r="EOB4" s="24"/>
      <c r="EOC4" s="24"/>
      <c r="EOD4" s="24"/>
      <c r="EOE4" s="24"/>
      <c r="EOF4" s="24"/>
      <c r="EOG4" s="24"/>
      <c r="EOH4" s="24"/>
      <c r="EOI4" s="24"/>
      <c r="EOJ4" s="24"/>
      <c r="EOK4" s="24"/>
      <c r="EOL4" s="24"/>
      <c r="EOM4" s="24"/>
      <c r="EON4" s="24"/>
      <c r="EOO4" s="24"/>
      <c r="EOP4" s="24"/>
      <c r="EOQ4" s="24"/>
      <c r="EOR4" s="24"/>
      <c r="EOS4" s="24"/>
      <c r="EOT4" s="24"/>
      <c r="EOU4" s="24"/>
      <c r="EOV4" s="24"/>
      <c r="EOW4" s="24"/>
      <c r="EOX4" s="24"/>
      <c r="EOY4" s="24"/>
      <c r="EOZ4" s="24"/>
      <c r="EPA4" s="24"/>
      <c r="EPB4" s="24"/>
      <c r="EPC4" s="24"/>
      <c r="EPD4" s="24"/>
      <c r="EPE4" s="24"/>
      <c r="EPF4" s="24"/>
      <c r="EPG4" s="24"/>
      <c r="EPH4" s="24"/>
      <c r="EPI4" s="24"/>
      <c r="EPJ4" s="24"/>
      <c r="EPK4" s="24"/>
      <c r="EPL4" s="24"/>
      <c r="EPM4" s="24"/>
      <c r="EPN4" s="24"/>
      <c r="EPO4" s="24"/>
      <c r="EPP4" s="24"/>
      <c r="EPQ4" s="24"/>
      <c r="EPR4" s="24"/>
      <c r="EPS4" s="24"/>
      <c r="EPT4" s="24"/>
      <c r="EPU4" s="24"/>
      <c r="EPV4" s="24"/>
      <c r="EPW4" s="24"/>
      <c r="EPX4" s="24"/>
      <c r="EPY4" s="24"/>
      <c r="EPZ4" s="24"/>
      <c r="EQA4" s="24"/>
      <c r="EQB4" s="24"/>
      <c r="EQC4" s="24"/>
      <c r="EQD4" s="24"/>
      <c r="EQE4" s="24"/>
      <c r="EQF4" s="24"/>
      <c r="EQG4" s="24"/>
      <c r="EQH4" s="24"/>
      <c r="EQI4" s="24"/>
      <c r="EQJ4" s="24"/>
      <c r="EQK4" s="24"/>
      <c r="EQL4" s="24"/>
      <c r="EQM4" s="24"/>
      <c r="EQN4" s="24"/>
      <c r="EQO4" s="24"/>
      <c r="EQP4" s="24"/>
      <c r="EQQ4" s="24"/>
      <c r="EQR4" s="24"/>
      <c r="EQS4" s="24"/>
      <c r="EQT4" s="24"/>
      <c r="EQU4" s="24"/>
      <c r="EQV4" s="24"/>
      <c r="EQW4" s="24"/>
      <c r="EQX4" s="24"/>
      <c r="EQY4" s="24"/>
      <c r="EQZ4" s="24"/>
      <c r="ERA4" s="24"/>
      <c r="ERB4" s="24"/>
      <c r="ERC4" s="24"/>
      <c r="ERD4" s="24"/>
      <c r="ERE4" s="24"/>
      <c r="ERF4" s="24"/>
      <c r="ERG4" s="24"/>
      <c r="ERH4" s="24"/>
      <c r="ERI4" s="24"/>
      <c r="ERJ4" s="24"/>
      <c r="ERK4" s="24"/>
      <c r="ERL4" s="24"/>
      <c r="ERM4" s="24"/>
      <c r="ERN4" s="24"/>
      <c r="ERO4" s="24"/>
      <c r="ERP4" s="24"/>
      <c r="ERQ4" s="24"/>
      <c r="ERR4" s="24"/>
      <c r="ERS4" s="24"/>
      <c r="ERT4" s="24"/>
      <c r="ERU4" s="24"/>
      <c r="ERV4" s="24"/>
      <c r="ERW4" s="24"/>
      <c r="ERX4" s="24"/>
      <c r="ERY4" s="24"/>
      <c r="ERZ4" s="24"/>
      <c r="ESA4" s="24"/>
      <c r="ESB4" s="24"/>
      <c r="ESC4" s="24"/>
      <c r="ESD4" s="24"/>
      <c r="ESE4" s="24"/>
      <c r="ESF4" s="24"/>
      <c r="ESG4" s="24"/>
      <c r="ESH4" s="24"/>
      <c r="ESI4" s="24"/>
      <c r="ESJ4" s="24"/>
      <c r="ESK4" s="24"/>
      <c r="ESL4" s="24"/>
      <c r="ESM4" s="24"/>
      <c r="ESN4" s="24"/>
      <c r="ESO4" s="24"/>
      <c r="ESP4" s="24"/>
      <c r="ESQ4" s="24"/>
      <c r="ESR4" s="24"/>
      <c r="ESS4" s="24"/>
      <c r="EST4" s="24"/>
      <c r="ESU4" s="24"/>
      <c r="ESV4" s="24"/>
      <c r="ESW4" s="24"/>
      <c r="ESX4" s="24"/>
      <c r="ESY4" s="24"/>
      <c r="ESZ4" s="24"/>
      <c r="ETA4" s="24"/>
      <c r="ETB4" s="24"/>
      <c r="ETC4" s="24"/>
      <c r="ETD4" s="24"/>
      <c r="ETE4" s="24"/>
      <c r="ETF4" s="24"/>
      <c r="ETG4" s="24"/>
      <c r="ETH4" s="24"/>
      <c r="ETI4" s="24"/>
      <c r="ETJ4" s="24"/>
      <c r="ETK4" s="24"/>
      <c r="ETL4" s="24"/>
      <c r="ETM4" s="24"/>
      <c r="ETN4" s="24"/>
      <c r="ETO4" s="24"/>
      <c r="ETP4" s="24"/>
      <c r="ETQ4" s="24"/>
      <c r="ETR4" s="24"/>
      <c r="ETS4" s="24"/>
      <c r="ETT4" s="24"/>
      <c r="ETU4" s="24"/>
      <c r="ETV4" s="24"/>
      <c r="ETW4" s="24"/>
      <c r="ETX4" s="24"/>
      <c r="ETY4" s="24"/>
      <c r="ETZ4" s="24"/>
      <c r="EUA4" s="24"/>
      <c r="EUB4" s="24"/>
      <c r="EUC4" s="24"/>
      <c r="EUD4" s="24"/>
      <c r="EUE4" s="24"/>
      <c r="EUF4" s="24"/>
      <c r="EUG4" s="24"/>
      <c r="EUH4" s="24"/>
      <c r="EUI4" s="24"/>
      <c r="EUJ4" s="24"/>
      <c r="EUK4" s="24"/>
      <c r="EUL4" s="24"/>
      <c r="EUM4" s="24"/>
      <c r="EUN4" s="24"/>
      <c r="EUO4" s="24"/>
      <c r="EUP4" s="24"/>
      <c r="EUQ4" s="24"/>
      <c r="EUR4" s="24"/>
      <c r="EUS4" s="24"/>
      <c r="EUT4" s="24"/>
      <c r="EUU4" s="24"/>
      <c r="EUV4" s="24"/>
      <c r="EUW4" s="24"/>
      <c r="EUX4" s="24"/>
      <c r="EUY4" s="24"/>
      <c r="EUZ4" s="24"/>
      <c r="EVA4" s="24"/>
      <c r="EVB4" s="24"/>
      <c r="EVC4" s="24"/>
      <c r="EVD4" s="24"/>
      <c r="EVE4" s="24"/>
      <c r="EVF4" s="24"/>
      <c r="EVG4" s="24"/>
      <c r="EVH4" s="24"/>
      <c r="EVI4" s="24"/>
      <c r="EVJ4" s="24"/>
      <c r="EVK4" s="24"/>
      <c r="EVL4" s="24"/>
      <c r="EVM4" s="24"/>
      <c r="EVN4" s="24"/>
      <c r="EVO4" s="24"/>
      <c r="EVP4" s="24"/>
      <c r="EVQ4" s="24"/>
      <c r="EVR4" s="24"/>
      <c r="EVS4" s="24"/>
      <c r="EVT4" s="24"/>
      <c r="EVU4" s="24"/>
      <c r="EVV4" s="24"/>
      <c r="EVW4" s="24"/>
      <c r="EVX4" s="24"/>
      <c r="EVY4" s="24"/>
      <c r="EVZ4" s="24"/>
      <c r="EWA4" s="24"/>
      <c r="EWB4" s="24"/>
      <c r="EWC4" s="24"/>
      <c r="EWD4" s="24"/>
      <c r="EWE4" s="24"/>
      <c r="EWF4" s="24"/>
      <c r="EWG4" s="24"/>
      <c r="EWH4" s="24"/>
      <c r="EWI4" s="24"/>
      <c r="EWJ4" s="24"/>
      <c r="EWK4" s="24"/>
      <c r="EWL4" s="24"/>
      <c r="EWM4" s="24"/>
      <c r="EWN4" s="24"/>
      <c r="EWO4" s="24"/>
      <c r="EWP4" s="24"/>
      <c r="EWQ4" s="24"/>
      <c r="EWR4" s="24"/>
      <c r="EWS4" s="24"/>
      <c r="EWT4" s="24"/>
      <c r="EWU4" s="24"/>
      <c r="EWV4" s="24"/>
      <c r="EWW4" s="24"/>
      <c r="EWX4" s="24"/>
      <c r="EWY4" s="24"/>
      <c r="EWZ4" s="24"/>
      <c r="EXA4" s="24"/>
      <c r="EXB4" s="24"/>
      <c r="EXC4" s="24"/>
      <c r="EXD4" s="24"/>
      <c r="EXE4" s="24"/>
      <c r="EXF4" s="24"/>
      <c r="EXG4" s="24"/>
      <c r="EXH4" s="24"/>
      <c r="EXI4" s="24"/>
      <c r="EXJ4" s="24"/>
      <c r="EXK4" s="24"/>
      <c r="EXL4" s="24"/>
      <c r="EXM4" s="24"/>
      <c r="EXN4" s="24"/>
      <c r="EXO4" s="24"/>
      <c r="EXP4" s="24"/>
      <c r="EXQ4" s="24"/>
      <c r="EXR4" s="24"/>
      <c r="EXS4" s="24"/>
      <c r="EXT4" s="24"/>
      <c r="EXU4" s="24"/>
      <c r="EXV4" s="24"/>
      <c r="EXW4" s="24"/>
      <c r="EXX4" s="24"/>
      <c r="EXY4" s="24"/>
      <c r="EXZ4" s="24"/>
      <c r="EYA4" s="24"/>
      <c r="EYB4" s="24"/>
      <c r="EYC4" s="24"/>
      <c r="EYD4" s="24"/>
      <c r="EYE4" s="24"/>
      <c r="EYF4" s="24"/>
      <c r="EYG4" s="24"/>
      <c r="EYH4" s="24"/>
      <c r="EYI4" s="24"/>
      <c r="EYJ4" s="24"/>
      <c r="EYK4" s="24"/>
      <c r="EYL4" s="24"/>
      <c r="EYM4" s="24"/>
      <c r="EYN4" s="24"/>
      <c r="EYO4" s="24"/>
      <c r="EYP4" s="24"/>
      <c r="EYQ4" s="24"/>
      <c r="EYR4" s="24"/>
      <c r="EYS4" s="24"/>
      <c r="EYT4" s="24"/>
      <c r="EYU4" s="24"/>
      <c r="EYV4" s="24"/>
      <c r="EYW4" s="24"/>
      <c r="EYX4" s="24"/>
      <c r="EYY4" s="24"/>
      <c r="EYZ4" s="24"/>
      <c r="EZA4" s="24"/>
      <c r="EZB4" s="24"/>
      <c r="EZC4" s="24"/>
      <c r="EZD4" s="24"/>
      <c r="EZE4" s="24"/>
      <c r="EZF4" s="24"/>
      <c r="EZG4" s="24"/>
      <c r="EZH4" s="24"/>
      <c r="EZI4" s="24"/>
      <c r="EZJ4" s="24"/>
      <c r="EZK4" s="24"/>
      <c r="EZL4" s="24"/>
      <c r="EZM4" s="24"/>
      <c r="EZN4" s="24"/>
      <c r="EZO4" s="24"/>
      <c r="EZP4" s="24"/>
      <c r="EZQ4" s="24"/>
      <c r="EZR4" s="24"/>
      <c r="EZS4" s="24"/>
      <c r="EZT4" s="24"/>
      <c r="EZU4" s="24"/>
      <c r="EZV4" s="24"/>
      <c r="EZW4" s="24"/>
      <c r="EZX4" s="24"/>
      <c r="EZY4" s="24"/>
      <c r="EZZ4" s="24"/>
      <c r="FAA4" s="24"/>
      <c r="FAB4" s="24"/>
      <c r="FAC4" s="24"/>
      <c r="FAD4" s="24"/>
      <c r="FAE4" s="24"/>
      <c r="FAF4" s="24"/>
      <c r="FAG4" s="24"/>
      <c r="FAH4" s="24"/>
      <c r="FAI4" s="24"/>
      <c r="FAJ4" s="24"/>
      <c r="FAK4" s="24"/>
      <c r="FAL4" s="24"/>
      <c r="FAM4" s="24"/>
      <c r="FAN4" s="24"/>
      <c r="FAO4" s="24"/>
      <c r="FAP4" s="24"/>
      <c r="FAQ4" s="24"/>
      <c r="FAR4" s="24"/>
      <c r="FAS4" s="24"/>
      <c r="FAT4" s="24"/>
      <c r="FAU4" s="24"/>
      <c r="FAV4" s="24"/>
      <c r="FAW4" s="24"/>
      <c r="FAX4" s="24"/>
      <c r="FAY4" s="24"/>
      <c r="FAZ4" s="24"/>
      <c r="FBA4" s="24"/>
      <c r="FBB4" s="24"/>
      <c r="FBC4" s="24"/>
      <c r="FBD4" s="24"/>
      <c r="FBE4" s="24"/>
      <c r="FBF4" s="24"/>
      <c r="FBG4" s="24"/>
      <c r="FBH4" s="24"/>
      <c r="FBI4" s="24"/>
      <c r="FBJ4" s="24"/>
      <c r="FBK4" s="24"/>
      <c r="FBL4" s="24"/>
      <c r="FBM4" s="24"/>
      <c r="FBN4" s="24"/>
      <c r="FBO4" s="24"/>
      <c r="FBP4" s="24"/>
      <c r="FBQ4" s="24"/>
      <c r="FBR4" s="24"/>
      <c r="FBS4" s="24"/>
      <c r="FBT4" s="24"/>
      <c r="FBU4" s="24"/>
      <c r="FBV4" s="24"/>
      <c r="FBW4" s="24"/>
      <c r="FBX4" s="24"/>
      <c r="FBY4" s="24"/>
      <c r="FBZ4" s="24"/>
      <c r="FCA4" s="24"/>
      <c r="FCB4" s="24"/>
      <c r="FCC4" s="24"/>
      <c r="FCD4" s="24"/>
      <c r="FCE4" s="24"/>
      <c r="FCF4" s="24"/>
      <c r="FCG4" s="24"/>
      <c r="FCH4" s="24"/>
      <c r="FCI4" s="24"/>
      <c r="FCJ4" s="24"/>
      <c r="FCK4" s="24"/>
      <c r="FCL4" s="24"/>
      <c r="FCM4" s="24"/>
      <c r="FCN4" s="24"/>
      <c r="FCO4" s="24"/>
      <c r="FCP4" s="24"/>
      <c r="FCQ4" s="24"/>
      <c r="FCR4" s="24"/>
      <c r="FCS4" s="24"/>
      <c r="FCT4" s="24"/>
      <c r="FCU4" s="24"/>
      <c r="FCV4" s="24"/>
      <c r="FCW4" s="24"/>
      <c r="FCX4" s="24"/>
      <c r="FCY4" s="24"/>
      <c r="FCZ4" s="24"/>
      <c r="FDA4" s="24"/>
      <c r="FDB4" s="24"/>
      <c r="FDC4" s="24"/>
      <c r="FDD4" s="24"/>
      <c r="FDE4" s="24"/>
      <c r="FDF4" s="24"/>
      <c r="FDG4" s="24"/>
      <c r="FDH4" s="24"/>
      <c r="FDI4" s="24"/>
      <c r="FDJ4" s="24"/>
      <c r="FDK4" s="24"/>
      <c r="FDL4" s="24"/>
      <c r="FDM4" s="24"/>
      <c r="FDN4" s="24"/>
      <c r="FDO4" s="24"/>
      <c r="FDP4" s="24"/>
      <c r="FDQ4" s="24"/>
      <c r="FDR4" s="24"/>
      <c r="FDS4" s="24"/>
      <c r="FDT4" s="24"/>
      <c r="FDU4" s="24"/>
      <c r="FDV4" s="24"/>
      <c r="FDW4" s="24"/>
      <c r="FDX4" s="24"/>
      <c r="FDY4" s="24"/>
      <c r="FDZ4" s="24"/>
      <c r="FEA4" s="24"/>
      <c r="FEB4" s="24"/>
      <c r="FEC4" s="24"/>
      <c r="FED4" s="24"/>
      <c r="FEE4" s="24"/>
      <c r="FEF4" s="24"/>
      <c r="FEG4" s="24"/>
      <c r="FEH4" s="24"/>
      <c r="FEI4" s="24"/>
      <c r="FEJ4" s="24"/>
      <c r="FEK4" s="24"/>
      <c r="FEL4" s="24"/>
      <c r="FEM4" s="24"/>
      <c r="FEN4" s="24"/>
      <c r="FEO4" s="24"/>
      <c r="FEP4" s="24"/>
      <c r="FEQ4" s="24"/>
      <c r="FER4" s="24"/>
      <c r="FES4" s="24"/>
      <c r="FET4" s="24"/>
      <c r="FEU4" s="24"/>
      <c r="FEV4" s="24"/>
      <c r="FEW4" s="24"/>
      <c r="FEX4" s="24"/>
      <c r="FEY4" s="24"/>
      <c r="FEZ4" s="24"/>
      <c r="FFA4" s="24"/>
      <c r="FFB4" s="24"/>
      <c r="FFC4" s="24"/>
      <c r="FFD4" s="24"/>
      <c r="FFE4" s="24"/>
      <c r="FFF4" s="24"/>
      <c r="FFG4" s="24"/>
      <c r="FFH4" s="24"/>
      <c r="FFI4" s="24"/>
      <c r="FFJ4" s="24"/>
      <c r="FFK4" s="24"/>
      <c r="FFL4" s="24"/>
      <c r="FFM4" s="24"/>
      <c r="FFN4" s="24"/>
      <c r="FFO4" s="24"/>
      <c r="FFP4" s="24"/>
      <c r="FFQ4" s="24"/>
      <c r="FFR4" s="24"/>
      <c r="FFS4" s="24"/>
      <c r="FFT4" s="24"/>
      <c r="FFU4" s="24"/>
      <c r="FFV4" s="24"/>
      <c r="FFW4" s="24"/>
      <c r="FFX4" s="24"/>
      <c r="FFY4" s="24"/>
      <c r="FFZ4" s="24"/>
      <c r="FGA4" s="24"/>
      <c r="FGB4" s="24"/>
      <c r="FGC4" s="24"/>
      <c r="FGD4" s="24"/>
      <c r="FGE4" s="24"/>
      <c r="FGF4" s="24"/>
      <c r="FGG4" s="24"/>
      <c r="FGH4" s="24"/>
      <c r="FGI4" s="24"/>
      <c r="FGJ4" s="24"/>
      <c r="FGK4" s="24"/>
      <c r="FGL4" s="24"/>
      <c r="FGM4" s="24"/>
      <c r="FGN4" s="24"/>
      <c r="FGO4" s="24"/>
      <c r="FGP4" s="24"/>
      <c r="FGQ4" s="24"/>
      <c r="FGR4" s="24"/>
      <c r="FGS4" s="24"/>
      <c r="FGT4" s="24"/>
      <c r="FGU4" s="24"/>
      <c r="FGV4" s="24"/>
      <c r="FGW4" s="24"/>
      <c r="FGX4" s="24"/>
      <c r="FGY4" s="24"/>
      <c r="FGZ4" s="24"/>
      <c r="FHA4" s="24"/>
      <c r="FHB4" s="24"/>
      <c r="FHC4" s="24"/>
      <c r="FHD4" s="24"/>
      <c r="FHE4" s="24"/>
      <c r="FHF4" s="24"/>
      <c r="FHG4" s="24"/>
      <c r="FHH4" s="24"/>
      <c r="FHI4" s="24"/>
      <c r="FHJ4" s="24"/>
      <c r="FHK4" s="24"/>
      <c r="FHL4" s="24"/>
      <c r="FHM4" s="24"/>
      <c r="FHN4" s="24"/>
      <c r="FHO4" s="24"/>
      <c r="FHP4" s="24"/>
      <c r="FHQ4" s="24"/>
      <c r="FHR4" s="24"/>
      <c r="FHS4" s="24"/>
      <c r="FHT4" s="24"/>
      <c r="FHU4" s="24"/>
      <c r="FHV4" s="24"/>
      <c r="FHW4" s="24"/>
      <c r="FHX4" s="24"/>
      <c r="FHY4" s="24"/>
      <c r="FHZ4" s="24"/>
      <c r="FIA4" s="24"/>
      <c r="FIB4" s="24"/>
      <c r="FIC4" s="24"/>
      <c r="FID4" s="24"/>
      <c r="FIE4" s="24"/>
      <c r="FIF4" s="24"/>
      <c r="FIG4" s="24"/>
      <c r="FIH4" s="24"/>
      <c r="FII4" s="24"/>
      <c r="FIJ4" s="24"/>
      <c r="FIK4" s="24"/>
      <c r="FIL4" s="24"/>
      <c r="FIM4" s="24"/>
      <c r="FIN4" s="24"/>
      <c r="FIO4" s="24"/>
      <c r="FIP4" s="24"/>
      <c r="FIQ4" s="24"/>
      <c r="FIR4" s="24"/>
      <c r="FIS4" s="24"/>
      <c r="FIT4" s="24"/>
      <c r="FIU4" s="24"/>
      <c r="FIV4" s="24"/>
      <c r="FIW4" s="24"/>
      <c r="FIX4" s="24"/>
      <c r="FIY4" s="24"/>
      <c r="FIZ4" s="24"/>
      <c r="FJA4" s="24"/>
      <c r="FJB4" s="24"/>
      <c r="FJC4" s="24"/>
      <c r="FJD4" s="24"/>
      <c r="FJE4" s="24"/>
      <c r="FJF4" s="24"/>
      <c r="FJG4" s="24"/>
      <c r="FJH4" s="24"/>
      <c r="FJI4" s="24"/>
      <c r="FJJ4" s="24"/>
      <c r="FJK4" s="24"/>
      <c r="FJL4" s="24"/>
      <c r="FJM4" s="24"/>
      <c r="FJN4" s="24"/>
      <c r="FJO4" s="24"/>
      <c r="FJP4" s="24"/>
      <c r="FJQ4" s="24"/>
      <c r="FJR4" s="24"/>
      <c r="FJS4" s="24"/>
      <c r="FJT4" s="24"/>
      <c r="FJU4" s="24"/>
      <c r="FJV4" s="24"/>
      <c r="FJW4" s="24"/>
      <c r="FJX4" s="24"/>
      <c r="FJY4" s="24"/>
      <c r="FJZ4" s="24"/>
      <c r="FKA4" s="24"/>
      <c r="FKB4" s="24"/>
      <c r="FKC4" s="24"/>
      <c r="FKD4" s="24"/>
      <c r="FKE4" s="24"/>
      <c r="FKF4" s="24"/>
      <c r="FKG4" s="24"/>
      <c r="FKH4" s="24"/>
      <c r="FKI4" s="24"/>
      <c r="FKJ4" s="24"/>
      <c r="FKK4" s="24"/>
      <c r="FKL4" s="24"/>
      <c r="FKM4" s="24"/>
      <c r="FKN4" s="24"/>
      <c r="FKO4" s="24"/>
      <c r="FKP4" s="24"/>
      <c r="FKQ4" s="24"/>
      <c r="FKR4" s="24"/>
      <c r="FKS4" s="24"/>
      <c r="FKT4" s="24"/>
      <c r="FKU4" s="24"/>
      <c r="FKV4" s="24"/>
      <c r="FKW4" s="24"/>
      <c r="FKX4" s="24"/>
      <c r="FKY4" s="24"/>
      <c r="FKZ4" s="24"/>
      <c r="FLA4" s="24"/>
      <c r="FLB4" s="24"/>
      <c r="FLC4" s="24"/>
      <c r="FLD4" s="24"/>
      <c r="FLE4" s="24"/>
      <c r="FLF4" s="24"/>
      <c r="FLG4" s="24"/>
      <c r="FLH4" s="24"/>
      <c r="FLI4" s="24"/>
      <c r="FLJ4" s="24"/>
      <c r="FLK4" s="24"/>
      <c r="FLL4" s="24"/>
      <c r="FLM4" s="24"/>
      <c r="FLN4" s="24"/>
      <c r="FLO4" s="24"/>
      <c r="FLP4" s="24"/>
      <c r="FLQ4" s="24"/>
      <c r="FLR4" s="24"/>
      <c r="FLS4" s="24"/>
      <c r="FLT4" s="24"/>
      <c r="FLU4" s="24"/>
      <c r="FLV4" s="24"/>
      <c r="FLW4" s="24"/>
      <c r="FLX4" s="24"/>
      <c r="FLY4" s="24"/>
      <c r="FLZ4" s="24"/>
      <c r="FMA4" s="24"/>
      <c r="FMB4" s="24"/>
      <c r="FMC4" s="24"/>
      <c r="FMD4" s="24"/>
      <c r="FME4" s="24"/>
      <c r="FMF4" s="24"/>
      <c r="FMG4" s="24"/>
      <c r="FMH4" s="24"/>
      <c r="FMI4" s="24"/>
      <c r="FMJ4" s="24"/>
      <c r="FMK4" s="24"/>
      <c r="FML4" s="24"/>
      <c r="FMM4" s="24"/>
      <c r="FMN4" s="24"/>
      <c r="FMO4" s="24"/>
      <c r="FMP4" s="24"/>
      <c r="FMQ4" s="24"/>
      <c r="FMR4" s="24"/>
      <c r="FMS4" s="24"/>
      <c r="FMT4" s="24"/>
      <c r="FMU4" s="24"/>
      <c r="FMV4" s="24"/>
      <c r="FMW4" s="24"/>
      <c r="FMX4" s="24"/>
      <c r="FMY4" s="24"/>
      <c r="FMZ4" s="24"/>
      <c r="FNA4" s="24"/>
      <c r="FNB4" s="24"/>
      <c r="FNC4" s="24"/>
      <c r="FND4" s="24"/>
      <c r="FNE4" s="24"/>
      <c r="FNF4" s="24"/>
      <c r="FNG4" s="24"/>
      <c r="FNH4" s="24"/>
      <c r="FNI4" s="24"/>
      <c r="FNJ4" s="24"/>
      <c r="FNK4" s="24"/>
      <c r="FNL4" s="24"/>
      <c r="FNM4" s="24"/>
      <c r="FNN4" s="24"/>
      <c r="FNO4" s="24"/>
      <c r="FNP4" s="24"/>
      <c r="FNQ4" s="24"/>
      <c r="FNR4" s="24"/>
      <c r="FNS4" s="24"/>
      <c r="FNT4" s="24"/>
      <c r="FNU4" s="24"/>
      <c r="FNV4" s="24"/>
      <c r="FNW4" s="24"/>
      <c r="FNX4" s="24"/>
      <c r="FNY4" s="24"/>
      <c r="FNZ4" s="24"/>
      <c r="FOA4" s="24"/>
      <c r="FOB4" s="24"/>
      <c r="FOC4" s="24"/>
      <c r="FOD4" s="24"/>
      <c r="FOE4" s="24"/>
      <c r="FOF4" s="24"/>
      <c r="FOG4" s="24"/>
      <c r="FOH4" s="24"/>
      <c r="FOI4" s="24"/>
      <c r="FOJ4" s="24"/>
      <c r="FOK4" s="24"/>
      <c r="FOL4" s="24"/>
      <c r="FOM4" s="24"/>
      <c r="FON4" s="24"/>
      <c r="FOO4" s="24"/>
      <c r="FOP4" s="24"/>
      <c r="FOQ4" s="24"/>
      <c r="FOR4" s="24"/>
      <c r="FOS4" s="24"/>
      <c r="FOT4" s="24"/>
      <c r="FOU4" s="24"/>
      <c r="FOV4" s="24"/>
      <c r="FOW4" s="24"/>
      <c r="FOX4" s="24"/>
      <c r="FOY4" s="24"/>
      <c r="FOZ4" s="24"/>
      <c r="FPA4" s="24"/>
      <c r="FPB4" s="24"/>
      <c r="FPC4" s="24"/>
      <c r="FPD4" s="24"/>
      <c r="FPE4" s="24"/>
      <c r="FPF4" s="24"/>
      <c r="FPG4" s="24"/>
      <c r="FPH4" s="24"/>
      <c r="FPI4" s="24"/>
      <c r="FPJ4" s="24"/>
      <c r="FPK4" s="24"/>
      <c r="FPL4" s="24"/>
      <c r="FPM4" s="24"/>
      <c r="FPN4" s="24"/>
      <c r="FPO4" s="24"/>
      <c r="FPP4" s="24"/>
      <c r="FPQ4" s="24"/>
      <c r="FPR4" s="24"/>
      <c r="FPS4" s="24"/>
      <c r="FPT4" s="24"/>
      <c r="FPU4" s="24"/>
      <c r="FPV4" s="24"/>
      <c r="FPW4" s="24"/>
      <c r="FPX4" s="24"/>
      <c r="FPY4" s="24"/>
      <c r="FPZ4" s="24"/>
      <c r="FQA4" s="24"/>
      <c r="FQB4" s="24"/>
      <c r="FQC4" s="24"/>
      <c r="FQD4" s="24"/>
      <c r="FQE4" s="24"/>
      <c r="FQF4" s="24"/>
      <c r="FQG4" s="24"/>
      <c r="FQH4" s="24"/>
      <c r="FQI4" s="24"/>
      <c r="FQJ4" s="24"/>
      <c r="FQK4" s="24"/>
      <c r="FQL4" s="24"/>
      <c r="FQM4" s="24"/>
      <c r="FQN4" s="24"/>
      <c r="FQO4" s="24"/>
      <c r="FQP4" s="24"/>
      <c r="FQQ4" s="24"/>
      <c r="FQR4" s="24"/>
      <c r="FQS4" s="24"/>
      <c r="FQT4" s="24"/>
      <c r="FQU4" s="24"/>
      <c r="FQV4" s="24"/>
      <c r="FQW4" s="24"/>
      <c r="FQX4" s="24"/>
      <c r="FQY4" s="24"/>
      <c r="FQZ4" s="24"/>
      <c r="FRA4" s="24"/>
      <c r="FRB4" s="24"/>
      <c r="FRC4" s="24"/>
      <c r="FRD4" s="24"/>
      <c r="FRE4" s="24"/>
      <c r="FRF4" s="24"/>
      <c r="FRG4" s="24"/>
      <c r="FRH4" s="24"/>
      <c r="FRI4" s="24"/>
      <c r="FRJ4" s="24"/>
      <c r="FRK4" s="24"/>
      <c r="FRL4" s="24"/>
      <c r="FRM4" s="24"/>
      <c r="FRN4" s="24"/>
      <c r="FRO4" s="24"/>
      <c r="FRP4" s="24"/>
      <c r="FRQ4" s="24"/>
      <c r="FRR4" s="24"/>
      <c r="FRS4" s="24"/>
      <c r="FRT4" s="24"/>
      <c r="FRU4" s="24"/>
      <c r="FRV4" s="24"/>
      <c r="FRW4" s="24"/>
      <c r="FRX4" s="24"/>
      <c r="FRY4" s="24"/>
      <c r="FRZ4" s="24"/>
      <c r="FSA4" s="24"/>
      <c r="FSB4" s="24"/>
      <c r="FSC4" s="24"/>
      <c r="FSD4" s="24"/>
      <c r="FSE4" s="24"/>
      <c r="FSF4" s="24"/>
      <c r="FSG4" s="24"/>
      <c r="FSH4" s="24"/>
      <c r="FSI4" s="24"/>
      <c r="FSJ4" s="24"/>
      <c r="FSK4" s="24"/>
      <c r="FSL4" s="24"/>
      <c r="FSM4" s="24"/>
      <c r="FSN4" s="24"/>
      <c r="FSO4" s="24"/>
      <c r="FSP4" s="24"/>
      <c r="FSQ4" s="24"/>
      <c r="FSR4" s="24"/>
      <c r="FSS4" s="24"/>
      <c r="FST4" s="24"/>
      <c r="FSU4" s="24"/>
      <c r="FSV4" s="24"/>
      <c r="FSW4" s="24"/>
      <c r="FSX4" s="24"/>
      <c r="FSY4" s="24"/>
      <c r="FSZ4" s="24"/>
      <c r="FTA4" s="24"/>
      <c r="FTB4" s="24"/>
      <c r="FTC4" s="24"/>
      <c r="FTD4" s="24"/>
      <c r="FTE4" s="24"/>
      <c r="FTF4" s="24"/>
      <c r="FTG4" s="24"/>
      <c r="FTH4" s="24"/>
      <c r="FTI4" s="24"/>
      <c r="FTJ4" s="24"/>
      <c r="FTK4" s="24"/>
      <c r="FTL4" s="24"/>
      <c r="FTM4" s="24"/>
      <c r="FTN4" s="24"/>
      <c r="FTO4" s="24"/>
      <c r="FTP4" s="24"/>
      <c r="FTQ4" s="24"/>
      <c r="FTR4" s="24"/>
      <c r="FTS4" s="24"/>
      <c r="FTT4" s="24"/>
      <c r="FTU4" s="24"/>
      <c r="FTV4" s="24"/>
      <c r="FTW4" s="24"/>
      <c r="FTX4" s="24"/>
      <c r="FTY4" s="24"/>
      <c r="FTZ4" s="24"/>
      <c r="FUA4" s="24"/>
      <c r="FUB4" s="24"/>
      <c r="FUC4" s="24"/>
      <c r="FUD4" s="24"/>
      <c r="FUE4" s="24"/>
      <c r="FUF4" s="24"/>
      <c r="FUG4" s="24"/>
      <c r="FUH4" s="24"/>
      <c r="FUI4" s="24"/>
      <c r="FUJ4" s="24"/>
      <c r="FUK4" s="24"/>
      <c r="FUL4" s="24"/>
      <c r="FUM4" s="24"/>
      <c r="FUN4" s="24"/>
      <c r="FUO4" s="24"/>
      <c r="FUP4" s="24"/>
      <c r="FUQ4" s="24"/>
      <c r="FUR4" s="24"/>
      <c r="FUS4" s="24"/>
      <c r="FUT4" s="24"/>
      <c r="FUU4" s="24"/>
      <c r="FUV4" s="24"/>
      <c r="FUW4" s="24"/>
      <c r="FUX4" s="24"/>
      <c r="FUY4" s="24"/>
      <c r="FUZ4" s="24"/>
      <c r="FVA4" s="24"/>
      <c r="FVB4" s="24"/>
      <c r="FVC4" s="24"/>
      <c r="FVD4" s="24"/>
      <c r="FVE4" s="24"/>
      <c r="FVF4" s="24"/>
      <c r="FVG4" s="24"/>
      <c r="FVH4" s="24"/>
      <c r="FVI4" s="24"/>
      <c r="FVJ4" s="24"/>
      <c r="FVK4" s="24"/>
      <c r="FVL4" s="24"/>
      <c r="FVM4" s="24"/>
      <c r="FVN4" s="24"/>
      <c r="FVO4" s="24"/>
      <c r="FVP4" s="24"/>
      <c r="FVQ4" s="24"/>
      <c r="FVR4" s="24"/>
      <c r="FVS4" s="24"/>
      <c r="FVT4" s="24"/>
      <c r="FVU4" s="24"/>
      <c r="FVV4" s="24"/>
      <c r="FVW4" s="24"/>
      <c r="FVX4" s="24"/>
      <c r="FVY4" s="24"/>
      <c r="FVZ4" s="24"/>
      <c r="FWA4" s="24"/>
      <c r="FWB4" s="24"/>
      <c r="FWC4" s="24"/>
      <c r="FWD4" s="24"/>
      <c r="FWE4" s="24"/>
      <c r="FWF4" s="24"/>
      <c r="FWG4" s="24"/>
      <c r="FWH4" s="24"/>
      <c r="FWI4" s="24"/>
      <c r="FWJ4" s="24"/>
      <c r="FWK4" s="24"/>
      <c r="FWL4" s="24"/>
      <c r="FWM4" s="24"/>
      <c r="FWN4" s="24"/>
      <c r="FWO4" s="24"/>
      <c r="FWP4" s="24"/>
      <c r="FWQ4" s="24"/>
      <c r="FWR4" s="24"/>
      <c r="FWS4" s="24"/>
      <c r="FWT4" s="24"/>
      <c r="FWU4" s="24"/>
      <c r="FWV4" s="24"/>
      <c r="FWW4" s="24"/>
      <c r="FWX4" s="24"/>
      <c r="FWY4" s="24"/>
      <c r="FWZ4" s="24"/>
      <c r="FXA4" s="24"/>
      <c r="FXB4" s="24"/>
      <c r="FXC4" s="24"/>
      <c r="FXD4" s="24"/>
      <c r="FXE4" s="24"/>
      <c r="FXF4" s="24"/>
      <c r="FXG4" s="24"/>
      <c r="FXH4" s="24"/>
      <c r="FXI4" s="24"/>
      <c r="FXJ4" s="24"/>
      <c r="FXK4" s="24"/>
      <c r="FXL4" s="24"/>
      <c r="FXM4" s="24"/>
      <c r="FXN4" s="24"/>
      <c r="FXO4" s="24"/>
      <c r="FXP4" s="24"/>
      <c r="FXQ4" s="24"/>
      <c r="FXR4" s="24"/>
      <c r="FXS4" s="24"/>
      <c r="FXT4" s="24"/>
      <c r="FXU4" s="24"/>
      <c r="FXV4" s="24"/>
      <c r="FXW4" s="24"/>
      <c r="FXX4" s="24"/>
      <c r="FXY4" s="24"/>
      <c r="FXZ4" s="24"/>
      <c r="FYA4" s="24"/>
      <c r="FYB4" s="24"/>
      <c r="FYC4" s="24"/>
      <c r="FYD4" s="24"/>
      <c r="FYE4" s="24"/>
      <c r="FYF4" s="24"/>
      <c r="FYG4" s="24"/>
      <c r="FYH4" s="24"/>
      <c r="FYI4" s="24"/>
      <c r="FYJ4" s="24"/>
      <c r="FYK4" s="24"/>
      <c r="FYL4" s="24"/>
      <c r="FYM4" s="24"/>
      <c r="FYN4" s="24"/>
      <c r="FYO4" s="24"/>
      <c r="FYP4" s="24"/>
      <c r="FYQ4" s="24"/>
      <c r="FYR4" s="24"/>
      <c r="FYS4" s="24"/>
      <c r="FYT4" s="24"/>
      <c r="FYU4" s="24"/>
      <c r="FYV4" s="24"/>
      <c r="FYW4" s="24"/>
      <c r="FYX4" s="24"/>
      <c r="FYY4" s="24"/>
      <c r="FYZ4" s="24"/>
      <c r="FZA4" s="24"/>
      <c r="FZB4" s="24"/>
      <c r="FZC4" s="24"/>
      <c r="FZD4" s="24"/>
      <c r="FZE4" s="24"/>
      <c r="FZF4" s="24"/>
      <c r="FZG4" s="24"/>
      <c r="FZH4" s="24"/>
      <c r="FZI4" s="24"/>
      <c r="FZJ4" s="24"/>
      <c r="FZK4" s="24"/>
      <c r="FZL4" s="24"/>
      <c r="FZM4" s="24"/>
      <c r="FZN4" s="24"/>
      <c r="FZO4" s="24"/>
      <c r="FZP4" s="24"/>
      <c r="FZQ4" s="24"/>
      <c r="FZR4" s="24"/>
      <c r="FZS4" s="24"/>
      <c r="FZT4" s="24"/>
      <c r="FZU4" s="24"/>
      <c r="FZV4" s="24"/>
      <c r="FZW4" s="24"/>
      <c r="FZX4" s="24"/>
      <c r="FZY4" s="24"/>
      <c r="FZZ4" s="24"/>
      <c r="GAA4" s="24"/>
      <c r="GAB4" s="24"/>
      <c r="GAC4" s="24"/>
      <c r="GAD4" s="24"/>
      <c r="GAE4" s="24"/>
      <c r="GAF4" s="24"/>
      <c r="GAG4" s="24"/>
      <c r="GAH4" s="24"/>
      <c r="GAI4" s="24"/>
      <c r="GAJ4" s="24"/>
      <c r="GAK4" s="24"/>
      <c r="GAL4" s="24"/>
      <c r="GAM4" s="24"/>
      <c r="GAN4" s="24"/>
      <c r="GAO4" s="24"/>
      <c r="GAP4" s="24"/>
      <c r="GAQ4" s="24"/>
      <c r="GAR4" s="24"/>
      <c r="GAS4" s="24"/>
      <c r="GAT4" s="24"/>
      <c r="GAU4" s="24"/>
      <c r="GAV4" s="24"/>
      <c r="GAW4" s="24"/>
      <c r="GAX4" s="24"/>
      <c r="GAY4" s="24"/>
      <c r="GAZ4" s="24"/>
      <c r="GBA4" s="24"/>
      <c r="GBB4" s="24"/>
      <c r="GBC4" s="24"/>
      <c r="GBD4" s="24"/>
      <c r="GBE4" s="24"/>
      <c r="GBF4" s="24"/>
      <c r="GBG4" s="24"/>
      <c r="GBH4" s="24"/>
      <c r="GBI4" s="24"/>
      <c r="GBJ4" s="24"/>
      <c r="GBK4" s="24"/>
      <c r="GBL4" s="24"/>
      <c r="GBM4" s="24"/>
      <c r="GBN4" s="24"/>
      <c r="GBO4" s="24"/>
      <c r="GBP4" s="24"/>
      <c r="GBQ4" s="24"/>
      <c r="GBR4" s="24"/>
      <c r="GBS4" s="24"/>
      <c r="GBT4" s="24"/>
      <c r="GBU4" s="24"/>
      <c r="GBV4" s="24"/>
      <c r="GBW4" s="24"/>
      <c r="GBX4" s="24"/>
      <c r="GBY4" s="24"/>
      <c r="GBZ4" s="24"/>
      <c r="GCA4" s="24"/>
      <c r="GCB4" s="24"/>
      <c r="GCC4" s="24"/>
      <c r="GCD4" s="24"/>
      <c r="GCE4" s="24"/>
      <c r="GCF4" s="24"/>
      <c r="GCG4" s="24"/>
      <c r="GCH4" s="24"/>
      <c r="GCI4" s="24"/>
      <c r="GCJ4" s="24"/>
      <c r="GCK4" s="24"/>
      <c r="GCL4" s="24"/>
      <c r="GCM4" s="24"/>
      <c r="GCN4" s="24"/>
      <c r="GCO4" s="24"/>
      <c r="GCP4" s="24"/>
      <c r="GCQ4" s="24"/>
      <c r="GCR4" s="24"/>
      <c r="GCS4" s="24"/>
      <c r="GCT4" s="24"/>
      <c r="GCU4" s="24"/>
      <c r="GCV4" s="24"/>
      <c r="GCW4" s="24"/>
      <c r="GCX4" s="24"/>
      <c r="GCY4" s="24"/>
      <c r="GCZ4" s="24"/>
      <c r="GDA4" s="24"/>
      <c r="GDB4" s="24"/>
      <c r="GDC4" s="24"/>
      <c r="GDD4" s="24"/>
      <c r="GDE4" s="24"/>
      <c r="GDF4" s="24"/>
      <c r="GDG4" s="24"/>
      <c r="GDH4" s="24"/>
      <c r="GDI4" s="24"/>
      <c r="GDJ4" s="24"/>
      <c r="GDK4" s="24"/>
      <c r="GDL4" s="24"/>
      <c r="GDM4" s="24"/>
      <c r="GDN4" s="24"/>
      <c r="GDO4" s="24"/>
      <c r="GDP4" s="24"/>
      <c r="GDQ4" s="24"/>
      <c r="GDR4" s="24"/>
      <c r="GDS4" s="24"/>
      <c r="GDT4" s="24"/>
      <c r="GDU4" s="24"/>
      <c r="GDV4" s="24"/>
      <c r="GDW4" s="24"/>
      <c r="GDX4" s="24"/>
      <c r="GDY4" s="24"/>
      <c r="GDZ4" s="24"/>
      <c r="GEA4" s="24"/>
      <c r="GEB4" s="24"/>
      <c r="GEC4" s="24"/>
      <c r="GED4" s="24"/>
      <c r="GEE4" s="24"/>
      <c r="GEF4" s="24"/>
      <c r="GEG4" s="24"/>
      <c r="GEH4" s="24"/>
      <c r="GEI4" s="24"/>
      <c r="GEJ4" s="24"/>
      <c r="GEK4" s="24"/>
      <c r="GEL4" s="24"/>
      <c r="GEM4" s="24"/>
      <c r="GEN4" s="24"/>
      <c r="GEO4" s="24"/>
      <c r="GEP4" s="24"/>
      <c r="GEQ4" s="24"/>
      <c r="GER4" s="24"/>
      <c r="GES4" s="24"/>
      <c r="GET4" s="24"/>
      <c r="GEU4" s="24"/>
      <c r="GEV4" s="24"/>
      <c r="GEW4" s="24"/>
      <c r="GEX4" s="24"/>
      <c r="GEY4" s="24"/>
      <c r="GEZ4" s="24"/>
      <c r="GFA4" s="24"/>
      <c r="GFB4" s="24"/>
      <c r="GFC4" s="24"/>
      <c r="GFD4" s="24"/>
      <c r="GFE4" s="24"/>
      <c r="GFF4" s="24"/>
      <c r="GFG4" s="24"/>
      <c r="GFH4" s="24"/>
      <c r="GFI4" s="24"/>
      <c r="GFJ4" s="24"/>
      <c r="GFK4" s="24"/>
      <c r="GFL4" s="24"/>
      <c r="GFM4" s="24"/>
      <c r="GFN4" s="24"/>
      <c r="GFO4" s="24"/>
      <c r="GFP4" s="24"/>
      <c r="GFQ4" s="24"/>
      <c r="GFR4" s="24"/>
      <c r="GFS4" s="24"/>
      <c r="GFT4" s="24"/>
      <c r="GFU4" s="24"/>
      <c r="GFV4" s="24"/>
      <c r="GFW4" s="24"/>
      <c r="GFX4" s="24"/>
      <c r="GFY4" s="24"/>
      <c r="GFZ4" s="24"/>
      <c r="GGA4" s="24"/>
      <c r="GGB4" s="24"/>
      <c r="GGC4" s="24"/>
      <c r="GGD4" s="24"/>
      <c r="GGE4" s="24"/>
      <c r="GGF4" s="24"/>
      <c r="GGG4" s="24"/>
      <c r="GGH4" s="24"/>
      <c r="GGI4" s="24"/>
      <c r="GGJ4" s="24"/>
      <c r="GGK4" s="24"/>
      <c r="GGL4" s="24"/>
      <c r="GGM4" s="24"/>
      <c r="GGN4" s="24"/>
      <c r="GGO4" s="24"/>
      <c r="GGP4" s="24"/>
      <c r="GGQ4" s="24"/>
      <c r="GGR4" s="24"/>
      <c r="GGS4" s="24"/>
      <c r="GGT4" s="24"/>
      <c r="GGU4" s="24"/>
      <c r="GGV4" s="24"/>
      <c r="GGW4" s="24"/>
      <c r="GGX4" s="24"/>
      <c r="GGY4" s="24"/>
      <c r="GGZ4" s="24"/>
      <c r="GHA4" s="24"/>
      <c r="GHB4" s="24"/>
      <c r="GHC4" s="24"/>
      <c r="GHD4" s="24"/>
      <c r="GHE4" s="24"/>
      <c r="GHF4" s="24"/>
      <c r="GHG4" s="24"/>
      <c r="GHH4" s="24"/>
      <c r="GHI4" s="24"/>
      <c r="GHJ4" s="24"/>
      <c r="GHK4" s="24"/>
      <c r="GHL4" s="24"/>
      <c r="GHM4" s="24"/>
      <c r="GHN4" s="24"/>
      <c r="GHO4" s="24"/>
      <c r="GHP4" s="24"/>
      <c r="GHQ4" s="24"/>
      <c r="GHR4" s="24"/>
      <c r="GHS4" s="24"/>
      <c r="GHT4" s="24"/>
      <c r="GHU4" s="24"/>
      <c r="GHV4" s="24"/>
      <c r="GHW4" s="24"/>
      <c r="GHX4" s="24"/>
      <c r="GHY4" s="24"/>
      <c r="GHZ4" s="24"/>
      <c r="GIA4" s="24"/>
      <c r="GIB4" s="24"/>
      <c r="GIC4" s="24"/>
      <c r="GID4" s="24"/>
      <c r="GIE4" s="24"/>
      <c r="GIF4" s="24"/>
      <c r="GIG4" s="24"/>
      <c r="GIH4" s="24"/>
      <c r="GII4" s="24"/>
      <c r="GIJ4" s="24"/>
      <c r="GIK4" s="24"/>
      <c r="GIL4" s="24"/>
      <c r="GIM4" s="24"/>
      <c r="GIN4" s="24"/>
      <c r="GIO4" s="24"/>
      <c r="GIP4" s="24"/>
      <c r="GIQ4" s="24"/>
      <c r="GIR4" s="24"/>
      <c r="GIS4" s="24"/>
      <c r="GIT4" s="24"/>
      <c r="GIU4" s="24"/>
      <c r="GIV4" s="24"/>
      <c r="GIW4" s="24"/>
      <c r="GIX4" s="24"/>
      <c r="GIY4" s="24"/>
      <c r="GIZ4" s="24"/>
      <c r="GJA4" s="24"/>
      <c r="GJB4" s="24"/>
      <c r="GJC4" s="24"/>
      <c r="GJD4" s="24"/>
      <c r="GJE4" s="24"/>
      <c r="GJF4" s="24"/>
      <c r="GJG4" s="24"/>
      <c r="GJH4" s="24"/>
      <c r="GJI4" s="24"/>
      <c r="GJJ4" s="24"/>
      <c r="GJK4" s="24"/>
      <c r="GJL4" s="24"/>
      <c r="GJM4" s="24"/>
      <c r="GJN4" s="24"/>
      <c r="GJO4" s="24"/>
      <c r="GJP4" s="24"/>
      <c r="GJQ4" s="24"/>
      <c r="GJR4" s="24"/>
      <c r="GJS4" s="24"/>
      <c r="GJT4" s="24"/>
      <c r="GJU4" s="24"/>
      <c r="GJV4" s="24"/>
      <c r="GJW4" s="24"/>
      <c r="GJX4" s="24"/>
      <c r="GJY4" s="24"/>
      <c r="GJZ4" s="24"/>
      <c r="GKA4" s="24"/>
      <c r="GKB4" s="24"/>
      <c r="GKC4" s="24"/>
      <c r="GKD4" s="24"/>
      <c r="GKE4" s="24"/>
      <c r="GKF4" s="24"/>
      <c r="GKG4" s="24"/>
      <c r="GKH4" s="24"/>
      <c r="GKI4" s="24"/>
      <c r="GKJ4" s="24"/>
      <c r="GKK4" s="24"/>
      <c r="GKL4" s="24"/>
      <c r="GKM4" s="24"/>
      <c r="GKN4" s="24"/>
      <c r="GKO4" s="24"/>
      <c r="GKP4" s="24"/>
      <c r="GKQ4" s="24"/>
      <c r="GKR4" s="24"/>
      <c r="GKS4" s="24"/>
      <c r="GKT4" s="24"/>
      <c r="GKU4" s="24"/>
      <c r="GKV4" s="24"/>
      <c r="GKW4" s="24"/>
      <c r="GKX4" s="24"/>
      <c r="GKY4" s="24"/>
      <c r="GKZ4" s="24"/>
      <c r="GLA4" s="24"/>
      <c r="GLB4" s="24"/>
      <c r="GLC4" s="24"/>
      <c r="GLD4" s="24"/>
      <c r="GLE4" s="24"/>
      <c r="GLF4" s="24"/>
      <c r="GLG4" s="24"/>
      <c r="GLH4" s="24"/>
      <c r="GLI4" s="24"/>
      <c r="GLJ4" s="24"/>
      <c r="GLK4" s="24"/>
      <c r="GLL4" s="24"/>
      <c r="GLM4" s="24"/>
      <c r="GLN4" s="24"/>
      <c r="GLO4" s="24"/>
      <c r="GLP4" s="24"/>
      <c r="GLQ4" s="24"/>
      <c r="GLR4" s="24"/>
      <c r="GLS4" s="24"/>
      <c r="GLT4" s="24"/>
      <c r="GLU4" s="24"/>
      <c r="GLV4" s="24"/>
      <c r="GLW4" s="24"/>
      <c r="GLX4" s="24"/>
      <c r="GLY4" s="24"/>
      <c r="GLZ4" s="24"/>
      <c r="GMA4" s="24"/>
      <c r="GMB4" s="24"/>
      <c r="GMC4" s="24"/>
      <c r="GMD4" s="24"/>
      <c r="GME4" s="24"/>
      <c r="GMF4" s="24"/>
      <c r="GMG4" s="24"/>
      <c r="GMH4" s="24"/>
      <c r="GMI4" s="24"/>
      <c r="GMJ4" s="24"/>
      <c r="GMK4" s="24"/>
      <c r="GML4" s="24"/>
      <c r="GMM4" s="24"/>
      <c r="GMN4" s="24"/>
      <c r="GMO4" s="24"/>
      <c r="GMP4" s="24"/>
      <c r="GMQ4" s="24"/>
      <c r="GMR4" s="24"/>
      <c r="GMS4" s="24"/>
      <c r="GMT4" s="24"/>
      <c r="GMU4" s="24"/>
      <c r="GMV4" s="24"/>
      <c r="GMW4" s="24"/>
      <c r="GMX4" s="24"/>
      <c r="GMY4" s="24"/>
      <c r="GMZ4" s="24"/>
      <c r="GNA4" s="24"/>
      <c r="GNB4" s="24"/>
      <c r="GNC4" s="24"/>
      <c r="GND4" s="24"/>
      <c r="GNE4" s="24"/>
      <c r="GNF4" s="24"/>
      <c r="GNG4" s="24"/>
      <c r="GNH4" s="24"/>
      <c r="GNI4" s="24"/>
      <c r="GNJ4" s="24"/>
      <c r="GNK4" s="24"/>
      <c r="GNL4" s="24"/>
      <c r="GNM4" s="24"/>
      <c r="GNN4" s="24"/>
      <c r="GNO4" s="24"/>
      <c r="GNP4" s="24"/>
      <c r="GNQ4" s="24"/>
      <c r="GNR4" s="24"/>
      <c r="GNS4" s="24"/>
      <c r="GNT4" s="24"/>
      <c r="GNU4" s="24"/>
      <c r="GNV4" s="24"/>
      <c r="GNW4" s="24"/>
      <c r="GNX4" s="24"/>
      <c r="GNY4" s="24"/>
      <c r="GNZ4" s="24"/>
      <c r="GOA4" s="24"/>
      <c r="GOB4" s="24"/>
      <c r="GOC4" s="24"/>
      <c r="GOD4" s="24"/>
      <c r="GOE4" s="24"/>
      <c r="GOF4" s="24"/>
      <c r="GOG4" s="24"/>
      <c r="GOH4" s="24"/>
      <c r="GOI4" s="24"/>
      <c r="GOJ4" s="24"/>
      <c r="GOK4" s="24"/>
      <c r="GOL4" s="24"/>
      <c r="GOM4" s="24"/>
      <c r="GON4" s="24"/>
      <c r="GOO4" s="24"/>
      <c r="GOP4" s="24"/>
      <c r="GOQ4" s="24"/>
      <c r="GOR4" s="24"/>
      <c r="GOS4" s="24"/>
      <c r="GOT4" s="24"/>
      <c r="GOU4" s="24"/>
      <c r="GOV4" s="24"/>
      <c r="GOW4" s="24"/>
      <c r="GOX4" s="24"/>
      <c r="GOY4" s="24"/>
      <c r="GOZ4" s="24"/>
      <c r="GPA4" s="24"/>
      <c r="GPB4" s="24"/>
      <c r="GPC4" s="24"/>
      <c r="GPD4" s="24"/>
      <c r="GPE4" s="24"/>
      <c r="GPF4" s="24"/>
      <c r="GPG4" s="24"/>
      <c r="GPH4" s="24"/>
      <c r="GPI4" s="24"/>
      <c r="GPJ4" s="24"/>
      <c r="GPK4" s="24"/>
      <c r="GPL4" s="24"/>
      <c r="GPM4" s="24"/>
      <c r="GPN4" s="24"/>
      <c r="GPO4" s="24"/>
      <c r="GPP4" s="24"/>
      <c r="GPQ4" s="24"/>
      <c r="GPR4" s="24"/>
      <c r="GPS4" s="24"/>
      <c r="GPT4" s="24"/>
      <c r="GPU4" s="24"/>
      <c r="GPV4" s="24"/>
      <c r="GPW4" s="24"/>
      <c r="GPX4" s="24"/>
      <c r="GPY4" s="24"/>
      <c r="GPZ4" s="24"/>
      <c r="GQA4" s="24"/>
      <c r="GQB4" s="24"/>
      <c r="GQC4" s="24"/>
      <c r="GQD4" s="24"/>
      <c r="GQE4" s="24"/>
      <c r="GQF4" s="24"/>
      <c r="GQG4" s="24"/>
      <c r="GQH4" s="24"/>
      <c r="GQI4" s="24"/>
      <c r="GQJ4" s="24"/>
      <c r="GQK4" s="24"/>
      <c r="GQL4" s="24"/>
      <c r="GQM4" s="24"/>
      <c r="GQN4" s="24"/>
      <c r="GQO4" s="24"/>
      <c r="GQP4" s="24"/>
      <c r="GQQ4" s="24"/>
      <c r="GQR4" s="24"/>
      <c r="GQS4" s="24"/>
      <c r="GQT4" s="24"/>
      <c r="GQU4" s="24"/>
      <c r="GQV4" s="24"/>
      <c r="GQW4" s="24"/>
      <c r="GQX4" s="24"/>
      <c r="GQY4" s="24"/>
      <c r="GQZ4" s="24"/>
      <c r="GRA4" s="24"/>
      <c r="GRB4" s="24"/>
      <c r="GRC4" s="24"/>
      <c r="GRD4" s="24"/>
      <c r="GRE4" s="24"/>
      <c r="GRF4" s="24"/>
      <c r="GRG4" s="24"/>
      <c r="GRH4" s="24"/>
      <c r="GRI4" s="24"/>
      <c r="GRJ4" s="24"/>
      <c r="GRK4" s="24"/>
      <c r="GRL4" s="24"/>
      <c r="GRM4" s="24"/>
      <c r="GRN4" s="24"/>
      <c r="GRO4" s="24"/>
      <c r="GRP4" s="24"/>
      <c r="GRQ4" s="24"/>
      <c r="GRR4" s="24"/>
      <c r="GRS4" s="24"/>
      <c r="GRT4" s="24"/>
      <c r="GRU4" s="24"/>
      <c r="GRV4" s="24"/>
      <c r="GRW4" s="24"/>
      <c r="GRX4" s="24"/>
      <c r="GRY4" s="24"/>
      <c r="GRZ4" s="24"/>
      <c r="GSA4" s="24"/>
      <c r="GSB4" s="24"/>
      <c r="GSC4" s="24"/>
      <c r="GSD4" s="24"/>
      <c r="GSE4" s="24"/>
      <c r="GSF4" s="24"/>
      <c r="GSG4" s="24"/>
      <c r="GSH4" s="24"/>
      <c r="GSI4" s="24"/>
      <c r="GSJ4" s="24"/>
      <c r="GSK4" s="24"/>
      <c r="GSL4" s="24"/>
      <c r="GSM4" s="24"/>
      <c r="GSN4" s="24"/>
      <c r="GSO4" s="24"/>
      <c r="GSP4" s="24"/>
      <c r="GSQ4" s="24"/>
      <c r="GSR4" s="24"/>
      <c r="GSS4" s="24"/>
      <c r="GST4" s="24"/>
      <c r="GSU4" s="24"/>
      <c r="GSV4" s="24"/>
      <c r="GSW4" s="24"/>
      <c r="GSX4" s="24"/>
      <c r="GSY4" s="24"/>
      <c r="GSZ4" s="24"/>
      <c r="GTA4" s="24"/>
      <c r="GTB4" s="24"/>
      <c r="GTC4" s="24"/>
      <c r="GTD4" s="24"/>
      <c r="GTE4" s="24"/>
      <c r="GTF4" s="24"/>
      <c r="GTG4" s="24"/>
      <c r="GTH4" s="24"/>
      <c r="GTI4" s="24"/>
      <c r="GTJ4" s="24"/>
      <c r="GTK4" s="24"/>
      <c r="GTL4" s="24"/>
      <c r="GTM4" s="24"/>
      <c r="GTN4" s="24"/>
      <c r="GTO4" s="24"/>
      <c r="GTP4" s="24"/>
      <c r="GTQ4" s="24"/>
      <c r="GTR4" s="24"/>
      <c r="GTS4" s="24"/>
      <c r="GTT4" s="24"/>
      <c r="GTU4" s="24"/>
      <c r="GTV4" s="24"/>
      <c r="GTW4" s="24"/>
      <c r="GTX4" s="24"/>
      <c r="GTY4" s="24"/>
      <c r="GTZ4" s="24"/>
      <c r="GUA4" s="24"/>
      <c r="GUB4" s="24"/>
      <c r="GUC4" s="24"/>
      <c r="GUD4" s="24"/>
      <c r="GUE4" s="24"/>
      <c r="GUF4" s="24"/>
      <c r="GUG4" s="24"/>
      <c r="GUH4" s="24"/>
      <c r="GUI4" s="24"/>
      <c r="GUJ4" s="24"/>
      <c r="GUK4" s="24"/>
      <c r="GUL4" s="24"/>
      <c r="GUM4" s="24"/>
      <c r="GUN4" s="24"/>
      <c r="GUO4" s="24"/>
      <c r="GUP4" s="24"/>
      <c r="GUQ4" s="24"/>
      <c r="GUR4" s="24"/>
      <c r="GUS4" s="24"/>
      <c r="GUT4" s="24"/>
      <c r="GUU4" s="24"/>
      <c r="GUV4" s="24"/>
      <c r="GUW4" s="24"/>
      <c r="GUX4" s="24"/>
      <c r="GUY4" s="24"/>
      <c r="GUZ4" s="24"/>
      <c r="GVA4" s="24"/>
      <c r="GVB4" s="24"/>
      <c r="GVC4" s="24"/>
      <c r="GVD4" s="24"/>
      <c r="GVE4" s="24"/>
      <c r="GVF4" s="24"/>
      <c r="GVG4" s="24"/>
      <c r="GVH4" s="24"/>
      <c r="GVI4" s="24"/>
      <c r="GVJ4" s="24"/>
      <c r="GVK4" s="24"/>
      <c r="GVL4" s="24"/>
      <c r="GVM4" s="24"/>
      <c r="GVN4" s="24"/>
      <c r="GVO4" s="24"/>
      <c r="GVP4" s="24"/>
      <c r="GVQ4" s="24"/>
      <c r="GVR4" s="24"/>
      <c r="GVS4" s="24"/>
      <c r="GVT4" s="24"/>
      <c r="GVU4" s="24"/>
      <c r="GVV4" s="24"/>
      <c r="GVW4" s="24"/>
      <c r="GVX4" s="24"/>
      <c r="GVY4" s="24"/>
      <c r="GVZ4" s="24"/>
      <c r="GWA4" s="24"/>
      <c r="GWB4" s="24"/>
      <c r="GWC4" s="24"/>
      <c r="GWD4" s="24"/>
      <c r="GWE4" s="24"/>
      <c r="GWF4" s="24"/>
      <c r="GWG4" s="24"/>
      <c r="GWH4" s="24"/>
      <c r="GWI4" s="24"/>
      <c r="GWJ4" s="24"/>
      <c r="GWK4" s="24"/>
      <c r="GWL4" s="24"/>
      <c r="GWM4" s="24"/>
      <c r="GWN4" s="24"/>
      <c r="GWO4" s="24"/>
      <c r="GWP4" s="24"/>
      <c r="GWQ4" s="24"/>
      <c r="GWR4" s="24"/>
      <c r="GWS4" s="24"/>
      <c r="GWT4" s="24"/>
      <c r="GWU4" s="24"/>
      <c r="GWV4" s="24"/>
      <c r="GWW4" s="24"/>
      <c r="GWX4" s="24"/>
      <c r="GWY4" s="24"/>
      <c r="GWZ4" s="24"/>
      <c r="GXA4" s="24"/>
      <c r="GXB4" s="24"/>
      <c r="GXC4" s="24"/>
      <c r="GXD4" s="24"/>
      <c r="GXE4" s="24"/>
      <c r="GXF4" s="24"/>
      <c r="GXG4" s="24"/>
      <c r="GXH4" s="24"/>
      <c r="GXI4" s="24"/>
      <c r="GXJ4" s="24"/>
      <c r="GXK4" s="24"/>
      <c r="GXL4" s="24"/>
      <c r="GXM4" s="24"/>
      <c r="GXN4" s="24"/>
      <c r="GXO4" s="24"/>
      <c r="GXP4" s="24"/>
      <c r="GXQ4" s="24"/>
      <c r="GXR4" s="24"/>
      <c r="GXS4" s="24"/>
      <c r="GXT4" s="24"/>
      <c r="GXU4" s="24"/>
      <c r="GXV4" s="24"/>
      <c r="GXW4" s="24"/>
      <c r="GXX4" s="24"/>
      <c r="GXY4" s="24"/>
      <c r="GXZ4" s="24"/>
      <c r="GYA4" s="24"/>
      <c r="GYB4" s="24"/>
      <c r="GYC4" s="24"/>
      <c r="GYD4" s="24"/>
      <c r="GYE4" s="24"/>
      <c r="GYF4" s="24"/>
      <c r="GYG4" s="24"/>
      <c r="GYH4" s="24"/>
      <c r="GYI4" s="24"/>
      <c r="GYJ4" s="24"/>
      <c r="GYK4" s="24"/>
      <c r="GYL4" s="24"/>
      <c r="GYM4" s="24"/>
      <c r="GYN4" s="24"/>
      <c r="GYO4" s="24"/>
      <c r="GYP4" s="24"/>
      <c r="GYQ4" s="24"/>
      <c r="GYR4" s="24"/>
      <c r="GYS4" s="24"/>
      <c r="GYT4" s="24"/>
      <c r="GYU4" s="24"/>
      <c r="GYV4" s="24"/>
      <c r="GYW4" s="24"/>
      <c r="GYX4" s="24"/>
      <c r="GYY4" s="24"/>
      <c r="GYZ4" s="24"/>
      <c r="GZA4" s="24"/>
      <c r="GZB4" s="24"/>
      <c r="GZC4" s="24"/>
      <c r="GZD4" s="24"/>
      <c r="GZE4" s="24"/>
      <c r="GZF4" s="24"/>
      <c r="GZG4" s="24"/>
      <c r="GZH4" s="24"/>
      <c r="GZI4" s="24"/>
      <c r="GZJ4" s="24"/>
      <c r="GZK4" s="24"/>
      <c r="GZL4" s="24"/>
      <c r="GZM4" s="24"/>
      <c r="GZN4" s="24"/>
      <c r="GZO4" s="24"/>
      <c r="GZP4" s="24"/>
      <c r="GZQ4" s="24"/>
      <c r="GZR4" s="24"/>
      <c r="GZS4" s="24"/>
      <c r="GZT4" s="24"/>
      <c r="GZU4" s="24"/>
      <c r="GZV4" s="24"/>
      <c r="GZW4" s="24"/>
      <c r="GZX4" s="24"/>
      <c r="GZY4" s="24"/>
      <c r="GZZ4" s="24"/>
      <c r="HAA4" s="24"/>
      <c r="HAB4" s="24"/>
      <c r="HAC4" s="24"/>
      <c r="HAD4" s="24"/>
      <c r="HAE4" s="24"/>
      <c r="HAF4" s="24"/>
      <c r="HAG4" s="24"/>
      <c r="HAH4" s="24"/>
      <c r="HAI4" s="24"/>
      <c r="HAJ4" s="24"/>
      <c r="HAK4" s="24"/>
      <c r="HAL4" s="24"/>
      <c r="HAM4" s="24"/>
      <c r="HAN4" s="24"/>
      <c r="HAO4" s="24"/>
      <c r="HAP4" s="24"/>
      <c r="HAQ4" s="24"/>
      <c r="HAR4" s="24"/>
      <c r="HAS4" s="24"/>
      <c r="HAT4" s="24"/>
      <c r="HAU4" s="24"/>
      <c r="HAV4" s="24"/>
      <c r="HAW4" s="24"/>
      <c r="HAX4" s="24"/>
      <c r="HAY4" s="24"/>
      <c r="HAZ4" s="24"/>
      <c r="HBA4" s="24"/>
      <c r="HBB4" s="24"/>
      <c r="HBC4" s="24"/>
      <c r="HBD4" s="24"/>
      <c r="HBE4" s="24"/>
      <c r="HBF4" s="24"/>
      <c r="HBG4" s="24"/>
      <c r="HBH4" s="24"/>
      <c r="HBI4" s="24"/>
      <c r="HBJ4" s="24"/>
      <c r="HBK4" s="24"/>
      <c r="HBL4" s="24"/>
      <c r="HBM4" s="24"/>
      <c r="HBN4" s="24"/>
      <c r="HBO4" s="24"/>
      <c r="HBP4" s="24"/>
      <c r="HBQ4" s="24"/>
      <c r="HBR4" s="24"/>
      <c r="HBS4" s="24"/>
      <c r="HBT4" s="24"/>
      <c r="HBU4" s="24"/>
      <c r="HBV4" s="24"/>
      <c r="HBW4" s="24"/>
      <c r="HBX4" s="24"/>
      <c r="HBY4" s="24"/>
      <c r="HBZ4" s="24"/>
      <c r="HCA4" s="24"/>
      <c r="HCB4" s="24"/>
      <c r="HCC4" s="24"/>
      <c r="HCD4" s="24"/>
      <c r="HCE4" s="24"/>
      <c r="HCF4" s="24"/>
      <c r="HCG4" s="24"/>
      <c r="HCH4" s="24"/>
      <c r="HCI4" s="24"/>
      <c r="HCJ4" s="24"/>
      <c r="HCK4" s="24"/>
      <c r="HCL4" s="24"/>
      <c r="HCM4" s="24"/>
      <c r="HCN4" s="24"/>
      <c r="HCO4" s="24"/>
      <c r="HCP4" s="24"/>
      <c r="HCQ4" s="24"/>
      <c r="HCR4" s="24"/>
      <c r="HCS4" s="24"/>
      <c r="HCT4" s="24"/>
      <c r="HCU4" s="24"/>
      <c r="HCV4" s="24"/>
      <c r="HCW4" s="24"/>
      <c r="HCX4" s="24"/>
      <c r="HCY4" s="24"/>
      <c r="HCZ4" s="24"/>
      <c r="HDA4" s="24"/>
      <c r="HDB4" s="24"/>
      <c r="HDC4" s="24"/>
      <c r="HDD4" s="24"/>
      <c r="HDE4" s="24"/>
      <c r="HDF4" s="24"/>
      <c r="HDG4" s="24"/>
      <c r="HDH4" s="24"/>
      <c r="HDI4" s="24"/>
      <c r="HDJ4" s="24"/>
      <c r="HDK4" s="24"/>
      <c r="HDL4" s="24"/>
      <c r="HDM4" s="24"/>
      <c r="HDN4" s="24"/>
      <c r="HDO4" s="24"/>
      <c r="HDP4" s="24"/>
      <c r="HDQ4" s="24"/>
      <c r="HDR4" s="24"/>
      <c r="HDS4" s="24"/>
      <c r="HDT4" s="24"/>
      <c r="HDU4" s="24"/>
      <c r="HDV4" s="24"/>
      <c r="HDW4" s="24"/>
      <c r="HDX4" s="24"/>
      <c r="HDY4" s="24"/>
      <c r="HDZ4" s="24"/>
      <c r="HEA4" s="24"/>
      <c r="HEB4" s="24"/>
      <c r="HEC4" s="24"/>
      <c r="HED4" s="24"/>
      <c r="HEE4" s="24"/>
      <c r="HEF4" s="24"/>
      <c r="HEG4" s="24"/>
      <c r="HEH4" s="24"/>
      <c r="HEI4" s="24"/>
      <c r="HEJ4" s="24"/>
      <c r="HEK4" s="24"/>
      <c r="HEL4" s="24"/>
      <c r="HEM4" s="24"/>
      <c r="HEN4" s="24"/>
      <c r="HEO4" s="24"/>
      <c r="HEP4" s="24"/>
      <c r="HEQ4" s="24"/>
      <c r="HER4" s="24"/>
      <c r="HES4" s="24"/>
      <c r="HET4" s="24"/>
      <c r="HEU4" s="24"/>
      <c r="HEV4" s="24"/>
      <c r="HEW4" s="24"/>
      <c r="HEX4" s="24"/>
      <c r="HEY4" s="24"/>
      <c r="HEZ4" s="24"/>
      <c r="HFA4" s="24"/>
      <c r="HFB4" s="24"/>
      <c r="HFC4" s="24"/>
      <c r="HFD4" s="24"/>
      <c r="HFE4" s="24"/>
      <c r="HFF4" s="24"/>
      <c r="HFG4" s="24"/>
      <c r="HFH4" s="24"/>
      <c r="HFI4" s="24"/>
      <c r="HFJ4" s="24"/>
      <c r="HFK4" s="24"/>
      <c r="HFL4" s="24"/>
      <c r="HFM4" s="24"/>
      <c r="HFN4" s="24"/>
      <c r="HFO4" s="24"/>
      <c r="HFP4" s="24"/>
      <c r="HFQ4" s="24"/>
      <c r="HFR4" s="24"/>
      <c r="HFS4" s="24"/>
      <c r="HFT4" s="24"/>
      <c r="HFU4" s="24"/>
      <c r="HFV4" s="24"/>
      <c r="HFW4" s="24"/>
      <c r="HFX4" s="24"/>
      <c r="HFY4" s="24"/>
      <c r="HFZ4" s="24"/>
      <c r="HGA4" s="24"/>
      <c r="HGB4" s="24"/>
      <c r="HGC4" s="24"/>
      <c r="HGD4" s="24"/>
      <c r="HGE4" s="24"/>
      <c r="HGF4" s="24"/>
      <c r="HGG4" s="24"/>
      <c r="HGH4" s="24"/>
      <c r="HGI4" s="24"/>
      <c r="HGJ4" s="24"/>
      <c r="HGK4" s="24"/>
      <c r="HGL4" s="24"/>
      <c r="HGM4" s="24"/>
      <c r="HGN4" s="24"/>
      <c r="HGO4" s="24"/>
      <c r="HGP4" s="24"/>
      <c r="HGQ4" s="24"/>
      <c r="HGR4" s="24"/>
      <c r="HGS4" s="24"/>
      <c r="HGT4" s="24"/>
      <c r="HGU4" s="24"/>
      <c r="HGV4" s="24"/>
      <c r="HGW4" s="24"/>
      <c r="HGX4" s="24"/>
      <c r="HGY4" s="24"/>
      <c r="HGZ4" s="24"/>
      <c r="HHA4" s="24"/>
      <c r="HHB4" s="24"/>
      <c r="HHC4" s="24"/>
      <c r="HHD4" s="24"/>
      <c r="HHE4" s="24"/>
      <c r="HHF4" s="24"/>
      <c r="HHG4" s="24"/>
      <c r="HHH4" s="24"/>
      <c r="HHI4" s="24"/>
      <c r="HHJ4" s="24"/>
      <c r="HHK4" s="24"/>
      <c r="HHL4" s="24"/>
      <c r="HHM4" s="24"/>
      <c r="HHN4" s="24"/>
      <c r="HHO4" s="24"/>
      <c r="HHP4" s="24"/>
      <c r="HHQ4" s="24"/>
      <c r="HHR4" s="24"/>
      <c r="HHS4" s="24"/>
      <c r="HHT4" s="24"/>
      <c r="HHU4" s="24"/>
      <c r="HHV4" s="24"/>
      <c r="HHW4" s="24"/>
      <c r="HHX4" s="24"/>
      <c r="HHY4" s="24"/>
      <c r="HHZ4" s="24"/>
      <c r="HIA4" s="24"/>
      <c r="HIB4" s="24"/>
      <c r="HIC4" s="24"/>
      <c r="HID4" s="24"/>
      <c r="HIE4" s="24"/>
      <c r="HIF4" s="24"/>
      <c r="HIG4" s="24"/>
      <c r="HIH4" s="24"/>
      <c r="HII4" s="24"/>
      <c r="HIJ4" s="24"/>
      <c r="HIK4" s="24"/>
      <c r="HIL4" s="24"/>
      <c r="HIM4" s="24"/>
      <c r="HIN4" s="24"/>
      <c r="HIO4" s="24"/>
      <c r="HIP4" s="24"/>
      <c r="HIQ4" s="24"/>
      <c r="HIR4" s="24"/>
      <c r="HIS4" s="24"/>
      <c r="HIT4" s="24"/>
      <c r="HIU4" s="24"/>
      <c r="HIV4" s="24"/>
      <c r="HIW4" s="24"/>
      <c r="HIX4" s="24"/>
      <c r="HIY4" s="24"/>
      <c r="HIZ4" s="24"/>
      <c r="HJA4" s="24"/>
      <c r="HJB4" s="24"/>
      <c r="HJC4" s="24"/>
      <c r="HJD4" s="24"/>
      <c r="HJE4" s="24"/>
      <c r="HJF4" s="24"/>
      <c r="HJG4" s="24"/>
      <c r="HJH4" s="24"/>
      <c r="HJI4" s="24"/>
      <c r="HJJ4" s="24"/>
      <c r="HJK4" s="24"/>
      <c r="HJL4" s="24"/>
      <c r="HJM4" s="24"/>
      <c r="HJN4" s="24"/>
      <c r="HJO4" s="24"/>
      <c r="HJP4" s="24"/>
      <c r="HJQ4" s="24"/>
      <c r="HJR4" s="24"/>
      <c r="HJS4" s="24"/>
      <c r="HJT4" s="24"/>
      <c r="HJU4" s="24"/>
      <c r="HJV4" s="24"/>
      <c r="HJW4" s="24"/>
      <c r="HJX4" s="24"/>
      <c r="HJY4" s="24"/>
      <c r="HJZ4" s="24"/>
      <c r="HKA4" s="24"/>
      <c r="HKB4" s="24"/>
      <c r="HKC4" s="24"/>
      <c r="HKD4" s="24"/>
      <c r="HKE4" s="24"/>
      <c r="HKF4" s="24"/>
      <c r="HKG4" s="24"/>
      <c r="HKH4" s="24"/>
      <c r="HKI4" s="24"/>
      <c r="HKJ4" s="24"/>
      <c r="HKK4" s="24"/>
      <c r="HKL4" s="24"/>
      <c r="HKM4" s="24"/>
      <c r="HKN4" s="24"/>
      <c r="HKO4" s="24"/>
      <c r="HKP4" s="24"/>
      <c r="HKQ4" s="24"/>
      <c r="HKR4" s="24"/>
      <c r="HKS4" s="24"/>
      <c r="HKT4" s="24"/>
      <c r="HKU4" s="24"/>
      <c r="HKV4" s="24"/>
      <c r="HKW4" s="24"/>
      <c r="HKX4" s="24"/>
      <c r="HKY4" s="24"/>
      <c r="HKZ4" s="24"/>
      <c r="HLA4" s="24"/>
      <c r="HLB4" s="24"/>
      <c r="HLC4" s="24"/>
      <c r="HLD4" s="24"/>
      <c r="HLE4" s="24"/>
      <c r="HLF4" s="24"/>
      <c r="HLG4" s="24"/>
      <c r="HLH4" s="24"/>
      <c r="HLI4" s="24"/>
      <c r="HLJ4" s="24"/>
      <c r="HLK4" s="24"/>
      <c r="HLL4" s="24"/>
      <c r="HLM4" s="24"/>
      <c r="HLN4" s="24"/>
      <c r="HLO4" s="24"/>
      <c r="HLP4" s="24"/>
      <c r="HLQ4" s="24"/>
      <c r="HLR4" s="24"/>
      <c r="HLS4" s="24"/>
      <c r="HLT4" s="24"/>
      <c r="HLU4" s="24"/>
      <c r="HLV4" s="24"/>
      <c r="HLW4" s="24"/>
      <c r="HLX4" s="24"/>
      <c r="HLY4" s="24"/>
      <c r="HLZ4" s="24"/>
      <c r="HMA4" s="24"/>
      <c r="HMB4" s="24"/>
      <c r="HMC4" s="24"/>
      <c r="HMD4" s="24"/>
      <c r="HME4" s="24"/>
      <c r="HMF4" s="24"/>
      <c r="HMG4" s="24"/>
      <c r="HMH4" s="24"/>
      <c r="HMI4" s="24"/>
      <c r="HMJ4" s="24"/>
      <c r="HMK4" s="24"/>
      <c r="HML4" s="24"/>
      <c r="HMM4" s="24"/>
      <c r="HMN4" s="24"/>
      <c r="HMO4" s="24"/>
      <c r="HMP4" s="24"/>
      <c r="HMQ4" s="24"/>
      <c r="HMR4" s="24"/>
      <c r="HMS4" s="24"/>
      <c r="HMT4" s="24"/>
      <c r="HMU4" s="24"/>
      <c r="HMV4" s="24"/>
      <c r="HMW4" s="24"/>
      <c r="HMX4" s="24"/>
      <c r="HMY4" s="24"/>
      <c r="HMZ4" s="24"/>
      <c r="HNA4" s="24"/>
      <c r="HNB4" s="24"/>
      <c r="HNC4" s="24"/>
      <c r="HND4" s="24"/>
      <c r="HNE4" s="24"/>
      <c r="HNF4" s="24"/>
      <c r="HNG4" s="24"/>
      <c r="HNH4" s="24"/>
      <c r="HNI4" s="24"/>
      <c r="HNJ4" s="24"/>
      <c r="HNK4" s="24"/>
      <c r="HNL4" s="24"/>
      <c r="HNM4" s="24"/>
      <c r="HNN4" s="24"/>
      <c r="HNO4" s="24"/>
      <c r="HNP4" s="24"/>
      <c r="HNQ4" s="24"/>
      <c r="HNR4" s="24"/>
      <c r="HNS4" s="24"/>
      <c r="HNT4" s="24"/>
      <c r="HNU4" s="24"/>
      <c r="HNV4" s="24"/>
      <c r="HNW4" s="24"/>
      <c r="HNX4" s="24"/>
      <c r="HNY4" s="24"/>
      <c r="HNZ4" s="24"/>
      <c r="HOA4" s="24"/>
      <c r="HOB4" s="24"/>
      <c r="HOC4" s="24"/>
      <c r="HOD4" s="24"/>
      <c r="HOE4" s="24"/>
      <c r="HOF4" s="24"/>
      <c r="HOG4" s="24"/>
      <c r="HOH4" s="24"/>
      <c r="HOI4" s="24"/>
      <c r="HOJ4" s="24"/>
      <c r="HOK4" s="24"/>
      <c r="HOL4" s="24"/>
      <c r="HOM4" s="24"/>
      <c r="HON4" s="24"/>
      <c r="HOO4" s="24"/>
      <c r="HOP4" s="24"/>
      <c r="HOQ4" s="24"/>
      <c r="HOR4" s="24"/>
      <c r="HOS4" s="24"/>
      <c r="HOT4" s="24"/>
      <c r="HOU4" s="24"/>
      <c r="HOV4" s="24"/>
      <c r="HOW4" s="24"/>
      <c r="HOX4" s="24"/>
      <c r="HOY4" s="24"/>
      <c r="HOZ4" s="24"/>
      <c r="HPA4" s="24"/>
      <c r="HPB4" s="24"/>
      <c r="HPC4" s="24"/>
      <c r="HPD4" s="24"/>
      <c r="HPE4" s="24"/>
      <c r="HPF4" s="24"/>
      <c r="HPG4" s="24"/>
      <c r="HPH4" s="24"/>
      <c r="HPI4" s="24"/>
      <c r="HPJ4" s="24"/>
      <c r="HPK4" s="24"/>
      <c r="HPL4" s="24"/>
      <c r="HPM4" s="24"/>
      <c r="HPN4" s="24"/>
      <c r="HPO4" s="24"/>
      <c r="HPP4" s="24"/>
      <c r="HPQ4" s="24"/>
      <c r="HPR4" s="24"/>
      <c r="HPS4" s="24"/>
      <c r="HPT4" s="24"/>
      <c r="HPU4" s="24"/>
      <c r="HPV4" s="24"/>
      <c r="HPW4" s="24"/>
      <c r="HPX4" s="24"/>
      <c r="HPY4" s="24"/>
      <c r="HPZ4" s="24"/>
      <c r="HQA4" s="24"/>
      <c r="HQB4" s="24"/>
      <c r="HQC4" s="24"/>
      <c r="HQD4" s="24"/>
      <c r="HQE4" s="24"/>
      <c r="HQF4" s="24"/>
      <c r="HQG4" s="24"/>
      <c r="HQH4" s="24"/>
      <c r="HQI4" s="24"/>
      <c r="HQJ4" s="24"/>
      <c r="HQK4" s="24"/>
      <c r="HQL4" s="24"/>
      <c r="HQM4" s="24"/>
      <c r="HQN4" s="24"/>
      <c r="HQO4" s="24"/>
      <c r="HQP4" s="24"/>
      <c r="HQQ4" s="24"/>
      <c r="HQR4" s="24"/>
      <c r="HQS4" s="24"/>
      <c r="HQT4" s="24"/>
      <c r="HQU4" s="24"/>
      <c r="HQV4" s="24"/>
      <c r="HQW4" s="24"/>
      <c r="HQX4" s="24"/>
      <c r="HQY4" s="24"/>
      <c r="HQZ4" s="24"/>
      <c r="HRA4" s="24"/>
      <c r="HRB4" s="24"/>
      <c r="HRC4" s="24"/>
      <c r="HRD4" s="24"/>
      <c r="HRE4" s="24"/>
      <c r="HRF4" s="24"/>
      <c r="HRG4" s="24"/>
      <c r="HRH4" s="24"/>
      <c r="HRI4" s="24"/>
      <c r="HRJ4" s="24"/>
      <c r="HRK4" s="24"/>
      <c r="HRL4" s="24"/>
      <c r="HRM4" s="24"/>
      <c r="HRN4" s="24"/>
      <c r="HRO4" s="24"/>
      <c r="HRP4" s="24"/>
      <c r="HRQ4" s="24"/>
      <c r="HRR4" s="24"/>
      <c r="HRS4" s="24"/>
      <c r="HRT4" s="24"/>
      <c r="HRU4" s="24"/>
      <c r="HRV4" s="24"/>
      <c r="HRW4" s="24"/>
      <c r="HRX4" s="24"/>
      <c r="HRY4" s="24"/>
      <c r="HRZ4" s="24"/>
      <c r="HSA4" s="24"/>
      <c r="HSB4" s="24"/>
      <c r="HSC4" s="24"/>
      <c r="HSD4" s="24"/>
      <c r="HSE4" s="24"/>
      <c r="HSF4" s="24"/>
      <c r="HSG4" s="24"/>
      <c r="HSH4" s="24"/>
      <c r="HSI4" s="24"/>
      <c r="HSJ4" s="24"/>
      <c r="HSK4" s="24"/>
      <c r="HSL4" s="24"/>
      <c r="HSM4" s="24"/>
      <c r="HSN4" s="24"/>
      <c r="HSO4" s="24"/>
      <c r="HSP4" s="24"/>
      <c r="HSQ4" s="24"/>
      <c r="HSR4" s="24"/>
      <c r="HSS4" s="24"/>
      <c r="HST4" s="24"/>
      <c r="HSU4" s="24"/>
      <c r="HSV4" s="24"/>
      <c r="HSW4" s="24"/>
      <c r="HSX4" s="24"/>
      <c r="HSY4" s="24"/>
      <c r="HSZ4" s="24"/>
      <c r="HTA4" s="24"/>
      <c r="HTB4" s="24"/>
      <c r="HTC4" s="24"/>
      <c r="HTD4" s="24"/>
      <c r="HTE4" s="24"/>
      <c r="HTF4" s="24"/>
      <c r="HTG4" s="24"/>
      <c r="HTH4" s="24"/>
      <c r="HTI4" s="24"/>
      <c r="HTJ4" s="24"/>
      <c r="HTK4" s="24"/>
      <c r="HTL4" s="24"/>
      <c r="HTM4" s="24"/>
      <c r="HTN4" s="24"/>
      <c r="HTO4" s="24"/>
      <c r="HTP4" s="24"/>
      <c r="HTQ4" s="24"/>
      <c r="HTR4" s="24"/>
      <c r="HTS4" s="24"/>
      <c r="HTT4" s="24"/>
      <c r="HTU4" s="24"/>
      <c r="HTV4" s="24"/>
      <c r="HTW4" s="24"/>
      <c r="HTX4" s="24"/>
      <c r="HTY4" s="24"/>
      <c r="HTZ4" s="24"/>
      <c r="HUA4" s="24"/>
      <c r="HUB4" s="24"/>
      <c r="HUC4" s="24"/>
      <c r="HUD4" s="24"/>
      <c r="HUE4" s="24"/>
      <c r="HUF4" s="24"/>
      <c r="HUG4" s="24"/>
      <c r="HUH4" s="24"/>
      <c r="HUI4" s="24"/>
      <c r="HUJ4" s="24"/>
      <c r="HUK4" s="24"/>
      <c r="HUL4" s="24"/>
      <c r="HUM4" s="24"/>
      <c r="HUN4" s="24"/>
      <c r="HUO4" s="24"/>
      <c r="HUP4" s="24"/>
      <c r="HUQ4" s="24"/>
      <c r="HUR4" s="24"/>
      <c r="HUS4" s="24"/>
      <c r="HUT4" s="24"/>
      <c r="HUU4" s="24"/>
      <c r="HUV4" s="24"/>
      <c r="HUW4" s="24"/>
      <c r="HUX4" s="24"/>
      <c r="HUY4" s="24"/>
      <c r="HUZ4" s="24"/>
      <c r="HVA4" s="24"/>
      <c r="HVB4" s="24"/>
      <c r="HVC4" s="24"/>
      <c r="HVD4" s="24"/>
      <c r="HVE4" s="24"/>
      <c r="HVF4" s="24"/>
      <c r="HVG4" s="24"/>
      <c r="HVH4" s="24"/>
      <c r="HVI4" s="24"/>
      <c r="HVJ4" s="24"/>
      <c r="HVK4" s="24"/>
      <c r="HVL4" s="24"/>
      <c r="HVM4" s="24"/>
      <c r="HVN4" s="24"/>
      <c r="HVO4" s="24"/>
      <c r="HVP4" s="24"/>
      <c r="HVQ4" s="24"/>
      <c r="HVR4" s="24"/>
      <c r="HVS4" s="24"/>
      <c r="HVT4" s="24"/>
      <c r="HVU4" s="24"/>
      <c r="HVV4" s="24"/>
      <c r="HVW4" s="24"/>
      <c r="HVX4" s="24"/>
      <c r="HVY4" s="24"/>
      <c r="HVZ4" s="24"/>
      <c r="HWA4" s="24"/>
      <c r="HWB4" s="24"/>
      <c r="HWC4" s="24"/>
      <c r="HWD4" s="24"/>
      <c r="HWE4" s="24"/>
      <c r="HWF4" s="24"/>
      <c r="HWG4" s="24"/>
      <c r="HWH4" s="24"/>
      <c r="HWI4" s="24"/>
      <c r="HWJ4" s="24"/>
      <c r="HWK4" s="24"/>
      <c r="HWL4" s="24"/>
      <c r="HWM4" s="24"/>
      <c r="HWN4" s="24"/>
      <c r="HWO4" s="24"/>
      <c r="HWP4" s="24"/>
      <c r="HWQ4" s="24"/>
      <c r="HWR4" s="24"/>
      <c r="HWS4" s="24"/>
      <c r="HWT4" s="24"/>
      <c r="HWU4" s="24"/>
      <c r="HWV4" s="24"/>
      <c r="HWW4" s="24"/>
      <c r="HWX4" s="24"/>
      <c r="HWY4" s="24"/>
      <c r="HWZ4" s="24"/>
      <c r="HXA4" s="24"/>
      <c r="HXB4" s="24"/>
      <c r="HXC4" s="24"/>
      <c r="HXD4" s="24"/>
      <c r="HXE4" s="24"/>
      <c r="HXF4" s="24"/>
      <c r="HXG4" s="24"/>
      <c r="HXH4" s="24"/>
      <c r="HXI4" s="24"/>
      <c r="HXJ4" s="24"/>
      <c r="HXK4" s="24"/>
      <c r="HXL4" s="24"/>
      <c r="HXM4" s="24"/>
      <c r="HXN4" s="24"/>
      <c r="HXO4" s="24"/>
      <c r="HXP4" s="24"/>
      <c r="HXQ4" s="24"/>
      <c r="HXR4" s="24"/>
      <c r="HXS4" s="24"/>
      <c r="HXT4" s="24"/>
      <c r="HXU4" s="24"/>
      <c r="HXV4" s="24"/>
      <c r="HXW4" s="24"/>
      <c r="HXX4" s="24"/>
      <c r="HXY4" s="24"/>
      <c r="HXZ4" s="24"/>
      <c r="HYA4" s="24"/>
      <c r="HYB4" s="24"/>
      <c r="HYC4" s="24"/>
      <c r="HYD4" s="24"/>
      <c r="HYE4" s="24"/>
      <c r="HYF4" s="24"/>
      <c r="HYG4" s="24"/>
      <c r="HYH4" s="24"/>
      <c r="HYI4" s="24"/>
      <c r="HYJ4" s="24"/>
      <c r="HYK4" s="24"/>
      <c r="HYL4" s="24"/>
      <c r="HYM4" s="24"/>
      <c r="HYN4" s="24"/>
      <c r="HYO4" s="24"/>
      <c r="HYP4" s="24"/>
      <c r="HYQ4" s="24"/>
      <c r="HYR4" s="24"/>
      <c r="HYS4" s="24"/>
      <c r="HYT4" s="24"/>
      <c r="HYU4" s="24"/>
      <c r="HYV4" s="24"/>
      <c r="HYW4" s="24"/>
      <c r="HYX4" s="24"/>
      <c r="HYY4" s="24"/>
      <c r="HYZ4" s="24"/>
      <c r="HZA4" s="24"/>
      <c r="HZB4" s="24"/>
      <c r="HZC4" s="24"/>
      <c r="HZD4" s="24"/>
      <c r="HZE4" s="24"/>
      <c r="HZF4" s="24"/>
      <c r="HZG4" s="24"/>
      <c r="HZH4" s="24"/>
      <c r="HZI4" s="24"/>
      <c r="HZJ4" s="24"/>
      <c r="HZK4" s="24"/>
      <c r="HZL4" s="24"/>
      <c r="HZM4" s="24"/>
      <c r="HZN4" s="24"/>
      <c r="HZO4" s="24"/>
      <c r="HZP4" s="24"/>
      <c r="HZQ4" s="24"/>
      <c r="HZR4" s="24"/>
      <c r="HZS4" s="24"/>
      <c r="HZT4" s="24"/>
      <c r="HZU4" s="24"/>
      <c r="HZV4" s="24"/>
      <c r="HZW4" s="24"/>
      <c r="HZX4" s="24"/>
      <c r="HZY4" s="24"/>
      <c r="HZZ4" s="24"/>
      <c r="IAA4" s="24"/>
      <c r="IAB4" s="24"/>
      <c r="IAC4" s="24"/>
      <c r="IAD4" s="24"/>
      <c r="IAE4" s="24"/>
      <c r="IAF4" s="24"/>
      <c r="IAG4" s="24"/>
      <c r="IAH4" s="24"/>
      <c r="IAI4" s="24"/>
      <c r="IAJ4" s="24"/>
      <c r="IAK4" s="24"/>
      <c r="IAL4" s="24"/>
      <c r="IAM4" s="24"/>
      <c r="IAN4" s="24"/>
      <c r="IAO4" s="24"/>
      <c r="IAP4" s="24"/>
      <c r="IAQ4" s="24"/>
      <c r="IAR4" s="24"/>
      <c r="IAS4" s="24"/>
      <c r="IAT4" s="24"/>
      <c r="IAU4" s="24"/>
      <c r="IAV4" s="24"/>
      <c r="IAW4" s="24"/>
      <c r="IAX4" s="24"/>
      <c r="IAY4" s="24"/>
      <c r="IAZ4" s="24"/>
      <c r="IBA4" s="24"/>
      <c r="IBB4" s="24"/>
      <c r="IBC4" s="24"/>
      <c r="IBD4" s="24"/>
      <c r="IBE4" s="24"/>
      <c r="IBF4" s="24"/>
      <c r="IBG4" s="24"/>
      <c r="IBH4" s="24"/>
      <c r="IBI4" s="24"/>
      <c r="IBJ4" s="24"/>
      <c r="IBK4" s="24"/>
      <c r="IBL4" s="24"/>
      <c r="IBM4" s="24"/>
      <c r="IBN4" s="24"/>
      <c r="IBO4" s="24"/>
      <c r="IBP4" s="24"/>
      <c r="IBQ4" s="24"/>
      <c r="IBR4" s="24"/>
      <c r="IBS4" s="24"/>
      <c r="IBT4" s="24"/>
      <c r="IBU4" s="24"/>
      <c r="IBV4" s="24"/>
      <c r="IBW4" s="24"/>
      <c r="IBX4" s="24"/>
      <c r="IBY4" s="24"/>
      <c r="IBZ4" s="24"/>
      <c r="ICA4" s="24"/>
      <c r="ICB4" s="24"/>
      <c r="ICC4" s="24"/>
      <c r="ICD4" s="24"/>
      <c r="ICE4" s="24"/>
      <c r="ICF4" s="24"/>
      <c r="ICG4" s="24"/>
      <c r="ICH4" s="24"/>
      <c r="ICI4" s="24"/>
      <c r="ICJ4" s="24"/>
      <c r="ICK4" s="24"/>
      <c r="ICL4" s="24"/>
      <c r="ICM4" s="24"/>
      <c r="ICN4" s="24"/>
      <c r="ICO4" s="24"/>
      <c r="ICP4" s="24"/>
      <c r="ICQ4" s="24"/>
      <c r="ICR4" s="24"/>
      <c r="ICS4" s="24"/>
      <c r="ICT4" s="24"/>
      <c r="ICU4" s="24"/>
      <c r="ICV4" s="24"/>
      <c r="ICW4" s="24"/>
      <c r="ICX4" s="24"/>
      <c r="ICY4" s="24"/>
      <c r="ICZ4" s="24"/>
      <c r="IDA4" s="24"/>
      <c r="IDB4" s="24"/>
      <c r="IDC4" s="24"/>
      <c r="IDD4" s="24"/>
      <c r="IDE4" s="24"/>
      <c r="IDF4" s="24"/>
      <c r="IDG4" s="24"/>
      <c r="IDH4" s="24"/>
      <c r="IDI4" s="24"/>
      <c r="IDJ4" s="24"/>
      <c r="IDK4" s="24"/>
      <c r="IDL4" s="24"/>
      <c r="IDM4" s="24"/>
      <c r="IDN4" s="24"/>
      <c r="IDO4" s="24"/>
      <c r="IDP4" s="24"/>
      <c r="IDQ4" s="24"/>
      <c r="IDR4" s="24"/>
      <c r="IDS4" s="24"/>
      <c r="IDT4" s="24"/>
      <c r="IDU4" s="24"/>
      <c r="IDV4" s="24"/>
      <c r="IDW4" s="24"/>
      <c r="IDX4" s="24"/>
      <c r="IDY4" s="24"/>
      <c r="IDZ4" s="24"/>
      <c r="IEA4" s="24"/>
      <c r="IEB4" s="24"/>
      <c r="IEC4" s="24"/>
      <c r="IED4" s="24"/>
      <c r="IEE4" s="24"/>
      <c r="IEF4" s="24"/>
      <c r="IEG4" s="24"/>
      <c r="IEH4" s="24"/>
      <c r="IEI4" s="24"/>
      <c r="IEJ4" s="24"/>
      <c r="IEK4" s="24"/>
      <c r="IEL4" s="24"/>
      <c r="IEM4" s="24"/>
      <c r="IEN4" s="24"/>
      <c r="IEO4" s="24"/>
      <c r="IEP4" s="24"/>
      <c r="IEQ4" s="24"/>
      <c r="IER4" s="24"/>
      <c r="IES4" s="24"/>
      <c r="IET4" s="24"/>
      <c r="IEU4" s="24"/>
      <c r="IEV4" s="24"/>
      <c r="IEW4" s="24"/>
      <c r="IEX4" s="24"/>
      <c r="IEY4" s="24"/>
      <c r="IEZ4" s="24"/>
      <c r="IFA4" s="24"/>
      <c r="IFB4" s="24"/>
      <c r="IFC4" s="24"/>
      <c r="IFD4" s="24"/>
      <c r="IFE4" s="24"/>
      <c r="IFF4" s="24"/>
      <c r="IFG4" s="24"/>
      <c r="IFH4" s="24"/>
      <c r="IFI4" s="24"/>
      <c r="IFJ4" s="24"/>
      <c r="IFK4" s="24"/>
      <c r="IFL4" s="24"/>
      <c r="IFM4" s="24"/>
      <c r="IFN4" s="24"/>
      <c r="IFO4" s="24"/>
      <c r="IFP4" s="24"/>
      <c r="IFQ4" s="24"/>
      <c r="IFR4" s="24"/>
      <c r="IFS4" s="24"/>
      <c r="IFT4" s="24"/>
      <c r="IFU4" s="24"/>
      <c r="IFV4" s="24"/>
      <c r="IFW4" s="24"/>
      <c r="IFX4" s="24"/>
      <c r="IFY4" s="24"/>
      <c r="IFZ4" s="24"/>
      <c r="IGA4" s="24"/>
      <c r="IGB4" s="24"/>
      <c r="IGC4" s="24"/>
      <c r="IGD4" s="24"/>
      <c r="IGE4" s="24"/>
      <c r="IGF4" s="24"/>
      <c r="IGG4" s="24"/>
      <c r="IGH4" s="24"/>
      <c r="IGI4" s="24"/>
      <c r="IGJ4" s="24"/>
      <c r="IGK4" s="24"/>
      <c r="IGL4" s="24"/>
      <c r="IGM4" s="24"/>
      <c r="IGN4" s="24"/>
      <c r="IGO4" s="24"/>
      <c r="IGP4" s="24"/>
      <c r="IGQ4" s="24"/>
      <c r="IGR4" s="24"/>
      <c r="IGS4" s="24"/>
      <c r="IGT4" s="24"/>
      <c r="IGU4" s="24"/>
      <c r="IGV4" s="24"/>
      <c r="IGW4" s="24"/>
      <c r="IGX4" s="24"/>
      <c r="IGY4" s="24"/>
      <c r="IGZ4" s="24"/>
      <c r="IHA4" s="24"/>
      <c r="IHB4" s="24"/>
      <c r="IHC4" s="24"/>
      <c r="IHD4" s="24"/>
      <c r="IHE4" s="24"/>
      <c r="IHF4" s="24"/>
      <c r="IHG4" s="24"/>
      <c r="IHH4" s="24"/>
      <c r="IHI4" s="24"/>
      <c r="IHJ4" s="24"/>
      <c r="IHK4" s="24"/>
      <c r="IHL4" s="24"/>
      <c r="IHM4" s="24"/>
      <c r="IHN4" s="24"/>
      <c r="IHO4" s="24"/>
      <c r="IHP4" s="24"/>
      <c r="IHQ4" s="24"/>
      <c r="IHR4" s="24"/>
      <c r="IHS4" s="24"/>
      <c r="IHT4" s="24"/>
      <c r="IHU4" s="24"/>
      <c r="IHV4" s="24"/>
      <c r="IHW4" s="24"/>
      <c r="IHX4" s="24"/>
      <c r="IHY4" s="24"/>
      <c r="IHZ4" s="24"/>
      <c r="IIA4" s="24"/>
      <c r="IIB4" s="24"/>
      <c r="IIC4" s="24"/>
      <c r="IID4" s="24"/>
      <c r="IIE4" s="24"/>
      <c r="IIF4" s="24"/>
      <c r="IIG4" s="24"/>
      <c r="IIH4" s="24"/>
      <c r="III4" s="24"/>
      <c r="IIJ4" s="24"/>
      <c r="IIK4" s="24"/>
      <c r="IIL4" s="24"/>
      <c r="IIM4" s="24"/>
      <c r="IIN4" s="24"/>
      <c r="IIO4" s="24"/>
      <c r="IIP4" s="24"/>
      <c r="IIQ4" s="24"/>
      <c r="IIR4" s="24"/>
      <c r="IIS4" s="24"/>
      <c r="IIT4" s="24"/>
      <c r="IIU4" s="24"/>
      <c r="IIV4" s="24"/>
      <c r="IIW4" s="24"/>
      <c r="IIX4" s="24"/>
      <c r="IIY4" s="24"/>
      <c r="IIZ4" s="24"/>
      <c r="IJA4" s="24"/>
      <c r="IJB4" s="24"/>
      <c r="IJC4" s="24"/>
      <c r="IJD4" s="24"/>
      <c r="IJE4" s="24"/>
      <c r="IJF4" s="24"/>
      <c r="IJG4" s="24"/>
      <c r="IJH4" s="24"/>
      <c r="IJI4" s="24"/>
      <c r="IJJ4" s="24"/>
      <c r="IJK4" s="24"/>
      <c r="IJL4" s="24"/>
      <c r="IJM4" s="24"/>
      <c r="IJN4" s="24"/>
      <c r="IJO4" s="24"/>
      <c r="IJP4" s="24"/>
      <c r="IJQ4" s="24"/>
      <c r="IJR4" s="24"/>
      <c r="IJS4" s="24"/>
      <c r="IJT4" s="24"/>
      <c r="IJU4" s="24"/>
      <c r="IJV4" s="24"/>
      <c r="IJW4" s="24"/>
      <c r="IJX4" s="24"/>
      <c r="IJY4" s="24"/>
      <c r="IJZ4" s="24"/>
      <c r="IKA4" s="24"/>
      <c r="IKB4" s="24"/>
      <c r="IKC4" s="24"/>
      <c r="IKD4" s="24"/>
      <c r="IKE4" s="24"/>
      <c r="IKF4" s="24"/>
      <c r="IKG4" s="24"/>
      <c r="IKH4" s="24"/>
      <c r="IKI4" s="24"/>
      <c r="IKJ4" s="24"/>
      <c r="IKK4" s="24"/>
      <c r="IKL4" s="24"/>
      <c r="IKM4" s="24"/>
      <c r="IKN4" s="24"/>
      <c r="IKO4" s="24"/>
      <c r="IKP4" s="24"/>
      <c r="IKQ4" s="24"/>
      <c r="IKR4" s="24"/>
      <c r="IKS4" s="24"/>
      <c r="IKT4" s="24"/>
      <c r="IKU4" s="24"/>
      <c r="IKV4" s="24"/>
      <c r="IKW4" s="24"/>
      <c r="IKX4" s="24"/>
      <c r="IKY4" s="24"/>
      <c r="IKZ4" s="24"/>
      <c r="ILA4" s="24"/>
      <c r="ILB4" s="24"/>
      <c r="ILC4" s="24"/>
      <c r="ILD4" s="24"/>
      <c r="ILE4" s="24"/>
      <c r="ILF4" s="24"/>
      <c r="ILG4" s="24"/>
      <c r="ILH4" s="24"/>
      <c r="ILI4" s="24"/>
      <c r="ILJ4" s="24"/>
      <c r="ILK4" s="24"/>
      <c r="ILL4" s="24"/>
      <c r="ILM4" s="24"/>
      <c r="ILN4" s="24"/>
      <c r="ILO4" s="24"/>
      <c r="ILP4" s="24"/>
      <c r="ILQ4" s="24"/>
      <c r="ILR4" s="24"/>
      <c r="ILS4" s="24"/>
      <c r="ILT4" s="24"/>
      <c r="ILU4" s="24"/>
      <c r="ILV4" s="24"/>
      <c r="ILW4" s="24"/>
      <c r="ILX4" s="24"/>
      <c r="ILY4" s="24"/>
      <c r="ILZ4" s="24"/>
      <c r="IMA4" s="24"/>
      <c r="IMB4" s="24"/>
      <c r="IMC4" s="24"/>
      <c r="IMD4" s="24"/>
      <c r="IME4" s="24"/>
      <c r="IMF4" s="24"/>
      <c r="IMG4" s="24"/>
      <c r="IMH4" s="24"/>
      <c r="IMI4" s="24"/>
      <c r="IMJ4" s="24"/>
      <c r="IMK4" s="24"/>
      <c r="IML4" s="24"/>
      <c r="IMM4" s="24"/>
      <c r="IMN4" s="24"/>
      <c r="IMO4" s="24"/>
      <c r="IMP4" s="24"/>
      <c r="IMQ4" s="24"/>
      <c r="IMR4" s="24"/>
      <c r="IMS4" s="24"/>
      <c r="IMT4" s="24"/>
      <c r="IMU4" s="24"/>
      <c r="IMV4" s="24"/>
      <c r="IMW4" s="24"/>
      <c r="IMX4" s="24"/>
      <c r="IMY4" s="24"/>
      <c r="IMZ4" s="24"/>
      <c r="INA4" s="24"/>
      <c r="INB4" s="24"/>
      <c r="INC4" s="24"/>
      <c r="IND4" s="24"/>
      <c r="INE4" s="24"/>
      <c r="INF4" s="24"/>
      <c r="ING4" s="24"/>
      <c r="INH4" s="24"/>
      <c r="INI4" s="24"/>
      <c r="INJ4" s="24"/>
      <c r="INK4" s="24"/>
      <c r="INL4" s="24"/>
      <c r="INM4" s="24"/>
      <c r="INN4" s="24"/>
      <c r="INO4" s="24"/>
      <c r="INP4" s="24"/>
      <c r="INQ4" s="24"/>
      <c r="INR4" s="24"/>
      <c r="INS4" s="24"/>
      <c r="INT4" s="24"/>
      <c r="INU4" s="24"/>
      <c r="INV4" s="24"/>
      <c r="INW4" s="24"/>
      <c r="INX4" s="24"/>
      <c r="INY4" s="24"/>
      <c r="INZ4" s="24"/>
      <c r="IOA4" s="24"/>
      <c r="IOB4" s="24"/>
      <c r="IOC4" s="24"/>
      <c r="IOD4" s="24"/>
      <c r="IOE4" s="24"/>
      <c r="IOF4" s="24"/>
      <c r="IOG4" s="24"/>
      <c r="IOH4" s="24"/>
      <c r="IOI4" s="24"/>
      <c r="IOJ4" s="24"/>
      <c r="IOK4" s="24"/>
      <c r="IOL4" s="24"/>
      <c r="IOM4" s="24"/>
      <c r="ION4" s="24"/>
      <c r="IOO4" s="24"/>
      <c r="IOP4" s="24"/>
      <c r="IOQ4" s="24"/>
      <c r="IOR4" s="24"/>
      <c r="IOS4" s="24"/>
      <c r="IOT4" s="24"/>
      <c r="IOU4" s="24"/>
      <c r="IOV4" s="24"/>
      <c r="IOW4" s="24"/>
      <c r="IOX4" s="24"/>
      <c r="IOY4" s="24"/>
      <c r="IOZ4" s="24"/>
      <c r="IPA4" s="24"/>
      <c r="IPB4" s="24"/>
      <c r="IPC4" s="24"/>
      <c r="IPD4" s="24"/>
      <c r="IPE4" s="24"/>
      <c r="IPF4" s="24"/>
      <c r="IPG4" s="24"/>
      <c r="IPH4" s="24"/>
      <c r="IPI4" s="24"/>
      <c r="IPJ4" s="24"/>
      <c r="IPK4" s="24"/>
      <c r="IPL4" s="24"/>
      <c r="IPM4" s="24"/>
      <c r="IPN4" s="24"/>
      <c r="IPO4" s="24"/>
      <c r="IPP4" s="24"/>
      <c r="IPQ4" s="24"/>
      <c r="IPR4" s="24"/>
      <c r="IPS4" s="24"/>
      <c r="IPT4" s="24"/>
      <c r="IPU4" s="24"/>
      <c r="IPV4" s="24"/>
      <c r="IPW4" s="24"/>
      <c r="IPX4" s="24"/>
      <c r="IPY4" s="24"/>
      <c r="IPZ4" s="24"/>
      <c r="IQA4" s="24"/>
      <c r="IQB4" s="24"/>
      <c r="IQC4" s="24"/>
      <c r="IQD4" s="24"/>
      <c r="IQE4" s="24"/>
      <c r="IQF4" s="24"/>
      <c r="IQG4" s="24"/>
      <c r="IQH4" s="24"/>
      <c r="IQI4" s="24"/>
      <c r="IQJ4" s="24"/>
      <c r="IQK4" s="24"/>
      <c r="IQL4" s="24"/>
      <c r="IQM4" s="24"/>
      <c r="IQN4" s="24"/>
      <c r="IQO4" s="24"/>
      <c r="IQP4" s="24"/>
      <c r="IQQ4" s="24"/>
      <c r="IQR4" s="24"/>
      <c r="IQS4" s="24"/>
      <c r="IQT4" s="24"/>
      <c r="IQU4" s="24"/>
      <c r="IQV4" s="24"/>
      <c r="IQW4" s="24"/>
      <c r="IQX4" s="24"/>
      <c r="IQY4" s="24"/>
      <c r="IQZ4" s="24"/>
      <c r="IRA4" s="24"/>
      <c r="IRB4" s="24"/>
      <c r="IRC4" s="24"/>
      <c r="IRD4" s="24"/>
      <c r="IRE4" s="24"/>
      <c r="IRF4" s="24"/>
      <c r="IRG4" s="24"/>
      <c r="IRH4" s="24"/>
      <c r="IRI4" s="24"/>
      <c r="IRJ4" s="24"/>
      <c r="IRK4" s="24"/>
      <c r="IRL4" s="24"/>
      <c r="IRM4" s="24"/>
      <c r="IRN4" s="24"/>
      <c r="IRO4" s="24"/>
      <c r="IRP4" s="24"/>
      <c r="IRQ4" s="24"/>
      <c r="IRR4" s="24"/>
      <c r="IRS4" s="24"/>
      <c r="IRT4" s="24"/>
      <c r="IRU4" s="24"/>
      <c r="IRV4" s="24"/>
      <c r="IRW4" s="24"/>
      <c r="IRX4" s="24"/>
      <c r="IRY4" s="24"/>
      <c r="IRZ4" s="24"/>
      <c r="ISA4" s="24"/>
      <c r="ISB4" s="24"/>
      <c r="ISC4" s="24"/>
      <c r="ISD4" s="24"/>
      <c r="ISE4" s="24"/>
      <c r="ISF4" s="24"/>
      <c r="ISG4" s="24"/>
      <c r="ISH4" s="24"/>
      <c r="ISI4" s="24"/>
      <c r="ISJ4" s="24"/>
      <c r="ISK4" s="24"/>
      <c r="ISL4" s="24"/>
      <c r="ISM4" s="24"/>
      <c r="ISN4" s="24"/>
      <c r="ISO4" s="24"/>
      <c r="ISP4" s="24"/>
      <c r="ISQ4" s="24"/>
      <c r="ISR4" s="24"/>
      <c r="ISS4" s="24"/>
      <c r="IST4" s="24"/>
      <c r="ISU4" s="24"/>
      <c r="ISV4" s="24"/>
      <c r="ISW4" s="24"/>
      <c r="ISX4" s="24"/>
      <c r="ISY4" s="24"/>
      <c r="ISZ4" s="24"/>
      <c r="ITA4" s="24"/>
      <c r="ITB4" s="24"/>
      <c r="ITC4" s="24"/>
      <c r="ITD4" s="24"/>
      <c r="ITE4" s="24"/>
      <c r="ITF4" s="24"/>
      <c r="ITG4" s="24"/>
      <c r="ITH4" s="24"/>
      <c r="ITI4" s="24"/>
      <c r="ITJ4" s="24"/>
      <c r="ITK4" s="24"/>
      <c r="ITL4" s="24"/>
      <c r="ITM4" s="24"/>
      <c r="ITN4" s="24"/>
      <c r="ITO4" s="24"/>
      <c r="ITP4" s="24"/>
      <c r="ITQ4" s="24"/>
      <c r="ITR4" s="24"/>
      <c r="ITS4" s="24"/>
      <c r="ITT4" s="24"/>
      <c r="ITU4" s="24"/>
      <c r="ITV4" s="24"/>
      <c r="ITW4" s="24"/>
      <c r="ITX4" s="24"/>
      <c r="ITY4" s="24"/>
      <c r="ITZ4" s="24"/>
      <c r="IUA4" s="24"/>
      <c r="IUB4" s="24"/>
      <c r="IUC4" s="24"/>
      <c r="IUD4" s="24"/>
      <c r="IUE4" s="24"/>
      <c r="IUF4" s="24"/>
      <c r="IUG4" s="24"/>
      <c r="IUH4" s="24"/>
      <c r="IUI4" s="24"/>
      <c r="IUJ4" s="24"/>
      <c r="IUK4" s="24"/>
      <c r="IUL4" s="24"/>
      <c r="IUM4" s="24"/>
      <c r="IUN4" s="24"/>
      <c r="IUO4" s="24"/>
      <c r="IUP4" s="24"/>
      <c r="IUQ4" s="24"/>
      <c r="IUR4" s="24"/>
      <c r="IUS4" s="24"/>
      <c r="IUT4" s="24"/>
      <c r="IUU4" s="24"/>
      <c r="IUV4" s="24"/>
      <c r="IUW4" s="24"/>
      <c r="IUX4" s="24"/>
      <c r="IUY4" s="24"/>
      <c r="IUZ4" s="24"/>
      <c r="IVA4" s="24"/>
      <c r="IVB4" s="24"/>
      <c r="IVC4" s="24"/>
      <c r="IVD4" s="24"/>
      <c r="IVE4" s="24"/>
      <c r="IVF4" s="24"/>
      <c r="IVG4" s="24"/>
      <c r="IVH4" s="24"/>
      <c r="IVI4" s="24"/>
      <c r="IVJ4" s="24"/>
      <c r="IVK4" s="24"/>
      <c r="IVL4" s="24"/>
      <c r="IVM4" s="24"/>
      <c r="IVN4" s="24"/>
      <c r="IVO4" s="24"/>
      <c r="IVP4" s="24"/>
      <c r="IVQ4" s="24"/>
      <c r="IVR4" s="24"/>
      <c r="IVS4" s="24"/>
      <c r="IVT4" s="24"/>
      <c r="IVU4" s="24"/>
      <c r="IVV4" s="24"/>
      <c r="IVW4" s="24"/>
      <c r="IVX4" s="24"/>
      <c r="IVY4" s="24"/>
      <c r="IVZ4" s="24"/>
      <c r="IWA4" s="24"/>
      <c r="IWB4" s="24"/>
      <c r="IWC4" s="24"/>
      <c r="IWD4" s="24"/>
      <c r="IWE4" s="24"/>
      <c r="IWF4" s="24"/>
      <c r="IWG4" s="24"/>
      <c r="IWH4" s="24"/>
      <c r="IWI4" s="24"/>
      <c r="IWJ4" s="24"/>
      <c r="IWK4" s="24"/>
      <c r="IWL4" s="24"/>
      <c r="IWM4" s="24"/>
      <c r="IWN4" s="24"/>
      <c r="IWO4" s="24"/>
      <c r="IWP4" s="24"/>
      <c r="IWQ4" s="24"/>
      <c r="IWR4" s="24"/>
      <c r="IWS4" s="24"/>
      <c r="IWT4" s="24"/>
      <c r="IWU4" s="24"/>
      <c r="IWV4" s="24"/>
      <c r="IWW4" s="24"/>
      <c r="IWX4" s="24"/>
      <c r="IWY4" s="24"/>
      <c r="IWZ4" s="24"/>
      <c r="IXA4" s="24"/>
      <c r="IXB4" s="24"/>
      <c r="IXC4" s="24"/>
      <c r="IXD4" s="24"/>
      <c r="IXE4" s="24"/>
      <c r="IXF4" s="24"/>
      <c r="IXG4" s="24"/>
      <c r="IXH4" s="24"/>
      <c r="IXI4" s="24"/>
      <c r="IXJ4" s="24"/>
      <c r="IXK4" s="24"/>
      <c r="IXL4" s="24"/>
      <c r="IXM4" s="24"/>
      <c r="IXN4" s="24"/>
      <c r="IXO4" s="24"/>
      <c r="IXP4" s="24"/>
      <c r="IXQ4" s="24"/>
      <c r="IXR4" s="24"/>
      <c r="IXS4" s="24"/>
      <c r="IXT4" s="24"/>
      <c r="IXU4" s="24"/>
      <c r="IXV4" s="24"/>
      <c r="IXW4" s="24"/>
      <c r="IXX4" s="24"/>
      <c r="IXY4" s="24"/>
      <c r="IXZ4" s="24"/>
      <c r="IYA4" s="24"/>
      <c r="IYB4" s="24"/>
      <c r="IYC4" s="24"/>
      <c r="IYD4" s="24"/>
      <c r="IYE4" s="24"/>
      <c r="IYF4" s="24"/>
      <c r="IYG4" s="24"/>
      <c r="IYH4" s="24"/>
      <c r="IYI4" s="24"/>
      <c r="IYJ4" s="24"/>
      <c r="IYK4" s="24"/>
      <c r="IYL4" s="24"/>
      <c r="IYM4" s="24"/>
      <c r="IYN4" s="24"/>
      <c r="IYO4" s="24"/>
      <c r="IYP4" s="24"/>
      <c r="IYQ4" s="24"/>
      <c r="IYR4" s="24"/>
      <c r="IYS4" s="24"/>
      <c r="IYT4" s="24"/>
      <c r="IYU4" s="24"/>
      <c r="IYV4" s="24"/>
      <c r="IYW4" s="24"/>
      <c r="IYX4" s="24"/>
      <c r="IYY4" s="24"/>
      <c r="IYZ4" s="24"/>
      <c r="IZA4" s="24"/>
      <c r="IZB4" s="24"/>
      <c r="IZC4" s="24"/>
      <c r="IZD4" s="24"/>
      <c r="IZE4" s="24"/>
      <c r="IZF4" s="24"/>
      <c r="IZG4" s="24"/>
      <c r="IZH4" s="24"/>
      <c r="IZI4" s="24"/>
      <c r="IZJ4" s="24"/>
      <c r="IZK4" s="24"/>
      <c r="IZL4" s="24"/>
      <c r="IZM4" s="24"/>
      <c r="IZN4" s="24"/>
      <c r="IZO4" s="24"/>
      <c r="IZP4" s="24"/>
      <c r="IZQ4" s="24"/>
      <c r="IZR4" s="24"/>
      <c r="IZS4" s="24"/>
      <c r="IZT4" s="24"/>
      <c r="IZU4" s="24"/>
      <c r="IZV4" s="24"/>
      <c r="IZW4" s="24"/>
      <c r="IZX4" s="24"/>
      <c r="IZY4" s="24"/>
      <c r="IZZ4" s="24"/>
      <c r="JAA4" s="24"/>
      <c r="JAB4" s="24"/>
      <c r="JAC4" s="24"/>
      <c r="JAD4" s="24"/>
      <c r="JAE4" s="24"/>
      <c r="JAF4" s="24"/>
      <c r="JAG4" s="24"/>
      <c r="JAH4" s="24"/>
      <c r="JAI4" s="24"/>
      <c r="JAJ4" s="24"/>
      <c r="JAK4" s="24"/>
      <c r="JAL4" s="24"/>
      <c r="JAM4" s="24"/>
      <c r="JAN4" s="24"/>
      <c r="JAO4" s="24"/>
      <c r="JAP4" s="24"/>
      <c r="JAQ4" s="24"/>
      <c r="JAR4" s="24"/>
      <c r="JAS4" s="24"/>
      <c r="JAT4" s="24"/>
      <c r="JAU4" s="24"/>
      <c r="JAV4" s="24"/>
      <c r="JAW4" s="24"/>
      <c r="JAX4" s="24"/>
      <c r="JAY4" s="24"/>
      <c r="JAZ4" s="24"/>
      <c r="JBA4" s="24"/>
      <c r="JBB4" s="24"/>
      <c r="JBC4" s="24"/>
      <c r="JBD4" s="24"/>
      <c r="JBE4" s="24"/>
      <c r="JBF4" s="24"/>
      <c r="JBG4" s="24"/>
      <c r="JBH4" s="24"/>
      <c r="JBI4" s="24"/>
      <c r="JBJ4" s="24"/>
      <c r="JBK4" s="24"/>
      <c r="JBL4" s="24"/>
      <c r="JBM4" s="24"/>
      <c r="JBN4" s="24"/>
      <c r="JBO4" s="24"/>
      <c r="JBP4" s="24"/>
      <c r="JBQ4" s="24"/>
      <c r="JBR4" s="24"/>
      <c r="JBS4" s="24"/>
      <c r="JBT4" s="24"/>
      <c r="JBU4" s="24"/>
      <c r="JBV4" s="24"/>
      <c r="JBW4" s="24"/>
      <c r="JBX4" s="24"/>
      <c r="JBY4" s="24"/>
      <c r="JBZ4" s="24"/>
      <c r="JCA4" s="24"/>
      <c r="JCB4" s="24"/>
      <c r="JCC4" s="24"/>
      <c r="JCD4" s="24"/>
      <c r="JCE4" s="24"/>
      <c r="JCF4" s="24"/>
      <c r="JCG4" s="24"/>
      <c r="JCH4" s="24"/>
      <c r="JCI4" s="24"/>
      <c r="JCJ4" s="24"/>
      <c r="JCK4" s="24"/>
      <c r="JCL4" s="24"/>
      <c r="JCM4" s="24"/>
      <c r="JCN4" s="24"/>
      <c r="JCO4" s="24"/>
      <c r="JCP4" s="24"/>
      <c r="JCQ4" s="24"/>
      <c r="JCR4" s="24"/>
      <c r="JCS4" s="24"/>
      <c r="JCT4" s="24"/>
      <c r="JCU4" s="24"/>
      <c r="JCV4" s="24"/>
      <c r="JCW4" s="24"/>
      <c r="JCX4" s="24"/>
      <c r="JCY4" s="24"/>
      <c r="JCZ4" s="24"/>
      <c r="JDA4" s="24"/>
      <c r="JDB4" s="24"/>
      <c r="JDC4" s="24"/>
      <c r="JDD4" s="24"/>
      <c r="JDE4" s="24"/>
      <c r="JDF4" s="24"/>
      <c r="JDG4" s="24"/>
      <c r="JDH4" s="24"/>
      <c r="JDI4" s="24"/>
      <c r="JDJ4" s="24"/>
      <c r="JDK4" s="24"/>
      <c r="JDL4" s="24"/>
      <c r="JDM4" s="24"/>
      <c r="JDN4" s="24"/>
      <c r="JDO4" s="24"/>
      <c r="JDP4" s="24"/>
      <c r="JDQ4" s="24"/>
      <c r="JDR4" s="24"/>
      <c r="JDS4" s="24"/>
      <c r="JDT4" s="24"/>
      <c r="JDU4" s="24"/>
      <c r="JDV4" s="24"/>
      <c r="JDW4" s="24"/>
      <c r="JDX4" s="24"/>
      <c r="JDY4" s="24"/>
      <c r="JDZ4" s="24"/>
      <c r="JEA4" s="24"/>
      <c r="JEB4" s="24"/>
      <c r="JEC4" s="24"/>
      <c r="JED4" s="24"/>
      <c r="JEE4" s="24"/>
      <c r="JEF4" s="24"/>
      <c r="JEG4" s="24"/>
      <c r="JEH4" s="24"/>
      <c r="JEI4" s="24"/>
      <c r="JEJ4" s="24"/>
      <c r="JEK4" s="24"/>
      <c r="JEL4" s="24"/>
      <c r="JEM4" s="24"/>
      <c r="JEN4" s="24"/>
      <c r="JEO4" s="24"/>
      <c r="JEP4" s="24"/>
      <c r="JEQ4" s="24"/>
      <c r="JER4" s="24"/>
      <c r="JES4" s="24"/>
      <c r="JET4" s="24"/>
      <c r="JEU4" s="24"/>
      <c r="JEV4" s="24"/>
      <c r="JEW4" s="24"/>
      <c r="JEX4" s="24"/>
      <c r="JEY4" s="24"/>
      <c r="JEZ4" s="24"/>
      <c r="JFA4" s="24"/>
      <c r="JFB4" s="24"/>
      <c r="JFC4" s="24"/>
      <c r="JFD4" s="24"/>
      <c r="JFE4" s="24"/>
      <c r="JFF4" s="24"/>
      <c r="JFG4" s="24"/>
      <c r="JFH4" s="24"/>
      <c r="JFI4" s="24"/>
      <c r="JFJ4" s="24"/>
      <c r="JFK4" s="24"/>
      <c r="JFL4" s="24"/>
      <c r="JFM4" s="24"/>
      <c r="JFN4" s="24"/>
      <c r="JFO4" s="24"/>
      <c r="JFP4" s="24"/>
      <c r="JFQ4" s="24"/>
      <c r="JFR4" s="24"/>
      <c r="JFS4" s="24"/>
      <c r="JFT4" s="24"/>
      <c r="JFU4" s="24"/>
      <c r="JFV4" s="24"/>
      <c r="JFW4" s="24"/>
      <c r="JFX4" s="24"/>
      <c r="JFY4" s="24"/>
      <c r="JFZ4" s="24"/>
      <c r="JGA4" s="24"/>
      <c r="JGB4" s="24"/>
      <c r="JGC4" s="24"/>
      <c r="JGD4" s="24"/>
      <c r="JGE4" s="24"/>
      <c r="JGF4" s="24"/>
      <c r="JGG4" s="24"/>
      <c r="JGH4" s="24"/>
      <c r="JGI4" s="24"/>
      <c r="JGJ4" s="24"/>
      <c r="JGK4" s="24"/>
      <c r="JGL4" s="24"/>
      <c r="JGM4" s="24"/>
      <c r="JGN4" s="24"/>
      <c r="JGO4" s="24"/>
      <c r="JGP4" s="24"/>
      <c r="JGQ4" s="24"/>
      <c r="JGR4" s="24"/>
      <c r="JGS4" s="24"/>
      <c r="JGT4" s="24"/>
      <c r="JGU4" s="24"/>
      <c r="JGV4" s="24"/>
      <c r="JGW4" s="24"/>
      <c r="JGX4" s="24"/>
      <c r="JGY4" s="24"/>
      <c r="JGZ4" s="24"/>
      <c r="JHA4" s="24"/>
      <c r="JHB4" s="24"/>
      <c r="JHC4" s="24"/>
      <c r="JHD4" s="24"/>
      <c r="JHE4" s="24"/>
      <c r="JHF4" s="24"/>
      <c r="JHG4" s="24"/>
      <c r="JHH4" s="24"/>
      <c r="JHI4" s="24"/>
      <c r="JHJ4" s="24"/>
      <c r="JHK4" s="24"/>
      <c r="JHL4" s="24"/>
      <c r="JHM4" s="24"/>
      <c r="JHN4" s="24"/>
      <c r="JHO4" s="24"/>
      <c r="JHP4" s="24"/>
      <c r="JHQ4" s="24"/>
      <c r="JHR4" s="24"/>
      <c r="JHS4" s="24"/>
      <c r="JHT4" s="24"/>
      <c r="JHU4" s="24"/>
      <c r="JHV4" s="24"/>
      <c r="JHW4" s="24"/>
      <c r="JHX4" s="24"/>
      <c r="JHY4" s="24"/>
      <c r="JHZ4" s="24"/>
      <c r="JIA4" s="24"/>
      <c r="JIB4" s="24"/>
      <c r="JIC4" s="24"/>
      <c r="JID4" s="24"/>
      <c r="JIE4" s="24"/>
      <c r="JIF4" s="24"/>
      <c r="JIG4" s="24"/>
      <c r="JIH4" s="24"/>
      <c r="JII4" s="24"/>
      <c r="JIJ4" s="24"/>
      <c r="JIK4" s="24"/>
      <c r="JIL4" s="24"/>
      <c r="JIM4" s="24"/>
      <c r="JIN4" s="24"/>
      <c r="JIO4" s="24"/>
      <c r="JIP4" s="24"/>
      <c r="JIQ4" s="24"/>
      <c r="JIR4" s="24"/>
      <c r="JIS4" s="24"/>
      <c r="JIT4" s="24"/>
      <c r="JIU4" s="24"/>
      <c r="JIV4" s="24"/>
      <c r="JIW4" s="24"/>
      <c r="JIX4" s="24"/>
      <c r="JIY4" s="24"/>
      <c r="JIZ4" s="24"/>
      <c r="JJA4" s="24"/>
      <c r="JJB4" s="24"/>
      <c r="JJC4" s="24"/>
      <c r="JJD4" s="24"/>
      <c r="JJE4" s="24"/>
      <c r="JJF4" s="24"/>
      <c r="JJG4" s="24"/>
      <c r="JJH4" s="24"/>
      <c r="JJI4" s="24"/>
      <c r="JJJ4" s="24"/>
      <c r="JJK4" s="24"/>
      <c r="JJL4" s="24"/>
      <c r="JJM4" s="24"/>
      <c r="JJN4" s="24"/>
      <c r="JJO4" s="24"/>
      <c r="JJP4" s="24"/>
      <c r="JJQ4" s="24"/>
      <c r="JJR4" s="24"/>
      <c r="JJS4" s="24"/>
      <c r="JJT4" s="24"/>
      <c r="JJU4" s="24"/>
      <c r="JJV4" s="24"/>
      <c r="JJW4" s="24"/>
      <c r="JJX4" s="24"/>
      <c r="JJY4" s="24"/>
      <c r="JJZ4" s="24"/>
      <c r="JKA4" s="24"/>
      <c r="JKB4" s="24"/>
      <c r="JKC4" s="24"/>
      <c r="JKD4" s="24"/>
      <c r="JKE4" s="24"/>
      <c r="JKF4" s="24"/>
      <c r="JKG4" s="24"/>
      <c r="JKH4" s="24"/>
      <c r="JKI4" s="24"/>
      <c r="JKJ4" s="24"/>
      <c r="JKK4" s="24"/>
      <c r="JKL4" s="24"/>
      <c r="JKM4" s="24"/>
      <c r="JKN4" s="24"/>
      <c r="JKO4" s="24"/>
      <c r="JKP4" s="24"/>
      <c r="JKQ4" s="24"/>
      <c r="JKR4" s="24"/>
      <c r="JKS4" s="24"/>
      <c r="JKT4" s="24"/>
      <c r="JKU4" s="24"/>
      <c r="JKV4" s="24"/>
      <c r="JKW4" s="24"/>
      <c r="JKX4" s="24"/>
      <c r="JKY4" s="24"/>
      <c r="JKZ4" s="24"/>
      <c r="JLA4" s="24"/>
      <c r="JLB4" s="24"/>
      <c r="JLC4" s="24"/>
      <c r="JLD4" s="24"/>
      <c r="JLE4" s="24"/>
      <c r="JLF4" s="24"/>
      <c r="JLG4" s="24"/>
      <c r="JLH4" s="24"/>
      <c r="JLI4" s="24"/>
      <c r="JLJ4" s="24"/>
      <c r="JLK4" s="24"/>
      <c r="JLL4" s="24"/>
      <c r="JLM4" s="24"/>
      <c r="JLN4" s="24"/>
      <c r="JLO4" s="24"/>
      <c r="JLP4" s="24"/>
      <c r="JLQ4" s="24"/>
      <c r="JLR4" s="24"/>
      <c r="JLS4" s="24"/>
      <c r="JLT4" s="24"/>
      <c r="JLU4" s="24"/>
      <c r="JLV4" s="24"/>
      <c r="JLW4" s="24"/>
      <c r="JLX4" s="24"/>
      <c r="JLY4" s="24"/>
      <c r="JLZ4" s="24"/>
      <c r="JMA4" s="24"/>
      <c r="JMB4" s="24"/>
      <c r="JMC4" s="24"/>
      <c r="JMD4" s="24"/>
      <c r="JME4" s="24"/>
      <c r="JMF4" s="24"/>
      <c r="JMG4" s="24"/>
      <c r="JMH4" s="24"/>
      <c r="JMI4" s="24"/>
      <c r="JMJ4" s="24"/>
      <c r="JMK4" s="24"/>
      <c r="JML4" s="24"/>
      <c r="JMM4" s="24"/>
      <c r="JMN4" s="24"/>
      <c r="JMO4" s="24"/>
      <c r="JMP4" s="24"/>
      <c r="JMQ4" s="24"/>
      <c r="JMR4" s="24"/>
      <c r="JMS4" s="24"/>
      <c r="JMT4" s="24"/>
      <c r="JMU4" s="24"/>
      <c r="JMV4" s="24"/>
      <c r="JMW4" s="24"/>
      <c r="JMX4" s="24"/>
      <c r="JMY4" s="24"/>
      <c r="JMZ4" s="24"/>
      <c r="JNA4" s="24"/>
      <c r="JNB4" s="24"/>
      <c r="JNC4" s="24"/>
      <c r="JND4" s="24"/>
      <c r="JNE4" s="24"/>
      <c r="JNF4" s="24"/>
      <c r="JNG4" s="24"/>
      <c r="JNH4" s="24"/>
      <c r="JNI4" s="24"/>
      <c r="JNJ4" s="24"/>
      <c r="JNK4" s="24"/>
      <c r="JNL4" s="24"/>
      <c r="JNM4" s="24"/>
      <c r="JNN4" s="24"/>
      <c r="JNO4" s="24"/>
      <c r="JNP4" s="24"/>
      <c r="JNQ4" s="24"/>
      <c r="JNR4" s="24"/>
      <c r="JNS4" s="24"/>
      <c r="JNT4" s="24"/>
      <c r="JNU4" s="24"/>
      <c r="JNV4" s="24"/>
      <c r="JNW4" s="24"/>
      <c r="JNX4" s="24"/>
      <c r="JNY4" s="24"/>
      <c r="JNZ4" s="24"/>
      <c r="JOA4" s="24"/>
      <c r="JOB4" s="24"/>
      <c r="JOC4" s="24"/>
      <c r="JOD4" s="24"/>
      <c r="JOE4" s="24"/>
      <c r="JOF4" s="24"/>
      <c r="JOG4" s="24"/>
      <c r="JOH4" s="24"/>
      <c r="JOI4" s="24"/>
      <c r="JOJ4" s="24"/>
      <c r="JOK4" s="24"/>
      <c r="JOL4" s="24"/>
      <c r="JOM4" s="24"/>
      <c r="JON4" s="24"/>
      <c r="JOO4" s="24"/>
      <c r="JOP4" s="24"/>
      <c r="JOQ4" s="24"/>
      <c r="JOR4" s="24"/>
      <c r="JOS4" s="24"/>
      <c r="JOT4" s="24"/>
      <c r="JOU4" s="24"/>
      <c r="JOV4" s="24"/>
      <c r="JOW4" s="24"/>
      <c r="JOX4" s="24"/>
      <c r="JOY4" s="24"/>
      <c r="JOZ4" s="24"/>
      <c r="JPA4" s="24"/>
      <c r="JPB4" s="24"/>
      <c r="JPC4" s="24"/>
      <c r="JPD4" s="24"/>
      <c r="JPE4" s="24"/>
      <c r="JPF4" s="24"/>
      <c r="JPG4" s="24"/>
      <c r="JPH4" s="24"/>
      <c r="JPI4" s="24"/>
      <c r="JPJ4" s="24"/>
      <c r="JPK4" s="24"/>
      <c r="JPL4" s="24"/>
      <c r="JPM4" s="24"/>
      <c r="JPN4" s="24"/>
      <c r="JPO4" s="24"/>
      <c r="JPP4" s="24"/>
      <c r="JPQ4" s="24"/>
      <c r="JPR4" s="24"/>
      <c r="JPS4" s="24"/>
      <c r="JPT4" s="24"/>
      <c r="JPU4" s="24"/>
      <c r="JPV4" s="24"/>
      <c r="JPW4" s="24"/>
      <c r="JPX4" s="24"/>
      <c r="JPY4" s="24"/>
      <c r="JPZ4" s="24"/>
      <c r="JQA4" s="24"/>
      <c r="JQB4" s="24"/>
      <c r="JQC4" s="24"/>
      <c r="JQD4" s="24"/>
      <c r="JQE4" s="24"/>
      <c r="JQF4" s="24"/>
      <c r="JQG4" s="24"/>
      <c r="JQH4" s="24"/>
      <c r="JQI4" s="24"/>
      <c r="JQJ4" s="24"/>
      <c r="JQK4" s="24"/>
      <c r="JQL4" s="24"/>
      <c r="JQM4" s="24"/>
      <c r="JQN4" s="24"/>
      <c r="JQO4" s="24"/>
      <c r="JQP4" s="24"/>
      <c r="JQQ4" s="24"/>
      <c r="JQR4" s="24"/>
      <c r="JQS4" s="24"/>
      <c r="JQT4" s="24"/>
      <c r="JQU4" s="24"/>
      <c r="JQV4" s="24"/>
      <c r="JQW4" s="24"/>
      <c r="JQX4" s="24"/>
      <c r="JQY4" s="24"/>
      <c r="JQZ4" s="24"/>
      <c r="JRA4" s="24"/>
      <c r="JRB4" s="24"/>
      <c r="JRC4" s="24"/>
      <c r="JRD4" s="24"/>
      <c r="JRE4" s="24"/>
      <c r="JRF4" s="24"/>
      <c r="JRG4" s="24"/>
      <c r="JRH4" s="24"/>
      <c r="JRI4" s="24"/>
      <c r="JRJ4" s="24"/>
      <c r="JRK4" s="24"/>
      <c r="JRL4" s="24"/>
      <c r="JRM4" s="24"/>
      <c r="JRN4" s="24"/>
      <c r="JRO4" s="24"/>
      <c r="JRP4" s="24"/>
      <c r="JRQ4" s="24"/>
      <c r="JRR4" s="24"/>
      <c r="JRS4" s="24"/>
      <c r="JRT4" s="24"/>
      <c r="JRU4" s="24"/>
      <c r="JRV4" s="24"/>
      <c r="JRW4" s="24"/>
      <c r="JRX4" s="24"/>
      <c r="JRY4" s="24"/>
      <c r="JRZ4" s="24"/>
      <c r="JSA4" s="24"/>
      <c r="JSB4" s="24"/>
      <c r="JSC4" s="24"/>
      <c r="JSD4" s="24"/>
      <c r="JSE4" s="24"/>
      <c r="JSF4" s="24"/>
      <c r="JSG4" s="24"/>
      <c r="JSH4" s="24"/>
      <c r="JSI4" s="24"/>
      <c r="JSJ4" s="24"/>
      <c r="JSK4" s="24"/>
      <c r="JSL4" s="24"/>
      <c r="JSM4" s="24"/>
      <c r="JSN4" s="24"/>
      <c r="JSO4" s="24"/>
      <c r="JSP4" s="24"/>
      <c r="JSQ4" s="24"/>
      <c r="JSR4" s="24"/>
      <c r="JSS4" s="24"/>
      <c r="JST4" s="24"/>
      <c r="JSU4" s="24"/>
      <c r="JSV4" s="24"/>
      <c r="JSW4" s="24"/>
      <c r="JSX4" s="24"/>
      <c r="JSY4" s="24"/>
      <c r="JSZ4" s="24"/>
      <c r="JTA4" s="24"/>
      <c r="JTB4" s="24"/>
      <c r="JTC4" s="24"/>
      <c r="JTD4" s="24"/>
      <c r="JTE4" s="24"/>
      <c r="JTF4" s="24"/>
      <c r="JTG4" s="24"/>
      <c r="JTH4" s="24"/>
      <c r="JTI4" s="24"/>
      <c r="JTJ4" s="24"/>
      <c r="JTK4" s="24"/>
      <c r="JTL4" s="24"/>
      <c r="JTM4" s="24"/>
      <c r="JTN4" s="24"/>
      <c r="JTO4" s="24"/>
      <c r="JTP4" s="24"/>
      <c r="JTQ4" s="24"/>
      <c r="JTR4" s="24"/>
      <c r="JTS4" s="24"/>
      <c r="JTT4" s="24"/>
      <c r="JTU4" s="24"/>
      <c r="JTV4" s="24"/>
      <c r="JTW4" s="24"/>
      <c r="JTX4" s="24"/>
      <c r="JTY4" s="24"/>
      <c r="JTZ4" s="24"/>
      <c r="JUA4" s="24"/>
      <c r="JUB4" s="24"/>
      <c r="JUC4" s="24"/>
      <c r="JUD4" s="24"/>
      <c r="JUE4" s="24"/>
      <c r="JUF4" s="24"/>
      <c r="JUG4" s="24"/>
      <c r="JUH4" s="24"/>
      <c r="JUI4" s="24"/>
      <c r="JUJ4" s="24"/>
      <c r="JUK4" s="24"/>
      <c r="JUL4" s="24"/>
      <c r="JUM4" s="24"/>
      <c r="JUN4" s="24"/>
      <c r="JUO4" s="24"/>
      <c r="JUP4" s="24"/>
      <c r="JUQ4" s="24"/>
      <c r="JUR4" s="24"/>
      <c r="JUS4" s="24"/>
      <c r="JUT4" s="24"/>
      <c r="JUU4" s="24"/>
      <c r="JUV4" s="24"/>
      <c r="JUW4" s="24"/>
      <c r="JUX4" s="24"/>
      <c r="JUY4" s="24"/>
      <c r="JUZ4" s="24"/>
      <c r="JVA4" s="24"/>
      <c r="JVB4" s="24"/>
      <c r="JVC4" s="24"/>
      <c r="JVD4" s="24"/>
      <c r="JVE4" s="24"/>
      <c r="JVF4" s="24"/>
      <c r="JVG4" s="24"/>
      <c r="JVH4" s="24"/>
      <c r="JVI4" s="24"/>
      <c r="JVJ4" s="24"/>
      <c r="JVK4" s="24"/>
      <c r="JVL4" s="24"/>
      <c r="JVM4" s="24"/>
      <c r="JVN4" s="24"/>
      <c r="JVO4" s="24"/>
      <c r="JVP4" s="24"/>
      <c r="JVQ4" s="24"/>
      <c r="JVR4" s="24"/>
      <c r="JVS4" s="24"/>
      <c r="JVT4" s="24"/>
      <c r="JVU4" s="24"/>
      <c r="JVV4" s="24"/>
      <c r="JVW4" s="24"/>
      <c r="JVX4" s="24"/>
      <c r="JVY4" s="24"/>
      <c r="JVZ4" s="24"/>
      <c r="JWA4" s="24"/>
      <c r="JWB4" s="24"/>
      <c r="JWC4" s="24"/>
      <c r="JWD4" s="24"/>
      <c r="JWE4" s="24"/>
      <c r="JWF4" s="24"/>
      <c r="JWG4" s="24"/>
      <c r="JWH4" s="24"/>
      <c r="JWI4" s="24"/>
      <c r="JWJ4" s="24"/>
      <c r="JWK4" s="24"/>
      <c r="JWL4" s="24"/>
      <c r="JWM4" s="24"/>
      <c r="JWN4" s="24"/>
      <c r="JWO4" s="24"/>
      <c r="JWP4" s="24"/>
      <c r="JWQ4" s="24"/>
      <c r="JWR4" s="24"/>
      <c r="JWS4" s="24"/>
      <c r="JWT4" s="24"/>
      <c r="JWU4" s="24"/>
      <c r="JWV4" s="24"/>
      <c r="JWW4" s="24"/>
      <c r="JWX4" s="24"/>
      <c r="JWY4" s="24"/>
      <c r="JWZ4" s="24"/>
      <c r="JXA4" s="24"/>
      <c r="JXB4" s="24"/>
      <c r="JXC4" s="24"/>
      <c r="JXD4" s="24"/>
      <c r="JXE4" s="24"/>
      <c r="JXF4" s="24"/>
      <c r="JXG4" s="24"/>
      <c r="JXH4" s="24"/>
      <c r="JXI4" s="24"/>
      <c r="JXJ4" s="24"/>
      <c r="JXK4" s="24"/>
      <c r="JXL4" s="24"/>
      <c r="JXM4" s="24"/>
      <c r="JXN4" s="24"/>
      <c r="JXO4" s="24"/>
      <c r="JXP4" s="24"/>
      <c r="JXQ4" s="24"/>
      <c r="JXR4" s="24"/>
      <c r="JXS4" s="24"/>
      <c r="JXT4" s="24"/>
      <c r="JXU4" s="24"/>
      <c r="JXV4" s="24"/>
      <c r="JXW4" s="24"/>
      <c r="JXX4" s="24"/>
      <c r="JXY4" s="24"/>
      <c r="JXZ4" s="24"/>
      <c r="JYA4" s="24"/>
      <c r="JYB4" s="24"/>
      <c r="JYC4" s="24"/>
      <c r="JYD4" s="24"/>
      <c r="JYE4" s="24"/>
      <c r="JYF4" s="24"/>
      <c r="JYG4" s="24"/>
      <c r="JYH4" s="24"/>
      <c r="JYI4" s="24"/>
      <c r="JYJ4" s="24"/>
      <c r="JYK4" s="24"/>
      <c r="JYL4" s="24"/>
      <c r="JYM4" s="24"/>
      <c r="JYN4" s="24"/>
      <c r="JYO4" s="24"/>
      <c r="JYP4" s="24"/>
      <c r="JYQ4" s="24"/>
      <c r="JYR4" s="24"/>
      <c r="JYS4" s="24"/>
      <c r="JYT4" s="24"/>
      <c r="JYU4" s="24"/>
      <c r="JYV4" s="24"/>
      <c r="JYW4" s="24"/>
      <c r="JYX4" s="24"/>
      <c r="JYY4" s="24"/>
      <c r="JYZ4" s="24"/>
      <c r="JZA4" s="24"/>
      <c r="JZB4" s="24"/>
      <c r="JZC4" s="24"/>
      <c r="JZD4" s="24"/>
      <c r="JZE4" s="24"/>
      <c r="JZF4" s="24"/>
      <c r="JZG4" s="24"/>
      <c r="JZH4" s="24"/>
      <c r="JZI4" s="24"/>
      <c r="JZJ4" s="24"/>
      <c r="JZK4" s="24"/>
      <c r="JZL4" s="24"/>
      <c r="JZM4" s="24"/>
      <c r="JZN4" s="24"/>
      <c r="JZO4" s="24"/>
      <c r="JZP4" s="24"/>
      <c r="JZQ4" s="24"/>
      <c r="JZR4" s="24"/>
      <c r="JZS4" s="24"/>
      <c r="JZT4" s="24"/>
      <c r="JZU4" s="24"/>
      <c r="JZV4" s="24"/>
      <c r="JZW4" s="24"/>
      <c r="JZX4" s="24"/>
      <c r="JZY4" s="24"/>
      <c r="JZZ4" s="24"/>
      <c r="KAA4" s="24"/>
      <c r="KAB4" s="24"/>
      <c r="KAC4" s="24"/>
      <c r="KAD4" s="24"/>
      <c r="KAE4" s="24"/>
      <c r="KAF4" s="24"/>
      <c r="KAG4" s="24"/>
      <c r="KAH4" s="24"/>
      <c r="KAI4" s="24"/>
      <c r="KAJ4" s="24"/>
      <c r="KAK4" s="24"/>
      <c r="KAL4" s="24"/>
      <c r="KAM4" s="24"/>
      <c r="KAN4" s="24"/>
      <c r="KAO4" s="24"/>
      <c r="KAP4" s="24"/>
      <c r="KAQ4" s="24"/>
      <c r="KAR4" s="24"/>
      <c r="KAS4" s="24"/>
      <c r="KAT4" s="24"/>
      <c r="KAU4" s="24"/>
      <c r="KAV4" s="24"/>
      <c r="KAW4" s="24"/>
      <c r="KAX4" s="24"/>
      <c r="KAY4" s="24"/>
      <c r="KAZ4" s="24"/>
      <c r="KBA4" s="24"/>
      <c r="KBB4" s="24"/>
      <c r="KBC4" s="24"/>
      <c r="KBD4" s="24"/>
      <c r="KBE4" s="24"/>
      <c r="KBF4" s="24"/>
      <c r="KBG4" s="24"/>
      <c r="KBH4" s="24"/>
      <c r="KBI4" s="24"/>
      <c r="KBJ4" s="24"/>
      <c r="KBK4" s="24"/>
      <c r="KBL4" s="24"/>
      <c r="KBM4" s="24"/>
      <c r="KBN4" s="24"/>
      <c r="KBO4" s="24"/>
      <c r="KBP4" s="24"/>
      <c r="KBQ4" s="24"/>
      <c r="KBR4" s="24"/>
      <c r="KBS4" s="24"/>
      <c r="KBT4" s="24"/>
      <c r="KBU4" s="24"/>
      <c r="KBV4" s="24"/>
      <c r="KBW4" s="24"/>
      <c r="KBX4" s="24"/>
      <c r="KBY4" s="24"/>
      <c r="KBZ4" s="24"/>
      <c r="KCA4" s="24"/>
      <c r="KCB4" s="24"/>
      <c r="KCC4" s="24"/>
      <c r="KCD4" s="24"/>
      <c r="KCE4" s="24"/>
      <c r="KCF4" s="24"/>
      <c r="KCG4" s="24"/>
      <c r="KCH4" s="24"/>
      <c r="KCI4" s="24"/>
      <c r="KCJ4" s="24"/>
      <c r="KCK4" s="24"/>
      <c r="KCL4" s="24"/>
      <c r="KCM4" s="24"/>
      <c r="KCN4" s="24"/>
      <c r="KCO4" s="24"/>
      <c r="KCP4" s="24"/>
      <c r="KCQ4" s="24"/>
      <c r="KCR4" s="24"/>
      <c r="KCS4" s="24"/>
      <c r="KCT4" s="24"/>
      <c r="KCU4" s="24"/>
      <c r="KCV4" s="24"/>
      <c r="KCW4" s="24"/>
      <c r="KCX4" s="24"/>
      <c r="KCY4" s="24"/>
      <c r="KCZ4" s="24"/>
      <c r="KDA4" s="24"/>
      <c r="KDB4" s="24"/>
      <c r="KDC4" s="24"/>
      <c r="KDD4" s="24"/>
      <c r="KDE4" s="24"/>
      <c r="KDF4" s="24"/>
      <c r="KDG4" s="24"/>
      <c r="KDH4" s="24"/>
      <c r="KDI4" s="24"/>
      <c r="KDJ4" s="24"/>
      <c r="KDK4" s="24"/>
      <c r="KDL4" s="24"/>
      <c r="KDM4" s="24"/>
      <c r="KDN4" s="24"/>
      <c r="KDO4" s="24"/>
      <c r="KDP4" s="24"/>
      <c r="KDQ4" s="24"/>
      <c r="KDR4" s="24"/>
      <c r="KDS4" s="24"/>
      <c r="KDT4" s="24"/>
      <c r="KDU4" s="24"/>
      <c r="KDV4" s="24"/>
      <c r="KDW4" s="24"/>
      <c r="KDX4" s="24"/>
      <c r="KDY4" s="24"/>
      <c r="KDZ4" s="24"/>
      <c r="KEA4" s="24"/>
      <c r="KEB4" s="24"/>
      <c r="KEC4" s="24"/>
      <c r="KED4" s="24"/>
      <c r="KEE4" s="24"/>
      <c r="KEF4" s="24"/>
      <c r="KEG4" s="24"/>
      <c r="KEH4" s="24"/>
      <c r="KEI4" s="24"/>
      <c r="KEJ4" s="24"/>
      <c r="KEK4" s="24"/>
      <c r="KEL4" s="24"/>
      <c r="KEM4" s="24"/>
      <c r="KEN4" s="24"/>
      <c r="KEO4" s="24"/>
      <c r="KEP4" s="24"/>
      <c r="KEQ4" s="24"/>
      <c r="KER4" s="24"/>
      <c r="KES4" s="24"/>
      <c r="KET4" s="24"/>
      <c r="KEU4" s="24"/>
      <c r="KEV4" s="24"/>
      <c r="KEW4" s="24"/>
      <c r="KEX4" s="24"/>
      <c r="KEY4" s="24"/>
      <c r="KEZ4" s="24"/>
      <c r="KFA4" s="24"/>
      <c r="KFB4" s="24"/>
      <c r="KFC4" s="24"/>
      <c r="KFD4" s="24"/>
      <c r="KFE4" s="24"/>
      <c r="KFF4" s="24"/>
      <c r="KFG4" s="24"/>
      <c r="KFH4" s="24"/>
      <c r="KFI4" s="24"/>
      <c r="KFJ4" s="24"/>
      <c r="KFK4" s="24"/>
      <c r="KFL4" s="24"/>
      <c r="KFM4" s="24"/>
      <c r="KFN4" s="24"/>
      <c r="KFO4" s="24"/>
      <c r="KFP4" s="24"/>
      <c r="KFQ4" s="24"/>
      <c r="KFR4" s="24"/>
      <c r="KFS4" s="24"/>
      <c r="KFT4" s="24"/>
      <c r="KFU4" s="24"/>
      <c r="KFV4" s="24"/>
      <c r="KFW4" s="24"/>
      <c r="KFX4" s="24"/>
      <c r="KFY4" s="24"/>
      <c r="KFZ4" s="24"/>
      <c r="KGA4" s="24"/>
      <c r="KGB4" s="24"/>
      <c r="KGC4" s="24"/>
      <c r="KGD4" s="24"/>
      <c r="KGE4" s="24"/>
      <c r="KGF4" s="24"/>
      <c r="KGG4" s="24"/>
      <c r="KGH4" s="24"/>
      <c r="KGI4" s="24"/>
      <c r="KGJ4" s="24"/>
      <c r="KGK4" s="24"/>
      <c r="KGL4" s="24"/>
      <c r="KGM4" s="24"/>
      <c r="KGN4" s="24"/>
      <c r="KGO4" s="24"/>
      <c r="KGP4" s="24"/>
      <c r="KGQ4" s="24"/>
      <c r="KGR4" s="24"/>
      <c r="KGS4" s="24"/>
      <c r="KGT4" s="24"/>
      <c r="KGU4" s="24"/>
      <c r="KGV4" s="24"/>
      <c r="KGW4" s="24"/>
      <c r="KGX4" s="24"/>
      <c r="KGY4" s="24"/>
      <c r="KGZ4" s="24"/>
      <c r="KHA4" s="24"/>
      <c r="KHB4" s="24"/>
      <c r="KHC4" s="24"/>
      <c r="KHD4" s="24"/>
      <c r="KHE4" s="24"/>
      <c r="KHF4" s="24"/>
      <c r="KHG4" s="24"/>
      <c r="KHH4" s="24"/>
      <c r="KHI4" s="24"/>
      <c r="KHJ4" s="24"/>
      <c r="KHK4" s="24"/>
      <c r="KHL4" s="24"/>
      <c r="KHM4" s="24"/>
      <c r="KHN4" s="24"/>
      <c r="KHO4" s="24"/>
      <c r="KHP4" s="24"/>
      <c r="KHQ4" s="24"/>
      <c r="KHR4" s="24"/>
      <c r="KHS4" s="24"/>
      <c r="KHT4" s="24"/>
      <c r="KHU4" s="24"/>
      <c r="KHV4" s="24"/>
      <c r="KHW4" s="24"/>
      <c r="KHX4" s="24"/>
      <c r="KHY4" s="24"/>
      <c r="KHZ4" s="24"/>
      <c r="KIA4" s="24"/>
      <c r="KIB4" s="24"/>
      <c r="KIC4" s="24"/>
      <c r="KID4" s="24"/>
      <c r="KIE4" s="24"/>
      <c r="KIF4" s="24"/>
      <c r="KIG4" s="24"/>
      <c r="KIH4" s="24"/>
      <c r="KII4" s="24"/>
      <c r="KIJ4" s="24"/>
      <c r="KIK4" s="24"/>
      <c r="KIL4" s="24"/>
      <c r="KIM4" s="24"/>
      <c r="KIN4" s="24"/>
      <c r="KIO4" s="24"/>
      <c r="KIP4" s="24"/>
      <c r="KIQ4" s="24"/>
      <c r="KIR4" s="24"/>
      <c r="KIS4" s="24"/>
      <c r="KIT4" s="24"/>
      <c r="KIU4" s="24"/>
      <c r="KIV4" s="24"/>
      <c r="KIW4" s="24"/>
      <c r="KIX4" s="24"/>
      <c r="KIY4" s="24"/>
      <c r="KIZ4" s="24"/>
      <c r="KJA4" s="24"/>
      <c r="KJB4" s="24"/>
      <c r="KJC4" s="24"/>
      <c r="KJD4" s="24"/>
      <c r="KJE4" s="24"/>
      <c r="KJF4" s="24"/>
      <c r="KJG4" s="24"/>
      <c r="KJH4" s="24"/>
      <c r="KJI4" s="24"/>
      <c r="KJJ4" s="24"/>
      <c r="KJK4" s="24"/>
      <c r="KJL4" s="24"/>
      <c r="KJM4" s="24"/>
      <c r="KJN4" s="24"/>
      <c r="KJO4" s="24"/>
      <c r="KJP4" s="24"/>
      <c r="KJQ4" s="24"/>
      <c r="KJR4" s="24"/>
      <c r="KJS4" s="24"/>
      <c r="KJT4" s="24"/>
      <c r="KJU4" s="24"/>
      <c r="KJV4" s="24"/>
      <c r="KJW4" s="24"/>
      <c r="KJX4" s="24"/>
      <c r="KJY4" s="24"/>
      <c r="KJZ4" s="24"/>
      <c r="KKA4" s="24"/>
      <c r="KKB4" s="24"/>
      <c r="KKC4" s="24"/>
      <c r="KKD4" s="24"/>
      <c r="KKE4" s="24"/>
      <c r="KKF4" s="24"/>
      <c r="KKG4" s="24"/>
      <c r="KKH4" s="24"/>
      <c r="KKI4" s="24"/>
      <c r="KKJ4" s="24"/>
      <c r="KKK4" s="24"/>
      <c r="KKL4" s="24"/>
      <c r="KKM4" s="24"/>
      <c r="KKN4" s="24"/>
      <c r="KKO4" s="24"/>
      <c r="KKP4" s="24"/>
      <c r="KKQ4" s="24"/>
      <c r="KKR4" s="24"/>
      <c r="KKS4" s="24"/>
      <c r="KKT4" s="24"/>
      <c r="KKU4" s="24"/>
      <c r="KKV4" s="24"/>
      <c r="KKW4" s="24"/>
      <c r="KKX4" s="24"/>
      <c r="KKY4" s="24"/>
      <c r="KKZ4" s="24"/>
      <c r="KLA4" s="24"/>
      <c r="KLB4" s="24"/>
      <c r="KLC4" s="24"/>
      <c r="KLD4" s="24"/>
      <c r="KLE4" s="24"/>
      <c r="KLF4" s="24"/>
      <c r="KLG4" s="24"/>
      <c r="KLH4" s="24"/>
      <c r="KLI4" s="24"/>
      <c r="KLJ4" s="24"/>
      <c r="KLK4" s="24"/>
      <c r="KLL4" s="24"/>
      <c r="KLM4" s="24"/>
      <c r="KLN4" s="24"/>
      <c r="KLO4" s="24"/>
      <c r="KLP4" s="24"/>
      <c r="KLQ4" s="24"/>
      <c r="KLR4" s="24"/>
      <c r="KLS4" s="24"/>
      <c r="KLT4" s="24"/>
      <c r="KLU4" s="24"/>
      <c r="KLV4" s="24"/>
      <c r="KLW4" s="24"/>
      <c r="KLX4" s="24"/>
      <c r="KLY4" s="24"/>
      <c r="KLZ4" s="24"/>
      <c r="KMA4" s="24"/>
      <c r="KMB4" s="24"/>
      <c r="KMC4" s="24"/>
      <c r="KMD4" s="24"/>
      <c r="KME4" s="24"/>
      <c r="KMF4" s="24"/>
      <c r="KMG4" s="24"/>
      <c r="KMH4" s="24"/>
      <c r="KMI4" s="24"/>
      <c r="KMJ4" s="24"/>
      <c r="KMK4" s="24"/>
      <c r="KML4" s="24"/>
      <c r="KMM4" s="24"/>
      <c r="KMN4" s="24"/>
      <c r="KMO4" s="24"/>
      <c r="KMP4" s="24"/>
      <c r="KMQ4" s="24"/>
      <c r="KMR4" s="24"/>
      <c r="KMS4" s="24"/>
      <c r="KMT4" s="24"/>
      <c r="KMU4" s="24"/>
      <c r="KMV4" s="24"/>
      <c r="KMW4" s="24"/>
      <c r="KMX4" s="24"/>
      <c r="KMY4" s="24"/>
      <c r="KMZ4" s="24"/>
      <c r="KNA4" s="24"/>
      <c r="KNB4" s="24"/>
      <c r="KNC4" s="24"/>
      <c r="KND4" s="24"/>
      <c r="KNE4" s="24"/>
      <c r="KNF4" s="24"/>
      <c r="KNG4" s="24"/>
      <c r="KNH4" s="24"/>
      <c r="KNI4" s="24"/>
      <c r="KNJ4" s="24"/>
      <c r="KNK4" s="24"/>
      <c r="KNL4" s="24"/>
      <c r="KNM4" s="24"/>
      <c r="KNN4" s="24"/>
      <c r="KNO4" s="24"/>
      <c r="KNP4" s="24"/>
      <c r="KNQ4" s="24"/>
      <c r="KNR4" s="24"/>
      <c r="KNS4" s="24"/>
      <c r="KNT4" s="24"/>
      <c r="KNU4" s="24"/>
      <c r="KNV4" s="24"/>
      <c r="KNW4" s="24"/>
      <c r="KNX4" s="24"/>
      <c r="KNY4" s="24"/>
      <c r="KNZ4" s="24"/>
      <c r="KOA4" s="24"/>
      <c r="KOB4" s="24"/>
      <c r="KOC4" s="24"/>
      <c r="KOD4" s="24"/>
      <c r="KOE4" s="24"/>
      <c r="KOF4" s="24"/>
      <c r="KOG4" s="24"/>
      <c r="KOH4" s="24"/>
      <c r="KOI4" s="24"/>
      <c r="KOJ4" s="24"/>
      <c r="KOK4" s="24"/>
      <c r="KOL4" s="24"/>
      <c r="KOM4" s="24"/>
      <c r="KON4" s="24"/>
      <c r="KOO4" s="24"/>
      <c r="KOP4" s="24"/>
      <c r="KOQ4" s="24"/>
      <c r="KOR4" s="24"/>
      <c r="KOS4" s="24"/>
      <c r="KOT4" s="24"/>
      <c r="KOU4" s="24"/>
      <c r="KOV4" s="24"/>
      <c r="KOW4" s="24"/>
      <c r="KOX4" s="24"/>
      <c r="KOY4" s="24"/>
      <c r="KOZ4" s="24"/>
      <c r="KPA4" s="24"/>
      <c r="KPB4" s="24"/>
      <c r="KPC4" s="24"/>
      <c r="KPD4" s="24"/>
      <c r="KPE4" s="24"/>
      <c r="KPF4" s="24"/>
      <c r="KPG4" s="24"/>
      <c r="KPH4" s="24"/>
      <c r="KPI4" s="24"/>
      <c r="KPJ4" s="24"/>
      <c r="KPK4" s="24"/>
      <c r="KPL4" s="24"/>
      <c r="KPM4" s="24"/>
      <c r="KPN4" s="24"/>
      <c r="KPO4" s="24"/>
      <c r="KPP4" s="24"/>
      <c r="KPQ4" s="24"/>
      <c r="KPR4" s="24"/>
      <c r="KPS4" s="24"/>
      <c r="KPT4" s="24"/>
      <c r="KPU4" s="24"/>
      <c r="KPV4" s="24"/>
      <c r="KPW4" s="24"/>
      <c r="KPX4" s="24"/>
      <c r="KPY4" s="24"/>
      <c r="KPZ4" s="24"/>
      <c r="KQA4" s="24"/>
      <c r="KQB4" s="24"/>
      <c r="KQC4" s="24"/>
      <c r="KQD4" s="24"/>
      <c r="KQE4" s="24"/>
      <c r="KQF4" s="24"/>
      <c r="KQG4" s="24"/>
      <c r="KQH4" s="24"/>
      <c r="KQI4" s="24"/>
      <c r="KQJ4" s="24"/>
      <c r="KQK4" s="24"/>
      <c r="KQL4" s="24"/>
      <c r="KQM4" s="24"/>
      <c r="KQN4" s="24"/>
      <c r="KQO4" s="24"/>
      <c r="KQP4" s="24"/>
      <c r="KQQ4" s="24"/>
      <c r="KQR4" s="24"/>
      <c r="KQS4" s="24"/>
      <c r="KQT4" s="24"/>
      <c r="KQU4" s="24"/>
      <c r="KQV4" s="24"/>
      <c r="KQW4" s="24"/>
      <c r="KQX4" s="24"/>
      <c r="KQY4" s="24"/>
      <c r="KQZ4" s="24"/>
      <c r="KRA4" s="24"/>
      <c r="KRB4" s="24"/>
      <c r="KRC4" s="24"/>
      <c r="KRD4" s="24"/>
      <c r="KRE4" s="24"/>
      <c r="KRF4" s="24"/>
      <c r="KRG4" s="24"/>
      <c r="KRH4" s="24"/>
      <c r="KRI4" s="24"/>
      <c r="KRJ4" s="24"/>
      <c r="KRK4" s="24"/>
      <c r="KRL4" s="24"/>
      <c r="KRM4" s="24"/>
      <c r="KRN4" s="24"/>
      <c r="KRO4" s="24"/>
      <c r="KRP4" s="24"/>
      <c r="KRQ4" s="24"/>
      <c r="KRR4" s="24"/>
      <c r="KRS4" s="24"/>
      <c r="KRT4" s="24"/>
      <c r="KRU4" s="24"/>
      <c r="KRV4" s="24"/>
      <c r="KRW4" s="24"/>
      <c r="KRX4" s="24"/>
      <c r="KRY4" s="24"/>
      <c r="KRZ4" s="24"/>
      <c r="KSA4" s="24"/>
      <c r="KSB4" s="24"/>
      <c r="KSC4" s="24"/>
      <c r="KSD4" s="24"/>
      <c r="KSE4" s="24"/>
      <c r="KSF4" s="24"/>
      <c r="KSG4" s="24"/>
      <c r="KSH4" s="24"/>
      <c r="KSI4" s="24"/>
      <c r="KSJ4" s="24"/>
      <c r="KSK4" s="24"/>
      <c r="KSL4" s="24"/>
      <c r="KSM4" s="24"/>
      <c r="KSN4" s="24"/>
      <c r="KSO4" s="24"/>
      <c r="KSP4" s="24"/>
      <c r="KSQ4" s="24"/>
      <c r="KSR4" s="24"/>
      <c r="KSS4" s="24"/>
      <c r="KST4" s="24"/>
      <c r="KSU4" s="24"/>
      <c r="KSV4" s="24"/>
      <c r="KSW4" s="24"/>
      <c r="KSX4" s="24"/>
      <c r="KSY4" s="24"/>
      <c r="KSZ4" s="24"/>
      <c r="KTA4" s="24"/>
      <c r="KTB4" s="24"/>
      <c r="KTC4" s="24"/>
      <c r="KTD4" s="24"/>
      <c r="KTE4" s="24"/>
      <c r="KTF4" s="24"/>
      <c r="KTG4" s="24"/>
      <c r="KTH4" s="24"/>
      <c r="KTI4" s="24"/>
      <c r="KTJ4" s="24"/>
      <c r="KTK4" s="24"/>
      <c r="KTL4" s="24"/>
      <c r="KTM4" s="24"/>
      <c r="KTN4" s="24"/>
      <c r="KTO4" s="24"/>
      <c r="KTP4" s="24"/>
      <c r="KTQ4" s="24"/>
      <c r="KTR4" s="24"/>
      <c r="KTS4" s="24"/>
      <c r="KTT4" s="24"/>
      <c r="KTU4" s="24"/>
      <c r="KTV4" s="24"/>
      <c r="KTW4" s="24"/>
      <c r="KTX4" s="24"/>
      <c r="KTY4" s="24"/>
      <c r="KTZ4" s="24"/>
      <c r="KUA4" s="24"/>
      <c r="KUB4" s="24"/>
      <c r="KUC4" s="24"/>
      <c r="KUD4" s="24"/>
      <c r="KUE4" s="24"/>
      <c r="KUF4" s="24"/>
      <c r="KUG4" s="24"/>
      <c r="KUH4" s="24"/>
      <c r="KUI4" s="24"/>
      <c r="KUJ4" s="24"/>
      <c r="KUK4" s="24"/>
      <c r="KUL4" s="24"/>
      <c r="KUM4" s="24"/>
      <c r="KUN4" s="24"/>
      <c r="KUO4" s="24"/>
      <c r="KUP4" s="24"/>
      <c r="KUQ4" s="24"/>
      <c r="KUR4" s="24"/>
      <c r="KUS4" s="24"/>
      <c r="KUT4" s="24"/>
      <c r="KUU4" s="24"/>
      <c r="KUV4" s="24"/>
      <c r="KUW4" s="24"/>
      <c r="KUX4" s="24"/>
      <c r="KUY4" s="24"/>
      <c r="KUZ4" s="24"/>
      <c r="KVA4" s="24"/>
      <c r="KVB4" s="24"/>
      <c r="KVC4" s="24"/>
      <c r="KVD4" s="24"/>
      <c r="KVE4" s="24"/>
      <c r="KVF4" s="24"/>
      <c r="KVG4" s="24"/>
      <c r="KVH4" s="24"/>
      <c r="KVI4" s="24"/>
      <c r="KVJ4" s="24"/>
      <c r="KVK4" s="24"/>
      <c r="KVL4" s="24"/>
      <c r="KVM4" s="24"/>
      <c r="KVN4" s="24"/>
      <c r="KVO4" s="24"/>
      <c r="KVP4" s="24"/>
      <c r="KVQ4" s="24"/>
      <c r="KVR4" s="24"/>
      <c r="KVS4" s="24"/>
      <c r="KVT4" s="24"/>
      <c r="KVU4" s="24"/>
      <c r="KVV4" s="24"/>
      <c r="KVW4" s="24"/>
      <c r="KVX4" s="24"/>
      <c r="KVY4" s="24"/>
      <c r="KVZ4" s="24"/>
      <c r="KWA4" s="24"/>
      <c r="KWB4" s="24"/>
      <c r="KWC4" s="24"/>
      <c r="KWD4" s="24"/>
      <c r="KWE4" s="24"/>
      <c r="KWF4" s="24"/>
      <c r="KWG4" s="24"/>
      <c r="KWH4" s="24"/>
      <c r="KWI4" s="24"/>
      <c r="KWJ4" s="24"/>
      <c r="KWK4" s="24"/>
      <c r="KWL4" s="24"/>
      <c r="KWM4" s="24"/>
      <c r="KWN4" s="24"/>
      <c r="KWO4" s="24"/>
      <c r="KWP4" s="24"/>
      <c r="KWQ4" s="24"/>
      <c r="KWR4" s="24"/>
      <c r="KWS4" s="24"/>
      <c r="KWT4" s="24"/>
      <c r="KWU4" s="24"/>
      <c r="KWV4" s="24"/>
      <c r="KWW4" s="24"/>
      <c r="KWX4" s="24"/>
      <c r="KWY4" s="24"/>
      <c r="KWZ4" s="24"/>
      <c r="KXA4" s="24"/>
      <c r="KXB4" s="24"/>
      <c r="KXC4" s="24"/>
      <c r="KXD4" s="24"/>
      <c r="KXE4" s="24"/>
      <c r="KXF4" s="24"/>
      <c r="KXG4" s="24"/>
      <c r="KXH4" s="24"/>
      <c r="KXI4" s="24"/>
      <c r="KXJ4" s="24"/>
      <c r="KXK4" s="24"/>
      <c r="KXL4" s="24"/>
      <c r="KXM4" s="24"/>
      <c r="KXN4" s="24"/>
      <c r="KXO4" s="24"/>
      <c r="KXP4" s="24"/>
      <c r="KXQ4" s="24"/>
      <c r="KXR4" s="24"/>
      <c r="KXS4" s="24"/>
      <c r="KXT4" s="24"/>
      <c r="KXU4" s="24"/>
      <c r="KXV4" s="24"/>
      <c r="KXW4" s="24"/>
      <c r="KXX4" s="24"/>
      <c r="KXY4" s="24"/>
      <c r="KXZ4" s="24"/>
      <c r="KYA4" s="24"/>
      <c r="KYB4" s="24"/>
      <c r="KYC4" s="24"/>
      <c r="KYD4" s="24"/>
      <c r="KYE4" s="24"/>
      <c r="KYF4" s="24"/>
      <c r="KYG4" s="24"/>
      <c r="KYH4" s="24"/>
      <c r="KYI4" s="24"/>
      <c r="KYJ4" s="24"/>
      <c r="KYK4" s="24"/>
      <c r="KYL4" s="24"/>
      <c r="KYM4" s="24"/>
      <c r="KYN4" s="24"/>
      <c r="KYO4" s="24"/>
      <c r="KYP4" s="24"/>
      <c r="KYQ4" s="24"/>
      <c r="KYR4" s="24"/>
      <c r="KYS4" s="24"/>
      <c r="KYT4" s="24"/>
      <c r="KYU4" s="24"/>
      <c r="KYV4" s="24"/>
      <c r="KYW4" s="24"/>
      <c r="KYX4" s="24"/>
      <c r="KYY4" s="24"/>
      <c r="KYZ4" s="24"/>
      <c r="KZA4" s="24"/>
      <c r="KZB4" s="24"/>
      <c r="KZC4" s="24"/>
      <c r="KZD4" s="24"/>
      <c r="KZE4" s="24"/>
      <c r="KZF4" s="24"/>
      <c r="KZG4" s="24"/>
      <c r="KZH4" s="24"/>
      <c r="KZI4" s="24"/>
      <c r="KZJ4" s="24"/>
      <c r="KZK4" s="24"/>
      <c r="KZL4" s="24"/>
      <c r="KZM4" s="24"/>
      <c r="KZN4" s="24"/>
      <c r="KZO4" s="24"/>
      <c r="KZP4" s="24"/>
      <c r="KZQ4" s="24"/>
      <c r="KZR4" s="24"/>
      <c r="KZS4" s="24"/>
      <c r="KZT4" s="24"/>
      <c r="KZU4" s="24"/>
      <c r="KZV4" s="24"/>
      <c r="KZW4" s="24"/>
      <c r="KZX4" s="24"/>
      <c r="KZY4" s="24"/>
      <c r="KZZ4" s="24"/>
      <c r="LAA4" s="24"/>
      <c r="LAB4" s="24"/>
      <c r="LAC4" s="24"/>
      <c r="LAD4" s="24"/>
      <c r="LAE4" s="24"/>
      <c r="LAF4" s="24"/>
      <c r="LAG4" s="24"/>
      <c r="LAH4" s="24"/>
      <c r="LAI4" s="24"/>
      <c r="LAJ4" s="24"/>
      <c r="LAK4" s="24"/>
      <c r="LAL4" s="24"/>
      <c r="LAM4" s="24"/>
      <c r="LAN4" s="24"/>
      <c r="LAO4" s="24"/>
      <c r="LAP4" s="24"/>
      <c r="LAQ4" s="24"/>
      <c r="LAR4" s="24"/>
      <c r="LAS4" s="24"/>
      <c r="LAT4" s="24"/>
      <c r="LAU4" s="24"/>
      <c r="LAV4" s="24"/>
      <c r="LAW4" s="24"/>
      <c r="LAX4" s="24"/>
      <c r="LAY4" s="24"/>
      <c r="LAZ4" s="24"/>
      <c r="LBA4" s="24"/>
      <c r="LBB4" s="24"/>
      <c r="LBC4" s="24"/>
      <c r="LBD4" s="24"/>
      <c r="LBE4" s="24"/>
      <c r="LBF4" s="24"/>
      <c r="LBG4" s="24"/>
      <c r="LBH4" s="24"/>
      <c r="LBI4" s="24"/>
      <c r="LBJ4" s="24"/>
      <c r="LBK4" s="24"/>
      <c r="LBL4" s="24"/>
      <c r="LBM4" s="24"/>
      <c r="LBN4" s="24"/>
      <c r="LBO4" s="24"/>
      <c r="LBP4" s="24"/>
      <c r="LBQ4" s="24"/>
      <c r="LBR4" s="24"/>
      <c r="LBS4" s="24"/>
      <c r="LBT4" s="24"/>
      <c r="LBU4" s="24"/>
      <c r="LBV4" s="24"/>
      <c r="LBW4" s="24"/>
      <c r="LBX4" s="24"/>
      <c r="LBY4" s="24"/>
      <c r="LBZ4" s="24"/>
      <c r="LCA4" s="24"/>
      <c r="LCB4" s="24"/>
      <c r="LCC4" s="24"/>
      <c r="LCD4" s="24"/>
      <c r="LCE4" s="24"/>
      <c r="LCF4" s="24"/>
      <c r="LCG4" s="24"/>
      <c r="LCH4" s="24"/>
      <c r="LCI4" s="24"/>
      <c r="LCJ4" s="24"/>
      <c r="LCK4" s="24"/>
      <c r="LCL4" s="24"/>
      <c r="LCM4" s="24"/>
      <c r="LCN4" s="24"/>
      <c r="LCO4" s="24"/>
      <c r="LCP4" s="24"/>
      <c r="LCQ4" s="24"/>
      <c r="LCR4" s="24"/>
      <c r="LCS4" s="24"/>
      <c r="LCT4" s="24"/>
      <c r="LCU4" s="24"/>
      <c r="LCV4" s="24"/>
      <c r="LCW4" s="24"/>
      <c r="LCX4" s="24"/>
      <c r="LCY4" s="24"/>
      <c r="LCZ4" s="24"/>
      <c r="LDA4" s="24"/>
      <c r="LDB4" s="24"/>
      <c r="LDC4" s="24"/>
      <c r="LDD4" s="24"/>
      <c r="LDE4" s="24"/>
      <c r="LDF4" s="24"/>
      <c r="LDG4" s="24"/>
      <c r="LDH4" s="24"/>
      <c r="LDI4" s="24"/>
      <c r="LDJ4" s="24"/>
      <c r="LDK4" s="24"/>
      <c r="LDL4" s="24"/>
      <c r="LDM4" s="24"/>
      <c r="LDN4" s="24"/>
      <c r="LDO4" s="24"/>
      <c r="LDP4" s="24"/>
      <c r="LDQ4" s="24"/>
      <c r="LDR4" s="24"/>
      <c r="LDS4" s="24"/>
      <c r="LDT4" s="24"/>
      <c r="LDU4" s="24"/>
      <c r="LDV4" s="24"/>
      <c r="LDW4" s="24"/>
      <c r="LDX4" s="24"/>
      <c r="LDY4" s="24"/>
      <c r="LDZ4" s="24"/>
      <c r="LEA4" s="24"/>
      <c r="LEB4" s="24"/>
      <c r="LEC4" s="24"/>
      <c r="LED4" s="24"/>
      <c r="LEE4" s="24"/>
      <c r="LEF4" s="24"/>
      <c r="LEG4" s="24"/>
      <c r="LEH4" s="24"/>
      <c r="LEI4" s="24"/>
      <c r="LEJ4" s="24"/>
      <c r="LEK4" s="24"/>
      <c r="LEL4" s="24"/>
      <c r="LEM4" s="24"/>
      <c r="LEN4" s="24"/>
      <c r="LEO4" s="24"/>
      <c r="LEP4" s="24"/>
      <c r="LEQ4" s="24"/>
      <c r="LER4" s="24"/>
      <c r="LES4" s="24"/>
      <c r="LET4" s="24"/>
      <c r="LEU4" s="24"/>
      <c r="LEV4" s="24"/>
      <c r="LEW4" s="24"/>
      <c r="LEX4" s="24"/>
      <c r="LEY4" s="24"/>
      <c r="LEZ4" s="24"/>
      <c r="LFA4" s="24"/>
      <c r="LFB4" s="24"/>
      <c r="LFC4" s="24"/>
      <c r="LFD4" s="24"/>
      <c r="LFE4" s="24"/>
      <c r="LFF4" s="24"/>
      <c r="LFG4" s="24"/>
      <c r="LFH4" s="24"/>
      <c r="LFI4" s="24"/>
      <c r="LFJ4" s="24"/>
      <c r="LFK4" s="24"/>
      <c r="LFL4" s="24"/>
      <c r="LFM4" s="24"/>
      <c r="LFN4" s="24"/>
      <c r="LFO4" s="24"/>
      <c r="LFP4" s="24"/>
      <c r="LFQ4" s="24"/>
      <c r="LFR4" s="24"/>
      <c r="LFS4" s="24"/>
      <c r="LFT4" s="24"/>
      <c r="LFU4" s="24"/>
      <c r="LFV4" s="24"/>
      <c r="LFW4" s="24"/>
      <c r="LFX4" s="24"/>
      <c r="LFY4" s="24"/>
      <c r="LFZ4" s="24"/>
      <c r="LGA4" s="24"/>
      <c r="LGB4" s="24"/>
      <c r="LGC4" s="24"/>
      <c r="LGD4" s="24"/>
      <c r="LGE4" s="24"/>
      <c r="LGF4" s="24"/>
      <c r="LGG4" s="24"/>
      <c r="LGH4" s="24"/>
      <c r="LGI4" s="24"/>
      <c r="LGJ4" s="24"/>
      <c r="LGK4" s="24"/>
      <c r="LGL4" s="24"/>
      <c r="LGM4" s="24"/>
      <c r="LGN4" s="24"/>
      <c r="LGO4" s="24"/>
      <c r="LGP4" s="24"/>
      <c r="LGQ4" s="24"/>
      <c r="LGR4" s="24"/>
      <c r="LGS4" s="24"/>
      <c r="LGT4" s="24"/>
      <c r="LGU4" s="24"/>
      <c r="LGV4" s="24"/>
      <c r="LGW4" s="24"/>
      <c r="LGX4" s="24"/>
      <c r="LGY4" s="24"/>
      <c r="LGZ4" s="24"/>
      <c r="LHA4" s="24"/>
      <c r="LHB4" s="24"/>
      <c r="LHC4" s="24"/>
      <c r="LHD4" s="24"/>
      <c r="LHE4" s="24"/>
      <c r="LHF4" s="24"/>
      <c r="LHG4" s="24"/>
      <c r="LHH4" s="24"/>
      <c r="LHI4" s="24"/>
      <c r="LHJ4" s="24"/>
      <c r="LHK4" s="24"/>
      <c r="LHL4" s="24"/>
      <c r="LHM4" s="24"/>
      <c r="LHN4" s="24"/>
      <c r="LHO4" s="24"/>
      <c r="LHP4" s="24"/>
      <c r="LHQ4" s="24"/>
      <c r="LHR4" s="24"/>
      <c r="LHS4" s="24"/>
      <c r="LHT4" s="24"/>
      <c r="LHU4" s="24"/>
      <c r="LHV4" s="24"/>
      <c r="LHW4" s="24"/>
      <c r="LHX4" s="24"/>
      <c r="LHY4" s="24"/>
      <c r="LHZ4" s="24"/>
      <c r="LIA4" s="24"/>
      <c r="LIB4" s="24"/>
      <c r="LIC4" s="24"/>
      <c r="LID4" s="24"/>
      <c r="LIE4" s="24"/>
      <c r="LIF4" s="24"/>
      <c r="LIG4" s="24"/>
      <c r="LIH4" s="24"/>
      <c r="LII4" s="24"/>
      <c r="LIJ4" s="24"/>
      <c r="LIK4" s="24"/>
      <c r="LIL4" s="24"/>
      <c r="LIM4" s="24"/>
      <c r="LIN4" s="24"/>
      <c r="LIO4" s="24"/>
      <c r="LIP4" s="24"/>
      <c r="LIQ4" s="24"/>
      <c r="LIR4" s="24"/>
      <c r="LIS4" s="24"/>
      <c r="LIT4" s="24"/>
      <c r="LIU4" s="24"/>
      <c r="LIV4" s="24"/>
      <c r="LIW4" s="24"/>
      <c r="LIX4" s="24"/>
      <c r="LIY4" s="24"/>
      <c r="LIZ4" s="24"/>
      <c r="LJA4" s="24"/>
      <c r="LJB4" s="24"/>
      <c r="LJC4" s="24"/>
      <c r="LJD4" s="24"/>
      <c r="LJE4" s="24"/>
      <c r="LJF4" s="24"/>
      <c r="LJG4" s="24"/>
      <c r="LJH4" s="24"/>
      <c r="LJI4" s="24"/>
      <c r="LJJ4" s="24"/>
      <c r="LJK4" s="24"/>
      <c r="LJL4" s="24"/>
      <c r="LJM4" s="24"/>
      <c r="LJN4" s="24"/>
      <c r="LJO4" s="24"/>
      <c r="LJP4" s="24"/>
      <c r="LJQ4" s="24"/>
      <c r="LJR4" s="24"/>
      <c r="LJS4" s="24"/>
      <c r="LJT4" s="24"/>
      <c r="LJU4" s="24"/>
      <c r="LJV4" s="24"/>
      <c r="LJW4" s="24"/>
      <c r="LJX4" s="24"/>
      <c r="LJY4" s="24"/>
      <c r="LJZ4" s="24"/>
      <c r="LKA4" s="24"/>
      <c r="LKB4" s="24"/>
      <c r="LKC4" s="24"/>
      <c r="LKD4" s="24"/>
      <c r="LKE4" s="24"/>
      <c r="LKF4" s="24"/>
      <c r="LKG4" s="24"/>
      <c r="LKH4" s="24"/>
      <c r="LKI4" s="24"/>
      <c r="LKJ4" s="24"/>
      <c r="LKK4" s="24"/>
      <c r="LKL4" s="24"/>
      <c r="LKM4" s="24"/>
      <c r="LKN4" s="24"/>
      <c r="LKO4" s="24"/>
      <c r="LKP4" s="24"/>
      <c r="LKQ4" s="24"/>
      <c r="LKR4" s="24"/>
      <c r="LKS4" s="24"/>
      <c r="LKT4" s="24"/>
      <c r="LKU4" s="24"/>
      <c r="LKV4" s="24"/>
      <c r="LKW4" s="24"/>
      <c r="LKX4" s="24"/>
      <c r="LKY4" s="24"/>
      <c r="LKZ4" s="24"/>
      <c r="LLA4" s="24"/>
      <c r="LLB4" s="24"/>
      <c r="LLC4" s="24"/>
      <c r="LLD4" s="24"/>
      <c r="LLE4" s="24"/>
      <c r="LLF4" s="24"/>
      <c r="LLG4" s="24"/>
      <c r="LLH4" s="24"/>
      <c r="LLI4" s="24"/>
      <c r="LLJ4" s="24"/>
      <c r="LLK4" s="24"/>
      <c r="LLL4" s="24"/>
      <c r="LLM4" s="24"/>
      <c r="LLN4" s="24"/>
      <c r="LLO4" s="24"/>
      <c r="LLP4" s="24"/>
      <c r="LLQ4" s="24"/>
      <c r="LLR4" s="24"/>
      <c r="LLS4" s="24"/>
      <c r="LLT4" s="24"/>
      <c r="LLU4" s="24"/>
      <c r="LLV4" s="24"/>
      <c r="LLW4" s="24"/>
      <c r="LLX4" s="24"/>
      <c r="LLY4" s="24"/>
      <c r="LLZ4" s="24"/>
      <c r="LMA4" s="24"/>
      <c r="LMB4" s="24"/>
      <c r="LMC4" s="24"/>
      <c r="LMD4" s="24"/>
      <c r="LME4" s="24"/>
      <c r="LMF4" s="24"/>
      <c r="LMG4" s="24"/>
      <c r="LMH4" s="24"/>
      <c r="LMI4" s="24"/>
      <c r="LMJ4" s="24"/>
      <c r="LMK4" s="24"/>
      <c r="LML4" s="24"/>
      <c r="LMM4" s="24"/>
      <c r="LMN4" s="24"/>
      <c r="LMO4" s="24"/>
      <c r="LMP4" s="24"/>
      <c r="LMQ4" s="24"/>
      <c r="LMR4" s="24"/>
      <c r="LMS4" s="24"/>
      <c r="LMT4" s="24"/>
      <c r="LMU4" s="24"/>
      <c r="LMV4" s="24"/>
      <c r="LMW4" s="24"/>
      <c r="LMX4" s="24"/>
      <c r="LMY4" s="24"/>
      <c r="LMZ4" s="24"/>
      <c r="LNA4" s="24"/>
      <c r="LNB4" s="24"/>
      <c r="LNC4" s="24"/>
      <c r="LND4" s="24"/>
      <c r="LNE4" s="24"/>
      <c r="LNF4" s="24"/>
      <c r="LNG4" s="24"/>
      <c r="LNH4" s="24"/>
      <c r="LNI4" s="24"/>
      <c r="LNJ4" s="24"/>
      <c r="LNK4" s="24"/>
      <c r="LNL4" s="24"/>
      <c r="LNM4" s="24"/>
      <c r="LNN4" s="24"/>
      <c r="LNO4" s="24"/>
      <c r="LNP4" s="24"/>
      <c r="LNQ4" s="24"/>
      <c r="LNR4" s="24"/>
      <c r="LNS4" s="24"/>
      <c r="LNT4" s="24"/>
      <c r="LNU4" s="24"/>
      <c r="LNV4" s="24"/>
      <c r="LNW4" s="24"/>
      <c r="LNX4" s="24"/>
      <c r="LNY4" s="24"/>
      <c r="LNZ4" s="24"/>
      <c r="LOA4" s="24"/>
      <c r="LOB4" s="24"/>
      <c r="LOC4" s="24"/>
      <c r="LOD4" s="24"/>
      <c r="LOE4" s="24"/>
      <c r="LOF4" s="24"/>
      <c r="LOG4" s="24"/>
      <c r="LOH4" s="24"/>
      <c r="LOI4" s="24"/>
      <c r="LOJ4" s="24"/>
      <c r="LOK4" s="24"/>
      <c r="LOL4" s="24"/>
      <c r="LOM4" s="24"/>
      <c r="LON4" s="24"/>
      <c r="LOO4" s="24"/>
      <c r="LOP4" s="24"/>
      <c r="LOQ4" s="24"/>
      <c r="LOR4" s="24"/>
      <c r="LOS4" s="24"/>
      <c r="LOT4" s="24"/>
      <c r="LOU4" s="24"/>
      <c r="LOV4" s="24"/>
      <c r="LOW4" s="24"/>
      <c r="LOX4" s="24"/>
      <c r="LOY4" s="24"/>
      <c r="LOZ4" s="24"/>
      <c r="LPA4" s="24"/>
      <c r="LPB4" s="24"/>
      <c r="LPC4" s="24"/>
      <c r="LPD4" s="24"/>
      <c r="LPE4" s="24"/>
      <c r="LPF4" s="24"/>
      <c r="LPG4" s="24"/>
      <c r="LPH4" s="24"/>
      <c r="LPI4" s="24"/>
      <c r="LPJ4" s="24"/>
      <c r="LPK4" s="24"/>
      <c r="LPL4" s="24"/>
      <c r="LPM4" s="24"/>
      <c r="LPN4" s="24"/>
      <c r="LPO4" s="24"/>
      <c r="LPP4" s="24"/>
      <c r="LPQ4" s="24"/>
      <c r="LPR4" s="24"/>
      <c r="LPS4" s="24"/>
      <c r="LPT4" s="24"/>
      <c r="LPU4" s="24"/>
      <c r="LPV4" s="24"/>
      <c r="LPW4" s="24"/>
      <c r="LPX4" s="24"/>
      <c r="LPY4" s="24"/>
      <c r="LPZ4" s="24"/>
      <c r="LQA4" s="24"/>
      <c r="LQB4" s="24"/>
      <c r="LQC4" s="24"/>
      <c r="LQD4" s="24"/>
      <c r="LQE4" s="24"/>
      <c r="LQF4" s="24"/>
      <c r="LQG4" s="24"/>
      <c r="LQH4" s="24"/>
      <c r="LQI4" s="24"/>
      <c r="LQJ4" s="24"/>
      <c r="LQK4" s="24"/>
      <c r="LQL4" s="24"/>
      <c r="LQM4" s="24"/>
      <c r="LQN4" s="24"/>
      <c r="LQO4" s="24"/>
      <c r="LQP4" s="24"/>
      <c r="LQQ4" s="24"/>
      <c r="LQR4" s="24"/>
      <c r="LQS4" s="24"/>
      <c r="LQT4" s="24"/>
      <c r="LQU4" s="24"/>
      <c r="LQV4" s="24"/>
      <c r="LQW4" s="24"/>
      <c r="LQX4" s="24"/>
      <c r="LQY4" s="24"/>
      <c r="LQZ4" s="24"/>
      <c r="LRA4" s="24"/>
      <c r="LRB4" s="24"/>
      <c r="LRC4" s="24"/>
      <c r="LRD4" s="24"/>
      <c r="LRE4" s="24"/>
      <c r="LRF4" s="24"/>
      <c r="LRG4" s="24"/>
      <c r="LRH4" s="24"/>
      <c r="LRI4" s="24"/>
      <c r="LRJ4" s="24"/>
      <c r="LRK4" s="24"/>
      <c r="LRL4" s="24"/>
      <c r="LRM4" s="24"/>
      <c r="LRN4" s="24"/>
      <c r="LRO4" s="24"/>
      <c r="LRP4" s="24"/>
      <c r="LRQ4" s="24"/>
      <c r="LRR4" s="24"/>
      <c r="LRS4" s="24"/>
      <c r="LRT4" s="24"/>
      <c r="LRU4" s="24"/>
      <c r="LRV4" s="24"/>
      <c r="LRW4" s="24"/>
      <c r="LRX4" s="24"/>
      <c r="LRY4" s="24"/>
      <c r="LRZ4" s="24"/>
      <c r="LSA4" s="24"/>
      <c r="LSB4" s="24"/>
      <c r="LSC4" s="24"/>
      <c r="LSD4" s="24"/>
      <c r="LSE4" s="24"/>
      <c r="LSF4" s="24"/>
      <c r="LSG4" s="24"/>
      <c r="LSH4" s="24"/>
      <c r="LSI4" s="24"/>
      <c r="LSJ4" s="24"/>
      <c r="LSK4" s="24"/>
      <c r="LSL4" s="24"/>
      <c r="LSM4" s="24"/>
      <c r="LSN4" s="24"/>
      <c r="LSO4" s="24"/>
      <c r="LSP4" s="24"/>
      <c r="LSQ4" s="24"/>
      <c r="LSR4" s="24"/>
      <c r="LSS4" s="24"/>
      <c r="LST4" s="24"/>
      <c r="LSU4" s="24"/>
      <c r="LSV4" s="24"/>
      <c r="LSW4" s="24"/>
      <c r="LSX4" s="24"/>
      <c r="LSY4" s="24"/>
      <c r="LSZ4" s="24"/>
      <c r="LTA4" s="24"/>
      <c r="LTB4" s="24"/>
      <c r="LTC4" s="24"/>
      <c r="LTD4" s="24"/>
      <c r="LTE4" s="24"/>
      <c r="LTF4" s="24"/>
      <c r="LTG4" s="24"/>
      <c r="LTH4" s="24"/>
      <c r="LTI4" s="24"/>
      <c r="LTJ4" s="24"/>
      <c r="LTK4" s="24"/>
      <c r="LTL4" s="24"/>
      <c r="LTM4" s="24"/>
      <c r="LTN4" s="24"/>
      <c r="LTO4" s="24"/>
      <c r="LTP4" s="24"/>
      <c r="LTQ4" s="24"/>
      <c r="LTR4" s="24"/>
      <c r="LTS4" s="24"/>
      <c r="LTT4" s="24"/>
      <c r="LTU4" s="24"/>
      <c r="LTV4" s="24"/>
      <c r="LTW4" s="24"/>
      <c r="LTX4" s="24"/>
      <c r="LTY4" s="24"/>
      <c r="LTZ4" s="24"/>
      <c r="LUA4" s="24"/>
      <c r="LUB4" s="24"/>
      <c r="LUC4" s="24"/>
      <c r="LUD4" s="24"/>
      <c r="LUE4" s="24"/>
      <c r="LUF4" s="24"/>
      <c r="LUG4" s="24"/>
      <c r="LUH4" s="24"/>
      <c r="LUI4" s="24"/>
      <c r="LUJ4" s="24"/>
      <c r="LUK4" s="24"/>
      <c r="LUL4" s="24"/>
      <c r="LUM4" s="24"/>
      <c r="LUN4" s="24"/>
      <c r="LUO4" s="24"/>
      <c r="LUP4" s="24"/>
      <c r="LUQ4" s="24"/>
      <c r="LUR4" s="24"/>
      <c r="LUS4" s="24"/>
      <c r="LUT4" s="24"/>
      <c r="LUU4" s="24"/>
      <c r="LUV4" s="24"/>
      <c r="LUW4" s="24"/>
      <c r="LUX4" s="24"/>
      <c r="LUY4" s="24"/>
      <c r="LUZ4" s="24"/>
      <c r="LVA4" s="24"/>
      <c r="LVB4" s="24"/>
      <c r="LVC4" s="24"/>
      <c r="LVD4" s="24"/>
      <c r="LVE4" s="24"/>
      <c r="LVF4" s="24"/>
      <c r="LVG4" s="24"/>
      <c r="LVH4" s="24"/>
      <c r="LVI4" s="24"/>
      <c r="LVJ4" s="24"/>
      <c r="LVK4" s="24"/>
      <c r="LVL4" s="24"/>
      <c r="LVM4" s="24"/>
      <c r="LVN4" s="24"/>
      <c r="LVO4" s="24"/>
      <c r="LVP4" s="24"/>
      <c r="LVQ4" s="24"/>
      <c r="LVR4" s="24"/>
      <c r="LVS4" s="24"/>
      <c r="LVT4" s="24"/>
      <c r="LVU4" s="24"/>
      <c r="LVV4" s="24"/>
      <c r="LVW4" s="24"/>
      <c r="LVX4" s="24"/>
      <c r="LVY4" s="24"/>
      <c r="LVZ4" s="24"/>
      <c r="LWA4" s="24"/>
      <c r="LWB4" s="24"/>
      <c r="LWC4" s="24"/>
      <c r="LWD4" s="24"/>
      <c r="LWE4" s="24"/>
      <c r="LWF4" s="24"/>
      <c r="LWG4" s="24"/>
      <c r="LWH4" s="24"/>
      <c r="LWI4" s="24"/>
      <c r="LWJ4" s="24"/>
      <c r="LWK4" s="24"/>
      <c r="LWL4" s="24"/>
      <c r="LWM4" s="24"/>
      <c r="LWN4" s="24"/>
      <c r="LWO4" s="24"/>
      <c r="LWP4" s="24"/>
      <c r="LWQ4" s="24"/>
      <c r="LWR4" s="24"/>
      <c r="LWS4" s="24"/>
      <c r="LWT4" s="24"/>
      <c r="LWU4" s="24"/>
      <c r="LWV4" s="24"/>
      <c r="LWW4" s="24"/>
      <c r="LWX4" s="24"/>
      <c r="LWY4" s="24"/>
      <c r="LWZ4" s="24"/>
      <c r="LXA4" s="24"/>
      <c r="LXB4" s="24"/>
      <c r="LXC4" s="24"/>
      <c r="LXD4" s="24"/>
      <c r="LXE4" s="24"/>
      <c r="LXF4" s="24"/>
      <c r="LXG4" s="24"/>
      <c r="LXH4" s="24"/>
      <c r="LXI4" s="24"/>
      <c r="LXJ4" s="24"/>
      <c r="LXK4" s="24"/>
      <c r="LXL4" s="24"/>
      <c r="LXM4" s="24"/>
      <c r="LXN4" s="24"/>
      <c r="LXO4" s="24"/>
      <c r="LXP4" s="24"/>
      <c r="LXQ4" s="24"/>
      <c r="LXR4" s="24"/>
      <c r="LXS4" s="24"/>
      <c r="LXT4" s="24"/>
      <c r="LXU4" s="24"/>
      <c r="LXV4" s="24"/>
      <c r="LXW4" s="24"/>
      <c r="LXX4" s="24"/>
      <c r="LXY4" s="24"/>
      <c r="LXZ4" s="24"/>
      <c r="LYA4" s="24"/>
      <c r="LYB4" s="24"/>
      <c r="LYC4" s="24"/>
      <c r="LYD4" s="24"/>
      <c r="LYE4" s="24"/>
      <c r="LYF4" s="24"/>
      <c r="LYG4" s="24"/>
      <c r="LYH4" s="24"/>
      <c r="LYI4" s="24"/>
      <c r="LYJ4" s="24"/>
      <c r="LYK4" s="24"/>
      <c r="LYL4" s="24"/>
      <c r="LYM4" s="24"/>
      <c r="LYN4" s="24"/>
      <c r="LYO4" s="24"/>
      <c r="LYP4" s="24"/>
      <c r="LYQ4" s="24"/>
      <c r="LYR4" s="24"/>
      <c r="LYS4" s="24"/>
      <c r="LYT4" s="24"/>
      <c r="LYU4" s="24"/>
      <c r="LYV4" s="24"/>
      <c r="LYW4" s="24"/>
      <c r="LYX4" s="24"/>
      <c r="LYY4" s="24"/>
      <c r="LYZ4" s="24"/>
      <c r="LZA4" s="24"/>
      <c r="LZB4" s="24"/>
      <c r="LZC4" s="24"/>
      <c r="LZD4" s="24"/>
      <c r="LZE4" s="24"/>
      <c r="LZF4" s="24"/>
      <c r="LZG4" s="24"/>
      <c r="LZH4" s="24"/>
      <c r="LZI4" s="24"/>
      <c r="LZJ4" s="24"/>
      <c r="LZK4" s="24"/>
      <c r="LZL4" s="24"/>
      <c r="LZM4" s="24"/>
      <c r="LZN4" s="24"/>
      <c r="LZO4" s="24"/>
      <c r="LZP4" s="24"/>
      <c r="LZQ4" s="24"/>
      <c r="LZR4" s="24"/>
      <c r="LZS4" s="24"/>
      <c r="LZT4" s="24"/>
      <c r="LZU4" s="24"/>
      <c r="LZV4" s="24"/>
      <c r="LZW4" s="24"/>
      <c r="LZX4" s="24"/>
      <c r="LZY4" s="24"/>
      <c r="LZZ4" s="24"/>
      <c r="MAA4" s="24"/>
      <c r="MAB4" s="24"/>
      <c r="MAC4" s="24"/>
      <c r="MAD4" s="24"/>
      <c r="MAE4" s="24"/>
      <c r="MAF4" s="24"/>
      <c r="MAG4" s="24"/>
      <c r="MAH4" s="24"/>
      <c r="MAI4" s="24"/>
      <c r="MAJ4" s="24"/>
      <c r="MAK4" s="24"/>
      <c r="MAL4" s="24"/>
      <c r="MAM4" s="24"/>
      <c r="MAN4" s="24"/>
      <c r="MAO4" s="24"/>
      <c r="MAP4" s="24"/>
      <c r="MAQ4" s="24"/>
      <c r="MAR4" s="24"/>
      <c r="MAS4" s="24"/>
      <c r="MAT4" s="24"/>
      <c r="MAU4" s="24"/>
      <c r="MAV4" s="24"/>
      <c r="MAW4" s="24"/>
      <c r="MAX4" s="24"/>
      <c r="MAY4" s="24"/>
      <c r="MAZ4" s="24"/>
      <c r="MBA4" s="24"/>
      <c r="MBB4" s="24"/>
      <c r="MBC4" s="24"/>
      <c r="MBD4" s="24"/>
      <c r="MBE4" s="24"/>
      <c r="MBF4" s="24"/>
      <c r="MBG4" s="24"/>
      <c r="MBH4" s="24"/>
      <c r="MBI4" s="24"/>
      <c r="MBJ4" s="24"/>
      <c r="MBK4" s="24"/>
      <c r="MBL4" s="24"/>
      <c r="MBM4" s="24"/>
      <c r="MBN4" s="24"/>
      <c r="MBO4" s="24"/>
      <c r="MBP4" s="24"/>
      <c r="MBQ4" s="24"/>
      <c r="MBR4" s="24"/>
      <c r="MBS4" s="24"/>
      <c r="MBT4" s="24"/>
      <c r="MBU4" s="24"/>
      <c r="MBV4" s="24"/>
      <c r="MBW4" s="24"/>
      <c r="MBX4" s="24"/>
      <c r="MBY4" s="24"/>
      <c r="MBZ4" s="24"/>
      <c r="MCA4" s="24"/>
      <c r="MCB4" s="24"/>
      <c r="MCC4" s="24"/>
      <c r="MCD4" s="24"/>
      <c r="MCE4" s="24"/>
      <c r="MCF4" s="24"/>
      <c r="MCG4" s="24"/>
      <c r="MCH4" s="24"/>
      <c r="MCI4" s="24"/>
      <c r="MCJ4" s="24"/>
      <c r="MCK4" s="24"/>
      <c r="MCL4" s="24"/>
      <c r="MCM4" s="24"/>
      <c r="MCN4" s="24"/>
      <c r="MCO4" s="24"/>
      <c r="MCP4" s="24"/>
      <c r="MCQ4" s="24"/>
      <c r="MCR4" s="24"/>
      <c r="MCS4" s="24"/>
      <c r="MCT4" s="24"/>
      <c r="MCU4" s="24"/>
      <c r="MCV4" s="24"/>
      <c r="MCW4" s="24"/>
      <c r="MCX4" s="24"/>
      <c r="MCY4" s="24"/>
      <c r="MCZ4" s="24"/>
      <c r="MDA4" s="24"/>
      <c r="MDB4" s="24"/>
      <c r="MDC4" s="24"/>
      <c r="MDD4" s="24"/>
      <c r="MDE4" s="24"/>
      <c r="MDF4" s="24"/>
      <c r="MDG4" s="24"/>
      <c r="MDH4" s="24"/>
      <c r="MDI4" s="24"/>
      <c r="MDJ4" s="24"/>
      <c r="MDK4" s="24"/>
      <c r="MDL4" s="24"/>
      <c r="MDM4" s="24"/>
      <c r="MDN4" s="24"/>
      <c r="MDO4" s="24"/>
      <c r="MDP4" s="24"/>
      <c r="MDQ4" s="24"/>
      <c r="MDR4" s="24"/>
      <c r="MDS4" s="24"/>
      <c r="MDT4" s="24"/>
      <c r="MDU4" s="24"/>
      <c r="MDV4" s="24"/>
      <c r="MDW4" s="24"/>
      <c r="MDX4" s="24"/>
      <c r="MDY4" s="24"/>
      <c r="MDZ4" s="24"/>
      <c r="MEA4" s="24"/>
      <c r="MEB4" s="24"/>
      <c r="MEC4" s="24"/>
      <c r="MED4" s="24"/>
      <c r="MEE4" s="24"/>
      <c r="MEF4" s="24"/>
      <c r="MEG4" s="24"/>
      <c r="MEH4" s="24"/>
      <c r="MEI4" s="24"/>
      <c r="MEJ4" s="24"/>
      <c r="MEK4" s="24"/>
      <c r="MEL4" s="24"/>
      <c r="MEM4" s="24"/>
      <c r="MEN4" s="24"/>
      <c r="MEO4" s="24"/>
      <c r="MEP4" s="24"/>
      <c r="MEQ4" s="24"/>
      <c r="MER4" s="24"/>
      <c r="MES4" s="24"/>
      <c r="MET4" s="24"/>
      <c r="MEU4" s="24"/>
      <c r="MEV4" s="24"/>
      <c r="MEW4" s="24"/>
      <c r="MEX4" s="24"/>
      <c r="MEY4" s="24"/>
      <c r="MEZ4" s="24"/>
      <c r="MFA4" s="24"/>
      <c r="MFB4" s="24"/>
      <c r="MFC4" s="24"/>
      <c r="MFD4" s="24"/>
      <c r="MFE4" s="24"/>
      <c r="MFF4" s="24"/>
      <c r="MFG4" s="24"/>
      <c r="MFH4" s="24"/>
      <c r="MFI4" s="24"/>
      <c r="MFJ4" s="24"/>
      <c r="MFK4" s="24"/>
      <c r="MFL4" s="24"/>
      <c r="MFM4" s="24"/>
      <c r="MFN4" s="24"/>
      <c r="MFO4" s="24"/>
      <c r="MFP4" s="24"/>
      <c r="MFQ4" s="24"/>
      <c r="MFR4" s="24"/>
      <c r="MFS4" s="24"/>
      <c r="MFT4" s="24"/>
      <c r="MFU4" s="24"/>
      <c r="MFV4" s="24"/>
      <c r="MFW4" s="24"/>
      <c r="MFX4" s="24"/>
      <c r="MFY4" s="24"/>
      <c r="MFZ4" s="24"/>
      <c r="MGA4" s="24"/>
      <c r="MGB4" s="24"/>
      <c r="MGC4" s="24"/>
      <c r="MGD4" s="24"/>
      <c r="MGE4" s="24"/>
      <c r="MGF4" s="24"/>
      <c r="MGG4" s="24"/>
      <c r="MGH4" s="24"/>
      <c r="MGI4" s="24"/>
      <c r="MGJ4" s="24"/>
      <c r="MGK4" s="24"/>
      <c r="MGL4" s="24"/>
      <c r="MGM4" s="24"/>
      <c r="MGN4" s="24"/>
      <c r="MGO4" s="24"/>
      <c r="MGP4" s="24"/>
      <c r="MGQ4" s="24"/>
      <c r="MGR4" s="24"/>
      <c r="MGS4" s="24"/>
      <c r="MGT4" s="24"/>
      <c r="MGU4" s="24"/>
      <c r="MGV4" s="24"/>
      <c r="MGW4" s="24"/>
      <c r="MGX4" s="24"/>
      <c r="MGY4" s="24"/>
      <c r="MGZ4" s="24"/>
      <c r="MHA4" s="24"/>
      <c r="MHB4" s="24"/>
      <c r="MHC4" s="24"/>
      <c r="MHD4" s="24"/>
      <c r="MHE4" s="24"/>
      <c r="MHF4" s="24"/>
      <c r="MHG4" s="24"/>
      <c r="MHH4" s="24"/>
      <c r="MHI4" s="24"/>
      <c r="MHJ4" s="24"/>
      <c r="MHK4" s="24"/>
      <c r="MHL4" s="24"/>
      <c r="MHM4" s="24"/>
      <c r="MHN4" s="24"/>
      <c r="MHO4" s="24"/>
      <c r="MHP4" s="24"/>
      <c r="MHQ4" s="24"/>
      <c r="MHR4" s="24"/>
      <c r="MHS4" s="24"/>
      <c r="MHT4" s="24"/>
      <c r="MHU4" s="24"/>
      <c r="MHV4" s="24"/>
      <c r="MHW4" s="24"/>
      <c r="MHX4" s="24"/>
      <c r="MHY4" s="24"/>
      <c r="MHZ4" s="24"/>
      <c r="MIA4" s="24"/>
      <c r="MIB4" s="24"/>
      <c r="MIC4" s="24"/>
      <c r="MID4" s="24"/>
      <c r="MIE4" s="24"/>
      <c r="MIF4" s="24"/>
      <c r="MIG4" s="24"/>
      <c r="MIH4" s="24"/>
      <c r="MII4" s="24"/>
      <c r="MIJ4" s="24"/>
      <c r="MIK4" s="24"/>
      <c r="MIL4" s="24"/>
      <c r="MIM4" s="24"/>
      <c r="MIN4" s="24"/>
      <c r="MIO4" s="24"/>
      <c r="MIP4" s="24"/>
      <c r="MIQ4" s="24"/>
      <c r="MIR4" s="24"/>
      <c r="MIS4" s="24"/>
      <c r="MIT4" s="24"/>
      <c r="MIU4" s="24"/>
      <c r="MIV4" s="24"/>
      <c r="MIW4" s="24"/>
      <c r="MIX4" s="24"/>
      <c r="MIY4" s="24"/>
      <c r="MIZ4" s="24"/>
      <c r="MJA4" s="24"/>
      <c r="MJB4" s="24"/>
      <c r="MJC4" s="24"/>
      <c r="MJD4" s="24"/>
      <c r="MJE4" s="24"/>
      <c r="MJF4" s="24"/>
      <c r="MJG4" s="24"/>
      <c r="MJH4" s="24"/>
      <c r="MJI4" s="24"/>
      <c r="MJJ4" s="24"/>
      <c r="MJK4" s="24"/>
      <c r="MJL4" s="24"/>
      <c r="MJM4" s="24"/>
      <c r="MJN4" s="24"/>
      <c r="MJO4" s="24"/>
      <c r="MJP4" s="24"/>
      <c r="MJQ4" s="24"/>
      <c r="MJR4" s="24"/>
      <c r="MJS4" s="24"/>
      <c r="MJT4" s="24"/>
      <c r="MJU4" s="24"/>
      <c r="MJV4" s="24"/>
      <c r="MJW4" s="24"/>
      <c r="MJX4" s="24"/>
      <c r="MJY4" s="24"/>
      <c r="MJZ4" s="24"/>
      <c r="MKA4" s="24"/>
      <c r="MKB4" s="24"/>
      <c r="MKC4" s="24"/>
      <c r="MKD4" s="24"/>
      <c r="MKE4" s="24"/>
      <c r="MKF4" s="24"/>
      <c r="MKG4" s="24"/>
      <c r="MKH4" s="24"/>
      <c r="MKI4" s="24"/>
      <c r="MKJ4" s="24"/>
      <c r="MKK4" s="24"/>
      <c r="MKL4" s="24"/>
      <c r="MKM4" s="24"/>
      <c r="MKN4" s="24"/>
      <c r="MKO4" s="24"/>
      <c r="MKP4" s="24"/>
      <c r="MKQ4" s="24"/>
      <c r="MKR4" s="24"/>
      <c r="MKS4" s="24"/>
      <c r="MKT4" s="24"/>
      <c r="MKU4" s="24"/>
      <c r="MKV4" s="24"/>
      <c r="MKW4" s="24"/>
      <c r="MKX4" s="24"/>
      <c r="MKY4" s="24"/>
      <c r="MKZ4" s="24"/>
      <c r="MLA4" s="24"/>
      <c r="MLB4" s="24"/>
      <c r="MLC4" s="24"/>
      <c r="MLD4" s="24"/>
      <c r="MLE4" s="24"/>
      <c r="MLF4" s="24"/>
      <c r="MLG4" s="24"/>
      <c r="MLH4" s="24"/>
      <c r="MLI4" s="24"/>
      <c r="MLJ4" s="24"/>
      <c r="MLK4" s="24"/>
      <c r="MLL4" s="24"/>
      <c r="MLM4" s="24"/>
      <c r="MLN4" s="24"/>
      <c r="MLO4" s="24"/>
      <c r="MLP4" s="24"/>
      <c r="MLQ4" s="24"/>
      <c r="MLR4" s="24"/>
      <c r="MLS4" s="24"/>
      <c r="MLT4" s="24"/>
      <c r="MLU4" s="24"/>
      <c r="MLV4" s="24"/>
      <c r="MLW4" s="24"/>
      <c r="MLX4" s="24"/>
      <c r="MLY4" s="24"/>
      <c r="MLZ4" s="24"/>
      <c r="MMA4" s="24"/>
      <c r="MMB4" s="24"/>
      <c r="MMC4" s="24"/>
      <c r="MMD4" s="24"/>
      <c r="MME4" s="24"/>
      <c r="MMF4" s="24"/>
      <c r="MMG4" s="24"/>
      <c r="MMH4" s="24"/>
      <c r="MMI4" s="24"/>
      <c r="MMJ4" s="24"/>
      <c r="MMK4" s="24"/>
      <c r="MML4" s="24"/>
      <c r="MMM4" s="24"/>
      <c r="MMN4" s="24"/>
      <c r="MMO4" s="24"/>
      <c r="MMP4" s="24"/>
      <c r="MMQ4" s="24"/>
      <c r="MMR4" s="24"/>
      <c r="MMS4" s="24"/>
      <c r="MMT4" s="24"/>
      <c r="MMU4" s="24"/>
      <c r="MMV4" s="24"/>
      <c r="MMW4" s="24"/>
      <c r="MMX4" s="24"/>
      <c r="MMY4" s="24"/>
      <c r="MMZ4" s="24"/>
      <c r="MNA4" s="24"/>
      <c r="MNB4" s="24"/>
      <c r="MNC4" s="24"/>
      <c r="MND4" s="24"/>
      <c r="MNE4" s="24"/>
      <c r="MNF4" s="24"/>
      <c r="MNG4" s="24"/>
      <c r="MNH4" s="24"/>
      <c r="MNI4" s="24"/>
      <c r="MNJ4" s="24"/>
      <c r="MNK4" s="24"/>
      <c r="MNL4" s="24"/>
      <c r="MNM4" s="24"/>
      <c r="MNN4" s="24"/>
      <c r="MNO4" s="24"/>
      <c r="MNP4" s="24"/>
      <c r="MNQ4" s="24"/>
      <c r="MNR4" s="24"/>
      <c r="MNS4" s="24"/>
      <c r="MNT4" s="24"/>
      <c r="MNU4" s="24"/>
      <c r="MNV4" s="24"/>
      <c r="MNW4" s="24"/>
      <c r="MNX4" s="24"/>
      <c r="MNY4" s="24"/>
      <c r="MNZ4" s="24"/>
      <c r="MOA4" s="24"/>
      <c r="MOB4" s="24"/>
      <c r="MOC4" s="24"/>
      <c r="MOD4" s="24"/>
      <c r="MOE4" s="24"/>
      <c r="MOF4" s="24"/>
      <c r="MOG4" s="24"/>
      <c r="MOH4" s="24"/>
      <c r="MOI4" s="24"/>
      <c r="MOJ4" s="24"/>
      <c r="MOK4" s="24"/>
      <c r="MOL4" s="24"/>
      <c r="MOM4" s="24"/>
      <c r="MON4" s="24"/>
      <c r="MOO4" s="24"/>
      <c r="MOP4" s="24"/>
      <c r="MOQ4" s="24"/>
      <c r="MOR4" s="24"/>
      <c r="MOS4" s="24"/>
      <c r="MOT4" s="24"/>
      <c r="MOU4" s="24"/>
      <c r="MOV4" s="24"/>
      <c r="MOW4" s="24"/>
      <c r="MOX4" s="24"/>
      <c r="MOY4" s="24"/>
      <c r="MOZ4" s="24"/>
      <c r="MPA4" s="24"/>
      <c r="MPB4" s="24"/>
      <c r="MPC4" s="24"/>
      <c r="MPD4" s="24"/>
      <c r="MPE4" s="24"/>
      <c r="MPF4" s="24"/>
      <c r="MPG4" s="24"/>
      <c r="MPH4" s="24"/>
      <c r="MPI4" s="24"/>
      <c r="MPJ4" s="24"/>
      <c r="MPK4" s="24"/>
      <c r="MPL4" s="24"/>
      <c r="MPM4" s="24"/>
      <c r="MPN4" s="24"/>
      <c r="MPO4" s="24"/>
      <c r="MPP4" s="24"/>
      <c r="MPQ4" s="24"/>
      <c r="MPR4" s="24"/>
      <c r="MPS4" s="24"/>
      <c r="MPT4" s="24"/>
      <c r="MPU4" s="24"/>
      <c r="MPV4" s="24"/>
      <c r="MPW4" s="24"/>
      <c r="MPX4" s="24"/>
      <c r="MPY4" s="24"/>
      <c r="MPZ4" s="24"/>
      <c r="MQA4" s="24"/>
      <c r="MQB4" s="24"/>
      <c r="MQC4" s="24"/>
      <c r="MQD4" s="24"/>
      <c r="MQE4" s="24"/>
      <c r="MQF4" s="24"/>
      <c r="MQG4" s="24"/>
      <c r="MQH4" s="24"/>
      <c r="MQI4" s="24"/>
      <c r="MQJ4" s="24"/>
      <c r="MQK4" s="24"/>
      <c r="MQL4" s="24"/>
      <c r="MQM4" s="24"/>
      <c r="MQN4" s="24"/>
      <c r="MQO4" s="24"/>
      <c r="MQP4" s="24"/>
      <c r="MQQ4" s="24"/>
      <c r="MQR4" s="24"/>
      <c r="MQS4" s="24"/>
      <c r="MQT4" s="24"/>
      <c r="MQU4" s="24"/>
      <c r="MQV4" s="24"/>
      <c r="MQW4" s="24"/>
      <c r="MQX4" s="24"/>
      <c r="MQY4" s="24"/>
      <c r="MQZ4" s="24"/>
      <c r="MRA4" s="24"/>
      <c r="MRB4" s="24"/>
      <c r="MRC4" s="24"/>
      <c r="MRD4" s="24"/>
      <c r="MRE4" s="24"/>
      <c r="MRF4" s="24"/>
      <c r="MRG4" s="24"/>
      <c r="MRH4" s="24"/>
      <c r="MRI4" s="24"/>
      <c r="MRJ4" s="24"/>
      <c r="MRK4" s="24"/>
      <c r="MRL4" s="24"/>
      <c r="MRM4" s="24"/>
      <c r="MRN4" s="24"/>
      <c r="MRO4" s="24"/>
      <c r="MRP4" s="24"/>
      <c r="MRQ4" s="24"/>
      <c r="MRR4" s="24"/>
      <c r="MRS4" s="24"/>
      <c r="MRT4" s="24"/>
      <c r="MRU4" s="24"/>
      <c r="MRV4" s="24"/>
      <c r="MRW4" s="24"/>
      <c r="MRX4" s="24"/>
      <c r="MRY4" s="24"/>
      <c r="MRZ4" s="24"/>
      <c r="MSA4" s="24"/>
      <c r="MSB4" s="24"/>
      <c r="MSC4" s="24"/>
      <c r="MSD4" s="24"/>
      <c r="MSE4" s="24"/>
      <c r="MSF4" s="24"/>
      <c r="MSG4" s="24"/>
      <c r="MSH4" s="24"/>
      <c r="MSI4" s="24"/>
      <c r="MSJ4" s="24"/>
      <c r="MSK4" s="24"/>
      <c r="MSL4" s="24"/>
      <c r="MSM4" s="24"/>
      <c r="MSN4" s="24"/>
      <c r="MSO4" s="24"/>
      <c r="MSP4" s="24"/>
      <c r="MSQ4" s="24"/>
      <c r="MSR4" s="24"/>
      <c r="MSS4" s="24"/>
      <c r="MST4" s="24"/>
      <c r="MSU4" s="24"/>
      <c r="MSV4" s="24"/>
      <c r="MSW4" s="24"/>
      <c r="MSX4" s="24"/>
      <c r="MSY4" s="24"/>
      <c r="MSZ4" s="24"/>
      <c r="MTA4" s="24"/>
      <c r="MTB4" s="24"/>
      <c r="MTC4" s="24"/>
      <c r="MTD4" s="24"/>
      <c r="MTE4" s="24"/>
      <c r="MTF4" s="24"/>
      <c r="MTG4" s="24"/>
      <c r="MTH4" s="24"/>
      <c r="MTI4" s="24"/>
      <c r="MTJ4" s="24"/>
      <c r="MTK4" s="24"/>
      <c r="MTL4" s="24"/>
      <c r="MTM4" s="24"/>
      <c r="MTN4" s="24"/>
      <c r="MTO4" s="24"/>
      <c r="MTP4" s="24"/>
      <c r="MTQ4" s="24"/>
      <c r="MTR4" s="24"/>
      <c r="MTS4" s="24"/>
      <c r="MTT4" s="24"/>
      <c r="MTU4" s="24"/>
      <c r="MTV4" s="24"/>
      <c r="MTW4" s="24"/>
      <c r="MTX4" s="24"/>
      <c r="MTY4" s="24"/>
      <c r="MTZ4" s="24"/>
      <c r="MUA4" s="24"/>
      <c r="MUB4" s="24"/>
      <c r="MUC4" s="24"/>
      <c r="MUD4" s="24"/>
      <c r="MUE4" s="24"/>
      <c r="MUF4" s="24"/>
      <c r="MUG4" s="24"/>
      <c r="MUH4" s="24"/>
      <c r="MUI4" s="24"/>
      <c r="MUJ4" s="24"/>
      <c r="MUK4" s="24"/>
      <c r="MUL4" s="24"/>
      <c r="MUM4" s="24"/>
      <c r="MUN4" s="24"/>
      <c r="MUO4" s="24"/>
      <c r="MUP4" s="24"/>
      <c r="MUQ4" s="24"/>
      <c r="MUR4" s="24"/>
      <c r="MUS4" s="24"/>
      <c r="MUT4" s="24"/>
      <c r="MUU4" s="24"/>
      <c r="MUV4" s="24"/>
      <c r="MUW4" s="24"/>
      <c r="MUX4" s="24"/>
      <c r="MUY4" s="24"/>
      <c r="MUZ4" s="24"/>
      <c r="MVA4" s="24"/>
      <c r="MVB4" s="24"/>
      <c r="MVC4" s="24"/>
      <c r="MVD4" s="24"/>
      <c r="MVE4" s="24"/>
      <c r="MVF4" s="24"/>
      <c r="MVG4" s="24"/>
      <c r="MVH4" s="24"/>
      <c r="MVI4" s="24"/>
      <c r="MVJ4" s="24"/>
      <c r="MVK4" s="24"/>
      <c r="MVL4" s="24"/>
      <c r="MVM4" s="24"/>
      <c r="MVN4" s="24"/>
      <c r="MVO4" s="24"/>
      <c r="MVP4" s="24"/>
      <c r="MVQ4" s="24"/>
      <c r="MVR4" s="24"/>
      <c r="MVS4" s="24"/>
      <c r="MVT4" s="24"/>
      <c r="MVU4" s="24"/>
      <c r="MVV4" s="24"/>
      <c r="MVW4" s="24"/>
      <c r="MVX4" s="24"/>
      <c r="MVY4" s="24"/>
      <c r="MVZ4" s="24"/>
      <c r="MWA4" s="24"/>
      <c r="MWB4" s="24"/>
      <c r="MWC4" s="24"/>
      <c r="MWD4" s="24"/>
      <c r="MWE4" s="24"/>
      <c r="MWF4" s="24"/>
      <c r="MWG4" s="24"/>
      <c r="MWH4" s="24"/>
      <c r="MWI4" s="24"/>
      <c r="MWJ4" s="24"/>
      <c r="MWK4" s="24"/>
      <c r="MWL4" s="24"/>
      <c r="MWM4" s="24"/>
      <c r="MWN4" s="24"/>
      <c r="MWO4" s="24"/>
      <c r="MWP4" s="24"/>
      <c r="MWQ4" s="24"/>
      <c r="MWR4" s="24"/>
      <c r="MWS4" s="24"/>
      <c r="MWT4" s="24"/>
      <c r="MWU4" s="24"/>
      <c r="MWV4" s="24"/>
      <c r="MWW4" s="24"/>
      <c r="MWX4" s="24"/>
      <c r="MWY4" s="24"/>
      <c r="MWZ4" s="24"/>
      <c r="MXA4" s="24"/>
      <c r="MXB4" s="24"/>
      <c r="MXC4" s="24"/>
      <c r="MXD4" s="24"/>
      <c r="MXE4" s="24"/>
      <c r="MXF4" s="24"/>
      <c r="MXG4" s="24"/>
      <c r="MXH4" s="24"/>
      <c r="MXI4" s="24"/>
      <c r="MXJ4" s="24"/>
      <c r="MXK4" s="24"/>
      <c r="MXL4" s="24"/>
      <c r="MXM4" s="24"/>
      <c r="MXN4" s="24"/>
      <c r="MXO4" s="24"/>
      <c r="MXP4" s="24"/>
      <c r="MXQ4" s="24"/>
      <c r="MXR4" s="24"/>
      <c r="MXS4" s="24"/>
      <c r="MXT4" s="24"/>
      <c r="MXU4" s="24"/>
      <c r="MXV4" s="24"/>
      <c r="MXW4" s="24"/>
      <c r="MXX4" s="24"/>
      <c r="MXY4" s="24"/>
      <c r="MXZ4" s="24"/>
      <c r="MYA4" s="24"/>
      <c r="MYB4" s="24"/>
      <c r="MYC4" s="24"/>
      <c r="MYD4" s="24"/>
      <c r="MYE4" s="24"/>
      <c r="MYF4" s="24"/>
      <c r="MYG4" s="24"/>
      <c r="MYH4" s="24"/>
      <c r="MYI4" s="24"/>
      <c r="MYJ4" s="24"/>
      <c r="MYK4" s="24"/>
      <c r="MYL4" s="24"/>
      <c r="MYM4" s="24"/>
      <c r="MYN4" s="24"/>
      <c r="MYO4" s="24"/>
      <c r="MYP4" s="24"/>
      <c r="MYQ4" s="24"/>
      <c r="MYR4" s="24"/>
      <c r="MYS4" s="24"/>
      <c r="MYT4" s="24"/>
      <c r="MYU4" s="24"/>
      <c r="MYV4" s="24"/>
      <c r="MYW4" s="24"/>
      <c r="MYX4" s="24"/>
      <c r="MYY4" s="24"/>
      <c r="MYZ4" s="24"/>
      <c r="MZA4" s="24"/>
      <c r="MZB4" s="24"/>
      <c r="MZC4" s="24"/>
      <c r="MZD4" s="24"/>
      <c r="MZE4" s="24"/>
      <c r="MZF4" s="24"/>
      <c r="MZG4" s="24"/>
      <c r="MZH4" s="24"/>
      <c r="MZI4" s="24"/>
      <c r="MZJ4" s="24"/>
      <c r="MZK4" s="24"/>
      <c r="MZL4" s="24"/>
      <c r="MZM4" s="24"/>
      <c r="MZN4" s="24"/>
      <c r="MZO4" s="24"/>
      <c r="MZP4" s="24"/>
      <c r="MZQ4" s="24"/>
      <c r="MZR4" s="24"/>
      <c r="MZS4" s="24"/>
      <c r="MZT4" s="24"/>
      <c r="MZU4" s="24"/>
      <c r="MZV4" s="24"/>
      <c r="MZW4" s="24"/>
      <c r="MZX4" s="24"/>
      <c r="MZY4" s="24"/>
      <c r="MZZ4" s="24"/>
      <c r="NAA4" s="24"/>
      <c r="NAB4" s="24"/>
      <c r="NAC4" s="24"/>
      <c r="NAD4" s="24"/>
      <c r="NAE4" s="24"/>
      <c r="NAF4" s="24"/>
      <c r="NAG4" s="24"/>
      <c r="NAH4" s="24"/>
      <c r="NAI4" s="24"/>
      <c r="NAJ4" s="24"/>
      <c r="NAK4" s="24"/>
      <c r="NAL4" s="24"/>
      <c r="NAM4" s="24"/>
      <c r="NAN4" s="24"/>
      <c r="NAO4" s="24"/>
      <c r="NAP4" s="24"/>
      <c r="NAQ4" s="24"/>
      <c r="NAR4" s="24"/>
      <c r="NAS4" s="24"/>
      <c r="NAT4" s="24"/>
      <c r="NAU4" s="24"/>
      <c r="NAV4" s="24"/>
      <c r="NAW4" s="24"/>
      <c r="NAX4" s="24"/>
      <c r="NAY4" s="24"/>
      <c r="NAZ4" s="24"/>
      <c r="NBA4" s="24"/>
      <c r="NBB4" s="24"/>
      <c r="NBC4" s="24"/>
      <c r="NBD4" s="24"/>
      <c r="NBE4" s="24"/>
      <c r="NBF4" s="24"/>
      <c r="NBG4" s="24"/>
      <c r="NBH4" s="24"/>
      <c r="NBI4" s="24"/>
      <c r="NBJ4" s="24"/>
      <c r="NBK4" s="24"/>
      <c r="NBL4" s="24"/>
      <c r="NBM4" s="24"/>
      <c r="NBN4" s="24"/>
      <c r="NBO4" s="24"/>
      <c r="NBP4" s="24"/>
      <c r="NBQ4" s="24"/>
      <c r="NBR4" s="24"/>
      <c r="NBS4" s="24"/>
      <c r="NBT4" s="24"/>
      <c r="NBU4" s="24"/>
      <c r="NBV4" s="24"/>
      <c r="NBW4" s="24"/>
      <c r="NBX4" s="24"/>
      <c r="NBY4" s="24"/>
      <c r="NBZ4" s="24"/>
      <c r="NCA4" s="24"/>
      <c r="NCB4" s="24"/>
      <c r="NCC4" s="24"/>
      <c r="NCD4" s="24"/>
      <c r="NCE4" s="24"/>
      <c r="NCF4" s="24"/>
      <c r="NCG4" s="24"/>
      <c r="NCH4" s="24"/>
      <c r="NCI4" s="24"/>
      <c r="NCJ4" s="24"/>
      <c r="NCK4" s="24"/>
      <c r="NCL4" s="24"/>
      <c r="NCM4" s="24"/>
      <c r="NCN4" s="24"/>
      <c r="NCO4" s="24"/>
      <c r="NCP4" s="24"/>
      <c r="NCQ4" s="24"/>
      <c r="NCR4" s="24"/>
      <c r="NCS4" s="24"/>
      <c r="NCT4" s="24"/>
      <c r="NCU4" s="24"/>
      <c r="NCV4" s="24"/>
      <c r="NCW4" s="24"/>
      <c r="NCX4" s="24"/>
      <c r="NCY4" s="24"/>
      <c r="NCZ4" s="24"/>
      <c r="NDA4" s="24"/>
      <c r="NDB4" s="24"/>
      <c r="NDC4" s="24"/>
      <c r="NDD4" s="24"/>
      <c r="NDE4" s="24"/>
      <c r="NDF4" s="24"/>
      <c r="NDG4" s="24"/>
      <c r="NDH4" s="24"/>
      <c r="NDI4" s="24"/>
      <c r="NDJ4" s="24"/>
      <c r="NDK4" s="24"/>
      <c r="NDL4" s="24"/>
      <c r="NDM4" s="24"/>
      <c r="NDN4" s="24"/>
      <c r="NDO4" s="24"/>
      <c r="NDP4" s="24"/>
      <c r="NDQ4" s="24"/>
      <c r="NDR4" s="24"/>
      <c r="NDS4" s="24"/>
      <c r="NDT4" s="24"/>
      <c r="NDU4" s="24"/>
      <c r="NDV4" s="24"/>
      <c r="NDW4" s="24"/>
      <c r="NDX4" s="24"/>
      <c r="NDY4" s="24"/>
      <c r="NDZ4" s="24"/>
      <c r="NEA4" s="24"/>
      <c r="NEB4" s="24"/>
      <c r="NEC4" s="24"/>
      <c r="NED4" s="24"/>
      <c r="NEE4" s="24"/>
      <c r="NEF4" s="24"/>
      <c r="NEG4" s="24"/>
      <c r="NEH4" s="24"/>
      <c r="NEI4" s="24"/>
      <c r="NEJ4" s="24"/>
      <c r="NEK4" s="24"/>
      <c r="NEL4" s="24"/>
      <c r="NEM4" s="24"/>
      <c r="NEN4" s="24"/>
      <c r="NEO4" s="24"/>
      <c r="NEP4" s="24"/>
      <c r="NEQ4" s="24"/>
      <c r="NER4" s="24"/>
      <c r="NES4" s="24"/>
      <c r="NET4" s="24"/>
      <c r="NEU4" s="24"/>
      <c r="NEV4" s="24"/>
      <c r="NEW4" s="24"/>
      <c r="NEX4" s="24"/>
      <c r="NEY4" s="24"/>
      <c r="NEZ4" s="24"/>
      <c r="NFA4" s="24"/>
      <c r="NFB4" s="24"/>
      <c r="NFC4" s="24"/>
      <c r="NFD4" s="24"/>
      <c r="NFE4" s="24"/>
      <c r="NFF4" s="24"/>
      <c r="NFG4" s="24"/>
      <c r="NFH4" s="24"/>
      <c r="NFI4" s="24"/>
      <c r="NFJ4" s="24"/>
      <c r="NFK4" s="24"/>
      <c r="NFL4" s="24"/>
      <c r="NFM4" s="24"/>
      <c r="NFN4" s="24"/>
      <c r="NFO4" s="24"/>
      <c r="NFP4" s="24"/>
      <c r="NFQ4" s="24"/>
      <c r="NFR4" s="24"/>
      <c r="NFS4" s="24"/>
      <c r="NFT4" s="24"/>
      <c r="NFU4" s="24"/>
      <c r="NFV4" s="24"/>
      <c r="NFW4" s="24"/>
      <c r="NFX4" s="24"/>
      <c r="NFY4" s="24"/>
      <c r="NFZ4" s="24"/>
      <c r="NGA4" s="24"/>
      <c r="NGB4" s="24"/>
      <c r="NGC4" s="24"/>
      <c r="NGD4" s="24"/>
      <c r="NGE4" s="24"/>
      <c r="NGF4" s="24"/>
      <c r="NGG4" s="24"/>
      <c r="NGH4" s="24"/>
      <c r="NGI4" s="24"/>
      <c r="NGJ4" s="24"/>
      <c r="NGK4" s="24"/>
      <c r="NGL4" s="24"/>
      <c r="NGM4" s="24"/>
      <c r="NGN4" s="24"/>
      <c r="NGO4" s="24"/>
      <c r="NGP4" s="24"/>
      <c r="NGQ4" s="24"/>
      <c r="NGR4" s="24"/>
      <c r="NGS4" s="24"/>
      <c r="NGT4" s="24"/>
      <c r="NGU4" s="24"/>
      <c r="NGV4" s="24"/>
      <c r="NGW4" s="24"/>
      <c r="NGX4" s="24"/>
      <c r="NGY4" s="24"/>
      <c r="NGZ4" s="24"/>
      <c r="NHA4" s="24"/>
      <c r="NHB4" s="24"/>
      <c r="NHC4" s="24"/>
      <c r="NHD4" s="24"/>
      <c r="NHE4" s="24"/>
      <c r="NHF4" s="24"/>
      <c r="NHG4" s="24"/>
      <c r="NHH4" s="24"/>
      <c r="NHI4" s="24"/>
      <c r="NHJ4" s="24"/>
      <c r="NHK4" s="24"/>
      <c r="NHL4" s="24"/>
      <c r="NHM4" s="24"/>
      <c r="NHN4" s="24"/>
      <c r="NHO4" s="24"/>
      <c r="NHP4" s="24"/>
      <c r="NHQ4" s="24"/>
      <c r="NHR4" s="24"/>
      <c r="NHS4" s="24"/>
      <c r="NHT4" s="24"/>
      <c r="NHU4" s="24"/>
      <c r="NHV4" s="24"/>
      <c r="NHW4" s="24"/>
      <c r="NHX4" s="24"/>
      <c r="NHY4" s="24"/>
      <c r="NHZ4" s="24"/>
      <c r="NIA4" s="24"/>
      <c r="NIB4" s="24"/>
      <c r="NIC4" s="24"/>
      <c r="NID4" s="24"/>
      <c r="NIE4" s="24"/>
      <c r="NIF4" s="24"/>
      <c r="NIG4" s="24"/>
      <c r="NIH4" s="24"/>
      <c r="NII4" s="24"/>
      <c r="NIJ4" s="24"/>
      <c r="NIK4" s="24"/>
      <c r="NIL4" s="24"/>
      <c r="NIM4" s="24"/>
      <c r="NIN4" s="24"/>
      <c r="NIO4" s="24"/>
      <c r="NIP4" s="24"/>
      <c r="NIQ4" s="24"/>
      <c r="NIR4" s="24"/>
      <c r="NIS4" s="24"/>
      <c r="NIT4" s="24"/>
      <c r="NIU4" s="24"/>
      <c r="NIV4" s="24"/>
      <c r="NIW4" s="24"/>
      <c r="NIX4" s="24"/>
      <c r="NIY4" s="24"/>
      <c r="NIZ4" s="24"/>
      <c r="NJA4" s="24"/>
      <c r="NJB4" s="24"/>
      <c r="NJC4" s="24"/>
      <c r="NJD4" s="24"/>
      <c r="NJE4" s="24"/>
      <c r="NJF4" s="24"/>
      <c r="NJG4" s="24"/>
      <c r="NJH4" s="24"/>
      <c r="NJI4" s="24"/>
      <c r="NJJ4" s="24"/>
      <c r="NJK4" s="24"/>
      <c r="NJL4" s="24"/>
      <c r="NJM4" s="24"/>
      <c r="NJN4" s="24"/>
      <c r="NJO4" s="24"/>
      <c r="NJP4" s="24"/>
      <c r="NJQ4" s="24"/>
      <c r="NJR4" s="24"/>
      <c r="NJS4" s="24"/>
      <c r="NJT4" s="24"/>
      <c r="NJU4" s="24"/>
      <c r="NJV4" s="24"/>
      <c r="NJW4" s="24"/>
      <c r="NJX4" s="24"/>
      <c r="NJY4" s="24"/>
      <c r="NJZ4" s="24"/>
      <c r="NKA4" s="24"/>
      <c r="NKB4" s="24"/>
      <c r="NKC4" s="24"/>
      <c r="NKD4" s="24"/>
      <c r="NKE4" s="24"/>
      <c r="NKF4" s="24"/>
      <c r="NKG4" s="24"/>
      <c r="NKH4" s="24"/>
      <c r="NKI4" s="24"/>
      <c r="NKJ4" s="24"/>
      <c r="NKK4" s="24"/>
      <c r="NKL4" s="24"/>
      <c r="NKM4" s="24"/>
      <c r="NKN4" s="24"/>
      <c r="NKO4" s="24"/>
      <c r="NKP4" s="24"/>
      <c r="NKQ4" s="24"/>
      <c r="NKR4" s="24"/>
      <c r="NKS4" s="24"/>
      <c r="NKT4" s="24"/>
      <c r="NKU4" s="24"/>
      <c r="NKV4" s="24"/>
      <c r="NKW4" s="24"/>
      <c r="NKX4" s="24"/>
      <c r="NKY4" s="24"/>
      <c r="NKZ4" s="24"/>
      <c r="NLA4" s="24"/>
      <c r="NLB4" s="24"/>
      <c r="NLC4" s="24"/>
      <c r="NLD4" s="24"/>
      <c r="NLE4" s="24"/>
      <c r="NLF4" s="24"/>
      <c r="NLG4" s="24"/>
      <c r="NLH4" s="24"/>
      <c r="NLI4" s="24"/>
      <c r="NLJ4" s="24"/>
      <c r="NLK4" s="24"/>
      <c r="NLL4" s="24"/>
      <c r="NLM4" s="24"/>
      <c r="NLN4" s="24"/>
      <c r="NLO4" s="24"/>
      <c r="NLP4" s="24"/>
      <c r="NLQ4" s="24"/>
      <c r="NLR4" s="24"/>
      <c r="NLS4" s="24"/>
      <c r="NLT4" s="24"/>
      <c r="NLU4" s="24"/>
      <c r="NLV4" s="24"/>
      <c r="NLW4" s="24"/>
      <c r="NLX4" s="24"/>
      <c r="NLY4" s="24"/>
      <c r="NLZ4" s="24"/>
      <c r="NMA4" s="24"/>
      <c r="NMB4" s="24"/>
      <c r="NMC4" s="24"/>
      <c r="NMD4" s="24"/>
      <c r="NME4" s="24"/>
      <c r="NMF4" s="24"/>
      <c r="NMG4" s="24"/>
      <c r="NMH4" s="24"/>
      <c r="NMI4" s="24"/>
      <c r="NMJ4" s="24"/>
      <c r="NMK4" s="24"/>
      <c r="NML4" s="24"/>
      <c r="NMM4" s="24"/>
      <c r="NMN4" s="24"/>
      <c r="NMO4" s="24"/>
      <c r="NMP4" s="24"/>
      <c r="NMQ4" s="24"/>
      <c r="NMR4" s="24"/>
      <c r="NMS4" s="24"/>
      <c r="NMT4" s="24"/>
      <c r="NMU4" s="24"/>
      <c r="NMV4" s="24"/>
      <c r="NMW4" s="24"/>
      <c r="NMX4" s="24"/>
      <c r="NMY4" s="24"/>
      <c r="NMZ4" s="24"/>
      <c r="NNA4" s="24"/>
      <c r="NNB4" s="24"/>
      <c r="NNC4" s="24"/>
      <c r="NND4" s="24"/>
      <c r="NNE4" s="24"/>
      <c r="NNF4" s="24"/>
      <c r="NNG4" s="24"/>
      <c r="NNH4" s="24"/>
      <c r="NNI4" s="24"/>
      <c r="NNJ4" s="24"/>
      <c r="NNK4" s="24"/>
      <c r="NNL4" s="24"/>
      <c r="NNM4" s="24"/>
      <c r="NNN4" s="24"/>
      <c r="NNO4" s="24"/>
      <c r="NNP4" s="24"/>
      <c r="NNQ4" s="24"/>
      <c r="NNR4" s="24"/>
      <c r="NNS4" s="24"/>
      <c r="NNT4" s="24"/>
      <c r="NNU4" s="24"/>
      <c r="NNV4" s="24"/>
      <c r="NNW4" s="24"/>
      <c r="NNX4" s="24"/>
      <c r="NNY4" s="24"/>
      <c r="NNZ4" s="24"/>
      <c r="NOA4" s="24"/>
      <c r="NOB4" s="24"/>
      <c r="NOC4" s="24"/>
      <c r="NOD4" s="24"/>
      <c r="NOE4" s="24"/>
      <c r="NOF4" s="24"/>
      <c r="NOG4" s="24"/>
      <c r="NOH4" s="24"/>
      <c r="NOI4" s="24"/>
      <c r="NOJ4" s="24"/>
      <c r="NOK4" s="24"/>
      <c r="NOL4" s="24"/>
      <c r="NOM4" s="24"/>
      <c r="NON4" s="24"/>
      <c r="NOO4" s="24"/>
      <c r="NOP4" s="24"/>
      <c r="NOQ4" s="24"/>
      <c r="NOR4" s="24"/>
      <c r="NOS4" s="24"/>
      <c r="NOT4" s="24"/>
      <c r="NOU4" s="24"/>
      <c r="NOV4" s="24"/>
      <c r="NOW4" s="24"/>
      <c r="NOX4" s="24"/>
      <c r="NOY4" s="24"/>
      <c r="NOZ4" s="24"/>
      <c r="NPA4" s="24"/>
      <c r="NPB4" s="24"/>
      <c r="NPC4" s="24"/>
      <c r="NPD4" s="24"/>
      <c r="NPE4" s="24"/>
      <c r="NPF4" s="24"/>
      <c r="NPG4" s="24"/>
      <c r="NPH4" s="24"/>
      <c r="NPI4" s="24"/>
      <c r="NPJ4" s="24"/>
      <c r="NPK4" s="24"/>
      <c r="NPL4" s="24"/>
      <c r="NPM4" s="24"/>
      <c r="NPN4" s="24"/>
      <c r="NPO4" s="24"/>
      <c r="NPP4" s="24"/>
      <c r="NPQ4" s="24"/>
      <c r="NPR4" s="24"/>
      <c r="NPS4" s="24"/>
      <c r="NPT4" s="24"/>
      <c r="NPU4" s="24"/>
      <c r="NPV4" s="24"/>
      <c r="NPW4" s="24"/>
      <c r="NPX4" s="24"/>
      <c r="NPY4" s="24"/>
      <c r="NPZ4" s="24"/>
      <c r="NQA4" s="24"/>
      <c r="NQB4" s="24"/>
      <c r="NQC4" s="24"/>
      <c r="NQD4" s="24"/>
      <c r="NQE4" s="24"/>
      <c r="NQF4" s="24"/>
      <c r="NQG4" s="24"/>
      <c r="NQH4" s="24"/>
      <c r="NQI4" s="24"/>
      <c r="NQJ4" s="24"/>
      <c r="NQK4" s="24"/>
      <c r="NQL4" s="24"/>
      <c r="NQM4" s="24"/>
      <c r="NQN4" s="24"/>
      <c r="NQO4" s="24"/>
      <c r="NQP4" s="24"/>
      <c r="NQQ4" s="24"/>
      <c r="NQR4" s="24"/>
      <c r="NQS4" s="24"/>
      <c r="NQT4" s="24"/>
      <c r="NQU4" s="24"/>
      <c r="NQV4" s="24"/>
      <c r="NQW4" s="24"/>
      <c r="NQX4" s="24"/>
      <c r="NQY4" s="24"/>
      <c r="NQZ4" s="24"/>
      <c r="NRA4" s="24"/>
      <c r="NRB4" s="24"/>
      <c r="NRC4" s="24"/>
      <c r="NRD4" s="24"/>
      <c r="NRE4" s="24"/>
      <c r="NRF4" s="24"/>
      <c r="NRG4" s="24"/>
      <c r="NRH4" s="24"/>
      <c r="NRI4" s="24"/>
      <c r="NRJ4" s="24"/>
      <c r="NRK4" s="24"/>
      <c r="NRL4" s="24"/>
      <c r="NRM4" s="24"/>
      <c r="NRN4" s="24"/>
      <c r="NRO4" s="24"/>
      <c r="NRP4" s="24"/>
      <c r="NRQ4" s="24"/>
      <c r="NRR4" s="24"/>
      <c r="NRS4" s="24"/>
      <c r="NRT4" s="24"/>
      <c r="NRU4" s="24"/>
      <c r="NRV4" s="24"/>
      <c r="NRW4" s="24"/>
      <c r="NRX4" s="24"/>
      <c r="NRY4" s="24"/>
      <c r="NRZ4" s="24"/>
      <c r="NSA4" s="24"/>
      <c r="NSB4" s="24"/>
      <c r="NSC4" s="24"/>
      <c r="NSD4" s="24"/>
      <c r="NSE4" s="24"/>
      <c r="NSF4" s="24"/>
      <c r="NSG4" s="24"/>
      <c r="NSH4" s="24"/>
      <c r="NSI4" s="24"/>
      <c r="NSJ4" s="24"/>
      <c r="NSK4" s="24"/>
      <c r="NSL4" s="24"/>
      <c r="NSM4" s="24"/>
      <c r="NSN4" s="24"/>
      <c r="NSO4" s="24"/>
      <c r="NSP4" s="24"/>
      <c r="NSQ4" s="24"/>
      <c r="NSR4" s="24"/>
      <c r="NSS4" s="24"/>
      <c r="NST4" s="24"/>
      <c r="NSU4" s="24"/>
      <c r="NSV4" s="24"/>
      <c r="NSW4" s="24"/>
      <c r="NSX4" s="24"/>
      <c r="NSY4" s="24"/>
      <c r="NSZ4" s="24"/>
      <c r="NTA4" s="24"/>
      <c r="NTB4" s="24"/>
      <c r="NTC4" s="24"/>
      <c r="NTD4" s="24"/>
      <c r="NTE4" s="24"/>
      <c r="NTF4" s="24"/>
      <c r="NTG4" s="24"/>
      <c r="NTH4" s="24"/>
      <c r="NTI4" s="24"/>
      <c r="NTJ4" s="24"/>
      <c r="NTK4" s="24"/>
      <c r="NTL4" s="24"/>
      <c r="NTM4" s="24"/>
      <c r="NTN4" s="24"/>
      <c r="NTO4" s="24"/>
      <c r="NTP4" s="24"/>
      <c r="NTQ4" s="24"/>
      <c r="NTR4" s="24"/>
      <c r="NTS4" s="24"/>
      <c r="NTT4" s="24"/>
      <c r="NTU4" s="24"/>
      <c r="NTV4" s="24"/>
      <c r="NTW4" s="24"/>
      <c r="NTX4" s="24"/>
      <c r="NTY4" s="24"/>
      <c r="NTZ4" s="24"/>
      <c r="NUA4" s="24"/>
      <c r="NUB4" s="24"/>
      <c r="NUC4" s="24"/>
      <c r="NUD4" s="24"/>
      <c r="NUE4" s="24"/>
      <c r="NUF4" s="24"/>
      <c r="NUG4" s="24"/>
      <c r="NUH4" s="24"/>
      <c r="NUI4" s="24"/>
      <c r="NUJ4" s="24"/>
      <c r="NUK4" s="24"/>
      <c r="NUL4" s="24"/>
      <c r="NUM4" s="24"/>
      <c r="NUN4" s="24"/>
      <c r="NUO4" s="24"/>
      <c r="NUP4" s="24"/>
      <c r="NUQ4" s="24"/>
      <c r="NUR4" s="24"/>
      <c r="NUS4" s="24"/>
      <c r="NUT4" s="24"/>
      <c r="NUU4" s="24"/>
      <c r="NUV4" s="24"/>
      <c r="NUW4" s="24"/>
      <c r="NUX4" s="24"/>
      <c r="NUY4" s="24"/>
      <c r="NUZ4" s="24"/>
      <c r="NVA4" s="24"/>
      <c r="NVB4" s="24"/>
      <c r="NVC4" s="24"/>
      <c r="NVD4" s="24"/>
      <c r="NVE4" s="24"/>
      <c r="NVF4" s="24"/>
      <c r="NVG4" s="24"/>
      <c r="NVH4" s="24"/>
      <c r="NVI4" s="24"/>
      <c r="NVJ4" s="24"/>
      <c r="NVK4" s="24"/>
      <c r="NVL4" s="24"/>
      <c r="NVM4" s="24"/>
      <c r="NVN4" s="24"/>
      <c r="NVO4" s="24"/>
      <c r="NVP4" s="24"/>
      <c r="NVQ4" s="24"/>
      <c r="NVR4" s="24"/>
      <c r="NVS4" s="24"/>
      <c r="NVT4" s="24"/>
      <c r="NVU4" s="24"/>
      <c r="NVV4" s="24"/>
      <c r="NVW4" s="24"/>
      <c r="NVX4" s="24"/>
      <c r="NVY4" s="24"/>
      <c r="NVZ4" s="24"/>
      <c r="NWA4" s="24"/>
      <c r="NWB4" s="24"/>
      <c r="NWC4" s="24"/>
      <c r="NWD4" s="24"/>
      <c r="NWE4" s="24"/>
      <c r="NWF4" s="24"/>
      <c r="NWG4" s="24"/>
      <c r="NWH4" s="24"/>
      <c r="NWI4" s="24"/>
      <c r="NWJ4" s="24"/>
      <c r="NWK4" s="24"/>
      <c r="NWL4" s="24"/>
      <c r="NWM4" s="24"/>
      <c r="NWN4" s="24"/>
      <c r="NWO4" s="24"/>
      <c r="NWP4" s="24"/>
      <c r="NWQ4" s="24"/>
      <c r="NWR4" s="24"/>
      <c r="NWS4" s="24"/>
      <c r="NWT4" s="24"/>
      <c r="NWU4" s="24"/>
      <c r="NWV4" s="24"/>
      <c r="NWW4" s="24"/>
      <c r="NWX4" s="24"/>
      <c r="NWY4" s="24"/>
      <c r="NWZ4" s="24"/>
      <c r="NXA4" s="24"/>
      <c r="NXB4" s="24"/>
      <c r="NXC4" s="24"/>
      <c r="NXD4" s="24"/>
      <c r="NXE4" s="24"/>
      <c r="NXF4" s="24"/>
      <c r="NXG4" s="24"/>
      <c r="NXH4" s="24"/>
      <c r="NXI4" s="24"/>
      <c r="NXJ4" s="24"/>
      <c r="NXK4" s="24"/>
      <c r="NXL4" s="24"/>
      <c r="NXM4" s="24"/>
      <c r="NXN4" s="24"/>
      <c r="NXO4" s="24"/>
      <c r="NXP4" s="24"/>
      <c r="NXQ4" s="24"/>
      <c r="NXR4" s="24"/>
      <c r="NXS4" s="24"/>
      <c r="NXT4" s="24"/>
      <c r="NXU4" s="24"/>
      <c r="NXV4" s="24"/>
      <c r="NXW4" s="24"/>
      <c r="NXX4" s="24"/>
      <c r="NXY4" s="24"/>
      <c r="NXZ4" s="24"/>
      <c r="NYA4" s="24"/>
      <c r="NYB4" s="24"/>
      <c r="NYC4" s="24"/>
      <c r="NYD4" s="24"/>
      <c r="NYE4" s="24"/>
      <c r="NYF4" s="24"/>
      <c r="NYG4" s="24"/>
      <c r="NYH4" s="24"/>
      <c r="NYI4" s="24"/>
      <c r="NYJ4" s="24"/>
      <c r="NYK4" s="24"/>
      <c r="NYL4" s="24"/>
      <c r="NYM4" s="24"/>
      <c r="NYN4" s="24"/>
      <c r="NYO4" s="24"/>
      <c r="NYP4" s="24"/>
      <c r="NYQ4" s="24"/>
      <c r="NYR4" s="24"/>
      <c r="NYS4" s="24"/>
      <c r="NYT4" s="24"/>
      <c r="NYU4" s="24"/>
      <c r="NYV4" s="24"/>
      <c r="NYW4" s="24"/>
      <c r="NYX4" s="24"/>
      <c r="NYY4" s="24"/>
      <c r="NYZ4" s="24"/>
      <c r="NZA4" s="24"/>
      <c r="NZB4" s="24"/>
      <c r="NZC4" s="24"/>
      <c r="NZD4" s="24"/>
      <c r="NZE4" s="24"/>
      <c r="NZF4" s="24"/>
      <c r="NZG4" s="24"/>
      <c r="NZH4" s="24"/>
      <c r="NZI4" s="24"/>
      <c r="NZJ4" s="24"/>
      <c r="NZK4" s="24"/>
      <c r="NZL4" s="24"/>
      <c r="NZM4" s="24"/>
      <c r="NZN4" s="24"/>
      <c r="NZO4" s="24"/>
      <c r="NZP4" s="24"/>
      <c r="NZQ4" s="24"/>
      <c r="NZR4" s="24"/>
      <c r="NZS4" s="24"/>
      <c r="NZT4" s="24"/>
      <c r="NZU4" s="24"/>
      <c r="NZV4" s="24"/>
      <c r="NZW4" s="24"/>
      <c r="NZX4" s="24"/>
      <c r="NZY4" s="24"/>
      <c r="NZZ4" s="24"/>
      <c r="OAA4" s="24"/>
      <c r="OAB4" s="24"/>
      <c r="OAC4" s="24"/>
      <c r="OAD4" s="24"/>
      <c r="OAE4" s="24"/>
      <c r="OAF4" s="24"/>
      <c r="OAG4" s="24"/>
      <c r="OAH4" s="24"/>
      <c r="OAI4" s="24"/>
      <c r="OAJ4" s="24"/>
      <c r="OAK4" s="24"/>
      <c r="OAL4" s="24"/>
      <c r="OAM4" s="24"/>
      <c r="OAN4" s="24"/>
      <c r="OAO4" s="24"/>
      <c r="OAP4" s="24"/>
      <c r="OAQ4" s="24"/>
      <c r="OAR4" s="24"/>
      <c r="OAS4" s="24"/>
      <c r="OAT4" s="24"/>
      <c r="OAU4" s="24"/>
      <c r="OAV4" s="24"/>
      <c r="OAW4" s="24"/>
      <c r="OAX4" s="24"/>
      <c r="OAY4" s="24"/>
      <c r="OAZ4" s="24"/>
      <c r="OBA4" s="24"/>
      <c r="OBB4" s="24"/>
      <c r="OBC4" s="24"/>
      <c r="OBD4" s="24"/>
      <c r="OBE4" s="24"/>
      <c r="OBF4" s="24"/>
      <c r="OBG4" s="24"/>
      <c r="OBH4" s="24"/>
      <c r="OBI4" s="24"/>
      <c r="OBJ4" s="24"/>
      <c r="OBK4" s="24"/>
      <c r="OBL4" s="24"/>
      <c r="OBM4" s="24"/>
      <c r="OBN4" s="24"/>
      <c r="OBO4" s="24"/>
      <c r="OBP4" s="24"/>
      <c r="OBQ4" s="24"/>
      <c r="OBR4" s="24"/>
      <c r="OBS4" s="24"/>
      <c r="OBT4" s="24"/>
      <c r="OBU4" s="24"/>
      <c r="OBV4" s="24"/>
      <c r="OBW4" s="24"/>
      <c r="OBX4" s="24"/>
      <c r="OBY4" s="24"/>
      <c r="OBZ4" s="24"/>
      <c r="OCA4" s="24"/>
      <c r="OCB4" s="24"/>
      <c r="OCC4" s="24"/>
      <c r="OCD4" s="24"/>
      <c r="OCE4" s="24"/>
      <c r="OCF4" s="24"/>
      <c r="OCG4" s="24"/>
      <c r="OCH4" s="24"/>
      <c r="OCI4" s="24"/>
      <c r="OCJ4" s="24"/>
      <c r="OCK4" s="24"/>
      <c r="OCL4" s="24"/>
      <c r="OCM4" s="24"/>
      <c r="OCN4" s="24"/>
      <c r="OCO4" s="24"/>
      <c r="OCP4" s="24"/>
      <c r="OCQ4" s="24"/>
      <c r="OCR4" s="24"/>
      <c r="OCS4" s="24"/>
      <c r="OCT4" s="24"/>
      <c r="OCU4" s="24"/>
      <c r="OCV4" s="24"/>
      <c r="OCW4" s="24"/>
      <c r="OCX4" s="24"/>
      <c r="OCY4" s="24"/>
      <c r="OCZ4" s="24"/>
      <c r="ODA4" s="24"/>
      <c r="ODB4" s="24"/>
      <c r="ODC4" s="24"/>
      <c r="ODD4" s="24"/>
      <c r="ODE4" s="24"/>
      <c r="ODF4" s="24"/>
      <c r="ODG4" s="24"/>
      <c r="ODH4" s="24"/>
      <c r="ODI4" s="24"/>
      <c r="ODJ4" s="24"/>
      <c r="ODK4" s="24"/>
      <c r="ODL4" s="24"/>
      <c r="ODM4" s="24"/>
      <c r="ODN4" s="24"/>
      <c r="ODO4" s="24"/>
      <c r="ODP4" s="24"/>
      <c r="ODQ4" s="24"/>
      <c r="ODR4" s="24"/>
      <c r="ODS4" s="24"/>
      <c r="ODT4" s="24"/>
      <c r="ODU4" s="24"/>
      <c r="ODV4" s="24"/>
      <c r="ODW4" s="24"/>
      <c r="ODX4" s="24"/>
      <c r="ODY4" s="24"/>
      <c r="ODZ4" s="24"/>
      <c r="OEA4" s="24"/>
      <c r="OEB4" s="24"/>
      <c r="OEC4" s="24"/>
      <c r="OED4" s="24"/>
      <c r="OEE4" s="24"/>
      <c r="OEF4" s="24"/>
      <c r="OEG4" s="24"/>
      <c r="OEH4" s="24"/>
      <c r="OEI4" s="24"/>
      <c r="OEJ4" s="24"/>
      <c r="OEK4" s="24"/>
      <c r="OEL4" s="24"/>
      <c r="OEM4" s="24"/>
      <c r="OEN4" s="24"/>
      <c r="OEO4" s="24"/>
      <c r="OEP4" s="24"/>
      <c r="OEQ4" s="24"/>
      <c r="OER4" s="24"/>
      <c r="OES4" s="24"/>
      <c r="OET4" s="24"/>
      <c r="OEU4" s="24"/>
      <c r="OEV4" s="24"/>
      <c r="OEW4" s="24"/>
      <c r="OEX4" s="24"/>
      <c r="OEY4" s="24"/>
      <c r="OEZ4" s="24"/>
      <c r="OFA4" s="24"/>
      <c r="OFB4" s="24"/>
      <c r="OFC4" s="24"/>
      <c r="OFD4" s="24"/>
      <c r="OFE4" s="24"/>
      <c r="OFF4" s="24"/>
      <c r="OFG4" s="24"/>
      <c r="OFH4" s="24"/>
      <c r="OFI4" s="24"/>
      <c r="OFJ4" s="24"/>
      <c r="OFK4" s="24"/>
      <c r="OFL4" s="24"/>
      <c r="OFM4" s="24"/>
      <c r="OFN4" s="24"/>
      <c r="OFO4" s="24"/>
      <c r="OFP4" s="24"/>
      <c r="OFQ4" s="24"/>
      <c r="OFR4" s="24"/>
      <c r="OFS4" s="24"/>
      <c r="OFT4" s="24"/>
      <c r="OFU4" s="24"/>
      <c r="OFV4" s="24"/>
      <c r="OFW4" s="24"/>
      <c r="OFX4" s="24"/>
      <c r="OFY4" s="24"/>
      <c r="OFZ4" s="24"/>
      <c r="OGA4" s="24"/>
      <c r="OGB4" s="24"/>
      <c r="OGC4" s="24"/>
      <c r="OGD4" s="24"/>
      <c r="OGE4" s="24"/>
      <c r="OGF4" s="24"/>
      <c r="OGG4" s="24"/>
      <c r="OGH4" s="24"/>
      <c r="OGI4" s="24"/>
      <c r="OGJ4" s="24"/>
      <c r="OGK4" s="24"/>
      <c r="OGL4" s="24"/>
      <c r="OGM4" s="24"/>
      <c r="OGN4" s="24"/>
      <c r="OGO4" s="24"/>
      <c r="OGP4" s="24"/>
      <c r="OGQ4" s="24"/>
      <c r="OGR4" s="24"/>
      <c r="OGS4" s="24"/>
      <c r="OGT4" s="24"/>
      <c r="OGU4" s="24"/>
      <c r="OGV4" s="24"/>
      <c r="OGW4" s="24"/>
      <c r="OGX4" s="24"/>
      <c r="OGY4" s="24"/>
      <c r="OGZ4" s="24"/>
      <c r="OHA4" s="24"/>
      <c r="OHB4" s="24"/>
      <c r="OHC4" s="24"/>
      <c r="OHD4" s="24"/>
      <c r="OHE4" s="24"/>
      <c r="OHF4" s="24"/>
      <c r="OHG4" s="24"/>
      <c r="OHH4" s="24"/>
      <c r="OHI4" s="24"/>
      <c r="OHJ4" s="24"/>
      <c r="OHK4" s="24"/>
      <c r="OHL4" s="24"/>
      <c r="OHM4" s="24"/>
      <c r="OHN4" s="24"/>
      <c r="OHO4" s="24"/>
      <c r="OHP4" s="24"/>
      <c r="OHQ4" s="24"/>
      <c r="OHR4" s="24"/>
      <c r="OHS4" s="24"/>
      <c r="OHT4" s="24"/>
      <c r="OHU4" s="24"/>
      <c r="OHV4" s="24"/>
      <c r="OHW4" s="24"/>
      <c r="OHX4" s="24"/>
      <c r="OHY4" s="24"/>
      <c r="OHZ4" s="24"/>
      <c r="OIA4" s="24"/>
      <c r="OIB4" s="24"/>
      <c r="OIC4" s="24"/>
      <c r="OID4" s="24"/>
      <c r="OIE4" s="24"/>
      <c r="OIF4" s="24"/>
      <c r="OIG4" s="24"/>
      <c r="OIH4" s="24"/>
      <c r="OII4" s="24"/>
      <c r="OIJ4" s="24"/>
      <c r="OIK4" s="24"/>
      <c r="OIL4" s="24"/>
      <c r="OIM4" s="24"/>
      <c r="OIN4" s="24"/>
      <c r="OIO4" s="24"/>
      <c r="OIP4" s="24"/>
      <c r="OIQ4" s="24"/>
      <c r="OIR4" s="24"/>
      <c r="OIS4" s="24"/>
      <c r="OIT4" s="24"/>
      <c r="OIU4" s="24"/>
      <c r="OIV4" s="24"/>
      <c r="OIW4" s="24"/>
      <c r="OIX4" s="24"/>
      <c r="OIY4" s="24"/>
      <c r="OIZ4" s="24"/>
      <c r="OJA4" s="24"/>
      <c r="OJB4" s="24"/>
      <c r="OJC4" s="24"/>
      <c r="OJD4" s="24"/>
      <c r="OJE4" s="24"/>
      <c r="OJF4" s="24"/>
      <c r="OJG4" s="24"/>
      <c r="OJH4" s="24"/>
      <c r="OJI4" s="24"/>
      <c r="OJJ4" s="24"/>
      <c r="OJK4" s="24"/>
      <c r="OJL4" s="24"/>
      <c r="OJM4" s="24"/>
      <c r="OJN4" s="24"/>
      <c r="OJO4" s="24"/>
      <c r="OJP4" s="24"/>
      <c r="OJQ4" s="24"/>
      <c r="OJR4" s="24"/>
      <c r="OJS4" s="24"/>
      <c r="OJT4" s="24"/>
      <c r="OJU4" s="24"/>
      <c r="OJV4" s="24"/>
      <c r="OJW4" s="24"/>
      <c r="OJX4" s="24"/>
      <c r="OJY4" s="24"/>
      <c r="OJZ4" s="24"/>
      <c r="OKA4" s="24"/>
      <c r="OKB4" s="24"/>
      <c r="OKC4" s="24"/>
      <c r="OKD4" s="24"/>
      <c r="OKE4" s="24"/>
      <c r="OKF4" s="24"/>
      <c r="OKG4" s="24"/>
      <c r="OKH4" s="24"/>
      <c r="OKI4" s="24"/>
      <c r="OKJ4" s="24"/>
      <c r="OKK4" s="24"/>
      <c r="OKL4" s="24"/>
      <c r="OKM4" s="24"/>
      <c r="OKN4" s="24"/>
      <c r="OKO4" s="24"/>
      <c r="OKP4" s="24"/>
      <c r="OKQ4" s="24"/>
      <c r="OKR4" s="24"/>
      <c r="OKS4" s="24"/>
      <c r="OKT4" s="24"/>
      <c r="OKU4" s="24"/>
      <c r="OKV4" s="24"/>
      <c r="OKW4" s="24"/>
      <c r="OKX4" s="24"/>
      <c r="OKY4" s="24"/>
      <c r="OKZ4" s="24"/>
      <c r="OLA4" s="24"/>
      <c r="OLB4" s="24"/>
      <c r="OLC4" s="24"/>
      <c r="OLD4" s="24"/>
      <c r="OLE4" s="24"/>
      <c r="OLF4" s="24"/>
      <c r="OLG4" s="24"/>
      <c r="OLH4" s="24"/>
      <c r="OLI4" s="24"/>
      <c r="OLJ4" s="24"/>
      <c r="OLK4" s="24"/>
      <c r="OLL4" s="24"/>
      <c r="OLM4" s="24"/>
      <c r="OLN4" s="24"/>
      <c r="OLO4" s="24"/>
      <c r="OLP4" s="24"/>
      <c r="OLQ4" s="24"/>
      <c r="OLR4" s="24"/>
      <c r="OLS4" s="24"/>
      <c r="OLT4" s="24"/>
      <c r="OLU4" s="24"/>
      <c r="OLV4" s="24"/>
      <c r="OLW4" s="24"/>
      <c r="OLX4" s="24"/>
      <c r="OLY4" s="24"/>
      <c r="OLZ4" s="24"/>
      <c r="OMA4" s="24"/>
      <c r="OMB4" s="24"/>
      <c r="OMC4" s="24"/>
      <c r="OMD4" s="24"/>
      <c r="OME4" s="24"/>
      <c r="OMF4" s="24"/>
      <c r="OMG4" s="24"/>
      <c r="OMH4" s="24"/>
      <c r="OMI4" s="24"/>
      <c r="OMJ4" s="24"/>
      <c r="OMK4" s="24"/>
      <c r="OML4" s="24"/>
      <c r="OMM4" s="24"/>
      <c r="OMN4" s="24"/>
      <c r="OMO4" s="24"/>
      <c r="OMP4" s="24"/>
      <c r="OMQ4" s="24"/>
      <c r="OMR4" s="24"/>
      <c r="OMS4" s="24"/>
      <c r="OMT4" s="24"/>
      <c r="OMU4" s="24"/>
      <c r="OMV4" s="24"/>
      <c r="OMW4" s="24"/>
      <c r="OMX4" s="24"/>
      <c r="OMY4" s="24"/>
      <c r="OMZ4" s="24"/>
      <c r="ONA4" s="24"/>
      <c r="ONB4" s="24"/>
      <c r="ONC4" s="24"/>
      <c r="OND4" s="24"/>
      <c r="ONE4" s="24"/>
      <c r="ONF4" s="24"/>
      <c r="ONG4" s="24"/>
      <c r="ONH4" s="24"/>
      <c r="ONI4" s="24"/>
      <c r="ONJ4" s="24"/>
      <c r="ONK4" s="24"/>
      <c r="ONL4" s="24"/>
      <c r="ONM4" s="24"/>
      <c r="ONN4" s="24"/>
      <c r="ONO4" s="24"/>
      <c r="ONP4" s="24"/>
      <c r="ONQ4" s="24"/>
      <c r="ONR4" s="24"/>
      <c r="ONS4" s="24"/>
      <c r="ONT4" s="24"/>
      <c r="ONU4" s="24"/>
      <c r="ONV4" s="24"/>
      <c r="ONW4" s="24"/>
      <c r="ONX4" s="24"/>
      <c r="ONY4" s="24"/>
      <c r="ONZ4" s="24"/>
      <c r="OOA4" s="24"/>
      <c r="OOB4" s="24"/>
      <c r="OOC4" s="24"/>
      <c r="OOD4" s="24"/>
      <c r="OOE4" s="24"/>
      <c r="OOF4" s="24"/>
      <c r="OOG4" s="24"/>
      <c r="OOH4" s="24"/>
      <c r="OOI4" s="24"/>
      <c r="OOJ4" s="24"/>
      <c r="OOK4" s="24"/>
      <c r="OOL4" s="24"/>
      <c r="OOM4" s="24"/>
      <c r="OON4" s="24"/>
      <c r="OOO4" s="24"/>
      <c r="OOP4" s="24"/>
      <c r="OOQ4" s="24"/>
      <c r="OOR4" s="24"/>
      <c r="OOS4" s="24"/>
      <c r="OOT4" s="24"/>
      <c r="OOU4" s="24"/>
      <c r="OOV4" s="24"/>
      <c r="OOW4" s="24"/>
      <c r="OOX4" s="24"/>
      <c r="OOY4" s="24"/>
      <c r="OOZ4" s="24"/>
      <c r="OPA4" s="24"/>
      <c r="OPB4" s="24"/>
      <c r="OPC4" s="24"/>
      <c r="OPD4" s="24"/>
      <c r="OPE4" s="24"/>
      <c r="OPF4" s="24"/>
      <c r="OPG4" s="24"/>
      <c r="OPH4" s="24"/>
      <c r="OPI4" s="24"/>
      <c r="OPJ4" s="24"/>
      <c r="OPK4" s="24"/>
      <c r="OPL4" s="24"/>
      <c r="OPM4" s="24"/>
      <c r="OPN4" s="24"/>
      <c r="OPO4" s="24"/>
      <c r="OPP4" s="24"/>
      <c r="OPQ4" s="24"/>
      <c r="OPR4" s="24"/>
      <c r="OPS4" s="24"/>
      <c r="OPT4" s="24"/>
      <c r="OPU4" s="24"/>
      <c r="OPV4" s="24"/>
      <c r="OPW4" s="24"/>
      <c r="OPX4" s="24"/>
      <c r="OPY4" s="24"/>
      <c r="OPZ4" s="24"/>
      <c r="OQA4" s="24"/>
      <c r="OQB4" s="24"/>
      <c r="OQC4" s="24"/>
      <c r="OQD4" s="24"/>
      <c r="OQE4" s="24"/>
      <c r="OQF4" s="24"/>
      <c r="OQG4" s="24"/>
      <c r="OQH4" s="24"/>
      <c r="OQI4" s="24"/>
      <c r="OQJ4" s="24"/>
      <c r="OQK4" s="24"/>
      <c r="OQL4" s="24"/>
      <c r="OQM4" s="24"/>
      <c r="OQN4" s="24"/>
      <c r="OQO4" s="24"/>
      <c r="OQP4" s="24"/>
      <c r="OQQ4" s="24"/>
      <c r="OQR4" s="24"/>
      <c r="OQS4" s="24"/>
      <c r="OQT4" s="24"/>
      <c r="OQU4" s="24"/>
      <c r="OQV4" s="24"/>
      <c r="OQW4" s="24"/>
      <c r="OQX4" s="24"/>
      <c r="OQY4" s="24"/>
      <c r="OQZ4" s="24"/>
      <c r="ORA4" s="24"/>
      <c r="ORB4" s="24"/>
      <c r="ORC4" s="24"/>
      <c r="ORD4" s="24"/>
      <c r="ORE4" s="24"/>
      <c r="ORF4" s="24"/>
      <c r="ORG4" s="24"/>
      <c r="ORH4" s="24"/>
      <c r="ORI4" s="24"/>
      <c r="ORJ4" s="24"/>
      <c r="ORK4" s="24"/>
      <c r="ORL4" s="24"/>
      <c r="ORM4" s="24"/>
      <c r="ORN4" s="24"/>
      <c r="ORO4" s="24"/>
      <c r="ORP4" s="24"/>
      <c r="ORQ4" s="24"/>
      <c r="ORR4" s="24"/>
      <c r="ORS4" s="24"/>
      <c r="ORT4" s="24"/>
      <c r="ORU4" s="24"/>
      <c r="ORV4" s="24"/>
      <c r="ORW4" s="24"/>
      <c r="ORX4" s="24"/>
      <c r="ORY4" s="24"/>
      <c r="ORZ4" s="24"/>
      <c r="OSA4" s="24"/>
      <c r="OSB4" s="24"/>
      <c r="OSC4" s="24"/>
      <c r="OSD4" s="24"/>
      <c r="OSE4" s="24"/>
      <c r="OSF4" s="24"/>
      <c r="OSG4" s="24"/>
      <c r="OSH4" s="24"/>
      <c r="OSI4" s="24"/>
      <c r="OSJ4" s="24"/>
      <c r="OSK4" s="24"/>
      <c r="OSL4" s="24"/>
      <c r="OSM4" s="24"/>
      <c r="OSN4" s="24"/>
      <c r="OSO4" s="24"/>
      <c r="OSP4" s="24"/>
      <c r="OSQ4" s="24"/>
      <c r="OSR4" s="24"/>
      <c r="OSS4" s="24"/>
      <c r="OST4" s="24"/>
      <c r="OSU4" s="24"/>
      <c r="OSV4" s="24"/>
      <c r="OSW4" s="24"/>
      <c r="OSX4" s="24"/>
      <c r="OSY4" s="24"/>
      <c r="OSZ4" s="24"/>
      <c r="OTA4" s="24"/>
      <c r="OTB4" s="24"/>
      <c r="OTC4" s="24"/>
      <c r="OTD4" s="24"/>
      <c r="OTE4" s="24"/>
      <c r="OTF4" s="24"/>
      <c r="OTG4" s="24"/>
      <c r="OTH4" s="24"/>
      <c r="OTI4" s="24"/>
      <c r="OTJ4" s="24"/>
      <c r="OTK4" s="24"/>
      <c r="OTL4" s="24"/>
      <c r="OTM4" s="24"/>
      <c r="OTN4" s="24"/>
      <c r="OTO4" s="24"/>
      <c r="OTP4" s="24"/>
      <c r="OTQ4" s="24"/>
      <c r="OTR4" s="24"/>
      <c r="OTS4" s="24"/>
      <c r="OTT4" s="24"/>
      <c r="OTU4" s="24"/>
      <c r="OTV4" s="24"/>
      <c r="OTW4" s="24"/>
      <c r="OTX4" s="24"/>
      <c r="OTY4" s="24"/>
      <c r="OTZ4" s="24"/>
      <c r="OUA4" s="24"/>
      <c r="OUB4" s="24"/>
      <c r="OUC4" s="24"/>
      <c r="OUD4" s="24"/>
      <c r="OUE4" s="24"/>
      <c r="OUF4" s="24"/>
      <c r="OUG4" s="24"/>
      <c r="OUH4" s="24"/>
      <c r="OUI4" s="24"/>
      <c r="OUJ4" s="24"/>
      <c r="OUK4" s="24"/>
      <c r="OUL4" s="24"/>
      <c r="OUM4" s="24"/>
      <c r="OUN4" s="24"/>
      <c r="OUO4" s="24"/>
      <c r="OUP4" s="24"/>
      <c r="OUQ4" s="24"/>
      <c r="OUR4" s="24"/>
      <c r="OUS4" s="24"/>
      <c r="OUT4" s="24"/>
      <c r="OUU4" s="24"/>
      <c r="OUV4" s="24"/>
      <c r="OUW4" s="24"/>
      <c r="OUX4" s="24"/>
      <c r="OUY4" s="24"/>
      <c r="OUZ4" s="24"/>
      <c r="OVA4" s="24"/>
      <c r="OVB4" s="24"/>
      <c r="OVC4" s="24"/>
      <c r="OVD4" s="24"/>
      <c r="OVE4" s="24"/>
      <c r="OVF4" s="24"/>
      <c r="OVG4" s="24"/>
      <c r="OVH4" s="24"/>
      <c r="OVI4" s="24"/>
      <c r="OVJ4" s="24"/>
      <c r="OVK4" s="24"/>
      <c r="OVL4" s="24"/>
      <c r="OVM4" s="24"/>
      <c r="OVN4" s="24"/>
      <c r="OVO4" s="24"/>
      <c r="OVP4" s="24"/>
      <c r="OVQ4" s="24"/>
      <c r="OVR4" s="24"/>
      <c r="OVS4" s="24"/>
      <c r="OVT4" s="24"/>
      <c r="OVU4" s="24"/>
      <c r="OVV4" s="24"/>
      <c r="OVW4" s="24"/>
      <c r="OVX4" s="24"/>
      <c r="OVY4" s="24"/>
      <c r="OVZ4" s="24"/>
      <c r="OWA4" s="24"/>
      <c r="OWB4" s="24"/>
      <c r="OWC4" s="24"/>
      <c r="OWD4" s="24"/>
      <c r="OWE4" s="24"/>
      <c r="OWF4" s="24"/>
      <c r="OWG4" s="24"/>
      <c r="OWH4" s="24"/>
      <c r="OWI4" s="24"/>
      <c r="OWJ4" s="24"/>
      <c r="OWK4" s="24"/>
      <c r="OWL4" s="24"/>
      <c r="OWM4" s="24"/>
      <c r="OWN4" s="24"/>
      <c r="OWO4" s="24"/>
      <c r="OWP4" s="24"/>
      <c r="OWQ4" s="24"/>
      <c r="OWR4" s="24"/>
      <c r="OWS4" s="24"/>
      <c r="OWT4" s="24"/>
      <c r="OWU4" s="24"/>
      <c r="OWV4" s="24"/>
      <c r="OWW4" s="24"/>
      <c r="OWX4" s="24"/>
      <c r="OWY4" s="24"/>
      <c r="OWZ4" s="24"/>
      <c r="OXA4" s="24"/>
      <c r="OXB4" s="24"/>
      <c r="OXC4" s="24"/>
      <c r="OXD4" s="24"/>
      <c r="OXE4" s="24"/>
      <c r="OXF4" s="24"/>
      <c r="OXG4" s="24"/>
      <c r="OXH4" s="24"/>
      <c r="OXI4" s="24"/>
      <c r="OXJ4" s="24"/>
      <c r="OXK4" s="24"/>
      <c r="OXL4" s="24"/>
      <c r="OXM4" s="24"/>
      <c r="OXN4" s="24"/>
      <c r="OXO4" s="24"/>
      <c r="OXP4" s="24"/>
      <c r="OXQ4" s="24"/>
      <c r="OXR4" s="24"/>
      <c r="OXS4" s="24"/>
      <c r="OXT4" s="24"/>
      <c r="OXU4" s="24"/>
      <c r="OXV4" s="24"/>
      <c r="OXW4" s="24"/>
      <c r="OXX4" s="24"/>
      <c r="OXY4" s="24"/>
      <c r="OXZ4" s="24"/>
      <c r="OYA4" s="24"/>
      <c r="OYB4" s="24"/>
      <c r="OYC4" s="24"/>
      <c r="OYD4" s="24"/>
      <c r="OYE4" s="24"/>
      <c r="OYF4" s="24"/>
      <c r="OYG4" s="24"/>
      <c r="OYH4" s="24"/>
      <c r="OYI4" s="24"/>
      <c r="OYJ4" s="24"/>
      <c r="OYK4" s="24"/>
      <c r="OYL4" s="24"/>
      <c r="OYM4" s="24"/>
      <c r="OYN4" s="24"/>
      <c r="OYO4" s="24"/>
      <c r="OYP4" s="24"/>
      <c r="OYQ4" s="24"/>
      <c r="OYR4" s="24"/>
      <c r="OYS4" s="24"/>
      <c r="OYT4" s="24"/>
      <c r="OYU4" s="24"/>
      <c r="OYV4" s="24"/>
      <c r="OYW4" s="24"/>
      <c r="OYX4" s="24"/>
      <c r="OYY4" s="24"/>
      <c r="OYZ4" s="24"/>
      <c r="OZA4" s="24"/>
      <c r="OZB4" s="24"/>
      <c r="OZC4" s="24"/>
      <c r="OZD4" s="24"/>
      <c r="OZE4" s="24"/>
      <c r="OZF4" s="24"/>
      <c r="OZG4" s="24"/>
      <c r="OZH4" s="24"/>
      <c r="OZI4" s="24"/>
      <c r="OZJ4" s="24"/>
      <c r="OZK4" s="24"/>
      <c r="OZL4" s="24"/>
      <c r="OZM4" s="24"/>
      <c r="OZN4" s="24"/>
      <c r="OZO4" s="24"/>
      <c r="OZP4" s="24"/>
      <c r="OZQ4" s="24"/>
      <c r="OZR4" s="24"/>
      <c r="OZS4" s="24"/>
      <c r="OZT4" s="24"/>
      <c r="OZU4" s="24"/>
      <c r="OZV4" s="24"/>
      <c r="OZW4" s="24"/>
      <c r="OZX4" s="24"/>
      <c r="OZY4" s="24"/>
      <c r="OZZ4" s="24"/>
      <c r="PAA4" s="24"/>
      <c r="PAB4" s="24"/>
      <c r="PAC4" s="24"/>
      <c r="PAD4" s="24"/>
      <c r="PAE4" s="24"/>
      <c r="PAF4" s="24"/>
      <c r="PAG4" s="24"/>
      <c r="PAH4" s="24"/>
      <c r="PAI4" s="24"/>
      <c r="PAJ4" s="24"/>
      <c r="PAK4" s="24"/>
      <c r="PAL4" s="24"/>
      <c r="PAM4" s="24"/>
      <c r="PAN4" s="24"/>
      <c r="PAO4" s="24"/>
      <c r="PAP4" s="24"/>
      <c r="PAQ4" s="24"/>
      <c r="PAR4" s="24"/>
      <c r="PAS4" s="24"/>
      <c r="PAT4" s="24"/>
      <c r="PAU4" s="24"/>
      <c r="PAV4" s="24"/>
      <c r="PAW4" s="24"/>
      <c r="PAX4" s="24"/>
      <c r="PAY4" s="24"/>
      <c r="PAZ4" s="24"/>
      <c r="PBA4" s="24"/>
      <c r="PBB4" s="24"/>
      <c r="PBC4" s="24"/>
      <c r="PBD4" s="24"/>
      <c r="PBE4" s="24"/>
      <c r="PBF4" s="24"/>
      <c r="PBG4" s="24"/>
      <c r="PBH4" s="24"/>
      <c r="PBI4" s="24"/>
      <c r="PBJ4" s="24"/>
      <c r="PBK4" s="24"/>
      <c r="PBL4" s="24"/>
      <c r="PBM4" s="24"/>
      <c r="PBN4" s="24"/>
      <c r="PBO4" s="24"/>
      <c r="PBP4" s="24"/>
      <c r="PBQ4" s="24"/>
      <c r="PBR4" s="24"/>
      <c r="PBS4" s="24"/>
      <c r="PBT4" s="24"/>
      <c r="PBU4" s="24"/>
      <c r="PBV4" s="24"/>
      <c r="PBW4" s="24"/>
      <c r="PBX4" s="24"/>
      <c r="PBY4" s="24"/>
      <c r="PBZ4" s="24"/>
      <c r="PCA4" s="24"/>
      <c r="PCB4" s="24"/>
      <c r="PCC4" s="24"/>
      <c r="PCD4" s="24"/>
      <c r="PCE4" s="24"/>
      <c r="PCF4" s="24"/>
      <c r="PCG4" s="24"/>
      <c r="PCH4" s="24"/>
      <c r="PCI4" s="24"/>
      <c r="PCJ4" s="24"/>
      <c r="PCK4" s="24"/>
      <c r="PCL4" s="24"/>
      <c r="PCM4" s="24"/>
      <c r="PCN4" s="24"/>
      <c r="PCO4" s="24"/>
      <c r="PCP4" s="24"/>
      <c r="PCQ4" s="24"/>
      <c r="PCR4" s="24"/>
      <c r="PCS4" s="24"/>
      <c r="PCT4" s="24"/>
      <c r="PCU4" s="24"/>
      <c r="PCV4" s="24"/>
      <c r="PCW4" s="24"/>
      <c r="PCX4" s="24"/>
      <c r="PCY4" s="24"/>
      <c r="PCZ4" s="24"/>
      <c r="PDA4" s="24"/>
      <c r="PDB4" s="24"/>
      <c r="PDC4" s="24"/>
      <c r="PDD4" s="24"/>
      <c r="PDE4" s="24"/>
      <c r="PDF4" s="24"/>
      <c r="PDG4" s="24"/>
      <c r="PDH4" s="24"/>
      <c r="PDI4" s="24"/>
      <c r="PDJ4" s="24"/>
      <c r="PDK4" s="24"/>
      <c r="PDL4" s="24"/>
      <c r="PDM4" s="24"/>
      <c r="PDN4" s="24"/>
      <c r="PDO4" s="24"/>
      <c r="PDP4" s="24"/>
      <c r="PDQ4" s="24"/>
      <c r="PDR4" s="24"/>
      <c r="PDS4" s="24"/>
      <c r="PDT4" s="24"/>
      <c r="PDU4" s="24"/>
      <c r="PDV4" s="24"/>
      <c r="PDW4" s="24"/>
      <c r="PDX4" s="24"/>
      <c r="PDY4" s="24"/>
      <c r="PDZ4" s="24"/>
      <c r="PEA4" s="24"/>
      <c r="PEB4" s="24"/>
      <c r="PEC4" s="24"/>
      <c r="PED4" s="24"/>
      <c r="PEE4" s="24"/>
      <c r="PEF4" s="24"/>
      <c r="PEG4" s="24"/>
      <c r="PEH4" s="24"/>
      <c r="PEI4" s="24"/>
      <c r="PEJ4" s="24"/>
      <c r="PEK4" s="24"/>
      <c r="PEL4" s="24"/>
      <c r="PEM4" s="24"/>
      <c r="PEN4" s="24"/>
      <c r="PEO4" s="24"/>
      <c r="PEP4" s="24"/>
      <c r="PEQ4" s="24"/>
      <c r="PER4" s="24"/>
      <c r="PES4" s="24"/>
      <c r="PET4" s="24"/>
      <c r="PEU4" s="24"/>
      <c r="PEV4" s="24"/>
      <c r="PEW4" s="24"/>
      <c r="PEX4" s="24"/>
      <c r="PEY4" s="24"/>
      <c r="PEZ4" s="24"/>
      <c r="PFA4" s="24"/>
      <c r="PFB4" s="24"/>
      <c r="PFC4" s="24"/>
      <c r="PFD4" s="24"/>
      <c r="PFE4" s="24"/>
      <c r="PFF4" s="24"/>
      <c r="PFG4" s="24"/>
      <c r="PFH4" s="24"/>
      <c r="PFI4" s="24"/>
      <c r="PFJ4" s="24"/>
      <c r="PFK4" s="24"/>
      <c r="PFL4" s="24"/>
      <c r="PFM4" s="24"/>
      <c r="PFN4" s="24"/>
      <c r="PFO4" s="24"/>
      <c r="PFP4" s="24"/>
      <c r="PFQ4" s="24"/>
      <c r="PFR4" s="24"/>
      <c r="PFS4" s="24"/>
      <c r="PFT4" s="24"/>
      <c r="PFU4" s="24"/>
      <c r="PFV4" s="24"/>
      <c r="PFW4" s="24"/>
      <c r="PFX4" s="24"/>
      <c r="PFY4" s="24"/>
      <c r="PFZ4" s="24"/>
      <c r="PGA4" s="24"/>
      <c r="PGB4" s="24"/>
      <c r="PGC4" s="24"/>
      <c r="PGD4" s="24"/>
      <c r="PGE4" s="24"/>
      <c r="PGF4" s="24"/>
      <c r="PGG4" s="24"/>
      <c r="PGH4" s="24"/>
      <c r="PGI4" s="24"/>
      <c r="PGJ4" s="24"/>
      <c r="PGK4" s="24"/>
      <c r="PGL4" s="24"/>
      <c r="PGM4" s="24"/>
      <c r="PGN4" s="24"/>
      <c r="PGO4" s="24"/>
      <c r="PGP4" s="24"/>
      <c r="PGQ4" s="24"/>
      <c r="PGR4" s="24"/>
      <c r="PGS4" s="24"/>
      <c r="PGT4" s="24"/>
      <c r="PGU4" s="24"/>
      <c r="PGV4" s="24"/>
      <c r="PGW4" s="24"/>
      <c r="PGX4" s="24"/>
      <c r="PGY4" s="24"/>
      <c r="PGZ4" s="24"/>
      <c r="PHA4" s="24"/>
      <c r="PHB4" s="24"/>
      <c r="PHC4" s="24"/>
      <c r="PHD4" s="24"/>
      <c r="PHE4" s="24"/>
      <c r="PHF4" s="24"/>
      <c r="PHG4" s="24"/>
      <c r="PHH4" s="24"/>
      <c r="PHI4" s="24"/>
      <c r="PHJ4" s="24"/>
      <c r="PHK4" s="24"/>
      <c r="PHL4" s="24"/>
      <c r="PHM4" s="24"/>
      <c r="PHN4" s="24"/>
      <c r="PHO4" s="24"/>
      <c r="PHP4" s="24"/>
      <c r="PHQ4" s="24"/>
      <c r="PHR4" s="24"/>
      <c r="PHS4" s="24"/>
      <c r="PHT4" s="24"/>
      <c r="PHU4" s="24"/>
      <c r="PHV4" s="24"/>
      <c r="PHW4" s="24"/>
      <c r="PHX4" s="24"/>
      <c r="PHY4" s="24"/>
      <c r="PHZ4" s="24"/>
      <c r="PIA4" s="24"/>
      <c r="PIB4" s="24"/>
      <c r="PIC4" s="24"/>
      <c r="PID4" s="24"/>
      <c r="PIE4" s="24"/>
      <c r="PIF4" s="24"/>
      <c r="PIG4" s="24"/>
      <c r="PIH4" s="24"/>
      <c r="PII4" s="24"/>
      <c r="PIJ4" s="24"/>
      <c r="PIK4" s="24"/>
      <c r="PIL4" s="24"/>
      <c r="PIM4" s="24"/>
      <c r="PIN4" s="24"/>
      <c r="PIO4" s="24"/>
      <c r="PIP4" s="24"/>
      <c r="PIQ4" s="24"/>
      <c r="PIR4" s="24"/>
      <c r="PIS4" s="24"/>
      <c r="PIT4" s="24"/>
      <c r="PIU4" s="24"/>
      <c r="PIV4" s="24"/>
      <c r="PIW4" s="24"/>
      <c r="PIX4" s="24"/>
      <c r="PIY4" s="24"/>
      <c r="PIZ4" s="24"/>
      <c r="PJA4" s="24"/>
      <c r="PJB4" s="24"/>
      <c r="PJC4" s="24"/>
      <c r="PJD4" s="24"/>
      <c r="PJE4" s="24"/>
      <c r="PJF4" s="24"/>
      <c r="PJG4" s="24"/>
      <c r="PJH4" s="24"/>
      <c r="PJI4" s="24"/>
      <c r="PJJ4" s="24"/>
      <c r="PJK4" s="24"/>
      <c r="PJL4" s="24"/>
      <c r="PJM4" s="24"/>
      <c r="PJN4" s="24"/>
      <c r="PJO4" s="24"/>
      <c r="PJP4" s="24"/>
      <c r="PJQ4" s="24"/>
      <c r="PJR4" s="24"/>
      <c r="PJS4" s="24"/>
      <c r="PJT4" s="24"/>
      <c r="PJU4" s="24"/>
      <c r="PJV4" s="24"/>
      <c r="PJW4" s="24"/>
      <c r="PJX4" s="24"/>
      <c r="PJY4" s="24"/>
      <c r="PJZ4" s="24"/>
      <c r="PKA4" s="24"/>
      <c r="PKB4" s="24"/>
      <c r="PKC4" s="24"/>
      <c r="PKD4" s="24"/>
      <c r="PKE4" s="24"/>
      <c r="PKF4" s="24"/>
      <c r="PKG4" s="24"/>
      <c r="PKH4" s="24"/>
      <c r="PKI4" s="24"/>
      <c r="PKJ4" s="24"/>
      <c r="PKK4" s="24"/>
      <c r="PKL4" s="24"/>
      <c r="PKM4" s="24"/>
      <c r="PKN4" s="24"/>
      <c r="PKO4" s="24"/>
      <c r="PKP4" s="24"/>
      <c r="PKQ4" s="24"/>
      <c r="PKR4" s="24"/>
      <c r="PKS4" s="24"/>
      <c r="PKT4" s="24"/>
      <c r="PKU4" s="24"/>
      <c r="PKV4" s="24"/>
      <c r="PKW4" s="24"/>
      <c r="PKX4" s="24"/>
      <c r="PKY4" s="24"/>
      <c r="PKZ4" s="24"/>
      <c r="PLA4" s="24"/>
      <c r="PLB4" s="24"/>
      <c r="PLC4" s="24"/>
      <c r="PLD4" s="24"/>
      <c r="PLE4" s="24"/>
      <c r="PLF4" s="24"/>
      <c r="PLG4" s="24"/>
      <c r="PLH4" s="24"/>
      <c r="PLI4" s="24"/>
      <c r="PLJ4" s="24"/>
      <c r="PLK4" s="24"/>
      <c r="PLL4" s="24"/>
      <c r="PLM4" s="24"/>
      <c r="PLN4" s="24"/>
      <c r="PLO4" s="24"/>
      <c r="PLP4" s="24"/>
      <c r="PLQ4" s="24"/>
      <c r="PLR4" s="24"/>
      <c r="PLS4" s="24"/>
      <c r="PLT4" s="24"/>
      <c r="PLU4" s="24"/>
      <c r="PLV4" s="24"/>
      <c r="PLW4" s="24"/>
      <c r="PLX4" s="24"/>
      <c r="PLY4" s="24"/>
      <c r="PLZ4" s="24"/>
      <c r="PMA4" s="24"/>
      <c r="PMB4" s="24"/>
      <c r="PMC4" s="24"/>
      <c r="PMD4" s="24"/>
      <c r="PME4" s="24"/>
      <c r="PMF4" s="24"/>
      <c r="PMG4" s="24"/>
      <c r="PMH4" s="24"/>
      <c r="PMI4" s="24"/>
      <c r="PMJ4" s="24"/>
      <c r="PMK4" s="24"/>
      <c r="PML4" s="24"/>
      <c r="PMM4" s="24"/>
      <c r="PMN4" s="24"/>
      <c r="PMO4" s="24"/>
      <c r="PMP4" s="24"/>
      <c r="PMQ4" s="24"/>
      <c r="PMR4" s="24"/>
      <c r="PMS4" s="24"/>
      <c r="PMT4" s="24"/>
      <c r="PMU4" s="24"/>
      <c r="PMV4" s="24"/>
      <c r="PMW4" s="24"/>
      <c r="PMX4" s="24"/>
      <c r="PMY4" s="24"/>
      <c r="PMZ4" s="24"/>
      <c r="PNA4" s="24"/>
      <c r="PNB4" s="24"/>
      <c r="PNC4" s="24"/>
      <c r="PND4" s="24"/>
      <c r="PNE4" s="24"/>
      <c r="PNF4" s="24"/>
      <c r="PNG4" s="24"/>
      <c r="PNH4" s="24"/>
      <c r="PNI4" s="24"/>
      <c r="PNJ4" s="24"/>
      <c r="PNK4" s="24"/>
      <c r="PNL4" s="24"/>
      <c r="PNM4" s="24"/>
      <c r="PNN4" s="24"/>
      <c r="PNO4" s="24"/>
      <c r="PNP4" s="24"/>
      <c r="PNQ4" s="24"/>
      <c r="PNR4" s="24"/>
      <c r="PNS4" s="24"/>
      <c r="PNT4" s="24"/>
      <c r="PNU4" s="24"/>
      <c r="PNV4" s="24"/>
      <c r="PNW4" s="24"/>
      <c r="PNX4" s="24"/>
      <c r="PNY4" s="24"/>
      <c r="PNZ4" s="24"/>
      <c r="POA4" s="24"/>
      <c r="POB4" s="24"/>
      <c r="POC4" s="24"/>
      <c r="POD4" s="24"/>
      <c r="POE4" s="24"/>
      <c r="POF4" s="24"/>
      <c r="POG4" s="24"/>
      <c r="POH4" s="24"/>
      <c r="POI4" s="24"/>
      <c r="POJ4" s="24"/>
      <c r="POK4" s="24"/>
      <c r="POL4" s="24"/>
      <c r="POM4" s="24"/>
      <c r="PON4" s="24"/>
      <c r="POO4" s="24"/>
      <c r="POP4" s="24"/>
      <c r="POQ4" s="24"/>
      <c r="POR4" s="24"/>
      <c r="POS4" s="24"/>
      <c r="POT4" s="24"/>
      <c r="POU4" s="24"/>
      <c r="POV4" s="24"/>
      <c r="POW4" s="24"/>
      <c r="POX4" s="24"/>
      <c r="POY4" s="24"/>
      <c r="POZ4" s="24"/>
      <c r="PPA4" s="24"/>
      <c r="PPB4" s="24"/>
      <c r="PPC4" s="24"/>
      <c r="PPD4" s="24"/>
      <c r="PPE4" s="24"/>
      <c r="PPF4" s="24"/>
      <c r="PPG4" s="24"/>
      <c r="PPH4" s="24"/>
      <c r="PPI4" s="24"/>
      <c r="PPJ4" s="24"/>
      <c r="PPK4" s="24"/>
      <c r="PPL4" s="24"/>
      <c r="PPM4" s="24"/>
      <c r="PPN4" s="24"/>
      <c r="PPO4" s="24"/>
      <c r="PPP4" s="24"/>
      <c r="PPQ4" s="24"/>
      <c r="PPR4" s="24"/>
      <c r="PPS4" s="24"/>
      <c r="PPT4" s="24"/>
      <c r="PPU4" s="24"/>
      <c r="PPV4" s="24"/>
      <c r="PPW4" s="24"/>
      <c r="PPX4" s="24"/>
      <c r="PPY4" s="24"/>
      <c r="PPZ4" s="24"/>
      <c r="PQA4" s="24"/>
      <c r="PQB4" s="24"/>
      <c r="PQC4" s="24"/>
      <c r="PQD4" s="24"/>
      <c r="PQE4" s="24"/>
      <c r="PQF4" s="24"/>
      <c r="PQG4" s="24"/>
      <c r="PQH4" s="24"/>
      <c r="PQI4" s="24"/>
      <c r="PQJ4" s="24"/>
      <c r="PQK4" s="24"/>
      <c r="PQL4" s="24"/>
      <c r="PQM4" s="24"/>
      <c r="PQN4" s="24"/>
      <c r="PQO4" s="24"/>
      <c r="PQP4" s="24"/>
      <c r="PQQ4" s="24"/>
      <c r="PQR4" s="24"/>
      <c r="PQS4" s="24"/>
      <c r="PQT4" s="24"/>
      <c r="PQU4" s="24"/>
      <c r="PQV4" s="24"/>
      <c r="PQW4" s="24"/>
      <c r="PQX4" s="24"/>
      <c r="PQY4" s="24"/>
      <c r="PQZ4" s="24"/>
      <c r="PRA4" s="24"/>
      <c r="PRB4" s="24"/>
      <c r="PRC4" s="24"/>
      <c r="PRD4" s="24"/>
      <c r="PRE4" s="24"/>
      <c r="PRF4" s="24"/>
      <c r="PRG4" s="24"/>
      <c r="PRH4" s="24"/>
      <c r="PRI4" s="24"/>
      <c r="PRJ4" s="24"/>
      <c r="PRK4" s="24"/>
      <c r="PRL4" s="24"/>
      <c r="PRM4" s="24"/>
      <c r="PRN4" s="24"/>
      <c r="PRO4" s="24"/>
      <c r="PRP4" s="24"/>
      <c r="PRQ4" s="24"/>
      <c r="PRR4" s="24"/>
      <c r="PRS4" s="24"/>
      <c r="PRT4" s="24"/>
      <c r="PRU4" s="24"/>
      <c r="PRV4" s="24"/>
      <c r="PRW4" s="24"/>
      <c r="PRX4" s="24"/>
      <c r="PRY4" s="24"/>
      <c r="PRZ4" s="24"/>
      <c r="PSA4" s="24"/>
      <c r="PSB4" s="24"/>
      <c r="PSC4" s="24"/>
      <c r="PSD4" s="24"/>
      <c r="PSE4" s="24"/>
      <c r="PSF4" s="24"/>
      <c r="PSG4" s="24"/>
      <c r="PSH4" s="24"/>
      <c r="PSI4" s="24"/>
      <c r="PSJ4" s="24"/>
      <c r="PSK4" s="24"/>
      <c r="PSL4" s="24"/>
      <c r="PSM4" s="24"/>
      <c r="PSN4" s="24"/>
      <c r="PSO4" s="24"/>
      <c r="PSP4" s="24"/>
      <c r="PSQ4" s="24"/>
      <c r="PSR4" s="24"/>
      <c r="PSS4" s="24"/>
      <c r="PST4" s="24"/>
      <c r="PSU4" s="24"/>
      <c r="PSV4" s="24"/>
      <c r="PSW4" s="24"/>
      <c r="PSX4" s="24"/>
      <c r="PSY4" s="24"/>
      <c r="PSZ4" s="24"/>
      <c r="PTA4" s="24"/>
      <c r="PTB4" s="24"/>
      <c r="PTC4" s="24"/>
      <c r="PTD4" s="24"/>
      <c r="PTE4" s="24"/>
      <c r="PTF4" s="24"/>
      <c r="PTG4" s="24"/>
      <c r="PTH4" s="24"/>
      <c r="PTI4" s="24"/>
      <c r="PTJ4" s="24"/>
      <c r="PTK4" s="24"/>
      <c r="PTL4" s="24"/>
      <c r="PTM4" s="24"/>
      <c r="PTN4" s="24"/>
      <c r="PTO4" s="24"/>
      <c r="PTP4" s="24"/>
      <c r="PTQ4" s="24"/>
      <c r="PTR4" s="24"/>
      <c r="PTS4" s="24"/>
      <c r="PTT4" s="24"/>
      <c r="PTU4" s="24"/>
      <c r="PTV4" s="24"/>
      <c r="PTW4" s="24"/>
      <c r="PTX4" s="24"/>
      <c r="PTY4" s="24"/>
      <c r="PTZ4" s="24"/>
      <c r="PUA4" s="24"/>
      <c r="PUB4" s="24"/>
      <c r="PUC4" s="24"/>
      <c r="PUD4" s="24"/>
      <c r="PUE4" s="24"/>
      <c r="PUF4" s="24"/>
      <c r="PUG4" s="24"/>
      <c r="PUH4" s="24"/>
      <c r="PUI4" s="24"/>
      <c r="PUJ4" s="24"/>
      <c r="PUK4" s="24"/>
      <c r="PUL4" s="24"/>
      <c r="PUM4" s="24"/>
      <c r="PUN4" s="24"/>
      <c r="PUO4" s="24"/>
      <c r="PUP4" s="24"/>
      <c r="PUQ4" s="24"/>
      <c r="PUR4" s="24"/>
      <c r="PUS4" s="24"/>
      <c r="PUT4" s="24"/>
      <c r="PUU4" s="24"/>
      <c r="PUV4" s="24"/>
      <c r="PUW4" s="24"/>
      <c r="PUX4" s="24"/>
      <c r="PUY4" s="24"/>
      <c r="PUZ4" s="24"/>
      <c r="PVA4" s="24"/>
      <c r="PVB4" s="24"/>
      <c r="PVC4" s="24"/>
      <c r="PVD4" s="24"/>
      <c r="PVE4" s="24"/>
      <c r="PVF4" s="24"/>
      <c r="PVG4" s="24"/>
      <c r="PVH4" s="24"/>
      <c r="PVI4" s="24"/>
      <c r="PVJ4" s="24"/>
      <c r="PVK4" s="24"/>
      <c r="PVL4" s="24"/>
      <c r="PVM4" s="24"/>
      <c r="PVN4" s="24"/>
      <c r="PVO4" s="24"/>
      <c r="PVP4" s="24"/>
      <c r="PVQ4" s="24"/>
      <c r="PVR4" s="24"/>
      <c r="PVS4" s="24"/>
      <c r="PVT4" s="24"/>
      <c r="PVU4" s="24"/>
      <c r="PVV4" s="24"/>
      <c r="PVW4" s="24"/>
      <c r="PVX4" s="24"/>
      <c r="PVY4" s="24"/>
      <c r="PVZ4" s="24"/>
      <c r="PWA4" s="24"/>
      <c r="PWB4" s="24"/>
      <c r="PWC4" s="24"/>
      <c r="PWD4" s="24"/>
      <c r="PWE4" s="24"/>
      <c r="PWF4" s="24"/>
      <c r="PWG4" s="24"/>
      <c r="PWH4" s="24"/>
      <c r="PWI4" s="24"/>
      <c r="PWJ4" s="24"/>
      <c r="PWK4" s="24"/>
      <c r="PWL4" s="24"/>
      <c r="PWM4" s="24"/>
      <c r="PWN4" s="24"/>
      <c r="PWO4" s="24"/>
      <c r="PWP4" s="24"/>
      <c r="PWQ4" s="24"/>
      <c r="PWR4" s="24"/>
      <c r="PWS4" s="24"/>
      <c r="PWT4" s="24"/>
      <c r="PWU4" s="24"/>
      <c r="PWV4" s="24"/>
      <c r="PWW4" s="24"/>
      <c r="PWX4" s="24"/>
      <c r="PWY4" s="24"/>
      <c r="PWZ4" s="24"/>
      <c r="PXA4" s="24"/>
      <c r="PXB4" s="24"/>
      <c r="PXC4" s="24"/>
      <c r="PXD4" s="24"/>
      <c r="PXE4" s="24"/>
      <c r="PXF4" s="24"/>
      <c r="PXG4" s="24"/>
      <c r="PXH4" s="24"/>
      <c r="PXI4" s="24"/>
      <c r="PXJ4" s="24"/>
      <c r="PXK4" s="24"/>
      <c r="PXL4" s="24"/>
      <c r="PXM4" s="24"/>
      <c r="PXN4" s="24"/>
      <c r="PXO4" s="24"/>
      <c r="PXP4" s="24"/>
      <c r="PXQ4" s="24"/>
      <c r="PXR4" s="24"/>
      <c r="PXS4" s="24"/>
      <c r="PXT4" s="24"/>
      <c r="PXU4" s="24"/>
      <c r="PXV4" s="24"/>
      <c r="PXW4" s="24"/>
      <c r="PXX4" s="24"/>
      <c r="PXY4" s="24"/>
      <c r="PXZ4" s="24"/>
      <c r="PYA4" s="24"/>
      <c r="PYB4" s="24"/>
      <c r="PYC4" s="24"/>
      <c r="PYD4" s="24"/>
      <c r="PYE4" s="24"/>
      <c r="PYF4" s="24"/>
      <c r="PYG4" s="24"/>
      <c r="PYH4" s="24"/>
      <c r="PYI4" s="24"/>
      <c r="PYJ4" s="24"/>
      <c r="PYK4" s="24"/>
      <c r="PYL4" s="24"/>
      <c r="PYM4" s="24"/>
      <c r="PYN4" s="24"/>
      <c r="PYO4" s="24"/>
      <c r="PYP4" s="24"/>
      <c r="PYQ4" s="24"/>
      <c r="PYR4" s="24"/>
      <c r="PYS4" s="24"/>
      <c r="PYT4" s="24"/>
      <c r="PYU4" s="24"/>
      <c r="PYV4" s="24"/>
      <c r="PYW4" s="24"/>
      <c r="PYX4" s="24"/>
      <c r="PYY4" s="24"/>
      <c r="PYZ4" s="24"/>
      <c r="PZA4" s="24"/>
      <c r="PZB4" s="24"/>
      <c r="PZC4" s="24"/>
      <c r="PZD4" s="24"/>
      <c r="PZE4" s="24"/>
      <c r="PZF4" s="24"/>
      <c r="PZG4" s="24"/>
      <c r="PZH4" s="24"/>
      <c r="PZI4" s="24"/>
      <c r="PZJ4" s="24"/>
      <c r="PZK4" s="24"/>
      <c r="PZL4" s="24"/>
      <c r="PZM4" s="24"/>
      <c r="PZN4" s="24"/>
      <c r="PZO4" s="24"/>
      <c r="PZP4" s="24"/>
      <c r="PZQ4" s="24"/>
      <c r="PZR4" s="24"/>
      <c r="PZS4" s="24"/>
      <c r="PZT4" s="24"/>
      <c r="PZU4" s="24"/>
      <c r="PZV4" s="24"/>
      <c r="PZW4" s="24"/>
      <c r="PZX4" s="24"/>
      <c r="PZY4" s="24"/>
      <c r="PZZ4" s="24"/>
      <c r="QAA4" s="24"/>
      <c r="QAB4" s="24"/>
      <c r="QAC4" s="24"/>
      <c r="QAD4" s="24"/>
      <c r="QAE4" s="24"/>
      <c r="QAF4" s="24"/>
      <c r="QAG4" s="24"/>
      <c r="QAH4" s="24"/>
      <c r="QAI4" s="24"/>
      <c r="QAJ4" s="24"/>
      <c r="QAK4" s="24"/>
      <c r="QAL4" s="24"/>
      <c r="QAM4" s="24"/>
      <c r="QAN4" s="24"/>
      <c r="QAO4" s="24"/>
      <c r="QAP4" s="24"/>
      <c r="QAQ4" s="24"/>
      <c r="QAR4" s="24"/>
      <c r="QAS4" s="24"/>
      <c r="QAT4" s="24"/>
      <c r="QAU4" s="24"/>
      <c r="QAV4" s="24"/>
      <c r="QAW4" s="24"/>
      <c r="QAX4" s="24"/>
      <c r="QAY4" s="24"/>
      <c r="QAZ4" s="24"/>
      <c r="QBA4" s="24"/>
      <c r="QBB4" s="24"/>
      <c r="QBC4" s="24"/>
      <c r="QBD4" s="24"/>
      <c r="QBE4" s="24"/>
      <c r="QBF4" s="24"/>
      <c r="QBG4" s="24"/>
      <c r="QBH4" s="24"/>
      <c r="QBI4" s="24"/>
      <c r="QBJ4" s="24"/>
      <c r="QBK4" s="24"/>
      <c r="QBL4" s="24"/>
      <c r="QBM4" s="24"/>
      <c r="QBN4" s="24"/>
      <c r="QBO4" s="24"/>
      <c r="QBP4" s="24"/>
      <c r="QBQ4" s="24"/>
      <c r="QBR4" s="24"/>
      <c r="QBS4" s="24"/>
      <c r="QBT4" s="24"/>
      <c r="QBU4" s="24"/>
      <c r="QBV4" s="24"/>
      <c r="QBW4" s="24"/>
      <c r="QBX4" s="24"/>
      <c r="QBY4" s="24"/>
      <c r="QBZ4" s="24"/>
      <c r="QCA4" s="24"/>
      <c r="QCB4" s="24"/>
      <c r="QCC4" s="24"/>
      <c r="QCD4" s="24"/>
      <c r="QCE4" s="24"/>
      <c r="QCF4" s="24"/>
      <c r="QCG4" s="24"/>
      <c r="QCH4" s="24"/>
      <c r="QCI4" s="24"/>
      <c r="QCJ4" s="24"/>
      <c r="QCK4" s="24"/>
      <c r="QCL4" s="24"/>
      <c r="QCM4" s="24"/>
      <c r="QCN4" s="24"/>
      <c r="QCO4" s="24"/>
      <c r="QCP4" s="24"/>
      <c r="QCQ4" s="24"/>
      <c r="QCR4" s="24"/>
      <c r="QCS4" s="24"/>
      <c r="QCT4" s="24"/>
      <c r="QCU4" s="24"/>
      <c r="QCV4" s="24"/>
      <c r="QCW4" s="24"/>
      <c r="QCX4" s="24"/>
      <c r="QCY4" s="24"/>
      <c r="QCZ4" s="24"/>
      <c r="QDA4" s="24"/>
      <c r="QDB4" s="24"/>
      <c r="QDC4" s="24"/>
      <c r="QDD4" s="24"/>
      <c r="QDE4" s="24"/>
      <c r="QDF4" s="24"/>
      <c r="QDG4" s="24"/>
      <c r="QDH4" s="24"/>
      <c r="QDI4" s="24"/>
      <c r="QDJ4" s="24"/>
      <c r="QDK4" s="24"/>
      <c r="QDL4" s="24"/>
      <c r="QDM4" s="24"/>
      <c r="QDN4" s="24"/>
      <c r="QDO4" s="24"/>
      <c r="QDP4" s="24"/>
      <c r="QDQ4" s="24"/>
      <c r="QDR4" s="24"/>
      <c r="QDS4" s="24"/>
      <c r="QDT4" s="24"/>
      <c r="QDU4" s="24"/>
      <c r="QDV4" s="24"/>
      <c r="QDW4" s="24"/>
      <c r="QDX4" s="24"/>
      <c r="QDY4" s="24"/>
      <c r="QDZ4" s="24"/>
      <c r="QEA4" s="24"/>
      <c r="QEB4" s="24"/>
      <c r="QEC4" s="24"/>
      <c r="QED4" s="24"/>
      <c r="QEE4" s="24"/>
      <c r="QEF4" s="24"/>
      <c r="QEG4" s="24"/>
      <c r="QEH4" s="24"/>
      <c r="QEI4" s="24"/>
      <c r="QEJ4" s="24"/>
      <c r="QEK4" s="24"/>
      <c r="QEL4" s="24"/>
      <c r="QEM4" s="24"/>
      <c r="QEN4" s="24"/>
      <c r="QEO4" s="24"/>
      <c r="QEP4" s="24"/>
      <c r="QEQ4" s="24"/>
      <c r="QER4" s="24"/>
      <c r="QES4" s="24"/>
      <c r="QET4" s="24"/>
      <c r="QEU4" s="24"/>
      <c r="QEV4" s="24"/>
      <c r="QEW4" s="24"/>
      <c r="QEX4" s="24"/>
      <c r="QEY4" s="24"/>
      <c r="QEZ4" s="24"/>
      <c r="QFA4" s="24"/>
      <c r="QFB4" s="24"/>
      <c r="QFC4" s="24"/>
      <c r="QFD4" s="24"/>
      <c r="QFE4" s="24"/>
      <c r="QFF4" s="24"/>
      <c r="QFG4" s="24"/>
      <c r="QFH4" s="24"/>
      <c r="QFI4" s="24"/>
      <c r="QFJ4" s="24"/>
      <c r="QFK4" s="24"/>
      <c r="QFL4" s="24"/>
      <c r="QFM4" s="24"/>
      <c r="QFN4" s="24"/>
      <c r="QFO4" s="24"/>
      <c r="QFP4" s="24"/>
      <c r="QFQ4" s="24"/>
      <c r="QFR4" s="24"/>
      <c r="QFS4" s="24"/>
      <c r="QFT4" s="24"/>
      <c r="QFU4" s="24"/>
      <c r="QFV4" s="24"/>
      <c r="QFW4" s="24"/>
      <c r="QFX4" s="24"/>
      <c r="QFY4" s="24"/>
      <c r="QFZ4" s="24"/>
      <c r="QGA4" s="24"/>
      <c r="QGB4" s="24"/>
      <c r="QGC4" s="24"/>
      <c r="QGD4" s="24"/>
      <c r="QGE4" s="24"/>
      <c r="QGF4" s="24"/>
      <c r="QGG4" s="24"/>
      <c r="QGH4" s="24"/>
      <c r="QGI4" s="24"/>
      <c r="QGJ4" s="24"/>
      <c r="QGK4" s="24"/>
      <c r="QGL4" s="24"/>
      <c r="QGM4" s="24"/>
      <c r="QGN4" s="24"/>
      <c r="QGO4" s="24"/>
      <c r="QGP4" s="24"/>
      <c r="QGQ4" s="24"/>
      <c r="QGR4" s="24"/>
      <c r="QGS4" s="24"/>
      <c r="QGT4" s="24"/>
      <c r="QGU4" s="24"/>
      <c r="QGV4" s="24"/>
      <c r="QGW4" s="24"/>
      <c r="QGX4" s="24"/>
      <c r="QGY4" s="24"/>
      <c r="QGZ4" s="24"/>
      <c r="QHA4" s="24"/>
      <c r="QHB4" s="24"/>
      <c r="QHC4" s="24"/>
      <c r="QHD4" s="24"/>
      <c r="QHE4" s="24"/>
      <c r="QHF4" s="24"/>
      <c r="QHG4" s="24"/>
      <c r="QHH4" s="24"/>
      <c r="QHI4" s="24"/>
      <c r="QHJ4" s="24"/>
      <c r="QHK4" s="24"/>
      <c r="QHL4" s="24"/>
      <c r="QHM4" s="24"/>
      <c r="QHN4" s="24"/>
      <c r="QHO4" s="24"/>
      <c r="QHP4" s="24"/>
      <c r="QHQ4" s="24"/>
      <c r="QHR4" s="24"/>
      <c r="QHS4" s="24"/>
      <c r="QHT4" s="24"/>
      <c r="QHU4" s="24"/>
      <c r="QHV4" s="24"/>
      <c r="QHW4" s="24"/>
      <c r="QHX4" s="24"/>
      <c r="QHY4" s="24"/>
      <c r="QHZ4" s="24"/>
      <c r="QIA4" s="24"/>
      <c r="QIB4" s="24"/>
      <c r="QIC4" s="24"/>
      <c r="QID4" s="24"/>
      <c r="QIE4" s="24"/>
      <c r="QIF4" s="24"/>
      <c r="QIG4" s="24"/>
      <c r="QIH4" s="24"/>
      <c r="QII4" s="24"/>
      <c r="QIJ4" s="24"/>
      <c r="QIK4" s="24"/>
      <c r="QIL4" s="24"/>
      <c r="QIM4" s="24"/>
      <c r="QIN4" s="24"/>
      <c r="QIO4" s="24"/>
      <c r="QIP4" s="24"/>
      <c r="QIQ4" s="24"/>
      <c r="QIR4" s="24"/>
      <c r="QIS4" s="24"/>
      <c r="QIT4" s="24"/>
      <c r="QIU4" s="24"/>
      <c r="QIV4" s="24"/>
      <c r="QIW4" s="24"/>
      <c r="QIX4" s="24"/>
      <c r="QIY4" s="24"/>
      <c r="QIZ4" s="24"/>
      <c r="QJA4" s="24"/>
      <c r="QJB4" s="24"/>
      <c r="QJC4" s="24"/>
      <c r="QJD4" s="24"/>
      <c r="QJE4" s="24"/>
      <c r="QJF4" s="24"/>
      <c r="QJG4" s="24"/>
      <c r="QJH4" s="24"/>
      <c r="QJI4" s="24"/>
      <c r="QJJ4" s="24"/>
      <c r="QJK4" s="24"/>
      <c r="QJL4" s="24"/>
      <c r="QJM4" s="24"/>
      <c r="QJN4" s="24"/>
      <c r="QJO4" s="24"/>
      <c r="QJP4" s="24"/>
      <c r="QJQ4" s="24"/>
      <c r="QJR4" s="24"/>
      <c r="QJS4" s="24"/>
      <c r="QJT4" s="24"/>
      <c r="QJU4" s="24"/>
      <c r="QJV4" s="24"/>
      <c r="QJW4" s="24"/>
      <c r="QJX4" s="24"/>
      <c r="QJY4" s="24"/>
      <c r="QJZ4" s="24"/>
      <c r="QKA4" s="24"/>
      <c r="QKB4" s="24"/>
      <c r="QKC4" s="24"/>
      <c r="QKD4" s="24"/>
      <c r="QKE4" s="24"/>
      <c r="QKF4" s="24"/>
      <c r="QKG4" s="24"/>
      <c r="QKH4" s="24"/>
      <c r="QKI4" s="24"/>
      <c r="QKJ4" s="24"/>
      <c r="QKK4" s="24"/>
      <c r="QKL4" s="24"/>
      <c r="QKM4" s="24"/>
      <c r="QKN4" s="24"/>
      <c r="QKO4" s="24"/>
      <c r="QKP4" s="24"/>
      <c r="QKQ4" s="24"/>
      <c r="QKR4" s="24"/>
      <c r="QKS4" s="24"/>
      <c r="QKT4" s="24"/>
      <c r="QKU4" s="24"/>
      <c r="QKV4" s="24"/>
      <c r="QKW4" s="24"/>
      <c r="QKX4" s="24"/>
      <c r="QKY4" s="24"/>
      <c r="QKZ4" s="24"/>
      <c r="QLA4" s="24"/>
      <c r="QLB4" s="24"/>
      <c r="QLC4" s="24"/>
      <c r="QLD4" s="24"/>
      <c r="QLE4" s="24"/>
      <c r="QLF4" s="24"/>
      <c r="QLG4" s="24"/>
      <c r="QLH4" s="24"/>
      <c r="QLI4" s="24"/>
      <c r="QLJ4" s="24"/>
      <c r="QLK4" s="24"/>
      <c r="QLL4" s="24"/>
      <c r="QLM4" s="24"/>
      <c r="QLN4" s="24"/>
      <c r="QLO4" s="24"/>
      <c r="QLP4" s="24"/>
      <c r="QLQ4" s="24"/>
      <c r="QLR4" s="24"/>
      <c r="QLS4" s="24"/>
      <c r="QLT4" s="24"/>
      <c r="QLU4" s="24"/>
      <c r="QLV4" s="24"/>
      <c r="QLW4" s="24"/>
      <c r="QLX4" s="24"/>
      <c r="QLY4" s="24"/>
      <c r="QLZ4" s="24"/>
      <c r="QMA4" s="24"/>
      <c r="QMB4" s="24"/>
      <c r="QMC4" s="24"/>
      <c r="QMD4" s="24"/>
      <c r="QME4" s="24"/>
      <c r="QMF4" s="24"/>
      <c r="QMG4" s="24"/>
      <c r="QMH4" s="24"/>
      <c r="QMI4" s="24"/>
      <c r="QMJ4" s="24"/>
      <c r="QMK4" s="24"/>
      <c r="QML4" s="24"/>
      <c r="QMM4" s="24"/>
      <c r="QMN4" s="24"/>
      <c r="QMO4" s="24"/>
      <c r="QMP4" s="24"/>
      <c r="QMQ4" s="24"/>
      <c r="QMR4" s="24"/>
      <c r="QMS4" s="24"/>
      <c r="QMT4" s="24"/>
      <c r="QMU4" s="24"/>
      <c r="QMV4" s="24"/>
      <c r="QMW4" s="24"/>
      <c r="QMX4" s="24"/>
      <c r="QMY4" s="24"/>
      <c r="QMZ4" s="24"/>
      <c r="QNA4" s="24"/>
      <c r="QNB4" s="24"/>
      <c r="QNC4" s="24"/>
      <c r="QND4" s="24"/>
      <c r="QNE4" s="24"/>
      <c r="QNF4" s="24"/>
      <c r="QNG4" s="24"/>
      <c r="QNH4" s="24"/>
      <c r="QNI4" s="24"/>
      <c r="QNJ4" s="24"/>
      <c r="QNK4" s="24"/>
      <c r="QNL4" s="24"/>
      <c r="QNM4" s="24"/>
      <c r="QNN4" s="24"/>
      <c r="QNO4" s="24"/>
      <c r="QNP4" s="24"/>
      <c r="QNQ4" s="24"/>
      <c r="QNR4" s="24"/>
      <c r="QNS4" s="24"/>
      <c r="QNT4" s="24"/>
      <c r="QNU4" s="24"/>
      <c r="QNV4" s="24"/>
      <c r="QNW4" s="24"/>
      <c r="QNX4" s="24"/>
      <c r="QNY4" s="24"/>
      <c r="QNZ4" s="24"/>
      <c r="QOA4" s="24"/>
      <c r="QOB4" s="24"/>
      <c r="QOC4" s="24"/>
      <c r="QOD4" s="24"/>
      <c r="QOE4" s="24"/>
      <c r="QOF4" s="24"/>
      <c r="QOG4" s="24"/>
      <c r="QOH4" s="24"/>
      <c r="QOI4" s="24"/>
      <c r="QOJ4" s="24"/>
      <c r="QOK4" s="24"/>
      <c r="QOL4" s="24"/>
      <c r="QOM4" s="24"/>
      <c r="QON4" s="24"/>
      <c r="QOO4" s="24"/>
      <c r="QOP4" s="24"/>
      <c r="QOQ4" s="24"/>
      <c r="QOR4" s="24"/>
      <c r="QOS4" s="24"/>
      <c r="QOT4" s="24"/>
      <c r="QOU4" s="24"/>
      <c r="QOV4" s="24"/>
      <c r="QOW4" s="24"/>
      <c r="QOX4" s="24"/>
      <c r="QOY4" s="24"/>
      <c r="QOZ4" s="24"/>
      <c r="QPA4" s="24"/>
      <c r="QPB4" s="24"/>
      <c r="QPC4" s="24"/>
      <c r="QPD4" s="24"/>
      <c r="QPE4" s="24"/>
      <c r="QPF4" s="24"/>
      <c r="QPG4" s="24"/>
      <c r="QPH4" s="24"/>
      <c r="QPI4" s="24"/>
      <c r="QPJ4" s="24"/>
      <c r="QPK4" s="24"/>
      <c r="QPL4" s="24"/>
      <c r="QPM4" s="24"/>
      <c r="QPN4" s="24"/>
      <c r="QPO4" s="24"/>
      <c r="QPP4" s="24"/>
      <c r="QPQ4" s="24"/>
      <c r="QPR4" s="24"/>
      <c r="QPS4" s="24"/>
      <c r="QPT4" s="24"/>
      <c r="QPU4" s="24"/>
      <c r="QPV4" s="24"/>
      <c r="QPW4" s="24"/>
      <c r="QPX4" s="24"/>
      <c r="QPY4" s="24"/>
      <c r="QPZ4" s="24"/>
      <c r="QQA4" s="24"/>
      <c r="QQB4" s="24"/>
      <c r="QQC4" s="24"/>
      <c r="QQD4" s="24"/>
      <c r="QQE4" s="24"/>
      <c r="QQF4" s="24"/>
      <c r="QQG4" s="24"/>
      <c r="QQH4" s="24"/>
      <c r="QQI4" s="24"/>
      <c r="QQJ4" s="24"/>
      <c r="QQK4" s="24"/>
      <c r="QQL4" s="24"/>
      <c r="QQM4" s="24"/>
      <c r="QQN4" s="24"/>
      <c r="QQO4" s="24"/>
      <c r="QQP4" s="24"/>
      <c r="QQQ4" s="24"/>
      <c r="QQR4" s="24"/>
      <c r="QQS4" s="24"/>
      <c r="QQT4" s="24"/>
      <c r="QQU4" s="24"/>
      <c r="QQV4" s="24"/>
      <c r="QQW4" s="24"/>
      <c r="QQX4" s="24"/>
      <c r="QQY4" s="24"/>
      <c r="QQZ4" s="24"/>
      <c r="QRA4" s="24"/>
      <c r="QRB4" s="24"/>
      <c r="QRC4" s="24"/>
      <c r="QRD4" s="24"/>
      <c r="QRE4" s="24"/>
      <c r="QRF4" s="24"/>
      <c r="QRG4" s="24"/>
      <c r="QRH4" s="24"/>
      <c r="QRI4" s="24"/>
      <c r="QRJ4" s="24"/>
      <c r="QRK4" s="24"/>
      <c r="QRL4" s="24"/>
      <c r="QRM4" s="24"/>
      <c r="QRN4" s="24"/>
      <c r="QRO4" s="24"/>
      <c r="QRP4" s="24"/>
      <c r="QRQ4" s="24"/>
      <c r="QRR4" s="24"/>
      <c r="QRS4" s="24"/>
      <c r="QRT4" s="24"/>
      <c r="QRU4" s="24"/>
      <c r="QRV4" s="24"/>
      <c r="QRW4" s="24"/>
      <c r="QRX4" s="24"/>
      <c r="QRY4" s="24"/>
      <c r="QRZ4" s="24"/>
      <c r="QSA4" s="24"/>
      <c r="QSB4" s="24"/>
      <c r="QSC4" s="24"/>
      <c r="QSD4" s="24"/>
      <c r="QSE4" s="24"/>
      <c r="QSF4" s="24"/>
      <c r="QSG4" s="24"/>
      <c r="QSH4" s="24"/>
      <c r="QSI4" s="24"/>
      <c r="QSJ4" s="24"/>
      <c r="QSK4" s="24"/>
      <c r="QSL4" s="24"/>
      <c r="QSM4" s="24"/>
      <c r="QSN4" s="24"/>
      <c r="QSO4" s="24"/>
      <c r="QSP4" s="24"/>
      <c r="QSQ4" s="24"/>
      <c r="QSR4" s="24"/>
      <c r="QSS4" s="24"/>
      <c r="QST4" s="24"/>
      <c r="QSU4" s="24"/>
      <c r="QSV4" s="24"/>
      <c r="QSW4" s="24"/>
      <c r="QSX4" s="24"/>
      <c r="QSY4" s="24"/>
      <c r="QSZ4" s="24"/>
      <c r="QTA4" s="24"/>
      <c r="QTB4" s="24"/>
      <c r="QTC4" s="24"/>
      <c r="QTD4" s="24"/>
      <c r="QTE4" s="24"/>
      <c r="QTF4" s="24"/>
      <c r="QTG4" s="24"/>
      <c r="QTH4" s="24"/>
      <c r="QTI4" s="24"/>
      <c r="QTJ4" s="24"/>
      <c r="QTK4" s="24"/>
      <c r="QTL4" s="24"/>
      <c r="QTM4" s="24"/>
      <c r="QTN4" s="24"/>
      <c r="QTO4" s="24"/>
      <c r="QTP4" s="24"/>
      <c r="QTQ4" s="24"/>
      <c r="QTR4" s="24"/>
      <c r="QTS4" s="24"/>
      <c r="QTT4" s="24"/>
      <c r="QTU4" s="24"/>
      <c r="QTV4" s="24"/>
      <c r="QTW4" s="24"/>
      <c r="QTX4" s="24"/>
      <c r="QTY4" s="24"/>
      <c r="QTZ4" s="24"/>
      <c r="QUA4" s="24"/>
      <c r="QUB4" s="24"/>
      <c r="QUC4" s="24"/>
      <c r="QUD4" s="24"/>
      <c r="QUE4" s="24"/>
      <c r="QUF4" s="24"/>
      <c r="QUG4" s="24"/>
      <c r="QUH4" s="24"/>
      <c r="QUI4" s="24"/>
      <c r="QUJ4" s="24"/>
      <c r="QUK4" s="24"/>
      <c r="QUL4" s="24"/>
      <c r="QUM4" s="24"/>
      <c r="QUN4" s="24"/>
      <c r="QUO4" s="24"/>
      <c r="QUP4" s="24"/>
      <c r="QUQ4" s="24"/>
      <c r="QUR4" s="24"/>
      <c r="QUS4" s="24"/>
      <c r="QUT4" s="24"/>
      <c r="QUU4" s="24"/>
      <c r="QUV4" s="24"/>
      <c r="QUW4" s="24"/>
      <c r="QUX4" s="24"/>
      <c r="QUY4" s="24"/>
      <c r="QUZ4" s="24"/>
      <c r="QVA4" s="24"/>
      <c r="QVB4" s="24"/>
      <c r="QVC4" s="24"/>
      <c r="QVD4" s="24"/>
      <c r="QVE4" s="24"/>
      <c r="QVF4" s="24"/>
      <c r="QVG4" s="24"/>
      <c r="QVH4" s="24"/>
      <c r="QVI4" s="24"/>
      <c r="QVJ4" s="24"/>
      <c r="QVK4" s="24"/>
      <c r="QVL4" s="24"/>
      <c r="QVM4" s="24"/>
      <c r="QVN4" s="24"/>
      <c r="QVO4" s="24"/>
      <c r="QVP4" s="24"/>
      <c r="QVQ4" s="24"/>
      <c r="QVR4" s="24"/>
      <c r="QVS4" s="24"/>
      <c r="QVT4" s="24"/>
      <c r="QVU4" s="24"/>
      <c r="QVV4" s="24"/>
      <c r="QVW4" s="24"/>
      <c r="QVX4" s="24"/>
      <c r="QVY4" s="24"/>
      <c r="QVZ4" s="24"/>
      <c r="QWA4" s="24"/>
      <c r="QWB4" s="24"/>
      <c r="QWC4" s="24"/>
      <c r="QWD4" s="24"/>
      <c r="QWE4" s="24"/>
      <c r="QWF4" s="24"/>
      <c r="QWG4" s="24"/>
      <c r="QWH4" s="24"/>
      <c r="QWI4" s="24"/>
      <c r="QWJ4" s="24"/>
      <c r="QWK4" s="24"/>
      <c r="QWL4" s="24"/>
      <c r="QWM4" s="24"/>
      <c r="QWN4" s="24"/>
      <c r="QWO4" s="24"/>
      <c r="QWP4" s="24"/>
      <c r="QWQ4" s="24"/>
      <c r="QWR4" s="24"/>
      <c r="QWS4" s="24"/>
      <c r="QWT4" s="24"/>
      <c r="QWU4" s="24"/>
      <c r="QWV4" s="24"/>
      <c r="QWW4" s="24"/>
      <c r="QWX4" s="24"/>
      <c r="QWY4" s="24"/>
      <c r="QWZ4" s="24"/>
      <c r="QXA4" s="24"/>
      <c r="QXB4" s="24"/>
      <c r="QXC4" s="24"/>
      <c r="QXD4" s="24"/>
      <c r="QXE4" s="24"/>
      <c r="QXF4" s="24"/>
      <c r="QXG4" s="24"/>
      <c r="QXH4" s="24"/>
      <c r="QXI4" s="24"/>
      <c r="QXJ4" s="24"/>
      <c r="QXK4" s="24"/>
      <c r="QXL4" s="24"/>
      <c r="QXM4" s="24"/>
      <c r="QXN4" s="24"/>
      <c r="QXO4" s="24"/>
      <c r="QXP4" s="24"/>
      <c r="QXQ4" s="24"/>
      <c r="QXR4" s="24"/>
      <c r="QXS4" s="24"/>
      <c r="QXT4" s="24"/>
      <c r="QXU4" s="24"/>
      <c r="QXV4" s="24"/>
      <c r="QXW4" s="24"/>
      <c r="QXX4" s="24"/>
      <c r="QXY4" s="24"/>
      <c r="QXZ4" s="24"/>
      <c r="QYA4" s="24"/>
      <c r="QYB4" s="24"/>
      <c r="QYC4" s="24"/>
      <c r="QYD4" s="24"/>
      <c r="QYE4" s="24"/>
      <c r="QYF4" s="24"/>
      <c r="QYG4" s="24"/>
      <c r="QYH4" s="24"/>
      <c r="QYI4" s="24"/>
      <c r="QYJ4" s="24"/>
      <c r="QYK4" s="24"/>
      <c r="QYL4" s="24"/>
      <c r="QYM4" s="24"/>
      <c r="QYN4" s="24"/>
      <c r="QYO4" s="24"/>
      <c r="QYP4" s="24"/>
      <c r="QYQ4" s="24"/>
      <c r="QYR4" s="24"/>
      <c r="QYS4" s="24"/>
      <c r="QYT4" s="24"/>
      <c r="QYU4" s="24"/>
      <c r="QYV4" s="24"/>
      <c r="QYW4" s="24"/>
      <c r="QYX4" s="24"/>
      <c r="QYY4" s="24"/>
      <c r="QYZ4" s="24"/>
      <c r="QZA4" s="24"/>
      <c r="QZB4" s="24"/>
      <c r="QZC4" s="24"/>
      <c r="QZD4" s="24"/>
      <c r="QZE4" s="24"/>
      <c r="QZF4" s="24"/>
      <c r="QZG4" s="24"/>
      <c r="QZH4" s="24"/>
      <c r="QZI4" s="24"/>
      <c r="QZJ4" s="24"/>
      <c r="QZK4" s="24"/>
      <c r="QZL4" s="24"/>
      <c r="QZM4" s="24"/>
      <c r="QZN4" s="24"/>
      <c r="QZO4" s="24"/>
      <c r="QZP4" s="24"/>
      <c r="QZQ4" s="24"/>
      <c r="QZR4" s="24"/>
      <c r="QZS4" s="24"/>
      <c r="QZT4" s="24"/>
      <c r="QZU4" s="24"/>
      <c r="QZV4" s="24"/>
      <c r="QZW4" s="24"/>
      <c r="QZX4" s="24"/>
      <c r="QZY4" s="24"/>
      <c r="QZZ4" s="24"/>
      <c r="RAA4" s="24"/>
      <c r="RAB4" s="24"/>
      <c r="RAC4" s="24"/>
      <c r="RAD4" s="24"/>
      <c r="RAE4" s="24"/>
      <c r="RAF4" s="24"/>
      <c r="RAG4" s="24"/>
      <c r="RAH4" s="24"/>
      <c r="RAI4" s="24"/>
      <c r="RAJ4" s="24"/>
      <c r="RAK4" s="24"/>
      <c r="RAL4" s="24"/>
      <c r="RAM4" s="24"/>
      <c r="RAN4" s="24"/>
      <c r="RAO4" s="24"/>
      <c r="RAP4" s="24"/>
      <c r="RAQ4" s="24"/>
      <c r="RAR4" s="24"/>
      <c r="RAS4" s="24"/>
      <c r="RAT4" s="24"/>
      <c r="RAU4" s="24"/>
      <c r="RAV4" s="24"/>
      <c r="RAW4" s="24"/>
      <c r="RAX4" s="24"/>
      <c r="RAY4" s="24"/>
      <c r="RAZ4" s="24"/>
      <c r="RBA4" s="24"/>
      <c r="RBB4" s="24"/>
      <c r="RBC4" s="24"/>
      <c r="RBD4" s="24"/>
      <c r="RBE4" s="24"/>
      <c r="RBF4" s="24"/>
      <c r="RBG4" s="24"/>
      <c r="RBH4" s="24"/>
      <c r="RBI4" s="24"/>
      <c r="RBJ4" s="24"/>
      <c r="RBK4" s="24"/>
      <c r="RBL4" s="24"/>
      <c r="RBM4" s="24"/>
      <c r="RBN4" s="24"/>
      <c r="RBO4" s="24"/>
      <c r="RBP4" s="24"/>
      <c r="RBQ4" s="24"/>
      <c r="RBR4" s="24"/>
      <c r="RBS4" s="24"/>
      <c r="RBT4" s="24"/>
      <c r="RBU4" s="24"/>
      <c r="RBV4" s="24"/>
      <c r="RBW4" s="24"/>
      <c r="RBX4" s="24"/>
      <c r="RBY4" s="24"/>
      <c r="RBZ4" s="24"/>
      <c r="RCA4" s="24"/>
      <c r="RCB4" s="24"/>
      <c r="RCC4" s="24"/>
      <c r="RCD4" s="24"/>
      <c r="RCE4" s="24"/>
      <c r="RCF4" s="24"/>
      <c r="RCG4" s="24"/>
      <c r="RCH4" s="24"/>
      <c r="RCI4" s="24"/>
      <c r="RCJ4" s="24"/>
      <c r="RCK4" s="24"/>
      <c r="RCL4" s="24"/>
      <c r="RCM4" s="24"/>
      <c r="RCN4" s="24"/>
      <c r="RCO4" s="24"/>
      <c r="RCP4" s="24"/>
      <c r="RCQ4" s="24"/>
      <c r="RCR4" s="24"/>
      <c r="RCS4" s="24"/>
      <c r="RCT4" s="24"/>
      <c r="RCU4" s="24"/>
      <c r="RCV4" s="24"/>
      <c r="RCW4" s="24"/>
      <c r="RCX4" s="24"/>
      <c r="RCY4" s="24"/>
      <c r="RCZ4" s="24"/>
      <c r="RDA4" s="24"/>
      <c r="RDB4" s="24"/>
      <c r="RDC4" s="24"/>
      <c r="RDD4" s="24"/>
      <c r="RDE4" s="24"/>
      <c r="RDF4" s="24"/>
      <c r="RDG4" s="24"/>
      <c r="RDH4" s="24"/>
      <c r="RDI4" s="24"/>
      <c r="RDJ4" s="24"/>
      <c r="RDK4" s="24"/>
      <c r="RDL4" s="24"/>
      <c r="RDM4" s="24"/>
      <c r="RDN4" s="24"/>
      <c r="RDO4" s="24"/>
      <c r="RDP4" s="24"/>
      <c r="RDQ4" s="24"/>
      <c r="RDR4" s="24"/>
      <c r="RDS4" s="24"/>
      <c r="RDT4" s="24"/>
      <c r="RDU4" s="24"/>
      <c r="RDV4" s="24"/>
      <c r="RDW4" s="24"/>
      <c r="RDX4" s="24"/>
      <c r="RDY4" s="24"/>
      <c r="RDZ4" s="24"/>
      <c r="REA4" s="24"/>
      <c r="REB4" s="24"/>
      <c r="REC4" s="24"/>
      <c r="RED4" s="24"/>
      <c r="REE4" s="24"/>
      <c r="REF4" s="24"/>
      <c r="REG4" s="24"/>
      <c r="REH4" s="24"/>
      <c r="REI4" s="24"/>
      <c r="REJ4" s="24"/>
      <c r="REK4" s="24"/>
      <c r="REL4" s="24"/>
      <c r="REM4" s="24"/>
      <c r="REN4" s="24"/>
      <c r="REO4" s="24"/>
      <c r="REP4" s="24"/>
      <c r="REQ4" s="24"/>
      <c r="RER4" s="24"/>
      <c r="RES4" s="24"/>
      <c r="RET4" s="24"/>
      <c r="REU4" s="24"/>
      <c r="REV4" s="24"/>
      <c r="REW4" s="24"/>
      <c r="REX4" s="24"/>
      <c r="REY4" s="24"/>
      <c r="REZ4" s="24"/>
      <c r="RFA4" s="24"/>
      <c r="RFB4" s="24"/>
      <c r="RFC4" s="24"/>
      <c r="RFD4" s="24"/>
      <c r="RFE4" s="24"/>
      <c r="RFF4" s="24"/>
      <c r="RFG4" s="24"/>
      <c r="RFH4" s="24"/>
      <c r="RFI4" s="24"/>
      <c r="RFJ4" s="24"/>
      <c r="RFK4" s="24"/>
      <c r="RFL4" s="24"/>
      <c r="RFM4" s="24"/>
      <c r="RFN4" s="24"/>
      <c r="RFO4" s="24"/>
      <c r="RFP4" s="24"/>
      <c r="RFQ4" s="24"/>
      <c r="RFR4" s="24"/>
      <c r="RFS4" s="24"/>
      <c r="RFT4" s="24"/>
      <c r="RFU4" s="24"/>
      <c r="RFV4" s="24"/>
      <c r="RFW4" s="24"/>
      <c r="RFX4" s="24"/>
      <c r="RFY4" s="24"/>
      <c r="RFZ4" s="24"/>
      <c r="RGA4" s="24"/>
      <c r="RGB4" s="24"/>
      <c r="RGC4" s="24"/>
      <c r="RGD4" s="24"/>
      <c r="RGE4" s="24"/>
      <c r="RGF4" s="24"/>
      <c r="RGG4" s="24"/>
      <c r="RGH4" s="24"/>
      <c r="RGI4" s="24"/>
      <c r="RGJ4" s="24"/>
      <c r="RGK4" s="24"/>
      <c r="RGL4" s="24"/>
      <c r="RGM4" s="24"/>
      <c r="RGN4" s="24"/>
      <c r="RGO4" s="24"/>
      <c r="RGP4" s="24"/>
      <c r="RGQ4" s="24"/>
      <c r="RGR4" s="24"/>
      <c r="RGS4" s="24"/>
      <c r="RGT4" s="24"/>
      <c r="RGU4" s="24"/>
      <c r="RGV4" s="24"/>
      <c r="RGW4" s="24"/>
      <c r="RGX4" s="24"/>
      <c r="RGY4" s="24"/>
      <c r="RGZ4" s="24"/>
      <c r="RHA4" s="24"/>
      <c r="RHB4" s="24"/>
      <c r="RHC4" s="24"/>
      <c r="RHD4" s="24"/>
      <c r="RHE4" s="24"/>
      <c r="RHF4" s="24"/>
      <c r="RHG4" s="24"/>
      <c r="RHH4" s="24"/>
      <c r="RHI4" s="24"/>
      <c r="RHJ4" s="24"/>
      <c r="RHK4" s="24"/>
      <c r="RHL4" s="24"/>
      <c r="RHM4" s="24"/>
      <c r="RHN4" s="24"/>
      <c r="RHO4" s="24"/>
      <c r="RHP4" s="24"/>
      <c r="RHQ4" s="24"/>
      <c r="RHR4" s="24"/>
      <c r="RHS4" s="24"/>
      <c r="RHT4" s="24"/>
      <c r="RHU4" s="24"/>
      <c r="RHV4" s="24"/>
      <c r="RHW4" s="24"/>
      <c r="RHX4" s="24"/>
      <c r="RHY4" s="24"/>
      <c r="RHZ4" s="24"/>
      <c r="RIA4" s="24"/>
      <c r="RIB4" s="24"/>
      <c r="RIC4" s="24"/>
      <c r="RID4" s="24"/>
      <c r="RIE4" s="24"/>
      <c r="RIF4" s="24"/>
      <c r="RIG4" s="24"/>
      <c r="RIH4" s="24"/>
      <c r="RII4" s="24"/>
      <c r="RIJ4" s="24"/>
      <c r="RIK4" s="24"/>
      <c r="RIL4" s="24"/>
      <c r="RIM4" s="24"/>
      <c r="RIN4" s="24"/>
      <c r="RIO4" s="24"/>
      <c r="RIP4" s="24"/>
      <c r="RIQ4" s="24"/>
      <c r="RIR4" s="24"/>
      <c r="RIS4" s="24"/>
      <c r="RIT4" s="24"/>
      <c r="RIU4" s="24"/>
      <c r="RIV4" s="24"/>
      <c r="RIW4" s="24"/>
      <c r="RIX4" s="24"/>
      <c r="RIY4" s="24"/>
      <c r="RIZ4" s="24"/>
      <c r="RJA4" s="24"/>
      <c r="RJB4" s="24"/>
      <c r="RJC4" s="24"/>
      <c r="RJD4" s="24"/>
      <c r="RJE4" s="24"/>
      <c r="RJF4" s="24"/>
      <c r="RJG4" s="24"/>
      <c r="RJH4" s="24"/>
      <c r="RJI4" s="24"/>
      <c r="RJJ4" s="24"/>
      <c r="RJK4" s="24"/>
      <c r="RJL4" s="24"/>
      <c r="RJM4" s="24"/>
      <c r="RJN4" s="24"/>
      <c r="RJO4" s="24"/>
      <c r="RJP4" s="24"/>
      <c r="RJQ4" s="24"/>
      <c r="RJR4" s="24"/>
      <c r="RJS4" s="24"/>
      <c r="RJT4" s="24"/>
      <c r="RJU4" s="24"/>
      <c r="RJV4" s="24"/>
      <c r="RJW4" s="24"/>
      <c r="RJX4" s="24"/>
      <c r="RJY4" s="24"/>
      <c r="RJZ4" s="24"/>
      <c r="RKA4" s="24"/>
      <c r="RKB4" s="24"/>
      <c r="RKC4" s="24"/>
      <c r="RKD4" s="24"/>
      <c r="RKE4" s="24"/>
      <c r="RKF4" s="24"/>
      <c r="RKG4" s="24"/>
      <c r="RKH4" s="24"/>
      <c r="RKI4" s="24"/>
      <c r="RKJ4" s="24"/>
      <c r="RKK4" s="24"/>
      <c r="RKL4" s="24"/>
      <c r="RKM4" s="24"/>
      <c r="RKN4" s="24"/>
      <c r="RKO4" s="24"/>
      <c r="RKP4" s="24"/>
      <c r="RKQ4" s="24"/>
      <c r="RKR4" s="24"/>
      <c r="RKS4" s="24"/>
      <c r="RKT4" s="24"/>
      <c r="RKU4" s="24"/>
      <c r="RKV4" s="24"/>
      <c r="RKW4" s="24"/>
      <c r="RKX4" s="24"/>
      <c r="RKY4" s="24"/>
      <c r="RKZ4" s="24"/>
      <c r="RLA4" s="24"/>
      <c r="RLB4" s="24"/>
      <c r="RLC4" s="24"/>
      <c r="RLD4" s="24"/>
      <c r="RLE4" s="24"/>
      <c r="RLF4" s="24"/>
      <c r="RLG4" s="24"/>
      <c r="RLH4" s="24"/>
      <c r="RLI4" s="24"/>
      <c r="RLJ4" s="24"/>
      <c r="RLK4" s="24"/>
      <c r="RLL4" s="24"/>
      <c r="RLM4" s="24"/>
      <c r="RLN4" s="24"/>
      <c r="RLO4" s="24"/>
      <c r="RLP4" s="24"/>
      <c r="RLQ4" s="24"/>
      <c r="RLR4" s="24"/>
      <c r="RLS4" s="24"/>
      <c r="RLT4" s="24"/>
      <c r="RLU4" s="24"/>
      <c r="RLV4" s="24"/>
      <c r="RLW4" s="24"/>
      <c r="RLX4" s="24"/>
      <c r="RLY4" s="24"/>
      <c r="RLZ4" s="24"/>
      <c r="RMA4" s="24"/>
      <c r="RMB4" s="24"/>
      <c r="RMC4" s="24"/>
      <c r="RMD4" s="24"/>
      <c r="RME4" s="24"/>
      <c r="RMF4" s="24"/>
      <c r="RMG4" s="24"/>
      <c r="RMH4" s="24"/>
      <c r="RMI4" s="24"/>
      <c r="RMJ4" s="24"/>
      <c r="RMK4" s="24"/>
      <c r="RML4" s="24"/>
      <c r="RMM4" s="24"/>
      <c r="RMN4" s="24"/>
      <c r="RMO4" s="24"/>
      <c r="RMP4" s="24"/>
      <c r="RMQ4" s="24"/>
      <c r="RMR4" s="24"/>
      <c r="RMS4" s="24"/>
      <c r="RMT4" s="24"/>
      <c r="RMU4" s="24"/>
      <c r="RMV4" s="24"/>
      <c r="RMW4" s="24"/>
      <c r="RMX4" s="24"/>
      <c r="RMY4" s="24"/>
      <c r="RMZ4" s="24"/>
      <c r="RNA4" s="24"/>
      <c r="RNB4" s="24"/>
      <c r="RNC4" s="24"/>
      <c r="RND4" s="24"/>
      <c r="RNE4" s="24"/>
      <c r="RNF4" s="24"/>
      <c r="RNG4" s="24"/>
      <c r="RNH4" s="24"/>
      <c r="RNI4" s="24"/>
      <c r="RNJ4" s="24"/>
      <c r="RNK4" s="24"/>
      <c r="RNL4" s="24"/>
      <c r="RNM4" s="24"/>
      <c r="RNN4" s="24"/>
      <c r="RNO4" s="24"/>
      <c r="RNP4" s="24"/>
      <c r="RNQ4" s="24"/>
      <c r="RNR4" s="24"/>
      <c r="RNS4" s="24"/>
      <c r="RNT4" s="24"/>
      <c r="RNU4" s="24"/>
      <c r="RNV4" s="24"/>
      <c r="RNW4" s="24"/>
      <c r="RNX4" s="24"/>
      <c r="RNY4" s="24"/>
      <c r="RNZ4" s="24"/>
      <c r="ROA4" s="24"/>
      <c r="ROB4" s="24"/>
      <c r="ROC4" s="24"/>
      <c r="ROD4" s="24"/>
      <c r="ROE4" s="24"/>
      <c r="ROF4" s="24"/>
      <c r="ROG4" s="24"/>
      <c r="ROH4" s="24"/>
      <c r="ROI4" s="24"/>
      <c r="ROJ4" s="24"/>
      <c r="ROK4" s="24"/>
      <c r="ROL4" s="24"/>
      <c r="ROM4" s="24"/>
      <c r="RON4" s="24"/>
      <c r="ROO4" s="24"/>
      <c r="ROP4" s="24"/>
      <c r="ROQ4" s="24"/>
      <c r="ROR4" s="24"/>
      <c r="ROS4" s="24"/>
      <c r="ROT4" s="24"/>
      <c r="ROU4" s="24"/>
      <c r="ROV4" s="24"/>
      <c r="ROW4" s="24"/>
      <c r="ROX4" s="24"/>
      <c r="ROY4" s="24"/>
      <c r="ROZ4" s="24"/>
      <c r="RPA4" s="24"/>
      <c r="RPB4" s="24"/>
      <c r="RPC4" s="24"/>
      <c r="RPD4" s="24"/>
      <c r="RPE4" s="24"/>
      <c r="RPF4" s="24"/>
      <c r="RPG4" s="24"/>
      <c r="RPH4" s="24"/>
      <c r="RPI4" s="24"/>
      <c r="RPJ4" s="24"/>
      <c r="RPK4" s="24"/>
      <c r="RPL4" s="24"/>
      <c r="RPM4" s="24"/>
      <c r="RPN4" s="24"/>
      <c r="RPO4" s="24"/>
      <c r="RPP4" s="24"/>
      <c r="RPQ4" s="24"/>
      <c r="RPR4" s="24"/>
      <c r="RPS4" s="24"/>
      <c r="RPT4" s="24"/>
      <c r="RPU4" s="24"/>
      <c r="RPV4" s="24"/>
      <c r="RPW4" s="24"/>
      <c r="RPX4" s="24"/>
      <c r="RPY4" s="24"/>
      <c r="RPZ4" s="24"/>
      <c r="RQA4" s="24"/>
      <c r="RQB4" s="24"/>
      <c r="RQC4" s="24"/>
      <c r="RQD4" s="24"/>
      <c r="RQE4" s="24"/>
      <c r="RQF4" s="24"/>
      <c r="RQG4" s="24"/>
      <c r="RQH4" s="24"/>
      <c r="RQI4" s="24"/>
      <c r="RQJ4" s="24"/>
      <c r="RQK4" s="24"/>
      <c r="RQL4" s="24"/>
      <c r="RQM4" s="24"/>
      <c r="RQN4" s="24"/>
      <c r="RQO4" s="24"/>
      <c r="RQP4" s="24"/>
      <c r="RQQ4" s="24"/>
      <c r="RQR4" s="24"/>
      <c r="RQS4" s="24"/>
      <c r="RQT4" s="24"/>
      <c r="RQU4" s="24"/>
      <c r="RQV4" s="24"/>
      <c r="RQW4" s="24"/>
      <c r="RQX4" s="24"/>
      <c r="RQY4" s="24"/>
      <c r="RQZ4" s="24"/>
      <c r="RRA4" s="24"/>
      <c r="RRB4" s="24"/>
      <c r="RRC4" s="24"/>
      <c r="RRD4" s="24"/>
      <c r="RRE4" s="24"/>
      <c r="RRF4" s="24"/>
      <c r="RRG4" s="24"/>
      <c r="RRH4" s="24"/>
      <c r="RRI4" s="24"/>
      <c r="RRJ4" s="24"/>
      <c r="RRK4" s="24"/>
      <c r="RRL4" s="24"/>
      <c r="RRM4" s="24"/>
      <c r="RRN4" s="24"/>
      <c r="RRO4" s="24"/>
      <c r="RRP4" s="24"/>
      <c r="RRQ4" s="24"/>
      <c r="RRR4" s="24"/>
      <c r="RRS4" s="24"/>
      <c r="RRT4" s="24"/>
      <c r="RRU4" s="24"/>
      <c r="RRV4" s="24"/>
      <c r="RRW4" s="24"/>
      <c r="RRX4" s="24"/>
      <c r="RRY4" s="24"/>
      <c r="RRZ4" s="24"/>
      <c r="RSA4" s="24"/>
      <c r="RSB4" s="24"/>
      <c r="RSC4" s="24"/>
      <c r="RSD4" s="24"/>
      <c r="RSE4" s="24"/>
      <c r="RSF4" s="24"/>
      <c r="RSG4" s="24"/>
      <c r="RSH4" s="24"/>
      <c r="RSI4" s="24"/>
      <c r="RSJ4" s="24"/>
      <c r="RSK4" s="24"/>
      <c r="RSL4" s="24"/>
      <c r="RSM4" s="24"/>
      <c r="RSN4" s="24"/>
      <c r="RSO4" s="24"/>
      <c r="RSP4" s="24"/>
      <c r="RSQ4" s="24"/>
      <c r="RSR4" s="24"/>
      <c r="RSS4" s="24"/>
      <c r="RST4" s="24"/>
      <c r="RSU4" s="24"/>
      <c r="RSV4" s="24"/>
      <c r="RSW4" s="24"/>
      <c r="RSX4" s="24"/>
      <c r="RSY4" s="24"/>
      <c r="RSZ4" s="24"/>
      <c r="RTA4" s="24"/>
      <c r="RTB4" s="24"/>
      <c r="RTC4" s="24"/>
      <c r="RTD4" s="24"/>
      <c r="RTE4" s="24"/>
      <c r="RTF4" s="24"/>
      <c r="RTG4" s="24"/>
      <c r="RTH4" s="24"/>
      <c r="RTI4" s="24"/>
      <c r="RTJ4" s="24"/>
      <c r="RTK4" s="24"/>
      <c r="RTL4" s="24"/>
      <c r="RTM4" s="24"/>
      <c r="RTN4" s="24"/>
      <c r="RTO4" s="24"/>
      <c r="RTP4" s="24"/>
      <c r="RTQ4" s="24"/>
      <c r="RTR4" s="24"/>
      <c r="RTS4" s="24"/>
      <c r="RTT4" s="24"/>
      <c r="RTU4" s="24"/>
      <c r="RTV4" s="24"/>
      <c r="RTW4" s="24"/>
      <c r="RTX4" s="24"/>
      <c r="RTY4" s="24"/>
      <c r="RTZ4" s="24"/>
      <c r="RUA4" s="24"/>
      <c r="RUB4" s="24"/>
      <c r="RUC4" s="24"/>
      <c r="RUD4" s="24"/>
      <c r="RUE4" s="24"/>
      <c r="RUF4" s="24"/>
      <c r="RUG4" s="24"/>
      <c r="RUH4" s="24"/>
      <c r="RUI4" s="24"/>
      <c r="RUJ4" s="24"/>
      <c r="RUK4" s="24"/>
      <c r="RUL4" s="24"/>
      <c r="RUM4" s="24"/>
      <c r="RUN4" s="24"/>
      <c r="RUO4" s="24"/>
      <c r="RUP4" s="24"/>
      <c r="RUQ4" s="24"/>
      <c r="RUR4" s="24"/>
      <c r="RUS4" s="24"/>
      <c r="RUT4" s="24"/>
      <c r="RUU4" s="24"/>
      <c r="RUV4" s="24"/>
      <c r="RUW4" s="24"/>
      <c r="RUX4" s="24"/>
      <c r="RUY4" s="24"/>
      <c r="RUZ4" s="24"/>
      <c r="RVA4" s="24"/>
      <c r="RVB4" s="24"/>
      <c r="RVC4" s="24"/>
      <c r="RVD4" s="24"/>
      <c r="RVE4" s="24"/>
      <c r="RVF4" s="24"/>
      <c r="RVG4" s="24"/>
      <c r="RVH4" s="24"/>
      <c r="RVI4" s="24"/>
      <c r="RVJ4" s="24"/>
      <c r="RVK4" s="24"/>
      <c r="RVL4" s="24"/>
      <c r="RVM4" s="24"/>
      <c r="RVN4" s="24"/>
      <c r="RVO4" s="24"/>
      <c r="RVP4" s="24"/>
      <c r="RVQ4" s="24"/>
      <c r="RVR4" s="24"/>
      <c r="RVS4" s="24"/>
      <c r="RVT4" s="24"/>
      <c r="RVU4" s="24"/>
      <c r="RVV4" s="24"/>
      <c r="RVW4" s="24"/>
      <c r="RVX4" s="24"/>
      <c r="RVY4" s="24"/>
      <c r="RVZ4" s="24"/>
      <c r="RWA4" s="24"/>
      <c r="RWB4" s="24"/>
      <c r="RWC4" s="24"/>
      <c r="RWD4" s="24"/>
      <c r="RWE4" s="24"/>
      <c r="RWF4" s="24"/>
      <c r="RWG4" s="24"/>
      <c r="RWH4" s="24"/>
      <c r="RWI4" s="24"/>
      <c r="RWJ4" s="24"/>
      <c r="RWK4" s="24"/>
      <c r="RWL4" s="24"/>
      <c r="RWM4" s="24"/>
      <c r="RWN4" s="24"/>
      <c r="RWO4" s="24"/>
      <c r="RWP4" s="24"/>
      <c r="RWQ4" s="24"/>
      <c r="RWR4" s="24"/>
      <c r="RWS4" s="24"/>
      <c r="RWT4" s="24"/>
      <c r="RWU4" s="24"/>
      <c r="RWV4" s="24"/>
      <c r="RWW4" s="24"/>
      <c r="RWX4" s="24"/>
      <c r="RWY4" s="24"/>
      <c r="RWZ4" s="24"/>
      <c r="RXA4" s="24"/>
      <c r="RXB4" s="24"/>
      <c r="RXC4" s="24"/>
      <c r="RXD4" s="24"/>
      <c r="RXE4" s="24"/>
      <c r="RXF4" s="24"/>
      <c r="RXG4" s="24"/>
      <c r="RXH4" s="24"/>
      <c r="RXI4" s="24"/>
      <c r="RXJ4" s="24"/>
      <c r="RXK4" s="24"/>
      <c r="RXL4" s="24"/>
      <c r="RXM4" s="24"/>
      <c r="RXN4" s="24"/>
      <c r="RXO4" s="24"/>
      <c r="RXP4" s="24"/>
      <c r="RXQ4" s="24"/>
      <c r="RXR4" s="24"/>
      <c r="RXS4" s="24"/>
      <c r="RXT4" s="24"/>
      <c r="RXU4" s="24"/>
      <c r="RXV4" s="24"/>
      <c r="RXW4" s="24"/>
      <c r="RXX4" s="24"/>
      <c r="RXY4" s="24"/>
      <c r="RXZ4" s="24"/>
      <c r="RYA4" s="24"/>
      <c r="RYB4" s="24"/>
      <c r="RYC4" s="24"/>
      <c r="RYD4" s="24"/>
      <c r="RYE4" s="24"/>
      <c r="RYF4" s="24"/>
      <c r="RYG4" s="24"/>
      <c r="RYH4" s="24"/>
      <c r="RYI4" s="24"/>
      <c r="RYJ4" s="24"/>
      <c r="RYK4" s="24"/>
      <c r="RYL4" s="24"/>
      <c r="RYM4" s="24"/>
      <c r="RYN4" s="24"/>
      <c r="RYO4" s="24"/>
      <c r="RYP4" s="24"/>
      <c r="RYQ4" s="24"/>
      <c r="RYR4" s="24"/>
      <c r="RYS4" s="24"/>
      <c r="RYT4" s="24"/>
      <c r="RYU4" s="24"/>
      <c r="RYV4" s="24"/>
      <c r="RYW4" s="24"/>
      <c r="RYX4" s="24"/>
      <c r="RYY4" s="24"/>
      <c r="RYZ4" s="24"/>
      <c r="RZA4" s="24"/>
      <c r="RZB4" s="24"/>
      <c r="RZC4" s="24"/>
      <c r="RZD4" s="24"/>
      <c r="RZE4" s="24"/>
      <c r="RZF4" s="24"/>
      <c r="RZG4" s="24"/>
      <c r="RZH4" s="24"/>
      <c r="RZI4" s="24"/>
      <c r="RZJ4" s="24"/>
      <c r="RZK4" s="24"/>
      <c r="RZL4" s="24"/>
      <c r="RZM4" s="24"/>
      <c r="RZN4" s="24"/>
      <c r="RZO4" s="24"/>
      <c r="RZP4" s="24"/>
      <c r="RZQ4" s="24"/>
      <c r="RZR4" s="24"/>
      <c r="RZS4" s="24"/>
      <c r="RZT4" s="24"/>
      <c r="RZU4" s="24"/>
      <c r="RZV4" s="24"/>
      <c r="RZW4" s="24"/>
      <c r="RZX4" s="24"/>
      <c r="RZY4" s="24"/>
      <c r="RZZ4" s="24"/>
      <c r="SAA4" s="24"/>
      <c r="SAB4" s="24"/>
      <c r="SAC4" s="24"/>
      <c r="SAD4" s="24"/>
      <c r="SAE4" s="24"/>
      <c r="SAF4" s="24"/>
      <c r="SAG4" s="24"/>
      <c r="SAH4" s="24"/>
      <c r="SAI4" s="24"/>
      <c r="SAJ4" s="24"/>
      <c r="SAK4" s="24"/>
      <c r="SAL4" s="24"/>
      <c r="SAM4" s="24"/>
      <c r="SAN4" s="24"/>
      <c r="SAO4" s="24"/>
      <c r="SAP4" s="24"/>
      <c r="SAQ4" s="24"/>
      <c r="SAR4" s="24"/>
      <c r="SAS4" s="24"/>
      <c r="SAT4" s="24"/>
      <c r="SAU4" s="24"/>
      <c r="SAV4" s="24"/>
      <c r="SAW4" s="24"/>
      <c r="SAX4" s="24"/>
      <c r="SAY4" s="24"/>
      <c r="SAZ4" s="24"/>
      <c r="SBA4" s="24"/>
      <c r="SBB4" s="24"/>
      <c r="SBC4" s="24"/>
      <c r="SBD4" s="24"/>
      <c r="SBE4" s="24"/>
      <c r="SBF4" s="24"/>
      <c r="SBG4" s="24"/>
      <c r="SBH4" s="24"/>
      <c r="SBI4" s="24"/>
      <c r="SBJ4" s="24"/>
      <c r="SBK4" s="24"/>
      <c r="SBL4" s="24"/>
      <c r="SBM4" s="24"/>
      <c r="SBN4" s="24"/>
      <c r="SBO4" s="24"/>
      <c r="SBP4" s="24"/>
      <c r="SBQ4" s="24"/>
      <c r="SBR4" s="24"/>
      <c r="SBS4" s="24"/>
      <c r="SBT4" s="24"/>
      <c r="SBU4" s="24"/>
      <c r="SBV4" s="24"/>
      <c r="SBW4" s="24"/>
      <c r="SBX4" s="24"/>
      <c r="SBY4" s="24"/>
      <c r="SBZ4" s="24"/>
      <c r="SCA4" s="24"/>
      <c r="SCB4" s="24"/>
      <c r="SCC4" s="24"/>
      <c r="SCD4" s="24"/>
      <c r="SCE4" s="24"/>
      <c r="SCF4" s="24"/>
      <c r="SCG4" s="24"/>
      <c r="SCH4" s="24"/>
      <c r="SCI4" s="24"/>
      <c r="SCJ4" s="24"/>
      <c r="SCK4" s="24"/>
      <c r="SCL4" s="24"/>
      <c r="SCM4" s="24"/>
      <c r="SCN4" s="24"/>
      <c r="SCO4" s="24"/>
      <c r="SCP4" s="24"/>
      <c r="SCQ4" s="24"/>
      <c r="SCR4" s="24"/>
      <c r="SCS4" s="24"/>
      <c r="SCT4" s="24"/>
      <c r="SCU4" s="24"/>
      <c r="SCV4" s="24"/>
      <c r="SCW4" s="24"/>
      <c r="SCX4" s="24"/>
      <c r="SCY4" s="24"/>
      <c r="SCZ4" s="24"/>
      <c r="SDA4" s="24"/>
      <c r="SDB4" s="24"/>
      <c r="SDC4" s="24"/>
      <c r="SDD4" s="24"/>
      <c r="SDE4" s="24"/>
      <c r="SDF4" s="24"/>
      <c r="SDG4" s="24"/>
      <c r="SDH4" s="24"/>
      <c r="SDI4" s="24"/>
      <c r="SDJ4" s="24"/>
      <c r="SDK4" s="24"/>
      <c r="SDL4" s="24"/>
      <c r="SDM4" s="24"/>
      <c r="SDN4" s="24"/>
      <c r="SDO4" s="24"/>
      <c r="SDP4" s="24"/>
      <c r="SDQ4" s="24"/>
      <c r="SDR4" s="24"/>
      <c r="SDS4" s="24"/>
      <c r="SDT4" s="24"/>
      <c r="SDU4" s="24"/>
      <c r="SDV4" s="24"/>
      <c r="SDW4" s="24"/>
      <c r="SDX4" s="24"/>
      <c r="SDY4" s="24"/>
      <c r="SDZ4" s="24"/>
      <c r="SEA4" s="24"/>
      <c r="SEB4" s="24"/>
      <c r="SEC4" s="24"/>
      <c r="SED4" s="24"/>
      <c r="SEE4" s="24"/>
      <c r="SEF4" s="24"/>
      <c r="SEG4" s="24"/>
      <c r="SEH4" s="24"/>
      <c r="SEI4" s="24"/>
      <c r="SEJ4" s="24"/>
      <c r="SEK4" s="24"/>
      <c r="SEL4" s="24"/>
      <c r="SEM4" s="24"/>
      <c r="SEN4" s="24"/>
      <c r="SEO4" s="24"/>
      <c r="SEP4" s="24"/>
      <c r="SEQ4" s="24"/>
      <c r="SER4" s="24"/>
      <c r="SES4" s="24"/>
      <c r="SET4" s="24"/>
      <c r="SEU4" s="24"/>
      <c r="SEV4" s="24"/>
      <c r="SEW4" s="24"/>
      <c r="SEX4" s="24"/>
      <c r="SEY4" s="24"/>
      <c r="SEZ4" s="24"/>
      <c r="SFA4" s="24"/>
      <c r="SFB4" s="24"/>
      <c r="SFC4" s="24"/>
      <c r="SFD4" s="24"/>
      <c r="SFE4" s="24"/>
      <c r="SFF4" s="24"/>
      <c r="SFG4" s="24"/>
      <c r="SFH4" s="24"/>
      <c r="SFI4" s="24"/>
      <c r="SFJ4" s="24"/>
      <c r="SFK4" s="24"/>
      <c r="SFL4" s="24"/>
      <c r="SFM4" s="24"/>
      <c r="SFN4" s="24"/>
      <c r="SFO4" s="24"/>
      <c r="SFP4" s="24"/>
      <c r="SFQ4" s="24"/>
      <c r="SFR4" s="24"/>
      <c r="SFS4" s="24"/>
      <c r="SFT4" s="24"/>
      <c r="SFU4" s="24"/>
      <c r="SFV4" s="24"/>
      <c r="SFW4" s="24"/>
      <c r="SFX4" s="24"/>
      <c r="SFY4" s="24"/>
      <c r="SFZ4" s="24"/>
      <c r="SGA4" s="24"/>
      <c r="SGB4" s="24"/>
      <c r="SGC4" s="24"/>
      <c r="SGD4" s="24"/>
      <c r="SGE4" s="24"/>
      <c r="SGF4" s="24"/>
      <c r="SGG4" s="24"/>
      <c r="SGH4" s="24"/>
      <c r="SGI4" s="24"/>
      <c r="SGJ4" s="24"/>
      <c r="SGK4" s="24"/>
      <c r="SGL4" s="24"/>
      <c r="SGM4" s="24"/>
      <c r="SGN4" s="24"/>
      <c r="SGO4" s="24"/>
      <c r="SGP4" s="24"/>
      <c r="SGQ4" s="24"/>
      <c r="SGR4" s="24"/>
      <c r="SGS4" s="24"/>
      <c r="SGT4" s="24"/>
      <c r="SGU4" s="24"/>
      <c r="SGV4" s="24"/>
      <c r="SGW4" s="24"/>
      <c r="SGX4" s="24"/>
      <c r="SGY4" s="24"/>
      <c r="SGZ4" s="24"/>
      <c r="SHA4" s="24"/>
      <c r="SHB4" s="24"/>
      <c r="SHC4" s="24"/>
      <c r="SHD4" s="24"/>
      <c r="SHE4" s="24"/>
      <c r="SHF4" s="24"/>
      <c r="SHG4" s="24"/>
      <c r="SHH4" s="24"/>
      <c r="SHI4" s="24"/>
      <c r="SHJ4" s="24"/>
      <c r="SHK4" s="24"/>
      <c r="SHL4" s="24"/>
      <c r="SHM4" s="24"/>
      <c r="SHN4" s="24"/>
      <c r="SHO4" s="24"/>
      <c r="SHP4" s="24"/>
      <c r="SHQ4" s="24"/>
      <c r="SHR4" s="24"/>
      <c r="SHS4" s="24"/>
      <c r="SHT4" s="24"/>
      <c r="SHU4" s="24"/>
      <c r="SHV4" s="24"/>
      <c r="SHW4" s="24"/>
      <c r="SHX4" s="24"/>
      <c r="SHY4" s="24"/>
      <c r="SHZ4" s="24"/>
      <c r="SIA4" s="24"/>
      <c r="SIB4" s="24"/>
      <c r="SIC4" s="24"/>
      <c r="SID4" s="24"/>
      <c r="SIE4" s="24"/>
      <c r="SIF4" s="24"/>
      <c r="SIG4" s="24"/>
      <c r="SIH4" s="24"/>
      <c r="SII4" s="24"/>
      <c r="SIJ4" s="24"/>
      <c r="SIK4" s="24"/>
      <c r="SIL4" s="24"/>
      <c r="SIM4" s="24"/>
      <c r="SIN4" s="24"/>
      <c r="SIO4" s="24"/>
      <c r="SIP4" s="24"/>
      <c r="SIQ4" s="24"/>
      <c r="SIR4" s="24"/>
      <c r="SIS4" s="24"/>
      <c r="SIT4" s="24"/>
      <c r="SIU4" s="24"/>
      <c r="SIV4" s="24"/>
      <c r="SIW4" s="24"/>
      <c r="SIX4" s="24"/>
      <c r="SIY4" s="24"/>
      <c r="SIZ4" s="24"/>
      <c r="SJA4" s="24"/>
      <c r="SJB4" s="24"/>
      <c r="SJC4" s="24"/>
      <c r="SJD4" s="24"/>
      <c r="SJE4" s="24"/>
      <c r="SJF4" s="24"/>
      <c r="SJG4" s="24"/>
      <c r="SJH4" s="24"/>
      <c r="SJI4" s="24"/>
      <c r="SJJ4" s="24"/>
      <c r="SJK4" s="24"/>
      <c r="SJL4" s="24"/>
      <c r="SJM4" s="24"/>
      <c r="SJN4" s="24"/>
      <c r="SJO4" s="24"/>
      <c r="SJP4" s="24"/>
      <c r="SJQ4" s="24"/>
      <c r="SJR4" s="24"/>
      <c r="SJS4" s="24"/>
      <c r="SJT4" s="24"/>
      <c r="SJU4" s="24"/>
      <c r="SJV4" s="24"/>
      <c r="SJW4" s="24"/>
      <c r="SJX4" s="24"/>
      <c r="SJY4" s="24"/>
      <c r="SJZ4" s="24"/>
      <c r="SKA4" s="24"/>
      <c r="SKB4" s="24"/>
      <c r="SKC4" s="24"/>
      <c r="SKD4" s="24"/>
      <c r="SKE4" s="24"/>
      <c r="SKF4" s="24"/>
      <c r="SKG4" s="24"/>
      <c r="SKH4" s="24"/>
      <c r="SKI4" s="24"/>
      <c r="SKJ4" s="24"/>
      <c r="SKK4" s="24"/>
      <c r="SKL4" s="24"/>
      <c r="SKM4" s="24"/>
      <c r="SKN4" s="24"/>
      <c r="SKO4" s="24"/>
      <c r="SKP4" s="24"/>
      <c r="SKQ4" s="24"/>
      <c r="SKR4" s="24"/>
      <c r="SKS4" s="24"/>
      <c r="SKT4" s="24"/>
      <c r="SKU4" s="24"/>
      <c r="SKV4" s="24"/>
      <c r="SKW4" s="24"/>
      <c r="SKX4" s="24"/>
      <c r="SKY4" s="24"/>
      <c r="SKZ4" s="24"/>
      <c r="SLA4" s="24"/>
      <c r="SLB4" s="24"/>
      <c r="SLC4" s="24"/>
      <c r="SLD4" s="24"/>
      <c r="SLE4" s="24"/>
      <c r="SLF4" s="24"/>
      <c r="SLG4" s="24"/>
      <c r="SLH4" s="24"/>
      <c r="SLI4" s="24"/>
      <c r="SLJ4" s="24"/>
      <c r="SLK4" s="24"/>
      <c r="SLL4" s="24"/>
      <c r="SLM4" s="24"/>
      <c r="SLN4" s="24"/>
      <c r="SLO4" s="24"/>
      <c r="SLP4" s="24"/>
      <c r="SLQ4" s="24"/>
      <c r="SLR4" s="24"/>
      <c r="SLS4" s="24"/>
      <c r="SLT4" s="24"/>
      <c r="SLU4" s="24"/>
      <c r="SLV4" s="24"/>
      <c r="SLW4" s="24"/>
      <c r="SLX4" s="24"/>
      <c r="SLY4" s="24"/>
      <c r="SLZ4" s="24"/>
      <c r="SMA4" s="24"/>
      <c r="SMB4" s="24"/>
      <c r="SMC4" s="24"/>
      <c r="SMD4" s="24"/>
      <c r="SME4" s="24"/>
      <c r="SMF4" s="24"/>
      <c r="SMG4" s="24"/>
      <c r="SMH4" s="24"/>
      <c r="SMI4" s="24"/>
      <c r="SMJ4" s="24"/>
      <c r="SMK4" s="24"/>
      <c r="SML4" s="24"/>
      <c r="SMM4" s="24"/>
      <c r="SMN4" s="24"/>
      <c r="SMO4" s="24"/>
      <c r="SMP4" s="24"/>
      <c r="SMQ4" s="24"/>
      <c r="SMR4" s="24"/>
      <c r="SMS4" s="24"/>
      <c r="SMT4" s="24"/>
      <c r="SMU4" s="24"/>
      <c r="SMV4" s="24"/>
      <c r="SMW4" s="24"/>
      <c r="SMX4" s="24"/>
      <c r="SMY4" s="24"/>
      <c r="SMZ4" s="24"/>
      <c r="SNA4" s="24"/>
      <c r="SNB4" s="24"/>
      <c r="SNC4" s="24"/>
      <c r="SND4" s="24"/>
      <c r="SNE4" s="24"/>
      <c r="SNF4" s="24"/>
      <c r="SNG4" s="24"/>
      <c r="SNH4" s="24"/>
      <c r="SNI4" s="24"/>
      <c r="SNJ4" s="24"/>
      <c r="SNK4" s="24"/>
      <c r="SNL4" s="24"/>
      <c r="SNM4" s="24"/>
      <c r="SNN4" s="24"/>
      <c r="SNO4" s="24"/>
      <c r="SNP4" s="24"/>
      <c r="SNQ4" s="24"/>
      <c r="SNR4" s="24"/>
      <c r="SNS4" s="24"/>
      <c r="SNT4" s="24"/>
      <c r="SNU4" s="24"/>
      <c r="SNV4" s="24"/>
      <c r="SNW4" s="24"/>
      <c r="SNX4" s="24"/>
      <c r="SNY4" s="24"/>
      <c r="SNZ4" s="24"/>
      <c r="SOA4" s="24"/>
      <c r="SOB4" s="24"/>
      <c r="SOC4" s="24"/>
      <c r="SOD4" s="24"/>
      <c r="SOE4" s="24"/>
      <c r="SOF4" s="24"/>
      <c r="SOG4" s="24"/>
      <c r="SOH4" s="24"/>
      <c r="SOI4" s="24"/>
      <c r="SOJ4" s="24"/>
      <c r="SOK4" s="24"/>
      <c r="SOL4" s="24"/>
      <c r="SOM4" s="24"/>
      <c r="SON4" s="24"/>
      <c r="SOO4" s="24"/>
      <c r="SOP4" s="24"/>
      <c r="SOQ4" s="24"/>
      <c r="SOR4" s="24"/>
      <c r="SOS4" s="24"/>
      <c r="SOT4" s="24"/>
      <c r="SOU4" s="24"/>
      <c r="SOV4" s="24"/>
      <c r="SOW4" s="24"/>
      <c r="SOX4" s="24"/>
      <c r="SOY4" s="24"/>
      <c r="SOZ4" s="24"/>
      <c r="SPA4" s="24"/>
      <c r="SPB4" s="24"/>
      <c r="SPC4" s="24"/>
      <c r="SPD4" s="24"/>
      <c r="SPE4" s="24"/>
      <c r="SPF4" s="24"/>
      <c r="SPG4" s="24"/>
      <c r="SPH4" s="24"/>
      <c r="SPI4" s="24"/>
      <c r="SPJ4" s="24"/>
      <c r="SPK4" s="24"/>
      <c r="SPL4" s="24"/>
      <c r="SPM4" s="24"/>
      <c r="SPN4" s="24"/>
      <c r="SPO4" s="24"/>
      <c r="SPP4" s="24"/>
      <c r="SPQ4" s="24"/>
      <c r="SPR4" s="24"/>
      <c r="SPS4" s="24"/>
      <c r="SPT4" s="24"/>
      <c r="SPU4" s="24"/>
      <c r="SPV4" s="24"/>
      <c r="SPW4" s="24"/>
      <c r="SPX4" s="24"/>
      <c r="SPY4" s="24"/>
      <c r="SPZ4" s="24"/>
      <c r="SQA4" s="24"/>
      <c r="SQB4" s="24"/>
      <c r="SQC4" s="24"/>
      <c r="SQD4" s="24"/>
      <c r="SQE4" s="24"/>
      <c r="SQF4" s="24"/>
      <c r="SQG4" s="24"/>
      <c r="SQH4" s="24"/>
      <c r="SQI4" s="24"/>
      <c r="SQJ4" s="24"/>
      <c r="SQK4" s="24"/>
      <c r="SQL4" s="24"/>
      <c r="SQM4" s="24"/>
      <c r="SQN4" s="24"/>
      <c r="SQO4" s="24"/>
      <c r="SQP4" s="24"/>
      <c r="SQQ4" s="24"/>
      <c r="SQR4" s="24"/>
      <c r="SQS4" s="24"/>
      <c r="SQT4" s="24"/>
      <c r="SQU4" s="24"/>
      <c r="SQV4" s="24"/>
      <c r="SQW4" s="24"/>
      <c r="SQX4" s="24"/>
      <c r="SQY4" s="24"/>
      <c r="SQZ4" s="24"/>
      <c r="SRA4" s="24"/>
      <c r="SRB4" s="24"/>
      <c r="SRC4" s="24"/>
      <c r="SRD4" s="24"/>
      <c r="SRE4" s="24"/>
      <c r="SRF4" s="24"/>
      <c r="SRG4" s="24"/>
      <c r="SRH4" s="24"/>
      <c r="SRI4" s="24"/>
      <c r="SRJ4" s="24"/>
      <c r="SRK4" s="24"/>
      <c r="SRL4" s="24"/>
      <c r="SRM4" s="24"/>
      <c r="SRN4" s="24"/>
      <c r="SRO4" s="24"/>
      <c r="SRP4" s="24"/>
      <c r="SRQ4" s="24"/>
      <c r="SRR4" s="24"/>
      <c r="SRS4" s="24"/>
      <c r="SRT4" s="24"/>
      <c r="SRU4" s="24"/>
      <c r="SRV4" s="24"/>
      <c r="SRW4" s="24"/>
      <c r="SRX4" s="24"/>
      <c r="SRY4" s="24"/>
      <c r="SRZ4" s="24"/>
      <c r="SSA4" s="24"/>
      <c r="SSB4" s="24"/>
      <c r="SSC4" s="24"/>
      <c r="SSD4" s="24"/>
      <c r="SSE4" s="24"/>
      <c r="SSF4" s="24"/>
      <c r="SSG4" s="24"/>
      <c r="SSH4" s="24"/>
      <c r="SSI4" s="24"/>
      <c r="SSJ4" s="24"/>
      <c r="SSK4" s="24"/>
      <c r="SSL4" s="24"/>
      <c r="SSM4" s="24"/>
      <c r="SSN4" s="24"/>
      <c r="SSO4" s="24"/>
      <c r="SSP4" s="24"/>
      <c r="SSQ4" s="24"/>
      <c r="SSR4" s="24"/>
      <c r="SSS4" s="24"/>
      <c r="SST4" s="24"/>
      <c r="SSU4" s="24"/>
      <c r="SSV4" s="24"/>
      <c r="SSW4" s="24"/>
      <c r="SSX4" s="24"/>
      <c r="SSY4" s="24"/>
      <c r="SSZ4" s="24"/>
      <c r="STA4" s="24"/>
      <c r="STB4" s="24"/>
      <c r="STC4" s="24"/>
      <c r="STD4" s="24"/>
      <c r="STE4" s="24"/>
      <c r="STF4" s="24"/>
      <c r="STG4" s="24"/>
      <c r="STH4" s="24"/>
      <c r="STI4" s="24"/>
      <c r="STJ4" s="24"/>
      <c r="STK4" s="24"/>
      <c r="STL4" s="24"/>
      <c r="STM4" s="24"/>
      <c r="STN4" s="24"/>
      <c r="STO4" s="24"/>
      <c r="STP4" s="24"/>
      <c r="STQ4" s="24"/>
      <c r="STR4" s="24"/>
      <c r="STS4" s="24"/>
      <c r="STT4" s="24"/>
      <c r="STU4" s="24"/>
      <c r="STV4" s="24"/>
      <c r="STW4" s="24"/>
      <c r="STX4" s="24"/>
      <c r="STY4" s="24"/>
      <c r="STZ4" s="24"/>
      <c r="SUA4" s="24"/>
      <c r="SUB4" s="24"/>
      <c r="SUC4" s="24"/>
      <c r="SUD4" s="24"/>
      <c r="SUE4" s="24"/>
      <c r="SUF4" s="24"/>
      <c r="SUG4" s="24"/>
      <c r="SUH4" s="24"/>
      <c r="SUI4" s="24"/>
      <c r="SUJ4" s="24"/>
      <c r="SUK4" s="24"/>
      <c r="SUL4" s="24"/>
      <c r="SUM4" s="24"/>
      <c r="SUN4" s="24"/>
      <c r="SUO4" s="24"/>
      <c r="SUP4" s="24"/>
      <c r="SUQ4" s="24"/>
      <c r="SUR4" s="24"/>
      <c r="SUS4" s="24"/>
      <c r="SUT4" s="24"/>
      <c r="SUU4" s="24"/>
      <c r="SUV4" s="24"/>
      <c r="SUW4" s="24"/>
      <c r="SUX4" s="24"/>
      <c r="SUY4" s="24"/>
      <c r="SUZ4" s="24"/>
      <c r="SVA4" s="24"/>
      <c r="SVB4" s="24"/>
      <c r="SVC4" s="24"/>
      <c r="SVD4" s="24"/>
      <c r="SVE4" s="24"/>
      <c r="SVF4" s="24"/>
      <c r="SVG4" s="24"/>
      <c r="SVH4" s="24"/>
      <c r="SVI4" s="24"/>
      <c r="SVJ4" s="24"/>
      <c r="SVK4" s="24"/>
      <c r="SVL4" s="24"/>
      <c r="SVM4" s="24"/>
      <c r="SVN4" s="24"/>
      <c r="SVO4" s="24"/>
      <c r="SVP4" s="24"/>
      <c r="SVQ4" s="24"/>
      <c r="SVR4" s="24"/>
      <c r="SVS4" s="24"/>
      <c r="SVT4" s="24"/>
      <c r="SVU4" s="24"/>
      <c r="SVV4" s="24"/>
      <c r="SVW4" s="24"/>
      <c r="SVX4" s="24"/>
      <c r="SVY4" s="24"/>
      <c r="SVZ4" s="24"/>
      <c r="SWA4" s="24"/>
      <c r="SWB4" s="24"/>
      <c r="SWC4" s="24"/>
      <c r="SWD4" s="24"/>
      <c r="SWE4" s="24"/>
      <c r="SWF4" s="24"/>
      <c r="SWG4" s="24"/>
      <c r="SWH4" s="24"/>
      <c r="SWI4" s="24"/>
      <c r="SWJ4" s="24"/>
      <c r="SWK4" s="24"/>
      <c r="SWL4" s="24"/>
      <c r="SWM4" s="24"/>
      <c r="SWN4" s="24"/>
      <c r="SWO4" s="24"/>
      <c r="SWP4" s="24"/>
      <c r="SWQ4" s="24"/>
      <c r="SWR4" s="24"/>
      <c r="SWS4" s="24"/>
      <c r="SWT4" s="24"/>
      <c r="SWU4" s="24"/>
      <c r="SWV4" s="24"/>
      <c r="SWW4" s="24"/>
      <c r="SWX4" s="24"/>
      <c r="SWY4" s="24"/>
      <c r="SWZ4" s="24"/>
      <c r="SXA4" s="24"/>
      <c r="SXB4" s="24"/>
      <c r="SXC4" s="24"/>
      <c r="SXD4" s="24"/>
      <c r="SXE4" s="24"/>
      <c r="SXF4" s="24"/>
      <c r="SXG4" s="24"/>
      <c r="SXH4" s="24"/>
      <c r="SXI4" s="24"/>
      <c r="SXJ4" s="24"/>
      <c r="SXK4" s="24"/>
      <c r="SXL4" s="24"/>
      <c r="SXM4" s="24"/>
      <c r="SXN4" s="24"/>
      <c r="SXO4" s="24"/>
      <c r="SXP4" s="24"/>
      <c r="SXQ4" s="24"/>
      <c r="SXR4" s="24"/>
      <c r="SXS4" s="24"/>
      <c r="SXT4" s="24"/>
      <c r="SXU4" s="24"/>
      <c r="SXV4" s="24"/>
      <c r="SXW4" s="24"/>
      <c r="SXX4" s="24"/>
      <c r="SXY4" s="24"/>
      <c r="SXZ4" s="24"/>
      <c r="SYA4" s="24"/>
      <c r="SYB4" s="24"/>
      <c r="SYC4" s="24"/>
      <c r="SYD4" s="24"/>
      <c r="SYE4" s="24"/>
      <c r="SYF4" s="24"/>
      <c r="SYG4" s="24"/>
      <c r="SYH4" s="24"/>
      <c r="SYI4" s="24"/>
      <c r="SYJ4" s="24"/>
      <c r="SYK4" s="24"/>
      <c r="SYL4" s="24"/>
      <c r="SYM4" s="24"/>
      <c r="SYN4" s="24"/>
      <c r="SYO4" s="24"/>
      <c r="SYP4" s="24"/>
      <c r="SYQ4" s="24"/>
      <c r="SYR4" s="24"/>
      <c r="SYS4" s="24"/>
      <c r="SYT4" s="24"/>
      <c r="SYU4" s="24"/>
      <c r="SYV4" s="24"/>
      <c r="SYW4" s="24"/>
      <c r="SYX4" s="24"/>
      <c r="SYY4" s="24"/>
      <c r="SYZ4" s="24"/>
      <c r="SZA4" s="24"/>
      <c r="SZB4" s="24"/>
      <c r="SZC4" s="24"/>
      <c r="SZD4" s="24"/>
      <c r="SZE4" s="24"/>
      <c r="SZF4" s="24"/>
      <c r="SZG4" s="24"/>
      <c r="SZH4" s="24"/>
      <c r="SZI4" s="24"/>
      <c r="SZJ4" s="24"/>
      <c r="SZK4" s="24"/>
      <c r="SZL4" s="24"/>
      <c r="SZM4" s="24"/>
      <c r="SZN4" s="24"/>
      <c r="SZO4" s="24"/>
      <c r="SZP4" s="24"/>
      <c r="SZQ4" s="24"/>
      <c r="SZR4" s="24"/>
      <c r="SZS4" s="24"/>
      <c r="SZT4" s="24"/>
      <c r="SZU4" s="24"/>
      <c r="SZV4" s="24"/>
      <c r="SZW4" s="24"/>
      <c r="SZX4" s="24"/>
      <c r="SZY4" s="24"/>
      <c r="SZZ4" s="24"/>
      <c r="TAA4" s="24"/>
      <c r="TAB4" s="24"/>
      <c r="TAC4" s="24"/>
      <c r="TAD4" s="24"/>
      <c r="TAE4" s="24"/>
      <c r="TAF4" s="24"/>
      <c r="TAG4" s="24"/>
      <c r="TAH4" s="24"/>
      <c r="TAI4" s="24"/>
      <c r="TAJ4" s="24"/>
      <c r="TAK4" s="24"/>
      <c r="TAL4" s="24"/>
      <c r="TAM4" s="24"/>
      <c r="TAN4" s="24"/>
      <c r="TAO4" s="24"/>
      <c r="TAP4" s="24"/>
      <c r="TAQ4" s="24"/>
      <c r="TAR4" s="24"/>
      <c r="TAS4" s="24"/>
      <c r="TAT4" s="24"/>
      <c r="TAU4" s="24"/>
      <c r="TAV4" s="24"/>
      <c r="TAW4" s="24"/>
      <c r="TAX4" s="24"/>
      <c r="TAY4" s="24"/>
      <c r="TAZ4" s="24"/>
      <c r="TBA4" s="24"/>
      <c r="TBB4" s="24"/>
      <c r="TBC4" s="24"/>
      <c r="TBD4" s="24"/>
      <c r="TBE4" s="24"/>
      <c r="TBF4" s="24"/>
      <c r="TBG4" s="24"/>
      <c r="TBH4" s="24"/>
      <c r="TBI4" s="24"/>
      <c r="TBJ4" s="24"/>
      <c r="TBK4" s="24"/>
      <c r="TBL4" s="24"/>
      <c r="TBM4" s="24"/>
      <c r="TBN4" s="24"/>
      <c r="TBO4" s="24"/>
      <c r="TBP4" s="24"/>
      <c r="TBQ4" s="24"/>
      <c r="TBR4" s="24"/>
      <c r="TBS4" s="24"/>
      <c r="TBT4" s="24"/>
      <c r="TBU4" s="24"/>
      <c r="TBV4" s="24"/>
      <c r="TBW4" s="24"/>
      <c r="TBX4" s="24"/>
      <c r="TBY4" s="24"/>
      <c r="TBZ4" s="24"/>
      <c r="TCA4" s="24"/>
      <c r="TCB4" s="24"/>
      <c r="TCC4" s="24"/>
      <c r="TCD4" s="24"/>
      <c r="TCE4" s="24"/>
      <c r="TCF4" s="24"/>
      <c r="TCG4" s="24"/>
      <c r="TCH4" s="24"/>
      <c r="TCI4" s="24"/>
      <c r="TCJ4" s="24"/>
      <c r="TCK4" s="24"/>
      <c r="TCL4" s="24"/>
      <c r="TCM4" s="24"/>
      <c r="TCN4" s="24"/>
      <c r="TCO4" s="24"/>
      <c r="TCP4" s="24"/>
      <c r="TCQ4" s="24"/>
      <c r="TCR4" s="24"/>
      <c r="TCS4" s="24"/>
      <c r="TCT4" s="24"/>
      <c r="TCU4" s="24"/>
      <c r="TCV4" s="24"/>
      <c r="TCW4" s="24"/>
      <c r="TCX4" s="24"/>
      <c r="TCY4" s="24"/>
      <c r="TCZ4" s="24"/>
      <c r="TDA4" s="24"/>
      <c r="TDB4" s="24"/>
      <c r="TDC4" s="24"/>
      <c r="TDD4" s="24"/>
      <c r="TDE4" s="24"/>
      <c r="TDF4" s="24"/>
      <c r="TDG4" s="24"/>
      <c r="TDH4" s="24"/>
      <c r="TDI4" s="24"/>
      <c r="TDJ4" s="24"/>
      <c r="TDK4" s="24"/>
      <c r="TDL4" s="24"/>
      <c r="TDM4" s="24"/>
      <c r="TDN4" s="24"/>
      <c r="TDO4" s="24"/>
      <c r="TDP4" s="24"/>
      <c r="TDQ4" s="24"/>
      <c r="TDR4" s="24"/>
      <c r="TDS4" s="24"/>
      <c r="TDT4" s="24"/>
      <c r="TDU4" s="24"/>
      <c r="TDV4" s="24"/>
      <c r="TDW4" s="24"/>
      <c r="TDX4" s="24"/>
      <c r="TDY4" s="24"/>
      <c r="TDZ4" s="24"/>
      <c r="TEA4" s="24"/>
      <c r="TEB4" s="24"/>
      <c r="TEC4" s="24"/>
      <c r="TED4" s="24"/>
      <c r="TEE4" s="24"/>
      <c r="TEF4" s="24"/>
      <c r="TEG4" s="24"/>
      <c r="TEH4" s="24"/>
      <c r="TEI4" s="24"/>
      <c r="TEJ4" s="24"/>
      <c r="TEK4" s="24"/>
      <c r="TEL4" s="24"/>
      <c r="TEM4" s="24"/>
      <c r="TEN4" s="24"/>
      <c r="TEO4" s="24"/>
      <c r="TEP4" s="24"/>
      <c r="TEQ4" s="24"/>
      <c r="TER4" s="24"/>
      <c r="TES4" s="24"/>
      <c r="TET4" s="24"/>
      <c r="TEU4" s="24"/>
      <c r="TEV4" s="24"/>
      <c r="TEW4" s="24"/>
      <c r="TEX4" s="24"/>
      <c r="TEY4" s="24"/>
      <c r="TEZ4" s="24"/>
      <c r="TFA4" s="24"/>
      <c r="TFB4" s="24"/>
      <c r="TFC4" s="24"/>
      <c r="TFD4" s="24"/>
      <c r="TFE4" s="24"/>
      <c r="TFF4" s="24"/>
      <c r="TFG4" s="24"/>
      <c r="TFH4" s="24"/>
      <c r="TFI4" s="24"/>
      <c r="TFJ4" s="24"/>
      <c r="TFK4" s="24"/>
      <c r="TFL4" s="24"/>
      <c r="TFM4" s="24"/>
      <c r="TFN4" s="24"/>
      <c r="TFO4" s="24"/>
      <c r="TFP4" s="24"/>
      <c r="TFQ4" s="24"/>
      <c r="TFR4" s="24"/>
      <c r="TFS4" s="24"/>
      <c r="TFT4" s="24"/>
      <c r="TFU4" s="24"/>
      <c r="TFV4" s="24"/>
      <c r="TFW4" s="24"/>
      <c r="TFX4" s="24"/>
      <c r="TFY4" s="24"/>
      <c r="TFZ4" s="24"/>
      <c r="TGA4" s="24"/>
      <c r="TGB4" s="24"/>
      <c r="TGC4" s="24"/>
      <c r="TGD4" s="24"/>
      <c r="TGE4" s="24"/>
      <c r="TGF4" s="24"/>
      <c r="TGG4" s="24"/>
      <c r="TGH4" s="24"/>
      <c r="TGI4" s="24"/>
      <c r="TGJ4" s="24"/>
      <c r="TGK4" s="24"/>
      <c r="TGL4" s="24"/>
      <c r="TGM4" s="24"/>
      <c r="TGN4" s="24"/>
      <c r="TGO4" s="24"/>
      <c r="TGP4" s="24"/>
      <c r="TGQ4" s="24"/>
      <c r="TGR4" s="24"/>
      <c r="TGS4" s="24"/>
      <c r="TGT4" s="24"/>
      <c r="TGU4" s="24"/>
      <c r="TGV4" s="24"/>
      <c r="TGW4" s="24"/>
      <c r="TGX4" s="24"/>
      <c r="TGY4" s="24"/>
      <c r="TGZ4" s="24"/>
      <c r="THA4" s="24"/>
      <c r="THB4" s="24"/>
      <c r="THC4" s="24"/>
      <c r="THD4" s="24"/>
      <c r="THE4" s="24"/>
      <c r="THF4" s="24"/>
      <c r="THG4" s="24"/>
      <c r="THH4" s="24"/>
      <c r="THI4" s="24"/>
      <c r="THJ4" s="24"/>
      <c r="THK4" s="24"/>
      <c r="THL4" s="24"/>
      <c r="THM4" s="24"/>
      <c r="THN4" s="24"/>
      <c r="THO4" s="24"/>
      <c r="THP4" s="24"/>
      <c r="THQ4" s="24"/>
      <c r="THR4" s="24"/>
      <c r="THS4" s="24"/>
      <c r="THT4" s="24"/>
      <c r="THU4" s="24"/>
      <c r="THV4" s="24"/>
      <c r="THW4" s="24"/>
      <c r="THX4" s="24"/>
      <c r="THY4" s="24"/>
      <c r="THZ4" s="24"/>
      <c r="TIA4" s="24"/>
      <c r="TIB4" s="24"/>
      <c r="TIC4" s="24"/>
      <c r="TID4" s="24"/>
      <c r="TIE4" s="24"/>
      <c r="TIF4" s="24"/>
      <c r="TIG4" s="24"/>
      <c r="TIH4" s="24"/>
      <c r="TII4" s="24"/>
      <c r="TIJ4" s="24"/>
      <c r="TIK4" s="24"/>
      <c r="TIL4" s="24"/>
      <c r="TIM4" s="24"/>
      <c r="TIN4" s="24"/>
      <c r="TIO4" s="24"/>
      <c r="TIP4" s="24"/>
      <c r="TIQ4" s="24"/>
      <c r="TIR4" s="24"/>
      <c r="TIS4" s="24"/>
      <c r="TIT4" s="24"/>
      <c r="TIU4" s="24"/>
      <c r="TIV4" s="24"/>
      <c r="TIW4" s="24"/>
      <c r="TIX4" s="24"/>
      <c r="TIY4" s="24"/>
      <c r="TIZ4" s="24"/>
      <c r="TJA4" s="24"/>
      <c r="TJB4" s="24"/>
      <c r="TJC4" s="24"/>
      <c r="TJD4" s="24"/>
      <c r="TJE4" s="24"/>
      <c r="TJF4" s="24"/>
      <c r="TJG4" s="24"/>
      <c r="TJH4" s="24"/>
      <c r="TJI4" s="24"/>
      <c r="TJJ4" s="24"/>
      <c r="TJK4" s="24"/>
      <c r="TJL4" s="24"/>
      <c r="TJM4" s="24"/>
      <c r="TJN4" s="24"/>
      <c r="TJO4" s="24"/>
      <c r="TJP4" s="24"/>
      <c r="TJQ4" s="24"/>
      <c r="TJR4" s="24"/>
      <c r="TJS4" s="24"/>
      <c r="TJT4" s="24"/>
      <c r="TJU4" s="24"/>
      <c r="TJV4" s="24"/>
      <c r="TJW4" s="24"/>
      <c r="TJX4" s="24"/>
      <c r="TJY4" s="24"/>
      <c r="TJZ4" s="24"/>
      <c r="TKA4" s="24"/>
      <c r="TKB4" s="24"/>
      <c r="TKC4" s="24"/>
      <c r="TKD4" s="24"/>
      <c r="TKE4" s="24"/>
      <c r="TKF4" s="24"/>
      <c r="TKG4" s="24"/>
      <c r="TKH4" s="24"/>
      <c r="TKI4" s="24"/>
      <c r="TKJ4" s="24"/>
      <c r="TKK4" s="24"/>
      <c r="TKL4" s="24"/>
      <c r="TKM4" s="24"/>
      <c r="TKN4" s="24"/>
      <c r="TKO4" s="24"/>
      <c r="TKP4" s="24"/>
      <c r="TKQ4" s="24"/>
      <c r="TKR4" s="24"/>
      <c r="TKS4" s="24"/>
      <c r="TKT4" s="24"/>
      <c r="TKU4" s="24"/>
      <c r="TKV4" s="24"/>
      <c r="TKW4" s="24"/>
      <c r="TKX4" s="24"/>
      <c r="TKY4" s="24"/>
      <c r="TKZ4" s="24"/>
      <c r="TLA4" s="24"/>
      <c r="TLB4" s="24"/>
      <c r="TLC4" s="24"/>
      <c r="TLD4" s="24"/>
      <c r="TLE4" s="24"/>
      <c r="TLF4" s="24"/>
      <c r="TLG4" s="24"/>
      <c r="TLH4" s="24"/>
      <c r="TLI4" s="24"/>
      <c r="TLJ4" s="24"/>
      <c r="TLK4" s="24"/>
      <c r="TLL4" s="24"/>
      <c r="TLM4" s="24"/>
      <c r="TLN4" s="24"/>
      <c r="TLO4" s="24"/>
      <c r="TLP4" s="24"/>
      <c r="TLQ4" s="24"/>
      <c r="TLR4" s="24"/>
      <c r="TLS4" s="24"/>
      <c r="TLT4" s="24"/>
      <c r="TLU4" s="24"/>
      <c r="TLV4" s="24"/>
      <c r="TLW4" s="24"/>
      <c r="TLX4" s="24"/>
      <c r="TLY4" s="24"/>
      <c r="TLZ4" s="24"/>
      <c r="TMA4" s="24"/>
      <c r="TMB4" s="24"/>
      <c r="TMC4" s="24"/>
      <c r="TMD4" s="24"/>
      <c r="TME4" s="24"/>
      <c r="TMF4" s="24"/>
      <c r="TMG4" s="24"/>
      <c r="TMH4" s="24"/>
      <c r="TMI4" s="24"/>
      <c r="TMJ4" s="24"/>
      <c r="TMK4" s="24"/>
      <c r="TML4" s="24"/>
      <c r="TMM4" s="24"/>
      <c r="TMN4" s="24"/>
      <c r="TMO4" s="24"/>
      <c r="TMP4" s="24"/>
      <c r="TMQ4" s="24"/>
      <c r="TMR4" s="24"/>
      <c r="TMS4" s="24"/>
      <c r="TMT4" s="24"/>
      <c r="TMU4" s="24"/>
      <c r="TMV4" s="24"/>
      <c r="TMW4" s="24"/>
      <c r="TMX4" s="24"/>
      <c r="TMY4" s="24"/>
      <c r="TMZ4" s="24"/>
      <c r="TNA4" s="24"/>
      <c r="TNB4" s="24"/>
      <c r="TNC4" s="24"/>
      <c r="TND4" s="24"/>
      <c r="TNE4" s="24"/>
      <c r="TNF4" s="24"/>
      <c r="TNG4" s="24"/>
      <c r="TNH4" s="24"/>
      <c r="TNI4" s="24"/>
      <c r="TNJ4" s="24"/>
      <c r="TNK4" s="24"/>
      <c r="TNL4" s="24"/>
      <c r="TNM4" s="24"/>
      <c r="TNN4" s="24"/>
      <c r="TNO4" s="24"/>
      <c r="TNP4" s="24"/>
      <c r="TNQ4" s="24"/>
      <c r="TNR4" s="24"/>
      <c r="TNS4" s="24"/>
      <c r="TNT4" s="24"/>
      <c r="TNU4" s="24"/>
      <c r="TNV4" s="24"/>
      <c r="TNW4" s="24"/>
      <c r="TNX4" s="24"/>
      <c r="TNY4" s="24"/>
      <c r="TNZ4" s="24"/>
      <c r="TOA4" s="24"/>
      <c r="TOB4" s="24"/>
      <c r="TOC4" s="24"/>
      <c r="TOD4" s="24"/>
      <c r="TOE4" s="24"/>
      <c r="TOF4" s="24"/>
      <c r="TOG4" s="24"/>
      <c r="TOH4" s="24"/>
      <c r="TOI4" s="24"/>
      <c r="TOJ4" s="24"/>
      <c r="TOK4" s="24"/>
      <c r="TOL4" s="24"/>
      <c r="TOM4" s="24"/>
      <c r="TON4" s="24"/>
      <c r="TOO4" s="24"/>
      <c r="TOP4" s="24"/>
      <c r="TOQ4" s="24"/>
      <c r="TOR4" s="24"/>
      <c r="TOS4" s="24"/>
      <c r="TOT4" s="24"/>
      <c r="TOU4" s="24"/>
      <c r="TOV4" s="24"/>
      <c r="TOW4" s="24"/>
      <c r="TOX4" s="24"/>
      <c r="TOY4" s="24"/>
      <c r="TOZ4" s="24"/>
      <c r="TPA4" s="24"/>
      <c r="TPB4" s="24"/>
      <c r="TPC4" s="24"/>
      <c r="TPD4" s="24"/>
      <c r="TPE4" s="24"/>
      <c r="TPF4" s="24"/>
      <c r="TPG4" s="24"/>
      <c r="TPH4" s="24"/>
      <c r="TPI4" s="24"/>
      <c r="TPJ4" s="24"/>
      <c r="TPK4" s="24"/>
      <c r="TPL4" s="24"/>
      <c r="TPM4" s="24"/>
      <c r="TPN4" s="24"/>
      <c r="TPO4" s="24"/>
      <c r="TPP4" s="24"/>
      <c r="TPQ4" s="24"/>
      <c r="TPR4" s="24"/>
      <c r="TPS4" s="24"/>
      <c r="TPT4" s="24"/>
      <c r="TPU4" s="24"/>
      <c r="TPV4" s="24"/>
      <c r="TPW4" s="24"/>
      <c r="TPX4" s="24"/>
      <c r="TPY4" s="24"/>
      <c r="TPZ4" s="24"/>
      <c r="TQA4" s="24"/>
      <c r="TQB4" s="24"/>
      <c r="TQC4" s="24"/>
      <c r="TQD4" s="24"/>
      <c r="TQE4" s="24"/>
      <c r="TQF4" s="24"/>
      <c r="TQG4" s="24"/>
      <c r="TQH4" s="24"/>
      <c r="TQI4" s="24"/>
      <c r="TQJ4" s="24"/>
      <c r="TQK4" s="24"/>
      <c r="TQL4" s="24"/>
      <c r="TQM4" s="24"/>
      <c r="TQN4" s="24"/>
      <c r="TQO4" s="24"/>
      <c r="TQP4" s="24"/>
      <c r="TQQ4" s="24"/>
      <c r="TQR4" s="24"/>
      <c r="TQS4" s="24"/>
      <c r="TQT4" s="24"/>
      <c r="TQU4" s="24"/>
      <c r="TQV4" s="24"/>
      <c r="TQW4" s="24"/>
      <c r="TQX4" s="24"/>
      <c r="TQY4" s="24"/>
      <c r="TQZ4" s="24"/>
      <c r="TRA4" s="24"/>
      <c r="TRB4" s="24"/>
      <c r="TRC4" s="24"/>
      <c r="TRD4" s="24"/>
      <c r="TRE4" s="24"/>
      <c r="TRF4" s="24"/>
      <c r="TRG4" s="24"/>
      <c r="TRH4" s="24"/>
      <c r="TRI4" s="24"/>
      <c r="TRJ4" s="24"/>
      <c r="TRK4" s="24"/>
      <c r="TRL4" s="24"/>
      <c r="TRM4" s="24"/>
      <c r="TRN4" s="24"/>
      <c r="TRO4" s="24"/>
      <c r="TRP4" s="24"/>
      <c r="TRQ4" s="24"/>
      <c r="TRR4" s="24"/>
      <c r="TRS4" s="24"/>
      <c r="TRT4" s="24"/>
      <c r="TRU4" s="24"/>
      <c r="TRV4" s="24"/>
      <c r="TRW4" s="24"/>
      <c r="TRX4" s="24"/>
      <c r="TRY4" s="24"/>
      <c r="TRZ4" s="24"/>
      <c r="TSA4" s="24"/>
      <c r="TSB4" s="24"/>
      <c r="TSC4" s="24"/>
      <c r="TSD4" s="24"/>
      <c r="TSE4" s="24"/>
      <c r="TSF4" s="24"/>
      <c r="TSG4" s="24"/>
      <c r="TSH4" s="24"/>
      <c r="TSI4" s="24"/>
      <c r="TSJ4" s="24"/>
      <c r="TSK4" s="24"/>
      <c r="TSL4" s="24"/>
      <c r="TSM4" s="24"/>
      <c r="TSN4" s="24"/>
      <c r="TSO4" s="24"/>
      <c r="TSP4" s="24"/>
      <c r="TSQ4" s="24"/>
      <c r="TSR4" s="24"/>
      <c r="TSS4" s="24"/>
      <c r="TST4" s="24"/>
      <c r="TSU4" s="24"/>
      <c r="TSV4" s="24"/>
      <c r="TSW4" s="24"/>
      <c r="TSX4" s="24"/>
      <c r="TSY4" s="24"/>
      <c r="TSZ4" s="24"/>
      <c r="TTA4" s="24"/>
      <c r="TTB4" s="24"/>
      <c r="TTC4" s="24"/>
      <c r="TTD4" s="24"/>
      <c r="TTE4" s="24"/>
      <c r="TTF4" s="24"/>
      <c r="TTG4" s="24"/>
      <c r="TTH4" s="24"/>
      <c r="TTI4" s="24"/>
      <c r="TTJ4" s="24"/>
      <c r="TTK4" s="24"/>
      <c r="TTL4" s="24"/>
      <c r="TTM4" s="24"/>
      <c r="TTN4" s="24"/>
      <c r="TTO4" s="24"/>
      <c r="TTP4" s="24"/>
      <c r="TTQ4" s="24"/>
      <c r="TTR4" s="24"/>
      <c r="TTS4" s="24"/>
      <c r="TTT4" s="24"/>
      <c r="TTU4" s="24"/>
      <c r="TTV4" s="24"/>
      <c r="TTW4" s="24"/>
      <c r="TTX4" s="24"/>
      <c r="TTY4" s="24"/>
      <c r="TTZ4" s="24"/>
      <c r="TUA4" s="24"/>
      <c r="TUB4" s="24"/>
      <c r="TUC4" s="24"/>
      <c r="TUD4" s="24"/>
      <c r="TUE4" s="24"/>
      <c r="TUF4" s="24"/>
      <c r="TUG4" s="24"/>
      <c r="TUH4" s="24"/>
      <c r="TUI4" s="24"/>
      <c r="TUJ4" s="24"/>
      <c r="TUK4" s="24"/>
      <c r="TUL4" s="24"/>
      <c r="TUM4" s="24"/>
      <c r="TUN4" s="24"/>
      <c r="TUO4" s="24"/>
      <c r="TUP4" s="24"/>
      <c r="TUQ4" s="24"/>
      <c r="TUR4" s="24"/>
      <c r="TUS4" s="24"/>
      <c r="TUT4" s="24"/>
      <c r="TUU4" s="24"/>
      <c r="TUV4" s="24"/>
      <c r="TUW4" s="24"/>
      <c r="TUX4" s="24"/>
      <c r="TUY4" s="24"/>
      <c r="TUZ4" s="24"/>
      <c r="TVA4" s="24"/>
      <c r="TVB4" s="24"/>
      <c r="TVC4" s="24"/>
      <c r="TVD4" s="24"/>
      <c r="TVE4" s="24"/>
      <c r="TVF4" s="24"/>
      <c r="TVG4" s="24"/>
      <c r="TVH4" s="24"/>
      <c r="TVI4" s="24"/>
      <c r="TVJ4" s="24"/>
      <c r="TVK4" s="24"/>
      <c r="TVL4" s="24"/>
      <c r="TVM4" s="24"/>
      <c r="TVN4" s="24"/>
      <c r="TVO4" s="24"/>
      <c r="TVP4" s="24"/>
      <c r="TVQ4" s="24"/>
      <c r="TVR4" s="24"/>
      <c r="TVS4" s="24"/>
      <c r="TVT4" s="24"/>
      <c r="TVU4" s="24"/>
      <c r="TVV4" s="24"/>
      <c r="TVW4" s="24"/>
      <c r="TVX4" s="24"/>
      <c r="TVY4" s="24"/>
      <c r="TVZ4" s="24"/>
      <c r="TWA4" s="24"/>
      <c r="TWB4" s="24"/>
      <c r="TWC4" s="24"/>
      <c r="TWD4" s="24"/>
      <c r="TWE4" s="24"/>
      <c r="TWF4" s="24"/>
      <c r="TWG4" s="24"/>
      <c r="TWH4" s="24"/>
      <c r="TWI4" s="24"/>
      <c r="TWJ4" s="24"/>
      <c r="TWK4" s="24"/>
      <c r="TWL4" s="24"/>
      <c r="TWM4" s="24"/>
      <c r="TWN4" s="24"/>
      <c r="TWO4" s="24"/>
      <c r="TWP4" s="24"/>
      <c r="TWQ4" s="24"/>
      <c r="TWR4" s="24"/>
      <c r="TWS4" s="24"/>
      <c r="TWT4" s="24"/>
      <c r="TWU4" s="24"/>
      <c r="TWV4" s="24"/>
      <c r="TWW4" s="24"/>
      <c r="TWX4" s="24"/>
      <c r="TWY4" s="24"/>
      <c r="TWZ4" s="24"/>
      <c r="TXA4" s="24"/>
      <c r="TXB4" s="24"/>
      <c r="TXC4" s="24"/>
      <c r="TXD4" s="24"/>
      <c r="TXE4" s="24"/>
      <c r="TXF4" s="24"/>
      <c r="TXG4" s="24"/>
      <c r="TXH4" s="24"/>
      <c r="TXI4" s="24"/>
      <c r="TXJ4" s="24"/>
      <c r="TXK4" s="24"/>
      <c r="TXL4" s="24"/>
      <c r="TXM4" s="24"/>
      <c r="TXN4" s="24"/>
      <c r="TXO4" s="24"/>
      <c r="TXP4" s="24"/>
      <c r="TXQ4" s="24"/>
      <c r="TXR4" s="24"/>
      <c r="TXS4" s="24"/>
      <c r="TXT4" s="24"/>
      <c r="TXU4" s="24"/>
      <c r="TXV4" s="24"/>
      <c r="TXW4" s="24"/>
      <c r="TXX4" s="24"/>
      <c r="TXY4" s="24"/>
      <c r="TXZ4" s="24"/>
      <c r="TYA4" s="24"/>
      <c r="TYB4" s="24"/>
      <c r="TYC4" s="24"/>
      <c r="TYD4" s="24"/>
      <c r="TYE4" s="24"/>
      <c r="TYF4" s="24"/>
      <c r="TYG4" s="24"/>
      <c r="TYH4" s="24"/>
      <c r="TYI4" s="24"/>
      <c r="TYJ4" s="24"/>
      <c r="TYK4" s="24"/>
      <c r="TYL4" s="24"/>
      <c r="TYM4" s="24"/>
      <c r="TYN4" s="24"/>
      <c r="TYO4" s="24"/>
      <c r="TYP4" s="24"/>
      <c r="TYQ4" s="24"/>
      <c r="TYR4" s="24"/>
      <c r="TYS4" s="24"/>
      <c r="TYT4" s="24"/>
      <c r="TYU4" s="24"/>
      <c r="TYV4" s="24"/>
      <c r="TYW4" s="24"/>
      <c r="TYX4" s="24"/>
      <c r="TYY4" s="24"/>
      <c r="TYZ4" s="24"/>
      <c r="TZA4" s="24"/>
      <c r="TZB4" s="24"/>
      <c r="TZC4" s="24"/>
      <c r="TZD4" s="24"/>
      <c r="TZE4" s="24"/>
      <c r="TZF4" s="24"/>
      <c r="TZG4" s="24"/>
      <c r="TZH4" s="24"/>
      <c r="TZI4" s="24"/>
      <c r="TZJ4" s="24"/>
      <c r="TZK4" s="24"/>
      <c r="TZL4" s="24"/>
      <c r="TZM4" s="24"/>
      <c r="TZN4" s="24"/>
      <c r="TZO4" s="24"/>
      <c r="TZP4" s="24"/>
      <c r="TZQ4" s="24"/>
      <c r="TZR4" s="24"/>
      <c r="TZS4" s="24"/>
      <c r="TZT4" s="24"/>
      <c r="TZU4" s="24"/>
      <c r="TZV4" s="24"/>
      <c r="TZW4" s="24"/>
      <c r="TZX4" s="24"/>
      <c r="TZY4" s="24"/>
      <c r="TZZ4" s="24"/>
      <c r="UAA4" s="24"/>
      <c r="UAB4" s="24"/>
      <c r="UAC4" s="24"/>
      <c r="UAD4" s="24"/>
      <c r="UAE4" s="24"/>
      <c r="UAF4" s="24"/>
      <c r="UAG4" s="24"/>
      <c r="UAH4" s="24"/>
      <c r="UAI4" s="24"/>
      <c r="UAJ4" s="24"/>
      <c r="UAK4" s="24"/>
      <c r="UAL4" s="24"/>
      <c r="UAM4" s="24"/>
      <c r="UAN4" s="24"/>
      <c r="UAO4" s="24"/>
      <c r="UAP4" s="24"/>
      <c r="UAQ4" s="24"/>
      <c r="UAR4" s="24"/>
      <c r="UAS4" s="24"/>
      <c r="UAT4" s="24"/>
      <c r="UAU4" s="24"/>
      <c r="UAV4" s="24"/>
      <c r="UAW4" s="24"/>
      <c r="UAX4" s="24"/>
      <c r="UAY4" s="24"/>
      <c r="UAZ4" s="24"/>
      <c r="UBA4" s="24"/>
      <c r="UBB4" s="24"/>
      <c r="UBC4" s="24"/>
      <c r="UBD4" s="24"/>
      <c r="UBE4" s="24"/>
      <c r="UBF4" s="24"/>
      <c r="UBG4" s="24"/>
      <c r="UBH4" s="24"/>
      <c r="UBI4" s="24"/>
      <c r="UBJ4" s="24"/>
      <c r="UBK4" s="24"/>
      <c r="UBL4" s="24"/>
      <c r="UBM4" s="24"/>
      <c r="UBN4" s="24"/>
      <c r="UBO4" s="24"/>
      <c r="UBP4" s="24"/>
      <c r="UBQ4" s="24"/>
      <c r="UBR4" s="24"/>
      <c r="UBS4" s="24"/>
      <c r="UBT4" s="24"/>
      <c r="UBU4" s="24"/>
      <c r="UBV4" s="24"/>
      <c r="UBW4" s="24"/>
      <c r="UBX4" s="24"/>
      <c r="UBY4" s="24"/>
      <c r="UBZ4" s="24"/>
      <c r="UCA4" s="24"/>
      <c r="UCB4" s="24"/>
      <c r="UCC4" s="24"/>
      <c r="UCD4" s="24"/>
      <c r="UCE4" s="24"/>
      <c r="UCF4" s="24"/>
      <c r="UCG4" s="24"/>
      <c r="UCH4" s="24"/>
      <c r="UCI4" s="24"/>
      <c r="UCJ4" s="24"/>
      <c r="UCK4" s="24"/>
      <c r="UCL4" s="24"/>
      <c r="UCM4" s="24"/>
      <c r="UCN4" s="24"/>
      <c r="UCO4" s="24"/>
      <c r="UCP4" s="24"/>
      <c r="UCQ4" s="24"/>
      <c r="UCR4" s="24"/>
      <c r="UCS4" s="24"/>
      <c r="UCT4" s="24"/>
      <c r="UCU4" s="24"/>
      <c r="UCV4" s="24"/>
      <c r="UCW4" s="24"/>
      <c r="UCX4" s="24"/>
      <c r="UCY4" s="24"/>
      <c r="UCZ4" s="24"/>
      <c r="UDA4" s="24"/>
      <c r="UDB4" s="24"/>
      <c r="UDC4" s="24"/>
      <c r="UDD4" s="24"/>
      <c r="UDE4" s="24"/>
      <c r="UDF4" s="24"/>
      <c r="UDG4" s="24"/>
      <c r="UDH4" s="24"/>
      <c r="UDI4" s="24"/>
      <c r="UDJ4" s="24"/>
      <c r="UDK4" s="24"/>
      <c r="UDL4" s="24"/>
      <c r="UDM4" s="24"/>
      <c r="UDN4" s="24"/>
      <c r="UDO4" s="24"/>
      <c r="UDP4" s="24"/>
      <c r="UDQ4" s="24"/>
      <c r="UDR4" s="24"/>
      <c r="UDS4" s="24"/>
      <c r="UDT4" s="24"/>
      <c r="UDU4" s="24"/>
      <c r="UDV4" s="24"/>
      <c r="UDW4" s="24"/>
      <c r="UDX4" s="24"/>
      <c r="UDY4" s="24"/>
      <c r="UDZ4" s="24"/>
      <c r="UEA4" s="24"/>
      <c r="UEB4" s="24"/>
      <c r="UEC4" s="24"/>
      <c r="UED4" s="24"/>
      <c r="UEE4" s="24"/>
      <c r="UEF4" s="24"/>
      <c r="UEG4" s="24"/>
      <c r="UEH4" s="24"/>
      <c r="UEI4" s="24"/>
      <c r="UEJ4" s="24"/>
      <c r="UEK4" s="24"/>
      <c r="UEL4" s="24"/>
      <c r="UEM4" s="24"/>
      <c r="UEN4" s="24"/>
      <c r="UEO4" s="24"/>
      <c r="UEP4" s="24"/>
      <c r="UEQ4" s="24"/>
      <c r="UER4" s="24"/>
      <c r="UES4" s="24"/>
      <c r="UET4" s="24"/>
      <c r="UEU4" s="24"/>
      <c r="UEV4" s="24"/>
      <c r="UEW4" s="24"/>
      <c r="UEX4" s="24"/>
      <c r="UEY4" s="24"/>
      <c r="UEZ4" s="24"/>
      <c r="UFA4" s="24"/>
      <c r="UFB4" s="24"/>
      <c r="UFC4" s="24"/>
      <c r="UFD4" s="24"/>
      <c r="UFE4" s="24"/>
      <c r="UFF4" s="24"/>
      <c r="UFG4" s="24"/>
      <c r="UFH4" s="24"/>
      <c r="UFI4" s="24"/>
      <c r="UFJ4" s="24"/>
      <c r="UFK4" s="24"/>
      <c r="UFL4" s="24"/>
      <c r="UFM4" s="24"/>
      <c r="UFN4" s="24"/>
      <c r="UFO4" s="24"/>
      <c r="UFP4" s="24"/>
      <c r="UFQ4" s="24"/>
      <c r="UFR4" s="24"/>
      <c r="UFS4" s="24"/>
      <c r="UFT4" s="24"/>
      <c r="UFU4" s="24"/>
      <c r="UFV4" s="24"/>
      <c r="UFW4" s="24"/>
      <c r="UFX4" s="24"/>
      <c r="UFY4" s="24"/>
      <c r="UFZ4" s="24"/>
      <c r="UGA4" s="24"/>
      <c r="UGB4" s="24"/>
      <c r="UGC4" s="24"/>
      <c r="UGD4" s="24"/>
      <c r="UGE4" s="24"/>
      <c r="UGF4" s="24"/>
      <c r="UGG4" s="24"/>
      <c r="UGH4" s="24"/>
      <c r="UGI4" s="24"/>
      <c r="UGJ4" s="24"/>
      <c r="UGK4" s="24"/>
      <c r="UGL4" s="24"/>
      <c r="UGM4" s="24"/>
      <c r="UGN4" s="24"/>
      <c r="UGO4" s="24"/>
      <c r="UGP4" s="24"/>
      <c r="UGQ4" s="24"/>
      <c r="UGR4" s="24"/>
      <c r="UGS4" s="24"/>
      <c r="UGT4" s="24"/>
      <c r="UGU4" s="24"/>
      <c r="UGV4" s="24"/>
      <c r="UGW4" s="24"/>
      <c r="UGX4" s="24"/>
      <c r="UGY4" s="24"/>
      <c r="UGZ4" s="24"/>
      <c r="UHA4" s="24"/>
      <c r="UHB4" s="24"/>
      <c r="UHC4" s="24"/>
      <c r="UHD4" s="24"/>
      <c r="UHE4" s="24"/>
      <c r="UHF4" s="24"/>
      <c r="UHG4" s="24"/>
      <c r="UHH4" s="24"/>
      <c r="UHI4" s="24"/>
      <c r="UHJ4" s="24"/>
      <c r="UHK4" s="24"/>
      <c r="UHL4" s="24"/>
      <c r="UHM4" s="24"/>
      <c r="UHN4" s="24"/>
      <c r="UHO4" s="24"/>
      <c r="UHP4" s="24"/>
      <c r="UHQ4" s="24"/>
      <c r="UHR4" s="24"/>
      <c r="UHS4" s="24"/>
      <c r="UHT4" s="24"/>
      <c r="UHU4" s="24"/>
      <c r="UHV4" s="24"/>
      <c r="UHW4" s="24"/>
      <c r="UHX4" s="24"/>
      <c r="UHY4" s="24"/>
      <c r="UHZ4" s="24"/>
      <c r="UIA4" s="24"/>
      <c r="UIB4" s="24"/>
      <c r="UIC4" s="24"/>
      <c r="UID4" s="24"/>
      <c r="UIE4" s="24"/>
      <c r="UIF4" s="24"/>
      <c r="UIG4" s="24"/>
      <c r="UIH4" s="24"/>
      <c r="UII4" s="24"/>
      <c r="UIJ4" s="24"/>
      <c r="UIK4" s="24"/>
      <c r="UIL4" s="24"/>
      <c r="UIM4" s="24"/>
      <c r="UIN4" s="24"/>
      <c r="UIO4" s="24"/>
      <c r="UIP4" s="24"/>
      <c r="UIQ4" s="24"/>
      <c r="UIR4" s="24"/>
      <c r="UIS4" s="24"/>
      <c r="UIT4" s="24"/>
      <c r="UIU4" s="24"/>
      <c r="UIV4" s="24"/>
      <c r="UIW4" s="24"/>
      <c r="UIX4" s="24"/>
      <c r="UIY4" s="24"/>
      <c r="UIZ4" s="24"/>
      <c r="UJA4" s="24"/>
      <c r="UJB4" s="24"/>
      <c r="UJC4" s="24"/>
      <c r="UJD4" s="24"/>
      <c r="UJE4" s="24"/>
      <c r="UJF4" s="24"/>
      <c r="UJG4" s="24"/>
      <c r="UJH4" s="24"/>
      <c r="UJI4" s="24"/>
      <c r="UJJ4" s="24"/>
      <c r="UJK4" s="24"/>
      <c r="UJL4" s="24"/>
      <c r="UJM4" s="24"/>
      <c r="UJN4" s="24"/>
      <c r="UJO4" s="24"/>
      <c r="UJP4" s="24"/>
      <c r="UJQ4" s="24"/>
      <c r="UJR4" s="24"/>
      <c r="UJS4" s="24"/>
      <c r="UJT4" s="24"/>
      <c r="UJU4" s="24"/>
      <c r="UJV4" s="24"/>
      <c r="UJW4" s="24"/>
      <c r="UJX4" s="24"/>
      <c r="UJY4" s="24"/>
      <c r="UJZ4" s="24"/>
      <c r="UKA4" s="24"/>
      <c r="UKB4" s="24"/>
      <c r="UKC4" s="24"/>
      <c r="UKD4" s="24"/>
      <c r="UKE4" s="24"/>
      <c r="UKF4" s="24"/>
      <c r="UKG4" s="24"/>
      <c r="UKH4" s="24"/>
      <c r="UKI4" s="24"/>
      <c r="UKJ4" s="24"/>
      <c r="UKK4" s="24"/>
      <c r="UKL4" s="24"/>
      <c r="UKM4" s="24"/>
      <c r="UKN4" s="24"/>
      <c r="UKO4" s="24"/>
      <c r="UKP4" s="24"/>
      <c r="UKQ4" s="24"/>
      <c r="UKR4" s="24"/>
      <c r="UKS4" s="24"/>
      <c r="UKT4" s="24"/>
      <c r="UKU4" s="24"/>
      <c r="UKV4" s="24"/>
      <c r="UKW4" s="24"/>
      <c r="UKX4" s="24"/>
      <c r="UKY4" s="24"/>
      <c r="UKZ4" s="24"/>
      <c r="ULA4" s="24"/>
      <c r="ULB4" s="24"/>
      <c r="ULC4" s="24"/>
      <c r="ULD4" s="24"/>
      <c r="ULE4" s="24"/>
      <c r="ULF4" s="24"/>
      <c r="ULG4" s="24"/>
      <c r="ULH4" s="24"/>
      <c r="ULI4" s="24"/>
      <c r="ULJ4" s="24"/>
      <c r="ULK4" s="24"/>
      <c r="ULL4" s="24"/>
      <c r="ULM4" s="24"/>
      <c r="ULN4" s="24"/>
      <c r="ULO4" s="24"/>
      <c r="ULP4" s="24"/>
      <c r="ULQ4" s="24"/>
      <c r="ULR4" s="24"/>
      <c r="ULS4" s="24"/>
      <c r="ULT4" s="24"/>
      <c r="ULU4" s="24"/>
      <c r="ULV4" s="24"/>
      <c r="ULW4" s="24"/>
      <c r="ULX4" s="24"/>
      <c r="ULY4" s="24"/>
      <c r="ULZ4" s="24"/>
      <c r="UMA4" s="24"/>
      <c r="UMB4" s="24"/>
      <c r="UMC4" s="24"/>
      <c r="UMD4" s="24"/>
      <c r="UME4" s="24"/>
      <c r="UMF4" s="24"/>
      <c r="UMG4" s="24"/>
      <c r="UMH4" s="24"/>
      <c r="UMI4" s="24"/>
      <c r="UMJ4" s="24"/>
      <c r="UMK4" s="24"/>
      <c r="UML4" s="24"/>
      <c r="UMM4" s="24"/>
      <c r="UMN4" s="24"/>
      <c r="UMO4" s="24"/>
      <c r="UMP4" s="24"/>
      <c r="UMQ4" s="24"/>
      <c r="UMR4" s="24"/>
      <c r="UMS4" s="24"/>
      <c r="UMT4" s="24"/>
      <c r="UMU4" s="24"/>
      <c r="UMV4" s="24"/>
      <c r="UMW4" s="24"/>
      <c r="UMX4" s="24"/>
      <c r="UMY4" s="24"/>
      <c r="UMZ4" s="24"/>
      <c r="UNA4" s="24"/>
      <c r="UNB4" s="24"/>
      <c r="UNC4" s="24"/>
      <c r="UND4" s="24"/>
      <c r="UNE4" s="24"/>
      <c r="UNF4" s="24"/>
      <c r="UNG4" s="24"/>
      <c r="UNH4" s="24"/>
      <c r="UNI4" s="24"/>
      <c r="UNJ4" s="24"/>
      <c r="UNK4" s="24"/>
      <c r="UNL4" s="24"/>
      <c r="UNM4" s="24"/>
      <c r="UNN4" s="24"/>
      <c r="UNO4" s="24"/>
      <c r="UNP4" s="24"/>
      <c r="UNQ4" s="24"/>
      <c r="UNR4" s="24"/>
      <c r="UNS4" s="24"/>
      <c r="UNT4" s="24"/>
      <c r="UNU4" s="24"/>
      <c r="UNV4" s="24"/>
      <c r="UNW4" s="24"/>
      <c r="UNX4" s="24"/>
      <c r="UNY4" s="24"/>
      <c r="UNZ4" s="24"/>
      <c r="UOA4" s="24"/>
      <c r="UOB4" s="24"/>
      <c r="UOC4" s="24"/>
      <c r="UOD4" s="24"/>
      <c r="UOE4" s="24"/>
      <c r="UOF4" s="24"/>
      <c r="UOG4" s="24"/>
      <c r="UOH4" s="24"/>
      <c r="UOI4" s="24"/>
      <c r="UOJ4" s="24"/>
      <c r="UOK4" s="24"/>
      <c r="UOL4" s="24"/>
      <c r="UOM4" s="24"/>
      <c r="UON4" s="24"/>
      <c r="UOO4" s="24"/>
      <c r="UOP4" s="24"/>
      <c r="UOQ4" s="24"/>
      <c r="UOR4" s="24"/>
      <c r="UOS4" s="24"/>
      <c r="UOT4" s="24"/>
      <c r="UOU4" s="24"/>
      <c r="UOV4" s="24"/>
      <c r="UOW4" s="24"/>
      <c r="UOX4" s="24"/>
      <c r="UOY4" s="24"/>
      <c r="UOZ4" s="24"/>
      <c r="UPA4" s="24"/>
      <c r="UPB4" s="24"/>
      <c r="UPC4" s="24"/>
      <c r="UPD4" s="24"/>
      <c r="UPE4" s="24"/>
      <c r="UPF4" s="24"/>
      <c r="UPG4" s="24"/>
      <c r="UPH4" s="24"/>
      <c r="UPI4" s="24"/>
      <c r="UPJ4" s="24"/>
      <c r="UPK4" s="24"/>
      <c r="UPL4" s="24"/>
      <c r="UPM4" s="24"/>
      <c r="UPN4" s="24"/>
      <c r="UPO4" s="24"/>
      <c r="UPP4" s="24"/>
      <c r="UPQ4" s="24"/>
      <c r="UPR4" s="24"/>
      <c r="UPS4" s="24"/>
      <c r="UPT4" s="24"/>
      <c r="UPU4" s="24"/>
      <c r="UPV4" s="24"/>
      <c r="UPW4" s="24"/>
      <c r="UPX4" s="24"/>
      <c r="UPY4" s="24"/>
      <c r="UPZ4" s="24"/>
      <c r="UQA4" s="24"/>
      <c r="UQB4" s="24"/>
      <c r="UQC4" s="24"/>
      <c r="UQD4" s="24"/>
      <c r="UQE4" s="24"/>
      <c r="UQF4" s="24"/>
      <c r="UQG4" s="24"/>
      <c r="UQH4" s="24"/>
      <c r="UQI4" s="24"/>
      <c r="UQJ4" s="24"/>
      <c r="UQK4" s="24"/>
      <c r="UQL4" s="24"/>
      <c r="UQM4" s="24"/>
      <c r="UQN4" s="24"/>
      <c r="UQO4" s="24"/>
      <c r="UQP4" s="24"/>
      <c r="UQQ4" s="24"/>
      <c r="UQR4" s="24"/>
      <c r="UQS4" s="24"/>
      <c r="UQT4" s="24"/>
      <c r="UQU4" s="24"/>
      <c r="UQV4" s="24"/>
      <c r="UQW4" s="24"/>
      <c r="UQX4" s="24"/>
      <c r="UQY4" s="24"/>
      <c r="UQZ4" s="24"/>
      <c r="URA4" s="24"/>
      <c r="URB4" s="24"/>
      <c r="URC4" s="24"/>
      <c r="URD4" s="24"/>
      <c r="URE4" s="24"/>
      <c r="URF4" s="24"/>
      <c r="URG4" s="24"/>
      <c r="URH4" s="24"/>
      <c r="URI4" s="24"/>
      <c r="URJ4" s="24"/>
      <c r="URK4" s="24"/>
      <c r="URL4" s="24"/>
      <c r="URM4" s="24"/>
      <c r="URN4" s="24"/>
      <c r="URO4" s="24"/>
      <c r="URP4" s="24"/>
      <c r="URQ4" s="24"/>
      <c r="URR4" s="24"/>
      <c r="URS4" s="24"/>
      <c r="URT4" s="24"/>
      <c r="URU4" s="24"/>
      <c r="URV4" s="24"/>
      <c r="URW4" s="24"/>
      <c r="URX4" s="24"/>
      <c r="URY4" s="24"/>
      <c r="URZ4" s="24"/>
      <c r="USA4" s="24"/>
      <c r="USB4" s="24"/>
      <c r="USC4" s="24"/>
      <c r="USD4" s="24"/>
      <c r="USE4" s="24"/>
      <c r="USF4" s="24"/>
      <c r="USG4" s="24"/>
      <c r="USH4" s="24"/>
      <c r="USI4" s="24"/>
      <c r="USJ4" s="24"/>
      <c r="USK4" s="24"/>
      <c r="USL4" s="24"/>
      <c r="USM4" s="24"/>
      <c r="USN4" s="24"/>
      <c r="USO4" s="24"/>
      <c r="USP4" s="24"/>
      <c r="USQ4" s="24"/>
      <c r="USR4" s="24"/>
      <c r="USS4" s="24"/>
      <c r="UST4" s="24"/>
      <c r="USU4" s="24"/>
      <c r="USV4" s="24"/>
      <c r="USW4" s="24"/>
      <c r="USX4" s="24"/>
      <c r="USY4" s="24"/>
      <c r="USZ4" s="24"/>
      <c r="UTA4" s="24"/>
      <c r="UTB4" s="24"/>
      <c r="UTC4" s="24"/>
      <c r="UTD4" s="24"/>
      <c r="UTE4" s="24"/>
      <c r="UTF4" s="24"/>
      <c r="UTG4" s="24"/>
      <c r="UTH4" s="24"/>
      <c r="UTI4" s="24"/>
      <c r="UTJ4" s="24"/>
      <c r="UTK4" s="24"/>
      <c r="UTL4" s="24"/>
      <c r="UTM4" s="24"/>
      <c r="UTN4" s="24"/>
      <c r="UTO4" s="24"/>
      <c r="UTP4" s="24"/>
      <c r="UTQ4" s="24"/>
      <c r="UTR4" s="24"/>
      <c r="UTS4" s="24"/>
      <c r="UTT4" s="24"/>
      <c r="UTU4" s="24"/>
      <c r="UTV4" s="24"/>
      <c r="UTW4" s="24"/>
      <c r="UTX4" s="24"/>
      <c r="UTY4" s="24"/>
      <c r="UTZ4" s="24"/>
      <c r="UUA4" s="24"/>
      <c r="UUB4" s="24"/>
      <c r="UUC4" s="24"/>
      <c r="UUD4" s="24"/>
      <c r="UUE4" s="24"/>
      <c r="UUF4" s="24"/>
      <c r="UUG4" s="24"/>
      <c r="UUH4" s="24"/>
      <c r="UUI4" s="24"/>
      <c r="UUJ4" s="24"/>
      <c r="UUK4" s="24"/>
      <c r="UUL4" s="24"/>
      <c r="UUM4" s="24"/>
      <c r="UUN4" s="24"/>
      <c r="UUO4" s="24"/>
      <c r="UUP4" s="24"/>
      <c r="UUQ4" s="24"/>
      <c r="UUR4" s="24"/>
      <c r="UUS4" s="24"/>
      <c r="UUT4" s="24"/>
      <c r="UUU4" s="24"/>
      <c r="UUV4" s="24"/>
      <c r="UUW4" s="24"/>
      <c r="UUX4" s="24"/>
      <c r="UUY4" s="24"/>
      <c r="UUZ4" s="24"/>
      <c r="UVA4" s="24"/>
      <c r="UVB4" s="24"/>
      <c r="UVC4" s="24"/>
      <c r="UVD4" s="24"/>
      <c r="UVE4" s="24"/>
      <c r="UVF4" s="24"/>
      <c r="UVG4" s="24"/>
      <c r="UVH4" s="24"/>
      <c r="UVI4" s="24"/>
      <c r="UVJ4" s="24"/>
      <c r="UVK4" s="24"/>
      <c r="UVL4" s="24"/>
      <c r="UVM4" s="24"/>
      <c r="UVN4" s="24"/>
      <c r="UVO4" s="24"/>
      <c r="UVP4" s="24"/>
      <c r="UVQ4" s="24"/>
      <c r="UVR4" s="24"/>
      <c r="UVS4" s="24"/>
      <c r="UVT4" s="24"/>
      <c r="UVU4" s="24"/>
      <c r="UVV4" s="24"/>
      <c r="UVW4" s="24"/>
      <c r="UVX4" s="24"/>
      <c r="UVY4" s="24"/>
      <c r="UVZ4" s="24"/>
      <c r="UWA4" s="24"/>
      <c r="UWB4" s="24"/>
      <c r="UWC4" s="24"/>
      <c r="UWD4" s="24"/>
      <c r="UWE4" s="24"/>
      <c r="UWF4" s="24"/>
      <c r="UWG4" s="24"/>
      <c r="UWH4" s="24"/>
      <c r="UWI4" s="24"/>
      <c r="UWJ4" s="24"/>
      <c r="UWK4" s="24"/>
      <c r="UWL4" s="24"/>
      <c r="UWM4" s="24"/>
      <c r="UWN4" s="24"/>
      <c r="UWO4" s="24"/>
      <c r="UWP4" s="24"/>
      <c r="UWQ4" s="24"/>
      <c r="UWR4" s="24"/>
      <c r="UWS4" s="24"/>
      <c r="UWT4" s="24"/>
      <c r="UWU4" s="24"/>
      <c r="UWV4" s="24"/>
      <c r="UWW4" s="24"/>
      <c r="UWX4" s="24"/>
      <c r="UWY4" s="24"/>
      <c r="UWZ4" s="24"/>
      <c r="UXA4" s="24"/>
      <c r="UXB4" s="24"/>
      <c r="UXC4" s="24"/>
      <c r="UXD4" s="24"/>
      <c r="UXE4" s="24"/>
      <c r="UXF4" s="24"/>
      <c r="UXG4" s="24"/>
      <c r="UXH4" s="24"/>
      <c r="UXI4" s="24"/>
      <c r="UXJ4" s="24"/>
      <c r="UXK4" s="24"/>
      <c r="UXL4" s="24"/>
      <c r="UXM4" s="24"/>
      <c r="UXN4" s="24"/>
      <c r="UXO4" s="24"/>
      <c r="UXP4" s="24"/>
      <c r="UXQ4" s="24"/>
      <c r="UXR4" s="24"/>
      <c r="UXS4" s="24"/>
      <c r="UXT4" s="24"/>
      <c r="UXU4" s="24"/>
      <c r="UXV4" s="24"/>
      <c r="UXW4" s="24"/>
      <c r="UXX4" s="24"/>
      <c r="UXY4" s="24"/>
      <c r="UXZ4" s="24"/>
      <c r="UYA4" s="24"/>
      <c r="UYB4" s="24"/>
      <c r="UYC4" s="24"/>
      <c r="UYD4" s="24"/>
      <c r="UYE4" s="24"/>
      <c r="UYF4" s="24"/>
      <c r="UYG4" s="24"/>
      <c r="UYH4" s="24"/>
      <c r="UYI4" s="24"/>
      <c r="UYJ4" s="24"/>
      <c r="UYK4" s="24"/>
      <c r="UYL4" s="24"/>
      <c r="UYM4" s="24"/>
      <c r="UYN4" s="24"/>
      <c r="UYO4" s="24"/>
      <c r="UYP4" s="24"/>
      <c r="UYQ4" s="24"/>
      <c r="UYR4" s="24"/>
      <c r="UYS4" s="24"/>
      <c r="UYT4" s="24"/>
      <c r="UYU4" s="24"/>
      <c r="UYV4" s="24"/>
      <c r="UYW4" s="24"/>
      <c r="UYX4" s="24"/>
      <c r="UYY4" s="24"/>
      <c r="UYZ4" s="24"/>
      <c r="UZA4" s="24"/>
      <c r="UZB4" s="24"/>
      <c r="UZC4" s="24"/>
      <c r="UZD4" s="24"/>
      <c r="UZE4" s="24"/>
      <c r="UZF4" s="24"/>
      <c r="UZG4" s="24"/>
      <c r="UZH4" s="24"/>
      <c r="UZI4" s="24"/>
      <c r="UZJ4" s="24"/>
      <c r="UZK4" s="24"/>
      <c r="UZL4" s="24"/>
      <c r="UZM4" s="24"/>
      <c r="UZN4" s="24"/>
      <c r="UZO4" s="24"/>
      <c r="UZP4" s="24"/>
      <c r="UZQ4" s="24"/>
      <c r="UZR4" s="24"/>
      <c r="UZS4" s="24"/>
      <c r="UZT4" s="24"/>
      <c r="UZU4" s="24"/>
      <c r="UZV4" s="24"/>
      <c r="UZW4" s="24"/>
      <c r="UZX4" s="24"/>
      <c r="UZY4" s="24"/>
      <c r="UZZ4" s="24"/>
      <c r="VAA4" s="24"/>
      <c r="VAB4" s="24"/>
      <c r="VAC4" s="24"/>
      <c r="VAD4" s="24"/>
      <c r="VAE4" s="24"/>
      <c r="VAF4" s="24"/>
      <c r="VAG4" s="24"/>
      <c r="VAH4" s="24"/>
      <c r="VAI4" s="24"/>
      <c r="VAJ4" s="24"/>
      <c r="VAK4" s="24"/>
      <c r="VAL4" s="24"/>
      <c r="VAM4" s="24"/>
      <c r="VAN4" s="24"/>
      <c r="VAO4" s="24"/>
      <c r="VAP4" s="24"/>
      <c r="VAQ4" s="24"/>
      <c r="VAR4" s="24"/>
      <c r="VAS4" s="24"/>
      <c r="VAT4" s="24"/>
      <c r="VAU4" s="24"/>
      <c r="VAV4" s="24"/>
      <c r="VAW4" s="24"/>
      <c r="VAX4" s="24"/>
      <c r="VAY4" s="24"/>
      <c r="VAZ4" s="24"/>
      <c r="VBA4" s="24"/>
      <c r="VBB4" s="24"/>
      <c r="VBC4" s="24"/>
      <c r="VBD4" s="24"/>
      <c r="VBE4" s="24"/>
      <c r="VBF4" s="24"/>
      <c r="VBG4" s="24"/>
      <c r="VBH4" s="24"/>
      <c r="VBI4" s="24"/>
      <c r="VBJ4" s="24"/>
      <c r="VBK4" s="24"/>
      <c r="VBL4" s="24"/>
      <c r="VBM4" s="24"/>
      <c r="VBN4" s="24"/>
      <c r="VBO4" s="24"/>
      <c r="VBP4" s="24"/>
      <c r="VBQ4" s="24"/>
      <c r="VBR4" s="24"/>
      <c r="VBS4" s="24"/>
      <c r="VBT4" s="24"/>
      <c r="VBU4" s="24"/>
      <c r="VBV4" s="24"/>
      <c r="VBW4" s="24"/>
      <c r="VBX4" s="24"/>
      <c r="VBY4" s="24"/>
      <c r="VBZ4" s="24"/>
      <c r="VCA4" s="24"/>
      <c r="VCB4" s="24"/>
      <c r="VCC4" s="24"/>
      <c r="VCD4" s="24"/>
      <c r="VCE4" s="24"/>
      <c r="VCF4" s="24"/>
      <c r="VCG4" s="24"/>
      <c r="VCH4" s="24"/>
      <c r="VCI4" s="24"/>
      <c r="VCJ4" s="24"/>
      <c r="VCK4" s="24"/>
      <c r="VCL4" s="24"/>
      <c r="VCM4" s="24"/>
      <c r="VCN4" s="24"/>
      <c r="VCO4" s="24"/>
      <c r="VCP4" s="24"/>
      <c r="VCQ4" s="24"/>
      <c r="VCR4" s="24"/>
      <c r="VCS4" s="24"/>
      <c r="VCT4" s="24"/>
      <c r="VCU4" s="24"/>
      <c r="VCV4" s="24"/>
      <c r="VCW4" s="24"/>
      <c r="VCX4" s="24"/>
      <c r="VCY4" s="24"/>
      <c r="VCZ4" s="24"/>
      <c r="VDA4" s="24"/>
      <c r="VDB4" s="24"/>
      <c r="VDC4" s="24"/>
      <c r="VDD4" s="24"/>
      <c r="VDE4" s="24"/>
      <c r="VDF4" s="24"/>
      <c r="VDG4" s="24"/>
      <c r="VDH4" s="24"/>
      <c r="VDI4" s="24"/>
      <c r="VDJ4" s="24"/>
      <c r="VDK4" s="24"/>
      <c r="VDL4" s="24"/>
      <c r="VDM4" s="24"/>
      <c r="VDN4" s="24"/>
      <c r="VDO4" s="24"/>
      <c r="VDP4" s="24"/>
      <c r="VDQ4" s="24"/>
      <c r="VDR4" s="24"/>
      <c r="VDS4" s="24"/>
      <c r="VDT4" s="24"/>
      <c r="VDU4" s="24"/>
      <c r="VDV4" s="24"/>
      <c r="VDW4" s="24"/>
      <c r="VDX4" s="24"/>
      <c r="VDY4" s="24"/>
      <c r="VDZ4" s="24"/>
      <c r="VEA4" s="24"/>
      <c r="VEB4" s="24"/>
      <c r="VEC4" s="24"/>
      <c r="VED4" s="24"/>
      <c r="VEE4" s="24"/>
      <c r="VEF4" s="24"/>
      <c r="VEG4" s="24"/>
      <c r="VEH4" s="24"/>
      <c r="VEI4" s="24"/>
      <c r="VEJ4" s="24"/>
      <c r="VEK4" s="24"/>
      <c r="VEL4" s="24"/>
      <c r="VEM4" s="24"/>
      <c r="VEN4" s="24"/>
      <c r="VEO4" s="24"/>
      <c r="VEP4" s="24"/>
      <c r="VEQ4" s="24"/>
      <c r="VER4" s="24"/>
      <c r="VES4" s="24"/>
      <c r="VET4" s="24"/>
      <c r="VEU4" s="24"/>
      <c r="VEV4" s="24"/>
      <c r="VEW4" s="24"/>
      <c r="VEX4" s="24"/>
      <c r="VEY4" s="24"/>
      <c r="VEZ4" s="24"/>
      <c r="VFA4" s="24"/>
      <c r="VFB4" s="24"/>
      <c r="VFC4" s="24"/>
      <c r="VFD4" s="24"/>
      <c r="VFE4" s="24"/>
      <c r="VFF4" s="24"/>
      <c r="VFG4" s="24"/>
      <c r="VFH4" s="24"/>
      <c r="VFI4" s="24"/>
      <c r="VFJ4" s="24"/>
      <c r="VFK4" s="24"/>
      <c r="VFL4" s="24"/>
      <c r="VFM4" s="24"/>
      <c r="VFN4" s="24"/>
      <c r="VFO4" s="24"/>
      <c r="VFP4" s="24"/>
      <c r="VFQ4" s="24"/>
      <c r="VFR4" s="24"/>
      <c r="VFS4" s="24"/>
      <c r="VFT4" s="24"/>
      <c r="VFU4" s="24"/>
      <c r="VFV4" s="24"/>
      <c r="VFW4" s="24"/>
      <c r="VFX4" s="24"/>
      <c r="VFY4" s="24"/>
      <c r="VFZ4" s="24"/>
      <c r="VGA4" s="24"/>
      <c r="VGB4" s="24"/>
      <c r="VGC4" s="24"/>
      <c r="VGD4" s="24"/>
      <c r="VGE4" s="24"/>
      <c r="VGF4" s="24"/>
      <c r="VGG4" s="24"/>
      <c r="VGH4" s="24"/>
      <c r="VGI4" s="24"/>
      <c r="VGJ4" s="24"/>
      <c r="VGK4" s="24"/>
      <c r="VGL4" s="24"/>
      <c r="VGM4" s="24"/>
      <c r="VGN4" s="24"/>
      <c r="VGO4" s="24"/>
      <c r="VGP4" s="24"/>
      <c r="VGQ4" s="24"/>
      <c r="VGR4" s="24"/>
      <c r="VGS4" s="24"/>
      <c r="VGT4" s="24"/>
      <c r="VGU4" s="24"/>
      <c r="VGV4" s="24"/>
      <c r="VGW4" s="24"/>
      <c r="VGX4" s="24"/>
      <c r="VGY4" s="24"/>
      <c r="VGZ4" s="24"/>
      <c r="VHA4" s="24"/>
      <c r="VHB4" s="24"/>
      <c r="VHC4" s="24"/>
      <c r="VHD4" s="24"/>
      <c r="VHE4" s="24"/>
      <c r="VHF4" s="24"/>
      <c r="VHG4" s="24"/>
      <c r="VHH4" s="24"/>
      <c r="VHI4" s="24"/>
      <c r="VHJ4" s="24"/>
      <c r="VHK4" s="24"/>
      <c r="VHL4" s="24"/>
      <c r="VHM4" s="24"/>
      <c r="VHN4" s="24"/>
      <c r="VHO4" s="24"/>
      <c r="VHP4" s="24"/>
      <c r="VHQ4" s="24"/>
      <c r="VHR4" s="24"/>
      <c r="VHS4" s="24"/>
      <c r="VHT4" s="24"/>
      <c r="VHU4" s="24"/>
      <c r="VHV4" s="24"/>
      <c r="VHW4" s="24"/>
      <c r="VHX4" s="24"/>
      <c r="VHY4" s="24"/>
      <c r="VHZ4" s="24"/>
      <c r="VIA4" s="24"/>
      <c r="VIB4" s="24"/>
      <c r="VIC4" s="24"/>
      <c r="VID4" s="24"/>
      <c r="VIE4" s="24"/>
      <c r="VIF4" s="24"/>
      <c r="VIG4" s="24"/>
      <c r="VIH4" s="24"/>
      <c r="VII4" s="24"/>
      <c r="VIJ4" s="24"/>
      <c r="VIK4" s="24"/>
      <c r="VIL4" s="24"/>
      <c r="VIM4" s="24"/>
      <c r="VIN4" s="24"/>
      <c r="VIO4" s="24"/>
      <c r="VIP4" s="24"/>
      <c r="VIQ4" s="24"/>
      <c r="VIR4" s="24"/>
      <c r="VIS4" s="24"/>
      <c r="VIT4" s="24"/>
      <c r="VIU4" s="24"/>
      <c r="VIV4" s="24"/>
      <c r="VIW4" s="24"/>
      <c r="VIX4" s="24"/>
      <c r="VIY4" s="24"/>
      <c r="VIZ4" s="24"/>
      <c r="VJA4" s="24"/>
      <c r="VJB4" s="24"/>
      <c r="VJC4" s="24"/>
      <c r="VJD4" s="24"/>
      <c r="VJE4" s="24"/>
      <c r="VJF4" s="24"/>
      <c r="VJG4" s="24"/>
      <c r="VJH4" s="24"/>
      <c r="VJI4" s="24"/>
      <c r="VJJ4" s="24"/>
      <c r="VJK4" s="24"/>
      <c r="VJL4" s="24"/>
      <c r="VJM4" s="24"/>
      <c r="VJN4" s="24"/>
      <c r="VJO4" s="24"/>
      <c r="VJP4" s="24"/>
      <c r="VJQ4" s="24"/>
      <c r="VJR4" s="24"/>
      <c r="VJS4" s="24"/>
      <c r="VJT4" s="24"/>
      <c r="VJU4" s="24"/>
      <c r="VJV4" s="24"/>
      <c r="VJW4" s="24"/>
      <c r="VJX4" s="24"/>
      <c r="VJY4" s="24"/>
      <c r="VJZ4" s="24"/>
      <c r="VKA4" s="24"/>
      <c r="VKB4" s="24"/>
      <c r="VKC4" s="24"/>
      <c r="VKD4" s="24"/>
      <c r="VKE4" s="24"/>
      <c r="VKF4" s="24"/>
      <c r="VKG4" s="24"/>
      <c r="VKH4" s="24"/>
      <c r="VKI4" s="24"/>
      <c r="VKJ4" s="24"/>
      <c r="VKK4" s="24"/>
      <c r="VKL4" s="24"/>
      <c r="VKM4" s="24"/>
      <c r="VKN4" s="24"/>
      <c r="VKO4" s="24"/>
      <c r="VKP4" s="24"/>
      <c r="VKQ4" s="24"/>
      <c r="VKR4" s="24"/>
      <c r="VKS4" s="24"/>
      <c r="VKT4" s="24"/>
      <c r="VKU4" s="24"/>
      <c r="VKV4" s="24"/>
      <c r="VKW4" s="24"/>
      <c r="VKX4" s="24"/>
      <c r="VKY4" s="24"/>
      <c r="VKZ4" s="24"/>
      <c r="VLA4" s="24"/>
      <c r="VLB4" s="24"/>
      <c r="VLC4" s="24"/>
      <c r="VLD4" s="24"/>
      <c r="VLE4" s="24"/>
      <c r="VLF4" s="24"/>
      <c r="VLG4" s="24"/>
      <c r="VLH4" s="24"/>
      <c r="VLI4" s="24"/>
      <c r="VLJ4" s="24"/>
      <c r="VLK4" s="24"/>
      <c r="VLL4" s="24"/>
      <c r="VLM4" s="24"/>
      <c r="VLN4" s="24"/>
      <c r="VLO4" s="24"/>
      <c r="VLP4" s="24"/>
      <c r="VLQ4" s="24"/>
      <c r="VLR4" s="24"/>
      <c r="VLS4" s="24"/>
      <c r="VLT4" s="24"/>
      <c r="VLU4" s="24"/>
      <c r="VLV4" s="24"/>
      <c r="VLW4" s="24"/>
      <c r="VLX4" s="24"/>
      <c r="VLY4" s="24"/>
      <c r="VLZ4" s="24"/>
      <c r="VMA4" s="24"/>
      <c r="VMB4" s="24"/>
      <c r="VMC4" s="24"/>
      <c r="VMD4" s="24"/>
      <c r="VME4" s="24"/>
      <c r="VMF4" s="24"/>
      <c r="VMG4" s="24"/>
      <c r="VMH4" s="24"/>
      <c r="VMI4" s="24"/>
      <c r="VMJ4" s="24"/>
      <c r="VMK4" s="24"/>
      <c r="VML4" s="24"/>
      <c r="VMM4" s="24"/>
      <c r="VMN4" s="24"/>
      <c r="VMO4" s="24"/>
      <c r="VMP4" s="24"/>
      <c r="VMQ4" s="24"/>
      <c r="VMR4" s="24"/>
      <c r="VMS4" s="24"/>
      <c r="VMT4" s="24"/>
      <c r="VMU4" s="24"/>
      <c r="VMV4" s="24"/>
      <c r="VMW4" s="24"/>
      <c r="VMX4" s="24"/>
      <c r="VMY4" s="24"/>
      <c r="VMZ4" s="24"/>
      <c r="VNA4" s="24"/>
      <c r="VNB4" s="24"/>
      <c r="VNC4" s="24"/>
      <c r="VND4" s="24"/>
      <c r="VNE4" s="24"/>
      <c r="VNF4" s="24"/>
      <c r="VNG4" s="24"/>
      <c r="VNH4" s="24"/>
      <c r="VNI4" s="24"/>
      <c r="VNJ4" s="24"/>
      <c r="VNK4" s="24"/>
      <c r="VNL4" s="24"/>
      <c r="VNM4" s="24"/>
      <c r="VNN4" s="24"/>
      <c r="VNO4" s="24"/>
      <c r="VNP4" s="24"/>
      <c r="VNQ4" s="24"/>
      <c r="VNR4" s="24"/>
      <c r="VNS4" s="24"/>
      <c r="VNT4" s="24"/>
      <c r="VNU4" s="24"/>
      <c r="VNV4" s="24"/>
      <c r="VNW4" s="24"/>
      <c r="VNX4" s="24"/>
      <c r="VNY4" s="24"/>
      <c r="VNZ4" s="24"/>
      <c r="VOA4" s="24"/>
      <c r="VOB4" s="24"/>
      <c r="VOC4" s="24"/>
      <c r="VOD4" s="24"/>
      <c r="VOE4" s="24"/>
      <c r="VOF4" s="24"/>
      <c r="VOG4" s="24"/>
      <c r="VOH4" s="24"/>
      <c r="VOI4" s="24"/>
      <c r="VOJ4" s="24"/>
      <c r="VOK4" s="24"/>
      <c r="VOL4" s="24"/>
      <c r="VOM4" s="24"/>
      <c r="VON4" s="24"/>
      <c r="VOO4" s="24"/>
      <c r="VOP4" s="24"/>
      <c r="VOQ4" s="24"/>
      <c r="VOR4" s="24"/>
      <c r="VOS4" s="24"/>
      <c r="VOT4" s="24"/>
      <c r="VOU4" s="24"/>
      <c r="VOV4" s="24"/>
      <c r="VOW4" s="24"/>
      <c r="VOX4" s="24"/>
      <c r="VOY4" s="24"/>
      <c r="VOZ4" s="24"/>
      <c r="VPA4" s="24"/>
      <c r="VPB4" s="24"/>
      <c r="VPC4" s="24"/>
      <c r="VPD4" s="24"/>
      <c r="VPE4" s="24"/>
      <c r="VPF4" s="24"/>
      <c r="VPG4" s="24"/>
      <c r="VPH4" s="24"/>
      <c r="VPI4" s="24"/>
      <c r="VPJ4" s="24"/>
      <c r="VPK4" s="24"/>
      <c r="VPL4" s="24"/>
      <c r="VPM4" s="24"/>
      <c r="VPN4" s="24"/>
      <c r="VPO4" s="24"/>
      <c r="VPP4" s="24"/>
      <c r="VPQ4" s="24"/>
      <c r="VPR4" s="24"/>
      <c r="VPS4" s="24"/>
      <c r="VPT4" s="24"/>
      <c r="VPU4" s="24"/>
      <c r="VPV4" s="24"/>
      <c r="VPW4" s="24"/>
      <c r="VPX4" s="24"/>
      <c r="VPY4" s="24"/>
      <c r="VPZ4" s="24"/>
      <c r="VQA4" s="24"/>
      <c r="VQB4" s="24"/>
      <c r="VQC4" s="24"/>
      <c r="VQD4" s="24"/>
      <c r="VQE4" s="24"/>
      <c r="VQF4" s="24"/>
      <c r="VQG4" s="24"/>
      <c r="VQH4" s="24"/>
      <c r="VQI4" s="24"/>
      <c r="VQJ4" s="24"/>
      <c r="VQK4" s="24"/>
      <c r="VQL4" s="24"/>
      <c r="VQM4" s="24"/>
      <c r="VQN4" s="24"/>
      <c r="VQO4" s="24"/>
      <c r="VQP4" s="24"/>
      <c r="VQQ4" s="24"/>
      <c r="VQR4" s="24"/>
      <c r="VQS4" s="24"/>
      <c r="VQT4" s="24"/>
      <c r="VQU4" s="24"/>
      <c r="VQV4" s="24"/>
      <c r="VQW4" s="24"/>
      <c r="VQX4" s="24"/>
      <c r="VQY4" s="24"/>
      <c r="VQZ4" s="24"/>
      <c r="VRA4" s="24"/>
      <c r="VRB4" s="24"/>
      <c r="VRC4" s="24"/>
      <c r="VRD4" s="24"/>
      <c r="VRE4" s="24"/>
      <c r="VRF4" s="24"/>
      <c r="VRG4" s="24"/>
      <c r="VRH4" s="24"/>
      <c r="VRI4" s="24"/>
      <c r="VRJ4" s="24"/>
      <c r="VRK4" s="24"/>
      <c r="VRL4" s="24"/>
      <c r="VRM4" s="24"/>
      <c r="VRN4" s="24"/>
      <c r="VRO4" s="24"/>
      <c r="VRP4" s="24"/>
      <c r="VRQ4" s="24"/>
      <c r="VRR4" s="24"/>
      <c r="VRS4" s="24"/>
      <c r="VRT4" s="24"/>
      <c r="VRU4" s="24"/>
      <c r="VRV4" s="24"/>
      <c r="VRW4" s="24"/>
      <c r="VRX4" s="24"/>
      <c r="VRY4" s="24"/>
      <c r="VRZ4" s="24"/>
      <c r="VSA4" s="24"/>
      <c r="VSB4" s="24"/>
      <c r="VSC4" s="24"/>
      <c r="VSD4" s="24"/>
      <c r="VSE4" s="24"/>
      <c r="VSF4" s="24"/>
      <c r="VSG4" s="24"/>
      <c r="VSH4" s="24"/>
      <c r="VSI4" s="24"/>
      <c r="VSJ4" s="24"/>
      <c r="VSK4" s="24"/>
      <c r="VSL4" s="24"/>
      <c r="VSM4" s="24"/>
      <c r="VSN4" s="24"/>
      <c r="VSO4" s="24"/>
      <c r="VSP4" s="24"/>
      <c r="VSQ4" s="24"/>
      <c r="VSR4" s="24"/>
      <c r="VSS4" s="24"/>
      <c r="VST4" s="24"/>
      <c r="VSU4" s="24"/>
      <c r="VSV4" s="24"/>
      <c r="VSW4" s="24"/>
      <c r="VSX4" s="24"/>
      <c r="VSY4" s="24"/>
      <c r="VSZ4" s="24"/>
      <c r="VTA4" s="24"/>
      <c r="VTB4" s="24"/>
      <c r="VTC4" s="24"/>
      <c r="VTD4" s="24"/>
      <c r="VTE4" s="24"/>
      <c r="VTF4" s="24"/>
      <c r="VTG4" s="24"/>
      <c r="VTH4" s="24"/>
      <c r="VTI4" s="24"/>
      <c r="VTJ4" s="24"/>
      <c r="VTK4" s="24"/>
      <c r="VTL4" s="24"/>
      <c r="VTM4" s="24"/>
      <c r="VTN4" s="24"/>
      <c r="VTO4" s="24"/>
      <c r="VTP4" s="24"/>
      <c r="VTQ4" s="24"/>
      <c r="VTR4" s="24"/>
      <c r="VTS4" s="24"/>
      <c r="VTT4" s="24"/>
      <c r="VTU4" s="24"/>
      <c r="VTV4" s="24"/>
      <c r="VTW4" s="24"/>
      <c r="VTX4" s="24"/>
      <c r="VTY4" s="24"/>
      <c r="VTZ4" s="24"/>
      <c r="VUA4" s="24"/>
      <c r="VUB4" s="24"/>
      <c r="VUC4" s="24"/>
      <c r="VUD4" s="24"/>
      <c r="VUE4" s="24"/>
      <c r="VUF4" s="24"/>
      <c r="VUG4" s="24"/>
      <c r="VUH4" s="24"/>
      <c r="VUI4" s="24"/>
      <c r="VUJ4" s="24"/>
      <c r="VUK4" s="24"/>
      <c r="VUL4" s="24"/>
      <c r="VUM4" s="24"/>
      <c r="VUN4" s="24"/>
      <c r="VUO4" s="24"/>
      <c r="VUP4" s="24"/>
      <c r="VUQ4" s="24"/>
      <c r="VUR4" s="24"/>
      <c r="VUS4" s="24"/>
      <c r="VUT4" s="24"/>
      <c r="VUU4" s="24"/>
      <c r="VUV4" s="24"/>
      <c r="VUW4" s="24"/>
      <c r="VUX4" s="24"/>
      <c r="VUY4" s="24"/>
      <c r="VUZ4" s="24"/>
      <c r="VVA4" s="24"/>
      <c r="VVB4" s="24"/>
      <c r="VVC4" s="24"/>
      <c r="VVD4" s="24"/>
      <c r="VVE4" s="24"/>
      <c r="VVF4" s="24"/>
      <c r="VVG4" s="24"/>
      <c r="VVH4" s="24"/>
      <c r="VVI4" s="24"/>
      <c r="VVJ4" s="24"/>
      <c r="VVK4" s="24"/>
      <c r="VVL4" s="24"/>
      <c r="VVM4" s="24"/>
      <c r="VVN4" s="24"/>
      <c r="VVO4" s="24"/>
      <c r="VVP4" s="24"/>
      <c r="VVQ4" s="24"/>
      <c r="VVR4" s="24"/>
      <c r="VVS4" s="24"/>
      <c r="VVT4" s="24"/>
      <c r="VVU4" s="24"/>
      <c r="VVV4" s="24"/>
      <c r="VVW4" s="24"/>
      <c r="VVX4" s="24"/>
      <c r="VVY4" s="24"/>
      <c r="VVZ4" s="24"/>
      <c r="VWA4" s="24"/>
      <c r="VWB4" s="24"/>
      <c r="VWC4" s="24"/>
      <c r="VWD4" s="24"/>
      <c r="VWE4" s="24"/>
      <c r="VWF4" s="24"/>
      <c r="VWG4" s="24"/>
      <c r="VWH4" s="24"/>
      <c r="VWI4" s="24"/>
      <c r="VWJ4" s="24"/>
      <c r="VWK4" s="24"/>
      <c r="VWL4" s="24"/>
      <c r="VWM4" s="24"/>
      <c r="VWN4" s="24"/>
      <c r="VWO4" s="24"/>
      <c r="VWP4" s="24"/>
      <c r="VWQ4" s="24"/>
      <c r="VWR4" s="24"/>
      <c r="VWS4" s="24"/>
      <c r="VWT4" s="24"/>
      <c r="VWU4" s="24"/>
      <c r="VWV4" s="24"/>
      <c r="VWW4" s="24"/>
      <c r="VWX4" s="24"/>
      <c r="VWY4" s="24"/>
      <c r="VWZ4" s="24"/>
      <c r="VXA4" s="24"/>
      <c r="VXB4" s="24"/>
      <c r="VXC4" s="24"/>
      <c r="VXD4" s="24"/>
      <c r="VXE4" s="24"/>
      <c r="VXF4" s="24"/>
      <c r="VXG4" s="24"/>
      <c r="VXH4" s="24"/>
      <c r="VXI4" s="24"/>
      <c r="VXJ4" s="24"/>
      <c r="VXK4" s="24"/>
      <c r="VXL4" s="24"/>
      <c r="VXM4" s="24"/>
      <c r="VXN4" s="24"/>
      <c r="VXO4" s="24"/>
      <c r="VXP4" s="24"/>
      <c r="VXQ4" s="24"/>
      <c r="VXR4" s="24"/>
      <c r="VXS4" s="24"/>
      <c r="VXT4" s="24"/>
      <c r="VXU4" s="24"/>
      <c r="VXV4" s="24"/>
      <c r="VXW4" s="24"/>
      <c r="VXX4" s="24"/>
      <c r="VXY4" s="24"/>
      <c r="VXZ4" s="24"/>
      <c r="VYA4" s="24"/>
      <c r="VYB4" s="24"/>
      <c r="VYC4" s="24"/>
      <c r="VYD4" s="24"/>
      <c r="VYE4" s="24"/>
      <c r="VYF4" s="24"/>
      <c r="VYG4" s="24"/>
      <c r="VYH4" s="24"/>
      <c r="VYI4" s="24"/>
      <c r="VYJ4" s="24"/>
      <c r="VYK4" s="24"/>
      <c r="VYL4" s="24"/>
      <c r="VYM4" s="24"/>
      <c r="VYN4" s="24"/>
      <c r="VYO4" s="24"/>
      <c r="VYP4" s="24"/>
      <c r="VYQ4" s="24"/>
      <c r="VYR4" s="24"/>
      <c r="VYS4" s="24"/>
      <c r="VYT4" s="24"/>
      <c r="VYU4" s="24"/>
      <c r="VYV4" s="24"/>
      <c r="VYW4" s="24"/>
      <c r="VYX4" s="24"/>
      <c r="VYY4" s="24"/>
      <c r="VYZ4" s="24"/>
      <c r="VZA4" s="24"/>
      <c r="VZB4" s="24"/>
      <c r="VZC4" s="24"/>
      <c r="VZD4" s="24"/>
      <c r="VZE4" s="24"/>
      <c r="VZF4" s="24"/>
      <c r="VZG4" s="24"/>
      <c r="VZH4" s="24"/>
      <c r="VZI4" s="24"/>
      <c r="VZJ4" s="24"/>
      <c r="VZK4" s="24"/>
      <c r="VZL4" s="24"/>
      <c r="VZM4" s="24"/>
      <c r="VZN4" s="24"/>
      <c r="VZO4" s="24"/>
      <c r="VZP4" s="24"/>
      <c r="VZQ4" s="24"/>
      <c r="VZR4" s="24"/>
      <c r="VZS4" s="24"/>
      <c r="VZT4" s="24"/>
      <c r="VZU4" s="24"/>
      <c r="VZV4" s="24"/>
      <c r="VZW4" s="24"/>
      <c r="VZX4" s="24"/>
      <c r="VZY4" s="24"/>
      <c r="VZZ4" s="24"/>
      <c r="WAA4" s="24"/>
      <c r="WAB4" s="24"/>
      <c r="WAC4" s="24"/>
      <c r="WAD4" s="24"/>
      <c r="WAE4" s="24"/>
      <c r="WAF4" s="24"/>
      <c r="WAG4" s="24"/>
      <c r="WAH4" s="24"/>
      <c r="WAI4" s="24"/>
      <c r="WAJ4" s="24"/>
      <c r="WAK4" s="24"/>
      <c r="WAL4" s="24"/>
      <c r="WAM4" s="24"/>
      <c r="WAN4" s="24"/>
      <c r="WAO4" s="24"/>
      <c r="WAP4" s="24"/>
      <c r="WAQ4" s="24"/>
      <c r="WAR4" s="24"/>
      <c r="WAS4" s="24"/>
      <c r="WAT4" s="24"/>
      <c r="WAU4" s="24"/>
      <c r="WAV4" s="24"/>
      <c r="WAW4" s="24"/>
      <c r="WAX4" s="24"/>
      <c r="WAY4" s="24"/>
      <c r="WAZ4" s="24"/>
      <c r="WBA4" s="24"/>
      <c r="WBB4" s="24"/>
      <c r="WBC4" s="24"/>
      <c r="WBD4" s="24"/>
      <c r="WBE4" s="24"/>
      <c r="WBF4" s="24"/>
      <c r="WBG4" s="24"/>
      <c r="WBH4" s="24"/>
      <c r="WBI4" s="24"/>
      <c r="WBJ4" s="24"/>
      <c r="WBK4" s="24"/>
      <c r="WBL4" s="24"/>
      <c r="WBM4" s="24"/>
      <c r="WBN4" s="24"/>
      <c r="WBO4" s="24"/>
      <c r="WBP4" s="24"/>
      <c r="WBQ4" s="24"/>
      <c r="WBR4" s="24"/>
      <c r="WBS4" s="24"/>
      <c r="WBT4" s="24"/>
      <c r="WBU4" s="24"/>
      <c r="WBV4" s="24"/>
      <c r="WBW4" s="24"/>
      <c r="WBX4" s="24"/>
      <c r="WBY4" s="24"/>
      <c r="WBZ4" s="24"/>
      <c r="WCA4" s="24"/>
      <c r="WCB4" s="24"/>
      <c r="WCC4" s="24"/>
      <c r="WCD4" s="24"/>
      <c r="WCE4" s="24"/>
      <c r="WCF4" s="24"/>
      <c r="WCG4" s="24"/>
      <c r="WCH4" s="24"/>
      <c r="WCI4" s="24"/>
      <c r="WCJ4" s="24"/>
      <c r="WCK4" s="24"/>
      <c r="WCL4" s="24"/>
      <c r="WCM4" s="24"/>
      <c r="WCN4" s="24"/>
      <c r="WCO4" s="24"/>
      <c r="WCP4" s="24"/>
      <c r="WCQ4" s="24"/>
      <c r="WCR4" s="24"/>
      <c r="WCS4" s="24"/>
      <c r="WCT4" s="24"/>
      <c r="WCU4" s="24"/>
      <c r="WCV4" s="24"/>
      <c r="WCW4" s="24"/>
      <c r="WCX4" s="24"/>
      <c r="WCY4" s="24"/>
      <c r="WCZ4" s="24"/>
      <c r="WDA4" s="24"/>
      <c r="WDB4" s="24"/>
      <c r="WDC4" s="24"/>
      <c r="WDD4" s="24"/>
      <c r="WDE4" s="24"/>
      <c r="WDF4" s="24"/>
      <c r="WDG4" s="24"/>
      <c r="WDH4" s="24"/>
      <c r="WDI4" s="24"/>
      <c r="WDJ4" s="24"/>
      <c r="WDK4" s="24"/>
      <c r="WDL4" s="24"/>
      <c r="WDM4" s="24"/>
      <c r="WDN4" s="24"/>
      <c r="WDO4" s="24"/>
      <c r="WDP4" s="24"/>
      <c r="WDQ4" s="24"/>
      <c r="WDR4" s="24"/>
      <c r="WDS4" s="24"/>
      <c r="WDT4" s="24"/>
      <c r="WDU4" s="24"/>
      <c r="WDV4" s="24"/>
      <c r="WDW4" s="24"/>
      <c r="WDX4" s="24"/>
      <c r="WDY4" s="24"/>
      <c r="WDZ4" s="24"/>
      <c r="WEA4" s="24"/>
      <c r="WEB4" s="24"/>
      <c r="WEC4" s="24"/>
      <c r="WED4" s="24"/>
      <c r="WEE4" s="24"/>
      <c r="WEF4" s="24"/>
      <c r="WEG4" s="24"/>
      <c r="WEH4" s="24"/>
      <c r="WEI4" s="24"/>
      <c r="WEJ4" s="24"/>
      <c r="WEK4" s="24"/>
      <c r="WEL4" s="24"/>
      <c r="WEM4" s="24"/>
      <c r="WEN4" s="24"/>
      <c r="WEO4" s="24"/>
      <c r="WEP4" s="24"/>
      <c r="WEQ4" s="24"/>
      <c r="WER4" s="24"/>
      <c r="WES4" s="24"/>
      <c r="WET4" s="24"/>
      <c r="WEU4" s="24"/>
      <c r="WEV4" s="24"/>
      <c r="WEW4" s="24"/>
      <c r="WEX4" s="24"/>
      <c r="WEY4" s="24"/>
      <c r="WEZ4" s="24"/>
      <c r="WFA4" s="24"/>
      <c r="WFB4" s="24"/>
      <c r="WFC4" s="24"/>
      <c r="WFD4" s="24"/>
      <c r="WFE4" s="24"/>
      <c r="WFF4" s="24"/>
      <c r="WFG4" s="24"/>
      <c r="WFH4" s="24"/>
      <c r="WFI4" s="24"/>
      <c r="WFJ4" s="24"/>
      <c r="WFK4" s="24"/>
      <c r="WFL4" s="24"/>
      <c r="WFM4" s="24"/>
      <c r="WFN4" s="24"/>
      <c r="WFO4" s="24"/>
      <c r="WFP4" s="24"/>
      <c r="WFQ4" s="24"/>
      <c r="WFR4" s="24"/>
      <c r="WFS4" s="24"/>
      <c r="WFT4" s="24"/>
      <c r="WFU4" s="24"/>
      <c r="WFV4" s="24"/>
      <c r="WFW4" s="24"/>
      <c r="WFX4" s="24"/>
      <c r="WFY4" s="24"/>
      <c r="WFZ4" s="24"/>
      <c r="WGA4" s="24"/>
      <c r="WGB4" s="24"/>
      <c r="WGC4" s="24"/>
      <c r="WGD4" s="24"/>
      <c r="WGE4" s="24"/>
      <c r="WGF4" s="24"/>
      <c r="WGG4" s="24"/>
      <c r="WGH4" s="24"/>
      <c r="WGI4" s="24"/>
      <c r="WGJ4" s="24"/>
      <c r="WGK4" s="24"/>
      <c r="WGL4" s="24"/>
      <c r="WGM4" s="24"/>
      <c r="WGN4" s="24"/>
      <c r="WGO4" s="24"/>
      <c r="WGP4" s="24"/>
      <c r="WGQ4" s="24"/>
      <c r="WGR4" s="24"/>
      <c r="WGS4" s="24"/>
      <c r="WGT4" s="24"/>
      <c r="WGU4" s="24"/>
      <c r="WGV4" s="24"/>
      <c r="WGW4" s="24"/>
      <c r="WGX4" s="24"/>
      <c r="WGY4" s="24"/>
      <c r="WGZ4" s="24"/>
      <c r="WHA4" s="24"/>
      <c r="WHB4" s="24"/>
      <c r="WHC4" s="24"/>
      <c r="WHD4" s="24"/>
      <c r="WHE4" s="24"/>
      <c r="WHF4" s="24"/>
      <c r="WHG4" s="24"/>
      <c r="WHH4" s="24"/>
      <c r="WHI4" s="24"/>
      <c r="WHJ4" s="24"/>
      <c r="WHK4" s="24"/>
      <c r="WHL4" s="24"/>
      <c r="WHM4" s="24"/>
      <c r="WHN4" s="24"/>
      <c r="WHO4" s="24"/>
      <c r="WHP4" s="24"/>
      <c r="WHQ4" s="24"/>
      <c r="WHR4" s="24"/>
      <c r="WHS4" s="24"/>
      <c r="WHT4" s="24"/>
      <c r="WHU4" s="24"/>
      <c r="WHV4" s="24"/>
      <c r="WHW4" s="24"/>
      <c r="WHX4" s="24"/>
      <c r="WHY4" s="24"/>
      <c r="WHZ4" s="24"/>
      <c r="WIA4" s="24"/>
      <c r="WIB4" s="24"/>
      <c r="WIC4" s="24"/>
      <c r="WID4" s="24"/>
      <c r="WIE4" s="24"/>
      <c r="WIF4" s="24"/>
      <c r="WIG4" s="24"/>
      <c r="WIH4" s="24"/>
      <c r="WII4" s="24"/>
      <c r="WIJ4" s="24"/>
      <c r="WIK4" s="24"/>
      <c r="WIL4" s="24"/>
      <c r="WIM4" s="24"/>
      <c r="WIN4" s="24"/>
      <c r="WIO4" s="24"/>
      <c r="WIP4" s="24"/>
      <c r="WIQ4" s="24"/>
      <c r="WIR4" s="24"/>
      <c r="WIS4" s="24"/>
      <c r="WIT4" s="24"/>
      <c r="WIU4" s="24"/>
      <c r="WIV4" s="24"/>
      <c r="WIW4" s="24"/>
      <c r="WIX4" s="24"/>
      <c r="WIY4" s="24"/>
      <c r="WIZ4" s="24"/>
      <c r="WJA4" s="24"/>
      <c r="WJB4" s="24"/>
      <c r="WJC4" s="24"/>
      <c r="WJD4" s="24"/>
      <c r="WJE4" s="24"/>
      <c r="WJF4" s="24"/>
      <c r="WJG4" s="24"/>
      <c r="WJH4" s="24"/>
      <c r="WJI4" s="24"/>
      <c r="WJJ4" s="24"/>
      <c r="WJK4" s="24"/>
      <c r="WJL4" s="24"/>
      <c r="WJM4" s="24"/>
      <c r="WJN4" s="24"/>
      <c r="WJO4" s="24"/>
      <c r="WJP4" s="24"/>
      <c r="WJQ4" s="24"/>
      <c r="WJR4" s="24"/>
      <c r="WJS4" s="24"/>
      <c r="WJT4" s="24"/>
      <c r="WJU4" s="24"/>
      <c r="WJV4" s="24"/>
      <c r="WJW4" s="24"/>
      <c r="WJX4" s="24"/>
      <c r="WJY4" s="24"/>
      <c r="WJZ4" s="24"/>
      <c r="WKA4" s="24"/>
      <c r="WKB4" s="24"/>
      <c r="WKC4" s="24"/>
      <c r="WKD4" s="24"/>
      <c r="WKE4" s="24"/>
      <c r="WKF4" s="24"/>
      <c r="WKG4" s="24"/>
      <c r="WKH4" s="24"/>
      <c r="WKI4" s="24"/>
      <c r="WKJ4" s="24"/>
      <c r="WKK4" s="24"/>
      <c r="WKL4" s="24"/>
      <c r="WKM4" s="24"/>
      <c r="WKN4" s="24"/>
      <c r="WKO4" s="24"/>
      <c r="WKP4" s="24"/>
      <c r="WKQ4" s="24"/>
      <c r="WKR4" s="24"/>
      <c r="WKS4" s="24"/>
      <c r="WKT4" s="24"/>
      <c r="WKU4" s="24"/>
      <c r="WKV4" s="24"/>
      <c r="WKW4" s="24"/>
      <c r="WKX4" s="24"/>
      <c r="WKY4" s="24"/>
      <c r="WKZ4" s="24"/>
      <c r="WLA4" s="24"/>
      <c r="WLB4" s="24"/>
      <c r="WLC4" s="24"/>
      <c r="WLD4" s="24"/>
      <c r="WLE4" s="24"/>
      <c r="WLF4" s="24"/>
      <c r="WLG4" s="24"/>
      <c r="WLH4" s="24"/>
      <c r="WLI4" s="24"/>
      <c r="WLJ4" s="24"/>
      <c r="WLK4" s="24"/>
      <c r="WLL4" s="24"/>
      <c r="WLM4" s="24"/>
      <c r="WLN4" s="24"/>
      <c r="WLO4" s="24"/>
      <c r="WLP4" s="24"/>
      <c r="WLQ4" s="24"/>
      <c r="WLR4" s="24"/>
      <c r="WLS4" s="24"/>
      <c r="WLT4" s="24"/>
      <c r="WLU4" s="24"/>
      <c r="WLV4" s="24"/>
      <c r="WLW4" s="24"/>
      <c r="WLX4" s="24"/>
      <c r="WLY4" s="24"/>
      <c r="WLZ4" s="24"/>
      <c r="WMA4" s="24"/>
      <c r="WMB4" s="24"/>
      <c r="WMC4" s="24"/>
      <c r="WMD4" s="24"/>
      <c r="WME4" s="24"/>
      <c r="WMF4" s="24"/>
      <c r="WMG4" s="24"/>
      <c r="WMH4" s="24"/>
      <c r="WMI4" s="24"/>
      <c r="WMJ4" s="24"/>
      <c r="WMK4" s="24"/>
      <c r="WML4" s="24"/>
      <c r="WMM4" s="24"/>
      <c r="WMN4" s="24"/>
      <c r="WMO4" s="24"/>
      <c r="WMP4" s="24"/>
      <c r="WMQ4" s="24"/>
      <c r="WMR4" s="24"/>
      <c r="WMS4" s="24"/>
      <c r="WMT4" s="24"/>
      <c r="WMU4" s="24"/>
      <c r="WMV4" s="24"/>
      <c r="WMW4" s="24"/>
      <c r="WMX4" s="24"/>
      <c r="WMY4" s="24"/>
      <c r="WMZ4" s="24"/>
      <c r="WNA4" s="24"/>
      <c r="WNB4" s="24"/>
      <c r="WNC4" s="24"/>
      <c r="WND4" s="24"/>
      <c r="WNE4" s="24"/>
      <c r="WNF4" s="24"/>
      <c r="WNG4" s="24"/>
      <c r="WNH4" s="24"/>
      <c r="WNI4" s="24"/>
      <c r="WNJ4" s="24"/>
      <c r="WNK4" s="24"/>
      <c r="WNL4" s="24"/>
      <c r="WNM4" s="24"/>
      <c r="WNN4" s="24"/>
      <c r="WNO4" s="24"/>
      <c r="WNP4" s="24"/>
      <c r="WNQ4" s="24"/>
      <c r="WNR4" s="24"/>
      <c r="WNS4" s="24"/>
      <c r="WNT4" s="24"/>
      <c r="WNU4" s="24"/>
      <c r="WNV4" s="24"/>
      <c r="WNW4" s="24"/>
      <c r="WNX4" s="24"/>
      <c r="WNY4" s="24"/>
      <c r="WNZ4" s="24"/>
      <c r="WOA4" s="24"/>
      <c r="WOB4" s="24"/>
      <c r="WOC4" s="24"/>
      <c r="WOD4" s="24"/>
      <c r="WOE4" s="24"/>
      <c r="WOF4" s="24"/>
      <c r="WOG4" s="24"/>
      <c r="WOH4" s="24"/>
      <c r="WOI4" s="24"/>
      <c r="WOJ4" s="24"/>
      <c r="WOK4" s="24"/>
      <c r="WOL4" s="24"/>
      <c r="WOM4" s="24"/>
      <c r="WON4" s="24"/>
      <c r="WOO4" s="24"/>
      <c r="WOP4" s="24"/>
      <c r="WOQ4" s="24"/>
      <c r="WOR4" s="24"/>
      <c r="WOS4" s="24"/>
      <c r="WOT4" s="24"/>
      <c r="WOU4" s="24"/>
      <c r="WOV4" s="24"/>
      <c r="WOW4" s="24"/>
      <c r="WOX4" s="24"/>
      <c r="WOY4" s="24"/>
      <c r="WOZ4" s="24"/>
      <c r="WPA4" s="24"/>
      <c r="WPB4" s="24"/>
      <c r="WPC4" s="24"/>
      <c r="WPD4" s="24"/>
      <c r="WPE4" s="24"/>
      <c r="WPF4" s="24"/>
      <c r="WPG4" s="24"/>
      <c r="WPH4" s="24"/>
      <c r="WPI4" s="24"/>
      <c r="WPJ4" s="24"/>
      <c r="WPK4" s="24"/>
      <c r="WPL4" s="24"/>
      <c r="WPM4" s="24"/>
      <c r="WPN4" s="24"/>
      <c r="WPO4" s="24"/>
      <c r="WPP4" s="24"/>
      <c r="WPQ4" s="24"/>
      <c r="WPR4" s="24"/>
      <c r="WPS4" s="24"/>
      <c r="WPT4" s="24"/>
      <c r="WPU4" s="24"/>
      <c r="WPV4" s="24"/>
      <c r="WPW4" s="24"/>
      <c r="WPX4" s="24"/>
      <c r="WPY4" s="24"/>
      <c r="WPZ4" s="24"/>
      <c r="WQA4" s="24"/>
      <c r="WQB4" s="24"/>
      <c r="WQC4" s="24"/>
      <c r="WQD4" s="24"/>
      <c r="WQE4" s="24"/>
      <c r="WQF4" s="24"/>
      <c r="WQG4" s="24"/>
      <c r="WQH4" s="24"/>
      <c r="WQI4" s="24"/>
      <c r="WQJ4" s="24"/>
      <c r="WQK4" s="24"/>
      <c r="WQL4" s="24"/>
      <c r="WQM4" s="24"/>
      <c r="WQN4" s="24"/>
      <c r="WQO4" s="24"/>
      <c r="WQP4" s="24"/>
      <c r="WQQ4" s="24"/>
      <c r="WQR4" s="24"/>
      <c r="WQS4" s="24"/>
      <c r="WQT4" s="24"/>
      <c r="WQU4" s="24"/>
      <c r="WQV4" s="24"/>
      <c r="WQW4" s="24"/>
      <c r="WQX4" s="24"/>
      <c r="WQY4" s="24"/>
      <c r="WQZ4" s="24"/>
      <c r="WRA4" s="24"/>
      <c r="WRB4" s="24"/>
      <c r="WRC4" s="24"/>
      <c r="WRD4" s="24"/>
      <c r="WRE4" s="24"/>
      <c r="WRF4" s="24"/>
      <c r="WRG4" s="24"/>
      <c r="WRH4" s="24"/>
      <c r="WRI4" s="24"/>
      <c r="WRJ4" s="24"/>
      <c r="WRK4" s="24"/>
      <c r="WRL4" s="24"/>
      <c r="WRM4" s="24"/>
      <c r="WRN4" s="24"/>
      <c r="WRO4" s="24"/>
      <c r="WRP4" s="24"/>
      <c r="WRQ4" s="24"/>
      <c r="WRR4" s="24"/>
      <c r="WRS4" s="24"/>
      <c r="WRT4" s="24"/>
      <c r="WRU4" s="24"/>
      <c r="WRV4" s="24"/>
      <c r="WRW4" s="24"/>
      <c r="WRX4" s="24"/>
      <c r="WRY4" s="24"/>
      <c r="WRZ4" s="24"/>
      <c r="WSA4" s="24"/>
      <c r="WSB4" s="24"/>
      <c r="WSC4" s="24"/>
      <c r="WSD4" s="24"/>
      <c r="WSE4" s="24"/>
      <c r="WSF4" s="24"/>
      <c r="WSG4" s="24"/>
      <c r="WSH4" s="24"/>
      <c r="WSI4" s="24"/>
      <c r="WSJ4" s="24"/>
      <c r="WSK4" s="24"/>
      <c r="WSL4" s="24"/>
      <c r="WSM4" s="24"/>
      <c r="WSN4" s="24"/>
      <c r="WSO4" s="24"/>
      <c r="WSP4" s="24"/>
      <c r="WSQ4" s="24"/>
      <c r="WSR4" s="24"/>
      <c r="WSS4" s="24"/>
      <c r="WST4" s="24"/>
      <c r="WSU4" s="24"/>
      <c r="WSV4" s="24"/>
      <c r="WSW4" s="24"/>
      <c r="WSX4" s="24"/>
      <c r="WSY4" s="24"/>
      <c r="WSZ4" s="24"/>
      <c r="WTA4" s="24"/>
      <c r="WTB4" s="24"/>
      <c r="WTC4" s="24"/>
      <c r="WTD4" s="24"/>
      <c r="WTE4" s="24"/>
      <c r="WTF4" s="24"/>
      <c r="WTG4" s="24"/>
      <c r="WTH4" s="24"/>
      <c r="WTI4" s="24"/>
      <c r="WTJ4" s="24"/>
      <c r="WTK4" s="24"/>
      <c r="WTL4" s="24"/>
      <c r="WTM4" s="24"/>
      <c r="WTN4" s="24"/>
      <c r="WTO4" s="24"/>
      <c r="WTP4" s="24"/>
      <c r="WTQ4" s="24"/>
      <c r="WTR4" s="24"/>
      <c r="WTS4" s="24"/>
      <c r="WTT4" s="24"/>
      <c r="WTU4" s="24"/>
      <c r="WTV4" s="24"/>
      <c r="WTW4" s="24"/>
      <c r="WTX4" s="24"/>
      <c r="WTY4" s="24"/>
      <c r="WTZ4" s="24"/>
      <c r="WUA4" s="24"/>
      <c r="WUB4" s="24"/>
      <c r="WUC4" s="24"/>
      <c r="WUD4" s="24"/>
      <c r="WUE4" s="24"/>
      <c r="WUF4" s="24"/>
      <c r="WUG4" s="24"/>
      <c r="WUH4" s="24"/>
      <c r="WUI4" s="24"/>
      <c r="WUJ4" s="24"/>
      <c r="WUK4" s="24"/>
      <c r="WUL4" s="24"/>
      <c r="WUM4" s="24"/>
      <c r="WUN4" s="24"/>
      <c r="WUO4" s="24"/>
      <c r="WUP4" s="24"/>
      <c r="WUQ4" s="24"/>
      <c r="WUR4" s="24"/>
      <c r="WUS4" s="24"/>
      <c r="WUT4" s="24"/>
      <c r="WUU4" s="24"/>
      <c r="WUV4" s="24"/>
      <c r="WUW4" s="24"/>
      <c r="WUX4" s="24"/>
      <c r="WUY4" s="24"/>
      <c r="WUZ4" s="24"/>
      <c r="WVA4" s="24"/>
      <c r="WVB4" s="24"/>
      <c r="WVC4" s="24"/>
      <c r="WVD4" s="24"/>
      <c r="WVE4" s="24"/>
      <c r="WVF4" s="24"/>
      <c r="WVG4" s="24"/>
      <c r="WVH4" s="24"/>
      <c r="WVI4" s="24"/>
      <c r="WVJ4" s="24"/>
      <c r="WVK4" s="24"/>
      <c r="WVL4" s="24"/>
      <c r="WVM4" s="24"/>
      <c r="WVN4" s="24"/>
      <c r="WVO4" s="24"/>
      <c r="WVP4" s="24"/>
      <c r="WVQ4" s="24"/>
      <c r="WVR4" s="24"/>
      <c r="WVS4" s="24"/>
      <c r="WVT4" s="24"/>
      <c r="WVU4" s="24"/>
      <c r="WVV4" s="24"/>
      <c r="WVW4" s="24"/>
      <c r="WVX4" s="24"/>
      <c r="WVY4" s="24"/>
      <c r="WVZ4" s="24"/>
      <c r="WWA4" s="24"/>
      <c r="WWB4" s="24"/>
      <c r="WWC4" s="24"/>
      <c r="WWD4" s="24"/>
      <c r="WWE4" s="24"/>
      <c r="WWF4" s="24"/>
      <c r="WWG4" s="24"/>
      <c r="WWH4" s="24"/>
      <c r="WWI4" s="24"/>
      <c r="WWJ4" s="24"/>
      <c r="WWK4" s="24"/>
      <c r="WWL4" s="24"/>
      <c r="WWM4" s="24"/>
      <c r="WWN4" s="24"/>
      <c r="WWO4" s="24"/>
      <c r="WWP4" s="24"/>
      <c r="WWQ4" s="24"/>
      <c r="WWR4" s="24"/>
      <c r="WWS4" s="24"/>
      <c r="WWT4" s="24"/>
      <c r="WWU4" s="24"/>
      <c r="WWV4" s="24"/>
      <c r="WWW4" s="24"/>
      <c r="WWX4" s="24"/>
      <c r="WWY4" s="24"/>
      <c r="WWZ4" s="24"/>
      <c r="WXA4" s="24"/>
      <c r="WXB4" s="24"/>
      <c r="WXC4" s="24"/>
      <c r="WXD4" s="24"/>
      <c r="WXE4" s="24"/>
      <c r="WXF4" s="24"/>
      <c r="WXG4" s="24"/>
      <c r="WXH4" s="24"/>
      <c r="WXI4" s="24"/>
      <c r="WXJ4" s="24"/>
      <c r="WXK4" s="24"/>
      <c r="WXL4" s="24"/>
      <c r="WXM4" s="24"/>
      <c r="WXN4" s="24"/>
      <c r="WXO4" s="24"/>
      <c r="WXP4" s="24"/>
      <c r="WXQ4" s="24"/>
      <c r="WXR4" s="24"/>
      <c r="WXS4" s="24"/>
      <c r="WXT4" s="24"/>
      <c r="WXU4" s="24"/>
      <c r="WXV4" s="24"/>
      <c r="WXW4" s="24"/>
      <c r="WXX4" s="24"/>
      <c r="WXY4" s="24"/>
      <c r="WXZ4" s="24"/>
      <c r="WYA4" s="24"/>
      <c r="WYB4" s="24"/>
      <c r="WYC4" s="24"/>
      <c r="WYD4" s="24"/>
      <c r="WYE4" s="24"/>
      <c r="WYF4" s="24"/>
      <c r="WYG4" s="24"/>
      <c r="WYH4" s="24"/>
      <c r="WYI4" s="24"/>
      <c r="WYJ4" s="24"/>
      <c r="WYK4" s="24"/>
      <c r="WYL4" s="24"/>
      <c r="WYM4" s="24"/>
      <c r="WYN4" s="24"/>
      <c r="WYO4" s="24"/>
      <c r="WYP4" s="24"/>
      <c r="WYQ4" s="24"/>
      <c r="WYR4" s="24"/>
      <c r="WYS4" s="24"/>
      <c r="WYT4" s="24"/>
      <c r="WYU4" s="24"/>
      <c r="WYV4" s="24"/>
      <c r="WYW4" s="24"/>
      <c r="WYX4" s="24"/>
      <c r="WYY4" s="24"/>
      <c r="WYZ4" s="24"/>
      <c r="WZA4" s="24"/>
      <c r="WZB4" s="24"/>
      <c r="WZC4" s="24"/>
      <c r="WZD4" s="24"/>
      <c r="WZE4" s="24"/>
      <c r="WZF4" s="24"/>
      <c r="WZG4" s="24"/>
      <c r="WZH4" s="24"/>
      <c r="WZI4" s="24"/>
      <c r="WZJ4" s="24"/>
      <c r="WZK4" s="24"/>
      <c r="WZL4" s="24"/>
      <c r="WZM4" s="24"/>
      <c r="WZN4" s="24"/>
      <c r="WZO4" s="24"/>
      <c r="WZP4" s="24"/>
      <c r="WZQ4" s="24"/>
      <c r="WZR4" s="24"/>
      <c r="WZS4" s="24"/>
      <c r="WZT4" s="24"/>
      <c r="WZU4" s="24"/>
      <c r="WZV4" s="24"/>
      <c r="WZW4" s="24"/>
      <c r="WZX4" s="24"/>
      <c r="WZY4" s="24"/>
      <c r="WZZ4" s="24"/>
      <c r="XAA4" s="24"/>
      <c r="XAB4" s="24"/>
      <c r="XAC4" s="24"/>
      <c r="XAD4" s="24"/>
      <c r="XAE4" s="24"/>
      <c r="XAF4" s="24"/>
      <c r="XAG4" s="24"/>
      <c r="XAH4" s="24"/>
      <c r="XAI4" s="24"/>
      <c r="XAJ4" s="24"/>
      <c r="XAK4" s="24"/>
      <c r="XAL4" s="24"/>
      <c r="XAM4" s="24"/>
      <c r="XAN4" s="24"/>
      <c r="XAO4" s="24"/>
      <c r="XAP4" s="24"/>
      <c r="XAQ4" s="24"/>
      <c r="XAR4" s="24"/>
      <c r="XAS4" s="24"/>
      <c r="XAT4" s="24"/>
      <c r="XAU4" s="24"/>
      <c r="XAV4" s="24"/>
      <c r="XAW4" s="24"/>
      <c r="XAX4" s="24"/>
      <c r="XAY4" s="24"/>
      <c r="XAZ4" s="24"/>
      <c r="XBA4" s="24"/>
      <c r="XBB4" s="24"/>
      <c r="XBC4" s="24"/>
      <c r="XBD4" s="24"/>
      <c r="XBE4" s="24"/>
      <c r="XBF4" s="24"/>
      <c r="XBG4" s="24"/>
      <c r="XBH4" s="24"/>
      <c r="XBI4" s="24"/>
      <c r="XBJ4" s="24"/>
      <c r="XBK4" s="24"/>
      <c r="XBL4" s="24"/>
      <c r="XBM4" s="24"/>
      <c r="XBN4" s="24"/>
      <c r="XBO4" s="24"/>
      <c r="XBP4" s="24"/>
      <c r="XBQ4" s="24"/>
      <c r="XBR4" s="24"/>
      <c r="XBS4" s="24"/>
      <c r="XBT4" s="24"/>
      <c r="XBU4" s="24"/>
      <c r="XBV4" s="24"/>
      <c r="XBW4" s="24"/>
      <c r="XBX4" s="24"/>
      <c r="XBY4" s="24"/>
      <c r="XBZ4" s="24"/>
      <c r="XCA4" s="24"/>
      <c r="XCB4" s="24"/>
      <c r="XCC4" s="24"/>
      <c r="XCD4" s="24"/>
      <c r="XCE4" s="24"/>
      <c r="XCF4" s="24"/>
      <c r="XCG4" s="24"/>
      <c r="XCH4" s="24"/>
      <c r="XCI4" s="24"/>
      <c r="XCJ4" s="24"/>
      <c r="XCK4" s="24"/>
      <c r="XCL4" s="24"/>
      <c r="XCM4" s="24"/>
      <c r="XCN4" s="24"/>
      <c r="XCO4" s="24"/>
      <c r="XCP4" s="24"/>
      <c r="XCQ4" s="24"/>
      <c r="XCR4" s="24"/>
      <c r="XCS4" s="24"/>
      <c r="XCT4" s="24"/>
      <c r="XCU4" s="24"/>
      <c r="XCV4" s="24"/>
      <c r="XCW4" s="24"/>
      <c r="XCX4" s="24"/>
      <c r="XCY4" s="24"/>
      <c r="XCZ4" s="24"/>
      <c r="XDA4" s="24"/>
      <c r="XDB4" s="24"/>
      <c r="XDC4" s="24"/>
      <c r="XDD4" s="24"/>
      <c r="XDE4" s="24"/>
      <c r="XDF4" s="24"/>
      <c r="XDG4" s="24"/>
      <c r="XDH4" s="24"/>
      <c r="XDI4" s="24"/>
      <c r="XDJ4" s="24"/>
      <c r="XDK4" s="24"/>
      <c r="XDL4" s="24"/>
      <c r="XDM4" s="24"/>
      <c r="XDN4" s="24"/>
      <c r="XDO4" s="24"/>
      <c r="XDP4" s="24"/>
      <c r="XDQ4" s="24"/>
      <c r="XDR4" s="24"/>
      <c r="XDS4" s="24"/>
      <c r="XDT4" s="24"/>
      <c r="XDU4" s="24"/>
      <c r="XDV4" s="24"/>
      <c r="XDW4" s="24"/>
      <c r="XDX4" s="24"/>
      <c r="XDY4" s="24"/>
      <c r="XDZ4" s="24"/>
      <c r="XEA4" s="24"/>
      <c r="XEB4" s="24"/>
      <c r="XEC4" s="24"/>
      <c r="XED4" s="24"/>
      <c r="XEE4" s="24"/>
      <c r="XEF4" s="24"/>
      <c r="XEG4" s="24"/>
      <c r="XEH4" s="24"/>
      <c r="XEI4" s="24"/>
      <c r="XEJ4" s="24"/>
      <c r="XEK4" s="24"/>
      <c r="XEL4" s="24"/>
      <c r="XEM4" s="24"/>
      <c r="XEN4" s="24"/>
      <c r="XEO4" s="24"/>
      <c r="XEP4" s="24"/>
      <c r="XEQ4" s="24"/>
      <c r="XER4" s="24"/>
      <c r="XES4" s="24"/>
      <c r="XET4" s="24"/>
      <c r="XEU4" s="24"/>
      <c r="XEV4" s="24"/>
      <c r="XEW4" s="24"/>
      <c r="XEX4" s="24"/>
      <c r="XEY4" s="24"/>
      <c r="XEZ4" s="24"/>
      <c r="XFA4" s="24"/>
      <c r="XFB4" s="24"/>
      <c r="XFC4" s="24"/>
      <c r="XFD4" s="24"/>
    </row>
    <row r="5" spans="1:16384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  <c r="IW5" s="24"/>
      <c r="IX5" s="24"/>
      <c r="IY5" s="24"/>
      <c r="IZ5" s="24"/>
      <c r="JA5" s="24"/>
      <c r="JB5" s="24"/>
      <c r="JC5" s="24"/>
      <c r="JD5" s="24"/>
      <c r="JE5" s="24"/>
      <c r="JF5" s="24"/>
      <c r="JG5" s="24"/>
      <c r="JH5" s="24"/>
      <c r="JI5" s="24"/>
      <c r="JJ5" s="24"/>
      <c r="JK5" s="24"/>
      <c r="JL5" s="24"/>
      <c r="JM5" s="24"/>
      <c r="JN5" s="24"/>
      <c r="JO5" s="24"/>
      <c r="JP5" s="24"/>
      <c r="JQ5" s="24"/>
      <c r="JR5" s="24"/>
      <c r="JS5" s="24"/>
      <c r="JT5" s="24"/>
      <c r="JU5" s="24"/>
      <c r="JV5" s="24"/>
      <c r="JW5" s="24"/>
      <c r="JX5" s="24"/>
      <c r="JY5" s="24"/>
      <c r="JZ5" s="24"/>
      <c r="KA5" s="24"/>
      <c r="KB5" s="24"/>
      <c r="KC5" s="24"/>
      <c r="KD5" s="24"/>
      <c r="KE5" s="24"/>
      <c r="KF5" s="24"/>
      <c r="KG5" s="24"/>
      <c r="KH5" s="24"/>
      <c r="KI5" s="24"/>
      <c r="KJ5" s="24"/>
      <c r="KK5" s="24"/>
      <c r="KL5" s="24"/>
      <c r="KM5" s="24"/>
      <c r="KN5" s="24"/>
      <c r="KO5" s="24"/>
      <c r="KP5" s="24"/>
      <c r="KQ5" s="24"/>
      <c r="KR5" s="24"/>
      <c r="KS5" s="24"/>
      <c r="KT5" s="24"/>
      <c r="KU5" s="24"/>
      <c r="KV5" s="24"/>
      <c r="KW5" s="24"/>
      <c r="KX5" s="24"/>
      <c r="KY5" s="24"/>
      <c r="KZ5" s="24"/>
      <c r="LA5" s="24"/>
      <c r="LB5" s="24"/>
      <c r="LC5" s="24"/>
      <c r="LD5" s="24"/>
      <c r="LE5" s="24"/>
      <c r="LF5" s="24"/>
      <c r="LG5" s="24"/>
      <c r="LH5" s="24"/>
      <c r="LI5" s="24"/>
      <c r="LJ5" s="24"/>
      <c r="LK5" s="24"/>
      <c r="LL5" s="24"/>
      <c r="LM5" s="24"/>
      <c r="LN5" s="24"/>
      <c r="LO5" s="24"/>
      <c r="LP5" s="24"/>
      <c r="LQ5" s="24"/>
      <c r="LR5" s="24"/>
      <c r="LS5" s="24"/>
      <c r="LT5" s="24"/>
      <c r="LU5" s="24"/>
      <c r="LV5" s="24"/>
      <c r="LW5" s="24"/>
      <c r="LX5" s="24"/>
      <c r="LY5" s="24"/>
      <c r="LZ5" s="24"/>
      <c r="MA5" s="24"/>
      <c r="MB5" s="24"/>
      <c r="MC5" s="24"/>
      <c r="MD5" s="24"/>
      <c r="ME5" s="24"/>
      <c r="MF5" s="24"/>
      <c r="MG5" s="24"/>
      <c r="MH5" s="24"/>
      <c r="MI5" s="24"/>
      <c r="MJ5" s="24"/>
      <c r="MK5" s="24"/>
      <c r="ML5" s="24"/>
      <c r="MM5" s="24"/>
      <c r="MN5" s="24"/>
      <c r="MO5" s="24"/>
      <c r="MP5" s="24"/>
      <c r="MQ5" s="24"/>
      <c r="MR5" s="24"/>
      <c r="MS5" s="24"/>
      <c r="MT5" s="24"/>
      <c r="MU5" s="24"/>
      <c r="MV5" s="24"/>
      <c r="MW5" s="24"/>
      <c r="MX5" s="24"/>
      <c r="MY5" s="24"/>
      <c r="MZ5" s="24"/>
      <c r="NA5" s="24"/>
      <c r="NB5" s="24"/>
      <c r="NC5" s="24"/>
      <c r="ND5" s="24"/>
      <c r="NE5" s="24"/>
      <c r="NF5" s="24"/>
      <c r="NG5" s="24"/>
      <c r="NH5" s="24"/>
      <c r="NI5" s="24"/>
      <c r="NJ5" s="24"/>
      <c r="NK5" s="24"/>
      <c r="NL5" s="24"/>
      <c r="NM5" s="24"/>
      <c r="NN5" s="24"/>
      <c r="NO5" s="24"/>
      <c r="NP5" s="24"/>
      <c r="NQ5" s="24"/>
      <c r="NR5" s="24"/>
      <c r="NS5" s="24"/>
      <c r="NT5" s="24"/>
      <c r="NU5" s="24"/>
      <c r="NV5" s="24"/>
      <c r="NW5" s="24"/>
      <c r="NX5" s="24"/>
      <c r="NY5" s="24"/>
      <c r="NZ5" s="24"/>
      <c r="OA5" s="24"/>
      <c r="OB5" s="24"/>
      <c r="OC5" s="24"/>
      <c r="OD5" s="24"/>
      <c r="OE5" s="24"/>
      <c r="OF5" s="24"/>
      <c r="OG5" s="24"/>
      <c r="OH5" s="24"/>
      <c r="OI5" s="24"/>
      <c r="OJ5" s="24"/>
      <c r="OK5" s="24"/>
      <c r="OL5" s="24"/>
      <c r="OM5" s="24"/>
      <c r="ON5" s="24"/>
      <c r="OO5" s="24"/>
      <c r="OP5" s="24"/>
      <c r="OQ5" s="24"/>
      <c r="OR5" s="24"/>
      <c r="OS5" s="24"/>
      <c r="OT5" s="24"/>
      <c r="OU5" s="24"/>
      <c r="OV5" s="24"/>
      <c r="OW5" s="24"/>
      <c r="OX5" s="24"/>
      <c r="OY5" s="24"/>
      <c r="OZ5" s="24"/>
      <c r="PA5" s="24"/>
      <c r="PB5" s="24"/>
      <c r="PC5" s="24"/>
      <c r="PD5" s="24"/>
      <c r="PE5" s="24"/>
      <c r="PF5" s="24"/>
      <c r="PG5" s="24"/>
      <c r="PH5" s="24"/>
      <c r="PI5" s="24"/>
      <c r="PJ5" s="24"/>
      <c r="PK5" s="24"/>
      <c r="PL5" s="24"/>
      <c r="PM5" s="24"/>
      <c r="PN5" s="24"/>
      <c r="PO5" s="24"/>
      <c r="PP5" s="24"/>
      <c r="PQ5" s="24"/>
      <c r="PR5" s="24"/>
      <c r="PS5" s="24"/>
      <c r="PT5" s="24"/>
      <c r="PU5" s="24"/>
      <c r="PV5" s="24"/>
      <c r="PW5" s="24"/>
      <c r="PX5" s="24"/>
      <c r="PY5" s="24"/>
      <c r="PZ5" s="24"/>
      <c r="QA5" s="24"/>
      <c r="QB5" s="24"/>
      <c r="QC5" s="24"/>
      <c r="QD5" s="24"/>
      <c r="QE5" s="24"/>
      <c r="QF5" s="24"/>
      <c r="QG5" s="24"/>
      <c r="QH5" s="24"/>
      <c r="QI5" s="24"/>
      <c r="QJ5" s="24"/>
      <c r="QK5" s="24"/>
      <c r="QL5" s="24"/>
      <c r="QM5" s="24"/>
      <c r="QN5" s="24"/>
      <c r="QO5" s="24"/>
      <c r="QP5" s="24"/>
      <c r="QQ5" s="24"/>
      <c r="QR5" s="24"/>
      <c r="QS5" s="24"/>
      <c r="QT5" s="24"/>
      <c r="QU5" s="24"/>
      <c r="QV5" s="24"/>
      <c r="QW5" s="24"/>
      <c r="QX5" s="24"/>
      <c r="QY5" s="24"/>
      <c r="QZ5" s="24"/>
      <c r="RA5" s="24"/>
      <c r="RB5" s="24"/>
      <c r="RC5" s="24"/>
      <c r="RD5" s="24"/>
      <c r="RE5" s="24"/>
      <c r="RF5" s="24"/>
      <c r="RG5" s="24"/>
      <c r="RH5" s="24"/>
      <c r="RI5" s="24"/>
      <c r="RJ5" s="24"/>
      <c r="RK5" s="24"/>
      <c r="RL5" s="24"/>
      <c r="RM5" s="24"/>
      <c r="RN5" s="24"/>
      <c r="RO5" s="24"/>
      <c r="RP5" s="24"/>
      <c r="RQ5" s="24"/>
      <c r="RR5" s="24"/>
      <c r="RS5" s="24"/>
      <c r="RT5" s="24"/>
      <c r="RU5" s="24"/>
      <c r="RV5" s="24"/>
      <c r="RW5" s="24"/>
      <c r="RX5" s="24"/>
      <c r="RY5" s="24"/>
      <c r="RZ5" s="24"/>
      <c r="SA5" s="24"/>
      <c r="SB5" s="24"/>
      <c r="SC5" s="24"/>
      <c r="SD5" s="24"/>
      <c r="SE5" s="24"/>
      <c r="SF5" s="24"/>
      <c r="SG5" s="24"/>
      <c r="SH5" s="24"/>
      <c r="SI5" s="24"/>
      <c r="SJ5" s="24"/>
      <c r="SK5" s="24"/>
      <c r="SL5" s="24"/>
      <c r="SM5" s="24"/>
      <c r="SN5" s="24"/>
      <c r="SO5" s="24"/>
      <c r="SP5" s="24"/>
      <c r="SQ5" s="24"/>
      <c r="SR5" s="24"/>
      <c r="SS5" s="24"/>
      <c r="ST5" s="24"/>
      <c r="SU5" s="24"/>
      <c r="SV5" s="24"/>
      <c r="SW5" s="24"/>
      <c r="SX5" s="24"/>
      <c r="SY5" s="24"/>
      <c r="SZ5" s="24"/>
      <c r="TA5" s="24"/>
      <c r="TB5" s="24"/>
      <c r="TC5" s="24"/>
      <c r="TD5" s="24"/>
      <c r="TE5" s="24"/>
      <c r="TF5" s="24"/>
      <c r="TG5" s="24"/>
      <c r="TH5" s="24"/>
      <c r="TI5" s="24"/>
      <c r="TJ5" s="24"/>
      <c r="TK5" s="24"/>
      <c r="TL5" s="24"/>
      <c r="TM5" s="24"/>
      <c r="TN5" s="24"/>
      <c r="TO5" s="24"/>
      <c r="TP5" s="24"/>
      <c r="TQ5" s="24"/>
      <c r="TR5" s="24"/>
      <c r="TS5" s="24"/>
      <c r="TT5" s="24"/>
      <c r="TU5" s="24"/>
      <c r="TV5" s="24"/>
      <c r="TW5" s="24"/>
      <c r="TX5" s="24"/>
      <c r="TY5" s="24"/>
      <c r="TZ5" s="24"/>
      <c r="UA5" s="24"/>
      <c r="UB5" s="24"/>
      <c r="UC5" s="24"/>
      <c r="UD5" s="24"/>
      <c r="UE5" s="24"/>
      <c r="UF5" s="24"/>
      <c r="UG5" s="24"/>
      <c r="UH5" s="24"/>
      <c r="UI5" s="24"/>
      <c r="UJ5" s="24"/>
      <c r="UK5" s="24"/>
      <c r="UL5" s="24"/>
      <c r="UM5" s="24"/>
      <c r="UN5" s="24"/>
      <c r="UO5" s="24"/>
      <c r="UP5" s="24"/>
      <c r="UQ5" s="24"/>
      <c r="UR5" s="24"/>
      <c r="US5" s="24"/>
      <c r="UT5" s="24"/>
      <c r="UU5" s="24"/>
      <c r="UV5" s="24"/>
      <c r="UW5" s="24"/>
      <c r="UX5" s="24"/>
      <c r="UY5" s="24"/>
      <c r="UZ5" s="24"/>
      <c r="VA5" s="24"/>
      <c r="VB5" s="24"/>
      <c r="VC5" s="24"/>
      <c r="VD5" s="24"/>
      <c r="VE5" s="24"/>
      <c r="VF5" s="24"/>
      <c r="VG5" s="24"/>
      <c r="VH5" s="24"/>
      <c r="VI5" s="24"/>
      <c r="VJ5" s="24"/>
      <c r="VK5" s="24"/>
      <c r="VL5" s="24"/>
      <c r="VM5" s="24"/>
      <c r="VN5" s="24"/>
      <c r="VO5" s="24"/>
      <c r="VP5" s="24"/>
      <c r="VQ5" s="24"/>
      <c r="VR5" s="24"/>
      <c r="VS5" s="24"/>
      <c r="VT5" s="24"/>
      <c r="VU5" s="24"/>
      <c r="VV5" s="24"/>
      <c r="VW5" s="24"/>
      <c r="VX5" s="24"/>
      <c r="VY5" s="24"/>
      <c r="VZ5" s="24"/>
      <c r="WA5" s="24"/>
      <c r="WB5" s="24"/>
      <c r="WC5" s="24"/>
      <c r="WD5" s="24"/>
      <c r="WE5" s="24"/>
      <c r="WF5" s="24"/>
      <c r="WG5" s="24"/>
      <c r="WH5" s="24"/>
      <c r="WI5" s="24"/>
      <c r="WJ5" s="24"/>
      <c r="WK5" s="24"/>
      <c r="WL5" s="24"/>
      <c r="WM5" s="24"/>
      <c r="WN5" s="24"/>
      <c r="WO5" s="24"/>
      <c r="WP5" s="24"/>
      <c r="WQ5" s="24"/>
      <c r="WR5" s="24"/>
      <c r="WS5" s="24"/>
      <c r="WT5" s="24"/>
      <c r="WU5" s="24"/>
      <c r="WV5" s="24"/>
      <c r="WW5" s="24"/>
      <c r="WX5" s="24"/>
      <c r="WY5" s="24"/>
      <c r="WZ5" s="24"/>
      <c r="XA5" s="24"/>
      <c r="XB5" s="24"/>
      <c r="XC5" s="24"/>
      <c r="XD5" s="24"/>
      <c r="XE5" s="24"/>
      <c r="XF5" s="24"/>
      <c r="XG5" s="24"/>
      <c r="XH5" s="24"/>
      <c r="XI5" s="24"/>
      <c r="XJ5" s="24"/>
      <c r="XK5" s="24"/>
      <c r="XL5" s="24"/>
      <c r="XM5" s="24"/>
      <c r="XN5" s="24"/>
      <c r="XO5" s="24"/>
      <c r="XP5" s="24"/>
      <c r="XQ5" s="24"/>
      <c r="XR5" s="24"/>
      <c r="XS5" s="24"/>
      <c r="XT5" s="24"/>
      <c r="XU5" s="24"/>
      <c r="XV5" s="24"/>
      <c r="XW5" s="24"/>
      <c r="XX5" s="24"/>
      <c r="XY5" s="24"/>
      <c r="XZ5" s="24"/>
      <c r="YA5" s="24"/>
      <c r="YB5" s="24"/>
      <c r="YC5" s="24"/>
      <c r="YD5" s="24"/>
      <c r="YE5" s="24"/>
      <c r="YF5" s="24"/>
      <c r="YG5" s="24"/>
      <c r="YH5" s="24"/>
      <c r="YI5" s="24"/>
      <c r="YJ5" s="24"/>
      <c r="YK5" s="24"/>
      <c r="YL5" s="24"/>
      <c r="YM5" s="24"/>
      <c r="YN5" s="24"/>
      <c r="YO5" s="24"/>
      <c r="YP5" s="24"/>
      <c r="YQ5" s="24"/>
      <c r="YR5" s="24"/>
      <c r="YS5" s="24"/>
      <c r="YT5" s="24"/>
      <c r="YU5" s="24"/>
      <c r="YV5" s="24"/>
      <c r="YW5" s="24"/>
      <c r="YX5" s="24"/>
      <c r="YY5" s="24"/>
      <c r="YZ5" s="24"/>
      <c r="ZA5" s="24"/>
      <c r="ZB5" s="24"/>
      <c r="ZC5" s="24"/>
      <c r="ZD5" s="24"/>
      <c r="ZE5" s="24"/>
      <c r="ZF5" s="24"/>
      <c r="ZG5" s="24"/>
      <c r="ZH5" s="24"/>
      <c r="ZI5" s="24"/>
      <c r="ZJ5" s="24"/>
      <c r="ZK5" s="24"/>
      <c r="ZL5" s="24"/>
      <c r="ZM5" s="24"/>
      <c r="ZN5" s="24"/>
      <c r="ZO5" s="24"/>
      <c r="ZP5" s="24"/>
      <c r="ZQ5" s="24"/>
      <c r="ZR5" s="24"/>
      <c r="ZS5" s="24"/>
      <c r="ZT5" s="24"/>
      <c r="ZU5" s="24"/>
      <c r="ZV5" s="24"/>
      <c r="ZW5" s="24"/>
      <c r="ZX5" s="24"/>
      <c r="ZY5" s="24"/>
      <c r="ZZ5" s="24"/>
      <c r="AAA5" s="24"/>
      <c r="AAB5" s="24"/>
      <c r="AAC5" s="24"/>
      <c r="AAD5" s="24"/>
      <c r="AAE5" s="24"/>
      <c r="AAF5" s="24"/>
      <c r="AAG5" s="24"/>
      <c r="AAH5" s="24"/>
      <c r="AAI5" s="24"/>
      <c r="AAJ5" s="24"/>
      <c r="AAK5" s="24"/>
      <c r="AAL5" s="24"/>
      <c r="AAM5" s="24"/>
      <c r="AAN5" s="24"/>
      <c r="AAO5" s="24"/>
      <c r="AAP5" s="24"/>
      <c r="AAQ5" s="24"/>
      <c r="AAR5" s="24"/>
      <c r="AAS5" s="24"/>
      <c r="AAT5" s="24"/>
      <c r="AAU5" s="24"/>
      <c r="AAV5" s="24"/>
      <c r="AAW5" s="24"/>
      <c r="AAX5" s="24"/>
      <c r="AAY5" s="24"/>
      <c r="AAZ5" s="24"/>
      <c r="ABA5" s="24"/>
      <c r="ABB5" s="24"/>
      <c r="ABC5" s="24"/>
      <c r="ABD5" s="24"/>
      <c r="ABE5" s="24"/>
      <c r="ABF5" s="24"/>
      <c r="ABG5" s="24"/>
      <c r="ABH5" s="24"/>
      <c r="ABI5" s="24"/>
      <c r="ABJ5" s="24"/>
      <c r="ABK5" s="24"/>
      <c r="ABL5" s="24"/>
      <c r="ABM5" s="24"/>
      <c r="ABN5" s="24"/>
      <c r="ABO5" s="24"/>
      <c r="ABP5" s="24"/>
      <c r="ABQ5" s="24"/>
      <c r="ABR5" s="24"/>
      <c r="ABS5" s="24"/>
      <c r="ABT5" s="24"/>
      <c r="ABU5" s="24"/>
      <c r="ABV5" s="24"/>
      <c r="ABW5" s="24"/>
      <c r="ABX5" s="24"/>
      <c r="ABY5" s="24"/>
      <c r="ABZ5" s="24"/>
      <c r="ACA5" s="24"/>
      <c r="ACB5" s="24"/>
      <c r="ACC5" s="24"/>
      <c r="ACD5" s="24"/>
      <c r="ACE5" s="24"/>
      <c r="ACF5" s="24"/>
      <c r="ACG5" s="24"/>
      <c r="ACH5" s="24"/>
      <c r="ACI5" s="24"/>
      <c r="ACJ5" s="24"/>
      <c r="ACK5" s="24"/>
      <c r="ACL5" s="24"/>
      <c r="ACM5" s="24"/>
      <c r="ACN5" s="24"/>
      <c r="ACO5" s="24"/>
      <c r="ACP5" s="24"/>
      <c r="ACQ5" s="24"/>
      <c r="ACR5" s="24"/>
      <c r="ACS5" s="24"/>
      <c r="ACT5" s="24"/>
      <c r="ACU5" s="24"/>
      <c r="ACV5" s="24"/>
      <c r="ACW5" s="24"/>
      <c r="ACX5" s="24"/>
      <c r="ACY5" s="24"/>
      <c r="ACZ5" s="24"/>
      <c r="ADA5" s="24"/>
      <c r="ADB5" s="24"/>
      <c r="ADC5" s="24"/>
      <c r="ADD5" s="24"/>
      <c r="ADE5" s="24"/>
      <c r="ADF5" s="24"/>
      <c r="ADG5" s="24"/>
      <c r="ADH5" s="24"/>
      <c r="ADI5" s="24"/>
      <c r="ADJ5" s="24"/>
      <c r="ADK5" s="24"/>
      <c r="ADL5" s="24"/>
      <c r="ADM5" s="24"/>
      <c r="ADN5" s="24"/>
      <c r="ADO5" s="24"/>
      <c r="ADP5" s="24"/>
      <c r="ADQ5" s="24"/>
      <c r="ADR5" s="24"/>
      <c r="ADS5" s="24"/>
      <c r="ADT5" s="24"/>
      <c r="ADU5" s="24"/>
      <c r="ADV5" s="24"/>
      <c r="ADW5" s="24"/>
      <c r="ADX5" s="24"/>
      <c r="ADY5" s="24"/>
      <c r="ADZ5" s="24"/>
      <c r="AEA5" s="24"/>
      <c r="AEB5" s="24"/>
      <c r="AEC5" s="24"/>
      <c r="AED5" s="24"/>
      <c r="AEE5" s="24"/>
      <c r="AEF5" s="24"/>
      <c r="AEG5" s="24"/>
      <c r="AEH5" s="24"/>
      <c r="AEI5" s="24"/>
      <c r="AEJ5" s="24"/>
      <c r="AEK5" s="24"/>
      <c r="AEL5" s="24"/>
      <c r="AEM5" s="24"/>
      <c r="AEN5" s="24"/>
      <c r="AEO5" s="24"/>
      <c r="AEP5" s="24"/>
      <c r="AEQ5" s="24"/>
      <c r="AER5" s="24"/>
      <c r="AES5" s="24"/>
      <c r="AET5" s="24"/>
      <c r="AEU5" s="24"/>
      <c r="AEV5" s="24"/>
      <c r="AEW5" s="24"/>
      <c r="AEX5" s="24"/>
      <c r="AEY5" s="24"/>
      <c r="AEZ5" s="24"/>
      <c r="AFA5" s="24"/>
      <c r="AFB5" s="24"/>
      <c r="AFC5" s="24"/>
      <c r="AFD5" s="24"/>
      <c r="AFE5" s="24"/>
      <c r="AFF5" s="24"/>
      <c r="AFG5" s="24"/>
      <c r="AFH5" s="24"/>
      <c r="AFI5" s="24"/>
      <c r="AFJ5" s="24"/>
      <c r="AFK5" s="24"/>
      <c r="AFL5" s="24"/>
      <c r="AFM5" s="24"/>
      <c r="AFN5" s="24"/>
      <c r="AFO5" s="24"/>
      <c r="AFP5" s="24"/>
      <c r="AFQ5" s="24"/>
      <c r="AFR5" s="24"/>
      <c r="AFS5" s="24"/>
      <c r="AFT5" s="24"/>
      <c r="AFU5" s="24"/>
      <c r="AFV5" s="24"/>
      <c r="AFW5" s="24"/>
      <c r="AFX5" s="24"/>
      <c r="AFY5" s="24"/>
      <c r="AFZ5" s="24"/>
      <c r="AGA5" s="24"/>
      <c r="AGB5" s="24"/>
      <c r="AGC5" s="24"/>
      <c r="AGD5" s="24"/>
      <c r="AGE5" s="24"/>
      <c r="AGF5" s="24"/>
      <c r="AGG5" s="24"/>
      <c r="AGH5" s="24"/>
      <c r="AGI5" s="24"/>
      <c r="AGJ5" s="24"/>
      <c r="AGK5" s="24"/>
      <c r="AGL5" s="24"/>
      <c r="AGM5" s="24"/>
      <c r="AGN5" s="24"/>
      <c r="AGO5" s="24"/>
      <c r="AGP5" s="24"/>
      <c r="AGQ5" s="24"/>
      <c r="AGR5" s="24"/>
      <c r="AGS5" s="24"/>
      <c r="AGT5" s="24"/>
      <c r="AGU5" s="24"/>
      <c r="AGV5" s="24"/>
      <c r="AGW5" s="24"/>
      <c r="AGX5" s="24"/>
      <c r="AGY5" s="24"/>
      <c r="AGZ5" s="24"/>
      <c r="AHA5" s="24"/>
      <c r="AHB5" s="24"/>
      <c r="AHC5" s="24"/>
      <c r="AHD5" s="24"/>
      <c r="AHE5" s="24"/>
      <c r="AHF5" s="24"/>
      <c r="AHG5" s="24"/>
      <c r="AHH5" s="24"/>
      <c r="AHI5" s="24"/>
      <c r="AHJ5" s="24"/>
      <c r="AHK5" s="24"/>
      <c r="AHL5" s="24"/>
      <c r="AHM5" s="24"/>
      <c r="AHN5" s="24"/>
      <c r="AHO5" s="24"/>
      <c r="AHP5" s="24"/>
      <c r="AHQ5" s="24"/>
      <c r="AHR5" s="24"/>
      <c r="AHS5" s="24"/>
      <c r="AHT5" s="24"/>
      <c r="AHU5" s="24"/>
      <c r="AHV5" s="24"/>
      <c r="AHW5" s="24"/>
      <c r="AHX5" s="24"/>
      <c r="AHY5" s="24"/>
      <c r="AHZ5" s="24"/>
      <c r="AIA5" s="24"/>
      <c r="AIB5" s="24"/>
      <c r="AIC5" s="24"/>
      <c r="AID5" s="24"/>
      <c r="AIE5" s="24"/>
      <c r="AIF5" s="24"/>
      <c r="AIG5" s="24"/>
      <c r="AIH5" s="24"/>
      <c r="AII5" s="24"/>
      <c r="AIJ5" s="24"/>
      <c r="AIK5" s="24"/>
      <c r="AIL5" s="24"/>
      <c r="AIM5" s="24"/>
      <c r="AIN5" s="24"/>
      <c r="AIO5" s="24"/>
      <c r="AIP5" s="24"/>
      <c r="AIQ5" s="24"/>
      <c r="AIR5" s="24"/>
      <c r="AIS5" s="24"/>
      <c r="AIT5" s="24"/>
      <c r="AIU5" s="24"/>
      <c r="AIV5" s="24"/>
      <c r="AIW5" s="24"/>
      <c r="AIX5" s="24"/>
      <c r="AIY5" s="24"/>
      <c r="AIZ5" s="24"/>
      <c r="AJA5" s="24"/>
      <c r="AJB5" s="24"/>
      <c r="AJC5" s="24"/>
      <c r="AJD5" s="24"/>
      <c r="AJE5" s="24"/>
      <c r="AJF5" s="24"/>
      <c r="AJG5" s="24"/>
      <c r="AJH5" s="24"/>
      <c r="AJI5" s="24"/>
      <c r="AJJ5" s="24"/>
      <c r="AJK5" s="24"/>
      <c r="AJL5" s="24"/>
      <c r="AJM5" s="24"/>
      <c r="AJN5" s="24"/>
      <c r="AJO5" s="24"/>
      <c r="AJP5" s="24"/>
      <c r="AJQ5" s="24"/>
      <c r="AJR5" s="24"/>
      <c r="AJS5" s="24"/>
      <c r="AJT5" s="24"/>
      <c r="AJU5" s="24"/>
      <c r="AJV5" s="24"/>
      <c r="AJW5" s="24"/>
      <c r="AJX5" s="24"/>
      <c r="AJY5" s="24"/>
      <c r="AJZ5" s="24"/>
      <c r="AKA5" s="24"/>
      <c r="AKB5" s="24"/>
      <c r="AKC5" s="24"/>
      <c r="AKD5" s="24"/>
      <c r="AKE5" s="24"/>
      <c r="AKF5" s="24"/>
      <c r="AKG5" s="24"/>
      <c r="AKH5" s="24"/>
      <c r="AKI5" s="24"/>
      <c r="AKJ5" s="24"/>
      <c r="AKK5" s="24"/>
      <c r="AKL5" s="24"/>
      <c r="AKM5" s="24"/>
      <c r="AKN5" s="24"/>
      <c r="AKO5" s="24"/>
      <c r="AKP5" s="24"/>
      <c r="AKQ5" s="24"/>
      <c r="AKR5" s="24"/>
      <c r="AKS5" s="24"/>
      <c r="AKT5" s="24"/>
      <c r="AKU5" s="24"/>
      <c r="AKV5" s="24"/>
      <c r="AKW5" s="24"/>
      <c r="AKX5" s="24"/>
      <c r="AKY5" s="24"/>
      <c r="AKZ5" s="24"/>
      <c r="ALA5" s="24"/>
      <c r="ALB5" s="24"/>
      <c r="ALC5" s="24"/>
      <c r="ALD5" s="24"/>
      <c r="ALE5" s="24"/>
      <c r="ALF5" s="24"/>
      <c r="ALG5" s="24"/>
      <c r="ALH5" s="24"/>
      <c r="ALI5" s="24"/>
      <c r="ALJ5" s="24"/>
      <c r="ALK5" s="24"/>
      <c r="ALL5" s="24"/>
      <c r="ALM5" s="24"/>
      <c r="ALN5" s="24"/>
      <c r="ALO5" s="24"/>
      <c r="ALP5" s="24"/>
      <c r="ALQ5" s="24"/>
      <c r="ALR5" s="24"/>
      <c r="ALS5" s="24"/>
      <c r="ALT5" s="24"/>
      <c r="ALU5" s="24"/>
      <c r="ALV5" s="24"/>
      <c r="ALW5" s="24"/>
      <c r="ALX5" s="24"/>
      <c r="ALY5" s="24"/>
      <c r="ALZ5" s="24"/>
      <c r="AMA5" s="24"/>
      <c r="AMB5" s="24"/>
      <c r="AMC5" s="24"/>
      <c r="AMD5" s="24"/>
      <c r="AME5" s="24"/>
      <c r="AMF5" s="24"/>
      <c r="AMG5" s="24"/>
      <c r="AMH5" s="24"/>
      <c r="AMI5" s="24"/>
      <c r="AMJ5" s="24"/>
      <c r="AMK5" s="24"/>
      <c r="AML5" s="24"/>
      <c r="AMM5" s="24"/>
      <c r="AMN5" s="24"/>
      <c r="AMO5" s="24"/>
      <c r="AMP5" s="24"/>
      <c r="AMQ5" s="24"/>
      <c r="AMR5" s="24"/>
      <c r="AMS5" s="24"/>
      <c r="AMT5" s="24"/>
      <c r="AMU5" s="24"/>
      <c r="AMV5" s="24"/>
      <c r="AMW5" s="24"/>
      <c r="AMX5" s="24"/>
      <c r="AMY5" s="24"/>
      <c r="AMZ5" s="24"/>
      <c r="ANA5" s="24"/>
      <c r="ANB5" s="24"/>
      <c r="ANC5" s="24"/>
      <c r="AND5" s="24"/>
      <c r="ANE5" s="24"/>
      <c r="ANF5" s="24"/>
      <c r="ANG5" s="24"/>
      <c r="ANH5" s="24"/>
      <c r="ANI5" s="24"/>
      <c r="ANJ5" s="24"/>
      <c r="ANK5" s="24"/>
      <c r="ANL5" s="24"/>
      <c r="ANM5" s="24"/>
      <c r="ANN5" s="24"/>
      <c r="ANO5" s="24"/>
      <c r="ANP5" s="24"/>
      <c r="ANQ5" s="24"/>
      <c r="ANR5" s="24"/>
      <c r="ANS5" s="24"/>
      <c r="ANT5" s="24"/>
      <c r="ANU5" s="24"/>
      <c r="ANV5" s="24"/>
      <c r="ANW5" s="24"/>
      <c r="ANX5" s="24"/>
      <c r="ANY5" s="24"/>
      <c r="ANZ5" s="24"/>
      <c r="AOA5" s="24"/>
      <c r="AOB5" s="24"/>
      <c r="AOC5" s="24"/>
      <c r="AOD5" s="24"/>
      <c r="AOE5" s="24"/>
      <c r="AOF5" s="24"/>
      <c r="AOG5" s="24"/>
      <c r="AOH5" s="24"/>
      <c r="AOI5" s="24"/>
      <c r="AOJ5" s="24"/>
      <c r="AOK5" s="24"/>
      <c r="AOL5" s="24"/>
      <c r="AOM5" s="24"/>
      <c r="AON5" s="24"/>
      <c r="AOO5" s="24"/>
      <c r="AOP5" s="24"/>
      <c r="AOQ5" s="24"/>
      <c r="AOR5" s="24"/>
      <c r="AOS5" s="24"/>
      <c r="AOT5" s="24"/>
      <c r="AOU5" s="24"/>
      <c r="AOV5" s="24"/>
      <c r="AOW5" s="24"/>
      <c r="AOX5" s="24"/>
      <c r="AOY5" s="24"/>
      <c r="AOZ5" s="24"/>
      <c r="APA5" s="24"/>
      <c r="APB5" s="24"/>
      <c r="APC5" s="24"/>
      <c r="APD5" s="24"/>
      <c r="APE5" s="24"/>
      <c r="APF5" s="24"/>
      <c r="APG5" s="24"/>
      <c r="APH5" s="24"/>
      <c r="API5" s="24"/>
      <c r="APJ5" s="24"/>
      <c r="APK5" s="24"/>
      <c r="APL5" s="24"/>
      <c r="APM5" s="24"/>
      <c r="APN5" s="24"/>
      <c r="APO5" s="24"/>
      <c r="APP5" s="24"/>
      <c r="APQ5" s="24"/>
      <c r="APR5" s="24"/>
      <c r="APS5" s="24"/>
      <c r="APT5" s="24"/>
      <c r="APU5" s="24"/>
      <c r="APV5" s="24"/>
      <c r="APW5" s="24"/>
      <c r="APX5" s="24"/>
      <c r="APY5" s="24"/>
      <c r="APZ5" s="24"/>
      <c r="AQA5" s="24"/>
      <c r="AQB5" s="24"/>
      <c r="AQC5" s="24"/>
      <c r="AQD5" s="24"/>
      <c r="AQE5" s="24"/>
      <c r="AQF5" s="24"/>
      <c r="AQG5" s="24"/>
      <c r="AQH5" s="24"/>
      <c r="AQI5" s="24"/>
      <c r="AQJ5" s="24"/>
      <c r="AQK5" s="24"/>
      <c r="AQL5" s="24"/>
      <c r="AQM5" s="24"/>
      <c r="AQN5" s="24"/>
      <c r="AQO5" s="24"/>
      <c r="AQP5" s="24"/>
      <c r="AQQ5" s="24"/>
      <c r="AQR5" s="24"/>
      <c r="AQS5" s="24"/>
      <c r="AQT5" s="24"/>
      <c r="AQU5" s="24"/>
      <c r="AQV5" s="24"/>
      <c r="AQW5" s="24"/>
      <c r="AQX5" s="24"/>
      <c r="AQY5" s="24"/>
      <c r="AQZ5" s="24"/>
      <c r="ARA5" s="24"/>
      <c r="ARB5" s="24"/>
      <c r="ARC5" s="24"/>
      <c r="ARD5" s="24"/>
      <c r="ARE5" s="24"/>
      <c r="ARF5" s="24"/>
      <c r="ARG5" s="24"/>
      <c r="ARH5" s="24"/>
      <c r="ARI5" s="24"/>
      <c r="ARJ5" s="24"/>
      <c r="ARK5" s="24"/>
      <c r="ARL5" s="24"/>
      <c r="ARM5" s="24"/>
      <c r="ARN5" s="24"/>
      <c r="ARO5" s="24"/>
      <c r="ARP5" s="24"/>
      <c r="ARQ5" s="24"/>
      <c r="ARR5" s="24"/>
      <c r="ARS5" s="24"/>
      <c r="ART5" s="24"/>
      <c r="ARU5" s="24"/>
      <c r="ARV5" s="24"/>
      <c r="ARW5" s="24"/>
      <c r="ARX5" s="24"/>
      <c r="ARY5" s="24"/>
      <c r="ARZ5" s="24"/>
      <c r="ASA5" s="24"/>
      <c r="ASB5" s="24"/>
      <c r="ASC5" s="24"/>
      <c r="ASD5" s="24"/>
      <c r="ASE5" s="24"/>
      <c r="ASF5" s="24"/>
      <c r="ASG5" s="24"/>
      <c r="ASH5" s="24"/>
      <c r="ASI5" s="24"/>
      <c r="ASJ5" s="24"/>
      <c r="ASK5" s="24"/>
      <c r="ASL5" s="24"/>
      <c r="ASM5" s="24"/>
      <c r="ASN5" s="24"/>
      <c r="ASO5" s="24"/>
      <c r="ASP5" s="24"/>
      <c r="ASQ5" s="24"/>
      <c r="ASR5" s="24"/>
      <c r="ASS5" s="24"/>
      <c r="AST5" s="24"/>
      <c r="ASU5" s="24"/>
      <c r="ASV5" s="24"/>
      <c r="ASW5" s="24"/>
      <c r="ASX5" s="24"/>
      <c r="ASY5" s="24"/>
      <c r="ASZ5" s="24"/>
      <c r="ATA5" s="24"/>
      <c r="ATB5" s="24"/>
      <c r="ATC5" s="24"/>
      <c r="ATD5" s="24"/>
      <c r="ATE5" s="24"/>
      <c r="ATF5" s="24"/>
      <c r="ATG5" s="24"/>
      <c r="ATH5" s="24"/>
      <c r="ATI5" s="24"/>
      <c r="ATJ5" s="24"/>
      <c r="ATK5" s="24"/>
      <c r="ATL5" s="24"/>
      <c r="ATM5" s="24"/>
      <c r="ATN5" s="24"/>
      <c r="ATO5" s="24"/>
      <c r="ATP5" s="24"/>
      <c r="ATQ5" s="24"/>
      <c r="ATR5" s="24"/>
      <c r="ATS5" s="24"/>
      <c r="ATT5" s="24"/>
      <c r="ATU5" s="24"/>
      <c r="ATV5" s="24"/>
      <c r="ATW5" s="24"/>
      <c r="ATX5" s="24"/>
      <c r="ATY5" s="24"/>
      <c r="ATZ5" s="24"/>
      <c r="AUA5" s="24"/>
      <c r="AUB5" s="24"/>
      <c r="AUC5" s="24"/>
      <c r="AUD5" s="24"/>
      <c r="AUE5" s="24"/>
      <c r="AUF5" s="24"/>
      <c r="AUG5" s="24"/>
      <c r="AUH5" s="24"/>
      <c r="AUI5" s="24"/>
      <c r="AUJ5" s="24"/>
      <c r="AUK5" s="24"/>
      <c r="AUL5" s="24"/>
      <c r="AUM5" s="24"/>
      <c r="AUN5" s="24"/>
      <c r="AUO5" s="24"/>
      <c r="AUP5" s="24"/>
      <c r="AUQ5" s="24"/>
      <c r="AUR5" s="24"/>
      <c r="AUS5" s="24"/>
      <c r="AUT5" s="24"/>
      <c r="AUU5" s="24"/>
      <c r="AUV5" s="24"/>
      <c r="AUW5" s="24"/>
      <c r="AUX5" s="24"/>
      <c r="AUY5" s="24"/>
      <c r="AUZ5" s="24"/>
      <c r="AVA5" s="24"/>
      <c r="AVB5" s="24"/>
      <c r="AVC5" s="24"/>
      <c r="AVD5" s="24"/>
      <c r="AVE5" s="24"/>
      <c r="AVF5" s="24"/>
      <c r="AVG5" s="24"/>
      <c r="AVH5" s="24"/>
      <c r="AVI5" s="24"/>
      <c r="AVJ5" s="24"/>
      <c r="AVK5" s="24"/>
      <c r="AVL5" s="24"/>
      <c r="AVM5" s="24"/>
      <c r="AVN5" s="24"/>
      <c r="AVO5" s="24"/>
      <c r="AVP5" s="24"/>
      <c r="AVQ5" s="24"/>
      <c r="AVR5" s="24"/>
      <c r="AVS5" s="24"/>
      <c r="AVT5" s="24"/>
      <c r="AVU5" s="24"/>
      <c r="AVV5" s="24"/>
      <c r="AVW5" s="24"/>
      <c r="AVX5" s="24"/>
      <c r="AVY5" s="24"/>
      <c r="AVZ5" s="24"/>
      <c r="AWA5" s="24"/>
      <c r="AWB5" s="24"/>
      <c r="AWC5" s="24"/>
      <c r="AWD5" s="24"/>
      <c r="AWE5" s="24"/>
      <c r="AWF5" s="24"/>
      <c r="AWG5" s="24"/>
      <c r="AWH5" s="24"/>
      <c r="AWI5" s="24"/>
      <c r="AWJ5" s="24"/>
      <c r="AWK5" s="24"/>
      <c r="AWL5" s="24"/>
      <c r="AWM5" s="24"/>
      <c r="AWN5" s="24"/>
      <c r="AWO5" s="24"/>
      <c r="AWP5" s="24"/>
      <c r="AWQ5" s="24"/>
      <c r="AWR5" s="24"/>
      <c r="AWS5" s="24"/>
      <c r="AWT5" s="24"/>
      <c r="AWU5" s="24"/>
      <c r="AWV5" s="24"/>
      <c r="AWW5" s="24"/>
      <c r="AWX5" s="24"/>
      <c r="AWY5" s="24"/>
      <c r="AWZ5" s="24"/>
      <c r="AXA5" s="24"/>
      <c r="AXB5" s="24"/>
      <c r="AXC5" s="24"/>
      <c r="AXD5" s="24"/>
      <c r="AXE5" s="24"/>
      <c r="AXF5" s="24"/>
      <c r="AXG5" s="24"/>
      <c r="AXH5" s="24"/>
      <c r="AXI5" s="24"/>
      <c r="AXJ5" s="24"/>
      <c r="AXK5" s="24"/>
      <c r="AXL5" s="24"/>
      <c r="AXM5" s="24"/>
      <c r="AXN5" s="24"/>
      <c r="AXO5" s="24"/>
      <c r="AXP5" s="24"/>
      <c r="AXQ5" s="24"/>
      <c r="AXR5" s="24"/>
      <c r="AXS5" s="24"/>
      <c r="AXT5" s="24"/>
      <c r="AXU5" s="24"/>
      <c r="AXV5" s="24"/>
      <c r="AXW5" s="24"/>
      <c r="AXX5" s="24"/>
      <c r="AXY5" s="24"/>
      <c r="AXZ5" s="24"/>
      <c r="AYA5" s="24"/>
      <c r="AYB5" s="24"/>
      <c r="AYC5" s="24"/>
      <c r="AYD5" s="24"/>
      <c r="AYE5" s="24"/>
      <c r="AYF5" s="24"/>
      <c r="AYG5" s="24"/>
      <c r="AYH5" s="24"/>
      <c r="AYI5" s="24"/>
      <c r="AYJ5" s="24"/>
      <c r="AYK5" s="24"/>
      <c r="AYL5" s="24"/>
      <c r="AYM5" s="24"/>
      <c r="AYN5" s="24"/>
      <c r="AYO5" s="24"/>
      <c r="AYP5" s="24"/>
      <c r="AYQ5" s="24"/>
      <c r="AYR5" s="24"/>
      <c r="AYS5" s="24"/>
      <c r="AYT5" s="24"/>
      <c r="AYU5" s="24"/>
      <c r="AYV5" s="24"/>
      <c r="AYW5" s="24"/>
      <c r="AYX5" s="24"/>
      <c r="AYY5" s="24"/>
      <c r="AYZ5" s="24"/>
      <c r="AZA5" s="24"/>
      <c r="AZB5" s="24"/>
      <c r="AZC5" s="24"/>
      <c r="AZD5" s="24"/>
      <c r="AZE5" s="24"/>
      <c r="AZF5" s="24"/>
      <c r="AZG5" s="24"/>
      <c r="AZH5" s="24"/>
      <c r="AZI5" s="24"/>
      <c r="AZJ5" s="24"/>
      <c r="AZK5" s="24"/>
      <c r="AZL5" s="24"/>
      <c r="AZM5" s="24"/>
      <c r="AZN5" s="24"/>
      <c r="AZO5" s="24"/>
      <c r="AZP5" s="24"/>
      <c r="AZQ5" s="24"/>
      <c r="AZR5" s="24"/>
      <c r="AZS5" s="24"/>
      <c r="AZT5" s="24"/>
      <c r="AZU5" s="24"/>
      <c r="AZV5" s="24"/>
      <c r="AZW5" s="24"/>
      <c r="AZX5" s="24"/>
      <c r="AZY5" s="24"/>
      <c r="AZZ5" s="24"/>
      <c r="BAA5" s="24"/>
      <c r="BAB5" s="24"/>
      <c r="BAC5" s="24"/>
      <c r="BAD5" s="24"/>
      <c r="BAE5" s="24"/>
      <c r="BAF5" s="24"/>
      <c r="BAG5" s="24"/>
      <c r="BAH5" s="24"/>
      <c r="BAI5" s="24"/>
      <c r="BAJ5" s="24"/>
      <c r="BAK5" s="24"/>
      <c r="BAL5" s="24"/>
      <c r="BAM5" s="24"/>
      <c r="BAN5" s="24"/>
      <c r="BAO5" s="24"/>
      <c r="BAP5" s="24"/>
      <c r="BAQ5" s="24"/>
      <c r="BAR5" s="24"/>
      <c r="BAS5" s="24"/>
      <c r="BAT5" s="24"/>
      <c r="BAU5" s="24"/>
      <c r="BAV5" s="24"/>
      <c r="BAW5" s="24"/>
      <c r="BAX5" s="24"/>
      <c r="BAY5" s="24"/>
      <c r="BAZ5" s="24"/>
      <c r="BBA5" s="24"/>
      <c r="BBB5" s="24"/>
      <c r="BBC5" s="24"/>
      <c r="BBD5" s="24"/>
      <c r="BBE5" s="24"/>
      <c r="BBF5" s="24"/>
      <c r="BBG5" s="24"/>
      <c r="BBH5" s="24"/>
      <c r="BBI5" s="24"/>
      <c r="BBJ5" s="24"/>
      <c r="BBK5" s="24"/>
      <c r="BBL5" s="24"/>
      <c r="BBM5" s="24"/>
      <c r="BBN5" s="24"/>
      <c r="BBO5" s="24"/>
      <c r="BBP5" s="24"/>
      <c r="BBQ5" s="24"/>
      <c r="BBR5" s="24"/>
      <c r="BBS5" s="24"/>
      <c r="BBT5" s="24"/>
      <c r="BBU5" s="24"/>
      <c r="BBV5" s="24"/>
      <c r="BBW5" s="24"/>
      <c r="BBX5" s="24"/>
      <c r="BBY5" s="24"/>
      <c r="BBZ5" s="24"/>
      <c r="BCA5" s="24"/>
      <c r="BCB5" s="24"/>
      <c r="BCC5" s="24"/>
      <c r="BCD5" s="24"/>
      <c r="BCE5" s="24"/>
      <c r="BCF5" s="24"/>
      <c r="BCG5" s="24"/>
      <c r="BCH5" s="24"/>
      <c r="BCI5" s="24"/>
      <c r="BCJ5" s="24"/>
      <c r="BCK5" s="24"/>
      <c r="BCL5" s="24"/>
      <c r="BCM5" s="24"/>
      <c r="BCN5" s="24"/>
      <c r="BCO5" s="24"/>
      <c r="BCP5" s="24"/>
      <c r="BCQ5" s="24"/>
      <c r="BCR5" s="24"/>
      <c r="BCS5" s="24"/>
      <c r="BCT5" s="24"/>
      <c r="BCU5" s="24"/>
      <c r="BCV5" s="24"/>
      <c r="BCW5" s="24"/>
      <c r="BCX5" s="24"/>
      <c r="BCY5" s="24"/>
      <c r="BCZ5" s="24"/>
      <c r="BDA5" s="24"/>
      <c r="BDB5" s="24"/>
      <c r="BDC5" s="24"/>
      <c r="BDD5" s="24"/>
      <c r="BDE5" s="24"/>
      <c r="BDF5" s="24"/>
      <c r="BDG5" s="24"/>
      <c r="BDH5" s="24"/>
      <c r="BDI5" s="24"/>
      <c r="BDJ5" s="24"/>
      <c r="BDK5" s="24"/>
      <c r="BDL5" s="24"/>
      <c r="BDM5" s="24"/>
      <c r="BDN5" s="24"/>
      <c r="BDO5" s="24"/>
      <c r="BDP5" s="24"/>
      <c r="BDQ5" s="24"/>
      <c r="BDR5" s="24"/>
      <c r="BDS5" s="24"/>
      <c r="BDT5" s="24"/>
      <c r="BDU5" s="24"/>
      <c r="BDV5" s="24"/>
      <c r="BDW5" s="24"/>
      <c r="BDX5" s="24"/>
      <c r="BDY5" s="24"/>
      <c r="BDZ5" s="24"/>
      <c r="BEA5" s="24"/>
      <c r="BEB5" s="24"/>
      <c r="BEC5" s="24"/>
      <c r="BED5" s="24"/>
      <c r="BEE5" s="24"/>
      <c r="BEF5" s="24"/>
      <c r="BEG5" s="24"/>
      <c r="BEH5" s="24"/>
      <c r="BEI5" s="24"/>
      <c r="BEJ5" s="24"/>
      <c r="BEK5" s="24"/>
      <c r="BEL5" s="24"/>
      <c r="BEM5" s="24"/>
      <c r="BEN5" s="24"/>
      <c r="BEO5" s="24"/>
      <c r="BEP5" s="24"/>
      <c r="BEQ5" s="24"/>
      <c r="BER5" s="24"/>
      <c r="BES5" s="24"/>
      <c r="BET5" s="24"/>
      <c r="BEU5" s="24"/>
      <c r="BEV5" s="24"/>
      <c r="BEW5" s="24"/>
      <c r="BEX5" s="24"/>
      <c r="BEY5" s="24"/>
      <c r="BEZ5" s="24"/>
      <c r="BFA5" s="24"/>
      <c r="BFB5" s="24"/>
      <c r="BFC5" s="24"/>
      <c r="BFD5" s="24"/>
      <c r="BFE5" s="24"/>
      <c r="BFF5" s="24"/>
      <c r="BFG5" s="24"/>
      <c r="BFH5" s="24"/>
      <c r="BFI5" s="24"/>
      <c r="BFJ5" s="24"/>
      <c r="BFK5" s="24"/>
      <c r="BFL5" s="24"/>
      <c r="BFM5" s="24"/>
      <c r="BFN5" s="24"/>
      <c r="BFO5" s="24"/>
      <c r="BFP5" s="24"/>
      <c r="BFQ5" s="24"/>
      <c r="BFR5" s="24"/>
      <c r="BFS5" s="24"/>
      <c r="BFT5" s="24"/>
      <c r="BFU5" s="24"/>
      <c r="BFV5" s="24"/>
      <c r="BFW5" s="24"/>
      <c r="BFX5" s="24"/>
      <c r="BFY5" s="24"/>
      <c r="BFZ5" s="24"/>
      <c r="BGA5" s="24"/>
      <c r="BGB5" s="24"/>
      <c r="BGC5" s="24"/>
      <c r="BGD5" s="24"/>
      <c r="BGE5" s="24"/>
      <c r="BGF5" s="24"/>
      <c r="BGG5" s="24"/>
      <c r="BGH5" s="24"/>
      <c r="BGI5" s="24"/>
      <c r="BGJ5" s="24"/>
      <c r="BGK5" s="24"/>
      <c r="BGL5" s="24"/>
      <c r="BGM5" s="24"/>
      <c r="BGN5" s="24"/>
      <c r="BGO5" s="24"/>
      <c r="BGP5" s="24"/>
      <c r="BGQ5" s="24"/>
      <c r="BGR5" s="24"/>
      <c r="BGS5" s="24"/>
      <c r="BGT5" s="24"/>
      <c r="BGU5" s="24"/>
      <c r="BGV5" s="24"/>
      <c r="BGW5" s="24"/>
      <c r="BGX5" s="24"/>
      <c r="BGY5" s="24"/>
      <c r="BGZ5" s="24"/>
      <c r="BHA5" s="24"/>
      <c r="BHB5" s="24"/>
      <c r="BHC5" s="24"/>
      <c r="BHD5" s="24"/>
      <c r="BHE5" s="24"/>
      <c r="BHF5" s="24"/>
      <c r="BHG5" s="24"/>
      <c r="BHH5" s="24"/>
      <c r="BHI5" s="24"/>
      <c r="BHJ5" s="24"/>
      <c r="BHK5" s="24"/>
      <c r="BHL5" s="24"/>
      <c r="BHM5" s="24"/>
      <c r="BHN5" s="24"/>
      <c r="BHO5" s="24"/>
      <c r="BHP5" s="24"/>
      <c r="BHQ5" s="24"/>
      <c r="BHR5" s="24"/>
      <c r="BHS5" s="24"/>
      <c r="BHT5" s="24"/>
      <c r="BHU5" s="24"/>
      <c r="BHV5" s="24"/>
      <c r="BHW5" s="24"/>
      <c r="BHX5" s="24"/>
      <c r="BHY5" s="24"/>
      <c r="BHZ5" s="24"/>
      <c r="BIA5" s="24"/>
      <c r="BIB5" s="24"/>
      <c r="BIC5" s="24"/>
      <c r="BID5" s="24"/>
      <c r="BIE5" s="24"/>
      <c r="BIF5" s="24"/>
      <c r="BIG5" s="24"/>
      <c r="BIH5" s="24"/>
      <c r="BII5" s="24"/>
      <c r="BIJ5" s="24"/>
      <c r="BIK5" s="24"/>
      <c r="BIL5" s="24"/>
      <c r="BIM5" s="24"/>
      <c r="BIN5" s="24"/>
      <c r="BIO5" s="24"/>
      <c r="BIP5" s="24"/>
      <c r="BIQ5" s="24"/>
      <c r="BIR5" s="24"/>
      <c r="BIS5" s="24"/>
      <c r="BIT5" s="24"/>
      <c r="BIU5" s="24"/>
      <c r="BIV5" s="24"/>
      <c r="BIW5" s="24"/>
      <c r="BIX5" s="24"/>
      <c r="BIY5" s="24"/>
      <c r="BIZ5" s="24"/>
      <c r="BJA5" s="24"/>
      <c r="BJB5" s="24"/>
      <c r="BJC5" s="24"/>
      <c r="BJD5" s="24"/>
      <c r="BJE5" s="24"/>
      <c r="BJF5" s="24"/>
      <c r="BJG5" s="24"/>
      <c r="BJH5" s="24"/>
      <c r="BJI5" s="24"/>
      <c r="BJJ5" s="24"/>
      <c r="BJK5" s="24"/>
      <c r="BJL5" s="24"/>
      <c r="BJM5" s="24"/>
      <c r="BJN5" s="24"/>
      <c r="BJO5" s="24"/>
      <c r="BJP5" s="24"/>
      <c r="BJQ5" s="24"/>
      <c r="BJR5" s="24"/>
      <c r="BJS5" s="24"/>
      <c r="BJT5" s="24"/>
      <c r="BJU5" s="24"/>
      <c r="BJV5" s="24"/>
      <c r="BJW5" s="24"/>
      <c r="BJX5" s="24"/>
      <c r="BJY5" s="24"/>
      <c r="BJZ5" s="24"/>
      <c r="BKA5" s="24"/>
      <c r="BKB5" s="24"/>
      <c r="BKC5" s="24"/>
      <c r="BKD5" s="24"/>
      <c r="BKE5" s="24"/>
      <c r="BKF5" s="24"/>
      <c r="BKG5" s="24"/>
      <c r="BKH5" s="24"/>
      <c r="BKI5" s="24"/>
      <c r="BKJ5" s="24"/>
      <c r="BKK5" s="24"/>
      <c r="BKL5" s="24"/>
      <c r="BKM5" s="24"/>
      <c r="BKN5" s="24"/>
      <c r="BKO5" s="24"/>
      <c r="BKP5" s="24"/>
      <c r="BKQ5" s="24"/>
      <c r="BKR5" s="24"/>
      <c r="BKS5" s="24"/>
      <c r="BKT5" s="24"/>
      <c r="BKU5" s="24"/>
      <c r="BKV5" s="24"/>
      <c r="BKW5" s="24"/>
      <c r="BKX5" s="24"/>
      <c r="BKY5" s="24"/>
      <c r="BKZ5" s="24"/>
      <c r="BLA5" s="24"/>
      <c r="BLB5" s="24"/>
      <c r="BLC5" s="24"/>
      <c r="BLD5" s="24"/>
      <c r="BLE5" s="24"/>
      <c r="BLF5" s="24"/>
      <c r="BLG5" s="24"/>
      <c r="BLH5" s="24"/>
      <c r="BLI5" s="24"/>
      <c r="BLJ5" s="24"/>
      <c r="BLK5" s="24"/>
      <c r="BLL5" s="24"/>
      <c r="BLM5" s="24"/>
      <c r="BLN5" s="24"/>
      <c r="BLO5" s="24"/>
      <c r="BLP5" s="24"/>
      <c r="BLQ5" s="24"/>
      <c r="BLR5" s="24"/>
      <c r="BLS5" s="24"/>
      <c r="BLT5" s="24"/>
      <c r="BLU5" s="24"/>
      <c r="BLV5" s="24"/>
      <c r="BLW5" s="24"/>
      <c r="BLX5" s="24"/>
      <c r="BLY5" s="24"/>
      <c r="BLZ5" s="24"/>
      <c r="BMA5" s="24"/>
      <c r="BMB5" s="24"/>
      <c r="BMC5" s="24"/>
      <c r="BMD5" s="24"/>
      <c r="BME5" s="24"/>
      <c r="BMF5" s="24"/>
      <c r="BMG5" s="24"/>
      <c r="BMH5" s="24"/>
      <c r="BMI5" s="24"/>
      <c r="BMJ5" s="24"/>
      <c r="BMK5" s="24"/>
      <c r="BML5" s="24"/>
      <c r="BMM5" s="24"/>
      <c r="BMN5" s="24"/>
      <c r="BMO5" s="24"/>
      <c r="BMP5" s="24"/>
      <c r="BMQ5" s="24"/>
      <c r="BMR5" s="24"/>
      <c r="BMS5" s="24"/>
      <c r="BMT5" s="24"/>
      <c r="BMU5" s="24"/>
      <c r="BMV5" s="24"/>
      <c r="BMW5" s="24"/>
      <c r="BMX5" s="24"/>
      <c r="BMY5" s="24"/>
      <c r="BMZ5" s="24"/>
      <c r="BNA5" s="24"/>
      <c r="BNB5" s="24"/>
      <c r="BNC5" s="24"/>
      <c r="BND5" s="24"/>
      <c r="BNE5" s="24"/>
      <c r="BNF5" s="24"/>
      <c r="BNG5" s="24"/>
      <c r="BNH5" s="24"/>
      <c r="BNI5" s="24"/>
      <c r="BNJ5" s="24"/>
      <c r="BNK5" s="24"/>
      <c r="BNL5" s="24"/>
      <c r="BNM5" s="24"/>
      <c r="BNN5" s="24"/>
      <c r="BNO5" s="24"/>
      <c r="BNP5" s="24"/>
      <c r="BNQ5" s="24"/>
      <c r="BNR5" s="24"/>
      <c r="BNS5" s="24"/>
      <c r="BNT5" s="24"/>
      <c r="BNU5" s="24"/>
      <c r="BNV5" s="24"/>
      <c r="BNW5" s="24"/>
      <c r="BNX5" s="24"/>
      <c r="BNY5" s="24"/>
      <c r="BNZ5" s="24"/>
      <c r="BOA5" s="24"/>
      <c r="BOB5" s="24"/>
      <c r="BOC5" s="24"/>
      <c r="BOD5" s="24"/>
      <c r="BOE5" s="24"/>
      <c r="BOF5" s="24"/>
      <c r="BOG5" s="24"/>
      <c r="BOH5" s="24"/>
      <c r="BOI5" s="24"/>
      <c r="BOJ5" s="24"/>
      <c r="BOK5" s="24"/>
      <c r="BOL5" s="24"/>
      <c r="BOM5" s="24"/>
      <c r="BON5" s="24"/>
      <c r="BOO5" s="24"/>
      <c r="BOP5" s="24"/>
      <c r="BOQ5" s="24"/>
      <c r="BOR5" s="24"/>
      <c r="BOS5" s="24"/>
      <c r="BOT5" s="24"/>
      <c r="BOU5" s="24"/>
      <c r="BOV5" s="24"/>
      <c r="BOW5" s="24"/>
      <c r="BOX5" s="24"/>
      <c r="BOY5" s="24"/>
      <c r="BOZ5" s="24"/>
      <c r="BPA5" s="24"/>
      <c r="BPB5" s="24"/>
      <c r="BPC5" s="24"/>
      <c r="BPD5" s="24"/>
      <c r="BPE5" s="24"/>
      <c r="BPF5" s="24"/>
      <c r="BPG5" s="24"/>
      <c r="BPH5" s="24"/>
      <c r="BPI5" s="24"/>
      <c r="BPJ5" s="24"/>
      <c r="BPK5" s="24"/>
      <c r="BPL5" s="24"/>
      <c r="BPM5" s="24"/>
      <c r="BPN5" s="24"/>
      <c r="BPO5" s="24"/>
      <c r="BPP5" s="24"/>
      <c r="BPQ5" s="24"/>
      <c r="BPR5" s="24"/>
      <c r="BPS5" s="24"/>
      <c r="BPT5" s="24"/>
      <c r="BPU5" s="24"/>
      <c r="BPV5" s="24"/>
      <c r="BPW5" s="24"/>
      <c r="BPX5" s="24"/>
      <c r="BPY5" s="24"/>
      <c r="BPZ5" s="24"/>
      <c r="BQA5" s="24"/>
      <c r="BQB5" s="24"/>
      <c r="BQC5" s="24"/>
      <c r="BQD5" s="24"/>
      <c r="BQE5" s="24"/>
      <c r="BQF5" s="24"/>
      <c r="BQG5" s="24"/>
      <c r="BQH5" s="24"/>
      <c r="BQI5" s="24"/>
      <c r="BQJ5" s="24"/>
      <c r="BQK5" s="24"/>
      <c r="BQL5" s="24"/>
      <c r="BQM5" s="24"/>
      <c r="BQN5" s="24"/>
      <c r="BQO5" s="24"/>
      <c r="BQP5" s="24"/>
      <c r="BQQ5" s="24"/>
      <c r="BQR5" s="24"/>
      <c r="BQS5" s="24"/>
      <c r="BQT5" s="24"/>
      <c r="BQU5" s="24"/>
      <c r="BQV5" s="24"/>
      <c r="BQW5" s="24"/>
      <c r="BQX5" s="24"/>
      <c r="BQY5" s="24"/>
      <c r="BQZ5" s="24"/>
      <c r="BRA5" s="24"/>
      <c r="BRB5" s="24"/>
      <c r="BRC5" s="24"/>
      <c r="BRD5" s="24"/>
      <c r="BRE5" s="24"/>
      <c r="BRF5" s="24"/>
      <c r="BRG5" s="24"/>
      <c r="BRH5" s="24"/>
      <c r="BRI5" s="24"/>
      <c r="BRJ5" s="24"/>
      <c r="BRK5" s="24"/>
      <c r="BRL5" s="24"/>
      <c r="BRM5" s="24"/>
      <c r="BRN5" s="24"/>
      <c r="BRO5" s="24"/>
      <c r="BRP5" s="24"/>
      <c r="BRQ5" s="24"/>
      <c r="BRR5" s="24"/>
      <c r="BRS5" s="24"/>
      <c r="BRT5" s="24"/>
      <c r="BRU5" s="24"/>
      <c r="BRV5" s="24"/>
      <c r="BRW5" s="24"/>
      <c r="BRX5" s="24"/>
      <c r="BRY5" s="24"/>
      <c r="BRZ5" s="24"/>
      <c r="BSA5" s="24"/>
      <c r="BSB5" s="24"/>
      <c r="BSC5" s="24"/>
      <c r="BSD5" s="24"/>
      <c r="BSE5" s="24"/>
      <c r="BSF5" s="24"/>
      <c r="BSG5" s="24"/>
      <c r="BSH5" s="24"/>
      <c r="BSI5" s="24"/>
      <c r="BSJ5" s="24"/>
      <c r="BSK5" s="24"/>
      <c r="BSL5" s="24"/>
      <c r="BSM5" s="24"/>
      <c r="BSN5" s="24"/>
      <c r="BSO5" s="24"/>
      <c r="BSP5" s="24"/>
      <c r="BSQ5" s="24"/>
      <c r="BSR5" s="24"/>
      <c r="BSS5" s="24"/>
      <c r="BST5" s="24"/>
      <c r="BSU5" s="24"/>
      <c r="BSV5" s="24"/>
      <c r="BSW5" s="24"/>
      <c r="BSX5" s="24"/>
      <c r="BSY5" s="24"/>
      <c r="BSZ5" s="24"/>
      <c r="BTA5" s="24"/>
      <c r="BTB5" s="24"/>
      <c r="BTC5" s="24"/>
      <c r="BTD5" s="24"/>
      <c r="BTE5" s="24"/>
      <c r="BTF5" s="24"/>
      <c r="BTG5" s="24"/>
      <c r="BTH5" s="24"/>
      <c r="BTI5" s="24"/>
      <c r="BTJ5" s="24"/>
      <c r="BTK5" s="24"/>
      <c r="BTL5" s="24"/>
      <c r="BTM5" s="24"/>
      <c r="BTN5" s="24"/>
      <c r="BTO5" s="24"/>
      <c r="BTP5" s="24"/>
      <c r="BTQ5" s="24"/>
      <c r="BTR5" s="24"/>
      <c r="BTS5" s="24"/>
      <c r="BTT5" s="24"/>
      <c r="BTU5" s="24"/>
      <c r="BTV5" s="24"/>
      <c r="BTW5" s="24"/>
      <c r="BTX5" s="24"/>
      <c r="BTY5" s="24"/>
      <c r="BTZ5" s="24"/>
      <c r="BUA5" s="24"/>
      <c r="BUB5" s="24"/>
      <c r="BUC5" s="24"/>
      <c r="BUD5" s="24"/>
      <c r="BUE5" s="24"/>
      <c r="BUF5" s="24"/>
      <c r="BUG5" s="24"/>
      <c r="BUH5" s="24"/>
      <c r="BUI5" s="24"/>
      <c r="BUJ5" s="24"/>
      <c r="BUK5" s="24"/>
      <c r="BUL5" s="24"/>
      <c r="BUM5" s="24"/>
      <c r="BUN5" s="24"/>
      <c r="BUO5" s="24"/>
      <c r="BUP5" s="24"/>
      <c r="BUQ5" s="24"/>
      <c r="BUR5" s="24"/>
      <c r="BUS5" s="24"/>
      <c r="BUT5" s="24"/>
      <c r="BUU5" s="24"/>
      <c r="BUV5" s="24"/>
      <c r="BUW5" s="24"/>
      <c r="BUX5" s="24"/>
      <c r="BUY5" s="24"/>
      <c r="BUZ5" s="24"/>
      <c r="BVA5" s="24"/>
      <c r="BVB5" s="24"/>
      <c r="BVC5" s="24"/>
      <c r="BVD5" s="24"/>
      <c r="BVE5" s="24"/>
      <c r="BVF5" s="24"/>
      <c r="BVG5" s="24"/>
      <c r="BVH5" s="24"/>
      <c r="BVI5" s="24"/>
      <c r="BVJ5" s="24"/>
      <c r="BVK5" s="24"/>
      <c r="BVL5" s="24"/>
      <c r="BVM5" s="24"/>
      <c r="BVN5" s="24"/>
      <c r="BVO5" s="24"/>
      <c r="BVP5" s="24"/>
      <c r="BVQ5" s="24"/>
      <c r="BVR5" s="24"/>
      <c r="BVS5" s="24"/>
      <c r="BVT5" s="24"/>
      <c r="BVU5" s="24"/>
      <c r="BVV5" s="24"/>
      <c r="BVW5" s="24"/>
      <c r="BVX5" s="24"/>
      <c r="BVY5" s="24"/>
      <c r="BVZ5" s="24"/>
      <c r="BWA5" s="24"/>
      <c r="BWB5" s="24"/>
      <c r="BWC5" s="24"/>
      <c r="BWD5" s="24"/>
      <c r="BWE5" s="24"/>
      <c r="BWF5" s="24"/>
      <c r="BWG5" s="24"/>
      <c r="BWH5" s="24"/>
      <c r="BWI5" s="24"/>
      <c r="BWJ5" s="24"/>
      <c r="BWK5" s="24"/>
      <c r="BWL5" s="24"/>
      <c r="BWM5" s="24"/>
      <c r="BWN5" s="24"/>
      <c r="BWO5" s="24"/>
      <c r="BWP5" s="24"/>
      <c r="BWQ5" s="24"/>
      <c r="BWR5" s="24"/>
      <c r="BWS5" s="24"/>
      <c r="BWT5" s="24"/>
      <c r="BWU5" s="24"/>
      <c r="BWV5" s="24"/>
      <c r="BWW5" s="24"/>
      <c r="BWX5" s="24"/>
      <c r="BWY5" s="24"/>
      <c r="BWZ5" s="24"/>
      <c r="BXA5" s="24"/>
      <c r="BXB5" s="24"/>
      <c r="BXC5" s="24"/>
      <c r="BXD5" s="24"/>
      <c r="BXE5" s="24"/>
      <c r="BXF5" s="24"/>
      <c r="BXG5" s="24"/>
      <c r="BXH5" s="24"/>
      <c r="BXI5" s="24"/>
      <c r="BXJ5" s="24"/>
      <c r="BXK5" s="24"/>
      <c r="BXL5" s="24"/>
      <c r="BXM5" s="24"/>
      <c r="BXN5" s="24"/>
      <c r="BXO5" s="24"/>
      <c r="BXP5" s="24"/>
      <c r="BXQ5" s="24"/>
      <c r="BXR5" s="24"/>
      <c r="BXS5" s="24"/>
      <c r="BXT5" s="24"/>
      <c r="BXU5" s="24"/>
      <c r="BXV5" s="24"/>
      <c r="BXW5" s="24"/>
      <c r="BXX5" s="24"/>
      <c r="BXY5" s="24"/>
      <c r="BXZ5" s="24"/>
      <c r="BYA5" s="24"/>
      <c r="BYB5" s="24"/>
      <c r="BYC5" s="24"/>
      <c r="BYD5" s="24"/>
      <c r="BYE5" s="24"/>
      <c r="BYF5" s="24"/>
      <c r="BYG5" s="24"/>
      <c r="BYH5" s="24"/>
      <c r="BYI5" s="24"/>
      <c r="BYJ5" s="24"/>
      <c r="BYK5" s="24"/>
      <c r="BYL5" s="24"/>
      <c r="BYM5" s="24"/>
      <c r="BYN5" s="24"/>
      <c r="BYO5" s="24"/>
      <c r="BYP5" s="24"/>
      <c r="BYQ5" s="24"/>
      <c r="BYR5" s="24"/>
      <c r="BYS5" s="24"/>
      <c r="BYT5" s="24"/>
      <c r="BYU5" s="24"/>
      <c r="BYV5" s="24"/>
      <c r="BYW5" s="24"/>
      <c r="BYX5" s="24"/>
      <c r="BYY5" s="24"/>
      <c r="BYZ5" s="24"/>
      <c r="BZA5" s="24"/>
      <c r="BZB5" s="24"/>
      <c r="BZC5" s="24"/>
      <c r="BZD5" s="24"/>
      <c r="BZE5" s="24"/>
      <c r="BZF5" s="24"/>
      <c r="BZG5" s="24"/>
      <c r="BZH5" s="24"/>
      <c r="BZI5" s="24"/>
      <c r="BZJ5" s="24"/>
      <c r="BZK5" s="24"/>
      <c r="BZL5" s="24"/>
      <c r="BZM5" s="24"/>
      <c r="BZN5" s="24"/>
      <c r="BZO5" s="24"/>
      <c r="BZP5" s="24"/>
      <c r="BZQ5" s="24"/>
      <c r="BZR5" s="24"/>
      <c r="BZS5" s="24"/>
      <c r="BZT5" s="24"/>
      <c r="BZU5" s="24"/>
      <c r="BZV5" s="24"/>
      <c r="BZW5" s="24"/>
      <c r="BZX5" s="24"/>
      <c r="BZY5" s="24"/>
      <c r="BZZ5" s="24"/>
      <c r="CAA5" s="24"/>
      <c r="CAB5" s="24"/>
      <c r="CAC5" s="24"/>
      <c r="CAD5" s="24"/>
      <c r="CAE5" s="24"/>
      <c r="CAF5" s="24"/>
      <c r="CAG5" s="24"/>
      <c r="CAH5" s="24"/>
      <c r="CAI5" s="24"/>
      <c r="CAJ5" s="24"/>
      <c r="CAK5" s="24"/>
      <c r="CAL5" s="24"/>
      <c r="CAM5" s="24"/>
      <c r="CAN5" s="24"/>
      <c r="CAO5" s="24"/>
      <c r="CAP5" s="24"/>
      <c r="CAQ5" s="24"/>
      <c r="CAR5" s="24"/>
      <c r="CAS5" s="24"/>
      <c r="CAT5" s="24"/>
      <c r="CAU5" s="24"/>
      <c r="CAV5" s="24"/>
      <c r="CAW5" s="24"/>
      <c r="CAX5" s="24"/>
      <c r="CAY5" s="24"/>
      <c r="CAZ5" s="24"/>
      <c r="CBA5" s="24"/>
      <c r="CBB5" s="24"/>
      <c r="CBC5" s="24"/>
      <c r="CBD5" s="24"/>
      <c r="CBE5" s="24"/>
      <c r="CBF5" s="24"/>
      <c r="CBG5" s="24"/>
      <c r="CBH5" s="24"/>
      <c r="CBI5" s="24"/>
      <c r="CBJ5" s="24"/>
      <c r="CBK5" s="24"/>
      <c r="CBL5" s="24"/>
      <c r="CBM5" s="24"/>
      <c r="CBN5" s="24"/>
      <c r="CBO5" s="24"/>
      <c r="CBP5" s="24"/>
      <c r="CBQ5" s="24"/>
      <c r="CBR5" s="24"/>
      <c r="CBS5" s="24"/>
      <c r="CBT5" s="24"/>
      <c r="CBU5" s="24"/>
      <c r="CBV5" s="24"/>
      <c r="CBW5" s="24"/>
      <c r="CBX5" s="24"/>
      <c r="CBY5" s="24"/>
      <c r="CBZ5" s="24"/>
      <c r="CCA5" s="24"/>
      <c r="CCB5" s="24"/>
      <c r="CCC5" s="24"/>
      <c r="CCD5" s="24"/>
      <c r="CCE5" s="24"/>
      <c r="CCF5" s="24"/>
      <c r="CCG5" s="24"/>
      <c r="CCH5" s="24"/>
      <c r="CCI5" s="24"/>
      <c r="CCJ5" s="24"/>
      <c r="CCK5" s="24"/>
      <c r="CCL5" s="24"/>
      <c r="CCM5" s="24"/>
      <c r="CCN5" s="24"/>
      <c r="CCO5" s="24"/>
      <c r="CCP5" s="24"/>
      <c r="CCQ5" s="24"/>
      <c r="CCR5" s="24"/>
      <c r="CCS5" s="24"/>
      <c r="CCT5" s="24"/>
      <c r="CCU5" s="24"/>
      <c r="CCV5" s="24"/>
      <c r="CCW5" s="24"/>
      <c r="CCX5" s="24"/>
      <c r="CCY5" s="24"/>
      <c r="CCZ5" s="24"/>
      <c r="CDA5" s="24"/>
      <c r="CDB5" s="24"/>
      <c r="CDC5" s="24"/>
      <c r="CDD5" s="24"/>
      <c r="CDE5" s="24"/>
      <c r="CDF5" s="24"/>
      <c r="CDG5" s="24"/>
      <c r="CDH5" s="24"/>
      <c r="CDI5" s="24"/>
      <c r="CDJ5" s="24"/>
      <c r="CDK5" s="24"/>
      <c r="CDL5" s="24"/>
      <c r="CDM5" s="24"/>
      <c r="CDN5" s="24"/>
      <c r="CDO5" s="24"/>
      <c r="CDP5" s="24"/>
      <c r="CDQ5" s="24"/>
      <c r="CDR5" s="24"/>
      <c r="CDS5" s="24"/>
      <c r="CDT5" s="24"/>
      <c r="CDU5" s="24"/>
      <c r="CDV5" s="24"/>
      <c r="CDW5" s="24"/>
      <c r="CDX5" s="24"/>
      <c r="CDY5" s="24"/>
      <c r="CDZ5" s="24"/>
      <c r="CEA5" s="24"/>
      <c r="CEB5" s="24"/>
      <c r="CEC5" s="24"/>
      <c r="CED5" s="24"/>
      <c r="CEE5" s="24"/>
      <c r="CEF5" s="24"/>
      <c r="CEG5" s="24"/>
      <c r="CEH5" s="24"/>
      <c r="CEI5" s="24"/>
      <c r="CEJ5" s="24"/>
      <c r="CEK5" s="24"/>
      <c r="CEL5" s="24"/>
      <c r="CEM5" s="24"/>
      <c r="CEN5" s="24"/>
      <c r="CEO5" s="24"/>
      <c r="CEP5" s="24"/>
      <c r="CEQ5" s="24"/>
      <c r="CER5" s="24"/>
      <c r="CES5" s="24"/>
      <c r="CET5" s="24"/>
      <c r="CEU5" s="24"/>
      <c r="CEV5" s="24"/>
      <c r="CEW5" s="24"/>
      <c r="CEX5" s="24"/>
      <c r="CEY5" s="24"/>
      <c r="CEZ5" s="24"/>
      <c r="CFA5" s="24"/>
      <c r="CFB5" s="24"/>
      <c r="CFC5" s="24"/>
      <c r="CFD5" s="24"/>
      <c r="CFE5" s="24"/>
      <c r="CFF5" s="24"/>
      <c r="CFG5" s="24"/>
      <c r="CFH5" s="24"/>
      <c r="CFI5" s="24"/>
      <c r="CFJ5" s="24"/>
      <c r="CFK5" s="24"/>
      <c r="CFL5" s="24"/>
      <c r="CFM5" s="24"/>
      <c r="CFN5" s="24"/>
      <c r="CFO5" s="24"/>
      <c r="CFP5" s="24"/>
      <c r="CFQ5" s="24"/>
      <c r="CFR5" s="24"/>
      <c r="CFS5" s="24"/>
      <c r="CFT5" s="24"/>
      <c r="CFU5" s="24"/>
      <c r="CFV5" s="24"/>
      <c r="CFW5" s="24"/>
      <c r="CFX5" s="24"/>
      <c r="CFY5" s="24"/>
      <c r="CFZ5" s="24"/>
      <c r="CGA5" s="24"/>
      <c r="CGB5" s="24"/>
      <c r="CGC5" s="24"/>
      <c r="CGD5" s="24"/>
      <c r="CGE5" s="24"/>
      <c r="CGF5" s="24"/>
      <c r="CGG5" s="24"/>
      <c r="CGH5" s="24"/>
      <c r="CGI5" s="24"/>
      <c r="CGJ5" s="24"/>
      <c r="CGK5" s="24"/>
      <c r="CGL5" s="24"/>
      <c r="CGM5" s="24"/>
      <c r="CGN5" s="24"/>
      <c r="CGO5" s="24"/>
      <c r="CGP5" s="24"/>
      <c r="CGQ5" s="24"/>
      <c r="CGR5" s="24"/>
      <c r="CGS5" s="24"/>
      <c r="CGT5" s="24"/>
      <c r="CGU5" s="24"/>
      <c r="CGV5" s="24"/>
      <c r="CGW5" s="24"/>
      <c r="CGX5" s="24"/>
      <c r="CGY5" s="24"/>
      <c r="CGZ5" s="24"/>
      <c r="CHA5" s="24"/>
      <c r="CHB5" s="24"/>
      <c r="CHC5" s="24"/>
      <c r="CHD5" s="24"/>
      <c r="CHE5" s="24"/>
      <c r="CHF5" s="24"/>
      <c r="CHG5" s="24"/>
      <c r="CHH5" s="24"/>
      <c r="CHI5" s="24"/>
      <c r="CHJ5" s="24"/>
      <c r="CHK5" s="24"/>
      <c r="CHL5" s="24"/>
      <c r="CHM5" s="24"/>
      <c r="CHN5" s="24"/>
      <c r="CHO5" s="24"/>
      <c r="CHP5" s="24"/>
      <c r="CHQ5" s="24"/>
      <c r="CHR5" s="24"/>
      <c r="CHS5" s="24"/>
      <c r="CHT5" s="24"/>
      <c r="CHU5" s="24"/>
      <c r="CHV5" s="24"/>
      <c r="CHW5" s="24"/>
      <c r="CHX5" s="24"/>
      <c r="CHY5" s="24"/>
      <c r="CHZ5" s="24"/>
      <c r="CIA5" s="24"/>
      <c r="CIB5" s="24"/>
      <c r="CIC5" s="24"/>
      <c r="CID5" s="24"/>
      <c r="CIE5" s="24"/>
      <c r="CIF5" s="24"/>
      <c r="CIG5" s="24"/>
      <c r="CIH5" s="24"/>
      <c r="CII5" s="24"/>
      <c r="CIJ5" s="24"/>
      <c r="CIK5" s="24"/>
      <c r="CIL5" s="24"/>
      <c r="CIM5" s="24"/>
      <c r="CIN5" s="24"/>
      <c r="CIO5" s="24"/>
      <c r="CIP5" s="24"/>
      <c r="CIQ5" s="24"/>
      <c r="CIR5" s="24"/>
      <c r="CIS5" s="24"/>
      <c r="CIT5" s="24"/>
      <c r="CIU5" s="24"/>
      <c r="CIV5" s="24"/>
      <c r="CIW5" s="24"/>
      <c r="CIX5" s="24"/>
      <c r="CIY5" s="24"/>
      <c r="CIZ5" s="24"/>
      <c r="CJA5" s="24"/>
      <c r="CJB5" s="24"/>
      <c r="CJC5" s="24"/>
      <c r="CJD5" s="24"/>
      <c r="CJE5" s="24"/>
      <c r="CJF5" s="24"/>
      <c r="CJG5" s="24"/>
      <c r="CJH5" s="24"/>
      <c r="CJI5" s="24"/>
      <c r="CJJ5" s="24"/>
      <c r="CJK5" s="24"/>
      <c r="CJL5" s="24"/>
      <c r="CJM5" s="24"/>
      <c r="CJN5" s="24"/>
      <c r="CJO5" s="24"/>
      <c r="CJP5" s="24"/>
      <c r="CJQ5" s="24"/>
      <c r="CJR5" s="24"/>
      <c r="CJS5" s="24"/>
      <c r="CJT5" s="24"/>
      <c r="CJU5" s="24"/>
      <c r="CJV5" s="24"/>
      <c r="CJW5" s="24"/>
      <c r="CJX5" s="24"/>
      <c r="CJY5" s="24"/>
      <c r="CJZ5" s="24"/>
      <c r="CKA5" s="24"/>
      <c r="CKB5" s="24"/>
      <c r="CKC5" s="24"/>
      <c r="CKD5" s="24"/>
      <c r="CKE5" s="24"/>
      <c r="CKF5" s="24"/>
      <c r="CKG5" s="24"/>
      <c r="CKH5" s="24"/>
      <c r="CKI5" s="24"/>
      <c r="CKJ5" s="24"/>
      <c r="CKK5" s="24"/>
      <c r="CKL5" s="24"/>
      <c r="CKM5" s="24"/>
      <c r="CKN5" s="24"/>
      <c r="CKO5" s="24"/>
      <c r="CKP5" s="24"/>
      <c r="CKQ5" s="24"/>
      <c r="CKR5" s="24"/>
      <c r="CKS5" s="24"/>
      <c r="CKT5" s="24"/>
      <c r="CKU5" s="24"/>
      <c r="CKV5" s="24"/>
      <c r="CKW5" s="24"/>
      <c r="CKX5" s="24"/>
      <c r="CKY5" s="24"/>
      <c r="CKZ5" s="24"/>
      <c r="CLA5" s="24"/>
      <c r="CLB5" s="24"/>
      <c r="CLC5" s="24"/>
      <c r="CLD5" s="24"/>
      <c r="CLE5" s="24"/>
      <c r="CLF5" s="24"/>
      <c r="CLG5" s="24"/>
      <c r="CLH5" s="24"/>
      <c r="CLI5" s="24"/>
      <c r="CLJ5" s="24"/>
      <c r="CLK5" s="24"/>
      <c r="CLL5" s="24"/>
      <c r="CLM5" s="24"/>
      <c r="CLN5" s="24"/>
      <c r="CLO5" s="24"/>
      <c r="CLP5" s="24"/>
      <c r="CLQ5" s="24"/>
      <c r="CLR5" s="24"/>
      <c r="CLS5" s="24"/>
      <c r="CLT5" s="24"/>
      <c r="CLU5" s="24"/>
      <c r="CLV5" s="24"/>
      <c r="CLW5" s="24"/>
      <c r="CLX5" s="24"/>
      <c r="CLY5" s="24"/>
      <c r="CLZ5" s="24"/>
      <c r="CMA5" s="24"/>
      <c r="CMB5" s="24"/>
      <c r="CMC5" s="24"/>
      <c r="CMD5" s="24"/>
      <c r="CME5" s="24"/>
      <c r="CMF5" s="24"/>
      <c r="CMG5" s="24"/>
      <c r="CMH5" s="24"/>
      <c r="CMI5" s="24"/>
      <c r="CMJ5" s="24"/>
      <c r="CMK5" s="24"/>
      <c r="CML5" s="24"/>
      <c r="CMM5" s="24"/>
      <c r="CMN5" s="24"/>
      <c r="CMO5" s="24"/>
      <c r="CMP5" s="24"/>
      <c r="CMQ5" s="24"/>
      <c r="CMR5" s="24"/>
      <c r="CMS5" s="24"/>
      <c r="CMT5" s="24"/>
      <c r="CMU5" s="24"/>
      <c r="CMV5" s="24"/>
      <c r="CMW5" s="24"/>
      <c r="CMX5" s="24"/>
      <c r="CMY5" s="24"/>
      <c r="CMZ5" s="24"/>
      <c r="CNA5" s="24"/>
      <c r="CNB5" s="24"/>
      <c r="CNC5" s="24"/>
      <c r="CND5" s="24"/>
      <c r="CNE5" s="24"/>
      <c r="CNF5" s="24"/>
      <c r="CNG5" s="24"/>
      <c r="CNH5" s="24"/>
      <c r="CNI5" s="24"/>
      <c r="CNJ5" s="24"/>
      <c r="CNK5" s="24"/>
      <c r="CNL5" s="24"/>
      <c r="CNM5" s="24"/>
      <c r="CNN5" s="24"/>
      <c r="CNO5" s="24"/>
      <c r="CNP5" s="24"/>
      <c r="CNQ5" s="24"/>
      <c r="CNR5" s="24"/>
      <c r="CNS5" s="24"/>
      <c r="CNT5" s="24"/>
      <c r="CNU5" s="24"/>
      <c r="CNV5" s="24"/>
      <c r="CNW5" s="24"/>
      <c r="CNX5" s="24"/>
      <c r="CNY5" s="24"/>
      <c r="CNZ5" s="24"/>
      <c r="COA5" s="24"/>
      <c r="COB5" s="24"/>
      <c r="COC5" s="24"/>
      <c r="COD5" s="24"/>
      <c r="COE5" s="24"/>
      <c r="COF5" s="24"/>
      <c r="COG5" s="24"/>
      <c r="COH5" s="24"/>
      <c r="COI5" s="24"/>
      <c r="COJ5" s="24"/>
      <c r="COK5" s="24"/>
      <c r="COL5" s="24"/>
      <c r="COM5" s="24"/>
      <c r="CON5" s="24"/>
      <c r="COO5" s="24"/>
      <c r="COP5" s="24"/>
      <c r="COQ5" s="24"/>
      <c r="COR5" s="24"/>
      <c r="COS5" s="24"/>
      <c r="COT5" s="24"/>
      <c r="COU5" s="24"/>
      <c r="COV5" s="24"/>
      <c r="COW5" s="24"/>
      <c r="COX5" s="24"/>
      <c r="COY5" s="24"/>
      <c r="COZ5" s="24"/>
      <c r="CPA5" s="24"/>
      <c r="CPB5" s="24"/>
      <c r="CPC5" s="24"/>
      <c r="CPD5" s="24"/>
      <c r="CPE5" s="24"/>
      <c r="CPF5" s="24"/>
      <c r="CPG5" s="24"/>
      <c r="CPH5" s="24"/>
      <c r="CPI5" s="24"/>
      <c r="CPJ5" s="24"/>
      <c r="CPK5" s="24"/>
      <c r="CPL5" s="24"/>
      <c r="CPM5" s="24"/>
      <c r="CPN5" s="24"/>
      <c r="CPO5" s="24"/>
      <c r="CPP5" s="24"/>
      <c r="CPQ5" s="24"/>
      <c r="CPR5" s="24"/>
      <c r="CPS5" s="24"/>
      <c r="CPT5" s="24"/>
      <c r="CPU5" s="24"/>
      <c r="CPV5" s="24"/>
      <c r="CPW5" s="24"/>
      <c r="CPX5" s="24"/>
      <c r="CPY5" s="24"/>
      <c r="CPZ5" s="24"/>
      <c r="CQA5" s="24"/>
      <c r="CQB5" s="24"/>
      <c r="CQC5" s="24"/>
      <c r="CQD5" s="24"/>
      <c r="CQE5" s="24"/>
      <c r="CQF5" s="24"/>
      <c r="CQG5" s="24"/>
      <c r="CQH5" s="24"/>
      <c r="CQI5" s="24"/>
      <c r="CQJ5" s="24"/>
      <c r="CQK5" s="24"/>
      <c r="CQL5" s="24"/>
      <c r="CQM5" s="24"/>
      <c r="CQN5" s="24"/>
      <c r="CQO5" s="24"/>
      <c r="CQP5" s="24"/>
      <c r="CQQ5" s="24"/>
      <c r="CQR5" s="24"/>
      <c r="CQS5" s="24"/>
      <c r="CQT5" s="24"/>
      <c r="CQU5" s="24"/>
      <c r="CQV5" s="24"/>
      <c r="CQW5" s="24"/>
      <c r="CQX5" s="24"/>
      <c r="CQY5" s="24"/>
      <c r="CQZ5" s="24"/>
      <c r="CRA5" s="24"/>
      <c r="CRB5" s="24"/>
      <c r="CRC5" s="24"/>
      <c r="CRD5" s="24"/>
      <c r="CRE5" s="24"/>
      <c r="CRF5" s="24"/>
      <c r="CRG5" s="24"/>
      <c r="CRH5" s="24"/>
      <c r="CRI5" s="24"/>
      <c r="CRJ5" s="24"/>
      <c r="CRK5" s="24"/>
      <c r="CRL5" s="24"/>
      <c r="CRM5" s="24"/>
      <c r="CRN5" s="24"/>
      <c r="CRO5" s="24"/>
      <c r="CRP5" s="24"/>
      <c r="CRQ5" s="24"/>
      <c r="CRR5" s="24"/>
      <c r="CRS5" s="24"/>
      <c r="CRT5" s="24"/>
      <c r="CRU5" s="24"/>
      <c r="CRV5" s="24"/>
      <c r="CRW5" s="24"/>
      <c r="CRX5" s="24"/>
      <c r="CRY5" s="24"/>
      <c r="CRZ5" s="24"/>
      <c r="CSA5" s="24"/>
      <c r="CSB5" s="24"/>
      <c r="CSC5" s="24"/>
      <c r="CSD5" s="24"/>
      <c r="CSE5" s="24"/>
      <c r="CSF5" s="24"/>
      <c r="CSG5" s="24"/>
      <c r="CSH5" s="24"/>
      <c r="CSI5" s="24"/>
      <c r="CSJ5" s="24"/>
      <c r="CSK5" s="24"/>
      <c r="CSL5" s="24"/>
      <c r="CSM5" s="24"/>
      <c r="CSN5" s="24"/>
      <c r="CSO5" s="24"/>
      <c r="CSP5" s="24"/>
      <c r="CSQ5" s="24"/>
      <c r="CSR5" s="24"/>
      <c r="CSS5" s="24"/>
      <c r="CST5" s="24"/>
      <c r="CSU5" s="24"/>
      <c r="CSV5" s="24"/>
      <c r="CSW5" s="24"/>
      <c r="CSX5" s="24"/>
      <c r="CSY5" s="24"/>
      <c r="CSZ5" s="24"/>
      <c r="CTA5" s="24"/>
      <c r="CTB5" s="24"/>
      <c r="CTC5" s="24"/>
      <c r="CTD5" s="24"/>
      <c r="CTE5" s="24"/>
      <c r="CTF5" s="24"/>
      <c r="CTG5" s="24"/>
      <c r="CTH5" s="24"/>
      <c r="CTI5" s="24"/>
      <c r="CTJ5" s="24"/>
      <c r="CTK5" s="24"/>
      <c r="CTL5" s="24"/>
      <c r="CTM5" s="24"/>
      <c r="CTN5" s="24"/>
      <c r="CTO5" s="24"/>
      <c r="CTP5" s="24"/>
      <c r="CTQ5" s="24"/>
      <c r="CTR5" s="24"/>
      <c r="CTS5" s="24"/>
      <c r="CTT5" s="24"/>
      <c r="CTU5" s="24"/>
      <c r="CTV5" s="24"/>
      <c r="CTW5" s="24"/>
      <c r="CTX5" s="24"/>
      <c r="CTY5" s="24"/>
      <c r="CTZ5" s="24"/>
      <c r="CUA5" s="24"/>
      <c r="CUB5" s="24"/>
      <c r="CUC5" s="24"/>
      <c r="CUD5" s="24"/>
      <c r="CUE5" s="24"/>
      <c r="CUF5" s="24"/>
      <c r="CUG5" s="24"/>
      <c r="CUH5" s="24"/>
      <c r="CUI5" s="24"/>
      <c r="CUJ5" s="24"/>
      <c r="CUK5" s="24"/>
      <c r="CUL5" s="24"/>
      <c r="CUM5" s="24"/>
      <c r="CUN5" s="24"/>
      <c r="CUO5" s="24"/>
      <c r="CUP5" s="24"/>
      <c r="CUQ5" s="24"/>
      <c r="CUR5" s="24"/>
      <c r="CUS5" s="24"/>
      <c r="CUT5" s="24"/>
      <c r="CUU5" s="24"/>
      <c r="CUV5" s="24"/>
      <c r="CUW5" s="24"/>
      <c r="CUX5" s="24"/>
      <c r="CUY5" s="24"/>
      <c r="CUZ5" s="24"/>
      <c r="CVA5" s="24"/>
      <c r="CVB5" s="24"/>
      <c r="CVC5" s="24"/>
      <c r="CVD5" s="24"/>
      <c r="CVE5" s="24"/>
      <c r="CVF5" s="24"/>
      <c r="CVG5" s="24"/>
      <c r="CVH5" s="24"/>
      <c r="CVI5" s="24"/>
      <c r="CVJ5" s="24"/>
      <c r="CVK5" s="24"/>
      <c r="CVL5" s="24"/>
      <c r="CVM5" s="24"/>
      <c r="CVN5" s="24"/>
      <c r="CVO5" s="24"/>
      <c r="CVP5" s="24"/>
      <c r="CVQ5" s="24"/>
      <c r="CVR5" s="24"/>
      <c r="CVS5" s="24"/>
      <c r="CVT5" s="24"/>
      <c r="CVU5" s="24"/>
      <c r="CVV5" s="24"/>
      <c r="CVW5" s="24"/>
      <c r="CVX5" s="24"/>
      <c r="CVY5" s="24"/>
      <c r="CVZ5" s="24"/>
      <c r="CWA5" s="24"/>
      <c r="CWB5" s="24"/>
      <c r="CWC5" s="24"/>
      <c r="CWD5" s="24"/>
      <c r="CWE5" s="24"/>
      <c r="CWF5" s="24"/>
      <c r="CWG5" s="24"/>
      <c r="CWH5" s="24"/>
      <c r="CWI5" s="24"/>
      <c r="CWJ5" s="24"/>
      <c r="CWK5" s="24"/>
      <c r="CWL5" s="24"/>
      <c r="CWM5" s="24"/>
      <c r="CWN5" s="24"/>
      <c r="CWO5" s="24"/>
      <c r="CWP5" s="24"/>
      <c r="CWQ5" s="24"/>
      <c r="CWR5" s="24"/>
      <c r="CWS5" s="24"/>
      <c r="CWT5" s="24"/>
      <c r="CWU5" s="24"/>
      <c r="CWV5" s="24"/>
      <c r="CWW5" s="24"/>
      <c r="CWX5" s="24"/>
      <c r="CWY5" s="24"/>
      <c r="CWZ5" s="24"/>
      <c r="CXA5" s="24"/>
      <c r="CXB5" s="24"/>
      <c r="CXC5" s="24"/>
      <c r="CXD5" s="24"/>
      <c r="CXE5" s="24"/>
      <c r="CXF5" s="24"/>
      <c r="CXG5" s="24"/>
      <c r="CXH5" s="24"/>
      <c r="CXI5" s="24"/>
      <c r="CXJ5" s="24"/>
      <c r="CXK5" s="24"/>
      <c r="CXL5" s="24"/>
      <c r="CXM5" s="24"/>
      <c r="CXN5" s="24"/>
      <c r="CXO5" s="24"/>
      <c r="CXP5" s="24"/>
      <c r="CXQ5" s="24"/>
      <c r="CXR5" s="24"/>
      <c r="CXS5" s="24"/>
      <c r="CXT5" s="24"/>
      <c r="CXU5" s="24"/>
      <c r="CXV5" s="24"/>
      <c r="CXW5" s="24"/>
      <c r="CXX5" s="24"/>
      <c r="CXY5" s="24"/>
      <c r="CXZ5" s="24"/>
      <c r="CYA5" s="24"/>
      <c r="CYB5" s="24"/>
      <c r="CYC5" s="24"/>
      <c r="CYD5" s="24"/>
      <c r="CYE5" s="24"/>
      <c r="CYF5" s="24"/>
      <c r="CYG5" s="24"/>
      <c r="CYH5" s="24"/>
      <c r="CYI5" s="24"/>
      <c r="CYJ5" s="24"/>
      <c r="CYK5" s="24"/>
      <c r="CYL5" s="24"/>
      <c r="CYM5" s="24"/>
      <c r="CYN5" s="24"/>
      <c r="CYO5" s="24"/>
      <c r="CYP5" s="24"/>
      <c r="CYQ5" s="24"/>
      <c r="CYR5" s="24"/>
      <c r="CYS5" s="24"/>
      <c r="CYT5" s="24"/>
      <c r="CYU5" s="24"/>
      <c r="CYV5" s="24"/>
      <c r="CYW5" s="24"/>
      <c r="CYX5" s="24"/>
      <c r="CYY5" s="24"/>
      <c r="CYZ5" s="24"/>
      <c r="CZA5" s="24"/>
      <c r="CZB5" s="24"/>
      <c r="CZC5" s="24"/>
      <c r="CZD5" s="24"/>
      <c r="CZE5" s="24"/>
      <c r="CZF5" s="24"/>
      <c r="CZG5" s="24"/>
      <c r="CZH5" s="24"/>
      <c r="CZI5" s="24"/>
      <c r="CZJ5" s="24"/>
      <c r="CZK5" s="24"/>
      <c r="CZL5" s="24"/>
      <c r="CZM5" s="24"/>
      <c r="CZN5" s="24"/>
      <c r="CZO5" s="24"/>
      <c r="CZP5" s="24"/>
      <c r="CZQ5" s="24"/>
      <c r="CZR5" s="24"/>
      <c r="CZS5" s="24"/>
      <c r="CZT5" s="24"/>
      <c r="CZU5" s="24"/>
      <c r="CZV5" s="24"/>
      <c r="CZW5" s="24"/>
      <c r="CZX5" s="24"/>
      <c r="CZY5" s="24"/>
      <c r="CZZ5" s="24"/>
      <c r="DAA5" s="24"/>
      <c r="DAB5" s="24"/>
      <c r="DAC5" s="24"/>
      <c r="DAD5" s="24"/>
      <c r="DAE5" s="24"/>
      <c r="DAF5" s="24"/>
      <c r="DAG5" s="24"/>
      <c r="DAH5" s="24"/>
      <c r="DAI5" s="24"/>
      <c r="DAJ5" s="24"/>
      <c r="DAK5" s="24"/>
      <c r="DAL5" s="24"/>
      <c r="DAM5" s="24"/>
      <c r="DAN5" s="24"/>
      <c r="DAO5" s="24"/>
      <c r="DAP5" s="24"/>
      <c r="DAQ5" s="24"/>
      <c r="DAR5" s="24"/>
      <c r="DAS5" s="24"/>
      <c r="DAT5" s="24"/>
      <c r="DAU5" s="24"/>
      <c r="DAV5" s="24"/>
      <c r="DAW5" s="24"/>
      <c r="DAX5" s="24"/>
      <c r="DAY5" s="24"/>
      <c r="DAZ5" s="24"/>
      <c r="DBA5" s="24"/>
      <c r="DBB5" s="24"/>
      <c r="DBC5" s="24"/>
      <c r="DBD5" s="24"/>
      <c r="DBE5" s="24"/>
      <c r="DBF5" s="24"/>
      <c r="DBG5" s="24"/>
      <c r="DBH5" s="24"/>
      <c r="DBI5" s="24"/>
      <c r="DBJ5" s="24"/>
      <c r="DBK5" s="24"/>
      <c r="DBL5" s="24"/>
      <c r="DBM5" s="24"/>
      <c r="DBN5" s="24"/>
      <c r="DBO5" s="24"/>
      <c r="DBP5" s="24"/>
      <c r="DBQ5" s="24"/>
      <c r="DBR5" s="24"/>
      <c r="DBS5" s="24"/>
      <c r="DBT5" s="24"/>
      <c r="DBU5" s="24"/>
      <c r="DBV5" s="24"/>
      <c r="DBW5" s="24"/>
      <c r="DBX5" s="24"/>
      <c r="DBY5" s="24"/>
      <c r="DBZ5" s="24"/>
      <c r="DCA5" s="24"/>
      <c r="DCB5" s="24"/>
      <c r="DCC5" s="24"/>
      <c r="DCD5" s="24"/>
      <c r="DCE5" s="24"/>
      <c r="DCF5" s="24"/>
      <c r="DCG5" s="24"/>
      <c r="DCH5" s="24"/>
      <c r="DCI5" s="24"/>
      <c r="DCJ5" s="24"/>
      <c r="DCK5" s="24"/>
      <c r="DCL5" s="24"/>
      <c r="DCM5" s="24"/>
      <c r="DCN5" s="24"/>
      <c r="DCO5" s="24"/>
      <c r="DCP5" s="24"/>
      <c r="DCQ5" s="24"/>
      <c r="DCR5" s="24"/>
      <c r="DCS5" s="24"/>
      <c r="DCT5" s="24"/>
      <c r="DCU5" s="24"/>
      <c r="DCV5" s="24"/>
      <c r="DCW5" s="24"/>
      <c r="DCX5" s="24"/>
      <c r="DCY5" s="24"/>
      <c r="DCZ5" s="24"/>
      <c r="DDA5" s="24"/>
      <c r="DDB5" s="24"/>
      <c r="DDC5" s="24"/>
      <c r="DDD5" s="24"/>
      <c r="DDE5" s="24"/>
      <c r="DDF5" s="24"/>
      <c r="DDG5" s="24"/>
      <c r="DDH5" s="24"/>
      <c r="DDI5" s="24"/>
      <c r="DDJ5" s="24"/>
      <c r="DDK5" s="24"/>
      <c r="DDL5" s="24"/>
      <c r="DDM5" s="24"/>
      <c r="DDN5" s="24"/>
      <c r="DDO5" s="24"/>
      <c r="DDP5" s="24"/>
      <c r="DDQ5" s="24"/>
      <c r="DDR5" s="24"/>
      <c r="DDS5" s="24"/>
      <c r="DDT5" s="24"/>
      <c r="DDU5" s="24"/>
      <c r="DDV5" s="24"/>
      <c r="DDW5" s="24"/>
      <c r="DDX5" s="24"/>
      <c r="DDY5" s="24"/>
      <c r="DDZ5" s="24"/>
      <c r="DEA5" s="24"/>
      <c r="DEB5" s="24"/>
      <c r="DEC5" s="24"/>
      <c r="DED5" s="24"/>
      <c r="DEE5" s="24"/>
      <c r="DEF5" s="24"/>
      <c r="DEG5" s="24"/>
      <c r="DEH5" s="24"/>
      <c r="DEI5" s="24"/>
      <c r="DEJ5" s="24"/>
      <c r="DEK5" s="24"/>
      <c r="DEL5" s="24"/>
      <c r="DEM5" s="24"/>
      <c r="DEN5" s="24"/>
      <c r="DEO5" s="24"/>
      <c r="DEP5" s="24"/>
      <c r="DEQ5" s="24"/>
      <c r="DER5" s="24"/>
      <c r="DES5" s="24"/>
      <c r="DET5" s="24"/>
      <c r="DEU5" s="24"/>
      <c r="DEV5" s="24"/>
      <c r="DEW5" s="24"/>
      <c r="DEX5" s="24"/>
      <c r="DEY5" s="24"/>
      <c r="DEZ5" s="24"/>
      <c r="DFA5" s="24"/>
      <c r="DFB5" s="24"/>
      <c r="DFC5" s="24"/>
      <c r="DFD5" s="24"/>
      <c r="DFE5" s="24"/>
      <c r="DFF5" s="24"/>
      <c r="DFG5" s="24"/>
      <c r="DFH5" s="24"/>
      <c r="DFI5" s="24"/>
      <c r="DFJ5" s="24"/>
      <c r="DFK5" s="24"/>
      <c r="DFL5" s="24"/>
      <c r="DFM5" s="24"/>
      <c r="DFN5" s="24"/>
      <c r="DFO5" s="24"/>
      <c r="DFP5" s="24"/>
      <c r="DFQ5" s="24"/>
      <c r="DFR5" s="24"/>
      <c r="DFS5" s="24"/>
      <c r="DFT5" s="24"/>
      <c r="DFU5" s="24"/>
      <c r="DFV5" s="24"/>
      <c r="DFW5" s="24"/>
      <c r="DFX5" s="24"/>
      <c r="DFY5" s="24"/>
      <c r="DFZ5" s="24"/>
      <c r="DGA5" s="24"/>
      <c r="DGB5" s="24"/>
      <c r="DGC5" s="24"/>
      <c r="DGD5" s="24"/>
      <c r="DGE5" s="24"/>
      <c r="DGF5" s="24"/>
      <c r="DGG5" s="24"/>
      <c r="DGH5" s="24"/>
      <c r="DGI5" s="24"/>
      <c r="DGJ5" s="24"/>
      <c r="DGK5" s="24"/>
      <c r="DGL5" s="24"/>
      <c r="DGM5" s="24"/>
      <c r="DGN5" s="24"/>
      <c r="DGO5" s="24"/>
      <c r="DGP5" s="24"/>
      <c r="DGQ5" s="24"/>
      <c r="DGR5" s="24"/>
      <c r="DGS5" s="24"/>
      <c r="DGT5" s="24"/>
      <c r="DGU5" s="24"/>
      <c r="DGV5" s="24"/>
      <c r="DGW5" s="24"/>
      <c r="DGX5" s="24"/>
      <c r="DGY5" s="24"/>
      <c r="DGZ5" s="24"/>
      <c r="DHA5" s="24"/>
      <c r="DHB5" s="24"/>
      <c r="DHC5" s="24"/>
      <c r="DHD5" s="24"/>
      <c r="DHE5" s="24"/>
      <c r="DHF5" s="24"/>
      <c r="DHG5" s="24"/>
      <c r="DHH5" s="24"/>
      <c r="DHI5" s="24"/>
      <c r="DHJ5" s="24"/>
      <c r="DHK5" s="24"/>
      <c r="DHL5" s="24"/>
      <c r="DHM5" s="24"/>
      <c r="DHN5" s="24"/>
      <c r="DHO5" s="24"/>
      <c r="DHP5" s="24"/>
      <c r="DHQ5" s="24"/>
      <c r="DHR5" s="24"/>
      <c r="DHS5" s="24"/>
      <c r="DHT5" s="24"/>
      <c r="DHU5" s="24"/>
      <c r="DHV5" s="24"/>
      <c r="DHW5" s="24"/>
      <c r="DHX5" s="24"/>
      <c r="DHY5" s="24"/>
      <c r="DHZ5" s="24"/>
      <c r="DIA5" s="24"/>
      <c r="DIB5" s="24"/>
      <c r="DIC5" s="24"/>
      <c r="DID5" s="24"/>
      <c r="DIE5" s="24"/>
      <c r="DIF5" s="24"/>
      <c r="DIG5" s="24"/>
      <c r="DIH5" s="24"/>
      <c r="DII5" s="24"/>
      <c r="DIJ5" s="24"/>
      <c r="DIK5" s="24"/>
      <c r="DIL5" s="24"/>
      <c r="DIM5" s="24"/>
      <c r="DIN5" s="24"/>
      <c r="DIO5" s="24"/>
      <c r="DIP5" s="24"/>
      <c r="DIQ5" s="24"/>
      <c r="DIR5" s="24"/>
      <c r="DIS5" s="24"/>
      <c r="DIT5" s="24"/>
      <c r="DIU5" s="24"/>
      <c r="DIV5" s="24"/>
      <c r="DIW5" s="24"/>
      <c r="DIX5" s="24"/>
      <c r="DIY5" s="24"/>
      <c r="DIZ5" s="24"/>
      <c r="DJA5" s="24"/>
      <c r="DJB5" s="24"/>
      <c r="DJC5" s="24"/>
      <c r="DJD5" s="24"/>
      <c r="DJE5" s="24"/>
      <c r="DJF5" s="24"/>
      <c r="DJG5" s="24"/>
      <c r="DJH5" s="24"/>
      <c r="DJI5" s="24"/>
      <c r="DJJ5" s="24"/>
      <c r="DJK5" s="24"/>
      <c r="DJL5" s="24"/>
      <c r="DJM5" s="24"/>
      <c r="DJN5" s="24"/>
      <c r="DJO5" s="24"/>
      <c r="DJP5" s="24"/>
      <c r="DJQ5" s="24"/>
      <c r="DJR5" s="24"/>
      <c r="DJS5" s="24"/>
      <c r="DJT5" s="24"/>
      <c r="DJU5" s="24"/>
      <c r="DJV5" s="24"/>
      <c r="DJW5" s="24"/>
      <c r="DJX5" s="24"/>
      <c r="DJY5" s="24"/>
      <c r="DJZ5" s="24"/>
      <c r="DKA5" s="24"/>
      <c r="DKB5" s="24"/>
      <c r="DKC5" s="24"/>
      <c r="DKD5" s="24"/>
      <c r="DKE5" s="24"/>
      <c r="DKF5" s="24"/>
      <c r="DKG5" s="24"/>
      <c r="DKH5" s="24"/>
      <c r="DKI5" s="24"/>
      <c r="DKJ5" s="24"/>
      <c r="DKK5" s="24"/>
      <c r="DKL5" s="24"/>
      <c r="DKM5" s="24"/>
      <c r="DKN5" s="24"/>
      <c r="DKO5" s="24"/>
      <c r="DKP5" s="24"/>
      <c r="DKQ5" s="24"/>
      <c r="DKR5" s="24"/>
      <c r="DKS5" s="24"/>
      <c r="DKT5" s="24"/>
      <c r="DKU5" s="24"/>
      <c r="DKV5" s="24"/>
      <c r="DKW5" s="24"/>
      <c r="DKX5" s="24"/>
      <c r="DKY5" s="24"/>
      <c r="DKZ5" s="24"/>
      <c r="DLA5" s="24"/>
      <c r="DLB5" s="24"/>
      <c r="DLC5" s="24"/>
      <c r="DLD5" s="24"/>
      <c r="DLE5" s="24"/>
      <c r="DLF5" s="24"/>
      <c r="DLG5" s="24"/>
      <c r="DLH5" s="24"/>
      <c r="DLI5" s="24"/>
      <c r="DLJ5" s="24"/>
      <c r="DLK5" s="24"/>
      <c r="DLL5" s="24"/>
      <c r="DLM5" s="24"/>
      <c r="DLN5" s="24"/>
      <c r="DLO5" s="24"/>
      <c r="DLP5" s="24"/>
      <c r="DLQ5" s="24"/>
      <c r="DLR5" s="24"/>
      <c r="DLS5" s="24"/>
      <c r="DLT5" s="24"/>
      <c r="DLU5" s="24"/>
      <c r="DLV5" s="24"/>
      <c r="DLW5" s="24"/>
      <c r="DLX5" s="24"/>
      <c r="DLY5" s="24"/>
      <c r="DLZ5" s="24"/>
      <c r="DMA5" s="24"/>
      <c r="DMB5" s="24"/>
      <c r="DMC5" s="24"/>
      <c r="DMD5" s="24"/>
      <c r="DME5" s="24"/>
      <c r="DMF5" s="24"/>
      <c r="DMG5" s="24"/>
      <c r="DMH5" s="24"/>
      <c r="DMI5" s="24"/>
      <c r="DMJ5" s="24"/>
      <c r="DMK5" s="24"/>
      <c r="DML5" s="24"/>
      <c r="DMM5" s="24"/>
      <c r="DMN5" s="24"/>
      <c r="DMO5" s="24"/>
      <c r="DMP5" s="24"/>
      <c r="DMQ5" s="24"/>
      <c r="DMR5" s="24"/>
      <c r="DMS5" s="24"/>
      <c r="DMT5" s="24"/>
      <c r="DMU5" s="24"/>
      <c r="DMV5" s="24"/>
      <c r="DMW5" s="24"/>
      <c r="DMX5" s="24"/>
      <c r="DMY5" s="24"/>
      <c r="DMZ5" s="24"/>
      <c r="DNA5" s="24"/>
      <c r="DNB5" s="24"/>
      <c r="DNC5" s="24"/>
      <c r="DND5" s="24"/>
      <c r="DNE5" s="24"/>
      <c r="DNF5" s="24"/>
      <c r="DNG5" s="24"/>
      <c r="DNH5" s="24"/>
      <c r="DNI5" s="24"/>
      <c r="DNJ5" s="24"/>
      <c r="DNK5" s="24"/>
      <c r="DNL5" s="24"/>
      <c r="DNM5" s="24"/>
      <c r="DNN5" s="24"/>
      <c r="DNO5" s="24"/>
      <c r="DNP5" s="24"/>
      <c r="DNQ5" s="24"/>
      <c r="DNR5" s="24"/>
      <c r="DNS5" s="24"/>
      <c r="DNT5" s="24"/>
      <c r="DNU5" s="24"/>
      <c r="DNV5" s="24"/>
      <c r="DNW5" s="24"/>
      <c r="DNX5" s="24"/>
      <c r="DNY5" s="24"/>
      <c r="DNZ5" s="24"/>
      <c r="DOA5" s="24"/>
      <c r="DOB5" s="24"/>
      <c r="DOC5" s="24"/>
      <c r="DOD5" s="24"/>
      <c r="DOE5" s="24"/>
      <c r="DOF5" s="24"/>
      <c r="DOG5" s="24"/>
      <c r="DOH5" s="24"/>
      <c r="DOI5" s="24"/>
      <c r="DOJ5" s="24"/>
      <c r="DOK5" s="24"/>
      <c r="DOL5" s="24"/>
      <c r="DOM5" s="24"/>
      <c r="DON5" s="24"/>
      <c r="DOO5" s="24"/>
      <c r="DOP5" s="24"/>
      <c r="DOQ5" s="24"/>
      <c r="DOR5" s="24"/>
      <c r="DOS5" s="24"/>
      <c r="DOT5" s="24"/>
      <c r="DOU5" s="24"/>
      <c r="DOV5" s="24"/>
      <c r="DOW5" s="24"/>
      <c r="DOX5" s="24"/>
      <c r="DOY5" s="24"/>
      <c r="DOZ5" s="24"/>
      <c r="DPA5" s="24"/>
      <c r="DPB5" s="24"/>
      <c r="DPC5" s="24"/>
      <c r="DPD5" s="24"/>
      <c r="DPE5" s="24"/>
      <c r="DPF5" s="24"/>
      <c r="DPG5" s="24"/>
      <c r="DPH5" s="24"/>
      <c r="DPI5" s="24"/>
      <c r="DPJ5" s="24"/>
      <c r="DPK5" s="24"/>
      <c r="DPL5" s="24"/>
      <c r="DPM5" s="24"/>
      <c r="DPN5" s="24"/>
      <c r="DPO5" s="24"/>
      <c r="DPP5" s="24"/>
      <c r="DPQ5" s="24"/>
      <c r="DPR5" s="24"/>
      <c r="DPS5" s="24"/>
      <c r="DPT5" s="24"/>
      <c r="DPU5" s="24"/>
      <c r="DPV5" s="24"/>
      <c r="DPW5" s="24"/>
      <c r="DPX5" s="24"/>
      <c r="DPY5" s="24"/>
      <c r="DPZ5" s="24"/>
      <c r="DQA5" s="24"/>
      <c r="DQB5" s="24"/>
      <c r="DQC5" s="24"/>
      <c r="DQD5" s="24"/>
      <c r="DQE5" s="24"/>
      <c r="DQF5" s="24"/>
      <c r="DQG5" s="24"/>
      <c r="DQH5" s="24"/>
      <c r="DQI5" s="24"/>
      <c r="DQJ5" s="24"/>
      <c r="DQK5" s="24"/>
      <c r="DQL5" s="24"/>
      <c r="DQM5" s="24"/>
      <c r="DQN5" s="24"/>
      <c r="DQO5" s="24"/>
      <c r="DQP5" s="24"/>
      <c r="DQQ5" s="24"/>
      <c r="DQR5" s="24"/>
      <c r="DQS5" s="24"/>
      <c r="DQT5" s="24"/>
      <c r="DQU5" s="24"/>
      <c r="DQV5" s="24"/>
      <c r="DQW5" s="24"/>
      <c r="DQX5" s="24"/>
      <c r="DQY5" s="24"/>
      <c r="DQZ5" s="24"/>
      <c r="DRA5" s="24"/>
      <c r="DRB5" s="24"/>
      <c r="DRC5" s="24"/>
      <c r="DRD5" s="24"/>
      <c r="DRE5" s="24"/>
      <c r="DRF5" s="24"/>
      <c r="DRG5" s="24"/>
      <c r="DRH5" s="24"/>
      <c r="DRI5" s="24"/>
      <c r="DRJ5" s="24"/>
      <c r="DRK5" s="24"/>
      <c r="DRL5" s="24"/>
      <c r="DRM5" s="24"/>
      <c r="DRN5" s="24"/>
      <c r="DRO5" s="24"/>
      <c r="DRP5" s="24"/>
      <c r="DRQ5" s="24"/>
      <c r="DRR5" s="24"/>
      <c r="DRS5" s="24"/>
      <c r="DRT5" s="24"/>
      <c r="DRU5" s="24"/>
      <c r="DRV5" s="24"/>
      <c r="DRW5" s="24"/>
      <c r="DRX5" s="24"/>
      <c r="DRY5" s="24"/>
      <c r="DRZ5" s="24"/>
      <c r="DSA5" s="24"/>
      <c r="DSB5" s="24"/>
      <c r="DSC5" s="24"/>
      <c r="DSD5" s="24"/>
      <c r="DSE5" s="24"/>
      <c r="DSF5" s="24"/>
      <c r="DSG5" s="24"/>
      <c r="DSH5" s="24"/>
      <c r="DSI5" s="24"/>
      <c r="DSJ5" s="24"/>
      <c r="DSK5" s="24"/>
      <c r="DSL5" s="24"/>
      <c r="DSM5" s="24"/>
      <c r="DSN5" s="24"/>
      <c r="DSO5" s="24"/>
      <c r="DSP5" s="24"/>
      <c r="DSQ5" s="24"/>
      <c r="DSR5" s="24"/>
      <c r="DSS5" s="24"/>
      <c r="DST5" s="24"/>
      <c r="DSU5" s="24"/>
      <c r="DSV5" s="24"/>
      <c r="DSW5" s="24"/>
      <c r="DSX5" s="24"/>
      <c r="DSY5" s="24"/>
      <c r="DSZ5" s="24"/>
      <c r="DTA5" s="24"/>
      <c r="DTB5" s="24"/>
      <c r="DTC5" s="24"/>
      <c r="DTD5" s="24"/>
      <c r="DTE5" s="24"/>
      <c r="DTF5" s="24"/>
      <c r="DTG5" s="24"/>
      <c r="DTH5" s="24"/>
      <c r="DTI5" s="24"/>
      <c r="DTJ5" s="24"/>
      <c r="DTK5" s="24"/>
      <c r="DTL5" s="24"/>
      <c r="DTM5" s="24"/>
      <c r="DTN5" s="24"/>
      <c r="DTO5" s="24"/>
      <c r="DTP5" s="24"/>
      <c r="DTQ5" s="24"/>
      <c r="DTR5" s="24"/>
      <c r="DTS5" s="24"/>
      <c r="DTT5" s="24"/>
      <c r="DTU5" s="24"/>
      <c r="DTV5" s="24"/>
      <c r="DTW5" s="24"/>
      <c r="DTX5" s="24"/>
      <c r="DTY5" s="24"/>
      <c r="DTZ5" s="24"/>
      <c r="DUA5" s="24"/>
      <c r="DUB5" s="24"/>
      <c r="DUC5" s="24"/>
      <c r="DUD5" s="24"/>
      <c r="DUE5" s="24"/>
      <c r="DUF5" s="24"/>
      <c r="DUG5" s="24"/>
      <c r="DUH5" s="24"/>
      <c r="DUI5" s="24"/>
      <c r="DUJ5" s="24"/>
      <c r="DUK5" s="24"/>
      <c r="DUL5" s="24"/>
      <c r="DUM5" s="24"/>
      <c r="DUN5" s="24"/>
      <c r="DUO5" s="24"/>
      <c r="DUP5" s="24"/>
      <c r="DUQ5" s="24"/>
      <c r="DUR5" s="24"/>
      <c r="DUS5" s="24"/>
      <c r="DUT5" s="24"/>
      <c r="DUU5" s="24"/>
      <c r="DUV5" s="24"/>
      <c r="DUW5" s="24"/>
      <c r="DUX5" s="24"/>
      <c r="DUY5" s="24"/>
      <c r="DUZ5" s="24"/>
      <c r="DVA5" s="24"/>
      <c r="DVB5" s="24"/>
      <c r="DVC5" s="24"/>
      <c r="DVD5" s="24"/>
      <c r="DVE5" s="24"/>
      <c r="DVF5" s="24"/>
      <c r="DVG5" s="24"/>
      <c r="DVH5" s="24"/>
      <c r="DVI5" s="24"/>
      <c r="DVJ5" s="24"/>
      <c r="DVK5" s="24"/>
      <c r="DVL5" s="24"/>
      <c r="DVM5" s="24"/>
      <c r="DVN5" s="24"/>
      <c r="DVO5" s="24"/>
      <c r="DVP5" s="24"/>
      <c r="DVQ5" s="24"/>
      <c r="DVR5" s="24"/>
      <c r="DVS5" s="24"/>
      <c r="DVT5" s="24"/>
      <c r="DVU5" s="24"/>
      <c r="DVV5" s="24"/>
      <c r="DVW5" s="24"/>
      <c r="DVX5" s="24"/>
      <c r="DVY5" s="24"/>
      <c r="DVZ5" s="24"/>
      <c r="DWA5" s="24"/>
      <c r="DWB5" s="24"/>
      <c r="DWC5" s="24"/>
      <c r="DWD5" s="24"/>
      <c r="DWE5" s="24"/>
      <c r="DWF5" s="24"/>
      <c r="DWG5" s="24"/>
      <c r="DWH5" s="24"/>
      <c r="DWI5" s="24"/>
      <c r="DWJ5" s="24"/>
      <c r="DWK5" s="24"/>
      <c r="DWL5" s="24"/>
      <c r="DWM5" s="24"/>
      <c r="DWN5" s="24"/>
      <c r="DWO5" s="24"/>
      <c r="DWP5" s="24"/>
      <c r="DWQ5" s="24"/>
      <c r="DWR5" s="24"/>
      <c r="DWS5" s="24"/>
      <c r="DWT5" s="24"/>
      <c r="DWU5" s="24"/>
      <c r="DWV5" s="24"/>
      <c r="DWW5" s="24"/>
      <c r="DWX5" s="24"/>
      <c r="DWY5" s="24"/>
      <c r="DWZ5" s="24"/>
      <c r="DXA5" s="24"/>
      <c r="DXB5" s="24"/>
      <c r="DXC5" s="24"/>
      <c r="DXD5" s="24"/>
      <c r="DXE5" s="24"/>
      <c r="DXF5" s="24"/>
      <c r="DXG5" s="24"/>
      <c r="DXH5" s="24"/>
      <c r="DXI5" s="24"/>
      <c r="DXJ5" s="24"/>
      <c r="DXK5" s="24"/>
      <c r="DXL5" s="24"/>
      <c r="DXM5" s="24"/>
      <c r="DXN5" s="24"/>
      <c r="DXO5" s="24"/>
      <c r="DXP5" s="24"/>
      <c r="DXQ5" s="24"/>
      <c r="DXR5" s="24"/>
      <c r="DXS5" s="24"/>
      <c r="DXT5" s="24"/>
      <c r="DXU5" s="24"/>
      <c r="DXV5" s="24"/>
      <c r="DXW5" s="24"/>
      <c r="DXX5" s="24"/>
      <c r="DXY5" s="24"/>
      <c r="DXZ5" s="24"/>
      <c r="DYA5" s="24"/>
      <c r="DYB5" s="24"/>
      <c r="DYC5" s="24"/>
      <c r="DYD5" s="24"/>
      <c r="DYE5" s="24"/>
      <c r="DYF5" s="24"/>
      <c r="DYG5" s="24"/>
      <c r="DYH5" s="24"/>
      <c r="DYI5" s="24"/>
      <c r="DYJ5" s="24"/>
      <c r="DYK5" s="24"/>
      <c r="DYL5" s="24"/>
      <c r="DYM5" s="24"/>
      <c r="DYN5" s="24"/>
      <c r="DYO5" s="24"/>
      <c r="DYP5" s="24"/>
      <c r="DYQ5" s="24"/>
      <c r="DYR5" s="24"/>
      <c r="DYS5" s="24"/>
      <c r="DYT5" s="24"/>
      <c r="DYU5" s="24"/>
      <c r="DYV5" s="24"/>
      <c r="DYW5" s="24"/>
      <c r="DYX5" s="24"/>
      <c r="DYY5" s="24"/>
      <c r="DYZ5" s="24"/>
      <c r="DZA5" s="24"/>
      <c r="DZB5" s="24"/>
      <c r="DZC5" s="24"/>
      <c r="DZD5" s="24"/>
      <c r="DZE5" s="24"/>
      <c r="DZF5" s="24"/>
      <c r="DZG5" s="24"/>
      <c r="DZH5" s="24"/>
      <c r="DZI5" s="24"/>
      <c r="DZJ5" s="24"/>
      <c r="DZK5" s="24"/>
      <c r="DZL5" s="24"/>
      <c r="DZM5" s="24"/>
      <c r="DZN5" s="24"/>
      <c r="DZO5" s="24"/>
      <c r="DZP5" s="24"/>
      <c r="DZQ5" s="24"/>
      <c r="DZR5" s="24"/>
      <c r="DZS5" s="24"/>
      <c r="DZT5" s="24"/>
      <c r="DZU5" s="24"/>
      <c r="DZV5" s="24"/>
      <c r="DZW5" s="24"/>
      <c r="DZX5" s="24"/>
      <c r="DZY5" s="24"/>
      <c r="DZZ5" s="24"/>
      <c r="EAA5" s="24"/>
      <c r="EAB5" s="24"/>
      <c r="EAC5" s="24"/>
      <c r="EAD5" s="24"/>
      <c r="EAE5" s="24"/>
      <c r="EAF5" s="24"/>
      <c r="EAG5" s="24"/>
      <c r="EAH5" s="24"/>
      <c r="EAI5" s="24"/>
      <c r="EAJ5" s="24"/>
      <c r="EAK5" s="24"/>
      <c r="EAL5" s="24"/>
      <c r="EAM5" s="24"/>
      <c r="EAN5" s="24"/>
      <c r="EAO5" s="24"/>
      <c r="EAP5" s="24"/>
      <c r="EAQ5" s="24"/>
      <c r="EAR5" s="24"/>
      <c r="EAS5" s="24"/>
      <c r="EAT5" s="24"/>
      <c r="EAU5" s="24"/>
      <c r="EAV5" s="24"/>
      <c r="EAW5" s="24"/>
      <c r="EAX5" s="24"/>
      <c r="EAY5" s="24"/>
      <c r="EAZ5" s="24"/>
      <c r="EBA5" s="24"/>
      <c r="EBB5" s="24"/>
      <c r="EBC5" s="24"/>
      <c r="EBD5" s="24"/>
      <c r="EBE5" s="24"/>
      <c r="EBF5" s="24"/>
      <c r="EBG5" s="24"/>
      <c r="EBH5" s="24"/>
      <c r="EBI5" s="24"/>
      <c r="EBJ5" s="24"/>
      <c r="EBK5" s="24"/>
      <c r="EBL5" s="24"/>
      <c r="EBM5" s="24"/>
      <c r="EBN5" s="24"/>
      <c r="EBO5" s="24"/>
      <c r="EBP5" s="24"/>
      <c r="EBQ5" s="24"/>
      <c r="EBR5" s="24"/>
      <c r="EBS5" s="24"/>
      <c r="EBT5" s="24"/>
      <c r="EBU5" s="24"/>
      <c r="EBV5" s="24"/>
      <c r="EBW5" s="24"/>
      <c r="EBX5" s="24"/>
      <c r="EBY5" s="24"/>
      <c r="EBZ5" s="24"/>
      <c r="ECA5" s="24"/>
      <c r="ECB5" s="24"/>
      <c r="ECC5" s="24"/>
      <c r="ECD5" s="24"/>
      <c r="ECE5" s="24"/>
      <c r="ECF5" s="24"/>
      <c r="ECG5" s="24"/>
      <c r="ECH5" s="24"/>
      <c r="ECI5" s="24"/>
      <c r="ECJ5" s="24"/>
      <c r="ECK5" s="24"/>
      <c r="ECL5" s="24"/>
      <c r="ECM5" s="24"/>
      <c r="ECN5" s="24"/>
      <c r="ECO5" s="24"/>
      <c r="ECP5" s="24"/>
      <c r="ECQ5" s="24"/>
      <c r="ECR5" s="24"/>
      <c r="ECS5" s="24"/>
      <c r="ECT5" s="24"/>
      <c r="ECU5" s="24"/>
      <c r="ECV5" s="24"/>
      <c r="ECW5" s="24"/>
      <c r="ECX5" s="24"/>
      <c r="ECY5" s="24"/>
      <c r="ECZ5" s="24"/>
      <c r="EDA5" s="24"/>
      <c r="EDB5" s="24"/>
      <c r="EDC5" s="24"/>
      <c r="EDD5" s="24"/>
      <c r="EDE5" s="24"/>
      <c r="EDF5" s="24"/>
      <c r="EDG5" s="24"/>
      <c r="EDH5" s="24"/>
      <c r="EDI5" s="24"/>
      <c r="EDJ5" s="24"/>
      <c r="EDK5" s="24"/>
      <c r="EDL5" s="24"/>
      <c r="EDM5" s="24"/>
      <c r="EDN5" s="24"/>
      <c r="EDO5" s="24"/>
      <c r="EDP5" s="24"/>
      <c r="EDQ5" s="24"/>
      <c r="EDR5" s="24"/>
      <c r="EDS5" s="24"/>
      <c r="EDT5" s="24"/>
      <c r="EDU5" s="24"/>
      <c r="EDV5" s="24"/>
      <c r="EDW5" s="24"/>
      <c r="EDX5" s="24"/>
      <c r="EDY5" s="24"/>
      <c r="EDZ5" s="24"/>
      <c r="EEA5" s="24"/>
      <c r="EEB5" s="24"/>
      <c r="EEC5" s="24"/>
      <c r="EED5" s="24"/>
      <c r="EEE5" s="24"/>
      <c r="EEF5" s="24"/>
      <c r="EEG5" s="24"/>
      <c r="EEH5" s="24"/>
      <c r="EEI5" s="24"/>
      <c r="EEJ5" s="24"/>
      <c r="EEK5" s="24"/>
      <c r="EEL5" s="24"/>
      <c r="EEM5" s="24"/>
      <c r="EEN5" s="24"/>
      <c r="EEO5" s="24"/>
      <c r="EEP5" s="24"/>
      <c r="EEQ5" s="24"/>
      <c r="EER5" s="24"/>
      <c r="EES5" s="24"/>
      <c r="EET5" s="24"/>
      <c r="EEU5" s="24"/>
      <c r="EEV5" s="24"/>
      <c r="EEW5" s="24"/>
      <c r="EEX5" s="24"/>
      <c r="EEY5" s="24"/>
      <c r="EEZ5" s="24"/>
      <c r="EFA5" s="24"/>
      <c r="EFB5" s="24"/>
      <c r="EFC5" s="24"/>
      <c r="EFD5" s="24"/>
      <c r="EFE5" s="24"/>
      <c r="EFF5" s="24"/>
      <c r="EFG5" s="24"/>
      <c r="EFH5" s="24"/>
      <c r="EFI5" s="24"/>
      <c r="EFJ5" s="24"/>
      <c r="EFK5" s="24"/>
      <c r="EFL5" s="24"/>
      <c r="EFM5" s="24"/>
      <c r="EFN5" s="24"/>
      <c r="EFO5" s="24"/>
      <c r="EFP5" s="24"/>
      <c r="EFQ5" s="24"/>
      <c r="EFR5" s="24"/>
      <c r="EFS5" s="24"/>
      <c r="EFT5" s="24"/>
      <c r="EFU5" s="24"/>
      <c r="EFV5" s="24"/>
      <c r="EFW5" s="24"/>
      <c r="EFX5" s="24"/>
      <c r="EFY5" s="24"/>
      <c r="EFZ5" s="24"/>
      <c r="EGA5" s="24"/>
      <c r="EGB5" s="24"/>
      <c r="EGC5" s="24"/>
      <c r="EGD5" s="24"/>
      <c r="EGE5" s="24"/>
      <c r="EGF5" s="24"/>
      <c r="EGG5" s="24"/>
      <c r="EGH5" s="24"/>
      <c r="EGI5" s="24"/>
      <c r="EGJ5" s="24"/>
      <c r="EGK5" s="24"/>
      <c r="EGL5" s="24"/>
      <c r="EGM5" s="24"/>
      <c r="EGN5" s="24"/>
      <c r="EGO5" s="24"/>
      <c r="EGP5" s="24"/>
      <c r="EGQ5" s="24"/>
      <c r="EGR5" s="24"/>
      <c r="EGS5" s="24"/>
      <c r="EGT5" s="24"/>
      <c r="EGU5" s="24"/>
      <c r="EGV5" s="24"/>
      <c r="EGW5" s="24"/>
      <c r="EGX5" s="24"/>
      <c r="EGY5" s="24"/>
      <c r="EGZ5" s="24"/>
      <c r="EHA5" s="24"/>
      <c r="EHB5" s="24"/>
      <c r="EHC5" s="24"/>
      <c r="EHD5" s="24"/>
      <c r="EHE5" s="24"/>
      <c r="EHF5" s="24"/>
      <c r="EHG5" s="24"/>
      <c r="EHH5" s="24"/>
      <c r="EHI5" s="24"/>
      <c r="EHJ5" s="24"/>
      <c r="EHK5" s="24"/>
      <c r="EHL5" s="24"/>
      <c r="EHM5" s="24"/>
      <c r="EHN5" s="24"/>
      <c r="EHO5" s="24"/>
      <c r="EHP5" s="24"/>
      <c r="EHQ5" s="24"/>
      <c r="EHR5" s="24"/>
      <c r="EHS5" s="24"/>
      <c r="EHT5" s="24"/>
      <c r="EHU5" s="24"/>
      <c r="EHV5" s="24"/>
      <c r="EHW5" s="24"/>
      <c r="EHX5" s="24"/>
      <c r="EHY5" s="24"/>
      <c r="EHZ5" s="24"/>
      <c r="EIA5" s="24"/>
      <c r="EIB5" s="24"/>
      <c r="EIC5" s="24"/>
      <c r="EID5" s="24"/>
      <c r="EIE5" s="24"/>
      <c r="EIF5" s="24"/>
      <c r="EIG5" s="24"/>
      <c r="EIH5" s="24"/>
      <c r="EII5" s="24"/>
      <c r="EIJ5" s="24"/>
      <c r="EIK5" s="24"/>
      <c r="EIL5" s="24"/>
      <c r="EIM5" s="24"/>
      <c r="EIN5" s="24"/>
      <c r="EIO5" s="24"/>
      <c r="EIP5" s="24"/>
      <c r="EIQ5" s="24"/>
      <c r="EIR5" s="24"/>
      <c r="EIS5" s="24"/>
      <c r="EIT5" s="24"/>
      <c r="EIU5" s="24"/>
      <c r="EIV5" s="24"/>
      <c r="EIW5" s="24"/>
      <c r="EIX5" s="24"/>
      <c r="EIY5" s="24"/>
      <c r="EIZ5" s="24"/>
      <c r="EJA5" s="24"/>
      <c r="EJB5" s="24"/>
      <c r="EJC5" s="24"/>
      <c r="EJD5" s="24"/>
      <c r="EJE5" s="24"/>
      <c r="EJF5" s="24"/>
      <c r="EJG5" s="24"/>
      <c r="EJH5" s="24"/>
      <c r="EJI5" s="24"/>
      <c r="EJJ5" s="24"/>
      <c r="EJK5" s="24"/>
      <c r="EJL5" s="24"/>
      <c r="EJM5" s="24"/>
      <c r="EJN5" s="24"/>
      <c r="EJO5" s="24"/>
      <c r="EJP5" s="24"/>
      <c r="EJQ5" s="24"/>
      <c r="EJR5" s="24"/>
      <c r="EJS5" s="24"/>
      <c r="EJT5" s="24"/>
      <c r="EJU5" s="24"/>
      <c r="EJV5" s="24"/>
      <c r="EJW5" s="24"/>
      <c r="EJX5" s="24"/>
      <c r="EJY5" s="24"/>
      <c r="EJZ5" s="24"/>
      <c r="EKA5" s="24"/>
      <c r="EKB5" s="24"/>
      <c r="EKC5" s="24"/>
      <c r="EKD5" s="24"/>
      <c r="EKE5" s="24"/>
      <c r="EKF5" s="24"/>
      <c r="EKG5" s="24"/>
      <c r="EKH5" s="24"/>
      <c r="EKI5" s="24"/>
      <c r="EKJ5" s="24"/>
      <c r="EKK5" s="24"/>
      <c r="EKL5" s="24"/>
      <c r="EKM5" s="24"/>
      <c r="EKN5" s="24"/>
      <c r="EKO5" s="24"/>
      <c r="EKP5" s="24"/>
      <c r="EKQ5" s="24"/>
      <c r="EKR5" s="24"/>
      <c r="EKS5" s="24"/>
      <c r="EKT5" s="24"/>
      <c r="EKU5" s="24"/>
      <c r="EKV5" s="24"/>
      <c r="EKW5" s="24"/>
      <c r="EKX5" s="24"/>
      <c r="EKY5" s="24"/>
      <c r="EKZ5" s="24"/>
      <c r="ELA5" s="24"/>
      <c r="ELB5" s="24"/>
      <c r="ELC5" s="24"/>
      <c r="ELD5" s="24"/>
      <c r="ELE5" s="24"/>
      <c r="ELF5" s="24"/>
      <c r="ELG5" s="24"/>
      <c r="ELH5" s="24"/>
      <c r="ELI5" s="24"/>
      <c r="ELJ5" s="24"/>
      <c r="ELK5" s="24"/>
      <c r="ELL5" s="24"/>
      <c r="ELM5" s="24"/>
      <c r="ELN5" s="24"/>
      <c r="ELO5" s="24"/>
      <c r="ELP5" s="24"/>
      <c r="ELQ5" s="24"/>
      <c r="ELR5" s="24"/>
      <c r="ELS5" s="24"/>
      <c r="ELT5" s="24"/>
      <c r="ELU5" s="24"/>
      <c r="ELV5" s="24"/>
      <c r="ELW5" s="24"/>
      <c r="ELX5" s="24"/>
      <c r="ELY5" s="24"/>
      <c r="ELZ5" s="24"/>
      <c r="EMA5" s="24"/>
      <c r="EMB5" s="24"/>
      <c r="EMC5" s="24"/>
      <c r="EMD5" s="24"/>
      <c r="EME5" s="24"/>
      <c r="EMF5" s="24"/>
      <c r="EMG5" s="24"/>
      <c r="EMH5" s="24"/>
      <c r="EMI5" s="24"/>
      <c r="EMJ5" s="24"/>
      <c r="EMK5" s="24"/>
      <c r="EML5" s="24"/>
      <c r="EMM5" s="24"/>
      <c r="EMN5" s="24"/>
      <c r="EMO5" s="24"/>
      <c r="EMP5" s="24"/>
      <c r="EMQ5" s="24"/>
      <c r="EMR5" s="24"/>
      <c r="EMS5" s="24"/>
      <c r="EMT5" s="24"/>
      <c r="EMU5" s="24"/>
      <c r="EMV5" s="24"/>
      <c r="EMW5" s="24"/>
      <c r="EMX5" s="24"/>
      <c r="EMY5" s="24"/>
      <c r="EMZ5" s="24"/>
      <c r="ENA5" s="24"/>
      <c r="ENB5" s="24"/>
      <c r="ENC5" s="24"/>
      <c r="END5" s="24"/>
      <c r="ENE5" s="24"/>
      <c r="ENF5" s="24"/>
      <c r="ENG5" s="24"/>
      <c r="ENH5" s="24"/>
      <c r="ENI5" s="24"/>
      <c r="ENJ5" s="24"/>
      <c r="ENK5" s="24"/>
      <c r="ENL5" s="24"/>
      <c r="ENM5" s="24"/>
      <c r="ENN5" s="24"/>
      <c r="ENO5" s="24"/>
      <c r="ENP5" s="24"/>
      <c r="ENQ5" s="24"/>
      <c r="ENR5" s="24"/>
      <c r="ENS5" s="24"/>
      <c r="ENT5" s="24"/>
      <c r="ENU5" s="24"/>
      <c r="ENV5" s="24"/>
      <c r="ENW5" s="24"/>
      <c r="ENX5" s="24"/>
      <c r="ENY5" s="24"/>
      <c r="ENZ5" s="24"/>
      <c r="EOA5" s="24"/>
      <c r="EOB5" s="24"/>
      <c r="EOC5" s="24"/>
      <c r="EOD5" s="24"/>
      <c r="EOE5" s="24"/>
      <c r="EOF5" s="24"/>
      <c r="EOG5" s="24"/>
      <c r="EOH5" s="24"/>
      <c r="EOI5" s="24"/>
      <c r="EOJ5" s="24"/>
      <c r="EOK5" s="24"/>
      <c r="EOL5" s="24"/>
      <c r="EOM5" s="24"/>
      <c r="EON5" s="24"/>
      <c r="EOO5" s="24"/>
      <c r="EOP5" s="24"/>
      <c r="EOQ5" s="24"/>
      <c r="EOR5" s="24"/>
      <c r="EOS5" s="24"/>
      <c r="EOT5" s="24"/>
      <c r="EOU5" s="24"/>
      <c r="EOV5" s="24"/>
      <c r="EOW5" s="24"/>
      <c r="EOX5" s="24"/>
      <c r="EOY5" s="24"/>
      <c r="EOZ5" s="24"/>
      <c r="EPA5" s="24"/>
      <c r="EPB5" s="24"/>
      <c r="EPC5" s="24"/>
      <c r="EPD5" s="24"/>
      <c r="EPE5" s="24"/>
      <c r="EPF5" s="24"/>
      <c r="EPG5" s="24"/>
      <c r="EPH5" s="24"/>
      <c r="EPI5" s="24"/>
      <c r="EPJ5" s="24"/>
      <c r="EPK5" s="24"/>
      <c r="EPL5" s="24"/>
      <c r="EPM5" s="24"/>
      <c r="EPN5" s="24"/>
      <c r="EPO5" s="24"/>
      <c r="EPP5" s="24"/>
      <c r="EPQ5" s="24"/>
      <c r="EPR5" s="24"/>
      <c r="EPS5" s="24"/>
      <c r="EPT5" s="24"/>
      <c r="EPU5" s="24"/>
      <c r="EPV5" s="24"/>
      <c r="EPW5" s="24"/>
      <c r="EPX5" s="24"/>
      <c r="EPY5" s="24"/>
      <c r="EPZ5" s="24"/>
      <c r="EQA5" s="24"/>
      <c r="EQB5" s="24"/>
      <c r="EQC5" s="24"/>
      <c r="EQD5" s="24"/>
      <c r="EQE5" s="24"/>
      <c r="EQF5" s="24"/>
      <c r="EQG5" s="24"/>
      <c r="EQH5" s="24"/>
      <c r="EQI5" s="24"/>
      <c r="EQJ5" s="24"/>
      <c r="EQK5" s="24"/>
      <c r="EQL5" s="24"/>
      <c r="EQM5" s="24"/>
      <c r="EQN5" s="24"/>
      <c r="EQO5" s="24"/>
      <c r="EQP5" s="24"/>
      <c r="EQQ5" s="24"/>
      <c r="EQR5" s="24"/>
      <c r="EQS5" s="24"/>
      <c r="EQT5" s="24"/>
      <c r="EQU5" s="24"/>
      <c r="EQV5" s="24"/>
      <c r="EQW5" s="24"/>
      <c r="EQX5" s="24"/>
      <c r="EQY5" s="24"/>
      <c r="EQZ5" s="24"/>
      <c r="ERA5" s="24"/>
      <c r="ERB5" s="24"/>
      <c r="ERC5" s="24"/>
      <c r="ERD5" s="24"/>
      <c r="ERE5" s="24"/>
      <c r="ERF5" s="24"/>
      <c r="ERG5" s="24"/>
      <c r="ERH5" s="24"/>
      <c r="ERI5" s="24"/>
      <c r="ERJ5" s="24"/>
      <c r="ERK5" s="24"/>
      <c r="ERL5" s="24"/>
      <c r="ERM5" s="24"/>
      <c r="ERN5" s="24"/>
      <c r="ERO5" s="24"/>
      <c r="ERP5" s="24"/>
      <c r="ERQ5" s="24"/>
      <c r="ERR5" s="24"/>
      <c r="ERS5" s="24"/>
      <c r="ERT5" s="24"/>
      <c r="ERU5" s="24"/>
      <c r="ERV5" s="24"/>
      <c r="ERW5" s="24"/>
      <c r="ERX5" s="24"/>
      <c r="ERY5" s="24"/>
      <c r="ERZ5" s="24"/>
      <c r="ESA5" s="24"/>
      <c r="ESB5" s="24"/>
      <c r="ESC5" s="24"/>
      <c r="ESD5" s="24"/>
      <c r="ESE5" s="24"/>
      <c r="ESF5" s="24"/>
      <c r="ESG5" s="24"/>
      <c r="ESH5" s="24"/>
      <c r="ESI5" s="24"/>
      <c r="ESJ5" s="24"/>
      <c r="ESK5" s="24"/>
      <c r="ESL5" s="24"/>
      <c r="ESM5" s="24"/>
      <c r="ESN5" s="24"/>
      <c r="ESO5" s="24"/>
      <c r="ESP5" s="24"/>
      <c r="ESQ5" s="24"/>
      <c r="ESR5" s="24"/>
      <c r="ESS5" s="24"/>
      <c r="EST5" s="24"/>
      <c r="ESU5" s="24"/>
      <c r="ESV5" s="24"/>
      <c r="ESW5" s="24"/>
      <c r="ESX5" s="24"/>
      <c r="ESY5" s="24"/>
      <c r="ESZ5" s="24"/>
      <c r="ETA5" s="24"/>
      <c r="ETB5" s="24"/>
      <c r="ETC5" s="24"/>
      <c r="ETD5" s="24"/>
      <c r="ETE5" s="24"/>
      <c r="ETF5" s="24"/>
      <c r="ETG5" s="24"/>
      <c r="ETH5" s="24"/>
      <c r="ETI5" s="24"/>
      <c r="ETJ5" s="24"/>
      <c r="ETK5" s="24"/>
      <c r="ETL5" s="24"/>
      <c r="ETM5" s="24"/>
      <c r="ETN5" s="24"/>
      <c r="ETO5" s="24"/>
      <c r="ETP5" s="24"/>
      <c r="ETQ5" s="24"/>
      <c r="ETR5" s="24"/>
      <c r="ETS5" s="24"/>
      <c r="ETT5" s="24"/>
      <c r="ETU5" s="24"/>
      <c r="ETV5" s="24"/>
      <c r="ETW5" s="24"/>
      <c r="ETX5" s="24"/>
      <c r="ETY5" s="24"/>
      <c r="ETZ5" s="24"/>
      <c r="EUA5" s="24"/>
      <c r="EUB5" s="24"/>
      <c r="EUC5" s="24"/>
      <c r="EUD5" s="24"/>
      <c r="EUE5" s="24"/>
      <c r="EUF5" s="24"/>
      <c r="EUG5" s="24"/>
      <c r="EUH5" s="24"/>
      <c r="EUI5" s="24"/>
      <c r="EUJ5" s="24"/>
      <c r="EUK5" s="24"/>
      <c r="EUL5" s="24"/>
      <c r="EUM5" s="24"/>
      <c r="EUN5" s="24"/>
      <c r="EUO5" s="24"/>
      <c r="EUP5" s="24"/>
      <c r="EUQ5" s="24"/>
      <c r="EUR5" s="24"/>
      <c r="EUS5" s="24"/>
      <c r="EUT5" s="24"/>
      <c r="EUU5" s="24"/>
      <c r="EUV5" s="24"/>
      <c r="EUW5" s="24"/>
      <c r="EUX5" s="24"/>
      <c r="EUY5" s="24"/>
      <c r="EUZ5" s="24"/>
      <c r="EVA5" s="24"/>
      <c r="EVB5" s="24"/>
      <c r="EVC5" s="24"/>
      <c r="EVD5" s="24"/>
      <c r="EVE5" s="24"/>
      <c r="EVF5" s="24"/>
      <c r="EVG5" s="24"/>
      <c r="EVH5" s="24"/>
      <c r="EVI5" s="24"/>
      <c r="EVJ5" s="24"/>
      <c r="EVK5" s="24"/>
      <c r="EVL5" s="24"/>
      <c r="EVM5" s="24"/>
      <c r="EVN5" s="24"/>
      <c r="EVO5" s="24"/>
      <c r="EVP5" s="24"/>
      <c r="EVQ5" s="24"/>
      <c r="EVR5" s="24"/>
      <c r="EVS5" s="24"/>
      <c r="EVT5" s="24"/>
      <c r="EVU5" s="24"/>
      <c r="EVV5" s="24"/>
      <c r="EVW5" s="24"/>
      <c r="EVX5" s="24"/>
      <c r="EVY5" s="24"/>
      <c r="EVZ5" s="24"/>
      <c r="EWA5" s="24"/>
      <c r="EWB5" s="24"/>
      <c r="EWC5" s="24"/>
      <c r="EWD5" s="24"/>
      <c r="EWE5" s="24"/>
      <c r="EWF5" s="24"/>
      <c r="EWG5" s="24"/>
      <c r="EWH5" s="24"/>
      <c r="EWI5" s="24"/>
      <c r="EWJ5" s="24"/>
      <c r="EWK5" s="24"/>
      <c r="EWL5" s="24"/>
      <c r="EWM5" s="24"/>
      <c r="EWN5" s="24"/>
      <c r="EWO5" s="24"/>
      <c r="EWP5" s="24"/>
      <c r="EWQ5" s="24"/>
      <c r="EWR5" s="24"/>
      <c r="EWS5" s="24"/>
      <c r="EWT5" s="24"/>
      <c r="EWU5" s="24"/>
      <c r="EWV5" s="24"/>
      <c r="EWW5" s="24"/>
      <c r="EWX5" s="24"/>
      <c r="EWY5" s="24"/>
      <c r="EWZ5" s="24"/>
      <c r="EXA5" s="24"/>
      <c r="EXB5" s="24"/>
      <c r="EXC5" s="24"/>
      <c r="EXD5" s="24"/>
      <c r="EXE5" s="24"/>
      <c r="EXF5" s="24"/>
      <c r="EXG5" s="24"/>
      <c r="EXH5" s="24"/>
      <c r="EXI5" s="24"/>
      <c r="EXJ5" s="24"/>
      <c r="EXK5" s="24"/>
      <c r="EXL5" s="24"/>
      <c r="EXM5" s="24"/>
      <c r="EXN5" s="24"/>
      <c r="EXO5" s="24"/>
      <c r="EXP5" s="24"/>
      <c r="EXQ5" s="24"/>
      <c r="EXR5" s="24"/>
      <c r="EXS5" s="24"/>
      <c r="EXT5" s="24"/>
      <c r="EXU5" s="24"/>
      <c r="EXV5" s="24"/>
      <c r="EXW5" s="24"/>
      <c r="EXX5" s="24"/>
      <c r="EXY5" s="24"/>
      <c r="EXZ5" s="24"/>
      <c r="EYA5" s="24"/>
      <c r="EYB5" s="24"/>
      <c r="EYC5" s="24"/>
      <c r="EYD5" s="24"/>
      <c r="EYE5" s="24"/>
      <c r="EYF5" s="24"/>
      <c r="EYG5" s="24"/>
      <c r="EYH5" s="24"/>
      <c r="EYI5" s="24"/>
      <c r="EYJ5" s="24"/>
      <c r="EYK5" s="24"/>
      <c r="EYL5" s="24"/>
      <c r="EYM5" s="24"/>
      <c r="EYN5" s="24"/>
      <c r="EYO5" s="24"/>
      <c r="EYP5" s="24"/>
      <c r="EYQ5" s="24"/>
      <c r="EYR5" s="24"/>
      <c r="EYS5" s="24"/>
      <c r="EYT5" s="24"/>
      <c r="EYU5" s="24"/>
      <c r="EYV5" s="24"/>
      <c r="EYW5" s="24"/>
      <c r="EYX5" s="24"/>
      <c r="EYY5" s="24"/>
      <c r="EYZ5" s="24"/>
      <c r="EZA5" s="24"/>
      <c r="EZB5" s="24"/>
      <c r="EZC5" s="24"/>
      <c r="EZD5" s="24"/>
      <c r="EZE5" s="24"/>
      <c r="EZF5" s="24"/>
      <c r="EZG5" s="24"/>
      <c r="EZH5" s="24"/>
      <c r="EZI5" s="24"/>
      <c r="EZJ5" s="24"/>
      <c r="EZK5" s="24"/>
      <c r="EZL5" s="24"/>
      <c r="EZM5" s="24"/>
      <c r="EZN5" s="24"/>
      <c r="EZO5" s="24"/>
      <c r="EZP5" s="24"/>
      <c r="EZQ5" s="24"/>
      <c r="EZR5" s="24"/>
      <c r="EZS5" s="24"/>
      <c r="EZT5" s="24"/>
      <c r="EZU5" s="24"/>
      <c r="EZV5" s="24"/>
      <c r="EZW5" s="24"/>
      <c r="EZX5" s="24"/>
      <c r="EZY5" s="24"/>
      <c r="EZZ5" s="24"/>
      <c r="FAA5" s="24"/>
      <c r="FAB5" s="24"/>
      <c r="FAC5" s="24"/>
      <c r="FAD5" s="24"/>
      <c r="FAE5" s="24"/>
      <c r="FAF5" s="24"/>
      <c r="FAG5" s="24"/>
      <c r="FAH5" s="24"/>
      <c r="FAI5" s="24"/>
      <c r="FAJ5" s="24"/>
      <c r="FAK5" s="24"/>
      <c r="FAL5" s="24"/>
      <c r="FAM5" s="24"/>
      <c r="FAN5" s="24"/>
      <c r="FAO5" s="24"/>
      <c r="FAP5" s="24"/>
      <c r="FAQ5" s="24"/>
      <c r="FAR5" s="24"/>
      <c r="FAS5" s="24"/>
      <c r="FAT5" s="24"/>
      <c r="FAU5" s="24"/>
      <c r="FAV5" s="24"/>
      <c r="FAW5" s="24"/>
      <c r="FAX5" s="24"/>
      <c r="FAY5" s="24"/>
      <c r="FAZ5" s="24"/>
      <c r="FBA5" s="24"/>
      <c r="FBB5" s="24"/>
      <c r="FBC5" s="24"/>
      <c r="FBD5" s="24"/>
      <c r="FBE5" s="24"/>
      <c r="FBF5" s="24"/>
      <c r="FBG5" s="24"/>
      <c r="FBH5" s="24"/>
      <c r="FBI5" s="24"/>
      <c r="FBJ5" s="24"/>
      <c r="FBK5" s="24"/>
      <c r="FBL5" s="24"/>
      <c r="FBM5" s="24"/>
      <c r="FBN5" s="24"/>
      <c r="FBO5" s="24"/>
      <c r="FBP5" s="24"/>
      <c r="FBQ5" s="24"/>
      <c r="FBR5" s="24"/>
      <c r="FBS5" s="24"/>
      <c r="FBT5" s="24"/>
      <c r="FBU5" s="24"/>
      <c r="FBV5" s="24"/>
      <c r="FBW5" s="24"/>
      <c r="FBX5" s="24"/>
      <c r="FBY5" s="24"/>
      <c r="FBZ5" s="24"/>
      <c r="FCA5" s="24"/>
      <c r="FCB5" s="24"/>
      <c r="FCC5" s="24"/>
      <c r="FCD5" s="24"/>
      <c r="FCE5" s="24"/>
      <c r="FCF5" s="24"/>
      <c r="FCG5" s="24"/>
      <c r="FCH5" s="24"/>
      <c r="FCI5" s="24"/>
      <c r="FCJ5" s="24"/>
      <c r="FCK5" s="24"/>
      <c r="FCL5" s="24"/>
      <c r="FCM5" s="24"/>
      <c r="FCN5" s="24"/>
      <c r="FCO5" s="24"/>
      <c r="FCP5" s="24"/>
      <c r="FCQ5" s="24"/>
      <c r="FCR5" s="24"/>
      <c r="FCS5" s="24"/>
      <c r="FCT5" s="24"/>
      <c r="FCU5" s="24"/>
      <c r="FCV5" s="24"/>
      <c r="FCW5" s="24"/>
      <c r="FCX5" s="24"/>
      <c r="FCY5" s="24"/>
      <c r="FCZ5" s="24"/>
      <c r="FDA5" s="24"/>
      <c r="FDB5" s="24"/>
      <c r="FDC5" s="24"/>
      <c r="FDD5" s="24"/>
      <c r="FDE5" s="24"/>
      <c r="FDF5" s="24"/>
      <c r="FDG5" s="24"/>
      <c r="FDH5" s="24"/>
      <c r="FDI5" s="24"/>
      <c r="FDJ5" s="24"/>
      <c r="FDK5" s="24"/>
      <c r="FDL5" s="24"/>
      <c r="FDM5" s="24"/>
      <c r="FDN5" s="24"/>
      <c r="FDO5" s="24"/>
      <c r="FDP5" s="24"/>
      <c r="FDQ5" s="24"/>
      <c r="FDR5" s="24"/>
      <c r="FDS5" s="24"/>
      <c r="FDT5" s="24"/>
      <c r="FDU5" s="24"/>
      <c r="FDV5" s="24"/>
      <c r="FDW5" s="24"/>
      <c r="FDX5" s="24"/>
      <c r="FDY5" s="24"/>
      <c r="FDZ5" s="24"/>
      <c r="FEA5" s="24"/>
      <c r="FEB5" s="24"/>
      <c r="FEC5" s="24"/>
      <c r="FED5" s="24"/>
      <c r="FEE5" s="24"/>
      <c r="FEF5" s="24"/>
      <c r="FEG5" s="24"/>
      <c r="FEH5" s="24"/>
      <c r="FEI5" s="24"/>
      <c r="FEJ5" s="24"/>
      <c r="FEK5" s="24"/>
      <c r="FEL5" s="24"/>
      <c r="FEM5" s="24"/>
      <c r="FEN5" s="24"/>
      <c r="FEO5" s="24"/>
      <c r="FEP5" s="24"/>
      <c r="FEQ5" s="24"/>
      <c r="FER5" s="24"/>
      <c r="FES5" s="24"/>
      <c r="FET5" s="24"/>
      <c r="FEU5" s="24"/>
      <c r="FEV5" s="24"/>
      <c r="FEW5" s="24"/>
      <c r="FEX5" s="24"/>
      <c r="FEY5" s="24"/>
      <c r="FEZ5" s="24"/>
      <c r="FFA5" s="24"/>
      <c r="FFB5" s="24"/>
      <c r="FFC5" s="24"/>
      <c r="FFD5" s="24"/>
      <c r="FFE5" s="24"/>
      <c r="FFF5" s="24"/>
      <c r="FFG5" s="24"/>
      <c r="FFH5" s="24"/>
      <c r="FFI5" s="24"/>
      <c r="FFJ5" s="24"/>
      <c r="FFK5" s="24"/>
      <c r="FFL5" s="24"/>
      <c r="FFM5" s="24"/>
      <c r="FFN5" s="24"/>
      <c r="FFO5" s="24"/>
      <c r="FFP5" s="24"/>
      <c r="FFQ5" s="24"/>
      <c r="FFR5" s="24"/>
      <c r="FFS5" s="24"/>
      <c r="FFT5" s="24"/>
      <c r="FFU5" s="24"/>
      <c r="FFV5" s="24"/>
      <c r="FFW5" s="24"/>
      <c r="FFX5" s="24"/>
      <c r="FFY5" s="24"/>
      <c r="FFZ5" s="24"/>
      <c r="FGA5" s="24"/>
      <c r="FGB5" s="24"/>
      <c r="FGC5" s="24"/>
      <c r="FGD5" s="24"/>
      <c r="FGE5" s="24"/>
      <c r="FGF5" s="24"/>
      <c r="FGG5" s="24"/>
      <c r="FGH5" s="24"/>
      <c r="FGI5" s="24"/>
      <c r="FGJ5" s="24"/>
      <c r="FGK5" s="24"/>
      <c r="FGL5" s="24"/>
      <c r="FGM5" s="24"/>
      <c r="FGN5" s="24"/>
      <c r="FGO5" s="24"/>
      <c r="FGP5" s="24"/>
      <c r="FGQ5" s="24"/>
      <c r="FGR5" s="24"/>
      <c r="FGS5" s="24"/>
      <c r="FGT5" s="24"/>
      <c r="FGU5" s="24"/>
      <c r="FGV5" s="24"/>
      <c r="FGW5" s="24"/>
      <c r="FGX5" s="24"/>
      <c r="FGY5" s="24"/>
      <c r="FGZ5" s="24"/>
      <c r="FHA5" s="24"/>
      <c r="FHB5" s="24"/>
      <c r="FHC5" s="24"/>
      <c r="FHD5" s="24"/>
      <c r="FHE5" s="24"/>
      <c r="FHF5" s="24"/>
      <c r="FHG5" s="24"/>
      <c r="FHH5" s="24"/>
      <c r="FHI5" s="24"/>
      <c r="FHJ5" s="24"/>
      <c r="FHK5" s="24"/>
      <c r="FHL5" s="24"/>
      <c r="FHM5" s="24"/>
      <c r="FHN5" s="24"/>
      <c r="FHO5" s="24"/>
      <c r="FHP5" s="24"/>
      <c r="FHQ5" s="24"/>
      <c r="FHR5" s="24"/>
      <c r="FHS5" s="24"/>
      <c r="FHT5" s="24"/>
      <c r="FHU5" s="24"/>
      <c r="FHV5" s="24"/>
      <c r="FHW5" s="24"/>
      <c r="FHX5" s="24"/>
      <c r="FHY5" s="24"/>
      <c r="FHZ5" s="24"/>
      <c r="FIA5" s="24"/>
      <c r="FIB5" s="24"/>
      <c r="FIC5" s="24"/>
      <c r="FID5" s="24"/>
      <c r="FIE5" s="24"/>
      <c r="FIF5" s="24"/>
      <c r="FIG5" s="24"/>
      <c r="FIH5" s="24"/>
      <c r="FII5" s="24"/>
      <c r="FIJ5" s="24"/>
      <c r="FIK5" s="24"/>
      <c r="FIL5" s="24"/>
      <c r="FIM5" s="24"/>
      <c r="FIN5" s="24"/>
      <c r="FIO5" s="24"/>
      <c r="FIP5" s="24"/>
      <c r="FIQ5" s="24"/>
      <c r="FIR5" s="24"/>
      <c r="FIS5" s="24"/>
      <c r="FIT5" s="24"/>
      <c r="FIU5" s="24"/>
      <c r="FIV5" s="24"/>
      <c r="FIW5" s="24"/>
      <c r="FIX5" s="24"/>
      <c r="FIY5" s="24"/>
      <c r="FIZ5" s="24"/>
      <c r="FJA5" s="24"/>
      <c r="FJB5" s="24"/>
      <c r="FJC5" s="24"/>
      <c r="FJD5" s="24"/>
      <c r="FJE5" s="24"/>
      <c r="FJF5" s="24"/>
      <c r="FJG5" s="24"/>
      <c r="FJH5" s="24"/>
      <c r="FJI5" s="24"/>
      <c r="FJJ5" s="24"/>
      <c r="FJK5" s="24"/>
      <c r="FJL5" s="24"/>
      <c r="FJM5" s="24"/>
      <c r="FJN5" s="24"/>
      <c r="FJO5" s="24"/>
      <c r="FJP5" s="24"/>
      <c r="FJQ5" s="24"/>
      <c r="FJR5" s="24"/>
      <c r="FJS5" s="24"/>
      <c r="FJT5" s="24"/>
      <c r="FJU5" s="24"/>
      <c r="FJV5" s="24"/>
      <c r="FJW5" s="24"/>
      <c r="FJX5" s="24"/>
      <c r="FJY5" s="24"/>
      <c r="FJZ5" s="24"/>
      <c r="FKA5" s="24"/>
      <c r="FKB5" s="24"/>
      <c r="FKC5" s="24"/>
      <c r="FKD5" s="24"/>
      <c r="FKE5" s="24"/>
      <c r="FKF5" s="24"/>
      <c r="FKG5" s="24"/>
      <c r="FKH5" s="24"/>
      <c r="FKI5" s="24"/>
      <c r="FKJ5" s="24"/>
      <c r="FKK5" s="24"/>
      <c r="FKL5" s="24"/>
      <c r="FKM5" s="24"/>
      <c r="FKN5" s="24"/>
      <c r="FKO5" s="24"/>
      <c r="FKP5" s="24"/>
      <c r="FKQ5" s="24"/>
      <c r="FKR5" s="24"/>
      <c r="FKS5" s="24"/>
      <c r="FKT5" s="24"/>
      <c r="FKU5" s="24"/>
      <c r="FKV5" s="24"/>
      <c r="FKW5" s="24"/>
      <c r="FKX5" s="24"/>
      <c r="FKY5" s="24"/>
      <c r="FKZ5" s="24"/>
      <c r="FLA5" s="24"/>
      <c r="FLB5" s="24"/>
      <c r="FLC5" s="24"/>
      <c r="FLD5" s="24"/>
      <c r="FLE5" s="24"/>
      <c r="FLF5" s="24"/>
      <c r="FLG5" s="24"/>
      <c r="FLH5" s="24"/>
      <c r="FLI5" s="24"/>
      <c r="FLJ5" s="24"/>
      <c r="FLK5" s="24"/>
      <c r="FLL5" s="24"/>
      <c r="FLM5" s="24"/>
      <c r="FLN5" s="24"/>
      <c r="FLO5" s="24"/>
      <c r="FLP5" s="24"/>
      <c r="FLQ5" s="24"/>
      <c r="FLR5" s="24"/>
      <c r="FLS5" s="24"/>
      <c r="FLT5" s="24"/>
      <c r="FLU5" s="24"/>
      <c r="FLV5" s="24"/>
      <c r="FLW5" s="24"/>
      <c r="FLX5" s="24"/>
      <c r="FLY5" s="24"/>
      <c r="FLZ5" s="24"/>
      <c r="FMA5" s="24"/>
      <c r="FMB5" s="24"/>
      <c r="FMC5" s="24"/>
      <c r="FMD5" s="24"/>
      <c r="FME5" s="24"/>
      <c r="FMF5" s="24"/>
      <c r="FMG5" s="24"/>
      <c r="FMH5" s="24"/>
      <c r="FMI5" s="24"/>
      <c r="FMJ5" s="24"/>
      <c r="FMK5" s="24"/>
      <c r="FML5" s="24"/>
      <c r="FMM5" s="24"/>
      <c r="FMN5" s="24"/>
      <c r="FMO5" s="24"/>
      <c r="FMP5" s="24"/>
      <c r="FMQ5" s="24"/>
      <c r="FMR5" s="24"/>
      <c r="FMS5" s="24"/>
      <c r="FMT5" s="24"/>
      <c r="FMU5" s="24"/>
      <c r="FMV5" s="24"/>
      <c r="FMW5" s="24"/>
      <c r="FMX5" s="24"/>
      <c r="FMY5" s="24"/>
      <c r="FMZ5" s="24"/>
      <c r="FNA5" s="24"/>
      <c r="FNB5" s="24"/>
      <c r="FNC5" s="24"/>
      <c r="FND5" s="24"/>
      <c r="FNE5" s="24"/>
      <c r="FNF5" s="24"/>
      <c r="FNG5" s="24"/>
      <c r="FNH5" s="24"/>
      <c r="FNI5" s="24"/>
      <c r="FNJ5" s="24"/>
      <c r="FNK5" s="24"/>
      <c r="FNL5" s="24"/>
      <c r="FNM5" s="24"/>
      <c r="FNN5" s="24"/>
      <c r="FNO5" s="24"/>
      <c r="FNP5" s="24"/>
      <c r="FNQ5" s="24"/>
      <c r="FNR5" s="24"/>
      <c r="FNS5" s="24"/>
      <c r="FNT5" s="24"/>
      <c r="FNU5" s="24"/>
      <c r="FNV5" s="24"/>
      <c r="FNW5" s="24"/>
      <c r="FNX5" s="24"/>
      <c r="FNY5" s="24"/>
      <c r="FNZ5" s="24"/>
      <c r="FOA5" s="24"/>
      <c r="FOB5" s="24"/>
      <c r="FOC5" s="24"/>
      <c r="FOD5" s="24"/>
      <c r="FOE5" s="24"/>
      <c r="FOF5" s="24"/>
      <c r="FOG5" s="24"/>
      <c r="FOH5" s="24"/>
      <c r="FOI5" s="24"/>
      <c r="FOJ5" s="24"/>
      <c r="FOK5" s="24"/>
      <c r="FOL5" s="24"/>
      <c r="FOM5" s="24"/>
      <c r="FON5" s="24"/>
      <c r="FOO5" s="24"/>
      <c r="FOP5" s="24"/>
      <c r="FOQ5" s="24"/>
      <c r="FOR5" s="24"/>
      <c r="FOS5" s="24"/>
      <c r="FOT5" s="24"/>
      <c r="FOU5" s="24"/>
      <c r="FOV5" s="24"/>
      <c r="FOW5" s="24"/>
      <c r="FOX5" s="24"/>
      <c r="FOY5" s="24"/>
      <c r="FOZ5" s="24"/>
      <c r="FPA5" s="24"/>
      <c r="FPB5" s="24"/>
      <c r="FPC5" s="24"/>
      <c r="FPD5" s="24"/>
      <c r="FPE5" s="24"/>
      <c r="FPF5" s="24"/>
      <c r="FPG5" s="24"/>
      <c r="FPH5" s="24"/>
      <c r="FPI5" s="24"/>
      <c r="FPJ5" s="24"/>
      <c r="FPK5" s="24"/>
      <c r="FPL5" s="24"/>
      <c r="FPM5" s="24"/>
      <c r="FPN5" s="24"/>
      <c r="FPO5" s="24"/>
      <c r="FPP5" s="24"/>
      <c r="FPQ5" s="24"/>
      <c r="FPR5" s="24"/>
      <c r="FPS5" s="24"/>
      <c r="FPT5" s="24"/>
      <c r="FPU5" s="24"/>
      <c r="FPV5" s="24"/>
      <c r="FPW5" s="24"/>
      <c r="FPX5" s="24"/>
      <c r="FPY5" s="24"/>
      <c r="FPZ5" s="24"/>
      <c r="FQA5" s="24"/>
      <c r="FQB5" s="24"/>
      <c r="FQC5" s="24"/>
      <c r="FQD5" s="24"/>
      <c r="FQE5" s="24"/>
      <c r="FQF5" s="24"/>
      <c r="FQG5" s="24"/>
      <c r="FQH5" s="24"/>
      <c r="FQI5" s="24"/>
      <c r="FQJ5" s="24"/>
      <c r="FQK5" s="24"/>
      <c r="FQL5" s="24"/>
      <c r="FQM5" s="24"/>
      <c r="FQN5" s="24"/>
      <c r="FQO5" s="24"/>
      <c r="FQP5" s="24"/>
      <c r="FQQ5" s="24"/>
      <c r="FQR5" s="24"/>
      <c r="FQS5" s="24"/>
      <c r="FQT5" s="24"/>
      <c r="FQU5" s="24"/>
      <c r="FQV5" s="24"/>
      <c r="FQW5" s="24"/>
      <c r="FQX5" s="24"/>
      <c r="FQY5" s="24"/>
      <c r="FQZ5" s="24"/>
      <c r="FRA5" s="24"/>
      <c r="FRB5" s="24"/>
      <c r="FRC5" s="24"/>
      <c r="FRD5" s="24"/>
      <c r="FRE5" s="24"/>
      <c r="FRF5" s="24"/>
      <c r="FRG5" s="24"/>
      <c r="FRH5" s="24"/>
      <c r="FRI5" s="24"/>
      <c r="FRJ5" s="24"/>
      <c r="FRK5" s="24"/>
      <c r="FRL5" s="24"/>
      <c r="FRM5" s="24"/>
      <c r="FRN5" s="24"/>
      <c r="FRO5" s="24"/>
      <c r="FRP5" s="24"/>
      <c r="FRQ5" s="24"/>
      <c r="FRR5" s="24"/>
      <c r="FRS5" s="24"/>
      <c r="FRT5" s="24"/>
      <c r="FRU5" s="24"/>
      <c r="FRV5" s="24"/>
      <c r="FRW5" s="24"/>
      <c r="FRX5" s="24"/>
      <c r="FRY5" s="24"/>
      <c r="FRZ5" s="24"/>
      <c r="FSA5" s="24"/>
      <c r="FSB5" s="24"/>
      <c r="FSC5" s="24"/>
      <c r="FSD5" s="24"/>
      <c r="FSE5" s="24"/>
      <c r="FSF5" s="24"/>
      <c r="FSG5" s="24"/>
      <c r="FSH5" s="24"/>
      <c r="FSI5" s="24"/>
      <c r="FSJ5" s="24"/>
      <c r="FSK5" s="24"/>
      <c r="FSL5" s="24"/>
      <c r="FSM5" s="24"/>
      <c r="FSN5" s="24"/>
      <c r="FSO5" s="24"/>
      <c r="FSP5" s="24"/>
      <c r="FSQ5" s="24"/>
      <c r="FSR5" s="24"/>
      <c r="FSS5" s="24"/>
      <c r="FST5" s="24"/>
      <c r="FSU5" s="24"/>
      <c r="FSV5" s="24"/>
      <c r="FSW5" s="24"/>
      <c r="FSX5" s="24"/>
      <c r="FSY5" s="24"/>
      <c r="FSZ5" s="24"/>
      <c r="FTA5" s="24"/>
      <c r="FTB5" s="24"/>
      <c r="FTC5" s="24"/>
      <c r="FTD5" s="24"/>
      <c r="FTE5" s="24"/>
      <c r="FTF5" s="24"/>
      <c r="FTG5" s="24"/>
      <c r="FTH5" s="24"/>
      <c r="FTI5" s="24"/>
      <c r="FTJ5" s="24"/>
      <c r="FTK5" s="24"/>
      <c r="FTL5" s="24"/>
      <c r="FTM5" s="24"/>
      <c r="FTN5" s="24"/>
      <c r="FTO5" s="24"/>
      <c r="FTP5" s="24"/>
      <c r="FTQ5" s="24"/>
      <c r="FTR5" s="24"/>
      <c r="FTS5" s="24"/>
      <c r="FTT5" s="24"/>
      <c r="FTU5" s="24"/>
      <c r="FTV5" s="24"/>
      <c r="FTW5" s="24"/>
      <c r="FTX5" s="24"/>
      <c r="FTY5" s="24"/>
      <c r="FTZ5" s="24"/>
      <c r="FUA5" s="24"/>
      <c r="FUB5" s="24"/>
      <c r="FUC5" s="24"/>
      <c r="FUD5" s="24"/>
      <c r="FUE5" s="24"/>
      <c r="FUF5" s="24"/>
      <c r="FUG5" s="24"/>
      <c r="FUH5" s="24"/>
      <c r="FUI5" s="24"/>
      <c r="FUJ5" s="24"/>
      <c r="FUK5" s="24"/>
      <c r="FUL5" s="24"/>
      <c r="FUM5" s="24"/>
      <c r="FUN5" s="24"/>
      <c r="FUO5" s="24"/>
      <c r="FUP5" s="24"/>
      <c r="FUQ5" s="24"/>
      <c r="FUR5" s="24"/>
      <c r="FUS5" s="24"/>
      <c r="FUT5" s="24"/>
      <c r="FUU5" s="24"/>
      <c r="FUV5" s="24"/>
      <c r="FUW5" s="24"/>
      <c r="FUX5" s="24"/>
      <c r="FUY5" s="24"/>
      <c r="FUZ5" s="24"/>
      <c r="FVA5" s="24"/>
      <c r="FVB5" s="24"/>
      <c r="FVC5" s="24"/>
      <c r="FVD5" s="24"/>
      <c r="FVE5" s="24"/>
      <c r="FVF5" s="24"/>
      <c r="FVG5" s="24"/>
      <c r="FVH5" s="24"/>
      <c r="FVI5" s="24"/>
      <c r="FVJ5" s="24"/>
      <c r="FVK5" s="24"/>
      <c r="FVL5" s="24"/>
      <c r="FVM5" s="24"/>
      <c r="FVN5" s="24"/>
      <c r="FVO5" s="24"/>
      <c r="FVP5" s="24"/>
      <c r="FVQ5" s="24"/>
      <c r="FVR5" s="24"/>
      <c r="FVS5" s="24"/>
      <c r="FVT5" s="24"/>
      <c r="FVU5" s="24"/>
      <c r="FVV5" s="24"/>
      <c r="FVW5" s="24"/>
      <c r="FVX5" s="24"/>
      <c r="FVY5" s="24"/>
      <c r="FVZ5" s="24"/>
      <c r="FWA5" s="24"/>
      <c r="FWB5" s="24"/>
      <c r="FWC5" s="24"/>
      <c r="FWD5" s="24"/>
      <c r="FWE5" s="24"/>
      <c r="FWF5" s="24"/>
      <c r="FWG5" s="24"/>
      <c r="FWH5" s="24"/>
      <c r="FWI5" s="24"/>
      <c r="FWJ5" s="24"/>
      <c r="FWK5" s="24"/>
      <c r="FWL5" s="24"/>
      <c r="FWM5" s="24"/>
      <c r="FWN5" s="24"/>
      <c r="FWO5" s="24"/>
      <c r="FWP5" s="24"/>
      <c r="FWQ5" s="24"/>
      <c r="FWR5" s="24"/>
      <c r="FWS5" s="24"/>
      <c r="FWT5" s="24"/>
      <c r="FWU5" s="24"/>
      <c r="FWV5" s="24"/>
      <c r="FWW5" s="24"/>
      <c r="FWX5" s="24"/>
      <c r="FWY5" s="24"/>
      <c r="FWZ5" s="24"/>
      <c r="FXA5" s="24"/>
      <c r="FXB5" s="24"/>
      <c r="FXC5" s="24"/>
      <c r="FXD5" s="24"/>
      <c r="FXE5" s="24"/>
      <c r="FXF5" s="24"/>
      <c r="FXG5" s="24"/>
      <c r="FXH5" s="24"/>
      <c r="FXI5" s="24"/>
      <c r="FXJ5" s="24"/>
      <c r="FXK5" s="24"/>
      <c r="FXL5" s="24"/>
      <c r="FXM5" s="24"/>
      <c r="FXN5" s="24"/>
      <c r="FXO5" s="24"/>
      <c r="FXP5" s="24"/>
      <c r="FXQ5" s="24"/>
      <c r="FXR5" s="24"/>
      <c r="FXS5" s="24"/>
      <c r="FXT5" s="24"/>
      <c r="FXU5" s="24"/>
      <c r="FXV5" s="24"/>
      <c r="FXW5" s="24"/>
      <c r="FXX5" s="24"/>
      <c r="FXY5" s="24"/>
      <c r="FXZ5" s="24"/>
      <c r="FYA5" s="24"/>
      <c r="FYB5" s="24"/>
      <c r="FYC5" s="24"/>
      <c r="FYD5" s="24"/>
      <c r="FYE5" s="24"/>
      <c r="FYF5" s="24"/>
      <c r="FYG5" s="24"/>
      <c r="FYH5" s="24"/>
      <c r="FYI5" s="24"/>
      <c r="FYJ5" s="24"/>
      <c r="FYK5" s="24"/>
      <c r="FYL5" s="24"/>
      <c r="FYM5" s="24"/>
      <c r="FYN5" s="24"/>
      <c r="FYO5" s="24"/>
      <c r="FYP5" s="24"/>
      <c r="FYQ5" s="24"/>
      <c r="FYR5" s="24"/>
      <c r="FYS5" s="24"/>
      <c r="FYT5" s="24"/>
      <c r="FYU5" s="24"/>
      <c r="FYV5" s="24"/>
      <c r="FYW5" s="24"/>
      <c r="FYX5" s="24"/>
      <c r="FYY5" s="24"/>
      <c r="FYZ5" s="24"/>
      <c r="FZA5" s="24"/>
      <c r="FZB5" s="24"/>
      <c r="FZC5" s="24"/>
      <c r="FZD5" s="24"/>
      <c r="FZE5" s="24"/>
      <c r="FZF5" s="24"/>
      <c r="FZG5" s="24"/>
      <c r="FZH5" s="24"/>
      <c r="FZI5" s="24"/>
      <c r="FZJ5" s="24"/>
      <c r="FZK5" s="24"/>
      <c r="FZL5" s="24"/>
      <c r="FZM5" s="24"/>
      <c r="FZN5" s="24"/>
      <c r="FZO5" s="24"/>
      <c r="FZP5" s="24"/>
      <c r="FZQ5" s="24"/>
      <c r="FZR5" s="24"/>
      <c r="FZS5" s="24"/>
      <c r="FZT5" s="24"/>
      <c r="FZU5" s="24"/>
      <c r="FZV5" s="24"/>
      <c r="FZW5" s="24"/>
      <c r="FZX5" s="24"/>
      <c r="FZY5" s="24"/>
      <c r="FZZ5" s="24"/>
      <c r="GAA5" s="24"/>
      <c r="GAB5" s="24"/>
      <c r="GAC5" s="24"/>
      <c r="GAD5" s="24"/>
      <c r="GAE5" s="24"/>
      <c r="GAF5" s="24"/>
      <c r="GAG5" s="24"/>
      <c r="GAH5" s="24"/>
      <c r="GAI5" s="24"/>
      <c r="GAJ5" s="24"/>
      <c r="GAK5" s="24"/>
      <c r="GAL5" s="24"/>
      <c r="GAM5" s="24"/>
      <c r="GAN5" s="24"/>
      <c r="GAO5" s="24"/>
      <c r="GAP5" s="24"/>
      <c r="GAQ5" s="24"/>
      <c r="GAR5" s="24"/>
      <c r="GAS5" s="24"/>
      <c r="GAT5" s="24"/>
      <c r="GAU5" s="24"/>
      <c r="GAV5" s="24"/>
      <c r="GAW5" s="24"/>
      <c r="GAX5" s="24"/>
      <c r="GAY5" s="24"/>
      <c r="GAZ5" s="24"/>
      <c r="GBA5" s="24"/>
      <c r="GBB5" s="24"/>
      <c r="GBC5" s="24"/>
      <c r="GBD5" s="24"/>
      <c r="GBE5" s="24"/>
      <c r="GBF5" s="24"/>
      <c r="GBG5" s="24"/>
      <c r="GBH5" s="24"/>
      <c r="GBI5" s="24"/>
      <c r="GBJ5" s="24"/>
      <c r="GBK5" s="24"/>
      <c r="GBL5" s="24"/>
      <c r="GBM5" s="24"/>
      <c r="GBN5" s="24"/>
      <c r="GBO5" s="24"/>
      <c r="GBP5" s="24"/>
      <c r="GBQ5" s="24"/>
      <c r="GBR5" s="24"/>
      <c r="GBS5" s="24"/>
      <c r="GBT5" s="24"/>
      <c r="GBU5" s="24"/>
      <c r="GBV5" s="24"/>
      <c r="GBW5" s="24"/>
      <c r="GBX5" s="24"/>
      <c r="GBY5" s="24"/>
      <c r="GBZ5" s="24"/>
      <c r="GCA5" s="24"/>
      <c r="GCB5" s="24"/>
      <c r="GCC5" s="24"/>
      <c r="GCD5" s="24"/>
      <c r="GCE5" s="24"/>
      <c r="GCF5" s="24"/>
      <c r="GCG5" s="24"/>
      <c r="GCH5" s="24"/>
      <c r="GCI5" s="24"/>
      <c r="GCJ5" s="24"/>
      <c r="GCK5" s="24"/>
      <c r="GCL5" s="24"/>
      <c r="GCM5" s="24"/>
      <c r="GCN5" s="24"/>
      <c r="GCO5" s="24"/>
      <c r="GCP5" s="24"/>
      <c r="GCQ5" s="24"/>
      <c r="GCR5" s="24"/>
      <c r="GCS5" s="24"/>
      <c r="GCT5" s="24"/>
      <c r="GCU5" s="24"/>
      <c r="GCV5" s="24"/>
      <c r="GCW5" s="24"/>
      <c r="GCX5" s="24"/>
      <c r="GCY5" s="24"/>
      <c r="GCZ5" s="24"/>
      <c r="GDA5" s="24"/>
      <c r="GDB5" s="24"/>
      <c r="GDC5" s="24"/>
      <c r="GDD5" s="24"/>
      <c r="GDE5" s="24"/>
      <c r="GDF5" s="24"/>
      <c r="GDG5" s="24"/>
      <c r="GDH5" s="24"/>
      <c r="GDI5" s="24"/>
      <c r="GDJ5" s="24"/>
      <c r="GDK5" s="24"/>
      <c r="GDL5" s="24"/>
      <c r="GDM5" s="24"/>
      <c r="GDN5" s="24"/>
      <c r="GDO5" s="24"/>
      <c r="GDP5" s="24"/>
      <c r="GDQ5" s="24"/>
      <c r="GDR5" s="24"/>
      <c r="GDS5" s="24"/>
      <c r="GDT5" s="24"/>
      <c r="GDU5" s="24"/>
      <c r="GDV5" s="24"/>
      <c r="GDW5" s="24"/>
      <c r="GDX5" s="24"/>
      <c r="GDY5" s="24"/>
      <c r="GDZ5" s="24"/>
      <c r="GEA5" s="24"/>
      <c r="GEB5" s="24"/>
      <c r="GEC5" s="24"/>
      <c r="GED5" s="24"/>
      <c r="GEE5" s="24"/>
      <c r="GEF5" s="24"/>
      <c r="GEG5" s="24"/>
      <c r="GEH5" s="24"/>
      <c r="GEI5" s="24"/>
      <c r="GEJ5" s="24"/>
      <c r="GEK5" s="24"/>
      <c r="GEL5" s="24"/>
      <c r="GEM5" s="24"/>
      <c r="GEN5" s="24"/>
      <c r="GEO5" s="24"/>
      <c r="GEP5" s="24"/>
      <c r="GEQ5" s="24"/>
      <c r="GER5" s="24"/>
      <c r="GES5" s="24"/>
      <c r="GET5" s="24"/>
      <c r="GEU5" s="24"/>
      <c r="GEV5" s="24"/>
      <c r="GEW5" s="24"/>
      <c r="GEX5" s="24"/>
      <c r="GEY5" s="24"/>
      <c r="GEZ5" s="24"/>
      <c r="GFA5" s="24"/>
      <c r="GFB5" s="24"/>
      <c r="GFC5" s="24"/>
      <c r="GFD5" s="24"/>
      <c r="GFE5" s="24"/>
      <c r="GFF5" s="24"/>
      <c r="GFG5" s="24"/>
      <c r="GFH5" s="24"/>
      <c r="GFI5" s="24"/>
      <c r="GFJ5" s="24"/>
      <c r="GFK5" s="24"/>
      <c r="GFL5" s="24"/>
      <c r="GFM5" s="24"/>
      <c r="GFN5" s="24"/>
      <c r="GFO5" s="24"/>
      <c r="GFP5" s="24"/>
      <c r="GFQ5" s="24"/>
      <c r="GFR5" s="24"/>
      <c r="GFS5" s="24"/>
      <c r="GFT5" s="24"/>
      <c r="GFU5" s="24"/>
      <c r="GFV5" s="24"/>
      <c r="GFW5" s="24"/>
      <c r="GFX5" s="24"/>
      <c r="GFY5" s="24"/>
      <c r="GFZ5" s="24"/>
      <c r="GGA5" s="24"/>
      <c r="GGB5" s="24"/>
      <c r="GGC5" s="24"/>
      <c r="GGD5" s="24"/>
      <c r="GGE5" s="24"/>
      <c r="GGF5" s="24"/>
      <c r="GGG5" s="24"/>
      <c r="GGH5" s="24"/>
      <c r="GGI5" s="24"/>
      <c r="GGJ5" s="24"/>
      <c r="GGK5" s="24"/>
      <c r="GGL5" s="24"/>
      <c r="GGM5" s="24"/>
      <c r="GGN5" s="24"/>
      <c r="GGO5" s="24"/>
      <c r="GGP5" s="24"/>
      <c r="GGQ5" s="24"/>
      <c r="GGR5" s="24"/>
      <c r="GGS5" s="24"/>
      <c r="GGT5" s="24"/>
      <c r="GGU5" s="24"/>
      <c r="GGV5" s="24"/>
      <c r="GGW5" s="24"/>
      <c r="GGX5" s="24"/>
      <c r="GGY5" s="24"/>
      <c r="GGZ5" s="24"/>
      <c r="GHA5" s="24"/>
      <c r="GHB5" s="24"/>
      <c r="GHC5" s="24"/>
      <c r="GHD5" s="24"/>
      <c r="GHE5" s="24"/>
      <c r="GHF5" s="24"/>
      <c r="GHG5" s="24"/>
      <c r="GHH5" s="24"/>
      <c r="GHI5" s="24"/>
      <c r="GHJ5" s="24"/>
      <c r="GHK5" s="24"/>
      <c r="GHL5" s="24"/>
      <c r="GHM5" s="24"/>
      <c r="GHN5" s="24"/>
      <c r="GHO5" s="24"/>
      <c r="GHP5" s="24"/>
      <c r="GHQ5" s="24"/>
      <c r="GHR5" s="24"/>
      <c r="GHS5" s="24"/>
      <c r="GHT5" s="24"/>
      <c r="GHU5" s="24"/>
      <c r="GHV5" s="24"/>
      <c r="GHW5" s="24"/>
      <c r="GHX5" s="24"/>
      <c r="GHY5" s="24"/>
      <c r="GHZ5" s="24"/>
      <c r="GIA5" s="24"/>
      <c r="GIB5" s="24"/>
      <c r="GIC5" s="24"/>
      <c r="GID5" s="24"/>
      <c r="GIE5" s="24"/>
      <c r="GIF5" s="24"/>
      <c r="GIG5" s="24"/>
      <c r="GIH5" s="24"/>
      <c r="GII5" s="24"/>
      <c r="GIJ5" s="24"/>
      <c r="GIK5" s="24"/>
      <c r="GIL5" s="24"/>
      <c r="GIM5" s="24"/>
      <c r="GIN5" s="24"/>
      <c r="GIO5" s="24"/>
      <c r="GIP5" s="24"/>
      <c r="GIQ5" s="24"/>
      <c r="GIR5" s="24"/>
      <c r="GIS5" s="24"/>
      <c r="GIT5" s="24"/>
      <c r="GIU5" s="24"/>
      <c r="GIV5" s="24"/>
      <c r="GIW5" s="24"/>
      <c r="GIX5" s="24"/>
      <c r="GIY5" s="24"/>
      <c r="GIZ5" s="24"/>
      <c r="GJA5" s="24"/>
      <c r="GJB5" s="24"/>
      <c r="GJC5" s="24"/>
      <c r="GJD5" s="24"/>
      <c r="GJE5" s="24"/>
      <c r="GJF5" s="24"/>
      <c r="GJG5" s="24"/>
      <c r="GJH5" s="24"/>
      <c r="GJI5" s="24"/>
      <c r="GJJ5" s="24"/>
      <c r="GJK5" s="24"/>
      <c r="GJL5" s="24"/>
      <c r="GJM5" s="24"/>
      <c r="GJN5" s="24"/>
      <c r="GJO5" s="24"/>
      <c r="GJP5" s="24"/>
      <c r="GJQ5" s="24"/>
      <c r="GJR5" s="24"/>
      <c r="GJS5" s="24"/>
      <c r="GJT5" s="24"/>
      <c r="GJU5" s="24"/>
      <c r="GJV5" s="24"/>
      <c r="GJW5" s="24"/>
      <c r="GJX5" s="24"/>
      <c r="GJY5" s="24"/>
      <c r="GJZ5" s="24"/>
      <c r="GKA5" s="24"/>
      <c r="GKB5" s="24"/>
      <c r="GKC5" s="24"/>
      <c r="GKD5" s="24"/>
      <c r="GKE5" s="24"/>
      <c r="GKF5" s="24"/>
      <c r="GKG5" s="24"/>
      <c r="GKH5" s="24"/>
      <c r="GKI5" s="24"/>
      <c r="GKJ5" s="24"/>
      <c r="GKK5" s="24"/>
      <c r="GKL5" s="24"/>
      <c r="GKM5" s="24"/>
      <c r="GKN5" s="24"/>
      <c r="GKO5" s="24"/>
      <c r="GKP5" s="24"/>
      <c r="GKQ5" s="24"/>
      <c r="GKR5" s="24"/>
      <c r="GKS5" s="24"/>
      <c r="GKT5" s="24"/>
      <c r="GKU5" s="24"/>
      <c r="GKV5" s="24"/>
      <c r="GKW5" s="24"/>
      <c r="GKX5" s="24"/>
      <c r="GKY5" s="24"/>
      <c r="GKZ5" s="24"/>
      <c r="GLA5" s="24"/>
      <c r="GLB5" s="24"/>
      <c r="GLC5" s="24"/>
      <c r="GLD5" s="24"/>
      <c r="GLE5" s="24"/>
      <c r="GLF5" s="24"/>
      <c r="GLG5" s="24"/>
      <c r="GLH5" s="24"/>
      <c r="GLI5" s="24"/>
      <c r="GLJ5" s="24"/>
      <c r="GLK5" s="24"/>
      <c r="GLL5" s="24"/>
      <c r="GLM5" s="24"/>
      <c r="GLN5" s="24"/>
      <c r="GLO5" s="24"/>
      <c r="GLP5" s="24"/>
      <c r="GLQ5" s="24"/>
      <c r="GLR5" s="24"/>
      <c r="GLS5" s="24"/>
      <c r="GLT5" s="24"/>
      <c r="GLU5" s="24"/>
      <c r="GLV5" s="24"/>
      <c r="GLW5" s="24"/>
      <c r="GLX5" s="24"/>
      <c r="GLY5" s="24"/>
      <c r="GLZ5" s="24"/>
      <c r="GMA5" s="24"/>
      <c r="GMB5" s="24"/>
      <c r="GMC5" s="24"/>
      <c r="GMD5" s="24"/>
      <c r="GME5" s="24"/>
      <c r="GMF5" s="24"/>
      <c r="GMG5" s="24"/>
      <c r="GMH5" s="24"/>
      <c r="GMI5" s="24"/>
      <c r="GMJ5" s="24"/>
      <c r="GMK5" s="24"/>
      <c r="GML5" s="24"/>
      <c r="GMM5" s="24"/>
      <c r="GMN5" s="24"/>
      <c r="GMO5" s="24"/>
      <c r="GMP5" s="24"/>
      <c r="GMQ5" s="24"/>
      <c r="GMR5" s="24"/>
      <c r="GMS5" s="24"/>
      <c r="GMT5" s="24"/>
      <c r="GMU5" s="24"/>
      <c r="GMV5" s="24"/>
      <c r="GMW5" s="24"/>
      <c r="GMX5" s="24"/>
      <c r="GMY5" s="24"/>
      <c r="GMZ5" s="24"/>
      <c r="GNA5" s="24"/>
      <c r="GNB5" s="24"/>
      <c r="GNC5" s="24"/>
      <c r="GND5" s="24"/>
      <c r="GNE5" s="24"/>
      <c r="GNF5" s="24"/>
      <c r="GNG5" s="24"/>
      <c r="GNH5" s="24"/>
      <c r="GNI5" s="24"/>
      <c r="GNJ5" s="24"/>
      <c r="GNK5" s="24"/>
      <c r="GNL5" s="24"/>
      <c r="GNM5" s="24"/>
      <c r="GNN5" s="24"/>
      <c r="GNO5" s="24"/>
      <c r="GNP5" s="24"/>
      <c r="GNQ5" s="24"/>
      <c r="GNR5" s="24"/>
      <c r="GNS5" s="24"/>
      <c r="GNT5" s="24"/>
      <c r="GNU5" s="24"/>
      <c r="GNV5" s="24"/>
      <c r="GNW5" s="24"/>
      <c r="GNX5" s="24"/>
      <c r="GNY5" s="24"/>
      <c r="GNZ5" s="24"/>
      <c r="GOA5" s="24"/>
      <c r="GOB5" s="24"/>
      <c r="GOC5" s="24"/>
      <c r="GOD5" s="24"/>
      <c r="GOE5" s="24"/>
      <c r="GOF5" s="24"/>
      <c r="GOG5" s="24"/>
      <c r="GOH5" s="24"/>
      <c r="GOI5" s="24"/>
      <c r="GOJ5" s="24"/>
      <c r="GOK5" s="24"/>
      <c r="GOL5" s="24"/>
      <c r="GOM5" s="24"/>
      <c r="GON5" s="24"/>
      <c r="GOO5" s="24"/>
      <c r="GOP5" s="24"/>
      <c r="GOQ5" s="24"/>
      <c r="GOR5" s="24"/>
      <c r="GOS5" s="24"/>
      <c r="GOT5" s="24"/>
      <c r="GOU5" s="24"/>
      <c r="GOV5" s="24"/>
      <c r="GOW5" s="24"/>
      <c r="GOX5" s="24"/>
      <c r="GOY5" s="24"/>
      <c r="GOZ5" s="24"/>
      <c r="GPA5" s="24"/>
      <c r="GPB5" s="24"/>
      <c r="GPC5" s="24"/>
      <c r="GPD5" s="24"/>
      <c r="GPE5" s="24"/>
      <c r="GPF5" s="24"/>
      <c r="GPG5" s="24"/>
      <c r="GPH5" s="24"/>
      <c r="GPI5" s="24"/>
      <c r="GPJ5" s="24"/>
      <c r="GPK5" s="24"/>
      <c r="GPL5" s="24"/>
      <c r="GPM5" s="24"/>
      <c r="GPN5" s="24"/>
      <c r="GPO5" s="24"/>
      <c r="GPP5" s="24"/>
      <c r="GPQ5" s="24"/>
      <c r="GPR5" s="24"/>
      <c r="GPS5" s="24"/>
      <c r="GPT5" s="24"/>
      <c r="GPU5" s="24"/>
      <c r="GPV5" s="24"/>
      <c r="GPW5" s="24"/>
      <c r="GPX5" s="24"/>
      <c r="GPY5" s="24"/>
      <c r="GPZ5" s="24"/>
      <c r="GQA5" s="24"/>
      <c r="GQB5" s="24"/>
      <c r="GQC5" s="24"/>
      <c r="GQD5" s="24"/>
      <c r="GQE5" s="24"/>
      <c r="GQF5" s="24"/>
      <c r="GQG5" s="24"/>
      <c r="GQH5" s="24"/>
      <c r="GQI5" s="24"/>
      <c r="GQJ5" s="24"/>
      <c r="GQK5" s="24"/>
      <c r="GQL5" s="24"/>
      <c r="GQM5" s="24"/>
      <c r="GQN5" s="24"/>
      <c r="GQO5" s="24"/>
      <c r="GQP5" s="24"/>
      <c r="GQQ5" s="24"/>
      <c r="GQR5" s="24"/>
      <c r="GQS5" s="24"/>
      <c r="GQT5" s="24"/>
      <c r="GQU5" s="24"/>
      <c r="GQV5" s="24"/>
      <c r="GQW5" s="24"/>
      <c r="GQX5" s="24"/>
      <c r="GQY5" s="24"/>
      <c r="GQZ5" s="24"/>
      <c r="GRA5" s="24"/>
      <c r="GRB5" s="24"/>
      <c r="GRC5" s="24"/>
      <c r="GRD5" s="24"/>
      <c r="GRE5" s="24"/>
      <c r="GRF5" s="24"/>
      <c r="GRG5" s="24"/>
      <c r="GRH5" s="24"/>
      <c r="GRI5" s="24"/>
      <c r="GRJ5" s="24"/>
      <c r="GRK5" s="24"/>
      <c r="GRL5" s="24"/>
      <c r="GRM5" s="24"/>
      <c r="GRN5" s="24"/>
      <c r="GRO5" s="24"/>
      <c r="GRP5" s="24"/>
      <c r="GRQ5" s="24"/>
      <c r="GRR5" s="24"/>
      <c r="GRS5" s="24"/>
      <c r="GRT5" s="24"/>
      <c r="GRU5" s="24"/>
      <c r="GRV5" s="24"/>
      <c r="GRW5" s="24"/>
      <c r="GRX5" s="24"/>
      <c r="GRY5" s="24"/>
      <c r="GRZ5" s="24"/>
      <c r="GSA5" s="24"/>
      <c r="GSB5" s="24"/>
      <c r="GSC5" s="24"/>
      <c r="GSD5" s="24"/>
      <c r="GSE5" s="24"/>
      <c r="GSF5" s="24"/>
      <c r="GSG5" s="24"/>
      <c r="GSH5" s="24"/>
      <c r="GSI5" s="24"/>
      <c r="GSJ5" s="24"/>
      <c r="GSK5" s="24"/>
      <c r="GSL5" s="24"/>
      <c r="GSM5" s="24"/>
      <c r="GSN5" s="24"/>
      <c r="GSO5" s="24"/>
      <c r="GSP5" s="24"/>
      <c r="GSQ5" s="24"/>
      <c r="GSR5" s="24"/>
      <c r="GSS5" s="24"/>
      <c r="GST5" s="24"/>
      <c r="GSU5" s="24"/>
      <c r="GSV5" s="24"/>
      <c r="GSW5" s="24"/>
      <c r="GSX5" s="24"/>
      <c r="GSY5" s="24"/>
      <c r="GSZ5" s="24"/>
      <c r="GTA5" s="24"/>
      <c r="GTB5" s="24"/>
      <c r="GTC5" s="24"/>
      <c r="GTD5" s="24"/>
      <c r="GTE5" s="24"/>
      <c r="GTF5" s="24"/>
      <c r="GTG5" s="24"/>
      <c r="GTH5" s="24"/>
      <c r="GTI5" s="24"/>
      <c r="GTJ5" s="24"/>
      <c r="GTK5" s="24"/>
      <c r="GTL5" s="24"/>
      <c r="GTM5" s="24"/>
      <c r="GTN5" s="24"/>
      <c r="GTO5" s="24"/>
      <c r="GTP5" s="24"/>
      <c r="GTQ5" s="24"/>
      <c r="GTR5" s="24"/>
      <c r="GTS5" s="24"/>
      <c r="GTT5" s="24"/>
      <c r="GTU5" s="24"/>
      <c r="GTV5" s="24"/>
      <c r="GTW5" s="24"/>
      <c r="GTX5" s="24"/>
      <c r="GTY5" s="24"/>
      <c r="GTZ5" s="24"/>
      <c r="GUA5" s="24"/>
      <c r="GUB5" s="24"/>
      <c r="GUC5" s="24"/>
      <c r="GUD5" s="24"/>
      <c r="GUE5" s="24"/>
      <c r="GUF5" s="24"/>
      <c r="GUG5" s="24"/>
      <c r="GUH5" s="24"/>
      <c r="GUI5" s="24"/>
      <c r="GUJ5" s="24"/>
      <c r="GUK5" s="24"/>
      <c r="GUL5" s="24"/>
      <c r="GUM5" s="24"/>
      <c r="GUN5" s="24"/>
      <c r="GUO5" s="24"/>
      <c r="GUP5" s="24"/>
      <c r="GUQ5" s="24"/>
      <c r="GUR5" s="24"/>
      <c r="GUS5" s="24"/>
      <c r="GUT5" s="24"/>
      <c r="GUU5" s="24"/>
      <c r="GUV5" s="24"/>
      <c r="GUW5" s="24"/>
      <c r="GUX5" s="24"/>
      <c r="GUY5" s="24"/>
      <c r="GUZ5" s="24"/>
      <c r="GVA5" s="24"/>
      <c r="GVB5" s="24"/>
      <c r="GVC5" s="24"/>
      <c r="GVD5" s="24"/>
      <c r="GVE5" s="24"/>
      <c r="GVF5" s="24"/>
      <c r="GVG5" s="24"/>
      <c r="GVH5" s="24"/>
      <c r="GVI5" s="24"/>
      <c r="GVJ5" s="24"/>
      <c r="GVK5" s="24"/>
      <c r="GVL5" s="24"/>
      <c r="GVM5" s="24"/>
      <c r="GVN5" s="24"/>
      <c r="GVO5" s="24"/>
      <c r="GVP5" s="24"/>
      <c r="GVQ5" s="24"/>
      <c r="GVR5" s="24"/>
      <c r="GVS5" s="24"/>
      <c r="GVT5" s="24"/>
      <c r="GVU5" s="24"/>
      <c r="GVV5" s="24"/>
      <c r="GVW5" s="24"/>
      <c r="GVX5" s="24"/>
      <c r="GVY5" s="24"/>
      <c r="GVZ5" s="24"/>
      <c r="GWA5" s="24"/>
      <c r="GWB5" s="24"/>
      <c r="GWC5" s="24"/>
      <c r="GWD5" s="24"/>
      <c r="GWE5" s="24"/>
      <c r="GWF5" s="24"/>
      <c r="GWG5" s="24"/>
      <c r="GWH5" s="24"/>
      <c r="GWI5" s="24"/>
      <c r="GWJ5" s="24"/>
      <c r="GWK5" s="24"/>
      <c r="GWL5" s="24"/>
      <c r="GWM5" s="24"/>
      <c r="GWN5" s="24"/>
      <c r="GWO5" s="24"/>
      <c r="GWP5" s="24"/>
      <c r="GWQ5" s="24"/>
      <c r="GWR5" s="24"/>
      <c r="GWS5" s="24"/>
      <c r="GWT5" s="24"/>
      <c r="GWU5" s="24"/>
      <c r="GWV5" s="24"/>
      <c r="GWW5" s="24"/>
      <c r="GWX5" s="24"/>
      <c r="GWY5" s="24"/>
      <c r="GWZ5" s="24"/>
      <c r="GXA5" s="24"/>
      <c r="GXB5" s="24"/>
      <c r="GXC5" s="24"/>
      <c r="GXD5" s="24"/>
      <c r="GXE5" s="24"/>
      <c r="GXF5" s="24"/>
      <c r="GXG5" s="24"/>
      <c r="GXH5" s="24"/>
      <c r="GXI5" s="24"/>
      <c r="GXJ5" s="24"/>
      <c r="GXK5" s="24"/>
      <c r="GXL5" s="24"/>
      <c r="GXM5" s="24"/>
      <c r="GXN5" s="24"/>
      <c r="GXO5" s="24"/>
      <c r="GXP5" s="24"/>
      <c r="GXQ5" s="24"/>
      <c r="GXR5" s="24"/>
      <c r="GXS5" s="24"/>
      <c r="GXT5" s="24"/>
      <c r="GXU5" s="24"/>
      <c r="GXV5" s="24"/>
      <c r="GXW5" s="24"/>
      <c r="GXX5" s="24"/>
      <c r="GXY5" s="24"/>
      <c r="GXZ5" s="24"/>
      <c r="GYA5" s="24"/>
      <c r="GYB5" s="24"/>
      <c r="GYC5" s="24"/>
      <c r="GYD5" s="24"/>
      <c r="GYE5" s="24"/>
      <c r="GYF5" s="24"/>
      <c r="GYG5" s="24"/>
      <c r="GYH5" s="24"/>
      <c r="GYI5" s="24"/>
      <c r="GYJ5" s="24"/>
      <c r="GYK5" s="24"/>
      <c r="GYL5" s="24"/>
      <c r="GYM5" s="24"/>
      <c r="GYN5" s="24"/>
      <c r="GYO5" s="24"/>
      <c r="GYP5" s="24"/>
      <c r="GYQ5" s="24"/>
      <c r="GYR5" s="24"/>
      <c r="GYS5" s="24"/>
      <c r="GYT5" s="24"/>
      <c r="GYU5" s="24"/>
      <c r="GYV5" s="24"/>
      <c r="GYW5" s="24"/>
      <c r="GYX5" s="24"/>
      <c r="GYY5" s="24"/>
      <c r="GYZ5" s="24"/>
      <c r="GZA5" s="24"/>
      <c r="GZB5" s="24"/>
      <c r="GZC5" s="24"/>
      <c r="GZD5" s="24"/>
      <c r="GZE5" s="24"/>
      <c r="GZF5" s="24"/>
      <c r="GZG5" s="24"/>
      <c r="GZH5" s="24"/>
      <c r="GZI5" s="24"/>
      <c r="GZJ5" s="24"/>
      <c r="GZK5" s="24"/>
      <c r="GZL5" s="24"/>
      <c r="GZM5" s="24"/>
      <c r="GZN5" s="24"/>
      <c r="GZO5" s="24"/>
      <c r="GZP5" s="24"/>
      <c r="GZQ5" s="24"/>
      <c r="GZR5" s="24"/>
      <c r="GZS5" s="24"/>
      <c r="GZT5" s="24"/>
      <c r="GZU5" s="24"/>
      <c r="GZV5" s="24"/>
      <c r="GZW5" s="24"/>
      <c r="GZX5" s="24"/>
      <c r="GZY5" s="24"/>
      <c r="GZZ5" s="24"/>
      <c r="HAA5" s="24"/>
      <c r="HAB5" s="24"/>
      <c r="HAC5" s="24"/>
      <c r="HAD5" s="24"/>
      <c r="HAE5" s="24"/>
      <c r="HAF5" s="24"/>
      <c r="HAG5" s="24"/>
      <c r="HAH5" s="24"/>
      <c r="HAI5" s="24"/>
      <c r="HAJ5" s="24"/>
      <c r="HAK5" s="24"/>
      <c r="HAL5" s="24"/>
      <c r="HAM5" s="24"/>
      <c r="HAN5" s="24"/>
      <c r="HAO5" s="24"/>
      <c r="HAP5" s="24"/>
      <c r="HAQ5" s="24"/>
      <c r="HAR5" s="24"/>
      <c r="HAS5" s="24"/>
      <c r="HAT5" s="24"/>
      <c r="HAU5" s="24"/>
      <c r="HAV5" s="24"/>
      <c r="HAW5" s="24"/>
      <c r="HAX5" s="24"/>
      <c r="HAY5" s="24"/>
      <c r="HAZ5" s="24"/>
      <c r="HBA5" s="24"/>
      <c r="HBB5" s="24"/>
      <c r="HBC5" s="24"/>
      <c r="HBD5" s="24"/>
      <c r="HBE5" s="24"/>
      <c r="HBF5" s="24"/>
      <c r="HBG5" s="24"/>
      <c r="HBH5" s="24"/>
      <c r="HBI5" s="24"/>
      <c r="HBJ5" s="24"/>
      <c r="HBK5" s="24"/>
      <c r="HBL5" s="24"/>
      <c r="HBM5" s="24"/>
      <c r="HBN5" s="24"/>
      <c r="HBO5" s="24"/>
      <c r="HBP5" s="24"/>
      <c r="HBQ5" s="24"/>
      <c r="HBR5" s="24"/>
      <c r="HBS5" s="24"/>
      <c r="HBT5" s="24"/>
      <c r="HBU5" s="24"/>
      <c r="HBV5" s="24"/>
      <c r="HBW5" s="24"/>
      <c r="HBX5" s="24"/>
      <c r="HBY5" s="24"/>
      <c r="HBZ5" s="24"/>
      <c r="HCA5" s="24"/>
      <c r="HCB5" s="24"/>
      <c r="HCC5" s="24"/>
      <c r="HCD5" s="24"/>
      <c r="HCE5" s="24"/>
      <c r="HCF5" s="24"/>
      <c r="HCG5" s="24"/>
      <c r="HCH5" s="24"/>
      <c r="HCI5" s="24"/>
      <c r="HCJ5" s="24"/>
      <c r="HCK5" s="24"/>
      <c r="HCL5" s="24"/>
      <c r="HCM5" s="24"/>
      <c r="HCN5" s="24"/>
      <c r="HCO5" s="24"/>
      <c r="HCP5" s="24"/>
      <c r="HCQ5" s="24"/>
      <c r="HCR5" s="24"/>
      <c r="HCS5" s="24"/>
      <c r="HCT5" s="24"/>
      <c r="HCU5" s="24"/>
      <c r="HCV5" s="24"/>
      <c r="HCW5" s="24"/>
      <c r="HCX5" s="24"/>
      <c r="HCY5" s="24"/>
      <c r="HCZ5" s="24"/>
      <c r="HDA5" s="24"/>
      <c r="HDB5" s="24"/>
      <c r="HDC5" s="24"/>
      <c r="HDD5" s="24"/>
      <c r="HDE5" s="24"/>
      <c r="HDF5" s="24"/>
      <c r="HDG5" s="24"/>
      <c r="HDH5" s="24"/>
      <c r="HDI5" s="24"/>
      <c r="HDJ5" s="24"/>
      <c r="HDK5" s="24"/>
      <c r="HDL5" s="24"/>
      <c r="HDM5" s="24"/>
      <c r="HDN5" s="24"/>
      <c r="HDO5" s="24"/>
      <c r="HDP5" s="24"/>
      <c r="HDQ5" s="24"/>
      <c r="HDR5" s="24"/>
      <c r="HDS5" s="24"/>
      <c r="HDT5" s="24"/>
      <c r="HDU5" s="24"/>
      <c r="HDV5" s="24"/>
      <c r="HDW5" s="24"/>
      <c r="HDX5" s="24"/>
      <c r="HDY5" s="24"/>
      <c r="HDZ5" s="24"/>
      <c r="HEA5" s="24"/>
      <c r="HEB5" s="24"/>
      <c r="HEC5" s="24"/>
      <c r="HED5" s="24"/>
      <c r="HEE5" s="24"/>
      <c r="HEF5" s="24"/>
      <c r="HEG5" s="24"/>
      <c r="HEH5" s="24"/>
      <c r="HEI5" s="24"/>
      <c r="HEJ5" s="24"/>
      <c r="HEK5" s="24"/>
      <c r="HEL5" s="24"/>
      <c r="HEM5" s="24"/>
      <c r="HEN5" s="24"/>
      <c r="HEO5" s="24"/>
      <c r="HEP5" s="24"/>
      <c r="HEQ5" s="24"/>
      <c r="HER5" s="24"/>
      <c r="HES5" s="24"/>
      <c r="HET5" s="24"/>
      <c r="HEU5" s="24"/>
      <c r="HEV5" s="24"/>
      <c r="HEW5" s="24"/>
      <c r="HEX5" s="24"/>
      <c r="HEY5" s="24"/>
      <c r="HEZ5" s="24"/>
      <c r="HFA5" s="24"/>
      <c r="HFB5" s="24"/>
      <c r="HFC5" s="24"/>
      <c r="HFD5" s="24"/>
      <c r="HFE5" s="24"/>
      <c r="HFF5" s="24"/>
      <c r="HFG5" s="24"/>
      <c r="HFH5" s="24"/>
      <c r="HFI5" s="24"/>
      <c r="HFJ5" s="24"/>
      <c r="HFK5" s="24"/>
      <c r="HFL5" s="24"/>
      <c r="HFM5" s="24"/>
      <c r="HFN5" s="24"/>
      <c r="HFO5" s="24"/>
      <c r="HFP5" s="24"/>
      <c r="HFQ5" s="24"/>
      <c r="HFR5" s="24"/>
      <c r="HFS5" s="24"/>
      <c r="HFT5" s="24"/>
      <c r="HFU5" s="24"/>
      <c r="HFV5" s="24"/>
      <c r="HFW5" s="24"/>
      <c r="HFX5" s="24"/>
      <c r="HFY5" s="24"/>
      <c r="HFZ5" s="24"/>
      <c r="HGA5" s="24"/>
      <c r="HGB5" s="24"/>
      <c r="HGC5" s="24"/>
      <c r="HGD5" s="24"/>
      <c r="HGE5" s="24"/>
      <c r="HGF5" s="24"/>
      <c r="HGG5" s="24"/>
      <c r="HGH5" s="24"/>
      <c r="HGI5" s="24"/>
      <c r="HGJ5" s="24"/>
      <c r="HGK5" s="24"/>
      <c r="HGL5" s="24"/>
      <c r="HGM5" s="24"/>
      <c r="HGN5" s="24"/>
      <c r="HGO5" s="24"/>
      <c r="HGP5" s="24"/>
      <c r="HGQ5" s="24"/>
      <c r="HGR5" s="24"/>
      <c r="HGS5" s="24"/>
      <c r="HGT5" s="24"/>
      <c r="HGU5" s="24"/>
      <c r="HGV5" s="24"/>
      <c r="HGW5" s="24"/>
      <c r="HGX5" s="24"/>
      <c r="HGY5" s="24"/>
      <c r="HGZ5" s="24"/>
      <c r="HHA5" s="24"/>
      <c r="HHB5" s="24"/>
      <c r="HHC5" s="24"/>
      <c r="HHD5" s="24"/>
      <c r="HHE5" s="24"/>
      <c r="HHF5" s="24"/>
      <c r="HHG5" s="24"/>
      <c r="HHH5" s="24"/>
      <c r="HHI5" s="24"/>
      <c r="HHJ5" s="24"/>
      <c r="HHK5" s="24"/>
      <c r="HHL5" s="24"/>
      <c r="HHM5" s="24"/>
      <c r="HHN5" s="24"/>
      <c r="HHO5" s="24"/>
      <c r="HHP5" s="24"/>
      <c r="HHQ5" s="24"/>
      <c r="HHR5" s="24"/>
      <c r="HHS5" s="24"/>
      <c r="HHT5" s="24"/>
      <c r="HHU5" s="24"/>
      <c r="HHV5" s="24"/>
      <c r="HHW5" s="24"/>
      <c r="HHX5" s="24"/>
      <c r="HHY5" s="24"/>
      <c r="HHZ5" s="24"/>
      <c r="HIA5" s="24"/>
      <c r="HIB5" s="24"/>
      <c r="HIC5" s="24"/>
      <c r="HID5" s="24"/>
      <c r="HIE5" s="24"/>
      <c r="HIF5" s="24"/>
      <c r="HIG5" s="24"/>
      <c r="HIH5" s="24"/>
      <c r="HII5" s="24"/>
      <c r="HIJ5" s="24"/>
      <c r="HIK5" s="24"/>
      <c r="HIL5" s="24"/>
      <c r="HIM5" s="24"/>
      <c r="HIN5" s="24"/>
      <c r="HIO5" s="24"/>
      <c r="HIP5" s="24"/>
      <c r="HIQ5" s="24"/>
      <c r="HIR5" s="24"/>
      <c r="HIS5" s="24"/>
      <c r="HIT5" s="24"/>
      <c r="HIU5" s="24"/>
      <c r="HIV5" s="24"/>
      <c r="HIW5" s="24"/>
      <c r="HIX5" s="24"/>
      <c r="HIY5" s="24"/>
      <c r="HIZ5" s="24"/>
      <c r="HJA5" s="24"/>
      <c r="HJB5" s="24"/>
      <c r="HJC5" s="24"/>
      <c r="HJD5" s="24"/>
      <c r="HJE5" s="24"/>
      <c r="HJF5" s="24"/>
      <c r="HJG5" s="24"/>
      <c r="HJH5" s="24"/>
      <c r="HJI5" s="24"/>
      <c r="HJJ5" s="24"/>
      <c r="HJK5" s="24"/>
      <c r="HJL5" s="24"/>
      <c r="HJM5" s="24"/>
      <c r="HJN5" s="24"/>
      <c r="HJO5" s="24"/>
      <c r="HJP5" s="24"/>
      <c r="HJQ5" s="24"/>
      <c r="HJR5" s="24"/>
      <c r="HJS5" s="24"/>
      <c r="HJT5" s="24"/>
      <c r="HJU5" s="24"/>
      <c r="HJV5" s="24"/>
      <c r="HJW5" s="24"/>
      <c r="HJX5" s="24"/>
      <c r="HJY5" s="24"/>
      <c r="HJZ5" s="24"/>
      <c r="HKA5" s="24"/>
      <c r="HKB5" s="24"/>
      <c r="HKC5" s="24"/>
      <c r="HKD5" s="24"/>
      <c r="HKE5" s="24"/>
      <c r="HKF5" s="24"/>
      <c r="HKG5" s="24"/>
      <c r="HKH5" s="24"/>
      <c r="HKI5" s="24"/>
      <c r="HKJ5" s="24"/>
      <c r="HKK5" s="24"/>
      <c r="HKL5" s="24"/>
      <c r="HKM5" s="24"/>
      <c r="HKN5" s="24"/>
      <c r="HKO5" s="24"/>
      <c r="HKP5" s="24"/>
      <c r="HKQ5" s="24"/>
      <c r="HKR5" s="24"/>
      <c r="HKS5" s="24"/>
      <c r="HKT5" s="24"/>
      <c r="HKU5" s="24"/>
      <c r="HKV5" s="24"/>
      <c r="HKW5" s="24"/>
      <c r="HKX5" s="24"/>
      <c r="HKY5" s="24"/>
      <c r="HKZ5" s="24"/>
      <c r="HLA5" s="24"/>
      <c r="HLB5" s="24"/>
      <c r="HLC5" s="24"/>
      <c r="HLD5" s="24"/>
      <c r="HLE5" s="24"/>
      <c r="HLF5" s="24"/>
      <c r="HLG5" s="24"/>
      <c r="HLH5" s="24"/>
      <c r="HLI5" s="24"/>
      <c r="HLJ5" s="24"/>
      <c r="HLK5" s="24"/>
      <c r="HLL5" s="24"/>
      <c r="HLM5" s="24"/>
      <c r="HLN5" s="24"/>
      <c r="HLO5" s="24"/>
      <c r="HLP5" s="24"/>
      <c r="HLQ5" s="24"/>
      <c r="HLR5" s="24"/>
      <c r="HLS5" s="24"/>
      <c r="HLT5" s="24"/>
      <c r="HLU5" s="24"/>
      <c r="HLV5" s="24"/>
      <c r="HLW5" s="24"/>
      <c r="HLX5" s="24"/>
      <c r="HLY5" s="24"/>
      <c r="HLZ5" s="24"/>
      <c r="HMA5" s="24"/>
      <c r="HMB5" s="24"/>
      <c r="HMC5" s="24"/>
      <c r="HMD5" s="24"/>
      <c r="HME5" s="24"/>
      <c r="HMF5" s="24"/>
      <c r="HMG5" s="24"/>
      <c r="HMH5" s="24"/>
      <c r="HMI5" s="24"/>
      <c r="HMJ5" s="24"/>
      <c r="HMK5" s="24"/>
      <c r="HML5" s="24"/>
      <c r="HMM5" s="24"/>
      <c r="HMN5" s="24"/>
      <c r="HMO5" s="24"/>
      <c r="HMP5" s="24"/>
      <c r="HMQ5" s="24"/>
      <c r="HMR5" s="24"/>
      <c r="HMS5" s="24"/>
      <c r="HMT5" s="24"/>
      <c r="HMU5" s="24"/>
      <c r="HMV5" s="24"/>
      <c r="HMW5" s="24"/>
      <c r="HMX5" s="24"/>
      <c r="HMY5" s="24"/>
      <c r="HMZ5" s="24"/>
      <c r="HNA5" s="24"/>
      <c r="HNB5" s="24"/>
      <c r="HNC5" s="24"/>
      <c r="HND5" s="24"/>
      <c r="HNE5" s="24"/>
      <c r="HNF5" s="24"/>
      <c r="HNG5" s="24"/>
      <c r="HNH5" s="24"/>
      <c r="HNI5" s="24"/>
      <c r="HNJ5" s="24"/>
      <c r="HNK5" s="24"/>
      <c r="HNL5" s="24"/>
      <c r="HNM5" s="24"/>
      <c r="HNN5" s="24"/>
      <c r="HNO5" s="24"/>
      <c r="HNP5" s="24"/>
      <c r="HNQ5" s="24"/>
      <c r="HNR5" s="24"/>
      <c r="HNS5" s="24"/>
      <c r="HNT5" s="24"/>
      <c r="HNU5" s="24"/>
      <c r="HNV5" s="24"/>
      <c r="HNW5" s="24"/>
      <c r="HNX5" s="24"/>
      <c r="HNY5" s="24"/>
      <c r="HNZ5" s="24"/>
      <c r="HOA5" s="24"/>
      <c r="HOB5" s="24"/>
      <c r="HOC5" s="24"/>
      <c r="HOD5" s="24"/>
      <c r="HOE5" s="24"/>
      <c r="HOF5" s="24"/>
      <c r="HOG5" s="24"/>
      <c r="HOH5" s="24"/>
      <c r="HOI5" s="24"/>
      <c r="HOJ5" s="24"/>
      <c r="HOK5" s="24"/>
      <c r="HOL5" s="24"/>
      <c r="HOM5" s="24"/>
      <c r="HON5" s="24"/>
      <c r="HOO5" s="24"/>
      <c r="HOP5" s="24"/>
      <c r="HOQ5" s="24"/>
      <c r="HOR5" s="24"/>
      <c r="HOS5" s="24"/>
      <c r="HOT5" s="24"/>
      <c r="HOU5" s="24"/>
      <c r="HOV5" s="24"/>
      <c r="HOW5" s="24"/>
      <c r="HOX5" s="24"/>
      <c r="HOY5" s="24"/>
      <c r="HOZ5" s="24"/>
      <c r="HPA5" s="24"/>
      <c r="HPB5" s="24"/>
      <c r="HPC5" s="24"/>
      <c r="HPD5" s="24"/>
      <c r="HPE5" s="24"/>
      <c r="HPF5" s="24"/>
      <c r="HPG5" s="24"/>
      <c r="HPH5" s="24"/>
      <c r="HPI5" s="24"/>
      <c r="HPJ5" s="24"/>
      <c r="HPK5" s="24"/>
      <c r="HPL5" s="24"/>
      <c r="HPM5" s="24"/>
      <c r="HPN5" s="24"/>
      <c r="HPO5" s="24"/>
      <c r="HPP5" s="24"/>
      <c r="HPQ5" s="24"/>
      <c r="HPR5" s="24"/>
      <c r="HPS5" s="24"/>
      <c r="HPT5" s="24"/>
      <c r="HPU5" s="24"/>
      <c r="HPV5" s="24"/>
      <c r="HPW5" s="24"/>
      <c r="HPX5" s="24"/>
      <c r="HPY5" s="24"/>
      <c r="HPZ5" s="24"/>
      <c r="HQA5" s="24"/>
      <c r="HQB5" s="24"/>
      <c r="HQC5" s="24"/>
      <c r="HQD5" s="24"/>
      <c r="HQE5" s="24"/>
      <c r="HQF5" s="24"/>
      <c r="HQG5" s="24"/>
      <c r="HQH5" s="24"/>
      <c r="HQI5" s="24"/>
      <c r="HQJ5" s="24"/>
      <c r="HQK5" s="24"/>
      <c r="HQL5" s="24"/>
      <c r="HQM5" s="24"/>
      <c r="HQN5" s="24"/>
      <c r="HQO5" s="24"/>
      <c r="HQP5" s="24"/>
      <c r="HQQ5" s="24"/>
      <c r="HQR5" s="24"/>
      <c r="HQS5" s="24"/>
      <c r="HQT5" s="24"/>
      <c r="HQU5" s="24"/>
      <c r="HQV5" s="24"/>
      <c r="HQW5" s="24"/>
      <c r="HQX5" s="24"/>
      <c r="HQY5" s="24"/>
      <c r="HQZ5" s="24"/>
      <c r="HRA5" s="24"/>
      <c r="HRB5" s="24"/>
      <c r="HRC5" s="24"/>
      <c r="HRD5" s="24"/>
      <c r="HRE5" s="24"/>
      <c r="HRF5" s="24"/>
      <c r="HRG5" s="24"/>
      <c r="HRH5" s="24"/>
      <c r="HRI5" s="24"/>
      <c r="HRJ5" s="24"/>
      <c r="HRK5" s="24"/>
      <c r="HRL5" s="24"/>
      <c r="HRM5" s="24"/>
      <c r="HRN5" s="24"/>
      <c r="HRO5" s="24"/>
      <c r="HRP5" s="24"/>
      <c r="HRQ5" s="24"/>
      <c r="HRR5" s="24"/>
      <c r="HRS5" s="24"/>
      <c r="HRT5" s="24"/>
      <c r="HRU5" s="24"/>
      <c r="HRV5" s="24"/>
      <c r="HRW5" s="24"/>
      <c r="HRX5" s="24"/>
      <c r="HRY5" s="24"/>
      <c r="HRZ5" s="24"/>
      <c r="HSA5" s="24"/>
      <c r="HSB5" s="24"/>
      <c r="HSC5" s="24"/>
      <c r="HSD5" s="24"/>
      <c r="HSE5" s="24"/>
      <c r="HSF5" s="24"/>
      <c r="HSG5" s="24"/>
      <c r="HSH5" s="24"/>
      <c r="HSI5" s="24"/>
      <c r="HSJ5" s="24"/>
      <c r="HSK5" s="24"/>
      <c r="HSL5" s="24"/>
      <c r="HSM5" s="24"/>
      <c r="HSN5" s="24"/>
      <c r="HSO5" s="24"/>
      <c r="HSP5" s="24"/>
      <c r="HSQ5" s="24"/>
      <c r="HSR5" s="24"/>
      <c r="HSS5" s="24"/>
      <c r="HST5" s="24"/>
      <c r="HSU5" s="24"/>
      <c r="HSV5" s="24"/>
      <c r="HSW5" s="24"/>
      <c r="HSX5" s="24"/>
      <c r="HSY5" s="24"/>
      <c r="HSZ5" s="24"/>
      <c r="HTA5" s="24"/>
      <c r="HTB5" s="24"/>
      <c r="HTC5" s="24"/>
      <c r="HTD5" s="24"/>
      <c r="HTE5" s="24"/>
      <c r="HTF5" s="24"/>
      <c r="HTG5" s="24"/>
      <c r="HTH5" s="24"/>
      <c r="HTI5" s="24"/>
      <c r="HTJ5" s="24"/>
      <c r="HTK5" s="24"/>
      <c r="HTL5" s="24"/>
      <c r="HTM5" s="24"/>
      <c r="HTN5" s="24"/>
      <c r="HTO5" s="24"/>
      <c r="HTP5" s="24"/>
      <c r="HTQ5" s="24"/>
      <c r="HTR5" s="24"/>
      <c r="HTS5" s="24"/>
      <c r="HTT5" s="24"/>
      <c r="HTU5" s="24"/>
      <c r="HTV5" s="24"/>
      <c r="HTW5" s="24"/>
      <c r="HTX5" s="24"/>
      <c r="HTY5" s="24"/>
      <c r="HTZ5" s="24"/>
      <c r="HUA5" s="24"/>
      <c r="HUB5" s="24"/>
      <c r="HUC5" s="24"/>
      <c r="HUD5" s="24"/>
      <c r="HUE5" s="24"/>
      <c r="HUF5" s="24"/>
      <c r="HUG5" s="24"/>
      <c r="HUH5" s="24"/>
      <c r="HUI5" s="24"/>
      <c r="HUJ5" s="24"/>
      <c r="HUK5" s="24"/>
      <c r="HUL5" s="24"/>
      <c r="HUM5" s="24"/>
      <c r="HUN5" s="24"/>
      <c r="HUO5" s="24"/>
      <c r="HUP5" s="24"/>
      <c r="HUQ5" s="24"/>
      <c r="HUR5" s="24"/>
      <c r="HUS5" s="24"/>
      <c r="HUT5" s="24"/>
      <c r="HUU5" s="24"/>
      <c r="HUV5" s="24"/>
      <c r="HUW5" s="24"/>
      <c r="HUX5" s="24"/>
      <c r="HUY5" s="24"/>
      <c r="HUZ5" s="24"/>
      <c r="HVA5" s="24"/>
      <c r="HVB5" s="24"/>
      <c r="HVC5" s="24"/>
      <c r="HVD5" s="24"/>
      <c r="HVE5" s="24"/>
      <c r="HVF5" s="24"/>
      <c r="HVG5" s="24"/>
      <c r="HVH5" s="24"/>
      <c r="HVI5" s="24"/>
      <c r="HVJ5" s="24"/>
      <c r="HVK5" s="24"/>
      <c r="HVL5" s="24"/>
      <c r="HVM5" s="24"/>
      <c r="HVN5" s="24"/>
      <c r="HVO5" s="24"/>
      <c r="HVP5" s="24"/>
      <c r="HVQ5" s="24"/>
      <c r="HVR5" s="24"/>
      <c r="HVS5" s="24"/>
      <c r="HVT5" s="24"/>
      <c r="HVU5" s="24"/>
      <c r="HVV5" s="24"/>
      <c r="HVW5" s="24"/>
      <c r="HVX5" s="24"/>
      <c r="HVY5" s="24"/>
      <c r="HVZ5" s="24"/>
      <c r="HWA5" s="24"/>
      <c r="HWB5" s="24"/>
      <c r="HWC5" s="24"/>
      <c r="HWD5" s="24"/>
      <c r="HWE5" s="24"/>
      <c r="HWF5" s="24"/>
      <c r="HWG5" s="24"/>
      <c r="HWH5" s="24"/>
      <c r="HWI5" s="24"/>
      <c r="HWJ5" s="24"/>
      <c r="HWK5" s="24"/>
      <c r="HWL5" s="24"/>
      <c r="HWM5" s="24"/>
      <c r="HWN5" s="24"/>
      <c r="HWO5" s="24"/>
      <c r="HWP5" s="24"/>
      <c r="HWQ5" s="24"/>
      <c r="HWR5" s="24"/>
      <c r="HWS5" s="24"/>
      <c r="HWT5" s="24"/>
      <c r="HWU5" s="24"/>
      <c r="HWV5" s="24"/>
      <c r="HWW5" s="24"/>
      <c r="HWX5" s="24"/>
      <c r="HWY5" s="24"/>
      <c r="HWZ5" s="24"/>
      <c r="HXA5" s="24"/>
      <c r="HXB5" s="24"/>
      <c r="HXC5" s="24"/>
      <c r="HXD5" s="24"/>
      <c r="HXE5" s="24"/>
      <c r="HXF5" s="24"/>
      <c r="HXG5" s="24"/>
      <c r="HXH5" s="24"/>
      <c r="HXI5" s="24"/>
      <c r="HXJ5" s="24"/>
      <c r="HXK5" s="24"/>
      <c r="HXL5" s="24"/>
      <c r="HXM5" s="24"/>
      <c r="HXN5" s="24"/>
      <c r="HXO5" s="24"/>
      <c r="HXP5" s="24"/>
      <c r="HXQ5" s="24"/>
      <c r="HXR5" s="24"/>
      <c r="HXS5" s="24"/>
      <c r="HXT5" s="24"/>
      <c r="HXU5" s="24"/>
      <c r="HXV5" s="24"/>
      <c r="HXW5" s="24"/>
      <c r="HXX5" s="24"/>
      <c r="HXY5" s="24"/>
      <c r="HXZ5" s="24"/>
      <c r="HYA5" s="24"/>
      <c r="HYB5" s="24"/>
      <c r="HYC5" s="24"/>
      <c r="HYD5" s="24"/>
      <c r="HYE5" s="24"/>
      <c r="HYF5" s="24"/>
      <c r="HYG5" s="24"/>
      <c r="HYH5" s="24"/>
      <c r="HYI5" s="24"/>
      <c r="HYJ5" s="24"/>
      <c r="HYK5" s="24"/>
      <c r="HYL5" s="24"/>
      <c r="HYM5" s="24"/>
      <c r="HYN5" s="24"/>
      <c r="HYO5" s="24"/>
      <c r="HYP5" s="24"/>
      <c r="HYQ5" s="24"/>
      <c r="HYR5" s="24"/>
      <c r="HYS5" s="24"/>
      <c r="HYT5" s="24"/>
      <c r="HYU5" s="24"/>
      <c r="HYV5" s="24"/>
      <c r="HYW5" s="24"/>
      <c r="HYX5" s="24"/>
      <c r="HYY5" s="24"/>
      <c r="HYZ5" s="24"/>
      <c r="HZA5" s="24"/>
      <c r="HZB5" s="24"/>
      <c r="HZC5" s="24"/>
      <c r="HZD5" s="24"/>
      <c r="HZE5" s="24"/>
      <c r="HZF5" s="24"/>
      <c r="HZG5" s="24"/>
      <c r="HZH5" s="24"/>
      <c r="HZI5" s="24"/>
      <c r="HZJ5" s="24"/>
      <c r="HZK5" s="24"/>
      <c r="HZL5" s="24"/>
      <c r="HZM5" s="24"/>
      <c r="HZN5" s="24"/>
      <c r="HZO5" s="24"/>
      <c r="HZP5" s="24"/>
      <c r="HZQ5" s="24"/>
      <c r="HZR5" s="24"/>
      <c r="HZS5" s="24"/>
      <c r="HZT5" s="24"/>
      <c r="HZU5" s="24"/>
      <c r="HZV5" s="24"/>
      <c r="HZW5" s="24"/>
      <c r="HZX5" s="24"/>
      <c r="HZY5" s="24"/>
      <c r="HZZ5" s="24"/>
      <c r="IAA5" s="24"/>
      <c r="IAB5" s="24"/>
      <c r="IAC5" s="24"/>
      <c r="IAD5" s="24"/>
      <c r="IAE5" s="24"/>
      <c r="IAF5" s="24"/>
      <c r="IAG5" s="24"/>
      <c r="IAH5" s="24"/>
      <c r="IAI5" s="24"/>
      <c r="IAJ5" s="24"/>
      <c r="IAK5" s="24"/>
      <c r="IAL5" s="24"/>
      <c r="IAM5" s="24"/>
      <c r="IAN5" s="24"/>
      <c r="IAO5" s="24"/>
      <c r="IAP5" s="24"/>
      <c r="IAQ5" s="24"/>
      <c r="IAR5" s="24"/>
      <c r="IAS5" s="24"/>
      <c r="IAT5" s="24"/>
      <c r="IAU5" s="24"/>
      <c r="IAV5" s="24"/>
      <c r="IAW5" s="24"/>
      <c r="IAX5" s="24"/>
      <c r="IAY5" s="24"/>
      <c r="IAZ5" s="24"/>
      <c r="IBA5" s="24"/>
      <c r="IBB5" s="24"/>
      <c r="IBC5" s="24"/>
      <c r="IBD5" s="24"/>
      <c r="IBE5" s="24"/>
      <c r="IBF5" s="24"/>
      <c r="IBG5" s="24"/>
      <c r="IBH5" s="24"/>
      <c r="IBI5" s="24"/>
      <c r="IBJ5" s="24"/>
      <c r="IBK5" s="24"/>
      <c r="IBL5" s="24"/>
      <c r="IBM5" s="24"/>
      <c r="IBN5" s="24"/>
      <c r="IBO5" s="24"/>
      <c r="IBP5" s="24"/>
      <c r="IBQ5" s="24"/>
      <c r="IBR5" s="24"/>
      <c r="IBS5" s="24"/>
      <c r="IBT5" s="24"/>
      <c r="IBU5" s="24"/>
      <c r="IBV5" s="24"/>
      <c r="IBW5" s="24"/>
      <c r="IBX5" s="24"/>
      <c r="IBY5" s="24"/>
      <c r="IBZ5" s="24"/>
      <c r="ICA5" s="24"/>
      <c r="ICB5" s="24"/>
      <c r="ICC5" s="24"/>
      <c r="ICD5" s="24"/>
      <c r="ICE5" s="24"/>
      <c r="ICF5" s="24"/>
      <c r="ICG5" s="24"/>
      <c r="ICH5" s="24"/>
      <c r="ICI5" s="24"/>
      <c r="ICJ5" s="24"/>
      <c r="ICK5" s="24"/>
      <c r="ICL5" s="24"/>
      <c r="ICM5" s="24"/>
      <c r="ICN5" s="24"/>
      <c r="ICO5" s="24"/>
      <c r="ICP5" s="24"/>
      <c r="ICQ5" s="24"/>
      <c r="ICR5" s="24"/>
      <c r="ICS5" s="24"/>
      <c r="ICT5" s="24"/>
      <c r="ICU5" s="24"/>
      <c r="ICV5" s="24"/>
      <c r="ICW5" s="24"/>
      <c r="ICX5" s="24"/>
      <c r="ICY5" s="24"/>
      <c r="ICZ5" s="24"/>
      <c r="IDA5" s="24"/>
      <c r="IDB5" s="24"/>
      <c r="IDC5" s="24"/>
      <c r="IDD5" s="24"/>
      <c r="IDE5" s="24"/>
      <c r="IDF5" s="24"/>
      <c r="IDG5" s="24"/>
      <c r="IDH5" s="24"/>
      <c r="IDI5" s="24"/>
      <c r="IDJ5" s="24"/>
      <c r="IDK5" s="24"/>
      <c r="IDL5" s="24"/>
      <c r="IDM5" s="24"/>
      <c r="IDN5" s="24"/>
      <c r="IDO5" s="24"/>
      <c r="IDP5" s="24"/>
      <c r="IDQ5" s="24"/>
      <c r="IDR5" s="24"/>
      <c r="IDS5" s="24"/>
      <c r="IDT5" s="24"/>
      <c r="IDU5" s="24"/>
      <c r="IDV5" s="24"/>
      <c r="IDW5" s="24"/>
      <c r="IDX5" s="24"/>
      <c r="IDY5" s="24"/>
      <c r="IDZ5" s="24"/>
      <c r="IEA5" s="24"/>
      <c r="IEB5" s="24"/>
      <c r="IEC5" s="24"/>
      <c r="IED5" s="24"/>
      <c r="IEE5" s="24"/>
      <c r="IEF5" s="24"/>
      <c r="IEG5" s="24"/>
      <c r="IEH5" s="24"/>
      <c r="IEI5" s="24"/>
      <c r="IEJ5" s="24"/>
      <c r="IEK5" s="24"/>
      <c r="IEL5" s="24"/>
      <c r="IEM5" s="24"/>
      <c r="IEN5" s="24"/>
      <c r="IEO5" s="24"/>
      <c r="IEP5" s="24"/>
      <c r="IEQ5" s="24"/>
      <c r="IER5" s="24"/>
      <c r="IES5" s="24"/>
      <c r="IET5" s="24"/>
      <c r="IEU5" s="24"/>
      <c r="IEV5" s="24"/>
      <c r="IEW5" s="24"/>
      <c r="IEX5" s="24"/>
      <c r="IEY5" s="24"/>
      <c r="IEZ5" s="24"/>
      <c r="IFA5" s="24"/>
      <c r="IFB5" s="24"/>
      <c r="IFC5" s="24"/>
      <c r="IFD5" s="24"/>
      <c r="IFE5" s="24"/>
      <c r="IFF5" s="24"/>
      <c r="IFG5" s="24"/>
      <c r="IFH5" s="24"/>
      <c r="IFI5" s="24"/>
      <c r="IFJ5" s="24"/>
      <c r="IFK5" s="24"/>
      <c r="IFL5" s="24"/>
      <c r="IFM5" s="24"/>
      <c r="IFN5" s="24"/>
      <c r="IFO5" s="24"/>
      <c r="IFP5" s="24"/>
      <c r="IFQ5" s="24"/>
      <c r="IFR5" s="24"/>
      <c r="IFS5" s="24"/>
      <c r="IFT5" s="24"/>
      <c r="IFU5" s="24"/>
      <c r="IFV5" s="24"/>
      <c r="IFW5" s="24"/>
      <c r="IFX5" s="24"/>
      <c r="IFY5" s="24"/>
      <c r="IFZ5" s="24"/>
      <c r="IGA5" s="24"/>
      <c r="IGB5" s="24"/>
      <c r="IGC5" s="24"/>
      <c r="IGD5" s="24"/>
      <c r="IGE5" s="24"/>
      <c r="IGF5" s="24"/>
      <c r="IGG5" s="24"/>
      <c r="IGH5" s="24"/>
      <c r="IGI5" s="24"/>
      <c r="IGJ5" s="24"/>
      <c r="IGK5" s="24"/>
      <c r="IGL5" s="24"/>
      <c r="IGM5" s="24"/>
      <c r="IGN5" s="24"/>
      <c r="IGO5" s="24"/>
      <c r="IGP5" s="24"/>
      <c r="IGQ5" s="24"/>
      <c r="IGR5" s="24"/>
      <c r="IGS5" s="24"/>
      <c r="IGT5" s="24"/>
      <c r="IGU5" s="24"/>
      <c r="IGV5" s="24"/>
      <c r="IGW5" s="24"/>
      <c r="IGX5" s="24"/>
      <c r="IGY5" s="24"/>
      <c r="IGZ5" s="24"/>
      <c r="IHA5" s="24"/>
      <c r="IHB5" s="24"/>
      <c r="IHC5" s="24"/>
      <c r="IHD5" s="24"/>
      <c r="IHE5" s="24"/>
      <c r="IHF5" s="24"/>
      <c r="IHG5" s="24"/>
      <c r="IHH5" s="24"/>
      <c r="IHI5" s="24"/>
      <c r="IHJ5" s="24"/>
      <c r="IHK5" s="24"/>
      <c r="IHL5" s="24"/>
      <c r="IHM5" s="24"/>
      <c r="IHN5" s="24"/>
      <c r="IHO5" s="24"/>
      <c r="IHP5" s="24"/>
      <c r="IHQ5" s="24"/>
      <c r="IHR5" s="24"/>
      <c r="IHS5" s="24"/>
      <c r="IHT5" s="24"/>
      <c r="IHU5" s="24"/>
      <c r="IHV5" s="24"/>
      <c r="IHW5" s="24"/>
      <c r="IHX5" s="24"/>
      <c r="IHY5" s="24"/>
      <c r="IHZ5" s="24"/>
      <c r="IIA5" s="24"/>
      <c r="IIB5" s="24"/>
      <c r="IIC5" s="24"/>
      <c r="IID5" s="24"/>
      <c r="IIE5" s="24"/>
      <c r="IIF5" s="24"/>
      <c r="IIG5" s="24"/>
      <c r="IIH5" s="24"/>
      <c r="III5" s="24"/>
      <c r="IIJ5" s="24"/>
      <c r="IIK5" s="24"/>
      <c r="IIL5" s="24"/>
      <c r="IIM5" s="24"/>
      <c r="IIN5" s="24"/>
      <c r="IIO5" s="24"/>
      <c r="IIP5" s="24"/>
      <c r="IIQ5" s="24"/>
      <c r="IIR5" s="24"/>
      <c r="IIS5" s="24"/>
      <c r="IIT5" s="24"/>
      <c r="IIU5" s="24"/>
      <c r="IIV5" s="24"/>
      <c r="IIW5" s="24"/>
      <c r="IIX5" s="24"/>
      <c r="IIY5" s="24"/>
      <c r="IIZ5" s="24"/>
      <c r="IJA5" s="24"/>
      <c r="IJB5" s="24"/>
      <c r="IJC5" s="24"/>
      <c r="IJD5" s="24"/>
      <c r="IJE5" s="24"/>
      <c r="IJF5" s="24"/>
      <c r="IJG5" s="24"/>
      <c r="IJH5" s="24"/>
      <c r="IJI5" s="24"/>
      <c r="IJJ5" s="24"/>
      <c r="IJK5" s="24"/>
      <c r="IJL5" s="24"/>
      <c r="IJM5" s="24"/>
      <c r="IJN5" s="24"/>
      <c r="IJO5" s="24"/>
      <c r="IJP5" s="24"/>
      <c r="IJQ5" s="24"/>
      <c r="IJR5" s="24"/>
      <c r="IJS5" s="24"/>
      <c r="IJT5" s="24"/>
      <c r="IJU5" s="24"/>
      <c r="IJV5" s="24"/>
      <c r="IJW5" s="24"/>
      <c r="IJX5" s="24"/>
      <c r="IJY5" s="24"/>
      <c r="IJZ5" s="24"/>
      <c r="IKA5" s="24"/>
      <c r="IKB5" s="24"/>
      <c r="IKC5" s="24"/>
      <c r="IKD5" s="24"/>
      <c r="IKE5" s="24"/>
      <c r="IKF5" s="24"/>
      <c r="IKG5" s="24"/>
      <c r="IKH5" s="24"/>
      <c r="IKI5" s="24"/>
      <c r="IKJ5" s="24"/>
      <c r="IKK5" s="24"/>
      <c r="IKL5" s="24"/>
      <c r="IKM5" s="24"/>
      <c r="IKN5" s="24"/>
      <c r="IKO5" s="24"/>
      <c r="IKP5" s="24"/>
      <c r="IKQ5" s="24"/>
      <c r="IKR5" s="24"/>
      <c r="IKS5" s="24"/>
      <c r="IKT5" s="24"/>
      <c r="IKU5" s="24"/>
      <c r="IKV5" s="24"/>
      <c r="IKW5" s="24"/>
      <c r="IKX5" s="24"/>
      <c r="IKY5" s="24"/>
      <c r="IKZ5" s="24"/>
      <c r="ILA5" s="24"/>
      <c r="ILB5" s="24"/>
      <c r="ILC5" s="24"/>
      <c r="ILD5" s="24"/>
      <c r="ILE5" s="24"/>
      <c r="ILF5" s="24"/>
      <c r="ILG5" s="24"/>
      <c r="ILH5" s="24"/>
      <c r="ILI5" s="24"/>
      <c r="ILJ5" s="24"/>
      <c r="ILK5" s="24"/>
      <c r="ILL5" s="24"/>
      <c r="ILM5" s="24"/>
      <c r="ILN5" s="24"/>
      <c r="ILO5" s="24"/>
      <c r="ILP5" s="24"/>
      <c r="ILQ5" s="24"/>
      <c r="ILR5" s="24"/>
      <c r="ILS5" s="24"/>
      <c r="ILT5" s="24"/>
      <c r="ILU5" s="24"/>
      <c r="ILV5" s="24"/>
      <c r="ILW5" s="24"/>
      <c r="ILX5" s="24"/>
      <c r="ILY5" s="24"/>
      <c r="ILZ5" s="24"/>
      <c r="IMA5" s="24"/>
      <c r="IMB5" s="24"/>
      <c r="IMC5" s="24"/>
      <c r="IMD5" s="24"/>
      <c r="IME5" s="24"/>
      <c r="IMF5" s="24"/>
      <c r="IMG5" s="24"/>
      <c r="IMH5" s="24"/>
      <c r="IMI5" s="24"/>
      <c r="IMJ5" s="24"/>
      <c r="IMK5" s="24"/>
      <c r="IML5" s="24"/>
      <c r="IMM5" s="24"/>
      <c r="IMN5" s="24"/>
      <c r="IMO5" s="24"/>
      <c r="IMP5" s="24"/>
      <c r="IMQ5" s="24"/>
      <c r="IMR5" s="24"/>
      <c r="IMS5" s="24"/>
      <c r="IMT5" s="24"/>
      <c r="IMU5" s="24"/>
      <c r="IMV5" s="24"/>
      <c r="IMW5" s="24"/>
      <c r="IMX5" s="24"/>
      <c r="IMY5" s="24"/>
      <c r="IMZ5" s="24"/>
      <c r="INA5" s="24"/>
      <c r="INB5" s="24"/>
      <c r="INC5" s="24"/>
      <c r="IND5" s="24"/>
      <c r="INE5" s="24"/>
      <c r="INF5" s="24"/>
      <c r="ING5" s="24"/>
      <c r="INH5" s="24"/>
      <c r="INI5" s="24"/>
      <c r="INJ5" s="24"/>
      <c r="INK5" s="24"/>
      <c r="INL5" s="24"/>
      <c r="INM5" s="24"/>
      <c r="INN5" s="24"/>
      <c r="INO5" s="24"/>
      <c r="INP5" s="24"/>
      <c r="INQ5" s="24"/>
      <c r="INR5" s="24"/>
      <c r="INS5" s="24"/>
      <c r="INT5" s="24"/>
      <c r="INU5" s="24"/>
      <c r="INV5" s="24"/>
      <c r="INW5" s="24"/>
      <c r="INX5" s="24"/>
      <c r="INY5" s="24"/>
      <c r="INZ5" s="24"/>
      <c r="IOA5" s="24"/>
      <c r="IOB5" s="24"/>
      <c r="IOC5" s="24"/>
      <c r="IOD5" s="24"/>
      <c r="IOE5" s="24"/>
      <c r="IOF5" s="24"/>
      <c r="IOG5" s="24"/>
      <c r="IOH5" s="24"/>
      <c r="IOI5" s="24"/>
      <c r="IOJ5" s="24"/>
      <c r="IOK5" s="24"/>
      <c r="IOL5" s="24"/>
      <c r="IOM5" s="24"/>
      <c r="ION5" s="24"/>
      <c r="IOO5" s="24"/>
      <c r="IOP5" s="24"/>
      <c r="IOQ5" s="24"/>
      <c r="IOR5" s="24"/>
      <c r="IOS5" s="24"/>
      <c r="IOT5" s="24"/>
      <c r="IOU5" s="24"/>
      <c r="IOV5" s="24"/>
      <c r="IOW5" s="24"/>
      <c r="IOX5" s="24"/>
      <c r="IOY5" s="24"/>
      <c r="IOZ5" s="24"/>
      <c r="IPA5" s="24"/>
      <c r="IPB5" s="24"/>
      <c r="IPC5" s="24"/>
      <c r="IPD5" s="24"/>
      <c r="IPE5" s="24"/>
      <c r="IPF5" s="24"/>
      <c r="IPG5" s="24"/>
      <c r="IPH5" s="24"/>
      <c r="IPI5" s="24"/>
      <c r="IPJ5" s="24"/>
      <c r="IPK5" s="24"/>
      <c r="IPL5" s="24"/>
      <c r="IPM5" s="24"/>
      <c r="IPN5" s="24"/>
      <c r="IPO5" s="24"/>
      <c r="IPP5" s="24"/>
      <c r="IPQ5" s="24"/>
      <c r="IPR5" s="24"/>
      <c r="IPS5" s="24"/>
      <c r="IPT5" s="24"/>
      <c r="IPU5" s="24"/>
      <c r="IPV5" s="24"/>
      <c r="IPW5" s="24"/>
      <c r="IPX5" s="24"/>
      <c r="IPY5" s="24"/>
      <c r="IPZ5" s="24"/>
      <c r="IQA5" s="24"/>
      <c r="IQB5" s="24"/>
      <c r="IQC5" s="24"/>
      <c r="IQD5" s="24"/>
      <c r="IQE5" s="24"/>
      <c r="IQF5" s="24"/>
      <c r="IQG5" s="24"/>
      <c r="IQH5" s="24"/>
      <c r="IQI5" s="24"/>
      <c r="IQJ5" s="24"/>
      <c r="IQK5" s="24"/>
      <c r="IQL5" s="24"/>
      <c r="IQM5" s="24"/>
      <c r="IQN5" s="24"/>
      <c r="IQO5" s="24"/>
      <c r="IQP5" s="24"/>
      <c r="IQQ5" s="24"/>
      <c r="IQR5" s="24"/>
      <c r="IQS5" s="24"/>
      <c r="IQT5" s="24"/>
      <c r="IQU5" s="24"/>
      <c r="IQV5" s="24"/>
      <c r="IQW5" s="24"/>
      <c r="IQX5" s="24"/>
      <c r="IQY5" s="24"/>
      <c r="IQZ5" s="24"/>
      <c r="IRA5" s="24"/>
      <c r="IRB5" s="24"/>
      <c r="IRC5" s="24"/>
      <c r="IRD5" s="24"/>
      <c r="IRE5" s="24"/>
      <c r="IRF5" s="24"/>
      <c r="IRG5" s="24"/>
      <c r="IRH5" s="24"/>
      <c r="IRI5" s="24"/>
      <c r="IRJ5" s="24"/>
      <c r="IRK5" s="24"/>
      <c r="IRL5" s="24"/>
      <c r="IRM5" s="24"/>
      <c r="IRN5" s="24"/>
      <c r="IRO5" s="24"/>
      <c r="IRP5" s="24"/>
      <c r="IRQ5" s="24"/>
      <c r="IRR5" s="24"/>
      <c r="IRS5" s="24"/>
      <c r="IRT5" s="24"/>
      <c r="IRU5" s="24"/>
      <c r="IRV5" s="24"/>
      <c r="IRW5" s="24"/>
      <c r="IRX5" s="24"/>
      <c r="IRY5" s="24"/>
      <c r="IRZ5" s="24"/>
      <c r="ISA5" s="24"/>
      <c r="ISB5" s="24"/>
      <c r="ISC5" s="24"/>
      <c r="ISD5" s="24"/>
      <c r="ISE5" s="24"/>
      <c r="ISF5" s="24"/>
      <c r="ISG5" s="24"/>
      <c r="ISH5" s="24"/>
      <c r="ISI5" s="24"/>
      <c r="ISJ5" s="24"/>
      <c r="ISK5" s="24"/>
      <c r="ISL5" s="24"/>
      <c r="ISM5" s="24"/>
      <c r="ISN5" s="24"/>
      <c r="ISO5" s="24"/>
      <c r="ISP5" s="24"/>
      <c r="ISQ5" s="24"/>
      <c r="ISR5" s="24"/>
      <c r="ISS5" s="24"/>
      <c r="IST5" s="24"/>
      <c r="ISU5" s="24"/>
      <c r="ISV5" s="24"/>
      <c r="ISW5" s="24"/>
      <c r="ISX5" s="24"/>
      <c r="ISY5" s="24"/>
      <c r="ISZ5" s="24"/>
      <c r="ITA5" s="24"/>
      <c r="ITB5" s="24"/>
      <c r="ITC5" s="24"/>
      <c r="ITD5" s="24"/>
      <c r="ITE5" s="24"/>
      <c r="ITF5" s="24"/>
      <c r="ITG5" s="24"/>
      <c r="ITH5" s="24"/>
      <c r="ITI5" s="24"/>
      <c r="ITJ5" s="24"/>
      <c r="ITK5" s="24"/>
      <c r="ITL5" s="24"/>
      <c r="ITM5" s="24"/>
      <c r="ITN5" s="24"/>
      <c r="ITO5" s="24"/>
      <c r="ITP5" s="24"/>
      <c r="ITQ5" s="24"/>
      <c r="ITR5" s="24"/>
      <c r="ITS5" s="24"/>
      <c r="ITT5" s="24"/>
      <c r="ITU5" s="24"/>
      <c r="ITV5" s="24"/>
      <c r="ITW5" s="24"/>
      <c r="ITX5" s="24"/>
      <c r="ITY5" s="24"/>
      <c r="ITZ5" s="24"/>
      <c r="IUA5" s="24"/>
      <c r="IUB5" s="24"/>
      <c r="IUC5" s="24"/>
      <c r="IUD5" s="24"/>
      <c r="IUE5" s="24"/>
      <c r="IUF5" s="24"/>
      <c r="IUG5" s="24"/>
      <c r="IUH5" s="24"/>
      <c r="IUI5" s="24"/>
      <c r="IUJ5" s="24"/>
      <c r="IUK5" s="24"/>
      <c r="IUL5" s="24"/>
      <c r="IUM5" s="24"/>
      <c r="IUN5" s="24"/>
      <c r="IUO5" s="24"/>
      <c r="IUP5" s="24"/>
      <c r="IUQ5" s="24"/>
      <c r="IUR5" s="24"/>
      <c r="IUS5" s="24"/>
      <c r="IUT5" s="24"/>
      <c r="IUU5" s="24"/>
      <c r="IUV5" s="24"/>
      <c r="IUW5" s="24"/>
      <c r="IUX5" s="24"/>
      <c r="IUY5" s="24"/>
      <c r="IUZ5" s="24"/>
      <c r="IVA5" s="24"/>
      <c r="IVB5" s="24"/>
      <c r="IVC5" s="24"/>
      <c r="IVD5" s="24"/>
      <c r="IVE5" s="24"/>
      <c r="IVF5" s="24"/>
      <c r="IVG5" s="24"/>
      <c r="IVH5" s="24"/>
      <c r="IVI5" s="24"/>
      <c r="IVJ5" s="24"/>
      <c r="IVK5" s="24"/>
      <c r="IVL5" s="24"/>
      <c r="IVM5" s="24"/>
      <c r="IVN5" s="24"/>
      <c r="IVO5" s="24"/>
      <c r="IVP5" s="24"/>
      <c r="IVQ5" s="24"/>
      <c r="IVR5" s="24"/>
      <c r="IVS5" s="24"/>
      <c r="IVT5" s="24"/>
      <c r="IVU5" s="24"/>
      <c r="IVV5" s="24"/>
      <c r="IVW5" s="24"/>
      <c r="IVX5" s="24"/>
      <c r="IVY5" s="24"/>
      <c r="IVZ5" s="24"/>
      <c r="IWA5" s="24"/>
      <c r="IWB5" s="24"/>
      <c r="IWC5" s="24"/>
      <c r="IWD5" s="24"/>
      <c r="IWE5" s="24"/>
      <c r="IWF5" s="24"/>
      <c r="IWG5" s="24"/>
      <c r="IWH5" s="24"/>
      <c r="IWI5" s="24"/>
      <c r="IWJ5" s="24"/>
      <c r="IWK5" s="24"/>
      <c r="IWL5" s="24"/>
      <c r="IWM5" s="24"/>
      <c r="IWN5" s="24"/>
      <c r="IWO5" s="24"/>
      <c r="IWP5" s="24"/>
      <c r="IWQ5" s="24"/>
      <c r="IWR5" s="24"/>
      <c r="IWS5" s="24"/>
      <c r="IWT5" s="24"/>
      <c r="IWU5" s="24"/>
      <c r="IWV5" s="24"/>
      <c r="IWW5" s="24"/>
      <c r="IWX5" s="24"/>
      <c r="IWY5" s="24"/>
      <c r="IWZ5" s="24"/>
      <c r="IXA5" s="24"/>
      <c r="IXB5" s="24"/>
      <c r="IXC5" s="24"/>
      <c r="IXD5" s="24"/>
      <c r="IXE5" s="24"/>
      <c r="IXF5" s="24"/>
      <c r="IXG5" s="24"/>
      <c r="IXH5" s="24"/>
      <c r="IXI5" s="24"/>
      <c r="IXJ5" s="24"/>
      <c r="IXK5" s="24"/>
      <c r="IXL5" s="24"/>
      <c r="IXM5" s="24"/>
      <c r="IXN5" s="24"/>
      <c r="IXO5" s="24"/>
      <c r="IXP5" s="24"/>
      <c r="IXQ5" s="24"/>
      <c r="IXR5" s="24"/>
      <c r="IXS5" s="24"/>
      <c r="IXT5" s="24"/>
      <c r="IXU5" s="24"/>
      <c r="IXV5" s="24"/>
      <c r="IXW5" s="24"/>
      <c r="IXX5" s="24"/>
      <c r="IXY5" s="24"/>
      <c r="IXZ5" s="24"/>
      <c r="IYA5" s="24"/>
      <c r="IYB5" s="24"/>
      <c r="IYC5" s="24"/>
      <c r="IYD5" s="24"/>
      <c r="IYE5" s="24"/>
      <c r="IYF5" s="24"/>
      <c r="IYG5" s="24"/>
      <c r="IYH5" s="24"/>
      <c r="IYI5" s="24"/>
      <c r="IYJ5" s="24"/>
      <c r="IYK5" s="24"/>
      <c r="IYL5" s="24"/>
      <c r="IYM5" s="24"/>
      <c r="IYN5" s="24"/>
      <c r="IYO5" s="24"/>
      <c r="IYP5" s="24"/>
      <c r="IYQ5" s="24"/>
      <c r="IYR5" s="24"/>
      <c r="IYS5" s="24"/>
      <c r="IYT5" s="24"/>
      <c r="IYU5" s="24"/>
      <c r="IYV5" s="24"/>
      <c r="IYW5" s="24"/>
      <c r="IYX5" s="24"/>
      <c r="IYY5" s="24"/>
      <c r="IYZ5" s="24"/>
      <c r="IZA5" s="24"/>
      <c r="IZB5" s="24"/>
      <c r="IZC5" s="24"/>
      <c r="IZD5" s="24"/>
      <c r="IZE5" s="24"/>
      <c r="IZF5" s="24"/>
      <c r="IZG5" s="24"/>
      <c r="IZH5" s="24"/>
      <c r="IZI5" s="24"/>
      <c r="IZJ5" s="24"/>
      <c r="IZK5" s="24"/>
      <c r="IZL5" s="24"/>
      <c r="IZM5" s="24"/>
      <c r="IZN5" s="24"/>
      <c r="IZO5" s="24"/>
      <c r="IZP5" s="24"/>
      <c r="IZQ5" s="24"/>
      <c r="IZR5" s="24"/>
      <c r="IZS5" s="24"/>
      <c r="IZT5" s="24"/>
      <c r="IZU5" s="24"/>
      <c r="IZV5" s="24"/>
      <c r="IZW5" s="24"/>
      <c r="IZX5" s="24"/>
      <c r="IZY5" s="24"/>
      <c r="IZZ5" s="24"/>
      <c r="JAA5" s="24"/>
      <c r="JAB5" s="24"/>
      <c r="JAC5" s="24"/>
      <c r="JAD5" s="24"/>
      <c r="JAE5" s="24"/>
      <c r="JAF5" s="24"/>
      <c r="JAG5" s="24"/>
      <c r="JAH5" s="24"/>
      <c r="JAI5" s="24"/>
      <c r="JAJ5" s="24"/>
      <c r="JAK5" s="24"/>
      <c r="JAL5" s="24"/>
      <c r="JAM5" s="24"/>
      <c r="JAN5" s="24"/>
      <c r="JAO5" s="24"/>
      <c r="JAP5" s="24"/>
      <c r="JAQ5" s="24"/>
      <c r="JAR5" s="24"/>
      <c r="JAS5" s="24"/>
      <c r="JAT5" s="24"/>
      <c r="JAU5" s="24"/>
      <c r="JAV5" s="24"/>
      <c r="JAW5" s="24"/>
      <c r="JAX5" s="24"/>
      <c r="JAY5" s="24"/>
      <c r="JAZ5" s="24"/>
      <c r="JBA5" s="24"/>
      <c r="JBB5" s="24"/>
      <c r="JBC5" s="24"/>
      <c r="JBD5" s="24"/>
      <c r="JBE5" s="24"/>
      <c r="JBF5" s="24"/>
      <c r="JBG5" s="24"/>
      <c r="JBH5" s="24"/>
      <c r="JBI5" s="24"/>
      <c r="JBJ5" s="24"/>
      <c r="JBK5" s="24"/>
      <c r="JBL5" s="24"/>
      <c r="JBM5" s="24"/>
      <c r="JBN5" s="24"/>
      <c r="JBO5" s="24"/>
      <c r="JBP5" s="24"/>
      <c r="JBQ5" s="24"/>
      <c r="JBR5" s="24"/>
      <c r="JBS5" s="24"/>
      <c r="JBT5" s="24"/>
      <c r="JBU5" s="24"/>
      <c r="JBV5" s="24"/>
      <c r="JBW5" s="24"/>
      <c r="JBX5" s="24"/>
      <c r="JBY5" s="24"/>
      <c r="JBZ5" s="24"/>
      <c r="JCA5" s="24"/>
      <c r="JCB5" s="24"/>
      <c r="JCC5" s="24"/>
      <c r="JCD5" s="24"/>
      <c r="JCE5" s="24"/>
      <c r="JCF5" s="24"/>
      <c r="JCG5" s="24"/>
      <c r="JCH5" s="24"/>
      <c r="JCI5" s="24"/>
      <c r="JCJ5" s="24"/>
      <c r="JCK5" s="24"/>
      <c r="JCL5" s="24"/>
      <c r="JCM5" s="24"/>
      <c r="JCN5" s="24"/>
      <c r="JCO5" s="24"/>
      <c r="JCP5" s="24"/>
      <c r="JCQ5" s="24"/>
      <c r="JCR5" s="24"/>
      <c r="JCS5" s="24"/>
      <c r="JCT5" s="24"/>
      <c r="JCU5" s="24"/>
      <c r="JCV5" s="24"/>
      <c r="JCW5" s="24"/>
      <c r="JCX5" s="24"/>
      <c r="JCY5" s="24"/>
      <c r="JCZ5" s="24"/>
      <c r="JDA5" s="24"/>
      <c r="JDB5" s="24"/>
      <c r="JDC5" s="24"/>
      <c r="JDD5" s="24"/>
      <c r="JDE5" s="24"/>
      <c r="JDF5" s="24"/>
      <c r="JDG5" s="24"/>
      <c r="JDH5" s="24"/>
      <c r="JDI5" s="24"/>
      <c r="JDJ5" s="24"/>
      <c r="JDK5" s="24"/>
      <c r="JDL5" s="24"/>
      <c r="JDM5" s="24"/>
      <c r="JDN5" s="24"/>
      <c r="JDO5" s="24"/>
      <c r="JDP5" s="24"/>
      <c r="JDQ5" s="24"/>
      <c r="JDR5" s="24"/>
      <c r="JDS5" s="24"/>
      <c r="JDT5" s="24"/>
      <c r="JDU5" s="24"/>
      <c r="JDV5" s="24"/>
      <c r="JDW5" s="24"/>
      <c r="JDX5" s="24"/>
      <c r="JDY5" s="24"/>
      <c r="JDZ5" s="24"/>
      <c r="JEA5" s="24"/>
      <c r="JEB5" s="24"/>
      <c r="JEC5" s="24"/>
      <c r="JED5" s="24"/>
      <c r="JEE5" s="24"/>
      <c r="JEF5" s="24"/>
      <c r="JEG5" s="24"/>
      <c r="JEH5" s="24"/>
      <c r="JEI5" s="24"/>
      <c r="JEJ5" s="24"/>
      <c r="JEK5" s="24"/>
      <c r="JEL5" s="24"/>
      <c r="JEM5" s="24"/>
      <c r="JEN5" s="24"/>
      <c r="JEO5" s="24"/>
      <c r="JEP5" s="24"/>
      <c r="JEQ5" s="24"/>
      <c r="JER5" s="24"/>
      <c r="JES5" s="24"/>
      <c r="JET5" s="24"/>
      <c r="JEU5" s="24"/>
      <c r="JEV5" s="24"/>
      <c r="JEW5" s="24"/>
      <c r="JEX5" s="24"/>
      <c r="JEY5" s="24"/>
      <c r="JEZ5" s="24"/>
      <c r="JFA5" s="24"/>
      <c r="JFB5" s="24"/>
      <c r="JFC5" s="24"/>
      <c r="JFD5" s="24"/>
      <c r="JFE5" s="24"/>
      <c r="JFF5" s="24"/>
      <c r="JFG5" s="24"/>
      <c r="JFH5" s="24"/>
      <c r="JFI5" s="24"/>
      <c r="JFJ5" s="24"/>
      <c r="JFK5" s="24"/>
      <c r="JFL5" s="24"/>
      <c r="JFM5" s="24"/>
      <c r="JFN5" s="24"/>
      <c r="JFO5" s="24"/>
      <c r="JFP5" s="24"/>
      <c r="JFQ5" s="24"/>
      <c r="JFR5" s="24"/>
      <c r="JFS5" s="24"/>
      <c r="JFT5" s="24"/>
      <c r="JFU5" s="24"/>
      <c r="JFV5" s="24"/>
      <c r="JFW5" s="24"/>
      <c r="JFX5" s="24"/>
      <c r="JFY5" s="24"/>
      <c r="JFZ5" s="24"/>
      <c r="JGA5" s="24"/>
      <c r="JGB5" s="24"/>
      <c r="JGC5" s="24"/>
      <c r="JGD5" s="24"/>
      <c r="JGE5" s="24"/>
      <c r="JGF5" s="24"/>
      <c r="JGG5" s="24"/>
      <c r="JGH5" s="24"/>
      <c r="JGI5" s="24"/>
      <c r="JGJ5" s="24"/>
      <c r="JGK5" s="24"/>
      <c r="JGL5" s="24"/>
      <c r="JGM5" s="24"/>
      <c r="JGN5" s="24"/>
      <c r="JGO5" s="24"/>
      <c r="JGP5" s="24"/>
      <c r="JGQ5" s="24"/>
      <c r="JGR5" s="24"/>
      <c r="JGS5" s="24"/>
      <c r="JGT5" s="24"/>
      <c r="JGU5" s="24"/>
      <c r="JGV5" s="24"/>
      <c r="JGW5" s="24"/>
      <c r="JGX5" s="24"/>
      <c r="JGY5" s="24"/>
      <c r="JGZ5" s="24"/>
      <c r="JHA5" s="24"/>
      <c r="JHB5" s="24"/>
      <c r="JHC5" s="24"/>
      <c r="JHD5" s="24"/>
      <c r="JHE5" s="24"/>
      <c r="JHF5" s="24"/>
      <c r="JHG5" s="24"/>
      <c r="JHH5" s="24"/>
      <c r="JHI5" s="24"/>
      <c r="JHJ5" s="24"/>
      <c r="JHK5" s="24"/>
      <c r="JHL5" s="24"/>
      <c r="JHM5" s="24"/>
      <c r="JHN5" s="24"/>
      <c r="JHO5" s="24"/>
      <c r="JHP5" s="24"/>
      <c r="JHQ5" s="24"/>
      <c r="JHR5" s="24"/>
      <c r="JHS5" s="24"/>
      <c r="JHT5" s="24"/>
      <c r="JHU5" s="24"/>
      <c r="JHV5" s="24"/>
      <c r="JHW5" s="24"/>
      <c r="JHX5" s="24"/>
      <c r="JHY5" s="24"/>
      <c r="JHZ5" s="24"/>
      <c r="JIA5" s="24"/>
      <c r="JIB5" s="24"/>
      <c r="JIC5" s="24"/>
      <c r="JID5" s="24"/>
      <c r="JIE5" s="24"/>
      <c r="JIF5" s="24"/>
      <c r="JIG5" s="24"/>
      <c r="JIH5" s="24"/>
      <c r="JII5" s="24"/>
      <c r="JIJ5" s="24"/>
      <c r="JIK5" s="24"/>
      <c r="JIL5" s="24"/>
      <c r="JIM5" s="24"/>
      <c r="JIN5" s="24"/>
      <c r="JIO5" s="24"/>
      <c r="JIP5" s="24"/>
      <c r="JIQ5" s="24"/>
      <c r="JIR5" s="24"/>
      <c r="JIS5" s="24"/>
      <c r="JIT5" s="24"/>
      <c r="JIU5" s="24"/>
      <c r="JIV5" s="24"/>
      <c r="JIW5" s="24"/>
      <c r="JIX5" s="24"/>
      <c r="JIY5" s="24"/>
      <c r="JIZ5" s="24"/>
      <c r="JJA5" s="24"/>
      <c r="JJB5" s="24"/>
      <c r="JJC5" s="24"/>
      <c r="JJD5" s="24"/>
      <c r="JJE5" s="24"/>
      <c r="JJF5" s="24"/>
      <c r="JJG5" s="24"/>
      <c r="JJH5" s="24"/>
      <c r="JJI5" s="24"/>
      <c r="JJJ5" s="24"/>
      <c r="JJK5" s="24"/>
      <c r="JJL5" s="24"/>
      <c r="JJM5" s="24"/>
      <c r="JJN5" s="24"/>
      <c r="JJO5" s="24"/>
      <c r="JJP5" s="24"/>
      <c r="JJQ5" s="24"/>
      <c r="JJR5" s="24"/>
      <c r="JJS5" s="24"/>
      <c r="JJT5" s="24"/>
      <c r="JJU5" s="24"/>
      <c r="JJV5" s="24"/>
      <c r="JJW5" s="24"/>
      <c r="JJX5" s="24"/>
      <c r="JJY5" s="24"/>
      <c r="JJZ5" s="24"/>
      <c r="JKA5" s="24"/>
      <c r="JKB5" s="24"/>
      <c r="JKC5" s="24"/>
      <c r="JKD5" s="24"/>
      <c r="JKE5" s="24"/>
      <c r="JKF5" s="24"/>
      <c r="JKG5" s="24"/>
      <c r="JKH5" s="24"/>
      <c r="JKI5" s="24"/>
      <c r="JKJ5" s="24"/>
      <c r="JKK5" s="24"/>
      <c r="JKL5" s="24"/>
      <c r="JKM5" s="24"/>
      <c r="JKN5" s="24"/>
      <c r="JKO5" s="24"/>
      <c r="JKP5" s="24"/>
      <c r="JKQ5" s="24"/>
      <c r="JKR5" s="24"/>
      <c r="JKS5" s="24"/>
      <c r="JKT5" s="24"/>
      <c r="JKU5" s="24"/>
      <c r="JKV5" s="24"/>
      <c r="JKW5" s="24"/>
      <c r="JKX5" s="24"/>
      <c r="JKY5" s="24"/>
      <c r="JKZ5" s="24"/>
      <c r="JLA5" s="24"/>
      <c r="JLB5" s="24"/>
      <c r="JLC5" s="24"/>
      <c r="JLD5" s="24"/>
      <c r="JLE5" s="24"/>
      <c r="JLF5" s="24"/>
      <c r="JLG5" s="24"/>
      <c r="JLH5" s="24"/>
      <c r="JLI5" s="24"/>
      <c r="JLJ5" s="24"/>
      <c r="JLK5" s="24"/>
      <c r="JLL5" s="24"/>
      <c r="JLM5" s="24"/>
      <c r="JLN5" s="24"/>
      <c r="JLO5" s="24"/>
      <c r="JLP5" s="24"/>
      <c r="JLQ5" s="24"/>
      <c r="JLR5" s="24"/>
      <c r="JLS5" s="24"/>
      <c r="JLT5" s="24"/>
      <c r="JLU5" s="24"/>
      <c r="JLV5" s="24"/>
      <c r="JLW5" s="24"/>
      <c r="JLX5" s="24"/>
      <c r="JLY5" s="24"/>
      <c r="JLZ5" s="24"/>
      <c r="JMA5" s="24"/>
      <c r="JMB5" s="24"/>
      <c r="JMC5" s="24"/>
      <c r="JMD5" s="24"/>
      <c r="JME5" s="24"/>
      <c r="JMF5" s="24"/>
      <c r="JMG5" s="24"/>
      <c r="JMH5" s="24"/>
      <c r="JMI5" s="24"/>
      <c r="JMJ5" s="24"/>
      <c r="JMK5" s="24"/>
      <c r="JML5" s="24"/>
      <c r="JMM5" s="24"/>
      <c r="JMN5" s="24"/>
      <c r="JMO5" s="24"/>
      <c r="JMP5" s="24"/>
      <c r="JMQ5" s="24"/>
      <c r="JMR5" s="24"/>
      <c r="JMS5" s="24"/>
      <c r="JMT5" s="24"/>
      <c r="JMU5" s="24"/>
      <c r="JMV5" s="24"/>
      <c r="JMW5" s="24"/>
      <c r="JMX5" s="24"/>
      <c r="JMY5" s="24"/>
      <c r="JMZ5" s="24"/>
      <c r="JNA5" s="24"/>
      <c r="JNB5" s="24"/>
      <c r="JNC5" s="24"/>
      <c r="JND5" s="24"/>
      <c r="JNE5" s="24"/>
      <c r="JNF5" s="24"/>
      <c r="JNG5" s="24"/>
      <c r="JNH5" s="24"/>
      <c r="JNI5" s="24"/>
      <c r="JNJ5" s="24"/>
      <c r="JNK5" s="24"/>
      <c r="JNL5" s="24"/>
      <c r="JNM5" s="24"/>
      <c r="JNN5" s="24"/>
      <c r="JNO5" s="24"/>
      <c r="JNP5" s="24"/>
      <c r="JNQ5" s="24"/>
      <c r="JNR5" s="24"/>
      <c r="JNS5" s="24"/>
      <c r="JNT5" s="24"/>
      <c r="JNU5" s="24"/>
      <c r="JNV5" s="24"/>
      <c r="JNW5" s="24"/>
      <c r="JNX5" s="24"/>
      <c r="JNY5" s="24"/>
      <c r="JNZ5" s="24"/>
      <c r="JOA5" s="24"/>
      <c r="JOB5" s="24"/>
      <c r="JOC5" s="24"/>
      <c r="JOD5" s="24"/>
      <c r="JOE5" s="24"/>
      <c r="JOF5" s="24"/>
      <c r="JOG5" s="24"/>
      <c r="JOH5" s="24"/>
      <c r="JOI5" s="24"/>
      <c r="JOJ5" s="24"/>
      <c r="JOK5" s="24"/>
      <c r="JOL5" s="24"/>
      <c r="JOM5" s="24"/>
      <c r="JON5" s="24"/>
      <c r="JOO5" s="24"/>
      <c r="JOP5" s="24"/>
      <c r="JOQ5" s="24"/>
      <c r="JOR5" s="24"/>
      <c r="JOS5" s="24"/>
      <c r="JOT5" s="24"/>
      <c r="JOU5" s="24"/>
      <c r="JOV5" s="24"/>
      <c r="JOW5" s="24"/>
      <c r="JOX5" s="24"/>
      <c r="JOY5" s="24"/>
      <c r="JOZ5" s="24"/>
      <c r="JPA5" s="24"/>
      <c r="JPB5" s="24"/>
      <c r="JPC5" s="24"/>
      <c r="JPD5" s="24"/>
      <c r="JPE5" s="24"/>
      <c r="JPF5" s="24"/>
      <c r="JPG5" s="24"/>
      <c r="JPH5" s="24"/>
      <c r="JPI5" s="24"/>
      <c r="JPJ5" s="24"/>
      <c r="JPK5" s="24"/>
      <c r="JPL5" s="24"/>
      <c r="JPM5" s="24"/>
      <c r="JPN5" s="24"/>
      <c r="JPO5" s="24"/>
      <c r="JPP5" s="24"/>
      <c r="JPQ5" s="24"/>
      <c r="JPR5" s="24"/>
      <c r="JPS5" s="24"/>
      <c r="JPT5" s="24"/>
      <c r="JPU5" s="24"/>
      <c r="JPV5" s="24"/>
      <c r="JPW5" s="24"/>
      <c r="JPX5" s="24"/>
      <c r="JPY5" s="24"/>
      <c r="JPZ5" s="24"/>
      <c r="JQA5" s="24"/>
      <c r="JQB5" s="24"/>
      <c r="JQC5" s="24"/>
      <c r="JQD5" s="24"/>
      <c r="JQE5" s="24"/>
      <c r="JQF5" s="24"/>
      <c r="JQG5" s="24"/>
      <c r="JQH5" s="24"/>
      <c r="JQI5" s="24"/>
      <c r="JQJ5" s="24"/>
      <c r="JQK5" s="24"/>
      <c r="JQL5" s="24"/>
      <c r="JQM5" s="24"/>
      <c r="JQN5" s="24"/>
      <c r="JQO5" s="24"/>
      <c r="JQP5" s="24"/>
      <c r="JQQ5" s="24"/>
      <c r="JQR5" s="24"/>
      <c r="JQS5" s="24"/>
      <c r="JQT5" s="24"/>
      <c r="JQU5" s="24"/>
      <c r="JQV5" s="24"/>
      <c r="JQW5" s="24"/>
      <c r="JQX5" s="24"/>
      <c r="JQY5" s="24"/>
      <c r="JQZ5" s="24"/>
      <c r="JRA5" s="24"/>
      <c r="JRB5" s="24"/>
      <c r="JRC5" s="24"/>
      <c r="JRD5" s="24"/>
      <c r="JRE5" s="24"/>
      <c r="JRF5" s="24"/>
      <c r="JRG5" s="24"/>
      <c r="JRH5" s="24"/>
      <c r="JRI5" s="24"/>
      <c r="JRJ5" s="24"/>
      <c r="JRK5" s="24"/>
      <c r="JRL5" s="24"/>
      <c r="JRM5" s="24"/>
      <c r="JRN5" s="24"/>
      <c r="JRO5" s="24"/>
      <c r="JRP5" s="24"/>
      <c r="JRQ5" s="24"/>
      <c r="JRR5" s="24"/>
      <c r="JRS5" s="24"/>
      <c r="JRT5" s="24"/>
      <c r="JRU5" s="24"/>
      <c r="JRV5" s="24"/>
      <c r="JRW5" s="24"/>
      <c r="JRX5" s="24"/>
      <c r="JRY5" s="24"/>
      <c r="JRZ5" s="24"/>
      <c r="JSA5" s="24"/>
      <c r="JSB5" s="24"/>
      <c r="JSC5" s="24"/>
      <c r="JSD5" s="24"/>
      <c r="JSE5" s="24"/>
      <c r="JSF5" s="24"/>
      <c r="JSG5" s="24"/>
      <c r="JSH5" s="24"/>
      <c r="JSI5" s="24"/>
      <c r="JSJ5" s="24"/>
      <c r="JSK5" s="24"/>
      <c r="JSL5" s="24"/>
      <c r="JSM5" s="24"/>
      <c r="JSN5" s="24"/>
      <c r="JSO5" s="24"/>
      <c r="JSP5" s="24"/>
      <c r="JSQ5" s="24"/>
      <c r="JSR5" s="24"/>
      <c r="JSS5" s="24"/>
      <c r="JST5" s="24"/>
      <c r="JSU5" s="24"/>
      <c r="JSV5" s="24"/>
      <c r="JSW5" s="24"/>
      <c r="JSX5" s="24"/>
      <c r="JSY5" s="24"/>
      <c r="JSZ5" s="24"/>
      <c r="JTA5" s="24"/>
      <c r="JTB5" s="24"/>
      <c r="JTC5" s="24"/>
      <c r="JTD5" s="24"/>
      <c r="JTE5" s="24"/>
      <c r="JTF5" s="24"/>
      <c r="JTG5" s="24"/>
      <c r="JTH5" s="24"/>
      <c r="JTI5" s="24"/>
      <c r="JTJ5" s="24"/>
      <c r="JTK5" s="24"/>
      <c r="JTL5" s="24"/>
      <c r="JTM5" s="24"/>
      <c r="JTN5" s="24"/>
      <c r="JTO5" s="24"/>
      <c r="JTP5" s="24"/>
      <c r="JTQ5" s="24"/>
      <c r="JTR5" s="24"/>
      <c r="JTS5" s="24"/>
      <c r="JTT5" s="24"/>
      <c r="JTU5" s="24"/>
      <c r="JTV5" s="24"/>
      <c r="JTW5" s="24"/>
      <c r="JTX5" s="24"/>
      <c r="JTY5" s="24"/>
      <c r="JTZ5" s="24"/>
      <c r="JUA5" s="24"/>
      <c r="JUB5" s="24"/>
      <c r="JUC5" s="24"/>
      <c r="JUD5" s="24"/>
      <c r="JUE5" s="24"/>
      <c r="JUF5" s="24"/>
      <c r="JUG5" s="24"/>
      <c r="JUH5" s="24"/>
      <c r="JUI5" s="24"/>
      <c r="JUJ5" s="24"/>
      <c r="JUK5" s="24"/>
      <c r="JUL5" s="24"/>
      <c r="JUM5" s="24"/>
      <c r="JUN5" s="24"/>
      <c r="JUO5" s="24"/>
      <c r="JUP5" s="24"/>
      <c r="JUQ5" s="24"/>
      <c r="JUR5" s="24"/>
      <c r="JUS5" s="24"/>
      <c r="JUT5" s="24"/>
      <c r="JUU5" s="24"/>
      <c r="JUV5" s="24"/>
      <c r="JUW5" s="24"/>
      <c r="JUX5" s="24"/>
      <c r="JUY5" s="24"/>
      <c r="JUZ5" s="24"/>
      <c r="JVA5" s="24"/>
      <c r="JVB5" s="24"/>
      <c r="JVC5" s="24"/>
      <c r="JVD5" s="24"/>
      <c r="JVE5" s="24"/>
      <c r="JVF5" s="24"/>
      <c r="JVG5" s="24"/>
      <c r="JVH5" s="24"/>
      <c r="JVI5" s="24"/>
      <c r="JVJ5" s="24"/>
      <c r="JVK5" s="24"/>
      <c r="JVL5" s="24"/>
      <c r="JVM5" s="24"/>
      <c r="JVN5" s="24"/>
      <c r="JVO5" s="24"/>
      <c r="JVP5" s="24"/>
      <c r="JVQ5" s="24"/>
      <c r="JVR5" s="24"/>
      <c r="JVS5" s="24"/>
      <c r="JVT5" s="24"/>
      <c r="JVU5" s="24"/>
      <c r="JVV5" s="24"/>
      <c r="JVW5" s="24"/>
      <c r="JVX5" s="24"/>
      <c r="JVY5" s="24"/>
      <c r="JVZ5" s="24"/>
      <c r="JWA5" s="24"/>
      <c r="JWB5" s="24"/>
      <c r="JWC5" s="24"/>
      <c r="JWD5" s="24"/>
      <c r="JWE5" s="24"/>
      <c r="JWF5" s="24"/>
      <c r="JWG5" s="24"/>
      <c r="JWH5" s="24"/>
      <c r="JWI5" s="24"/>
      <c r="JWJ5" s="24"/>
      <c r="JWK5" s="24"/>
      <c r="JWL5" s="24"/>
      <c r="JWM5" s="24"/>
      <c r="JWN5" s="24"/>
      <c r="JWO5" s="24"/>
      <c r="JWP5" s="24"/>
      <c r="JWQ5" s="24"/>
      <c r="JWR5" s="24"/>
      <c r="JWS5" s="24"/>
      <c r="JWT5" s="24"/>
      <c r="JWU5" s="24"/>
      <c r="JWV5" s="24"/>
      <c r="JWW5" s="24"/>
      <c r="JWX5" s="24"/>
      <c r="JWY5" s="24"/>
      <c r="JWZ5" s="24"/>
      <c r="JXA5" s="24"/>
      <c r="JXB5" s="24"/>
      <c r="JXC5" s="24"/>
      <c r="JXD5" s="24"/>
      <c r="JXE5" s="24"/>
      <c r="JXF5" s="24"/>
      <c r="JXG5" s="24"/>
      <c r="JXH5" s="24"/>
      <c r="JXI5" s="24"/>
      <c r="JXJ5" s="24"/>
      <c r="JXK5" s="24"/>
      <c r="JXL5" s="24"/>
      <c r="JXM5" s="24"/>
      <c r="JXN5" s="24"/>
      <c r="JXO5" s="24"/>
      <c r="JXP5" s="24"/>
      <c r="JXQ5" s="24"/>
      <c r="JXR5" s="24"/>
      <c r="JXS5" s="24"/>
      <c r="JXT5" s="24"/>
      <c r="JXU5" s="24"/>
      <c r="JXV5" s="24"/>
      <c r="JXW5" s="24"/>
      <c r="JXX5" s="24"/>
      <c r="JXY5" s="24"/>
      <c r="JXZ5" s="24"/>
      <c r="JYA5" s="24"/>
      <c r="JYB5" s="24"/>
      <c r="JYC5" s="24"/>
      <c r="JYD5" s="24"/>
      <c r="JYE5" s="24"/>
      <c r="JYF5" s="24"/>
      <c r="JYG5" s="24"/>
      <c r="JYH5" s="24"/>
      <c r="JYI5" s="24"/>
      <c r="JYJ5" s="24"/>
      <c r="JYK5" s="24"/>
      <c r="JYL5" s="24"/>
      <c r="JYM5" s="24"/>
      <c r="JYN5" s="24"/>
      <c r="JYO5" s="24"/>
      <c r="JYP5" s="24"/>
      <c r="JYQ5" s="24"/>
      <c r="JYR5" s="24"/>
      <c r="JYS5" s="24"/>
      <c r="JYT5" s="24"/>
      <c r="JYU5" s="24"/>
      <c r="JYV5" s="24"/>
      <c r="JYW5" s="24"/>
      <c r="JYX5" s="24"/>
      <c r="JYY5" s="24"/>
      <c r="JYZ5" s="24"/>
      <c r="JZA5" s="24"/>
      <c r="JZB5" s="24"/>
      <c r="JZC5" s="24"/>
      <c r="JZD5" s="24"/>
      <c r="JZE5" s="24"/>
      <c r="JZF5" s="24"/>
      <c r="JZG5" s="24"/>
      <c r="JZH5" s="24"/>
      <c r="JZI5" s="24"/>
      <c r="JZJ5" s="24"/>
      <c r="JZK5" s="24"/>
      <c r="JZL5" s="24"/>
      <c r="JZM5" s="24"/>
      <c r="JZN5" s="24"/>
      <c r="JZO5" s="24"/>
      <c r="JZP5" s="24"/>
      <c r="JZQ5" s="24"/>
      <c r="JZR5" s="24"/>
      <c r="JZS5" s="24"/>
      <c r="JZT5" s="24"/>
      <c r="JZU5" s="24"/>
      <c r="JZV5" s="24"/>
      <c r="JZW5" s="24"/>
      <c r="JZX5" s="24"/>
      <c r="JZY5" s="24"/>
      <c r="JZZ5" s="24"/>
      <c r="KAA5" s="24"/>
      <c r="KAB5" s="24"/>
      <c r="KAC5" s="24"/>
      <c r="KAD5" s="24"/>
      <c r="KAE5" s="24"/>
      <c r="KAF5" s="24"/>
      <c r="KAG5" s="24"/>
      <c r="KAH5" s="24"/>
      <c r="KAI5" s="24"/>
      <c r="KAJ5" s="24"/>
      <c r="KAK5" s="24"/>
      <c r="KAL5" s="24"/>
      <c r="KAM5" s="24"/>
      <c r="KAN5" s="24"/>
      <c r="KAO5" s="24"/>
      <c r="KAP5" s="24"/>
      <c r="KAQ5" s="24"/>
      <c r="KAR5" s="24"/>
      <c r="KAS5" s="24"/>
      <c r="KAT5" s="24"/>
      <c r="KAU5" s="24"/>
      <c r="KAV5" s="24"/>
      <c r="KAW5" s="24"/>
      <c r="KAX5" s="24"/>
      <c r="KAY5" s="24"/>
      <c r="KAZ5" s="24"/>
      <c r="KBA5" s="24"/>
      <c r="KBB5" s="24"/>
      <c r="KBC5" s="24"/>
      <c r="KBD5" s="24"/>
      <c r="KBE5" s="24"/>
      <c r="KBF5" s="24"/>
      <c r="KBG5" s="24"/>
      <c r="KBH5" s="24"/>
      <c r="KBI5" s="24"/>
      <c r="KBJ5" s="24"/>
      <c r="KBK5" s="24"/>
      <c r="KBL5" s="24"/>
      <c r="KBM5" s="24"/>
      <c r="KBN5" s="24"/>
      <c r="KBO5" s="24"/>
      <c r="KBP5" s="24"/>
      <c r="KBQ5" s="24"/>
      <c r="KBR5" s="24"/>
      <c r="KBS5" s="24"/>
      <c r="KBT5" s="24"/>
      <c r="KBU5" s="24"/>
      <c r="KBV5" s="24"/>
      <c r="KBW5" s="24"/>
      <c r="KBX5" s="24"/>
      <c r="KBY5" s="24"/>
      <c r="KBZ5" s="24"/>
      <c r="KCA5" s="24"/>
      <c r="KCB5" s="24"/>
      <c r="KCC5" s="24"/>
      <c r="KCD5" s="24"/>
      <c r="KCE5" s="24"/>
      <c r="KCF5" s="24"/>
      <c r="KCG5" s="24"/>
      <c r="KCH5" s="24"/>
      <c r="KCI5" s="24"/>
      <c r="KCJ5" s="24"/>
      <c r="KCK5" s="24"/>
      <c r="KCL5" s="24"/>
      <c r="KCM5" s="24"/>
      <c r="KCN5" s="24"/>
      <c r="KCO5" s="24"/>
      <c r="KCP5" s="24"/>
      <c r="KCQ5" s="24"/>
      <c r="KCR5" s="24"/>
      <c r="KCS5" s="24"/>
      <c r="KCT5" s="24"/>
      <c r="KCU5" s="24"/>
      <c r="KCV5" s="24"/>
      <c r="KCW5" s="24"/>
      <c r="KCX5" s="24"/>
      <c r="KCY5" s="24"/>
      <c r="KCZ5" s="24"/>
      <c r="KDA5" s="24"/>
      <c r="KDB5" s="24"/>
      <c r="KDC5" s="24"/>
      <c r="KDD5" s="24"/>
      <c r="KDE5" s="24"/>
      <c r="KDF5" s="24"/>
      <c r="KDG5" s="24"/>
      <c r="KDH5" s="24"/>
      <c r="KDI5" s="24"/>
      <c r="KDJ5" s="24"/>
      <c r="KDK5" s="24"/>
      <c r="KDL5" s="24"/>
      <c r="KDM5" s="24"/>
      <c r="KDN5" s="24"/>
      <c r="KDO5" s="24"/>
      <c r="KDP5" s="24"/>
      <c r="KDQ5" s="24"/>
      <c r="KDR5" s="24"/>
      <c r="KDS5" s="24"/>
      <c r="KDT5" s="24"/>
      <c r="KDU5" s="24"/>
      <c r="KDV5" s="24"/>
      <c r="KDW5" s="24"/>
      <c r="KDX5" s="24"/>
      <c r="KDY5" s="24"/>
      <c r="KDZ5" s="24"/>
      <c r="KEA5" s="24"/>
      <c r="KEB5" s="24"/>
      <c r="KEC5" s="24"/>
      <c r="KED5" s="24"/>
      <c r="KEE5" s="24"/>
      <c r="KEF5" s="24"/>
      <c r="KEG5" s="24"/>
      <c r="KEH5" s="24"/>
      <c r="KEI5" s="24"/>
      <c r="KEJ5" s="24"/>
      <c r="KEK5" s="24"/>
      <c r="KEL5" s="24"/>
      <c r="KEM5" s="24"/>
      <c r="KEN5" s="24"/>
      <c r="KEO5" s="24"/>
      <c r="KEP5" s="24"/>
      <c r="KEQ5" s="24"/>
      <c r="KER5" s="24"/>
      <c r="KES5" s="24"/>
      <c r="KET5" s="24"/>
      <c r="KEU5" s="24"/>
      <c r="KEV5" s="24"/>
      <c r="KEW5" s="24"/>
      <c r="KEX5" s="24"/>
      <c r="KEY5" s="24"/>
      <c r="KEZ5" s="24"/>
      <c r="KFA5" s="24"/>
      <c r="KFB5" s="24"/>
      <c r="KFC5" s="24"/>
      <c r="KFD5" s="24"/>
      <c r="KFE5" s="24"/>
      <c r="KFF5" s="24"/>
      <c r="KFG5" s="24"/>
      <c r="KFH5" s="24"/>
      <c r="KFI5" s="24"/>
      <c r="KFJ5" s="24"/>
      <c r="KFK5" s="24"/>
      <c r="KFL5" s="24"/>
      <c r="KFM5" s="24"/>
      <c r="KFN5" s="24"/>
      <c r="KFO5" s="24"/>
      <c r="KFP5" s="24"/>
      <c r="KFQ5" s="24"/>
      <c r="KFR5" s="24"/>
      <c r="KFS5" s="24"/>
      <c r="KFT5" s="24"/>
      <c r="KFU5" s="24"/>
      <c r="KFV5" s="24"/>
      <c r="KFW5" s="24"/>
      <c r="KFX5" s="24"/>
      <c r="KFY5" s="24"/>
      <c r="KFZ5" s="24"/>
      <c r="KGA5" s="24"/>
      <c r="KGB5" s="24"/>
      <c r="KGC5" s="24"/>
      <c r="KGD5" s="24"/>
      <c r="KGE5" s="24"/>
      <c r="KGF5" s="24"/>
      <c r="KGG5" s="24"/>
      <c r="KGH5" s="24"/>
      <c r="KGI5" s="24"/>
      <c r="KGJ5" s="24"/>
      <c r="KGK5" s="24"/>
      <c r="KGL5" s="24"/>
      <c r="KGM5" s="24"/>
      <c r="KGN5" s="24"/>
      <c r="KGO5" s="24"/>
      <c r="KGP5" s="24"/>
      <c r="KGQ5" s="24"/>
      <c r="KGR5" s="24"/>
      <c r="KGS5" s="24"/>
      <c r="KGT5" s="24"/>
      <c r="KGU5" s="24"/>
      <c r="KGV5" s="24"/>
      <c r="KGW5" s="24"/>
      <c r="KGX5" s="24"/>
      <c r="KGY5" s="24"/>
      <c r="KGZ5" s="24"/>
      <c r="KHA5" s="24"/>
      <c r="KHB5" s="24"/>
      <c r="KHC5" s="24"/>
      <c r="KHD5" s="24"/>
      <c r="KHE5" s="24"/>
      <c r="KHF5" s="24"/>
      <c r="KHG5" s="24"/>
      <c r="KHH5" s="24"/>
      <c r="KHI5" s="24"/>
      <c r="KHJ5" s="24"/>
      <c r="KHK5" s="24"/>
      <c r="KHL5" s="24"/>
      <c r="KHM5" s="24"/>
      <c r="KHN5" s="24"/>
      <c r="KHO5" s="24"/>
      <c r="KHP5" s="24"/>
      <c r="KHQ5" s="24"/>
      <c r="KHR5" s="24"/>
      <c r="KHS5" s="24"/>
      <c r="KHT5" s="24"/>
      <c r="KHU5" s="24"/>
      <c r="KHV5" s="24"/>
      <c r="KHW5" s="24"/>
      <c r="KHX5" s="24"/>
      <c r="KHY5" s="24"/>
      <c r="KHZ5" s="24"/>
      <c r="KIA5" s="24"/>
      <c r="KIB5" s="24"/>
      <c r="KIC5" s="24"/>
      <c r="KID5" s="24"/>
      <c r="KIE5" s="24"/>
      <c r="KIF5" s="24"/>
      <c r="KIG5" s="24"/>
      <c r="KIH5" s="24"/>
      <c r="KII5" s="24"/>
      <c r="KIJ5" s="24"/>
      <c r="KIK5" s="24"/>
      <c r="KIL5" s="24"/>
      <c r="KIM5" s="24"/>
      <c r="KIN5" s="24"/>
      <c r="KIO5" s="24"/>
      <c r="KIP5" s="24"/>
      <c r="KIQ5" s="24"/>
      <c r="KIR5" s="24"/>
      <c r="KIS5" s="24"/>
      <c r="KIT5" s="24"/>
      <c r="KIU5" s="24"/>
      <c r="KIV5" s="24"/>
      <c r="KIW5" s="24"/>
      <c r="KIX5" s="24"/>
      <c r="KIY5" s="24"/>
      <c r="KIZ5" s="24"/>
      <c r="KJA5" s="24"/>
      <c r="KJB5" s="24"/>
      <c r="KJC5" s="24"/>
      <c r="KJD5" s="24"/>
      <c r="KJE5" s="24"/>
      <c r="KJF5" s="24"/>
      <c r="KJG5" s="24"/>
      <c r="KJH5" s="24"/>
      <c r="KJI5" s="24"/>
      <c r="KJJ5" s="24"/>
      <c r="KJK5" s="24"/>
      <c r="KJL5" s="24"/>
      <c r="KJM5" s="24"/>
      <c r="KJN5" s="24"/>
      <c r="KJO5" s="24"/>
      <c r="KJP5" s="24"/>
      <c r="KJQ5" s="24"/>
      <c r="KJR5" s="24"/>
      <c r="KJS5" s="24"/>
      <c r="KJT5" s="24"/>
      <c r="KJU5" s="24"/>
      <c r="KJV5" s="24"/>
      <c r="KJW5" s="24"/>
      <c r="KJX5" s="24"/>
      <c r="KJY5" s="24"/>
      <c r="KJZ5" s="24"/>
      <c r="KKA5" s="24"/>
      <c r="KKB5" s="24"/>
      <c r="KKC5" s="24"/>
      <c r="KKD5" s="24"/>
      <c r="KKE5" s="24"/>
      <c r="KKF5" s="24"/>
      <c r="KKG5" s="24"/>
      <c r="KKH5" s="24"/>
      <c r="KKI5" s="24"/>
      <c r="KKJ5" s="24"/>
      <c r="KKK5" s="24"/>
      <c r="KKL5" s="24"/>
      <c r="KKM5" s="24"/>
      <c r="KKN5" s="24"/>
      <c r="KKO5" s="24"/>
      <c r="KKP5" s="24"/>
      <c r="KKQ5" s="24"/>
      <c r="KKR5" s="24"/>
      <c r="KKS5" s="24"/>
      <c r="KKT5" s="24"/>
      <c r="KKU5" s="24"/>
      <c r="KKV5" s="24"/>
      <c r="KKW5" s="24"/>
      <c r="KKX5" s="24"/>
      <c r="KKY5" s="24"/>
      <c r="KKZ5" s="24"/>
      <c r="KLA5" s="24"/>
      <c r="KLB5" s="24"/>
      <c r="KLC5" s="24"/>
      <c r="KLD5" s="24"/>
      <c r="KLE5" s="24"/>
      <c r="KLF5" s="24"/>
      <c r="KLG5" s="24"/>
      <c r="KLH5" s="24"/>
      <c r="KLI5" s="24"/>
      <c r="KLJ5" s="24"/>
      <c r="KLK5" s="24"/>
      <c r="KLL5" s="24"/>
      <c r="KLM5" s="24"/>
      <c r="KLN5" s="24"/>
      <c r="KLO5" s="24"/>
      <c r="KLP5" s="24"/>
      <c r="KLQ5" s="24"/>
      <c r="KLR5" s="24"/>
      <c r="KLS5" s="24"/>
      <c r="KLT5" s="24"/>
      <c r="KLU5" s="24"/>
      <c r="KLV5" s="24"/>
      <c r="KLW5" s="24"/>
      <c r="KLX5" s="24"/>
      <c r="KLY5" s="24"/>
      <c r="KLZ5" s="24"/>
      <c r="KMA5" s="24"/>
      <c r="KMB5" s="24"/>
      <c r="KMC5" s="24"/>
      <c r="KMD5" s="24"/>
      <c r="KME5" s="24"/>
      <c r="KMF5" s="24"/>
      <c r="KMG5" s="24"/>
      <c r="KMH5" s="24"/>
      <c r="KMI5" s="24"/>
      <c r="KMJ5" s="24"/>
      <c r="KMK5" s="24"/>
      <c r="KML5" s="24"/>
      <c r="KMM5" s="24"/>
      <c r="KMN5" s="24"/>
      <c r="KMO5" s="24"/>
      <c r="KMP5" s="24"/>
      <c r="KMQ5" s="24"/>
      <c r="KMR5" s="24"/>
      <c r="KMS5" s="24"/>
      <c r="KMT5" s="24"/>
      <c r="KMU5" s="24"/>
      <c r="KMV5" s="24"/>
      <c r="KMW5" s="24"/>
      <c r="KMX5" s="24"/>
      <c r="KMY5" s="24"/>
      <c r="KMZ5" s="24"/>
      <c r="KNA5" s="24"/>
      <c r="KNB5" s="24"/>
      <c r="KNC5" s="24"/>
      <c r="KND5" s="24"/>
      <c r="KNE5" s="24"/>
      <c r="KNF5" s="24"/>
      <c r="KNG5" s="24"/>
      <c r="KNH5" s="24"/>
      <c r="KNI5" s="24"/>
      <c r="KNJ5" s="24"/>
      <c r="KNK5" s="24"/>
      <c r="KNL5" s="24"/>
      <c r="KNM5" s="24"/>
      <c r="KNN5" s="24"/>
      <c r="KNO5" s="24"/>
      <c r="KNP5" s="24"/>
      <c r="KNQ5" s="24"/>
      <c r="KNR5" s="24"/>
      <c r="KNS5" s="24"/>
      <c r="KNT5" s="24"/>
      <c r="KNU5" s="24"/>
      <c r="KNV5" s="24"/>
      <c r="KNW5" s="24"/>
      <c r="KNX5" s="24"/>
      <c r="KNY5" s="24"/>
      <c r="KNZ5" s="24"/>
      <c r="KOA5" s="24"/>
      <c r="KOB5" s="24"/>
      <c r="KOC5" s="24"/>
      <c r="KOD5" s="24"/>
      <c r="KOE5" s="24"/>
      <c r="KOF5" s="24"/>
      <c r="KOG5" s="24"/>
      <c r="KOH5" s="24"/>
      <c r="KOI5" s="24"/>
      <c r="KOJ5" s="24"/>
      <c r="KOK5" s="24"/>
      <c r="KOL5" s="24"/>
      <c r="KOM5" s="24"/>
      <c r="KON5" s="24"/>
      <c r="KOO5" s="24"/>
      <c r="KOP5" s="24"/>
      <c r="KOQ5" s="24"/>
      <c r="KOR5" s="24"/>
      <c r="KOS5" s="24"/>
      <c r="KOT5" s="24"/>
      <c r="KOU5" s="24"/>
      <c r="KOV5" s="24"/>
      <c r="KOW5" s="24"/>
      <c r="KOX5" s="24"/>
      <c r="KOY5" s="24"/>
      <c r="KOZ5" s="24"/>
      <c r="KPA5" s="24"/>
      <c r="KPB5" s="24"/>
      <c r="KPC5" s="24"/>
      <c r="KPD5" s="24"/>
      <c r="KPE5" s="24"/>
      <c r="KPF5" s="24"/>
      <c r="KPG5" s="24"/>
      <c r="KPH5" s="24"/>
      <c r="KPI5" s="24"/>
      <c r="KPJ5" s="24"/>
      <c r="KPK5" s="24"/>
      <c r="KPL5" s="24"/>
      <c r="KPM5" s="24"/>
      <c r="KPN5" s="24"/>
      <c r="KPO5" s="24"/>
      <c r="KPP5" s="24"/>
      <c r="KPQ5" s="24"/>
      <c r="KPR5" s="24"/>
      <c r="KPS5" s="24"/>
      <c r="KPT5" s="24"/>
      <c r="KPU5" s="24"/>
      <c r="KPV5" s="24"/>
      <c r="KPW5" s="24"/>
      <c r="KPX5" s="24"/>
      <c r="KPY5" s="24"/>
      <c r="KPZ5" s="24"/>
      <c r="KQA5" s="24"/>
      <c r="KQB5" s="24"/>
      <c r="KQC5" s="24"/>
      <c r="KQD5" s="24"/>
      <c r="KQE5" s="24"/>
      <c r="KQF5" s="24"/>
      <c r="KQG5" s="24"/>
      <c r="KQH5" s="24"/>
      <c r="KQI5" s="24"/>
      <c r="KQJ5" s="24"/>
      <c r="KQK5" s="24"/>
      <c r="KQL5" s="24"/>
      <c r="KQM5" s="24"/>
      <c r="KQN5" s="24"/>
      <c r="KQO5" s="24"/>
      <c r="KQP5" s="24"/>
      <c r="KQQ5" s="24"/>
      <c r="KQR5" s="24"/>
      <c r="KQS5" s="24"/>
      <c r="KQT5" s="24"/>
      <c r="KQU5" s="24"/>
      <c r="KQV5" s="24"/>
      <c r="KQW5" s="24"/>
      <c r="KQX5" s="24"/>
      <c r="KQY5" s="24"/>
      <c r="KQZ5" s="24"/>
      <c r="KRA5" s="24"/>
      <c r="KRB5" s="24"/>
      <c r="KRC5" s="24"/>
      <c r="KRD5" s="24"/>
      <c r="KRE5" s="24"/>
      <c r="KRF5" s="24"/>
      <c r="KRG5" s="24"/>
      <c r="KRH5" s="24"/>
      <c r="KRI5" s="24"/>
      <c r="KRJ5" s="24"/>
      <c r="KRK5" s="24"/>
      <c r="KRL5" s="24"/>
      <c r="KRM5" s="24"/>
      <c r="KRN5" s="24"/>
      <c r="KRO5" s="24"/>
      <c r="KRP5" s="24"/>
      <c r="KRQ5" s="24"/>
      <c r="KRR5" s="24"/>
      <c r="KRS5" s="24"/>
      <c r="KRT5" s="24"/>
      <c r="KRU5" s="24"/>
      <c r="KRV5" s="24"/>
      <c r="KRW5" s="24"/>
      <c r="KRX5" s="24"/>
      <c r="KRY5" s="24"/>
      <c r="KRZ5" s="24"/>
      <c r="KSA5" s="24"/>
      <c r="KSB5" s="24"/>
      <c r="KSC5" s="24"/>
      <c r="KSD5" s="24"/>
      <c r="KSE5" s="24"/>
      <c r="KSF5" s="24"/>
      <c r="KSG5" s="24"/>
      <c r="KSH5" s="24"/>
      <c r="KSI5" s="24"/>
      <c r="KSJ5" s="24"/>
      <c r="KSK5" s="24"/>
      <c r="KSL5" s="24"/>
      <c r="KSM5" s="24"/>
      <c r="KSN5" s="24"/>
      <c r="KSO5" s="24"/>
      <c r="KSP5" s="24"/>
      <c r="KSQ5" s="24"/>
      <c r="KSR5" s="24"/>
      <c r="KSS5" s="24"/>
      <c r="KST5" s="24"/>
      <c r="KSU5" s="24"/>
      <c r="KSV5" s="24"/>
      <c r="KSW5" s="24"/>
      <c r="KSX5" s="24"/>
      <c r="KSY5" s="24"/>
      <c r="KSZ5" s="24"/>
      <c r="KTA5" s="24"/>
      <c r="KTB5" s="24"/>
      <c r="KTC5" s="24"/>
      <c r="KTD5" s="24"/>
      <c r="KTE5" s="24"/>
      <c r="KTF5" s="24"/>
      <c r="KTG5" s="24"/>
      <c r="KTH5" s="24"/>
      <c r="KTI5" s="24"/>
      <c r="KTJ5" s="24"/>
      <c r="KTK5" s="24"/>
      <c r="KTL5" s="24"/>
      <c r="KTM5" s="24"/>
      <c r="KTN5" s="24"/>
      <c r="KTO5" s="24"/>
      <c r="KTP5" s="24"/>
      <c r="KTQ5" s="24"/>
      <c r="KTR5" s="24"/>
      <c r="KTS5" s="24"/>
      <c r="KTT5" s="24"/>
      <c r="KTU5" s="24"/>
      <c r="KTV5" s="24"/>
      <c r="KTW5" s="24"/>
      <c r="KTX5" s="24"/>
      <c r="KTY5" s="24"/>
      <c r="KTZ5" s="24"/>
      <c r="KUA5" s="24"/>
      <c r="KUB5" s="24"/>
      <c r="KUC5" s="24"/>
      <c r="KUD5" s="24"/>
      <c r="KUE5" s="24"/>
      <c r="KUF5" s="24"/>
      <c r="KUG5" s="24"/>
      <c r="KUH5" s="24"/>
      <c r="KUI5" s="24"/>
      <c r="KUJ5" s="24"/>
      <c r="KUK5" s="24"/>
      <c r="KUL5" s="24"/>
      <c r="KUM5" s="24"/>
      <c r="KUN5" s="24"/>
      <c r="KUO5" s="24"/>
      <c r="KUP5" s="24"/>
      <c r="KUQ5" s="24"/>
      <c r="KUR5" s="24"/>
      <c r="KUS5" s="24"/>
      <c r="KUT5" s="24"/>
      <c r="KUU5" s="24"/>
      <c r="KUV5" s="24"/>
      <c r="KUW5" s="24"/>
      <c r="KUX5" s="24"/>
      <c r="KUY5" s="24"/>
      <c r="KUZ5" s="24"/>
      <c r="KVA5" s="24"/>
      <c r="KVB5" s="24"/>
      <c r="KVC5" s="24"/>
      <c r="KVD5" s="24"/>
      <c r="KVE5" s="24"/>
      <c r="KVF5" s="24"/>
      <c r="KVG5" s="24"/>
      <c r="KVH5" s="24"/>
      <c r="KVI5" s="24"/>
      <c r="KVJ5" s="24"/>
      <c r="KVK5" s="24"/>
      <c r="KVL5" s="24"/>
      <c r="KVM5" s="24"/>
      <c r="KVN5" s="24"/>
      <c r="KVO5" s="24"/>
      <c r="KVP5" s="24"/>
      <c r="KVQ5" s="24"/>
      <c r="KVR5" s="24"/>
      <c r="KVS5" s="24"/>
      <c r="KVT5" s="24"/>
      <c r="KVU5" s="24"/>
      <c r="KVV5" s="24"/>
      <c r="KVW5" s="24"/>
      <c r="KVX5" s="24"/>
      <c r="KVY5" s="24"/>
      <c r="KVZ5" s="24"/>
      <c r="KWA5" s="24"/>
      <c r="KWB5" s="24"/>
      <c r="KWC5" s="24"/>
      <c r="KWD5" s="24"/>
      <c r="KWE5" s="24"/>
      <c r="KWF5" s="24"/>
      <c r="KWG5" s="24"/>
      <c r="KWH5" s="24"/>
      <c r="KWI5" s="24"/>
      <c r="KWJ5" s="24"/>
      <c r="KWK5" s="24"/>
      <c r="KWL5" s="24"/>
      <c r="KWM5" s="24"/>
      <c r="KWN5" s="24"/>
      <c r="KWO5" s="24"/>
      <c r="KWP5" s="24"/>
      <c r="KWQ5" s="24"/>
      <c r="KWR5" s="24"/>
      <c r="KWS5" s="24"/>
      <c r="KWT5" s="24"/>
      <c r="KWU5" s="24"/>
      <c r="KWV5" s="24"/>
      <c r="KWW5" s="24"/>
      <c r="KWX5" s="24"/>
      <c r="KWY5" s="24"/>
      <c r="KWZ5" s="24"/>
      <c r="KXA5" s="24"/>
      <c r="KXB5" s="24"/>
      <c r="KXC5" s="24"/>
      <c r="KXD5" s="24"/>
      <c r="KXE5" s="24"/>
      <c r="KXF5" s="24"/>
      <c r="KXG5" s="24"/>
      <c r="KXH5" s="24"/>
      <c r="KXI5" s="24"/>
      <c r="KXJ5" s="24"/>
      <c r="KXK5" s="24"/>
      <c r="KXL5" s="24"/>
      <c r="KXM5" s="24"/>
      <c r="KXN5" s="24"/>
      <c r="KXO5" s="24"/>
      <c r="KXP5" s="24"/>
      <c r="KXQ5" s="24"/>
      <c r="KXR5" s="24"/>
      <c r="KXS5" s="24"/>
      <c r="KXT5" s="24"/>
      <c r="KXU5" s="24"/>
      <c r="KXV5" s="24"/>
      <c r="KXW5" s="24"/>
      <c r="KXX5" s="24"/>
      <c r="KXY5" s="24"/>
      <c r="KXZ5" s="24"/>
      <c r="KYA5" s="24"/>
      <c r="KYB5" s="24"/>
      <c r="KYC5" s="24"/>
      <c r="KYD5" s="24"/>
      <c r="KYE5" s="24"/>
      <c r="KYF5" s="24"/>
      <c r="KYG5" s="24"/>
      <c r="KYH5" s="24"/>
      <c r="KYI5" s="24"/>
      <c r="KYJ5" s="24"/>
      <c r="KYK5" s="24"/>
      <c r="KYL5" s="24"/>
      <c r="KYM5" s="24"/>
      <c r="KYN5" s="24"/>
      <c r="KYO5" s="24"/>
      <c r="KYP5" s="24"/>
      <c r="KYQ5" s="24"/>
      <c r="KYR5" s="24"/>
      <c r="KYS5" s="24"/>
      <c r="KYT5" s="24"/>
      <c r="KYU5" s="24"/>
      <c r="KYV5" s="24"/>
      <c r="KYW5" s="24"/>
      <c r="KYX5" s="24"/>
      <c r="KYY5" s="24"/>
      <c r="KYZ5" s="24"/>
      <c r="KZA5" s="24"/>
      <c r="KZB5" s="24"/>
      <c r="KZC5" s="24"/>
      <c r="KZD5" s="24"/>
      <c r="KZE5" s="24"/>
      <c r="KZF5" s="24"/>
      <c r="KZG5" s="24"/>
      <c r="KZH5" s="24"/>
      <c r="KZI5" s="24"/>
      <c r="KZJ5" s="24"/>
      <c r="KZK5" s="24"/>
      <c r="KZL5" s="24"/>
      <c r="KZM5" s="24"/>
      <c r="KZN5" s="24"/>
      <c r="KZO5" s="24"/>
      <c r="KZP5" s="24"/>
      <c r="KZQ5" s="24"/>
      <c r="KZR5" s="24"/>
      <c r="KZS5" s="24"/>
      <c r="KZT5" s="24"/>
      <c r="KZU5" s="24"/>
      <c r="KZV5" s="24"/>
      <c r="KZW5" s="24"/>
      <c r="KZX5" s="24"/>
      <c r="KZY5" s="24"/>
      <c r="KZZ5" s="24"/>
      <c r="LAA5" s="24"/>
      <c r="LAB5" s="24"/>
      <c r="LAC5" s="24"/>
      <c r="LAD5" s="24"/>
      <c r="LAE5" s="24"/>
      <c r="LAF5" s="24"/>
      <c r="LAG5" s="24"/>
      <c r="LAH5" s="24"/>
      <c r="LAI5" s="24"/>
      <c r="LAJ5" s="24"/>
      <c r="LAK5" s="24"/>
      <c r="LAL5" s="24"/>
      <c r="LAM5" s="24"/>
      <c r="LAN5" s="24"/>
      <c r="LAO5" s="24"/>
      <c r="LAP5" s="24"/>
      <c r="LAQ5" s="24"/>
      <c r="LAR5" s="24"/>
      <c r="LAS5" s="24"/>
      <c r="LAT5" s="24"/>
      <c r="LAU5" s="24"/>
      <c r="LAV5" s="24"/>
      <c r="LAW5" s="24"/>
      <c r="LAX5" s="24"/>
      <c r="LAY5" s="24"/>
      <c r="LAZ5" s="24"/>
      <c r="LBA5" s="24"/>
      <c r="LBB5" s="24"/>
      <c r="LBC5" s="24"/>
      <c r="LBD5" s="24"/>
      <c r="LBE5" s="24"/>
      <c r="LBF5" s="24"/>
      <c r="LBG5" s="24"/>
      <c r="LBH5" s="24"/>
      <c r="LBI5" s="24"/>
      <c r="LBJ5" s="24"/>
      <c r="LBK5" s="24"/>
      <c r="LBL5" s="24"/>
      <c r="LBM5" s="24"/>
      <c r="LBN5" s="24"/>
      <c r="LBO5" s="24"/>
      <c r="LBP5" s="24"/>
      <c r="LBQ5" s="24"/>
      <c r="LBR5" s="24"/>
      <c r="LBS5" s="24"/>
      <c r="LBT5" s="24"/>
      <c r="LBU5" s="24"/>
      <c r="LBV5" s="24"/>
      <c r="LBW5" s="24"/>
      <c r="LBX5" s="24"/>
      <c r="LBY5" s="24"/>
      <c r="LBZ5" s="24"/>
      <c r="LCA5" s="24"/>
      <c r="LCB5" s="24"/>
      <c r="LCC5" s="24"/>
      <c r="LCD5" s="24"/>
      <c r="LCE5" s="24"/>
      <c r="LCF5" s="24"/>
      <c r="LCG5" s="24"/>
      <c r="LCH5" s="24"/>
      <c r="LCI5" s="24"/>
      <c r="LCJ5" s="24"/>
      <c r="LCK5" s="24"/>
      <c r="LCL5" s="24"/>
      <c r="LCM5" s="24"/>
      <c r="LCN5" s="24"/>
      <c r="LCO5" s="24"/>
      <c r="LCP5" s="24"/>
      <c r="LCQ5" s="24"/>
      <c r="LCR5" s="24"/>
      <c r="LCS5" s="24"/>
      <c r="LCT5" s="24"/>
      <c r="LCU5" s="24"/>
      <c r="LCV5" s="24"/>
      <c r="LCW5" s="24"/>
      <c r="LCX5" s="24"/>
      <c r="LCY5" s="24"/>
      <c r="LCZ5" s="24"/>
      <c r="LDA5" s="24"/>
      <c r="LDB5" s="24"/>
      <c r="LDC5" s="24"/>
      <c r="LDD5" s="24"/>
      <c r="LDE5" s="24"/>
      <c r="LDF5" s="24"/>
      <c r="LDG5" s="24"/>
      <c r="LDH5" s="24"/>
      <c r="LDI5" s="24"/>
      <c r="LDJ5" s="24"/>
      <c r="LDK5" s="24"/>
      <c r="LDL5" s="24"/>
      <c r="LDM5" s="24"/>
      <c r="LDN5" s="24"/>
      <c r="LDO5" s="24"/>
      <c r="LDP5" s="24"/>
      <c r="LDQ5" s="24"/>
      <c r="LDR5" s="24"/>
      <c r="LDS5" s="24"/>
      <c r="LDT5" s="24"/>
      <c r="LDU5" s="24"/>
      <c r="LDV5" s="24"/>
      <c r="LDW5" s="24"/>
      <c r="LDX5" s="24"/>
      <c r="LDY5" s="24"/>
      <c r="LDZ5" s="24"/>
      <c r="LEA5" s="24"/>
      <c r="LEB5" s="24"/>
      <c r="LEC5" s="24"/>
      <c r="LED5" s="24"/>
      <c r="LEE5" s="24"/>
      <c r="LEF5" s="24"/>
      <c r="LEG5" s="24"/>
      <c r="LEH5" s="24"/>
      <c r="LEI5" s="24"/>
      <c r="LEJ5" s="24"/>
      <c r="LEK5" s="24"/>
      <c r="LEL5" s="24"/>
      <c r="LEM5" s="24"/>
      <c r="LEN5" s="24"/>
      <c r="LEO5" s="24"/>
      <c r="LEP5" s="24"/>
      <c r="LEQ5" s="24"/>
      <c r="LER5" s="24"/>
      <c r="LES5" s="24"/>
      <c r="LET5" s="24"/>
      <c r="LEU5" s="24"/>
      <c r="LEV5" s="24"/>
      <c r="LEW5" s="24"/>
      <c r="LEX5" s="24"/>
      <c r="LEY5" s="24"/>
      <c r="LEZ5" s="24"/>
      <c r="LFA5" s="24"/>
      <c r="LFB5" s="24"/>
      <c r="LFC5" s="24"/>
      <c r="LFD5" s="24"/>
      <c r="LFE5" s="24"/>
      <c r="LFF5" s="24"/>
      <c r="LFG5" s="24"/>
      <c r="LFH5" s="24"/>
      <c r="LFI5" s="24"/>
      <c r="LFJ5" s="24"/>
      <c r="LFK5" s="24"/>
      <c r="LFL5" s="24"/>
      <c r="LFM5" s="24"/>
      <c r="LFN5" s="24"/>
      <c r="LFO5" s="24"/>
      <c r="LFP5" s="24"/>
      <c r="LFQ5" s="24"/>
      <c r="LFR5" s="24"/>
      <c r="LFS5" s="24"/>
      <c r="LFT5" s="24"/>
      <c r="LFU5" s="24"/>
      <c r="LFV5" s="24"/>
      <c r="LFW5" s="24"/>
      <c r="LFX5" s="24"/>
      <c r="LFY5" s="24"/>
      <c r="LFZ5" s="24"/>
      <c r="LGA5" s="24"/>
      <c r="LGB5" s="24"/>
      <c r="LGC5" s="24"/>
      <c r="LGD5" s="24"/>
      <c r="LGE5" s="24"/>
      <c r="LGF5" s="24"/>
      <c r="LGG5" s="24"/>
      <c r="LGH5" s="24"/>
      <c r="LGI5" s="24"/>
      <c r="LGJ5" s="24"/>
      <c r="LGK5" s="24"/>
      <c r="LGL5" s="24"/>
      <c r="LGM5" s="24"/>
      <c r="LGN5" s="24"/>
      <c r="LGO5" s="24"/>
      <c r="LGP5" s="24"/>
      <c r="LGQ5" s="24"/>
      <c r="LGR5" s="24"/>
      <c r="LGS5" s="24"/>
      <c r="LGT5" s="24"/>
      <c r="LGU5" s="24"/>
      <c r="LGV5" s="24"/>
      <c r="LGW5" s="24"/>
      <c r="LGX5" s="24"/>
      <c r="LGY5" s="24"/>
      <c r="LGZ5" s="24"/>
      <c r="LHA5" s="24"/>
      <c r="LHB5" s="24"/>
      <c r="LHC5" s="24"/>
      <c r="LHD5" s="24"/>
      <c r="LHE5" s="24"/>
      <c r="LHF5" s="24"/>
      <c r="LHG5" s="24"/>
      <c r="LHH5" s="24"/>
      <c r="LHI5" s="24"/>
      <c r="LHJ5" s="24"/>
      <c r="LHK5" s="24"/>
      <c r="LHL5" s="24"/>
      <c r="LHM5" s="24"/>
      <c r="LHN5" s="24"/>
      <c r="LHO5" s="24"/>
      <c r="LHP5" s="24"/>
      <c r="LHQ5" s="24"/>
      <c r="LHR5" s="24"/>
      <c r="LHS5" s="24"/>
      <c r="LHT5" s="24"/>
      <c r="LHU5" s="24"/>
      <c r="LHV5" s="24"/>
      <c r="LHW5" s="24"/>
      <c r="LHX5" s="24"/>
      <c r="LHY5" s="24"/>
      <c r="LHZ5" s="24"/>
      <c r="LIA5" s="24"/>
      <c r="LIB5" s="24"/>
      <c r="LIC5" s="24"/>
      <c r="LID5" s="24"/>
      <c r="LIE5" s="24"/>
      <c r="LIF5" s="24"/>
      <c r="LIG5" s="24"/>
      <c r="LIH5" s="24"/>
      <c r="LII5" s="24"/>
      <c r="LIJ5" s="24"/>
      <c r="LIK5" s="24"/>
      <c r="LIL5" s="24"/>
      <c r="LIM5" s="24"/>
      <c r="LIN5" s="24"/>
      <c r="LIO5" s="24"/>
      <c r="LIP5" s="24"/>
      <c r="LIQ5" s="24"/>
      <c r="LIR5" s="24"/>
      <c r="LIS5" s="24"/>
      <c r="LIT5" s="24"/>
      <c r="LIU5" s="24"/>
      <c r="LIV5" s="24"/>
      <c r="LIW5" s="24"/>
      <c r="LIX5" s="24"/>
      <c r="LIY5" s="24"/>
      <c r="LIZ5" s="24"/>
      <c r="LJA5" s="24"/>
      <c r="LJB5" s="24"/>
      <c r="LJC5" s="24"/>
      <c r="LJD5" s="24"/>
      <c r="LJE5" s="24"/>
      <c r="LJF5" s="24"/>
      <c r="LJG5" s="24"/>
      <c r="LJH5" s="24"/>
      <c r="LJI5" s="24"/>
      <c r="LJJ5" s="24"/>
      <c r="LJK5" s="24"/>
      <c r="LJL5" s="24"/>
      <c r="LJM5" s="24"/>
      <c r="LJN5" s="24"/>
      <c r="LJO5" s="24"/>
      <c r="LJP5" s="24"/>
      <c r="LJQ5" s="24"/>
      <c r="LJR5" s="24"/>
      <c r="LJS5" s="24"/>
      <c r="LJT5" s="24"/>
      <c r="LJU5" s="24"/>
      <c r="LJV5" s="24"/>
      <c r="LJW5" s="24"/>
      <c r="LJX5" s="24"/>
      <c r="LJY5" s="24"/>
      <c r="LJZ5" s="24"/>
      <c r="LKA5" s="24"/>
      <c r="LKB5" s="24"/>
      <c r="LKC5" s="24"/>
      <c r="LKD5" s="24"/>
      <c r="LKE5" s="24"/>
      <c r="LKF5" s="24"/>
      <c r="LKG5" s="24"/>
      <c r="LKH5" s="24"/>
      <c r="LKI5" s="24"/>
      <c r="LKJ5" s="24"/>
      <c r="LKK5" s="24"/>
      <c r="LKL5" s="24"/>
      <c r="LKM5" s="24"/>
      <c r="LKN5" s="24"/>
      <c r="LKO5" s="24"/>
      <c r="LKP5" s="24"/>
      <c r="LKQ5" s="24"/>
      <c r="LKR5" s="24"/>
      <c r="LKS5" s="24"/>
      <c r="LKT5" s="24"/>
      <c r="LKU5" s="24"/>
      <c r="LKV5" s="24"/>
      <c r="LKW5" s="24"/>
      <c r="LKX5" s="24"/>
      <c r="LKY5" s="24"/>
      <c r="LKZ5" s="24"/>
      <c r="LLA5" s="24"/>
      <c r="LLB5" s="24"/>
      <c r="LLC5" s="24"/>
      <c r="LLD5" s="24"/>
      <c r="LLE5" s="24"/>
      <c r="LLF5" s="24"/>
      <c r="LLG5" s="24"/>
      <c r="LLH5" s="24"/>
      <c r="LLI5" s="24"/>
      <c r="LLJ5" s="24"/>
      <c r="LLK5" s="24"/>
      <c r="LLL5" s="24"/>
      <c r="LLM5" s="24"/>
      <c r="LLN5" s="24"/>
      <c r="LLO5" s="24"/>
      <c r="LLP5" s="24"/>
      <c r="LLQ5" s="24"/>
      <c r="LLR5" s="24"/>
      <c r="LLS5" s="24"/>
      <c r="LLT5" s="24"/>
      <c r="LLU5" s="24"/>
      <c r="LLV5" s="24"/>
      <c r="LLW5" s="24"/>
      <c r="LLX5" s="24"/>
      <c r="LLY5" s="24"/>
      <c r="LLZ5" s="24"/>
      <c r="LMA5" s="24"/>
      <c r="LMB5" s="24"/>
      <c r="LMC5" s="24"/>
      <c r="LMD5" s="24"/>
      <c r="LME5" s="24"/>
      <c r="LMF5" s="24"/>
      <c r="LMG5" s="24"/>
      <c r="LMH5" s="24"/>
      <c r="LMI5" s="24"/>
      <c r="LMJ5" s="24"/>
      <c r="LMK5" s="24"/>
      <c r="LML5" s="24"/>
      <c r="LMM5" s="24"/>
      <c r="LMN5" s="24"/>
      <c r="LMO5" s="24"/>
      <c r="LMP5" s="24"/>
      <c r="LMQ5" s="24"/>
      <c r="LMR5" s="24"/>
      <c r="LMS5" s="24"/>
      <c r="LMT5" s="24"/>
      <c r="LMU5" s="24"/>
      <c r="LMV5" s="24"/>
      <c r="LMW5" s="24"/>
      <c r="LMX5" s="24"/>
      <c r="LMY5" s="24"/>
      <c r="LMZ5" s="24"/>
      <c r="LNA5" s="24"/>
      <c r="LNB5" s="24"/>
      <c r="LNC5" s="24"/>
      <c r="LND5" s="24"/>
      <c r="LNE5" s="24"/>
      <c r="LNF5" s="24"/>
      <c r="LNG5" s="24"/>
      <c r="LNH5" s="24"/>
      <c r="LNI5" s="24"/>
      <c r="LNJ5" s="24"/>
      <c r="LNK5" s="24"/>
      <c r="LNL5" s="24"/>
      <c r="LNM5" s="24"/>
      <c r="LNN5" s="24"/>
      <c r="LNO5" s="24"/>
      <c r="LNP5" s="24"/>
      <c r="LNQ5" s="24"/>
      <c r="LNR5" s="24"/>
      <c r="LNS5" s="24"/>
      <c r="LNT5" s="24"/>
      <c r="LNU5" s="24"/>
      <c r="LNV5" s="24"/>
      <c r="LNW5" s="24"/>
      <c r="LNX5" s="24"/>
      <c r="LNY5" s="24"/>
      <c r="LNZ5" s="24"/>
      <c r="LOA5" s="24"/>
      <c r="LOB5" s="24"/>
      <c r="LOC5" s="24"/>
      <c r="LOD5" s="24"/>
      <c r="LOE5" s="24"/>
      <c r="LOF5" s="24"/>
      <c r="LOG5" s="24"/>
      <c r="LOH5" s="24"/>
      <c r="LOI5" s="24"/>
      <c r="LOJ5" s="24"/>
      <c r="LOK5" s="24"/>
      <c r="LOL5" s="24"/>
      <c r="LOM5" s="24"/>
      <c r="LON5" s="24"/>
      <c r="LOO5" s="24"/>
      <c r="LOP5" s="24"/>
      <c r="LOQ5" s="24"/>
      <c r="LOR5" s="24"/>
      <c r="LOS5" s="24"/>
      <c r="LOT5" s="24"/>
      <c r="LOU5" s="24"/>
      <c r="LOV5" s="24"/>
      <c r="LOW5" s="24"/>
      <c r="LOX5" s="24"/>
      <c r="LOY5" s="24"/>
      <c r="LOZ5" s="24"/>
      <c r="LPA5" s="24"/>
      <c r="LPB5" s="24"/>
      <c r="LPC5" s="24"/>
      <c r="LPD5" s="24"/>
      <c r="LPE5" s="24"/>
      <c r="LPF5" s="24"/>
      <c r="LPG5" s="24"/>
      <c r="LPH5" s="24"/>
      <c r="LPI5" s="24"/>
      <c r="LPJ5" s="24"/>
      <c r="LPK5" s="24"/>
      <c r="LPL5" s="24"/>
      <c r="LPM5" s="24"/>
      <c r="LPN5" s="24"/>
      <c r="LPO5" s="24"/>
      <c r="LPP5" s="24"/>
      <c r="LPQ5" s="24"/>
      <c r="LPR5" s="24"/>
      <c r="LPS5" s="24"/>
      <c r="LPT5" s="24"/>
      <c r="LPU5" s="24"/>
      <c r="LPV5" s="24"/>
      <c r="LPW5" s="24"/>
      <c r="LPX5" s="24"/>
      <c r="LPY5" s="24"/>
      <c r="LPZ5" s="24"/>
      <c r="LQA5" s="24"/>
      <c r="LQB5" s="24"/>
      <c r="LQC5" s="24"/>
      <c r="LQD5" s="24"/>
      <c r="LQE5" s="24"/>
      <c r="LQF5" s="24"/>
      <c r="LQG5" s="24"/>
      <c r="LQH5" s="24"/>
      <c r="LQI5" s="24"/>
      <c r="LQJ5" s="24"/>
      <c r="LQK5" s="24"/>
      <c r="LQL5" s="24"/>
      <c r="LQM5" s="24"/>
      <c r="LQN5" s="24"/>
      <c r="LQO5" s="24"/>
      <c r="LQP5" s="24"/>
      <c r="LQQ5" s="24"/>
      <c r="LQR5" s="24"/>
      <c r="LQS5" s="24"/>
      <c r="LQT5" s="24"/>
      <c r="LQU5" s="24"/>
      <c r="LQV5" s="24"/>
      <c r="LQW5" s="24"/>
      <c r="LQX5" s="24"/>
      <c r="LQY5" s="24"/>
      <c r="LQZ5" s="24"/>
      <c r="LRA5" s="24"/>
      <c r="LRB5" s="24"/>
      <c r="LRC5" s="24"/>
      <c r="LRD5" s="24"/>
      <c r="LRE5" s="24"/>
      <c r="LRF5" s="24"/>
      <c r="LRG5" s="24"/>
      <c r="LRH5" s="24"/>
      <c r="LRI5" s="24"/>
      <c r="LRJ5" s="24"/>
      <c r="LRK5" s="24"/>
      <c r="LRL5" s="24"/>
      <c r="LRM5" s="24"/>
      <c r="LRN5" s="24"/>
      <c r="LRO5" s="24"/>
      <c r="LRP5" s="24"/>
      <c r="LRQ5" s="24"/>
      <c r="LRR5" s="24"/>
      <c r="LRS5" s="24"/>
      <c r="LRT5" s="24"/>
      <c r="LRU5" s="24"/>
      <c r="LRV5" s="24"/>
      <c r="LRW5" s="24"/>
      <c r="LRX5" s="24"/>
      <c r="LRY5" s="24"/>
      <c r="LRZ5" s="24"/>
      <c r="LSA5" s="24"/>
      <c r="LSB5" s="24"/>
      <c r="LSC5" s="24"/>
      <c r="LSD5" s="24"/>
      <c r="LSE5" s="24"/>
      <c r="LSF5" s="24"/>
      <c r="LSG5" s="24"/>
      <c r="LSH5" s="24"/>
      <c r="LSI5" s="24"/>
      <c r="LSJ5" s="24"/>
      <c r="LSK5" s="24"/>
      <c r="LSL5" s="24"/>
      <c r="LSM5" s="24"/>
      <c r="LSN5" s="24"/>
      <c r="LSO5" s="24"/>
      <c r="LSP5" s="24"/>
      <c r="LSQ5" s="24"/>
      <c r="LSR5" s="24"/>
      <c r="LSS5" s="24"/>
      <c r="LST5" s="24"/>
      <c r="LSU5" s="24"/>
      <c r="LSV5" s="24"/>
      <c r="LSW5" s="24"/>
      <c r="LSX5" s="24"/>
      <c r="LSY5" s="24"/>
      <c r="LSZ5" s="24"/>
      <c r="LTA5" s="24"/>
      <c r="LTB5" s="24"/>
      <c r="LTC5" s="24"/>
      <c r="LTD5" s="24"/>
      <c r="LTE5" s="24"/>
      <c r="LTF5" s="24"/>
      <c r="LTG5" s="24"/>
      <c r="LTH5" s="24"/>
      <c r="LTI5" s="24"/>
      <c r="LTJ5" s="24"/>
      <c r="LTK5" s="24"/>
      <c r="LTL5" s="24"/>
      <c r="LTM5" s="24"/>
      <c r="LTN5" s="24"/>
      <c r="LTO5" s="24"/>
      <c r="LTP5" s="24"/>
      <c r="LTQ5" s="24"/>
      <c r="LTR5" s="24"/>
      <c r="LTS5" s="24"/>
      <c r="LTT5" s="24"/>
      <c r="LTU5" s="24"/>
      <c r="LTV5" s="24"/>
      <c r="LTW5" s="24"/>
      <c r="LTX5" s="24"/>
      <c r="LTY5" s="24"/>
      <c r="LTZ5" s="24"/>
      <c r="LUA5" s="24"/>
      <c r="LUB5" s="24"/>
      <c r="LUC5" s="24"/>
      <c r="LUD5" s="24"/>
      <c r="LUE5" s="24"/>
      <c r="LUF5" s="24"/>
      <c r="LUG5" s="24"/>
      <c r="LUH5" s="24"/>
      <c r="LUI5" s="24"/>
      <c r="LUJ5" s="24"/>
      <c r="LUK5" s="24"/>
      <c r="LUL5" s="24"/>
      <c r="LUM5" s="24"/>
      <c r="LUN5" s="24"/>
      <c r="LUO5" s="24"/>
      <c r="LUP5" s="24"/>
      <c r="LUQ5" s="24"/>
      <c r="LUR5" s="24"/>
      <c r="LUS5" s="24"/>
      <c r="LUT5" s="24"/>
      <c r="LUU5" s="24"/>
      <c r="LUV5" s="24"/>
      <c r="LUW5" s="24"/>
      <c r="LUX5" s="24"/>
      <c r="LUY5" s="24"/>
      <c r="LUZ5" s="24"/>
      <c r="LVA5" s="24"/>
      <c r="LVB5" s="24"/>
      <c r="LVC5" s="24"/>
      <c r="LVD5" s="24"/>
      <c r="LVE5" s="24"/>
      <c r="LVF5" s="24"/>
      <c r="LVG5" s="24"/>
      <c r="LVH5" s="24"/>
      <c r="LVI5" s="24"/>
      <c r="LVJ5" s="24"/>
      <c r="LVK5" s="24"/>
      <c r="LVL5" s="24"/>
      <c r="LVM5" s="24"/>
      <c r="LVN5" s="24"/>
      <c r="LVO5" s="24"/>
      <c r="LVP5" s="24"/>
      <c r="LVQ5" s="24"/>
      <c r="LVR5" s="24"/>
      <c r="LVS5" s="24"/>
      <c r="LVT5" s="24"/>
      <c r="LVU5" s="24"/>
      <c r="LVV5" s="24"/>
      <c r="LVW5" s="24"/>
      <c r="LVX5" s="24"/>
      <c r="LVY5" s="24"/>
      <c r="LVZ5" s="24"/>
      <c r="LWA5" s="24"/>
      <c r="LWB5" s="24"/>
      <c r="LWC5" s="24"/>
      <c r="LWD5" s="24"/>
      <c r="LWE5" s="24"/>
      <c r="LWF5" s="24"/>
      <c r="LWG5" s="24"/>
      <c r="LWH5" s="24"/>
      <c r="LWI5" s="24"/>
      <c r="LWJ5" s="24"/>
      <c r="LWK5" s="24"/>
      <c r="LWL5" s="24"/>
      <c r="LWM5" s="24"/>
      <c r="LWN5" s="24"/>
      <c r="LWO5" s="24"/>
      <c r="LWP5" s="24"/>
      <c r="LWQ5" s="24"/>
      <c r="LWR5" s="24"/>
      <c r="LWS5" s="24"/>
      <c r="LWT5" s="24"/>
      <c r="LWU5" s="24"/>
      <c r="LWV5" s="24"/>
      <c r="LWW5" s="24"/>
      <c r="LWX5" s="24"/>
      <c r="LWY5" s="24"/>
      <c r="LWZ5" s="24"/>
      <c r="LXA5" s="24"/>
      <c r="LXB5" s="24"/>
      <c r="LXC5" s="24"/>
      <c r="LXD5" s="24"/>
      <c r="LXE5" s="24"/>
      <c r="LXF5" s="24"/>
      <c r="LXG5" s="24"/>
      <c r="LXH5" s="24"/>
      <c r="LXI5" s="24"/>
      <c r="LXJ5" s="24"/>
      <c r="LXK5" s="24"/>
      <c r="LXL5" s="24"/>
      <c r="LXM5" s="24"/>
      <c r="LXN5" s="24"/>
      <c r="LXO5" s="24"/>
      <c r="LXP5" s="24"/>
      <c r="LXQ5" s="24"/>
      <c r="LXR5" s="24"/>
      <c r="LXS5" s="24"/>
      <c r="LXT5" s="24"/>
      <c r="LXU5" s="24"/>
      <c r="LXV5" s="24"/>
      <c r="LXW5" s="24"/>
      <c r="LXX5" s="24"/>
      <c r="LXY5" s="24"/>
      <c r="LXZ5" s="24"/>
      <c r="LYA5" s="24"/>
      <c r="LYB5" s="24"/>
      <c r="LYC5" s="24"/>
      <c r="LYD5" s="24"/>
      <c r="LYE5" s="24"/>
      <c r="LYF5" s="24"/>
      <c r="LYG5" s="24"/>
      <c r="LYH5" s="24"/>
      <c r="LYI5" s="24"/>
      <c r="LYJ5" s="24"/>
      <c r="LYK5" s="24"/>
      <c r="LYL5" s="24"/>
      <c r="LYM5" s="24"/>
      <c r="LYN5" s="24"/>
      <c r="LYO5" s="24"/>
      <c r="LYP5" s="24"/>
      <c r="LYQ5" s="24"/>
      <c r="LYR5" s="24"/>
      <c r="LYS5" s="24"/>
      <c r="LYT5" s="24"/>
      <c r="LYU5" s="24"/>
      <c r="LYV5" s="24"/>
      <c r="LYW5" s="24"/>
      <c r="LYX5" s="24"/>
      <c r="LYY5" s="24"/>
      <c r="LYZ5" s="24"/>
      <c r="LZA5" s="24"/>
      <c r="LZB5" s="24"/>
      <c r="LZC5" s="24"/>
      <c r="LZD5" s="24"/>
      <c r="LZE5" s="24"/>
      <c r="LZF5" s="24"/>
      <c r="LZG5" s="24"/>
      <c r="LZH5" s="24"/>
      <c r="LZI5" s="24"/>
      <c r="LZJ5" s="24"/>
      <c r="LZK5" s="24"/>
      <c r="LZL5" s="24"/>
      <c r="LZM5" s="24"/>
      <c r="LZN5" s="24"/>
      <c r="LZO5" s="24"/>
      <c r="LZP5" s="24"/>
      <c r="LZQ5" s="24"/>
      <c r="LZR5" s="24"/>
      <c r="LZS5" s="24"/>
      <c r="LZT5" s="24"/>
      <c r="LZU5" s="24"/>
      <c r="LZV5" s="24"/>
      <c r="LZW5" s="24"/>
      <c r="LZX5" s="24"/>
      <c r="LZY5" s="24"/>
      <c r="LZZ5" s="24"/>
      <c r="MAA5" s="24"/>
      <c r="MAB5" s="24"/>
      <c r="MAC5" s="24"/>
      <c r="MAD5" s="24"/>
      <c r="MAE5" s="24"/>
      <c r="MAF5" s="24"/>
      <c r="MAG5" s="24"/>
      <c r="MAH5" s="24"/>
      <c r="MAI5" s="24"/>
      <c r="MAJ5" s="24"/>
      <c r="MAK5" s="24"/>
      <c r="MAL5" s="24"/>
      <c r="MAM5" s="24"/>
      <c r="MAN5" s="24"/>
      <c r="MAO5" s="24"/>
      <c r="MAP5" s="24"/>
      <c r="MAQ5" s="24"/>
      <c r="MAR5" s="24"/>
      <c r="MAS5" s="24"/>
      <c r="MAT5" s="24"/>
      <c r="MAU5" s="24"/>
      <c r="MAV5" s="24"/>
      <c r="MAW5" s="24"/>
      <c r="MAX5" s="24"/>
      <c r="MAY5" s="24"/>
      <c r="MAZ5" s="24"/>
      <c r="MBA5" s="24"/>
      <c r="MBB5" s="24"/>
      <c r="MBC5" s="24"/>
      <c r="MBD5" s="24"/>
      <c r="MBE5" s="24"/>
      <c r="MBF5" s="24"/>
      <c r="MBG5" s="24"/>
      <c r="MBH5" s="24"/>
      <c r="MBI5" s="24"/>
      <c r="MBJ5" s="24"/>
      <c r="MBK5" s="24"/>
      <c r="MBL5" s="24"/>
      <c r="MBM5" s="24"/>
      <c r="MBN5" s="24"/>
      <c r="MBO5" s="24"/>
      <c r="MBP5" s="24"/>
      <c r="MBQ5" s="24"/>
      <c r="MBR5" s="24"/>
      <c r="MBS5" s="24"/>
      <c r="MBT5" s="24"/>
      <c r="MBU5" s="24"/>
      <c r="MBV5" s="24"/>
      <c r="MBW5" s="24"/>
      <c r="MBX5" s="24"/>
      <c r="MBY5" s="24"/>
      <c r="MBZ5" s="24"/>
      <c r="MCA5" s="24"/>
      <c r="MCB5" s="24"/>
      <c r="MCC5" s="24"/>
      <c r="MCD5" s="24"/>
      <c r="MCE5" s="24"/>
      <c r="MCF5" s="24"/>
      <c r="MCG5" s="24"/>
      <c r="MCH5" s="24"/>
      <c r="MCI5" s="24"/>
      <c r="MCJ5" s="24"/>
      <c r="MCK5" s="24"/>
      <c r="MCL5" s="24"/>
      <c r="MCM5" s="24"/>
      <c r="MCN5" s="24"/>
      <c r="MCO5" s="24"/>
      <c r="MCP5" s="24"/>
      <c r="MCQ5" s="24"/>
      <c r="MCR5" s="24"/>
      <c r="MCS5" s="24"/>
      <c r="MCT5" s="24"/>
      <c r="MCU5" s="24"/>
      <c r="MCV5" s="24"/>
      <c r="MCW5" s="24"/>
      <c r="MCX5" s="24"/>
      <c r="MCY5" s="24"/>
      <c r="MCZ5" s="24"/>
      <c r="MDA5" s="24"/>
      <c r="MDB5" s="24"/>
      <c r="MDC5" s="24"/>
      <c r="MDD5" s="24"/>
      <c r="MDE5" s="24"/>
      <c r="MDF5" s="24"/>
      <c r="MDG5" s="24"/>
      <c r="MDH5" s="24"/>
      <c r="MDI5" s="24"/>
      <c r="MDJ5" s="24"/>
      <c r="MDK5" s="24"/>
      <c r="MDL5" s="24"/>
      <c r="MDM5" s="24"/>
      <c r="MDN5" s="24"/>
      <c r="MDO5" s="24"/>
      <c r="MDP5" s="24"/>
      <c r="MDQ5" s="24"/>
      <c r="MDR5" s="24"/>
      <c r="MDS5" s="24"/>
      <c r="MDT5" s="24"/>
      <c r="MDU5" s="24"/>
      <c r="MDV5" s="24"/>
      <c r="MDW5" s="24"/>
      <c r="MDX5" s="24"/>
      <c r="MDY5" s="24"/>
      <c r="MDZ5" s="24"/>
      <c r="MEA5" s="24"/>
      <c r="MEB5" s="24"/>
      <c r="MEC5" s="24"/>
      <c r="MED5" s="24"/>
      <c r="MEE5" s="24"/>
      <c r="MEF5" s="24"/>
      <c r="MEG5" s="24"/>
      <c r="MEH5" s="24"/>
      <c r="MEI5" s="24"/>
      <c r="MEJ5" s="24"/>
      <c r="MEK5" s="24"/>
      <c r="MEL5" s="24"/>
      <c r="MEM5" s="24"/>
      <c r="MEN5" s="24"/>
      <c r="MEO5" s="24"/>
      <c r="MEP5" s="24"/>
      <c r="MEQ5" s="24"/>
      <c r="MER5" s="24"/>
      <c r="MES5" s="24"/>
      <c r="MET5" s="24"/>
      <c r="MEU5" s="24"/>
      <c r="MEV5" s="24"/>
      <c r="MEW5" s="24"/>
      <c r="MEX5" s="24"/>
      <c r="MEY5" s="24"/>
      <c r="MEZ5" s="24"/>
      <c r="MFA5" s="24"/>
      <c r="MFB5" s="24"/>
      <c r="MFC5" s="24"/>
      <c r="MFD5" s="24"/>
      <c r="MFE5" s="24"/>
      <c r="MFF5" s="24"/>
      <c r="MFG5" s="24"/>
      <c r="MFH5" s="24"/>
      <c r="MFI5" s="24"/>
      <c r="MFJ5" s="24"/>
      <c r="MFK5" s="24"/>
      <c r="MFL5" s="24"/>
      <c r="MFM5" s="24"/>
      <c r="MFN5" s="24"/>
      <c r="MFO5" s="24"/>
      <c r="MFP5" s="24"/>
      <c r="MFQ5" s="24"/>
      <c r="MFR5" s="24"/>
      <c r="MFS5" s="24"/>
      <c r="MFT5" s="24"/>
      <c r="MFU5" s="24"/>
      <c r="MFV5" s="24"/>
      <c r="MFW5" s="24"/>
      <c r="MFX5" s="24"/>
      <c r="MFY5" s="24"/>
      <c r="MFZ5" s="24"/>
      <c r="MGA5" s="24"/>
      <c r="MGB5" s="24"/>
      <c r="MGC5" s="24"/>
      <c r="MGD5" s="24"/>
      <c r="MGE5" s="24"/>
      <c r="MGF5" s="24"/>
      <c r="MGG5" s="24"/>
      <c r="MGH5" s="24"/>
      <c r="MGI5" s="24"/>
      <c r="MGJ5" s="24"/>
      <c r="MGK5" s="24"/>
      <c r="MGL5" s="24"/>
      <c r="MGM5" s="24"/>
      <c r="MGN5" s="24"/>
      <c r="MGO5" s="24"/>
      <c r="MGP5" s="24"/>
      <c r="MGQ5" s="24"/>
      <c r="MGR5" s="24"/>
      <c r="MGS5" s="24"/>
      <c r="MGT5" s="24"/>
      <c r="MGU5" s="24"/>
      <c r="MGV5" s="24"/>
      <c r="MGW5" s="24"/>
      <c r="MGX5" s="24"/>
      <c r="MGY5" s="24"/>
      <c r="MGZ5" s="24"/>
      <c r="MHA5" s="24"/>
      <c r="MHB5" s="24"/>
      <c r="MHC5" s="24"/>
      <c r="MHD5" s="24"/>
      <c r="MHE5" s="24"/>
      <c r="MHF5" s="24"/>
      <c r="MHG5" s="24"/>
      <c r="MHH5" s="24"/>
      <c r="MHI5" s="24"/>
      <c r="MHJ5" s="24"/>
      <c r="MHK5" s="24"/>
      <c r="MHL5" s="24"/>
      <c r="MHM5" s="24"/>
      <c r="MHN5" s="24"/>
      <c r="MHO5" s="24"/>
      <c r="MHP5" s="24"/>
      <c r="MHQ5" s="24"/>
      <c r="MHR5" s="24"/>
      <c r="MHS5" s="24"/>
      <c r="MHT5" s="24"/>
      <c r="MHU5" s="24"/>
      <c r="MHV5" s="24"/>
      <c r="MHW5" s="24"/>
      <c r="MHX5" s="24"/>
      <c r="MHY5" s="24"/>
      <c r="MHZ5" s="24"/>
      <c r="MIA5" s="24"/>
      <c r="MIB5" s="24"/>
      <c r="MIC5" s="24"/>
      <c r="MID5" s="24"/>
      <c r="MIE5" s="24"/>
      <c r="MIF5" s="24"/>
      <c r="MIG5" s="24"/>
      <c r="MIH5" s="24"/>
      <c r="MII5" s="24"/>
      <c r="MIJ5" s="24"/>
      <c r="MIK5" s="24"/>
      <c r="MIL5" s="24"/>
      <c r="MIM5" s="24"/>
      <c r="MIN5" s="24"/>
      <c r="MIO5" s="24"/>
      <c r="MIP5" s="24"/>
      <c r="MIQ5" s="24"/>
      <c r="MIR5" s="24"/>
      <c r="MIS5" s="24"/>
      <c r="MIT5" s="24"/>
      <c r="MIU5" s="24"/>
      <c r="MIV5" s="24"/>
      <c r="MIW5" s="24"/>
      <c r="MIX5" s="24"/>
      <c r="MIY5" s="24"/>
      <c r="MIZ5" s="24"/>
      <c r="MJA5" s="24"/>
      <c r="MJB5" s="24"/>
      <c r="MJC5" s="24"/>
      <c r="MJD5" s="24"/>
      <c r="MJE5" s="24"/>
      <c r="MJF5" s="24"/>
      <c r="MJG5" s="24"/>
      <c r="MJH5" s="24"/>
      <c r="MJI5" s="24"/>
      <c r="MJJ5" s="24"/>
      <c r="MJK5" s="24"/>
      <c r="MJL5" s="24"/>
      <c r="MJM5" s="24"/>
      <c r="MJN5" s="24"/>
      <c r="MJO5" s="24"/>
      <c r="MJP5" s="24"/>
      <c r="MJQ5" s="24"/>
      <c r="MJR5" s="24"/>
      <c r="MJS5" s="24"/>
      <c r="MJT5" s="24"/>
      <c r="MJU5" s="24"/>
      <c r="MJV5" s="24"/>
      <c r="MJW5" s="24"/>
      <c r="MJX5" s="24"/>
      <c r="MJY5" s="24"/>
      <c r="MJZ5" s="24"/>
      <c r="MKA5" s="24"/>
      <c r="MKB5" s="24"/>
      <c r="MKC5" s="24"/>
      <c r="MKD5" s="24"/>
      <c r="MKE5" s="24"/>
      <c r="MKF5" s="24"/>
      <c r="MKG5" s="24"/>
      <c r="MKH5" s="24"/>
      <c r="MKI5" s="24"/>
      <c r="MKJ5" s="24"/>
      <c r="MKK5" s="24"/>
      <c r="MKL5" s="24"/>
      <c r="MKM5" s="24"/>
      <c r="MKN5" s="24"/>
      <c r="MKO5" s="24"/>
      <c r="MKP5" s="24"/>
      <c r="MKQ5" s="24"/>
      <c r="MKR5" s="24"/>
      <c r="MKS5" s="24"/>
      <c r="MKT5" s="24"/>
      <c r="MKU5" s="24"/>
      <c r="MKV5" s="24"/>
      <c r="MKW5" s="24"/>
      <c r="MKX5" s="24"/>
      <c r="MKY5" s="24"/>
      <c r="MKZ5" s="24"/>
      <c r="MLA5" s="24"/>
      <c r="MLB5" s="24"/>
      <c r="MLC5" s="24"/>
      <c r="MLD5" s="24"/>
      <c r="MLE5" s="24"/>
      <c r="MLF5" s="24"/>
      <c r="MLG5" s="24"/>
      <c r="MLH5" s="24"/>
      <c r="MLI5" s="24"/>
      <c r="MLJ5" s="24"/>
      <c r="MLK5" s="24"/>
      <c r="MLL5" s="24"/>
      <c r="MLM5" s="24"/>
      <c r="MLN5" s="24"/>
      <c r="MLO5" s="24"/>
      <c r="MLP5" s="24"/>
      <c r="MLQ5" s="24"/>
      <c r="MLR5" s="24"/>
      <c r="MLS5" s="24"/>
      <c r="MLT5" s="24"/>
      <c r="MLU5" s="24"/>
      <c r="MLV5" s="24"/>
      <c r="MLW5" s="24"/>
      <c r="MLX5" s="24"/>
      <c r="MLY5" s="24"/>
      <c r="MLZ5" s="24"/>
      <c r="MMA5" s="24"/>
      <c r="MMB5" s="24"/>
      <c r="MMC5" s="24"/>
      <c r="MMD5" s="24"/>
      <c r="MME5" s="24"/>
      <c r="MMF5" s="24"/>
      <c r="MMG5" s="24"/>
      <c r="MMH5" s="24"/>
      <c r="MMI5" s="24"/>
      <c r="MMJ5" s="24"/>
      <c r="MMK5" s="24"/>
      <c r="MML5" s="24"/>
      <c r="MMM5" s="24"/>
      <c r="MMN5" s="24"/>
      <c r="MMO5" s="24"/>
      <c r="MMP5" s="24"/>
      <c r="MMQ5" s="24"/>
      <c r="MMR5" s="24"/>
      <c r="MMS5" s="24"/>
      <c r="MMT5" s="24"/>
      <c r="MMU5" s="24"/>
      <c r="MMV5" s="24"/>
      <c r="MMW5" s="24"/>
      <c r="MMX5" s="24"/>
      <c r="MMY5" s="24"/>
      <c r="MMZ5" s="24"/>
      <c r="MNA5" s="24"/>
      <c r="MNB5" s="24"/>
      <c r="MNC5" s="24"/>
      <c r="MND5" s="24"/>
      <c r="MNE5" s="24"/>
      <c r="MNF5" s="24"/>
      <c r="MNG5" s="24"/>
      <c r="MNH5" s="24"/>
      <c r="MNI5" s="24"/>
      <c r="MNJ5" s="24"/>
      <c r="MNK5" s="24"/>
      <c r="MNL5" s="24"/>
      <c r="MNM5" s="24"/>
      <c r="MNN5" s="24"/>
      <c r="MNO5" s="24"/>
      <c r="MNP5" s="24"/>
      <c r="MNQ5" s="24"/>
      <c r="MNR5" s="24"/>
      <c r="MNS5" s="24"/>
      <c r="MNT5" s="24"/>
      <c r="MNU5" s="24"/>
      <c r="MNV5" s="24"/>
      <c r="MNW5" s="24"/>
      <c r="MNX5" s="24"/>
      <c r="MNY5" s="24"/>
      <c r="MNZ5" s="24"/>
      <c r="MOA5" s="24"/>
      <c r="MOB5" s="24"/>
      <c r="MOC5" s="24"/>
      <c r="MOD5" s="24"/>
      <c r="MOE5" s="24"/>
      <c r="MOF5" s="24"/>
      <c r="MOG5" s="24"/>
      <c r="MOH5" s="24"/>
      <c r="MOI5" s="24"/>
      <c r="MOJ5" s="24"/>
      <c r="MOK5" s="24"/>
      <c r="MOL5" s="24"/>
      <c r="MOM5" s="24"/>
      <c r="MON5" s="24"/>
      <c r="MOO5" s="24"/>
      <c r="MOP5" s="24"/>
      <c r="MOQ5" s="24"/>
      <c r="MOR5" s="24"/>
      <c r="MOS5" s="24"/>
      <c r="MOT5" s="24"/>
      <c r="MOU5" s="24"/>
      <c r="MOV5" s="24"/>
      <c r="MOW5" s="24"/>
      <c r="MOX5" s="24"/>
      <c r="MOY5" s="24"/>
      <c r="MOZ5" s="24"/>
      <c r="MPA5" s="24"/>
      <c r="MPB5" s="24"/>
      <c r="MPC5" s="24"/>
      <c r="MPD5" s="24"/>
      <c r="MPE5" s="24"/>
      <c r="MPF5" s="24"/>
      <c r="MPG5" s="24"/>
      <c r="MPH5" s="24"/>
      <c r="MPI5" s="24"/>
      <c r="MPJ5" s="24"/>
      <c r="MPK5" s="24"/>
      <c r="MPL5" s="24"/>
      <c r="MPM5" s="24"/>
      <c r="MPN5" s="24"/>
      <c r="MPO5" s="24"/>
      <c r="MPP5" s="24"/>
      <c r="MPQ5" s="24"/>
      <c r="MPR5" s="24"/>
      <c r="MPS5" s="24"/>
      <c r="MPT5" s="24"/>
      <c r="MPU5" s="24"/>
      <c r="MPV5" s="24"/>
      <c r="MPW5" s="24"/>
      <c r="MPX5" s="24"/>
      <c r="MPY5" s="24"/>
      <c r="MPZ5" s="24"/>
      <c r="MQA5" s="24"/>
      <c r="MQB5" s="24"/>
      <c r="MQC5" s="24"/>
      <c r="MQD5" s="24"/>
      <c r="MQE5" s="24"/>
      <c r="MQF5" s="24"/>
      <c r="MQG5" s="24"/>
      <c r="MQH5" s="24"/>
      <c r="MQI5" s="24"/>
      <c r="MQJ5" s="24"/>
      <c r="MQK5" s="24"/>
      <c r="MQL5" s="24"/>
      <c r="MQM5" s="24"/>
      <c r="MQN5" s="24"/>
      <c r="MQO5" s="24"/>
      <c r="MQP5" s="24"/>
      <c r="MQQ5" s="24"/>
      <c r="MQR5" s="24"/>
      <c r="MQS5" s="24"/>
      <c r="MQT5" s="24"/>
      <c r="MQU5" s="24"/>
      <c r="MQV5" s="24"/>
      <c r="MQW5" s="24"/>
      <c r="MQX5" s="24"/>
      <c r="MQY5" s="24"/>
      <c r="MQZ5" s="24"/>
      <c r="MRA5" s="24"/>
      <c r="MRB5" s="24"/>
      <c r="MRC5" s="24"/>
      <c r="MRD5" s="24"/>
      <c r="MRE5" s="24"/>
      <c r="MRF5" s="24"/>
      <c r="MRG5" s="24"/>
      <c r="MRH5" s="24"/>
      <c r="MRI5" s="24"/>
      <c r="MRJ5" s="24"/>
      <c r="MRK5" s="24"/>
      <c r="MRL5" s="24"/>
      <c r="MRM5" s="24"/>
      <c r="MRN5" s="24"/>
      <c r="MRO5" s="24"/>
      <c r="MRP5" s="24"/>
      <c r="MRQ5" s="24"/>
      <c r="MRR5" s="24"/>
      <c r="MRS5" s="24"/>
      <c r="MRT5" s="24"/>
      <c r="MRU5" s="24"/>
      <c r="MRV5" s="24"/>
      <c r="MRW5" s="24"/>
      <c r="MRX5" s="24"/>
      <c r="MRY5" s="24"/>
      <c r="MRZ5" s="24"/>
      <c r="MSA5" s="24"/>
      <c r="MSB5" s="24"/>
      <c r="MSC5" s="24"/>
      <c r="MSD5" s="24"/>
      <c r="MSE5" s="24"/>
      <c r="MSF5" s="24"/>
      <c r="MSG5" s="24"/>
      <c r="MSH5" s="24"/>
      <c r="MSI5" s="24"/>
      <c r="MSJ5" s="24"/>
      <c r="MSK5" s="24"/>
      <c r="MSL5" s="24"/>
      <c r="MSM5" s="24"/>
      <c r="MSN5" s="24"/>
      <c r="MSO5" s="24"/>
      <c r="MSP5" s="24"/>
      <c r="MSQ5" s="24"/>
      <c r="MSR5" s="24"/>
      <c r="MSS5" s="24"/>
      <c r="MST5" s="24"/>
      <c r="MSU5" s="24"/>
      <c r="MSV5" s="24"/>
      <c r="MSW5" s="24"/>
      <c r="MSX5" s="24"/>
      <c r="MSY5" s="24"/>
      <c r="MSZ5" s="24"/>
      <c r="MTA5" s="24"/>
      <c r="MTB5" s="24"/>
      <c r="MTC5" s="24"/>
      <c r="MTD5" s="24"/>
      <c r="MTE5" s="24"/>
      <c r="MTF5" s="24"/>
      <c r="MTG5" s="24"/>
      <c r="MTH5" s="24"/>
      <c r="MTI5" s="24"/>
      <c r="MTJ5" s="24"/>
      <c r="MTK5" s="24"/>
      <c r="MTL5" s="24"/>
      <c r="MTM5" s="24"/>
      <c r="MTN5" s="24"/>
      <c r="MTO5" s="24"/>
      <c r="MTP5" s="24"/>
      <c r="MTQ5" s="24"/>
      <c r="MTR5" s="24"/>
      <c r="MTS5" s="24"/>
      <c r="MTT5" s="24"/>
      <c r="MTU5" s="24"/>
      <c r="MTV5" s="24"/>
      <c r="MTW5" s="24"/>
      <c r="MTX5" s="24"/>
      <c r="MTY5" s="24"/>
      <c r="MTZ5" s="24"/>
      <c r="MUA5" s="24"/>
      <c r="MUB5" s="24"/>
      <c r="MUC5" s="24"/>
      <c r="MUD5" s="24"/>
      <c r="MUE5" s="24"/>
      <c r="MUF5" s="24"/>
      <c r="MUG5" s="24"/>
      <c r="MUH5" s="24"/>
      <c r="MUI5" s="24"/>
      <c r="MUJ5" s="24"/>
      <c r="MUK5" s="24"/>
      <c r="MUL5" s="24"/>
      <c r="MUM5" s="24"/>
      <c r="MUN5" s="24"/>
      <c r="MUO5" s="24"/>
      <c r="MUP5" s="24"/>
      <c r="MUQ5" s="24"/>
      <c r="MUR5" s="24"/>
      <c r="MUS5" s="24"/>
      <c r="MUT5" s="24"/>
      <c r="MUU5" s="24"/>
      <c r="MUV5" s="24"/>
      <c r="MUW5" s="24"/>
      <c r="MUX5" s="24"/>
      <c r="MUY5" s="24"/>
      <c r="MUZ5" s="24"/>
      <c r="MVA5" s="24"/>
      <c r="MVB5" s="24"/>
      <c r="MVC5" s="24"/>
      <c r="MVD5" s="24"/>
      <c r="MVE5" s="24"/>
      <c r="MVF5" s="24"/>
      <c r="MVG5" s="24"/>
      <c r="MVH5" s="24"/>
      <c r="MVI5" s="24"/>
      <c r="MVJ5" s="24"/>
      <c r="MVK5" s="24"/>
      <c r="MVL5" s="24"/>
      <c r="MVM5" s="24"/>
      <c r="MVN5" s="24"/>
      <c r="MVO5" s="24"/>
      <c r="MVP5" s="24"/>
      <c r="MVQ5" s="24"/>
      <c r="MVR5" s="24"/>
      <c r="MVS5" s="24"/>
      <c r="MVT5" s="24"/>
      <c r="MVU5" s="24"/>
      <c r="MVV5" s="24"/>
      <c r="MVW5" s="24"/>
      <c r="MVX5" s="24"/>
      <c r="MVY5" s="24"/>
      <c r="MVZ5" s="24"/>
      <c r="MWA5" s="24"/>
      <c r="MWB5" s="24"/>
      <c r="MWC5" s="24"/>
      <c r="MWD5" s="24"/>
      <c r="MWE5" s="24"/>
      <c r="MWF5" s="24"/>
      <c r="MWG5" s="24"/>
      <c r="MWH5" s="24"/>
      <c r="MWI5" s="24"/>
      <c r="MWJ5" s="24"/>
      <c r="MWK5" s="24"/>
      <c r="MWL5" s="24"/>
      <c r="MWM5" s="24"/>
      <c r="MWN5" s="24"/>
      <c r="MWO5" s="24"/>
      <c r="MWP5" s="24"/>
      <c r="MWQ5" s="24"/>
      <c r="MWR5" s="24"/>
      <c r="MWS5" s="24"/>
      <c r="MWT5" s="24"/>
      <c r="MWU5" s="24"/>
      <c r="MWV5" s="24"/>
      <c r="MWW5" s="24"/>
      <c r="MWX5" s="24"/>
      <c r="MWY5" s="24"/>
      <c r="MWZ5" s="24"/>
      <c r="MXA5" s="24"/>
      <c r="MXB5" s="24"/>
      <c r="MXC5" s="24"/>
      <c r="MXD5" s="24"/>
      <c r="MXE5" s="24"/>
      <c r="MXF5" s="24"/>
      <c r="MXG5" s="24"/>
      <c r="MXH5" s="24"/>
      <c r="MXI5" s="24"/>
      <c r="MXJ5" s="24"/>
      <c r="MXK5" s="24"/>
      <c r="MXL5" s="24"/>
      <c r="MXM5" s="24"/>
      <c r="MXN5" s="24"/>
      <c r="MXO5" s="24"/>
      <c r="MXP5" s="24"/>
      <c r="MXQ5" s="24"/>
      <c r="MXR5" s="24"/>
      <c r="MXS5" s="24"/>
      <c r="MXT5" s="24"/>
      <c r="MXU5" s="24"/>
      <c r="MXV5" s="24"/>
      <c r="MXW5" s="24"/>
      <c r="MXX5" s="24"/>
      <c r="MXY5" s="24"/>
      <c r="MXZ5" s="24"/>
      <c r="MYA5" s="24"/>
      <c r="MYB5" s="24"/>
      <c r="MYC5" s="24"/>
      <c r="MYD5" s="24"/>
      <c r="MYE5" s="24"/>
      <c r="MYF5" s="24"/>
      <c r="MYG5" s="24"/>
      <c r="MYH5" s="24"/>
      <c r="MYI5" s="24"/>
      <c r="MYJ5" s="24"/>
      <c r="MYK5" s="24"/>
      <c r="MYL5" s="24"/>
      <c r="MYM5" s="24"/>
      <c r="MYN5" s="24"/>
      <c r="MYO5" s="24"/>
      <c r="MYP5" s="24"/>
      <c r="MYQ5" s="24"/>
      <c r="MYR5" s="24"/>
      <c r="MYS5" s="24"/>
      <c r="MYT5" s="24"/>
      <c r="MYU5" s="24"/>
      <c r="MYV5" s="24"/>
      <c r="MYW5" s="24"/>
      <c r="MYX5" s="24"/>
      <c r="MYY5" s="24"/>
      <c r="MYZ5" s="24"/>
      <c r="MZA5" s="24"/>
      <c r="MZB5" s="24"/>
      <c r="MZC5" s="24"/>
      <c r="MZD5" s="24"/>
      <c r="MZE5" s="24"/>
      <c r="MZF5" s="24"/>
      <c r="MZG5" s="24"/>
      <c r="MZH5" s="24"/>
      <c r="MZI5" s="24"/>
      <c r="MZJ5" s="24"/>
      <c r="MZK5" s="24"/>
      <c r="MZL5" s="24"/>
      <c r="MZM5" s="24"/>
      <c r="MZN5" s="24"/>
      <c r="MZO5" s="24"/>
      <c r="MZP5" s="24"/>
      <c r="MZQ5" s="24"/>
      <c r="MZR5" s="24"/>
      <c r="MZS5" s="24"/>
      <c r="MZT5" s="24"/>
      <c r="MZU5" s="24"/>
      <c r="MZV5" s="24"/>
      <c r="MZW5" s="24"/>
      <c r="MZX5" s="24"/>
      <c r="MZY5" s="24"/>
      <c r="MZZ5" s="24"/>
      <c r="NAA5" s="24"/>
      <c r="NAB5" s="24"/>
      <c r="NAC5" s="24"/>
      <c r="NAD5" s="24"/>
      <c r="NAE5" s="24"/>
      <c r="NAF5" s="24"/>
      <c r="NAG5" s="24"/>
      <c r="NAH5" s="24"/>
      <c r="NAI5" s="24"/>
      <c r="NAJ5" s="24"/>
      <c r="NAK5" s="24"/>
      <c r="NAL5" s="24"/>
      <c r="NAM5" s="24"/>
      <c r="NAN5" s="24"/>
      <c r="NAO5" s="24"/>
      <c r="NAP5" s="24"/>
      <c r="NAQ5" s="24"/>
      <c r="NAR5" s="24"/>
      <c r="NAS5" s="24"/>
      <c r="NAT5" s="24"/>
      <c r="NAU5" s="24"/>
      <c r="NAV5" s="24"/>
      <c r="NAW5" s="24"/>
      <c r="NAX5" s="24"/>
      <c r="NAY5" s="24"/>
      <c r="NAZ5" s="24"/>
      <c r="NBA5" s="24"/>
      <c r="NBB5" s="24"/>
      <c r="NBC5" s="24"/>
      <c r="NBD5" s="24"/>
      <c r="NBE5" s="24"/>
      <c r="NBF5" s="24"/>
      <c r="NBG5" s="24"/>
      <c r="NBH5" s="24"/>
      <c r="NBI5" s="24"/>
      <c r="NBJ5" s="24"/>
      <c r="NBK5" s="24"/>
      <c r="NBL5" s="24"/>
      <c r="NBM5" s="24"/>
      <c r="NBN5" s="24"/>
      <c r="NBO5" s="24"/>
      <c r="NBP5" s="24"/>
      <c r="NBQ5" s="24"/>
      <c r="NBR5" s="24"/>
      <c r="NBS5" s="24"/>
      <c r="NBT5" s="24"/>
      <c r="NBU5" s="24"/>
      <c r="NBV5" s="24"/>
      <c r="NBW5" s="24"/>
      <c r="NBX5" s="24"/>
      <c r="NBY5" s="24"/>
      <c r="NBZ5" s="24"/>
      <c r="NCA5" s="24"/>
      <c r="NCB5" s="24"/>
      <c r="NCC5" s="24"/>
      <c r="NCD5" s="24"/>
      <c r="NCE5" s="24"/>
      <c r="NCF5" s="24"/>
      <c r="NCG5" s="24"/>
      <c r="NCH5" s="24"/>
      <c r="NCI5" s="24"/>
      <c r="NCJ5" s="24"/>
      <c r="NCK5" s="24"/>
      <c r="NCL5" s="24"/>
      <c r="NCM5" s="24"/>
      <c r="NCN5" s="24"/>
      <c r="NCO5" s="24"/>
      <c r="NCP5" s="24"/>
      <c r="NCQ5" s="24"/>
      <c r="NCR5" s="24"/>
      <c r="NCS5" s="24"/>
      <c r="NCT5" s="24"/>
      <c r="NCU5" s="24"/>
      <c r="NCV5" s="24"/>
      <c r="NCW5" s="24"/>
      <c r="NCX5" s="24"/>
      <c r="NCY5" s="24"/>
      <c r="NCZ5" s="24"/>
      <c r="NDA5" s="24"/>
      <c r="NDB5" s="24"/>
      <c r="NDC5" s="24"/>
      <c r="NDD5" s="24"/>
      <c r="NDE5" s="24"/>
      <c r="NDF5" s="24"/>
      <c r="NDG5" s="24"/>
      <c r="NDH5" s="24"/>
      <c r="NDI5" s="24"/>
      <c r="NDJ5" s="24"/>
      <c r="NDK5" s="24"/>
      <c r="NDL5" s="24"/>
      <c r="NDM5" s="24"/>
      <c r="NDN5" s="24"/>
      <c r="NDO5" s="24"/>
      <c r="NDP5" s="24"/>
      <c r="NDQ5" s="24"/>
      <c r="NDR5" s="24"/>
      <c r="NDS5" s="24"/>
      <c r="NDT5" s="24"/>
      <c r="NDU5" s="24"/>
      <c r="NDV5" s="24"/>
      <c r="NDW5" s="24"/>
      <c r="NDX5" s="24"/>
      <c r="NDY5" s="24"/>
      <c r="NDZ5" s="24"/>
      <c r="NEA5" s="24"/>
      <c r="NEB5" s="24"/>
      <c r="NEC5" s="24"/>
      <c r="NED5" s="24"/>
      <c r="NEE5" s="24"/>
      <c r="NEF5" s="24"/>
      <c r="NEG5" s="24"/>
      <c r="NEH5" s="24"/>
      <c r="NEI5" s="24"/>
      <c r="NEJ5" s="24"/>
      <c r="NEK5" s="24"/>
      <c r="NEL5" s="24"/>
      <c r="NEM5" s="24"/>
      <c r="NEN5" s="24"/>
      <c r="NEO5" s="24"/>
      <c r="NEP5" s="24"/>
      <c r="NEQ5" s="24"/>
      <c r="NER5" s="24"/>
      <c r="NES5" s="24"/>
      <c r="NET5" s="24"/>
      <c r="NEU5" s="24"/>
      <c r="NEV5" s="24"/>
      <c r="NEW5" s="24"/>
      <c r="NEX5" s="24"/>
      <c r="NEY5" s="24"/>
      <c r="NEZ5" s="24"/>
      <c r="NFA5" s="24"/>
      <c r="NFB5" s="24"/>
      <c r="NFC5" s="24"/>
      <c r="NFD5" s="24"/>
      <c r="NFE5" s="24"/>
      <c r="NFF5" s="24"/>
      <c r="NFG5" s="24"/>
      <c r="NFH5" s="24"/>
      <c r="NFI5" s="24"/>
      <c r="NFJ5" s="24"/>
      <c r="NFK5" s="24"/>
      <c r="NFL5" s="24"/>
      <c r="NFM5" s="24"/>
      <c r="NFN5" s="24"/>
      <c r="NFO5" s="24"/>
      <c r="NFP5" s="24"/>
      <c r="NFQ5" s="24"/>
      <c r="NFR5" s="24"/>
      <c r="NFS5" s="24"/>
      <c r="NFT5" s="24"/>
      <c r="NFU5" s="24"/>
      <c r="NFV5" s="24"/>
      <c r="NFW5" s="24"/>
      <c r="NFX5" s="24"/>
      <c r="NFY5" s="24"/>
      <c r="NFZ5" s="24"/>
      <c r="NGA5" s="24"/>
      <c r="NGB5" s="24"/>
      <c r="NGC5" s="24"/>
      <c r="NGD5" s="24"/>
      <c r="NGE5" s="24"/>
      <c r="NGF5" s="24"/>
      <c r="NGG5" s="24"/>
      <c r="NGH5" s="24"/>
      <c r="NGI5" s="24"/>
      <c r="NGJ5" s="24"/>
      <c r="NGK5" s="24"/>
      <c r="NGL5" s="24"/>
      <c r="NGM5" s="24"/>
      <c r="NGN5" s="24"/>
      <c r="NGO5" s="24"/>
      <c r="NGP5" s="24"/>
      <c r="NGQ5" s="24"/>
      <c r="NGR5" s="24"/>
      <c r="NGS5" s="24"/>
      <c r="NGT5" s="24"/>
      <c r="NGU5" s="24"/>
      <c r="NGV5" s="24"/>
      <c r="NGW5" s="24"/>
      <c r="NGX5" s="24"/>
      <c r="NGY5" s="24"/>
      <c r="NGZ5" s="24"/>
      <c r="NHA5" s="24"/>
      <c r="NHB5" s="24"/>
      <c r="NHC5" s="24"/>
      <c r="NHD5" s="24"/>
      <c r="NHE5" s="24"/>
      <c r="NHF5" s="24"/>
      <c r="NHG5" s="24"/>
      <c r="NHH5" s="24"/>
      <c r="NHI5" s="24"/>
      <c r="NHJ5" s="24"/>
      <c r="NHK5" s="24"/>
      <c r="NHL5" s="24"/>
      <c r="NHM5" s="24"/>
      <c r="NHN5" s="24"/>
      <c r="NHO5" s="24"/>
      <c r="NHP5" s="24"/>
      <c r="NHQ5" s="24"/>
      <c r="NHR5" s="24"/>
      <c r="NHS5" s="24"/>
      <c r="NHT5" s="24"/>
      <c r="NHU5" s="24"/>
      <c r="NHV5" s="24"/>
      <c r="NHW5" s="24"/>
      <c r="NHX5" s="24"/>
      <c r="NHY5" s="24"/>
      <c r="NHZ5" s="24"/>
      <c r="NIA5" s="24"/>
      <c r="NIB5" s="24"/>
      <c r="NIC5" s="24"/>
      <c r="NID5" s="24"/>
      <c r="NIE5" s="24"/>
      <c r="NIF5" s="24"/>
      <c r="NIG5" s="24"/>
      <c r="NIH5" s="24"/>
      <c r="NII5" s="24"/>
      <c r="NIJ5" s="24"/>
      <c r="NIK5" s="24"/>
      <c r="NIL5" s="24"/>
      <c r="NIM5" s="24"/>
      <c r="NIN5" s="24"/>
      <c r="NIO5" s="24"/>
      <c r="NIP5" s="24"/>
      <c r="NIQ5" s="24"/>
      <c r="NIR5" s="24"/>
      <c r="NIS5" s="24"/>
      <c r="NIT5" s="24"/>
      <c r="NIU5" s="24"/>
      <c r="NIV5" s="24"/>
      <c r="NIW5" s="24"/>
      <c r="NIX5" s="24"/>
      <c r="NIY5" s="24"/>
      <c r="NIZ5" s="24"/>
      <c r="NJA5" s="24"/>
      <c r="NJB5" s="24"/>
      <c r="NJC5" s="24"/>
      <c r="NJD5" s="24"/>
      <c r="NJE5" s="24"/>
      <c r="NJF5" s="24"/>
      <c r="NJG5" s="24"/>
      <c r="NJH5" s="24"/>
      <c r="NJI5" s="24"/>
      <c r="NJJ5" s="24"/>
      <c r="NJK5" s="24"/>
      <c r="NJL5" s="24"/>
      <c r="NJM5" s="24"/>
      <c r="NJN5" s="24"/>
      <c r="NJO5" s="24"/>
      <c r="NJP5" s="24"/>
      <c r="NJQ5" s="24"/>
      <c r="NJR5" s="24"/>
      <c r="NJS5" s="24"/>
      <c r="NJT5" s="24"/>
      <c r="NJU5" s="24"/>
      <c r="NJV5" s="24"/>
      <c r="NJW5" s="24"/>
      <c r="NJX5" s="24"/>
      <c r="NJY5" s="24"/>
      <c r="NJZ5" s="24"/>
      <c r="NKA5" s="24"/>
      <c r="NKB5" s="24"/>
      <c r="NKC5" s="24"/>
      <c r="NKD5" s="24"/>
      <c r="NKE5" s="24"/>
      <c r="NKF5" s="24"/>
      <c r="NKG5" s="24"/>
      <c r="NKH5" s="24"/>
      <c r="NKI5" s="24"/>
      <c r="NKJ5" s="24"/>
      <c r="NKK5" s="24"/>
      <c r="NKL5" s="24"/>
      <c r="NKM5" s="24"/>
      <c r="NKN5" s="24"/>
      <c r="NKO5" s="24"/>
      <c r="NKP5" s="24"/>
      <c r="NKQ5" s="24"/>
      <c r="NKR5" s="24"/>
      <c r="NKS5" s="24"/>
      <c r="NKT5" s="24"/>
      <c r="NKU5" s="24"/>
      <c r="NKV5" s="24"/>
      <c r="NKW5" s="24"/>
      <c r="NKX5" s="24"/>
      <c r="NKY5" s="24"/>
      <c r="NKZ5" s="24"/>
      <c r="NLA5" s="24"/>
      <c r="NLB5" s="24"/>
      <c r="NLC5" s="24"/>
      <c r="NLD5" s="24"/>
      <c r="NLE5" s="24"/>
      <c r="NLF5" s="24"/>
      <c r="NLG5" s="24"/>
      <c r="NLH5" s="24"/>
      <c r="NLI5" s="24"/>
      <c r="NLJ5" s="24"/>
      <c r="NLK5" s="24"/>
      <c r="NLL5" s="24"/>
      <c r="NLM5" s="24"/>
      <c r="NLN5" s="24"/>
      <c r="NLO5" s="24"/>
      <c r="NLP5" s="24"/>
      <c r="NLQ5" s="24"/>
      <c r="NLR5" s="24"/>
      <c r="NLS5" s="24"/>
      <c r="NLT5" s="24"/>
      <c r="NLU5" s="24"/>
      <c r="NLV5" s="24"/>
      <c r="NLW5" s="24"/>
      <c r="NLX5" s="24"/>
      <c r="NLY5" s="24"/>
      <c r="NLZ5" s="24"/>
      <c r="NMA5" s="24"/>
      <c r="NMB5" s="24"/>
      <c r="NMC5" s="24"/>
      <c r="NMD5" s="24"/>
      <c r="NME5" s="24"/>
      <c r="NMF5" s="24"/>
      <c r="NMG5" s="24"/>
      <c r="NMH5" s="24"/>
      <c r="NMI5" s="24"/>
      <c r="NMJ5" s="24"/>
      <c r="NMK5" s="24"/>
      <c r="NML5" s="24"/>
      <c r="NMM5" s="24"/>
      <c r="NMN5" s="24"/>
      <c r="NMO5" s="24"/>
      <c r="NMP5" s="24"/>
      <c r="NMQ5" s="24"/>
      <c r="NMR5" s="24"/>
      <c r="NMS5" s="24"/>
      <c r="NMT5" s="24"/>
      <c r="NMU5" s="24"/>
      <c r="NMV5" s="24"/>
      <c r="NMW5" s="24"/>
      <c r="NMX5" s="24"/>
      <c r="NMY5" s="24"/>
      <c r="NMZ5" s="24"/>
      <c r="NNA5" s="24"/>
      <c r="NNB5" s="24"/>
      <c r="NNC5" s="24"/>
      <c r="NND5" s="24"/>
      <c r="NNE5" s="24"/>
      <c r="NNF5" s="24"/>
      <c r="NNG5" s="24"/>
      <c r="NNH5" s="24"/>
      <c r="NNI5" s="24"/>
      <c r="NNJ5" s="24"/>
      <c r="NNK5" s="24"/>
      <c r="NNL5" s="24"/>
      <c r="NNM5" s="24"/>
      <c r="NNN5" s="24"/>
      <c r="NNO5" s="24"/>
      <c r="NNP5" s="24"/>
      <c r="NNQ5" s="24"/>
      <c r="NNR5" s="24"/>
      <c r="NNS5" s="24"/>
      <c r="NNT5" s="24"/>
      <c r="NNU5" s="24"/>
      <c r="NNV5" s="24"/>
      <c r="NNW5" s="24"/>
      <c r="NNX5" s="24"/>
      <c r="NNY5" s="24"/>
      <c r="NNZ5" s="24"/>
      <c r="NOA5" s="24"/>
      <c r="NOB5" s="24"/>
      <c r="NOC5" s="24"/>
      <c r="NOD5" s="24"/>
      <c r="NOE5" s="24"/>
      <c r="NOF5" s="24"/>
      <c r="NOG5" s="24"/>
      <c r="NOH5" s="24"/>
      <c r="NOI5" s="24"/>
      <c r="NOJ5" s="24"/>
      <c r="NOK5" s="24"/>
      <c r="NOL5" s="24"/>
      <c r="NOM5" s="24"/>
      <c r="NON5" s="24"/>
      <c r="NOO5" s="24"/>
      <c r="NOP5" s="24"/>
      <c r="NOQ5" s="24"/>
      <c r="NOR5" s="24"/>
      <c r="NOS5" s="24"/>
      <c r="NOT5" s="24"/>
      <c r="NOU5" s="24"/>
      <c r="NOV5" s="24"/>
      <c r="NOW5" s="24"/>
      <c r="NOX5" s="24"/>
      <c r="NOY5" s="24"/>
      <c r="NOZ5" s="24"/>
      <c r="NPA5" s="24"/>
      <c r="NPB5" s="24"/>
      <c r="NPC5" s="24"/>
      <c r="NPD5" s="24"/>
      <c r="NPE5" s="24"/>
      <c r="NPF5" s="24"/>
      <c r="NPG5" s="24"/>
      <c r="NPH5" s="24"/>
      <c r="NPI5" s="24"/>
      <c r="NPJ5" s="24"/>
      <c r="NPK5" s="24"/>
      <c r="NPL5" s="24"/>
      <c r="NPM5" s="24"/>
      <c r="NPN5" s="24"/>
      <c r="NPO5" s="24"/>
      <c r="NPP5" s="24"/>
      <c r="NPQ5" s="24"/>
      <c r="NPR5" s="24"/>
      <c r="NPS5" s="24"/>
      <c r="NPT5" s="24"/>
      <c r="NPU5" s="24"/>
      <c r="NPV5" s="24"/>
      <c r="NPW5" s="24"/>
      <c r="NPX5" s="24"/>
      <c r="NPY5" s="24"/>
      <c r="NPZ5" s="24"/>
      <c r="NQA5" s="24"/>
      <c r="NQB5" s="24"/>
      <c r="NQC5" s="24"/>
      <c r="NQD5" s="24"/>
      <c r="NQE5" s="24"/>
      <c r="NQF5" s="24"/>
      <c r="NQG5" s="24"/>
      <c r="NQH5" s="24"/>
      <c r="NQI5" s="24"/>
      <c r="NQJ5" s="24"/>
      <c r="NQK5" s="24"/>
      <c r="NQL5" s="24"/>
      <c r="NQM5" s="24"/>
      <c r="NQN5" s="24"/>
      <c r="NQO5" s="24"/>
      <c r="NQP5" s="24"/>
      <c r="NQQ5" s="24"/>
      <c r="NQR5" s="24"/>
      <c r="NQS5" s="24"/>
      <c r="NQT5" s="24"/>
      <c r="NQU5" s="24"/>
      <c r="NQV5" s="24"/>
      <c r="NQW5" s="24"/>
      <c r="NQX5" s="24"/>
      <c r="NQY5" s="24"/>
      <c r="NQZ5" s="24"/>
      <c r="NRA5" s="24"/>
      <c r="NRB5" s="24"/>
      <c r="NRC5" s="24"/>
      <c r="NRD5" s="24"/>
      <c r="NRE5" s="24"/>
      <c r="NRF5" s="24"/>
      <c r="NRG5" s="24"/>
      <c r="NRH5" s="24"/>
      <c r="NRI5" s="24"/>
      <c r="NRJ5" s="24"/>
      <c r="NRK5" s="24"/>
      <c r="NRL5" s="24"/>
      <c r="NRM5" s="24"/>
      <c r="NRN5" s="24"/>
      <c r="NRO5" s="24"/>
      <c r="NRP5" s="24"/>
      <c r="NRQ5" s="24"/>
      <c r="NRR5" s="24"/>
      <c r="NRS5" s="24"/>
      <c r="NRT5" s="24"/>
      <c r="NRU5" s="24"/>
      <c r="NRV5" s="24"/>
      <c r="NRW5" s="24"/>
      <c r="NRX5" s="24"/>
      <c r="NRY5" s="24"/>
      <c r="NRZ5" s="24"/>
      <c r="NSA5" s="24"/>
      <c r="NSB5" s="24"/>
      <c r="NSC5" s="24"/>
      <c r="NSD5" s="24"/>
      <c r="NSE5" s="24"/>
      <c r="NSF5" s="24"/>
      <c r="NSG5" s="24"/>
      <c r="NSH5" s="24"/>
      <c r="NSI5" s="24"/>
      <c r="NSJ5" s="24"/>
      <c r="NSK5" s="24"/>
      <c r="NSL5" s="24"/>
      <c r="NSM5" s="24"/>
      <c r="NSN5" s="24"/>
      <c r="NSO5" s="24"/>
      <c r="NSP5" s="24"/>
      <c r="NSQ5" s="24"/>
      <c r="NSR5" s="24"/>
      <c r="NSS5" s="24"/>
      <c r="NST5" s="24"/>
      <c r="NSU5" s="24"/>
      <c r="NSV5" s="24"/>
      <c r="NSW5" s="24"/>
      <c r="NSX5" s="24"/>
      <c r="NSY5" s="24"/>
      <c r="NSZ5" s="24"/>
      <c r="NTA5" s="24"/>
      <c r="NTB5" s="24"/>
      <c r="NTC5" s="24"/>
      <c r="NTD5" s="24"/>
      <c r="NTE5" s="24"/>
      <c r="NTF5" s="24"/>
      <c r="NTG5" s="24"/>
      <c r="NTH5" s="24"/>
      <c r="NTI5" s="24"/>
      <c r="NTJ5" s="24"/>
      <c r="NTK5" s="24"/>
      <c r="NTL5" s="24"/>
      <c r="NTM5" s="24"/>
      <c r="NTN5" s="24"/>
      <c r="NTO5" s="24"/>
      <c r="NTP5" s="24"/>
      <c r="NTQ5" s="24"/>
      <c r="NTR5" s="24"/>
      <c r="NTS5" s="24"/>
      <c r="NTT5" s="24"/>
      <c r="NTU5" s="24"/>
      <c r="NTV5" s="24"/>
      <c r="NTW5" s="24"/>
      <c r="NTX5" s="24"/>
      <c r="NTY5" s="24"/>
      <c r="NTZ5" s="24"/>
      <c r="NUA5" s="24"/>
      <c r="NUB5" s="24"/>
      <c r="NUC5" s="24"/>
      <c r="NUD5" s="24"/>
      <c r="NUE5" s="24"/>
      <c r="NUF5" s="24"/>
      <c r="NUG5" s="24"/>
      <c r="NUH5" s="24"/>
      <c r="NUI5" s="24"/>
      <c r="NUJ5" s="24"/>
      <c r="NUK5" s="24"/>
      <c r="NUL5" s="24"/>
      <c r="NUM5" s="24"/>
      <c r="NUN5" s="24"/>
      <c r="NUO5" s="24"/>
      <c r="NUP5" s="24"/>
      <c r="NUQ5" s="24"/>
      <c r="NUR5" s="24"/>
      <c r="NUS5" s="24"/>
      <c r="NUT5" s="24"/>
      <c r="NUU5" s="24"/>
      <c r="NUV5" s="24"/>
      <c r="NUW5" s="24"/>
      <c r="NUX5" s="24"/>
      <c r="NUY5" s="24"/>
      <c r="NUZ5" s="24"/>
      <c r="NVA5" s="24"/>
      <c r="NVB5" s="24"/>
      <c r="NVC5" s="24"/>
      <c r="NVD5" s="24"/>
      <c r="NVE5" s="24"/>
      <c r="NVF5" s="24"/>
      <c r="NVG5" s="24"/>
      <c r="NVH5" s="24"/>
      <c r="NVI5" s="24"/>
      <c r="NVJ5" s="24"/>
      <c r="NVK5" s="24"/>
      <c r="NVL5" s="24"/>
      <c r="NVM5" s="24"/>
      <c r="NVN5" s="24"/>
      <c r="NVO5" s="24"/>
      <c r="NVP5" s="24"/>
      <c r="NVQ5" s="24"/>
      <c r="NVR5" s="24"/>
      <c r="NVS5" s="24"/>
      <c r="NVT5" s="24"/>
      <c r="NVU5" s="24"/>
      <c r="NVV5" s="24"/>
      <c r="NVW5" s="24"/>
      <c r="NVX5" s="24"/>
      <c r="NVY5" s="24"/>
      <c r="NVZ5" s="24"/>
      <c r="NWA5" s="24"/>
      <c r="NWB5" s="24"/>
      <c r="NWC5" s="24"/>
      <c r="NWD5" s="24"/>
      <c r="NWE5" s="24"/>
      <c r="NWF5" s="24"/>
      <c r="NWG5" s="24"/>
      <c r="NWH5" s="24"/>
      <c r="NWI5" s="24"/>
      <c r="NWJ5" s="24"/>
      <c r="NWK5" s="24"/>
      <c r="NWL5" s="24"/>
      <c r="NWM5" s="24"/>
      <c r="NWN5" s="24"/>
      <c r="NWO5" s="24"/>
      <c r="NWP5" s="24"/>
      <c r="NWQ5" s="24"/>
      <c r="NWR5" s="24"/>
      <c r="NWS5" s="24"/>
      <c r="NWT5" s="24"/>
      <c r="NWU5" s="24"/>
      <c r="NWV5" s="24"/>
      <c r="NWW5" s="24"/>
      <c r="NWX5" s="24"/>
      <c r="NWY5" s="24"/>
      <c r="NWZ5" s="24"/>
      <c r="NXA5" s="24"/>
      <c r="NXB5" s="24"/>
      <c r="NXC5" s="24"/>
      <c r="NXD5" s="24"/>
      <c r="NXE5" s="24"/>
      <c r="NXF5" s="24"/>
      <c r="NXG5" s="24"/>
      <c r="NXH5" s="24"/>
      <c r="NXI5" s="24"/>
      <c r="NXJ5" s="24"/>
      <c r="NXK5" s="24"/>
      <c r="NXL5" s="24"/>
      <c r="NXM5" s="24"/>
      <c r="NXN5" s="24"/>
      <c r="NXO5" s="24"/>
      <c r="NXP5" s="24"/>
      <c r="NXQ5" s="24"/>
      <c r="NXR5" s="24"/>
      <c r="NXS5" s="24"/>
      <c r="NXT5" s="24"/>
      <c r="NXU5" s="24"/>
      <c r="NXV5" s="24"/>
      <c r="NXW5" s="24"/>
      <c r="NXX5" s="24"/>
      <c r="NXY5" s="24"/>
      <c r="NXZ5" s="24"/>
      <c r="NYA5" s="24"/>
      <c r="NYB5" s="24"/>
      <c r="NYC5" s="24"/>
      <c r="NYD5" s="24"/>
      <c r="NYE5" s="24"/>
      <c r="NYF5" s="24"/>
      <c r="NYG5" s="24"/>
      <c r="NYH5" s="24"/>
      <c r="NYI5" s="24"/>
      <c r="NYJ5" s="24"/>
      <c r="NYK5" s="24"/>
      <c r="NYL5" s="24"/>
      <c r="NYM5" s="24"/>
      <c r="NYN5" s="24"/>
      <c r="NYO5" s="24"/>
      <c r="NYP5" s="24"/>
      <c r="NYQ5" s="24"/>
      <c r="NYR5" s="24"/>
      <c r="NYS5" s="24"/>
      <c r="NYT5" s="24"/>
      <c r="NYU5" s="24"/>
      <c r="NYV5" s="24"/>
      <c r="NYW5" s="24"/>
      <c r="NYX5" s="24"/>
      <c r="NYY5" s="24"/>
      <c r="NYZ5" s="24"/>
      <c r="NZA5" s="24"/>
      <c r="NZB5" s="24"/>
      <c r="NZC5" s="24"/>
      <c r="NZD5" s="24"/>
      <c r="NZE5" s="24"/>
      <c r="NZF5" s="24"/>
      <c r="NZG5" s="24"/>
      <c r="NZH5" s="24"/>
      <c r="NZI5" s="24"/>
      <c r="NZJ5" s="24"/>
      <c r="NZK5" s="24"/>
      <c r="NZL5" s="24"/>
      <c r="NZM5" s="24"/>
      <c r="NZN5" s="24"/>
      <c r="NZO5" s="24"/>
      <c r="NZP5" s="24"/>
      <c r="NZQ5" s="24"/>
      <c r="NZR5" s="24"/>
      <c r="NZS5" s="24"/>
      <c r="NZT5" s="24"/>
      <c r="NZU5" s="24"/>
      <c r="NZV5" s="24"/>
      <c r="NZW5" s="24"/>
      <c r="NZX5" s="24"/>
      <c r="NZY5" s="24"/>
      <c r="NZZ5" s="24"/>
      <c r="OAA5" s="24"/>
      <c r="OAB5" s="24"/>
      <c r="OAC5" s="24"/>
      <c r="OAD5" s="24"/>
      <c r="OAE5" s="24"/>
      <c r="OAF5" s="24"/>
      <c r="OAG5" s="24"/>
      <c r="OAH5" s="24"/>
      <c r="OAI5" s="24"/>
      <c r="OAJ5" s="24"/>
      <c r="OAK5" s="24"/>
      <c r="OAL5" s="24"/>
      <c r="OAM5" s="24"/>
      <c r="OAN5" s="24"/>
      <c r="OAO5" s="24"/>
      <c r="OAP5" s="24"/>
      <c r="OAQ5" s="24"/>
      <c r="OAR5" s="24"/>
      <c r="OAS5" s="24"/>
      <c r="OAT5" s="24"/>
      <c r="OAU5" s="24"/>
      <c r="OAV5" s="24"/>
      <c r="OAW5" s="24"/>
      <c r="OAX5" s="24"/>
      <c r="OAY5" s="24"/>
      <c r="OAZ5" s="24"/>
      <c r="OBA5" s="24"/>
      <c r="OBB5" s="24"/>
      <c r="OBC5" s="24"/>
      <c r="OBD5" s="24"/>
      <c r="OBE5" s="24"/>
      <c r="OBF5" s="24"/>
      <c r="OBG5" s="24"/>
      <c r="OBH5" s="24"/>
      <c r="OBI5" s="24"/>
      <c r="OBJ5" s="24"/>
      <c r="OBK5" s="24"/>
      <c r="OBL5" s="24"/>
      <c r="OBM5" s="24"/>
      <c r="OBN5" s="24"/>
      <c r="OBO5" s="24"/>
      <c r="OBP5" s="24"/>
      <c r="OBQ5" s="24"/>
      <c r="OBR5" s="24"/>
      <c r="OBS5" s="24"/>
      <c r="OBT5" s="24"/>
      <c r="OBU5" s="24"/>
      <c r="OBV5" s="24"/>
      <c r="OBW5" s="24"/>
      <c r="OBX5" s="24"/>
      <c r="OBY5" s="24"/>
      <c r="OBZ5" s="24"/>
      <c r="OCA5" s="24"/>
      <c r="OCB5" s="24"/>
      <c r="OCC5" s="24"/>
      <c r="OCD5" s="24"/>
      <c r="OCE5" s="24"/>
      <c r="OCF5" s="24"/>
      <c r="OCG5" s="24"/>
      <c r="OCH5" s="24"/>
      <c r="OCI5" s="24"/>
      <c r="OCJ5" s="24"/>
      <c r="OCK5" s="24"/>
      <c r="OCL5" s="24"/>
      <c r="OCM5" s="24"/>
      <c r="OCN5" s="24"/>
      <c r="OCO5" s="24"/>
      <c r="OCP5" s="24"/>
      <c r="OCQ5" s="24"/>
      <c r="OCR5" s="24"/>
      <c r="OCS5" s="24"/>
      <c r="OCT5" s="24"/>
      <c r="OCU5" s="24"/>
      <c r="OCV5" s="24"/>
      <c r="OCW5" s="24"/>
      <c r="OCX5" s="24"/>
      <c r="OCY5" s="24"/>
      <c r="OCZ5" s="24"/>
      <c r="ODA5" s="24"/>
      <c r="ODB5" s="24"/>
      <c r="ODC5" s="24"/>
      <c r="ODD5" s="24"/>
      <c r="ODE5" s="24"/>
      <c r="ODF5" s="24"/>
      <c r="ODG5" s="24"/>
      <c r="ODH5" s="24"/>
      <c r="ODI5" s="24"/>
      <c r="ODJ5" s="24"/>
      <c r="ODK5" s="24"/>
      <c r="ODL5" s="24"/>
      <c r="ODM5" s="24"/>
      <c r="ODN5" s="24"/>
      <c r="ODO5" s="24"/>
      <c r="ODP5" s="24"/>
      <c r="ODQ5" s="24"/>
      <c r="ODR5" s="24"/>
      <c r="ODS5" s="24"/>
      <c r="ODT5" s="24"/>
      <c r="ODU5" s="24"/>
      <c r="ODV5" s="24"/>
      <c r="ODW5" s="24"/>
      <c r="ODX5" s="24"/>
      <c r="ODY5" s="24"/>
      <c r="ODZ5" s="24"/>
      <c r="OEA5" s="24"/>
      <c r="OEB5" s="24"/>
      <c r="OEC5" s="24"/>
      <c r="OED5" s="24"/>
      <c r="OEE5" s="24"/>
      <c r="OEF5" s="24"/>
      <c r="OEG5" s="24"/>
      <c r="OEH5" s="24"/>
      <c r="OEI5" s="24"/>
      <c r="OEJ5" s="24"/>
      <c r="OEK5" s="24"/>
      <c r="OEL5" s="24"/>
      <c r="OEM5" s="24"/>
      <c r="OEN5" s="24"/>
      <c r="OEO5" s="24"/>
      <c r="OEP5" s="24"/>
      <c r="OEQ5" s="24"/>
      <c r="OER5" s="24"/>
      <c r="OES5" s="24"/>
      <c r="OET5" s="24"/>
      <c r="OEU5" s="24"/>
      <c r="OEV5" s="24"/>
      <c r="OEW5" s="24"/>
      <c r="OEX5" s="24"/>
      <c r="OEY5" s="24"/>
      <c r="OEZ5" s="24"/>
      <c r="OFA5" s="24"/>
      <c r="OFB5" s="24"/>
      <c r="OFC5" s="24"/>
      <c r="OFD5" s="24"/>
      <c r="OFE5" s="24"/>
      <c r="OFF5" s="24"/>
      <c r="OFG5" s="24"/>
      <c r="OFH5" s="24"/>
      <c r="OFI5" s="24"/>
      <c r="OFJ5" s="24"/>
      <c r="OFK5" s="24"/>
      <c r="OFL5" s="24"/>
      <c r="OFM5" s="24"/>
      <c r="OFN5" s="24"/>
      <c r="OFO5" s="24"/>
      <c r="OFP5" s="24"/>
      <c r="OFQ5" s="24"/>
      <c r="OFR5" s="24"/>
      <c r="OFS5" s="24"/>
      <c r="OFT5" s="24"/>
      <c r="OFU5" s="24"/>
      <c r="OFV5" s="24"/>
      <c r="OFW5" s="24"/>
      <c r="OFX5" s="24"/>
      <c r="OFY5" s="24"/>
      <c r="OFZ5" s="24"/>
      <c r="OGA5" s="24"/>
      <c r="OGB5" s="24"/>
      <c r="OGC5" s="24"/>
      <c r="OGD5" s="24"/>
      <c r="OGE5" s="24"/>
      <c r="OGF5" s="24"/>
      <c r="OGG5" s="24"/>
      <c r="OGH5" s="24"/>
      <c r="OGI5" s="24"/>
      <c r="OGJ5" s="24"/>
      <c r="OGK5" s="24"/>
      <c r="OGL5" s="24"/>
      <c r="OGM5" s="24"/>
      <c r="OGN5" s="24"/>
      <c r="OGO5" s="24"/>
      <c r="OGP5" s="24"/>
      <c r="OGQ5" s="24"/>
      <c r="OGR5" s="24"/>
      <c r="OGS5" s="24"/>
      <c r="OGT5" s="24"/>
      <c r="OGU5" s="24"/>
      <c r="OGV5" s="24"/>
      <c r="OGW5" s="24"/>
      <c r="OGX5" s="24"/>
      <c r="OGY5" s="24"/>
      <c r="OGZ5" s="24"/>
      <c r="OHA5" s="24"/>
      <c r="OHB5" s="24"/>
      <c r="OHC5" s="24"/>
      <c r="OHD5" s="24"/>
      <c r="OHE5" s="24"/>
      <c r="OHF5" s="24"/>
      <c r="OHG5" s="24"/>
      <c r="OHH5" s="24"/>
      <c r="OHI5" s="24"/>
      <c r="OHJ5" s="24"/>
      <c r="OHK5" s="24"/>
      <c r="OHL5" s="24"/>
      <c r="OHM5" s="24"/>
      <c r="OHN5" s="24"/>
      <c r="OHO5" s="24"/>
      <c r="OHP5" s="24"/>
      <c r="OHQ5" s="24"/>
      <c r="OHR5" s="24"/>
      <c r="OHS5" s="24"/>
      <c r="OHT5" s="24"/>
      <c r="OHU5" s="24"/>
      <c r="OHV5" s="24"/>
      <c r="OHW5" s="24"/>
      <c r="OHX5" s="24"/>
      <c r="OHY5" s="24"/>
      <c r="OHZ5" s="24"/>
      <c r="OIA5" s="24"/>
      <c r="OIB5" s="24"/>
      <c r="OIC5" s="24"/>
      <c r="OID5" s="24"/>
      <c r="OIE5" s="24"/>
      <c r="OIF5" s="24"/>
      <c r="OIG5" s="24"/>
      <c r="OIH5" s="24"/>
      <c r="OII5" s="24"/>
      <c r="OIJ5" s="24"/>
      <c r="OIK5" s="24"/>
      <c r="OIL5" s="24"/>
      <c r="OIM5" s="24"/>
      <c r="OIN5" s="24"/>
      <c r="OIO5" s="24"/>
      <c r="OIP5" s="24"/>
      <c r="OIQ5" s="24"/>
      <c r="OIR5" s="24"/>
      <c r="OIS5" s="24"/>
      <c r="OIT5" s="24"/>
      <c r="OIU5" s="24"/>
      <c r="OIV5" s="24"/>
      <c r="OIW5" s="24"/>
      <c r="OIX5" s="24"/>
      <c r="OIY5" s="24"/>
      <c r="OIZ5" s="24"/>
      <c r="OJA5" s="24"/>
      <c r="OJB5" s="24"/>
      <c r="OJC5" s="24"/>
      <c r="OJD5" s="24"/>
      <c r="OJE5" s="24"/>
      <c r="OJF5" s="24"/>
      <c r="OJG5" s="24"/>
      <c r="OJH5" s="24"/>
      <c r="OJI5" s="24"/>
      <c r="OJJ5" s="24"/>
      <c r="OJK5" s="24"/>
      <c r="OJL5" s="24"/>
      <c r="OJM5" s="24"/>
      <c r="OJN5" s="24"/>
      <c r="OJO5" s="24"/>
      <c r="OJP5" s="24"/>
      <c r="OJQ5" s="24"/>
      <c r="OJR5" s="24"/>
      <c r="OJS5" s="24"/>
      <c r="OJT5" s="24"/>
      <c r="OJU5" s="24"/>
      <c r="OJV5" s="24"/>
      <c r="OJW5" s="24"/>
      <c r="OJX5" s="24"/>
      <c r="OJY5" s="24"/>
      <c r="OJZ5" s="24"/>
      <c r="OKA5" s="24"/>
      <c r="OKB5" s="24"/>
      <c r="OKC5" s="24"/>
      <c r="OKD5" s="24"/>
      <c r="OKE5" s="24"/>
      <c r="OKF5" s="24"/>
      <c r="OKG5" s="24"/>
      <c r="OKH5" s="24"/>
      <c r="OKI5" s="24"/>
      <c r="OKJ5" s="24"/>
      <c r="OKK5" s="24"/>
      <c r="OKL5" s="24"/>
      <c r="OKM5" s="24"/>
      <c r="OKN5" s="24"/>
      <c r="OKO5" s="24"/>
      <c r="OKP5" s="24"/>
      <c r="OKQ5" s="24"/>
      <c r="OKR5" s="24"/>
      <c r="OKS5" s="24"/>
      <c r="OKT5" s="24"/>
      <c r="OKU5" s="24"/>
      <c r="OKV5" s="24"/>
      <c r="OKW5" s="24"/>
      <c r="OKX5" s="24"/>
      <c r="OKY5" s="24"/>
      <c r="OKZ5" s="24"/>
      <c r="OLA5" s="24"/>
      <c r="OLB5" s="24"/>
      <c r="OLC5" s="24"/>
      <c r="OLD5" s="24"/>
      <c r="OLE5" s="24"/>
      <c r="OLF5" s="24"/>
      <c r="OLG5" s="24"/>
      <c r="OLH5" s="24"/>
      <c r="OLI5" s="24"/>
      <c r="OLJ5" s="24"/>
      <c r="OLK5" s="24"/>
      <c r="OLL5" s="24"/>
      <c r="OLM5" s="24"/>
      <c r="OLN5" s="24"/>
      <c r="OLO5" s="24"/>
      <c r="OLP5" s="24"/>
      <c r="OLQ5" s="24"/>
      <c r="OLR5" s="24"/>
      <c r="OLS5" s="24"/>
      <c r="OLT5" s="24"/>
      <c r="OLU5" s="24"/>
      <c r="OLV5" s="24"/>
      <c r="OLW5" s="24"/>
      <c r="OLX5" s="24"/>
      <c r="OLY5" s="24"/>
      <c r="OLZ5" s="24"/>
      <c r="OMA5" s="24"/>
      <c r="OMB5" s="24"/>
      <c r="OMC5" s="24"/>
      <c r="OMD5" s="24"/>
      <c r="OME5" s="24"/>
      <c r="OMF5" s="24"/>
      <c r="OMG5" s="24"/>
      <c r="OMH5" s="24"/>
      <c r="OMI5" s="24"/>
      <c r="OMJ5" s="24"/>
      <c r="OMK5" s="24"/>
      <c r="OML5" s="24"/>
      <c r="OMM5" s="24"/>
      <c r="OMN5" s="24"/>
      <c r="OMO5" s="24"/>
      <c r="OMP5" s="24"/>
      <c r="OMQ5" s="24"/>
      <c r="OMR5" s="24"/>
      <c r="OMS5" s="24"/>
      <c r="OMT5" s="24"/>
      <c r="OMU5" s="24"/>
      <c r="OMV5" s="24"/>
      <c r="OMW5" s="24"/>
      <c r="OMX5" s="24"/>
      <c r="OMY5" s="24"/>
      <c r="OMZ5" s="24"/>
      <c r="ONA5" s="24"/>
      <c r="ONB5" s="24"/>
      <c r="ONC5" s="24"/>
      <c r="OND5" s="24"/>
      <c r="ONE5" s="24"/>
      <c r="ONF5" s="24"/>
      <c r="ONG5" s="24"/>
      <c r="ONH5" s="24"/>
      <c r="ONI5" s="24"/>
      <c r="ONJ5" s="24"/>
      <c r="ONK5" s="24"/>
      <c r="ONL5" s="24"/>
      <c r="ONM5" s="24"/>
      <c r="ONN5" s="24"/>
      <c r="ONO5" s="24"/>
      <c r="ONP5" s="24"/>
      <c r="ONQ5" s="24"/>
      <c r="ONR5" s="24"/>
      <c r="ONS5" s="24"/>
      <c r="ONT5" s="24"/>
      <c r="ONU5" s="24"/>
      <c r="ONV5" s="24"/>
      <c r="ONW5" s="24"/>
      <c r="ONX5" s="24"/>
      <c r="ONY5" s="24"/>
      <c r="ONZ5" s="24"/>
      <c r="OOA5" s="24"/>
      <c r="OOB5" s="24"/>
      <c r="OOC5" s="24"/>
      <c r="OOD5" s="24"/>
      <c r="OOE5" s="24"/>
      <c r="OOF5" s="24"/>
      <c r="OOG5" s="24"/>
      <c r="OOH5" s="24"/>
      <c r="OOI5" s="24"/>
      <c r="OOJ5" s="24"/>
      <c r="OOK5" s="24"/>
      <c r="OOL5" s="24"/>
      <c r="OOM5" s="24"/>
      <c r="OON5" s="24"/>
      <c r="OOO5" s="24"/>
      <c r="OOP5" s="24"/>
      <c r="OOQ5" s="24"/>
      <c r="OOR5" s="24"/>
      <c r="OOS5" s="24"/>
      <c r="OOT5" s="24"/>
      <c r="OOU5" s="24"/>
      <c r="OOV5" s="24"/>
      <c r="OOW5" s="24"/>
      <c r="OOX5" s="24"/>
      <c r="OOY5" s="24"/>
      <c r="OOZ5" s="24"/>
      <c r="OPA5" s="24"/>
      <c r="OPB5" s="24"/>
      <c r="OPC5" s="24"/>
      <c r="OPD5" s="24"/>
      <c r="OPE5" s="24"/>
      <c r="OPF5" s="24"/>
      <c r="OPG5" s="24"/>
      <c r="OPH5" s="24"/>
      <c r="OPI5" s="24"/>
      <c r="OPJ5" s="24"/>
      <c r="OPK5" s="24"/>
      <c r="OPL5" s="24"/>
      <c r="OPM5" s="24"/>
      <c r="OPN5" s="24"/>
      <c r="OPO5" s="24"/>
      <c r="OPP5" s="24"/>
      <c r="OPQ5" s="24"/>
      <c r="OPR5" s="24"/>
      <c r="OPS5" s="24"/>
      <c r="OPT5" s="24"/>
      <c r="OPU5" s="24"/>
      <c r="OPV5" s="24"/>
      <c r="OPW5" s="24"/>
      <c r="OPX5" s="24"/>
      <c r="OPY5" s="24"/>
      <c r="OPZ5" s="24"/>
      <c r="OQA5" s="24"/>
      <c r="OQB5" s="24"/>
      <c r="OQC5" s="24"/>
      <c r="OQD5" s="24"/>
      <c r="OQE5" s="24"/>
      <c r="OQF5" s="24"/>
      <c r="OQG5" s="24"/>
      <c r="OQH5" s="24"/>
      <c r="OQI5" s="24"/>
      <c r="OQJ5" s="24"/>
      <c r="OQK5" s="24"/>
      <c r="OQL5" s="24"/>
      <c r="OQM5" s="24"/>
      <c r="OQN5" s="24"/>
      <c r="OQO5" s="24"/>
      <c r="OQP5" s="24"/>
      <c r="OQQ5" s="24"/>
      <c r="OQR5" s="24"/>
      <c r="OQS5" s="24"/>
      <c r="OQT5" s="24"/>
      <c r="OQU5" s="24"/>
      <c r="OQV5" s="24"/>
      <c r="OQW5" s="24"/>
      <c r="OQX5" s="24"/>
      <c r="OQY5" s="24"/>
      <c r="OQZ5" s="24"/>
      <c r="ORA5" s="24"/>
      <c r="ORB5" s="24"/>
      <c r="ORC5" s="24"/>
      <c r="ORD5" s="24"/>
      <c r="ORE5" s="24"/>
      <c r="ORF5" s="24"/>
      <c r="ORG5" s="24"/>
      <c r="ORH5" s="24"/>
      <c r="ORI5" s="24"/>
      <c r="ORJ5" s="24"/>
      <c r="ORK5" s="24"/>
      <c r="ORL5" s="24"/>
      <c r="ORM5" s="24"/>
      <c r="ORN5" s="24"/>
      <c r="ORO5" s="24"/>
      <c r="ORP5" s="24"/>
      <c r="ORQ5" s="24"/>
      <c r="ORR5" s="24"/>
      <c r="ORS5" s="24"/>
      <c r="ORT5" s="24"/>
      <c r="ORU5" s="24"/>
      <c r="ORV5" s="24"/>
      <c r="ORW5" s="24"/>
      <c r="ORX5" s="24"/>
      <c r="ORY5" s="24"/>
      <c r="ORZ5" s="24"/>
      <c r="OSA5" s="24"/>
      <c r="OSB5" s="24"/>
      <c r="OSC5" s="24"/>
      <c r="OSD5" s="24"/>
      <c r="OSE5" s="24"/>
      <c r="OSF5" s="24"/>
      <c r="OSG5" s="24"/>
      <c r="OSH5" s="24"/>
      <c r="OSI5" s="24"/>
      <c r="OSJ5" s="24"/>
      <c r="OSK5" s="24"/>
      <c r="OSL5" s="24"/>
      <c r="OSM5" s="24"/>
      <c r="OSN5" s="24"/>
      <c r="OSO5" s="24"/>
      <c r="OSP5" s="24"/>
      <c r="OSQ5" s="24"/>
      <c r="OSR5" s="24"/>
      <c r="OSS5" s="24"/>
      <c r="OST5" s="24"/>
      <c r="OSU5" s="24"/>
      <c r="OSV5" s="24"/>
      <c r="OSW5" s="24"/>
      <c r="OSX5" s="24"/>
      <c r="OSY5" s="24"/>
      <c r="OSZ5" s="24"/>
      <c r="OTA5" s="24"/>
      <c r="OTB5" s="24"/>
      <c r="OTC5" s="24"/>
      <c r="OTD5" s="24"/>
      <c r="OTE5" s="24"/>
      <c r="OTF5" s="24"/>
      <c r="OTG5" s="24"/>
      <c r="OTH5" s="24"/>
      <c r="OTI5" s="24"/>
      <c r="OTJ5" s="24"/>
      <c r="OTK5" s="24"/>
      <c r="OTL5" s="24"/>
      <c r="OTM5" s="24"/>
      <c r="OTN5" s="24"/>
      <c r="OTO5" s="24"/>
      <c r="OTP5" s="24"/>
      <c r="OTQ5" s="24"/>
      <c r="OTR5" s="24"/>
      <c r="OTS5" s="24"/>
      <c r="OTT5" s="24"/>
      <c r="OTU5" s="24"/>
      <c r="OTV5" s="24"/>
      <c r="OTW5" s="24"/>
      <c r="OTX5" s="24"/>
      <c r="OTY5" s="24"/>
      <c r="OTZ5" s="24"/>
      <c r="OUA5" s="24"/>
      <c r="OUB5" s="24"/>
      <c r="OUC5" s="24"/>
      <c r="OUD5" s="24"/>
      <c r="OUE5" s="24"/>
      <c r="OUF5" s="24"/>
      <c r="OUG5" s="24"/>
      <c r="OUH5" s="24"/>
      <c r="OUI5" s="24"/>
      <c r="OUJ5" s="24"/>
      <c r="OUK5" s="24"/>
      <c r="OUL5" s="24"/>
      <c r="OUM5" s="24"/>
      <c r="OUN5" s="24"/>
      <c r="OUO5" s="24"/>
      <c r="OUP5" s="24"/>
      <c r="OUQ5" s="24"/>
      <c r="OUR5" s="24"/>
      <c r="OUS5" s="24"/>
      <c r="OUT5" s="24"/>
      <c r="OUU5" s="24"/>
      <c r="OUV5" s="24"/>
      <c r="OUW5" s="24"/>
      <c r="OUX5" s="24"/>
      <c r="OUY5" s="24"/>
      <c r="OUZ5" s="24"/>
      <c r="OVA5" s="24"/>
      <c r="OVB5" s="24"/>
      <c r="OVC5" s="24"/>
      <c r="OVD5" s="24"/>
      <c r="OVE5" s="24"/>
      <c r="OVF5" s="24"/>
      <c r="OVG5" s="24"/>
      <c r="OVH5" s="24"/>
      <c r="OVI5" s="24"/>
      <c r="OVJ5" s="24"/>
      <c r="OVK5" s="24"/>
      <c r="OVL5" s="24"/>
      <c r="OVM5" s="24"/>
      <c r="OVN5" s="24"/>
      <c r="OVO5" s="24"/>
      <c r="OVP5" s="24"/>
      <c r="OVQ5" s="24"/>
      <c r="OVR5" s="24"/>
      <c r="OVS5" s="24"/>
      <c r="OVT5" s="24"/>
      <c r="OVU5" s="24"/>
      <c r="OVV5" s="24"/>
      <c r="OVW5" s="24"/>
      <c r="OVX5" s="24"/>
      <c r="OVY5" s="24"/>
      <c r="OVZ5" s="24"/>
      <c r="OWA5" s="24"/>
      <c r="OWB5" s="24"/>
      <c r="OWC5" s="24"/>
      <c r="OWD5" s="24"/>
      <c r="OWE5" s="24"/>
      <c r="OWF5" s="24"/>
      <c r="OWG5" s="24"/>
      <c r="OWH5" s="24"/>
      <c r="OWI5" s="24"/>
      <c r="OWJ5" s="24"/>
      <c r="OWK5" s="24"/>
      <c r="OWL5" s="24"/>
      <c r="OWM5" s="24"/>
      <c r="OWN5" s="24"/>
      <c r="OWO5" s="24"/>
      <c r="OWP5" s="24"/>
      <c r="OWQ5" s="24"/>
      <c r="OWR5" s="24"/>
      <c r="OWS5" s="24"/>
      <c r="OWT5" s="24"/>
      <c r="OWU5" s="24"/>
      <c r="OWV5" s="24"/>
      <c r="OWW5" s="24"/>
      <c r="OWX5" s="24"/>
      <c r="OWY5" s="24"/>
      <c r="OWZ5" s="24"/>
      <c r="OXA5" s="24"/>
      <c r="OXB5" s="24"/>
      <c r="OXC5" s="24"/>
      <c r="OXD5" s="24"/>
      <c r="OXE5" s="24"/>
      <c r="OXF5" s="24"/>
      <c r="OXG5" s="24"/>
      <c r="OXH5" s="24"/>
      <c r="OXI5" s="24"/>
      <c r="OXJ5" s="24"/>
      <c r="OXK5" s="24"/>
      <c r="OXL5" s="24"/>
      <c r="OXM5" s="24"/>
      <c r="OXN5" s="24"/>
      <c r="OXO5" s="24"/>
      <c r="OXP5" s="24"/>
      <c r="OXQ5" s="24"/>
      <c r="OXR5" s="24"/>
      <c r="OXS5" s="24"/>
      <c r="OXT5" s="24"/>
      <c r="OXU5" s="24"/>
      <c r="OXV5" s="24"/>
      <c r="OXW5" s="24"/>
      <c r="OXX5" s="24"/>
      <c r="OXY5" s="24"/>
      <c r="OXZ5" s="24"/>
      <c r="OYA5" s="24"/>
      <c r="OYB5" s="24"/>
      <c r="OYC5" s="24"/>
      <c r="OYD5" s="24"/>
      <c r="OYE5" s="24"/>
      <c r="OYF5" s="24"/>
      <c r="OYG5" s="24"/>
      <c r="OYH5" s="24"/>
      <c r="OYI5" s="24"/>
      <c r="OYJ5" s="24"/>
      <c r="OYK5" s="24"/>
      <c r="OYL5" s="24"/>
      <c r="OYM5" s="24"/>
      <c r="OYN5" s="24"/>
      <c r="OYO5" s="24"/>
      <c r="OYP5" s="24"/>
      <c r="OYQ5" s="24"/>
      <c r="OYR5" s="24"/>
      <c r="OYS5" s="24"/>
      <c r="OYT5" s="24"/>
      <c r="OYU5" s="24"/>
      <c r="OYV5" s="24"/>
      <c r="OYW5" s="24"/>
      <c r="OYX5" s="24"/>
      <c r="OYY5" s="24"/>
      <c r="OYZ5" s="24"/>
      <c r="OZA5" s="24"/>
      <c r="OZB5" s="24"/>
      <c r="OZC5" s="24"/>
      <c r="OZD5" s="24"/>
      <c r="OZE5" s="24"/>
      <c r="OZF5" s="24"/>
      <c r="OZG5" s="24"/>
      <c r="OZH5" s="24"/>
      <c r="OZI5" s="24"/>
      <c r="OZJ5" s="24"/>
      <c r="OZK5" s="24"/>
      <c r="OZL5" s="24"/>
      <c r="OZM5" s="24"/>
      <c r="OZN5" s="24"/>
      <c r="OZO5" s="24"/>
      <c r="OZP5" s="24"/>
      <c r="OZQ5" s="24"/>
      <c r="OZR5" s="24"/>
      <c r="OZS5" s="24"/>
      <c r="OZT5" s="24"/>
      <c r="OZU5" s="24"/>
      <c r="OZV5" s="24"/>
      <c r="OZW5" s="24"/>
      <c r="OZX5" s="24"/>
      <c r="OZY5" s="24"/>
      <c r="OZZ5" s="24"/>
      <c r="PAA5" s="24"/>
      <c r="PAB5" s="24"/>
      <c r="PAC5" s="24"/>
      <c r="PAD5" s="24"/>
      <c r="PAE5" s="24"/>
      <c r="PAF5" s="24"/>
      <c r="PAG5" s="24"/>
      <c r="PAH5" s="24"/>
      <c r="PAI5" s="24"/>
      <c r="PAJ5" s="24"/>
      <c r="PAK5" s="24"/>
      <c r="PAL5" s="24"/>
      <c r="PAM5" s="24"/>
      <c r="PAN5" s="24"/>
      <c r="PAO5" s="24"/>
      <c r="PAP5" s="24"/>
      <c r="PAQ5" s="24"/>
      <c r="PAR5" s="24"/>
      <c r="PAS5" s="24"/>
      <c r="PAT5" s="24"/>
      <c r="PAU5" s="24"/>
      <c r="PAV5" s="24"/>
      <c r="PAW5" s="24"/>
      <c r="PAX5" s="24"/>
      <c r="PAY5" s="24"/>
      <c r="PAZ5" s="24"/>
      <c r="PBA5" s="24"/>
      <c r="PBB5" s="24"/>
      <c r="PBC5" s="24"/>
      <c r="PBD5" s="24"/>
      <c r="PBE5" s="24"/>
      <c r="PBF5" s="24"/>
      <c r="PBG5" s="24"/>
      <c r="PBH5" s="24"/>
      <c r="PBI5" s="24"/>
      <c r="PBJ5" s="24"/>
      <c r="PBK5" s="24"/>
      <c r="PBL5" s="24"/>
      <c r="PBM5" s="24"/>
      <c r="PBN5" s="24"/>
      <c r="PBO5" s="24"/>
      <c r="PBP5" s="24"/>
      <c r="PBQ5" s="24"/>
      <c r="PBR5" s="24"/>
      <c r="PBS5" s="24"/>
      <c r="PBT5" s="24"/>
      <c r="PBU5" s="24"/>
      <c r="PBV5" s="24"/>
      <c r="PBW5" s="24"/>
      <c r="PBX5" s="24"/>
      <c r="PBY5" s="24"/>
      <c r="PBZ5" s="24"/>
      <c r="PCA5" s="24"/>
      <c r="PCB5" s="24"/>
      <c r="PCC5" s="24"/>
      <c r="PCD5" s="24"/>
      <c r="PCE5" s="24"/>
      <c r="PCF5" s="24"/>
      <c r="PCG5" s="24"/>
      <c r="PCH5" s="24"/>
      <c r="PCI5" s="24"/>
      <c r="PCJ5" s="24"/>
      <c r="PCK5" s="24"/>
      <c r="PCL5" s="24"/>
      <c r="PCM5" s="24"/>
      <c r="PCN5" s="24"/>
      <c r="PCO5" s="24"/>
      <c r="PCP5" s="24"/>
      <c r="PCQ5" s="24"/>
      <c r="PCR5" s="24"/>
      <c r="PCS5" s="24"/>
      <c r="PCT5" s="24"/>
      <c r="PCU5" s="24"/>
      <c r="PCV5" s="24"/>
      <c r="PCW5" s="24"/>
      <c r="PCX5" s="24"/>
      <c r="PCY5" s="24"/>
      <c r="PCZ5" s="24"/>
      <c r="PDA5" s="24"/>
      <c r="PDB5" s="24"/>
      <c r="PDC5" s="24"/>
      <c r="PDD5" s="24"/>
      <c r="PDE5" s="24"/>
      <c r="PDF5" s="24"/>
      <c r="PDG5" s="24"/>
      <c r="PDH5" s="24"/>
      <c r="PDI5" s="24"/>
      <c r="PDJ5" s="24"/>
      <c r="PDK5" s="24"/>
      <c r="PDL5" s="24"/>
      <c r="PDM5" s="24"/>
      <c r="PDN5" s="24"/>
      <c r="PDO5" s="24"/>
      <c r="PDP5" s="24"/>
      <c r="PDQ5" s="24"/>
      <c r="PDR5" s="24"/>
      <c r="PDS5" s="24"/>
      <c r="PDT5" s="24"/>
      <c r="PDU5" s="24"/>
      <c r="PDV5" s="24"/>
      <c r="PDW5" s="24"/>
      <c r="PDX5" s="24"/>
      <c r="PDY5" s="24"/>
      <c r="PDZ5" s="24"/>
      <c r="PEA5" s="24"/>
      <c r="PEB5" s="24"/>
      <c r="PEC5" s="24"/>
      <c r="PED5" s="24"/>
      <c r="PEE5" s="24"/>
      <c r="PEF5" s="24"/>
      <c r="PEG5" s="24"/>
      <c r="PEH5" s="24"/>
      <c r="PEI5" s="24"/>
      <c r="PEJ5" s="24"/>
      <c r="PEK5" s="24"/>
      <c r="PEL5" s="24"/>
      <c r="PEM5" s="24"/>
      <c r="PEN5" s="24"/>
      <c r="PEO5" s="24"/>
      <c r="PEP5" s="24"/>
      <c r="PEQ5" s="24"/>
      <c r="PER5" s="24"/>
      <c r="PES5" s="24"/>
      <c r="PET5" s="24"/>
      <c r="PEU5" s="24"/>
      <c r="PEV5" s="24"/>
      <c r="PEW5" s="24"/>
      <c r="PEX5" s="24"/>
      <c r="PEY5" s="24"/>
      <c r="PEZ5" s="24"/>
      <c r="PFA5" s="24"/>
      <c r="PFB5" s="24"/>
      <c r="PFC5" s="24"/>
      <c r="PFD5" s="24"/>
      <c r="PFE5" s="24"/>
      <c r="PFF5" s="24"/>
      <c r="PFG5" s="24"/>
      <c r="PFH5" s="24"/>
      <c r="PFI5" s="24"/>
      <c r="PFJ5" s="24"/>
      <c r="PFK5" s="24"/>
      <c r="PFL5" s="24"/>
      <c r="PFM5" s="24"/>
      <c r="PFN5" s="24"/>
      <c r="PFO5" s="24"/>
      <c r="PFP5" s="24"/>
      <c r="PFQ5" s="24"/>
      <c r="PFR5" s="24"/>
      <c r="PFS5" s="24"/>
      <c r="PFT5" s="24"/>
      <c r="PFU5" s="24"/>
      <c r="PFV5" s="24"/>
      <c r="PFW5" s="24"/>
      <c r="PFX5" s="24"/>
      <c r="PFY5" s="24"/>
      <c r="PFZ5" s="24"/>
      <c r="PGA5" s="24"/>
      <c r="PGB5" s="24"/>
      <c r="PGC5" s="24"/>
      <c r="PGD5" s="24"/>
      <c r="PGE5" s="24"/>
      <c r="PGF5" s="24"/>
      <c r="PGG5" s="24"/>
      <c r="PGH5" s="24"/>
      <c r="PGI5" s="24"/>
      <c r="PGJ5" s="24"/>
      <c r="PGK5" s="24"/>
      <c r="PGL5" s="24"/>
      <c r="PGM5" s="24"/>
      <c r="PGN5" s="24"/>
      <c r="PGO5" s="24"/>
      <c r="PGP5" s="24"/>
      <c r="PGQ5" s="24"/>
      <c r="PGR5" s="24"/>
      <c r="PGS5" s="24"/>
      <c r="PGT5" s="24"/>
      <c r="PGU5" s="24"/>
      <c r="PGV5" s="24"/>
      <c r="PGW5" s="24"/>
      <c r="PGX5" s="24"/>
      <c r="PGY5" s="24"/>
      <c r="PGZ5" s="24"/>
      <c r="PHA5" s="24"/>
      <c r="PHB5" s="24"/>
      <c r="PHC5" s="24"/>
      <c r="PHD5" s="24"/>
      <c r="PHE5" s="24"/>
      <c r="PHF5" s="24"/>
      <c r="PHG5" s="24"/>
      <c r="PHH5" s="24"/>
      <c r="PHI5" s="24"/>
      <c r="PHJ5" s="24"/>
      <c r="PHK5" s="24"/>
      <c r="PHL5" s="24"/>
      <c r="PHM5" s="24"/>
      <c r="PHN5" s="24"/>
      <c r="PHO5" s="24"/>
      <c r="PHP5" s="24"/>
      <c r="PHQ5" s="24"/>
      <c r="PHR5" s="24"/>
      <c r="PHS5" s="24"/>
      <c r="PHT5" s="24"/>
      <c r="PHU5" s="24"/>
      <c r="PHV5" s="24"/>
      <c r="PHW5" s="24"/>
      <c r="PHX5" s="24"/>
      <c r="PHY5" s="24"/>
      <c r="PHZ5" s="24"/>
      <c r="PIA5" s="24"/>
      <c r="PIB5" s="24"/>
      <c r="PIC5" s="24"/>
      <c r="PID5" s="24"/>
      <c r="PIE5" s="24"/>
      <c r="PIF5" s="24"/>
      <c r="PIG5" s="24"/>
      <c r="PIH5" s="24"/>
      <c r="PII5" s="24"/>
      <c r="PIJ5" s="24"/>
      <c r="PIK5" s="24"/>
      <c r="PIL5" s="24"/>
      <c r="PIM5" s="24"/>
      <c r="PIN5" s="24"/>
      <c r="PIO5" s="24"/>
      <c r="PIP5" s="24"/>
      <c r="PIQ5" s="24"/>
      <c r="PIR5" s="24"/>
      <c r="PIS5" s="24"/>
      <c r="PIT5" s="24"/>
      <c r="PIU5" s="24"/>
      <c r="PIV5" s="24"/>
      <c r="PIW5" s="24"/>
      <c r="PIX5" s="24"/>
      <c r="PIY5" s="24"/>
      <c r="PIZ5" s="24"/>
      <c r="PJA5" s="24"/>
      <c r="PJB5" s="24"/>
      <c r="PJC5" s="24"/>
      <c r="PJD5" s="24"/>
      <c r="PJE5" s="24"/>
      <c r="PJF5" s="24"/>
      <c r="PJG5" s="24"/>
      <c r="PJH5" s="24"/>
      <c r="PJI5" s="24"/>
      <c r="PJJ5" s="24"/>
      <c r="PJK5" s="24"/>
      <c r="PJL5" s="24"/>
      <c r="PJM5" s="24"/>
      <c r="PJN5" s="24"/>
      <c r="PJO5" s="24"/>
      <c r="PJP5" s="24"/>
      <c r="PJQ5" s="24"/>
      <c r="PJR5" s="24"/>
      <c r="PJS5" s="24"/>
      <c r="PJT5" s="24"/>
      <c r="PJU5" s="24"/>
      <c r="PJV5" s="24"/>
      <c r="PJW5" s="24"/>
      <c r="PJX5" s="24"/>
      <c r="PJY5" s="24"/>
      <c r="PJZ5" s="24"/>
      <c r="PKA5" s="24"/>
      <c r="PKB5" s="24"/>
      <c r="PKC5" s="24"/>
      <c r="PKD5" s="24"/>
      <c r="PKE5" s="24"/>
      <c r="PKF5" s="24"/>
      <c r="PKG5" s="24"/>
      <c r="PKH5" s="24"/>
      <c r="PKI5" s="24"/>
      <c r="PKJ5" s="24"/>
      <c r="PKK5" s="24"/>
      <c r="PKL5" s="24"/>
      <c r="PKM5" s="24"/>
      <c r="PKN5" s="24"/>
      <c r="PKO5" s="24"/>
      <c r="PKP5" s="24"/>
      <c r="PKQ5" s="24"/>
      <c r="PKR5" s="24"/>
      <c r="PKS5" s="24"/>
      <c r="PKT5" s="24"/>
      <c r="PKU5" s="24"/>
      <c r="PKV5" s="24"/>
      <c r="PKW5" s="24"/>
      <c r="PKX5" s="24"/>
      <c r="PKY5" s="24"/>
      <c r="PKZ5" s="24"/>
      <c r="PLA5" s="24"/>
      <c r="PLB5" s="24"/>
      <c r="PLC5" s="24"/>
      <c r="PLD5" s="24"/>
      <c r="PLE5" s="24"/>
      <c r="PLF5" s="24"/>
      <c r="PLG5" s="24"/>
      <c r="PLH5" s="24"/>
      <c r="PLI5" s="24"/>
      <c r="PLJ5" s="24"/>
      <c r="PLK5" s="24"/>
      <c r="PLL5" s="24"/>
      <c r="PLM5" s="24"/>
      <c r="PLN5" s="24"/>
      <c r="PLO5" s="24"/>
      <c r="PLP5" s="24"/>
      <c r="PLQ5" s="24"/>
      <c r="PLR5" s="24"/>
      <c r="PLS5" s="24"/>
      <c r="PLT5" s="24"/>
      <c r="PLU5" s="24"/>
      <c r="PLV5" s="24"/>
      <c r="PLW5" s="24"/>
      <c r="PLX5" s="24"/>
      <c r="PLY5" s="24"/>
      <c r="PLZ5" s="24"/>
      <c r="PMA5" s="24"/>
      <c r="PMB5" s="24"/>
      <c r="PMC5" s="24"/>
      <c r="PMD5" s="24"/>
      <c r="PME5" s="24"/>
      <c r="PMF5" s="24"/>
      <c r="PMG5" s="24"/>
      <c r="PMH5" s="24"/>
      <c r="PMI5" s="24"/>
      <c r="PMJ5" s="24"/>
      <c r="PMK5" s="24"/>
      <c r="PML5" s="24"/>
      <c r="PMM5" s="24"/>
      <c r="PMN5" s="24"/>
      <c r="PMO5" s="24"/>
      <c r="PMP5" s="24"/>
      <c r="PMQ5" s="24"/>
      <c r="PMR5" s="24"/>
      <c r="PMS5" s="24"/>
      <c r="PMT5" s="24"/>
      <c r="PMU5" s="24"/>
      <c r="PMV5" s="24"/>
      <c r="PMW5" s="24"/>
      <c r="PMX5" s="24"/>
      <c r="PMY5" s="24"/>
      <c r="PMZ5" s="24"/>
      <c r="PNA5" s="24"/>
      <c r="PNB5" s="24"/>
      <c r="PNC5" s="24"/>
      <c r="PND5" s="24"/>
      <c r="PNE5" s="24"/>
      <c r="PNF5" s="24"/>
      <c r="PNG5" s="24"/>
      <c r="PNH5" s="24"/>
      <c r="PNI5" s="24"/>
      <c r="PNJ5" s="24"/>
      <c r="PNK5" s="24"/>
      <c r="PNL5" s="24"/>
      <c r="PNM5" s="24"/>
      <c r="PNN5" s="24"/>
      <c r="PNO5" s="24"/>
      <c r="PNP5" s="24"/>
      <c r="PNQ5" s="24"/>
      <c r="PNR5" s="24"/>
      <c r="PNS5" s="24"/>
      <c r="PNT5" s="24"/>
      <c r="PNU5" s="24"/>
      <c r="PNV5" s="24"/>
      <c r="PNW5" s="24"/>
      <c r="PNX5" s="24"/>
      <c r="PNY5" s="24"/>
      <c r="PNZ5" s="24"/>
      <c r="POA5" s="24"/>
      <c r="POB5" s="24"/>
      <c r="POC5" s="24"/>
      <c r="POD5" s="24"/>
      <c r="POE5" s="24"/>
      <c r="POF5" s="24"/>
      <c r="POG5" s="24"/>
      <c r="POH5" s="24"/>
      <c r="POI5" s="24"/>
      <c r="POJ5" s="24"/>
      <c r="POK5" s="24"/>
      <c r="POL5" s="24"/>
      <c r="POM5" s="24"/>
      <c r="PON5" s="24"/>
      <c r="POO5" s="24"/>
      <c r="POP5" s="24"/>
      <c r="POQ5" s="24"/>
      <c r="POR5" s="24"/>
      <c r="POS5" s="24"/>
      <c r="POT5" s="24"/>
      <c r="POU5" s="24"/>
      <c r="POV5" s="24"/>
      <c r="POW5" s="24"/>
      <c r="POX5" s="24"/>
      <c r="POY5" s="24"/>
      <c r="POZ5" s="24"/>
      <c r="PPA5" s="24"/>
      <c r="PPB5" s="24"/>
      <c r="PPC5" s="24"/>
      <c r="PPD5" s="24"/>
      <c r="PPE5" s="24"/>
      <c r="PPF5" s="24"/>
      <c r="PPG5" s="24"/>
      <c r="PPH5" s="24"/>
      <c r="PPI5" s="24"/>
      <c r="PPJ5" s="24"/>
      <c r="PPK5" s="24"/>
      <c r="PPL5" s="24"/>
      <c r="PPM5" s="24"/>
      <c r="PPN5" s="24"/>
      <c r="PPO5" s="24"/>
      <c r="PPP5" s="24"/>
      <c r="PPQ5" s="24"/>
      <c r="PPR5" s="24"/>
      <c r="PPS5" s="24"/>
      <c r="PPT5" s="24"/>
      <c r="PPU5" s="24"/>
      <c r="PPV5" s="24"/>
      <c r="PPW5" s="24"/>
      <c r="PPX5" s="24"/>
      <c r="PPY5" s="24"/>
      <c r="PPZ5" s="24"/>
      <c r="PQA5" s="24"/>
      <c r="PQB5" s="24"/>
      <c r="PQC5" s="24"/>
      <c r="PQD5" s="24"/>
      <c r="PQE5" s="24"/>
      <c r="PQF5" s="24"/>
      <c r="PQG5" s="24"/>
      <c r="PQH5" s="24"/>
      <c r="PQI5" s="24"/>
      <c r="PQJ5" s="24"/>
      <c r="PQK5" s="24"/>
      <c r="PQL5" s="24"/>
      <c r="PQM5" s="24"/>
      <c r="PQN5" s="24"/>
      <c r="PQO5" s="24"/>
      <c r="PQP5" s="24"/>
      <c r="PQQ5" s="24"/>
      <c r="PQR5" s="24"/>
      <c r="PQS5" s="24"/>
      <c r="PQT5" s="24"/>
      <c r="PQU5" s="24"/>
      <c r="PQV5" s="24"/>
      <c r="PQW5" s="24"/>
      <c r="PQX5" s="24"/>
      <c r="PQY5" s="24"/>
      <c r="PQZ5" s="24"/>
      <c r="PRA5" s="24"/>
      <c r="PRB5" s="24"/>
      <c r="PRC5" s="24"/>
      <c r="PRD5" s="24"/>
      <c r="PRE5" s="24"/>
      <c r="PRF5" s="24"/>
      <c r="PRG5" s="24"/>
      <c r="PRH5" s="24"/>
      <c r="PRI5" s="24"/>
      <c r="PRJ5" s="24"/>
      <c r="PRK5" s="24"/>
      <c r="PRL5" s="24"/>
      <c r="PRM5" s="24"/>
      <c r="PRN5" s="24"/>
      <c r="PRO5" s="24"/>
      <c r="PRP5" s="24"/>
      <c r="PRQ5" s="24"/>
      <c r="PRR5" s="24"/>
      <c r="PRS5" s="24"/>
      <c r="PRT5" s="24"/>
      <c r="PRU5" s="24"/>
      <c r="PRV5" s="24"/>
      <c r="PRW5" s="24"/>
      <c r="PRX5" s="24"/>
      <c r="PRY5" s="24"/>
      <c r="PRZ5" s="24"/>
      <c r="PSA5" s="24"/>
      <c r="PSB5" s="24"/>
      <c r="PSC5" s="24"/>
      <c r="PSD5" s="24"/>
      <c r="PSE5" s="24"/>
      <c r="PSF5" s="24"/>
      <c r="PSG5" s="24"/>
      <c r="PSH5" s="24"/>
      <c r="PSI5" s="24"/>
      <c r="PSJ5" s="24"/>
      <c r="PSK5" s="24"/>
      <c r="PSL5" s="24"/>
      <c r="PSM5" s="24"/>
      <c r="PSN5" s="24"/>
      <c r="PSO5" s="24"/>
      <c r="PSP5" s="24"/>
      <c r="PSQ5" s="24"/>
      <c r="PSR5" s="24"/>
      <c r="PSS5" s="24"/>
      <c r="PST5" s="24"/>
      <c r="PSU5" s="24"/>
      <c r="PSV5" s="24"/>
      <c r="PSW5" s="24"/>
      <c r="PSX5" s="24"/>
      <c r="PSY5" s="24"/>
      <c r="PSZ5" s="24"/>
      <c r="PTA5" s="24"/>
      <c r="PTB5" s="24"/>
      <c r="PTC5" s="24"/>
      <c r="PTD5" s="24"/>
      <c r="PTE5" s="24"/>
      <c r="PTF5" s="24"/>
      <c r="PTG5" s="24"/>
      <c r="PTH5" s="24"/>
      <c r="PTI5" s="24"/>
      <c r="PTJ5" s="24"/>
      <c r="PTK5" s="24"/>
      <c r="PTL5" s="24"/>
      <c r="PTM5" s="24"/>
      <c r="PTN5" s="24"/>
      <c r="PTO5" s="24"/>
      <c r="PTP5" s="24"/>
      <c r="PTQ5" s="24"/>
      <c r="PTR5" s="24"/>
      <c r="PTS5" s="24"/>
      <c r="PTT5" s="24"/>
      <c r="PTU5" s="24"/>
      <c r="PTV5" s="24"/>
      <c r="PTW5" s="24"/>
      <c r="PTX5" s="24"/>
      <c r="PTY5" s="24"/>
      <c r="PTZ5" s="24"/>
      <c r="PUA5" s="24"/>
      <c r="PUB5" s="24"/>
      <c r="PUC5" s="24"/>
      <c r="PUD5" s="24"/>
      <c r="PUE5" s="24"/>
      <c r="PUF5" s="24"/>
      <c r="PUG5" s="24"/>
      <c r="PUH5" s="24"/>
      <c r="PUI5" s="24"/>
      <c r="PUJ5" s="24"/>
      <c r="PUK5" s="24"/>
      <c r="PUL5" s="24"/>
      <c r="PUM5" s="24"/>
      <c r="PUN5" s="24"/>
      <c r="PUO5" s="24"/>
      <c r="PUP5" s="24"/>
      <c r="PUQ5" s="24"/>
      <c r="PUR5" s="24"/>
      <c r="PUS5" s="24"/>
      <c r="PUT5" s="24"/>
      <c r="PUU5" s="24"/>
      <c r="PUV5" s="24"/>
      <c r="PUW5" s="24"/>
      <c r="PUX5" s="24"/>
      <c r="PUY5" s="24"/>
      <c r="PUZ5" s="24"/>
      <c r="PVA5" s="24"/>
      <c r="PVB5" s="24"/>
      <c r="PVC5" s="24"/>
      <c r="PVD5" s="24"/>
      <c r="PVE5" s="24"/>
      <c r="PVF5" s="24"/>
      <c r="PVG5" s="24"/>
      <c r="PVH5" s="24"/>
      <c r="PVI5" s="24"/>
      <c r="PVJ5" s="24"/>
      <c r="PVK5" s="24"/>
      <c r="PVL5" s="24"/>
      <c r="PVM5" s="24"/>
      <c r="PVN5" s="24"/>
      <c r="PVO5" s="24"/>
      <c r="PVP5" s="24"/>
      <c r="PVQ5" s="24"/>
      <c r="PVR5" s="24"/>
      <c r="PVS5" s="24"/>
      <c r="PVT5" s="24"/>
      <c r="PVU5" s="24"/>
      <c r="PVV5" s="24"/>
      <c r="PVW5" s="24"/>
      <c r="PVX5" s="24"/>
      <c r="PVY5" s="24"/>
      <c r="PVZ5" s="24"/>
      <c r="PWA5" s="24"/>
      <c r="PWB5" s="24"/>
      <c r="PWC5" s="24"/>
      <c r="PWD5" s="24"/>
      <c r="PWE5" s="24"/>
      <c r="PWF5" s="24"/>
      <c r="PWG5" s="24"/>
      <c r="PWH5" s="24"/>
      <c r="PWI5" s="24"/>
      <c r="PWJ5" s="24"/>
      <c r="PWK5" s="24"/>
      <c r="PWL5" s="24"/>
      <c r="PWM5" s="24"/>
      <c r="PWN5" s="24"/>
      <c r="PWO5" s="24"/>
      <c r="PWP5" s="24"/>
      <c r="PWQ5" s="24"/>
      <c r="PWR5" s="24"/>
      <c r="PWS5" s="24"/>
      <c r="PWT5" s="24"/>
      <c r="PWU5" s="24"/>
      <c r="PWV5" s="24"/>
      <c r="PWW5" s="24"/>
      <c r="PWX5" s="24"/>
      <c r="PWY5" s="24"/>
      <c r="PWZ5" s="24"/>
      <c r="PXA5" s="24"/>
      <c r="PXB5" s="24"/>
      <c r="PXC5" s="24"/>
      <c r="PXD5" s="24"/>
      <c r="PXE5" s="24"/>
      <c r="PXF5" s="24"/>
      <c r="PXG5" s="24"/>
      <c r="PXH5" s="24"/>
      <c r="PXI5" s="24"/>
      <c r="PXJ5" s="24"/>
      <c r="PXK5" s="24"/>
      <c r="PXL5" s="24"/>
      <c r="PXM5" s="24"/>
      <c r="PXN5" s="24"/>
      <c r="PXO5" s="24"/>
      <c r="PXP5" s="24"/>
      <c r="PXQ5" s="24"/>
      <c r="PXR5" s="24"/>
      <c r="PXS5" s="24"/>
      <c r="PXT5" s="24"/>
      <c r="PXU5" s="24"/>
      <c r="PXV5" s="24"/>
      <c r="PXW5" s="24"/>
      <c r="PXX5" s="24"/>
      <c r="PXY5" s="24"/>
      <c r="PXZ5" s="24"/>
      <c r="PYA5" s="24"/>
      <c r="PYB5" s="24"/>
      <c r="PYC5" s="24"/>
      <c r="PYD5" s="24"/>
      <c r="PYE5" s="24"/>
      <c r="PYF5" s="24"/>
      <c r="PYG5" s="24"/>
      <c r="PYH5" s="24"/>
      <c r="PYI5" s="24"/>
      <c r="PYJ5" s="24"/>
      <c r="PYK5" s="24"/>
      <c r="PYL5" s="24"/>
      <c r="PYM5" s="24"/>
      <c r="PYN5" s="24"/>
      <c r="PYO5" s="24"/>
      <c r="PYP5" s="24"/>
      <c r="PYQ5" s="24"/>
      <c r="PYR5" s="24"/>
      <c r="PYS5" s="24"/>
      <c r="PYT5" s="24"/>
      <c r="PYU5" s="24"/>
      <c r="PYV5" s="24"/>
      <c r="PYW5" s="24"/>
      <c r="PYX5" s="24"/>
      <c r="PYY5" s="24"/>
      <c r="PYZ5" s="24"/>
      <c r="PZA5" s="24"/>
      <c r="PZB5" s="24"/>
      <c r="PZC5" s="24"/>
      <c r="PZD5" s="24"/>
      <c r="PZE5" s="24"/>
      <c r="PZF5" s="24"/>
      <c r="PZG5" s="24"/>
      <c r="PZH5" s="24"/>
      <c r="PZI5" s="24"/>
      <c r="PZJ5" s="24"/>
      <c r="PZK5" s="24"/>
      <c r="PZL5" s="24"/>
      <c r="PZM5" s="24"/>
      <c r="PZN5" s="24"/>
      <c r="PZO5" s="24"/>
      <c r="PZP5" s="24"/>
      <c r="PZQ5" s="24"/>
      <c r="PZR5" s="24"/>
      <c r="PZS5" s="24"/>
      <c r="PZT5" s="24"/>
      <c r="PZU5" s="24"/>
      <c r="PZV5" s="24"/>
      <c r="PZW5" s="24"/>
      <c r="PZX5" s="24"/>
      <c r="PZY5" s="24"/>
      <c r="PZZ5" s="24"/>
      <c r="QAA5" s="24"/>
      <c r="QAB5" s="24"/>
      <c r="QAC5" s="24"/>
      <c r="QAD5" s="24"/>
      <c r="QAE5" s="24"/>
      <c r="QAF5" s="24"/>
      <c r="QAG5" s="24"/>
      <c r="QAH5" s="24"/>
      <c r="QAI5" s="24"/>
      <c r="QAJ5" s="24"/>
      <c r="QAK5" s="24"/>
      <c r="QAL5" s="24"/>
      <c r="QAM5" s="24"/>
      <c r="QAN5" s="24"/>
      <c r="QAO5" s="24"/>
      <c r="QAP5" s="24"/>
      <c r="QAQ5" s="24"/>
      <c r="QAR5" s="24"/>
      <c r="QAS5" s="24"/>
      <c r="QAT5" s="24"/>
      <c r="QAU5" s="24"/>
      <c r="QAV5" s="24"/>
      <c r="QAW5" s="24"/>
      <c r="QAX5" s="24"/>
      <c r="QAY5" s="24"/>
      <c r="QAZ5" s="24"/>
      <c r="QBA5" s="24"/>
      <c r="QBB5" s="24"/>
      <c r="QBC5" s="24"/>
      <c r="QBD5" s="24"/>
      <c r="QBE5" s="24"/>
      <c r="QBF5" s="24"/>
      <c r="QBG5" s="24"/>
      <c r="QBH5" s="24"/>
      <c r="QBI5" s="24"/>
      <c r="QBJ5" s="24"/>
      <c r="QBK5" s="24"/>
      <c r="QBL5" s="24"/>
      <c r="QBM5" s="24"/>
      <c r="QBN5" s="24"/>
      <c r="QBO5" s="24"/>
      <c r="QBP5" s="24"/>
      <c r="QBQ5" s="24"/>
      <c r="QBR5" s="24"/>
      <c r="QBS5" s="24"/>
      <c r="QBT5" s="24"/>
      <c r="QBU5" s="24"/>
      <c r="QBV5" s="24"/>
      <c r="QBW5" s="24"/>
      <c r="QBX5" s="24"/>
      <c r="QBY5" s="24"/>
      <c r="QBZ5" s="24"/>
      <c r="QCA5" s="24"/>
      <c r="QCB5" s="24"/>
      <c r="QCC5" s="24"/>
      <c r="QCD5" s="24"/>
      <c r="QCE5" s="24"/>
      <c r="QCF5" s="24"/>
      <c r="QCG5" s="24"/>
      <c r="QCH5" s="24"/>
      <c r="QCI5" s="24"/>
      <c r="QCJ5" s="24"/>
      <c r="QCK5" s="24"/>
      <c r="QCL5" s="24"/>
      <c r="QCM5" s="24"/>
      <c r="QCN5" s="24"/>
      <c r="QCO5" s="24"/>
      <c r="QCP5" s="24"/>
      <c r="QCQ5" s="24"/>
      <c r="QCR5" s="24"/>
      <c r="QCS5" s="24"/>
      <c r="QCT5" s="24"/>
      <c r="QCU5" s="24"/>
      <c r="QCV5" s="24"/>
      <c r="QCW5" s="24"/>
      <c r="QCX5" s="24"/>
      <c r="QCY5" s="24"/>
      <c r="QCZ5" s="24"/>
      <c r="QDA5" s="24"/>
      <c r="QDB5" s="24"/>
      <c r="QDC5" s="24"/>
      <c r="QDD5" s="24"/>
      <c r="QDE5" s="24"/>
      <c r="QDF5" s="24"/>
      <c r="QDG5" s="24"/>
      <c r="QDH5" s="24"/>
      <c r="QDI5" s="24"/>
      <c r="QDJ5" s="24"/>
      <c r="QDK5" s="24"/>
      <c r="QDL5" s="24"/>
      <c r="QDM5" s="24"/>
      <c r="QDN5" s="24"/>
      <c r="QDO5" s="24"/>
      <c r="QDP5" s="24"/>
      <c r="QDQ5" s="24"/>
      <c r="QDR5" s="24"/>
      <c r="QDS5" s="24"/>
      <c r="QDT5" s="24"/>
      <c r="QDU5" s="24"/>
      <c r="QDV5" s="24"/>
      <c r="QDW5" s="24"/>
      <c r="QDX5" s="24"/>
      <c r="QDY5" s="24"/>
      <c r="QDZ5" s="24"/>
      <c r="QEA5" s="24"/>
      <c r="QEB5" s="24"/>
      <c r="QEC5" s="24"/>
      <c r="QED5" s="24"/>
      <c r="QEE5" s="24"/>
      <c r="QEF5" s="24"/>
      <c r="QEG5" s="24"/>
      <c r="QEH5" s="24"/>
      <c r="QEI5" s="24"/>
      <c r="QEJ5" s="24"/>
      <c r="QEK5" s="24"/>
      <c r="QEL5" s="24"/>
      <c r="QEM5" s="24"/>
      <c r="QEN5" s="24"/>
      <c r="QEO5" s="24"/>
      <c r="QEP5" s="24"/>
      <c r="QEQ5" s="24"/>
      <c r="QER5" s="24"/>
      <c r="QES5" s="24"/>
      <c r="QET5" s="24"/>
      <c r="QEU5" s="24"/>
      <c r="QEV5" s="24"/>
      <c r="QEW5" s="24"/>
      <c r="QEX5" s="24"/>
      <c r="QEY5" s="24"/>
      <c r="QEZ5" s="24"/>
      <c r="QFA5" s="24"/>
      <c r="QFB5" s="24"/>
      <c r="QFC5" s="24"/>
      <c r="QFD5" s="24"/>
      <c r="QFE5" s="24"/>
      <c r="QFF5" s="24"/>
      <c r="QFG5" s="24"/>
      <c r="QFH5" s="24"/>
      <c r="QFI5" s="24"/>
      <c r="QFJ5" s="24"/>
      <c r="QFK5" s="24"/>
      <c r="QFL5" s="24"/>
      <c r="QFM5" s="24"/>
      <c r="QFN5" s="24"/>
      <c r="QFO5" s="24"/>
      <c r="QFP5" s="24"/>
      <c r="QFQ5" s="24"/>
      <c r="QFR5" s="24"/>
      <c r="QFS5" s="24"/>
      <c r="QFT5" s="24"/>
      <c r="QFU5" s="24"/>
      <c r="QFV5" s="24"/>
      <c r="QFW5" s="24"/>
      <c r="QFX5" s="24"/>
      <c r="QFY5" s="24"/>
      <c r="QFZ5" s="24"/>
      <c r="QGA5" s="24"/>
      <c r="QGB5" s="24"/>
      <c r="QGC5" s="24"/>
      <c r="QGD5" s="24"/>
      <c r="QGE5" s="24"/>
      <c r="QGF5" s="24"/>
      <c r="QGG5" s="24"/>
      <c r="QGH5" s="24"/>
      <c r="QGI5" s="24"/>
      <c r="QGJ5" s="24"/>
      <c r="QGK5" s="24"/>
      <c r="QGL5" s="24"/>
      <c r="QGM5" s="24"/>
      <c r="QGN5" s="24"/>
      <c r="QGO5" s="24"/>
      <c r="QGP5" s="24"/>
      <c r="QGQ5" s="24"/>
      <c r="QGR5" s="24"/>
      <c r="QGS5" s="24"/>
      <c r="QGT5" s="24"/>
      <c r="QGU5" s="24"/>
      <c r="QGV5" s="24"/>
      <c r="QGW5" s="24"/>
      <c r="QGX5" s="24"/>
      <c r="QGY5" s="24"/>
      <c r="QGZ5" s="24"/>
      <c r="QHA5" s="24"/>
      <c r="QHB5" s="24"/>
      <c r="QHC5" s="24"/>
      <c r="QHD5" s="24"/>
      <c r="QHE5" s="24"/>
      <c r="QHF5" s="24"/>
      <c r="QHG5" s="24"/>
      <c r="QHH5" s="24"/>
      <c r="QHI5" s="24"/>
      <c r="QHJ5" s="24"/>
      <c r="QHK5" s="24"/>
      <c r="QHL5" s="24"/>
      <c r="QHM5" s="24"/>
      <c r="QHN5" s="24"/>
      <c r="QHO5" s="24"/>
      <c r="QHP5" s="24"/>
      <c r="QHQ5" s="24"/>
      <c r="QHR5" s="24"/>
      <c r="QHS5" s="24"/>
      <c r="QHT5" s="24"/>
      <c r="QHU5" s="24"/>
      <c r="QHV5" s="24"/>
      <c r="QHW5" s="24"/>
      <c r="QHX5" s="24"/>
      <c r="QHY5" s="24"/>
      <c r="QHZ5" s="24"/>
      <c r="QIA5" s="24"/>
      <c r="QIB5" s="24"/>
      <c r="QIC5" s="24"/>
      <c r="QID5" s="24"/>
      <c r="QIE5" s="24"/>
      <c r="QIF5" s="24"/>
      <c r="QIG5" s="24"/>
      <c r="QIH5" s="24"/>
      <c r="QII5" s="24"/>
      <c r="QIJ5" s="24"/>
      <c r="QIK5" s="24"/>
      <c r="QIL5" s="24"/>
      <c r="QIM5" s="24"/>
      <c r="QIN5" s="24"/>
      <c r="QIO5" s="24"/>
      <c r="QIP5" s="24"/>
      <c r="QIQ5" s="24"/>
      <c r="QIR5" s="24"/>
      <c r="QIS5" s="24"/>
      <c r="QIT5" s="24"/>
      <c r="QIU5" s="24"/>
      <c r="QIV5" s="24"/>
      <c r="QIW5" s="24"/>
      <c r="QIX5" s="24"/>
      <c r="QIY5" s="24"/>
      <c r="QIZ5" s="24"/>
      <c r="QJA5" s="24"/>
      <c r="QJB5" s="24"/>
      <c r="QJC5" s="24"/>
      <c r="QJD5" s="24"/>
      <c r="QJE5" s="24"/>
      <c r="QJF5" s="24"/>
      <c r="QJG5" s="24"/>
      <c r="QJH5" s="24"/>
      <c r="QJI5" s="24"/>
      <c r="QJJ5" s="24"/>
      <c r="QJK5" s="24"/>
      <c r="QJL5" s="24"/>
      <c r="QJM5" s="24"/>
      <c r="QJN5" s="24"/>
      <c r="QJO5" s="24"/>
      <c r="QJP5" s="24"/>
      <c r="QJQ5" s="24"/>
      <c r="QJR5" s="24"/>
      <c r="QJS5" s="24"/>
      <c r="QJT5" s="24"/>
      <c r="QJU5" s="24"/>
      <c r="QJV5" s="24"/>
      <c r="QJW5" s="24"/>
      <c r="QJX5" s="24"/>
      <c r="QJY5" s="24"/>
      <c r="QJZ5" s="24"/>
      <c r="QKA5" s="24"/>
      <c r="QKB5" s="24"/>
      <c r="QKC5" s="24"/>
      <c r="QKD5" s="24"/>
      <c r="QKE5" s="24"/>
      <c r="QKF5" s="24"/>
      <c r="QKG5" s="24"/>
      <c r="QKH5" s="24"/>
      <c r="QKI5" s="24"/>
      <c r="QKJ5" s="24"/>
      <c r="QKK5" s="24"/>
      <c r="QKL5" s="24"/>
      <c r="QKM5" s="24"/>
      <c r="QKN5" s="24"/>
      <c r="QKO5" s="24"/>
      <c r="QKP5" s="24"/>
      <c r="QKQ5" s="24"/>
      <c r="QKR5" s="24"/>
      <c r="QKS5" s="24"/>
      <c r="QKT5" s="24"/>
      <c r="QKU5" s="24"/>
      <c r="QKV5" s="24"/>
      <c r="QKW5" s="24"/>
      <c r="QKX5" s="24"/>
      <c r="QKY5" s="24"/>
      <c r="QKZ5" s="24"/>
      <c r="QLA5" s="24"/>
      <c r="QLB5" s="24"/>
      <c r="QLC5" s="24"/>
      <c r="QLD5" s="24"/>
      <c r="QLE5" s="24"/>
      <c r="QLF5" s="24"/>
      <c r="QLG5" s="24"/>
      <c r="QLH5" s="24"/>
      <c r="QLI5" s="24"/>
      <c r="QLJ5" s="24"/>
      <c r="QLK5" s="24"/>
      <c r="QLL5" s="24"/>
      <c r="QLM5" s="24"/>
      <c r="QLN5" s="24"/>
      <c r="QLO5" s="24"/>
      <c r="QLP5" s="24"/>
      <c r="QLQ5" s="24"/>
      <c r="QLR5" s="24"/>
      <c r="QLS5" s="24"/>
      <c r="QLT5" s="24"/>
      <c r="QLU5" s="24"/>
      <c r="QLV5" s="24"/>
      <c r="QLW5" s="24"/>
      <c r="QLX5" s="24"/>
      <c r="QLY5" s="24"/>
      <c r="QLZ5" s="24"/>
      <c r="QMA5" s="24"/>
      <c r="QMB5" s="24"/>
      <c r="QMC5" s="24"/>
      <c r="QMD5" s="24"/>
      <c r="QME5" s="24"/>
      <c r="QMF5" s="24"/>
      <c r="QMG5" s="24"/>
      <c r="QMH5" s="24"/>
      <c r="QMI5" s="24"/>
      <c r="QMJ5" s="24"/>
      <c r="QMK5" s="24"/>
      <c r="QML5" s="24"/>
      <c r="QMM5" s="24"/>
      <c r="QMN5" s="24"/>
      <c r="QMO5" s="24"/>
      <c r="QMP5" s="24"/>
      <c r="QMQ5" s="24"/>
      <c r="QMR5" s="24"/>
      <c r="QMS5" s="24"/>
      <c r="QMT5" s="24"/>
      <c r="QMU5" s="24"/>
      <c r="QMV5" s="24"/>
      <c r="QMW5" s="24"/>
      <c r="QMX5" s="24"/>
      <c r="QMY5" s="24"/>
      <c r="QMZ5" s="24"/>
      <c r="QNA5" s="24"/>
      <c r="QNB5" s="24"/>
      <c r="QNC5" s="24"/>
      <c r="QND5" s="24"/>
      <c r="QNE5" s="24"/>
      <c r="QNF5" s="24"/>
      <c r="QNG5" s="24"/>
      <c r="QNH5" s="24"/>
      <c r="QNI5" s="24"/>
      <c r="QNJ5" s="24"/>
      <c r="QNK5" s="24"/>
      <c r="QNL5" s="24"/>
      <c r="QNM5" s="24"/>
      <c r="QNN5" s="24"/>
      <c r="QNO5" s="24"/>
      <c r="QNP5" s="24"/>
      <c r="QNQ5" s="24"/>
      <c r="QNR5" s="24"/>
      <c r="QNS5" s="24"/>
      <c r="QNT5" s="24"/>
      <c r="QNU5" s="24"/>
      <c r="QNV5" s="24"/>
      <c r="QNW5" s="24"/>
      <c r="QNX5" s="24"/>
      <c r="QNY5" s="24"/>
      <c r="QNZ5" s="24"/>
      <c r="QOA5" s="24"/>
      <c r="QOB5" s="24"/>
      <c r="QOC5" s="24"/>
      <c r="QOD5" s="24"/>
      <c r="QOE5" s="24"/>
      <c r="QOF5" s="24"/>
      <c r="QOG5" s="24"/>
      <c r="QOH5" s="24"/>
      <c r="QOI5" s="24"/>
      <c r="QOJ5" s="24"/>
      <c r="QOK5" s="24"/>
      <c r="QOL5" s="24"/>
      <c r="QOM5" s="24"/>
      <c r="QON5" s="24"/>
      <c r="QOO5" s="24"/>
      <c r="QOP5" s="24"/>
      <c r="QOQ5" s="24"/>
      <c r="QOR5" s="24"/>
      <c r="QOS5" s="24"/>
      <c r="QOT5" s="24"/>
      <c r="QOU5" s="24"/>
      <c r="QOV5" s="24"/>
      <c r="QOW5" s="24"/>
      <c r="QOX5" s="24"/>
      <c r="QOY5" s="24"/>
      <c r="QOZ5" s="24"/>
      <c r="QPA5" s="24"/>
      <c r="QPB5" s="24"/>
      <c r="QPC5" s="24"/>
      <c r="QPD5" s="24"/>
      <c r="QPE5" s="24"/>
      <c r="QPF5" s="24"/>
      <c r="QPG5" s="24"/>
      <c r="QPH5" s="24"/>
      <c r="QPI5" s="24"/>
      <c r="QPJ5" s="24"/>
      <c r="QPK5" s="24"/>
      <c r="QPL5" s="24"/>
      <c r="QPM5" s="24"/>
      <c r="QPN5" s="24"/>
      <c r="QPO5" s="24"/>
      <c r="QPP5" s="24"/>
      <c r="QPQ5" s="24"/>
      <c r="QPR5" s="24"/>
      <c r="QPS5" s="24"/>
      <c r="QPT5" s="24"/>
      <c r="QPU5" s="24"/>
      <c r="QPV5" s="24"/>
      <c r="QPW5" s="24"/>
      <c r="QPX5" s="24"/>
      <c r="QPY5" s="24"/>
      <c r="QPZ5" s="24"/>
      <c r="QQA5" s="24"/>
      <c r="QQB5" s="24"/>
      <c r="QQC5" s="24"/>
      <c r="QQD5" s="24"/>
      <c r="QQE5" s="24"/>
      <c r="QQF5" s="24"/>
      <c r="QQG5" s="24"/>
      <c r="QQH5" s="24"/>
      <c r="QQI5" s="24"/>
      <c r="QQJ5" s="24"/>
      <c r="QQK5" s="24"/>
      <c r="QQL5" s="24"/>
      <c r="QQM5" s="24"/>
      <c r="QQN5" s="24"/>
      <c r="QQO5" s="24"/>
      <c r="QQP5" s="24"/>
      <c r="QQQ5" s="24"/>
      <c r="QQR5" s="24"/>
      <c r="QQS5" s="24"/>
      <c r="QQT5" s="24"/>
      <c r="QQU5" s="24"/>
      <c r="QQV5" s="24"/>
      <c r="QQW5" s="24"/>
      <c r="QQX5" s="24"/>
      <c r="QQY5" s="24"/>
      <c r="QQZ5" s="24"/>
      <c r="QRA5" s="24"/>
      <c r="QRB5" s="24"/>
      <c r="QRC5" s="24"/>
      <c r="QRD5" s="24"/>
      <c r="QRE5" s="24"/>
      <c r="QRF5" s="24"/>
      <c r="QRG5" s="24"/>
      <c r="QRH5" s="24"/>
      <c r="QRI5" s="24"/>
      <c r="QRJ5" s="24"/>
      <c r="QRK5" s="24"/>
      <c r="QRL5" s="24"/>
      <c r="QRM5" s="24"/>
      <c r="QRN5" s="24"/>
      <c r="QRO5" s="24"/>
      <c r="QRP5" s="24"/>
      <c r="QRQ5" s="24"/>
      <c r="QRR5" s="24"/>
      <c r="QRS5" s="24"/>
      <c r="QRT5" s="24"/>
      <c r="QRU5" s="24"/>
      <c r="QRV5" s="24"/>
      <c r="QRW5" s="24"/>
      <c r="QRX5" s="24"/>
      <c r="QRY5" s="24"/>
      <c r="QRZ5" s="24"/>
      <c r="QSA5" s="24"/>
      <c r="QSB5" s="24"/>
      <c r="QSC5" s="24"/>
      <c r="QSD5" s="24"/>
      <c r="QSE5" s="24"/>
      <c r="QSF5" s="24"/>
      <c r="QSG5" s="24"/>
      <c r="QSH5" s="24"/>
      <c r="QSI5" s="24"/>
      <c r="QSJ5" s="24"/>
      <c r="QSK5" s="24"/>
      <c r="QSL5" s="24"/>
      <c r="QSM5" s="24"/>
      <c r="QSN5" s="24"/>
      <c r="QSO5" s="24"/>
      <c r="QSP5" s="24"/>
      <c r="QSQ5" s="24"/>
      <c r="QSR5" s="24"/>
      <c r="QSS5" s="24"/>
      <c r="QST5" s="24"/>
      <c r="QSU5" s="24"/>
      <c r="QSV5" s="24"/>
      <c r="QSW5" s="24"/>
      <c r="QSX5" s="24"/>
      <c r="QSY5" s="24"/>
      <c r="QSZ5" s="24"/>
      <c r="QTA5" s="24"/>
      <c r="QTB5" s="24"/>
      <c r="QTC5" s="24"/>
      <c r="QTD5" s="24"/>
      <c r="QTE5" s="24"/>
      <c r="QTF5" s="24"/>
      <c r="QTG5" s="24"/>
      <c r="QTH5" s="24"/>
      <c r="QTI5" s="24"/>
      <c r="QTJ5" s="24"/>
      <c r="QTK5" s="24"/>
      <c r="QTL5" s="24"/>
      <c r="QTM5" s="24"/>
      <c r="QTN5" s="24"/>
      <c r="QTO5" s="24"/>
      <c r="QTP5" s="24"/>
      <c r="QTQ5" s="24"/>
      <c r="QTR5" s="24"/>
      <c r="QTS5" s="24"/>
      <c r="QTT5" s="24"/>
      <c r="QTU5" s="24"/>
      <c r="QTV5" s="24"/>
      <c r="QTW5" s="24"/>
      <c r="QTX5" s="24"/>
      <c r="QTY5" s="24"/>
      <c r="QTZ5" s="24"/>
      <c r="QUA5" s="24"/>
      <c r="QUB5" s="24"/>
      <c r="QUC5" s="24"/>
      <c r="QUD5" s="24"/>
      <c r="QUE5" s="24"/>
      <c r="QUF5" s="24"/>
      <c r="QUG5" s="24"/>
      <c r="QUH5" s="24"/>
      <c r="QUI5" s="24"/>
      <c r="QUJ5" s="24"/>
      <c r="QUK5" s="24"/>
      <c r="QUL5" s="24"/>
      <c r="QUM5" s="24"/>
      <c r="QUN5" s="24"/>
      <c r="QUO5" s="24"/>
      <c r="QUP5" s="24"/>
      <c r="QUQ5" s="24"/>
      <c r="QUR5" s="24"/>
      <c r="QUS5" s="24"/>
      <c r="QUT5" s="24"/>
      <c r="QUU5" s="24"/>
      <c r="QUV5" s="24"/>
      <c r="QUW5" s="24"/>
      <c r="QUX5" s="24"/>
      <c r="QUY5" s="24"/>
      <c r="QUZ5" s="24"/>
      <c r="QVA5" s="24"/>
      <c r="QVB5" s="24"/>
      <c r="QVC5" s="24"/>
      <c r="QVD5" s="24"/>
      <c r="QVE5" s="24"/>
      <c r="QVF5" s="24"/>
      <c r="QVG5" s="24"/>
      <c r="QVH5" s="24"/>
      <c r="QVI5" s="24"/>
      <c r="QVJ5" s="24"/>
      <c r="QVK5" s="24"/>
      <c r="QVL5" s="24"/>
      <c r="QVM5" s="24"/>
      <c r="QVN5" s="24"/>
      <c r="QVO5" s="24"/>
      <c r="QVP5" s="24"/>
      <c r="QVQ5" s="24"/>
      <c r="QVR5" s="24"/>
      <c r="QVS5" s="24"/>
      <c r="QVT5" s="24"/>
      <c r="QVU5" s="24"/>
      <c r="QVV5" s="24"/>
      <c r="QVW5" s="24"/>
      <c r="QVX5" s="24"/>
      <c r="QVY5" s="24"/>
      <c r="QVZ5" s="24"/>
      <c r="QWA5" s="24"/>
      <c r="QWB5" s="24"/>
      <c r="QWC5" s="24"/>
      <c r="QWD5" s="24"/>
      <c r="QWE5" s="24"/>
      <c r="QWF5" s="24"/>
      <c r="QWG5" s="24"/>
      <c r="QWH5" s="24"/>
      <c r="QWI5" s="24"/>
      <c r="QWJ5" s="24"/>
      <c r="QWK5" s="24"/>
      <c r="QWL5" s="24"/>
      <c r="QWM5" s="24"/>
      <c r="QWN5" s="24"/>
      <c r="QWO5" s="24"/>
      <c r="QWP5" s="24"/>
      <c r="QWQ5" s="24"/>
      <c r="QWR5" s="24"/>
      <c r="QWS5" s="24"/>
      <c r="QWT5" s="24"/>
      <c r="QWU5" s="24"/>
      <c r="QWV5" s="24"/>
      <c r="QWW5" s="24"/>
      <c r="QWX5" s="24"/>
      <c r="QWY5" s="24"/>
      <c r="QWZ5" s="24"/>
      <c r="QXA5" s="24"/>
      <c r="QXB5" s="24"/>
      <c r="QXC5" s="24"/>
      <c r="QXD5" s="24"/>
      <c r="QXE5" s="24"/>
      <c r="QXF5" s="24"/>
      <c r="QXG5" s="24"/>
      <c r="QXH5" s="24"/>
      <c r="QXI5" s="24"/>
      <c r="QXJ5" s="24"/>
      <c r="QXK5" s="24"/>
      <c r="QXL5" s="24"/>
      <c r="QXM5" s="24"/>
      <c r="QXN5" s="24"/>
      <c r="QXO5" s="24"/>
      <c r="QXP5" s="24"/>
      <c r="QXQ5" s="24"/>
      <c r="QXR5" s="24"/>
      <c r="QXS5" s="24"/>
      <c r="QXT5" s="24"/>
      <c r="QXU5" s="24"/>
      <c r="QXV5" s="24"/>
      <c r="QXW5" s="24"/>
      <c r="QXX5" s="24"/>
      <c r="QXY5" s="24"/>
      <c r="QXZ5" s="24"/>
      <c r="QYA5" s="24"/>
      <c r="QYB5" s="24"/>
      <c r="QYC5" s="24"/>
      <c r="QYD5" s="24"/>
      <c r="QYE5" s="24"/>
      <c r="QYF5" s="24"/>
      <c r="QYG5" s="24"/>
      <c r="QYH5" s="24"/>
      <c r="QYI5" s="24"/>
      <c r="QYJ5" s="24"/>
      <c r="QYK5" s="24"/>
      <c r="QYL5" s="24"/>
      <c r="QYM5" s="24"/>
      <c r="QYN5" s="24"/>
      <c r="QYO5" s="24"/>
      <c r="QYP5" s="24"/>
      <c r="QYQ5" s="24"/>
      <c r="QYR5" s="24"/>
      <c r="QYS5" s="24"/>
      <c r="QYT5" s="24"/>
      <c r="QYU5" s="24"/>
      <c r="QYV5" s="24"/>
      <c r="QYW5" s="24"/>
      <c r="QYX5" s="24"/>
      <c r="QYY5" s="24"/>
      <c r="QYZ5" s="24"/>
      <c r="QZA5" s="24"/>
      <c r="QZB5" s="24"/>
      <c r="QZC5" s="24"/>
      <c r="QZD5" s="24"/>
      <c r="QZE5" s="24"/>
      <c r="QZF5" s="24"/>
      <c r="QZG5" s="24"/>
      <c r="QZH5" s="24"/>
      <c r="QZI5" s="24"/>
      <c r="QZJ5" s="24"/>
      <c r="QZK5" s="24"/>
      <c r="QZL5" s="24"/>
      <c r="QZM5" s="24"/>
      <c r="QZN5" s="24"/>
      <c r="QZO5" s="24"/>
      <c r="QZP5" s="24"/>
      <c r="QZQ5" s="24"/>
      <c r="QZR5" s="24"/>
      <c r="QZS5" s="24"/>
      <c r="QZT5" s="24"/>
      <c r="QZU5" s="24"/>
      <c r="QZV5" s="24"/>
      <c r="QZW5" s="24"/>
      <c r="QZX5" s="24"/>
      <c r="QZY5" s="24"/>
      <c r="QZZ5" s="24"/>
      <c r="RAA5" s="24"/>
      <c r="RAB5" s="24"/>
      <c r="RAC5" s="24"/>
      <c r="RAD5" s="24"/>
      <c r="RAE5" s="24"/>
      <c r="RAF5" s="24"/>
      <c r="RAG5" s="24"/>
      <c r="RAH5" s="24"/>
      <c r="RAI5" s="24"/>
      <c r="RAJ5" s="24"/>
      <c r="RAK5" s="24"/>
      <c r="RAL5" s="24"/>
      <c r="RAM5" s="24"/>
      <c r="RAN5" s="24"/>
      <c r="RAO5" s="24"/>
      <c r="RAP5" s="24"/>
      <c r="RAQ5" s="24"/>
      <c r="RAR5" s="24"/>
      <c r="RAS5" s="24"/>
      <c r="RAT5" s="24"/>
      <c r="RAU5" s="24"/>
      <c r="RAV5" s="24"/>
      <c r="RAW5" s="24"/>
      <c r="RAX5" s="24"/>
      <c r="RAY5" s="24"/>
      <c r="RAZ5" s="24"/>
      <c r="RBA5" s="24"/>
      <c r="RBB5" s="24"/>
      <c r="RBC5" s="24"/>
      <c r="RBD5" s="24"/>
      <c r="RBE5" s="24"/>
      <c r="RBF5" s="24"/>
      <c r="RBG5" s="24"/>
      <c r="RBH5" s="24"/>
      <c r="RBI5" s="24"/>
      <c r="RBJ5" s="24"/>
      <c r="RBK5" s="24"/>
      <c r="RBL5" s="24"/>
      <c r="RBM5" s="24"/>
      <c r="RBN5" s="24"/>
      <c r="RBO5" s="24"/>
      <c r="RBP5" s="24"/>
      <c r="RBQ5" s="24"/>
      <c r="RBR5" s="24"/>
      <c r="RBS5" s="24"/>
      <c r="RBT5" s="24"/>
      <c r="RBU5" s="24"/>
      <c r="RBV5" s="24"/>
      <c r="RBW5" s="24"/>
      <c r="RBX5" s="24"/>
      <c r="RBY5" s="24"/>
      <c r="RBZ5" s="24"/>
      <c r="RCA5" s="24"/>
      <c r="RCB5" s="24"/>
      <c r="RCC5" s="24"/>
      <c r="RCD5" s="24"/>
      <c r="RCE5" s="24"/>
      <c r="RCF5" s="24"/>
      <c r="RCG5" s="24"/>
      <c r="RCH5" s="24"/>
      <c r="RCI5" s="24"/>
      <c r="RCJ5" s="24"/>
      <c r="RCK5" s="24"/>
      <c r="RCL5" s="24"/>
      <c r="RCM5" s="24"/>
      <c r="RCN5" s="24"/>
      <c r="RCO5" s="24"/>
      <c r="RCP5" s="24"/>
      <c r="RCQ5" s="24"/>
      <c r="RCR5" s="24"/>
      <c r="RCS5" s="24"/>
      <c r="RCT5" s="24"/>
      <c r="RCU5" s="24"/>
      <c r="RCV5" s="24"/>
      <c r="RCW5" s="24"/>
      <c r="RCX5" s="24"/>
      <c r="RCY5" s="24"/>
      <c r="RCZ5" s="24"/>
      <c r="RDA5" s="24"/>
      <c r="RDB5" s="24"/>
      <c r="RDC5" s="24"/>
      <c r="RDD5" s="24"/>
      <c r="RDE5" s="24"/>
      <c r="RDF5" s="24"/>
      <c r="RDG5" s="24"/>
      <c r="RDH5" s="24"/>
      <c r="RDI5" s="24"/>
      <c r="RDJ5" s="24"/>
      <c r="RDK5" s="24"/>
      <c r="RDL5" s="24"/>
      <c r="RDM5" s="24"/>
      <c r="RDN5" s="24"/>
      <c r="RDO5" s="24"/>
      <c r="RDP5" s="24"/>
      <c r="RDQ5" s="24"/>
      <c r="RDR5" s="24"/>
      <c r="RDS5" s="24"/>
      <c r="RDT5" s="24"/>
      <c r="RDU5" s="24"/>
      <c r="RDV5" s="24"/>
      <c r="RDW5" s="24"/>
      <c r="RDX5" s="24"/>
      <c r="RDY5" s="24"/>
      <c r="RDZ5" s="24"/>
      <c r="REA5" s="24"/>
      <c r="REB5" s="24"/>
      <c r="REC5" s="24"/>
      <c r="RED5" s="24"/>
      <c r="REE5" s="24"/>
      <c r="REF5" s="24"/>
      <c r="REG5" s="24"/>
      <c r="REH5" s="24"/>
      <c r="REI5" s="24"/>
      <c r="REJ5" s="24"/>
      <c r="REK5" s="24"/>
      <c r="REL5" s="24"/>
      <c r="REM5" s="24"/>
      <c r="REN5" s="24"/>
      <c r="REO5" s="24"/>
      <c r="REP5" s="24"/>
      <c r="REQ5" s="24"/>
      <c r="RER5" s="24"/>
      <c r="RES5" s="24"/>
      <c r="RET5" s="24"/>
      <c r="REU5" s="24"/>
      <c r="REV5" s="24"/>
      <c r="REW5" s="24"/>
      <c r="REX5" s="24"/>
      <c r="REY5" s="24"/>
      <c r="REZ5" s="24"/>
      <c r="RFA5" s="24"/>
      <c r="RFB5" s="24"/>
      <c r="RFC5" s="24"/>
      <c r="RFD5" s="24"/>
      <c r="RFE5" s="24"/>
      <c r="RFF5" s="24"/>
      <c r="RFG5" s="24"/>
      <c r="RFH5" s="24"/>
      <c r="RFI5" s="24"/>
      <c r="RFJ5" s="24"/>
      <c r="RFK5" s="24"/>
      <c r="RFL5" s="24"/>
      <c r="RFM5" s="24"/>
      <c r="RFN5" s="24"/>
      <c r="RFO5" s="24"/>
      <c r="RFP5" s="24"/>
      <c r="RFQ5" s="24"/>
      <c r="RFR5" s="24"/>
      <c r="RFS5" s="24"/>
      <c r="RFT5" s="24"/>
      <c r="RFU5" s="24"/>
      <c r="RFV5" s="24"/>
      <c r="RFW5" s="24"/>
      <c r="RFX5" s="24"/>
      <c r="RFY5" s="24"/>
      <c r="RFZ5" s="24"/>
      <c r="RGA5" s="24"/>
      <c r="RGB5" s="24"/>
      <c r="RGC5" s="24"/>
      <c r="RGD5" s="24"/>
      <c r="RGE5" s="24"/>
      <c r="RGF5" s="24"/>
      <c r="RGG5" s="24"/>
      <c r="RGH5" s="24"/>
      <c r="RGI5" s="24"/>
      <c r="RGJ5" s="24"/>
      <c r="RGK5" s="24"/>
      <c r="RGL5" s="24"/>
      <c r="RGM5" s="24"/>
      <c r="RGN5" s="24"/>
      <c r="RGO5" s="24"/>
      <c r="RGP5" s="24"/>
      <c r="RGQ5" s="24"/>
      <c r="RGR5" s="24"/>
      <c r="RGS5" s="24"/>
      <c r="RGT5" s="24"/>
      <c r="RGU5" s="24"/>
      <c r="RGV5" s="24"/>
      <c r="RGW5" s="24"/>
      <c r="RGX5" s="24"/>
      <c r="RGY5" s="24"/>
      <c r="RGZ5" s="24"/>
      <c r="RHA5" s="24"/>
      <c r="RHB5" s="24"/>
      <c r="RHC5" s="24"/>
      <c r="RHD5" s="24"/>
      <c r="RHE5" s="24"/>
      <c r="RHF5" s="24"/>
      <c r="RHG5" s="24"/>
      <c r="RHH5" s="24"/>
      <c r="RHI5" s="24"/>
      <c r="RHJ5" s="24"/>
      <c r="RHK5" s="24"/>
      <c r="RHL5" s="24"/>
      <c r="RHM5" s="24"/>
      <c r="RHN5" s="24"/>
      <c r="RHO5" s="24"/>
      <c r="RHP5" s="24"/>
      <c r="RHQ5" s="24"/>
      <c r="RHR5" s="24"/>
      <c r="RHS5" s="24"/>
      <c r="RHT5" s="24"/>
      <c r="RHU5" s="24"/>
      <c r="RHV5" s="24"/>
      <c r="RHW5" s="24"/>
      <c r="RHX5" s="24"/>
      <c r="RHY5" s="24"/>
      <c r="RHZ5" s="24"/>
      <c r="RIA5" s="24"/>
      <c r="RIB5" s="24"/>
      <c r="RIC5" s="24"/>
      <c r="RID5" s="24"/>
      <c r="RIE5" s="24"/>
      <c r="RIF5" s="24"/>
      <c r="RIG5" s="24"/>
      <c r="RIH5" s="24"/>
      <c r="RII5" s="24"/>
      <c r="RIJ5" s="24"/>
      <c r="RIK5" s="24"/>
      <c r="RIL5" s="24"/>
      <c r="RIM5" s="24"/>
      <c r="RIN5" s="24"/>
      <c r="RIO5" s="24"/>
      <c r="RIP5" s="24"/>
      <c r="RIQ5" s="24"/>
      <c r="RIR5" s="24"/>
      <c r="RIS5" s="24"/>
      <c r="RIT5" s="24"/>
      <c r="RIU5" s="24"/>
      <c r="RIV5" s="24"/>
      <c r="RIW5" s="24"/>
      <c r="RIX5" s="24"/>
      <c r="RIY5" s="24"/>
      <c r="RIZ5" s="24"/>
      <c r="RJA5" s="24"/>
      <c r="RJB5" s="24"/>
      <c r="RJC5" s="24"/>
      <c r="RJD5" s="24"/>
      <c r="RJE5" s="24"/>
      <c r="RJF5" s="24"/>
      <c r="RJG5" s="24"/>
      <c r="RJH5" s="24"/>
      <c r="RJI5" s="24"/>
      <c r="RJJ5" s="24"/>
      <c r="RJK5" s="24"/>
      <c r="RJL5" s="24"/>
      <c r="RJM5" s="24"/>
      <c r="RJN5" s="24"/>
      <c r="RJO5" s="24"/>
      <c r="RJP5" s="24"/>
      <c r="RJQ5" s="24"/>
      <c r="RJR5" s="24"/>
      <c r="RJS5" s="24"/>
      <c r="RJT5" s="24"/>
      <c r="RJU5" s="24"/>
      <c r="RJV5" s="24"/>
      <c r="RJW5" s="24"/>
      <c r="RJX5" s="24"/>
      <c r="RJY5" s="24"/>
      <c r="RJZ5" s="24"/>
      <c r="RKA5" s="24"/>
      <c r="RKB5" s="24"/>
      <c r="RKC5" s="24"/>
      <c r="RKD5" s="24"/>
      <c r="RKE5" s="24"/>
      <c r="RKF5" s="24"/>
      <c r="RKG5" s="24"/>
      <c r="RKH5" s="24"/>
      <c r="RKI5" s="24"/>
      <c r="RKJ5" s="24"/>
      <c r="RKK5" s="24"/>
      <c r="RKL5" s="24"/>
      <c r="RKM5" s="24"/>
      <c r="RKN5" s="24"/>
      <c r="RKO5" s="24"/>
      <c r="RKP5" s="24"/>
      <c r="RKQ5" s="24"/>
      <c r="RKR5" s="24"/>
      <c r="RKS5" s="24"/>
      <c r="RKT5" s="24"/>
      <c r="RKU5" s="24"/>
      <c r="RKV5" s="24"/>
      <c r="RKW5" s="24"/>
      <c r="RKX5" s="24"/>
      <c r="RKY5" s="24"/>
      <c r="RKZ5" s="24"/>
      <c r="RLA5" s="24"/>
      <c r="RLB5" s="24"/>
      <c r="RLC5" s="24"/>
      <c r="RLD5" s="24"/>
      <c r="RLE5" s="24"/>
      <c r="RLF5" s="24"/>
      <c r="RLG5" s="24"/>
      <c r="RLH5" s="24"/>
      <c r="RLI5" s="24"/>
      <c r="RLJ5" s="24"/>
      <c r="RLK5" s="24"/>
      <c r="RLL5" s="24"/>
      <c r="RLM5" s="24"/>
      <c r="RLN5" s="24"/>
      <c r="RLO5" s="24"/>
      <c r="RLP5" s="24"/>
      <c r="RLQ5" s="24"/>
      <c r="RLR5" s="24"/>
      <c r="RLS5" s="24"/>
      <c r="RLT5" s="24"/>
      <c r="RLU5" s="24"/>
      <c r="RLV5" s="24"/>
      <c r="RLW5" s="24"/>
      <c r="RLX5" s="24"/>
      <c r="RLY5" s="24"/>
      <c r="RLZ5" s="24"/>
      <c r="RMA5" s="24"/>
      <c r="RMB5" s="24"/>
      <c r="RMC5" s="24"/>
      <c r="RMD5" s="24"/>
      <c r="RME5" s="24"/>
      <c r="RMF5" s="24"/>
      <c r="RMG5" s="24"/>
      <c r="RMH5" s="24"/>
      <c r="RMI5" s="24"/>
      <c r="RMJ5" s="24"/>
      <c r="RMK5" s="24"/>
      <c r="RML5" s="24"/>
      <c r="RMM5" s="24"/>
      <c r="RMN5" s="24"/>
      <c r="RMO5" s="24"/>
      <c r="RMP5" s="24"/>
      <c r="RMQ5" s="24"/>
      <c r="RMR5" s="24"/>
      <c r="RMS5" s="24"/>
      <c r="RMT5" s="24"/>
      <c r="RMU5" s="24"/>
      <c r="RMV5" s="24"/>
      <c r="RMW5" s="24"/>
      <c r="RMX5" s="24"/>
      <c r="RMY5" s="24"/>
      <c r="RMZ5" s="24"/>
      <c r="RNA5" s="24"/>
      <c r="RNB5" s="24"/>
      <c r="RNC5" s="24"/>
      <c r="RND5" s="24"/>
      <c r="RNE5" s="24"/>
      <c r="RNF5" s="24"/>
      <c r="RNG5" s="24"/>
      <c r="RNH5" s="24"/>
      <c r="RNI5" s="24"/>
      <c r="RNJ5" s="24"/>
      <c r="RNK5" s="24"/>
      <c r="RNL5" s="24"/>
      <c r="RNM5" s="24"/>
      <c r="RNN5" s="24"/>
      <c r="RNO5" s="24"/>
      <c r="RNP5" s="24"/>
      <c r="RNQ5" s="24"/>
      <c r="RNR5" s="24"/>
      <c r="RNS5" s="24"/>
      <c r="RNT5" s="24"/>
      <c r="RNU5" s="24"/>
      <c r="RNV5" s="24"/>
      <c r="RNW5" s="24"/>
      <c r="RNX5" s="24"/>
      <c r="RNY5" s="24"/>
      <c r="RNZ5" s="24"/>
      <c r="ROA5" s="24"/>
      <c r="ROB5" s="24"/>
      <c r="ROC5" s="24"/>
      <c r="ROD5" s="24"/>
      <c r="ROE5" s="24"/>
      <c r="ROF5" s="24"/>
      <c r="ROG5" s="24"/>
      <c r="ROH5" s="24"/>
      <c r="ROI5" s="24"/>
      <c r="ROJ5" s="24"/>
      <c r="ROK5" s="24"/>
      <c r="ROL5" s="24"/>
      <c r="ROM5" s="24"/>
      <c r="RON5" s="24"/>
      <c r="ROO5" s="24"/>
      <c r="ROP5" s="24"/>
      <c r="ROQ5" s="24"/>
      <c r="ROR5" s="24"/>
      <c r="ROS5" s="24"/>
      <c r="ROT5" s="24"/>
      <c r="ROU5" s="24"/>
      <c r="ROV5" s="24"/>
      <c r="ROW5" s="24"/>
      <c r="ROX5" s="24"/>
      <c r="ROY5" s="24"/>
      <c r="ROZ5" s="24"/>
      <c r="RPA5" s="24"/>
      <c r="RPB5" s="24"/>
      <c r="RPC5" s="24"/>
      <c r="RPD5" s="24"/>
      <c r="RPE5" s="24"/>
      <c r="RPF5" s="24"/>
      <c r="RPG5" s="24"/>
      <c r="RPH5" s="24"/>
      <c r="RPI5" s="24"/>
      <c r="RPJ5" s="24"/>
      <c r="RPK5" s="24"/>
      <c r="RPL5" s="24"/>
      <c r="RPM5" s="24"/>
      <c r="RPN5" s="24"/>
      <c r="RPO5" s="24"/>
      <c r="RPP5" s="24"/>
      <c r="RPQ5" s="24"/>
      <c r="RPR5" s="24"/>
      <c r="RPS5" s="24"/>
      <c r="RPT5" s="24"/>
      <c r="RPU5" s="24"/>
      <c r="RPV5" s="24"/>
      <c r="RPW5" s="24"/>
      <c r="RPX5" s="24"/>
      <c r="RPY5" s="24"/>
      <c r="RPZ5" s="24"/>
      <c r="RQA5" s="24"/>
      <c r="RQB5" s="24"/>
      <c r="RQC5" s="24"/>
      <c r="RQD5" s="24"/>
      <c r="RQE5" s="24"/>
      <c r="RQF5" s="24"/>
      <c r="RQG5" s="24"/>
      <c r="RQH5" s="24"/>
      <c r="RQI5" s="24"/>
      <c r="RQJ5" s="24"/>
      <c r="RQK5" s="24"/>
      <c r="RQL5" s="24"/>
      <c r="RQM5" s="24"/>
      <c r="RQN5" s="24"/>
      <c r="RQO5" s="24"/>
      <c r="RQP5" s="24"/>
      <c r="RQQ5" s="24"/>
      <c r="RQR5" s="24"/>
      <c r="RQS5" s="24"/>
      <c r="RQT5" s="24"/>
      <c r="RQU5" s="24"/>
      <c r="RQV5" s="24"/>
      <c r="RQW5" s="24"/>
      <c r="RQX5" s="24"/>
      <c r="RQY5" s="24"/>
      <c r="RQZ5" s="24"/>
      <c r="RRA5" s="24"/>
      <c r="RRB5" s="24"/>
      <c r="RRC5" s="24"/>
      <c r="RRD5" s="24"/>
      <c r="RRE5" s="24"/>
      <c r="RRF5" s="24"/>
      <c r="RRG5" s="24"/>
      <c r="RRH5" s="24"/>
      <c r="RRI5" s="24"/>
      <c r="RRJ5" s="24"/>
      <c r="RRK5" s="24"/>
      <c r="RRL5" s="24"/>
      <c r="RRM5" s="24"/>
      <c r="RRN5" s="24"/>
      <c r="RRO5" s="24"/>
      <c r="RRP5" s="24"/>
      <c r="RRQ5" s="24"/>
      <c r="RRR5" s="24"/>
      <c r="RRS5" s="24"/>
      <c r="RRT5" s="24"/>
      <c r="RRU5" s="24"/>
      <c r="RRV5" s="24"/>
      <c r="RRW5" s="24"/>
      <c r="RRX5" s="24"/>
      <c r="RRY5" s="24"/>
      <c r="RRZ5" s="24"/>
      <c r="RSA5" s="24"/>
      <c r="RSB5" s="24"/>
      <c r="RSC5" s="24"/>
      <c r="RSD5" s="24"/>
      <c r="RSE5" s="24"/>
      <c r="RSF5" s="24"/>
      <c r="RSG5" s="24"/>
      <c r="RSH5" s="24"/>
      <c r="RSI5" s="24"/>
      <c r="RSJ5" s="24"/>
      <c r="RSK5" s="24"/>
      <c r="RSL5" s="24"/>
      <c r="RSM5" s="24"/>
      <c r="RSN5" s="24"/>
      <c r="RSO5" s="24"/>
      <c r="RSP5" s="24"/>
      <c r="RSQ5" s="24"/>
      <c r="RSR5" s="24"/>
      <c r="RSS5" s="24"/>
      <c r="RST5" s="24"/>
      <c r="RSU5" s="24"/>
      <c r="RSV5" s="24"/>
      <c r="RSW5" s="24"/>
      <c r="RSX5" s="24"/>
      <c r="RSY5" s="24"/>
      <c r="RSZ5" s="24"/>
      <c r="RTA5" s="24"/>
      <c r="RTB5" s="24"/>
      <c r="RTC5" s="24"/>
      <c r="RTD5" s="24"/>
      <c r="RTE5" s="24"/>
      <c r="RTF5" s="24"/>
      <c r="RTG5" s="24"/>
      <c r="RTH5" s="24"/>
      <c r="RTI5" s="24"/>
      <c r="RTJ5" s="24"/>
      <c r="RTK5" s="24"/>
      <c r="RTL5" s="24"/>
      <c r="RTM5" s="24"/>
      <c r="RTN5" s="24"/>
      <c r="RTO5" s="24"/>
      <c r="RTP5" s="24"/>
      <c r="RTQ5" s="24"/>
      <c r="RTR5" s="24"/>
      <c r="RTS5" s="24"/>
      <c r="RTT5" s="24"/>
      <c r="RTU5" s="24"/>
      <c r="RTV5" s="24"/>
      <c r="RTW5" s="24"/>
      <c r="RTX5" s="24"/>
      <c r="RTY5" s="24"/>
      <c r="RTZ5" s="24"/>
      <c r="RUA5" s="24"/>
      <c r="RUB5" s="24"/>
      <c r="RUC5" s="24"/>
      <c r="RUD5" s="24"/>
      <c r="RUE5" s="24"/>
      <c r="RUF5" s="24"/>
      <c r="RUG5" s="24"/>
      <c r="RUH5" s="24"/>
      <c r="RUI5" s="24"/>
      <c r="RUJ5" s="24"/>
      <c r="RUK5" s="24"/>
      <c r="RUL5" s="24"/>
      <c r="RUM5" s="24"/>
      <c r="RUN5" s="24"/>
      <c r="RUO5" s="24"/>
      <c r="RUP5" s="24"/>
      <c r="RUQ5" s="24"/>
      <c r="RUR5" s="24"/>
      <c r="RUS5" s="24"/>
      <c r="RUT5" s="24"/>
      <c r="RUU5" s="24"/>
      <c r="RUV5" s="24"/>
      <c r="RUW5" s="24"/>
      <c r="RUX5" s="24"/>
      <c r="RUY5" s="24"/>
      <c r="RUZ5" s="24"/>
      <c r="RVA5" s="24"/>
      <c r="RVB5" s="24"/>
      <c r="RVC5" s="24"/>
      <c r="RVD5" s="24"/>
      <c r="RVE5" s="24"/>
      <c r="RVF5" s="24"/>
      <c r="RVG5" s="24"/>
      <c r="RVH5" s="24"/>
      <c r="RVI5" s="24"/>
      <c r="RVJ5" s="24"/>
      <c r="RVK5" s="24"/>
      <c r="RVL5" s="24"/>
      <c r="RVM5" s="24"/>
      <c r="RVN5" s="24"/>
      <c r="RVO5" s="24"/>
      <c r="RVP5" s="24"/>
      <c r="RVQ5" s="24"/>
      <c r="RVR5" s="24"/>
      <c r="RVS5" s="24"/>
      <c r="RVT5" s="24"/>
      <c r="RVU5" s="24"/>
      <c r="RVV5" s="24"/>
      <c r="RVW5" s="24"/>
      <c r="RVX5" s="24"/>
      <c r="RVY5" s="24"/>
      <c r="RVZ5" s="24"/>
      <c r="RWA5" s="24"/>
      <c r="RWB5" s="24"/>
      <c r="RWC5" s="24"/>
      <c r="RWD5" s="24"/>
      <c r="RWE5" s="24"/>
      <c r="RWF5" s="24"/>
      <c r="RWG5" s="24"/>
      <c r="RWH5" s="24"/>
      <c r="RWI5" s="24"/>
      <c r="RWJ5" s="24"/>
      <c r="RWK5" s="24"/>
      <c r="RWL5" s="24"/>
      <c r="RWM5" s="24"/>
      <c r="RWN5" s="24"/>
      <c r="RWO5" s="24"/>
      <c r="RWP5" s="24"/>
      <c r="RWQ5" s="24"/>
      <c r="RWR5" s="24"/>
      <c r="RWS5" s="24"/>
      <c r="RWT5" s="24"/>
      <c r="RWU5" s="24"/>
      <c r="RWV5" s="24"/>
      <c r="RWW5" s="24"/>
      <c r="RWX5" s="24"/>
      <c r="RWY5" s="24"/>
      <c r="RWZ5" s="24"/>
      <c r="RXA5" s="24"/>
      <c r="RXB5" s="24"/>
      <c r="RXC5" s="24"/>
      <c r="RXD5" s="24"/>
      <c r="RXE5" s="24"/>
      <c r="RXF5" s="24"/>
      <c r="RXG5" s="24"/>
      <c r="RXH5" s="24"/>
      <c r="RXI5" s="24"/>
      <c r="RXJ5" s="24"/>
      <c r="RXK5" s="24"/>
      <c r="RXL5" s="24"/>
      <c r="RXM5" s="24"/>
      <c r="RXN5" s="24"/>
      <c r="RXO5" s="24"/>
      <c r="RXP5" s="24"/>
      <c r="RXQ5" s="24"/>
      <c r="RXR5" s="24"/>
      <c r="RXS5" s="24"/>
      <c r="RXT5" s="24"/>
      <c r="RXU5" s="24"/>
      <c r="RXV5" s="24"/>
      <c r="RXW5" s="24"/>
      <c r="RXX5" s="24"/>
      <c r="RXY5" s="24"/>
      <c r="RXZ5" s="24"/>
      <c r="RYA5" s="24"/>
      <c r="RYB5" s="24"/>
      <c r="RYC5" s="24"/>
      <c r="RYD5" s="24"/>
      <c r="RYE5" s="24"/>
      <c r="RYF5" s="24"/>
      <c r="RYG5" s="24"/>
      <c r="RYH5" s="24"/>
      <c r="RYI5" s="24"/>
      <c r="RYJ5" s="24"/>
      <c r="RYK5" s="24"/>
      <c r="RYL5" s="24"/>
      <c r="RYM5" s="24"/>
      <c r="RYN5" s="24"/>
      <c r="RYO5" s="24"/>
      <c r="RYP5" s="24"/>
      <c r="RYQ5" s="24"/>
      <c r="RYR5" s="24"/>
      <c r="RYS5" s="24"/>
      <c r="RYT5" s="24"/>
      <c r="RYU5" s="24"/>
      <c r="RYV5" s="24"/>
      <c r="RYW5" s="24"/>
      <c r="RYX5" s="24"/>
      <c r="RYY5" s="24"/>
      <c r="RYZ5" s="24"/>
      <c r="RZA5" s="24"/>
      <c r="RZB5" s="24"/>
      <c r="RZC5" s="24"/>
      <c r="RZD5" s="24"/>
      <c r="RZE5" s="24"/>
      <c r="RZF5" s="24"/>
      <c r="RZG5" s="24"/>
      <c r="RZH5" s="24"/>
      <c r="RZI5" s="24"/>
      <c r="RZJ5" s="24"/>
      <c r="RZK5" s="24"/>
      <c r="RZL5" s="24"/>
      <c r="RZM5" s="24"/>
      <c r="RZN5" s="24"/>
      <c r="RZO5" s="24"/>
      <c r="RZP5" s="24"/>
      <c r="RZQ5" s="24"/>
      <c r="RZR5" s="24"/>
      <c r="RZS5" s="24"/>
      <c r="RZT5" s="24"/>
      <c r="RZU5" s="24"/>
      <c r="RZV5" s="24"/>
      <c r="RZW5" s="24"/>
      <c r="RZX5" s="24"/>
      <c r="RZY5" s="24"/>
      <c r="RZZ5" s="24"/>
      <c r="SAA5" s="24"/>
      <c r="SAB5" s="24"/>
      <c r="SAC5" s="24"/>
      <c r="SAD5" s="24"/>
      <c r="SAE5" s="24"/>
      <c r="SAF5" s="24"/>
      <c r="SAG5" s="24"/>
      <c r="SAH5" s="24"/>
      <c r="SAI5" s="24"/>
      <c r="SAJ5" s="24"/>
      <c r="SAK5" s="24"/>
      <c r="SAL5" s="24"/>
      <c r="SAM5" s="24"/>
      <c r="SAN5" s="24"/>
      <c r="SAO5" s="24"/>
      <c r="SAP5" s="24"/>
      <c r="SAQ5" s="24"/>
      <c r="SAR5" s="24"/>
      <c r="SAS5" s="24"/>
      <c r="SAT5" s="24"/>
      <c r="SAU5" s="24"/>
      <c r="SAV5" s="24"/>
      <c r="SAW5" s="24"/>
      <c r="SAX5" s="24"/>
      <c r="SAY5" s="24"/>
      <c r="SAZ5" s="24"/>
      <c r="SBA5" s="24"/>
      <c r="SBB5" s="24"/>
      <c r="SBC5" s="24"/>
      <c r="SBD5" s="24"/>
      <c r="SBE5" s="24"/>
      <c r="SBF5" s="24"/>
      <c r="SBG5" s="24"/>
      <c r="SBH5" s="24"/>
      <c r="SBI5" s="24"/>
      <c r="SBJ5" s="24"/>
      <c r="SBK5" s="24"/>
      <c r="SBL5" s="24"/>
      <c r="SBM5" s="24"/>
      <c r="SBN5" s="24"/>
      <c r="SBO5" s="24"/>
      <c r="SBP5" s="24"/>
      <c r="SBQ5" s="24"/>
      <c r="SBR5" s="24"/>
      <c r="SBS5" s="24"/>
      <c r="SBT5" s="24"/>
      <c r="SBU5" s="24"/>
      <c r="SBV5" s="24"/>
      <c r="SBW5" s="24"/>
      <c r="SBX5" s="24"/>
      <c r="SBY5" s="24"/>
      <c r="SBZ5" s="24"/>
      <c r="SCA5" s="24"/>
      <c r="SCB5" s="24"/>
      <c r="SCC5" s="24"/>
      <c r="SCD5" s="24"/>
      <c r="SCE5" s="24"/>
      <c r="SCF5" s="24"/>
      <c r="SCG5" s="24"/>
      <c r="SCH5" s="24"/>
      <c r="SCI5" s="24"/>
      <c r="SCJ5" s="24"/>
      <c r="SCK5" s="24"/>
      <c r="SCL5" s="24"/>
      <c r="SCM5" s="24"/>
      <c r="SCN5" s="24"/>
      <c r="SCO5" s="24"/>
      <c r="SCP5" s="24"/>
      <c r="SCQ5" s="24"/>
      <c r="SCR5" s="24"/>
      <c r="SCS5" s="24"/>
      <c r="SCT5" s="24"/>
      <c r="SCU5" s="24"/>
      <c r="SCV5" s="24"/>
      <c r="SCW5" s="24"/>
      <c r="SCX5" s="24"/>
      <c r="SCY5" s="24"/>
      <c r="SCZ5" s="24"/>
      <c r="SDA5" s="24"/>
      <c r="SDB5" s="24"/>
      <c r="SDC5" s="24"/>
      <c r="SDD5" s="24"/>
      <c r="SDE5" s="24"/>
      <c r="SDF5" s="24"/>
      <c r="SDG5" s="24"/>
      <c r="SDH5" s="24"/>
      <c r="SDI5" s="24"/>
      <c r="SDJ5" s="24"/>
      <c r="SDK5" s="24"/>
      <c r="SDL5" s="24"/>
      <c r="SDM5" s="24"/>
      <c r="SDN5" s="24"/>
      <c r="SDO5" s="24"/>
      <c r="SDP5" s="24"/>
      <c r="SDQ5" s="24"/>
      <c r="SDR5" s="24"/>
      <c r="SDS5" s="24"/>
      <c r="SDT5" s="24"/>
      <c r="SDU5" s="24"/>
      <c r="SDV5" s="24"/>
      <c r="SDW5" s="24"/>
      <c r="SDX5" s="24"/>
      <c r="SDY5" s="24"/>
      <c r="SDZ5" s="24"/>
      <c r="SEA5" s="24"/>
      <c r="SEB5" s="24"/>
      <c r="SEC5" s="24"/>
      <c r="SED5" s="24"/>
      <c r="SEE5" s="24"/>
      <c r="SEF5" s="24"/>
      <c r="SEG5" s="24"/>
      <c r="SEH5" s="24"/>
      <c r="SEI5" s="24"/>
      <c r="SEJ5" s="24"/>
      <c r="SEK5" s="24"/>
      <c r="SEL5" s="24"/>
      <c r="SEM5" s="24"/>
      <c r="SEN5" s="24"/>
      <c r="SEO5" s="24"/>
      <c r="SEP5" s="24"/>
      <c r="SEQ5" s="24"/>
      <c r="SER5" s="24"/>
      <c r="SES5" s="24"/>
      <c r="SET5" s="24"/>
      <c r="SEU5" s="24"/>
      <c r="SEV5" s="24"/>
      <c r="SEW5" s="24"/>
      <c r="SEX5" s="24"/>
      <c r="SEY5" s="24"/>
      <c r="SEZ5" s="24"/>
      <c r="SFA5" s="24"/>
      <c r="SFB5" s="24"/>
      <c r="SFC5" s="24"/>
      <c r="SFD5" s="24"/>
      <c r="SFE5" s="24"/>
      <c r="SFF5" s="24"/>
      <c r="SFG5" s="24"/>
      <c r="SFH5" s="24"/>
      <c r="SFI5" s="24"/>
      <c r="SFJ5" s="24"/>
      <c r="SFK5" s="24"/>
      <c r="SFL5" s="24"/>
      <c r="SFM5" s="24"/>
      <c r="SFN5" s="24"/>
      <c r="SFO5" s="24"/>
      <c r="SFP5" s="24"/>
      <c r="SFQ5" s="24"/>
      <c r="SFR5" s="24"/>
      <c r="SFS5" s="24"/>
      <c r="SFT5" s="24"/>
      <c r="SFU5" s="24"/>
      <c r="SFV5" s="24"/>
      <c r="SFW5" s="24"/>
      <c r="SFX5" s="24"/>
      <c r="SFY5" s="24"/>
      <c r="SFZ5" s="24"/>
      <c r="SGA5" s="24"/>
      <c r="SGB5" s="24"/>
      <c r="SGC5" s="24"/>
      <c r="SGD5" s="24"/>
      <c r="SGE5" s="24"/>
      <c r="SGF5" s="24"/>
      <c r="SGG5" s="24"/>
      <c r="SGH5" s="24"/>
      <c r="SGI5" s="24"/>
      <c r="SGJ5" s="24"/>
      <c r="SGK5" s="24"/>
      <c r="SGL5" s="24"/>
      <c r="SGM5" s="24"/>
      <c r="SGN5" s="24"/>
      <c r="SGO5" s="24"/>
      <c r="SGP5" s="24"/>
      <c r="SGQ5" s="24"/>
      <c r="SGR5" s="24"/>
      <c r="SGS5" s="24"/>
      <c r="SGT5" s="24"/>
      <c r="SGU5" s="24"/>
      <c r="SGV5" s="24"/>
      <c r="SGW5" s="24"/>
      <c r="SGX5" s="24"/>
      <c r="SGY5" s="24"/>
      <c r="SGZ5" s="24"/>
      <c r="SHA5" s="24"/>
      <c r="SHB5" s="24"/>
      <c r="SHC5" s="24"/>
      <c r="SHD5" s="24"/>
      <c r="SHE5" s="24"/>
      <c r="SHF5" s="24"/>
      <c r="SHG5" s="24"/>
      <c r="SHH5" s="24"/>
      <c r="SHI5" s="24"/>
      <c r="SHJ5" s="24"/>
      <c r="SHK5" s="24"/>
      <c r="SHL5" s="24"/>
      <c r="SHM5" s="24"/>
      <c r="SHN5" s="24"/>
      <c r="SHO5" s="24"/>
      <c r="SHP5" s="24"/>
      <c r="SHQ5" s="24"/>
      <c r="SHR5" s="24"/>
      <c r="SHS5" s="24"/>
      <c r="SHT5" s="24"/>
      <c r="SHU5" s="24"/>
      <c r="SHV5" s="24"/>
      <c r="SHW5" s="24"/>
      <c r="SHX5" s="24"/>
      <c r="SHY5" s="24"/>
      <c r="SHZ5" s="24"/>
      <c r="SIA5" s="24"/>
      <c r="SIB5" s="24"/>
      <c r="SIC5" s="24"/>
      <c r="SID5" s="24"/>
      <c r="SIE5" s="24"/>
      <c r="SIF5" s="24"/>
      <c r="SIG5" s="24"/>
      <c r="SIH5" s="24"/>
      <c r="SII5" s="24"/>
      <c r="SIJ5" s="24"/>
      <c r="SIK5" s="24"/>
      <c r="SIL5" s="24"/>
      <c r="SIM5" s="24"/>
      <c r="SIN5" s="24"/>
      <c r="SIO5" s="24"/>
      <c r="SIP5" s="24"/>
      <c r="SIQ5" s="24"/>
      <c r="SIR5" s="24"/>
      <c r="SIS5" s="24"/>
      <c r="SIT5" s="24"/>
      <c r="SIU5" s="24"/>
      <c r="SIV5" s="24"/>
      <c r="SIW5" s="24"/>
      <c r="SIX5" s="24"/>
      <c r="SIY5" s="24"/>
      <c r="SIZ5" s="24"/>
      <c r="SJA5" s="24"/>
      <c r="SJB5" s="24"/>
      <c r="SJC5" s="24"/>
      <c r="SJD5" s="24"/>
      <c r="SJE5" s="24"/>
      <c r="SJF5" s="24"/>
      <c r="SJG5" s="24"/>
      <c r="SJH5" s="24"/>
      <c r="SJI5" s="24"/>
      <c r="SJJ5" s="24"/>
      <c r="SJK5" s="24"/>
      <c r="SJL5" s="24"/>
      <c r="SJM5" s="24"/>
      <c r="SJN5" s="24"/>
      <c r="SJO5" s="24"/>
      <c r="SJP5" s="24"/>
      <c r="SJQ5" s="24"/>
      <c r="SJR5" s="24"/>
      <c r="SJS5" s="24"/>
      <c r="SJT5" s="24"/>
      <c r="SJU5" s="24"/>
      <c r="SJV5" s="24"/>
      <c r="SJW5" s="24"/>
      <c r="SJX5" s="24"/>
      <c r="SJY5" s="24"/>
      <c r="SJZ5" s="24"/>
      <c r="SKA5" s="24"/>
      <c r="SKB5" s="24"/>
      <c r="SKC5" s="24"/>
      <c r="SKD5" s="24"/>
      <c r="SKE5" s="24"/>
      <c r="SKF5" s="24"/>
      <c r="SKG5" s="24"/>
      <c r="SKH5" s="24"/>
      <c r="SKI5" s="24"/>
      <c r="SKJ5" s="24"/>
      <c r="SKK5" s="24"/>
      <c r="SKL5" s="24"/>
      <c r="SKM5" s="24"/>
      <c r="SKN5" s="24"/>
      <c r="SKO5" s="24"/>
      <c r="SKP5" s="24"/>
      <c r="SKQ5" s="24"/>
      <c r="SKR5" s="24"/>
      <c r="SKS5" s="24"/>
      <c r="SKT5" s="24"/>
      <c r="SKU5" s="24"/>
      <c r="SKV5" s="24"/>
      <c r="SKW5" s="24"/>
      <c r="SKX5" s="24"/>
      <c r="SKY5" s="24"/>
      <c r="SKZ5" s="24"/>
      <c r="SLA5" s="24"/>
      <c r="SLB5" s="24"/>
      <c r="SLC5" s="24"/>
      <c r="SLD5" s="24"/>
      <c r="SLE5" s="24"/>
      <c r="SLF5" s="24"/>
      <c r="SLG5" s="24"/>
      <c r="SLH5" s="24"/>
      <c r="SLI5" s="24"/>
      <c r="SLJ5" s="24"/>
      <c r="SLK5" s="24"/>
      <c r="SLL5" s="24"/>
      <c r="SLM5" s="24"/>
      <c r="SLN5" s="24"/>
      <c r="SLO5" s="24"/>
      <c r="SLP5" s="24"/>
      <c r="SLQ5" s="24"/>
      <c r="SLR5" s="24"/>
      <c r="SLS5" s="24"/>
      <c r="SLT5" s="24"/>
      <c r="SLU5" s="24"/>
      <c r="SLV5" s="24"/>
      <c r="SLW5" s="24"/>
      <c r="SLX5" s="24"/>
      <c r="SLY5" s="24"/>
      <c r="SLZ5" s="24"/>
      <c r="SMA5" s="24"/>
      <c r="SMB5" s="24"/>
      <c r="SMC5" s="24"/>
      <c r="SMD5" s="24"/>
      <c r="SME5" s="24"/>
      <c r="SMF5" s="24"/>
      <c r="SMG5" s="24"/>
      <c r="SMH5" s="24"/>
      <c r="SMI5" s="24"/>
      <c r="SMJ5" s="24"/>
      <c r="SMK5" s="24"/>
      <c r="SML5" s="24"/>
      <c r="SMM5" s="24"/>
      <c r="SMN5" s="24"/>
      <c r="SMO5" s="24"/>
      <c r="SMP5" s="24"/>
      <c r="SMQ5" s="24"/>
      <c r="SMR5" s="24"/>
      <c r="SMS5" s="24"/>
      <c r="SMT5" s="24"/>
      <c r="SMU5" s="24"/>
      <c r="SMV5" s="24"/>
      <c r="SMW5" s="24"/>
      <c r="SMX5" s="24"/>
      <c r="SMY5" s="24"/>
      <c r="SMZ5" s="24"/>
      <c r="SNA5" s="24"/>
      <c r="SNB5" s="24"/>
      <c r="SNC5" s="24"/>
      <c r="SND5" s="24"/>
      <c r="SNE5" s="24"/>
      <c r="SNF5" s="24"/>
      <c r="SNG5" s="24"/>
      <c r="SNH5" s="24"/>
      <c r="SNI5" s="24"/>
      <c r="SNJ5" s="24"/>
      <c r="SNK5" s="24"/>
      <c r="SNL5" s="24"/>
      <c r="SNM5" s="24"/>
      <c r="SNN5" s="24"/>
      <c r="SNO5" s="24"/>
      <c r="SNP5" s="24"/>
      <c r="SNQ5" s="24"/>
      <c r="SNR5" s="24"/>
      <c r="SNS5" s="24"/>
      <c r="SNT5" s="24"/>
      <c r="SNU5" s="24"/>
      <c r="SNV5" s="24"/>
      <c r="SNW5" s="24"/>
      <c r="SNX5" s="24"/>
      <c r="SNY5" s="24"/>
      <c r="SNZ5" s="24"/>
      <c r="SOA5" s="24"/>
      <c r="SOB5" s="24"/>
      <c r="SOC5" s="24"/>
      <c r="SOD5" s="24"/>
      <c r="SOE5" s="24"/>
      <c r="SOF5" s="24"/>
      <c r="SOG5" s="24"/>
      <c r="SOH5" s="24"/>
      <c r="SOI5" s="24"/>
      <c r="SOJ5" s="24"/>
      <c r="SOK5" s="24"/>
      <c r="SOL5" s="24"/>
      <c r="SOM5" s="24"/>
      <c r="SON5" s="24"/>
      <c r="SOO5" s="24"/>
      <c r="SOP5" s="24"/>
      <c r="SOQ5" s="24"/>
      <c r="SOR5" s="24"/>
      <c r="SOS5" s="24"/>
      <c r="SOT5" s="24"/>
      <c r="SOU5" s="24"/>
      <c r="SOV5" s="24"/>
      <c r="SOW5" s="24"/>
      <c r="SOX5" s="24"/>
      <c r="SOY5" s="24"/>
      <c r="SOZ5" s="24"/>
      <c r="SPA5" s="24"/>
      <c r="SPB5" s="24"/>
      <c r="SPC5" s="24"/>
      <c r="SPD5" s="24"/>
      <c r="SPE5" s="24"/>
      <c r="SPF5" s="24"/>
      <c r="SPG5" s="24"/>
      <c r="SPH5" s="24"/>
      <c r="SPI5" s="24"/>
      <c r="SPJ5" s="24"/>
      <c r="SPK5" s="24"/>
      <c r="SPL5" s="24"/>
      <c r="SPM5" s="24"/>
      <c r="SPN5" s="24"/>
      <c r="SPO5" s="24"/>
      <c r="SPP5" s="24"/>
      <c r="SPQ5" s="24"/>
      <c r="SPR5" s="24"/>
      <c r="SPS5" s="24"/>
      <c r="SPT5" s="24"/>
      <c r="SPU5" s="24"/>
      <c r="SPV5" s="24"/>
      <c r="SPW5" s="24"/>
      <c r="SPX5" s="24"/>
      <c r="SPY5" s="24"/>
      <c r="SPZ5" s="24"/>
      <c r="SQA5" s="24"/>
      <c r="SQB5" s="24"/>
      <c r="SQC5" s="24"/>
      <c r="SQD5" s="24"/>
      <c r="SQE5" s="24"/>
      <c r="SQF5" s="24"/>
      <c r="SQG5" s="24"/>
      <c r="SQH5" s="24"/>
      <c r="SQI5" s="24"/>
      <c r="SQJ5" s="24"/>
      <c r="SQK5" s="24"/>
      <c r="SQL5" s="24"/>
      <c r="SQM5" s="24"/>
      <c r="SQN5" s="24"/>
      <c r="SQO5" s="24"/>
      <c r="SQP5" s="24"/>
      <c r="SQQ5" s="24"/>
      <c r="SQR5" s="24"/>
      <c r="SQS5" s="24"/>
      <c r="SQT5" s="24"/>
      <c r="SQU5" s="24"/>
      <c r="SQV5" s="24"/>
      <c r="SQW5" s="24"/>
      <c r="SQX5" s="24"/>
      <c r="SQY5" s="24"/>
      <c r="SQZ5" s="24"/>
      <c r="SRA5" s="24"/>
      <c r="SRB5" s="24"/>
      <c r="SRC5" s="24"/>
      <c r="SRD5" s="24"/>
      <c r="SRE5" s="24"/>
      <c r="SRF5" s="24"/>
      <c r="SRG5" s="24"/>
      <c r="SRH5" s="24"/>
      <c r="SRI5" s="24"/>
      <c r="SRJ5" s="24"/>
      <c r="SRK5" s="24"/>
      <c r="SRL5" s="24"/>
      <c r="SRM5" s="24"/>
      <c r="SRN5" s="24"/>
      <c r="SRO5" s="24"/>
      <c r="SRP5" s="24"/>
      <c r="SRQ5" s="24"/>
      <c r="SRR5" s="24"/>
      <c r="SRS5" s="24"/>
      <c r="SRT5" s="24"/>
      <c r="SRU5" s="24"/>
      <c r="SRV5" s="24"/>
      <c r="SRW5" s="24"/>
      <c r="SRX5" s="24"/>
      <c r="SRY5" s="24"/>
      <c r="SRZ5" s="24"/>
      <c r="SSA5" s="24"/>
      <c r="SSB5" s="24"/>
      <c r="SSC5" s="24"/>
      <c r="SSD5" s="24"/>
      <c r="SSE5" s="24"/>
      <c r="SSF5" s="24"/>
      <c r="SSG5" s="24"/>
      <c r="SSH5" s="24"/>
      <c r="SSI5" s="24"/>
      <c r="SSJ5" s="24"/>
      <c r="SSK5" s="24"/>
      <c r="SSL5" s="24"/>
      <c r="SSM5" s="24"/>
      <c r="SSN5" s="24"/>
      <c r="SSO5" s="24"/>
      <c r="SSP5" s="24"/>
      <c r="SSQ5" s="24"/>
      <c r="SSR5" s="24"/>
      <c r="SSS5" s="24"/>
      <c r="SST5" s="24"/>
      <c r="SSU5" s="24"/>
      <c r="SSV5" s="24"/>
      <c r="SSW5" s="24"/>
      <c r="SSX5" s="24"/>
      <c r="SSY5" s="24"/>
      <c r="SSZ5" s="24"/>
      <c r="STA5" s="24"/>
      <c r="STB5" s="24"/>
      <c r="STC5" s="24"/>
      <c r="STD5" s="24"/>
      <c r="STE5" s="24"/>
      <c r="STF5" s="24"/>
      <c r="STG5" s="24"/>
      <c r="STH5" s="24"/>
      <c r="STI5" s="24"/>
      <c r="STJ5" s="24"/>
      <c r="STK5" s="24"/>
      <c r="STL5" s="24"/>
      <c r="STM5" s="24"/>
      <c r="STN5" s="24"/>
      <c r="STO5" s="24"/>
      <c r="STP5" s="24"/>
      <c r="STQ5" s="24"/>
      <c r="STR5" s="24"/>
      <c r="STS5" s="24"/>
      <c r="STT5" s="24"/>
      <c r="STU5" s="24"/>
      <c r="STV5" s="24"/>
      <c r="STW5" s="24"/>
      <c r="STX5" s="24"/>
      <c r="STY5" s="24"/>
      <c r="STZ5" s="24"/>
      <c r="SUA5" s="24"/>
      <c r="SUB5" s="24"/>
      <c r="SUC5" s="24"/>
      <c r="SUD5" s="24"/>
      <c r="SUE5" s="24"/>
      <c r="SUF5" s="24"/>
      <c r="SUG5" s="24"/>
      <c r="SUH5" s="24"/>
      <c r="SUI5" s="24"/>
      <c r="SUJ5" s="24"/>
      <c r="SUK5" s="24"/>
      <c r="SUL5" s="24"/>
      <c r="SUM5" s="24"/>
      <c r="SUN5" s="24"/>
      <c r="SUO5" s="24"/>
      <c r="SUP5" s="24"/>
      <c r="SUQ5" s="24"/>
      <c r="SUR5" s="24"/>
      <c r="SUS5" s="24"/>
      <c r="SUT5" s="24"/>
      <c r="SUU5" s="24"/>
      <c r="SUV5" s="24"/>
      <c r="SUW5" s="24"/>
      <c r="SUX5" s="24"/>
      <c r="SUY5" s="24"/>
      <c r="SUZ5" s="24"/>
      <c r="SVA5" s="24"/>
      <c r="SVB5" s="24"/>
      <c r="SVC5" s="24"/>
      <c r="SVD5" s="24"/>
      <c r="SVE5" s="24"/>
      <c r="SVF5" s="24"/>
      <c r="SVG5" s="24"/>
      <c r="SVH5" s="24"/>
      <c r="SVI5" s="24"/>
      <c r="SVJ5" s="24"/>
      <c r="SVK5" s="24"/>
      <c r="SVL5" s="24"/>
      <c r="SVM5" s="24"/>
      <c r="SVN5" s="24"/>
      <c r="SVO5" s="24"/>
      <c r="SVP5" s="24"/>
      <c r="SVQ5" s="24"/>
      <c r="SVR5" s="24"/>
      <c r="SVS5" s="24"/>
      <c r="SVT5" s="24"/>
      <c r="SVU5" s="24"/>
      <c r="SVV5" s="24"/>
      <c r="SVW5" s="24"/>
      <c r="SVX5" s="24"/>
      <c r="SVY5" s="24"/>
      <c r="SVZ5" s="24"/>
      <c r="SWA5" s="24"/>
      <c r="SWB5" s="24"/>
      <c r="SWC5" s="24"/>
      <c r="SWD5" s="24"/>
      <c r="SWE5" s="24"/>
      <c r="SWF5" s="24"/>
      <c r="SWG5" s="24"/>
      <c r="SWH5" s="24"/>
      <c r="SWI5" s="24"/>
      <c r="SWJ5" s="24"/>
      <c r="SWK5" s="24"/>
      <c r="SWL5" s="24"/>
      <c r="SWM5" s="24"/>
      <c r="SWN5" s="24"/>
      <c r="SWO5" s="24"/>
      <c r="SWP5" s="24"/>
      <c r="SWQ5" s="24"/>
      <c r="SWR5" s="24"/>
      <c r="SWS5" s="24"/>
      <c r="SWT5" s="24"/>
      <c r="SWU5" s="24"/>
      <c r="SWV5" s="24"/>
      <c r="SWW5" s="24"/>
      <c r="SWX5" s="24"/>
      <c r="SWY5" s="24"/>
      <c r="SWZ5" s="24"/>
      <c r="SXA5" s="24"/>
      <c r="SXB5" s="24"/>
      <c r="SXC5" s="24"/>
      <c r="SXD5" s="24"/>
      <c r="SXE5" s="24"/>
      <c r="SXF5" s="24"/>
      <c r="SXG5" s="24"/>
      <c r="SXH5" s="24"/>
      <c r="SXI5" s="24"/>
      <c r="SXJ5" s="24"/>
      <c r="SXK5" s="24"/>
      <c r="SXL5" s="24"/>
      <c r="SXM5" s="24"/>
      <c r="SXN5" s="24"/>
      <c r="SXO5" s="24"/>
      <c r="SXP5" s="24"/>
      <c r="SXQ5" s="24"/>
      <c r="SXR5" s="24"/>
      <c r="SXS5" s="24"/>
      <c r="SXT5" s="24"/>
      <c r="SXU5" s="24"/>
      <c r="SXV5" s="24"/>
      <c r="SXW5" s="24"/>
      <c r="SXX5" s="24"/>
      <c r="SXY5" s="24"/>
      <c r="SXZ5" s="24"/>
      <c r="SYA5" s="24"/>
      <c r="SYB5" s="24"/>
      <c r="SYC5" s="24"/>
      <c r="SYD5" s="24"/>
      <c r="SYE5" s="24"/>
      <c r="SYF5" s="24"/>
      <c r="SYG5" s="24"/>
      <c r="SYH5" s="24"/>
      <c r="SYI5" s="24"/>
      <c r="SYJ5" s="24"/>
      <c r="SYK5" s="24"/>
      <c r="SYL5" s="24"/>
      <c r="SYM5" s="24"/>
      <c r="SYN5" s="24"/>
      <c r="SYO5" s="24"/>
      <c r="SYP5" s="24"/>
      <c r="SYQ5" s="24"/>
      <c r="SYR5" s="24"/>
      <c r="SYS5" s="24"/>
      <c r="SYT5" s="24"/>
      <c r="SYU5" s="24"/>
      <c r="SYV5" s="24"/>
      <c r="SYW5" s="24"/>
      <c r="SYX5" s="24"/>
      <c r="SYY5" s="24"/>
      <c r="SYZ5" s="24"/>
      <c r="SZA5" s="24"/>
      <c r="SZB5" s="24"/>
      <c r="SZC5" s="24"/>
      <c r="SZD5" s="24"/>
      <c r="SZE5" s="24"/>
      <c r="SZF5" s="24"/>
      <c r="SZG5" s="24"/>
      <c r="SZH5" s="24"/>
      <c r="SZI5" s="24"/>
      <c r="SZJ5" s="24"/>
      <c r="SZK5" s="24"/>
      <c r="SZL5" s="24"/>
      <c r="SZM5" s="24"/>
      <c r="SZN5" s="24"/>
      <c r="SZO5" s="24"/>
      <c r="SZP5" s="24"/>
      <c r="SZQ5" s="24"/>
      <c r="SZR5" s="24"/>
      <c r="SZS5" s="24"/>
      <c r="SZT5" s="24"/>
      <c r="SZU5" s="24"/>
      <c r="SZV5" s="24"/>
      <c r="SZW5" s="24"/>
      <c r="SZX5" s="24"/>
      <c r="SZY5" s="24"/>
      <c r="SZZ5" s="24"/>
      <c r="TAA5" s="24"/>
      <c r="TAB5" s="24"/>
      <c r="TAC5" s="24"/>
      <c r="TAD5" s="24"/>
      <c r="TAE5" s="24"/>
      <c r="TAF5" s="24"/>
      <c r="TAG5" s="24"/>
      <c r="TAH5" s="24"/>
      <c r="TAI5" s="24"/>
      <c r="TAJ5" s="24"/>
      <c r="TAK5" s="24"/>
      <c r="TAL5" s="24"/>
      <c r="TAM5" s="24"/>
      <c r="TAN5" s="24"/>
      <c r="TAO5" s="24"/>
      <c r="TAP5" s="24"/>
      <c r="TAQ5" s="24"/>
      <c r="TAR5" s="24"/>
      <c r="TAS5" s="24"/>
      <c r="TAT5" s="24"/>
      <c r="TAU5" s="24"/>
      <c r="TAV5" s="24"/>
      <c r="TAW5" s="24"/>
      <c r="TAX5" s="24"/>
      <c r="TAY5" s="24"/>
      <c r="TAZ5" s="24"/>
      <c r="TBA5" s="24"/>
      <c r="TBB5" s="24"/>
      <c r="TBC5" s="24"/>
      <c r="TBD5" s="24"/>
      <c r="TBE5" s="24"/>
      <c r="TBF5" s="24"/>
      <c r="TBG5" s="24"/>
      <c r="TBH5" s="24"/>
      <c r="TBI5" s="24"/>
      <c r="TBJ5" s="24"/>
      <c r="TBK5" s="24"/>
      <c r="TBL5" s="24"/>
      <c r="TBM5" s="24"/>
      <c r="TBN5" s="24"/>
      <c r="TBO5" s="24"/>
      <c r="TBP5" s="24"/>
      <c r="TBQ5" s="24"/>
      <c r="TBR5" s="24"/>
      <c r="TBS5" s="24"/>
      <c r="TBT5" s="24"/>
      <c r="TBU5" s="24"/>
      <c r="TBV5" s="24"/>
      <c r="TBW5" s="24"/>
      <c r="TBX5" s="24"/>
      <c r="TBY5" s="24"/>
      <c r="TBZ5" s="24"/>
      <c r="TCA5" s="24"/>
      <c r="TCB5" s="24"/>
      <c r="TCC5" s="24"/>
      <c r="TCD5" s="24"/>
      <c r="TCE5" s="24"/>
      <c r="TCF5" s="24"/>
      <c r="TCG5" s="24"/>
      <c r="TCH5" s="24"/>
      <c r="TCI5" s="24"/>
      <c r="TCJ5" s="24"/>
      <c r="TCK5" s="24"/>
      <c r="TCL5" s="24"/>
      <c r="TCM5" s="24"/>
      <c r="TCN5" s="24"/>
      <c r="TCO5" s="24"/>
      <c r="TCP5" s="24"/>
      <c r="TCQ5" s="24"/>
      <c r="TCR5" s="24"/>
      <c r="TCS5" s="24"/>
      <c r="TCT5" s="24"/>
      <c r="TCU5" s="24"/>
      <c r="TCV5" s="24"/>
      <c r="TCW5" s="24"/>
      <c r="TCX5" s="24"/>
      <c r="TCY5" s="24"/>
      <c r="TCZ5" s="24"/>
      <c r="TDA5" s="24"/>
      <c r="TDB5" s="24"/>
      <c r="TDC5" s="24"/>
      <c r="TDD5" s="24"/>
      <c r="TDE5" s="24"/>
      <c r="TDF5" s="24"/>
      <c r="TDG5" s="24"/>
      <c r="TDH5" s="24"/>
      <c r="TDI5" s="24"/>
      <c r="TDJ5" s="24"/>
      <c r="TDK5" s="24"/>
      <c r="TDL5" s="24"/>
      <c r="TDM5" s="24"/>
      <c r="TDN5" s="24"/>
      <c r="TDO5" s="24"/>
      <c r="TDP5" s="24"/>
      <c r="TDQ5" s="24"/>
      <c r="TDR5" s="24"/>
      <c r="TDS5" s="24"/>
      <c r="TDT5" s="24"/>
      <c r="TDU5" s="24"/>
      <c r="TDV5" s="24"/>
      <c r="TDW5" s="24"/>
      <c r="TDX5" s="24"/>
      <c r="TDY5" s="24"/>
      <c r="TDZ5" s="24"/>
      <c r="TEA5" s="24"/>
      <c r="TEB5" s="24"/>
      <c r="TEC5" s="24"/>
      <c r="TED5" s="24"/>
      <c r="TEE5" s="24"/>
      <c r="TEF5" s="24"/>
      <c r="TEG5" s="24"/>
      <c r="TEH5" s="24"/>
      <c r="TEI5" s="24"/>
      <c r="TEJ5" s="24"/>
      <c r="TEK5" s="24"/>
      <c r="TEL5" s="24"/>
      <c r="TEM5" s="24"/>
      <c r="TEN5" s="24"/>
      <c r="TEO5" s="24"/>
      <c r="TEP5" s="24"/>
      <c r="TEQ5" s="24"/>
      <c r="TER5" s="24"/>
      <c r="TES5" s="24"/>
      <c r="TET5" s="24"/>
      <c r="TEU5" s="24"/>
      <c r="TEV5" s="24"/>
      <c r="TEW5" s="24"/>
      <c r="TEX5" s="24"/>
      <c r="TEY5" s="24"/>
      <c r="TEZ5" s="24"/>
      <c r="TFA5" s="24"/>
      <c r="TFB5" s="24"/>
      <c r="TFC5" s="24"/>
      <c r="TFD5" s="24"/>
      <c r="TFE5" s="24"/>
      <c r="TFF5" s="24"/>
      <c r="TFG5" s="24"/>
      <c r="TFH5" s="24"/>
      <c r="TFI5" s="24"/>
      <c r="TFJ5" s="24"/>
      <c r="TFK5" s="24"/>
      <c r="TFL5" s="24"/>
      <c r="TFM5" s="24"/>
      <c r="TFN5" s="24"/>
      <c r="TFO5" s="24"/>
      <c r="TFP5" s="24"/>
      <c r="TFQ5" s="24"/>
      <c r="TFR5" s="24"/>
      <c r="TFS5" s="24"/>
      <c r="TFT5" s="24"/>
      <c r="TFU5" s="24"/>
      <c r="TFV5" s="24"/>
      <c r="TFW5" s="24"/>
      <c r="TFX5" s="24"/>
      <c r="TFY5" s="24"/>
      <c r="TFZ5" s="24"/>
      <c r="TGA5" s="24"/>
      <c r="TGB5" s="24"/>
      <c r="TGC5" s="24"/>
      <c r="TGD5" s="24"/>
      <c r="TGE5" s="24"/>
      <c r="TGF5" s="24"/>
      <c r="TGG5" s="24"/>
      <c r="TGH5" s="24"/>
      <c r="TGI5" s="24"/>
      <c r="TGJ5" s="24"/>
      <c r="TGK5" s="24"/>
      <c r="TGL5" s="24"/>
      <c r="TGM5" s="24"/>
      <c r="TGN5" s="24"/>
      <c r="TGO5" s="24"/>
      <c r="TGP5" s="24"/>
      <c r="TGQ5" s="24"/>
      <c r="TGR5" s="24"/>
      <c r="TGS5" s="24"/>
      <c r="TGT5" s="24"/>
      <c r="TGU5" s="24"/>
      <c r="TGV5" s="24"/>
      <c r="TGW5" s="24"/>
      <c r="TGX5" s="24"/>
      <c r="TGY5" s="24"/>
      <c r="TGZ5" s="24"/>
      <c r="THA5" s="24"/>
      <c r="THB5" s="24"/>
      <c r="THC5" s="24"/>
      <c r="THD5" s="24"/>
      <c r="THE5" s="24"/>
      <c r="THF5" s="24"/>
      <c r="THG5" s="24"/>
      <c r="THH5" s="24"/>
      <c r="THI5" s="24"/>
      <c r="THJ5" s="24"/>
      <c r="THK5" s="24"/>
      <c r="THL5" s="24"/>
      <c r="THM5" s="24"/>
      <c r="THN5" s="24"/>
      <c r="THO5" s="24"/>
      <c r="THP5" s="24"/>
      <c r="THQ5" s="24"/>
      <c r="THR5" s="24"/>
      <c r="THS5" s="24"/>
      <c r="THT5" s="24"/>
      <c r="THU5" s="24"/>
      <c r="THV5" s="24"/>
      <c r="THW5" s="24"/>
      <c r="THX5" s="24"/>
      <c r="THY5" s="24"/>
      <c r="THZ5" s="24"/>
      <c r="TIA5" s="24"/>
      <c r="TIB5" s="24"/>
      <c r="TIC5" s="24"/>
      <c r="TID5" s="24"/>
      <c r="TIE5" s="24"/>
      <c r="TIF5" s="24"/>
      <c r="TIG5" s="24"/>
      <c r="TIH5" s="24"/>
      <c r="TII5" s="24"/>
      <c r="TIJ5" s="24"/>
      <c r="TIK5" s="24"/>
      <c r="TIL5" s="24"/>
      <c r="TIM5" s="24"/>
      <c r="TIN5" s="24"/>
      <c r="TIO5" s="24"/>
      <c r="TIP5" s="24"/>
      <c r="TIQ5" s="24"/>
      <c r="TIR5" s="24"/>
      <c r="TIS5" s="24"/>
      <c r="TIT5" s="24"/>
      <c r="TIU5" s="24"/>
      <c r="TIV5" s="24"/>
      <c r="TIW5" s="24"/>
      <c r="TIX5" s="24"/>
      <c r="TIY5" s="24"/>
      <c r="TIZ5" s="24"/>
      <c r="TJA5" s="24"/>
      <c r="TJB5" s="24"/>
      <c r="TJC5" s="24"/>
      <c r="TJD5" s="24"/>
      <c r="TJE5" s="24"/>
      <c r="TJF5" s="24"/>
      <c r="TJG5" s="24"/>
      <c r="TJH5" s="24"/>
      <c r="TJI5" s="24"/>
      <c r="TJJ5" s="24"/>
      <c r="TJK5" s="24"/>
      <c r="TJL5" s="24"/>
      <c r="TJM5" s="24"/>
      <c r="TJN5" s="24"/>
      <c r="TJO5" s="24"/>
      <c r="TJP5" s="24"/>
      <c r="TJQ5" s="24"/>
      <c r="TJR5" s="24"/>
      <c r="TJS5" s="24"/>
      <c r="TJT5" s="24"/>
      <c r="TJU5" s="24"/>
      <c r="TJV5" s="24"/>
      <c r="TJW5" s="24"/>
      <c r="TJX5" s="24"/>
      <c r="TJY5" s="24"/>
      <c r="TJZ5" s="24"/>
      <c r="TKA5" s="24"/>
      <c r="TKB5" s="24"/>
      <c r="TKC5" s="24"/>
      <c r="TKD5" s="24"/>
      <c r="TKE5" s="24"/>
      <c r="TKF5" s="24"/>
      <c r="TKG5" s="24"/>
      <c r="TKH5" s="24"/>
      <c r="TKI5" s="24"/>
      <c r="TKJ5" s="24"/>
      <c r="TKK5" s="24"/>
      <c r="TKL5" s="24"/>
      <c r="TKM5" s="24"/>
      <c r="TKN5" s="24"/>
      <c r="TKO5" s="24"/>
      <c r="TKP5" s="24"/>
      <c r="TKQ5" s="24"/>
      <c r="TKR5" s="24"/>
      <c r="TKS5" s="24"/>
      <c r="TKT5" s="24"/>
      <c r="TKU5" s="24"/>
      <c r="TKV5" s="24"/>
      <c r="TKW5" s="24"/>
      <c r="TKX5" s="24"/>
      <c r="TKY5" s="24"/>
      <c r="TKZ5" s="24"/>
      <c r="TLA5" s="24"/>
      <c r="TLB5" s="24"/>
      <c r="TLC5" s="24"/>
      <c r="TLD5" s="24"/>
      <c r="TLE5" s="24"/>
      <c r="TLF5" s="24"/>
      <c r="TLG5" s="24"/>
      <c r="TLH5" s="24"/>
      <c r="TLI5" s="24"/>
      <c r="TLJ5" s="24"/>
      <c r="TLK5" s="24"/>
      <c r="TLL5" s="24"/>
      <c r="TLM5" s="24"/>
      <c r="TLN5" s="24"/>
      <c r="TLO5" s="24"/>
      <c r="TLP5" s="24"/>
      <c r="TLQ5" s="24"/>
      <c r="TLR5" s="24"/>
      <c r="TLS5" s="24"/>
      <c r="TLT5" s="24"/>
      <c r="TLU5" s="24"/>
      <c r="TLV5" s="24"/>
      <c r="TLW5" s="24"/>
      <c r="TLX5" s="24"/>
      <c r="TLY5" s="24"/>
      <c r="TLZ5" s="24"/>
      <c r="TMA5" s="24"/>
      <c r="TMB5" s="24"/>
      <c r="TMC5" s="24"/>
      <c r="TMD5" s="24"/>
      <c r="TME5" s="24"/>
      <c r="TMF5" s="24"/>
      <c r="TMG5" s="24"/>
      <c r="TMH5" s="24"/>
      <c r="TMI5" s="24"/>
      <c r="TMJ5" s="24"/>
      <c r="TMK5" s="24"/>
      <c r="TML5" s="24"/>
      <c r="TMM5" s="24"/>
      <c r="TMN5" s="24"/>
      <c r="TMO5" s="24"/>
      <c r="TMP5" s="24"/>
      <c r="TMQ5" s="24"/>
      <c r="TMR5" s="24"/>
      <c r="TMS5" s="24"/>
      <c r="TMT5" s="24"/>
      <c r="TMU5" s="24"/>
      <c r="TMV5" s="24"/>
      <c r="TMW5" s="24"/>
      <c r="TMX5" s="24"/>
      <c r="TMY5" s="24"/>
      <c r="TMZ5" s="24"/>
      <c r="TNA5" s="24"/>
      <c r="TNB5" s="24"/>
      <c r="TNC5" s="24"/>
      <c r="TND5" s="24"/>
      <c r="TNE5" s="24"/>
      <c r="TNF5" s="24"/>
      <c r="TNG5" s="24"/>
      <c r="TNH5" s="24"/>
      <c r="TNI5" s="24"/>
      <c r="TNJ5" s="24"/>
      <c r="TNK5" s="24"/>
      <c r="TNL5" s="24"/>
      <c r="TNM5" s="24"/>
      <c r="TNN5" s="24"/>
      <c r="TNO5" s="24"/>
      <c r="TNP5" s="24"/>
      <c r="TNQ5" s="24"/>
      <c r="TNR5" s="24"/>
      <c r="TNS5" s="24"/>
      <c r="TNT5" s="24"/>
      <c r="TNU5" s="24"/>
      <c r="TNV5" s="24"/>
      <c r="TNW5" s="24"/>
      <c r="TNX5" s="24"/>
      <c r="TNY5" s="24"/>
      <c r="TNZ5" s="24"/>
      <c r="TOA5" s="24"/>
      <c r="TOB5" s="24"/>
      <c r="TOC5" s="24"/>
      <c r="TOD5" s="24"/>
      <c r="TOE5" s="24"/>
      <c r="TOF5" s="24"/>
      <c r="TOG5" s="24"/>
      <c r="TOH5" s="24"/>
      <c r="TOI5" s="24"/>
      <c r="TOJ5" s="24"/>
      <c r="TOK5" s="24"/>
      <c r="TOL5" s="24"/>
      <c r="TOM5" s="24"/>
      <c r="TON5" s="24"/>
      <c r="TOO5" s="24"/>
      <c r="TOP5" s="24"/>
      <c r="TOQ5" s="24"/>
      <c r="TOR5" s="24"/>
      <c r="TOS5" s="24"/>
      <c r="TOT5" s="24"/>
      <c r="TOU5" s="24"/>
      <c r="TOV5" s="24"/>
      <c r="TOW5" s="24"/>
      <c r="TOX5" s="24"/>
      <c r="TOY5" s="24"/>
      <c r="TOZ5" s="24"/>
      <c r="TPA5" s="24"/>
      <c r="TPB5" s="24"/>
      <c r="TPC5" s="24"/>
      <c r="TPD5" s="24"/>
      <c r="TPE5" s="24"/>
      <c r="TPF5" s="24"/>
      <c r="TPG5" s="24"/>
      <c r="TPH5" s="24"/>
      <c r="TPI5" s="24"/>
      <c r="TPJ5" s="24"/>
      <c r="TPK5" s="24"/>
      <c r="TPL5" s="24"/>
      <c r="TPM5" s="24"/>
      <c r="TPN5" s="24"/>
      <c r="TPO5" s="24"/>
      <c r="TPP5" s="24"/>
      <c r="TPQ5" s="24"/>
      <c r="TPR5" s="24"/>
      <c r="TPS5" s="24"/>
      <c r="TPT5" s="24"/>
      <c r="TPU5" s="24"/>
      <c r="TPV5" s="24"/>
      <c r="TPW5" s="24"/>
      <c r="TPX5" s="24"/>
      <c r="TPY5" s="24"/>
      <c r="TPZ5" s="24"/>
      <c r="TQA5" s="24"/>
      <c r="TQB5" s="24"/>
      <c r="TQC5" s="24"/>
      <c r="TQD5" s="24"/>
      <c r="TQE5" s="24"/>
      <c r="TQF5" s="24"/>
      <c r="TQG5" s="24"/>
      <c r="TQH5" s="24"/>
      <c r="TQI5" s="24"/>
      <c r="TQJ5" s="24"/>
      <c r="TQK5" s="24"/>
      <c r="TQL5" s="24"/>
      <c r="TQM5" s="24"/>
      <c r="TQN5" s="24"/>
      <c r="TQO5" s="24"/>
      <c r="TQP5" s="24"/>
      <c r="TQQ5" s="24"/>
      <c r="TQR5" s="24"/>
      <c r="TQS5" s="24"/>
      <c r="TQT5" s="24"/>
      <c r="TQU5" s="24"/>
      <c r="TQV5" s="24"/>
      <c r="TQW5" s="24"/>
      <c r="TQX5" s="24"/>
      <c r="TQY5" s="24"/>
      <c r="TQZ5" s="24"/>
      <c r="TRA5" s="24"/>
      <c r="TRB5" s="24"/>
      <c r="TRC5" s="24"/>
      <c r="TRD5" s="24"/>
      <c r="TRE5" s="24"/>
      <c r="TRF5" s="24"/>
      <c r="TRG5" s="24"/>
      <c r="TRH5" s="24"/>
      <c r="TRI5" s="24"/>
      <c r="TRJ5" s="24"/>
      <c r="TRK5" s="24"/>
      <c r="TRL5" s="24"/>
      <c r="TRM5" s="24"/>
      <c r="TRN5" s="24"/>
      <c r="TRO5" s="24"/>
      <c r="TRP5" s="24"/>
      <c r="TRQ5" s="24"/>
      <c r="TRR5" s="24"/>
      <c r="TRS5" s="24"/>
      <c r="TRT5" s="24"/>
      <c r="TRU5" s="24"/>
      <c r="TRV5" s="24"/>
      <c r="TRW5" s="24"/>
      <c r="TRX5" s="24"/>
      <c r="TRY5" s="24"/>
      <c r="TRZ5" s="24"/>
      <c r="TSA5" s="24"/>
      <c r="TSB5" s="24"/>
      <c r="TSC5" s="24"/>
      <c r="TSD5" s="24"/>
      <c r="TSE5" s="24"/>
      <c r="TSF5" s="24"/>
      <c r="TSG5" s="24"/>
      <c r="TSH5" s="24"/>
      <c r="TSI5" s="24"/>
      <c r="TSJ5" s="24"/>
      <c r="TSK5" s="24"/>
      <c r="TSL5" s="24"/>
      <c r="TSM5" s="24"/>
      <c r="TSN5" s="24"/>
      <c r="TSO5" s="24"/>
      <c r="TSP5" s="24"/>
      <c r="TSQ5" s="24"/>
      <c r="TSR5" s="24"/>
      <c r="TSS5" s="24"/>
      <c r="TST5" s="24"/>
      <c r="TSU5" s="24"/>
      <c r="TSV5" s="24"/>
      <c r="TSW5" s="24"/>
      <c r="TSX5" s="24"/>
      <c r="TSY5" s="24"/>
      <c r="TSZ5" s="24"/>
      <c r="TTA5" s="24"/>
      <c r="TTB5" s="24"/>
      <c r="TTC5" s="24"/>
      <c r="TTD5" s="24"/>
      <c r="TTE5" s="24"/>
      <c r="TTF5" s="24"/>
      <c r="TTG5" s="24"/>
      <c r="TTH5" s="24"/>
      <c r="TTI5" s="24"/>
      <c r="TTJ5" s="24"/>
      <c r="TTK5" s="24"/>
      <c r="TTL5" s="24"/>
      <c r="TTM5" s="24"/>
      <c r="TTN5" s="24"/>
      <c r="TTO5" s="24"/>
      <c r="TTP5" s="24"/>
      <c r="TTQ5" s="24"/>
      <c r="TTR5" s="24"/>
      <c r="TTS5" s="24"/>
      <c r="TTT5" s="24"/>
      <c r="TTU5" s="24"/>
      <c r="TTV5" s="24"/>
      <c r="TTW5" s="24"/>
      <c r="TTX5" s="24"/>
      <c r="TTY5" s="24"/>
      <c r="TTZ5" s="24"/>
      <c r="TUA5" s="24"/>
      <c r="TUB5" s="24"/>
      <c r="TUC5" s="24"/>
      <c r="TUD5" s="24"/>
      <c r="TUE5" s="24"/>
      <c r="TUF5" s="24"/>
      <c r="TUG5" s="24"/>
      <c r="TUH5" s="24"/>
      <c r="TUI5" s="24"/>
      <c r="TUJ5" s="24"/>
      <c r="TUK5" s="24"/>
      <c r="TUL5" s="24"/>
      <c r="TUM5" s="24"/>
      <c r="TUN5" s="24"/>
      <c r="TUO5" s="24"/>
      <c r="TUP5" s="24"/>
      <c r="TUQ5" s="24"/>
      <c r="TUR5" s="24"/>
      <c r="TUS5" s="24"/>
      <c r="TUT5" s="24"/>
      <c r="TUU5" s="24"/>
      <c r="TUV5" s="24"/>
      <c r="TUW5" s="24"/>
      <c r="TUX5" s="24"/>
      <c r="TUY5" s="24"/>
      <c r="TUZ5" s="24"/>
      <c r="TVA5" s="24"/>
      <c r="TVB5" s="24"/>
      <c r="TVC5" s="24"/>
      <c r="TVD5" s="24"/>
      <c r="TVE5" s="24"/>
      <c r="TVF5" s="24"/>
      <c r="TVG5" s="24"/>
      <c r="TVH5" s="24"/>
      <c r="TVI5" s="24"/>
      <c r="TVJ5" s="24"/>
      <c r="TVK5" s="24"/>
      <c r="TVL5" s="24"/>
      <c r="TVM5" s="24"/>
      <c r="TVN5" s="24"/>
      <c r="TVO5" s="24"/>
      <c r="TVP5" s="24"/>
      <c r="TVQ5" s="24"/>
      <c r="TVR5" s="24"/>
      <c r="TVS5" s="24"/>
      <c r="TVT5" s="24"/>
      <c r="TVU5" s="24"/>
      <c r="TVV5" s="24"/>
      <c r="TVW5" s="24"/>
      <c r="TVX5" s="24"/>
      <c r="TVY5" s="24"/>
      <c r="TVZ5" s="24"/>
      <c r="TWA5" s="24"/>
      <c r="TWB5" s="24"/>
      <c r="TWC5" s="24"/>
      <c r="TWD5" s="24"/>
      <c r="TWE5" s="24"/>
      <c r="TWF5" s="24"/>
      <c r="TWG5" s="24"/>
      <c r="TWH5" s="24"/>
      <c r="TWI5" s="24"/>
      <c r="TWJ5" s="24"/>
      <c r="TWK5" s="24"/>
      <c r="TWL5" s="24"/>
      <c r="TWM5" s="24"/>
      <c r="TWN5" s="24"/>
      <c r="TWO5" s="24"/>
      <c r="TWP5" s="24"/>
      <c r="TWQ5" s="24"/>
      <c r="TWR5" s="24"/>
      <c r="TWS5" s="24"/>
      <c r="TWT5" s="24"/>
      <c r="TWU5" s="24"/>
      <c r="TWV5" s="24"/>
      <c r="TWW5" s="24"/>
      <c r="TWX5" s="24"/>
      <c r="TWY5" s="24"/>
      <c r="TWZ5" s="24"/>
      <c r="TXA5" s="24"/>
      <c r="TXB5" s="24"/>
      <c r="TXC5" s="24"/>
      <c r="TXD5" s="24"/>
      <c r="TXE5" s="24"/>
      <c r="TXF5" s="24"/>
      <c r="TXG5" s="24"/>
      <c r="TXH5" s="24"/>
      <c r="TXI5" s="24"/>
      <c r="TXJ5" s="24"/>
      <c r="TXK5" s="24"/>
      <c r="TXL5" s="24"/>
      <c r="TXM5" s="24"/>
      <c r="TXN5" s="24"/>
      <c r="TXO5" s="24"/>
      <c r="TXP5" s="24"/>
      <c r="TXQ5" s="24"/>
      <c r="TXR5" s="24"/>
      <c r="TXS5" s="24"/>
      <c r="TXT5" s="24"/>
      <c r="TXU5" s="24"/>
      <c r="TXV5" s="24"/>
      <c r="TXW5" s="24"/>
      <c r="TXX5" s="24"/>
      <c r="TXY5" s="24"/>
      <c r="TXZ5" s="24"/>
      <c r="TYA5" s="24"/>
      <c r="TYB5" s="24"/>
      <c r="TYC5" s="24"/>
      <c r="TYD5" s="24"/>
      <c r="TYE5" s="24"/>
      <c r="TYF5" s="24"/>
      <c r="TYG5" s="24"/>
      <c r="TYH5" s="24"/>
      <c r="TYI5" s="24"/>
      <c r="TYJ5" s="24"/>
      <c r="TYK5" s="24"/>
      <c r="TYL5" s="24"/>
      <c r="TYM5" s="24"/>
      <c r="TYN5" s="24"/>
      <c r="TYO5" s="24"/>
      <c r="TYP5" s="24"/>
      <c r="TYQ5" s="24"/>
      <c r="TYR5" s="24"/>
      <c r="TYS5" s="24"/>
      <c r="TYT5" s="24"/>
      <c r="TYU5" s="24"/>
      <c r="TYV5" s="24"/>
      <c r="TYW5" s="24"/>
      <c r="TYX5" s="24"/>
      <c r="TYY5" s="24"/>
      <c r="TYZ5" s="24"/>
      <c r="TZA5" s="24"/>
      <c r="TZB5" s="24"/>
      <c r="TZC5" s="24"/>
      <c r="TZD5" s="24"/>
      <c r="TZE5" s="24"/>
      <c r="TZF5" s="24"/>
      <c r="TZG5" s="24"/>
      <c r="TZH5" s="24"/>
      <c r="TZI5" s="24"/>
      <c r="TZJ5" s="24"/>
      <c r="TZK5" s="24"/>
      <c r="TZL5" s="24"/>
      <c r="TZM5" s="24"/>
      <c r="TZN5" s="24"/>
      <c r="TZO5" s="24"/>
      <c r="TZP5" s="24"/>
      <c r="TZQ5" s="24"/>
      <c r="TZR5" s="24"/>
      <c r="TZS5" s="24"/>
      <c r="TZT5" s="24"/>
      <c r="TZU5" s="24"/>
      <c r="TZV5" s="24"/>
      <c r="TZW5" s="24"/>
      <c r="TZX5" s="24"/>
      <c r="TZY5" s="24"/>
      <c r="TZZ5" s="24"/>
      <c r="UAA5" s="24"/>
      <c r="UAB5" s="24"/>
      <c r="UAC5" s="24"/>
      <c r="UAD5" s="24"/>
      <c r="UAE5" s="24"/>
      <c r="UAF5" s="24"/>
      <c r="UAG5" s="24"/>
      <c r="UAH5" s="24"/>
      <c r="UAI5" s="24"/>
      <c r="UAJ5" s="24"/>
      <c r="UAK5" s="24"/>
      <c r="UAL5" s="24"/>
      <c r="UAM5" s="24"/>
      <c r="UAN5" s="24"/>
      <c r="UAO5" s="24"/>
      <c r="UAP5" s="24"/>
      <c r="UAQ5" s="24"/>
      <c r="UAR5" s="24"/>
      <c r="UAS5" s="24"/>
      <c r="UAT5" s="24"/>
      <c r="UAU5" s="24"/>
      <c r="UAV5" s="24"/>
      <c r="UAW5" s="24"/>
      <c r="UAX5" s="24"/>
      <c r="UAY5" s="24"/>
      <c r="UAZ5" s="24"/>
      <c r="UBA5" s="24"/>
      <c r="UBB5" s="24"/>
      <c r="UBC5" s="24"/>
      <c r="UBD5" s="24"/>
      <c r="UBE5" s="24"/>
      <c r="UBF5" s="24"/>
      <c r="UBG5" s="24"/>
      <c r="UBH5" s="24"/>
      <c r="UBI5" s="24"/>
      <c r="UBJ5" s="24"/>
      <c r="UBK5" s="24"/>
      <c r="UBL5" s="24"/>
      <c r="UBM5" s="24"/>
      <c r="UBN5" s="24"/>
      <c r="UBO5" s="24"/>
      <c r="UBP5" s="24"/>
      <c r="UBQ5" s="24"/>
      <c r="UBR5" s="24"/>
      <c r="UBS5" s="24"/>
      <c r="UBT5" s="24"/>
      <c r="UBU5" s="24"/>
      <c r="UBV5" s="24"/>
      <c r="UBW5" s="24"/>
      <c r="UBX5" s="24"/>
      <c r="UBY5" s="24"/>
      <c r="UBZ5" s="24"/>
      <c r="UCA5" s="24"/>
      <c r="UCB5" s="24"/>
      <c r="UCC5" s="24"/>
      <c r="UCD5" s="24"/>
      <c r="UCE5" s="24"/>
      <c r="UCF5" s="24"/>
      <c r="UCG5" s="24"/>
      <c r="UCH5" s="24"/>
      <c r="UCI5" s="24"/>
      <c r="UCJ5" s="24"/>
      <c r="UCK5" s="24"/>
      <c r="UCL5" s="24"/>
      <c r="UCM5" s="24"/>
      <c r="UCN5" s="24"/>
      <c r="UCO5" s="24"/>
      <c r="UCP5" s="24"/>
      <c r="UCQ5" s="24"/>
      <c r="UCR5" s="24"/>
      <c r="UCS5" s="24"/>
      <c r="UCT5" s="24"/>
      <c r="UCU5" s="24"/>
      <c r="UCV5" s="24"/>
      <c r="UCW5" s="24"/>
      <c r="UCX5" s="24"/>
      <c r="UCY5" s="24"/>
      <c r="UCZ5" s="24"/>
      <c r="UDA5" s="24"/>
      <c r="UDB5" s="24"/>
      <c r="UDC5" s="24"/>
      <c r="UDD5" s="24"/>
      <c r="UDE5" s="24"/>
      <c r="UDF5" s="24"/>
      <c r="UDG5" s="24"/>
      <c r="UDH5" s="24"/>
      <c r="UDI5" s="24"/>
      <c r="UDJ5" s="24"/>
      <c r="UDK5" s="24"/>
      <c r="UDL5" s="24"/>
      <c r="UDM5" s="24"/>
      <c r="UDN5" s="24"/>
      <c r="UDO5" s="24"/>
      <c r="UDP5" s="24"/>
      <c r="UDQ5" s="24"/>
      <c r="UDR5" s="24"/>
      <c r="UDS5" s="24"/>
      <c r="UDT5" s="24"/>
      <c r="UDU5" s="24"/>
      <c r="UDV5" s="24"/>
      <c r="UDW5" s="24"/>
      <c r="UDX5" s="24"/>
      <c r="UDY5" s="24"/>
      <c r="UDZ5" s="24"/>
      <c r="UEA5" s="24"/>
      <c r="UEB5" s="24"/>
      <c r="UEC5" s="24"/>
      <c r="UED5" s="24"/>
      <c r="UEE5" s="24"/>
      <c r="UEF5" s="24"/>
      <c r="UEG5" s="24"/>
      <c r="UEH5" s="24"/>
      <c r="UEI5" s="24"/>
      <c r="UEJ5" s="24"/>
      <c r="UEK5" s="24"/>
      <c r="UEL5" s="24"/>
      <c r="UEM5" s="24"/>
      <c r="UEN5" s="24"/>
      <c r="UEO5" s="24"/>
      <c r="UEP5" s="24"/>
      <c r="UEQ5" s="24"/>
      <c r="UER5" s="24"/>
      <c r="UES5" s="24"/>
      <c r="UET5" s="24"/>
      <c r="UEU5" s="24"/>
      <c r="UEV5" s="24"/>
      <c r="UEW5" s="24"/>
      <c r="UEX5" s="24"/>
      <c r="UEY5" s="24"/>
      <c r="UEZ5" s="24"/>
      <c r="UFA5" s="24"/>
      <c r="UFB5" s="24"/>
      <c r="UFC5" s="24"/>
      <c r="UFD5" s="24"/>
      <c r="UFE5" s="24"/>
      <c r="UFF5" s="24"/>
      <c r="UFG5" s="24"/>
      <c r="UFH5" s="24"/>
      <c r="UFI5" s="24"/>
      <c r="UFJ5" s="24"/>
      <c r="UFK5" s="24"/>
      <c r="UFL5" s="24"/>
      <c r="UFM5" s="24"/>
      <c r="UFN5" s="24"/>
      <c r="UFO5" s="24"/>
      <c r="UFP5" s="24"/>
      <c r="UFQ5" s="24"/>
      <c r="UFR5" s="24"/>
      <c r="UFS5" s="24"/>
      <c r="UFT5" s="24"/>
      <c r="UFU5" s="24"/>
      <c r="UFV5" s="24"/>
      <c r="UFW5" s="24"/>
      <c r="UFX5" s="24"/>
      <c r="UFY5" s="24"/>
      <c r="UFZ5" s="24"/>
      <c r="UGA5" s="24"/>
      <c r="UGB5" s="24"/>
      <c r="UGC5" s="24"/>
      <c r="UGD5" s="24"/>
      <c r="UGE5" s="24"/>
      <c r="UGF5" s="24"/>
      <c r="UGG5" s="24"/>
      <c r="UGH5" s="24"/>
      <c r="UGI5" s="24"/>
      <c r="UGJ5" s="24"/>
      <c r="UGK5" s="24"/>
      <c r="UGL5" s="24"/>
      <c r="UGM5" s="24"/>
      <c r="UGN5" s="24"/>
      <c r="UGO5" s="24"/>
      <c r="UGP5" s="24"/>
      <c r="UGQ5" s="24"/>
      <c r="UGR5" s="24"/>
      <c r="UGS5" s="24"/>
      <c r="UGT5" s="24"/>
      <c r="UGU5" s="24"/>
      <c r="UGV5" s="24"/>
      <c r="UGW5" s="24"/>
      <c r="UGX5" s="24"/>
      <c r="UGY5" s="24"/>
      <c r="UGZ5" s="24"/>
      <c r="UHA5" s="24"/>
      <c r="UHB5" s="24"/>
      <c r="UHC5" s="24"/>
      <c r="UHD5" s="24"/>
      <c r="UHE5" s="24"/>
      <c r="UHF5" s="24"/>
      <c r="UHG5" s="24"/>
      <c r="UHH5" s="24"/>
      <c r="UHI5" s="24"/>
      <c r="UHJ5" s="24"/>
      <c r="UHK5" s="24"/>
      <c r="UHL5" s="24"/>
      <c r="UHM5" s="24"/>
      <c r="UHN5" s="24"/>
      <c r="UHO5" s="24"/>
      <c r="UHP5" s="24"/>
      <c r="UHQ5" s="24"/>
      <c r="UHR5" s="24"/>
      <c r="UHS5" s="24"/>
      <c r="UHT5" s="24"/>
      <c r="UHU5" s="24"/>
      <c r="UHV5" s="24"/>
      <c r="UHW5" s="24"/>
      <c r="UHX5" s="24"/>
      <c r="UHY5" s="24"/>
      <c r="UHZ5" s="24"/>
      <c r="UIA5" s="24"/>
      <c r="UIB5" s="24"/>
      <c r="UIC5" s="24"/>
      <c r="UID5" s="24"/>
      <c r="UIE5" s="24"/>
      <c r="UIF5" s="24"/>
      <c r="UIG5" s="24"/>
      <c r="UIH5" s="24"/>
      <c r="UII5" s="24"/>
      <c r="UIJ5" s="24"/>
      <c r="UIK5" s="24"/>
      <c r="UIL5" s="24"/>
      <c r="UIM5" s="24"/>
      <c r="UIN5" s="24"/>
      <c r="UIO5" s="24"/>
      <c r="UIP5" s="24"/>
      <c r="UIQ5" s="24"/>
      <c r="UIR5" s="24"/>
      <c r="UIS5" s="24"/>
      <c r="UIT5" s="24"/>
      <c r="UIU5" s="24"/>
      <c r="UIV5" s="24"/>
      <c r="UIW5" s="24"/>
      <c r="UIX5" s="24"/>
      <c r="UIY5" s="24"/>
      <c r="UIZ5" s="24"/>
      <c r="UJA5" s="24"/>
      <c r="UJB5" s="24"/>
      <c r="UJC5" s="24"/>
      <c r="UJD5" s="24"/>
      <c r="UJE5" s="24"/>
      <c r="UJF5" s="24"/>
      <c r="UJG5" s="24"/>
      <c r="UJH5" s="24"/>
      <c r="UJI5" s="24"/>
      <c r="UJJ5" s="24"/>
      <c r="UJK5" s="24"/>
      <c r="UJL5" s="24"/>
      <c r="UJM5" s="24"/>
      <c r="UJN5" s="24"/>
      <c r="UJO5" s="24"/>
      <c r="UJP5" s="24"/>
      <c r="UJQ5" s="24"/>
      <c r="UJR5" s="24"/>
      <c r="UJS5" s="24"/>
      <c r="UJT5" s="24"/>
      <c r="UJU5" s="24"/>
      <c r="UJV5" s="24"/>
      <c r="UJW5" s="24"/>
      <c r="UJX5" s="24"/>
      <c r="UJY5" s="24"/>
      <c r="UJZ5" s="24"/>
      <c r="UKA5" s="24"/>
      <c r="UKB5" s="24"/>
      <c r="UKC5" s="24"/>
      <c r="UKD5" s="24"/>
      <c r="UKE5" s="24"/>
      <c r="UKF5" s="24"/>
      <c r="UKG5" s="24"/>
      <c r="UKH5" s="24"/>
      <c r="UKI5" s="24"/>
      <c r="UKJ5" s="24"/>
      <c r="UKK5" s="24"/>
      <c r="UKL5" s="24"/>
      <c r="UKM5" s="24"/>
      <c r="UKN5" s="24"/>
      <c r="UKO5" s="24"/>
      <c r="UKP5" s="24"/>
      <c r="UKQ5" s="24"/>
      <c r="UKR5" s="24"/>
      <c r="UKS5" s="24"/>
      <c r="UKT5" s="24"/>
      <c r="UKU5" s="24"/>
      <c r="UKV5" s="24"/>
      <c r="UKW5" s="24"/>
      <c r="UKX5" s="24"/>
      <c r="UKY5" s="24"/>
      <c r="UKZ5" s="24"/>
      <c r="ULA5" s="24"/>
      <c r="ULB5" s="24"/>
      <c r="ULC5" s="24"/>
      <c r="ULD5" s="24"/>
      <c r="ULE5" s="24"/>
      <c r="ULF5" s="24"/>
      <c r="ULG5" s="24"/>
      <c r="ULH5" s="24"/>
      <c r="ULI5" s="24"/>
      <c r="ULJ5" s="24"/>
      <c r="ULK5" s="24"/>
      <c r="ULL5" s="24"/>
      <c r="ULM5" s="24"/>
      <c r="ULN5" s="24"/>
      <c r="ULO5" s="24"/>
      <c r="ULP5" s="24"/>
      <c r="ULQ5" s="24"/>
      <c r="ULR5" s="24"/>
      <c r="ULS5" s="24"/>
      <c r="ULT5" s="24"/>
      <c r="ULU5" s="24"/>
      <c r="ULV5" s="24"/>
      <c r="ULW5" s="24"/>
      <c r="ULX5" s="24"/>
      <c r="ULY5" s="24"/>
      <c r="ULZ5" s="24"/>
      <c r="UMA5" s="24"/>
      <c r="UMB5" s="24"/>
      <c r="UMC5" s="24"/>
      <c r="UMD5" s="24"/>
      <c r="UME5" s="24"/>
      <c r="UMF5" s="24"/>
      <c r="UMG5" s="24"/>
      <c r="UMH5" s="24"/>
      <c r="UMI5" s="24"/>
      <c r="UMJ5" s="24"/>
      <c r="UMK5" s="24"/>
      <c r="UML5" s="24"/>
      <c r="UMM5" s="24"/>
      <c r="UMN5" s="24"/>
      <c r="UMO5" s="24"/>
      <c r="UMP5" s="24"/>
      <c r="UMQ5" s="24"/>
      <c r="UMR5" s="24"/>
      <c r="UMS5" s="24"/>
      <c r="UMT5" s="24"/>
      <c r="UMU5" s="24"/>
      <c r="UMV5" s="24"/>
      <c r="UMW5" s="24"/>
      <c r="UMX5" s="24"/>
      <c r="UMY5" s="24"/>
      <c r="UMZ5" s="24"/>
      <c r="UNA5" s="24"/>
      <c r="UNB5" s="24"/>
      <c r="UNC5" s="24"/>
      <c r="UND5" s="24"/>
      <c r="UNE5" s="24"/>
      <c r="UNF5" s="24"/>
      <c r="UNG5" s="24"/>
      <c r="UNH5" s="24"/>
      <c r="UNI5" s="24"/>
      <c r="UNJ5" s="24"/>
      <c r="UNK5" s="24"/>
      <c r="UNL5" s="24"/>
      <c r="UNM5" s="24"/>
      <c r="UNN5" s="24"/>
      <c r="UNO5" s="24"/>
      <c r="UNP5" s="24"/>
      <c r="UNQ5" s="24"/>
      <c r="UNR5" s="24"/>
      <c r="UNS5" s="24"/>
      <c r="UNT5" s="24"/>
      <c r="UNU5" s="24"/>
      <c r="UNV5" s="24"/>
      <c r="UNW5" s="24"/>
      <c r="UNX5" s="24"/>
      <c r="UNY5" s="24"/>
      <c r="UNZ5" s="24"/>
      <c r="UOA5" s="24"/>
      <c r="UOB5" s="24"/>
      <c r="UOC5" s="24"/>
      <c r="UOD5" s="24"/>
      <c r="UOE5" s="24"/>
      <c r="UOF5" s="24"/>
      <c r="UOG5" s="24"/>
      <c r="UOH5" s="24"/>
      <c r="UOI5" s="24"/>
      <c r="UOJ5" s="24"/>
      <c r="UOK5" s="24"/>
      <c r="UOL5" s="24"/>
      <c r="UOM5" s="24"/>
      <c r="UON5" s="24"/>
      <c r="UOO5" s="24"/>
      <c r="UOP5" s="24"/>
      <c r="UOQ5" s="24"/>
      <c r="UOR5" s="24"/>
      <c r="UOS5" s="24"/>
      <c r="UOT5" s="24"/>
      <c r="UOU5" s="24"/>
      <c r="UOV5" s="24"/>
      <c r="UOW5" s="24"/>
      <c r="UOX5" s="24"/>
      <c r="UOY5" s="24"/>
      <c r="UOZ5" s="24"/>
      <c r="UPA5" s="24"/>
      <c r="UPB5" s="24"/>
      <c r="UPC5" s="24"/>
      <c r="UPD5" s="24"/>
      <c r="UPE5" s="24"/>
      <c r="UPF5" s="24"/>
      <c r="UPG5" s="24"/>
      <c r="UPH5" s="24"/>
      <c r="UPI5" s="24"/>
      <c r="UPJ5" s="24"/>
      <c r="UPK5" s="24"/>
      <c r="UPL5" s="24"/>
      <c r="UPM5" s="24"/>
      <c r="UPN5" s="24"/>
      <c r="UPO5" s="24"/>
      <c r="UPP5" s="24"/>
      <c r="UPQ5" s="24"/>
      <c r="UPR5" s="24"/>
      <c r="UPS5" s="24"/>
      <c r="UPT5" s="24"/>
      <c r="UPU5" s="24"/>
      <c r="UPV5" s="24"/>
      <c r="UPW5" s="24"/>
      <c r="UPX5" s="24"/>
      <c r="UPY5" s="24"/>
      <c r="UPZ5" s="24"/>
      <c r="UQA5" s="24"/>
      <c r="UQB5" s="24"/>
      <c r="UQC5" s="24"/>
      <c r="UQD5" s="24"/>
      <c r="UQE5" s="24"/>
      <c r="UQF5" s="24"/>
      <c r="UQG5" s="24"/>
      <c r="UQH5" s="24"/>
      <c r="UQI5" s="24"/>
      <c r="UQJ5" s="24"/>
      <c r="UQK5" s="24"/>
      <c r="UQL5" s="24"/>
      <c r="UQM5" s="24"/>
      <c r="UQN5" s="24"/>
      <c r="UQO5" s="24"/>
      <c r="UQP5" s="24"/>
      <c r="UQQ5" s="24"/>
      <c r="UQR5" s="24"/>
      <c r="UQS5" s="24"/>
      <c r="UQT5" s="24"/>
      <c r="UQU5" s="24"/>
      <c r="UQV5" s="24"/>
      <c r="UQW5" s="24"/>
      <c r="UQX5" s="24"/>
      <c r="UQY5" s="24"/>
      <c r="UQZ5" s="24"/>
      <c r="URA5" s="24"/>
      <c r="URB5" s="24"/>
      <c r="URC5" s="24"/>
      <c r="URD5" s="24"/>
      <c r="URE5" s="24"/>
      <c r="URF5" s="24"/>
      <c r="URG5" s="24"/>
      <c r="URH5" s="24"/>
      <c r="URI5" s="24"/>
      <c r="URJ5" s="24"/>
      <c r="URK5" s="24"/>
      <c r="URL5" s="24"/>
      <c r="URM5" s="24"/>
      <c r="URN5" s="24"/>
      <c r="URO5" s="24"/>
      <c r="URP5" s="24"/>
      <c r="URQ5" s="24"/>
      <c r="URR5" s="24"/>
      <c r="URS5" s="24"/>
      <c r="URT5" s="24"/>
      <c r="URU5" s="24"/>
      <c r="URV5" s="24"/>
      <c r="URW5" s="24"/>
      <c r="URX5" s="24"/>
      <c r="URY5" s="24"/>
      <c r="URZ5" s="24"/>
      <c r="USA5" s="24"/>
      <c r="USB5" s="24"/>
      <c r="USC5" s="24"/>
      <c r="USD5" s="24"/>
      <c r="USE5" s="24"/>
      <c r="USF5" s="24"/>
      <c r="USG5" s="24"/>
      <c r="USH5" s="24"/>
      <c r="USI5" s="24"/>
      <c r="USJ5" s="24"/>
      <c r="USK5" s="24"/>
      <c r="USL5" s="24"/>
      <c r="USM5" s="24"/>
      <c r="USN5" s="24"/>
      <c r="USO5" s="24"/>
      <c r="USP5" s="24"/>
      <c r="USQ5" s="24"/>
      <c r="USR5" s="24"/>
      <c r="USS5" s="24"/>
      <c r="UST5" s="24"/>
      <c r="USU5" s="24"/>
      <c r="USV5" s="24"/>
      <c r="USW5" s="24"/>
      <c r="USX5" s="24"/>
      <c r="USY5" s="24"/>
      <c r="USZ5" s="24"/>
      <c r="UTA5" s="24"/>
      <c r="UTB5" s="24"/>
      <c r="UTC5" s="24"/>
      <c r="UTD5" s="24"/>
      <c r="UTE5" s="24"/>
      <c r="UTF5" s="24"/>
      <c r="UTG5" s="24"/>
      <c r="UTH5" s="24"/>
      <c r="UTI5" s="24"/>
      <c r="UTJ5" s="24"/>
      <c r="UTK5" s="24"/>
      <c r="UTL5" s="24"/>
      <c r="UTM5" s="24"/>
      <c r="UTN5" s="24"/>
      <c r="UTO5" s="24"/>
      <c r="UTP5" s="24"/>
      <c r="UTQ5" s="24"/>
      <c r="UTR5" s="24"/>
      <c r="UTS5" s="24"/>
      <c r="UTT5" s="24"/>
      <c r="UTU5" s="24"/>
      <c r="UTV5" s="24"/>
      <c r="UTW5" s="24"/>
      <c r="UTX5" s="24"/>
      <c r="UTY5" s="24"/>
      <c r="UTZ5" s="24"/>
      <c r="UUA5" s="24"/>
      <c r="UUB5" s="24"/>
      <c r="UUC5" s="24"/>
      <c r="UUD5" s="24"/>
      <c r="UUE5" s="24"/>
      <c r="UUF5" s="24"/>
      <c r="UUG5" s="24"/>
      <c r="UUH5" s="24"/>
      <c r="UUI5" s="24"/>
      <c r="UUJ5" s="24"/>
      <c r="UUK5" s="24"/>
      <c r="UUL5" s="24"/>
      <c r="UUM5" s="24"/>
      <c r="UUN5" s="24"/>
      <c r="UUO5" s="24"/>
      <c r="UUP5" s="24"/>
      <c r="UUQ5" s="24"/>
      <c r="UUR5" s="24"/>
      <c r="UUS5" s="24"/>
      <c r="UUT5" s="24"/>
      <c r="UUU5" s="24"/>
      <c r="UUV5" s="24"/>
      <c r="UUW5" s="24"/>
      <c r="UUX5" s="24"/>
      <c r="UUY5" s="24"/>
      <c r="UUZ5" s="24"/>
      <c r="UVA5" s="24"/>
      <c r="UVB5" s="24"/>
      <c r="UVC5" s="24"/>
      <c r="UVD5" s="24"/>
      <c r="UVE5" s="24"/>
      <c r="UVF5" s="24"/>
      <c r="UVG5" s="24"/>
      <c r="UVH5" s="24"/>
      <c r="UVI5" s="24"/>
      <c r="UVJ5" s="24"/>
      <c r="UVK5" s="24"/>
      <c r="UVL5" s="24"/>
      <c r="UVM5" s="24"/>
      <c r="UVN5" s="24"/>
      <c r="UVO5" s="24"/>
      <c r="UVP5" s="24"/>
      <c r="UVQ5" s="24"/>
      <c r="UVR5" s="24"/>
      <c r="UVS5" s="24"/>
      <c r="UVT5" s="24"/>
      <c r="UVU5" s="24"/>
      <c r="UVV5" s="24"/>
      <c r="UVW5" s="24"/>
      <c r="UVX5" s="24"/>
      <c r="UVY5" s="24"/>
      <c r="UVZ5" s="24"/>
      <c r="UWA5" s="24"/>
      <c r="UWB5" s="24"/>
      <c r="UWC5" s="24"/>
      <c r="UWD5" s="24"/>
      <c r="UWE5" s="24"/>
      <c r="UWF5" s="24"/>
      <c r="UWG5" s="24"/>
      <c r="UWH5" s="24"/>
      <c r="UWI5" s="24"/>
      <c r="UWJ5" s="24"/>
      <c r="UWK5" s="24"/>
      <c r="UWL5" s="24"/>
      <c r="UWM5" s="24"/>
      <c r="UWN5" s="24"/>
      <c r="UWO5" s="24"/>
      <c r="UWP5" s="24"/>
      <c r="UWQ5" s="24"/>
      <c r="UWR5" s="24"/>
      <c r="UWS5" s="24"/>
      <c r="UWT5" s="24"/>
      <c r="UWU5" s="24"/>
      <c r="UWV5" s="24"/>
      <c r="UWW5" s="24"/>
      <c r="UWX5" s="24"/>
      <c r="UWY5" s="24"/>
      <c r="UWZ5" s="24"/>
      <c r="UXA5" s="24"/>
      <c r="UXB5" s="24"/>
      <c r="UXC5" s="24"/>
      <c r="UXD5" s="24"/>
      <c r="UXE5" s="24"/>
      <c r="UXF5" s="24"/>
      <c r="UXG5" s="24"/>
      <c r="UXH5" s="24"/>
      <c r="UXI5" s="24"/>
      <c r="UXJ5" s="24"/>
      <c r="UXK5" s="24"/>
      <c r="UXL5" s="24"/>
      <c r="UXM5" s="24"/>
      <c r="UXN5" s="24"/>
      <c r="UXO5" s="24"/>
      <c r="UXP5" s="24"/>
      <c r="UXQ5" s="24"/>
      <c r="UXR5" s="24"/>
      <c r="UXS5" s="24"/>
      <c r="UXT5" s="24"/>
      <c r="UXU5" s="24"/>
      <c r="UXV5" s="24"/>
      <c r="UXW5" s="24"/>
      <c r="UXX5" s="24"/>
      <c r="UXY5" s="24"/>
      <c r="UXZ5" s="24"/>
      <c r="UYA5" s="24"/>
      <c r="UYB5" s="24"/>
      <c r="UYC5" s="24"/>
      <c r="UYD5" s="24"/>
      <c r="UYE5" s="24"/>
      <c r="UYF5" s="24"/>
      <c r="UYG5" s="24"/>
      <c r="UYH5" s="24"/>
      <c r="UYI5" s="24"/>
      <c r="UYJ5" s="24"/>
      <c r="UYK5" s="24"/>
      <c r="UYL5" s="24"/>
      <c r="UYM5" s="24"/>
      <c r="UYN5" s="24"/>
      <c r="UYO5" s="24"/>
      <c r="UYP5" s="24"/>
      <c r="UYQ5" s="24"/>
      <c r="UYR5" s="24"/>
      <c r="UYS5" s="24"/>
      <c r="UYT5" s="24"/>
      <c r="UYU5" s="24"/>
      <c r="UYV5" s="24"/>
      <c r="UYW5" s="24"/>
      <c r="UYX5" s="24"/>
      <c r="UYY5" s="24"/>
      <c r="UYZ5" s="24"/>
      <c r="UZA5" s="24"/>
      <c r="UZB5" s="24"/>
      <c r="UZC5" s="24"/>
      <c r="UZD5" s="24"/>
      <c r="UZE5" s="24"/>
      <c r="UZF5" s="24"/>
      <c r="UZG5" s="24"/>
      <c r="UZH5" s="24"/>
      <c r="UZI5" s="24"/>
      <c r="UZJ5" s="24"/>
      <c r="UZK5" s="24"/>
      <c r="UZL5" s="24"/>
      <c r="UZM5" s="24"/>
      <c r="UZN5" s="24"/>
      <c r="UZO5" s="24"/>
      <c r="UZP5" s="24"/>
      <c r="UZQ5" s="24"/>
      <c r="UZR5" s="24"/>
      <c r="UZS5" s="24"/>
      <c r="UZT5" s="24"/>
      <c r="UZU5" s="24"/>
      <c r="UZV5" s="24"/>
      <c r="UZW5" s="24"/>
      <c r="UZX5" s="24"/>
      <c r="UZY5" s="24"/>
      <c r="UZZ5" s="24"/>
      <c r="VAA5" s="24"/>
      <c r="VAB5" s="24"/>
      <c r="VAC5" s="24"/>
      <c r="VAD5" s="24"/>
      <c r="VAE5" s="24"/>
      <c r="VAF5" s="24"/>
      <c r="VAG5" s="24"/>
      <c r="VAH5" s="24"/>
      <c r="VAI5" s="24"/>
      <c r="VAJ5" s="24"/>
      <c r="VAK5" s="24"/>
      <c r="VAL5" s="24"/>
      <c r="VAM5" s="24"/>
      <c r="VAN5" s="24"/>
      <c r="VAO5" s="24"/>
      <c r="VAP5" s="24"/>
      <c r="VAQ5" s="24"/>
      <c r="VAR5" s="24"/>
      <c r="VAS5" s="24"/>
      <c r="VAT5" s="24"/>
      <c r="VAU5" s="24"/>
      <c r="VAV5" s="24"/>
      <c r="VAW5" s="24"/>
      <c r="VAX5" s="24"/>
      <c r="VAY5" s="24"/>
      <c r="VAZ5" s="24"/>
      <c r="VBA5" s="24"/>
      <c r="VBB5" s="24"/>
      <c r="VBC5" s="24"/>
      <c r="VBD5" s="24"/>
      <c r="VBE5" s="24"/>
      <c r="VBF5" s="24"/>
      <c r="VBG5" s="24"/>
      <c r="VBH5" s="24"/>
      <c r="VBI5" s="24"/>
      <c r="VBJ5" s="24"/>
      <c r="VBK5" s="24"/>
      <c r="VBL5" s="24"/>
      <c r="VBM5" s="24"/>
      <c r="VBN5" s="24"/>
      <c r="VBO5" s="24"/>
      <c r="VBP5" s="24"/>
      <c r="VBQ5" s="24"/>
      <c r="VBR5" s="24"/>
      <c r="VBS5" s="24"/>
      <c r="VBT5" s="24"/>
      <c r="VBU5" s="24"/>
      <c r="VBV5" s="24"/>
      <c r="VBW5" s="24"/>
      <c r="VBX5" s="24"/>
      <c r="VBY5" s="24"/>
      <c r="VBZ5" s="24"/>
      <c r="VCA5" s="24"/>
      <c r="VCB5" s="24"/>
      <c r="VCC5" s="24"/>
      <c r="VCD5" s="24"/>
      <c r="VCE5" s="24"/>
      <c r="VCF5" s="24"/>
      <c r="VCG5" s="24"/>
      <c r="VCH5" s="24"/>
      <c r="VCI5" s="24"/>
      <c r="VCJ5" s="24"/>
      <c r="VCK5" s="24"/>
      <c r="VCL5" s="24"/>
      <c r="VCM5" s="24"/>
      <c r="VCN5" s="24"/>
      <c r="VCO5" s="24"/>
      <c r="VCP5" s="24"/>
      <c r="VCQ5" s="24"/>
      <c r="VCR5" s="24"/>
      <c r="VCS5" s="24"/>
      <c r="VCT5" s="24"/>
      <c r="VCU5" s="24"/>
      <c r="VCV5" s="24"/>
      <c r="VCW5" s="24"/>
      <c r="VCX5" s="24"/>
      <c r="VCY5" s="24"/>
      <c r="VCZ5" s="24"/>
      <c r="VDA5" s="24"/>
      <c r="VDB5" s="24"/>
      <c r="VDC5" s="24"/>
      <c r="VDD5" s="24"/>
      <c r="VDE5" s="24"/>
      <c r="VDF5" s="24"/>
      <c r="VDG5" s="24"/>
      <c r="VDH5" s="24"/>
      <c r="VDI5" s="24"/>
      <c r="VDJ5" s="24"/>
      <c r="VDK5" s="24"/>
      <c r="VDL5" s="24"/>
      <c r="VDM5" s="24"/>
      <c r="VDN5" s="24"/>
      <c r="VDO5" s="24"/>
      <c r="VDP5" s="24"/>
      <c r="VDQ5" s="24"/>
      <c r="VDR5" s="24"/>
      <c r="VDS5" s="24"/>
      <c r="VDT5" s="24"/>
      <c r="VDU5" s="24"/>
      <c r="VDV5" s="24"/>
      <c r="VDW5" s="24"/>
      <c r="VDX5" s="24"/>
      <c r="VDY5" s="24"/>
      <c r="VDZ5" s="24"/>
      <c r="VEA5" s="24"/>
      <c r="VEB5" s="24"/>
      <c r="VEC5" s="24"/>
      <c r="VED5" s="24"/>
      <c r="VEE5" s="24"/>
      <c r="VEF5" s="24"/>
      <c r="VEG5" s="24"/>
      <c r="VEH5" s="24"/>
      <c r="VEI5" s="24"/>
      <c r="VEJ5" s="24"/>
      <c r="VEK5" s="24"/>
      <c r="VEL5" s="24"/>
      <c r="VEM5" s="24"/>
      <c r="VEN5" s="24"/>
      <c r="VEO5" s="24"/>
      <c r="VEP5" s="24"/>
      <c r="VEQ5" s="24"/>
      <c r="VER5" s="24"/>
      <c r="VES5" s="24"/>
      <c r="VET5" s="24"/>
      <c r="VEU5" s="24"/>
      <c r="VEV5" s="24"/>
      <c r="VEW5" s="24"/>
      <c r="VEX5" s="24"/>
      <c r="VEY5" s="24"/>
      <c r="VEZ5" s="24"/>
      <c r="VFA5" s="24"/>
      <c r="VFB5" s="24"/>
      <c r="VFC5" s="24"/>
      <c r="VFD5" s="24"/>
      <c r="VFE5" s="24"/>
      <c r="VFF5" s="24"/>
      <c r="VFG5" s="24"/>
      <c r="VFH5" s="24"/>
      <c r="VFI5" s="24"/>
      <c r="VFJ5" s="24"/>
      <c r="VFK5" s="24"/>
      <c r="VFL5" s="24"/>
      <c r="VFM5" s="24"/>
      <c r="VFN5" s="24"/>
      <c r="VFO5" s="24"/>
      <c r="VFP5" s="24"/>
      <c r="VFQ5" s="24"/>
      <c r="VFR5" s="24"/>
      <c r="VFS5" s="24"/>
      <c r="VFT5" s="24"/>
      <c r="VFU5" s="24"/>
      <c r="VFV5" s="24"/>
      <c r="VFW5" s="24"/>
      <c r="VFX5" s="24"/>
      <c r="VFY5" s="24"/>
      <c r="VFZ5" s="24"/>
      <c r="VGA5" s="24"/>
      <c r="VGB5" s="24"/>
      <c r="VGC5" s="24"/>
      <c r="VGD5" s="24"/>
      <c r="VGE5" s="24"/>
      <c r="VGF5" s="24"/>
      <c r="VGG5" s="24"/>
      <c r="VGH5" s="24"/>
      <c r="VGI5" s="24"/>
      <c r="VGJ5" s="24"/>
      <c r="VGK5" s="24"/>
      <c r="VGL5" s="24"/>
      <c r="VGM5" s="24"/>
      <c r="VGN5" s="24"/>
      <c r="VGO5" s="24"/>
      <c r="VGP5" s="24"/>
      <c r="VGQ5" s="24"/>
      <c r="VGR5" s="24"/>
      <c r="VGS5" s="24"/>
      <c r="VGT5" s="24"/>
      <c r="VGU5" s="24"/>
      <c r="VGV5" s="24"/>
      <c r="VGW5" s="24"/>
      <c r="VGX5" s="24"/>
      <c r="VGY5" s="24"/>
      <c r="VGZ5" s="24"/>
      <c r="VHA5" s="24"/>
      <c r="VHB5" s="24"/>
      <c r="VHC5" s="24"/>
      <c r="VHD5" s="24"/>
      <c r="VHE5" s="24"/>
      <c r="VHF5" s="24"/>
      <c r="VHG5" s="24"/>
      <c r="VHH5" s="24"/>
      <c r="VHI5" s="24"/>
      <c r="VHJ5" s="24"/>
      <c r="VHK5" s="24"/>
      <c r="VHL5" s="24"/>
      <c r="VHM5" s="24"/>
      <c r="VHN5" s="24"/>
      <c r="VHO5" s="24"/>
      <c r="VHP5" s="24"/>
      <c r="VHQ5" s="24"/>
      <c r="VHR5" s="24"/>
      <c r="VHS5" s="24"/>
      <c r="VHT5" s="24"/>
      <c r="VHU5" s="24"/>
      <c r="VHV5" s="24"/>
      <c r="VHW5" s="24"/>
      <c r="VHX5" s="24"/>
      <c r="VHY5" s="24"/>
      <c r="VHZ5" s="24"/>
      <c r="VIA5" s="24"/>
      <c r="VIB5" s="24"/>
      <c r="VIC5" s="24"/>
      <c r="VID5" s="24"/>
      <c r="VIE5" s="24"/>
      <c r="VIF5" s="24"/>
      <c r="VIG5" s="24"/>
      <c r="VIH5" s="24"/>
      <c r="VII5" s="24"/>
      <c r="VIJ5" s="24"/>
      <c r="VIK5" s="24"/>
      <c r="VIL5" s="24"/>
      <c r="VIM5" s="24"/>
      <c r="VIN5" s="24"/>
      <c r="VIO5" s="24"/>
      <c r="VIP5" s="24"/>
      <c r="VIQ5" s="24"/>
      <c r="VIR5" s="24"/>
      <c r="VIS5" s="24"/>
      <c r="VIT5" s="24"/>
      <c r="VIU5" s="24"/>
      <c r="VIV5" s="24"/>
      <c r="VIW5" s="24"/>
      <c r="VIX5" s="24"/>
      <c r="VIY5" s="24"/>
      <c r="VIZ5" s="24"/>
      <c r="VJA5" s="24"/>
      <c r="VJB5" s="24"/>
      <c r="VJC5" s="24"/>
      <c r="VJD5" s="24"/>
      <c r="VJE5" s="24"/>
      <c r="VJF5" s="24"/>
      <c r="VJG5" s="24"/>
      <c r="VJH5" s="24"/>
      <c r="VJI5" s="24"/>
      <c r="VJJ5" s="24"/>
      <c r="VJK5" s="24"/>
      <c r="VJL5" s="24"/>
      <c r="VJM5" s="24"/>
      <c r="VJN5" s="24"/>
      <c r="VJO5" s="24"/>
      <c r="VJP5" s="24"/>
      <c r="VJQ5" s="24"/>
      <c r="VJR5" s="24"/>
      <c r="VJS5" s="24"/>
      <c r="VJT5" s="24"/>
      <c r="VJU5" s="24"/>
      <c r="VJV5" s="24"/>
      <c r="VJW5" s="24"/>
      <c r="VJX5" s="24"/>
      <c r="VJY5" s="24"/>
      <c r="VJZ5" s="24"/>
      <c r="VKA5" s="24"/>
      <c r="VKB5" s="24"/>
      <c r="VKC5" s="24"/>
      <c r="VKD5" s="24"/>
      <c r="VKE5" s="24"/>
      <c r="VKF5" s="24"/>
      <c r="VKG5" s="24"/>
      <c r="VKH5" s="24"/>
      <c r="VKI5" s="24"/>
      <c r="VKJ5" s="24"/>
      <c r="VKK5" s="24"/>
      <c r="VKL5" s="24"/>
      <c r="VKM5" s="24"/>
      <c r="VKN5" s="24"/>
      <c r="VKO5" s="24"/>
      <c r="VKP5" s="24"/>
      <c r="VKQ5" s="24"/>
      <c r="VKR5" s="24"/>
      <c r="VKS5" s="24"/>
      <c r="VKT5" s="24"/>
      <c r="VKU5" s="24"/>
      <c r="VKV5" s="24"/>
      <c r="VKW5" s="24"/>
      <c r="VKX5" s="24"/>
      <c r="VKY5" s="24"/>
      <c r="VKZ5" s="24"/>
      <c r="VLA5" s="24"/>
      <c r="VLB5" s="24"/>
      <c r="VLC5" s="24"/>
      <c r="VLD5" s="24"/>
      <c r="VLE5" s="24"/>
      <c r="VLF5" s="24"/>
      <c r="VLG5" s="24"/>
      <c r="VLH5" s="24"/>
      <c r="VLI5" s="24"/>
      <c r="VLJ5" s="24"/>
      <c r="VLK5" s="24"/>
      <c r="VLL5" s="24"/>
      <c r="VLM5" s="24"/>
      <c r="VLN5" s="24"/>
      <c r="VLO5" s="24"/>
      <c r="VLP5" s="24"/>
      <c r="VLQ5" s="24"/>
      <c r="VLR5" s="24"/>
      <c r="VLS5" s="24"/>
      <c r="VLT5" s="24"/>
      <c r="VLU5" s="24"/>
      <c r="VLV5" s="24"/>
      <c r="VLW5" s="24"/>
      <c r="VLX5" s="24"/>
      <c r="VLY5" s="24"/>
      <c r="VLZ5" s="24"/>
      <c r="VMA5" s="24"/>
      <c r="VMB5" s="24"/>
      <c r="VMC5" s="24"/>
      <c r="VMD5" s="24"/>
      <c r="VME5" s="24"/>
      <c r="VMF5" s="24"/>
      <c r="VMG5" s="24"/>
      <c r="VMH5" s="24"/>
      <c r="VMI5" s="24"/>
      <c r="VMJ5" s="24"/>
      <c r="VMK5" s="24"/>
      <c r="VML5" s="24"/>
      <c r="VMM5" s="24"/>
      <c r="VMN5" s="24"/>
      <c r="VMO5" s="24"/>
      <c r="VMP5" s="24"/>
      <c r="VMQ5" s="24"/>
      <c r="VMR5" s="24"/>
      <c r="VMS5" s="24"/>
      <c r="VMT5" s="24"/>
      <c r="VMU5" s="24"/>
      <c r="VMV5" s="24"/>
      <c r="VMW5" s="24"/>
      <c r="VMX5" s="24"/>
      <c r="VMY5" s="24"/>
      <c r="VMZ5" s="24"/>
      <c r="VNA5" s="24"/>
      <c r="VNB5" s="24"/>
      <c r="VNC5" s="24"/>
      <c r="VND5" s="24"/>
      <c r="VNE5" s="24"/>
      <c r="VNF5" s="24"/>
      <c r="VNG5" s="24"/>
      <c r="VNH5" s="24"/>
      <c r="VNI5" s="24"/>
      <c r="VNJ5" s="24"/>
      <c r="VNK5" s="24"/>
      <c r="VNL5" s="24"/>
      <c r="VNM5" s="24"/>
      <c r="VNN5" s="24"/>
      <c r="VNO5" s="24"/>
      <c r="VNP5" s="24"/>
      <c r="VNQ5" s="24"/>
      <c r="VNR5" s="24"/>
      <c r="VNS5" s="24"/>
      <c r="VNT5" s="24"/>
      <c r="VNU5" s="24"/>
      <c r="VNV5" s="24"/>
      <c r="VNW5" s="24"/>
      <c r="VNX5" s="24"/>
      <c r="VNY5" s="24"/>
      <c r="VNZ5" s="24"/>
      <c r="VOA5" s="24"/>
      <c r="VOB5" s="24"/>
      <c r="VOC5" s="24"/>
      <c r="VOD5" s="24"/>
      <c r="VOE5" s="24"/>
      <c r="VOF5" s="24"/>
      <c r="VOG5" s="24"/>
      <c r="VOH5" s="24"/>
      <c r="VOI5" s="24"/>
      <c r="VOJ5" s="24"/>
      <c r="VOK5" s="24"/>
      <c r="VOL5" s="24"/>
      <c r="VOM5" s="24"/>
      <c r="VON5" s="24"/>
      <c r="VOO5" s="24"/>
      <c r="VOP5" s="24"/>
      <c r="VOQ5" s="24"/>
      <c r="VOR5" s="24"/>
      <c r="VOS5" s="24"/>
      <c r="VOT5" s="24"/>
      <c r="VOU5" s="24"/>
      <c r="VOV5" s="24"/>
      <c r="VOW5" s="24"/>
      <c r="VOX5" s="24"/>
      <c r="VOY5" s="24"/>
      <c r="VOZ5" s="24"/>
      <c r="VPA5" s="24"/>
      <c r="VPB5" s="24"/>
      <c r="VPC5" s="24"/>
      <c r="VPD5" s="24"/>
      <c r="VPE5" s="24"/>
      <c r="VPF5" s="24"/>
      <c r="VPG5" s="24"/>
      <c r="VPH5" s="24"/>
      <c r="VPI5" s="24"/>
      <c r="VPJ5" s="24"/>
      <c r="VPK5" s="24"/>
      <c r="VPL5" s="24"/>
      <c r="VPM5" s="24"/>
      <c r="VPN5" s="24"/>
      <c r="VPO5" s="24"/>
      <c r="VPP5" s="24"/>
      <c r="VPQ5" s="24"/>
      <c r="VPR5" s="24"/>
      <c r="VPS5" s="24"/>
      <c r="VPT5" s="24"/>
      <c r="VPU5" s="24"/>
      <c r="VPV5" s="24"/>
      <c r="VPW5" s="24"/>
      <c r="VPX5" s="24"/>
      <c r="VPY5" s="24"/>
      <c r="VPZ5" s="24"/>
      <c r="VQA5" s="24"/>
      <c r="VQB5" s="24"/>
      <c r="VQC5" s="24"/>
      <c r="VQD5" s="24"/>
      <c r="VQE5" s="24"/>
      <c r="VQF5" s="24"/>
      <c r="VQG5" s="24"/>
      <c r="VQH5" s="24"/>
      <c r="VQI5" s="24"/>
      <c r="VQJ5" s="24"/>
      <c r="VQK5" s="24"/>
      <c r="VQL5" s="24"/>
      <c r="VQM5" s="24"/>
      <c r="VQN5" s="24"/>
      <c r="VQO5" s="24"/>
      <c r="VQP5" s="24"/>
      <c r="VQQ5" s="24"/>
      <c r="VQR5" s="24"/>
      <c r="VQS5" s="24"/>
      <c r="VQT5" s="24"/>
      <c r="VQU5" s="24"/>
      <c r="VQV5" s="24"/>
      <c r="VQW5" s="24"/>
      <c r="VQX5" s="24"/>
      <c r="VQY5" s="24"/>
      <c r="VQZ5" s="24"/>
      <c r="VRA5" s="24"/>
      <c r="VRB5" s="24"/>
      <c r="VRC5" s="24"/>
      <c r="VRD5" s="24"/>
      <c r="VRE5" s="24"/>
      <c r="VRF5" s="24"/>
      <c r="VRG5" s="24"/>
      <c r="VRH5" s="24"/>
      <c r="VRI5" s="24"/>
      <c r="VRJ5" s="24"/>
      <c r="VRK5" s="24"/>
      <c r="VRL5" s="24"/>
      <c r="VRM5" s="24"/>
      <c r="VRN5" s="24"/>
      <c r="VRO5" s="24"/>
      <c r="VRP5" s="24"/>
      <c r="VRQ5" s="24"/>
      <c r="VRR5" s="24"/>
      <c r="VRS5" s="24"/>
      <c r="VRT5" s="24"/>
      <c r="VRU5" s="24"/>
      <c r="VRV5" s="24"/>
      <c r="VRW5" s="24"/>
      <c r="VRX5" s="24"/>
      <c r="VRY5" s="24"/>
      <c r="VRZ5" s="24"/>
      <c r="VSA5" s="24"/>
      <c r="VSB5" s="24"/>
      <c r="VSC5" s="24"/>
      <c r="VSD5" s="24"/>
      <c r="VSE5" s="24"/>
      <c r="VSF5" s="24"/>
      <c r="VSG5" s="24"/>
      <c r="VSH5" s="24"/>
      <c r="VSI5" s="24"/>
      <c r="VSJ5" s="24"/>
      <c r="VSK5" s="24"/>
      <c r="VSL5" s="24"/>
      <c r="VSM5" s="24"/>
      <c r="VSN5" s="24"/>
      <c r="VSO5" s="24"/>
      <c r="VSP5" s="24"/>
      <c r="VSQ5" s="24"/>
      <c r="VSR5" s="24"/>
      <c r="VSS5" s="24"/>
      <c r="VST5" s="24"/>
      <c r="VSU5" s="24"/>
      <c r="VSV5" s="24"/>
      <c r="VSW5" s="24"/>
      <c r="VSX5" s="24"/>
      <c r="VSY5" s="24"/>
      <c r="VSZ5" s="24"/>
      <c r="VTA5" s="24"/>
      <c r="VTB5" s="24"/>
      <c r="VTC5" s="24"/>
      <c r="VTD5" s="24"/>
      <c r="VTE5" s="24"/>
      <c r="VTF5" s="24"/>
      <c r="VTG5" s="24"/>
      <c r="VTH5" s="24"/>
      <c r="VTI5" s="24"/>
      <c r="VTJ5" s="24"/>
      <c r="VTK5" s="24"/>
      <c r="VTL5" s="24"/>
      <c r="VTM5" s="24"/>
      <c r="VTN5" s="24"/>
      <c r="VTO5" s="24"/>
      <c r="VTP5" s="24"/>
      <c r="VTQ5" s="24"/>
      <c r="VTR5" s="24"/>
      <c r="VTS5" s="24"/>
      <c r="VTT5" s="24"/>
      <c r="VTU5" s="24"/>
      <c r="VTV5" s="24"/>
      <c r="VTW5" s="24"/>
      <c r="VTX5" s="24"/>
      <c r="VTY5" s="24"/>
      <c r="VTZ5" s="24"/>
      <c r="VUA5" s="24"/>
      <c r="VUB5" s="24"/>
      <c r="VUC5" s="24"/>
      <c r="VUD5" s="24"/>
      <c r="VUE5" s="24"/>
      <c r="VUF5" s="24"/>
      <c r="VUG5" s="24"/>
      <c r="VUH5" s="24"/>
      <c r="VUI5" s="24"/>
      <c r="VUJ5" s="24"/>
      <c r="VUK5" s="24"/>
      <c r="VUL5" s="24"/>
      <c r="VUM5" s="24"/>
      <c r="VUN5" s="24"/>
      <c r="VUO5" s="24"/>
      <c r="VUP5" s="24"/>
      <c r="VUQ5" s="24"/>
      <c r="VUR5" s="24"/>
      <c r="VUS5" s="24"/>
      <c r="VUT5" s="24"/>
      <c r="VUU5" s="24"/>
      <c r="VUV5" s="24"/>
      <c r="VUW5" s="24"/>
      <c r="VUX5" s="24"/>
      <c r="VUY5" s="24"/>
      <c r="VUZ5" s="24"/>
      <c r="VVA5" s="24"/>
      <c r="VVB5" s="24"/>
      <c r="VVC5" s="24"/>
      <c r="VVD5" s="24"/>
      <c r="VVE5" s="24"/>
      <c r="VVF5" s="24"/>
      <c r="VVG5" s="24"/>
      <c r="VVH5" s="24"/>
      <c r="VVI5" s="24"/>
      <c r="VVJ5" s="24"/>
      <c r="VVK5" s="24"/>
      <c r="VVL5" s="24"/>
      <c r="VVM5" s="24"/>
      <c r="VVN5" s="24"/>
      <c r="VVO5" s="24"/>
      <c r="VVP5" s="24"/>
      <c r="VVQ5" s="24"/>
      <c r="VVR5" s="24"/>
      <c r="VVS5" s="24"/>
      <c r="VVT5" s="24"/>
      <c r="VVU5" s="24"/>
      <c r="VVV5" s="24"/>
      <c r="VVW5" s="24"/>
      <c r="VVX5" s="24"/>
      <c r="VVY5" s="24"/>
      <c r="VVZ5" s="24"/>
      <c r="VWA5" s="24"/>
      <c r="VWB5" s="24"/>
      <c r="VWC5" s="24"/>
      <c r="VWD5" s="24"/>
      <c r="VWE5" s="24"/>
      <c r="VWF5" s="24"/>
      <c r="VWG5" s="24"/>
      <c r="VWH5" s="24"/>
      <c r="VWI5" s="24"/>
      <c r="VWJ5" s="24"/>
      <c r="VWK5" s="24"/>
      <c r="VWL5" s="24"/>
      <c r="VWM5" s="24"/>
      <c r="VWN5" s="24"/>
      <c r="VWO5" s="24"/>
      <c r="VWP5" s="24"/>
      <c r="VWQ5" s="24"/>
      <c r="VWR5" s="24"/>
      <c r="VWS5" s="24"/>
      <c r="VWT5" s="24"/>
      <c r="VWU5" s="24"/>
      <c r="VWV5" s="24"/>
      <c r="VWW5" s="24"/>
      <c r="VWX5" s="24"/>
      <c r="VWY5" s="24"/>
      <c r="VWZ5" s="24"/>
      <c r="VXA5" s="24"/>
      <c r="VXB5" s="24"/>
      <c r="VXC5" s="24"/>
      <c r="VXD5" s="24"/>
      <c r="VXE5" s="24"/>
      <c r="VXF5" s="24"/>
      <c r="VXG5" s="24"/>
      <c r="VXH5" s="24"/>
      <c r="VXI5" s="24"/>
      <c r="VXJ5" s="24"/>
      <c r="VXK5" s="24"/>
      <c r="VXL5" s="24"/>
      <c r="VXM5" s="24"/>
      <c r="VXN5" s="24"/>
      <c r="VXO5" s="24"/>
      <c r="VXP5" s="24"/>
      <c r="VXQ5" s="24"/>
      <c r="VXR5" s="24"/>
      <c r="VXS5" s="24"/>
      <c r="VXT5" s="24"/>
      <c r="VXU5" s="24"/>
      <c r="VXV5" s="24"/>
      <c r="VXW5" s="24"/>
      <c r="VXX5" s="24"/>
      <c r="VXY5" s="24"/>
      <c r="VXZ5" s="24"/>
      <c r="VYA5" s="24"/>
      <c r="VYB5" s="24"/>
      <c r="VYC5" s="24"/>
      <c r="VYD5" s="24"/>
      <c r="VYE5" s="24"/>
      <c r="VYF5" s="24"/>
      <c r="VYG5" s="24"/>
      <c r="VYH5" s="24"/>
      <c r="VYI5" s="24"/>
      <c r="VYJ5" s="24"/>
      <c r="VYK5" s="24"/>
      <c r="VYL5" s="24"/>
      <c r="VYM5" s="24"/>
      <c r="VYN5" s="24"/>
      <c r="VYO5" s="24"/>
      <c r="VYP5" s="24"/>
      <c r="VYQ5" s="24"/>
      <c r="VYR5" s="24"/>
      <c r="VYS5" s="24"/>
      <c r="VYT5" s="24"/>
      <c r="VYU5" s="24"/>
      <c r="VYV5" s="24"/>
      <c r="VYW5" s="24"/>
      <c r="VYX5" s="24"/>
      <c r="VYY5" s="24"/>
      <c r="VYZ5" s="24"/>
      <c r="VZA5" s="24"/>
      <c r="VZB5" s="24"/>
      <c r="VZC5" s="24"/>
      <c r="VZD5" s="24"/>
      <c r="VZE5" s="24"/>
      <c r="VZF5" s="24"/>
      <c r="VZG5" s="24"/>
      <c r="VZH5" s="24"/>
      <c r="VZI5" s="24"/>
      <c r="VZJ5" s="24"/>
      <c r="VZK5" s="24"/>
      <c r="VZL5" s="24"/>
      <c r="VZM5" s="24"/>
      <c r="VZN5" s="24"/>
      <c r="VZO5" s="24"/>
      <c r="VZP5" s="24"/>
      <c r="VZQ5" s="24"/>
      <c r="VZR5" s="24"/>
      <c r="VZS5" s="24"/>
      <c r="VZT5" s="24"/>
      <c r="VZU5" s="24"/>
      <c r="VZV5" s="24"/>
      <c r="VZW5" s="24"/>
      <c r="VZX5" s="24"/>
      <c r="VZY5" s="24"/>
      <c r="VZZ5" s="24"/>
      <c r="WAA5" s="24"/>
      <c r="WAB5" s="24"/>
      <c r="WAC5" s="24"/>
      <c r="WAD5" s="24"/>
      <c r="WAE5" s="24"/>
      <c r="WAF5" s="24"/>
      <c r="WAG5" s="24"/>
      <c r="WAH5" s="24"/>
      <c r="WAI5" s="24"/>
      <c r="WAJ5" s="24"/>
      <c r="WAK5" s="24"/>
      <c r="WAL5" s="24"/>
      <c r="WAM5" s="24"/>
      <c r="WAN5" s="24"/>
      <c r="WAO5" s="24"/>
      <c r="WAP5" s="24"/>
      <c r="WAQ5" s="24"/>
      <c r="WAR5" s="24"/>
      <c r="WAS5" s="24"/>
      <c r="WAT5" s="24"/>
      <c r="WAU5" s="24"/>
      <c r="WAV5" s="24"/>
      <c r="WAW5" s="24"/>
      <c r="WAX5" s="24"/>
      <c r="WAY5" s="24"/>
      <c r="WAZ5" s="24"/>
      <c r="WBA5" s="24"/>
      <c r="WBB5" s="24"/>
      <c r="WBC5" s="24"/>
      <c r="WBD5" s="24"/>
      <c r="WBE5" s="24"/>
      <c r="WBF5" s="24"/>
      <c r="WBG5" s="24"/>
      <c r="WBH5" s="24"/>
      <c r="WBI5" s="24"/>
      <c r="WBJ5" s="24"/>
      <c r="WBK5" s="24"/>
      <c r="WBL5" s="24"/>
      <c r="WBM5" s="24"/>
      <c r="WBN5" s="24"/>
      <c r="WBO5" s="24"/>
      <c r="WBP5" s="24"/>
      <c r="WBQ5" s="24"/>
      <c r="WBR5" s="24"/>
      <c r="WBS5" s="24"/>
      <c r="WBT5" s="24"/>
      <c r="WBU5" s="24"/>
      <c r="WBV5" s="24"/>
      <c r="WBW5" s="24"/>
      <c r="WBX5" s="24"/>
      <c r="WBY5" s="24"/>
      <c r="WBZ5" s="24"/>
      <c r="WCA5" s="24"/>
      <c r="WCB5" s="24"/>
      <c r="WCC5" s="24"/>
      <c r="WCD5" s="24"/>
      <c r="WCE5" s="24"/>
      <c r="WCF5" s="24"/>
      <c r="WCG5" s="24"/>
      <c r="WCH5" s="24"/>
      <c r="WCI5" s="24"/>
      <c r="WCJ5" s="24"/>
      <c r="WCK5" s="24"/>
      <c r="WCL5" s="24"/>
      <c r="WCM5" s="24"/>
      <c r="WCN5" s="24"/>
      <c r="WCO5" s="24"/>
      <c r="WCP5" s="24"/>
      <c r="WCQ5" s="24"/>
      <c r="WCR5" s="24"/>
      <c r="WCS5" s="24"/>
      <c r="WCT5" s="24"/>
      <c r="WCU5" s="24"/>
      <c r="WCV5" s="24"/>
      <c r="WCW5" s="24"/>
      <c r="WCX5" s="24"/>
      <c r="WCY5" s="24"/>
      <c r="WCZ5" s="24"/>
      <c r="WDA5" s="24"/>
      <c r="WDB5" s="24"/>
      <c r="WDC5" s="24"/>
      <c r="WDD5" s="24"/>
      <c r="WDE5" s="24"/>
      <c r="WDF5" s="24"/>
      <c r="WDG5" s="24"/>
      <c r="WDH5" s="24"/>
      <c r="WDI5" s="24"/>
      <c r="WDJ5" s="24"/>
      <c r="WDK5" s="24"/>
      <c r="WDL5" s="24"/>
      <c r="WDM5" s="24"/>
      <c r="WDN5" s="24"/>
      <c r="WDO5" s="24"/>
      <c r="WDP5" s="24"/>
      <c r="WDQ5" s="24"/>
      <c r="WDR5" s="24"/>
      <c r="WDS5" s="24"/>
      <c r="WDT5" s="24"/>
      <c r="WDU5" s="24"/>
      <c r="WDV5" s="24"/>
      <c r="WDW5" s="24"/>
      <c r="WDX5" s="24"/>
      <c r="WDY5" s="24"/>
      <c r="WDZ5" s="24"/>
      <c r="WEA5" s="24"/>
      <c r="WEB5" s="24"/>
      <c r="WEC5" s="24"/>
      <c r="WED5" s="24"/>
      <c r="WEE5" s="24"/>
      <c r="WEF5" s="24"/>
      <c r="WEG5" s="24"/>
      <c r="WEH5" s="24"/>
      <c r="WEI5" s="24"/>
      <c r="WEJ5" s="24"/>
      <c r="WEK5" s="24"/>
      <c r="WEL5" s="24"/>
      <c r="WEM5" s="24"/>
      <c r="WEN5" s="24"/>
      <c r="WEO5" s="24"/>
      <c r="WEP5" s="24"/>
      <c r="WEQ5" s="24"/>
      <c r="WER5" s="24"/>
      <c r="WES5" s="24"/>
      <c r="WET5" s="24"/>
      <c r="WEU5" s="24"/>
      <c r="WEV5" s="24"/>
      <c r="WEW5" s="24"/>
      <c r="WEX5" s="24"/>
      <c r="WEY5" s="24"/>
      <c r="WEZ5" s="24"/>
      <c r="WFA5" s="24"/>
      <c r="WFB5" s="24"/>
      <c r="WFC5" s="24"/>
      <c r="WFD5" s="24"/>
      <c r="WFE5" s="24"/>
      <c r="WFF5" s="24"/>
      <c r="WFG5" s="24"/>
      <c r="WFH5" s="24"/>
      <c r="WFI5" s="24"/>
      <c r="WFJ5" s="24"/>
      <c r="WFK5" s="24"/>
      <c r="WFL5" s="24"/>
      <c r="WFM5" s="24"/>
      <c r="WFN5" s="24"/>
      <c r="WFO5" s="24"/>
      <c r="WFP5" s="24"/>
      <c r="WFQ5" s="24"/>
      <c r="WFR5" s="24"/>
      <c r="WFS5" s="24"/>
      <c r="WFT5" s="24"/>
      <c r="WFU5" s="24"/>
      <c r="WFV5" s="24"/>
      <c r="WFW5" s="24"/>
      <c r="WFX5" s="24"/>
      <c r="WFY5" s="24"/>
      <c r="WFZ5" s="24"/>
      <c r="WGA5" s="24"/>
      <c r="WGB5" s="24"/>
      <c r="WGC5" s="24"/>
      <c r="WGD5" s="24"/>
      <c r="WGE5" s="24"/>
      <c r="WGF5" s="24"/>
      <c r="WGG5" s="24"/>
      <c r="WGH5" s="24"/>
      <c r="WGI5" s="24"/>
      <c r="WGJ5" s="24"/>
      <c r="WGK5" s="24"/>
      <c r="WGL5" s="24"/>
      <c r="WGM5" s="24"/>
      <c r="WGN5" s="24"/>
      <c r="WGO5" s="24"/>
      <c r="WGP5" s="24"/>
      <c r="WGQ5" s="24"/>
      <c r="WGR5" s="24"/>
      <c r="WGS5" s="24"/>
      <c r="WGT5" s="24"/>
      <c r="WGU5" s="24"/>
      <c r="WGV5" s="24"/>
      <c r="WGW5" s="24"/>
      <c r="WGX5" s="24"/>
      <c r="WGY5" s="24"/>
      <c r="WGZ5" s="24"/>
      <c r="WHA5" s="24"/>
      <c r="WHB5" s="24"/>
      <c r="WHC5" s="24"/>
      <c r="WHD5" s="24"/>
      <c r="WHE5" s="24"/>
      <c r="WHF5" s="24"/>
      <c r="WHG5" s="24"/>
      <c r="WHH5" s="24"/>
      <c r="WHI5" s="24"/>
      <c r="WHJ5" s="24"/>
      <c r="WHK5" s="24"/>
      <c r="WHL5" s="24"/>
      <c r="WHM5" s="24"/>
      <c r="WHN5" s="24"/>
      <c r="WHO5" s="24"/>
      <c r="WHP5" s="24"/>
      <c r="WHQ5" s="24"/>
      <c r="WHR5" s="24"/>
      <c r="WHS5" s="24"/>
      <c r="WHT5" s="24"/>
      <c r="WHU5" s="24"/>
      <c r="WHV5" s="24"/>
      <c r="WHW5" s="24"/>
      <c r="WHX5" s="24"/>
      <c r="WHY5" s="24"/>
      <c r="WHZ5" s="24"/>
      <c r="WIA5" s="24"/>
      <c r="WIB5" s="24"/>
      <c r="WIC5" s="24"/>
      <c r="WID5" s="24"/>
      <c r="WIE5" s="24"/>
      <c r="WIF5" s="24"/>
      <c r="WIG5" s="24"/>
      <c r="WIH5" s="24"/>
      <c r="WII5" s="24"/>
      <c r="WIJ5" s="24"/>
      <c r="WIK5" s="24"/>
      <c r="WIL5" s="24"/>
      <c r="WIM5" s="24"/>
      <c r="WIN5" s="24"/>
      <c r="WIO5" s="24"/>
      <c r="WIP5" s="24"/>
      <c r="WIQ5" s="24"/>
      <c r="WIR5" s="24"/>
      <c r="WIS5" s="24"/>
      <c r="WIT5" s="24"/>
      <c r="WIU5" s="24"/>
      <c r="WIV5" s="24"/>
      <c r="WIW5" s="24"/>
      <c r="WIX5" s="24"/>
      <c r="WIY5" s="24"/>
      <c r="WIZ5" s="24"/>
      <c r="WJA5" s="24"/>
      <c r="WJB5" s="24"/>
      <c r="WJC5" s="24"/>
      <c r="WJD5" s="24"/>
      <c r="WJE5" s="24"/>
      <c r="WJF5" s="24"/>
      <c r="WJG5" s="24"/>
      <c r="WJH5" s="24"/>
      <c r="WJI5" s="24"/>
      <c r="WJJ5" s="24"/>
      <c r="WJK5" s="24"/>
      <c r="WJL5" s="24"/>
      <c r="WJM5" s="24"/>
      <c r="WJN5" s="24"/>
      <c r="WJO5" s="24"/>
      <c r="WJP5" s="24"/>
      <c r="WJQ5" s="24"/>
      <c r="WJR5" s="24"/>
      <c r="WJS5" s="24"/>
      <c r="WJT5" s="24"/>
      <c r="WJU5" s="24"/>
      <c r="WJV5" s="24"/>
      <c r="WJW5" s="24"/>
      <c r="WJX5" s="24"/>
      <c r="WJY5" s="24"/>
      <c r="WJZ5" s="24"/>
      <c r="WKA5" s="24"/>
      <c r="WKB5" s="24"/>
      <c r="WKC5" s="24"/>
      <c r="WKD5" s="24"/>
      <c r="WKE5" s="24"/>
      <c r="WKF5" s="24"/>
      <c r="WKG5" s="24"/>
      <c r="WKH5" s="24"/>
      <c r="WKI5" s="24"/>
      <c r="WKJ5" s="24"/>
      <c r="WKK5" s="24"/>
      <c r="WKL5" s="24"/>
      <c r="WKM5" s="24"/>
      <c r="WKN5" s="24"/>
      <c r="WKO5" s="24"/>
      <c r="WKP5" s="24"/>
      <c r="WKQ5" s="24"/>
      <c r="WKR5" s="24"/>
      <c r="WKS5" s="24"/>
      <c r="WKT5" s="24"/>
      <c r="WKU5" s="24"/>
      <c r="WKV5" s="24"/>
      <c r="WKW5" s="24"/>
      <c r="WKX5" s="24"/>
      <c r="WKY5" s="24"/>
      <c r="WKZ5" s="24"/>
      <c r="WLA5" s="24"/>
      <c r="WLB5" s="24"/>
      <c r="WLC5" s="24"/>
      <c r="WLD5" s="24"/>
      <c r="WLE5" s="24"/>
      <c r="WLF5" s="24"/>
      <c r="WLG5" s="24"/>
      <c r="WLH5" s="24"/>
      <c r="WLI5" s="24"/>
      <c r="WLJ5" s="24"/>
      <c r="WLK5" s="24"/>
      <c r="WLL5" s="24"/>
      <c r="WLM5" s="24"/>
      <c r="WLN5" s="24"/>
      <c r="WLO5" s="24"/>
      <c r="WLP5" s="24"/>
      <c r="WLQ5" s="24"/>
      <c r="WLR5" s="24"/>
      <c r="WLS5" s="24"/>
      <c r="WLT5" s="24"/>
      <c r="WLU5" s="24"/>
      <c r="WLV5" s="24"/>
      <c r="WLW5" s="24"/>
      <c r="WLX5" s="24"/>
      <c r="WLY5" s="24"/>
      <c r="WLZ5" s="24"/>
      <c r="WMA5" s="24"/>
      <c r="WMB5" s="24"/>
      <c r="WMC5" s="24"/>
      <c r="WMD5" s="24"/>
      <c r="WME5" s="24"/>
      <c r="WMF5" s="24"/>
      <c r="WMG5" s="24"/>
      <c r="WMH5" s="24"/>
      <c r="WMI5" s="24"/>
      <c r="WMJ5" s="24"/>
      <c r="WMK5" s="24"/>
      <c r="WML5" s="24"/>
      <c r="WMM5" s="24"/>
      <c r="WMN5" s="24"/>
      <c r="WMO5" s="24"/>
      <c r="WMP5" s="24"/>
      <c r="WMQ5" s="24"/>
      <c r="WMR5" s="24"/>
      <c r="WMS5" s="24"/>
      <c r="WMT5" s="24"/>
      <c r="WMU5" s="24"/>
      <c r="WMV5" s="24"/>
      <c r="WMW5" s="24"/>
      <c r="WMX5" s="24"/>
      <c r="WMY5" s="24"/>
      <c r="WMZ5" s="24"/>
      <c r="WNA5" s="24"/>
      <c r="WNB5" s="24"/>
      <c r="WNC5" s="24"/>
      <c r="WND5" s="24"/>
      <c r="WNE5" s="24"/>
      <c r="WNF5" s="24"/>
      <c r="WNG5" s="24"/>
      <c r="WNH5" s="24"/>
      <c r="WNI5" s="24"/>
      <c r="WNJ5" s="24"/>
      <c r="WNK5" s="24"/>
      <c r="WNL5" s="24"/>
      <c r="WNM5" s="24"/>
      <c r="WNN5" s="24"/>
      <c r="WNO5" s="24"/>
      <c r="WNP5" s="24"/>
      <c r="WNQ5" s="24"/>
      <c r="WNR5" s="24"/>
      <c r="WNS5" s="24"/>
      <c r="WNT5" s="24"/>
      <c r="WNU5" s="24"/>
      <c r="WNV5" s="24"/>
      <c r="WNW5" s="24"/>
      <c r="WNX5" s="24"/>
      <c r="WNY5" s="24"/>
      <c r="WNZ5" s="24"/>
      <c r="WOA5" s="24"/>
      <c r="WOB5" s="24"/>
      <c r="WOC5" s="24"/>
      <c r="WOD5" s="24"/>
      <c r="WOE5" s="24"/>
      <c r="WOF5" s="24"/>
      <c r="WOG5" s="24"/>
      <c r="WOH5" s="24"/>
      <c r="WOI5" s="24"/>
      <c r="WOJ5" s="24"/>
      <c r="WOK5" s="24"/>
      <c r="WOL5" s="24"/>
      <c r="WOM5" s="24"/>
      <c r="WON5" s="24"/>
      <c r="WOO5" s="24"/>
      <c r="WOP5" s="24"/>
      <c r="WOQ5" s="24"/>
      <c r="WOR5" s="24"/>
      <c r="WOS5" s="24"/>
      <c r="WOT5" s="24"/>
      <c r="WOU5" s="24"/>
      <c r="WOV5" s="24"/>
      <c r="WOW5" s="24"/>
      <c r="WOX5" s="24"/>
      <c r="WOY5" s="24"/>
      <c r="WOZ5" s="24"/>
      <c r="WPA5" s="24"/>
      <c r="WPB5" s="24"/>
      <c r="WPC5" s="24"/>
      <c r="WPD5" s="24"/>
      <c r="WPE5" s="24"/>
      <c r="WPF5" s="24"/>
      <c r="WPG5" s="24"/>
      <c r="WPH5" s="24"/>
      <c r="WPI5" s="24"/>
      <c r="WPJ5" s="24"/>
      <c r="WPK5" s="24"/>
      <c r="WPL5" s="24"/>
      <c r="WPM5" s="24"/>
      <c r="WPN5" s="24"/>
      <c r="WPO5" s="24"/>
      <c r="WPP5" s="24"/>
      <c r="WPQ5" s="24"/>
      <c r="WPR5" s="24"/>
      <c r="WPS5" s="24"/>
      <c r="WPT5" s="24"/>
      <c r="WPU5" s="24"/>
      <c r="WPV5" s="24"/>
      <c r="WPW5" s="24"/>
      <c r="WPX5" s="24"/>
      <c r="WPY5" s="24"/>
      <c r="WPZ5" s="24"/>
      <c r="WQA5" s="24"/>
      <c r="WQB5" s="24"/>
      <c r="WQC5" s="24"/>
      <c r="WQD5" s="24"/>
      <c r="WQE5" s="24"/>
      <c r="WQF5" s="24"/>
      <c r="WQG5" s="24"/>
      <c r="WQH5" s="24"/>
      <c r="WQI5" s="24"/>
      <c r="WQJ5" s="24"/>
      <c r="WQK5" s="24"/>
      <c r="WQL5" s="24"/>
      <c r="WQM5" s="24"/>
      <c r="WQN5" s="24"/>
      <c r="WQO5" s="24"/>
      <c r="WQP5" s="24"/>
      <c r="WQQ5" s="24"/>
      <c r="WQR5" s="24"/>
      <c r="WQS5" s="24"/>
      <c r="WQT5" s="24"/>
      <c r="WQU5" s="24"/>
      <c r="WQV5" s="24"/>
      <c r="WQW5" s="24"/>
      <c r="WQX5" s="24"/>
      <c r="WQY5" s="24"/>
      <c r="WQZ5" s="24"/>
      <c r="WRA5" s="24"/>
      <c r="WRB5" s="24"/>
      <c r="WRC5" s="24"/>
      <c r="WRD5" s="24"/>
      <c r="WRE5" s="24"/>
      <c r="WRF5" s="24"/>
      <c r="WRG5" s="24"/>
      <c r="WRH5" s="24"/>
      <c r="WRI5" s="24"/>
      <c r="WRJ5" s="24"/>
      <c r="WRK5" s="24"/>
      <c r="WRL5" s="24"/>
      <c r="WRM5" s="24"/>
      <c r="WRN5" s="24"/>
      <c r="WRO5" s="24"/>
      <c r="WRP5" s="24"/>
      <c r="WRQ5" s="24"/>
      <c r="WRR5" s="24"/>
      <c r="WRS5" s="24"/>
      <c r="WRT5" s="24"/>
      <c r="WRU5" s="24"/>
      <c r="WRV5" s="24"/>
      <c r="WRW5" s="24"/>
      <c r="WRX5" s="24"/>
      <c r="WRY5" s="24"/>
      <c r="WRZ5" s="24"/>
      <c r="WSA5" s="24"/>
      <c r="WSB5" s="24"/>
      <c r="WSC5" s="24"/>
      <c r="WSD5" s="24"/>
      <c r="WSE5" s="24"/>
      <c r="WSF5" s="24"/>
      <c r="WSG5" s="24"/>
      <c r="WSH5" s="24"/>
      <c r="WSI5" s="24"/>
      <c r="WSJ5" s="24"/>
      <c r="WSK5" s="24"/>
      <c r="WSL5" s="24"/>
      <c r="WSM5" s="24"/>
      <c r="WSN5" s="24"/>
      <c r="WSO5" s="24"/>
      <c r="WSP5" s="24"/>
      <c r="WSQ5" s="24"/>
      <c r="WSR5" s="24"/>
      <c r="WSS5" s="24"/>
      <c r="WST5" s="24"/>
      <c r="WSU5" s="24"/>
      <c r="WSV5" s="24"/>
      <c r="WSW5" s="24"/>
      <c r="WSX5" s="24"/>
      <c r="WSY5" s="24"/>
      <c r="WSZ5" s="24"/>
      <c r="WTA5" s="24"/>
      <c r="WTB5" s="24"/>
      <c r="WTC5" s="24"/>
      <c r="WTD5" s="24"/>
      <c r="WTE5" s="24"/>
      <c r="WTF5" s="24"/>
      <c r="WTG5" s="24"/>
      <c r="WTH5" s="24"/>
      <c r="WTI5" s="24"/>
      <c r="WTJ5" s="24"/>
      <c r="WTK5" s="24"/>
      <c r="WTL5" s="24"/>
      <c r="WTM5" s="24"/>
      <c r="WTN5" s="24"/>
      <c r="WTO5" s="24"/>
      <c r="WTP5" s="24"/>
      <c r="WTQ5" s="24"/>
      <c r="WTR5" s="24"/>
      <c r="WTS5" s="24"/>
      <c r="WTT5" s="24"/>
      <c r="WTU5" s="24"/>
      <c r="WTV5" s="24"/>
      <c r="WTW5" s="24"/>
      <c r="WTX5" s="24"/>
      <c r="WTY5" s="24"/>
      <c r="WTZ5" s="24"/>
      <c r="WUA5" s="24"/>
      <c r="WUB5" s="24"/>
      <c r="WUC5" s="24"/>
      <c r="WUD5" s="24"/>
      <c r="WUE5" s="24"/>
      <c r="WUF5" s="24"/>
      <c r="WUG5" s="24"/>
      <c r="WUH5" s="24"/>
      <c r="WUI5" s="24"/>
      <c r="WUJ5" s="24"/>
      <c r="WUK5" s="24"/>
      <c r="WUL5" s="24"/>
      <c r="WUM5" s="24"/>
      <c r="WUN5" s="24"/>
      <c r="WUO5" s="24"/>
      <c r="WUP5" s="24"/>
      <c r="WUQ5" s="24"/>
      <c r="WUR5" s="24"/>
      <c r="WUS5" s="24"/>
      <c r="WUT5" s="24"/>
      <c r="WUU5" s="24"/>
      <c r="WUV5" s="24"/>
      <c r="WUW5" s="24"/>
      <c r="WUX5" s="24"/>
      <c r="WUY5" s="24"/>
      <c r="WUZ5" s="24"/>
      <c r="WVA5" s="24"/>
      <c r="WVB5" s="24"/>
      <c r="WVC5" s="24"/>
      <c r="WVD5" s="24"/>
      <c r="WVE5" s="24"/>
      <c r="WVF5" s="24"/>
      <c r="WVG5" s="24"/>
      <c r="WVH5" s="24"/>
      <c r="WVI5" s="24"/>
      <c r="WVJ5" s="24"/>
      <c r="WVK5" s="24"/>
      <c r="WVL5" s="24"/>
      <c r="WVM5" s="24"/>
      <c r="WVN5" s="24"/>
      <c r="WVO5" s="24"/>
      <c r="WVP5" s="24"/>
      <c r="WVQ5" s="24"/>
      <c r="WVR5" s="24"/>
      <c r="WVS5" s="24"/>
      <c r="WVT5" s="24"/>
      <c r="WVU5" s="24"/>
      <c r="WVV5" s="24"/>
      <c r="WVW5" s="24"/>
      <c r="WVX5" s="24"/>
      <c r="WVY5" s="24"/>
      <c r="WVZ5" s="24"/>
      <c r="WWA5" s="24"/>
      <c r="WWB5" s="24"/>
      <c r="WWC5" s="24"/>
      <c r="WWD5" s="24"/>
      <c r="WWE5" s="24"/>
      <c r="WWF5" s="24"/>
      <c r="WWG5" s="24"/>
      <c r="WWH5" s="24"/>
      <c r="WWI5" s="24"/>
      <c r="WWJ5" s="24"/>
      <c r="WWK5" s="24"/>
      <c r="WWL5" s="24"/>
      <c r="WWM5" s="24"/>
      <c r="WWN5" s="24"/>
      <c r="WWO5" s="24"/>
      <c r="WWP5" s="24"/>
      <c r="WWQ5" s="24"/>
      <c r="WWR5" s="24"/>
      <c r="WWS5" s="24"/>
      <c r="WWT5" s="24"/>
      <c r="WWU5" s="24"/>
      <c r="WWV5" s="24"/>
      <c r="WWW5" s="24"/>
      <c r="WWX5" s="24"/>
      <c r="WWY5" s="24"/>
      <c r="WWZ5" s="24"/>
      <c r="WXA5" s="24"/>
      <c r="WXB5" s="24"/>
      <c r="WXC5" s="24"/>
      <c r="WXD5" s="24"/>
      <c r="WXE5" s="24"/>
      <c r="WXF5" s="24"/>
      <c r="WXG5" s="24"/>
      <c r="WXH5" s="24"/>
      <c r="WXI5" s="24"/>
      <c r="WXJ5" s="24"/>
      <c r="WXK5" s="24"/>
      <c r="WXL5" s="24"/>
      <c r="WXM5" s="24"/>
      <c r="WXN5" s="24"/>
      <c r="WXO5" s="24"/>
      <c r="WXP5" s="24"/>
      <c r="WXQ5" s="24"/>
      <c r="WXR5" s="24"/>
      <c r="WXS5" s="24"/>
      <c r="WXT5" s="24"/>
      <c r="WXU5" s="24"/>
      <c r="WXV5" s="24"/>
      <c r="WXW5" s="24"/>
      <c r="WXX5" s="24"/>
      <c r="WXY5" s="24"/>
      <c r="WXZ5" s="24"/>
      <c r="WYA5" s="24"/>
      <c r="WYB5" s="24"/>
      <c r="WYC5" s="24"/>
      <c r="WYD5" s="24"/>
      <c r="WYE5" s="24"/>
      <c r="WYF5" s="24"/>
      <c r="WYG5" s="24"/>
      <c r="WYH5" s="24"/>
      <c r="WYI5" s="24"/>
      <c r="WYJ5" s="24"/>
      <c r="WYK5" s="24"/>
      <c r="WYL5" s="24"/>
      <c r="WYM5" s="24"/>
      <c r="WYN5" s="24"/>
      <c r="WYO5" s="24"/>
      <c r="WYP5" s="24"/>
      <c r="WYQ5" s="24"/>
      <c r="WYR5" s="24"/>
      <c r="WYS5" s="24"/>
      <c r="WYT5" s="24"/>
      <c r="WYU5" s="24"/>
      <c r="WYV5" s="24"/>
      <c r="WYW5" s="24"/>
      <c r="WYX5" s="24"/>
      <c r="WYY5" s="24"/>
      <c r="WYZ5" s="24"/>
      <c r="WZA5" s="24"/>
      <c r="WZB5" s="24"/>
      <c r="WZC5" s="24"/>
      <c r="WZD5" s="24"/>
      <c r="WZE5" s="24"/>
      <c r="WZF5" s="24"/>
      <c r="WZG5" s="24"/>
      <c r="WZH5" s="24"/>
      <c r="WZI5" s="24"/>
      <c r="WZJ5" s="24"/>
      <c r="WZK5" s="24"/>
      <c r="WZL5" s="24"/>
      <c r="WZM5" s="24"/>
      <c r="WZN5" s="24"/>
      <c r="WZO5" s="24"/>
      <c r="WZP5" s="24"/>
      <c r="WZQ5" s="24"/>
      <c r="WZR5" s="24"/>
      <c r="WZS5" s="24"/>
      <c r="WZT5" s="24"/>
      <c r="WZU5" s="24"/>
      <c r="WZV5" s="24"/>
      <c r="WZW5" s="24"/>
      <c r="WZX5" s="24"/>
      <c r="WZY5" s="24"/>
      <c r="WZZ5" s="24"/>
      <c r="XAA5" s="24"/>
      <c r="XAB5" s="24"/>
      <c r="XAC5" s="24"/>
      <c r="XAD5" s="24"/>
      <c r="XAE5" s="24"/>
      <c r="XAF5" s="24"/>
      <c r="XAG5" s="24"/>
      <c r="XAH5" s="24"/>
      <c r="XAI5" s="24"/>
      <c r="XAJ5" s="24"/>
      <c r="XAK5" s="24"/>
      <c r="XAL5" s="24"/>
      <c r="XAM5" s="24"/>
      <c r="XAN5" s="24"/>
      <c r="XAO5" s="24"/>
      <c r="XAP5" s="24"/>
      <c r="XAQ5" s="24"/>
      <c r="XAR5" s="24"/>
      <c r="XAS5" s="24"/>
      <c r="XAT5" s="24"/>
      <c r="XAU5" s="24"/>
      <c r="XAV5" s="24"/>
      <c r="XAW5" s="24"/>
      <c r="XAX5" s="24"/>
      <c r="XAY5" s="24"/>
      <c r="XAZ5" s="24"/>
      <c r="XBA5" s="24"/>
      <c r="XBB5" s="24"/>
      <c r="XBC5" s="24"/>
      <c r="XBD5" s="24"/>
      <c r="XBE5" s="24"/>
      <c r="XBF5" s="24"/>
      <c r="XBG5" s="24"/>
      <c r="XBH5" s="24"/>
      <c r="XBI5" s="24"/>
      <c r="XBJ5" s="24"/>
      <c r="XBK5" s="24"/>
      <c r="XBL5" s="24"/>
      <c r="XBM5" s="24"/>
      <c r="XBN5" s="24"/>
      <c r="XBO5" s="24"/>
      <c r="XBP5" s="24"/>
      <c r="XBQ5" s="24"/>
      <c r="XBR5" s="24"/>
      <c r="XBS5" s="24"/>
      <c r="XBT5" s="24"/>
      <c r="XBU5" s="24"/>
      <c r="XBV5" s="24"/>
      <c r="XBW5" s="24"/>
      <c r="XBX5" s="24"/>
      <c r="XBY5" s="24"/>
      <c r="XBZ5" s="24"/>
      <c r="XCA5" s="24"/>
      <c r="XCB5" s="24"/>
      <c r="XCC5" s="24"/>
      <c r="XCD5" s="24"/>
      <c r="XCE5" s="24"/>
      <c r="XCF5" s="24"/>
      <c r="XCG5" s="24"/>
      <c r="XCH5" s="24"/>
      <c r="XCI5" s="24"/>
      <c r="XCJ5" s="24"/>
      <c r="XCK5" s="24"/>
      <c r="XCL5" s="24"/>
      <c r="XCM5" s="24"/>
      <c r="XCN5" s="24"/>
      <c r="XCO5" s="24"/>
      <c r="XCP5" s="24"/>
      <c r="XCQ5" s="24"/>
      <c r="XCR5" s="24"/>
      <c r="XCS5" s="24"/>
      <c r="XCT5" s="24"/>
      <c r="XCU5" s="24"/>
      <c r="XCV5" s="24"/>
      <c r="XCW5" s="24"/>
      <c r="XCX5" s="24"/>
      <c r="XCY5" s="24"/>
      <c r="XCZ5" s="24"/>
      <c r="XDA5" s="24"/>
      <c r="XDB5" s="24"/>
      <c r="XDC5" s="24"/>
      <c r="XDD5" s="24"/>
      <c r="XDE5" s="24"/>
      <c r="XDF5" s="24"/>
      <c r="XDG5" s="24"/>
      <c r="XDH5" s="24"/>
      <c r="XDI5" s="24"/>
      <c r="XDJ5" s="24"/>
      <c r="XDK5" s="24"/>
      <c r="XDL5" s="24"/>
      <c r="XDM5" s="24"/>
      <c r="XDN5" s="24"/>
      <c r="XDO5" s="24"/>
      <c r="XDP5" s="24"/>
      <c r="XDQ5" s="24"/>
      <c r="XDR5" s="24"/>
      <c r="XDS5" s="24"/>
      <c r="XDT5" s="24"/>
      <c r="XDU5" s="24"/>
      <c r="XDV5" s="24"/>
      <c r="XDW5" s="24"/>
      <c r="XDX5" s="24"/>
      <c r="XDY5" s="24"/>
      <c r="XDZ5" s="24"/>
      <c r="XEA5" s="24"/>
      <c r="XEB5" s="24"/>
      <c r="XEC5" s="24"/>
      <c r="XED5" s="24"/>
      <c r="XEE5" s="24"/>
      <c r="XEF5" s="24"/>
      <c r="XEG5" s="24"/>
      <c r="XEH5" s="24"/>
      <c r="XEI5" s="24"/>
      <c r="XEJ5" s="24"/>
      <c r="XEK5" s="24"/>
      <c r="XEL5" s="24"/>
      <c r="XEM5" s="24"/>
      <c r="XEN5" s="24"/>
      <c r="XEO5" s="24"/>
      <c r="XEP5" s="24"/>
      <c r="XEQ5" s="24"/>
      <c r="XER5" s="24"/>
      <c r="XES5" s="24"/>
      <c r="XET5" s="24"/>
      <c r="XEU5" s="24"/>
      <c r="XEV5" s="24"/>
      <c r="XEW5" s="24"/>
      <c r="XEX5" s="24"/>
      <c r="XEY5" s="24"/>
      <c r="XEZ5" s="24"/>
      <c r="XFA5" s="24"/>
      <c r="XFB5" s="24"/>
      <c r="XFC5" s="24"/>
      <c r="XFD5" s="24"/>
    </row>
    <row r="6" spans="1:16384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  <c r="IX6" s="27"/>
      <c r="IY6" s="27"/>
      <c r="IZ6" s="27"/>
      <c r="JA6" s="27"/>
      <c r="JB6" s="27"/>
      <c r="JC6" s="27"/>
      <c r="JD6" s="27"/>
      <c r="JE6" s="27"/>
      <c r="JF6" s="27"/>
      <c r="JG6" s="27"/>
      <c r="JH6" s="27"/>
      <c r="JI6" s="27"/>
      <c r="JJ6" s="27"/>
      <c r="JK6" s="27"/>
      <c r="JL6" s="27"/>
      <c r="JM6" s="27"/>
      <c r="JN6" s="27"/>
      <c r="JO6" s="27"/>
      <c r="JP6" s="27"/>
      <c r="JQ6" s="27"/>
      <c r="JR6" s="27"/>
      <c r="JS6" s="27"/>
      <c r="JT6" s="27"/>
      <c r="JU6" s="27"/>
      <c r="JV6" s="27"/>
      <c r="JW6" s="27"/>
      <c r="JX6" s="27"/>
      <c r="JY6" s="27"/>
      <c r="JZ6" s="27"/>
      <c r="KA6" s="27"/>
      <c r="KB6" s="27"/>
      <c r="KC6" s="27"/>
      <c r="KD6" s="27"/>
      <c r="KE6" s="27"/>
      <c r="KF6" s="27"/>
      <c r="KG6" s="27"/>
      <c r="KH6" s="27"/>
      <c r="KI6" s="27"/>
      <c r="KJ6" s="27"/>
      <c r="KK6" s="27"/>
      <c r="KL6" s="27"/>
      <c r="KM6" s="27"/>
      <c r="KN6" s="27"/>
      <c r="KO6" s="27"/>
      <c r="KP6" s="27"/>
      <c r="KQ6" s="27"/>
      <c r="KR6" s="27"/>
      <c r="KS6" s="27"/>
      <c r="KT6" s="27"/>
      <c r="KU6" s="27"/>
      <c r="KV6" s="27"/>
      <c r="KW6" s="27"/>
      <c r="KX6" s="27"/>
      <c r="KY6" s="27"/>
      <c r="KZ6" s="27"/>
      <c r="LA6" s="27"/>
      <c r="LB6" s="27"/>
      <c r="LC6" s="27"/>
      <c r="LD6" s="27"/>
      <c r="LE6" s="27"/>
      <c r="LF6" s="27"/>
      <c r="LG6" s="27"/>
      <c r="LH6" s="27"/>
      <c r="LI6" s="27"/>
      <c r="LJ6" s="27"/>
      <c r="LK6" s="27"/>
      <c r="LL6" s="27"/>
      <c r="LM6" s="27"/>
      <c r="LN6" s="27"/>
      <c r="LO6" s="27"/>
      <c r="LP6" s="27"/>
      <c r="LQ6" s="27"/>
      <c r="LR6" s="27"/>
      <c r="LS6" s="27"/>
      <c r="LT6" s="27"/>
      <c r="LU6" s="27"/>
      <c r="LV6" s="27"/>
      <c r="LW6" s="27"/>
      <c r="LX6" s="27"/>
      <c r="LY6" s="27"/>
      <c r="LZ6" s="27"/>
      <c r="MA6" s="27"/>
      <c r="MB6" s="27"/>
      <c r="MC6" s="27"/>
      <c r="MD6" s="27"/>
      <c r="ME6" s="27"/>
      <c r="MF6" s="27"/>
      <c r="MG6" s="27"/>
      <c r="MH6" s="27"/>
      <c r="MI6" s="27"/>
      <c r="MJ6" s="27"/>
      <c r="MK6" s="27"/>
      <c r="ML6" s="27"/>
      <c r="MM6" s="27"/>
      <c r="MN6" s="27"/>
      <c r="MO6" s="27"/>
      <c r="MP6" s="27"/>
      <c r="MQ6" s="27"/>
      <c r="MR6" s="27"/>
      <c r="MS6" s="27"/>
      <c r="MT6" s="27"/>
      <c r="MU6" s="27"/>
      <c r="MV6" s="27"/>
      <c r="MW6" s="27"/>
      <c r="MX6" s="27"/>
      <c r="MY6" s="27"/>
      <c r="MZ6" s="27"/>
      <c r="NA6" s="27"/>
      <c r="NB6" s="27"/>
      <c r="NC6" s="27"/>
      <c r="ND6" s="27"/>
      <c r="NE6" s="27"/>
      <c r="NF6" s="27"/>
      <c r="NG6" s="27"/>
      <c r="NH6" s="27"/>
      <c r="NI6" s="27"/>
      <c r="NJ6" s="27"/>
      <c r="NK6" s="27"/>
      <c r="NL6" s="27"/>
      <c r="NM6" s="27"/>
      <c r="NN6" s="27"/>
      <c r="NO6" s="27"/>
      <c r="NP6" s="27"/>
      <c r="NQ6" s="27"/>
      <c r="NR6" s="27"/>
      <c r="NS6" s="27"/>
      <c r="NT6" s="27"/>
      <c r="NU6" s="27"/>
      <c r="NV6" s="27"/>
      <c r="NW6" s="27"/>
      <c r="NX6" s="27"/>
      <c r="NY6" s="27"/>
      <c r="NZ6" s="27"/>
      <c r="OA6" s="27"/>
      <c r="OB6" s="27"/>
      <c r="OC6" s="27"/>
      <c r="OD6" s="27"/>
      <c r="OE6" s="27"/>
      <c r="OF6" s="27"/>
      <c r="OG6" s="27"/>
      <c r="OH6" s="27"/>
      <c r="OI6" s="27"/>
      <c r="OJ6" s="27"/>
      <c r="OK6" s="27"/>
      <c r="OL6" s="27"/>
      <c r="OM6" s="27"/>
      <c r="ON6" s="27"/>
      <c r="OO6" s="27"/>
      <c r="OP6" s="27"/>
      <c r="OQ6" s="27"/>
      <c r="OR6" s="27"/>
      <c r="OS6" s="27"/>
      <c r="OT6" s="27"/>
      <c r="OU6" s="27"/>
      <c r="OV6" s="27"/>
      <c r="OW6" s="27"/>
      <c r="OX6" s="27"/>
      <c r="OY6" s="27"/>
      <c r="OZ6" s="27"/>
      <c r="PA6" s="27"/>
      <c r="PB6" s="27"/>
      <c r="PC6" s="27"/>
      <c r="PD6" s="27"/>
      <c r="PE6" s="27"/>
      <c r="PF6" s="27"/>
      <c r="PG6" s="27"/>
      <c r="PH6" s="27"/>
      <c r="PI6" s="27"/>
      <c r="PJ6" s="27"/>
      <c r="PK6" s="27"/>
      <c r="PL6" s="27"/>
      <c r="PM6" s="27"/>
      <c r="PN6" s="27"/>
      <c r="PO6" s="27"/>
      <c r="PP6" s="27"/>
      <c r="PQ6" s="27"/>
      <c r="PR6" s="27"/>
      <c r="PS6" s="27"/>
      <c r="PT6" s="27"/>
      <c r="PU6" s="27"/>
      <c r="PV6" s="27"/>
      <c r="PW6" s="27"/>
      <c r="PX6" s="27"/>
      <c r="PY6" s="27"/>
      <c r="PZ6" s="27"/>
      <c r="QA6" s="27"/>
      <c r="QB6" s="27"/>
      <c r="QC6" s="27"/>
      <c r="QD6" s="27"/>
      <c r="QE6" s="27"/>
      <c r="QF6" s="27"/>
      <c r="QG6" s="27"/>
      <c r="QH6" s="27"/>
      <c r="QI6" s="27"/>
      <c r="QJ6" s="27"/>
      <c r="QK6" s="27"/>
      <c r="QL6" s="27"/>
      <c r="QM6" s="27"/>
      <c r="QN6" s="27"/>
      <c r="QO6" s="27"/>
      <c r="QP6" s="27"/>
      <c r="QQ6" s="27"/>
      <c r="QR6" s="27"/>
      <c r="QS6" s="27"/>
      <c r="QT6" s="27"/>
      <c r="QU6" s="27"/>
      <c r="QV6" s="27"/>
      <c r="QW6" s="27"/>
      <c r="QX6" s="27"/>
      <c r="QY6" s="27"/>
      <c r="QZ6" s="27"/>
      <c r="RA6" s="27"/>
      <c r="RB6" s="27"/>
      <c r="RC6" s="27"/>
      <c r="RD6" s="27"/>
      <c r="RE6" s="27"/>
      <c r="RF6" s="27"/>
      <c r="RG6" s="27"/>
      <c r="RH6" s="27"/>
      <c r="RI6" s="27"/>
      <c r="RJ6" s="27"/>
      <c r="RK6" s="27"/>
      <c r="RL6" s="27"/>
      <c r="RM6" s="27"/>
      <c r="RN6" s="27"/>
      <c r="RO6" s="27"/>
      <c r="RP6" s="27"/>
      <c r="RQ6" s="27"/>
      <c r="RR6" s="27"/>
      <c r="RS6" s="27"/>
      <c r="RT6" s="27"/>
      <c r="RU6" s="27"/>
      <c r="RV6" s="27"/>
      <c r="RW6" s="27"/>
      <c r="RX6" s="27"/>
      <c r="RY6" s="27"/>
      <c r="RZ6" s="27"/>
      <c r="SA6" s="27"/>
      <c r="SB6" s="27"/>
      <c r="SC6" s="27"/>
      <c r="SD6" s="27"/>
      <c r="SE6" s="27"/>
      <c r="SF6" s="27"/>
      <c r="SG6" s="27"/>
      <c r="SH6" s="27"/>
      <c r="SI6" s="27"/>
      <c r="SJ6" s="27"/>
      <c r="SK6" s="27"/>
      <c r="SL6" s="27"/>
      <c r="SM6" s="27"/>
      <c r="SN6" s="27"/>
      <c r="SO6" s="27"/>
      <c r="SP6" s="27"/>
      <c r="SQ6" s="27"/>
      <c r="SR6" s="27"/>
      <c r="SS6" s="27"/>
      <c r="ST6" s="27"/>
      <c r="SU6" s="27"/>
      <c r="SV6" s="27"/>
      <c r="SW6" s="27"/>
      <c r="SX6" s="27"/>
      <c r="SY6" s="27"/>
      <c r="SZ6" s="27"/>
      <c r="TA6" s="27"/>
      <c r="TB6" s="27"/>
      <c r="TC6" s="27"/>
      <c r="TD6" s="27"/>
      <c r="TE6" s="27"/>
      <c r="TF6" s="27"/>
      <c r="TG6" s="27"/>
      <c r="TH6" s="27"/>
      <c r="TI6" s="27"/>
      <c r="TJ6" s="27"/>
      <c r="TK6" s="27"/>
      <c r="TL6" s="27"/>
      <c r="TM6" s="27"/>
      <c r="TN6" s="27"/>
      <c r="TO6" s="27"/>
      <c r="TP6" s="27"/>
      <c r="TQ6" s="27"/>
      <c r="TR6" s="27"/>
      <c r="TS6" s="27"/>
      <c r="TT6" s="27"/>
      <c r="TU6" s="27"/>
      <c r="TV6" s="27"/>
      <c r="TW6" s="27"/>
      <c r="TX6" s="27"/>
      <c r="TY6" s="27"/>
      <c r="TZ6" s="27"/>
      <c r="UA6" s="27"/>
      <c r="UB6" s="27"/>
      <c r="UC6" s="27"/>
      <c r="UD6" s="27"/>
      <c r="UE6" s="27"/>
      <c r="UF6" s="27"/>
      <c r="UG6" s="27"/>
      <c r="UH6" s="27"/>
      <c r="UI6" s="27"/>
      <c r="UJ6" s="27"/>
      <c r="UK6" s="27"/>
      <c r="UL6" s="27"/>
      <c r="UM6" s="27"/>
      <c r="UN6" s="27"/>
      <c r="UO6" s="27"/>
      <c r="UP6" s="27"/>
      <c r="UQ6" s="27"/>
      <c r="UR6" s="27"/>
      <c r="US6" s="27"/>
      <c r="UT6" s="27"/>
      <c r="UU6" s="27"/>
      <c r="UV6" s="27"/>
      <c r="UW6" s="27"/>
      <c r="UX6" s="27"/>
      <c r="UY6" s="27"/>
      <c r="UZ6" s="27"/>
      <c r="VA6" s="27"/>
      <c r="VB6" s="27"/>
      <c r="VC6" s="27"/>
      <c r="VD6" s="27"/>
      <c r="VE6" s="27"/>
      <c r="VF6" s="27"/>
      <c r="VG6" s="27"/>
      <c r="VH6" s="27"/>
      <c r="VI6" s="27"/>
      <c r="VJ6" s="27"/>
      <c r="VK6" s="27"/>
      <c r="VL6" s="27"/>
      <c r="VM6" s="27"/>
      <c r="VN6" s="27"/>
      <c r="VO6" s="27"/>
      <c r="VP6" s="27"/>
      <c r="VQ6" s="27"/>
      <c r="VR6" s="27"/>
      <c r="VS6" s="27"/>
      <c r="VT6" s="27"/>
      <c r="VU6" s="27"/>
      <c r="VV6" s="27"/>
      <c r="VW6" s="27"/>
      <c r="VX6" s="27"/>
      <c r="VY6" s="27"/>
      <c r="VZ6" s="27"/>
      <c r="WA6" s="27"/>
      <c r="WB6" s="27"/>
      <c r="WC6" s="27"/>
      <c r="WD6" s="27"/>
      <c r="WE6" s="27"/>
      <c r="WF6" s="27"/>
      <c r="WG6" s="27"/>
      <c r="WH6" s="27"/>
      <c r="WI6" s="27"/>
      <c r="WJ6" s="27"/>
      <c r="WK6" s="27"/>
      <c r="WL6" s="27"/>
      <c r="WM6" s="27"/>
      <c r="WN6" s="27"/>
      <c r="WO6" s="27"/>
      <c r="WP6" s="27"/>
      <c r="WQ6" s="27"/>
      <c r="WR6" s="27"/>
      <c r="WS6" s="27"/>
      <c r="WT6" s="27"/>
      <c r="WU6" s="27"/>
      <c r="WV6" s="27"/>
      <c r="WW6" s="27"/>
      <c r="WX6" s="27"/>
      <c r="WY6" s="27"/>
      <c r="WZ6" s="27"/>
      <c r="XA6" s="27"/>
      <c r="XB6" s="27"/>
      <c r="XC6" s="27"/>
      <c r="XD6" s="27"/>
      <c r="XE6" s="27"/>
      <c r="XF6" s="27"/>
      <c r="XG6" s="27"/>
      <c r="XH6" s="27"/>
      <c r="XI6" s="27"/>
      <c r="XJ6" s="27"/>
      <c r="XK6" s="27"/>
      <c r="XL6" s="27"/>
      <c r="XM6" s="27"/>
      <c r="XN6" s="27"/>
      <c r="XO6" s="27"/>
      <c r="XP6" s="27"/>
      <c r="XQ6" s="27"/>
      <c r="XR6" s="27"/>
      <c r="XS6" s="27"/>
      <c r="XT6" s="27"/>
      <c r="XU6" s="27"/>
      <c r="XV6" s="27"/>
      <c r="XW6" s="27"/>
      <c r="XX6" s="27"/>
      <c r="XY6" s="27"/>
      <c r="XZ6" s="27"/>
      <c r="YA6" s="27"/>
      <c r="YB6" s="27"/>
      <c r="YC6" s="27"/>
      <c r="YD6" s="27"/>
      <c r="YE6" s="27"/>
      <c r="YF6" s="27"/>
      <c r="YG6" s="27"/>
      <c r="YH6" s="27"/>
      <c r="YI6" s="27"/>
      <c r="YJ6" s="27"/>
      <c r="YK6" s="27"/>
      <c r="YL6" s="27"/>
      <c r="YM6" s="27"/>
      <c r="YN6" s="27"/>
      <c r="YO6" s="27"/>
      <c r="YP6" s="27"/>
      <c r="YQ6" s="27"/>
      <c r="YR6" s="27"/>
      <c r="YS6" s="27"/>
      <c r="YT6" s="27"/>
      <c r="YU6" s="27"/>
      <c r="YV6" s="27"/>
      <c r="YW6" s="27"/>
      <c r="YX6" s="27"/>
      <c r="YY6" s="27"/>
      <c r="YZ6" s="27"/>
      <c r="ZA6" s="27"/>
      <c r="ZB6" s="27"/>
      <c r="ZC6" s="27"/>
      <c r="ZD6" s="27"/>
      <c r="ZE6" s="27"/>
      <c r="ZF6" s="27"/>
      <c r="ZG6" s="27"/>
      <c r="ZH6" s="27"/>
      <c r="ZI6" s="27"/>
      <c r="ZJ6" s="27"/>
      <c r="ZK6" s="27"/>
      <c r="ZL6" s="27"/>
      <c r="ZM6" s="27"/>
      <c r="ZN6" s="27"/>
      <c r="ZO6" s="27"/>
      <c r="ZP6" s="27"/>
      <c r="ZQ6" s="27"/>
      <c r="ZR6" s="27"/>
      <c r="ZS6" s="27"/>
      <c r="ZT6" s="27"/>
      <c r="ZU6" s="27"/>
      <c r="ZV6" s="27"/>
      <c r="ZW6" s="27"/>
      <c r="ZX6" s="27"/>
      <c r="ZY6" s="27"/>
      <c r="ZZ6" s="27"/>
      <c r="AAA6" s="27"/>
      <c r="AAB6" s="27"/>
      <c r="AAC6" s="27"/>
      <c r="AAD6" s="27"/>
      <c r="AAE6" s="27"/>
      <c r="AAF6" s="27"/>
      <c r="AAG6" s="27"/>
      <c r="AAH6" s="27"/>
      <c r="AAI6" s="27"/>
      <c r="AAJ6" s="27"/>
      <c r="AAK6" s="27"/>
      <c r="AAL6" s="27"/>
      <c r="AAM6" s="27"/>
      <c r="AAN6" s="27"/>
      <c r="AAO6" s="27"/>
      <c r="AAP6" s="27"/>
      <c r="AAQ6" s="27"/>
      <c r="AAR6" s="27"/>
      <c r="AAS6" s="27"/>
      <c r="AAT6" s="27"/>
      <c r="AAU6" s="27"/>
      <c r="AAV6" s="27"/>
      <c r="AAW6" s="27"/>
      <c r="AAX6" s="27"/>
      <c r="AAY6" s="27"/>
      <c r="AAZ6" s="27"/>
      <c r="ABA6" s="27"/>
      <c r="ABB6" s="27"/>
      <c r="ABC6" s="27"/>
      <c r="ABD6" s="27"/>
      <c r="ABE6" s="27"/>
      <c r="ABF6" s="27"/>
      <c r="ABG6" s="27"/>
      <c r="ABH6" s="27"/>
      <c r="ABI6" s="27"/>
      <c r="ABJ6" s="27"/>
      <c r="ABK6" s="27"/>
      <c r="ABL6" s="27"/>
      <c r="ABM6" s="27"/>
      <c r="ABN6" s="27"/>
      <c r="ABO6" s="27"/>
      <c r="ABP6" s="27"/>
      <c r="ABQ6" s="27"/>
      <c r="ABR6" s="27"/>
      <c r="ABS6" s="27"/>
      <c r="ABT6" s="27"/>
      <c r="ABU6" s="27"/>
      <c r="ABV6" s="27"/>
      <c r="ABW6" s="27"/>
      <c r="ABX6" s="27"/>
      <c r="ABY6" s="27"/>
      <c r="ABZ6" s="27"/>
      <c r="ACA6" s="27"/>
      <c r="ACB6" s="27"/>
      <c r="ACC6" s="27"/>
      <c r="ACD6" s="27"/>
      <c r="ACE6" s="27"/>
      <c r="ACF6" s="27"/>
      <c r="ACG6" s="27"/>
      <c r="ACH6" s="27"/>
      <c r="ACI6" s="27"/>
      <c r="ACJ6" s="27"/>
      <c r="ACK6" s="27"/>
      <c r="ACL6" s="27"/>
      <c r="ACM6" s="27"/>
      <c r="ACN6" s="27"/>
      <c r="ACO6" s="27"/>
      <c r="ACP6" s="27"/>
      <c r="ACQ6" s="27"/>
      <c r="ACR6" s="27"/>
      <c r="ACS6" s="27"/>
      <c r="ACT6" s="27"/>
      <c r="ACU6" s="27"/>
      <c r="ACV6" s="27"/>
      <c r="ACW6" s="27"/>
      <c r="ACX6" s="27"/>
      <c r="ACY6" s="27"/>
      <c r="ACZ6" s="27"/>
      <c r="ADA6" s="27"/>
      <c r="ADB6" s="27"/>
      <c r="ADC6" s="27"/>
      <c r="ADD6" s="27"/>
      <c r="ADE6" s="27"/>
      <c r="ADF6" s="27"/>
      <c r="ADG6" s="27"/>
      <c r="ADH6" s="27"/>
      <c r="ADI6" s="27"/>
      <c r="ADJ6" s="27"/>
      <c r="ADK6" s="27"/>
      <c r="ADL6" s="27"/>
      <c r="ADM6" s="27"/>
      <c r="ADN6" s="27"/>
      <c r="ADO6" s="27"/>
      <c r="ADP6" s="27"/>
      <c r="ADQ6" s="27"/>
      <c r="ADR6" s="27"/>
      <c r="ADS6" s="27"/>
      <c r="ADT6" s="27"/>
      <c r="ADU6" s="27"/>
      <c r="ADV6" s="27"/>
      <c r="ADW6" s="27"/>
      <c r="ADX6" s="27"/>
      <c r="ADY6" s="27"/>
      <c r="ADZ6" s="27"/>
      <c r="AEA6" s="27"/>
      <c r="AEB6" s="27"/>
      <c r="AEC6" s="27"/>
      <c r="AED6" s="27"/>
      <c r="AEE6" s="27"/>
      <c r="AEF6" s="27"/>
      <c r="AEG6" s="27"/>
      <c r="AEH6" s="27"/>
      <c r="AEI6" s="27"/>
      <c r="AEJ6" s="27"/>
      <c r="AEK6" s="27"/>
      <c r="AEL6" s="27"/>
      <c r="AEM6" s="27"/>
      <c r="AEN6" s="27"/>
      <c r="AEO6" s="27"/>
      <c r="AEP6" s="27"/>
      <c r="AEQ6" s="27"/>
      <c r="AER6" s="27"/>
      <c r="AES6" s="27"/>
      <c r="AET6" s="27"/>
      <c r="AEU6" s="27"/>
      <c r="AEV6" s="27"/>
      <c r="AEW6" s="27"/>
      <c r="AEX6" s="27"/>
      <c r="AEY6" s="27"/>
      <c r="AEZ6" s="27"/>
      <c r="AFA6" s="27"/>
      <c r="AFB6" s="27"/>
      <c r="AFC6" s="27"/>
      <c r="AFD6" s="27"/>
      <c r="AFE6" s="27"/>
      <c r="AFF6" s="27"/>
      <c r="AFG6" s="27"/>
      <c r="AFH6" s="27"/>
      <c r="AFI6" s="27"/>
      <c r="AFJ6" s="27"/>
      <c r="AFK6" s="27"/>
      <c r="AFL6" s="27"/>
      <c r="AFM6" s="27"/>
      <c r="AFN6" s="27"/>
      <c r="AFO6" s="27"/>
      <c r="AFP6" s="27"/>
      <c r="AFQ6" s="27"/>
      <c r="AFR6" s="27"/>
      <c r="AFS6" s="27"/>
      <c r="AFT6" s="27"/>
      <c r="AFU6" s="27"/>
      <c r="AFV6" s="27"/>
      <c r="AFW6" s="27"/>
      <c r="AFX6" s="27"/>
      <c r="AFY6" s="27"/>
      <c r="AFZ6" s="27"/>
      <c r="AGA6" s="27"/>
      <c r="AGB6" s="27"/>
      <c r="AGC6" s="27"/>
      <c r="AGD6" s="27"/>
      <c r="AGE6" s="27"/>
      <c r="AGF6" s="27"/>
      <c r="AGG6" s="27"/>
      <c r="AGH6" s="27"/>
      <c r="AGI6" s="27"/>
      <c r="AGJ6" s="27"/>
      <c r="AGK6" s="27"/>
      <c r="AGL6" s="27"/>
      <c r="AGM6" s="27"/>
      <c r="AGN6" s="27"/>
      <c r="AGO6" s="27"/>
      <c r="AGP6" s="27"/>
      <c r="AGQ6" s="27"/>
      <c r="AGR6" s="27"/>
      <c r="AGS6" s="27"/>
      <c r="AGT6" s="27"/>
      <c r="AGU6" s="27"/>
      <c r="AGV6" s="27"/>
      <c r="AGW6" s="27"/>
      <c r="AGX6" s="27"/>
      <c r="AGY6" s="27"/>
      <c r="AGZ6" s="27"/>
      <c r="AHA6" s="27"/>
      <c r="AHB6" s="27"/>
      <c r="AHC6" s="27"/>
      <c r="AHD6" s="27"/>
      <c r="AHE6" s="27"/>
      <c r="AHF6" s="27"/>
      <c r="AHG6" s="27"/>
      <c r="AHH6" s="27"/>
      <c r="AHI6" s="27"/>
      <c r="AHJ6" s="27"/>
      <c r="AHK6" s="27"/>
      <c r="AHL6" s="27"/>
      <c r="AHM6" s="27"/>
      <c r="AHN6" s="27"/>
      <c r="AHO6" s="27"/>
      <c r="AHP6" s="27"/>
      <c r="AHQ6" s="27"/>
      <c r="AHR6" s="27"/>
      <c r="AHS6" s="27"/>
      <c r="AHT6" s="27"/>
      <c r="AHU6" s="27"/>
      <c r="AHV6" s="27"/>
      <c r="AHW6" s="27"/>
      <c r="AHX6" s="27"/>
      <c r="AHY6" s="27"/>
      <c r="AHZ6" s="27"/>
      <c r="AIA6" s="27"/>
      <c r="AIB6" s="27"/>
      <c r="AIC6" s="27"/>
      <c r="AID6" s="27"/>
      <c r="AIE6" s="27"/>
      <c r="AIF6" s="27"/>
      <c r="AIG6" s="27"/>
      <c r="AIH6" s="27"/>
      <c r="AII6" s="27"/>
      <c r="AIJ6" s="27"/>
      <c r="AIK6" s="27"/>
      <c r="AIL6" s="27"/>
      <c r="AIM6" s="27"/>
      <c r="AIN6" s="27"/>
      <c r="AIO6" s="27"/>
      <c r="AIP6" s="27"/>
      <c r="AIQ6" s="27"/>
      <c r="AIR6" s="27"/>
      <c r="AIS6" s="27"/>
      <c r="AIT6" s="27"/>
      <c r="AIU6" s="27"/>
      <c r="AIV6" s="27"/>
      <c r="AIW6" s="27"/>
      <c r="AIX6" s="27"/>
      <c r="AIY6" s="27"/>
      <c r="AIZ6" s="27"/>
      <c r="AJA6" s="27"/>
      <c r="AJB6" s="27"/>
      <c r="AJC6" s="27"/>
      <c r="AJD6" s="27"/>
      <c r="AJE6" s="27"/>
      <c r="AJF6" s="27"/>
      <c r="AJG6" s="27"/>
      <c r="AJH6" s="27"/>
      <c r="AJI6" s="27"/>
      <c r="AJJ6" s="27"/>
      <c r="AJK6" s="27"/>
      <c r="AJL6" s="27"/>
      <c r="AJM6" s="27"/>
      <c r="AJN6" s="27"/>
      <c r="AJO6" s="27"/>
      <c r="AJP6" s="27"/>
      <c r="AJQ6" s="27"/>
      <c r="AJR6" s="27"/>
      <c r="AJS6" s="27"/>
      <c r="AJT6" s="27"/>
      <c r="AJU6" s="27"/>
      <c r="AJV6" s="27"/>
      <c r="AJW6" s="27"/>
      <c r="AJX6" s="27"/>
      <c r="AJY6" s="27"/>
      <c r="AJZ6" s="27"/>
      <c r="AKA6" s="27"/>
      <c r="AKB6" s="27"/>
      <c r="AKC6" s="27"/>
      <c r="AKD6" s="27"/>
      <c r="AKE6" s="27"/>
      <c r="AKF6" s="27"/>
      <c r="AKG6" s="27"/>
      <c r="AKH6" s="27"/>
      <c r="AKI6" s="27"/>
      <c r="AKJ6" s="27"/>
      <c r="AKK6" s="27"/>
      <c r="AKL6" s="27"/>
      <c r="AKM6" s="27"/>
      <c r="AKN6" s="27"/>
      <c r="AKO6" s="27"/>
      <c r="AKP6" s="27"/>
      <c r="AKQ6" s="27"/>
      <c r="AKR6" s="27"/>
      <c r="AKS6" s="27"/>
      <c r="AKT6" s="27"/>
      <c r="AKU6" s="27"/>
      <c r="AKV6" s="27"/>
      <c r="AKW6" s="27"/>
      <c r="AKX6" s="27"/>
      <c r="AKY6" s="27"/>
      <c r="AKZ6" s="27"/>
      <c r="ALA6" s="27"/>
      <c r="ALB6" s="27"/>
      <c r="ALC6" s="27"/>
      <c r="ALD6" s="27"/>
      <c r="ALE6" s="27"/>
      <c r="ALF6" s="27"/>
      <c r="ALG6" s="27"/>
      <c r="ALH6" s="27"/>
      <c r="ALI6" s="27"/>
      <c r="ALJ6" s="27"/>
      <c r="ALK6" s="27"/>
      <c r="ALL6" s="27"/>
      <c r="ALM6" s="27"/>
      <c r="ALN6" s="27"/>
      <c r="ALO6" s="27"/>
      <c r="ALP6" s="27"/>
      <c r="ALQ6" s="27"/>
      <c r="ALR6" s="27"/>
      <c r="ALS6" s="27"/>
      <c r="ALT6" s="27"/>
      <c r="ALU6" s="27"/>
      <c r="ALV6" s="27"/>
      <c r="ALW6" s="27"/>
      <c r="ALX6" s="27"/>
      <c r="ALY6" s="27"/>
      <c r="ALZ6" s="27"/>
      <c r="AMA6" s="27"/>
      <c r="AMB6" s="27"/>
      <c r="AMC6" s="27"/>
      <c r="AMD6" s="27"/>
      <c r="AME6" s="27"/>
      <c r="AMF6" s="27"/>
      <c r="AMG6" s="27"/>
      <c r="AMH6" s="27"/>
      <c r="AMI6" s="27"/>
      <c r="AMJ6" s="27"/>
      <c r="AMK6" s="27"/>
      <c r="AML6" s="27"/>
      <c r="AMM6" s="27"/>
      <c r="AMN6" s="27"/>
      <c r="AMO6" s="27"/>
      <c r="AMP6" s="27"/>
      <c r="AMQ6" s="27"/>
      <c r="AMR6" s="27"/>
      <c r="AMS6" s="27"/>
      <c r="AMT6" s="27"/>
      <c r="AMU6" s="27"/>
      <c r="AMV6" s="27"/>
      <c r="AMW6" s="27"/>
      <c r="AMX6" s="27"/>
      <c r="AMY6" s="27"/>
      <c r="AMZ6" s="27"/>
      <c r="ANA6" s="27"/>
      <c r="ANB6" s="27"/>
      <c r="ANC6" s="27"/>
      <c r="AND6" s="27"/>
      <c r="ANE6" s="27"/>
      <c r="ANF6" s="27"/>
      <c r="ANG6" s="27"/>
      <c r="ANH6" s="27"/>
      <c r="ANI6" s="27"/>
      <c r="ANJ6" s="27"/>
      <c r="ANK6" s="27"/>
      <c r="ANL6" s="27"/>
      <c r="ANM6" s="27"/>
      <c r="ANN6" s="27"/>
      <c r="ANO6" s="27"/>
      <c r="ANP6" s="27"/>
      <c r="ANQ6" s="27"/>
      <c r="ANR6" s="27"/>
      <c r="ANS6" s="27"/>
      <c r="ANT6" s="27"/>
      <c r="ANU6" s="27"/>
      <c r="ANV6" s="27"/>
      <c r="ANW6" s="27"/>
      <c r="ANX6" s="27"/>
      <c r="ANY6" s="27"/>
      <c r="ANZ6" s="27"/>
      <c r="AOA6" s="27"/>
      <c r="AOB6" s="27"/>
      <c r="AOC6" s="27"/>
      <c r="AOD6" s="27"/>
      <c r="AOE6" s="27"/>
      <c r="AOF6" s="27"/>
      <c r="AOG6" s="27"/>
      <c r="AOH6" s="27"/>
      <c r="AOI6" s="27"/>
      <c r="AOJ6" s="27"/>
      <c r="AOK6" s="27"/>
      <c r="AOL6" s="27"/>
      <c r="AOM6" s="27"/>
      <c r="AON6" s="27"/>
      <c r="AOO6" s="27"/>
      <c r="AOP6" s="27"/>
      <c r="AOQ6" s="27"/>
      <c r="AOR6" s="27"/>
      <c r="AOS6" s="27"/>
      <c r="AOT6" s="27"/>
      <c r="AOU6" s="27"/>
      <c r="AOV6" s="27"/>
      <c r="AOW6" s="27"/>
      <c r="AOX6" s="27"/>
      <c r="AOY6" s="27"/>
      <c r="AOZ6" s="27"/>
      <c r="APA6" s="27"/>
      <c r="APB6" s="27"/>
      <c r="APC6" s="27"/>
      <c r="APD6" s="27"/>
      <c r="APE6" s="27"/>
      <c r="APF6" s="27"/>
      <c r="APG6" s="27"/>
      <c r="APH6" s="27"/>
      <c r="API6" s="27"/>
      <c r="APJ6" s="27"/>
      <c r="APK6" s="27"/>
      <c r="APL6" s="27"/>
      <c r="APM6" s="27"/>
      <c r="APN6" s="27"/>
      <c r="APO6" s="27"/>
      <c r="APP6" s="27"/>
      <c r="APQ6" s="27"/>
      <c r="APR6" s="27"/>
      <c r="APS6" s="27"/>
      <c r="APT6" s="27"/>
      <c r="APU6" s="27"/>
      <c r="APV6" s="27"/>
      <c r="APW6" s="27"/>
      <c r="APX6" s="27"/>
      <c r="APY6" s="27"/>
      <c r="APZ6" s="27"/>
      <c r="AQA6" s="27"/>
      <c r="AQB6" s="27"/>
      <c r="AQC6" s="27"/>
      <c r="AQD6" s="27"/>
      <c r="AQE6" s="27"/>
      <c r="AQF6" s="27"/>
      <c r="AQG6" s="27"/>
      <c r="AQH6" s="27"/>
      <c r="AQI6" s="27"/>
      <c r="AQJ6" s="27"/>
      <c r="AQK6" s="27"/>
      <c r="AQL6" s="27"/>
      <c r="AQM6" s="27"/>
      <c r="AQN6" s="27"/>
      <c r="AQO6" s="27"/>
      <c r="AQP6" s="27"/>
      <c r="AQQ6" s="27"/>
      <c r="AQR6" s="27"/>
      <c r="AQS6" s="27"/>
      <c r="AQT6" s="27"/>
      <c r="AQU6" s="27"/>
      <c r="AQV6" s="27"/>
      <c r="AQW6" s="27"/>
      <c r="AQX6" s="27"/>
      <c r="AQY6" s="27"/>
      <c r="AQZ6" s="27"/>
      <c r="ARA6" s="27"/>
      <c r="ARB6" s="27"/>
      <c r="ARC6" s="27"/>
      <c r="ARD6" s="27"/>
      <c r="ARE6" s="27"/>
      <c r="ARF6" s="27"/>
      <c r="ARG6" s="27"/>
      <c r="ARH6" s="27"/>
      <c r="ARI6" s="27"/>
      <c r="ARJ6" s="27"/>
      <c r="ARK6" s="27"/>
      <c r="ARL6" s="27"/>
      <c r="ARM6" s="27"/>
      <c r="ARN6" s="27"/>
      <c r="ARO6" s="27"/>
      <c r="ARP6" s="27"/>
      <c r="ARQ6" s="27"/>
      <c r="ARR6" s="27"/>
      <c r="ARS6" s="27"/>
      <c r="ART6" s="27"/>
      <c r="ARU6" s="27"/>
      <c r="ARV6" s="27"/>
      <c r="ARW6" s="27"/>
      <c r="ARX6" s="27"/>
      <c r="ARY6" s="27"/>
      <c r="ARZ6" s="27"/>
      <c r="ASA6" s="27"/>
      <c r="ASB6" s="27"/>
      <c r="ASC6" s="27"/>
      <c r="ASD6" s="27"/>
      <c r="ASE6" s="27"/>
      <c r="ASF6" s="27"/>
      <c r="ASG6" s="27"/>
      <c r="ASH6" s="27"/>
      <c r="ASI6" s="27"/>
      <c r="ASJ6" s="27"/>
      <c r="ASK6" s="27"/>
      <c r="ASL6" s="27"/>
      <c r="ASM6" s="27"/>
      <c r="ASN6" s="27"/>
      <c r="ASO6" s="27"/>
      <c r="ASP6" s="27"/>
      <c r="ASQ6" s="27"/>
      <c r="ASR6" s="27"/>
      <c r="ASS6" s="27"/>
      <c r="AST6" s="27"/>
      <c r="ASU6" s="27"/>
      <c r="ASV6" s="27"/>
      <c r="ASW6" s="27"/>
      <c r="ASX6" s="27"/>
      <c r="ASY6" s="27"/>
      <c r="ASZ6" s="27"/>
      <c r="ATA6" s="27"/>
      <c r="ATB6" s="27"/>
      <c r="ATC6" s="27"/>
      <c r="ATD6" s="27"/>
      <c r="ATE6" s="27"/>
      <c r="ATF6" s="27"/>
      <c r="ATG6" s="27"/>
      <c r="ATH6" s="27"/>
      <c r="ATI6" s="27"/>
      <c r="ATJ6" s="27"/>
      <c r="ATK6" s="27"/>
      <c r="ATL6" s="27"/>
      <c r="ATM6" s="27"/>
      <c r="ATN6" s="27"/>
      <c r="ATO6" s="27"/>
      <c r="ATP6" s="27"/>
      <c r="ATQ6" s="27"/>
      <c r="ATR6" s="27"/>
      <c r="ATS6" s="27"/>
      <c r="ATT6" s="27"/>
      <c r="ATU6" s="27"/>
      <c r="ATV6" s="27"/>
      <c r="ATW6" s="27"/>
      <c r="ATX6" s="27"/>
      <c r="ATY6" s="27"/>
      <c r="ATZ6" s="27"/>
      <c r="AUA6" s="27"/>
      <c r="AUB6" s="27"/>
      <c r="AUC6" s="27"/>
      <c r="AUD6" s="27"/>
      <c r="AUE6" s="27"/>
      <c r="AUF6" s="27"/>
      <c r="AUG6" s="27"/>
      <c r="AUH6" s="27"/>
      <c r="AUI6" s="27"/>
      <c r="AUJ6" s="27"/>
      <c r="AUK6" s="27"/>
      <c r="AUL6" s="27"/>
      <c r="AUM6" s="27"/>
      <c r="AUN6" s="27"/>
      <c r="AUO6" s="27"/>
      <c r="AUP6" s="27"/>
      <c r="AUQ6" s="27"/>
      <c r="AUR6" s="27"/>
      <c r="AUS6" s="27"/>
      <c r="AUT6" s="27"/>
      <c r="AUU6" s="27"/>
      <c r="AUV6" s="27"/>
      <c r="AUW6" s="27"/>
      <c r="AUX6" s="27"/>
      <c r="AUY6" s="27"/>
      <c r="AUZ6" s="27"/>
      <c r="AVA6" s="27"/>
      <c r="AVB6" s="27"/>
      <c r="AVC6" s="27"/>
      <c r="AVD6" s="27"/>
      <c r="AVE6" s="27"/>
      <c r="AVF6" s="27"/>
      <c r="AVG6" s="27"/>
      <c r="AVH6" s="27"/>
      <c r="AVI6" s="27"/>
      <c r="AVJ6" s="27"/>
      <c r="AVK6" s="27"/>
      <c r="AVL6" s="27"/>
      <c r="AVM6" s="27"/>
      <c r="AVN6" s="27"/>
      <c r="AVO6" s="27"/>
      <c r="AVP6" s="27"/>
      <c r="AVQ6" s="27"/>
      <c r="AVR6" s="27"/>
      <c r="AVS6" s="27"/>
      <c r="AVT6" s="27"/>
      <c r="AVU6" s="27"/>
      <c r="AVV6" s="27"/>
      <c r="AVW6" s="27"/>
      <c r="AVX6" s="27"/>
      <c r="AVY6" s="27"/>
      <c r="AVZ6" s="27"/>
      <c r="AWA6" s="27"/>
      <c r="AWB6" s="27"/>
      <c r="AWC6" s="27"/>
      <c r="AWD6" s="27"/>
      <c r="AWE6" s="27"/>
      <c r="AWF6" s="27"/>
      <c r="AWG6" s="27"/>
      <c r="AWH6" s="27"/>
      <c r="AWI6" s="27"/>
      <c r="AWJ6" s="27"/>
      <c r="AWK6" s="27"/>
      <c r="AWL6" s="27"/>
      <c r="AWM6" s="27"/>
      <c r="AWN6" s="27"/>
      <c r="AWO6" s="27"/>
      <c r="AWP6" s="27"/>
      <c r="AWQ6" s="27"/>
      <c r="AWR6" s="27"/>
      <c r="AWS6" s="27"/>
      <c r="AWT6" s="27"/>
      <c r="AWU6" s="27"/>
      <c r="AWV6" s="27"/>
      <c r="AWW6" s="27"/>
      <c r="AWX6" s="27"/>
      <c r="AWY6" s="27"/>
      <c r="AWZ6" s="27"/>
      <c r="AXA6" s="27"/>
      <c r="AXB6" s="27"/>
      <c r="AXC6" s="27"/>
      <c r="AXD6" s="27"/>
      <c r="AXE6" s="27"/>
      <c r="AXF6" s="27"/>
      <c r="AXG6" s="27"/>
      <c r="AXH6" s="27"/>
      <c r="AXI6" s="27"/>
      <c r="AXJ6" s="27"/>
      <c r="AXK6" s="27"/>
      <c r="AXL6" s="27"/>
      <c r="AXM6" s="27"/>
      <c r="AXN6" s="27"/>
      <c r="AXO6" s="27"/>
      <c r="AXP6" s="27"/>
      <c r="AXQ6" s="27"/>
      <c r="AXR6" s="27"/>
      <c r="AXS6" s="27"/>
      <c r="AXT6" s="27"/>
      <c r="AXU6" s="27"/>
      <c r="AXV6" s="27"/>
      <c r="AXW6" s="27"/>
      <c r="AXX6" s="27"/>
      <c r="AXY6" s="27"/>
      <c r="AXZ6" s="27"/>
      <c r="AYA6" s="27"/>
      <c r="AYB6" s="27"/>
      <c r="AYC6" s="27"/>
      <c r="AYD6" s="27"/>
      <c r="AYE6" s="27"/>
      <c r="AYF6" s="27"/>
      <c r="AYG6" s="27"/>
      <c r="AYH6" s="27"/>
      <c r="AYI6" s="27"/>
      <c r="AYJ6" s="27"/>
      <c r="AYK6" s="27"/>
      <c r="AYL6" s="27"/>
      <c r="AYM6" s="27"/>
      <c r="AYN6" s="27"/>
      <c r="AYO6" s="27"/>
      <c r="AYP6" s="27"/>
      <c r="AYQ6" s="27"/>
      <c r="AYR6" s="27"/>
      <c r="AYS6" s="27"/>
      <c r="AYT6" s="27"/>
      <c r="AYU6" s="27"/>
      <c r="AYV6" s="27"/>
      <c r="AYW6" s="27"/>
      <c r="AYX6" s="27"/>
      <c r="AYY6" s="27"/>
      <c r="AYZ6" s="27"/>
      <c r="AZA6" s="27"/>
      <c r="AZB6" s="27"/>
      <c r="AZC6" s="27"/>
      <c r="AZD6" s="27"/>
      <c r="AZE6" s="27"/>
      <c r="AZF6" s="27"/>
      <c r="AZG6" s="27"/>
      <c r="AZH6" s="27"/>
      <c r="AZI6" s="27"/>
      <c r="AZJ6" s="27"/>
      <c r="AZK6" s="27"/>
      <c r="AZL6" s="27"/>
      <c r="AZM6" s="27"/>
      <c r="AZN6" s="27"/>
      <c r="AZO6" s="27"/>
      <c r="AZP6" s="27"/>
      <c r="AZQ6" s="27"/>
      <c r="AZR6" s="27"/>
      <c r="AZS6" s="27"/>
      <c r="AZT6" s="27"/>
      <c r="AZU6" s="27"/>
      <c r="AZV6" s="27"/>
      <c r="AZW6" s="27"/>
      <c r="AZX6" s="27"/>
      <c r="AZY6" s="27"/>
      <c r="AZZ6" s="27"/>
      <c r="BAA6" s="27"/>
      <c r="BAB6" s="27"/>
      <c r="BAC6" s="27"/>
      <c r="BAD6" s="27"/>
      <c r="BAE6" s="27"/>
      <c r="BAF6" s="27"/>
      <c r="BAG6" s="27"/>
      <c r="BAH6" s="27"/>
      <c r="BAI6" s="27"/>
      <c r="BAJ6" s="27"/>
      <c r="BAK6" s="27"/>
      <c r="BAL6" s="27"/>
      <c r="BAM6" s="27"/>
      <c r="BAN6" s="27"/>
      <c r="BAO6" s="27"/>
      <c r="BAP6" s="27"/>
      <c r="BAQ6" s="27"/>
      <c r="BAR6" s="27"/>
      <c r="BAS6" s="27"/>
      <c r="BAT6" s="27"/>
      <c r="BAU6" s="27"/>
      <c r="BAV6" s="27"/>
      <c r="BAW6" s="27"/>
      <c r="BAX6" s="27"/>
      <c r="BAY6" s="27"/>
      <c r="BAZ6" s="27"/>
      <c r="BBA6" s="27"/>
      <c r="BBB6" s="27"/>
      <c r="BBC6" s="27"/>
      <c r="BBD6" s="27"/>
      <c r="BBE6" s="27"/>
      <c r="BBF6" s="27"/>
      <c r="BBG6" s="27"/>
      <c r="BBH6" s="27"/>
      <c r="BBI6" s="27"/>
      <c r="BBJ6" s="27"/>
      <c r="BBK6" s="27"/>
      <c r="BBL6" s="27"/>
      <c r="BBM6" s="27"/>
      <c r="BBN6" s="27"/>
      <c r="BBO6" s="27"/>
      <c r="BBP6" s="27"/>
      <c r="BBQ6" s="27"/>
      <c r="BBR6" s="27"/>
      <c r="BBS6" s="27"/>
      <c r="BBT6" s="27"/>
      <c r="BBU6" s="27"/>
      <c r="BBV6" s="27"/>
      <c r="BBW6" s="27"/>
      <c r="BBX6" s="27"/>
      <c r="BBY6" s="27"/>
      <c r="BBZ6" s="27"/>
      <c r="BCA6" s="27"/>
      <c r="BCB6" s="27"/>
      <c r="BCC6" s="27"/>
      <c r="BCD6" s="27"/>
      <c r="BCE6" s="27"/>
      <c r="BCF6" s="27"/>
      <c r="BCG6" s="27"/>
      <c r="BCH6" s="27"/>
      <c r="BCI6" s="27"/>
      <c r="BCJ6" s="27"/>
      <c r="BCK6" s="27"/>
      <c r="BCL6" s="27"/>
      <c r="BCM6" s="27"/>
      <c r="BCN6" s="27"/>
      <c r="BCO6" s="27"/>
      <c r="BCP6" s="27"/>
      <c r="BCQ6" s="27"/>
      <c r="BCR6" s="27"/>
      <c r="BCS6" s="27"/>
      <c r="BCT6" s="27"/>
      <c r="BCU6" s="27"/>
      <c r="BCV6" s="27"/>
      <c r="BCW6" s="27"/>
      <c r="BCX6" s="27"/>
      <c r="BCY6" s="27"/>
      <c r="BCZ6" s="27"/>
      <c r="BDA6" s="27"/>
      <c r="BDB6" s="27"/>
      <c r="BDC6" s="27"/>
      <c r="BDD6" s="27"/>
      <c r="BDE6" s="27"/>
      <c r="BDF6" s="27"/>
      <c r="BDG6" s="27"/>
      <c r="BDH6" s="27"/>
      <c r="BDI6" s="27"/>
      <c r="BDJ6" s="27"/>
      <c r="BDK6" s="27"/>
      <c r="BDL6" s="27"/>
      <c r="BDM6" s="27"/>
      <c r="BDN6" s="27"/>
      <c r="BDO6" s="27"/>
      <c r="BDP6" s="27"/>
      <c r="BDQ6" s="27"/>
      <c r="BDR6" s="27"/>
      <c r="BDS6" s="27"/>
      <c r="BDT6" s="27"/>
      <c r="BDU6" s="27"/>
      <c r="BDV6" s="27"/>
      <c r="BDW6" s="27"/>
      <c r="BDX6" s="27"/>
      <c r="BDY6" s="27"/>
      <c r="BDZ6" s="27"/>
      <c r="BEA6" s="27"/>
      <c r="BEB6" s="27"/>
      <c r="BEC6" s="27"/>
      <c r="BED6" s="27"/>
      <c r="BEE6" s="27"/>
      <c r="BEF6" s="27"/>
      <c r="BEG6" s="27"/>
      <c r="BEH6" s="27"/>
      <c r="BEI6" s="27"/>
      <c r="BEJ6" s="27"/>
      <c r="BEK6" s="27"/>
      <c r="BEL6" s="27"/>
      <c r="BEM6" s="27"/>
      <c r="BEN6" s="27"/>
      <c r="BEO6" s="27"/>
      <c r="BEP6" s="27"/>
      <c r="BEQ6" s="27"/>
      <c r="BER6" s="27"/>
      <c r="BES6" s="27"/>
      <c r="BET6" s="27"/>
      <c r="BEU6" s="27"/>
      <c r="BEV6" s="27"/>
      <c r="BEW6" s="27"/>
      <c r="BEX6" s="27"/>
      <c r="BEY6" s="27"/>
      <c r="BEZ6" s="27"/>
      <c r="BFA6" s="27"/>
      <c r="BFB6" s="27"/>
      <c r="BFC6" s="27"/>
      <c r="BFD6" s="27"/>
      <c r="BFE6" s="27"/>
      <c r="BFF6" s="27"/>
      <c r="BFG6" s="27"/>
      <c r="BFH6" s="27"/>
      <c r="BFI6" s="27"/>
      <c r="BFJ6" s="27"/>
      <c r="BFK6" s="27"/>
      <c r="BFL6" s="27"/>
      <c r="BFM6" s="27"/>
      <c r="BFN6" s="27"/>
      <c r="BFO6" s="27"/>
      <c r="BFP6" s="27"/>
      <c r="BFQ6" s="27"/>
      <c r="BFR6" s="27"/>
      <c r="BFS6" s="27"/>
      <c r="BFT6" s="27"/>
      <c r="BFU6" s="27"/>
      <c r="BFV6" s="27"/>
      <c r="BFW6" s="27"/>
      <c r="BFX6" s="27"/>
      <c r="BFY6" s="27"/>
      <c r="BFZ6" s="27"/>
      <c r="BGA6" s="27"/>
      <c r="BGB6" s="27"/>
      <c r="BGC6" s="27"/>
      <c r="BGD6" s="27"/>
      <c r="BGE6" s="27"/>
      <c r="BGF6" s="27"/>
      <c r="BGG6" s="27"/>
      <c r="BGH6" s="27"/>
      <c r="BGI6" s="27"/>
      <c r="BGJ6" s="27"/>
      <c r="BGK6" s="27"/>
      <c r="BGL6" s="27"/>
      <c r="BGM6" s="27"/>
      <c r="BGN6" s="27"/>
      <c r="BGO6" s="27"/>
      <c r="BGP6" s="27"/>
      <c r="BGQ6" s="27"/>
      <c r="BGR6" s="27"/>
      <c r="BGS6" s="27"/>
      <c r="BGT6" s="27"/>
      <c r="BGU6" s="27"/>
      <c r="BGV6" s="27"/>
      <c r="BGW6" s="27"/>
      <c r="BGX6" s="27"/>
      <c r="BGY6" s="27"/>
      <c r="BGZ6" s="27"/>
      <c r="BHA6" s="27"/>
      <c r="BHB6" s="27"/>
      <c r="BHC6" s="27"/>
      <c r="BHD6" s="27"/>
      <c r="BHE6" s="27"/>
      <c r="BHF6" s="27"/>
      <c r="BHG6" s="27"/>
      <c r="BHH6" s="27"/>
      <c r="BHI6" s="27"/>
      <c r="BHJ6" s="27"/>
      <c r="BHK6" s="27"/>
      <c r="BHL6" s="27"/>
      <c r="BHM6" s="27"/>
      <c r="BHN6" s="27"/>
      <c r="BHO6" s="27"/>
      <c r="BHP6" s="27"/>
      <c r="BHQ6" s="27"/>
      <c r="BHR6" s="27"/>
      <c r="BHS6" s="27"/>
      <c r="BHT6" s="27"/>
      <c r="BHU6" s="27"/>
      <c r="BHV6" s="27"/>
      <c r="BHW6" s="27"/>
      <c r="BHX6" s="27"/>
      <c r="BHY6" s="27"/>
      <c r="BHZ6" s="27"/>
      <c r="BIA6" s="27"/>
      <c r="BIB6" s="27"/>
      <c r="BIC6" s="27"/>
      <c r="BID6" s="27"/>
      <c r="BIE6" s="27"/>
      <c r="BIF6" s="27"/>
      <c r="BIG6" s="27"/>
      <c r="BIH6" s="27"/>
      <c r="BII6" s="27"/>
      <c r="BIJ6" s="27"/>
      <c r="BIK6" s="27"/>
      <c r="BIL6" s="27"/>
      <c r="BIM6" s="27"/>
      <c r="BIN6" s="27"/>
      <c r="BIO6" s="27"/>
      <c r="BIP6" s="27"/>
      <c r="BIQ6" s="27"/>
      <c r="BIR6" s="27"/>
      <c r="BIS6" s="27"/>
      <c r="BIT6" s="27"/>
      <c r="BIU6" s="27"/>
      <c r="BIV6" s="27"/>
      <c r="BIW6" s="27"/>
      <c r="BIX6" s="27"/>
      <c r="BIY6" s="27"/>
      <c r="BIZ6" s="27"/>
      <c r="BJA6" s="27"/>
      <c r="BJB6" s="27"/>
      <c r="BJC6" s="27"/>
      <c r="BJD6" s="27"/>
      <c r="BJE6" s="27"/>
      <c r="BJF6" s="27"/>
      <c r="BJG6" s="27"/>
      <c r="BJH6" s="27"/>
      <c r="BJI6" s="27"/>
      <c r="BJJ6" s="27"/>
      <c r="BJK6" s="27"/>
      <c r="BJL6" s="27"/>
      <c r="BJM6" s="27"/>
      <c r="BJN6" s="27"/>
      <c r="BJO6" s="27"/>
      <c r="BJP6" s="27"/>
      <c r="BJQ6" s="27"/>
      <c r="BJR6" s="27"/>
      <c r="BJS6" s="27"/>
      <c r="BJT6" s="27"/>
      <c r="BJU6" s="27"/>
      <c r="BJV6" s="27"/>
      <c r="BJW6" s="27"/>
      <c r="BJX6" s="27"/>
      <c r="BJY6" s="27"/>
      <c r="BJZ6" s="27"/>
      <c r="BKA6" s="27"/>
      <c r="BKB6" s="27"/>
      <c r="BKC6" s="27"/>
      <c r="BKD6" s="27"/>
      <c r="BKE6" s="27"/>
      <c r="BKF6" s="27"/>
      <c r="BKG6" s="27"/>
      <c r="BKH6" s="27"/>
      <c r="BKI6" s="27"/>
      <c r="BKJ6" s="27"/>
      <c r="BKK6" s="27"/>
      <c r="BKL6" s="27"/>
      <c r="BKM6" s="27"/>
      <c r="BKN6" s="27"/>
      <c r="BKO6" s="27"/>
      <c r="BKP6" s="27"/>
      <c r="BKQ6" s="27"/>
      <c r="BKR6" s="27"/>
      <c r="BKS6" s="27"/>
      <c r="BKT6" s="27"/>
      <c r="BKU6" s="27"/>
      <c r="BKV6" s="27"/>
      <c r="BKW6" s="27"/>
      <c r="BKX6" s="27"/>
      <c r="BKY6" s="27"/>
      <c r="BKZ6" s="27"/>
      <c r="BLA6" s="27"/>
      <c r="BLB6" s="27"/>
      <c r="BLC6" s="27"/>
      <c r="BLD6" s="27"/>
      <c r="BLE6" s="27"/>
      <c r="BLF6" s="27"/>
      <c r="BLG6" s="27"/>
      <c r="BLH6" s="27"/>
      <c r="BLI6" s="27"/>
      <c r="BLJ6" s="27"/>
      <c r="BLK6" s="27"/>
      <c r="BLL6" s="27"/>
      <c r="BLM6" s="27"/>
      <c r="BLN6" s="27"/>
      <c r="BLO6" s="27"/>
      <c r="BLP6" s="27"/>
      <c r="BLQ6" s="27"/>
      <c r="BLR6" s="27"/>
      <c r="BLS6" s="27"/>
      <c r="BLT6" s="27"/>
      <c r="BLU6" s="27"/>
      <c r="BLV6" s="27"/>
      <c r="BLW6" s="27"/>
      <c r="BLX6" s="27"/>
      <c r="BLY6" s="27"/>
      <c r="BLZ6" s="27"/>
      <c r="BMA6" s="27"/>
      <c r="BMB6" s="27"/>
      <c r="BMC6" s="27"/>
      <c r="BMD6" s="27"/>
      <c r="BME6" s="27"/>
      <c r="BMF6" s="27"/>
      <c r="BMG6" s="27"/>
      <c r="BMH6" s="27"/>
      <c r="BMI6" s="27"/>
      <c r="BMJ6" s="27"/>
      <c r="BMK6" s="27"/>
      <c r="BML6" s="27"/>
      <c r="BMM6" s="27"/>
      <c r="BMN6" s="27"/>
      <c r="BMO6" s="27"/>
      <c r="BMP6" s="27"/>
      <c r="BMQ6" s="27"/>
      <c r="BMR6" s="27"/>
      <c r="BMS6" s="27"/>
      <c r="BMT6" s="27"/>
      <c r="BMU6" s="27"/>
      <c r="BMV6" s="27"/>
      <c r="BMW6" s="27"/>
      <c r="BMX6" s="27"/>
      <c r="BMY6" s="27"/>
      <c r="BMZ6" s="27"/>
      <c r="BNA6" s="27"/>
      <c r="BNB6" s="27"/>
      <c r="BNC6" s="27"/>
      <c r="BND6" s="27"/>
      <c r="BNE6" s="27"/>
      <c r="BNF6" s="27"/>
      <c r="BNG6" s="27"/>
      <c r="BNH6" s="27"/>
      <c r="BNI6" s="27"/>
      <c r="BNJ6" s="27"/>
      <c r="BNK6" s="27"/>
      <c r="BNL6" s="27"/>
      <c r="BNM6" s="27"/>
      <c r="BNN6" s="27"/>
      <c r="BNO6" s="27"/>
      <c r="BNP6" s="27"/>
      <c r="BNQ6" s="27"/>
      <c r="BNR6" s="27"/>
      <c r="BNS6" s="27"/>
      <c r="BNT6" s="27"/>
      <c r="BNU6" s="27"/>
      <c r="BNV6" s="27"/>
      <c r="BNW6" s="27"/>
      <c r="BNX6" s="27"/>
      <c r="BNY6" s="27"/>
      <c r="BNZ6" s="27"/>
      <c r="BOA6" s="27"/>
      <c r="BOB6" s="27"/>
      <c r="BOC6" s="27"/>
      <c r="BOD6" s="27"/>
      <c r="BOE6" s="27"/>
      <c r="BOF6" s="27"/>
      <c r="BOG6" s="27"/>
      <c r="BOH6" s="27"/>
      <c r="BOI6" s="27"/>
      <c r="BOJ6" s="27"/>
      <c r="BOK6" s="27"/>
      <c r="BOL6" s="27"/>
      <c r="BOM6" s="27"/>
      <c r="BON6" s="27"/>
      <c r="BOO6" s="27"/>
      <c r="BOP6" s="27"/>
      <c r="BOQ6" s="27"/>
      <c r="BOR6" s="27"/>
      <c r="BOS6" s="27"/>
      <c r="BOT6" s="27"/>
      <c r="BOU6" s="27"/>
      <c r="BOV6" s="27"/>
      <c r="BOW6" s="27"/>
      <c r="BOX6" s="27"/>
      <c r="BOY6" s="27"/>
      <c r="BOZ6" s="27"/>
      <c r="BPA6" s="27"/>
      <c r="BPB6" s="27"/>
      <c r="BPC6" s="27"/>
      <c r="BPD6" s="27"/>
      <c r="BPE6" s="27"/>
      <c r="BPF6" s="27"/>
      <c r="BPG6" s="27"/>
      <c r="BPH6" s="27"/>
      <c r="BPI6" s="27"/>
      <c r="BPJ6" s="27"/>
      <c r="BPK6" s="27"/>
      <c r="BPL6" s="27"/>
      <c r="BPM6" s="27"/>
      <c r="BPN6" s="27"/>
      <c r="BPO6" s="27"/>
      <c r="BPP6" s="27"/>
      <c r="BPQ6" s="27"/>
      <c r="BPR6" s="27"/>
      <c r="BPS6" s="27"/>
      <c r="BPT6" s="27"/>
      <c r="BPU6" s="27"/>
      <c r="BPV6" s="27"/>
      <c r="BPW6" s="27"/>
      <c r="BPX6" s="27"/>
      <c r="BPY6" s="27"/>
      <c r="BPZ6" s="27"/>
      <c r="BQA6" s="27"/>
      <c r="BQB6" s="27"/>
      <c r="BQC6" s="27"/>
      <c r="BQD6" s="27"/>
      <c r="BQE6" s="27"/>
      <c r="BQF6" s="27"/>
      <c r="BQG6" s="27"/>
      <c r="BQH6" s="27"/>
      <c r="BQI6" s="27"/>
      <c r="BQJ6" s="27"/>
      <c r="BQK6" s="27"/>
      <c r="BQL6" s="27"/>
      <c r="BQM6" s="27"/>
      <c r="BQN6" s="27"/>
      <c r="BQO6" s="27"/>
      <c r="BQP6" s="27"/>
      <c r="BQQ6" s="27"/>
      <c r="BQR6" s="27"/>
      <c r="BQS6" s="27"/>
      <c r="BQT6" s="27"/>
      <c r="BQU6" s="27"/>
      <c r="BQV6" s="27"/>
      <c r="BQW6" s="27"/>
      <c r="BQX6" s="27"/>
      <c r="BQY6" s="27"/>
      <c r="BQZ6" s="27"/>
      <c r="BRA6" s="27"/>
      <c r="BRB6" s="27"/>
      <c r="BRC6" s="27"/>
      <c r="BRD6" s="27"/>
      <c r="BRE6" s="27"/>
      <c r="BRF6" s="27"/>
      <c r="BRG6" s="27"/>
      <c r="BRH6" s="27"/>
      <c r="BRI6" s="27"/>
      <c r="BRJ6" s="27"/>
      <c r="BRK6" s="27"/>
      <c r="BRL6" s="27"/>
      <c r="BRM6" s="27"/>
      <c r="BRN6" s="27"/>
      <c r="BRO6" s="27"/>
      <c r="BRP6" s="27"/>
      <c r="BRQ6" s="27"/>
      <c r="BRR6" s="27"/>
      <c r="BRS6" s="27"/>
      <c r="BRT6" s="27"/>
      <c r="BRU6" s="27"/>
      <c r="BRV6" s="27"/>
      <c r="BRW6" s="27"/>
      <c r="BRX6" s="27"/>
      <c r="BRY6" s="27"/>
      <c r="BRZ6" s="27"/>
      <c r="BSA6" s="27"/>
      <c r="BSB6" s="27"/>
      <c r="BSC6" s="27"/>
      <c r="BSD6" s="27"/>
      <c r="BSE6" s="27"/>
      <c r="BSF6" s="27"/>
      <c r="BSG6" s="27"/>
      <c r="BSH6" s="27"/>
      <c r="BSI6" s="27"/>
      <c r="BSJ6" s="27"/>
      <c r="BSK6" s="27"/>
      <c r="BSL6" s="27"/>
      <c r="BSM6" s="27"/>
      <c r="BSN6" s="27"/>
      <c r="BSO6" s="27"/>
      <c r="BSP6" s="27"/>
      <c r="BSQ6" s="27"/>
      <c r="BSR6" s="27"/>
      <c r="BSS6" s="27"/>
      <c r="BST6" s="27"/>
      <c r="BSU6" s="27"/>
      <c r="BSV6" s="27"/>
      <c r="BSW6" s="27"/>
      <c r="BSX6" s="27"/>
      <c r="BSY6" s="27"/>
      <c r="BSZ6" s="27"/>
      <c r="BTA6" s="27"/>
      <c r="BTB6" s="27"/>
      <c r="BTC6" s="27"/>
      <c r="BTD6" s="27"/>
      <c r="BTE6" s="27"/>
      <c r="BTF6" s="27"/>
      <c r="BTG6" s="27"/>
      <c r="BTH6" s="27"/>
      <c r="BTI6" s="27"/>
      <c r="BTJ6" s="27"/>
      <c r="BTK6" s="27"/>
      <c r="BTL6" s="27"/>
      <c r="BTM6" s="27"/>
      <c r="BTN6" s="27"/>
      <c r="BTO6" s="27"/>
      <c r="BTP6" s="27"/>
      <c r="BTQ6" s="27"/>
      <c r="BTR6" s="27"/>
      <c r="BTS6" s="27"/>
      <c r="BTT6" s="27"/>
      <c r="BTU6" s="27"/>
      <c r="BTV6" s="27"/>
      <c r="BTW6" s="27"/>
      <c r="BTX6" s="27"/>
      <c r="BTY6" s="27"/>
      <c r="BTZ6" s="27"/>
      <c r="BUA6" s="27"/>
      <c r="BUB6" s="27"/>
      <c r="BUC6" s="27"/>
      <c r="BUD6" s="27"/>
      <c r="BUE6" s="27"/>
      <c r="BUF6" s="27"/>
      <c r="BUG6" s="27"/>
      <c r="BUH6" s="27"/>
      <c r="BUI6" s="27"/>
      <c r="BUJ6" s="27"/>
      <c r="BUK6" s="27"/>
      <c r="BUL6" s="27"/>
      <c r="BUM6" s="27"/>
      <c r="BUN6" s="27"/>
      <c r="BUO6" s="27"/>
      <c r="BUP6" s="27"/>
      <c r="BUQ6" s="27"/>
      <c r="BUR6" s="27"/>
      <c r="BUS6" s="27"/>
      <c r="BUT6" s="27"/>
      <c r="BUU6" s="27"/>
      <c r="BUV6" s="27"/>
      <c r="BUW6" s="27"/>
      <c r="BUX6" s="27"/>
      <c r="BUY6" s="27"/>
      <c r="BUZ6" s="27"/>
      <c r="BVA6" s="27"/>
      <c r="BVB6" s="27"/>
      <c r="BVC6" s="27"/>
      <c r="BVD6" s="27"/>
      <c r="BVE6" s="27"/>
      <c r="BVF6" s="27"/>
      <c r="BVG6" s="27"/>
      <c r="BVH6" s="27"/>
      <c r="BVI6" s="27"/>
      <c r="BVJ6" s="27"/>
      <c r="BVK6" s="27"/>
      <c r="BVL6" s="27"/>
      <c r="BVM6" s="27"/>
      <c r="BVN6" s="27"/>
      <c r="BVO6" s="27"/>
      <c r="BVP6" s="27"/>
      <c r="BVQ6" s="27"/>
      <c r="BVR6" s="27"/>
      <c r="BVS6" s="27"/>
      <c r="BVT6" s="27"/>
      <c r="BVU6" s="27"/>
      <c r="BVV6" s="27"/>
      <c r="BVW6" s="27"/>
      <c r="BVX6" s="27"/>
      <c r="BVY6" s="27"/>
      <c r="BVZ6" s="27"/>
      <c r="BWA6" s="27"/>
      <c r="BWB6" s="27"/>
      <c r="BWC6" s="27"/>
      <c r="BWD6" s="27"/>
      <c r="BWE6" s="27"/>
      <c r="BWF6" s="27"/>
      <c r="BWG6" s="27"/>
      <c r="BWH6" s="27"/>
      <c r="BWI6" s="27"/>
      <c r="BWJ6" s="27"/>
      <c r="BWK6" s="27"/>
      <c r="BWL6" s="27"/>
      <c r="BWM6" s="27"/>
      <c r="BWN6" s="27"/>
      <c r="BWO6" s="27"/>
      <c r="BWP6" s="27"/>
      <c r="BWQ6" s="27"/>
      <c r="BWR6" s="27"/>
      <c r="BWS6" s="27"/>
      <c r="BWT6" s="27"/>
      <c r="BWU6" s="27"/>
      <c r="BWV6" s="27"/>
      <c r="BWW6" s="27"/>
      <c r="BWX6" s="27"/>
      <c r="BWY6" s="27"/>
      <c r="BWZ6" s="27"/>
      <c r="BXA6" s="27"/>
      <c r="BXB6" s="27"/>
      <c r="BXC6" s="27"/>
      <c r="BXD6" s="27"/>
      <c r="BXE6" s="27"/>
      <c r="BXF6" s="27"/>
      <c r="BXG6" s="27"/>
      <c r="BXH6" s="27"/>
      <c r="BXI6" s="27"/>
      <c r="BXJ6" s="27"/>
      <c r="BXK6" s="27"/>
      <c r="BXL6" s="27"/>
      <c r="BXM6" s="27"/>
      <c r="BXN6" s="27"/>
      <c r="BXO6" s="27"/>
      <c r="BXP6" s="27"/>
      <c r="BXQ6" s="27"/>
      <c r="BXR6" s="27"/>
      <c r="BXS6" s="27"/>
      <c r="BXT6" s="27"/>
      <c r="BXU6" s="27"/>
      <c r="BXV6" s="27"/>
      <c r="BXW6" s="27"/>
      <c r="BXX6" s="27"/>
      <c r="BXY6" s="27"/>
      <c r="BXZ6" s="27"/>
      <c r="BYA6" s="27"/>
      <c r="BYB6" s="27"/>
      <c r="BYC6" s="27"/>
      <c r="BYD6" s="27"/>
      <c r="BYE6" s="27"/>
      <c r="BYF6" s="27"/>
      <c r="BYG6" s="27"/>
      <c r="BYH6" s="27"/>
      <c r="BYI6" s="27"/>
      <c r="BYJ6" s="27"/>
      <c r="BYK6" s="27"/>
      <c r="BYL6" s="27"/>
      <c r="BYM6" s="27"/>
      <c r="BYN6" s="27"/>
      <c r="BYO6" s="27"/>
      <c r="BYP6" s="27"/>
      <c r="BYQ6" s="27"/>
      <c r="BYR6" s="27"/>
      <c r="BYS6" s="27"/>
      <c r="BYT6" s="27"/>
      <c r="BYU6" s="27"/>
      <c r="BYV6" s="27"/>
      <c r="BYW6" s="27"/>
      <c r="BYX6" s="27"/>
      <c r="BYY6" s="27"/>
      <c r="BYZ6" s="27"/>
      <c r="BZA6" s="27"/>
      <c r="BZB6" s="27"/>
      <c r="BZC6" s="27"/>
      <c r="BZD6" s="27"/>
      <c r="BZE6" s="27"/>
      <c r="BZF6" s="27"/>
      <c r="BZG6" s="27"/>
      <c r="BZH6" s="27"/>
      <c r="BZI6" s="27"/>
      <c r="BZJ6" s="27"/>
      <c r="BZK6" s="27"/>
      <c r="BZL6" s="27"/>
      <c r="BZM6" s="27"/>
      <c r="BZN6" s="27"/>
      <c r="BZO6" s="27"/>
      <c r="BZP6" s="27"/>
      <c r="BZQ6" s="27"/>
      <c r="BZR6" s="27"/>
      <c r="BZS6" s="27"/>
      <c r="BZT6" s="27"/>
      <c r="BZU6" s="27"/>
      <c r="BZV6" s="27"/>
      <c r="BZW6" s="27"/>
      <c r="BZX6" s="27"/>
      <c r="BZY6" s="27"/>
      <c r="BZZ6" s="27"/>
      <c r="CAA6" s="27"/>
      <c r="CAB6" s="27"/>
      <c r="CAC6" s="27"/>
      <c r="CAD6" s="27"/>
      <c r="CAE6" s="27"/>
      <c r="CAF6" s="27"/>
      <c r="CAG6" s="27"/>
      <c r="CAH6" s="27"/>
      <c r="CAI6" s="27"/>
      <c r="CAJ6" s="27"/>
      <c r="CAK6" s="27"/>
      <c r="CAL6" s="27"/>
      <c r="CAM6" s="27"/>
      <c r="CAN6" s="27"/>
      <c r="CAO6" s="27"/>
      <c r="CAP6" s="27"/>
      <c r="CAQ6" s="27"/>
      <c r="CAR6" s="27"/>
      <c r="CAS6" s="27"/>
      <c r="CAT6" s="27"/>
      <c r="CAU6" s="27"/>
      <c r="CAV6" s="27"/>
      <c r="CAW6" s="27"/>
      <c r="CAX6" s="27"/>
      <c r="CAY6" s="27"/>
      <c r="CAZ6" s="27"/>
      <c r="CBA6" s="27"/>
      <c r="CBB6" s="27"/>
      <c r="CBC6" s="27"/>
      <c r="CBD6" s="27"/>
      <c r="CBE6" s="27"/>
      <c r="CBF6" s="27"/>
      <c r="CBG6" s="27"/>
      <c r="CBH6" s="27"/>
      <c r="CBI6" s="27"/>
      <c r="CBJ6" s="27"/>
      <c r="CBK6" s="27"/>
      <c r="CBL6" s="27"/>
      <c r="CBM6" s="27"/>
      <c r="CBN6" s="27"/>
      <c r="CBO6" s="27"/>
      <c r="CBP6" s="27"/>
      <c r="CBQ6" s="27"/>
      <c r="CBR6" s="27"/>
      <c r="CBS6" s="27"/>
      <c r="CBT6" s="27"/>
      <c r="CBU6" s="27"/>
      <c r="CBV6" s="27"/>
      <c r="CBW6" s="27"/>
      <c r="CBX6" s="27"/>
      <c r="CBY6" s="27"/>
      <c r="CBZ6" s="27"/>
      <c r="CCA6" s="27"/>
      <c r="CCB6" s="27"/>
      <c r="CCC6" s="27"/>
      <c r="CCD6" s="27"/>
      <c r="CCE6" s="27"/>
      <c r="CCF6" s="27"/>
      <c r="CCG6" s="27"/>
      <c r="CCH6" s="27"/>
      <c r="CCI6" s="27"/>
      <c r="CCJ6" s="27"/>
      <c r="CCK6" s="27"/>
      <c r="CCL6" s="27"/>
      <c r="CCM6" s="27"/>
      <c r="CCN6" s="27"/>
      <c r="CCO6" s="27"/>
      <c r="CCP6" s="27"/>
      <c r="CCQ6" s="27"/>
      <c r="CCR6" s="27"/>
      <c r="CCS6" s="27"/>
      <c r="CCT6" s="27"/>
      <c r="CCU6" s="27"/>
      <c r="CCV6" s="27"/>
      <c r="CCW6" s="27"/>
      <c r="CCX6" s="27"/>
      <c r="CCY6" s="27"/>
      <c r="CCZ6" s="27"/>
      <c r="CDA6" s="27"/>
      <c r="CDB6" s="27"/>
      <c r="CDC6" s="27"/>
      <c r="CDD6" s="27"/>
      <c r="CDE6" s="27"/>
      <c r="CDF6" s="27"/>
      <c r="CDG6" s="27"/>
      <c r="CDH6" s="27"/>
      <c r="CDI6" s="27"/>
      <c r="CDJ6" s="27"/>
      <c r="CDK6" s="27"/>
      <c r="CDL6" s="27"/>
      <c r="CDM6" s="27"/>
      <c r="CDN6" s="27"/>
      <c r="CDO6" s="27"/>
      <c r="CDP6" s="27"/>
      <c r="CDQ6" s="27"/>
      <c r="CDR6" s="27"/>
      <c r="CDS6" s="27"/>
      <c r="CDT6" s="27"/>
      <c r="CDU6" s="27"/>
      <c r="CDV6" s="27"/>
      <c r="CDW6" s="27"/>
      <c r="CDX6" s="27"/>
      <c r="CDY6" s="27"/>
      <c r="CDZ6" s="27"/>
      <c r="CEA6" s="27"/>
      <c r="CEB6" s="27"/>
      <c r="CEC6" s="27"/>
      <c r="CED6" s="27"/>
      <c r="CEE6" s="27"/>
      <c r="CEF6" s="27"/>
      <c r="CEG6" s="27"/>
      <c r="CEH6" s="27"/>
      <c r="CEI6" s="27"/>
      <c r="CEJ6" s="27"/>
      <c r="CEK6" s="27"/>
      <c r="CEL6" s="27"/>
      <c r="CEM6" s="27"/>
      <c r="CEN6" s="27"/>
      <c r="CEO6" s="27"/>
      <c r="CEP6" s="27"/>
      <c r="CEQ6" s="27"/>
      <c r="CER6" s="27"/>
      <c r="CES6" s="27"/>
      <c r="CET6" s="27"/>
      <c r="CEU6" s="27"/>
      <c r="CEV6" s="27"/>
      <c r="CEW6" s="27"/>
      <c r="CEX6" s="27"/>
      <c r="CEY6" s="27"/>
      <c r="CEZ6" s="27"/>
      <c r="CFA6" s="27"/>
      <c r="CFB6" s="27"/>
      <c r="CFC6" s="27"/>
      <c r="CFD6" s="27"/>
      <c r="CFE6" s="27"/>
      <c r="CFF6" s="27"/>
      <c r="CFG6" s="27"/>
      <c r="CFH6" s="27"/>
      <c r="CFI6" s="27"/>
      <c r="CFJ6" s="27"/>
      <c r="CFK6" s="27"/>
      <c r="CFL6" s="27"/>
      <c r="CFM6" s="27"/>
      <c r="CFN6" s="27"/>
      <c r="CFO6" s="27"/>
      <c r="CFP6" s="27"/>
      <c r="CFQ6" s="27"/>
      <c r="CFR6" s="27"/>
      <c r="CFS6" s="27"/>
      <c r="CFT6" s="27"/>
      <c r="CFU6" s="27"/>
      <c r="CFV6" s="27"/>
      <c r="CFW6" s="27"/>
      <c r="CFX6" s="27"/>
      <c r="CFY6" s="27"/>
      <c r="CFZ6" s="27"/>
      <c r="CGA6" s="27"/>
      <c r="CGB6" s="27"/>
      <c r="CGC6" s="27"/>
      <c r="CGD6" s="27"/>
      <c r="CGE6" s="27"/>
      <c r="CGF6" s="27"/>
      <c r="CGG6" s="27"/>
      <c r="CGH6" s="27"/>
      <c r="CGI6" s="27"/>
      <c r="CGJ6" s="27"/>
      <c r="CGK6" s="27"/>
      <c r="CGL6" s="27"/>
      <c r="CGM6" s="27"/>
      <c r="CGN6" s="27"/>
      <c r="CGO6" s="27"/>
      <c r="CGP6" s="27"/>
      <c r="CGQ6" s="27"/>
      <c r="CGR6" s="27"/>
      <c r="CGS6" s="27"/>
      <c r="CGT6" s="27"/>
      <c r="CGU6" s="27"/>
      <c r="CGV6" s="27"/>
      <c r="CGW6" s="27"/>
      <c r="CGX6" s="27"/>
      <c r="CGY6" s="27"/>
      <c r="CGZ6" s="27"/>
      <c r="CHA6" s="27"/>
      <c r="CHB6" s="27"/>
      <c r="CHC6" s="27"/>
      <c r="CHD6" s="27"/>
      <c r="CHE6" s="27"/>
      <c r="CHF6" s="27"/>
      <c r="CHG6" s="27"/>
      <c r="CHH6" s="27"/>
      <c r="CHI6" s="27"/>
      <c r="CHJ6" s="27"/>
      <c r="CHK6" s="27"/>
      <c r="CHL6" s="27"/>
      <c r="CHM6" s="27"/>
      <c r="CHN6" s="27"/>
      <c r="CHO6" s="27"/>
      <c r="CHP6" s="27"/>
      <c r="CHQ6" s="27"/>
      <c r="CHR6" s="27"/>
      <c r="CHS6" s="27"/>
      <c r="CHT6" s="27"/>
      <c r="CHU6" s="27"/>
      <c r="CHV6" s="27"/>
      <c r="CHW6" s="27"/>
      <c r="CHX6" s="27"/>
      <c r="CHY6" s="27"/>
      <c r="CHZ6" s="27"/>
      <c r="CIA6" s="27"/>
      <c r="CIB6" s="27"/>
      <c r="CIC6" s="27"/>
      <c r="CID6" s="27"/>
      <c r="CIE6" s="27"/>
      <c r="CIF6" s="27"/>
      <c r="CIG6" s="27"/>
      <c r="CIH6" s="27"/>
      <c r="CII6" s="27"/>
      <c r="CIJ6" s="27"/>
      <c r="CIK6" s="27"/>
      <c r="CIL6" s="27"/>
      <c r="CIM6" s="27"/>
      <c r="CIN6" s="27"/>
      <c r="CIO6" s="27"/>
      <c r="CIP6" s="27"/>
      <c r="CIQ6" s="27"/>
      <c r="CIR6" s="27"/>
      <c r="CIS6" s="27"/>
      <c r="CIT6" s="27"/>
      <c r="CIU6" s="27"/>
      <c r="CIV6" s="27"/>
      <c r="CIW6" s="27"/>
      <c r="CIX6" s="27"/>
      <c r="CIY6" s="27"/>
      <c r="CIZ6" s="27"/>
      <c r="CJA6" s="27"/>
      <c r="CJB6" s="27"/>
      <c r="CJC6" s="27"/>
      <c r="CJD6" s="27"/>
      <c r="CJE6" s="27"/>
      <c r="CJF6" s="27"/>
      <c r="CJG6" s="27"/>
      <c r="CJH6" s="27"/>
      <c r="CJI6" s="27"/>
      <c r="CJJ6" s="27"/>
      <c r="CJK6" s="27"/>
      <c r="CJL6" s="27"/>
      <c r="CJM6" s="27"/>
      <c r="CJN6" s="27"/>
      <c r="CJO6" s="27"/>
      <c r="CJP6" s="27"/>
      <c r="CJQ6" s="27"/>
      <c r="CJR6" s="27"/>
      <c r="CJS6" s="27"/>
      <c r="CJT6" s="27"/>
      <c r="CJU6" s="27"/>
      <c r="CJV6" s="27"/>
      <c r="CJW6" s="27"/>
      <c r="CJX6" s="27"/>
      <c r="CJY6" s="27"/>
      <c r="CJZ6" s="27"/>
      <c r="CKA6" s="27"/>
      <c r="CKB6" s="27"/>
      <c r="CKC6" s="27"/>
      <c r="CKD6" s="27"/>
      <c r="CKE6" s="27"/>
      <c r="CKF6" s="27"/>
      <c r="CKG6" s="27"/>
      <c r="CKH6" s="27"/>
      <c r="CKI6" s="27"/>
      <c r="CKJ6" s="27"/>
      <c r="CKK6" s="27"/>
      <c r="CKL6" s="27"/>
      <c r="CKM6" s="27"/>
      <c r="CKN6" s="27"/>
      <c r="CKO6" s="27"/>
      <c r="CKP6" s="27"/>
      <c r="CKQ6" s="27"/>
      <c r="CKR6" s="27"/>
      <c r="CKS6" s="27"/>
      <c r="CKT6" s="27"/>
      <c r="CKU6" s="27"/>
      <c r="CKV6" s="27"/>
      <c r="CKW6" s="27"/>
      <c r="CKX6" s="27"/>
      <c r="CKY6" s="27"/>
      <c r="CKZ6" s="27"/>
      <c r="CLA6" s="27"/>
      <c r="CLB6" s="27"/>
      <c r="CLC6" s="27"/>
      <c r="CLD6" s="27"/>
      <c r="CLE6" s="27"/>
      <c r="CLF6" s="27"/>
      <c r="CLG6" s="27"/>
      <c r="CLH6" s="27"/>
      <c r="CLI6" s="27"/>
      <c r="CLJ6" s="27"/>
      <c r="CLK6" s="27"/>
      <c r="CLL6" s="27"/>
      <c r="CLM6" s="27"/>
      <c r="CLN6" s="27"/>
      <c r="CLO6" s="27"/>
      <c r="CLP6" s="27"/>
      <c r="CLQ6" s="27"/>
      <c r="CLR6" s="27"/>
      <c r="CLS6" s="27"/>
      <c r="CLT6" s="27"/>
      <c r="CLU6" s="27"/>
      <c r="CLV6" s="27"/>
      <c r="CLW6" s="27"/>
      <c r="CLX6" s="27"/>
      <c r="CLY6" s="27"/>
      <c r="CLZ6" s="27"/>
      <c r="CMA6" s="27"/>
      <c r="CMB6" s="27"/>
      <c r="CMC6" s="27"/>
      <c r="CMD6" s="27"/>
      <c r="CME6" s="27"/>
      <c r="CMF6" s="27"/>
      <c r="CMG6" s="27"/>
      <c r="CMH6" s="27"/>
      <c r="CMI6" s="27"/>
      <c r="CMJ6" s="27"/>
      <c r="CMK6" s="27"/>
      <c r="CML6" s="27"/>
      <c r="CMM6" s="27"/>
      <c r="CMN6" s="27"/>
      <c r="CMO6" s="27"/>
      <c r="CMP6" s="27"/>
      <c r="CMQ6" s="27"/>
      <c r="CMR6" s="27"/>
      <c r="CMS6" s="27"/>
      <c r="CMT6" s="27"/>
      <c r="CMU6" s="27"/>
      <c r="CMV6" s="27"/>
      <c r="CMW6" s="27"/>
      <c r="CMX6" s="27"/>
      <c r="CMY6" s="27"/>
      <c r="CMZ6" s="27"/>
      <c r="CNA6" s="27"/>
      <c r="CNB6" s="27"/>
      <c r="CNC6" s="27"/>
      <c r="CND6" s="27"/>
      <c r="CNE6" s="27"/>
      <c r="CNF6" s="27"/>
      <c r="CNG6" s="27"/>
      <c r="CNH6" s="27"/>
      <c r="CNI6" s="27"/>
      <c r="CNJ6" s="27"/>
      <c r="CNK6" s="27"/>
      <c r="CNL6" s="27"/>
      <c r="CNM6" s="27"/>
      <c r="CNN6" s="27"/>
      <c r="CNO6" s="27"/>
      <c r="CNP6" s="27"/>
      <c r="CNQ6" s="27"/>
      <c r="CNR6" s="27"/>
      <c r="CNS6" s="27"/>
      <c r="CNT6" s="27"/>
      <c r="CNU6" s="27"/>
      <c r="CNV6" s="27"/>
      <c r="CNW6" s="27"/>
      <c r="CNX6" s="27"/>
      <c r="CNY6" s="27"/>
      <c r="CNZ6" s="27"/>
      <c r="COA6" s="27"/>
      <c r="COB6" s="27"/>
      <c r="COC6" s="27"/>
      <c r="COD6" s="27"/>
      <c r="COE6" s="27"/>
      <c r="COF6" s="27"/>
      <c r="COG6" s="27"/>
      <c r="COH6" s="27"/>
      <c r="COI6" s="27"/>
      <c r="COJ6" s="27"/>
      <c r="COK6" s="27"/>
      <c r="COL6" s="27"/>
      <c r="COM6" s="27"/>
      <c r="CON6" s="27"/>
      <c r="COO6" s="27"/>
      <c r="COP6" s="27"/>
      <c r="COQ6" s="27"/>
      <c r="COR6" s="27"/>
      <c r="COS6" s="27"/>
      <c r="COT6" s="27"/>
      <c r="COU6" s="27"/>
      <c r="COV6" s="27"/>
      <c r="COW6" s="27"/>
      <c r="COX6" s="27"/>
      <c r="COY6" s="27"/>
      <c r="COZ6" s="27"/>
      <c r="CPA6" s="27"/>
      <c r="CPB6" s="27"/>
      <c r="CPC6" s="27"/>
      <c r="CPD6" s="27"/>
      <c r="CPE6" s="27"/>
      <c r="CPF6" s="27"/>
      <c r="CPG6" s="27"/>
      <c r="CPH6" s="27"/>
      <c r="CPI6" s="27"/>
      <c r="CPJ6" s="27"/>
      <c r="CPK6" s="27"/>
      <c r="CPL6" s="27"/>
      <c r="CPM6" s="27"/>
      <c r="CPN6" s="27"/>
      <c r="CPO6" s="27"/>
      <c r="CPP6" s="27"/>
      <c r="CPQ6" s="27"/>
      <c r="CPR6" s="27"/>
      <c r="CPS6" s="27"/>
      <c r="CPT6" s="27"/>
      <c r="CPU6" s="27"/>
      <c r="CPV6" s="27"/>
      <c r="CPW6" s="27"/>
      <c r="CPX6" s="27"/>
      <c r="CPY6" s="27"/>
      <c r="CPZ6" s="27"/>
      <c r="CQA6" s="27"/>
      <c r="CQB6" s="27"/>
      <c r="CQC6" s="27"/>
      <c r="CQD6" s="27"/>
      <c r="CQE6" s="27"/>
      <c r="CQF6" s="27"/>
      <c r="CQG6" s="27"/>
      <c r="CQH6" s="27"/>
      <c r="CQI6" s="27"/>
      <c r="CQJ6" s="27"/>
      <c r="CQK6" s="27"/>
      <c r="CQL6" s="27"/>
      <c r="CQM6" s="27"/>
      <c r="CQN6" s="27"/>
      <c r="CQO6" s="27"/>
      <c r="CQP6" s="27"/>
      <c r="CQQ6" s="27"/>
      <c r="CQR6" s="27"/>
      <c r="CQS6" s="27"/>
      <c r="CQT6" s="27"/>
      <c r="CQU6" s="27"/>
      <c r="CQV6" s="27"/>
      <c r="CQW6" s="27"/>
      <c r="CQX6" s="27"/>
      <c r="CQY6" s="27"/>
      <c r="CQZ6" s="27"/>
      <c r="CRA6" s="27"/>
      <c r="CRB6" s="27"/>
      <c r="CRC6" s="27"/>
      <c r="CRD6" s="27"/>
      <c r="CRE6" s="27"/>
      <c r="CRF6" s="27"/>
      <c r="CRG6" s="27"/>
      <c r="CRH6" s="27"/>
      <c r="CRI6" s="27"/>
      <c r="CRJ6" s="27"/>
      <c r="CRK6" s="27"/>
      <c r="CRL6" s="27"/>
      <c r="CRM6" s="27"/>
      <c r="CRN6" s="27"/>
      <c r="CRO6" s="27"/>
      <c r="CRP6" s="27"/>
      <c r="CRQ6" s="27"/>
      <c r="CRR6" s="27"/>
      <c r="CRS6" s="27"/>
      <c r="CRT6" s="27"/>
      <c r="CRU6" s="27"/>
      <c r="CRV6" s="27"/>
      <c r="CRW6" s="27"/>
      <c r="CRX6" s="27"/>
      <c r="CRY6" s="27"/>
      <c r="CRZ6" s="27"/>
      <c r="CSA6" s="27"/>
      <c r="CSB6" s="27"/>
      <c r="CSC6" s="27"/>
      <c r="CSD6" s="27"/>
      <c r="CSE6" s="27"/>
      <c r="CSF6" s="27"/>
      <c r="CSG6" s="27"/>
      <c r="CSH6" s="27"/>
      <c r="CSI6" s="27"/>
      <c r="CSJ6" s="27"/>
      <c r="CSK6" s="27"/>
      <c r="CSL6" s="27"/>
      <c r="CSM6" s="27"/>
      <c r="CSN6" s="27"/>
      <c r="CSO6" s="27"/>
      <c r="CSP6" s="27"/>
      <c r="CSQ6" s="27"/>
      <c r="CSR6" s="27"/>
      <c r="CSS6" s="27"/>
      <c r="CST6" s="27"/>
      <c r="CSU6" s="27"/>
      <c r="CSV6" s="27"/>
      <c r="CSW6" s="27"/>
      <c r="CSX6" s="27"/>
      <c r="CSY6" s="27"/>
      <c r="CSZ6" s="27"/>
      <c r="CTA6" s="27"/>
      <c r="CTB6" s="27"/>
      <c r="CTC6" s="27"/>
      <c r="CTD6" s="27"/>
      <c r="CTE6" s="27"/>
      <c r="CTF6" s="27"/>
      <c r="CTG6" s="27"/>
      <c r="CTH6" s="27"/>
      <c r="CTI6" s="27"/>
      <c r="CTJ6" s="27"/>
      <c r="CTK6" s="27"/>
      <c r="CTL6" s="27"/>
      <c r="CTM6" s="27"/>
      <c r="CTN6" s="27"/>
      <c r="CTO6" s="27"/>
      <c r="CTP6" s="27"/>
      <c r="CTQ6" s="27"/>
      <c r="CTR6" s="27"/>
      <c r="CTS6" s="27"/>
      <c r="CTT6" s="27"/>
      <c r="CTU6" s="27"/>
      <c r="CTV6" s="27"/>
      <c r="CTW6" s="27"/>
      <c r="CTX6" s="27"/>
      <c r="CTY6" s="27"/>
      <c r="CTZ6" s="27"/>
      <c r="CUA6" s="27"/>
      <c r="CUB6" s="27"/>
      <c r="CUC6" s="27"/>
      <c r="CUD6" s="27"/>
      <c r="CUE6" s="27"/>
      <c r="CUF6" s="27"/>
      <c r="CUG6" s="27"/>
      <c r="CUH6" s="27"/>
      <c r="CUI6" s="27"/>
      <c r="CUJ6" s="27"/>
      <c r="CUK6" s="27"/>
      <c r="CUL6" s="27"/>
      <c r="CUM6" s="27"/>
      <c r="CUN6" s="27"/>
      <c r="CUO6" s="27"/>
      <c r="CUP6" s="27"/>
      <c r="CUQ6" s="27"/>
      <c r="CUR6" s="27"/>
      <c r="CUS6" s="27"/>
      <c r="CUT6" s="27"/>
      <c r="CUU6" s="27"/>
      <c r="CUV6" s="27"/>
      <c r="CUW6" s="27"/>
      <c r="CUX6" s="27"/>
      <c r="CUY6" s="27"/>
      <c r="CUZ6" s="27"/>
      <c r="CVA6" s="27"/>
      <c r="CVB6" s="27"/>
      <c r="CVC6" s="27"/>
      <c r="CVD6" s="27"/>
      <c r="CVE6" s="27"/>
      <c r="CVF6" s="27"/>
      <c r="CVG6" s="27"/>
      <c r="CVH6" s="27"/>
      <c r="CVI6" s="27"/>
      <c r="CVJ6" s="27"/>
      <c r="CVK6" s="27"/>
      <c r="CVL6" s="27"/>
      <c r="CVM6" s="27"/>
      <c r="CVN6" s="27"/>
      <c r="CVO6" s="27"/>
      <c r="CVP6" s="27"/>
      <c r="CVQ6" s="27"/>
      <c r="CVR6" s="27"/>
      <c r="CVS6" s="27"/>
      <c r="CVT6" s="27"/>
      <c r="CVU6" s="27"/>
      <c r="CVV6" s="27"/>
      <c r="CVW6" s="27"/>
      <c r="CVX6" s="27"/>
      <c r="CVY6" s="27"/>
      <c r="CVZ6" s="27"/>
      <c r="CWA6" s="27"/>
      <c r="CWB6" s="27"/>
      <c r="CWC6" s="27"/>
      <c r="CWD6" s="27"/>
      <c r="CWE6" s="27"/>
      <c r="CWF6" s="27"/>
      <c r="CWG6" s="27"/>
      <c r="CWH6" s="27"/>
      <c r="CWI6" s="27"/>
      <c r="CWJ6" s="27"/>
      <c r="CWK6" s="27"/>
      <c r="CWL6" s="27"/>
      <c r="CWM6" s="27"/>
      <c r="CWN6" s="27"/>
      <c r="CWO6" s="27"/>
      <c r="CWP6" s="27"/>
      <c r="CWQ6" s="27"/>
      <c r="CWR6" s="27"/>
      <c r="CWS6" s="27"/>
      <c r="CWT6" s="27"/>
      <c r="CWU6" s="27"/>
      <c r="CWV6" s="27"/>
      <c r="CWW6" s="27"/>
      <c r="CWX6" s="27"/>
      <c r="CWY6" s="27"/>
      <c r="CWZ6" s="27"/>
      <c r="CXA6" s="27"/>
      <c r="CXB6" s="27"/>
      <c r="CXC6" s="27"/>
      <c r="CXD6" s="27"/>
      <c r="CXE6" s="27"/>
      <c r="CXF6" s="27"/>
      <c r="CXG6" s="27"/>
      <c r="CXH6" s="27"/>
      <c r="CXI6" s="27"/>
      <c r="CXJ6" s="27"/>
      <c r="CXK6" s="27"/>
      <c r="CXL6" s="27"/>
      <c r="CXM6" s="27"/>
      <c r="CXN6" s="27"/>
      <c r="CXO6" s="27"/>
      <c r="CXP6" s="27"/>
      <c r="CXQ6" s="27"/>
      <c r="CXR6" s="27"/>
      <c r="CXS6" s="27"/>
      <c r="CXT6" s="27"/>
      <c r="CXU6" s="27"/>
      <c r="CXV6" s="27"/>
      <c r="CXW6" s="27"/>
      <c r="CXX6" s="27"/>
      <c r="CXY6" s="27"/>
      <c r="CXZ6" s="27"/>
      <c r="CYA6" s="27"/>
      <c r="CYB6" s="27"/>
      <c r="CYC6" s="27"/>
      <c r="CYD6" s="27"/>
      <c r="CYE6" s="27"/>
      <c r="CYF6" s="27"/>
      <c r="CYG6" s="27"/>
      <c r="CYH6" s="27"/>
      <c r="CYI6" s="27"/>
      <c r="CYJ6" s="27"/>
      <c r="CYK6" s="27"/>
      <c r="CYL6" s="27"/>
      <c r="CYM6" s="27"/>
      <c r="CYN6" s="27"/>
      <c r="CYO6" s="27"/>
      <c r="CYP6" s="27"/>
      <c r="CYQ6" s="27"/>
      <c r="CYR6" s="27"/>
      <c r="CYS6" s="27"/>
      <c r="CYT6" s="27"/>
      <c r="CYU6" s="27"/>
      <c r="CYV6" s="27"/>
      <c r="CYW6" s="27"/>
      <c r="CYX6" s="27"/>
      <c r="CYY6" s="27"/>
      <c r="CYZ6" s="27"/>
      <c r="CZA6" s="27"/>
      <c r="CZB6" s="27"/>
      <c r="CZC6" s="27"/>
      <c r="CZD6" s="27"/>
      <c r="CZE6" s="27"/>
      <c r="CZF6" s="27"/>
      <c r="CZG6" s="27"/>
      <c r="CZH6" s="27"/>
      <c r="CZI6" s="27"/>
      <c r="CZJ6" s="27"/>
      <c r="CZK6" s="27"/>
      <c r="CZL6" s="27"/>
      <c r="CZM6" s="27"/>
      <c r="CZN6" s="27"/>
      <c r="CZO6" s="27"/>
      <c r="CZP6" s="27"/>
      <c r="CZQ6" s="27"/>
      <c r="CZR6" s="27"/>
      <c r="CZS6" s="27"/>
      <c r="CZT6" s="27"/>
      <c r="CZU6" s="27"/>
      <c r="CZV6" s="27"/>
      <c r="CZW6" s="27"/>
      <c r="CZX6" s="27"/>
      <c r="CZY6" s="27"/>
      <c r="CZZ6" s="27"/>
      <c r="DAA6" s="27"/>
      <c r="DAB6" s="27"/>
      <c r="DAC6" s="27"/>
      <c r="DAD6" s="27"/>
      <c r="DAE6" s="27"/>
      <c r="DAF6" s="27"/>
      <c r="DAG6" s="27"/>
      <c r="DAH6" s="27"/>
      <c r="DAI6" s="27"/>
      <c r="DAJ6" s="27"/>
      <c r="DAK6" s="27"/>
      <c r="DAL6" s="27"/>
      <c r="DAM6" s="27"/>
      <c r="DAN6" s="27"/>
      <c r="DAO6" s="27"/>
      <c r="DAP6" s="27"/>
      <c r="DAQ6" s="27"/>
      <c r="DAR6" s="27"/>
      <c r="DAS6" s="27"/>
      <c r="DAT6" s="27"/>
      <c r="DAU6" s="27"/>
      <c r="DAV6" s="27"/>
      <c r="DAW6" s="27"/>
      <c r="DAX6" s="27"/>
      <c r="DAY6" s="27"/>
      <c r="DAZ6" s="27"/>
      <c r="DBA6" s="27"/>
      <c r="DBB6" s="27"/>
      <c r="DBC6" s="27"/>
      <c r="DBD6" s="27"/>
      <c r="DBE6" s="27"/>
      <c r="DBF6" s="27"/>
      <c r="DBG6" s="27"/>
      <c r="DBH6" s="27"/>
      <c r="DBI6" s="27"/>
      <c r="DBJ6" s="27"/>
      <c r="DBK6" s="27"/>
      <c r="DBL6" s="27"/>
      <c r="DBM6" s="27"/>
      <c r="DBN6" s="27"/>
      <c r="DBO6" s="27"/>
      <c r="DBP6" s="27"/>
      <c r="DBQ6" s="27"/>
      <c r="DBR6" s="27"/>
      <c r="DBS6" s="27"/>
      <c r="DBT6" s="27"/>
      <c r="DBU6" s="27"/>
      <c r="DBV6" s="27"/>
      <c r="DBW6" s="27"/>
      <c r="DBX6" s="27"/>
      <c r="DBY6" s="27"/>
      <c r="DBZ6" s="27"/>
      <c r="DCA6" s="27"/>
      <c r="DCB6" s="27"/>
      <c r="DCC6" s="27"/>
      <c r="DCD6" s="27"/>
      <c r="DCE6" s="27"/>
      <c r="DCF6" s="27"/>
      <c r="DCG6" s="27"/>
      <c r="DCH6" s="27"/>
      <c r="DCI6" s="27"/>
      <c r="DCJ6" s="27"/>
      <c r="DCK6" s="27"/>
      <c r="DCL6" s="27"/>
      <c r="DCM6" s="27"/>
      <c r="DCN6" s="27"/>
      <c r="DCO6" s="27"/>
      <c r="DCP6" s="27"/>
      <c r="DCQ6" s="27"/>
      <c r="DCR6" s="27"/>
      <c r="DCS6" s="27"/>
      <c r="DCT6" s="27"/>
      <c r="DCU6" s="27"/>
      <c r="DCV6" s="27"/>
      <c r="DCW6" s="27"/>
      <c r="DCX6" s="27"/>
      <c r="DCY6" s="27"/>
      <c r="DCZ6" s="27"/>
      <c r="DDA6" s="27"/>
      <c r="DDB6" s="27"/>
      <c r="DDC6" s="27"/>
      <c r="DDD6" s="27"/>
      <c r="DDE6" s="27"/>
      <c r="DDF6" s="27"/>
      <c r="DDG6" s="27"/>
      <c r="DDH6" s="27"/>
      <c r="DDI6" s="27"/>
      <c r="DDJ6" s="27"/>
      <c r="DDK6" s="27"/>
      <c r="DDL6" s="27"/>
      <c r="DDM6" s="27"/>
      <c r="DDN6" s="27"/>
      <c r="DDO6" s="27"/>
      <c r="DDP6" s="27"/>
      <c r="DDQ6" s="27"/>
      <c r="DDR6" s="27"/>
      <c r="DDS6" s="27"/>
      <c r="DDT6" s="27"/>
      <c r="DDU6" s="27"/>
      <c r="DDV6" s="27"/>
      <c r="DDW6" s="27"/>
      <c r="DDX6" s="27"/>
      <c r="DDY6" s="27"/>
      <c r="DDZ6" s="27"/>
      <c r="DEA6" s="27"/>
      <c r="DEB6" s="27"/>
      <c r="DEC6" s="27"/>
      <c r="DED6" s="27"/>
      <c r="DEE6" s="27"/>
      <c r="DEF6" s="27"/>
      <c r="DEG6" s="27"/>
      <c r="DEH6" s="27"/>
      <c r="DEI6" s="27"/>
      <c r="DEJ6" s="27"/>
      <c r="DEK6" s="27"/>
      <c r="DEL6" s="27"/>
      <c r="DEM6" s="27"/>
      <c r="DEN6" s="27"/>
      <c r="DEO6" s="27"/>
      <c r="DEP6" s="27"/>
      <c r="DEQ6" s="27"/>
      <c r="DER6" s="27"/>
      <c r="DES6" s="27"/>
      <c r="DET6" s="27"/>
      <c r="DEU6" s="27"/>
      <c r="DEV6" s="27"/>
      <c r="DEW6" s="27"/>
      <c r="DEX6" s="27"/>
      <c r="DEY6" s="27"/>
      <c r="DEZ6" s="27"/>
      <c r="DFA6" s="27"/>
      <c r="DFB6" s="27"/>
      <c r="DFC6" s="27"/>
      <c r="DFD6" s="27"/>
      <c r="DFE6" s="27"/>
      <c r="DFF6" s="27"/>
      <c r="DFG6" s="27"/>
      <c r="DFH6" s="27"/>
      <c r="DFI6" s="27"/>
      <c r="DFJ6" s="27"/>
      <c r="DFK6" s="27"/>
      <c r="DFL6" s="27"/>
      <c r="DFM6" s="27"/>
      <c r="DFN6" s="27"/>
      <c r="DFO6" s="27"/>
      <c r="DFP6" s="27"/>
      <c r="DFQ6" s="27"/>
      <c r="DFR6" s="27"/>
      <c r="DFS6" s="27"/>
      <c r="DFT6" s="27"/>
      <c r="DFU6" s="27"/>
      <c r="DFV6" s="27"/>
      <c r="DFW6" s="27"/>
      <c r="DFX6" s="27"/>
      <c r="DFY6" s="27"/>
      <c r="DFZ6" s="27"/>
      <c r="DGA6" s="27"/>
      <c r="DGB6" s="27"/>
      <c r="DGC6" s="27"/>
      <c r="DGD6" s="27"/>
      <c r="DGE6" s="27"/>
      <c r="DGF6" s="27"/>
      <c r="DGG6" s="27"/>
      <c r="DGH6" s="27"/>
      <c r="DGI6" s="27"/>
      <c r="DGJ6" s="27"/>
      <c r="DGK6" s="27"/>
      <c r="DGL6" s="27"/>
      <c r="DGM6" s="27"/>
      <c r="DGN6" s="27"/>
      <c r="DGO6" s="27"/>
      <c r="DGP6" s="27"/>
      <c r="DGQ6" s="27"/>
      <c r="DGR6" s="27"/>
      <c r="DGS6" s="27"/>
      <c r="DGT6" s="27"/>
      <c r="DGU6" s="27"/>
      <c r="DGV6" s="27"/>
      <c r="DGW6" s="27"/>
      <c r="DGX6" s="27"/>
      <c r="DGY6" s="27"/>
      <c r="DGZ6" s="27"/>
      <c r="DHA6" s="27"/>
      <c r="DHB6" s="27"/>
      <c r="DHC6" s="27"/>
      <c r="DHD6" s="27"/>
      <c r="DHE6" s="27"/>
      <c r="DHF6" s="27"/>
      <c r="DHG6" s="27"/>
      <c r="DHH6" s="27"/>
      <c r="DHI6" s="27"/>
      <c r="DHJ6" s="27"/>
      <c r="DHK6" s="27"/>
      <c r="DHL6" s="27"/>
      <c r="DHM6" s="27"/>
      <c r="DHN6" s="27"/>
      <c r="DHO6" s="27"/>
      <c r="DHP6" s="27"/>
      <c r="DHQ6" s="27"/>
      <c r="DHR6" s="27"/>
      <c r="DHS6" s="27"/>
      <c r="DHT6" s="27"/>
      <c r="DHU6" s="27"/>
      <c r="DHV6" s="27"/>
      <c r="DHW6" s="27"/>
      <c r="DHX6" s="27"/>
      <c r="DHY6" s="27"/>
      <c r="DHZ6" s="27"/>
      <c r="DIA6" s="27"/>
      <c r="DIB6" s="27"/>
      <c r="DIC6" s="27"/>
      <c r="DID6" s="27"/>
      <c r="DIE6" s="27"/>
      <c r="DIF6" s="27"/>
      <c r="DIG6" s="27"/>
      <c r="DIH6" s="27"/>
      <c r="DII6" s="27"/>
      <c r="DIJ6" s="27"/>
      <c r="DIK6" s="27"/>
      <c r="DIL6" s="27"/>
      <c r="DIM6" s="27"/>
      <c r="DIN6" s="27"/>
      <c r="DIO6" s="27"/>
      <c r="DIP6" s="27"/>
      <c r="DIQ6" s="27"/>
      <c r="DIR6" s="27"/>
      <c r="DIS6" s="27"/>
      <c r="DIT6" s="27"/>
      <c r="DIU6" s="27"/>
      <c r="DIV6" s="27"/>
      <c r="DIW6" s="27"/>
      <c r="DIX6" s="27"/>
      <c r="DIY6" s="27"/>
      <c r="DIZ6" s="27"/>
      <c r="DJA6" s="27"/>
      <c r="DJB6" s="27"/>
      <c r="DJC6" s="27"/>
      <c r="DJD6" s="27"/>
      <c r="DJE6" s="27"/>
      <c r="DJF6" s="27"/>
      <c r="DJG6" s="27"/>
      <c r="DJH6" s="27"/>
      <c r="DJI6" s="27"/>
      <c r="DJJ6" s="27"/>
      <c r="DJK6" s="27"/>
      <c r="DJL6" s="27"/>
      <c r="DJM6" s="27"/>
      <c r="DJN6" s="27"/>
      <c r="DJO6" s="27"/>
      <c r="DJP6" s="27"/>
      <c r="DJQ6" s="27"/>
      <c r="DJR6" s="27"/>
      <c r="DJS6" s="27"/>
      <c r="DJT6" s="27"/>
      <c r="DJU6" s="27"/>
      <c r="DJV6" s="27"/>
      <c r="DJW6" s="27"/>
      <c r="DJX6" s="27"/>
      <c r="DJY6" s="27"/>
      <c r="DJZ6" s="27"/>
      <c r="DKA6" s="27"/>
      <c r="DKB6" s="27"/>
      <c r="DKC6" s="27"/>
      <c r="DKD6" s="27"/>
      <c r="DKE6" s="27"/>
      <c r="DKF6" s="27"/>
      <c r="DKG6" s="27"/>
      <c r="DKH6" s="27"/>
      <c r="DKI6" s="27"/>
      <c r="DKJ6" s="27"/>
      <c r="DKK6" s="27"/>
      <c r="DKL6" s="27"/>
      <c r="DKM6" s="27"/>
      <c r="DKN6" s="27"/>
      <c r="DKO6" s="27"/>
      <c r="DKP6" s="27"/>
      <c r="DKQ6" s="27"/>
      <c r="DKR6" s="27"/>
      <c r="DKS6" s="27"/>
      <c r="DKT6" s="27"/>
      <c r="DKU6" s="27"/>
      <c r="DKV6" s="27"/>
      <c r="DKW6" s="27"/>
      <c r="DKX6" s="27"/>
      <c r="DKY6" s="27"/>
      <c r="DKZ6" s="27"/>
      <c r="DLA6" s="27"/>
      <c r="DLB6" s="27"/>
      <c r="DLC6" s="27"/>
      <c r="DLD6" s="27"/>
      <c r="DLE6" s="27"/>
      <c r="DLF6" s="27"/>
      <c r="DLG6" s="27"/>
      <c r="DLH6" s="27"/>
      <c r="DLI6" s="27"/>
      <c r="DLJ6" s="27"/>
      <c r="DLK6" s="27"/>
      <c r="DLL6" s="27"/>
      <c r="DLM6" s="27"/>
      <c r="DLN6" s="27"/>
      <c r="DLO6" s="27"/>
      <c r="DLP6" s="27"/>
      <c r="DLQ6" s="27"/>
      <c r="DLR6" s="27"/>
      <c r="DLS6" s="27"/>
      <c r="DLT6" s="27"/>
      <c r="DLU6" s="27"/>
      <c r="DLV6" s="27"/>
      <c r="DLW6" s="27"/>
      <c r="DLX6" s="27"/>
      <c r="DLY6" s="27"/>
      <c r="DLZ6" s="27"/>
      <c r="DMA6" s="27"/>
      <c r="DMB6" s="27"/>
      <c r="DMC6" s="27"/>
      <c r="DMD6" s="27"/>
      <c r="DME6" s="27"/>
      <c r="DMF6" s="27"/>
      <c r="DMG6" s="27"/>
      <c r="DMH6" s="27"/>
      <c r="DMI6" s="27"/>
      <c r="DMJ6" s="27"/>
      <c r="DMK6" s="27"/>
      <c r="DML6" s="27"/>
      <c r="DMM6" s="27"/>
      <c r="DMN6" s="27"/>
      <c r="DMO6" s="27"/>
      <c r="DMP6" s="27"/>
      <c r="DMQ6" s="27"/>
      <c r="DMR6" s="27"/>
      <c r="DMS6" s="27"/>
      <c r="DMT6" s="27"/>
      <c r="DMU6" s="27"/>
      <c r="DMV6" s="27"/>
      <c r="DMW6" s="27"/>
      <c r="DMX6" s="27"/>
      <c r="DMY6" s="27"/>
      <c r="DMZ6" s="27"/>
      <c r="DNA6" s="27"/>
      <c r="DNB6" s="27"/>
      <c r="DNC6" s="27"/>
      <c r="DND6" s="27"/>
      <c r="DNE6" s="27"/>
      <c r="DNF6" s="27"/>
      <c r="DNG6" s="27"/>
      <c r="DNH6" s="27"/>
      <c r="DNI6" s="27"/>
      <c r="DNJ6" s="27"/>
      <c r="DNK6" s="27"/>
      <c r="DNL6" s="27"/>
      <c r="DNM6" s="27"/>
      <c r="DNN6" s="27"/>
      <c r="DNO6" s="27"/>
      <c r="DNP6" s="27"/>
      <c r="DNQ6" s="27"/>
      <c r="DNR6" s="27"/>
      <c r="DNS6" s="27"/>
      <c r="DNT6" s="27"/>
      <c r="DNU6" s="27"/>
      <c r="DNV6" s="27"/>
      <c r="DNW6" s="27"/>
      <c r="DNX6" s="27"/>
      <c r="DNY6" s="27"/>
      <c r="DNZ6" s="27"/>
      <c r="DOA6" s="27"/>
      <c r="DOB6" s="27"/>
      <c r="DOC6" s="27"/>
      <c r="DOD6" s="27"/>
      <c r="DOE6" s="27"/>
      <c r="DOF6" s="27"/>
      <c r="DOG6" s="27"/>
      <c r="DOH6" s="27"/>
      <c r="DOI6" s="27"/>
      <c r="DOJ6" s="27"/>
      <c r="DOK6" s="27"/>
      <c r="DOL6" s="27"/>
      <c r="DOM6" s="27"/>
      <c r="DON6" s="27"/>
      <c r="DOO6" s="27"/>
      <c r="DOP6" s="27"/>
      <c r="DOQ6" s="27"/>
      <c r="DOR6" s="27"/>
      <c r="DOS6" s="27"/>
      <c r="DOT6" s="27"/>
      <c r="DOU6" s="27"/>
      <c r="DOV6" s="27"/>
      <c r="DOW6" s="27"/>
      <c r="DOX6" s="27"/>
      <c r="DOY6" s="27"/>
      <c r="DOZ6" s="27"/>
      <c r="DPA6" s="27"/>
      <c r="DPB6" s="27"/>
      <c r="DPC6" s="27"/>
      <c r="DPD6" s="27"/>
      <c r="DPE6" s="27"/>
      <c r="DPF6" s="27"/>
      <c r="DPG6" s="27"/>
      <c r="DPH6" s="27"/>
      <c r="DPI6" s="27"/>
      <c r="DPJ6" s="27"/>
      <c r="DPK6" s="27"/>
      <c r="DPL6" s="27"/>
      <c r="DPM6" s="27"/>
      <c r="DPN6" s="27"/>
      <c r="DPO6" s="27"/>
      <c r="DPP6" s="27"/>
      <c r="DPQ6" s="27"/>
      <c r="DPR6" s="27"/>
      <c r="DPS6" s="27"/>
      <c r="DPT6" s="27"/>
      <c r="DPU6" s="27"/>
      <c r="DPV6" s="27"/>
      <c r="DPW6" s="27"/>
      <c r="DPX6" s="27"/>
      <c r="DPY6" s="27"/>
      <c r="DPZ6" s="27"/>
      <c r="DQA6" s="27"/>
      <c r="DQB6" s="27"/>
      <c r="DQC6" s="27"/>
      <c r="DQD6" s="27"/>
      <c r="DQE6" s="27"/>
      <c r="DQF6" s="27"/>
      <c r="DQG6" s="27"/>
      <c r="DQH6" s="27"/>
      <c r="DQI6" s="27"/>
      <c r="DQJ6" s="27"/>
      <c r="DQK6" s="27"/>
      <c r="DQL6" s="27"/>
      <c r="DQM6" s="27"/>
      <c r="DQN6" s="27"/>
      <c r="DQO6" s="27"/>
      <c r="DQP6" s="27"/>
      <c r="DQQ6" s="27"/>
      <c r="DQR6" s="27"/>
      <c r="DQS6" s="27"/>
      <c r="DQT6" s="27"/>
      <c r="DQU6" s="27"/>
      <c r="DQV6" s="27"/>
      <c r="DQW6" s="27"/>
      <c r="DQX6" s="27"/>
      <c r="DQY6" s="27"/>
      <c r="DQZ6" s="27"/>
      <c r="DRA6" s="27"/>
      <c r="DRB6" s="27"/>
      <c r="DRC6" s="27"/>
      <c r="DRD6" s="27"/>
      <c r="DRE6" s="27"/>
      <c r="DRF6" s="27"/>
      <c r="DRG6" s="27"/>
      <c r="DRH6" s="27"/>
      <c r="DRI6" s="27"/>
      <c r="DRJ6" s="27"/>
      <c r="DRK6" s="27"/>
      <c r="DRL6" s="27"/>
      <c r="DRM6" s="27"/>
      <c r="DRN6" s="27"/>
      <c r="DRO6" s="27"/>
      <c r="DRP6" s="27"/>
      <c r="DRQ6" s="27"/>
      <c r="DRR6" s="27"/>
      <c r="DRS6" s="27"/>
      <c r="DRT6" s="27"/>
      <c r="DRU6" s="27"/>
      <c r="DRV6" s="27"/>
      <c r="DRW6" s="27"/>
      <c r="DRX6" s="27"/>
      <c r="DRY6" s="27"/>
      <c r="DRZ6" s="27"/>
      <c r="DSA6" s="27"/>
      <c r="DSB6" s="27"/>
      <c r="DSC6" s="27"/>
      <c r="DSD6" s="27"/>
      <c r="DSE6" s="27"/>
      <c r="DSF6" s="27"/>
      <c r="DSG6" s="27"/>
      <c r="DSH6" s="27"/>
      <c r="DSI6" s="27"/>
      <c r="DSJ6" s="27"/>
      <c r="DSK6" s="27"/>
      <c r="DSL6" s="27"/>
      <c r="DSM6" s="27"/>
      <c r="DSN6" s="27"/>
      <c r="DSO6" s="27"/>
      <c r="DSP6" s="27"/>
      <c r="DSQ6" s="27"/>
      <c r="DSR6" s="27"/>
      <c r="DSS6" s="27"/>
      <c r="DST6" s="27"/>
      <c r="DSU6" s="27"/>
      <c r="DSV6" s="27"/>
      <c r="DSW6" s="27"/>
      <c r="DSX6" s="27"/>
      <c r="DSY6" s="27"/>
      <c r="DSZ6" s="27"/>
      <c r="DTA6" s="27"/>
      <c r="DTB6" s="27"/>
      <c r="DTC6" s="27"/>
      <c r="DTD6" s="27"/>
      <c r="DTE6" s="27"/>
      <c r="DTF6" s="27"/>
      <c r="DTG6" s="27"/>
      <c r="DTH6" s="27"/>
      <c r="DTI6" s="27"/>
      <c r="DTJ6" s="27"/>
      <c r="DTK6" s="27"/>
      <c r="DTL6" s="27"/>
      <c r="DTM6" s="27"/>
      <c r="DTN6" s="27"/>
      <c r="DTO6" s="27"/>
      <c r="DTP6" s="27"/>
      <c r="DTQ6" s="27"/>
      <c r="DTR6" s="27"/>
      <c r="DTS6" s="27"/>
      <c r="DTT6" s="27"/>
      <c r="DTU6" s="27"/>
      <c r="DTV6" s="27"/>
      <c r="DTW6" s="27"/>
      <c r="DTX6" s="27"/>
      <c r="DTY6" s="27"/>
      <c r="DTZ6" s="27"/>
      <c r="DUA6" s="27"/>
      <c r="DUB6" s="27"/>
      <c r="DUC6" s="27"/>
      <c r="DUD6" s="27"/>
      <c r="DUE6" s="27"/>
      <c r="DUF6" s="27"/>
      <c r="DUG6" s="27"/>
      <c r="DUH6" s="27"/>
      <c r="DUI6" s="27"/>
      <c r="DUJ6" s="27"/>
      <c r="DUK6" s="27"/>
      <c r="DUL6" s="27"/>
      <c r="DUM6" s="27"/>
      <c r="DUN6" s="27"/>
      <c r="DUO6" s="27"/>
      <c r="DUP6" s="27"/>
      <c r="DUQ6" s="27"/>
      <c r="DUR6" s="27"/>
      <c r="DUS6" s="27"/>
      <c r="DUT6" s="27"/>
      <c r="DUU6" s="27"/>
      <c r="DUV6" s="27"/>
      <c r="DUW6" s="27"/>
      <c r="DUX6" s="27"/>
      <c r="DUY6" s="27"/>
      <c r="DUZ6" s="27"/>
      <c r="DVA6" s="27"/>
      <c r="DVB6" s="27"/>
      <c r="DVC6" s="27"/>
      <c r="DVD6" s="27"/>
      <c r="DVE6" s="27"/>
      <c r="DVF6" s="27"/>
      <c r="DVG6" s="27"/>
      <c r="DVH6" s="27"/>
      <c r="DVI6" s="27"/>
      <c r="DVJ6" s="27"/>
      <c r="DVK6" s="27"/>
      <c r="DVL6" s="27"/>
      <c r="DVM6" s="27"/>
      <c r="DVN6" s="27"/>
      <c r="DVO6" s="27"/>
      <c r="DVP6" s="27"/>
      <c r="DVQ6" s="27"/>
      <c r="DVR6" s="27"/>
      <c r="DVS6" s="27"/>
      <c r="DVT6" s="27"/>
      <c r="DVU6" s="27"/>
      <c r="DVV6" s="27"/>
      <c r="DVW6" s="27"/>
      <c r="DVX6" s="27"/>
      <c r="DVY6" s="27"/>
      <c r="DVZ6" s="27"/>
      <c r="DWA6" s="27"/>
      <c r="DWB6" s="27"/>
      <c r="DWC6" s="27"/>
      <c r="DWD6" s="27"/>
      <c r="DWE6" s="27"/>
      <c r="DWF6" s="27"/>
      <c r="DWG6" s="27"/>
      <c r="DWH6" s="27"/>
      <c r="DWI6" s="27"/>
      <c r="DWJ6" s="27"/>
      <c r="DWK6" s="27"/>
      <c r="DWL6" s="27"/>
      <c r="DWM6" s="27"/>
      <c r="DWN6" s="27"/>
      <c r="DWO6" s="27"/>
      <c r="DWP6" s="27"/>
      <c r="DWQ6" s="27"/>
      <c r="DWR6" s="27"/>
      <c r="DWS6" s="27"/>
      <c r="DWT6" s="27"/>
      <c r="DWU6" s="27"/>
      <c r="DWV6" s="27"/>
      <c r="DWW6" s="27"/>
      <c r="DWX6" s="27"/>
      <c r="DWY6" s="27"/>
      <c r="DWZ6" s="27"/>
      <c r="DXA6" s="27"/>
      <c r="DXB6" s="27"/>
      <c r="DXC6" s="27"/>
      <c r="DXD6" s="27"/>
      <c r="DXE6" s="27"/>
      <c r="DXF6" s="27"/>
      <c r="DXG6" s="27"/>
      <c r="DXH6" s="27"/>
      <c r="DXI6" s="27"/>
      <c r="DXJ6" s="27"/>
      <c r="DXK6" s="27"/>
      <c r="DXL6" s="27"/>
      <c r="DXM6" s="27"/>
      <c r="DXN6" s="27"/>
      <c r="DXO6" s="27"/>
      <c r="DXP6" s="27"/>
      <c r="DXQ6" s="27"/>
      <c r="DXR6" s="27"/>
      <c r="DXS6" s="27"/>
      <c r="DXT6" s="27"/>
      <c r="DXU6" s="27"/>
      <c r="DXV6" s="27"/>
      <c r="DXW6" s="27"/>
      <c r="DXX6" s="27"/>
      <c r="DXY6" s="27"/>
      <c r="DXZ6" s="27"/>
      <c r="DYA6" s="27"/>
      <c r="DYB6" s="27"/>
      <c r="DYC6" s="27"/>
      <c r="DYD6" s="27"/>
      <c r="DYE6" s="27"/>
      <c r="DYF6" s="27"/>
      <c r="DYG6" s="27"/>
      <c r="DYH6" s="27"/>
      <c r="DYI6" s="27"/>
      <c r="DYJ6" s="27"/>
      <c r="DYK6" s="27"/>
      <c r="DYL6" s="27"/>
      <c r="DYM6" s="27"/>
      <c r="DYN6" s="27"/>
      <c r="DYO6" s="27"/>
      <c r="DYP6" s="27"/>
      <c r="DYQ6" s="27"/>
      <c r="DYR6" s="27"/>
      <c r="DYS6" s="27"/>
      <c r="DYT6" s="27"/>
      <c r="DYU6" s="27"/>
      <c r="DYV6" s="27"/>
      <c r="DYW6" s="27"/>
      <c r="DYX6" s="27"/>
      <c r="DYY6" s="27"/>
      <c r="DYZ6" s="27"/>
      <c r="DZA6" s="27"/>
      <c r="DZB6" s="27"/>
      <c r="DZC6" s="27"/>
      <c r="DZD6" s="27"/>
      <c r="DZE6" s="27"/>
      <c r="DZF6" s="27"/>
      <c r="DZG6" s="27"/>
      <c r="DZH6" s="27"/>
      <c r="DZI6" s="27"/>
      <c r="DZJ6" s="27"/>
      <c r="DZK6" s="27"/>
      <c r="DZL6" s="27"/>
      <c r="DZM6" s="27"/>
      <c r="DZN6" s="27"/>
      <c r="DZO6" s="27"/>
      <c r="DZP6" s="27"/>
      <c r="DZQ6" s="27"/>
      <c r="DZR6" s="27"/>
      <c r="DZS6" s="27"/>
      <c r="DZT6" s="27"/>
      <c r="DZU6" s="27"/>
      <c r="DZV6" s="27"/>
      <c r="DZW6" s="27"/>
      <c r="DZX6" s="27"/>
      <c r="DZY6" s="27"/>
      <c r="DZZ6" s="27"/>
      <c r="EAA6" s="27"/>
      <c r="EAB6" s="27"/>
      <c r="EAC6" s="27"/>
      <c r="EAD6" s="27"/>
      <c r="EAE6" s="27"/>
      <c r="EAF6" s="27"/>
      <c r="EAG6" s="27"/>
      <c r="EAH6" s="27"/>
      <c r="EAI6" s="27"/>
      <c r="EAJ6" s="27"/>
      <c r="EAK6" s="27"/>
      <c r="EAL6" s="27"/>
      <c r="EAM6" s="27"/>
      <c r="EAN6" s="27"/>
      <c r="EAO6" s="27"/>
      <c r="EAP6" s="27"/>
      <c r="EAQ6" s="27"/>
      <c r="EAR6" s="27"/>
      <c r="EAS6" s="27"/>
      <c r="EAT6" s="27"/>
      <c r="EAU6" s="27"/>
      <c r="EAV6" s="27"/>
      <c r="EAW6" s="27"/>
      <c r="EAX6" s="27"/>
      <c r="EAY6" s="27"/>
      <c r="EAZ6" s="27"/>
      <c r="EBA6" s="27"/>
      <c r="EBB6" s="27"/>
      <c r="EBC6" s="27"/>
      <c r="EBD6" s="27"/>
      <c r="EBE6" s="27"/>
      <c r="EBF6" s="27"/>
      <c r="EBG6" s="27"/>
      <c r="EBH6" s="27"/>
      <c r="EBI6" s="27"/>
      <c r="EBJ6" s="27"/>
      <c r="EBK6" s="27"/>
      <c r="EBL6" s="27"/>
      <c r="EBM6" s="27"/>
      <c r="EBN6" s="27"/>
      <c r="EBO6" s="27"/>
      <c r="EBP6" s="27"/>
      <c r="EBQ6" s="27"/>
      <c r="EBR6" s="27"/>
      <c r="EBS6" s="27"/>
      <c r="EBT6" s="27"/>
      <c r="EBU6" s="27"/>
      <c r="EBV6" s="27"/>
      <c r="EBW6" s="27"/>
      <c r="EBX6" s="27"/>
      <c r="EBY6" s="27"/>
      <c r="EBZ6" s="27"/>
      <c r="ECA6" s="27"/>
      <c r="ECB6" s="27"/>
      <c r="ECC6" s="27"/>
      <c r="ECD6" s="27"/>
      <c r="ECE6" s="27"/>
      <c r="ECF6" s="27"/>
      <c r="ECG6" s="27"/>
      <c r="ECH6" s="27"/>
      <c r="ECI6" s="27"/>
      <c r="ECJ6" s="27"/>
      <c r="ECK6" s="27"/>
      <c r="ECL6" s="27"/>
      <c r="ECM6" s="27"/>
      <c r="ECN6" s="27"/>
      <c r="ECO6" s="27"/>
      <c r="ECP6" s="27"/>
      <c r="ECQ6" s="27"/>
      <c r="ECR6" s="27"/>
      <c r="ECS6" s="27"/>
      <c r="ECT6" s="27"/>
      <c r="ECU6" s="27"/>
      <c r="ECV6" s="27"/>
      <c r="ECW6" s="27"/>
      <c r="ECX6" s="27"/>
      <c r="ECY6" s="27"/>
      <c r="ECZ6" s="27"/>
      <c r="EDA6" s="27"/>
      <c r="EDB6" s="27"/>
      <c r="EDC6" s="27"/>
      <c r="EDD6" s="27"/>
      <c r="EDE6" s="27"/>
      <c r="EDF6" s="27"/>
      <c r="EDG6" s="27"/>
      <c r="EDH6" s="27"/>
      <c r="EDI6" s="27"/>
      <c r="EDJ6" s="27"/>
      <c r="EDK6" s="27"/>
      <c r="EDL6" s="27"/>
      <c r="EDM6" s="27"/>
      <c r="EDN6" s="27"/>
      <c r="EDO6" s="27"/>
      <c r="EDP6" s="27"/>
      <c r="EDQ6" s="27"/>
      <c r="EDR6" s="27"/>
      <c r="EDS6" s="27"/>
      <c r="EDT6" s="27"/>
      <c r="EDU6" s="27"/>
      <c r="EDV6" s="27"/>
      <c r="EDW6" s="27"/>
      <c r="EDX6" s="27"/>
      <c r="EDY6" s="27"/>
      <c r="EDZ6" s="27"/>
      <c r="EEA6" s="27"/>
      <c r="EEB6" s="27"/>
      <c r="EEC6" s="27"/>
      <c r="EED6" s="27"/>
      <c r="EEE6" s="27"/>
      <c r="EEF6" s="27"/>
      <c r="EEG6" s="27"/>
      <c r="EEH6" s="27"/>
      <c r="EEI6" s="27"/>
      <c r="EEJ6" s="27"/>
      <c r="EEK6" s="27"/>
      <c r="EEL6" s="27"/>
      <c r="EEM6" s="27"/>
      <c r="EEN6" s="27"/>
      <c r="EEO6" s="27"/>
      <c r="EEP6" s="27"/>
      <c r="EEQ6" s="27"/>
      <c r="EER6" s="27"/>
      <c r="EES6" s="27"/>
      <c r="EET6" s="27"/>
      <c r="EEU6" s="27"/>
      <c r="EEV6" s="27"/>
      <c r="EEW6" s="27"/>
      <c r="EEX6" s="27"/>
      <c r="EEY6" s="27"/>
      <c r="EEZ6" s="27"/>
      <c r="EFA6" s="27"/>
      <c r="EFB6" s="27"/>
      <c r="EFC6" s="27"/>
      <c r="EFD6" s="27"/>
      <c r="EFE6" s="27"/>
      <c r="EFF6" s="27"/>
      <c r="EFG6" s="27"/>
      <c r="EFH6" s="27"/>
      <c r="EFI6" s="27"/>
      <c r="EFJ6" s="27"/>
      <c r="EFK6" s="27"/>
      <c r="EFL6" s="27"/>
      <c r="EFM6" s="27"/>
      <c r="EFN6" s="27"/>
      <c r="EFO6" s="27"/>
      <c r="EFP6" s="27"/>
      <c r="EFQ6" s="27"/>
      <c r="EFR6" s="27"/>
      <c r="EFS6" s="27"/>
      <c r="EFT6" s="27"/>
      <c r="EFU6" s="27"/>
      <c r="EFV6" s="27"/>
      <c r="EFW6" s="27"/>
      <c r="EFX6" s="27"/>
      <c r="EFY6" s="27"/>
      <c r="EFZ6" s="27"/>
      <c r="EGA6" s="27"/>
      <c r="EGB6" s="27"/>
      <c r="EGC6" s="27"/>
      <c r="EGD6" s="27"/>
      <c r="EGE6" s="27"/>
      <c r="EGF6" s="27"/>
      <c r="EGG6" s="27"/>
      <c r="EGH6" s="27"/>
      <c r="EGI6" s="27"/>
      <c r="EGJ6" s="27"/>
      <c r="EGK6" s="27"/>
      <c r="EGL6" s="27"/>
      <c r="EGM6" s="27"/>
      <c r="EGN6" s="27"/>
      <c r="EGO6" s="27"/>
      <c r="EGP6" s="27"/>
      <c r="EGQ6" s="27"/>
      <c r="EGR6" s="27"/>
      <c r="EGS6" s="27"/>
      <c r="EGT6" s="27"/>
      <c r="EGU6" s="27"/>
      <c r="EGV6" s="27"/>
      <c r="EGW6" s="27"/>
      <c r="EGX6" s="27"/>
      <c r="EGY6" s="27"/>
      <c r="EGZ6" s="27"/>
      <c r="EHA6" s="27"/>
      <c r="EHB6" s="27"/>
      <c r="EHC6" s="27"/>
      <c r="EHD6" s="27"/>
      <c r="EHE6" s="27"/>
      <c r="EHF6" s="27"/>
      <c r="EHG6" s="27"/>
      <c r="EHH6" s="27"/>
      <c r="EHI6" s="27"/>
      <c r="EHJ6" s="27"/>
      <c r="EHK6" s="27"/>
      <c r="EHL6" s="27"/>
      <c r="EHM6" s="27"/>
      <c r="EHN6" s="27"/>
      <c r="EHO6" s="27"/>
      <c r="EHP6" s="27"/>
      <c r="EHQ6" s="27"/>
      <c r="EHR6" s="27"/>
      <c r="EHS6" s="27"/>
      <c r="EHT6" s="27"/>
      <c r="EHU6" s="27"/>
      <c r="EHV6" s="27"/>
      <c r="EHW6" s="27"/>
      <c r="EHX6" s="27"/>
      <c r="EHY6" s="27"/>
      <c r="EHZ6" s="27"/>
      <c r="EIA6" s="27"/>
      <c r="EIB6" s="27"/>
      <c r="EIC6" s="27"/>
      <c r="EID6" s="27"/>
      <c r="EIE6" s="27"/>
      <c r="EIF6" s="27"/>
      <c r="EIG6" s="27"/>
      <c r="EIH6" s="27"/>
      <c r="EII6" s="27"/>
      <c r="EIJ6" s="27"/>
      <c r="EIK6" s="27"/>
      <c r="EIL6" s="27"/>
      <c r="EIM6" s="27"/>
      <c r="EIN6" s="27"/>
      <c r="EIO6" s="27"/>
      <c r="EIP6" s="27"/>
      <c r="EIQ6" s="27"/>
      <c r="EIR6" s="27"/>
      <c r="EIS6" s="27"/>
      <c r="EIT6" s="27"/>
      <c r="EIU6" s="27"/>
      <c r="EIV6" s="27"/>
      <c r="EIW6" s="27"/>
      <c r="EIX6" s="27"/>
      <c r="EIY6" s="27"/>
      <c r="EIZ6" s="27"/>
      <c r="EJA6" s="27"/>
      <c r="EJB6" s="27"/>
      <c r="EJC6" s="27"/>
      <c r="EJD6" s="27"/>
      <c r="EJE6" s="27"/>
      <c r="EJF6" s="27"/>
      <c r="EJG6" s="27"/>
      <c r="EJH6" s="27"/>
      <c r="EJI6" s="27"/>
      <c r="EJJ6" s="27"/>
      <c r="EJK6" s="27"/>
      <c r="EJL6" s="27"/>
      <c r="EJM6" s="27"/>
      <c r="EJN6" s="27"/>
      <c r="EJO6" s="27"/>
      <c r="EJP6" s="27"/>
      <c r="EJQ6" s="27"/>
      <c r="EJR6" s="27"/>
      <c r="EJS6" s="27"/>
      <c r="EJT6" s="27"/>
      <c r="EJU6" s="27"/>
      <c r="EJV6" s="27"/>
      <c r="EJW6" s="27"/>
      <c r="EJX6" s="27"/>
      <c r="EJY6" s="27"/>
      <c r="EJZ6" s="27"/>
      <c r="EKA6" s="27"/>
      <c r="EKB6" s="27"/>
      <c r="EKC6" s="27"/>
      <c r="EKD6" s="27"/>
      <c r="EKE6" s="27"/>
      <c r="EKF6" s="27"/>
      <c r="EKG6" s="27"/>
      <c r="EKH6" s="27"/>
      <c r="EKI6" s="27"/>
      <c r="EKJ6" s="27"/>
      <c r="EKK6" s="27"/>
      <c r="EKL6" s="27"/>
      <c r="EKM6" s="27"/>
      <c r="EKN6" s="27"/>
      <c r="EKO6" s="27"/>
      <c r="EKP6" s="27"/>
      <c r="EKQ6" s="27"/>
      <c r="EKR6" s="27"/>
      <c r="EKS6" s="27"/>
      <c r="EKT6" s="27"/>
      <c r="EKU6" s="27"/>
      <c r="EKV6" s="27"/>
      <c r="EKW6" s="27"/>
      <c r="EKX6" s="27"/>
      <c r="EKY6" s="27"/>
      <c r="EKZ6" s="27"/>
      <c r="ELA6" s="27"/>
      <c r="ELB6" s="27"/>
      <c r="ELC6" s="27"/>
      <c r="ELD6" s="27"/>
      <c r="ELE6" s="27"/>
      <c r="ELF6" s="27"/>
      <c r="ELG6" s="27"/>
      <c r="ELH6" s="27"/>
      <c r="ELI6" s="27"/>
      <c r="ELJ6" s="27"/>
      <c r="ELK6" s="27"/>
      <c r="ELL6" s="27"/>
      <c r="ELM6" s="27"/>
      <c r="ELN6" s="27"/>
      <c r="ELO6" s="27"/>
      <c r="ELP6" s="27"/>
      <c r="ELQ6" s="27"/>
      <c r="ELR6" s="27"/>
      <c r="ELS6" s="27"/>
      <c r="ELT6" s="27"/>
      <c r="ELU6" s="27"/>
      <c r="ELV6" s="27"/>
      <c r="ELW6" s="27"/>
      <c r="ELX6" s="27"/>
      <c r="ELY6" s="27"/>
      <c r="ELZ6" s="27"/>
      <c r="EMA6" s="27"/>
      <c r="EMB6" s="27"/>
      <c r="EMC6" s="27"/>
      <c r="EMD6" s="27"/>
      <c r="EME6" s="27"/>
      <c r="EMF6" s="27"/>
      <c r="EMG6" s="27"/>
      <c r="EMH6" s="27"/>
      <c r="EMI6" s="27"/>
      <c r="EMJ6" s="27"/>
      <c r="EMK6" s="27"/>
      <c r="EML6" s="27"/>
      <c r="EMM6" s="27"/>
      <c r="EMN6" s="27"/>
      <c r="EMO6" s="27"/>
      <c r="EMP6" s="27"/>
      <c r="EMQ6" s="27"/>
      <c r="EMR6" s="27"/>
      <c r="EMS6" s="27"/>
      <c r="EMT6" s="27"/>
      <c r="EMU6" s="27"/>
      <c r="EMV6" s="27"/>
      <c r="EMW6" s="27"/>
      <c r="EMX6" s="27"/>
      <c r="EMY6" s="27"/>
      <c r="EMZ6" s="27"/>
      <c r="ENA6" s="27"/>
      <c r="ENB6" s="27"/>
      <c r="ENC6" s="27"/>
      <c r="END6" s="27"/>
      <c r="ENE6" s="27"/>
      <c r="ENF6" s="27"/>
      <c r="ENG6" s="27"/>
      <c r="ENH6" s="27"/>
      <c r="ENI6" s="27"/>
      <c r="ENJ6" s="27"/>
      <c r="ENK6" s="27"/>
      <c r="ENL6" s="27"/>
      <c r="ENM6" s="27"/>
      <c r="ENN6" s="27"/>
      <c r="ENO6" s="27"/>
      <c r="ENP6" s="27"/>
      <c r="ENQ6" s="27"/>
      <c r="ENR6" s="27"/>
      <c r="ENS6" s="27"/>
      <c r="ENT6" s="27"/>
      <c r="ENU6" s="27"/>
      <c r="ENV6" s="27"/>
      <c r="ENW6" s="27"/>
      <c r="ENX6" s="27"/>
      <c r="ENY6" s="27"/>
      <c r="ENZ6" s="27"/>
      <c r="EOA6" s="27"/>
      <c r="EOB6" s="27"/>
      <c r="EOC6" s="27"/>
      <c r="EOD6" s="27"/>
      <c r="EOE6" s="27"/>
      <c r="EOF6" s="27"/>
      <c r="EOG6" s="27"/>
      <c r="EOH6" s="27"/>
      <c r="EOI6" s="27"/>
      <c r="EOJ6" s="27"/>
      <c r="EOK6" s="27"/>
      <c r="EOL6" s="27"/>
      <c r="EOM6" s="27"/>
      <c r="EON6" s="27"/>
      <c r="EOO6" s="27"/>
      <c r="EOP6" s="27"/>
      <c r="EOQ6" s="27"/>
      <c r="EOR6" s="27"/>
      <c r="EOS6" s="27"/>
      <c r="EOT6" s="27"/>
      <c r="EOU6" s="27"/>
      <c r="EOV6" s="27"/>
      <c r="EOW6" s="27"/>
      <c r="EOX6" s="27"/>
      <c r="EOY6" s="27"/>
      <c r="EOZ6" s="27"/>
      <c r="EPA6" s="27"/>
      <c r="EPB6" s="27"/>
      <c r="EPC6" s="27"/>
      <c r="EPD6" s="27"/>
      <c r="EPE6" s="27"/>
      <c r="EPF6" s="27"/>
      <c r="EPG6" s="27"/>
      <c r="EPH6" s="27"/>
      <c r="EPI6" s="27"/>
      <c r="EPJ6" s="27"/>
      <c r="EPK6" s="27"/>
      <c r="EPL6" s="27"/>
      <c r="EPM6" s="27"/>
      <c r="EPN6" s="27"/>
      <c r="EPO6" s="27"/>
      <c r="EPP6" s="27"/>
      <c r="EPQ6" s="27"/>
      <c r="EPR6" s="27"/>
      <c r="EPS6" s="27"/>
      <c r="EPT6" s="27"/>
      <c r="EPU6" s="27"/>
      <c r="EPV6" s="27"/>
      <c r="EPW6" s="27"/>
      <c r="EPX6" s="27"/>
      <c r="EPY6" s="27"/>
      <c r="EPZ6" s="27"/>
      <c r="EQA6" s="27"/>
      <c r="EQB6" s="27"/>
      <c r="EQC6" s="27"/>
      <c r="EQD6" s="27"/>
      <c r="EQE6" s="27"/>
      <c r="EQF6" s="27"/>
      <c r="EQG6" s="27"/>
      <c r="EQH6" s="27"/>
      <c r="EQI6" s="27"/>
      <c r="EQJ6" s="27"/>
      <c r="EQK6" s="27"/>
      <c r="EQL6" s="27"/>
      <c r="EQM6" s="27"/>
      <c r="EQN6" s="27"/>
      <c r="EQO6" s="27"/>
      <c r="EQP6" s="27"/>
      <c r="EQQ6" s="27"/>
      <c r="EQR6" s="27"/>
      <c r="EQS6" s="27"/>
      <c r="EQT6" s="27"/>
      <c r="EQU6" s="27"/>
      <c r="EQV6" s="27"/>
      <c r="EQW6" s="27"/>
      <c r="EQX6" s="27"/>
      <c r="EQY6" s="27"/>
      <c r="EQZ6" s="27"/>
      <c r="ERA6" s="27"/>
      <c r="ERB6" s="27"/>
      <c r="ERC6" s="27"/>
      <c r="ERD6" s="27"/>
      <c r="ERE6" s="27"/>
      <c r="ERF6" s="27"/>
      <c r="ERG6" s="27"/>
      <c r="ERH6" s="27"/>
      <c r="ERI6" s="27"/>
      <c r="ERJ6" s="27"/>
      <c r="ERK6" s="27"/>
      <c r="ERL6" s="27"/>
      <c r="ERM6" s="27"/>
      <c r="ERN6" s="27"/>
      <c r="ERO6" s="27"/>
      <c r="ERP6" s="27"/>
      <c r="ERQ6" s="27"/>
      <c r="ERR6" s="27"/>
      <c r="ERS6" s="27"/>
      <c r="ERT6" s="27"/>
      <c r="ERU6" s="27"/>
      <c r="ERV6" s="27"/>
      <c r="ERW6" s="27"/>
      <c r="ERX6" s="27"/>
      <c r="ERY6" s="27"/>
      <c r="ERZ6" s="27"/>
      <c r="ESA6" s="27"/>
      <c r="ESB6" s="27"/>
      <c r="ESC6" s="27"/>
      <c r="ESD6" s="27"/>
      <c r="ESE6" s="27"/>
      <c r="ESF6" s="27"/>
      <c r="ESG6" s="27"/>
      <c r="ESH6" s="27"/>
      <c r="ESI6" s="27"/>
      <c r="ESJ6" s="27"/>
      <c r="ESK6" s="27"/>
      <c r="ESL6" s="27"/>
      <c r="ESM6" s="27"/>
      <c r="ESN6" s="27"/>
      <c r="ESO6" s="27"/>
      <c r="ESP6" s="27"/>
      <c r="ESQ6" s="27"/>
      <c r="ESR6" s="27"/>
      <c r="ESS6" s="27"/>
      <c r="EST6" s="27"/>
      <c r="ESU6" s="27"/>
      <c r="ESV6" s="27"/>
      <c r="ESW6" s="27"/>
      <c r="ESX6" s="27"/>
      <c r="ESY6" s="27"/>
      <c r="ESZ6" s="27"/>
      <c r="ETA6" s="27"/>
      <c r="ETB6" s="27"/>
      <c r="ETC6" s="27"/>
      <c r="ETD6" s="27"/>
      <c r="ETE6" s="27"/>
      <c r="ETF6" s="27"/>
      <c r="ETG6" s="27"/>
      <c r="ETH6" s="27"/>
      <c r="ETI6" s="27"/>
      <c r="ETJ6" s="27"/>
      <c r="ETK6" s="27"/>
      <c r="ETL6" s="27"/>
      <c r="ETM6" s="27"/>
      <c r="ETN6" s="27"/>
      <c r="ETO6" s="27"/>
      <c r="ETP6" s="27"/>
      <c r="ETQ6" s="27"/>
      <c r="ETR6" s="27"/>
      <c r="ETS6" s="27"/>
      <c r="ETT6" s="27"/>
      <c r="ETU6" s="27"/>
      <c r="ETV6" s="27"/>
      <c r="ETW6" s="27"/>
      <c r="ETX6" s="27"/>
      <c r="ETY6" s="27"/>
      <c r="ETZ6" s="27"/>
      <c r="EUA6" s="27"/>
      <c r="EUB6" s="27"/>
      <c r="EUC6" s="27"/>
      <c r="EUD6" s="27"/>
      <c r="EUE6" s="27"/>
      <c r="EUF6" s="27"/>
      <c r="EUG6" s="27"/>
      <c r="EUH6" s="27"/>
      <c r="EUI6" s="27"/>
      <c r="EUJ6" s="27"/>
      <c r="EUK6" s="27"/>
      <c r="EUL6" s="27"/>
      <c r="EUM6" s="27"/>
      <c r="EUN6" s="27"/>
      <c r="EUO6" s="27"/>
      <c r="EUP6" s="27"/>
      <c r="EUQ6" s="27"/>
      <c r="EUR6" s="27"/>
      <c r="EUS6" s="27"/>
      <c r="EUT6" s="27"/>
      <c r="EUU6" s="27"/>
      <c r="EUV6" s="27"/>
      <c r="EUW6" s="27"/>
      <c r="EUX6" s="27"/>
      <c r="EUY6" s="27"/>
      <c r="EUZ6" s="27"/>
      <c r="EVA6" s="27"/>
      <c r="EVB6" s="27"/>
      <c r="EVC6" s="27"/>
      <c r="EVD6" s="27"/>
      <c r="EVE6" s="27"/>
      <c r="EVF6" s="27"/>
      <c r="EVG6" s="27"/>
      <c r="EVH6" s="27"/>
      <c r="EVI6" s="27"/>
      <c r="EVJ6" s="27"/>
      <c r="EVK6" s="27"/>
      <c r="EVL6" s="27"/>
      <c r="EVM6" s="27"/>
      <c r="EVN6" s="27"/>
      <c r="EVO6" s="27"/>
      <c r="EVP6" s="27"/>
      <c r="EVQ6" s="27"/>
      <c r="EVR6" s="27"/>
      <c r="EVS6" s="27"/>
      <c r="EVT6" s="27"/>
      <c r="EVU6" s="27"/>
      <c r="EVV6" s="27"/>
      <c r="EVW6" s="27"/>
      <c r="EVX6" s="27"/>
      <c r="EVY6" s="27"/>
      <c r="EVZ6" s="27"/>
      <c r="EWA6" s="27"/>
      <c r="EWB6" s="27"/>
      <c r="EWC6" s="27"/>
      <c r="EWD6" s="27"/>
      <c r="EWE6" s="27"/>
      <c r="EWF6" s="27"/>
      <c r="EWG6" s="27"/>
      <c r="EWH6" s="27"/>
      <c r="EWI6" s="27"/>
      <c r="EWJ6" s="27"/>
      <c r="EWK6" s="27"/>
      <c r="EWL6" s="27"/>
      <c r="EWM6" s="27"/>
      <c r="EWN6" s="27"/>
      <c r="EWO6" s="27"/>
      <c r="EWP6" s="27"/>
      <c r="EWQ6" s="27"/>
      <c r="EWR6" s="27"/>
      <c r="EWS6" s="27"/>
      <c r="EWT6" s="27"/>
      <c r="EWU6" s="27"/>
      <c r="EWV6" s="27"/>
      <c r="EWW6" s="27"/>
      <c r="EWX6" s="27"/>
      <c r="EWY6" s="27"/>
      <c r="EWZ6" s="27"/>
      <c r="EXA6" s="27"/>
      <c r="EXB6" s="27"/>
      <c r="EXC6" s="27"/>
      <c r="EXD6" s="27"/>
      <c r="EXE6" s="27"/>
      <c r="EXF6" s="27"/>
      <c r="EXG6" s="27"/>
      <c r="EXH6" s="27"/>
      <c r="EXI6" s="27"/>
      <c r="EXJ6" s="27"/>
      <c r="EXK6" s="27"/>
      <c r="EXL6" s="27"/>
      <c r="EXM6" s="27"/>
      <c r="EXN6" s="27"/>
      <c r="EXO6" s="27"/>
      <c r="EXP6" s="27"/>
      <c r="EXQ6" s="27"/>
      <c r="EXR6" s="27"/>
      <c r="EXS6" s="27"/>
      <c r="EXT6" s="27"/>
      <c r="EXU6" s="27"/>
      <c r="EXV6" s="27"/>
      <c r="EXW6" s="27"/>
      <c r="EXX6" s="27"/>
      <c r="EXY6" s="27"/>
      <c r="EXZ6" s="27"/>
      <c r="EYA6" s="27"/>
      <c r="EYB6" s="27"/>
      <c r="EYC6" s="27"/>
      <c r="EYD6" s="27"/>
      <c r="EYE6" s="27"/>
      <c r="EYF6" s="27"/>
      <c r="EYG6" s="27"/>
      <c r="EYH6" s="27"/>
      <c r="EYI6" s="27"/>
      <c r="EYJ6" s="27"/>
      <c r="EYK6" s="27"/>
      <c r="EYL6" s="27"/>
      <c r="EYM6" s="27"/>
      <c r="EYN6" s="27"/>
      <c r="EYO6" s="27"/>
      <c r="EYP6" s="27"/>
      <c r="EYQ6" s="27"/>
      <c r="EYR6" s="27"/>
      <c r="EYS6" s="27"/>
      <c r="EYT6" s="27"/>
      <c r="EYU6" s="27"/>
      <c r="EYV6" s="27"/>
      <c r="EYW6" s="27"/>
      <c r="EYX6" s="27"/>
      <c r="EYY6" s="27"/>
      <c r="EYZ6" s="27"/>
      <c r="EZA6" s="27"/>
      <c r="EZB6" s="27"/>
      <c r="EZC6" s="27"/>
      <c r="EZD6" s="27"/>
      <c r="EZE6" s="27"/>
      <c r="EZF6" s="27"/>
      <c r="EZG6" s="27"/>
      <c r="EZH6" s="27"/>
      <c r="EZI6" s="27"/>
      <c r="EZJ6" s="27"/>
      <c r="EZK6" s="27"/>
      <c r="EZL6" s="27"/>
      <c r="EZM6" s="27"/>
      <c r="EZN6" s="27"/>
      <c r="EZO6" s="27"/>
      <c r="EZP6" s="27"/>
      <c r="EZQ6" s="27"/>
      <c r="EZR6" s="27"/>
      <c r="EZS6" s="27"/>
      <c r="EZT6" s="27"/>
      <c r="EZU6" s="27"/>
      <c r="EZV6" s="27"/>
      <c r="EZW6" s="27"/>
      <c r="EZX6" s="27"/>
      <c r="EZY6" s="27"/>
      <c r="EZZ6" s="27"/>
      <c r="FAA6" s="27"/>
      <c r="FAB6" s="27"/>
      <c r="FAC6" s="27"/>
      <c r="FAD6" s="27"/>
      <c r="FAE6" s="27"/>
      <c r="FAF6" s="27"/>
      <c r="FAG6" s="27"/>
      <c r="FAH6" s="27"/>
      <c r="FAI6" s="27"/>
      <c r="FAJ6" s="27"/>
      <c r="FAK6" s="27"/>
      <c r="FAL6" s="27"/>
      <c r="FAM6" s="27"/>
      <c r="FAN6" s="27"/>
      <c r="FAO6" s="27"/>
      <c r="FAP6" s="27"/>
      <c r="FAQ6" s="27"/>
      <c r="FAR6" s="27"/>
      <c r="FAS6" s="27"/>
      <c r="FAT6" s="27"/>
      <c r="FAU6" s="27"/>
      <c r="FAV6" s="27"/>
      <c r="FAW6" s="27"/>
      <c r="FAX6" s="27"/>
      <c r="FAY6" s="27"/>
      <c r="FAZ6" s="27"/>
      <c r="FBA6" s="27"/>
      <c r="FBB6" s="27"/>
      <c r="FBC6" s="27"/>
      <c r="FBD6" s="27"/>
      <c r="FBE6" s="27"/>
      <c r="FBF6" s="27"/>
      <c r="FBG6" s="27"/>
      <c r="FBH6" s="27"/>
      <c r="FBI6" s="27"/>
      <c r="FBJ6" s="27"/>
      <c r="FBK6" s="27"/>
      <c r="FBL6" s="27"/>
      <c r="FBM6" s="27"/>
      <c r="FBN6" s="27"/>
      <c r="FBO6" s="27"/>
      <c r="FBP6" s="27"/>
      <c r="FBQ6" s="27"/>
      <c r="FBR6" s="27"/>
      <c r="FBS6" s="27"/>
      <c r="FBT6" s="27"/>
      <c r="FBU6" s="27"/>
      <c r="FBV6" s="27"/>
      <c r="FBW6" s="27"/>
      <c r="FBX6" s="27"/>
      <c r="FBY6" s="27"/>
      <c r="FBZ6" s="27"/>
      <c r="FCA6" s="27"/>
      <c r="FCB6" s="27"/>
      <c r="FCC6" s="27"/>
      <c r="FCD6" s="27"/>
      <c r="FCE6" s="27"/>
      <c r="FCF6" s="27"/>
      <c r="FCG6" s="27"/>
      <c r="FCH6" s="27"/>
      <c r="FCI6" s="27"/>
      <c r="FCJ6" s="27"/>
      <c r="FCK6" s="27"/>
      <c r="FCL6" s="27"/>
      <c r="FCM6" s="27"/>
      <c r="FCN6" s="27"/>
      <c r="FCO6" s="27"/>
      <c r="FCP6" s="27"/>
      <c r="FCQ6" s="27"/>
      <c r="FCR6" s="27"/>
      <c r="FCS6" s="27"/>
      <c r="FCT6" s="27"/>
      <c r="FCU6" s="27"/>
      <c r="FCV6" s="27"/>
      <c r="FCW6" s="27"/>
      <c r="FCX6" s="27"/>
      <c r="FCY6" s="27"/>
      <c r="FCZ6" s="27"/>
      <c r="FDA6" s="27"/>
      <c r="FDB6" s="27"/>
      <c r="FDC6" s="27"/>
      <c r="FDD6" s="27"/>
      <c r="FDE6" s="27"/>
      <c r="FDF6" s="27"/>
      <c r="FDG6" s="27"/>
      <c r="FDH6" s="27"/>
      <c r="FDI6" s="27"/>
      <c r="FDJ6" s="27"/>
      <c r="FDK6" s="27"/>
      <c r="FDL6" s="27"/>
      <c r="FDM6" s="27"/>
      <c r="FDN6" s="27"/>
      <c r="FDO6" s="27"/>
      <c r="FDP6" s="27"/>
      <c r="FDQ6" s="27"/>
      <c r="FDR6" s="27"/>
      <c r="FDS6" s="27"/>
      <c r="FDT6" s="27"/>
      <c r="FDU6" s="27"/>
      <c r="FDV6" s="27"/>
      <c r="FDW6" s="27"/>
      <c r="FDX6" s="27"/>
      <c r="FDY6" s="27"/>
      <c r="FDZ6" s="27"/>
      <c r="FEA6" s="27"/>
      <c r="FEB6" s="27"/>
      <c r="FEC6" s="27"/>
      <c r="FED6" s="27"/>
      <c r="FEE6" s="27"/>
      <c r="FEF6" s="27"/>
      <c r="FEG6" s="27"/>
      <c r="FEH6" s="27"/>
      <c r="FEI6" s="27"/>
      <c r="FEJ6" s="27"/>
      <c r="FEK6" s="27"/>
      <c r="FEL6" s="27"/>
      <c r="FEM6" s="27"/>
      <c r="FEN6" s="27"/>
      <c r="FEO6" s="27"/>
      <c r="FEP6" s="27"/>
      <c r="FEQ6" s="27"/>
      <c r="FER6" s="27"/>
      <c r="FES6" s="27"/>
      <c r="FET6" s="27"/>
      <c r="FEU6" s="27"/>
      <c r="FEV6" s="27"/>
      <c r="FEW6" s="27"/>
      <c r="FEX6" s="27"/>
      <c r="FEY6" s="27"/>
      <c r="FEZ6" s="27"/>
      <c r="FFA6" s="27"/>
      <c r="FFB6" s="27"/>
      <c r="FFC6" s="27"/>
      <c r="FFD6" s="27"/>
      <c r="FFE6" s="27"/>
      <c r="FFF6" s="27"/>
      <c r="FFG6" s="27"/>
      <c r="FFH6" s="27"/>
      <c r="FFI6" s="27"/>
      <c r="FFJ6" s="27"/>
      <c r="FFK6" s="27"/>
      <c r="FFL6" s="27"/>
      <c r="FFM6" s="27"/>
      <c r="FFN6" s="27"/>
      <c r="FFO6" s="27"/>
      <c r="FFP6" s="27"/>
      <c r="FFQ6" s="27"/>
      <c r="FFR6" s="27"/>
      <c r="FFS6" s="27"/>
      <c r="FFT6" s="27"/>
      <c r="FFU6" s="27"/>
      <c r="FFV6" s="27"/>
      <c r="FFW6" s="27"/>
      <c r="FFX6" s="27"/>
      <c r="FFY6" s="27"/>
      <c r="FFZ6" s="27"/>
      <c r="FGA6" s="27"/>
      <c r="FGB6" s="27"/>
      <c r="FGC6" s="27"/>
      <c r="FGD6" s="27"/>
      <c r="FGE6" s="27"/>
      <c r="FGF6" s="27"/>
      <c r="FGG6" s="27"/>
      <c r="FGH6" s="27"/>
      <c r="FGI6" s="27"/>
      <c r="FGJ6" s="27"/>
      <c r="FGK6" s="27"/>
      <c r="FGL6" s="27"/>
      <c r="FGM6" s="27"/>
      <c r="FGN6" s="27"/>
      <c r="FGO6" s="27"/>
      <c r="FGP6" s="27"/>
      <c r="FGQ6" s="27"/>
      <c r="FGR6" s="27"/>
      <c r="FGS6" s="27"/>
      <c r="FGT6" s="27"/>
      <c r="FGU6" s="27"/>
      <c r="FGV6" s="27"/>
      <c r="FGW6" s="27"/>
      <c r="FGX6" s="27"/>
      <c r="FGY6" s="27"/>
      <c r="FGZ6" s="27"/>
      <c r="FHA6" s="27"/>
      <c r="FHB6" s="27"/>
      <c r="FHC6" s="27"/>
      <c r="FHD6" s="27"/>
      <c r="FHE6" s="27"/>
      <c r="FHF6" s="27"/>
      <c r="FHG6" s="27"/>
      <c r="FHH6" s="27"/>
      <c r="FHI6" s="27"/>
      <c r="FHJ6" s="27"/>
      <c r="FHK6" s="27"/>
      <c r="FHL6" s="27"/>
      <c r="FHM6" s="27"/>
      <c r="FHN6" s="27"/>
      <c r="FHO6" s="27"/>
      <c r="FHP6" s="27"/>
      <c r="FHQ6" s="27"/>
      <c r="FHR6" s="27"/>
      <c r="FHS6" s="27"/>
      <c r="FHT6" s="27"/>
      <c r="FHU6" s="27"/>
      <c r="FHV6" s="27"/>
      <c r="FHW6" s="27"/>
      <c r="FHX6" s="27"/>
      <c r="FHY6" s="27"/>
      <c r="FHZ6" s="27"/>
      <c r="FIA6" s="27"/>
      <c r="FIB6" s="27"/>
      <c r="FIC6" s="27"/>
      <c r="FID6" s="27"/>
      <c r="FIE6" s="27"/>
      <c r="FIF6" s="27"/>
      <c r="FIG6" s="27"/>
      <c r="FIH6" s="27"/>
      <c r="FII6" s="27"/>
      <c r="FIJ6" s="27"/>
      <c r="FIK6" s="27"/>
      <c r="FIL6" s="27"/>
      <c r="FIM6" s="27"/>
      <c r="FIN6" s="27"/>
      <c r="FIO6" s="27"/>
      <c r="FIP6" s="27"/>
      <c r="FIQ6" s="27"/>
      <c r="FIR6" s="27"/>
      <c r="FIS6" s="27"/>
      <c r="FIT6" s="27"/>
      <c r="FIU6" s="27"/>
      <c r="FIV6" s="27"/>
      <c r="FIW6" s="27"/>
      <c r="FIX6" s="27"/>
      <c r="FIY6" s="27"/>
      <c r="FIZ6" s="27"/>
      <c r="FJA6" s="27"/>
      <c r="FJB6" s="27"/>
      <c r="FJC6" s="27"/>
      <c r="FJD6" s="27"/>
      <c r="FJE6" s="27"/>
      <c r="FJF6" s="27"/>
      <c r="FJG6" s="27"/>
      <c r="FJH6" s="27"/>
      <c r="FJI6" s="27"/>
      <c r="FJJ6" s="27"/>
      <c r="FJK6" s="27"/>
      <c r="FJL6" s="27"/>
      <c r="FJM6" s="27"/>
      <c r="FJN6" s="27"/>
      <c r="FJO6" s="27"/>
      <c r="FJP6" s="27"/>
      <c r="FJQ6" s="27"/>
      <c r="FJR6" s="27"/>
      <c r="FJS6" s="27"/>
      <c r="FJT6" s="27"/>
      <c r="FJU6" s="27"/>
      <c r="FJV6" s="27"/>
      <c r="FJW6" s="27"/>
      <c r="FJX6" s="27"/>
      <c r="FJY6" s="27"/>
      <c r="FJZ6" s="27"/>
      <c r="FKA6" s="27"/>
      <c r="FKB6" s="27"/>
      <c r="FKC6" s="27"/>
      <c r="FKD6" s="27"/>
      <c r="FKE6" s="27"/>
      <c r="FKF6" s="27"/>
      <c r="FKG6" s="27"/>
      <c r="FKH6" s="27"/>
      <c r="FKI6" s="27"/>
      <c r="FKJ6" s="27"/>
      <c r="FKK6" s="27"/>
      <c r="FKL6" s="27"/>
      <c r="FKM6" s="27"/>
      <c r="FKN6" s="27"/>
      <c r="FKO6" s="27"/>
      <c r="FKP6" s="27"/>
      <c r="FKQ6" s="27"/>
      <c r="FKR6" s="27"/>
      <c r="FKS6" s="27"/>
      <c r="FKT6" s="27"/>
      <c r="FKU6" s="27"/>
      <c r="FKV6" s="27"/>
      <c r="FKW6" s="27"/>
      <c r="FKX6" s="27"/>
      <c r="FKY6" s="27"/>
      <c r="FKZ6" s="27"/>
      <c r="FLA6" s="27"/>
      <c r="FLB6" s="27"/>
      <c r="FLC6" s="27"/>
      <c r="FLD6" s="27"/>
      <c r="FLE6" s="27"/>
      <c r="FLF6" s="27"/>
      <c r="FLG6" s="27"/>
      <c r="FLH6" s="27"/>
      <c r="FLI6" s="27"/>
      <c r="FLJ6" s="27"/>
      <c r="FLK6" s="27"/>
      <c r="FLL6" s="27"/>
      <c r="FLM6" s="27"/>
      <c r="FLN6" s="27"/>
      <c r="FLO6" s="27"/>
      <c r="FLP6" s="27"/>
      <c r="FLQ6" s="27"/>
      <c r="FLR6" s="27"/>
      <c r="FLS6" s="27"/>
      <c r="FLT6" s="27"/>
      <c r="FLU6" s="27"/>
      <c r="FLV6" s="27"/>
      <c r="FLW6" s="27"/>
      <c r="FLX6" s="27"/>
      <c r="FLY6" s="27"/>
      <c r="FLZ6" s="27"/>
      <c r="FMA6" s="27"/>
      <c r="FMB6" s="27"/>
      <c r="FMC6" s="27"/>
      <c r="FMD6" s="27"/>
      <c r="FME6" s="27"/>
      <c r="FMF6" s="27"/>
      <c r="FMG6" s="27"/>
      <c r="FMH6" s="27"/>
      <c r="FMI6" s="27"/>
      <c r="FMJ6" s="27"/>
      <c r="FMK6" s="27"/>
      <c r="FML6" s="27"/>
      <c r="FMM6" s="27"/>
      <c r="FMN6" s="27"/>
      <c r="FMO6" s="27"/>
      <c r="FMP6" s="27"/>
      <c r="FMQ6" s="27"/>
      <c r="FMR6" s="27"/>
      <c r="FMS6" s="27"/>
      <c r="FMT6" s="27"/>
      <c r="FMU6" s="27"/>
      <c r="FMV6" s="27"/>
      <c r="FMW6" s="27"/>
      <c r="FMX6" s="27"/>
      <c r="FMY6" s="27"/>
      <c r="FMZ6" s="27"/>
      <c r="FNA6" s="27"/>
      <c r="FNB6" s="27"/>
      <c r="FNC6" s="27"/>
      <c r="FND6" s="27"/>
      <c r="FNE6" s="27"/>
      <c r="FNF6" s="27"/>
      <c r="FNG6" s="27"/>
      <c r="FNH6" s="27"/>
      <c r="FNI6" s="27"/>
      <c r="FNJ6" s="27"/>
      <c r="FNK6" s="27"/>
      <c r="FNL6" s="27"/>
      <c r="FNM6" s="27"/>
      <c r="FNN6" s="27"/>
      <c r="FNO6" s="27"/>
      <c r="FNP6" s="27"/>
      <c r="FNQ6" s="27"/>
      <c r="FNR6" s="27"/>
      <c r="FNS6" s="27"/>
      <c r="FNT6" s="27"/>
      <c r="FNU6" s="27"/>
      <c r="FNV6" s="27"/>
      <c r="FNW6" s="27"/>
      <c r="FNX6" s="27"/>
      <c r="FNY6" s="27"/>
      <c r="FNZ6" s="27"/>
      <c r="FOA6" s="27"/>
      <c r="FOB6" s="27"/>
      <c r="FOC6" s="27"/>
      <c r="FOD6" s="27"/>
      <c r="FOE6" s="27"/>
      <c r="FOF6" s="27"/>
      <c r="FOG6" s="27"/>
      <c r="FOH6" s="27"/>
      <c r="FOI6" s="27"/>
      <c r="FOJ6" s="27"/>
      <c r="FOK6" s="27"/>
      <c r="FOL6" s="27"/>
      <c r="FOM6" s="27"/>
      <c r="FON6" s="27"/>
      <c r="FOO6" s="27"/>
      <c r="FOP6" s="27"/>
      <c r="FOQ6" s="27"/>
      <c r="FOR6" s="27"/>
      <c r="FOS6" s="27"/>
      <c r="FOT6" s="27"/>
      <c r="FOU6" s="27"/>
      <c r="FOV6" s="27"/>
      <c r="FOW6" s="27"/>
      <c r="FOX6" s="27"/>
      <c r="FOY6" s="27"/>
      <c r="FOZ6" s="27"/>
      <c r="FPA6" s="27"/>
      <c r="FPB6" s="27"/>
      <c r="FPC6" s="27"/>
      <c r="FPD6" s="27"/>
      <c r="FPE6" s="27"/>
      <c r="FPF6" s="27"/>
      <c r="FPG6" s="27"/>
      <c r="FPH6" s="27"/>
      <c r="FPI6" s="27"/>
      <c r="FPJ6" s="27"/>
      <c r="FPK6" s="27"/>
      <c r="FPL6" s="27"/>
      <c r="FPM6" s="27"/>
      <c r="FPN6" s="27"/>
      <c r="FPO6" s="27"/>
      <c r="FPP6" s="27"/>
      <c r="FPQ6" s="27"/>
      <c r="FPR6" s="27"/>
      <c r="FPS6" s="27"/>
      <c r="FPT6" s="27"/>
      <c r="FPU6" s="27"/>
      <c r="FPV6" s="27"/>
      <c r="FPW6" s="27"/>
      <c r="FPX6" s="27"/>
      <c r="FPY6" s="27"/>
      <c r="FPZ6" s="27"/>
      <c r="FQA6" s="27"/>
      <c r="FQB6" s="27"/>
      <c r="FQC6" s="27"/>
      <c r="FQD6" s="27"/>
      <c r="FQE6" s="27"/>
      <c r="FQF6" s="27"/>
      <c r="FQG6" s="27"/>
      <c r="FQH6" s="27"/>
      <c r="FQI6" s="27"/>
      <c r="FQJ6" s="27"/>
      <c r="FQK6" s="27"/>
      <c r="FQL6" s="27"/>
      <c r="FQM6" s="27"/>
      <c r="FQN6" s="27"/>
      <c r="FQO6" s="27"/>
      <c r="FQP6" s="27"/>
      <c r="FQQ6" s="27"/>
      <c r="FQR6" s="27"/>
      <c r="FQS6" s="27"/>
      <c r="FQT6" s="27"/>
      <c r="FQU6" s="27"/>
      <c r="FQV6" s="27"/>
      <c r="FQW6" s="27"/>
      <c r="FQX6" s="27"/>
      <c r="FQY6" s="27"/>
      <c r="FQZ6" s="27"/>
      <c r="FRA6" s="27"/>
      <c r="FRB6" s="27"/>
      <c r="FRC6" s="27"/>
      <c r="FRD6" s="27"/>
      <c r="FRE6" s="27"/>
      <c r="FRF6" s="27"/>
      <c r="FRG6" s="27"/>
      <c r="FRH6" s="27"/>
      <c r="FRI6" s="27"/>
      <c r="FRJ6" s="27"/>
      <c r="FRK6" s="27"/>
      <c r="FRL6" s="27"/>
      <c r="FRM6" s="27"/>
      <c r="FRN6" s="27"/>
      <c r="FRO6" s="27"/>
      <c r="FRP6" s="27"/>
      <c r="FRQ6" s="27"/>
      <c r="FRR6" s="27"/>
      <c r="FRS6" s="27"/>
      <c r="FRT6" s="27"/>
      <c r="FRU6" s="27"/>
      <c r="FRV6" s="27"/>
      <c r="FRW6" s="27"/>
      <c r="FRX6" s="27"/>
      <c r="FRY6" s="27"/>
      <c r="FRZ6" s="27"/>
      <c r="FSA6" s="27"/>
      <c r="FSB6" s="27"/>
      <c r="FSC6" s="27"/>
      <c r="FSD6" s="27"/>
      <c r="FSE6" s="27"/>
      <c r="FSF6" s="27"/>
      <c r="FSG6" s="27"/>
      <c r="FSH6" s="27"/>
      <c r="FSI6" s="27"/>
      <c r="FSJ6" s="27"/>
      <c r="FSK6" s="27"/>
      <c r="FSL6" s="27"/>
      <c r="FSM6" s="27"/>
      <c r="FSN6" s="27"/>
      <c r="FSO6" s="27"/>
      <c r="FSP6" s="27"/>
      <c r="FSQ6" s="27"/>
      <c r="FSR6" s="27"/>
      <c r="FSS6" s="27"/>
      <c r="FST6" s="27"/>
      <c r="FSU6" s="27"/>
      <c r="FSV6" s="27"/>
      <c r="FSW6" s="27"/>
      <c r="FSX6" s="27"/>
      <c r="FSY6" s="27"/>
      <c r="FSZ6" s="27"/>
      <c r="FTA6" s="27"/>
      <c r="FTB6" s="27"/>
      <c r="FTC6" s="27"/>
      <c r="FTD6" s="27"/>
      <c r="FTE6" s="27"/>
      <c r="FTF6" s="27"/>
      <c r="FTG6" s="27"/>
      <c r="FTH6" s="27"/>
      <c r="FTI6" s="27"/>
      <c r="FTJ6" s="27"/>
      <c r="FTK6" s="27"/>
      <c r="FTL6" s="27"/>
      <c r="FTM6" s="27"/>
      <c r="FTN6" s="27"/>
      <c r="FTO6" s="27"/>
      <c r="FTP6" s="27"/>
      <c r="FTQ6" s="27"/>
      <c r="FTR6" s="27"/>
      <c r="FTS6" s="27"/>
      <c r="FTT6" s="27"/>
      <c r="FTU6" s="27"/>
      <c r="FTV6" s="27"/>
      <c r="FTW6" s="27"/>
      <c r="FTX6" s="27"/>
      <c r="FTY6" s="27"/>
      <c r="FTZ6" s="27"/>
      <c r="FUA6" s="27"/>
      <c r="FUB6" s="27"/>
      <c r="FUC6" s="27"/>
      <c r="FUD6" s="27"/>
      <c r="FUE6" s="27"/>
      <c r="FUF6" s="27"/>
      <c r="FUG6" s="27"/>
      <c r="FUH6" s="27"/>
      <c r="FUI6" s="27"/>
      <c r="FUJ6" s="27"/>
      <c r="FUK6" s="27"/>
      <c r="FUL6" s="27"/>
      <c r="FUM6" s="27"/>
      <c r="FUN6" s="27"/>
      <c r="FUO6" s="27"/>
      <c r="FUP6" s="27"/>
      <c r="FUQ6" s="27"/>
      <c r="FUR6" s="27"/>
      <c r="FUS6" s="27"/>
      <c r="FUT6" s="27"/>
      <c r="FUU6" s="27"/>
      <c r="FUV6" s="27"/>
      <c r="FUW6" s="27"/>
      <c r="FUX6" s="27"/>
      <c r="FUY6" s="27"/>
      <c r="FUZ6" s="27"/>
      <c r="FVA6" s="27"/>
      <c r="FVB6" s="27"/>
      <c r="FVC6" s="27"/>
      <c r="FVD6" s="27"/>
      <c r="FVE6" s="27"/>
      <c r="FVF6" s="27"/>
      <c r="FVG6" s="27"/>
      <c r="FVH6" s="27"/>
      <c r="FVI6" s="27"/>
      <c r="FVJ6" s="27"/>
      <c r="FVK6" s="27"/>
      <c r="FVL6" s="27"/>
      <c r="FVM6" s="27"/>
      <c r="FVN6" s="27"/>
      <c r="FVO6" s="27"/>
      <c r="FVP6" s="27"/>
      <c r="FVQ6" s="27"/>
      <c r="FVR6" s="27"/>
      <c r="FVS6" s="27"/>
      <c r="FVT6" s="27"/>
      <c r="FVU6" s="27"/>
      <c r="FVV6" s="27"/>
      <c r="FVW6" s="27"/>
      <c r="FVX6" s="27"/>
      <c r="FVY6" s="27"/>
      <c r="FVZ6" s="27"/>
      <c r="FWA6" s="27"/>
      <c r="FWB6" s="27"/>
      <c r="FWC6" s="27"/>
      <c r="FWD6" s="27"/>
      <c r="FWE6" s="27"/>
      <c r="FWF6" s="27"/>
      <c r="FWG6" s="27"/>
      <c r="FWH6" s="27"/>
      <c r="FWI6" s="27"/>
      <c r="FWJ6" s="27"/>
      <c r="FWK6" s="27"/>
      <c r="FWL6" s="27"/>
      <c r="FWM6" s="27"/>
      <c r="FWN6" s="27"/>
      <c r="FWO6" s="27"/>
      <c r="FWP6" s="27"/>
      <c r="FWQ6" s="27"/>
      <c r="FWR6" s="27"/>
      <c r="FWS6" s="27"/>
      <c r="FWT6" s="27"/>
      <c r="FWU6" s="27"/>
      <c r="FWV6" s="27"/>
      <c r="FWW6" s="27"/>
      <c r="FWX6" s="27"/>
      <c r="FWY6" s="27"/>
      <c r="FWZ6" s="27"/>
      <c r="FXA6" s="27"/>
      <c r="FXB6" s="27"/>
      <c r="FXC6" s="27"/>
      <c r="FXD6" s="27"/>
      <c r="FXE6" s="27"/>
      <c r="FXF6" s="27"/>
      <c r="FXG6" s="27"/>
      <c r="FXH6" s="27"/>
      <c r="FXI6" s="27"/>
      <c r="FXJ6" s="27"/>
      <c r="FXK6" s="27"/>
      <c r="FXL6" s="27"/>
      <c r="FXM6" s="27"/>
      <c r="FXN6" s="27"/>
      <c r="FXO6" s="27"/>
      <c r="FXP6" s="27"/>
      <c r="FXQ6" s="27"/>
      <c r="FXR6" s="27"/>
      <c r="FXS6" s="27"/>
      <c r="FXT6" s="27"/>
      <c r="FXU6" s="27"/>
      <c r="FXV6" s="27"/>
      <c r="FXW6" s="27"/>
      <c r="FXX6" s="27"/>
      <c r="FXY6" s="27"/>
      <c r="FXZ6" s="27"/>
      <c r="FYA6" s="27"/>
      <c r="FYB6" s="27"/>
      <c r="FYC6" s="27"/>
      <c r="FYD6" s="27"/>
      <c r="FYE6" s="27"/>
      <c r="FYF6" s="27"/>
      <c r="FYG6" s="27"/>
      <c r="FYH6" s="27"/>
      <c r="FYI6" s="27"/>
      <c r="FYJ6" s="27"/>
      <c r="FYK6" s="27"/>
      <c r="FYL6" s="27"/>
      <c r="FYM6" s="27"/>
      <c r="FYN6" s="27"/>
      <c r="FYO6" s="27"/>
      <c r="FYP6" s="27"/>
      <c r="FYQ6" s="27"/>
      <c r="FYR6" s="27"/>
      <c r="FYS6" s="27"/>
      <c r="FYT6" s="27"/>
      <c r="FYU6" s="27"/>
      <c r="FYV6" s="27"/>
      <c r="FYW6" s="27"/>
      <c r="FYX6" s="27"/>
      <c r="FYY6" s="27"/>
      <c r="FYZ6" s="27"/>
      <c r="FZA6" s="27"/>
      <c r="FZB6" s="27"/>
      <c r="FZC6" s="27"/>
      <c r="FZD6" s="27"/>
      <c r="FZE6" s="27"/>
      <c r="FZF6" s="27"/>
      <c r="FZG6" s="27"/>
      <c r="FZH6" s="27"/>
      <c r="FZI6" s="27"/>
      <c r="FZJ6" s="27"/>
      <c r="FZK6" s="27"/>
      <c r="FZL6" s="27"/>
      <c r="FZM6" s="27"/>
      <c r="FZN6" s="27"/>
      <c r="FZO6" s="27"/>
      <c r="FZP6" s="27"/>
      <c r="FZQ6" s="27"/>
      <c r="FZR6" s="27"/>
      <c r="FZS6" s="27"/>
      <c r="FZT6" s="27"/>
      <c r="FZU6" s="27"/>
      <c r="FZV6" s="27"/>
      <c r="FZW6" s="27"/>
      <c r="FZX6" s="27"/>
      <c r="FZY6" s="27"/>
      <c r="FZZ6" s="27"/>
      <c r="GAA6" s="27"/>
      <c r="GAB6" s="27"/>
      <c r="GAC6" s="27"/>
      <c r="GAD6" s="27"/>
      <c r="GAE6" s="27"/>
      <c r="GAF6" s="27"/>
      <c r="GAG6" s="27"/>
      <c r="GAH6" s="27"/>
      <c r="GAI6" s="27"/>
      <c r="GAJ6" s="27"/>
      <c r="GAK6" s="27"/>
      <c r="GAL6" s="27"/>
      <c r="GAM6" s="27"/>
      <c r="GAN6" s="27"/>
      <c r="GAO6" s="27"/>
      <c r="GAP6" s="27"/>
      <c r="GAQ6" s="27"/>
      <c r="GAR6" s="27"/>
      <c r="GAS6" s="27"/>
      <c r="GAT6" s="27"/>
      <c r="GAU6" s="27"/>
      <c r="GAV6" s="27"/>
      <c r="GAW6" s="27"/>
      <c r="GAX6" s="27"/>
      <c r="GAY6" s="27"/>
      <c r="GAZ6" s="27"/>
      <c r="GBA6" s="27"/>
      <c r="GBB6" s="27"/>
      <c r="GBC6" s="27"/>
      <c r="GBD6" s="27"/>
      <c r="GBE6" s="27"/>
      <c r="GBF6" s="27"/>
      <c r="GBG6" s="27"/>
      <c r="GBH6" s="27"/>
      <c r="GBI6" s="27"/>
      <c r="GBJ6" s="27"/>
      <c r="GBK6" s="27"/>
      <c r="GBL6" s="27"/>
      <c r="GBM6" s="27"/>
      <c r="GBN6" s="27"/>
      <c r="GBO6" s="27"/>
      <c r="GBP6" s="27"/>
      <c r="GBQ6" s="27"/>
      <c r="GBR6" s="27"/>
      <c r="GBS6" s="27"/>
      <c r="GBT6" s="27"/>
      <c r="GBU6" s="27"/>
      <c r="GBV6" s="27"/>
      <c r="GBW6" s="27"/>
      <c r="GBX6" s="27"/>
      <c r="GBY6" s="27"/>
      <c r="GBZ6" s="27"/>
      <c r="GCA6" s="27"/>
      <c r="GCB6" s="27"/>
      <c r="GCC6" s="27"/>
      <c r="GCD6" s="27"/>
      <c r="GCE6" s="27"/>
      <c r="GCF6" s="27"/>
      <c r="GCG6" s="27"/>
      <c r="GCH6" s="27"/>
      <c r="GCI6" s="27"/>
      <c r="GCJ6" s="27"/>
      <c r="GCK6" s="27"/>
      <c r="GCL6" s="27"/>
      <c r="GCM6" s="27"/>
      <c r="GCN6" s="27"/>
      <c r="GCO6" s="27"/>
      <c r="GCP6" s="27"/>
      <c r="GCQ6" s="27"/>
      <c r="GCR6" s="27"/>
      <c r="GCS6" s="27"/>
      <c r="GCT6" s="27"/>
      <c r="GCU6" s="27"/>
      <c r="GCV6" s="27"/>
      <c r="GCW6" s="27"/>
      <c r="GCX6" s="27"/>
      <c r="GCY6" s="27"/>
      <c r="GCZ6" s="27"/>
      <c r="GDA6" s="27"/>
      <c r="GDB6" s="27"/>
      <c r="GDC6" s="27"/>
      <c r="GDD6" s="27"/>
      <c r="GDE6" s="27"/>
      <c r="GDF6" s="27"/>
      <c r="GDG6" s="27"/>
      <c r="GDH6" s="27"/>
      <c r="GDI6" s="27"/>
      <c r="GDJ6" s="27"/>
      <c r="GDK6" s="27"/>
      <c r="GDL6" s="27"/>
      <c r="GDM6" s="27"/>
      <c r="GDN6" s="27"/>
      <c r="GDO6" s="27"/>
      <c r="GDP6" s="27"/>
      <c r="GDQ6" s="27"/>
      <c r="GDR6" s="27"/>
      <c r="GDS6" s="27"/>
      <c r="GDT6" s="27"/>
      <c r="GDU6" s="27"/>
      <c r="GDV6" s="27"/>
      <c r="GDW6" s="27"/>
      <c r="GDX6" s="27"/>
      <c r="GDY6" s="27"/>
      <c r="GDZ6" s="27"/>
      <c r="GEA6" s="27"/>
      <c r="GEB6" s="27"/>
      <c r="GEC6" s="27"/>
      <c r="GED6" s="27"/>
      <c r="GEE6" s="27"/>
      <c r="GEF6" s="27"/>
      <c r="GEG6" s="27"/>
      <c r="GEH6" s="27"/>
      <c r="GEI6" s="27"/>
      <c r="GEJ6" s="27"/>
      <c r="GEK6" s="27"/>
      <c r="GEL6" s="27"/>
      <c r="GEM6" s="27"/>
      <c r="GEN6" s="27"/>
      <c r="GEO6" s="27"/>
      <c r="GEP6" s="27"/>
      <c r="GEQ6" s="27"/>
      <c r="GER6" s="27"/>
      <c r="GES6" s="27"/>
      <c r="GET6" s="27"/>
      <c r="GEU6" s="27"/>
      <c r="GEV6" s="27"/>
      <c r="GEW6" s="27"/>
      <c r="GEX6" s="27"/>
      <c r="GEY6" s="27"/>
      <c r="GEZ6" s="27"/>
      <c r="GFA6" s="27"/>
      <c r="GFB6" s="27"/>
      <c r="GFC6" s="27"/>
      <c r="GFD6" s="27"/>
      <c r="GFE6" s="27"/>
      <c r="GFF6" s="27"/>
      <c r="GFG6" s="27"/>
      <c r="GFH6" s="27"/>
      <c r="GFI6" s="27"/>
      <c r="GFJ6" s="27"/>
      <c r="GFK6" s="27"/>
      <c r="GFL6" s="27"/>
      <c r="GFM6" s="27"/>
      <c r="GFN6" s="27"/>
      <c r="GFO6" s="27"/>
      <c r="GFP6" s="27"/>
      <c r="GFQ6" s="27"/>
      <c r="GFR6" s="27"/>
      <c r="GFS6" s="27"/>
      <c r="GFT6" s="27"/>
      <c r="GFU6" s="27"/>
      <c r="GFV6" s="27"/>
      <c r="GFW6" s="27"/>
      <c r="GFX6" s="27"/>
      <c r="GFY6" s="27"/>
      <c r="GFZ6" s="27"/>
      <c r="GGA6" s="27"/>
      <c r="GGB6" s="27"/>
      <c r="GGC6" s="27"/>
      <c r="GGD6" s="27"/>
      <c r="GGE6" s="27"/>
      <c r="GGF6" s="27"/>
      <c r="GGG6" s="27"/>
      <c r="GGH6" s="27"/>
      <c r="GGI6" s="27"/>
      <c r="GGJ6" s="27"/>
      <c r="GGK6" s="27"/>
      <c r="GGL6" s="27"/>
      <c r="GGM6" s="27"/>
      <c r="GGN6" s="27"/>
      <c r="GGO6" s="27"/>
      <c r="GGP6" s="27"/>
      <c r="GGQ6" s="27"/>
      <c r="GGR6" s="27"/>
      <c r="GGS6" s="27"/>
      <c r="GGT6" s="27"/>
      <c r="GGU6" s="27"/>
      <c r="GGV6" s="27"/>
      <c r="GGW6" s="27"/>
      <c r="GGX6" s="27"/>
      <c r="GGY6" s="27"/>
      <c r="GGZ6" s="27"/>
      <c r="GHA6" s="27"/>
      <c r="GHB6" s="27"/>
      <c r="GHC6" s="27"/>
      <c r="GHD6" s="27"/>
      <c r="GHE6" s="27"/>
      <c r="GHF6" s="27"/>
      <c r="GHG6" s="27"/>
      <c r="GHH6" s="27"/>
      <c r="GHI6" s="27"/>
      <c r="GHJ6" s="27"/>
      <c r="GHK6" s="27"/>
      <c r="GHL6" s="27"/>
      <c r="GHM6" s="27"/>
      <c r="GHN6" s="27"/>
      <c r="GHO6" s="27"/>
      <c r="GHP6" s="27"/>
      <c r="GHQ6" s="27"/>
      <c r="GHR6" s="27"/>
      <c r="GHS6" s="27"/>
      <c r="GHT6" s="27"/>
      <c r="GHU6" s="27"/>
      <c r="GHV6" s="27"/>
      <c r="GHW6" s="27"/>
      <c r="GHX6" s="27"/>
      <c r="GHY6" s="27"/>
      <c r="GHZ6" s="27"/>
      <c r="GIA6" s="27"/>
      <c r="GIB6" s="27"/>
      <c r="GIC6" s="27"/>
      <c r="GID6" s="27"/>
      <c r="GIE6" s="27"/>
      <c r="GIF6" s="27"/>
      <c r="GIG6" s="27"/>
      <c r="GIH6" s="27"/>
      <c r="GII6" s="27"/>
      <c r="GIJ6" s="27"/>
      <c r="GIK6" s="27"/>
      <c r="GIL6" s="27"/>
      <c r="GIM6" s="27"/>
      <c r="GIN6" s="27"/>
      <c r="GIO6" s="27"/>
      <c r="GIP6" s="27"/>
      <c r="GIQ6" s="27"/>
      <c r="GIR6" s="27"/>
      <c r="GIS6" s="27"/>
      <c r="GIT6" s="27"/>
      <c r="GIU6" s="27"/>
      <c r="GIV6" s="27"/>
      <c r="GIW6" s="27"/>
      <c r="GIX6" s="27"/>
      <c r="GIY6" s="27"/>
      <c r="GIZ6" s="27"/>
      <c r="GJA6" s="27"/>
      <c r="GJB6" s="27"/>
      <c r="GJC6" s="27"/>
      <c r="GJD6" s="27"/>
      <c r="GJE6" s="27"/>
      <c r="GJF6" s="27"/>
      <c r="GJG6" s="27"/>
      <c r="GJH6" s="27"/>
      <c r="GJI6" s="27"/>
      <c r="GJJ6" s="27"/>
      <c r="GJK6" s="27"/>
      <c r="GJL6" s="27"/>
      <c r="GJM6" s="27"/>
      <c r="GJN6" s="27"/>
      <c r="GJO6" s="27"/>
      <c r="GJP6" s="27"/>
      <c r="GJQ6" s="27"/>
      <c r="GJR6" s="27"/>
      <c r="GJS6" s="27"/>
      <c r="GJT6" s="27"/>
      <c r="GJU6" s="27"/>
      <c r="GJV6" s="27"/>
      <c r="GJW6" s="27"/>
      <c r="GJX6" s="27"/>
      <c r="GJY6" s="27"/>
      <c r="GJZ6" s="27"/>
      <c r="GKA6" s="27"/>
      <c r="GKB6" s="27"/>
      <c r="GKC6" s="27"/>
      <c r="GKD6" s="27"/>
      <c r="GKE6" s="27"/>
      <c r="GKF6" s="27"/>
      <c r="GKG6" s="27"/>
      <c r="GKH6" s="27"/>
      <c r="GKI6" s="27"/>
      <c r="GKJ6" s="27"/>
      <c r="GKK6" s="27"/>
      <c r="GKL6" s="27"/>
      <c r="GKM6" s="27"/>
      <c r="GKN6" s="27"/>
      <c r="GKO6" s="27"/>
      <c r="GKP6" s="27"/>
      <c r="GKQ6" s="27"/>
      <c r="GKR6" s="27"/>
      <c r="GKS6" s="27"/>
      <c r="GKT6" s="27"/>
      <c r="GKU6" s="27"/>
      <c r="GKV6" s="27"/>
      <c r="GKW6" s="27"/>
      <c r="GKX6" s="27"/>
      <c r="GKY6" s="27"/>
      <c r="GKZ6" s="27"/>
      <c r="GLA6" s="27"/>
      <c r="GLB6" s="27"/>
      <c r="GLC6" s="27"/>
      <c r="GLD6" s="27"/>
      <c r="GLE6" s="27"/>
      <c r="GLF6" s="27"/>
      <c r="GLG6" s="27"/>
      <c r="GLH6" s="27"/>
      <c r="GLI6" s="27"/>
      <c r="GLJ6" s="27"/>
      <c r="GLK6" s="27"/>
      <c r="GLL6" s="27"/>
      <c r="GLM6" s="27"/>
      <c r="GLN6" s="27"/>
      <c r="GLO6" s="27"/>
      <c r="GLP6" s="27"/>
      <c r="GLQ6" s="27"/>
      <c r="GLR6" s="27"/>
      <c r="GLS6" s="27"/>
      <c r="GLT6" s="27"/>
      <c r="GLU6" s="27"/>
      <c r="GLV6" s="27"/>
      <c r="GLW6" s="27"/>
      <c r="GLX6" s="27"/>
      <c r="GLY6" s="27"/>
      <c r="GLZ6" s="27"/>
      <c r="GMA6" s="27"/>
      <c r="GMB6" s="27"/>
      <c r="GMC6" s="27"/>
      <c r="GMD6" s="27"/>
      <c r="GME6" s="27"/>
      <c r="GMF6" s="27"/>
      <c r="GMG6" s="27"/>
      <c r="GMH6" s="27"/>
      <c r="GMI6" s="27"/>
      <c r="GMJ6" s="27"/>
      <c r="GMK6" s="27"/>
      <c r="GML6" s="27"/>
      <c r="GMM6" s="27"/>
      <c r="GMN6" s="27"/>
      <c r="GMO6" s="27"/>
      <c r="GMP6" s="27"/>
      <c r="GMQ6" s="27"/>
      <c r="GMR6" s="27"/>
      <c r="GMS6" s="27"/>
      <c r="GMT6" s="27"/>
      <c r="GMU6" s="27"/>
      <c r="GMV6" s="27"/>
      <c r="GMW6" s="27"/>
      <c r="GMX6" s="27"/>
      <c r="GMY6" s="27"/>
      <c r="GMZ6" s="27"/>
      <c r="GNA6" s="27"/>
      <c r="GNB6" s="27"/>
      <c r="GNC6" s="27"/>
      <c r="GND6" s="27"/>
      <c r="GNE6" s="27"/>
      <c r="GNF6" s="27"/>
      <c r="GNG6" s="27"/>
      <c r="GNH6" s="27"/>
      <c r="GNI6" s="27"/>
      <c r="GNJ6" s="27"/>
      <c r="GNK6" s="27"/>
      <c r="GNL6" s="27"/>
      <c r="GNM6" s="27"/>
      <c r="GNN6" s="27"/>
      <c r="GNO6" s="27"/>
      <c r="GNP6" s="27"/>
      <c r="GNQ6" s="27"/>
      <c r="GNR6" s="27"/>
      <c r="GNS6" s="27"/>
      <c r="GNT6" s="27"/>
      <c r="GNU6" s="27"/>
      <c r="GNV6" s="27"/>
      <c r="GNW6" s="27"/>
      <c r="GNX6" s="27"/>
      <c r="GNY6" s="27"/>
      <c r="GNZ6" s="27"/>
      <c r="GOA6" s="27"/>
      <c r="GOB6" s="27"/>
      <c r="GOC6" s="27"/>
      <c r="GOD6" s="27"/>
      <c r="GOE6" s="27"/>
      <c r="GOF6" s="27"/>
      <c r="GOG6" s="27"/>
      <c r="GOH6" s="27"/>
      <c r="GOI6" s="27"/>
      <c r="GOJ6" s="27"/>
      <c r="GOK6" s="27"/>
      <c r="GOL6" s="27"/>
      <c r="GOM6" s="27"/>
      <c r="GON6" s="27"/>
      <c r="GOO6" s="27"/>
      <c r="GOP6" s="27"/>
      <c r="GOQ6" s="27"/>
      <c r="GOR6" s="27"/>
      <c r="GOS6" s="27"/>
      <c r="GOT6" s="27"/>
      <c r="GOU6" s="27"/>
      <c r="GOV6" s="27"/>
      <c r="GOW6" s="27"/>
      <c r="GOX6" s="27"/>
      <c r="GOY6" s="27"/>
      <c r="GOZ6" s="27"/>
      <c r="GPA6" s="27"/>
      <c r="GPB6" s="27"/>
      <c r="GPC6" s="27"/>
      <c r="GPD6" s="27"/>
      <c r="GPE6" s="27"/>
      <c r="GPF6" s="27"/>
      <c r="GPG6" s="27"/>
      <c r="GPH6" s="27"/>
      <c r="GPI6" s="27"/>
      <c r="GPJ6" s="27"/>
      <c r="GPK6" s="27"/>
      <c r="GPL6" s="27"/>
      <c r="GPM6" s="27"/>
      <c r="GPN6" s="27"/>
      <c r="GPO6" s="27"/>
      <c r="GPP6" s="27"/>
      <c r="GPQ6" s="27"/>
      <c r="GPR6" s="27"/>
      <c r="GPS6" s="27"/>
      <c r="GPT6" s="27"/>
      <c r="GPU6" s="27"/>
      <c r="GPV6" s="27"/>
      <c r="GPW6" s="27"/>
      <c r="GPX6" s="27"/>
      <c r="GPY6" s="27"/>
      <c r="GPZ6" s="27"/>
      <c r="GQA6" s="27"/>
      <c r="GQB6" s="27"/>
      <c r="GQC6" s="27"/>
      <c r="GQD6" s="27"/>
      <c r="GQE6" s="27"/>
      <c r="GQF6" s="27"/>
      <c r="GQG6" s="27"/>
      <c r="GQH6" s="27"/>
      <c r="GQI6" s="27"/>
      <c r="GQJ6" s="27"/>
      <c r="GQK6" s="27"/>
      <c r="GQL6" s="27"/>
      <c r="GQM6" s="27"/>
      <c r="GQN6" s="27"/>
      <c r="GQO6" s="27"/>
      <c r="GQP6" s="27"/>
      <c r="GQQ6" s="27"/>
      <c r="GQR6" s="27"/>
      <c r="GQS6" s="27"/>
      <c r="GQT6" s="27"/>
      <c r="GQU6" s="27"/>
      <c r="GQV6" s="27"/>
      <c r="GQW6" s="27"/>
      <c r="GQX6" s="27"/>
      <c r="GQY6" s="27"/>
      <c r="GQZ6" s="27"/>
      <c r="GRA6" s="27"/>
      <c r="GRB6" s="27"/>
      <c r="GRC6" s="27"/>
      <c r="GRD6" s="27"/>
      <c r="GRE6" s="27"/>
      <c r="GRF6" s="27"/>
      <c r="GRG6" s="27"/>
      <c r="GRH6" s="27"/>
      <c r="GRI6" s="27"/>
      <c r="GRJ6" s="27"/>
      <c r="GRK6" s="27"/>
      <c r="GRL6" s="27"/>
      <c r="GRM6" s="27"/>
      <c r="GRN6" s="27"/>
      <c r="GRO6" s="27"/>
      <c r="GRP6" s="27"/>
      <c r="GRQ6" s="27"/>
      <c r="GRR6" s="27"/>
      <c r="GRS6" s="27"/>
      <c r="GRT6" s="27"/>
      <c r="GRU6" s="27"/>
      <c r="GRV6" s="27"/>
      <c r="GRW6" s="27"/>
      <c r="GRX6" s="27"/>
      <c r="GRY6" s="27"/>
      <c r="GRZ6" s="27"/>
      <c r="GSA6" s="27"/>
      <c r="GSB6" s="27"/>
      <c r="GSC6" s="27"/>
      <c r="GSD6" s="27"/>
      <c r="GSE6" s="27"/>
      <c r="GSF6" s="27"/>
      <c r="GSG6" s="27"/>
      <c r="GSH6" s="27"/>
      <c r="GSI6" s="27"/>
      <c r="GSJ6" s="27"/>
      <c r="GSK6" s="27"/>
      <c r="GSL6" s="27"/>
      <c r="GSM6" s="27"/>
      <c r="GSN6" s="27"/>
      <c r="GSO6" s="27"/>
      <c r="GSP6" s="27"/>
      <c r="GSQ6" s="27"/>
      <c r="GSR6" s="27"/>
      <c r="GSS6" s="27"/>
      <c r="GST6" s="27"/>
      <c r="GSU6" s="27"/>
      <c r="GSV6" s="27"/>
      <c r="GSW6" s="27"/>
      <c r="GSX6" s="27"/>
      <c r="GSY6" s="27"/>
      <c r="GSZ6" s="27"/>
      <c r="GTA6" s="27"/>
      <c r="GTB6" s="27"/>
      <c r="GTC6" s="27"/>
      <c r="GTD6" s="27"/>
      <c r="GTE6" s="27"/>
      <c r="GTF6" s="27"/>
      <c r="GTG6" s="27"/>
      <c r="GTH6" s="27"/>
      <c r="GTI6" s="27"/>
      <c r="GTJ6" s="27"/>
      <c r="GTK6" s="27"/>
      <c r="GTL6" s="27"/>
      <c r="GTM6" s="27"/>
      <c r="GTN6" s="27"/>
      <c r="GTO6" s="27"/>
      <c r="GTP6" s="27"/>
      <c r="GTQ6" s="27"/>
      <c r="GTR6" s="27"/>
      <c r="GTS6" s="27"/>
      <c r="GTT6" s="27"/>
      <c r="GTU6" s="27"/>
      <c r="GTV6" s="27"/>
      <c r="GTW6" s="27"/>
      <c r="GTX6" s="27"/>
      <c r="GTY6" s="27"/>
      <c r="GTZ6" s="27"/>
      <c r="GUA6" s="27"/>
      <c r="GUB6" s="27"/>
      <c r="GUC6" s="27"/>
      <c r="GUD6" s="27"/>
      <c r="GUE6" s="27"/>
      <c r="GUF6" s="27"/>
      <c r="GUG6" s="27"/>
      <c r="GUH6" s="27"/>
      <c r="GUI6" s="27"/>
      <c r="GUJ6" s="27"/>
      <c r="GUK6" s="27"/>
      <c r="GUL6" s="27"/>
      <c r="GUM6" s="27"/>
      <c r="GUN6" s="27"/>
      <c r="GUO6" s="27"/>
      <c r="GUP6" s="27"/>
      <c r="GUQ6" s="27"/>
      <c r="GUR6" s="27"/>
      <c r="GUS6" s="27"/>
      <c r="GUT6" s="27"/>
      <c r="GUU6" s="27"/>
      <c r="GUV6" s="27"/>
      <c r="GUW6" s="27"/>
      <c r="GUX6" s="27"/>
      <c r="GUY6" s="27"/>
      <c r="GUZ6" s="27"/>
      <c r="GVA6" s="27"/>
      <c r="GVB6" s="27"/>
      <c r="GVC6" s="27"/>
      <c r="GVD6" s="27"/>
      <c r="GVE6" s="27"/>
      <c r="GVF6" s="27"/>
      <c r="GVG6" s="27"/>
      <c r="GVH6" s="27"/>
      <c r="GVI6" s="27"/>
      <c r="GVJ6" s="27"/>
      <c r="GVK6" s="27"/>
      <c r="GVL6" s="27"/>
      <c r="GVM6" s="27"/>
      <c r="GVN6" s="27"/>
      <c r="GVO6" s="27"/>
      <c r="GVP6" s="27"/>
      <c r="GVQ6" s="27"/>
      <c r="GVR6" s="27"/>
      <c r="GVS6" s="27"/>
      <c r="GVT6" s="27"/>
      <c r="GVU6" s="27"/>
      <c r="GVV6" s="27"/>
      <c r="GVW6" s="27"/>
      <c r="GVX6" s="27"/>
      <c r="GVY6" s="27"/>
      <c r="GVZ6" s="27"/>
      <c r="GWA6" s="27"/>
      <c r="GWB6" s="27"/>
      <c r="GWC6" s="27"/>
      <c r="GWD6" s="27"/>
      <c r="GWE6" s="27"/>
      <c r="GWF6" s="27"/>
      <c r="GWG6" s="27"/>
      <c r="GWH6" s="27"/>
      <c r="GWI6" s="27"/>
      <c r="GWJ6" s="27"/>
      <c r="GWK6" s="27"/>
      <c r="GWL6" s="27"/>
      <c r="GWM6" s="27"/>
      <c r="GWN6" s="27"/>
      <c r="GWO6" s="27"/>
      <c r="GWP6" s="27"/>
      <c r="GWQ6" s="27"/>
      <c r="GWR6" s="27"/>
      <c r="GWS6" s="27"/>
      <c r="GWT6" s="27"/>
      <c r="GWU6" s="27"/>
      <c r="GWV6" s="27"/>
      <c r="GWW6" s="27"/>
      <c r="GWX6" s="27"/>
      <c r="GWY6" s="27"/>
      <c r="GWZ6" s="27"/>
      <c r="GXA6" s="27"/>
      <c r="GXB6" s="27"/>
      <c r="GXC6" s="27"/>
      <c r="GXD6" s="27"/>
      <c r="GXE6" s="27"/>
      <c r="GXF6" s="27"/>
      <c r="GXG6" s="27"/>
      <c r="GXH6" s="27"/>
      <c r="GXI6" s="27"/>
      <c r="GXJ6" s="27"/>
      <c r="GXK6" s="27"/>
      <c r="GXL6" s="27"/>
      <c r="GXM6" s="27"/>
      <c r="GXN6" s="27"/>
      <c r="GXO6" s="27"/>
      <c r="GXP6" s="27"/>
      <c r="GXQ6" s="27"/>
      <c r="GXR6" s="27"/>
      <c r="GXS6" s="27"/>
      <c r="GXT6" s="27"/>
      <c r="GXU6" s="27"/>
      <c r="GXV6" s="27"/>
      <c r="GXW6" s="27"/>
      <c r="GXX6" s="27"/>
      <c r="GXY6" s="27"/>
      <c r="GXZ6" s="27"/>
      <c r="GYA6" s="27"/>
      <c r="GYB6" s="27"/>
      <c r="GYC6" s="27"/>
      <c r="GYD6" s="27"/>
      <c r="GYE6" s="27"/>
      <c r="GYF6" s="27"/>
      <c r="GYG6" s="27"/>
      <c r="GYH6" s="27"/>
      <c r="GYI6" s="27"/>
      <c r="GYJ6" s="27"/>
      <c r="GYK6" s="27"/>
      <c r="GYL6" s="27"/>
      <c r="GYM6" s="27"/>
      <c r="GYN6" s="27"/>
      <c r="GYO6" s="27"/>
      <c r="GYP6" s="27"/>
      <c r="GYQ6" s="27"/>
      <c r="GYR6" s="27"/>
      <c r="GYS6" s="27"/>
      <c r="GYT6" s="27"/>
      <c r="GYU6" s="27"/>
      <c r="GYV6" s="27"/>
      <c r="GYW6" s="27"/>
      <c r="GYX6" s="27"/>
      <c r="GYY6" s="27"/>
      <c r="GYZ6" s="27"/>
      <c r="GZA6" s="27"/>
      <c r="GZB6" s="27"/>
      <c r="GZC6" s="27"/>
      <c r="GZD6" s="27"/>
      <c r="GZE6" s="27"/>
      <c r="GZF6" s="27"/>
      <c r="GZG6" s="27"/>
      <c r="GZH6" s="27"/>
      <c r="GZI6" s="27"/>
      <c r="GZJ6" s="27"/>
      <c r="GZK6" s="27"/>
      <c r="GZL6" s="27"/>
      <c r="GZM6" s="27"/>
      <c r="GZN6" s="27"/>
      <c r="GZO6" s="27"/>
      <c r="GZP6" s="27"/>
      <c r="GZQ6" s="27"/>
      <c r="GZR6" s="27"/>
      <c r="GZS6" s="27"/>
      <c r="GZT6" s="27"/>
      <c r="GZU6" s="27"/>
      <c r="GZV6" s="27"/>
      <c r="GZW6" s="27"/>
      <c r="GZX6" s="27"/>
      <c r="GZY6" s="27"/>
      <c r="GZZ6" s="27"/>
      <c r="HAA6" s="27"/>
      <c r="HAB6" s="27"/>
      <c r="HAC6" s="27"/>
      <c r="HAD6" s="27"/>
      <c r="HAE6" s="27"/>
      <c r="HAF6" s="27"/>
      <c r="HAG6" s="27"/>
      <c r="HAH6" s="27"/>
      <c r="HAI6" s="27"/>
      <c r="HAJ6" s="27"/>
      <c r="HAK6" s="27"/>
      <c r="HAL6" s="27"/>
      <c r="HAM6" s="27"/>
      <c r="HAN6" s="27"/>
      <c r="HAO6" s="27"/>
      <c r="HAP6" s="27"/>
      <c r="HAQ6" s="27"/>
      <c r="HAR6" s="27"/>
      <c r="HAS6" s="27"/>
      <c r="HAT6" s="27"/>
      <c r="HAU6" s="27"/>
      <c r="HAV6" s="27"/>
      <c r="HAW6" s="27"/>
      <c r="HAX6" s="27"/>
      <c r="HAY6" s="27"/>
      <c r="HAZ6" s="27"/>
      <c r="HBA6" s="27"/>
      <c r="HBB6" s="27"/>
      <c r="HBC6" s="27"/>
      <c r="HBD6" s="27"/>
      <c r="HBE6" s="27"/>
      <c r="HBF6" s="27"/>
      <c r="HBG6" s="27"/>
      <c r="HBH6" s="27"/>
      <c r="HBI6" s="27"/>
      <c r="HBJ6" s="27"/>
      <c r="HBK6" s="27"/>
      <c r="HBL6" s="27"/>
      <c r="HBM6" s="27"/>
      <c r="HBN6" s="27"/>
      <c r="HBO6" s="27"/>
      <c r="HBP6" s="27"/>
      <c r="HBQ6" s="27"/>
      <c r="HBR6" s="27"/>
      <c r="HBS6" s="27"/>
      <c r="HBT6" s="27"/>
      <c r="HBU6" s="27"/>
      <c r="HBV6" s="27"/>
      <c r="HBW6" s="27"/>
      <c r="HBX6" s="27"/>
      <c r="HBY6" s="27"/>
      <c r="HBZ6" s="27"/>
      <c r="HCA6" s="27"/>
      <c r="HCB6" s="27"/>
      <c r="HCC6" s="27"/>
      <c r="HCD6" s="27"/>
      <c r="HCE6" s="27"/>
      <c r="HCF6" s="27"/>
      <c r="HCG6" s="27"/>
      <c r="HCH6" s="27"/>
      <c r="HCI6" s="27"/>
      <c r="HCJ6" s="27"/>
      <c r="HCK6" s="27"/>
      <c r="HCL6" s="27"/>
      <c r="HCM6" s="27"/>
      <c r="HCN6" s="27"/>
      <c r="HCO6" s="27"/>
      <c r="HCP6" s="27"/>
      <c r="HCQ6" s="27"/>
      <c r="HCR6" s="27"/>
      <c r="HCS6" s="27"/>
      <c r="HCT6" s="27"/>
      <c r="HCU6" s="27"/>
      <c r="HCV6" s="27"/>
      <c r="HCW6" s="27"/>
      <c r="HCX6" s="27"/>
      <c r="HCY6" s="27"/>
      <c r="HCZ6" s="27"/>
      <c r="HDA6" s="27"/>
      <c r="HDB6" s="27"/>
      <c r="HDC6" s="27"/>
      <c r="HDD6" s="27"/>
      <c r="HDE6" s="27"/>
      <c r="HDF6" s="27"/>
      <c r="HDG6" s="27"/>
      <c r="HDH6" s="27"/>
      <c r="HDI6" s="27"/>
      <c r="HDJ6" s="27"/>
      <c r="HDK6" s="27"/>
      <c r="HDL6" s="27"/>
      <c r="HDM6" s="27"/>
      <c r="HDN6" s="27"/>
      <c r="HDO6" s="27"/>
      <c r="HDP6" s="27"/>
      <c r="HDQ6" s="27"/>
      <c r="HDR6" s="27"/>
      <c r="HDS6" s="27"/>
      <c r="HDT6" s="27"/>
      <c r="HDU6" s="27"/>
      <c r="HDV6" s="27"/>
      <c r="HDW6" s="27"/>
      <c r="HDX6" s="27"/>
      <c r="HDY6" s="27"/>
      <c r="HDZ6" s="27"/>
      <c r="HEA6" s="27"/>
      <c r="HEB6" s="27"/>
      <c r="HEC6" s="27"/>
      <c r="HED6" s="27"/>
      <c r="HEE6" s="27"/>
      <c r="HEF6" s="27"/>
      <c r="HEG6" s="27"/>
      <c r="HEH6" s="27"/>
      <c r="HEI6" s="27"/>
      <c r="HEJ6" s="27"/>
      <c r="HEK6" s="27"/>
      <c r="HEL6" s="27"/>
      <c r="HEM6" s="27"/>
      <c r="HEN6" s="27"/>
      <c r="HEO6" s="27"/>
      <c r="HEP6" s="27"/>
      <c r="HEQ6" s="27"/>
      <c r="HER6" s="27"/>
      <c r="HES6" s="27"/>
      <c r="HET6" s="27"/>
      <c r="HEU6" s="27"/>
      <c r="HEV6" s="27"/>
      <c r="HEW6" s="27"/>
      <c r="HEX6" s="27"/>
      <c r="HEY6" s="27"/>
      <c r="HEZ6" s="27"/>
      <c r="HFA6" s="27"/>
      <c r="HFB6" s="27"/>
      <c r="HFC6" s="27"/>
      <c r="HFD6" s="27"/>
      <c r="HFE6" s="27"/>
      <c r="HFF6" s="27"/>
      <c r="HFG6" s="27"/>
      <c r="HFH6" s="27"/>
      <c r="HFI6" s="27"/>
      <c r="HFJ6" s="27"/>
      <c r="HFK6" s="27"/>
      <c r="HFL6" s="27"/>
      <c r="HFM6" s="27"/>
      <c r="HFN6" s="27"/>
      <c r="HFO6" s="27"/>
      <c r="HFP6" s="27"/>
      <c r="HFQ6" s="27"/>
      <c r="HFR6" s="27"/>
      <c r="HFS6" s="27"/>
      <c r="HFT6" s="27"/>
      <c r="HFU6" s="27"/>
      <c r="HFV6" s="27"/>
      <c r="HFW6" s="27"/>
      <c r="HFX6" s="27"/>
      <c r="HFY6" s="27"/>
      <c r="HFZ6" s="27"/>
      <c r="HGA6" s="27"/>
      <c r="HGB6" s="27"/>
      <c r="HGC6" s="27"/>
      <c r="HGD6" s="27"/>
      <c r="HGE6" s="27"/>
      <c r="HGF6" s="27"/>
      <c r="HGG6" s="27"/>
      <c r="HGH6" s="27"/>
      <c r="HGI6" s="27"/>
      <c r="HGJ6" s="27"/>
      <c r="HGK6" s="27"/>
      <c r="HGL6" s="27"/>
      <c r="HGM6" s="27"/>
      <c r="HGN6" s="27"/>
      <c r="HGO6" s="27"/>
      <c r="HGP6" s="27"/>
      <c r="HGQ6" s="27"/>
      <c r="HGR6" s="27"/>
      <c r="HGS6" s="27"/>
      <c r="HGT6" s="27"/>
      <c r="HGU6" s="27"/>
      <c r="HGV6" s="27"/>
      <c r="HGW6" s="27"/>
      <c r="HGX6" s="27"/>
      <c r="HGY6" s="27"/>
      <c r="HGZ6" s="27"/>
      <c r="HHA6" s="27"/>
      <c r="HHB6" s="27"/>
      <c r="HHC6" s="27"/>
      <c r="HHD6" s="27"/>
      <c r="HHE6" s="27"/>
      <c r="HHF6" s="27"/>
      <c r="HHG6" s="27"/>
      <c r="HHH6" s="27"/>
      <c r="HHI6" s="27"/>
      <c r="HHJ6" s="27"/>
      <c r="HHK6" s="27"/>
      <c r="HHL6" s="27"/>
      <c r="HHM6" s="27"/>
      <c r="HHN6" s="27"/>
      <c r="HHO6" s="27"/>
      <c r="HHP6" s="27"/>
      <c r="HHQ6" s="27"/>
      <c r="HHR6" s="27"/>
      <c r="HHS6" s="27"/>
      <c r="HHT6" s="27"/>
      <c r="HHU6" s="27"/>
      <c r="HHV6" s="27"/>
      <c r="HHW6" s="27"/>
      <c r="HHX6" s="27"/>
      <c r="HHY6" s="27"/>
      <c r="HHZ6" s="27"/>
      <c r="HIA6" s="27"/>
      <c r="HIB6" s="27"/>
      <c r="HIC6" s="27"/>
      <c r="HID6" s="27"/>
      <c r="HIE6" s="27"/>
      <c r="HIF6" s="27"/>
      <c r="HIG6" s="27"/>
      <c r="HIH6" s="27"/>
      <c r="HII6" s="27"/>
      <c r="HIJ6" s="27"/>
      <c r="HIK6" s="27"/>
      <c r="HIL6" s="27"/>
      <c r="HIM6" s="27"/>
      <c r="HIN6" s="27"/>
      <c r="HIO6" s="27"/>
      <c r="HIP6" s="27"/>
      <c r="HIQ6" s="27"/>
      <c r="HIR6" s="27"/>
      <c r="HIS6" s="27"/>
      <c r="HIT6" s="27"/>
      <c r="HIU6" s="27"/>
      <c r="HIV6" s="27"/>
      <c r="HIW6" s="27"/>
      <c r="HIX6" s="27"/>
      <c r="HIY6" s="27"/>
      <c r="HIZ6" s="27"/>
      <c r="HJA6" s="27"/>
      <c r="HJB6" s="27"/>
      <c r="HJC6" s="27"/>
      <c r="HJD6" s="27"/>
      <c r="HJE6" s="27"/>
      <c r="HJF6" s="27"/>
      <c r="HJG6" s="27"/>
      <c r="HJH6" s="27"/>
      <c r="HJI6" s="27"/>
      <c r="HJJ6" s="27"/>
      <c r="HJK6" s="27"/>
      <c r="HJL6" s="27"/>
      <c r="HJM6" s="27"/>
      <c r="HJN6" s="27"/>
      <c r="HJO6" s="27"/>
      <c r="HJP6" s="27"/>
      <c r="HJQ6" s="27"/>
      <c r="HJR6" s="27"/>
      <c r="HJS6" s="27"/>
      <c r="HJT6" s="27"/>
      <c r="HJU6" s="27"/>
      <c r="HJV6" s="27"/>
      <c r="HJW6" s="27"/>
      <c r="HJX6" s="27"/>
      <c r="HJY6" s="27"/>
      <c r="HJZ6" s="27"/>
      <c r="HKA6" s="27"/>
      <c r="HKB6" s="27"/>
      <c r="HKC6" s="27"/>
      <c r="HKD6" s="27"/>
      <c r="HKE6" s="27"/>
      <c r="HKF6" s="27"/>
      <c r="HKG6" s="27"/>
      <c r="HKH6" s="27"/>
      <c r="HKI6" s="27"/>
      <c r="HKJ6" s="27"/>
      <c r="HKK6" s="27"/>
      <c r="HKL6" s="27"/>
      <c r="HKM6" s="27"/>
      <c r="HKN6" s="27"/>
      <c r="HKO6" s="27"/>
      <c r="HKP6" s="27"/>
      <c r="HKQ6" s="27"/>
      <c r="HKR6" s="27"/>
      <c r="HKS6" s="27"/>
      <c r="HKT6" s="27"/>
      <c r="HKU6" s="27"/>
      <c r="HKV6" s="27"/>
      <c r="HKW6" s="27"/>
      <c r="HKX6" s="27"/>
      <c r="HKY6" s="27"/>
      <c r="HKZ6" s="27"/>
      <c r="HLA6" s="27"/>
      <c r="HLB6" s="27"/>
      <c r="HLC6" s="27"/>
      <c r="HLD6" s="27"/>
      <c r="HLE6" s="27"/>
      <c r="HLF6" s="27"/>
      <c r="HLG6" s="27"/>
      <c r="HLH6" s="27"/>
      <c r="HLI6" s="27"/>
      <c r="HLJ6" s="27"/>
      <c r="HLK6" s="27"/>
      <c r="HLL6" s="27"/>
      <c r="HLM6" s="27"/>
      <c r="HLN6" s="27"/>
      <c r="HLO6" s="27"/>
      <c r="HLP6" s="27"/>
      <c r="HLQ6" s="27"/>
      <c r="HLR6" s="27"/>
      <c r="HLS6" s="27"/>
      <c r="HLT6" s="27"/>
      <c r="HLU6" s="27"/>
      <c r="HLV6" s="27"/>
      <c r="HLW6" s="27"/>
      <c r="HLX6" s="27"/>
      <c r="HLY6" s="27"/>
      <c r="HLZ6" s="27"/>
      <c r="HMA6" s="27"/>
      <c r="HMB6" s="27"/>
      <c r="HMC6" s="27"/>
      <c r="HMD6" s="27"/>
      <c r="HME6" s="27"/>
      <c r="HMF6" s="27"/>
      <c r="HMG6" s="27"/>
      <c r="HMH6" s="27"/>
      <c r="HMI6" s="27"/>
      <c r="HMJ6" s="27"/>
      <c r="HMK6" s="27"/>
      <c r="HML6" s="27"/>
      <c r="HMM6" s="27"/>
      <c r="HMN6" s="27"/>
      <c r="HMO6" s="27"/>
      <c r="HMP6" s="27"/>
      <c r="HMQ6" s="27"/>
      <c r="HMR6" s="27"/>
      <c r="HMS6" s="27"/>
      <c r="HMT6" s="27"/>
      <c r="HMU6" s="27"/>
      <c r="HMV6" s="27"/>
      <c r="HMW6" s="27"/>
      <c r="HMX6" s="27"/>
      <c r="HMY6" s="27"/>
      <c r="HMZ6" s="27"/>
      <c r="HNA6" s="27"/>
      <c r="HNB6" s="27"/>
      <c r="HNC6" s="27"/>
      <c r="HND6" s="27"/>
      <c r="HNE6" s="27"/>
      <c r="HNF6" s="27"/>
      <c r="HNG6" s="27"/>
      <c r="HNH6" s="27"/>
      <c r="HNI6" s="27"/>
      <c r="HNJ6" s="27"/>
      <c r="HNK6" s="27"/>
      <c r="HNL6" s="27"/>
      <c r="HNM6" s="27"/>
      <c r="HNN6" s="27"/>
      <c r="HNO6" s="27"/>
      <c r="HNP6" s="27"/>
      <c r="HNQ6" s="27"/>
      <c r="HNR6" s="27"/>
      <c r="HNS6" s="27"/>
      <c r="HNT6" s="27"/>
      <c r="HNU6" s="27"/>
      <c r="HNV6" s="27"/>
      <c r="HNW6" s="27"/>
      <c r="HNX6" s="27"/>
      <c r="HNY6" s="27"/>
      <c r="HNZ6" s="27"/>
      <c r="HOA6" s="27"/>
      <c r="HOB6" s="27"/>
      <c r="HOC6" s="27"/>
      <c r="HOD6" s="27"/>
      <c r="HOE6" s="27"/>
      <c r="HOF6" s="27"/>
      <c r="HOG6" s="27"/>
      <c r="HOH6" s="27"/>
      <c r="HOI6" s="27"/>
      <c r="HOJ6" s="27"/>
      <c r="HOK6" s="27"/>
      <c r="HOL6" s="27"/>
      <c r="HOM6" s="27"/>
      <c r="HON6" s="27"/>
      <c r="HOO6" s="27"/>
      <c r="HOP6" s="27"/>
      <c r="HOQ6" s="27"/>
      <c r="HOR6" s="27"/>
      <c r="HOS6" s="27"/>
      <c r="HOT6" s="27"/>
      <c r="HOU6" s="27"/>
      <c r="HOV6" s="27"/>
      <c r="HOW6" s="27"/>
      <c r="HOX6" s="27"/>
      <c r="HOY6" s="27"/>
      <c r="HOZ6" s="27"/>
      <c r="HPA6" s="27"/>
      <c r="HPB6" s="27"/>
      <c r="HPC6" s="27"/>
      <c r="HPD6" s="27"/>
      <c r="HPE6" s="27"/>
      <c r="HPF6" s="27"/>
      <c r="HPG6" s="27"/>
      <c r="HPH6" s="27"/>
      <c r="HPI6" s="27"/>
      <c r="HPJ6" s="27"/>
      <c r="HPK6" s="27"/>
      <c r="HPL6" s="27"/>
      <c r="HPM6" s="27"/>
      <c r="HPN6" s="27"/>
      <c r="HPO6" s="27"/>
      <c r="HPP6" s="27"/>
      <c r="HPQ6" s="27"/>
      <c r="HPR6" s="27"/>
      <c r="HPS6" s="27"/>
      <c r="HPT6" s="27"/>
      <c r="HPU6" s="27"/>
      <c r="HPV6" s="27"/>
      <c r="HPW6" s="27"/>
      <c r="HPX6" s="27"/>
      <c r="HPY6" s="27"/>
      <c r="HPZ6" s="27"/>
      <c r="HQA6" s="27"/>
      <c r="HQB6" s="27"/>
      <c r="HQC6" s="27"/>
      <c r="HQD6" s="27"/>
      <c r="HQE6" s="27"/>
      <c r="HQF6" s="27"/>
      <c r="HQG6" s="27"/>
      <c r="HQH6" s="27"/>
      <c r="HQI6" s="27"/>
      <c r="HQJ6" s="27"/>
      <c r="HQK6" s="27"/>
      <c r="HQL6" s="27"/>
      <c r="HQM6" s="27"/>
      <c r="HQN6" s="27"/>
      <c r="HQO6" s="27"/>
      <c r="HQP6" s="27"/>
      <c r="HQQ6" s="27"/>
      <c r="HQR6" s="27"/>
      <c r="HQS6" s="27"/>
      <c r="HQT6" s="27"/>
      <c r="HQU6" s="27"/>
      <c r="HQV6" s="27"/>
      <c r="HQW6" s="27"/>
      <c r="HQX6" s="27"/>
      <c r="HQY6" s="27"/>
      <c r="HQZ6" s="27"/>
      <c r="HRA6" s="27"/>
      <c r="HRB6" s="27"/>
      <c r="HRC6" s="27"/>
      <c r="HRD6" s="27"/>
      <c r="HRE6" s="27"/>
      <c r="HRF6" s="27"/>
      <c r="HRG6" s="27"/>
      <c r="HRH6" s="27"/>
      <c r="HRI6" s="27"/>
      <c r="HRJ6" s="27"/>
      <c r="HRK6" s="27"/>
      <c r="HRL6" s="27"/>
      <c r="HRM6" s="27"/>
      <c r="HRN6" s="27"/>
      <c r="HRO6" s="27"/>
      <c r="HRP6" s="27"/>
      <c r="HRQ6" s="27"/>
      <c r="HRR6" s="27"/>
      <c r="HRS6" s="27"/>
      <c r="HRT6" s="27"/>
      <c r="HRU6" s="27"/>
      <c r="HRV6" s="27"/>
      <c r="HRW6" s="27"/>
      <c r="HRX6" s="27"/>
      <c r="HRY6" s="27"/>
      <c r="HRZ6" s="27"/>
      <c r="HSA6" s="27"/>
      <c r="HSB6" s="27"/>
      <c r="HSC6" s="27"/>
      <c r="HSD6" s="27"/>
      <c r="HSE6" s="27"/>
      <c r="HSF6" s="27"/>
      <c r="HSG6" s="27"/>
      <c r="HSH6" s="27"/>
      <c r="HSI6" s="27"/>
      <c r="HSJ6" s="27"/>
      <c r="HSK6" s="27"/>
      <c r="HSL6" s="27"/>
      <c r="HSM6" s="27"/>
      <c r="HSN6" s="27"/>
      <c r="HSO6" s="27"/>
      <c r="HSP6" s="27"/>
      <c r="HSQ6" s="27"/>
      <c r="HSR6" s="27"/>
      <c r="HSS6" s="27"/>
      <c r="HST6" s="27"/>
      <c r="HSU6" s="27"/>
      <c r="HSV6" s="27"/>
      <c r="HSW6" s="27"/>
      <c r="HSX6" s="27"/>
      <c r="HSY6" s="27"/>
      <c r="HSZ6" s="27"/>
      <c r="HTA6" s="27"/>
      <c r="HTB6" s="27"/>
      <c r="HTC6" s="27"/>
      <c r="HTD6" s="27"/>
      <c r="HTE6" s="27"/>
      <c r="HTF6" s="27"/>
      <c r="HTG6" s="27"/>
      <c r="HTH6" s="27"/>
      <c r="HTI6" s="27"/>
      <c r="HTJ6" s="27"/>
      <c r="HTK6" s="27"/>
      <c r="HTL6" s="27"/>
      <c r="HTM6" s="27"/>
      <c r="HTN6" s="27"/>
      <c r="HTO6" s="27"/>
      <c r="HTP6" s="27"/>
      <c r="HTQ6" s="27"/>
      <c r="HTR6" s="27"/>
      <c r="HTS6" s="27"/>
      <c r="HTT6" s="27"/>
      <c r="HTU6" s="27"/>
      <c r="HTV6" s="27"/>
      <c r="HTW6" s="27"/>
      <c r="HTX6" s="27"/>
      <c r="HTY6" s="27"/>
      <c r="HTZ6" s="27"/>
      <c r="HUA6" s="27"/>
      <c r="HUB6" s="27"/>
      <c r="HUC6" s="27"/>
      <c r="HUD6" s="27"/>
      <c r="HUE6" s="27"/>
      <c r="HUF6" s="27"/>
      <c r="HUG6" s="27"/>
      <c r="HUH6" s="27"/>
      <c r="HUI6" s="27"/>
      <c r="HUJ6" s="27"/>
      <c r="HUK6" s="27"/>
      <c r="HUL6" s="27"/>
      <c r="HUM6" s="27"/>
      <c r="HUN6" s="27"/>
      <c r="HUO6" s="27"/>
      <c r="HUP6" s="27"/>
      <c r="HUQ6" s="27"/>
      <c r="HUR6" s="27"/>
      <c r="HUS6" s="27"/>
      <c r="HUT6" s="27"/>
      <c r="HUU6" s="27"/>
      <c r="HUV6" s="27"/>
      <c r="HUW6" s="27"/>
      <c r="HUX6" s="27"/>
      <c r="HUY6" s="27"/>
      <c r="HUZ6" s="27"/>
      <c r="HVA6" s="27"/>
      <c r="HVB6" s="27"/>
      <c r="HVC6" s="27"/>
      <c r="HVD6" s="27"/>
      <c r="HVE6" s="27"/>
      <c r="HVF6" s="27"/>
      <c r="HVG6" s="27"/>
      <c r="HVH6" s="27"/>
      <c r="HVI6" s="27"/>
      <c r="HVJ6" s="27"/>
      <c r="HVK6" s="27"/>
      <c r="HVL6" s="27"/>
      <c r="HVM6" s="27"/>
      <c r="HVN6" s="27"/>
      <c r="HVO6" s="27"/>
      <c r="HVP6" s="27"/>
      <c r="HVQ6" s="27"/>
      <c r="HVR6" s="27"/>
      <c r="HVS6" s="27"/>
      <c r="HVT6" s="27"/>
      <c r="HVU6" s="27"/>
      <c r="HVV6" s="27"/>
      <c r="HVW6" s="27"/>
      <c r="HVX6" s="27"/>
      <c r="HVY6" s="27"/>
      <c r="HVZ6" s="27"/>
      <c r="HWA6" s="27"/>
      <c r="HWB6" s="27"/>
      <c r="HWC6" s="27"/>
      <c r="HWD6" s="27"/>
      <c r="HWE6" s="27"/>
      <c r="HWF6" s="27"/>
      <c r="HWG6" s="27"/>
      <c r="HWH6" s="27"/>
      <c r="HWI6" s="27"/>
      <c r="HWJ6" s="27"/>
      <c r="HWK6" s="27"/>
      <c r="HWL6" s="27"/>
      <c r="HWM6" s="27"/>
      <c r="HWN6" s="27"/>
      <c r="HWO6" s="27"/>
      <c r="HWP6" s="27"/>
      <c r="HWQ6" s="27"/>
      <c r="HWR6" s="27"/>
      <c r="HWS6" s="27"/>
      <c r="HWT6" s="27"/>
      <c r="HWU6" s="27"/>
      <c r="HWV6" s="27"/>
      <c r="HWW6" s="27"/>
      <c r="HWX6" s="27"/>
      <c r="HWY6" s="27"/>
      <c r="HWZ6" s="27"/>
      <c r="HXA6" s="27"/>
      <c r="HXB6" s="27"/>
      <c r="HXC6" s="27"/>
      <c r="HXD6" s="27"/>
      <c r="HXE6" s="27"/>
      <c r="HXF6" s="27"/>
      <c r="HXG6" s="27"/>
      <c r="HXH6" s="27"/>
      <c r="HXI6" s="27"/>
      <c r="HXJ6" s="27"/>
      <c r="HXK6" s="27"/>
      <c r="HXL6" s="27"/>
      <c r="HXM6" s="27"/>
      <c r="HXN6" s="27"/>
      <c r="HXO6" s="27"/>
      <c r="HXP6" s="27"/>
      <c r="HXQ6" s="27"/>
      <c r="HXR6" s="27"/>
      <c r="HXS6" s="27"/>
      <c r="HXT6" s="27"/>
      <c r="HXU6" s="27"/>
      <c r="HXV6" s="27"/>
      <c r="HXW6" s="27"/>
      <c r="HXX6" s="27"/>
      <c r="HXY6" s="27"/>
      <c r="HXZ6" s="27"/>
      <c r="HYA6" s="27"/>
      <c r="HYB6" s="27"/>
      <c r="HYC6" s="27"/>
      <c r="HYD6" s="27"/>
      <c r="HYE6" s="27"/>
      <c r="HYF6" s="27"/>
      <c r="HYG6" s="27"/>
      <c r="HYH6" s="27"/>
      <c r="HYI6" s="27"/>
      <c r="HYJ6" s="27"/>
      <c r="HYK6" s="27"/>
      <c r="HYL6" s="27"/>
      <c r="HYM6" s="27"/>
      <c r="HYN6" s="27"/>
      <c r="HYO6" s="27"/>
      <c r="HYP6" s="27"/>
      <c r="HYQ6" s="27"/>
      <c r="HYR6" s="27"/>
      <c r="HYS6" s="27"/>
      <c r="HYT6" s="27"/>
      <c r="HYU6" s="27"/>
      <c r="HYV6" s="27"/>
      <c r="HYW6" s="27"/>
      <c r="HYX6" s="27"/>
      <c r="HYY6" s="27"/>
      <c r="HYZ6" s="27"/>
      <c r="HZA6" s="27"/>
      <c r="HZB6" s="27"/>
      <c r="HZC6" s="27"/>
      <c r="HZD6" s="27"/>
      <c r="HZE6" s="27"/>
      <c r="HZF6" s="27"/>
      <c r="HZG6" s="27"/>
      <c r="HZH6" s="27"/>
      <c r="HZI6" s="27"/>
      <c r="HZJ6" s="27"/>
      <c r="HZK6" s="27"/>
      <c r="HZL6" s="27"/>
      <c r="HZM6" s="27"/>
      <c r="HZN6" s="27"/>
      <c r="HZO6" s="27"/>
      <c r="HZP6" s="27"/>
      <c r="HZQ6" s="27"/>
      <c r="HZR6" s="27"/>
      <c r="HZS6" s="27"/>
      <c r="HZT6" s="27"/>
      <c r="HZU6" s="27"/>
      <c r="HZV6" s="27"/>
      <c r="HZW6" s="27"/>
      <c r="HZX6" s="27"/>
      <c r="HZY6" s="27"/>
      <c r="HZZ6" s="27"/>
      <c r="IAA6" s="27"/>
      <c r="IAB6" s="27"/>
      <c r="IAC6" s="27"/>
      <c r="IAD6" s="27"/>
      <c r="IAE6" s="27"/>
      <c r="IAF6" s="27"/>
      <c r="IAG6" s="27"/>
      <c r="IAH6" s="27"/>
      <c r="IAI6" s="27"/>
      <c r="IAJ6" s="27"/>
      <c r="IAK6" s="27"/>
      <c r="IAL6" s="27"/>
      <c r="IAM6" s="27"/>
      <c r="IAN6" s="27"/>
      <c r="IAO6" s="27"/>
      <c r="IAP6" s="27"/>
      <c r="IAQ6" s="27"/>
      <c r="IAR6" s="27"/>
      <c r="IAS6" s="27"/>
      <c r="IAT6" s="27"/>
      <c r="IAU6" s="27"/>
      <c r="IAV6" s="27"/>
      <c r="IAW6" s="27"/>
      <c r="IAX6" s="27"/>
      <c r="IAY6" s="27"/>
      <c r="IAZ6" s="27"/>
      <c r="IBA6" s="27"/>
      <c r="IBB6" s="27"/>
      <c r="IBC6" s="27"/>
      <c r="IBD6" s="27"/>
      <c r="IBE6" s="27"/>
      <c r="IBF6" s="27"/>
      <c r="IBG6" s="27"/>
      <c r="IBH6" s="27"/>
      <c r="IBI6" s="27"/>
      <c r="IBJ6" s="27"/>
      <c r="IBK6" s="27"/>
      <c r="IBL6" s="27"/>
      <c r="IBM6" s="27"/>
      <c r="IBN6" s="27"/>
      <c r="IBO6" s="27"/>
      <c r="IBP6" s="27"/>
      <c r="IBQ6" s="27"/>
      <c r="IBR6" s="27"/>
      <c r="IBS6" s="27"/>
      <c r="IBT6" s="27"/>
      <c r="IBU6" s="27"/>
      <c r="IBV6" s="27"/>
      <c r="IBW6" s="27"/>
      <c r="IBX6" s="27"/>
      <c r="IBY6" s="27"/>
      <c r="IBZ6" s="27"/>
      <c r="ICA6" s="27"/>
      <c r="ICB6" s="27"/>
      <c r="ICC6" s="27"/>
      <c r="ICD6" s="27"/>
      <c r="ICE6" s="27"/>
      <c r="ICF6" s="27"/>
      <c r="ICG6" s="27"/>
      <c r="ICH6" s="27"/>
      <c r="ICI6" s="27"/>
      <c r="ICJ6" s="27"/>
      <c r="ICK6" s="27"/>
      <c r="ICL6" s="27"/>
      <c r="ICM6" s="27"/>
      <c r="ICN6" s="27"/>
      <c r="ICO6" s="27"/>
      <c r="ICP6" s="27"/>
      <c r="ICQ6" s="27"/>
      <c r="ICR6" s="27"/>
      <c r="ICS6" s="27"/>
      <c r="ICT6" s="27"/>
      <c r="ICU6" s="27"/>
      <c r="ICV6" s="27"/>
      <c r="ICW6" s="27"/>
      <c r="ICX6" s="27"/>
      <c r="ICY6" s="27"/>
      <c r="ICZ6" s="27"/>
      <c r="IDA6" s="27"/>
      <c r="IDB6" s="27"/>
      <c r="IDC6" s="27"/>
      <c r="IDD6" s="27"/>
      <c r="IDE6" s="27"/>
      <c r="IDF6" s="27"/>
      <c r="IDG6" s="27"/>
      <c r="IDH6" s="27"/>
      <c r="IDI6" s="27"/>
      <c r="IDJ6" s="27"/>
      <c r="IDK6" s="27"/>
      <c r="IDL6" s="27"/>
      <c r="IDM6" s="27"/>
      <c r="IDN6" s="27"/>
      <c r="IDO6" s="27"/>
      <c r="IDP6" s="27"/>
      <c r="IDQ6" s="27"/>
      <c r="IDR6" s="27"/>
      <c r="IDS6" s="27"/>
      <c r="IDT6" s="27"/>
      <c r="IDU6" s="27"/>
      <c r="IDV6" s="27"/>
      <c r="IDW6" s="27"/>
      <c r="IDX6" s="27"/>
      <c r="IDY6" s="27"/>
      <c r="IDZ6" s="27"/>
      <c r="IEA6" s="27"/>
      <c r="IEB6" s="27"/>
      <c r="IEC6" s="27"/>
      <c r="IED6" s="27"/>
      <c r="IEE6" s="27"/>
      <c r="IEF6" s="27"/>
      <c r="IEG6" s="27"/>
      <c r="IEH6" s="27"/>
      <c r="IEI6" s="27"/>
      <c r="IEJ6" s="27"/>
      <c r="IEK6" s="27"/>
      <c r="IEL6" s="27"/>
      <c r="IEM6" s="27"/>
      <c r="IEN6" s="27"/>
      <c r="IEO6" s="27"/>
      <c r="IEP6" s="27"/>
      <c r="IEQ6" s="27"/>
      <c r="IER6" s="27"/>
      <c r="IES6" s="27"/>
      <c r="IET6" s="27"/>
      <c r="IEU6" s="27"/>
      <c r="IEV6" s="27"/>
      <c r="IEW6" s="27"/>
      <c r="IEX6" s="27"/>
      <c r="IEY6" s="27"/>
      <c r="IEZ6" s="27"/>
      <c r="IFA6" s="27"/>
      <c r="IFB6" s="27"/>
      <c r="IFC6" s="27"/>
      <c r="IFD6" s="27"/>
      <c r="IFE6" s="27"/>
      <c r="IFF6" s="27"/>
      <c r="IFG6" s="27"/>
      <c r="IFH6" s="27"/>
      <c r="IFI6" s="27"/>
      <c r="IFJ6" s="27"/>
      <c r="IFK6" s="27"/>
      <c r="IFL6" s="27"/>
      <c r="IFM6" s="27"/>
      <c r="IFN6" s="27"/>
      <c r="IFO6" s="27"/>
      <c r="IFP6" s="27"/>
      <c r="IFQ6" s="27"/>
      <c r="IFR6" s="27"/>
      <c r="IFS6" s="27"/>
      <c r="IFT6" s="27"/>
      <c r="IFU6" s="27"/>
      <c r="IFV6" s="27"/>
      <c r="IFW6" s="27"/>
      <c r="IFX6" s="27"/>
      <c r="IFY6" s="27"/>
      <c r="IFZ6" s="27"/>
      <c r="IGA6" s="27"/>
      <c r="IGB6" s="27"/>
      <c r="IGC6" s="27"/>
      <c r="IGD6" s="27"/>
      <c r="IGE6" s="27"/>
      <c r="IGF6" s="27"/>
      <c r="IGG6" s="27"/>
      <c r="IGH6" s="27"/>
      <c r="IGI6" s="27"/>
      <c r="IGJ6" s="27"/>
      <c r="IGK6" s="27"/>
      <c r="IGL6" s="27"/>
      <c r="IGM6" s="27"/>
      <c r="IGN6" s="27"/>
      <c r="IGO6" s="27"/>
      <c r="IGP6" s="27"/>
      <c r="IGQ6" s="27"/>
      <c r="IGR6" s="27"/>
      <c r="IGS6" s="27"/>
      <c r="IGT6" s="27"/>
      <c r="IGU6" s="27"/>
      <c r="IGV6" s="27"/>
      <c r="IGW6" s="27"/>
      <c r="IGX6" s="27"/>
      <c r="IGY6" s="27"/>
      <c r="IGZ6" s="27"/>
      <c r="IHA6" s="27"/>
      <c r="IHB6" s="27"/>
      <c r="IHC6" s="27"/>
      <c r="IHD6" s="27"/>
      <c r="IHE6" s="27"/>
      <c r="IHF6" s="27"/>
      <c r="IHG6" s="27"/>
      <c r="IHH6" s="27"/>
      <c r="IHI6" s="27"/>
      <c r="IHJ6" s="27"/>
      <c r="IHK6" s="27"/>
      <c r="IHL6" s="27"/>
      <c r="IHM6" s="27"/>
      <c r="IHN6" s="27"/>
      <c r="IHO6" s="27"/>
      <c r="IHP6" s="27"/>
      <c r="IHQ6" s="27"/>
      <c r="IHR6" s="27"/>
      <c r="IHS6" s="27"/>
      <c r="IHT6" s="27"/>
      <c r="IHU6" s="27"/>
      <c r="IHV6" s="27"/>
      <c r="IHW6" s="27"/>
      <c r="IHX6" s="27"/>
      <c r="IHY6" s="27"/>
      <c r="IHZ6" s="27"/>
      <c r="IIA6" s="27"/>
      <c r="IIB6" s="27"/>
      <c r="IIC6" s="27"/>
      <c r="IID6" s="27"/>
      <c r="IIE6" s="27"/>
      <c r="IIF6" s="27"/>
      <c r="IIG6" s="27"/>
      <c r="IIH6" s="27"/>
      <c r="III6" s="27"/>
      <c r="IIJ6" s="27"/>
      <c r="IIK6" s="27"/>
      <c r="IIL6" s="27"/>
      <c r="IIM6" s="27"/>
      <c r="IIN6" s="27"/>
      <c r="IIO6" s="27"/>
      <c r="IIP6" s="27"/>
      <c r="IIQ6" s="27"/>
      <c r="IIR6" s="27"/>
      <c r="IIS6" s="27"/>
      <c r="IIT6" s="27"/>
      <c r="IIU6" s="27"/>
      <c r="IIV6" s="27"/>
      <c r="IIW6" s="27"/>
      <c r="IIX6" s="27"/>
      <c r="IIY6" s="27"/>
      <c r="IIZ6" s="27"/>
      <c r="IJA6" s="27"/>
      <c r="IJB6" s="27"/>
      <c r="IJC6" s="27"/>
      <c r="IJD6" s="27"/>
      <c r="IJE6" s="27"/>
      <c r="IJF6" s="27"/>
      <c r="IJG6" s="27"/>
      <c r="IJH6" s="27"/>
      <c r="IJI6" s="27"/>
      <c r="IJJ6" s="27"/>
      <c r="IJK6" s="27"/>
      <c r="IJL6" s="27"/>
      <c r="IJM6" s="27"/>
      <c r="IJN6" s="27"/>
      <c r="IJO6" s="27"/>
      <c r="IJP6" s="27"/>
      <c r="IJQ6" s="27"/>
      <c r="IJR6" s="27"/>
      <c r="IJS6" s="27"/>
      <c r="IJT6" s="27"/>
      <c r="IJU6" s="27"/>
      <c r="IJV6" s="27"/>
      <c r="IJW6" s="27"/>
      <c r="IJX6" s="27"/>
      <c r="IJY6" s="27"/>
      <c r="IJZ6" s="27"/>
      <c r="IKA6" s="27"/>
      <c r="IKB6" s="27"/>
      <c r="IKC6" s="27"/>
      <c r="IKD6" s="27"/>
      <c r="IKE6" s="27"/>
      <c r="IKF6" s="27"/>
      <c r="IKG6" s="27"/>
      <c r="IKH6" s="27"/>
      <c r="IKI6" s="27"/>
      <c r="IKJ6" s="27"/>
      <c r="IKK6" s="27"/>
      <c r="IKL6" s="27"/>
      <c r="IKM6" s="27"/>
      <c r="IKN6" s="27"/>
      <c r="IKO6" s="27"/>
      <c r="IKP6" s="27"/>
      <c r="IKQ6" s="27"/>
      <c r="IKR6" s="27"/>
      <c r="IKS6" s="27"/>
      <c r="IKT6" s="27"/>
      <c r="IKU6" s="27"/>
      <c r="IKV6" s="27"/>
      <c r="IKW6" s="27"/>
      <c r="IKX6" s="27"/>
      <c r="IKY6" s="27"/>
      <c r="IKZ6" s="27"/>
      <c r="ILA6" s="27"/>
      <c r="ILB6" s="27"/>
      <c r="ILC6" s="27"/>
      <c r="ILD6" s="27"/>
      <c r="ILE6" s="27"/>
      <c r="ILF6" s="27"/>
      <c r="ILG6" s="27"/>
      <c r="ILH6" s="27"/>
      <c r="ILI6" s="27"/>
      <c r="ILJ6" s="27"/>
      <c r="ILK6" s="27"/>
      <c r="ILL6" s="27"/>
      <c r="ILM6" s="27"/>
      <c r="ILN6" s="27"/>
      <c r="ILO6" s="27"/>
      <c r="ILP6" s="27"/>
      <c r="ILQ6" s="27"/>
      <c r="ILR6" s="27"/>
      <c r="ILS6" s="27"/>
      <c r="ILT6" s="27"/>
      <c r="ILU6" s="27"/>
      <c r="ILV6" s="27"/>
      <c r="ILW6" s="27"/>
      <c r="ILX6" s="27"/>
      <c r="ILY6" s="27"/>
      <c r="ILZ6" s="27"/>
      <c r="IMA6" s="27"/>
      <c r="IMB6" s="27"/>
      <c r="IMC6" s="27"/>
      <c r="IMD6" s="27"/>
      <c r="IME6" s="27"/>
      <c r="IMF6" s="27"/>
      <c r="IMG6" s="27"/>
      <c r="IMH6" s="27"/>
      <c r="IMI6" s="27"/>
      <c r="IMJ6" s="27"/>
      <c r="IMK6" s="27"/>
      <c r="IML6" s="27"/>
      <c r="IMM6" s="27"/>
      <c r="IMN6" s="27"/>
      <c r="IMO6" s="27"/>
      <c r="IMP6" s="27"/>
      <c r="IMQ6" s="27"/>
      <c r="IMR6" s="27"/>
      <c r="IMS6" s="27"/>
      <c r="IMT6" s="27"/>
      <c r="IMU6" s="27"/>
      <c r="IMV6" s="27"/>
      <c r="IMW6" s="27"/>
      <c r="IMX6" s="27"/>
      <c r="IMY6" s="27"/>
      <c r="IMZ6" s="27"/>
      <c r="INA6" s="27"/>
      <c r="INB6" s="27"/>
      <c r="INC6" s="27"/>
      <c r="IND6" s="27"/>
      <c r="INE6" s="27"/>
      <c r="INF6" s="27"/>
      <c r="ING6" s="27"/>
      <c r="INH6" s="27"/>
      <c r="INI6" s="27"/>
      <c r="INJ6" s="27"/>
      <c r="INK6" s="27"/>
      <c r="INL6" s="27"/>
      <c r="INM6" s="27"/>
      <c r="INN6" s="27"/>
      <c r="INO6" s="27"/>
      <c r="INP6" s="27"/>
      <c r="INQ6" s="27"/>
      <c r="INR6" s="27"/>
      <c r="INS6" s="27"/>
      <c r="INT6" s="27"/>
      <c r="INU6" s="27"/>
      <c r="INV6" s="27"/>
      <c r="INW6" s="27"/>
      <c r="INX6" s="27"/>
      <c r="INY6" s="27"/>
      <c r="INZ6" s="27"/>
      <c r="IOA6" s="27"/>
      <c r="IOB6" s="27"/>
      <c r="IOC6" s="27"/>
      <c r="IOD6" s="27"/>
      <c r="IOE6" s="27"/>
      <c r="IOF6" s="27"/>
      <c r="IOG6" s="27"/>
      <c r="IOH6" s="27"/>
      <c r="IOI6" s="27"/>
      <c r="IOJ6" s="27"/>
      <c r="IOK6" s="27"/>
      <c r="IOL6" s="27"/>
      <c r="IOM6" s="27"/>
      <c r="ION6" s="27"/>
      <c r="IOO6" s="27"/>
      <c r="IOP6" s="27"/>
      <c r="IOQ6" s="27"/>
      <c r="IOR6" s="27"/>
      <c r="IOS6" s="27"/>
      <c r="IOT6" s="27"/>
      <c r="IOU6" s="27"/>
      <c r="IOV6" s="27"/>
      <c r="IOW6" s="27"/>
      <c r="IOX6" s="27"/>
      <c r="IOY6" s="27"/>
      <c r="IOZ6" s="27"/>
      <c r="IPA6" s="27"/>
      <c r="IPB6" s="27"/>
      <c r="IPC6" s="27"/>
      <c r="IPD6" s="27"/>
      <c r="IPE6" s="27"/>
      <c r="IPF6" s="27"/>
      <c r="IPG6" s="27"/>
      <c r="IPH6" s="27"/>
      <c r="IPI6" s="27"/>
      <c r="IPJ6" s="27"/>
      <c r="IPK6" s="27"/>
      <c r="IPL6" s="27"/>
      <c r="IPM6" s="27"/>
      <c r="IPN6" s="27"/>
      <c r="IPO6" s="27"/>
      <c r="IPP6" s="27"/>
      <c r="IPQ6" s="27"/>
      <c r="IPR6" s="27"/>
      <c r="IPS6" s="27"/>
      <c r="IPT6" s="27"/>
      <c r="IPU6" s="27"/>
      <c r="IPV6" s="27"/>
      <c r="IPW6" s="27"/>
      <c r="IPX6" s="27"/>
      <c r="IPY6" s="27"/>
      <c r="IPZ6" s="27"/>
      <c r="IQA6" s="27"/>
      <c r="IQB6" s="27"/>
      <c r="IQC6" s="27"/>
      <c r="IQD6" s="27"/>
      <c r="IQE6" s="27"/>
      <c r="IQF6" s="27"/>
      <c r="IQG6" s="27"/>
      <c r="IQH6" s="27"/>
      <c r="IQI6" s="27"/>
      <c r="IQJ6" s="27"/>
      <c r="IQK6" s="27"/>
      <c r="IQL6" s="27"/>
      <c r="IQM6" s="27"/>
      <c r="IQN6" s="27"/>
      <c r="IQO6" s="27"/>
      <c r="IQP6" s="27"/>
      <c r="IQQ6" s="27"/>
      <c r="IQR6" s="27"/>
      <c r="IQS6" s="27"/>
      <c r="IQT6" s="27"/>
      <c r="IQU6" s="27"/>
      <c r="IQV6" s="27"/>
      <c r="IQW6" s="27"/>
      <c r="IQX6" s="27"/>
      <c r="IQY6" s="27"/>
      <c r="IQZ6" s="27"/>
      <c r="IRA6" s="27"/>
      <c r="IRB6" s="27"/>
      <c r="IRC6" s="27"/>
      <c r="IRD6" s="27"/>
      <c r="IRE6" s="27"/>
      <c r="IRF6" s="27"/>
      <c r="IRG6" s="27"/>
      <c r="IRH6" s="27"/>
      <c r="IRI6" s="27"/>
      <c r="IRJ6" s="27"/>
      <c r="IRK6" s="27"/>
      <c r="IRL6" s="27"/>
      <c r="IRM6" s="27"/>
      <c r="IRN6" s="27"/>
      <c r="IRO6" s="27"/>
      <c r="IRP6" s="27"/>
      <c r="IRQ6" s="27"/>
      <c r="IRR6" s="27"/>
      <c r="IRS6" s="27"/>
      <c r="IRT6" s="27"/>
      <c r="IRU6" s="27"/>
      <c r="IRV6" s="27"/>
      <c r="IRW6" s="27"/>
      <c r="IRX6" s="27"/>
      <c r="IRY6" s="27"/>
      <c r="IRZ6" s="27"/>
      <c r="ISA6" s="27"/>
      <c r="ISB6" s="27"/>
      <c r="ISC6" s="27"/>
      <c r="ISD6" s="27"/>
      <c r="ISE6" s="27"/>
      <c r="ISF6" s="27"/>
      <c r="ISG6" s="27"/>
      <c r="ISH6" s="27"/>
      <c r="ISI6" s="27"/>
      <c r="ISJ6" s="27"/>
      <c r="ISK6" s="27"/>
      <c r="ISL6" s="27"/>
      <c r="ISM6" s="27"/>
      <c r="ISN6" s="27"/>
      <c r="ISO6" s="27"/>
      <c r="ISP6" s="27"/>
      <c r="ISQ6" s="27"/>
      <c r="ISR6" s="27"/>
      <c r="ISS6" s="27"/>
      <c r="IST6" s="27"/>
      <c r="ISU6" s="27"/>
      <c r="ISV6" s="27"/>
      <c r="ISW6" s="27"/>
      <c r="ISX6" s="27"/>
      <c r="ISY6" s="27"/>
      <c r="ISZ6" s="27"/>
      <c r="ITA6" s="27"/>
      <c r="ITB6" s="27"/>
      <c r="ITC6" s="27"/>
      <c r="ITD6" s="27"/>
      <c r="ITE6" s="27"/>
      <c r="ITF6" s="27"/>
      <c r="ITG6" s="27"/>
      <c r="ITH6" s="27"/>
      <c r="ITI6" s="27"/>
      <c r="ITJ6" s="27"/>
      <c r="ITK6" s="27"/>
      <c r="ITL6" s="27"/>
      <c r="ITM6" s="27"/>
      <c r="ITN6" s="27"/>
      <c r="ITO6" s="27"/>
      <c r="ITP6" s="27"/>
      <c r="ITQ6" s="27"/>
      <c r="ITR6" s="27"/>
      <c r="ITS6" s="27"/>
      <c r="ITT6" s="27"/>
      <c r="ITU6" s="27"/>
      <c r="ITV6" s="27"/>
      <c r="ITW6" s="27"/>
      <c r="ITX6" s="27"/>
      <c r="ITY6" s="27"/>
      <c r="ITZ6" s="27"/>
      <c r="IUA6" s="27"/>
      <c r="IUB6" s="27"/>
      <c r="IUC6" s="27"/>
      <c r="IUD6" s="27"/>
      <c r="IUE6" s="27"/>
      <c r="IUF6" s="27"/>
      <c r="IUG6" s="27"/>
      <c r="IUH6" s="27"/>
      <c r="IUI6" s="27"/>
      <c r="IUJ6" s="27"/>
      <c r="IUK6" s="27"/>
      <c r="IUL6" s="27"/>
      <c r="IUM6" s="27"/>
      <c r="IUN6" s="27"/>
      <c r="IUO6" s="27"/>
      <c r="IUP6" s="27"/>
      <c r="IUQ6" s="27"/>
      <c r="IUR6" s="27"/>
      <c r="IUS6" s="27"/>
      <c r="IUT6" s="27"/>
      <c r="IUU6" s="27"/>
      <c r="IUV6" s="27"/>
      <c r="IUW6" s="27"/>
      <c r="IUX6" s="27"/>
      <c r="IUY6" s="27"/>
      <c r="IUZ6" s="27"/>
      <c r="IVA6" s="27"/>
      <c r="IVB6" s="27"/>
      <c r="IVC6" s="27"/>
      <c r="IVD6" s="27"/>
      <c r="IVE6" s="27"/>
      <c r="IVF6" s="27"/>
      <c r="IVG6" s="27"/>
      <c r="IVH6" s="27"/>
      <c r="IVI6" s="27"/>
      <c r="IVJ6" s="27"/>
      <c r="IVK6" s="27"/>
      <c r="IVL6" s="27"/>
      <c r="IVM6" s="27"/>
      <c r="IVN6" s="27"/>
      <c r="IVO6" s="27"/>
      <c r="IVP6" s="27"/>
      <c r="IVQ6" s="27"/>
      <c r="IVR6" s="27"/>
      <c r="IVS6" s="27"/>
      <c r="IVT6" s="27"/>
      <c r="IVU6" s="27"/>
      <c r="IVV6" s="27"/>
      <c r="IVW6" s="27"/>
      <c r="IVX6" s="27"/>
      <c r="IVY6" s="27"/>
      <c r="IVZ6" s="27"/>
      <c r="IWA6" s="27"/>
      <c r="IWB6" s="27"/>
      <c r="IWC6" s="27"/>
      <c r="IWD6" s="27"/>
      <c r="IWE6" s="27"/>
      <c r="IWF6" s="27"/>
      <c r="IWG6" s="27"/>
      <c r="IWH6" s="27"/>
      <c r="IWI6" s="27"/>
      <c r="IWJ6" s="27"/>
      <c r="IWK6" s="27"/>
      <c r="IWL6" s="27"/>
      <c r="IWM6" s="27"/>
      <c r="IWN6" s="27"/>
      <c r="IWO6" s="27"/>
      <c r="IWP6" s="27"/>
      <c r="IWQ6" s="27"/>
      <c r="IWR6" s="27"/>
      <c r="IWS6" s="27"/>
      <c r="IWT6" s="27"/>
      <c r="IWU6" s="27"/>
      <c r="IWV6" s="27"/>
      <c r="IWW6" s="27"/>
      <c r="IWX6" s="27"/>
      <c r="IWY6" s="27"/>
      <c r="IWZ6" s="27"/>
      <c r="IXA6" s="27"/>
      <c r="IXB6" s="27"/>
      <c r="IXC6" s="27"/>
      <c r="IXD6" s="27"/>
      <c r="IXE6" s="27"/>
      <c r="IXF6" s="27"/>
      <c r="IXG6" s="27"/>
      <c r="IXH6" s="27"/>
      <c r="IXI6" s="27"/>
      <c r="IXJ6" s="27"/>
      <c r="IXK6" s="27"/>
      <c r="IXL6" s="27"/>
      <c r="IXM6" s="27"/>
      <c r="IXN6" s="27"/>
      <c r="IXO6" s="27"/>
      <c r="IXP6" s="27"/>
      <c r="IXQ6" s="27"/>
      <c r="IXR6" s="27"/>
      <c r="IXS6" s="27"/>
      <c r="IXT6" s="27"/>
      <c r="IXU6" s="27"/>
      <c r="IXV6" s="27"/>
      <c r="IXW6" s="27"/>
      <c r="IXX6" s="27"/>
      <c r="IXY6" s="27"/>
      <c r="IXZ6" s="27"/>
      <c r="IYA6" s="27"/>
      <c r="IYB6" s="27"/>
      <c r="IYC6" s="27"/>
      <c r="IYD6" s="27"/>
      <c r="IYE6" s="27"/>
      <c r="IYF6" s="27"/>
      <c r="IYG6" s="27"/>
      <c r="IYH6" s="27"/>
      <c r="IYI6" s="27"/>
      <c r="IYJ6" s="27"/>
      <c r="IYK6" s="27"/>
      <c r="IYL6" s="27"/>
      <c r="IYM6" s="27"/>
      <c r="IYN6" s="27"/>
      <c r="IYO6" s="27"/>
      <c r="IYP6" s="27"/>
      <c r="IYQ6" s="27"/>
      <c r="IYR6" s="27"/>
      <c r="IYS6" s="27"/>
      <c r="IYT6" s="27"/>
      <c r="IYU6" s="27"/>
      <c r="IYV6" s="27"/>
      <c r="IYW6" s="27"/>
      <c r="IYX6" s="27"/>
      <c r="IYY6" s="27"/>
      <c r="IYZ6" s="27"/>
      <c r="IZA6" s="27"/>
      <c r="IZB6" s="27"/>
      <c r="IZC6" s="27"/>
      <c r="IZD6" s="27"/>
      <c r="IZE6" s="27"/>
      <c r="IZF6" s="27"/>
      <c r="IZG6" s="27"/>
      <c r="IZH6" s="27"/>
      <c r="IZI6" s="27"/>
      <c r="IZJ6" s="27"/>
      <c r="IZK6" s="27"/>
      <c r="IZL6" s="27"/>
      <c r="IZM6" s="27"/>
      <c r="IZN6" s="27"/>
      <c r="IZO6" s="27"/>
      <c r="IZP6" s="27"/>
      <c r="IZQ6" s="27"/>
      <c r="IZR6" s="27"/>
      <c r="IZS6" s="27"/>
      <c r="IZT6" s="27"/>
      <c r="IZU6" s="27"/>
      <c r="IZV6" s="27"/>
      <c r="IZW6" s="27"/>
      <c r="IZX6" s="27"/>
      <c r="IZY6" s="27"/>
      <c r="IZZ6" s="27"/>
      <c r="JAA6" s="27"/>
      <c r="JAB6" s="27"/>
      <c r="JAC6" s="27"/>
      <c r="JAD6" s="27"/>
      <c r="JAE6" s="27"/>
      <c r="JAF6" s="27"/>
      <c r="JAG6" s="27"/>
      <c r="JAH6" s="27"/>
      <c r="JAI6" s="27"/>
      <c r="JAJ6" s="27"/>
      <c r="JAK6" s="27"/>
      <c r="JAL6" s="27"/>
      <c r="JAM6" s="27"/>
      <c r="JAN6" s="27"/>
      <c r="JAO6" s="27"/>
      <c r="JAP6" s="27"/>
      <c r="JAQ6" s="27"/>
      <c r="JAR6" s="27"/>
      <c r="JAS6" s="27"/>
      <c r="JAT6" s="27"/>
      <c r="JAU6" s="27"/>
      <c r="JAV6" s="27"/>
      <c r="JAW6" s="27"/>
      <c r="JAX6" s="27"/>
      <c r="JAY6" s="27"/>
      <c r="JAZ6" s="27"/>
      <c r="JBA6" s="27"/>
      <c r="JBB6" s="27"/>
      <c r="JBC6" s="27"/>
      <c r="JBD6" s="27"/>
      <c r="JBE6" s="27"/>
      <c r="JBF6" s="27"/>
      <c r="JBG6" s="27"/>
      <c r="JBH6" s="27"/>
      <c r="JBI6" s="27"/>
      <c r="JBJ6" s="27"/>
      <c r="JBK6" s="27"/>
      <c r="JBL6" s="27"/>
      <c r="JBM6" s="27"/>
      <c r="JBN6" s="27"/>
      <c r="JBO6" s="27"/>
      <c r="JBP6" s="27"/>
      <c r="JBQ6" s="27"/>
      <c r="JBR6" s="27"/>
      <c r="JBS6" s="27"/>
      <c r="JBT6" s="27"/>
      <c r="JBU6" s="27"/>
      <c r="JBV6" s="27"/>
      <c r="JBW6" s="27"/>
      <c r="JBX6" s="27"/>
      <c r="JBY6" s="27"/>
      <c r="JBZ6" s="27"/>
      <c r="JCA6" s="27"/>
      <c r="JCB6" s="27"/>
      <c r="JCC6" s="27"/>
      <c r="JCD6" s="27"/>
      <c r="JCE6" s="27"/>
      <c r="JCF6" s="27"/>
      <c r="JCG6" s="27"/>
      <c r="JCH6" s="27"/>
      <c r="JCI6" s="27"/>
      <c r="JCJ6" s="27"/>
      <c r="JCK6" s="27"/>
      <c r="JCL6" s="27"/>
      <c r="JCM6" s="27"/>
      <c r="JCN6" s="27"/>
      <c r="JCO6" s="27"/>
      <c r="JCP6" s="27"/>
      <c r="JCQ6" s="27"/>
      <c r="JCR6" s="27"/>
      <c r="JCS6" s="27"/>
      <c r="JCT6" s="27"/>
      <c r="JCU6" s="27"/>
      <c r="JCV6" s="27"/>
      <c r="JCW6" s="27"/>
      <c r="JCX6" s="27"/>
      <c r="JCY6" s="27"/>
      <c r="JCZ6" s="27"/>
      <c r="JDA6" s="27"/>
      <c r="JDB6" s="27"/>
      <c r="JDC6" s="27"/>
      <c r="JDD6" s="27"/>
      <c r="JDE6" s="27"/>
      <c r="JDF6" s="27"/>
      <c r="JDG6" s="27"/>
      <c r="JDH6" s="27"/>
      <c r="JDI6" s="27"/>
      <c r="JDJ6" s="27"/>
      <c r="JDK6" s="27"/>
      <c r="JDL6" s="27"/>
      <c r="JDM6" s="27"/>
      <c r="JDN6" s="27"/>
      <c r="JDO6" s="27"/>
      <c r="JDP6" s="27"/>
      <c r="JDQ6" s="27"/>
      <c r="JDR6" s="27"/>
      <c r="JDS6" s="27"/>
      <c r="JDT6" s="27"/>
      <c r="JDU6" s="27"/>
      <c r="JDV6" s="27"/>
      <c r="JDW6" s="27"/>
      <c r="JDX6" s="27"/>
      <c r="JDY6" s="27"/>
      <c r="JDZ6" s="27"/>
      <c r="JEA6" s="27"/>
      <c r="JEB6" s="27"/>
      <c r="JEC6" s="27"/>
      <c r="JED6" s="27"/>
      <c r="JEE6" s="27"/>
      <c r="JEF6" s="27"/>
      <c r="JEG6" s="27"/>
      <c r="JEH6" s="27"/>
      <c r="JEI6" s="27"/>
      <c r="JEJ6" s="27"/>
      <c r="JEK6" s="27"/>
      <c r="JEL6" s="27"/>
      <c r="JEM6" s="27"/>
      <c r="JEN6" s="27"/>
      <c r="JEO6" s="27"/>
      <c r="JEP6" s="27"/>
      <c r="JEQ6" s="27"/>
      <c r="JER6" s="27"/>
      <c r="JES6" s="27"/>
      <c r="JET6" s="27"/>
      <c r="JEU6" s="27"/>
      <c r="JEV6" s="27"/>
      <c r="JEW6" s="27"/>
      <c r="JEX6" s="27"/>
      <c r="JEY6" s="27"/>
      <c r="JEZ6" s="27"/>
      <c r="JFA6" s="27"/>
      <c r="JFB6" s="27"/>
      <c r="JFC6" s="27"/>
      <c r="JFD6" s="27"/>
      <c r="JFE6" s="27"/>
      <c r="JFF6" s="27"/>
      <c r="JFG6" s="27"/>
      <c r="JFH6" s="27"/>
      <c r="JFI6" s="27"/>
      <c r="JFJ6" s="27"/>
      <c r="JFK6" s="27"/>
      <c r="JFL6" s="27"/>
      <c r="JFM6" s="27"/>
      <c r="JFN6" s="27"/>
      <c r="JFO6" s="27"/>
      <c r="JFP6" s="27"/>
      <c r="JFQ6" s="27"/>
      <c r="JFR6" s="27"/>
      <c r="JFS6" s="27"/>
      <c r="JFT6" s="27"/>
      <c r="JFU6" s="27"/>
      <c r="JFV6" s="27"/>
      <c r="JFW6" s="27"/>
      <c r="JFX6" s="27"/>
      <c r="JFY6" s="27"/>
      <c r="JFZ6" s="27"/>
      <c r="JGA6" s="27"/>
      <c r="JGB6" s="27"/>
      <c r="JGC6" s="27"/>
      <c r="JGD6" s="27"/>
      <c r="JGE6" s="27"/>
      <c r="JGF6" s="27"/>
      <c r="JGG6" s="27"/>
      <c r="JGH6" s="27"/>
      <c r="JGI6" s="27"/>
      <c r="JGJ6" s="27"/>
      <c r="JGK6" s="27"/>
      <c r="JGL6" s="27"/>
      <c r="JGM6" s="27"/>
      <c r="JGN6" s="27"/>
      <c r="JGO6" s="27"/>
      <c r="JGP6" s="27"/>
      <c r="JGQ6" s="27"/>
      <c r="JGR6" s="27"/>
      <c r="JGS6" s="27"/>
      <c r="JGT6" s="27"/>
      <c r="JGU6" s="27"/>
      <c r="JGV6" s="27"/>
      <c r="JGW6" s="27"/>
      <c r="JGX6" s="27"/>
      <c r="JGY6" s="27"/>
      <c r="JGZ6" s="27"/>
      <c r="JHA6" s="27"/>
      <c r="JHB6" s="27"/>
      <c r="JHC6" s="27"/>
      <c r="JHD6" s="27"/>
      <c r="JHE6" s="27"/>
      <c r="JHF6" s="27"/>
      <c r="JHG6" s="27"/>
      <c r="JHH6" s="27"/>
      <c r="JHI6" s="27"/>
      <c r="JHJ6" s="27"/>
      <c r="JHK6" s="27"/>
      <c r="JHL6" s="27"/>
      <c r="JHM6" s="27"/>
      <c r="JHN6" s="27"/>
      <c r="JHO6" s="27"/>
      <c r="JHP6" s="27"/>
      <c r="JHQ6" s="27"/>
      <c r="JHR6" s="27"/>
      <c r="JHS6" s="27"/>
      <c r="JHT6" s="27"/>
      <c r="JHU6" s="27"/>
      <c r="JHV6" s="27"/>
      <c r="JHW6" s="27"/>
      <c r="JHX6" s="27"/>
      <c r="JHY6" s="27"/>
      <c r="JHZ6" s="27"/>
      <c r="JIA6" s="27"/>
      <c r="JIB6" s="27"/>
      <c r="JIC6" s="27"/>
      <c r="JID6" s="27"/>
      <c r="JIE6" s="27"/>
      <c r="JIF6" s="27"/>
      <c r="JIG6" s="27"/>
      <c r="JIH6" s="27"/>
      <c r="JII6" s="27"/>
      <c r="JIJ6" s="27"/>
      <c r="JIK6" s="27"/>
      <c r="JIL6" s="27"/>
      <c r="JIM6" s="27"/>
      <c r="JIN6" s="27"/>
      <c r="JIO6" s="27"/>
      <c r="JIP6" s="27"/>
      <c r="JIQ6" s="27"/>
      <c r="JIR6" s="27"/>
      <c r="JIS6" s="27"/>
      <c r="JIT6" s="27"/>
      <c r="JIU6" s="27"/>
      <c r="JIV6" s="27"/>
      <c r="JIW6" s="27"/>
      <c r="JIX6" s="27"/>
      <c r="JIY6" s="27"/>
      <c r="JIZ6" s="27"/>
      <c r="JJA6" s="27"/>
      <c r="JJB6" s="27"/>
      <c r="JJC6" s="27"/>
      <c r="JJD6" s="27"/>
      <c r="JJE6" s="27"/>
      <c r="JJF6" s="27"/>
      <c r="JJG6" s="27"/>
      <c r="JJH6" s="27"/>
      <c r="JJI6" s="27"/>
      <c r="JJJ6" s="27"/>
      <c r="JJK6" s="27"/>
      <c r="JJL6" s="27"/>
      <c r="JJM6" s="27"/>
      <c r="JJN6" s="27"/>
      <c r="JJO6" s="27"/>
      <c r="JJP6" s="27"/>
      <c r="JJQ6" s="27"/>
      <c r="JJR6" s="27"/>
      <c r="JJS6" s="27"/>
      <c r="JJT6" s="27"/>
      <c r="JJU6" s="27"/>
      <c r="JJV6" s="27"/>
      <c r="JJW6" s="27"/>
      <c r="JJX6" s="27"/>
      <c r="JJY6" s="27"/>
      <c r="JJZ6" s="27"/>
      <c r="JKA6" s="27"/>
      <c r="JKB6" s="27"/>
      <c r="JKC6" s="27"/>
      <c r="JKD6" s="27"/>
      <c r="JKE6" s="27"/>
      <c r="JKF6" s="27"/>
      <c r="JKG6" s="27"/>
      <c r="JKH6" s="27"/>
      <c r="JKI6" s="27"/>
      <c r="JKJ6" s="27"/>
      <c r="JKK6" s="27"/>
      <c r="JKL6" s="27"/>
      <c r="JKM6" s="27"/>
      <c r="JKN6" s="27"/>
      <c r="JKO6" s="27"/>
      <c r="JKP6" s="27"/>
      <c r="JKQ6" s="27"/>
      <c r="JKR6" s="27"/>
      <c r="JKS6" s="27"/>
      <c r="JKT6" s="27"/>
      <c r="JKU6" s="27"/>
      <c r="JKV6" s="27"/>
      <c r="JKW6" s="27"/>
      <c r="JKX6" s="27"/>
      <c r="JKY6" s="27"/>
      <c r="JKZ6" s="27"/>
      <c r="JLA6" s="27"/>
      <c r="JLB6" s="27"/>
      <c r="JLC6" s="27"/>
      <c r="JLD6" s="27"/>
      <c r="JLE6" s="27"/>
      <c r="JLF6" s="27"/>
      <c r="JLG6" s="27"/>
      <c r="JLH6" s="27"/>
      <c r="JLI6" s="27"/>
      <c r="JLJ6" s="27"/>
      <c r="JLK6" s="27"/>
      <c r="JLL6" s="27"/>
      <c r="JLM6" s="27"/>
      <c r="JLN6" s="27"/>
      <c r="JLO6" s="27"/>
      <c r="JLP6" s="27"/>
      <c r="JLQ6" s="27"/>
      <c r="JLR6" s="27"/>
      <c r="JLS6" s="27"/>
      <c r="JLT6" s="27"/>
      <c r="JLU6" s="27"/>
      <c r="JLV6" s="27"/>
      <c r="JLW6" s="27"/>
      <c r="JLX6" s="27"/>
      <c r="JLY6" s="27"/>
      <c r="JLZ6" s="27"/>
      <c r="JMA6" s="27"/>
      <c r="JMB6" s="27"/>
      <c r="JMC6" s="27"/>
      <c r="JMD6" s="27"/>
      <c r="JME6" s="27"/>
      <c r="JMF6" s="27"/>
      <c r="JMG6" s="27"/>
      <c r="JMH6" s="27"/>
      <c r="JMI6" s="27"/>
      <c r="JMJ6" s="27"/>
      <c r="JMK6" s="27"/>
      <c r="JML6" s="27"/>
      <c r="JMM6" s="27"/>
      <c r="JMN6" s="27"/>
      <c r="JMO6" s="27"/>
      <c r="JMP6" s="27"/>
      <c r="JMQ6" s="27"/>
      <c r="JMR6" s="27"/>
      <c r="JMS6" s="27"/>
      <c r="JMT6" s="27"/>
      <c r="JMU6" s="27"/>
      <c r="JMV6" s="27"/>
      <c r="JMW6" s="27"/>
      <c r="JMX6" s="27"/>
      <c r="JMY6" s="27"/>
      <c r="JMZ6" s="27"/>
      <c r="JNA6" s="27"/>
      <c r="JNB6" s="27"/>
      <c r="JNC6" s="27"/>
      <c r="JND6" s="27"/>
      <c r="JNE6" s="27"/>
      <c r="JNF6" s="27"/>
      <c r="JNG6" s="27"/>
      <c r="JNH6" s="27"/>
      <c r="JNI6" s="27"/>
      <c r="JNJ6" s="27"/>
      <c r="JNK6" s="27"/>
      <c r="JNL6" s="27"/>
      <c r="JNM6" s="27"/>
      <c r="JNN6" s="27"/>
      <c r="JNO6" s="27"/>
      <c r="JNP6" s="27"/>
      <c r="JNQ6" s="27"/>
      <c r="JNR6" s="27"/>
      <c r="JNS6" s="27"/>
      <c r="JNT6" s="27"/>
      <c r="JNU6" s="27"/>
      <c r="JNV6" s="27"/>
      <c r="JNW6" s="27"/>
      <c r="JNX6" s="27"/>
      <c r="JNY6" s="27"/>
      <c r="JNZ6" s="27"/>
      <c r="JOA6" s="27"/>
      <c r="JOB6" s="27"/>
      <c r="JOC6" s="27"/>
      <c r="JOD6" s="27"/>
      <c r="JOE6" s="27"/>
      <c r="JOF6" s="27"/>
      <c r="JOG6" s="27"/>
      <c r="JOH6" s="27"/>
      <c r="JOI6" s="27"/>
      <c r="JOJ6" s="27"/>
      <c r="JOK6" s="27"/>
      <c r="JOL6" s="27"/>
      <c r="JOM6" s="27"/>
      <c r="JON6" s="27"/>
      <c r="JOO6" s="27"/>
      <c r="JOP6" s="27"/>
      <c r="JOQ6" s="27"/>
      <c r="JOR6" s="27"/>
      <c r="JOS6" s="27"/>
      <c r="JOT6" s="27"/>
      <c r="JOU6" s="27"/>
      <c r="JOV6" s="27"/>
      <c r="JOW6" s="27"/>
      <c r="JOX6" s="27"/>
      <c r="JOY6" s="27"/>
      <c r="JOZ6" s="27"/>
      <c r="JPA6" s="27"/>
      <c r="JPB6" s="27"/>
      <c r="JPC6" s="27"/>
      <c r="JPD6" s="27"/>
      <c r="JPE6" s="27"/>
      <c r="JPF6" s="27"/>
      <c r="JPG6" s="27"/>
      <c r="JPH6" s="27"/>
      <c r="JPI6" s="27"/>
      <c r="JPJ6" s="27"/>
      <c r="JPK6" s="27"/>
      <c r="JPL6" s="27"/>
      <c r="JPM6" s="27"/>
      <c r="JPN6" s="27"/>
      <c r="JPO6" s="27"/>
      <c r="JPP6" s="27"/>
      <c r="JPQ6" s="27"/>
      <c r="JPR6" s="27"/>
      <c r="JPS6" s="27"/>
      <c r="JPT6" s="27"/>
      <c r="JPU6" s="27"/>
      <c r="JPV6" s="27"/>
      <c r="JPW6" s="27"/>
      <c r="JPX6" s="27"/>
      <c r="JPY6" s="27"/>
      <c r="JPZ6" s="27"/>
      <c r="JQA6" s="27"/>
      <c r="JQB6" s="27"/>
      <c r="JQC6" s="27"/>
      <c r="JQD6" s="27"/>
      <c r="JQE6" s="27"/>
      <c r="JQF6" s="27"/>
      <c r="JQG6" s="27"/>
      <c r="JQH6" s="27"/>
      <c r="JQI6" s="27"/>
      <c r="JQJ6" s="27"/>
      <c r="JQK6" s="27"/>
      <c r="JQL6" s="27"/>
      <c r="JQM6" s="27"/>
      <c r="JQN6" s="27"/>
      <c r="JQO6" s="27"/>
      <c r="JQP6" s="27"/>
      <c r="JQQ6" s="27"/>
      <c r="JQR6" s="27"/>
      <c r="JQS6" s="27"/>
      <c r="JQT6" s="27"/>
      <c r="JQU6" s="27"/>
      <c r="JQV6" s="27"/>
      <c r="JQW6" s="27"/>
      <c r="JQX6" s="27"/>
      <c r="JQY6" s="27"/>
      <c r="JQZ6" s="27"/>
      <c r="JRA6" s="27"/>
      <c r="JRB6" s="27"/>
      <c r="JRC6" s="27"/>
      <c r="JRD6" s="27"/>
      <c r="JRE6" s="27"/>
      <c r="JRF6" s="27"/>
      <c r="JRG6" s="27"/>
      <c r="JRH6" s="27"/>
      <c r="JRI6" s="27"/>
      <c r="JRJ6" s="27"/>
      <c r="JRK6" s="27"/>
      <c r="JRL6" s="27"/>
      <c r="JRM6" s="27"/>
      <c r="JRN6" s="27"/>
      <c r="JRO6" s="27"/>
      <c r="JRP6" s="27"/>
      <c r="JRQ6" s="27"/>
      <c r="JRR6" s="27"/>
      <c r="JRS6" s="27"/>
      <c r="JRT6" s="27"/>
      <c r="JRU6" s="27"/>
      <c r="JRV6" s="27"/>
      <c r="JRW6" s="27"/>
      <c r="JRX6" s="27"/>
      <c r="JRY6" s="27"/>
      <c r="JRZ6" s="27"/>
      <c r="JSA6" s="27"/>
      <c r="JSB6" s="27"/>
      <c r="JSC6" s="27"/>
      <c r="JSD6" s="27"/>
      <c r="JSE6" s="27"/>
      <c r="JSF6" s="27"/>
      <c r="JSG6" s="27"/>
      <c r="JSH6" s="27"/>
      <c r="JSI6" s="27"/>
      <c r="JSJ6" s="27"/>
      <c r="JSK6" s="27"/>
      <c r="JSL6" s="27"/>
      <c r="JSM6" s="27"/>
      <c r="JSN6" s="27"/>
      <c r="JSO6" s="27"/>
      <c r="JSP6" s="27"/>
      <c r="JSQ6" s="27"/>
      <c r="JSR6" s="27"/>
      <c r="JSS6" s="27"/>
      <c r="JST6" s="27"/>
      <c r="JSU6" s="27"/>
      <c r="JSV6" s="27"/>
      <c r="JSW6" s="27"/>
      <c r="JSX6" s="27"/>
      <c r="JSY6" s="27"/>
      <c r="JSZ6" s="27"/>
      <c r="JTA6" s="27"/>
      <c r="JTB6" s="27"/>
      <c r="JTC6" s="27"/>
      <c r="JTD6" s="27"/>
      <c r="JTE6" s="27"/>
      <c r="JTF6" s="27"/>
      <c r="JTG6" s="27"/>
      <c r="JTH6" s="27"/>
      <c r="JTI6" s="27"/>
      <c r="JTJ6" s="27"/>
      <c r="JTK6" s="27"/>
      <c r="JTL6" s="27"/>
      <c r="JTM6" s="27"/>
      <c r="JTN6" s="27"/>
      <c r="JTO6" s="27"/>
      <c r="JTP6" s="27"/>
      <c r="JTQ6" s="27"/>
      <c r="JTR6" s="27"/>
      <c r="JTS6" s="27"/>
      <c r="JTT6" s="27"/>
      <c r="JTU6" s="27"/>
      <c r="JTV6" s="27"/>
      <c r="JTW6" s="27"/>
      <c r="JTX6" s="27"/>
      <c r="JTY6" s="27"/>
      <c r="JTZ6" s="27"/>
      <c r="JUA6" s="27"/>
      <c r="JUB6" s="27"/>
      <c r="JUC6" s="27"/>
      <c r="JUD6" s="27"/>
      <c r="JUE6" s="27"/>
      <c r="JUF6" s="27"/>
      <c r="JUG6" s="27"/>
      <c r="JUH6" s="27"/>
      <c r="JUI6" s="27"/>
      <c r="JUJ6" s="27"/>
      <c r="JUK6" s="27"/>
      <c r="JUL6" s="27"/>
      <c r="JUM6" s="27"/>
      <c r="JUN6" s="27"/>
      <c r="JUO6" s="27"/>
      <c r="JUP6" s="27"/>
      <c r="JUQ6" s="27"/>
      <c r="JUR6" s="27"/>
      <c r="JUS6" s="27"/>
      <c r="JUT6" s="27"/>
      <c r="JUU6" s="27"/>
      <c r="JUV6" s="27"/>
      <c r="JUW6" s="27"/>
      <c r="JUX6" s="27"/>
      <c r="JUY6" s="27"/>
      <c r="JUZ6" s="27"/>
      <c r="JVA6" s="27"/>
      <c r="JVB6" s="27"/>
      <c r="JVC6" s="27"/>
      <c r="JVD6" s="27"/>
      <c r="JVE6" s="27"/>
      <c r="JVF6" s="27"/>
      <c r="JVG6" s="27"/>
      <c r="JVH6" s="27"/>
      <c r="JVI6" s="27"/>
      <c r="JVJ6" s="27"/>
      <c r="JVK6" s="27"/>
      <c r="JVL6" s="27"/>
      <c r="JVM6" s="27"/>
      <c r="JVN6" s="27"/>
      <c r="JVO6" s="27"/>
      <c r="JVP6" s="27"/>
      <c r="JVQ6" s="27"/>
      <c r="JVR6" s="27"/>
      <c r="JVS6" s="27"/>
      <c r="JVT6" s="27"/>
      <c r="JVU6" s="27"/>
      <c r="JVV6" s="27"/>
      <c r="JVW6" s="27"/>
      <c r="JVX6" s="27"/>
      <c r="JVY6" s="27"/>
      <c r="JVZ6" s="27"/>
      <c r="JWA6" s="27"/>
      <c r="JWB6" s="27"/>
      <c r="JWC6" s="27"/>
      <c r="JWD6" s="27"/>
      <c r="JWE6" s="27"/>
      <c r="JWF6" s="27"/>
      <c r="JWG6" s="27"/>
      <c r="JWH6" s="27"/>
      <c r="JWI6" s="27"/>
      <c r="JWJ6" s="27"/>
      <c r="JWK6" s="27"/>
      <c r="JWL6" s="27"/>
      <c r="JWM6" s="27"/>
      <c r="JWN6" s="27"/>
      <c r="JWO6" s="27"/>
      <c r="JWP6" s="27"/>
      <c r="JWQ6" s="27"/>
      <c r="JWR6" s="27"/>
      <c r="JWS6" s="27"/>
      <c r="JWT6" s="27"/>
      <c r="JWU6" s="27"/>
      <c r="JWV6" s="27"/>
      <c r="JWW6" s="27"/>
      <c r="JWX6" s="27"/>
      <c r="JWY6" s="27"/>
      <c r="JWZ6" s="27"/>
      <c r="JXA6" s="27"/>
      <c r="JXB6" s="27"/>
      <c r="JXC6" s="27"/>
      <c r="JXD6" s="27"/>
      <c r="JXE6" s="27"/>
      <c r="JXF6" s="27"/>
      <c r="JXG6" s="27"/>
      <c r="JXH6" s="27"/>
      <c r="JXI6" s="27"/>
      <c r="JXJ6" s="27"/>
      <c r="JXK6" s="27"/>
      <c r="JXL6" s="27"/>
      <c r="JXM6" s="27"/>
      <c r="JXN6" s="27"/>
      <c r="JXO6" s="27"/>
      <c r="JXP6" s="27"/>
      <c r="JXQ6" s="27"/>
      <c r="JXR6" s="27"/>
      <c r="JXS6" s="27"/>
      <c r="JXT6" s="27"/>
      <c r="JXU6" s="27"/>
      <c r="JXV6" s="27"/>
      <c r="JXW6" s="27"/>
      <c r="JXX6" s="27"/>
      <c r="JXY6" s="27"/>
      <c r="JXZ6" s="27"/>
      <c r="JYA6" s="27"/>
      <c r="JYB6" s="27"/>
      <c r="JYC6" s="27"/>
      <c r="JYD6" s="27"/>
      <c r="JYE6" s="27"/>
      <c r="JYF6" s="27"/>
      <c r="JYG6" s="27"/>
      <c r="JYH6" s="27"/>
      <c r="JYI6" s="27"/>
      <c r="JYJ6" s="27"/>
      <c r="JYK6" s="27"/>
      <c r="JYL6" s="27"/>
      <c r="JYM6" s="27"/>
      <c r="JYN6" s="27"/>
      <c r="JYO6" s="27"/>
      <c r="JYP6" s="27"/>
      <c r="JYQ6" s="27"/>
      <c r="JYR6" s="27"/>
      <c r="JYS6" s="27"/>
      <c r="JYT6" s="27"/>
      <c r="JYU6" s="27"/>
      <c r="JYV6" s="27"/>
      <c r="JYW6" s="27"/>
      <c r="JYX6" s="27"/>
      <c r="JYY6" s="27"/>
      <c r="JYZ6" s="27"/>
      <c r="JZA6" s="27"/>
      <c r="JZB6" s="27"/>
      <c r="JZC6" s="27"/>
      <c r="JZD6" s="27"/>
      <c r="JZE6" s="27"/>
      <c r="JZF6" s="27"/>
      <c r="JZG6" s="27"/>
      <c r="JZH6" s="27"/>
      <c r="JZI6" s="27"/>
      <c r="JZJ6" s="27"/>
      <c r="JZK6" s="27"/>
      <c r="JZL6" s="27"/>
      <c r="JZM6" s="27"/>
      <c r="JZN6" s="27"/>
      <c r="JZO6" s="27"/>
      <c r="JZP6" s="27"/>
      <c r="JZQ6" s="27"/>
      <c r="JZR6" s="27"/>
      <c r="JZS6" s="27"/>
      <c r="JZT6" s="27"/>
      <c r="JZU6" s="27"/>
      <c r="JZV6" s="27"/>
      <c r="JZW6" s="27"/>
      <c r="JZX6" s="27"/>
      <c r="JZY6" s="27"/>
      <c r="JZZ6" s="27"/>
      <c r="KAA6" s="27"/>
      <c r="KAB6" s="27"/>
      <c r="KAC6" s="27"/>
      <c r="KAD6" s="27"/>
      <c r="KAE6" s="27"/>
      <c r="KAF6" s="27"/>
      <c r="KAG6" s="27"/>
      <c r="KAH6" s="27"/>
      <c r="KAI6" s="27"/>
      <c r="KAJ6" s="27"/>
      <c r="KAK6" s="27"/>
      <c r="KAL6" s="27"/>
      <c r="KAM6" s="27"/>
      <c r="KAN6" s="27"/>
      <c r="KAO6" s="27"/>
      <c r="KAP6" s="27"/>
      <c r="KAQ6" s="27"/>
      <c r="KAR6" s="27"/>
      <c r="KAS6" s="27"/>
      <c r="KAT6" s="27"/>
      <c r="KAU6" s="27"/>
      <c r="KAV6" s="27"/>
      <c r="KAW6" s="27"/>
      <c r="KAX6" s="27"/>
      <c r="KAY6" s="27"/>
      <c r="KAZ6" s="27"/>
      <c r="KBA6" s="27"/>
      <c r="KBB6" s="27"/>
      <c r="KBC6" s="27"/>
      <c r="KBD6" s="27"/>
      <c r="KBE6" s="27"/>
      <c r="KBF6" s="27"/>
      <c r="KBG6" s="27"/>
      <c r="KBH6" s="27"/>
      <c r="KBI6" s="27"/>
      <c r="KBJ6" s="27"/>
      <c r="KBK6" s="27"/>
      <c r="KBL6" s="27"/>
      <c r="KBM6" s="27"/>
      <c r="KBN6" s="27"/>
      <c r="KBO6" s="27"/>
      <c r="KBP6" s="27"/>
      <c r="KBQ6" s="27"/>
      <c r="KBR6" s="27"/>
      <c r="KBS6" s="27"/>
      <c r="KBT6" s="27"/>
      <c r="KBU6" s="27"/>
      <c r="KBV6" s="27"/>
      <c r="KBW6" s="27"/>
      <c r="KBX6" s="27"/>
      <c r="KBY6" s="27"/>
      <c r="KBZ6" s="27"/>
      <c r="KCA6" s="27"/>
      <c r="KCB6" s="27"/>
      <c r="KCC6" s="27"/>
      <c r="KCD6" s="27"/>
      <c r="KCE6" s="27"/>
      <c r="KCF6" s="27"/>
      <c r="KCG6" s="27"/>
      <c r="KCH6" s="27"/>
      <c r="KCI6" s="27"/>
      <c r="KCJ6" s="27"/>
      <c r="KCK6" s="27"/>
      <c r="KCL6" s="27"/>
      <c r="KCM6" s="27"/>
      <c r="KCN6" s="27"/>
      <c r="KCO6" s="27"/>
      <c r="KCP6" s="27"/>
      <c r="KCQ6" s="27"/>
      <c r="KCR6" s="27"/>
      <c r="KCS6" s="27"/>
      <c r="KCT6" s="27"/>
      <c r="KCU6" s="27"/>
      <c r="KCV6" s="27"/>
      <c r="KCW6" s="27"/>
      <c r="KCX6" s="27"/>
      <c r="KCY6" s="27"/>
      <c r="KCZ6" s="27"/>
      <c r="KDA6" s="27"/>
      <c r="KDB6" s="27"/>
      <c r="KDC6" s="27"/>
      <c r="KDD6" s="27"/>
      <c r="KDE6" s="27"/>
      <c r="KDF6" s="27"/>
      <c r="KDG6" s="27"/>
      <c r="KDH6" s="27"/>
      <c r="KDI6" s="27"/>
      <c r="KDJ6" s="27"/>
      <c r="KDK6" s="27"/>
      <c r="KDL6" s="27"/>
      <c r="KDM6" s="27"/>
      <c r="KDN6" s="27"/>
      <c r="KDO6" s="27"/>
      <c r="KDP6" s="27"/>
      <c r="KDQ6" s="27"/>
      <c r="KDR6" s="27"/>
      <c r="KDS6" s="27"/>
      <c r="KDT6" s="27"/>
      <c r="KDU6" s="27"/>
      <c r="KDV6" s="27"/>
      <c r="KDW6" s="27"/>
      <c r="KDX6" s="27"/>
      <c r="KDY6" s="27"/>
      <c r="KDZ6" s="27"/>
      <c r="KEA6" s="27"/>
      <c r="KEB6" s="27"/>
      <c r="KEC6" s="27"/>
      <c r="KED6" s="27"/>
      <c r="KEE6" s="27"/>
      <c r="KEF6" s="27"/>
      <c r="KEG6" s="27"/>
      <c r="KEH6" s="27"/>
      <c r="KEI6" s="27"/>
      <c r="KEJ6" s="27"/>
      <c r="KEK6" s="27"/>
      <c r="KEL6" s="27"/>
      <c r="KEM6" s="27"/>
      <c r="KEN6" s="27"/>
      <c r="KEO6" s="27"/>
      <c r="KEP6" s="27"/>
      <c r="KEQ6" s="27"/>
      <c r="KER6" s="27"/>
      <c r="KES6" s="27"/>
      <c r="KET6" s="27"/>
      <c r="KEU6" s="27"/>
      <c r="KEV6" s="27"/>
      <c r="KEW6" s="27"/>
      <c r="KEX6" s="27"/>
      <c r="KEY6" s="27"/>
      <c r="KEZ6" s="27"/>
      <c r="KFA6" s="27"/>
      <c r="KFB6" s="27"/>
      <c r="KFC6" s="27"/>
      <c r="KFD6" s="27"/>
      <c r="KFE6" s="27"/>
      <c r="KFF6" s="27"/>
      <c r="KFG6" s="27"/>
      <c r="KFH6" s="27"/>
      <c r="KFI6" s="27"/>
      <c r="KFJ6" s="27"/>
      <c r="KFK6" s="27"/>
      <c r="KFL6" s="27"/>
      <c r="KFM6" s="27"/>
      <c r="KFN6" s="27"/>
      <c r="KFO6" s="27"/>
      <c r="KFP6" s="27"/>
      <c r="KFQ6" s="27"/>
      <c r="KFR6" s="27"/>
      <c r="KFS6" s="27"/>
      <c r="KFT6" s="27"/>
      <c r="KFU6" s="27"/>
      <c r="KFV6" s="27"/>
      <c r="KFW6" s="27"/>
      <c r="KFX6" s="27"/>
      <c r="KFY6" s="27"/>
      <c r="KFZ6" s="27"/>
      <c r="KGA6" s="27"/>
      <c r="KGB6" s="27"/>
      <c r="KGC6" s="27"/>
      <c r="KGD6" s="27"/>
      <c r="KGE6" s="27"/>
      <c r="KGF6" s="27"/>
      <c r="KGG6" s="27"/>
      <c r="KGH6" s="27"/>
      <c r="KGI6" s="27"/>
      <c r="KGJ6" s="27"/>
      <c r="KGK6" s="27"/>
      <c r="KGL6" s="27"/>
      <c r="KGM6" s="27"/>
      <c r="KGN6" s="27"/>
      <c r="KGO6" s="27"/>
      <c r="KGP6" s="27"/>
      <c r="KGQ6" s="27"/>
      <c r="KGR6" s="27"/>
      <c r="KGS6" s="27"/>
      <c r="KGT6" s="27"/>
      <c r="KGU6" s="27"/>
      <c r="KGV6" s="27"/>
      <c r="KGW6" s="27"/>
      <c r="KGX6" s="27"/>
      <c r="KGY6" s="27"/>
      <c r="KGZ6" s="27"/>
      <c r="KHA6" s="27"/>
      <c r="KHB6" s="27"/>
      <c r="KHC6" s="27"/>
      <c r="KHD6" s="27"/>
      <c r="KHE6" s="27"/>
      <c r="KHF6" s="27"/>
      <c r="KHG6" s="27"/>
      <c r="KHH6" s="27"/>
      <c r="KHI6" s="27"/>
      <c r="KHJ6" s="27"/>
      <c r="KHK6" s="27"/>
      <c r="KHL6" s="27"/>
      <c r="KHM6" s="27"/>
      <c r="KHN6" s="27"/>
      <c r="KHO6" s="27"/>
      <c r="KHP6" s="27"/>
      <c r="KHQ6" s="27"/>
      <c r="KHR6" s="27"/>
      <c r="KHS6" s="27"/>
      <c r="KHT6" s="27"/>
      <c r="KHU6" s="27"/>
      <c r="KHV6" s="27"/>
      <c r="KHW6" s="27"/>
      <c r="KHX6" s="27"/>
      <c r="KHY6" s="27"/>
      <c r="KHZ6" s="27"/>
      <c r="KIA6" s="27"/>
      <c r="KIB6" s="27"/>
      <c r="KIC6" s="27"/>
      <c r="KID6" s="27"/>
      <c r="KIE6" s="27"/>
      <c r="KIF6" s="27"/>
      <c r="KIG6" s="27"/>
      <c r="KIH6" s="27"/>
      <c r="KII6" s="27"/>
      <c r="KIJ6" s="27"/>
      <c r="KIK6" s="27"/>
      <c r="KIL6" s="27"/>
      <c r="KIM6" s="27"/>
      <c r="KIN6" s="27"/>
      <c r="KIO6" s="27"/>
      <c r="KIP6" s="27"/>
      <c r="KIQ6" s="27"/>
      <c r="KIR6" s="27"/>
      <c r="KIS6" s="27"/>
      <c r="KIT6" s="27"/>
      <c r="KIU6" s="27"/>
      <c r="KIV6" s="27"/>
      <c r="KIW6" s="27"/>
      <c r="KIX6" s="27"/>
      <c r="KIY6" s="27"/>
      <c r="KIZ6" s="27"/>
      <c r="KJA6" s="27"/>
      <c r="KJB6" s="27"/>
      <c r="KJC6" s="27"/>
      <c r="KJD6" s="27"/>
      <c r="KJE6" s="27"/>
      <c r="KJF6" s="27"/>
      <c r="KJG6" s="27"/>
      <c r="KJH6" s="27"/>
      <c r="KJI6" s="27"/>
      <c r="KJJ6" s="27"/>
      <c r="KJK6" s="27"/>
      <c r="KJL6" s="27"/>
      <c r="KJM6" s="27"/>
      <c r="KJN6" s="27"/>
      <c r="KJO6" s="27"/>
      <c r="KJP6" s="27"/>
      <c r="KJQ6" s="27"/>
      <c r="KJR6" s="27"/>
      <c r="KJS6" s="27"/>
      <c r="KJT6" s="27"/>
      <c r="KJU6" s="27"/>
      <c r="KJV6" s="27"/>
      <c r="KJW6" s="27"/>
      <c r="KJX6" s="27"/>
      <c r="KJY6" s="27"/>
      <c r="KJZ6" s="27"/>
      <c r="KKA6" s="27"/>
      <c r="KKB6" s="27"/>
      <c r="KKC6" s="27"/>
      <c r="KKD6" s="27"/>
      <c r="KKE6" s="27"/>
      <c r="KKF6" s="27"/>
      <c r="KKG6" s="27"/>
      <c r="KKH6" s="27"/>
      <c r="KKI6" s="27"/>
      <c r="KKJ6" s="27"/>
      <c r="KKK6" s="27"/>
      <c r="KKL6" s="27"/>
      <c r="KKM6" s="27"/>
      <c r="KKN6" s="27"/>
      <c r="KKO6" s="27"/>
      <c r="KKP6" s="27"/>
      <c r="KKQ6" s="27"/>
      <c r="KKR6" s="27"/>
      <c r="KKS6" s="27"/>
      <c r="KKT6" s="27"/>
      <c r="KKU6" s="27"/>
      <c r="KKV6" s="27"/>
      <c r="KKW6" s="27"/>
      <c r="KKX6" s="27"/>
      <c r="KKY6" s="27"/>
      <c r="KKZ6" s="27"/>
      <c r="KLA6" s="27"/>
      <c r="KLB6" s="27"/>
      <c r="KLC6" s="27"/>
      <c r="KLD6" s="27"/>
      <c r="KLE6" s="27"/>
      <c r="KLF6" s="27"/>
      <c r="KLG6" s="27"/>
      <c r="KLH6" s="27"/>
      <c r="KLI6" s="27"/>
      <c r="KLJ6" s="27"/>
      <c r="KLK6" s="27"/>
      <c r="KLL6" s="27"/>
      <c r="KLM6" s="27"/>
      <c r="KLN6" s="27"/>
      <c r="KLO6" s="27"/>
      <c r="KLP6" s="27"/>
      <c r="KLQ6" s="27"/>
      <c r="KLR6" s="27"/>
      <c r="KLS6" s="27"/>
      <c r="KLT6" s="27"/>
      <c r="KLU6" s="27"/>
      <c r="KLV6" s="27"/>
      <c r="KLW6" s="27"/>
      <c r="KLX6" s="27"/>
      <c r="KLY6" s="27"/>
      <c r="KLZ6" s="27"/>
      <c r="KMA6" s="27"/>
      <c r="KMB6" s="27"/>
      <c r="KMC6" s="27"/>
      <c r="KMD6" s="27"/>
      <c r="KME6" s="27"/>
      <c r="KMF6" s="27"/>
      <c r="KMG6" s="27"/>
      <c r="KMH6" s="27"/>
      <c r="KMI6" s="27"/>
      <c r="KMJ6" s="27"/>
      <c r="KMK6" s="27"/>
      <c r="KML6" s="27"/>
      <c r="KMM6" s="27"/>
      <c r="KMN6" s="27"/>
      <c r="KMO6" s="27"/>
      <c r="KMP6" s="27"/>
      <c r="KMQ6" s="27"/>
      <c r="KMR6" s="27"/>
      <c r="KMS6" s="27"/>
      <c r="KMT6" s="27"/>
      <c r="KMU6" s="27"/>
      <c r="KMV6" s="27"/>
      <c r="KMW6" s="27"/>
      <c r="KMX6" s="27"/>
      <c r="KMY6" s="27"/>
      <c r="KMZ6" s="27"/>
      <c r="KNA6" s="27"/>
      <c r="KNB6" s="27"/>
      <c r="KNC6" s="27"/>
      <c r="KND6" s="27"/>
      <c r="KNE6" s="27"/>
      <c r="KNF6" s="27"/>
      <c r="KNG6" s="27"/>
      <c r="KNH6" s="27"/>
      <c r="KNI6" s="27"/>
      <c r="KNJ6" s="27"/>
      <c r="KNK6" s="27"/>
      <c r="KNL6" s="27"/>
      <c r="KNM6" s="27"/>
      <c r="KNN6" s="27"/>
      <c r="KNO6" s="27"/>
      <c r="KNP6" s="27"/>
      <c r="KNQ6" s="27"/>
      <c r="KNR6" s="27"/>
      <c r="KNS6" s="27"/>
      <c r="KNT6" s="27"/>
      <c r="KNU6" s="27"/>
      <c r="KNV6" s="27"/>
      <c r="KNW6" s="27"/>
      <c r="KNX6" s="27"/>
      <c r="KNY6" s="27"/>
      <c r="KNZ6" s="27"/>
      <c r="KOA6" s="27"/>
      <c r="KOB6" s="27"/>
      <c r="KOC6" s="27"/>
      <c r="KOD6" s="27"/>
      <c r="KOE6" s="27"/>
      <c r="KOF6" s="27"/>
      <c r="KOG6" s="27"/>
      <c r="KOH6" s="27"/>
      <c r="KOI6" s="27"/>
      <c r="KOJ6" s="27"/>
      <c r="KOK6" s="27"/>
      <c r="KOL6" s="27"/>
      <c r="KOM6" s="27"/>
      <c r="KON6" s="27"/>
      <c r="KOO6" s="27"/>
      <c r="KOP6" s="27"/>
      <c r="KOQ6" s="27"/>
      <c r="KOR6" s="27"/>
      <c r="KOS6" s="27"/>
      <c r="KOT6" s="27"/>
      <c r="KOU6" s="27"/>
      <c r="KOV6" s="27"/>
      <c r="KOW6" s="27"/>
      <c r="KOX6" s="27"/>
      <c r="KOY6" s="27"/>
      <c r="KOZ6" s="27"/>
      <c r="KPA6" s="27"/>
      <c r="KPB6" s="27"/>
      <c r="KPC6" s="27"/>
      <c r="KPD6" s="27"/>
      <c r="KPE6" s="27"/>
      <c r="KPF6" s="27"/>
      <c r="KPG6" s="27"/>
      <c r="KPH6" s="27"/>
      <c r="KPI6" s="27"/>
      <c r="KPJ6" s="27"/>
      <c r="KPK6" s="27"/>
      <c r="KPL6" s="27"/>
      <c r="KPM6" s="27"/>
      <c r="KPN6" s="27"/>
      <c r="KPO6" s="27"/>
      <c r="KPP6" s="27"/>
      <c r="KPQ6" s="27"/>
      <c r="KPR6" s="27"/>
      <c r="KPS6" s="27"/>
      <c r="KPT6" s="27"/>
      <c r="KPU6" s="27"/>
      <c r="KPV6" s="27"/>
      <c r="KPW6" s="27"/>
      <c r="KPX6" s="27"/>
      <c r="KPY6" s="27"/>
      <c r="KPZ6" s="27"/>
      <c r="KQA6" s="27"/>
      <c r="KQB6" s="27"/>
      <c r="KQC6" s="27"/>
      <c r="KQD6" s="27"/>
      <c r="KQE6" s="27"/>
      <c r="KQF6" s="27"/>
      <c r="KQG6" s="27"/>
      <c r="KQH6" s="27"/>
      <c r="KQI6" s="27"/>
      <c r="KQJ6" s="27"/>
      <c r="KQK6" s="27"/>
      <c r="KQL6" s="27"/>
      <c r="KQM6" s="27"/>
      <c r="KQN6" s="27"/>
      <c r="KQO6" s="27"/>
      <c r="KQP6" s="27"/>
      <c r="KQQ6" s="27"/>
      <c r="KQR6" s="27"/>
      <c r="KQS6" s="27"/>
      <c r="KQT6" s="27"/>
      <c r="KQU6" s="27"/>
      <c r="KQV6" s="27"/>
      <c r="KQW6" s="27"/>
      <c r="KQX6" s="27"/>
      <c r="KQY6" s="27"/>
      <c r="KQZ6" s="27"/>
      <c r="KRA6" s="27"/>
      <c r="KRB6" s="27"/>
      <c r="KRC6" s="27"/>
      <c r="KRD6" s="27"/>
      <c r="KRE6" s="27"/>
      <c r="KRF6" s="27"/>
      <c r="KRG6" s="27"/>
      <c r="KRH6" s="27"/>
      <c r="KRI6" s="27"/>
      <c r="KRJ6" s="27"/>
      <c r="KRK6" s="27"/>
      <c r="KRL6" s="27"/>
      <c r="KRM6" s="27"/>
      <c r="KRN6" s="27"/>
      <c r="KRO6" s="27"/>
      <c r="KRP6" s="27"/>
      <c r="KRQ6" s="27"/>
      <c r="KRR6" s="27"/>
      <c r="KRS6" s="27"/>
      <c r="KRT6" s="27"/>
      <c r="KRU6" s="27"/>
      <c r="KRV6" s="27"/>
      <c r="KRW6" s="27"/>
      <c r="KRX6" s="27"/>
      <c r="KRY6" s="27"/>
      <c r="KRZ6" s="27"/>
      <c r="KSA6" s="27"/>
      <c r="KSB6" s="27"/>
      <c r="KSC6" s="27"/>
      <c r="KSD6" s="27"/>
      <c r="KSE6" s="27"/>
      <c r="KSF6" s="27"/>
      <c r="KSG6" s="27"/>
      <c r="KSH6" s="27"/>
      <c r="KSI6" s="27"/>
      <c r="KSJ6" s="27"/>
      <c r="KSK6" s="27"/>
      <c r="KSL6" s="27"/>
      <c r="KSM6" s="27"/>
      <c r="KSN6" s="27"/>
      <c r="KSO6" s="27"/>
      <c r="KSP6" s="27"/>
      <c r="KSQ6" s="27"/>
      <c r="KSR6" s="27"/>
      <c r="KSS6" s="27"/>
      <c r="KST6" s="27"/>
      <c r="KSU6" s="27"/>
      <c r="KSV6" s="27"/>
      <c r="KSW6" s="27"/>
      <c r="KSX6" s="27"/>
      <c r="KSY6" s="27"/>
      <c r="KSZ6" s="27"/>
      <c r="KTA6" s="27"/>
      <c r="KTB6" s="27"/>
      <c r="KTC6" s="27"/>
      <c r="KTD6" s="27"/>
      <c r="KTE6" s="27"/>
      <c r="KTF6" s="27"/>
      <c r="KTG6" s="27"/>
      <c r="KTH6" s="27"/>
      <c r="KTI6" s="27"/>
      <c r="KTJ6" s="27"/>
      <c r="KTK6" s="27"/>
      <c r="KTL6" s="27"/>
      <c r="KTM6" s="27"/>
      <c r="KTN6" s="27"/>
      <c r="KTO6" s="27"/>
      <c r="KTP6" s="27"/>
      <c r="KTQ6" s="27"/>
      <c r="KTR6" s="27"/>
      <c r="KTS6" s="27"/>
      <c r="KTT6" s="27"/>
      <c r="KTU6" s="27"/>
      <c r="KTV6" s="27"/>
      <c r="KTW6" s="27"/>
      <c r="KTX6" s="27"/>
      <c r="KTY6" s="27"/>
      <c r="KTZ6" s="27"/>
      <c r="KUA6" s="27"/>
      <c r="KUB6" s="27"/>
      <c r="KUC6" s="27"/>
      <c r="KUD6" s="27"/>
      <c r="KUE6" s="27"/>
      <c r="KUF6" s="27"/>
      <c r="KUG6" s="27"/>
      <c r="KUH6" s="27"/>
      <c r="KUI6" s="27"/>
      <c r="KUJ6" s="27"/>
      <c r="KUK6" s="27"/>
      <c r="KUL6" s="27"/>
      <c r="KUM6" s="27"/>
      <c r="KUN6" s="27"/>
      <c r="KUO6" s="27"/>
      <c r="KUP6" s="27"/>
      <c r="KUQ6" s="27"/>
      <c r="KUR6" s="27"/>
      <c r="KUS6" s="27"/>
      <c r="KUT6" s="27"/>
      <c r="KUU6" s="27"/>
      <c r="KUV6" s="27"/>
      <c r="KUW6" s="27"/>
      <c r="KUX6" s="27"/>
      <c r="KUY6" s="27"/>
      <c r="KUZ6" s="27"/>
      <c r="KVA6" s="27"/>
      <c r="KVB6" s="27"/>
      <c r="KVC6" s="27"/>
      <c r="KVD6" s="27"/>
      <c r="KVE6" s="27"/>
      <c r="KVF6" s="27"/>
      <c r="KVG6" s="27"/>
      <c r="KVH6" s="27"/>
      <c r="KVI6" s="27"/>
      <c r="KVJ6" s="27"/>
      <c r="KVK6" s="27"/>
      <c r="KVL6" s="27"/>
      <c r="KVM6" s="27"/>
      <c r="KVN6" s="27"/>
      <c r="KVO6" s="27"/>
      <c r="KVP6" s="27"/>
      <c r="KVQ6" s="27"/>
      <c r="KVR6" s="27"/>
      <c r="KVS6" s="27"/>
      <c r="KVT6" s="27"/>
      <c r="KVU6" s="27"/>
      <c r="KVV6" s="27"/>
      <c r="KVW6" s="27"/>
      <c r="KVX6" s="27"/>
      <c r="KVY6" s="27"/>
      <c r="KVZ6" s="27"/>
      <c r="KWA6" s="27"/>
      <c r="KWB6" s="27"/>
      <c r="KWC6" s="27"/>
      <c r="KWD6" s="27"/>
      <c r="KWE6" s="27"/>
      <c r="KWF6" s="27"/>
      <c r="KWG6" s="27"/>
      <c r="KWH6" s="27"/>
      <c r="KWI6" s="27"/>
      <c r="KWJ6" s="27"/>
      <c r="KWK6" s="27"/>
      <c r="KWL6" s="27"/>
      <c r="KWM6" s="27"/>
      <c r="KWN6" s="27"/>
      <c r="KWO6" s="27"/>
      <c r="KWP6" s="27"/>
      <c r="KWQ6" s="27"/>
      <c r="KWR6" s="27"/>
      <c r="KWS6" s="27"/>
      <c r="KWT6" s="27"/>
      <c r="KWU6" s="27"/>
      <c r="KWV6" s="27"/>
      <c r="KWW6" s="27"/>
      <c r="KWX6" s="27"/>
      <c r="KWY6" s="27"/>
      <c r="KWZ6" s="27"/>
      <c r="KXA6" s="27"/>
      <c r="KXB6" s="27"/>
      <c r="KXC6" s="27"/>
      <c r="KXD6" s="27"/>
      <c r="KXE6" s="27"/>
      <c r="KXF6" s="27"/>
      <c r="KXG6" s="27"/>
      <c r="KXH6" s="27"/>
      <c r="KXI6" s="27"/>
      <c r="KXJ6" s="27"/>
      <c r="KXK6" s="27"/>
      <c r="KXL6" s="27"/>
      <c r="KXM6" s="27"/>
      <c r="KXN6" s="27"/>
      <c r="KXO6" s="27"/>
      <c r="KXP6" s="27"/>
      <c r="KXQ6" s="27"/>
      <c r="KXR6" s="27"/>
      <c r="KXS6" s="27"/>
      <c r="KXT6" s="27"/>
      <c r="KXU6" s="27"/>
      <c r="KXV6" s="27"/>
      <c r="KXW6" s="27"/>
      <c r="KXX6" s="27"/>
      <c r="KXY6" s="27"/>
      <c r="KXZ6" s="27"/>
      <c r="KYA6" s="27"/>
      <c r="KYB6" s="27"/>
      <c r="KYC6" s="27"/>
      <c r="KYD6" s="27"/>
      <c r="KYE6" s="27"/>
      <c r="KYF6" s="27"/>
      <c r="KYG6" s="27"/>
      <c r="KYH6" s="27"/>
      <c r="KYI6" s="27"/>
      <c r="KYJ6" s="27"/>
      <c r="KYK6" s="27"/>
      <c r="KYL6" s="27"/>
      <c r="KYM6" s="27"/>
      <c r="KYN6" s="27"/>
      <c r="KYO6" s="27"/>
      <c r="KYP6" s="27"/>
      <c r="KYQ6" s="27"/>
      <c r="KYR6" s="27"/>
      <c r="KYS6" s="27"/>
      <c r="KYT6" s="27"/>
      <c r="KYU6" s="27"/>
      <c r="KYV6" s="27"/>
      <c r="KYW6" s="27"/>
      <c r="KYX6" s="27"/>
      <c r="KYY6" s="27"/>
      <c r="KYZ6" s="27"/>
      <c r="KZA6" s="27"/>
      <c r="KZB6" s="27"/>
      <c r="KZC6" s="27"/>
      <c r="KZD6" s="27"/>
      <c r="KZE6" s="27"/>
      <c r="KZF6" s="27"/>
      <c r="KZG6" s="27"/>
      <c r="KZH6" s="27"/>
      <c r="KZI6" s="27"/>
      <c r="KZJ6" s="27"/>
      <c r="KZK6" s="27"/>
      <c r="KZL6" s="27"/>
      <c r="KZM6" s="27"/>
      <c r="KZN6" s="27"/>
      <c r="KZO6" s="27"/>
      <c r="KZP6" s="27"/>
      <c r="KZQ6" s="27"/>
      <c r="KZR6" s="27"/>
      <c r="KZS6" s="27"/>
      <c r="KZT6" s="27"/>
      <c r="KZU6" s="27"/>
      <c r="KZV6" s="27"/>
      <c r="KZW6" s="27"/>
      <c r="KZX6" s="27"/>
      <c r="KZY6" s="27"/>
      <c r="KZZ6" s="27"/>
      <c r="LAA6" s="27"/>
      <c r="LAB6" s="27"/>
      <c r="LAC6" s="27"/>
      <c r="LAD6" s="27"/>
      <c r="LAE6" s="27"/>
      <c r="LAF6" s="27"/>
      <c r="LAG6" s="27"/>
      <c r="LAH6" s="27"/>
      <c r="LAI6" s="27"/>
      <c r="LAJ6" s="27"/>
      <c r="LAK6" s="27"/>
      <c r="LAL6" s="27"/>
      <c r="LAM6" s="27"/>
      <c r="LAN6" s="27"/>
      <c r="LAO6" s="27"/>
      <c r="LAP6" s="27"/>
      <c r="LAQ6" s="27"/>
      <c r="LAR6" s="27"/>
      <c r="LAS6" s="27"/>
      <c r="LAT6" s="27"/>
      <c r="LAU6" s="27"/>
      <c r="LAV6" s="27"/>
      <c r="LAW6" s="27"/>
      <c r="LAX6" s="27"/>
      <c r="LAY6" s="27"/>
      <c r="LAZ6" s="27"/>
      <c r="LBA6" s="27"/>
      <c r="LBB6" s="27"/>
      <c r="LBC6" s="27"/>
      <c r="LBD6" s="27"/>
      <c r="LBE6" s="27"/>
      <c r="LBF6" s="27"/>
      <c r="LBG6" s="27"/>
      <c r="LBH6" s="27"/>
      <c r="LBI6" s="27"/>
      <c r="LBJ6" s="27"/>
      <c r="LBK6" s="27"/>
      <c r="LBL6" s="27"/>
      <c r="LBM6" s="27"/>
      <c r="LBN6" s="27"/>
      <c r="LBO6" s="27"/>
      <c r="LBP6" s="27"/>
      <c r="LBQ6" s="27"/>
      <c r="LBR6" s="27"/>
      <c r="LBS6" s="27"/>
      <c r="LBT6" s="27"/>
      <c r="LBU6" s="27"/>
      <c r="LBV6" s="27"/>
      <c r="LBW6" s="27"/>
      <c r="LBX6" s="27"/>
      <c r="LBY6" s="27"/>
      <c r="LBZ6" s="27"/>
      <c r="LCA6" s="27"/>
      <c r="LCB6" s="27"/>
      <c r="LCC6" s="27"/>
      <c r="LCD6" s="27"/>
      <c r="LCE6" s="27"/>
      <c r="LCF6" s="27"/>
      <c r="LCG6" s="27"/>
      <c r="LCH6" s="27"/>
      <c r="LCI6" s="27"/>
      <c r="LCJ6" s="27"/>
      <c r="LCK6" s="27"/>
      <c r="LCL6" s="27"/>
      <c r="LCM6" s="27"/>
      <c r="LCN6" s="27"/>
      <c r="LCO6" s="27"/>
      <c r="LCP6" s="27"/>
      <c r="LCQ6" s="27"/>
      <c r="LCR6" s="27"/>
      <c r="LCS6" s="27"/>
      <c r="LCT6" s="27"/>
      <c r="LCU6" s="27"/>
      <c r="LCV6" s="27"/>
      <c r="LCW6" s="27"/>
      <c r="LCX6" s="27"/>
      <c r="LCY6" s="27"/>
      <c r="LCZ6" s="27"/>
      <c r="LDA6" s="27"/>
      <c r="LDB6" s="27"/>
      <c r="LDC6" s="27"/>
      <c r="LDD6" s="27"/>
      <c r="LDE6" s="27"/>
      <c r="LDF6" s="27"/>
      <c r="LDG6" s="27"/>
      <c r="LDH6" s="27"/>
      <c r="LDI6" s="27"/>
      <c r="LDJ6" s="27"/>
      <c r="LDK6" s="27"/>
      <c r="LDL6" s="27"/>
      <c r="LDM6" s="27"/>
      <c r="LDN6" s="27"/>
      <c r="LDO6" s="27"/>
      <c r="LDP6" s="27"/>
      <c r="LDQ6" s="27"/>
      <c r="LDR6" s="27"/>
      <c r="LDS6" s="27"/>
      <c r="LDT6" s="27"/>
      <c r="LDU6" s="27"/>
      <c r="LDV6" s="27"/>
      <c r="LDW6" s="27"/>
      <c r="LDX6" s="27"/>
      <c r="LDY6" s="27"/>
      <c r="LDZ6" s="27"/>
      <c r="LEA6" s="27"/>
      <c r="LEB6" s="27"/>
      <c r="LEC6" s="27"/>
      <c r="LED6" s="27"/>
      <c r="LEE6" s="27"/>
      <c r="LEF6" s="27"/>
      <c r="LEG6" s="27"/>
      <c r="LEH6" s="27"/>
      <c r="LEI6" s="27"/>
      <c r="LEJ6" s="27"/>
      <c r="LEK6" s="27"/>
      <c r="LEL6" s="27"/>
      <c r="LEM6" s="27"/>
      <c r="LEN6" s="27"/>
      <c r="LEO6" s="27"/>
      <c r="LEP6" s="27"/>
      <c r="LEQ6" s="27"/>
      <c r="LER6" s="27"/>
      <c r="LES6" s="27"/>
      <c r="LET6" s="27"/>
      <c r="LEU6" s="27"/>
      <c r="LEV6" s="27"/>
      <c r="LEW6" s="27"/>
      <c r="LEX6" s="27"/>
      <c r="LEY6" s="27"/>
      <c r="LEZ6" s="27"/>
      <c r="LFA6" s="27"/>
      <c r="LFB6" s="27"/>
      <c r="LFC6" s="27"/>
      <c r="LFD6" s="27"/>
      <c r="LFE6" s="27"/>
      <c r="LFF6" s="27"/>
      <c r="LFG6" s="27"/>
      <c r="LFH6" s="27"/>
      <c r="LFI6" s="27"/>
      <c r="LFJ6" s="27"/>
      <c r="LFK6" s="27"/>
      <c r="LFL6" s="27"/>
      <c r="LFM6" s="27"/>
      <c r="LFN6" s="27"/>
      <c r="LFO6" s="27"/>
      <c r="LFP6" s="27"/>
      <c r="LFQ6" s="27"/>
      <c r="LFR6" s="27"/>
      <c r="LFS6" s="27"/>
      <c r="LFT6" s="27"/>
      <c r="LFU6" s="27"/>
      <c r="LFV6" s="27"/>
      <c r="LFW6" s="27"/>
      <c r="LFX6" s="27"/>
      <c r="LFY6" s="27"/>
      <c r="LFZ6" s="27"/>
      <c r="LGA6" s="27"/>
      <c r="LGB6" s="27"/>
      <c r="LGC6" s="27"/>
      <c r="LGD6" s="27"/>
      <c r="LGE6" s="27"/>
      <c r="LGF6" s="27"/>
      <c r="LGG6" s="27"/>
      <c r="LGH6" s="27"/>
      <c r="LGI6" s="27"/>
      <c r="LGJ6" s="27"/>
      <c r="LGK6" s="27"/>
      <c r="LGL6" s="27"/>
      <c r="LGM6" s="27"/>
      <c r="LGN6" s="27"/>
      <c r="LGO6" s="27"/>
      <c r="LGP6" s="27"/>
      <c r="LGQ6" s="27"/>
      <c r="LGR6" s="27"/>
      <c r="LGS6" s="27"/>
      <c r="LGT6" s="27"/>
      <c r="LGU6" s="27"/>
      <c r="LGV6" s="27"/>
      <c r="LGW6" s="27"/>
      <c r="LGX6" s="27"/>
      <c r="LGY6" s="27"/>
      <c r="LGZ6" s="27"/>
      <c r="LHA6" s="27"/>
      <c r="LHB6" s="27"/>
      <c r="LHC6" s="27"/>
      <c r="LHD6" s="27"/>
      <c r="LHE6" s="27"/>
      <c r="LHF6" s="27"/>
      <c r="LHG6" s="27"/>
      <c r="LHH6" s="27"/>
      <c r="LHI6" s="27"/>
      <c r="LHJ6" s="27"/>
      <c r="LHK6" s="27"/>
      <c r="LHL6" s="27"/>
      <c r="LHM6" s="27"/>
      <c r="LHN6" s="27"/>
      <c r="LHO6" s="27"/>
      <c r="LHP6" s="27"/>
      <c r="LHQ6" s="27"/>
      <c r="LHR6" s="27"/>
      <c r="LHS6" s="27"/>
      <c r="LHT6" s="27"/>
      <c r="LHU6" s="27"/>
      <c r="LHV6" s="27"/>
      <c r="LHW6" s="27"/>
      <c r="LHX6" s="27"/>
      <c r="LHY6" s="27"/>
      <c r="LHZ6" s="27"/>
      <c r="LIA6" s="27"/>
      <c r="LIB6" s="27"/>
      <c r="LIC6" s="27"/>
      <c r="LID6" s="27"/>
      <c r="LIE6" s="27"/>
      <c r="LIF6" s="27"/>
      <c r="LIG6" s="27"/>
      <c r="LIH6" s="27"/>
      <c r="LII6" s="27"/>
      <c r="LIJ6" s="27"/>
      <c r="LIK6" s="27"/>
      <c r="LIL6" s="27"/>
      <c r="LIM6" s="27"/>
      <c r="LIN6" s="27"/>
      <c r="LIO6" s="27"/>
      <c r="LIP6" s="27"/>
      <c r="LIQ6" s="27"/>
      <c r="LIR6" s="27"/>
      <c r="LIS6" s="27"/>
      <c r="LIT6" s="27"/>
      <c r="LIU6" s="27"/>
      <c r="LIV6" s="27"/>
      <c r="LIW6" s="27"/>
      <c r="LIX6" s="27"/>
      <c r="LIY6" s="27"/>
      <c r="LIZ6" s="27"/>
      <c r="LJA6" s="27"/>
      <c r="LJB6" s="27"/>
      <c r="LJC6" s="27"/>
      <c r="LJD6" s="27"/>
      <c r="LJE6" s="27"/>
      <c r="LJF6" s="27"/>
      <c r="LJG6" s="27"/>
      <c r="LJH6" s="27"/>
      <c r="LJI6" s="27"/>
      <c r="LJJ6" s="27"/>
      <c r="LJK6" s="27"/>
      <c r="LJL6" s="27"/>
      <c r="LJM6" s="27"/>
      <c r="LJN6" s="27"/>
      <c r="LJO6" s="27"/>
      <c r="LJP6" s="27"/>
      <c r="LJQ6" s="27"/>
      <c r="LJR6" s="27"/>
      <c r="LJS6" s="27"/>
      <c r="LJT6" s="27"/>
      <c r="LJU6" s="27"/>
      <c r="LJV6" s="27"/>
      <c r="LJW6" s="27"/>
      <c r="LJX6" s="27"/>
      <c r="LJY6" s="27"/>
      <c r="LJZ6" s="27"/>
      <c r="LKA6" s="27"/>
      <c r="LKB6" s="27"/>
      <c r="LKC6" s="27"/>
      <c r="LKD6" s="27"/>
      <c r="LKE6" s="27"/>
      <c r="LKF6" s="27"/>
      <c r="LKG6" s="27"/>
      <c r="LKH6" s="27"/>
      <c r="LKI6" s="27"/>
      <c r="LKJ6" s="27"/>
      <c r="LKK6" s="27"/>
      <c r="LKL6" s="27"/>
      <c r="LKM6" s="27"/>
      <c r="LKN6" s="27"/>
      <c r="LKO6" s="27"/>
      <c r="LKP6" s="27"/>
      <c r="LKQ6" s="27"/>
      <c r="LKR6" s="27"/>
      <c r="LKS6" s="27"/>
      <c r="LKT6" s="27"/>
      <c r="LKU6" s="27"/>
      <c r="LKV6" s="27"/>
      <c r="LKW6" s="27"/>
      <c r="LKX6" s="27"/>
      <c r="LKY6" s="27"/>
      <c r="LKZ6" s="27"/>
      <c r="LLA6" s="27"/>
      <c r="LLB6" s="27"/>
      <c r="LLC6" s="27"/>
      <c r="LLD6" s="27"/>
      <c r="LLE6" s="27"/>
      <c r="LLF6" s="27"/>
      <c r="LLG6" s="27"/>
      <c r="LLH6" s="27"/>
      <c r="LLI6" s="27"/>
      <c r="LLJ6" s="27"/>
      <c r="LLK6" s="27"/>
      <c r="LLL6" s="27"/>
      <c r="LLM6" s="27"/>
      <c r="LLN6" s="27"/>
      <c r="LLO6" s="27"/>
      <c r="LLP6" s="27"/>
      <c r="LLQ6" s="27"/>
      <c r="LLR6" s="27"/>
      <c r="LLS6" s="27"/>
      <c r="LLT6" s="27"/>
      <c r="LLU6" s="27"/>
      <c r="LLV6" s="27"/>
      <c r="LLW6" s="27"/>
      <c r="LLX6" s="27"/>
      <c r="LLY6" s="27"/>
      <c r="LLZ6" s="27"/>
      <c r="LMA6" s="27"/>
      <c r="LMB6" s="27"/>
      <c r="LMC6" s="27"/>
      <c r="LMD6" s="27"/>
      <c r="LME6" s="27"/>
      <c r="LMF6" s="27"/>
      <c r="LMG6" s="27"/>
      <c r="LMH6" s="27"/>
      <c r="LMI6" s="27"/>
      <c r="LMJ6" s="27"/>
      <c r="LMK6" s="27"/>
      <c r="LML6" s="27"/>
      <c r="LMM6" s="27"/>
      <c r="LMN6" s="27"/>
      <c r="LMO6" s="27"/>
      <c r="LMP6" s="27"/>
      <c r="LMQ6" s="27"/>
      <c r="LMR6" s="27"/>
      <c r="LMS6" s="27"/>
      <c r="LMT6" s="27"/>
      <c r="LMU6" s="27"/>
      <c r="LMV6" s="27"/>
      <c r="LMW6" s="27"/>
      <c r="LMX6" s="27"/>
      <c r="LMY6" s="27"/>
      <c r="LMZ6" s="27"/>
      <c r="LNA6" s="27"/>
      <c r="LNB6" s="27"/>
      <c r="LNC6" s="27"/>
      <c r="LND6" s="27"/>
      <c r="LNE6" s="27"/>
      <c r="LNF6" s="27"/>
      <c r="LNG6" s="27"/>
      <c r="LNH6" s="27"/>
      <c r="LNI6" s="27"/>
      <c r="LNJ6" s="27"/>
      <c r="LNK6" s="27"/>
      <c r="LNL6" s="27"/>
      <c r="LNM6" s="27"/>
      <c r="LNN6" s="27"/>
      <c r="LNO6" s="27"/>
      <c r="LNP6" s="27"/>
      <c r="LNQ6" s="27"/>
      <c r="LNR6" s="27"/>
      <c r="LNS6" s="27"/>
      <c r="LNT6" s="27"/>
      <c r="LNU6" s="27"/>
      <c r="LNV6" s="27"/>
      <c r="LNW6" s="27"/>
      <c r="LNX6" s="27"/>
      <c r="LNY6" s="27"/>
      <c r="LNZ6" s="27"/>
      <c r="LOA6" s="27"/>
      <c r="LOB6" s="27"/>
      <c r="LOC6" s="27"/>
      <c r="LOD6" s="27"/>
      <c r="LOE6" s="27"/>
      <c r="LOF6" s="27"/>
      <c r="LOG6" s="27"/>
      <c r="LOH6" s="27"/>
      <c r="LOI6" s="27"/>
      <c r="LOJ6" s="27"/>
      <c r="LOK6" s="27"/>
      <c r="LOL6" s="27"/>
      <c r="LOM6" s="27"/>
      <c r="LON6" s="27"/>
      <c r="LOO6" s="27"/>
      <c r="LOP6" s="27"/>
      <c r="LOQ6" s="27"/>
      <c r="LOR6" s="27"/>
      <c r="LOS6" s="27"/>
      <c r="LOT6" s="27"/>
      <c r="LOU6" s="27"/>
      <c r="LOV6" s="27"/>
      <c r="LOW6" s="27"/>
      <c r="LOX6" s="27"/>
      <c r="LOY6" s="27"/>
      <c r="LOZ6" s="27"/>
      <c r="LPA6" s="27"/>
      <c r="LPB6" s="27"/>
      <c r="LPC6" s="27"/>
      <c r="LPD6" s="27"/>
      <c r="LPE6" s="27"/>
      <c r="LPF6" s="27"/>
      <c r="LPG6" s="27"/>
      <c r="LPH6" s="27"/>
      <c r="LPI6" s="27"/>
      <c r="LPJ6" s="27"/>
      <c r="LPK6" s="27"/>
      <c r="LPL6" s="27"/>
      <c r="LPM6" s="27"/>
      <c r="LPN6" s="27"/>
      <c r="LPO6" s="27"/>
      <c r="LPP6" s="27"/>
      <c r="LPQ6" s="27"/>
      <c r="LPR6" s="27"/>
      <c r="LPS6" s="27"/>
      <c r="LPT6" s="27"/>
      <c r="LPU6" s="27"/>
      <c r="LPV6" s="27"/>
      <c r="LPW6" s="27"/>
      <c r="LPX6" s="27"/>
      <c r="LPY6" s="27"/>
      <c r="LPZ6" s="27"/>
      <c r="LQA6" s="27"/>
      <c r="LQB6" s="27"/>
      <c r="LQC6" s="27"/>
      <c r="LQD6" s="27"/>
      <c r="LQE6" s="27"/>
      <c r="LQF6" s="27"/>
      <c r="LQG6" s="27"/>
      <c r="LQH6" s="27"/>
      <c r="LQI6" s="27"/>
      <c r="LQJ6" s="27"/>
      <c r="LQK6" s="27"/>
      <c r="LQL6" s="27"/>
      <c r="LQM6" s="27"/>
      <c r="LQN6" s="27"/>
      <c r="LQO6" s="27"/>
      <c r="LQP6" s="27"/>
      <c r="LQQ6" s="27"/>
      <c r="LQR6" s="27"/>
      <c r="LQS6" s="27"/>
      <c r="LQT6" s="27"/>
      <c r="LQU6" s="27"/>
      <c r="LQV6" s="27"/>
      <c r="LQW6" s="27"/>
      <c r="LQX6" s="27"/>
      <c r="LQY6" s="27"/>
      <c r="LQZ6" s="27"/>
      <c r="LRA6" s="27"/>
      <c r="LRB6" s="27"/>
      <c r="LRC6" s="27"/>
      <c r="LRD6" s="27"/>
      <c r="LRE6" s="27"/>
      <c r="LRF6" s="27"/>
      <c r="LRG6" s="27"/>
      <c r="LRH6" s="27"/>
      <c r="LRI6" s="27"/>
      <c r="LRJ6" s="27"/>
      <c r="LRK6" s="27"/>
      <c r="LRL6" s="27"/>
      <c r="LRM6" s="27"/>
      <c r="LRN6" s="27"/>
      <c r="LRO6" s="27"/>
      <c r="LRP6" s="27"/>
      <c r="LRQ6" s="27"/>
      <c r="LRR6" s="27"/>
      <c r="LRS6" s="27"/>
      <c r="LRT6" s="27"/>
      <c r="LRU6" s="27"/>
      <c r="LRV6" s="27"/>
      <c r="LRW6" s="27"/>
      <c r="LRX6" s="27"/>
      <c r="LRY6" s="27"/>
      <c r="LRZ6" s="27"/>
      <c r="LSA6" s="27"/>
      <c r="LSB6" s="27"/>
      <c r="LSC6" s="27"/>
      <c r="LSD6" s="27"/>
      <c r="LSE6" s="27"/>
      <c r="LSF6" s="27"/>
      <c r="LSG6" s="27"/>
      <c r="LSH6" s="27"/>
      <c r="LSI6" s="27"/>
      <c r="LSJ6" s="27"/>
      <c r="LSK6" s="27"/>
      <c r="LSL6" s="27"/>
      <c r="LSM6" s="27"/>
      <c r="LSN6" s="27"/>
      <c r="LSO6" s="27"/>
      <c r="LSP6" s="27"/>
      <c r="LSQ6" s="27"/>
      <c r="LSR6" s="27"/>
      <c r="LSS6" s="27"/>
      <c r="LST6" s="27"/>
      <c r="LSU6" s="27"/>
      <c r="LSV6" s="27"/>
      <c r="LSW6" s="27"/>
      <c r="LSX6" s="27"/>
      <c r="LSY6" s="27"/>
      <c r="LSZ6" s="27"/>
      <c r="LTA6" s="27"/>
      <c r="LTB6" s="27"/>
      <c r="LTC6" s="27"/>
      <c r="LTD6" s="27"/>
      <c r="LTE6" s="27"/>
      <c r="LTF6" s="27"/>
      <c r="LTG6" s="27"/>
      <c r="LTH6" s="27"/>
      <c r="LTI6" s="27"/>
      <c r="LTJ6" s="27"/>
      <c r="LTK6" s="27"/>
      <c r="LTL6" s="27"/>
      <c r="LTM6" s="27"/>
      <c r="LTN6" s="27"/>
      <c r="LTO6" s="27"/>
      <c r="LTP6" s="27"/>
      <c r="LTQ6" s="27"/>
      <c r="LTR6" s="27"/>
      <c r="LTS6" s="27"/>
      <c r="LTT6" s="27"/>
      <c r="LTU6" s="27"/>
      <c r="LTV6" s="27"/>
      <c r="LTW6" s="27"/>
      <c r="LTX6" s="27"/>
      <c r="LTY6" s="27"/>
      <c r="LTZ6" s="27"/>
      <c r="LUA6" s="27"/>
      <c r="LUB6" s="27"/>
      <c r="LUC6" s="27"/>
      <c r="LUD6" s="27"/>
      <c r="LUE6" s="27"/>
      <c r="LUF6" s="27"/>
      <c r="LUG6" s="27"/>
      <c r="LUH6" s="27"/>
      <c r="LUI6" s="27"/>
      <c r="LUJ6" s="27"/>
      <c r="LUK6" s="27"/>
      <c r="LUL6" s="27"/>
      <c r="LUM6" s="27"/>
      <c r="LUN6" s="27"/>
      <c r="LUO6" s="27"/>
      <c r="LUP6" s="27"/>
      <c r="LUQ6" s="27"/>
      <c r="LUR6" s="27"/>
      <c r="LUS6" s="27"/>
      <c r="LUT6" s="27"/>
      <c r="LUU6" s="27"/>
      <c r="LUV6" s="27"/>
      <c r="LUW6" s="27"/>
      <c r="LUX6" s="27"/>
      <c r="LUY6" s="27"/>
      <c r="LUZ6" s="27"/>
      <c r="LVA6" s="27"/>
      <c r="LVB6" s="27"/>
      <c r="LVC6" s="27"/>
      <c r="LVD6" s="27"/>
      <c r="LVE6" s="27"/>
      <c r="LVF6" s="27"/>
      <c r="LVG6" s="27"/>
      <c r="LVH6" s="27"/>
      <c r="LVI6" s="27"/>
      <c r="LVJ6" s="27"/>
      <c r="LVK6" s="27"/>
      <c r="LVL6" s="27"/>
      <c r="LVM6" s="27"/>
      <c r="LVN6" s="27"/>
      <c r="LVO6" s="27"/>
      <c r="LVP6" s="27"/>
      <c r="LVQ6" s="27"/>
      <c r="LVR6" s="27"/>
      <c r="LVS6" s="27"/>
      <c r="LVT6" s="27"/>
      <c r="LVU6" s="27"/>
      <c r="LVV6" s="27"/>
      <c r="LVW6" s="27"/>
      <c r="LVX6" s="27"/>
      <c r="LVY6" s="27"/>
      <c r="LVZ6" s="27"/>
      <c r="LWA6" s="27"/>
      <c r="LWB6" s="27"/>
      <c r="LWC6" s="27"/>
      <c r="LWD6" s="27"/>
      <c r="LWE6" s="27"/>
      <c r="LWF6" s="27"/>
      <c r="LWG6" s="27"/>
      <c r="LWH6" s="27"/>
      <c r="LWI6" s="27"/>
      <c r="LWJ6" s="27"/>
      <c r="LWK6" s="27"/>
      <c r="LWL6" s="27"/>
      <c r="LWM6" s="27"/>
      <c r="LWN6" s="27"/>
      <c r="LWO6" s="27"/>
      <c r="LWP6" s="27"/>
      <c r="LWQ6" s="27"/>
      <c r="LWR6" s="27"/>
      <c r="LWS6" s="27"/>
      <c r="LWT6" s="27"/>
      <c r="LWU6" s="27"/>
      <c r="LWV6" s="27"/>
      <c r="LWW6" s="27"/>
      <c r="LWX6" s="27"/>
      <c r="LWY6" s="27"/>
      <c r="LWZ6" s="27"/>
      <c r="LXA6" s="27"/>
      <c r="LXB6" s="27"/>
      <c r="LXC6" s="27"/>
      <c r="LXD6" s="27"/>
      <c r="LXE6" s="27"/>
      <c r="LXF6" s="27"/>
      <c r="LXG6" s="27"/>
      <c r="LXH6" s="27"/>
      <c r="LXI6" s="27"/>
      <c r="LXJ6" s="27"/>
      <c r="LXK6" s="27"/>
      <c r="LXL6" s="27"/>
      <c r="LXM6" s="27"/>
      <c r="LXN6" s="27"/>
      <c r="LXO6" s="27"/>
      <c r="LXP6" s="27"/>
      <c r="LXQ6" s="27"/>
      <c r="LXR6" s="27"/>
      <c r="LXS6" s="27"/>
      <c r="LXT6" s="27"/>
      <c r="LXU6" s="27"/>
      <c r="LXV6" s="27"/>
      <c r="LXW6" s="27"/>
      <c r="LXX6" s="27"/>
      <c r="LXY6" s="27"/>
      <c r="LXZ6" s="27"/>
      <c r="LYA6" s="27"/>
      <c r="LYB6" s="27"/>
      <c r="LYC6" s="27"/>
      <c r="LYD6" s="27"/>
      <c r="LYE6" s="27"/>
      <c r="LYF6" s="27"/>
      <c r="LYG6" s="27"/>
      <c r="LYH6" s="27"/>
      <c r="LYI6" s="27"/>
      <c r="LYJ6" s="27"/>
      <c r="LYK6" s="27"/>
      <c r="LYL6" s="27"/>
      <c r="LYM6" s="27"/>
      <c r="LYN6" s="27"/>
      <c r="LYO6" s="27"/>
      <c r="LYP6" s="27"/>
      <c r="LYQ6" s="27"/>
      <c r="LYR6" s="27"/>
      <c r="LYS6" s="27"/>
      <c r="LYT6" s="27"/>
      <c r="LYU6" s="27"/>
      <c r="LYV6" s="27"/>
      <c r="LYW6" s="27"/>
      <c r="LYX6" s="27"/>
      <c r="LYY6" s="27"/>
      <c r="LYZ6" s="27"/>
      <c r="LZA6" s="27"/>
      <c r="LZB6" s="27"/>
      <c r="LZC6" s="27"/>
      <c r="LZD6" s="27"/>
      <c r="LZE6" s="27"/>
      <c r="LZF6" s="27"/>
      <c r="LZG6" s="27"/>
      <c r="LZH6" s="27"/>
      <c r="LZI6" s="27"/>
      <c r="LZJ6" s="27"/>
      <c r="LZK6" s="27"/>
      <c r="LZL6" s="27"/>
      <c r="LZM6" s="27"/>
      <c r="LZN6" s="27"/>
      <c r="LZO6" s="27"/>
      <c r="LZP6" s="27"/>
      <c r="LZQ6" s="27"/>
      <c r="LZR6" s="27"/>
      <c r="LZS6" s="27"/>
      <c r="LZT6" s="27"/>
      <c r="LZU6" s="27"/>
      <c r="LZV6" s="27"/>
      <c r="LZW6" s="27"/>
      <c r="LZX6" s="27"/>
      <c r="LZY6" s="27"/>
      <c r="LZZ6" s="27"/>
      <c r="MAA6" s="27"/>
      <c r="MAB6" s="27"/>
      <c r="MAC6" s="27"/>
      <c r="MAD6" s="27"/>
      <c r="MAE6" s="27"/>
      <c r="MAF6" s="27"/>
      <c r="MAG6" s="27"/>
      <c r="MAH6" s="27"/>
      <c r="MAI6" s="27"/>
      <c r="MAJ6" s="27"/>
      <c r="MAK6" s="27"/>
      <c r="MAL6" s="27"/>
      <c r="MAM6" s="27"/>
      <c r="MAN6" s="27"/>
      <c r="MAO6" s="27"/>
      <c r="MAP6" s="27"/>
      <c r="MAQ6" s="27"/>
      <c r="MAR6" s="27"/>
      <c r="MAS6" s="27"/>
      <c r="MAT6" s="27"/>
      <c r="MAU6" s="27"/>
      <c r="MAV6" s="27"/>
      <c r="MAW6" s="27"/>
      <c r="MAX6" s="27"/>
      <c r="MAY6" s="27"/>
      <c r="MAZ6" s="27"/>
      <c r="MBA6" s="27"/>
      <c r="MBB6" s="27"/>
      <c r="MBC6" s="27"/>
      <c r="MBD6" s="27"/>
      <c r="MBE6" s="27"/>
      <c r="MBF6" s="27"/>
      <c r="MBG6" s="27"/>
      <c r="MBH6" s="27"/>
      <c r="MBI6" s="27"/>
      <c r="MBJ6" s="27"/>
      <c r="MBK6" s="27"/>
      <c r="MBL6" s="27"/>
      <c r="MBM6" s="27"/>
      <c r="MBN6" s="27"/>
      <c r="MBO6" s="27"/>
      <c r="MBP6" s="27"/>
      <c r="MBQ6" s="27"/>
      <c r="MBR6" s="27"/>
      <c r="MBS6" s="27"/>
      <c r="MBT6" s="27"/>
      <c r="MBU6" s="27"/>
      <c r="MBV6" s="27"/>
      <c r="MBW6" s="27"/>
      <c r="MBX6" s="27"/>
      <c r="MBY6" s="27"/>
      <c r="MBZ6" s="27"/>
      <c r="MCA6" s="27"/>
      <c r="MCB6" s="27"/>
      <c r="MCC6" s="27"/>
      <c r="MCD6" s="27"/>
      <c r="MCE6" s="27"/>
      <c r="MCF6" s="27"/>
      <c r="MCG6" s="27"/>
      <c r="MCH6" s="27"/>
      <c r="MCI6" s="27"/>
      <c r="MCJ6" s="27"/>
      <c r="MCK6" s="27"/>
      <c r="MCL6" s="27"/>
      <c r="MCM6" s="27"/>
      <c r="MCN6" s="27"/>
      <c r="MCO6" s="27"/>
      <c r="MCP6" s="27"/>
      <c r="MCQ6" s="27"/>
      <c r="MCR6" s="27"/>
      <c r="MCS6" s="27"/>
      <c r="MCT6" s="27"/>
      <c r="MCU6" s="27"/>
      <c r="MCV6" s="27"/>
      <c r="MCW6" s="27"/>
      <c r="MCX6" s="27"/>
      <c r="MCY6" s="27"/>
      <c r="MCZ6" s="27"/>
      <c r="MDA6" s="27"/>
      <c r="MDB6" s="27"/>
      <c r="MDC6" s="27"/>
      <c r="MDD6" s="27"/>
      <c r="MDE6" s="27"/>
      <c r="MDF6" s="27"/>
      <c r="MDG6" s="27"/>
      <c r="MDH6" s="27"/>
      <c r="MDI6" s="27"/>
      <c r="MDJ6" s="27"/>
      <c r="MDK6" s="27"/>
      <c r="MDL6" s="27"/>
      <c r="MDM6" s="27"/>
      <c r="MDN6" s="27"/>
      <c r="MDO6" s="27"/>
      <c r="MDP6" s="27"/>
      <c r="MDQ6" s="27"/>
      <c r="MDR6" s="27"/>
      <c r="MDS6" s="27"/>
      <c r="MDT6" s="27"/>
      <c r="MDU6" s="27"/>
      <c r="MDV6" s="27"/>
      <c r="MDW6" s="27"/>
      <c r="MDX6" s="27"/>
      <c r="MDY6" s="27"/>
      <c r="MDZ6" s="27"/>
      <c r="MEA6" s="27"/>
      <c r="MEB6" s="27"/>
      <c r="MEC6" s="27"/>
      <c r="MED6" s="27"/>
      <c r="MEE6" s="27"/>
      <c r="MEF6" s="27"/>
      <c r="MEG6" s="27"/>
      <c r="MEH6" s="27"/>
      <c r="MEI6" s="27"/>
      <c r="MEJ6" s="27"/>
      <c r="MEK6" s="27"/>
      <c r="MEL6" s="27"/>
      <c r="MEM6" s="27"/>
      <c r="MEN6" s="27"/>
      <c r="MEO6" s="27"/>
      <c r="MEP6" s="27"/>
      <c r="MEQ6" s="27"/>
      <c r="MER6" s="27"/>
      <c r="MES6" s="27"/>
      <c r="MET6" s="27"/>
      <c r="MEU6" s="27"/>
      <c r="MEV6" s="27"/>
      <c r="MEW6" s="27"/>
      <c r="MEX6" s="27"/>
      <c r="MEY6" s="27"/>
      <c r="MEZ6" s="27"/>
      <c r="MFA6" s="27"/>
      <c r="MFB6" s="27"/>
      <c r="MFC6" s="27"/>
      <c r="MFD6" s="27"/>
      <c r="MFE6" s="27"/>
      <c r="MFF6" s="27"/>
      <c r="MFG6" s="27"/>
      <c r="MFH6" s="27"/>
      <c r="MFI6" s="27"/>
      <c r="MFJ6" s="27"/>
      <c r="MFK6" s="27"/>
      <c r="MFL6" s="27"/>
      <c r="MFM6" s="27"/>
      <c r="MFN6" s="27"/>
      <c r="MFO6" s="27"/>
      <c r="MFP6" s="27"/>
      <c r="MFQ6" s="27"/>
      <c r="MFR6" s="27"/>
      <c r="MFS6" s="27"/>
      <c r="MFT6" s="27"/>
      <c r="MFU6" s="27"/>
      <c r="MFV6" s="27"/>
      <c r="MFW6" s="27"/>
      <c r="MFX6" s="27"/>
      <c r="MFY6" s="27"/>
      <c r="MFZ6" s="27"/>
      <c r="MGA6" s="27"/>
      <c r="MGB6" s="27"/>
      <c r="MGC6" s="27"/>
      <c r="MGD6" s="27"/>
      <c r="MGE6" s="27"/>
      <c r="MGF6" s="27"/>
      <c r="MGG6" s="27"/>
      <c r="MGH6" s="27"/>
      <c r="MGI6" s="27"/>
      <c r="MGJ6" s="27"/>
      <c r="MGK6" s="27"/>
      <c r="MGL6" s="27"/>
      <c r="MGM6" s="27"/>
      <c r="MGN6" s="27"/>
      <c r="MGO6" s="27"/>
      <c r="MGP6" s="27"/>
      <c r="MGQ6" s="27"/>
      <c r="MGR6" s="27"/>
      <c r="MGS6" s="27"/>
      <c r="MGT6" s="27"/>
      <c r="MGU6" s="27"/>
      <c r="MGV6" s="27"/>
      <c r="MGW6" s="27"/>
      <c r="MGX6" s="27"/>
      <c r="MGY6" s="27"/>
      <c r="MGZ6" s="27"/>
      <c r="MHA6" s="27"/>
      <c r="MHB6" s="27"/>
      <c r="MHC6" s="27"/>
      <c r="MHD6" s="27"/>
      <c r="MHE6" s="27"/>
      <c r="MHF6" s="27"/>
      <c r="MHG6" s="27"/>
      <c r="MHH6" s="27"/>
      <c r="MHI6" s="27"/>
      <c r="MHJ6" s="27"/>
      <c r="MHK6" s="27"/>
      <c r="MHL6" s="27"/>
      <c r="MHM6" s="27"/>
      <c r="MHN6" s="27"/>
      <c r="MHO6" s="27"/>
      <c r="MHP6" s="27"/>
      <c r="MHQ6" s="27"/>
      <c r="MHR6" s="27"/>
      <c r="MHS6" s="27"/>
      <c r="MHT6" s="27"/>
      <c r="MHU6" s="27"/>
      <c r="MHV6" s="27"/>
      <c r="MHW6" s="27"/>
      <c r="MHX6" s="27"/>
      <c r="MHY6" s="27"/>
      <c r="MHZ6" s="27"/>
      <c r="MIA6" s="27"/>
      <c r="MIB6" s="27"/>
      <c r="MIC6" s="27"/>
      <c r="MID6" s="27"/>
      <c r="MIE6" s="27"/>
      <c r="MIF6" s="27"/>
      <c r="MIG6" s="27"/>
      <c r="MIH6" s="27"/>
      <c r="MII6" s="27"/>
      <c r="MIJ6" s="27"/>
      <c r="MIK6" s="27"/>
      <c r="MIL6" s="27"/>
      <c r="MIM6" s="27"/>
      <c r="MIN6" s="27"/>
      <c r="MIO6" s="27"/>
      <c r="MIP6" s="27"/>
      <c r="MIQ6" s="27"/>
      <c r="MIR6" s="27"/>
      <c r="MIS6" s="27"/>
      <c r="MIT6" s="27"/>
      <c r="MIU6" s="27"/>
      <c r="MIV6" s="27"/>
      <c r="MIW6" s="27"/>
      <c r="MIX6" s="27"/>
      <c r="MIY6" s="27"/>
      <c r="MIZ6" s="27"/>
      <c r="MJA6" s="27"/>
      <c r="MJB6" s="27"/>
      <c r="MJC6" s="27"/>
      <c r="MJD6" s="27"/>
      <c r="MJE6" s="27"/>
      <c r="MJF6" s="27"/>
      <c r="MJG6" s="27"/>
      <c r="MJH6" s="27"/>
      <c r="MJI6" s="27"/>
      <c r="MJJ6" s="27"/>
      <c r="MJK6" s="27"/>
      <c r="MJL6" s="27"/>
      <c r="MJM6" s="27"/>
      <c r="MJN6" s="27"/>
      <c r="MJO6" s="27"/>
      <c r="MJP6" s="27"/>
      <c r="MJQ6" s="27"/>
      <c r="MJR6" s="27"/>
      <c r="MJS6" s="27"/>
      <c r="MJT6" s="27"/>
      <c r="MJU6" s="27"/>
      <c r="MJV6" s="27"/>
      <c r="MJW6" s="27"/>
      <c r="MJX6" s="27"/>
      <c r="MJY6" s="27"/>
      <c r="MJZ6" s="27"/>
      <c r="MKA6" s="27"/>
      <c r="MKB6" s="27"/>
      <c r="MKC6" s="27"/>
      <c r="MKD6" s="27"/>
      <c r="MKE6" s="27"/>
      <c r="MKF6" s="27"/>
      <c r="MKG6" s="27"/>
      <c r="MKH6" s="27"/>
      <c r="MKI6" s="27"/>
      <c r="MKJ6" s="27"/>
      <c r="MKK6" s="27"/>
      <c r="MKL6" s="27"/>
      <c r="MKM6" s="27"/>
      <c r="MKN6" s="27"/>
      <c r="MKO6" s="27"/>
      <c r="MKP6" s="27"/>
      <c r="MKQ6" s="27"/>
      <c r="MKR6" s="27"/>
      <c r="MKS6" s="27"/>
      <c r="MKT6" s="27"/>
      <c r="MKU6" s="27"/>
      <c r="MKV6" s="27"/>
      <c r="MKW6" s="27"/>
      <c r="MKX6" s="27"/>
      <c r="MKY6" s="27"/>
      <c r="MKZ6" s="27"/>
      <c r="MLA6" s="27"/>
      <c r="MLB6" s="27"/>
      <c r="MLC6" s="27"/>
      <c r="MLD6" s="27"/>
      <c r="MLE6" s="27"/>
      <c r="MLF6" s="27"/>
      <c r="MLG6" s="27"/>
      <c r="MLH6" s="27"/>
      <c r="MLI6" s="27"/>
      <c r="MLJ6" s="27"/>
      <c r="MLK6" s="27"/>
      <c r="MLL6" s="27"/>
      <c r="MLM6" s="27"/>
      <c r="MLN6" s="27"/>
      <c r="MLO6" s="27"/>
      <c r="MLP6" s="27"/>
      <c r="MLQ6" s="27"/>
      <c r="MLR6" s="27"/>
      <c r="MLS6" s="27"/>
      <c r="MLT6" s="27"/>
      <c r="MLU6" s="27"/>
      <c r="MLV6" s="27"/>
      <c r="MLW6" s="27"/>
      <c r="MLX6" s="27"/>
      <c r="MLY6" s="27"/>
      <c r="MLZ6" s="27"/>
      <c r="MMA6" s="27"/>
      <c r="MMB6" s="27"/>
      <c r="MMC6" s="27"/>
      <c r="MMD6" s="27"/>
      <c r="MME6" s="27"/>
      <c r="MMF6" s="27"/>
      <c r="MMG6" s="27"/>
      <c r="MMH6" s="27"/>
      <c r="MMI6" s="27"/>
      <c r="MMJ6" s="27"/>
      <c r="MMK6" s="27"/>
      <c r="MML6" s="27"/>
      <c r="MMM6" s="27"/>
      <c r="MMN6" s="27"/>
      <c r="MMO6" s="27"/>
      <c r="MMP6" s="27"/>
      <c r="MMQ6" s="27"/>
      <c r="MMR6" s="27"/>
      <c r="MMS6" s="27"/>
      <c r="MMT6" s="27"/>
      <c r="MMU6" s="27"/>
      <c r="MMV6" s="27"/>
      <c r="MMW6" s="27"/>
      <c r="MMX6" s="27"/>
      <c r="MMY6" s="27"/>
      <c r="MMZ6" s="27"/>
      <c r="MNA6" s="27"/>
      <c r="MNB6" s="27"/>
      <c r="MNC6" s="27"/>
      <c r="MND6" s="27"/>
      <c r="MNE6" s="27"/>
      <c r="MNF6" s="27"/>
      <c r="MNG6" s="27"/>
      <c r="MNH6" s="27"/>
      <c r="MNI6" s="27"/>
      <c r="MNJ6" s="27"/>
      <c r="MNK6" s="27"/>
      <c r="MNL6" s="27"/>
      <c r="MNM6" s="27"/>
      <c r="MNN6" s="27"/>
      <c r="MNO6" s="27"/>
      <c r="MNP6" s="27"/>
      <c r="MNQ6" s="27"/>
      <c r="MNR6" s="27"/>
      <c r="MNS6" s="27"/>
      <c r="MNT6" s="27"/>
      <c r="MNU6" s="27"/>
      <c r="MNV6" s="27"/>
      <c r="MNW6" s="27"/>
      <c r="MNX6" s="27"/>
      <c r="MNY6" s="27"/>
      <c r="MNZ6" s="27"/>
      <c r="MOA6" s="27"/>
      <c r="MOB6" s="27"/>
      <c r="MOC6" s="27"/>
      <c r="MOD6" s="27"/>
      <c r="MOE6" s="27"/>
      <c r="MOF6" s="27"/>
      <c r="MOG6" s="27"/>
      <c r="MOH6" s="27"/>
      <c r="MOI6" s="27"/>
      <c r="MOJ6" s="27"/>
      <c r="MOK6" s="27"/>
      <c r="MOL6" s="27"/>
      <c r="MOM6" s="27"/>
      <c r="MON6" s="27"/>
      <c r="MOO6" s="27"/>
      <c r="MOP6" s="27"/>
      <c r="MOQ6" s="27"/>
      <c r="MOR6" s="27"/>
      <c r="MOS6" s="27"/>
      <c r="MOT6" s="27"/>
      <c r="MOU6" s="27"/>
      <c r="MOV6" s="27"/>
      <c r="MOW6" s="27"/>
      <c r="MOX6" s="27"/>
      <c r="MOY6" s="27"/>
      <c r="MOZ6" s="27"/>
      <c r="MPA6" s="27"/>
      <c r="MPB6" s="27"/>
      <c r="MPC6" s="27"/>
      <c r="MPD6" s="27"/>
      <c r="MPE6" s="27"/>
      <c r="MPF6" s="27"/>
      <c r="MPG6" s="27"/>
      <c r="MPH6" s="27"/>
      <c r="MPI6" s="27"/>
      <c r="MPJ6" s="27"/>
      <c r="MPK6" s="27"/>
      <c r="MPL6" s="27"/>
      <c r="MPM6" s="27"/>
      <c r="MPN6" s="27"/>
      <c r="MPO6" s="27"/>
      <c r="MPP6" s="27"/>
      <c r="MPQ6" s="27"/>
      <c r="MPR6" s="27"/>
      <c r="MPS6" s="27"/>
      <c r="MPT6" s="27"/>
      <c r="MPU6" s="27"/>
      <c r="MPV6" s="27"/>
      <c r="MPW6" s="27"/>
      <c r="MPX6" s="27"/>
      <c r="MPY6" s="27"/>
      <c r="MPZ6" s="27"/>
      <c r="MQA6" s="27"/>
      <c r="MQB6" s="27"/>
      <c r="MQC6" s="27"/>
      <c r="MQD6" s="27"/>
      <c r="MQE6" s="27"/>
      <c r="MQF6" s="27"/>
      <c r="MQG6" s="27"/>
      <c r="MQH6" s="27"/>
      <c r="MQI6" s="27"/>
      <c r="MQJ6" s="27"/>
      <c r="MQK6" s="27"/>
      <c r="MQL6" s="27"/>
      <c r="MQM6" s="27"/>
      <c r="MQN6" s="27"/>
      <c r="MQO6" s="27"/>
      <c r="MQP6" s="27"/>
      <c r="MQQ6" s="27"/>
      <c r="MQR6" s="27"/>
      <c r="MQS6" s="27"/>
      <c r="MQT6" s="27"/>
      <c r="MQU6" s="27"/>
      <c r="MQV6" s="27"/>
      <c r="MQW6" s="27"/>
      <c r="MQX6" s="27"/>
      <c r="MQY6" s="27"/>
      <c r="MQZ6" s="27"/>
      <c r="MRA6" s="27"/>
      <c r="MRB6" s="27"/>
      <c r="MRC6" s="27"/>
      <c r="MRD6" s="27"/>
      <c r="MRE6" s="27"/>
      <c r="MRF6" s="27"/>
      <c r="MRG6" s="27"/>
      <c r="MRH6" s="27"/>
      <c r="MRI6" s="27"/>
      <c r="MRJ6" s="27"/>
      <c r="MRK6" s="27"/>
      <c r="MRL6" s="27"/>
      <c r="MRM6" s="27"/>
      <c r="MRN6" s="27"/>
      <c r="MRO6" s="27"/>
      <c r="MRP6" s="27"/>
      <c r="MRQ6" s="27"/>
      <c r="MRR6" s="27"/>
      <c r="MRS6" s="27"/>
      <c r="MRT6" s="27"/>
      <c r="MRU6" s="27"/>
      <c r="MRV6" s="27"/>
      <c r="MRW6" s="27"/>
      <c r="MRX6" s="27"/>
      <c r="MRY6" s="27"/>
      <c r="MRZ6" s="27"/>
      <c r="MSA6" s="27"/>
      <c r="MSB6" s="27"/>
      <c r="MSC6" s="27"/>
      <c r="MSD6" s="27"/>
      <c r="MSE6" s="27"/>
      <c r="MSF6" s="27"/>
      <c r="MSG6" s="27"/>
      <c r="MSH6" s="27"/>
      <c r="MSI6" s="27"/>
      <c r="MSJ6" s="27"/>
      <c r="MSK6" s="27"/>
      <c r="MSL6" s="27"/>
      <c r="MSM6" s="27"/>
      <c r="MSN6" s="27"/>
      <c r="MSO6" s="27"/>
      <c r="MSP6" s="27"/>
      <c r="MSQ6" s="27"/>
      <c r="MSR6" s="27"/>
      <c r="MSS6" s="27"/>
      <c r="MST6" s="27"/>
      <c r="MSU6" s="27"/>
      <c r="MSV6" s="27"/>
      <c r="MSW6" s="27"/>
      <c r="MSX6" s="27"/>
      <c r="MSY6" s="27"/>
      <c r="MSZ6" s="27"/>
      <c r="MTA6" s="27"/>
      <c r="MTB6" s="27"/>
      <c r="MTC6" s="27"/>
      <c r="MTD6" s="27"/>
      <c r="MTE6" s="27"/>
      <c r="MTF6" s="27"/>
      <c r="MTG6" s="27"/>
      <c r="MTH6" s="27"/>
      <c r="MTI6" s="27"/>
      <c r="MTJ6" s="27"/>
      <c r="MTK6" s="27"/>
      <c r="MTL6" s="27"/>
      <c r="MTM6" s="27"/>
      <c r="MTN6" s="27"/>
      <c r="MTO6" s="27"/>
      <c r="MTP6" s="27"/>
      <c r="MTQ6" s="27"/>
      <c r="MTR6" s="27"/>
      <c r="MTS6" s="27"/>
      <c r="MTT6" s="27"/>
      <c r="MTU6" s="27"/>
      <c r="MTV6" s="27"/>
      <c r="MTW6" s="27"/>
      <c r="MTX6" s="27"/>
      <c r="MTY6" s="27"/>
      <c r="MTZ6" s="27"/>
      <c r="MUA6" s="27"/>
      <c r="MUB6" s="27"/>
      <c r="MUC6" s="27"/>
      <c r="MUD6" s="27"/>
      <c r="MUE6" s="27"/>
      <c r="MUF6" s="27"/>
      <c r="MUG6" s="27"/>
      <c r="MUH6" s="27"/>
      <c r="MUI6" s="27"/>
      <c r="MUJ6" s="27"/>
      <c r="MUK6" s="27"/>
      <c r="MUL6" s="27"/>
      <c r="MUM6" s="27"/>
      <c r="MUN6" s="27"/>
      <c r="MUO6" s="27"/>
      <c r="MUP6" s="27"/>
      <c r="MUQ6" s="27"/>
      <c r="MUR6" s="27"/>
      <c r="MUS6" s="27"/>
      <c r="MUT6" s="27"/>
      <c r="MUU6" s="27"/>
      <c r="MUV6" s="27"/>
      <c r="MUW6" s="27"/>
      <c r="MUX6" s="27"/>
      <c r="MUY6" s="27"/>
      <c r="MUZ6" s="27"/>
      <c r="MVA6" s="27"/>
      <c r="MVB6" s="27"/>
      <c r="MVC6" s="27"/>
      <c r="MVD6" s="27"/>
      <c r="MVE6" s="27"/>
      <c r="MVF6" s="27"/>
      <c r="MVG6" s="27"/>
      <c r="MVH6" s="27"/>
      <c r="MVI6" s="27"/>
      <c r="MVJ6" s="27"/>
      <c r="MVK6" s="27"/>
      <c r="MVL6" s="27"/>
      <c r="MVM6" s="27"/>
      <c r="MVN6" s="27"/>
      <c r="MVO6" s="27"/>
      <c r="MVP6" s="27"/>
      <c r="MVQ6" s="27"/>
      <c r="MVR6" s="27"/>
      <c r="MVS6" s="27"/>
      <c r="MVT6" s="27"/>
      <c r="MVU6" s="27"/>
      <c r="MVV6" s="27"/>
      <c r="MVW6" s="27"/>
      <c r="MVX6" s="27"/>
      <c r="MVY6" s="27"/>
      <c r="MVZ6" s="27"/>
      <c r="MWA6" s="27"/>
      <c r="MWB6" s="27"/>
      <c r="MWC6" s="27"/>
      <c r="MWD6" s="27"/>
      <c r="MWE6" s="27"/>
      <c r="MWF6" s="27"/>
      <c r="MWG6" s="27"/>
      <c r="MWH6" s="27"/>
      <c r="MWI6" s="27"/>
      <c r="MWJ6" s="27"/>
      <c r="MWK6" s="27"/>
      <c r="MWL6" s="27"/>
      <c r="MWM6" s="27"/>
      <c r="MWN6" s="27"/>
      <c r="MWO6" s="27"/>
      <c r="MWP6" s="27"/>
      <c r="MWQ6" s="27"/>
      <c r="MWR6" s="27"/>
      <c r="MWS6" s="27"/>
      <c r="MWT6" s="27"/>
      <c r="MWU6" s="27"/>
      <c r="MWV6" s="27"/>
      <c r="MWW6" s="27"/>
      <c r="MWX6" s="27"/>
      <c r="MWY6" s="27"/>
      <c r="MWZ6" s="27"/>
      <c r="MXA6" s="27"/>
      <c r="MXB6" s="27"/>
      <c r="MXC6" s="27"/>
      <c r="MXD6" s="27"/>
      <c r="MXE6" s="27"/>
      <c r="MXF6" s="27"/>
      <c r="MXG6" s="27"/>
      <c r="MXH6" s="27"/>
      <c r="MXI6" s="27"/>
      <c r="MXJ6" s="27"/>
      <c r="MXK6" s="27"/>
      <c r="MXL6" s="27"/>
      <c r="MXM6" s="27"/>
      <c r="MXN6" s="27"/>
      <c r="MXO6" s="27"/>
      <c r="MXP6" s="27"/>
      <c r="MXQ6" s="27"/>
      <c r="MXR6" s="27"/>
      <c r="MXS6" s="27"/>
      <c r="MXT6" s="27"/>
      <c r="MXU6" s="27"/>
      <c r="MXV6" s="27"/>
      <c r="MXW6" s="27"/>
      <c r="MXX6" s="27"/>
      <c r="MXY6" s="27"/>
      <c r="MXZ6" s="27"/>
      <c r="MYA6" s="27"/>
      <c r="MYB6" s="27"/>
      <c r="MYC6" s="27"/>
      <c r="MYD6" s="27"/>
      <c r="MYE6" s="27"/>
      <c r="MYF6" s="27"/>
      <c r="MYG6" s="27"/>
      <c r="MYH6" s="27"/>
      <c r="MYI6" s="27"/>
      <c r="MYJ6" s="27"/>
      <c r="MYK6" s="27"/>
      <c r="MYL6" s="27"/>
      <c r="MYM6" s="27"/>
      <c r="MYN6" s="27"/>
      <c r="MYO6" s="27"/>
      <c r="MYP6" s="27"/>
      <c r="MYQ6" s="27"/>
      <c r="MYR6" s="27"/>
      <c r="MYS6" s="27"/>
      <c r="MYT6" s="27"/>
      <c r="MYU6" s="27"/>
      <c r="MYV6" s="27"/>
      <c r="MYW6" s="27"/>
      <c r="MYX6" s="27"/>
      <c r="MYY6" s="27"/>
      <c r="MYZ6" s="27"/>
      <c r="MZA6" s="27"/>
      <c r="MZB6" s="27"/>
      <c r="MZC6" s="27"/>
      <c r="MZD6" s="27"/>
      <c r="MZE6" s="27"/>
      <c r="MZF6" s="27"/>
      <c r="MZG6" s="27"/>
      <c r="MZH6" s="27"/>
      <c r="MZI6" s="27"/>
      <c r="MZJ6" s="27"/>
      <c r="MZK6" s="27"/>
      <c r="MZL6" s="27"/>
      <c r="MZM6" s="27"/>
      <c r="MZN6" s="27"/>
      <c r="MZO6" s="27"/>
      <c r="MZP6" s="27"/>
      <c r="MZQ6" s="27"/>
      <c r="MZR6" s="27"/>
      <c r="MZS6" s="27"/>
      <c r="MZT6" s="27"/>
      <c r="MZU6" s="27"/>
      <c r="MZV6" s="27"/>
      <c r="MZW6" s="27"/>
      <c r="MZX6" s="27"/>
      <c r="MZY6" s="27"/>
      <c r="MZZ6" s="27"/>
      <c r="NAA6" s="27"/>
      <c r="NAB6" s="27"/>
      <c r="NAC6" s="27"/>
      <c r="NAD6" s="27"/>
      <c r="NAE6" s="27"/>
      <c r="NAF6" s="27"/>
      <c r="NAG6" s="27"/>
      <c r="NAH6" s="27"/>
      <c r="NAI6" s="27"/>
      <c r="NAJ6" s="27"/>
      <c r="NAK6" s="27"/>
      <c r="NAL6" s="27"/>
      <c r="NAM6" s="27"/>
      <c r="NAN6" s="27"/>
      <c r="NAO6" s="27"/>
      <c r="NAP6" s="27"/>
      <c r="NAQ6" s="27"/>
      <c r="NAR6" s="27"/>
      <c r="NAS6" s="27"/>
      <c r="NAT6" s="27"/>
      <c r="NAU6" s="27"/>
      <c r="NAV6" s="27"/>
      <c r="NAW6" s="27"/>
      <c r="NAX6" s="27"/>
      <c r="NAY6" s="27"/>
      <c r="NAZ6" s="27"/>
      <c r="NBA6" s="27"/>
      <c r="NBB6" s="27"/>
      <c r="NBC6" s="27"/>
      <c r="NBD6" s="27"/>
      <c r="NBE6" s="27"/>
      <c r="NBF6" s="27"/>
      <c r="NBG6" s="27"/>
      <c r="NBH6" s="27"/>
      <c r="NBI6" s="27"/>
      <c r="NBJ6" s="27"/>
      <c r="NBK6" s="27"/>
      <c r="NBL6" s="27"/>
      <c r="NBM6" s="27"/>
      <c r="NBN6" s="27"/>
      <c r="NBO6" s="27"/>
      <c r="NBP6" s="27"/>
      <c r="NBQ6" s="27"/>
      <c r="NBR6" s="27"/>
      <c r="NBS6" s="27"/>
      <c r="NBT6" s="27"/>
      <c r="NBU6" s="27"/>
      <c r="NBV6" s="27"/>
      <c r="NBW6" s="27"/>
      <c r="NBX6" s="27"/>
      <c r="NBY6" s="27"/>
      <c r="NBZ6" s="27"/>
      <c r="NCA6" s="27"/>
      <c r="NCB6" s="27"/>
      <c r="NCC6" s="27"/>
      <c r="NCD6" s="27"/>
      <c r="NCE6" s="27"/>
      <c r="NCF6" s="27"/>
      <c r="NCG6" s="27"/>
      <c r="NCH6" s="27"/>
      <c r="NCI6" s="27"/>
      <c r="NCJ6" s="27"/>
      <c r="NCK6" s="27"/>
      <c r="NCL6" s="27"/>
      <c r="NCM6" s="27"/>
      <c r="NCN6" s="27"/>
      <c r="NCO6" s="27"/>
      <c r="NCP6" s="27"/>
      <c r="NCQ6" s="27"/>
      <c r="NCR6" s="27"/>
      <c r="NCS6" s="27"/>
      <c r="NCT6" s="27"/>
      <c r="NCU6" s="27"/>
      <c r="NCV6" s="27"/>
      <c r="NCW6" s="27"/>
      <c r="NCX6" s="27"/>
      <c r="NCY6" s="27"/>
      <c r="NCZ6" s="27"/>
      <c r="NDA6" s="27"/>
      <c r="NDB6" s="27"/>
      <c r="NDC6" s="27"/>
      <c r="NDD6" s="27"/>
      <c r="NDE6" s="27"/>
      <c r="NDF6" s="27"/>
      <c r="NDG6" s="27"/>
      <c r="NDH6" s="27"/>
      <c r="NDI6" s="27"/>
      <c r="NDJ6" s="27"/>
      <c r="NDK6" s="27"/>
      <c r="NDL6" s="27"/>
      <c r="NDM6" s="27"/>
      <c r="NDN6" s="27"/>
      <c r="NDO6" s="27"/>
      <c r="NDP6" s="27"/>
      <c r="NDQ6" s="27"/>
      <c r="NDR6" s="27"/>
      <c r="NDS6" s="27"/>
      <c r="NDT6" s="27"/>
      <c r="NDU6" s="27"/>
      <c r="NDV6" s="27"/>
      <c r="NDW6" s="27"/>
      <c r="NDX6" s="27"/>
      <c r="NDY6" s="27"/>
      <c r="NDZ6" s="27"/>
      <c r="NEA6" s="27"/>
      <c r="NEB6" s="27"/>
      <c r="NEC6" s="27"/>
      <c r="NED6" s="27"/>
      <c r="NEE6" s="27"/>
      <c r="NEF6" s="27"/>
      <c r="NEG6" s="27"/>
      <c r="NEH6" s="27"/>
      <c r="NEI6" s="27"/>
      <c r="NEJ6" s="27"/>
      <c r="NEK6" s="27"/>
      <c r="NEL6" s="27"/>
      <c r="NEM6" s="27"/>
      <c r="NEN6" s="27"/>
      <c r="NEO6" s="27"/>
      <c r="NEP6" s="27"/>
      <c r="NEQ6" s="27"/>
      <c r="NER6" s="27"/>
      <c r="NES6" s="27"/>
      <c r="NET6" s="27"/>
      <c r="NEU6" s="27"/>
      <c r="NEV6" s="27"/>
      <c r="NEW6" s="27"/>
      <c r="NEX6" s="27"/>
      <c r="NEY6" s="27"/>
      <c r="NEZ6" s="27"/>
      <c r="NFA6" s="27"/>
      <c r="NFB6" s="27"/>
      <c r="NFC6" s="27"/>
      <c r="NFD6" s="27"/>
      <c r="NFE6" s="27"/>
      <c r="NFF6" s="27"/>
      <c r="NFG6" s="27"/>
      <c r="NFH6" s="27"/>
      <c r="NFI6" s="27"/>
      <c r="NFJ6" s="27"/>
      <c r="NFK6" s="27"/>
      <c r="NFL6" s="27"/>
      <c r="NFM6" s="27"/>
      <c r="NFN6" s="27"/>
      <c r="NFO6" s="27"/>
      <c r="NFP6" s="27"/>
      <c r="NFQ6" s="27"/>
      <c r="NFR6" s="27"/>
      <c r="NFS6" s="27"/>
      <c r="NFT6" s="27"/>
      <c r="NFU6" s="27"/>
      <c r="NFV6" s="27"/>
      <c r="NFW6" s="27"/>
      <c r="NFX6" s="27"/>
      <c r="NFY6" s="27"/>
      <c r="NFZ6" s="27"/>
      <c r="NGA6" s="27"/>
      <c r="NGB6" s="27"/>
      <c r="NGC6" s="27"/>
      <c r="NGD6" s="27"/>
      <c r="NGE6" s="27"/>
      <c r="NGF6" s="27"/>
      <c r="NGG6" s="27"/>
      <c r="NGH6" s="27"/>
      <c r="NGI6" s="27"/>
      <c r="NGJ6" s="27"/>
      <c r="NGK6" s="27"/>
      <c r="NGL6" s="27"/>
      <c r="NGM6" s="27"/>
      <c r="NGN6" s="27"/>
      <c r="NGO6" s="27"/>
      <c r="NGP6" s="27"/>
      <c r="NGQ6" s="27"/>
      <c r="NGR6" s="27"/>
      <c r="NGS6" s="27"/>
      <c r="NGT6" s="27"/>
      <c r="NGU6" s="27"/>
      <c r="NGV6" s="27"/>
      <c r="NGW6" s="27"/>
      <c r="NGX6" s="27"/>
      <c r="NGY6" s="27"/>
      <c r="NGZ6" s="27"/>
      <c r="NHA6" s="27"/>
      <c r="NHB6" s="27"/>
      <c r="NHC6" s="27"/>
      <c r="NHD6" s="27"/>
      <c r="NHE6" s="27"/>
      <c r="NHF6" s="27"/>
      <c r="NHG6" s="27"/>
      <c r="NHH6" s="27"/>
      <c r="NHI6" s="27"/>
      <c r="NHJ6" s="27"/>
      <c r="NHK6" s="27"/>
      <c r="NHL6" s="27"/>
      <c r="NHM6" s="27"/>
      <c r="NHN6" s="27"/>
      <c r="NHO6" s="27"/>
      <c r="NHP6" s="27"/>
      <c r="NHQ6" s="27"/>
      <c r="NHR6" s="27"/>
      <c r="NHS6" s="27"/>
      <c r="NHT6" s="27"/>
      <c r="NHU6" s="27"/>
      <c r="NHV6" s="27"/>
      <c r="NHW6" s="27"/>
      <c r="NHX6" s="27"/>
      <c r="NHY6" s="27"/>
      <c r="NHZ6" s="27"/>
      <c r="NIA6" s="27"/>
      <c r="NIB6" s="27"/>
      <c r="NIC6" s="27"/>
      <c r="NID6" s="27"/>
      <c r="NIE6" s="27"/>
      <c r="NIF6" s="27"/>
      <c r="NIG6" s="27"/>
      <c r="NIH6" s="27"/>
      <c r="NII6" s="27"/>
      <c r="NIJ6" s="27"/>
      <c r="NIK6" s="27"/>
      <c r="NIL6" s="27"/>
      <c r="NIM6" s="27"/>
      <c r="NIN6" s="27"/>
      <c r="NIO6" s="27"/>
      <c r="NIP6" s="27"/>
      <c r="NIQ6" s="27"/>
      <c r="NIR6" s="27"/>
      <c r="NIS6" s="27"/>
      <c r="NIT6" s="27"/>
      <c r="NIU6" s="27"/>
      <c r="NIV6" s="27"/>
      <c r="NIW6" s="27"/>
      <c r="NIX6" s="27"/>
      <c r="NIY6" s="27"/>
      <c r="NIZ6" s="27"/>
      <c r="NJA6" s="27"/>
      <c r="NJB6" s="27"/>
      <c r="NJC6" s="27"/>
      <c r="NJD6" s="27"/>
      <c r="NJE6" s="27"/>
      <c r="NJF6" s="27"/>
      <c r="NJG6" s="27"/>
      <c r="NJH6" s="27"/>
      <c r="NJI6" s="27"/>
      <c r="NJJ6" s="27"/>
      <c r="NJK6" s="27"/>
      <c r="NJL6" s="27"/>
      <c r="NJM6" s="27"/>
      <c r="NJN6" s="27"/>
      <c r="NJO6" s="27"/>
      <c r="NJP6" s="27"/>
      <c r="NJQ6" s="27"/>
      <c r="NJR6" s="27"/>
      <c r="NJS6" s="27"/>
      <c r="NJT6" s="27"/>
      <c r="NJU6" s="27"/>
      <c r="NJV6" s="27"/>
      <c r="NJW6" s="27"/>
      <c r="NJX6" s="27"/>
      <c r="NJY6" s="27"/>
      <c r="NJZ6" s="27"/>
      <c r="NKA6" s="27"/>
      <c r="NKB6" s="27"/>
      <c r="NKC6" s="27"/>
      <c r="NKD6" s="27"/>
      <c r="NKE6" s="27"/>
      <c r="NKF6" s="27"/>
      <c r="NKG6" s="27"/>
      <c r="NKH6" s="27"/>
      <c r="NKI6" s="27"/>
      <c r="NKJ6" s="27"/>
      <c r="NKK6" s="27"/>
      <c r="NKL6" s="27"/>
      <c r="NKM6" s="27"/>
      <c r="NKN6" s="27"/>
      <c r="NKO6" s="27"/>
      <c r="NKP6" s="27"/>
      <c r="NKQ6" s="27"/>
      <c r="NKR6" s="27"/>
      <c r="NKS6" s="27"/>
      <c r="NKT6" s="27"/>
      <c r="NKU6" s="27"/>
      <c r="NKV6" s="27"/>
      <c r="NKW6" s="27"/>
      <c r="NKX6" s="27"/>
      <c r="NKY6" s="27"/>
      <c r="NKZ6" s="27"/>
      <c r="NLA6" s="27"/>
      <c r="NLB6" s="27"/>
      <c r="NLC6" s="27"/>
      <c r="NLD6" s="27"/>
      <c r="NLE6" s="27"/>
      <c r="NLF6" s="27"/>
      <c r="NLG6" s="27"/>
      <c r="NLH6" s="27"/>
      <c r="NLI6" s="27"/>
      <c r="NLJ6" s="27"/>
      <c r="NLK6" s="27"/>
      <c r="NLL6" s="27"/>
      <c r="NLM6" s="27"/>
      <c r="NLN6" s="27"/>
      <c r="NLO6" s="27"/>
      <c r="NLP6" s="27"/>
      <c r="NLQ6" s="27"/>
      <c r="NLR6" s="27"/>
      <c r="NLS6" s="27"/>
      <c r="NLT6" s="27"/>
      <c r="NLU6" s="27"/>
      <c r="NLV6" s="27"/>
      <c r="NLW6" s="27"/>
      <c r="NLX6" s="27"/>
      <c r="NLY6" s="27"/>
      <c r="NLZ6" s="27"/>
      <c r="NMA6" s="27"/>
      <c r="NMB6" s="27"/>
      <c r="NMC6" s="27"/>
      <c r="NMD6" s="27"/>
      <c r="NME6" s="27"/>
      <c r="NMF6" s="27"/>
      <c r="NMG6" s="27"/>
      <c r="NMH6" s="27"/>
      <c r="NMI6" s="27"/>
      <c r="NMJ6" s="27"/>
      <c r="NMK6" s="27"/>
      <c r="NML6" s="27"/>
      <c r="NMM6" s="27"/>
      <c r="NMN6" s="27"/>
      <c r="NMO6" s="27"/>
      <c r="NMP6" s="27"/>
      <c r="NMQ6" s="27"/>
      <c r="NMR6" s="27"/>
      <c r="NMS6" s="27"/>
      <c r="NMT6" s="27"/>
      <c r="NMU6" s="27"/>
      <c r="NMV6" s="27"/>
      <c r="NMW6" s="27"/>
      <c r="NMX6" s="27"/>
      <c r="NMY6" s="27"/>
      <c r="NMZ6" s="27"/>
      <c r="NNA6" s="27"/>
      <c r="NNB6" s="27"/>
      <c r="NNC6" s="27"/>
      <c r="NND6" s="27"/>
      <c r="NNE6" s="27"/>
      <c r="NNF6" s="27"/>
      <c r="NNG6" s="27"/>
      <c r="NNH6" s="27"/>
      <c r="NNI6" s="27"/>
      <c r="NNJ6" s="27"/>
      <c r="NNK6" s="27"/>
      <c r="NNL6" s="27"/>
      <c r="NNM6" s="27"/>
      <c r="NNN6" s="27"/>
      <c r="NNO6" s="27"/>
      <c r="NNP6" s="27"/>
      <c r="NNQ6" s="27"/>
      <c r="NNR6" s="27"/>
      <c r="NNS6" s="27"/>
      <c r="NNT6" s="27"/>
      <c r="NNU6" s="27"/>
      <c r="NNV6" s="27"/>
      <c r="NNW6" s="27"/>
      <c r="NNX6" s="27"/>
      <c r="NNY6" s="27"/>
      <c r="NNZ6" s="27"/>
      <c r="NOA6" s="27"/>
      <c r="NOB6" s="27"/>
      <c r="NOC6" s="27"/>
      <c r="NOD6" s="27"/>
      <c r="NOE6" s="27"/>
      <c r="NOF6" s="27"/>
      <c r="NOG6" s="27"/>
      <c r="NOH6" s="27"/>
      <c r="NOI6" s="27"/>
      <c r="NOJ6" s="27"/>
      <c r="NOK6" s="27"/>
      <c r="NOL6" s="27"/>
      <c r="NOM6" s="27"/>
      <c r="NON6" s="27"/>
      <c r="NOO6" s="27"/>
      <c r="NOP6" s="27"/>
      <c r="NOQ6" s="27"/>
      <c r="NOR6" s="27"/>
      <c r="NOS6" s="27"/>
      <c r="NOT6" s="27"/>
      <c r="NOU6" s="27"/>
      <c r="NOV6" s="27"/>
      <c r="NOW6" s="27"/>
      <c r="NOX6" s="27"/>
      <c r="NOY6" s="27"/>
      <c r="NOZ6" s="27"/>
      <c r="NPA6" s="27"/>
      <c r="NPB6" s="27"/>
      <c r="NPC6" s="27"/>
      <c r="NPD6" s="27"/>
      <c r="NPE6" s="27"/>
      <c r="NPF6" s="27"/>
      <c r="NPG6" s="27"/>
      <c r="NPH6" s="27"/>
      <c r="NPI6" s="27"/>
      <c r="NPJ6" s="27"/>
      <c r="NPK6" s="27"/>
      <c r="NPL6" s="27"/>
      <c r="NPM6" s="27"/>
      <c r="NPN6" s="27"/>
      <c r="NPO6" s="27"/>
      <c r="NPP6" s="27"/>
      <c r="NPQ6" s="27"/>
      <c r="NPR6" s="27"/>
      <c r="NPS6" s="27"/>
      <c r="NPT6" s="27"/>
      <c r="NPU6" s="27"/>
      <c r="NPV6" s="27"/>
      <c r="NPW6" s="27"/>
      <c r="NPX6" s="27"/>
      <c r="NPY6" s="27"/>
      <c r="NPZ6" s="27"/>
      <c r="NQA6" s="27"/>
      <c r="NQB6" s="27"/>
      <c r="NQC6" s="27"/>
      <c r="NQD6" s="27"/>
      <c r="NQE6" s="27"/>
      <c r="NQF6" s="27"/>
      <c r="NQG6" s="27"/>
      <c r="NQH6" s="27"/>
      <c r="NQI6" s="27"/>
      <c r="NQJ6" s="27"/>
      <c r="NQK6" s="27"/>
      <c r="NQL6" s="27"/>
      <c r="NQM6" s="27"/>
      <c r="NQN6" s="27"/>
      <c r="NQO6" s="27"/>
      <c r="NQP6" s="27"/>
      <c r="NQQ6" s="27"/>
      <c r="NQR6" s="27"/>
      <c r="NQS6" s="27"/>
      <c r="NQT6" s="27"/>
      <c r="NQU6" s="27"/>
      <c r="NQV6" s="27"/>
      <c r="NQW6" s="27"/>
      <c r="NQX6" s="27"/>
      <c r="NQY6" s="27"/>
      <c r="NQZ6" s="27"/>
      <c r="NRA6" s="27"/>
      <c r="NRB6" s="27"/>
      <c r="NRC6" s="27"/>
      <c r="NRD6" s="27"/>
      <c r="NRE6" s="27"/>
      <c r="NRF6" s="27"/>
      <c r="NRG6" s="27"/>
      <c r="NRH6" s="27"/>
      <c r="NRI6" s="27"/>
      <c r="NRJ6" s="27"/>
      <c r="NRK6" s="27"/>
      <c r="NRL6" s="27"/>
      <c r="NRM6" s="27"/>
      <c r="NRN6" s="27"/>
      <c r="NRO6" s="27"/>
      <c r="NRP6" s="27"/>
      <c r="NRQ6" s="27"/>
      <c r="NRR6" s="27"/>
      <c r="NRS6" s="27"/>
      <c r="NRT6" s="27"/>
      <c r="NRU6" s="27"/>
      <c r="NRV6" s="27"/>
      <c r="NRW6" s="27"/>
      <c r="NRX6" s="27"/>
      <c r="NRY6" s="27"/>
      <c r="NRZ6" s="27"/>
      <c r="NSA6" s="27"/>
      <c r="NSB6" s="27"/>
      <c r="NSC6" s="27"/>
      <c r="NSD6" s="27"/>
      <c r="NSE6" s="27"/>
      <c r="NSF6" s="27"/>
      <c r="NSG6" s="27"/>
      <c r="NSH6" s="27"/>
      <c r="NSI6" s="27"/>
      <c r="NSJ6" s="27"/>
      <c r="NSK6" s="27"/>
      <c r="NSL6" s="27"/>
      <c r="NSM6" s="27"/>
      <c r="NSN6" s="27"/>
      <c r="NSO6" s="27"/>
      <c r="NSP6" s="27"/>
      <c r="NSQ6" s="27"/>
      <c r="NSR6" s="27"/>
      <c r="NSS6" s="27"/>
      <c r="NST6" s="27"/>
      <c r="NSU6" s="27"/>
      <c r="NSV6" s="27"/>
      <c r="NSW6" s="27"/>
      <c r="NSX6" s="27"/>
      <c r="NSY6" s="27"/>
      <c r="NSZ6" s="27"/>
      <c r="NTA6" s="27"/>
      <c r="NTB6" s="27"/>
      <c r="NTC6" s="27"/>
      <c r="NTD6" s="27"/>
      <c r="NTE6" s="27"/>
      <c r="NTF6" s="27"/>
      <c r="NTG6" s="27"/>
      <c r="NTH6" s="27"/>
      <c r="NTI6" s="27"/>
      <c r="NTJ6" s="27"/>
      <c r="NTK6" s="27"/>
      <c r="NTL6" s="27"/>
      <c r="NTM6" s="27"/>
      <c r="NTN6" s="27"/>
      <c r="NTO6" s="27"/>
      <c r="NTP6" s="27"/>
      <c r="NTQ6" s="27"/>
      <c r="NTR6" s="27"/>
      <c r="NTS6" s="27"/>
      <c r="NTT6" s="27"/>
      <c r="NTU6" s="27"/>
      <c r="NTV6" s="27"/>
      <c r="NTW6" s="27"/>
      <c r="NTX6" s="27"/>
      <c r="NTY6" s="27"/>
      <c r="NTZ6" s="27"/>
      <c r="NUA6" s="27"/>
      <c r="NUB6" s="27"/>
      <c r="NUC6" s="27"/>
      <c r="NUD6" s="27"/>
      <c r="NUE6" s="27"/>
      <c r="NUF6" s="27"/>
      <c r="NUG6" s="27"/>
      <c r="NUH6" s="27"/>
      <c r="NUI6" s="27"/>
      <c r="NUJ6" s="27"/>
      <c r="NUK6" s="27"/>
      <c r="NUL6" s="27"/>
      <c r="NUM6" s="27"/>
      <c r="NUN6" s="27"/>
      <c r="NUO6" s="27"/>
      <c r="NUP6" s="27"/>
      <c r="NUQ6" s="27"/>
      <c r="NUR6" s="27"/>
      <c r="NUS6" s="27"/>
      <c r="NUT6" s="27"/>
      <c r="NUU6" s="27"/>
      <c r="NUV6" s="27"/>
      <c r="NUW6" s="27"/>
      <c r="NUX6" s="27"/>
      <c r="NUY6" s="27"/>
      <c r="NUZ6" s="27"/>
      <c r="NVA6" s="27"/>
      <c r="NVB6" s="27"/>
      <c r="NVC6" s="27"/>
      <c r="NVD6" s="27"/>
      <c r="NVE6" s="27"/>
      <c r="NVF6" s="27"/>
      <c r="NVG6" s="27"/>
      <c r="NVH6" s="27"/>
      <c r="NVI6" s="27"/>
      <c r="NVJ6" s="27"/>
      <c r="NVK6" s="27"/>
      <c r="NVL6" s="27"/>
      <c r="NVM6" s="27"/>
      <c r="NVN6" s="27"/>
      <c r="NVO6" s="27"/>
      <c r="NVP6" s="27"/>
      <c r="NVQ6" s="27"/>
      <c r="NVR6" s="27"/>
      <c r="NVS6" s="27"/>
      <c r="NVT6" s="27"/>
      <c r="NVU6" s="27"/>
      <c r="NVV6" s="27"/>
      <c r="NVW6" s="27"/>
      <c r="NVX6" s="27"/>
      <c r="NVY6" s="27"/>
      <c r="NVZ6" s="27"/>
      <c r="NWA6" s="27"/>
      <c r="NWB6" s="27"/>
      <c r="NWC6" s="27"/>
      <c r="NWD6" s="27"/>
      <c r="NWE6" s="27"/>
      <c r="NWF6" s="27"/>
      <c r="NWG6" s="27"/>
      <c r="NWH6" s="27"/>
      <c r="NWI6" s="27"/>
      <c r="NWJ6" s="27"/>
      <c r="NWK6" s="27"/>
      <c r="NWL6" s="27"/>
      <c r="NWM6" s="27"/>
      <c r="NWN6" s="27"/>
      <c r="NWO6" s="27"/>
      <c r="NWP6" s="27"/>
      <c r="NWQ6" s="27"/>
      <c r="NWR6" s="27"/>
      <c r="NWS6" s="27"/>
      <c r="NWT6" s="27"/>
      <c r="NWU6" s="27"/>
      <c r="NWV6" s="27"/>
      <c r="NWW6" s="27"/>
      <c r="NWX6" s="27"/>
      <c r="NWY6" s="27"/>
      <c r="NWZ6" s="27"/>
      <c r="NXA6" s="27"/>
      <c r="NXB6" s="27"/>
      <c r="NXC6" s="27"/>
      <c r="NXD6" s="27"/>
      <c r="NXE6" s="27"/>
      <c r="NXF6" s="27"/>
      <c r="NXG6" s="27"/>
      <c r="NXH6" s="27"/>
      <c r="NXI6" s="27"/>
      <c r="NXJ6" s="27"/>
      <c r="NXK6" s="27"/>
      <c r="NXL6" s="27"/>
      <c r="NXM6" s="27"/>
      <c r="NXN6" s="27"/>
      <c r="NXO6" s="27"/>
      <c r="NXP6" s="27"/>
      <c r="NXQ6" s="27"/>
      <c r="NXR6" s="27"/>
      <c r="NXS6" s="27"/>
      <c r="NXT6" s="27"/>
      <c r="NXU6" s="27"/>
      <c r="NXV6" s="27"/>
      <c r="NXW6" s="27"/>
      <c r="NXX6" s="27"/>
      <c r="NXY6" s="27"/>
      <c r="NXZ6" s="27"/>
      <c r="NYA6" s="27"/>
      <c r="NYB6" s="27"/>
      <c r="NYC6" s="27"/>
      <c r="NYD6" s="27"/>
      <c r="NYE6" s="27"/>
      <c r="NYF6" s="27"/>
      <c r="NYG6" s="27"/>
      <c r="NYH6" s="27"/>
      <c r="NYI6" s="27"/>
      <c r="NYJ6" s="27"/>
      <c r="NYK6" s="27"/>
      <c r="NYL6" s="27"/>
      <c r="NYM6" s="27"/>
      <c r="NYN6" s="27"/>
      <c r="NYO6" s="27"/>
      <c r="NYP6" s="27"/>
      <c r="NYQ6" s="27"/>
      <c r="NYR6" s="27"/>
      <c r="NYS6" s="27"/>
      <c r="NYT6" s="27"/>
      <c r="NYU6" s="27"/>
      <c r="NYV6" s="27"/>
      <c r="NYW6" s="27"/>
      <c r="NYX6" s="27"/>
      <c r="NYY6" s="27"/>
      <c r="NYZ6" s="27"/>
      <c r="NZA6" s="27"/>
      <c r="NZB6" s="27"/>
      <c r="NZC6" s="27"/>
      <c r="NZD6" s="27"/>
      <c r="NZE6" s="27"/>
      <c r="NZF6" s="27"/>
      <c r="NZG6" s="27"/>
      <c r="NZH6" s="27"/>
      <c r="NZI6" s="27"/>
      <c r="NZJ6" s="27"/>
      <c r="NZK6" s="27"/>
      <c r="NZL6" s="27"/>
      <c r="NZM6" s="27"/>
      <c r="NZN6" s="27"/>
      <c r="NZO6" s="27"/>
      <c r="NZP6" s="27"/>
      <c r="NZQ6" s="27"/>
      <c r="NZR6" s="27"/>
      <c r="NZS6" s="27"/>
      <c r="NZT6" s="27"/>
      <c r="NZU6" s="27"/>
      <c r="NZV6" s="27"/>
      <c r="NZW6" s="27"/>
      <c r="NZX6" s="27"/>
      <c r="NZY6" s="27"/>
      <c r="NZZ6" s="27"/>
      <c r="OAA6" s="27"/>
      <c r="OAB6" s="27"/>
      <c r="OAC6" s="27"/>
      <c r="OAD6" s="27"/>
      <c r="OAE6" s="27"/>
      <c r="OAF6" s="27"/>
      <c r="OAG6" s="27"/>
      <c r="OAH6" s="27"/>
      <c r="OAI6" s="27"/>
      <c r="OAJ6" s="27"/>
      <c r="OAK6" s="27"/>
      <c r="OAL6" s="27"/>
      <c r="OAM6" s="27"/>
      <c r="OAN6" s="27"/>
      <c r="OAO6" s="27"/>
      <c r="OAP6" s="27"/>
      <c r="OAQ6" s="27"/>
      <c r="OAR6" s="27"/>
      <c r="OAS6" s="27"/>
      <c r="OAT6" s="27"/>
      <c r="OAU6" s="27"/>
      <c r="OAV6" s="27"/>
      <c r="OAW6" s="27"/>
      <c r="OAX6" s="27"/>
      <c r="OAY6" s="27"/>
      <c r="OAZ6" s="27"/>
      <c r="OBA6" s="27"/>
      <c r="OBB6" s="27"/>
      <c r="OBC6" s="27"/>
      <c r="OBD6" s="27"/>
      <c r="OBE6" s="27"/>
      <c r="OBF6" s="27"/>
      <c r="OBG6" s="27"/>
      <c r="OBH6" s="27"/>
      <c r="OBI6" s="27"/>
      <c r="OBJ6" s="27"/>
      <c r="OBK6" s="27"/>
      <c r="OBL6" s="27"/>
      <c r="OBM6" s="27"/>
      <c r="OBN6" s="27"/>
      <c r="OBO6" s="27"/>
      <c r="OBP6" s="27"/>
      <c r="OBQ6" s="27"/>
      <c r="OBR6" s="27"/>
      <c r="OBS6" s="27"/>
      <c r="OBT6" s="27"/>
      <c r="OBU6" s="27"/>
      <c r="OBV6" s="27"/>
      <c r="OBW6" s="27"/>
      <c r="OBX6" s="27"/>
      <c r="OBY6" s="27"/>
      <c r="OBZ6" s="27"/>
      <c r="OCA6" s="27"/>
      <c r="OCB6" s="27"/>
      <c r="OCC6" s="27"/>
      <c r="OCD6" s="27"/>
      <c r="OCE6" s="27"/>
      <c r="OCF6" s="27"/>
      <c r="OCG6" s="27"/>
      <c r="OCH6" s="27"/>
      <c r="OCI6" s="27"/>
      <c r="OCJ6" s="27"/>
      <c r="OCK6" s="27"/>
      <c r="OCL6" s="27"/>
      <c r="OCM6" s="27"/>
      <c r="OCN6" s="27"/>
      <c r="OCO6" s="27"/>
      <c r="OCP6" s="27"/>
      <c r="OCQ6" s="27"/>
      <c r="OCR6" s="27"/>
      <c r="OCS6" s="27"/>
      <c r="OCT6" s="27"/>
      <c r="OCU6" s="27"/>
      <c r="OCV6" s="27"/>
      <c r="OCW6" s="27"/>
      <c r="OCX6" s="27"/>
      <c r="OCY6" s="27"/>
      <c r="OCZ6" s="27"/>
      <c r="ODA6" s="27"/>
      <c r="ODB6" s="27"/>
      <c r="ODC6" s="27"/>
      <c r="ODD6" s="27"/>
      <c r="ODE6" s="27"/>
      <c r="ODF6" s="27"/>
      <c r="ODG6" s="27"/>
      <c r="ODH6" s="27"/>
      <c r="ODI6" s="27"/>
      <c r="ODJ6" s="27"/>
      <c r="ODK6" s="27"/>
      <c r="ODL6" s="27"/>
      <c r="ODM6" s="27"/>
      <c r="ODN6" s="27"/>
      <c r="ODO6" s="27"/>
      <c r="ODP6" s="27"/>
      <c r="ODQ6" s="27"/>
      <c r="ODR6" s="27"/>
      <c r="ODS6" s="27"/>
      <c r="ODT6" s="27"/>
      <c r="ODU6" s="27"/>
      <c r="ODV6" s="27"/>
      <c r="ODW6" s="27"/>
      <c r="ODX6" s="27"/>
      <c r="ODY6" s="27"/>
      <c r="ODZ6" s="27"/>
      <c r="OEA6" s="27"/>
      <c r="OEB6" s="27"/>
      <c r="OEC6" s="27"/>
      <c r="OED6" s="27"/>
      <c r="OEE6" s="27"/>
      <c r="OEF6" s="27"/>
      <c r="OEG6" s="27"/>
      <c r="OEH6" s="27"/>
      <c r="OEI6" s="27"/>
      <c r="OEJ6" s="27"/>
      <c r="OEK6" s="27"/>
      <c r="OEL6" s="27"/>
      <c r="OEM6" s="27"/>
      <c r="OEN6" s="27"/>
      <c r="OEO6" s="27"/>
      <c r="OEP6" s="27"/>
      <c r="OEQ6" s="27"/>
      <c r="OER6" s="27"/>
      <c r="OES6" s="27"/>
      <c r="OET6" s="27"/>
      <c r="OEU6" s="27"/>
      <c r="OEV6" s="27"/>
      <c r="OEW6" s="27"/>
      <c r="OEX6" s="27"/>
      <c r="OEY6" s="27"/>
      <c r="OEZ6" s="27"/>
      <c r="OFA6" s="27"/>
      <c r="OFB6" s="27"/>
      <c r="OFC6" s="27"/>
      <c r="OFD6" s="27"/>
      <c r="OFE6" s="27"/>
      <c r="OFF6" s="27"/>
      <c r="OFG6" s="27"/>
      <c r="OFH6" s="27"/>
      <c r="OFI6" s="27"/>
      <c r="OFJ6" s="27"/>
      <c r="OFK6" s="27"/>
      <c r="OFL6" s="27"/>
      <c r="OFM6" s="27"/>
      <c r="OFN6" s="27"/>
      <c r="OFO6" s="27"/>
      <c r="OFP6" s="27"/>
      <c r="OFQ6" s="27"/>
      <c r="OFR6" s="27"/>
      <c r="OFS6" s="27"/>
      <c r="OFT6" s="27"/>
      <c r="OFU6" s="27"/>
      <c r="OFV6" s="27"/>
      <c r="OFW6" s="27"/>
      <c r="OFX6" s="27"/>
      <c r="OFY6" s="27"/>
      <c r="OFZ6" s="27"/>
      <c r="OGA6" s="27"/>
      <c r="OGB6" s="27"/>
      <c r="OGC6" s="27"/>
      <c r="OGD6" s="27"/>
      <c r="OGE6" s="27"/>
      <c r="OGF6" s="27"/>
      <c r="OGG6" s="27"/>
      <c r="OGH6" s="27"/>
      <c r="OGI6" s="27"/>
      <c r="OGJ6" s="27"/>
      <c r="OGK6" s="27"/>
      <c r="OGL6" s="27"/>
      <c r="OGM6" s="27"/>
      <c r="OGN6" s="27"/>
      <c r="OGO6" s="27"/>
      <c r="OGP6" s="27"/>
      <c r="OGQ6" s="27"/>
      <c r="OGR6" s="27"/>
      <c r="OGS6" s="27"/>
      <c r="OGT6" s="27"/>
      <c r="OGU6" s="27"/>
      <c r="OGV6" s="27"/>
      <c r="OGW6" s="27"/>
      <c r="OGX6" s="27"/>
      <c r="OGY6" s="27"/>
      <c r="OGZ6" s="27"/>
      <c r="OHA6" s="27"/>
      <c r="OHB6" s="27"/>
      <c r="OHC6" s="27"/>
      <c r="OHD6" s="27"/>
      <c r="OHE6" s="27"/>
      <c r="OHF6" s="27"/>
      <c r="OHG6" s="27"/>
      <c r="OHH6" s="27"/>
      <c r="OHI6" s="27"/>
      <c r="OHJ6" s="27"/>
      <c r="OHK6" s="27"/>
      <c r="OHL6" s="27"/>
      <c r="OHM6" s="27"/>
      <c r="OHN6" s="27"/>
      <c r="OHO6" s="27"/>
      <c r="OHP6" s="27"/>
      <c r="OHQ6" s="27"/>
      <c r="OHR6" s="27"/>
      <c r="OHS6" s="27"/>
      <c r="OHT6" s="27"/>
      <c r="OHU6" s="27"/>
      <c r="OHV6" s="27"/>
      <c r="OHW6" s="27"/>
      <c r="OHX6" s="27"/>
      <c r="OHY6" s="27"/>
      <c r="OHZ6" s="27"/>
      <c r="OIA6" s="27"/>
      <c r="OIB6" s="27"/>
      <c r="OIC6" s="27"/>
      <c r="OID6" s="27"/>
      <c r="OIE6" s="27"/>
      <c r="OIF6" s="27"/>
      <c r="OIG6" s="27"/>
      <c r="OIH6" s="27"/>
      <c r="OII6" s="27"/>
      <c r="OIJ6" s="27"/>
      <c r="OIK6" s="27"/>
      <c r="OIL6" s="27"/>
      <c r="OIM6" s="27"/>
      <c r="OIN6" s="27"/>
      <c r="OIO6" s="27"/>
      <c r="OIP6" s="27"/>
      <c r="OIQ6" s="27"/>
      <c r="OIR6" s="27"/>
      <c r="OIS6" s="27"/>
      <c r="OIT6" s="27"/>
      <c r="OIU6" s="27"/>
      <c r="OIV6" s="27"/>
      <c r="OIW6" s="27"/>
      <c r="OIX6" s="27"/>
      <c r="OIY6" s="27"/>
      <c r="OIZ6" s="27"/>
      <c r="OJA6" s="27"/>
      <c r="OJB6" s="27"/>
      <c r="OJC6" s="27"/>
      <c r="OJD6" s="27"/>
      <c r="OJE6" s="27"/>
      <c r="OJF6" s="27"/>
      <c r="OJG6" s="27"/>
      <c r="OJH6" s="27"/>
      <c r="OJI6" s="27"/>
      <c r="OJJ6" s="27"/>
      <c r="OJK6" s="27"/>
      <c r="OJL6" s="27"/>
      <c r="OJM6" s="27"/>
      <c r="OJN6" s="27"/>
      <c r="OJO6" s="27"/>
      <c r="OJP6" s="27"/>
      <c r="OJQ6" s="27"/>
      <c r="OJR6" s="27"/>
      <c r="OJS6" s="27"/>
      <c r="OJT6" s="27"/>
      <c r="OJU6" s="27"/>
      <c r="OJV6" s="27"/>
      <c r="OJW6" s="27"/>
      <c r="OJX6" s="27"/>
      <c r="OJY6" s="27"/>
      <c r="OJZ6" s="27"/>
      <c r="OKA6" s="27"/>
      <c r="OKB6" s="27"/>
      <c r="OKC6" s="27"/>
      <c r="OKD6" s="27"/>
      <c r="OKE6" s="27"/>
      <c r="OKF6" s="27"/>
      <c r="OKG6" s="27"/>
      <c r="OKH6" s="27"/>
      <c r="OKI6" s="27"/>
      <c r="OKJ6" s="27"/>
      <c r="OKK6" s="27"/>
      <c r="OKL6" s="27"/>
      <c r="OKM6" s="27"/>
      <c r="OKN6" s="27"/>
      <c r="OKO6" s="27"/>
      <c r="OKP6" s="27"/>
      <c r="OKQ6" s="27"/>
      <c r="OKR6" s="27"/>
      <c r="OKS6" s="27"/>
      <c r="OKT6" s="27"/>
      <c r="OKU6" s="27"/>
      <c r="OKV6" s="27"/>
      <c r="OKW6" s="27"/>
      <c r="OKX6" s="27"/>
      <c r="OKY6" s="27"/>
      <c r="OKZ6" s="27"/>
      <c r="OLA6" s="27"/>
      <c r="OLB6" s="27"/>
      <c r="OLC6" s="27"/>
      <c r="OLD6" s="27"/>
      <c r="OLE6" s="27"/>
      <c r="OLF6" s="27"/>
      <c r="OLG6" s="27"/>
      <c r="OLH6" s="27"/>
      <c r="OLI6" s="27"/>
      <c r="OLJ6" s="27"/>
      <c r="OLK6" s="27"/>
      <c r="OLL6" s="27"/>
      <c r="OLM6" s="27"/>
      <c r="OLN6" s="27"/>
      <c r="OLO6" s="27"/>
      <c r="OLP6" s="27"/>
      <c r="OLQ6" s="27"/>
      <c r="OLR6" s="27"/>
      <c r="OLS6" s="27"/>
      <c r="OLT6" s="27"/>
      <c r="OLU6" s="27"/>
      <c r="OLV6" s="27"/>
      <c r="OLW6" s="27"/>
      <c r="OLX6" s="27"/>
      <c r="OLY6" s="27"/>
      <c r="OLZ6" s="27"/>
      <c r="OMA6" s="27"/>
      <c r="OMB6" s="27"/>
      <c r="OMC6" s="27"/>
      <c r="OMD6" s="27"/>
      <c r="OME6" s="27"/>
      <c r="OMF6" s="27"/>
      <c r="OMG6" s="27"/>
      <c r="OMH6" s="27"/>
      <c r="OMI6" s="27"/>
      <c r="OMJ6" s="27"/>
      <c r="OMK6" s="27"/>
      <c r="OML6" s="27"/>
      <c r="OMM6" s="27"/>
      <c r="OMN6" s="27"/>
      <c r="OMO6" s="27"/>
      <c r="OMP6" s="27"/>
      <c r="OMQ6" s="27"/>
      <c r="OMR6" s="27"/>
      <c r="OMS6" s="27"/>
      <c r="OMT6" s="27"/>
      <c r="OMU6" s="27"/>
      <c r="OMV6" s="27"/>
      <c r="OMW6" s="27"/>
      <c r="OMX6" s="27"/>
      <c r="OMY6" s="27"/>
      <c r="OMZ6" s="27"/>
      <c r="ONA6" s="27"/>
      <c r="ONB6" s="27"/>
      <c r="ONC6" s="27"/>
      <c r="OND6" s="27"/>
      <c r="ONE6" s="27"/>
      <c r="ONF6" s="27"/>
      <c r="ONG6" s="27"/>
      <c r="ONH6" s="27"/>
      <c r="ONI6" s="27"/>
      <c r="ONJ6" s="27"/>
      <c r="ONK6" s="27"/>
      <c r="ONL6" s="27"/>
      <c r="ONM6" s="27"/>
      <c r="ONN6" s="27"/>
      <c r="ONO6" s="27"/>
      <c r="ONP6" s="27"/>
      <c r="ONQ6" s="27"/>
      <c r="ONR6" s="27"/>
      <c r="ONS6" s="27"/>
      <c r="ONT6" s="27"/>
      <c r="ONU6" s="27"/>
      <c r="ONV6" s="27"/>
      <c r="ONW6" s="27"/>
      <c r="ONX6" s="27"/>
      <c r="ONY6" s="27"/>
      <c r="ONZ6" s="27"/>
      <c r="OOA6" s="27"/>
      <c r="OOB6" s="27"/>
      <c r="OOC6" s="27"/>
      <c r="OOD6" s="27"/>
      <c r="OOE6" s="27"/>
      <c r="OOF6" s="27"/>
      <c r="OOG6" s="27"/>
      <c r="OOH6" s="27"/>
      <c r="OOI6" s="27"/>
      <c r="OOJ6" s="27"/>
      <c r="OOK6" s="27"/>
      <c r="OOL6" s="27"/>
      <c r="OOM6" s="27"/>
      <c r="OON6" s="27"/>
      <c r="OOO6" s="27"/>
      <c r="OOP6" s="27"/>
      <c r="OOQ6" s="27"/>
      <c r="OOR6" s="27"/>
      <c r="OOS6" s="27"/>
      <c r="OOT6" s="27"/>
      <c r="OOU6" s="27"/>
      <c r="OOV6" s="27"/>
      <c r="OOW6" s="27"/>
      <c r="OOX6" s="27"/>
      <c r="OOY6" s="27"/>
      <c r="OOZ6" s="27"/>
      <c r="OPA6" s="27"/>
      <c r="OPB6" s="27"/>
      <c r="OPC6" s="27"/>
      <c r="OPD6" s="27"/>
      <c r="OPE6" s="27"/>
      <c r="OPF6" s="27"/>
      <c r="OPG6" s="27"/>
      <c r="OPH6" s="27"/>
      <c r="OPI6" s="27"/>
      <c r="OPJ6" s="27"/>
      <c r="OPK6" s="27"/>
      <c r="OPL6" s="27"/>
      <c r="OPM6" s="27"/>
      <c r="OPN6" s="27"/>
      <c r="OPO6" s="27"/>
      <c r="OPP6" s="27"/>
      <c r="OPQ6" s="27"/>
      <c r="OPR6" s="27"/>
      <c r="OPS6" s="27"/>
      <c r="OPT6" s="27"/>
      <c r="OPU6" s="27"/>
      <c r="OPV6" s="27"/>
      <c r="OPW6" s="27"/>
      <c r="OPX6" s="27"/>
      <c r="OPY6" s="27"/>
      <c r="OPZ6" s="27"/>
      <c r="OQA6" s="27"/>
      <c r="OQB6" s="27"/>
      <c r="OQC6" s="27"/>
      <c r="OQD6" s="27"/>
      <c r="OQE6" s="27"/>
      <c r="OQF6" s="27"/>
      <c r="OQG6" s="27"/>
      <c r="OQH6" s="27"/>
      <c r="OQI6" s="27"/>
      <c r="OQJ6" s="27"/>
      <c r="OQK6" s="27"/>
      <c r="OQL6" s="27"/>
      <c r="OQM6" s="27"/>
      <c r="OQN6" s="27"/>
      <c r="OQO6" s="27"/>
      <c r="OQP6" s="27"/>
      <c r="OQQ6" s="27"/>
      <c r="OQR6" s="27"/>
      <c r="OQS6" s="27"/>
      <c r="OQT6" s="27"/>
      <c r="OQU6" s="27"/>
      <c r="OQV6" s="27"/>
      <c r="OQW6" s="27"/>
      <c r="OQX6" s="27"/>
      <c r="OQY6" s="27"/>
      <c r="OQZ6" s="27"/>
      <c r="ORA6" s="27"/>
      <c r="ORB6" s="27"/>
      <c r="ORC6" s="27"/>
      <c r="ORD6" s="27"/>
      <c r="ORE6" s="27"/>
      <c r="ORF6" s="27"/>
      <c r="ORG6" s="27"/>
      <c r="ORH6" s="27"/>
      <c r="ORI6" s="27"/>
      <c r="ORJ6" s="27"/>
      <c r="ORK6" s="27"/>
      <c r="ORL6" s="27"/>
      <c r="ORM6" s="27"/>
      <c r="ORN6" s="27"/>
      <c r="ORO6" s="27"/>
      <c r="ORP6" s="27"/>
      <c r="ORQ6" s="27"/>
      <c r="ORR6" s="27"/>
      <c r="ORS6" s="27"/>
      <c r="ORT6" s="27"/>
      <c r="ORU6" s="27"/>
      <c r="ORV6" s="27"/>
      <c r="ORW6" s="27"/>
      <c r="ORX6" s="27"/>
      <c r="ORY6" s="27"/>
      <c r="ORZ6" s="27"/>
      <c r="OSA6" s="27"/>
      <c r="OSB6" s="27"/>
      <c r="OSC6" s="27"/>
      <c r="OSD6" s="27"/>
      <c r="OSE6" s="27"/>
      <c r="OSF6" s="27"/>
      <c r="OSG6" s="27"/>
      <c r="OSH6" s="27"/>
      <c r="OSI6" s="27"/>
      <c r="OSJ6" s="27"/>
      <c r="OSK6" s="27"/>
      <c r="OSL6" s="27"/>
      <c r="OSM6" s="27"/>
      <c r="OSN6" s="27"/>
      <c r="OSO6" s="27"/>
      <c r="OSP6" s="27"/>
      <c r="OSQ6" s="27"/>
      <c r="OSR6" s="27"/>
      <c r="OSS6" s="27"/>
      <c r="OST6" s="27"/>
      <c r="OSU6" s="27"/>
      <c r="OSV6" s="27"/>
      <c r="OSW6" s="27"/>
      <c r="OSX6" s="27"/>
      <c r="OSY6" s="27"/>
      <c r="OSZ6" s="27"/>
      <c r="OTA6" s="27"/>
      <c r="OTB6" s="27"/>
      <c r="OTC6" s="27"/>
      <c r="OTD6" s="27"/>
      <c r="OTE6" s="27"/>
      <c r="OTF6" s="27"/>
      <c r="OTG6" s="27"/>
      <c r="OTH6" s="27"/>
      <c r="OTI6" s="27"/>
      <c r="OTJ6" s="27"/>
      <c r="OTK6" s="27"/>
      <c r="OTL6" s="27"/>
      <c r="OTM6" s="27"/>
      <c r="OTN6" s="27"/>
      <c r="OTO6" s="27"/>
      <c r="OTP6" s="27"/>
      <c r="OTQ6" s="27"/>
      <c r="OTR6" s="27"/>
      <c r="OTS6" s="27"/>
      <c r="OTT6" s="27"/>
      <c r="OTU6" s="27"/>
      <c r="OTV6" s="27"/>
      <c r="OTW6" s="27"/>
      <c r="OTX6" s="27"/>
      <c r="OTY6" s="27"/>
      <c r="OTZ6" s="27"/>
      <c r="OUA6" s="27"/>
      <c r="OUB6" s="27"/>
      <c r="OUC6" s="27"/>
      <c r="OUD6" s="27"/>
      <c r="OUE6" s="27"/>
      <c r="OUF6" s="27"/>
      <c r="OUG6" s="27"/>
      <c r="OUH6" s="27"/>
      <c r="OUI6" s="27"/>
      <c r="OUJ6" s="27"/>
      <c r="OUK6" s="27"/>
      <c r="OUL6" s="27"/>
      <c r="OUM6" s="27"/>
      <c r="OUN6" s="27"/>
      <c r="OUO6" s="27"/>
      <c r="OUP6" s="27"/>
      <c r="OUQ6" s="27"/>
      <c r="OUR6" s="27"/>
      <c r="OUS6" s="27"/>
      <c r="OUT6" s="27"/>
      <c r="OUU6" s="27"/>
      <c r="OUV6" s="27"/>
      <c r="OUW6" s="27"/>
      <c r="OUX6" s="27"/>
      <c r="OUY6" s="27"/>
      <c r="OUZ6" s="27"/>
      <c r="OVA6" s="27"/>
      <c r="OVB6" s="27"/>
      <c r="OVC6" s="27"/>
      <c r="OVD6" s="27"/>
      <c r="OVE6" s="27"/>
      <c r="OVF6" s="27"/>
      <c r="OVG6" s="27"/>
      <c r="OVH6" s="27"/>
      <c r="OVI6" s="27"/>
      <c r="OVJ6" s="27"/>
      <c r="OVK6" s="27"/>
      <c r="OVL6" s="27"/>
      <c r="OVM6" s="27"/>
      <c r="OVN6" s="27"/>
      <c r="OVO6" s="27"/>
      <c r="OVP6" s="27"/>
      <c r="OVQ6" s="27"/>
      <c r="OVR6" s="27"/>
      <c r="OVS6" s="27"/>
      <c r="OVT6" s="27"/>
      <c r="OVU6" s="27"/>
      <c r="OVV6" s="27"/>
      <c r="OVW6" s="27"/>
      <c r="OVX6" s="27"/>
      <c r="OVY6" s="27"/>
      <c r="OVZ6" s="27"/>
      <c r="OWA6" s="27"/>
      <c r="OWB6" s="27"/>
      <c r="OWC6" s="27"/>
      <c r="OWD6" s="27"/>
      <c r="OWE6" s="27"/>
      <c r="OWF6" s="27"/>
      <c r="OWG6" s="27"/>
      <c r="OWH6" s="27"/>
      <c r="OWI6" s="27"/>
      <c r="OWJ6" s="27"/>
      <c r="OWK6" s="27"/>
      <c r="OWL6" s="27"/>
      <c r="OWM6" s="27"/>
      <c r="OWN6" s="27"/>
      <c r="OWO6" s="27"/>
      <c r="OWP6" s="27"/>
      <c r="OWQ6" s="27"/>
      <c r="OWR6" s="27"/>
      <c r="OWS6" s="27"/>
      <c r="OWT6" s="27"/>
      <c r="OWU6" s="27"/>
      <c r="OWV6" s="27"/>
      <c r="OWW6" s="27"/>
      <c r="OWX6" s="27"/>
      <c r="OWY6" s="27"/>
      <c r="OWZ6" s="27"/>
      <c r="OXA6" s="27"/>
      <c r="OXB6" s="27"/>
      <c r="OXC6" s="27"/>
      <c r="OXD6" s="27"/>
      <c r="OXE6" s="27"/>
      <c r="OXF6" s="27"/>
      <c r="OXG6" s="27"/>
      <c r="OXH6" s="27"/>
      <c r="OXI6" s="27"/>
      <c r="OXJ6" s="27"/>
      <c r="OXK6" s="27"/>
      <c r="OXL6" s="27"/>
      <c r="OXM6" s="27"/>
      <c r="OXN6" s="27"/>
      <c r="OXO6" s="27"/>
      <c r="OXP6" s="27"/>
      <c r="OXQ6" s="27"/>
      <c r="OXR6" s="27"/>
      <c r="OXS6" s="27"/>
      <c r="OXT6" s="27"/>
      <c r="OXU6" s="27"/>
      <c r="OXV6" s="27"/>
      <c r="OXW6" s="27"/>
      <c r="OXX6" s="27"/>
      <c r="OXY6" s="27"/>
      <c r="OXZ6" s="27"/>
      <c r="OYA6" s="27"/>
      <c r="OYB6" s="27"/>
      <c r="OYC6" s="27"/>
      <c r="OYD6" s="27"/>
      <c r="OYE6" s="27"/>
      <c r="OYF6" s="27"/>
      <c r="OYG6" s="27"/>
      <c r="OYH6" s="27"/>
      <c r="OYI6" s="27"/>
      <c r="OYJ6" s="27"/>
      <c r="OYK6" s="27"/>
      <c r="OYL6" s="27"/>
      <c r="OYM6" s="27"/>
      <c r="OYN6" s="27"/>
      <c r="OYO6" s="27"/>
      <c r="OYP6" s="27"/>
      <c r="OYQ6" s="27"/>
      <c r="OYR6" s="27"/>
      <c r="OYS6" s="27"/>
      <c r="OYT6" s="27"/>
      <c r="OYU6" s="27"/>
      <c r="OYV6" s="27"/>
      <c r="OYW6" s="27"/>
      <c r="OYX6" s="27"/>
      <c r="OYY6" s="27"/>
      <c r="OYZ6" s="27"/>
      <c r="OZA6" s="27"/>
      <c r="OZB6" s="27"/>
      <c r="OZC6" s="27"/>
      <c r="OZD6" s="27"/>
      <c r="OZE6" s="27"/>
      <c r="OZF6" s="27"/>
      <c r="OZG6" s="27"/>
      <c r="OZH6" s="27"/>
      <c r="OZI6" s="27"/>
      <c r="OZJ6" s="27"/>
      <c r="OZK6" s="27"/>
      <c r="OZL6" s="27"/>
      <c r="OZM6" s="27"/>
      <c r="OZN6" s="27"/>
      <c r="OZO6" s="27"/>
      <c r="OZP6" s="27"/>
      <c r="OZQ6" s="27"/>
      <c r="OZR6" s="27"/>
      <c r="OZS6" s="27"/>
      <c r="OZT6" s="27"/>
      <c r="OZU6" s="27"/>
      <c r="OZV6" s="27"/>
      <c r="OZW6" s="27"/>
      <c r="OZX6" s="27"/>
      <c r="OZY6" s="27"/>
      <c r="OZZ6" s="27"/>
      <c r="PAA6" s="27"/>
      <c r="PAB6" s="27"/>
      <c r="PAC6" s="27"/>
      <c r="PAD6" s="27"/>
      <c r="PAE6" s="27"/>
      <c r="PAF6" s="27"/>
      <c r="PAG6" s="27"/>
      <c r="PAH6" s="27"/>
      <c r="PAI6" s="27"/>
      <c r="PAJ6" s="27"/>
      <c r="PAK6" s="27"/>
      <c r="PAL6" s="27"/>
      <c r="PAM6" s="27"/>
      <c r="PAN6" s="27"/>
      <c r="PAO6" s="27"/>
      <c r="PAP6" s="27"/>
      <c r="PAQ6" s="27"/>
      <c r="PAR6" s="27"/>
      <c r="PAS6" s="27"/>
      <c r="PAT6" s="27"/>
      <c r="PAU6" s="27"/>
      <c r="PAV6" s="27"/>
      <c r="PAW6" s="27"/>
      <c r="PAX6" s="27"/>
      <c r="PAY6" s="27"/>
      <c r="PAZ6" s="27"/>
      <c r="PBA6" s="27"/>
      <c r="PBB6" s="27"/>
      <c r="PBC6" s="27"/>
      <c r="PBD6" s="27"/>
      <c r="PBE6" s="27"/>
      <c r="PBF6" s="27"/>
      <c r="PBG6" s="27"/>
      <c r="PBH6" s="27"/>
      <c r="PBI6" s="27"/>
      <c r="PBJ6" s="27"/>
      <c r="PBK6" s="27"/>
      <c r="PBL6" s="27"/>
      <c r="PBM6" s="27"/>
      <c r="PBN6" s="27"/>
      <c r="PBO6" s="27"/>
      <c r="PBP6" s="27"/>
      <c r="PBQ6" s="27"/>
      <c r="PBR6" s="27"/>
      <c r="PBS6" s="27"/>
      <c r="PBT6" s="27"/>
      <c r="PBU6" s="27"/>
      <c r="PBV6" s="27"/>
      <c r="PBW6" s="27"/>
      <c r="PBX6" s="27"/>
      <c r="PBY6" s="27"/>
      <c r="PBZ6" s="27"/>
      <c r="PCA6" s="27"/>
      <c r="PCB6" s="27"/>
      <c r="PCC6" s="27"/>
      <c r="PCD6" s="27"/>
      <c r="PCE6" s="27"/>
      <c r="PCF6" s="27"/>
      <c r="PCG6" s="27"/>
      <c r="PCH6" s="27"/>
      <c r="PCI6" s="27"/>
      <c r="PCJ6" s="27"/>
      <c r="PCK6" s="27"/>
      <c r="PCL6" s="27"/>
      <c r="PCM6" s="27"/>
      <c r="PCN6" s="27"/>
      <c r="PCO6" s="27"/>
      <c r="PCP6" s="27"/>
      <c r="PCQ6" s="27"/>
      <c r="PCR6" s="27"/>
      <c r="PCS6" s="27"/>
      <c r="PCT6" s="27"/>
      <c r="PCU6" s="27"/>
      <c r="PCV6" s="27"/>
      <c r="PCW6" s="27"/>
      <c r="PCX6" s="27"/>
      <c r="PCY6" s="27"/>
      <c r="PCZ6" s="27"/>
      <c r="PDA6" s="27"/>
      <c r="PDB6" s="27"/>
      <c r="PDC6" s="27"/>
      <c r="PDD6" s="27"/>
      <c r="PDE6" s="27"/>
      <c r="PDF6" s="27"/>
      <c r="PDG6" s="27"/>
      <c r="PDH6" s="27"/>
      <c r="PDI6" s="27"/>
      <c r="PDJ6" s="27"/>
      <c r="PDK6" s="27"/>
      <c r="PDL6" s="27"/>
      <c r="PDM6" s="27"/>
      <c r="PDN6" s="27"/>
      <c r="PDO6" s="27"/>
      <c r="PDP6" s="27"/>
      <c r="PDQ6" s="27"/>
      <c r="PDR6" s="27"/>
      <c r="PDS6" s="27"/>
      <c r="PDT6" s="27"/>
      <c r="PDU6" s="27"/>
      <c r="PDV6" s="27"/>
      <c r="PDW6" s="27"/>
      <c r="PDX6" s="27"/>
      <c r="PDY6" s="27"/>
      <c r="PDZ6" s="27"/>
      <c r="PEA6" s="27"/>
      <c r="PEB6" s="27"/>
      <c r="PEC6" s="27"/>
      <c r="PED6" s="27"/>
      <c r="PEE6" s="27"/>
      <c r="PEF6" s="27"/>
      <c r="PEG6" s="27"/>
      <c r="PEH6" s="27"/>
      <c r="PEI6" s="27"/>
      <c r="PEJ6" s="27"/>
      <c r="PEK6" s="27"/>
      <c r="PEL6" s="27"/>
      <c r="PEM6" s="27"/>
      <c r="PEN6" s="27"/>
      <c r="PEO6" s="27"/>
      <c r="PEP6" s="27"/>
      <c r="PEQ6" s="27"/>
      <c r="PER6" s="27"/>
      <c r="PES6" s="27"/>
      <c r="PET6" s="27"/>
      <c r="PEU6" s="27"/>
      <c r="PEV6" s="27"/>
      <c r="PEW6" s="27"/>
      <c r="PEX6" s="27"/>
      <c r="PEY6" s="27"/>
      <c r="PEZ6" s="27"/>
      <c r="PFA6" s="27"/>
      <c r="PFB6" s="27"/>
      <c r="PFC6" s="27"/>
      <c r="PFD6" s="27"/>
      <c r="PFE6" s="27"/>
      <c r="PFF6" s="27"/>
      <c r="PFG6" s="27"/>
      <c r="PFH6" s="27"/>
      <c r="PFI6" s="27"/>
      <c r="PFJ6" s="27"/>
      <c r="PFK6" s="27"/>
      <c r="PFL6" s="27"/>
      <c r="PFM6" s="27"/>
      <c r="PFN6" s="27"/>
      <c r="PFO6" s="27"/>
      <c r="PFP6" s="27"/>
      <c r="PFQ6" s="27"/>
      <c r="PFR6" s="27"/>
      <c r="PFS6" s="27"/>
      <c r="PFT6" s="27"/>
      <c r="PFU6" s="27"/>
      <c r="PFV6" s="27"/>
      <c r="PFW6" s="27"/>
      <c r="PFX6" s="27"/>
      <c r="PFY6" s="27"/>
      <c r="PFZ6" s="27"/>
      <c r="PGA6" s="27"/>
      <c r="PGB6" s="27"/>
      <c r="PGC6" s="27"/>
      <c r="PGD6" s="27"/>
      <c r="PGE6" s="27"/>
      <c r="PGF6" s="27"/>
      <c r="PGG6" s="27"/>
      <c r="PGH6" s="27"/>
      <c r="PGI6" s="27"/>
      <c r="PGJ6" s="27"/>
      <c r="PGK6" s="27"/>
      <c r="PGL6" s="27"/>
      <c r="PGM6" s="27"/>
      <c r="PGN6" s="27"/>
      <c r="PGO6" s="27"/>
      <c r="PGP6" s="27"/>
      <c r="PGQ6" s="27"/>
      <c r="PGR6" s="27"/>
      <c r="PGS6" s="27"/>
      <c r="PGT6" s="27"/>
      <c r="PGU6" s="27"/>
      <c r="PGV6" s="27"/>
      <c r="PGW6" s="27"/>
      <c r="PGX6" s="27"/>
      <c r="PGY6" s="27"/>
      <c r="PGZ6" s="27"/>
      <c r="PHA6" s="27"/>
      <c r="PHB6" s="27"/>
      <c r="PHC6" s="27"/>
      <c r="PHD6" s="27"/>
      <c r="PHE6" s="27"/>
      <c r="PHF6" s="27"/>
      <c r="PHG6" s="27"/>
      <c r="PHH6" s="27"/>
      <c r="PHI6" s="27"/>
      <c r="PHJ6" s="27"/>
      <c r="PHK6" s="27"/>
      <c r="PHL6" s="27"/>
      <c r="PHM6" s="27"/>
      <c r="PHN6" s="27"/>
      <c r="PHO6" s="27"/>
      <c r="PHP6" s="27"/>
      <c r="PHQ6" s="27"/>
      <c r="PHR6" s="27"/>
      <c r="PHS6" s="27"/>
      <c r="PHT6" s="27"/>
      <c r="PHU6" s="27"/>
      <c r="PHV6" s="27"/>
      <c r="PHW6" s="27"/>
      <c r="PHX6" s="27"/>
      <c r="PHY6" s="27"/>
      <c r="PHZ6" s="27"/>
      <c r="PIA6" s="27"/>
      <c r="PIB6" s="27"/>
      <c r="PIC6" s="27"/>
      <c r="PID6" s="27"/>
      <c r="PIE6" s="27"/>
      <c r="PIF6" s="27"/>
      <c r="PIG6" s="27"/>
      <c r="PIH6" s="27"/>
      <c r="PII6" s="27"/>
      <c r="PIJ6" s="27"/>
      <c r="PIK6" s="27"/>
      <c r="PIL6" s="27"/>
      <c r="PIM6" s="27"/>
      <c r="PIN6" s="27"/>
      <c r="PIO6" s="27"/>
      <c r="PIP6" s="27"/>
      <c r="PIQ6" s="27"/>
      <c r="PIR6" s="27"/>
      <c r="PIS6" s="27"/>
      <c r="PIT6" s="27"/>
      <c r="PIU6" s="27"/>
      <c r="PIV6" s="27"/>
      <c r="PIW6" s="27"/>
      <c r="PIX6" s="27"/>
      <c r="PIY6" s="27"/>
      <c r="PIZ6" s="27"/>
      <c r="PJA6" s="27"/>
      <c r="PJB6" s="27"/>
      <c r="PJC6" s="27"/>
      <c r="PJD6" s="27"/>
      <c r="PJE6" s="27"/>
      <c r="PJF6" s="27"/>
      <c r="PJG6" s="27"/>
      <c r="PJH6" s="27"/>
      <c r="PJI6" s="27"/>
      <c r="PJJ6" s="27"/>
      <c r="PJK6" s="27"/>
      <c r="PJL6" s="27"/>
      <c r="PJM6" s="27"/>
      <c r="PJN6" s="27"/>
      <c r="PJO6" s="27"/>
      <c r="PJP6" s="27"/>
      <c r="PJQ6" s="27"/>
      <c r="PJR6" s="27"/>
      <c r="PJS6" s="27"/>
      <c r="PJT6" s="27"/>
      <c r="PJU6" s="27"/>
      <c r="PJV6" s="27"/>
      <c r="PJW6" s="27"/>
      <c r="PJX6" s="27"/>
      <c r="PJY6" s="27"/>
      <c r="PJZ6" s="27"/>
      <c r="PKA6" s="27"/>
      <c r="PKB6" s="27"/>
      <c r="PKC6" s="27"/>
      <c r="PKD6" s="27"/>
      <c r="PKE6" s="27"/>
      <c r="PKF6" s="27"/>
      <c r="PKG6" s="27"/>
      <c r="PKH6" s="27"/>
      <c r="PKI6" s="27"/>
      <c r="PKJ6" s="27"/>
      <c r="PKK6" s="27"/>
      <c r="PKL6" s="27"/>
      <c r="PKM6" s="27"/>
      <c r="PKN6" s="27"/>
      <c r="PKO6" s="27"/>
      <c r="PKP6" s="27"/>
      <c r="PKQ6" s="27"/>
      <c r="PKR6" s="27"/>
      <c r="PKS6" s="27"/>
      <c r="PKT6" s="27"/>
      <c r="PKU6" s="27"/>
      <c r="PKV6" s="27"/>
      <c r="PKW6" s="27"/>
      <c r="PKX6" s="27"/>
      <c r="PKY6" s="27"/>
      <c r="PKZ6" s="27"/>
      <c r="PLA6" s="27"/>
      <c r="PLB6" s="27"/>
      <c r="PLC6" s="27"/>
      <c r="PLD6" s="27"/>
      <c r="PLE6" s="27"/>
      <c r="PLF6" s="27"/>
      <c r="PLG6" s="27"/>
      <c r="PLH6" s="27"/>
      <c r="PLI6" s="27"/>
      <c r="PLJ6" s="27"/>
      <c r="PLK6" s="27"/>
      <c r="PLL6" s="27"/>
      <c r="PLM6" s="27"/>
      <c r="PLN6" s="27"/>
      <c r="PLO6" s="27"/>
      <c r="PLP6" s="27"/>
      <c r="PLQ6" s="27"/>
      <c r="PLR6" s="27"/>
      <c r="PLS6" s="27"/>
      <c r="PLT6" s="27"/>
      <c r="PLU6" s="27"/>
      <c r="PLV6" s="27"/>
      <c r="PLW6" s="27"/>
      <c r="PLX6" s="27"/>
      <c r="PLY6" s="27"/>
      <c r="PLZ6" s="27"/>
      <c r="PMA6" s="27"/>
      <c r="PMB6" s="27"/>
      <c r="PMC6" s="27"/>
      <c r="PMD6" s="27"/>
      <c r="PME6" s="27"/>
      <c r="PMF6" s="27"/>
      <c r="PMG6" s="27"/>
      <c r="PMH6" s="27"/>
      <c r="PMI6" s="27"/>
      <c r="PMJ6" s="27"/>
      <c r="PMK6" s="27"/>
      <c r="PML6" s="27"/>
      <c r="PMM6" s="27"/>
      <c r="PMN6" s="27"/>
      <c r="PMO6" s="27"/>
      <c r="PMP6" s="27"/>
      <c r="PMQ6" s="27"/>
      <c r="PMR6" s="27"/>
      <c r="PMS6" s="27"/>
      <c r="PMT6" s="27"/>
      <c r="PMU6" s="27"/>
      <c r="PMV6" s="27"/>
      <c r="PMW6" s="27"/>
      <c r="PMX6" s="27"/>
      <c r="PMY6" s="27"/>
      <c r="PMZ6" s="27"/>
      <c r="PNA6" s="27"/>
      <c r="PNB6" s="27"/>
      <c r="PNC6" s="27"/>
      <c r="PND6" s="27"/>
      <c r="PNE6" s="27"/>
      <c r="PNF6" s="27"/>
      <c r="PNG6" s="27"/>
      <c r="PNH6" s="27"/>
      <c r="PNI6" s="27"/>
      <c r="PNJ6" s="27"/>
      <c r="PNK6" s="27"/>
      <c r="PNL6" s="27"/>
      <c r="PNM6" s="27"/>
      <c r="PNN6" s="27"/>
      <c r="PNO6" s="27"/>
      <c r="PNP6" s="27"/>
      <c r="PNQ6" s="27"/>
      <c r="PNR6" s="27"/>
      <c r="PNS6" s="27"/>
      <c r="PNT6" s="27"/>
      <c r="PNU6" s="27"/>
      <c r="PNV6" s="27"/>
      <c r="PNW6" s="27"/>
      <c r="PNX6" s="27"/>
      <c r="PNY6" s="27"/>
      <c r="PNZ6" s="27"/>
      <c r="POA6" s="27"/>
      <c r="POB6" s="27"/>
      <c r="POC6" s="27"/>
      <c r="POD6" s="27"/>
      <c r="POE6" s="27"/>
      <c r="POF6" s="27"/>
      <c r="POG6" s="27"/>
      <c r="POH6" s="27"/>
      <c r="POI6" s="27"/>
      <c r="POJ6" s="27"/>
      <c r="POK6" s="27"/>
      <c r="POL6" s="27"/>
      <c r="POM6" s="27"/>
      <c r="PON6" s="27"/>
      <c r="POO6" s="27"/>
      <c r="POP6" s="27"/>
      <c r="POQ6" s="27"/>
      <c r="POR6" s="27"/>
      <c r="POS6" s="27"/>
      <c r="POT6" s="27"/>
      <c r="POU6" s="27"/>
      <c r="POV6" s="27"/>
      <c r="POW6" s="27"/>
      <c r="POX6" s="27"/>
      <c r="POY6" s="27"/>
      <c r="POZ6" s="27"/>
      <c r="PPA6" s="27"/>
      <c r="PPB6" s="27"/>
      <c r="PPC6" s="27"/>
      <c r="PPD6" s="27"/>
      <c r="PPE6" s="27"/>
      <c r="PPF6" s="27"/>
      <c r="PPG6" s="27"/>
      <c r="PPH6" s="27"/>
      <c r="PPI6" s="27"/>
      <c r="PPJ6" s="27"/>
      <c r="PPK6" s="27"/>
      <c r="PPL6" s="27"/>
      <c r="PPM6" s="27"/>
      <c r="PPN6" s="27"/>
      <c r="PPO6" s="27"/>
      <c r="PPP6" s="27"/>
      <c r="PPQ6" s="27"/>
      <c r="PPR6" s="27"/>
      <c r="PPS6" s="27"/>
      <c r="PPT6" s="27"/>
      <c r="PPU6" s="27"/>
      <c r="PPV6" s="27"/>
      <c r="PPW6" s="27"/>
      <c r="PPX6" s="27"/>
      <c r="PPY6" s="27"/>
      <c r="PPZ6" s="27"/>
      <c r="PQA6" s="27"/>
      <c r="PQB6" s="27"/>
      <c r="PQC6" s="27"/>
      <c r="PQD6" s="27"/>
      <c r="PQE6" s="27"/>
      <c r="PQF6" s="27"/>
      <c r="PQG6" s="27"/>
      <c r="PQH6" s="27"/>
      <c r="PQI6" s="27"/>
      <c r="PQJ6" s="27"/>
      <c r="PQK6" s="27"/>
      <c r="PQL6" s="27"/>
      <c r="PQM6" s="27"/>
      <c r="PQN6" s="27"/>
      <c r="PQO6" s="27"/>
      <c r="PQP6" s="27"/>
      <c r="PQQ6" s="27"/>
      <c r="PQR6" s="27"/>
      <c r="PQS6" s="27"/>
      <c r="PQT6" s="27"/>
      <c r="PQU6" s="27"/>
      <c r="PQV6" s="27"/>
      <c r="PQW6" s="27"/>
      <c r="PQX6" s="27"/>
      <c r="PQY6" s="27"/>
      <c r="PQZ6" s="27"/>
      <c r="PRA6" s="27"/>
      <c r="PRB6" s="27"/>
      <c r="PRC6" s="27"/>
      <c r="PRD6" s="27"/>
      <c r="PRE6" s="27"/>
      <c r="PRF6" s="27"/>
      <c r="PRG6" s="27"/>
      <c r="PRH6" s="27"/>
      <c r="PRI6" s="27"/>
      <c r="PRJ6" s="27"/>
      <c r="PRK6" s="27"/>
      <c r="PRL6" s="27"/>
      <c r="PRM6" s="27"/>
      <c r="PRN6" s="27"/>
      <c r="PRO6" s="27"/>
      <c r="PRP6" s="27"/>
      <c r="PRQ6" s="27"/>
      <c r="PRR6" s="27"/>
      <c r="PRS6" s="27"/>
      <c r="PRT6" s="27"/>
      <c r="PRU6" s="27"/>
      <c r="PRV6" s="27"/>
      <c r="PRW6" s="27"/>
      <c r="PRX6" s="27"/>
      <c r="PRY6" s="27"/>
      <c r="PRZ6" s="27"/>
      <c r="PSA6" s="27"/>
      <c r="PSB6" s="27"/>
      <c r="PSC6" s="27"/>
      <c r="PSD6" s="27"/>
      <c r="PSE6" s="27"/>
      <c r="PSF6" s="27"/>
      <c r="PSG6" s="27"/>
      <c r="PSH6" s="27"/>
      <c r="PSI6" s="27"/>
      <c r="PSJ6" s="27"/>
      <c r="PSK6" s="27"/>
      <c r="PSL6" s="27"/>
      <c r="PSM6" s="27"/>
      <c r="PSN6" s="27"/>
      <c r="PSO6" s="27"/>
      <c r="PSP6" s="27"/>
      <c r="PSQ6" s="27"/>
      <c r="PSR6" s="27"/>
      <c r="PSS6" s="27"/>
      <c r="PST6" s="27"/>
      <c r="PSU6" s="27"/>
      <c r="PSV6" s="27"/>
      <c r="PSW6" s="27"/>
      <c r="PSX6" s="27"/>
      <c r="PSY6" s="27"/>
      <c r="PSZ6" s="27"/>
      <c r="PTA6" s="27"/>
      <c r="PTB6" s="27"/>
      <c r="PTC6" s="27"/>
      <c r="PTD6" s="27"/>
      <c r="PTE6" s="27"/>
      <c r="PTF6" s="27"/>
      <c r="PTG6" s="27"/>
      <c r="PTH6" s="27"/>
      <c r="PTI6" s="27"/>
      <c r="PTJ6" s="27"/>
      <c r="PTK6" s="27"/>
      <c r="PTL6" s="27"/>
      <c r="PTM6" s="27"/>
      <c r="PTN6" s="27"/>
      <c r="PTO6" s="27"/>
      <c r="PTP6" s="27"/>
      <c r="PTQ6" s="27"/>
      <c r="PTR6" s="27"/>
      <c r="PTS6" s="27"/>
      <c r="PTT6" s="27"/>
      <c r="PTU6" s="27"/>
      <c r="PTV6" s="27"/>
      <c r="PTW6" s="27"/>
      <c r="PTX6" s="27"/>
      <c r="PTY6" s="27"/>
      <c r="PTZ6" s="27"/>
      <c r="PUA6" s="27"/>
      <c r="PUB6" s="27"/>
      <c r="PUC6" s="27"/>
      <c r="PUD6" s="27"/>
      <c r="PUE6" s="27"/>
      <c r="PUF6" s="27"/>
      <c r="PUG6" s="27"/>
      <c r="PUH6" s="27"/>
      <c r="PUI6" s="27"/>
      <c r="PUJ6" s="27"/>
      <c r="PUK6" s="27"/>
      <c r="PUL6" s="27"/>
      <c r="PUM6" s="27"/>
      <c r="PUN6" s="27"/>
      <c r="PUO6" s="27"/>
      <c r="PUP6" s="27"/>
      <c r="PUQ6" s="27"/>
      <c r="PUR6" s="27"/>
      <c r="PUS6" s="27"/>
      <c r="PUT6" s="27"/>
      <c r="PUU6" s="27"/>
      <c r="PUV6" s="27"/>
      <c r="PUW6" s="27"/>
      <c r="PUX6" s="27"/>
      <c r="PUY6" s="27"/>
      <c r="PUZ6" s="27"/>
      <c r="PVA6" s="27"/>
      <c r="PVB6" s="27"/>
      <c r="PVC6" s="27"/>
      <c r="PVD6" s="27"/>
      <c r="PVE6" s="27"/>
      <c r="PVF6" s="27"/>
      <c r="PVG6" s="27"/>
      <c r="PVH6" s="27"/>
      <c r="PVI6" s="27"/>
      <c r="PVJ6" s="27"/>
      <c r="PVK6" s="27"/>
      <c r="PVL6" s="27"/>
      <c r="PVM6" s="27"/>
      <c r="PVN6" s="27"/>
      <c r="PVO6" s="27"/>
      <c r="PVP6" s="27"/>
      <c r="PVQ6" s="27"/>
      <c r="PVR6" s="27"/>
      <c r="PVS6" s="27"/>
      <c r="PVT6" s="27"/>
      <c r="PVU6" s="27"/>
      <c r="PVV6" s="27"/>
      <c r="PVW6" s="27"/>
      <c r="PVX6" s="27"/>
      <c r="PVY6" s="27"/>
      <c r="PVZ6" s="27"/>
      <c r="PWA6" s="27"/>
      <c r="PWB6" s="27"/>
      <c r="PWC6" s="27"/>
      <c r="PWD6" s="27"/>
      <c r="PWE6" s="27"/>
      <c r="PWF6" s="27"/>
      <c r="PWG6" s="27"/>
      <c r="PWH6" s="27"/>
      <c r="PWI6" s="27"/>
      <c r="PWJ6" s="27"/>
      <c r="PWK6" s="27"/>
      <c r="PWL6" s="27"/>
      <c r="PWM6" s="27"/>
      <c r="PWN6" s="27"/>
      <c r="PWO6" s="27"/>
      <c r="PWP6" s="27"/>
      <c r="PWQ6" s="27"/>
      <c r="PWR6" s="27"/>
      <c r="PWS6" s="27"/>
      <c r="PWT6" s="27"/>
      <c r="PWU6" s="27"/>
      <c r="PWV6" s="27"/>
      <c r="PWW6" s="27"/>
      <c r="PWX6" s="27"/>
      <c r="PWY6" s="27"/>
      <c r="PWZ6" s="27"/>
      <c r="PXA6" s="27"/>
      <c r="PXB6" s="27"/>
      <c r="PXC6" s="27"/>
      <c r="PXD6" s="27"/>
      <c r="PXE6" s="27"/>
      <c r="PXF6" s="27"/>
      <c r="PXG6" s="27"/>
      <c r="PXH6" s="27"/>
      <c r="PXI6" s="27"/>
      <c r="PXJ6" s="27"/>
      <c r="PXK6" s="27"/>
      <c r="PXL6" s="27"/>
      <c r="PXM6" s="27"/>
      <c r="PXN6" s="27"/>
      <c r="PXO6" s="27"/>
      <c r="PXP6" s="27"/>
      <c r="PXQ6" s="27"/>
      <c r="PXR6" s="27"/>
      <c r="PXS6" s="27"/>
      <c r="PXT6" s="27"/>
      <c r="PXU6" s="27"/>
      <c r="PXV6" s="27"/>
      <c r="PXW6" s="27"/>
      <c r="PXX6" s="27"/>
      <c r="PXY6" s="27"/>
      <c r="PXZ6" s="27"/>
      <c r="PYA6" s="27"/>
      <c r="PYB6" s="27"/>
      <c r="PYC6" s="27"/>
      <c r="PYD6" s="27"/>
      <c r="PYE6" s="27"/>
      <c r="PYF6" s="27"/>
      <c r="PYG6" s="27"/>
      <c r="PYH6" s="27"/>
      <c r="PYI6" s="27"/>
      <c r="PYJ6" s="27"/>
      <c r="PYK6" s="27"/>
      <c r="PYL6" s="27"/>
      <c r="PYM6" s="27"/>
      <c r="PYN6" s="27"/>
      <c r="PYO6" s="27"/>
      <c r="PYP6" s="27"/>
      <c r="PYQ6" s="27"/>
      <c r="PYR6" s="27"/>
      <c r="PYS6" s="27"/>
      <c r="PYT6" s="27"/>
      <c r="PYU6" s="27"/>
      <c r="PYV6" s="27"/>
      <c r="PYW6" s="27"/>
      <c r="PYX6" s="27"/>
      <c r="PYY6" s="27"/>
      <c r="PYZ6" s="27"/>
      <c r="PZA6" s="27"/>
      <c r="PZB6" s="27"/>
      <c r="PZC6" s="27"/>
      <c r="PZD6" s="27"/>
      <c r="PZE6" s="27"/>
      <c r="PZF6" s="27"/>
      <c r="PZG6" s="27"/>
      <c r="PZH6" s="27"/>
      <c r="PZI6" s="27"/>
      <c r="PZJ6" s="27"/>
      <c r="PZK6" s="27"/>
      <c r="PZL6" s="27"/>
      <c r="PZM6" s="27"/>
      <c r="PZN6" s="27"/>
      <c r="PZO6" s="27"/>
      <c r="PZP6" s="27"/>
      <c r="PZQ6" s="27"/>
      <c r="PZR6" s="27"/>
      <c r="PZS6" s="27"/>
      <c r="PZT6" s="27"/>
      <c r="PZU6" s="27"/>
      <c r="PZV6" s="27"/>
      <c r="PZW6" s="27"/>
      <c r="PZX6" s="27"/>
      <c r="PZY6" s="27"/>
      <c r="PZZ6" s="27"/>
      <c r="QAA6" s="27"/>
      <c r="QAB6" s="27"/>
      <c r="QAC6" s="27"/>
      <c r="QAD6" s="27"/>
      <c r="QAE6" s="27"/>
      <c r="QAF6" s="27"/>
      <c r="QAG6" s="27"/>
      <c r="QAH6" s="27"/>
      <c r="QAI6" s="27"/>
      <c r="QAJ6" s="27"/>
      <c r="QAK6" s="27"/>
      <c r="QAL6" s="27"/>
      <c r="QAM6" s="27"/>
      <c r="QAN6" s="27"/>
      <c r="QAO6" s="27"/>
      <c r="QAP6" s="27"/>
      <c r="QAQ6" s="27"/>
      <c r="QAR6" s="27"/>
      <c r="QAS6" s="27"/>
      <c r="QAT6" s="27"/>
      <c r="QAU6" s="27"/>
      <c r="QAV6" s="27"/>
      <c r="QAW6" s="27"/>
      <c r="QAX6" s="27"/>
      <c r="QAY6" s="27"/>
      <c r="QAZ6" s="27"/>
      <c r="QBA6" s="27"/>
      <c r="QBB6" s="27"/>
      <c r="QBC6" s="27"/>
      <c r="QBD6" s="27"/>
      <c r="QBE6" s="27"/>
      <c r="QBF6" s="27"/>
      <c r="QBG6" s="27"/>
      <c r="QBH6" s="27"/>
      <c r="QBI6" s="27"/>
      <c r="QBJ6" s="27"/>
      <c r="QBK6" s="27"/>
      <c r="QBL6" s="27"/>
      <c r="QBM6" s="27"/>
      <c r="QBN6" s="27"/>
      <c r="QBO6" s="27"/>
      <c r="QBP6" s="27"/>
      <c r="QBQ6" s="27"/>
      <c r="QBR6" s="27"/>
      <c r="QBS6" s="27"/>
      <c r="QBT6" s="27"/>
      <c r="QBU6" s="27"/>
      <c r="QBV6" s="27"/>
      <c r="QBW6" s="27"/>
      <c r="QBX6" s="27"/>
      <c r="QBY6" s="27"/>
      <c r="QBZ6" s="27"/>
      <c r="QCA6" s="27"/>
      <c r="QCB6" s="27"/>
      <c r="QCC6" s="27"/>
      <c r="QCD6" s="27"/>
      <c r="QCE6" s="27"/>
      <c r="QCF6" s="27"/>
      <c r="QCG6" s="27"/>
      <c r="QCH6" s="27"/>
      <c r="QCI6" s="27"/>
      <c r="QCJ6" s="27"/>
      <c r="QCK6" s="27"/>
      <c r="QCL6" s="27"/>
      <c r="QCM6" s="27"/>
      <c r="QCN6" s="27"/>
      <c r="QCO6" s="27"/>
      <c r="QCP6" s="27"/>
      <c r="QCQ6" s="27"/>
      <c r="QCR6" s="27"/>
      <c r="QCS6" s="27"/>
      <c r="QCT6" s="27"/>
      <c r="QCU6" s="27"/>
      <c r="QCV6" s="27"/>
      <c r="QCW6" s="27"/>
      <c r="QCX6" s="27"/>
      <c r="QCY6" s="27"/>
      <c r="QCZ6" s="27"/>
      <c r="QDA6" s="27"/>
      <c r="QDB6" s="27"/>
      <c r="QDC6" s="27"/>
      <c r="QDD6" s="27"/>
      <c r="QDE6" s="27"/>
      <c r="QDF6" s="27"/>
      <c r="QDG6" s="27"/>
      <c r="QDH6" s="27"/>
      <c r="QDI6" s="27"/>
      <c r="QDJ6" s="27"/>
      <c r="QDK6" s="27"/>
      <c r="QDL6" s="27"/>
      <c r="QDM6" s="27"/>
      <c r="QDN6" s="27"/>
      <c r="QDO6" s="27"/>
      <c r="QDP6" s="27"/>
      <c r="QDQ6" s="27"/>
      <c r="QDR6" s="27"/>
      <c r="QDS6" s="27"/>
      <c r="QDT6" s="27"/>
      <c r="QDU6" s="27"/>
      <c r="QDV6" s="27"/>
      <c r="QDW6" s="27"/>
      <c r="QDX6" s="27"/>
      <c r="QDY6" s="27"/>
      <c r="QDZ6" s="27"/>
      <c r="QEA6" s="27"/>
      <c r="QEB6" s="27"/>
      <c r="QEC6" s="27"/>
      <c r="QED6" s="27"/>
      <c r="QEE6" s="27"/>
      <c r="QEF6" s="27"/>
      <c r="QEG6" s="27"/>
      <c r="QEH6" s="27"/>
      <c r="QEI6" s="27"/>
      <c r="QEJ6" s="27"/>
      <c r="QEK6" s="27"/>
      <c r="QEL6" s="27"/>
      <c r="QEM6" s="27"/>
      <c r="QEN6" s="27"/>
      <c r="QEO6" s="27"/>
      <c r="QEP6" s="27"/>
      <c r="QEQ6" s="27"/>
      <c r="QER6" s="27"/>
      <c r="QES6" s="27"/>
      <c r="QET6" s="27"/>
      <c r="QEU6" s="27"/>
      <c r="QEV6" s="27"/>
      <c r="QEW6" s="27"/>
      <c r="QEX6" s="27"/>
      <c r="QEY6" s="27"/>
      <c r="QEZ6" s="27"/>
      <c r="QFA6" s="27"/>
      <c r="QFB6" s="27"/>
      <c r="QFC6" s="27"/>
      <c r="QFD6" s="27"/>
      <c r="QFE6" s="27"/>
      <c r="QFF6" s="27"/>
      <c r="QFG6" s="27"/>
      <c r="QFH6" s="27"/>
      <c r="QFI6" s="27"/>
      <c r="QFJ6" s="27"/>
      <c r="QFK6" s="27"/>
      <c r="QFL6" s="27"/>
      <c r="QFM6" s="27"/>
      <c r="QFN6" s="27"/>
      <c r="QFO6" s="27"/>
      <c r="QFP6" s="27"/>
      <c r="QFQ6" s="27"/>
      <c r="QFR6" s="27"/>
      <c r="QFS6" s="27"/>
      <c r="QFT6" s="27"/>
      <c r="QFU6" s="27"/>
      <c r="QFV6" s="27"/>
      <c r="QFW6" s="27"/>
      <c r="QFX6" s="27"/>
      <c r="QFY6" s="27"/>
      <c r="QFZ6" s="27"/>
      <c r="QGA6" s="27"/>
      <c r="QGB6" s="27"/>
      <c r="QGC6" s="27"/>
      <c r="QGD6" s="27"/>
      <c r="QGE6" s="27"/>
      <c r="QGF6" s="27"/>
      <c r="QGG6" s="27"/>
      <c r="QGH6" s="27"/>
      <c r="QGI6" s="27"/>
      <c r="QGJ6" s="27"/>
      <c r="QGK6" s="27"/>
      <c r="QGL6" s="27"/>
      <c r="QGM6" s="27"/>
      <c r="QGN6" s="27"/>
      <c r="QGO6" s="27"/>
      <c r="QGP6" s="27"/>
      <c r="QGQ6" s="27"/>
      <c r="QGR6" s="27"/>
      <c r="QGS6" s="27"/>
      <c r="QGT6" s="27"/>
      <c r="QGU6" s="27"/>
      <c r="QGV6" s="27"/>
      <c r="QGW6" s="27"/>
      <c r="QGX6" s="27"/>
      <c r="QGY6" s="27"/>
      <c r="QGZ6" s="27"/>
      <c r="QHA6" s="27"/>
      <c r="QHB6" s="27"/>
      <c r="QHC6" s="27"/>
      <c r="QHD6" s="27"/>
      <c r="QHE6" s="27"/>
      <c r="QHF6" s="27"/>
      <c r="QHG6" s="27"/>
      <c r="QHH6" s="27"/>
      <c r="QHI6" s="27"/>
      <c r="QHJ6" s="27"/>
      <c r="QHK6" s="27"/>
      <c r="QHL6" s="27"/>
      <c r="QHM6" s="27"/>
      <c r="QHN6" s="27"/>
      <c r="QHO6" s="27"/>
      <c r="QHP6" s="27"/>
      <c r="QHQ6" s="27"/>
      <c r="QHR6" s="27"/>
      <c r="QHS6" s="27"/>
      <c r="QHT6" s="27"/>
      <c r="QHU6" s="27"/>
      <c r="QHV6" s="27"/>
      <c r="QHW6" s="27"/>
      <c r="QHX6" s="27"/>
      <c r="QHY6" s="27"/>
      <c r="QHZ6" s="27"/>
      <c r="QIA6" s="27"/>
      <c r="QIB6" s="27"/>
      <c r="QIC6" s="27"/>
      <c r="QID6" s="27"/>
      <c r="QIE6" s="27"/>
      <c r="QIF6" s="27"/>
      <c r="QIG6" s="27"/>
      <c r="QIH6" s="27"/>
      <c r="QII6" s="27"/>
      <c r="QIJ6" s="27"/>
      <c r="QIK6" s="27"/>
      <c r="QIL6" s="27"/>
      <c r="QIM6" s="27"/>
      <c r="QIN6" s="27"/>
      <c r="QIO6" s="27"/>
      <c r="QIP6" s="27"/>
      <c r="QIQ6" s="27"/>
      <c r="QIR6" s="27"/>
      <c r="QIS6" s="27"/>
      <c r="QIT6" s="27"/>
      <c r="QIU6" s="27"/>
      <c r="QIV6" s="27"/>
      <c r="QIW6" s="27"/>
      <c r="QIX6" s="27"/>
      <c r="QIY6" s="27"/>
      <c r="QIZ6" s="27"/>
      <c r="QJA6" s="27"/>
      <c r="QJB6" s="27"/>
      <c r="QJC6" s="27"/>
      <c r="QJD6" s="27"/>
      <c r="QJE6" s="27"/>
      <c r="QJF6" s="27"/>
      <c r="QJG6" s="27"/>
      <c r="QJH6" s="27"/>
      <c r="QJI6" s="27"/>
      <c r="QJJ6" s="27"/>
      <c r="QJK6" s="27"/>
      <c r="QJL6" s="27"/>
      <c r="QJM6" s="27"/>
      <c r="QJN6" s="27"/>
      <c r="QJO6" s="27"/>
      <c r="QJP6" s="27"/>
      <c r="QJQ6" s="27"/>
      <c r="QJR6" s="27"/>
      <c r="QJS6" s="27"/>
      <c r="QJT6" s="27"/>
      <c r="QJU6" s="27"/>
      <c r="QJV6" s="27"/>
      <c r="QJW6" s="27"/>
      <c r="QJX6" s="27"/>
      <c r="QJY6" s="27"/>
      <c r="QJZ6" s="27"/>
      <c r="QKA6" s="27"/>
      <c r="QKB6" s="27"/>
      <c r="QKC6" s="27"/>
      <c r="QKD6" s="27"/>
      <c r="QKE6" s="27"/>
      <c r="QKF6" s="27"/>
      <c r="QKG6" s="27"/>
      <c r="QKH6" s="27"/>
      <c r="QKI6" s="27"/>
      <c r="QKJ6" s="27"/>
      <c r="QKK6" s="27"/>
      <c r="QKL6" s="27"/>
      <c r="QKM6" s="27"/>
      <c r="QKN6" s="27"/>
      <c r="QKO6" s="27"/>
      <c r="QKP6" s="27"/>
      <c r="QKQ6" s="27"/>
      <c r="QKR6" s="27"/>
      <c r="QKS6" s="27"/>
      <c r="QKT6" s="27"/>
      <c r="QKU6" s="27"/>
      <c r="QKV6" s="27"/>
      <c r="QKW6" s="27"/>
      <c r="QKX6" s="27"/>
      <c r="QKY6" s="27"/>
      <c r="QKZ6" s="27"/>
      <c r="QLA6" s="27"/>
      <c r="QLB6" s="27"/>
      <c r="QLC6" s="27"/>
      <c r="QLD6" s="27"/>
      <c r="QLE6" s="27"/>
      <c r="QLF6" s="27"/>
      <c r="QLG6" s="27"/>
      <c r="QLH6" s="27"/>
      <c r="QLI6" s="27"/>
      <c r="QLJ6" s="27"/>
      <c r="QLK6" s="27"/>
      <c r="QLL6" s="27"/>
      <c r="QLM6" s="27"/>
      <c r="QLN6" s="27"/>
      <c r="QLO6" s="27"/>
      <c r="QLP6" s="27"/>
      <c r="QLQ6" s="27"/>
      <c r="QLR6" s="27"/>
      <c r="QLS6" s="27"/>
      <c r="QLT6" s="27"/>
      <c r="QLU6" s="27"/>
      <c r="QLV6" s="27"/>
      <c r="QLW6" s="27"/>
      <c r="QLX6" s="27"/>
      <c r="QLY6" s="27"/>
      <c r="QLZ6" s="27"/>
      <c r="QMA6" s="27"/>
      <c r="QMB6" s="27"/>
      <c r="QMC6" s="27"/>
      <c r="QMD6" s="27"/>
      <c r="QME6" s="27"/>
      <c r="QMF6" s="27"/>
      <c r="QMG6" s="27"/>
      <c r="QMH6" s="27"/>
      <c r="QMI6" s="27"/>
      <c r="QMJ6" s="27"/>
      <c r="QMK6" s="27"/>
      <c r="QML6" s="27"/>
      <c r="QMM6" s="27"/>
      <c r="QMN6" s="27"/>
      <c r="QMO6" s="27"/>
      <c r="QMP6" s="27"/>
      <c r="QMQ6" s="27"/>
      <c r="QMR6" s="27"/>
      <c r="QMS6" s="27"/>
      <c r="QMT6" s="27"/>
      <c r="QMU6" s="27"/>
      <c r="QMV6" s="27"/>
      <c r="QMW6" s="27"/>
      <c r="QMX6" s="27"/>
      <c r="QMY6" s="27"/>
      <c r="QMZ6" s="27"/>
      <c r="QNA6" s="27"/>
      <c r="QNB6" s="27"/>
      <c r="QNC6" s="27"/>
      <c r="QND6" s="27"/>
      <c r="QNE6" s="27"/>
      <c r="QNF6" s="27"/>
      <c r="QNG6" s="27"/>
      <c r="QNH6" s="27"/>
      <c r="QNI6" s="27"/>
      <c r="QNJ6" s="27"/>
      <c r="QNK6" s="27"/>
      <c r="QNL6" s="27"/>
      <c r="QNM6" s="27"/>
      <c r="QNN6" s="27"/>
      <c r="QNO6" s="27"/>
      <c r="QNP6" s="27"/>
      <c r="QNQ6" s="27"/>
      <c r="QNR6" s="27"/>
      <c r="QNS6" s="27"/>
      <c r="QNT6" s="27"/>
      <c r="QNU6" s="27"/>
      <c r="QNV6" s="27"/>
      <c r="QNW6" s="27"/>
      <c r="QNX6" s="27"/>
      <c r="QNY6" s="27"/>
      <c r="QNZ6" s="27"/>
      <c r="QOA6" s="27"/>
      <c r="QOB6" s="27"/>
      <c r="QOC6" s="27"/>
      <c r="QOD6" s="27"/>
      <c r="QOE6" s="27"/>
      <c r="QOF6" s="27"/>
      <c r="QOG6" s="27"/>
      <c r="QOH6" s="27"/>
      <c r="QOI6" s="27"/>
      <c r="QOJ6" s="27"/>
      <c r="QOK6" s="27"/>
      <c r="QOL6" s="27"/>
      <c r="QOM6" s="27"/>
      <c r="QON6" s="27"/>
      <c r="QOO6" s="27"/>
      <c r="QOP6" s="27"/>
      <c r="QOQ6" s="27"/>
      <c r="QOR6" s="27"/>
      <c r="QOS6" s="27"/>
      <c r="QOT6" s="27"/>
      <c r="QOU6" s="27"/>
      <c r="QOV6" s="27"/>
      <c r="QOW6" s="27"/>
      <c r="QOX6" s="27"/>
      <c r="QOY6" s="27"/>
      <c r="QOZ6" s="27"/>
      <c r="QPA6" s="27"/>
      <c r="QPB6" s="27"/>
      <c r="QPC6" s="27"/>
      <c r="QPD6" s="27"/>
      <c r="QPE6" s="27"/>
      <c r="QPF6" s="27"/>
      <c r="QPG6" s="27"/>
      <c r="QPH6" s="27"/>
      <c r="QPI6" s="27"/>
      <c r="QPJ6" s="27"/>
      <c r="QPK6" s="27"/>
      <c r="QPL6" s="27"/>
      <c r="QPM6" s="27"/>
      <c r="QPN6" s="27"/>
      <c r="QPO6" s="27"/>
      <c r="QPP6" s="27"/>
      <c r="QPQ6" s="27"/>
      <c r="QPR6" s="27"/>
      <c r="QPS6" s="27"/>
      <c r="QPT6" s="27"/>
      <c r="QPU6" s="27"/>
      <c r="QPV6" s="27"/>
      <c r="QPW6" s="27"/>
      <c r="QPX6" s="27"/>
      <c r="QPY6" s="27"/>
      <c r="QPZ6" s="27"/>
      <c r="QQA6" s="27"/>
      <c r="QQB6" s="27"/>
      <c r="QQC6" s="27"/>
      <c r="QQD6" s="27"/>
      <c r="QQE6" s="27"/>
      <c r="QQF6" s="27"/>
      <c r="QQG6" s="27"/>
      <c r="QQH6" s="27"/>
      <c r="QQI6" s="27"/>
      <c r="QQJ6" s="27"/>
      <c r="QQK6" s="27"/>
      <c r="QQL6" s="27"/>
      <c r="QQM6" s="27"/>
      <c r="QQN6" s="27"/>
      <c r="QQO6" s="27"/>
      <c r="QQP6" s="27"/>
      <c r="QQQ6" s="27"/>
      <c r="QQR6" s="27"/>
      <c r="QQS6" s="27"/>
      <c r="QQT6" s="27"/>
      <c r="QQU6" s="27"/>
      <c r="QQV6" s="27"/>
      <c r="QQW6" s="27"/>
      <c r="QQX6" s="27"/>
      <c r="QQY6" s="27"/>
      <c r="QQZ6" s="27"/>
      <c r="QRA6" s="27"/>
      <c r="QRB6" s="27"/>
      <c r="QRC6" s="27"/>
      <c r="QRD6" s="27"/>
      <c r="QRE6" s="27"/>
      <c r="QRF6" s="27"/>
      <c r="QRG6" s="27"/>
      <c r="QRH6" s="27"/>
      <c r="QRI6" s="27"/>
      <c r="QRJ6" s="27"/>
      <c r="QRK6" s="27"/>
      <c r="QRL6" s="27"/>
      <c r="QRM6" s="27"/>
      <c r="QRN6" s="27"/>
      <c r="QRO6" s="27"/>
      <c r="QRP6" s="27"/>
      <c r="QRQ6" s="27"/>
      <c r="QRR6" s="27"/>
      <c r="QRS6" s="27"/>
      <c r="QRT6" s="27"/>
      <c r="QRU6" s="27"/>
      <c r="QRV6" s="27"/>
      <c r="QRW6" s="27"/>
      <c r="QRX6" s="27"/>
      <c r="QRY6" s="27"/>
      <c r="QRZ6" s="27"/>
      <c r="QSA6" s="27"/>
      <c r="QSB6" s="27"/>
      <c r="QSC6" s="27"/>
      <c r="QSD6" s="27"/>
      <c r="QSE6" s="27"/>
      <c r="QSF6" s="27"/>
      <c r="QSG6" s="27"/>
      <c r="QSH6" s="27"/>
      <c r="QSI6" s="27"/>
      <c r="QSJ6" s="27"/>
      <c r="QSK6" s="27"/>
      <c r="QSL6" s="27"/>
      <c r="QSM6" s="27"/>
      <c r="QSN6" s="27"/>
      <c r="QSO6" s="27"/>
      <c r="QSP6" s="27"/>
      <c r="QSQ6" s="27"/>
      <c r="QSR6" s="27"/>
      <c r="QSS6" s="27"/>
      <c r="QST6" s="27"/>
      <c r="QSU6" s="27"/>
      <c r="QSV6" s="27"/>
      <c r="QSW6" s="27"/>
      <c r="QSX6" s="27"/>
      <c r="QSY6" s="27"/>
      <c r="QSZ6" s="27"/>
      <c r="QTA6" s="27"/>
      <c r="QTB6" s="27"/>
      <c r="QTC6" s="27"/>
      <c r="QTD6" s="27"/>
      <c r="QTE6" s="27"/>
      <c r="QTF6" s="27"/>
      <c r="QTG6" s="27"/>
      <c r="QTH6" s="27"/>
      <c r="QTI6" s="27"/>
      <c r="QTJ6" s="27"/>
      <c r="QTK6" s="27"/>
      <c r="QTL6" s="27"/>
      <c r="QTM6" s="27"/>
      <c r="QTN6" s="27"/>
      <c r="QTO6" s="27"/>
      <c r="QTP6" s="27"/>
      <c r="QTQ6" s="27"/>
      <c r="QTR6" s="27"/>
      <c r="QTS6" s="27"/>
      <c r="QTT6" s="27"/>
      <c r="QTU6" s="27"/>
      <c r="QTV6" s="27"/>
      <c r="QTW6" s="27"/>
      <c r="QTX6" s="27"/>
      <c r="QTY6" s="27"/>
      <c r="QTZ6" s="27"/>
      <c r="QUA6" s="27"/>
      <c r="QUB6" s="27"/>
      <c r="QUC6" s="27"/>
      <c r="QUD6" s="27"/>
      <c r="QUE6" s="27"/>
      <c r="QUF6" s="27"/>
      <c r="QUG6" s="27"/>
      <c r="QUH6" s="27"/>
      <c r="QUI6" s="27"/>
      <c r="QUJ6" s="27"/>
      <c r="QUK6" s="27"/>
      <c r="QUL6" s="27"/>
      <c r="QUM6" s="27"/>
      <c r="QUN6" s="27"/>
      <c r="QUO6" s="27"/>
      <c r="QUP6" s="27"/>
      <c r="QUQ6" s="27"/>
      <c r="QUR6" s="27"/>
      <c r="QUS6" s="27"/>
      <c r="QUT6" s="27"/>
      <c r="QUU6" s="27"/>
      <c r="QUV6" s="27"/>
      <c r="QUW6" s="27"/>
      <c r="QUX6" s="27"/>
      <c r="QUY6" s="27"/>
      <c r="QUZ6" s="27"/>
      <c r="QVA6" s="27"/>
      <c r="QVB6" s="27"/>
      <c r="QVC6" s="27"/>
      <c r="QVD6" s="27"/>
      <c r="QVE6" s="27"/>
      <c r="QVF6" s="27"/>
      <c r="QVG6" s="27"/>
      <c r="QVH6" s="27"/>
      <c r="QVI6" s="27"/>
      <c r="QVJ6" s="27"/>
      <c r="QVK6" s="27"/>
      <c r="QVL6" s="27"/>
      <c r="QVM6" s="27"/>
      <c r="QVN6" s="27"/>
      <c r="QVO6" s="27"/>
      <c r="QVP6" s="27"/>
      <c r="QVQ6" s="27"/>
      <c r="QVR6" s="27"/>
      <c r="QVS6" s="27"/>
      <c r="QVT6" s="27"/>
      <c r="QVU6" s="27"/>
      <c r="QVV6" s="27"/>
      <c r="QVW6" s="27"/>
      <c r="QVX6" s="27"/>
      <c r="QVY6" s="27"/>
      <c r="QVZ6" s="27"/>
      <c r="QWA6" s="27"/>
      <c r="QWB6" s="27"/>
      <c r="QWC6" s="27"/>
      <c r="QWD6" s="27"/>
      <c r="QWE6" s="27"/>
      <c r="QWF6" s="27"/>
      <c r="QWG6" s="27"/>
      <c r="QWH6" s="27"/>
      <c r="QWI6" s="27"/>
      <c r="QWJ6" s="27"/>
      <c r="QWK6" s="27"/>
      <c r="QWL6" s="27"/>
      <c r="QWM6" s="27"/>
      <c r="QWN6" s="27"/>
      <c r="QWO6" s="27"/>
      <c r="QWP6" s="27"/>
      <c r="QWQ6" s="27"/>
      <c r="QWR6" s="27"/>
      <c r="QWS6" s="27"/>
      <c r="QWT6" s="27"/>
      <c r="QWU6" s="27"/>
      <c r="QWV6" s="27"/>
      <c r="QWW6" s="27"/>
      <c r="QWX6" s="27"/>
      <c r="QWY6" s="27"/>
      <c r="QWZ6" s="27"/>
      <c r="QXA6" s="27"/>
      <c r="QXB6" s="27"/>
      <c r="QXC6" s="27"/>
      <c r="QXD6" s="27"/>
      <c r="QXE6" s="27"/>
      <c r="QXF6" s="27"/>
      <c r="QXG6" s="27"/>
      <c r="QXH6" s="27"/>
      <c r="QXI6" s="27"/>
      <c r="QXJ6" s="27"/>
      <c r="QXK6" s="27"/>
      <c r="QXL6" s="27"/>
      <c r="QXM6" s="27"/>
      <c r="QXN6" s="27"/>
      <c r="QXO6" s="27"/>
      <c r="QXP6" s="27"/>
      <c r="QXQ6" s="27"/>
      <c r="QXR6" s="27"/>
      <c r="QXS6" s="27"/>
      <c r="QXT6" s="27"/>
      <c r="QXU6" s="27"/>
      <c r="QXV6" s="27"/>
      <c r="QXW6" s="27"/>
      <c r="QXX6" s="27"/>
      <c r="QXY6" s="27"/>
      <c r="QXZ6" s="27"/>
      <c r="QYA6" s="27"/>
      <c r="QYB6" s="27"/>
      <c r="QYC6" s="27"/>
      <c r="QYD6" s="27"/>
      <c r="QYE6" s="27"/>
      <c r="QYF6" s="27"/>
      <c r="QYG6" s="27"/>
      <c r="QYH6" s="27"/>
      <c r="QYI6" s="27"/>
      <c r="QYJ6" s="27"/>
      <c r="QYK6" s="27"/>
      <c r="QYL6" s="27"/>
      <c r="QYM6" s="27"/>
      <c r="QYN6" s="27"/>
      <c r="QYO6" s="27"/>
      <c r="QYP6" s="27"/>
      <c r="QYQ6" s="27"/>
      <c r="QYR6" s="27"/>
      <c r="QYS6" s="27"/>
      <c r="QYT6" s="27"/>
      <c r="QYU6" s="27"/>
      <c r="QYV6" s="27"/>
      <c r="QYW6" s="27"/>
      <c r="QYX6" s="27"/>
      <c r="QYY6" s="27"/>
      <c r="QYZ6" s="27"/>
      <c r="QZA6" s="27"/>
      <c r="QZB6" s="27"/>
      <c r="QZC6" s="27"/>
      <c r="QZD6" s="27"/>
      <c r="QZE6" s="27"/>
      <c r="QZF6" s="27"/>
      <c r="QZG6" s="27"/>
      <c r="QZH6" s="27"/>
      <c r="QZI6" s="27"/>
      <c r="QZJ6" s="27"/>
      <c r="QZK6" s="27"/>
      <c r="QZL6" s="27"/>
      <c r="QZM6" s="27"/>
      <c r="QZN6" s="27"/>
      <c r="QZO6" s="27"/>
      <c r="QZP6" s="27"/>
      <c r="QZQ6" s="27"/>
      <c r="QZR6" s="27"/>
      <c r="QZS6" s="27"/>
      <c r="QZT6" s="27"/>
      <c r="QZU6" s="27"/>
      <c r="QZV6" s="27"/>
      <c r="QZW6" s="27"/>
      <c r="QZX6" s="27"/>
      <c r="QZY6" s="27"/>
      <c r="QZZ6" s="27"/>
      <c r="RAA6" s="27"/>
      <c r="RAB6" s="27"/>
      <c r="RAC6" s="27"/>
      <c r="RAD6" s="27"/>
      <c r="RAE6" s="27"/>
      <c r="RAF6" s="27"/>
      <c r="RAG6" s="27"/>
      <c r="RAH6" s="27"/>
      <c r="RAI6" s="27"/>
      <c r="RAJ6" s="27"/>
      <c r="RAK6" s="27"/>
      <c r="RAL6" s="27"/>
      <c r="RAM6" s="27"/>
      <c r="RAN6" s="27"/>
      <c r="RAO6" s="27"/>
      <c r="RAP6" s="27"/>
      <c r="RAQ6" s="27"/>
      <c r="RAR6" s="27"/>
      <c r="RAS6" s="27"/>
      <c r="RAT6" s="27"/>
      <c r="RAU6" s="27"/>
      <c r="RAV6" s="27"/>
      <c r="RAW6" s="27"/>
      <c r="RAX6" s="27"/>
      <c r="RAY6" s="27"/>
      <c r="RAZ6" s="27"/>
      <c r="RBA6" s="27"/>
      <c r="RBB6" s="27"/>
      <c r="RBC6" s="27"/>
      <c r="RBD6" s="27"/>
      <c r="RBE6" s="27"/>
      <c r="RBF6" s="27"/>
      <c r="RBG6" s="27"/>
      <c r="RBH6" s="27"/>
      <c r="RBI6" s="27"/>
      <c r="RBJ6" s="27"/>
      <c r="RBK6" s="27"/>
      <c r="RBL6" s="27"/>
      <c r="RBM6" s="27"/>
      <c r="RBN6" s="27"/>
      <c r="RBO6" s="27"/>
      <c r="RBP6" s="27"/>
      <c r="RBQ6" s="27"/>
      <c r="RBR6" s="27"/>
      <c r="RBS6" s="27"/>
      <c r="RBT6" s="27"/>
      <c r="RBU6" s="27"/>
      <c r="RBV6" s="27"/>
      <c r="RBW6" s="27"/>
      <c r="RBX6" s="27"/>
      <c r="RBY6" s="27"/>
      <c r="RBZ6" s="27"/>
      <c r="RCA6" s="27"/>
      <c r="RCB6" s="27"/>
      <c r="RCC6" s="27"/>
      <c r="RCD6" s="27"/>
      <c r="RCE6" s="27"/>
      <c r="RCF6" s="27"/>
      <c r="RCG6" s="27"/>
      <c r="RCH6" s="27"/>
      <c r="RCI6" s="27"/>
      <c r="RCJ6" s="27"/>
      <c r="RCK6" s="27"/>
      <c r="RCL6" s="27"/>
      <c r="RCM6" s="27"/>
      <c r="RCN6" s="27"/>
      <c r="RCO6" s="27"/>
      <c r="RCP6" s="27"/>
      <c r="RCQ6" s="27"/>
      <c r="RCR6" s="27"/>
      <c r="RCS6" s="27"/>
      <c r="RCT6" s="27"/>
      <c r="RCU6" s="27"/>
      <c r="RCV6" s="27"/>
      <c r="RCW6" s="27"/>
      <c r="RCX6" s="27"/>
      <c r="RCY6" s="27"/>
      <c r="RCZ6" s="27"/>
      <c r="RDA6" s="27"/>
      <c r="RDB6" s="27"/>
      <c r="RDC6" s="27"/>
      <c r="RDD6" s="27"/>
      <c r="RDE6" s="27"/>
      <c r="RDF6" s="27"/>
      <c r="RDG6" s="27"/>
      <c r="RDH6" s="27"/>
      <c r="RDI6" s="27"/>
      <c r="RDJ6" s="27"/>
      <c r="RDK6" s="27"/>
      <c r="RDL6" s="27"/>
      <c r="RDM6" s="27"/>
      <c r="RDN6" s="27"/>
      <c r="RDO6" s="27"/>
      <c r="RDP6" s="27"/>
      <c r="RDQ6" s="27"/>
      <c r="RDR6" s="27"/>
      <c r="RDS6" s="27"/>
      <c r="RDT6" s="27"/>
      <c r="RDU6" s="27"/>
      <c r="RDV6" s="27"/>
      <c r="RDW6" s="27"/>
      <c r="RDX6" s="27"/>
      <c r="RDY6" s="27"/>
      <c r="RDZ6" s="27"/>
      <c r="REA6" s="27"/>
      <c r="REB6" s="27"/>
      <c r="REC6" s="27"/>
      <c r="RED6" s="27"/>
      <c r="REE6" s="27"/>
      <c r="REF6" s="27"/>
      <c r="REG6" s="27"/>
      <c r="REH6" s="27"/>
      <c r="REI6" s="27"/>
      <c r="REJ6" s="27"/>
      <c r="REK6" s="27"/>
      <c r="REL6" s="27"/>
      <c r="REM6" s="27"/>
      <c r="REN6" s="27"/>
      <c r="REO6" s="27"/>
      <c r="REP6" s="27"/>
      <c r="REQ6" s="27"/>
      <c r="RER6" s="27"/>
      <c r="RES6" s="27"/>
      <c r="RET6" s="27"/>
      <c r="REU6" s="27"/>
      <c r="REV6" s="27"/>
      <c r="REW6" s="27"/>
      <c r="REX6" s="27"/>
      <c r="REY6" s="27"/>
      <c r="REZ6" s="27"/>
      <c r="RFA6" s="27"/>
      <c r="RFB6" s="27"/>
      <c r="RFC6" s="27"/>
      <c r="RFD6" s="27"/>
      <c r="RFE6" s="27"/>
      <c r="RFF6" s="27"/>
      <c r="RFG6" s="27"/>
      <c r="RFH6" s="27"/>
      <c r="RFI6" s="27"/>
      <c r="RFJ6" s="27"/>
      <c r="RFK6" s="27"/>
      <c r="RFL6" s="27"/>
      <c r="RFM6" s="27"/>
      <c r="RFN6" s="27"/>
      <c r="RFO6" s="27"/>
      <c r="RFP6" s="27"/>
      <c r="RFQ6" s="27"/>
      <c r="RFR6" s="27"/>
      <c r="RFS6" s="27"/>
      <c r="RFT6" s="27"/>
      <c r="RFU6" s="27"/>
      <c r="RFV6" s="27"/>
      <c r="RFW6" s="27"/>
      <c r="RFX6" s="27"/>
      <c r="RFY6" s="27"/>
      <c r="RFZ6" s="27"/>
      <c r="RGA6" s="27"/>
      <c r="RGB6" s="27"/>
      <c r="RGC6" s="27"/>
      <c r="RGD6" s="27"/>
      <c r="RGE6" s="27"/>
      <c r="RGF6" s="27"/>
      <c r="RGG6" s="27"/>
      <c r="RGH6" s="27"/>
      <c r="RGI6" s="27"/>
      <c r="RGJ6" s="27"/>
      <c r="RGK6" s="27"/>
      <c r="RGL6" s="27"/>
      <c r="RGM6" s="27"/>
      <c r="RGN6" s="27"/>
      <c r="RGO6" s="27"/>
      <c r="RGP6" s="27"/>
      <c r="RGQ6" s="27"/>
      <c r="RGR6" s="27"/>
      <c r="RGS6" s="27"/>
      <c r="RGT6" s="27"/>
      <c r="RGU6" s="27"/>
      <c r="RGV6" s="27"/>
      <c r="RGW6" s="27"/>
      <c r="RGX6" s="27"/>
      <c r="RGY6" s="27"/>
      <c r="RGZ6" s="27"/>
      <c r="RHA6" s="27"/>
      <c r="RHB6" s="27"/>
      <c r="RHC6" s="27"/>
      <c r="RHD6" s="27"/>
      <c r="RHE6" s="27"/>
      <c r="RHF6" s="27"/>
      <c r="RHG6" s="27"/>
      <c r="RHH6" s="27"/>
      <c r="RHI6" s="27"/>
      <c r="RHJ6" s="27"/>
      <c r="RHK6" s="27"/>
      <c r="RHL6" s="27"/>
      <c r="RHM6" s="27"/>
      <c r="RHN6" s="27"/>
      <c r="RHO6" s="27"/>
      <c r="RHP6" s="27"/>
      <c r="RHQ6" s="27"/>
      <c r="RHR6" s="27"/>
      <c r="RHS6" s="27"/>
      <c r="RHT6" s="27"/>
      <c r="RHU6" s="27"/>
      <c r="RHV6" s="27"/>
      <c r="RHW6" s="27"/>
      <c r="RHX6" s="27"/>
      <c r="RHY6" s="27"/>
      <c r="RHZ6" s="27"/>
      <c r="RIA6" s="27"/>
      <c r="RIB6" s="27"/>
      <c r="RIC6" s="27"/>
      <c r="RID6" s="27"/>
      <c r="RIE6" s="27"/>
      <c r="RIF6" s="27"/>
      <c r="RIG6" s="27"/>
      <c r="RIH6" s="27"/>
      <c r="RII6" s="27"/>
      <c r="RIJ6" s="27"/>
      <c r="RIK6" s="27"/>
      <c r="RIL6" s="27"/>
      <c r="RIM6" s="27"/>
      <c r="RIN6" s="27"/>
      <c r="RIO6" s="27"/>
      <c r="RIP6" s="27"/>
      <c r="RIQ6" s="27"/>
      <c r="RIR6" s="27"/>
      <c r="RIS6" s="27"/>
      <c r="RIT6" s="27"/>
      <c r="RIU6" s="27"/>
      <c r="RIV6" s="27"/>
      <c r="RIW6" s="27"/>
      <c r="RIX6" s="27"/>
      <c r="RIY6" s="27"/>
      <c r="RIZ6" s="27"/>
      <c r="RJA6" s="27"/>
      <c r="RJB6" s="27"/>
      <c r="RJC6" s="27"/>
      <c r="RJD6" s="27"/>
      <c r="RJE6" s="27"/>
      <c r="RJF6" s="27"/>
      <c r="RJG6" s="27"/>
      <c r="RJH6" s="27"/>
      <c r="RJI6" s="27"/>
      <c r="RJJ6" s="27"/>
      <c r="RJK6" s="27"/>
      <c r="RJL6" s="27"/>
      <c r="RJM6" s="27"/>
      <c r="RJN6" s="27"/>
      <c r="RJO6" s="27"/>
      <c r="RJP6" s="27"/>
      <c r="RJQ6" s="27"/>
      <c r="RJR6" s="27"/>
      <c r="RJS6" s="27"/>
      <c r="RJT6" s="27"/>
      <c r="RJU6" s="27"/>
      <c r="RJV6" s="27"/>
      <c r="RJW6" s="27"/>
      <c r="RJX6" s="27"/>
      <c r="RJY6" s="27"/>
      <c r="RJZ6" s="27"/>
      <c r="RKA6" s="27"/>
      <c r="RKB6" s="27"/>
      <c r="RKC6" s="27"/>
      <c r="RKD6" s="27"/>
      <c r="RKE6" s="27"/>
      <c r="RKF6" s="27"/>
      <c r="RKG6" s="27"/>
      <c r="RKH6" s="27"/>
      <c r="RKI6" s="27"/>
      <c r="RKJ6" s="27"/>
      <c r="RKK6" s="27"/>
      <c r="RKL6" s="27"/>
      <c r="RKM6" s="27"/>
      <c r="RKN6" s="27"/>
      <c r="RKO6" s="27"/>
      <c r="RKP6" s="27"/>
      <c r="RKQ6" s="27"/>
      <c r="RKR6" s="27"/>
      <c r="RKS6" s="27"/>
      <c r="RKT6" s="27"/>
      <c r="RKU6" s="27"/>
      <c r="RKV6" s="27"/>
      <c r="RKW6" s="27"/>
      <c r="RKX6" s="27"/>
      <c r="RKY6" s="27"/>
      <c r="RKZ6" s="27"/>
      <c r="RLA6" s="27"/>
      <c r="RLB6" s="27"/>
      <c r="RLC6" s="27"/>
      <c r="RLD6" s="27"/>
      <c r="RLE6" s="27"/>
      <c r="RLF6" s="27"/>
      <c r="RLG6" s="27"/>
      <c r="RLH6" s="27"/>
      <c r="RLI6" s="27"/>
      <c r="RLJ6" s="27"/>
      <c r="RLK6" s="27"/>
      <c r="RLL6" s="27"/>
      <c r="RLM6" s="27"/>
      <c r="RLN6" s="27"/>
      <c r="RLO6" s="27"/>
      <c r="RLP6" s="27"/>
      <c r="RLQ6" s="27"/>
      <c r="RLR6" s="27"/>
      <c r="RLS6" s="27"/>
      <c r="RLT6" s="27"/>
      <c r="RLU6" s="27"/>
      <c r="RLV6" s="27"/>
      <c r="RLW6" s="27"/>
      <c r="RLX6" s="27"/>
      <c r="RLY6" s="27"/>
      <c r="RLZ6" s="27"/>
      <c r="RMA6" s="27"/>
      <c r="RMB6" s="27"/>
      <c r="RMC6" s="27"/>
      <c r="RMD6" s="27"/>
      <c r="RME6" s="27"/>
      <c r="RMF6" s="27"/>
      <c r="RMG6" s="27"/>
      <c r="RMH6" s="27"/>
      <c r="RMI6" s="27"/>
      <c r="RMJ6" s="27"/>
      <c r="RMK6" s="27"/>
      <c r="RML6" s="27"/>
      <c r="RMM6" s="27"/>
      <c r="RMN6" s="27"/>
      <c r="RMO6" s="27"/>
      <c r="RMP6" s="27"/>
      <c r="RMQ6" s="27"/>
      <c r="RMR6" s="27"/>
      <c r="RMS6" s="27"/>
      <c r="RMT6" s="27"/>
      <c r="RMU6" s="27"/>
      <c r="RMV6" s="27"/>
      <c r="RMW6" s="27"/>
      <c r="RMX6" s="27"/>
      <c r="RMY6" s="27"/>
      <c r="RMZ6" s="27"/>
      <c r="RNA6" s="27"/>
      <c r="RNB6" s="27"/>
      <c r="RNC6" s="27"/>
      <c r="RND6" s="27"/>
      <c r="RNE6" s="27"/>
      <c r="RNF6" s="27"/>
      <c r="RNG6" s="27"/>
      <c r="RNH6" s="27"/>
      <c r="RNI6" s="27"/>
      <c r="RNJ6" s="27"/>
      <c r="RNK6" s="27"/>
      <c r="RNL6" s="27"/>
      <c r="RNM6" s="27"/>
      <c r="RNN6" s="27"/>
      <c r="RNO6" s="27"/>
      <c r="RNP6" s="27"/>
      <c r="RNQ6" s="27"/>
      <c r="RNR6" s="27"/>
      <c r="RNS6" s="27"/>
      <c r="RNT6" s="27"/>
      <c r="RNU6" s="27"/>
      <c r="RNV6" s="27"/>
      <c r="RNW6" s="27"/>
      <c r="RNX6" s="27"/>
      <c r="RNY6" s="27"/>
      <c r="RNZ6" s="27"/>
      <c r="ROA6" s="27"/>
      <c r="ROB6" s="27"/>
      <c r="ROC6" s="27"/>
      <c r="ROD6" s="27"/>
      <c r="ROE6" s="27"/>
      <c r="ROF6" s="27"/>
      <c r="ROG6" s="27"/>
      <c r="ROH6" s="27"/>
      <c r="ROI6" s="27"/>
      <c r="ROJ6" s="27"/>
      <c r="ROK6" s="27"/>
      <c r="ROL6" s="27"/>
      <c r="ROM6" s="27"/>
      <c r="RON6" s="27"/>
      <c r="ROO6" s="27"/>
      <c r="ROP6" s="27"/>
      <c r="ROQ6" s="27"/>
      <c r="ROR6" s="27"/>
      <c r="ROS6" s="27"/>
      <c r="ROT6" s="27"/>
      <c r="ROU6" s="27"/>
      <c r="ROV6" s="27"/>
      <c r="ROW6" s="27"/>
      <c r="ROX6" s="27"/>
      <c r="ROY6" s="27"/>
      <c r="ROZ6" s="27"/>
      <c r="RPA6" s="27"/>
      <c r="RPB6" s="27"/>
      <c r="RPC6" s="27"/>
      <c r="RPD6" s="27"/>
      <c r="RPE6" s="27"/>
      <c r="RPF6" s="27"/>
      <c r="RPG6" s="27"/>
      <c r="RPH6" s="27"/>
      <c r="RPI6" s="27"/>
      <c r="RPJ6" s="27"/>
      <c r="RPK6" s="27"/>
      <c r="RPL6" s="27"/>
      <c r="RPM6" s="27"/>
      <c r="RPN6" s="27"/>
      <c r="RPO6" s="27"/>
      <c r="RPP6" s="27"/>
      <c r="RPQ6" s="27"/>
      <c r="RPR6" s="27"/>
      <c r="RPS6" s="27"/>
      <c r="RPT6" s="27"/>
      <c r="RPU6" s="27"/>
      <c r="RPV6" s="27"/>
      <c r="RPW6" s="27"/>
      <c r="RPX6" s="27"/>
      <c r="RPY6" s="27"/>
      <c r="RPZ6" s="27"/>
      <c r="RQA6" s="27"/>
      <c r="RQB6" s="27"/>
      <c r="RQC6" s="27"/>
      <c r="RQD6" s="27"/>
      <c r="RQE6" s="27"/>
      <c r="RQF6" s="27"/>
      <c r="RQG6" s="27"/>
      <c r="RQH6" s="27"/>
      <c r="RQI6" s="27"/>
      <c r="RQJ6" s="27"/>
      <c r="RQK6" s="27"/>
      <c r="RQL6" s="27"/>
      <c r="RQM6" s="27"/>
      <c r="RQN6" s="27"/>
      <c r="RQO6" s="27"/>
      <c r="RQP6" s="27"/>
      <c r="RQQ6" s="27"/>
      <c r="RQR6" s="27"/>
      <c r="RQS6" s="27"/>
      <c r="RQT6" s="27"/>
      <c r="RQU6" s="27"/>
      <c r="RQV6" s="27"/>
      <c r="RQW6" s="27"/>
      <c r="RQX6" s="27"/>
      <c r="RQY6" s="27"/>
      <c r="RQZ6" s="27"/>
      <c r="RRA6" s="27"/>
      <c r="RRB6" s="27"/>
      <c r="RRC6" s="27"/>
      <c r="RRD6" s="27"/>
      <c r="RRE6" s="27"/>
      <c r="RRF6" s="27"/>
      <c r="RRG6" s="27"/>
      <c r="RRH6" s="27"/>
      <c r="RRI6" s="27"/>
      <c r="RRJ6" s="27"/>
      <c r="RRK6" s="27"/>
      <c r="RRL6" s="27"/>
      <c r="RRM6" s="27"/>
      <c r="RRN6" s="27"/>
      <c r="RRO6" s="27"/>
      <c r="RRP6" s="27"/>
      <c r="RRQ6" s="27"/>
      <c r="RRR6" s="27"/>
      <c r="RRS6" s="27"/>
      <c r="RRT6" s="27"/>
      <c r="RRU6" s="27"/>
      <c r="RRV6" s="27"/>
      <c r="RRW6" s="27"/>
      <c r="RRX6" s="27"/>
      <c r="RRY6" s="27"/>
      <c r="RRZ6" s="27"/>
      <c r="RSA6" s="27"/>
      <c r="RSB6" s="27"/>
      <c r="RSC6" s="27"/>
      <c r="RSD6" s="27"/>
      <c r="RSE6" s="27"/>
      <c r="RSF6" s="27"/>
      <c r="RSG6" s="27"/>
      <c r="RSH6" s="27"/>
      <c r="RSI6" s="27"/>
      <c r="RSJ6" s="27"/>
      <c r="RSK6" s="27"/>
      <c r="RSL6" s="27"/>
      <c r="RSM6" s="27"/>
      <c r="RSN6" s="27"/>
      <c r="RSO6" s="27"/>
      <c r="RSP6" s="27"/>
      <c r="RSQ6" s="27"/>
      <c r="RSR6" s="27"/>
      <c r="RSS6" s="27"/>
      <c r="RST6" s="27"/>
      <c r="RSU6" s="27"/>
      <c r="RSV6" s="27"/>
      <c r="RSW6" s="27"/>
      <c r="RSX6" s="27"/>
      <c r="RSY6" s="27"/>
      <c r="RSZ6" s="27"/>
      <c r="RTA6" s="27"/>
      <c r="RTB6" s="27"/>
      <c r="RTC6" s="27"/>
      <c r="RTD6" s="27"/>
      <c r="RTE6" s="27"/>
      <c r="RTF6" s="27"/>
      <c r="RTG6" s="27"/>
      <c r="RTH6" s="27"/>
      <c r="RTI6" s="27"/>
      <c r="RTJ6" s="27"/>
      <c r="RTK6" s="27"/>
      <c r="RTL6" s="27"/>
      <c r="RTM6" s="27"/>
      <c r="RTN6" s="27"/>
      <c r="RTO6" s="27"/>
      <c r="RTP6" s="27"/>
      <c r="RTQ6" s="27"/>
      <c r="RTR6" s="27"/>
      <c r="RTS6" s="27"/>
      <c r="RTT6" s="27"/>
      <c r="RTU6" s="27"/>
      <c r="RTV6" s="27"/>
      <c r="RTW6" s="27"/>
      <c r="RTX6" s="27"/>
      <c r="RTY6" s="27"/>
      <c r="RTZ6" s="27"/>
      <c r="RUA6" s="27"/>
      <c r="RUB6" s="27"/>
      <c r="RUC6" s="27"/>
      <c r="RUD6" s="27"/>
      <c r="RUE6" s="27"/>
      <c r="RUF6" s="27"/>
      <c r="RUG6" s="27"/>
      <c r="RUH6" s="27"/>
      <c r="RUI6" s="27"/>
      <c r="RUJ6" s="27"/>
      <c r="RUK6" s="27"/>
      <c r="RUL6" s="27"/>
      <c r="RUM6" s="27"/>
      <c r="RUN6" s="27"/>
      <c r="RUO6" s="27"/>
      <c r="RUP6" s="27"/>
      <c r="RUQ6" s="27"/>
      <c r="RUR6" s="27"/>
      <c r="RUS6" s="27"/>
      <c r="RUT6" s="27"/>
      <c r="RUU6" s="27"/>
      <c r="RUV6" s="27"/>
      <c r="RUW6" s="27"/>
      <c r="RUX6" s="27"/>
      <c r="RUY6" s="27"/>
      <c r="RUZ6" s="27"/>
      <c r="RVA6" s="27"/>
      <c r="RVB6" s="27"/>
      <c r="RVC6" s="27"/>
      <c r="RVD6" s="27"/>
      <c r="RVE6" s="27"/>
      <c r="RVF6" s="27"/>
      <c r="RVG6" s="27"/>
      <c r="RVH6" s="27"/>
      <c r="RVI6" s="27"/>
      <c r="RVJ6" s="27"/>
      <c r="RVK6" s="27"/>
      <c r="RVL6" s="27"/>
      <c r="RVM6" s="27"/>
      <c r="RVN6" s="27"/>
      <c r="RVO6" s="27"/>
      <c r="RVP6" s="27"/>
      <c r="RVQ6" s="27"/>
      <c r="RVR6" s="27"/>
      <c r="RVS6" s="27"/>
      <c r="RVT6" s="27"/>
      <c r="RVU6" s="27"/>
      <c r="RVV6" s="27"/>
      <c r="RVW6" s="27"/>
      <c r="RVX6" s="27"/>
      <c r="RVY6" s="27"/>
      <c r="RVZ6" s="27"/>
      <c r="RWA6" s="27"/>
      <c r="RWB6" s="27"/>
      <c r="RWC6" s="27"/>
      <c r="RWD6" s="27"/>
      <c r="RWE6" s="27"/>
      <c r="RWF6" s="27"/>
      <c r="RWG6" s="27"/>
      <c r="RWH6" s="27"/>
      <c r="RWI6" s="27"/>
      <c r="RWJ6" s="27"/>
      <c r="RWK6" s="27"/>
      <c r="RWL6" s="27"/>
      <c r="RWM6" s="27"/>
      <c r="RWN6" s="27"/>
      <c r="RWO6" s="27"/>
      <c r="RWP6" s="27"/>
      <c r="RWQ6" s="27"/>
      <c r="RWR6" s="27"/>
      <c r="RWS6" s="27"/>
      <c r="RWT6" s="27"/>
      <c r="RWU6" s="27"/>
      <c r="RWV6" s="27"/>
      <c r="RWW6" s="27"/>
      <c r="RWX6" s="27"/>
      <c r="RWY6" s="27"/>
      <c r="RWZ6" s="27"/>
      <c r="RXA6" s="27"/>
      <c r="RXB6" s="27"/>
      <c r="RXC6" s="27"/>
      <c r="RXD6" s="27"/>
      <c r="RXE6" s="27"/>
      <c r="RXF6" s="27"/>
      <c r="RXG6" s="27"/>
      <c r="RXH6" s="27"/>
      <c r="RXI6" s="27"/>
      <c r="RXJ6" s="27"/>
      <c r="RXK6" s="27"/>
      <c r="RXL6" s="27"/>
      <c r="RXM6" s="27"/>
      <c r="RXN6" s="27"/>
      <c r="RXO6" s="27"/>
      <c r="RXP6" s="27"/>
      <c r="RXQ6" s="27"/>
      <c r="RXR6" s="27"/>
      <c r="RXS6" s="27"/>
      <c r="RXT6" s="27"/>
      <c r="RXU6" s="27"/>
      <c r="RXV6" s="27"/>
      <c r="RXW6" s="27"/>
      <c r="RXX6" s="27"/>
      <c r="RXY6" s="27"/>
      <c r="RXZ6" s="27"/>
      <c r="RYA6" s="27"/>
      <c r="RYB6" s="27"/>
      <c r="RYC6" s="27"/>
      <c r="RYD6" s="27"/>
      <c r="RYE6" s="27"/>
      <c r="RYF6" s="27"/>
      <c r="RYG6" s="27"/>
      <c r="RYH6" s="27"/>
      <c r="RYI6" s="27"/>
      <c r="RYJ6" s="27"/>
      <c r="RYK6" s="27"/>
      <c r="RYL6" s="27"/>
      <c r="RYM6" s="27"/>
      <c r="RYN6" s="27"/>
      <c r="RYO6" s="27"/>
      <c r="RYP6" s="27"/>
      <c r="RYQ6" s="27"/>
      <c r="RYR6" s="27"/>
      <c r="RYS6" s="27"/>
      <c r="RYT6" s="27"/>
      <c r="RYU6" s="27"/>
      <c r="RYV6" s="27"/>
      <c r="RYW6" s="27"/>
      <c r="RYX6" s="27"/>
      <c r="RYY6" s="27"/>
      <c r="RYZ6" s="27"/>
      <c r="RZA6" s="27"/>
      <c r="RZB6" s="27"/>
      <c r="RZC6" s="27"/>
      <c r="RZD6" s="27"/>
      <c r="RZE6" s="27"/>
      <c r="RZF6" s="27"/>
      <c r="RZG6" s="27"/>
      <c r="RZH6" s="27"/>
      <c r="RZI6" s="27"/>
      <c r="RZJ6" s="27"/>
      <c r="RZK6" s="27"/>
      <c r="RZL6" s="27"/>
      <c r="RZM6" s="27"/>
      <c r="RZN6" s="27"/>
      <c r="RZO6" s="27"/>
      <c r="RZP6" s="27"/>
      <c r="RZQ6" s="27"/>
      <c r="RZR6" s="27"/>
      <c r="RZS6" s="27"/>
      <c r="RZT6" s="27"/>
      <c r="RZU6" s="27"/>
      <c r="RZV6" s="27"/>
      <c r="RZW6" s="27"/>
      <c r="RZX6" s="27"/>
      <c r="RZY6" s="27"/>
      <c r="RZZ6" s="27"/>
      <c r="SAA6" s="27"/>
      <c r="SAB6" s="27"/>
      <c r="SAC6" s="27"/>
      <c r="SAD6" s="27"/>
      <c r="SAE6" s="27"/>
      <c r="SAF6" s="27"/>
      <c r="SAG6" s="27"/>
      <c r="SAH6" s="27"/>
      <c r="SAI6" s="27"/>
      <c r="SAJ6" s="27"/>
      <c r="SAK6" s="27"/>
      <c r="SAL6" s="27"/>
      <c r="SAM6" s="27"/>
      <c r="SAN6" s="27"/>
      <c r="SAO6" s="27"/>
      <c r="SAP6" s="27"/>
      <c r="SAQ6" s="27"/>
      <c r="SAR6" s="27"/>
      <c r="SAS6" s="27"/>
      <c r="SAT6" s="27"/>
      <c r="SAU6" s="27"/>
      <c r="SAV6" s="27"/>
      <c r="SAW6" s="27"/>
      <c r="SAX6" s="27"/>
      <c r="SAY6" s="27"/>
      <c r="SAZ6" s="27"/>
      <c r="SBA6" s="27"/>
      <c r="SBB6" s="27"/>
      <c r="SBC6" s="27"/>
      <c r="SBD6" s="27"/>
      <c r="SBE6" s="27"/>
      <c r="SBF6" s="27"/>
      <c r="SBG6" s="27"/>
      <c r="SBH6" s="27"/>
      <c r="SBI6" s="27"/>
      <c r="SBJ6" s="27"/>
      <c r="SBK6" s="27"/>
      <c r="SBL6" s="27"/>
      <c r="SBM6" s="27"/>
      <c r="SBN6" s="27"/>
      <c r="SBO6" s="27"/>
      <c r="SBP6" s="27"/>
      <c r="SBQ6" s="27"/>
      <c r="SBR6" s="27"/>
      <c r="SBS6" s="27"/>
      <c r="SBT6" s="27"/>
      <c r="SBU6" s="27"/>
      <c r="SBV6" s="27"/>
      <c r="SBW6" s="27"/>
      <c r="SBX6" s="27"/>
      <c r="SBY6" s="27"/>
      <c r="SBZ6" s="27"/>
      <c r="SCA6" s="27"/>
      <c r="SCB6" s="27"/>
      <c r="SCC6" s="27"/>
      <c r="SCD6" s="27"/>
      <c r="SCE6" s="27"/>
      <c r="SCF6" s="27"/>
      <c r="SCG6" s="27"/>
      <c r="SCH6" s="27"/>
      <c r="SCI6" s="27"/>
      <c r="SCJ6" s="27"/>
      <c r="SCK6" s="27"/>
      <c r="SCL6" s="27"/>
      <c r="SCM6" s="27"/>
      <c r="SCN6" s="27"/>
      <c r="SCO6" s="27"/>
      <c r="SCP6" s="27"/>
      <c r="SCQ6" s="27"/>
      <c r="SCR6" s="27"/>
      <c r="SCS6" s="27"/>
      <c r="SCT6" s="27"/>
      <c r="SCU6" s="27"/>
      <c r="SCV6" s="27"/>
      <c r="SCW6" s="27"/>
      <c r="SCX6" s="27"/>
      <c r="SCY6" s="27"/>
      <c r="SCZ6" s="27"/>
      <c r="SDA6" s="27"/>
      <c r="SDB6" s="27"/>
      <c r="SDC6" s="27"/>
      <c r="SDD6" s="27"/>
      <c r="SDE6" s="27"/>
      <c r="SDF6" s="27"/>
      <c r="SDG6" s="27"/>
      <c r="SDH6" s="27"/>
      <c r="SDI6" s="27"/>
      <c r="SDJ6" s="27"/>
      <c r="SDK6" s="27"/>
      <c r="SDL6" s="27"/>
      <c r="SDM6" s="27"/>
      <c r="SDN6" s="27"/>
      <c r="SDO6" s="27"/>
      <c r="SDP6" s="27"/>
      <c r="SDQ6" s="27"/>
      <c r="SDR6" s="27"/>
      <c r="SDS6" s="27"/>
      <c r="SDT6" s="27"/>
      <c r="SDU6" s="27"/>
      <c r="SDV6" s="27"/>
      <c r="SDW6" s="27"/>
      <c r="SDX6" s="27"/>
      <c r="SDY6" s="27"/>
      <c r="SDZ6" s="27"/>
      <c r="SEA6" s="27"/>
      <c r="SEB6" s="27"/>
      <c r="SEC6" s="27"/>
      <c r="SED6" s="27"/>
      <c r="SEE6" s="27"/>
      <c r="SEF6" s="27"/>
      <c r="SEG6" s="27"/>
      <c r="SEH6" s="27"/>
      <c r="SEI6" s="27"/>
      <c r="SEJ6" s="27"/>
      <c r="SEK6" s="27"/>
      <c r="SEL6" s="27"/>
      <c r="SEM6" s="27"/>
      <c r="SEN6" s="27"/>
      <c r="SEO6" s="27"/>
      <c r="SEP6" s="27"/>
      <c r="SEQ6" s="27"/>
      <c r="SER6" s="27"/>
      <c r="SES6" s="27"/>
      <c r="SET6" s="27"/>
      <c r="SEU6" s="27"/>
      <c r="SEV6" s="27"/>
      <c r="SEW6" s="27"/>
      <c r="SEX6" s="27"/>
      <c r="SEY6" s="27"/>
      <c r="SEZ6" s="27"/>
      <c r="SFA6" s="27"/>
      <c r="SFB6" s="27"/>
      <c r="SFC6" s="27"/>
      <c r="SFD6" s="27"/>
      <c r="SFE6" s="27"/>
      <c r="SFF6" s="27"/>
      <c r="SFG6" s="27"/>
      <c r="SFH6" s="27"/>
      <c r="SFI6" s="27"/>
      <c r="SFJ6" s="27"/>
      <c r="SFK6" s="27"/>
      <c r="SFL6" s="27"/>
      <c r="SFM6" s="27"/>
      <c r="SFN6" s="27"/>
      <c r="SFO6" s="27"/>
      <c r="SFP6" s="27"/>
      <c r="SFQ6" s="27"/>
      <c r="SFR6" s="27"/>
      <c r="SFS6" s="27"/>
      <c r="SFT6" s="27"/>
      <c r="SFU6" s="27"/>
      <c r="SFV6" s="27"/>
      <c r="SFW6" s="27"/>
      <c r="SFX6" s="27"/>
      <c r="SFY6" s="27"/>
      <c r="SFZ6" s="27"/>
      <c r="SGA6" s="27"/>
      <c r="SGB6" s="27"/>
      <c r="SGC6" s="27"/>
      <c r="SGD6" s="27"/>
      <c r="SGE6" s="27"/>
      <c r="SGF6" s="27"/>
      <c r="SGG6" s="27"/>
      <c r="SGH6" s="27"/>
      <c r="SGI6" s="27"/>
      <c r="SGJ6" s="27"/>
      <c r="SGK6" s="27"/>
      <c r="SGL6" s="27"/>
      <c r="SGM6" s="27"/>
      <c r="SGN6" s="27"/>
      <c r="SGO6" s="27"/>
      <c r="SGP6" s="27"/>
      <c r="SGQ6" s="27"/>
      <c r="SGR6" s="27"/>
      <c r="SGS6" s="27"/>
      <c r="SGT6" s="27"/>
      <c r="SGU6" s="27"/>
      <c r="SGV6" s="27"/>
      <c r="SGW6" s="27"/>
      <c r="SGX6" s="27"/>
      <c r="SGY6" s="27"/>
      <c r="SGZ6" s="27"/>
      <c r="SHA6" s="27"/>
      <c r="SHB6" s="27"/>
      <c r="SHC6" s="27"/>
      <c r="SHD6" s="27"/>
      <c r="SHE6" s="27"/>
      <c r="SHF6" s="27"/>
      <c r="SHG6" s="27"/>
      <c r="SHH6" s="27"/>
      <c r="SHI6" s="27"/>
      <c r="SHJ6" s="27"/>
      <c r="SHK6" s="27"/>
      <c r="SHL6" s="27"/>
      <c r="SHM6" s="27"/>
      <c r="SHN6" s="27"/>
      <c r="SHO6" s="27"/>
      <c r="SHP6" s="27"/>
      <c r="SHQ6" s="27"/>
      <c r="SHR6" s="27"/>
      <c r="SHS6" s="27"/>
      <c r="SHT6" s="27"/>
      <c r="SHU6" s="27"/>
      <c r="SHV6" s="27"/>
      <c r="SHW6" s="27"/>
      <c r="SHX6" s="27"/>
      <c r="SHY6" s="27"/>
      <c r="SHZ6" s="27"/>
      <c r="SIA6" s="27"/>
      <c r="SIB6" s="27"/>
      <c r="SIC6" s="27"/>
      <c r="SID6" s="27"/>
      <c r="SIE6" s="27"/>
      <c r="SIF6" s="27"/>
      <c r="SIG6" s="27"/>
      <c r="SIH6" s="27"/>
      <c r="SII6" s="27"/>
      <c r="SIJ6" s="27"/>
      <c r="SIK6" s="27"/>
      <c r="SIL6" s="27"/>
      <c r="SIM6" s="27"/>
      <c r="SIN6" s="27"/>
      <c r="SIO6" s="27"/>
      <c r="SIP6" s="27"/>
      <c r="SIQ6" s="27"/>
      <c r="SIR6" s="27"/>
      <c r="SIS6" s="27"/>
      <c r="SIT6" s="27"/>
      <c r="SIU6" s="27"/>
      <c r="SIV6" s="27"/>
      <c r="SIW6" s="27"/>
      <c r="SIX6" s="27"/>
      <c r="SIY6" s="27"/>
      <c r="SIZ6" s="27"/>
      <c r="SJA6" s="27"/>
      <c r="SJB6" s="27"/>
      <c r="SJC6" s="27"/>
      <c r="SJD6" s="27"/>
      <c r="SJE6" s="27"/>
      <c r="SJF6" s="27"/>
      <c r="SJG6" s="27"/>
      <c r="SJH6" s="27"/>
      <c r="SJI6" s="27"/>
      <c r="SJJ6" s="27"/>
      <c r="SJK6" s="27"/>
      <c r="SJL6" s="27"/>
      <c r="SJM6" s="27"/>
      <c r="SJN6" s="27"/>
      <c r="SJO6" s="27"/>
      <c r="SJP6" s="27"/>
      <c r="SJQ6" s="27"/>
      <c r="SJR6" s="27"/>
      <c r="SJS6" s="27"/>
      <c r="SJT6" s="27"/>
      <c r="SJU6" s="27"/>
      <c r="SJV6" s="27"/>
      <c r="SJW6" s="27"/>
      <c r="SJX6" s="27"/>
      <c r="SJY6" s="27"/>
      <c r="SJZ6" s="27"/>
      <c r="SKA6" s="27"/>
      <c r="SKB6" s="27"/>
      <c r="SKC6" s="27"/>
      <c r="SKD6" s="27"/>
      <c r="SKE6" s="27"/>
      <c r="SKF6" s="27"/>
      <c r="SKG6" s="27"/>
      <c r="SKH6" s="27"/>
      <c r="SKI6" s="27"/>
      <c r="SKJ6" s="27"/>
      <c r="SKK6" s="27"/>
      <c r="SKL6" s="27"/>
      <c r="SKM6" s="27"/>
      <c r="SKN6" s="27"/>
      <c r="SKO6" s="27"/>
      <c r="SKP6" s="27"/>
      <c r="SKQ6" s="27"/>
      <c r="SKR6" s="27"/>
      <c r="SKS6" s="27"/>
      <c r="SKT6" s="27"/>
      <c r="SKU6" s="27"/>
      <c r="SKV6" s="27"/>
      <c r="SKW6" s="27"/>
      <c r="SKX6" s="27"/>
      <c r="SKY6" s="27"/>
      <c r="SKZ6" s="27"/>
      <c r="SLA6" s="27"/>
      <c r="SLB6" s="27"/>
      <c r="SLC6" s="27"/>
      <c r="SLD6" s="27"/>
      <c r="SLE6" s="27"/>
      <c r="SLF6" s="27"/>
      <c r="SLG6" s="27"/>
      <c r="SLH6" s="27"/>
      <c r="SLI6" s="27"/>
      <c r="SLJ6" s="27"/>
      <c r="SLK6" s="27"/>
      <c r="SLL6" s="27"/>
      <c r="SLM6" s="27"/>
      <c r="SLN6" s="27"/>
      <c r="SLO6" s="27"/>
      <c r="SLP6" s="27"/>
      <c r="SLQ6" s="27"/>
      <c r="SLR6" s="27"/>
      <c r="SLS6" s="27"/>
      <c r="SLT6" s="27"/>
      <c r="SLU6" s="27"/>
      <c r="SLV6" s="27"/>
      <c r="SLW6" s="27"/>
      <c r="SLX6" s="27"/>
      <c r="SLY6" s="27"/>
      <c r="SLZ6" s="27"/>
      <c r="SMA6" s="27"/>
      <c r="SMB6" s="27"/>
      <c r="SMC6" s="27"/>
      <c r="SMD6" s="27"/>
      <c r="SME6" s="27"/>
      <c r="SMF6" s="27"/>
      <c r="SMG6" s="27"/>
      <c r="SMH6" s="27"/>
      <c r="SMI6" s="27"/>
      <c r="SMJ6" s="27"/>
      <c r="SMK6" s="27"/>
      <c r="SML6" s="27"/>
      <c r="SMM6" s="27"/>
      <c r="SMN6" s="27"/>
      <c r="SMO6" s="27"/>
      <c r="SMP6" s="27"/>
      <c r="SMQ6" s="27"/>
      <c r="SMR6" s="27"/>
      <c r="SMS6" s="27"/>
      <c r="SMT6" s="27"/>
      <c r="SMU6" s="27"/>
      <c r="SMV6" s="27"/>
      <c r="SMW6" s="27"/>
      <c r="SMX6" s="27"/>
      <c r="SMY6" s="27"/>
      <c r="SMZ6" s="27"/>
      <c r="SNA6" s="27"/>
      <c r="SNB6" s="27"/>
      <c r="SNC6" s="27"/>
      <c r="SND6" s="27"/>
      <c r="SNE6" s="27"/>
      <c r="SNF6" s="27"/>
      <c r="SNG6" s="27"/>
      <c r="SNH6" s="27"/>
      <c r="SNI6" s="27"/>
      <c r="SNJ6" s="27"/>
      <c r="SNK6" s="27"/>
      <c r="SNL6" s="27"/>
      <c r="SNM6" s="27"/>
      <c r="SNN6" s="27"/>
      <c r="SNO6" s="27"/>
      <c r="SNP6" s="27"/>
      <c r="SNQ6" s="27"/>
      <c r="SNR6" s="27"/>
      <c r="SNS6" s="27"/>
      <c r="SNT6" s="27"/>
      <c r="SNU6" s="27"/>
      <c r="SNV6" s="27"/>
      <c r="SNW6" s="27"/>
      <c r="SNX6" s="27"/>
      <c r="SNY6" s="27"/>
      <c r="SNZ6" s="27"/>
      <c r="SOA6" s="27"/>
      <c r="SOB6" s="27"/>
      <c r="SOC6" s="27"/>
      <c r="SOD6" s="27"/>
      <c r="SOE6" s="27"/>
      <c r="SOF6" s="27"/>
      <c r="SOG6" s="27"/>
      <c r="SOH6" s="27"/>
      <c r="SOI6" s="27"/>
      <c r="SOJ6" s="27"/>
      <c r="SOK6" s="27"/>
      <c r="SOL6" s="27"/>
      <c r="SOM6" s="27"/>
      <c r="SON6" s="27"/>
      <c r="SOO6" s="27"/>
      <c r="SOP6" s="27"/>
      <c r="SOQ6" s="27"/>
      <c r="SOR6" s="27"/>
      <c r="SOS6" s="27"/>
      <c r="SOT6" s="27"/>
      <c r="SOU6" s="27"/>
      <c r="SOV6" s="27"/>
      <c r="SOW6" s="27"/>
      <c r="SOX6" s="27"/>
      <c r="SOY6" s="27"/>
      <c r="SOZ6" s="27"/>
      <c r="SPA6" s="27"/>
      <c r="SPB6" s="27"/>
      <c r="SPC6" s="27"/>
      <c r="SPD6" s="27"/>
      <c r="SPE6" s="27"/>
      <c r="SPF6" s="27"/>
      <c r="SPG6" s="27"/>
      <c r="SPH6" s="27"/>
      <c r="SPI6" s="27"/>
      <c r="SPJ6" s="27"/>
      <c r="SPK6" s="27"/>
      <c r="SPL6" s="27"/>
      <c r="SPM6" s="27"/>
      <c r="SPN6" s="27"/>
      <c r="SPO6" s="27"/>
      <c r="SPP6" s="27"/>
      <c r="SPQ6" s="27"/>
      <c r="SPR6" s="27"/>
      <c r="SPS6" s="27"/>
      <c r="SPT6" s="27"/>
      <c r="SPU6" s="27"/>
      <c r="SPV6" s="27"/>
      <c r="SPW6" s="27"/>
      <c r="SPX6" s="27"/>
      <c r="SPY6" s="27"/>
      <c r="SPZ6" s="27"/>
      <c r="SQA6" s="27"/>
      <c r="SQB6" s="27"/>
      <c r="SQC6" s="27"/>
      <c r="SQD6" s="27"/>
      <c r="SQE6" s="27"/>
      <c r="SQF6" s="27"/>
      <c r="SQG6" s="27"/>
      <c r="SQH6" s="27"/>
      <c r="SQI6" s="27"/>
      <c r="SQJ6" s="27"/>
      <c r="SQK6" s="27"/>
      <c r="SQL6" s="27"/>
      <c r="SQM6" s="27"/>
      <c r="SQN6" s="27"/>
      <c r="SQO6" s="27"/>
      <c r="SQP6" s="27"/>
      <c r="SQQ6" s="27"/>
      <c r="SQR6" s="27"/>
      <c r="SQS6" s="27"/>
      <c r="SQT6" s="27"/>
      <c r="SQU6" s="27"/>
      <c r="SQV6" s="27"/>
      <c r="SQW6" s="27"/>
      <c r="SQX6" s="27"/>
      <c r="SQY6" s="27"/>
      <c r="SQZ6" s="27"/>
      <c r="SRA6" s="27"/>
      <c r="SRB6" s="27"/>
      <c r="SRC6" s="27"/>
      <c r="SRD6" s="27"/>
      <c r="SRE6" s="27"/>
      <c r="SRF6" s="27"/>
      <c r="SRG6" s="27"/>
      <c r="SRH6" s="27"/>
      <c r="SRI6" s="27"/>
      <c r="SRJ6" s="27"/>
      <c r="SRK6" s="27"/>
      <c r="SRL6" s="27"/>
      <c r="SRM6" s="27"/>
      <c r="SRN6" s="27"/>
      <c r="SRO6" s="27"/>
      <c r="SRP6" s="27"/>
      <c r="SRQ6" s="27"/>
      <c r="SRR6" s="27"/>
      <c r="SRS6" s="27"/>
      <c r="SRT6" s="27"/>
      <c r="SRU6" s="27"/>
      <c r="SRV6" s="27"/>
      <c r="SRW6" s="27"/>
      <c r="SRX6" s="27"/>
      <c r="SRY6" s="27"/>
      <c r="SRZ6" s="27"/>
      <c r="SSA6" s="27"/>
      <c r="SSB6" s="27"/>
      <c r="SSC6" s="27"/>
      <c r="SSD6" s="27"/>
      <c r="SSE6" s="27"/>
      <c r="SSF6" s="27"/>
      <c r="SSG6" s="27"/>
      <c r="SSH6" s="27"/>
      <c r="SSI6" s="27"/>
      <c r="SSJ6" s="27"/>
      <c r="SSK6" s="27"/>
      <c r="SSL6" s="27"/>
      <c r="SSM6" s="27"/>
      <c r="SSN6" s="27"/>
      <c r="SSO6" s="27"/>
      <c r="SSP6" s="27"/>
      <c r="SSQ6" s="27"/>
      <c r="SSR6" s="27"/>
      <c r="SSS6" s="27"/>
      <c r="SST6" s="27"/>
      <c r="SSU6" s="27"/>
      <c r="SSV6" s="27"/>
      <c r="SSW6" s="27"/>
      <c r="SSX6" s="27"/>
      <c r="SSY6" s="27"/>
      <c r="SSZ6" s="27"/>
      <c r="STA6" s="27"/>
      <c r="STB6" s="27"/>
      <c r="STC6" s="27"/>
      <c r="STD6" s="27"/>
      <c r="STE6" s="27"/>
      <c r="STF6" s="27"/>
      <c r="STG6" s="27"/>
      <c r="STH6" s="27"/>
      <c r="STI6" s="27"/>
      <c r="STJ6" s="27"/>
      <c r="STK6" s="27"/>
      <c r="STL6" s="27"/>
      <c r="STM6" s="27"/>
      <c r="STN6" s="27"/>
      <c r="STO6" s="27"/>
      <c r="STP6" s="27"/>
      <c r="STQ6" s="27"/>
      <c r="STR6" s="27"/>
      <c r="STS6" s="27"/>
      <c r="STT6" s="27"/>
      <c r="STU6" s="27"/>
      <c r="STV6" s="27"/>
      <c r="STW6" s="27"/>
      <c r="STX6" s="27"/>
      <c r="STY6" s="27"/>
      <c r="STZ6" s="27"/>
      <c r="SUA6" s="27"/>
      <c r="SUB6" s="27"/>
      <c r="SUC6" s="27"/>
      <c r="SUD6" s="27"/>
      <c r="SUE6" s="27"/>
      <c r="SUF6" s="27"/>
      <c r="SUG6" s="27"/>
      <c r="SUH6" s="27"/>
      <c r="SUI6" s="27"/>
      <c r="SUJ6" s="27"/>
      <c r="SUK6" s="27"/>
      <c r="SUL6" s="27"/>
      <c r="SUM6" s="27"/>
      <c r="SUN6" s="27"/>
      <c r="SUO6" s="27"/>
      <c r="SUP6" s="27"/>
      <c r="SUQ6" s="27"/>
      <c r="SUR6" s="27"/>
      <c r="SUS6" s="27"/>
      <c r="SUT6" s="27"/>
      <c r="SUU6" s="27"/>
      <c r="SUV6" s="27"/>
      <c r="SUW6" s="27"/>
      <c r="SUX6" s="27"/>
      <c r="SUY6" s="27"/>
      <c r="SUZ6" s="27"/>
      <c r="SVA6" s="27"/>
      <c r="SVB6" s="27"/>
      <c r="SVC6" s="27"/>
      <c r="SVD6" s="27"/>
      <c r="SVE6" s="27"/>
      <c r="SVF6" s="27"/>
      <c r="SVG6" s="27"/>
      <c r="SVH6" s="27"/>
      <c r="SVI6" s="27"/>
      <c r="SVJ6" s="27"/>
      <c r="SVK6" s="27"/>
      <c r="SVL6" s="27"/>
      <c r="SVM6" s="27"/>
      <c r="SVN6" s="27"/>
      <c r="SVO6" s="27"/>
      <c r="SVP6" s="27"/>
      <c r="SVQ6" s="27"/>
      <c r="SVR6" s="27"/>
      <c r="SVS6" s="27"/>
      <c r="SVT6" s="27"/>
      <c r="SVU6" s="27"/>
      <c r="SVV6" s="27"/>
      <c r="SVW6" s="27"/>
      <c r="SVX6" s="27"/>
      <c r="SVY6" s="27"/>
      <c r="SVZ6" s="27"/>
      <c r="SWA6" s="27"/>
      <c r="SWB6" s="27"/>
      <c r="SWC6" s="27"/>
      <c r="SWD6" s="27"/>
      <c r="SWE6" s="27"/>
      <c r="SWF6" s="27"/>
      <c r="SWG6" s="27"/>
      <c r="SWH6" s="27"/>
      <c r="SWI6" s="27"/>
      <c r="SWJ6" s="27"/>
      <c r="SWK6" s="27"/>
      <c r="SWL6" s="27"/>
      <c r="SWM6" s="27"/>
      <c r="SWN6" s="27"/>
      <c r="SWO6" s="27"/>
      <c r="SWP6" s="27"/>
      <c r="SWQ6" s="27"/>
      <c r="SWR6" s="27"/>
      <c r="SWS6" s="27"/>
      <c r="SWT6" s="27"/>
      <c r="SWU6" s="27"/>
      <c r="SWV6" s="27"/>
      <c r="SWW6" s="27"/>
      <c r="SWX6" s="27"/>
      <c r="SWY6" s="27"/>
      <c r="SWZ6" s="27"/>
      <c r="SXA6" s="27"/>
      <c r="SXB6" s="27"/>
      <c r="SXC6" s="27"/>
      <c r="SXD6" s="27"/>
      <c r="SXE6" s="27"/>
      <c r="SXF6" s="27"/>
      <c r="SXG6" s="27"/>
      <c r="SXH6" s="27"/>
      <c r="SXI6" s="27"/>
      <c r="SXJ6" s="27"/>
      <c r="SXK6" s="27"/>
      <c r="SXL6" s="27"/>
      <c r="SXM6" s="27"/>
      <c r="SXN6" s="27"/>
      <c r="SXO6" s="27"/>
      <c r="SXP6" s="27"/>
      <c r="SXQ6" s="27"/>
      <c r="SXR6" s="27"/>
      <c r="SXS6" s="27"/>
      <c r="SXT6" s="27"/>
      <c r="SXU6" s="27"/>
      <c r="SXV6" s="27"/>
      <c r="SXW6" s="27"/>
      <c r="SXX6" s="27"/>
      <c r="SXY6" s="27"/>
      <c r="SXZ6" s="27"/>
      <c r="SYA6" s="27"/>
      <c r="SYB6" s="27"/>
      <c r="SYC6" s="27"/>
      <c r="SYD6" s="27"/>
      <c r="SYE6" s="27"/>
      <c r="SYF6" s="27"/>
      <c r="SYG6" s="27"/>
      <c r="SYH6" s="27"/>
      <c r="SYI6" s="27"/>
      <c r="SYJ6" s="27"/>
      <c r="SYK6" s="27"/>
      <c r="SYL6" s="27"/>
      <c r="SYM6" s="27"/>
      <c r="SYN6" s="27"/>
      <c r="SYO6" s="27"/>
      <c r="SYP6" s="27"/>
      <c r="SYQ6" s="27"/>
      <c r="SYR6" s="27"/>
      <c r="SYS6" s="27"/>
      <c r="SYT6" s="27"/>
      <c r="SYU6" s="27"/>
      <c r="SYV6" s="27"/>
      <c r="SYW6" s="27"/>
      <c r="SYX6" s="27"/>
      <c r="SYY6" s="27"/>
      <c r="SYZ6" s="27"/>
      <c r="SZA6" s="27"/>
      <c r="SZB6" s="27"/>
      <c r="SZC6" s="27"/>
      <c r="SZD6" s="27"/>
      <c r="SZE6" s="27"/>
      <c r="SZF6" s="27"/>
      <c r="SZG6" s="27"/>
      <c r="SZH6" s="27"/>
      <c r="SZI6" s="27"/>
      <c r="SZJ6" s="27"/>
      <c r="SZK6" s="27"/>
      <c r="SZL6" s="27"/>
      <c r="SZM6" s="27"/>
      <c r="SZN6" s="27"/>
      <c r="SZO6" s="27"/>
      <c r="SZP6" s="27"/>
      <c r="SZQ6" s="27"/>
      <c r="SZR6" s="27"/>
      <c r="SZS6" s="27"/>
      <c r="SZT6" s="27"/>
      <c r="SZU6" s="27"/>
      <c r="SZV6" s="27"/>
      <c r="SZW6" s="27"/>
      <c r="SZX6" s="27"/>
      <c r="SZY6" s="27"/>
      <c r="SZZ6" s="27"/>
      <c r="TAA6" s="27"/>
      <c r="TAB6" s="27"/>
      <c r="TAC6" s="27"/>
      <c r="TAD6" s="27"/>
      <c r="TAE6" s="27"/>
      <c r="TAF6" s="27"/>
      <c r="TAG6" s="27"/>
      <c r="TAH6" s="27"/>
      <c r="TAI6" s="27"/>
      <c r="TAJ6" s="27"/>
      <c r="TAK6" s="27"/>
      <c r="TAL6" s="27"/>
      <c r="TAM6" s="27"/>
      <c r="TAN6" s="27"/>
      <c r="TAO6" s="27"/>
      <c r="TAP6" s="27"/>
      <c r="TAQ6" s="27"/>
      <c r="TAR6" s="27"/>
      <c r="TAS6" s="27"/>
      <c r="TAT6" s="27"/>
      <c r="TAU6" s="27"/>
      <c r="TAV6" s="27"/>
      <c r="TAW6" s="27"/>
      <c r="TAX6" s="27"/>
      <c r="TAY6" s="27"/>
      <c r="TAZ6" s="27"/>
      <c r="TBA6" s="27"/>
      <c r="TBB6" s="27"/>
      <c r="TBC6" s="27"/>
      <c r="TBD6" s="27"/>
      <c r="TBE6" s="27"/>
      <c r="TBF6" s="27"/>
      <c r="TBG6" s="27"/>
      <c r="TBH6" s="27"/>
      <c r="TBI6" s="27"/>
      <c r="TBJ6" s="27"/>
      <c r="TBK6" s="27"/>
      <c r="TBL6" s="27"/>
      <c r="TBM6" s="27"/>
      <c r="TBN6" s="27"/>
      <c r="TBO6" s="27"/>
      <c r="TBP6" s="27"/>
      <c r="TBQ6" s="27"/>
      <c r="TBR6" s="27"/>
      <c r="TBS6" s="27"/>
      <c r="TBT6" s="27"/>
      <c r="TBU6" s="27"/>
      <c r="TBV6" s="27"/>
      <c r="TBW6" s="27"/>
      <c r="TBX6" s="27"/>
      <c r="TBY6" s="27"/>
      <c r="TBZ6" s="27"/>
      <c r="TCA6" s="27"/>
      <c r="TCB6" s="27"/>
      <c r="TCC6" s="27"/>
      <c r="TCD6" s="27"/>
      <c r="TCE6" s="27"/>
      <c r="TCF6" s="27"/>
      <c r="TCG6" s="27"/>
      <c r="TCH6" s="27"/>
      <c r="TCI6" s="27"/>
      <c r="TCJ6" s="27"/>
      <c r="TCK6" s="27"/>
      <c r="TCL6" s="27"/>
      <c r="TCM6" s="27"/>
      <c r="TCN6" s="27"/>
      <c r="TCO6" s="27"/>
      <c r="TCP6" s="27"/>
      <c r="TCQ6" s="27"/>
      <c r="TCR6" s="27"/>
      <c r="TCS6" s="27"/>
      <c r="TCT6" s="27"/>
      <c r="TCU6" s="27"/>
      <c r="TCV6" s="27"/>
      <c r="TCW6" s="27"/>
      <c r="TCX6" s="27"/>
      <c r="TCY6" s="27"/>
      <c r="TCZ6" s="27"/>
      <c r="TDA6" s="27"/>
      <c r="TDB6" s="27"/>
      <c r="TDC6" s="27"/>
      <c r="TDD6" s="27"/>
      <c r="TDE6" s="27"/>
      <c r="TDF6" s="27"/>
      <c r="TDG6" s="27"/>
      <c r="TDH6" s="27"/>
      <c r="TDI6" s="27"/>
      <c r="TDJ6" s="27"/>
      <c r="TDK6" s="27"/>
      <c r="TDL6" s="27"/>
      <c r="TDM6" s="27"/>
      <c r="TDN6" s="27"/>
      <c r="TDO6" s="27"/>
      <c r="TDP6" s="27"/>
      <c r="TDQ6" s="27"/>
      <c r="TDR6" s="27"/>
      <c r="TDS6" s="27"/>
      <c r="TDT6" s="27"/>
      <c r="TDU6" s="27"/>
      <c r="TDV6" s="27"/>
      <c r="TDW6" s="27"/>
      <c r="TDX6" s="27"/>
      <c r="TDY6" s="27"/>
      <c r="TDZ6" s="27"/>
      <c r="TEA6" s="27"/>
      <c r="TEB6" s="27"/>
      <c r="TEC6" s="27"/>
      <c r="TED6" s="27"/>
      <c r="TEE6" s="27"/>
      <c r="TEF6" s="27"/>
      <c r="TEG6" s="27"/>
      <c r="TEH6" s="27"/>
      <c r="TEI6" s="27"/>
      <c r="TEJ6" s="27"/>
      <c r="TEK6" s="27"/>
      <c r="TEL6" s="27"/>
      <c r="TEM6" s="27"/>
      <c r="TEN6" s="27"/>
      <c r="TEO6" s="27"/>
      <c r="TEP6" s="27"/>
      <c r="TEQ6" s="27"/>
      <c r="TER6" s="27"/>
      <c r="TES6" s="27"/>
      <c r="TET6" s="27"/>
      <c r="TEU6" s="27"/>
      <c r="TEV6" s="27"/>
      <c r="TEW6" s="27"/>
      <c r="TEX6" s="27"/>
      <c r="TEY6" s="27"/>
      <c r="TEZ6" s="27"/>
      <c r="TFA6" s="27"/>
      <c r="TFB6" s="27"/>
      <c r="TFC6" s="27"/>
      <c r="TFD6" s="27"/>
      <c r="TFE6" s="27"/>
      <c r="TFF6" s="27"/>
      <c r="TFG6" s="27"/>
      <c r="TFH6" s="27"/>
      <c r="TFI6" s="27"/>
      <c r="TFJ6" s="27"/>
      <c r="TFK6" s="27"/>
      <c r="TFL6" s="27"/>
      <c r="TFM6" s="27"/>
      <c r="TFN6" s="27"/>
      <c r="TFO6" s="27"/>
      <c r="TFP6" s="27"/>
      <c r="TFQ6" s="27"/>
      <c r="TFR6" s="27"/>
      <c r="TFS6" s="27"/>
      <c r="TFT6" s="27"/>
      <c r="TFU6" s="27"/>
      <c r="TFV6" s="27"/>
      <c r="TFW6" s="27"/>
      <c r="TFX6" s="27"/>
      <c r="TFY6" s="27"/>
      <c r="TFZ6" s="27"/>
      <c r="TGA6" s="27"/>
      <c r="TGB6" s="27"/>
      <c r="TGC6" s="27"/>
      <c r="TGD6" s="27"/>
      <c r="TGE6" s="27"/>
      <c r="TGF6" s="27"/>
      <c r="TGG6" s="27"/>
      <c r="TGH6" s="27"/>
      <c r="TGI6" s="27"/>
      <c r="TGJ6" s="27"/>
      <c r="TGK6" s="27"/>
      <c r="TGL6" s="27"/>
      <c r="TGM6" s="27"/>
      <c r="TGN6" s="27"/>
      <c r="TGO6" s="27"/>
      <c r="TGP6" s="27"/>
      <c r="TGQ6" s="27"/>
      <c r="TGR6" s="27"/>
      <c r="TGS6" s="27"/>
      <c r="TGT6" s="27"/>
      <c r="TGU6" s="27"/>
      <c r="TGV6" s="27"/>
      <c r="TGW6" s="27"/>
      <c r="TGX6" s="27"/>
      <c r="TGY6" s="27"/>
      <c r="TGZ6" s="27"/>
      <c r="THA6" s="27"/>
      <c r="THB6" s="27"/>
      <c r="THC6" s="27"/>
      <c r="THD6" s="27"/>
      <c r="THE6" s="27"/>
      <c r="THF6" s="27"/>
      <c r="THG6" s="27"/>
      <c r="THH6" s="27"/>
      <c r="THI6" s="27"/>
      <c r="THJ6" s="27"/>
      <c r="THK6" s="27"/>
      <c r="THL6" s="27"/>
      <c r="THM6" s="27"/>
      <c r="THN6" s="27"/>
      <c r="THO6" s="27"/>
      <c r="THP6" s="27"/>
      <c r="THQ6" s="27"/>
      <c r="THR6" s="27"/>
      <c r="THS6" s="27"/>
      <c r="THT6" s="27"/>
      <c r="THU6" s="27"/>
      <c r="THV6" s="27"/>
      <c r="THW6" s="27"/>
      <c r="THX6" s="27"/>
      <c r="THY6" s="27"/>
      <c r="THZ6" s="27"/>
      <c r="TIA6" s="27"/>
      <c r="TIB6" s="27"/>
      <c r="TIC6" s="27"/>
      <c r="TID6" s="27"/>
      <c r="TIE6" s="27"/>
      <c r="TIF6" s="27"/>
      <c r="TIG6" s="27"/>
      <c r="TIH6" s="27"/>
      <c r="TII6" s="27"/>
      <c r="TIJ6" s="27"/>
      <c r="TIK6" s="27"/>
      <c r="TIL6" s="27"/>
      <c r="TIM6" s="27"/>
      <c r="TIN6" s="27"/>
      <c r="TIO6" s="27"/>
      <c r="TIP6" s="27"/>
      <c r="TIQ6" s="27"/>
      <c r="TIR6" s="27"/>
      <c r="TIS6" s="27"/>
      <c r="TIT6" s="27"/>
      <c r="TIU6" s="27"/>
      <c r="TIV6" s="27"/>
      <c r="TIW6" s="27"/>
      <c r="TIX6" s="27"/>
      <c r="TIY6" s="27"/>
      <c r="TIZ6" s="27"/>
      <c r="TJA6" s="27"/>
      <c r="TJB6" s="27"/>
      <c r="TJC6" s="27"/>
      <c r="TJD6" s="27"/>
      <c r="TJE6" s="27"/>
      <c r="TJF6" s="27"/>
      <c r="TJG6" s="27"/>
      <c r="TJH6" s="27"/>
      <c r="TJI6" s="27"/>
      <c r="TJJ6" s="27"/>
      <c r="TJK6" s="27"/>
      <c r="TJL6" s="27"/>
      <c r="TJM6" s="27"/>
      <c r="TJN6" s="27"/>
      <c r="TJO6" s="27"/>
      <c r="TJP6" s="27"/>
      <c r="TJQ6" s="27"/>
      <c r="TJR6" s="27"/>
      <c r="TJS6" s="27"/>
      <c r="TJT6" s="27"/>
      <c r="TJU6" s="27"/>
      <c r="TJV6" s="27"/>
      <c r="TJW6" s="27"/>
      <c r="TJX6" s="27"/>
      <c r="TJY6" s="27"/>
      <c r="TJZ6" s="27"/>
      <c r="TKA6" s="27"/>
      <c r="TKB6" s="27"/>
      <c r="TKC6" s="27"/>
      <c r="TKD6" s="27"/>
      <c r="TKE6" s="27"/>
      <c r="TKF6" s="27"/>
      <c r="TKG6" s="27"/>
      <c r="TKH6" s="27"/>
      <c r="TKI6" s="27"/>
      <c r="TKJ6" s="27"/>
      <c r="TKK6" s="27"/>
      <c r="TKL6" s="27"/>
      <c r="TKM6" s="27"/>
      <c r="TKN6" s="27"/>
      <c r="TKO6" s="27"/>
      <c r="TKP6" s="27"/>
      <c r="TKQ6" s="27"/>
      <c r="TKR6" s="27"/>
      <c r="TKS6" s="27"/>
      <c r="TKT6" s="27"/>
      <c r="TKU6" s="27"/>
      <c r="TKV6" s="27"/>
      <c r="TKW6" s="27"/>
      <c r="TKX6" s="27"/>
      <c r="TKY6" s="27"/>
      <c r="TKZ6" s="27"/>
      <c r="TLA6" s="27"/>
      <c r="TLB6" s="27"/>
      <c r="TLC6" s="27"/>
      <c r="TLD6" s="27"/>
      <c r="TLE6" s="27"/>
      <c r="TLF6" s="27"/>
      <c r="TLG6" s="27"/>
      <c r="TLH6" s="27"/>
      <c r="TLI6" s="27"/>
      <c r="TLJ6" s="27"/>
      <c r="TLK6" s="27"/>
      <c r="TLL6" s="27"/>
      <c r="TLM6" s="27"/>
      <c r="TLN6" s="27"/>
      <c r="TLO6" s="27"/>
      <c r="TLP6" s="27"/>
      <c r="TLQ6" s="27"/>
      <c r="TLR6" s="27"/>
      <c r="TLS6" s="27"/>
      <c r="TLT6" s="27"/>
      <c r="TLU6" s="27"/>
      <c r="TLV6" s="27"/>
      <c r="TLW6" s="27"/>
      <c r="TLX6" s="27"/>
      <c r="TLY6" s="27"/>
      <c r="TLZ6" s="27"/>
      <c r="TMA6" s="27"/>
      <c r="TMB6" s="27"/>
      <c r="TMC6" s="27"/>
      <c r="TMD6" s="27"/>
      <c r="TME6" s="27"/>
      <c r="TMF6" s="27"/>
      <c r="TMG6" s="27"/>
      <c r="TMH6" s="27"/>
      <c r="TMI6" s="27"/>
      <c r="TMJ6" s="27"/>
      <c r="TMK6" s="27"/>
      <c r="TML6" s="27"/>
      <c r="TMM6" s="27"/>
      <c r="TMN6" s="27"/>
      <c r="TMO6" s="27"/>
      <c r="TMP6" s="27"/>
      <c r="TMQ6" s="27"/>
      <c r="TMR6" s="27"/>
      <c r="TMS6" s="27"/>
      <c r="TMT6" s="27"/>
      <c r="TMU6" s="27"/>
      <c r="TMV6" s="27"/>
      <c r="TMW6" s="27"/>
      <c r="TMX6" s="27"/>
      <c r="TMY6" s="27"/>
      <c r="TMZ6" s="27"/>
      <c r="TNA6" s="27"/>
      <c r="TNB6" s="27"/>
      <c r="TNC6" s="27"/>
      <c r="TND6" s="27"/>
      <c r="TNE6" s="27"/>
      <c r="TNF6" s="27"/>
      <c r="TNG6" s="27"/>
      <c r="TNH6" s="27"/>
      <c r="TNI6" s="27"/>
      <c r="TNJ6" s="27"/>
      <c r="TNK6" s="27"/>
      <c r="TNL6" s="27"/>
      <c r="TNM6" s="27"/>
      <c r="TNN6" s="27"/>
      <c r="TNO6" s="27"/>
      <c r="TNP6" s="27"/>
      <c r="TNQ6" s="27"/>
      <c r="TNR6" s="27"/>
      <c r="TNS6" s="27"/>
      <c r="TNT6" s="27"/>
      <c r="TNU6" s="27"/>
      <c r="TNV6" s="27"/>
      <c r="TNW6" s="27"/>
      <c r="TNX6" s="27"/>
      <c r="TNY6" s="27"/>
      <c r="TNZ6" s="27"/>
      <c r="TOA6" s="27"/>
      <c r="TOB6" s="27"/>
      <c r="TOC6" s="27"/>
      <c r="TOD6" s="27"/>
      <c r="TOE6" s="27"/>
      <c r="TOF6" s="27"/>
      <c r="TOG6" s="27"/>
      <c r="TOH6" s="27"/>
      <c r="TOI6" s="27"/>
      <c r="TOJ6" s="27"/>
      <c r="TOK6" s="27"/>
      <c r="TOL6" s="27"/>
      <c r="TOM6" s="27"/>
      <c r="TON6" s="27"/>
      <c r="TOO6" s="27"/>
      <c r="TOP6" s="27"/>
      <c r="TOQ6" s="27"/>
      <c r="TOR6" s="27"/>
      <c r="TOS6" s="27"/>
      <c r="TOT6" s="27"/>
      <c r="TOU6" s="27"/>
      <c r="TOV6" s="27"/>
      <c r="TOW6" s="27"/>
      <c r="TOX6" s="27"/>
      <c r="TOY6" s="27"/>
      <c r="TOZ6" s="27"/>
      <c r="TPA6" s="27"/>
      <c r="TPB6" s="27"/>
      <c r="TPC6" s="27"/>
      <c r="TPD6" s="27"/>
      <c r="TPE6" s="27"/>
      <c r="TPF6" s="27"/>
      <c r="TPG6" s="27"/>
      <c r="TPH6" s="27"/>
      <c r="TPI6" s="27"/>
      <c r="TPJ6" s="27"/>
      <c r="TPK6" s="27"/>
      <c r="TPL6" s="27"/>
      <c r="TPM6" s="27"/>
      <c r="TPN6" s="27"/>
      <c r="TPO6" s="27"/>
      <c r="TPP6" s="27"/>
      <c r="TPQ6" s="27"/>
      <c r="TPR6" s="27"/>
      <c r="TPS6" s="27"/>
      <c r="TPT6" s="27"/>
      <c r="TPU6" s="27"/>
      <c r="TPV6" s="27"/>
      <c r="TPW6" s="27"/>
      <c r="TPX6" s="27"/>
      <c r="TPY6" s="27"/>
      <c r="TPZ6" s="27"/>
      <c r="TQA6" s="27"/>
      <c r="TQB6" s="27"/>
      <c r="TQC6" s="27"/>
      <c r="TQD6" s="27"/>
      <c r="TQE6" s="27"/>
      <c r="TQF6" s="27"/>
      <c r="TQG6" s="27"/>
      <c r="TQH6" s="27"/>
      <c r="TQI6" s="27"/>
      <c r="TQJ6" s="27"/>
      <c r="TQK6" s="27"/>
      <c r="TQL6" s="27"/>
      <c r="TQM6" s="27"/>
      <c r="TQN6" s="27"/>
      <c r="TQO6" s="27"/>
      <c r="TQP6" s="27"/>
      <c r="TQQ6" s="27"/>
      <c r="TQR6" s="27"/>
      <c r="TQS6" s="27"/>
      <c r="TQT6" s="27"/>
      <c r="TQU6" s="27"/>
      <c r="TQV6" s="27"/>
      <c r="TQW6" s="27"/>
      <c r="TQX6" s="27"/>
      <c r="TQY6" s="27"/>
      <c r="TQZ6" s="27"/>
      <c r="TRA6" s="27"/>
      <c r="TRB6" s="27"/>
      <c r="TRC6" s="27"/>
      <c r="TRD6" s="27"/>
      <c r="TRE6" s="27"/>
      <c r="TRF6" s="27"/>
      <c r="TRG6" s="27"/>
      <c r="TRH6" s="27"/>
      <c r="TRI6" s="27"/>
      <c r="TRJ6" s="27"/>
      <c r="TRK6" s="27"/>
      <c r="TRL6" s="27"/>
      <c r="TRM6" s="27"/>
      <c r="TRN6" s="27"/>
      <c r="TRO6" s="27"/>
      <c r="TRP6" s="27"/>
      <c r="TRQ6" s="27"/>
      <c r="TRR6" s="27"/>
      <c r="TRS6" s="27"/>
      <c r="TRT6" s="27"/>
      <c r="TRU6" s="27"/>
      <c r="TRV6" s="27"/>
      <c r="TRW6" s="27"/>
      <c r="TRX6" s="27"/>
      <c r="TRY6" s="27"/>
      <c r="TRZ6" s="27"/>
      <c r="TSA6" s="27"/>
      <c r="TSB6" s="27"/>
      <c r="TSC6" s="27"/>
      <c r="TSD6" s="27"/>
      <c r="TSE6" s="27"/>
      <c r="TSF6" s="27"/>
      <c r="TSG6" s="27"/>
      <c r="TSH6" s="27"/>
      <c r="TSI6" s="27"/>
      <c r="TSJ6" s="27"/>
      <c r="TSK6" s="27"/>
      <c r="TSL6" s="27"/>
      <c r="TSM6" s="27"/>
      <c r="TSN6" s="27"/>
      <c r="TSO6" s="27"/>
      <c r="TSP6" s="27"/>
      <c r="TSQ6" s="27"/>
      <c r="TSR6" s="27"/>
      <c r="TSS6" s="27"/>
      <c r="TST6" s="27"/>
      <c r="TSU6" s="27"/>
      <c r="TSV6" s="27"/>
      <c r="TSW6" s="27"/>
      <c r="TSX6" s="27"/>
      <c r="TSY6" s="27"/>
      <c r="TSZ6" s="27"/>
      <c r="TTA6" s="27"/>
      <c r="TTB6" s="27"/>
      <c r="TTC6" s="27"/>
      <c r="TTD6" s="27"/>
      <c r="TTE6" s="27"/>
      <c r="TTF6" s="27"/>
      <c r="TTG6" s="27"/>
      <c r="TTH6" s="27"/>
      <c r="TTI6" s="27"/>
      <c r="TTJ6" s="27"/>
      <c r="TTK6" s="27"/>
      <c r="TTL6" s="27"/>
      <c r="TTM6" s="27"/>
      <c r="TTN6" s="27"/>
      <c r="TTO6" s="27"/>
      <c r="TTP6" s="27"/>
      <c r="TTQ6" s="27"/>
      <c r="TTR6" s="27"/>
      <c r="TTS6" s="27"/>
      <c r="TTT6" s="27"/>
      <c r="TTU6" s="27"/>
      <c r="TTV6" s="27"/>
      <c r="TTW6" s="27"/>
      <c r="TTX6" s="27"/>
      <c r="TTY6" s="27"/>
      <c r="TTZ6" s="27"/>
      <c r="TUA6" s="27"/>
      <c r="TUB6" s="27"/>
      <c r="TUC6" s="27"/>
      <c r="TUD6" s="27"/>
      <c r="TUE6" s="27"/>
      <c r="TUF6" s="27"/>
      <c r="TUG6" s="27"/>
      <c r="TUH6" s="27"/>
      <c r="TUI6" s="27"/>
      <c r="TUJ6" s="27"/>
      <c r="TUK6" s="27"/>
      <c r="TUL6" s="27"/>
      <c r="TUM6" s="27"/>
      <c r="TUN6" s="27"/>
      <c r="TUO6" s="27"/>
      <c r="TUP6" s="27"/>
      <c r="TUQ6" s="27"/>
      <c r="TUR6" s="27"/>
      <c r="TUS6" s="27"/>
      <c r="TUT6" s="27"/>
      <c r="TUU6" s="27"/>
      <c r="TUV6" s="27"/>
      <c r="TUW6" s="27"/>
      <c r="TUX6" s="27"/>
      <c r="TUY6" s="27"/>
      <c r="TUZ6" s="27"/>
      <c r="TVA6" s="27"/>
      <c r="TVB6" s="27"/>
      <c r="TVC6" s="27"/>
      <c r="TVD6" s="27"/>
      <c r="TVE6" s="27"/>
      <c r="TVF6" s="27"/>
      <c r="TVG6" s="27"/>
      <c r="TVH6" s="27"/>
      <c r="TVI6" s="27"/>
      <c r="TVJ6" s="27"/>
      <c r="TVK6" s="27"/>
      <c r="TVL6" s="27"/>
      <c r="TVM6" s="27"/>
      <c r="TVN6" s="27"/>
      <c r="TVO6" s="27"/>
      <c r="TVP6" s="27"/>
      <c r="TVQ6" s="27"/>
      <c r="TVR6" s="27"/>
      <c r="TVS6" s="27"/>
      <c r="TVT6" s="27"/>
      <c r="TVU6" s="27"/>
      <c r="TVV6" s="27"/>
      <c r="TVW6" s="27"/>
      <c r="TVX6" s="27"/>
      <c r="TVY6" s="27"/>
      <c r="TVZ6" s="27"/>
      <c r="TWA6" s="27"/>
      <c r="TWB6" s="27"/>
      <c r="TWC6" s="27"/>
      <c r="TWD6" s="27"/>
      <c r="TWE6" s="27"/>
      <c r="TWF6" s="27"/>
      <c r="TWG6" s="27"/>
      <c r="TWH6" s="27"/>
      <c r="TWI6" s="27"/>
      <c r="TWJ6" s="27"/>
      <c r="TWK6" s="27"/>
      <c r="TWL6" s="27"/>
      <c r="TWM6" s="27"/>
      <c r="TWN6" s="27"/>
      <c r="TWO6" s="27"/>
      <c r="TWP6" s="27"/>
      <c r="TWQ6" s="27"/>
      <c r="TWR6" s="27"/>
      <c r="TWS6" s="27"/>
      <c r="TWT6" s="27"/>
      <c r="TWU6" s="27"/>
      <c r="TWV6" s="27"/>
      <c r="TWW6" s="27"/>
      <c r="TWX6" s="27"/>
      <c r="TWY6" s="27"/>
      <c r="TWZ6" s="27"/>
      <c r="TXA6" s="27"/>
      <c r="TXB6" s="27"/>
      <c r="TXC6" s="27"/>
      <c r="TXD6" s="27"/>
      <c r="TXE6" s="27"/>
      <c r="TXF6" s="27"/>
      <c r="TXG6" s="27"/>
      <c r="TXH6" s="27"/>
      <c r="TXI6" s="27"/>
      <c r="TXJ6" s="27"/>
      <c r="TXK6" s="27"/>
      <c r="TXL6" s="27"/>
      <c r="TXM6" s="27"/>
      <c r="TXN6" s="27"/>
      <c r="TXO6" s="27"/>
      <c r="TXP6" s="27"/>
      <c r="TXQ6" s="27"/>
      <c r="TXR6" s="27"/>
      <c r="TXS6" s="27"/>
      <c r="TXT6" s="27"/>
      <c r="TXU6" s="27"/>
      <c r="TXV6" s="27"/>
      <c r="TXW6" s="27"/>
      <c r="TXX6" s="27"/>
      <c r="TXY6" s="27"/>
      <c r="TXZ6" s="27"/>
      <c r="TYA6" s="27"/>
      <c r="TYB6" s="27"/>
      <c r="TYC6" s="27"/>
      <c r="TYD6" s="27"/>
      <c r="TYE6" s="27"/>
      <c r="TYF6" s="27"/>
      <c r="TYG6" s="27"/>
      <c r="TYH6" s="27"/>
      <c r="TYI6" s="27"/>
      <c r="TYJ6" s="27"/>
      <c r="TYK6" s="27"/>
      <c r="TYL6" s="27"/>
      <c r="TYM6" s="27"/>
      <c r="TYN6" s="27"/>
      <c r="TYO6" s="27"/>
      <c r="TYP6" s="27"/>
      <c r="TYQ6" s="27"/>
      <c r="TYR6" s="27"/>
      <c r="TYS6" s="27"/>
      <c r="TYT6" s="27"/>
      <c r="TYU6" s="27"/>
      <c r="TYV6" s="27"/>
      <c r="TYW6" s="27"/>
      <c r="TYX6" s="27"/>
      <c r="TYY6" s="27"/>
      <c r="TYZ6" s="27"/>
      <c r="TZA6" s="27"/>
      <c r="TZB6" s="27"/>
      <c r="TZC6" s="27"/>
      <c r="TZD6" s="27"/>
      <c r="TZE6" s="27"/>
      <c r="TZF6" s="27"/>
      <c r="TZG6" s="27"/>
      <c r="TZH6" s="27"/>
      <c r="TZI6" s="27"/>
      <c r="TZJ6" s="27"/>
      <c r="TZK6" s="27"/>
      <c r="TZL6" s="27"/>
      <c r="TZM6" s="27"/>
      <c r="TZN6" s="27"/>
      <c r="TZO6" s="27"/>
      <c r="TZP6" s="27"/>
      <c r="TZQ6" s="27"/>
      <c r="TZR6" s="27"/>
      <c r="TZS6" s="27"/>
      <c r="TZT6" s="27"/>
      <c r="TZU6" s="27"/>
      <c r="TZV6" s="27"/>
      <c r="TZW6" s="27"/>
      <c r="TZX6" s="27"/>
      <c r="TZY6" s="27"/>
      <c r="TZZ6" s="27"/>
      <c r="UAA6" s="27"/>
      <c r="UAB6" s="27"/>
      <c r="UAC6" s="27"/>
      <c r="UAD6" s="27"/>
      <c r="UAE6" s="27"/>
      <c r="UAF6" s="27"/>
      <c r="UAG6" s="27"/>
      <c r="UAH6" s="27"/>
      <c r="UAI6" s="27"/>
      <c r="UAJ6" s="27"/>
      <c r="UAK6" s="27"/>
      <c r="UAL6" s="27"/>
      <c r="UAM6" s="27"/>
      <c r="UAN6" s="27"/>
      <c r="UAO6" s="27"/>
      <c r="UAP6" s="27"/>
      <c r="UAQ6" s="27"/>
      <c r="UAR6" s="27"/>
      <c r="UAS6" s="27"/>
      <c r="UAT6" s="27"/>
      <c r="UAU6" s="27"/>
      <c r="UAV6" s="27"/>
      <c r="UAW6" s="27"/>
      <c r="UAX6" s="27"/>
      <c r="UAY6" s="27"/>
      <c r="UAZ6" s="27"/>
      <c r="UBA6" s="27"/>
      <c r="UBB6" s="27"/>
      <c r="UBC6" s="27"/>
      <c r="UBD6" s="27"/>
      <c r="UBE6" s="27"/>
      <c r="UBF6" s="27"/>
      <c r="UBG6" s="27"/>
      <c r="UBH6" s="27"/>
      <c r="UBI6" s="27"/>
      <c r="UBJ6" s="27"/>
      <c r="UBK6" s="27"/>
      <c r="UBL6" s="27"/>
      <c r="UBM6" s="27"/>
      <c r="UBN6" s="27"/>
      <c r="UBO6" s="27"/>
      <c r="UBP6" s="27"/>
      <c r="UBQ6" s="27"/>
      <c r="UBR6" s="27"/>
      <c r="UBS6" s="27"/>
      <c r="UBT6" s="27"/>
      <c r="UBU6" s="27"/>
      <c r="UBV6" s="27"/>
      <c r="UBW6" s="27"/>
      <c r="UBX6" s="27"/>
      <c r="UBY6" s="27"/>
      <c r="UBZ6" s="27"/>
      <c r="UCA6" s="27"/>
      <c r="UCB6" s="27"/>
      <c r="UCC6" s="27"/>
      <c r="UCD6" s="27"/>
      <c r="UCE6" s="27"/>
      <c r="UCF6" s="27"/>
      <c r="UCG6" s="27"/>
      <c r="UCH6" s="27"/>
      <c r="UCI6" s="27"/>
      <c r="UCJ6" s="27"/>
      <c r="UCK6" s="27"/>
      <c r="UCL6" s="27"/>
      <c r="UCM6" s="27"/>
      <c r="UCN6" s="27"/>
      <c r="UCO6" s="27"/>
      <c r="UCP6" s="27"/>
      <c r="UCQ6" s="27"/>
      <c r="UCR6" s="27"/>
      <c r="UCS6" s="27"/>
      <c r="UCT6" s="27"/>
      <c r="UCU6" s="27"/>
      <c r="UCV6" s="27"/>
      <c r="UCW6" s="27"/>
      <c r="UCX6" s="27"/>
      <c r="UCY6" s="27"/>
      <c r="UCZ6" s="27"/>
      <c r="UDA6" s="27"/>
      <c r="UDB6" s="27"/>
      <c r="UDC6" s="27"/>
      <c r="UDD6" s="27"/>
      <c r="UDE6" s="27"/>
      <c r="UDF6" s="27"/>
      <c r="UDG6" s="27"/>
      <c r="UDH6" s="27"/>
      <c r="UDI6" s="27"/>
      <c r="UDJ6" s="27"/>
      <c r="UDK6" s="27"/>
      <c r="UDL6" s="27"/>
      <c r="UDM6" s="27"/>
      <c r="UDN6" s="27"/>
      <c r="UDO6" s="27"/>
      <c r="UDP6" s="27"/>
      <c r="UDQ6" s="27"/>
      <c r="UDR6" s="27"/>
      <c r="UDS6" s="27"/>
      <c r="UDT6" s="27"/>
      <c r="UDU6" s="27"/>
      <c r="UDV6" s="27"/>
      <c r="UDW6" s="27"/>
      <c r="UDX6" s="27"/>
      <c r="UDY6" s="27"/>
      <c r="UDZ6" s="27"/>
      <c r="UEA6" s="27"/>
      <c r="UEB6" s="27"/>
      <c r="UEC6" s="27"/>
      <c r="UED6" s="27"/>
      <c r="UEE6" s="27"/>
      <c r="UEF6" s="27"/>
      <c r="UEG6" s="27"/>
      <c r="UEH6" s="27"/>
      <c r="UEI6" s="27"/>
      <c r="UEJ6" s="27"/>
      <c r="UEK6" s="27"/>
      <c r="UEL6" s="27"/>
      <c r="UEM6" s="27"/>
      <c r="UEN6" s="27"/>
      <c r="UEO6" s="27"/>
      <c r="UEP6" s="27"/>
      <c r="UEQ6" s="27"/>
      <c r="UER6" s="27"/>
      <c r="UES6" s="27"/>
      <c r="UET6" s="27"/>
      <c r="UEU6" s="27"/>
      <c r="UEV6" s="27"/>
      <c r="UEW6" s="27"/>
      <c r="UEX6" s="27"/>
      <c r="UEY6" s="27"/>
      <c r="UEZ6" s="27"/>
      <c r="UFA6" s="27"/>
      <c r="UFB6" s="27"/>
      <c r="UFC6" s="27"/>
      <c r="UFD6" s="27"/>
      <c r="UFE6" s="27"/>
      <c r="UFF6" s="27"/>
      <c r="UFG6" s="27"/>
      <c r="UFH6" s="27"/>
      <c r="UFI6" s="27"/>
      <c r="UFJ6" s="27"/>
      <c r="UFK6" s="27"/>
      <c r="UFL6" s="27"/>
      <c r="UFM6" s="27"/>
      <c r="UFN6" s="27"/>
      <c r="UFO6" s="27"/>
      <c r="UFP6" s="27"/>
      <c r="UFQ6" s="27"/>
      <c r="UFR6" s="27"/>
      <c r="UFS6" s="27"/>
      <c r="UFT6" s="27"/>
      <c r="UFU6" s="27"/>
      <c r="UFV6" s="27"/>
      <c r="UFW6" s="27"/>
      <c r="UFX6" s="27"/>
      <c r="UFY6" s="27"/>
      <c r="UFZ6" s="27"/>
      <c r="UGA6" s="27"/>
      <c r="UGB6" s="27"/>
      <c r="UGC6" s="27"/>
      <c r="UGD6" s="27"/>
      <c r="UGE6" s="27"/>
      <c r="UGF6" s="27"/>
      <c r="UGG6" s="27"/>
      <c r="UGH6" s="27"/>
      <c r="UGI6" s="27"/>
      <c r="UGJ6" s="27"/>
      <c r="UGK6" s="27"/>
      <c r="UGL6" s="27"/>
      <c r="UGM6" s="27"/>
      <c r="UGN6" s="27"/>
      <c r="UGO6" s="27"/>
      <c r="UGP6" s="27"/>
      <c r="UGQ6" s="27"/>
      <c r="UGR6" s="27"/>
      <c r="UGS6" s="27"/>
      <c r="UGT6" s="27"/>
      <c r="UGU6" s="27"/>
      <c r="UGV6" s="27"/>
      <c r="UGW6" s="27"/>
      <c r="UGX6" s="27"/>
      <c r="UGY6" s="27"/>
      <c r="UGZ6" s="27"/>
      <c r="UHA6" s="27"/>
      <c r="UHB6" s="27"/>
      <c r="UHC6" s="27"/>
      <c r="UHD6" s="27"/>
      <c r="UHE6" s="27"/>
      <c r="UHF6" s="27"/>
      <c r="UHG6" s="27"/>
      <c r="UHH6" s="27"/>
      <c r="UHI6" s="27"/>
      <c r="UHJ6" s="27"/>
      <c r="UHK6" s="27"/>
      <c r="UHL6" s="27"/>
      <c r="UHM6" s="27"/>
      <c r="UHN6" s="27"/>
      <c r="UHO6" s="27"/>
      <c r="UHP6" s="27"/>
      <c r="UHQ6" s="27"/>
      <c r="UHR6" s="27"/>
      <c r="UHS6" s="27"/>
      <c r="UHT6" s="27"/>
      <c r="UHU6" s="27"/>
      <c r="UHV6" s="27"/>
      <c r="UHW6" s="27"/>
      <c r="UHX6" s="27"/>
      <c r="UHY6" s="27"/>
      <c r="UHZ6" s="27"/>
      <c r="UIA6" s="27"/>
      <c r="UIB6" s="27"/>
      <c r="UIC6" s="27"/>
      <c r="UID6" s="27"/>
      <c r="UIE6" s="27"/>
      <c r="UIF6" s="27"/>
      <c r="UIG6" s="27"/>
      <c r="UIH6" s="27"/>
      <c r="UII6" s="27"/>
      <c r="UIJ6" s="27"/>
      <c r="UIK6" s="27"/>
      <c r="UIL6" s="27"/>
      <c r="UIM6" s="27"/>
      <c r="UIN6" s="27"/>
      <c r="UIO6" s="27"/>
      <c r="UIP6" s="27"/>
      <c r="UIQ6" s="27"/>
      <c r="UIR6" s="27"/>
      <c r="UIS6" s="27"/>
      <c r="UIT6" s="27"/>
      <c r="UIU6" s="27"/>
      <c r="UIV6" s="27"/>
      <c r="UIW6" s="27"/>
      <c r="UIX6" s="27"/>
      <c r="UIY6" s="27"/>
      <c r="UIZ6" s="27"/>
      <c r="UJA6" s="27"/>
      <c r="UJB6" s="27"/>
      <c r="UJC6" s="27"/>
      <c r="UJD6" s="27"/>
      <c r="UJE6" s="27"/>
      <c r="UJF6" s="27"/>
      <c r="UJG6" s="27"/>
      <c r="UJH6" s="27"/>
      <c r="UJI6" s="27"/>
      <c r="UJJ6" s="27"/>
      <c r="UJK6" s="27"/>
      <c r="UJL6" s="27"/>
      <c r="UJM6" s="27"/>
      <c r="UJN6" s="27"/>
      <c r="UJO6" s="27"/>
      <c r="UJP6" s="27"/>
      <c r="UJQ6" s="27"/>
      <c r="UJR6" s="27"/>
      <c r="UJS6" s="27"/>
      <c r="UJT6" s="27"/>
      <c r="UJU6" s="27"/>
      <c r="UJV6" s="27"/>
      <c r="UJW6" s="27"/>
      <c r="UJX6" s="27"/>
      <c r="UJY6" s="27"/>
      <c r="UJZ6" s="27"/>
      <c r="UKA6" s="27"/>
      <c r="UKB6" s="27"/>
      <c r="UKC6" s="27"/>
      <c r="UKD6" s="27"/>
      <c r="UKE6" s="27"/>
      <c r="UKF6" s="27"/>
      <c r="UKG6" s="27"/>
      <c r="UKH6" s="27"/>
      <c r="UKI6" s="27"/>
      <c r="UKJ6" s="27"/>
      <c r="UKK6" s="27"/>
      <c r="UKL6" s="27"/>
      <c r="UKM6" s="27"/>
      <c r="UKN6" s="27"/>
      <c r="UKO6" s="27"/>
      <c r="UKP6" s="27"/>
      <c r="UKQ6" s="27"/>
      <c r="UKR6" s="27"/>
      <c r="UKS6" s="27"/>
      <c r="UKT6" s="27"/>
      <c r="UKU6" s="27"/>
      <c r="UKV6" s="27"/>
      <c r="UKW6" s="27"/>
      <c r="UKX6" s="27"/>
      <c r="UKY6" s="27"/>
      <c r="UKZ6" s="27"/>
      <c r="ULA6" s="27"/>
      <c r="ULB6" s="27"/>
      <c r="ULC6" s="27"/>
      <c r="ULD6" s="27"/>
      <c r="ULE6" s="27"/>
      <c r="ULF6" s="27"/>
      <c r="ULG6" s="27"/>
      <c r="ULH6" s="27"/>
      <c r="ULI6" s="27"/>
      <c r="ULJ6" s="27"/>
      <c r="ULK6" s="27"/>
      <c r="ULL6" s="27"/>
      <c r="ULM6" s="27"/>
      <c r="ULN6" s="27"/>
      <c r="ULO6" s="27"/>
      <c r="ULP6" s="27"/>
      <c r="ULQ6" s="27"/>
      <c r="ULR6" s="27"/>
      <c r="ULS6" s="27"/>
      <c r="ULT6" s="27"/>
      <c r="ULU6" s="27"/>
      <c r="ULV6" s="27"/>
      <c r="ULW6" s="27"/>
      <c r="ULX6" s="27"/>
      <c r="ULY6" s="27"/>
      <c r="ULZ6" s="27"/>
      <c r="UMA6" s="27"/>
      <c r="UMB6" s="27"/>
      <c r="UMC6" s="27"/>
      <c r="UMD6" s="27"/>
      <c r="UME6" s="27"/>
      <c r="UMF6" s="27"/>
      <c r="UMG6" s="27"/>
      <c r="UMH6" s="27"/>
      <c r="UMI6" s="27"/>
      <c r="UMJ6" s="27"/>
      <c r="UMK6" s="27"/>
      <c r="UML6" s="27"/>
      <c r="UMM6" s="27"/>
      <c r="UMN6" s="27"/>
      <c r="UMO6" s="27"/>
      <c r="UMP6" s="27"/>
      <c r="UMQ6" s="27"/>
      <c r="UMR6" s="27"/>
      <c r="UMS6" s="27"/>
      <c r="UMT6" s="27"/>
      <c r="UMU6" s="27"/>
      <c r="UMV6" s="27"/>
      <c r="UMW6" s="27"/>
      <c r="UMX6" s="27"/>
      <c r="UMY6" s="27"/>
      <c r="UMZ6" s="27"/>
      <c r="UNA6" s="27"/>
      <c r="UNB6" s="27"/>
      <c r="UNC6" s="27"/>
      <c r="UND6" s="27"/>
      <c r="UNE6" s="27"/>
      <c r="UNF6" s="27"/>
      <c r="UNG6" s="27"/>
      <c r="UNH6" s="27"/>
      <c r="UNI6" s="27"/>
      <c r="UNJ6" s="27"/>
      <c r="UNK6" s="27"/>
      <c r="UNL6" s="27"/>
      <c r="UNM6" s="27"/>
      <c r="UNN6" s="27"/>
      <c r="UNO6" s="27"/>
      <c r="UNP6" s="27"/>
      <c r="UNQ6" s="27"/>
      <c r="UNR6" s="27"/>
      <c r="UNS6" s="27"/>
      <c r="UNT6" s="27"/>
      <c r="UNU6" s="27"/>
      <c r="UNV6" s="27"/>
      <c r="UNW6" s="27"/>
      <c r="UNX6" s="27"/>
      <c r="UNY6" s="27"/>
      <c r="UNZ6" s="27"/>
      <c r="UOA6" s="27"/>
      <c r="UOB6" s="27"/>
      <c r="UOC6" s="27"/>
      <c r="UOD6" s="27"/>
      <c r="UOE6" s="27"/>
      <c r="UOF6" s="27"/>
      <c r="UOG6" s="27"/>
      <c r="UOH6" s="27"/>
      <c r="UOI6" s="27"/>
      <c r="UOJ6" s="27"/>
      <c r="UOK6" s="27"/>
      <c r="UOL6" s="27"/>
      <c r="UOM6" s="27"/>
      <c r="UON6" s="27"/>
      <c r="UOO6" s="27"/>
      <c r="UOP6" s="27"/>
      <c r="UOQ6" s="27"/>
      <c r="UOR6" s="27"/>
      <c r="UOS6" s="27"/>
      <c r="UOT6" s="27"/>
      <c r="UOU6" s="27"/>
      <c r="UOV6" s="27"/>
      <c r="UOW6" s="27"/>
      <c r="UOX6" s="27"/>
      <c r="UOY6" s="27"/>
      <c r="UOZ6" s="27"/>
      <c r="UPA6" s="27"/>
      <c r="UPB6" s="27"/>
      <c r="UPC6" s="27"/>
      <c r="UPD6" s="27"/>
      <c r="UPE6" s="27"/>
      <c r="UPF6" s="27"/>
      <c r="UPG6" s="27"/>
      <c r="UPH6" s="27"/>
      <c r="UPI6" s="27"/>
      <c r="UPJ6" s="27"/>
      <c r="UPK6" s="27"/>
      <c r="UPL6" s="27"/>
      <c r="UPM6" s="27"/>
      <c r="UPN6" s="27"/>
      <c r="UPO6" s="27"/>
      <c r="UPP6" s="27"/>
      <c r="UPQ6" s="27"/>
      <c r="UPR6" s="27"/>
      <c r="UPS6" s="27"/>
      <c r="UPT6" s="27"/>
      <c r="UPU6" s="27"/>
      <c r="UPV6" s="27"/>
      <c r="UPW6" s="27"/>
      <c r="UPX6" s="27"/>
      <c r="UPY6" s="27"/>
      <c r="UPZ6" s="27"/>
      <c r="UQA6" s="27"/>
      <c r="UQB6" s="27"/>
      <c r="UQC6" s="27"/>
      <c r="UQD6" s="27"/>
      <c r="UQE6" s="27"/>
      <c r="UQF6" s="27"/>
      <c r="UQG6" s="27"/>
      <c r="UQH6" s="27"/>
      <c r="UQI6" s="27"/>
      <c r="UQJ6" s="27"/>
      <c r="UQK6" s="27"/>
      <c r="UQL6" s="27"/>
      <c r="UQM6" s="27"/>
      <c r="UQN6" s="27"/>
      <c r="UQO6" s="27"/>
      <c r="UQP6" s="27"/>
      <c r="UQQ6" s="27"/>
      <c r="UQR6" s="27"/>
      <c r="UQS6" s="27"/>
      <c r="UQT6" s="27"/>
      <c r="UQU6" s="27"/>
      <c r="UQV6" s="27"/>
      <c r="UQW6" s="27"/>
      <c r="UQX6" s="27"/>
      <c r="UQY6" s="27"/>
      <c r="UQZ6" s="27"/>
      <c r="URA6" s="27"/>
      <c r="URB6" s="27"/>
      <c r="URC6" s="27"/>
      <c r="URD6" s="27"/>
      <c r="URE6" s="27"/>
      <c r="URF6" s="27"/>
      <c r="URG6" s="27"/>
      <c r="URH6" s="27"/>
      <c r="URI6" s="27"/>
      <c r="URJ6" s="27"/>
      <c r="URK6" s="27"/>
      <c r="URL6" s="27"/>
      <c r="URM6" s="27"/>
      <c r="URN6" s="27"/>
      <c r="URO6" s="27"/>
      <c r="URP6" s="27"/>
      <c r="URQ6" s="27"/>
      <c r="URR6" s="27"/>
      <c r="URS6" s="27"/>
      <c r="URT6" s="27"/>
      <c r="URU6" s="27"/>
      <c r="URV6" s="27"/>
      <c r="URW6" s="27"/>
      <c r="URX6" s="27"/>
      <c r="URY6" s="27"/>
      <c r="URZ6" s="27"/>
      <c r="USA6" s="27"/>
      <c r="USB6" s="27"/>
      <c r="USC6" s="27"/>
      <c r="USD6" s="27"/>
      <c r="USE6" s="27"/>
      <c r="USF6" s="27"/>
      <c r="USG6" s="27"/>
      <c r="USH6" s="27"/>
      <c r="USI6" s="27"/>
      <c r="USJ6" s="27"/>
      <c r="USK6" s="27"/>
      <c r="USL6" s="27"/>
      <c r="USM6" s="27"/>
      <c r="USN6" s="27"/>
      <c r="USO6" s="27"/>
      <c r="USP6" s="27"/>
      <c r="USQ6" s="27"/>
      <c r="USR6" s="27"/>
      <c r="USS6" s="27"/>
      <c r="UST6" s="27"/>
      <c r="USU6" s="27"/>
      <c r="USV6" s="27"/>
      <c r="USW6" s="27"/>
      <c r="USX6" s="27"/>
      <c r="USY6" s="27"/>
      <c r="USZ6" s="27"/>
      <c r="UTA6" s="27"/>
      <c r="UTB6" s="27"/>
      <c r="UTC6" s="27"/>
      <c r="UTD6" s="27"/>
      <c r="UTE6" s="27"/>
      <c r="UTF6" s="27"/>
      <c r="UTG6" s="27"/>
      <c r="UTH6" s="27"/>
      <c r="UTI6" s="27"/>
      <c r="UTJ6" s="27"/>
      <c r="UTK6" s="27"/>
      <c r="UTL6" s="27"/>
      <c r="UTM6" s="27"/>
      <c r="UTN6" s="27"/>
      <c r="UTO6" s="27"/>
      <c r="UTP6" s="27"/>
      <c r="UTQ6" s="27"/>
      <c r="UTR6" s="27"/>
      <c r="UTS6" s="27"/>
      <c r="UTT6" s="27"/>
      <c r="UTU6" s="27"/>
      <c r="UTV6" s="27"/>
      <c r="UTW6" s="27"/>
      <c r="UTX6" s="27"/>
      <c r="UTY6" s="27"/>
      <c r="UTZ6" s="27"/>
      <c r="UUA6" s="27"/>
      <c r="UUB6" s="27"/>
      <c r="UUC6" s="27"/>
      <c r="UUD6" s="27"/>
      <c r="UUE6" s="27"/>
      <c r="UUF6" s="27"/>
      <c r="UUG6" s="27"/>
      <c r="UUH6" s="27"/>
      <c r="UUI6" s="27"/>
      <c r="UUJ6" s="27"/>
      <c r="UUK6" s="27"/>
      <c r="UUL6" s="27"/>
      <c r="UUM6" s="27"/>
      <c r="UUN6" s="27"/>
      <c r="UUO6" s="27"/>
      <c r="UUP6" s="27"/>
      <c r="UUQ6" s="27"/>
      <c r="UUR6" s="27"/>
      <c r="UUS6" s="27"/>
      <c r="UUT6" s="27"/>
      <c r="UUU6" s="27"/>
      <c r="UUV6" s="27"/>
      <c r="UUW6" s="27"/>
      <c r="UUX6" s="27"/>
      <c r="UUY6" s="27"/>
      <c r="UUZ6" s="27"/>
      <c r="UVA6" s="27"/>
      <c r="UVB6" s="27"/>
      <c r="UVC6" s="27"/>
      <c r="UVD6" s="27"/>
      <c r="UVE6" s="27"/>
      <c r="UVF6" s="27"/>
      <c r="UVG6" s="27"/>
      <c r="UVH6" s="27"/>
      <c r="UVI6" s="27"/>
      <c r="UVJ6" s="27"/>
      <c r="UVK6" s="27"/>
      <c r="UVL6" s="27"/>
      <c r="UVM6" s="27"/>
      <c r="UVN6" s="27"/>
      <c r="UVO6" s="27"/>
      <c r="UVP6" s="27"/>
      <c r="UVQ6" s="27"/>
      <c r="UVR6" s="27"/>
      <c r="UVS6" s="27"/>
      <c r="UVT6" s="27"/>
      <c r="UVU6" s="27"/>
      <c r="UVV6" s="27"/>
      <c r="UVW6" s="27"/>
      <c r="UVX6" s="27"/>
      <c r="UVY6" s="27"/>
      <c r="UVZ6" s="27"/>
      <c r="UWA6" s="27"/>
      <c r="UWB6" s="27"/>
      <c r="UWC6" s="27"/>
      <c r="UWD6" s="27"/>
      <c r="UWE6" s="27"/>
      <c r="UWF6" s="27"/>
      <c r="UWG6" s="27"/>
      <c r="UWH6" s="27"/>
      <c r="UWI6" s="27"/>
      <c r="UWJ6" s="27"/>
      <c r="UWK6" s="27"/>
      <c r="UWL6" s="27"/>
      <c r="UWM6" s="27"/>
      <c r="UWN6" s="27"/>
      <c r="UWO6" s="27"/>
      <c r="UWP6" s="27"/>
      <c r="UWQ6" s="27"/>
      <c r="UWR6" s="27"/>
      <c r="UWS6" s="27"/>
      <c r="UWT6" s="27"/>
      <c r="UWU6" s="27"/>
      <c r="UWV6" s="27"/>
      <c r="UWW6" s="27"/>
      <c r="UWX6" s="27"/>
      <c r="UWY6" s="27"/>
      <c r="UWZ6" s="27"/>
      <c r="UXA6" s="27"/>
      <c r="UXB6" s="27"/>
      <c r="UXC6" s="27"/>
      <c r="UXD6" s="27"/>
      <c r="UXE6" s="27"/>
      <c r="UXF6" s="27"/>
      <c r="UXG6" s="27"/>
      <c r="UXH6" s="27"/>
      <c r="UXI6" s="27"/>
      <c r="UXJ6" s="27"/>
      <c r="UXK6" s="27"/>
      <c r="UXL6" s="27"/>
      <c r="UXM6" s="27"/>
      <c r="UXN6" s="27"/>
      <c r="UXO6" s="27"/>
      <c r="UXP6" s="27"/>
      <c r="UXQ6" s="27"/>
      <c r="UXR6" s="27"/>
      <c r="UXS6" s="27"/>
      <c r="UXT6" s="27"/>
      <c r="UXU6" s="27"/>
      <c r="UXV6" s="27"/>
      <c r="UXW6" s="27"/>
      <c r="UXX6" s="27"/>
      <c r="UXY6" s="27"/>
      <c r="UXZ6" s="27"/>
      <c r="UYA6" s="27"/>
      <c r="UYB6" s="27"/>
      <c r="UYC6" s="27"/>
      <c r="UYD6" s="27"/>
      <c r="UYE6" s="27"/>
      <c r="UYF6" s="27"/>
      <c r="UYG6" s="27"/>
      <c r="UYH6" s="27"/>
      <c r="UYI6" s="27"/>
      <c r="UYJ6" s="27"/>
      <c r="UYK6" s="27"/>
      <c r="UYL6" s="27"/>
      <c r="UYM6" s="27"/>
      <c r="UYN6" s="27"/>
      <c r="UYO6" s="27"/>
      <c r="UYP6" s="27"/>
      <c r="UYQ6" s="27"/>
      <c r="UYR6" s="27"/>
      <c r="UYS6" s="27"/>
      <c r="UYT6" s="27"/>
      <c r="UYU6" s="27"/>
      <c r="UYV6" s="27"/>
      <c r="UYW6" s="27"/>
      <c r="UYX6" s="27"/>
      <c r="UYY6" s="27"/>
      <c r="UYZ6" s="27"/>
      <c r="UZA6" s="27"/>
      <c r="UZB6" s="27"/>
      <c r="UZC6" s="27"/>
      <c r="UZD6" s="27"/>
      <c r="UZE6" s="27"/>
      <c r="UZF6" s="27"/>
      <c r="UZG6" s="27"/>
      <c r="UZH6" s="27"/>
      <c r="UZI6" s="27"/>
      <c r="UZJ6" s="27"/>
      <c r="UZK6" s="27"/>
      <c r="UZL6" s="27"/>
      <c r="UZM6" s="27"/>
      <c r="UZN6" s="27"/>
      <c r="UZO6" s="27"/>
      <c r="UZP6" s="27"/>
      <c r="UZQ6" s="27"/>
      <c r="UZR6" s="27"/>
      <c r="UZS6" s="27"/>
      <c r="UZT6" s="27"/>
      <c r="UZU6" s="27"/>
      <c r="UZV6" s="27"/>
      <c r="UZW6" s="27"/>
      <c r="UZX6" s="27"/>
      <c r="UZY6" s="27"/>
      <c r="UZZ6" s="27"/>
      <c r="VAA6" s="27"/>
      <c r="VAB6" s="27"/>
      <c r="VAC6" s="27"/>
      <c r="VAD6" s="27"/>
      <c r="VAE6" s="27"/>
      <c r="VAF6" s="27"/>
      <c r="VAG6" s="27"/>
      <c r="VAH6" s="27"/>
      <c r="VAI6" s="27"/>
      <c r="VAJ6" s="27"/>
      <c r="VAK6" s="27"/>
      <c r="VAL6" s="27"/>
      <c r="VAM6" s="27"/>
      <c r="VAN6" s="27"/>
      <c r="VAO6" s="27"/>
      <c r="VAP6" s="27"/>
      <c r="VAQ6" s="27"/>
      <c r="VAR6" s="27"/>
      <c r="VAS6" s="27"/>
      <c r="VAT6" s="27"/>
      <c r="VAU6" s="27"/>
      <c r="VAV6" s="27"/>
      <c r="VAW6" s="27"/>
      <c r="VAX6" s="27"/>
      <c r="VAY6" s="27"/>
      <c r="VAZ6" s="27"/>
      <c r="VBA6" s="27"/>
      <c r="VBB6" s="27"/>
      <c r="VBC6" s="27"/>
      <c r="VBD6" s="27"/>
      <c r="VBE6" s="27"/>
      <c r="VBF6" s="27"/>
      <c r="VBG6" s="27"/>
      <c r="VBH6" s="27"/>
      <c r="VBI6" s="27"/>
      <c r="VBJ6" s="27"/>
      <c r="VBK6" s="27"/>
      <c r="VBL6" s="27"/>
      <c r="VBM6" s="27"/>
      <c r="VBN6" s="27"/>
      <c r="VBO6" s="27"/>
      <c r="VBP6" s="27"/>
      <c r="VBQ6" s="27"/>
      <c r="VBR6" s="27"/>
      <c r="VBS6" s="27"/>
      <c r="VBT6" s="27"/>
      <c r="VBU6" s="27"/>
      <c r="VBV6" s="27"/>
      <c r="VBW6" s="27"/>
      <c r="VBX6" s="27"/>
      <c r="VBY6" s="27"/>
      <c r="VBZ6" s="27"/>
      <c r="VCA6" s="27"/>
      <c r="VCB6" s="27"/>
      <c r="VCC6" s="27"/>
      <c r="VCD6" s="27"/>
      <c r="VCE6" s="27"/>
      <c r="VCF6" s="27"/>
      <c r="VCG6" s="27"/>
      <c r="VCH6" s="27"/>
      <c r="VCI6" s="27"/>
      <c r="VCJ6" s="27"/>
      <c r="VCK6" s="27"/>
      <c r="VCL6" s="27"/>
      <c r="VCM6" s="27"/>
      <c r="VCN6" s="27"/>
      <c r="VCO6" s="27"/>
      <c r="VCP6" s="27"/>
      <c r="VCQ6" s="27"/>
      <c r="VCR6" s="27"/>
      <c r="VCS6" s="27"/>
      <c r="VCT6" s="27"/>
      <c r="VCU6" s="27"/>
      <c r="VCV6" s="27"/>
      <c r="VCW6" s="27"/>
      <c r="VCX6" s="27"/>
      <c r="VCY6" s="27"/>
      <c r="VCZ6" s="27"/>
      <c r="VDA6" s="27"/>
      <c r="VDB6" s="27"/>
      <c r="VDC6" s="27"/>
      <c r="VDD6" s="27"/>
      <c r="VDE6" s="27"/>
      <c r="VDF6" s="27"/>
      <c r="VDG6" s="27"/>
      <c r="VDH6" s="27"/>
      <c r="VDI6" s="27"/>
      <c r="VDJ6" s="27"/>
      <c r="VDK6" s="27"/>
      <c r="VDL6" s="27"/>
      <c r="VDM6" s="27"/>
      <c r="VDN6" s="27"/>
      <c r="VDO6" s="27"/>
      <c r="VDP6" s="27"/>
      <c r="VDQ6" s="27"/>
      <c r="VDR6" s="27"/>
      <c r="VDS6" s="27"/>
      <c r="VDT6" s="27"/>
      <c r="VDU6" s="27"/>
      <c r="VDV6" s="27"/>
      <c r="VDW6" s="27"/>
      <c r="VDX6" s="27"/>
      <c r="VDY6" s="27"/>
      <c r="VDZ6" s="27"/>
      <c r="VEA6" s="27"/>
      <c r="VEB6" s="27"/>
      <c r="VEC6" s="27"/>
      <c r="VED6" s="27"/>
      <c r="VEE6" s="27"/>
      <c r="VEF6" s="27"/>
      <c r="VEG6" s="27"/>
      <c r="VEH6" s="27"/>
      <c r="VEI6" s="27"/>
      <c r="VEJ6" s="27"/>
      <c r="VEK6" s="27"/>
      <c r="VEL6" s="27"/>
      <c r="VEM6" s="27"/>
      <c r="VEN6" s="27"/>
      <c r="VEO6" s="27"/>
      <c r="VEP6" s="27"/>
      <c r="VEQ6" s="27"/>
      <c r="VER6" s="27"/>
      <c r="VES6" s="27"/>
      <c r="VET6" s="27"/>
      <c r="VEU6" s="27"/>
      <c r="VEV6" s="27"/>
      <c r="VEW6" s="27"/>
      <c r="VEX6" s="27"/>
      <c r="VEY6" s="27"/>
      <c r="VEZ6" s="27"/>
      <c r="VFA6" s="27"/>
      <c r="VFB6" s="27"/>
      <c r="VFC6" s="27"/>
      <c r="VFD6" s="27"/>
      <c r="VFE6" s="27"/>
      <c r="VFF6" s="27"/>
      <c r="VFG6" s="27"/>
      <c r="VFH6" s="27"/>
      <c r="VFI6" s="27"/>
      <c r="VFJ6" s="27"/>
      <c r="VFK6" s="27"/>
      <c r="VFL6" s="27"/>
      <c r="VFM6" s="27"/>
      <c r="VFN6" s="27"/>
      <c r="VFO6" s="27"/>
      <c r="VFP6" s="27"/>
      <c r="VFQ6" s="27"/>
      <c r="VFR6" s="27"/>
      <c r="VFS6" s="27"/>
      <c r="VFT6" s="27"/>
      <c r="VFU6" s="27"/>
      <c r="VFV6" s="27"/>
      <c r="VFW6" s="27"/>
      <c r="VFX6" s="27"/>
      <c r="VFY6" s="27"/>
      <c r="VFZ6" s="27"/>
      <c r="VGA6" s="27"/>
      <c r="VGB6" s="27"/>
      <c r="VGC6" s="27"/>
      <c r="VGD6" s="27"/>
      <c r="VGE6" s="27"/>
      <c r="VGF6" s="27"/>
      <c r="VGG6" s="27"/>
      <c r="VGH6" s="27"/>
      <c r="VGI6" s="27"/>
      <c r="VGJ6" s="27"/>
      <c r="VGK6" s="27"/>
      <c r="VGL6" s="27"/>
      <c r="VGM6" s="27"/>
      <c r="VGN6" s="27"/>
      <c r="VGO6" s="27"/>
      <c r="VGP6" s="27"/>
      <c r="VGQ6" s="27"/>
      <c r="VGR6" s="27"/>
      <c r="VGS6" s="27"/>
      <c r="VGT6" s="27"/>
      <c r="VGU6" s="27"/>
      <c r="VGV6" s="27"/>
      <c r="VGW6" s="27"/>
      <c r="VGX6" s="27"/>
      <c r="VGY6" s="27"/>
      <c r="VGZ6" s="27"/>
      <c r="VHA6" s="27"/>
      <c r="VHB6" s="27"/>
      <c r="VHC6" s="27"/>
      <c r="VHD6" s="27"/>
      <c r="VHE6" s="27"/>
      <c r="VHF6" s="27"/>
      <c r="VHG6" s="27"/>
      <c r="VHH6" s="27"/>
      <c r="VHI6" s="27"/>
      <c r="VHJ6" s="27"/>
      <c r="VHK6" s="27"/>
      <c r="VHL6" s="27"/>
      <c r="VHM6" s="27"/>
      <c r="VHN6" s="27"/>
      <c r="VHO6" s="27"/>
      <c r="VHP6" s="27"/>
      <c r="VHQ6" s="27"/>
      <c r="VHR6" s="27"/>
      <c r="VHS6" s="27"/>
      <c r="VHT6" s="27"/>
      <c r="VHU6" s="27"/>
      <c r="VHV6" s="27"/>
      <c r="VHW6" s="27"/>
      <c r="VHX6" s="27"/>
      <c r="VHY6" s="27"/>
      <c r="VHZ6" s="27"/>
      <c r="VIA6" s="27"/>
      <c r="VIB6" s="27"/>
      <c r="VIC6" s="27"/>
      <c r="VID6" s="27"/>
      <c r="VIE6" s="27"/>
      <c r="VIF6" s="27"/>
      <c r="VIG6" s="27"/>
      <c r="VIH6" s="27"/>
      <c r="VII6" s="27"/>
      <c r="VIJ6" s="27"/>
      <c r="VIK6" s="27"/>
      <c r="VIL6" s="27"/>
      <c r="VIM6" s="27"/>
      <c r="VIN6" s="27"/>
      <c r="VIO6" s="27"/>
      <c r="VIP6" s="27"/>
      <c r="VIQ6" s="27"/>
      <c r="VIR6" s="27"/>
      <c r="VIS6" s="27"/>
      <c r="VIT6" s="27"/>
      <c r="VIU6" s="27"/>
      <c r="VIV6" s="27"/>
      <c r="VIW6" s="27"/>
      <c r="VIX6" s="27"/>
      <c r="VIY6" s="27"/>
      <c r="VIZ6" s="27"/>
      <c r="VJA6" s="27"/>
      <c r="VJB6" s="27"/>
      <c r="VJC6" s="27"/>
      <c r="VJD6" s="27"/>
      <c r="VJE6" s="27"/>
      <c r="VJF6" s="27"/>
      <c r="VJG6" s="27"/>
      <c r="VJH6" s="27"/>
      <c r="VJI6" s="27"/>
      <c r="VJJ6" s="27"/>
      <c r="VJK6" s="27"/>
      <c r="VJL6" s="27"/>
      <c r="VJM6" s="27"/>
      <c r="VJN6" s="27"/>
      <c r="VJO6" s="27"/>
      <c r="VJP6" s="27"/>
      <c r="VJQ6" s="27"/>
      <c r="VJR6" s="27"/>
      <c r="VJS6" s="27"/>
      <c r="VJT6" s="27"/>
      <c r="VJU6" s="27"/>
      <c r="VJV6" s="27"/>
      <c r="VJW6" s="27"/>
      <c r="VJX6" s="27"/>
      <c r="VJY6" s="27"/>
      <c r="VJZ6" s="27"/>
      <c r="VKA6" s="27"/>
      <c r="VKB6" s="27"/>
      <c r="VKC6" s="27"/>
      <c r="VKD6" s="27"/>
      <c r="VKE6" s="27"/>
      <c r="VKF6" s="27"/>
      <c r="VKG6" s="27"/>
      <c r="VKH6" s="27"/>
      <c r="VKI6" s="27"/>
      <c r="VKJ6" s="27"/>
      <c r="VKK6" s="27"/>
      <c r="VKL6" s="27"/>
      <c r="VKM6" s="27"/>
      <c r="VKN6" s="27"/>
      <c r="VKO6" s="27"/>
      <c r="VKP6" s="27"/>
      <c r="VKQ6" s="27"/>
      <c r="VKR6" s="27"/>
      <c r="VKS6" s="27"/>
      <c r="VKT6" s="27"/>
      <c r="VKU6" s="27"/>
      <c r="VKV6" s="27"/>
      <c r="VKW6" s="27"/>
      <c r="VKX6" s="27"/>
      <c r="VKY6" s="27"/>
      <c r="VKZ6" s="27"/>
      <c r="VLA6" s="27"/>
      <c r="VLB6" s="27"/>
      <c r="VLC6" s="27"/>
      <c r="VLD6" s="27"/>
      <c r="VLE6" s="27"/>
      <c r="VLF6" s="27"/>
      <c r="VLG6" s="27"/>
      <c r="VLH6" s="27"/>
      <c r="VLI6" s="27"/>
      <c r="VLJ6" s="27"/>
      <c r="VLK6" s="27"/>
      <c r="VLL6" s="27"/>
      <c r="VLM6" s="27"/>
      <c r="VLN6" s="27"/>
      <c r="VLO6" s="27"/>
      <c r="VLP6" s="27"/>
      <c r="VLQ6" s="27"/>
      <c r="VLR6" s="27"/>
      <c r="VLS6" s="27"/>
      <c r="VLT6" s="27"/>
      <c r="VLU6" s="27"/>
      <c r="VLV6" s="27"/>
      <c r="VLW6" s="27"/>
      <c r="VLX6" s="27"/>
      <c r="VLY6" s="27"/>
      <c r="VLZ6" s="27"/>
      <c r="VMA6" s="27"/>
      <c r="VMB6" s="27"/>
      <c r="VMC6" s="27"/>
      <c r="VMD6" s="27"/>
      <c r="VME6" s="27"/>
      <c r="VMF6" s="27"/>
      <c r="VMG6" s="27"/>
      <c r="VMH6" s="27"/>
      <c r="VMI6" s="27"/>
      <c r="VMJ6" s="27"/>
      <c r="VMK6" s="27"/>
      <c r="VML6" s="27"/>
      <c r="VMM6" s="27"/>
      <c r="VMN6" s="27"/>
      <c r="VMO6" s="27"/>
      <c r="VMP6" s="27"/>
      <c r="VMQ6" s="27"/>
      <c r="VMR6" s="27"/>
      <c r="VMS6" s="27"/>
      <c r="VMT6" s="27"/>
      <c r="VMU6" s="27"/>
      <c r="VMV6" s="27"/>
      <c r="VMW6" s="27"/>
      <c r="VMX6" s="27"/>
      <c r="VMY6" s="27"/>
      <c r="VMZ6" s="27"/>
      <c r="VNA6" s="27"/>
      <c r="VNB6" s="27"/>
      <c r="VNC6" s="27"/>
      <c r="VND6" s="27"/>
      <c r="VNE6" s="27"/>
      <c r="VNF6" s="27"/>
      <c r="VNG6" s="27"/>
      <c r="VNH6" s="27"/>
      <c r="VNI6" s="27"/>
      <c r="VNJ6" s="27"/>
      <c r="VNK6" s="27"/>
      <c r="VNL6" s="27"/>
      <c r="VNM6" s="27"/>
      <c r="VNN6" s="27"/>
      <c r="VNO6" s="27"/>
      <c r="VNP6" s="27"/>
      <c r="VNQ6" s="27"/>
      <c r="VNR6" s="27"/>
      <c r="VNS6" s="27"/>
      <c r="VNT6" s="27"/>
      <c r="VNU6" s="27"/>
      <c r="VNV6" s="27"/>
      <c r="VNW6" s="27"/>
      <c r="VNX6" s="27"/>
      <c r="VNY6" s="27"/>
      <c r="VNZ6" s="27"/>
      <c r="VOA6" s="27"/>
      <c r="VOB6" s="27"/>
      <c r="VOC6" s="27"/>
      <c r="VOD6" s="27"/>
      <c r="VOE6" s="27"/>
      <c r="VOF6" s="27"/>
      <c r="VOG6" s="27"/>
      <c r="VOH6" s="27"/>
      <c r="VOI6" s="27"/>
      <c r="VOJ6" s="27"/>
      <c r="VOK6" s="27"/>
      <c r="VOL6" s="27"/>
      <c r="VOM6" s="27"/>
      <c r="VON6" s="27"/>
      <c r="VOO6" s="27"/>
      <c r="VOP6" s="27"/>
      <c r="VOQ6" s="27"/>
      <c r="VOR6" s="27"/>
      <c r="VOS6" s="27"/>
      <c r="VOT6" s="27"/>
      <c r="VOU6" s="27"/>
      <c r="VOV6" s="27"/>
      <c r="VOW6" s="27"/>
      <c r="VOX6" s="27"/>
      <c r="VOY6" s="27"/>
      <c r="VOZ6" s="27"/>
      <c r="VPA6" s="27"/>
      <c r="VPB6" s="27"/>
      <c r="VPC6" s="27"/>
      <c r="VPD6" s="27"/>
      <c r="VPE6" s="27"/>
      <c r="VPF6" s="27"/>
      <c r="VPG6" s="27"/>
      <c r="VPH6" s="27"/>
      <c r="VPI6" s="27"/>
      <c r="VPJ6" s="27"/>
      <c r="VPK6" s="27"/>
      <c r="VPL6" s="27"/>
      <c r="VPM6" s="27"/>
      <c r="VPN6" s="27"/>
      <c r="VPO6" s="27"/>
      <c r="VPP6" s="27"/>
      <c r="VPQ6" s="27"/>
      <c r="VPR6" s="27"/>
      <c r="VPS6" s="27"/>
      <c r="VPT6" s="27"/>
      <c r="VPU6" s="27"/>
      <c r="VPV6" s="27"/>
      <c r="VPW6" s="27"/>
      <c r="VPX6" s="27"/>
      <c r="VPY6" s="27"/>
      <c r="VPZ6" s="27"/>
      <c r="VQA6" s="27"/>
      <c r="VQB6" s="27"/>
      <c r="VQC6" s="27"/>
      <c r="VQD6" s="27"/>
      <c r="VQE6" s="27"/>
      <c r="VQF6" s="27"/>
      <c r="VQG6" s="27"/>
      <c r="VQH6" s="27"/>
      <c r="VQI6" s="27"/>
      <c r="VQJ6" s="27"/>
      <c r="VQK6" s="27"/>
      <c r="VQL6" s="27"/>
      <c r="VQM6" s="27"/>
      <c r="VQN6" s="27"/>
      <c r="VQO6" s="27"/>
      <c r="VQP6" s="27"/>
      <c r="VQQ6" s="27"/>
      <c r="VQR6" s="27"/>
      <c r="VQS6" s="27"/>
      <c r="VQT6" s="27"/>
      <c r="VQU6" s="27"/>
      <c r="VQV6" s="27"/>
      <c r="VQW6" s="27"/>
      <c r="VQX6" s="27"/>
      <c r="VQY6" s="27"/>
      <c r="VQZ6" s="27"/>
      <c r="VRA6" s="27"/>
      <c r="VRB6" s="27"/>
      <c r="VRC6" s="27"/>
      <c r="VRD6" s="27"/>
      <c r="VRE6" s="27"/>
      <c r="VRF6" s="27"/>
      <c r="VRG6" s="27"/>
      <c r="VRH6" s="27"/>
      <c r="VRI6" s="27"/>
      <c r="VRJ6" s="27"/>
      <c r="VRK6" s="27"/>
      <c r="VRL6" s="27"/>
      <c r="VRM6" s="27"/>
      <c r="VRN6" s="27"/>
      <c r="VRO6" s="27"/>
      <c r="VRP6" s="27"/>
      <c r="VRQ6" s="27"/>
      <c r="VRR6" s="27"/>
      <c r="VRS6" s="27"/>
      <c r="VRT6" s="27"/>
      <c r="VRU6" s="27"/>
      <c r="VRV6" s="27"/>
      <c r="VRW6" s="27"/>
      <c r="VRX6" s="27"/>
      <c r="VRY6" s="27"/>
      <c r="VRZ6" s="27"/>
      <c r="VSA6" s="27"/>
      <c r="VSB6" s="27"/>
      <c r="VSC6" s="27"/>
      <c r="VSD6" s="27"/>
      <c r="VSE6" s="27"/>
      <c r="VSF6" s="27"/>
      <c r="VSG6" s="27"/>
      <c r="VSH6" s="27"/>
      <c r="VSI6" s="27"/>
      <c r="VSJ6" s="27"/>
      <c r="VSK6" s="27"/>
      <c r="VSL6" s="27"/>
      <c r="VSM6" s="27"/>
      <c r="VSN6" s="27"/>
      <c r="VSO6" s="27"/>
      <c r="VSP6" s="27"/>
      <c r="VSQ6" s="27"/>
      <c r="VSR6" s="27"/>
      <c r="VSS6" s="27"/>
      <c r="VST6" s="27"/>
      <c r="VSU6" s="27"/>
      <c r="VSV6" s="27"/>
      <c r="VSW6" s="27"/>
      <c r="VSX6" s="27"/>
      <c r="VSY6" s="27"/>
      <c r="VSZ6" s="27"/>
      <c r="VTA6" s="27"/>
      <c r="VTB6" s="27"/>
      <c r="VTC6" s="27"/>
      <c r="VTD6" s="27"/>
      <c r="VTE6" s="27"/>
      <c r="VTF6" s="27"/>
      <c r="VTG6" s="27"/>
      <c r="VTH6" s="27"/>
      <c r="VTI6" s="27"/>
      <c r="VTJ6" s="27"/>
      <c r="VTK6" s="27"/>
      <c r="VTL6" s="27"/>
      <c r="VTM6" s="27"/>
      <c r="VTN6" s="27"/>
      <c r="VTO6" s="27"/>
      <c r="VTP6" s="27"/>
      <c r="VTQ6" s="27"/>
      <c r="VTR6" s="27"/>
      <c r="VTS6" s="27"/>
      <c r="VTT6" s="27"/>
      <c r="VTU6" s="27"/>
      <c r="VTV6" s="27"/>
      <c r="VTW6" s="27"/>
      <c r="VTX6" s="27"/>
      <c r="VTY6" s="27"/>
      <c r="VTZ6" s="27"/>
      <c r="VUA6" s="27"/>
      <c r="VUB6" s="27"/>
      <c r="VUC6" s="27"/>
      <c r="VUD6" s="27"/>
      <c r="VUE6" s="27"/>
      <c r="VUF6" s="27"/>
      <c r="VUG6" s="27"/>
      <c r="VUH6" s="27"/>
      <c r="VUI6" s="27"/>
      <c r="VUJ6" s="27"/>
      <c r="VUK6" s="27"/>
      <c r="VUL6" s="27"/>
      <c r="VUM6" s="27"/>
      <c r="VUN6" s="27"/>
      <c r="VUO6" s="27"/>
      <c r="VUP6" s="27"/>
      <c r="VUQ6" s="27"/>
      <c r="VUR6" s="27"/>
      <c r="VUS6" s="27"/>
      <c r="VUT6" s="27"/>
      <c r="VUU6" s="27"/>
      <c r="VUV6" s="27"/>
      <c r="VUW6" s="27"/>
      <c r="VUX6" s="27"/>
      <c r="VUY6" s="27"/>
      <c r="VUZ6" s="27"/>
      <c r="VVA6" s="27"/>
      <c r="VVB6" s="27"/>
      <c r="VVC6" s="27"/>
      <c r="VVD6" s="27"/>
      <c r="VVE6" s="27"/>
      <c r="VVF6" s="27"/>
      <c r="VVG6" s="27"/>
      <c r="VVH6" s="27"/>
      <c r="VVI6" s="27"/>
      <c r="VVJ6" s="27"/>
      <c r="VVK6" s="27"/>
      <c r="VVL6" s="27"/>
      <c r="VVM6" s="27"/>
      <c r="VVN6" s="27"/>
      <c r="VVO6" s="27"/>
      <c r="VVP6" s="27"/>
      <c r="VVQ6" s="27"/>
      <c r="VVR6" s="27"/>
      <c r="VVS6" s="27"/>
      <c r="VVT6" s="27"/>
      <c r="VVU6" s="27"/>
      <c r="VVV6" s="27"/>
      <c r="VVW6" s="27"/>
      <c r="VVX6" s="27"/>
      <c r="VVY6" s="27"/>
      <c r="VVZ6" s="27"/>
      <c r="VWA6" s="27"/>
      <c r="VWB6" s="27"/>
      <c r="VWC6" s="27"/>
      <c r="VWD6" s="27"/>
      <c r="VWE6" s="27"/>
      <c r="VWF6" s="27"/>
      <c r="VWG6" s="27"/>
      <c r="VWH6" s="27"/>
      <c r="VWI6" s="27"/>
      <c r="VWJ6" s="27"/>
      <c r="VWK6" s="27"/>
      <c r="VWL6" s="27"/>
      <c r="VWM6" s="27"/>
      <c r="VWN6" s="27"/>
      <c r="VWO6" s="27"/>
      <c r="VWP6" s="27"/>
      <c r="VWQ6" s="27"/>
      <c r="VWR6" s="27"/>
      <c r="VWS6" s="27"/>
      <c r="VWT6" s="27"/>
      <c r="VWU6" s="27"/>
      <c r="VWV6" s="27"/>
      <c r="VWW6" s="27"/>
      <c r="VWX6" s="27"/>
      <c r="VWY6" s="27"/>
      <c r="VWZ6" s="27"/>
      <c r="VXA6" s="27"/>
      <c r="VXB6" s="27"/>
      <c r="VXC6" s="27"/>
      <c r="VXD6" s="27"/>
      <c r="VXE6" s="27"/>
      <c r="VXF6" s="27"/>
      <c r="VXG6" s="27"/>
      <c r="VXH6" s="27"/>
      <c r="VXI6" s="27"/>
      <c r="VXJ6" s="27"/>
      <c r="VXK6" s="27"/>
      <c r="VXL6" s="27"/>
      <c r="VXM6" s="27"/>
      <c r="VXN6" s="27"/>
      <c r="VXO6" s="27"/>
      <c r="VXP6" s="27"/>
      <c r="VXQ6" s="27"/>
      <c r="VXR6" s="27"/>
      <c r="VXS6" s="27"/>
      <c r="VXT6" s="27"/>
      <c r="VXU6" s="27"/>
      <c r="VXV6" s="27"/>
      <c r="VXW6" s="27"/>
      <c r="VXX6" s="27"/>
      <c r="VXY6" s="27"/>
      <c r="VXZ6" s="27"/>
      <c r="VYA6" s="27"/>
      <c r="VYB6" s="27"/>
      <c r="VYC6" s="27"/>
      <c r="VYD6" s="27"/>
      <c r="VYE6" s="27"/>
      <c r="VYF6" s="27"/>
      <c r="VYG6" s="27"/>
      <c r="VYH6" s="27"/>
      <c r="VYI6" s="27"/>
      <c r="VYJ6" s="27"/>
      <c r="VYK6" s="27"/>
      <c r="VYL6" s="27"/>
      <c r="VYM6" s="27"/>
      <c r="VYN6" s="27"/>
      <c r="VYO6" s="27"/>
      <c r="VYP6" s="27"/>
      <c r="VYQ6" s="27"/>
      <c r="VYR6" s="27"/>
      <c r="VYS6" s="27"/>
      <c r="VYT6" s="27"/>
      <c r="VYU6" s="27"/>
      <c r="VYV6" s="27"/>
      <c r="VYW6" s="27"/>
      <c r="VYX6" s="27"/>
      <c r="VYY6" s="27"/>
      <c r="VYZ6" s="27"/>
      <c r="VZA6" s="27"/>
      <c r="VZB6" s="27"/>
      <c r="VZC6" s="27"/>
      <c r="VZD6" s="27"/>
      <c r="VZE6" s="27"/>
      <c r="VZF6" s="27"/>
      <c r="VZG6" s="27"/>
      <c r="VZH6" s="27"/>
      <c r="VZI6" s="27"/>
      <c r="VZJ6" s="27"/>
      <c r="VZK6" s="27"/>
      <c r="VZL6" s="27"/>
      <c r="VZM6" s="27"/>
      <c r="VZN6" s="27"/>
      <c r="VZO6" s="27"/>
      <c r="VZP6" s="27"/>
      <c r="VZQ6" s="27"/>
      <c r="VZR6" s="27"/>
      <c r="VZS6" s="27"/>
      <c r="VZT6" s="27"/>
      <c r="VZU6" s="27"/>
      <c r="VZV6" s="27"/>
      <c r="VZW6" s="27"/>
      <c r="VZX6" s="27"/>
      <c r="VZY6" s="27"/>
      <c r="VZZ6" s="27"/>
      <c r="WAA6" s="27"/>
      <c r="WAB6" s="27"/>
      <c r="WAC6" s="27"/>
      <c r="WAD6" s="27"/>
      <c r="WAE6" s="27"/>
      <c r="WAF6" s="27"/>
      <c r="WAG6" s="27"/>
      <c r="WAH6" s="27"/>
      <c r="WAI6" s="27"/>
      <c r="WAJ6" s="27"/>
      <c r="WAK6" s="27"/>
      <c r="WAL6" s="27"/>
      <c r="WAM6" s="27"/>
      <c r="WAN6" s="27"/>
      <c r="WAO6" s="27"/>
      <c r="WAP6" s="27"/>
      <c r="WAQ6" s="27"/>
      <c r="WAR6" s="27"/>
      <c r="WAS6" s="27"/>
      <c r="WAT6" s="27"/>
      <c r="WAU6" s="27"/>
      <c r="WAV6" s="27"/>
      <c r="WAW6" s="27"/>
      <c r="WAX6" s="27"/>
      <c r="WAY6" s="27"/>
      <c r="WAZ6" s="27"/>
      <c r="WBA6" s="27"/>
      <c r="WBB6" s="27"/>
      <c r="WBC6" s="27"/>
      <c r="WBD6" s="27"/>
      <c r="WBE6" s="27"/>
      <c r="WBF6" s="27"/>
      <c r="WBG6" s="27"/>
      <c r="WBH6" s="27"/>
      <c r="WBI6" s="27"/>
      <c r="WBJ6" s="27"/>
      <c r="WBK6" s="27"/>
      <c r="WBL6" s="27"/>
      <c r="WBM6" s="27"/>
      <c r="WBN6" s="27"/>
      <c r="WBO6" s="27"/>
      <c r="WBP6" s="27"/>
      <c r="WBQ6" s="27"/>
      <c r="WBR6" s="27"/>
      <c r="WBS6" s="27"/>
      <c r="WBT6" s="27"/>
      <c r="WBU6" s="27"/>
      <c r="WBV6" s="27"/>
      <c r="WBW6" s="27"/>
      <c r="WBX6" s="27"/>
      <c r="WBY6" s="27"/>
      <c r="WBZ6" s="27"/>
      <c r="WCA6" s="27"/>
      <c r="WCB6" s="27"/>
      <c r="WCC6" s="27"/>
      <c r="WCD6" s="27"/>
      <c r="WCE6" s="27"/>
      <c r="WCF6" s="27"/>
      <c r="WCG6" s="27"/>
      <c r="WCH6" s="27"/>
      <c r="WCI6" s="27"/>
      <c r="WCJ6" s="27"/>
      <c r="WCK6" s="27"/>
      <c r="WCL6" s="27"/>
      <c r="WCM6" s="27"/>
      <c r="WCN6" s="27"/>
      <c r="WCO6" s="27"/>
      <c r="WCP6" s="27"/>
      <c r="WCQ6" s="27"/>
      <c r="WCR6" s="27"/>
      <c r="WCS6" s="27"/>
      <c r="WCT6" s="27"/>
      <c r="WCU6" s="27"/>
      <c r="WCV6" s="27"/>
      <c r="WCW6" s="27"/>
      <c r="WCX6" s="27"/>
      <c r="WCY6" s="27"/>
      <c r="WCZ6" s="27"/>
      <c r="WDA6" s="27"/>
      <c r="WDB6" s="27"/>
      <c r="WDC6" s="27"/>
      <c r="WDD6" s="27"/>
      <c r="WDE6" s="27"/>
      <c r="WDF6" s="27"/>
      <c r="WDG6" s="27"/>
      <c r="WDH6" s="27"/>
      <c r="WDI6" s="27"/>
      <c r="WDJ6" s="27"/>
      <c r="WDK6" s="27"/>
      <c r="WDL6" s="27"/>
      <c r="WDM6" s="27"/>
      <c r="WDN6" s="27"/>
      <c r="WDO6" s="27"/>
      <c r="WDP6" s="27"/>
      <c r="WDQ6" s="27"/>
      <c r="WDR6" s="27"/>
      <c r="WDS6" s="27"/>
      <c r="WDT6" s="27"/>
      <c r="WDU6" s="27"/>
      <c r="WDV6" s="27"/>
      <c r="WDW6" s="27"/>
      <c r="WDX6" s="27"/>
      <c r="WDY6" s="27"/>
      <c r="WDZ6" s="27"/>
      <c r="WEA6" s="27"/>
      <c r="WEB6" s="27"/>
      <c r="WEC6" s="27"/>
      <c r="WED6" s="27"/>
      <c r="WEE6" s="27"/>
      <c r="WEF6" s="27"/>
      <c r="WEG6" s="27"/>
      <c r="WEH6" s="27"/>
      <c r="WEI6" s="27"/>
      <c r="WEJ6" s="27"/>
      <c r="WEK6" s="27"/>
      <c r="WEL6" s="27"/>
      <c r="WEM6" s="27"/>
      <c r="WEN6" s="27"/>
      <c r="WEO6" s="27"/>
      <c r="WEP6" s="27"/>
      <c r="WEQ6" s="27"/>
      <c r="WER6" s="27"/>
      <c r="WES6" s="27"/>
      <c r="WET6" s="27"/>
      <c r="WEU6" s="27"/>
      <c r="WEV6" s="27"/>
      <c r="WEW6" s="27"/>
      <c r="WEX6" s="27"/>
      <c r="WEY6" s="27"/>
      <c r="WEZ6" s="27"/>
      <c r="WFA6" s="27"/>
      <c r="WFB6" s="27"/>
      <c r="WFC6" s="27"/>
      <c r="WFD6" s="27"/>
      <c r="WFE6" s="27"/>
      <c r="WFF6" s="27"/>
      <c r="WFG6" s="27"/>
      <c r="WFH6" s="27"/>
      <c r="WFI6" s="27"/>
      <c r="WFJ6" s="27"/>
      <c r="WFK6" s="27"/>
      <c r="WFL6" s="27"/>
      <c r="WFM6" s="27"/>
      <c r="WFN6" s="27"/>
      <c r="WFO6" s="27"/>
      <c r="WFP6" s="27"/>
      <c r="WFQ6" s="27"/>
      <c r="WFR6" s="27"/>
      <c r="WFS6" s="27"/>
      <c r="WFT6" s="27"/>
      <c r="WFU6" s="27"/>
      <c r="WFV6" s="27"/>
      <c r="WFW6" s="27"/>
      <c r="WFX6" s="27"/>
      <c r="WFY6" s="27"/>
      <c r="WFZ6" s="27"/>
      <c r="WGA6" s="27"/>
      <c r="WGB6" s="27"/>
      <c r="WGC6" s="27"/>
      <c r="WGD6" s="27"/>
      <c r="WGE6" s="27"/>
      <c r="WGF6" s="27"/>
      <c r="WGG6" s="27"/>
      <c r="WGH6" s="27"/>
      <c r="WGI6" s="27"/>
      <c r="WGJ6" s="27"/>
      <c r="WGK6" s="27"/>
      <c r="WGL6" s="27"/>
      <c r="WGM6" s="27"/>
      <c r="WGN6" s="27"/>
      <c r="WGO6" s="27"/>
      <c r="WGP6" s="27"/>
      <c r="WGQ6" s="27"/>
      <c r="WGR6" s="27"/>
      <c r="WGS6" s="27"/>
      <c r="WGT6" s="27"/>
      <c r="WGU6" s="27"/>
      <c r="WGV6" s="27"/>
      <c r="WGW6" s="27"/>
      <c r="WGX6" s="27"/>
      <c r="WGY6" s="27"/>
      <c r="WGZ6" s="27"/>
      <c r="WHA6" s="27"/>
      <c r="WHB6" s="27"/>
      <c r="WHC6" s="27"/>
      <c r="WHD6" s="27"/>
      <c r="WHE6" s="27"/>
      <c r="WHF6" s="27"/>
      <c r="WHG6" s="27"/>
      <c r="WHH6" s="27"/>
      <c r="WHI6" s="27"/>
      <c r="WHJ6" s="27"/>
      <c r="WHK6" s="27"/>
      <c r="WHL6" s="27"/>
      <c r="WHM6" s="27"/>
      <c r="WHN6" s="27"/>
      <c r="WHO6" s="27"/>
      <c r="WHP6" s="27"/>
      <c r="WHQ6" s="27"/>
      <c r="WHR6" s="27"/>
      <c r="WHS6" s="27"/>
      <c r="WHT6" s="27"/>
      <c r="WHU6" s="27"/>
      <c r="WHV6" s="27"/>
      <c r="WHW6" s="27"/>
      <c r="WHX6" s="27"/>
      <c r="WHY6" s="27"/>
      <c r="WHZ6" s="27"/>
      <c r="WIA6" s="27"/>
      <c r="WIB6" s="27"/>
      <c r="WIC6" s="27"/>
      <c r="WID6" s="27"/>
      <c r="WIE6" s="27"/>
      <c r="WIF6" s="27"/>
      <c r="WIG6" s="27"/>
      <c r="WIH6" s="27"/>
      <c r="WII6" s="27"/>
      <c r="WIJ6" s="27"/>
      <c r="WIK6" s="27"/>
      <c r="WIL6" s="27"/>
      <c r="WIM6" s="27"/>
      <c r="WIN6" s="27"/>
      <c r="WIO6" s="27"/>
      <c r="WIP6" s="27"/>
      <c r="WIQ6" s="27"/>
      <c r="WIR6" s="27"/>
      <c r="WIS6" s="27"/>
      <c r="WIT6" s="27"/>
      <c r="WIU6" s="27"/>
      <c r="WIV6" s="27"/>
      <c r="WIW6" s="27"/>
      <c r="WIX6" s="27"/>
      <c r="WIY6" s="27"/>
      <c r="WIZ6" s="27"/>
      <c r="WJA6" s="27"/>
      <c r="WJB6" s="27"/>
      <c r="WJC6" s="27"/>
      <c r="WJD6" s="27"/>
      <c r="WJE6" s="27"/>
      <c r="WJF6" s="27"/>
      <c r="WJG6" s="27"/>
      <c r="WJH6" s="27"/>
      <c r="WJI6" s="27"/>
      <c r="WJJ6" s="27"/>
      <c r="WJK6" s="27"/>
      <c r="WJL6" s="27"/>
      <c r="WJM6" s="27"/>
      <c r="WJN6" s="27"/>
      <c r="WJO6" s="27"/>
      <c r="WJP6" s="27"/>
      <c r="WJQ6" s="27"/>
      <c r="WJR6" s="27"/>
      <c r="WJS6" s="27"/>
      <c r="WJT6" s="27"/>
      <c r="WJU6" s="27"/>
      <c r="WJV6" s="27"/>
      <c r="WJW6" s="27"/>
      <c r="WJX6" s="27"/>
      <c r="WJY6" s="27"/>
      <c r="WJZ6" s="27"/>
      <c r="WKA6" s="27"/>
      <c r="WKB6" s="27"/>
      <c r="WKC6" s="27"/>
      <c r="WKD6" s="27"/>
      <c r="WKE6" s="27"/>
      <c r="WKF6" s="27"/>
      <c r="WKG6" s="27"/>
      <c r="WKH6" s="27"/>
      <c r="WKI6" s="27"/>
      <c r="WKJ6" s="27"/>
      <c r="WKK6" s="27"/>
      <c r="WKL6" s="27"/>
      <c r="WKM6" s="27"/>
      <c r="WKN6" s="27"/>
      <c r="WKO6" s="27"/>
      <c r="WKP6" s="27"/>
      <c r="WKQ6" s="27"/>
      <c r="WKR6" s="27"/>
      <c r="WKS6" s="27"/>
      <c r="WKT6" s="27"/>
      <c r="WKU6" s="27"/>
      <c r="WKV6" s="27"/>
      <c r="WKW6" s="27"/>
      <c r="WKX6" s="27"/>
      <c r="WKY6" s="27"/>
      <c r="WKZ6" s="27"/>
      <c r="WLA6" s="27"/>
      <c r="WLB6" s="27"/>
      <c r="WLC6" s="27"/>
      <c r="WLD6" s="27"/>
      <c r="WLE6" s="27"/>
      <c r="WLF6" s="27"/>
      <c r="WLG6" s="27"/>
      <c r="WLH6" s="27"/>
      <c r="WLI6" s="27"/>
      <c r="WLJ6" s="27"/>
      <c r="WLK6" s="27"/>
      <c r="WLL6" s="27"/>
      <c r="WLM6" s="27"/>
      <c r="WLN6" s="27"/>
      <c r="WLO6" s="27"/>
      <c r="WLP6" s="27"/>
      <c r="WLQ6" s="27"/>
      <c r="WLR6" s="27"/>
      <c r="WLS6" s="27"/>
      <c r="WLT6" s="27"/>
      <c r="WLU6" s="27"/>
      <c r="WLV6" s="27"/>
      <c r="WLW6" s="27"/>
      <c r="WLX6" s="27"/>
      <c r="WLY6" s="27"/>
      <c r="WLZ6" s="27"/>
      <c r="WMA6" s="27"/>
      <c r="WMB6" s="27"/>
      <c r="WMC6" s="27"/>
      <c r="WMD6" s="27"/>
      <c r="WME6" s="27"/>
      <c r="WMF6" s="27"/>
      <c r="WMG6" s="27"/>
      <c r="WMH6" s="27"/>
      <c r="WMI6" s="27"/>
      <c r="WMJ6" s="27"/>
      <c r="WMK6" s="27"/>
      <c r="WML6" s="27"/>
      <c r="WMM6" s="27"/>
      <c r="WMN6" s="27"/>
      <c r="WMO6" s="27"/>
      <c r="WMP6" s="27"/>
      <c r="WMQ6" s="27"/>
      <c r="WMR6" s="27"/>
      <c r="WMS6" s="27"/>
      <c r="WMT6" s="27"/>
      <c r="WMU6" s="27"/>
      <c r="WMV6" s="27"/>
      <c r="WMW6" s="27"/>
      <c r="WMX6" s="27"/>
      <c r="WMY6" s="27"/>
      <c r="WMZ6" s="27"/>
      <c r="WNA6" s="27"/>
      <c r="WNB6" s="27"/>
      <c r="WNC6" s="27"/>
      <c r="WND6" s="27"/>
      <c r="WNE6" s="27"/>
      <c r="WNF6" s="27"/>
      <c r="WNG6" s="27"/>
      <c r="WNH6" s="27"/>
      <c r="WNI6" s="27"/>
      <c r="WNJ6" s="27"/>
      <c r="WNK6" s="27"/>
      <c r="WNL6" s="27"/>
      <c r="WNM6" s="27"/>
      <c r="WNN6" s="27"/>
      <c r="WNO6" s="27"/>
      <c r="WNP6" s="27"/>
      <c r="WNQ6" s="27"/>
      <c r="WNR6" s="27"/>
      <c r="WNS6" s="27"/>
      <c r="WNT6" s="27"/>
      <c r="WNU6" s="27"/>
      <c r="WNV6" s="27"/>
      <c r="WNW6" s="27"/>
      <c r="WNX6" s="27"/>
      <c r="WNY6" s="27"/>
      <c r="WNZ6" s="27"/>
      <c r="WOA6" s="27"/>
      <c r="WOB6" s="27"/>
      <c r="WOC6" s="27"/>
      <c r="WOD6" s="27"/>
      <c r="WOE6" s="27"/>
      <c r="WOF6" s="27"/>
      <c r="WOG6" s="27"/>
      <c r="WOH6" s="27"/>
      <c r="WOI6" s="27"/>
      <c r="WOJ6" s="27"/>
      <c r="WOK6" s="27"/>
      <c r="WOL6" s="27"/>
      <c r="WOM6" s="27"/>
      <c r="WON6" s="27"/>
      <c r="WOO6" s="27"/>
      <c r="WOP6" s="27"/>
      <c r="WOQ6" s="27"/>
      <c r="WOR6" s="27"/>
      <c r="WOS6" s="27"/>
      <c r="WOT6" s="27"/>
      <c r="WOU6" s="27"/>
      <c r="WOV6" s="27"/>
      <c r="WOW6" s="27"/>
      <c r="WOX6" s="27"/>
      <c r="WOY6" s="27"/>
      <c r="WOZ6" s="27"/>
      <c r="WPA6" s="27"/>
      <c r="WPB6" s="27"/>
      <c r="WPC6" s="27"/>
      <c r="WPD6" s="27"/>
      <c r="WPE6" s="27"/>
      <c r="WPF6" s="27"/>
      <c r="WPG6" s="27"/>
      <c r="WPH6" s="27"/>
      <c r="WPI6" s="27"/>
      <c r="WPJ6" s="27"/>
      <c r="WPK6" s="27"/>
      <c r="WPL6" s="27"/>
      <c r="WPM6" s="27"/>
      <c r="WPN6" s="27"/>
      <c r="WPO6" s="27"/>
      <c r="WPP6" s="27"/>
      <c r="WPQ6" s="27"/>
      <c r="WPR6" s="27"/>
      <c r="WPS6" s="27"/>
      <c r="WPT6" s="27"/>
      <c r="WPU6" s="27"/>
      <c r="WPV6" s="27"/>
      <c r="WPW6" s="27"/>
      <c r="WPX6" s="27"/>
      <c r="WPY6" s="27"/>
      <c r="WPZ6" s="27"/>
      <c r="WQA6" s="27"/>
      <c r="WQB6" s="27"/>
      <c r="WQC6" s="27"/>
      <c r="WQD6" s="27"/>
      <c r="WQE6" s="27"/>
      <c r="WQF6" s="27"/>
      <c r="WQG6" s="27"/>
      <c r="WQH6" s="27"/>
      <c r="WQI6" s="27"/>
      <c r="WQJ6" s="27"/>
      <c r="WQK6" s="27"/>
      <c r="WQL6" s="27"/>
      <c r="WQM6" s="27"/>
      <c r="WQN6" s="27"/>
      <c r="WQO6" s="27"/>
      <c r="WQP6" s="27"/>
      <c r="WQQ6" s="27"/>
      <c r="WQR6" s="27"/>
      <c r="WQS6" s="27"/>
      <c r="WQT6" s="27"/>
      <c r="WQU6" s="27"/>
      <c r="WQV6" s="27"/>
      <c r="WQW6" s="27"/>
      <c r="WQX6" s="27"/>
      <c r="WQY6" s="27"/>
      <c r="WQZ6" s="27"/>
      <c r="WRA6" s="27"/>
      <c r="WRB6" s="27"/>
      <c r="WRC6" s="27"/>
      <c r="WRD6" s="27"/>
      <c r="WRE6" s="27"/>
      <c r="WRF6" s="27"/>
      <c r="WRG6" s="27"/>
      <c r="WRH6" s="27"/>
      <c r="WRI6" s="27"/>
      <c r="WRJ6" s="27"/>
      <c r="WRK6" s="27"/>
      <c r="WRL6" s="27"/>
      <c r="WRM6" s="27"/>
      <c r="WRN6" s="27"/>
      <c r="WRO6" s="27"/>
      <c r="WRP6" s="27"/>
      <c r="WRQ6" s="27"/>
      <c r="WRR6" s="27"/>
      <c r="WRS6" s="27"/>
      <c r="WRT6" s="27"/>
      <c r="WRU6" s="27"/>
      <c r="WRV6" s="27"/>
      <c r="WRW6" s="27"/>
      <c r="WRX6" s="27"/>
      <c r="WRY6" s="27"/>
      <c r="WRZ6" s="27"/>
      <c r="WSA6" s="27"/>
      <c r="WSB6" s="27"/>
      <c r="WSC6" s="27"/>
      <c r="WSD6" s="27"/>
      <c r="WSE6" s="27"/>
      <c r="WSF6" s="27"/>
      <c r="WSG6" s="27"/>
      <c r="WSH6" s="27"/>
      <c r="WSI6" s="27"/>
      <c r="WSJ6" s="27"/>
      <c r="WSK6" s="27"/>
      <c r="WSL6" s="27"/>
      <c r="WSM6" s="27"/>
      <c r="WSN6" s="27"/>
      <c r="WSO6" s="27"/>
      <c r="WSP6" s="27"/>
      <c r="WSQ6" s="27"/>
      <c r="WSR6" s="27"/>
      <c r="WSS6" s="27"/>
      <c r="WST6" s="27"/>
      <c r="WSU6" s="27"/>
      <c r="WSV6" s="27"/>
      <c r="WSW6" s="27"/>
      <c r="WSX6" s="27"/>
      <c r="WSY6" s="27"/>
      <c r="WSZ6" s="27"/>
      <c r="WTA6" s="27"/>
      <c r="WTB6" s="27"/>
      <c r="WTC6" s="27"/>
      <c r="WTD6" s="27"/>
      <c r="WTE6" s="27"/>
      <c r="WTF6" s="27"/>
      <c r="WTG6" s="27"/>
      <c r="WTH6" s="27"/>
      <c r="WTI6" s="27"/>
      <c r="WTJ6" s="27"/>
      <c r="WTK6" s="27"/>
      <c r="WTL6" s="27"/>
      <c r="WTM6" s="27"/>
      <c r="WTN6" s="27"/>
      <c r="WTO6" s="27"/>
      <c r="WTP6" s="27"/>
      <c r="WTQ6" s="27"/>
      <c r="WTR6" s="27"/>
      <c r="WTS6" s="27"/>
      <c r="WTT6" s="27"/>
      <c r="WTU6" s="27"/>
      <c r="WTV6" s="27"/>
      <c r="WTW6" s="27"/>
      <c r="WTX6" s="27"/>
      <c r="WTY6" s="27"/>
      <c r="WTZ6" s="27"/>
      <c r="WUA6" s="27"/>
      <c r="WUB6" s="27"/>
      <c r="WUC6" s="27"/>
      <c r="WUD6" s="27"/>
      <c r="WUE6" s="27"/>
      <c r="WUF6" s="27"/>
      <c r="WUG6" s="27"/>
      <c r="WUH6" s="27"/>
      <c r="WUI6" s="27"/>
      <c r="WUJ6" s="27"/>
      <c r="WUK6" s="27"/>
      <c r="WUL6" s="27"/>
      <c r="WUM6" s="27"/>
      <c r="WUN6" s="27"/>
      <c r="WUO6" s="27"/>
      <c r="WUP6" s="27"/>
      <c r="WUQ6" s="27"/>
      <c r="WUR6" s="27"/>
      <c r="WUS6" s="27"/>
      <c r="WUT6" s="27"/>
      <c r="WUU6" s="27"/>
      <c r="WUV6" s="27"/>
      <c r="WUW6" s="27"/>
      <c r="WUX6" s="27"/>
      <c r="WUY6" s="27"/>
      <c r="WUZ6" s="27"/>
      <c r="WVA6" s="27"/>
      <c r="WVB6" s="27"/>
      <c r="WVC6" s="27"/>
      <c r="WVD6" s="27"/>
      <c r="WVE6" s="27"/>
      <c r="WVF6" s="27"/>
      <c r="WVG6" s="27"/>
      <c r="WVH6" s="27"/>
      <c r="WVI6" s="27"/>
      <c r="WVJ6" s="27"/>
      <c r="WVK6" s="27"/>
      <c r="WVL6" s="27"/>
      <c r="WVM6" s="27"/>
      <c r="WVN6" s="27"/>
      <c r="WVO6" s="27"/>
      <c r="WVP6" s="27"/>
      <c r="WVQ6" s="27"/>
      <c r="WVR6" s="27"/>
      <c r="WVS6" s="27"/>
      <c r="WVT6" s="27"/>
      <c r="WVU6" s="27"/>
      <c r="WVV6" s="27"/>
      <c r="WVW6" s="27"/>
      <c r="WVX6" s="27"/>
      <c r="WVY6" s="27"/>
      <c r="WVZ6" s="27"/>
      <c r="WWA6" s="27"/>
      <c r="WWB6" s="27"/>
      <c r="WWC6" s="27"/>
      <c r="WWD6" s="27"/>
      <c r="WWE6" s="27"/>
      <c r="WWF6" s="27"/>
      <c r="WWG6" s="27"/>
      <c r="WWH6" s="27"/>
      <c r="WWI6" s="27"/>
      <c r="WWJ6" s="27"/>
      <c r="WWK6" s="27"/>
      <c r="WWL6" s="27"/>
      <c r="WWM6" s="27"/>
      <c r="WWN6" s="27"/>
      <c r="WWO6" s="27"/>
      <c r="WWP6" s="27"/>
      <c r="WWQ6" s="27"/>
      <c r="WWR6" s="27"/>
      <c r="WWS6" s="27"/>
      <c r="WWT6" s="27"/>
      <c r="WWU6" s="27"/>
      <c r="WWV6" s="27"/>
      <c r="WWW6" s="27"/>
      <c r="WWX6" s="27"/>
      <c r="WWY6" s="27"/>
      <c r="WWZ6" s="27"/>
      <c r="WXA6" s="27"/>
      <c r="WXB6" s="27"/>
      <c r="WXC6" s="27"/>
      <c r="WXD6" s="27"/>
      <c r="WXE6" s="27"/>
      <c r="WXF6" s="27"/>
      <c r="WXG6" s="27"/>
      <c r="WXH6" s="27"/>
      <c r="WXI6" s="27"/>
      <c r="WXJ6" s="27"/>
      <c r="WXK6" s="27"/>
      <c r="WXL6" s="27"/>
      <c r="WXM6" s="27"/>
      <c r="WXN6" s="27"/>
      <c r="WXO6" s="27"/>
      <c r="WXP6" s="27"/>
      <c r="WXQ6" s="27"/>
      <c r="WXR6" s="27"/>
      <c r="WXS6" s="27"/>
      <c r="WXT6" s="27"/>
      <c r="WXU6" s="27"/>
      <c r="WXV6" s="27"/>
      <c r="WXW6" s="27"/>
      <c r="WXX6" s="27"/>
      <c r="WXY6" s="27"/>
      <c r="WXZ6" s="27"/>
      <c r="WYA6" s="27"/>
      <c r="WYB6" s="27"/>
      <c r="WYC6" s="27"/>
      <c r="WYD6" s="27"/>
      <c r="WYE6" s="27"/>
      <c r="WYF6" s="27"/>
      <c r="WYG6" s="27"/>
      <c r="WYH6" s="27"/>
      <c r="WYI6" s="27"/>
      <c r="WYJ6" s="27"/>
      <c r="WYK6" s="27"/>
      <c r="WYL6" s="27"/>
      <c r="WYM6" s="27"/>
      <c r="WYN6" s="27"/>
      <c r="WYO6" s="27"/>
      <c r="WYP6" s="27"/>
      <c r="WYQ6" s="27"/>
      <c r="WYR6" s="27"/>
      <c r="WYS6" s="27"/>
      <c r="WYT6" s="27"/>
      <c r="WYU6" s="27"/>
      <c r="WYV6" s="27"/>
      <c r="WYW6" s="27"/>
      <c r="WYX6" s="27"/>
      <c r="WYY6" s="27"/>
      <c r="WYZ6" s="27"/>
      <c r="WZA6" s="27"/>
      <c r="WZB6" s="27"/>
      <c r="WZC6" s="27"/>
      <c r="WZD6" s="27"/>
      <c r="WZE6" s="27"/>
      <c r="WZF6" s="27"/>
      <c r="WZG6" s="27"/>
      <c r="WZH6" s="27"/>
      <c r="WZI6" s="27"/>
      <c r="WZJ6" s="27"/>
      <c r="WZK6" s="27"/>
      <c r="WZL6" s="27"/>
      <c r="WZM6" s="27"/>
      <c r="WZN6" s="27"/>
      <c r="WZO6" s="27"/>
      <c r="WZP6" s="27"/>
      <c r="WZQ6" s="27"/>
      <c r="WZR6" s="27"/>
      <c r="WZS6" s="27"/>
      <c r="WZT6" s="27"/>
      <c r="WZU6" s="27"/>
      <c r="WZV6" s="27"/>
      <c r="WZW6" s="27"/>
      <c r="WZX6" s="27"/>
      <c r="WZY6" s="27"/>
      <c r="WZZ6" s="27"/>
      <c r="XAA6" s="27"/>
      <c r="XAB6" s="27"/>
      <c r="XAC6" s="27"/>
      <c r="XAD6" s="27"/>
      <c r="XAE6" s="27"/>
      <c r="XAF6" s="27"/>
      <c r="XAG6" s="27"/>
      <c r="XAH6" s="27"/>
      <c r="XAI6" s="27"/>
      <c r="XAJ6" s="27"/>
      <c r="XAK6" s="27"/>
      <c r="XAL6" s="27"/>
      <c r="XAM6" s="27"/>
      <c r="XAN6" s="27"/>
      <c r="XAO6" s="27"/>
      <c r="XAP6" s="27"/>
      <c r="XAQ6" s="27"/>
      <c r="XAR6" s="27"/>
      <c r="XAS6" s="27"/>
      <c r="XAT6" s="27"/>
      <c r="XAU6" s="27"/>
      <c r="XAV6" s="27"/>
      <c r="XAW6" s="27"/>
      <c r="XAX6" s="27"/>
      <c r="XAY6" s="27"/>
      <c r="XAZ6" s="27"/>
      <c r="XBA6" s="27"/>
      <c r="XBB6" s="27"/>
      <c r="XBC6" s="27"/>
      <c r="XBD6" s="27"/>
      <c r="XBE6" s="27"/>
      <c r="XBF6" s="27"/>
      <c r="XBG6" s="27"/>
      <c r="XBH6" s="27"/>
      <c r="XBI6" s="27"/>
      <c r="XBJ6" s="27"/>
      <c r="XBK6" s="27"/>
      <c r="XBL6" s="27"/>
      <c r="XBM6" s="27"/>
      <c r="XBN6" s="27"/>
      <c r="XBO6" s="27"/>
      <c r="XBP6" s="27"/>
      <c r="XBQ6" s="27"/>
      <c r="XBR6" s="27"/>
      <c r="XBS6" s="27"/>
      <c r="XBT6" s="27"/>
      <c r="XBU6" s="27"/>
      <c r="XBV6" s="27"/>
      <c r="XBW6" s="27"/>
      <c r="XBX6" s="27"/>
      <c r="XBY6" s="27"/>
      <c r="XBZ6" s="27"/>
      <c r="XCA6" s="27"/>
      <c r="XCB6" s="27"/>
      <c r="XCC6" s="27"/>
      <c r="XCD6" s="27"/>
      <c r="XCE6" s="27"/>
      <c r="XCF6" s="27"/>
      <c r="XCG6" s="27"/>
      <c r="XCH6" s="27"/>
      <c r="XCI6" s="27"/>
      <c r="XCJ6" s="27"/>
      <c r="XCK6" s="27"/>
      <c r="XCL6" s="27"/>
      <c r="XCM6" s="27"/>
      <c r="XCN6" s="27"/>
      <c r="XCO6" s="27"/>
      <c r="XCP6" s="27"/>
      <c r="XCQ6" s="27"/>
      <c r="XCR6" s="27"/>
      <c r="XCS6" s="27"/>
      <c r="XCT6" s="27"/>
      <c r="XCU6" s="27"/>
      <c r="XCV6" s="27"/>
      <c r="XCW6" s="27"/>
      <c r="XCX6" s="27"/>
      <c r="XCY6" s="27"/>
      <c r="XCZ6" s="27"/>
      <c r="XDA6" s="27"/>
      <c r="XDB6" s="27"/>
      <c r="XDC6" s="27"/>
      <c r="XDD6" s="27"/>
      <c r="XDE6" s="27"/>
      <c r="XDF6" s="27"/>
      <c r="XDG6" s="27"/>
      <c r="XDH6" s="27"/>
      <c r="XDI6" s="27"/>
      <c r="XDJ6" s="27"/>
      <c r="XDK6" s="27"/>
      <c r="XDL6" s="27"/>
      <c r="XDM6" s="27"/>
      <c r="XDN6" s="27"/>
      <c r="XDO6" s="27"/>
      <c r="XDP6" s="27"/>
      <c r="XDQ6" s="27"/>
      <c r="XDR6" s="27"/>
      <c r="XDS6" s="27"/>
      <c r="XDT6" s="27"/>
      <c r="XDU6" s="27"/>
      <c r="XDV6" s="27"/>
      <c r="XDW6" s="27"/>
      <c r="XDX6" s="27"/>
      <c r="XDY6" s="27"/>
      <c r="XDZ6" s="27"/>
      <c r="XEA6" s="27"/>
      <c r="XEB6" s="27"/>
      <c r="XEC6" s="27"/>
      <c r="XED6" s="27"/>
      <c r="XEE6" s="27"/>
      <c r="XEF6" s="27"/>
      <c r="XEG6" s="27"/>
      <c r="XEH6" s="27"/>
      <c r="XEI6" s="27"/>
      <c r="XEJ6" s="27"/>
      <c r="XEK6" s="27"/>
      <c r="XEL6" s="27"/>
      <c r="XEM6" s="27"/>
      <c r="XEN6" s="27"/>
      <c r="XEO6" s="27"/>
      <c r="XEP6" s="27"/>
      <c r="XEQ6" s="27"/>
      <c r="XER6" s="27"/>
      <c r="XES6" s="27"/>
      <c r="XET6" s="27"/>
      <c r="XEU6" s="27"/>
      <c r="XEV6" s="27"/>
      <c r="XEW6" s="27"/>
      <c r="XEX6" s="27"/>
      <c r="XEY6" s="27"/>
      <c r="XEZ6" s="27"/>
      <c r="XFA6" s="27"/>
      <c r="XFB6" s="27"/>
      <c r="XFC6" s="27"/>
      <c r="XFD6" s="27"/>
    </row>
    <row r="9" spans="1:16384" x14ac:dyDescent="0.25">
      <c r="B9" s="161" t="s">
        <v>0</v>
      </c>
      <c r="C9" s="161" t="s">
        <v>1</v>
      </c>
      <c r="D9" s="161" t="s">
        <v>2</v>
      </c>
      <c r="E9" s="161" t="s">
        <v>3</v>
      </c>
      <c r="F9" s="161" t="s">
        <v>4</v>
      </c>
      <c r="G9" s="161" t="s">
        <v>5</v>
      </c>
      <c r="H9" s="161" t="s">
        <v>6</v>
      </c>
      <c r="I9" s="161" t="s">
        <v>7</v>
      </c>
      <c r="J9" s="161" t="s">
        <v>8</v>
      </c>
      <c r="K9" s="161" t="s">
        <v>9</v>
      </c>
      <c r="L9" s="161" t="s">
        <v>10</v>
      </c>
    </row>
    <row r="10" spans="1:16384" x14ac:dyDescent="0.25">
      <c r="B10" s="162">
        <v>411</v>
      </c>
      <c r="C10" s="162">
        <v>421</v>
      </c>
      <c r="D10" s="162" t="s">
        <v>14</v>
      </c>
      <c r="E10" s="162" t="s">
        <v>161</v>
      </c>
      <c r="F10" s="163">
        <v>450662960</v>
      </c>
      <c r="G10" s="163" t="s">
        <v>16</v>
      </c>
      <c r="H10" s="162" t="s">
        <v>24</v>
      </c>
      <c r="I10" s="162" t="s">
        <v>18</v>
      </c>
      <c r="J10" s="162" t="s">
        <v>628</v>
      </c>
      <c r="K10" s="162"/>
      <c r="L10" s="162"/>
    </row>
    <row r="11" spans="1:16384" x14ac:dyDescent="0.25">
      <c r="B11" s="162">
        <v>411</v>
      </c>
      <c r="C11" s="162">
        <v>3162</v>
      </c>
      <c r="D11" s="162" t="s">
        <v>14</v>
      </c>
      <c r="E11" s="162" t="s">
        <v>161</v>
      </c>
      <c r="F11" s="163">
        <v>7932813</v>
      </c>
      <c r="G11" s="163" t="s">
        <v>16</v>
      </c>
      <c r="H11" s="162" t="s">
        <v>24</v>
      </c>
      <c r="I11" s="162" t="s">
        <v>18</v>
      </c>
      <c r="J11" s="162" t="s">
        <v>19</v>
      </c>
      <c r="K11" s="162"/>
      <c r="L11" s="162"/>
    </row>
    <row r="12" spans="1:16384" x14ac:dyDescent="0.25">
      <c r="B12" s="162">
        <v>411</v>
      </c>
      <c r="C12" s="162">
        <v>1333</v>
      </c>
      <c r="D12" s="162" t="s">
        <v>14</v>
      </c>
      <c r="E12" s="162" t="s">
        <v>161</v>
      </c>
      <c r="F12" s="163">
        <v>88691496</v>
      </c>
      <c r="G12" s="163" t="s">
        <v>16</v>
      </c>
      <c r="H12" s="162" t="s">
        <v>24</v>
      </c>
      <c r="I12" s="162" t="s">
        <v>18</v>
      </c>
      <c r="J12" s="162" t="s">
        <v>19</v>
      </c>
      <c r="K12" s="162"/>
      <c r="L12" s="162"/>
    </row>
    <row r="13" spans="1:16384" x14ac:dyDescent="0.25">
      <c r="B13" s="162">
        <v>411</v>
      </c>
      <c r="C13" s="162">
        <v>421</v>
      </c>
      <c r="D13" s="162" t="s">
        <v>14</v>
      </c>
      <c r="E13" s="162" t="s">
        <v>1070</v>
      </c>
      <c r="F13" s="163">
        <v>-1</v>
      </c>
      <c r="G13" s="163" t="s">
        <v>16</v>
      </c>
      <c r="H13" s="162" t="s">
        <v>24</v>
      </c>
      <c r="I13" s="162" t="s">
        <v>18</v>
      </c>
      <c r="J13" s="162" t="s">
        <v>628</v>
      </c>
      <c r="K13" s="162"/>
      <c r="L13" s="162"/>
    </row>
    <row r="14" spans="1:16384" x14ac:dyDescent="0.25">
      <c r="B14" s="162">
        <v>411</v>
      </c>
      <c r="C14" s="162">
        <v>442</v>
      </c>
      <c r="D14" s="162" t="s">
        <v>14</v>
      </c>
      <c r="E14" s="162" t="s">
        <v>786</v>
      </c>
      <c r="F14" s="163">
        <v>99962303</v>
      </c>
      <c r="G14" s="163" t="s">
        <v>16</v>
      </c>
      <c r="H14" s="162" t="s">
        <v>24</v>
      </c>
      <c r="I14" s="162" t="s">
        <v>18</v>
      </c>
      <c r="J14" s="162" t="s">
        <v>19</v>
      </c>
      <c r="K14" s="162" t="s">
        <v>49</v>
      </c>
      <c r="L14" s="162" t="s">
        <v>105</v>
      </c>
    </row>
    <row r="15" spans="1:16384" x14ac:dyDescent="0.25">
      <c r="B15" s="162">
        <v>411</v>
      </c>
      <c r="C15" s="162">
        <v>0</v>
      </c>
      <c r="D15" s="162" t="s">
        <v>14</v>
      </c>
      <c r="E15" s="162" t="s">
        <v>656</v>
      </c>
      <c r="F15" s="163">
        <v>22684</v>
      </c>
      <c r="G15" s="163" t="s">
        <v>16</v>
      </c>
      <c r="H15" s="162" t="s">
        <v>24</v>
      </c>
      <c r="I15" s="162" t="s">
        <v>18</v>
      </c>
      <c r="J15" s="162" t="s">
        <v>19</v>
      </c>
      <c r="K15" s="162" t="s">
        <v>117</v>
      </c>
      <c r="L15" s="162" t="s">
        <v>332</v>
      </c>
    </row>
    <row r="16" spans="1:16384" x14ac:dyDescent="0.25">
      <c r="B16" s="162">
        <v>411</v>
      </c>
      <c r="C16" s="162">
        <v>0</v>
      </c>
      <c r="D16" s="162" t="s">
        <v>14</v>
      </c>
      <c r="E16" s="162" t="s">
        <v>750</v>
      </c>
      <c r="F16" s="163">
        <v>17085832</v>
      </c>
      <c r="G16" s="163" t="s">
        <v>16</v>
      </c>
      <c r="H16" s="162" t="s">
        <v>24</v>
      </c>
      <c r="I16" s="162" t="s">
        <v>18</v>
      </c>
      <c r="J16" s="162" t="s">
        <v>19</v>
      </c>
      <c r="K16" s="162"/>
      <c r="L16" s="162"/>
    </row>
    <row r="17" spans="2:15" x14ac:dyDescent="0.25">
      <c r="B17" s="162">
        <v>411</v>
      </c>
      <c r="C17" s="162">
        <v>445</v>
      </c>
      <c r="D17" s="162" t="s">
        <v>14</v>
      </c>
      <c r="E17" s="162" t="s">
        <v>161</v>
      </c>
      <c r="F17" s="163">
        <v>49500</v>
      </c>
      <c r="G17" s="163" t="s">
        <v>16</v>
      </c>
      <c r="H17" s="162" t="s">
        <v>24</v>
      </c>
      <c r="I17" s="162" t="s">
        <v>18</v>
      </c>
      <c r="J17" s="162" t="s">
        <v>19</v>
      </c>
      <c r="K17" s="162"/>
      <c r="L17" s="162"/>
    </row>
    <row r="18" spans="2:15" x14ac:dyDescent="0.25">
      <c r="B18" s="162">
        <v>411</v>
      </c>
      <c r="C18" s="162">
        <v>0</v>
      </c>
      <c r="D18" s="162" t="s">
        <v>14</v>
      </c>
      <c r="E18" s="162" t="s">
        <v>656</v>
      </c>
      <c r="F18" s="163">
        <v>131176</v>
      </c>
      <c r="G18" s="163" t="s">
        <v>16</v>
      </c>
      <c r="H18" s="162" t="s">
        <v>24</v>
      </c>
      <c r="I18" s="162" t="s">
        <v>18</v>
      </c>
      <c r="J18" s="162" t="s">
        <v>628</v>
      </c>
      <c r="K18" s="162" t="s">
        <v>102</v>
      </c>
      <c r="L18" s="162" t="s">
        <v>196</v>
      </c>
    </row>
    <row r="19" spans="2:15" x14ac:dyDescent="0.25">
      <c r="B19" s="162">
        <v>411</v>
      </c>
      <c r="C19" s="162">
        <v>442</v>
      </c>
      <c r="D19" s="162" t="s">
        <v>14</v>
      </c>
      <c r="E19" s="162" t="s">
        <v>793</v>
      </c>
      <c r="F19" s="163">
        <v>-11000000</v>
      </c>
      <c r="G19" s="163" t="s">
        <v>16</v>
      </c>
      <c r="H19" s="162" t="s">
        <v>24</v>
      </c>
      <c r="I19" s="162" t="s">
        <v>18</v>
      </c>
      <c r="J19" s="162" t="s">
        <v>19</v>
      </c>
      <c r="K19" s="162" t="s">
        <v>49</v>
      </c>
      <c r="L19" s="162" t="s">
        <v>105</v>
      </c>
    </row>
    <row r="20" spans="2:15" x14ac:dyDescent="0.25">
      <c r="B20" s="162">
        <v>411</v>
      </c>
      <c r="C20" s="162">
        <v>0</v>
      </c>
      <c r="D20" s="162" t="s">
        <v>14</v>
      </c>
      <c r="E20" s="162" t="s">
        <v>753</v>
      </c>
      <c r="F20" s="163">
        <v>2493971</v>
      </c>
      <c r="G20" s="163" t="s">
        <v>269</v>
      </c>
      <c r="H20" s="162" t="s">
        <v>24</v>
      </c>
      <c r="I20" s="162" t="s">
        <v>18</v>
      </c>
      <c r="J20" s="162" t="s">
        <v>438</v>
      </c>
      <c r="K20" s="162"/>
      <c r="L20" s="162"/>
    </row>
    <row r="21" spans="2:15" x14ac:dyDescent="0.25">
      <c r="B21" s="162">
        <v>411</v>
      </c>
      <c r="C21" s="162">
        <v>0</v>
      </c>
      <c r="D21" s="162" t="s">
        <v>14</v>
      </c>
      <c r="E21" s="162" t="s">
        <v>656</v>
      </c>
      <c r="F21" s="163">
        <v>35578</v>
      </c>
      <c r="G21" s="162" t="s">
        <v>16</v>
      </c>
      <c r="H21" s="162" t="s">
        <v>24</v>
      </c>
      <c r="I21" s="162" t="s">
        <v>18</v>
      </c>
      <c r="J21" s="162" t="s">
        <v>19</v>
      </c>
      <c r="K21" s="162" t="s">
        <v>25</v>
      </c>
      <c r="L21" s="162" t="s">
        <v>180</v>
      </c>
    </row>
    <row r="22" spans="2:15" x14ac:dyDescent="0.25">
      <c r="B22" s="162">
        <v>411</v>
      </c>
      <c r="C22" s="162">
        <v>0</v>
      </c>
      <c r="D22" s="162" t="s">
        <v>14</v>
      </c>
      <c r="E22" s="162" t="s">
        <v>753</v>
      </c>
      <c r="F22" s="163">
        <v>171653011</v>
      </c>
      <c r="G22" s="162" t="s">
        <v>16</v>
      </c>
      <c r="H22" s="162" t="s">
        <v>24</v>
      </c>
      <c r="I22" s="162" t="s">
        <v>18</v>
      </c>
      <c r="J22" s="162" t="s">
        <v>19</v>
      </c>
      <c r="K22" s="162"/>
      <c r="L22" s="162"/>
    </row>
    <row r="25" spans="2:15" x14ac:dyDescent="0.25">
      <c r="J25" s="160"/>
      <c r="K25" s="160"/>
    </row>
    <row r="26" spans="2:15" x14ac:dyDescent="0.25">
      <c r="B26" s="164" t="s">
        <v>795</v>
      </c>
      <c r="C26" s="164" t="s">
        <v>1</v>
      </c>
      <c r="D26" s="164" t="s">
        <v>2</v>
      </c>
      <c r="E26" s="164" t="s">
        <v>3</v>
      </c>
      <c r="F26" s="164" t="s">
        <v>4</v>
      </c>
      <c r="G26" s="164" t="s">
        <v>5</v>
      </c>
      <c r="H26" s="164" t="s">
        <v>6</v>
      </c>
      <c r="I26" s="164" t="s">
        <v>7</v>
      </c>
      <c r="J26" s="164" t="s">
        <v>8</v>
      </c>
      <c r="K26" s="164" t="s">
        <v>9</v>
      </c>
      <c r="L26" s="164" t="s">
        <v>10</v>
      </c>
      <c r="M26" s="165" t="s">
        <v>1158</v>
      </c>
      <c r="N26" s="165" t="s">
        <v>1157</v>
      </c>
      <c r="O26" s="165" t="s">
        <v>1156</v>
      </c>
    </row>
    <row r="27" spans="2:15" x14ac:dyDescent="0.25">
      <c r="B27" s="162">
        <v>411</v>
      </c>
      <c r="C27" s="162">
        <v>1333</v>
      </c>
      <c r="D27" s="162" t="s">
        <v>14</v>
      </c>
      <c r="E27" s="162" t="s">
        <v>161</v>
      </c>
      <c r="F27" s="163">
        <v>88691496</v>
      </c>
      <c r="G27" s="162" t="s">
        <v>16</v>
      </c>
      <c r="H27" s="162" t="s">
        <v>24</v>
      </c>
      <c r="I27" s="162" t="s">
        <v>18</v>
      </c>
      <c r="J27" s="162" t="s">
        <v>19</v>
      </c>
      <c r="K27" s="162"/>
      <c r="L27" s="162"/>
      <c r="M27" s="166" t="str">
        <f>VLOOKUP(E27,$E$10:$F$22,1,FALSE)</f>
        <v>CONT1;HFS2;B01;MC08;TYVA01;INVS4;MESG4</v>
      </c>
      <c r="N27" s="166">
        <f>VLOOKUP(F27,$F$10:$G$22,1,FALSE)</f>
        <v>88691496</v>
      </c>
      <c r="O27" s="162"/>
    </row>
    <row r="28" spans="2:15" x14ac:dyDescent="0.25">
      <c r="B28" s="162">
        <v>411</v>
      </c>
      <c r="C28" s="162">
        <v>442</v>
      </c>
      <c r="D28" s="162" t="s">
        <v>14</v>
      </c>
      <c r="E28" s="162" t="s">
        <v>786</v>
      </c>
      <c r="F28" s="163">
        <v>99962303</v>
      </c>
      <c r="G28" s="162" t="s">
        <v>16</v>
      </c>
      <c r="H28" s="162" t="s">
        <v>24</v>
      </c>
      <c r="I28" s="162" t="s">
        <v>18</v>
      </c>
      <c r="J28" s="162" t="s">
        <v>19</v>
      </c>
      <c r="K28" s="162" t="s">
        <v>49</v>
      </c>
      <c r="L28" s="162" t="s">
        <v>105</v>
      </c>
      <c r="M28" s="166" t="str">
        <f>VLOOKUP(E28,$E$10:$F$22,1,FALSE)</f>
        <v>CONT1;HFS2;B01;MC08;TYVA01;INVS5;EXC2;MESG4</v>
      </c>
      <c r="N28" s="166">
        <f>VLOOKUP(F28,$F$10:$G$22,1,FALSE)</f>
        <v>99962303</v>
      </c>
      <c r="O28" s="162"/>
    </row>
    <row r="29" spans="2:15" x14ac:dyDescent="0.25">
      <c r="B29" s="162">
        <v>411</v>
      </c>
      <c r="C29" s="162">
        <v>0</v>
      </c>
      <c r="D29" s="162" t="s">
        <v>14</v>
      </c>
      <c r="E29" s="162" t="s">
        <v>753</v>
      </c>
      <c r="F29" s="163">
        <v>1</v>
      </c>
      <c r="G29" s="162"/>
      <c r="H29" s="162" t="s">
        <v>24</v>
      </c>
      <c r="I29" s="162" t="s">
        <v>18</v>
      </c>
      <c r="J29" s="162" t="s">
        <v>526</v>
      </c>
      <c r="K29" s="162"/>
      <c r="L29" s="162"/>
      <c r="M29" s="166" t="str">
        <f>VLOOKUP(E29,$E$10:$F$22,1,FALSE)</f>
        <v>CONT1;HFS2;B01;MC06;ACPF5;SC0302;TYVA01;MESG4</v>
      </c>
      <c r="N29" s="166" t="e">
        <f>VLOOKUP(F29,$F$10:$G$22,1,FALSE)</f>
        <v>#N/A</v>
      </c>
      <c r="O29" s="162" t="s">
        <v>526</v>
      </c>
    </row>
    <row r="30" spans="2:15" x14ac:dyDescent="0.25">
      <c r="B30" s="162">
        <v>411</v>
      </c>
      <c r="C30" s="162">
        <v>421</v>
      </c>
      <c r="D30" s="162" t="s">
        <v>14</v>
      </c>
      <c r="E30" s="162" t="s">
        <v>1070</v>
      </c>
      <c r="F30" s="163">
        <v>-1</v>
      </c>
      <c r="G30" s="162" t="s">
        <v>16</v>
      </c>
      <c r="H30" s="162" t="s">
        <v>24</v>
      </c>
      <c r="I30" s="162" t="s">
        <v>18</v>
      </c>
      <c r="J30" s="162" t="s">
        <v>628</v>
      </c>
      <c r="K30" s="162"/>
      <c r="L30" s="162"/>
      <c r="M30" s="167" t="str">
        <f>VLOOKUP(E30,$E$10:$F$22,1,FALSE)</f>
        <v>CONT1;HFS2;B01;MC08;TYVA01;MESG4</v>
      </c>
      <c r="N30" s="167">
        <f>VLOOKUP(F30,$F$10:$G$22,1,FALSE)</f>
        <v>-1</v>
      </c>
      <c r="O30" s="168"/>
    </row>
    <row r="31" spans="2:15" x14ac:dyDescent="0.25">
      <c r="B31" s="162">
        <v>411</v>
      </c>
      <c r="C31" s="162">
        <v>0</v>
      </c>
      <c r="D31" s="162" t="s">
        <v>14</v>
      </c>
      <c r="E31" s="162" t="s">
        <v>656</v>
      </c>
      <c r="F31" s="163">
        <v>35578</v>
      </c>
      <c r="G31" s="162" t="s">
        <v>16</v>
      </c>
      <c r="H31" s="162" t="s">
        <v>24</v>
      </c>
      <c r="I31" s="162" t="s">
        <v>18</v>
      </c>
      <c r="J31" s="162" t="s">
        <v>19</v>
      </c>
      <c r="K31" s="162" t="s">
        <v>25</v>
      </c>
      <c r="L31" s="162" t="s">
        <v>180</v>
      </c>
      <c r="M31" s="166" t="str">
        <f>VLOOKUP(E31,$E$10:$F$22,1,FALSE)</f>
        <v>CONT1;HFS2;B01;MC06;ACPF5;SC0303;TYVA01;EXC2;MESG4</v>
      </c>
      <c r="N31" s="166">
        <f>VLOOKUP(F31,$F$10:$G$22,1,FALSE)</f>
        <v>35578</v>
      </c>
      <c r="O31" s="162"/>
    </row>
    <row r="32" spans="2:15" x14ac:dyDescent="0.25">
      <c r="B32" s="162">
        <v>411</v>
      </c>
      <c r="C32" s="162">
        <v>3162</v>
      </c>
      <c r="D32" s="162" t="s">
        <v>14</v>
      </c>
      <c r="E32" s="162" t="s">
        <v>161</v>
      </c>
      <c r="F32" s="163">
        <v>7932813</v>
      </c>
      <c r="G32" s="162" t="s">
        <v>16</v>
      </c>
      <c r="H32" s="162" t="s">
        <v>24</v>
      </c>
      <c r="I32" s="162" t="s">
        <v>18</v>
      </c>
      <c r="J32" s="162" t="s">
        <v>19</v>
      </c>
      <c r="K32" s="162"/>
      <c r="L32" s="162"/>
      <c r="M32" s="166" t="str">
        <f>VLOOKUP(E32,$E$10:$F$22,1,FALSE)</f>
        <v>CONT1;HFS2;B01;MC08;TYVA01;INVS4;MESG4</v>
      </c>
      <c r="N32" s="166">
        <f>VLOOKUP(F32,$F$10:$G$22,1,FALSE)</f>
        <v>7932813</v>
      </c>
      <c r="O32" s="162"/>
    </row>
    <row r="33" spans="2:66" x14ac:dyDescent="0.25">
      <c r="B33" s="162">
        <v>411</v>
      </c>
      <c r="C33" s="162">
        <v>445</v>
      </c>
      <c r="D33" s="162" t="s">
        <v>14</v>
      </c>
      <c r="E33" s="162" t="s">
        <v>161</v>
      </c>
      <c r="F33" s="163">
        <v>49500</v>
      </c>
      <c r="G33" s="162" t="s">
        <v>16</v>
      </c>
      <c r="H33" s="162" t="s">
        <v>24</v>
      </c>
      <c r="I33" s="162" t="s">
        <v>18</v>
      </c>
      <c r="J33" s="162" t="s">
        <v>19</v>
      </c>
      <c r="K33" s="162"/>
      <c r="L33" s="162"/>
      <c r="M33" s="166" t="str">
        <f>VLOOKUP(E33,$E$10:$F$22,1,FALSE)</f>
        <v>CONT1;HFS2;B01;MC08;TYVA01;INVS4;MESG4</v>
      </c>
      <c r="N33" s="166">
        <f>VLOOKUP(F33,$F$10:$G$22,1,FALSE)</f>
        <v>49500</v>
      </c>
      <c r="O33" s="162"/>
    </row>
    <row r="34" spans="2:66" x14ac:dyDescent="0.25">
      <c r="B34" s="162">
        <v>411</v>
      </c>
      <c r="C34" s="162">
        <v>0</v>
      </c>
      <c r="D34" s="162" t="s">
        <v>14</v>
      </c>
      <c r="E34" s="162" t="s">
        <v>753</v>
      </c>
      <c r="F34" s="163">
        <v>2493971</v>
      </c>
      <c r="G34" s="162" t="s">
        <v>269</v>
      </c>
      <c r="H34" s="162" t="s">
        <v>24</v>
      </c>
      <c r="I34" s="162" t="s">
        <v>18</v>
      </c>
      <c r="J34" s="162" t="s">
        <v>438</v>
      </c>
      <c r="K34" s="162"/>
      <c r="L34" s="162"/>
      <c r="M34" s="166" t="str">
        <f>VLOOKUP(E34,$E$10:$F$22,1,FALSE)</f>
        <v>CONT1;HFS2;B01;MC06;ACPF5;SC0302;TYVA01;MESG4</v>
      </c>
      <c r="N34" s="166">
        <f>VLOOKUP(F34,$F$10:$G$22,1,FALSE)</f>
        <v>2493971</v>
      </c>
      <c r="O34" s="162"/>
    </row>
    <row r="35" spans="2:66" x14ac:dyDescent="0.25">
      <c r="B35" s="162">
        <v>411</v>
      </c>
      <c r="C35" s="162">
        <v>0</v>
      </c>
      <c r="D35" s="162" t="s">
        <v>14</v>
      </c>
      <c r="E35" s="162" t="s">
        <v>750</v>
      </c>
      <c r="F35" s="163">
        <v>799901</v>
      </c>
      <c r="G35" s="162" t="s">
        <v>16</v>
      </c>
      <c r="H35" s="162" t="s">
        <v>24</v>
      </c>
      <c r="I35" s="162" t="s">
        <v>18</v>
      </c>
      <c r="J35" s="162" t="s">
        <v>19</v>
      </c>
      <c r="K35" s="162"/>
      <c r="L35" s="162" t="s">
        <v>527</v>
      </c>
      <c r="M35" s="166" t="str">
        <f>VLOOKUP(E35,$E$10:$F$22,1,FALSE)</f>
        <v>CONT1;HFS2;B01;MC06;ACPF3;SC0302;TYVA01;MESG4</v>
      </c>
      <c r="N35" s="166" t="e">
        <f>VLOOKUP(F35,$F$10:$G$22,1,FALSE)</f>
        <v>#N/A</v>
      </c>
      <c r="O35" s="162" t="s">
        <v>1159</v>
      </c>
    </row>
    <row r="36" spans="2:66" x14ac:dyDescent="0.25">
      <c r="B36" s="162">
        <v>411</v>
      </c>
      <c r="C36" s="162">
        <v>0</v>
      </c>
      <c r="D36" s="162" t="s">
        <v>14</v>
      </c>
      <c r="E36" s="162" t="s">
        <v>656</v>
      </c>
      <c r="F36" s="163">
        <v>131176</v>
      </c>
      <c r="G36" s="162" t="s">
        <v>16</v>
      </c>
      <c r="H36" s="162" t="s">
        <v>24</v>
      </c>
      <c r="I36" s="162" t="s">
        <v>18</v>
      </c>
      <c r="J36" s="162" t="s">
        <v>628</v>
      </c>
      <c r="K36" s="162" t="s">
        <v>102</v>
      </c>
      <c r="L36" s="162" t="s">
        <v>196</v>
      </c>
      <c r="M36" s="166" t="str">
        <f>VLOOKUP(E36,$E$10:$F$22,1,FALSE)</f>
        <v>CONT1;HFS2;B01;MC06;ACPF5;SC0303;TYVA01;EXC2;MESG4</v>
      </c>
      <c r="N36" s="166">
        <f>VLOOKUP(F36,$F$10:$G$22,1,FALSE)</f>
        <v>131176</v>
      </c>
      <c r="O36" s="162"/>
    </row>
    <row r="37" spans="2:66" x14ac:dyDescent="0.25">
      <c r="B37" s="162">
        <v>411</v>
      </c>
      <c r="C37" s="162">
        <v>0</v>
      </c>
      <c r="D37" s="162" t="s">
        <v>14</v>
      </c>
      <c r="E37" s="162" t="s">
        <v>656</v>
      </c>
      <c r="F37" s="163">
        <v>22684</v>
      </c>
      <c r="G37" s="162" t="s">
        <v>16</v>
      </c>
      <c r="H37" s="162" t="s">
        <v>24</v>
      </c>
      <c r="I37" s="162" t="s">
        <v>18</v>
      </c>
      <c r="J37" s="162" t="s">
        <v>19</v>
      </c>
      <c r="K37" s="162" t="s">
        <v>117</v>
      </c>
      <c r="L37" s="162" t="s">
        <v>332</v>
      </c>
      <c r="M37" s="166" t="str">
        <f>VLOOKUP(E37,$E$10:$F$22,1,FALSE)</f>
        <v>CONT1;HFS2;B01;MC06;ACPF5;SC0303;TYVA01;EXC2;MESG4</v>
      </c>
      <c r="N37" s="166">
        <f>VLOOKUP(F37,$F$10:$G$22,1,FALSE)</f>
        <v>22684</v>
      </c>
      <c r="O37" s="162"/>
    </row>
    <row r="38" spans="2:66" x14ac:dyDescent="0.25">
      <c r="B38" s="162">
        <v>411</v>
      </c>
      <c r="C38" s="162">
        <v>421</v>
      </c>
      <c r="D38" s="162" t="s">
        <v>14</v>
      </c>
      <c r="E38" s="162" t="s">
        <v>161</v>
      </c>
      <c r="F38" s="163">
        <v>450662960</v>
      </c>
      <c r="G38" s="162" t="s">
        <v>16</v>
      </c>
      <c r="H38" s="162" t="s">
        <v>24</v>
      </c>
      <c r="I38" s="162" t="s">
        <v>18</v>
      </c>
      <c r="J38" s="162" t="s">
        <v>628</v>
      </c>
      <c r="K38" s="162"/>
      <c r="L38" s="162"/>
      <c r="M38" s="166" t="str">
        <f>VLOOKUP(E38,$E$10:$F$22,1,FALSE)</f>
        <v>CONT1;HFS2;B01;MC08;TYVA01;INVS4;MESG4</v>
      </c>
      <c r="N38" s="166">
        <f>VLOOKUP(F38,$F$10:$G$22,1,FALSE)</f>
        <v>450662960</v>
      </c>
      <c r="O38" s="162"/>
    </row>
    <row r="39" spans="2:66" x14ac:dyDescent="0.25">
      <c r="B39" s="162">
        <v>411</v>
      </c>
      <c r="C39" s="162">
        <v>0</v>
      </c>
      <c r="D39" s="162" t="s">
        <v>14</v>
      </c>
      <c r="E39" s="162" t="s">
        <v>750</v>
      </c>
      <c r="F39" s="163">
        <v>11163168</v>
      </c>
      <c r="G39" s="162" t="s">
        <v>16</v>
      </c>
      <c r="H39" s="162" t="s">
        <v>24</v>
      </c>
      <c r="I39" s="162" t="s">
        <v>18</v>
      </c>
      <c r="J39" s="162" t="s">
        <v>19</v>
      </c>
      <c r="K39" s="162"/>
      <c r="L39" s="162" t="s">
        <v>774</v>
      </c>
      <c r="M39" s="166" t="str">
        <f>VLOOKUP(E39,$E$10:$F$22,1,FALSE)</f>
        <v>CONT1;HFS2;B01;MC06;ACPF3;SC0302;TYVA01;MESG4</v>
      </c>
      <c r="N39" s="166" t="e">
        <f>VLOOKUP(F39,$F$10:$G$22,1,FALSE)</f>
        <v>#N/A</v>
      </c>
      <c r="O39" s="162" t="s">
        <v>1159</v>
      </c>
    </row>
    <row r="40" spans="2:66" x14ac:dyDescent="0.25">
      <c r="B40" s="162">
        <v>411</v>
      </c>
      <c r="C40" s="162">
        <v>442</v>
      </c>
      <c r="D40" s="162" t="s">
        <v>14</v>
      </c>
      <c r="E40" s="162" t="s">
        <v>793</v>
      </c>
      <c r="F40" s="163">
        <v>-11000000</v>
      </c>
      <c r="G40" s="162" t="s">
        <v>16</v>
      </c>
      <c r="H40" s="162" t="s">
        <v>24</v>
      </c>
      <c r="I40" s="162" t="s">
        <v>18</v>
      </c>
      <c r="J40" s="162" t="s">
        <v>19</v>
      </c>
      <c r="K40" s="162" t="s">
        <v>49</v>
      </c>
      <c r="L40" s="162" t="s">
        <v>105</v>
      </c>
      <c r="M40" s="166" t="str">
        <f>VLOOKUP(E40,$E$10:$F$22,1,FALSE)</f>
        <v>CONT1;HFS2;B01;MC08;TYVA02;INVS5;EXC2</v>
      </c>
      <c r="N40" s="166">
        <f>VLOOKUP(F40,$F$10:$G$22,1,FALSE)</f>
        <v>-11000000</v>
      </c>
      <c r="O40" s="162"/>
    </row>
    <row r="41" spans="2:66" x14ac:dyDescent="0.25">
      <c r="B41" s="162">
        <v>411</v>
      </c>
      <c r="C41" s="162">
        <v>0</v>
      </c>
      <c r="D41" s="162" t="s">
        <v>14</v>
      </c>
      <c r="E41" s="162" t="s">
        <v>753</v>
      </c>
      <c r="F41" s="163">
        <v>171653012</v>
      </c>
      <c r="G41" s="162" t="s">
        <v>16</v>
      </c>
      <c r="H41" s="162" t="s">
        <v>24</v>
      </c>
      <c r="I41" s="162" t="s">
        <v>18</v>
      </c>
      <c r="J41" s="162" t="s">
        <v>19</v>
      </c>
      <c r="K41" s="162"/>
      <c r="L41" s="162"/>
      <c r="M41" s="166" t="str">
        <f>VLOOKUP(E41,$E$10:$F$22,1,FALSE)</f>
        <v>CONT1;HFS2;B01;MC06;ACPF5;SC0302;TYVA01;MESG4</v>
      </c>
      <c r="N41" s="166" t="e">
        <f>VLOOKUP(F41,$F$10:$G$22,1,FALSE)</f>
        <v>#N/A</v>
      </c>
      <c r="O41" s="162" t="s">
        <v>1155</v>
      </c>
    </row>
    <row r="42" spans="2:66" x14ac:dyDescent="0.25">
      <c r="B42" s="162">
        <v>411</v>
      </c>
      <c r="C42" s="162">
        <v>0</v>
      </c>
      <c r="D42" s="162" t="s">
        <v>14</v>
      </c>
      <c r="E42" s="162" t="s">
        <v>750</v>
      </c>
      <c r="F42" s="163">
        <v>5122764</v>
      </c>
      <c r="G42" s="162" t="s">
        <v>16</v>
      </c>
      <c r="H42" s="162" t="s">
        <v>24</v>
      </c>
      <c r="I42" s="162" t="s">
        <v>18</v>
      </c>
      <c r="J42" s="162" t="s">
        <v>19</v>
      </c>
      <c r="K42" s="162"/>
      <c r="L42" s="162"/>
      <c r="M42" s="166" t="str">
        <f>VLOOKUP(E42,$E$10:$F$22,1,FALSE)</f>
        <v>CONT1;HFS2;B01;MC06;ACPF3;SC0302;TYVA01;MESG4</v>
      </c>
      <c r="N42" s="166" t="e">
        <f>VLOOKUP(F42,$F$10:$G$22,1,FALSE)</f>
        <v>#N/A</v>
      </c>
      <c r="O42" s="162" t="s">
        <v>1159</v>
      </c>
    </row>
    <row r="44" spans="2:66" x14ac:dyDescent="0.25">
      <c r="I44" s="160"/>
    </row>
    <row r="45" spans="2:66" x14ac:dyDescent="0.25">
      <c r="I45" s="160"/>
    </row>
    <row r="46" spans="2:66" x14ac:dyDescent="0.25">
      <c r="B46" s="140" t="s">
        <v>1154</v>
      </c>
      <c r="N46" s="70"/>
      <c r="O46" s="70"/>
    </row>
    <row r="47" spans="2:66" x14ac:dyDescent="0.25">
      <c r="B47" t="s">
        <v>1068</v>
      </c>
      <c r="C47" t="s">
        <v>1071</v>
      </c>
      <c r="D47" t="s">
        <v>1072</v>
      </c>
      <c r="E47" t="s">
        <v>1073</v>
      </c>
      <c r="F47" t="s">
        <v>1074</v>
      </c>
      <c r="G47" t="s">
        <v>1075</v>
      </c>
      <c r="H47" t="s">
        <v>1076</v>
      </c>
      <c r="I47" t="s">
        <v>1077</v>
      </c>
      <c r="J47" t="s">
        <v>1078</v>
      </c>
      <c r="K47" t="s">
        <v>1079</v>
      </c>
      <c r="L47" t="s">
        <v>1080</v>
      </c>
      <c r="M47" t="s">
        <v>1081</v>
      </c>
      <c r="N47" s="70" t="s">
        <v>1082</v>
      </c>
      <c r="O47" s="70" t="s">
        <v>1083</v>
      </c>
      <c r="P47" t="s">
        <v>1084</v>
      </c>
      <c r="Q47" t="s">
        <v>1085</v>
      </c>
      <c r="R47" t="s">
        <v>1086</v>
      </c>
      <c r="S47" t="s">
        <v>1087</v>
      </c>
      <c r="T47" t="s">
        <v>1088</v>
      </c>
      <c r="U47" t="s">
        <v>1089</v>
      </c>
      <c r="V47" t="s">
        <v>1090</v>
      </c>
      <c r="W47" t="s">
        <v>1091</v>
      </c>
      <c r="X47" t="s">
        <v>1092</v>
      </c>
      <c r="Y47" t="s">
        <v>1093</v>
      </c>
      <c r="Z47" t="s">
        <v>1094</v>
      </c>
      <c r="AA47" t="s">
        <v>1095</v>
      </c>
      <c r="AB47" t="s">
        <v>1096</v>
      </c>
      <c r="AC47" t="s">
        <v>1097</v>
      </c>
      <c r="AD47" t="s">
        <v>1098</v>
      </c>
      <c r="AE47" t="s">
        <v>1099</v>
      </c>
      <c r="AF47" t="s">
        <v>1100</v>
      </c>
      <c r="AG47" t="s">
        <v>1101</v>
      </c>
      <c r="AH47" t="s">
        <v>1102</v>
      </c>
      <c r="AI47" t="s">
        <v>1103</v>
      </c>
      <c r="AJ47" t="s">
        <v>1104</v>
      </c>
      <c r="AK47" t="s">
        <v>1105</v>
      </c>
      <c r="AL47" t="s">
        <v>1106</v>
      </c>
      <c r="AM47" t="s">
        <v>1107</v>
      </c>
      <c r="AN47" t="s">
        <v>1108</v>
      </c>
      <c r="AO47" t="s">
        <v>1109</v>
      </c>
      <c r="AP47" t="s">
        <v>1110</v>
      </c>
      <c r="AQ47" t="s">
        <v>1111</v>
      </c>
      <c r="AR47" t="s">
        <v>1112</v>
      </c>
      <c r="AS47" t="s">
        <v>1113</v>
      </c>
      <c r="AT47" t="s">
        <v>1114</v>
      </c>
      <c r="AU47" t="s">
        <v>1115</v>
      </c>
      <c r="AV47" t="s">
        <v>9</v>
      </c>
      <c r="AW47" t="s">
        <v>1116</v>
      </c>
      <c r="AX47" t="s">
        <v>1117</v>
      </c>
      <c r="AY47" t="s">
        <v>1118</v>
      </c>
      <c r="AZ47" t="s">
        <v>1119</v>
      </c>
      <c r="BA47" t="s">
        <v>1120</v>
      </c>
      <c r="BB47" t="s">
        <v>1121</v>
      </c>
      <c r="BC47" t="s">
        <v>1122</v>
      </c>
      <c r="BD47" t="s">
        <v>4</v>
      </c>
      <c r="BE47" t="s">
        <v>1123</v>
      </c>
      <c r="BF47" t="s">
        <v>1124</v>
      </c>
      <c r="BG47" t="s">
        <v>1125</v>
      </c>
      <c r="BH47" t="s">
        <v>1126</v>
      </c>
      <c r="BI47" t="s">
        <v>1127</v>
      </c>
      <c r="BJ47" t="s">
        <v>1128</v>
      </c>
      <c r="BK47" t="s">
        <v>1129</v>
      </c>
      <c r="BL47" t="s">
        <v>8</v>
      </c>
      <c r="BM47" t="s">
        <v>1130</v>
      </c>
      <c r="BN47" t="s">
        <v>1131</v>
      </c>
    </row>
    <row r="48" spans="2:66" x14ac:dyDescent="0.25">
      <c r="B48">
        <v>79</v>
      </c>
      <c r="C48" t="s">
        <v>1132</v>
      </c>
      <c r="D48" t="s">
        <v>1133</v>
      </c>
      <c r="E48">
        <v>31</v>
      </c>
      <c r="F48">
        <v>6416</v>
      </c>
      <c r="G48">
        <v>0</v>
      </c>
      <c r="H48" t="s">
        <v>1134</v>
      </c>
      <c r="I48" t="s">
        <v>14</v>
      </c>
      <c r="J48">
        <v>0</v>
      </c>
      <c r="K48" t="s">
        <v>1135</v>
      </c>
      <c r="L48">
        <v>31</v>
      </c>
      <c r="M48">
        <v>6416</v>
      </c>
      <c r="N48" s="70">
        <v>0</v>
      </c>
      <c r="O48" s="70" t="s">
        <v>1134</v>
      </c>
      <c r="Q48" t="s">
        <v>1133</v>
      </c>
      <c r="R48">
        <v>25701103</v>
      </c>
      <c r="S48">
        <v>15313</v>
      </c>
      <c r="T48">
        <v>14137</v>
      </c>
      <c r="U48" t="s">
        <v>14</v>
      </c>
      <c r="V48" t="s">
        <v>1136</v>
      </c>
      <c r="W48" s="139">
        <v>45675</v>
      </c>
      <c r="X48" s="139">
        <v>45657</v>
      </c>
      <c r="Y48">
        <v>1</v>
      </c>
      <c r="Z48">
        <v>8006098485</v>
      </c>
      <c r="AA48" s="139">
        <v>2958465</v>
      </c>
      <c r="AB48" t="s">
        <v>843</v>
      </c>
      <c r="AC48">
        <v>0</v>
      </c>
      <c r="AD48" t="s">
        <v>1137</v>
      </c>
      <c r="AE48" t="s">
        <v>16</v>
      </c>
      <c r="AG48" t="s">
        <v>1138</v>
      </c>
      <c r="AH48">
        <v>1600</v>
      </c>
      <c r="AI48" t="s">
        <v>1139</v>
      </c>
      <c r="AJ48" t="s">
        <v>1140</v>
      </c>
      <c r="AK48" t="s">
        <v>1141</v>
      </c>
      <c r="AL48" t="s">
        <v>1142</v>
      </c>
      <c r="AN48" t="s">
        <v>1143</v>
      </c>
      <c r="AO48" t="s">
        <v>1144</v>
      </c>
      <c r="AP48">
        <v>620</v>
      </c>
      <c r="AQ48" t="s">
        <v>1137</v>
      </c>
      <c r="AR48" t="s">
        <v>1137</v>
      </c>
      <c r="AS48" t="s">
        <v>1137</v>
      </c>
      <c r="AT48" t="s">
        <v>1145</v>
      </c>
      <c r="AY48" t="s">
        <v>1146</v>
      </c>
      <c r="AZ48">
        <v>0</v>
      </c>
      <c r="BA48" t="s">
        <v>1137</v>
      </c>
      <c r="BB48" t="s">
        <v>1137</v>
      </c>
      <c r="BC48" t="s">
        <v>1137</v>
      </c>
      <c r="BD48" t="s">
        <v>1147</v>
      </c>
      <c r="BE48" t="s">
        <v>589</v>
      </c>
      <c r="BF48" t="s">
        <v>1148</v>
      </c>
      <c r="BG48" t="s">
        <v>1137</v>
      </c>
      <c r="BH48">
        <v>1600</v>
      </c>
      <c r="BI48" t="s">
        <v>1149</v>
      </c>
      <c r="BJ48" t="s">
        <v>18</v>
      </c>
      <c r="BK48" t="s">
        <v>24</v>
      </c>
      <c r="BL48" t="s">
        <v>19</v>
      </c>
      <c r="BM48" t="s">
        <v>1150</v>
      </c>
      <c r="BN48" t="s">
        <v>1151</v>
      </c>
    </row>
    <row r="49" spans="2:66" x14ac:dyDescent="0.25">
      <c r="B49">
        <v>79</v>
      </c>
      <c r="C49" t="s">
        <v>1132</v>
      </c>
      <c r="D49" t="s">
        <v>1133</v>
      </c>
      <c r="E49">
        <v>31</v>
      </c>
      <c r="F49">
        <v>6416</v>
      </c>
      <c r="G49">
        <v>0</v>
      </c>
      <c r="H49" t="s">
        <v>1134</v>
      </c>
      <c r="I49" t="s">
        <v>14</v>
      </c>
      <c r="J49">
        <v>0</v>
      </c>
      <c r="K49" t="s">
        <v>1135</v>
      </c>
      <c r="L49">
        <v>31</v>
      </c>
      <c r="M49">
        <v>6416</v>
      </c>
      <c r="N49" s="70">
        <v>0</v>
      </c>
      <c r="O49" s="70" t="s">
        <v>1134</v>
      </c>
      <c r="Q49" t="s">
        <v>1133</v>
      </c>
      <c r="R49">
        <v>4002010</v>
      </c>
      <c r="S49">
        <v>15313</v>
      </c>
      <c r="T49">
        <v>14130</v>
      </c>
      <c r="U49" t="s">
        <v>14</v>
      </c>
      <c r="V49" t="s">
        <v>1152</v>
      </c>
      <c r="W49" s="139">
        <v>45675</v>
      </c>
      <c r="X49" s="139">
        <v>45657</v>
      </c>
      <c r="Y49">
        <v>1</v>
      </c>
      <c r="Z49">
        <v>8006098485</v>
      </c>
      <c r="AA49" s="139">
        <v>2958465</v>
      </c>
      <c r="AB49" t="s">
        <v>843</v>
      </c>
      <c r="AC49">
        <v>0</v>
      </c>
      <c r="AD49" t="s">
        <v>1137</v>
      </c>
      <c r="AE49" t="s">
        <v>16</v>
      </c>
      <c r="AG49" t="s">
        <v>1138</v>
      </c>
      <c r="AH49">
        <v>1600</v>
      </c>
      <c r="AI49" t="s">
        <v>1139</v>
      </c>
      <c r="AJ49" t="s">
        <v>1140</v>
      </c>
      <c r="AK49" t="s">
        <v>1141</v>
      </c>
      <c r="AL49" t="s">
        <v>1142</v>
      </c>
      <c r="AN49" t="s">
        <v>1143</v>
      </c>
      <c r="AO49" t="s">
        <v>1144</v>
      </c>
      <c r="AP49">
        <v>620</v>
      </c>
      <c r="AQ49" t="s">
        <v>1137</v>
      </c>
      <c r="AR49" t="s">
        <v>1137</v>
      </c>
      <c r="AS49" t="s">
        <v>1137</v>
      </c>
      <c r="AT49" t="s">
        <v>1145</v>
      </c>
      <c r="AY49" t="s">
        <v>1146</v>
      </c>
      <c r="AZ49">
        <v>0</v>
      </c>
      <c r="BA49" t="s">
        <v>1137</v>
      </c>
      <c r="BB49" t="s">
        <v>1137</v>
      </c>
      <c r="BC49" t="s">
        <v>1137</v>
      </c>
      <c r="BD49" t="s">
        <v>1153</v>
      </c>
      <c r="BE49" t="s">
        <v>589</v>
      </c>
      <c r="BF49" t="s">
        <v>1148</v>
      </c>
      <c r="BG49" t="s">
        <v>1137</v>
      </c>
      <c r="BH49">
        <v>1600</v>
      </c>
      <c r="BI49" t="s">
        <v>1149</v>
      </c>
      <c r="BJ49" t="s">
        <v>18</v>
      </c>
      <c r="BK49" t="s">
        <v>24</v>
      </c>
      <c r="BL49" t="s">
        <v>19</v>
      </c>
      <c r="BM49" t="s">
        <v>1150</v>
      </c>
      <c r="BN49" t="s">
        <v>1151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602"/>
  <sheetViews>
    <sheetView showGridLines="0" topLeftCell="A8" workbookViewId="0">
      <selection activeCell="B9" sqref="B9:L12602"/>
    </sheetView>
  </sheetViews>
  <sheetFormatPr defaultColWidth="0" defaultRowHeight="15" x14ac:dyDescent="0.25"/>
  <cols>
    <col min="1" max="1" width="3.7109375" customWidth="1"/>
    <col min="2" max="2" width="11.28515625" customWidth="1"/>
    <col min="3" max="4" width="14.28515625" customWidth="1"/>
    <col min="5" max="5" width="72.7109375" customWidth="1"/>
    <col min="6" max="6" width="14.5703125" customWidth="1"/>
    <col min="7" max="7" width="3.7109375" customWidth="1"/>
    <col min="8" max="8" width="6" customWidth="1"/>
    <col min="9" max="10" width="5.85546875" customWidth="1"/>
    <col min="11" max="11" width="7.5703125" customWidth="1"/>
    <col min="12" max="12" width="12.28515625" customWidth="1"/>
    <col min="13" max="13" width="4.28515625" customWidth="1"/>
    <col min="14" max="14" width="3.7109375" customWidth="1"/>
    <col min="15" max="16384" width="8.7109375" hidden="1"/>
  </cols>
  <sheetData>
    <row r="1" spans="1:14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7.5" customHeigh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12.75" customHeight="1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8" spans="1:14" x14ac:dyDescent="0.25">
      <c r="B8" s="71" t="s">
        <v>795</v>
      </c>
      <c r="C8" s="71" t="s">
        <v>1</v>
      </c>
      <c r="D8" s="71" t="s">
        <v>2</v>
      </c>
      <c r="E8" s="71" t="s">
        <v>796</v>
      </c>
      <c r="F8" s="71" t="s">
        <v>4</v>
      </c>
      <c r="G8" s="71" t="s">
        <v>5</v>
      </c>
      <c r="H8" s="71" t="s">
        <v>6</v>
      </c>
      <c r="I8" s="71" t="s">
        <v>7</v>
      </c>
      <c r="J8" s="71" t="s">
        <v>8</v>
      </c>
      <c r="K8" s="71" t="s">
        <v>9</v>
      </c>
      <c r="L8" s="71" t="s">
        <v>10</v>
      </c>
      <c r="M8" s="71" t="s">
        <v>11</v>
      </c>
    </row>
    <row r="9" spans="1:14" x14ac:dyDescent="0.25">
      <c r="B9" s="72" t="s">
        <v>12</v>
      </c>
      <c r="C9" s="72" t="s">
        <v>13</v>
      </c>
      <c r="D9" s="72" t="s">
        <v>14</v>
      </c>
      <c r="E9" s="72" t="s">
        <v>39</v>
      </c>
      <c r="F9" s="73">
        <v>-22</v>
      </c>
      <c r="G9" s="72" t="s">
        <v>269</v>
      </c>
      <c r="H9" s="72" t="s">
        <v>24</v>
      </c>
      <c r="I9" s="72" t="s">
        <v>18</v>
      </c>
      <c r="J9" s="72" t="s">
        <v>634</v>
      </c>
      <c r="K9" s="72" t="s">
        <v>37</v>
      </c>
      <c r="L9" s="72" t="s">
        <v>320</v>
      </c>
      <c r="M9" s="72"/>
    </row>
    <row r="10" spans="1:14" x14ac:dyDescent="0.25">
      <c r="B10" s="72" t="s">
        <v>12</v>
      </c>
      <c r="C10" s="72" t="s">
        <v>13</v>
      </c>
      <c r="D10" s="72" t="s">
        <v>14</v>
      </c>
      <c r="E10" s="72" t="s">
        <v>187</v>
      </c>
      <c r="F10" s="73">
        <v>4644341</v>
      </c>
      <c r="G10" s="72" t="s">
        <v>16</v>
      </c>
      <c r="H10" s="72" t="s">
        <v>24</v>
      </c>
      <c r="I10" s="72" t="s">
        <v>18</v>
      </c>
      <c r="J10" s="72" t="s">
        <v>19</v>
      </c>
      <c r="K10" s="72" t="s">
        <v>117</v>
      </c>
      <c r="L10" s="72" t="s">
        <v>439</v>
      </c>
      <c r="M10" s="72" t="s">
        <v>112</v>
      </c>
    </row>
    <row r="11" spans="1:14" x14ac:dyDescent="0.25">
      <c r="B11" s="72" t="s">
        <v>12</v>
      </c>
      <c r="C11" s="72" t="s">
        <v>13</v>
      </c>
      <c r="D11" s="72" t="s">
        <v>14</v>
      </c>
      <c r="E11" s="72" t="s">
        <v>79</v>
      </c>
      <c r="F11" s="73">
        <v>-9188</v>
      </c>
      <c r="G11" s="72" t="s">
        <v>16</v>
      </c>
      <c r="H11" s="72" t="s">
        <v>24</v>
      </c>
      <c r="I11" s="72" t="s">
        <v>18</v>
      </c>
      <c r="J11" s="72" t="s">
        <v>19</v>
      </c>
      <c r="K11" s="72" t="s">
        <v>25</v>
      </c>
      <c r="L11" s="72" t="s">
        <v>262</v>
      </c>
      <c r="M11" s="72"/>
    </row>
    <row r="12" spans="1:14" x14ac:dyDescent="0.25">
      <c r="B12" s="72" t="s">
        <v>12</v>
      </c>
      <c r="C12" s="72" t="s">
        <v>13</v>
      </c>
      <c r="D12" s="72" t="s">
        <v>14</v>
      </c>
      <c r="E12" s="72" t="s">
        <v>30</v>
      </c>
      <c r="F12" s="73">
        <v>-121</v>
      </c>
      <c r="G12" s="72" t="s">
        <v>16</v>
      </c>
      <c r="H12" s="72" t="s">
        <v>17</v>
      </c>
      <c r="I12" s="72" t="s">
        <v>18</v>
      </c>
      <c r="J12" s="72" t="s">
        <v>19</v>
      </c>
      <c r="K12" s="72" t="s">
        <v>25</v>
      </c>
      <c r="L12" s="72" t="s">
        <v>388</v>
      </c>
      <c r="M12" s="72"/>
    </row>
    <row r="13" spans="1:14" x14ac:dyDescent="0.25">
      <c r="B13" s="72" t="s">
        <v>12</v>
      </c>
      <c r="C13" s="72" t="s">
        <v>13</v>
      </c>
      <c r="D13" s="72" t="s">
        <v>14</v>
      </c>
      <c r="E13" s="72" t="s">
        <v>144</v>
      </c>
      <c r="F13" s="73">
        <v>118825</v>
      </c>
      <c r="G13" s="72" t="s">
        <v>16</v>
      </c>
      <c r="H13" s="72" t="s">
        <v>17</v>
      </c>
      <c r="I13" s="72" t="s">
        <v>18</v>
      </c>
      <c r="J13" s="72" t="s">
        <v>19</v>
      </c>
      <c r="K13" s="72" t="s">
        <v>37</v>
      </c>
      <c r="L13" s="72" t="s">
        <v>193</v>
      </c>
      <c r="M13" s="72" t="s">
        <v>133</v>
      </c>
    </row>
    <row r="14" spans="1:14" x14ac:dyDescent="0.25">
      <c r="B14" s="72" t="s">
        <v>12</v>
      </c>
      <c r="C14" s="72" t="s">
        <v>13</v>
      </c>
      <c r="D14" s="72" t="s">
        <v>14</v>
      </c>
      <c r="E14" s="72" t="s">
        <v>81</v>
      </c>
      <c r="F14" s="73">
        <v>342170</v>
      </c>
      <c r="G14" s="72" t="s">
        <v>16</v>
      </c>
      <c r="H14" s="72" t="s">
        <v>24</v>
      </c>
      <c r="I14" s="72" t="s">
        <v>18</v>
      </c>
      <c r="J14" s="72" t="s">
        <v>19</v>
      </c>
      <c r="K14" s="72" t="s">
        <v>96</v>
      </c>
      <c r="L14" s="72" t="s">
        <v>337</v>
      </c>
      <c r="M14" s="72" t="s">
        <v>29</v>
      </c>
    </row>
    <row r="15" spans="1:14" x14ac:dyDescent="0.25">
      <c r="B15" s="72" t="s">
        <v>12</v>
      </c>
      <c r="C15" s="72" t="s">
        <v>13</v>
      </c>
      <c r="D15" s="72" t="s">
        <v>14</v>
      </c>
      <c r="E15" s="72" t="s">
        <v>146</v>
      </c>
      <c r="F15" s="73">
        <v>-19996</v>
      </c>
      <c r="G15" s="72" t="s">
        <v>16</v>
      </c>
      <c r="H15" s="72" t="s">
        <v>24</v>
      </c>
      <c r="I15" s="72" t="s">
        <v>18</v>
      </c>
      <c r="J15" s="72" t="s">
        <v>19</v>
      </c>
      <c r="K15" s="72" t="s">
        <v>185</v>
      </c>
      <c r="L15" s="72" t="s">
        <v>186</v>
      </c>
      <c r="M15" s="72"/>
    </row>
    <row r="16" spans="1:14" x14ac:dyDescent="0.25">
      <c r="B16" s="72" t="s">
        <v>12</v>
      </c>
      <c r="C16" s="72" t="s">
        <v>13</v>
      </c>
      <c r="D16" s="72" t="s">
        <v>14</v>
      </c>
      <c r="E16" s="72" t="s">
        <v>81</v>
      </c>
      <c r="F16" s="73">
        <v>55070</v>
      </c>
      <c r="G16" s="72" t="s">
        <v>16</v>
      </c>
      <c r="H16" s="72" t="s">
        <v>17</v>
      </c>
      <c r="I16" s="72" t="s">
        <v>18</v>
      </c>
      <c r="J16" s="72" t="s">
        <v>19</v>
      </c>
      <c r="K16" s="72" t="s">
        <v>25</v>
      </c>
      <c r="L16" s="72" t="s">
        <v>142</v>
      </c>
      <c r="M16" s="72" t="s">
        <v>112</v>
      </c>
    </row>
    <row r="17" spans="2:13" x14ac:dyDescent="0.25">
      <c r="B17" s="72" t="s">
        <v>12</v>
      </c>
      <c r="C17" s="72" t="s">
        <v>13</v>
      </c>
      <c r="D17" s="72" t="s">
        <v>14</v>
      </c>
      <c r="E17" s="72" t="s">
        <v>79</v>
      </c>
      <c r="F17" s="73">
        <v>-2081</v>
      </c>
      <c r="G17" s="72" t="s">
        <v>16</v>
      </c>
      <c r="H17" s="72" t="s">
        <v>24</v>
      </c>
      <c r="I17" s="72" t="s">
        <v>18</v>
      </c>
      <c r="J17" s="72" t="s">
        <v>19</v>
      </c>
      <c r="K17" s="72" t="s">
        <v>31</v>
      </c>
      <c r="L17" s="72" t="s">
        <v>171</v>
      </c>
      <c r="M17" s="72"/>
    </row>
    <row r="18" spans="2:13" x14ac:dyDescent="0.25">
      <c r="B18" s="72" t="s">
        <v>12</v>
      </c>
      <c r="C18" s="72" t="s">
        <v>13</v>
      </c>
      <c r="D18" s="72" t="s">
        <v>14</v>
      </c>
      <c r="E18" s="72" t="s">
        <v>300</v>
      </c>
      <c r="F18" s="73">
        <v>37</v>
      </c>
      <c r="G18" s="72" t="s">
        <v>16</v>
      </c>
      <c r="H18" s="72" t="s">
        <v>24</v>
      </c>
      <c r="I18" s="72" t="s">
        <v>18</v>
      </c>
      <c r="J18" s="72" t="s">
        <v>19</v>
      </c>
      <c r="K18" s="72" t="s">
        <v>37</v>
      </c>
      <c r="L18" s="72" t="s">
        <v>54</v>
      </c>
      <c r="M18" s="72" t="s">
        <v>302</v>
      </c>
    </row>
    <row r="19" spans="2:13" x14ac:dyDescent="0.25">
      <c r="B19" s="72" t="s">
        <v>12</v>
      </c>
      <c r="C19" s="72" t="s">
        <v>13</v>
      </c>
      <c r="D19" s="72" t="s">
        <v>14</v>
      </c>
      <c r="E19" s="72" t="s">
        <v>726</v>
      </c>
      <c r="F19" s="73">
        <v>-9</v>
      </c>
      <c r="G19" s="72" t="s">
        <v>16</v>
      </c>
      <c r="H19" s="72" t="s">
        <v>24</v>
      </c>
      <c r="I19" s="72" t="s">
        <v>18</v>
      </c>
      <c r="J19" s="72" t="s">
        <v>19</v>
      </c>
      <c r="K19" s="72" t="s">
        <v>96</v>
      </c>
      <c r="L19" s="72" t="s">
        <v>403</v>
      </c>
      <c r="M19" s="72"/>
    </row>
    <row r="20" spans="2:13" x14ac:dyDescent="0.25">
      <c r="B20" s="72" t="s">
        <v>12</v>
      </c>
      <c r="C20" s="72" t="s">
        <v>13</v>
      </c>
      <c r="D20" s="72" t="s">
        <v>14</v>
      </c>
      <c r="E20" s="72" t="s">
        <v>23</v>
      </c>
      <c r="F20" s="73">
        <v>-30449</v>
      </c>
      <c r="G20" s="72" t="s">
        <v>16</v>
      </c>
      <c r="H20" s="72" t="s">
        <v>17</v>
      </c>
      <c r="I20" s="72" t="s">
        <v>18</v>
      </c>
      <c r="J20" s="72" t="s">
        <v>19</v>
      </c>
      <c r="K20" s="72" t="s">
        <v>25</v>
      </c>
      <c r="L20" s="72" t="s">
        <v>537</v>
      </c>
      <c r="M20" s="72"/>
    </row>
    <row r="21" spans="2:13" x14ac:dyDescent="0.25">
      <c r="B21" s="72" t="s">
        <v>12</v>
      </c>
      <c r="C21" s="72" t="s">
        <v>13</v>
      </c>
      <c r="D21" s="72" t="s">
        <v>14</v>
      </c>
      <c r="E21" s="72" t="s">
        <v>51</v>
      </c>
      <c r="F21" s="73">
        <v>255474</v>
      </c>
      <c r="G21" s="72" t="s">
        <v>16</v>
      </c>
      <c r="H21" s="72" t="s">
        <v>24</v>
      </c>
      <c r="I21" s="72" t="s">
        <v>18</v>
      </c>
      <c r="J21" s="72" t="s">
        <v>19</v>
      </c>
      <c r="K21" s="72" t="s">
        <v>49</v>
      </c>
      <c r="L21" s="72" t="s">
        <v>167</v>
      </c>
      <c r="M21" s="72"/>
    </row>
    <row r="22" spans="2:13" x14ac:dyDescent="0.25">
      <c r="B22" s="72" t="s">
        <v>12</v>
      </c>
      <c r="C22" s="72" t="s">
        <v>13</v>
      </c>
      <c r="D22" s="72" t="s">
        <v>14</v>
      </c>
      <c r="E22" s="72" t="s">
        <v>30</v>
      </c>
      <c r="F22" s="73">
        <v>-217</v>
      </c>
      <c r="G22" s="72" t="s">
        <v>16</v>
      </c>
      <c r="H22" s="72" t="s">
        <v>17</v>
      </c>
      <c r="I22" s="72" t="s">
        <v>18</v>
      </c>
      <c r="J22" s="72" t="s">
        <v>19</v>
      </c>
      <c r="K22" s="72" t="s">
        <v>25</v>
      </c>
      <c r="L22" s="72" t="s">
        <v>459</v>
      </c>
      <c r="M22" s="72"/>
    </row>
    <row r="23" spans="2:13" x14ac:dyDescent="0.25">
      <c r="B23" s="72" t="s">
        <v>12</v>
      </c>
      <c r="C23" s="72" t="s">
        <v>13</v>
      </c>
      <c r="D23" s="72" t="s">
        <v>14</v>
      </c>
      <c r="E23" s="72" t="s">
        <v>23</v>
      </c>
      <c r="F23" s="73">
        <v>-681</v>
      </c>
      <c r="G23" s="72" t="s">
        <v>16</v>
      </c>
      <c r="H23" s="72" t="s">
        <v>24</v>
      </c>
      <c r="I23" s="72" t="s">
        <v>18</v>
      </c>
      <c r="J23" s="72" t="s">
        <v>19</v>
      </c>
      <c r="K23" s="72" t="s">
        <v>96</v>
      </c>
      <c r="L23" s="72" t="s">
        <v>460</v>
      </c>
      <c r="M23" s="72"/>
    </row>
    <row r="24" spans="2:13" x14ac:dyDescent="0.25">
      <c r="B24" s="72" t="s">
        <v>12</v>
      </c>
      <c r="C24" s="72" t="s">
        <v>13</v>
      </c>
      <c r="D24" s="72" t="s">
        <v>14</v>
      </c>
      <c r="E24" s="72" t="s">
        <v>41</v>
      </c>
      <c r="F24" s="73">
        <v>-4585</v>
      </c>
      <c r="G24" s="72" t="s">
        <v>16</v>
      </c>
      <c r="H24" s="72" t="s">
        <v>24</v>
      </c>
      <c r="I24" s="72" t="s">
        <v>18</v>
      </c>
      <c r="J24" s="72" t="s">
        <v>19</v>
      </c>
      <c r="K24" s="72" t="s">
        <v>37</v>
      </c>
      <c r="L24" s="72" t="s">
        <v>232</v>
      </c>
      <c r="M24" s="72"/>
    </row>
    <row r="25" spans="2:13" x14ac:dyDescent="0.25">
      <c r="B25" s="72" t="s">
        <v>12</v>
      </c>
      <c r="C25" s="72" t="s">
        <v>13</v>
      </c>
      <c r="D25" s="72" t="s">
        <v>14</v>
      </c>
      <c r="E25" s="72" t="s">
        <v>33</v>
      </c>
      <c r="F25" s="73">
        <v>30748</v>
      </c>
      <c r="G25" s="72" t="s">
        <v>16</v>
      </c>
      <c r="H25" s="72" t="s">
        <v>24</v>
      </c>
      <c r="I25" s="72" t="s">
        <v>18</v>
      </c>
      <c r="J25" s="72" t="s">
        <v>19</v>
      </c>
      <c r="K25" s="72" t="s">
        <v>43</v>
      </c>
      <c r="L25" s="72" t="s">
        <v>319</v>
      </c>
      <c r="M25" s="72" t="s">
        <v>35</v>
      </c>
    </row>
    <row r="26" spans="2:13" x14ac:dyDescent="0.25">
      <c r="B26" s="72" t="s">
        <v>12</v>
      </c>
      <c r="C26" s="72" t="s">
        <v>13</v>
      </c>
      <c r="D26" s="72" t="s">
        <v>14</v>
      </c>
      <c r="E26" s="72" t="s">
        <v>30</v>
      </c>
      <c r="F26" s="73">
        <v>-4681</v>
      </c>
      <c r="G26" s="72" t="s">
        <v>16</v>
      </c>
      <c r="H26" s="72" t="s">
        <v>24</v>
      </c>
      <c r="I26" s="72" t="s">
        <v>18</v>
      </c>
      <c r="J26" s="72" t="s">
        <v>19</v>
      </c>
      <c r="K26" s="72" t="s">
        <v>25</v>
      </c>
      <c r="L26" s="72" t="s">
        <v>420</v>
      </c>
      <c r="M26" s="72"/>
    </row>
    <row r="27" spans="2:13" x14ac:dyDescent="0.25">
      <c r="B27" s="72" t="s">
        <v>12</v>
      </c>
      <c r="C27" s="72" t="s">
        <v>13</v>
      </c>
      <c r="D27" s="72" t="s">
        <v>14</v>
      </c>
      <c r="E27" s="72" t="s">
        <v>55</v>
      </c>
      <c r="F27" s="73">
        <v>246120</v>
      </c>
      <c r="G27" s="72" t="s">
        <v>16</v>
      </c>
      <c r="H27" s="72" t="s">
        <v>24</v>
      </c>
      <c r="I27" s="72" t="s">
        <v>18</v>
      </c>
      <c r="J27" s="72" t="s">
        <v>19</v>
      </c>
      <c r="K27" s="72" t="s">
        <v>63</v>
      </c>
      <c r="L27" s="72" t="s">
        <v>596</v>
      </c>
      <c r="M27" s="72" t="s">
        <v>57</v>
      </c>
    </row>
    <row r="28" spans="2:13" x14ac:dyDescent="0.25">
      <c r="B28" s="72" t="s">
        <v>12</v>
      </c>
      <c r="C28" s="72" t="s">
        <v>13</v>
      </c>
      <c r="D28" s="72" t="s">
        <v>14</v>
      </c>
      <c r="E28" s="72" t="s">
        <v>55</v>
      </c>
      <c r="F28" s="73">
        <v>12914804</v>
      </c>
      <c r="G28" s="72" t="s">
        <v>16</v>
      </c>
      <c r="H28" s="72" t="s">
        <v>24</v>
      </c>
      <c r="I28" s="72" t="s">
        <v>18</v>
      </c>
      <c r="J28" s="72" t="s">
        <v>19</v>
      </c>
      <c r="K28" s="72" t="s">
        <v>63</v>
      </c>
      <c r="L28" s="72" t="s">
        <v>626</v>
      </c>
      <c r="M28" s="72" t="s">
        <v>112</v>
      </c>
    </row>
    <row r="29" spans="2:13" x14ac:dyDescent="0.25">
      <c r="B29" s="72" t="s">
        <v>12</v>
      </c>
      <c r="C29" s="72" t="s">
        <v>13</v>
      </c>
      <c r="D29" s="72" t="s">
        <v>14</v>
      </c>
      <c r="E29" s="72" t="s">
        <v>55</v>
      </c>
      <c r="F29" s="73">
        <v>542115</v>
      </c>
      <c r="G29" s="72" t="s">
        <v>16</v>
      </c>
      <c r="H29" s="72" t="s">
        <v>17</v>
      </c>
      <c r="I29" s="72" t="s">
        <v>18</v>
      </c>
      <c r="J29" s="72" t="s">
        <v>19</v>
      </c>
      <c r="K29" s="72" t="s">
        <v>25</v>
      </c>
      <c r="L29" s="72" t="s">
        <v>531</v>
      </c>
      <c r="M29" s="72" t="s">
        <v>57</v>
      </c>
    </row>
    <row r="30" spans="2:13" x14ac:dyDescent="0.25">
      <c r="B30" s="72" t="s">
        <v>12</v>
      </c>
      <c r="C30" s="72" t="s">
        <v>13</v>
      </c>
      <c r="D30" s="72" t="s">
        <v>14</v>
      </c>
      <c r="E30" s="72" t="s">
        <v>51</v>
      </c>
      <c r="F30" s="73">
        <v>66</v>
      </c>
      <c r="G30" s="72" t="s">
        <v>16</v>
      </c>
      <c r="H30" s="72" t="s">
        <v>24</v>
      </c>
      <c r="I30" s="72" t="s">
        <v>18</v>
      </c>
      <c r="J30" s="72" t="s">
        <v>19</v>
      </c>
      <c r="K30" s="72" t="s">
        <v>25</v>
      </c>
      <c r="L30" s="72" t="s">
        <v>488</v>
      </c>
      <c r="M30" s="72"/>
    </row>
    <row r="31" spans="2:13" x14ac:dyDescent="0.25">
      <c r="B31" s="72" t="s">
        <v>12</v>
      </c>
      <c r="C31" s="72" t="s">
        <v>13</v>
      </c>
      <c r="D31" s="72" t="s">
        <v>14</v>
      </c>
      <c r="E31" s="72" t="s">
        <v>79</v>
      </c>
      <c r="F31" s="73">
        <v>-1803</v>
      </c>
      <c r="G31" s="72" t="s">
        <v>16</v>
      </c>
      <c r="H31" s="72" t="s">
        <v>17</v>
      </c>
      <c r="I31" s="72" t="s">
        <v>18</v>
      </c>
      <c r="J31" s="72" t="s">
        <v>19</v>
      </c>
      <c r="K31" s="72" t="s">
        <v>25</v>
      </c>
      <c r="L31" s="72" t="s">
        <v>486</v>
      </c>
      <c r="M31" s="72"/>
    </row>
    <row r="32" spans="2:13" x14ac:dyDescent="0.25">
      <c r="B32" s="72" t="s">
        <v>12</v>
      </c>
      <c r="C32" s="72" t="s">
        <v>13</v>
      </c>
      <c r="D32" s="72" t="s">
        <v>14</v>
      </c>
      <c r="E32" s="72" t="s">
        <v>30</v>
      </c>
      <c r="F32" s="73">
        <v>-2598</v>
      </c>
      <c r="G32" s="72" t="s">
        <v>16</v>
      </c>
      <c r="H32" s="72" t="s">
        <v>24</v>
      </c>
      <c r="I32" s="72" t="s">
        <v>18</v>
      </c>
      <c r="J32" s="72" t="s">
        <v>19</v>
      </c>
      <c r="K32" s="72" t="s">
        <v>37</v>
      </c>
      <c r="L32" s="72" t="s">
        <v>333</v>
      </c>
      <c r="M32" s="72"/>
    </row>
    <row r="33" spans="2:13" x14ac:dyDescent="0.25">
      <c r="B33" s="72" t="s">
        <v>12</v>
      </c>
      <c r="C33" s="72" t="s">
        <v>13</v>
      </c>
      <c r="D33" s="72" t="s">
        <v>14</v>
      </c>
      <c r="E33" s="72" t="s">
        <v>36</v>
      </c>
      <c r="F33" s="73">
        <v>3304605</v>
      </c>
      <c r="G33" s="72" t="s">
        <v>16</v>
      </c>
      <c r="H33" s="72" t="s">
        <v>17</v>
      </c>
      <c r="I33" s="72" t="s">
        <v>18</v>
      </c>
      <c r="J33" s="72" t="s">
        <v>19</v>
      </c>
      <c r="K33" s="72" t="s">
        <v>25</v>
      </c>
      <c r="L33" s="72" t="s">
        <v>537</v>
      </c>
      <c r="M33" s="72" t="s">
        <v>57</v>
      </c>
    </row>
    <row r="34" spans="2:13" x14ac:dyDescent="0.25">
      <c r="B34" s="72" t="s">
        <v>12</v>
      </c>
      <c r="C34" s="72" t="s">
        <v>13</v>
      </c>
      <c r="D34" s="72" t="s">
        <v>14</v>
      </c>
      <c r="E34" s="72" t="s">
        <v>79</v>
      </c>
      <c r="F34" s="73">
        <v>-2351</v>
      </c>
      <c r="G34" s="72" t="s">
        <v>16</v>
      </c>
      <c r="H34" s="72" t="s">
        <v>17</v>
      </c>
      <c r="I34" s="72" t="s">
        <v>18</v>
      </c>
      <c r="J34" s="72" t="s">
        <v>19</v>
      </c>
      <c r="K34" s="72" t="s">
        <v>49</v>
      </c>
      <c r="L34" s="72" t="s">
        <v>222</v>
      </c>
      <c r="M34" s="72"/>
    </row>
    <row r="35" spans="2:13" x14ac:dyDescent="0.25">
      <c r="B35" s="72" t="s">
        <v>12</v>
      </c>
      <c r="C35" s="72" t="s">
        <v>13</v>
      </c>
      <c r="D35" s="72" t="s">
        <v>14</v>
      </c>
      <c r="E35" s="72" t="s">
        <v>94</v>
      </c>
      <c r="F35" s="73">
        <v>1556</v>
      </c>
      <c r="G35" s="72" t="s">
        <v>16</v>
      </c>
      <c r="H35" s="72" t="s">
        <v>17</v>
      </c>
      <c r="I35" s="72" t="s">
        <v>18</v>
      </c>
      <c r="J35" s="72" t="s">
        <v>19</v>
      </c>
      <c r="K35" s="72" t="s">
        <v>25</v>
      </c>
      <c r="L35" s="72" t="s">
        <v>169</v>
      </c>
      <c r="M35" s="72"/>
    </row>
    <row r="36" spans="2:13" x14ac:dyDescent="0.25">
      <c r="B36" s="72" t="s">
        <v>12</v>
      </c>
      <c r="C36" s="72" t="s">
        <v>13</v>
      </c>
      <c r="D36" s="72" t="s">
        <v>14</v>
      </c>
      <c r="E36" s="72" t="s">
        <v>132</v>
      </c>
      <c r="F36" s="73">
        <v>225187</v>
      </c>
      <c r="G36" s="72" t="s">
        <v>16</v>
      </c>
      <c r="H36" s="72" t="s">
        <v>24</v>
      </c>
      <c r="I36" s="72" t="s">
        <v>18</v>
      </c>
      <c r="J36" s="72" t="s">
        <v>19</v>
      </c>
      <c r="K36" s="72" t="s">
        <v>63</v>
      </c>
      <c r="L36" s="72" t="s">
        <v>376</v>
      </c>
      <c r="M36" s="72" t="s">
        <v>67</v>
      </c>
    </row>
    <row r="37" spans="2:13" x14ac:dyDescent="0.25">
      <c r="B37" s="72" t="s">
        <v>12</v>
      </c>
      <c r="C37" s="72" t="s">
        <v>13</v>
      </c>
      <c r="D37" s="72" t="s">
        <v>14</v>
      </c>
      <c r="E37" s="72" t="s">
        <v>55</v>
      </c>
      <c r="F37" s="73">
        <v>5876887</v>
      </c>
      <c r="G37" s="72" t="s">
        <v>16</v>
      </c>
      <c r="H37" s="72" t="s">
        <v>24</v>
      </c>
      <c r="I37" s="72" t="s">
        <v>18</v>
      </c>
      <c r="J37" s="72" t="s">
        <v>19</v>
      </c>
      <c r="K37" s="72" t="s">
        <v>43</v>
      </c>
      <c r="L37" s="72" t="s">
        <v>44</v>
      </c>
      <c r="M37" s="72" t="s">
        <v>57</v>
      </c>
    </row>
    <row r="38" spans="2:13" x14ac:dyDescent="0.25">
      <c r="B38" s="72" t="s">
        <v>12</v>
      </c>
      <c r="C38" s="72" t="s">
        <v>13</v>
      </c>
      <c r="D38" s="72" t="s">
        <v>14</v>
      </c>
      <c r="E38" s="72" t="s">
        <v>30</v>
      </c>
      <c r="F38" s="73">
        <v>-19629</v>
      </c>
      <c r="G38" s="72" t="s">
        <v>16</v>
      </c>
      <c r="H38" s="72" t="s">
        <v>24</v>
      </c>
      <c r="I38" s="72" t="s">
        <v>18</v>
      </c>
      <c r="J38" s="72" t="s">
        <v>19</v>
      </c>
      <c r="K38" s="72" t="s">
        <v>157</v>
      </c>
      <c r="L38" s="72" t="s">
        <v>640</v>
      </c>
      <c r="M38" s="72"/>
    </row>
    <row r="39" spans="2:13" x14ac:dyDescent="0.25">
      <c r="B39" s="72" t="s">
        <v>12</v>
      </c>
      <c r="C39" s="72" t="s">
        <v>13</v>
      </c>
      <c r="D39" s="72" t="s">
        <v>14</v>
      </c>
      <c r="E39" s="72" t="s">
        <v>79</v>
      </c>
      <c r="F39" s="73">
        <v>-16763</v>
      </c>
      <c r="G39" s="72" t="s">
        <v>16</v>
      </c>
      <c r="H39" s="72" t="s">
        <v>17</v>
      </c>
      <c r="I39" s="72" t="s">
        <v>18</v>
      </c>
      <c r="J39" s="72" t="s">
        <v>19</v>
      </c>
      <c r="K39" s="72" t="s">
        <v>25</v>
      </c>
      <c r="L39" s="72" t="s">
        <v>88</v>
      </c>
      <c r="M39" s="72"/>
    </row>
    <row r="40" spans="2:13" x14ac:dyDescent="0.25">
      <c r="B40" s="72" t="s">
        <v>12</v>
      </c>
      <c r="C40" s="72" t="s">
        <v>13</v>
      </c>
      <c r="D40" s="72" t="s">
        <v>14</v>
      </c>
      <c r="E40" s="72" t="s">
        <v>94</v>
      </c>
      <c r="F40" s="73">
        <v>3235</v>
      </c>
      <c r="G40" s="72" t="s">
        <v>16</v>
      </c>
      <c r="H40" s="72" t="s">
        <v>17</v>
      </c>
      <c r="I40" s="72" t="s">
        <v>18</v>
      </c>
      <c r="J40" s="72" t="s">
        <v>19</v>
      </c>
      <c r="K40" s="72" t="s">
        <v>37</v>
      </c>
      <c r="L40" s="72" t="s">
        <v>129</v>
      </c>
      <c r="M40" s="72"/>
    </row>
    <row r="41" spans="2:13" x14ac:dyDescent="0.25">
      <c r="B41" s="72" t="s">
        <v>12</v>
      </c>
      <c r="C41" s="72" t="s">
        <v>13</v>
      </c>
      <c r="D41" s="72" t="s">
        <v>14</v>
      </c>
      <c r="E41" s="72" t="s">
        <v>15</v>
      </c>
      <c r="F41" s="73">
        <v>834339</v>
      </c>
      <c r="G41" s="72" t="s">
        <v>16</v>
      </c>
      <c r="H41" s="72" t="s">
        <v>24</v>
      </c>
      <c r="I41" s="72" t="s">
        <v>18</v>
      </c>
      <c r="J41" s="72" t="s">
        <v>19</v>
      </c>
      <c r="K41" s="72" t="s">
        <v>157</v>
      </c>
      <c r="L41" s="72" t="s">
        <v>158</v>
      </c>
      <c r="M41" s="72" t="s">
        <v>67</v>
      </c>
    </row>
    <row r="42" spans="2:13" x14ac:dyDescent="0.25">
      <c r="B42" s="72" t="s">
        <v>12</v>
      </c>
      <c r="C42" s="72" t="s">
        <v>13</v>
      </c>
      <c r="D42" s="72" t="s">
        <v>14</v>
      </c>
      <c r="E42" s="72" t="s">
        <v>30</v>
      </c>
      <c r="F42" s="73">
        <v>-8</v>
      </c>
      <c r="G42" s="72" t="s">
        <v>16</v>
      </c>
      <c r="H42" s="72" t="s">
        <v>24</v>
      </c>
      <c r="I42" s="72" t="s">
        <v>18</v>
      </c>
      <c r="J42" s="72" t="s">
        <v>19</v>
      </c>
      <c r="K42" s="72" t="s">
        <v>96</v>
      </c>
      <c r="L42" s="72" t="s">
        <v>97</v>
      </c>
      <c r="M42" s="72"/>
    </row>
    <row r="43" spans="2:13" x14ac:dyDescent="0.25">
      <c r="B43" s="72" t="s">
        <v>12</v>
      </c>
      <c r="C43" s="72" t="s">
        <v>13</v>
      </c>
      <c r="D43" s="72" t="s">
        <v>14</v>
      </c>
      <c r="E43" s="72" t="s">
        <v>41</v>
      </c>
      <c r="F43" s="73">
        <v>-1068</v>
      </c>
      <c r="G43" s="72" t="s">
        <v>16</v>
      </c>
      <c r="H43" s="72" t="s">
        <v>24</v>
      </c>
      <c r="I43" s="72" t="s">
        <v>18</v>
      </c>
      <c r="J43" s="72" t="s">
        <v>19</v>
      </c>
      <c r="K43" s="72" t="s">
        <v>25</v>
      </c>
      <c r="L43" s="72" t="s">
        <v>406</v>
      </c>
      <c r="M43" s="72"/>
    </row>
    <row r="44" spans="2:13" x14ac:dyDescent="0.25">
      <c r="B44" s="72" t="s">
        <v>12</v>
      </c>
      <c r="C44" s="72" t="s">
        <v>13</v>
      </c>
      <c r="D44" s="72" t="s">
        <v>14</v>
      </c>
      <c r="E44" s="72" t="s">
        <v>74</v>
      </c>
      <c r="F44" s="73">
        <v>56857</v>
      </c>
      <c r="G44" s="72" t="s">
        <v>16</v>
      </c>
      <c r="H44" s="72" t="s">
        <v>24</v>
      </c>
      <c r="I44" s="72" t="s">
        <v>18</v>
      </c>
      <c r="J44" s="72" t="s">
        <v>19</v>
      </c>
      <c r="K44" s="72" t="s">
        <v>37</v>
      </c>
      <c r="L44" s="72" t="s">
        <v>320</v>
      </c>
      <c r="M44" s="72" t="s">
        <v>57</v>
      </c>
    </row>
    <row r="45" spans="2:13" x14ac:dyDescent="0.25">
      <c r="B45" s="72" t="s">
        <v>12</v>
      </c>
      <c r="C45" s="72" t="s">
        <v>13</v>
      </c>
      <c r="D45" s="72" t="s">
        <v>14</v>
      </c>
      <c r="E45" s="72" t="s">
        <v>30</v>
      </c>
      <c r="F45" s="73">
        <v>-659</v>
      </c>
      <c r="G45" s="72" t="s">
        <v>16</v>
      </c>
      <c r="H45" s="72" t="s">
        <v>24</v>
      </c>
      <c r="I45" s="72" t="s">
        <v>18</v>
      </c>
      <c r="J45" s="72" t="s">
        <v>19</v>
      </c>
      <c r="K45" s="72" t="s">
        <v>99</v>
      </c>
      <c r="L45" s="72" t="s">
        <v>543</v>
      </c>
      <c r="M45" s="72"/>
    </row>
    <row r="46" spans="2:13" x14ac:dyDescent="0.25">
      <c r="B46" s="72" t="s">
        <v>12</v>
      </c>
      <c r="C46" s="72" t="s">
        <v>13</v>
      </c>
      <c r="D46" s="72" t="s">
        <v>14</v>
      </c>
      <c r="E46" s="72" t="s">
        <v>55</v>
      </c>
      <c r="F46" s="73">
        <v>107275</v>
      </c>
      <c r="G46" s="72" t="s">
        <v>16</v>
      </c>
      <c r="H46" s="72" t="s">
        <v>24</v>
      </c>
      <c r="I46" s="72" t="s">
        <v>48</v>
      </c>
      <c r="J46" s="72" t="s">
        <v>19</v>
      </c>
      <c r="K46" s="72" t="s">
        <v>37</v>
      </c>
      <c r="L46" s="72" t="s">
        <v>86</v>
      </c>
      <c r="M46" s="72" t="s">
        <v>112</v>
      </c>
    </row>
    <row r="47" spans="2:13" x14ac:dyDescent="0.25">
      <c r="B47" s="72" t="s">
        <v>12</v>
      </c>
      <c r="C47" s="72" t="s">
        <v>13</v>
      </c>
      <c r="D47" s="72" t="s">
        <v>14</v>
      </c>
      <c r="E47" s="72" t="s">
        <v>55</v>
      </c>
      <c r="F47" s="73">
        <v>9071036</v>
      </c>
      <c r="G47" s="72" t="s">
        <v>16</v>
      </c>
      <c r="H47" s="72" t="s">
        <v>24</v>
      </c>
      <c r="I47" s="72" t="s">
        <v>18</v>
      </c>
      <c r="J47" s="72" t="s">
        <v>19</v>
      </c>
      <c r="K47" s="72" t="s">
        <v>37</v>
      </c>
      <c r="L47" s="72" t="s">
        <v>549</v>
      </c>
      <c r="M47" s="72" t="s">
        <v>57</v>
      </c>
    </row>
    <row r="48" spans="2:13" x14ac:dyDescent="0.25">
      <c r="B48" s="72" t="s">
        <v>12</v>
      </c>
      <c r="C48" s="72" t="s">
        <v>13</v>
      </c>
      <c r="D48" s="72" t="s">
        <v>14</v>
      </c>
      <c r="E48" s="72" t="s">
        <v>79</v>
      </c>
      <c r="F48" s="73">
        <v>-15271</v>
      </c>
      <c r="G48" s="72" t="s">
        <v>16</v>
      </c>
      <c r="H48" s="72" t="s">
        <v>17</v>
      </c>
      <c r="I48" s="72" t="s">
        <v>18</v>
      </c>
      <c r="J48" s="72" t="s">
        <v>19</v>
      </c>
      <c r="K48" s="72" t="s">
        <v>25</v>
      </c>
      <c r="L48" s="72" t="s">
        <v>299</v>
      </c>
      <c r="M48" s="72"/>
    </row>
    <row r="49" spans="2:13" x14ac:dyDescent="0.25">
      <c r="B49" s="72" t="s">
        <v>12</v>
      </c>
      <c r="C49" s="72" t="s">
        <v>13</v>
      </c>
      <c r="D49" s="72" t="s">
        <v>14</v>
      </c>
      <c r="E49" s="72" t="s">
        <v>83</v>
      </c>
      <c r="F49" s="73">
        <v>492</v>
      </c>
      <c r="G49" s="72" t="s">
        <v>16</v>
      </c>
      <c r="H49" s="72" t="s">
        <v>24</v>
      </c>
      <c r="I49" s="72" t="s">
        <v>18</v>
      </c>
      <c r="J49" s="72" t="s">
        <v>179</v>
      </c>
      <c r="K49" s="72" t="s">
        <v>25</v>
      </c>
      <c r="L49" s="72" t="s">
        <v>273</v>
      </c>
      <c r="M49" s="72"/>
    </row>
    <row r="50" spans="2:13" x14ac:dyDescent="0.25">
      <c r="B50" s="72" t="s">
        <v>12</v>
      </c>
      <c r="C50" s="72" t="s">
        <v>13</v>
      </c>
      <c r="D50" s="72" t="s">
        <v>14</v>
      </c>
      <c r="E50" s="72" t="s">
        <v>146</v>
      </c>
      <c r="F50" s="73">
        <v>-4164338</v>
      </c>
      <c r="G50" s="72" t="s">
        <v>16</v>
      </c>
      <c r="H50" s="72" t="s">
        <v>24</v>
      </c>
      <c r="I50" s="72" t="s">
        <v>18</v>
      </c>
      <c r="J50" s="72" t="s">
        <v>19</v>
      </c>
      <c r="K50" s="72" t="s">
        <v>43</v>
      </c>
      <c r="L50" s="72" t="s">
        <v>681</v>
      </c>
      <c r="M50" s="72"/>
    </row>
    <row r="51" spans="2:13" x14ac:dyDescent="0.25">
      <c r="B51" s="72" t="s">
        <v>12</v>
      </c>
      <c r="C51" s="72" t="s">
        <v>13</v>
      </c>
      <c r="D51" s="72" t="s">
        <v>14</v>
      </c>
      <c r="E51" s="72" t="s">
        <v>79</v>
      </c>
      <c r="F51" s="73">
        <v>-10716</v>
      </c>
      <c r="G51" s="72" t="s">
        <v>16</v>
      </c>
      <c r="H51" s="72" t="s">
        <v>24</v>
      </c>
      <c r="I51" s="72" t="s">
        <v>18</v>
      </c>
      <c r="J51" s="72" t="s">
        <v>19</v>
      </c>
      <c r="K51" s="72" t="s">
        <v>37</v>
      </c>
      <c r="L51" s="72" t="s">
        <v>494</v>
      </c>
      <c r="M51" s="72"/>
    </row>
    <row r="52" spans="2:13" x14ac:dyDescent="0.25">
      <c r="B52" s="72" t="s">
        <v>12</v>
      </c>
      <c r="C52" s="72" t="s">
        <v>13</v>
      </c>
      <c r="D52" s="72" t="s">
        <v>14</v>
      </c>
      <c r="E52" s="72" t="s">
        <v>79</v>
      </c>
      <c r="F52" s="73">
        <v>-1511</v>
      </c>
      <c r="G52" s="72" t="s">
        <v>16</v>
      </c>
      <c r="H52" s="72" t="s">
        <v>24</v>
      </c>
      <c r="I52" s="72" t="s">
        <v>18</v>
      </c>
      <c r="J52" s="72" t="s">
        <v>19</v>
      </c>
      <c r="K52" s="72" t="s">
        <v>117</v>
      </c>
      <c r="L52" s="72" t="s">
        <v>196</v>
      </c>
      <c r="M52" s="72"/>
    </row>
    <row r="53" spans="2:13" x14ac:dyDescent="0.25">
      <c r="B53" s="72" t="s">
        <v>12</v>
      </c>
      <c r="C53" s="72" t="s">
        <v>13</v>
      </c>
      <c r="D53" s="72" t="s">
        <v>14</v>
      </c>
      <c r="E53" s="72" t="s">
        <v>39</v>
      </c>
      <c r="F53" s="73">
        <v>-16770</v>
      </c>
      <c r="G53" s="72" t="s">
        <v>16</v>
      </c>
      <c r="H53" s="72" t="s">
        <v>24</v>
      </c>
      <c r="I53" s="72" t="s">
        <v>18</v>
      </c>
      <c r="J53" s="72" t="s">
        <v>19</v>
      </c>
      <c r="K53" s="72" t="s">
        <v>25</v>
      </c>
      <c r="L53" s="72" t="s">
        <v>592</v>
      </c>
      <c r="M53" s="72"/>
    </row>
    <row r="54" spans="2:13" x14ac:dyDescent="0.25">
      <c r="B54" s="72" t="s">
        <v>12</v>
      </c>
      <c r="C54" s="72" t="s">
        <v>13</v>
      </c>
      <c r="D54" s="72" t="s">
        <v>14</v>
      </c>
      <c r="E54" s="72" t="s">
        <v>79</v>
      </c>
      <c r="F54" s="73">
        <v>-100152</v>
      </c>
      <c r="G54" s="72" t="s">
        <v>16</v>
      </c>
      <c r="H54" s="72" t="s">
        <v>24</v>
      </c>
      <c r="I54" s="72" t="s">
        <v>18</v>
      </c>
      <c r="J54" s="72" t="s">
        <v>19</v>
      </c>
      <c r="K54" s="72" t="s">
        <v>37</v>
      </c>
      <c r="L54" s="72" t="s">
        <v>635</v>
      </c>
      <c r="M54" s="72"/>
    </row>
    <row r="55" spans="2:13" x14ac:dyDescent="0.25">
      <c r="B55" s="72" t="s">
        <v>12</v>
      </c>
      <c r="C55" s="72" t="s">
        <v>13</v>
      </c>
      <c r="D55" s="72" t="s">
        <v>14</v>
      </c>
      <c r="E55" s="72" t="s">
        <v>83</v>
      </c>
      <c r="F55" s="73">
        <v>4</v>
      </c>
      <c r="G55" s="72" t="s">
        <v>16</v>
      </c>
      <c r="H55" s="72" t="s">
        <v>24</v>
      </c>
      <c r="I55" s="72" t="s">
        <v>18</v>
      </c>
      <c r="J55" s="72" t="s">
        <v>19</v>
      </c>
      <c r="K55" s="72" t="s">
        <v>117</v>
      </c>
      <c r="L55" s="72" t="s">
        <v>727</v>
      </c>
      <c r="M55" s="72"/>
    </row>
    <row r="56" spans="2:13" x14ac:dyDescent="0.25">
      <c r="B56" s="72" t="s">
        <v>12</v>
      </c>
      <c r="C56" s="72" t="s">
        <v>13</v>
      </c>
      <c r="D56" s="72" t="s">
        <v>14</v>
      </c>
      <c r="E56" s="72" t="s">
        <v>27</v>
      </c>
      <c r="F56" s="73">
        <v>899076</v>
      </c>
      <c r="G56" s="72" t="s">
        <v>16</v>
      </c>
      <c r="H56" s="72" t="s">
        <v>17</v>
      </c>
      <c r="I56" s="72" t="s">
        <v>18</v>
      </c>
      <c r="J56" s="72" t="s">
        <v>19</v>
      </c>
      <c r="K56" s="72" t="s">
        <v>25</v>
      </c>
      <c r="L56" s="72" t="s">
        <v>153</v>
      </c>
      <c r="M56" s="72" t="s">
        <v>29</v>
      </c>
    </row>
    <row r="57" spans="2:13" x14ac:dyDescent="0.25">
      <c r="B57" s="72" t="s">
        <v>12</v>
      </c>
      <c r="C57" s="72" t="s">
        <v>13</v>
      </c>
      <c r="D57" s="72" t="s">
        <v>14</v>
      </c>
      <c r="E57" s="72" t="s">
        <v>68</v>
      </c>
      <c r="F57" s="73">
        <v>-700</v>
      </c>
      <c r="G57" s="72" t="s">
        <v>16</v>
      </c>
      <c r="H57" s="72" t="s">
        <v>24</v>
      </c>
      <c r="I57" s="72" t="s">
        <v>48</v>
      </c>
      <c r="J57" s="72" t="s">
        <v>19</v>
      </c>
      <c r="K57" s="72" t="s">
        <v>43</v>
      </c>
      <c r="L57" s="72" t="s">
        <v>322</v>
      </c>
      <c r="M57" s="72"/>
    </row>
    <row r="58" spans="2:13" x14ac:dyDescent="0.25">
      <c r="B58" s="72" t="s">
        <v>12</v>
      </c>
      <c r="C58" s="72" t="s">
        <v>13</v>
      </c>
      <c r="D58" s="72" t="s">
        <v>14</v>
      </c>
      <c r="E58" s="72" t="s">
        <v>55</v>
      </c>
      <c r="F58" s="73">
        <v>1485459</v>
      </c>
      <c r="G58" s="72" t="s">
        <v>16</v>
      </c>
      <c r="H58" s="72" t="s">
        <v>24</v>
      </c>
      <c r="I58" s="72" t="s">
        <v>18</v>
      </c>
      <c r="J58" s="72" t="s">
        <v>19</v>
      </c>
      <c r="K58" s="72" t="s">
        <v>25</v>
      </c>
      <c r="L58" s="72" t="s">
        <v>442</v>
      </c>
      <c r="M58" s="72" t="s">
        <v>29</v>
      </c>
    </row>
    <row r="59" spans="2:13" x14ac:dyDescent="0.25">
      <c r="B59" s="72" t="s">
        <v>12</v>
      </c>
      <c r="C59" s="72" t="s">
        <v>13</v>
      </c>
      <c r="D59" s="72" t="s">
        <v>14</v>
      </c>
      <c r="E59" s="72" t="s">
        <v>79</v>
      </c>
      <c r="F59" s="73">
        <v>-492</v>
      </c>
      <c r="G59" s="72" t="s">
        <v>16</v>
      </c>
      <c r="H59" s="72" t="s">
        <v>17</v>
      </c>
      <c r="I59" s="72" t="s">
        <v>48</v>
      </c>
      <c r="J59" s="72" t="s">
        <v>19</v>
      </c>
      <c r="K59" s="72" t="s">
        <v>25</v>
      </c>
      <c r="L59" s="72" t="s">
        <v>219</v>
      </c>
      <c r="M59" s="72"/>
    </row>
    <row r="60" spans="2:13" x14ac:dyDescent="0.25">
      <c r="B60" s="72" t="s">
        <v>12</v>
      </c>
      <c r="C60" s="72" t="s">
        <v>13</v>
      </c>
      <c r="D60" s="72" t="s">
        <v>14</v>
      </c>
      <c r="E60" s="72" t="s">
        <v>68</v>
      </c>
      <c r="F60" s="73">
        <v>-64755</v>
      </c>
      <c r="G60" s="72" t="s">
        <v>16</v>
      </c>
      <c r="H60" s="72" t="s">
        <v>24</v>
      </c>
      <c r="I60" s="72" t="s">
        <v>18</v>
      </c>
      <c r="J60" s="72" t="s">
        <v>19</v>
      </c>
      <c r="K60" s="72" t="s">
        <v>25</v>
      </c>
      <c r="L60" s="72" t="s">
        <v>159</v>
      </c>
      <c r="M60" s="72"/>
    </row>
    <row r="61" spans="2:13" x14ac:dyDescent="0.25">
      <c r="B61" s="72" t="s">
        <v>12</v>
      </c>
      <c r="C61" s="72" t="s">
        <v>13</v>
      </c>
      <c r="D61" s="72" t="s">
        <v>14</v>
      </c>
      <c r="E61" s="72" t="s">
        <v>41</v>
      </c>
      <c r="F61" s="73">
        <v>-504</v>
      </c>
      <c r="G61" s="72" t="s">
        <v>16</v>
      </c>
      <c r="H61" s="72" t="s">
        <v>24</v>
      </c>
      <c r="I61" s="72" t="s">
        <v>18</v>
      </c>
      <c r="J61" s="72" t="s">
        <v>19</v>
      </c>
      <c r="K61" s="72" t="s">
        <v>99</v>
      </c>
      <c r="L61" s="72" t="s">
        <v>348</v>
      </c>
      <c r="M61" s="72"/>
    </row>
    <row r="62" spans="2:13" x14ac:dyDescent="0.25">
      <c r="B62" s="72" t="s">
        <v>12</v>
      </c>
      <c r="C62" s="72" t="s">
        <v>13</v>
      </c>
      <c r="D62" s="72" t="s">
        <v>14</v>
      </c>
      <c r="E62" s="72" t="s">
        <v>15</v>
      </c>
      <c r="F62" s="73">
        <v>352046</v>
      </c>
      <c r="G62" s="72" t="s">
        <v>16</v>
      </c>
      <c r="H62" s="72" t="s">
        <v>24</v>
      </c>
      <c r="I62" s="72" t="s">
        <v>18</v>
      </c>
      <c r="J62" s="72" t="s">
        <v>19</v>
      </c>
      <c r="K62" s="72" t="s">
        <v>37</v>
      </c>
      <c r="L62" s="72" t="s">
        <v>59</v>
      </c>
      <c r="M62" s="72" t="s">
        <v>133</v>
      </c>
    </row>
    <row r="63" spans="2:13" x14ac:dyDescent="0.25">
      <c r="B63" s="72" t="s">
        <v>12</v>
      </c>
      <c r="C63" s="72" t="s">
        <v>13</v>
      </c>
      <c r="D63" s="72" t="s">
        <v>14</v>
      </c>
      <c r="E63" s="72" t="s">
        <v>39</v>
      </c>
      <c r="F63" s="73">
        <v>-17096</v>
      </c>
      <c r="G63" s="72" t="s">
        <v>16</v>
      </c>
      <c r="H63" s="72" t="s">
        <v>24</v>
      </c>
      <c r="I63" s="72" t="s">
        <v>18</v>
      </c>
      <c r="J63" s="72" t="s">
        <v>19</v>
      </c>
      <c r="K63" s="72" t="s">
        <v>37</v>
      </c>
      <c r="L63" s="72" t="s">
        <v>352</v>
      </c>
      <c r="M63" s="72"/>
    </row>
    <row r="64" spans="2:13" x14ac:dyDescent="0.25">
      <c r="B64" s="72" t="s">
        <v>12</v>
      </c>
      <c r="C64" s="72" t="s">
        <v>13</v>
      </c>
      <c r="D64" s="72" t="s">
        <v>14</v>
      </c>
      <c r="E64" s="72" t="s">
        <v>58</v>
      </c>
      <c r="F64" s="73">
        <v>23728</v>
      </c>
      <c r="G64" s="72" t="s">
        <v>16</v>
      </c>
      <c r="H64" s="72" t="s">
        <v>24</v>
      </c>
      <c r="I64" s="72" t="s">
        <v>18</v>
      </c>
      <c r="J64" s="72" t="s">
        <v>19</v>
      </c>
      <c r="K64" s="72" t="s">
        <v>49</v>
      </c>
      <c r="L64" s="72" t="s">
        <v>166</v>
      </c>
      <c r="M64" s="72" t="s">
        <v>35</v>
      </c>
    </row>
    <row r="65" spans="2:13" x14ac:dyDescent="0.25">
      <c r="B65" s="72" t="s">
        <v>12</v>
      </c>
      <c r="C65" s="72" t="s">
        <v>13</v>
      </c>
      <c r="D65" s="72" t="s">
        <v>14</v>
      </c>
      <c r="E65" s="72" t="s">
        <v>39</v>
      </c>
      <c r="F65" s="73">
        <v>-2369</v>
      </c>
      <c r="G65" s="72" t="s">
        <v>16</v>
      </c>
      <c r="H65" s="72" t="s">
        <v>24</v>
      </c>
      <c r="I65" s="72" t="s">
        <v>18</v>
      </c>
      <c r="J65" s="72" t="s">
        <v>19</v>
      </c>
      <c r="K65" s="72" t="s">
        <v>25</v>
      </c>
      <c r="L65" s="72" t="s">
        <v>473</v>
      </c>
      <c r="M65" s="72"/>
    </row>
    <row r="66" spans="2:13" x14ac:dyDescent="0.25">
      <c r="B66" s="72" t="s">
        <v>12</v>
      </c>
      <c r="C66" s="72" t="s">
        <v>13</v>
      </c>
      <c r="D66" s="72" t="s">
        <v>14</v>
      </c>
      <c r="E66" s="72" t="s">
        <v>256</v>
      </c>
      <c r="F66" s="73">
        <v>-793</v>
      </c>
      <c r="G66" s="72" t="s">
        <v>16</v>
      </c>
      <c r="H66" s="72" t="s">
        <v>24</v>
      </c>
      <c r="I66" s="72" t="s">
        <v>18</v>
      </c>
      <c r="J66" s="72" t="s">
        <v>19</v>
      </c>
      <c r="K66" s="72" t="s">
        <v>37</v>
      </c>
      <c r="L66" s="72" t="s">
        <v>280</v>
      </c>
      <c r="M66" s="72"/>
    </row>
    <row r="67" spans="2:13" x14ac:dyDescent="0.25">
      <c r="B67" s="72" t="s">
        <v>12</v>
      </c>
      <c r="C67" s="72" t="s">
        <v>13</v>
      </c>
      <c r="D67" s="72" t="s">
        <v>14</v>
      </c>
      <c r="E67" s="72" t="s">
        <v>152</v>
      </c>
      <c r="F67" s="73">
        <v>-13923</v>
      </c>
      <c r="G67" s="72" t="s">
        <v>16</v>
      </c>
      <c r="H67" s="72" t="s">
        <v>24</v>
      </c>
      <c r="I67" s="72" t="s">
        <v>18</v>
      </c>
      <c r="J67" s="72" t="s">
        <v>19</v>
      </c>
      <c r="K67" s="72" t="s">
        <v>185</v>
      </c>
      <c r="L67" s="72" t="s">
        <v>409</v>
      </c>
      <c r="M67" s="72"/>
    </row>
    <row r="68" spans="2:13" x14ac:dyDescent="0.25">
      <c r="B68" s="72" t="s">
        <v>12</v>
      </c>
      <c r="C68" s="72" t="s">
        <v>13</v>
      </c>
      <c r="D68" s="72" t="s">
        <v>14</v>
      </c>
      <c r="E68" s="72" t="s">
        <v>45</v>
      </c>
      <c r="F68" s="73">
        <v>127</v>
      </c>
      <c r="G68" s="72" t="s">
        <v>16</v>
      </c>
      <c r="H68" s="72" t="s">
        <v>24</v>
      </c>
      <c r="I68" s="72" t="s">
        <v>18</v>
      </c>
      <c r="J68" s="72" t="s">
        <v>19</v>
      </c>
      <c r="K68" s="72" t="s">
        <v>75</v>
      </c>
      <c r="L68" s="72" t="s">
        <v>76</v>
      </c>
      <c r="M68" s="72" t="s">
        <v>302</v>
      </c>
    </row>
    <row r="69" spans="2:13" x14ac:dyDescent="0.25">
      <c r="B69" s="72" t="s">
        <v>12</v>
      </c>
      <c r="C69" s="72" t="s">
        <v>13</v>
      </c>
      <c r="D69" s="72" t="s">
        <v>14</v>
      </c>
      <c r="E69" s="72" t="s">
        <v>55</v>
      </c>
      <c r="F69" s="73">
        <v>267116</v>
      </c>
      <c r="G69" s="72" t="s">
        <v>16</v>
      </c>
      <c r="H69" s="72" t="s">
        <v>17</v>
      </c>
      <c r="I69" s="72" t="s">
        <v>18</v>
      </c>
      <c r="J69" s="72" t="s">
        <v>19</v>
      </c>
      <c r="K69" s="72" t="s">
        <v>37</v>
      </c>
      <c r="L69" s="72" t="s">
        <v>349</v>
      </c>
      <c r="M69" s="72" t="s">
        <v>47</v>
      </c>
    </row>
    <row r="70" spans="2:13" x14ac:dyDescent="0.25">
      <c r="B70" s="72" t="s">
        <v>12</v>
      </c>
      <c r="C70" s="72" t="s">
        <v>13</v>
      </c>
      <c r="D70" s="72" t="s">
        <v>14</v>
      </c>
      <c r="E70" s="72" t="s">
        <v>83</v>
      </c>
      <c r="F70" s="73">
        <v>902845</v>
      </c>
      <c r="G70" s="72" t="s">
        <v>16</v>
      </c>
      <c r="H70" s="72" t="s">
        <v>24</v>
      </c>
      <c r="I70" s="72" t="s">
        <v>18</v>
      </c>
      <c r="J70" s="72" t="s">
        <v>19</v>
      </c>
      <c r="K70" s="72" t="s">
        <v>49</v>
      </c>
      <c r="L70" s="72" t="s">
        <v>203</v>
      </c>
      <c r="M70" s="72"/>
    </row>
    <row r="71" spans="2:13" x14ac:dyDescent="0.25">
      <c r="B71" s="72" t="s">
        <v>12</v>
      </c>
      <c r="C71" s="72" t="s">
        <v>13</v>
      </c>
      <c r="D71" s="72" t="s">
        <v>14</v>
      </c>
      <c r="E71" s="72" t="s">
        <v>55</v>
      </c>
      <c r="F71" s="73">
        <v>534</v>
      </c>
      <c r="G71" s="72" t="s">
        <v>16</v>
      </c>
      <c r="H71" s="72" t="s">
        <v>24</v>
      </c>
      <c r="I71" s="72" t="s">
        <v>18</v>
      </c>
      <c r="J71" s="72" t="s">
        <v>19</v>
      </c>
      <c r="K71" s="72" t="s">
        <v>25</v>
      </c>
      <c r="L71" s="72" t="s">
        <v>275</v>
      </c>
      <c r="M71" s="72" t="s">
        <v>112</v>
      </c>
    </row>
    <row r="72" spans="2:13" x14ac:dyDescent="0.25">
      <c r="B72" s="72" t="s">
        <v>12</v>
      </c>
      <c r="C72" s="72" t="s">
        <v>13</v>
      </c>
      <c r="D72" s="72" t="s">
        <v>14</v>
      </c>
      <c r="E72" s="72" t="s">
        <v>587</v>
      </c>
      <c r="F72" s="73">
        <v>340967</v>
      </c>
      <c r="G72" s="72" t="s">
        <v>16</v>
      </c>
      <c r="H72" s="72" t="s">
        <v>24</v>
      </c>
      <c r="I72" s="72" t="s">
        <v>18</v>
      </c>
      <c r="J72" s="72" t="s">
        <v>19</v>
      </c>
      <c r="K72" s="72" t="s">
        <v>185</v>
      </c>
      <c r="L72" s="72" t="s">
        <v>478</v>
      </c>
      <c r="M72" s="72" t="s">
        <v>530</v>
      </c>
    </row>
    <row r="73" spans="2:13" x14ac:dyDescent="0.25">
      <c r="B73" s="72" t="s">
        <v>12</v>
      </c>
      <c r="C73" s="72" t="s">
        <v>13</v>
      </c>
      <c r="D73" s="72" t="s">
        <v>14</v>
      </c>
      <c r="E73" s="72" t="s">
        <v>45</v>
      </c>
      <c r="F73" s="73">
        <v>130315</v>
      </c>
      <c r="G73" s="72" t="s">
        <v>16</v>
      </c>
      <c r="H73" s="72" t="s">
        <v>24</v>
      </c>
      <c r="I73" s="72" t="s">
        <v>18</v>
      </c>
      <c r="J73" s="72" t="s">
        <v>19</v>
      </c>
      <c r="K73" s="72" t="s">
        <v>185</v>
      </c>
      <c r="L73" s="72" t="s">
        <v>440</v>
      </c>
      <c r="M73" s="72" t="s">
        <v>29</v>
      </c>
    </row>
    <row r="74" spans="2:13" x14ac:dyDescent="0.25">
      <c r="B74" s="72" t="s">
        <v>12</v>
      </c>
      <c r="C74" s="72" t="s">
        <v>13</v>
      </c>
      <c r="D74" s="72" t="s">
        <v>14</v>
      </c>
      <c r="E74" s="72" t="s">
        <v>55</v>
      </c>
      <c r="F74" s="73">
        <v>3787525</v>
      </c>
      <c r="G74" s="72" t="s">
        <v>16</v>
      </c>
      <c r="H74" s="72" t="s">
        <v>24</v>
      </c>
      <c r="I74" s="72" t="s">
        <v>18</v>
      </c>
      <c r="J74" s="72" t="s">
        <v>19</v>
      </c>
      <c r="K74" s="72" t="s">
        <v>37</v>
      </c>
      <c r="L74" s="72" t="s">
        <v>212</v>
      </c>
      <c r="M74" s="72" t="s">
        <v>57</v>
      </c>
    </row>
    <row r="75" spans="2:13" x14ac:dyDescent="0.25">
      <c r="B75" s="72" t="s">
        <v>12</v>
      </c>
      <c r="C75" s="72" t="s">
        <v>13</v>
      </c>
      <c r="D75" s="72" t="s">
        <v>14</v>
      </c>
      <c r="E75" s="72" t="s">
        <v>74</v>
      </c>
      <c r="F75" s="73">
        <v>18999</v>
      </c>
      <c r="G75" s="72" t="s">
        <v>16</v>
      </c>
      <c r="H75" s="72" t="s">
        <v>24</v>
      </c>
      <c r="I75" s="72" t="s">
        <v>18</v>
      </c>
      <c r="J75" s="72" t="s">
        <v>19</v>
      </c>
      <c r="K75" s="72" t="s">
        <v>25</v>
      </c>
      <c r="L75" s="72" t="s">
        <v>69</v>
      </c>
      <c r="M75" s="72" t="s">
        <v>302</v>
      </c>
    </row>
    <row r="76" spans="2:13" x14ac:dyDescent="0.25">
      <c r="B76" s="72" t="s">
        <v>12</v>
      </c>
      <c r="C76" s="72" t="s">
        <v>13</v>
      </c>
      <c r="D76" s="72" t="s">
        <v>14</v>
      </c>
      <c r="E76" s="72" t="s">
        <v>33</v>
      </c>
      <c r="F76" s="73">
        <v>56213</v>
      </c>
      <c r="G76" s="72" t="s">
        <v>16</v>
      </c>
      <c r="H76" s="72" t="s">
        <v>24</v>
      </c>
      <c r="I76" s="72" t="s">
        <v>18</v>
      </c>
      <c r="J76" s="72" t="s">
        <v>19</v>
      </c>
      <c r="K76" s="72" t="s">
        <v>130</v>
      </c>
      <c r="L76" s="72" t="s">
        <v>131</v>
      </c>
      <c r="M76" s="72" t="s">
        <v>35</v>
      </c>
    </row>
    <row r="77" spans="2:13" x14ac:dyDescent="0.25">
      <c r="B77" s="72" t="s">
        <v>12</v>
      </c>
      <c r="C77" s="72" t="s">
        <v>13</v>
      </c>
      <c r="D77" s="72" t="s">
        <v>14</v>
      </c>
      <c r="E77" s="72" t="s">
        <v>132</v>
      </c>
      <c r="F77" s="73">
        <v>53131</v>
      </c>
      <c r="G77" s="72" t="s">
        <v>16</v>
      </c>
      <c r="H77" s="72" t="s">
        <v>24</v>
      </c>
      <c r="I77" s="72" t="s">
        <v>18</v>
      </c>
      <c r="J77" s="72" t="s">
        <v>19</v>
      </c>
      <c r="K77" s="72" t="s">
        <v>37</v>
      </c>
      <c r="L77" s="72" t="s">
        <v>653</v>
      </c>
      <c r="M77" s="72" t="s">
        <v>133</v>
      </c>
    </row>
    <row r="78" spans="2:13" x14ac:dyDescent="0.25">
      <c r="B78" s="72" t="s">
        <v>12</v>
      </c>
      <c r="C78" s="72" t="s">
        <v>13</v>
      </c>
      <c r="D78" s="72" t="s">
        <v>14</v>
      </c>
      <c r="E78" s="72" t="s">
        <v>83</v>
      </c>
      <c r="F78" s="73">
        <v>2894</v>
      </c>
      <c r="G78" s="72" t="s">
        <v>16</v>
      </c>
      <c r="H78" s="72" t="s">
        <v>24</v>
      </c>
      <c r="I78" s="72" t="s">
        <v>18</v>
      </c>
      <c r="J78" s="72" t="s">
        <v>19</v>
      </c>
      <c r="K78" s="72" t="s">
        <v>49</v>
      </c>
      <c r="L78" s="72" t="s">
        <v>371</v>
      </c>
      <c r="M78" s="72"/>
    </row>
    <row r="79" spans="2:13" x14ac:dyDescent="0.25">
      <c r="B79" s="72" t="s">
        <v>12</v>
      </c>
      <c r="C79" s="72" t="s">
        <v>13</v>
      </c>
      <c r="D79" s="72" t="s">
        <v>14</v>
      </c>
      <c r="E79" s="72" t="s">
        <v>94</v>
      </c>
      <c r="F79" s="73">
        <v>99</v>
      </c>
      <c r="G79" s="72" t="s">
        <v>16</v>
      </c>
      <c r="H79" s="72" t="s">
        <v>24</v>
      </c>
      <c r="I79" s="72" t="s">
        <v>48</v>
      </c>
      <c r="J79" s="72" t="s">
        <v>19</v>
      </c>
      <c r="K79" s="72" t="s">
        <v>25</v>
      </c>
      <c r="L79" s="72" t="s">
        <v>115</v>
      </c>
      <c r="M79" s="72"/>
    </row>
    <row r="80" spans="2:13" x14ac:dyDescent="0.25">
      <c r="B80" s="72" t="s">
        <v>12</v>
      </c>
      <c r="C80" s="72" t="s">
        <v>13</v>
      </c>
      <c r="D80" s="72" t="s">
        <v>14</v>
      </c>
      <c r="E80" s="72" t="s">
        <v>39</v>
      </c>
      <c r="F80" s="73">
        <v>-121</v>
      </c>
      <c r="G80" s="72" t="s">
        <v>16</v>
      </c>
      <c r="H80" s="72" t="s">
        <v>24</v>
      </c>
      <c r="I80" s="72" t="s">
        <v>18</v>
      </c>
      <c r="J80" s="72" t="s">
        <v>19</v>
      </c>
      <c r="K80" s="72" t="s">
        <v>25</v>
      </c>
      <c r="L80" s="72" t="s">
        <v>374</v>
      </c>
      <c r="M80" s="72"/>
    </row>
    <row r="81" spans="2:13" x14ac:dyDescent="0.25">
      <c r="B81" s="72" t="s">
        <v>12</v>
      </c>
      <c r="C81" s="72" t="s">
        <v>13</v>
      </c>
      <c r="D81" s="72" t="s">
        <v>14</v>
      </c>
      <c r="E81" s="72" t="s">
        <v>79</v>
      </c>
      <c r="F81" s="73">
        <v>-1791</v>
      </c>
      <c r="G81" s="72" t="s">
        <v>269</v>
      </c>
      <c r="H81" s="72" t="s">
        <v>24</v>
      </c>
      <c r="I81" s="72" t="s">
        <v>18</v>
      </c>
      <c r="J81" s="72" t="s">
        <v>716</v>
      </c>
      <c r="K81" s="72" t="s">
        <v>117</v>
      </c>
      <c r="L81" s="72" t="s">
        <v>271</v>
      </c>
      <c r="M81" s="72"/>
    </row>
    <row r="82" spans="2:13" x14ac:dyDescent="0.25">
      <c r="B82" s="72" t="s">
        <v>12</v>
      </c>
      <c r="C82" s="72" t="s">
        <v>13</v>
      </c>
      <c r="D82" s="72" t="s">
        <v>14</v>
      </c>
      <c r="E82" s="72" t="s">
        <v>33</v>
      </c>
      <c r="F82" s="73">
        <v>564121</v>
      </c>
      <c r="G82" s="72" t="s">
        <v>16</v>
      </c>
      <c r="H82" s="72" t="s">
        <v>24</v>
      </c>
      <c r="I82" s="72" t="s">
        <v>18</v>
      </c>
      <c r="J82" s="72" t="s">
        <v>19</v>
      </c>
      <c r="K82" s="72" t="s">
        <v>96</v>
      </c>
      <c r="L82" s="72" t="s">
        <v>194</v>
      </c>
      <c r="M82" s="72" t="s">
        <v>35</v>
      </c>
    </row>
    <row r="83" spans="2:13" x14ac:dyDescent="0.25">
      <c r="B83" s="72" t="s">
        <v>12</v>
      </c>
      <c r="C83" s="72" t="s">
        <v>13</v>
      </c>
      <c r="D83" s="72" t="s">
        <v>14</v>
      </c>
      <c r="E83" s="72" t="s">
        <v>94</v>
      </c>
      <c r="F83" s="73">
        <v>3234</v>
      </c>
      <c r="G83" s="72" t="s">
        <v>16</v>
      </c>
      <c r="H83" s="72" t="s">
        <v>24</v>
      </c>
      <c r="I83" s="72" t="s">
        <v>18</v>
      </c>
      <c r="J83" s="72" t="s">
        <v>19</v>
      </c>
      <c r="K83" s="72" t="s">
        <v>25</v>
      </c>
      <c r="L83" s="72" t="s">
        <v>493</v>
      </c>
      <c r="M83" s="72"/>
    </row>
    <row r="84" spans="2:13" x14ac:dyDescent="0.25">
      <c r="B84" s="72" t="s">
        <v>12</v>
      </c>
      <c r="C84" s="72" t="s">
        <v>13</v>
      </c>
      <c r="D84" s="72" t="s">
        <v>14</v>
      </c>
      <c r="E84" s="72" t="s">
        <v>83</v>
      </c>
      <c r="F84" s="73">
        <v>479536</v>
      </c>
      <c r="G84" s="72" t="s">
        <v>16</v>
      </c>
      <c r="H84" s="72" t="s">
        <v>17</v>
      </c>
      <c r="I84" s="72" t="s">
        <v>18</v>
      </c>
      <c r="J84" s="72" t="s">
        <v>19</v>
      </c>
      <c r="K84" s="72" t="s">
        <v>20</v>
      </c>
      <c r="L84" s="72" t="s">
        <v>550</v>
      </c>
      <c r="M84" s="72"/>
    </row>
    <row r="85" spans="2:13" x14ac:dyDescent="0.25">
      <c r="B85" s="72" t="s">
        <v>12</v>
      </c>
      <c r="C85" s="72" t="s">
        <v>13</v>
      </c>
      <c r="D85" s="72" t="s">
        <v>14</v>
      </c>
      <c r="E85" s="72" t="s">
        <v>55</v>
      </c>
      <c r="F85" s="73">
        <v>56856</v>
      </c>
      <c r="G85" s="72" t="s">
        <v>16</v>
      </c>
      <c r="H85" s="72" t="s">
        <v>24</v>
      </c>
      <c r="I85" s="72" t="s">
        <v>18</v>
      </c>
      <c r="J85" s="72" t="s">
        <v>19</v>
      </c>
      <c r="K85" s="72" t="s">
        <v>108</v>
      </c>
      <c r="L85" s="72" t="s">
        <v>367</v>
      </c>
      <c r="M85" s="72" t="s">
        <v>112</v>
      </c>
    </row>
    <row r="86" spans="2:13" x14ac:dyDescent="0.25">
      <c r="B86" s="72" t="s">
        <v>12</v>
      </c>
      <c r="C86" s="72" t="s">
        <v>13</v>
      </c>
      <c r="D86" s="72" t="s">
        <v>14</v>
      </c>
      <c r="E86" s="72" t="s">
        <v>27</v>
      </c>
      <c r="F86" s="73">
        <v>26007</v>
      </c>
      <c r="G86" s="72" t="s">
        <v>16</v>
      </c>
      <c r="H86" s="72" t="s">
        <v>17</v>
      </c>
      <c r="I86" s="72" t="s">
        <v>18</v>
      </c>
      <c r="J86" s="72" t="s">
        <v>19</v>
      </c>
      <c r="K86" s="72" t="s">
        <v>25</v>
      </c>
      <c r="L86" s="72" t="s">
        <v>249</v>
      </c>
      <c r="M86" s="72" t="s">
        <v>112</v>
      </c>
    </row>
    <row r="87" spans="2:13" x14ac:dyDescent="0.25">
      <c r="B87" s="72" t="s">
        <v>12</v>
      </c>
      <c r="C87" s="72" t="s">
        <v>13</v>
      </c>
      <c r="D87" s="72" t="s">
        <v>14</v>
      </c>
      <c r="E87" s="72" t="s">
        <v>83</v>
      </c>
      <c r="F87" s="73">
        <v>172076</v>
      </c>
      <c r="G87" s="72" t="s">
        <v>16</v>
      </c>
      <c r="H87" s="72" t="s">
        <v>17</v>
      </c>
      <c r="I87" s="72" t="s">
        <v>18</v>
      </c>
      <c r="J87" s="72" t="s">
        <v>19</v>
      </c>
      <c r="K87" s="72" t="s">
        <v>49</v>
      </c>
      <c r="L87" s="72" t="s">
        <v>209</v>
      </c>
      <c r="M87" s="72"/>
    </row>
    <row r="88" spans="2:13" x14ac:dyDescent="0.25">
      <c r="B88" s="72" t="s">
        <v>12</v>
      </c>
      <c r="C88" s="72" t="s">
        <v>13</v>
      </c>
      <c r="D88" s="72" t="s">
        <v>14</v>
      </c>
      <c r="E88" s="72" t="s">
        <v>51</v>
      </c>
      <c r="F88" s="73">
        <v>185709</v>
      </c>
      <c r="G88" s="72" t="s">
        <v>16</v>
      </c>
      <c r="H88" s="72" t="s">
        <v>17</v>
      </c>
      <c r="I88" s="72" t="s">
        <v>18</v>
      </c>
      <c r="J88" s="72" t="s">
        <v>19</v>
      </c>
      <c r="K88" s="72" t="s">
        <v>37</v>
      </c>
      <c r="L88" s="72" t="s">
        <v>202</v>
      </c>
      <c r="M88" s="72"/>
    </row>
    <row r="89" spans="2:13" x14ac:dyDescent="0.25">
      <c r="B89" s="72" t="s">
        <v>12</v>
      </c>
      <c r="C89" s="72" t="s">
        <v>13</v>
      </c>
      <c r="D89" s="72" t="s">
        <v>14</v>
      </c>
      <c r="E89" s="72" t="s">
        <v>146</v>
      </c>
      <c r="F89" s="73">
        <v>-39840</v>
      </c>
      <c r="G89" s="72" t="s">
        <v>16</v>
      </c>
      <c r="H89" s="72" t="s">
        <v>24</v>
      </c>
      <c r="I89" s="72" t="s">
        <v>18</v>
      </c>
      <c r="J89" s="72" t="s">
        <v>19</v>
      </c>
      <c r="K89" s="72" t="s">
        <v>49</v>
      </c>
      <c r="L89" s="72" t="s">
        <v>95</v>
      </c>
      <c r="M89" s="72"/>
    </row>
    <row r="90" spans="2:13" x14ac:dyDescent="0.25">
      <c r="B90" s="72" t="s">
        <v>12</v>
      </c>
      <c r="C90" s="72" t="s">
        <v>13</v>
      </c>
      <c r="D90" s="72" t="s">
        <v>14</v>
      </c>
      <c r="E90" s="72" t="s">
        <v>51</v>
      </c>
      <c r="F90" s="73">
        <v>641109</v>
      </c>
      <c r="G90" s="72" t="s">
        <v>16</v>
      </c>
      <c r="H90" s="72" t="s">
        <v>24</v>
      </c>
      <c r="I90" s="72" t="s">
        <v>18</v>
      </c>
      <c r="J90" s="72" t="s">
        <v>19</v>
      </c>
      <c r="K90" s="72" t="s">
        <v>37</v>
      </c>
      <c r="L90" s="72" t="s">
        <v>113</v>
      </c>
      <c r="M90" s="72"/>
    </row>
    <row r="91" spans="2:13" x14ac:dyDescent="0.25">
      <c r="B91" s="72" t="s">
        <v>12</v>
      </c>
      <c r="C91" s="72" t="s">
        <v>13</v>
      </c>
      <c r="D91" s="72" t="s">
        <v>14</v>
      </c>
      <c r="E91" s="72" t="s">
        <v>79</v>
      </c>
      <c r="F91" s="73">
        <v>-21178</v>
      </c>
      <c r="G91" s="72" t="s">
        <v>16</v>
      </c>
      <c r="H91" s="72" t="s">
        <v>24</v>
      </c>
      <c r="I91" s="72" t="s">
        <v>18</v>
      </c>
      <c r="J91" s="72" t="s">
        <v>19</v>
      </c>
      <c r="K91" s="72" t="s">
        <v>37</v>
      </c>
      <c r="L91" s="72" t="s">
        <v>454</v>
      </c>
      <c r="M91" s="72"/>
    </row>
    <row r="92" spans="2:13" x14ac:dyDescent="0.25">
      <c r="B92" s="72" t="s">
        <v>12</v>
      </c>
      <c r="C92" s="72" t="s">
        <v>13</v>
      </c>
      <c r="D92" s="72" t="s">
        <v>14</v>
      </c>
      <c r="E92" s="72" t="s">
        <v>81</v>
      </c>
      <c r="F92" s="73">
        <v>1005204</v>
      </c>
      <c r="G92" s="72" t="s">
        <v>16</v>
      </c>
      <c r="H92" s="72" t="s">
        <v>17</v>
      </c>
      <c r="I92" s="72" t="s">
        <v>18</v>
      </c>
      <c r="J92" s="72" t="s">
        <v>19</v>
      </c>
      <c r="K92" s="72" t="s">
        <v>25</v>
      </c>
      <c r="L92" s="72" t="s">
        <v>198</v>
      </c>
      <c r="M92" s="72" t="s">
        <v>47</v>
      </c>
    </row>
    <row r="93" spans="2:13" x14ac:dyDescent="0.25">
      <c r="B93" s="72" t="s">
        <v>12</v>
      </c>
      <c r="C93" s="72" t="s">
        <v>13</v>
      </c>
      <c r="D93" s="72" t="s">
        <v>14</v>
      </c>
      <c r="E93" s="72" t="s">
        <v>94</v>
      </c>
      <c r="F93" s="73">
        <v>11125</v>
      </c>
      <c r="G93" s="72" t="s">
        <v>16</v>
      </c>
      <c r="H93" s="72" t="s">
        <v>24</v>
      </c>
      <c r="I93" s="72" t="s">
        <v>18</v>
      </c>
      <c r="J93" s="72" t="s">
        <v>19</v>
      </c>
      <c r="K93" s="72" t="s">
        <v>25</v>
      </c>
      <c r="L93" s="72" t="s">
        <v>262</v>
      </c>
      <c r="M93" s="72"/>
    </row>
    <row r="94" spans="2:13" x14ac:dyDescent="0.25">
      <c r="B94" s="72" t="s">
        <v>12</v>
      </c>
      <c r="C94" s="72" t="s">
        <v>13</v>
      </c>
      <c r="D94" s="72" t="s">
        <v>14</v>
      </c>
      <c r="E94" s="72" t="s">
        <v>33</v>
      </c>
      <c r="F94" s="73">
        <v>24459</v>
      </c>
      <c r="G94" s="72" t="s">
        <v>16</v>
      </c>
      <c r="H94" s="72" t="s">
        <v>17</v>
      </c>
      <c r="I94" s="72" t="s">
        <v>18</v>
      </c>
      <c r="J94" s="72" t="s">
        <v>19</v>
      </c>
      <c r="K94" s="72" t="s">
        <v>37</v>
      </c>
      <c r="L94" s="72" t="s">
        <v>389</v>
      </c>
      <c r="M94" s="72" t="s">
        <v>35</v>
      </c>
    </row>
    <row r="95" spans="2:13" x14ac:dyDescent="0.25">
      <c r="B95" s="72" t="s">
        <v>12</v>
      </c>
      <c r="C95" s="72" t="s">
        <v>13</v>
      </c>
      <c r="D95" s="72" t="s">
        <v>14</v>
      </c>
      <c r="E95" s="72" t="s">
        <v>144</v>
      </c>
      <c r="F95" s="73">
        <v>1141563</v>
      </c>
      <c r="G95" s="72" t="s">
        <v>16</v>
      </c>
      <c r="H95" s="72" t="s">
        <v>24</v>
      </c>
      <c r="I95" s="72" t="s">
        <v>18</v>
      </c>
      <c r="J95" s="72" t="s">
        <v>19</v>
      </c>
      <c r="K95" s="72" t="s">
        <v>25</v>
      </c>
      <c r="L95" s="72" t="s">
        <v>481</v>
      </c>
      <c r="M95" s="72" t="s">
        <v>67</v>
      </c>
    </row>
    <row r="96" spans="2:13" x14ac:dyDescent="0.25">
      <c r="B96" s="72" t="s">
        <v>12</v>
      </c>
      <c r="C96" s="72" t="s">
        <v>13</v>
      </c>
      <c r="D96" s="72" t="s">
        <v>14</v>
      </c>
      <c r="E96" s="72" t="s">
        <v>353</v>
      </c>
      <c r="F96" s="73">
        <v>16438</v>
      </c>
      <c r="G96" s="72" t="s">
        <v>16</v>
      </c>
      <c r="H96" s="72" t="s">
        <v>24</v>
      </c>
      <c r="I96" s="72" t="s">
        <v>18</v>
      </c>
      <c r="J96" s="72" t="s">
        <v>19</v>
      </c>
      <c r="K96" s="72" t="s">
        <v>117</v>
      </c>
      <c r="L96" s="72" t="s">
        <v>387</v>
      </c>
      <c r="M96" s="72" t="s">
        <v>133</v>
      </c>
    </row>
    <row r="97" spans="2:13" x14ac:dyDescent="0.25">
      <c r="B97" s="72" t="s">
        <v>12</v>
      </c>
      <c r="C97" s="72" t="s">
        <v>13</v>
      </c>
      <c r="D97" s="72" t="s">
        <v>14</v>
      </c>
      <c r="E97" s="72" t="s">
        <v>123</v>
      </c>
      <c r="F97" s="73">
        <v>-665</v>
      </c>
      <c r="G97" s="72" t="s">
        <v>16</v>
      </c>
      <c r="H97" s="72" t="s">
        <v>24</v>
      </c>
      <c r="I97" s="72" t="s">
        <v>18</v>
      </c>
      <c r="J97" s="72" t="s">
        <v>19</v>
      </c>
      <c r="K97" s="72" t="s">
        <v>63</v>
      </c>
      <c r="L97" s="72" t="s">
        <v>562</v>
      </c>
      <c r="M97" s="72"/>
    </row>
    <row r="98" spans="2:13" x14ac:dyDescent="0.25">
      <c r="B98" s="72" t="s">
        <v>12</v>
      </c>
      <c r="C98" s="72" t="s">
        <v>13</v>
      </c>
      <c r="D98" s="72" t="s">
        <v>14</v>
      </c>
      <c r="E98" s="72" t="s">
        <v>27</v>
      </c>
      <c r="F98" s="73">
        <v>387382</v>
      </c>
      <c r="G98" s="72" t="s">
        <v>16</v>
      </c>
      <c r="H98" s="72" t="s">
        <v>17</v>
      </c>
      <c r="I98" s="72" t="s">
        <v>18</v>
      </c>
      <c r="J98" s="72" t="s">
        <v>19</v>
      </c>
      <c r="K98" s="72" t="s">
        <v>25</v>
      </c>
      <c r="L98" s="72" t="s">
        <v>225</v>
      </c>
      <c r="M98" s="72" t="s">
        <v>57</v>
      </c>
    </row>
    <row r="99" spans="2:13" x14ac:dyDescent="0.25">
      <c r="B99" s="72" t="s">
        <v>12</v>
      </c>
      <c r="C99" s="72" t="s">
        <v>13</v>
      </c>
      <c r="D99" s="72" t="s">
        <v>14</v>
      </c>
      <c r="E99" s="72" t="s">
        <v>55</v>
      </c>
      <c r="F99" s="73">
        <v>164026</v>
      </c>
      <c r="G99" s="72" t="s">
        <v>16</v>
      </c>
      <c r="H99" s="72" t="s">
        <v>24</v>
      </c>
      <c r="I99" s="72" t="s">
        <v>18</v>
      </c>
      <c r="J99" s="72" t="s">
        <v>19</v>
      </c>
      <c r="K99" s="72" t="s">
        <v>25</v>
      </c>
      <c r="L99" s="72" t="s">
        <v>489</v>
      </c>
      <c r="M99" s="72" t="s">
        <v>112</v>
      </c>
    </row>
    <row r="100" spans="2:13" x14ac:dyDescent="0.25">
      <c r="B100" s="72" t="s">
        <v>12</v>
      </c>
      <c r="C100" s="72" t="s">
        <v>13</v>
      </c>
      <c r="D100" s="72" t="s">
        <v>14</v>
      </c>
      <c r="E100" s="72" t="s">
        <v>79</v>
      </c>
      <c r="F100" s="73">
        <v>-1649</v>
      </c>
      <c r="G100" s="72" t="s">
        <v>16</v>
      </c>
      <c r="H100" s="72" t="s">
        <v>24</v>
      </c>
      <c r="I100" s="72" t="s">
        <v>18</v>
      </c>
      <c r="J100" s="72" t="s">
        <v>19</v>
      </c>
      <c r="K100" s="72" t="s">
        <v>25</v>
      </c>
      <c r="L100" s="72" t="s">
        <v>506</v>
      </c>
      <c r="M100" s="72"/>
    </row>
    <row r="101" spans="2:13" x14ac:dyDescent="0.25">
      <c r="B101" s="72" t="s">
        <v>12</v>
      </c>
      <c r="C101" s="72" t="s">
        <v>13</v>
      </c>
      <c r="D101" s="72" t="s">
        <v>14</v>
      </c>
      <c r="E101" s="72" t="s">
        <v>55</v>
      </c>
      <c r="F101" s="73">
        <v>18112078</v>
      </c>
      <c r="G101" s="72" t="s">
        <v>16</v>
      </c>
      <c r="H101" s="72" t="s">
        <v>24</v>
      </c>
      <c r="I101" s="72" t="s">
        <v>18</v>
      </c>
      <c r="J101" s="72" t="s">
        <v>19</v>
      </c>
      <c r="K101" s="72" t="s">
        <v>37</v>
      </c>
      <c r="L101" s="72" t="s">
        <v>232</v>
      </c>
      <c r="M101" s="72" t="s">
        <v>29</v>
      </c>
    </row>
    <row r="102" spans="2:13" x14ac:dyDescent="0.25">
      <c r="B102" s="72" t="s">
        <v>12</v>
      </c>
      <c r="C102" s="72" t="s">
        <v>13</v>
      </c>
      <c r="D102" s="72" t="s">
        <v>14</v>
      </c>
      <c r="E102" s="72" t="s">
        <v>132</v>
      </c>
      <c r="F102" s="73">
        <v>258445</v>
      </c>
      <c r="G102" s="72" t="s">
        <v>16</v>
      </c>
      <c r="H102" s="72" t="s">
        <v>24</v>
      </c>
      <c r="I102" s="72" t="s">
        <v>48</v>
      </c>
      <c r="J102" s="72" t="s">
        <v>19</v>
      </c>
      <c r="K102" s="72" t="s">
        <v>75</v>
      </c>
      <c r="L102" s="72" t="s">
        <v>554</v>
      </c>
      <c r="M102" s="72" t="s">
        <v>133</v>
      </c>
    </row>
    <row r="103" spans="2:13" x14ac:dyDescent="0.25">
      <c r="B103" s="72" t="s">
        <v>12</v>
      </c>
      <c r="C103" s="72" t="s">
        <v>13</v>
      </c>
      <c r="D103" s="72" t="s">
        <v>14</v>
      </c>
      <c r="E103" s="72" t="s">
        <v>74</v>
      </c>
      <c r="F103" s="73">
        <v>5445</v>
      </c>
      <c r="G103" s="72" t="s">
        <v>16</v>
      </c>
      <c r="H103" s="72" t="s">
        <v>24</v>
      </c>
      <c r="I103" s="72" t="s">
        <v>18</v>
      </c>
      <c r="J103" s="72" t="s">
        <v>19</v>
      </c>
      <c r="K103" s="72" t="s">
        <v>31</v>
      </c>
      <c r="L103" s="72" t="s">
        <v>565</v>
      </c>
      <c r="M103" s="72" t="s">
        <v>112</v>
      </c>
    </row>
    <row r="104" spans="2:13" x14ac:dyDescent="0.25">
      <c r="B104" s="72" t="s">
        <v>12</v>
      </c>
      <c r="C104" s="72" t="s">
        <v>13</v>
      </c>
      <c r="D104" s="72" t="s">
        <v>14</v>
      </c>
      <c r="E104" s="72" t="s">
        <v>39</v>
      </c>
      <c r="F104" s="73">
        <v>-29733</v>
      </c>
      <c r="G104" s="72" t="s">
        <v>16</v>
      </c>
      <c r="H104" s="72" t="s">
        <v>17</v>
      </c>
      <c r="I104" s="72" t="s">
        <v>18</v>
      </c>
      <c r="J104" s="72" t="s">
        <v>19</v>
      </c>
      <c r="K104" s="72" t="s">
        <v>25</v>
      </c>
      <c r="L104" s="72" t="s">
        <v>53</v>
      </c>
      <c r="M104" s="72"/>
    </row>
    <row r="105" spans="2:13" x14ac:dyDescent="0.25">
      <c r="B105" s="72" t="s">
        <v>12</v>
      </c>
      <c r="C105" s="72" t="s">
        <v>13</v>
      </c>
      <c r="D105" s="72" t="s">
        <v>14</v>
      </c>
      <c r="E105" s="72" t="s">
        <v>146</v>
      </c>
      <c r="F105" s="73">
        <v>-161</v>
      </c>
      <c r="G105" s="72" t="s">
        <v>16</v>
      </c>
      <c r="H105" s="72" t="s">
        <v>24</v>
      </c>
      <c r="I105" s="72" t="s">
        <v>18</v>
      </c>
      <c r="J105" s="72" t="s">
        <v>19</v>
      </c>
      <c r="K105" s="72" t="s">
        <v>25</v>
      </c>
      <c r="L105" s="72" t="s">
        <v>325</v>
      </c>
      <c r="M105" s="72"/>
    </row>
    <row r="106" spans="2:13" x14ac:dyDescent="0.25">
      <c r="B106" s="72" t="s">
        <v>12</v>
      </c>
      <c r="C106" s="72" t="s">
        <v>13</v>
      </c>
      <c r="D106" s="72" t="s">
        <v>14</v>
      </c>
      <c r="E106" s="72" t="s">
        <v>79</v>
      </c>
      <c r="F106" s="73">
        <v>-720</v>
      </c>
      <c r="G106" s="72" t="s">
        <v>16</v>
      </c>
      <c r="H106" s="72" t="s">
        <v>17</v>
      </c>
      <c r="I106" s="72" t="s">
        <v>18</v>
      </c>
      <c r="J106" s="72" t="s">
        <v>19</v>
      </c>
      <c r="K106" s="72" t="s">
        <v>49</v>
      </c>
      <c r="L106" s="72" t="s">
        <v>248</v>
      </c>
      <c r="M106" s="72"/>
    </row>
    <row r="107" spans="2:13" x14ac:dyDescent="0.25">
      <c r="B107" s="72" t="s">
        <v>12</v>
      </c>
      <c r="C107" s="72" t="s">
        <v>13</v>
      </c>
      <c r="D107" s="72" t="s">
        <v>14</v>
      </c>
      <c r="E107" s="72" t="s">
        <v>83</v>
      </c>
      <c r="F107" s="73">
        <v>1293389</v>
      </c>
      <c r="G107" s="72" t="s">
        <v>16</v>
      </c>
      <c r="H107" s="72" t="s">
        <v>24</v>
      </c>
      <c r="I107" s="72" t="s">
        <v>18</v>
      </c>
      <c r="J107" s="72" t="s">
        <v>19</v>
      </c>
      <c r="K107" s="72" t="s">
        <v>96</v>
      </c>
      <c r="L107" s="72" t="s">
        <v>337</v>
      </c>
      <c r="M107" s="72"/>
    </row>
    <row r="108" spans="2:13" x14ac:dyDescent="0.25">
      <c r="B108" s="72" t="s">
        <v>12</v>
      </c>
      <c r="C108" s="72" t="s">
        <v>13</v>
      </c>
      <c r="D108" s="72" t="s">
        <v>14</v>
      </c>
      <c r="E108" s="72" t="s">
        <v>94</v>
      </c>
      <c r="F108" s="73">
        <v>479508</v>
      </c>
      <c r="G108" s="72" t="s">
        <v>16</v>
      </c>
      <c r="H108" s="72" t="s">
        <v>24</v>
      </c>
      <c r="I108" s="72" t="s">
        <v>18</v>
      </c>
      <c r="J108" s="72" t="s">
        <v>19</v>
      </c>
      <c r="K108" s="72" t="s">
        <v>102</v>
      </c>
      <c r="L108" s="72" t="s">
        <v>196</v>
      </c>
      <c r="M108" s="72"/>
    </row>
    <row r="109" spans="2:13" x14ac:dyDescent="0.25">
      <c r="B109" s="72" t="s">
        <v>12</v>
      </c>
      <c r="C109" s="72" t="s">
        <v>13</v>
      </c>
      <c r="D109" s="72" t="s">
        <v>14</v>
      </c>
      <c r="E109" s="72" t="s">
        <v>258</v>
      </c>
      <c r="F109" s="73">
        <v>147496</v>
      </c>
      <c r="G109" s="72" t="s">
        <v>16</v>
      </c>
      <c r="H109" s="72" t="s">
        <v>24</v>
      </c>
      <c r="I109" s="72" t="s">
        <v>18</v>
      </c>
      <c r="J109" s="72" t="s">
        <v>19</v>
      </c>
      <c r="K109" s="72" t="s">
        <v>31</v>
      </c>
      <c r="L109" s="72" t="s">
        <v>171</v>
      </c>
      <c r="M109" s="72" t="s">
        <v>444</v>
      </c>
    </row>
    <row r="110" spans="2:13" x14ac:dyDescent="0.25">
      <c r="B110" s="72" t="s">
        <v>12</v>
      </c>
      <c r="C110" s="72" t="s">
        <v>13</v>
      </c>
      <c r="D110" s="72" t="s">
        <v>14</v>
      </c>
      <c r="E110" s="72" t="s">
        <v>79</v>
      </c>
      <c r="F110" s="73">
        <v>-42192</v>
      </c>
      <c r="G110" s="72" t="s">
        <v>16</v>
      </c>
      <c r="H110" s="72" t="s">
        <v>24</v>
      </c>
      <c r="I110" s="72" t="s">
        <v>18</v>
      </c>
      <c r="J110" s="72" t="s">
        <v>19</v>
      </c>
      <c r="K110" s="72" t="s">
        <v>75</v>
      </c>
      <c r="L110" s="72" t="s">
        <v>76</v>
      </c>
      <c r="M110" s="72"/>
    </row>
    <row r="111" spans="2:13" x14ac:dyDescent="0.25">
      <c r="B111" s="72" t="s">
        <v>12</v>
      </c>
      <c r="C111" s="72" t="s">
        <v>13</v>
      </c>
      <c r="D111" s="72" t="s">
        <v>14</v>
      </c>
      <c r="E111" s="72" t="s">
        <v>51</v>
      </c>
      <c r="F111" s="73">
        <v>45</v>
      </c>
      <c r="G111" s="72" t="s">
        <v>16</v>
      </c>
      <c r="H111" s="72" t="s">
        <v>17</v>
      </c>
      <c r="I111" s="72" t="s">
        <v>18</v>
      </c>
      <c r="J111" s="72" t="s">
        <v>19</v>
      </c>
      <c r="K111" s="72" t="s">
        <v>25</v>
      </c>
      <c r="L111" s="72" t="s">
        <v>173</v>
      </c>
      <c r="M111" s="72"/>
    </row>
    <row r="112" spans="2:13" x14ac:dyDescent="0.25">
      <c r="B112" s="72" t="s">
        <v>12</v>
      </c>
      <c r="C112" s="72" t="s">
        <v>13</v>
      </c>
      <c r="D112" s="72" t="s">
        <v>14</v>
      </c>
      <c r="E112" s="72" t="s">
        <v>187</v>
      </c>
      <c r="F112" s="73">
        <v>5792632</v>
      </c>
      <c r="G112" s="72" t="s">
        <v>16</v>
      </c>
      <c r="H112" s="72" t="s">
        <v>24</v>
      </c>
      <c r="I112" s="72" t="s">
        <v>18</v>
      </c>
      <c r="J112" s="72" t="s">
        <v>19</v>
      </c>
      <c r="K112" s="72" t="s">
        <v>37</v>
      </c>
      <c r="L112" s="72" t="s">
        <v>177</v>
      </c>
      <c r="M112" s="72" t="s">
        <v>112</v>
      </c>
    </row>
    <row r="113" spans="2:13" x14ac:dyDescent="0.25">
      <c r="B113" s="72" t="s">
        <v>12</v>
      </c>
      <c r="C113" s="72" t="s">
        <v>13</v>
      </c>
      <c r="D113" s="72" t="s">
        <v>14</v>
      </c>
      <c r="E113" s="72" t="s">
        <v>81</v>
      </c>
      <c r="F113" s="73">
        <v>177771</v>
      </c>
      <c r="G113" s="72" t="s">
        <v>16</v>
      </c>
      <c r="H113" s="72" t="s">
        <v>24</v>
      </c>
      <c r="I113" s="72" t="s">
        <v>18</v>
      </c>
      <c r="J113" s="72" t="s">
        <v>19</v>
      </c>
      <c r="K113" s="72" t="s">
        <v>99</v>
      </c>
      <c r="L113" s="72" t="s">
        <v>543</v>
      </c>
      <c r="M113" s="72" t="s">
        <v>47</v>
      </c>
    </row>
    <row r="114" spans="2:13" x14ac:dyDescent="0.25">
      <c r="B114" s="72" t="s">
        <v>12</v>
      </c>
      <c r="C114" s="72" t="s">
        <v>13</v>
      </c>
      <c r="D114" s="72" t="s">
        <v>14</v>
      </c>
      <c r="E114" s="72" t="s">
        <v>94</v>
      </c>
      <c r="F114" s="73">
        <v>537</v>
      </c>
      <c r="G114" s="72" t="s">
        <v>16</v>
      </c>
      <c r="H114" s="72" t="s">
        <v>24</v>
      </c>
      <c r="I114" s="72" t="s">
        <v>18</v>
      </c>
      <c r="J114" s="72" t="s">
        <v>19</v>
      </c>
      <c r="K114" s="72" t="s">
        <v>31</v>
      </c>
      <c r="L114" s="72" t="s">
        <v>362</v>
      </c>
      <c r="M114" s="72"/>
    </row>
    <row r="115" spans="2:13" x14ac:dyDescent="0.25">
      <c r="B115" s="72" t="s">
        <v>12</v>
      </c>
      <c r="C115" s="72" t="s">
        <v>13</v>
      </c>
      <c r="D115" s="72" t="s">
        <v>14</v>
      </c>
      <c r="E115" s="72" t="s">
        <v>123</v>
      </c>
      <c r="F115" s="73">
        <v>-127</v>
      </c>
      <c r="G115" s="72" t="s">
        <v>16</v>
      </c>
      <c r="H115" s="72" t="s">
        <v>17</v>
      </c>
      <c r="I115" s="72" t="s">
        <v>18</v>
      </c>
      <c r="J115" s="72" t="s">
        <v>19</v>
      </c>
      <c r="K115" s="72" t="s">
        <v>25</v>
      </c>
      <c r="L115" s="72" t="s">
        <v>200</v>
      </c>
      <c r="M115" s="72"/>
    </row>
    <row r="116" spans="2:13" x14ac:dyDescent="0.25">
      <c r="B116" s="72" t="s">
        <v>12</v>
      </c>
      <c r="C116" s="72" t="s">
        <v>13</v>
      </c>
      <c r="D116" s="72" t="s">
        <v>14</v>
      </c>
      <c r="E116" s="72" t="s">
        <v>79</v>
      </c>
      <c r="F116" s="73">
        <v>-328</v>
      </c>
      <c r="G116" s="72" t="s">
        <v>16</v>
      </c>
      <c r="H116" s="72" t="s">
        <v>24</v>
      </c>
      <c r="I116" s="72" t="s">
        <v>48</v>
      </c>
      <c r="J116" s="72" t="s">
        <v>19</v>
      </c>
      <c r="K116" s="72" t="s">
        <v>37</v>
      </c>
      <c r="L116" s="72" t="s">
        <v>635</v>
      </c>
      <c r="M116" s="72"/>
    </row>
    <row r="117" spans="2:13" x14ac:dyDescent="0.25">
      <c r="B117" s="72" t="s">
        <v>12</v>
      </c>
      <c r="C117" s="72" t="s">
        <v>13</v>
      </c>
      <c r="D117" s="72" t="s">
        <v>14</v>
      </c>
      <c r="E117" s="72" t="s">
        <v>23</v>
      </c>
      <c r="F117" s="73">
        <v>-15483</v>
      </c>
      <c r="G117" s="72" t="s">
        <v>16</v>
      </c>
      <c r="H117" s="72" t="s">
        <v>24</v>
      </c>
      <c r="I117" s="72" t="s">
        <v>18</v>
      </c>
      <c r="J117" s="72" t="s">
        <v>19</v>
      </c>
      <c r="K117" s="72" t="s">
        <v>31</v>
      </c>
      <c r="L117" s="72" t="s">
        <v>293</v>
      </c>
      <c r="M117" s="72"/>
    </row>
    <row r="118" spans="2:13" x14ac:dyDescent="0.25">
      <c r="B118" s="72" t="s">
        <v>12</v>
      </c>
      <c r="C118" s="72" t="s">
        <v>13</v>
      </c>
      <c r="D118" s="72" t="s">
        <v>14</v>
      </c>
      <c r="E118" s="72" t="s">
        <v>68</v>
      </c>
      <c r="F118" s="73">
        <v>-135018</v>
      </c>
      <c r="G118" s="72" t="s">
        <v>16</v>
      </c>
      <c r="H118" s="72" t="s">
        <v>17</v>
      </c>
      <c r="I118" s="72" t="s">
        <v>18</v>
      </c>
      <c r="J118" s="72" t="s">
        <v>19</v>
      </c>
      <c r="K118" s="72" t="s">
        <v>25</v>
      </c>
      <c r="L118" s="72" t="s">
        <v>273</v>
      </c>
      <c r="M118" s="72"/>
    </row>
    <row r="119" spans="2:13" x14ac:dyDescent="0.25">
      <c r="B119" s="72" t="s">
        <v>12</v>
      </c>
      <c r="C119" s="72" t="s">
        <v>13</v>
      </c>
      <c r="D119" s="72" t="s">
        <v>14</v>
      </c>
      <c r="E119" s="72" t="s">
        <v>41</v>
      </c>
      <c r="F119" s="73">
        <v>-2327</v>
      </c>
      <c r="G119" s="72" t="s">
        <v>16</v>
      </c>
      <c r="H119" s="72" t="s">
        <v>24</v>
      </c>
      <c r="I119" s="72" t="s">
        <v>18</v>
      </c>
      <c r="J119" s="72" t="s">
        <v>19</v>
      </c>
      <c r="K119" s="72" t="s">
        <v>130</v>
      </c>
      <c r="L119" s="72" t="s">
        <v>386</v>
      </c>
      <c r="M119" s="72"/>
    </row>
    <row r="120" spans="2:13" x14ac:dyDescent="0.25">
      <c r="B120" s="72" t="s">
        <v>12</v>
      </c>
      <c r="C120" s="72" t="s">
        <v>13</v>
      </c>
      <c r="D120" s="72" t="s">
        <v>14</v>
      </c>
      <c r="E120" s="72" t="s">
        <v>83</v>
      </c>
      <c r="F120" s="73">
        <v>154</v>
      </c>
      <c r="G120" s="72" t="s">
        <v>16</v>
      </c>
      <c r="H120" s="72" t="s">
        <v>17</v>
      </c>
      <c r="I120" s="72" t="s">
        <v>18</v>
      </c>
      <c r="J120" s="72" t="s">
        <v>19</v>
      </c>
      <c r="K120" s="72" t="s">
        <v>25</v>
      </c>
      <c r="L120" s="72" t="s">
        <v>297</v>
      </c>
      <c r="M120" s="72"/>
    </row>
    <row r="121" spans="2:13" x14ac:dyDescent="0.25">
      <c r="B121" s="72" t="s">
        <v>12</v>
      </c>
      <c r="C121" s="72" t="s">
        <v>13</v>
      </c>
      <c r="D121" s="72" t="s">
        <v>14</v>
      </c>
      <c r="E121" s="72" t="s">
        <v>55</v>
      </c>
      <c r="F121" s="73">
        <v>9196075</v>
      </c>
      <c r="G121" s="72" t="s">
        <v>16</v>
      </c>
      <c r="H121" s="72" t="s">
        <v>17</v>
      </c>
      <c r="I121" s="72" t="s">
        <v>18</v>
      </c>
      <c r="J121" s="72" t="s">
        <v>19</v>
      </c>
      <c r="K121" s="72" t="s">
        <v>25</v>
      </c>
      <c r="L121" s="72" t="s">
        <v>104</v>
      </c>
      <c r="M121" s="72" t="s">
        <v>57</v>
      </c>
    </row>
    <row r="122" spans="2:13" x14ac:dyDescent="0.25">
      <c r="B122" s="72" t="s">
        <v>12</v>
      </c>
      <c r="C122" s="72" t="s">
        <v>13</v>
      </c>
      <c r="D122" s="72" t="s">
        <v>14</v>
      </c>
      <c r="E122" s="72" t="s">
        <v>81</v>
      </c>
      <c r="F122" s="73">
        <v>1167790</v>
      </c>
      <c r="G122" s="72" t="s">
        <v>16</v>
      </c>
      <c r="H122" s="72" t="s">
        <v>17</v>
      </c>
      <c r="I122" s="72" t="s">
        <v>18</v>
      </c>
      <c r="J122" s="72" t="s">
        <v>19</v>
      </c>
      <c r="K122" s="72" t="s">
        <v>20</v>
      </c>
      <c r="L122" s="72" t="s">
        <v>541</v>
      </c>
      <c r="M122" s="72" t="s">
        <v>29</v>
      </c>
    </row>
    <row r="123" spans="2:13" x14ac:dyDescent="0.25">
      <c r="B123" s="72" t="s">
        <v>12</v>
      </c>
      <c r="C123" s="72" t="s">
        <v>13</v>
      </c>
      <c r="D123" s="72" t="s">
        <v>14</v>
      </c>
      <c r="E123" s="72" t="s">
        <v>39</v>
      </c>
      <c r="F123" s="73">
        <v>-19081</v>
      </c>
      <c r="G123" s="72" t="s">
        <v>16</v>
      </c>
      <c r="H123" s="72" t="s">
        <v>17</v>
      </c>
      <c r="I123" s="72" t="s">
        <v>18</v>
      </c>
      <c r="J123" s="72" t="s">
        <v>19</v>
      </c>
      <c r="K123" s="72" t="s">
        <v>205</v>
      </c>
      <c r="L123" s="72" t="s">
        <v>206</v>
      </c>
      <c r="M123" s="72"/>
    </row>
    <row r="124" spans="2:13" x14ac:dyDescent="0.25">
      <c r="B124" s="72" t="s">
        <v>12</v>
      </c>
      <c r="C124" s="72" t="s">
        <v>13</v>
      </c>
      <c r="D124" s="72" t="s">
        <v>14</v>
      </c>
      <c r="E124" s="72" t="s">
        <v>55</v>
      </c>
      <c r="F124" s="73">
        <v>238306</v>
      </c>
      <c r="G124" s="72" t="s">
        <v>16</v>
      </c>
      <c r="H124" s="72" t="s">
        <v>24</v>
      </c>
      <c r="I124" s="72" t="s">
        <v>18</v>
      </c>
      <c r="J124" s="72" t="s">
        <v>19</v>
      </c>
      <c r="K124" s="72" t="s">
        <v>96</v>
      </c>
      <c r="L124" s="72" t="s">
        <v>136</v>
      </c>
      <c r="M124" s="72" t="s">
        <v>29</v>
      </c>
    </row>
    <row r="125" spans="2:13" x14ac:dyDescent="0.25">
      <c r="B125" s="72" t="s">
        <v>12</v>
      </c>
      <c r="C125" s="72" t="s">
        <v>13</v>
      </c>
      <c r="D125" s="72" t="s">
        <v>14</v>
      </c>
      <c r="E125" s="72" t="s">
        <v>68</v>
      </c>
      <c r="F125" s="73">
        <v>-218357</v>
      </c>
      <c r="G125" s="72" t="s">
        <v>16</v>
      </c>
      <c r="H125" s="72" t="s">
        <v>24</v>
      </c>
      <c r="I125" s="72" t="s">
        <v>18</v>
      </c>
      <c r="J125" s="72" t="s">
        <v>19</v>
      </c>
      <c r="K125" s="72" t="s">
        <v>43</v>
      </c>
      <c r="L125" s="72" t="s">
        <v>322</v>
      </c>
      <c r="M125" s="72"/>
    </row>
    <row r="126" spans="2:13" x14ac:dyDescent="0.25">
      <c r="B126" s="72" t="s">
        <v>12</v>
      </c>
      <c r="C126" s="72" t="s">
        <v>13</v>
      </c>
      <c r="D126" s="72" t="s">
        <v>14</v>
      </c>
      <c r="E126" s="72" t="s">
        <v>39</v>
      </c>
      <c r="F126" s="73">
        <v>-11914</v>
      </c>
      <c r="G126" s="72" t="s">
        <v>16</v>
      </c>
      <c r="H126" s="72" t="s">
        <v>24</v>
      </c>
      <c r="I126" s="72" t="s">
        <v>18</v>
      </c>
      <c r="J126" s="72" t="s">
        <v>19</v>
      </c>
      <c r="K126" s="72" t="s">
        <v>63</v>
      </c>
      <c r="L126" s="72" t="s">
        <v>632</v>
      </c>
      <c r="M126" s="72"/>
    </row>
    <row r="127" spans="2:13" x14ac:dyDescent="0.25">
      <c r="B127" s="72" t="s">
        <v>12</v>
      </c>
      <c r="C127" s="72" t="s">
        <v>13</v>
      </c>
      <c r="D127" s="72" t="s">
        <v>14</v>
      </c>
      <c r="E127" s="72" t="s">
        <v>83</v>
      </c>
      <c r="F127" s="73">
        <v>9897</v>
      </c>
      <c r="G127" s="72" t="s">
        <v>269</v>
      </c>
      <c r="H127" s="72" t="s">
        <v>24</v>
      </c>
      <c r="I127" s="72" t="s">
        <v>18</v>
      </c>
      <c r="J127" s="72" t="s">
        <v>716</v>
      </c>
      <c r="K127" s="72" t="s">
        <v>25</v>
      </c>
      <c r="L127" s="72" t="s">
        <v>77</v>
      </c>
      <c r="M127" s="72"/>
    </row>
    <row r="128" spans="2:13" x14ac:dyDescent="0.25">
      <c r="B128" s="72" t="s">
        <v>12</v>
      </c>
      <c r="C128" s="72" t="s">
        <v>13</v>
      </c>
      <c r="D128" s="72" t="s">
        <v>14</v>
      </c>
      <c r="E128" s="72" t="s">
        <v>94</v>
      </c>
      <c r="F128" s="73">
        <v>6463</v>
      </c>
      <c r="G128" s="72" t="s">
        <v>16</v>
      </c>
      <c r="H128" s="72" t="s">
        <v>17</v>
      </c>
      <c r="I128" s="72" t="s">
        <v>48</v>
      </c>
      <c r="J128" s="72" t="s">
        <v>19</v>
      </c>
      <c r="K128" s="72" t="s">
        <v>49</v>
      </c>
      <c r="L128" s="72" t="s">
        <v>222</v>
      </c>
      <c r="M128" s="72"/>
    </row>
    <row r="129" spans="2:13" x14ac:dyDescent="0.25">
      <c r="B129" s="72" t="s">
        <v>12</v>
      </c>
      <c r="C129" s="72" t="s">
        <v>13</v>
      </c>
      <c r="D129" s="72" t="s">
        <v>14</v>
      </c>
      <c r="E129" s="72" t="s">
        <v>39</v>
      </c>
      <c r="F129" s="73">
        <v>-1495</v>
      </c>
      <c r="G129" s="72" t="s">
        <v>16</v>
      </c>
      <c r="H129" s="72" t="s">
        <v>17</v>
      </c>
      <c r="I129" s="72" t="s">
        <v>48</v>
      </c>
      <c r="J129" s="72" t="s">
        <v>19</v>
      </c>
      <c r="K129" s="72" t="s">
        <v>20</v>
      </c>
      <c r="L129" s="72" t="s">
        <v>98</v>
      </c>
      <c r="M129" s="72"/>
    </row>
    <row r="130" spans="2:13" x14ac:dyDescent="0.25">
      <c r="B130" s="72" t="s">
        <v>12</v>
      </c>
      <c r="C130" s="72" t="s">
        <v>13</v>
      </c>
      <c r="D130" s="72" t="s">
        <v>14</v>
      </c>
      <c r="E130" s="72" t="s">
        <v>27</v>
      </c>
      <c r="F130" s="73">
        <v>17654</v>
      </c>
      <c r="G130" s="72" t="s">
        <v>16</v>
      </c>
      <c r="H130" s="72" t="s">
        <v>24</v>
      </c>
      <c r="I130" s="72" t="s">
        <v>18</v>
      </c>
      <c r="J130" s="72" t="s">
        <v>19</v>
      </c>
      <c r="K130" s="72" t="s">
        <v>37</v>
      </c>
      <c r="L130" s="72" t="s">
        <v>40</v>
      </c>
      <c r="M130" s="72" t="s">
        <v>112</v>
      </c>
    </row>
    <row r="131" spans="2:13" x14ac:dyDescent="0.25">
      <c r="B131" s="72" t="s">
        <v>12</v>
      </c>
      <c r="C131" s="72" t="s">
        <v>13</v>
      </c>
      <c r="D131" s="72" t="s">
        <v>14</v>
      </c>
      <c r="E131" s="72" t="s">
        <v>187</v>
      </c>
      <c r="F131" s="73">
        <v>4370458</v>
      </c>
      <c r="G131" s="72" t="s">
        <v>16</v>
      </c>
      <c r="H131" s="72" t="s">
        <v>24</v>
      </c>
      <c r="I131" s="72" t="s">
        <v>18</v>
      </c>
      <c r="J131" s="72" t="s">
        <v>19</v>
      </c>
      <c r="K131" s="72" t="s">
        <v>37</v>
      </c>
      <c r="L131" s="72" t="s">
        <v>497</v>
      </c>
      <c r="M131" s="72" t="s">
        <v>112</v>
      </c>
    </row>
    <row r="132" spans="2:13" x14ac:dyDescent="0.25">
      <c r="B132" s="72" t="s">
        <v>12</v>
      </c>
      <c r="C132" s="72" t="s">
        <v>13</v>
      </c>
      <c r="D132" s="72" t="s">
        <v>14</v>
      </c>
      <c r="E132" s="72" t="s">
        <v>94</v>
      </c>
      <c r="F132" s="73">
        <v>37391</v>
      </c>
      <c r="G132" s="72" t="s">
        <v>16</v>
      </c>
      <c r="H132" s="72" t="s">
        <v>24</v>
      </c>
      <c r="I132" s="72" t="s">
        <v>18</v>
      </c>
      <c r="J132" s="72" t="s">
        <v>19</v>
      </c>
      <c r="K132" s="72" t="s">
        <v>63</v>
      </c>
      <c r="L132" s="72" t="s">
        <v>439</v>
      </c>
      <c r="M132" s="72"/>
    </row>
    <row r="133" spans="2:13" x14ac:dyDescent="0.25">
      <c r="B133" s="72" t="s">
        <v>12</v>
      </c>
      <c r="C133" s="72" t="s">
        <v>13</v>
      </c>
      <c r="D133" s="72" t="s">
        <v>14</v>
      </c>
      <c r="E133" s="72" t="s">
        <v>83</v>
      </c>
      <c r="F133" s="73">
        <v>4</v>
      </c>
      <c r="G133" s="72" t="s">
        <v>16</v>
      </c>
      <c r="H133" s="72" t="s">
        <v>24</v>
      </c>
      <c r="I133" s="72" t="s">
        <v>18</v>
      </c>
      <c r="J133" s="72" t="s">
        <v>19</v>
      </c>
      <c r="K133" s="72" t="s">
        <v>20</v>
      </c>
      <c r="L133" s="72" t="s">
        <v>620</v>
      </c>
      <c r="M133" s="72"/>
    </row>
    <row r="134" spans="2:13" x14ac:dyDescent="0.25">
      <c r="B134" s="72" t="s">
        <v>12</v>
      </c>
      <c r="C134" s="72" t="s">
        <v>13</v>
      </c>
      <c r="D134" s="72" t="s">
        <v>14</v>
      </c>
      <c r="E134" s="72" t="s">
        <v>41</v>
      </c>
      <c r="F134" s="73">
        <v>-476</v>
      </c>
      <c r="G134" s="72" t="s">
        <v>16</v>
      </c>
      <c r="H134" s="72" t="s">
        <v>24</v>
      </c>
      <c r="I134" s="72" t="s">
        <v>18</v>
      </c>
      <c r="J134" s="72" t="s">
        <v>19</v>
      </c>
      <c r="K134" s="72" t="s">
        <v>108</v>
      </c>
      <c r="L134" s="72" t="s">
        <v>367</v>
      </c>
      <c r="M134" s="72"/>
    </row>
    <row r="135" spans="2:13" x14ac:dyDescent="0.25">
      <c r="B135" s="72" t="s">
        <v>12</v>
      </c>
      <c r="C135" s="72" t="s">
        <v>13</v>
      </c>
      <c r="D135" s="72" t="s">
        <v>14</v>
      </c>
      <c r="E135" s="72" t="s">
        <v>83</v>
      </c>
      <c r="F135" s="73">
        <v>12</v>
      </c>
      <c r="G135" s="72" t="s">
        <v>16</v>
      </c>
      <c r="H135" s="72" t="s">
        <v>24</v>
      </c>
      <c r="I135" s="72" t="s">
        <v>48</v>
      </c>
      <c r="J135" s="72" t="s">
        <v>19</v>
      </c>
      <c r="K135" s="72" t="s">
        <v>43</v>
      </c>
      <c r="L135" s="72" t="s">
        <v>238</v>
      </c>
      <c r="M135" s="72"/>
    </row>
    <row r="136" spans="2:13" x14ac:dyDescent="0.25">
      <c r="B136" s="72" t="s">
        <v>12</v>
      </c>
      <c r="C136" s="72" t="s">
        <v>13</v>
      </c>
      <c r="D136" s="72" t="s">
        <v>14</v>
      </c>
      <c r="E136" s="72" t="s">
        <v>23</v>
      </c>
      <c r="F136" s="73">
        <v>-24018</v>
      </c>
      <c r="G136" s="72" t="s">
        <v>16</v>
      </c>
      <c r="H136" s="72" t="s">
        <v>24</v>
      </c>
      <c r="I136" s="72" t="s">
        <v>18</v>
      </c>
      <c r="J136" s="72" t="s">
        <v>19</v>
      </c>
      <c r="K136" s="72" t="s">
        <v>25</v>
      </c>
      <c r="L136" s="72" t="s">
        <v>115</v>
      </c>
      <c r="M136" s="72"/>
    </row>
    <row r="137" spans="2:13" x14ac:dyDescent="0.25">
      <c r="B137" s="72" t="s">
        <v>12</v>
      </c>
      <c r="C137" s="72" t="s">
        <v>13</v>
      </c>
      <c r="D137" s="72" t="s">
        <v>14</v>
      </c>
      <c r="E137" s="72" t="s">
        <v>27</v>
      </c>
      <c r="F137" s="73">
        <v>95908</v>
      </c>
      <c r="G137" s="72" t="s">
        <v>16</v>
      </c>
      <c r="H137" s="72" t="s">
        <v>24</v>
      </c>
      <c r="I137" s="72" t="s">
        <v>18</v>
      </c>
      <c r="J137" s="72" t="s">
        <v>19</v>
      </c>
      <c r="K137" s="72" t="s">
        <v>37</v>
      </c>
      <c r="L137" s="72" t="s">
        <v>497</v>
      </c>
      <c r="M137" s="72" t="s">
        <v>47</v>
      </c>
    </row>
    <row r="138" spans="2:13" x14ac:dyDescent="0.25">
      <c r="B138" s="72" t="s">
        <v>12</v>
      </c>
      <c r="C138" s="72" t="s">
        <v>13</v>
      </c>
      <c r="D138" s="72" t="s">
        <v>14</v>
      </c>
      <c r="E138" s="72" t="s">
        <v>68</v>
      </c>
      <c r="F138" s="73">
        <v>-27811</v>
      </c>
      <c r="G138" s="72" t="s">
        <v>16</v>
      </c>
      <c r="H138" s="72" t="s">
        <v>24</v>
      </c>
      <c r="I138" s="72" t="s">
        <v>18</v>
      </c>
      <c r="J138" s="72" t="s">
        <v>19</v>
      </c>
      <c r="K138" s="72" t="s">
        <v>20</v>
      </c>
      <c r="L138" s="72" t="s">
        <v>28</v>
      </c>
      <c r="M138" s="72"/>
    </row>
    <row r="139" spans="2:13" x14ac:dyDescent="0.25">
      <c r="B139" s="72" t="s">
        <v>12</v>
      </c>
      <c r="C139" s="72" t="s">
        <v>13</v>
      </c>
      <c r="D139" s="72" t="s">
        <v>14</v>
      </c>
      <c r="E139" s="72" t="s">
        <v>94</v>
      </c>
      <c r="F139" s="73">
        <v>2392</v>
      </c>
      <c r="G139" s="72" t="s">
        <v>16</v>
      </c>
      <c r="H139" s="72" t="s">
        <v>17</v>
      </c>
      <c r="I139" s="72" t="s">
        <v>18</v>
      </c>
      <c r="J139" s="72" t="s">
        <v>19</v>
      </c>
      <c r="K139" s="72" t="s">
        <v>25</v>
      </c>
      <c r="L139" s="72" t="s">
        <v>286</v>
      </c>
      <c r="M139" s="72"/>
    </row>
    <row r="140" spans="2:13" x14ac:dyDescent="0.25">
      <c r="B140" s="72" t="s">
        <v>12</v>
      </c>
      <c r="C140" s="72" t="s">
        <v>13</v>
      </c>
      <c r="D140" s="72" t="s">
        <v>14</v>
      </c>
      <c r="E140" s="72" t="s">
        <v>146</v>
      </c>
      <c r="F140" s="73">
        <v>-53699</v>
      </c>
      <c r="G140" s="72" t="s">
        <v>16</v>
      </c>
      <c r="H140" s="72" t="s">
        <v>24</v>
      </c>
      <c r="I140" s="72" t="s">
        <v>18</v>
      </c>
      <c r="J140" s="72" t="s">
        <v>19</v>
      </c>
      <c r="K140" s="72" t="s">
        <v>25</v>
      </c>
      <c r="L140" s="72" t="s">
        <v>262</v>
      </c>
      <c r="M140" s="72"/>
    </row>
    <row r="141" spans="2:13" x14ac:dyDescent="0.25">
      <c r="B141" s="72" t="s">
        <v>12</v>
      </c>
      <c r="C141" s="72" t="s">
        <v>13</v>
      </c>
      <c r="D141" s="72" t="s">
        <v>14</v>
      </c>
      <c r="E141" s="72" t="s">
        <v>30</v>
      </c>
      <c r="F141" s="73">
        <v>-8605</v>
      </c>
      <c r="G141" s="72" t="s">
        <v>16</v>
      </c>
      <c r="H141" s="72" t="s">
        <v>24</v>
      </c>
      <c r="I141" s="72" t="s">
        <v>18</v>
      </c>
      <c r="J141" s="72" t="s">
        <v>19</v>
      </c>
      <c r="K141" s="72" t="s">
        <v>49</v>
      </c>
      <c r="L141" s="72" t="s">
        <v>167</v>
      </c>
      <c r="M141" s="72"/>
    </row>
    <row r="142" spans="2:13" x14ac:dyDescent="0.25">
      <c r="B142" s="72" t="s">
        <v>12</v>
      </c>
      <c r="C142" s="72" t="s">
        <v>13</v>
      </c>
      <c r="D142" s="72" t="s">
        <v>14</v>
      </c>
      <c r="E142" s="72" t="s">
        <v>51</v>
      </c>
      <c r="F142" s="73">
        <v>56355</v>
      </c>
      <c r="G142" s="72" t="s">
        <v>16</v>
      </c>
      <c r="H142" s="72" t="s">
        <v>24</v>
      </c>
      <c r="I142" s="72" t="s">
        <v>18</v>
      </c>
      <c r="J142" s="72" t="s">
        <v>19</v>
      </c>
      <c r="K142" s="72" t="s">
        <v>96</v>
      </c>
      <c r="L142" s="72" t="s">
        <v>343</v>
      </c>
      <c r="M142" s="72"/>
    </row>
    <row r="143" spans="2:13" x14ac:dyDescent="0.25">
      <c r="B143" s="72" t="s">
        <v>12</v>
      </c>
      <c r="C143" s="72" t="s">
        <v>13</v>
      </c>
      <c r="D143" s="72" t="s">
        <v>14</v>
      </c>
      <c r="E143" s="72" t="s">
        <v>55</v>
      </c>
      <c r="F143" s="73">
        <v>9429217</v>
      </c>
      <c r="G143" s="72" t="s">
        <v>16</v>
      </c>
      <c r="H143" s="72" t="s">
        <v>24</v>
      </c>
      <c r="I143" s="72" t="s">
        <v>18</v>
      </c>
      <c r="J143" s="72" t="s">
        <v>19</v>
      </c>
      <c r="K143" s="72" t="s">
        <v>25</v>
      </c>
      <c r="L143" s="72" t="s">
        <v>128</v>
      </c>
      <c r="M143" s="72" t="s">
        <v>57</v>
      </c>
    </row>
    <row r="144" spans="2:13" x14ac:dyDescent="0.25">
      <c r="B144" s="72" t="s">
        <v>12</v>
      </c>
      <c r="C144" s="72" t="s">
        <v>13</v>
      </c>
      <c r="D144" s="72" t="s">
        <v>14</v>
      </c>
      <c r="E144" s="72" t="s">
        <v>33</v>
      </c>
      <c r="F144" s="73">
        <v>191376</v>
      </c>
      <c r="G144" s="72" t="s">
        <v>16</v>
      </c>
      <c r="H144" s="72" t="s">
        <v>17</v>
      </c>
      <c r="I144" s="72" t="s">
        <v>18</v>
      </c>
      <c r="J144" s="72" t="s">
        <v>19</v>
      </c>
      <c r="K144" s="72" t="s">
        <v>20</v>
      </c>
      <c r="L144" s="72" t="s">
        <v>28</v>
      </c>
      <c r="M144" s="72" t="s">
        <v>35</v>
      </c>
    </row>
    <row r="145" spans="2:13" x14ac:dyDescent="0.25">
      <c r="B145" s="72" t="s">
        <v>12</v>
      </c>
      <c r="C145" s="72" t="s">
        <v>13</v>
      </c>
      <c r="D145" s="72" t="s">
        <v>14</v>
      </c>
      <c r="E145" s="72" t="s">
        <v>83</v>
      </c>
      <c r="F145" s="73">
        <v>1950055</v>
      </c>
      <c r="G145" s="72" t="s">
        <v>16</v>
      </c>
      <c r="H145" s="72" t="s">
        <v>17</v>
      </c>
      <c r="I145" s="72" t="s">
        <v>18</v>
      </c>
      <c r="J145" s="72" t="s">
        <v>19</v>
      </c>
      <c r="K145" s="72" t="s">
        <v>37</v>
      </c>
      <c r="L145" s="72" t="s">
        <v>232</v>
      </c>
      <c r="M145" s="72"/>
    </row>
    <row r="146" spans="2:13" x14ac:dyDescent="0.25">
      <c r="B146" s="72" t="s">
        <v>12</v>
      </c>
      <c r="C146" s="72" t="s">
        <v>13</v>
      </c>
      <c r="D146" s="72" t="s">
        <v>14</v>
      </c>
      <c r="E146" s="72" t="s">
        <v>79</v>
      </c>
      <c r="F146" s="73">
        <v>-8025</v>
      </c>
      <c r="G146" s="72" t="s">
        <v>16</v>
      </c>
      <c r="H146" s="72" t="s">
        <v>24</v>
      </c>
      <c r="I146" s="72" t="s">
        <v>18</v>
      </c>
      <c r="J146" s="72" t="s">
        <v>19</v>
      </c>
      <c r="K146" s="72" t="s">
        <v>37</v>
      </c>
      <c r="L146" s="72" t="s">
        <v>349</v>
      </c>
      <c r="M146" s="72"/>
    </row>
    <row r="147" spans="2:13" x14ac:dyDescent="0.25">
      <c r="B147" s="72" t="s">
        <v>12</v>
      </c>
      <c r="C147" s="72" t="s">
        <v>13</v>
      </c>
      <c r="D147" s="72" t="s">
        <v>14</v>
      </c>
      <c r="E147" s="72" t="s">
        <v>55</v>
      </c>
      <c r="F147" s="73">
        <v>61489</v>
      </c>
      <c r="G147" s="72" t="s">
        <v>16</v>
      </c>
      <c r="H147" s="72" t="s">
        <v>24</v>
      </c>
      <c r="I147" s="72" t="s">
        <v>48</v>
      </c>
      <c r="J147" s="72" t="s">
        <v>19</v>
      </c>
      <c r="K147" s="72" t="s">
        <v>43</v>
      </c>
      <c r="L147" s="72" t="s">
        <v>163</v>
      </c>
      <c r="M147" s="72" t="s">
        <v>57</v>
      </c>
    </row>
    <row r="148" spans="2:13" x14ac:dyDescent="0.25">
      <c r="B148" s="72" t="s">
        <v>12</v>
      </c>
      <c r="C148" s="72" t="s">
        <v>13</v>
      </c>
      <c r="D148" s="72" t="s">
        <v>14</v>
      </c>
      <c r="E148" s="72" t="s">
        <v>81</v>
      </c>
      <c r="F148" s="73">
        <v>36015</v>
      </c>
      <c r="G148" s="72" t="s">
        <v>16</v>
      </c>
      <c r="H148" s="72" t="s">
        <v>17</v>
      </c>
      <c r="I148" s="72" t="s">
        <v>18</v>
      </c>
      <c r="J148" s="72" t="s">
        <v>19</v>
      </c>
      <c r="K148" s="72" t="s">
        <v>25</v>
      </c>
      <c r="L148" s="72" t="s">
        <v>392</v>
      </c>
      <c r="M148" s="72" t="s">
        <v>35</v>
      </c>
    </row>
    <row r="149" spans="2:13" x14ac:dyDescent="0.25">
      <c r="B149" s="72" t="s">
        <v>12</v>
      </c>
      <c r="C149" s="72" t="s">
        <v>13</v>
      </c>
      <c r="D149" s="72" t="s">
        <v>14</v>
      </c>
      <c r="E149" s="72" t="s">
        <v>36</v>
      </c>
      <c r="F149" s="73">
        <v>156468</v>
      </c>
      <c r="G149" s="72" t="s">
        <v>16</v>
      </c>
      <c r="H149" s="72" t="s">
        <v>24</v>
      </c>
      <c r="I149" s="72" t="s">
        <v>18</v>
      </c>
      <c r="J149" s="72" t="s">
        <v>19</v>
      </c>
      <c r="K149" s="72" t="s">
        <v>99</v>
      </c>
      <c r="L149" s="72" t="s">
        <v>214</v>
      </c>
      <c r="M149" s="72" t="s">
        <v>29</v>
      </c>
    </row>
    <row r="150" spans="2:13" x14ac:dyDescent="0.25">
      <c r="B150" s="72" t="s">
        <v>12</v>
      </c>
      <c r="C150" s="72" t="s">
        <v>13</v>
      </c>
      <c r="D150" s="72" t="s">
        <v>14</v>
      </c>
      <c r="E150" s="72" t="s">
        <v>152</v>
      </c>
      <c r="F150" s="73">
        <v>-4692</v>
      </c>
      <c r="G150" s="72" t="s">
        <v>16</v>
      </c>
      <c r="H150" s="72" t="s">
        <v>17</v>
      </c>
      <c r="I150" s="72" t="s">
        <v>18</v>
      </c>
      <c r="J150" s="72" t="s">
        <v>19</v>
      </c>
      <c r="K150" s="72" t="s">
        <v>25</v>
      </c>
      <c r="L150" s="72" t="s">
        <v>566</v>
      </c>
      <c r="M150" s="72"/>
    </row>
    <row r="151" spans="2:13" x14ac:dyDescent="0.25">
      <c r="B151" s="72" t="s">
        <v>12</v>
      </c>
      <c r="C151" s="72" t="s">
        <v>13</v>
      </c>
      <c r="D151" s="72" t="s">
        <v>14</v>
      </c>
      <c r="E151" s="72" t="s">
        <v>132</v>
      </c>
      <c r="F151" s="73">
        <v>200544</v>
      </c>
      <c r="G151" s="72" t="s">
        <v>16</v>
      </c>
      <c r="H151" s="72" t="s">
        <v>17</v>
      </c>
      <c r="I151" s="72" t="s">
        <v>18</v>
      </c>
      <c r="J151" s="72" t="s">
        <v>19</v>
      </c>
      <c r="K151" s="72" t="s">
        <v>20</v>
      </c>
      <c r="L151" s="72" t="s">
        <v>181</v>
      </c>
      <c r="M151" s="72" t="s">
        <v>184</v>
      </c>
    </row>
    <row r="152" spans="2:13" x14ac:dyDescent="0.25">
      <c r="B152" s="72" t="s">
        <v>12</v>
      </c>
      <c r="C152" s="72" t="s">
        <v>13</v>
      </c>
      <c r="D152" s="72" t="s">
        <v>14</v>
      </c>
      <c r="E152" s="72" t="s">
        <v>146</v>
      </c>
      <c r="F152" s="73">
        <v>-5535</v>
      </c>
      <c r="G152" s="72" t="s">
        <v>16</v>
      </c>
      <c r="H152" s="72" t="s">
        <v>24</v>
      </c>
      <c r="I152" s="72" t="s">
        <v>18</v>
      </c>
      <c r="J152" s="72" t="s">
        <v>19</v>
      </c>
      <c r="K152" s="72" t="s">
        <v>25</v>
      </c>
      <c r="L152" s="72" t="s">
        <v>370</v>
      </c>
      <c r="M152" s="72"/>
    </row>
    <row r="153" spans="2:13" x14ac:dyDescent="0.25">
      <c r="B153" s="72" t="s">
        <v>12</v>
      </c>
      <c r="C153" s="72" t="s">
        <v>13</v>
      </c>
      <c r="D153" s="72" t="s">
        <v>14</v>
      </c>
      <c r="E153" s="72" t="s">
        <v>94</v>
      </c>
      <c r="F153" s="73">
        <v>162339</v>
      </c>
      <c r="G153" s="72" t="s">
        <v>16</v>
      </c>
      <c r="H153" s="72" t="s">
        <v>24</v>
      </c>
      <c r="I153" s="72" t="s">
        <v>18</v>
      </c>
      <c r="J153" s="72" t="s">
        <v>19</v>
      </c>
      <c r="K153" s="72" t="s">
        <v>63</v>
      </c>
      <c r="L153" s="72" t="s">
        <v>515</v>
      </c>
      <c r="M153" s="72"/>
    </row>
    <row r="154" spans="2:13" x14ac:dyDescent="0.25">
      <c r="B154" s="72" t="s">
        <v>12</v>
      </c>
      <c r="C154" s="72" t="s">
        <v>13</v>
      </c>
      <c r="D154" s="72" t="s">
        <v>14</v>
      </c>
      <c r="E154" s="72" t="s">
        <v>68</v>
      </c>
      <c r="F154" s="73">
        <v>-450</v>
      </c>
      <c r="G154" s="72" t="s">
        <v>16</v>
      </c>
      <c r="H154" s="72" t="s">
        <v>17</v>
      </c>
      <c r="I154" s="72" t="s">
        <v>18</v>
      </c>
      <c r="J154" s="72" t="s">
        <v>19</v>
      </c>
      <c r="K154" s="72" t="s">
        <v>49</v>
      </c>
      <c r="L154" s="72" t="s">
        <v>66</v>
      </c>
      <c r="M154" s="72"/>
    </row>
    <row r="155" spans="2:13" x14ac:dyDescent="0.25">
      <c r="B155" s="72" t="s">
        <v>12</v>
      </c>
      <c r="C155" s="72" t="s">
        <v>13</v>
      </c>
      <c r="D155" s="72" t="s">
        <v>14</v>
      </c>
      <c r="E155" s="72" t="s">
        <v>83</v>
      </c>
      <c r="F155" s="73">
        <v>69084</v>
      </c>
      <c r="G155" s="72" t="s">
        <v>16</v>
      </c>
      <c r="H155" s="72" t="s">
        <v>17</v>
      </c>
      <c r="I155" s="72" t="s">
        <v>18</v>
      </c>
      <c r="J155" s="72" t="s">
        <v>19</v>
      </c>
      <c r="K155" s="72" t="s">
        <v>25</v>
      </c>
      <c r="L155" s="72" t="s">
        <v>289</v>
      </c>
      <c r="M155" s="72"/>
    </row>
    <row r="156" spans="2:13" x14ac:dyDescent="0.25">
      <c r="B156" s="72" t="s">
        <v>12</v>
      </c>
      <c r="C156" s="72" t="s">
        <v>13</v>
      </c>
      <c r="D156" s="72" t="s">
        <v>14</v>
      </c>
      <c r="E156" s="72" t="s">
        <v>36</v>
      </c>
      <c r="F156" s="73">
        <v>3528</v>
      </c>
      <c r="G156" s="72" t="s">
        <v>16</v>
      </c>
      <c r="H156" s="72" t="s">
        <v>24</v>
      </c>
      <c r="I156" s="72" t="s">
        <v>48</v>
      </c>
      <c r="J156" s="72" t="s">
        <v>19</v>
      </c>
      <c r="K156" s="72" t="s">
        <v>37</v>
      </c>
      <c r="L156" s="72" t="s">
        <v>291</v>
      </c>
      <c r="M156" s="72" t="s">
        <v>112</v>
      </c>
    </row>
    <row r="157" spans="2:13" x14ac:dyDescent="0.25">
      <c r="B157" s="72" t="s">
        <v>12</v>
      </c>
      <c r="C157" s="72" t="s">
        <v>13</v>
      </c>
      <c r="D157" s="72" t="s">
        <v>14</v>
      </c>
      <c r="E157" s="72" t="s">
        <v>55</v>
      </c>
      <c r="F157" s="73">
        <v>5865</v>
      </c>
      <c r="G157" s="72" t="s">
        <v>16</v>
      </c>
      <c r="H157" s="72" t="s">
        <v>24</v>
      </c>
      <c r="I157" s="72" t="s">
        <v>48</v>
      </c>
      <c r="J157" s="72" t="s">
        <v>19</v>
      </c>
      <c r="K157" s="72" t="s">
        <v>49</v>
      </c>
      <c r="L157" s="72" t="s">
        <v>167</v>
      </c>
      <c r="M157" s="72" t="s">
        <v>29</v>
      </c>
    </row>
    <row r="158" spans="2:13" x14ac:dyDescent="0.25">
      <c r="B158" s="72" t="s">
        <v>12</v>
      </c>
      <c r="C158" s="72" t="s">
        <v>13</v>
      </c>
      <c r="D158" s="72" t="s">
        <v>14</v>
      </c>
      <c r="E158" s="72" t="s">
        <v>65</v>
      </c>
      <c r="F158" s="73">
        <v>34993</v>
      </c>
      <c r="G158" s="72" t="s">
        <v>16</v>
      </c>
      <c r="H158" s="72" t="s">
        <v>24</v>
      </c>
      <c r="I158" s="72" t="s">
        <v>18</v>
      </c>
      <c r="J158" s="72" t="s">
        <v>19</v>
      </c>
      <c r="K158" s="72" t="s">
        <v>49</v>
      </c>
      <c r="L158" s="72" t="s">
        <v>670</v>
      </c>
      <c r="M158" s="72" t="s">
        <v>133</v>
      </c>
    </row>
    <row r="159" spans="2:13" x14ac:dyDescent="0.25">
      <c r="B159" s="72" t="s">
        <v>12</v>
      </c>
      <c r="C159" s="72" t="s">
        <v>13</v>
      </c>
      <c r="D159" s="72" t="s">
        <v>14</v>
      </c>
      <c r="E159" s="72" t="s">
        <v>123</v>
      </c>
      <c r="F159" s="73">
        <v>-284</v>
      </c>
      <c r="G159" s="72" t="s">
        <v>16</v>
      </c>
      <c r="H159" s="72" t="s">
        <v>24</v>
      </c>
      <c r="I159" s="72" t="s">
        <v>18</v>
      </c>
      <c r="J159" s="72" t="s">
        <v>19</v>
      </c>
      <c r="K159" s="72" t="s">
        <v>25</v>
      </c>
      <c r="L159" s="72" t="s">
        <v>69</v>
      </c>
      <c r="M159" s="72"/>
    </row>
    <row r="160" spans="2:13" x14ac:dyDescent="0.25">
      <c r="B160" s="72" t="s">
        <v>12</v>
      </c>
      <c r="C160" s="72" t="s">
        <v>13</v>
      </c>
      <c r="D160" s="72" t="s">
        <v>14</v>
      </c>
      <c r="E160" s="72" t="s">
        <v>83</v>
      </c>
      <c r="F160" s="73">
        <v>329</v>
      </c>
      <c r="G160" s="72" t="s">
        <v>16</v>
      </c>
      <c r="H160" s="72" t="s">
        <v>24</v>
      </c>
      <c r="I160" s="72" t="s">
        <v>18</v>
      </c>
      <c r="J160" s="72" t="s">
        <v>19</v>
      </c>
      <c r="K160" s="72" t="s">
        <v>25</v>
      </c>
      <c r="L160" s="72" t="s">
        <v>525</v>
      </c>
      <c r="M160" s="72"/>
    </row>
    <row r="161" spans="2:13" x14ac:dyDescent="0.25">
      <c r="B161" s="72" t="s">
        <v>12</v>
      </c>
      <c r="C161" s="72" t="s">
        <v>13</v>
      </c>
      <c r="D161" s="72" t="s">
        <v>14</v>
      </c>
      <c r="E161" s="72" t="s">
        <v>27</v>
      </c>
      <c r="F161" s="73">
        <v>8627</v>
      </c>
      <c r="G161" s="72" t="s">
        <v>16</v>
      </c>
      <c r="H161" s="72" t="s">
        <v>24</v>
      </c>
      <c r="I161" s="72" t="s">
        <v>18</v>
      </c>
      <c r="J161" s="72" t="s">
        <v>19</v>
      </c>
      <c r="K161" s="72" t="s">
        <v>25</v>
      </c>
      <c r="L161" s="72" t="s">
        <v>433</v>
      </c>
      <c r="M161" s="72" t="s">
        <v>57</v>
      </c>
    </row>
    <row r="162" spans="2:13" x14ac:dyDescent="0.25">
      <c r="B162" s="72" t="s">
        <v>12</v>
      </c>
      <c r="C162" s="72" t="s">
        <v>13</v>
      </c>
      <c r="D162" s="72" t="s">
        <v>14</v>
      </c>
      <c r="E162" s="72" t="s">
        <v>51</v>
      </c>
      <c r="F162" s="73">
        <v>182909</v>
      </c>
      <c r="G162" s="72" t="s">
        <v>16</v>
      </c>
      <c r="H162" s="72" t="s">
        <v>24</v>
      </c>
      <c r="I162" s="72" t="s">
        <v>18</v>
      </c>
      <c r="J162" s="72" t="s">
        <v>19</v>
      </c>
      <c r="K162" s="72" t="s">
        <v>37</v>
      </c>
      <c r="L162" s="72" t="s">
        <v>119</v>
      </c>
      <c r="M162" s="72"/>
    </row>
    <row r="163" spans="2:13" x14ac:dyDescent="0.25">
      <c r="B163" s="72" t="s">
        <v>12</v>
      </c>
      <c r="C163" s="72" t="s">
        <v>13</v>
      </c>
      <c r="D163" s="72" t="s">
        <v>14</v>
      </c>
      <c r="E163" s="72" t="s">
        <v>144</v>
      </c>
      <c r="F163" s="73">
        <v>1172061</v>
      </c>
      <c r="G163" s="72" t="s">
        <v>16</v>
      </c>
      <c r="H163" s="72" t="s">
        <v>24</v>
      </c>
      <c r="I163" s="72" t="s">
        <v>18</v>
      </c>
      <c r="J163" s="72" t="s">
        <v>19</v>
      </c>
      <c r="K163" s="72" t="s">
        <v>25</v>
      </c>
      <c r="L163" s="72" t="s">
        <v>508</v>
      </c>
      <c r="M163" s="72" t="s">
        <v>22</v>
      </c>
    </row>
    <row r="164" spans="2:13" x14ac:dyDescent="0.25">
      <c r="B164" s="72" t="s">
        <v>12</v>
      </c>
      <c r="C164" s="72" t="s">
        <v>13</v>
      </c>
      <c r="D164" s="72" t="s">
        <v>14</v>
      </c>
      <c r="E164" s="72" t="s">
        <v>60</v>
      </c>
      <c r="F164" s="73">
        <v>1031034</v>
      </c>
      <c r="G164" s="72" t="s">
        <v>16</v>
      </c>
      <c r="H164" s="72" t="s">
        <v>24</v>
      </c>
      <c r="I164" s="72" t="s">
        <v>18</v>
      </c>
      <c r="J164" s="72" t="s">
        <v>19</v>
      </c>
      <c r="K164" s="72" t="s">
        <v>43</v>
      </c>
      <c r="L164" s="72" t="s">
        <v>336</v>
      </c>
      <c r="M164" s="72" t="s">
        <v>62</v>
      </c>
    </row>
    <row r="165" spans="2:13" x14ac:dyDescent="0.25">
      <c r="B165" s="72" t="s">
        <v>12</v>
      </c>
      <c r="C165" s="72" t="s">
        <v>13</v>
      </c>
      <c r="D165" s="72" t="s">
        <v>14</v>
      </c>
      <c r="E165" s="72" t="s">
        <v>83</v>
      </c>
      <c r="F165" s="73">
        <v>4</v>
      </c>
      <c r="G165" s="72" t="s">
        <v>16</v>
      </c>
      <c r="H165" s="72" t="s">
        <v>17</v>
      </c>
      <c r="I165" s="72" t="s">
        <v>18</v>
      </c>
      <c r="J165" s="72" t="s">
        <v>19</v>
      </c>
      <c r="K165" s="72" t="s">
        <v>25</v>
      </c>
      <c r="L165" s="72" t="s">
        <v>224</v>
      </c>
      <c r="M165" s="72"/>
    </row>
    <row r="166" spans="2:13" x14ac:dyDescent="0.25">
      <c r="B166" s="72" t="s">
        <v>12</v>
      </c>
      <c r="C166" s="72" t="s">
        <v>13</v>
      </c>
      <c r="D166" s="72" t="s">
        <v>14</v>
      </c>
      <c r="E166" s="72" t="s">
        <v>94</v>
      </c>
      <c r="F166" s="73">
        <v>3813</v>
      </c>
      <c r="G166" s="72" t="s">
        <v>16</v>
      </c>
      <c r="H166" s="72" t="s">
        <v>17</v>
      </c>
      <c r="I166" s="72" t="s">
        <v>18</v>
      </c>
      <c r="J166" s="72" t="s">
        <v>19</v>
      </c>
      <c r="K166" s="72" t="s">
        <v>25</v>
      </c>
      <c r="L166" s="72" t="s">
        <v>268</v>
      </c>
      <c r="M166" s="72"/>
    </row>
    <row r="167" spans="2:13" x14ac:dyDescent="0.25">
      <c r="B167" s="72" t="s">
        <v>12</v>
      </c>
      <c r="C167" s="72" t="s">
        <v>13</v>
      </c>
      <c r="D167" s="72" t="s">
        <v>14</v>
      </c>
      <c r="E167" s="72" t="s">
        <v>68</v>
      </c>
      <c r="F167" s="73">
        <v>-68497</v>
      </c>
      <c r="G167" s="72" t="s">
        <v>16</v>
      </c>
      <c r="H167" s="72" t="s">
        <v>17</v>
      </c>
      <c r="I167" s="72" t="s">
        <v>18</v>
      </c>
      <c r="J167" s="72" t="s">
        <v>19</v>
      </c>
      <c r="K167" s="72" t="s">
        <v>25</v>
      </c>
      <c r="L167" s="72" t="s">
        <v>249</v>
      </c>
      <c r="M167" s="72"/>
    </row>
    <row r="168" spans="2:13" x14ac:dyDescent="0.25">
      <c r="B168" s="72" t="s">
        <v>12</v>
      </c>
      <c r="C168" s="72" t="s">
        <v>13</v>
      </c>
      <c r="D168" s="72" t="s">
        <v>14</v>
      </c>
      <c r="E168" s="72" t="s">
        <v>33</v>
      </c>
      <c r="F168" s="73">
        <v>14804</v>
      </c>
      <c r="G168" s="72" t="s">
        <v>16</v>
      </c>
      <c r="H168" s="72" t="s">
        <v>24</v>
      </c>
      <c r="I168" s="72" t="s">
        <v>18</v>
      </c>
      <c r="J168" s="72" t="s">
        <v>19</v>
      </c>
      <c r="K168" s="72" t="s">
        <v>20</v>
      </c>
      <c r="L168" s="72" t="s">
        <v>229</v>
      </c>
      <c r="M168" s="72" t="s">
        <v>47</v>
      </c>
    </row>
    <row r="169" spans="2:13" x14ac:dyDescent="0.25">
      <c r="B169" s="72" t="s">
        <v>12</v>
      </c>
      <c r="C169" s="72" t="s">
        <v>13</v>
      </c>
      <c r="D169" s="72" t="s">
        <v>14</v>
      </c>
      <c r="E169" s="72" t="s">
        <v>68</v>
      </c>
      <c r="F169" s="73">
        <v>-312071</v>
      </c>
      <c r="G169" s="72" t="s">
        <v>16</v>
      </c>
      <c r="H169" s="72" t="s">
        <v>24</v>
      </c>
      <c r="I169" s="72" t="s">
        <v>18</v>
      </c>
      <c r="J169" s="72" t="s">
        <v>19</v>
      </c>
      <c r="K169" s="72" t="s">
        <v>96</v>
      </c>
      <c r="L169" s="72" t="s">
        <v>391</v>
      </c>
      <c r="M169" s="72"/>
    </row>
    <row r="170" spans="2:13" x14ac:dyDescent="0.25">
      <c r="B170" s="72" t="s">
        <v>12</v>
      </c>
      <c r="C170" s="72" t="s">
        <v>13</v>
      </c>
      <c r="D170" s="72" t="s">
        <v>14</v>
      </c>
      <c r="E170" s="72" t="s">
        <v>83</v>
      </c>
      <c r="F170" s="73">
        <v>9</v>
      </c>
      <c r="G170" s="72" t="s">
        <v>16</v>
      </c>
      <c r="H170" s="72" t="s">
        <v>24</v>
      </c>
      <c r="I170" s="72" t="s">
        <v>18</v>
      </c>
      <c r="J170" s="72" t="s">
        <v>19</v>
      </c>
      <c r="K170" s="72" t="s">
        <v>99</v>
      </c>
      <c r="L170" s="72" t="s">
        <v>322</v>
      </c>
      <c r="M170" s="72"/>
    </row>
    <row r="171" spans="2:13" x14ac:dyDescent="0.25">
      <c r="B171" s="72" t="s">
        <v>12</v>
      </c>
      <c r="C171" s="72" t="s">
        <v>13</v>
      </c>
      <c r="D171" s="72" t="s">
        <v>14</v>
      </c>
      <c r="E171" s="72" t="s">
        <v>74</v>
      </c>
      <c r="F171" s="73">
        <v>23474</v>
      </c>
      <c r="G171" s="72" t="s">
        <v>16</v>
      </c>
      <c r="H171" s="72" t="s">
        <v>24</v>
      </c>
      <c r="I171" s="72" t="s">
        <v>18</v>
      </c>
      <c r="J171" s="72" t="s">
        <v>19</v>
      </c>
      <c r="K171" s="72" t="s">
        <v>20</v>
      </c>
      <c r="L171" s="72" t="s">
        <v>148</v>
      </c>
      <c r="M171" s="72" t="s">
        <v>112</v>
      </c>
    </row>
    <row r="172" spans="2:13" x14ac:dyDescent="0.25">
      <c r="B172" s="72" t="s">
        <v>12</v>
      </c>
      <c r="C172" s="72" t="s">
        <v>13</v>
      </c>
      <c r="D172" s="72" t="s">
        <v>14</v>
      </c>
      <c r="E172" s="72" t="s">
        <v>68</v>
      </c>
      <c r="F172" s="73">
        <v>-153</v>
      </c>
      <c r="G172" s="72" t="s">
        <v>16</v>
      </c>
      <c r="H172" s="72" t="s">
        <v>24</v>
      </c>
      <c r="I172" s="72" t="s">
        <v>18</v>
      </c>
      <c r="J172" s="72" t="s">
        <v>19</v>
      </c>
      <c r="K172" s="72" t="s">
        <v>25</v>
      </c>
      <c r="L172" s="72" t="s">
        <v>276</v>
      </c>
      <c r="M172" s="72"/>
    </row>
    <row r="173" spans="2:13" x14ac:dyDescent="0.25">
      <c r="B173" s="72" t="s">
        <v>12</v>
      </c>
      <c r="C173" s="72" t="s">
        <v>13</v>
      </c>
      <c r="D173" s="72" t="s">
        <v>14</v>
      </c>
      <c r="E173" s="72" t="s">
        <v>55</v>
      </c>
      <c r="F173" s="73">
        <v>1174854</v>
      </c>
      <c r="G173" s="72" t="s">
        <v>16</v>
      </c>
      <c r="H173" s="72" t="s">
        <v>17</v>
      </c>
      <c r="I173" s="72" t="s">
        <v>18</v>
      </c>
      <c r="J173" s="72" t="s">
        <v>19</v>
      </c>
      <c r="K173" s="72" t="s">
        <v>25</v>
      </c>
      <c r="L173" s="72" t="s">
        <v>261</v>
      </c>
      <c r="M173" s="72" t="s">
        <v>29</v>
      </c>
    </row>
    <row r="174" spans="2:13" x14ac:dyDescent="0.25">
      <c r="B174" s="72" t="s">
        <v>12</v>
      </c>
      <c r="C174" s="72" t="s">
        <v>13</v>
      </c>
      <c r="D174" s="72" t="s">
        <v>14</v>
      </c>
      <c r="E174" s="72" t="s">
        <v>68</v>
      </c>
      <c r="F174" s="73">
        <v>-834609</v>
      </c>
      <c r="G174" s="72" t="s">
        <v>16</v>
      </c>
      <c r="H174" s="72" t="s">
        <v>24</v>
      </c>
      <c r="I174" s="72" t="s">
        <v>18</v>
      </c>
      <c r="J174" s="72" t="s">
        <v>19</v>
      </c>
      <c r="K174" s="72" t="s">
        <v>25</v>
      </c>
      <c r="L174" s="72" t="s">
        <v>406</v>
      </c>
      <c r="M174" s="72"/>
    </row>
    <row r="175" spans="2:13" x14ac:dyDescent="0.25">
      <c r="B175" s="72" t="s">
        <v>12</v>
      </c>
      <c r="C175" s="72" t="s">
        <v>13</v>
      </c>
      <c r="D175" s="72" t="s">
        <v>14</v>
      </c>
      <c r="E175" s="72" t="s">
        <v>79</v>
      </c>
      <c r="F175" s="73">
        <v>-671</v>
      </c>
      <c r="G175" s="72" t="s">
        <v>16</v>
      </c>
      <c r="H175" s="72" t="s">
        <v>17</v>
      </c>
      <c r="I175" s="72" t="s">
        <v>18</v>
      </c>
      <c r="J175" s="72" t="s">
        <v>19</v>
      </c>
      <c r="K175" s="72" t="s">
        <v>25</v>
      </c>
      <c r="L175" s="72" t="s">
        <v>314</v>
      </c>
      <c r="M175" s="72"/>
    </row>
    <row r="176" spans="2:13" x14ac:dyDescent="0.25">
      <c r="B176" s="72" t="s">
        <v>12</v>
      </c>
      <c r="C176" s="72" t="s">
        <v>13</v>
      </c>
      <c r="D176" s="72" t="s">
        <v>14</v>
      </c>
      <c r="E176" s="72" t="s">
        <v>81</v>
      </c>
      <c r="F176" s="73">
        <v>221285</v>
      </c>
      <c r="G176" s="72" t="s">
        <v>16</v>
      </c>
      <c r="H176" s="72" t="s">
        <v>24</v>
      </c>
      <c r="I176" s="72" t="s">
        <v>18</v>
      </c>
      <c r="J176" s="72" t="s">
        <v>19</v>
      </c>
      <c r="K176" s="72" t="s">
        <v>25</v>
      </c>
      <c r="L176" s="72" t="s">
        <v>360</v>
      </c>
      <c r="M176" s="72" t="s">
        <v>35</v>
      </c>
    </row>
    <row r="177" spans="2:13" x14ac:dyDescent="0.25">
      <c r="B177" s="72" t="s">
        <v>12</v>
      </c>
      <c r="C177" s="72" t="s">
        <v>13</v>
      </c>
      <c r="D177" s="72" t="s">
        <v>14</v>
      </c>
      <c r="E177" s="72" t="s">
        <v>36</v>
      </c>
      <c r="F177" s="73">
        <v>10894</v>
      </c>
      <c r="G177" s="72" t="s">
        <v>16</v>
      </c>
      <c r="H177" s="72" t="s">
        <v>17</v>
      </c>
      <c r="I177" s="72" t="s">
        <v>18</v>
      </c>
      <c r="J177" s="72" t="s">
        <v>19</v>
      </c>
      <c r="K177" s="72" t="s">
        <v>25</v>
      </c>
      <c r="L177" s="72" t="s">
        <v>420</v>
      </c>
      <c r="M177" s="72" t="s">
        <v>112</v>
      </c>
    </row>
    <row r="178" spans="2:13" x14ac:dyDescent="0.25">
      <c r="B178" s="72" t="s">
        <v>12</v>
      </c>
      <c r="C178" s="72" t="s">
        <v>13</v>
      </c>
      <c r="D178" s="72" t="s">
        <v>14</v>
      </c>
      <c r="E178" s="72" t="s">
        <v>33</v>
      </c>
      <c r="F178" s="73">
        <v>8447</v>
      </c>
      <c r="G178" s="72" t="s">
        <v>16</v>
      </c>
      <c r="H178" s="72" t="s">
        <v>17</v>
      </c>
      <c r="I178" s="72" t="s">
        <v>18</v>
      </c>
      <c r="J178" s="72" t="s">
        <v>19</v>
      </c>
      <c r="K178" s="72" t="s">
        <v>37</v>
      </c>
      <c r="L178" s="72" t="s">
        <v>412</v>
      </c>
      <c r="M178" s="72" t="s">
        <v>47</v>
      </c>
    </row>
    <row r="179" spans="2:13" x14ac:dyDescent="0.25">
      <c r="B179" s="72" t="s">
        <v>12</v>
      </c>
      <c r="C179" s="72" t="s">
        <v>13</v>
      </c>
      <c r="D179" s="72" t="s">
        <v>14</v>
      </c>
      <c r="E179" s="72" t="s">
        <v>144</v>
      </c>
      <c r="F179" s="73">
        <v>316735</v>
      </c>
      <c r="G179" s="72" t="s">
        <v>16</v>
      </c>
      <c r="H179" s="72" t="s">
        <v>24</v>
      </c>
      <c r="I179" s="72" t="s">
        <v>18</v>
      </c>
      <c r="J179" s="72" t="s">
        <v>19</v>
      </c>
      <c r="K179" s="72" t="s">
        <v>25</v>
      </c>
      <c r="L179" s="72" t="s">
        <v>377</v>
      </c>
      <c r="M179" s="72" t="s">
        <v>184</v>
      </c>
    </row>
    <row r="180" spans="2:13" x14ac:dyDescent="0.25">
      <c r="B180" s="72" t="s">
        <v>12</v>
      </c>
      <c r="C180" s="72" t="s">
        <v>13</v>
      </c>
      <c r="D180" s="72" t="s">
        <v>14</v>
      </c>
      <c r="E180" s="72" t="s">
        <v>228</v>
      </c>
      <c r="F180" s="73">
        <v>236621</v>
      </c>
      <c r="G180" s="72" t="s">
        <v>16</v>
      </c>
      <c r="H180" s="72" t="s">
        <v>24</v>
      </c>
      <c r="I180" s="72" t="s">
        <v>18</v>
      </c>
      <c r="J180" s="72" t="s">
        <v>19</v>
      </c>
      <c r="K180" s="72" t="s">
        <v>96</v>
      </c>
      <c r="L180" s="72" t="s">
        <v>403</v>
      </c>
      <c r="M180" s="72" t="s">
        <v>133</v>
      </c>
    </row>
    <row r="181" spans="2:13" x14ac:dyDescent="0.25">
      <c r="B181" s="72" t="s">
        <v>12</v>
      </c>
      <c r="C181" s="72" t="s">
        <v>13</v>
      </c>
      <c r="D181" s="72" t="s">
        <v>14</v>
      </c>
      <c r="E181" s="72" t="s">
        <v>79</v>
      </c>
      <c r="F181" s="73">
        <v>-2701</v>
      </c>
      <c r="G181" s="72" t="s">
        <v>16</v>
      </c>
      <c r="H181" s="72" t="s">
        <v>24</v>
      </c>
      <c r="I181" s="72" t="s">
        <v>18</v>
      </c>
      <c r="J181" s="72" t="s">
        <v>19</v>
      </c>
      <c r="K181" s="72" t="s">
        <v>25</v>
      </c>
      <c r="L181" s="72" t="s">
        <v>278</v>
      </c>
      <c r="M181" s="72"/>
    </row>
    <row r="182" spans="2:13" x14ac:dyDescent="0.25">
      <c r="B182" s="72" t="s">
        <v>12</v>
      </c>
      <c r="C182" s="72" t="s">
        <v>13</v>
      </c>
      <c r="D182" s="72" t="s">
        <v>14</v>
      </c>
      <c r="E182" s="72" t="s">
        <v>74</v>
      </c>
      <c r="F182" s="73">
        <v>19248</v>
      </c>
      <c r="G182" s="72" t="s">
        <v>16</v>
      </c>
      <c r="H182" s="72" t="s">
        <v>24</v>
      </c>
      <c r="I182" s="72" t="s">
        <v>18</v>
      </c>
      <c r="J182" s="72" t="s">
        <v>19</v>
      </c>
      <c r="K182" s="72" t="s">
        <v>37</v>
      </c>
      <c r="L182" s="72" t="s">
        <v>177</v>
      </c>
      <c r="M182" s="72" t="s">
        <v>57</v>
      </c>
    </row>
    <row r="183" spans="2:13" x14ac:dyDescent="0.25">
      <c r="B183" s="72" t="s">
        <v>12</v>
      </c>
      <c r="C183" s="72" t="s">
        <v>13</v>
      </c>
      <c r="D183" s="72" t="s">
        <v>14</v>
      </c>
      <c r="E183" s="72" t="s">
        <v>51</v>
      </c>
      <c r="F183" s="73">
        <v>193683</v>
      </c>
      <c r="G183" s="72" t="s">
        <v>16</v>
      </c>
      <c r="H183" s="72" t="s">
        <v>24</v>
      </c>
      <c r="I183" s="72" t="s">
        <v>18</v>
      </c>
      <c r="J183" s="72" t="s">
        <v>19</v>
      </c>
      <c r="K183" s="72" t="s">
        <v>37</v>
      </c>
      <c r="L183" s="72" t="s">
        <v>333</v>
      </c>
      <c r="M183" s="72"/>
    </row>
    <row r="184" spans="2:13" x14ac:dyDescent="0.25">
      <c r="B184" s="72" t="s">
        <v>12</v>
      </c>
      <c r="C184" s="72" t="s">
        <v>13</v>
      </c>
      <c r="D184" s="72" t="s">
        <v>14</v>
      </c>
      <c r="E184" s="72" t="s">
        <v>74</v>
      </c>
      <c r="F184" s="73">
        <v>7399</v>
      </c>
      <c r="G184" s="72" t="s">
        <v>16</v>
      </c>
      <c r="H184" s="72" t="s">
        <v>24</v>
      </c>
      <c r="I184" s="72" t="s">
        <v>18</v>
      </c>
      <c r="J184" s="72" t="s">
        <v>19</v>
      </c>
      <c r="K184" s="72" t="s">
        <v>43</v>
      </c>
      <c r="L184" s="72" t="s">
        <v>447</v>
      </c>
      <c r="M184" s="72" t="s">
        <v>57</v>
      </c>
    </row>
    <row r="185" spans="2:13" x14ac:dyDescent="0.25">
      <c r="B185" s="72" t="s">
        <v>12</v>
      </c>
      <c r="C185" s="72" t="s">
        <v>13</v>
      </c>
      <c r="D185" s="72" t="s">
        <v>14</v>
      </c>
      <c r="E185" s="72" t="s">
        <v>123</v>
      </c>
      <c r="F185" s="73">
        <v>-133</v>
      </c>
      <c r="G185" s="72" t="s">
        <v>16</v>
      </c>
      <c r="H185" s="72" t="s">
        <v>17</v>
      </c>
      <c r="I185" s="72" t="s">
        <v>18</v>
      </c>
      <c r="J185" s="72" t="s">
        <v>19</v>
      </c>
      <c r="K185" s="72" t="s">
        <v>49</v>
      </c>
      <c r="L185" s="72" t="s">
        <v>288</v>
      </c>
      <c r="M185" s="72"/>
    </row>
    <row r="186" spans="2:13" x14ac:dyDescent="0.25">
      <c r="B186" s="72" t="s">
        <v>12</v>
      </c>
      <c r="C186" s="72" t="s">
        <v>13</v>
      </c>
      <c r="D186" s="72" t="s">
        <v>14</v>
      </c>
      <c r="E186" s="72" t="s">
        <v>58</v>
      </c>
      <c r="F186" s="73">
        <v>224054</v>
      </c>
      <c r="G186" s="72" t="s">
        <v>16</v>
      </c>
      <c r="H186" s="72" t="s">
        <v>17</v>
      </c>
      <c r="I186" s="72" t="s">
        <v>18</v>
      </c>
      <c r="J186" s="72" t="s">
        <v>19</v>
      </c>
      <c r="K186" s="72" t="s">
        <v>25</v>
      </c>
      <c r="L186" s="72" t="s">
        <v>410</v>
      </c>
      <c r="M186" s="72" t="s">
        <v>29</v>
      </c>
    </row>
    <row r="187" spans="2:13" x14ac:dyDescent="0.25">
      <c r="B187" s="72" t="s">
        <v>12</v>
      </c>
      <c r="C187" s="72" t="s">
        <v>13</v>
      </c>
      <c r="D187" s="72" t="s">
        <v>14</v>
      </c>
      <c r="E187" s="72" t="s">
        <v>228</v>
      </c>
      <c r="F187" s="73">
        <v>14224</v>
      </c>
      <c r="G187" s="72" t="s">
        <v>16</v>
      </c>
      <c r="H187" s="72" t="s">
        <v>24</v>
      </c>
      <c r="I187" s="72" t="s">
        <v>18</v>
      </c>
      <c r="J187" s="72" t="s">
        <v>19</v>
      </c>
      <c r="K187" s="72" t="s">
        <v>25</v>
      </c>
      <c r="L187" s="72" t="s">
        <v>165</v>
      </c>
      <c r="M187" s="72" t="s">
        <v>133</v>
      </c>
    </row>
    <row r="188" spans="2:13" x14ac:dyDescent="0.25">
      <c r="B188" s="72" t="s">
        <v>12</v>
      </c>
      <c r="C188" s="72" t="s">
        <v>13</v>
      </c>
      <c r="D188" s="72" t="s">
        <v>14</v>
      </c>
      <c r="E188" s="72" t="s">
        <v>27</v>
      </c>
      <c r="F188" s="73">
        <v>164786</v>
      </c>
      <c r="G188" s="72" t="s">
        <v>16</v>
      </c>
      <c r="H188" s="72" t="s">
        <v>24</v>
      </c>
      <c r="I188" s="72" t="s">
        <v>18</v>
      </c>
      <c r="J188" s="72" t="s">
        <v>19</v>
      </c>
      <c r="K188" s="72" t="s">
        <v>49</v>
      </c>
      <c r="L188" s="72" t="s">
        <v>166</v>
      </c>
      <c r="M188" s="72" t="s">
        <v>29</v>
      </c>
    </row>
    <row r="189" spans="2:13" x14ac:dyDescent="0.25">
      <c r="B189" s="72" t="s">
        <v>12</v>
      </c>
      <c r="C189" s="72" t="s">
        <v>13</v>
      </c>
      <c r="D189" s="72" t="s">
        <v>14</v>
      </c>
      <c r="E189" s="72" t="s">
        <v>79</v>
      </c>
      <c r="F189" s="73">
        <v>-11211</v>
      </c>
      <c r="G189" s="72" t="s">
        <v>16</v>
      </c>
      <c r="H189" s="72" t="s">
        <v>17</v>
      </c>
      <c r="I189" s="72" t="s">
        <v>18</v>
      </c>
      <c r="J189" s="72" t="s">
        <v>19</v>
      </c>
      <c r="K189" s="72" t="s">
        <v>20</v>
      </c>
      <c r="L189" s="72" t="s">
        <v>699</v>
      </c>
      <c r="M189" s="72"/>
    </row>
    <row r="190" spans="2:13" x14ac:dyDescent="0.25">
      <c r="B190" s="72" t="s">
        <v>12</v>
      </c>
      <c r="C190" s="72" t="s">
        <v>13</v>
      </c>
      <c r="D190" s="72" t="s">
        <v>14</v>
      </c>
      <c r="E190" s="72" t="s">
        <v>39</v>
      </c>
      <c r="F190" s="73">
        <v>-56</v>
      </c>
      <c r="G190" s="72" t="s">
        <v>16</v>
      </c>
      <c r="H190" s="72" t="s">
        <v>24</v>
      </c>
      <c r="I190" s="72" t="s">
        <v>18</v>
      </c>
      <c r="J190" s="72" t="s">
        <v>19</v>
      </c>
      <c r="K190" s="72" t="s">
        <v>43</v>
      </c>
      <c r="L190" s="72" t="s">
        <v>56</v>
      </c>
      <c r="M190" s="72"/>
    </row>
    <row r="191" spans="2:13" x14ac:dyDescent="0.25">
      <c r="B191" s="72" t="s">
        <v>12</v>
      </c>
      <c r="C191" s="72" t="s">
        <v>13</v>
      </c>
      <c r="D191" s="72" t="s">
        <v>14</v>
      </c>
      <c r="E191" s="72" t="s">
        <v>81</v>
      </c>
      <c r="F191" s="73">
        <v>3026</v>
      </c>
      <c r="G191" s="72" t="s">
        <v>16</v>
      </c>
      <c r="H191" s="72" t="s">
        <v>17</v>
      </c>
      <c r="I191" s="72" t="s">
        <v>18</v>
      </c>
      <c r="J191" s="72" t="s">
        <v>19</v>
      </c>
      <c r="K191" s="72" t="s">
        <v>205</v>
      </c>
      <c r="L191" s="72" t="s">
        <v>404</v>
      </c>
      <c r="M191" s="72" t="s">
        <v>57</v>
      </c>
    </row>
    <row r="192" spans="2:13" x14ac:dyDescent="0.25">
      <c r="B192" s="72" t="s">
        <v>12</v>
      </c>
      <c r="C192" s="72" t="s">
        <v>13</v>
      </c>
      <c r="D192" s="72" t="s">
        <v>14</v>
      </c>
      <c r="E192" s="72" t="s">
        <v>123</v>
      </c>
      <c r="F192" s="73">
        <v>-7878</v>
      </c>
      <c r="G192" s="72" t="s">
        <v>16</v>
      </c>
      <c r="H192" s="72" t="s">
        <v>24</v>
      </c>
      <c r="I192" s="72" t="s">
        <v>18</v>
      </c>
      <c r="J192" s="72" t="s">
        <v>19</v>
      </c>
      <c r="K192" s="72" t="s">
        <v>25</v>
      </c>
      <c r="L192" s="72" t="s">
        <v>128</v>
      </c>
      <c r="M192" s="72"/>
    </row>
    <row r="193" spans="2:13" x14ac:dyDescent="0.25">
      <c r="B193" s="72" t="s">
        <v>12</v>
      </c>
      <c r="C193" s="72" t="s">
        <v>13</v>
      </c>
      <c r="D193" s="72" t="s">
        <v>14</v>
      </c>
      <c r="E193" s="72" t="s">
        <v>94</v>
      </c>
      <c r="F193" s="73">
        <v>25520</v>
      </c>
      <c r="G193" s="72" t="s">
        <v>16</v>
      </c>
      <c r="H193" s="72" t="s">
        <v>24</v>
      </c>
      <c r="I193" s="72" t="s">
        <v>18</v>
      </c>
      <c r="J193" s="72" t="s">
        <v>19</v>
      </c>
      <c r="K193" s="72" t="s">
        <v>99</v>
      </c>
      <c r="L193" s="72" t="s">
        <v>543</v>
      </c>
      <c r="M193" s="72"/>
    </row>
    <row r="194" spans="2:13" x14ac:dyDescent="0.25">
      <c r="B194" s="72" t="s">
        <v>12</v>
      </c>
      <c r="C194" s="72" t="s">
        <v>13</v>
      </c>
      <c r="D194" s="72" t="s">
        <v>14</v>
      </c>
      <c r="E194" s="72" t="s">
        <v>81</v>
      </c>
      <c r="F194" s="73">
        <v>321143</v>
      </c>
      <c r="G194" s="72" t="s">
        <v>16</v>
      </c>
      <c r="H194" s="72" t="s">
        <v>24</v>
      </c>
      <c r="I194" s="72" t="s">
        <v>18</v>
      </c>
      <c r="J194" s="72" t="s">
        <v>19</v>
      </c>
      <c r="K194" s="72" t="s">
        <v>37</v>
      </c>
      <c r="L194" s="72" t="s">
        <v>125</v>
      </c>
      <c r="M194" s="72" t="s">
        <v>29</v>
      </c>
    </row>
    <row r="195" spans="2:13" x14ac:dyDescent="0.25">
      <c r="B195" s="72" t="s">
        <v>12</v>
      </c>
      <c r="C195" s="72" t="s">
        <v>13</v>
      </c>
      <c r="D195" s="72" t="s">
        <v>14</v>
      </c>
      <c r="E195" s="72" t="s">
        <v>83</v>
      </c>
      <c r="F195" s="73">
        <v>780</v>
      </c>
      <c r="G195" s="72" t="s">
        <v>16</v>
      </c>
      <c r="H195" s="72" t="s">
        <v>24</v>
      </c>
      <c r="I195" s="72" t="s">
        <v>18</v>
      </c>
      <c r="J195" s="72" t="s">
        <v>19</v>
      </c>
      <c r="K195" s="72" t="s">
        <v>25</v>
      </c>
      <c r="L195" s="72" t="s">
        <v>467</v>
      </c>
      <c r="M195" s="72"/>
    </row>
    <row r="196" spans="2:13" x14ac:dyDescent="0.25">
      <c r="B196" s="72" t="s">
        <v>12</v>
      </c>
      <c r="C196" s="72" t="s">
        <v>13</v>
      </c>
      <c r="D196" s="72" t="s">
        <v>14</v>
      </c>
      <c r="E196" s="72" t="s">
        <v>123</v>
      </c>
      <c r="F196" s="73">
        <v>-2989</v>
      </c>
      <c r="G196" s="72" t="s">
        <v>16</v>
      </c>
      <c r="H196" s="72" t="s">
        <v>17</v>
      </c>
      <c r="I196" s="72" t="s">
        <v>18</v>
      </c>
      <c r="J196" s="72" t="s">
        <v>19</v>
      </c>
      <c r="K196" s="72" t="s">
        <v>20</v>
      </c>
      <c r="L196" s="72" t="s">
        <v>229</v>
      </c>
      <c r="M196" s="72"/>
    </row>
    <row r="197" spans="2:13" x14ac:dyDescent="0.25">
      <c r="B197" s="72" t="s">
        <v>12</v>
      </c>
      <c r="C197" s="72" t="s">
        <v>13</v>
      </c>
      <c r="D197" s="72" t="s">
        <v>14</v>
      </c>
      <c r="E197" s="72" t="s">
        <v>146</v>
      </c>
      <c r="F197" s="73">
        <v>-43</v>
      </c>
      <c r="G197" s="72" t="s">
        <v>16</v>
      </c>
      <c r="H197" s="72" t="s">
        <v>17</v>
      </c>
      <c r="I197" s="72" t="s">
        <v>18</v>
      </c>
      <c r="J197" s="72" t="s">
        <v>19</v>
      </c>
      <c r="K197" s="72" t="s">
        <v>25</v>
      </c>
      <c r="L197" s="72" t="s">
        <v>566</v>
      </c>
      <c r="M197" s="72"/>
    </row>
    <row r="198" spans="2:13" x14ac:dyDescent="0.25">
      <c r="B198" s="72" t="s">
        <v>12</v>
      </c>
      <c r="C198" s="72" t="s">
        <v>13</v>
      </c>
      <c r="D198" s="72" t="s">
        <v>14</v>
      </c>
      <c r="E198" s="72" t="s">
        <v>30</v>
      </c>
      <c r="F198" s="73">
        <v>-1080</v>
      </c>
      <c r="G198" s="72" t="s">
        <v>16</v>
      </c>
      <c r="H198" s="72" t="s">
        <v>17</v>
      </c>
      <c r="I198" s="72" t="s">
        <v>18</v>
      </c>
      <c r="J198" s="72" t="s">
        <v>19</v>
      </c>
      <c r="K198" s="72" t="s">
        <v>25</v>
      </c>
      <c r="L198" s="72" t="s">
        <v>93</v>
      </c>
      <c r="M198" s="72"/>
    </row>
    <row r="199" spans="2:13" x14ac:dyDescent="0.25">
      <c r="B199" s="72" t="s">
        <v>12</v>
      </c>
      <c r="C199" s="72" t="s">
        <v>13</v>
      </c>
      <c r="D199" s="72" t="s">
        <v>14</v>
      </c>
      <c r="E199" s="72" t="s">
        <v>94</v>
      </c>
      <c r="F199" s="73">
        <v>11595</v>
      </c>
      <c r="G199" s="72" t="s">
        <v>16</v>
      </c>
      <c r="H199" s="72" t="s">
        <v>24</v>
      </c>
      <c r="I199" s="72" t="s">
        <v>18</v>
      </c>
      <c r="J199" s="72" t="s">
        <v>19</v>
      </c>
      <c r="K199" s="72" t="s">
        <v>25</v>
      </c>
      <c r="L199" s="72" t="s">
        <v>153</v>
      </c>
      <c r="M199" s="72"/>
    </row>
    <row r="200" spans="2:13" x14ac:dyDescent="0.25">
      <c r="B200" s="72" t="s">
        <v>12</v>
      </c>
      <c r="C200" s="72" t="s">
        <v>13</v>
      </c>
      <c r="D200" s="72" t="s">
        <v>14</v>
      </c>
      <c r="E200" s="72" t="s">
        <v>30</v>
      </c>
      <c r="F200" s="73">
        <v>-8278</v>
      </c>
      <c r="G200" s="72" t="s">
        <v>16</v>
      </c>
      <c r="H200" s="72" t="s">
        <v>17</v>
      </c>
      <c r="I200" s="72" t="s">
        <v>18</v>
      </c>
      <c r="J200" s="72" t="s">
        <v>19</v>
      </c>
      <c r="K200" s="72" t="s">
        <v>25</v>
      </c>
      <c r="L200" s="72" t="s">
        <v>101</v>
      </c>
      <c r="M200" s="72"/>
    </row>
    <row r="201" spans="2:13" x14ac:dyDescent="0.25">
      <c r="B201" s="72" t="s">
        <v>12</v>
      </c>
      <c r="C201" s="72" t="s">
        <v>13</v>
      </c>
      <c r="D201" s="72" t="s">
        <v>14</v>
      </c>
      <c r="E201" s="72" t="s">
        <v>36</v>
      </c>
      <c r="F201" s="73">
        <v>142588</v>
      </c>
      <c r="G201" s="72" t="s">
        <v>16</v>
      </c>
      <c r="H201" s="72" t="s">
        <v>17</v>
      </c>
      <c r="I201" s="72" t="s">
        <v>18</v>
      </c>
      <c r="J201" s="72" t="s">
        <v>19</v>
      </c>
      <c r="K201" s="72" t="s">
        <v>37</v>
      </c>
      <c r="L201" s="72" t="s">
        <v>494</v>
      </c>
      <c r="M201" s="72" t="s">
        <v>29</v>
      </c>
    </row>
    <row r="202" spans="2:13" x14ac:dyDescent="0.25">
      <c r="B202" s="72" t="s">
        <v>12</v>
      </c>
      <c r="C202" s="72" t="s">
        <v>13</v>
      </c>
      <c r="D202" s="72" t="s">
        <v>14</v>
      </c>
      <c r="E202" s="72" t="s">
        <v>152</v>
      </c>
      <c r="F202" s="73">
        <v>-3749</v>
      </c>
      <c r="G202" s="72" t="s">
        <v>16</v>
      </c>
      <c r="H202" s="72" t="s">
        <v>17</v>
      </c>
      <c r="I202" s="72" t="s">
        <v>18</v>
      </c>
      <c r="J202" s="72" t="s">
        <v>19</v>
      </c>
      <c r="K202" s="72" t="s">
        <v>25</v>
      </c>
      <c r="L202" s="72" t="s">
        <v>87</v>
      </c>
      <c r="M202" s="72"/>
    </row>
    <row r="203" spans="2:13" x14ac:dyDescent="0.25">
      <c r="B203" s="72" t="s">
        <v>12</v>
      </c>
      <c r="C203" s="72" t="s">
        <v>13</v>
      </c>
      <c r="D203" s="72" t="s">
        <v>14</v>
      </c>
      <c r="E203" s="72" t="s">
        <v>27</v>
      </c>
      <c r="F203" s="73">
        <v>307963</v>
      </c>
      <c r="G203" s="72" t="s">
        <v>16</v>
      </c>
      <c r="H203" s="72" t="s">
        <v>24</v>
      </c>
      <c r="I203" s="72" t="s">
        <v>18</v>
      </c>
      <c r="J203" s="72" t="s">
        <v>19</v>
      </c>
      <c r="K203" s="72" t="s">
        <v>25</v>
      </c>
      <c r="L203" s="72" t="s">
        <v>374</v>
      </c>
      <c r="M203" s="72" t="s">
        <v>112</v>
      </c>
    </row>
    <row r="204" spans="2:13" x14ac:dyDescent="0.25">
      <c r="B204" s="72" t="s">
        <v>12</v>
      </c>
      <c r="C204" s="72" t="s">
        <v>13</v>
      </c>
      <c r="D204" s="72" t="s">
        <v>14</v>
      </c>
      <c r="E204" s="72" t="s">
        <v>728</v>
      </c>
      <c r="F204" s="73">
        <v>509044</v>
      </c>
      <c r="G204" s="72" t="s">
        <v>16</v>
      </c>
      <c r="H204" s="72" t="s">
        <v>24</v>
      </c>
      <c r="I204" s="72" t="s">
        <v>18</v>
      </c>
      <c r="J204" s="72" t="s">
        <v>19</v>
      </c>
      <c r="K204" s="72" t="s">
        <v>63</v>
      </c>
      <c r="L204" s="72" t="s">
        <v>515</v>
      </c>
      <c r="M204" s="72" t="s">
        <v>112</v>
      </c>
    </row>
    <row r="205" spans="2:13" x14ac:dyDescent="0.25">
      <c r="B205" s="72" t="s">
        <v>12</v>
      </c>
      <c r="C205" s="72" t="s">
        <v>13</v>
      </c>
      <c r="D205" s="72" t="s">
        <v>14</v>
      </c>
      <c r="E205" s="72" t="s">
        <v>33</v>
      </c>
      <c r="F205" s="73">
        <v>337036</v>
      </c>
      <c r="G205" s="72" t="s">
        <v>16</v>
      </c>
      <c r="H205" s="72" t="s">
        <v>17</v>
      </c>
      <c r="I205" s="72" t="s">
        <v>18</v>
      </c>
      <c r="J205" s="72" t="s">
        <v>19</v>
      </c>
      <c r="K205" s="72" t="s">
        <v>37</v>
      </c>
      <c r="L205" s="72" t="s">
        <v>635</v>
      </c>
      <c r="M205" s="72" t="s">
        <v>57</v>
      </c>
    </row>
    <row r="206" spans="2:13" x14ac:dyDescent="0.25">
      <c r="B206" s="72" t="s">
        <v>12</v>
      </c>
      <c r="C206" s="72" t="s">
        <v>13</v>
      </c>
      <c r="D206" s="72" t="s">
        <v>14</v>
      </c>
      <c r="E206" s="72" t="s">
        <v>228</v>
      </c>
      <c r="F206" s="73">
        <v>8443</v>
      </c>
      <c r="G206" s="72" t="s">
        <v>16</v>
      </c>
      <c r="H206" s="72" t="s">
        <v>17</v>
      </c>
      <c r="I206" s="72" t="s">
        <v>18</v>
      </c>
      <c r="J206" s="72" t="s">
        <v>19</v>
      </c>
      <c r="K206" s="72" t="s">
        <v>25</v>
      </c>
      <c r="L206" s="72" t="s">
        <v>198</v>
      </c>
      <c r="M206" s="72" t="s">
        <v>133</v>
      </c>
    </row>
    <row r="207" spans="2:13" x14ac:dyDescent="0.25">
      <c r="B207" s="72" t="s">
        <v>12</v>
      </c>
      <c r="C207" s="72" t="s">
        <v>13</v>
      </c>
      <c r="D207" s="72" t="s">
        <v>14</v>
      </c>
      <c r="E207" s="72" t="s">
        <v>68</v>
      </c>
      <c r="F207" s="73">
        <v>-316885</v>
      </c>
      <c r="G207" s="72" t="s">
        <v>16</v>
      </c>
      <c r="H207" s="72" t="s">
        <v>17</v>
      </c>
      <c r="I207" s="72" t="s">
        <v>18</v>
      </c>
      <c r="J207" s="72" t="s">
        <v>19</v>
      </c>
      <c r="K207" s="72" t="s">
        <v>25</v>
      </c>
      <c r="L207" s="72" t="s">
        <v>69</v>
      </c>
      <c r="M207" s="72"/>
    </row>
    <row r="208" spans="2:13" x14ac:dyDescent="0.25">
      <c r="B208" s="72" t="s">
        <v>12</v>
      </c>
      <c r="C208" s="72" t="s">
        <v>13</v>
      </c>
      <c r="D208" s="72" t="s">
        <v>14</v>
      </c>
      <c r="E208" s="72" t="s">
        <v>228</v>
      </c>
      <c r="F208" s="73">
        <v>83071</v>
      </c>
      <c r="G208" s="72" t="s">
        <v>16</v>
      </c>
      <c r="H208" s="72" t="s">
        <v>17</v>
      </c>
      <c r="I208" s="72" t="s">
        <v>18</v>
      </c>
      <c r="J208" s="72" t="s">
        <v>19</v>
      </c>
      <c r="K208" s="72" t="s">
        <v>25</v>
      </c>
      <c r="L208" s="72" t="s">
        <v>365</v>
      </c>
      <c r="M208" s="72" t="s">
        <v>133</v>
      </c>
    </row>
    <row r="209" spans="2:13" x14ac:dyDescent="0.25">
      <c r="B209" s="72" t="s">
        <v>12</v>
      </c>
      <c r="C209" s="72" t="s">
        <v>13</v>
      </c>
      <c r="D209" s="72" t="s">
        <v>14</v>
      </c>
      <c r="E209" s="72" t="s">
        <v>15</v>
      </c>
      <c r="F209" s="73">
        <v>582392</v>
      </c>
      <c r="G209" s="72" t="s">
        <v>16</v>
      </c>
      <c r="H209" s="72" t="s">
        <v>17</v>
      </c>
      <c r="I209" s="72" t="s">
        <v>18</v>
      </c>
      <c r="J209" s="72" t="s">
        <v>19</v>
      </c>
      <c r="K209" s="72" t="s">
        <v>37</v>
      </c>
      <c r="L209" s="72" t="s">
        <v>509</v>
      </c>
      <c r="M209" s="72" t="s">
        <v>133</v>
      </c>
    </row>
    <row r="210" spans="2:13" x14ac:dyDescent="0.25">
      <c r="B210" s="72" t="s">
        <v>12</v>
      </c>
      <c r="C210" s="72" t="s">
        <v>13</v>
      </c>
      <c r="D210" s="72" t="s">
        <v>14</v>
      </c>
      <c r="E210" s="72" t="s">
        <v>68</v>
      </c>
      <c r="F210" s="73">
        <v>-376</v>
      </c>
      <c r="G210" s="72" t="s">
        <v>16</v>
      </c>
      <c r="H210" s="72" t="s">
        <v>24</v>
      </c>
      <c r="I210" s="72" t="s">
        <v>18</v>
      </c>
      <c r="J210" s="72" t="s">
        <v>19</v>
      </c>
      <c r="K210" s="72" t="s">
        <v>25</v>
      </c>
      <c r="L210" s="72" t="s">
        <v>729</v>
      </c>
      <c r="M210" s="72"/>
    </row>
    <row r="211" spans="2:13" x14ac:dyDescent="0.25">
      <c r="B211" s="72" t="s">
        <v>12</v>
      </c>
      <c r="C211" s="72" t="s">
        <v>13</v>
      </c>
      <c r="D211" s="72" t="s">
        <v>14</v>
      </c>
      <c r="E211" s="72" t="s">
        <v>79</v>
      </c>
      <c r="F211" s="73">
        <v>-28</v>
      </c>
      <c r="G211" s="72" t="s">
        <v>16</v>
      </c>
      <c r="H211" s="72" t="s">
        <v>24</v>
      </c>
      <c r="I211" s="72" t="s">
        <v>18</v>
      </c>
      <c r="J211" s="72" t="s">
        <v>19</v>
      </c>
      <c r="K211" s="72" t="s">
        <v>25</v>
      </c>
      <c r="L211" s="72" t="s">
        <v>616</v>
      </c>
      <c r="M211" s="72"/>
    </row>
    <row r="212" spans="2:13" x14ac:dyDescent="0.25">
      <c r="B212" s="72" t="s">
        <v>12</v>
      </c>
      <c r="C212" s="72" t="s">
        <v>13</v>
      </c>
      <c r="D212" s="72" t="s">
        <v>14</v>
      </c>
      <c r="E212" s="72" t="s">
        <v>730</v>
      </c>
      <c r="F212" s="73">
        <v>-495670</v>
      </c>
      <c r="G212" s="72" t="s">
        <v>16</v>
      </c>
      <c r="H212" s="72" t="s">
        <v>24</v>
      </c>
      <c r="I212" s="72" t="s">
        <v>18</v>
      </c>
      <c r="J212" s="72" t="s">
        <v>19</v>
      </c>
      <c r="K212" s="72"/>
      <c r="L212" s="72"/>
      <c r="M212" s="72"/>
    </row>
    <row r="213" spans="2:13" x14ac:dyDescent="0.25">
      <c r="B213" s="72" t="s">
        <v>12</v>
      </c>
      <c r="C213" s="72" t="s">
        <v>13</v>
      </c>
      <c r="D213" s="72" t="s">
        <v>14</v>
      </c>
      <c r="E213" s="72" t="s">
        <v>39</v>
      </c>
      <c r="F213" s="73">
        <v>-6601</v>
      </c>
      <c r="G213" s="72" t="s">
        <v>16</v>
      </c>
      <c r="H213" s="72" t="s">
        <v>24</v>
      </c>
      <c r="I213" s="72" t="s">
        <v>18</v>
      </c>
      <c r="J213" s="72" t="s">
        <v>19</v>
      </c>
      <c r="K213" s="72" t="s">
        <v>25</v>
      </c>
      <c r="L213" s="72" t="s">
        <v>392</v>
      </c>
      <c r="M213" s="72"/>
    </row>
    <row r="214" spans="2:13" x14ac:dyDescent="0.25">
      <c r="B214" s="72" t="s">
        <v>12</v>
      </c>
      <c r="C214" s="72" t="s">
        <v>13</v>
      </c>
      <c r="D214" s="72" t="s">
        <v>14</v>
      </c>
      <c r="E214" s="72" t="s">
        <v>27</v>
      </c>
      <c r="F214" s="73">
        <v>103250</v>
      </c>
      <c r="G214" s="72" t="s">
        <v>16</v>
      </c>
      <c r="H214" s="72" t="s">
        <v>24</v>
      </c>
      <c r="I214" s="72" t="s">
        <v>18</v>
      </c>
      <c r="J214" s="72" t="s">
        <v>19</v>
      </c>
      <c r="K214" s="72" t="s">
        <v>37</v>
      </c>
      <c r="L214" s="72" t="s">
        <v>333</v>
      </c>
      <c r="M214" s="72" t="s">
        <v>29</v>
      </c>
    </row>
    <row r="215" spans="2:13" x14ac:dyDescent="0.25">
      <c r="B215" s="72" t="s">
        <v>12</v>
      </c>
      <c r="C215" s="72" t="s">
        <v>13</v>
      </c>
      <c r="D215" s="72" t="s">
        <v>14</v>
      </c>
      <c r="E215" s="72" t="s">
        <v>132</v>
      </c>
      <c r="F215" s="73">
        <v>48918</v>
      </c>
      <c r="G215" s="72" t="s">
        <v>16</v>
      </c>
      <c r="H215" s="72" t="s">
        <v>24</v>
      </c>
      <c r="I215" s="72" t="s">
        <v>18</v>
      </c>
      <c r="J215" s="72" t="s">
        <v>19</v>
      </c>
      <c r="K215" s="72" t="s">
        <v>37</v>
      </c>
      <c r="L215" s="72" t="s">
        <v>182</v>
      </c>
      <c r="M215" s="72" t="s">
        <v>67</v>
      </c>
    </row>
    <row r="216" spans="2:13" x14ac:dyDescent="0.25">
      <c r="B216" s="72" t="s">
        <v>12</v>
      </c>
      <c r="C216" s="72" t="s">
        <v>13</v>
      </c>
      <c r="D216" s="72" t="s">
        <v>14</v>
      </c>
      <c r="E216" s="72" t="s">
        <v>23</v>
      </c>
      <c r="F216" s="73">
        <v>-17370</v>
      </c>
      <c r="G216" s="72" t="s">
        <v>16</v>
      </c>
      <c r="H216" s="72" t="s">
        <v>24</v>
      </c>
      <c r="I216" s="72" t="s">
        <v>18</v>
      </c>
      <c r="J216" s="72" t="s">
        <v>19</v>
      </c>
      <c r="K216" s="72" t="s">
        <v>37</v>
      </c>
      <c r="L216" s="72" t="s">
        <v>521</v>
      </c>
      <c r="M216" s="72"/>
    </row>
    <row r="217" spans="2:13" x14ac:dyDescent="0.25">
      <c r="B217" s="72" t="s">
        <v>12</v>
      </c>
      <c r="C217" s="72" t="s">
        <v>13</v>
      </c>
      <c r="D217" s="72" t="s">
        <v>14</v>
      </c>
      <c r="E217" s="72" t="s">
        <v>36</v>
      </c>
      <c r="F217" s="73">
        <v>1385317</v>
      </c>
      <c r="G217" s="72" t="s">
        <v>16</v>
      </c>
      <c r="H217" s="72" t="s">
        <v>24</v>
      </c>
      <c r="I217" s="72" t="s">
        <v>18</v>
      </c>
      <c r="J217" s="72" t="s">
        <v>19</v>
      </c>
      <c r="K217" s="72" t="s">
        <v>185</v>
      </c>
      <c r="L217" s="72" t="s">
        <v>409</v>
      </c>
      <c r="M217" s="72" t="s">
        <v>29</v>
      </c>
    </row>
    <row r="218" spans="2:13" x14ac:dyDescent="0.25">
      <c r="B218" s="72" t="s">
        <v>12</v>
      </c>
      <c r="C218" s="72" t="s">
        <v>13</v>
      </c>
      <c r="D218" s="72" t="s">
        <v>14</v>
      </c>
      <c r="E218" s="72" t="s">
        <v>68</v>
      </c>
      <c r="F218" s="73">
        <v>-264</v>
      </c>
      <c r="G218" s="72" t="s">
        <v>16</v>
      </c>
      <c r="H218" s="72" t="s">
        <v>17</v>
      </c>
      <c r="I218" s="72" t="s">
        <v>18</v>
      </c>
      <c r="J218" s="72" t="s">
        <v>227</v>
      </c>
      <c r="K218" s="72" t="s">
        <v>20</v>
      </c>
      <c r="L218" s="72" t="s">
        <v>28</v>
      </c>
      <c r="M218" s="72"/>
    </row>
    <row r="219" spans="2:13" x14ac:dyDescent="0.25">
      <c r="B219" s="72" t="s">
        <v>12</v>
      </c>
      <c r="C219" s="72" t="s">
        <v>13</v>
      </c>
      <c r="D219" s="72" t="s">
        <v>14</v>
      </c>
      <c r="E219" s="72" t="s">
        <v>39</v>
      </c>
      <c r="F219" s="73">
        <v>-47375</v>
      </c>
      <c r="G219" s="72" t="s">
        <v>16</v>
      </c>
      <c r="H219" s="72" t="s">
        <v>17</v>
      </c>
      <c r="I219" s="72" t="s">
        <v>18</v>
      </c>
      <c r="J219" s="72" t="s">
        <v>19</v>
      </c>
      <c r="K219" s="72" t="s">
        <v>20</v>
      </c>
      <c r="L219" s="72" t="s">
        <v>34</v>
      </c>
      <c r="M219" s="72"/>
    </row>
    <row r="220" spans="2:13" x14ac:dyDescent="0.25">
      <c r="B220" s="72" t="s">
        <v>12</v>
      </c>
      <c r="C220" s="72" t="s">
        <v>13</v>
      </c>
      <c r="D220" s="72" t="s">
        <v>14</v>
      </c>
      <c r="E220" s="72" t="s">
        <v>68</v>
      </c>
      <c r="F220" s="73">
        <v>-26456</v>
      </c>
      <c r="G220" s="72" t="s">
        <v>16</v>
      </c>
      <c r="H220" s="72" t="s">
        <v>17</v>
      </c>
      <c r="I220" s="72" t="s">
        <v>18</v>
      </c>
      <c r="J220" s="72" t="s">
        <v>19</v>
      </c>
      <c r="K220" s="72" t="s">
        <v>20</v>
      </c>
      <c r="L220" s="72" t="s">
        <v>229</v>
      </c>
      <c r="M220" s="72"/>
    </row>
    <row r="221" spans="2:13" x14ac:dyDescent="0.25">
      <c r="B221" s="72" t="s">
        <v>12</v>
      </c>
      <c r="C221" s="72" t="s">
        <v>13</v>
      </c>
      <c r="D221" s="72" t="s">
        <v>14</v>
      </c>
      <c r="E221" s="72" t="s">
        <v>30</v>
      </c>
      <c r="F221" s="73">
        <v>-359</v>
      </c>
      <c r="G221" s="72" t="s">
        <v>16</v>
      </c>
      <c r="H221" s="72" t="s">
        <v>17</v>
      </c>
      <c r="I221" s="72" t="s">
        <v>18</v>
      </c>
      <c r="J221" s="72" t="s">
        <v>19</v>
      </c>
      <c r="K221" s="72" t="s">
        <v>49</v>
      </c>
      <c r="L221" s="72" t="s">
        <v>167</v>
      </c>
      <c r="M221" s="72"/>
    </row>
    <row r="222" spans="2:13" x14ac:dyDescent="0.25">
      <c r="B222" s="72" t="s">
        <v>12</v>
      </c>
      <c r="C222" s="72" t="s">
        <v>13</v>
      </c>
      <c r="D222" s="72" t="s">
        <v>14</v>
      </c>
      <c r="E222" s="72" t="s">
        <v>74</v>
      </c>
      <c r="F222" s="73">
        <v>47597</v>
      </c>
      <c r="G222" s="72" t="s">
        <v>16</v>
      </c>
      <c r="H222" s="72" t="s">
        <v>24</v>
      </c>
      <c r="I222" s="72" t="s">
        <v>18</v>
      </c>
      <c r="J222" s="72" t="s">
        <v>19</v>
      </c>
      <c r="K222" s="72" t="s">
        <v>99</v>
      </c>
      <c r="L222" s="72" t="s">
        <v>490</v>
      </c>
      <c r="M222" s="72" t="s">
        <v>29</v>
      </c>
    </row>
    <row r="223" spans="2:13" x14ac:dyDescent="0.25">
      <c r="B223" s="72" t="s">
        <v>12</v>
      </c>
      <c r="C223" s="72" t="s">
        <v>13</v>
      </c>
      <c r="D223" s="72" t="s">
        <v>14</v>
      </c>
      <c r="E223" s="72" t="s">
        <v>79</v>
      </c>
      <c r="F223" s="73">
        <v>-69</v>
      </c>
      <c r="G223" s="72" t="s">
        <v>16</v>
      </c>
      <c r="H223" s="72" t="s">
        <v>24</v>
      </c>
      <c r="I223" s="72" t="s">
        <v>48</v>
      </c>
      <c r="J223" s="72" t="s">
        <v>19</v>
      </c>
      <c r="K223" s="72" t="s">
        <v>37</v>
      </c>
      <c r="L223" s="72" t="s">
        <v>221</v>
      </c>
      <c r="M223" s="72"/>
    </row>
    <row r="224" spans="2:13" x14ac:dyDescent="0.25">
      <c r="B224" s="72" t="s">
        <v>12</v>
      </c>
      <c r="C224" s="72" t="s">
        <v>13</v>
      </c>
      <c r="D224" s="72" t="s">
        <v>14</v>
      </c>
      <c r="E224" s="72" t="s">
        <v>123</v>
      </c>
      <c r="F224" s="73">
        <v>-68534</v>
      </c>
      <c r="G224" s="72" t="s">
        <v>16</v>
      </c>
      <c r="H224" s="72" t="s">
        <v>24</v>
      </c>
      <c r="I224" s="72" t="s">
        <v>18</v>
      </c>
      <c r="J224" s="72" t="s">
        <v>19</v>
      </c>
      <c r="K224" s="72" t="s">
        <v>96</v>
      </c>
      <c r="L224" s="72" t="s">
        <v>162</v>
      </c>
      <c r="M224" s="72"/>
    </row>
    <row r="225" spans="2:13" x14ac:dyDescent="0.25">
      <c r="B225" s="72" t="s">
        <v>12</v>
      </c>
      <c r="C225" s="72" t="s">
        <v>13</v>
      </c>
      <c r="D225" s="72" t="s">
        <v>14</v>
      </c>
      <c r="E225" s="72" t="s">
        <v>58</v>
      </c>
      <c r="F225" s="73">
        <v>30852</v>
      </c>
      <c r="G225" s="72" t="s">
        <v>16</v>
      </c>
      <c r="H225" s="72" t="s">
        <v>24</v>
      </c>
      <c r="I225" s="72" t="s">
        <v>18</v>
      </c>
      <c r="J225" s="72" t="s">
        <v>19</v>
      </c>
      <c r="K225" s="72" t="s">
        <v>49</v>
      </c>
      <c r="L225" s="72" t="s">
        <v>248</v>
      </c>
      <c r="M225" s="72" t="s">
        <v>29</v>
      </c>
    </row>
    <row r="226" spans="2:13" x14ac:dyDescent="0.25">
      <c r="B226" s="72" t="s">
        <v>12</v>
      </c>
      <c r="C226" s="72" t="s">
        <v>13</v>
      </c>
      <c r="D226" s="72" t="s">
        <v>14</v>
      </c>
      <c r="E226" s="72" t="s">
        <v>83</v>
      </c>
      <c r="F226" s="73">
        <v>380</v>
      </c>
      <c r="G226" s="72" t="s">
        <v>16</v>
      </c>
      <c r="H226" s="72" t="s">
        <v>24</v>
      </c>
      <c r="I226" s="72" t="s">
        <v>48</v>
      </c>
      <c r="J226" s="72" t="s">
        <v>19</v>
      </c>
      <c r="K226" s="72" t="s">
        <v>102</v>
      </c>
      <c r="L226" s="72" t="s">
        <v>196</v>
      </c>
      <c r="M226" s="72"/>
    </row>
    <row r="227" spans="2:13" x14ac:dyDescent="0.25">
      <c r="B227" s="72" t="s">
        <v>12</v>
      </c>
      <c r="C227" s="72" t="s">
        <v>13</v>
      </c>
      <c r="D227" s="72" t="s">
        <v>14</v>
      </c>
      <c r="E227" s="72" t="s">
        <v>74</v>
      </c>
      <c r="F227" s="73">
        <v>14984</v>
      </c>
      <c r="G227" s="72" t="s">
        <v>16</v>
      </c>
      <c r="H227" s="72" t="s">
        <v>24</v>
      </c>
      <c r="I227" s="72" t="s">
        <v>18</v>
      </c>
      <c r="J227" s="72" t="s">
        <v>19</v>
      </c>
      <c r="K227" s="72" t="s">
        <v>37</v>
      </c>
      <c r="L227" s="72" t="s">
        <v>588</v>
      </c>
      <c r="M227" s="72" t="s">
        <v>302</v>
      </c>
    </row>
    <row r="228" spans="2:13" x14ac:dyDescent="0.25">
      <c r="B228" s="72" t="s">
        <v>12</v>
      </c>
      <c r="C228" s="72" t="s">
        <v>13</v>
      </c>
      <c r="D228" s="72" t="s">
        <v>14</v>
      </c>
      <c r="E228" s="72" t="s">
        <v>94</v>
      </c>
      <c r="F228" s="73">
        <v>1907</v>
      </c>
      <c r="G228" s="72" t="s">
        <v>16</v>
      </c>
      <c r="H228" s="72" t="s">
        <v>24</v>
      </c>
      <c r="I228" s="72" t="s">
        <v>18</v>
      </c>
      <c r="J228" s="72" t="s">
        <v>19</v>
      </c>
      <c r="K228" s="72" t="s">
        <v>25</v>
      </c>
      <c r="L228" s="72" t="s">
        <v>665</v>
      </c>
      <c r="M228" s="72"/>
    </row>
    <row r="229" spans="2:13" x14ac:dyDescent="0.25">
      <c r="B229" s="72" t="s">
        <v>12</v>
      </c>
      <c r="C229" s="72" t="s">
        <v>13</v>
      </c>
      <c r="D229" s="72" t="s">
        <v>14</v>
      </c>
      <c r="E229" s="72" t="s">
        <v>94</v>
      </c>
      <c r="F229" s="73">
        <v>15380</v>
      </c>
      <c r="G229" s="72" t="s">
        <v>16</v>
      </c>
      <c r="H229" s="72" t="s">
        <v>17</v>
      </c>
      <c r="I229" s="72" t="s">
        <v>18</v>
      </c>
      <c r="J229" s="72" t="s">
        <v>19</v>
      </c>
      <c r="K229" s="72" t="s">
        <v>25</v>
      </c>
      <c r="L229" s="72" t="s">
        <v>442</v>
      </c>
      <c r="M229" s="72"/>
    </row>
    <row r="230" spans="2:13" x14ac:dyDescent="0.25">
      <c r="B230" s="72" t="s">
        <v>12</v>
      </c>
      <c r="C230" s="72" t="s">
        <v>13</v>
      </c>
      <c r="D230" s="72" t="s">
        <v>14</v>
      </c>
      <c r="E230" s="72" t="s">
        <v>55</v>
      </c>
      <c r="F230" s="73">
        <v>22858217</v>
      </c>
      <c r="G230" s="72" t="s">
        <v>16</v>
      </c>
      <c r="H230" s="72" t="s">
        <v>24</v>
      </c>
      <c r="I230" s="72" t="s">
        <v>18</v>
      </c>
      <c r="J230" s="72" t="s">
        <v>19</v>
      </c>
      <c r="K230" s="72" t="s">
        <v>37</v>
      </c>
      <c r="L230" s="72" t="s">
        <v>218</v>
      </c>
      <c r="M230" s="72" t="s">
        <v>57</v>
      </c>
    </row>
    <row r="231" spans="2:13" x14ac:dyDescent="0.25">
      <c r="B231" s="72" t="s">
        <v>12</v>
      </c>
      <c r="C231" s="72" t="s">
        <v>13</v>
      </c>
      <c r="D231" s="72" t="s">
        <v>14</v>
      </c>
      <c r="E231" s="72" t="s">
        <v>256</v>
      </c>
      <c r="F231" s="73">
        <v>-19709</v>
      </c>
      <c r="G231" s="72" t="s">
        <v>16</v>
      </c>
      <c r="H231" s="72" t="s">
        <v>24</v>
      </c>
      <c r="I231" s="72" t="s">
        <v>18</v>
      </c>
      <c r="J231" s="72" t="s">
        <v>19</v>
      </c>
      <c r="K231" s="72" t="s">
        <v>96</v>
      </c>
      <c r="L231" s="72" t="s">
        <v>415</v>
      </c>
      <c r="M231" s="72"/>
    </row>
    <row r="232" spans="2:13" x14ac:dyDescent="0.25">
      <c r="B232" s="72" t="s">
        <v>12</v>
      </c>
      <c r="C232" s="72" t="s">
        <v>13</v>
      </c>
      <c r="D232" s="72" t="s">
        <v>14</v>
      </c>
      <c r="E232" s="72" t="s">
        <v>60</v>
      </c>
      <c r="F232" s="73">
        <v>118665</v>
      </c>
      <c r="G232" s="72" t="s">
        <v>16</v>
      </c>
      <c r="H232" s="72" t="s">
        <v>24</v>
      </c>
      <c r="I232" s="72" t="s">
        <v>18</v>
      </c>
      <c r="J232" s="72" t="s">
        <v>19</v>
      </c>
      <c r="K232" s="72" t="s">
        <v>37</v>
      </c>
      <c r="L232" s="72" t="s">
        <v>285</v>
      </c>
      <c r="M232" s="72" t="s">
        <v>67</v>
      </c>
    </row>
    <row r="233" spans="2:13" x14ac:dyDescent="0.25">
      <c r="B233" s="72" t="s">
        <v>12</v>
      </c>
      <c r="C233" s="72" t="s">
        <v>13</v>
      </c>
      <c r="D233" s="72" t="s">
        <v>14</v>
      </c>
      <c r="E233" s="72" t="s">
        <v>65</v>
      </c>
      <c r="F233" s="73">
        <v>26429</v>
      </c>
      <c r="G233" s="72" t="s">
        <v>16</v>
      </c>
      <c r="H233" s="72" t="s">
        <v>24</v>
      </c>
      <c r="I233" s="72" t="s">
        <v>18</v>
      </c>
      <c r="J233" s="72" t="s">
        <v>19</v>
      </c>
      <c r="K233" s="72" t="s">
        <v>20</v>
      </c>
      <c r="L233" s="72" t="s">
        <v>284</v>
      </c>
      <c r="M233" s="72" t="s">
        <v>133</v>
      </c>
    </row>
    <row r="234" spans="2:13" x14ac:dyDescent="0.25">
      <c r="B234" s="72" t="s">
        <v>12</v>
      </c>
      <c r="C234" s="72" t="s">
        <v>13</v>
      </c>
      <c r="D234" s="72" t="s">
        <v>14</v>
      </c>
      <c r="E234" s="72" t="s">
        <v>731</v>
      </c>
      <c r="F234" s="73">
        <v>-4642642</v>
      </c>
      <c r="G234" s="72" t="s">
        <v>16</v>
      </c>
      <c r="H234" s="72" t="s">
        <v>24</v>
      </c>
      <c r="I234" s="72" t="s">
        <v>18</v>
      </c>
      <c r="J234" s="72" t="s">
        <v>19</v>
      </c>
      <c r="K234" s="72"/>
      <c r="L234" s="72"/>
      <c r="M234" s="72"/>
    </row>
    <row r="235" spans="2:13" x14ac:dyDescent="0.25">
      <c r="B235" s="72" t="s">
        <v>12</v>
      </c>
      <c r="C235" s="72" t="s">
        <v>13</v>
      </c>
      <c r="D235" s="72" t="s">
        <v>14</v>
      </c>
      <c r="E235" s="72" t="s">
        <v>70</v>
      </c>
      <c r="F235" s="73">
        <v>198035</v>
      </c>
      <c r="G235" s="72" t="s">
        <v>16</v>
      </c>
      <c r="H235" s="72" t="s">
        <v>24</v>
      </c>
      <c r="I235" s="72" t="s">
        <v>18</v>
      </c>
      <c r="J235" s="72" t="s">
        <v>19</v>
      </c>
      <c r="K235" s="72" t="s">
        <v>37</v>
      </c>
      <c r="L235" s="72" t="s">
        <v>494</v>
      </c>
      <c r="M235" s="72" t="s">
        <v>243</v>
      </c>
    </row>
    <row r="236" spans="2:13" x14ac:dyDescent="0.25">
      <c r="B236" s="72" t="s">
        <v>12</v>
      </c>
      <c r="C236" s="72" t="s">
        <v>13</v>
      </c>
      <c r="D236" s="72" t="s">
        <v>14</v>
      </c>
      <c r="E236" s="72" t="s">
        <v>41</v>
      </c>
      <c r="F236" s="73">
        <v>-3</v>
      </c>
      <c r="G236" s="72" t="s">
        <v>16</v>
      </c>
      <c r="H236" s="72" t="s">
        <v>17</v>
      </c>
      <c r="I236" s="72" t="s">
        <v>18</v>
      </c>
      <c r="J236" s="72" t="s">
        <v>19</v>
      </c>
      <c r="K236" s="72" t="s">
        <v>25</v>
      </c>
      <c r="L236" s="72" t="s">
        <v>402</v>
      </c>
      <c r="M236" s="72"/>
    </row>
    <row r="237" spans="2:13" x14ac:dyDescent="0.25">
      <c r="B237" s="72" t="s">
        <v>12</v>
      </c>
      <c r="C237" s="72" t="s">
        <v>13</v>
      </c>
      <c r="D237" s="72" t="s">
        <v>14</v>
      </c>
      <c r="E237" s="72" t="s">
        <v>68</v>
      </c>
      <c r="F237" s="73">
        <v>-63920</v>
      </c>
      <c r="G237" s="72" t="s">
        <v>16</v>
      </c>
      <c r="H237" s="72" t="s">
        <v>24</v>
      </c>
      <c r="I237" s="72" t="s">
        <v>18</v>
      </c>
      <c r="J237" s="72" t="s">
        <v>19</v>
      </c>
      <c r="K237" s="72" t="s">
        <v>49</v>
      </c>
      <c r="L237" s="72" t="s">
        <v>66</v>
      </c>
      <c r="M237" s="72"/>
    </row>
    <row r="238" spans="2:13" x14ac:dyDescent="0.25">
      <c r="B238" s="72" t="s">
        <v>12</v>
      </c>
      <c r="C238" s="72" t="s">
        <v>13</v>
      </c>
      <c r="D238" s="72" t="s">
        <v>14</v>
      </c>
      <c r="E238" s="72" t="s">
        <v>39</v>
      </c>
      <c r="F238" s="73">
        <v>-21</v>
      </c>
      <c r="G238" s="72" t="s">
        <v>269</v>
      </c>
      <c r="H238" s="72" t="s">
        <v>24</v>
      </c>
      <c r="I238" s="72" t="s">
        <v>18</v>
      </c>
      <c r="J238" s="72" t="s">
        <v>634</v>
      </c>
      <c r="K238" s="72" t="s">
        <v>49</v>
      </c>
      <c r="L238" s="72" t="s">
        <v>178</v>
      </c>
      <c r="M238" s="72"/>
    </row>
    <row r="239" spans="2:13" x14ac:dyDescent="0.25">
      <c r="B239" s="72" t="s">
        <v>12</v>
      </c>
      <c r="C239" s="72" t="s">
        <v>13</v>
      </c>
      <c r="D239" s="72" t="s">
        <v>14</v>
      </c>
      <c r="E239" s="72" t="s">
        <v>58</v>
      </c>
      <c r="F239" s="73">
        <v>33162</v>
      </c>
      <c r="G239" s="72" t="s">
        <v>16</v>
      </c>
      <c r="H239" s="72" t="s">
        <v>24</v>
      </c>
      <c r="I239" s="72" t="s">
        <v>18</v>
      </c>
      <c r="J239" s="72" t="s">
        <v>19</v>
      </c>
      <c r="K239" s="72" t="s">
        <v>25</v>
      </c>
      <c r="L239" s="72" t="s">
        <v>377</v>
      </c>
      <c r="M239" s="72" t="s">
        <v>47</v>
      </c>
    </row>
    <row r="240" spans="2:13" x14ac:dyDescent="0.25">
      <c r="B240" s="72" t="s">
        <v>12</v>
      </c>
      <c r="C240" s="72" t="s">
        <v>13</v>
      </c>
      <c r="D240" s="72" t="s">
        <v>14</v>
      </c>
      <c r="E240" s="72" t="s">
        <v>27</v>
      </c>
      <c r="F240" s="73">
        <v>26312</v>
      </c>
      <c r="G240" s="72" t="s">
        <v>16</v>
      </c>
      <c r="H240" s="72" t="s">
        <v>24</v>
      </c>
      <c r="I240" s="72" t="s">
        <v>18</v>
      </c>
      <c r="J240" s="72" t="s">
        <v>19</v>
      </c>
      <c r="K240" s="72" t="s">
        <v>63</v>
      </c>
      <c r="L240" s="72" t="s">
        <v>376</v>
      </c>
      <c r="M240" s="72" t="s">
        <v>302</v>
      </c>
    </row>
    <row r="241" spans="2:13" x14ac:dyDescent="0.25">
      <c r="B241" s="72" t="s">
        <v>12</v>
      </c>
      <c r="C241" s="72" t="s">
        <v>13</v>
      </c>
      <c r="D241" s="72" t="s">
        <v>14</v>
      </c>
      <c r="E241" s="72" t="s">
        <v>41</v>
      </c>
      <c r="F241" s="73">
        <v>-303</v>
      </c>
      <c r="G241" s="72" t="s">
        <v>16</v>
      </c>
      <c r="H241" s="72" t="s">
        <v>17</v>
      </c>
      <c r="I241" s="72" t="s">
        <v>18</v>
      </c>
      <c r="J241" s="72" t="s">
        <v>19</v>
      </c>
      <c r="K241" s="72" t="s">
        <v>25</v>
      </c>
      <c r="L241" s="72" t="s">
        <v>261</v>
      </c>
      <c r="M241" s="72"/>
    </row>
    <row r="242" spans="2:13" x14ac:dyDescent="0.25">
      <c r="B242" s="72" t="s">
        <v>12</v>
      </c>
      <c r="C242" s="72" t="s">
        <v>13</v>
      </c>
      <c r="D242" s="72" t="s">
        <v>14</v>
      </c>
      <c r="E242" s="72" t="s">
        <v>30</v>
      </c>
      <c r="F242" s="73">
        <v>-1</v>
      </c>
      <c r="G242" s="72" t="s">
        <v>16</v>
      </c>
      <c r="H242" s="72" t="s">
        <v>24</v>
      </c>
      <c r="I242" s="72" t="s">
        <v>18</v>
      </c>
      <c r="J242" s="72" t="s">
        <v>19</v>
      </c>
      <c r="K242" s="72" t="s">
        <v>25</v>
      </c>
      <c r="L242" s="72" t="s">
        <v>396</v>
      </c>
      <c r="M242" s="72"/>
    </row>
    <row r="243" spans="2:13" x14ac:dyDescent="0.25">
      <c r="B243" s="72" t="s">
        <v>12</v>
      </c>
      <c r="C243" s="72" t="s">
        <v>13</v>
      </c>
      <c r="D243" s="72" t="s">
        <v>14</v>
      </c>
      <c r="E243" s="72" t="s">
        <v>83</v>
      </c>
      <c r="F243" s="73">
        <v>1318</v>
      </c>
      <c r="G243" s="72" t="s">
        <v>16</v>
      </c>
      <c r="H243" s="72" t="s">
        <v>17</v>
      </c>
      <c r="I243" s="72" t="s">
        <v>18</v>
      </c>
      <c r="J243" s="72" t="s">
        <v>19</v>
      </c>
      <c r="K243" s="72" t="s">
        <v>37</v>
      </c>
      <c r="L243" s="72" t="s">
        <v>294</v>
      </c>
      <c r="M243" s="72"/>
    </row>
    <row r="244" spans="2:13" x14ac:dyDescent="0.25">
      <c r="B244" s="72" t="s">
        <v>12</v>
      </c>
      <c r="C244" s="72" t="s">
        <v>13</v>
      </c>
      <c r="D244" s="72" t="s">
        <v>14</v>
      </c>
      <c r="E244" s="72" t="s">
        <v>41</v>
      </c>
      <c r="F244" s="73">
        <v>-491</v>
      </c>
      <c r="G244" s="72" t="s">
        <v>16</v>
      </c>
      <c r="H244" s="72" t="s">
        <v>24</v>
      </c>
      <c r="I244" s="72" t="s">
        <v>18</v>
      </c>
      <c r="J244" s="72" t="s">
        <v>19</v>
      </c>
      <c r="K244" s="72" t="s">
        <v>49</v>
      </c>
      <c r="L244" s="72" t="s">
        <v>203</v>
      </c>
      <c r="M244" s="72"/>
    </row>
    <row r="245" spans="2:13" x14ac:dyDescent="0.25">
      <c r="B245" s="72" t="s">
        <v>12</v>
      </c>
      <c r="C245" s="72" t="s">
        <v>13</v>
      </c>
      <c r="D245" s="72" t="s">
        <v>14</v>
      </c>
      <c r="E245" s="72" t="s">
        <v>41</v>
      </c>
      <c r="F245" s="73">
        <v>-190</v>
      </c>
      <c r="G245" s="72" t="s">
        <v>16</v>
      </c>
      <c r="H245" s="72" t="s">
        <v>24</v>
      </c>
      <c r="I245" s="72" t="s">
        <v>18</v>
      </c>
      <c r="J245" s="72" t="s">
        <v>19</v>
      </c>
      <c r="K245" s="72" t="s">
        <v>25</v>
      </c>
      <c r="L245" s="72" t="s">
        <v>180</v>
      </c>
      <c r="M245" s="72"/>
    </row>
    <row r="246" spans="2:13" x14ac:dyDescent="0.25">
      <c r="B246" s="72" t="s">
        <v>12</v>
      </c>
      <c r="C246" s="72" t="s">
        <v>13</v>
      </c>
      <c r="D246" s="72" t="s">
        <v>14</v>
      </c>
      <c r="E246" s="72" t="s">
        <v>132</v>
      </c>
      <c r="F246" s="73">
        <v>17545</v>
      </c>
      <c r="G246" s="72" t="s">
        <v>16</v>
      </c>
      <c r="H246" s="72" t="s">
        <v>24</v>
      </c>
      <c r="I246" s="72" t="s">
        <v>18</v>
      </c>
      <c r="J246" s="72" t="s">
        <v>19</v>
      </c>
      <c r="K246" s="72" t="s">
        <v>37</v>
      </c>
      <c r="L246" s="72" t="s">
        <v>461</v>
      </c>
      <c r="M246" s="72" t="s">
        <v>133</v>
      </c>
    </row>
    <row r="247" spans="2:13" x14ac:dyDescent="0.25">
      <c r="B247" s="72" t="s">
        <v>12</v>
      </c>
      <c r="C247" s="72" t="s">
        <v>13</v>
      </c>
      <c r="D247" s="72" t="s">
        <v>14</v>
      </c>
      <c r="E247" s="72" t="s">
        <v>68</v>
      </c>
      <c r="F247" s="73">
        <v>-110508</v>
      </c>
      <c r="G247" s="72" t="s">
        <v>16</v>
      </c>
      <c r="H247" s="72" t="s">
        <v>24</v>
      </c>
      <c r="I247" s="72" t="s">
        <v>18</v>
      </c>
      <c r="J247" s="72" t="s">
        <v>19</v>
      </c>
      <c r="K247" s="72" t="s">
        <v>37</v>
      </c>
      <c r="L247" s="72" t="s">
        <v>390</v>
      </c>
      <c r="M247" s="72"/>
    </row>
    <row r="248" spans="2:13" x14ac:dyDescent="0.25">
      <c r="B248" s="72" t="s">
        <v>12</v>
      </c>
      <c r="C248" s="72" t="s">
        <v>13</v>
      </c>
      <c r="D248" s="72" t="s">
        <v>14</v>
      </c>
      <c r="E248" s="72" t="s">
        <v>79</v>
      </c>
      <c r="F248" s="73">
        <v>-840</v>
      </c>
      <c r="G248" s="72" t="s">
        <v>16</v>
      </c>
      <c r="H248" s="72" t="s">
        <v>24</v>
      </c>
      <c r="I248" s="72" t="s">
        <v>18</v>
      </c>
      <c r="J248" s="72" t="s">
        <v>19</v>
      </c>
      <c r="K248" s="72" t="s">
        <v>96</v>
      </c>
      <c r="L248" s="72" t="s">
        <v>223</v>
      </c>
      <c r="M248" s="72"/>
    </row>
    <row r="249" spans="2:13" x14ac:dyDescent="0.25">
      <c r="B249" s="72" t="s">
        <v>12</v>
      </c>
      <c r="C249" s="72" t="s">
        <v>13</v>
      </c>
      <c r="D249" s="72" t="s">
        <v>14</v>
      </c>
      <c r="E249" s="72" t="s">
        <v>65</v>
      </c>
      <c r="F249" s="73">
        <v>137247</v>
      </c>
      <c r="G249" s="72" t="s">
        <v>16</v>
      </c>
      <c r="H249" s="72" t="s">
        <v>17</v>
      </c>
      <c r="I249" s="72" t="s">
        <v>18</v>
      </c>
      <c r="J249" s="72" t="s">
        <v>19</v>
      </c>
      <c r="K249" s="72" t="s">
        <v>25</v>
      </c>
      <c r="L249" s="72" t="s">
        <v>234</v>
      </c>
      <c r="M249" s="72" t="s">
        <v>133</v>
      </c>
    </row>
    <row r="250" spans="2:13" x14ac:dyDescent="0.25">
      <c r="B250" s="72" t="s">
        <v>12</v>
      </c>
      <c r="C250" s="72" t="s">
        <v>13</v>
      </c>
      <c r="D250" s="72" t="s">
        <v>14</v>
      </c>
      <c r="E250" s="72" t="s">
        <v>123</v>
      </c>
      <c r="F250" s="73">
        <v>-407</v>
      </c>
      <c r="G250" s="72" t="s">
        <v>16</v>
      </c>
      <c r="H250" s="72" t="s">
        <v>17</v>
      </c>
      <c r="I250" s="72" t="s">
        <v>48</v>
      </c>
      <c r="J250" s="72" t="s">
        <v>19</v>
      </c>
      <c r="K250" s="72" t="s">
        <v>49</v>
      </c>
      <c r="L250" s="72" t="s">
        <v>209</v>
      </c>
      <c r="M250" s="72"/>
    </row>
    <row r="251" spans="2:13" x14ac:dyDescent="0.25">
      <c r="B251" s="72" t="s">
        <v>12</v>
      </c>
      <c r="C251" s="72" t="s">
        <v>13</v>
      </c>
      <c r="D251" s="72" t="s">
        <v>14</v>
      </c>
      <c r="E251" s="72" t="s">
        <v>55</v>
      </c>
      <c r="F251" s="73">
        <v>1166836</v>
      </c>
      <c r="G251" s="72" t="s">
        <v>16</v>
      </c>
      <c r="H251" s="72" t="s">
        <v>24</v>
      </c>
      <c r="I251" s="72" t="s">
        <v>18</v>
      </c>
      <c r="J251" s="72" t="s">
        <v>19</v>
      </c>
      <c r="K251" s="72" t="s">
        <v>49</v>
      </c>
      <c r="L251" s="72" t="s">
        <v>248</v>
      </c>
      <c r="M251" s="72" t="s">
        <v>57</v>
      </c>
    </row>
    <row r="252" spans="2:13" x14ac:dyDescent="0.25">
      <c r="B252" s="72" t="s">
        <v>12</v>
      </c>
      <c r="C252" s="72" t="s">
        <v>13</v>
      </c>
      <c r="D252" s="72" t="s">
        <v>14</v>
      </c>
      <c r="E252" s="72" t="s">
        <v>36</v>
      </c>
      <c r="F252" s="73">
        <v>15189</v>
      </c>
      <c r="G252" s="72" t="s">
        <v>269</v>
      </c>
      <c r="H252" s="72" t="s">
        <v>24</v>
      </c>
      <c r="I252" s="72" t="s">
        <v>18</v>
      </c>
      <c r="J252" s="72" t="s">
        <v>405</v>
      </c>
      <c r="K252" s="72" t="s">
        <v>96</v>
      </c>
      <c r="L252" s="72" t="s">
        <v>162</v>
      </c>
      <c r="M252" s="72" t="s">
        <v>112</v>
      </c>
    </row>
    <row r="253" spans="2:13" x14ac:dyDescent="0.25">
      <c r="B253" s="72" t="s">
        <v>12</v>
      </c>
      <c r="C253" s="72" t="s">
        <v>13</v>
      </c>
      <c r="D253" s="72" t="s">
        <v>14</v>
      </c>
      <c r="E253" s="72" t="s">
        <v>55</v>
      </c>
      <c r="F253" s="73">
        <v>650745</v>
      </c>
      <c r="G253" s="72" t="s">
        <v>269</v>
      </c>
      <c r="H253" s="72" t="s">
        <v>24</v>
      </c>
      <c r="I253" s="72" t="s">
        <v>18</v>
      </c>
      <c r="J253" s="72" t="s">
        <v>732</v>
      </c>
      <c r="K253" s="72" t="s">
        <v>117</v>
      </c>
      <c r="L253" s="72" t="s">
        <v>271</v>
      </c>
      <c r="M253" s="72" t="s">
        <v>112</v>
      </c>
    </row>
    <row r="254" spans="2:13" x14ac:dyDescent="0.25">
      <c r="B254" s="72" t="s">
        <v>12</v>
      </c>
      <c r="C254" s="72" t="s">
        <v>13</v>
      </c>
      <c r="D254" s="72" t="s">
        <v>14</v>
      </c>
      <c r="E254" s="72" t="s">
        <v>83</v>
      </c>
      <c r="F254" s="73">
        <v>10020</v>
      </c>
      <c r="G254" s="72" t="s">
        <v>16</v>
      </c>
      <c r="H254" s="72" t="s">
        <v>24</v>
      </c>
      <c r="I254" s="72" t="s">
        <v>48</v>
      </c>
      <c r="J254" s="72" t="s">
        <v>19</v>
      </c>
      <c r="K254" s="72" t="s">
        <v>25</v>
      </c>
      <c r="L254" s="72" t="s">
        <v>159</v>
      </c>
      <c r="M254" s="72"/>
    </row>
    <row r="255" spans="2:13" x14ac:dyDescent="0.25">
      <c r="B255" s="72" t="s">
        <v>12</v>
      </c>
      <c r="C255" s="72" t="s">
        <v>13</v>
      </c>
      <c r="D255" s="72" t="s">
        <v>14</v>
      </c>
      <c r="E255" s="72" t="s">
        <v>94</v>
      </c>
      <c r="F255" s="73">
        <v>135652</v>
      </c>
      <c r="G255" s="72" t="s">
        <v>16</v>
      </c>
      <c r="H255" s="72" t="s">
        <v>24</v>
      </c>
      <c r="I255" s="72" t="s">
        <v>18</v>
      </c>
      <c r="J255" s="72" t="s">
        <v>19</v>
      </c>
      <c r="K255" s="72" t="s">
        <v>37</v>
      </c>
      <c r="L255" s="72" t="s">
        <v>504</v>
      </c>
      <c r="M255" s="72"/>
    </row>
    <row r="256" spans="2:13" x14ac:dyDescent="0.25">
      <c r="B256" s="72" t="s">
        <v>12</v>
      </c>
      <c r="C256" s="72" t="s">
        <v>13</v>
      </c>
      <c r="D256" s="72" t="s">
        <v>14</v>
      </c>
      <c r="E256" s="72" t="s">
        <v>55</v>
      </c>
      <c r="F256" s="73">
        <v>10073</v>
      </c>
      <c r="G256" s="72" t="s">
        <v>16</v>
      </c>
      <c r="H256" s="72" t="s">
        <v>24</v>
      </c>
      <c r="I256" s="72" t="s">
        <v>18</v>
      </c>
      <c r="J256" s="72" t="s">
        <v>19</v>
      </c>
      <c r="K256" s="72" t="s">
        <v>205</v>
      </c>
      <c r="L256" s="72" t="s">
        <v>733</v>
      </c>
      <c r="M256" s="72" t="s">
        <v>112</v>
      </c>
    </row>
    <row r="257" spans="2:13" x14ac:dyDescent="0.25">
      <c r="B257" s="72" t="s">
        <v>12</v>
      </c>
      <c r="C257" s="72" t="s">
        <v>13</v>
      </c>
      <c r="D257" s="72" t="s">
        <v>14</v>
      </c>
      <c r="E257" s="72" t="s">
        <v>81</v>
      </c>
      <c r="F257" s="73">
        <v>379395</v>
      </c>
      <c r="G257" s="72" t="s">
        <v>16</v>
      </c>
      <c r="H257" s="72" t="s">
        <v>17</v>
      </c>
      <c r="I257" s="72" t="s">
        <v>18</v>
      </c>
      <c r="J257" s="72" t="s">
        <v>19</v>
      </c>
      <c r="K257" s="72" t="s">
        <v>25</v>
      </c>
      <c r="L257" s="72" t="s">
        <v>126</v>
      </c>
      <c r="M257" s="72" t="s">
        <v>47</v>
      </c>
    </row>
    <row r="258" spans="2:13" x14ac:dyDescent="0.25">
      <c r="B258" s="72" t="s">
        <v>12</v>
      </c>
      <c r="C258" s="72" t="s">
        <v>13</v>
      </c>
      <c r="D258" s="72" t="s">
        <v>14</v>
      </c>
      <c r="E258" s="72" t="s">
        <v>45</v>
      </c>
      <c r="F258" s="73">
        <v>800540</v>
      </c>
      <c r="G258" s="72" t="s">
        <v>16</v>
      </c>
      <c r="H258" s="72" t="s">
        <v>17</v>
      </c>
      <c r="I258" s="72" t="s">
        <v>18</v>
      </c>
      <c r="J258" s="72" t="s">
        <v>19</v>
      </c>
      <c r="K258" s="72" t="s">
        <v>20</v>
      </c>
      <c r="L258" s="72" t="s">
        <v>181</v>
      </c>
      <c r="M258" s="72" t="s">
        <v>35</v>
      </c>
    </row>
    <row r="259" spans="2:13" x14ac:dyDescent="0.25">
      <c r="B259" s="72" t="s">
        <v>12</v>
      </c>
      <c r="C259" s="72" t="s">
        <v>13</v>
      </c>
      <c r="D259" s="72" t="s">
        <v>14</v>
      </c>
      <c r="E259" s="72" t="s">
        <v>39</v>
      </c>
      <c r="F259" s="73">
        <v>-28027</v>
      </c>
      <c r="G259" s="72" t="s">
        <v>16</v>
      </c>
      <c r="H259" s="72" t="s">
        <v>24</v>
      </c>
      <c r="I259" s="72" t="s">
        <v>18</v>
      </c>
      <c r="J259" s="72" t="s">
        <v>19</v>
      </c>
      <c r="K259" s="72" t="s">
        <v>99</v>
      </c>
      <c r="L259" s="72" t="s">
        <v>655</v>
      </c>
      <c r="M259" s="72"/>
    </row>
    <row r="260" spans="2:13" x14ac:dyDescent="0.25">
      <c r="B260" s="72" t="s">
        <v>12</v>
      </c>
      <c r="C260" s="72" t="s">
        <v>13</v>
      </c>
      <c r="D260" s="72" t="s">
        <v>14</v>
      </c>
      <c r="E260" s="72" t="s">
        <v>36</v>
      </c>
      <c r="F260" s="73">
        <v>394448</v>
      </c>
      <c r="G260" s="72" t="s">
        <v>16</v>
      </c>
      <c r="H260" s="72" t="s">
        <v>24</v>
      </c>
      <c r="I260" s="72" t="s">
        <v>18</v>
      </c>
      <c r="J260" s="72" t="s">
        <v>19</v>
      </c>
      <c r="K260" s="72" t="s">
        <v>63</v>
      </c>
      <c r="L260" s="72" t="s">
        <v>250</v>
      </c>
      <c r="M260" s="72" t="s">
        <v>29</v>
      </c>
    </row>
    <row r="261" spans="2:13" x14ac:dyDescent="0.25">
      <c r="B261" s="72" t="s">
        <v>12</v>
      </c>
      <c r="C261" s="72" t="s">
        <v>13</v>
      </c>
      <c r="D261" s="72" t="s">
        <v>14</v>
      </c>
      <c r="E261" s="72" t="s">
        <v>68</v>
      </c>
      <c r="F261" s="73">
        <v>-843</v>
      </c>
      <c r="G261" s="72" t="s">
        <v>16</v>
      </c>
      <c r="H261" s="72" t="s">
        <v>24</v>
      </c>
      <c r="I261" s="72" t="s">
        <v>18</v>
      </c>
      <c r="J261" s="72" t="s">
        <v>19</v>
      </c>
      <c r="K261" s="72" t="s">
        <v>99</v>
      </c>
      <c r="L261" s="72" t="s">
        <v>357</v>
      </c>
      <c r="M261" s="72"/>
    </row>
    <row r="262" spans="2:13" x14ac:dyDescent="0.25">
      <c r="B262" s="72" t="s">
        <v>12</v>
      </c>
      <c r="C262" s="72" t="s">
        <v>13</v>
      </c>
      <c r="D262" s="72" t="s">
        <v>14</v>
      </c>
      <c r="E262" s="72" t="s">
        <v>300</v>
      </c>
      <c r="F262" s="73">
        <v>6705636</v>
      </c>
      <c r="G262" s="72" t="s">
        <v>16</v>
      </c>
      <c r="H262" s="72" t="s">
        <v>24</v>
      </c>
      <c r="I262" s="72" t="s">
        <v>18</v>
      </c>
      <c r="J262" s="72" t="s">
        <v>19</v>
      </c>
      <c r="K262" s="72" t="s">
        <v>157</v>
      </c>
      <c r="L262" s="72" t="s">
        <v>414</v>
      </c>
      <c r="M262" s="72" t="s">
        <v>47</v>
      </c>
    </row>
    <row r="263" spans="2:13" x14ac:dyDescent="0.25">
      <c r="B263" s="72" t="s">
        <v>12</v>
      </c>
      <c r="C263" s="72" t="s">
        <v>13</v>
      </c>
      <c r="D263" s="72" t="s">
        <v>14</v>
      </c>
      <c r="E263" s="72" t="s">
        <v>187</v>
      </c>
      <c r="F263" s="73">
        <v>5425856</v>
      </c>
      <c r="G263" s="72" t="s">
        <v>16</v>
      </c>
      <c r="H263" s="72" t="s">
        <v>17</v>
      </c>
      <c r="I263" s="72" t="s">
        <v>18</v>
      </c>
      <c r="J263" s="72" t="s">
        <v>19</v>
      </c>
      <c r="K263" s="72" t="s">
        <v>25</v>
      </c>
      <c r="L263" s="72" t="s">
        <v>546</v>
      </c>
      <c r="M263" s="72" t="s">
        <v>112</v>
      </c>
    </row>
    <row r="264" spans="2:13" x14ac:dyDescent="0.25">
      <c r="B264" s="72" t="s">
        <v>12</v>
      </c>
      <c r="C264" s="72" t="s">
        <v>13</v>
      </c>
      <c r="D264" s="72" t="s">
        <v>14</v>
      </c>
      <c r="E264" s="72" t="s">
        <v>81</v>
      </c>
      <c r="F264" s="73">
        <v>35832</v>
      </c>
      <c r="G264" s="72" t="s">
        <v>16</v>
      </c>
      <c r="H264" s="72" t="s">
        <v>24</v>
      </c>
      <c r="I264" s="72" t="s">
        <v>18</v>
      </c>
      <c r="J264" s="72" t="s">
        <v>19</v>
      </c>
      <c r="K264" s="72" t="s">
        <v>25</v>
      </c>
      <c r="L264" s="72" t="s">
        <v>621</v>
      </c>
      <c r="M264" s="72" t="s">
        <v>47</v>
      </c>
    </row>
    <row r="265" spans="2:13" x14ac:dyDescent="0.25">
      <c r="B265" s="72" t="s">
        <v>12</v>
      </c>
      <c r="C265" s="72" t="s">
        <v>13</v>
      </c>
      <c r="D265" s="72" t="s">
        <v>14</v>
      </c>
      <c r="E265" s="72" t="s">
        <v>123</v>
      </c>
      <c r="F265" s="73">
        <v>-89</v>
      </c>
      <c r="G265" s="72" t="s">
        <v>16</v>
      </c>
      <c r="H265" s="72" t="s">
        <v>24</v>
      </c>
      <c r="I265" s="72" t="s">
        <v>18</v>
      </c>
      <c r="J265" s="72" t="s">
        <v>19</v>
      </c>
      <c r="K265" s="72" t="s">
        <v>37</v>
      </c>
      <c r="L265" s="72" t="s">
        <v>390</v>
      </c>
      <c r="M265" s="72"/>
    </row>
    <row r="266" spans="2:13" x14ac:dyDescent="0.25">
      <c r="B266" s="72" t="s">
        <v>12</v>
      </c>
      <c r="C266" s="72" t="s">
        <v>13</v>
      </c>
      <c r="D266" s="72" t="s">
        <v>14</v>
      </c>
      <c r="E266" s="72" t="s">
        <v>39</v>
      </c>
      <c r="F266" s="73">
        <v>-7762</v>
      </c>
      <c r="G266" s="72" t="s">
        <v>16</v>
      </c>
      <c r="H266" s="72" t="s">
        <v>24</v>
      </c>
      <c r="I266" s="72" t="s">
        <v>18</v>
      </c>
      <c r="J266" s="72" t="s">
        <v>19</v>
      </c>
      <c r="K266" s="72" t="s">
        <v>25</v>
      </c>
      <c r="L266" s="72" t="s">
        <v>53</v>
      </c>
      <c r="M266" s="72"/>
    </row>
    <row r="267" spans="2:13" x14ac:dyDescent="0.25">
      <c r="B267" s="72" t="s">
        <v>12</v>
      </c>
      <c r="C267" s="72" t="s">
        <v>13</v>
      </c>
      <c r="D267" s="72" t="s">
        <v>14</v>
      </c>
      <c r="E267" s="72" t="s">
        <v>94</v>
      </c>
      <c r="F267" s="73">
        <v>2984</v>
      </c>
      <c r="G267" s="72" t="s">
        <v>16</v>
      </c>
      <c r="H267" s="72" t="s">
        <v>17</v>
      </c>
      <c r="I267" s="72" t="s">
        <v>18</v>
      </c>
      <c r="J267" s="72" t="s">
        <v>19</v>
      </c>
      <c r="K267" s="72" t="s">
        <v>37</v>
      </c>
      <c r="L267" s="72" t="s">
        <v>274</v>
      </c>
      <c r="M267" s="72"/>
    </row>
    <row r="268" spans="2:13" x14ac:dyDescent="0.25">
      <c r="B268" s="72" t="s">
        <v>12</v>
      </c>
      <c r="C268" s="72" t="s">
        <v>13</v>
      </c>
      <c r="D268" s="72" t="s">
        <v>14</v>
      </c>
      <c r="E268" s="72" t="s">
        <v>123</v>
      </c>
      <c r="F268" s="73">
        <v>-18928</v>
      </c>
      <c r="G268" s="72" t="s">
        <v>16</v>
      </c>
      <c r="H268" s="72" t="s">
        <v>24</v>
      </c>
      <c r="I268" s="72" t="s">
        <v>18</v>
      </c>
      <c r="J268" s="72" t="s">
        <v>19</v>
      </c>
      <c r="K268" s="72" t="s">
        <v>102</v>
      </c>
      <c r="L268" s="72" t="s">
        <v>344</v>
      </c>
      <c r="M268" s="72"/>
    </row>
    <row r="269" spans="2:13" x14ac:dyDescent="0.25">
      <c r="B269" s="72" t="s">
        <v>12</v>
      </c>
      <c r="C269" s="72" t="s">
        <v>13</v>
      </c>
      <c r="D269" s="72" t="s">
        <v>14</v>
      </c>
      <c r="E269" s="72" t="s">
        <v>33</v>
      </c>
      <c r="F269" s="73">
        <v>93865</v>
      </c>
      <c r="G269" s="72" t="s">
        <v>16</v>
      </c>
      <c r="H269" s="72" t="s">
        <v>24</v>
      </c>
      <c r="I269" s="72" t="s">
        <v>18</v>
      </c>
      <c r="J269" s="72" t="s">
        <v>19</v>
      </c>
      <c r="K269" s="72" t="s">
        <v>130</v>
      </c>
      <c r="L269" s="72" t="s">
        <v>386</v>
      </c>
      <c r="M269" s="72" t="s">
        <v>35</v>
      </c>
    </row>
    <row r="270" spans="2:13" x14ac:dyDescent="0.25">
      <c r="B270" s="72" t="s">
        <v>12</v>
      </c>
      <c r="C270" s="72" t="s">
        <v>13</v>
      </c>
      <c r="D270" s="72" t="s">
        <v>14</v>
      </c>
      <c r="E270" s="72" t="s">
        <v>36</v>
      </c>
      <c r="F270" s="73">
        <v>14569</v>
      </c>
      <c r="G270" s="72" t="s">
        <v>16</v>
      </c>
      <c r="H270" s="72" t="s">
        <v>24</v>
      </c>
      <c r="I270" s="72" t="s">
        <v>18</v>
      </c>
      <c r="J270" s="72" t="s">
        <v>19</v>
      </c>
      <c r="K270" s="72" t="s">
        <v>25</v>
      </c>
      <c r="L270" s="72" t="s">
        <v>686</v>
      </c>
      <c r="M270" s="72" t="s">
        <v>29</v>
      </c>
    </row>
    <row r="271" spans="2:13" x14ac:dyDescent="0.25">
      <c r="B271" s="72" t="s">
        <v>12</v>
      </c>
      <c r="C271" s="72" t="s">
        <v>13</v>
      </c>
      <c r="D271" s="72" t="s">
        <v>14</v>
      </c>
      <c r="E271" s="72" t="s">
        <v>70</v>
      </c>
      <c r="F271" s="73">
        <v>21782</v>
      </c>
      <c r="G271" s="72" t="s">
        <v>16</v>
      </c>
      <c r="H271" s="72" t="s">
        <v>17</v>
      </c>
      <c r="I271" s="72" t="s">
        <v>18</v>
      </c>
      <c r="J271" s="72" t="s">
        <v>19</v>
      </c>
      <c r="K271" s="72" t="s">
        <v>37</v>
      </c>
      <c r="L271" s="72" t="s">
        <v>119</v>
      </c>
      <c r="M271" s="72" t="s">
        <v>243</v>
      </c>
    </row>
    <row r="272" spans="2:13" x14ac:dyDescent="0.25">
      <c r="B272" s="72" t="s">
        <v>12</v>
      </c>
      <c r="C272" s="72" t="s">
        <v>13</v>
      </c>
      <c r="D272" s="72" t="s">
        <v>14</v>
      </c>
      <c r="E272" s="72" t="s">
        <v>39</v>
      </c>
      <c r="F272" s="73">
        <v>-86889</v>
      </c>
      <c r="G272" s="72" t="s">
        <v>16</v>
      </c>
      <c r="H272" s="72" t="s">
        <v>24</v>
      </c>
      <c r="I272" s="72" t="s">
        <v>18</v>
      </c>
      <c r="J272" s="72" t="s">
        <v>19</v>
      </c>
      <c r="K272" s="72" t="s">
        <v>37</v>
      </c>
      <c r="L272" s="72" t="s">
        <v>482</v>
      </c>
      <c r="M272" s="72"/>
    </row>
    <row r="273" spans="2:13" x14ac:dyDescent="0.25">
      <c r="B273" s="72" t="s">
        <v>12</v>
      </c>
      <c r="C273" s="72" t="s">
        <v>13</v>
      </c>
      <c r="D273" s="72" t="s">
        <v>14</v>
      </c>
      <c r="E273" s="72" t="s">
        <v>51</v>
      </c>
      <c r="F273" s="73">
        <v>59</v>
      </c>
      <c r="G273" s="72" t="s">
        <v>16</v>
      </c>
      <c r="H273" s="72" t="s">
        <v>17</v>
      </c>
      <c r="I273" s="72" t="s">
        <v>18</v>
      </c>
      <c r="J273" s="72" t="s">
        <v>19</v>
      </c>
      <c r="K273" s="72" t="s">
        <v>25</v>
      </c>
      <c r="L273" s="72" t="s">
        <v>559</v>
      </c>
      <c r="M273" s="72"/>
    </row>
    <row r="274" spans="2:13" x14ac:dyDescent="0.25">
      <c r="B274" s="72" t="s">
        <v>12</v>
      </c>
      <c r="C274" s="72" t="s">
        <v>13</v>
      </c>
      <c r="D274" s="72" t="s">
        <v>14</v>
      </c>
      <c r="E274" s="72" t="s">
        <v>79</v>
      </c>
      <c r="F274" s="73">
        <v>-4558</v>
      </c>
      <c r="G274" s="72" t="s">
        <v>16</v>
      </c>
      <c r="H274" s="72" t="s">
        <v>24</v>
      </c>
      <c r="I274" s="72" t="s">
        <v>18</v>
      </c>
      <c r="J274" s="72" t="s">
        <v>19</v>
      </c>
      <c r="K274" s="72" t="s">
        <v>25</v>
      </c>
      <c r="L274" s="72" t="s">
        <v>268</v>
      </c>
      <c r="M274" s="72"/>
    </row>
    <row r="275" spans="2:13" x14ac:dyDescent="0.25">
      <c r="B275" s="72" t="s">
        <v>12</v>
      </c>
      <c r="C275" s="72" t="s">
        <v>13</v>
      </c>
      <c r="D275" s="72" t="s">
        <v>14</v>
      </c>
      <c r="E275" s="72" t="s">
        <v>55</v>
      </c>
      <c r="F275" s="73">
        <v>201175</v>
      </c>
      <c r="G275" s="72" t="s">
        <v>16</v>
      </c>
      <c r="H275" s="72" t="s">
        <v>17</v>
      </c>
      <c r="I275" s="72" t="s">
        <v>18</v>
      </c>
      <c r="J275" s="72" t="s">
        <v>19</v>
      </c>
      <c r="K275" s="72" t="s">
        <v>25</v>
      </c>
      <c r="L275" s="72" t="s">
        <v>356</v>
      </c>
      <c r="M275" s="72" t="s">
        <v>112</v>
      </c>
    </row>
    <row r="276" spans="2:13" x14ac:dyDescent="0.25">
      <c r="B276" s="72" t="s">
        <v>12</v>
      </c>
      <c r="C276" s="72" t="s">
        <v>13</v>
      </c>
      <c r="D276" s="72" t="s">
        <v>14</v>
      </c>
      <c r="E276" s="72" t="s">
        <v>41</v>
      </c>
      <c r="F276" s="73">
        <v>-111</v>
      </c>
      <c r="G276" s="72" t="s">
        <v>16</v>
      </c>
      <c r="H276" s="72" t="s">
        <v>17</v>
      </c>
      <c r="I276" s="72" t="s">
        <v>18</v>
      </c>
      <c r="J276" s="72" t="s">
        <v>19</v>
      </c>
      <c r="K276" s="72" t="s">
        <v>25</v>
      </c>
      <c r="L276" s="72" t="s">
        <v>159</v>
      </c>
      <c r="M276" s="72"/>
    </row>
    <row r="277" spans="2:13" x14ac:dyDescent="0.25">
      <c r="B277" s="72" t="s">
        <v>12</v>
      </c>
      <c r="C277" s="72" t="s">
        <v>13</v>
      </c>
      <c r="D277" s="72" t="s">
        <v>14</v>
      </c>
      <c r="E277" s="72" t="s">
        <v>79</v>
      </c>
      <c r="F277" s="73">
        <v>-7931</v>
      </c>
      <c r="G277" s="72" t="s">
        <v>16</v>
      </c>
      <c r="H277" s="72" t="s">
        <v>17</v>
      </c>
      <c r="I277" s="72" t="s">
        <v>18</v>
      </c>
      <c r="J277" s="72" t="s">
        <v>19</v>
      </c>
      <c r="K277" s="72" t="s">
        <v>117</v>
      </c>
      <c r="L277" s="72" t="s">
        <v>338</v>
      </c>
      <c r="M277" s="72"/>
    </row>
    <row r="278" spans="2:13" x14ac:dyDescent="0.25">
      <c r="B278" s="72" t="s">
        <v>12</v>
      </c>
      <c r="C278" s="72" t="s">
        <v>13</v>
      </c>
      <c r="D278" s="72" t="s">
        <v>14</v>
      </c>
      <c r="E278" s="72" t="s">
        <v>60</v>
      </c>
      <c r="F278" s="73">
        <v>24173</v>
      </c>
      <c r="G278" s="72" t="s">
        <v>16</v>
      </c>
      <c r="H278" s="72" t="s">
        <v>24</v>
      </c>
      <c r="I278" s="72" t="s">
        <v>18</v>
      </c>
      <c r="J278" s="72" t="s">
        <v>19</v>
      </c>
      <c r="K278" s="72" t="s">
        <v>37</v>
      </c>
      <c r="L278" s="72" t="s">
        <v>310</v>
      </c>
      <c r="M278" s="72" t="s">
        <v>184</v>
      </c>
    </row>
    <row r="279" spans="2:13" x14ac:dyDescent="0.25">
      <c r="B279" s="72" t="s">
        <v>12</v>
      </c>
      <c r="C279" s="72" t="s">
        <v>13</v>
      </c>
      <c r="D279" s="72" t="s">
        <v>14</v>
      </c>
      <c r="E279" s="72" t="s">
        <v>51</v>
      </c>
      <c r="F279" s="73">
        <v>59</v>
      </c>
      <c r="G279" s="72" t="s">
        <v>16</v>
      </c>
      <c r="H279" s="72" t="s">
        <v>17</v>
      </c>
      <c r="I279" s="72" t="s">
        <v>18</v>
      </c>
      <c r="J279" s="72" t="s">
        <v>19</v>
      </c>
      <c r="K279" s="72" t="s">
        <v>25</v>
      </c>
      <c r="L279" s="72" t="s">
        <v>538</v>
      </c>
      <c r="M279" s="72"/>
    </row>
    <row r="280" spans="2:13" x14ac:dyDescent="0.25">
      <c r="B280" s="72" t="s">
        <v>12</v>
      </c>
      <c r="C280" s="72" t="s">
        <v>13</v>
      </c>
      <c r="D280" s="72" t="s">
        <v>14</v>
      </c>
      <c r="E280" s="72" t="s">
        <v>51</v>
      </c>
      <c r="F280" s="73">
        <v>35202</v>
      </c>
      <c r="G280" s="72" t="s">
        <v>16</v>
      </c>
      <c r="H280" s="72" t="s">
        <v>24</v>
      </c>
      <c r="I280" s="72" t="s">
        <v>18</v>
      </c>
      <c r="J280" s="72" t="s">
        <v>19</v>
      </c>
      <c r="K280" s="72" t="s">
        <v>25</v>
      </c>
      <c r="L280" s="72" t="s">
        <v>173</v>
      </c>
      <c r="M280" s="72"/>
    </row>
    <row r="281" spans="2:13" x14ac:dyDescent="0.25">
      <c r="B281" s="72" t="s">
        <v>12</v>
      </c>
      <c r="C281" s="72" t="s">
        <v>13</v>
      </c>
      <c r="D281" s="72" t="s">
        <v>14</v>
      </c>
      <c r="E281" s="72" t="s">
        <v>144</v>
      </c>
      <c r="F281" s="73">
        <v>2103272</v>
      </c>
      <c r="G281" s="72" t="s">
        <v>16</v>
      </c>
      <c r="H281" s="72" t="s">
        <v>24</v>
      </c>
      <c r="I281" s="72" t="s">
        <v>18</v>
      </c>
      <c r="J281" s="72" t="s">
        <v>19</v>
      </c>
      <c r="K281" s="72" t="s">
        <v>31</v>
      </c>
      <c r="L281" s="72" t="s">
        <v>247</v>
      </c>
      <c r="M281" s="72" t="s">
        <v>184</v>
      </c>
    </row>
    <row r="282" spans="2:13" x14ac:dyDescent="0.25">
      <c r="B282" s="72" t="s">
        <v>12</v>
      </c>
      <c r="C282" s="72" t="s">
        <v>13</v>
      </c>
      <c r="D282" s="72" t="s">
        <v>14</v>
      </c>
      <c r="E282" s="72" t="s">
        <v>79</v>
      </c>
      <c r="F282" s="73">
        <v>-1542</v>
      </c>
      <c r="G282" s="72" t="s">
        <v>16</v>
      </c>
      <c r="H282" s="72" t="s">
        <v>24</v>
      </c>
      <c r="I282" s="72" t="s">
        <v>18</v>
      </c>
      <c r="J282" s="72" t="s">
        <v>19</v>
      </c>
      <c r="K282" s="72" t="s">
        <v>43</v>
      </c>
      <c r="L282" s="72" t="s">
        <v>189</v>
      </c>
      <c r="M282" s="72"/>
    </row>
    <row r="283" spans="2:13" x14ac:dyDescent="0.25">
      <c r="B283" s="72" t="s">
        <v>12</v>
      </c>
      <c r="C283" s="72" t="s">
        <v>13</v>
      </c>
      <c r="D283" s="72" t="s">
        <v>14</v>
      </c>
      <c r="E283" s="72" t="s">
        <v>83</v>
      </c>
      <c r="F283" s="73">
        <v>35</v>
      </c>
      <c r="G283" s="72" t="s">
        <v>16</v>
      </c>
      <c r="H283" s="72" t="s">
        <v>17</v>
      </c>
      <c r="I283" s="72" t="s">
        <v>18</v>
      </c>
      <c r="J283" s="72" t="s">
        <v>19</v>
      </c>
      <c r="K283" s="72" t="s">
        <v>49</v>
      </c>
      <c r="L283" s="72" t="s">
        <v>203</v>
      </c>
      <c r="M283" s="72"/>
    </row>
    <row r="284" spans="2:13" x14ac:dyDescent="0.25">
      <c r="B284" s="72" t="s">
        <v>12</v>
      </c>
      <c r="C284" s="72" t="s">
        <v>13</v>
      </c>
      <c r="D284" s="72" t="s">
        <v>14</v>
      </c>
      <c r="E284" s="72" t="s">
        <v>65</v>
      </c>
      <c r="F284" s="73">
        <v>54114</v>
      </c>
      <c r="G284" s="72" t="s">
        <v>16</v>
      </c>
      <c r="H284" s="72" t="s">
        <v>24</v>
      </c>
      <c r="I284" s="72" t="s">
        <v>18</v>
      </c>
      <c r="J284" s="72" t="s">
        <v>19</v>
      </c>
      <c r="K284" s="72" t="s">
        <v>49</v>
      </c>
      <c r="L284" s="72" t="s">
        <v>167</v>
      </c>
      <c r="M284" s="72" t="s">
        <v>67</v>
      </c>
    </row>
    <row r="285" spans="2:13" x14ac:dyDescent="0.25">
      <c r="B285" s="72" t="s">
        <v>12</v>
      </c>
      <c r="C285" s="72" t="s">
        <v>13</v>
      </c>
      <c r="D285" s="72" t="s">
        <v>14</v>
      </c>
      <c r="E285" s="72" t="s">
        <v>51</v>
      </c>
      <c r="F285" s="73">
        <v>5</v>
      </c>
      <c r="G285" s="72" t="s">
        <v>16</v>
      </c>
      <c r="H285" s="72" t="s">
        <v>24</v>
      </c>
      <c r="I285" s="72" t="s">
        <v>18</v>
      </c>
      <c r="J285" s="72" t="s">
        <v>19</v>
      </c>
      <c r="K285" s="72" t="s">
        <v>117</v>
      </c>
      <c r="L285" s="72" t="s">
        <v>679</v>
      </c>
      <c r="M285" s="72"/>
    </row>
    <row r="286" spans="2:13" x14ac:dyDescent="0.25">
      <c r="B286" s="72" t="s">
        <v>12</v>
      </c>
      <c r="C286" s="72" t="s">
        <v>13</v>
      </c>
      <c r="D286" s="72" t="s">
        <v>14</v>
      </c>
      <c r="E286" s="72" t="s">
        <v>51</v>
      </c>
      <c r="F286" s="73">
        <v>109635</v>
      </c>
      <c r="G286" s="72" t="s">
        <v>16</v>
      </c>
      <c r="H286" s="72" t="s">
        <v>24</v>
      </c>
      <c r="I286" s="72" t="s">
        <v>18</v>
      </c>
      <c r="J286" s="72" t="s">
        <v>19</v>
      </c>
      <c r="K286" s="72" t="s">
        <v>37</v>
      </c>
      <c r="L286" s="72" t="s">
        <v>46</v>
      </c>
      <c r="M286" s="72"/>
    </row>
    <row r="287" spans="2:13" x14ac:dyDescent="0.25">
      <c r="B287" s="72" t="s">
        <v>12</v>
      </c>
      <c r="C287" s="72" t="s">
        <v>13</v>
      </c>
      <c r="D287" s="72" t="s">
        <v>14</v>
      </c>
      <c r="E287" s="72" t="s">
        <v>152</v>
      </c>
      <c r="F287" s="73">
        <v>-1198</v>
      </c>
      <c r="G287" s="72" t="s">
        <v>16</v>
      </c>
      <c r="H287" s="72" t="s">
        <v>24</v>
      </c>
      <c r="I287" s="72" t="s">
        <v>18</v>
      </c>
      <c r="J287" s="72" t="s">
        <v>19</v>
      </c>
      <c r="K287" s="72" t="s">
        <v>25</v>
      </c>
      <c r="L287" s="72" t="s">
        <v>546</v>
      </c>
      <c r="M287" s="72"/>
    </row>
    <row r="288" spans="2:13" x14ac:dyDescent="0.25">
      <c r="B288" s="72" t="s">
        <v>12</v>
      </c>
      <c r="C288" s="72" t="s">
        <v>13</v>
      </c>
      <c r="D288" s="72" t="s">
        <v>14</v>
      </c>
      <c r="E288" s="72" t="s">
        <v>94</v>
      </c>
      <c r="F288" s="73">
        <v>321</v>
      </c>
      <c r="G288" s="72" t="s">
        <v>16</v>
      </c>
      <c r="H288" s="72" t="s">
        <v>24</v>
      </c>
      <c r="I288" s="72" t="s">
        <v>18</v>
      </c>
      <c r="J288" s="72" t="s">
        <v>19</v>
      </c>
      <c r="K288" s="72" t="s">
        <v>25</v>
      </c>
      <c r="L288" s="72" t="s">
        <v>377</v>
      </c>
      <c r="M288" s="72"/>
    </row>
    <row r="289" spans="2:13" x14ac:dyDescent="0.25">
      <c r="B289" s="72" t="s">
        <v>12</v>
      </c>
      <c r="C289" s="72" t="s">
        <v>13</v>
      </c>
      <c r="D289" s="72" t="s">
        <v>14</v>
      </c>
      <c r="E289" s="72" t="s">
        <v>83</v>
      </c>
      <c r="F289" s="73">
        <v>752710</v>
      </c>
      <c r="G289" s="72" t="s">
        <v>16</v>
      </c>
      <c r="H289" s="72" t="s">
        <v>17</v>
      </c>
      <c r="I289" s="72" t="s">
        <v>18</v>
      </c>
      <c r="J289" s="72" t="s">
        <v>19</v>
      </c>
      <c r="K289" s="72" t="s">
        <v>25</v>
      </c>
      <c r="L289" s="72" t="s">
        <v>180</v>
      </c>
      <c r="M289" s="72"/>
    </row>
    <row r="290" spans="2:13" x14ac:dyDescent="0.25">
      <c r="B290" s="72" t="s">
        <v>12</v>
      </c>
      <c r="C290" s="72" t="s">
        <v>13</v>
      </c>
      <c r="D290" s="72" t="s">
        <v>14</v>
      </c>
      <c r="E290" s="72" t="s">
        <v>36</v>
      </c>
      <c r="F290" s="73">
        <v>36239</v>
      </c>
      <c r="G290" s="72" t="s">
        <v>16</v>
      </c>
      <c r="H290" s="72" t="s">
        <v>24</v>
      </c>
      <c r="I290" s="72" t="s">
        <v>18</v>
      </c>
      <c r="J290" s="72" t="s">
        <v>19</v>
      </c>
      <c r="K290" s="72" t="s">
        <v>37</v>
      </c>
      <c r="L290" s="72" t="s">
        <v>340</v>
      </c>
      <c r="M290" s="72" t="s">
        <v>29</v>
      </c>
    </row>
    <row r="291" spans="2:13" x14ac:dyDescent="0.25">
      <c r="B291" s="72" t="s">
        <v>12</v>
      </c>
      <c r="C291" s="72" t="s">
        <v>13</v>
      </c>
      <c r="D291" s="72" t="s">
        <v>14</v>
      </c>
      <c r="E291" s="72" t="s">
        <v>132</v>
      </c>
      <c r="F291" s="73">
        <v>96852</v>
      </c>
      <c r="G291" s="72" t="s">
        <v>16</v>
      </c>
      <c r="H291" s="72" t="s">
        <v>24</v>
      </c>
      <c r="I291" s="72" t="s">
        <v>18</v>
      </c>
      <c r="J291" s="72" t="s">
        <v>19</v>
      </c>
      <c r="K291" s="72" t="s">
        <v>37</v>
      </c>
      <c r="L291" s="72" t="s">
        <v>274</v>
      </c>
      <c r="M291" s="72" t="s">
        <v>133</v>
      </c>
    </row>
    <row r="292" spans="2:13" x14ac:dyDescent="0.25">
      <c r="B292" s="72" t="s">
        <v>12</v>
      </c>
      <c r="C292" s="72" t="s">
        <v>13</v>
      </c>
      <c r="D292" s="72" t="s">
        <v>14</v>
      </c>
      <c r="E292" s="72" t="s">
        <v>256</v>
      </c>
      <c r="F292" s="73">
        <v>-1036</v>
      </c>
      <c r="G292" s="72" t="s">
        <v>16</v>
      </c>
      <c r="H292" s="72" t="s">
        <v>17</v>
      </c>
      <c r="I292" s="72" t="s">
        <v>18</v>
      </c>
      <c r="J292" s="72" t="s">
        <v>19</v>
      </c>
      <c r="K292" s="72" t="s">
        <v>37</v>
      </c>
      <c r="L292" s="72" t="s">
        <v>280</v>
      </c>
      <c r="M292" s="72"/>
    </row>
    <row r="293" spans="2:13" x14ac:dyDescent="0.25">
      <c r="B293" s="72" t="s">
        <v>12</v>
      </c>
      <c r="C293" s="72" t="s">
        <v>13</v>
      </c>
      <c r="D293" s="72" t="s">
        <v>14</v>
      </c>
      <c r="E293" s="72" t="s">
        <v>83</v>
      </c>
      <c r="F293" s="73">
        <v>324450</v>
      </c>
      <c r="G293" s="72" t="s">
        <v>16</v>
      </c>
      <c r="H293" s="72" t="s">
        <v>17</v>
      </c>
      <c r="I293" s="72" t="s">
        <v>18</v>
      </c>
      <c r="J293" s="72" t="s">
        <v>19</v>
      </c>
      <c r="K293" s="72" t="s">
        <v>25</v>
      </c>
      <c r="L293" s="72" t="s">
        <v>139</v>
      </c>
      <c r="M293" s="72"/>
    </row>
    <row r="294" spans="2:13" x14ac:dyDescent="0.25">
      <c r="B294" s="72" t="s">
        <v>12</v>
      </c>
      <c r="C294" s="72" t="s">
        <v>13</v>
      </c>
      <c r="D294" s="72" t="s">
        <v>14</v>
      </c>
      <c r="E294" s="72" t="s">
        <v>55</v>
      </c>
      <c r="F294" s="73">
        <v>343176</v>
      </c>
      <c r="G294" s="72" t="s">
        <v>16</v>
      </c>
      <c r="H294" s="72" t="s">
        <v>24</v>
      </c>
      <c r="I294" s="72" t="s">
        <v>18</v>
      </c>
      <c r="J294" s="72" t="s">
        <v>19</v>
      </c>
      <c r="K294" s="72" t="s">
        <v>25</v>
      </c>
      <c r="L294" s="72" t="s">
        <v>424</v>
      </c>
      <c r="M294" s="72" t="s">
        <v>112</v>
      </c>
    </row>
    <row r="295" spans="2:13" x14ac:dyDescent="0.25">
      <c r="B295" s="72" t="s">
        <v>12</v>
      </c>
      <c r="C295" s="72" t="s">
        <v>13</v>
      </c>
      <c r="D295" s="72" t="s">
        <v>14</v>
      </c>
      <c r="E295" s="72" t="s">
        <v>23</v>
      </c>
      <c r="F295" s="73">
        <v>-154661</v>
      </c>
      <c r="G295" s="72" t="s">
        <v>16</v>
      </c>
      <c r="H295" s="72" t="s">
        <v>24</v>
      </c>
      <c r="I295" s="72" t="s">
        <v>18</v>
      </c>
      <c r="J295" s="72" t="s">
        <v>19</v>
      </c>
      <c r="K295" s="72" t="s">
        <v>157</v>
      </c>
      <c r="L295" s="72" t="s">
        <v>158</v>
      </c>
      <c r="M295" s="72"/>
    </row>
    <row r="296" spans="2:13" x14ac:dyDescent="0.25">
      <c r="B296" s="72" t="s">
        <v>12</v>
      </c>
      <c r="C296" s="72" t="s">
        <v>13</v>
      </c>
      <c r="D296" s="72" t="s">
        <v>14</v>
      </c>
      <c r="E296" s="72" t="s">
        <v>68</v>
      </c>
      <c r="F296" s="73">
        <v>-3758</v>
      </c>
      <c r="G296" s="72" t="s">
        <v>16</v>
      </c>
      <c r="H296" s="72" t="s">
        <v>24</v>
      </c>
      <c r="I296" s="72" t="s">
        <v>18</v>
      </c>
      <c r="J296" s="72" t="s">
        <v>19</v>
      </c>
      <c r="K296" s="72" t="s">
        <v>49</v>
      </c>
      <c r="L296" s="72" t="s">
        <v>371</v>
      </c>
      <c r="M296" s="72"/>
    </row>
    <row r="297" spans="2:13" x14ac:dyDescent="0.25">
      <c r="B297" s="72" t="s">
        <v>12</v>
      </c>
      <c r="C297" s="72" t="s">
        <v>13</v>
      </c>
      <c r="D297" s="72" t="s">
        <v>14</v>
      </c>
      <c r="E297" s="72" t="s">
        <v>39</v>
      </c>
      <c r="F297" s="73">
        <v>-476811</v>
      </c>
      <c r="G297" s="72" t="s">
        <v>16</v>
      </c>
      <c r="H297" s="72" t="s">
        <v>17</v>
      </c>
      <c r="I297" s="72" t="s">
        <v>18</v>
      </c>
      <c r="J297" s="72" t="s">
        <v>19</v>
      </c>
      <c r="K297" s="72" t="s">
        <v>25</v>
      </c>
      <c r="L297" s="72" t="s">
        <v>244</v>
      </c>
      <c r="M297" s="72"/>
    </row>
    <row r="298" spans="2:13" x14ac:dyDescent="0.25">
      <c r="B298" s="72" t="s">
        <v>12</v>
      </c>
      <c r="C298" s="72" t="s">
        <v>13</v>
      </c>
      <c r="D298" s="72" t="s">
        <v>14</v>
      </c>
      <c r="E298" s="72" t="s">
        <v>55</v>
      </c>
      <c r="F298" s="73">
        <v>30063</v>
      </c>
      <c r="G298" s="72" t="s">
        <v>16</v>
      </c>
      <c r="H298" s="72" t="s">
        <v>24</v>
      </c>
      <c r="I298" s="72" t="s">
        <v>48</v>
      </c>
      <c r="J298" s="72" t="s">
        <v>19</v>
      </c>
      <c r="K298" s="72" t="s">
        <v>37</v>
      </c>
      <c r="L298" s="72" t="s">
        <v>232</v>
      </c>
      <c r="M298" s="72" t="s">
        <v>57</v>
      </c>
    </row>
    <row r="299" spans="2:13" x14ac:dyDescent="0.25">
      <c r="B299" s="72" t="s">
        <v>12</v>
      </c>
      <c r="C299" s="72" t="s">
        <v>13</v>
      </c>
      <c r="D299" s="72" t="s">
        <v>14</v>
      </c>
      <c r="E299" s="72" t="s">
        <v>33</v>
      </c>
      <c r="F299" s="73">
        <v>625831</v>
      </c>
      <c r="G299" s="72" t="s">
        <v>16</v>
      </c>
      <c r="H299" s="72" t="s">
        <v>24</v>
      </c>
      <c r="I299" s="72" t="s">
        <v>18</v>
      </c>
      <c r="J299" s="72" t="s">
        <v>19</v>
      </c>
      <c r="K299" s="72" t="s">
        <v>63</v>
      </c>
      <c r="L299" s="72" t="s">
        <v>135</v>
      </c>
      <c r="M299" s="72" t="s">
        <v>35</v>
      </c>
    </row>
    <row r="300" spans="2:13" x14ac:dyDescent="0.25">
      <c r="B300" s="72" t="s">
        <v>12</v>
      </c>
      <c r="C300" s="72" t="s">
        <v>13</v>
      </c>
      <c r="D300" s="72" t="s">
        <v>14</v>
      </c>
      <c r="E300" s="72" t="s">
        <v>68</v>
      </c>
      <c r="F300" s="73">
        <v>-394</v>
      </c>
      <c r="G300" s="72" t="s">
        <v>16</v>
      </c>
      <c r="H300" s="72" t="s">
        <v>17</v>
      </c>
      <c r="I300" s="72" t="s">
        <v>18</v>
      </c>
      <c r="J300" s="72" t="s">
        <v>19</v>
      </c>
      <c r="K300" s="72" t="s">
        <v>20</v>
      </c>
      <c r="L300" s="72" t="s">
        <v>550</v>
      </c>
      <c r="M300" s="72"/>
    </row>
    <row r="301" spans="2:13" x14ac:dyDescent="0.25">
      <c r="B301" s="72" t="s">
        <v>12</v>
      </c>
      <c r="C301" s="72" t="s">
        <v>13</v>
      </c>
      <c r="D301" s="72" t="s">
        <v>14</v>
      </c>
      <c r="E301" s="72" t="s">
        <v>152</v>
      </c>
      <c r="F301" s="73">
        <v>-3989</v>
      </c>
      <c r="G301" s="72" t="s">
        <v>16</v>
      </c>
      <c r="H301" s="72" t="s">
        <v>24</v>
      </c>
      <c r="I301" s="72" t="s">
        <v>18</v>
      </c>
      <c r="J301" s="72" t="s">
        <v>19</v>
      </c>
      <c r="K301" s="72" t="s">
        <v>99</v>
      </c>
      <c r="L301" s="72" t="s">
        <v>368</v>
      </c>
      <c r="M301" s="72"/>
    </row>
    <row r="302" spans="2:13" x14ac:dyDescent="0.25">
      <c r="B302" s="72" t="s">
        <v>12</v>
      </c>
      <c r="C302" s="72" t="s">
        <v>13</v>
      </c>
      <c r="D302" s="72" t="s">
        <v>14</v>
      </c>
      <c r="E302" s="72" t="s">
        <v>258</v>
      </c>
      <c r="F302" s="73">
        <v>919907</v>
      </c>
      <c r="G302" s="72" t="s">
        <v>16</v>
      </c>
      <c r="H302" s="72" t="s">
        <v>24</v>
      </c>
      <c r="I302" s="72" t="s">
        <v>18</v>
      </c>
      <c r="J302" s="72" t="s">
        <v>19</v>
      </c>
      <c r="K302" s="72" t="s">
        <v>96</v>
      </c>
      <c r="L302" s="72" t="s">
        <v>597</v>
      </c>
      <c r="M302" s="72" t="s">
        <v>259</v>
      </c>
    </row>
    <row r="303" spans="2:13" x14ac:dyDescent="0.25">
      <c r="B303" s="72" t="s">
        <v>12</v>
      </c>
      <c r="C303" s="72" t="s">
        <v>13</v>
      </c>
      <c r="D303" s="72" t="s">
        <v>14</v>
      </c>
      <c r="E303" s="72" t="s">
        <v>453</v>
      </c>
      <c r="F303" s="73">
        <v>100321</v>
      </c>
      <c r="G303" s="72" t="s">
        <v>16</v>
      </c>
      <c r="H303" s="72" t="s">
        <v>24</v>
      </c>
      <c r="I303" s="72" t="s">
        <v>18</v>
      </c>
      <c r="J303" s="72" t="s">
        <v>19</v>
      </c>
      <c r="K303" s="72" t="s">
        <v>37</v>
      </c>
      <c r="L303" s="72" t="s">
        <v>125</v>
      </c>
      <c r="M303" s="72"/>
    </row>
    <row r="304" spans="2:13" x14ac:dyDescent="0.25">
      <c r="B304" s="72" t="s">
        <v>12</v>
      </c>
      <c r="C304" s="72" t="s">
        <v>13</v>
      </c>
      <c r="D304" s="72" t="s">
        <v>14</v>
      </c>
      <c r="E304" s="72" t="s">
        <v>36</v>
      </c>
      <c r="F304" s="73">
        <v>191815</v>
      </c>
      <c r="G304" s="72" t="s">
        <v>16</v>
      </c>
      <c r="H304" s="72" t="s">
        <v>24</v>
      </c>
      <c r="I304" s="72" t="s">
        <v>18</v>
      </c>
      <c r="J304" s="72" t="s">
        <v>19</v>
      </c>
      <c r="K304" s="72" t="s">
        <v>63</v>
      </c>
      <c r="L304" s="72" t="s">
        <v>452</v>
      </c>
      <c r="M304" s="72" t="s">
        <v>57</v>
      </c>
    </row>
    <row r="305" spans="2:13" x14ac:dyDescent="0.25">
      <c r="B305" s="72" t="s">
        <v>12</v>
      </c>
      <c r="C305" s="72" t="s">
        <v>13</v>
      </c>
      <c r="D305" s="72" t="s">
        <v>14</v>
      </c>
      <c r="E305" s="72" t="s">
        <v>258</v>
      </c>
      <c r="F305" s="73">
        <v>209625</v>
      </c>
      <c r="G305" s="72" t="s">
        <v>16</v>
      </c>
      <c r="H305" s="72" t="s">
        <v>24</v>
      </c>
      <c r="I305" s="72" t="s">
        <v>18</v>
      </c>
      <c r="J305" s="72" t="s">
        <v>19</v>
      </c>
      <c r="K305" s="72" t="s">
        <v>20</v>
      </c>
      <c r="L305" s="72" t="s">
        <v>550</v>
      </c>
      <c r="M305" s="72" t="s">
        <v>706</v>
      </c>
    </row>
    <row r="306" spans="2:13" x14ac:dyDescent="0.25">
      <c r="B306" s="72" t="s">
        <v>12</v>
      </c>
      <c r="C306" s="72" t="s">
        <v>13</v>
      </c>
      <c r="D306" s="72" t="s">
        <v>14</v>
      </c>
      <c r="E306" s="72" t="s">
        <v>60</v>
      </c>
      <c r="F306" s="73">
        <v>1477340</v>
      </c>
      <c r="G306" s="72" t="s">
        <v>16</v>
      </c>
      <c r="H306" s="72" t="s">
        <v>17</v>
      </c>
      <c r="I306" s="72" t="s">
        <v>18</v>
      </c>
      <c r="J306" s="72" t="s">
        <v>19</v>
      </c>
      <c r="K306" s="72" t="s">
        <v>25</v>
      </c>
      <c r="L306" s="72" t="s">
        <v>420</v>
      </c>
      <c r="M306" s="72" t="s">
        <v>22</v>
      </c>
    </row>
    <row r="307" spans="2:13" x14ac:dyDescent="0.25">
      <c r="B307" s="72" t="s">
        <v>12</v>
      </c>
      <c r="C307" s="72" t="s">
        <v>13</v>
      </c>
      <c r="D307" s="72" t="s">
        <v>14</v>
      </c>
      <c r="E307" s="72" t="s">
        <v>51</v>
      </c>
      <c r="F307" s="73">
        <v>296877</v>
      </c>
      <c r="G307" s="72" t="s">
        <v>16</v>
      </c>
      <c r="H307" s="72" t="s">
        <v>17</v>
      </c>
      <c r="I307" s="72" t="s">
        <v>18</v>
      </c>
      <c r="J307" s="72" t="s">
        <v>19</v>
      </c>
      <c r="K307" s="72" t="s">
        <v>37</v>
      </c>
      <c r="L307" s="72" t="s">
        <v>113</v>
      </c>
      <c r="M307" s="72"/>
    </row>
    <row r="308" spans="2:13" x14ac:dyDescent="0.25">
      <c r="B308" s="72" t="s">
        <v>12</v>
      </c>
      <c r="C308" s="72" t="s">
        <v>13</v>
      </c>
      <c r="D308" s="72" t="s">
        <v>14</v>
      </c>
      <c r="E308" s="72" t="s">
        <v>83</v>
      </c>
      <c r="F308" s="73">
        <v>2116422</v>
      </c>
      <c r="G308" s="72" t="s">
        <v>16</v>
      </c>
      <c r="H308" s="72" t="s">
        <v>24</v>
      </c>
      <c r="I308" s="72" t="s">
        <v>18</v>
      </c>
      <c r="J308" s="72" t="s">
        <v>19</v>
      </c>
      <c r="K308" s="72" t="s">
        <v>49</v>
      </c>
      <c r="L308" s="72" t="s">
        <v>209</v>
      </c>
      <c r="M308" s="72"/>
    </row>
    <row r="309" spans="2:13" x14ac:dyDescent="0.25">
      <c r="B309" s="72" t="s">
        <v>12</v>
      </c>
      <c r="C309" s="72" t="s">
        <v>13</v>
      </c>
      <c r="D309" s="72" t="s">
        <v>14</v>
      </c>
      <c r="E309" s="72" t="s">
        <v>39</v>
      </c>
      <c r="F309" s="73">
        <v>-2596</v>
      </c>
      <c r="G309" s="72" t="s">
        <v>16</v>
      </c>
      <c r="H309" s="72" t="s">
        <v>24</v>
      </c>
      <c r="I309" s="72" t="s">
        <v>18</v>
      </c>
      <c r="J309" s="72" t="s">
        <v>19</v>
      </c>
      <c r="K309" s="72" t="s">
        <v>20</v>
      </c>
      <c r="L309" s="72" t="s">
        <v>649</v>
      </c>
      <c r="M309" s="72"/>
    </row>
    <row r="310" spans="2:13" x14ac:dyDescent="0.25">
      <c r="B310" s="72" t="s">
        <v>12</v>
      </c>
      <c r="C310" s="72" t="s">
        <v>13</v>
      </c>
      <c r="D310" s="72" t="s">
        <v>14</v>
      </c>
      <c r="E310" s="72" t="s">
        <v>83</v>
      </c>
      <c r="F310" s="73">
        <v>337329</v>
      </c>
      <c r="G310" s="72" t="s">
        <v>16</v>
      </c>
      <c r="H310" s="72" t="s">
        <v>17</v>
      </c>
      <c r="I310" s="72" t="s">
        <v>18</v>
      </c>
      <c r="J310" s="72" t="s">
        <v>19</v>
      </c>
      <c r="K310" s="72" t="s">
        <v>25</v>
      </c>
      <c r="L310" s="72" t="s">
        <v>174</v>
      </c>
      <c r="M310" s="72"/>
    </row>
    <row r="311" spans="2:13" x14ac:dyDescent="0.25">
      <c r="B311" s="72" t="s">
        <v>12</v>
      </c>
      <c r="C311" s="72" t="s">
        <v>13</v>
      </c>
      <c r="D311" s="72" t="s">
        <v>14</v>
      </c>
      <c r="E311" s="72" t="s">
        <v>39</v>
      </c>
      <c r="F311" s="73">
        <v>-13067</v>
      </c>
      <c r="G311" s="72" t="s">
        <v>16</v>
      </c>
      <c r="H311" s="72" t="s">
        <v>17</v>
      </c>
      <c r="I311" s="72" t="s">
        <v>18</v>
      </c>
      <c r="J311" s="72" t="s">
        <v>19</v>
      </c>
      <c r="K311" s="72" t="s">
        <v>20</v>
      </c>
      <c r="L311" s="72" t="s">
        <v>541</v>
      </c>
      <c r="M311" s="72"/>
    </row>
    <row r="312" spans="2:13" x14ac:dyDescent="0.25">
      <c r="B312" s="72" t="s">
        <v>12</v>
      </c>
      <c r="C312" s="72" t="s">
        <v>13</v>
      </c>
      <c r="D312" s="72" t="s">
        <v>14</v>
      </c>
      <c r="E312" s="72" t="s">
        <v>58</v>
      </c>
      <c r="F312" s="73">
        <v>116493</v>
      </c>
      <c r="G312" s="72" t="s">
        <v>16</v>
      </c>
      <c r="H312" s="72" t="s">
        <v>24</v>
      </c>
      <c r="I312" s="72" t="s">
        <v>18</v>
      </c>
      <c r="J312" s="72" t="s">
        <v>19</v>
      </c>
      <c r="K312" s="72" t="s">
        <v>25</v>
      </c>
      <c r="L312" s="72" t="s">
        <v>77</v>
      </c>
      <c r="M312" s="72" t="s">
        <v>29</v>
      </c>
    </row>
    <row r="313" spans="2:13" x14ac:dyDescent="0.25">
      <c r="B313" s="72" t="s">
        <v>12</v>
      </c>
      <c r="C313" s="72" t="s">
        <v>13</v>
      </c>
      <c r="D313" s="72" t="s">
        <v>14</v>
      </c>
      <c r="E313" s="72" t="s">
        <v>94</v>
      </c>
      <c r="F313" s="73">
        <v>40611</v>
      </c>
      <c r="G313" s="72" t="s">
        <v>16</v>
      </c>
      <c r="H313" s="72" t="s">
        <v>17</v>
      </c>
      <c r="I313" s="72" t="s">
        <v>18</v>
      </c>
      <c r="J313" s="72" t="s">
        <v>19</v>
      </c>
      <c r="K313" s="72" t="s">
        <v>25</v>
      </c>
      <c r="L313" s="72" t="s">
        <v>326</v>
      </c>
      <c r="M313" s="72"/>
    </row>
    <row r="314" spans="2:13" x14ac:dyDescent="0.25">
      <c r="B314" s="72" t="s">
        <v>12</v>
      </c>
      <c r="C314" s="72" t="s">
        <v>13</v>
      </c>
      <c r="D314" s="72" t="s">
        <v>14</v>
      </c>
      <c r="E314" s="72" t="s">
        <v>27</v>
      </c>
      <c r="F314" s="73">
        <v>47655</v>
      </c>
      <c r="G314" s="72" t="s">
        <v>16</v>
      </c>
      <c r="H314" s="72" t="s">
        <v>17</v>
      </c>
      <c r="I314" s="72" t="s">
        <v>18</v>
      </c>
      <c r="J314" s="72" t="s">
        <v>19</v>
      </c>
      <c r="K314" s="72" t="s">
        <v>37</v>
      </c>
      <c r="L314" s="72" t="s">
        <v>119</v>
      </c>
      <c r="M314" s="72" t="s">
        <v>57</v>
      </c>
    </row>
    <row r="315" spans="2:13" x14ac:dyDescent="0.25">
      <c r="B315" s="72" t="s">
        <v>12</v>
      </c>
      <c r="C315" s="72" t="s">
        <v>13</v>
      </c>
      <c r="D315" s="72" t="s">
        <v>14</v>
      </c>
      <c r="E315" s="72" t="s">
        <v>81</v>
      </c>
      <c r="F315" s="73">
        <v>125126</v>
      </c>
      <c r="G315" s="72" t="s">
        <v>16</v>
      </c>
      <c r="H315" s="72" t="s">
        <v>24</v>
      </c>
      <c r="I315" s="72" t="s">
        <v>18</v>
      </c>
      <c r="J315" s="72" t="s">
        <v>19</v>
      </c>
      <c r="K315" s="72" t="s">
        <v>25</v>
      </c>
      <c r="L315" s="72" t="s">
        <v>433</v>
      </c>
      <c r="M315" s="72" t="s">
        <v>29</v>
      </c>
    </row>
    <row r="316" spans="2:13" x14ac:dyDescent="0.25">
      <c r="B316" s="72" t="s">
        <v>12</v>
      </c>
      <c r="C316" s="72" t="s">
        <v>13</v>
      </c>
      <c r="D316" s="72" t="s">
        <v>14</v>
      </c>
      <c r="E316" s="72" t="s">
        <v>55</v>
      </c>
      <c r="F316" s="73">
        <v>442452</v>
      </c>
      <c r="G316" s="72" t="s">
        <v>16</v>
      </c>
      <c r="H316" s="72" t="s">
        <v>24</v>
      </c>
      <c r="I316" s="72" t="s">
        <v>18</v>
      </c>
      <c r="J316" s="72" t="s">
        <v>19</v>
      </c>
      <c r="K316" s="72" t="s">
        <v>25</v>
      </c>
      <c r="L316" s="72" t="s">
        <v>647</v>
      </c>
      <c r="M316" s="72" t="s">
        <v>112</v>
      </c>
    </row>
    <row r="317" spans="2:13" x14ac:dyDescent="0.25">
      <c r="B317" s="72" t="s">
        <v>12</v>
      </c>
      <c r="C317" s="72" t="s">
        <v>13</v>
      </c>
      <c r="D317" s="72" t="s">
        <v>14</v>
      </c>
      <c r="E317" s="72" t="s">
        <v>41</v>
      </c>
      <c r="F317" s="73">
        <v>-334</v>
      </c>
      <c r="G317" s="72" t="s">
        <v>16</v>
      </c>
      <c r="H317" s="72" t="s">
        <v>17</v>
      </c>
      <c r="I317" s="72" t="s">
        <v>18</v>
      </c>
      <c r="J317" s="72" t="s">
        <v>19</v>
      </c>
      <c r="K317" s="72" t="s">
        <v>37</v>
      </c>
      <c r="L317" s="72" t="s">
        <v>384</v>
      </c>
      <c r="M317" s="72"/>
    </row>
    <row r="318" spans="2:13" x14ac:dyDescent="0.25">
      <c r="B318" s="72" t="s">
        <v>12</v>
      </c>
      <c r="C318" s="72" t="s">
        <v>13</v>
      </c>
      <c r="D318" s="72" t="s">
        <v>14</v>
      </c>
      <c r="E318" s="72" t="s">
        <v>23</v>
      </c>
      <c r="F318" s="73">
        <v>-694319</v>
      </c>
      <c r="G318" s="72" t="s">
        <v>16</v>
      </c>
      <c r="H318" s="72" t="s">
        <v>24</v>
      </c>
      <c r="I318" s="72" t="s">
        <v>18</v>
      </c>
      <c r="J318" s="72" t="s">
        <v>19</v>
      </c>
      <c r="K318" s="72" t="s">
        <v>37</v>
      </c>
      <c r="L318" s="72" t="s">
        <v>183</v>
      </c>
      <c r="M318" s="72"/>
    </row>
    <row r="319" spans="2:13" x14ac:dyDescent="0.25">
      <c r="B319" s="72" t="s">
        <v>12</v>
      </c>
      <c r="C319" s="72" t="s">
        <v>13</v>
      </c>
      <c r="D319" s="72" t="s">
        <v>14</v>
      </c>
      <c r="E319" s="72" t="s">
        <v>144</v>
      </c>
      <c r="F319" s="73">
        <v>2240667</v>
      </c>
      <c r="G319" s="72" t="s">
        <v>16</v>
      </c>
      <c r="H319" s="72" t="s">
        <v>24</v>
      </c>
      <c r="I319" s="72" t="s">
        <v>18</v>
      </c>
      <c r="J319" s="72" t="s">
        <v>19</v>
      </c>
      <c r="K319" s="72" t="s">
        <v>96</v>
      </c>
      <c r="L319" s="72" t="s">
        <v>141</v>
      </c>
      <c r="M319" s="72" t="s">
        <v>133</v>
      </c>
    </row>
    <row r="320" spans="2:13" x14ac:dyDescent="0.25">
      <c r="B320" s="72" t="s">
        <v>12</v>
      </c>
      <c r="C320" s="72" t="s">
        <v>13</v>
      </c>
      <c r="D320" s="72" t="s">
        <v>14</v>
      </c>
      <c r="E320" s="72" t="s">
        <v>187</v>
      </c>
      <c r="F320" s="73">
        <v>150055</v>
      </c>
      <c r="G320" s="72" t="s">
        <v>16</v>
      </c>
      <c r="H320" s="72" t="s">
        <v>24</v>
      </c>
      <c r="I320" s="72" t="s">
        <v>18</v>
      </c>
      <c r="J320" s="72" t="s">
        <v>19</v>
      </c>
      <c r="K320" s="72" t="s">
        <v>25</v>
      </c>
      <c r="L320" s="72" t="s">
        <v>434</v>
      </c>
      <c r="M320" s="72" t="s">
        <v>112</v>
      </c>
    </row>
    <row r="321" spans="2:13" x14ac:dyDescent="0.25">
      <c r="B321" s="72" t="s">
        <v>12</v>
      </c>
      <c r="C321" s="72" t="s">
        <v>13</v>
      </c>
      <c r="D321" s="72" t="s">
        <v>14</v>
      </c>
      <c r="E321" s="72" t="s">
        <v>65</v>
      </c>
      <c r="F321" s="73">
        <v>108457</v>
      </c>
      <c r="G321" s="72" t="s">
        <v>16</v>
      </c>
      <c r="H321" s="72" t="s">
        <v>17</v>
      </c>
      <c r="I321" s="72" t="s">
        <v>18</v>
      </c>
      <c r="J321" s="72" t="s">
        <v>19</v>
      </c>
      <c r="K321" s="72" t="s">
        <v>25</v>
      </c>
      <c r="L321" s="72" t="s">
        <v>230</v>
      </c>
      <c r="M321" s="72" t="s">
        <v>133</v>
      </c>
    </row>
    <row r="322" spans="2:13" x14ac:dyDescent="0.25">
      <c r="B322" s="72" t="s">
        <v>12</v>
      </c>
      <c r="C322" s="72" t="s">
        <v>13</v>
      </c>
      <c r="D322" s="72" t="s">
        <v>14</v>
      </c>
      <c r="E322" s="72" t="s">
        <v>79</v>
      </c>
      <c r="F322" s="73">
        <v>-25710</v>
      </c>
      <c r="G322" s="72" t="s">
        <v>16</v>
      </c>
      <c r="H322" s="72" t="s">
        <v>24</v>
      </c>
      <c r="I322" s="72" t="s">
        <v>18</v>
      </c>
      <c r="J322" s="72" t="s">
        <v>19</v>
      </c>
      <c r="K322" s="72" t="s">
        <v>25</v>
      </c>
      <c r="L322" s="72" t="s">
        <v>299</v>
      </c>
      <c r="M322" s="72"/>
    </row>
    <row r="323" spans="2:13" x14ac:dyDescent="0.25">
      <c r="B323" s="72" t="s">
        <v>12</v>
      </c>
      <c r="C323" s="72" t="s">
        <v>13</v>
      </c>
      <c r="D323" s="72" t="s">
        <v>14</v>
      </c>
      <c r="E323" s="72" t="s">
        <v>65</v>
      </c>
      <c r="F323" s="73">
        <v>103260</v>
      </c>
      <c r="G323" s="72" t="s">
        <v>16</v>
      </c>
      <c r="H323" s="72" t="s">
        <v>24</v>
      </c>
      <c r="I323" s="72" t="s">
        <v>18</v>
      </c>
      <c r="J323" s="72" t="s">
        <v>19</v>
      </c>
      <c r="K323" s="72" t="s">
        <v>37</v>
      </c>
      <c r="L323" s="72" t="s">
        <v>61</v>
      </c>
      <c r="M323" s="72" t="s">
        <v>67</v>
      </c>
    </row>
    <row r="324" spans="2:13" x14ac:dyDescent="0.25">
      <c r="B324" s="72" t="s">
        <v>12</v>
      </c>
      <c r="C324" s="72" t="s">
        <v>13</v>
      </c>
      <c r="D324" s="72" t="s">
        <v>14</v>
      </c>
      <c r="E324" s="72" t="s">
        <v>68</v>
      </c>
      <c r="F324" s="73">
        <v>-2257</v>
      </c>
      <c r="G324" s="72" t="s">
        <v>16</v>
      </c>
      <c r="H324" s="72" t="s">
        <v>24</v>
      </c>
      <c r="I324" s="72" t="s">
        <v>18</v>
      </c>
      <c r="J324" s="72" t="s">
        <v>19</v>
      </c>
      <c r="K324" s="72" t="s">
        <v>185</v>
      </c>
      <c r="L324" s="72" t="s">
        <v>617</v>
      </c>
      <c r="M324" s="72"/>
    </row>
    <row r="325" spans="2:13" x14ac:dyDescent="0.25">
      <c r="B325" s="72" t="s">
        <v>12</v>
      </c>
      <c r="C325" s="72" t="s">
        <v>13</v>
      </c>
      <c r="D325" s="72" t="s">
        <v>14</v>
      </c>
      <c r="E325" s="72" t="s">
        <v>85</v>
      </c>
      <c r="F325" s="73">
        <v>200815</v>
      </c>
      <c r="G325" s="72" t="s">
        <v>16</v>
      </c>
      <c r="H325" s="72" t="s">
        <v>17</v>
      </c>
      <c r="I325" s="72" t="s">
        <v>18</v>
      </c>
      <c r="J325" s="72" t="s">
        <v>19</v>
      </c>
      <c r="K325" s="72" t="s">
        <v>25</v>
      </c>
      <c r="L325" s="72" t="s">
        <v>508</v>
      </c>
      <c r="M325" s="72"/>
    </row>
    <row r="326" spans="2:13" x14ac:dyDescent="0.25">
      <c r="B326" s="72" t="s">
        <v>12</v>
      </c>
      <c r="C326" s="72" t="s">
        <v>13</v>
      </c>
      <c r="D326" s="72" t="s">
        <v>14</v>
      </c>
      <c r="E326" s="72" t="s">
        <v>39</v>
      </c>
      <c r="F326" s="73">
        <v>-27491</v>
      </c>
      <c r="G326" s="72" t="s">
        <v>16</v>
      </c>
      <c r="H326" s="72" t="s">
        <v>24</v>
      </c>
      <c r="I326" s="72" t="s">
        <v>18</v>
      </c>
      <c r="J326" s="72" t="s">
        <v>19</v>
      </c>
      <c r="K326" s="72" t="s">
        <v>37</v>
      </c>
      <c r="L326" s="72" t="s">
        <v>602</v>
      </c>
      <c r="M326" s="72"/>
    </row>
    <row r="327" spans="2:13" x14ac:dyDescent="0.25">
      <c r="B327" s="72" t="s">
        <v>12</v>
      </c>
      <c r="C327" s="72" t="s">
        <v>13</v>
      </c>
      <c r="D327" s="72" t="s">
        <v>14</v>
      </c>
      <c r="E327" s="72" t="s">
        <v>83</v>
      </c>
      <c r="F327" s="73">
        <v>66</v>
      </c>
      <c r="G327" s="72" t="s">
        <v>16</v>
      </c>
      <c r="H327" s="72" t="s">
        <v>24</v>
      </c>
      <c r="I327" s="72" t="s">
        <v>18</v>
      </c>
      <c r="J327" s="72" t="s">
        <v>19</v>
      </c>
      <c r="K327" s="72" t="s">
        <v>99</v>
      </c>
      <c r="L327" s="72" t="s">
        <v>446</v>
      </c>
      <c r="M327" s="72"/>
    </row>
    <row r="328" spans="2:13" x14ac:dyDescent="0.25">
      <c r="B328" s="72" t="s">
        <v>12</v>
      </c>
      <c r="C328" s="72" t="s">
        <v>13</v>
      </c>
      <c r="D328" s="72" t="s">
        <v>14</v>
      </c>
      <c r="E328" s="72" t="s">
        <v>55</v>
      </c>
      <c r="F328" s="73">
        <v>3421947</v>
      </c>
      <c r="G328" s="72" t="s">
        <v>16</v>
      </c>
      <c r="H328" s="72" t="s">
        <v>24</v>
      </c>
      <c r="I328" s="72" t="s">
        <v>18</v>
      </c>
      <c r="J328" s="72" t="s">
        <v>19</v>
      </c>
      <c r="K328" s="72" t="s">
        <v>25</v>
      </c>
      <c r="L328" s="72" t="s">
        <v>601</v>
      </c>
      <c r="M328" s="72" t="s">
        <v>112</v>
      </c>
    </row>
    <row r="329" spans="2:13" x14ac:dyDescent="0.25">
      <c r="B329" s="72" t="s">
        <v>12</v>
      </c>
      <c r="C329" s="72" t="s">
        <v>13</v>
      </c>
      <c r="D329" s="72" t="s">
        <v>14</v>
      </c>
      <c r="E329" s="72" t="s">
        <v>36</v>
      </c>
      <c r="F329" s="73">
        <v>509760</v>
      </c>
      <c r="G329" s="72" t="s">
        <v>16</v>
      </c>
      <c r="H329" s="72" t="s">
        <v>24</v>
      </c>
      <c r="I329" s="72" t="s">
        <v>18</v>
      </c>
      <c r="J329" s="72" t="s">
        <v>19</v>
      </c>
      <c r="K329" s="72" t="s">
        <v>49</v>
      </c>
      <c r="L329" s="72" t="s">
        <v>166</v>
      </c>
      <c r="M329" s="72" t="s">
        <v>29</v>
      </c>
    </row>
    <row r="330" spans="2:13" x14ac:dyDescent="0.25">
      <c r="B330" s="72" t="s">
        <v>12</v>
      </c>
      <c r="C330" s="72" t="s">
        <v>13</v>
      </c>
      <c r="D330" s="72" t="s">
        <v>14</v>
      </c>
      <c r="E330" s="72" t="s">
        <v>81</v>
      </c>
      <c r="F330" s="73">
        <v>29122</v>
      </c>
      <c r="G330" s="72" t="s">
        <v>16</v>
      </c>
      <c r="H330" s="72" t="s">
        <v>17</v>
      </c>
      <c r="I330" s="72" t="s">
        <v>18</v>
      </c>
      <c r="J330" s="72" t="s">
        <v>19</v>
      </c>
      <c r="K330" s="72" t="s">
        <v>25</v>
      </c>
      <c r="L330" s="72" t="s">
        <v>646</v>
      </c>
      <c r="M330" s="72" t="s">
        <v>47</v>
      </c>
    </row>
    <row r="331" spans="2:13" x14ac:dyDescent="0.25">
      <c r="B331" s="72" t="s">
        <v>12</v>
      </c>
      <c r="C331" s="72" t="s">
        <v>13</v>
      </c>
      <c r="D331" s="72" t="s">
        <v>14</v>
      </c>
      <c r="E331" s="72" t="s">
        <v>258</v>
      </c>
      <c r="F331" s="73">
        <v>1029094</v>
      </c>
      <c r="G331" s="72" t="s">
        <v>16</v>
      </c>
      <c r="H331" s="72" t="s">
        <v>24</v>
      </c>
      <c r="I331" s="72" t="s">
        <v>18</v>
      </c>
      <c r="J331" s="72" t="s">
        <v>19</v>
      </c>
      <c r="K331" s="72" t="s">
        <v>37</v>
      </c>
      <c r="L331" s="72" t="s">
        <v>317</v>
      </c>
      <c r="M331" s="72" t="s">
        <v>259</v>
      </c>
    </row>
    <row r="332" spans="2:13" x14ac:dyDescent="0.25">
      <c r="B332" s="72" t="s">
        <v>12</v>
      </c>
      <c r="C332" s="72" t="s">
        <v>13</v>
      </c>
      <c r="D332" s="72" t="s">
        <v>14</v>
      </c>
      <c r="E332" s="72" t="s">
        <v>36</v>
      </c>
      <c r="F332" s="73">
        <v>134083</v>
      </c>
      <c r="G332" s="72" t="s">
        <v>16</v>
      </c>
      <c r="H332" s="72" t="s">
        <v>24</v>
      </c>
      <c r="I332" s="72" t="s">
        <v>18</v>
      </c>
      <c r="J332" s="72" t="s">
        <v>19</v>
      </c>
      <c r="K332" s="72" t="s">
        <v>25</v>
      </c>
      <c r="L332" s="72" t="s">
        <v>249</v>
      </c>
      <c r="M332" s="72" t="s">
        <v>57</v>
      </c>
    </row>
    <row r="333" spans="2:13" x14ac:dyDescent="0.25">
      <c r="B333" s="72" t="s">
        <v>12</v>
      </c>
      <c r="C333" s="72" t="s">
        <v>13</v>
      </c>
      <c r="D333" s="72" t="s">
        <v>14</v>
      </c>
      <c r="E333" s="72" t="s">
        <v>144</v>
      </c>
      <c r="F333" s="73">
        <v>599323</v>
      </c>
      <c r="G333" s="72" t="s">
        <v>269</v>
      </c>
      <c r="H333" s="72" t="s">
        <v>24</v>
      </c>
      <c r="I333" s="72" t="s">
        <v>18</v>
      </c>
      <c r="J333" s="72" t="s">
        <v>19</v>
      </c>
      <c r="K333" s="72" t="s">
        <v>96</v>
      </c>
      <c r="L333" s="72" t="s">
        <v>162</v>
      </c>
      <c r="M333" s="72" t="s">
        <v>67</v>
      </c>
    </row>
    <row r="334" spans="2:13" x14ac:dyDescent="0.25">
      <c r="B334" s="72" t="s">
        <v>12</v>
      </c>
      <c r="C334" s="72" t="s">
        <v>13</v>
      </c>
      <c r="D334" s="72" t="s">
        <v>14</v>
      </c>
      <c r="E334" s="72" t="s">
        <v>39</v>
      </c>
      <c r="F334" s="73">
        <v>-1892</v>
      </c>
      <c r="G334" s="72" t="s">
        <v>16</v>
      </c>
      <c r="H334" s="72" t="s">
        <v>17</v>
      </c>
      <c r="I334" s="72" t="s">
        <v>18</v>
      </c>
      <c r="J334" s="72" t="s">
        <v>19</v>
      </c>
      <c r="K334" s="72" t="s">
        <v>25</v>
      </c>
      <c r="L334" s="72" t="s">
        <v>195</v>
      </c>
      <c r="M334" s="72"/>
    </row>
    <row r="335" spans="2:13" x14ac:dyDescent="0.25">
      <c r="B335" s="72" t="s">
        <v>12</v>
      </c>
      <c r="C335" s="72" t="s">
        <v>13</v>
      </c>
      <c r="D335" s="72" t="s">
        <v>14</v>
      </c>
      <c r="E335" s="72" t="s">
        <v>55</v>
      </c>
      <c r="F335" s="73">
        <v>2894349</v>
      </c>
      <c r="G335" s="72" t="s">
        <v>16</v>
      </c>
      <c r="H335" s="72" t="s">
        <v>24</v>
      </c>
      <c r="I335" s="72" t="s">
        <v>18</v>
      </c>
      <c r="J335" s="72" t="s">
        <v>19</v>
      </c>
      <c r="K335" s="72" t="s">
        <v>25</v>
      </c>
      <c r="L335" s="72" t="s">
        <v>603</v>
      </c>
      <c r="M335" s="72" t="s">
        <v>112</v>
      </c>
    </row>
    <row r="336" spans="2:13" x14ac:dyDescent="0.25">
      <c r="B336" s="72" t="s">
        <v>12</v>
      </c>
      <c r="C336" s="72" t="s">
        <v>13</v>
      </c>
      <c r="D336" s="72" t="s">
        <v>14</v>
      </c>
      <c r="E336" s="72" t="s">
        <v>94</v>
      </c>
      <c r="F336" s="73">
        <v>86</v>
      </c>
      <c r="G336" s="72" t="s">
        <v>16</v>
      </c>
      <c r="H336" s="72" t="s">
        <v>24</v>
      </c>
      <c r="I336" s="72" t="s">
        <v>18</v>
      </c>
      <c r="J336" s="72" t="s">
        <v>19</v>
      </c>
      <c r="K336" s="72" t="s">
        <v>25</v>
      </c>
      <c r="L336" s="72" t="s">
        <v>734</v>
      </c>
      <c r="M336" s="72"/>
    </row>
    <row r="337" spans="2:13" x14ac:dyDescent="0.25">
      <c r="B337" s="72" t="s">
        <v>12</v>
      </c>
      <c r="C337" s="72" t="s">
        <v>13</v>
      </c>
      <c r="D337" s="72" t="s">
        <v>14</v>
      </c>
      <c r="E337" s="72" t="s">
        <v>27</v>
      </c>
      <c r="F337" s="73">
        <v>649487</v>
      </c>
      <c r="G337" s="72" t="s">
        <v>16</v>
      </c>
      <c r="H337" s="72" t="s">
        <v>17</v>
      </c>
      <c r="I337" s="72" t="s">
        <v>18</v>
      </c>
      <c r="J337" s="72" t="s">
        <v>19</v>
      </c>
      <c r="K337" s="72" t="s">
        <v>49</v>
      </c>
      <c r="L337" s="72" t="s">
        <v>105</v>
      </c>
      <c r="M337" s="72" t="s">
        <v>29</v>
      </c>
    </row>
    <row r="338" spans="2:13" x14ac:dyDescent="0.25">
      <c r="B338" s="72" t="s">
        <v>12</v>
      </c>
      <c r="C338" s="72" t="s">
        <v>13</v>
      </c>
      <c r="D338" s="72" t="s">
        <v>14</v>
      </c>
      <c r="E338" s="72" t="s">
        <v>587</v>
      </c>
      <c r="F338" s="73">
        <v>1246410</v>
      </c>
      <c r="G338" s="72" t="s">
        <v>16</v>
      </c>
      <c r="H338" s="72" t="s">
        <v>24</v>
      </c>
      <c r="I338" s="72" t="s">
        <v>18</v>
      </c>
      <c r="J338" s="72" t="s">
        <v>19</v>
      </c>
      <c r="K338" s="72" t="s">
        <v>37</v>
      </c>
      <c r="L338" s="72" t="s">
        <v>588</v>
      </c>
      <c r="M338" s="72" t="s">
        <v>243</v>
      </c>
    </row>
    <row r="339" spans="2:13" x14ac:dyDescent="0.25">
      <c r="B339" s="72" t="s">
        <v>12</v>
      </c>
      <c r="C339" s="72" t="s">
        <v>13</v>
      </c>
      <c r="D339" s="72" t="s">
        <v>14</v>
      </c>
      <c r="E339" s="72" t="s">
        <v>36</v>
      </c>
      <c r="F339" s="73">
        <v>1264820</v>
      </c>
      <c r="G339" s="72" t="s">
        <v>16</v>
      </c>
      <c r="H339" s="72" t="s">
        <v>17</v>
      </c>
      <c r="I339" s="72" t="s">
        <v>18</v>
      </c>
      <c r="J339" s="72" t="s">
        <v>19</v>
      </c>
      <c r="K339" s="72" t="s">
        <v>37</v>
      </c>
      <c r="L339" s="72" t="s">
        <v>193</v>
      </c>
      <c r="M339" s="72" t="s">
        <v>29</v>
      </c>
    </row>
    <row r="340" spans="2:13" x14ac:dyDescent="0.25">
      <c r="B340" s="72" t="s">
        <v>12</v>
      </c>
      <c r="C340" s="72" t="s">
        <v>13</v>
      </c>
      <c r="D340" s="72" t="s">
        <v>14</v>
      </c>
      <c r="E340" s="72" t="s">
        <v>36</v>
      </c>
      <c r="F340" s="73">
        <v>191552</v>
      </c>
      <c r="G340" s="72" t="s">
        <v>16</v>
      </c>
      <c r="H340" s="72" t="s">
        <v>24</v>
      </c>
      <c r="I340" s="72" t="s">
        <v>18</v>
      </c>
      <c r="J340" s="72" t="s">
        <v>19</v>
      </c>
      <c r="K340" s="72" t="s">
        <v>117</v>
      </c>
      <c r="L340" s="72" t="s">
        <v>475</v>
      </c>
      <c r="M340" s="72" t="s">
        <v>29</v>
      </c>
    </row>
    <row r="341" spans="2:13" x14ac:dyDescent="0.25">
      <c r="B341" s="72" t="s">
        <v>12</v>
      </c>
      <c r="C341" s="72" t="s">
        <v>13</v>
      </c>
      <c r="D341" s="72" t="s">
        <v>14</v>
      </c>
      <c r="E341" s="72" t="s">
        <v>68</v>
      </c>
      <c r="F341" s="73">
        <v>-78114</v>
      </c>
      <c r="G341" s="72" t="s">
        <v>16</v>
      </c>
      <c r="H341" s="72" t="s">
        <v>24</v>
      </c>
      <c r="I341" s="72" t="s">
        <v>18</v>
      </c>
      <c r="J341" s="72" t="s">
        <v>19</v>
      </c>
      <c r="K341" s="72" t="s">
        <v>96</v>
      </c>
      <c r="L341" s="72" t="s">
        <v>97</v>
      </c>
      <c r="M341" s="72"/>
    </row>
    <row r="342" spans="2:13" x14ac:dyDescent="0.25">
      <c r="B342" s="72" t="s">
        <v>12</v>
      </c>
      <c r="C342" s="72" t="s">
        <v>13</v>
      </c>
      <c r="D342" s="72" t="s">
        <v>14</v>
      </c>
      <c r="E342" s="72" t="s">
        <v>41</v>
      </c>
      <c r="F342" s="73">
        <v>-1483</v>
      </c>
      <c r="G342" s="72" t="s">
        <v>16</v>
      </c>
      <c r="H342" s="72" t="s">
        <v>17</v>
      </c>
      <c r="I342" s="72" t="s">
        <v>18</v>
      </c>
      <c r="J342" s="72" t="s">
        <v>19</v>
      </c>
      <c r="K342" s="72" t="s">
        <v>25</v>
      </c>
      <c r="L342" s="72" t="s">
        <v>467</v>
      </c>
      <c r="M342" s="72"/>
    </row>
    <row r="343" spans="2:13" x14ac:dyDescent="0.25">
      <c r="B343" s="72" t="s">
        <v>12</v>
      </c>
      <c r="C343" s="72" t="s">
        <v>13</v>
      </c>
      <c r="D343" s="72" t="s">
        <v>14</v>
      </c>
      <c r="E343" s="72" t="s">
        <v>65</v>
      </c>
      <c r="F343" s="73">
        <v>460916</v>
      </c>
      <c r="G343" s="72" t="s">
        <v>16</v>
      </c>
      <c r="H343" s="72" t="s">
        <v>24</v>
      </c>
      <c r="I343" s="72" t="s">
        <v>18</v>
      </c>
      <c r="J343" s="72" t="s">
        <v>19</v>
      </c>
      <c r="K343" s="72" t="s">
        <v>130</v>
      </c>
      <c r="L343" s="72" t="s">
        <v>418</v>
      </c>
      <c r="M343" s="72" t="s">
        <v>133</v>
      </c>
    </row>
    <row r="344" spans="2:13" x14ac:dyDescent="0.25">
      <c r="B344" s="72" t="s">
        <v>12</v>
      </c>
      <c r="C344" s="72" t="s">
        <v>13</v>
      </c>
      <c r="D344" s="72" t="s">
        <v>14</v>
      </c>
      <c r="E344" s="72" t="s">
        <v>83</v>
      </c>
      <c r="F344" s="73">
        <v>470</v>
      </c>
      <c r="G344" s="72" t="s">
        <v>16</v>
      </c>
      <c r="H344" s="72" t="s">
        <v>24</v>
      </c>
      <c r="I344" s="72" t="s">
        <v>48</v>
      </c>
      <c r="J344" s="72" t="s">
        <v>19</v>
      </c>
      <c r="K344" s="72" t="s">
        <v>49</v>
      </c>
      <c r="L344" s="72" t="s">
        <v>288</v>
      </c>
      <c r="M344" s="72"/>
    </row>
    <row r="345" spans="2:13" x14ac:dyDescent="0.25">
      <c r="B345" s="72" t="s">
        <v>12</v>
      </c>
      <c r="C345" s="72" t="s">
        <v>13</v>
      </c>
      <c r="D345" s="72" t="s">
        <v>14</v>
      </c>
      <c r="E345" s="72" t="s">
        <v>353</v>
      </c>
      <c r="F345" s="73">
        <v>33338</v>
      </c>
      <c r="G345" s="72" t="s">
        <v>16</v>
      </c>
      <c r="H345" s="72" t="s">
        <v>24</v>
      </c>
      <c r="I345" s="72" t="s">
        <v>18</v>
      </c>
      <c r="J345" s="72" t="s">
        <v>19</v>
      </c>
      <c r="K345" s="72" t="s">
        <v>99</v>
      </c>
      <c r="L345" s="72" t="s">
        <v>251</v>
      </c>
      <c r="M345" s="72" t="s">
        <v>133</v>
      </c>
    </row>
    <row r="346" spans="2:13" x14ac:dyDescent="0.25">
      <c r="B346" s="72" t="s">
        <v>12</v>
      </c>
      <c r="C346" s="72" t="s">
        <v>13</v>
      </c>
      <c r="D346" s="72" t="s">
        <v>14</v>
      </c>
      <c r="E346" s="72" t="s">
        <v>132</v>
      </c>
      <c r="F346" s="73">
        <v>71939</v>
      </c>
      <c r="G346" s="72" t="s">
        <v>16</v>
      </c>
      <c r="H346" s="72" t="s">
        <v>17</v>
      </c>
      <c r="I346" s="72" t="s">
        <v>18</v>
      </c>
      <c r="J346" s="72" t="s">
        <v>19</v>
      </c>
      <c r="K346" s="72" t="s">
        <v>37</v>
      </c>
      <c r="L346" s="72" t="s">
        <v>317</v>
      </c>
      <c r="M346" s="72" t="s">
        <v>67</v>
      </c>
    </row>
    <row r="347" spans="2:13" x14ac:dyDescent="0.25">
      <c r="B347" s="72" t="s">
        <v>12</v>
      </c>
      <c r="C347" s="72" t="s">
        <v>13</v>
      </c>
      <c r="D347" s="72" t="s">
        <v>14</v>
      </c>
      <c r="E347" s="72" t="s">
        <v>79</v>
      </c>
      <c r="F347" s="73">
        <v>-30</v>
      </c>
      <c r="G347" s="72" t="s">
        <v>16</v>
      </c>
      <c r="H347" s="72" t="s">
        <v>24</v>
      </c>
      <c r="I347" s="72" t="s">
        <v>18</v>
      </c>
      <c r="J347" s="72" t="s">
        <v>19</v>
      </c>
      <c r="K347" s="72" t="s">
        <v>25</v>
      </c>
      <c r="L347" s="72" t="s">
        <v>713</v>
      </c>
      <c r="M347" s="72"/>
    </row>
    <row r="348" spans="2:13" x14ac:dyDescent="0.25">
      <c r="B348" s="72" t="s">
        <v>12</v>
      </c>
      <c r="C348" s="72" t="s">
        <v>13</v>
      </c>
      <c r="D348" s="72" t="s">
        <v>14</v>
      </c>
      <c r="E348" s="72" t="s">
        <v>146</v>
      </c>
      <c r="F348" s="73">
        <v>-1681</v>
      </c>
      <c r="G348" s="72" t="s">
        <v>16</v>
      </c>
      <c r="H348" s="72" t="s">
        <v>17</v>
      </c>
      <c r="I348" s="72" t="s">
        <v>48</v>
      </c>
      <c r="J348" s="72" t="s">
        <v>19</v>
      </c>
      <c r="K348" s="72" t="s">
        <v>20</v>
      </c>
      <c r="L348" s="72" t="s">
        <v>534</v>
      </c>
      <c r="M348" s="72"/>
    </row>
    <row r="349" spans="2:13" x14ac:dyDescent="0.25">
      <c r="B349" s="72" t="s">
        <v>12</v>
      </c>
      <c r="C349" s="72" t="s">
        <v>13</v>
      </c>
      <c r="D349" s="72" t="s">
        <v>14</v>
      </c>
      <c r="E349" s="72" t="s">
        <v>79</v>
      </c>
      <c r="F349" s="73">
        <v>-372</v>
      </c>
      <c r="G349" s="72" t="s">
        <v>16</v>
      </c>
      <c r="H349" s="72" t="s">
        <v>17</v>
      </c>
      <c r="I349" s="72" t="s">
        <v>18</v>
      </c>
      <c r="J349" s="72" t="s">
        <v>19</v>
      </c>
      <c r="K349" s="72" t="s">
        <v>25</v>
      </c>
      <c r="L349" s="72" t="s">
        <v>398</v>
      </c>
      <c r="M349" s="72"/>
    </row>
    <row r="350" spans="2:13" x14ac:dyDescent="0.25">
      <c r="B350" s="72" t="s">
        <v>12</v>
      </c>
      <c r="C350" s="72" t="s">
        <v>13</v>
      </c>
      <c r="D350" s="72" t="s">
        <v>14</v>
      </c>
      <c r="E350" s="72" t="s">
        <v>55</v>
      </c>
      <c r="F350" s="73">
        <v>339562</v>
      </c>
      <c r="G350" s="72" t="s">
        <v>16</v>
      </c>
      <c r="H350" s="72" t="s">
        <v>24</v>
      </c>
      <c r="I350" s="72" t="s">
        <v>18</v>
      </c>
      <c r="J350" s="72" t="s">
        <v>19</v>
      </c>
      <c r="K350" s="72" t="s">
        <v>25</v>
      </c>
      <c r="L350" s="72" t="s">
        <v>104</v>
      </c>
      <c r="M350" s="72" t="s">
        <v>112</v>
      </c>
    </row>
    <row r="351" spans="2:13" x14ac:dyDescent="0.25">
      <c r="B351" s="72" t="s">
        <v>12</v>
      </c>
      <c r="C351" s="72" t="s">
        <v>13</v>
      </c>
      <c r="D351" s="72" t="s">
        <v>14</v>
      </c>
      <c r="E351" s="72" t="s">
        <v>258</v>
      </c>
      <c r="F351" s="73">
        <v>329935</v>
      </c>
      <c r="G351" s="72" t="s">
        <v>16</v>
      </c>
      <c r="H351" s="72" t="s">
        <v>17</v>
      </c>
      <c r="I351" s="72" t="s">
        <v>18</v>
      </c>
      <c r="J351" s="72" t="s">
        <v>19</v>
      </c>
      <c r="K351" s="72" t="s">
        <v>37</v>
      </c>
      <c r="L351" s="72" t="s">
        <v>509</v>
      </c>
      <c r="M351" s="72" t="s">
        <v>243</v>
      </c>
    </row>
    <row r="352" spans="2:13" x14ac:dyDescent="0.25">
      <c r="B352" s="72" t="s">
        <v>12</v>
      </c>
      <c r="C352" s="72" t="s">
        <v>13</v>
      </c>
      <c r="D352" s="72" t="s">
        <v>14</v>
      </c>
      <c r="E352" s="72" t="s">
        <v>39</v>
      </c>
      <c r="F352" s="73">
        <v>-92536</v>
      </c>
      <c r="G352" s="72" t="s">
        <v>16</v>
      </c>
      <c r="H352" s="72" t="s">
        <v>24</v>
      </c>
      <c r="I352" s="72" t="s">
        <v>18</v>
      </c>
      <c r="J352" s="72" t="s">
        <v>19</v>
      </c>
      <c r="K352" s="72" t="s">
        <v>37</v>
      </c>
      <c r="L352" s="72" t="s">
        <v>71</v>
      </c>
      <c r="M352" s="72"/>
    </row>
    <row r="353" spans="2:13" x14ac:dyDescent="0.25">
      <c r="B353" s="72" t="s">
        <v>12</v>
      </c>
      <c r="C353" s="72" t="s">
        <v>13</v>
      </c>
      <c r="D353" s="72" t="s">
        <v>14</v>
      </c>
      <c r="E353" s="72" t="s">
        <v>55</v>
      </c>
      <c r="F353" s="73">
        <v>571890</v>
      </c>
      <c r="G353" s="72" t="s">
        <v>16</v>
      </c>
      <c r="H353" s="72" t="s">
        <v>24</v>
      </c>
      <c r="I353" s="72" t="s">
        <v>18</v>
      </c>
      <c r="J353" s="72" t="s">
        <v>19</v>
      </c>
      <c r="K353" s="72" t="s">
        <v>37</v>
      </c>
      <c r="L353" s="72" t="s">
        <v>653</v>
      </c>
      <c r="M353" s="72" t="s">
        <v>57</v>
      </c>
    </row>
    <row r="354" spans="2:13" x14ac:dyDescent="0.25">
      <c r="B354" s="72" t="s">
        <v>12</v>
      </c>
      <c r="C354" s="72" t="s">
        <v>13</v>
      </c>
      <c r="D354" s="72" t="s">
        <v>14</v>
      </c>
      <c r="E354" s="72" t="s">
        <v>83</v>
      </c>
      <c r="F354" s="73">
        <v>4</v>
      </c>
      <c r="G354" s="72" t="s">
        <v>16</v>
      </c>
      <c r="H354" s="72" t="s">
        <v>17</v>
      </c>
      <c r="I354" s="72" t="s">
        <v>48</v>
      </c>
      <c r="J354" s="72" t="s">
        <v>19</v>
      </c>
      <c r="K354" s="72" t="s">
        <v>25</v>
      </c>
      <c r="L354" s="72" t="s">
        <v>508</v>
      </c>
      <c r="M354" s="72"/>
    </row>
    <row r="355" spans="2:13" x14ac:dyDescent="0.25">
      <c r="B355" s="72" t="s">
        <v>12</v>
      </c>
      <c r="C355" s="72" t="s">
        <v>13</v>
      </c>
      <c r="D355" s="72" t="s">
        <v>14</v>
      </c>
      <c r="E355" s="72" t="s">
        <v>79</v>
      </c>
      <c r="F355" s="73">
        <v>-5319</v>
      </c>
      <c r="G355" s="72" t="s">
        <v>16</v>
      </c>
      <c r="H355" s="72" t="s">
        <v>17</v>
      </c>
      <c r="I355" s="72" t="s">
        <v>18</v>
      </c>
      <c r="J355" s="72" t="s">
        <v>19</v>
      </c>
      <c r="K355" s="72" t="s">
        <v>25</v>
      </c>
      <c r="L355" s="72" t="s">
        <v>262</v>
      </c>
      <c r="M355" s="72"/>
    </row>
    <row r="356" spans="2:13" x14ac:dyDescent="0.25">
      <c r="B356" s="72" t="s">
        <v>12</v>
      </c>
      <c r="C356" s="72" t="s">
        <v>13</v>
      </c>
      <c r="D356" s="72" t="s">
        <v>14</v>
      </c>
      <c r="E356" s="72" t="s">
        <v>228</v>
      </c>
      <c r="F356" s="73">
        <v>177956</v>
      </c>
      <c r="G356" s="72" t="s">
        <v>16</v>
      </c>
      <c r="H356" s="72" t="s">
        <v>17</v>
      </c>
      <c r="I356" s="72" t="s">
        <v>18</v>
      </c>
      <c r="J356" s="72" t="s">
        <v>19</v>
      </c>
      <c r="K356" s="72" t="s">
        <v>108</v>
      </c>
      <c r="L356" s="72" t="s">
        <v>367</v>
      </c>
      <c r="M356" s="72" t="s">
        <v>22</v>
      </c>
    </row>
    <row r="357" spans="2:13" x14ac:dyDescent="0.25">
      <c r="B357" s="72" t="s">
        <v>12</v>
      </c>
      <c r="C357" s="72" t="s">
        <v>13</v>
      </c>
      <c r="D357" s="72" t="s">
        <v>14</v>
      </c>
      <c r="E357" s="72" t="s">
        <v>51</v>
      </c>
      <c r="F357" s="73">
        <v>172638</v>
      </c>
      <c r="G357" s="72" t="s">
        <v>16</v>
      </c>
      <c r="H357" s="72" t="s">
        <v>17</v>
      </c>
      <c r="I357" s="72" t="s">
        <v>18</v>
      </c>
      <c r="J357" s="72" t="s">
        <v>19</v>
      </c>
      <c r="K357" s="72" t="s">
        <v>25</v>
      </c>
      <c r="L357" s="72" t="s">
        <v>215</v>
      </c>
      <c r="M357" s="72"/>
    </row>
    <row r="358" spans="2:13" x14ac:dyDescent="0.25">
      <c r="B358" s="72" t="s">
        <v>12</v>
      </c>
      <c r="C358" s="72" t="s">
        <v>13</v>
      </c>
      <c r="D358" s="72" t="s">
        <v>14</v>
      </c>
      <c r="E358" s="72" t="s">
        <v>152</v>
      </c>
      <c r="F358" s="73">
        <v>-57552</v>
      </c>
      <c r="G358" s="72" t="s">
        <v>16</v>
      </c>
      <c r="H358" s="72" t="s">
        <v>24</v>
      </c>
      <c r="I358" s="72" t="s">
        <v>18</v>
      </c>
      <c r="J358" s="72" t="s">
        <v>19</v>
      </c>
      <c r="K358" s="72" t="s">
        <v>117</v>
      </c>
      <c r="L358" s="72" t="s">
        <v>430</v>
      </c>
      <c r="M358" s="72"/>
    </row>
    <row r="359" spans="2:13" x14ac:dyDescent="0.25">
      <c r="B359" s="72" t="s">
        <v>12</v>
      </c>
      <c r="C359" s="72" t="s">
        <v>13</v>
      </c>
      <c r="D359" s="72" t="s">
        <v>14</v>
      </c>
      <c r="E359" s="72" t="s">
        <v>33</v>
      </c>
      <c r="F359" s="73">
        <v>15872</v>
      </c>
      <c r="G359" s="72" t="s">
        <v>16</v>
      </c>
      <c r="H359" s="72" t="s">
        <v>17</v>
      </c>
      <c r="I359" s="72" t="s">
        <v>18</v>
      </c>
      <c r="J359" s="72" t="s">
        <v>19</v>
      </c>
      <c r="K359" s="72" t="s">
        <v>37</v>
      </c>
      <c r="L359" s="72" t="s">
        <v>183</v>
      </c>
      <c r="M359" s="72" t="s">
        <v>47</v>
      </c>
    </row>
    <row r="360" spans="2:13" x14ac:dyDescent="0.25">
      <c r="B360" s="72" t="s">
        <v>12</v>
      </c>
      <c r="C360" s="72" t="s">
        <v>13</v>
      </c>
      <c r="D360" s="72" t="s">
        <v>14</v>
      </c>
      <c r="E360" s="72" t="s">
        <v>353</v>
      </c>
      <c r="F360" s="73">
        <v>87413</v>
      </c>
      <c r="G360" s="72" t="s">
        <v>16</v>
      </c>
      <c r="H360" s="72" t="s">
        <v>24</v>
      </c>
      <c r="I360" s="72" t="s">
        <v>18</v>
      </c>
      <c r="J360" s="72" t="s">
        <v>19</v>
      </c>
      <c r="K360" s="72" t="s">
        <v>49</v>
      </c>
      <c r="L360" s="72" t="s">
        <v>255</v>
      </c>
      <c r="M360" s="72" t="s">
        <v>67</v>
      </c>
    </row>
    <row r="361" spans="2:13" x14ac:dyDescent="0.25">
      <c r="B361" s="72" t="s">
        <v>12</v>
      </c>
      <c r="C361" s="72" t="s">
        <v>13</v>
      </c>
      <c r="D361" s="72" t="s">
        <v>14</v>
      </c>
      <c r="E361" s="72" t="s">
        <v>33</v>
      </c>
      <c r="F361" s="73">
        <v>77266</v>
      </c>
      <c r="G361" s="72" t="s">
        <v>16</v>
      </c>
      <c r="H361" s="72" t="s">
        <v>17</v>
      </c>
      <c r="I361" s="72" t="s">
        <v>18</v>
      </c>
      <c r="J361" s="72" t="s">
        <v>19</v>
      </c>
      <c r="K361" s="72" t="s">
        <v>25</v>
      </c>
      <c r="L361" s="72" t="s">
        <v>88</v>
      </c>
      <c r="M361" s="72" t="s">
        <v>57</v>
      </c>
    </row>
    <row r="362" spans="2:13" x14ac:dyDescent="0.25">
      <c r="B362" s="72" t="s">
        <v>12</v>
      </c>
      <c r="C362" s="72" t="s">
        <v>13</v>
      </c>
      <c r="D362" s="72" t="s">
        <v>14</v>
      </c>
      <c r="E362" s="72" t="s">
        <v>144</v>
      </c>
      <c r="F362" s="73">
        <v>279131</v>
      </c>
      <c r="G362" s="72" t="s">
        <v>16</v>
      </c>
      <c r="H362" s="72" t="s">
        <v>24</v>
      </c>
      <c r="I362" s="72" t="s">
        <v>18</v>
      </c>
      <c r="J362" s="72" t="s">
        <v>19</v>
      </c>
      <c r="K362" s="72" t="s">
        <v>49</v>
      </c>
      <c r="L362" s="72" t="s">
        <v>95</v>
      </c>
      <c r="M362" s="72" t="s">
        <v>62</v>
      </c>
    </row>
    <row r="363" spans="2:13" x14ac:dyDescent="0.25">
      <c r="B363" s="72" t="s">
        <v>12</v>
      </c>
      <c r="C363" s="72" t="s">
        <v>13</v>
      </c>
      <c r="D363" s="72" t="s">
        <v>14</v>
      </c>
      <c r="E363" s="72" t="s">
        <v>81</v>
      </c>
      <c r="F363" s="73">
        <v>425236</v>
      </c>
      <c r="G363" s="72" t="s">
        <v>16</v>
      </c>
      <c r="H363" s="72" t="s">
        <v>24</v>
      </c>
      <c r="I363" s="72" t="s">
        <v>18</v>
      </c>
      <c r="J363" s="72" t="s">
        <v>19</v>
      </c>
      <c r="K363" s="72" t="s">
        <v>25</v>
      </c>
      <c r="L363" s="72" t="s">
        <v>427</v>
      </c>
      <c r="M363" s="72" t="s">
        <v>47</v>
      </c>
    </row>
    <row r="364" spans="2:13" x14ac:dyDescent="0.25">
      <c r="B364" s="72" t="s">
        <v>12</v>
      </c>
      <c r="C364" s="72" t="s">
        <v>13</v>
      </c>
      <c r="D364" s="72" t="s">
        <v>14</v>
      </c>
      <c r="E364" s="72" t="s">
        <v>55</v>
      </c>
      <c r="F364" s="73">
        <v>12925928</v>
      </c>
      <c r="G364" s="72" t="s">
        <v>16</v>
      </c>
      <c r="H364" s="72" t="s">
        <v>17</v>
      </c>
      <c r="I364" s="72" t="s">
        <v>18</v>
      </c>
      <c r="J364" s="72" t="s">
        <v>19</v>
      </c>
      <c r="K364" s="72" t="s">
        <v>25</v>
      </c>
      <c r="L364" s="72" t="s">
        <v>230</v>
      </c>
      <c r="M364" s="72" t="s">
        <v>29</v>
      </c>
    </row>
    <row r="365" spans="2:13" x14ac:dyDescent="0.25">
      <c r="B365" s="72" t="s">
        <v>12</v>
      </c>
      <c r="C365" s="72" t="s">
        <v>13</v>
      </c>
      <c r="D365" s="72" t="s">
        <v>14</v>
      </c>
      <c r="E365" s="72" t="s">
        <v>60</v>
      </c>
      <c r="F365" s="73">
        <v>1551904</v>
      </c>
      <c r="G365" s="72" t="s">
        <v>16</v>
      </c>
      <c r="H365" s="72" t="s">
        <v>24</v>
      </c>
      <c r="I365" s="72" t="s">
        <v>18</v>
      </c>
      <c r="J365" s="72" t="s">
        <v>19</v>
      </c>
      <c r="K365" s="72" t="s">
        <v>49</v>
      </c>
      <c r="L365" s="72" t="s">
        <v>105</v>
      </c>
      <c r="M365" s="72" t="s">
        <v>62</v>
      </c>
    </row>
    <row r="366" spans="2:13" x14ac:dyDescent="0.25">
      <c r="B366" s="72" t="s">
        <v>12</v>
      </c>
      <c r="C366" s="72" t="s">
        <v>13</v>
      </c>
      <c r="D366" s="72" t="s">
        <v>14</v>
      </c>
      <c r="E366" s="72" t="s">
        <v>698</v>
      </c>
      <c r="F366" s="73">
        <v>-866</v>
      </c>
      <c r="G366" s="72" t="s">
        <v>16</v>
      </c>
      <c r="H366" s="72" t="s">
        <v>24</v>
      </c>
      <c r="I366" s="72" t="s">
        <v>48</v>
      </c>
      <c r="J366" s="72" t="s">
        <v>19</v>
      </c>
      <c r="K366" s="72"/>
      <c r="L366" s="72"/>
      <c r="M366" s="72"/>
    </row>
    <row r="367" spans="2:13" x14ac:dyDescent="0.25">
      <c r="B367" s="72" t="s">
        <v>12</v>
      </c>
      <c r="C367" s="72" t="s">
        <v>13</v>
      </c>
      <c r="D367" s="72" t="s">
        <v>14</v>
      </c>
      <c r="E367" s="72" t="s">
        <v>27</v>
      </c>
      <c r="F367" s="73">
        <v>9118</v>
      </c>
      <c r="G367" s="72" t="s">
        <v>16</v>
      </c>
      <c r="H367" s="72" t="s">
        <v>17</v>
      </c>
      <c r="I367" s="72" t="s">
        <v>18</v>
      </c>
      <c r="J367" s="72" t="s">
        <v>19</v>
      </c>
      <c r="K367" s="72" t="s">
        <v>25</v>
      </c>
      <c r="L367" s="72" t="s">
        <v>396</v>
      </c>
      <c r="M367" s="72" t="s">
        <v>47</v>
      </c>
    </row>
    <row r="368" spans="2:13" x14ac:dyDescent="0.25">
      <c r="B368" s="72" t="s">
        <v>12</v>
      </c>
      <c r="C368" s="72" t="s">
        <v>13</v>
      </c>
      <c r="D368" s="72" t="s">
        <v>14</v>
      </c>
      <c r="E368" s="72" t="s">
        <v>23</v>
      </c>
      <c r="F368" s="73">
        <v>-175379</v>
      </c>
      <c r="G368" s="72" t="s">
        <v>16</v>
      </c>
      <c r="H368" s="72" t="s">
        <v>24</v>
      </c>
      <c r="I368" s="72" t="s">
        <v>18</v>
      </c>
      <c r="J368" s="72" t="s">
        <v>19</v>
      </c>
      <c r="K368" s="72" t="s">
        <v>25</v>
      </c>
      <c r="L368" s="72" t="s">
        <v>537</v>
      </c>
      <c r="M368" s="72"/>
    </row>
    <row r="369" spans="2:13" x14ac:dyDescent="0.25">
      <c r="B369" s="72" t="s">
        <v>12</v>
      </c>
      <c r="C369" s="72" t="s">
        <v>13</v>
      </c>
      <c r="D369" s="72" t="s">
        <v>14</v>
      </c>
      <c r="E369" s="72" t="s">
        <v>68</v>
      </c>
      <c r="F369" s="73">
        <v>-35022</v>
      </c>
      <c r="G369" s="72" t="s">
        <v>16</v>
      </c>
      <c r="H369" s="72" t="s">
        <v>24</v>
      </c>
      <c r="I369" s="72" t="s">
        <v>18</v>
      </c>
      <c r="J369" s="72" t="s">
        <v>19</v>
      </c>
      <c r="K369" s="72" t="s">
        <v>31</v>
      </c>
      <c r="L369" s="72" t="s">
        <v>171</v>
      </c>
      <c r="M369" s="72"/>
    </row>
    <row r="370" spans="2:13" x14ac:dyDescent="0.25">
      <c r="B370" s="72" t="s">
        <v>12</v>
      </c>
      <c r="C370" s="72" t="s">
        <v>13</v>
      </c>
      <c r="D370" s="72" t="s">
        <v>14</v>
      </c>
      <c r="E370" s="72" t="s">
        <v>39</v>
      </c>
      <c r="F370" s="73">
        <v>-57</v>
      </c>
      <c r="G370" s="72" t="s">
        <v>16</v>
      </c>
      <c r="H370" s="72" t="s">
        <v>24</v>
      </c>
      <c r="I370" s="72" t="s">
        <v>18</v>
      </c>
      <c r="J370" s="72" t="s">
        <v>19</v>
      </c>
      <c r="K370" s="72" t="s">
        <v>157</v>
      </c>
      <c r="L370" s="72" t="s">
        <v>471</v>
      </c>
      <c r="M370" s="72"/>
    </row>
    <row r="371" spans="2:13" x14ac:dyDescent="0.25">
      <c r="B371" s="72" t="s">
        <v>12</v>
      </c>
      <c r="C371" s="72" t="s">
        <v>13</v>
      </c>
      <c r="D371" s="72" t="s">
        <v>14</v>
      </c>
      <c r="E371" s="72" t="s">
        <v>83</v>
      </c>
      <c r="F371" s="73">
        <v>59251</v>
      </c>
      <c r="G371" s="72" t="s">
        <v>16</v>
      </c>
      <c r="H371" s="72" t="s">
        <v>24</v>
      </c>
      <c r="I371" s="72" t="s">
        <v>18</v>
      </c>
      <c r="J371" s="72" t="s">
        <v>19</v>
      </c>
      <c r="K371" s="72" t="s">
        <v>25</v>
      </c>
      <c r="L371" s="72" t="s">
        <v>126</v>
      </c>
      <c r="M371" s="72"/>
    </row>
    <row r="372" spans="2:13" x14ac:dyDescent="0.25">
      <c r="B372" s="72" t="s">
        <v>12</v>
      </c>
      <c r="C372" s="72" t="s">
        <v>13</v>
      </c>
      <c r="D372" s="72" t="s">
        <v>14</v>
      </c>
      <c r="E372" s="72" t="s">
        <v>79</v>
      </c>
      <c r="F372" s="73">
        <v>-1230</v>
      </c>
      <c r="G372" s="72" t="s">
        <v>16</v>
      </c>
      <c r="H372" s="72" t="s">
        <v>24</v>
      </c>
      <c r="I372" s="72" t="s">
        <v>48</v>
      </c>
      <c r="J372" s="72" t="s">
        <v>19</v>
      </c>
      <c r="K372" s="72" t="s">
        <v>37</v>
      </c>
      <c r="L372" s="72" t="s">
        <v>509</v>
      </c>
      <c r="M372" s="72"/>
    </row>
    <row r="373" spans="2:13" x14ac:dyDescent="0.25">
      <c r="B373" s="72" t="s">
        <v>12</v>
      </c>
      <c r="C373" s="72" t="s">
        <v>13</v>
      </c>
      <c r="D373" s="72" t="s">
        <v>14</v>
      </c>
      <c r="E373" s="72" t="s">
        <v>41</v>
      </c>
      <c r="F373" s="73">
        <v>-289</v>
      </c>
      <c r="G373" s="72" t="s">
        <v>16</v>
      </c>
      <c r="H373" s="72" t="s">
        <v>24</v>
      </c>
      <c r="I373" s="72" t="s">
        <v>18</v>
      </c>
      <c r="J373" s="72" t="s">
        <v>19</v>
      </c>
      <c r="K373" s="72" t="s">
        <v>25</v>
      </c>
      <c r="L373" s="72" t="s">
        <v>489</v>
      </c>
      <c r="M373" s="72"/>
    </row>
    <row r="374" spans="2:13" x14ac:dyDescent="0.25">
      <c r="B374" s="72" t="s">
        <v>12</v>
      </c>
      <c r="C374" s="72" t="s">
        <v>13</v>
      </c>
      <c r="D374" s="72" t="s">
        <v>14</v>
      </c>
      <c r="E374" s="72" t="s">
        <v>83</v>
      </c>
      <c r="F374" s="73">
        <v>4</v>
      </c>
      <c r="G374" s="72" t="s">
        <v>16</v>
      </c>
      <c r="H374" s="72" t="s">
        <v>17</v>
      </c>
      <c r="I374" s="72" t="s">
        <v>18</v>
      </c>
      <c r="J374" s="72" t="s">
        <v>19</v>
      </c>
      <c r="K374" s="72" t="s">
        <v>108</v>
      </c>
      <c r="L374" s="72" t="s">
        <v>737</v>
      </c>
      <c r="M374" s="72"/>
    </row>
    <row r="375" spans="2:13" x14ac:dyDescent="0.25">
      <c r="B375" s="72" t="s">
        <v>12</v>
      </c>
      <c r="C375" s="72" t="s">
        <v>13</v>
      </c>
      <c r="D375" s="72" t="s">
        <v>14</v>
      </c>
      <c r="E375" s="72" t="s">
        <v>55</v>
      </c>
      <c r="F375" s="73">
        <v>24665972</v>
      </c>
      <c r="G375" s="72" t="s">
        <v>16</v>
      </c>
      <c r="H375" s="72" t="s">
        <v>24</v>
      </c>
      <c r="I375" s="72" t="s">
        <v>18</v>
      </c>
      <c r="J375" s="72" t="s">
        <v>19</v>
      </c>
      <c r="K375" s="72" t="s">
        <v>37</v>
      </c>
      <c r="L375" s="72" t="s">
        <v>221</v>
      </c>
      <c r="M375" s="72" t="s">
        <v>57</v>
      </c>
    </row>
    <row r="376" spans="2:13" x14ac:dyDescent="0.25">
      <c r="B376" s="72" t="s">
        <v>12</v>
      </c>
      <c r="C376" s="72" t="s">
        <v>13</v>
      </c>
      <c r="D376" s="72" t="s">
        <v>14</v>
      </c>
      <c r="E376" s="72" t="s">
        <v>65</v>
      </c>
      <c r="F376" s="73">
        <v>82732</v>
      </c>
      <c r="G376" s="72" t="s">
        <v>16</v>
      </c>
      <c r="H376" s="72" t="s">
        <v>24</v>
      </c>
      <c r="I376" s="72" t="s">
        <v>18</v>
      </c>
      <c r="J376" s="72" t="s">
        <v>19</v>
      </c>
      <c r="K376" s="72" t="s">
        <v>96</v>
      </c>
      <c r="L376" s="72" t="s">
        <v>460</v>
      </c>
      <c r="M376" s="72" t="s">
        <v>67</v>
      </c>
    </row>
    <row r="377" spans="2:13" x14ac:dyDescent="0.25">
      <c r="B377" s="72" t="s">
        <v>12</v>
      </c>
      <c r="C377" s="72" t="s">
        <v>13</v>
      </c>
      <c r="D377" s="72" t="s">
        <v>14</v>
      </c>
      <c r="E377" s="72" t="s">
        <v>58</v>
      </c>
      <c r="F377" s="73">
        <v>320112</v>
      </c>
      <c r="G377" s="72" t="s">
        <v>16</v>
      </c>
      <c r="H377" s="72" t="s">
        <v>24</v>
      </c>
      <c r="I377" s="72" t="s">
        <v>18</v>
      </c>
      <c r="J377" s="72" t="s">
        <v>19</v>
      </c>
      <c r="K377" s="72" t="s">
        <v>25</v>
      </c>
      <c r="L377" s="72" t="s">
        <v>408</v>
      </c>
      <c r="M377" s="72" t="s">
        <v>29</v>
      </c>
    </row>
    <row r="378" spans="2:13" x14ac:dyDescent="0.25">
      <c r="B378" s="72" t="s">
        <v>12</v>
      </c>
      <c r="C378" s="72" t="s">
        <v>13</v>
      </c>
      <c r="D378" s="72" t="s">
        <v>14</v>
      </c>
      <c r="E378" s="72" t="s">
        <v>39</v>
      </c>
      <c r="F378" s="73">
        <v>-2840</v>
      </c>
      <c r="G378" s="72" t="s">
        <v>16</v>
      </c>
      <c r="H378" s="72" t="s">
        <v>17</v>
      </c>
      <c r="I378" s="72" t="s">
        <v>18</v>
      </c>
      <c r="J378" s="72" t="s">
        <v>19</v>
      </c>
      <c r="K378" s="72" t="s">
        <v>25</v>
      </c>
      <c r="L378" s="72" t="s">
        <v>432</v>
      </c>
      <c r="M378" s="72"/>
    </row>
    <row r="379" spans="2:13" x14ac:dyDescent="0.25">
      <c r="B379" s="72" t="s">
        <v>12</v>
      </c>
      <c r="C379" s="72" t="s">
        <v>13</v>
      </c>
      <c r="D379" s="72" t="s">
        <v>14</v>
      </c>
      <c r="E379" s="72" t="s">
        <v>55</v>
      </c>
      <c r="F379" s="73">
        <v>3547</v>
      </c>
      <c r="G379" s="72" t="s">
        <v>16</v>
      </c>
      <c r="H379" s="72" t="s">
        <v>24</v>
      </c>
      <c r="I379" s="72" t="s">
        <v>18</v>
      </c>
      <c r="J379" s="72" t="s">
        <v>19</v>
      </c>
      <c r="K379" s="72" t="s">
        <v>43</v>
      </c>
      <c r="L379" s="72" t="s">
        <v>437</v>
      </c>
      <c r="M379" s="72" t="s">
        <v>57</v>
      </c>
    </row>
    <row r="380" spans="2:13" x14ac:dyDescent="0.25">
      <c r="B380" s="72" t="s">
        <v>12</v>
      </c>
      <c r="C380" s="72" t="s">
        <v>13</v>
      </c>
      <c r="D380" s="72" t="s">
        <v>14</v>
      </c>
      <c r="E380" s="72" t="s">
        <v>60</v>
      </c>
      <c r="F380" s="73">
        <v>1578359</v>
      </c>
      <c r="G380" s="72" t="s">
        <v>16</v>
      </c>
      <c r="H380" s="72" t="s">
        <v>17</v>
      </c>
      <c r="I380" s="72" t="s">
        <v>18</v>
      </c>
      <c r="J380" s="72" t="s">
        <v>19</v>
      </c>
      <c r="K380" s="72" t="s">
        <v>20</v>
      </c>
      <c r="L380" s="72" t="s">
        <v>181</v>
      </c>
      <c r="M380" s="72" t="s">
        <v>62</v>
      </c>
    </row>
    <row r="381" spans="2:13" x14ac:dyDescent="0.25">
      <c r="B381" s="72" t="s">
        <v>12</v>
      </c>
      <c r="C381" s="72" t="s">
        <v>13</v>
      </c>
      <c r="D381" s="72" t="s">
        <v>14</v>
      </c>
      <c r="E381" s="72" t="s">
        <v>30</v>
      </c>
      <c r="F381" s="73">
        <v>-19</v>
      </c>
      <c r="G381" s="72" t="s">
        <v>16</v>
      </c>
      <c r="H381" s="72" t="s">
        <v>17</v>
      </c>
      <c r="I381" s="72" t="s">
        <v>18</v>
      </c>
      <c r="J381" s="72" t="s">
        <v>19</v>
      </c>
      <c r="K381" s="72" t="s">
        <v>25</v>
      </c>
      <c r="L381" s="72" t="s">
        <v>323</v>
      </c>
      <c r="M381" s="72"/>
    </row>
    <row r="382" spans="2:13" x14ac:dyDescent="0.25">
      <c r="B382" s="72" t="s">
        <v>12</v>
      </c>
      <c r="C382" s="72" t="s">
        <v>13</v>
      </c>
      <c r="D382" s="72" t="s">
        <v>14</v>
      </c>
      <c r="E382" s="72" t="s">
        <v>36</v>
      </c>
      <c r="F382" s="73">
        <v>119566</v>
      </c>
      <c r="G382" s="72" t="s">
        <v>16</v>
      </c>
      <c r="H382" s="72" t="s">
        <v>24</v>
      </c>
      <c r="I382" s="72" t="s">
        <v>18</v>
      </c>
      <c r="J382" s="72" t="s">
        <v>19</v>
      </c>
      <c r="K382" s="72" t="s">
        <v>37</v>
      </c>
      <c r="L382" s="72" t="s">
        <v>658</v>
      </c>
      <c r="M382" s="72" t="s">
        <v>57</v>
      </c>
    </row>
    <row r="383" spans="2:13" x14ac:dyDescent="0.25">
      <c r="B383" s="72" t="s">
        <v>12</v>
      </c>
      <c r="C383" s="72" t="s">
        <v>13</v>
      </c>
      <c r="D383" s="72" t="s">
        <v>14</v>
      </c>
      <c r="E383" s="72" t="s">
        <v>39</v>
      </c>
      <c r="F383" s="73">
        <v>-71455</v>
      </c>
      <c r="G383" s="72" t="s">
        <v>16</v>
      </c>
      <c r="H383" s="72" t="s">
        <v>24</v>
      </c>
      <c r="I383" s="72" t="s">
        <v>18</v>
      </c>
      <c r="J383" s="72" t="s">
        <v>19</v>
      </c>
      <c r="K383" s="72" t="s">
        <v>37</v>
      </c>
      <c r="L383" s="72" t="s">
        <v>212</v>
      </c>
      <c r="M383" s="72"/>
    </row>
    <row r="384" spans="2:13" x14ac:dyDescent="0.25">
      <c r="B384" s="72" t="s">
        <v>12</v>
      </c>
      <c r="C384" s="72" t="s">
        <v>13</v>
      </c>
      <c r="D384" s="72" t="s">
        <v>14</v>
      </c>
      <c r="E384" s="72" t="s">
        <v>39</v>
      </c>
      <c r="F384" s="73">
        <v>-1544</v>
      </c>
      <c r="G384" s="72" t="s">
        <v>16</v>
      </c>
      <c r="H384" s="72" t="s">
        <v>17</v>
      </c>
      <c r="I384" s="72" t="s">
        <v>48</v>
      </c>
      <c r="J384" s="72" t="s">
        <v>19</v>
      </c>
      <c r="K384" s="72" t="s">
        <v>25</v>
      </c>
      <c r="L384" s="72" t="s">
        <v>219</v>
      </c>
      <c r="M384" s="72"/>
    </row>
    <row r="385" spans="2:13" x14ac:dyDescent="0.25">
      <c r="B385" s="72" t="s">
        <v>12</v>
      </c>
      <c r="C385" s="72" t="s">
        <v>13</v>
      </c>
      <c r="D385" s="72" t="s">
        <v>14</v>
      </c>
      <c r="E385" s="72" t="s">
        <v>152</v>
      </c>
      <c r="F385" s="73">
        <v>-25588</v>
      </c>
      <c r="G385" s="72" t="s">
        <v>16</v>
      </c>
      <c r="H385" s="72" t="s">
        <v>24</v>
      </c>
      <c r="I385" s="72" t="s">
        <v>18</v>
      </c>
      <c r="J385" s="72" t="s">
        <v>19</v>
      </c>
      <c r="K385" s="72" t="s">
        <v>102</v>
      </c>
      <c r="L385" s="72" t="s">
        <v>196</v>
      </c>
      <c r="M385" s="72"/>
    </row>
    <row r="386" spans="2:13" x14ac:dyDescent="0.25">
      <c r="B386" s="72" t="s">
        <v>12</v>
      </c>
      <c r="C386" s="72" t="s">
        <v>13</v>
      </c>
      <c r="D386" s="72" t="s">
        <v>14</v>
      </c>
      <c r="E386" s="72" t="s">
        <v>146</v>
      </c>
      <c r="F386" s="73">
        <v>-2102</v>
      </c>
      <c r="G386" s="72" t="s">
        <v>16</v>
      </c>
      <c r="H386" s="72" t="s">
        <v>24</v>
      </c>
      <c r="I386" s="72" t="s">
        <v>18</v>
      </c>
      <c r="J386" s="72" t="s">
        <v>19</v>
      </c>
      <c r="K386" s="72" t="s">
        <v>37</v>
      </c>
      <c r="L386" s="72" t="s">
        <v>611</v>
      </c>
      <c r="M386" s="72"/>
    </row>
    <row r="387" spans="2:13" x14ac:dyDescent="0.25">
      <c r="B387" s="72" t="s">
        <v>12</v>
      </c>
      <c r="C387" s="72" t="s">
        <v>13</v>
      </c>
      <c r="D387" s="72" t="s">
        <v>14</v>
      </c>
      <c r="E387" s="72" t="s">
        <v>79</v>
      </c>
      <c r="F387" s="73">
        <v>-7683</v>
      </c>
      <c r="G387" s="72" t="s">
        <v>16</v>
      </c>
      <c r="H387" s="72" t="s">
        <v>17</v>
      </c>
      <c r="I387" s="72" t="s">
        <v>18</v>
      </c>
      <c r="J387" s="72" t="s">
        <v>19</v>
      </c>
      <c r="K387" s="72" t="s">
        <v>20</v>
      </c>
      <c r="L387" s="72" t="s">
        <v>673</v>
      </c>
      <c r="M387" s="72"/>
    </row>
    <row r="388" spans="2:13" x14ac:dyDescent="0.25">
      <c r="B388" s="72" t="s">
        <v>12</v>
      </c>
      <c r="C388" s="72" t="s">
        <v>13</v>
      </c>
      <c r="D388" s="72" t="s">
        <v>14</v>
      </c>
      <c r="E388" s="72" t="s">
        <v>94</v>
      </c>
      <c r="F388" s="73">
        <v>173960</v>
      </c>
      <c r="G388" s="72" t="s">
        <v>16</v>
      </c>
      <c r="H388" s="72" t="s">
        <v>24</v>
      </c>
      <c r="I388" s="72" t="s">
        <v>18</v>
      </c>
      <c r="J388" s="72" t="s">
        <v>19</v>
      </c>
      <c r="K388" s="72" t="s">
        <v>102</v>
      </c>
      <c r="L388" s="72" t="s">
        <v>103</v>
      </c>
      <c r="M388" s="72"/>
    </row>
    <row r="389" spans="2:13" x14ac:dyDescent="0.25">
      <c r="B389" s="72" t="s">
        <v>12</v>
      </c>
      <c r="C389" s="72" t="s">
        <v>13</v>
      </c>
      <c r="D389" s="72" t="s">
        <v>14</v>
      </c>
      <c r="E389" s="72" t="s">
        <v>39</v>
      </c>
      <c r="F389" s="73">
        <v>-33244</v>
      </c>
      <c r="G389" s="72" t="s">
        <v>16</v>
      </c>
      <c r="H389" s="72" t="s">
        <v>24</v>
      </c>
      <c r="I389" s="72" t="s">
        <v>18</v>
      </c>
      <c r="J389" s="72" t="s">
        <v>19</v>
      </c>
      <c r="K389" s="72" t="s">
        <v>117</v>
      </c>
      <c r="L389" s="72" t="s">
        <v>492</v>
      </c>
      <c r="M389" s="72"/>
    </row>
    <row r="390" spans="2:13" x14ac:dyDescent="0.25">
      <c r="B390" s="72" t="s">
        <v>12</v>
      </c>
      <c r="C390" s="72" t="s">
        <v>13</v>
      </c>
      <c r="D390" s="72" t="s">
        <v>14</v>
      </c>
      <c r="E390" s="72" t="s">
        <v>33</v>
      </c>
      <c r="F390" s="73">
        <v>2352</v>
      </c>
      <c r="G390" s="72" t="s">
        <v>16</v>
      </c>
      <c r="H390" s="72" t="s">
        <v>24</v>
      </c>
      <c r="I390" s="72" t="s">
        <v>18</v>
      </c>
      <c r="J390" s="72" t="s">
        <v>19</v>
      </c>
      <c r="K390" s="72" t="s">
        <v>37</v>
      </c>
      <c r="L390" s="72" t="s">
        <v>212</v>
      </c>
      <c r="M390" s="72" t="s">
        <v>112</v>
      </c>
    </row>
    <row r="391" spans="2:13" x14ac:dyDescent="0.25">
      <c r="B391" s="72" t="s">
        <v>12</v>
      </c>
      <c r="C391" s="72" t="s">
        <v>13</v>
      </c>
      <c r="D391" s="72" t="s">
        <v>14</v>
      </c>
      <c r="E391" s="72" t="s">
        <v>55</v>
      </c>
      <c r="F391" s="73">
        <v>20852807</v>
      </c>
      <c r="G391" s="72" t="s">
        <v>16</v>
      </c>
      <c r="H391" s="72" t="s">
        <v>24</v>
      </c>
      <c r="I391" s="72" t="s">
        <v>18</v>
      </c>
      <c r="J391" s="72" t="s">
        <v>227</v>
      </c>
      <c r="K391" s="72" t="s">
        <v>117</v>
      </c>
      <c r="L391" s="72" t="s">
        <v>271</v>
      </c>
      <c r="M391" s="72" t="s">
        <v>112</v>
      </c>
    </row>
    <row r="392" spans="2:13" x14ac:dyDescent="0.25">
      <c r="B392" s="72" t="s">
        <v>12</v>
      </c>
      <c r="C392" s="72" t="s">
        <v>13</v>
      </c>
      <c r="D392" s="72" t="s">
        <v>14</v>
      </c>
      <c r="E392" s="72" t="s">
        <v>83</v>
      </c>
      <c r="F392" s="73">
        <v>320828</v>
      </c>
      <c r="G392" s="72" t="s">
        <v>16</v>
      </c>
      <c r="H392" s="72" t="s">
        <v>17</v>
      </c>
      <c r="I392" s="72" t="s">
        <v>18</v>
      </c>
      <c r="J392" s="72" t="s">
        <v>19</v>
      </c>
      <c r="K392" s="72" t="s">
        <v>37</v>
      </c>
      <c r="L392" s="72" t="s">
        <v>280</v>
      </c>
      <c r="M392" s="72"/>
    </row>
    <row r="393" spans="2:13" x14ac:dyDescent="0.25">
      <c r="B393" s="72" t="s">
        <v>12</v>
      </c>
      <c r="C393" s="72" t="s">
        <v>13</v>
      </c>
      <c r="D393" s="72" t="s">
        <v>14</v>
      </c>
      <c r="E393" s="72" t="s">
        <v>55</v>
      </c>
      <c r="F393" s="73">
        <v>539803</v>
      </c>
      <c r="G393" s="72" t="s">
        <v>16</v>
      </c>
      <c r="H393" s="72" t="s">
        <v>24</v>
      </c>
      <c r="I393" s="72" t="s">
        <v>18</v>
      </c>
      <c r="J393" s="72" t="s">
        <v>19</v>
      </c>
      <c r="K393" s="72" t="s">
        <v>75</v>
      </c>
      <c r="L393" s="72" t="s">
        <v>503</v>
      </c>
      <c r="M393" s="72" t="s">
        <v>29</v>
      </c>
    </row>
    <row r="394" spans="2:13" x14ac:dyDescent="0.25">
      <c r="B394" s="72" t="s">
        <v>12</v>
      </c>
      <c r="C394" s="72" t="s">
        <v>13</v>
      </c>
      <c r="D394" s="72" t="s">
        <v>14</v>
      </c>
      <c r="E394" s="72" t="s">
        <v>65</v>
      </c>
      <c r="F394" s="73">
        <v>1479492</v>
      </c>
      <c r="G394" s="72" t="s">
        <v>16</v>
      </c>
      <c r="H394" s="72" t="s">
        <v>24</v>
      </c>
      <c r="I394" s="72" t="s">
        <v>18</v>
      </c>
      <c r="J394" s="72" t="s">
        <v>19</v>
      </c>
      <c r="K394" s="72" t="s">
        <v>185</v>
      </c>
      <c r="L394" s="72" t="s">
        <v>217</v>
      </c>
      <c r="M394" s="72" t="s">
        <v>67</v>
      </c>
    </row>
    <row r="395" spans="2:13" x14ac:dyDescent="0.25">
      <c r="B395" s="72" t="s">
        <v>12</v>
      </c>
      <c r="C395" s="72" t="s">
        <v>13</v>
      </c>
      <c r="D395" s="72" t="s">
        <v>14</v>
      </c>
      <c r="E395" s="72" t="s">
        <v>58</v>
      </c>
      <c r="F395" s="73">
        <v>186274</v>
      </c>
      <c r="G395" s="72" t="s">
        <v>16</v>
      </c>
      <c r="H395" s="72" t="s">
        <v>17</v>
      </c>
      <c r="I395" s="72" t="s">
        <v>18</v>
      </c>
      <c r="J395" s="72" t="s">
        <v>19</v>
      </c>
      <c r="K395" s="72" t="s">
        <v>37</v>
      </c>
      <c r="L395" s="72" t="s">
        <v>232</v>
      </c>
      <c r="M395" s="72" t="s">
        <v>29</v>
      </c>
    </row>
    <row r="396" spans="2:13" x14ac:dyDescent="0.25">
      <c r="B396" s="72" t="s">
        <v>12</v>
      </c>
      <c r="C396" s="72" t="s">
        <v>13</v>
      </c>
      <c r="D396" s="72" t="s">
        <v>14</v>
      </c>
      <c r="E396" s="72" t="s">
        <v>51</v>
      </c>
      <c r="F396" s="73">
        <v>135885</v>
      </c>
      <c r="G396" s="72" t="s">
        <v>16</v>
      </c>
      <c r="H396" s="72" t="s">
        <v>24</v>
      </c>
      <c r="I396" s="72" t="s">
        <v>18</v>
      </c>
      <c r="J396" s="72" t="s">
        <v>19</v>
      </c>
      <c r="K396" s="72" t="s">
        <v>25</v>
      </c>
      <c r="L396" s="72" t="s">
        <v>159</v>
      </c>
      <c r="M396" s="72"/>
    </row>
    <row r="397" spans="2:13" x14ac:dyDescent="0.25">
      <c r="B397" s="72" t="s">
        <v>12</v>
      </c>
      <c r="C397" s="72" t="s">
        <v>13</v>
      </c>
      <c r="D397" s="72" t="s">
        <v>14</v>
      </c>
      <c r="E397" s="72" t="s">
        <v>51</v>
      </c>
      <c r="F397" s="73">
        <v>192625</v>
      </c>
      <c r="G397" s="72" t="s">
        <v>16</v>
      </c>
      <c r="H397" s="72" t="s">
        <v>17</v>
      </c>
      <c r="I397" s="72" t="s">
        <v>18</v>
      </c>
      <c r="J397" s="72" t="s">
        <v>19</v>
      </c>
      <c r="K397" s="72" t="s">
        <v>25</v>
      </c>
      <c r="L397" s="72" t="s">
        <v>138</v>
      </c>
      <c r="M397" s="72"/>
    </row>
    <row r="398" spans="2:13" x14ac:dyDescent="0.25">
      <c r="B398" s="72" t="s">
        <v>12</v>
      </c>
      <c r="C398" s="72" t="s">
        <v>13</v>
      </c>
      <c r="D398" s="72" t="s">
        <v>14</v>
      </c>
      <c r="E398" s="72" t="s">
        <v>228</v>
      </c>
      <c r="F398" s="73">
        <v>53995</v>
      </c>
      <c r="G398" s="72" t="s">
        <v>16</v>
      </c>
      <c r="H398" s="72" t="s">
        <v>17</v>
      </c>
      <c r="I398" s="72" t="s">
        <v>18</v>
      </c>
      <c r="J398" s="72" t="s">
        <v>19</v>
      </c>
      <c r="K398" s="72" t="s">
        <v>37</v>
      </c>
      <c r="L398" s="72" t="s">
        <v>193</v>
      </c>
      <c r="M398" s="72" t="s">
        <v>67</v>
      </c>
    </row>
    <row r="399" spans="2:13" x14ac:dyDescent="0.25">
      <c r="B399" s="72" t="s">
        <v>12</v>
      </c>
      <c r="C399" s="72" t="s">
        <v>13</v>
      </c>
      <c r="D399" s="72" t="s">
        <v>14</v>
      </c>
      <c r="E399" s="72" t="s">
        <v>79</v>
      </c>
      <c r="F399" s="73">
        <v>-44</v>
      </c>
      <c r="G399" s="72" t="s">
        <v>16</v>
      </c>
      <c r="H399" s="72" t="s">
        <v>17</v>
      </c>
      <c r="I399" s="72" t="s">
        <v>18</v>
      </c>
      <c r="J399" s="72" t="s">
        <v>19</v>
      </c>
      <c r="K399" s="72" t="s">
        <v>25</v>
      </c>
      <c r="L399" s="72" t="s">
        <v>528</v>
      </c>
      <c r="M399" s="72"/>
    </row>
    <row r="400" spans="2:13" x14ac:dyDescent="0.25">
      <c r="B400" s="72" t="s">
        <v>12</v>
      </c>
      <c r="C400" s="72" t="s">
        <v>13</v>
      </c>
      <c r="D400" s="72" t="s">
        <v>14</v>
      </c>
      <c r="E400" s="72" t="s">
        <v>132</v>
      </c>
      <c r="F400" s="73">
        <v>138124</v>
      </c>
      <c r="G400" s="72" t="s">
        <v>16</v>
      </c>
      <c r="H400" s="72" t="s">
        <v>24</v>
      </c>
      <c r="I400" s="72" t="s">
        <v>18</v>
      </c>
      <c r="J400" s="72" t="s">
        <v>19</v>
      </c>
      <c r="K400" s="72" t="s">
        <v>25</v>
      </c>
      <c r="L400" s="72" t="s">
        <v>481</v>
      </c>
      <c r="M400" s="72" t="s">
        <v>133</v>
      </c>
    </row>
    <row r="401" spans="2:13" x14ac:dyDescent="0.25">
      <c r="B401" s="72" t="s">
        <v>12</v>
      </c>
      <c r="C401" s="72" t="s">
        <v>13</v>
      </c>
      <c r="D401" s="72" t="s">
        <v>14</v>
      </c>
      <c r="E401" s="72" t="s">
        <v>258</v>
      </c>
      <c r="F401" s="73">
        <v>1813741</v>
      </c>
      <c r="G401" s="72" t="s">
        <v>16</v>
      </c>
      <c r="H401" s="72" t="s">
        <v>24</v>
      </c>
      <c r="I401" s="72" t="s">
        <v>18</v>
      </c>
      <c r="J401" s="72" t="s">
        <v>19</v>
      </c>
      <c r="K401" s="72" t="s">
        <v>37</v>
      </c>
      <c r="L401" s="72" t="s">
        <v>218</v>
      </c>
      <c r="M401" s="72" t="s">
        <v>444</v>
      </c>
    </row>
    <row r="402" spans="2:13" x14ac:dyDescent="0.25">
      <c r="B402" s="72" t="s">
        <v>12</v>
      </c>
      <c r="C402" s="72" t="s">
        <v>13</v>
      </c>
      <c r="D402" s="72" t="s">
        <v>14</v>
      </c>
      <c r="E402" s="72" t="s">
        <v>39</v>
      </c>
      <c r="F402" s="73">
        <v>-75398</v>
      </c>
      <c r="G402" s="72" t="s">
        <v>16</v>
      </c>
      <c r="H402" s="72" t="s">
        <v>24</v>
      </c>
      <c r="I402" s="72" t="s">
        <v>18</v>
      </c>
      <c r="J402" s="72" t="s">
        <v>19</v>
      </c>
      <c r="K402" s="72" t="s">
        <v>37</v>
      </c>
      <c r="L402" s="72" t="s">
        <v>507</v>
      </c>
      <c r="M402" s="72"/>
    </row>
    <row r="403" spans="2:13" x14ac:dyDescent="0.25">
      <c r="B403" s="72" t="s">
        <v>12</v>
      </c>
      <c r="C403" s="72" t="s">
        <v>13</v>
      </c>
      <c r="D403" s="72" t="s">
        <v>14</v>
      </c>
      <c r="E403" s="72" t="s">
        <v>30</v>
      </c>
      <c r="F403" s="73">
        <v>-20676</v>
      </c>
      <c r="G403" s="72" t="s">
        <v>16</v>
      </c>
      <c r="H403" s="72" t="s">
        <v>24</v>
      </c>
      <c r="I403" s="72" t="s">
        <v>18</v>
      </c>
      <c r="J403" s="72" t="s">
        <v>19</v>
      </c>
      <c r="K403" s="72" t="s">
        <v>37</v>
      </c>
      <c r="L403" s="72" t="s">
        <v>218</v>
      </c>
      <c r="M403" s="72"/>
    </row>
    <row r="404" spans="2:13" x14ac:dyDescent="0.25">
      <c r="B404" s="72" t="s">
        <v>12</v>
      </c>
      <c r="C404" s="72" t="s">
        <v>13</v>
      </c>
      <c r="D404" s="72" t="s">
        <v>14</v>
      </c>
      <c r="E404" s="72" t="s">
        <v>23</v>
      </c>
      <c r="F404" s="73">
        <v>-155</v>
      </c>
      <c r="G404" s="72" t="s">
        <v>16</v>
      </c>
      <c r="H404" s="72" t="s">
        <v>24</v>
      </c>
      <c r="I404" s="72" t="s">
        <v>18</v>
      </c>
      <c r="J404" s="72" t="s">
        <v>19</v>
      </c>
      <c r="K404" s="72" t="s">
        <v>37</v>
      </c>
      <c r="L404" s="72" t="s">
        <v>352</v>
      </c>
      <c r="M404" s="72"/>
    </row>
    <row r="405" spans="2:13" x14ac:dyDescent="0.25">
      <c r="B405" s="72" t="s">
        <v>12</v>
      </c>
      <c r="C405" s="72" t="s">
        <v>13</v>
      </c>
      <c r="D405" s="72" t="s">
        <v>14</v>
      </c>
      <c r="E405" s="72" t="s">
        <v>228</v>
      </c>
      <c r="F405" s="73">
        <v>162414</v>
      </c>
      <c r="G405" s="72" t="s">
        <v>16</v>
      </c>
      <c r="H405" s="72" t="s">
        <v>17</v>
      </c>
      <c r="I405" s="72" t="s">
        <v>18</v>
      </c>
      <c r="J405" s="72" t="s">
        <v>19</v>
      </c>
      <c r="K405" s="72" t="s">
        <v>37</v>
      </c>
      <c r="L405" s="72" t="s">
        <v>354</v>
      </c>
      <c r="M405" s="72" t="s">
        <v>67</v>
      </c>
    </row>
    <row r="406" spans="2:13" x14ac:dyDescent="0.25">
      <c r="B406" s="72" t="s">
        <v>12</v>
      </c>
      <c r="C406" s="72" t="s">
        <v>13</v>
      </c>
      <c r="D406" s="72" t="s">
        <v>14</v>
      </c>
      <c r="E406" s="72" t="s">
        <v>146</v>
      </c>
      <c r="F406" s="73">
        <v>-224</v>
      </c>
      <c r="G406" s="72" t="s">
        <v>16</v>
      </c>
      <c r="H406" s="72" t="s">
        <v>24</v>
      </c>
      <c r="I406" s="72" t="s">
        <v>18</v>
      </c>
      <c r="J406" s="72" t="s">
        <v>19</v>
      </c>
      <c r="K406" s="72" t="s">
        <v>185</v>
      </c>
      <c r="L406" s="72" t="s">
        <v>440</v>
      </c>
      <c r="M406" s="72"/>
    </row>
    <row r="407" spans="2:13" x14ac:dyDescent="0.25">
      <c r="B407" s="72" t="s">
        <v>12</v>
      </c>
      <c r="C407" s="72" t="s">
        <v>13</v>
      </c>
      <c r="D407" s="72" t="s">
        <v>14</v>
      </c>
      <c r="E407" s="72" t="s">
        <v>152</v>
      </c>
      <c r="F407" s="73">
        <v>-1406</v>
      </c>
      <c r="G407" s="72" t="s">
        <v>16</v>
      </c>
      <c r="H407" s="72" t="s">
        <v>24</v>
      </c>
      <c r="I407" s="72" t="s">
        <v>18</v>
      </c>
      <c r="J407" s="72" t="s">
        <v>19</v>
      </c>
      <c r="K407" s="72" t="s">
        <v>37</v>
      </c>
      <c r="L407" s="72" t="s">
        <v>482</v>
      </c>
      <c r="M407" s="72"/>
    </row>
    <row r="408" spans="2:13" x14ac:dyDescent="0.25">
      <c r="B408" s="72" t="s">
        <v>12</v>
      </c>
      <c r="C408" s="72" t="s">
        <v>13</v>
      </c>
      <c r="D408" s="72" t="s">
        <v>14</v>
      </c>
      <c r="E408" s="72" t="s">
        <v>300</v>
      </c>
      <c r="F408" s="73">
        <v>853678</v>
      </c>
      <c r="G408" s="72" t="s">
        <v>16</v>
      </c>
      <c r="H408" s="72" t="s">
        <v>24</v>
      </c>
      <c r="I408" s="72" t="s">
        <v>18</v>
      </c>
      <c r="J408" s="72" t="s">
        <v>19</v>
      </c>
      <c r="K408" s="72" t="s">
        <v>49</v>
      </c>
      <c r="L408" s="72" t="s">
        <v>255</v>
      </c>
      <c r="M408" s="72" t="s">
        <v>47</v>
      </c>
    </row>
    <row r="409" spans="2:13" x14ac:dyDescent="0.25">
      <c r="B409" s="72" t="s">
        <v>12</v>
      </c>
      <c r="C409" s="72" t="s">
        <v>13</v>
      </c>
      <c r="D409" s="72" t="s">
        <v>14</v>
      </c>
      <c r="E409" s="72" t="s">
        <v>68</v>
      </c>
      <c r="F409" s="73">
        <v>-861887</v>
      </c>
      <c r="G409" s="72" t="s">
        <v>16</v>
      </c>
      <c r="H409" s="72" t="s">
        <v>24</v>
      </c>
      <c r="I409" s="72" t="s">
        <v>18</v>
      </c>
      <c r="J409" s="72" t="s">
        <v>19</v>
      </c>
      <c r="K409" s="72" t="s">
        <v>37</v>
      </c>
      <c r="L409" s="72" t="s">
        <v>151</v>
      </c>
      <c r="M409" s="72"/>
    </row>
    <row r="410" spans="2:13" x14ac:dyDescent="0.25">
      <c r="B410" s="72" t="s">
        <v>12</v>
      </c>
      <c r="C410" s="72" t="s">
        <v>13</v>
      </c>
      <c r="D410" s="72" t="s">
        <v>14</v>
      </c>
      <c r="E410" s="72" t="s">
        <v>27</v>
      </c>
      <c r="F410" s="73">
        <v>25935</v>
      </c>
      <c r="G410" s="72" t="s">
        <v>16</v>
      </c>
      <c r="H410" s="72" t="s">
        <v>24</v>
      </c>
      <c r="I410" s="72" t="s">
        <v>18</v>
      </c>
      <c r="J410" s="72" t="s">
        <v>19</v>
      </c>
      <c r="K410" s="72" t="s">
        <v>20</v>
      </c>
      <c r="L410" s="72" t="s">
        <v>233</v>
      </c>
      <c r="M410" s="72" t="s">
        <v>302</v>
      </c>
    </row>
    <row r="411" spans="2:13" x14ac:dyDescent="0.25">
      <c r="B411" s="72" t="s">
        <v>12</v>
      </c>
      <c r="C411" s="72" t="s">
        <v>13</v>
      </c>
      <c r="D411" s="72" t="s">
        <v>14</v>
      </c>
      <c r="E411" s="72" t="s">
        <v>81</v>
      </c>
      <c r="F411" s="73">
        <v>16915</v>
      </c>
      <c r="G411" s="72" t="s">
        <v>16</v>
      </c>
      <c r="H411" s="72" t="s">
        <v>17</v>
      </c>
      <c r="I411" s="72" t="s">
        <v>18</v>
      </c>
      <c r="J411" s="72" t="s">
        <v>19</v>
      </c>
      <c r="K411" s="72" t="s">
        <v>25</v>
      </c>
      <c r="L411" s="72" t="s">
        <v>398</v>
      </c>
      <c r="M411" s="72" t="s">
        <v>47</v>
      </c>
    </row>
    <row r="412" spans="2:13" x14ac:dyDescent="0.25">
      <c r="B412" s="72" t="s">
        <v>12</v>
      </c>
      <c r="C412" s="72" t="s">
        <v>13</v>
      </c>
      <c r="D412" s="72" t="s">
        <v>14</v>
      </c>
      <c r="E412" s="72" t="s">
        <v>74</v>
      </c>
      <c r="F412" s="73">
        <v>543889</v>
      </c>
      <c r="G412" s="72" t="s">
        <v>16</v>
      </c>
      <c r="H412" s="72" t="s">
        <v>24</v>
      </c>
      <c r="I412" s="72" t="s">
        <v>18</v>
      </c>
      <c r="J412" s="72" t="s">
        <v>19</v>
      </c>
      <c r="K412" s="72" t="s">
        <v>99</v>
      </c>
      <c r="L412" s="72" t="s">
        <v>242</v>
      </c>
      <c r="M412" s="72" t="s">
        <v>47</v>
      </c>
    </row>
    <row r="413" spans="2:13" x14ac:dyDescent="0.25">
      <c r="B413" s="72" t="s">
        <v>12</v>
      </c>
      <c r="C413" s="72" t="s">
        <v>13</v>
      </c>
      <c r="D413" s="72" t="s">
        <v>14</v>
      </c>
      <c r="E413" s="72" t="s">
        <v>152</v>
      </c>
      <c r="F413" s="73">
        <v>-14068</v>
      </c>
      <c r="G413" s="72" t="s">
        <v>16</v>
      </c>
      <c r="H413" s="72" t="s">
        <v>24</v>
      </c>
      <c r="I413" s="72" t="s">
        <v>18</v>
      </c>
      <c r="J413" s="72" t="s">
        <v>19</v>
      </c>
      <c r="K413" s="72" t="s">
        <v>25</v>
      </c>
      <c r="L413" s="72" t="s">
        <v>430</v>
      </c>
      <c r="M413" s="72"/>
    </row>
    <row r="414" spans="2:13" x14ac:dyDescent="0.25">
      <c r="B414" s="72" t="s">
        <v>12</v>
      </c>
      <c r="C414" s="72" t="s">
        <v>13</v>
      </c>
      <c r="D414" s="72" t="s">
        <v>14</v>
      </c>
      <c r="E414" s="72" t="s">
        <v>83</v>
      </c>
      <c r="F414" s="73">
        <v>9427</v>
      </c>
      <c r="G414" s="72" t="s">
        <v>16</v>
      </c>
      <c r="H414" s="72" t="s">
        <v>17</v>
      </c>
      <c r="I414" s="72" t="s">
        <v>18</v>
      </c>
      <c r="J414" s="72" t="s">
        <v>19</v>
      </c>
      <c r="K414" s="72" t="s">
        <v>25</v>
      </c>
      <c r="L414" s="72" t="s">
        <v>433</v>
      </c>
      <c r="M414" s="72"/>
    </row>
    <row r="415" spans="2:13" x14ac:dyDescent="0.25">
      <c r="B415" s="72" t="s">
        <v>12</v>
      </c>
      <c r="C415" s="72" t="s">
        <v>13</v>
      </c>
      <c r="D415" s="72" t="s">
        <v>14</v>
      </c>
      <c r="E415" s="72" t="s">
        <v>55</v>
      </c>
      <c r="F415" s="73">
        <v>5350132</v>
      </c>
      <c r="G415" s="72" t="s">
        <v>269</v>
      </c>
      <c r="H415" s="72" t="s">
        <v>24</v>
      </c>
      <c r="I415" s="72" t="s">
        <v>18</v>
      </c>
      <c r="J415" s="72" t="s">
        <v>438</v>
      </c>
      <c r="K415" s="72" t="s">
        <v>117</v>
      </c>
      <c r="L415" s="72" t="s">
        <v>271</v>
      </c>
      <c r="M415" s="72" t="s">
        <v>112</v>
      </c>
    </row>
    <row r="416" spans="2:13" x14ac:dyDescent="0.25">
      <c r="B416" s="72" t="s">
        <v>12</v>
      </c>
      <c r="C416" s="72" t="s">
        <v>13</v>
      </c>
      <c r="D416" s="72" t="s">
        <v>14</v>
      </c>
      <c r="E416" s="72" t="s">
        <v>79</v>
      </c>
      <c r="F416" s="73">
        <v>-804</v>
      </c>
      <c r="G416" s="72" t="s">
        <v>16</v>
      </c>
      <c r="H416" s="72" t="s">
        <v>24</v>
      </c>
      <c r="I416" s="72" t="s">
        <v>18</v>
      </c>
      <c r="J416" s="72" t="s">
        <v>19</v>
      </c>
      <c r="K416" s="72" t="s">
        <v>25</v>
      </c>
      <c r="L416" s="72" t="s">
        <v>252</v>
      </c>
      <c r="M416" s="72"/>
    </row>
    <row r="417" spans="2:13" x14ac:dyDescent="0.25">
      <c r="B417" s="72" t="s">
        <v>12</v>
      </c>
      <c r="C417" s="72" t="s">
        <v>13</v>
      </c>
      <c r="D417" s="72" t="s">
        <v>14</v>
      </c>
      <c r="E417" s="72" t="s">
        <v>68</v>
      </c>
      <c r="F417" s="73">
        <v>-171467</v>
      </c>
      <c r="G417" s="72" t="s">
        <v>16</v>
      </c>
      <c r="H417" s="72" t="s">
        <v>17</v>
      </c>
      <c r="I417" s="72" t="s">
        <v>18</v>
      </c>
      <c r="J417" s="72" t="s">
        <v>19</v>
      </c>
      <c r="K417" s="72" t="s">
        <v>37</v>
      </c>
      <c r="L417" s="72" t="s">
        <v>202</v>
      </c>
      <c r="M417" s="72"/>
    </row>
    <row r="418" spans="2:13" x14ac:dyDescent="0.25">
      <c r="B418" s="72" t="s">
        <v>12</v>
      </c>
      <c r="C418" s="72" t="s">
        <v>13</v>
      </c>
      <c r="D418" s="72" t="s">
        <v>14</v>
      </c>
      <c r="E418" s="72" t="s">
        <v>36</v>
      </c>
      <c r="F418" s="73">
        <v>46076</v>
      </c>
      <c r="G418" s="72" t="s">
        <v>16</v>
      </c>
      <c r="H418" s="72" t="s">
        <v>17</v>
      </c>
      <c r="I418" s="72" t="s">
        <v>18</v>
      </c>
      <c r="J418" s="72" t="s">
        <v>19</v>
      </c>
      <c r="K418" s="72" t="s">
        <v>25</v>
      </c>
      <c r="L418" s="72" t="s">
        <v>277</v>
      </c>
      <c r="M418" s="72" t="s">
        <v>57</v>
      </c>
    </row>
    <row r="419" spans="2:13" x14ac:dyDescent="0.25">
      <c r="B419" s="72" t="s">
        <v>12</v>
      </c>
      <c r="C419" s="72" t="s">
        <v>13</v>
      </c>
      <c r="D419" s="72" t="s">
        <v>14</v>
      </c>
      <c r="E419" s="72" t="s">
        <v>187</v>
      </c>
      <c r="F419" s="73">
        <v>7007326</v>
      </c>
      <c r="G419" s="72" t="s">
        <v>16</v>
      </c>
      <c r="H419" s="72" t="s">
        <v>17</v>
      </c>
      <c r="I419" s="72" t="s">
        <v>18</v>
      </c>
      <c r="J419" s="72" t="s">
        <v>19</v>
      </c>
      <c r="K419" s="72" t="s">
        <v>37</v>
      </c>
      <c r="L419" s="72" t="s">
        <v>193</v>
      </c>
      <c r="M419" s="72" t="s">
        <v>112</v>
      </c>
    </row>
    <row r="420" spans="2:13" x14ac:dyDescent="0.25">
      <c r="B420" s="72" t="s">
        <v>12</v>
      </c>
      <c r="C420" s="72" t="s">
        <v>13</v>
      </c>
      <c r="D420" s="72" t="s">
        <v>14</v>
      </c>
      <c r="E420" s="72" t="s">
        <v>45</v>
      </c>
      <c r="F420" s="73">
        <v>315210</v>
      </c>
      <c r="G420" s="72" t="s">
        <v>16</v>
      </c>
      <c r="H420" s="72" t="s">
        <v>24</v>
      </c>
      <c r="I420" s="72" t="s">
        <v>18</v>
      </c>
      <c r="J420" s="72" t="s">
        <v>19</v>
      </c>
      <c r="K420" s="72" t="s">
        <v>20</v>
      </c>
      <c r="L420" s="72" t="s">
        <v>233</v>
      </c>
      <c r="M420" s="72" t="s">
        <v>47</v>
      </c>
    </row>
    <row r="421" spans="2:13" x14ac:dyDescent="0.25">
      <c r="B421" s="72" t="s">
        <v>12</v>
      </c>
      <c r="C421" s="72" t="s">
        <v>13</v>
      </c>
      <c r="D421" s="72" t="s">
        <v>14</v>
      </c>
      <c r="E421" s="72" t="s">
        <v>23</v>
      </c>
      <c r="F421" s="73">
        <v>-52</v>
      </c>
      <c r="G421" s="72" t="s">
        <v>16</v>
      </c>
      <c r="H421" s="72" t="s">
        <v>17</v>
      </c>
      <c r="I421" s="72" t="s">
        <v>18</v>
      </c>
      <c r="J421" s="72" t="s">
        <v>19</v>
      </c>
      <c r="K421" s="72" t="s">
        <v>25</v>
      </c>
      <c r="L421" s="72" t="s">
        <v>110</v>
      </c>
      <c r="M421" s="72"/>
    </row>
    <row r="422" spans="2:13" x14ac:dyDescent="0.25">
      <c r="B422" s="72" t="s">
        <v>12</v>
      </c>
      <c r="C422" s="72" t="s">
        <v>13</v>
      </c>
      <c r="D422" s="72" t="s">
        <v>14</v>
      </c>
      <c r="E422" s="72" t="s">
        <v>33</v>
      </c>
      <c r="F422" s="73">
        <v>4185</v>
      </c>
      <c r="G422" s="72" t="s">
        <v>16</v>
      </c>
      <c r="H422" s="72" t="s">
        <v>24</v>
      </c>
      <c r="I422" s="72" t="s">
        <v>18</v>
      </c>
      <c r="J422" s="72" t="s">
        <v>19</v>
      </c>
      <c r="K422" s="72" t="s">
        <v>37</v>
      </c>
      <c r="L422" s="72" t="s">
        <v>390</v>
      </c>
      <c r="M422" s="72" t="s">
        <v>57</v>
      </c>
    </row>
    <row r="423" spans="2:13" x14ac:dyDescent="0.25">
      <c r="B423" s="72" t="s">
        <v>12</v>
      </c>
      <c r="C423" s="72" t="s">
        <v>13</v>
      </c>
      <c r="D423" s="72" t="s">
        <v>14</v>
      </c>
      <c r="E423" s="72" t="s">
        <v>41</v>
      </c>
      <c r="F423" s="73">
        <v>-1464</v>
      </c>
      <c r="G423" s="72" t="s">
        <v>16</v>
      </c>
      <c r="H423" s="72" t="s">
        <v>24</v>
      </c>
      <c r="I423" s="72" t="s">
        <v>18</v>
      </c>
      <c r="J423" s="72" t="s">
        <v>19</v>
      </c>
      <c r="K423" s="72" t="s">
        <v>117</v>
      </c>
      <c r="L423" s="72" t="s">
        <v>168</v>
      </c>
      <c r="M423" s="72"/>
    </row>
    <row r="424" spans="2:13" x14ac:dyDescent="0.25">
      <c r="B424" s="72" t="s">
        <v>12</v>
      </c>
      <c r="C424" s="72" t="s">
        <v>13</v>
      </c>
      <c r="D424" s="72" t="s">
        <v>14</v>
      </c>
      <c r="E424" s="72" t="s">
        <v>258</v>
      </c>
      <c r="F424" s="73">
        <v>33453747</v>
      </c>
      <c r="G424" s="72" t="s">
        <v>16</v>
      </c>
      <c r="H424" s="72" t="s">
        <v>17</v>
      </c>
      <c r="I424" s="72" t="s">
        <v>18</v>
      </c>
      <c r="J424" s="72" t="s">
        <v>19</v>
      </c>
      <c r="K424" s="72" t="s">
        <v>20</v>
      </c>
      <c r="L424" s="72" t="s">
        <v>541</v>
      </c>
      <c r="M424" s="72" t="s">
        <v>444</v>
      </c>
    </row>
    <row r="425" spans="2:13" x14ac:dyDescent="0.25">
      <c r="B425" s="72" t="s">
        <v>12</v>
      </c>
      <c r="C425" s="72" t="s">
        <v>13</v>
      </c>
      <c r="D425" s="72" t="s">
        <v>14</v>
      </c>
      <c r="E425" s="72" t="s">
        <v>81</v>
      </c>
      <c r="F425" s="73">
        <v>12504</v>
      </c>
      <c r="G425" s="72" t="s">
        <v>16</v>
      </c>
      <c r="H425" s="72" t="s">
        <v>17</v>
      </c>
      <c r="I425" s="72" t="s">
        <v>48</v>
      </c>
      <c r="J425" s="72" t="s">
        <v>19</v>
      </c>
      <c r="K425" s="72" t="s">
        <v>49</v>
      </c>
      <c r="L425" s="72" t="s">
        <v>95</v>
      </c>
      <c r="M425" s="72" t="s">
        <v>57</v>
      </c>
    </row>
    <row r="426" spans="2:13" x14ac:dyDescent="0.25">
      <c r="B426" s="72" t="s">
        <v>12</v>
      </c>
      <c r="C426" s="72" t="s">
        <v>13</v>
      </c>
      <c r="D426" s="72" t="s">
        <v>14</v>
      </c>
      <c r="E426" s="72" t="s">
        <v>39</v>
      </c>
      <c r="F426" s="73">
        <v>-9814</v>
      </c>
      <c r="G426" s="72" t="s">
        <v>16</v>
      </c>
      <c r="H426" s="72" t="s">
        <v>17</v>
      </c>
      <c r="I426" s="72" t="s">
        <v>18</v>
      </c>
      <c r="J426" s="72" t="s">
        <v>19</v>
      </c>
      <c r="K426" s="72" t="s">
        <v>37</v>
      </c>
      <c r="L426" s="72" t="s">
        <v>183</v>
      </c>
      <c r="M426" s="72"/>
    </row>
    <row r="427" spans="2:13" x14ac:dyDescent="0.25">
      <c r="B427" s="72" t="s">
        <v>12</v>
      </c>
      <c r="C427" s="72" t="s">
        <v>13</v>
      </c>
      <c r="D427" s="72" t="s">
        <v>14</v>
      </c>
      <c r="E427" s="72" t="s">
        <v>79</v>
      </c>
      <c r="F427" s="73">
        <v>-780</v>
      </c>
      <c r="G427" s="72" t="s">
        <v>16</v>
      </c>
      <c r="H427" s="72" t="s">
        <v>17</v>
      </c>
      <c r="I427" s="72" t="s">
        <v>18</v>
      </c>
      <c r="J427" s="72" t="s">
        <v>19</v>
      </c>
      <c r="K427" s="72" t="s">
        <v>25</v>
      </c>
      <c r="L427" s="72" t="s">
        <v>603</v>
      </c>
      <c r="M427" s="72"/>
    </row>
    <row r="428" spans="2:13" x14ac:dyDescent="0.25">
      <c r="B428" s="72" t="s">
        <v>12</v>
      </c>
      <c r="C428" s="72" t="s">
        <v>13</v>
      </c>
      <c r="D428" s="72" t="s">
        <v>14</v>
      </c>
      <c r="E428" s="72" t="s">
        <v>45</v>
      </c>
      <c r="F428" s="73">
        <v>18379</v>
      </c>
      <c r="G428" s="72" t="s">
        <v>16</v>
      </c>
      <c r="H428" s="72" t="s">
        <v>24</v>
      </c>
      <c r="I428" s="72" t="s">
        <v>18</v>
      </c>
      <c r="J428" s="72" t="s">
        <v>19</v>
      </c>
      <c r="K428" s="72" t="s">
        <v>37</v>
      </c>
      <c r="L428" s="72" t="s">
        <v>71</v>
      </c>
      <c r="M428" s="72" t="s">
        <v>29</v>
      </c>
    </row>
    <row r="429" spans="2:13" x14ac:dyDescent="0.25">
      <c r="B429" s="72" t="s">
        <v>12</v>
      </c>
      <c r="C429" s="72" t="s">
        <v>13</v>
      </c>
      <c r="D429" s="72" t="s">
        <v>14</v>
      </c>
      <c r="E429" s="72" t="s">
        <v>81</v>
      </c>
      <c r="F429" s="73">
        <v>14214</v>
      </c>
      <c r="G429" s="72" t="s">
        <v>16</v>
      </c>
      <c r="H429" s="72" t="s">
        <v>17</v>
      </c>
      <c r="I429" s="72" t="s">
        <v>48</v>
      </c>
      <c r="J429" s="72" t="s">
        <v>19</v>
      </c>
      <c r="K429" s="72" t="s">
        <v>20</v>
      </c>
      <c r="L429" s="72" t="s">
        <v>524</v>
      </c>
      <c r="M429" s="72" t="s">
        <v>112</v>
      </c>
    </row>
    <row r="430" spans="2:13" x14ac:dyDescent="0.25">
      <c r="B430" s="72" t="s">
        <v>12</v>
      </c>
      <c r="C430" s="72" t="s">
        <v>13</v>
      </c>
      <c r="D430" s="72" t="s">
        <v>14</v>
      </c>
      <c r="E430" s="72" t="s">
        <v>33</v>
      </c>
      <c r="F430" s="73">
        <v>127</v>
      </c>
      <c r="G430" s="72" t="s">
        <v>16</v>
      </c>
      <c r="H430" s="72" t="s">
        <v>17</v>
      </c>
      <c r="I430" s="72" t="s">
        <v>18</v>
      </c>
      <c r="J430" s="72" t="s">
        <v>19</v>
      </c>
      <c r="K430" s="72" t="s">
        <v>25</v>
      </c>
      <c r="L430" s="72" t="s">
        <v>296</v>
      </c>
      <c r="M430" s="72" t="s">
        <v>112</v>
      </c>
    </row>
    <row r="431" spans="2:13" x14ac:dyDescent="0.25">
      <c r="B431" s="72" t="s">
        <v>12</v>
      </c>
      <c r="C431" s="72" t="s">
        <v>13</v>
      </c>
      <c r="D431" s="72" t="s">
        <v>14</v>
      </c>
      <c r="E431" s="72" t="s">
        <v>83</v>
      </c>
      <c r="F431" s="73">
        <v>116224</v>
      </c>
      <c r="G431" s="72" t="s">
        <v>16</v>
      </c>
      <c r="H431" s="72" t="s">
        <v>24</v>
      </c>
      <c r="I431" s="72" t="s">
        <v>18</v>
      </c>
      <c r="J431" s="72" t="s">
        <v>19</v>
      </c>
      <c r="K431" s="72" t="s">
        <v>63</v>
      </c>
      <c r="L431" s="72" t="s">
        <v>624</v>
      </c>
      <c r="M431" s="72"/>
    </row>
    <row r="432" spans="2:13" x14ac:dyDescent="0.25">
      <c r="B432" s="72" t="s">
        <v>12</v>
      </c>
      <c r="C432" s="72" t="s">
        <v>13</v>
      </c>
      <c r="D432" s="72" t="s">
        <v>14</v>
      </c>
      <c r="E432" s="72" t="s">
        <v>123</v>
      </c>
      <c r="F432" s="73">
        <v>-724</v>
      </c>
      <c r="G432" s="72" t="s">
        <v>16</v>
      </c>
      <c r="H432" s="72" t="s">
        <v>17</v>
      </c>
      <c r="I432" s="72" t="s">
        <v>18</v>
      </c>
      <c r="J432" s="72" t="s">
        <v>19</v>
      </c>
      <c r="K432" s="72" t="s">
        <v>49</v>
      </c>
      <c r="L432" s="72" t="s">
        <v>255</v>
      </c>
      <c r="M432" s="72"/>
    </row>
    <row r="433" spans="2:13" x14ac:dyDescent="0.25">
      <c r="B433" s="72" t="s">
        <v>12</v>
      </c>
      <c r="C433" s="72" t="s">
        <v>13</v>
      </c>
      <c r="D433" s="72" t="s">
        <v>14</v>
      </c>
      <c r="E433" s="72" t="s">
        <v>36</v>
      </c>
      <c r="F433" s="73">
        <v>24088</v>
      </c>
      <c r="G433" s="72" t="s">
        <v>16</v>
      </c>
      <c r="H433" s="72" t="s">
        <v>24</v>
      </c>
      <c r="I433" s="72" t="s">
        <v>18</v>
      </c>
      <c r="J433" s="72" t="s">
        <v>19</v>
      </c>
      <c r="K433" s="72" t="s">
        <v>25</v>
      </c>
      <c r="L433" s="72" t="s">
        <v>688</v>
      </c>
      <c r="M433" s="72" t="s">
        <v>57</v>
      </c>
    </row>
    <row r="434" spans="2:13" x14ac:dyDescent="0.25">
      <c r="B434" s="72" t="s">
        <v>12</v>
      </c>
      <c r="C434" s="72" t="s">
        <v>13</v>
      </c>
      <c r="D434" s="72" t="s">
        <v>14</v>
      </c>
      <c r="E434" s="72" t="s">
        <v>132</v>
      </c>
      <c r="F434" s="73">
        <v>1453871</v>
      </c>
      <c r="G434" s="72" t="s">
        <v>16</v>
      </c>
      <c r="H434" s="72" t="s">
        <v>24</v>
      </c>
      <c r="I434" s="72" t="s">
        <v>18</v>
      </c>
      <c r="J434" s="72" t="s">
        <v>19</v>
      </c>
      <c r="K434" s="72" t="s">
        <v>102</v>
      </c>
      <c r="L434" s="72" t="s">
        <v>196</v>
      </c>
      <c r="M434" s="72" t="s">
        <v>184</v>
      </c>
    </row>
    <row r="435" spans="2:13" x14ac:dyDescent="0.25">
      <c r="B435" s="72" t="s">
        <v>12</v>
      </c>
      <c r="C435" s="72" t="s">
        <v>13</v>
      </c>
      <c r="D435" s="72" t="s">
        <v>14</v>
      </c>
      <c r="E435" s="72" t="s">
        <v>79</v>
      </c>
      <c r="F435" s="73">
        <v>-1942</v>
      </c>
      <c r="G435" s="72" t="s">
        <v>16</v>
      </c>
      <c r="H435" s="72" t="s">
        <v>24</v>
      </c>
      <c r="I435" s="72" t="s">
        <v>18</v>
      </c>
      <c r="J435" s="72" t="s">
        <v>19</v>
      </c>
      <c r="K435" s="72" t="s">
        <v>25</v>
      </c>
      <c r="L435" s="72" t="s">
        <v>432</v>
      </c>
      <c r="M435" s="72"/>
    </row>
    <row r="436" spans="2:13" x14ac:dyDescent="0.25">
      <c r="B436" s="72" t="s">
        <v>12</v>
      </c>
      <c r="C436" s="72" t="s">
        <v>13</v>
      </c>
      <c r="D436" s="72" t="s">
        <v>14</v>
      </c>
      <c r="E436" s="72" t="s">
        <v>79</v>
      </c>
      <c r="F436" s="73">
        <v>-284</v>
      </c>
      <c r="G436" s="72" t="s">
        <v>16</v>
      </c>
      <c r="H436" s="72" t="s">
        <v>24</v>
      </c>
      <c r="I436" s="72" t="s">
        <v>18</v>
      </c>
      <c r="J436" s="72" t="s">
        <v>19</v>
      </c>
      <c r="K436" s="72" t="s">
        <v>63</v>
      </c>
      <c r="L436" s="72" t="s">
        <v>583</v>
      </c>
      <c r="M436" s="72"/>
    </row>
    <row r="437" spans="2:13" x14ac:dyDescent="0.25">
      <c r="B437" s="72" t="s">
        <v>12</v>
      </c>
      <c r="C437" s="72" t="s">
        <v>13</v>
      </c>
      <c r="D437" s="72" t="s">
        <v>14</v>
      </c>
      <c r="E437" s="72" t="s">
        <v>41</v>
      </c>
      <c r="F437" s="73">
        <v>-392</v>
      </c>
      <c r="G437" s="72" t="s">
        <v>16</v>
      </c>
      <c r="H437" s="72" t="s">
        <v>24</v>
      </c>
      <c r="I437" s="72" t="s">
        <v>18</v>
      </c>
      <c r="J437" s="72" t="s">
        <v>19</v>
      </c>
      <c r="K437" s="72" t="s">
        <v>37</v>
      </c>
      <c r="L437" s="72" t="s">
        <v>422</v>
      </c>
      <c r="M437" s="72"/>
    </row>
    <row r="438" spans="2:13" x14ac:dyDescent="0.25">
      <c r="B438" s="72" t="s">
        <v>12</v>
      </c>
      <c r="C438" s="72" t="s">
        <v>13</v>
      </c>
      <c r="D438" s="72" t="s">
        <v>14</v>
      </c>
      <c r="E438" s="72" t="s">
        <v>30</v>
      </c>
      <c r="F438" s="73">
        <v>-45519</v>
      </c>
      <c r="G438" s="72" t="s">
        <v>16</v>
      </c>
      <c r="H438" s="72" t="s">
        <v>17</v>
      </c>
      <c r="I438" s="72" t="s">
        <v>18</v>
      </c>
      <c r="J438" s="72" t="s">
        <v>19</v>
      </c>
      <c r="K438" s="72" t="s">
        <v>25</v>
      </c>
      <c r="L438" s="72" t="s">
        <v>128</v>
      </c>
      <c r="M438" s="72"/>
    </row>
    <row r="439" spans="2:13" x14ac:dyDescent="0.25">
      <c r="B439" s="72" t="s">
        <v>12</v>
      </c>
      <c r="C439" s="72" t="s">
        <v>13</v>
      </c>
      <c r="D439" s="72" t="s">
        <v>14</v>
      </c>
      <c r="E439" s="72" t="s">
        <v>144</v>
      </c>
      <c r="F439" s="73">
        <v>119847</v>
      </c>
      <c r="G439" s="72" t="s">
        <v>16</v>
      </c>
      <c r="H439" s="72" t="s">
        <v>24</v>
      </c>
      <c r="I439" s="72" t="s">
        <v>18</v>
      </c>
      <c r="J439" s="72" t="s">
        <v>19</v>
      </c>
      <c r="K439" s="72" t="s">
        <v>37</v>
      </c>
      <c r="L439" s="72" t="s">
        <v>602</v>
      </c>
      <c r="M439" s="72" t="s">
        <v>22</v>
      </c>
    </row>
    <row r="440" spans="2:13" x14ac:dyDescent="0.25">
      <c r="B440" s="72" t="s">
        <v>12</v>
      </c>
      <c r="C440" s="72" t="s">
        <v>13</v>
      </c>
      <c r="D440" s="72" t="s">
        <v>14</v>
      </c>
      <c r="E440" s="72" t="s">
        <v>65</v>
      </c>
      <c r="F440" s="73">
        <v>197209</v>
      </c>
      <c r="G440" s="72" t="s">
        <v>16</v>
      </c>
      <c r="H440" s="72" t="s">
        <v>17</v>
      </c>
      <c r="I440" s="72" t="s">
        <v>18</v>
      </c>
      <c r="J440" s="72" t="s">
        <v>19</v>
      </c>
      <c r="K440" s="72" t="s">
        <v>25</v>
      </c>
      <c r="L440" s="72" t="s">
        <v>191</v>
      </c>
      <c r="M440" s="72" t="s">
        <v>133</v>
      </c>
    </row>
    <row r="441" spans="2:13" x14ac:dyDescent="0.25">
      <c r="B441" s="72" t="s">
        <v>12</v>
      </c>
      <c r="C441" s="72" t="s">
        <v>13</v>
      </c>
      <c r="D441" s="72" t="s">
        <v>14</v>
      </c>
      <c r="E441" s="72" t="s">
        <v>55</v>
      </c>
      <c r="F441" s="73">
        <v>1785494</v>
      </c>
      <c r="G441" s="72" t="s">
        <v>16</v>
      </c>
      <c r="H441" s="72" t="s">
        <v>24</v>
      </c>
      <c r="I441" s="72" t="s">
        <v>18</v>
      </c>
      <c r="J441" s="72" t="s">
        <v>19</v>
      </c>
      <c r="K441" s="72" t="s">
        <v>25</v>
      </c>
      <c r="L441" s="72" t="s">
        <v>392</v>
      </c>
      <c r="M441" s="72" t="s">
        <v>57</v>
      </c>
    </row>
    <row r="442" spans="2:13" x14ac:dyDescent="0.25">
      <c r="B442" s="72" t="s">
        <v>12</v>
      </c>
      <c r="C442" s="72" t="s">
        <v>13</v>
      </c>
      <c r="D442" s="72" t="s">
        <v>14</v>
      </c>
      <c r="E442" s="72" t="s">
        <v>81</v>
      </c>
      <c r="F442" s="73">
        <v>41502</v>
      </c>
      <c r="G442" s="72" t="s">
        <v>16</v>
      </c>
      <c r="H442" s="72" t="s">
        <v>17</v>
      </c>
      <c r="I442" s="72" t="s">
        <v>48</v>
      </c>
      <c r="J442" s="72" t="s">
        <v>19</v>
      </c>
      <c r="K442" s="72" t="s">
        <v>49</v>
      </c>
      <c r="L442" s="72" t="s">
        <v>167</v>
      </c>
      <c r="M442" s="72" t="s">
        <v>47</v>
      </c>
    </row>
    <row r="443" spans="2:13" x14ac:dyDescent="0.25">
      <c r="B443" s="72" t="s">
        <v>12</v>
      </c>
      <c r="C443" s="72" t="s">
        <v>13</v>
      </c>
      <c r="D443" s="72" t="s">
        <v>14</v>
      </c>
      <c r="E443" s="72" t="s">
        <v>85</v>
      </c>
      <c r="F443" s="73">
        <v>431500</v>
      </c>
      <c r="G443" s="72" t="s">
        <v>16</v>
      </c>
      <c r="H443" s="72" t="s">
        <v>24</v>
      </c>
      <c r="I443" s="72" t="s">
        <v>18</v>
      </c>
      <c r="J443" s="72" t="s">
        <v>19</v>
      </c>
      <c r="K443" s="72" t="s">
        <v>185</v>
      </c>
      <c r="L443" s="72" t="s">
        <v>186</v>
      </c>
      <c r="M443" s="72"/>
    </row>
    <row r="444" spans="2:13" x14ac:dyDescent="0.25">
      <c r="B444" s="72" t="s">
        <v>12</v>
      </c>
      <c r="C444" s="72" t="s">
        <v>13</v>
      </c>
      <c r="D444" s="72" t="s">
        <v>14</v>
      </c>
      <c r="E444" s="72" t="s">
        <v>15</v>
      </c>
      <c r="F444" s="73">
        <v>131316</v>
      </c>
      <c r="G444" s="72" t="s">
        <v>16</v>
      </c>
      <c r="H444" s="72" t="s">
        <v>17</v>
      </c>
      <c r="I444" s="72" t="s">
        <v>18</v>
      </c>
      <c r="J444" s="72" t="s">
        <v>19</v>
      </c>
      <c r="K444" s="72" t="s">
        <v>25</v>
      </c>
      <c r="L444" s="72" t="s">
        <v>124</v>
      </c>
      <c r="M444" s="72" t="s">
        <v>133</v>
      </c>
    </row>
    <row r="445" spans="2:13" x14ac:dyDescent="0.25">
      <c r="B445" s="72" t="s">
        <v>12</v>
      </c>
      <c r="C445" s="72" t="s">
        <v>13</v>
      </c>
      <c r="D445" s="72" t="s">
        <v>14</v>
      </c>
      <c r="E445" s="72" t="s">
        <v>81</v>
      </c>
      <c r="F445" s="73">
        <v>16986</v>
      </c>
      <c r="G445" s="72" t="s">
        <v>16</v>
      </c>
      <c r="H445" s="72" t="s">
        <v>24</v>
      </c>
      <c r="I445" s="72" t="s">
        <v>18</v>
      </c>
      <c r="J445" s="72" t="s">
        <v>19</v>
      </c>
      <c r="K445" s="72" t="s">
        <v>37</v>
      </c>
      <c r="L445" s="72" t="s">
        <v>294</v>
      </c>
      <c r="M445" s="72" t="s">
        <v>35</v>
      </c>
    </row>
    <row r="446" spans="2:13" x14ac:dyDescent="0.25">
      <c r="B446" s="72" t="s">
        <v>12</v>
      </c>
      <c r="C446" s="72" t="s">
        <v>13</v>
      </c>
      <c r="D446" s="72" t="s">
        <v>14</v>
      </c>
      <c r="E446" s="72" t="s">
        <v>33</v>
      </c>
      <c r="F446" s="73">
        <v>12125</v>
      </c>
      <c r="G446" s="72" t="s">
        <v>16</v>
      </c>
      <c r="H446" s="72" t="s">
        <v>24</v>
      </c>
      <c r="I446" s="72" t="s">
        <v>18</v>
      </c>
      <c r="J446" s="72" t="s">
        <v>19</v>
      </c>
      <c r="K446" s="72" t="s">
        <v>25</v>
      </c>
      <c r="L446" s="72" t="s">
        <v>111</v>
      </c>
      <c r="M446" s="72" t="s">
        <v>57</v>
      </c>
    </row>
    <row r="447" spans="2:13" x14ac:dyDescent="0.25">
      <c r="B447" s="72" t="s">
        <v>12</v>
      </c>
      <c r="C447" s="72" t="s">
        <v>13</v>
      </c>
      <c r="D447" s="72" t="s">
        <v>14</v>
      </c>
      <c r="E447" s="72" t="s">
        <v>79</v>
      </c>
      <c r="F447" s="73">
        <v>-496763</v>
      </c>
      <c r="G447" s="72" t="s">
        <v>16</v>
      </c>
      <c r="H447" s="72" t="s">
        <v>24</v>
      </c>
      <c r="I447" s="72" t="s">
        <v>18</v>
      </c>
      <c r="J447" s="72" t="s">
        <v>19</v>
      </c>
      <c r="K447" s="72" t="s">
        <v>37</v>
      </c>
      <c r="L447" s="72" t="s">
        <v>291</v>
      </c>
      <c r="M447" s="72"/>
    </row>
    <row r="448" spans="2:13" x14ac:dyDescent="0.25">
      <c r="B448" s="72" t="s">
        <v>12</v>
      </c>
      <c r="C448" s="72" t="s">
        <v>13</v>
      </c>
      <c r="D448" s="72" t="s">
        <v>14</v>
      </c>
      <c r="E448" s="72" t="s">
        <v>27</v>
      </c>
      <c r="F448" s="73">
        <v>214921</v>
      </c>
      <c r="G448" s="72" t="s">
        <v>16</v>
      </c>
      <c r="H448" s="72" t="s">
        <v>24</v>
      </c>
      <c r="I448" s="72" t="s">
        <v>18</v>
      </c>
      <c r="J448" s="72" t="s">
        <v>19</v>
      </c>
      <c r="K448" s="72" t="s">
        <v>99</v>
      </c>
      <c r="L448" s="72" t="s">
        <v>361</v>
      </c>
      <c r="M448" s="72" t="s">
        <v>29</v>
      </c>
    </row>
    <row r="449" spans="2:13" x14ac:dyDescent="0.25">
      <c r="B449" s="72" t="s">
        <v>12</v>
      </c>
      <c r="C449" s="72" t="s">
        <v>13</v>
      </c>
      <c r="D449" s="72" t="s">
        <v>14</v>
      </c>
      <c r="E449" s="72" t="s">
        <v>15</v>
      </c>
      <c r="F449" s="73">
        <v>219234</v>
      </c>
      <c r="G449" s="72" t="s">
        <v>16</v>
      </c>
      <c r="H449" s="72" t="s">
        <v>24</v>
      </c>
      <c r="I449" s="72" t="s">
        <v>18</v>
      </c>
      <c r="J449" s="72" t="s">
        <v>19</v>
      </c>
      <c r="K449" s="72" t="s">
        <v>37</v>
      </c>
      <c r="L449" s="72" t="s">
        <v>40</v>
      </c>
      <c r="M449" s="72" t="s">
        <v>67</v>
      </c>
    </row>
    <row r="450" spans="2:13" x14ac:dyDescent="0.25">
      <c r="B450" s="72" t="s">
        <v>12</v>
      </c>
      <c r="C450" s="72" t="s">
        <v>13</v>
      </c>
      <c r="D450" s="72" t="s">
        <v>14</v>
      </c>
      <c r="E450" s="72" t="s">
        <v>41</v>
      </c>
      <c r="F450" s="73">
        <v>-643</v>
      </c>
      <c r="G450" s="72" t="s">
        <v>16</v>
      </c>
      <c r="H450" s="72" t="s">
        <v>24</v>
      </c>
      <c r="I450" s="72" t="s">
        <v>18</v>
      </c>
      <c r="J450" s="72" t="s">
        <v>19</v>
      </c>
      <c r="K450" s="72" t="s">
        <v>37</v>
      </c>
      <c r="L450" s="72" t="s">
        <v>54</v>
      </c>
      <c r="M450" s="72"/>
    </row>
    <row r="451" spans="2:13" x14ac:dyDescent="0.25">
      <c r="B451" s="72" t="s">
        <v>12</v>
      </c>
      <c r="C451" s="72" t="s">
        <v>13</v>
      </c>
      <c r="D451" s="72" t="s">
        <v>14</v>
      </c>
      <c r="E451" s="72" t="s">
        <v>79</v>
      </c>
      <c r="F451" s="73">
        <v>-865</v>
      </c>
      <c r="G451" s="72" t="s">
        <v>16</v>
      </c>
      <c r="H451" s="72" t="s">
        <v>17</v>
      </c>
      <c r="I451" s="72" t="s">
        <v>48</v>
      </c>
      <c r="J451" s="72" t="s">
        <v>19</v>
      </c>
      <c r="K451" s="72" t="s">
        <v>49</v>
      </c>
      <c r="L451" s="72" t="s">
        <v>50</v>
      </c>
      <c r="M451" s="72"/>
    </row>
    <row r="452" spans="2:13" x14ac:dyDescent="0.25">
      <c r="B452" s="72" t="s">
        <v>12</v>
      </c>
      <c r="C452" s="72" t="s">
        <v>13</v>
      </c>
      <c r="D452" s="72" t="s">
        <v>14</v>
      </c>
      <c r="E452" s="72" t="s">
        <v>79</v>
      </c>
      <c r="F452" s="73">
        <v>-192</v>
      </c>
      <c r="G452" s="72" t="s">
        <v>16</v>
      </c>
      <c r="H452" s="72" t="s">
        <v>17</v>
      </c>
      <c r="I452" s="72" t="s">
        <v>18</v>
      </c>
      <c r="J452" s="72" t="s">
        <v>19</v>
      </c>
      <c r="K452" s="72" t="s">
        <v>205</v>
      </c>
      <c r="L452" s="72" t="s">
        <v>720</v>
      </c>
      <c r="M452" s="72"/>
    </row>
    <row r="453" spans="2:13" x14ac:dyDescent="0.25">
      <c r="B453" s="72" t="s">
        <v>12</v>
      </c>
      <c r="C453" s="72" t="s">
        <v>13</v>
      </c>
      <c r="D453" s="72" t="s">
        <v>14</v>
      </c>
      <c r="E453" s="72" t="s">
        <v>30</v>
      </c>
      <c r="F453" s="73">
        <v>-1734</v>
      </c>
      <c r="G453" s="72" t="s">
        <v>16</v>
      </c>
      <c r="H453" s="72" t="s">
        <v>24</v>
      </c>
      <c r="I453" s="72" t="s">
        <v>18</v>
      </c>
      <c r="J453" s="72" t="s">
        <v>19</v>
      </c>
      <c r="K453" s="72" t="s">
        <v>20</v>
      </c>
      <c r="L453" s="72" t="s">
        <v>28</v>
      </c>
      <c r="M453" s="72"/>
    </row>
    <row r="454" spans="2:13" x14ac:dyDescent="0.25">
      <c r="B454" s="72" t="s">
        <v>12</v>
      </c>
      <c r="C454" s="72" t="s">
        <v>13</v>
      </c>
      <c r="D454" s="72" t="s">
        <v>14</v>
      </c>
      <c r="E454" s="72" t="s">
        <v>83</v>
      </c>
      <c r="F454" s="73">
        <v>100235</v>
      </c>
      <c r="G454" s="72" t="s">
        <v>16</v>
      </c>
      <c r="H454" s="72" t="s">
        <v>24</v>
      </c>
      <c r="I454" s="72" t="s">
        <v>18</v>
      </c>
      <c r="J454" s="72" t="s">
        <v>19</v>
      </c>
      <c r="K454" s="72" t="s">
        <v>25</v>
      </c>
      <c r="L454" s="72" t="s">
        <v>552</v>
      </c>
      <c r="M454" s="72"/>
    </row>
    <row r="455" spans="2:13" x14ac:dyDescent="0.25">
      <c r="B455" s="72" t="s">
        <v>12</v>
      </c>
      <c r="C455" s="72" t="s">
        <v>13</v>
      </c>
      <c r="D455" s="72" t="s">
        <v>14</v>
      </c>
      <c r="E455" s="72" t="s">
        <v>79</v>
      </c>
      <c r="F455" s="73">
        <v>-10800</v>
      </c>
      <c r="G455" s="72" t="s">
        <v>16</v>
      </c>
      <c r="H455" s="72" t="s">
        <v>24</v>
      </c>
      <c r="I455" s="72" t="s">
        <v>18</v>
      </c>
      <c r="J455" s="72" t="s">
        <v>19</v>
      </c>
      <c r="K455" s="72" t="s">
        <v>37</v>
      </c>
      <c r="L455" s="72" t="s">
        <v>40</v>
      </c>
      <c r="M455" s="72"/>
    </row>
    <row r="456" spans="2:13" x14ac:dyDescent="0.25">
      <c r="B456" s="72" t="s">
        <v>12</v>
      </c>
      <c r="C456" s="72" t="s">
        <v>13</v>
      </c>
      <c r="D456" s="72" t="s">
        <v>14</v>
      </c>
      <c r="E456" s="72" t="s">
        <v>353</v>
      </c>
      <c r="F456" s="73">
        <v>26238</v>
      </c>
      <c r="G456" s="72" t="s">
        <v>16</v>
      </c>
      <c r="H456" s="72" t="s">
        <v>17</v>
      </c>
      <c r="I456" s="72" t="s">
        <v>18</v>
      </c>
      <c r="J456" s="72" t="s">
        <v>19</v>
      </c>
      <c r="K456" s="72" t="s">
        <v>25</v>
      </c>
      <c r="L456" s="72" t="s">
        <v>52</v>
      </c>
      <c r="M456" s="72" t="s">
        <v>133</v>
      </c>
    </row>
    <row r="457" spans="2:13" x14ac:dyDescent="0.25">
      <c r="B457" s="72" t="s">
        <v>12</v>
      </c>
      <c r="C457" s="72" t="s">
        <v>13</v>
      </c>
      <c r="D457" s="72" t="s">
        <v>14</v>
      </c>
      <c r="E457" s="72" t="s">
        <v>453</v>
      </c>
      <c r="F457" s="73">
        <v>125033</v>
      </c>
      <c r="G457" s="72" t="s">
        <v>16</v>
      </c>
      <c r="H457" s="72" t="s">
        <v>24</v>
      </c>
      <c r="I457" s="72" t="s">
        <v>18</v>
      </c>
      <c r="J457" s="72" t="s">
        <v>19</v>
      </c>
      <c r="K457" s="72" t="s">
        <v>25</v>
      </c>
      <c r="L457" s="72" t="s">
        <v>296</v>
      </c>
      <c r="M457" s="72"/>
    </row>
    <row r="458" spans="2:13" x14ac:dyDescent="0.25">
      <c r="B458" s="72" t="s">
        <v>12</v>
      </c>
      <c r="C458" s="72" t="s">
        <v>13</v>
      </c>
      <c r="D458" s="72" t="s">
        <v>14</v>
      </c>
      <c r="E458" s="72" t="s">
        <v>79</v>
      </c>
      <c r="F458" s="73">
        <v>-425</v>
      </c>
      <c r="G458" s="72" t="s">
        <v>16</v>
      </c>
      <c r="H458" s="72" t="s">
        <v>24</v>
      </c>
      <c r="I458" s="72" t="s">
        <v>18</v>
      </c>
      <c r="J458" s="72" t="s">
        <v>19</v>
      </c>
      <c r="K458" s="72" t="s">
        <v>37</v>
      </c>
      <c r="L458" s="72" t="s">
        <v>511</v>
      </c>
      <c r="M458" s="72"/>
    </row>
    <row r="459" spans="2:13" x14ac:dyDescent="0.25">
      <c r="B459" s="72" t="s">
        <v>12</v>
      </c>
      <c r="C459" s="72" t="s">
        <v>13</v>
      </c>
      <c r="D459" s="72" t="s">
        <v>14</v>
      </c>
      <c r="E459" s="72" t="s">
        <v>152</v>
      </c>
      <c r="F459" s="73">
        <v>-13873</v>
      </c>
      <c r="G459" s="72" t="s">
        <v>16</v>
      </c>
      <c r="H459" s="72" t="s">
        <v>24</v>
      </c>
      <c r="I459" s="72" t="s">
        <v>18</v>
      </c>
      <c r="J459" s="72" t="s">
        <v>19</v>
      </c>
      <c r="K459" s="72" t="s">
        <v>117</v>
      </c>
      <c r="L459" s="72" t="s">
        <v>439</v>
      </c>
      <c r="M459" s="72"/>
    </row>
    <row r="460" spans="2:13" x14ac:dyDescent="0.25">
      <c r="B460" s="72" t="s">
        <v>12</v>
      </c>
      <c r="C460" s="72" t="s">
        <v>13</v>
      </c>
      <c r="D460" s="72" t="s">
        <v>14</v>
      </c>
      <c r="E460" s="72" t="s">
        <v>51</v>
      </c>
      <c r="F460" s="73">
        <v>640161</v>
      </c>
      <c r="G460" s="72" t="s">
        <v>16</v>
      </c>
      <c r="H460" s="72" t="s">
        <v>24</v>
      </c>
      <c r="I460" s="72" t="s">
        <v>18</v>
      </c>
      <c r="J460" s="72" t="s">
        <v>19</v>
      </c>
      <c r="K460" s="72" t="s">
        <v>37</v>
      </c>
      <c r="L460" s="72" t="s">
        <v>653</v>
      </c>
      <c r="M460" s="72"/>
    </row>
    <row r="461" spans="2:13" x14ac:dyDescent="0.25">
      <c r="B461" s="72" t="s">
        <v>12</v>
      </c>
      <c r="C461" s="72" t="s">
        <v>13</v>
      </c>
      <c r="D461" s="72" t="s">
        <v>14</v>
      </c>
      <c r="E461" s="72" t="s">
        <v>36</v>
      </c>
      <c r="F461" s="73">
        <v>669465</v>
      </c>
      <c r="G461" s="72" t="s">
        <v>16</v>
      </c>
      <c r="H461" s="72" t="s">
        <v>17</v>
      </c>
      <c r="I461" s="72" t="s">
        <v>18</v>
      </c>
      <c r="J461" s="72" t="s">
        <v>19</v>
      </c>
      <c r="K461" s="72" t="s">
        <v>25</v>
      </c>
      <c r="L461" s="72" t="s">
        <v>431</v>
      </c>
      <c r="M461" s="72" t="s">
        <v>57</v>
      </c>
    </row>
    <row r="462" spans="2:13" x14ac:dyDescent="0.25">
      <c r="B462" s="72" t="s">
        <v>12</v>
      </c>
      <c r="C462" s="72" t="s">
        <v>13</v>
      </c>
      <c r="D462" s="72" t="s">
        <v>14</v>
      </c>
      <c r="E462" s="72" t="s">
        <v>74</v>
      </c>
      <c r="F462" s="73">
        <v>12769</v>
      </c>
      <c r="G462" s="72" t="s">
        <v>16</v>
      </c>
      <c r="H462" s="72" t="s">
        <v>24</v>
      </c>
      <c r="I462" s="72" t="s">
        <v>18</v>
      </c>
      <c r="J462" s="72" t="s">
        <v>19</v>
      </c>
      <c r="K462" s="72" t="s">
        <v>63</v>
      </c>
      <c r="L462" s="72" t="s">
        <v>137</v>
      </c>
      <c r="M462" s="72" t="s">
        <v>302</v>
      </c>
    </row>
    <row r="463" spans="2:13" x14ac:dyDescent="0.25">
      <c r="B463" s="72" t="s">
        <v>12</v>
      </c>
      <c r="C463" s="72" t="s">
        <v>13</v>
      </c>
      <c r="D463" s="72" t="s">
        <v>14</v>
      </c>
      <c r="E463" s="72" t="s">
        <v>58</v>
      </c>
      <c r="F463" s="73">
        <v>1227194</v>
      </c>
      <c r="G463" s="72" t="s">
        <v>16</v>
      </c>
      <c r="H463" s="72" t="s">
        <v>24</v>
      </c>
      <c r="I463" s="72" t="s">
        <v>18</v>
      </c>
      <c r="J463" s="72" t="s">
        <v>19</v>
      </c>
      <c r="K463" s="72" t="s">
        <v>185</v>
      </c>
      <c r="L463" s="72" t="s">
        <v>440</v>
      </c>
      <c r="M463" s="72" t="s">
        <v>29</v>
      </c>
    </row>
    <row r="464" spans="2:13" x14ac:dyDescent="0.25">
      <c r="B464" s="72" t="s">
        <v>12</v>
      </c>
      <c r="C464" s="72" t="s">
        <v>13</v>
      </c>
      <c r="D464" s="72" t="s">
        <v>14</v>
      </c>
      <c r="E464" s="72" t="s">
        <v>594</v>
      </c>
      <c r="F464" s="73">
        <v>1676</v>
      </c>
      <c r="G464" s="72" t="s">
        <v>16</v>
      </c>
      <c r="H464" s="72" t="s">
        <v>17</v>
      </c>
      <c r="I464" s="72" t="s">
        <v>18</v>
      </c>
      <c r="J464" s="72" t="s">
        <v>19</v>
      </c>
      <c r="K464" s="72" t="s">
        <v>25</v>
      </c>
      <c r="L464" s="72" t="s">
        <v>124</v>
      </c>
      <c r="M464" s="72"/>
    </row>
    <row r="465" spans="2:13" x14ac:dyDescent="0.25">
      <c r="B465" s="72" t="s">
        <v>12</v>
      </c>
      <c r="C465" s="72" t="s">
        <v>13</v>
      </c>
      <c r="D465" s="72" t="s">
        <v>14</v>
      </c>
      <c r="E465" s="72" t="s">
        <v>81</v>
      </c>
      <c r="F465" s="73">
        <v>145557</v>
      </c>
      <c r="G465" s="72" t="s">
        <v>16</v>
      </c>
      <c r="H465" s="72" t="s">
        <v>24</v>
      </c>
      <c r="I465" s="72" t="s">
        <v>18</v>
      </c>
      <c r="J465" s="72" t="s">
        <v>19</v>
      </c>
      <c r="K465" s="72" t="s">
        <v>25</v>
      </c>
      <c r="L465" s="72" t="s">
        <v>377</v>
      </c>
      <c r="M465" s="72" t="s">
        <v>47</v>
      </c>
    </row>
    <row r="466" spans="2:13" x14ac:dyDescent="0.25">
      <c r="B466" s="72" t="s">
        <v>12</v>
      </c>
      <c r="C466" s="72" t="s">
        <v>13</v>
      </c>
      <c r="D466" s="72" t="s">
        <v>14</v>
      </c>
      <c r="E466" s="72" t="s">
        <v>33</v>
      </c>
      <c r="F466" s="73">
        <v>194047</v>
      </c>
      <c r="G466" s="72" t="s">
        <v>16</v>
      </c>
      <c r="H466" s="72" t="s">
        <v>24</v>
      </c>
      <c r="I466" s="72" t="s">
        <v>18</v>
      </c>
      <c r="J466" s="72" t="s">
        <v>19</v>
      </c>
      <c r="K466" s="72" t="s">
        <v>25</v>
      </c>
      <c r="L466" s="72" t="s">
        <v>128</v>
      </c>
      <c r="M466" s="72" t="s">
        <v>47</v>
      </c>
    </row>
    <row r="467" spans="2:13" x14ac:dyDescent="0.25">
      <c r="B467" s="72" t="s">
        <v>12</v>
      </c>
      <c r="C467" s="72" t="s">
        <v>13</v>
      </c>
      <c r="D467" s="72" t="s">
        <v>14</v>
      </c>
      <c r="E467" s="72" t="s">
        <v>81</v>
      </c>
      <c r="F467" s="73">
        <v>196256</v>
      </c>
      <c r="G467" s="72" t="s">
        <v>16</v>
      </c>
      <c r="H467" s="72" t="s">
        <v>24</v>
      </c>
      <c r="I467" s="72" t="s">
        <v>18</v>
      </c>
      <c r="J467" s="72" t="s">
        <v>19</v>
      </c>
      <c r="K467" s="72" t="s">
        <v>99</v>
      </c>
      <c r="L467" s="72" t="s">
        <v>263</v>
      </c>
      <c r="M467" s="72" t="s">
        <v>47</v>
      </c>
    </row>
    <row r="468" spans="2:13" x14ac:dyDescent="0.25">
      <c r="B468" s="72" t="s">
        <v>12</v>
      </c>
      <c r="C468" s="72" t="s">
        <v>13</v>
      </c>
      <c r="D468" s="72" t="s">
        <v>14</v>
      </c>
      <c r="E468" s="72" t="s">
        <v>27</v>
      </c>
      <c r="F468" s="73">
        <v>569223</v>
      </c>
      <c r="G468" s="72" t="s">
        <v>16</v>
      </c>
      <c r="H468" s="72" t="s">
        <v>17</v>
      </c>
      <c r="I468" s="72" t="s">
        <v>18</v>
      </c>
      <c r="J468" s="72" t="s">
        <v>19</v>
      </c>
      <c r="K468" s="72" t="s">
        <v>25</v>
      </c>
      <c r="L468" s="72" t="s">
        <v>365</v>
      </c>
      <c r="M468" s="72" t="s">
        <v>57</v>
      </c>
    </row>
    <row r="469" spans="2:13" x14ac:dyDescent="0.25">
      <c r="B469" s="72" t="s">
        <v>12</v>
      </c>
      <c r="C469" s="72" t="s">
        <v>13</v>
      </c>
      <c r="D469" s="72" t="s">
        <v>14</v>
      </c>
      <c r="E469" s="72" t="s">
        <v>51</v>
      </c>
      <c r="F469" s="73">
        <v>4607</v>
      </c>
      <c r="G469" s="72" t="s">
        <v>16</v>
      </c>
      <c r="H469" s="72" t="s">
        <v>24</v>
      </c>
      <c r="I469" s="72" t="s">
        <v>48</v>
      </c>
      <c r="J469" s="72" t="s">
        <v>19</v>
      </c>
      <c r="K469" s="72" t="s">
        <v>37</v>
      </c>
      <c r="L469" s="72" t="s">
        <v>232</v>
      </c>
      <c r="M469" s="72"/>
    </row>
    <row r="470" spans="2:13" x14ac:dyDescent="0.25">
      <c r="B470" s="72" t="s">
        <v>12</v>
      </c>
      <c r="C470" s="72" t="s">
        <v>13</v>
      </c>
      <c r="D470" s="72" t="s">
        <v>14</v>
      </c>
      <c r="E470" s="72" t="s">
        <v>55</v>
      </c>
      <c r="F470" s="73">
        <v>3677</v>
      </c>
      <c r="G470" s="72" t="s">
        <v>16</v>
      </c>
      <c r="H470" s="72" t="s">
        <v>24</v>
      </c>
      <c r="I470" s="72" t="s">
        <v>48</v>
      </c>
      <c r="J470" s="72" t="s">
        <v>19</v>
      </c>
      <c r="K470" s="72" t="s">
        <v>49</v>
      </c>
      <c r="L470" s="72" t="s">
        <v>166</v>
      </c>
      <c r="M470" s="72" t="s">
        <v>57</v>
      </c>
    </row>
    <row r="471" spans="2:13" x14ac:dyDescent="0.25">
      <c r="B471" s="72" t="s">
        <v>12</v>
      </c>
      <c r="C471" s="72" t="s">
        <v>13</v>
      </c>
      <c r="D471" s="72" t="s">
        <v>14</v>
      </c>
      <c r="E471" s="72" t="s">
        <v>36</v>
      </c>
      <c r="F471" s="73">
        <v>427795</v>
      </c>
      <c r="G471" s="72" t="s">
        <v>16</v>
      </c>
      <c r="H471" s="72" t="s">
        <v>24</v>
      </c>
      <c r="I471" s="72" t="s">
        <v>18</v>
      </c>
      <c r="J471" s="72" t="s">
        <v>19</v>
      </c>
      <c r="K471" s="72" t="s">
        <v>37</v>
      </c>
      <c r="L471" s="72" t="s">
        <v>509</v>
      </c>
      <c r="M471" s="72" t="s">
        <v>29</v>
      </c>
    </row>
    <row r="472" spans="2:13" x14ac:dyDescent="0.25">
      <c r="B472" s="72" t="s">
        <v>12</v>
      </c>
      <c r="C472" s="72" t="s">
        <v>13</v>
      </c>
      <c r="D472" s="72" t="s">
        <v>14</v>
      </c>
      <c r="E472" s="72" t="s">
        <v>79</v>
      </c>
      <c r="F472" s="73">
        <v>-2184</v>
      </c>
      <c r="G472" s="72" t="s">
        <v>16</v>
      </c>
      <c r="H472" s="72" t="s">
        <v>24</v>
      </c>
      <c r="I472" s="72" t="s">
        <v>18</v>
      </c>
      <c r="J472" s="72" t="s">
        <v>19</v>
      </c>
      <c r="K472" s="72" t="s">
        <v>130</v>
      </c>
      <c r="L472" s="72" t="s">
        <v>738</v>
      </c>
      <c r="M472" s="72"/>
    </row>
    <row r="473" spans="2:13" x14ac:dyDescent="0.25">
      <c r="B473" s="72" t="s">
        <v>12</v>
      </c>
      <c r="C473" s="72" t="s">
        <v>13</v>
      </c>
      <c r="D473" s="72" t="s">
        <v>14</v>
      </c>
      <c r="E473" s="72" t="s">
        <v>144</v>
      </c>
      <c r="F473" s="73">
        <v>700794</v>
      </c>
      <c r="G473" s="72" t="s">
        <v>16</v>
      </c>
      <c r="H473" s="72" t="s">
        <v>24</v>
      </c>
      <c r="I473" s="72" t="s">
        <v>18</v>
      </c>
      <c r="J473" s="72" t="s">
        <v>19</v>
      </c>
      <c r="K473" s="72" t="s">
        <v>117</v>
      </c>
      <c r="L473" s="72" t="s">
        <v>515</v>
      </c>
      <c r="M473" s="72" t="s">
        <v>184</v>
      </c>
    </row>
    <row r="474" spans="2:13" x14ac:dyDescent="0.25">
      <c r="B474" s="72" t="s">
        <v>12</v>
      </c>
      <c r="C474" s="72" t="s">
        <v>13</v>
      </c>
      <c r="D474" s="72" t="s">
        <v>14</v>
      </c>
      <c r="E474" s="72" t="s">
        <v>51</v>
      </c>
      <c r="F474" s="73">
        <v>15497</v>
      </c>
      <c r="G474" s="72" t="s">
        <v>16</v>
      </c>
      <c r="H474" s="72" t="s">
        <v>24</v>
      </c>
      <c r="I474" s="72" t="s">
        <v>18</v>
      </c>
      <c r="J474" s="72" t="s">
        <v>19</v>
      </c>
      <c r="K474" s="72" t="s">
        <v>43</v>
      </c>
      <c r="L474" s="72" t="s">
        <v>523</v>
      </c>
      <c r="M474" s="72"/>
    </row>
    <row r="475" spans="2:13" x14ac:dyDescent="0.25">
      <c r="B475" s="72" t="s">
        <v>12</v>
      </c>
      <c r="C475" s="72" t="s">
        <v>13</v>
      </c>
      <c r="D475" s="72" t="s">
        <v>14</v>
      </c>
      <c r="E475" s="72" t="s">
        <v>58</v>
      </c>
      <c r="F475" s="73">
        <v>231400538</v>
      </c>
      <c r="G475" s="72" t="s">
        <v>16</v>
      </c>
      <c r="H475" s="72" t="s">
        <v>24</v>
      </c>
      <c r="I475" s="72" t="s">
        <v>18</v>
      </c>
      <c r="J475" s="72" t="s">
        <v>19</v>
      </c>
      <c r="K475" s="72" t="s">
        <v>102</v>
      </c>
      <c r="L475" s="72" t="s">
        <v>196</v>
      </c>
      <c r="M475" s="72" t="s">
        <v>29</v>
      </c>
    </row>
    <row r="476" spans="2:13" x14ac:dyDescent="0.25">
      <c r="B476" s="72" t="s">
        <v>12</v>
      </c>
      <c r="C476" s="72" t="s">
        <v>13</v>
      </c>
      <c r="D476" s="72" t="s">
        <v>14</v>
      </c>
      <c r="E476" s="72" t="s">
        <v>55</v>
      </c>
      <c r="F476" s="73">
        <v>37626</v>
      </c>
      <c r="G476" s="72" t="s">
        <v>16</v>
      </c>
      <c r="H476" s="72" t="s">
        <v>24</v>
      </c>
      <c r="I476" s="72" t="s">
        <v>18</v>
      </c>
      <c r="J476" s="72" t="s">
        <v>19</v>
      </c>
      <c r="K476" s="72" t="s">
        <v>63</v>
      </c>
      <c r="L476" s="72" t="s">
        <v>470</v>
      </c>
      <c r="M476" s="72" t="s">
        <v>29</v>
      </c>
    </row>
    <row r="477" spans="2:13" x14ac:dyDescent="0.25">
      <c r="B477" s="72" t="s">
        <v>12</v>
      </c>
      <c r="C477" s="72" t="s">
        <v>13</v>
      </c>
      <c r="D477" s="72" t="s">
        <v>14</v>
      </c>
      <c r="E477" s="72" t="s">
        <v>123</v>
      </c>
      <c r="F477" s="73">
        <v>-2719</v>
      </c>
      <c r="G477" s="72" t="s">
        <v>16</v>
      </c>
      <c r="H477" s="72" t="s">
        <v>24</v>
      </c>
      <c r="I477" s="72" t="s">
        <v>18</v>
      </c>
      <c r="J477" s="72" t="s">
        <v>19</v>
      </c>
      <c r="K477" s="72" t="s">
        <v>37</v>
      </c>
      <c r="L477" s="72" t="s">
        <v>491</v>
      </c>
      <c r="M477" s="72"/>
    </row>
    <row r="478" spans="2:13" x14ac:dyDescent="0.25">
      <c r="B478" s="72" t="s">
        <v>12</v>
      </c>
      <c r="C478" s="72" t="s">
        <v>13</v>
      </c>
      <c r="D478" s="72" t="s">
        <v>14</v>
      </c>
      <c r="E478" s="72" t="s">
        <v>94</v>
      </c>
      <c r="F478" s="73">
        <v>20847</v>
      </c>
      <c r="G478" s="72" t="s">
        <v>16</v>
      </c>
      <c r="H478" s="72" t="s">
        <v>24</v>
      </c>
      <c r="I478" s="72" t="s">
        <v>18</v>
      </c>
      <c r="J478" s="72" t="s">
        <v>19</v>
      </c>
      <c r="K478" s="72" t="s">
        <v>31</v>
      </c>
      <c r="L478" s="72" t="s">
        <v>293</v>
      </c>
      <c r="M478" s="72"/>
    </row>
    <row r="479" spans="2:13" x14ac:dyDescent="0.25">
      <c r="B479" s="72" t="s">
        <v>12</v>
      </c>
      <c r="C479" s="72" t="s">
        <v>13</v>
      </c>
      <c r="D479" s="72" t="s">
        <v>14</v>
      </c>
      <c r="E479" s="72" t="s">
        <v>45</v>
      </c>
      <c r="F479" s="73">
        <v>113067</v>
      </c>
      <c r="G479" s="72" t="s">
        <v>16</v>
      </c>
      <c r="H479" s="72" t="s">
        <v>24</v>
      </c>
      <c r="I479" s="72" t="s">
        <v>18</v>
      </c>
      <c r="J479" s="72" t="s">
        <v>19</v>
      </c>
      <c r="K479" s="72" t="s">
        <v>37</v>
      </c>
      <c r="L479" s="72" t="s">
        <v>129</v>
      </c>
      <c r="M479" s="72" t="s">
        <v>35</v>
      </c>
    </row>
    <row r="480" spans="2:13" x14ac:dyDescent="0.25">
      <c r="B480" s="72" t="s">
        <v>12</v>
      </c>
      <c r="C480" s="72" t="s">
        <v>13</v>
      </c>
      <c r="D480" s="72" t="s">
        <v>14</v>
      </c>
      <c r="E480" s="72" t="s">
        <v>256</v>
      </c>
      <c r="F480" s="73">
        <v>-11713</v>
      </c>
      <c r="G480" s="72" t="s">
        <v>16</v>
      </c>
      <c r="H480" s="72" t="s">
        <v>24</v>
      </c>
      <c r="I480" s="72" t="s">
        <v>18</v>
      </c>
      <c r="J480" s="72" t="s">
        <v>19</v>
      </c>
      <c r="K480" s="72" t="s">
        <v>25</v>
      </c>
      <c r="L480" s="72" t="s">
        <v>69</v>
      </c>
      <c r="M480" s="72"/>
    </row>
    <row r="481" spans="2:13" x14ac:dyDescent="0.25">
      <c r="B481" s="72" t="s">
        <v>12</v>
      </c>
      <c r="C481" s="72" t="s">
        <v>13</v>
      </c>
      <c r="D481" s="72" t="s">
        <v>14</v>
      </c>
      <c r="E481" s="72" t="s">
        <v>30</v>
      </c>
      <c r="F481" s="73">
        <v>-9495</v>
      </c>
      <c r="G481" s="72" t="s">
        <v>16</v>
      </c>
      <c r="H481" s="72" t="s">
        <v>24</v>
      </c>
      <c r="I481" s="72" t="s">
        <v>18</v>
      </c>
      <c r="J481" s="72" t="s">
        <v>19</v>
      </c>
      <c r="K481" s="72" t="s">
        <v>96</v>
      </c>
      <c r="L481" s="72" t="s">
        <v>172</v>
      </c>
      <c r="M481" s="72"/>
    </row>
    <row r="482" spans="2:13" x14ac:dyDescent="0.25">
      <c r="B482" s="72" t="s">
        <v>12</v>
      </c>
      <c r="C482" s="72" t="s">
        <v>13</v>
      </c>
      <c r="D482" s="72" t="s">
        <v>14</v>
      </c>
      <c r="E482" s="72" t="s">
        <v>58</v>
      </c>
      <c r="F482" s="73">
        <v>1146180</v>
      </c>
      <c r="G482" s="72" t="s">
        <v>16</v>
      </c>
      <c r="H482" s="72" t="s">
        <v>24</v>
      </c>
      <c r="I482" s="72" t="s">
        <v>18</v>
      </c>
      <c r="J482" s="72" t="s">
        <v>19</v>
      </c>
      <c r="K482" s="72" t="s">
        <v>117</v>
      </c>
      <c r="L482" s="72" t="s">
        <v>332</v>
      </c>
      <c r="M482" s="72" t="s">
        <v>35</v>
      </c>
    </row>
    <row r="483" spans="2:13" x14ac:dyDescent="0.25">
      <c r="B483" s="72" t="s">
        <v>12</v>
      </c>
      <c r="C483" s="72" t="s">
        <v>13</v>
      </c>
      <c r="D483" s="72" t="s">
        <v>14</v>
      </c>
      <c r="E483" s="72" t="s">
        <v>39</v>
      </c>
      <c r="F483" s="73">
        <v>-249592</v>
      </c>
      <c r="G483" s="72" t="s">
        <v>16</v>
      </c>
      <c r="H483" s="72" t="s">
        <v>24</v>
      </c>
      <c r="I483" s="72" t="s">
        <v>18</v>
      </c>
      <c r="J483" s="72" t="s">
        <v>19</v>
      </c>
      <c r="K483" s="72" t="s">
        <v>96</v>
      </c>
      <c r="L483" s="72" t="s">
        <v>403</v>
      </c>
      <c r="M483" s="72"/>
    </row>
    <row r="484" spans="2:13" x14ac:dyDescent="0.25">
      <c r="B484" s="72" t="s">
        <v>12</v>
      </c>
      <c r="C484" s="72" t="s">
        <v>13</v>
      </c>
      <c r="D484" s="72" t="s">
        <v>14</v>
      </c>
      <c r="E484" s="72" t="s">
        <v>36</v>
      </c>
      <c r="F484" s="73">
        <v>101528</v>
      </c>
      <c r="G484" s="72" t="s">
        <v>16</v>
      </c>
      <c r="H484" s="72" t="s">
        <v>24</v>
      </c>
      <c r="I484" s="72" t="s">
        <v>48</v>
      </c>
      <c r="J484" s="72" t="s">
        <v>19</v>
      </c>
      <c r="K484" s="72" t="s">
        <v>37</v>
      </c>
      <c r="L484" s="72" t="s">
        <v>635</v>
      </c>
      <c r="M484" s="72" t="s">
        <v>47</v>
      </c>
    </row>
    <row r="485" spans="2:13" x14ac:dyDescent="0.25">
      <c r="B485" s="72" t="s">
        <v>12</v>
      </c>
      <c r="C485" s="72" t="s">
        <v>13</v>
      </c>
      <c r="D485" s="72" t="s">
        <v>14</v>
      </c>
      <c r="E485" s="72" t="s">
        <v>132</v>
      </c>
      <c r="F485" s="73">
        <v>164738</v>
      </c>
      <c r="G485" s="72" t="s">
        <v>16</v>
      </c>
      <c r="H485" s="72" t="s">
        <v>24</v>
      </c>
      <c r="I485" s="72" t="s">
        <v>18</v>
      </c>
      <c r="J485" s="72" t="s">
        <v>19</v>
      </c>
      <c r="K485" s="72" t="s">
        <v>37</v>
      </c>
      <c r="L485" s="72" t="s">
        <v>59</v>
      </c>
      <c r="M485" s="72" t="s">
        <v>133</v>
      </c>
    </row>
    <row r="486" spans="2:13" x14ac:dyDescent="0.25">
      <c r="B486" s="72" t="s">
        <v>12</v>
      </c>
      <c r="C486" s="72" t="s">
        <v>13</v>
      </c>
      <c r="D486" s="72" t="s">
        <v>14</v>
      </c>
      <c r="E486" s="72" t="s">
        <v>83</v>
      </c>
      <c r="F486" s="73">
        <v>613</v>
      </c>
      <c r="G486" s="72" t="s">
        <v>16</v>
      </c>
      <c r="H486" s="72" t="s">
        <v>24</v>
      </c>
      <c r="I486" s="72" t="s">
        <v>18</v>
      </c>
      <c r="J486" s="72" t="s">
        <v>19</v>
      </c>
      <c r="K486" s="72" t="s">
        <v>43</v>
      </c>
      <c r="L486" s="72" t="s">
        <v>332</v>
      </c>
      <c r="M486" s="72"/>
    </row>
    <row r="487" spans="2:13" x14ac:dyDescent="0.25">
      <c r="B487" s="72" t="s">
        <v>12</v>
      </c>
      <c r="C487" s="72" t="s">
        <v>13</v>
      </c>
      <c r="D487" s="72" t="s">
        <v>14</v>
      </c>
      <c r="E487" s="72" t="s">
        <v>15</v>
      </c>
      <c r="F487" s="73">
        <v>2883083</v>
      </c>
      <c r="G487" s="72" t="s">
        <v>16</v>
      </c>
      <c r="H487" s="72" t="s">
        <v>24</v>
      </c>
      <c r="I487" s="72" t="s">
        <v>18</v>
      </c>
      <c r="J487" s="72" t="s">
        <v>19</v>
      </c>
      <c r="K487" s="72" t="s">
        <v>96</v>
      </c>
      <c r="L487" s="72" t="s">
        <v>403</v>
      </c>
      <c r="M487" s="72" t="s">
        <v>184</v>
      </c>
    </row>
    <row r="488" spans="2:13" x14ac:dyDescent="0.25">
      <c r="B488" s="72" t="s">
        <v>12</v>
      </c>
      <c r="C488" s="72" t="s">
        <v>13</v>
      </c>
      <c r="D488" s="72" t="s">
        <v>14</v>
      </c>
      <c r="E488" s="72" t="s">
        <v>256</v>
      </c>
      <c r="F488" s="73">
        <v>-2024</v>
      </c>
      <c r="G488" s="72" t="s">
        <v>16</v>
      </c>
      <c r="H488" s="72" t="s">
        <v>24</v>
      </c>
      <c r="I488" s="72" t="s">
        <v>18</v>
      </c>
      <c r="J488" s="72" t="s">
        <v>19</v>
      </c>
      <c r="K488" s="72" t="s">
        <v>117</v>
      </c>
      <c r="L488" s="72" t="s">
        <v>455</v>
      </c>
      <c r="M488" s="72"/>
    </row>
    <row r="489" spans="2:13" x14ac:dyDescent="0.25">
      <c r="B489" s="72" t="s">
        <v>12</v>
      </c>
      <c r="C489" s="72" t="s">
        <v>13</v>
      </c>
      <c r="D489" s="72" t="s">
        <v>14</v>
      </c>
      <c r="E489" s="72" t="s">
        <v>144</v>
      </c>
      <c r="F489" s="73">
        <v>132962</v>
      </c>
      <c r="G489" s="72" t="s">
        <v>16</v>
      </c>
      <c r="H489" s="72" t="s">
        <v>17</v>
      </c>
      <c r="I489" s="72" t="s">
        <v>48</v>
      </c>
      <c r="J489" s="72" t="s">
        <v>19</v>
      </c>
      <c r="K489" s="72" t="s">
        <v>49</v>
      </c>
      <c r="L489" s="72" t="s">
        <v>209</v>
      </c>
      <c r="M489" s="72" t="s">
        <v>62</v>
      </c>
    </row>
    <row r="490" spans="2:13" x14ac:dyDescent="0.25">
      <c r="B490" s="72" t="s">
        <v>12</v>
      </c>
      <c r="C490" s="72" t="s">
        <v>13</v>
      </c>
      <c r="D490" s="72" t="s">
        <v>14</v>
      </c>
      <c r="E490" s="72" t="s">
        <v>94</v>
      </c>
      <c r="F490" s="73">
        <v>7269</v>
      </c>
      <c r="G490" s="72" t="s">
        <v>16</v>
      </c>
      <c r="H490" s="72" t="s">
        <v>24</v>
      </c>
      <c r="I490" s="72" t="s">
        <v>18</v>
      </c>
      <c r="J490" s="72" t="s">
        <v>19</v>
      </c>
      <c r="K490" s="72" t="s">
        <v>37</v>
      </c>
      <c r="L490" s="72" t="s">
        <v>581</v>
      </c>
      <c r="M490" s="72"/>
    </row>
    <row r="491" spans="2:13" x14ac:dyDescent="0.25">
      <c r="B491" s="72" t="s">
        <v>12</v>
      </c>
      <c r="C491" s="72" t="s">
        <v>13</v>
      </c>
      <c r="D491" s="72" t="s">
        <v>14</v>
      </c>
      <c r="E491" s="72" t="s">
        <v>27</v>
      </c>
      <c r="F491" s="73">
        <v>24000</v>
      </c>
      <c r="G491" s="72" t="s">
        <v>16</v>
      </c>
      <c r="H491" s="72" t="s">
        <v>24</v>
      </c>
      <c r="I491" s="72" t="s">
        <v>18</v>
      </c>
      <c r="J491" s="72" t="s">
        <v>19</v>
      </c>
      <c r="K491" s="72" t="s">
        <v>43</v>
      </c>
      <c r="L491" s="72" t="s">
        <v>238</v>
      </c>
      <c r="M491" s="72" t="s">
        <v>302</v>
      </c>
    </row>
    <row r="492" spans="2:13" x14ac:dyDescent="0.25">
      <c r="B492" s="72" t="s">
        <v>12</v>
      </c>
      <c r="C492" s="72" t="s">
        <v>13</v>
      </c>
      <c r="D492" s="72" t="s">
        <v>14</v>
      </c>
      <c r="E492" s="72" t="s">
        <v>79</v>
      </c>
      <c r="F492" s="73">
        <v>-342147</v>
      </c>
      <c r="G492" s="72" t="s">
        <v>16</v>
      </c>
      <c r="H492" s="72" t="s">
        <v>24</v>
      </c>
      <c r="I492" s="72" t="s">
        <v>18</v>
      </c>
      <c r="J492" s="72" t="s">
        <v>19</v>
      </c>
      <c r="K492" s="72" t="s">
        <v>43</v>
      </c>
      <c r="L492" s="72" t="s">
        <v>336</v>
      </c>
      <c r="M492" s="72"/>
    </row>
    <row r="493" spans="2:13" x14ac:dyDescent="0.25">
      <c r="B493" s="72" t="s">
        <v>12</v>
      </c>
      <c r="C493" s="72" t="s">
        <v>13</v>
      </c>
      <c r="D493" s="72" t="s">
        <v>14</v>
      </c>
      <c r="E493" s="72" t="s">
        <v>51</v>
      </c>
      <c r="F493" s="73">
        <v>56288</v>
      </c>
      <c r="G493" s="72" t="s">
        <v>16</v>
      </c>
      <c r="H493" s="72" t="s">
        <v>24</v>
      </c>
      <c r="I493" s="72" t="s">
        <v>18</v>
      </c>
      <c r="J493" s="72" t="s">
        <v>19</v>
      </c>
      <c r="K493" s="72" t="s">
        <v>25</v>
      </c>
      <c r="L493" s="72" t="s">
        <v>289</v>
      </c>
      <c r="M493" s="72"/>
    </row>
    <row r="494" spans="2:13" x14ac:dyDescent="0.25">
      <c r="B494" s="72" t="s">
        <v>12</v>
      </c>
      <c r="C494" s="72" t="s">
        <v>13</v>
      </c>
      <c r="D494" s="72" t="s">
        <v>14</v>
      </c>
      <c r="E494" s="72" t="s">
        <v>74</v>
      </c>
      <c r="F494" s="73">
        <v>115</v>
      </c>
      <c r="G494" s="72" t="s">
        <v>16</v>
      </c>
      <c r="H494" s="72" t="s">
        <v>17</v>
      </c>
      <c r="I494" s="72" t="s">
        <v>18</v>
      </c>
      <c r="J494" s="72" t="s">
        <v>19</v>
      </c>
      <c r="K494" s="72" t="s">
        <v>25</v>
      </c>
      <c r="L494" s="72" t="s">
        <v>546</v>
      </c>
      <c r="M494" s="72" t="s">
        <v>302</v>
      </c>
    </row>
    <row r="495" spans="2:13" x14ac:dyDescent="0.25">
      <c r="B495" s="72" t="s">
        <v>12</v>
      </c>
      <c r="C495" s="72" t="s">
        <v>13</v>
      </c>
      <c r="D495" s="72" t="s">
        <v>14</v>
      </c>
      <c r="E495" s="72" t="s">
        <v>79</v>
      </c>
      <c r="F495" s="73">
        <v>-18085</v>
      </c>
      <c r="G495" s="72" t="s">
        <v>16</v>
      </c>
      <c r="H495" s="72" t="s">
        <v>17</v>
      </c>
      <c r="I495" s="72" t="s">
        <v>18</v>
      </c>
      <c r="J495" s="72" t="s">
        <v>19</v>
      </c>
      <c r="K495" s="72" t="s">
        <v>20</v>
      </c>
      <c r="L495" s="72" t="s">
        <v>233</v>
      </c>
      <c r="M495" s="72"/>
    </row>
    <row r="496" spans="2:13" x14ac:dyDescent="0.25">
      <c r="B496" s="72" t="s">
        <v>12</v>
      </c>
      <c r="C496" s="72" t="s">
        <v>13</v>
      </c>
      <c r="D496" s="72" t="s">
        <v>14</v>
      </c>
      <c r="E496" s="72" t="s">
        <v>58</v>
      </c>
      <c r="F496" s="73">
        <v>23746</v>
      </c>
      <c r="G496" s="72" t="s">
        <v>16</v>
      </c>
      <c r="H496" s="72" t="s">
        <v>24</v>
      </c>
      <c r="I496" s="72" t="s">
        <v>18</v>
      </c>
      <c r="J496" s="72" t="s">
        <v>19</v>
      </c>
      <c r="K496" s="72" t="s">
        <v>37</v>
      </c>
      <c r="L496" s="72" t="s">
        <v>113</v>
      </c>
      <c r="M496" s="72" t="s">
        <v>57</v>
      </c>
    </row>
    <row r="497" spans="2:13" x14ac:dyDescent="0.25">
      <c r="B497" s="72" t="s">
        <v>12</v>
      </c>
      <c r="C497" s="72" t="s">
        <v>13</v>
      </c>
      <c r="D497" s="72" t="s">
        <v>14</v>
      </c>
      <c r="E497" s="72" t="s">
        <v>55</v>
      </c>
      <c r="F497" s="73">
        <v>1508210</v>
      </c>
      <c r="G497" s="72" t="s">
        <v>16</v>
      </c>
      <c r="H497" s="72" t="s">
        <v>24</v>
      </c>
      <c r="I497" s="72" t="s">
        <v>18</v>
      </c>
      <c r="J497" s="72" t="s">
        <v>19</v>
      </c>
      <c r="K497" s="72" t="s">
        <v>25</v>
      </c>
      <c r="L497" s="72" t="s">
        <v>149</v>
      </c>
      <c r="M497" s="72" t="s">
        <v>35</v>
      </c>
    </row>
    <row r="498" spans="2:13" x14ac:dyDescent="0.25">
      <c r="B498" s="72" t="s">
        <v>12</v>
      </c>
      <c r="C498" s="72" t="s">
        <v>13</v>
      </c>
      <c r="D498" s="72" t="s">
        <v>14</v>
      </c>
      <c r="E498" s="72" t="s">
        <v>39</v>
      </c>
      <c r="F498" s="73">
        <v>-216132</v>
      </c>
      <c r="G498" s="72" t="s">
        <v>16</v>
      </c>
      <c r="H498" s="72" t="s">
        <v>24</v>
      </c>
      <c r="I498" s="72" t="s">
        <v>18</v>
      </c>
      <c r="J498" s="72" t="s">
        <v>19</v>
      </c>
      <c r="K498" s="72" t="s">
        <v>37</v>
      </c>
      <c r="L498" s="72" t="s">
        <v>301</v>
      </c>
      <c r="M498" s="72"/>
    </row>
    <row r="499" spans="2:13" x14ac:dyDescent="0.25">
      <c r="B499" s="72" t="s">
        <v>12</v>
      </c>
      <c r="C499" s="72" t="s">
        <v>13</v>
      </c>
      <c r="D499" s="72" t="s">
        <v>14</v>
      </c>
      <c r="E499" s="72" t="s">
        <v>152</v>
      </c>
      <c r="F499" s="73">
        <v>-21372</v>
      </c>
      <c r="G499" s="72" t="s">
        <v>16</v>
      </c>
      <c r="H499" s="72" t="s">
        <v>17</v>
      </c>
      <c r="I499" s="72" t="s">
        <v>18</v>
      </c>
      <c r="J499" s="72" t="s">
        <v>19</v>
      </c>
      <c r="K499" s="72" t="s">
        <v>25</v>
      </c>
      <c r="L499" s="72" t="s">
        <v>365</v>
      </c>
      <c r="M499" s="72"/>
    </row>
    <row r="500" spans="2:13" x14ac:dyDescent="0.25">
      <c r="B500" s="72" t="s">
        <v>12</v>
      </c>
      <c r="C500" s="72" t="s">
        <v>13</v>
      </c>
      <c r="D500" s="72" t="s">
        <v>14</v>
      </c>
      <c r="E500" s="72" t="s">
        <v>353</v>
      </c>
      <c r="F500" s="73">
        <v>20565</v>
      </c>
      <c r="G500" s="72" t="s">
        <v>16</v>
      </c>
      <c r="H500" s="72" t="s">
        <v>24</v>
      </c>
      <c r="I500" s="72" t="s">
        <v>18</v>
      </c>
      <c r="J500" s="72" t="s">
        <v>19</v>
      </c>
      <c r="K500" s="72" t="s">
        <v>25</v>
      </c>
      <c r="L500" s="72" t="s">
        <v>648</v>
      </c>
      <c r="M500" s="72" t="s">
        <v>67</v>
      </c>
    </row>
    <row r="501" spans="2:13" x14ac:dyDescent="0.25">
      <c r="B501" s="72" t="s">
        <v>12</v>
      </c>
      <c r="C501" s="72" t="s">
        <v>13</v>
      </c>
      <c r="D501" s="72" t="s">
        <v>14</v>
      </c>
      <c r="E501" s="72" t="s">
        <v>256</v>
      </c>
      <c r="F501" s="73">
        <v>-128960</v>
      </c>
      <c r="G501" s="72" t="s">
        <v>16</v>
      </c>
      <c r="H501" s="72" t="s">
        <v>24</v>
      </c>
      <c r="I501" s="72" t="s">
        <v>18</v>
      </c>
      <c r="J501" s="72" t="s">
        <v>19</v>
      </c>
      <c r="K501" s="72" t="s">
        <v>37</v>
      </c>
      <c r="L501" s="72" t="s">
        <v>232</v>
      </c>
      <c r="M501" s="72"/>
    </row>
    <row r="502" spans="2:13" x14ac:dyDescent="0.25">
      <c r="B502" s="72" t="s">
        <v>12</v>
      </c>
      <c r="C502" s="72" t="s">
        <v>13</v>
      </c>
      <c r="D502" s="72" t="s">
        <v>14</v>
      </c>
      <c r="E502" s="72" t="s">
        <v>36</v>
      </c>
      <c r="F502" s="73">
        <v>162753</v>
      </c>
      <c r="G502" s="72" t="s">
        <v>16</v>
      </c>
      <c r="H502" s="72" t="s">
        <v>24</v>
      </c>
      <c r="I502" s="72" t="s">
        <v>18</v>
      </c>
      <c r="J502" s="72" t="s">
        <v>19</v>
      </c>
      <c r="K502" s="72" t="s">
        <v>37</v>
      </c>
      <c r="L502" s="72" t="s">
        <v>384</v>
      </c>
      <c r="M502" s="72" t="s">
        <v>57</v>
      </c>
    </row>
    <row r="503" spans="2:13" x14ac:dyDescent="0.25">
      <c r="B503" s="72" t="s">
        <v>12</v>
      </c>
      <c r="C503" s="72" t="s">
        <v>13</v>
      </c>
      <c r="D503" s="72" t="s">
        <v>14</v>
      </c>
      <c r="E503" s="72" t="s">
        <v>39</v>
      </c>
      <c r="F503" s="73">
        <v>-21840</v>
      </c>
      <c r="G503" s="72" t="s">
        <v>16</v>
      </c>
      <c r="H503" s="72" t="s">
        <v>24</v>
      </c>
      <c r="I503" s="72" t="s">
        <v>18</v>
      </c>
      <c r="J503" s="72" t="s">
        <v>19</v>
      </c>
      <c r="K503" s="72" t="s">
        <v>37</v>
      </c>
      <c r="L503" s="72" t="s">
        <v>274</v>
      </c>
      <c r="M503" s="72"/>
    </row>
    <row r="504" spans="2:13" x14ac:dyDescent="0.25">
      <c r="B504" s="72" t="s">
        <v>12</v>
      </c>
      <c r="C504" s="72" t="s">
        <v>13</v>
      </c>
      <c r="D504" s="72" t="s">
        <v>14</v>
      </c>
      <c r="E504" s="72" t="s">
        <v>36</v>
      </c>
      <c r="F504" s="73">
        <v>1138143</v>
      </c>
      <c r="G504" s="72" t="s">
        <v>16</v>
      </c>
      <c r="H504" s="72" t="s">
        <v>17</v>
      </c>
      <c r="I504" s="72" t="s">
        <v>18</v>
      </c>
      <c r="J504" s="72" t="s">
        <v>19</v>
      </c>
      <c r="K504" s="72" t="s">
        <v>37</v>
      </c>
      <c r="L504" s="72" t="s">
        <v>317</v>
      </c>
      <c r="M504" s="72" t="s">
        <v>29</v>
      </c>
    </row>
    <row r="505" spans="2:13" x14ac:dyDescent="0.25">
      <c r="B505" s="72" t="s">
        <v>12</v>
      </c>
      <c r="C505" s="72" t="s">
        <v>13</v>
      </c>
      <c r="D505" s="72" t="s">
        <v>14</v>
      </c>
      <c r="E505" s="72" t="s">
        <v>58</v>
      </c>
      <c r="F505" s="73">
        <v>58995</v>
      </c>
      <c r="G505" s="72" t="s">
        <v>16</v>
      </c>
      <c r="H505" s="72" t="s">
        <v>24</v>
      </c>
      <c r="I505" s="72" t="s">
        <v>18</v>
      </c>
      <c r="J505" s="72" t="s">
        <v>19</v>
      </c>
      <c r="K505" s="72" t="s">
        <v>37</v>
      </c>
      <c r="L505" s="72" t="s">
        <v>54</v>
      </c>
      <c r="M505" s="72" t="s">
        <v>35</v>
      </c>
    </row>
    <row r="506" spans="2:13" x14ac:dyDescent="0.25">
      <c r="B506" s="72" t="s">
        <v>12</v>
      </c>
      <c r="C506" s="72" t="s">
        <v>13</v>
      </c>
      <c r="D506" s="72" t="s">
        <v>14</v>
      </c>
      <c r="E506" s="72" t="s">
        <v>79</v>
      </c>
      <c r="F506" s="73">
        <v>-2143</v>
      </c>
      <c r="G506" s="72" t="s">
        <v>16</v>
      </c>
      <c r="H506" s="72" t="s">
        <v>17</v>
      </c>
      <c r="I506" s="72" t="s">
        <v>18</v>
      </c>
      <c r="J506" s="72" t="s">
        <v>19</v>
      </c>
      <c r="K506" s="72" t="s">
        <v>117</v>
      </c>
      <c r="L506" s="72" t="s">
        <v>104</v>
      </c>
      <c r="M506" s="72"/>
    </row>
    <row r="507" spans="2:13" x14ac:dyDescent="0.25">
      <c r="B507" s="72" t="s">
        <v>12</v>
      </c>
      <c r="C507" s="72" t="s">
        <v>13</v>
      </c>
      <c r="D507" s="72" t="s">
        <v>14</v>
      </c>
      <c r="E507" s="72" t="s">
        <v>300</v>
      </c>
      <c r="F507" s="73">
        <v>430</v>
      </c>
      <c r="G507" s="72" t="s">
        <v>16</v>
      </c>
      <c r="H507" s="72" t="s">
        <v>24</v>
      </c>
      <c r="I507" s="72" t="s">
        <v>18</v>
      </c>
      <c r="J507" s="72" t="s">
        <v>19</v>
      </c>
      <c r="K507" s="72" t="s">
        <v>117</v>
      </c>
      <c r="L507" s="72" t="s">
        <v>520</v>
      </c>
      <c r="M507" s="72" t="s">
        <v>302</v>
      </c>
    </row>
    <row r="508" spans="2:13" x14ac:dyDescent="0.25">
      <c r="B508" s="72" t="s">
        <v>12</v>
      </c>
      <c r="C508" s="72" t="s">
        <v>13</v>
      </c>
      <c r="D508" s="72" t="s">
        <v>14</v>
      </c>
      <c r="E508" s="72" t="s">
        <v>739</v>
      </c>
      <c r="F508" s="73">
        <v>976066</v>
      </c>
      <c r="G508" s="72" t="s">
        <v>16</v>
      </c>
      <c r="H508" s="72" t="s">
        <v>24</v>
      </c>
      <c r="I508" s="72" t="s">
        <v>18</v>
      </c>
      <c r="J508" s="72" t="s">
        <v>19</v>
      </c>
      <c r="K508" s="72"/>
      <c r="L508" s="72"/>
      <c r="M508" s="72" t="s">
        <v>62</v>
      </c>
    </row>
    <row r="509" spans="2:13" x14ac:dyDescent="0.25">
      <c r="B509" s="72" t="s">
        <v>12</v>
      </c>
      <c r="C509" s="72" t="s">
        <v>13</v>
      </c>
      <c r="D509" s="72" t="s">
        <v>14</v>
      </c>
      <c r="E509" s="72" t="s">
        <v>256</v>
      </c>
      <c r="F509" s="73">
        <v>-26917</v>
      </c>
      <c r="G509" s="72" t="s">
        <v>16</v>
      </c>
      <c r="H509" s="72" t="s">
        <v>24</v>
      </c>
      <c r="I509" s="72" t="s">
        <v>18</v>
      </c>
      <c r="J509" s="72" t="s">
        <v>19</v>
      </c>
      <c r="K509" s="72" t="s">
        <v>25</v>
      </c>
      <c r="L509" s="72" t="s">
        <v>289</v>
      </c>
      <c r="M509" s="72"/>
    </row>
    <row r="510" spans="2:13" x14ac:dyDescent="0.25">
      <c r="B510" s="72" t="s">
        <v>12</v>
      </c>
      <c r="C510" s="72" t="s">
        <v>13</v>
      </c>
      <c r="D510" s="72" t="s">
        <v>14</v>
      </c>
      <c r="E510" s="72" t="s">
        <v>79</v>
      </c>
      <c r="F510" s="73">
        <v>-12725</v>
      </c>
      <c r="G510" s="72" t="s">
        <v>16</v>
      </c>
      <c r="H510" s="72" t="s">
        <v>24</v>
      </c>
      <c r="I510" s="72" t="s">
        <v>18</v>
      </c>
      <c r="J510" s="72" t="s">
        <v>19</v>
      </c>
      <c r="K510" s="72" t="s">
        <v>25</v>
      </c>
      <c r="L510" s="72" t="s">
        <v>191</v>
      </c>
      <c r="M510" s="72"/>
    </row>
    <row r="511" spans="2:13" x14ac:dyDescent="0.25">
      <c r="B511" s="72" t="s">
        <v>12</v>
      </c>
      <c r="C511" s="72" t="s">
        <v>13</v>
      </c>
      <c r="D511" s="72" t="s">
        <v>14</v>
      </c>
      <c r="E511" s="72" t="s">
        <v>79</v>
      </c>
      <c r="F511" s="73">
        <v>-105045</v>
      </c>
      <c r="G511" s="72" t="s">
        <v>16</v>
      </c>
      <c r="H511" s="72" t="s">
        <v>24</v>
      </c>
      <c r="I511" s="72" t="s">
        <v>18</v>
      </c>
      <c r="J511" s="72" t="s">
        <v>19</v>
      </c>
      <c r="K511" s="72" t="s">
        <v>49</v>
      </c>
      <c r="L511" s="72" t="s">
        <v>91</v>
      </c>
      <c r="M511" s="72"/>
    </row>
    <row r="512" spans="2:13" x14ac:dyDescent="0.25">
      <c r="B512" s="72" t="s">
        <v>12</v>
      </c>
      <c r="C512" s="72" t="s">
        <v>13</v>
      </c>
      <c r="D512" s="72" t="s">
        <v>14</v>
      </c>
      <c r="E512" s="72" t="s">
        <v>68</v>
      </c>
      <c r="F512" s="73">
        <v>-318824</v>
      </c>
      <c r="G512" s="72" t="s">
        <v>16</v>
      </c>
      <c r="H512" s="72" t="s">
        <v>24</v>
      </c>
      <c r="I512" s="72" t="s">
        <v>18</v>
      </c>
      <c r="J512" s="72" t="s">
        <v>19</v>
      </c>
      <c r="K512" s="72" t="s">
        <v>157</v>
      </c>
      <c r="L512" s="72" t="s">
        <v>640</v>
      </c>
      <c r="M512" s="72"/>
    </row>
    <row r="513" spans="2:13" x14ac:dyDescent="0.25">
      <c r="B513" s="72" t="s">
        <v>12</v>
      </c>
      <c r="C513" s="72" t="s">
        <v>13</v>
      </c>
      <c r="D513" s="72" t="s">
        <v>14</v>
      </c>
      <c r="E513" s="72" t="s">
        <v>68</v>
      </c>
      <c r="F513" s="73">
        <v>-71084</v>
      </c>
      <c r="G513" s="72" t="s">
        <v>16</v>
      </c>
      <c r="H513" s="72" t="s">
        <v>24</v>
      </c>
      <c r="I513" s="72" t="s">
        <v>18</v>
      </c>
      <c r="J513" s="72" t="s">
        <v>19</v>
      </c>
      <c r="K513" s="72" t="s">
        <v>37</v>
      </c>
      <c r="L513" s="72" t="s">
        <v>119</v>
      </c>
      <c r="M513" s="72"/>
    </row>
    <row r="514" spans="2:13" x14ac:dyDescent="0.25">
      <c r="B514" s="72" t="s">
        <v>12</v>
      </c>
      <c r="C514" s="72" t="s">
        <v>13</v>
      </c>
      <c r="D514" s="72" t="s">
        <v>14</v>
      </c>
      <c r="E514" s="72" t="s">
        <v>51</v>
      </c>
      <c r="F514" s="73">
        <v>91454</v>
      </c>
      <c r="G514" s="72" t="s">
        <v>16</v>
      </c>
      <c r="H514" s="72" t="s">
        <v>17</v>
      </c>
      <c r="I514" s="72" t="s">
        <v>18</v>
      </c>
      <c r="J514" s="72" t="s">
        <v>19</v>
      </c>
      <c r="K514" s="72" t="s">
        <v>25</v>
      </c>
      <c r="L514" s="72" t="s">
        <v>260</v>
      </c>
      <c r="M514" s="72"/>
    </row>
    <row r="515" spans="2:13" x14ac:dyDescent="0.25">
      <c r="B515" s="72" t="s">
        <v>12</v>
      </c>
      <c r="C515" s="72" t="s">
        <v>13</v>
      </c>
      <c r="D515" s="72" t="s">
        <v>14</v>
      </c>
      <c r="E515" s="72" t="s">
        <v>94</v>
      </c>
      <c r="F515" s="73">
        <v>615</v>
      </c>
      <c r="G515" s="72" t="s">
        <v>16</v>
      </c>
      <c r="H515" s="72" t="s">
        <v>17</v>
      </c>
      <c r="I515" s="72" t="s">
        <v>18</v>
      </c>
      <c r="J515" s="72" t="s">
        <v>19</v>
      </c>
      <c r="K515" s="72" t="s">
        <v>25</v>
      </c>
      <c r="L515" s="72" t="s">
        <v>430</v>
      </c>
      <c r="M515" s="72"/>
    </row>
    <row r="516" spans="2:13" x14ac:dyDescent="0.25">
      <c r="B516" s="72" t="s">
        <v>12</v>
      </c>
      <c r="C516" s="72" t="s">
        <v>13</v>
      </c>
      <c r="D516" s="72" t="s">
        <v>14</v>
      </c>
      <c r="E516" s="72" t="s">
        <v>68</v>
      </c>
      <c r="F516" s="73">
        <v>-6193</v>
      </c>
      <c r="G516" s="72" t="s">
        <v>16</v>
      </c>
      <c r="H516" s="72" t="s">
        <v>17</v>
      </c>
      <c r="I516" s="72" t="s">
        <v>18</v>
      </c>
      <c r="J516" s="72" t="s">
        <v>19</v>
      </c>
      <c r="K516" s="72" t="s">
        <v>37</v>
      </c>
      <c r="L516" s="72" t="s">
        <v>287</v>
      </c>
      <c r="M516" s="72"/>
    </row>
    <row r="517" spans="2:13" x14ac:dyDescent="0.25">
      <c r="B517" s="72" t="s">
        <v>12</v>
      </c>
      <c r="C517" s="72" t="s">
        <v>13</v>
      </c>
      <c r="D517" s="72" t="s">
        <v>14</v>
      </c>
      <c r="E517" s="72" t="s">
        <v>79</v>
      </c>
      <c r="F517" s="73">
        <v>-142072</v>
      </c>
      <c r="G517" s="72" t="s">
        <v>16</v>
      </c>
      <c r="H517" s="72" t="s">
        <v>24</v>
      </c>
      <c r="I517" s="72" t="s">
        <v>48</v>
      </c>
      <c r="J517" s="72" t="s">
        <v>19</v>
      </c>
      <c r="K517" s="72" t="s">
        <v>43</v>
      </c>
      <c r="L517" s="72" t="s">
        <v>44</v>
      </c>
      <c r="M517" s="72"/>
    </row>
    <row r="518" spans="2:13" x14ac:dyDescent="0.25">
      <c r="B518" s="72" t="s">
        <v>12</v>
      </c>
      <c r="C518" s="72" t="s">
        <v>13</v>
      </c>
      <c r="D518" s="72" t="s">
        <v>14</v>
      </c>
      <c r="E518" s="72" t="s">
        <v>316</v>
      </c>
      <c r="F518" s="73">
        <v>236471</v>
      </c>
      <c r="G518" s="72" t="s">
        <v>16</v>
      </c>
      <c r="H518" s="72" t="s">
        <v>24</v>
      </c>
      <c r="I518" s="72" t="s">
        <v>18</v>
      </c>
      <c r="J518" s="72" t="s">
        <v>19</v>
      </c>
      <c r="K518" s="72" t="s">
        <v>37</v>
      </c>
      <c r="L518" s="72" t="s">
        <v>61</v>
      </c>
      <c r="M518" s="72" t="s">
        <v>709</v>
      </c>
    </row>
    <row r="519" spans="2:13" x14ac:dyDescent="0.25">
      <c r="B519" s="72" t="s">
        <v>12</v>
      </c>
      <c r="C519" s="72" t="s">
        <v>13</v>
      </c>
      <c r="D519" s="72" t="s">
        <v>14</v>
      </c>
      <c r="E519" s="72" t="s">
        <v>146</v>
      </c>
      <c r="F519" s="73">
        <v>-41731</v>
      </c>
      <c r="G519" s="72" t="s">
        <v>16</v>
      </c>
      <c r="H519" s="72" t="s">
        <v>24</v>
      </c>
      <c r="I519" s="72" t="s">
        <v>18</v>
      </c>
      <c r="J519" s="72" t="s">
        <v>19</v>
      </c>
      <c r="K519" s="72" t="s">
        <v>117</v>
      </c>
      <c r="L519" s="72" t="s">
        <v>387</v>
      </c>
      <c r="M519" s="72"/>
    </row>
    <row r="520" spans="2:13" x14ac:dyDescent="0.25">
      <c r="B520" s="72" t="s">
        <v>12</v>
      </c>
      <c r="C520" s="72" t="s">
        <v>13</v>
      </c>
      <c r="D520" s="72" t="s">
        <v>14</v>
      </c>
      <c r="E520" s="72" t="s">
        <v>51</v>
      </c>
      <c r="F520" s="73">
        <v>231720</v>
      </c>
      <c r="G520" s="72" t="s">
        <v>16</v>
      </c>
      <c r="H520" s="72" t="s">
        <v>24</v>
      </c>
      <c r="I520" s="72" t="s">
        <v>18</v>
      </c>
      <c r="J520" s="72" t="s">
        <v>19</v>
      </c>
      <c r="K520" s="72" t="s">
        <v>185</v>
      </c>
      <c r="L520" s="72" t="s">
        <v>217</v>
      </c>
      <c r="M520" s="72"/>
    </row>
    <row r="521" spans="2:13" x14ac:dyDescent="0.25">
      <c r="B521" s="72" t="s">
        <v>12</v>
      </c>
      <c r="C521" s="72" t="s">
        <v>13</v>
      </c>
      <c r="D521" s="72" t="s">
        <v>14</v>
      </c>
      <c r="E521" s="72" t="s">
        <v>55</v>
      </c>
      <c r="F521" s="73">
        <v>6781212</v>
      </c>
      <c r="G521" s="72" t="s">
        <v>16</v>
      </c>
      <c r="H521" s="72" t="s">
        <v>24</v>
      </c>
      <c r="I521" s="72" t="s">
        <v>18</v>
      </c>
      <c r="J521" s="72" t="s">
        <v>19</v>
      </c>
      <c r="K521" s="72" t="s">
        <v>37</v>
      </c>
      <c r="L521" s="72" t="s">
        <v>507</v>
      </c>
      <c r="M521" s="72" t="s">
        <v>57</v>
      </c>
    </row>
    <row r="522" spans="2:13" x14ac:dyDescent="0.25">
      <c r="B522" s="72" t="s">
        <v>12</v>
      </c>
      <c r="C522" s="72" t="s">
        <v>13</v>
      </c>
      <c r="D522" s="72" t="s">
        <v>14</v>
      </c>
      <c r="E522" s="72" t="s">
        <v>146</v>
      </c>
      <c r="F522" s="73">
        <v>-11806</v>
      </c>
      <c r="G522" s="72" t="s">
        <v>16</v>
      </c>
      <c r="H522" s="72" t="s">
        <v>24</v>
      </c>
      <c r="I522" s="72" t="s">
        <v>18</v>
      </c>
      <c r="J522" s="72" t="s">
        <v>19</v>
      </c>
      <c r="K522" s="72" t="s">
        <v>37</v>
      </c>
      <c r="L522" s="72" t="s">
        <v>588</v>
      </c>
      <c r="M522" s="72"/>
    </row>
    <row r="523" spans="2:13" x14ac:dyDescent="0.25">
      <c r="B523" s="72" t="s">
        <v>12</v>
      </c>
      <c r="C523" s="72" t="s">
        <v>13</v>
      </c>
      <c r="D523" s="72" t="s">
        <v>14</v>
      </c>
      <c r="E523" s="72" t="s">
        <v>68</v>
      </c>
      <c r="F523" s="73">
        <v>-85</v>
      </c>
      <c r="G523" s="72" t="s">
        <v>16</v>
      </c>
      <c r="H523" s="72" t="s">
        <v>24</v>
      </c>
      <c r="I523" s="72" t="s">
        <v>18</v>
      </c>
      <c r="J523" s="72" t="s">
        <v>19</v>
      </c>
      <c r="K523" s="72" t="s">
        <v>25</v>
      </c>
      <c r="L523" s="72" t="s">
        <v>420</v>
      </c>
      <c r="M523" s="72"/>
    </row>
    <row r="524" spans="2:13" x14ac:dyDescent="0.25">
      <c r="B524" s="72" t="s">
        <v>12</v>
      </c>
      <c r="C524" s="72" t="s">
        <v>13</v>
      </c>
      <c r="D524" s="72" t="s">
        <v>14</v>
      </c>
      <c r="E524" s="72" t="s">
        <v>83</v>
      </c>
      <c r="F524" s="73">
        <v>17971</v>
      </c>
      <c r="G524" s="72" t="s">
        <v>16</v>
      </c>
      <c r="H524" s="72" t="s">
        <v>17</v>
      </c>
      <c r="I524" s="72" t="s">
        <v>48</v>
      </c>
      <c r="J524" s="72" t="s">
        <v>19</v>
      </c>
      <c r="K524" s="72" t="s">
        <v>49</v>
      </c>
      <c r="L524" s="72" t="s">
        <v>167</v>
      </c>
      <c r="M524" s="72"/>
    </row>
    <row r="525" spans="2:13" x14ac:dyDescent="0.25">
      <c r="B525" s="72" t="s">
        <v>12</v>
      </c>
      <c r="C525" s="72" t="s">
        <v>13</v>
      </c>
      <c r="D525" s="72" t="s">
        <v>14</v>
      </c>
      <c r="E525" s="72" t="s">
        <v>39</v>
      </c>
      <c r="F525" s="73">
        <v>-4038</v>
      </c>
      <c r="G525" s="72" t="s">
        <v>16</v>
      </c>
      <c r="H525" s="72" t="s">
        <v>24</v>
      </c>
      <c r="I525" s="72" t="s">
        <v>18</v>
      </c>
      <c r="J525" s="72" t="s">
        <v>19</v>
      </c>
      <c r="K525" s="72" t="s">
        <v>20</v>
      </c>
      <c r="L525" s="72" t="s">
        <v>699</v>
      </c>
      <c r="M525" s="72"/>
    </row>
    <row r="526" spans="2:13" x14ac:dyDescent="0.25">
      <c r="B526" s="72" t="s">
        <v>12</v>
      </c>
      <c r="C526" s="72" t="s">
        <v>13</v>
      </c>
      <c r="D526" s="72" t="s">
        <v>14</v>
      </c>
      <c r="E526" s="72" t="s">
        <v>94</v>
      </c>
      <c r="F526" s="73">
        <v>124036</v>
      </c>
      <c r="G526" s="72" t="s">
        <v>16</v>
      </c>
      <c r="H526" s="72" t="s">
        <v>17</v>
      </c>
      <c r="I526" s="72" t="s">
        <v>48</v>
      </c>
      <c r="J526" s="72" t="s">
        <v>19</v>
      </c>
      <c r="K526" s="72" t="s">
        <v>20</v>
      </c>
      <c r="L526" s="72" t="s">
        <v>649</v>
      </c>
      <c r="M526" s="72"/>
    </row>
    <row r="527" spans="2:13" x14ac:dyDescent="0.25">
      <c r="B527" s="72" t="s">
        <v>12</v>
      </c>
      <c r="C527" s="72" t="s">
        <v>13</v>
      </c>
      <c r="D527" s="72" t="s">
        <v>14</v>
      </c>
      <c r="E527" s="72" t="s">
        <v>27</v>
      </c>
      <c r="F527" s="73">
        <v>234499</v>
      </c>
      <c r="G527" s="72" t="s">
        <v>16</v>
      </c>
      <c r="H527" s="72" t="s">
        <v>17</v>
      </c>
      <c r="I527" s="72" t="s">
        <v>18</v>
      </c>
      <c r="J527" s="72" t="s">
        <v>19</v>
      </c>
      <c r="K527" s="72" t="s">
        <v>37</v>
      </c>
      <c r="L527" s="72" t="s">
        <v>551</v>
      </c>
      <c r="M527" s="72" t="s">
        <v>29</v>
      </c>
    </row>
    <row r="528" spans="2:13" x14ac:dyDescent="0.25">
      <c r="B528" s="72" t="s">
        <v>12</v>
      </c>
      <c r="C528" s="72" t="s">
        <v>13</v>
      </c>
      <c r="D528" s="72" t="s">
        <v>14</v>
      </c>
      <c r="E528" s="72" t="s">
        <v>58</v>
      </c>
      <c r="F528" s="73">
        <v>569726</v>
      </c>
      <c r="G528" s="72" t="s">
        <v>16</v>
      </c>
      <c r="H528" s="72" t="s">
        <v>24</v>
      </c>
      <c r="I528" s="72" t="s">
        <v>18</v>
      </c>
      <c r="J528" s="72" t="s">
        <v>19</v>
      </c>
      <c r="K528" s="72" t="s">
        <v>25</v>
      </c>
      <c r="L528" s="72" t="s">
        <v>427</v>
      </c>
      <c r="M528" s="72" t="s">
        <v>47</v>
      </c>
    </row>
    <row r="529" spans="2:13" x14ac:dyDescent="0.25">
      <c r="B529" s="72" t="s">
        <v>12</v>
      </c>
      <c r="C529" s="72" t="s">
        <v>13</v>
      </c>
      <c r="D529" s="72" t="s">
        <v>14</v>
      </c>
      <c r="E529" s="72" t="s">
        <v>79</v>
      </c>
      <c r="F529" s="73">
        <v>-3629</v>
      </c>
      <c r="G529" s="72" t="s">
        <v>16</v>
      </c>
      <c r="H529" s="72" t="s">
        <v>17</v>
      </c>
      <c r="I529" s="72" t="s">
        <v>18</v>
      </c>
      <c r="J529" s="72" t="s">
        <v>19</v>
      </c>
      <c r="K529" s="72" t="s">
        <v>20</v>
      </c>
      <c r="L529" s="72" t="s">
        <v>524</v>
      </c>
      <c r="M529" s="72"/>
    </row>
    <row r="530" spans="2:13" x14ac:dyDescent="0.25">
      <c r="B530" s="72" t="s">
        <v>12</v>
      </c>
      <c r="C530" s="72" t="s">
        <v>13</v>
      </c>
      <c r="D530" s="72" t="s">
        <v>14</v>
      </c>
      <c r="E530" s="72" t="s">
        <v>83</v>
      </c>
      <c r="F530" s="73">
        <v>243029</v>
      </c>
      <c r="G530" s="72" t="s">
        <v>16</v>
      </c>
      <c r="H530" s="72" t="s">
        <v>17</v>
      </c>
      <c r="I530" s="72" t="s">
        <v>18</v>
      </c>
      <c r="J530" s="72" t="s">
        <v>19</v>
      </c>
      <c r="K530" s="72" t="s">
        <v>25</v>
      </c>
      <c r="L530" s="72" t="s">
        <v>281</v>
      </c>
      <c r="M530" s="72"/>
    </row>
    <row r="531" spans="2:13" x14ac:dyDescent="0.25">
      <c r="B531" s="72" t="s">
        <v>12</v>
      </c>
      <c r="C531" s="72" t="s">
        <v>13</v>
      </c>
      <c r="D531" s="72" t="s">
        <v>14</v>
      </c>
      <c r="E531" s="72" t="s">
        <v>58</v>
      </c>
      <c r="F531" s="73">
        <v>155550</v>
      </c>
      <c r="G531" s="72" t="s">
        <v>16</v>
      </c>
      <c r="H531" s="72" t="s">
        <v>24</v>
      </c>
      <c r="I531" s="72" t="s">
        <v>18</v>
      </c>
      <c r="J531" s="72" t="s">
        <v>19</v>
      </c>
      <c r="K531" s="72" t="s">
        <v>37</v>
      </c>
      <c r="L531" s="72" t="s">
        <v>193</v>
      </c>
      <c r="M531" s="72" t="s">
        <v>47</v>
      </c>
    </row>
    <row r="532" spans="2:13" x14ac:dyDescent="0.25">
      <c r="B532" s="72" t="s">
        <v>12</v>
      </c>
      <c r="C532" s="72" t="s">
        <v>13</v>
      </c>
      <c r="D532" s="72" t="s">
        <v>14</v>
      </c>
      <c r="E532" s="72" t="s">
        <v>27</v>
      </c>
      <c r="F532" s="73">
        <v>121205</v>
      </c>
      <c r="G532" s="72" t="s">
        <v>16</v>
      </c>
      <c r="H532" s="72" t="s">
        <v>17</v>
      </c>
      <c r="I532" s="72" t="s">
        <v>18</v>
      </c>
      <c r="J532" s="72" t="s">
        <v>19</v>
      </c>
      <c r="K532" s="72" t="s">
        <v>25</v>
      </c>
      <c r="L532" s="72" t="s">
        <v>142</v>
      </c>
      <c r="M532" s="72" t="s">
        <v>57</v>
      </c>
    </row>
    <row r="533" spans="2:13" x14ac:dyDescent="0.25">
      <c r="B533" s="72" t="s">
        <v>12</v>
      </c>
      <c r="C533" s="72" t="s">
        <v>13</v>
      </c>
      <c r="D533" s="72" t="s">
        <v>14</v>
      </c>
      <c r="E533" s="72" t="s">
        <v>74</v>
      </c>
      <c r="F533" s="73">
        <v>30624</v>
      </c>
      <c r="G533" s="72" t="s">
        <v>16</v>
      </c>
      <c r="H533" s="72" t="s">
        <v>24</v>
      </c>
      <c r="I533" s="72" t="s">
        <v>18</v>
      </c>
      <c r="J533" s="72" t="s">
        <v>19</v>
      </c>
      <c r="K533" s="72" t="s">
        <v>37</v>
      </c>
      <c r="L533" s="72" t="s">
        <v>504</v>
      </c>
      <c r="M533" s="72" t="s">
        <v>302</v>
      </c>
    </row>
    <row r="534" spans="2:13" x14ac:dyDescent="0.25">
      <c r="B534" s="72" t="s">
        <v>12</v>
      </c>
      <c r="C534" s="72" t="s">
        <v>13</v>
      </c>
      <c r="D534" s="72" t="s">
        <v>14</v>
      </c>
      <c r="E534" s="72" t="s">
        <v>85</v>
      </c>
      <c r="F534" s="73">
        <v>75343</v>
      </c>
      <c r="G534" s="72" t="s">
        <v>16</v>
      </c>
      <c r="H534" s="72" t="s">
        <v>24</v>
      </c>
      <c r="I534" s="72" t="s">
        <v>18</v>
      </c>
      <c r="J534" s="72" t="s">
        <v>19</v>
      </c>
      <c r="K534" s="72" t="s">
        <v>25</v>
      </c>
      <c r="L534" s="72" t="s">
        <v>52</v>
      </c>
      <c r="M534" s="72"/>
    </row>
    <row r="535" spans="2:13" x14ac:dyDescent="0.25">
      <c r="B535" s="72" t="s">
        <v>12</v>
      </c>
      <c r="C535" s="72" t="s">
        <v>13</v>
      </c>
      <c r="D535" s="72" t="s">
        <v>14</v>
      </c>
      <c r="E535" s="72" t="s">
        <v>70</v>
      </c>
      <c r="F535" s="73">
        <v>423720</v>
      </c>
      <c r="G535" s="72" t="s">
        <v>16</v>
      </c>
      <c r="H535" s="72" t="s">
        <v>24</v>
      </c>
      <c r="I535" s="72" t="s">
        <v>18</v>
      </c>
      <c r="J535" s="72" t="s">
        <v>19</v>
      </c>
      <c r="K535" s="72" t="s">
        <v>37</v>
      </c>
      <c r="L535" s="72" t="s">
        <v>125</v>
      </c>
      <c r="M535" s="72" t="s">
        <v>72</v>
      </c>
    </row>
    <row r="536" spans="2:13" x14ac:dyDescent="0.25">
      <c r="B536" s="72" t="s">
        <v>12</v>
      </c>
      <c r="C536" s="72" t="s">
        <v>13</v>
      </c>
      <c r="D536" s="72" t="s">
        <v>14</v>
      </c>
      <c r="E536" s="72" t="s">
        <v>453</v>
      </c>
      <c r="F536" s="73">
        <v>140315</v>
      </c>
      <c r="G536" s="72" t="s">
        <v>16</v>
      </c>
      <c r="H536" s="72" t="s">
        <v>24</v>
      </c>
      <c r="I536" s="72" t="s">
        <v>18</v>
      </c>
      <c r="J536" s="72" t="s">
        <v>19</v>
      </c>
      <c r="K536" s="72" t="s">
        <v>37</v>
      </c>
      <c r="L536" s="72" t="s">
        <v>342</v>
      </c>
      <c r="M536" s="72"/>
    </row>
    <row r="537" spans="2:13" x14ac:dyDescent="0.25">
      <c r="B537" s="72" t="s">
        <v>12</v>
      </c>
      <c r="C537" s="72" t="s">
        <v>13</v>
      </c>
      <c r="D537" s="72" t="s">
        <v>14</v>
      </c>
      <c r="E537" s="72" t="s">
        <v>41</v>
      </c>
      <c r="F537" s="73">
        <v>-20</v>
      </c>
      <c r="G537" s="72" t="s">
        <v>16</v>
      </c>
      <c r="H537" s="72" t="s">
        <v>24</v>
      </c>
      <c r="I537" s="72" t="s">
        <v>18</v>
      </c>
      <c r="J537" s="72" t="s">
        <v>19</v>
      </c>
      <c r="K537" s="72" t="s">
        <v>63</v>
      </c>
      <c r="L537" s="72" t="s">
        <v>532</v>
      </c>
      <c r="M537" s="72"/>
    </row>
    <row r="538" spans="2:13" x14ac:dyDescent="0.25">
      <c r="B538" s="72" t="s">
        <v>12</v>
      </c>
      <c r="C538" s="72" t="s">
        <v>13</v>
      </c>
      <c r="D538" s="72" t="s">
        <v>14</v>
      </c>
      <c r="E538" s="72" t="s">
        <v>152</v>
      </c>
      <c r="F538" s="73">
        <v>-31486</v>
      </c>
      <c r="G538" s="72" t="s">
        <v>16</v>
      </c>
      <c r="H538" s="72" t="s">
        <v>24</v>
      </c>
      <c r="I538" s="72" t="s">
        <v>18</v>
      </c>
      <c r="J538" s="72" t="s">
        <v>227</v>
      </c>
      <c r="K538" s="72" t="s">
        <v>20</v>
      </c>
      <c r="L538" s="72" t="s">
        <v>649</v>
      </c>
      <c r="M538" s="72"/>
    </row>
    <row r="539" spans="2:13" x14ac:dyDescent="0.25">
      <c r="B539" s="72" t="s">
        <v>12</v>
      </c>
      <c r="C539" s="72" t="s">
        <v>13</v>
      </c>
      <c r="D539" s="72" t="s">
        <v>14</v>
      </c>
      <c r="E539" s="72" t="s">
        <v>256</v>
      </c>
      <c r="F539" s="73">
        <v>-26745</v>
      </c>
      <c r="G539" s="72" t="s">
        <v>16</v>
      </c>
      <c r="H539" s="72" t="s">
        <v>24</v>
      </c>
      <c r="I539" s="72" t="s">
        <v>18</v>
      </c>
      <c r="J539" s="72" t="s">
        <v>19</v>
      </c>
      <c r="K539" s="72" t="s">
        <v>37</v>
      </c>
      <c r="L539" s="72" t="s">
        <v>218</v>
      </c>
      <c r="M539" s="72"/>
    </row>
    <row r="540" spans="2:13" x14ac:dyDescent="0.25">
      <c r="B540" s="72" t="s">
        <v>12</v>
      </c>
      <c r="C540" s="72" t="s">
        <v>13</v>
      </c>
      <c r="D540" s="72" t="s">
        <v>14</v>
      </c>
      <c r="E540" s="72" t="s">
        <v>41</v>
      </c>
      <c r="F540" s="73">
        <v>-66</v>
      </c>
      <c r="G540" s="72" t="s">
        <v>16</v>
      </c>
      <c r="H540" s="72" t="s">
        <v>24</v>
      </c>
      <c r="I540" s="72" t="s">
        <v>18</v>
      </c>
      <c r="J540" s="72" t="s">
        <v>19</v>
      </c>
      <c r="K540" s="72" t="s">
        <v>25</v>
      </c>
      <c r="L540" s="72" t="s">
        <v>385</v>
      </c>
      <c r="M540" s="72"/>
    </row>
    <row r="541" spans="2:13" x14ac:dyDescent="0.25">
      <c r="B541" s="72" t="s">
        <v>12</v>
      </c>
      <c r="C541" s="72" t="s">
        <v>13</v>
      </c>
      <c r="D541" s="72" t="s">
        <v>14</v>
      </c>
      <c r="E541" s="72" t="s">
        <v>144</v>
      </c>
      <c r="F541" s="73">
        <v>359659</v>
      </c>
      <c r="G541" s="72" t="s">
        <v>16</v>
      </c>
      <c r="H541" s="72" t="s">
        <v>17</v>
      </c>
      <c r="I541" s="72" t="s">
        <v>18</v>
      </c>
      <c r="J541" s="72" t="s">
        <v>19</v>
      </c>
      <c r="K541" s="72" t="s">
        <v>25</v>
      </c>
      <c r="L541" s="72" t="s">
        <v>531</v>
      </c>
      <c r="M541" s="72" t="s">
        <v>184</v>
      </c>
    </row>
    <row r="542" spans="2:13" x14ac:dyDescent="0.25">
      <c r="B542" s="72" t="s">
        <v>12</v>
      </c>
      <c r="C542" s="72" t="s">
        <v>13</v>
      </c>
      <c r="D542" s="72" t="s">
        <v>14</v>
      </c>
      <c r="E542" s="72" t="s">
        <v>83</v>
      </c>
      <c r="F542" s="73">
        <v>614</v>
      </c>
      <c r="G542" s="72" t="s">
        <v>16</v>
      </c>
      <c r="H542" s="72" t="s">
        <v>24</v>
      </c>
      <c r="I542" s="72" t="s">
        <v>18</v>
      </c>
      <c r="J542" s="72" t="s">
        <v>19</v>
      </c>
      <c r="K542" s="72" t="s">
        <v>25</v>
      </c>
      <c r="L542" s="72" t="s">
        <v>173</v>
      </c>
      <c r="M542" s="72"/>
    </row>
    <row r="543" spans="2:13" x14ac:dyDescent="0.25">
      <c r="B543" s="72" t="s">
        <v>12</v>
      </c>
      <c r="C543" s="72" t="s">
        <v>13</v>
      </c>
      <c r="D543" s="72" t="s">
        <v>14</v>
      </c>
      <c r="E543" s="72" t="s">
        <v>68</v>
      </c>
      <c r="F543" s="73">
        <v>-60968</v>
      </c>
      <c r="G543" s="72" t="s">
        <v>16</v>
      </c>
      <c r="H543" s="72" t="s">
        <v>17</v>
      </c>
      <c r="I543" s="72" t="s">
        <v>18</v>
      </c>
      <c r="J543" s="72" t="s">
        <v>19</v>
      </c>
      <c r="K543" s="72" t="s">
        <v>25</v>
      </c>
      <c r="L543" s="72" t="s">
        <v>382</v>
      </c>
      <c r="M543" s="72"/>
    </row>
    <row r="544" spans="2:13" x14ac:dyDescent="0.25">
      <c r="B544" s="72" t="s">
        <v>12</v>
      </c>
      <c r="C544" s="72" t="s">
        <v>13</v>
      </c>
      <c r="D544" s="72" t="s">
        <v>14</v>
      </c>
      <c r="E544" s="72" t="s">
        <v>81</v>
      </c>
      <c r="F544" s="73">
        <v>48707</v>
      </c>
      <c r="G544" s="72" t="s">
        <v>16</v>
      </c>
      <c r="H544" s="72" t="s">
        <v>17</v>
      </c>
      <c r="I544" s="72" t="s">
        <v>48</v>
      </c>
      <c r="J544" s="72" t="s">
        <v>19</v>
      </c>
      <c r="K544" s="72" t="s">
        <v>25</v>
      </c>
      <c r="L544" s="72" t="s">
        <v>377</v>
      </c>
      <c r="M544" s="72" t="s">
        <v>29</v>
      </c>
    </row>
    <row r="545" spans="2:13" x14ac:dyDescent="0.25">
      <c r="B545" s="72" t="s">
        <v>12</v>
      </c>
      <c r="C545" s="72" t="s">
        <v>13</v>
      </c>
      <c r="D545" s="72" t="s">
        <v>14</v>
      </c>
      <c r="E545" s="72" t="s">
        <v>228</v>
      </c>
      <c r="F545" s="73">
        <v>84094</v>
      </c>
      <c r="G545" s="72" t="s">
        <v>16</v>
      </c>
      <c r="H545" s="72" t="s">
        <v>24</v>
      </c>
      <c r="I545" s="72" t="s">
        <v>18</v>
      </c>
      <c r="J545" s="72" t="s">
        <v>19</v>
      </c>
      <c r="K545" s="72" t="s">
        <v>37</v>
      </c>
      <c r="L545" s="72" t="s">
        <v>121</v>
      </c>
      <c r="M545" s="72" t="s">
        <v>67</v>
      </c>
    </row>
    <row r="546" spans="2:13" x14ac:dyDescent="0.25">
      <c r="B546" s="72" t="s">
        <v>12</v>
      </c>
      <c r="C546" s="72" t="s">
        <v>13</v>
      </c>
      <c r="D546" s="72" t="s">
        <v>14</v>
      </c>
      <c r="E546" s="72" t="s">
        <v>58</v>
      </c>
      <c r="F546" s="73">
        <v>80285</v>
      </c>
      <c r="G546" s="72" t="s">
        <v>16</v>
      </c>
      <c r="H546" s="72" t="s">
        <v>17</v>
      </c>
      <c r="I546" s="72" t="s">
        <v>18</v>
      </c>
      <c r="J546" s="72" t="s">
        <v>19</v>
      </c>
      <c r="K546" s="72" t="s">
        <v>25</v>
      </c>
      <c r="L546" s="72" t="s">
        <v>230</v>
      </c>
      <c r="M546" s="72" t="s">
        <v>35</v>
      </c>
    </row>
    <row r="547" spans="2:13" x14ac:dyDescent="0.25">
      <c r="B547" s="72" t="s">
        <v>12</v>
      </c>
      <c r="C547" s="72" t="s">
        <v>13</v>
      </c>
      <c r="D547" s="72" t="s">
        <v>14</v>
      </c>
      <c r="E547" s="72" t="s">
        <v>33</v>
      </c>
      <c r="F547" s="73">
        <v>34431</v>
      </c>
      <c r="G547" s="72" t="s">
        <v>16</v>
      </c>
      <c r="H547" s="72" t="s">
        <v>24</v>
      </c>
      <c r="I547" s="72" t="s">
        <v>18</v>
      </c>
      <c r="J547" s="72" t="s">
        <v>19</v>
      </c>
      <c r="K547" s="72" t="s">
        <v>37</v>
      </c>
      <c r="L547" s="72" t="s">
        <v>454</v>
      </c>
      <c r="M547" s="72" t="s">
        <v>47</v>
      </c>
    </row>
    <row r="548" spans="2:13" x14ac:dyDescent="0.25">
      <c r="B548" s="72" t="s">
        <v>12</v>
      </c>
      <c r="C548" s="72" t="s">
        <v>13</v>
      </c>
      <c r="D548" s="72" t="s">
        <v>14</v>
      </c>
      <c r="E548" s="72" t="s">
        <v>55</v>
      </c>
      <c r="F548" s="73">
        <v>621088</v>
      </c>
      <c r="G548" s="72" t="s">
        <v>16</v>
      </c>
      <c r="H548" s="72" t="s">
        <v>17</v>
      </c>
      <c r="I548" s="72" t="s">
        <v>18</v>
      </c>
      <c r="J548" s="72" t="s">
        <v>19</v>
      </c>
      <c r="K548" s="72" t="s">
        <v>25</v>
      </c>
      <c r="L548" s="72" t="s">
        <v>441</v>
      </c>
      <c r="M548" s="72" t="s">
        <v>29</v>
      </c>
    </row>
    <row r="549" spans="2:13" x14ac:dyDescent="0.25">
      <c r="B549" s="72" t="s">
        <v>12</v>
      </c>
      <c r="C549" s="72" t="s">
        <v>13</v>
      </c>
      <c r="D549" s="72" t="s">
        <v>14</v>
      </c>
      <c r="E549" s="72" t="s">
        <v>60</v>
      </c>
      <c r="F549" s="73">
        <v>554984</v>
      </c>
      <c r="G549" s="72" t="s">
        <v>16</v>
      </c>
      <c r="H549" s="72" t="s">
        <v>24</v>
      </c>
      <c r="I549" s="72" t="s">
        <v>18</v>
      </c>
      <c r="J549" s="72" t="s">
        <v>19</v>
      </c>
      <c r="K549" s="72" t="s">
        <v>37</v>
      </c>
      <c r="L549" s="72" t="s">
        <v>86</v>
      </c>
      <c r="M549" s="72" t="s">
        <v>184</v>
      </c>
    </row>
    <row r="550" spans="2:13" x14ac:dyDescent="0.25">
      <c r="B550" s="72" t="s">
        <v>12</v>
      </c>
      <c r="C550" s="72" t="s">
        <v>13</v>
      </c>
      <c r="D550" s="72" t="s">
        <v>14</v>
      </c>
      <c r="E550" s="72" t="s">
        <v>55</v>
      </c>
      <c r="F550" s="73">
        <v>902200</v>
      </c>
      <c r="G550" s="72" t="s">
        <v>16</v>
      </c>
      <c r="H550" s="72" t="s">
        <v>24</v>
      </c>
      <c r="I550" s="72" t="s">
        <v>18</v>
      </c>
      <c r="J550" s="72" t="s">
        <v>19</v>
      </c>
      <c r="K550" s="72" t="s">
        <v>49</v>
      </c>
      <c r="L550" s="72" t="s">
        <v>95</v>
      </c>
      <c r="M550" s="72" t="s">
        <v>29</v>
      </c>
    </row>
    <row r="551" spans="2:13" x14ac:dyDescent="0.25">
      <c r="B551" s="72" t="s">
        <v>12</v>
      </c>
      <c r="C551" s="72" t="s">
        <v>13</v>
      </c>
      <c r="D551" s="72" t="s">
        <v>14</v>
      </c>
      <c r="E551" s="72" t="s">
        <v>79</v>
      </c>
      <c r="F551" s="73">
        <v>-161289</v>
      </c>
      <c r="G551" s="72" t="s">
        <v>16</v>
      </c>
      <c r="H551" s="72" t="s">
        <v>24</v>
      </c>
      <c r="I551" s="72" t="s">
        <v>18</v>
      </c>
      <c r="J551" s="72" t="s">
        <v>19</v>
      </c>
      <c r="K551" s="72" t="s">
        <v>37</v>
      </c>
      <c r="L551" s="72" t="s">
        <v>480</v>
      </c>
      <c r="M551" s="72"/>
    </row>
    <row r="552" spans="2:13" x14ac:dyDescent="0.25">
      <c r="B552" s="72" t="s">
        <v>12</v>
      </c>
      <c r="C552" s="72" t="s">
        <v>13</v>
      </c>
      <c r="D552" s="72" t="s">
        <v>14</v>
      </c>
      <c r="E552" s="72" t="s">
        <v>79</v>
      </c>
      <c r="F552" s="73">
        <v>-35721</v>
      </c>
      <c r="G552" s="72" t="s">
        <v>16</v>
      </c>
      <c r="H552" s="72" t="s">
        <v>17</v>
      </c>
      <c r="I552" s="72" t="s">
        <v>18</v>
      </c>
      <c r="J552" s="72" t="s">
        <v>19</v>
      </c>
      <c r="K552" s="72" t="s">
        <v>205</v>
      </c>
      <c r="L552" s="72" t="s">
        <v>206</v>
      </c>
      <c r="M552" s="72"/>
    </row>
    <row r="553" spans="2:13" x14ac:dyDescent="0.25">
      <c r="B553" s="72" t="s">
        <v>12</v>
      </c>
      <c r="C553" s="72" t="s">
        <v>13</v>
      </c>
      <c r="D553" s="72" t="s">
        <v>14</v>
      </c>
      <c r="E553" s="72" t="s">
        <v>30</v>
      </c>
      <c r="F553" s="73">
        <v>-8893</v>
      </c>
      <c r="G553" s="72" t="s">
        <v>16</v>
      </c>
      <c r="H553" s="72" t="s">
        <v>24</v>
      </c>
      <c r="I553" s="72" t="s">
        <v>18</v>
      </c>
      <c r="J553" s="72" t="s">
        <v>19</v>
      </c>
      <c r="K553" s="72" t="s">
        <v>37</v>
      </c>
      <c r="L553" s="72" t="s">
        <v>496</v>
      </c>
      <c r="M553" s="72"/>
    </row>
    <row r="554" spans="2:13" x14ac:dyDescent="0.25">
      <c r="B554" s="72" t="s">
        <v>12</v>
      </c>
      <c r="C554" s="72" t="s">
        <v>13</v>
      </c>
      <c r="D554" s="72" t="s">
        <v>14</v>
      </c>
      <c r="E554" s="72" t="s">
        <v>27</v>
      </c>
      <c r="F554" s="73">
        <v>80256</v>
      </c>
      <c r="G554" s="72" t="s">
        <v>16</v>
      </c>
      <c r="H554" s="72" t="s">
        <v>17</v>
      </c>
      <c r="I554" s="72" t="s">
        <v>18</v>
      </c>
      <c r="J554" s="72" t="s">
        <v>19</v>
      </c>
      <c r="K554" s="72" t="s">
        <v>20</v>
      </c>
      <c r="L554" s="72" t="s">
        <v>181</v>
      </c>
      <c r="M554" s="72" t="s">
        <v>29</v>
      </c>
    </row>
    <row r="555" spans="2:13" x14ac:dyDescent="0.25">
      <c r="B555" s="72" t="s">
        <v>12</v>
      </c>
      <c r="C555" s="72" t="s">
        <v>13</v>
      </c>
      <c r="D555" s="72" t="s">
        <v>14</v>
      </c>
      <c r="E555" s="72" t="s">
        <v>33</v>
      </c>
      <c r="F555" s="73">
        <v>15354</v>
      </c>
      <c r="G555" s="72" t="s">
        <v>16</v>
      </c>
      <c r="H555" s="72" t="s">
        <v>17</v>
      </c>
      <c r="I555" s="72" t="s">
        <v>18</v>
      </c>
      <c r="J555" s="72" t="s">
        <v>19</v>
      </c>
      <c r="K555" s="72" t="s">
        <v>25</v>
      </c>
      <c r="L555" s="72" t="s">
        <v>462</v>
      </c>
      <c r="M555" s="72" t="s">
        <v>29</v>
      </c>
    </row>
    <row r="556" spans="2:13" x14ac:dyDescent="0.25">
      <c r="B556" s="72" t="s">
        <v>12</v>
      </c>
      <c r="C556" s="72" t="s">
        <v>13</v>
      </c>
      <c r="D556" s="72" t="s">
        <v>14</v>
      </c>
      <c r="E556" s="72" t="s">
        <v>85</v>
      </c>
      <c r="F556" s="73">
        <v>6456808</v>
      </c>
      <c r="G556" s="72" t="s">
        <v>16</v>
      </c>
      <c r="H556" s="72" t="s">
        <v>24</v>
      </c>
      <c r="I556" s="72" t="s">
        <v>18</v>
      </c>
      <c r="J556" s="72" t="s">
        <v>19</v>
      </c>
      <c r="K556" s="72" t="s">
        <v>49</v>
      </c>
      <c r="L556" s="72" t="s">
        <v>255</v>
      </c>
      <c r="M556" s="72"/>
    </row>
    <row r="557" spans="2:13" x14ac:dyDescent="0.25">
      <c r="B557" s="72" t="s">
        <v>12</v>
      </c>
      <c r="C557" s="72" t="s">
        <v>13</v>
      </c>
      <c r="D557" s="72" t="s">
        <v>14</v>
      </c>
      <c r="E557" s="72" t="s">
        <v>68</v>
      </c>
      <c r="F557" s="73">
        <v>-120</v>
      </c>
      <c r="G557" s="72" t="s">
        <v>269</v>
      </c>
      <c r="H557" s="72" t="s">
        <v>24</v>
      </c>
      <c r="I557" s="72" t="s">
        <v>18</v>
      </c>
      <c r="J557" s="72" t="s">
        <v>438</v>
      </c>
      <c r="K557" s="72" t="s">
        <v>37</v>
      </c>
      <c r="L557" s="72" t="s">
        <v>602</v>
      </c>
      <c r="M557" s="72"/>
    </row>
    <row r="558" spans="2:13" x14ac:dyDescent="0.25">
      <c r="B558" s="72" t="s">
        <v>12</v>
      </c>
      <c r="C558" s="72" t="s">
        <v>13</v>
      </c>
      <c r="D558" s="72" t="s">
        <v>14</v>
      </c>
      <c r="E558" s="72" t="s">
        <v>68</v>
      </c>
      <c r="F558" s="73">
        <v>-102228</v>
      </c>
      <c r="G558" s="72" t="s">
        <v>16</v>
      </c>
      <c r="H558" s="72" t="s">
        <v>17</v>
      </c>
      <c r="I558" s="72" t="s">
        <v>18</v>
      </c>
      <c r="J558" s="72" t="s">
        <v>19</v>
      </c>
      <c r="K558" s="72" t="s">
        <v>20</v>
      </c>
      <c r="L558" s="72" t="s">
        <v>181</v>
      </c>
      <c r="M558" s="72"/>
    </row>
    <row r="559" spans="2:13" x14ac:dyDescent="0.25">
      <c r="B559" s="72" t="s">
        <v>12</v>
      </c>
      <c r="C559" s="72" t="s">
        <v>13</v>
      </c>
      <c r="D559" s="72" t="s">
        <v>14</v>
      </c>
      <c r="E559" s="72" t="s">
        <v>39</v>
      </c>
      <c r="F559" s="73">
        <v>-63585</v>
      </c>
      <c r="G559" s="72" t="s">
        <v>16</v>
      </c>
      <c r="H559" s="72" t="s">
        <v>17</v>
      </c>
      <c r="I559" s="72" t="s">
        <v>18</v>
      </c>
      <c r="J559" s="72" t="s">
        <v>19</v>
      </c>
      <c r="K559" s="72" t="s">
        <v>25</v>
      </c>
      <c r="L559" s="72" t="s">
        <v>219</v>
      </c>
      <c r="M559" s="72"/>
    </row>
    <row r="560" spans="2:13" x14ac:dyDescent="0.25">
      <c r="B560" s="72" t="s">
        <v>12</v>
      </c>
      <c r="C560" s="72" t="s">
        <v>13</v>
      </c>
      <c r="D560" s="72" t="s">
        <v>14</v>
      </c>
      <c r="E560" s="72" t="s">
        <v>55</v>
      </c>
      <c r="F560" s="73">
        <v>5188633</v>
      </c>
      <c r="G560" s="72" t="s">
        <v>16</v>
      </c>
      <c r="H560" s="72" t="s">
        <v>17</v>
      </c>
      <c r="I560" s="72" t="s">
        <v>18</v>
      </c>
      <c r="J560" s="72" t="s">
        <v>19</v>
      </c>
      <c r="K560" s="72" t="s">
        <v>25</v>
      </c>
      <c r="L560" s="72" t="s">
        <v>537</v>
      </c>
      <c r="M560" s="72" t="s">
        <v>57</v>
      </c>
    </row>
    <row r="561" spans="2:13" x14ac:dyDescent="0.25">
      <c r="B561" s="72" t="s">
        <v>12</v>
      </c>
      <c r="C561" s="72" t="s">
        <v>13</v>
      </c>
      <c r="D561" s="72" t="s">
        <v>14</v>
      </c>
      <c r="E561" s="72" t="s">
        <v>94</v>
      </c>
      <c r="F561" s="73">
        <v>83106</v>
      </c>
      <c r="G561" s="72" t="s">
        <v>16</v>
      </c>
      <c r="H561" s="72" t="s">
        <v>24</v>
      </c>
      <c r="I561" s="72" t="s">
        <v>18</v>
      </c>
      <c r="J561" s="72" t="s">
        <v>19</v>
      </c>
      <c r="K561" s="72" t="s">
        <v>185</v>
      </c>
      <c r="L561" s="72" t="s">
        <v>409</v>
      </c>
      <c r="M561" s="72"/>
    </row>
    <row r="562" spans="2:13" x14ac:dyDescent="0.25">
      <c r="B562" s="72" t="s">
        <v>12</v>
      </c>
      <c r="C562" s="72" t="s">
        <v>13</v>
      </c>
      <c r="D562" s="72" t="s">
        <v>14</v>
      </c>
      <c r="E562" s="72" t="s">
        <v>39</v>
      </c>
      <c r="F562" s="73">
        <v>-200</v>
      </c>
      <c r="G562" s="72" t="s">
        <v>16</v>
      </c>
      <c r="H562" s="72" t="s">
        <v>17</v>
      </c>
      <c r="I562" s="72" t="s">
        <v>18</v>
      </c>
      <c r="J562" s="72" t="s">
        <v>19</v>
      </c>
      <c r="K562" s="72" t="s">
        <v>25</v>
      </c>
      <c r="L562" s="72" t="s">
        <v>201</v>
      </c>
      <c r="M562" s="72"/>
    </row>
    <row r="563" spans="2:13" x14ac:dyDescent="0.25">
      <c r="B563" s="72" t="s">
        <v>12</v>
      </c>
      <c r="C563" s="72" t="s">
        <v>13</v>
      </c>
      <c r="D563" s="72" t="s">
        <v>14</v>
      </c>
      <c r="E563" s="72" t="s">
        <v>55</v>
      </c>
      <c r="F563" s="73">
        <v>3543309</v>
      </c>
      <c r="G563" s="72" t="s">
        <v>16</v>
      </c>
      <c r="H563" s="72" t="s">
        <v>24</v>
      </c>
      <c r="I563" s="72" t="s">
        <v>18</v>
      </c>
      <c r="J563" s="72" t="s">
        <v>19</v>
      </c>
      <c r="K563" s="72" t="s">
        <v>25</v>
      </c>
      <c r="L563" s="72" t="s">
        <v>198</v>
      </c>
      <c r="M563" s="72" t="s">
        <v>29</v>
      </c>
    </row>
    <row r="564" spans="2:13" x14ac:dyDescent="0.25">
      <c r="B564" s="72" t="s">
        <v>12</v>
      </c>
      <c r="C564" s="72" t="s">
        <v>13</v>
      </c>
      <c r="D564" s="72" t="s">
        <v>14</v>
      </c>
      <c r="E564" s="72" t="s">
        <v>51</v>
      </c>
      <c r="F564" s="73">
        <v>227457</v>
      </c>
      <c r="G564" s="72" t="s">
        <v>16</v>
      </c>
      <c r="H564" s="72" t="s">
        <v>24</v>
      </c>
      <c r="I564" s="72" t="s">
        <v>18</v>
      </c>
      <c r="J564" s="72" t="s">
        <v>19</v>
      </c>
      <c r="K564" s="72" t="s">
        <v>37</v>
      </c>
      <c r="L564" s="72" t="s">
        <v>604</v>
      </c>
      <c r="M564" s="72"/>
    </row>
    <row r="565" spans="2:13" x14ac:dyDescent="0.25">
      <c r="B565" s="72" t="s">
        <v>12</v>
      </c>
      <c r="C565" s="72" t="s">
        <v>13</v>
      </c>
      <c r="D565" s="72" t="s">
        <v>14</v>
      </c>
      <c r="E565" s="72" t="s">
        <v>79</v>
      </c>
      <c r="F565" s="73">
        <v>-9494</v>
      </c>
      <c r="G565" s="72" t="s">
        <v>16</v>
      </c>
      <c r="H565" s="72" t="s">
        <v>24</v>
      </c>
      <c r="I565" s="72" t="s">
        <v>18</v>
      </c>
      <c r="J565" s="72" t="s">
        <v>19</v>
      </c>
      <c r="K565" s="72" t="s">
        <v>96</v>
      </c>
      <c r="L565" s="72" t="s">
        <v>210</v>
      </c>
      <c r="M565" s="72"/>
    </row>
    <row r="566" spans="2:13" x14ac:dyDescent="0.25">
      <c r="B566" s="72" t="s">
        <v>12</v>
      </c>
      <c r="C566" s="72" t="s">
        <v>13</v>
      </c>
      <c r="D566" s="72" t="s">
        <v>14</v>
      </c>
      <c r="E566" s="72" t="s">
        <v>68</v>
      </c>
      <c r="F566" s="73">
        <v>-65279</v>
      </c>
      <c r="G566" s="72" t="s">
        <v>16</v>
      </c>
      <c r="H566" s="72" t="s">
        <v>24</v>
      </c>
      <c r="I566" s="72" t="s">
        <v>18</v>
      </c>
      <c r="J566" s="72" t="s">
        <v>19</v>
      </c>
      <c r="K566" s="72" t="s">
        <v>185</v>
      </c>
      <c r="L566" s="72" t="s">
        <v>399</v>
      </c>
      <c r="M566" s="72"/>
    </row>
    <row r="567" spans="2:13" x14ac:dyDescent="0.25">
      <c r="B567" s="72" t="s">
        <v>12</v>
      </c>
      <c r="C567" s="72" t="s">
        <v>13</v>
      </c>
      <c r="D567" s="72" t="s">
        <v>14</v>
      </c>
      <c r="E567" s="72" t="s">
        <v>79</v>
      </c>
      <c r="F567" s="73">
        <v>-1296</v>
      </c>
      <c r="G567" s="72" t="s">
        <v>16</v>
      </c>
      <c r="H567" s="72" t="s">
        <v>24</v>
      </c>
      <c r="I567" s="72" t="s">
        <v>18</v>
      </c>
      <c r="J567" s="72" t="s">
        <v>19</v>
      </c>
      <c r="K567" s="72" t="s">
        <v>25</v>
      </c>
      <c r="L567" s="72" t="s">
        <v>621</v>
      </c>
      <c r="M567" s="72"/>
    </row>
    <row r="568" spans="2:13" x14ac:dyDescent="0.25">
      <c r="B568" s="72" t="s">
        <v>12</v>
      </c>
      <c r="C568" s="72" t="s">
        <v>13</v>
      </c>
      <c r="D568" s="72" t="s">
        <v>14</v>
      </c>
      <c r="E568" s="72" t="s">
        <v>68</v>
      </c>
      <c r="F568" s="73">
        <v>-907</v>
      </c>
      <c r="G568" s="72" t="s">
        <v>16</v>
      </c>
      <c r="H568" s="72" t="s">
        <v>24</v>
      </c>
      <c r="I568" s="72" t="s">
        <v>18</v>
      </c>
      <c r="J568" s="72" t="s">
        <v>19</v>
      </c>
      <c r="K568" s="72" t="s">
        <v>25</v>
      </c>
      <c r="L568" s="72" t="s">
        <v>431</v>
      </c>
      <c r="M568" s="72"/>
    </row>
    <row r="569" spans="2:13" x14ac:dyDescent="0.25">
      <c r="B569" s="72" t="s">
        <v>12</v>
      </c>
      <c r="C569" s="72" t="s">
        <v>13</v>
      </c>
      <c r="D569" s="72" t="s">
        <v>14</v>
      </c>
      <c r="E569" s="72" t="s">
        <v>81</v>
      </c>
      <c r="F569" s="73">
        <v>8299</v>
      </c>
      <c r="G569" s="72" t="s">
        <v>16</v>
      </c>
      <c r="H569" s="72" t="s">
        <v>24</v>
      </c>
      <c r="I569" s="72" t="s">
        <v>48</v>
      </c>
      <c r="J569" s="72" t="s">
        <v>19</v>
      </c>
      <c r="K569" s="72" t="s">
        <v>37</v>
      </c>
      <c r="L569" s="72" t="s">
        <v>604</v>
      </c>
      <c r="M569" s="72" t="s">
        <v>57</v>
      </c>
    </row>
    <row r="570" spans="2:13" x14ac:dyDescent="0.25">
      <c r="B570" s="72" t="s">
        <v>12</v>
      </c>
      <c r="C570" s="72" t="s">
        <v>13</v>
      </c>
      <c r="D570" s="72" t="s">
        <v>14</v>
      </c>
      <c r="E570" s="72" t="s">
        <v>123</v>
      </c>
      <c r="F570" s="73">
        <v>-326</v>
      </c>
      <c r="G570" s="72" t="s">
        <v>16</v>
      </c>
      <c r="H570" s="72" t="s">
        <v>24</v>
      </c>
      <c r="I570" s="72" t="s">
        <v>48</v>
      </c>
      <c r="J570" s="72" t="s">
        <v>19</v>
      </c>
      <c r="K570" s="72" t="s">
        <v>185</v>
      </c>
      <c r="L570" s="72" t="s">
        <v>440</v>
      </c>
      <c r="M570" s="72"/>
    </row>
    <row r="571" spans="2:13" x14ac:dyDescent="0.25">
      <c r="B571" s="72" t="s">
        <v>12</v>
      </c>
      <c r="C571" s="72" t="s">
        <v>13</v>
      </c>
      <c r="D571" s="72" t="s">
        <v>14</v>
      </c>
      <c r="E571" s="72" t="s">
        <v>30</v>
      </c>
      <c r="F571" s="73">
        <v>-833</v>
      </c>
      <c r="G571" s="72" t="s">
        <v>16</v>
      </c>
      <c r="H571" s="72" t="s">
        <v>17</v>
      </c>
      <c r="I571" s="72" t="s">
        <v>18</v>
      </c>
      <c r="J571" s="72" t="s">
        <v>19</v>
      </c>
      <c r="K571" s="72" t="s">
        <v>49</v>
      </c>
      <c r="L571" s="72" t="s">
        <v>209</v>
      </c>
      <c r="M571" s="72"/>
    </row>
    <row r="572" spans="2:13" x14ac:dyDescent="0.25">
      <c r="B572" s="72" t="s">
        <v>12</v>
      </c>
      <c r="C572" s="72" t="s">
        <v>13</v>
      </c>
      <c r="D572" s="72" t="s">
        <v>14</v>
      </c>
      <c r="E572" s="72" t="s">
        <v>36</v>
      </c>
      <c r="F572" s="73">
        <v>153280</v>
      </c>
      <c r="G572" s="72" t="s">
        <v>16</v>
      </c>
      <c r="H572" s="72" t="s">
        <v>24</v>
      </c>
      <c r="I572" s="72" t="s">
        <v>18</v>
      </c>
      <c r="J572" s="72" t="s">
        <v>19</v>
      </c>
      <c r="K572" s="72" t="s">
        <v>25</v>
      </c>
      <c r="L572" s="72" t="s">
        <v>104</v>
      </c>
      <c r="M572" s="72" t="s">
        <v>112</v>
      </c>
    </row>
    <row r="573" spans="2:13" x14ac:dyDescent="0.25">
      <c r="B573" s="72" t="s">
        <v>12</v>
      </c>
      <c r="C573" s="72" t="s">
        <v>13</v>
      </c>
      <c r="D573" s="72" t="s">
        <v>14</v>
      </c>
      <c r="E573" s="72" t="s">
        <v>123</v>
      </c>
      <c r="F573" s="73">
        <v>-850</v>
      </c>
      <c r="G573" s="72" t="s">
        <v>16</v>
      </c>
      <c r="H573" s="72" t="s">
        <v>17</v>
      </c>
      <c r="I573" s="72" t="s">
        <v>18</v>
      </c>
      <c r="J573" s="72" t="s">
        <v>19</v>
      </c>
      <c r="K573" s="72" t="s">
        <v>25</v>
      </c>
      <c r="L573" s="72" t="s">
        <v>145</v>
      </c>
      <c r="M573" s="72"/>
    </row>
    <row r="574" spans="2:13" x14ac:dyDescent="0.25">
      <c r="B574" s="72" t="s">
        <v>12</v>
      </c>
      <c r="C574" s="72" t="s">
        <v>13</v>
      </c>
      <c r="D574" s="72" t="s">
        <v>14</v>
      </c>
      <c r="E574" s="72" t="s">
        <v>51</v>
      </c>
      <c r="F574" s="73">
        <v>168826</v>
      </c>
      <c r="G574" s="72" t="s">
        <v>16</v>
      </c>
      <c r="H574" s="72" t="s">
        <v>17</v>
      </c>
      <c r="I574" s="72" t="s">
        <v>18</v>
      </c>
      <c r="J574" s="72" t="s">
        <v>19</v>
      </c>
      <c r="K574" s="72" t="s">
        <v>25</v>
      </c>
      <c r="L574" s="72" t="s">
        <v>364</v>
      </c>
      <c r="M574" s="72"/>
    </row>
    <row r="575" spans="2:13" x14ac:dyDescent="0.25">
      <c r="B575" s="72" t="s">
        <v>12</v>
      </c>
      <c r="C575" s="72" t="s">
        <v>13</v>
      </c>
      <c r="D575" s="72" t="s">
        <v>14</v>
      </c>
      <c r="E575" s="72" t="s">
        <v>146</v>
      </c>
      <c r="F575" s="73">
        <v>-98948</v>
      </c>
      <c r="G575" s="72" t="s">
        <v>16</v>
      </c>
      <c r="H575" s="72" t="s">
        <v>17</v>
      </c>
      <c r="I575" s="72" t="s">
        <v>18</v>
      </c>
      <c r="J575" s="72" t="s">
        <v>19</v>
      </c>
      <c r="K575" s="72" t="s">
        <v>25</v>
      </c>
      <c r="L575" s="72" t="s">
        <v>244</v>
      </c>
      <c r="M575" s="72"/>
    </row>
    <row r="576" spans="2:13" x14ac:dyDescent="0.25">
      <c r="B576" s="72" t="s">
        <v>12</v>
      </c>
      <c r="C576" s="72" t="s">
        <v>13</v>
      </c>
      <c r="D576" s="72" t="s">
        <v>14</v>
      </c>
      <c r="E576" s="72" t="s">
        <v>58</v>
      </c>
      <c r="F576" s="73">
        <v>24845</v>
      </c>
      <c r="G576" s="72" t="s">
        <v>16</v>
      </c>
      <c r="H576" s="72" t="s">
        <v>17</v>
      </c>
      <c r="I576" s="72" t="s">
        <v>18</v>
      </c>
      <c r="J576" s="72" t="s">
        <v>19</v>
      </c>
      <c r="K576" s="72" t="s">
        <v>25</v>
      </c>
      <c r="L576" s="72" t="s">
        <v>574</v>
      </c>
      <c r="M576" s="72" t="s">
        <v>57</v>
      </c>
    </row>
    <row r="577" spans="2:13" x14ac:dyDescent="0.25">
      <c r="B577" s="72" t="s">
        <v>12</v>
      </c>
      <c r="C577" s="72" t="s">
        <v>13</v>
      </c>
      <c r="D577" s="72" t="s">
        <v>14</v>
      </c>
      <c r="E577" s="72" t="s">
        <v>83</v>
      </c>
      <c r="F577" s="73">
        <v>64075</v>
      </c>
      <c r="G577" s="72" t="s">
        <v>16</v>
      </c>
      <c r="H577" s="72" t="s">
        <v>24</v>
      </c>
      <c r="I577" s="72" t="s">
        <v>18</v>
      </c>
      <c r="J577" s="72" t="s">
        <v>19</v>
      </c>
      <c r="K577" s="72" t="s">
        <v>96</v>
      </c>
      <c r="L577" s="72" t="s">
        <v>343</v>
      </c>
      <c r="M577" s="72"/>
    </row>
    <row r="578" spans="2:13" x14ac:dyDescent="0.25">
      <c r="B578" s="72" t="s">
        <v>12</v>
      </c>
      <c r="C578" s="72" t="s">
        <v>13</v>
      </c>
      <c r="D578" s="72" t="s">
        <v>14</v>
      </c>
      <c r="E578" s="72" t="s">
        <v>51</v>
      </c>
      <c r="F578" s="73">
        <v>177206</v>
      </c>
      <c r="G578" s="72" t="s">
        <v>16</v>
      </c>
      <c r="H578" s="72" t="s">
        <v>24</v>
      </c>
      <c r="I578" s="72" t="s">
        <v>18</v>
      </c>
      <c r="J578" s="72" t="s">
        <v>19</v>
      </c>
      <c r="K578" s="72" t="s">
        <v>25</v>
      </c>
      <c r="L578" s="72" t="s">
        <v>273</v>
      </c>
      <c r="M578" s="72"/>
    </row>
    <row r="579" spans="2:13" x14ac:dyDescent="0.25">
      <c r="B579" s="72" t="s">
        <v>12</v>
      </c>
      <c r="C579" s="72" t="s">
        <v>13</v>
      </c>
      <c r="D579" s="72" t="s">
        <v>14</v>
      </c>
      <c r="E579" s="72" t="s">
        <v>27</v>
      </c>
      <c r="F579" s="73">
        <v>419882</v>
      </c>
      <c r="G579" s="72" t="s">
        <v>16</v>
      </c>
      <c r="H579" s="72" t="s">
        <v>24</v>
      </c>
      <c r="I579" s="72" t="s">
        <v>18</v>
      </c>
      <c r="J579" s="72" t="s">
        <v>19</v>
      </c>
      <c r="K579" s="72" t="s">
        <v>43</v>
      </c>
      <c r="L579" s="72" t="s">
        <v>449</v>
      </c>
      <c r="M579" s="72" t="s">
        <v>47</v>
      </c>
    </row>
    <row r="580" spans="2:13" x14ac:dyDescent="0.25">
      <c r="B580" s="72" t="s">
        <v>12</v>
      </c>
      <c r="C580" s="72" t="s">
        <v>13</v>
      </c>
      <c r="D580" s="72" t="s">
        <v>14</v>
      </c>
      <c r="E580" s="72" t="s">
        <v>228</v>
      </c>
      <c r="F580" s="73">
        <v>120734</v>
      </c>
      <c r="G580" s="72" t="s">
        <v>16</v>
      </c>
      <c r="H580" s="72" t="s">
        <v>24</v>
      </c>
      <c r="I580" s="72" t="s">
        <v>18</v>
      </c>
      <c r="J580" s="72" t="s">
        <v>19</v>
      </c>
      <c r="K580" s="72" t="s">
        <v>157</v>
      </c>
      <c r="L580" s="72" t="s">
        <v>282</v>
      </c>
      <c r="M580" s="72" t="s">
        <v>133</v>
      </c>
    </row>
    <row r="581" spans="2:13" x14ac:dyDescent="0.25">
      <c r="B581" s="72" t="s">
        <v>12</v>
      </c>
      <c r="C581" s="72" t="s">
        <v>13</v>
      </c>
      <c r="D581" s="72" t="s">
        <v>14</v>
      </c>
      <c r="E581" s="72" t="s">
        <v>81</v>
      </c>
      <c r="F581" s="73">
        <v>346060</v>
      </c>
      <c r="G581" s="72" t="s">
        <v>16</v>
      </c>
      <c r="H581" s="72" t="s">
        <v>17</v>
      </c>
      <c r="I581" s="72" t="s">
        <v>18</v>
      </c>
      <c r="J581" s="72" t="s">
        <v>19</v>
      </c>
      <c r="K581" s="72" t="s">
        <v>25</v>
      </c>
      <c r="L581" s="72" t="s">
        <v>101</v>
      </c>
      <c r="M581" s="72" t="s">
        <v>47</v>
      </c>
    </row>
    <row r="582" spans="2:13" x14ac:dyDescent="0.25">
      <c r="B582" s="72" t="s">
        <v>12</v>
      </c>
      <c r="C582" s="72" t="s">
        <v>13</v>
      </c>
      <c r="D582" s="72" t="s">
        <v>14</v>
      </c>
      <c r="E582" s="72" t="s">
        <v>85</v>
      </c>
      <c r="F582" s="73">
        <v>65</v>
      </c>
      <c r="G582" s="72" t="s">
        <v>16</v>
      </c>
      <c r="H582" s="72" t="s">
        <v>24</v>
      </c>
      <c r="I582" s="72" t="s">
        <v>18</v>
      </c>
      <c r="J582" s="72" t="s">
        <v>19</v>
      </c>
      <c r="K582" s="72" t="s">
        <v>130</v>
      </c>
      <c r="L582" s="72" t="s">
        <v>386</v>
      </c>
      <c r="M582" s="72"/>
    </row>
    <row r="583" spans="2:13" x14ac:dyDescent="0.25">
      <c r="B583" s="72" t="s">
        <v>12</v>
      </c>
      <c r="C583" s="72" t="s">
        <v>13</v>
      </c>
      <c r="D583" s="72" t="s">
        <v>14</v>
      </c>
      <c r="E583" s="72" t="s">
        <v>30</v>
      </c>
      <c r="F583" s="73">
        <v>-2411</v>
      </c>
      <c r="G583" s="72" t="s">
        <v>16</v>
      </c>
      <c r="H583" s="72" t="s">
        <v>24</v>
      </c>
      <c r="I583" s="72" t="s">
        <v>18</v>
      </c>
      <c r="J583" s="72" t="s">
        <v>19</v>
      </c>
      <c r="K583" s="72" t="s">
        <v>49</v>
      </c>
      <c r="L583" s="72" t="s">
        <v>371</v>
      </c>
      <c r="M583" s="72"/>
    </row>
    <row r="584" spans="2:13" x14ac:dyDescent="0.25">
      <c r="B584" s="72" t="s">
        <v>12</v>
      </c>
      <c r="C584" s="72" t="s">
        <v>13</v>
      </c>
      <c r="D584" s="72" t="s">
        <v>14</v>
      </c>
      <c r="E584" s="72" t="s">
        <v>23</v>
      </c>
      <c r="F584" s="73">
        <v>-37909</v>
      </c>
      <c r="G584" s="72" t="s">
        <v>16</v>
      </c>
      <c r="H584" s="72" t="s">
        <v>17</v>
      </c>
      <c r="I584" s="72" t="s">
        <v>18</v>
      </c>
      <c r="J584" s="72" t="s">
        <v>19</v>
      </c>
      <c r="K584" s="72" t="s">
        <v>37</v>
      </c>
      <c r="L584" s="72" t="s">
        <v>182</v>
      </c>
      <c r="M584" s="72"/>
    </row>
    <row r="585" spans="2:13" x14ac:dyDescent="0.25">
      <c r="B585" s="72" t="s">
        <v>12</v>
      </c>
      <c r="C585" s="72" t="s">
        <v>13</v>
      </c>
      <c r="D585" s="72" t="s">
        <v>14</v>
      </c>
      <c r="E585" s="72" t="s">
        <v>123</v>
      </c>
      <c r="F585" s="73">
        <v>-3358</v>
      </c>
      <c r="G585" s="72" t="s">
        <v>16</v>
      </c>
      <c r="H585" s="72" t="s">
        <v>24</v>
      </c>
      <c r="I585" s="72" t="s">
        <v>18</v>
      </c>
      <c r="J585" s="72" t="s">
        <v>19</v>
      </c>
      <c r="K585" s="72" t="s">
        <v>63</v>
      </c>
      <c r="L585" s="72" t="s">
        <v>515</v>
      </c>
      <c r="M585" s="72"/>
    </row>
    <row r="586" spans="2:13" x14ac:dyDescent="0.25">
      <c r="B586" s="72" t="s">
        <v>12</v>
      </c>
      <c r="C586" s="72" t="s">
        <v>13</v>
      </c>
      <c r="D586" s="72" t="s">
        <v>14</v>
      </c>
      <c r="E586" s="72" t="s">
        <v>144</v>
      </c>
      <c r="F586" s="73">
        <v>455003</v>
      </c>
      <c r="G586" s="72" t="s">
        <v>16</v>
      </c>
      <c r="H586" s="72" t="s">
        <v>17</v>
      </c>
      <c r="I586" s="72" t="s">
        <v>18</v>
      </c>
      <c r="J586" s="72" t="s">
        <v>19</v>
      </c>
      <c r="K586" s="72" t="s">
        <v>25</v>
      </c>
      <c r="L586" s="72" t="s">
        <v>230</v>
      </c>
      <c r="M586" s="72" t="s">
        <v>22</v>
      </c>
    </row>
    <row r="587" spans="2:13" x14ac:dyDescent="0.25">
      <c r="B587" s="72" t="s">
        <v>12</v>
      </c>
      <c r="C587" s="72" t="s">
        <v>13</v>
      </c>
      <c r="D587" s="72" t="s">
        <v>14</v>
      </c>
      <c r="E587" s="72" t="s">
        <v>68</v>
      </c>
      <c r="F587" s="73">
        <v>-12</v>
      </c>
      <c r="G587" s="72" t="s">
        <v>16</v>
      </c>
      <c r="H587" s="72" t="s">
        <v>24</v>
      </c>
      <c r="I587" s="72" t="s">
        <v>18</v>
      </c>
      <c r="J587" s="72" t="s">
        <v>19</v>
      </c>
      <c r="K587" s="72" t="s">
        <v>25</v>
      </c>
      <c r="L587" s="72" t="s">
        <v>591</v>
      </c>
      <c r="M587" s="72"/>
    </row>
    <row r="588" spans="2:13" x14ac:dyDescent="0.25">
      <c r="B588" s="72" t="s">
        <v>12</v>
      </c>
      <c r="C588" s="72" t="s">
        <v>13</v>
      </c>
      <c r="D588" s="72" t="s">
        <v>14</v>
      </c>
      <c r="E588" s="72" t="s">
        <v>58</v>
      </c>
      <c r="F588" s="73">
        <v>627201</v>
      </c>
      <c r="G588" s="72" t="s">
        <v>16</v>
      </c>
      <c r="H588" s="72" t="s">
        <v>17</v>
      </c>
      <c r="I588" s="72" t="s">
        <v>18</v>
      </c>
      <c r="J588" s="72" t="s">
        <v>19</v>
      </c>
      <c r="K588" s="72" t="s">
        <v>20</v>
      </c>
      <c r="L588" s="72" t="s">
        <v>673</v>
      </c>
      <c r="M588" s="72" t="s">
        <v>35</v>
      </c>
    </row>
    <row r="589" spans="2:13" x14ac:dyDescent="0.25">
      <c r="B589" s="72" t="s">
        <v>12</v>
      </c>
      <c r="C589" s="72" t="s">
        <v>13</v>
      </c>
      <c r="D589" s="72" t="s">
        <v>14</v>
      </c>
      <c r="E589" s="72" t="s">
        <v>68</v>
      </c>
      <c r="F589" s="73">
        <v>-163243</v>
      </c>
      <c r="G589" s="72" t="s">
        <v>16</v>
      </c>
      <c r="H589" s="72" t="s">
        <v>24</v>
      </c>
      <c r="I589" s="72" t="s">
        <v>18</v>
      </c>
      <c r="J589" s="72" t="s">
        <v>19</v>
      </c>
      <c r="K589" s="72" t="s">
        <v>96</v>
      </c>
      <c r="L589" s="72" t="s">
        <v>210</v>
      </c>
      <c r="M589" s="72"/>
    </row>
    <row r="590" spans="2:13" x14ac:dyDescent="0.25">
      <c r="B590" s="72" t="s">
        <v>12</v>
      </c>
      <c r="C590" s="72" t="s">
        <v>13</v>
      </c>
      <c r="D590" s="72" t="s">
        <v>14</v>
      </c>
      <c r="E590" s="72" t="s">
        <v>68</v>
      </c>
      <c r="F590" s="73">
        <v>-384164</v>
      </c>
      <c r="G590" s="72" t="s">
        <v>16</v>
      </c>
      <c r="H590" s="72" t="s">
        <v>17</v>
      </c>
      <c r="I590" s="72" t="s">
        <v>18</v>
      </c>
      <c r="J590" s="72" t="s">
        <v>19</v>
      </c>
      <c r="K590" s="72" t="s">
        <v>25</v>
      </c>
      <c r="L590" s="72" t="s">
        <v>304</v>
      </c>
      <c r="M590" s="72"/>
    </row>
    <row r="591" spans="2:13" x14ac:dyDescent="0.25">
      <c r="B591" s="72" t="s">
        <v>12</v>
      </c>
      <c r="C591" s="72" t="s">
        <v>13</v>
      </c>
      <c r="D591" s="72" t="s">
        <v>14</v>
      </c>
      <c r="E591" s="72" t="s">
        <v>30</v>
      </c>
      <c r="F591" s="73">
        <v>-4527</v>
      </c>
      <c r="G591" s="72" t="s">
        <v>16</v>
      </c>
      <c r="H591" s="72" t="s">
        <v>24</v>
      </c>
      <c r="I591" s="72" t="s">
        <v>18</v>
      </c>
      <c r="J591" s="72" t="s">
        <v>19</v>
      </c>
      <c r="K591" s="72" t="s">
        <v>25</v>
      </c>
      <c r="L591" s="72" t="s">
        <v>143</v>
      </c>
      <c r="M591" s="72"/>
    </row>
    <row r="592" spans="2:13" x14ac:dyDescent="0.25">
      <c r="B592" s="72" t="s">
        <v>12</v>
      </c>
      <c r="C592" s="72" t="s">
        <v>13</v>
      </c>
      <c r="D592" s="72" t="s">
        <v>14</v>
      </c>
      <c r="E592" s="72" t="s">
        <v>51</v>
      </c>
      <c r="F592" s="73">
        <v>3743</v>
      </c>
      <c r="G592" s="72" t="s">
        <v>16</v>
      </c>
      <c r="H592" s="72" t="s">
        <v>24</v>
      </c>
      <c r="I592" s="72" t="s">
        <v>18</v>
      </c>
      <c r="J592" s="72" t="s">
        <v>19</v>
      </c>
      <c r="K592" s="72" t="s">
        <v>25</v>
      </c>
      <c r="L592" s="72" t="s">
        <v>660</v>
      </c>
      <c r="M592" s="72"/>
    </row>
    <row r="593" spans="2:13" x14ac:dyDescent="0.25">
      <c r="B593" s="72" t="s">
        <v>12</v>
      </c>
      <c r="C593" s="72" t="s">
        <v>13</v>
      </c>
      <c r="D593" s="72" t="s">
        <v>14</v>
      </c>
      <c r="E593" s="72" t="s">
        <v>81</v>
      </c>
      <c r="F593" s="73">
        <v>1165153</v>
      </c>
      <c r="G593" s="72" t="s">
        <v>16</v>
      </c>
      <c r="H593" s="72" t="s">
        <v>24</v>
      </c>
      <c r="I593" s="72" t="s">
        <v>18</v>
      </c>
      <c r="J593" s="72" t="s">
        <v>19</v>
      </c>
      <c r="K593" s="72" t="s">
        <v>63</v>
      </c>
      <c r="L593" s="72" t="s">
        <v>376</v>
      </c>
      <c r="M593" s="72" t="s">
        <v>47</v>
      </c>
    </row>
    <row r="594" spans="2:13" x14ac:dyDescent="0.25">
      <c r="B594" s="72" t="s">
        <v>12</v>
      </c>
      <c r="C594" s="72" t="s">
        <v>13</v>
      </c>
      <c r="D594" s="72" t="s">
        <v>14</v>
      </c>
      <c r="E594" s="72" t="s">
        <v>39</v>
      </c>
      <c r="F594" s="73">
        <v>-174671</v>
      </c>
      <c r="G594" s="72" t="s">
        <v>16</v>
      </c>
      <c r="H594" s="72" t="s">
        <v>17</v>
      </c>
      <c r="I594" s="72" t="s">
        <v>18</v>
      </c>
      <c r="J594" s="72" t="s">
        <v>19</v>
      </c>
      <c r="K594" s="72" t="s">
        <v>25</v>
      </c>
      <c r="L594" s="72" t="s">
        <v>442</v>
      </c>
      <c r="M594" s="72"/>
    </row>
    <row r="595" spans="2:13" x14ac:dyDescent="0.25">
      <c r="B595" s="72" t="s">
        <v>12</v>
      </c>
      <c r="C595" s="72" t="s">
        <v>13</v>
      </c>
      <c r="D595" s="72" t="s">
        <v>14</v>
      </c>
      <c r="E595" s="72" t="s">
        <v>83</v>
      </c>
      <c r="F595" s="73">
        <v>4875</v>
      </c>
      <c r="G595" s="72" t="s">
        <v>16</v>
      </c>
      <c r="H595" s="72" t="s">
        <v>24</v>
      </c>
      <c r="I595" s="72" t="s">
        <v>18</v>
      </c>
      <c r="J595" s="72" t="s">
        <v>19</v>
      </c>
      <c r="K595" s="72" t="s">
        <v>25</v>
      </c>
      <c r="L595" s="72" t="s">
        <v>575</v>
      </c>
      <c r="M595" s="72"/>
    </row>
    <row r="596" spans="2:13" x14ac:dyDescent="0.25">
      <c r="B596" s="72" t="s">
        <v>12</v>
      </c>
      <c r="C596" s="72" t="s">
        <v>13</v>
      </c>
      <c r="D596" s="72" t="s">
        <v>14</v>
      </c>
      <c r="E596" s="72" t="s">
        <v>144</v>
      </c>
      <c r="F596" s="73">
        <v>7063530</v>
      </c>
      <c r="G596" s="72" t="s">
        <v>16</v>
      </c>
      <c r="H596" s="72" t="s">
        <v>24</v>
      </c>
      <c r="I596" s="72" t="s">
        <v>18</v>
      </c>
      <c r="J596" s="72" t="s">
        <v>19</v>
      </c>
      <c r="K596" s="72" t="s">
        <v>117</v>
      </c>
      <c r="L596" s="72" t="s">
        <v>475</v>
      </c>
      <c r="M596" s="72" t="s">
        <v>62</v>
      </c>
    </row>
    <row r="597" spans="2:13" x14ac:dyDescent="0.25">
      <c r="B597" s="72" t="s">
        <v>12</v>
      </c>
      <c r="C597" s="72" t="s">
        <v>13</v>
      </c>
      <c r="D597" s="72" t="s">
        <v>14</v>
      </c>
      <c r="E597" s="72" t="s">
        <v>39</v>
      </c>
      <c r="F597" s="73">
        <v>-49445</v>
      </c>
      <c r="G597" s="72" t="s">
        <v>16</v>
      </c>
      <c r="H597" s="72" t="s">
        <v>24</v>
      </c>
      <c r="I597" s="72" t="s">
        <v>18</v>
      </c>
      <c r="J597" s="72" t="s">
        <v>19</v>
      </c>
      <c r="K597" s="72" t="s">
        <v>63</v>
      </c>
      <c r="L597" s="72" t="s">
        <v>250</v>
      </c>
      <c r="M597" s="72"/>
    </row>
    <row r="598" spans="2:13" x14ac:dyDescent="0.25">
      <c r="B598" s="72" t="s">
        <v>12</v>
      </c>
      <c r="C598" s="72" t="s">
        <v>13</v>
      </c>
      <c r="D598" s="72" t="s">
        <v>14</v>
      </c>
      <c r="E598" s="72" t="s">
        <v>30</v>
      </c>
      <c r="F598" s="73">
        <v>-3486</v>
      </c>
      <c r="G598" s="72" t="s">
        <v>16</v>
      </c>
      <c r="H598" s="72" t="s">
        <v>24</v>
      </c>
      <c r="I598" s="72" t="s">
        <v>18</v>
      </c>
      <c r="J598" s="72" t="s">
        <v>19</v>
      </c>
      <c r="K598" s="72" t="s">
        <v>63</v>
      </c>
      <c r="L598" s="72" t="s">
        <v>452</v>
      </c>
      <c r="M598" s="72"/>
    </row>
    <row r="599" spans="2:13" x14ac:dyDescent="0.25">
      <c r="B599" s="72" t="s">
        <v>12</v>
      </c>
      <c r="C599" s="72" t="s">
        <v>13</v>
      </c>
      <c r="D599" s="72" t="s">
        <v>14</v>
      </c>
      <c r="E599" s="72" t="s">
        <v>27</v>
      </c>
      <c r="F599" s="73">
        <v>109715</v>
      </c>
      <c r="G599" s="72" t="s">
        <v>16</v>
      </c>
      <c r="H599" s="72" t="s">
        <v>24</v>
      </c>
      <c r="I599" s="72" t="s">
        <v>18</v>
      </c>
      <c r="J599" s="72" t="s">
        <v>19</v>
      </c>
      <c r="K599" s="72" t="s">
        <v>31</v>
      </c>
      <c r="L599" s="72" t="s">
        <v>557</v>
      </c>
      <c r="M599" s="72" t="s">
        <v>35</v>
      </c>
    </row>
    <row r="600" spans="2:13" x14ac:dyDescent="0.25">
      <c r="B600" s="72" t="s">
        <v>12</v>
      </c>
      <c r="C600" s="72" t="s">
        <v>13</v>
      </c>
      <c r="D600" s="72" t="s">
        <v>14</v>
      </c>
      <c r="E600" s="72" t="s">
        <v>94</v>
      </c>
      <c r="F600" s="73">
        <v>68361</v>
      </c>
      <c r="G600" s="72" t="s">
        <v>16</v>
      </c>
      <c r="H600" s="72" t="s">
        <v>24</v>
      </c>
      <c r="I600" s="72" t="s">
        <v>18</v>
      </c>
      <c r="J600" s="72" t="s">
        <v>19</v>
      </c>
      <c r="K600" s="72" t="s">
        <v>49</v>
      </c>
      <c r="L600" s="72" t="s">
        <v>253</v>
      </c>
      <c r="M600" s="72"/>
    </row>
    <row r="601" spans="2:13" x14ac:dyDescent="0.25">
      <c r="B601" s="72" t="s">
        <v>12</v>
      </c>
      <c r="C601" s="72" t="s">
        <v>13</v>
      </c>
      <c r="D601" s="72" t="s">
        <v>14</v>
      </c>
      <c r="E601" s="72" t="s">
        <v>81</v>
      </c>
      <c r="F601" s="73">
        <v>63280</v>
      </c>
      <c r="G601" s="72" t="s">
        <v>16</v>
      </c>
      <c r="H601" s="72" t="s">
        <v>24</v>
      </c>
      <c r="I601" s="72" t="s">
        <v>18</v>
      </c>
      <c r="J601" s="72" t="s">
        <v>19</v>
      </c>
      <c r="K601" s="72" t="s">
        <v>25</v>
      </c>
      <c r="L601" s="72" t="s">
        <v>441</v>
      </c>
      <c r="M601" s="72" t="s">
        <v>29</v>
      </c>
    </row>
    <row r="602" spans="2:13" x14ac:dyDescent="0.25">
      <c r="B602" s="72" t="s">
        <v>12</v>
      </c>
      <c r="C602" s="72" t="s">
        <v>13</v>
      </c>
      <c r="D602" s="72" t="s">
        <v>14</v>
      </c>
      <c r="E602" s="72" t="s">
        <v>187</v>
      </c>
      <c r="F602" s="73">
        <v>30026526</v>
      </c>
      <c r="G602" s="72" t="s">
        <v>16</v>
      </c>
      <c r="H602" s="72" t="s">
        <v>17</v>
      </c>
      <c r="I602" s="72" t="s">
        <v>18</v>
      </c>
      <c r="J602" s="72" t="s">
        <v>19</v>
      </c>
      <c r="K602" s="72" t="s">
        <v>25</v>
      </c>
      <c r="L602" s="72" t="s">
        <v>723</v>
      </c>
      <c r="M602" s="72" t="s">
        <v>112</v>
      </c>
    </row>
    <row r="603" spans="2:13" x14ac:dyDescent="0.25">
      <c r="B603" s="72" t="s">
        <v>12</v>
      </c>
      <c r="C603" s="72" t="s">
        <v>13</v>
      </c>
      <c r="D603" s="72" t="s">
        <v>14</v>
      </c>
      <c r="E603" s="72" t="s">
        <v>65</v>
      </c>
      <c r="F603" s="73">
        <v>49002</v>
      </c>
      <c r="G603" s="72" t="s">
        <v>16</v>
      </c>
      <c r="H603" s="72" t="s">
        <v>24</v>
      </c>
      <c r="I603" s="72" t="s">
        <v>18</v>
      </c>
      <c r="J603" s="72" t="s">
        <v>19</v>
      </c>
      <c r="K603" s="72" t="s">
        <v>185</v>
      </c>
      <c r="L603" s="72" t="s">
        <v>290</v>
      </c>
      <c r="M603" s="72" t="s">
        <v>133</v>
      </c>
    </row>
    <row r="604" spans="2:13" x14ac:dyDescent="0.25">
      <c r="B604" s="72" t="s">
        <v>12</v>
      </c>
      <c r="C604" s="72" t="s">
        <v>13</v>
      </c>
      <c r="D604" s="72" t="s">
        <v>14</v>
      </c>
      <c r="E604" s="72" t="s">
        <v>68</v>
      </c>
      <c r="F604" s="73">
        <v>-192667</v>
      </c>
      <c r="G604" s="72" t="s">
        <v>16</v>
      </c>
      <c r="H604" s="72" t="s">
        <v>24</v>
      </c>
      <c r="I604" s="72" t="s">
        <v>18</v>
      </c>
      <c r="J604" s="72" t="s">
        <v>19</v>
      </c>
      <c r="K604" s="72" t="s">
        <v>49</v>
      </c>
      <c r="L604" s="72" t="s">
        <v>166</v>
      </c>
      <c r="M604" s="72"/>
    </row>
    <row r="605" spans="2:13" x14ac:dyDescent="0.25">
      <c r="B605" s="72" t="s">
        <v>12</v>
      </c>
      <c r="C605" s="72" t="s">
        <v>13</v>
      </c>
      <c r="D605" s="72" t="s">
        <v>14</v>
      </c>
      <c r="E605" s="72" t="s">
        <v>45</v>
      </c>
      <c r="F605" s="73">
        <v>1649773</v>
      </c>
      <c r="G605" s="72" t="s">
        <v>16</v>
      </c>
      <c r="H605" s="72" t="s">
        <v>24</v>
      </c>
      <c r="I605" s="72" t="s">
        <v>18</v>
      </c>
      <c r="J605" s="72" t="s">
        <v>19</v>
      </c>
      <c r="K605" s="72" t="s">
        <v>25</v>
      </c>
      <c r="L605" s="72" t="s">
        <v>427</v>
      </c>
      <c r="M605" s="72" t="s">
        <v>29</v>
      </c>
    </row>
    <row r="606" spans="2:13" x14ac:dyDescent="0.25">
      <c r="B606" s="72" t="s">
        <v>12</v>
      </c>
      <c r="C606" s="72" t="s">
        <v>13</v>
      </c>
      <c r="D606" s="72" t="s">
        <v>14</v>
      </c>
      <c r="E606" s="72" t="s">
        <v>83</v>
      </c>
      <c r="F606" s="73">
        <v>38522</v>
      </c>
      <c r="G606" s="72" t="s">
        <v>16</v>
      </c>
      <c r="H606" s="72" t="s">
        <v>17</v>
      </c>
      <c r="I606" s="72" t="s">
        <v>18</v>
      </c>
      <c r="J606" s="72" t="s">
        <v>19</v>
      </c>
      <c r="K606" s="72" t="s">
        <v>49</v>
      </c>
      <c r="L606" s="72" t="s">
        <v>166</v>
      </c>
      <c r="M606" s="72"/>
    </row>
    <row r="607" spans="2:13" x14ac:dyDescent="0.25">
      <c r="B607" s="72" t="s">
        <v>12</v>
      </c>
      <c r="C607" s="72" t="s">
        <v>13</v>
      </c>
      <c r="D607" s="72" t="s">
        <v>14</v>
      </c>
      <c r="E607" s="72" t="s">
        <v>65</v>
      </c>
      <c r="F607" s="73">
        <v>63853</v>
      </c>
      <c r="G607" s="72" t="s">
        <v>16</v>
      </c>
      <c r="H607" s="72" t="s">
        <v>24</v>
      </c>
      <c r="I607" s="72" t="s">
        <v>18</v>
      </c>
      <c r="J607" s="72" t="s">
        <v>19</v>
      </c>
      <c r="K607" s="72" t="s">
        <v>130</v>
      </c>
      <c r="L607" s="72" t="s">
        <v>386</v>
      </c>
      <c r="M607" s="72" t="s">
        <v>133</v>
      </c>
    </row>
    <row r="608" spans="2:13" x14ac:dyDescent="0.25">
      <c r="B608" s="72" t="s">
        <v>12</v>
      </c>
      <c r="C608" s="72" t="s">
        <v>13</v>
      </c>
      <c r="D608" s="72" t="s">
        <v>14</v>
      </c>
      <c r="E608" s="72" t="s">
        <v>123</v>
      </c>
      <c r="F608" s="73">
        <v>-1275</v>
      </c>
      <c r="G608" s="72" t="s">
        <v>16</v>
      </c>
      <c r="H608" s="72" t="s">
        <v>24</v>
      </c>
      <c r="I608" s="72" t="s">
        <v>18</v>
      </c>
      <c r="J608" s="72" t="s">
        <v>19</v>
      </c>
      <c r="K608" s="72" t="s">
        <v>117</v>
      </c>
      <c r="L608" s="72" t="s">
        <v>515</v>
      </c>
      <c r="M608" s="72"/>
    </row>
    <row r="609" spans="2:13" x14ac:dyDescent="0.25">
      <c r="B609" s="72" t="s">
        <v>12</v>
      </c>
      <c r="C609" s="72" t="s">
        <v>13</v>
      </c>
      <c r="D609" s="72" t="s">
        <v>14</v>
      </c>
      <c r="E609" s="72" t="s">
        <v>30</v>
      </c>
      <c r="F609" s="73">
        <v>-1225</v>
      </c>
      <c r="G609" s="72" t="s">
        <v>16</v>
      </c>
      <c r="H609" s="72" t="s">
        <v>17</v>
      </c>
      <c r="I609" s="72" t="s">
        <v>18</v>
      </c>
      <c r="J609" s="72" t="s">
        <v>19</v>
      </c>
      <c r="K609" s="72" t="s">
        <v>25</v>
      </c>
      <c r="L609" s="72" t="s">
        <v>159</v>
      </c>
      <c r="M609" s="72"/>
    </row>
    <row r="610" spans="2:13" x14ac:dyDescent="0.25">
      <c r="B610" s="72" t="s">
        <v>12</v>
      </c>
      <c r="C610" s="72" t="s">
        <v>13</v>
      </c>
      <c r="D610" s="72" t="s">
        <v>14</v>
      </c>
      <c r="E610" s="72" t="s">
        <v>55</v>
      </c>
      <c r="F610" s="73">
        <v>314298</v>
      </c>
      <c r="G610" s="72" t="s">
        <v>16</v>
      </c>
      <c r="H610" s="72" t="s">
        <v>17</v>
      </c>
      <c r="I610" s="72" t="s">
        <v>48</v>
      </c>
      <c r="J610" s="72" t="s">
        <v>19</v>
      </c>
      <c r="K610" s="72" t="s">
        <v>25</v>
      </c>
      <c r="L610" s="72" t="s">
        <v>481</v>
      </c>
      <c r="M610" s="72" t="s">
        <v>35</v>
      </c>
    </row>
    <row r="611" spans="2:13" x14ac:dyDescent="0.25">
      <c r="B611" s="72" t="s">
        <v>12</v>
      </c>
      <c r="C611" s="72" t="s">
        <v>13</v>
      </c>
      <c r="D611" s="72" t="s">
        <v>14</v>
      </c>
      <c r="E611" s="72" t="s">
        <v>51</v>
      </c>
      <c r="F611" s="73">
        <v>5220</v>
      </c>
      <c r="G611" s="72" t="s">
        <v>16</v>
      </c>
      <c r="H611" s="72" t="s">
        <v>24</v>
      </c>
      <c r="I611" s="72" t="s">
        <v>18</v>
      </c>
      <c r="J611" s="72" t="s">
        <v>19</v>
      </c>
      <c r="K611" s="72" t="s">
        <v>37</v>
      </c>
      <c r="L611" s="72" t="s">
        <v>324</v>
      </c>
      <c r="M611" s="72"/>
    </row>
    <row r="612" spans="2:13" x14ac:dyDescent="0.25">
      <c r="B612" s="72" t="s">
        <v>12</v>
      </c>
      <c r="C612" s="72" t="s">
        <v>13</v>
      </c>
      <c r="D612" s="72" t="s">
        <v>14</v>
      </c>
      <c r="E612" s="72" t="s">
        <v>51</v>
      </c>
      <c r="F612" s="73">
        <v>2286338</v>
      </c>
      <c r="G612" s="72" t="s">
        <v>16</v>
      </c>
      <c r="H612" s="72" t="s">
        <v>24</v>
      </c>
      <c r="I612" s="72" t="s">
        <v>18</v>
      </c>
      <c r="J612" s="72" t="s">
        <v>19</v>
      </c>
      <c r="K612" s="72" t="s">
        <v>37</v>
      </c>
      <c r="L612" s="72" t="s">
        <v>86</v>
      </c>
      <c r="M612" s="72"/>
    </row>
    <row r="613" spans="2:13" x14ac:dyDescent="0.25">
      <c r="B613" s="72" t="s">
        <v>12</v>
      </c>
      <c r="C613" s="72" t="s">
        <v>13</v>
      </c>
      <c r="D613" s="72" t="s">
        <v>14</v>
      </c>
      <c r="E613" s="72" t="s">
        <v>81</v>
      </c>
      <c r="F613" s="73">
        <v>596660</v>
      </c>
      <c r="G613" s="72" t="s">
        <v>16</v>
      </c>
      <c r="H613" s="72" t="s">
        <v>17</v>
      </c>
      <c r="I613" s="72" t="s">
        <v>18</v>
      </c>
      <c r="J613" s="72" t="s">
        <v>19</v>
      </c>
      <c r="K613" s="72" t="s">
        <v>37</v>
      </c>
      <c r="L613" s="72" t="s">
        <v>177</v>
      </c>
      <c r="M613" s="72" t="s">
        <v>47</v>
      </c>
    </row>
    <row r="614" spans="2:13" x14ac:dyDescent="0.25">
      <c r="B614" s="72" t="s">
        <v>12</v>
      </c>
      <c r="C614" s="72" t="s">
        <v>13</v>
      </c>
      <c r="D614" s="72" t="s">
        <v>14</v>
      </c>
      <c r="E614" s="72" t="s">
        <v>83</v>
      </c>
      <c r="F614" s="73">
        <v>250339</v>
      </c>
      <c r="G614" s="72" t="s">
        <v>16</v>
      </c>
      <c r="H614" s="72" t="s">
        <v>17</v>
      </c>
      <c r="I614" s="72" t="s">
        <v>18</v>
      </c>
      <c r="J614" s="72" t="s">
        <v>19</v>
      </c>
      <c r="K614" s="72" t="s">
        <v>25</v>
      </c>
      <c r="L614" s="72" t="s">
        <v>382</v>
      </c>
      <c r="M614" s="72"/>
    </row>
    <row r="615" spans="2:13" x14ac:dyDescent="0.25">
      <c r="B615" s="72" t="s">
        <v>12</v>
      </c>
      <c r="C615" s="72" t="s">
        <v>13</v>
      </c>
      <c r="D615" s="72" t="s">
        <v>14</v>
      </c>
      <c r="E615" s="72" t="s">
        <v>144</v>
      </c>
      <c r="F615" s="73">
        <v>100233</v>
      </c>
      <c r="G615" s="72" t="s">
        <v>16</v>
      </c>
      <c r="H615" s="72" t="s">
        <v>24</v>
      </c>
      <c r="I615" s="72" t="s">
        <v>18</v>
      </c>
      <c r="J615" s="72" t="s">
        <v>19</v>
      </c>
      <c r="K615" s="72" t="s">
        <v>25</v>
      </c>
      <c r="L615" s="72" t="s">
        <v>26</v>
      </c>
      <c r="M615" s="72" t="s">
        <v>184</v>
      </c>
    </row>
    <row r="616" spans="2:13" x14ac:dyDescent="0.25">
      <c r="B616" s="72" t="s">
        <v>12</v>
      </c>
      <c r="C616" s="72" t="s">
        <v>13</v>
      </c>
      <c r="D616" s="72" t="s">
        <v>14</v>
      </c>
      <c r="E616" s="72" t="s">
        <v>83</v>
      </c>
      <c r="F616" s="73">
        <v>147804</v>
      </c>
      <c r="G616" s="72" t="s">
        <v>16</v>
      </c>
      <c r="H616" s="72" t="s">
        <v>24</v>
      </c>
      <c r="I616" s="72" t="s">
        <v>18</v>
      </c>
      <c r="J616" s="72" t="s">
        <v>19</v>
      </c>
      <c r="K616" s="72" t="s">
        <v>25</v>
      </c>
      <c r="L616" s="72" t="s">
        <v>514</v>
      </c>
      <c r="M616" s="72"/>
    </row>
    <row r="617" spans="2:13" x14ac:dyDescent="0.25">
      <c r="B617" s="72" t="s">
        <v>12</v>
      </c>
      <c r="C617" s="72" t="s">
        <v>13</v>
      </c>
      <c r="D617" s="72" t="s">
        <v>14</v>
      </c>
      <c r="E617" s="72" t="s">
        <v>36</v>
      </c>
      <c r="F617" s="73">
        <v>514306</v>
      </c>
      <c r="G617" s="72" t="s">
        <v>16</v>
      </c>
      <c r="H617" s="72" t="s">
        <v>24</v>
      </c>
      <c r="I617" s="72" t="s">
        <v>18</v>
      </c>
      <c r="J617" s="72" t="s">
        <v>19</v>
      </c>
      <c r="K617" s="72" t="s">
        <v>37</v>
      </c>
      <c r="L617" s="72" t="s">
        <v>90</v>
      </c>
      <c r="M617" s="72" t="s">
        <v>29</v>
      </c>
    </row>
    <row r="618" spans="2:13" x14ac:dyDescent="0.25">
      <c r="B618" s="72" t="s">
        <v>12</v>
      </c>
      <c r="C618" s="72" t="s">
        <v>13</v>
      </c>
      <c r="D618" s="72" t="s">
        <v>14</v>
      </c>
      <c r="E618" s="72" t="s">
        <v>39</v>
      </c>
      <c r="F618" s="73">
        <v>-12931</v>
      </c>
      <c r="G618" s="72" t="s">
        <v>16</v>
      </c>
      <c r="H618" s="72" t="s">
        <v>24</v>
      </c>
      <c r="I618" s="72" t="s">
        <v>18</v>
      </c>
      <c r="J618" s="72" t="s">
        <v>19</v>
      </c>
      <c r="K618" s="72" t="s">
        <v>130</v>
      </c>
      <c r="L618" s="72" t="s">
        <v>502</v>
      </c>
      <c r="M618" s="72"/>
    </row>
    <row r="619" spans="2:13" x14ac:dyDescent="0.25">
      <c r="B619" s="72" t="s">
        <v>12</v>
      </c>
      <c r="C619" s="72" t="s">
        <v>13</v>
      </c>
      <c r="D619" s="72" t="s">
        <v>14</v>
      </c>
      <c r="E619" s="72" t="s">
        <v>710</v>
      </c>
      <c r="F619" s="73">
        <v>10009</v>
      </c>
      <c r="G619" s="72" t="s">
        <v>16</v>
      </c>
      <c r="H619" s="72" t="s">
        <v>17</v>
      </c>
      <c r="I619" s="72" t="s">
        <v>18</v>
      </c>
      <c r="J619" s="72" t="s">
        <v>19</v>
      </c>
      <c r="K619" s="72"/>
      <c r="L619" s="72"/>
      <c r="M619" s="72" t="s">
        <v>302</v>
      </c>
    </row>
    <row r="620" spans="2:13" x14ac:dyDescent="0.25">
      <c r="B620" s="72" t="s">
        <v>12</v>
      </c>
      <c r="C620" s="72" t="s">
        <v>13</v>
      </c>
      <c r="D620" s="72" t="s">
        <v>14</v>
      </c>
      <c r="E620" s="72" t="s">
        <v>94</v>
      </c>
      <c r="F620" s="73">
        <v>903</v>
      </c>
      <c r="G620" s="72" t="s">
        <v>16</v>
      </c>
      <c r="H620" s="72" t="s">
        <v>17</v>
      </c>
      <c r="I620" s="72" t="s">
        <v>18</v>
      </c>
      <c r="J620" s="72" t="s">
        <v>19</v>
      </c>
      <c r="K620" s="72" t="s">
        <v>25</v>
      </c>
      <c r="L620" s="72" t="s">
        <v>623</v>
      </c>
      <c r="M620" s="72"/>
    </row>
    <row r="621" spans="2:13" x14ac:dyDescent="0.25">
      <c r="B621" s="72" t="s">
        <v>12</v>
      </c>
      <c r="C621" s="72" t="s">
        <v>13</v>
      </c>
      <c r="D621" s="72" t="s">
        <v>14</v>
      </c>
      <c r="E621" s="72" t="s">
        <v>144</v>
      </c>
      <c r="F621" s="73">
        <v>874826</v>
      </c>
      <c r="G621" s="72" t="s">
        <v>16</v>
      </c>
      <c r="H621" s="72" t="s">
        <v>24</v>
      </c>
      <c r="I621" s="72" t="s">
        <v>18</v>
      </c>
      <c r="J621" s="72" t="s">
        <v>19</v>
      </c>
      <c r="K621" s="72" t="s">
        <v>37</v>
      </c>
      <c r="L621" s="72" t="s">
        <v>272</v>
      </c>
      <c r="M621" s="72" t="s">
        <v>67</v>
      </c>
    </row>
    <row r="622" spans="2:13" x14ac:dyDescent="0.25">
      <c r="B622" s="72" t="s">
        <v>12</v>
      </c>
      <c r="C622" s="72" t="s">
        <v>13</v>
      </c>
      <c r="D622" s="72" t="s">
        <v>14</v>
      </c>
      <c r="E622" s="72" t="s">
        <v>65</v>
      </c>
      <c r="F622" s="73">
        <v>530450</v>
      </c>
      <c r="G622" s="72" t="s">
        <v>16</v>
      </c>
      <c r="H622" s="72" t="s">
        <v>24</v>
      </c>
      <c r="I622" s="72" t="s">
        <v>18</v>
      </c>
      <c r="J622" s="72" t="s">
        <v>19</v>
      </c>
      <c r="K622" s="72" t="s">
        <v>185</v>
      </c>
      <c r="L622" s="72" t="s">
        <v>186</v>
      </c>
      <c r="M622" s="72" t="s">
        <v>133</v>
      </c>
    </row>
    <row r="623" spans="2:13" x14ac:dyDescent="0.25">
      <c r="B623" s="72" t="s">
        <v>12</v>
      </c>
      <c r="C623" s="72" t="s">
        <v>13</v>
      </c>
      <c r="D623" s="72" t="s">
        <v>14</v>
      </c>
      <c r="E623" s="72" t="s">
        <v>79</v>
      </c>
      <c r="F623" s="73">
        <v>-218</v>
      </c>
      <c r="G623" s="72" t="s">
        <v>16</v>
      </c>
      <c r="H623" s="72" t="s">
        <v>24</v>
      </c>
      <c r="I623" s="72" t="s">
        <v>18</v>
      </c>
      <c r="J623" s="72" t="s">
        <v>19</v>
      </c>
      <c r="K623" s="72" t="s">
        <v>25</v>
      </c>
      <c r="L623" s="72" t="s">
        <v>683</v>
      </c>
      <c r="M623" s="72"/>
    </row>
    <row r="624" spans="2:13" x14ac:dyDescent="0.25">
      <c r="B624" s="72" t="s">
        <v>12</v>
      </c>
      <c r="C624" s="72" t="s">
        <v>13</v>
      </c>
      <c r="D624" s="72" t="s">
        <v>14</v>
      </c>
      <c r="E624" s="72" t="s">
        <v>15</v>
      </c>
      <c r="F624" s="73">
        <v>344831</v>
      </c>
      <c r="G624" s="72" t="s">
        <v>16</v>
      </c>
      <c r="H624" s="72" t="s">
        <v>17</v>
      </c>
      <c r="I624" s="72" t="s">
        <v>18</v>
      </c>
      <c r="J624" s="72" t="s">
        <v>19</v>
      </c>
      <c r="K624" s="72" t="s">
        <v>25</v>
      </c>
      <c r="L624" s="72" t="s">
        <v>296</v>
      </c>
      <c r="M624" s="72" t="s">
        <v>133</v>
      </c>
    </row>
    <row r="625" spans="2:13" x14ac:dyDescent="0.25">
      <c r="B625" s="72" t="s">
        <v>12</v>
      </c>
      <c r="C625" s="72" t="s">
        <v>13</v>
      </c>
      <c r="D625" s="72" t="s">
        <v>14</v>
      </c>
      <c r="E625" s="72" t="s">
        <v>36</v>
      </c>
      <c r="F625" s="73">
        <v>349905</v>
      </c>
      <c r="G625" s="72" t="s">
        <v>16</v>
      </c>
      <c r="H625" s="72" t="s">
        <v>17</v>
      </c>
      <c r="I625" s="72" t="s">
        <v>18</v>
      </c>
      <c r="J625" s="72" t="s">
        <v>19</v>
      </c>
      <c r="K625" s="72" t="s">
        <v>25</v>
      </c>
      <c r="L625" s="72" t="s">
        <v>493</v>
      </c>
      <c r="M625" s="72" t="s">
        <v>29</v>
      </c>
    </row>
    <row r="626" spans="2:13" x14ac:dyDescent="0.25">
      <c r="B626" s="72" t="s">
        <v>12</v>
      </c>
      <c r="C626" s="72" t="s">
        <v>13</v>
      </c>
      <c r="D626" s="72" t="s">
        <v>14</v>
      </c>
      <c r="E626" s="72" t="s">
        <v>41</v>
      </c>
      <c r="F626" s="73">
        <v>-42</v>
      </c>
      <c r="G626" s="72" t="s">
        <v>16</v>
      </c>
      <c r="H626" s="72" t="s">
        <v>17</v>
      </c>
      <c r="I626" s="72" t="s">
        <v>18</v>
      </c>
      <c r="J626" s="72" t="s">
        <v>19</v>
      </c>
      <c r="K626" s="72" t="s">
        <v>25</v>
      </c>
      <c r="L626" s="72" t="s">
        <v>436</v>
      </c>
      <c r="M626" s="72"/>
    </row>
    <row r="627" spans="2:13" x14ac:dyDescent="0.25">
      <c r="B627" s="72" t="s">
        <v>12</v>
      </c>
      <c r="C627" s="72" t="s">
        <v>13</v>
      </c>
      <c r="D627" s="72" t="s">
        <v>14</v>
      </c>
      <c r="E627" s="72" t="s">
        <v>453</v>
      </c>
      <c r="F627" s="73">
        <v>100497</v>
      </c>
      <c r="G627" s="72" t="s">
        <v>16</v>
      </c>
      <c r="H627" s="72" t="s">
        <v>17</v>
      </c>
      <c r="I627" s="72" t="s">
        <v>18</v>
      </c>
      <c r="J627" s="72" t="s">
        <v>19</v>
      </c>
      <c r="K627" s="72" t="s">
        <v>25</v>
      </c>
      <c r="L627" s="72" t="s">
        <v>124</v>
      </c>
      <c r="M627" s="72"/>
    </row>
    <row r="628" spans="2:13" x14ac:dyDescent="0.25">
      <c r="B628" s="72" t="s">
        <v>12</v>
      </c>
      <c r="C628" s="72" t="s">
        <v>13</v>
      </c>
      <c r="D628" s="72" t="s">
        <v>14</v>
      </c>
      <c r="E628" s="72" t="s">
        <v>39</v>
      </c>
      <c r="F628" s="73">
        <v>-11192</v>
      </c>
      <c r="G628" s="72" t="s">
        <v>16</v>
      </c>
      <c r="H628" s="72" t="s">
        <v>24</v>
      </c>
      <c r="I628" s="72" t="s">
        <v>48</v>
      </c>
      <c r="J628" s="72" t="s">
        <v>19</v>
      </c>
      <c r="K628" s="72" t="s">
        <v>75</v>
      </c>
      <c r="L628" s="72" t="s">
        <v>554</v>
      </c>
      <c r="M628" s="72"/>
    </row>
    <row r="629" spans="2:13" x14ac:dyDescent="0.25">
      <c r="B629" s="72" t="s">
        <v>12</v>
      </c>
      <c r="C629" s="72" t="s">
        <v>13</v>
      </c>
      <c r="D629" s="72" t="s">
        <v>14</v>
      </c>
      <c r="E629" s="72" t="s">
        <v>55</v>
      </c>
      <c r="F629" s="73">
        <v>2999582</v>
      </c>
      <c r="G629" s="72" t="s">
        <v>16</v>
      </c>
      <c r="H629" s="72" t="s">
        <v>24</v>
      </c>
      <c r="I629" s="72" t="s">
        <v>18</v>
      </c>
      <c r="J629" s="72" t="s">
        <v>19</v>
      </c>
      <c r="K629" s="72" t="s">
        <v>99</v>
      </c>
      <c r="L629" s="72" t="s">
        <v>419</v>
      </c>
      <c r="M629" s="72" t="s">
        <v>57</v>
      </c>
    </row>
    <row r="630" spans="2:13" x14ac:dyDescent="0.25">
      <c r="B630" s="72" t="s">
        <v>12</v>
      </c>
      <c r="C630" s="72" t="s">
        <v>13</v>
      </c>
      <c r="D630" s="72" t="s">
        <v>14</v>
      </c>
      <c r="E630" s="72" t="s">
        <v>36</v>
      </c>
      <c r="F630" s="73">
        <v>101449</v>
      </c>
      <c r="G630" s="72" t="s">
        <v>16</v>
      </c>
      <c r="H630" s="72" t="s">
        <v>17</v>
      </c>
      <c r="I630" s="72" t="s">
        <v>18</v>
      </c>
      <c r="J630" s="72" t="s">
        <v>19</v>
      </c>
      <c r="K630" s="72" t="s">
        <v>20</v>
      </c>
      <c r="L630" s="72" t="s">
        <v>505</v>
      </c>
      <c r="M630" s="72" t="s">
        <v>29</v>
      </c>
    </row>
    <row r="631" spans="2:13" x14ac:dyDescent="0.25">
      <c r="B631" s="72" t="s">
        <v>12</v>
      </c>
      <c r="C631" s="72" t="s">
        <v>13</v>
      </c>
      <c r="D631" s="72" t="s">
        <v>14</v>
      </c>
      <c r="E631" s="72" t="s">
        <v>81</v>
      </c>
      <c r="F631" s="73">
        <v>94000</v>
      </c>
      <c r="G631" s="72" t="s">
        <v>16</v>
      </c>
      <c r="H631" s="72" t="s">
        <v>17</v>
      </c>
      <c r="I631" s="72" t="s">
        <v>18</v>
      </c>
      <c r="J631" s="72" t="s">
        <v>19</v>
      </c>
      <c r="K631" s="72" t="s">
        <v>25</v>
      </c>
      <c r="L631" s="72" t="s">
        <v>145</v>
      </c>
      <c r="M631" s="72" t="s">
        <v>29</v>
      </c>
    </row>
    <row r="632" spans="2:13" x14ac:dyDescent="0.25">
      <c r="B632" s="72" t="s">
        <v>12</v>
      </c>
      <c r="C632" s="72" t="s">
        <v>13</v>
      </c>
      <c r="D632" s="72" t="s">
        <v>14</v>
      </c>
      <c r="E632" s="72" t="s">
        <v>264</v>
      </c>
      <c r="F632" s="73">
        <v>102226</v>
      </c>
      <c r="G632" s="72" t="s">
        <v>16</v>
      </c>
      <c r="H632" s="72" t="s">
        <v>24</v>
      </c>
      <c r="I632" s="72" t="s">
        <v>18</v>
      </c>
      <c r="J632" s="72" t="s">
        <v>19</v>
      </c>
      <c r="K632" s="72" t="s">
        <v>185</v>
      </c>
      <c r="L632" s="72" t="s">
        <v>469</v>
      </c>
      <c r="M632" s="72" t="s">
        <v>67</v>
      </c>
    </row>
    <row r="633" spans="2:13" x14ac:dyDescent="0.25">
      <c r="B633" s="72" t="s">
        <v>12</v>
      </c>
      <c r="C633" s="72" t="s">
        <v>13</v>
      </c>
      <c r="D633" s="72" t="s">
        <v>14</v>
      </c>
      <c r="E633" s="72" t="s">
        <v>39</v>
      </c>
      <c r="F633" s="73">
        <v>-9543</v>
      </c>
      <c r="G633" s="72" t="s">
        <v>16</v>
      </c>
      <c r="H633" s="72" t="s">
        <v>17</v>
      </c>
      <c r="I633" s="72" t="s">
        <v>48</v>
      </c>
      <c r="J633" s="72" t="s">
        <v>19</v>
      </c>
      <c r="K633" s="72" t="s">
        <v>20</v>
      </c>
      <c r="L633" s="72" t="s">
        <v>534</v>
      </c>
      <c r="M633" s="72"/>
    </row>
    <row r="634" spans="2:13" x14ac:dyDescent="0.25">
      <c r="B634" s="72" t="s">
        <v>12</v>
      </c>
      <c r="C634" s="72" t="s">
        <v>13</v>
      </c>
      <c r="D634" s="72" t="s">
        <v>14</v>
      </c>
      <c r="E634" s="72" t="s">
        <v>33</v>
      </c>
      <c r="F634" s="73">
        <v>127751</v>
      </c>
      <c r="G634" s="72" t="s">
        <v>16</v>
      </c>
      <c r="H634" s="72" t="s">
        <v>24</v>
      </c>
      <c r="I634" s="72" t="s">
        <v>18</v>
      </c>
      <c r="J634" s="72" t="s">
        <v>19</v>
      </c>
      <c r="K634" s="72" t="s">
        <v>37</v>
      </c>
      <c r="L634" s="72" t="s">
        <v>61</v>
      </c>
      <c r="M634" s="72" t="s">
        <v>47</v>
      </c>
    </row>
    <row r="635" spans="2:13" x14ac:dyDescent="0.25">
      <c r="B635" s="72" t="s">
        <v>12</v>
      </c>
      <c r="C635" s="72" t="s">
        <v>13</v>
      </c>
      <c r="D635" s="72" t="s">
        <v>14</v>
      </c>
      <c r="E635" s="72" t="s">
        <v>79</v>
      </c>
      <c r="F635" s="73">
        <v>-272</v>
      </c>
      <c r="G635" s="72" t="s">
        <v>16</v>
      </c>
      <c r="H635" s="72" t="s">
        <v>24</v>
      </c>
      <c r="I635" s="72" t="s">
        <v>18</v>
      </c>
      <c r="J635" s="72" t="s">
        <v>19</v>
      </c>
      <c r="K635" s="72" t="s">
        <v>43</v>
      </c>
      <c r="L635" s="72" t="s">
        <v>56</v>
      </c>
      <c r="M635" s="72"/>
    </row>
    <row r="636" spans="2:13" x14ac:dyDescent="0.25">
      <c r="B636" s="72" t="s">
        <v>12</v>
      </c>
      <c r="C636" s="72" t="s">
        <v>13</v>
      </c>
      <c r="D636" s="72" t="s">
        <v>14</v>
      </c>
      <c r="E636" s="72" t="s">
        <v>256</v>
      </c>
      <c r="F636" s="73">
        <v>-22147</v>
      </c>
      <c r="G636" s="72" t="s">
        <v>16</v>
      </c>
      <c r="H636" s="72" t="s">
        <v>24</v>
      </c>
      <c r="I636" s="72" t="s">
        <v>18</v>
      </c>
      <c r="J636" s="72" t="s">
        <v>19</v>
      </c>
      <c r="K636" s="72" t="s">
        <v>75</v>
      </c>
      <c r="L636" s="72" t="s">
        <v>231</v>
      </c>
      <c r="M636" s="72"/>
    </row>
    <row r="637" spans="2:13" x14ac:dyDescent="0.25">
      <c r="B637" s="72" t="s">
        <v>12</v>
      </c>
      <c r="C637" s="72" t="s">
        <v>13</v>
      </c>
      <c r="D637" s="72" t="s">
        <v>14</v>
      </c>
      <c r="E637" s="72" t="s">
        <v>51</v>
      </c>
      <c r="F637" s="73">
        <v>46191</v>
      </c>
      <c r="G637" s="72" t="s">
        <v>16</v>
      </c>
      <c r="H637" s="72" t="s">
        <v>24</v>
      </c>
      <c r="I637" s="72" t="s">
        <v>18</v>
      </c>
      <c r="J637" s="72" t="s">
        <v>19</v>
      </c>
      <c r="K637" s="72" t="s">
        <v>25</v>
      </c>
      <c r="L637" s="72" t="s">
        <v>686</v>
      </c>
      <c r="M637" s="72"/>
    </row>
    <row r="638" spans="2:13" x14ac:dyDescent="0.25">
      <c r="B638" s="72" t="s">
        <v>12</v>
      </c>
      <c r="C638" s="72" t="s">
        <v>13</v>
      </c>
      <c r="D638" s="72" t="s">
        <v>14</v>
      </c>
      <c r="E638" s="72" t="s">
        <v>39</v>
      </c>
      <c r="F638" s="73">
        <v>-152</v>
      </c>
      <c r="G638" s="72" t="s">
        <v>16</v>
      </c>
      <c r="H638" s="72" t="s">
        <v>24</v>
      </c>
      <c r="I638" s="72" t="s">
        <v>18</v>
      </c>
      <c r="J638" s="72" t="s">
        <v>227</v>
      </c>
      <c r="K638" s="72" t="s">
        <v>37</v>
      </c>
      <c r="L638" s="72" t="s">
        <v>412</v>
      </c>
      <c r="M638" s="72"/>
    </row>
    <row r="639" spans="2:13" x14ac:dyDescent="0.25">
      <c r="B639" s="72" t="s">
        <v>12</v>
      </c>
      <c r="C639" s="72" t="s">
        <v>13</v>
      </c>
      <c r="D639" s="72" t="s">
        <v>14</v>
      </c>
      <c r="E639" s="72" t="s">
        <v>55</v>
      </c>
      <c r="F639" s="73">
        <v>701616</v>
      </c>
      <c r="G639" s="72" t="s">
        <v>16</v>
      </c>
      <c r="H639" s="72" t="s">
        <v>24</v>
      </c>
      <c r="I639" s="72" t="s">
        <v>18</v>
      </c>
      <c r="J639" s="72" t="s">
        <v>19</v>
      </c>
      <c r="K639" s="72" t="s">
        <v>20</v>
      </c>
      <c r="L639" s="72" t="s">
        <v>629</v>
      </c>
      <c r="M639" s="72" t="s">
        <v>29</v>
      </c>
    </row>
    <row r="640" spans="2:13" x14ac:dyDescent="0.25">
      <c r="B640" s="72" t="s">
        <v>12</v>
      </c>
      <c r="C640" s="72" t="s">
        <v>13</v>
      </c>
      <c r="D640" s="72" t="s">
        <v>14</v>
      </c>
      <c r="E640" s="72" t="s">
        <v>74</v>
      </c>
      <c r="F640" s="73">
        <v>19139</v>
      </c>
      <c r="G640" s="72" t="s">
        <v>16</v>
      </c>
      <c r="H640" s="72" t="s">
        <v>24</v>
      </c>
      <c r="I640" s="72" t="s">
        <v>18</v>
      </c>
      <c r="J640" s="72" t="s">
        <v>19</v>
      </c>
      <c r="K640" s="72" t="s">
        <v>99</v>
      </c>
      <c r="L640" s="72" t="s">
        <v>380</v>
      </c>
      <c r="M640" s="72" t="s">
        <v>112</v>
      </c>
    </row>
    <row r="641" spans="2:13" x14ac:dyDescent="0.25">
      <c r="B641" s="72" t="s">
        <v>12</v>
      </c>
      <c r="C641" s="72" t="s">
        <v>13</v>
      </c>
      <c r="D641" s="72" t="s">
        <v>14</v>
      </c>
      <c r="E641" s="72" t="s">
        <v>81</v>
      </c>
      <c r="F641" s="73">
        <v>21511</v>
      </c>
      <c r="G641" s="72" t="s">
        <v>16</v>
      </c>
      <c r="H641" s="72" t="s">
        <v>24</v>
      </c>
      <c r="I641" s="72" t="s">
        <v>18</v>
      </c>
      <c r="J641" s="72" t="s">
        <v>19</v>
      </c>
      <c r="K641" s="72" t="s">
        <v>75</v>
      </c>
      <c r="L641" s="72" t="s">
        <v>341</v>
      </c>
      <c r="M641" s="72" t="s">
        <v>57</v>
      </c>
    </row>
    <row r="642" spans="2:13" x14ac:dyDescent="0.25">
      <c r="B642" s="72" t="s">
        <v>12</v>
      </c>
      <c r="C642" s="72" t="s">
        <v>13</v>
      </c>
      <c r="D642" s="72" t="s">
        <v>14</v>
      </c>
      <c r="E642" s="72" t="s">
        <v>58</v>
      </c>
      <c r="F642" s="73">
        <v>361793</v>
      </c>
      <c r="G642" s="72" t="s">
        <v>16</v>
      </c>
      <c r="H642" s="72" t="s">
        <v>24</v>
      </c>
      <c r="I642" s="72" t="s">
        <v>18</v>
      </c>
      <c r="J642" s="72" t="s">
        <v>19</v>
      </c>
      <c r="K642" s="72" t="s">
        <v>37</v>
      </c>
      <c r="L642" s="72" t="s">
        <v>272</v>
      </c>
      <c r="M642" s="72" t="s">
        <v>47</v>
      </c>
    </row>
    <row r="643" spans="2:13" x14ac:dyDescent="0.25">
      <c r="B643" s="72" t="s">
        <v>12</v>
      </c>
      <c r="C643" s="72" t="s">
        <v>13</v>
      </c>
      <c r="D643" s="72" t="s">
        <v>14</v>
      </c>
      <c r="E643" s="72" t="s">
        <v>36</v>
      </c>
      <c r="F643" s="73">
        <v>35553</v>
      </c>
      <c r="G643" s="72" t="s">
        <v>16</v>
      </c>
      <c r="H643" s="72" t="s">
        <v>24</v>
      </c>
      <c r="I643" s="72" t="s">
        <v>18</v>
      </c>
      <c r="J643" s="72" t="s">
        <v>19</v>
      </c>
      <c r="K643" s="72" t="s">
        <v>25</v>
      </c>
      <c r="L643" s="72" t="s">
        <v>262</v>
      </c>
      <c r="M643" s="72" t="s">
        <v>57</v>
      </c>
    </row>
    <row r="644" spans="2:13" x14ac:dyDescent="0.25">
      <c r="B644" s="72" t="s">
        <v>12</v>
      </c>
      <c r="C644" s="72" t="s">
        <v>13</v>
      </c>
      <c r="D644" s="72" t="s">
        <v>14</v>
      </c>
      <c r="E644" s="72" t="s">
        <v>81</v>
      </c>
      <c r="F644" s="73">
        <v>99451</v>
      </c>
      <c r="G644" s="72" t="s">
        <v>16</v>
      </c>
      <c r="H644" s="72" t="s">
        <v>17</v>
      </c>
      <c r="I644" s="72" t="s">
        <v>18</v>
      </c>
      <c r="J644" s="72" t="s">
        <v>19</v>
      </c>
      <c r="K644" s="72" t="s">
        <v>25</v>
      </c>
      <c r="L644" s="72" t="s">
        <v>388</v>
      </c>
      <c r="M644" s="72" t="s">
        <v>47</v>
      </c>
    </row>
    <row r="645" spans="2:13" x14ac:dyDescent="0.25">
      <c r="B645" s="72" t="s">
        <v>12</v>
      </c>
      <c r="C645" s="72" t="s">
        <v>13</v>
      </c>
      <c r="D645" s="72" t="s">
        <v>14</v>
      </c>
      <c r="E645" s="72" t="s">
        <v>68</v>
      </c>
      <c r="F645" s="73">
        <v>-866335</v>
      </c>
      <c r="G645" s="72" t="s">
        <v>16</v>
      </c>
      <c r="H645" s="72" t="s">
        <v>24</v>
      </c>
      <c r="I645" s="72" t="s">
        <v>18</v>
      </c>
      <c r="J645" s="72" t="s">
        <v>19</v>
      </c>
      <c r="K645" s="72" t="s">
        <v>25</v>
      </c>
      <c r="L645" s="72" t="s">
        <v>220</v>
      </c>
      <c r="M645" s="72"/>
    </row>
    <row r="646" spans="2:13" x14ac:dyDescent="0.25">
      <c r="B646" s="72" t="s">
        <v>12</v>
      </c>
      <c r="C646" s="72" t="s">
        <v>13</v>
      </c>
      <c r="D646" s="72" t="s">
        <v>14</v>
      </c>
      <c r="E646" s="72" t="s">
        <v>94</v>
      </c>
      <c r="F646" s="73">
        <v>29749</v>
      </c>
      <c r="G646" s="72" t="s">
        <v>16</v>
      </c>
      <c r="H646" s="72" t="s">
        <v>24</v>
      </c>
      <c r="I646" s="72" t="s">
        <v>18</v>
      </c>
      <c r="J646" s="72" t="s">
        <v>19</v>
      </c>
      <c r="K646" s="72" t="s">
        <v>37</v>
      </c>
      <c r="L646" s="72" t="s">
        <v>193</v>
      </c>
      <c r="M646" s="72"/>
    </row>
    <row r="647" spans="2:13" x14ac:dyDescent="0.25">
      <c r="B647" s="72" t="s">
        <v>12</v>
      </c>
      <c r="C647" s="72" t="s">
        <v>13</v>
      </c>
      <c r="D647" s="72" t="s">
        <v>14</v>
      </c>
      <c r="E647" s="72" t="s">
        <v>27</v>
      </c>
      <c r="F647" s="73">
        <v>104179</v>
      </c>
      <c r="G647" s="72" t="s">
        <v>16</v>
      </c>
      <c r="H647" s="72" t="s">
        <v>17</v>
      </c>
      <c r="I647" s="72" t="s">
        <v>18</v>
      </c>
      <c r="J647" s="72" t="s">
        <v>19</v>
      </c>
      <c r="K647" s="72" t="s">
        <v>37</v>
      </c>
      <c r="L647" s="72" t="s">
        <v>509</v>
      </c>
      <c r="M647" s="72" t="s">
        <v>35</v>
      </c>
    </row>
    <row r="648" spans="2:13" x14ac:dyDescent="0.25">
      <c r="B648" s="72" t="s">
        <v>12</v>
      </c>
      <c r="C648" s="72" t="s">
        <v>13</v>
      </c>
      <c r="D648" s="72" t="s">
        <v>14</v>
      </c>
      <c r="E648" s="72" t="s">
        <v>771</v>
      </c>
      <c r="F648" s="73">
        <v>6669291</v>
      </c>
      <c r="G648" s="72" t="s">
        <v>16</v>
      </c>
      <c r="H648" s="72" t="s">
        <v>17</v>
      </c>
      <c r="I648" s="72" t="s">
        <v>18</v>
      </c>
      <c r="J648" s="72" t="s">
        <v>19</v>
      </c>
      <c r="K648" s="72"/>
      <c r="L648" s="72"/>
      <c r="M648" s="72" t="s">
        <v>775</v>
      </c>
    </row>
    <row r="649" spans="2:13" x14ac:dyDescent="0.25">
      <c r="B649" s="72" t="s">
        <v>12</v>
      </c>
      <c r="C649" s="72" t="s">
        <v>13</v>
      </c>
      <c r="D649" s="72" t="s">
        <v>14</v>
      </c>
      <c r="E649" s="72" t="s">
        <v>36</v>
      </c>
      <c r="F649" s="73">
        <v>128486</v>
      </c>
      <c r="G649" s="72" t="s">
        <v>16</v>
      </c>
      <c r="H649" s="72" t="s">
        <v>17</v>
      </c>
      <c r="I649" s="72" t="s">
        <v>18</v>
      </c>
      <c r="J649" s="72" t="s">
        <v>19</v>
      </c>
      <c r="K649" s="72" t="s">
        <v>25</v>
      </c>
      <c r="L649" s="72" t="s">
        <v>260</v>
      </c>
      <c r="M649" s="72" t="s">
        <v>57</v>
      </c>
    </row>
    <row r="650" spans="2:13" x14ac:dyDescent="0.25">
      <c r="B650" s="72" t="s">
        <v>12</v>
      </c>
      <c r="C650" s="72" t="s">
        <v>13</v>
      </c>
      <c r="D650" s="72" t="s">
        <v>14</v>
      </c>
      <c r="E650" s="72" t="s">
        <v>74</v>
      </c>
      <c r="F650" s="73">
        <v>1704</v>
      </c>
      <c r="G650" s="72" t="s">
        <v>16</v>
      </c>
      <c r="H650" s="72" t="s">
        <v>17</v>
      </c>
      <c r="I650" s="72" t="s">
        <v>48</v>
      </c>
      <c r="J650" s="72" t="s">
        <v>19</v>
      </c>
      <c r="K650" s="72" t="s">
        <v>49</v>
      </c>
      <c r="L650" s="72" t="s">
        <v>209</v>
      </c>
      <c r="M650" s="72" t="s">
        <v>302</v>
      </c>
    </row>
    <row r="651" spans="2:13" x14ac:dyDescent="0.25">
      <c r="B651" s="72" t="s">
        <v>12</v>
      </c>
      <c r="C651" s="72" t="s">
        <v>13</v>
      </c>
      <c r="D651" s="72" t="s">
        <v>14</v>
      </c>
      <c r="E651" s="72" t="s">
        <v>123</v>
      </c>
      <c r="F651" s="73">
        <v>-203</v>
      </c>
      <c r="G651" s="72" t="s">
        <v>16</v>
      </c>
      <c r="H651" s="72" t="s">
        <v>24</v>
      </c>
      <c r="I651" s="72" t="s">
        <v>18</v>
      </c>
      <c r="J651" s="72" t="s">
        <v>19</v>
      </c>
      <c r="K651" s="72" t="s">
        <v>37</v>
      </c>
      <c r="L651" s="72" t="s">
        <v>287</v>
      </c>
      <c r="M651" s="72"/>
    </row>
    <row r="652" spans="2:13" x14ac:dyDescent="0.25">
      <c r="B652" s="72" t="s">
        <v>12</v>
      </c>
      <c r="C652" s="72" t="s">
        <v>13</v>
      </c>
      <c r="D652" s="72" t="s">
        <v>14</v>
      </c>
      <c r="E652" s="72" t="s">
        <v>68</v>
      </c>
      <c r="F652" s="73">
        <v>-4268</v>
      </c>
      <c r="G652" s="72" t="s">
        <v>16</v>
      </c>
      <c r="H652" s="72" t="s">
        <v>17</v>
      </c>
      <c r="I652" s="72" t="s">
        <v>18</v>
      </c>
      <c r="J652" s="72" t="s">
        <v>19</v>
      </c>
      <c r="K652" s="72" t="s">
        <v>37</v>
      </c>
      <c r="L652" s="72" t="s">
        <v>257</v>
      </c>
      <c r="M652" s="72"/>
    </row>
    <row r="653" spans="2:13" x14ac:dyDescent="0.25">
      <c r="B653" s="72" t="s">
        <v>12</v>
      </c>
      <c r="C653" s="72" t="s">
        <v>13</v>
      </c>
      <c r="D653" s="72" t="s">
        <v>14</v>
      </c>
      <c r="E653" s="72" t="s">
        <v>94</v>
      </c>
      <c r="F653" s="73">
        <v>9048</v>
      </c>
      <c r="G653" s="72" t="s">
        <v>16</v>
      </c>
      <c r="H653" s="72" t="s">
        <v>17</v>
      </c>
      <c r="I653" s="72" t="s">
        <v>18</v>
      </c>
      <c r="J653" s="72" t="s">
        <v>19</v>
      </c>
      <c r="K653" s="72" t="s">
        <v>25</v>
      </c>
      <c r="L653" s="72" t="s">
        <v>410</v>
      </c>
      <c r="M653" s="72"/>
    </row>
    <row r="654" spans="2:13" x14ac:dyDescent="0.25">
      <c r="B654" s="72" t="s">
        <v>12</v>
      </c>
      <c r="C654" s="72" t="s">
        <v>13</v>
      </c>
      <c r="D654" s="72" t="s">
        <v>14</v>
      </c>
      <c r="E654" s="72" t="s">
        <v>36</v>
      </c>
      <c r="F654" s="73">
        <v>64465</v>
      </c>
      <c r="G654" s="72" t="s">
        <v>16</v>
      </c>
      <c r="H654" s="72" t="s">
        <v>24</v>
      </c>
      <c r="I654" s="72" t="s">
        <v>18</v>
      </c>
      <c r="J654" s="72" t="s">
        <v>19</v>
      </c>
      <c r="K654" s="72" t="s">
        <v>37</v>
      </c>
      <c r="L654" s="72" t="s">
        <v>324</v>
      </c>
      <c r="M654" s="72" t="s">
        <v>29</v>
      </c>
    </row>
    <row r="655" spans="2:13" x14ac:dyDescent="0.25">
      <c r="B655" s="72" t="s">
        <v>12</v>
      </c>
      <c r="C655" s="72" t="s">
        <v>13</v>
      </c>
      <c r="D655" s="72" t="s">
        <v>14</v>
      </c>
      <c r="E655" s="72" t="s">
        <v>83</v>
      </c>
      <c r="F655" s="73">
        <v>58061</v>
      </c>
      <c r="G655" s="72" t="s">
        <v>16</v>
      </c>
      <c r="H655" s="72" t="s">
        <v>17</v>
      </c>
      <c r="I655" s="72" t="s">
        <v>18</v>
      </c>
      <c r="J655" s="72" t="s">
        <v>19</v>
      </c>
      <c r="K655" s="72" t="s">
        <v>25</v>
      </c>
      <c r="L655" s="72" t="s">
        <v>388</v>
      </c>
      <c r="M655" s="72"/>
    </row>
    <row r="656" spans="2:13" x14ac:dyDescent="0.25">
      <c r="B656" s="72" t="s">
        <v>12</v>
      </c>
      <c r="C656" s="72" t="s">
        <v>13</v>
      </c>
      <c r="D656" s="72" t="s">
        <v>14</v>
      </c>
      <c r="E656" s="72" t="s">
        <v>27</v>
      </c>
      <c r="F656" s="73">
        <v>286372</v>
      </c>
      <c r="G656" s="72" t="s">
        <v>16</v>
      </c>
      <c r="H656" s="72" t="s">
        <v>24</v>
      </c>
      <c r="I656" s="72" t="s">
        <v>18</v>
      </c>
      <c r="J656" s="72" t="s">
        <v>19</v>
      </c>
      <c r="K656" s="72" t="s">
        <v>102</v>
      </c>
      <c r="L656" s="72" t="s">
        <v>429</v>
      </c>
      <c r="M656" s="72" t="s">
        <v>57</v>
      </c>
    </row>
    <row r="657" spans="2:13" x14ac:dyDescent="0.25">
      <c r="B657" s="72" t="s">
        <v>12</v>
      </c>
      <c r="C657" s="72" t="s">
        <v>13</v>
      </c>
      <c r="D657" s="72" t="s">
        <v>14</v>
      </c>
      <c r="E657" s="72" t="s">
        <v>79</v>
      </c>
      <c r="F657" s="73">
        <v>-3466</v>
      </c>
      <c r="G657" s="72" t="s">
        <v>16</v>
      </c>
      <c r="H657" s="72" t="s">
        <v>24</v>
      </c>
      <c r="I657" s="72" t="s">
        <v>18</v>
      </c>
      <c r="J657" s="72" t="s">
        <v>19</v>
      </c>
      <c r="K657" s="72" t="s">
        <v>25</v>
      </c>
      <c r="L657" s="72" t="s">
        <v>392</v>
      </c>
      <c r="M657" s="72"/>
    </row>
    <row r="658" spans="2:13" x14ac:dyDescent="0.25">
      <c r="B658" s="72" t="s">
        <v>12</v>
      </c>
      <c r="C658" s="72" t="s">
        <v>13</v>
      </c>
      <c r="D658" s="72" t="s">
        <v>14</v>
      </c>
      <c r="E658" s="72" t="s">
        <v>258</v>
      </c>
      <c r="F658" s="73">
        <v>2312464</v>
      </c>
      <c r="G658" s="72" t="s">
        <v>16</v>
      </c>
      <c r="H658" s="72" t="s">
        <v>24</v>
      </c>
      <c r="I658" s="72" t="s">
        <v>18</v>
      </c>
      <c r="J658" s="72" t="s">
        <v>19</v>
      </c>
      <c r="K658" s="72" t="s">
        <v>157</v>
      </c>
      <c r="L658" s="72" t="s">
        <v>158</v>
      </c>
      <c r="M658" s="72" t="s">
        <v>259</v>
      </c>
    </row>
    <row r="659" spans="2:13" x14ac:dyDescent="0.25">
      <c r="B659" s="72" t="s">
        <v>12</v>
      </c>
      <c r="C659" s="72" t="s">
        <v>13</v>
      </c>
      <c r="D659" s="72" t="s">
        <v>14</v>
      </c>
      <c r="E659" s="72" t="s">
        <v>144</v>
      </c>
      <c r="F659" s="73">
        <v>90148</v>
      </c>
      <c r="G659" s="72" t="s">
        <v>16</v>
      </c>
      <c r="H659" s="72" t="s">
        <v>24</v>
      </c>
      <c r="I659" s="72" t="s">
        <v>18</v>
      </c>
      <c r="J659" s="72" t="s">
        <v>19</v>
      </c>
      <c r="K659" s="72" t="s">
        <v>130</v>
      </c>
      <c r="L659" s="72" t="s">
        <v>386</v>
      </c>
      <c r="M659" s="72" t="s">
        <v>22</v>
      </c>
    </row>
    <row r="660" spans="2:13" x14ac:dyDescent="0.25">
      <c r="B660" s="72" t="s">
        <v>12</v>
      </c>
      <c r="C660" s="72" t="s">
        <v>13</v>
      </c>
      <c r="D660" s="72" t="s">
        <v>14</v>
      </c>
      <c r="E660" s="72" t="s">
        <v>83</v>
      </c>
      <c r="F660" s="73">
        <v>12652</v>
      </c>
      <c r="G660" s="72" t="s">
        <v>16</v>
      </c>
      <c r="H660" s="72" t="s">
        <v>17</v>
      </c>
      <c r="I660" s="72" t="s">
        <v>18</v>
      </c>
      <c r="J660" s="72" t="s">
        <v>19</v>
      </c>
      <c r="K660" s="72" t="s">
        <v>25</v>
      </c>
      <c r="L660" s="72" t="s">
        <v>646</v>
      </c>
      <c r="M660" s="72"/>
    </row>
    <row r="661" spans="2:13" x14ac:dyDescent="0.25">
      <c r="B661" s="72" t="s">
        <v>12</v>
      </c>
      <c r="C661" s="72" t="s">
        <v>13</v>
      </c>
      <c r="D661" s="72" t="s">
        <v>14</v>
      </c>
      <c r="E661" s="72" t="s">
        <v>51</v>
      </c>
      <c r="F661" s="73">
        <v>1108083</v>
      </c>
      <c r="G661" s="72" t="s">
        <v>16</v>
      </c>
      <c r="H661" s="72" t="s">
        <v>17</v>
      </c>
      <c r="I661" s="72" t="s">
        <v>18</v>
      </c>
      <c r="J661" s="72" t="s">
        <v>19</v>
      </c>
      <c r="K661" s="72" t="s">
        <v>37</v>
      </c>
      <c r="L661" s="72" t="s">
        <v>232</v>
      </c>
      <c r="M661" s="72"/>
    </row>
    <row r="662" spans="2:13" x14ac:dyDescent="0.25">
      <c r="B662" s="72" t="s">
        <v>12</v>
      </c>
      <c r="C662" s="72" t="s">
        <v>13</v>
      </c>
      <c r="D662" s="72" t="s">
        <v>14</v>
      </c>
      <c r="E662" s="72" t="s">
        <v>60</v>
      </c>
      <c r="F662" s="73">
        <v>255130</v>
      </c>
      <c r="G662" s="72" t="s">
        <v>16</v>
      </c>
      <c r="H662" s="72" t="s">
        <v>24</v>
      </c>
      <c r="I662" s="72" t="s">
        <v>18</v>
      </c>
      <c r="J662" s="72" t="s">
        <v>19</v>
      </c>
      <c r="K662" s="72" t="s">
        <v>49</v>
      </c>
      <c r="L662" s="72" t="s">
        <v>288</v>
      </c>
      <c r="M662" s="72" t="s">
        <v>22</v>
      </c>
    </row>
    <row r="663" spans="2:13" x14ac:dyDescent="0.25">
      <c r="B663" s="72" t="s">
        <v>12</v>
      </c>
      <c r="C663" s="72" t="s">
        <v>13</v>
      </c>
      <c r="D663" s="72" t="s">
        <v>14</v>
      </c>
      <c r="E663" s="72" t="s">
        <v>123</v>
      </c>
      <c r="F663" s="73">
        <v>-457</v>
      </c>
      <c r="G663" s="72" t="s">
        <v>16</v>
      </c>
      <c r="H663" s="72" t="s">
        <v>24</v>
      </c>
      <c r="I663" s="72" t="s">
        <v>18</v>
      </c>
      <c r="J663" s="72" t="s">
        <v>19</v>
      </c>
      <c r="K663" s="72" t="s">
        <v>37</v>
      </c>
      <c r="L663" s="72" t="s">
        <v>285</v>
      </c>
      <c r="M663" s="72"/>
    </row>
    <row r="664" spans="2:13" x14ac:dyDescent="0.25">
      <c r="B664" s="72" t="s">
        <v>12</v>
      </c>
      <c r="C664" s="72" t="s">
        <v>13</v>
      </c>
      <c r="D664" s="72" t="s">
        <v>14</v>
      </c>
      <c r="E664" s="72" t="s">
        <v>152</v>
      </c>
      <c r="F664" s="73">
        <v>-2403</v>
      </c>
      <c r="G664" s="72" t="s">
        <v>16</v>
      </c>
      <c r="H664" s="72" t="s">
        <v>24</v>
      </c>
      <c r="I664" s="72" t="s">
        <v>18</v>
      </c>
      <c r="J664" s="72" t="s">
        <v>19</v>
      </c>
      <c r="K664" s="72" t="s">
        <v>37</v>
      </c>
      <c r="L664" s="72" t="s">
        <v>588</v>
      </c>
      <c r="M664" s="72"/>
    </row>
    <row r="665" spans="2:13" x14ac:dyDescent="0.25">
      <c r="B665" s="72" t="s">
        <v>12</v>
      </c>
      <c r="C665" s="72" t="s">
        <v>13</v>
      </c>
      <c r="D665" s="72" t="s">
        <v>14</v>
      </c>
      <c r="E665" s="72" t="s">
        <v>65</v>
      </c>
      <c r="F665" s="73">
        <v>41162</v>
      </c>
      <c r="G665" s="72" t="s">
        <v>16</v>
      </c>
      <c r="H665" s="72" t="s">
        <v>17</v>
      </c>
      <c r="I665" s="72" t="s">
        <v>18</v>
      </c>
      <c r="J665" s="72" t="s">
        <v>19</v>
      </c>
      <c r="K665" s="72" t="s">
        <v>25</v>
      </c>
      <c r="L665" s="72" t="s">
        <v>149</v>
      </c>
      <c r="M665" s="72" t="s">
        <v>133</v>
      </c>
    </row>
    <row r="666" spans="2:13" x14ac:dyDescent="0.25">
      <c r="B666" s="72" t="s">
        <v>12</v>
      </c>
      <c r="C666" s="72" t="s">
        <v>13</v>
      </c>
      <c r="D666" s="72" t="s">
        <v>14</v>
      </c>
      <c r="E666" s="72" t="s">
        <v>39</v>
      </c>
      <c r="F666" s="73">
        <v>-28</v>
      </c>
      <c r="G666" s="72" t="s">
        <v>16</v>
      </c>
      <c r="H666" s="72" t="s">
        <v>24</v>
      </c>
      <c r="I666" s="72" t="s">
        <v>18</v>
      </c>
      <c r="J666" s="72" t="s">
        <v>19</v>
      </c>
      <c r="K666" s="72" t="s">
        <v>25</v>
      </c>
      <c r="L666" s="72" t="s">
        <v>537</v>
      </c>
      <c r="M666" s="72"/>
    </row>
    <row r="667" spans="2:13" x14ac:dyDescent="0.25">
      <c r="B667" s="72" t="s">
        <v>12</v>
      </c>
      <c r="C667" s="72" t="s">
        <v>13</v>
      </c>
      <c r="D667" s="72" t="s">
        <v>14</v>
      </c>
      <c r="E667" s="72" t="s">
        <v>51</v>
      </c>
      <c r="F667" s="73">
        <v>235374</v>
      </c>
      <c r="G667" s="72" t="s">
        <v>16</v>
      </c>
      <c r="H667" s="72" t="s">
        <v>24</v>
      </c>
      <c r="I667" s="72" t="s">
        <v>18</v>
      </c>
      <c r="J667" s="72" t="s">
        <v>19</v>
      </c>
      <c r="K667" s="72" t="s">
        <v>43</v>
      </c>
      <c r="L667" s="72" t="s">
        <v>238</v>
      </c>
      <c r="M667" s="72"/>
    </row>
    <row r="668" spans="2:13" x14ac:dyDescent="0.25">
      <c r="B668" s="72" t="s">
        <v>12</v>
      </c>
      <c r="C668" s="72" t="s">
        <v>13</v>
      </c>
      <c r="D668" s="72" t="s">
        <v>14</v>
      </c>
      <c r="E668" s="72" t="s">
        <v>68</v>
      </c>
      <c r="F668" s="73">
        <v>-3231</v>
      </c>
      <c r="G668" s="72" t="s">
        <v>16</v>
      </c>
      <c r="H668" s="72" t="s">
        <v>17</v>
      </c>
      <c r="I668" s="72" t="s">
        <v>18</v>
      </c>
      <c r="J668" s="72" t="s">
        <v>19</v>
      </c>
      <c r="K668" s="72" t="s">
        <v>25</v>
      </c>
      <c r="L668" s="72" t="s">
        <v>101</v>
      </c>
      <c r="M668" s="72"/>
    </row>
    <row r="669" spans="2:13" x14ac:dyDescent="0.25">
      <c r="B669" s="72" t="s">
        <v>12</v>
      </c>
      <c r="C669" s="72" t="s">
        <v>13</v>
      </c>
      <c r="D669" s="72" t="s">
        <v>14</v>
      </c>
      <c r="E669" s="72" t="s">
        <v>94</v>
      </c>
      <c r="F669" s="73">
        <v>136</v>
      </c>
      <c r="G669" s="72" t="s">
        <v>16</v>
      </c>
      <c r="H669" s="72" t="s">
        <v>24</v>
      </c>
      <c r="I669" s="72" t="s">
        <v>18</v>
      </c>
      <c r="J669" s="72" t="s">
        <v>19</v>
      </c>
      <c r="K669" s="72" t="s">
        <v>25</v>
      </c>
      <c r="L669" s="72" t="s">
        <v>528</v>
      </c>
      <c r="M669" s="72"/>
    </row>
    <row r="670" spans="2:13" x14ac:dyDescent="0.25">
      <c r="B670" s="72" t="s">
        <v>12</v>
      </c>
      <c r="C670" s="72" t="s">
        <v>13</v>
      </c>
      <c r="D670" s="72" t="s">
        <v>14</v>
      </c>
      <c r="E670" s="72" t="s">
        <v>23</v>
      </c>
      <c r="F670" s="73">
        <v>-662689</v>
      </c>
      <c r="G670" s="72" t="s">
        <v>16</v>
      </c>
      <c r="H670" s="72" t="s">
        <v>24</v>
      </c>
      <c r="I670" s="72" t="s">
        <v>18</v>
      </c>
      <c r="J670" s="72" t="s">
        <v>19</v>
      </c>
      <c r="K670" s="72" t="s">
        <v>157</v>
      </c>
      <c r="L670" s="72" t="s">
        <v>471</v>
      </c>
      <c r="M670" s="72"/>
    </row>
    <row r="671" spans="2:13" x14ac:dyDescent="0.25">
      <c r="B671" s="72" t="s">
        <v>12</v>
      </c>
      <c r="C671" s="72" t="s">
        <v>13</v>
      </c>
      <c r="D671" s="72" t="s">
        <v>14</v>
      </c>
      <c r="E671" s="72" t="s">
        <v>79</v>
      </c>
      <c r="F671" s="73">
        <v>-59</v>
      </c>
      <c r="G671" s="72" t="s">
        <v>16</v>
      </c>
      <c r="H671" s="72" t="s">
        <v>17</v>
      </c>
      <c r="I671" s="72" t="s">
        <v>18</v>
      </c>
      <c r="J671" s="72" t="s">
        <v>19</v>
      </c>
      <c r="K671" s="72" t="s">
        <v>37</v>
      </c>
      <c r="L671" s="72" t="s">
        <v>511</v>
      </c>
      <c r="M671" s="72"/>
    </row>
    <row r="672" spans="2:13" x14ac:dyDescent="0.25">
      <c r="B672" s="72" t="s">
        <v>12</v>
      </c>
      <c r="C672" s="72" t="s">
        <v>13</v>
      </c>
      <c r="D672" s="72" t="s">
        <v>14</v>
      </c>
      <c r="E672" s="72" t="s">
        <v>27</v>
      </c>
      <c r="F672" s="73">
        <v>37723</v>
      </c>
      <c r="G672" s="72" t="s">
        <v>16</v>
      </c>
      <c r="H672" s="72" t="s">
        <v>17</v>
      </c>
      <c r="I672" s="72" t="s">
        <v>18</v>
      </c>
      <c r="J672" s="72" t="s">
        <v>19</v>
      </c>
      <c r="K672" s="72" t="s">
        <v>25</v>
      </c>
      <c r="L672" s="72" t="s">
        <v>360</v>
      </c>
      <c r="M672" s="72" t="s">
        <v>302</v>
      </c>
    </row>
    <row r="673" spans="2:13" x14ac:dyDescent="0.25">
      <c r="B673" s="72" t="s">
        <v>12</v>
      </c>
      <c r="C673" s="72" t="s">
        <v>13</v>
      </c>
      <c r="D673" s="72" t="s">
        <v>14</v>
      </c>
      <c r="E673" s="72" t="s">
        <v>41</v>
      </c>
      <c r="F673" s="73">
        <v>-16</v>
      </c>
      <c r="G673" s="72" t="s">
        <v>16</v>
      </c>
      <c r="H673" s="72" t="s">
        <v>24</v>
      </c>
      <c r="I673" s="72" t="s">
        <v>18</v>
      </c>
      <c r="J673" s="72" t="s">
        <v>19</v>
      </c>
      <c r="K673" s="72" t="s">
        <v>37</v>
      </c>
      <c r="L673" s="72" t="s">
        <v>287</v>
      </c>
      <c r="M673" s="72"/>
    </row>
    <row r="674" spans="2:13" x14ac:dyDescent="0.25">
      <c r="B674" s="72" t="s">
        <v>12</v>
      </c>
      <c r="C674" s="72" t="s">
        <v>13</v>
      </c>
      <c r="D674" s="72" t="s">
        <v>14</v>
      </c>
      <c r="E674" s="72" t="s">
        <v>55</v>
      </c>
      <c r="F674" s="73">
        <v>252434</v>
      </c>
      <c r="G674" s="72" t="s">
        <v>16</v>
      </c>
      <c r="H674" s="72" t="s">
        <v>24</v>
      </c>
      <c r="I674" s="72" t="s">
        <v>18</v>
      </c>
      <c r="J674" s="72" t="s">
        <v>19</v>
      </c>
      <c r="K674" s="72" t="s">
        <v>25</v>
      </c>
      <c r="L674" s="72" t="s">
        <v>87</v>
      </c>
      <c r="M674" s="72" t="s">
        <v>112</v>
      </c>
    </row>
    <row r="675" spans="2:13" x14ac:dyDescent="0.25">
      <c r="B675" s="72" t="s">
        <v>12</v>
      </c>
      <c r="C675" s="72" t="s">
        <v>13</v>
      </c>
      <c r="D675" s="72" t="s">
        <v>14</v>
      </c>
      <c r="E675" s="72" t="s">
        <v>51</v>
      </c>
      <c r="F675" s="73">
        <v>107</v>
      </c>
      <c r="G675" s="72" t="s">
        <v>16</v>
      </c>
      <c r="H675" s="72" t="s">
        <v>17</v>
      </c>
      <c r="I675" s="72" t="s">
        <v>48</v>
      </c>
      <c r="J675" s="72" t="s">
        <v>19</v>
      </c>
      <c r="K675" s="72" t="s">
        <v>20</v>
      </c>
      <c r="L675" s="72" t="s">
        <v>28</v>
      </c>
      <c r="M675" s="72"/>
    </row>
    <row r="676" spans="2:13" x14ac:dyDescent="0.25">
      <c r="B676" s="72" t="s">
        <v>12</v>
      </c>
      <c r="C676" s="72" t="s">
        <v>13</v>
      </c>
      <c r="D676" s="72" t="s">
        <v>14</v>
      </c>
      <c r="E676" s="72" t="s">
        <v>39</v>
      </c>
      <c r="F676" s="73">
        <v>-177</v>
      </c>
      <c r="G676" s="72" t="s">
        <v>16</v>
      </c>
      <c r="H676" s="72" t="s">
        <v>24</v>
      </c>
      <c r="I676" s="72" t="s">
        <v>18</v>
      </c>
      <c r="J676" s="72" t="s">
        <v>19</v>
      </c>
      <c r="K676" s="72" t="s">
        <v>25</v>
      </c>
      <c r="L676" s="72" t="s">
        <v>88</v>
      </c>
      <c r="M676" s="72"/>
    </row>
    <row r="677" spans="2:13" x14ac:dyDescent="0.25">
      <c r="B677" s="72" t="s">
        <v>12</v>
      </c>
      <c r="C677" s="72" t="s">
        <v>13</v>
      </c>
      <c r="D677" s="72" t="s">
        <v>14</v>
      </c>
      <c r="E677" s="72" t="s">
        <v>83</v>
      </c>
      <c r="F677" s="73">
        <v>4005</v>
      </c>
      <c r="G677" s="72" t="s">
        <v>16</v>
      </c>
      <c r="H677" s="72" t="s">
        <v>24</v>
      </c>
      <c r="I677" s="72" t="s">
        <v>48</v>
      </c>
      <c r="J677" s="72" t="s">
        <v>19</v>
      </c>
      <c r="K677" s="72" t="s">
        <v>25</v>
      </c>
      <c r="L677" s="72" t="s">
        <v>481</v>
      </c>
      <c r="M677" s="72"/>
    </row>
    <row r="678" spans="2:13" x14ac:dyDescent="0.25">
      <c r="B678" s="72" t="s">
        <v>12</v>
      </c>
      <c r="C678" s="72" t="s">
        <v>13</v>
      </c>
      <c r="D678" s="72" t="s">
        <v>14</v>
      </c>
      <c r="E678" s="72" t="s">
        <v>51</v>
      </c>
      <c r="F678" s="73">
        <v>5250</v>
      </c>
      <c r="G678" s="72" t="s">
        <v>16</v>
      </c>
      <c r="H678" s="72" t="s">
        <v>24</v>
      </c>
      <c r="I678" s="72" t="s">
        <v>18</v>
      </c>
      <c r="J678" s="72" t="s">
        <v>19</v>
      </c>
      <c r="K678" s="72" t="s">
        <v>43</v>
      </c>
      <c r="L678" s="72" t="s">
        <v>614</v>
      </c>
      <c r="M678" s="72"/>
    </row>
    <row r="679" spans="2:13" x14ac:dyDescent="0.25">
      <c r="B679" s="72" t="s">
        <v>12</v>
      </c>
      <c r="C679" s="72" t="s">
        <v>13</v>
      </c>
      <c r="D679" s="72" t="s">
        <v>14</v>
      </c>
      <c r="E679" s="72" t="s">
        <v>68</v>
      </c>
      <c r="F679" s="73">
        <v>-15396274</v>
      </c>
      <c r="G679" s="72" t="s">
        <v>16</v>
      </c>
      <c r="H679" s="72" t="s">
        <v>24</v>
      </c>
      <c r="I679" s="72" t="s">
        <v>18</v>
      </c>
      <c r="J679" s="72" t="s">
        <v>19</v>
      </c>
      <c r="K679" s="72" t="s">
        <v>49</v>
      </c>
      <c r="L679" s="72" t="s">
        <v>255</v>
      </c>
      <c r="M679" s="72"/>
    </row>
    <row r="680" spans="2:13" x14ac:dyDescent="0.25">
      <c r="B680" s="72" t="s">
        <v>12</v>
      </c>
      <c r="C680" s="72" t="s">
        <v>13</v>
      </c>
      <c r="D680" s="72" t="s">
        <v>14</v>
      </c>
      <c r="E680" s="72" t="s">
        <v>83</v>
      </c>
      <c r="F680" s="73">
        <v>286135</v>
      </c>
      <c r="G680" s="72" t="s">
        <v>16</v>
      </c>
      <c r="H680" s="72" t="s">
        <v>24</v>
      </c>
      <c r="I680" s="72" t="s">
        <v>18</v>
      </c>
      <c r="J680" s="72" t="s">
        <v>19</v>
      </c>
      <c r="K680" s="72" t="s">
        <v>25</v>
      </c>
      <c r="L680" s="72" t="s">
        <v>488</v>
      </c>
      <c r="M680" s="72"/>
    </row>
    <row r="681" spans="2:13" x14ac:dyDescent="0.25">
      <c r="B681" s="72" t="s">
        <v>12</v>
      </c>
      <c r="C681" s="72" t="s">
        <v>13</v>
      </c>
      <c r="D681" s="72" t="s">
        <v>14</v>
      </c>
      <c r="E681" s="72" t="s">
        <v>70</v>
      </c>
      <c r="F681" s="73">
        <v>471268</v>
      </c>
      <c r="G681" s="72" t="s">
        <v>16</v>
      </c>
      <c r="H681" s="72" t="s">
        <v>17</v>
      </c>
      <c r="I681" s="72" t="s">
        <v>18</v>
      </c>
      <c r="J681" s="72" t="s">
        <v>19</v>
      </c>
      <c r="K681" s="72" t="s">
        <v>25</v>
      </c>
      <c r="L681" s="72" t="s">
        <v>260</v>
      </c>
      <c r="M681" s="72" t="s">
        <v>243</v>
      </c>
    </row>
    <row r="682" spans="2:13" x14ac:dyDescent="0.25">
      <c r="B682" s="72" t="s">
        <v>12</v>
      </c>
      <c r="C682" s="72" t="s">
        <v>13</v>
      </c>
      <c r="D682" s="72" t="s">
        <v>14</v>
      </c>
      <c r="E682" s="72" t="s">
        <v>55</v>
      </c>
      <c r="F682" s="73">
        <v>6206782</v>
      </c>
      <c r="G682" s="72" t="s">
        <v>16</v>
      </c>
      <c r="H682" s="72" t="s">
        <v>24</v>
      </c>
      <c r="I682" s="72" t="s">
        <v>18</v>
      </c>
      <c r="J682" s="72" t="s">
        <v>19</v>
      </c>
      <c r="K682" s="72" t="s">
        <v>37</v>
      </c>
      <c r="L682" s="72" t="s">
        <v>482</v>
      </c>
      <c r="M682" s="72" t="s">
        <v>57</v>
      </c>
    </row>
    <row r="683" spans="2:13" x14ac:dyDescent="0.25">
      <c r="B683" s="72" t="s">
        <v>12</v>
      </c>
      <c r="C683" s="72" t="s">
        <v>13</v>
      </c>
      <c r="D683" s="72" t="s">
        <v>14</v>
      </c>
      <c r="E683" s="72" t="s">
        <v>152</v>
      </c>
      <c r="F683" s="73">
        <v>-17900</v>
      </c>
      <c r="G683" s="72" t="s">
        <v>16</v>
      </c>
      <c r="H683" s="72" t="s">
        <v>24</v>
      </c>
      <c r="I683" s="72" t="s">
        <v>18</v>
      </c>
      <c r="J683" s="72" t="s">
        <v>19</v>
      </c>
      <c r="K683" s="72" t="s">
        <v>43</v>
      </c>
      <c r="L683" s="72" t="s">
        <v>336</v>
      </c>
      <c r="M683" s="72"/>
    </row>
    <row r="684" spans="2:13" x14ac:dyDescent="0.25">
      <c r="B684" s="72" t="s">
        <v>12</v>
      </c>
      <c r="C684" s="72" t="s">
        <v>13</v>
      </c>
      <c r="D684" s="72" t="s">
        <v>14</v>
      </c>
      <c r="E684" s="72" t="s">
        <v>60</v>
      </c>
      <c r="F684" s="73">
        <v>164089</v>
      </c>
      <c r="G684" s="72" t="s">
        <v>16</v>
      </c>
      <c r="H684" s="72" t="s">
        <v>17</v>
      </c>
      <c r="I684" s="72" t="s">
        <v>48</v>
      </c>
      <c r="J684" s="72" t="s">
        <v>19</v>
      </c>
      <c r="K684" s="72" t="s">
        <v>49</v>
      </c>
      <c r="L684" s="72" t="s">
        <v>222</v>
      </c>
      <c r="M684" s="72" t="s">
        <v>184</v>
      </c>
    </row>
    <row r="685" spans="2:13" x14ac:dyDescent="0.25">
      <c r="B685" s="72" t="s">
        <v>12</v>
      </c>
      <c r="C685" s="72" t="s">
        <v>13</v>
      </c>
      <c r="D685" s="72" t="s">
        <v>14</v>
      </c>
      <c r="E685" s="72" t="s">
        <v>83</v>
      </c>
      <c r="F685" s="73">
        <v>7567236</v>
      </c>
      <c r="G685" s="72" t="s">
        <v>16</v>
      </c>
      <c r="H685" s="72" t="s">
        <v>24</v>
      </c>
      <c r="I685" s="72" t="s">
        <v>18</v>
      </c>
      <c r="J685" s="72" t="s">
        <v>19</v>
      </c>
      <c r="K685" s="72" t="s">
        <v>43</v>
      </c>
      <c r="L685" s="72" t="s">
        <v>447</v>
      </c>
      <c r="M685" s="72"/>
    </row>
    <row r="686" spans="2:13" x14ac:dyDescent="0.25">
      <c r="B686" s="72" t="s">
        <v>12</v>
      </c>
      <c r="C686" s="72" t="s">
        <v>13</v>
      </c>
      <c r="D686" s="72" t="s">
        <v>14</v>
      </c>
      <c r="E686" s="72" t="s">
        <v>27</v>
      </c>
      <c r="F686" s="73">
        <v>106793</v>
      </c>
      <c r="G686" s="72" t="s">
        <v>16</v>
      </c>
      <c r="H686" s="72" t="s">
        <v>24</v>
      </c>
      <c r="I686" s="72" t="s">
        <v>48</v>
      </c>
      <c r="J686" s="72" t="s">
        <v>19</v>
      </c>
      <c r="K686" s="72" t="s">
        <v>43</v>
      </c>
      <c r="L686" s="72" t="s">
        <v>336</v>
      </c>
      <c r="M686" s="72" t="s">
        <v>57</v>
      </c>
    </row>
    <row r="687" spans="2:13" x14ac:dyDescent="0.25">
      <c r="B687" s="72" t="s">
        <v>12</v>
      </c>
      <c r="C687" s="72" t="s">
        <v>13</v>
      </c>
      <c r="D687" s="72" t="s">
        <v>14</v>
      </c>
      <c r="E687" s="72" t="s">
        <v>55</v>
      </c>
      <c r="F687" s="73">
        <v>2524598</v>
      </c>
      <c r="G687" s="72" t="s">
        <v>16</v>
      </c>
      <c r="H687" s="72" t="s">
        <v>24</v>
      </c>
      <c r="I687" s="72" t="s">
        <v>18</v>
      </c>
      <c r="J687" s="72" t="s">
        <v>19</v>
      </c>
      <c r="K687" s="72" t="s">
        <v>25</v>
      </c>
      <c r="L687" s="72" t="s">
        <v>481</v>
      </c>
      <c r="M687" s="72" t="s">
        <v>57</v>
      </c>
    </row>
    <row r="688" spans="2:13" x14ac:dyDescent="0.25">
      <c r="B688" s="72" t="s">
        <v>12</v>
      </c>
      <c r="C688" s="72" t="s">
        <v>13</v>
      </c>
      <c r="D688" s="72" t="s">
        <v>14</v>
      </c>
      <c r="E688" s="72" t="s">
        <v>60</v>
      </c>
      <c r="F688" s="73">
        <v>38731</v>
      </c>
      <c r="G688" s="72" t="s">
        <v>16</v>
      </c>
      <c r="H688" s="72" t="s">
        <v>24</v>
      </c>
      <c r="I688" s="72" t="s">
        <v>18</v>
      </c>
      <c r="J688" s="72" t="s">
        <v>19</v>
      </c>
      <c r="K688" s="72" t="s">
        <v>37</v>
      </c>
      <c r="L688" s="72" t="s">
        <v>487</v>
      </c>
      <c r="M688" s="72" t="s">
        <v>62</v>
      </c>
    </row>
    <row r="689" spans="2:13" x14ac:dyDescent="0.25">
      <c r="B689" s="72" t="s">
        <v>12</v>
      </c>
      <c r="C689" s="72" t="s">
        <v>13</v>
      </c>
      <c r="D689" s="72" t="s">
        <v>14</v>
      </c>
      <c r="E689" s="72" t="s">
        <v>41</v>
      </c>
      <c r="F689" s="73">
        <v>-79</v>
      </c>
      <c r="G689" s="72" t="s">
        <v>16</v>
      </c>
      <c r="H689" s="72" t="s">
        <v>17</v>
      </c>
      <c r="I689" s="72" t="s">
        <v>48</v>
      </c>
      <c r="J689" s="72" t="s">
        <v>19</v>
      </c>
      <c r="K689" s="72" t="s">
        <v>49</v>
      </c>
      <c r="L689" s="72" t="s">
        <v>167</v>
      </c>
      <c r="M689" s="72"/>
    </row>
    <row r="690" spans="2:13" x14ac:dyDescent="0.25">
      <c r="B690" s="72" t="s">
        <v>12</v>
      </c>
      <c r="C690" s="72" t="s">
        <v>13</v>
      </c>
      <c r="D690" s="72" t="s">
        <v>14</v>
      </c>
      <c r="E690" s="72" t="s">
        <v>94</v>
      </c>
      <c r="F690" s="73">
        <v>1597</v>
      </c>
      <c r="G690" s="72" t="s">
        <v>16</v>
      </c>
      <c r="H690" s="72" t="s">
        <v>24</v>
      </c>
      <c r="I690" s="72" t="s">
        <v>18</v>
      </c>
      <c r="J690" s="72" t="s">
        <v>19</v>
      </c>
      <c r="K690" s="72" t="s">
        <v>25</v>
      </c>
      <c r="L690" s="72" t="s">
        <v>363</v>
      </c>
      <c r="M690" s="72"/>
    </row>
    <row r="691" spans="2:13" x14ac:dyDescent="0.25">
      <c r="B691" s="72" t="s">
        <v>12</v>
      </c>
      <c r="C691" s="72" t="s">
        <v>13</v>
      </c>
      <c r="D691" s="72" t="s">
        <v>14</v>
      </c>
      <c r="E691" s="72" t="s">
        <v>144</v>
      </c>
      <c r="F691" s="73">
        <v>2640867</v>
      </c>
      <c r="G691" s="72" t="s">
        <v>16</v>
      </c>
      <c r="H691" s="72" t="s">
        <v>24</v>
      </c>
      <c r="I691" s="72" t="s">
        <v>18</v>
      </c>
      <c r="J691" s="72" t="s">
        <v>19</v>
      </c>
      <c r="K691" s="72" t="s">
        <v>37</v>
      </c>
      <c r="L691" s="72" t="s">
        <v>291</v>
      </c>
      <c r="M691" s="72" t="s">
        <v>67</v>
      </c>
    </row>
    <row r="692" spans="2:13" x14ac:dyDescent="0.25">
      <c r="B692" s="72" t="s">
        <v>12</v>
      </c>
      <c r="C692" s="72" t="s">
        <v>13</v>
      </c>
      <c r="D692" s="72" t="s">
        <v>14</v>
      </c>
      <c r="E692" s="72" t="s">
        <v>228</v>
      </c>
      <c r="F692" s="73">
        <v>17327</v>
      </c>
      <c r="G692" s="72" t="s">
        <v>16</v>
      </c>
      <c r="H692" s="72" t="s">
        <v>24</v>
      </c>
      <c r="I692" s="72" t="s">
        <v>18</v>
      </c>
      <c r="J692" s="72" t="s">
        <v>19</v>
      </c>
      <c r="K692" s="72" t="s">
        <v>63</v>
      </c>
      <c r="L692" s="72" t="s">
        <v>137</v>
      </c>
      <c r="M692" s="72" t="s">
        <v>133</v>
      </c>
    </row>
    <row r="693" spans="2:13" x14ac:dyDescent="0.25">
      <c r="B693" s="72" t="s">
        <v>12</v>
      </c>
      <c r="C693" s="72" t="s">
        <v>13</v>
      </c>
      <c r="D693" s="72" t="s">
        <v>14</v>
      </c>
      <c r="E693" s="72" t="s">
        <v>79</v>
      </c>
      <c r="F693" s="73">
        <v>-1</v>
      </c>
      <c r="G693" s="72" t="s">
        <v>16</v>
      </c>
      <c r="H693" s="72" t="s">
        <v>17</v>
      </c>
      <c r="I693" s="72" t="s">
        <v>48</v>
      </c>
      <c r="J693" s="72" t="s">
        <v>19</v>
      </c>
      <c r="K693" s="72" t="s">
        <v>49</v>
      </c>
      <c r="L693" s="72" t="s">
        <v>91</v>
      </c>
      <c r="M693" s="72"/>
    </row>
    <row r="694" spans="2:13" x14ac:dyDescent="0.25">
      <c r="B694" s="72" t="s">
        <v>12</v>
      </c>
      <c r="C694" s="72" t="s">
        <v>13</v>
      </c>
      <c r="D694" s="72" t="s">
        <v>14</v>
      </c>
      <c r="E694" s="72" t="s">
        <v>51</v>
      </c>
      <c r="F694" s="73">
        <v>524949</v>
      </c>
      <c r="G694" s="72" t="s">
        <v>16</v>
      </c>
      <c r="H694" s="72" t="s">
        <v>17</v>
      </c>
      <c r="I694" s="72" t="s">
        <v>18</v>
      </c>
      <c r="J694" s="72" t="s">
        <v>19</v>
      </c>
      <c r="K694" s="72" t="s">
        <v>108</v>
      </c>
      <c r="L694" s="72" t="s">
        <v>367</v>
      </c>
      <c r="M694" s="72"/>
    </row>
    <row r="695" spans="2:13" x14ac:dyDescent="0.25">
      <c r="B695" s="72" t="s">
        <v>12</v>
      </c>
      <c r="C695" s="72" t="s">
        <v>13</v>
      </c>
      <c r="D695" s="72" t="s">
        <v>14</v>
      </c>
      <c r="E695" s="72" t="s">
        <v>85</v>
      </c>
      <c r="F695" s="73">
        <v>100163</v>
      </c>
      <c r="G695" s="72" t="s">
        <v>16</v>
      </c>
      <c r="H695" s="72" t="s">
        <v>24</v>
      </c>
      <c r="I695" s="72" t="s">
        <v>18</v>
      </c>
      <c r="J695" s="72" t="s">
        <v>19</v>
      </c>
      <c r="K695" s="72" t="s">
        <v>20</v>
      </c>
      <c r="L695" s="72" t="s">
        <v>327</v>
      </c>
      <c r="M695" s="72"/>
    </row>
    <row r="696" spans="2:13" x14ac:dyDescent="0.25">
      <c r="B696" s="72" t="s">
        <v>12</v>
      </c>
      <c r="C696" s="72" t="s">
        <v>13</v>
      </c>
      <c r="D696" s="72" t="s">
        <v>14</v>
      </c>
      <c r="E696" s="72" t="s">
        <v>79</v>
      </c>
      <c r="F696" s="73">
        <v>-2194</v>
      </c>
      <c r="G696" s="72" t="s">
        <v>16</v>
      </c>
      <c r="H696" s="72" t="s">
        <v>17</v>
      </c>
      <c r="I696" s="72" t="s">
        <v>18</v>
      </c>
      <c r="J696" s="72" t="s">
        <v>19</v>
      </c>
      <c r="K696" s="72" t="s">
        <v>25</v>
      </c>
      <c r="L696" s="72" t="s">
        <v>622</v>
      </c>
      <c r="M696" s="72"/>
    </row>
    <row r="697" spans="2:13" x14ac:dyDescent="0.25">
      <c r="B697" s="72" t="s">
        <v>12</v>
      </c>
      <c r="C697" s="72" t="s">
        <v>13</v>
      </c>
      <c r="D697" s="72" t="s">
        <v>14</v>
      </c>
      <c r="E697" s="72" t="s">
        <v>41</v>
      </c>
      <c r="F697" s="73">
        <v>-1754</v>
      </c>
      <c r="G697" s="72" t="s">
        <v>16</v>
      </c>
      <c r="H697" s="72" t="s">
        <v>24</v>
      </c>
      <c r="I697" s="72" t="s">
        <v>18</v>
      </c>
      <c r="J697" s="72" t="s">
        <v>19</v>
      </c>
      <c r="K697" s="72" t="s">
        <v>25</v>
      </c>
      <c r="L697" s="72" t="s">
        <v>220</v>
      </c>
      <c r="M697" s="72"/>
    </row>
    <row r="698" spans="2:13" x14ac:dyDescent="0.25">
      <c r="B698" s="72" t="s">
        <v>12</v>
      </c>
      <c r="C698" s="72" t="s">
        <v>13</v>
      </c>
      <c r="D698" s="72" t="s">
        <v>14</v>
      </c>
      <c r="E698" s="72" t="s">
        <v>39</v>
      </c>
      <c r="F698" s="73">
        <v>-8679</v>
      </c>
      <c r="G698" s="72" t="s">
        <v>16</v>
      </c>
      <c r="H698" s="72" t="s">
        <v>24</v>
      </c>
      <c r="I698" s="72" t="s">
        <v>18</v>
      </c>
      <c r="J698" s="72" t="s">
        <v>19</v>
      </c>
      <c r="K698" s="72" t="s">
        <v>75</v>
      </c>
      <c r="L698" s="72" t="s">
        <v>554</v>
      </c>
      <c r="M698" s="72"/>
    </row>
    <row r="699" spans="2:13" x14ac:dyDescent="0.25">
      <c r="B699" s="72" t="s">
        <v>12</v>
      </c>
      <c r="C699" s="72" t="s">
        <v>13</v>
      </c>
      <c r="D699" s="72" t="s">
        <v>14</v>
      </c>
      <c r="E699" s="72" t="s">
        <v>79</v>
      </c>
      <c r="F699" s="73">
        <v>-47614</v>
      </c>
      <c r="G699" s="72" t="s">
        <v>16</v>
      </c>
      <c r="H699" s="72" t="s">
        <v>24</v>
      </c>
      <c r="I699" s="72" t="s">
        <v>18</v>
      </c>
      <c r="J699" s="72" t="s">
        <v>19</v>
      </c>
      <c r="K699" s="72" t="s">
        <v>185</v>
      </c>
      <c r="L699" s="72" t="s">
        <v>409</v>
      </c>
      <c r="M699" s="72"/>
    </row>
    <row r="700" spans="2:13" x14ac:dyDescent="0.25">
      <c r="B700" s="72" t="s">
        <v>12</v>
      </c>
      <c r="C700" s="72" t="s">
        <v>13</v>
      </c>
      <c r="D700" s="72" t="s">
        <v>14</v>
      </c>
      <c r="E700" s="72" t="s">
        <v>83</v>
      </c>
      <c r="F700" s="73">
        <v>462</v>
      </c>
      <c r="G700" s="72" t="s">
        <v>16</v>
      </c>
      <c r="H700" s="72" t="s">
        <v>24</v>
      </c>
      <c r="I700" s="72" t="s">
        <v>48</v>
      </c>
      <c r="J700" s="72" t="s">
        <v>19</v>
      </c>
      <c r="K700" s="72" t="s">
        <v>37</v>
      </c>
      <c r="L700" s="72" t="s">
        <v>119</v>
      </c>
      <c r="M700" s="72"/>
    </row>
    <row r="701" spans="2:13" x14ac:dyDescent="0.25">
      <c r="B701" s="72" t="s">
        <v>12</v>
      </c>
      <c r="C701" s="72" t="s">
        <v>13</v>
      </c>
      <c r="D701" s="72" t="s">
        <v>14</v>
      </c>
      <c r="E701" s="72" t="s">
        <v>740</v>
      </c>
      <c r="F701" s="73">
        <v>2640801</v>
      </c>
      <c r="G701" s="72" t="s">
        <v>16</v>
      </c>
      <c r="H701" s="72" t="s">
        <v>24</v>
      </c>
      <c r="I701" s="72" t="s">
        <v>18</v>
      </c>
      <c r="J701" s="72" t="s">
        <v>19</v>
      </c>
      <c r="K701" s="72"/>
      <c r="L701" s="72"/>
      <c r="M701" s="72" t="s">
        <v>57</v>
      </c>
    </row>
    <row r="702" spans="2:13" x14ac:dyDescent="0.25">
      <c r="B702" s="72" t="s">
        <v>12</v>
      </c>
      <c r="C702" s="72" t="s">
        <v>13</v>
      </c>
      <c r="D702" s="72" t="s">
        <v>14</v>
      </c>
      <c r="E702" s="72" t="s">
        <v>36</v>
      </c>
      <c r="F702" s="73">
        <v>77826</v>
      </c>
      <c r="G702" s="72" t="s">
        <v>16</v>
      </c>
      <c r="H702" s="72" t="s">
        <v>24</v>
      </c>
      <c r="I702" s="72" t="s">
        <v>48</v>
      </c>
      <c r="J702" s="72" t="s">
        <v>19</v>
      </c>
      <c r="K702" s="72" t="s">
        <v>37</v>
      </c>
      <c r="L702" s="72" t="s">
        <v>212</v>
      </c>
      <c r="M702" s="72" t="s">
        <v>29</v>
      </c>
    </row>
    <row r="703" spans="2:13" x14ac:dyDescent="0.25">
      <c r="B703" s="72" t="s">
        <v>12</v>
      </c>
      <c r="C703" s="72" t="s">
        <v>13</v>
      </c>
      <c r="D703" s="72" t="s">
        <v>14</v>
      </c>
      <c r="E703" s="72" t="s">
        <v>15</v>
      </c>
      <c r="F703" s="73">
        <v>244614</v>
      </c>
      <c r="G703" s="72" t="s">
        <v>16</v>
      </c>
      <c r="H703" s="72" t="s">
        <v>24</v>
      </c>
      <c r="I703" s="72" t="s">
        <v>18</v>
      </c>
      <c r="J703" s="72" t="s">
        <v>19</v>
      </c>
      <c r="K703" s="72" t="s">
        <v>20</v>
      </c>
      <c r="L703" s="72" t="s">
        <v>483</v>
      </c>
      <c r="M703" s="72" t="s">
        <v>184</v>
      </c>
    </row>
    <row r="704" spans="2:13" x14ac:dyDescent="0.25">
      <c r="B704" s="72" t="s">
        <v>12</v>
      </c>
      <c r="C704" s="72" t="s">
        <v>13</v>
      </c>
      <c r="D704" s="72" t="s">
        <v>14</v>
      </c>
      <c r="E704" s="72" t="s">
        <v>30</v>
      </c>
      <c r="F704" s="73">
        <v>-18340</v>
      </c>
      <c r="G704" s="72" t="s">
        <v>16</v>
      </c>
      <c r="H704" s="72" t="s">
        <v>17</v>
      </c>
      <c r="I704" s="72" t="s">
        <v>18</v>
      </c>
      <c r="J704" s="72" t="s">
        <v>19</v>
      </c>
      <c r="K704" s="72" t="s">
        <v>37</v>
      </c>
      <c r="L704" s="72" t="s">
        <v>232</v>
      </c>
      <c r="M704" s="72"/>
    </row>
    <row r="705" spans="2:13" x14ac:dyDescent="0.25">
      <c r="B705" s="72" t="s">
        <v>12</v>
      </c>
      <c r="C705" s="72" t="s">
        <v>13</v>
      </c>
      <c r="D705" s="72" t="s">
        <v>14</v>
      </c>
      <c r="E705" s="72" t="s">
        <v>58</v>
      </c>
      <c r="F705" s="73">
        <v>29406</v>
      </c>
      <c r="G705" s="72" t="s">
        <v>16</v>
      </c>
      <c r="H705" s="72" t="s">
        <v>24</v>
      </c>
      <c r="I705" s="72" t="s">
        <v>18</v>
      </c>
      <c r="J705" s="72" t="s">
        <v>19</v>
      </c>
      <c r="K705" s="72" t="s">
        <v>37</v>
      </c>
      <c r="L705" s="72" t="s">
        <v>375</v>
      </c>
      <c r="M705" s="72" t="s">
        <v>35</v>
      </c>
    </row>
    <row r="706" spans="2:13" x14ac:dyDescent="0.25">
      <c r="B706" s="72" t="s">
        <v>12</v>
      </c>
      <c r="C706" s="72" t="s">
        <v>13</v>
      </c>
      <c r="D706" s="72" t="s">
        <v>14</v>
      </c>
      <c r="E706" s="72" t="s">
        <v>39</v>
      </c>
      <c r="F706" s="73">
        <v>-47</v>
      </c>
      <c r="G706" s="72" t="s">
        <v>16</v>
      </c>
      <c r="H706" s="72" t="s">
        <v>24</v>
      </c>
      <c r="I706" s="72" t="s">
        <v>18</v>
      </c>
      <c r="J706" s="72" t="s">
        <v>19</v>
      </c>
      <c r="K706" s="72" t="s">
        <v>117</v>
      </c>
      <c r="L706" s="72" t="s">
        <v>186</v>
      </c>
      <c r="M706" s="72"/>
    </row>
    <row r="707" spans="2:13" x14ac:dyDescent="0.25">
      <c r="B707" s="72" t="s">
        <v>12</v>
      </c>
      <c r="C707" s="72" t="s">
        <v>13</v>
      </c>
      <c r="D707" s="72" t="s">
        <v>14</v>
      </c>
      <c r="E707" s="72" t="s">
        <v>41</v>
      </c>
      <c r="F707" s="73">
        <v>-382</v>
      </c>
      <c r="G707" s="72" t="s">
        <v>16</v>
      </c>
      <c r="H707" s="72" t="s">
        <v>17</v>
      </c>
      <c r="I707" s="72" t="s">
        <v>18</v>
      </c>
      <c r="J707" s="72" t="s">
        <v>19</v>
      </c>
      <c r="K707" s="72" t="s">
        <v>25</v>
      </c>
      <c r="L707" s="72" t="s">
        <v>408</v>
      </c>
      <c r="M707" s="72"/>
    </row>
    <row r="708" spans="2:13" x14ac:dyDescent="0.25">
      <c r="B708" s="72" t="s">
        <v>12</v>
      </c>
      <c r="C708" s="72" t="s">
        <v>13</v>
      </c>
      <c r="D708" s="72" t="s">
        <v>14</v>
      </c>
      <c r="E708" s="72" t="s">
        <v>258</v>
      </c>
      <c r="F708" s="73">
        <v>289892</v>
      </c>
      <c r="G708" s="72" t="s">
        <v>16</v>
      </c>
      <c r="H708" s="72" t="s">
        <v>24</v>
      </c>
      <c r="I708" s="72" t="s">
        <v>18</v>
      </c>
      <c r="J708" s="72" t="s">
        <v>19</v>
      </c>
      <c r="K708" s="72" t="s">
        <v>75</v>
      </c>
      <c r="L708" s="72" t="s">
        <v>231</v>
      </c>
      <c r="M708" s="72" t="s">
        <v>444</v>
      </c>
    </row>
    <row r="709" spans="2:13" x14ac:dyDescent="0.25">
      <c r="B709" s="72" t="s">
        <v>12</v>
      </c>
      <c r="C709" s="72" t="s">
        <v>13</v>
      </c>
      <c r="D709" s="72" t="s">
        <v>14</v>
      </c>
      <c r="E709" s="72" t="s">
        <v>256</v>
      </c>
      <c r="F709" s="73">
        <v>-697</v>
      </c>
      <c r="G709" s="72" t="s">
        <v>16</v>
      </c>
      <c r="H709" s="72" t="s">
        <v>24</v>
      </c>
      <c r="I709" s="72" t="s">
        <v>18</v>
      </c>
      <c r="J709" s="72" t="s">
        <v>19</v>
      </c>
      <c r="K709" s="72" t="s">
        <v>130</v>
      </c>
      <c r="L709" s="72" t="s">
        <v>236</v>
      </c>
      <c r="M709" s="72"/>
    </row>
    <row r="710" spans="2:13" x14ac:dyDescent="0.25">
      <c r="B710" s="72" t="s">
        <v>12</v>
      </c>
      <c r="C710" s="72" t="s">
        <v>13</v>
      </c>
      <c r="D710" s="72" t="s">
        <v>14</v>
      </c>
      <c r="E710" s="72" t="s">
        <v>144</v>
      </c>
      <c r="F710" s="73">
        <v>4290299</v>
      </c>
      <c r="G710" s="72" t="s">
        <v>16</v>
      </c>
      <c r="H710" s="72" t="s">
        <v>24</v>
      </c>
      <c r="I710" s="72" t="s">
        <v>18</v>
      </c>
      <c r="J710" s="72" t="s">
        <v>19</v>
      </c>
      <c r="K710" s="72" t="s">
        <v>49</v>
      </c>
      <c r="L710" s="72" t="s">
        <v>196</v>
      </c>
      <c r="M710" s="72" t="s">
        <v>62</v>
      </c>
    </row>
    <row r="711" spans="2:13" x14ac:dyDescent="0.25">
      <c r="B711" s="72" t="s">
        <v>12</v>
      </c>
      <c r="C711" s="72" t="s">
        <v>13</v>
      </c>
      <c r="D711" s="72" t="s">
        <v>14</v>
      </c>
      <c r="E711" s="72" t="s">
        <v>55</v>
      </c>
      <c r="F711" s="73">
        <v>18331</v>
      </c>
      <c r="G711" s="72" t="s">
        <v>16</v>
      </c>
      <c r="H711" s="72" t="s">
        <v>24</v>
      </c>
      <c r="I711" s="72" t="s">
        <v>48</v>
      </c>
      <c r="J711" s="72" t="s">
        <v>19</v>
      </c>
      <c r="K711" s="72" t="s">
        <v>37</v>
      </c>
      <c r="L711" s="72" t="s">
        <v>218</v>
      </c>
      <c r="M711" s="72" t="s">
        <v>112</v>
      </c>
    </row>
    <row r="712" spans="2:13" x14ac:dyDescent="0.25">
      <c r="B712" s="72" t="s">
        <v>12</v>
      </c>
      <c r="C712" s="72" t="s">
        <v>13</v>
      </c>
      <c r="D712" s="72" t="s">
        <v>14</v>
      </c>
      <c r="E712" s="72" t="s">
        <v>132</v>
      </c>
      <c r="F712" s="73">
        <v>200718</v>
      </c>
      <c r="G712" s="72" t="s">
        <v>16</v>
      </c>
      <c r="H712" s="72" t="s">
        <v>24</v>
      </c>
      <c r="I712" s="72" t="s">
        <v>18</v>
      </c>
      <c r="J712" s="72" t="s">
        <v>19</v>
      </c>
      <c r="K712" s="72" t="s">
        <v>96</v>
      </c>
      <c r="L712" s="72" t="s">
        <v>457</v>
      </c>
      <c r="M712" s="72" t="s">
        <v>133</v>
      </c>
    </row>
    <row r="713" spans="2:13" x14ac:dyDescent="0.25">
      <c r="B713" s="72" t="s">
        <v>12</v>
      </c>
      <c r="C713" s="72" t="s">
        <v>13</v>
      </c>
      <c r="D713" s="72" t="s">
        <v>14</v>
      </c>
      <c r="E713" s="72" t="s">
        <v>83</v>
      </c>
      <c r="F713" s="73">
        <v>1405</v>
      </c>
      <c r="G713" s="72" t="s">
        <v>16</v>
      </c>
      <c r="H713" s="72" t="s">
        <v>17</v>
      </c>
      <c r="I713" s="72" t="s">
        <v>18</v>
      </c>
      <c r="J713" s="72" t="s">
        <v>19</v>
      </c>
      <c r="K713" s="72" t="s">
        <v>25</v>
      </c>
      <c r="L713" s="72" t="s">
        <v>552</v>
      </c>
      <c r="M713" s="72"/>
    </row>
    <row r="714" spans="2:13" x14ac:dyDescent="0.25">
      <c r="B714" s="72" t="s">
        <v>12</v>
      </c>
      <c r="C714" s="72" t="s">
        <v>13</v>
      </c>
      <c r="D714" s="72" t="s">
        <v>14</v>
      </c>
      <c r="E714" s="72" t="s">
        <v>83</v>
      </c>
      <c r="F714" s="73">
        <v>1474</v>
      </c>
      <c r="G714" s="72" t="s">
        <v>16</v>
      </c>
      <c r="H714" s="72" t="s">
        <v>17</v>
      </c>
      <c r="I714" s="72" t="s">
        <v>18</v>
      </c>
      <c r="J714" s="72" t="s">
        <v>19</v>
      </c>
      <c r="K714" s="72" t="s">
        <v>25</v>
      </c>
      <c r="L714" s="72" t="s">
        <v>573</v>
      </c>
      <c r="M714" s="72"/>
    </row>
    <row r="715" spans="2:13" x14ac:dyDescent="0.25">
      <c r="B715" s="72" t="s">
        <v>12</v>
      </c>
      <c r="C715" s="72" t="s">
        <v>13</v>
      </c>
      <c r="D715" s="72" t="s">
        <v>14</v>
      </c>
      <c r="E715" s="72" t="s">
        <v>30</v>
      </c>
      <c r="F715" s="73">
        <v>-9756</v>
      </c>
      <c r="G715" s="72" t="s">
        <v>16</v>
      </c>
      <c r="H715" s="72" t="s">
        <v>17</v>
      </c>
      <c r="I715" s="72" t="s">
        <v>18</v>
      </c>
      <c r="J715" s="72" t="s">
        <v>19</v>
      </c>
      <c r="K715" s="72" t="s">
        <v>20</v>
      </c>
      <c r="L715" s="72" t="s">
        <v>28</v>
      </c>
      <c r="M715" s="72"/>
    </row>
    <row r="716" spans="2:13" x14ac:dyDescent="0.25">
      <c r="B716" s="72" t="s">
        <v>12</v>
      </c>
      <c r="C716" s="72" t="s">
        <v>13</v>
      </c>
      <c r="D716" s="72" t="s">
        <v>14</v>
      </c>
      <c r="E716" s="72" t="s">
        <v>83</v>
      </c>
      <c r="F716" s="73">
        <v>25036</v>
      </c>
      <c r="G716" s="72" t="s">
        <v>16</v>
      </c>
      <c r="H716" s="72" t="s">
        <v>17</v>
      </c>
      <c r="I716" s="72" t="s">
        <v>18</v>
      </c>
      <c r="J716" s="72" t="s">
        <v>19</v>
      </c>
      <c r="K716" s="72" t="s">
        <v>25</v>
      </c>
      <c r="L716" s="72" t="s">
        <v>122</v>
      </c>
      <c r="M716" s="72"/>
    </row>
    <row r="717" spans="2:13" x14ac:dyDescent="0.25">
      <c r="B717" s="72" t="s">
        <v>12</v>
      </c>
      <c r="C717" s="72" t="s">
        <v>13</v>
      </c>
      <c r="D717" s="72" t="s">
        <v>14</v>
      </c>
      <c r="E717" s="72" t="s">
        <v>51</v>
      </c>
      <c r="F717" s="73">
        <v>804</v>
      </c>
      <c r="G717" s="72" t="s">
        <v>16</v>
      </c>
      <c r="H717" s="72" t="s">
        <v>24</v>
      </c>
      <c r="I717" s="72" t="s">
        <v>18</v>
      </c>
      <c r="J717" s="72" t="s">
        <v>19</v>
      </c>
      <c r="K717" s="72" t="s">
        <v>63</v>
      </c>
      <c r="L717" s="72" t="s">
        <v>532</v>
      </c>
      <c r="M717" s="72"/>
    </row>
    <row r="718" spans="2:13" x14ac:dyDescent="0.25">
      <c r="B718" s="72" t="s">
        <v>12</v>
      </c>
      <c r="C718" s="72" t="s">
        <v>13</v>
      </c>
      <c r="D718" s="72" t="s">
        <v>14</v>
      </c>
      <c r="E718" s="72" t="s">
        <v>36</v>
      </c>
      <c r="F718" s="73">
        <v>180422</v>
      </c>
      <c r="G718" s="72" t="s">
        <v>16</v>
      </c>
      <c r="H718" s="72" t="s">
        <v>24</v>
      </c>
      <c r="I718" s="72" t="s">
        <v>18</v>
      </c>
      <c r="J718" s="72" t="s">
        <v>19</v>
      </c>
      <c r="K718" s="72" t="s">
        <v>117</v>
      </c>
      <c r="L718" s="72" t="s">
        <v>578</v>
      </c>
      <c r="M718" s="72" t="s">
        <v>29</v>
      </c>
    </row>
    <row r="719" spans="2:13" x14ac:dyDescent="0.25">
      <c r="B719" s="72" t="s">
        <v>12</v>
      </c>
      <c r="C719" s="72" t="s">
        <v>13</v>
      </c>
      <c r="D719" s="72" t="s">
        <v>14</v>
      </c>
      <c r="E719" s="72" t="s">
        <v>144</v>
      </c>
      <c r="F719" s="73">
        <v>187531</v>
      </c>
      <c r="G719" s="72" t="s">
        <v>16</v>
      </c>
      <c r="H719" s="72" t="s">
        <v>17</v>
      </c>
      <c r="I719" s="72" t="s">
        <v>18</v>
      </c>
      <c r="J719" s="72" t="s">
        <v>19</v>
      </c>
      <c r="K719" s="72" t="s">
        <v>25</v>
      </c>
      <c r="L719" s="72" t="s">
        <v>396</v>
      </c>
      <c r="M719" s="72" t="s">
        <v>133</v>
      </c>
    </row>
    <row r="720" spans="2:13" x14ac:dyDescent="0.25">
      <c r="B720" s="72" t="s">
        <v>12</v>
      </c>
      <c r="C720" s="72" t="s">
        <v>13</v>
      </c>
      <c r="D720" s="72" t="s">
        <v>14</v>
      </c>
      <c r="E720" s="72" t="s">
        <v>55</v>
      </c>
      <c r="F720" s="73">
        <v>4800263</v>
      </c>
      <c r="G720" s="72" t="s">
        <v>16</v>
      </c>
      <c r="H720" s="72" t="s">
        <v>24</v>
      </c>
      <c r="I720" s="72" t="s">
        <v>48</v>
      </c>
      <c r="J720" s="72" t="s">
        <v>19</v>
      </c>
      <c r="K720" s="72" t="s">
        <v>205</v>
      </c>
      <c r="L720" s="72" t="s">
        <v>206</v>
      </c>
      <c r="M720" s="72" t="s">
        <v>35</v>
      </c>
    </row>
    <row r="721" spans="2:13" x14ac:dyDescent="0.25">
      <c r="B721" s="72" t="s">
        <v>12</v>
      </c>
      <c r="C721" s="72" t="s">
        <v>13</v>
      </c>
      <c r="D721" s="72" t="s">
        <v>14</v>
      </c>
      <c r="E721" s="72" t="s">
        <v>144</v>
      </c>
      <c r="F721" s="73">
        <v>110206</v>
      </c>
      <c r="G721" s="72" t="s">
        <v>16</v>
      </c>
      <c r="H721" s="72" t="s">
        <v>24</v>
      </c>
      <c r="I721" s="72" t="s">
        <v>18</v>
      </c>
      <c r="J721" s="72" t="s">
        <v>19</v>
      </c>
      <c r="K721" s="72" t="s">
        <v>117</v>
      </c>
      <c r="L721" s="72" t="s">
        <v>311</v>
      </c>
      <c r="M721" s="72" t="s">
        <v>22</v>
      </c>
    </row>
    <row r="722" spans="2:13" x14ac:dyDescent="0.25">
      <c r="B722" s="72" t="s">
        <v>12</v>
      </c>
      <c r="C722" s="72" t="s">
        <v>13</v>
      </c>
      <c r="D722" s="72" t="s">
        <v>14</v>
      </c>
      <c r="E722" s="72" t="s">
        <v>55</v>
      </c>
      <c r="F722" s="73">
        <v>74070</v>
      </c>
      <c r="G722" s="72" t="s">
        <v>16</v>
      </c>
      <c r="H722" s="72" t="s">
        <v>24</v>
      </c>
      <c r="I722" s="72" t="s">
        <v>48</v>
      </c>
      <c r="J722" s="72" t="s">
        <v>19</v>
      </c>
      <c r="K722" s="72" t="s">
        <v>37</v>
      </c>
      <c r="L722" s="72" t="s">
        <v>38</v>
      </c>
      <c r="M722" s="72" t="s">
        <v>57</v>
      </c>
    </row>
    <row r="723" spans="2:13" x14ac:dyDescent="0.25">
      <c r="B723" s="72" t="s">
        <v>12</v>
      </c>
      <c r="C723" s="72" t="s">
        <v>13</v>
      </c>
      <c r="D723" s="72" t="s">
        <v>14</v>
      </c>
      <c r="E723" s="72" t="s">
        <v>51</v>
      </c>
      <c r="F723" s="73">
        <v>42551</v>
      </c>
      <c r="G723" s="72" t="s">
        <v>16</v>
      </c>
      <c r="H723" s="72" t="s">
        <v>24</v>
      </c>
      <c r="I723" s="72" t="s">
        <v>18</v>
      </c>
      <c r="J723" s="72" t="s">
        <v>19</v>
      </c>
      <c r="K723" s="72" t="s">
        <v>25</v>
      </c>
      <c r="L723" s="72" t="s">
        <v>180</v>
      </c>
      <c r="M723" s="72"/>
    </row>
    <row r="724" spans="2:13" x14ac:dyDescent="0.25">
      <c r="B724" s="72" t="s">
        <v>12</v>
      </c>
      <c r="C724" s="72" t="s">
        <v>13</v>
      </c>
      <c r="D724" s="72" t="s">
        <v>14</v>
      </c>
      <c r="E724" s="72" t="s">
        <v>94</v>
      </c>
      <c r="F724" s="73">
        <v>10827</v>
      </c>
      <c r="G724" s="72" t="s">
        <v>16</v>
      </c>
      <c r="H724" s="72" t="s">
        <v>24</v>
      </c>
      <c r="I724" s="72" t="s">
        <v>18</v>
      </c>
      <c r="J724" s="72" t="s">
        <v>19</v>
      </c>
      <c r="K724" s="72" t="s">
        <v>37</v>
      </c>
      <c r="L724" s="72" t="s">
        <v>497</v>
      </c>
      <c r="M724" s="72"/>
    </row>
    <row r="725" spans="2:13" x14ac:dyDescent="0.25">
      <c r="B725" s="72" t="s">
        <v>12</v>
      </c>
      <c r="C725" s="72" t="s">
        <v>13</v>
      </c>
      <c r="D725" s="72" t="s">
        <v>14</v>
      </c>
      <c r="E725" s="72" t="s">
        <v>79</v>
      </c>
      <c r="F725" s="73">
        <v>-9496</v>
      </c>
      <c r="G725" s="72" t="s">
        <v>16</v>
      </c>
      <c r="H725" s="72" t="s">
        <v>17</v>
      </c>
      <c r="I725" s="72" t="s">
        <v>18</v>
      </c>
      <c r="J725" s="72" t="s">
        <v>19</v>
      </c>
      <c r="K725" s="72" t="s">
        <v>25</v>
      </c>
      <c r="L725" s="72" t="s">
        <v>601</v>
      </c>
      <c r="M725" s="72"/>
    </row>
    <row r="726" spans="2:13" x14ac:dyDescent="0.25">
      <c r="B726" s="72" t="s">
        <v>12</v>
      </c>
      <c r="C726" s="72" t="s">
        <v>13</v>
      </c>
      <c r="D726" s="72" t="s">
        <v>14</v>
      </c>
      <c r="E726" s="72" t="s">
        <v>41</v>
      </c>
      <c r="F726" s="73">
        <v>-422</v>
      </c>
      <c r="G726" s="72" t="s">
        <v>16</v>
      </c>
      <c r="H726" s="72" t="s">
        <v>24</v>
      </c>
      <c r="I726" s="72" t="s">
        <v>18</v>
      </c>
      <c r="J726" s="72" t="s">
        <v>19</v>
      </c>
      <c r="K726" s="72" t="s">
        <v>25</v>
      </c>
      <c r="L726" s="72" t="s">
        <v>235</v>
      </c>
      <c r="M726" s="72"/>
    </row>
    <row r="727" spans="2:13" x14ac:dyDescent="0.25">
      <c r="B727" s="72" t="s">
        <v>12</v>
      </c>
      <c r="C727" s="72" t="s">
        <v>13</v>
      </c>
      <c r="D727" s="72" t="s">
        <v>14</v>
      </c>
      <c r="E727" s="72" t="s">
        <v>58</v>
      </c>
      <c r="F727" s="73">
        <v>8249</v>
      </c>
      <c r="G727" s="72" t="s">
        <v>16</v>
      </c>
      <c r="H727" s="72" t="s">
        <v>17</v>
      </c>
      <c r="I727" s="72" t="s">
        <v>18</v>
      </c>
      <c r="J727" s="72" t="s">
        <v>19</v>
      </c>
      <c r="K727" s="72" t="s">
        <v>25</v>
      </c>
      <c r="L727" s="72" t="s">
        <v>296</v>
      </c>
      <c r="M727" s="72" t="s">
        <v>112</v>
      </c>
    </row>
    <row r="728" spans="2:13" x14ac:dyDescent="0.25">
      <c r="B728" s="72" t="s">
        <v>12</v>
      </c>
      <c r="C728" s="72" t="s">
        <v>13</v>
      </c>
      <c r="D728" s="72" t="s">
        <v>14</v>
      </c>
      <c r="E728" s="72" t="s">
        <v>55</v>
      </c>
      <c r="F728" s="73">
        <v>79048</v>
      </c>
      <c r="G728" s="72" t="s">
        <v>16</v>
      </c>
      <c r="H728" s="72" t="s">
        <v>17</v>
      </c>
      <c r="I728" s="72" t="s">
        <v>18</v>
      </c>
      <c r="J728" s="72" t="s">
        <v>19</v>
      </c>
      <c r="K728" s="72" t="s">
        <v>20</v>
      </c>
      <c r="L728" s="72" t="s">
        <v>560</v>
      </c>
      <c r="M728" s="72" t="s">
        <v>29</v>
      </c>
    </row>
    <row r="729" spans="2:13" x14ac:dyDescent="0.25">
      <c r="B729" s="72" t="s">
        <v>12</v>
      </c>
      <c r="C729" s="72" t="s">
        <v>13</v>
      </c>
      <c r="D729" s="72" t="s">
        <v>14</v>
      </c>
      <c r="E729" s="72" t="s">
        <v>27</v>
      </c>
      <c r="F729" s="73">
        <v>404077</v>
      </c>
      <c r="G729" s="72" t="s">
        <v>16</v>
      </c>
      <c r="H729" s="72" t="s">
        <v>24</v>
      </c>
      <c r="I729" s="72" t="s">
        <v>18</v>
      </c>
      <c r="J729" s="72" t="s">
        <v>19</v>
      </c>
      <c r="K729" s="72" t="s">
        <v>25</v>
      </c>
      <c r="L729" s="72" t="s">
        <v>365</v>
      </c>
      <c r="M729" s="72" t="s">
        <v>47</v>
      </c>
    </row>
    <row r="730" spans="2:13" x14ac:dyDescent="0.25">
      <c r="B730" s="72" t="s">
        <v>12</v>
      </c>
      <c r="C730" s="72" t="s">
        <v>13</v>
      </c>
      <c r="D730" s="72" t="s">
        <v>14</v>
      </c>
      <c r="E730" s="72" t="s">
        <v>146</v>
      </c>
      <c r="F730" s="73">
        <v>-50735</v>
      </c>
      <c r="G730" s="72" t="s">
        <v>16</v>
      </c>
      <c r="H730" s="72" t="s">
        <v>24</v>
      </c>
      <c r="I730" s="72" t="s">
        <v>18</v>
      </c>
      <c r="J730" s="72" t="s">
        <v>19</v>
      </c>
      <c r="K730" s="72" t="s">
        <v>43</v>
      </c>
      <c r="L730" s="72" t="s">
        <v>449</v>
      </c>
      <c r="M730" s="72"/>
    </row>
    <row r="731" spans="2:13" x14ac:dyDescent="0.25">
      <c r="B731" s="72" t="s">
        <v>12</v>
      </c>
      <c r="C731" s="72" t="s">
        <v>13</v>
      </c>
      <c r="D731" s="72" t="s">
        <v>14</v>
      </c>
      <c r="E731" s="72" t="s">
        <v>68</v>
      </c>
      <c r="F731" s="73">
        <v>-224470</v>
      </c>
      <c r="G731" s="72" t="s">
        <v>16</v>
      </c>
      <c r="H731" s="72" t="s">
        <v>24</v>
      </c>
      <c r="I731" s="72" t="s">
        <v>18</v>
      </c>
      <c r="J731" s="72" t="s">
        <v>19</v>
      </c>
      <c r="K731" s="72" t="s">
        <v>99</v>
      </c>
      <c r="L731" s="72" t="s">
        <v>361</v>
      </c>
      <c r="M731" s="72"/>
    </row>
    <row r="732" spans="2:13" x14ac:dyDescent="0.25">
      <c r="B732" s="72" t="s">
        <v>12</v>
      </c>
      <c r="C732" s="72" t="s">
        <v>13</v>
      </c>
      <c r="D732" s="72" t="s">
        <v>14</v>
      </c>
      <c r="E732" s="72" t="s">
        <v>83</v>
      </c>
      <c r="F732" s="73">
        <v>308195</v>
      </c>
      <c r="G732" s="72" t="s">
        <v>16</v>
      </c>
      <c r="H732" s="72" t="s">
        <v>24</v>
      </c>
      <c r="I732" s="72" t="s">
        <v>18</v>
      </c>
      <c r="J732" s="72" t="s">
        <v>19</v>
      </c>
      <c r="K732" s="72" t="s">
        <v>37</v>
      </c>
      <c r="L732" s="72" t="s">
        <v>113</v>
      </c>
      <c r="M732" s="72"/>
    </row>
    <row r="733" spans="2:13" x14ac:dyDescent="0.25">
      <c r="B733" s="72" t="s">
        <v>12</v>
      </c>
      <c r="C733" s="72" t="s">
        <v>13</v>
      </c>
      <c r="D733" s="72" t="s">
        <v>14</v>
      </c>
      <c r="E733" s="72" t="s">
        <v>79</v>
      </c>
      <c r="F733" s="73">
        <v>-16776</v>
      </c>
      <c r="G733" s="72" t="s">
        <v>16</v>
      </c>
      <c r="H733" s="72" t="s">
        <v>24</v>
      </c>
      <c r="I733" s="72" t="s">
        <v>18</v>
      </c>
      <c r="J733" s="72" t="s">
        <v>19</v>
      </c>
      <c r="K733" s="72" t="s">
        <v>31</v>
      </c>
      <c r="L733" s="72" t="s">
        <v>293</v>
      </c>
      <c r="M733" s="72"/>
    </row>
    <row r="734" spans="2:13" x14ac:dyDescent="0.25">
      <c r="B734" s="72" t="s">
        <v>12</v>
      </c>
      <c r="C734" s="72" t="s">
        <v>13</v>
      </c>
      <c r="D734" s="72" t="s">
        <v>14</v>
      </c>
      <c r="E734" s="72" t="s">
        <v>58</v>
      </c>
      <c r="F734" s="73">
        <v>22471</v>
      </c>
      <c r="G734" s="72" t="s">
        <v>16</v>
      </c>
      <c r="H734" s="72" t="s">
        <v>24</v>
      </c>
      <c r="I734" s="72" t="s">
        <v>18</v>
      </c>
      <c r="J734" s="72" t="s">
        <v>19</v>
      </c>
      <c r="K734" s="72" t="s">
        <v>99</v>
      </c>
      <c r="L734" s="72" t="s">
        <v>100</v>
      </c>
      <c r="M734" s="72" t="s">
        <v>29</v>
      </c>
    </row>
    <row r="735" spans="2:13" x14ac:dyDescent="0.25">
      <c r="B735" s="72" t="s">
        <v>12</v>
      </c>
      <c r="C735" s="72" t="s">
        <v>13</v>
      </c>
      <c r="D735" s="72" t="s">
        <v>14</v>
      </c>
      <c r="E735" s="72" t="s">
        <v>30</v>
      </c>
      <c r="F735" s="73">
        <v>-212</v>
      </c>
      <c r="G735" s="72" t="s">
        <v>16</v>
      </c>
      <c r="H735" s="72" t="s">
        <v>17</v>
      </c>
      <c r="I735" s="72" t="s">
        <v>18</v>
      </c>
      <c r="J735" s="72" t="s">
        <v>19</v>
      </c>
      <c r="K735" s="72" t="s">
        <v>25</v>
      </c>
      <c r="L735" s="72" t="s">
        <v>297</v>
      </c>
      <c r="M735" s="72"/>
    </row>
    <row r="736" spans="2:13" x14ac:dyDescent="0.25">
      <c r="B736" s="72" t="s">
        <v>12</v>
      </c>
      <c r="C736" s="72" t="s">
        <v>13</v>
      </c>
      <c r="D736" s="72" t="s">
        <v>14</v>
      </c>
      <c r="E736" s="72" t="s">
        <v>94</v>
      </c>
      <c r="F736" s="73">
        <v>1296</v>
      </c>
      <c r="G736" s="72" t="s">
        <v>16</v>
      </c>
      <c r="H736" s="72" t="s">
        <v>24</v>
      </c>
      <c r="I736" s="72" t="s">
        <v>18</v>
      </c>
      <c r="J736" s="72" t="s">
        <v>19</v>
      </c>
      <c r="K736" s="72" t="s">
        <v>31</v>
      </c>
      <c r="L736" s="72" t="s">
        <v>664</v>
      </c>
      <c r="M736" s="72"/>
    </row>
    <row r="737" spans="2:13" x14ac:dyDescent="0.25">
      <c r="B737" s="72" t="s">
        <v>12</v>
      </c>
      <c r="C737" s="72" t="s">
        <v>13</v>
      </c>
      <c r="D737" s="72" t="s">
        <v>14</v>
      </c>
      <c r="E737" s="72" t="s">
        <v>39</v>
      </c>
      <c r="F737" s="73">
        <v>-5957</v>
      </c>
      <c r="G737" s="72" t="s">
        <v>16</v>
      </c>
      <c r="H737" s="72" t="s">
        <v>17</v>
      </c>
      <c r="I737" s="72" t="s">
        <v>18</v>
      </c>
      <c r="J737" s="72" t="s">
        <v>19</v>
      </c>
      <c r="K737" s="72" t="s">
        <v>37</v>
      </c>
      <c r="L737" s="72" t="s">
        <v>658</v>
      </c>
      <c r="M737" s="72"/>
    </row>
    <row r="738" spans="2:13" x14ac:dyDescent="0.25">
      <c r="B738" s="72" t="s">
        <v>12</v>
      </c>
      <c r="C738" s="72" t="s">
        <v>13</v>
      </c>
      <c r="D738" s="72" t="s">
        <v>14</v>
      </c>
      <c r="E738" s="72" t="s">
        <v>123</v>
      </c>
      <c r="F738" s="73">
        <v>-191</v>
      </c>
      <c r="G738" s="72" t="s">
        <v>16</v>
      </c>
      <c r="H738" s="72" t="s">
        <v>24</v>
      </c>
      <c r="I738" s="72" t="s">
        <v>18</v>
      </c>
      <c r="J738" s="72" t="s">
        <v>19</v>
      </c>
      <c r="K738" s="72" t="s">
        <v>31</v>
      </c>
      <c r="L738" s="72" t="s">
        <v>631</v>
      </c>
      <c r="M738" s="72"/>
    </row>
    <row r="739" spans="2:13" x14ac:dyDescent="0.25">
      <c r="B739" s="72" t="s">
        <v>12</v>
      </c>
      <c r="C739" s="72" t="s">
        <v>13</v>
      </c>
      <c r="D739" s="72" t="s">
        <v>14</v>
      </c>
      <c r="E739" s="72" t="s">
        <v>55</v>
      </c>
      <c r="F739" s="73">
        <v>3407232</v>
      </c>
      <c r="G739" s="72" t="s">
        <v>16</v>
      </c>
      <c r="H739" s="72" t="s">
        <v>24</v>
      </c>
      <c r="I739" s="72" t="s">
        <v>18</v>
      </c>
      <c r="J739" s="72" t="s">
        <v>540</v>
      </c>
      <c r="K739" s="72" t="s">
        <v>25</v>
      </c>
      <c r="L739" s="72" t="s">
        <v>591</v>
      </c>
      <c r="M739" s="72" t="s">
        <v>112</v>
      </c>
    </row>
    <row r="740" spans="2:13" x14ac:dyDescent="0.25">
      <c r="B740" s="72" t="s">
        <v>12</v>
      </c>
      <c r="C740" s="72" t="s">
        <v>13</v>
      </c>
      <c r="D740" s="72" t="s">
        <v>14</v>
      </c>
      <c r="E740" s="72" t="s">
        <v>241</v>
      </c>
      <c r="F740" s="73">
        <v>194883</v>
      </c>
      <c r="G740" s="72" t="s">
        <v>16</v>
      </c>
      <c r="H740" s="72" t="s">
        <v>24</v>
      </c>
      <c r="I740" s="72" t="s">
        <v>18</v>
      </c>
      <c r="J740" s="72" t="s">
        <v>19</v>
      </c>
      <c r="K740" s="72" t="s">
        <v>75</v>
      </c>
      <c r="L740" s="72" t="s">
        <v>76</v>
      </c>
      <c r="M740" s="72" t="s">
        <v>741</v>
      </c>
    </row>
    <row r="741" spans="2:13" x14ac:dyDescent="0.25">
      <c r="B741" s="72" t="s">
        <v>12</v>
      </c>
      <c r="C741" s="72" t="s">
        <v>13</v>
      </c>
      <c r="D741" s="72" t="s">
        <v>14</v>
      </c>
      <c r="E741" s="72" t="s">
        <v>27</v>
      </c>
      <c r="F741" s="73">
        <v>37901</v>
      </c>
      <c r="G741" s="72" t="s">
        <v>16</v>
      </c>
      <c r="H741" s="72" t="s">
        <v>17</v>
      </c>
      <c r="I741" s="72" t="s">
        <v>18</v>
      </c>
      <c r="J741" s="72" t="s">
        <v>19</v>
      </c>
      <c r="K741" s="72" t="s">
        <v>25</v>
      </c>
      <c r="L741" s="72" t="s">
        <v>347</v>
      </c>
      <c r="M741" s="72" t="s">
        <v>57</v>
      </c>
    </row>
    <row r="742" spans="2:13" x14ac:dyDescent="0.25">
      <c r="B742" s="72" t="s">
        <v>12</v>
      </c>
      <c r="C742" s="72" t="s">
        <v>13</v>
      </c>
      <c r="D742" s="72" t="s">
        <v>14</v>
      </c>
      <c r="E742" s="72" t="s">
        <v>41</v>
      </c>
      <c r="F742" s="73">
        <v>-285</v>
      </c>
      <c r="G742" s="72" t="s">
        <v>16</v>
      </c>
      <c r="H742" s="72" t="s">
        <v>17</v>
      </c>
      <c r="I742" s="72" t="s">
        <v>18</v>
      </c>
      <c r="J742" s="72" t="s">
        <v>19</v>
      </c>
      <c r="K742" s="72" t="s">
        <v>25</v>
      </c>
      <c r="L742" s="72" t="s">
        <v>145</v>
      </c>
      <c r="M742" s="72"/>
    </row>
    <row r="743" spans="2:13" x14ac:dyDescent="0.25">
      <c r="B743" s="72" t="s">
        <v>12</v>
      </c>
      <c r="C743" s="72" t="s">
        <v>13</v>
      </c>
      <c r="D743" s="72" t="s">
        <v>14</v>
      </c>
      <c r="E743" s="72" t="s">
        <v>68</v>
      </c>
      <c r="F743" s="73">
        <v>-2498</v>
      </c>
      <c r="G743" s="72" t="s">
        <v>16</v>
      </c>
      <c r="H743" s="72" t="s">
        <v>17</v>
      </c>
      <c r="I743" s="72" t="s">
        <v>18</v>
      </c>
      <c r="J743" s="72" t="s">
        <v>19</v>
      </c>
      <c r="K743" s="72" t="s">
        <v>25</v>
      </c>
      <c r="L743" s="72" t="s">
        <v>385</v>
      </c>
      <c r="M743" s="72"/>
    </row>
    <row r="744" spans="2:13" x14ac:dyDescent="0.25">
      <c r="B744" s="72" t="s">
        <v>12</v>
      </c>
      <c r="C744" s="72" t="s">
        <v>13</v>
      </c>
      <c r="D744" s="72" t="s">
        <v>14</v>
      </c>
      <c r="E744" s="72" t="s">
        <v>51</v>
      </c>
      <c r="F744" s="73">
        <v>70753</v>
      </c>
      <c r="G744" s="72" t="s">
        <v>16</v>
      </c>
      <c r="H744" s="72" t="s">
        <v>24</v>
      </c>
      <c r="I744" s="72" t="s">
        <v>18</v>
      </c>
      <c r="J744" s="72" t="s">
        <v>19</v>
      </c>
      <c r="K744" s="72" t="s">
        <v>25</v>
      </c>
      <c r="L744" s="72" t="s">
        <v>127</v>
      </c>
      <c r="M744" s="72"/>
    </row>
    <row r="745" spans="2:13" x14ac:dyDescent="0.25">
      <c r="B745" s="72" t="s">
        <v>12</v>
      </c>
      <c r="C745" s="72" t="s">
        <v>13</v>
      </c>
      <c r="D745" s="72" t="s">
        <v>14</v>
      </c>
      <c r="E745" s="72" t="s">
        <v>187</v>
      </c>
      <c r="F745" s="73">
        <v>900094</v>
      </c>
      <c r="G745" s="72" t="s">
        <v>16</v>
      </c>
      <c r="H745" s="72" t="s">
        <v>17</v>
      </c>
      <c r="I745" s="72" t="s">
        <v>18</v>
      </c>
      <c r="J745" s="72" t="s">
        <v>19</v>
      </c>
      <c r="K745" s="72" t="s">
        <v>25</v>
      </c>
      <c r="L745" s="72" t="s">
        <v>299</v>
      </c>
      <c r="M745" s="72" t="s">
        <v>112</v>
      </c>
    </row>
    <row r="746" spans="2:13" x14ac:dyDescent="0.25">
      <c r="B746" s="72" t="s">
        <v>12</v>
      </c>
      <c r="C746" s="72" t="s">
        <v>13</v>
      </c>
      <c r="D746" s="72" t="s">
        <v>14</v>
      </c>
      <c r="E746" s="72" t="s">
        <v>83</v>
      </c>
      <c r="F746" s="73">
        <v>388</v>
      </c>
      <c r="G746" s="72" t="s">
        <v>16</v>
      </c>
      <c r="H746" s="72" t="s">
        <v>24</v>
      </c>
      <c r="I746" s="72" t="s">
        <v>18</v>
      </c>
      <c r="J746" s="72" t="s">
        <v>19</v>
      </c>
      <c r="K746" s="72" t="s">
        <v>25</v>
      </c>
      <c r="L746" s="72" t="s">
        <v>328</v>
      </c>
      <c r="M746" s="72"/>
    </row>
    <row r="747" spans="2:13" x14ac:dyDescent="0.25">
      <c r="B747" s="72" t="s">
        <v>12</v>
      </c>
      <c r="C747" s="72" t="s">
        <v>13</v>
      </c>
      <c r="D747" s="72" t="s">
        <v>14</v>
      </c>
      <c r="E747" s="72" t="s">
        <v>144</v>
      </c>
      <c r="F747" s="73">
        <v>316108</v>
      </c>
      <c r="G747" s="72" t="s">
        <v>16</v>
      </c>
      <c r="H747" s="72" t="s">
        <v>24</v>
      </c>
      <c r="I747" s="72" t="s">
        <v>18</v>
      </c>
      <c r="J747" s="72" t="s">
        <v>19</v>
      </c>
      <c r="K747" s="72" t="s">
        <v>96</v>
      </c>
      <c r="L747" s="72" t="s">
        <v>597</v>
      </c>
      <c r="M747" s="72" t="s">
        <v>133</v>
      </c>
    </row>
    <row r="748" spans="2:13" x14ac:dyDescent="0.25">
      <c r="B748" s="72" t="s">
        <v>12</v>
      </c>
      <c r="C748" s="72" t="s">
        <v>13</v>
      </c>
      <c r="D748" s="72" t="s">
        <v>14</v>
      </c>
      <c r="E748" s="72" t="s">
        <v>33</v>
      </c>
      <c r="F748" s="73">
        <v>319311</v>
      </c>
      <c r="G748" s="72" t="s">
        <v>16</v>
      </c>
      <c r="H748" s="72" t="s">
        <v>24</v>
      </c>
      <c r="I748" s="72" t="s">
        <v>18</v>
      </c>
      <c r="J748" s="72" t="s">
        <v>19</v>
      </c>
      <c r="K748" s="72" t="s">
        <v>99</v>
      </c>
      <c r="L748" s="72" t="s">
        <v>366</v>
      </c>
      <c r="M748" s="72" t="s">
        <v>29</v>
      </c>
    </row>
    <row r="749" spans="2:13" x14ac:dyDescent="0.25">
      <c r="B749" s="72" t="s">
        <v>12</v>
      </c>
      <c r="C749" s="72" t="s">
        <v>13</v>
      </c>
      <c r="D749" s="72" t="s">
        <v>14</v>
      </c>
      <c r="E749" s="72" t="s">
        <v>39</v>
      </c>
      <c r="F749" s="73">
        <v>-421733</v>
      </c>
      <c r="G749" s="72" t="s">
        <v>16</v>
      </c>
      <c r="H749" s="72" t="s">
        <v>24</v>
      </c>
      <c r="I749" s="72" t="s">
        <v>18</v>
      </c>
      <c r="J749" s="72" t="s">
        <v>19</v>
      </c>
      <c r="K749" s="72" t="s">
        <v>37</v>
      </c>
      <c r="L749" s="72" t="s">
        <v>121</v>
      </c>
      <c r="M749" s="72"/>
    </row>
    <row r="750" spans="2:13" x14ac:dyDescent="0.25">
      <c r="B750" s="72" t="s">
        <v>12</v>
      </c>
      <c r="C750" s="72" t="s">
        <v>13</v>
      </c>
      <c r="D750" s="72" t="s">
        <v>14</v>
      </c>
      <c r="E750" s="72" t="s">
        <v>83</v>
      </c>
      <c r="F750" s="73">
        <v>17486</v>
      </c>
      <c r="G750" s="72" t="s">
        <v>16</v>
      </c>
      <c r="H750" s="72" t="s">
        <v>24</v>
      </c>
      <c r="I750" s="72" t="s">
        <v>18</v>
      </c>
      <c r="J750" s="72" t="s">
        <v>19</v>
      </c>
      <c r="K750" s="72" t="s">
        <v>63</v>
      </c>
      <c r="L750" s="72" t="s">
        <v>596</v>
      </c>
      <c r="M750" s="72"/>
    </row>
    <row r="751" spans="2:13" x14ac:dyDescent="0.25">
      <c r="B751" s="72" t="s">
        <v>12</v>
      </c>
      <c r="C751" s="72" t="s">
        <v>13</v>
      </c>
      <c r="D751" s="72" t="s">
        <v>14</v>
      </c>
      <c r="E751" s="72" t="s">
        <v>41</v>
      </c>
      <c r="F751" s="73">
        <v>-1633</v>
      </c>
      <c r="G751" s="72" t="s">
        <v>16</v>
      </c>
      <c r="H751" s="72" t="s">
        <v>17</v>
      </c>
      <c r="I751" s="72" t="s">
        <v>18</v>
      </c>
      <c r="J751" s="72" t="s">
        <v>19</v>
      </c>
      <c r="K751" s="72" t="s">
        <v>25</v>
      </c>
      <c r="L751" s="72" t="s">
        <v>281</v>
      </c>
      <c r="M751" s="72"/>
    </row>
    <row r="752" spans="2:13" x14ac:dyDescent="0.25">
      <c r="B752" s="72" t="s">
        <v>12</v>
      </c>
      <c r="C752" s="72" t="s">
        <v>13</v>
      </c>
      <c r="D752" s="72" t="s">
        <v>14</v>
      </c>
      <c r="E752" s="72" t="s">
        <v>132</v>
      </c>
      <c r="F752" s="73">
        <v>14402</v>
      </c>
      <c r="G752" s="72" t="s">
        <v>16</v>
      </c>
      <c r="H752" s="72" t="s">
        <v>17</v>
      </c>
      <c r="I752" s="72" t="s">
        <v>18</v>
      </c>
      <c r="J752" s="72" t="s">
        <v>19</v>
      </c>
      <c r="K752" s="72" t="s">
        <v>37</v>
      </c>
      <c r="L752" s="72" t="s">
        <v>412</v>
      </c>
      <c r="M752" s="72" t="s">
        <v>133</v>
      </c>
    </row>
    <row r="753" spans="2:13" x14ac:dyDescent="0.25">
      <c r="B753" s="72" t="s">
        <v>12</v>
      </c>
      <c r="C753" s="72" t="s">
        <v>13</v>
      </c>
      <c r="D753" s="72" t="s">
        <v>14</v>
      </c>
      <c r="E753" s="72" t="s">
        <v>27</v>
      </c>
      <c r="F753" s="73">
        <v>460805</v>
      </c>
      <c r="G753" s="72" t="s">
        <v>16</v>
      </c>
      <c r="H753" s="72" t="s">
        <v>24</v>
      </c>
      <c r="I753" s="72" t="s">
        <v>18</v>
      </c>
      <c r="J753" s="72" t="s">
        <v>19</v>
      </c>
      <c r="K753" s="72" t="s">
        <v>37</v>
      </c>
      <c r="L753" s="72" t="s">
        <v>38</v>
      </c>
      <c r="M753" s="72" t="s">
        <v>47</v>
      </c>
    </row>
    <row r="754" spans="2:13" x14ac:dyDescent="0.25">
      <c r="B754" s="72" t="s">
        <v>12</v>
      </c>
      <c r="C754" s="72" t="s">
        <v>13</v>
      </c>
      <c r="D754" s="72" t="s">
        <v>14</v>
      </c>
      <c r="E754" s="72" t="s">
        <v>140</v>
      </c>
      <c r="F754" s="73">
        <v>4458185</v>
      </c>
      <c r="G754" s="72" t="s">
        <v>16</v>
      </c>
      <c r="H754" s="72" t="s">
        <v>24</v>
      </c>
      <c r="I754" s="72" t="s">
        <v>18</v>
      </c>
      <c r="J754" s="72" t="s">
        <v>19</v>
      </c>
      <c r="K754" s="72" t="s">
        <v>96</v>
      </c>
      <c r="L754" s="72" t="s">
        <v>403</v>
      </c>
      <c r="M754" s="72" t="s">
        <v>303</v>
      </c>
    </row>
    <row r="755" spans="2:13" x14ac:dyDescent="0.25">
      <c r="B755" s="72" t="s">
        <v>12</v>
      </c>
      <c r="C755" s="72" t="s">
        <v>13</v>
      </c>
      <c r="D755" s="72" t="s">
        <v>14</v>
      </c>
      <c r="E755" s="72" t="s">
        <v>81</v>
      </c>
      <c r="F755" s="73">
        <v>223831</v>
      </c>
      <c r="G755" s="72" t="s">
        <v>16</v>
      </c>
      <c r="H755" s="72" t="s">
        <v>24</v>
      </c>
      <c r="I755" s="72" t="s">
        <v>18</v>
      </c>
      <c r="J755" s="72" t="s">
        <v>19</v>
      </c>
      <c r="K755" s="72" t="s">
        <v>37</v>
      </c>
      <c r="L755" s="72" t="s">
        <v>389</v>
      </c>
      <c r="M755" s="72" t="s">
        <v>29</v>
      </c>
    </row>
    <row r="756" spans="2:13" x14ac:dyDescent="0.25">
      <c r="B756" s="72" t="s">
        <v>12</v>
      </c>
      <c r="C756" s="72" t="s">
        <v>13</v>
      </c>
      <c r="D756" s="72" t="s">
        <v>14</v>
      </c>
      <c r="E756" s="72" t="s">
        <v>79</v>
      </c>
      <c r="F756" s="73">
        <v>-158</v>
      </c>
      <c r="G756" s="72" t="s">
        <v>16</v>
      </c>
      <c r="H756" s="72" t="s">
        <v>24</v>
      </c>
      <c r="I756" s="72" t="s">
        <v>18</v>
      </c>
      <c r="J756" s="72" t="s">
        <v>227</v>
      </c>
      <c r="K756" s="72" t="s">
        <v>75</v>
      </c>
      <c r="L756" s="72" t="s">
        <v>503</v>
      </c>
      <c r="M756" s="72"/>
    </row>
    <row r="757" spans="2:13" x14ac:dyDescent="0.25">
      <c r="B757" s="72" t="s">
        <v>12</v>
      </c>
      <c r="C757" s="72" t="s">
        <v>13</v>
      </c>
      <c r="D757" s="72" t="s">
        <v>14</v>
      </c>
      <c r="E757" s="72" t="s">
        <v>33</v>
      </c>
      <c r="F757" s="73">
        <v>10523</v>
      </c>
      <c r="G757" s="72" t="s">
        <v>16</v>
      </c>
      <c r="H757" s="72" t="s">
        <v>24</v>
      </c>
      <c r="I757" s="72" t="s">
        <v>18</v>
      </c>
      <c r="J757" s="72" t="s">
        <v>19</v>
      </c>
      <c r="K757" s="72" t="s">
        <v>25</v>
      </c>
      <c r="L757" s="72" t="s">
        <v>180</v>
      </c>
      <c r="M757" s="72" t="s">
        <v>57</v>
      </c>
    </row>
    <row r="758" spans="2:13" x14ac:dyDescent="0.25">
      <c r="B758" s="72" t="s">
        <v>12</v>
      </c>
      <c r="C758" s="72" t="s">
        <v>13</v>
      </c>
      <c r="D758" s="72" t="s">
        <v>14</v>
      </c>
      <c r="E758" s="72" t="s">
        <v>58</v>
      </c>
      <c r="F758" s="73">
        <v>13426</v>
      </c>
      <c r="G758" s="72" t="s">
        <v>16</v>
      </c>
      <c r="H758" s="72" t="s">
        <v>24</v>
      </c>
      <c r="I758" s="72" t="s">
        <v>18</v>
      </c>
      <c r="J758" s="72" t="s">
        <v>19</v>
      </c>
      <c r="K758" s="72" t="s">
        <v>37</v>
      </c>
      <c r="L758" s="72" t="s">
        <v>390</v>
      </c>
      <c r="M758" s="72" t="s">
        <v>112</v>
      </c>
    </row>
    <row r="759" spans="2:13" x14ac:dyDescent="0.25">
      <c r="B759" s="72" t="s">
        <v>12</v>
      </c>
      <c r="C759" s="72" t="s">
        <v>13</v>
      </c>
      <c r="D759" s="72" t="s">
        <v>14</v>
      </c>
      <c r="E759" s="72" t="s">
        <v>83</v>
      </c>
      <c r="F759" s="73">
        <v>51863</v>
      </c>
      <c r="G759" s="72" t="s">
        <v>16</v>
      </c>
      <c r="H759" s="72" t="s">
        <v>24</v>
      </c>
      <c r="I759" s="72" t="s">
        <v>18</v>
      </c>
      <c r="J759" s="72" t="s">
        <v>19</v>
      </c>
      <c r="K759" s="72" t="s">
        <v>25</v>
      </c>
      <c r="L759" s="72" t="s">
        <v>486</v>
      </c>
      <c r="M759" s="72"/>
    </row>
    <row r="760" spans="2:13" x14ac:dyDescent="0.25">
      <c r="B760" s="72" t="s">
        <v>12</v>
      </c>
      <c r="C760" s="72" t="s">
        <v>13</v>
      </c>
      <c r="D760" s="72" t="s">
        <v>14</v>
      </c>
      <c r="E760" s="72" t="s">
        <v>51</v>
      </c>
      <c r="F760" s="73">
        <v>373169</v>
      </c>
      <c r="G760" s="72" t="s">
        <v>16</v>
      </c>
      <c r="H760" s="72" t="s">
        <v>17</v>
      </c>
      <c r="I760" s="72" t="s">
        <v>18</v>
      </c>
      <c r="J760" s="72" t="s">
        <v>19</v>
      </c>
      <c r="K760" s="72" t="s">
        <v>37</v>
      </c>
      <c r="L760" s="72" t="s">
        <v>71</v>
      </c>
      <c r="M760" s="72"/>
    </row>
    <row r="761" spans="2:13" x14ac:dyDescent="0.25">
      <c r="B761" s="72" t="s">
        <v>12</v>
      </c>
      <c r="C761" s="72" t="s">
        <v>13</v>
      </c>
      <c r="D761" s="72" t="s">
        <v>14</v>
      </c>
      <c r="E761" s="72" t="s">
        <v>30</v>
      </c>
      <c r="F761" s="73">
        <v>-1656</v>
      </c>
      <c r="G761" s="72" t="s">
        <v>16</v>
      </c>
      <c r="H761" s="72" t="s">
        <v>24</v>
      </c>
      <c r="I761" s="72" t="s">
        <v>18</v>
      </c>
      <c r="J761" s="72" t="s">
        <v>19</v>
      </c>
      <c r="K761" s="72" t="s">
        <v>49</v>
      </c>
      <c r="L761" s="72" t="s">
        <v>246</v>
      </c>
      <c r="M761" s="72"/>
    </row>
    <row r="762" spans="2:13" x14ac:dyDescent="0.25">
      <c r="B762" s="72" t="s">
        <v>12</v>
      </c>
      <c r="C762" s="72" t="s">
        <v>13</v>
      </c>
      <c r="D762" s="72" t="s">
        <v>14</v>
      </c>
      <c r="E762" s="72" t="s">
        <v>45</v>
      </c>
      <c r="F762" s="73">
        <v>98618</v>
      </c>
      <c r="G762" s="72" t="s">
        <v>16</v>
      </c>
      <c r="H762" s="72" t="s">
        <v>24</v>
      </c>
      <c r="I762" s="72" t="s">
        <v>18</v>
      </c>
      <c r="J762" s="72" t="s">
        <v>19</v>
      </c>
      <c r="K762" s="72" t="s">
        <v>37</v>
      </c>
      <c r="L762" s="72" t="s">
        <v>354</v>
      </c>
      <c r="M762" s="72" t="s">
        <v>35</v>
      </c>
    </row>
    <row r="763" spans="2:13" x14ac:dyDescent="0.25">
      <c r="B763" s="72" t="s">
        <v>12</v>
      </c>
      <c r="C763" s="72" t="s">
        <v>13</v>
      </c>
      <c r="D763" s="72" t="s">
        <v>14</v>
      </c>
      <c r="E763" s="72" t="s">
        <v>256</v>
      </c>
      <c r="F763" s="73">
        <v>-226218</v>
      </c>
      <c r="G763" s="72" t="s">
        <v>16</v>
      </c>
      <c r="H763" s="72" t="s">
        <v>24</v>
      </c>
      <c r="I763" s="72" t="s">
        <v>18</v>
      </c>
      <c r="J763" s="72" t="s">
        <v>19</v>
      </c>
      <c r="K763" s="72" t="s">
        <v>37</v>
      </c>
      <c r="L763" s="72" t="s">
        <v>291</v>
      </c>
      <c r="M763" s="72"/>
    </row>
    <row r="764" spans="2:13" x14ac:dyDescent="0.25">
      <c r="B764" s="72" t="s">
        <v>12</v>
      </c>
      <c r="C764" s="72" t="s">
        <v>13</v>
      </c>
      <c r="D764" s="72" t="s">
        <v>14</v>
      </c>
      <c r="E764" s="72" t="s">
        <v>83</v>
      </c>
      <c r="F764" s="73">
        <v>2886119</v>
      </c>
      <c r="G764" s="72" t="s">
        <v>16</v>
      </c>
      <c r="H764" s="72" t="s">
        <v>17</v>
      </c>
      <c r="I764" s="72" t="s">
        <v>18</v>
      </c>
      <c r="J764" s="72" t="s">
        <v>19</v>
      </c>
      <c r="K764" s="72" t="s">
        <v>20</v>
      </c>
      <c r="L764" s="72" t="s">
        <v>199</v>
      </c>
      <c r="M764" s="72"/>
    </row>
    <row r="765" spans="2:13" x14ac:dyDescent="0.25">
      <c r="B765" s="72" t="s">
        <v>12</v>
      </c>
      <c r="C765" s="72" t="s">
        <v>13</v>
      </c>
      <c r="D765" s="72" t="s">
        <v>14</v>
      </c>
      <c r="E765" s="72" t="s">
        <v>144</v>
      </c>
      <c r="F765" s="73">
        <v>47083</v>
      </c>
      <c r="G765" s="72" t="s">
        <v>16</v>
      </c>
      <c r="H765" s="72" t="s">
        <v>24</v>
      </c>
      <c r="I765" s="72" t="s">
        <v>18</v>
      </c>
      <c r="J765" s="72" t="s">
        <v>19</v>
      </c>
      <c r="K765" s="72" t="s">
        <v>49</v>
      </c>
      <c r="L765" s="72" t="s">
        <v>253</v>
      </c>
      <c r="M765" s="72" t="s">
        <v>184</v>
      </c>
    </row>
    <row r="766" spans="2:13" x14ac:dyDescent="0.25">
      <c r="B766" s="72" t="s">
        <v>12</v>
      </c>
      <c r="C766" s="72" t="s">
        <v>13</v>
      </c>
      <c r="D766" s="72" t="s">
        <v>14</v>
      </c>
      <c r="E766" s="72" t="s">
        <v>83</v>
      </c>
      <c r="F766" s="73">
        <v>4</v>
      </c>
      <c r="G766" s="72" t="s">
        <v>16</v>
      </c>
      <c r="H766" s="72" t="s">
        <v>17</v>
      </c>
      <c r="I766" s="72" t="s">
        <v>18</v>
      </c>
      <c r="J766" s="72" t="s">
        <v>19</v>
      </c>
      <c r="K766" s="72" t="s">
        <v>25</v>
      </c>
      <c r="L766" s="72" t="s">
        <v>722</v>
      </c>
      <c r="M766" s="72"/>
    </row>
    <row r="767" spans="2:13" x14ac:dyDescent="0.25">
      <c r="B767" s="72" t="s">
        <v>12</v>
      </c>
      <c r="C767" s="72" t="s">
        <v>13</v>
      </c>
      <c r="D767" s="72" t="s">
        <v>14</v>
      </c>
      <c r="E767" s="72" t="s">
        <v>94</v>
      </c>
      <c r="F767" s="73">
        <v>11714</v>
      </c>
      <c r="G767" s="72" t="s">
        <v>16</v>
      </c>
      <c r="H767" s="72" t="s">
        <v>24</v>
      </c>
      <c r="I767" s="72" t="s">
        <v>18</v>
      </c>
      <c r="J767" s="72" t="s">
        <v>19</v>
      </c>
      <c r="K767" s="72" t="s">
        <v>99</v>
      </c>
      <c r="L767" s="72" t="s">
        <v>519</v>
      </c>
      <c r="M767" s="72"/>
    </row>
    <row r="768" spans="2:13" x14ac:dyDescent="0.25">
      <c r="B768" s="72" t="s">
        <v>12</v>
      </c>
      <c r="C768" s="72" t="s">
        <v>13</v>
      </c>
      <c r="D768" s="72" t="s">
        <v>14</v>
      </c>
      <c r="E768" s="72" t="s">
        <v>15</v>
      </c>
      <c r="F768" s="73">
        <v>958292</v>
      </c>
      <c r="G768" s="72" t="s">
        <v>16</v>
      </c>
      <c r="H768" s="72" t="s">
        <v>24</v>
      </c>
      <c r="I768" s="72" t="s">
        <v>18</v>
      </c>
      <c r="J768" s="72" t="s">
        <v>19</v>
      </c>
      <c r="K768" s="72" t="s">
        <v>130</v>
      </c>
      <c r="L768" s="72" t="s">
        <v>236</v>
      </c>
      <c r="M768" s="72" t="s">
        <v>67</v>
      </c>
    </row>
    <row r="769" spans="2:13" x14ac:dyDescent="0.25">
      <c r="B769" s="72" t="s">
        <v>12</v>
      </c>
      <c r="C769" s="72" t="s">
        <v>13</v>
      </c>
      <c r="D769" s="72" t="s">
        <v>14</v>
      </c>
      <c r="E769" s="72" t="s">
        <v>27</v>
      </c>
      <c r="F769" s="73">
        <v>44538</v>
      </c>
      <c r="G769" s="72" t="s">
        <v>16</v>
      </c>
      <c r="H769" s="72" t="s">
        <v>24</v>
      </c>
      <c r="I769" s="72" t="s">
        <v>18</v>
      </c>
      <c r="J769" s="72" t="s">
        <v>19</v>
      </c>
      <c r="K769" s="72" t="s">
        <v>37</v>
      </c>
      <c r="L769" s="72" t="s">
        <v>354</v>
      </c>
      <c r="M769" s="72" t="s">
        <v>112</v>
      </c>
    </row>
    <row r="770" spans="2:13" x14ac:dyDescent="0.25">
      <c r="B770" s="72" t="s">
        <v>12</v>
      </c>
      <c r="C770" s="72" t="s">
        <v>13</v>
      </c>
      <c r="D770" s="72" t="s">
        <v>14</v>
      </c>
      <c r="E770" s="72" t="s">
        <v>79</v>
      </c>
      <c r="F770" s="73">
        <v>-853</v>
      </c>
      <c r="G770" s="72" t="s">
        <v>16</v>
      </c>
      <c r="H770" s="72" t="s">
        <v>17</v>
      </c>
      <c r="I770" s="72" t="s">
        <v>18</v>
      </c>
      <c r="J770" s="72" t="s">
        <v>19</v>
      </c>
      <c r="K770" s="72" t="s">
        <v>25</v>
      </c>
      <c r="L770" s="72" t="s">
        <v>574</v>
      </c>
      <c r="M770" s="72"/>
    </row>
    <row r="771" spans="2:13" x14ac:dyDescent="0.25">
      <c r="B771" s="72" t="s">
        <v>12</v>
      </c>
      <c r="C771" s="72" t="s">
        <v>13</v>
      </c>
      <c r="D771" s="72" t="s">
        <v>14</v>
      </c>
      <c r="E771" s="72" t="s">
        <v>81</v>
      </c>
      <c r="F771" s="73">
        <v>27441</v>
      </c>
      <c r="G771" s="72" t="s">
        <v>16</v>
      </c>
      <c r="H771" s="72" t="s">
        <v>24</v>
      </c>
      <c r="I771" s="72" t="s">
        <v>18</v>
      </c>
      <c r="J771" s="72" t="s">
        <v>19</v>
      </c>
      <c r="K771" s="72" t="s">
        <v>25</v>
      </c>
      <c r="L771" s="72" t="s">
        <v>434</v>
      </c>
      <c r="M771" s="72" t="s">
        <v>112</v>
      </c>
    </row>
    <row r="772" spans="2:13" x14ac:dyDescent="0.25">
      <c r="B772" s="72" t="s">
        <v>12</v>
      </c>
      <c r="C772" s="72" t="s">
        <v>13</v>
      </c>
      <c r="D772" s="72" t="s">
        <v>14</v>
      </c>
      <c r="E772" s="72" t="s">
        <v>79</v>
      </c>
      <c r="F772" s="73">
        <v>-16599</v>
      </c>
      <c r="G772" s="72" t="s">
        <v>16</v>
      </c>
      <c r="H772" s="72" t="s">
        <v>24</v>
      </c>
      <c r="I772" s="72" t="s">
        <v>18</v>
      </c>
      <c r="J772" s="72" t="s">
        <v>19</v>
      </c>
      <c r="K772" s="72" t="s">
        <v>37</v>
      </c>
      <c r="L772" s="72" t="s">
        <v>120</v>
      </c>
      <c r="M772" s="72"/>
    </row>
    <row r="773" spans="2:13" x14ac:dyDescent="0.25">
      <c r="B773" s="72" t="s">
        <v>12</v>
      </c>
      <c r="C773" s="72" t="s">
        <v>13</v>
      </c>
      <c r="D773" s="72" t="s">
        <v>14</v>
      </c>
      <c r="E773" s="72" t="s">
        <v>30</v>
      </c>
      <c r="F773" s="73">
        <v>-8940</v>
      </c>
      <c r="G773" s="72" t="s">
        <v>16</v>
      </c>
      <c r="H773" s="72" t="s">
        <v>24</v>
      </c>
      <c r="I773" s="72" t="s">
        <v>18</v>
      </c>
      <c r="J773" s="72" t="s">
        <v>19</v>
      </c>
      <c r="K773" s="72" t="s">
        <v>49</v>
      </c>
      <c r="L773" s="72" t="s">
        <v>91</v>
      </c>
      <c r="M773" s="72"/>
    </row>
    <row r="774" spans="2:13" x14ac:dyDescent="0.25">
      <c r="B774" s="72" t="s">
        <v>12</v>
      </c>
      <c r="C774" s="72" t="s">
        <v>13</v>
      </c>
      <c r="D774" s="72" t="s">
        <v>14</v>
      </c>
      <c r="E774" s="72" t="s">
        <v>41</v>
      </c>
      <c r="F774" s="73">
        <v>-359</v>
      </c>
      <c r="G774" s="72" t="s">
        <v>16</v>
      </c>
      <c r="H774" s="72" t="s">
        <v>17</v>
      </c>
      <c r="I774" s="72" t="s">
        <v>18</v>
      </c>
      <c r="J774" s="72" t="s">
        <v>19</v>
      </c>
      <c r="K774" s="72" t="s">
        <v>37</v>
      </c>
      <c r="L774" s="72" t="s">
        <v>509</v>
      </c>
      <c r="M774" s="72"/>
    </row>
    <row r="775" spans="2:13" x14ac:dyDescent="0.25">
      <c r="B775" s="72" t="s">
        <v>12</v>
      </c>
      <c r="C775" s="72" t="s">
        <v>13</v>
      </c>
      <c r="D775" s="72" t="s">
        <v>14</v>
      </c>
      <c r="E775" s="72" t="s">
        <v>83</v>
      </c>
      <c r="F775" s="73">
        <v>30072</v>
      </c>
      <c r="G775" s="72" t="s">
        <v>16</v>
      </c>
      <c r="H775" s="72" t="s">
        <v>24</v>
      </c>
      <c r="I775" s="72" t="s">
        <v>18</v>
      </c>
      <c r="J775" s="72" t="s">
        <v>19</v>
      </c>
      <c r="K775" s="72" t="s">
        <v>25</v>
      </c>
      <c r="L775" s="72" t="s">
        <v>537</v>
      </c>
      <c r="M775" s="72"/>
    </row>
    <row r="776" spans="2:13" x14ac:dyDescent="0.25">
      <c r="B776" s="72" t="s">
        <v>12</v>
      </c>
      <c r="C776" s="72" t="s">
        <v>13</v>
      </c>
      <c r="D776" s="72" t="s">
        <v>14</v>
      </c>
      <c r="E776" s="72" t="s">
        <v>79</v>
      </c>
      <c r="F776" s="73">
        <v>-159803</v>
      </c>
      <c r="G776" s="72" t="s">
        <v>16</v>
      </c>
      <c r="H776" s="72" t="s">
        <v>24</v>
      </c>
      <c r="I776" s="72" t="s">
        <v>18</v>
      </c>
      <c r="J776" s="72" t="s">
        <v>19</v>
      </c>
      <c r="K776" s="72" t="s">
        <v>43</v>
      </c>
      <c r="L776" s="72" t="s">
        <v>442</v>
      </c>
      <c r="M776" s="72"/>
    </row>
    <row r="777" spans="2:13" x14ac:dyDescent="0.25">
      <c r="B777" s="72" t="s">
        <v>12</v>
      </c>
      <c r="C777" s="72" t="s">
        <v>13</v>
      </c>
      <c r="D777" s="72" t="s">
        <v>14</v>
      </c>
      <c r="E777" s="72" t="s">
        <v>68</v>
      </c>
      <c r="F777" s="73">
        <v>-756142</v>
      </c>
      <c r="G777" s="72" t="s">
        <v>16</v>
      </c>
      <c r="H777" s="72" t="s">
        <v>17</v>
      </c>
      <c r="I777" s="72" t="s">
        <v>18</v>
      </c>
      <c r="J777" s="72" t="s">
        <v>19</v>
      </c>
      <c r="K777" s="72" t="s">
        <v>25</v>
      </c>
      <c r="L777" s="72" t="s">
        <v>537</v>
      </c>
      <c r="M777" s="72"/>
    </row>
    <row r="778" spans="2:13" x14ac:dyDescent="0.25">
      <c r="B778" s="72" t="s">
        <v>12</v>
      </c>
      <c r="C778" s="72" t="s">
        <v>13</v>
      </c>
      <c r="D778" s="72" t="s">
        <v>14</v>
      </c>
      <c r="E778" s="72" t="s">
        <v>228</v>
      </c>
      <c r="F778" s="73">
        <v>164930</v>
      </c>
      <c r="G778" s="72" t="s">
        <v>16</v>
      </c>
      <c r="H778" s="72" t="s">
        <v>17</v>
      </c>
      <c r="I778" s="72" t="s">
        <v>18</v>
      </c>
      <c r="J778" s="72" t="s">
        <v>19</v>
      </c>
      <c r="K778" s="72" t="s">
        <v>25</v>
      </c>
      <c r="L778" s="72" t="s">
        <v>392</v>
      </c>
      <c r="M778" s="72" t="s">
        <v>62</v>
      </c>
    </row>
    <row r="779" spans="2:13" x14ac:dyDescent="0.25">
      <c r="B779" s="72" t="s">
        <v>12</v>
      </c>
      <c r="C779" s="72" t="s">
        <v>13</v>
      </c>
      <c r="D779" s="72" t="s">
        <v>14</v>
      </c>
      <c r="E779" s="72" t="s">
        <v>55</v>
      </c>
      <c r="F779" s="73">
        <v>881388</v>
      </c>
      <c r="G779" s="72" t="s">
        <v>16</v>
      </c>
      <c r="H779" s="72" t="s">
        <v>24</v>
      </c>
      <c r="I779" s="72" t="s">
        <v>18</v>
      </c>
      <c r="J779" s="72" t="s">
        <v>19</v>
      </c>
      <c r="K779" s="72" t="s">
        <v>25</v>
      </c>
      <c r="L779" s="72" t="s">
        <v>165</v>
      </c>
      <c r="M779" s="72" t="s">
        <v>29</v>
      </c>
    </row>
    <row r="780" spans="2:13" x14ac:dyDescent="0.25">
      <c r="B780" s="72" t="s">
        <v>12</v>
      </c>
      <c r="C780" s="72" t="s">
        <v>13</v>
      </c>
      <c r="D780" s="72" t="s">
        <v>14</v>
      </c>
      <c r="E780" s="72" t="s">
        <v>68</v>
      </c>
      <c r="F780" s="73">
        <v>-241083</v>
      </c>
      <c r="G780" s="72" t="s">
        <v>16</v>
      </c>
      <c r="H780" s="72" t="s">
        <v>24</v>
      </c>
      <c r="I780" s="72" t="s">
        <v>18</v>
      </c>
      <c r="J780" s="72" t="s">
        <v>19</v>
      </c>
      <c r="K780" s="72" t="s">
        <v>20</v>
      </c>
      <c r="L780" s="72" t="s">
        <v>534</v>
      </c>
      <c r="M780" s="72"/>
    </row>
    <row r="781" spans="2:13" x14ac:dyDescent="0.25">
      <c r="B781" s="72" t="s">
        <v>12</v>
      </c>
      <c r="C781" s="72" t="s">
        <v>13</v>
      </c>
      <c r="D781" s="72" t="s">
        <v>14</v>
      </c>
      <c r="E781" s="72" t="s">
        <v>45</v>
      </c>
      <c r="F781" s="73">
        <v>73987</v>
      </c>
      <c r="G781" s="72" t="s">
        <v>16</v>
      </c>
      <c r="H781" s="72" t="s">
        <v>24</v>
      </c>
      <c r="I781" s="72" t="s">
        <v>18</v>
      </c>
      <c r="J781" s="72" t="s">
        <v>19</v>
      </c>
      <c r="K781" s="72" t="s">
        <v>37</v>
      </c>
      <c r="L781" s="72" t="s">
        <v>61</v>
      </c>
      <c r="M781" s="72" t="s">
        <v>35</v>
      </c>
    </row>
    <row r="782" spans="2:13" x14ac:dyDescent="0.25">
      <c r="B782" s="72" t="s">
        <v>12</v>
      </c>
      <c r="C782" s="72" t="s">
        <v>13</v>
      </c>
      <c r="D782" s="72" t="s">
        <v>14</v>
      </c>
      <c r="E782" s="72" t="s">
        <v>79</v>
      </c>
      <c r="F782" s="73">
        <v>-54318</v>
      </c>
      <c r="G782" s="72" t="s">
        <v>16</v>
      </c>
      <c r="H782" s="72" t="s">
        <v>24</v>
      </c>
      <c r="I782" s="72" t="s">
        <v>18</v>
      </c>
      <c r="J782" s="72" t="s">
        <v>19</v>
      </c>
      <c r="K782" s="72" t="s">
        <v>37</v>
      </c>
      <c r="L782" s="72" t="s">
        <v>342</v>
      </c>
      <c r="M782" s="72"/>
    </row>
    <row r="783" spans="2:13" x14ac:dyDescent="0.25">
      <c r="B783" s="72" t="s">
        <v>12</v>
      </c>
      <c r="C783" s="72" t="s">
        <v>13</v>
      </c>
      <c r="D783" s="72" t="s">
        <v>14</v>
      </c>
      <c r="E783" s="72" t="s">
        <v>30</v>
      </c>
      <c r="F783" s="73">
        <v>-8269</v>
      </c>
      <c r="G783" s="72" t="s">
        <v>16</v>
      </c>
      <c r="H783" s="72" t="s">
        <v>24</v>
      </c>
      <c r="I783" s="72" t="s">
        <v>18</v>
      </c>
      <c r="J783" s="72" t="s">
        <v>19</v>
      </c>
      <c r="K783" s="72" t="s">
        <v>117</v>
      </c>
      <c r="L783" s="72" t="s">
        <v>311</v>
      </c>
      <c r="M783" s="72"/>
    </row>
    <row r="784" spans="2:13" x14ac:dyDescent="0.25">
      <c r="B784" s="72" t="s">
        <v>12</v>
      </c>
      <c r="C784" s="72" t="s">
        <v>13</v>
      </c>
      <c r="D784" s="72" t="s">
        <v>14</v>
      </c>
      <c r="E784" s="72" t="s">
        <v>15</v>
      </c>
      <c r="F784" s="73">
        <v>24984</v>
      </c>
      <c r="G784" s="72" t="s">
        <v>16</v>
      </c>
      <c r="H784" s="72" t="s">
        <v>24</v>
      </c>
      <c r="I784" s="72" t="s">
        <v>18</v>
      </c>
      <c r="J784" s="72" t="s">
        <v>19</v>
      </c>
      <c r="K784" s="72" t="s">
        <v>37</v>
      </c>
      <c r="L784" s="72" t="s">
        <v>129</v>
      </c>
      <c r="M784" s="72" t="s">
        <v>133</v>
      </c>
    </row>
    <row r="785" spans="2:13" x14ac:dyDescent="0.25">
      <c r="B785" s="72" t="s">
        <v>12</v>
      </c>
      <c r="C785" s="72" t="s">
        <v>13</v>
      </c>
      <c r="D785" s="72" t="s">
        <v>14</v>
      </c>
      <c r="E785" s="72" t="s">
        <v>45</v>
      </c>
      <c r="F785" s="73">
        <v>155420</v>
      </c>
      <c r="G785" s="72" t="s">
        <v>16</v>
      </c>
      <c r="H785" s="72" t="s">
        <v>17</v>
      </c>
      <c r="I785" s="72" t="s">
        <v>18</v>
      </c>
      <c r="J785" s="72" t="s">
        <v>19</v>
      </c>
      <c r="K785" s="72" t="s">
        <v>25</v>
      </c>
      <c r="L785" s="72" t="s">
        <v>230</v>
      </c>
      <c r="M785" s="72" t="s">
        <v>47</v>
      </c>
    </row>
    <row r="786" spans="2:13" x14ac:dyDescent="0.25">
      <c r="B786" s="72" t="s">
        <v>12</v>
      </c>
      <c r="C786" s="72" t="s">
        <v>13</v>
      </c>
      <c r="D786" s="72" t="s">
        <v>14</v>
      </c>
      <c r="E786" s="72" t="s">
        <v>79</v>
      </c>
      <c r="F786" s="73">
        <v>-191</v>
      </c>
      <c r="G786" s="72" t="s">
        <v>16</v>
      </c>
      <c r="H786" s="72" t="s">
        <v>24</v>
      </c>
      <c r="I786" s="72" t="s">
        <v>18</v>
      </c>
      <c r="J786" s="72" t="s">
        <v>19</v>
      </c>
      <c r="K786" s="72" t="s">
        <v>108</v>
      </c>
      <c r="L786" s="72" t="s">
        <v>367</v>
      </c>
      <c r="M786" s="72"/>
    </row>
    <row r="787" spans="2:13" x14ac:dyDescent="0.25">
      <c r="B787" s="72" t="s">
        <v>12</v>
      </c>
      <c r="C787" s="72" t="s">
        <v>13</v>
      </c>
      <c r="D787" s="72" t="s">
        <v>14</v>
      </c>
      <c r="E787" s="72" t="s">
        <v>33</v>
      </c>
      <c r="F787" s="73">
        <v>231120</v>
      </c>
      <c r="G787" s="72" t="s">
        <v>16</v>
      </c>
      <c r="H787" s="72" t="s">
        <v>24</v>
      </c>
      <c r="I787" s="72" t="s">
        <v>18</v>
      </c>
      <c r="J787" s="72" t="s">
        <v>19</v>
      </c>
      <c r="K787" s="72" t="s">
        <v>25</v>
      </c>
      <c r="L787" s="72" t="s">
        <v>69</v>
      </c>
      <c r="M787" s="72" t="s">
        <v>47</v>
      </c>
    </row>
    <row r="788" spans="2:13" x14ac:dyDescent="0.25">
      <c r="B788" s="72" t="s">
        <v>12</v>
      </c>
      <c r="C788" s="72" t="s">
        <v>13</v>
      </c>
      <c r="D788" s="72" t="s">
        <v>14</v>
      </c>
      <c r="E788" s="72" t="s">
        <v>30</v>
      </c>
      <c r="F788" s="73">
        <v>-1433</v>
      </c>
      <c r="G788" s="72" t="s">
        <v>16</v>
      </c>
      <c r="H788" s="72" t="s">
        <v>17</v>
      </c>
      <c r="I788" s="72" t="s">
        <v>18</v>
      </c>
      <c r="J788" s="72" t="s">
        <v>19</v>
      </c>
      <c r="K788" s="72" t="s">
        <v>25</v>
      </c>
      <c r="L788" s="72" t="s">
        <v>392</v>
      </c>
      <c r="M788" s="72"/>
    </row>
    <row r="789" spans="2:13" x14ac:dyDescent="0.25">
      <c r="B789" s="72" t="s">
        <v>12</v>
      </c>
      <c r="C789" s="72" t="s">
        <v>13</v>
      </c>
      <c r="D789" s="72" t="s">
        <v>14</v>
      </c>
      <c r="E789" s="72" t="s">
        <v>36</v>
      </c>
      <c r="F789" s="73">
        <v>2183631</v>
      </c>
      <c r="G789" s="72" t="s">
        <v>16</v>
      </c>
      <c r="H789" s="72" t="s">
        <v>24</v>
      </c>
      <c r="I789" s="72" t="s">
        <v>18</v>
      </c>
      <c r="J789" s="72" t="s">
        <v>19</v>
      </c>
      <c r="K789" s="72" t="s">
        <v>96</v>
      </c>
      <c r="L789" s="72" t="s">
        <v>391</v>
      </c>
      <c r="M789" s="72" t="s">
        <v>29</v>
      </c>
    </row>
    <row r="790" spans="2:13" x14ac:dyDescent="0.25">
      <c r="B790" s="72" t="s">
        <v>12</v>
      </c>
      <c r="C790" s="72" t="s">
        <v>13</v>
      </c>
      <c r="D790" s="72" t="s">
        <v>14</v>
      </c>
      <c r="E790" s="72" t="s">
        <v>41</v>
      </c>
      <c r="F790" s="73">
        <v>-2458</v>
      </c>
      <c r="G790" s="72" t="s">
        <v>16</v>
      </c>
      <c r="H790" s="72" t="s">
        <v>24</v>
      </c>
      <c r="I790" s="72" t="s">
        <v>18</v>
      </c>
      <c r="J790" s="72" t="s">
        <v>19</v>
      </c>
      <c r="K790" s="72" t="s">
        <v>37</v>
      </c>
      <c r="L790" s="72" t="s">
        <v>92</v>
      </c>
      <c r="M790" s="72"/>
    </row>
    <row r="791" spans="2:13" x14ac:dyDescent="0.25">
      <c r="B791" s="72" t="s">
        <v>12</v>
      </c>
      <c r="C791" s="72" t="s">
        <v>13</v>
      </c>
      <c r="D791" s="72" t="s">
        <v>14</v>
      </c>
      <c r="E791" s="72" t="s">
        <v>146</v>
      </c>
      <c r="F791" s="73">
        <v>-15447</v>
      </c>
      <c r="G791" s="72" t="s">
        <v>16</v>
      </c>
      <c r="H791" s="72" t="s">
        <v>17</v>
      </c>
      <c r="I791" s="72" t="s">
        <v>18</v>
      </c>
      <c r="J791" s="72" t="s">
        <v>19</v>
      </c>
      <c r="K791" s="72" t="s">
        <v>25</v>
      </c>
      <c r="L791" s="72" t="s">
        <v>128</v>
      </c>
      <c r="M791" s="72"/>
    </row>
    <row r="792" spans="2:13" x14ac:dyDescent="0.25">
      <c r="B792" s="72" t="s">
        <v>12</v>
      </c>
      <c r="C792" s="72" t="s">
        <v>13</v>
      </c>
      <c r="D792" s="72" t="s">
        <v>14</v>
      </c>
      <c r="E792" s="72" t="s">
        <v>55</v>
      </c>
      <c r="F792" s="73">
        <v>149824</v>
      </c>
      <c r="G792" s="72" t="s">
        <v>16</v>
      </c>
      <c r="H792" s="72" t="s">
        <v>17</v>
      </c>
      <c r="I792" s="72" t="s">
        <v>18</v>
      </c>
      <c r="J792" s="72" t="s">
        <v>19</v>
      </c>
      <c r="K792" s="72" t="s">
        <v>49</v>
      </c>
      <c r="L792" s="72" t="s">
        <v>95</v>
      </c>
      <c r="M792" s="72" t="s">
        <v>29</v>
      </c>
    </row>
    <row r="793" spans="2:13" x14ac:dyDescent="0.25">
      <c r="B793" s="72" t="s">
        <v>12</v>
      </c>
      <c r="C793" s="72" t="s">
        <v>13</v>
      </c>
      <c r="D793" s="72" t="s">
        <v>14</v>
      </c>
      <c r="E793" s="72" t="s">
        <v>68</v>
      </c>
      <c r="F793" s="73">
        <v>-1138</v>
      </c>
      <c r="G793" s="72" t="s">
        <v>16</v>
      </c>
      <c r="H793" s="72" t="s">
        <v>24</v>
      </c>
      <c r="I793" s="72" t="s">
        <v>18</v>
      </c>
      <c r="J793" s="72" t="s">
        <v>19</v>
      </c>
      <c r="K793" s="72" t="s">
        <v>117</v>
      </c>
      <c r="L793" s="72" t="s">
        <v>197</v>
      </c>
      <c r="M793" s="72"/>
    </row>
    <row r="794" spans="2:13" x14ac:dyDescent="0.25">
      <c r="B794" s="72" t="s">
        <v>12</v>
      </c>
      <c r="C794" s="72" t="s">
        <v>13</v>
      </c>
      <c r="D794" s="72" t="s">
        <v>14</v>
      </c>
      <c r="E794" s="72" t="s">
        <v>55</v>
      </c>
      <c r="F794" s="73">
        <v>122015</v>
      </c>
      <c r="G794" s="72" t="s">
        <v>16</v>
      </c>
      <c r="H794" s="72" t="s">
        <v>24</v>
      </c>
      <c r="I794" s="72" t="s">
        <v>48</v>
      </c>
      <c r="J794" s="72" t="s">
        <v>19</v>
      </c>
      <c r="K794" s="72" t="s">
        <v>49</v>
      </c>
      <c r="L794" s="72" t="s">
        <v>208</v>
      </c>
      <c r="M794" s="72" t="s">
        <v>29</v>
      </c>
    </row>
    <row r="795" spans="2:13" x14ac:dyDescent="0.25">
      <c r="B795" s="72" t="s">
        <v>12</v>
      </c>
      <c r="C795" s="72" t="s">
        <v>13</v>
      </c>
      <c r="D795" s="72" t="s">
        <v>14</v>
      </c>
      <c r="E795" s="72" t="s">
        <v>83</v>
      </c>
      <c r="F795" s="73">
        <v>137106</v>
      </c>
      <c r="G795" s="72" t="s">
        <v>16</v>
      </c>
      <c r="H795" s="72" t="s">
        <v>17</v>
      </c>
      <c r="I795" s="72" t="s">
        <v>18</v>
      </c>
      <c r="J795" s="72" t="s">
        <v>19</v>
      </c>
      <c r="K795" s="72" t="s">
        <v>25</v>
      </c>
      <c r="L795" s="72" t="s">
        <v>262</v>
      </c>
      <c r="M795" s="72"/>
    </row>
    <row r="796" spans="2:13" x14ac:dyDescent="0.25">
      <c r="B796" s="72" t="s">
        <v>12</v>
      </c>
      <c r="C796" s="72" t="s">
        <v>13</v>
      </c>
      <c r="D796" s="72" t="s">
        <v>14</v>
      </c>
      <c r="E796" s="72" t="s">
        <v>123</v>
      </c>
      <c r="F796" s="73">
        <v>-1774</v>
      </c>
      <c r="G796" s="72" t="s">
        <v>16</v>
      </c>
      <c r="H796" s="72" t="s">
        <v>24</v>
      </c>
      <c r="I796" s="72" t="s">
        <v>18</v>
      </c>
      <c r="J796" s="72" t="s">
        <v>19</v>
      </c>
      <c r="K796" s="72" t="s">
        <v>25</v>
      </c>
      <c r="L796" s="72" t="s">
        <v>26</v>
      </c>
      <c r="M796" s="72"/>
    </row>
    <row r="797" spans="2:13" x14ac:dyDescent="0.25">
      <c r="B797" s="72" t="s">
        <v>12</v>
      </c>
      <c r="C797" s="72" t="s">
        <v>13</v>
      </c>
      <c r="D797" s="72" t="s">
        <v>14</v>
      </c>
      <c r="E797" s="72" t="s">
        <v>79</v>
      </c>
      <c r="F797" s="73">
        <v>-23557</v>
      </c>
      <c r="G797" s="72" t="s">
        <v>16</v>
      </c>
      <c r="H797" s="72" t="s">
        <v>24</v>
      </c>
      <c r="I797" s="72" t="s">
        <v>18</v>
      </c>
      <c r="J797" s="72" t="s">
        <v>19</v>
      </c>
      <c r="K797" s="72" t="s">
        <v>185</v>
      </c>
      <c r="L797" s="72" t="s">
        <v>307</v>
      </c>
      <c r="M797" s="72"/>
    </row>
    <row r="798" spans="2:13" x14ac:dyDescent="0.25">
      <c r="B798" s="72" t="s">
        <v>12</v>
      </c>
      <c r="C798" s="72" t="s">
        <v>13</v>
      </c>
      <c r="D798" s="72" t="s">
        <v>14</v>
      </c>
      <c r="E798" s="72" t="s">
        <v>81</v>
      </c>
      <c r="F798" s="73">
        <v>602695</v>
      </c>
      <c r="G798" s="72" t="s">
        <v>16</v>
      </c>
      <c r="H798" s="72" t="s">
        <v>17</v>
      </c>
      <c r="I798" s="72" t="s">
        <v>18</v>
      </c>
      <c r="J798" s="72" t="s">
        <v>19</v>
      </c>
      <c r="K798" s="72" t="s">
        <v>25</v>
      </c>
      <c r="L798" s="72" t="s">
        <v>364</v>
      </c>
      <c r="M798" s="72" t="s">
        <v>29</v>
      </c>
    </row>
    <row r="799" spans="2:13" x14ac:dyDescent="0.25">
      <c r="B799" s="72" t="s">
        <v>12</v>
      </c>
      <c r="C799" s="72" t="s">
        <v>13</v>
      </c>
      <c r="D799" s="72" t="s">
        <v>14</v>
      </c>
      <c r="E799" s="72" t="s">
        <v>207</v>
      </c>
      <c r="F799" s="73">
        <v>-27802</v>
      </c>
      <c r="G799" s="72" t="s">
        <v>16</v>
      </c>
      <c r="H799" s="72" t="s">
        <v>24</v>
      </c>
      <c r="I799" s="72" t="s">
        <v>18</v>
      </c>
      <c r="J799" s="72" t="s">
        <v>628</v>
      </c>
      <c r="K799" s="72"/>
      <c r="L799" s="72"/>
      <c r="M799" s="72"/>
    </row>
    <row r="800" spans="2:13" x14ac:dyDescent="0.25">
      <c r="B800" s="72" t="s">
        <v>12</v>
      </c>
      <c r="C800" s="72" t="s">
        <v>13</v>
      </c>
      <c r="D800" s="72" t="s">
        <v>14</v>
      </c>
      <c r="E800" s="72" t="s">
        <v>51</v>
      </c>
      <c r="F800" s="73">
        <v>184</v>
      </c>
      <c r="G800" s="72" t="s">
        <v>16</v>
      </c>
      <c r="H800" s="72" t="s">
        <v>24</v>
      </c>
      <c r="I800" s="72" t="s">
        <v>18</v>
      </c>
      <c r="J800" s="72" t="s">
        <v>19</v>
      </c>
      <c r="K800" s="72" t="s">
        <v>117</v>
      </c>
      <c r="L800" s="72" t="s">
        <v>421</v>
      </c>
      <c r="M800" s="72"/>
    </row>
    <row r="801" spans="2:13" x14ac:dyDescent="0.25">
      <c r="B801" s="72" t="s">
        <v>12</v>
      </c>
      <c r="C801" s="72" t="s">
        <v>13</v>
      </c>
      <c r="D801" s="72" t="s">
        <v>14</v>
      </c>
      <c r="E801" s="72" t="s">
        <v>123</v>
      </c>
      <c r="F801" s="73">
        <v>-613</v>
      </c>
      <c r="G801" s="72" t="s">
        <v>16</v>
      </c>
      <c r="H801" s="72" t="s">
        <v>24</v>
      </c>
      <c r="I801" s="72" t="s">
        <v>18</v>
      </c>
      <c r="J801" s="72" t="s">
        <v>19</v>
      </c>
      <c r="K801" s="72" t="s">
        <v>25</v>
      </c>
      <c r="L801" s="72" t="s">
        <v>326</v>
      </c>
      <c r="M801" s="72"/>
    </row>
    <row r="802" spans="2:13" x14ac:dyDescent="0.25">
      <c r="B802" s="72" t="s">
        <v>12</v>
      </c>
      <c r="C802" s="72" t="s">
        <v>13</v>
      </c>
      <c r="D802" s="72" t="s">
        <v>14</v>
      </c>
      <c r="E802" s="72" t="s">
        <v>15</v>
      </c>
      <c r="F802" s="73">
        <v>6704470</v>
      </c>
      <c r="G802" s="72" t="s">
        <v>16</v>
      </c>
      <c r="H802" s="72" t="s">
        <v>17</v>
      </c>
      <c r="I802" s="72" t="s">
        <v>18</v>
      </c>
      <c r="J802" s="72" t="s">
        <v>19</v>
      </c>
      <c r="K802" s="72" t="s">
        <v>205</v>
      </c>
      <c r="L802" s="72" t="s">
        <v>206</v>
      </c>
      <c r="M802" s="72" t="s">
        <v>67</v>
      </c>
    </row>
    <row r="803" spans="2:13" x14ac:dyDescent="0.25">
      <c r="B803" s="72" t="s">
        <v>12</v>
      </c>
      <c r="C803" s="72" t="s">
        <v>13</v>
      </c>
      <c r="D803" s="72" t="s">
        <v>14</v>
      </c>
      <c r="E803" s="72" t="s">
        <v>79</v>
      </c>
      <c r="F803" s="73">
        <v>-39653</v>
      </c>
      <c r="G803" s="72" t="s">
        <v>16</v>
      </c>
      <c r="H803" s="72" t="s">
        <v>17</v>
      </c>
      <c r="I803" s="72" t="s">
        <v>18</v>
      </c>
      <c r="J803" s="72" t="s">
        <v>19</v>
      </c>
      <c r="K803" s="72" t="s">
        <v>37</v>
      </c>
      <c r="L803" s="72" t="s">
        <v>38</v>
      </c>
      <c r="M803" s="72"/>
    </row>
    <row r="804" spans="2:13" x14ac:dyDescent="0.25">
      <c r="B804" s="72" t="s">
        <v>12</v>
      </c>
      <c r="C804" s="72" t="s">
        <v>13</v>
      </c>
      <c r="D804" s="72" t="s">
        <v>14</v>
      </c>
      <c r="E804" s="72" t="s">
        <v>146</v>
      </c>
      <c r="F804" s="73">
        <v>-24532</v>
      </c>
      <c r="G804" s="72" t="s">
        <v>16</v>
      </c>
      <c r="H804" s="72" t="s">
        <v>24</v>
      </c>
      <c r="I804" s="72" t="s">
        <v>18</v>
      </c>
      <c r="J804" s="72" t="s">
        <v>19</v>
      </c>
      <c r="K804" s="72" t="s">
        <v>25</v>
      </c>
      <c r="L804" s="72" t="s">
        <v>289</v>
      </c>
      <c r="M804" s="72"/>
    </row>
    <row r="805" spans="2:13" x14ac:dyDescent="0.25">
      <c r="B805" s="72" t="s">
        <v>12</v>
      </c>
      <c r="C805" s="72" t="s">
        <v>13</v>
      </c>
      <c r="D805" s="72" t="s">
        <v>14</v>
      </c>
      <c r="E805" s="72" t="s">
        <v>79</v>
      </c>
      <c r="F805" s="73">
        <v>-17980</v>
      </c>
      <c r="G805" s="72" t="s">
        <v>16</v>
      </c>
      <c r="H805" s="72" t="s">
        <v>24</v>
      </c>
      <c r="I805" s="72" t="s">
        <v>18</v>
      </c>
      <c r="J805" s="72" t="s">
        <v>19</v>
      </c>
      <c r="K805" s="72" t="s">
        <v>117</v>
      </c>
      <c r="L805" s="72" t="s">
        <v>311</v>
      </c>
      <c r="M805" s="72"/>
    </row>
    <row r="806" spans="2:13" x14ac:dyDescent="0.25">
      <c r="B806" s="72" t="s">
        <v>12</v>
      </c>
      <c r="C806" s="72" t="s">
        <v>13</v>
      </c>
      <c r="D806" s="72" t="s">
        <v>14</v>
      </c>
      <c r="E806" s="72" t="s">
        <v>123</v>
      </c>
      <c r="F806" s="73">
        <v>-207</v>
      </c>
      <c r="G806" s="72" t="s">
        <v>16</v>
      </c>
      <c r="H806" s="72" t="s">
        <v>24</v>
      </c>
      <c r="I806" s="72" t="s">
        <v>18</v>
      </c>
      <c r="J806" s="72" t="s">
        <v>19</v>
      </c>
      <c r="K806" s="72" t="s">
        <v>99</v>
      </c>
      <c r="L806" s="72" t="s">
        <v>655</v>
      </c>
      <c r="M806" s="72"/>
    </row>
    <row r="807" spans="2:13" x14ac:dyDescent="0.25">
      <c r="B807" s="72" t="s">
        <v>12</v>
      </c>
      <c r="C807" s="72" t="s">
        <v>13</v>
      </c>
      <c r="D807" s="72" t="s">
        <v>14</v>
      </c>
      <c r="E807" s="72" t="s">
        <v>58</v>
      </c>
      <c r="F807" s="73">
        <v>49825</v>
      </c>
      <c r="G807" s="72" t="s">
        <v>16</v>
      </c>
      <c r="H807" s="72" t="s">
        <v>24</v>
      </c>
      <c r="I807" s="72" t="s">
        <v>18</v>
      </c>
      <c r="J807" s="72" t="s">
        <v>19</v>
      </c>
      <c r="K807" s="72" t="s">
        <v>99</v>
      </c>
      <c r="L807" s="72" t="s">
        <v>419</v>
      </c>
      <c r="M807" s="72" t="s">
        <v>112</v>
      </c>
    </row>
    <row r="808" spans="2:13" x14ac:dyDescent="0.25">
      <c r="B808" s="72" t="s">
        <v>12</v>
      </c>
      <c r="C808" s="72" t="s">
        <v>13</v>
      </c>
      <c r="D808" s="72" t="s">
        <v>14</v>
      </c>
      <c r="E808" s="72" t="s">
        <v>79</v>
      </c>
      <c r="F808" s="73">
        <v>-654</v>
      </c>
      <c r="G808" s="72" t="s">
        <v>16</v>
      </c>
      <c r="H808" s="72" t="s">
        <v>24</v>
      </c>
      <c r="I808" s="72" t="s">
        <v>18</v>
      </c>
      <c r="J808" s="72" t="s">
        <v>19</v>
      </c>
      <c r="K808" s="72" t="s">
        <v>25</v>
      </c>
      <c r="L808" s="72" t="s">
        <v>126</v>
      </c>
      <c r="M808" s="72"/>
    </row>
    <row r="809" spans="2:13" x14ac:dyDescent="0.25">
      <c r="B809" s="72" t="s">
        <v>12</v>
      </c>
      <c r="C809" s="72" t="s">
        <v>13</v>
      </c>
      <c r="D809" s="72" t="s">
        <v>14</v>
      </c>
      <c r="E809" s="72" t="s">
        <v>45</v>
      </c>
      <c r="F809" s="73">
        <v>31</v>
      </c>
      <c r="G809" s="72" t="s">
        <v>16</v>
      </c>
      <c r="H809" s="72" t="s">
        <v>24</v>
      </c>
      <c r="I809" s="72" t="s">
        <v>18</v>
      </c>
      <c r="J809" s="72" t="s">
        <v>19</v>
      </c>
      <c r="K809" s="72" t="s">
        <v>25</v>
      </c>
      <c r="L809" s="72" t="s">
        <v>93</v>
      </c>
      <c r="M809" s="72" t="s">
        <v>302</v>
      </c>
    </row>
    <row r="810" spans="2:13" x14ac:dyDescent="0.25">
      <c r="B810" s="72" t="s">
        <v>12</v>
      </c>
      <c r="C810" s="72" t="s">
        <v>13</v>
      </c>
      <c r="D810" s="72" t="s">
        <v>14</v>
      </c>
      <c r="E810" s="72" t="s">
        <v>30</v>
      </c>
      <c r="F810" s="73">
        <v>-777</v>
      </c>
      <c r="G810" s="72" t="s">
        <v>16</v>
      </c>
      <c r="H810" s="72" t="s">
        <v>24</v>
      </c>
      <c r="I810" s="72" t="s">
        <v>18</v>
      </c>
      <c r="J810" s="72" t="s">
        <v>19</v>
      </c>
      <c r="K810" s="72" t="s">
        <v>25</v>
      </c>
      <c r="L810" s="72" t="s">
        <v>410</v>
      </c>
      <c r="M810" s="72"/>
    </row>
    <row r="811" spans="2:13" x14ac:dyDescent="0.25">
      <c r="B811" s="72" t="s">
        <v>12</v>
      </c>
      <c r="C811" s="72" t="s">
        <v>13</v>
      </c>
      <c r="D811" s="72" t="s">
        <v>14</v>
      </c>
      <c r="E811" s="72" t="s">
        <v>68</v>
      </c>
      <c r="F811" s="73">
        <v>-174</v>
      </c>
      <c r="G811" s="72" t="s">
        <v>16</v>
      </c>
      <c r="H811" s="72" t="s">
        <v>17</v>
      </c>
      <c r="I811" s="72" t="s">
        <v>18</v>
      </c>
      <c r="J811" s="72" t="s">
        <v>19</v>
      </c>
      <c r="K811" s="72" t="s">
        <v>25</v>
      </c>
      <c r="L811" s="72" t="s">
        <v>330</v>
      </c>
      <c r="M811" s="72"/>
    </row>
    <row r="812" spans="2:13" x14ac:dyDescent="0.25">
      <c r="B812" s="72" t="s">
        <v>12</v>
      </c>
      <c r="C812" s="72" t="s">
        <v>13</v>
      </c>
      <c r="D812" s="72" t="s">
        <v>14</v>
      </c>
      <c r="E812" s="72" t="s">
        <v>94</v>
      </c>
      <c r="F812" s="73">
        <v>592</v>
      </c>
      <c r="G812" s="72" t="s">
        <v>16</v>
      </c>
      <c r="H812" s="72" t="s">
        <v>24</v>
      </c>
      <c r="I812" s="72" t="s">
        <v>48</v>
      </c>
      <c r="J812" s="72" t="s">
        <v>19</v>
      </c>
      <c r="K812" s="72" t="s">
        <v>25</v>
      </c>
      <c r="L812" s="72" t="s">
        <v>69</v>
      </c>
      <c r="M812" s="72"/>
    </row>
    <row r="813" spans="2:13" x14ac:dyDescent="0.25">
      <c r="B813" s="72" t="s">
        <v>12</v>
      </c>
      <c r="C813" s="72" t="s">
        <v>13</v>
      </c>
      <c r="D813" s="72" t="s">
        <v>14</v>
      </c>
      <c r="E813" s="72" t="s">
        <v>68</v>
      </c>
      <c r="F813" s="73">
        <v>-3986</v>
      </c>
      <c r="G813" s="72" t="s">
        <v>16</v>
      </c>
      <c r="H813" s="72" t="s">
        <v>24</v>
      </c>
      <c r="I813" s="72" t="s">
        <v>18</v>
      </c>
      <c r="J813" s="72" t="s">
        <v>19</v>
      </c>
      <c r="K813" s="72" t="s">
        <v>99</v>
      </c>
      <c r="L813" s="72" t="s">
        <v>355</v>
      </c>
      <c r="M813" s="72"/>
    </row>
    <row r="814" spans="2:13" x14ac:dyDescent="0.25">
      <c r="B814" s="72" t="s">
        <v>12</v>
      </c>
      <c r="C814" s="72" t="s">
        <v>13</v>
      </c>
      <c r="D814" s="72" t="s">
        <v>14</v>
      </c>
      <c r="E814" s="72" t="s">
        <v>144</v>
      </c>
      <c r="F814" s="73">
        <v>359895</v>
      </c>
      <c r="G814" s="72" t="s">
        <v>16</v>
      </c>
      <c r="H814" s="72" t="s">
        <v>17</v>
      </c>
      <c r="I814" s="72" t="s">
        <v>18</v>
      </c>
      <c r="J814" s="72" t="s">
        <v>19</v>
      </c>
      <c r="K814" s="72" t="s">
        <v>25</v>
      </c>
      <c r="L814" s="72" t="s">
        <v>101</v>
      </c>
      <c r="M814" s="72" t="s">
        <v>133</v>
      </c>
    </row>
    <row r="815" spans="2:13" x14ac:dyDescent="0.25">
      <c r="B815" s="72" t="s">
        <v>12</v>
      </c>
      <c r="C815" s="72" t="s">
        <v>13</v>
      </c>
      <c r="D815" s="72" t="s">
        <v>14</v>
      </c>
      <c r="E815" s="72" t="s">
        <v>79</v>
      </c>
      <c r="F815" s="73">
        <v>-1539</v>
      </c>
      <c r="G815" s="72" t="s">
        <v>16</v>
      </c>
      <c r="H815" s="72" t="s">
        <v>24</v>
      </c>
      <c r="I815" s="72" t="s">
        <v>48</v>
      </c>
      <c r="J815" s="72" t="s">
        <v>19</v>
      </c>
      <c r="K815" s="72" t="s">
        <v>102</v>
      </c>
      <c r="L815" s="72" t="s">
        <v>196</v>
      </c>
      <c r="M815" s="72"/>
    </row>
    <row r="816" spans="2:13" x14ac:dyDescent="0.25">
      <c r="B816" s="72" t="s">
        <v>12</v>
      </c>
      <c r="C816" s="72" t="s">
        <v>13</v>
      </c>
      <c r="D816" s="72" t="s">
        <v>14</v>
      </c>
      <c r="E816" s="72" t="s">
        <v>33</v>
      </c>
      <c r="F816" s="73">
        <v>151018</v>
      </c>
      <c r="G816" s="72" t="s">
        <v>16</v>
      </c>
      <c r="H816" s="72" t="s">
        <v>24</v>
      </c>
      <c r="I816" s="72" t="s">
        <v>18</v>
      </c>
      <c r="J816" s="72" t="s">
        <v>19</v>
      </c>
      <c r="K816" s="72" t="s">
        <v>37</v>
      </c>
      <c r="L816" s="72" t="s">
        <v>54</v>
      </c>
      <c r="M816" s="72" t="s">
        <v>29</v>
      </c>
    </row>
    <row r="817" spans="2:13" x14ac:dyDescent="0.25">
      <c r="B817" s="72" t="s">
        <v>12</v>
      </c>
      <c r="C817" s="72" t="s">
        <v>13</v>
      </c>
      <c r="D817" s="72" t="s">
        <v>14</v>
      </c>
      <c r="E817" s="72" t="s">
        <v>51</v>
      </c>
      <c r="F817" s="73">
        <v>2287</v>
      </c>
      <c r="G817" s="72" t="s">
        <v>16</v>
      </c>
      <c r="H817" s="72" t="s">
        <v>17</v>
      </c>
      <c r="I817" s="72" t="s">
        <v>18</v>
      </c>
      <c r="J817" s="72" t="s">
        <v>19</v>
      </c>
      <c r="K817" s="72" t="s">
        <v>25</v>
      </c>
      <c r="L817" s="72" t="s">
        <v>164</v>
      </c>
      <c r="M817" s="72"/>
    </row>
    <row r="818" spans="2:13" x14ac:dyDescent="0.25">
      <c r="B818" s="72" t="s">
        <v>12</v>
      </c>
      <c r="C818" s="72" t="s">
        <v>13</v>
      </c>
      <c r="D818" s="72" t="s">
        <v>14</v>
      </c>
      <c r="E818" s="72" t="s">
        <v>55</v>
      </c>
      <c r="F818" s="73">
        <v>38935</v>
      </c>
      <c r="G818" s="72" t="s">
        <v>16</v>
      </c>
      <c r="H818" s="72" t="s">
        <v>24</v>
      </c>
      <c r="I818" s="72" t="s">
        <v>18</v>
      </c>
      <c r="J818" s="72" t="s">
        <v>19</v>
      </c>
      <c r="K818" s="72" t="s">
        <v>43</v>
      </c>
      <c r="L818" s="72" t="s">
        <v>691</v>
      </c>
      <c r="M818" s="72" t="s">
        <v>112</v>
      </c>
    </row>
    <row r="819" spans="2:13" x14ac:dyDescent="0.25">
      <c r="B819" s="72" t="s">
        <v>12</v>
      </c>
      <c r="C819" s="72" t="s">
        <v>13</v>
      </c>
      <c r="D819" s="72" t="s">
        <v>14</v>
      </c>
      <c r="E819" s="72" t="s">
        <v>36</v>
      </c>
      <c r="F819" s="73">
        <v>15167</v>
      </c>
      <c r="G819" s="72" t="s">
        <v>16</v>
      </c>
      <c r="H819" s="72" t="s">
        <v>24</v>
      </c>
      <c r="I819" s="72" t="s">
        <v>18</v>
      </c>
      <c r="J819" s="72" t="s">
        <v>19</v>
      </c>
      <c r="K819" s="72" t="s">
        <v>43</v>
      </c>
      <c r="L819" s="72" t="s">
        <v>437</v>
      </c>
      <c r="M819" s="72" t="s">
        <v>47</v>
      </c>
    </row>
    <row r="820" spans="2:13" x14ac:dyDescent="0.25">
      <c r="B820" s="72" t="s">
        <v>12</v>
      </c>
      <c r="C820" s="72" t="s">
        <v>13</v>
      </c>
      <c r="D820" s="72" t="s">
        <v>14</v>
      </c>
      <c r="E820" s="72" t="s">
        <v>123</v>
      </c>
      <c r="F820" s="73">
        <v>-1337</v>
      </c>
      <c r="G820" s="72" t="s">
        <v>16</v>
      </c>
      <c r="H820" s="72" t="s">
        <v>17</v>
      </c>
      <c r="I820" s="72" t="s">
        <v>18</v>
      </c>
      <c r="J820" s="72" t="s">
        <v>19</v>
      </c>
      <c r="K820" s="72" t="s">
        <v>37</v>
      </c>
      <c r="L820" s="72" t="s">
        <v>177</v>
      </c>
      <c r="M820" s="72"/>
    </row>
    <row r="821" spans="2:13" x14ac:dyDescent="0.25">
      <c r="B821" s="72" t="s">
        <v>12</v>
      </c>
      <c r="C821" s="72" t="s">
        <v>13</v>
      </c>
      <c r="D821" s="72" t="s">
        <v>14</v>
      </c>
      <c r="E821" s="72" t="s">
        <v>85</v>
      </c>
      <c r="F821" s="73">
        <v>1111996</v>
      </c>
      <c r="G821" s="72" t="s">
        <v>16</v>
      </c>
      <c r="H821" s="72" t="s">
        <v>24</v>
      </c>
      <c r="I821" s="72" t="s">
        <v>18</v>
      </c>
      <c r="J821" s="72" t="s">
        <v>19</v>
      </c>
      <c r="K821" s="72" t="s">
        <v>37</v>
      </c>
      <c r="L821" s="72" t="s">
        <v>521</v>
      </c>
      <c r="M821" s="72"/>
    </row>
    <row r="822" spans="2:13" x14ac:dyDescent="0.25">
      <c r="B822" s="72" t="s">
        <v>12</v>
      </c>
      <c r="C822" s="72" t="s">
        <v>13</v>
      </c>
      <c r="D822" s="72" t="s">
        <v>14</v>
      </c>
      <c r="E822" s="72" t="s">
        <v>41</v>
      </c>
      <c r="F822" s="73">
        <v>-157</v>
      </c>
      <c r="G822" s="72" t="s">
        <v>16</v>
      </c>
      <c r="H822" s="72" t="s">
        <v>17</v>
      </c>
      <c r="I822" s="72" t="s">
        <v>18</v>
      </c>
      <c r="J822" s="72" t="s">
        <v>19</v>
      </c>
      <c r="K822" s="72" t="s">
        <v>25</v>
      </c>
      <c r="L822" s="72" t="s">
        <v>286</v>
      </c>
      <c r="M822" s="72"/>
    </row>
    <row r="823" spans="2:13" x14ac:dyDescent="0.25">
      <c r="B823" s="72" t="s">
        <v>12</v>
      </c>
      <c r="C823" s="72" t="s">
        <v>13</v>
      </c>
      <c r="D823" s="72" t="s">
        <v>14</v>
      </c>
      <c r="E823" s="72" t="s">
        <v>123</v>
      </c>
      <c r="F823" s="73">
        <v>-328</v>
      </c>
      <c r="G823" s="72" t="s">
        <v>16</v>
      </c>
      <c r="H823" s="72" t="s">
        <v>17</v>
      </c>
      <c r="I823" s="72" t="s">
        <v>18</v>
      </c>
      <c r="J823" s="72" t="s">
        <v>19</v>
      </c>
      <c r="K823" s="72" t="s">
        <v>25</v>
      </c>
      <c r="L823" s="72" t="s">
        <v>379</v>
      </c>
      <c r="M823" s="72"/>
    </row>
    <row r="824" spans="2:13" x14ac:dyDescent="0.25">
      <c r="B824" s="72" t="s">
        <v>12</v>
      </c>
      <c r="C824" s="72" t="s">
        <v>13</v>
      </c>
      <c r="D824" s="72" t="s">
        <v>14</v>
      </c>
      <c r="E824" s="72" t="s">
        <v>123</v>
      </c>
      <c r="F824" s="73">
        <v>-3288</v>
      </c>
      <c r="G824" s="72" t="s">
        <v>16</v>
      </c>
      <c r="H824" s="72" t="s">
        <v>17</v>
      </c>
      <c r="I824" s="72" t="s">
        <v>18</v>
      </c>
      <c r="J824" s="72" t="s">
        <v>19</v>
      </c>
      <c r="K824" s="72" t="s">
        <v>20</v>
      </c>
      <c r="L824" s="72" t="s">
        <v>505</v>
      </c>
      <c r="M824" s="72"/>
    </row>
    <row r="825" spans="2:13" x14ac:dyDescent="0.25">
      <c r="B825" s="72" t="s">
        <v>12</v>
      </c>
      <c r="C825" s="72" t="s">
        <v>13</v>
      </c>
      <c r="D825" s="72" t="s">
        <v>14</v>
      </c>
      <c r="E825" s="72" t="s">
        <v>41</v>
      </c>
      <c r="F825" s="73">
        <v>-110</v>
      </c>
      <c r="G825" s="72" t="s">
        <v>16</v>
      </c>
      <c r="H825" s="72" t="s">
        <v>24</v>
      </c>
      <c r="I825" s="72" t="s">
        <v>18</v>
      </c>
      <c r="J825" s="72" t="s">
        <v>19</v>
      </c>
      <c r="K825" s="72" t="s">
        <v>63</v>
      </c>
      <c r="L825" s="72" t="s">
        <v>585</v>
      </c>
      <c r="M825" s="72"/>
    </row>
    <row r="826" spans="2:13" x14ac:dyDescent="0.25">
      <c r="B826" s="72" t="s">
        <v>12</v>
      </c>
      <c r="C826" s="72" t="s">
        <v>13</v>
      </c>
      <c r="D826" s="72" t="s">
        <v>14</v>
      </c>
      <c r="E826" s="72" t="s">
        <v>83</v>
      </c>
      <c r="F826" s="73">
        <v>283457</v>
      </c>
      <c r="G826" s="72" t="s">
        <v>16</v>
      </c>
      <c r="H826" s="72" t="s">
        <v>24</v>
      </c>
      <c r="I826" s="72" t="s">
        <v>18</v>
      </c>
      <c r="J826" s="72" t="s">
        <v>19</v>
      </c>
      <c r="K826" s="72" t="s">
        <v>37</v>
      </c>
      <c r="L826" s="72" t="s">
        <v>394</v>
      </c>
      <c r="M826" s="72"/>
    </row>
    <row r="827" spans="2:13" x14ac:dyDescent="0.25">
      <c r="B827" s="72" t="s">
        <v>12</v>
      </c>
      <c r="C827" s="72" t="s">
        <v>13</v>
      </c>
      <c r="D827" s="72" t="s">
        <v>14</v>
      </c>
      <c r="E827" s="72" t="s">
        <v>258</v>
      </c>
      <c r="F827" s="73">
        <v>73404604</v>
      </c>
      <c r="G827" s="72" t="s">
        <v>16</v>
      </c>
      <c r="H827" s="72" t="s">
        <v>24</v>
      </c>
      <c r="I827" s="72" t="s">
        <v>18</v>
      </c>
      <c r="J827" s="72" t="s">
        <v>19</v>
      </c>
      <c r="K827" s="72" t="s">
        <v>102</v>
      </c>
      <c r="L827" s="72" t="s">
        <v>429</v>
      </c>
      <c r="M827" s="72" t="s">
        <v>444</v>
      </c>
    </row>
    <row r="828" spans="2:13" x14ac:dyDescent="0.25">
      <c r="B828" s="72" t="s">
        <v>12</v>
      </c>
      <c r="C828" s="72" t="s">
        <v>13</v>
      </c>
      <c r="D828" s="72" t="s">
        <v>14</v>
      </c>
      <c r="E828" s="72" t="s">
        <v>39</v>
      </c>
      <c r="F828" s="73">
        <v>-49</v>
      </c>
      <c r="G828" s="72" t="s">
        <v>16</v>
      </c>
      <c r="H828" s="72" t="s">
        <v>17</v>
      </c>
      <c r="I828" s="72" t="s">
        <v>48</v>
      </c>
      <c r="J828" s="72" t="s">
        <v>19</v>
      </c>
      <c r="K828" s="72" t="s">
        <v>49</v>
      </c>
      <c r="L828" s="72" t="s">
        <v>166</v>
      </c>
      <c r="M828" s="72"/>
    </row>
    <row r="829" spans="2:13" x14ac:dyDescent="0.25">
      <c r="B829" s="72" t="s">
        <v>12</v>
      </c>
      <c r="C829" s="72" t="s">
        <v>13</v>
      </c>
      <c r="D829" s="72" t="s">
        <v>14</v>
      </c>
      <c r="E829" s="72" t="s">
        <v>146</v>
      </c>
      <c r="F829" s="73">
        <v>-42566</v>
      </c>
      <c r="G829" s="72" t="s">
        <v>16</v>
      </c>
      <c r="H829" s="72" t="s">
        <v>24</v>
      </c>
      <c r="I829" s="72" t="s">
        <v>18</v>
      </c>
      <c r="J829" s="72" t="s">
        <v>19</v>
      </c>
      <c r="K829" s="72" t="s">
        <v>37</v>
      </c>
      <c r="L829" s="72" t="s">
        <v>218</v>
      </c>
      <c r="M829" s="72"/>
    </row>
    <row r="830" spans="2:13" x14ac:dyDescent="0.25">
      <c r="B830" s="72" t="s">
        <v>12</v>
      </c>
      <c r="C830" s="72" t="s">
        <v>13</v>
      </c>
      <c r="D830" s="72" t="s">
        <v>14</v>
      </c>
      <c r="E830" s="72" t="s">
        <v>68</v>
      </c>
      <c r="F830" s="73">
        <v>-220466</v>
      </c>
      <c r="G830" s="72" t="s">
        <v>16</v>
      </c>
      <c r="H830" s="72" t="s">
        <v>24</v>
      </c>
      <c r="I830" s="72" t="s">
        <v>18</v>
      </c>
      <c r="J830" s="72" t="s">
        <v>19</v>
      </c>
      <c r="K830" s="72" t="s">
        <v>37</v>
      </c>
      <c r="L830" s="72" t="s">
        <v>635</v>
      </c>
      <c r="M830" s="72"/>
    </row>
    <row r="831" spans="2:13" x14ac:dyDescent="0.25">
      <c r="B831" s="72" t="s">
        <v>12</v>
      </c>
      <c r="C831" s="72" t="s">
        <v>13</v>
      </c>
      <c r="D831" s="72" t="s">
        <v>14</v>
      </c>
      <c r="E831" s="72" t="s">
        <v>79</v>
      </c>
      <c r="F831" s="73">
        <v>-14610</v>
      </c>
      <c r="G831" s="72" t="s">
        <v>16</v>
      </c>
      <c r="H831" s="72" t="s">
        <v>17</v>
      </c>
      <c r="I831" s="72" t="s">
        <v>48</v>
      </c>
      <c r="J831" s="72" t="s">
        <v>19</v>
      </c>
      <c r="K831" s="72" t="s">
        <v>25</v>
      </c>
      <c r="L831" s="72" t="s">
        <v>273</v>
      </c>
      <c r="M831" s="72"/>
    </row>
    <row r="832" spans="2:13" x14ac:dyDescent="0.25">
      <c r="B832" s="72" t="s">
        <v>12</v>
      </c>
      <c r="C832" s="72" t="s">
        <v>13</v>
      </c>
      <c r="D832" s="72" t="s">
        <v>14</v>
      </c>
      <c r="E832" s="72" t="s">
        <v>83</v>
      </c>
      <c r="F832" s="73">
        <v>17</v>
      </c>
      <c r="G832" s="72" t="s">
        <v>16</v>
      </c>
      <c r="H832" s="72" t="s">
        <v>24</v>
      </c>
      <c r="I832" s="72" t="s">
        <v>18</v>
      </c>
      <c r="J832" s="72" t="s">
        <v>19</v>
      </c>
      <c r="K832" s="72" t="s">
        <v>25</v>
      </c>
      <c r="L832" s="72" t="s">
        <v>169</v>
      </c>
      <c r="M832" s="72"/>
    </row>
    <row r="833" spans="2:13" x14ac:dyDescent="0.25">
      <c r="B833" s="72" t="s">
        <v>12</v>
      </c>
      <c r="C833" s="72" t="s">
        <v>13</v>
      </c>
      <c r="D833" s="72" t="s">
        <v>14</v>
      </c>
      <c r="E833" s="72" t="s">
        <v>39</v>
      </c>
      <c r="F833" s="73">
        <v>-10236</v>
      </c>
      <c r="G833" s="72" t="s">
        <v>16</v>
      </c>
      <c r="H833" s="72" t="s">
        <v>17</v>
      </c>
      <c r="I833" s="72" t="s">
        <v>18</v>
      </c>
      <c r="J833" s="72" t="s">
        <v>19</v>
      </c>
      <c r="K833" s="72" t="s">
        <v>37</v>
      </c>
      <c r="L833" s="72" t="s">
        <v>310</v>
      </c>
      <c r="M833" s="72"/>
    </row>
    <row r="834" spans="2:13" x14ac:dyDescent="0.25">
      <c r="B834" s="72" t="s">
        <v>12</v>
      </c>
      <c r="C834" s="72" t="s">
        <v>13</v>
      </c>
      <c r="D834" s="72" t="s">
        <v>14</v>
      </c>
      <c r="E834" s="72" t="s">
        <v>68</v>
      </c>
      <c r="F834" s="73">
        <v>-245804</v>
      </c>
      <c r="G834" s="72" t="s">
        <v>16</v>
      </c>
      <c r="H834" s="72" t="s">
        <v>17</v>
      </c>
      <c r="I834" s="72" t="s">
        <v>18</v>
      </c>
      <c r="J834" s="72" t="s">
        <v>19</v>
      </c>
      <c r="K834" s="72" t="s">
        <v>37</v>
      </c>
      <c r="L834" s="72" t="s">
        <v>177</v>
      </c>
      <c r="M834" s="72"/>
    </row>
    <row r="835" spans="2:13" x14ac:dyDescent="0.25">
      <c r="B835" s="72" t="s">
        <v>12</v>
      </c>
      <c r="C835" s="72" t="s">
        <v>13</v>
      </c>
      <c r="D835" s="72" t="s">
        <v>14</v>
      </c>
      <c r="E835" s="72" t="s">
        <v>36</v>
      </c>
      <c r="F835" s="73">
        <v>1720403</v>
      </c>
      <c r="G835" s="72" t="s">
        <v>16</v>
      </c>
      <c r="H835" s="72" t="s">
        <v>24</v>
      </c>
      <c r="I835" s="72" t="s">
        <v>18</v>
      </c>
      <c r="J835" s="72" t="s">
        <v>19</v>
      </c>
      <c r="K835" s="72" t="s">
        <v>37</v>
      </c>
      <c r="L835" s="72" t="s">
        <v>317</v>
      </c>
      <c r="M835" s="72" t="s">
        <v>29</v>
      </c>
    </row>
    <row r="836" spans="2:13" x14ac:dyDescent="0.25">
      <c r="B836" s="72" t="s">
        <v>12</v>
      </c>
      <c r="C836" s="72" t="s">
        <v>13</v>
      </c>
      <c r="D836" s="72" t="s">
        <v>14</v>
      </c>
      <c r="E836" s="72" t="s">
        <v>33</v>
      </c>
      <c r="F836" s="73">
        <v>42609</v>
      </c>
      <c r="G836" s="72" t="s">
        <v>16</v>
      </c>
      <c r="H836" s="72" t="s">
        <v>24</v>
      </c>
      <c r="I836" s="72" t="s">
        <v>18</v>
      </c>
      <c r="J836" s="72" t="s">
        <v>19</v>
      </c>
      <c r="K836" s="72" t="s">
        <v>25</v>
      </c>
      <c r="L836" s="72" t="s">
        <v>289</v>
      </c>
      <c r="M836" s="72" t="s">
        <v>57</v>
      </c>
    </row>
    <row r="837" spans="2:13" x14ac:dyDescent="0.25">
      <c r="B837" s="72" t="s">
        <v>12</v>
      </c>
      <c r="C837" s="72" t="s">
        <v>13</v>
      </c>
      <c r="D837" s="72" t="s">
        <v>14</v>
      </c>
      <c r="E837" s="72" t="s">
        <v>144</v>
      </c>
      <c r="F837" s="73">
        <v>6404288</v>
      </c>
      <c r="G837" s="72" t="s">
        <v>16</v>
      </c>
      <c r="H837" s="72" t="s">
        <v>24</v>
      </c>
      <c r="I837" s="72" t="s">
        <v>18</v>
      </c>
      <c r="J837" s="72" t="s">
        <v>19</v>
      </c>
      <c r="K837" s="72" t="s">
        <v>99</v>
      </c>
      <c r="L837" s="72" t="s">
        <v>368</v>
      </c>
      <c r="M837" s="72" t="s">
        <v>22</v>
      </c>
    </row>
    <row r="838" spans="2:13" x14ac:dyDescent="0.25">
      <c r="B838" s="72" t="s">
        <v>12</v>
      </c>
      <c r="C838" s="72" t="s">
        <v>13</v>
      </c>
      <c r="D838" s="72" t="s">
        <v>14</v>
      </c>
      <c r="E838" s="72" t="s">
        <v>144</v>
      </c>
      <c r="F838" s="73">
        <v>185487</v>
      </c>
      <c r="G838" s="72" t="s">
        <v>16</v>
      </c>
      <c r="H838" s="72" t="s">
        <v>24</v>
      </c>
      <c r="I838" s="72" t="s">
        <v>18</v>
      </c>
      <c r="J838" s="72" t="s">
        <v>19</v>
      </c>
      <c r="K838" s="72" t="s">
        <v>25</v>
      </c>
      <c r="L838" s="72" t="s">
        <v>69</v>
      </c>
      <c r="M838" s="72" t="s">
        <v>184</v>
      </c>
    </row>
    <row r="839" spans="2:13" x14ac:dyDescent="0.25">
      <c r="B839" s="72" t="s">
        <v>12</v>
      </c>
      <c r="C839" s="72" t="s">
        <v>13</v>
      </c>
      <c r="D839" s="72" t="s">
        <v>14</v>
      </c>
      <c r="E839" s="72" t="s">
        <v>15</v>
      </c>
      <c r="F839" s="73">
        <v>1486199</v>
      </c>
      <c r="G839" s="72" t="s">
        <v>16</v>
      </c>
      <c r="H839" s="72" t="s">
        <v>17</v>
      </c>
      <c r="I839" s="72" t="s">
        <v>18</v>
      </c>
      <c r="J839" s="72" t="s">
        <v>19</v>
      </c>
      <c r="K839" s="72" t="s">
        <v>25</v>
      </c>
      <c r="L839" s="72" t="s">
        <v>219</v>
      </c>
      <c r="M839" s="72" t="s">
        <v>67</v>
      </c>
    </row>
    <row r="840" spans="2:13" x14ac:dyDescent="0.25">
      <c r="B840" s="72" t="s">
        <v>12</v>
      </c>
      <c r="C840" s="72" t="s">
        <v>13</v>
      </c>
      <c r="D840" s="72" t="s">
        <v>14</v>
      </c>
      <c r="E840" s="72" t="s">
        <v>36</v>
      </c>
      <c r="F840" s="73">
        <v>56462</v>
      </c>
      <c r="G840" s="72" t="s">
        <v>16</v>
      </c>
      <c r="H840" s="72" t="s">
        <v>24</v>
      </c>
      <c r="I840" s="72" t="s">
        <v>18</v>
      </c>
      <c r="J840" s="72" t="s">
        <v>19</v>
      </c>
      <c r="K840" s="72" t="s">
        <v>117</v>
      </c>
      <c r="L840" s="72" t="s">
        <v>393</v>
      </c>
      <c r="M840" s="72" t="s">
        <v>57</v>
      </c>
    </row>
    <row r="841" spans="2:13" x14ac:dyDescent="0.25">
      <c r="B841" s="72" t="s">
        <v>12</v>
      </c>
      <c r="C841" s="72" t="s">
        <v>13</v>
      </c>
      <c r="D841" s="72" t="s">
        <v>14</v>
      </c>
      <c r="E841" s="72" t="s">
        <v>39</v>
      </c>
      <c r="F841" s="73">
        <v>-887945</v>
      </c>
      <c r="G841" s="72" t="s">
        <v>16</v>
      </c>
      <c r="H841" s="72" t="s">
        <v>24</v>
      </c>
      <c r="I841" s="72" t="s">
        <v>18</v>
      </c>
      <c r="J841" s="72" t="s">
        <v>19</v>
      </c>
      <c r="K841" s="72" t="s">
        <v>96</v>
      </c>
      <c r="L841" s="72" t="s">
        <v>162</v>
      </c>
      <c r="M841" s="72"/>
    </row>
    <row r="842" spans="2:13" x14ac:dyDescent="0.25">
      <c r="B842" s="72" t="s">
        <v>12</v>
      </c>
      <c r="C842" s="72" t="s">
        <v>13</v>
      </c>
      <c r="D842" s="72" t="s">
        <v>14</v>
      </c>
      <c r="E842" s="72" t="s">
        <v>41</v>
      </c>
      <c r="F842" s="73">
        <v>-793</v>
      </c>
      <c r="G842" s="72" t="s">
        <v>16</v>
      </c>
      <c r="H842" s="72" t="s">
        <v>17</v>
      </c>
      <c r="I842" s="72" t="s">
        <v>18</v>
      </c>
      <c r="J842" s="72" t="s">
        <v>19</v>
      </c>
      <c r="K842" s="72" t="s">
        <v>25</v>
      </c>
      <c r="L842" s="72" t="s">
        <v>268</v>
      </c>
      <c r="M842" s="72"/>
    </row>
    <row r="843" spans="2:13" x14ac:dyDescent="0.25">
      <c r="B843" s="72" t="s">
        <v>12</v>
      </c>
      <c r="C843" s="72" t="s">
        <v>13</v>
      </c>
      <c r="D843" s="72" t="s">
        <v>14</v>
      </c>
      <c r="E843" s="72" t="s">
        <v>33</v>
      </c>
      <c r="F843" s="73">
        <v>9422</v>
      </c>
      <c r="G843" s="72" t="s">
        <v>16</v>
      </c>
      <c r="H843" s="72" t="s">
        <v>24</v>
      </c>
      <c r="I843" s="72" t="s">
        <v>18</v>
      </c>
      <c r="J843" s="72" t="s">
        <v>19</v>
      </c>
      <c r="K843" s="72" t="s">
        <v>99</v>
      </c>
      <c r="L843" s="72" t="s">
        <v>348</v>
      </c>
      <c r="M843" s="72" t="s">
        <v>112</v>
      </c>
    </row>
    <row r="844" spans="2:13" x14ac:dyDescent="0.25">
      <c r="B844" s="72" t="s">
        <v>12</v>
      </c>
      <c r="C844" s="72" t="s">
        <v>13</v>
      </c>
      <c r="D844" s="72" t="s">
        <v>14</v>
      </c>
      <c r="E844" s="72" t="s">
        <v>55</v>
      </c>
      <c r="F844" s="73">
        <v>59809</v>
      </c>
      <c r="G844" s="72" t="s">
        <v>16</v>
      </c>
      <c r="H844" s="72" t="s">
        <v>17</v>
      </c>
      <c r="I844" s="72" t="s">
        <v>18</v>
      </c>
      <c r="J844" s="72" t="s">
        <v>19</v>
      </c>
      <c r="K844" s="72" t="s">
        <v>25</v>
      </c>
      <c r="L844" s="72" t="s">
        <v>416</v>
      </c>
      <c r="M844" s="72" t="s">
        <v>29</v>
      </c>
    </row>
    <row r="845" spans="2:13" x14ac:dyDescent="0.25">
      <c r="B845" s="72" t="s">
        <v>12</v>
      </c>
      <c r="C845" s="72" t="s">
        <v>13</v>
      </c>
      <c r="D845" s="72" t="s">
        <v>14</v>
      </c>
      <c r="E845" s="72" t="s">
        <v>353</v>
      </c>
      <c r="F845" s="73">
        <v>272097</v>
      </c>
      <c r="G845" s="72" t="s">
        <v>16</v>
      </c>
      <c r="H845" s="72" t="s">
        <v>24</v>
      </c>
      <c r="I845" s="72" t="s">
        <v>18</v>
      </c>
      <c r="J845" s="72" t="s">
        <v>19</v>
      </c>
      <c r="K845" s="72" t="s">
        <v>37</v>
      </c>
      <c r="L845" s="72" t="s">
        <v>86</v>
      </c>
      <c r="M845" s="72" t="s">
        <v>133</v>
      </c>
    </row>
    <row r="846" spans="2:13" x14ac:dyDescent="0.25">
      <c r="B846" s="72" t="s">
        <v>12</v>
      </c>
      <c r="C846" s="72" t="s">
        <v>13</v>
      </c>
      <c r="D846" s="72" t="s">
        <v>14</v>
      </c>
      <c r="E846" s="72" t="s">
        <v>258</v>
      </c>
      <c r="F846" s="73">
        <v>493564</v>
      </c>
      <c r="G846" s="72" t="s">
        <v>16</v>
      </c>
      <c r="H846" s="72" t="s">
        <v>24</v>
      </c>
      <c r="I846" s="72" t="s">
        <v>18</v>
      </c>
      <c r="J846" s="72" t="s">
        <v>19</v>
      </c>
      <c r="K846" s="72" t="s">
        <v>75</v>
      </c>
      <c r="L846" s="72" t="s">
        <v>76</v>
      </c>
      <c r="M846" s="72" t="s">
        <v>259</v>
      </c>
    </row>
    <row r="847" spans="2:13" x14ac:dyDescent="0.25">
      <c r="B847" s="72" t="s">
        <v>12</v>
      </c>
      <c r="C847" s="72" t="s">
        <v>13</v>
      </c>
      <c r="D847" s="72" t="s">
        <v>14</v>
      </c>
      <c r="E847" s="72" t="s">
        <v>83</v>
      </c>
      <c r="F847" s="73">
        <v>5012</v>
      </c>
      <c r="G847" s="72" t="s">
        <v>16</v>
      </c>
      <c r="H847" s="72" t="s">
        <v>17</v>
      </c>
      <c r="I847" s="72" t="s">
        <v>18</v>
      </c>
      <c r="J847" s="72" t="s">
        <v>19</v>
      </c>
      <c r="K847" s="72" t="s">
        <v>25</v>
      </c>
      <c r="L847" s="72" t="s">
        <v>325</v>
      </c>
      <c r="M847" s="72"/>
    </row>
    <row r="848" spans="2:13" x14ac:dyDescent="0.25">
      <c r="B848" s="72" t="s">
        <v>12</v>
      </c>
      <c r="C848" s="72" t="s">
        <v>13</v>
      </c>
      <c r="D848" s="72" t="s">
        <v>14</v>
      </c>
      <c r="E848" s="72" t="s">
        <v>51</v>
      </c>
      <c r="F848" s="73">
        <v>275586</v>
      </c>
      <c r="G848" s="72" t="s">
        <v>16</v>
      </c>
      <c r="H848" s="72" t="s">
        <v>24</v>
      </c>
      <c r="I848" s="72" t="s">
        <v>18</v>
      </c>
      <c r="J848" s="72" t="s">
        <v>19</v>
      </c>
      <c r="K848" s="72" t="s">
        <v>25</v>
      </c>
      <c r="L848" s="72" t="s">
        <v>77</v>
      </c>
      <c r="M848" s="72"/>
    </row>
    <row r="849" spans="2:13" x14ac:dyDescent="0.25">
      <c r="B849" s="72" t="s">
        <v>12</v>
      </c>
      <c r="C849" s="72" t="s">
        <v>13</v>
      </c>
      <c r="D849" s="72" t="s">
        <v>14</v>
      </c>
      <c r="E849" s="72" t="s">
        <v>353</v>
      </c>
      <c r="F849" s="73">
        <v>26047</v>
      </c>
      <c r="G849" s="72" t="s">
        <v>16</v>
      </c>
      <c r="H849" s="72" t="s">
        <v>24</v>
      </c>
      <c r="I849" s="72" t="s">
        <v>18</v>
      </c>
      <c r="J849" s="72" t="s">
        <v>19</v>
      </c>
      <c r="K849" s="72" t="s">
        <v>96</v>
      </c>
      <c r="L849" s="72" t="s">
        <v>597</v>
      </c>
      <c r="M849" s="72" t="s">
        <v>67</v>
      </c>
    </row>
    <row r="850" spans="2:13" x14ac:dyDescent="0.25">
      <c r="B850" s="72" t="s">
        <v>12</v>
      </c>
      <c r="C850" s="72" t="s">
        <v>13</v>
      </c>
      <c r="D850" s="72" t="s">
        <v>14</v>
      </c>
      <c r="E850" s="72" t="s">
        <v>15</v>
      </c>
      <c r="F850" s="73">
        <v>1065684</v>
      </c>
      <c r="G850" s="72" t="s">
        <v>16</v>
      </c>
      <c r="H850" s="72" t="s">
        <v>24</v>
      </c>
      <c r="I850" s="72" t="s">
        <v>18</v>
      </c>
      <c r="J850" s="72" t="s">
        <v>19</v>
      </c>
      <c r="K850" s="72" t="s">
        <v>31</v>
      </c>
      <c r="L850" s="72" t="s">
        <v>247</v>
      </c>
      <c r="M850" s="72" t="s">
        <v>133</v>
      </c>
    </row>
    <row r="851" spans="2:13" x14ac:dyDescent="0.25">
      <c r="B851" s="72" t="s">
        <v>12</v>
      </c>
      <c r="C851" s="72" t="s">
        <v>13</v>
      </c>
      <c r="D851" s="72" t="s">
        <v>14</v>
      </c>
      <c r="E851" s="72" t="s">
        <v>79</v>
      </c>
      <c r="F851" s="73">
        <v>-253</v>
      </c>
      <c r="G851" s="72" t="s">
        <v>16</v>
      </c>
      <c r="H851" s="72" t="s">
        <v>24</v>
      </c>
      <c r="I851" s="72" t="s">
        <v>48</v>
      </c>
      <c r="J851" s="72" t="s">
        <v>19</v>
      </c>
      <c r="K851" s="72" t="s">
        <v>37</v>
      </c>
      <c r="L851" s="72" t="s">
        <v>218</v>
      </c>
      <c r="M851" s="72"/>
    </row>
    <row r="852" spans="2:13" x14ac:dyDescent="0.25">
      <c r="B852" s="72" t="s">
        <v>12</v>
      </c>
      <c r="C852" s="72" t="s">
        <v>13</v>
      </c>
      <c r="D852" s="72" t="s">
        <v>14</v>
      </c>
      <c r="E852" s="72" t="s">
        <v>33</v>
      </c>
      <c r="F852" s="73">
        <v>76700</v>
      </c>
      <c r="G852" s="72" t="s">
        <v>16</v>
      </c>
      <c r="H852" s="72" t="s">
        <v>17</v>
      </c>
      <c r="I852" s="72" t="s">
        <v>48</v>
      </c>
      <c r="J852" s="72" t="s">
        <v>19</v>
      </c>
      <c r="K852" s="72" t="s">
        <v>49</v>
      </c>
      <c r="L852" s="72" t="s">
        <v>208</v>
      </c>
      <c r="M852" s="72" t="s">
        <v>47</v>
      </c>
    </row>
    <row r="853" spans="2:13" x14ac:dyDescent="0.25">
      <c r="B853" s="72" t="s">
        <v>12</v>
      </c>
      <c r="C853" s="72" t="s">
        <v>13</v>
      </c>
      <c r="D853" s="72" t="s">
        <v>14</v>
      </c>
      <c r="E853" s="72" t="s">
        <v>123</v>
      </c>
      <c r="F853" s="73">
        <v>-5698</v>
      </c>
      <c r="G853" s="72" t="s">
        <v>16</v>
      </c>
      <c r="H853" s="72" t="s">
        <v>24</v>
      </c>
      <c r="I853" s="72" t="s">
        <v>18</v>
      </c>
      <c r="J853" s="72" t="s">
        <v>19</v>
      </c>
      <c r="K853" s="72" t="s">
        <v>37</v>
      </c>
      <c r="L853" s="72" t="s">
        <v>213</v>
      </c>
      <c r="M853" s="72"/>
    </row>
    <row r="854" spans="2:13" x14ac:dyDescent="0.25">
      <c r="B854" s="72" t="s">
        <v>12</v>
      </c>
      <c r="C854" s="72" t="s">
        <v>13</v>
      </c>
      <c r="D854" s="72" t="s">
        <v>14</v>
      </c>
      <c r="E854" s="72" t="s">
        <v>79</v>
      </c>
      <c r="F854" s="73">
        <v>-7848</v>
      </c>
      <c r="G854" s="72" t="s">
        <v>16</v>
      </c>
      <c r="H854" s="72" t="s">
        <v>24</v>
      </c>
      <c r="I854" s="72" t="s">
        <v>48</v>
      </c>
      <c r="J854" s="72" t="s">
        <v>19</v>
      </c>
      <c r="K854" s="72" t="s">
        <v>43</v>
      </c>
      <c r="L854" s="72" t="s">
        <v>322</v>
      </c>
      <c r="M854" s="72"/>
    </row>
    <row r="855" spans="2:13" x14ac:dyDescent="0.25">
      <c r="B855" s="72" t="s">
        <v>12</v>
      </c>
      <c r="C855" s="72" t="s">
        <v>13</v>
      </c>
      <c r="D855" s="72" t="s">
        <v>14</v>
      </c>
      <c r="E855" s="72" t="s">
        <v>132</v>
      </c>
      <c r="F855" s="73">
        <v>24656</v>
      </c>
      <c r="G855" s="72" t="s">
        <v>16</v>
      </c>
      <c r="H855" s="72" t="s">
        <v>17</v>
      </c>
      <c r="I855" s="72" t="s">
        <v>18</v>
      </c>
      <c r="J855" s="72" t="s">
        <v>19</v>
      </c>
      <c r="K855" s="72" t="s">
        <v>25</v>
      </c>
      <c r="L855" s="72" t="s">
        <v>230</v>
      </c>
      <c r="M855" s="72" t="s">
        <v>133</v>
      </c>
    </row>
    <row r="856" spans="2:13" x14ac:dyDescent="0.25">
      <c r="B856" s="72" t="s">
        <v>12</v>
      </c>
      <c r="C856" s="72" t="s">
        <v>13</v>
      </c>
      <c r="D856" s="72" t="s">
        <v>14</v>
      </c>
      <c r="E856" s="72" t="s">
        <v>258</v>
      </c>
      <c r="F856" s="73">
        <v>1101660</v>
      </c>
      <c r="G856" s="72" t="s">
        <v>16</v>
      </c>
      <c r="H856" s="72" t="s">
        <v>24</v>
      </c>
      <c r="I856" s="72" t="s">
        <v>18</v>
      </c>
      <c r="J856" s="72" t="s">
        <v>19</v>
      </c>
      <c r="K856" s="72" t="s">
        <v>99</v>
      </c>
      <c r="L856" s="72" t="s">
        <v>251</v>
      </c>
      <c r="M856" s="72" t="s">
        <v>259</v>
      </c>
    </row>
    <row r="857" spans="2:13" x14ac:dyDescent="0.25">
      <c r="B857" s="72" t="s">
        <v>12</v>
      </c>
      <c r="C857" s="72" t="s">
        <v>13</v>
      </c>
      <c r="D857" s="72" t="s">
        <v>14</v>
      </c>
      <c r="E857" s="72" t="s">
        <v>60</v>
      </c>
      <c r="F857" s="73">
        <v>183443</v>
      </c>
      <c r="G857" s="72" t="s">
        <v>16</v>
      </c>
      <c r="H857" s="72" t="s">
        <v>24</v>
      </c>
      <c r="I857" s="72" t="s">
        <v>18</v>
      </c>
      <c r="J857" s="72" t="s">
        <v>19</v>
      </c>
      <c r="K857" s="72" t="s">
        <v>25</v>
      </c>
      <c r="L857" s="72" t="s">
        <v>26</v>
      </c>
      <c r="M857" s="72" t="s">
        <v>62</v>
      </c>
    </row>
    <row r="858" spans="2:13" x14ac:dyDescent="0.25">
      <c r="B858" s="72" t="s">
        <v>12</v>
      </c>
      <c r="C858" s="72" t="s">
        <v>13</v>
      </c>
      <c r="D858" s="72" t="s">
        <v>14</v>
      </c>
      <c r="E858" s="72" t="s">
        <v>123</v>
      </c>
      <c r="F858" s="73">
        <v>-823</v>
      </c>
      <c r="G858" s="72" t="s">
        <v>16</v>
      </c>
      <c r="H858" s="72" t="s">
        <v>17</v>
      </c>
      <c r="I858" s="72" t="s">
        <v>18</v>
      </c>
      <c r="J858" s="72" t="s">
        <v>19</v>
      </c>
      <c r="K858" s="72" t="s">
        <v>25</v>
      </c>
      <c r="L858" s="72" t="s">
        <v>153</v>
      </c>
      <c r="M858" s="72"/>
    </row>
    <row r="859" spans="2:13" x14ac:dyDescent="0.25">
      <c r="B859" s="72" t="s">
        <v>12</v>
      </c>
      <c r="C859" s="72" t="s">
        <v>13</v>
      </c>
      <c r="D859" s="72" t="s">
        <v>14</v>
      </c>
      <c r="E859" s="72" t="s">
        <v>55</v>
      </c>
      <c r="F859" s="73">
        <v>2643697</v>
      </c>
      <c r="G859" s="72" t="s">
        <v>16</v>
      </c>
      <c r="H859" s="72" t="s">
        <v>17</v>
      </c>
      <c r="I859" s="72" t="s">
        <v>18</v>
      </c>
      <c r="J859" s="72" t="s">
        <v>19</v>
      </c>
      <c r="K859" s="72" t="s">
        <v>49</v>
      </c>
      <c r="L859" s="72" t="s">
        <v>209</v>
      </c>
      <c r="M859" s="72" t="s">
        <v>29</v>
      </c>
    </row>
    <row r="860" spans="2:13" x14ac:dyDescent="0.25">
      <c r="B860" s="72" t="s">
        <v>12</v>
      </c>
      <c r="C860" s="72" t="s">
        <v>13</v>
      </c>
      <c r="D860" s="72" t="s">
        <v>14</v>
      </c>
      <c r="E860" s="72" t="s">
        <v>300</v>
      </c>
      <c r="F860" s="73">
        <v>44136</v>
      </c>
      <c r="G860" s="72" t="s">
        <v>16</v>
      </c>
      <c r="H860" s="72" t="s">
        <v>24</v>
      </c>
      <c r="I860" s="72" t="s">
        <v>18</v>
      </c>
      <c r="J860" s="72" t="s">
        <v>19</v>
      </c>
      <c r="K860" s="72" t="s">
        <v>37</v>
      </c>
      <c r="L860" s="72" t="s">
        <v>221</v>
      </c>
      <c r="M860" s="72" t="s">
        <v>35</v>
      </c>
    </row>
    <row r="861" spans="2:13" x14ac:dyDescent="0.25">
      <c r="B861" s="72" t="s">
        <v>12</v>
      </c>
      <c r="C861" s="72" t="s">
        <v>13</v>
      </c>
      <c r="D861" s="72" t="s">
        <v>14</v>
      </c>
      <c r="E861" s="72" t="s">
        <v>83</v>
      </c>
      <c r="F861" s="73">
        <v>323247</v>
      </c>
      <c r="G861" s="72" t="s">
        <v>16</v>
      </c>
      <c r="H861" s="72" t="s">
        <v>24</v>
      </c>
      <c r="I861" s="72" t="s">
        <v>18</v>
      </c>
      <c r="J861" s="72" t="s">
        <v>19</v>
      </c>
      <c r="K861" s="72" t="s">
        <v>63</v>
      </c>
      <c r="L861" s="72" t="s">
        <v>564</v>
      </c>
      <c r="M861" s="72"/>
    </row>
    <row r="862" spans="2:13" x14ac:dyDescent="0.25">
      <c r="B862" s="72" t="s">
        <v>12</v>
      </c>
      <c r="C862" s="72" t="s">
        <v>13</v>
      </c>
      <c r="D862" s="72" t="s">
        <v>14</v>
      </c>
      <c r="E862" s="72" t="s">
        <v>353</v>
      </c>
      <c r="F862" s="73">
        <v>27769</v>
      </c>
      <c r="G862" s="72" t="s">
        <v>16</v>
      </c>
      <c r="H862" s="72" t="s">
        <v>17</v>
      </c>
      <c r="I862" s="72" t="s">
        <v>18</v>
      </c>
      <c r="J862" s="72" t="s">
        <v>19</v>
      </c>
      <c r="K862" s="72" t="s">
        <v>37</v>
      </c>
      <c r="L862" s="72" t="s">
        <v>389</v>
      </c>
      <c r="M862" s="72" t="s">
        <v>67</v>
      </c>
    </row>
    <row r="863" spans="2:13" x14ac:dyDescent="0.25">
      <c r="B863" s="72" t="s">
        <v>12</v>
      </c>
      <c r="C863" s="72" t="s">
        <v>13</v>
      </c>
      <c r="D863" s="72" t="s">
        <v>14</v>
      </c>
      <c r="E863" s="72" t="s">
        <v>39</v>
      </c>
      <c r="F863" s="73">
        <v>-37505</v>
      </c>
      <c r="G863" s="72" t="s">
        <v>16</v>
      </c>
      <c r="H863" s="72" t="s">
        <v>17</v>
      </c>
      <c r="I863" s="72" t="s">
        <v>18</v>
      </c>
      <c r="J863" s="72" t="s">
        <v>19</v>
      </c>
      <c r="K863" s="72" t="s">
        <v>25</v>
      </c>
      <c r="L863" s="72" t="s">
        <v>313</v>
      </c>
      <c r="M863" s="72"/>
    </row>
    <row r="864" spans="2:13" x14ac:dyDescent="0.25">
      <c r="B864" s="72" t="s">
        <v>12</v>
      </c>
      <c r="C864" s="72" t="s">
        <v>13</v>
      </c>
      <c r="D864" s="72" t="s">
        <v>14</v>
      </c>
      <c r="E864" s="72" t="s">
        <v>36</v>
      </c>
      <c r="F864" s="73">
        <v>2677098</v>
      </c>
      <c r="G864" s="72" t="s">
        <v>16</v>
      </c>
      <c r="H864" s="72" t="s">
        <v>24</v>
      </c>
      <c r="I864" s="72" t="s">
        <v>18</v>
      </c>
      <c r="J864" s="72" t="s">
        <v>19</v>
      </c>
      <c r="K864" s="72" t="s">
        <v>157</v>
      </c>
      <c r="L864" s="72" t="s">
        <v>640</v>
      </c>
      <c r="M864" s="72" t="s">
        <v>29</v>
      </c>
    </row>
    <row r="865" spans="2:13" x14ac:dyDescent="0.25">
      <c r="B865" s="72" t="s">
        <v>12</v>
      </c>
      <c r="C865" s="72" t="s">
        <v>13</v>
      </c>
      <c r="D865" s="72" t="s">
        <v>14</v>
      </c>
      <c r="E865" s="72" t="s">
        <v>39</v>
      </c>
      <c r="F865" s="73">
        <v>-70</v>
      </c>
      <c r="G865" s="72" t="s">
        <v>16</v>
      </c>
      <c r="H865" s="72" t="s">
        <v>17</v>
      </c>
      <c r="I865" s="72" t="s">
        <v>18</v>
      </c>
      <c r="J865" s="72" t="s">
        <v>19</v>
      </c>
      <c r="K865" s="72" t="s">
        <v>25</v>
      </c>
      <c r="L865" s="72" t="s">
        <v>591</v>
      </c>
      <c r="M865" s="72"/>
    </row>
    <row r="866" spans="2:13" x14ac:dyDescent="0.25">
      <c r="B866" s="72" t="s">
        <v>12</v>
      </c>
      <c r="C866" s="72" t="s">
        <v>13</v>
      </c>
      <c r="D866" s="72" t="s">
        <v>14</v>
      </c>
      <c r="E866" s="72" t="s">
        <v>79</v>
      </c>
      <c r="F866" s="73">
        <v>-36910</v>
      </c>
      <c r="G866" s="72" t="s">
        <v>16</v>
      </c>
      <c r="H866" s="72" t="s">
        <v>17</v>
      </c>
      <c r="I866" s="72" t="s">
        <v>18</v>
      </c>
      <c r="J866" s="72" t="s">
        <v>19</v>
      </c>
      <c r="K866" s="72" t="s">
        <v>25</v>
      </c>
      <c r="L866" s="72" t="s">
        <v>273</v>
      </c>
      <c r="M866" s="72"/>
    </row>
    <row r="867" spans="2:13" x14ac:dyDescent="0.25">
      <c r="B867" s="72" t="s">
        <v>12</v>
      </c>
      <c r="C867" s="72" t="s">
        <v>13</v>
      </c>
      <c r="D867" s="72" t="s">
        <v>14</v>
      </c>
      <c r="E867" s="72" t="s">
        <v>187</v>
      </c>
      <c r="F867" s="73">
        <v>4157421</v>
      </c>
      <c r="G867" s="72" t="s">
        <v>16</v>
      </c>
      <c r="H867" s="72" t="s">
        <v>24</v>
      </c>
      <c r="I867" s="72" t="s">
        <v>18</v>
      </c>
      <c r="J867" s="72" t="s">
        <v>19</v>
      </c>
      <c r="K867" s="72" t="s">
        <v>25</v>
      </c>
      <c r="L867" s="72" t="s">
        <v>427</v>
      </c>
      <c r="M867" s="72" t="s">
        <v>112</v>
      </c>
    </row>
    <row r="868" spans="2:13" x14ac:dyDescent="0.25">
      <c r="B868" s="72" t="s">
        <v>12</v>
      </c>
      <c r="C868" s="72" t="s">
        <v>13</v>
      </c>
      <c r="D868" s="72" t="s">
        <v>14</v>
      </c>
      <c r="E868" s="72" t="s">
        <v>123</v>
      </c>
      <c r="F868" s="73">
        <v>-2031</v>
      </c>
      <c r="G868" s="72" t="s">
        <v>16</v>
      </c>
      <c r="H868" s="72" t="s">
        <v>24</v>
      </c>
      <c r="I868" s="72" t="s">
        <v>18</v>
      </c>
      <c r="J868" s="72" t="s">
        <v>19</v>
      </c>
      <c r="K868" s="72" t="s">
        <v>25</v>
      </c>
      <c r="L868" s="72" t="s">
        <v>546</v>
      </c>
      <c r="M868" s="72"/>
    </row>
    <row r="869" spans="2:13" x14ac:dyDescent="0.25">
      <c r="B869" s="72" t="s">
        <v>12</v>
      </c>
      <c r="C869" s="72" t="s">
        <v>13</v>
      </c>
      <c r="D869" s="72" t="s">
        <v>14</v>
      </c>
      <c r="E869" s="72" t="s">
        <v>27</v>
      </c>
      <c r="F869" s="73">
        <v>144066</v>
      </c>
      <c r="G869" s="72" t="s">
        <v>16</v>
      </c>
      <c r="H869" s="72" t="s">
        <v>24</v>
      </c>
      <c r="I869" s="72" t="s">
        <v>18</v>
      </c>
      <c r="J869" s="72" t="s">
        <v>19</v>
      </c>
      <c r="K869" s="72" t="s">
        <v>185</v>
      </c>
      <c r="L869" s="72" t="s">
        <v>409</v>
      </c>
      <c r="M869" s="72" t="s">
        <v>29</v>
      </c>
    </row>
    <row r="870" spans="2:13" x14ac:dyDescent="0.25">
      <c r="B870" s="72" t="s">
        <v>12</v>
      </c>
      <c r="C870" s="72" t="s">
        <v>13</v>
      </c>
      <c r="D870" s="72" t="s">
        <v>14</v>
      </c>
      <c r="E870" s="72" t="s">
        <v>39</v>
      </c>
      <c r="F870" s="73">
        <v>-3</v>
      </c>
      <c r="G870" s="72" t="s">
        <v>16</v>
      </c>
      <c r="H870" s="72" t="s">
        <v>24</v>
      </c>
      <c r="I870" s="72" t="s">
        <v>48</v>
      </c>
      <c r="J870" s="72" t="s">
        <v>19</v>
      </c>
      <c r="K870" s="72" t="s">
        <v>102</v>
      </c>
      <c r="L870" s="72" t="s">
        <v>429</v>
      </c>
      <c r="M870" s="72"/>
    </row>
    <row r="871" spans="2:13" x14ac:dyDescent="0.25">
      <c r="B871" s="72" t="s">
        <v>12</v>
      </c>
      <c r="C871" s="72" t="s">
        <v>13</v>
      </c>
      <c r="D871" s="72" t="s">
        <v>14</v>
      </c>
      <c r="E871" s="72" t="s">
        <v>27</v>
      </c>
      <c r="F871" s="73">
        <v>148214</v>
      </c>
      <c r="G871" s="72" t="s">
        <v>16</v>
      </c>
      <c r="H871" s="72" t="s">
        <v>24</v>
      </c>
      <c r="I871" s="72" t="s">
        <v>18</v>
      </c>
      <c r="J871" s="72" t="s">
        <v>19</v>
      </c>
      <c r="K871" s="72" t="s">
        <v>130</v>
      </c>
      <c r="L871" s="72" t="s">
        <v>236</v>
      </c>
      <c r="M871" s="72" t="s">
        <v>57</v>
      </c>
    </row>
    <row r="872" spans="2:13" x14ac:dyDescent="0.25">
      <c r="B872" s="72" t="s">
        <v>12</v>
      </c>
      <c r="C872" s="72" t="s">
        <v>13</v>
      </c>
      <c r="D872" s="72" t="s">
        <v>14</v>
      </c>
      <c r="E872" s="72" t="s">
        <v>60</v>
      </c>
      <c r="F872" s="73">
        <v>877077</v>
      </c>
      <c r="G872" s="72" t="s">
        <v>16</v>
      </c>
      <c r="H872" s="72" t="s">
        <v>17</v>
      </c>
      <c r="I872" s="72" t="s">
        <v>18</v>
      </c>
      <c r="J872" s="72" t="s">
        <v>19</v>
      </c>
      <c r="K872" s="72" t="s">
        <v>25</v>
      </c>
      <c r="L872" s="72" t="s">
        <v>481</v>
      </c>
      <c r="M872" s="72" t="s">
        <v>67</v>
      </c>
    </row>
    <row r="873" spans="2:13" x14ac:dyDescent="0.25">
      <c r="B873" s="72" t="s">
        <v>12</v>
      </c>
      <c r="C873" s="72" t="s">
        <v>13</v>
      </c>
      <c r="D873" s="72" t="s">
        <v>14</v>
      </c>
      <c r="E873" s="72" t="s">
        <v>79</v>
      </c>
      <c r="F873" s="73">
        <v>-19590</v>
      </c>
      <c r="G873" s="72" t="s">
        <v>16</v>
      </c>
      <c r="H873" s="72" t="s">
        <v>24</v>
      </c>
      <c r="I873" s="72" t="s">
        <v>18</v>
      </c>
      <c r="J873" s="72" t="s">
        <v>19</v>
      </c>
      <c r="K873" s="72" t="s">
        <v>37</v>
      </c>
      <c r="L873" s="72" t="s">
        <v>518</v>
      </c>
      <c r="M873" s="72"/>
    </row>
    <row r="874" spans="2:13" x14ac:dyDescent="0.25">
      <c r="B874" s="72" t="s">
        <v>12</v>
      </c>
      <c r="C874" s="72" t="s">
        <v>13</v>
      </c>
      <c r="D874" s="72" t="s">
        <v>14</v>
      </c>
      <c r="E874" s="72" t="s">
        <v>27</v>
      </c>
      <c r="F874" s="73">
        <v>73250</v>
      </c>
      <c r="G874" s="72" t="s">
        <v>16</v>
      </c>
      <c r="H874" s="72" t="s">
        <v>24</v>
      </c>
      <c r="I874" s="72" t="s">
        <v>18</v>
      </c>
      <c r="J874" s="72" t="s">
        <v>19</v>
      </c>
      <c r="K874" s="72" t="s">
        <v>96</v>
      </c>
      <c r="L874" s="72" t="s">
        <v>210</v>
      </c>
      <c r="M874" s="72" t="s">
        <v>29</v>
      </c>
    </row>
    <row r="875" spans="2:13" x14ac:dyDescent="0.25">
      <c r="B875" s="72" t="s">
        <v>12</v>
      </c>
      <c r="C875" s="72" t="s">
        <v>13</v>
      </c>
      <c r="D875" s="72" t="s">
        <v>14</v>
      </c>
      <c r="E875" s="72" t="s">
        <v>55</v>
      </c>
      <c r="F875" s="73">
        <v>327524</v>
      </c>
      <c r="G875" s="72" t="s">
        <v>16</v>
      </c>
      <c r="H875" s="72" t="s">
        <v>24</v>
      </c>
      <c r="I875" s="72" t="s">
        <v>18</v>
      </c>
      <c r="J875" s="72" t="s">
        <v>19</v>
      </c>
      <c r="K875" s="72" t="s">
        <v>205</v>
      </c>
      <c r="L875" s="72" t="s">
        <v>332</v>
      </c>
      <c r="M875" s="72" t="s">
        <v>47</v>
      </c>
    </row>
    <row r="876" spans="2:13" x14ac:dyDescent="0.25">
      <c r="B876" s="72" t="s">
        <v>12</v>
      </c>
      <c r="C876" s="72" t="s">
        <v>13</v>
      </c>
      <c r="D876" s="72" t="s">
        <v>14</v>
      </c>
      <c r="E876" s="72" t="s">
        <v>94</v>
      </c>
      <c r="F876" s="73">
        <v>10167</v>
      </c>
      <c r="G876" s="72" t="s">
        <v>16</v>
      </c>
      <c r="H876" s="72" t="s">
        <v>17</v>
      </c>
      <c r="I876" s="72" t="s">
        <v>18</v>
      </c>
      <c r="J876" s="72" t="s">
        <v>19</v>
      </c>
      <c r="K876" s="72" t="s">
        <v>25</v>
      </c>
      <c r="L876" s="72" t="s">
        <v>225</v>
      </c>
      <c r="M876" s="72"/>
    </row>
    <row r="877" spans="2:13" x14ac:dyDescent="0.25">
      <c r="B877" s="72" t="s">
        <v>12</v>
      </c>
      <c r="C877" s="72" t="s">
        <v>13</v>
      </c>
      <c r="D877" s="72" t="s">
        <v>14</v>
      </c>
      <c r="E877" s="72" t="s">
        <v>41</v>
      </c>
      <c r="F877" s="73">
        <v>-2059</v>
      </c>
      <c r="G877" s="72" t="s">
        <v>16</v>
      </c>
      <c r="H877" s="72" t="s">
        <v>24</v>
      </c>
      <c r="I877" s="72" t="s">
        <v>18</v>
      </c>
      <c r="J877" s="72" t="s">
        <v>19</v>
      </c>
      <c r="K877" s="72" t="s">
        <v>37</v>
      </c>
      <c r="L877" s="72" t="s">
        <v>213</v>
      </c>
      <c r="M877" s="72"/>
    </row>
    <row r="878" spans="2:13" x14ac:dyDescent="0.25">
      <c r="B878" s="72" t="s">
        <v>12</v>
      </c>
      <c r="C878" s="72" t="s">
        <v>13</v>
      </c>
      <c r="D878" s="72" t="s">
        <v>14</v>
      </c>
      <c r="E878" s="72" t="s">
        <v>256</v>
      </c>
      <c r="F878" s="73">
        <v>-3015586</v>
      </c>
      <c r="G878" s="72" t="s">
        <v>16</v>
      </c>
      <c r="H878" s="72" t="s">
        <v>24</v>
      </c>
      <c r="I878" s="72" t="s">
        <v>18</v>
      </c>
      <c r="J878" s="72" t="s">
        <v>19</v>
      </c>
      <c r="K878" s="72" t="s">
        <v>102</v>
      </c>
      <c r="L878" s="72" t="s">
        <v>196</v>
      </c>
      <c r="M878" s="72"/>
    </row>
    <row r="879" spans="2:13" x14ac:dyDescent="0.25">
      <c r="B879" s="72" t="s">
        <v>12</v>
      </c>
      <c r="C879" s="72" t="s">
        <v>13</v>
      </c>
      <c r="D879" s="72" t="s">
        <v>14</v>
      </c>
      <c r="E879" s="72" t="s">
        <v>41</v>
      </c>
      <c r="F879" s="73">
        <v>-139</v>
      </c>
      <c r="G879" s="72" t="s">
        <v>16</v>
      </c>
      <c r="H879" s="72" t="s">
        <v>24</v>
      </c>
      <c r="I879" s="72" t="s">
        <v>18</v>
      </c>
      <c r="J879" s="72" t="s">
        <v>19</v>
      </c>
      <c r="K879" s="72" t="s">
        <v>117</v>
      </c>
      <c r="L879" s="72" t="s">
        <v>527</v>
      </c>
      <c r="M879" s="72"/>
    </row>
    <row r="880" spans="2:13" x14ac:dyDescent="0.25">
      <c r="B880" s="72" t="s">
        <v>12</v>
      </c>
      <c r="C880" s="72" t="s">
        <v>13</v>
      </c>
      <c r="D880" s="72" t="s">
        <v>14</v>
      </c>
      <c r="E880" s="72" t="s">
        <v>79</v>
      </c>
      <c r="F880" s="73">
        <v>-7273</v>
      </c>
      <c r="G880" s="72" t="s">
        <v>16</v>
      </c>
      <c r="H880" s="72" t="s">
        <v>24</v>
      </c>
      <c r="I880" s="72" t="s">
        <v>18</v>
      </c>
      <c r="J880" s="72" t="s">
        <v>19</v>
      </c>
      <c r="K880" s="72" t="s">
        <v>37</v>
      </c>
      <c r="L880" s="72" t="s">
        <v>384</v>
      </c>
      <c r="M880" s="72"/>
    </row>
    <row r="881" spans="2:13" x14ac:dyDescent="0.25">
      <c r="B881" s="72" t="s">
        <v>12</v>
      </c>
      <c r="C881" s="72" t="s">
        <v>13</v>
      </c>
      <c r="D881" s="72" t="s">
        <v>14</v>
      </c>
      <c r="E881" s="72" t="s">
        <v>83</v>
      </c>
      <c r="F881" s="73">
        <v>187832</v>
      </c>
      <c r="G881" s="72" t="s">
        <v>16</v>
      </c>
      <c r="H881" s="72" t="s">
        <v>24</v>
      </c>
      <c r="I881" s="72" t="s">
        <v>18</v>
      </c>
      <c r="J881" s="72" t="s">
        <v>19</v>
      </c>
      <c r="K881" s="72" t="s">
        <v>25</v>
      </c>
      <c r="L881" s="72" t="s">
        <v>153</v>
      </c>
      <c r="M881" s="72"/>
    </row>
    <row r="882" spans="2:13" x14ac:dyDescent="0.25">
      <c r="B882" s="72" t="s">
        <v>12</v>
      </c>
      <c r="C882" s="72" t="s">
        <v>13</v>
      </c>
      <c r="D882" s="72" t="s">
        <v>14</v>
      </c>
      <c r="E882" s="72" t="s">
        <v>30</v>
      </c>
      <c r="F882" s="73">
        <v>-13872</v>
      </c>
      <c r="G882" s="72" t="s">
        <v>16</v>
      </c>
      <c r="H882" s="72" t="s">
        <v>24</v>
      </c>
      <c r="I882" s="72" t="s">
        <v>18</v>
      </c>
      <c r="J882" s="72" t="s">
        <v>19</v>
      </c>
      <c r="K882" s="72" t="s">
        <v>25</v>
      </c>
      <c r="L882" s="72" t="s">
        <v>77</v>
      </c>
      <c r="M882" s="72"/>
    </row>
    <row r="883" spans="2:13" x14ac:dyDescent="0.25">
      <c r="B883" s="72" t="s">
        <v>12</v>
      </c>
      <c r="C883" s="72" t="s">
        <v>13</v>
      </c>
      <c r="D883" s="72" t="s">
        <v>14</v>
      </c>
      <c r="E883" s="72" t="s">
        <v>55</v>
      </c>
      <c r="F883" s="73">
        <v>12814381</v>
      </c>
      <c r="G883" s="72" t="s">
        <v>16</v>
      </c>
      <c r="H883" s="72" t="s">
        <v>24</v>
      </c>
      <c r="I883" s="72" t="s">
        <v>18</v>
      </c>
      <c r="J883" s="72" t="s">
        <v>19</v>
      </c>
      <c r="K883" s="72" t="s">
        <v>37</v>
      </c>
      <c r="L883" s="72" t="s">
        <v>151</v>
      </c>
      <c r="M883" s="72" t="s">
        <v>57</v>
      </c>
    </row>
    <row r="884" spans="2:13" x14ac:dyDescent="0.25">
      <c r="B884" s="72" t="s">
        <v>12</v>
      </c>
      <c r="C884" s="72" t="s">
        <v>13</v>
      </c>
      <c r="D884" s="72" t="s">
        <v>14</v>
      </c>
      <c r="E884" s="72" t="s">
        <v>94</v>
      </c>
      <c r="F884" s="73">
        <v>47905</v>
      </c>
      <c r="G884" s="72" t="s">
        <v>16</v>
      </c>
      <c r="H884" s="72" t="s">
        <v>24</v>
      </c>
      <c r="I884" s="72" t="s">
        <v>18</v>
      </c>
      <c r="J884" s="72" t="s">
        <v>19</v>
      </c>
      <c r="K884" s="72" t="s">
        <v>96</v>
      </c>
      <c r="L884" s="72" t="s">
        <v>337</v>
      </c>
      <c r="M884" s="72"/>
    </row>
    <row r="885" spans="2:13" x14ac:dyDescent="0.25">
      <c r="B885" s="72" t="s">
        <v>12</v>
      </c>
      <c r="C885" s="72" t="s">
        <v>13</v>
      </c>
      <c r="D885" s="72" t="s">
        <v>14</v>
      </c>
      <c r="E885" s="72" t="s">
        <v>83</v>
      </c>
      <c r="F885" s="73">
        <v>13559762</v>
      </c>
      <c r="G885" s="72" t="s">
        <v>16</v>
      </c>
      <c r="H885" s="72" t="s">
        <v>24</v>
      </c>
      <c r="I885" s="72" t="s">
        <v>18</v>
      </c>
      <c r="J885" s="72" t="s">
        <v>19</v>
      </c>
      <c r="K885" s="72" t="s">
        <v>102</v>
      </c>
      <c r="L885" s="72" t="s">
        <v>196</v>
      </c>
      <c r="M885" s="72"/>
    </row>
    <row r="886" spans="2:13" x14ac:dyDescent="0.25">
      <c r="B886" s="72" t="s">
        <v>12</v>
      </c>
      <c r="C886" s="72" t="s">
        <v>13</v>
      </c>
      <c r="D886" s="72" t="s">
        <v>14</v>
      </c>
      <c r="E886" s="72" t="s">
        <v>41</v>
      </c>
      <c r="F886" s="73">
        <v>-115</v>
      </c>
      <c r="G886" s="72" t="s">
        <v>16</v>
      </c>
      <c r="H886" s="72" t="s">
        <v>17</v>
      </c>
      <c r="I886" s="72" t="s">
        <v>18</v>
      </c>
      <c r="J886" s="72" t="s">
        <v>19</v>
      </c>
      <c r="K886" s="72" t="s">
        <v>37</v>
      </c>
      <c r="L886" s="72" t="s">
        <v>129</v>
      </c>
      <c r="M886" s="72"/>
    </row>
    <row r="887" spans="2:13" x14ac:dyDescent="0.25">
      <c r="B887" s="72" t="s">
        <v>12</v>
      </c>
      <c r="C887" s="72" t="s">
        <v>13</v>
      </c>
      <c r="D887" s="72" t="s">
        <v>14</v>
      </c>
      <c r="E887" s="72" t="s">
        <v>41</v>
      </c>
      <c r="F887" s="73">
        <v>-598</v>
      </c>
      <c r="G887" s="72" t="s">
        <v>16</v>
      </c>
      <c r="H887" s="72" t="s">
        <v>24</v>
      </c>
      <c r="I887" s="72" t="s">
        <v>18</v>
      </c>
      <c r="J887" s="72" t="s">
        <v>19</v>
      </c>
      <c r="K887" s="72" t="s">
        <v>37</v>
      </c>
      <c r="L887" s="72" t="s">
        <v>494</v>
      </c>
      <c r="M887" s="72"/>
    </row>
    <row r="888" spans="2:13" x14ac:dyDescent="0.25">
      <c r="B888" s="72" t="s">
        <v>12</v>
      </c>
      <c r="C888" s="72" t="s">
        <v>13</v>
      </c>
      <c r="D888" s="72" t="s">
        <v>14</v>
      </c>
      <c r="E888" s="72" t="s">
        <v>55</v>
      </c>
      <c r="F888" s="73">
        <v>491098</v>
      </c>
      <c r="G888" s="72" t="s">
        <v>16</v>
      </c>
      <c r="H888" s="72" t="s">
        <v>17</v>
      </c>
      <c r="I888" s="72" t="s">
        <v>18</v>
      </c>
      <c r="J888" s="72" t="s">
        <v>227</v>
      </c>
      <c r="K888" s="72" t="s">
        <v>20</v>
      </c>
      <c r="L888" s="72" t="s">
        <v>199</v>
      </c>
      <c r="M888" s="72" t="s">
        <v>112</v>
      </c>
    </row>
    <row r="889" spans="2:13" x14ac:dyDescent="0.25">
      <c r="B889" s="72" t="s">
        <v>12</v>
      </c>
      <c r="C889" s="72" t="s">
        <v>13</v>
      </c>
      <c r="D889" s="72" t="s">
        <v>14</v>
      </c>
      <c r="E889" s="72" t="s">
        <v>79</v>
      </c>
      <c r="F889" s="73">
        <v>-2985</v>
      </c>
      <c r="G889" s="72" t="s">
        <v>16</v>
      </c>
      <c r="H889" s="72" t="s">
        <v>17</v>
      </c>
      <c r="I889" s="72" t="s">
        <v>18</v>
      </c>
      <c r="J889" s="72" t="s">
        <v>227</v>
      </c>
      <c r="K889" s="72" t="s">
        <v>25</v>
      </c>
      <c r="L889" s="72" t="s">
        <v>323</v>
      </c>
      <c r="M889" s="72"/>
    </row>
    <row r="890" spans="2:13" x14ac:dyDescent="0.25">
      <c r="B890" s="72" t="s">
        <v>12</v>
      </c>
      <c r="C890" s="72" t="s">
        <v>13</v>
      </c>
      <c r="D890" s="72" t="s">
        <v>14</v>
      </c>
      <c r="E890" s="72" t="s">
        <v>264</v>
      </c>
      <c r="F890" s="73">
        <v>561933</v>
      </c>
      <c r="G890" s="72" t="s">
        <v>16</v>
      </c>
      <c r="H890" s="72" t="s">
        <v>24</v>
      </c>
      <c r="I890" s="72" t="s">
        <v>18</v>
      </c>
      <c r="J890" s="72" t="s">
        <v>19</v>
      </c>
      <c r="K890" s="72" t="s">
        <v>25</v>
      </c>
      <c r="L890" s="72" t="s">
        <v>356</v>
      </c>
      <c r="M890" s="72" t="s">
        <v>22</v>
      </c>
    </row>
    <row r="891" spans="2:13" x14ac:dyDescent="0.25">
      <c r="B891" s="72" t="s">
        <v>12</v>
      </c>
      <c r="C891" s="72" t="s">
        <v>13</v>
      </c>
      <c r="D891" s="72" t="s">
        <v>14</v>
      </c>
      <c r="E891" s="72" t="s">
        <v>83</v>
      </c>
      <c r="F891" s="73">
        <v>47678</v>
      </c>
      <c r="G891" s="72" t="s">
        <v>16</v>
      </c>
      <c r="H891" s="72" t="s">
        <v>17</v>
      </c>
      <c r="I891" s="72" t="s">
        <v>18</v>
      </c>
      <c r="J891" s="72" t="s">
        <v>19</v>
      </c>
      <c r="K891" s="72" t="s">
        <v>20</v>
      </c>
      <c r="L891" s="72" t="s">
        <v>560</v>
      </c>
      <c r="M891" s="72"/>
    </row>
    <row r="892" spans="2:13" x14ac:dyDescent="0.25">
      <c r="B892" s="72" t="s">
        <v>12</v>
      </c>
      <c r="C892" s="72" t="s">
        <v>13</v>
      </c>
      <c r="D892" s="72" t="s">
        <v>14</v>
      </c>
      <c r="E892" s="72" t="s">
        <v>94</v>
      </c>
      <c r="F892" s="73">
        <v>5144</v>
      </c>
      <c r="G892" s="72" t="s">
        <v>16</v>
      </c>
      <c r="H892" s="72" t="s">
        <v>17</v>
      </c>
      <c r="I892" s="72" t="s">
        <v>18</v>
      </c>
      <c r="J892" s="72" t="s">
        <v>19</v>
      </c>
      <c r="K892" s="72" t="s">
        <v>25</v>
      </c>
      <c r="L892" s="72" t="s">
        <v>260</v>
      </c>
      <c r="M892" s="72"/>
    </row>
    <row r="893" spans="2:13" x14ac:dyDescent="0.25">
      <c r="B893" s="72" t="s">
        <v>12</v>
      </c>
      <c r="C893" s="72" t="s">
        <v>13</v>
      </c>
      <c r="D893" s="72" t="s">
        <v>14</v>
      </c>
      <c r="E893" s="72" t="s">
        <v>30</v>
      </c>
      <c r="F893" s="73">
        <v>-2051</v>
      </c>
      <c r="G893" s="72" t="s">
        <v>16</v>
      </c>
      <c r="H893" s="72" t="s">
        <v>24</v>
      </c>
      <c r="I893" s="72" t="s">
        <v>18</v>
      </c>
      <c r="J893" s="72" t="s">
        <v>19</v>
      </c>
      <c r="K893" s="72" t="s">
        <v>20</v>
      </c>
      <c r="L893" s="72" t="s">
        <v>284</v>
      </c>
      <c r="M893" s="72"/>
    </row>
    <row r="894" spans="2:13" x14ac:dyDescent="0.25">
      <c r="B894" s="72" t="s">
        <v>12</v>
      </c>
      <c r="C894" s="72" t="s">
        <v>13</v>
      </c>
      <c r="D894" s="72" t="s">
        <v>14</v>
      </c>
      <c r="E894" s="72" t="s">
        <v>58</v>
      </c>
      <c r="F894" s="73">
        <v>26622</v>
      </c>
      <c r="G894" s="72" t="s">
        <v>16</v>
      </c>
      <c r="H894" s="72" t="s">
        <v>24</v>
      </c>
      <c r="I894" s="72" t="s">
        <v>18</v>
      </c>
      <c r="J894" s="72" t="s">
        <v>19</v>
      </c>
      <c r="K894" s="72" t="s">
        <v>25</v>
      </c>
      <c r="L894" s="72" t="s">
        <v>467</v>
      </c>
      <c r="M894" s="72" t="s">
        <v>112</v>
      </c>
    </row>
    <row r="895" spans="2:13" x14ac:dyDescent="0.25">
      <c r="B895" s="72" t="s">
        <v>12</v>
      </c>
      <c r="C895" s="72" t="s">
        <v>13</v>
      </c>
      <c r="D895" s="72" t="s">
        <v>14</v>
      </c>
      <c r="E895" s="72" t="s">
        <v>39</v>
      </c>
      <c r="F895" s="73">
        <v>-5493</v>
      </c>
      <c r="G895" s="72" t="s">
        <v>16</v>
      </c>
      <c r="H895" s="72" t="s">
        <v>17</v>
      </c>
      <c r="I895" s="72" t="s">
        <v>18</v>
      </c>
      <c r="J895" s="72" t="s">
        <v>19</v>
      </c>
      <c r="K895" s="72" t="s">
        <v>49</v>
      </c>
      <c r="L895" s="72" t="s">
        <v>166</v>
      </c>
      <c r="M895" s="72"/>
    </row>
    <row r="896" spans="2:13" x14ac:dyDescent="0.25">
      <c r="B896" s="72" t="s">
        <v>12</v>
      </c>
      <c r="C896" s="72" t="s">
        <v>13</v>
      </c>
      <c r="D896" s="72" t="s">
        <v>14</v>
      </c>
      <c r="E896" s="72" t="s">
        <v>27</v>
      </c>
      <c r="F896" s="73">
        <v>160643</v>
      </c>
      <c r="G896" s="72" t="s">
        <v>16</v>
      </c>
      <c r="H896" s="72" t="s">
        <v>17</v>
      </c>
      <c r="I896" s="72" t="s">
        <v>18</v>
      </c>
      <c r="J896" s="72" t="s">
        <v>19</v>
      </c>
      <c r="K896" s="72" t="s">
        <v>25</v>
      </c>
      <c r="L896" s="72" t="s">
        <v>87</v>
      </c>
      <c r="M896" s="72" t="s">
        <v>29</v>
      </c>
    </row>
    <row r="897" spans="2:13" x14ac:dyDescent="0.25">
      <c r="B897" s="72" t="s">
        <v>12</v>
      </c>
      <c r="C897" s="72" t="s">
        <v>13</v>
      </c>
      <c r="D897" s="72" t="s">
        <v>14</v>
      </c>
      <c r="E897" s="72" t="s">
        <v>55</v>
      </c>
      <c r="F897" s="73">
        <v>465655</v>
      </c>
      <c r="G897" s="72" t="s">
        <v>16</v>
      </c>
      <c r="H897" s="72" t="s">
        <v>17</v>
      </c>
      <c r="I897" s="72" t="s">
        <v>18</v>
      </c>
      <c r="J897" s="72" t="s">
        <v>19</v>
      </c>
      <c r="K897" s="72" t="s">
        <v>25</v>
      </c>
      <c r="L897" s="72" t="s">
        <v>138</v>
      </c>
      <c r="M897" s="72" t="s">
        <v>57</v>
      </c>
    </row>
    <row r="898" spans="2:13" x14ac:dyDescent="0.25">
      <c r="B898" s="72" t="s">
        <v>12</v>
      </c>
      <c r="C898" s="72" t="s">
        <v>13</v>
      </c>
      <c r="D898" s="72" t="s">
        <v>14</v>
      </c>
      <c r="E898" s="72" t="s">
        <v>55</v>
      </c>
      <c r="F898" s="73">
        <v>1999336</v>
      </c>
      <c r="G898" s="72" t="s">
        <v>16</v>
      </c>
      <c r="H898" s="72" t="s">
        <v>24</v>
      </c>
      <c r="I898" s="72" t="s">
        <v>18</v>
      </c>
      <c r="J898" s="72" t="s">
        <v>227</v>
      </c>
      <c r="K898" s="72" t="s">
        <v>37</v>
      </c>
      <c r="L898" s="72" t="s">
        <v>310</v>
      </c>
      <c r="M898" s="72" t="s">
        <v>57</v>
      </c>
    </row>
    <row r="899" spans="2:13" x14ac:dyDescent="0.25">
      <c r="B899" s="72" t="s">
        <v>12</v>
      </c>
      <c r="C899" s="72" t="s">
        <v>13</v>
      </c>
      <c r="D899" s="72" t="s">
        <v>14</v>
      </c>
      <c r="E899" s="72" t="s">
        <v>58</v>
      </c>
      <c r="F899" s="73">
        <v>28601</v>
      </c>
      <c r="G899" s="72" t="s">
        <v>16</v>
      </c>
      <c r="H899" s="72" t="s">
        <v>24</v>
      </c>
      <c r="I899" s="72" t="s">
        <v>18</v>
      </c>
      <c r="J899" s="72" t="s">
        <v>19</v>
      </c>
      <c r="K899" s="72" t="s">
        <v>25</v>
      </c>
      <c r="L899" s="72" t="s">
        <v>325</v>
      </c>
      <c r="M899" s="72" t="s">
        <v>47</v>
      </c>
    </row>
    <row r="900" spans="2:13" x14ac:dyDescent="0.25">
      <c r="B900" s="72" t="s">
        <v>12</v>
      </c>
      <c r="C900" s="72" t="s">
        <v>13</v>
      </c>
      <c r="D900" s="72" t="s">
        <v>14</v>
      </c>
      <c r="E900" s="72" t="s">
        <v>123</v>
      </c>
      <c r="F900" s="73">
        <v>-1140</v>
      </c>
      <c r="G900" s="72" t="s">
        <v>16</v>
      </c>
      <c r="H900" s="72" t="s">
        <v>24</v>
      </c>
      <c r="I900" s="72" t="s">
        <v>18</v>
      </c>
      <c r="J900" s="72" t="s">
        <v>19</v>
      </c>
      <c r="K900" s="72" t="s">
        <v>49</v>
      </c>
      <c r="L900" s="72" t="s">
        <v>95</v>
      </c>
      <c r="M900" s="72"/>
    </row>
    <row r="901" spans="2:13" x14ac:dyDescent="0.25">
      <c r="B901" s="72" t="s">
        <v>12</v>
      </c>
      <c r="C901" s="72" t="s">
        <v>13</v>
      </c>
      <c r="D901" s="72" t="s">
        <v>14</v>
      </c>
      <c r="E901" s="72" t="s">
        <v>39</v>
      </c>
      <c r="F901" s="73">
        <v>-12967</v>
      </c>
      <c r="G901" s="72" t="s">
        <v>16</v>
      </c>
      <c r="H901" s="72" t="s">
        <v>24</v>
      </c>
      <c r="I901" s="72" t="s">
        <v>18</v>
      </c>
      <c r="J901" s="72" t="s">
        <v>19</v>
      </c>
      <c r="K901" s="72" t="s">
        <v>25</v>
      </c>
      <c r="L901" s="72" t="s">
        <v>420</v>
      </c>
      <c r="M901" s="72"/>
    </row>
    <row r="902" spans="2:13" x14ac:dyDescent="0.25">
      <c r="B902" s="72" t="s">
        <v>12</v>
      </c>
      <c r="C902" s="72" t="s">
        <v>13</v>
      </c>
      <c r="D902" s="72" t="s">
        <v>14</v>
      </c>
      <c r="E902" s="72" t="s">
        <v>79</v>
      </c>
      <c r="F902" s="73">
        <v>-1295</v>
      </c>
      <c r="G902" s="72" t="s">
        <v>16</v>
      </c>
      <c r="H902" s="72" t="s">
        <v>24</v>
      </c>
      <c r="I902" s="72" t="s">
        <v>18</v>
      </c>
      <c r="J902" s="72" t="s">
        <v>19</v>
      </c>
      <c r="K902" s="72" t="s">
        <v>25</v>
      </c>
      <c r="L902" s="72" t="s">
        <v>467</v>
      </c>
      <c r="M902" s="72"/>
    </row>
    <row r="903" spans="2:13" x14ac:dyDescent="0.25">
      <c r="B903" s="72" t="s">
        <v>12</v>
      </c>
      <c r="C903" s="72" t="s">
        <v>13</v>
      </c>
      <c r="D903" s="72" t="s">
        <v>14</v>
      </c>
      <c r="E903" s="72" t="s">
        <v>83</v>
      </c>
      <c r="F903" s="73">
        <v>350621</v>
      </c>
      <c r="G903" s="72" t="s">
        <v>16</v>
      </c>
      <c r="H903" s="72" t="s">
        <v>24</v>
      </c>
      <c r="I903" s="72" t="s">
        <v>18</v>
      </c>
      <c r="J903" s="72" t="s">
        <v>19</v>
      </c>
      <c r="K903" s="72" t="s">
        <v>99</v>
      </c>
      <c r="L903" s="72" t="s">
        <v>419</v>
      </c>
      <c r="M903" s="72"/>
    </row>
    <row r="904" spans="2:13" x14ac:dyDescent="0.25">
      <c r="B904" s="72" t="s">
        <v>12</v>
      </c>
      <c r="C904" s="72" t="s">
        <v>13</v>
      </c>
      <c r="D904" s="72" t="s">
        <v>14</v>
      </c>
      <c r="E904" s="72" t="s">
        <v>36</v>
      </c>
      <c r="F904" s="73">
        <v>337429</v>
      </c>
      <c r="G904" s="72" t="s">
        <v>16</v>
      </c>
      <c r="H904" s="72" t="s">
        <v>24</v>
      </c>
      <c r="I904" s="72" t="s">
        <v>18</v>
      </c>
      <c r="J904" s="72" t="s">
        <v>19</v>
      </c>
      <c r="K904" s="72" t="s">
        <v>63</v>
      </c>
      <c r="L904" s="72" t="s">
        <v>624</v>
      </c>
      <c r="M904" s="72" t="s">
        <v>29</v>
      </c>
    </row>
    <row r="905" spans="2:13" x14ac:dyDescent="0.25">
      <c r="B905" s="72" t="s">
        <v>12</v>
      </c>
      <c r="C905" s="72" t="s">
        <v>13</v>
      </c>
      <c r="D905" s="72" t="s">
        <v>14</v>
      </c>
      <c r="E905" s="72" t="s">
        <v>58</v>
      </c>
      <c r="F905" s="73">
        <v>9107</v>
      </c>
      <c r="G905" s="72" t="s">
        <v>16</v>
      </c>
      <c r="H905" s="72" t="s">
        <v>24</v>
      </c>
      <c r="I905" s="72" t="s">
        <v>18</v>
      </c>
      <c r="J905" s="72" t="s">
        <v>19</v>
      </c>
      <c r="K905" s="72" t="s">
        <v>96</v>
      </c>
      <c r="L905" s="72" t="s">
        <v>97</v>
      </c>
      <c r="M905" s="72" t="s">
        <v>112</v>
      </c>
    </row>
    <row r="906" spans="2:13" x14ac:dyDescent="0.25">
      <c r="B906" s="72" t="s">
        <v>12</v>
      </c>
      <c r="C906" s="72" t="s">
        <v>13</v>
      </c>
      <c r="D906" s="72" t="s">
        <v>14</v>
      </c>
      <c r="E906" s="72" t="s">
        <v>55</v>
      </c>
      <c r="F906" s="73">
        <v>17656</v>
      </c>
      <c r="G906" s="72" t="s">
        <v>16</v>
      </c>
      <c r="H906" s="72" t="s">
        <v>24</v>
      </c>
      <c r="I906" s="72" t="s">
        <v>48</v>
      </c>
      <c r="J906" s="72" t="s">
        <v>19</v>
      </c>
      <c r="K906" s="72" t="s">
        <v>37</v>
      </c>
      <c r="L906" s="72" t="s">
        <v>221</v>
      </c>
      <c r="M906" s="72" t="s">
        <v>57</v>
      </c>
    </row>
    <row r="907" spans="2:13" x14ac:dyDescent="0.25">
      <c r="B907" s="72" t="s">
        <v>12</v>
      </c>
      <c r="C907" s="72" t="s">
        <v>13</v>
      </c>
      <c r="D907" s="72" t="s">
        <v>14</v>
      </c>
      <c r="E907" s="72" t="s">
        <v>51</v>
      </c>
      <c r="F907" s="73">
        <v>2874</v>
      </c>
      <c r="G907" s="72" t="s">
        <v>16</v>
      </c>
      <c r="H907" s="72" t="s">
        <v>17</v>
      </c>
      <c r="I907" s="72" t="s">
        <v>18</v>
      </c>
      <c r="J907" s="72" t="s">
        <v>19</v>
      </c>
      <c r="K907" s="72" t="s">
        <v>37</v>
      </c>
      <c r="L907" s="72" t="s">
        <v>292</v>
      </c>
      <c r="M907" s="72"/>
    </row>
    <row r="908" spans="2:13" x14ac:dyDescent="0.25">
      <c r="B908" s="72" t="s">
        <v>12</v>
      </c>
      <c r="C908" s="72" t="s">
        <v>13</v>
      </c>
      <c r="D908" s="72" t="s">
        <v>14</v>
      </c>
      <c r="E908" s="72" t="s">
        <v>39</v>
      </c>
      <c r="F908" s="73">
        <v>-12820</v>
      </c>
      <c r="G908" s="72" t="s">
        <v>16</v>
      </c>
      <c r="H908" s="72" t="s">
        <v>24</v>
      </c>
      <c r="I908" s="72" t="s">
        <v>18</v>
      </c>
      <c r="J908" s="72" t="s">
        <v>19</v>
      </c>
      <c r="K908" s="72" t="s">
        <v>99</v>
      </c>
      <c r="L908" s="72" t="s">
        <v>380</v>
      </c>
      <c r="M908" s="72"/>
    </row>
    <row r="909" spans="2:13" x14ac:dyDescent="0.25">
      <c r="B909" s="72" t="s">
        <v>12</v>
      </c>
      <c r="C909" s="72" t="s">
        <v>13</v>
      </c>
      <c r="D909" s="72" t="s">
        <v>14</v>
      </c>
      <c r="E909" s="72" t="s">
        <v>39</v>
      </c>
      <c r="F909" s="73">
        <v>-38422</v>
      </c>
      <c r="G909" s="72" t="s">
        <v>16</v>
      </c>
      <c r="H909" s="72" t="s">
        <v>24</v>
      </c>
      <c r="I909" s="72" t="s">
        <v>18</v>
      </c>
      <c r="J909" s="72" t="s">
        <v>19</v>
      </c>
      <c r="K909" s="72" t="s">
        <v>37</v>
      </c>
      <c r="L909" s="72" t="s">
        <v>333</v>
      </c>
      <c r="M909" s="72"/>
    </row>
    <row r="910" spans="2:13" x14ac:dyDescent="0.25">
      <c r="B910" s="72" t="s">
        <v>12</v>
      </c>
      <c r="C910" s="72" t="s">
        <v>13</v>
      </c>
      <c r="D910" s="72" t="s">
        <v>14</v>
      </c>
      <c r="E910" s="72" t="s">
        <v>41</v>
      </c>
      <c r="F910" s="73">
        <v>-11</v>
      </c>
      <c r="G910" s="72" t="s">
        <v>16</v>
      </c>
      <c r="H910" s="72" t="s">
        <v>17</v>
      </c>
      <c r="I910" s="72" t="s">
        <v>18</v>
      </c>
      <c r="J910" s="72" t="s">
        <v>19</v>
      </c>
      <c r="K910" s="72" t="s">
        <v>49</v>
      </c>
      <c r="L910" s="72" t="s">
        <v>222</v>
      </c>
      <c r="M910" s="72"/>
    </row>
    <row r="911" spans="2:13" x14ac:dyDescent="0.25">
      <c r="B911" s="72" t="s">
        <v>12</v>
      </c>
      <c r="C911" s="72" t="s">
        <v>13</v>
      </c>
      <c r="D911" s="72" t="s">
        <v>14</v>
      </c>
      <c r="E911" s="72" t="s">
        <v>228</v>
      </c>
      <c r="F911" s="73">
        <v>15039</v>
      </c>
      <c r="G911" s="72" t="s">
        <v>16</v>
      </c>
      <c r="H911" s="72" t="s">
        <v>17</v>
      </c>
      <c r="I911" s="72" t="s">
        <v>18</v>
      </c>
      <c r="J911" s="72" t="s">
        <v>19</v>
      </c>
      <c r="K911" s="72" t="s">
        <v>25</v>
      </c>
      <c r="L911" s="72" t="s">
        <v>230</v>
      </c>
      <c r="M911" s="72" t="s">
        <v>133</v>
      </c>
    </row>
    <row r="912" spans="2:13" x14ac:dyDescent="0.25">
      <c r="B912" s="72" t="s">
        <v>12</v>
      </c>
      <c r="C912" s="72" t="s">
        <v>13</v>
      </c>
      <c r="D912" s="72" t="s">
        <v>14</v>
      </c>
      <c r="E912" s="72" t="s">
        <v>68</v>
      </c>
      <c r="F912" s="73">
        <v>-181123</v>
      </c>
      <c r="G912" s="72" t="s">
        <v>16</v>
      </c>
      <c r="H912" s="72" t="s">
        <v>24</v>
      </c>
      <c r="I912" s="72" t="s">
        <v>18</v>
      </c>
      <c r="J912" s="72" t="s">
        <v>19</v>
      </c>
      <c r="K912" s="72" t="s">
        <v>25</v>
      </c>
      <c r="L912" s="72" t="s">
        <v>115</v>
      </c>
      <c r="M912" s="72"/>
    </row>
    <row r="913" spans="2:13" x14ac:dyDescent="0.25">
      <c r="B913" s="72" t="s">
        <v>12</v>
      </c>
      <c r="C913" s="72" t="s">
        <v>13</v>
      </c>
      <c r="D913" s="72" t="s">
        <v>14</v>
      </c>
      <c r="E913" s="72" t="s">
        <v>79</v>
      </c>
      <c r="F913" s="73">
        <v>-3187</v>
      </c>
      <c r="G913" s="72" t="s">
        <v>16</v>
      </c>
      <c r="H913" s="72" t="s">
        <v>17</v>
      </c>
      <c r="I913" s="72" t="s">
        <v>18</v>
      </c>
      <c r="J913" s="72" t="s">
        <v>19</v>
      </c>
      <c r="K913" s="72" t="s">
        <v>25</v>
      </c>
      <c r="L913" s="72" t="s">
        <v>260</v>
      </c>
      <c r="M913" s="72"/>
    </row>
    <row r="914" spans="2:13" x14ac:dyDescent="0.25">
      <c r="B914" s="72" t="s">
        <v>12</v>
      </c>
      <c r="C914" s="72" t="s">
        <v>13</v>
      </c>
      <c r="D914" s="72" t="s">
        <v>14</v>
      </c>
      <c r="E914" s="72" t="s">
        <v>81</v>
      </c>
      <c r="F914" s="73">
        <v>27611</v>
      </c>
      <c r="G914" s="72" t="s">
        <v>16</v>
      </c>
      <c r="H914" s="72" t="s">
        <v>17</v>
      </c>
      <c r="I914" s="72" t="s">
        <v>18</v>
      </c>
      <c r="J914" s="72" t="s">
        <v>19</v>
      </c>
      <c r="K914" s="72" t="s">
        <v>25</v>
      </c>
      <c r="L914" s="72" t="s">
        <v>512</v>
      </c>
      <c r="M914" s="72" t="s">
        <v>47</v>
      </c>
    </row>
    <row r="915" spans="2:13" x14ac:dyDescent="0.25">
      <c r="B915" s="72" t="s">
        <v>12</v>
      </c>
      <c r="C915" s="72" t="s">
        <v>13</v>
      </c>
      <c r="D915" s="72" t="s">
        <v>14</v>
      </c>
      <c r="E915" s="72" t="s">
        <v>79</v>
      </c>
      <c r="F915" s="73">
        <v>-581</v>
      </c>
      <c r="G915" s="72" t="s">
        <v>16</v>
      </c>
      <c r="H915" s="72" t="s">
        <v>24</v>
      </c>
      <c r="I915" s="72" t="s">
        <v>18</v>
      </c>
      <c r="J915" s="72" t="s">
        <v>19</v>
      </c>
      <c r="K915" s="72" t="s">
        <v>20</v>
      </c>
      <c r="L915" s="72" t="s">
        <v>535</v>
      </c>
      <c r="M915" s="72"/>
    </row>
    <row r="916" spans="2:13" x14ac:dyDescent="0.25">
      <c r="B916" s="72" t="s">
        <v>12</v>
      </c>
      <c r="C916" s="72" t="s">
        <v>13</v>
      </c>
      <c r="D916" s="72" t="s">
        <v>14</v>
      </c>
      <c r="E916" s="72" t="s">
        <v>144</v>
      </c>
      <c r="F916" s="73">
        <v>178311</v>
      </c>
      <c r="G916" s="72" t="s">
        <v>16</v>
      </c>
      <c r="H916" s="72" t="s">
        <v>17</v>
      </c>
      <c r="I916" s="72" t="s">
        <v>18</v>
      </c>
      <c r="J916" s="72" t="s">
        <v>19</v>
      </c>
      <c r="K916" s="72" t="s">
        <v>20</v>
      </c>
      <c r="L916" s="72" t="s">
        <v>524</v>
      </c>
      <c r="M916" s="72" t="s">
        <v>67</v>
      </c>
    </row>
    <row r="917" spans="2:13" x14ac:dyDescent="0.25">
      <c r="B917" s="72" t="s">
        <v>12</v>
      </c>
      <c r="C917" s="72" t="s">
        <v>13</v>
      </c>
      <c r="D917" s="72" t="s">
        <v>14</v>
      </c>
      <c r="E917" s="72" t="s">
        <v>74</v>
      </c>
      <c r="F917" s="73">
        <v>229</v>
      </c>
      <c r="G917" s="72" t="s">
        <v>16</v>
      </c>
      <c r="H917" s="72" t="s">
        <v>24</v>
      </c>
      <c r="I917" s="72" t="s">
        <v>18</v>
      </c>
      <c r="J917" s="72" t="s">
        <v>19</v>
      </c>
      <c r="K917" s="72" t="s">
        <v>37</v>
      </c>
      <c r="L917" s="72" t="s">
        <v>125</v>
      </c>
      <c r="M917" s="72" t="s">
        <v>302</v>
      </c>
    </row>
    <row r="918" spans="2:13" x14ac:dyDescent="0.25">
      <c r="B918" s="72" t="s">
        <v>12</v>
      </c>
      <c r="C918" s="72" t="s">
        <v>13</v>
      </c>
      <c r="D918" s="72" t="s">
        <v>14</v>
      </c>
      <c r="E918" s="72" t="s">
        <v>144</v>
      </c>
      <c r="F918" s="73">
        <v>236937</v>
      </c>
      <c r="G918" s="72" t="s">
        <v>16</v>
      </c>
      <c r="H918" s="72" t="s">
        <v>24</v>
      </c>
      <c r="I918" s="72" t="s">
        <v>18</v>
      </c>
      <c r="J918" s="72" t="s">
        <v>19</v>
      </c>
      <c r="K918" s="72" t="s">
        <v>99</v>
      </c>
      <c r="L918" s="72" t="s">
        <v>150</v>
      </c>
      <c r="M918" s="72" t="s">
        <v>67</v>
      </c>
    </row>
    <row r="919" spans="2:13" x14ac:dyDescent="0.25">
      <c r="B919" s="72" t="s">
        <v>12</v>
      </c>
      <c r="C919" s="72" t="s">
        <v>13</v>
      </c>
      <c r="D919" s="72" t="s">
        <v>14</v>
      </c>
      <c r="E919" s="72" t="s">
        <v>79</v>
      </c>
      <c r="F919" s="73">
        <v>-10227</v>
      </c>
      <c r="G919" s="72" t="s">
        <v>16</v>
      </c>
      <c r="H919" s="72" t="s">
        <v>17</v>
      </c>
      <c r="I919" s="72" t="s">
        <v>18</v>
      </c>
      <c r="J919" s="72" t="s">
        <v>19</v>
      </c>
      <c r="K919" s="72" t="s">
        <v>25</v>
      </c>
      <c r="L919" s="72" t="s">
        <v>424</v>
      </c>
      <c r="M919" s="72"/>
    </row>
    <row r="920" spans="2:13" x14ac:dyDescent="0.25">
      <c r="B920" s="72" t="s">
        <v>12</v>
      </c>
      <c r="C920" s="72" t="s">
        <v>13</v>
      </c>
      <c r="D920" s="72" t="s">
        <v>14</v>
      </c>
      <c r="E920" s="72" t="s">
        <v>33</v>
      </c>
      <c r="F920" s="73">
        <v>649232</v>
      </c>
      <c r="G920" s="72" t="s">
        <v>16</v>
      </c>
      <c r="H920" s="72" t="s">
        <v>24</v>
      </c>
      <c r="I920" s="72" t="s">
        <v>18</v>
      </c>
      <c r="J920" s="72" t="s">
        <v>19</v>
      </c>
      <c r="K920" s="72" t="s">
        <v>49</v>
      </c>
      <c r="L920" s="72" t="s">
        <v>209</v>
      </c>
      <c r="M920" s="72" t="s">
        <v>47</v>
      </c>
    </row>
    <row r="921" spans="2:13" x14ac:dyDescent="0.25">
      <c r="B921" s="72" t="s">
        <v>12</v>
      </c>
      <c r="C921" s="72" t="s">
        <v>13</v>
      </c>
      <c r="D921" s="72" t="s">
        <v>14</v>
      </c>
      <c r="E921" s="72" t="s">
        <v>30</v>
      </c>
      <c r="F921" s="73">
        <v>-22238</v>
      </c>
      <c r="G921" s="72" t="s">
        <v>16</v>
      </c>
      <c r="H921" s="72" t="s">
        <v>24</v>
      </c>
      <c r="I921" s="72" t="s">
        <v>18</v>
      </c>
      <c r="J921" s="72" t="s">
        <v>19</v>
      </c>
      <c r="K921" s="72" t="s">
        <v>99</v>
      </c>
      <c r="L921" s="72" t="s">
        <v>366</v>
      </c>
      <c r="M921" s="72"/>
    </row>
    <row r="922" spans="2:13" x14ac:dyDescent="0.25">
      <c r="B922" s="72" t="s">
        <v>12</v>
      </c>
      <c r="C922" s="72" t="s">
        <v>13</v>
      </c>
      <c r="D922" s="72" t="s">
        <v>14</v>
      </c>
      <c r="E922" s="72" t="s">
        <v>51</v>
      </c>
      <c r="F922" s="73">
        <v>22074</v>
      </c>
      <c r="G922" s="72" t="s">
        <v>16</v>
      </c>
      <c r="H922" s="72" t="s">
        <v>17</v>
      </c>
      <c r="I922" s="72" t="s">
        <v>18</v>
      </c>
      <c r="J922" s="72" t="s">
        <v>19</v>
      </c>
      <c r="K922" s="72" t="s">
        <v>25</v>
      </c>
      <c r="L922" s="72" t="s">
        <v>275</v>
      </c>
      <c r="M922" s="72"/>
    </row>
    <row r="923" spans="2:13" x14ac:dyDescent="0.25">
      <c r="B923" s="72" t="s">
        <v>12</v>
      </c>
      <c r="C923" s="72" t="s">
        <v>13</v>
      </c>
      <c r="D923" s="72" t="s">
        <v>14</v>
      </c>
      <c r="E923" s="72" t="s">
        <v>41</v>
      </c>
      <c r="F923" s="73">
        <v>-56</v>
      </c>
      <c r="G923" s="72" t="s">
        <v>16</v>
      </c>
      <c r="H923" s="72" t="s">
        <v>17</v>
      </c>
      <c r="I923" s="72" t="s">
        <v>18</v>
      </c>
      <c r="J923" s="72" t="s">
        <v>19</v>
      </c>
      <c r="K923" s="72" t="s">
        <v>25</v>
      </c>
      <c r="L923" s="72" t="s">
        <v>88</v>
      </c>
      <c r="M923" s="72"/>
    </row>
    <row r="924" spans="2:13" x14ac:dyDescent="0.25">
      <c r="B924" s="72" t="s">
        <v>12</v>
      </c>
      <c r="C924" s="72" t="s">
        <v>13</v>
      </c>
      <c r="D924" s="72" t="s">
        <v>14</v>
      </c>
      <c r="E924" s="72" t="s">
        <v>68</v>
      </c>
      <c r="F924" s="73">
        <v>-66514</v>
      </c>
      <c r="G924" s="72" t="s">
        <v>16</v>
      </c>
      <c r="H924" s="72" t="s">
        <v>17</v>
      </c>
      <c r="I924" s="72" t="s">
        <v>18</v>
      </c>
      <c r="J924" s="72" t="s">
        <v>19</v>
      </c>
      <c r="K924" s="72" t="s">
        <v>37</v>
      </c>
      <c r="L924" s="72" t="s">
        <v>509</v>
      </c>
      <c r="M924" s="72"/>
    </row>
    <row r="925" spans="2:13" x14ac:dyDescent="0.25">
      <c r="B925" s="72" t="s">
        <v>12</v>
      </c>
      <c r="C925" s="72" t="s">
        <v>13</v>
      </c>
      <c r="D925" s="72" t="s">
        <v>14</v>
      </c>
      <c r="E925" s="72" t="s">
        <v>36</v>
      </c>
      <c r="F925" s="73">
        <v>33197</v>
      </c>
      <c r="G925" s="72" t="s">
        <v>16</v>
      </c>
      <c r="H925" s="72" t="s">
        <v>24</v>
      </c>
      <c r="I925" s="72" t="s">
        <v>18</v>
      </c>
      <c r="J925" s="72" t="s">
        <v>19</v>
      </c>
      <c r="K925" s="72" t="s">
        <v>25</v>
      </c>
      <c r="L925" s="72" t="s">
        <v>84</v>
      </c>
      <c r="M925" s="72" t="s">
        <v>57</v>
      </c>
    </row>
    <row r="926" spans="2:13" x14ac:dyDescent="0.25">
      <c r="B926" s="72" t="s">
        <v>12</v>
      </c>
      <c r="C926" s="72" t="s">
        <v>13</v>
      </c>
      <c r="D926" s="72" t="s">
        <v>14</v>
      </c>
      <c r="E926" s="72" t="s">
        <v>79</v>
      </c>
      <c r="F926" s="73">
        <v>-31298</v>
      </c>
      <c r="G926" s="72" t="s">
        <v>16</v>
      </c>
      <c r="H926" s="72" t="s">
        <v>24</v>
      </c>
      <c r="I926" s="72" t="s">
        <v>18</v>
      </c>
      <c r="J926" s="72" t="s">
        <v>19</v>
      </c>
      <c r="K926" s="72" t="s">
        <v>25</v>
      </c>
      <c r="L926" s="72" t="s">
        <v>69</v>
      </c>
      <c r="M926" s="72"/>
    </row>
    <row r="927" spans="2:13" x14ac:dyDescent="0.25">
      <c r="B927" s="72" t="s">
        <v>12</v>
      </c>
      <c r="C927" s="72" t="s">
        <v>13</v>
      </c>
      <c r="D927" s="72" t="s">
        <v>14</v>
      </c>
      <c r="E927" s="72" t="s">
        <v>68</v>
      </c>
      <c r="F927" s="73">
        <v>-69909</v>
      </c>
      <c r="G927" s="72" t="s">
        <v>16</v>
      </c>
      <c r="H927" s="72" t="s">
        <v>24</v>
      </c>
      <c r="I927" s="72" t="s">
        <v>18</v>
      </c>
      <c r="J927" s="72" t="s">
        <v>19</v>
      </c>
      <c r="K927" s="72" t="s">
        <v>37</v>
      </c>
      <c r="L927" s="72" t="s">
        <v>354</v>
      </c>
      <c r="M927" s="72"/>
    </row>
    <row r="928" spans="2:13" x14ac:dyDescent="0.25">
      <c r="B928" s="72" t="s">
        <v>12</v>
      </c>
      <c r="C928" s="72" t="s">
        <v>13</v>
      </c>
      <c r="D928" s="72" t="s">
        <v>14</v>
      </c>
      <c r="E928" s="72" t="s">
        <v>79</v>
      </c>
      <c r="F928" s="73">
        <v>-322</v>
      </c>
      <c r="G928" s="72" t="s">
        <v>16</v>
      </c>
      <c r="H928" s="72" t="s">
        <v>24</v>
      </c>
      <c r="I928" s="72" t="s">
        <v>18</v>
      </c>
      <c r="J928" s="72" t="s">
        <v>19</v>
      </c>
      <c r="K928" s="72" t="s">
        <v>99</v>
      </c>
      <c r="L928" s="72" t="s">
        <v>446</v>
      </c>
      <c r="M928" s="72"/>
    </row>
    <row r="929" spans="2:13" x14ac:dyDescent="0.25">
      <c r="B929" s="72" t="s">
        <v>12</v>
      </c>
      <c r="C929" s="72" t="s">
        <v>13</v>
      </c>
      <c r="D929" s="72" t="s">
        <v>14</v>
      </c>
      <c r="E929" s="72" t="s">
        <v>258</v>
      </c>
      <c r="F929" s="73">
        <v>184469</v>
      </c>
      <c r="G929" s="72" t="s">
        <v>16</v>
      </c>
      <c r="H929" s="72" t="s">
        <v>17</v>
      </c>
      <c r="I929" s="72" t="s">
        <v>18</v>
      </c>
      <c r="J929" s="72" t="s">
        <v>19</v>
      </c>
      <c r="K929" s="72" t="s">
        <v>25</v>
      </c>
      <c r="L929" s="72" t="s">
        <v>198</v>
      </c>
      <c r="M929" s="72" t="s">
        <v>243</v>
      </c>
    </row>
    <row r="930" spans="2:13" x14ac:dyDescent="0.25">
      <c r="B930" s="72" t="s">
        <v>12</v>
      </c>
      <c r="C930" s="72" t="s">
        <v>13</v>
      </c>
      <c r="D930" s="72" t="s">
        <v>14</v>
      </c>
      <c r="E930" s="72" t="s">
        <v>41</v>
      </c>
      <c r="F930" s="73">
        <v>-739</v>
      </c>
      <c r="G930" s="72" t="s">
        <v>16</v>
      </c>
      <c r="H930" s="72" t="s">
        <v>24</v>
      </c>
      <c r="I930" s="72" t="s">
        <v>18</v>
      </c>
      <c r="J930" s="72" t="s">
        <v>19</v>
      </c>
      <c r="K930" s="72" t="s">
        <v>25</v>
      </c>
      <c r="L930" s="72" t="s">
        <v>566</v>
      </c>
      <c r="M930" s="72"/>
    </row>
    <row r="931" spans="2:13" x14ac:dyDescent="0.25">
      <c r="B931" s="72" t="s">
        <v>12</v>
      </c>
      <c r="C931" s="72" t="s">
        <v>13</v>
      </c>
      <c r="D931" s="72" t="s">
        <v>14</v>
      </c>
      <c r="E931" s="72" t="s">
        <v>23</v>
      </c>
      <c r="F931" s="73">
        <v>-149518</v>
      </c>
      <c r="G931" s="72" t="s">
        <v>16</v>
      </c>
      <c r="H931" s="72" t="s">
        <v>24</v>
      </c>
      <c r="I931" s="72" t="s">
        <v>18</v>
      </c>
      <c r="J931" s="72" t="s">
        <v>19</v>
      </c>
      <c r="K931" s="72" t="s">
        <v>37</v>
      </c>
      <c r="L931" s="72" t="s">
        <v>232</v>
      </c>
      <c r="M931" s="72"/>
    </row>
    <row r="932" spans="2:13" x14ac:dyDescent="0.25">
      <c r="B932" s="72" t="s">
        <v>12</v>
      </c>
      <c r="C932" s="72" t="s">
        <v>13</v>
      </c>
      <c r="D932" s="72" t="s">
        <v>14</v>
      </c>
      <c r="E932" s="72" t="s">
        <v>68</v>
      </c>
      <c r="F932" s="73">
        <v>-145206</v>
      </c>
      <c r="G932" s="72" t="s">
        <v>16</v>
      </c>
      <c r="H932" s="72" t="s">
        <v>24</v>
      </c>
      <c r="I932" s="72" t="s">
        <v>18</v>
      </c>
      <c r="J932" s="72" t="s">
        <v>19</v>
      </c>
      <c r="K932" s="72" t="s">
        <v>37</v>
      </c>
      <c r="L932" s="72" t="s">
        <v>274</v>
      </c>
      <c r="M932" s="72"/>
    </row>
    <row r="933" spans="2:13" x14ac:dyDescent="0.25">
      <c r="B933" s="72" t="s">
        <v>12</v>
      </c>
      <c r="C933" s="72" t="s">
        <v>13</v>
      </c>
      <c r="D933" s="72" t="s">
        <v>14</v>
      </c>
      <c r="E933" s="72" t="s">
        <v>55</v>
      </c>
      <c r="F933" s="73">
        <v>1270194</v>
      </c>
      <c r="G933" s="72" t="s">
        <v>16</v>
      </c>
      <c r="H933" s="72" t="s">
        <v>24</v>
      </c>
      <c r="I933" s="72" t="s">
        <v>18</v>
      </c>
      <c r="J933" s="72" t="s">
        <v>19</v>
      </c>
      <c r="K933" s="72" t="s">
        <v>25</v>
      </c>
      <c r="L933" s="72" t="s">
        <v>191</v>
      </c>
      <c r="M933" s="72" t="s">
        <v>29</v>
      </c>
    </row>
    <row r="934" spans="2:13" x14ac:dyDescent="0.25">
      <c r="B934" s="72" t="s">
        <v>12</v>
      </c>
      <c r="C934" s="72" t="s">
        <v>13</v>
      </c>
      <c r="D934" s="72" t="s">
        <v>14</v>
      </c>
      <c r="E934" s="72" t="s">
        <v>81</v>
      </c>
      <c r="F934" s="73">
        <v>250680</v>
      </c>
      <c r="G934" s="72" t="s">
        <v>16</v>
      </c>
      <c r="H934" s="72" t="s">
        <v>24</v>
      </c>
      <c r="I934" s="72" t="s">
        <v>18</v>
      </c>
      <c r="J934" s="72" t="s">
        <v>19</v>
      </c>
      <c r="K934" s="72" t="s">
        <v>37</v>
      </c>
      <c r="L934" s="72" t="s">
        <v>509</v>
      </c>
      <c r="M934" s="72" t="s">
        <v>47</v>
      </c>
    </row>
    <row r="935" spans="2:13" x14ac:dyDescent="0.25">
      <c r="B935" s="72" t="s">
        <v>12</v>
      </c>
      <c r="C935" s="72" t="s">
        <v>13</v>
      </c>
      <c r="D935" s="72" t="s">
        <v>14</v>
      </c>
      <c r="E935" s="72" t="s">
        <v>79</v>
      </c>
      <c r="F935" s="73">
        <v>-8441</v>
      </c>
      <c r="G935" s="72" t="s">
        <v>16</v>
      </c>
      <c r="H935" s="72" t="s">
        <v>24</v>
      </c>
      <c r="I935" s="72" t="s">
        <v>18</v>
      </c>
      <c r="J935" s="72" t="s">
        <v>19</v>
      </c>
      <c r="K935" s="72" t="s">
        <v>20</v>
      </c>
      <c r="L935" s="72" t="s">
        <v>229</v>
      </c>
      <c r="M935" s="72"/>
    </row>
    <row r="936" spans="2:13" x14ac:dyDescent="0.25">
      <c r="B936" s="72" t="s">
        <v>12</v>
      </c>
      <c r="C936" s="72" t="s">
        <v>13</v>
      </c>
      <c r="D936" s="72" t="s">
        <v>14</v>
      </c>
      <c r="E936" s="72" t="s">
        <v>27</v>
      </c>
      <c r="F936" s="73">
        <v>54549</v>
      </c>
      <c r="G936" s="72" t="s">
        <v>16</v>
      </c>
      <c r="H936" s="72" t="s">
        <v>24</v>
      </c>
      <c r="I936" s="72" t="s">
        <v>18</v>
      </c>
      <c r="J936" s="72" t="s">
        <v>19</v>
      </c>
      <c r="K936" s="72" t="s">
        <v>25</v>
      </c>
      <c r="L936" s="72" t="s">
        <v>546</v>
      </c>
      <c r="M936" s="72" t="s">
        <v>29</v>
      </c>
    </row>
    <row r="937" spans="2:13" x14ac:dyDescent="0.25">
      <c r="B937" s="72" t="s">
        <v>12</v>
      </c>
      <c r="C937" s="72" t="s">
        <v>13</v>
      </c>
      <c r="D937" s="72" t="s">
        <v>14</v>
      </c>
      <c r="E937" s="72" t="s">
        <v>81</v>
      </c>
      <c r="F937" s="73">
        <v>182829</v>
      </c>
      <c r="G937" s="72" t="s">
        <v>16</v>
      </c>
      <c r="H937" s="72" t="s">
        <v>24</v>
      </c>
      <c r="I937" s="72" t="s">
        <v>18</v>
      </c>
      <c r="J937" s="72" t="s">
        <v>19</v>
      </c>
      <c r="K937" s="72" t="s">
        <v>102</v>
      </c>
      <c r="L937" s="72" t="s">
        <v>103</v>
      </c>
      <c r="M937" s="72" t="s">
        <v>47</v>
      </c>
    </row>
    <row r="938" spans="2:13" x14ac:dyDescent="0.25">
      <c r="B938" s="72" t="s">
        <v>12</v>
      </c>
      <c r="C938" s="72" t="s">
        <v>13</v>
      </c>
      <c r="D938" s="72" t="s">
        <v>14</v>
      </c>
      <c r="E938" s="72" t="s">
        <v>132</v>
      </c>
      <c r="F938" s="73">
        <v>492338</v>
      </c>
      <c r="G938" s="72" t="s">
        <v>16</v>
      </c>
      <c r="H938" s="72" t="s">
        <v>24</v>
      </c>
      <c r="I938" s="72" t="s">
        <v>18</v>
      </c>
      <c r="J938" s="72" t="s">
        <v>19</v>
      </c>
      <c r="K938" s="72" t="s">
        <v>25</v>
      </c>
      <c r="L938" s="72" t="s">
        <v>283</v>
      </c>
      <c r="M938" s="72" t="s">
        <v>184</v>
      </c>
    </row>
    <row r="939" spans="2:13" x14ac:dyDescent="0.25">
      <c r="B939" s="72" t="s">
        <v>12</v>
      </c>
      <c r="C939" s="72" t="s">
        <v>13</v>
      </c>
      <c r="D939" s="72" t="s">
        <v>14</v>
      </c>
      <c r="E939" s="72" t="s">
        <v>27</v>
      </c>
      <c r="F939" s="73">
        <v>522399</v>
      </c>
      <c r="G939" s="72" t="s">
        <v>16</v>
      </c>
      <c r="H939" s="72" t="s">
        <v>24</v>
      </c>
      <c r="I939" s="72" t="s">
        <v>18</v>
      </c>
      <c r="J939" s="72" t="s">
        <v>19</v>
      </c>
      <c r="K939" s="72" t="s">
        <v>31</v>
      </c>
      <c r="L939" s="72" t="s">
        <v>247</v>
      </c>
      <c r="M939" s="72" t="s">
        <v>29</v>
      </c>
    </row>
    <row r="940" spans="2:13" x14ac:dyDescent="0.25">
      <c r="B940" s="72" t="s">
        <v>12</v>
      </c>
      <c r="C940" s="72" t="s">
        <v>13</v>
      </c>
      <c r="D940" s="72" t="s">
        <v>14</v>
      </c>
      <c r="E940" s="72" t="s">
        <v>39</v>
      </c>
      <c r="F940" s="73">
        <v>-9496</v>
      </c>
      <c r="G940" s="72" t="s">
        <v>16</v>
      </c>
      <c r="H940" s="72" t="s">
        <v>24</v>
      </c>
      <c r="I940" s="72" t="s">
        <v>18</v>
      </c>
      <c r="J940" s="72" t="s">
        <v>19</v>
      </c>
      <c r="K940" s="72" t="s">
        <v>25</v>
      </c>
      <c r="L940" s="72" t="s">
        <v>408</v>
      </c>
      <c r="M940" s="72"/>
    </row>
    <row r="941" spans="2:13" x14ac:dyDescent="0.25">
      <c r="B941" s="72" t="s">
        <v>12</v>
      </c>
      <c r="C941" s="72" t="s">
        <v>13</v>
      </c>
      <c r="D941" s="72" t="s">
        <v>14</v>
      </c>
      <c r="E941" s="72" t="s">
        <v>79</v>
      </c>
      <c r="F941" s="73">
        <v>-697</v>
      </c>
      <c r="G941" s="72" t="s">
        <v>16</v>
      </c>
      <c r="H941" s="72" t="s">
        <v>24</v>
      </c>
      <c r="I941" s="72" t="s">
        <v>18</v>
      </c>
      <c r="J941" s="72" t="s">
        <v>19</v>
      </c>
      <c r="K941" s="72" t="s">
        <v>25</v>
      </c>
      <c r="L941" s="72" t="s">
        <v>42</v>
      </c>
      <c r="M941" s="72"/>
    </row>
    <row r="942" spans="2:13" x14ac:dyDescent="0.25">
      <c r="B942" s="72" t="s">
        <v>12</v>
      </c>
      <c r="C942" s="72" t="s">
        <v>13</v>
      </c>
      <c r="D942" s="72" t="s">
        <v>14</v>
      </c>
      <c r="E942" s="72" t="s">
        <v>58</v>
      </c>
      <c r="F942" s="73">
        <v>2953</v>
      </c>
      <c r="G942" s="72" t="s">
        <v>16</v>
      </c>
      <c r="H942" s="72" t="s">
        <v>24</v>
      </c>
      <c r="I942" s="72" t="s">
        <v>48</v>
      </c>
      <c r="J942" s="72" t="s">
        <v>19</v>
      </c>
      <c r="K942" s="72" t="s">
        <v>25</v>
      </c>
      <c r="L942" s="72" t="s">
        <v>514</v>
      </c>
      <c r="M942" s="72" t="s">
        <v>302</v>
      </c>
    </row>
    <row r="943" spans="2:13" x14ac:dyDescent="0.25">
      <c r="B943" s="72" t="s">
        <v>12</v>
      </c>
      <c r="C943" s="72" t="s">
        <v>13</v>
      </c>
      <c r="D943" s="72" t="s">
        <v>14</v>
      </c>
      <c r="E943" s="72" t="s">
        <v>678</v>
      </c>
      <c r="F943" s="73">
        <v>455120953</v>
      </c>
      <c r="G943" s="72" t="s">
        <v>16</v>
      </c>
      <c r="H943" s="72" t="s">
        <v>24</v>
      </c>
      <c r="I943" s="72" t="s">
        <v>18</v>
      </c>
      <c r="J943" s="72" t="s">
        <v>628</v>
      </c>
      <c r="K943" s="72"/>
      <c r="L943" s="72"/>
      <c r="M943" s="72" t="s">
        <v>112</v>
      </c>
    </row>
    <row r="944" spans="2:13" x14ac:dyDescent="0.25">
      <c r="B944" s="72" t="s">
        <v>12</v>
      </c>
      <c r="C944" s="72" t="s">
        <v>13</v>
      </c>
      <c r="D944" s="72" t="s">
        <v>14</v>
      </c>
      <c r="E944" s="72" t="s">
        <v>132</v>
      </c>
      <c r="F944" s="73">
        <v>247953</v>
      </c>
      <c r="G944" s="72" t="s">
        <v>16</v>
      </c>
      <c r="H944" s="72" t="s">
        <v>17</v>
      </c>
      <c r="I944" s="72" t="s">
        <v>18</v>
      </c>
      <c r="J944" s="72" t="s">
        <v>19</v>
      </c>
      <c r="K944" s="72" t="s">
        <v>25</v>
      </c>
      <c r="L944" s="72" t="s">
        <v>481</v>
      </c>
      <c r="M944" s="72" t="s">
        <v>133</v>
      </c>
    </row>
    <row r="945" spans="2:13" x14ac:dyDescent="0.25">
      <c r="B945" s="72" t="s">
        <v>12</v>
      </c>
      <c r="C945" s="72" t="s">
        <v>13</v>
      </c>
      <c r="D945" s="72" t="s">
        <v>14</v>
      </c>
      <c r="E945" s="72" t="s">
        <v>85</v>
      </c>
      <c r="F945" s="73">
        <v>510483</v>
      </c>
      <c r="G945" s="72" t="s">
        <v>16</v>
      </c>
      <c r="H945" s="72" t="s">
        <v>24</v>
      </c>
      <c r="I945" s="72" t="s">
        <v>18</v>
      </c>
      <c r="J945" s="72" t="s">
        <v>19</v>
      </c>
      <c r="K945" s="72" t="s">
        <v>37</v>
      </c>
      <c r="L945" s="72" t="s">
        <v>177</v>
      </c>
      <c r="M945" s="72"/>
    </row>
    <row r="946" spans="2:13" x14ac:dyDescent="0.25">
      <c r="B946" s="72" t="s">
        <v>12</v>
      </c>
      <c r="C946" s="72" t="s">
        <v>13</v>
      </c>
      <c r="D946" s="72" t="s">
        <v>14</v>
      </c>
      <c r="E946" s="72" t="s">
        <v>65</v>
      </c>
      <c r="F946" s="73">
        <v>65477</v>
      </c>
      <c r="G946" s="72" t="s">
        <v>16</v>
      </c>
      <c r="H946" s="72" t="s">
        <v>24</v>
      </c>
      <c r="I946" s="72" t="s">
        <v>18</v>
      </c>
      <c r="J946" s="72" t="s">
        <v>19</v>
      </c>
      <c r="K946" s="72" t="s">
        <v>37</v>
      </c>
      <c r="L946" s="72" t="s">
        <v>151</v>
      </c>
      <c r="M946" s="72" t="s">
        <v>67</v>
      </c>
    </row>
    <row r="947" spans="2:13" x14ac:dyDescent="0.25">
      <c r="B947" s="72" t="s">
        <v>12</v>
      </c>
      <c r="C947" s="72" t="s">
        <v>13</v>
      </c>
      <c r="D947" s="72" t="s">
        <v>14</v>
      </c>
      <c r="E947" s="72" t="s">
        <v>79</v>
      </c>
      <c r="F947" s="73">
        <v>-16029</v>
      </c>
      <c r="G947" s="72" t="s">
        <v>16</v>
      </c>
      <c r="H947" s="72" t="s">
        <v>17</v>
      </c>
      <c r="I947" s="72" t="s">
        <v>18</v>
      </c>
      <c r="J947" s="72" t="s">
        <v>19</v>
      </c>
      <c r="K947" s="72" t="s">
        <v>25</v>
      </c>
      <c r="L947" s="72" t="s">
        <v>225</v>
      </c>
      <c r="M947" s="72"/>
    </row>
    <row r="948" spans="2:13" x14ac:dyDescent="0.25">
      <c r="B948" s="72" t="s">
        <v>12</v>
      </c>
      <c r="C948" s="72" t="s">
        <v>13</v>
      </c>
      <c r="D948" s="72" t="s">
        <v>14</v>
      </c>
      <c r="E948" s="72" t="s">
        <v>83</v>
      </c>
      <c r="F948" s="73">
        <v>70</v>
      </c>
      <c r="G948" s="72" t="s">
        <v>16</v>
      </c>
      <c r="H948" s="72" t="s">
        <v>24</v>
      </c>
      <c r="I948" s="72" t="s">
        <v>18</v>
      </c>
      <c r="J948" s="72" t="s">
        <v>19</v>
      </c>
      <c r="K948" s="72" t="s">
        <v>25</v>
      </c>
      <c r="L948" s="72" t="s">
        <v>616</v>
      </c>
      <c r="M948" s="72"/>
    </row>
    <row r="949" spans="2:13" x14ac:dyDescent="0.25">
      <c r="B949" s="72" t="s">
        <v>12</v>
      </c>
      <c r="C949" s="72" t="s">
        <v>13</v>
      </c>
      <c r="D949" s="72" t="s">
        <v>14</v>
      </c>
      <c r="E949" s="72" t="s">
        <v>33</v>
      </c>
      <c r="F949" s="73">
        <v>389496</v>
      </c>
      <c r="G949" s="72" t="s">
        <v>16</v>
      </c>
      <c r="H949" s="72" t="s">
        <v>24</v>
      </c>
      <c r="I949" s="72" t="s">
        <v>18</v>
      </c>
      <c r="J949" s="72" t="s">
        <v>19</v>
      </c>
      <c r="K949" s="72" t="s">
        <v>130</v>
      </c>
      <c r="L949" s="72" t="s">
        <v>147</v>
      </c>
      <c r="M949" s="72" t="s">
        <v>47</v>
      </c>
    </row>
    <row r="950" spans="2:13" x14ac:dyDescent="0.25">
      <c r="B950" s="72" t="s">
        <v>12</v>
      </c>
      <c r="C950" s="72" t="s">
        <v>13</v>
      </c>
      <c r="D950" s="72" t="s">
        <v>14</v>
      </c>
      <c r="E950" s="72" t="s">
        <v>41</v>
      </c>
      <c r="F950" s="73">
        <v>-51</v>
      </c>
      <c r="G950" s="72" t="s">
        <v>16</v>
      </c>
      <c r="H950" s="72" t="s">
        <v>24</v>
      </c>
      <c r="I950" s="72" t="s">
        <v>18</v>
      </c>
      <c r="J950" s="72" t="s">
        <v>19</v>
      </c>
      <c r="K950" s="72" t="s">
        <v>25</v>
      </c>
      <c r="L950" s="72" t="s">
        <v>370</v>
      </c>
      <c r="M950" s="72"/>
    </row>
    <row r="951" spans="2:13" x14ac:dyDescent="0.25">
      <c r="B951" s="72" t="s">
        <v>12</v>
      </c>
      <c r="C951" s="72" t="s">
        <v>13</v>
      </c>
      <c r="D951" s="72" t="s">
        <v>14</v>
      </c>
      <c r="E951" s="72" t="s">
        <v>256</v>
      </c>
      <c r="F951" s="73">
        <v>-2235</v>
      </c>
      <c r="G951" s="72" t="s">
        <v>16</v>
      </c>
      <c r="H951" s="72" t="s">
        <v>24</v>
      </c>
      <c r="I951" s="72" t="s">
        <v>18</v>
      </c>
      <c r="J951" s="72" t="s">
        <v>19</v>
      </c>
      <c r="K951" s="72" t="s">
        <v>49</v>
      </c>
      <c r="L951" s="72" t="s">
        <v>91</v>
      </c>
      <c r="M951" s="72"/>
    </row>
    <row r="952" spans="2:13" x14ac:dyDescent="0.25">
      <c r="B952" s="72" t="s">
        <v>12</v>
      </c>
      <c r="C952" s="72" t="s">
        <v>13</v>
      </c>
      <c r="D952" s="72" t="s">
        <v>14</v>
      </c>
      <c r="E952" s="72" t="s">
        <v>300</v>
      </c>
      <c r="F952" s="73">
        <v>2701</v>
      </c>
      <c r="G952" s="72" t="s">
        <v>16</v>
      </c>
      <c r="H952" s="72" t="s">
        <v>24</v>
      </c>
      <c r="I952" s="72" t="s">
        <v>18</v>
      </c>
      <c r="J952" s="72" t="s">
        <v>19</v>
      </c>
      <c r="K952" s="72" t="s">
        <v>49</v>
      </c>
      <c r="L952" s="72" t="s">
        <v>248</v>
      </c>
      <c r="M952" s="72" t="s">
        <v>302</v>
      </c>
    </row>
    <row r="953" spans="2:13" x14ac:dyDescent="0.25">
      <c r="B953" s="72" t="s">
        <v>12</v>
      </c>
      <c r="C953" s="72" t="s">
        <v>13</v>
      </c>
      <c r="D953" s="72" t="s">
        <v>14</v>
      </c>
      <c r="E953" s="72" t="s">
        <v>74</v>
      </c>
      <c r="F953" s="73">
        <v>24</v>
      </c>
      <c r="G953" s="72" t="s">
        <v>16</v>
      </c>
      <c r="H953" s="72" t="s">
        <v>24</v>
      </c>
      <c r="I953" s="72" t="s">
        <v>18</v>
      </c>
      <c r="J953" s="72" t="s">
        <v>19</v>
      </c>
      <c r="K953" s="72" t="s">
        <v>37</v>
      </c>
      <c r="L953" s="72" t="s">
        <v>635</v>
      </c>
      <c r="M953" s="72" t="s">
        <v>302</v>
      </c>
    </row>
    <row r="954" spans="2:13" x14ac:dyDescent="0.25">
      <c r="B954" s="72" t="s">
        <v>12</v>
      </c>
      <c r="C954" s="72" t="s">
        <v>13</v>
      </c>
      <c r="D954" s="72" t="s">
        <v>14</v>
      </c>
      <c r="E954" s="72" t="s">
        <v>146</v>
      </c>
      <c r="F954" s="73">
        <v>-5459</v>
      </c>
      <c r="G954" s="72" t="s">
        <v>16</v>
      </c>
      <c r="H954" s="72" t="s">
        <v>17</v>
      </c>
      <c r="I954" s="72" t="s">
        <v>18</v>
      </c>
      <c r="J954" s="72" t="s">
        <v>19</v>
      </c>
      <c r="K954" s="72" t="s">
        <v>37</v>
      </c>
      <c r="L954" s="72" t="s">
        <v>38</v>
      </c>
      <c r="M954" s="72"/>
    </row>
    <row r="955" spans="2:13" x14ac:dyDescent="0.25">
      <c r="B955" s="72" t="s">
        <v>12</v>
      </c>
      <c r="C955" s="72" t="s">
        <v>13</v>
      </c>
      <c r="D955" s="72" t="s">
        <v>14</v>
      </c>
      <c r="E955" s="72" t="s">
        <v>30</v>
      </c>
      <c r="F955" s="73">
        <v>-2147</v>
      </c>
      <c r="G955" s="72" t="s">
        <v>16</v>
      </c>
      <c r="H955" s="72" t="s">
        <v>17</v>
      </c>
      <c r="I955" s="72" t="s">
        <v>18</v>
      </c>
      <c r="J955" s="72" t="s">
        <v>19</v>
      </c>
      <c r="K955" s="72" t="s">
        <v>37</v>
      </c>
      <c r="L955" s="72" t="s">
        <v>551</v>
      </c>
      <c r="M955" s="72"/>
    </row>
    <row r="956" spans="2:13" x14ac:dyDescent="0.25">
      <c r="B956" s="72" t="s">
        <v>12</v>
      </c>
      <c r="C956" s="72" t="s">
        <v>13</v>
      </c>
      <c r="D956" s="72" t="s">
        <v>14</v>
      </c>
      <c r="E956" s="72" t="s">
        <v>39</v>
      </c>
      <c r="F956" s="73">
        <v>-10009</v>
      </c>
      <c r="G956" s="72" t="s">
        <v>16</v>
      </c>
      <c r="H956" s="72" t="s">
        <v>24</v>
      </c>
      <c r="I956" s="72" t="s">
        <v>18</v>
      </c>
      <c r="J956" s="72" t="s">
        <v>19</v>
      </c>
      <c r="K956" s="72" t="s">
        <v>63</v>
      </c>
      <c r="L956" s="72" t="s">
        <v>452</v>
      </c>
      <c r="M956" s="72"/>
    </row>
    <row r="957" spans="2:13" x14ac:dyDescent="0.25">
      <c r="B957" s="72" t="s">
        <v>12</v>
      </c>
      <c r="C957" s="72" t="s">
        <v>13</v>
      </c>
      <c r="D957" s="72" t="s">
        <v>14</v>
      </c>
      <c r="E957" s="72" t="s">
        <v>55</v>
      </c>
      <c r="F957" s="73">
        <v>36255483</v>
      </c>
      <c r="G957" s="72" t="s">
        <v>16</v>
      </c>
      <c r="H957" s="72" t="s">
        <v>24</v>
      </c>
      <c r="I957" s="72" t="s">
        <v>18</v>
      </c>
      <c r="J957" s="72" t="s">
        <v>19</v>
      </c>
      <c r="K957" s="72" t="s">
        <v>43</v>
      </c>
      <c r="L957" s="72" t="s">
        <v>378</v>
      </c>
      <c r="M957" s="72" t="s">
        <v>57</v>
      </c>
    </row>
    <row r="958" spans="2:13" x14ac:dyDescent="0.25">
      <c r="B958" s="72" t="s">
        <v>12</v>
      </c>
      <c r="C958" s="72" t="s">
        <v>13</v>
      </c>
      <c r="D958" s="72" t="s">
        <v>14</v>
      </c>
      <c r="E958" s="72" t="s">
        <v>39</v>
      </c>
      <c r="F958" s="73">
        <v>-129475</v>
      </c>
      <c r="G958" s="72" t="s">
        <v>16</v>
      </c>
      <c r="H958" s="72" t="s">
        <v>24</v>
      </c>
      <c r="I958" s="72" t="s">
        <v>18</v>
      </c>
      <c r="J958" s="72" t="s">
        <v>19</v>
      </c>
      <c r="K958" s="72" t="s">
        <v>25</v>
      </c>
      <c r="L958" s="72" t="s">
        <v>481</v>
      </c>
      <c r="M958" s="72"/>
    </row>
    <row r="959" spans="2:13" x14ac:dyDescent="0.25">
      <c r="B959" s="72" t="s">
        <v>12</v>
      </c>
      <c r="C959" s="72" t="s">
        <v>13</v>
      </c>
      <c r="D959" s="72" t="s">
        <v>14</v>
      </c>
      <c r="E959" s="72" t="s">
        <v>146</v>
      </c>
      <c r="F959" s="73">
        <v>-16314</v>
      </c>
      <c r="G959" s="72" t="s">
        <v>16</v>
      </c>
      <c r="H959" s="72" t="s">
        <v>24</v>
      </c>
      <c r="I959" s="72" t="s">
        <v>48</v>
      </c>
      <c r="J959" s="72" t="s">
        <v>19</v>
      </c>
      <c r="K959" s="72" t="s">
        <v>25</v>
      </c>
      <c r="L959" s="72" t="s">
        <v>406</v>
      </c>
      <c r="M959" s="72"/>
    </row>
    <row r="960" spans="2:13" x14ac:dyDescent="0.25">
      <c r="B960" s="72" t="s">
        <v>12</v>
      </c>
      <c r="C960" s="72" t="s">
        <v>13</v>
      </c>
      <c r="D960" s="72" t="s">
        <v>14</v>
      </c>
      <c r="E960" s="72" t="s">
        <v>144</v>
      </c>
      <c r="F960" s="73">
        <v>123071</v>
      </c>
      <c r="G960" s="72" t="s">
        <v>16</v>
      </c>
      <c r="H960" s="72" t="s">
        <v>24</v>
      </c>
      <c r="I960" s="72" t="s">
        <v>18</v>
      </c>
      <c r="J960" s="72" t="s">
        <v>19</v>
      </c>
      <c r="K960" s="72" t="s">
        <v>185</v>
      </c>
      <c r="L960" s="72" t="s">
        <v>469</v>
      </c>
      <c r="M960" s="72" t="s">
        <v>67</v>
      </c>
    </row>
    <row r="961" spans="2:13" x14ac:dyDescent="0.25">
      <c r="B961" s="72" t="s">
        <v>12</v>
      </c>
      <c r="C961" s="72" t="s">
        <v>13</v>
      </c>
      <c r="D961" s="72" t="s">
        <v>14</v>
      </c>
      <c r="E961" s="72" t="s">
        <v>79</v>
      </c>
      <c r="F961" s="73">
        <v>-111176</v>
      </c>
      <c r="G961" s="72" t="s">
        <v>16</v>
      </c>
      <c r="H961" s="72" t="s">
        <v>24</v>
      </c>
      <c r="I961" s="72" t="s">
        <v>18</v>
      </c>
      <c r="J961" s="72" t="s">
        <v>19</v>
      </c>
      <c r="K961" s="72" t="s">
        <v>37</v>
      </c>
      <c r="L961" s="72" t="s">
        <v>232</v>
      </c>
      <c r="M961" s="72"/>
    </row>
    <row r="962" spans="2:13" x14ac:dyDescent="0.25">
      <c r="B962" s="72" t="s">
        <v>12</v>
      </c>
      <c r="C962" s="72" t="s">
        <v>13</v>
      </c>
      <c r="D962" s="72" t="s">
        <v>14</v>
      </c>
      <c r="E962" s="72" t="s">
        <v>85</v>
      </c>
      <c r="F962" s="73">
        <v>106656</v>
      </c>
      <c r="G962" s="72" t="s">
        <v>16</v>
      </c>
      <c r="H962" s="72" t="s">
        <v>24</v>
      </c>
      <c r="I962" s="72" t="s">
        <v>18</v>
      </c>
      <c r="J962" s="72" t="s">
        <v>227</v>
      </c>
      <c r="K962" s="72" t="s">
        <v>37</v>
      </c>
      <c r="L962" s="72" t="s">
        <v>320</v>
      </c>
      <c r="M962" s="72"/>
    </row>
    <row r="963" spans="2:13" x14ac:dyDescent="0.25">
      <c r="B963" s="72" t="s">
        <v>12</v>
      </c>
      <c r="C963" s="72" t="s">
        <v>13</v>
      </c>
      <c r="D963" s="72" t="s">
        <v>14</v>
      </c>
      <c r="E963" s="72" t="s">
        <v>79</v>
      </c>
      <c r="F963" s="73">
        <v>-1562</v>
      </c>
      <c r="G963" s="72" t="s">
        <v>16</v>
      </c>
      <c r="H963" s="72" t="s">
        <v>24</v>
      </c>
      <c r="I963" s="72" t="s">
        <v>18</v>
      </c>
      <c r="J963" s="72" t="s">
        <v>19</v>
      </c>
      <c r="K963" s="72" t="s">
        <v>75</v>
      </c>
      <c r="L963" s="72" t="s">
        <v>231</v>
      </c>
      <c r="M963" s="72"/>
    </row>
    <row r="964" spans="2:13" x14ac:dyDescent="0.25">
      <c r="B964" s="72" t="s">
        <v>12</v>
      </c>
      <c r="C964" s="72" t="s">
        <v>13</v>
      </c>
      <c r="D964" s="72" t="s">
        <v>14</v>
      </c>
      <c r="E964" s="72" t="s">
        <v>83</v>
      </c>
      <c r="F964" s="73">
        <v>717</v>
      </c>
      <c r="G964" s="72" t="s">
        <v>16</v>
      </c>
      <c r="H964" s="72" t="s">
        <v>24</v>
      </c>
      <c r="I964" s="72" t="s">
        <v>18</v>
      </c>
      <c r="J964" s="72" t="s">
        <v>227</v>
      </c>
      <c r="K964" s="72" t="s">
        <v>37</v>
      </c>
      <c r="L964" s="72" t="s">
        <v>92</v>
      </c>
      <c r="M964" s="72"/>
    </row>
    <row r="965" spans="2:13" x14ac:dyDescent="0.25">
      <c r="B965" s="72" t="s">
        <v>12</v>
      </c>
      <c r="C965" s="72" t="s">
        <v>13</v>
      </c>
      <c r="D965" s="72" t="s">
        <v>14</v>
      </c>
      <c r="E965" s="72" t="s">
        <v>256</v>
      </c>
      <c r="F965" s="73">
        <v>-5849</v>
      </c>
      <c r="G965" s="72" t="s">
        <v>16</v>
      </c>
      <c r="H965" s="72" t="s">
        <v>24</v>
      </c>
      <c r="I965" s="72" t="s">
        <v>18</v>
      </c>
      <c r="J965" s="72" t="s">
        <v>19</v>
      </c>
      <c r="K965" s="72" t="s">
        <v>49</v>
      </c>
      <c r="L965" s="72" t="s">
        <v>253</v>
      </c>
      <c r="M965" s="72"/>
    </row>
    <row r="966" spans="2:13" x14ac:dyDescent="0.25">
      <c r="B966" s="72" t="s">
        <v>12</v>
      </c>
      <c r="C966" s="72" t="s">
        <v>13</v>
      </c>
      <c r="D966" s="72" t="s">
        <v>14</v>
      </c>
      <c r="E966" s="72" t="s">
        <v>81</v>
      </c>
      <c r="F966" s="73">
        <v>168281</v>
      </c>
      <c r="G966" s="72" t="s">
        <v>16</v>
      </c>
      <c r="H966" s="72" t="s">
        <v>24</v>
      </c>
      <c r="I966" s="72" t="s">
        <v>18</v>
      </c>
      <c r="J966" s="72" t="s">
        <v>19</v>
      </c>
      <c r="K966" s="72" t="s">
        <v>25</v>
      </c>
      <c r="L966" s="72" t="s">
        <v>277</v>
      </c>
      <c r="M966" s="72" t="s">
        <v>29</v>
      </c>
    </row>
    <row r="967" spans="2:13" x14ac:dyDescent="0.25">
      <c r="B967" s="72" t="s">
        <v>12</v>
      </c>
      <c r="C967" s="72" t="s">
        <v>13</v>
      </c>
      <c r="D967" s="72" t="s">
        <v>14</v>
      </c>
      <c r="E967" s="72" t="s">
        <v>15</v>
      </c>
      <c r="F967" s="73">
        <v>1704043</v>
      </c>
      <c r="G967" s="72" t="s">
        <v>16</v>
      </c>
      <c r="H967" s="72" t="s">
        <v>24</v>
      </c>
      <c r="I967" s="72" t="s">
        <v>18</v>
      </c>
      <c r="J967" s="72" t="s">
        <v>19</v>
      </c>
      <c r="K967" s="72" t="s">
        <v>49</v>
      </c>
      <c r="L967" s="72" t="s">
        <v>91</v>
      </c>
      <c r="M967" s="72" t="s">
        <v>62</v>
      </c>
    </row>
    <row r="968" spans="2:13" x14ac:dyDescent="0.25">
      <c r="B968" s="72" t="s">
        <v>12</v>
      </c>
      <c r="C968" s="72" t="s">
        <v>13</v>
      </c>
      <c r="D968" s="72" t="s">
        <v>14</v>
      </c>
      <c r="E968" s="72" t="s">
        <v>74</v>
      </c>
      <c r="F968" s="73">
        <v>22706</v>
      </c>
      <c r="G968" s="72" t="s">
        <v>16</v>
      </c>
      <c r="H968" s="72" t="s">
        <v>17</v>
      </c>
      <c r="I968" s="72" t="s">
        <v>18</v>
      </c>
      <c r="J968" s="72" t="s">
        <v>19</v>
      </c>
      <c r="K968" s="72" t="s">
        <v>25</v>
      </c>
      <c r="L968" s="72" t="s">
        <v>433</v>
      </c>
      <c r="M968" s="72" t="s">
        <v>29</v>
      </c>
    </row>
    <row r="969" spans="2:13" x14ac:dyDescent="0.25">
      <c r="B969" s="72" t="s">
        <v>12</v>
      </c>
      <c r="C969" s="72" t="s">
        <v>13</v>
      </c>
      <c r="D969" s="72" t="s">
        <v>14</v>
      </c>
      <c r="E969" s="72" t="s">
        <v>39</v>
      </c>
      <c r="F969" s="73">
        <v>-1945</v>
      </c>
      <c r="G969" s="72" t="s">
        <v>16</v>
      </c>
      <c r="H969" s="72" t="s">
        <v>24</v>
      </c>
      <c r="I969" s="72" t="s">
        <v>18</v>
      </c>
      <c r="J969" s="72" t="s">
        <v>19</v>
      </c>
      <c r="K969" s="72" t="s">
        <v>25</v>
      </c>
      <c r="L969" s="72" t="s">
        <v>646</v>
      </c>
      <c r="M969" s="72"/>
    </row>
    <row r="970" spans="2:13" x14ac:dyDescent="0.25">
      <c r="B970" s="72" t="s">
        <v>12</v>
      </c>
      <c r="C970" s="72" t="s">
        <v>13</v>
      </c>
      <c r="D970" s="72" t="s">
        <v>14</v>
      </c>
      <c r="E970" s="72" t="s">
        <v>58</v>
      </c>
      <c r="F970" s="73">
        <v>548337</v>
      </c>
      <c r="G970" s="72" t="s">
        <v>16</v>
      </c>
      <c r="H970" s="72" t="s">
        <v>17</v>
      </c>
      <c r="I970" s="72" t="s">
        <v>18</v>
      </c>
      <c r="J970" s="72" t="s">
        <v>19</v>
      </c>
      <c r="K970" s="72" t="s">
        <v>25</v>
      </c>
      <c r="L970" s="72" t="s">
        <v>191</v>
      </c>
      <c r="M970" s="72" t="s">
        <v>47</v>
      </c>
    </row>
    <row r="971" spans="2:13" x14ac:dyDescent="0.25">
      <c r="B971" s="72" t="s">
        <v>12</v>
      </c>
      <c r="C971" s="72" t="s">
        <v>13</v>
      </c>
      <c r="D971" s="72" t="s">
        <v>14</v>
      </c>
      <c r="E971" s="72" t="s">
        <v>83</v>
      </c>
      <c r="F971" s="73">
        <v>3222867</v>
      </c>
      <c r="G971" s="72" t="s">
        <v>16</v>
      </c>
      <c r="H971" s="72" t="s">
        <v>24</v>
      </c>
      <c r="I971" s="72" t="s">
        <v>18</v>
      </c>
      <c r="J971" s="72" t="s">
        <v>19</v>
      </c>
      <c r="K971" s="72" t="s">
        <v>37</v>
      </c>
      <c r="L971" s="72" t="s">
        <v>301</v>
      </c>
      <c r="M971" s="72"/>
    </row>
    <row r="972" spans="2:13" x14ac:dyDescent="0.25">
      <c r="B972" s="72" t="s">
        <v>12</v>
      </c>
      <c r="C972" s="72" t="s">
        <v>13</v>
      </c>
      <c r="D972" s="72" t="s">
        <v>14</v>
      </c>
      <c r="E972" s="72" t="s">
        <v>83</v>
      </c>
      <c r="F972" s="73">
        <v>298796</v>
      </c>
      <c r="G972" s="72" t="s">
        <v>16</v>
      </c>
      <c r="H972" s="72" t="s">
        <v>17</v>
      </c>
      <c r="I972" s="72" t="s">
        <v>48</v>
      </c>
      <c r="J972" s="72" t="s">
        <v>19</v>
      </c>
      <c r="K972" s="72" t="s">
        <v>49</v>
      </c>
      <c r="L972" s="72" t="s">
        <v>222</v>
      </c>
      <c r="M972" s="72"/>
    </row>
    <row r="973" spans="2:13" x14ac:dyDescent="0.25">
      <c r="B973" s="72" t="s">
        <v>12</v>
      </c>
      <c r="C973" s="72" t="s">
        <v>13</v>
      </c>
      <c r="D973" s="72" t="s">
        <v>14</v>
      </c>
      <c r="E973" s="72" t="s">
        <v>39</v>
      </c>
      <c r="F973" s="73">
        <v>-147031</v>
      </c>
      <c r="G973" s="72" t="s">
        <v>16</v>
      </c>
      <c r="H973" s="72" t="s">
        <v>24</v>
      </c>
      <c r="I973" s="72" t="s">
        <v>18</v>
      </c>
      <c r="J973" s="72" t="s">
        <v>19</v>
      </c>
      <c r="K973" s="72" t="s">
        <v>37</v>
      </c>
      <c r="L973" s="72" t="s">
        <v>461</v>
      </c>
      <c r="M973" s="72"/>
    </row>
    <row r="974" spans="2:13" x14ac:dyDescent="0.25">
      <c r="B974" s="72" t="s">
        <v>12</v>
      </c>
      <c r="C974" s="72" t="s">
        <v>13</v>
      </c>
      <c r="D974" s="72" t="s">
        <v>14</v>
      </c>
      <c r="E974" s="72" t="s">
        <v>51</v>
      </c>
      <c r="F974" s="73">
        <v>1645</v>
      </c>
      <c r="G974" s="72" t="s">
        <v>16</v>
      </c>
      <c r="H974" s="72" t="s">
        <v>24</v>
      </c>
      <c r="I974" s="72" t="s">
        <v>18</v>
      </c>
      <c r="J974" s="72" t="s">
        <v>19</v>
      </c>
      <c r="K974" s="72" t="s">
        <v>25</v>
      </c>
      <c r="L974" s="72" t="s">
        <v>648</v>
      </c>
      <c r="M974" s="72"/>
    </row>
    <row r="975" spans="2:13" x14ac:dyDescent="0.25">
      <c r="B975" s="72" t="s">
        <v>12</v>
      </c>
      <c r="C975" s="72" t="s">
        <v>13</v>
      </c>
      <c r="D975" s="72" t="s">
        <v>14</v>
      </c>
      <c r="E975" s="72" t="s">
        <v>36</v>
      </c>
      <c r="F975" s="73">
        <v>1528826</v>
      </c>
      <c r="G975" s="72" t="s">
        <v>16</v>
      </c>
      <c r="H975" s="72" t="s">
        <v>24</v>
      </c>
      <c r="I975" s="72" t="s">
        <v>18</v>
      </c>
      <c r="J975" s="72" t="s">
        <v>19</v>
      </c>
      <c r="K975" s="72" t="s">
        <v>25</v>
      </c>
      <c r="L975" s="72" t="s">
        <v>407</v>
      </c>
      <c r="M975" s="72" t="s">
        <v>29</v>
      </c>
    </row>
    <row r="976" spans="2:13" x14ac:dyDescent="0.25">
      <c r="B976" s="72" t="s">
        <v>12</v>
      </c>
      <c r="C976" s="72" t="s">
        <v>13</v>
      </c>
      <c r="D976" s="72" t="s">
        <v>14</v>
      </c>
      <c r="E976" s="72" t="s">
        <v>742</v>
      </c>
      <c r="F976" s="73">
        <v>5151243</v>
      </c>
      <c r="G976" s="72" t="s">
        <v>16</v>
      </c>
      <c r="H976" s="72" t="s">
        <v>24</v>
      </c>
      <c r="I976" s="72" t="s">
        <v>18</v>
      </c>
      <c r="J976" s="72" t="s">
        <v>19</v>
      </c>
      <c r="K976" s="72"/>
      <c r="L976" s="72"/>
      <c r="M976" s="72" t="s">
        <v>743</v>
      </c>
    </row>
    <row r="977" spans="2:13" x14ac:dyDescent="0.25">
      <c r="B977" s="72" t="s">
        <v>12</v>
      </c>
      <c r="C977" s="72" t="s">
        <v>13</v>
      </c>
      <c r="D977" s="72" t="s">
        <v>14</v>
      </c>
      <c r="E977" s="72" t="s">
        <v>68</v>
      </c>
      <c r="F977" s="73">
        <v>-1443</v>
      </c>
      <c r="G977" s="72" t="s">
        <v>16</v>
      </c>
      <c r="H977" s="72" t="s">
        <v>24</v>
      </c>
      <c r="I977" s="72" t="s">
        <v>18</v>
      </c>
      <c r="J977" s="72" t="s">
        <v>19</v>
      </c>
      <c r="K977" s="72" t="s">
        <v>25</v>
      </c>
      <c r="L977" s="72" t="s">
        <v>616</v>
      </c>
      <c r="M977" s="72"/>
    </row>
    <row r="978" spans="2:13" x14ac:dyDescent="0.25">
      <c r="B978" s="72" t="s">
        <v>12</v>
      </c>
      <c r="C978" s="72" t="s">
        <v>13</v>
      </c>
      <c r="D978" s="72" t="s">
        <v>14</v>
      </c>
      <c r="E978" s="72" t="s">
        <v>587</v>
      </c>
      <c r="F978" s="73">
        <v>4551308</v>
      </c>
      <c r="G978" s="72" t="s">
        <v>16</v>
      </c>
      <c r="H978" s="72" t="s">
        <v>24</v>
      </c>
      <c r="I978" s="72" t="s">
        <v>48</v>
      </c>
      <c r="J978" s="72" t="s">
        <v>19</v>
      </c>
      <c r="K978" s="72" t="s">
        <v>43</v>
      </c>
      <c r="L978" s="72" t="s">
        <v>472</v>
      </c>
      <c r="M978" s="72" t="s">
        <v>530</v>
      </c>
    </row>
    <row r="979" spans="2:13" x14ac:dyDescent="0.25">
      <c r="B979" s="72" t="s">
        <v>12</v>
      </c>
      <c r="C979" s="72" t="s">
        <v>13</v>
      </c>
      <c r="D979" s="72" t="s">
        <v>14</v>
      </c>
      <c r="E979" s="72" t="s">
        <v>68</v>
      </c>
      <c r="F979" s="73">
        <v>-33108</v>
      </c>
      <c r="G979" s="72" t="s">
        <v>16</v>
      </c>
      <c r="H979" s="72" t="s">
        <v>24</v>
      </c>
      <c r="I979" s="72" t="s">
        <v>18</v>
      </c>
      <c r="J979" s="72" t="s">
        <v>19</v>
      </c>
      <c r="K979" s="72" t="s">
        <v>63</v>
      </c>
      <c r="L979" s="72" t="s">
        <v>250</v>
      </c>
      <c r="M979" s="72"/>
    </row>
    <row r="980" spans="2:13" x14ac:dyDescent="0.25">
      <c r="B980" s="72" t="s">
        <v>12</v>
      </c>
      <c r="C980" s="72" t="s">
        <v>13</v>
      </c>
      <c r="D980" s="72" t="s">
        <v>14</v>
      </c>
      <c r="E980" s="72" t="s">
        <v>51</v>
      </c>
      <c r="F980" s="73">
        <v>1744533</v>
      </c>
      <c r="G980" s="72" t="s">
        <v>16</v>
      </c>
      <c r="H980" s="72" t="s">
        <v>24</v>
      </c>
      <c r="I980" s="72" t="s">
        <v>18</v>
      </c>
      <c r="J980" s="72" t="s">
        <v>19</v>
      </c>
      <c r="K980" s="72" t="s">
        <v>185</v>
      </c>
      <c r="L980" s="72" t="s">
        <v>409</v>
      </c>
      <c r="M980" s="72"/>
    </row>
    <row r="981" spans="2:13" x14ac:dyDescent="0.25">
      <c r="B981" s="72" t="s">
        <v>12</v>
      </c>
      <c r="C981" s="72" t="s">
        <v>13</v>
      </c>
      <c r="D981" s="72" t="s">
        <v>14</v>
      </c>
      <c r="E981" s="72" t="s">
        <v>39</v>
      </c>
      <c r="F981" s="73">
        <v>-24315</v>
      </c>
      <c r="G981" s="72" t="s">
        <v>16</v>
      </c>
      <c r="H981" s="72" t="s">
        <v>24</v>
      </c>
      <c r="I981" s="72" t="s">
        <v>18</v>
      </c>
      <c r="J981" s="72" t="s">
        <v>19</v>
      </c>
      <c r="K981" s="72" t="s">
        <v>25</v>
      </c>
      <c r="L981" s="72" t="s">
        <v>220</v>
      </c>
      <c r="M981" s="72"/>
    </row>
    <row r="982" spans="2:13" x14ac:dyDescent="0.25">
      <c r="B982" s="72" t="s">
        <v>12</v>
      </c>
      <c r="C982" s="72" t="s">
        <v>13</v>
      </c>
      <c r="D982" s="72" t="s">
        <v>14</v>
      </c>
      <c r="E982" s="72" t="s">
        <v>51</v>
      </c>
      <c r="F982" s="73">
        <v>152</v>
      </c>
      <c r="G982" s="72" t="s">
        <v>16</v>
      </c>
      <c r="H982" s="72" t="s">
        <v>24</v>
      </c>
      <c r="I982" s="72" t="s">
        <v>18</v>
      </c>
      <c r="J982" s="72" t="s">
        <v>19</v>
      </c>
      <c r="K982" s="72" t="s">
        <v>99</v>
      </c>
      <c r="L982" s="72" t="s">
        <v>642</v>
      </c>
      <c r="M982" s="72"/>
    </row>
    <row r="983" spans="2:13" x14ac:dyDescent="0.25">
      <c r="B983" s="72" t="s">
        <v>12</v>
      </c>
      <c r="C983" s="72" t="s">
        <v>13</v>
      </c>
      <c r="D983" s="72" t="s">
        <v>14</v>
      </c>
      <c r="E983" s="72" t="s">
        <v>81</v>
      </c>
      <c r="F983" s="73">
        <v>55543</v>
      </c>
      <c r="G983" s="72" t="s">
        <v>16</v>
      </c>
      <c r="H983" s="72" t="s">
        <v>24</v>
      </c>
      <c r="I983" s="72" t="s">
        <v>18</v>
      </c>
      <c r="J983" s="72" t="s">
        <v>19</v>
      </c>
      <c r="K983" s="72" t="s">
        <v>185</v>
      </c>
      <c r="L983" s="72" t="s">
        <v>469</v>
      </c>
      <c r="M983" s="72" t="s">
        <v>47</v>
      </c>
    </row>
    <row r="984" spans="2:13" x14ac:dyDescent="0.25">
      <c r="B984" s="72" t="s">
        <v>12</v>
      </c>
      <c r="C984" s="72" t="s">
        <v>13</v>
      </c>
      <c r="D984" s="72" t="s">
        <v>14</v>
      </c>
      <c r="E984" s="72" t="s">
        <v>256</v>
      </c>
      <c r="F984" s="73">
        <v>-2820</v>
      </c>
      <c r="G984" s="72" t="s">
        <v>16</v>
      </c>
      <c r="H984" s="72" t="s">
        <v>24</v>
      </c>
      <c r="I984" s="72" t="s">
        <v>18</v>
      </c>
      <c r="J984" s="72" t="s">
        <v>19</v>
      </c>
      <c r="K984" s="72" t="s">
        <v>37</v>
      </c>
      <c r="L984" s="72" t="s">
        <v>292</v>
      </c>
      <c r="M984" s="72"/>
    </row>
    <row r="985" spans="2:13" x14ac:dyDescent="0.25">
      <c r="B985" s="72" t="s">
        <v>12</v>
      </c>
      <c r="C985" s="72" t="s">
        <v>13</v>
      </c>
      <c r="D985" s="72" t="s">
        <v>14</v>
      </c>
      <c r="E985" s="72" t="s">
        <v>55</v>
      </c>
      <c r="F985" s="73">
        <v>795054</v>
      </c>
      <c r="G985" s="72" t="s">
        <v>16</v>
      </c>
      <c r="H985" s="72" t="s">
        <v>17</v>
      </c>
      <c r="I985" s="72" t="s">
        <v>18</v>
      </c>
      <c r="J985" s="72" t="s">
        <v>19</v>
      </c>
      <c r="K985" s="72" t="s">
        <v>25</v>
      </c>
      <c r="L985" s="72" t="s">
        <v>235</v>
      </c>
      <c r="M985" s="72" t="s">
        <v>47</v>
      </c>
    </row>
    <row r="986" spans="2:13" x14ac:dyDescent="0.25">
      <c r="B986" s="72" t="s">
        <v>12</v>
      </c>
      <c r="C986" s="72" t="s">
        <v>13</v>
      </c>
      <c r="D986" s="72" t="s">
        <v>14</v>
      </c>
      <c r="E986" s="72" t="s">
        <v>51</v>
      </c>
      <c r="F986" s="73">
        <v>195432</v>
      </c>
      <c r="G986" s="72" t="s">
        <v>16</v>
      </c>
      <c r="H986" s="72" t="s">
        <v>17</v>
      </c>
      <c r="I986" s="72" t="s">
        <v>18</v>
      </c>
      <c r="J986" s="72" t="s">
        <v>19</v>
      </c>
      <c r="K986" s="72" t="s">
        <v>20</v>
      </c>
      <c r="L986" s="72" t="s">
        <v>226</v>
      </c>
      <c r="M986" s="72"/>
    </row>
    <row r="987" spans="2:13" x14ac:dyDescent="0.25">
      <c r="B987" s="72" t="s">
        <v>12</v>
      </c>
      <c r="C987" s="72" t="s">
        <v>13</v>
      </c>
      <c r="D987" s="72" t="s">
        <v>14</v>
      </c>
      <c r="E987" s="72" t="s">
        <v>94</v>
      </c>
      <c r="F987" s="73">
        <v>10352</v>
      </c>
      <c r="G987" s="72" t="s">
        <v>16</v>
      </c>
      <c r="H987" s="72" t="s">
        <v>24</v>
      </c>
      <c r="I987" s="72" t="s">
        <v>18</v>
      </c>
      <c r="J987" s="72" t="s">
        <v>19</v>
      </c>
      <c r="K987" s="72" t="s">
        <v>25</v>
      </c>
      <c r="L987" s="72" t="s">
        <v>273</v>
      </c>
      <c r="M987" s="72"/>
    </row>
    <row r="988" spans="2:13" x14ac:dyDescent="0.25">
      <c r="B988" s="72" t="s">
        <v>12</v>
      </c>
      <c r="C988" s="72" t="s">
        <v>13</v>
      </c>
      <c r="D988" s="72" t="s">
        <v>14</v>
      </c>
      <c r="E988" s="72" t="s">
        <v>39</v>
      </c>
      <c r="F988" s="73">
        <v>-166663</v>
      </c>
      <c r="G988" s="72" t="s">
        <v>16</v>
      </c>
      <c r="H988" s="72" t="s">
        <v>24</v>
      </c>
      <c r="I988" s="72" t="s">
        <v>18</v>
      </c>
      <c r="J988" s="72" t="s">
        <v>19</v>
      </c>
      <c r="K988" s="72" t="s">
        <v>37</v>
      </c>
      <c r="L988" s="72" t="s">
        <v>317</v>
      </c>
      <c r="M988" s="72"/>
    </row>
    <row r="989" spans="2:13" x14ac:dyDescent="0.25">
      <c r="B989" s="72" t="s">
        <v>12</v>
      </c>
      <c r="C989" s="72" t="s">
        <v>13</v>
      </c>
      <c r="D989" s="72" t="s">
        <v>14</v>
      </c>
      <c r="E989" s="72" t="s">
        <v>33</v>
      </c>
      <c r="F989" s="73">
        <v>104216</v>
      </c>
      <c r="G989" s="72" t="s">
        <v>16</v>
      </c>
      <c r="H989" s="72" t="s">
        <v>17</v>
      </c>
      <c r="I989" s="72" t="s">
        <v>18</v>
      </c>
      <c r="J989" s="72" t="s">
        <v>19</v>
      </c>
      <c r="K989" s="72" t="s">
        <v>25</v>
      </c>
      <c r="L989" s="72" t="s">
        <v>52</v>
      </c>
      <c r="M989" s="72" t="s">
        <v>29</v>
      </c>
    </row>
    <row r="990" spans="2:13" x14ac:dyDescent="0.25">
      <c r="B990" s="72" t="s">
        <v>12</v>
      </c>
      <c r="C990" s="72" t="s">
        <v>13</v>
      </c>
      <c r="D990" s="72" t="s">
        <v>14</v>
      </c>
      <c r="E990" s="72" t="s">
        <v>79</v>
      </c>
      <c r="F990" s="73">
        <v>-1230</v>
      </c>
      <c r="G990" s="72" t="s">
        <v>16</v>
      </c>
      <c r="H990" s="72" t="s">
        <v>24</v>
      </c>
      <c r="I990" s="72" t="s">
        <v>18</v>
      </c>
      <c r="J990" s="72" t="s">
        <v>19</v>
      </c>
      <c r="K990" s="72" t="s">
        <v>99</v>
      </c>
      <c r="L990" s="72" t="s">
        <v>638</v>
      </c>
      <c r="M990" s="72"/>
    </row>
    <row r="991" spans="2:13" x14ac:dyDescent="0.25">
      <c r="B991" s="72" t="s">
        <v>12</v>
      </c>
      <c r="C991" s="72" t="s">
        <v>13</v>
      </c>
      <c r="D991" s="72" t="s">
        <v>14</v>
      </c>
      <c r="E991" s="72" t="s">
        <v>228</v>
      </c>
      <c r="F991" s="73">
        <v>34636</v>
      </c>
      <c r="G991" s="72" t="s">
        <v>16</v>
      </c>
      <c r="H991" s="72" t="s">
        <v>24</v>
      </c>
      <c r="I991" s="72" t="s">
        <v>18</v>
      </c>
      <c r="J991" s="72" t="s">
        <v>19</v>
      </c>
      <c r="K991" s="72" t="s">
        <v>37</v>
      </c>
      <c r="L991" s="72" t="s">
        <v>280</v>
      </c>
      <c r="M991" s="72" t="s">
        <v>133</v>
      </c>
    </row>
    <row r="992" spans="2:13" x14ac:dyDescent="0.25">
      <c r="B992" s="72" t="s">
        <v>12</v>
      </c>
      <c r="C992" s="72" t="s">
        <v>13</v>
      </c>
      <c r="D992" s="72" t="s">
        <v>14</v>
      </c>
      <c r="E992" s="72" t="s">
        <v>79</v>
      </c>
      <c r="F992" s="73">
        <v>-52664</v>
      </c>
      <c r="G992" s="72" t="s">
        <v>16</v>
      </c>
      <c r="H992" s="72" t="s">
        <v>17</v>
      </c>
      <c r="I992" s="72" t="s">
        <v>18</v>
      </c>
      <c r="J992" s="72" t="s">
        <v>19</v>
      </c>
      <c r="K992" s="72" t="s">
        <v>37</v>
      </c>
      <c r="L992" s="72" t="s">
        <v>232</v>
      </c>
      <c r="M992" s="72"/>
    </row>
    <row r="993" spans="2:13" x14ac:dyDescent="0.25">
      <c r="B993" s="72" t="s">
        <v>12</v>
      </c>
      <c r="C993" s="72" t="s">
        <v>13</v>
      </c>
      <c r="D993" s="72" t="s">
        <v>14</v>
      </c>
      <c r="E993" s="72" t="s">
        <v>79</v>
      </c>
      <c r="F993" s="73">
        <v>-9895</v>
      </c>
      <c r="G993" s="72" t="s">
        <v>269</v>
      </c>
      <c r="H993" s="72" t="s">
        <v>24</v>
      </c>
      <c r="I993" s="72" t="s">
        <v>18</v>
      </c>
      <c r="J993" s="72" t="s">
        <v>732</v>
      </c>
      <c r="K993" s="72" t="s">
        <v>117</v>
      </c>
      <c r="L993" s="72" t="s">
        <v>271</v>
      </c>
      <c r="M993" s="72"/>
    </row>
    <row r="994" spans="2:13" x14ac:dyDescent="0.25">
      <c r="B994" s="72" t="s">
        <v>12</v>
      </c>
      <c r="C994" s="72" t="s">
        <v>13</v>
      </c>
      <c r="D994" s="72" t="s">
        <v>14</v>
      </c>
      <c r="E994" s="72" t="s">
        <v>187</v>
      </c>
      <c r="F994" s="73">
        <v>7155030</v>
      </c>
      <c r="G994" s="72" t="s">
        <v>16</v>
      </c>
      <c r="H994" s="72" t="s">
        <v>17</v>
      </c>
      <c r="I994" s="72" t="s">
        <v>18</v>
      </c>
      <c r="J994" s="72" t="s">
        <v>19</v>
      </c>
      <c r="K994" s="72" t="s">
        <v>25</v>
      </c>
      <c r="L994" s="72" t="s">
        <v>365</v>
      </c>
      <c r="M994" s="72" t="s">
        <v>112</v>
      </c>
    </row>
    <row r="995" spans="2:13" x14ac:dyDescent="0.25">
      <c r="B995" s="72" t="s">
        <v>12</v>
      </c>
      <c r="C995" s="72" t="s">
        <v>13</v>
      </c>
      <c r="D995" s="72" t="s">
        <v>14</v>
      </c>
      <c r="E995" s="72" t="s">
        <v>68</v>
      </c>
      <c r="F995" s="73">
        <v>-27402</v>
      </c>
      <c r="G995" s="72" t="s">
        <v>16</v>
      </c>
      <c r="H995" s="72" t="s">
        <v>17</v>
      </c>
      <c r="I995" s="72" t="s">
        <v>18</v>
      </c>
      <c r="J995" s="72" t="s">
        <v>19</v>
      </c>
      <c r="K995" s="72" t="s">
        <v>37</v>
      </c>
      <c r="L995" s="72" t="s">
        <v>349</v>
      </c>
      <c r="M995" s="72"/>
    </row>
    <row r="996" spans="2:13" x14ac:dyDescent="0.25">
      <c r="B996" s="72" t="s">
        <v>12</v>
      </c>
      <c r="C996" s="72" t="s">
        <v>13</v>
      </c>
      <c r="D996" s="72" t="s">
        <v>14</v>
      </c>
      <c r="E996" s="72" t="s">
        <v>83</v>
      </c>
      <c r="F996" s="73">
        <v>1336737</v>
      </c>
      <c r="G996" s="72" t="s">
        <v>16</v>
      </c>
      <c r="H996" s="72" t="s">
        <v>24</v>
      </c>
      <c r="I996" s="72" t="s">
        <v>18</v>
      </c>
      <c r="J996" s="72" t="s">
        <v>19</v>
      </c>
      <c r="K996" s="72" t="s">
        <v>63</v>
      </c>
      <c r="L996" s="72" t="s">
        <v>137</v>
      </c>
      <c r="M996" s="72"/>
    </row>
    <row r="997" spans="2:13" x14ac:dyDescent="0.25">
      <c r="B997" s="72" t="s">
        <v>12</v>
      </c>
      <c r="C997" s="72" t="s">
        <v>13</v>
      </c>
      <c r="D997" s="72" t="s">
        <v>14</v>
      </c>
      <c r="E997" s="72" t="s">
        <v>33</v>
      </c>
      <c r="F997" s="73">
        <v>13249</v>
      </c>
      <c r="G997" s="72" t="s">
        <v>16</v>
      </c>
      <c r="H997" s="72" t="s">
        <v>17</v>
      </c>
      <c r="I997" s="72" t="s">
        <v>18</v>
      </c>
      <c r="J997" s="72" t="s">
        <v>19</v>
      </c>
      <c r="K997" s="72" t="s">
        <v>25</v>
      </c>
      <c r="L997" s="72" t="s">
        <v>427</v>
      </c>
      <c r="M997" s="72" t="s">
        <v>112</v>
      </c>
    </row>
    <row r="998" spans="2:13" x14ac:dyDescent="0.25">
      <c r="B998" s="72" t="s">
        <v>12</v>
      </c>
      <c r="C998" s="72" t="s">
        <v>13</v>
      </c>
      <c r="D998" s="72" t="s">
        <v>14</v>
      </c>
      <c r="E998" s="72" t="s">
        <v>453</v>
      </c>
      <c r="F998" s="73">
        <v>20575</v>
      </c>
      <c r="G998" s="72" t="s">
        <v>16</v>
      </c>
      <c r="H998" s="72" t="s">
        <v>24</v>
      </c>
      <c r="I998" s="72" t="s">
        <v>18</v>
      </c>
      <c r="J998" s="72" t="s">
        <v>19</v>
      </c>
      <c r="K998" s="72" t="s">
        <v>96</v>
      </c>
      <c r="L998" s="72" t="s">
        <v>298</v>
      </c>
      <c r="M998" s="72"/>
    </row>
    <row r="999" spans="2:13" x14ac:dyDescent="0.25">
      <c r="B999" s="72" t="s">
        <v>12</v>
      </c>
      <c r="C999" s="72" t="s">
        <v>13</v>
      </c>
      <c r="D999" s="72" t="s">
        <v>14</v>
      </c>
      <c r="E999" s="72" t="s">
        <v>23</v>
      </c>
      <c r="F999" s="73">
        <v>-37670</v>
      </c>
      <c r="G999" s="72" t="s">
        <v>16</v>
      </c>
      <c r="H999" s="72" t="s">
        <v>24</v>
      </c>
      <c r="I999" s="72" t="s">
        <v>18</v>
      </c>
      <c r="J999" s="72" t="s">
        <v>19</v>
      </c>
      <c r="K999" s="72" t="s">
        <v>25</v>
      </c>
      <c r="L999" s="72" t="s">
        <v>128</v>
      </c>
      <c r="M999" s="72"/>
    </row>
    <row r="1000" spans="2:13" x14ac:dyDescent="0.25">
      <c r="B1000" s="72" t="s">
        <v>12</v>
      </c>
      <c r="C1000" s="72" t="s">
        <v>13</v>
      </c>
      <c r="D1000" s="72" t="s">
        <v>14</v>
      </c>
      <c r="E1000" s="72" t="s">
        <v>300</v>
      </c>
      <c r="F1000" s="73">
        <v>81138</v>
      </c>
      <c r="G1000" s="72" t="s">
        <v>16</v>
      </c>
      <c r="H1000" s="72" t="s">
        <v>24</v>
      </c>
      <c r="I1000" s="72" t="s">
        <v>18</v>
      </c>
      <c r="J1000" s="72" t="s">
        <v>19</v>
      </c>
      <c r="K1000" s="72" t="s">
        <v>37</v>
      </c>
      <c r="L1000" s="72" t="s">
        <v>151</v>
      </c>
      <c r="M1000" s="72" t="s">
        <v>112</v>
      </c>
    </row>
    <row r="1001" spans="2:13" x14ac:dyDescent="0.25">
      <c r="B1001" s="72" t="s">
        <v>12</v>
      </c>
      <c r="C1001" s="72" t="s">
        <v>13</v>
      </c>
      <c r="D1001" s="72" t="s">
        <v>14</v>
      </c>
      <c r="E1001" s="72" t="s">
        <v>94</v>
      </c>
      <c r="F1001" s="73">
        <v>828</v>
      </c>
      <c r="G1001" s="72" t="s">
        <v>16</v>
      </c>
      <c r="H1001" s="72" t="s">
        <v>24</v>
      </c>
      <c r="I1001" s="72" t="s">
        <v>18</v>
      </c>
      <c r="J1001" s="72" t="s">
        <v>19</v>
      </c>
      <c r="K1001" s="72" t="s">
        <v>25</v>
      </c>
      <c r="L1001" s="72" t="s">
        <v>323</v>
      </c>
      <c r="M1001" s="72"/>
    </row>
    <row r="1002" spans="2:13" x14ac:dyDescent="0.25">
      <c r="B1002" s="72" t="s">
        <v>12</v>
      </c>
      <c r="C1002" s="72" t="s">
        <v>13</v>
      </c>
      <c r="D1002" s="72" t="s">
        <v>14</v>
      </c>
      <c r="E1002" s="72" t="s">
        <v>453</v>
      </c>
      <c r="F1002" s="73">
        <v>750612</v>
      </c>
      <c r="G1002" s="72" t="s">
        <v>16</v>
      </c>
      <c r="H1002" s="72" t="s">
        <v>17</v>
      </c>
      <c r="I1002" s="72" t="s">
        <v>18</v>
      </c>
      <c r="J1002" s="72" t="s">
        <v>19</v>
      </c>
      <c r="K1002" s="72" t="s">
        <v>20</v>
      </c>
      <c r="L1002" s="72" t="s">
        <v>541</v>
      </c>
      <c r="M1002" s="72"/>
    </row>
    <row r="1003" spans="2:13" x14ac:dyDescent="0.25">
      <c r="B1003" s="72" t="s">
        <v>12</v>
      </c>
      <c r="C1003" s="72" t="s">
        <v>13</v>
      </c>
      <c r="D1003" s="72" t="s">
        <v>14</v>
      </c>
      <c r="E1003" s="72" t="s">
        <v>39</v>
      </c>
      <c r="F1003" s="73">
        <v>-1298</v>
      </c>
      <c r="G1003" s="72" t="s">
        <v>16</v>
      </c>
      <c r="H1003" s="72" t="s">
        <v>24</v>
      </c>
      <c r="I1003" s="72" t="s">
        <v>18</v>
      </c>
      <c r="J1003" s="72" t="s">
        <v>19</v>
      </c>
      <c r="K1003" s="72" t="s">
        <v>117</v>
      </c>
      <c r="L1003" s="72" t="s">
        <v>332</v>
      </c>
      <c r="M1003" s="72"/>
    </row>
    <row r="1004" spans="2:13" x14ac:dyDescent="0.25">
      <c r="B1004" s="72" t="s">
        <v>12</v>
      </c>
      <c r="C1004" s="72" t="s">
        <v>13</v>
      </c>
      <c r="D1004" s="72" t="s">
        <v>14</v>
      </c>
      <c r="E1004" s="72" t="s">
        <v>81</v>
      </c>
      <c r="F1004" s="73">
        <v>80085</v>
      </c>
      <c r="G1004" s="72" t="s">
        <v>16</v>
      </c>
      <c r="H1004" s="72" t="s">
        <v>24</v>
      </c>
      <c r="I1004" s="72" t="s">
        <v>18</v>
      </c>
      <c r="J1004" s="72" t="s">
        <v>19</v>
      </c>
      <c r="K1004" s="72" t="s">
        <v>20</v>
      </c>
      <c r="L1004" s="72" t="s">
        <v>148</v>
      </c>
      <c r="M1004" s="72" t="s">
        <v>57</v>
      </c>
    </row>
    <row r="1005" spans="2:13" x14ac:dyDescent="0.25">
      <c r="B1005" s="72" t="s">
        <v>12</v>
      </c>
      <c r="C1005" s="72" t="s">
        <v>13</v>
      </c>
      <c r="D1005" s="72" t="s">
        <v>14</v>
      </c>
      <c r="E1005" s="72" t="s">
        <v>79</v>
      </c>
      <c r="F1005" s="73">
        <v>-32</v>
      </c>
      <c r="G1005" s="72" t="s">
        <v>16</v>
      </c>
      <c r="H1005" s="72" t="s">
        <v>24</v>
      </c>
      <c r="I1005" s="72" t="s">
        <v>18</v>
      </c>
      <c r="J1005" s="72" t="s">
        <v>19</v>
      </c>
      <c r="K1005" s="72" t="s">
        <v>63</v>
      </c>
      <c r="L1005" s="72" t="s">
        <v>639</v>
      </c>
      <c r="M1005" s="72"/>
    </row>
    <row r="1006" spans="2:13" x14ac:dyDescent="0.25">
      <c r="B1006" s="72" t="s">
        <v>12</v>
      </c>
      <c r="C1006" s="72" t="s">
        <v>13</v>
      </c>
      <c r="D1006" s="72" t="s">
        <v>14</v>
      </c>
      <c r="E1006" s="72" t="s">
        <v>132</v>
      </c>
      <c r="F1006" s="73">
        <v>121350</v>
      </c>
      <c r="G1006" s="72" t="s">
        <v>16</v>
      </c>
      <c r="H1006" s="72" t="s">
        <v>17</v>
      </c>
      <c r="I1006" s="72" t="s">
        <v>48</v>
      </c>
      <c r="J1006" s="72" t="s">
        <v>19</v>
      </c>
      <c r="K1006" s="72" t="s">
        <v>49</v>
      </c>
      <c r="L1006" s="72" t="s">
        <v>73</v>
      </c>
      <c r="M1006" s="72" t="s">
        <v>133</v>
      </c>
    </row>
    <row r="1007" spans="2:13" x14ac:dyDescent="0.25">
      <c r="B1007" s="72" t="s">
        <v>12</v>
      </c>
      <c r="C1007" s="72" t="s">
        <v>13</v>
      </c>
      <c r="D1007" s="72" t="s">
        <v>14</v>
      </c>
      <c r="E1007" s="72" t="s">
        <v>134</v>
      </c>
      <c r="F1007" s="73">
        <v>352617</v>
      </c>
      <c r="G1007" s="72" t="s">
        <v>16</v>
      </c>
      <c r="H1007" s="72" t="s">
        <v>24</v>
      </c>
      <c r="I1007" s="72" t="s">
        <v>18</v>
      </c>
      <c r="J1007" s="72" t="s">
        <v>19</v>
      </c>
      <c r="K1007" s="72" t="s">
        <v>25</v>
      </c>
      <c r="L1007" s="72" t="s">
        <v>220</v>
      </c>
      <c r="M1007" s="72"/>
    </row>
    <row r="1008" spans="2:13" x14ac:dyDescent="0.25">
      <c r="B1008" s="72" t="s">
        <v>12</v>
      </c>
      <c r="C1008" s="72" t="s">
        <v>13</v>
      </c>
      <c r="D1008" s="72" t="s">
        <v>14</v>
      </c>
      <c r="E1008" s="72" t="s">
        <v>41</v>
      </c>
      <c r="F1008" s="73">
        <v>-32</v>
      </c>
      <c r="G1008" s="72" t="s">
        <v>16</v>
      </c>
      <c r="H1008" s="72" t="s">
        <v>17</v>
      </c>
      <c r="I1008" s="72" t="s">
        <v>18</v>
      </c>
      <c r="J1008" s="72" t="s">
        <v>19</v>
      </c>
      <c r="K1008" s="72" t="s">
        <v>25</v>
      </c>
      <c r="L1008" s="72" t="s">
        <v>398</v>
      </c>
      <c r="M1008" s="72"/>
    </row>
    <row r="1009" spans="2:13" x14ac:dyDescent="0.25">
      <c r="B1009" s="72" t="s">
        <v>12</v>
      </c>
      <c r="C1009" s="72" t="s">
        <v>13</v>
      </c>
      <c r="D1009" s="72" t="s">
        <v>14</v>
      </c>
      <c r="E1009" s="72" t="s">
        <v>79</v>
      </c>
      <c r="F1009" s="73">
        <v>-30</v>
      </c>
      <c r="G1009" s="72" t="s">
        <v>16</v>
      </c>
      <c r="H1009" s="72" t="s">
        <v>17</v>
      </c>
      <c r="I1009" s="72" t="s">
        <v>48</v>
      </c>
      <c r="J1009" s="72" t="s">
        <v>19</v>
      </c>
      <c r="K1009" s="72" t="s">
        <v>25</v>
      </c>
      <c r="L1009" s="72" t="s">
        <v>126</v>
      </c>
      <c r="M1009" s="72"/>
    </row>
    <row r="1010" spans="2:13" x14ac:dyDescent="0.25">
      <c r="B1010" s="72" t="s">
        <v>12</v>
      </c>
      <c r="C1010" s="72" t="s">
        <v>13</v>
      </c>
      <c r="D1010" s="72" t="s">
        <v>14</v>
      </c>
      <c r="E1010" s="72" t="s">
        <v>146</v>
      </c>
      <c r="F1010" s="73">
        <v>-14397</v>
      </c>
      <c r="G1010" s="72" t="s">
        <v>16</v>
      </c>
      <c r="H1010" s="72" t="s">
        <v>24</v>
      </c>
      <c r="I1010" s="72" t="s">
        <v>18</v>
      </c>
      <c r="J1010" s="72" t="s">
        <v>19</v>
      </c>
      <c r="K1010" s="72" t="s">
        <v>99</v>
      </c>
      <c r="L1010" s="72" t="s">
        <v>380</v>
      </c>
      <c r="M1010" s="72"/>
    </row>
    <row r="1011" spans="2:13" x14ac:dyDescent="0.25">
      <c r="B1011" s="72" t="s">
        <v>12</v>
      </c>
      <c r="C1011" s="72" t="s">
        <v>13</v>
      </c>
      <c r="D1011" s="72" t="s">
        <v>14</v>
      </c>
      <c r="E1011" s="72" t="s">
        <v>30</v>
      </c>
      <c r="F1011" s="73">
        <v>-9874</v>
      </c>
      <c r="G1011" s="72" t="s">
        <v>16</v>
      </c>
      <c r="H1011" s="72" t="s">
        <v>24</v>
      </c>
      <c r="I1011" s="72" t="s">
        <v>18</v>
      </c>
      <c r="J1011" s="72" t="s">
        <v>19</v>
      </c>
      <c r="K1011" s="72" t="s">
        <v>37</v>
      </c>
      <c r="L1011" s="72" t="s">
        <v>71</v>
      </c>
      <c r="M1011" s="72"/>
    </row>
    <row r="1012" spans="2:13" x14ac:dyDescent="0.25">
      <c r="B1012" s="72" t="s">
        <v>12</v>
      </c>
      <c r="C1012" s="72" t="s">
        <v>13</v>
      </c>
      <c r="D1012" s="72" t="s">
        <v>14</v>
      </c>
      <c r="E1012" s="72" t="s">
        <v>79</v>
      </c>
      <c r="F1012" s="73">
        <v>-7963</v>
      </c>
      <c r="G1012" s="72" t="s">
        <v>16</v>
      </c>
      <c r="H1012" s="72" t="s">
        <v>24</v>
      </c>
      <c r="I1012" s="72" t="s">
        <v>18</v>
      </c>
      <c r="J1012" s="72" t="s">
        <v>19</v>
      </c>
      <c r="K1012" s="72" t="s">
        <v>99</v>
      </c>
      <c r="L1012" s="72" t="s">
        <v>335</v>
      </c>
      <c r="M1012" s="72"/>
    </row>
    <row r="1013" spans="2:13" x14ac:dyDescent="0.25">
      <c r="B1013" s="72" t="s">
        <v>12</v>
      </c>
      <c r="C1013" s="72" t="s">
        <v>13</v>
      </c>
      <c r="D1013" s="72" t="s">
        <v>14</v>
      </c>
      <c r="E1013" s="72" t="s">
        <v>68</v>
      </c>
      <c r="F1013" s="73">
        <v>-321</v>
      </c>
      <c r="G1013" s="72" t="s">
        <v>16</v>
      </c>
      <c r="H1013" s="72" t="s">
        <v>17</v>
      </c>
      <c r="I1013" s="72" t="s">
        <v>18</v>
      </c>
      <c r="J1013" s="72" t="s">
        <v>19</v>
      </c>
      <c r="K1013" s="72" t="s">
        <v>25</v>
      </c>
      <c r="L1013" s="72" t="s">
        <v>278</v>
      </c>
      <c r="M1013" s="72"/>
    </row>
    <row r="1014" spans="2:13" x14ac:dyDescent="0.25">
      <c r="B1014" s="72" t="s">
        <v>12</v>
      </c>
      <c r="C1014" s="72" t="s">
        <v>13</v>
      </c>
      <c r="D1014" s="72" t="s">
        <v>14</v>
      </c>
      <c r="E1014" s="72" t="s">
        <v>228</v>
      </c>
      <c r="F1014" s="73">
        <v>151128</v>
      </c>
      <c r="G1014" s="72" t="s">
        <v>16</v>
      </c>
      <c r="H1014" s="72" t="s">
        <v>24</v>
      </c>
      <c r="I1014" s="72" t="s">
        <v>18</v>
      </c>
      <c r="J1014" s="72" t="s">
        <v>19</v>
      </c>
      <c r="K1014" s="72" t="s">
        <v>37</v>
      </c>
      <c r="L1014" s="72" t="s">
        <v>221</v>
      </c>
      <c r="M1014" s="72" t="s">
        <v>184</v>
      </c>
    </row>
    <row r="1015" spans="2:13" x14ac:dyDescent="0.25">
      <c r="B1015" s="72" t="s">
        <v>12</v>
      </c>
      <c r="C1015" s="72" t="s">
        <v>13</v>
      </c>
      <c r="D1015" s="72" t="s">
        <v>14</v>
      </c>
      <c r="E1015" s="72" t="s">
        <v>83</v>
      </c>
      <c r="F1015" s="73">
        <v>217</v>
      </c>
      <c r="G1015" s="72" t="s">
        <v>16</v>
      </c>
      <c r="H1015" s="72" t="s">
        <v>24</v>
      </c>
      <c r="I1015" s="72" t="s">
        <v>18</v>
      </c>
      <c r="J1015" s="72" t="s">
        <v>19</v>
      </c>
      <c r="K1015" s="72" t="s">
        <v>185</v>
      </c>
      <c r="L1015" s="72" t="s">
        <v>617</v>
      </c>
      <c r="M1015" s="72"/>
    </row>
    <row r="1016" spans="2:13" x14ac:dyDescent="0.25">
      <c r="B1016" s="72" t="s">
        <v>12</v>
      </c>
      <c r="C1016" s="72" t="s">
        <v>13</v>
      </c>
      <c r="D1016" s="72" t="s">
        <v>14</v>
      </c>
      <c r="E1016" s="72" t="s">
        <v>68</v>
      </c>
      <c r="F1016" s="73">
        <v>-6749</v>
      </c>
      <c r="G1016" s="72" t="s">
        <v>16</v>
      </c>
      <c r="H1016" s="72" t="s">
        <v>17</v>
      </c>
      <c r="I1016" s="72" t="s">
        <v>18</v>
      </c>
      <c r="J1016" s="72" t="s">
        <v>19</v>
      </c>
      <c r="K1016" s="72" t="s">
        <v>37</v>
      </c>
      <c r="L1016" s="72" t="s">
        <v>274</v>
      </c>
      <c r="M1016" s="72"/>
    </row>
    <row r="1017" spans="2:13" x14ac:dyDescent="0.25">
      <c r="B1017" s="72" t="s">
        <v>12</v>
      </c>
      <c r="C1017" s="72" t="s">
        <v>13</v>
      </c>
      <c r="D1017" s="72" t="s">
        <v>14</v>
      </c>
      <c r="E1017" s="72" t="s">
        <v>15</v>
      </c>
      <c r="F1017" s="73">
        <v>241397</v>
      </c>
      <c r="G1017" s="72" t="s">
        <v>16</v>
      </c>
      <c r="H1017" s="72" t="s">
        <v>24</v>
      </c>
      <c r="I1017" s="72" t="s">
        <v>18</v>
      </c>
      <c r="J1017" s="72" t="s">
        <v>19</v>
      </c>
      <c r="K1017" s="72" t="s">
        <v>37</v>
      </c>
      <c r="L1017" s="72" t="s">
        <v>482</v>
      </c>
      <c r="M1017" s="72" t="s">
        <v>184</v>
      </c>
    </row>
    <row r="1018" spans="2:13" x14ac:dyDescent="0.25">
      <c r="B1018" s="72" t="s">
        <v>12</v>
      </c>
      <c r="C1018" s="72" t="s">
        <v>13</v>
      </c>
      <c r="D1018" s="72" t="s">
        <v>14</v>
      </c>
      <c r="E1018" s="72" t="s">
        <v>81</v>
      </c>
      <c r="F1018" s="73">
        <v>1049589</v>
      </c>
      <c r="G1018" s="72" t="s">
        <v>16</v>
      </c>
      <c r="H1018" s="72" t="s">
        <v>17</v>
      </c>
      <c r="I1018" s="72" t="s">
        <v>18</v>
      </c>
      <c r="J1018" s="72" t="s">
        <v>19</v>
      </c>
      <c r="K1018" s="72" t="s">
        <v>25</v>
      </c>
      <c r="L1018" s="72" t="s">
        <v>481</v>
      </c>
      <c r="M1018" s="72" t="s">
        <v>47</v>
      </c>
    </row>
    <row r="1019" spans="2:13" x14ac:dyDescent="0.25">
      <c r="B1019" s="72" t="s">
        <v>12</v>
      </c>
      <c r="C1019" s="72" t="s">
        <v>13</v>
      </c>
      <c r="D1019" s="72" t="s">
        <v>14</v>
      </c>
      <c r="E1019" s="72" t="s">
        <v>41</v>
      </c>
      <c r="F1019" s="73">
        <v>-1241</v>
      </c>
      <c r="G1019" s="72" t="s">
        <v>16</v>
      </c>
      <c r="H1019" s="72" t="s">
        <v>17</v>
      </c>
      <c r="I1019" s="72" t="s">
        <v>18</v>
      </c>
      <c r="J1019" s="72" t="s">
        <v>19</v>
      </c>
      <c r="K1019" s="72" t="s">
        <v>37</v>
      </c>
      <c r="L1019" s="72" t="s">
        <v>389</v>
      </c>
      <c r="M1019" s="72"/>
    </row>
    <row r="1020" spans="2:13" x14ac:dyDescent="0.25">
      <c r="B1020" s="72" t="s">
        <v>12</v>
      </c>
      <c r="C1020" s="72" t="s">
        <v>13</v>
      </c>
      <c r="D1020" s="72" t="s">
        <v>14</v>
      </c>
      <c r="E1020" s="72" t="s">
        <v>27</v>
      </c>
      <c r="F1020" s="73">
        <v>37455</v>
      </c>
      <c r="G1020" s="72" t="s">
        <v>16</v>
      </c>
      <c r="H1020" s="72" t="s">
        <v>17</v>
      </c>
      <c r="I1020" s="72" t="s">
        <v>18</v>
      </c>
      <c r="J1020" s="72" t="s">
        <v>19</v>
      </c>
      <c r="K1020" s="72" t="s">
        <v>20</v>
      </c>
      <c r="L1020" s="72" t="s">
        <v>529</v>
      </c>
      <c r="M1020" s="72" t="s">
        <v>29</v>
      </c>
    </row>
    <row r="1021" spans="2:13" x14ac:dyDescent="0.25">
      <c r="B1021" s="72" t="s">
        <v>12</v>
      </c>
      <c r="C1021" s="72" t="s">
        <v>13</v>
      </c>
      <c r="D1021" s="72" t="s">
        <v>14</v>
      </c>
      <c r="E1021" s="72" t="s">
        <v>83</v>
      </c>
      <c r="F1021" s="73">
        <v>755248</v>
      </c>
      <c r="G1021" s="72" t="s">
        <v>16</v>
      </c>
      <c r="H1021" s="72" t="s">
        <v>17</v>
      </c>
      <c r="I1021" s="72" t="s">
        <v>18</v>
      </c>
      <c r="J1021" s="72" t="s">
        <v>19</v>
      </c>
      <c r="K1021" s="72" t="s">
        <v>25</v>
      </c>
      <c r="L1021" s="72" t="s">
        <v>153</v>
      </c>
      <c r="M1021" s="72"/>
    </row>
    <row r="1022" spans="2:13" x14ac:dyDescent="0.25">
      <c r="B1022" s="72" t="s">
        <v>12</v>
      </c>
      <c r="C1022" s="72" t="s">
        <v>13</v>
      </c>
      <c r="D1022" s="72" t="s">
        <v>14</v>
      </c>
      <c r="E1022" s="72" t="s">
        <v>30</v>
      </c>
      <c r="F1022" s="73">
        <v>-20187</v>
      </c>
      <c r="G1022" s="72" t="s">
        <v>16</v>
      </c>
      <c r="H1022" s="72" t="s">
        <v>17</v>
      </c>
      <c r="I1022" s="72" t="s">
        <v>18</v>
      </c>
      <c r="J1022" s="72" t="s">
        <v>19</v>
      </c>
      <c r="K1022" s="72" t="s">
        <v>25</v>
      </c>
      <c r="L1022" s="72" t="s">
        <v>77</v>
      </c>
      <c r="M1022" s="72"/>
    </row>
    <row r="1023" spans="2:13" x14ac:dyDescent="0.25">
      <c r="B1023" s="72" t="s">
        <v>12</v>
      </c>
      <c r="C1023" s="72" t="s">
        <v>13</v>
      </c>
      <c r="D1023" s="72" t="s">
        <v>14</v>
      </c>
      <c r="E1023" s="72" t="s">
        <v>55</v>
      </c>
      <c r="F1023" s="73">
        <v>730731</v>
      </c>
      <c r="G1023" s="72" t="s">
        <v>16</v>
      </c>
      <c r="H1023" s="72" t="s">
        <v>24</v>
      </c>
      <c r="I1023" s="72" t="s">
        <v>18</v>
      </c>
      <c r="J1023" s="72" t="s">
        <v>19</v>
      </c>
      <c r="K1023" s="72" t="s">
        <v>25</v>
      </c>
      <c r="L1023" s="72" t="s">
        <v>52</v>
      </c>
      <c r="M1023" s="72" t="s">
        <v>47</v>
      </c>
    </row>
    <row r="1024" spans="2:13" x14ac:dyDescent="0.25">
      <c r="B1024" s="72" t="s">
        <v>12</v>
      </c>
      <c r="C1024" s="72" t="s">
        <v>13</v>
      </c>
      <c r="D1024" s="72" t="s">
        <v>14</v>
      </c>
      <c r="E1024" s="72" t="s">
        <v>51</v>
      </c>
      <c r="F1024" s="73">
        <v>1929447</v>
      </c>
      <c r="G1024" s="72" t="s">
        <v>16</v>
      </c>
      <c r="H1024" s="72" t="s">
        <v>24</v>
      </c>
      <c r="I1024" s="72" t="s">
        <v>18</v>
      </c>
      <c r="J1024" s="72" t="s">
        <v>19</v>
      </c>
      <c r="K1024" s="72" t="s">
        <v>102</v>
      </c>
      <c r="L1024" s="72" t="s">
        <v>344</v>
      </c>
      <c r="M1024" s="72"/>
    </row>
    <row r="1025" spans="2:13" x14ac:dyDescent="0.25">
      <c r="B1025" s="72" t="s">
        <v>12</v>
      </c>
      <c r="C1025" s="72" t="s">
        <v>13</v>
      </c>
      <c r="D1025" s="72" t="s">
        <v>14</v>
      </c>
      <c r="E1025" s="72" t="s">
        <v>83</v>
      </c>
      <c r="F1025" s="73">
        <v>608003</v>
      </c>
      <c r="G1025" s="72" t="s">
        <v>16</v>
      </c>
      <c r="H1025" s="72" t="s">
        <v>24</v>
      </c>
      <c r="I1025" s="72" t="s">
        <v>18</v>
      </c>
      <c r="J1025" s="72" t="s">
        <v>19</v>
      </c>
      <c r="K1025" s="72" t="s">
        <v>25</v>
      </c>
      <c r="L1025" s="72" t="s">
        <v>546</v>
      </c>
      <c r="M1025" s="72"/>
    </row>
    <row r="1026" spans="2:13" x14ac:dyDescent="0.25">
      <c r="B1026" s="72" t="s">
        <v>12</v>
      </c>
      <c r="C1026" s="72" t="s">
        <v>13</v>
      </c>
      <c r="D1026" s="72" t="s">
        <v>14</v>
      </c>
      <c r="E1026" s="72" t="s">
        <v>83</v>
      </c>
      <c r="F1026" s="73">
        <v>722</v>
      </c>
      <c r="G1026" s="72" t="s">
        <v>16</v>
      </c>
      <c r="H1026" s="72" t="s">
        <v>24</v>
      </c>
      <c r="I1026" s="72" t="s">
        <v>18</v>
      </c>
      <c r="J1026" s="72" t="s">
        <v>19</v>
      </c>
      <c r="K1026" s="72" t="s">
        <v>43</v>
      </c>
      <c r="L1026" s="72" t="s">
        <v>681</v>
      </c>
      <c r="M1026" s="72"/>
    </row>
    <row r="1027" spans="2:13" x14ac:dyDescent="0.25">
      <c r="B1027" s="72" t="s">
        <v>12</v>
      </c>
      <c r="C1027" s="72" t="s">
        <v>13</v>
      </c>
      <c r="D1027" s="72" t="s">
        <v>14</v>
      </c>
      <c r="E1027" s="72" t="s">
        <v>41</v>
      </c>
      <c r="F1027" s="73">
        <v>-146</v>
      </c>
      <c r="G1027" s="72" t="s">
        <v>16</v>
      </c>
      <c r="H1027" s="72" t="s">
        <v>24</v>
      </c>
      <c r="I1027" s="72" t="s">
        <v>18</v>
      </c>
      <c r="J1027" s="72" t="s">
        <v>19</v>
      </c>
      <c r="K1027" s="72" t="s">
        <v>25</v>
      </c>
      <c r="L1027" s="72" t="s">
        <v>169</v>
      </c>
      <c r="M1027" s="72"/>
    </row>
    <row r="1028" spans="2:13" x14ac:dyDescent="0.25">
      <c r="B1028" s="72" t="s">
        <v>12</v>
      </c>
      <c r="C1028" s="72" t="s">
        <v>13</v>
      </c>
      <c r="D1028" s="72" t="s">
        <v>14</v>
      </c>
      <c r="E1028" s="72" t="s">
        <v>30</v>
      </c>
      <c r="F1028" s="73">
        <v>-10325</v>
      </c>
      <c r="G1028" s="72" t="s">
        <v>16</v>
      </c>
      <c r="H1028" s="72" t="s">
        <v>24</v>
      </c>
      <c r="I1028" s="72" t="s">
        <v>18</v>
      </c>
      <c r="J1028" s="72" t="s">
        <v>19</v>
      </c>
      <c r="K1028" s="72" t="s">
        <v>25</v>
      </c>
      <c r="L1028" s="72" t="s">
        <v>110</v>
      </c>
      <c r="M1028" s="72"/>
    </row>
    <row r="1029" spans="2:13" x14ac:dyDescent="0.25">
      <c r="B1029" s="72" t="s">
        <v>12</v>
      </c>
      <c r="C1029" s="72" t="s">
        <v>13</v>
      </c>
      <c r="D1029" s="72" t="s">
        <v>14</v>
      </c>
      <c r="E1029" s="72" t="s">
        <v>36</v>
      </c>
      <c r="F1029" s="73">
        <v>298465</v>
      </c>
      <c r="G1029" s="72" t="s">
        <v>16</v>
      </c>
      <c r="H1029" s="72" t="s">
        <v>17</v>
      </c>
      <c r="I1029" s="72" t="s">
        <v>18</v>
      </c>
      <c r="J1029" s="72" t="s">
        <v>19</v>
      </c>
      <c r="K1029" s="72" t="s">
        <v>25</v>
      </c>
      <c r="L1029" s="72" t="s">
        <v>107</v>
      </c>
      <c r="M1029" s="72" t="s">
        <v>57</v>
      </c>
    </row>
    <row r="1030" spans="2:13" x14ac:dyDescent="0.25">
      <c r="B1030" s="72" t="s">
        <v>12</v>
      </c>
      <c r="C1030" s="72" t="s">
        <v>13</v>
      </c>
      <c r="D1030" s="72" t="s">
        <v>14</v>
      </c>
      <c r="E1030" s="72" t="s">
        <v>39</v>
      </c>
      <c r="F1030" s="73">
        <v>-57</v>
      </c>
      <c r="G1030" s="72" t="s">
        <v>16</v>
      </c>
      <c r="H1030" s="72" t="s">
        <v>24</v>
      </c>
      <c r="I1030" s="72" t="s">
        <v>18</v>
      </c>
      <c r="J1030" s="72" t="s">
        <v>19</v>
      </c>
      <c r="K1030" s="72" t="s">
        <v>117</v>
      </c>
      <c r="L1030" s="72" t="s">
        <v>421</v>
      </c>
      <c r="M1030" s="72"/>
    </row>
    <row r="1031" spans="2:13" x14ac:dyDescent="0.25">
      <c r="B1031" s="72" t="s">
        <v>12</v>
      </c>
      <c r="C1031" s="72" t="s">
        <v>13</v>
      </c>
      <c r="D1031" s="72" t="s">
        <v>14</v>
      </c>
      <c r="E1031" s="72" t="s">
        <v>79</v>
      </c>
      <c r="F1031" s="73">
        <v>-131443</v>
      </c>
      <c r="G1031" s="72" t="s">
        <v>16</v>
      </c>
      <c r="H1031" s="72" t="s">
        <v>24</v>
      </c>
      <c r="I1031" s="72" t="s">
        <v>18</v>
      </c>
      <c r="J1031" s="72" t="s">
        <v>19</v>
      </c>
      <c r="K1031" s="72" t="s">
        <v>37</v>
      </c>
      <c r="L1031" s="72" t="s">
        <v>86</v>
      </c>
      <c r="M1031" s="72"/>
    </row>
    <row r="1032" spans="2:13" x14ac:dyDescent="0.25">
      <c r="B1032" s="72" t="s">
        <v>12</v>
      </c>
      <c r="C1032" s="72" t="s">
        <v>13</v>
      </c>
      <c r="D1032" s="72" t="s">
        <v>14</v>
      </c>
      <c r="E1032" s="72" t="s">
        <v>94</v>
      </c>
      <c r="F1032" s="73">
        <v>1679</v>
      </c>
      <c r="G1032" s="72" t="s">
        <v>16</v>
      </c>
      <c r="H1032" s="72" t="s">
        <v>24</v>
      </c>
      <c r="I1032" s="72" t="s">
        <v>18</v>
      </c>
      <c r="J1032" s="72" t="s">
        <v>19</v>
      </c>
      <c r="K1032" s="72" t="s">
        <v>96</v>
      </c>
      <c r="L1032" s="72" t="s">
        <v>141</v>
      </c>
      <c r="M1032" s="72"/>
    </row>
    <row r="1033" spans="2:13" x14ac:dyDescent="0.25">
      <c r="B1033" s="72" t="s">
        <v>12</v>
      </c>
      <c r="C1033" s="72" t="s">
        <v>13</v>
      </c>
      <c r="D1033" s="72" t="s">
        <v>14</v>
      </c>
      <c r="E1033" s="72" t="s">
        <v>27</v>
      </c>
      <c r="F1033" s="73">
        <v>51247</v>
      </c>
      <c r="G1033" s="72" t="s">
        <v>16</v>
      </c>
      <c r="H1033" s="72" t="s">
        <v>17</v>
      </c>
      <c r="I1033" s="72" t="s">
        <v>18</v>
      </c>
      <c r="J1033" s="72" t="s">
        <v>19</v>
      </c>
      <c r="K1033" s="72" t="s">
        <v>25</v>
      </c>
      <c r="L1033" s="72" t="s">
        <v>513</v>
      </c>
      <c r="M1033" s="72" t="s">
        <v>57</v>
      </c>
    </row>
    <row r="1034" spans="2:13" x14ac:dyDescent="0.25">
      <c r="B1034" s="72" t="s">
        <v>12</v>
      </c>
      <c r="C1034" s="72" t="s">
        <v>13</v>
      </c>
      <c r="D1034" s="72" t="s">
        <v>14</v>
      </c>
      <c r="E1034" s="72" t="s">
        <v>39</v>
      </c>
      <c r="F1034" s="73">
        <v>-33</v>
      </c>
      <c r="G1034" s="72" t="s">
        <v>16</v>
      </c>
      <c r="H1034" s="72" t="s">
        <v>17</v>
      </c>
      <c r="I1034" s="72" t="s">
        <v>18</v>
      </c>
      <c r="J1034" s="72" t="s">
        <v>19</v>
      </c>
      <c r="K1034" s="72" t="s">
        <v>25</v>
      </c>
      <c r="L1034" s="72" t="s">
        <v>556</v>
      </c>
      <c r="M1034" s="72"/>
    </row>
    <row r="1035" spans="2:13" x14ac:dyDescent="0.25">
      <c r="B1035" s="72" t="s">
        <v>12</v>
      </c>
      <c r="C1035" s="72" t="s">
        <v>13</v>
      </c>
      <c r="D1035" s="72" t="s">
        <v>14</v>
      </c>
      <c r="E1035" s="72" t="s">
        <v>55</v>
      </c>
      <c r="F1035" s="73">
        <v>66461</v>
      </c>
      <c r="G1035" s="72" t="s">
        <v>16</v>
      </c>
      <c r="H1035" s="72" t="s">
        <v>24</v>
      </c>
      <c r="I1035" s="72" t="s">
        <v>48</v>
      </c>
      <c r="J1035" s="72" t="s">
        <v>19</v>
      </c>
      <c r="K1035" s="72" t="s">
        <v>102</v>
      </c>
      <c r="L1035" s="72" t="s">
        <v>344</v>
      </c>
      <c r="M1035" s="72" t="s">
        <v>29</v>
      </c>
    </row>
    <row r="1036" spans="2:13" x14ac:dyDescent="0.25">
      <c r="B1036" s="72" t="s">
        <v>12</v>
      </c>
      <c r="C1036" s="72" t="s">
        <v>13</v>
      </c>
      <c r="D1036" s="72" t="s">
        <v>14</v>
      </c>
      <c r="E1036" s="72" t="s">
        <v>778</v>
      </c>
      <c r="F1036" s="73">
        <v>191366</v>
      </c>
      <c r="G1036" s="72" t="s">
        <v>16</v>
      </c>
      <c r="H1036" s="72" t="s">
        <v>17</v>
      </c>
      <c r="I1036" s="72" t="s">
        <v>18</v>
      </c>
      <c r="J1036" s="72" t="s">
        <v>19</v>
      </c>
      <c r="K1036" s="72"/>
      <c r="L1036" s="72"/>
      <c r="M1036" s="72" t="s">
        <v>67</v>
      </c>
    </row>
    <row r="1037" spans="2:13" x14ac:dyDescent="0.25">
      <c r="B1037" s="72" t="s">
        <v>12</v>
      </c>
      <c r="C1037" s="72" t="s">
        <v>13</v>
      </c>
      <c r="D1037" s="72" t="s">
        <v>14</v>
      </c>
      <c r="E1037" s="72" t="s">
        <v>30</v>
      </c>
      <c r="F1037" s="73">
        <v>-14558</v>
      </c>
      <c r="G1037" s="72" t="s">
        <v>16</v>
      </c>
      <c r="H1037" s="72" t="s">
        <v>24</v>
      </c>
      <c r="I1037" s="72" t="s">
        <v>18</v>
      </c>
      <c r="J1037" s="72" t="s">
        <v>19</v>
      </c>
      <c r="K1037" s="72" t="s">
        <v>25</v>
      </c>
      <c r="L1037" s="72" t="s">
        <v>408</v>
      </c>
      <c r="M1037" s="72"/>
    </row>
    <row r="1038" spans="2:13" x14ac:dyDescent="0.25">
      <c r="B1038" s="72" t="s">
        <v>12</v>
      </c>
      <c r="C1038" s="72" t="s">
        <v>13</v>
      </c>
      <c r="D1038" s="72" t="s">
        <v>14</v>
      </c>
      <c r="E1038" s="72" t="s">
        <v>30</v>
      </c>
      <c r="F1038" s="73">
        <v>-7120</v>
      </c>
      <c r="G1038" s="72" t="s">
        <v>16</v>
      </c>
      <c r="H1038" s="72" t="s">
        <v>24</v>
      </c>
      <c r="I1038" s="72" t="s">
        <v>18</v>
      </c>
      <c r="J1038" s="72" t="s">
        <v>19</v>
      </c>
      <c r="K1038" s="72" t="s">
        <v>37</v>
      </c>
      <c r="L1038" s="72" t="s">
        <v>422</v>
      </c>
      <c r="M1038" s="72"/>
    </row>
    <row r="1039" spans="2:13" x14ac:dyDescent="0.25">
      <c r="B1039" s="72" t="s">
        <v>12</v>
      </c>
      <c r="C1039" s="72" t="s">
        <v>13</v>
      </c>
      <c r="D1039" s="72" t="s">
        <v>14</v>
      </c>
      <c r="E1039" s="72" t="s">
        <v>79</v>
      </c>
      <c r="F1039" s="73">
        <v>-262</v>
      </c>
      <c r="G1039" s="72" t="s">
        <v>16</v>
      </c>
      <c r="H1039" s="72" t="s">
        <v>24</v>
      </c>
      <c r="I1039" s="72" t="s">
        <v>48</v>
      </c>
      <c r="J1039" s="72" t="s">
        <v>19</v>
      </c>
      <c r="K1039" s="72" t="s">
        <v>25</v>
      </c>
      <c r="L1039" s="72" t="s">
        <v>115</v>
      </c>
      <c r="M1039" s="72"/>
    </row>
    <row r="1040" spans="2:13" x14ac:dyDescent="0.25">
      <c r="B1040" s="72" t="s">
        <v>12</v>
      </c>
      <c r="C1040" s="72" t="s">
        <v>13</v>
      </c>
      <c r="D1040" s="72" t="s">
        <v>14</v>
      </c>
      <c r="E1040" s="72" t="s">
        <v>353</v>
      </c>
      <c r="F1040" s="73">
        <v>35199</v>
      </c>
      <c r="G1040" s="72" t="s">
        <v>16</v>
      </c>
      <c r="H1040" s="72" t="s">
        <v>17</v>
      </c>
      <c r="I1040" s="72" t="s">
        <v>18</v>
      </c>
      <c r="J1040" s="72" t="s">
        <v>19</v>
      </c>
      <c r="K1040" s="72" t="s">
        <v>37</v>
      </c>
      <c r="L1040" s="72" t="s">
        <v>384</v>
      </c>
      <c r="M1040" s="72" t="s">
        <v>133</v>
      </c>
    </row>
    <row r="1041" spans="2:13" x14ac:dyDescent="0.25">
      <c r="B1041" s="72" t="s">
        <v>12</v>
      </c>
      <c r="C1041" s="72" t="s">
        <v>13</v>
      </c>
      <c r="D1041" s="72" t="s">
        <v>14</v>
      </c>
      <c r="E1041" s="72" t="s">
        <v>41</v>
      </c>
      <c r="F1041" s="73">
        <v>-730</v>
      </c>
      <c r="G1041" s="72" t="s">
        <v>16</v>
      </c>
      <c r="H1041" s="72" t="s">
        <v>24</v>
      </c>
      <c r="I1041" s="72" t="s">
        <v>18</v>
      </c>
      <c r="J1041" s="72" t="s">
        <v>19</v>
      </c>
      <c r="K1041" s="72" t="s">
        <v>20</v>
      </c>
      <c r="L1041" s="72" t="s">
        <v>28</v>
      </c>
      <c r="M1041" s="72"/>
    </row>
    <row r="1042" spans="2:13" x14ac:dyDescent="0.25">
      <c r="B1042" s="72" t="s">
        <v>12</v>
      </c>
      <c r="C1042" s="72" t="s">
        <v>13</v>
      </c>
      <c r="D1042" s="72" t="s">
        <v>14</v>
      </c>
      <c r="E1042" s="72" t="s">
        <v>79</v>
      </c>
      <c r="F1042" s="73">
        <v>-313</v>
      </c>
      <c r="G1042" s="72" t="s">
        <v>16</v>
      </c>
      <c r="H1042" s="72" t="s">
        <v>24</v>
      </c>
      <c r="I1042" s="72" t="s">
        <v>18</v>
      </c>
      <c r="J1042" s="72" t="s">
        <v>19</v>
      </c>
      <c r="K1042" s="72" t="s">
        <v>25</v>
      </c>
      <c r="L1042" s="72" t="s">
        <v>493</v>
      </c>
      <c r="M1042" s="72"/>
    </row>
    <row r="1043" spans="2:13" x14ac:dyDescent="0.25">
      <c r="B1043" s="72" t="s">
        <v>12</v>
      </c>
      <c r="C1043" s="72" t="s">
        <v>13</v>
      </c>
      <c r="D1043" s="72" t="s">
        <v>14</v>
      </c>
      <c r="E1043" s="72" t="s">
        <v>81</v>
      </c>
      <c r="F1043" s="73">
        <v>508602</v>
      </c>
      <c r="G1043" s="72" t="s">
        <v>16</v>
      </c>
      <c r="H1043" s="72" t="s">
        <v>17</v>
      </c>
      <c r="I1043" s="72" t="s">
        <v>18</v>
      </c>
      <c r="J1043" s="72" t="s">
        <v>19</v>
      </c>
      <c r="K1043" s="72" t="s">
        <v>25</v>
      </c>
      <c r="L1043" s="72" t="s">
        <v>219</v>
      </c>
      <c r="M1043" s="72" t="s">
        <v>29</v>
      </c>
    </row>
    <row r="1044" spans="2:13" x14ac:dyDescent="0.25">
      <c r="B1044" s="72" t="s">
        <v>12</v>
      </c>
      <c r="C1044" s="72" t="s">
        <v>13</v>
      </c>
      <c r="D1044" s="72" t="s">
        <v>14</v>
      </c>
      <c r="E1044" s="72" t="s">
        <v>83</v>
      </c>
      <c r="F1044" s="73">
        <v>618218</v>
      </c>
      <c r="G1044" s="72" t="s">
        <v>16</v>
      </c>
      <c r="H1044" s="72" t="s">
        <v>17</v>
      </c>
      <c r="I1044" s="72" t="s">
        <v>18</v>
      </c>
      <c r="J1044" s="72" t="s">
        <v>19</v>
      </c>
      <c r="K1044" s="72" t="s">
        <v>108</v>
      </c>
      <c r="L1044" s="72" t="s">
        <v>367</v>
      </c>
      <c r="M1044" s="72"/>
    </row>
    <row r="1045" spans="2:13" x14ac:dyDescent="0.25">
      <c r="B1045" s="72" t="s">
        <v>12</v>
      </c>
      <c r="C1045" s="72" t="s">
        <v>13</v>
      </c>
      <c r="D1045" s="72" t="s">
        <v>14</v>
      </c>
      <c r="E1045" s="72" t="s">
        <v>55</v>
      </c>
      <c r="F1045" s="73">
        <v>35873386</v>
      </c>
      <c r="G1045" s="72" t="s">
        <v>16</v>
      </c>
      <c r="H1045" s="72" t="s">
        <v>24</v>
      </c>
      <c r="I1045" s="72" t="s">
        <v>18</v>
      </c>
      <c r="J1045" s="72" t="s">
        <v>227</v>
      </c>
      <c r="K1045" s="72" t="s">
        <v>25</v>
      </c>
      <c r="L1045" s="72" t="s">
        <v>591</v>
      </c>
      <c r="M1045" s="72" t="s">
        <v>112</v>
      </c>
    </row>
    <row r="1046" spans="2:13" x14ac:dyDescent="0.25">
      <c r="B1046" s="72" t="s">
        <v>12</v>
      </c>
      <c r="C1046" s="72" t="s">
        <v>13</v>
      </c>
      <c r="D1046" s="72" t="s">
        <v>14</v>
      </c>
      <c r="E1046" s="72" t="s">
        <v>30</v>
      </c>
      <c r="F1046" s="73">
        <v>-459</v>
      </c>
      <c r="G1046" s="72" t="s">
        <v>16</v>
      </c>
      <c r="H1046" s="72" t="s">
        <v>24</v>
      </c>
      <c r="I1046" s="72" t="s">
        <v>18</v>
      </c>
      <c r="J1046" s="72" t="s">
        <v>19</v>
      </c>
      <c r="K1046" s="72" t="s">
        <v>37</v>
      </c>
      <c r="L1046" s="72" t="s">
        <v>257</v>
      </c>
      <c r="M1046" s="72"/>
    </row>
    <row r="1047" spans="2:13" x14ac:dyDescent="0.25">
      <c r="B1047" s="72" t="s">
        <v>12</v>
      </c>
      <c r="C1047" s="72" t="s">
        <v>13</v>
      </c>
      <c r="D1047" s="72" t="s">
        <v>14</v>
      </c>
      <c r="E1047" s="72" t="s">
        <v>79</v>
      </c>
      <c r="F1047" s="73">
        <v>-28332</v>
      </c>
      <c r="G1047" s="72" t="s">
        <v>16</v>
      </c>
      <c r="H1047" s="72" t="s">
        <v>24</v>
      </c>
      <c r="I1047" s="72" t="s">
        <v>18</v>
      </c>
      <c r="J1047" s="72" t="s">
        <v>19</v>
      </c>
      <c r="K1047" s="72" t="s">
        <v>20</v>
      </c>
      <c r="L1047" s="72" t="s">
        <v>483</v>
      </c>
      <c r="M1047" s="72"/>
    </row>
    <row r="1048" spans="2:13" x14ac:dyDescent="0.25">
      <c r="B1048" s="72" t="s">
        <v>12</v>
      </c>
      <c r="C1048" s="72" t="s">
        <v>13</v>
      </c>
      <c r="D1048" s="72" t="s">
        <v>14</v>
      </c>
      <c r="E1048" s="72" t="s">
        <v>30</v>
      </c>
      <c r="F1048" s="73">
        <v>-5672</v>
      </c>
      <c r="G1048" s="72" t="s">
        <v>16</v>
      </c>
      <c r="H1048" s="72" t="s">
        <v>17</v>
      </c>
      <c r="I1048" s="72" t="s">
        <v>18</v>
      </c>
      <c r="J1048" s="72" t="s">
        <v>19</v>
      </c>
      <c r="K1048" s="72" t="s">
        <v>37</v>
      </c>
      <c r="L1048" s="72" t="s">
        <v>317</v>
      </c>
      <c r="M1048" s="72"/>
    </row>
    <row r="1049" spans="2:13" x14ac:dyDescent="0.25">
      <c r="B1049" s="72" t="s">
        <v>12</v>
      </c>
      <c r="C1049" s="72" t="s">
        <v>13</v>
      </c>
      <c r="D1049" s="72" t="s">
        <v>14</v>
      </c>
      <c r="E1049" s="72" t="s">
        <v>15</v>
      </c>
      <c r="F1049" s="73">
        <v>1487917</v>
      </c>
      <c r="G1049" s="72" t="s">
        <v>16</v>
      </c>
      <c r="H1049" s="72" t="s">
        <v>24</v>
      </c>
      <c r="I1049" s="72" t="s">
        <v>18</v>
      </c>
      <c r="J1049" s="72" t="s">
        <v>19</v>
      </c>
      <c r="K1049" s="72" t="s">
        <v>49</v>
      </c>
      <c r="L1049" s="72" t="s">
        <v>255</v>
      </c>
      <c r="M1049" s="72" t="s">
        <v>133</v>
      </c>
    </row>
    <row r="1050" spans="2:13" x14ac:dyDescent="0.25">
      <c r="B1050" s="72" t="s">
        <v>12</v>
      </c>
      <c r="C1050" s="72" t="s">
        <v>13</v>
      </c>
      <c r="D1050" s="72" t="s">
        <v>14</v>
      </c>
      <c r="E1050" s="72" t="s">
        <v>258</v>
      </c>
      <c r="F1050" s="73">
        <v>143384</v>
      </c>
      <c r="G1050" s="72" t="s">
        <v>16</v>
      </c>
      <c r="H1050" s="72" t="s">
        <v>24</v>
      </c>
      <c r="I1050" s="72" t="s">
        <v>48</v>
      </c>
      <c r="J1050" s="72" t="s">
        <v>19</v>
      </c>
      <c r="K1050" s="72" t="s">
        <v>102</v>
      </c>
      <c r="L1050" s="72" t="s">
        <v>429</v>
      </c>
      <c r="M1050" s="72" t="s">
        <v>243</v>
      </c>
    </row>
    <row r="1051" spans="2:13" x14ac:dyDescent="0.25">
      <c r="B1051" s="72" t="s">
        <v>12</v>
      </c>
      <c r="C1051" s="72" t="s">
        <v>13</v>
      </c>
      <c r="D1051" s="72" t="s">
        <v>14</v>
      </c>
      <c r="E1051" s="72" t="s">
        <v>68</v>
      </c>
      <c r="F1051" s="73">
        <v>-453</v>
      </c>
      <c r="G1051" s="72" t="s">
        <v>16</v>
      </c>
      <c r="H1051" s="72" t="s">
        <v>24</v>
      </c>
      <c r="I1051" s="72" t="s">
        <v>18</v>
      </c>
      <c r="J1051" s="72" t="s">
        <v>19</v>
      </c>
      <c r="K1051" s="72" t="s">
        <v>31</v>
      </c>
      <c r="L1051" s="72" t="s">
        <v>362</v>
      </c>
      <c r="M1051" s="72"/>
    </row>
    <row r="1052" spans="2:13" x14ac:dyDescent="0.25">
      <c r="B1052" s="72" t="s">
        <v>12</v>
      </c>
      <c r="C1052" s="72" t="s">
        <v>13</v>
      </c>
      <c r="D1052" s="72" t="s">
        <v>14</v>
      </c>
      <c r="E1052" s="72" t="s">
        <v>51</v>
      </c>
      <c r="F1052" s="73">
        <v>236</v>
      </c>
      <c r="G1052" s="72" t="s">
        <v>16</v>
      </c>
      <c r="H1052" s="72" t="s">
        <v>24</v>
      </c>
      <c r="I1052" s="72" t="s">
        <v>18</v>
      </c>
      <c r="J1052" s="72" t="s">
        <v>19</v>
      </c>
      <c r="K1052" s="72" t="s">
        <v>25</v>
      </c>
      <c r="L1052" s="72" t="s">
        <v>561</v>
      </c>
      <c r="M1052" s="72"/>
    </row>
    <row r="1053" spans="2:13" x14ac:dyDescent="0.25">
      <c r="B1053" s="72" t="s">
        <v>12</v>
      </c>
      <c r="C1053" s="72" t="s">
        <v>13</v>
      </c>
      <c r="D1053" s="72" t="s">
        <v>14</v>
      </c>
      <c r="E1053" s="72" t="s">
        <v>55</v>
      </c>
      <c r="F1053" s="73">
        <v>2713383</v>
      </c>
      <c r="G1053" s="72" t="s">
        <v>16</v>
      </c>
      <c r="H1053" s="72" t="s">
        <v>17</v>
      </c>
      <c r="I1053" s="72" t="s">
        <v>18</v>
      </c>
      <c r="J1053" s="72" t="s">
        <v>19</v>
      </c>
      <c r="K1053" s="72" t="s">
        <v>25</v>
      </c>
      <c r="L1053" s="72" t="s">
        <v>88</v>
      </c>
      <c r="M1053" s="72" t="s">
        <v>29</v>
      </c>
    </row>
    <row r="1054" spans="2:13" x14ac:dyDescent="0.25">
      <c r="B1054" s="72" t="s">
        <v>12</v>
      </c>
      <c r="C1054" s="72" t="s">
        <v>13</v>
      </c>
      <c r="D1054" s="72" t="s">
        <v>14</v>
      </c>
      <c r="E1054" s="72" t="s">
        <v>27</v>
      </c>
      <c r="F1054" s="73">
        <v>105595</v>
      </c>
      <c r="G1054" s="72" t="s">
        <v>16</v>
      </c>
      <c r="H1054" s="72" t="s">
        <v>24</v>
      </c>
      <c r="I1054" s="72" t="s">
        <v>18</v>
      </c>
      <c r="J1054" s="72" t="s">
        <v>19</v>
      </c>
      <c r="K1054" s="72" t="s">
        <v>25</v>
      </c>
      <c r="L1054" s="72" t="s">
        <v>388</v>
      </c>
      <c r="M1054" s="72" t="s">
        <v>112</v>
      </c>
    </row>
    <row r="1055" spans="2:13" x14ac:dyDescent="0.25">
      <c r="B1055" s="72" t="s">
        <v>12</v>
      </c>
      <c r="C1055" s="72" t="s">
        <v>13</v>
      </c>
      <c r="D1055" s="72" t="s">
        <v>14</v>
      </c>
      <c r="E1055" s="72" t="s">
        <v>79</v>
      </c>
      <c r="F1055" s="73">
        <v>-458</v>
      </c>
      <c r="G1055" s="72" t="s">
        <v>16</v>
      </c>
      <c r="H1055" s="72" t="s">
        <v>17</v>
      </c>
      <c r="I1055" s="72" t="s">
        <v>18</v>
      </c>
      <c r="J1055" s="72" t="s">
        <v>19</v>
      </c>
      <c r="K1055" s="72" t="s">
        <v>117</v>
      </c>
      <c r="L1055" s="72" t="s">
        <v>206</v>
      </c>
      <c r="M1055" s="72"/>
    </row>
    <row r="1056" spans="2:13" x14ac:dyDescent="0.25">
      <c r="B1056" s="72" t="s">
        <v>12</v>
      </c>
      <c r="C1056" s="72" t="s">
        <v>13</v>
      </c>
      <c r="D1056" s="72" t="s">
        <v>14</v>
      </c>
      <c r="E1056" s="72" t="s">
        <v>45</v>
      </c>
      <c r="F1056" s="73">
        <v>379022</v>
      </c>
      <c r="G1056" s="72" t="s">
        <v>16</v>
      </c>
      <c r="H1056" s="72" t="s">
        <v>24</v>
      </c>
      <c r="I1056" s="72" t="s">
        <v>18</v>
      </c>
      <c r="J1056" s="72" t="s">
        <v>19</v>
      </c>
      <c r="K1056" s="72" t="s">
        <v>37</v>
      </c>
      <c r="L1056" s="72" t="s">
        <v>193</v>
      </c>
      <c r="M1056" s="72" t="s">
        <v>47</v>
      </c>
    </row>
    <row r="1057" spans="2:13" x14ac:dyDescent="0.25">
      <c r="B1057" s="72" t="s">
        <v>12</v>
      </c>
      <c r="C1057" s="72" t="s">
        <v>13</v>
      </c>
      <c r="D1057" s="72" t="s">
        <v>14</v>
      </c>
      <c r="E1057" s="72" t="s">
        <v>39</v>
      </c>
      <c r="F1057" s="73">
        <v>-11014</v>
      </c>
      <c r="G1057" s="72" t="s">
        <v>16</v>
      </c>
      <c r="H1057" s="72" t="s">
        <v>24</v>
      </c>
      <c r="I1057" s="72" t="s">
        <v>18</v>
      </c>
      <c r="J1057" s="72" t="s">
        <v>19</v>
      </c>
      <c r="K1057" s="72" t="s">
        <v>25</v>
      </c>
      <c r="L1057" s="72" t="s">
        <v>432</v>
      </c>
      <c r="M1057" s="72"/>
    </row>
    <row r="1058" spans="2:13" x14ac:dyDescent="0.25">
      <c r="B1058" s="72" t="s">
        <v>12</v>
      </c>
      <c r="C1058" s="72" t="s">
        <v>13</v>
      </c>
      <c r="D1058" s="72" t="s">
        <v>14</v>
      </c>
      <c r="E1058" s="72" t="s">
        <v>94</v>
      </c>
      <c r="F1058" s="73">
        <v>694</v>
      </c>
      <c r="G1058" s="72" t="s">
        <v>16</v>
      </c>
      <c r="H1058" s="72" t="s">
        <v>24</v>
      </c>
      <c r="I1058" s="72" t="s">
        <v>18</v>
      </c>
      <c r="J1058" s="72" t="s">
        <v>19</v>
      </c>
      <c r="K1058" s="72" t="s">
        <v>96</v>
      </c>
      <c r="L1058" s="72" t="s">
        <v>223</v>
      </c>
      <c r="M1058" s="72"/>
    </row>
    <row r="1059" spans="2:13" x14ac:dyDescent="0.25">
      <c r="B1059" s="72" t="s">
        <v>12</v>
      </c>
      <c r="C1059" s="72" t="s">
        <v>13</v>
      </c>
      <c r="D1059" s="72" t="s">
        <v>14</v>
      </c>
      <c r="E1059" s="72" t="s">
        <v>144</v>
      </c>
      <c r="F1059" s="73">
        <v>2077695</v>
      </c>
      <c r="G1059" s="72" t="s">
        <v>16</v>
      </c>
      <c r="H1059" s="72" t="s">
        <v>17</v>
      </c>
      <c r="I1059" s="72" t="s">
        <v>18</v>
      </c>
      <c r="J1059" s="72" t="s">
        <v>19</v>
      </c>
      <c r="K1059" s="72" t="s">
        <v>25</v>
      </c>
      <c r="L1059" s="72" t="s">
        <v>225</v>
      </c>
      <c r="M1059" s="72" t="s">
        <v>184</v>
      </c>
    </row>
    <row r="1060" spans="2:13" x14ac:dyDescent="0.25">
      <c r="B1060" s="72" t="s">
        <v>12</v>
      </c>
      <c r="C1060" s="72" t="s">
        <v>13</v>
      </c>
      <c r="D1060" s="72" t="s">
        <v>14</v>
      </c>
      <c r="E1060" s="72" t="s">
        <v>123</v>
      </c>
      <c r="F1060" s="73">
        <v>-6241</v>
      </c>
      <c r="G1060" s="72" t="s">
        <v>16</v>
      </c>
      <c r="H1060" s="72" t="s">
        <v>24</v>
      </c>
      <c r="I1060" s="72" t="s">
        <v>18</v>
      </c>
      <c r="J1060" s="72" t="s">
        <v>19</v>
      </c>
      <c r="K1060" s="72" t="s">
        <v>96</v>
      </c>
      <c r="L1060" s="72" t="s">
        <v>298</v>
      </c>
      <c r="M1060" s="72"/>
    </row>
    <row r="1061" spans="2:13" x14ac:dyDescent="0.25">
      <c r="B1061" s="72" t="s">
        <v>12</v>
      </c>
      <c r="C1061" s="72" t="s">
        <v>13</v>
      </c>
      <c r="D1061" s="72" t="s">
        <v>14</v>
      </c>
      <c r="E1061" s="72" t="s">
        <v>79</v>
      </c>
      <c r="F1061" s="73">
        <v>-720</v>
      </c>
      <c r="G1061" s="72" t="s">
        <v>16</v>
      </c>
      <c r="H1061" s="72" t="s">
        <v>17</v>
      </c>
      <c r="I1061" s="72" t="s">
        <v>18</v>
      </c>
      <c r="J1061" s="72" t="s">
        <v>19</v>
      </c>
      <c r="K1061" s="72" t="s">
        <v>25</v>
      </c>
      <c r="L1061" s="72" t="s">
        <v>416</v>
      </c>
      <c r="M1061" s="72"/>
    </row>
    <row r="1062" spans="2:13" x14ac:dyDescent="0.25">
      <c r="B1062" s="72" t="s">
        <v>12</v>
      </c>
      <c r="C1062" s="72" t="s">
        <v>13</v>
      </c>
      <c r="D1062" s="72" t="s">
        <v>14</v>
      </c>
      <c r="E1062" s="72" t="s">
        <v>27</v>
      </c>
      <c r="F1062" s="73">
        <v>2426300</v>
      </c>
      <c r="G1062" s="72" t="s">
        <v>16</v>
      </c>
      <c r="H1062" s="72" t="s">
        <v>24</v>
      </c>
      <c r="I1062" s="72" t="s">
        <v>18</v>
      </c>
      <c r="J1062" s="72" t="s">
        <v>19</v>
      </c>
      <c r="K1062" s="72" t="s">
        <v>49</v>
      </c>
      <c r="L1062" s="72" t="s">
        <v>105</v>
      </c>
      <c r="M1062" s="72" t="s">
        <v>35</v>
      </c>
    </row>
    <row r="1063" spans="2:13" x14ac:dyDescent="0.25">
      <c r="B1063" s="72" t="s">
        <v>12</v>
      </c>
      <c r="C1063" s="72" t="s">
        <v>13</v>
      </c>
      <c r="D1063" s="72" t="s">
        <v>14</v>
      </c>
      <c r="E1063" s="72" t="s">
        <v>60</v>
      </c>
      <c r="F1063" s="73">
        <v>51081</v>
      </c>
      <c r="G1063" s="72" t="s">
        <v>16</v>
      </c>
      <c r="H1063" s="72" t="s">
        <v>24</v>
      </c>
      <c r="I1063" s="72" t="s">
        <v>18</v>
      </c>
      <c r="J1063" s="72" t="s">
        <v>19</v>
      </c>
      <c r="K1063" s="72" t="s">
        <v>37</v>
      </c>
      <c r="L1063" s="72" t="s">
        <v>342</v>
      </c>
      <c r="M1063" s="72" t="s">
        <v>67</v>
      </c>
    </row>
    <row r="1064" spans="2:13" x14ac:dyDescent="0.25">
      <c r="B1064" s="72" t="s">
        <v>12</v>
      </c>
      <c r="C1064" s="72" t="s">
        <v>13</v>
      </c>
      <c r="D1064" s="72" t="s">
        <v>14</v>
      </c>
      <c r="E1064" s="72" t="s">
        <v>58</v>
      </c>
      <c r="F1064" s="73">
        <v>213226</v>
      </c>
      <c r="G1064" s="72" t="s">
        <v>16</v>
      </c>
      <c r="H1064" s="72" t="s">
        <v>24</v>
      </c>
      <c r="I1064" s="72" t="s">
        <v>18</v>
      </c>
      <c r="J1064" s="72" t="s">
        <v>19</v>
      </c>
      <c r="K1064" s="72" t="s">
        <v>37</v>
      </c>
      <c r="L1064" s="72" t="s">
        <v>454</v>
      </c>
      <c r="M1064" s="72" t="s">
        <v>29</v>
      </c>
    </row>
    <row r="1065" spans="2:13" x14ac:dyDescent="0.25">
      <c r="B1065" s="72" t="s">
        <v>12</v>
      </c>
      <c r="C1065" s="72" t="s">
        <v>13</v>
      </c>
      <c r="D1065" s="72" t="s">
        <v>14</v>
      </c>
      <c r="E1065" s="72" t="s">
        <v>36</v>
      </c>
      <c r="F1065" s="73">
        <v>39606</v>
      </c>
      <c r="G1065" s="72" t="s">
        <v>16</v>
      </c>
      <c r="H1065" s="72" t="s">
        <v>17</v>
      </c>
      <c r="I1065" s="72" t="s">
        <v>18</v>
      </c>
      <c r="J1065" s="72" t="s">
        <v>19</v>
      </c>
      <c r="K1065" s="72" t="s">
        <v>25</v>
      </c>
      <c r="L1065" s="72" t="s">
        <v>143</v>
      </c>
      <c r="M1065" s="72" t="s">
        <v>29</v>
      </c>
    </row>
    <row r="1066" spans="2:13" x14ac:dyDescent="0.25">
      <c r="B1066" s="72" t="s">
        <v>12</v>
      </c>
      <c r="C1066" s="72" t="s">
        <v>13</v>
      </c>
      <c r="D1066" s="72" t="s">
        <v>14</v>
      </c>
      <c r="E1066" s="72" t="s">
        <v>79</v>
      </c>
      <c r="F1066" s="73">
        <v>-623</v>
      </c>
      <c r="G1066" s="72" t="s">
        <v>16</v>
      </c>
      <c r="H1066" s="72" t="s">
        <v>17</v>
      </c>
      <c r="I1066" s="72" t="s">
        <v>18</v>
      </c>
      <c r="J1066" s="72" t="s">
        <v>19</v>
      </c>
      <c r="K1066" s="72" t="s">
        <v>25</v>
      </c>
      <c r="L1066" s="72" t="s">
        <v>734</v>
      </c>
      <c r="M1066" s="72"/>
    </row>
    <row r="1067" spans="2:13" x14ac:dyDescent="0.25">
      <c r="B1067" s="72" t="s">
        <v>12</v>
      </c>
      <c r="C1067" s="72" t="s">
        <v>13</v>
      </c>
      <c r="D1067" s="72" t="s">
        <v>14</v>
      </c>
      <c r="E1067" s="72" t="s">
        <v>705</v>
      </c>
      <c r="F1067" s="73">
        <v>270197</v>
      </c>
      <c r="G1067" s="72" t="s">
        <v>16</v>
      </c>
      <c r="H1067" s="72" t="s">
        <v>24</v>
      </c>
      <c r="I1067" s="72" t="s">
        <v>18</v>
      </c>
      <c r="J1067" s="72" t="s">
        <v>19</v>
      </c>
      <c r="K1067" s="72" t="s">
        <v>102</v>
      </c>
      <c r="L1067" s="72" t="s">
        <v>344</v>
      </c>
      <c r="M1067" s="72" t="s">
        <v>243</v>
      </c>
    </row>
    <row r="1068" spans="2:13" x14ac:dyDescent="0.25">
      <c r="B1068" s="72" t="s">
        <v>12</v>
      </c>
      <c r="C1068" s="72" t="s">
        <v>13</v>
      </c>
      <c r="D1068" s="72" t="s">
        <v>14</v>
      </c>
      <c r="E1068" s="72" t="s">
        <v>74</v>
      </c>
      <c r="F1068" s="73">
        <v>3772</v>
      </c>
      <c r="G1068" s="72" t="s">
        <v>16</v>
      </c>
      <c r="H1068" s="72" t="s">
        <v>17</v>
      </c>
      <c r="I1068" s="72" t="s">
        <v>18</v>
      </c>
      <c r="J1068" s="72" t="s">
        <v>19</v>
      </c>
      <c r="K1068" s="72" t="s">
        <v>25</v>
      </c>
      <c r="L1068" s="72" t="s">
        <v>537</v>
      </c>
      <c r="M1068" s="72" t="s">
        <v>112</v>
      </c>
    </row>
    <row r="1069" spans="2:13" x14ac:dyDescent="0.25">
      <c r="B1069" s="72" t="s">
        <v>12</v>
      </c>
      <c r="C1069" s="72" t="s">
        <v>13</v>
      </c>
      <c r="D1069" s="72" t="s">
        <v>14</v>
      </c>
      <c r="E1069" s="72" t="s">
        <v>94</v>
      </c>
      <c r="F1069" s="73">
        <v>19602</v>
      </c>
      <c r="G1069" s="72" t="s">
        <v>16</v>
      </c>
      <c r="H1069" s="72" t="s">
        <v>24</v>
      </c>
      <c r="I1069" s="72" t="s">
        <v>18</v>
      </c>
      <c r="J1069" s="72" t="s">
        <v>19</v>
      </c>
      <c r="K1069" s="72" t="s">
        <v>25</v>
      </c>
      <c r="L1069" s="72" t="s">
        <v>325</v>
      </c>
      <c r="M1069" s="72"/>
    </row>
    <row r="1070" spans="2:13" x14ac:dyDescent="0.25">
      <c r="B1070" s="72" t="s">
        <v>12</v>
      </c>
      <c r="C1070" s="72" t="s">
        <v>13</v>
      </c>
      <c r="D1070" s="72" t="s">
        <v>14</v>
      </c>
      <c r="E1070" s="72" t="s">
        <v>45</v>
      </c>
      <c r="F1070" s="73">
        <v>4</v>
      </c>
      <c r="G1070" s="72" t="s">
        <v>16</v>
      </c>
      <c r="H1070" s="72" t="s">
        <v>17</v>
      </c>
      <c r="I1070" s="72" t="s">
        <v>18</v>
      </c>
      <c r="J1070" s="72" t="s">
        <v>19</v>
      </c>
      <c r="K1070" s="72" t="s">
        <v>25</v>
      </c>
      <c r="L1070" s="72" t="s">
        <v>234</v>
      </c>
      <c r="M1070" s="72" t="s">
        <v>302</v>
      </c>
    </row>
    <row r="1071" spans="2:13" x14ac:dyDescent="0.25">
      <c r="B1071" s="72" t="s">
        <v>12</v>
      </c>
      <c r="C1071" s="72" t="s">
        <v>13</v>
      </c>
      <c r="D1071" s="72" t="s">
        <v>14</v>
      </c>
      <c r="E1071" s="72" t="s">
        <v>55</v>
      </c>
      <c r="F1071" s="73">
        <v>4135024</v>
      </c>
      <c r="G1071" s="72" t="s">
        <v>16</v>
      </c>
      <c r="H1071" s="72" t="s">
        <v>24</v>
      </c>
      <c r="I1071" s="72" t="s">
        <v>18</v>
      </c>
      <c r="J1071" s="72" t="s">
        <v>19</v>
      </c>
      <c r="K1071" s="72" t="s">
        <v>75</v>
      </c>
      <c r="L1071" s="72" t="s">
        <v>554</v>
      </c>
      <c r="M1071" s="72" t="s">
        <v>29</v>
      </c>
    </row>
    <row r="1072" spans="2:13" x14ac:dyDescent="0.25">
      <c r="B1072" s="72" t="s">
        <v>12</v>
      </c>
      <c r="C1072" s="72" t="s">
        <v>13</v>
      </c>
      <c r="D1072" s="72" t="s">
        <v>14</v>
      </c>
      <c r="E1072" s="72" t="s">
        <v>83</v>
      </c>
      <c r="F1072" s="73">
        <v>13115</v>
      </c>
      <c r="G1072" s="72" t="s">
        <v>16</v>
      </c>
      <c r="H1072" s="72" t="s">
        <v>24</v>
      </c>
      <c r="I1072" s="72" t="s">
        <v>18</v>
      </c>
      <c r="J1072" s="72" t="s">
        <v>19</v>
      </c>
      <c r="K1072" s="72" t="s">
        <v>43</v>
      </c>
      <c r="L1072" s="72" t="s">
        <v>614</v>
      </c>
      <c r="M1072" s="72"/>
    </row>
    <row r="1073" spans="2:13" x14ac:dyDescent="0.25">
      <c r="B1073" s="72" t="s">
        <v>12</v>
      </c>
      <c r="C1073" s="72" t="s">
        <v>13</v>
      </c>
      <c r="D1073" s="72" t="s">
        <v>14</v>
      </c>
      <c r="E1073" s="72" t="s">
        <v>39</v>
      </c>
      <c r="F1073" s="73">
        <v>-30544</v>
      </c>
      <c r="G1073" s="72" t="s">
        <v>16</v>
      </c>
      <c r="H1073" s="72" t="s">
        <v>24</v>
      </c>
      <c r="I1073" s="72" t="s">
        <v>48</v>
      </c>
      <c r="J1073" s="72" t="s">
        <v>19</v>
      </c>
      <c r="K1073" s="72" t="s">
        <v>43</v>
      </c>
      <c r="L1073" s="72" t="s">
        <v>336</v>
      </c>
      <c r="M1073" s="72"/>
    </row>
    <row r="1074" spans="2:13" x14ac:dyDescent="0.25">
      <c r="B1074" s="72" t="s">
        <v>12</v>
      </c>
      <c r="C1074" s="72" t="s">
        <v>13</v>
      </c>
      <c r="D1074" s="72" t="s">
        <v>14</v>
      </c>
      <c r="E1074" s="72" t="s">
        <v>70</v>
      </c>
      <c r="F1074" s="73">
        <v>188705</v>
      </c>
      <c r="G1074" s="72" t="s">
        <v>16</v>
      </c>
      <c r="H1074" s="72" t="s">
        <v>24</v>
      </c>
      <c r="I1074" s="72" t="s">
        <v>18</v>
      </c>
      <c r="J1074" s="72" t="s">
        <v>19</v>
      </c>
      <c r="K1074" s="72" t="s">
        <v>37</v>
      </c>
      <c r="L1074" s="72" t="s">
        <v>588</v>
      </c>
      <c r="M1074" s="72" t="s">
        <v>444</v>
      </c>
    </row>
    <row r="1075" spans="2:13" x14ac:dyDescent="0.25">
      <c r="B1075" s="72" t="s">
        <v>12</v>
      </c>
      <c r="C1075" s="72" t="s">
        <v>13</v>
      </c>
      <c r="D1075" s="72" t="s">
        <v>14</v>
      </c>
      <c r="E1075" s="72" t="s">
        <v>81</v>
      </c>
      <c r="F1075" s="73">
        <v>58930</v>
      </c>
      <c r="G1075" s="72" t="s">
        <v>16</v>
      </c>
      <c r="H1075" s="72" t="s">
        <v>24</v>
      </c>
      <c r="I1075" s="72" t="s">
        <v>18</v>
      </c>
      <c r="J1075" s="72" t="s">
        <v>19</v>
      </c>
      <c r="K1075" s="72" t="s">
        <v>25</v>
      </c>
      <c r="L1075" s="72" t="s">
        <v>230</v>
      </c>
      <c r="M1075" s="72" t="s">
        <v>29</v>
      </c>
    </row>
    <row r="1076" spans="2:13" x14ac:dyDescent="0.25">
      <c r="B1076" s="72" t="s">
        <v>12</v>
      </c>
      <c r="C1076" s="72" t="s">
        <v>13</v>
      </c>
      <c r="D1076" s="72" t="s">
        <v>14</v>
      </c>
      <c r="E1076" s="72" t="s">
        <v>39</v>
      </c>
      <c r="F1076" s="73">
        <v>-121330</v>
      </c>
      <c r="G1076" s="72" t="s">
        <v>16</v>
      </c>
      <c r="H1076" s="72" t="s">
        <v>24</v>
      </c>
      <c r="I1076" s="72" t="s">
        <v>18</v>
      </c>
      <c r="J1076" s="72" t="s">
        <v>19</v>
      </c>
      <c r="K1076" s="72" t="s">
        <v>37</v>
      </c>
      <c r="L1076" s="72" t="s">
        <v>588</v>
      </c>
      <c r="M1076" s="72"/>
    </row>
    <row r="1077" spans="2:13" x14ac:dyDescent="0.25">
      <c r="B1077" s="72" t="s">
        <v>12</v>
      </c>
      <c r="C1077" s="72" t="s">
        <v>13</v>
      </c>
      <c r="D1077" s="72" t="s">
        <v>14</v>
      </c>
      <c r="E1077" s="72" t="s">
        <v>144</v>
      </c>
      <c r="F1077" s="73">
        <v>115472</v>
      </c>
      <c r="G1077" s="72" t="s">
        <v>16</v>
      </c>
      <c r="H1077" s="72" t="s">
        <v>17</v>
      </c>
      <c r="I1077" s="72" t="s">
        <v>18</v>
      </c>
      <c r="J1077" s="72" t="s">
        <v>19</v>
      </c>
      <c r="K1077" s="72" t="s">
        <v>25</v>
      </c>
      <c r="L1077" s="72" t="s">
        <v>149</v>
      </c>
      <c r="M1077" s="72" t="s">
        <v>133</v>
      </c>
    </row>
    <row r="1078" spans="2:13" x14ac:dyDescent="0.25">
      <c r="B1078" s="72" t="s">
        <v>12</v>
      </c>
      <c r="C1078" s="72" t="s">
        <v>13</v>
      </c>
      <c r="D1078" s="72" t="s">
        <v>14</v>
      </c>
      <c r="E1078" s="72" t="s">
        <v>23</v>
      </c>
      <c r="F1078" s="73">
        <v>-20650</v>
      </c>
      <c r="G1078" s="72" t="s">
        <v>16</v>
      </c>
      <c r="H1078" s="72" t="s">
        <v>24</v>
      </c>
      <c r="I1078" s="72" t="s">
        <v>48</v>
      </c>
      <c r="J1078" s="72" t="s">
        <v>19</v>
      </c>
      <c r="K1078" s="72" t="s">
        <v>25</v>
      </c>
      <c r="L1078" s="72" t="s">
        <v>115</v>
      </c>
      <c r="M1078" s="72"/>
    </row>
    <row r="1079" spans="2:13" x14ac:dyDescent="0.25">
      <c r="B1079" s="72" t="s">
        <v>12</v>
      </c>
      <c r="C1079" s="72" t="s">
        <v>13</v>
      </c>
      <c r="D1079" s="72" t="s">
        <v>14</v>
      </c>
      <c r="E1079" s="72" t="s">
        <v>256</v>
      </c>
      <c r="F1079" s="73">
        <v>-8402</v>
      </c>
      <c r="G1079" s="72" t="s">
        <v>16</v>
      </c>
      <c r="H1079" s="72" t="s">
        <v>17</v>
      </c>
      <c r="I1079" s="72" t="s">
        <v>18</v>
      </c>
      <c r="J1079" s="72" t="s">
        <v>19</v>
      </c>
      <c r="K1079" s="72" t="s">
        <v>25</v>
      </c>
      <c r="L1079" s="72" t="s">
        <v>52</v>
      </c>
      <c r="M1079" s="72"/>
    </row>
    <row r="1080" spans="2:13" x14ac:dyDescent="0.25">
      <c r="B1080" s="72" t="s">
        <v>12</v>
      </c>
      <c r="C1080" s="72" t="s">
        <v>13</v>
      </c>
      <c r="D1080" s="72" t="s">
        <v>14</v>
      </c>
      <c r="E1080" s="72" t="s">
        <v>55</v>
      </c>
      <c r="F1080" s="73">
        <v>644666</v>
      </c>
      <c r="G1080" s="72" t="s">
        <v>16</v>
      </c>
      <c r="H1080" s="72" t="s">
        <v>24</v>
      </c>
      <c r="I1080" s="72" t="s">
        <v>18</v>
      </c>
      <c r="J1080" s="72" t="s">
        <v>19</v>
      </c>
      <c r="K1080" s="72" t="s">
        <v>37</v>
      </c>
      <c r="L1080" s="72" t="s">
        <v>274</v>
      </c>
      <c r="M1080" s="72" t="s">
        <v>57</v>
      </c>
    </row>
    <row r="1081" spans="2:13" x14ac:dyDescent="0.25">
      <c r="B1081" s="72" t="s">
        <v>12</v>
      </c>
      <c r="C1081" s="72" t="s">
        <v>13</v>
      </c>
      <c r="D1081" s="72" t="s">
        <v>14</v>
      </c>
      <c r="E1081" s="72" t="s">
        <v>27</v>
      </c>
      <c r="F1081" s="73">
        <v>59193</v>
      </c>
      <c r="G1081" s="72" t="s">
        <v>16</v>
      </c>
      <c r="H1081" s="72" t="s">
        <v>17</v>
      </c>
      <c r="I1081" s="72" t="s">
        <v>18</v>
      </c>
      <c r="J1081" s="72" t="s">
        <v>19</v>
      </c>
      <c r="K1081" s="72" t="s">
        <v>25</v>
      </c>
      <c r="L1081" s="72" t="s">
        <v>234</v>
      </c>
      <c r="M1081" s="72" t="s">
        <v>47</v>
      </c>
    </row>
    <row r="1082" spans="2:13" x14ac:dyDescent="0.25">
      <c r="B1082" s="72" t="s">
        <v>12</v>
      </c>
      <c r="C1082" s="72" t="s">
        <v>13</v>
      </c>
      <c r="D1082" s="72" t="s">
        <v>14</v>
      </c>
      <c r="E1082" s="72" t="s">
        <v>94</v>
      </c>
      <c r="F1082" s="73">
        <v>510596</v>
      </c>
      <c r="G1082" s="72" t="s">
        <v>16</v>
      </c>
      <c r="H1082" s="72" t="s">
        <v>24</v>
      </c>
      <c r="I1082" s="72" t="s">
        <v>18</v>
      </c>
      <c r="J1082" s="72" t="s">
        <v>19</v>
      </c>
      <c r="K1082" s="72" t="s">
        <v>37</v>
      </c>
      <c r="L1082" s="72" t="s">
        <v>494</v>
      </c>
      <c r="M1082" s="72"/>
    </row>
    <row r="1083" spans="2:13" x14ac:dyDescent="0.25">
      <c r="B1083" s="72" t="s">
        <v>12</v>
      </c>
      <c r="C1083" s="72" t="s">
        <v>13</v>
      </c>
      <c r="D1083" s="72" t="s">
        <v>14</v>
      </c>
      <c r="E1083" s="72" t="s">
        <v>68</v>
      </c>
      <c r="F1083" s="73">
        <v>-26196</v>
      </c>
      <c r="G1083" s="72" t="s">
        <v>16</v>
      </c>
      <c r="H1083" s="72" t="s">
        <v>24</v>
      </c>
      <c r="I1083" s="72" t="s">
        <v>18</v>
      </c>
      <c r="J1083" s="72" t="s">
        <v>19</v>
      </c>
      <c r="K1083" s="72" t="s">
        <v>117</v>
      </c>
      <c r="L1083" s="72" t="s">
        <v>520</v>
      </c>
      <c r="M1083" s="72"/>
    </row>
    <row r="1084" spans="2:13" x14ac:dyDescent="0.25">
      <c r="B1084" s="72" t="s">
        <v>12</v>
      </c>
      <c r="C1084" s="72" t="s">
        <v>13</v>
      </c>
      <c r="D1084" s="72" t="s">
        <v>14</v>
      </c>
      <c r="E1084" s="72" t="s">
        <v>146</v>
      </c>
      <c r="F1084" s="73">
        <v>-7675</v>
      </c>
      <c r="G1084" s="72" t="s">
        <v>16</v>
      </c>
      <c r="H1084" s="72" t="s">
        <v>17</v>
      </c>
      <c r="I1084" s="72" t="s">
        <v>18</v>
      </c>
      <c r="J1084" s="72" t="s">
        <v>19</v>
      </c>
      <c r="K1084" s="72" t="s">
        <v>37</v>
      </c>
      <c r="L1084" s="72" t="s">
        <v>509</v>
      </c>
      <c r="M1084" s="72"/>
    </row>
    <row r="1085" spans="2:13" x14ac:dyDescent="0.25">
      <c r="B1085" s="72" t="s">
        <v>12</v>
      </c>
      <c r="C1085" s="72" t="s">
        <v>13</v>
      </c>
      <c r="D1085" s="72" t="s">
        <v>14</v>
      </c>
      <c r="E1085" s="72" t="s">
        <v>55</v>
      </c>
      <c r="F1085" s="73">
        <v>271325</v>
      </c>
      <c r="G1085" s="72" t="s">
        <v>16</v>
      </c>
      <c r="H1085" s="72" t="s">
        <v>24</v>
      </c>
      <c r="I1085" s="72" t="s">
        <v>18</v>
      </c>
      <c r="J1085" s="72" t="s">
        <v>19</v>
      </c>
      <c r="K1085" s="72" t="s">
        <v>25</v>
      </c>
      <c r="L1085" s="72" t="s">
        <v>201</v>
      </c>
      <c r="M1085" s="72" t="s">
        <v>112</v>
      </c>
    </row>
    <row r="1086" spans="2:13" x14ac:dyDescent="0.25">
      <c r="B1086" s="72" t="s">
        <v>12</v>
      </c>
      <c r="C1086" s="72" t="s">
        <v>13</v>
      </c>
      <c r="D1086" s="72" t="s">
        <v>14</v>
      </c>
      <c r="E1086" s="72" t="s">
        <v>353</v>
      </c>
      <c r="F1086" s="73">
        <v>29719</v>
      </c>
      <c r="G1086" s="72" t="s">
        <v>16</v>
      </c>
      <c r="H1086" s="72" t="s">
        <v>17</v>
      </c>
      <c r="I1086" s="72" t="s">
        <v>18</v>
      </c>
      <c r="J1086" s="72" t="s">
        <v>19</v>
      </c>
      <c r="K1086" s="72" t="s">
        <v>49</v>
      </c>
      <c r="L1086" s="72" t="s">
        <v>222</v>
      </c>
      <c r="M1086" s="72" t="s">
        <v>133</v>
      </c>
    </row>
    <row r="1087" spans="2:13" x14ac:dyDescent="0.25">
      <c r="B1087" s="72" t="s">
        <v>12</v>
      </c>
      <c r="C1087" s="72" t="s">
        <v>13</v>
      </c>
      <c r="D1087" s="72" t="s">
        <v>14</v>
      </c>
      <c r="E1087" s="72" t="s">
        <v>68</v>
      </c>
      <c r="F1087" s="73">
        <v>-51937</v>
      </c>
      <c r="G1087" s="72" t="s">
        <v>16</v>
      </c>
      <c r="H1087" s="72" t="s">
        <v>24</v>
      </c>
      <c r="I1087" s="72" t="s">
        <v>18</v>
      </c>
      <c r="J1087" s="72" t="s">
        <v>19</v>
      </c>
      <c r="K1087" s="72" t="s">
        <v>37</v>
      </c>
      <c r="L1087" s="72" t="s">
        <v>120</v>
      </c>
      <c r="M1087" s="72"/>
    </row>
    <row r="1088" spans="2:13" x14ac:dyDescent="0.25">
      <c r="B1088" s="72" t="s">
        <v>12</v>
      </c>
      <c r="C1088" s="72" t="s">
        <v>13</v>
      </c>
      <c r="D1088" s="72" t="s">
        <v>14</v>
      </c>
      <c r="E1088" s="72" t="s">
        <v>144</v>
      </c>
      <c r="F1088" s="73">
        <v>138238</v>
      </c>
      <c r="G1088" s="72" t="s">
        <v>16</v>
      </c>
      <c r="H1088" s="72" t="s">
        <v>17</v>
      </c>
      <c r="I1088" s="72" t="s">
        <v>18</v>
      </c>
      <c r="J1088" s="72" t="s">
        <v>19</v>
      </c>
      <c r="K1088" s="72" t="s">
        <v>20</v>
      </c>
      <c r="L1088" s="72" t="s">
        <v>199</v>
      </c>
      <c r="M1088" s="72" t="s">
        <v>22</v>
      </c>
    </row>
    <row r="1089" spans="2:13" x14ac:dyDescent="0.25">
      <c r="B1089" s="72" t="s">
        <v>12</v>
      </c>
      <c r="C1089" s="72" t="s">
        <v>13</v>
      </c>
      <c r="D1089" s="72" t="s">
        <v>14</v>
      </c>
      <c r="E1089" s="72" t="s">
        <v>144</v>
      </c>
      <c r="F1089" s="73">
        <v>2773135</v>
      </c>
      <c r="G1089" s="72" t="s">
        <v>16</v>
      </c>
      <c r="H1089" s="72" t="s">
        <v>24</v>
      </c>
      <c r="I1089" s="72" t="s">
        <v>18</v>
      </c>
      <c r="J1089" s="72" t="s">
        <v>19</v>
      </c>
      <c r="K1089" s="72" t="s">
        <v>37</v>
      </c>
      <c r="L1089" s="72" t="s">
        <v>86</v>
      </c>
      <c r="M1089" s="72" t="s">
        <v>184</v>
      </c>
    </row>
    <row r="1090" spans="2:13" x14ac:dyDescent="0.25">
      <c r="B1090" s="72" t="s">
        <v>12</v>
      </c>
      <c r="C1090" s="72" t="s">
        <v>13</v>
      </c>
      <c r="D1090" s="72" t="s">
        <v>14</v>
      </c>
      <c r="E1090" s="72" t="s">
        <v>15</v>
      </c>
      <c r="F1090" s="73">
        <v>2220936</v>
      </c>
      <c r="G1090" s="72" t="s">
        <v>16</v>
      </c>
      <c r="H1090" s="72" t="s">
        <v>17</v>
      </c>
      <c r="I1090" s="72" t="s">
        <v>18</v>
      </c>
      <c r="J1090" s="72" t="s">
        <v>19</v>
      </c>
      <c r="K1090" s="72" t="s">
        <v>37</v>
      </c>
      <c r="L1090" s="72" t="s">
        <v>177</v>
      </c>
      <c r="M1090" s="72" t="s">
        <v>133</v>
      </c>
    </row>
    <row r="1091" spans="2:13" x14ac:dyDescent="0.25">
      <c r="B1091" s="72" t="s">
        <v>12</v>
      </c>
      <c r="C1091" s="72" t="s">
        <v>13</v>
      </c>
      <c r="D1091" s="72" t="s">
        <v>14</v>
      </c>
      <c r="E1091" s="72" t="s">
        <v>264</v>
      </c>
      <c r="F1091" s="73">
        <v>77733</v>
      </c>
      <c r="G1091" s="72" t="s">
        <v>16</v>
      </c>
      <c r="H1091" s="72" t="s">
        <v>24</v>
      </c>
      <c r="I1091" s="72" t="s">
        <v>18</v>
      </c>
      <c r="J1091" s="72" t="s">
        <v>19</v>
      </c>
      <c r="K1091" s="72" t="s">
        <v>25</v>
      </c>
      <c r="L1091" s="72" t="s">
        <v>107</v>
      </c>
      <c r="M1091" s="72" t="s">
        <v>67</v>
      </c>
    </row>
    <row r="1092" spans="2:13" x14ac:dyDescent="0.25">
      <c r="B1092" s="72" t="s">
        <v>12</v>
      </c>
      <c r="C1092" s="72" t="s">
        <v>13</v>
      </c>
      <c r="D1092" s="72" t="s">
        <v>14</v>
      </c>
      <c r="E1092" s="72" t="s">
        <v>187</v>
      </c>
      <c r="F1092" s="73">
        <v>50001</v>
      </c>
      <c r="G1092" s="72" t="s">
        <v>16</v>
      </c>
      <c r="H1092" s="72" t="s">
        <v>24</v>
      </c>
      <c r="I1092" s="72" t="s">
        <v>18</v>
      </c>
      <c r="J1092" s="72" t="s">
        <v>19</v>
      </c>
      <c r="K1092" s="72" t="s">
        <v>25</v>
      </c>
      <c r="L1092" s="72" t="s">
        <v>174</v>
      </c>
      <c r="M1092" s="72" t="s">
        <v>112</v>
      </c>
    </row>
    <row r="1093" spans="2:13" x14ac:dyDescent="0.25">
      <c r="B1093" s="72" t="s">
        <v>12</v>
      </c>
      <c r="C1093" s="72" t="s">
        <v>13</v>
      </c>
      <c r="D1093" s="72" t="s">
        <v>14</v>
      </c>
      <c r="E1093" s="72" t="s">
        <v>55</v>
      </c>
      <c r="F1093" s="73">
        <v>6078913</v>
      </c>
      <c r="G1093" s="72" t="s">
        <v>16</v>
      </c>
      <c r="H1093" s="72" t="s">
        <v>17</v>
      </c>
      <c r="I1093" s="72" t="s">
        <v>18</v>
      </c>
      <c r="J1093" s="72" t="s">
        <v>19</v>
      </c>
      <c r="K1093" s="72" t="s">
        <v>37</v>
      </c>
      <c r="L1093" s="72" t="s">
        <v>38</v>
      </c>
      <c r="M1093" s="72" t="s">
        <v>57</v>
      </c>
    </row>
    <row r="1094" spans="2:13" x14ac:dyDescent="0.25">
      <c r="B1094" s="72" t="s">
        <v>12</v>
      </c>
      <c r="C1094" s="72" t="s">
        <v>13</v>
      </c>
      <c r="D1094" s="72" t="s">
        <v>14</v>
      </c>
      <c r="E1094" s="72" t="s">
        <v>51</v>
      </c>
      <c r="F1094" s="73">
        <v>72165</v>
      </c>
      <c r="G1094" s="72" t="s">
        <v>16</v>
      </c>
      <c r="H1094" s="72" t="s">
        <v>24</v>
      </c>
      <c r="I1094" s="72" t="s">
        <v>18</v>
      </c>
      <c r="J1094" s="72" t="s">
        <v>19</v>
      </c>
      <c r="K1094" s="72" t="s">
        <v>43</v>
      </c>
      <c r="L1094" s="72" t="s">
        <v>447</v>
      </c>
      <c r="M1094" s="72"/>
    </row>
    <row r="1095" spans="2:13" x14ac:dyDescent="0.25">
      <c r="B1095" s="72" t="s">
        <v>12</v>
      </c>
      <c r="C1095" s="72" t="s">
        <v>13</v>
      </c>
      <c r="D1095" s="72" t="s">
        <v>14</v>
      </c>
      <c r="E1095" s="72" t="s">
        <v>94</v>
      </c>
      <c r="F1095" s="73">
        <v>2260</v>
      </c>
      <c r="G1095" s="72" t="s">
        <v>16</v>
      </c>
      <c r="H1095" s="72" t="s">
        <v>24</v>
      </c>
      <c r="I1095" s="72" t="s">
        <v>18</v>
      </c>
      <c r="J1095" s="72" t="s">
        <v>19</v>
      </c>
      <c r="K1095" s="72" t="s">
        <v>117</v>
      </c>
      <c r="L1095" s="72" t="s">
        <v>484</v>
      </c>
      <c r="M1095" s="72"/>
    </row>
    <row r="1096" spans="2:13" x14ac:dyDescent="0.25">
      <c r="B1096" s="72" t="s">
        <v>12</v>
      </c>
      <c r="C1096" s="72" t="s">
        <v>13</v>
      </c>
      <c r="D1096" s="72" t="s">
        <v>14</v>
      </c>
      <c r="E1096" s="72" t="s">
        <v>41</v>
      </c>
      <c r="F1096" s="73">
        <v>-527</v>
      </c>
      <c r="G1096" s="72" t="s">
        <v>16</v>
      </c>
      <c r="H1096" s="72" t="s">
        <v>24</v>
      </c>
      <c r="I1096" s="72" t="s">
        <v>18</v>
      </c>
      <c r="J1096" s="72" t="s">
        <v>19</v>
      </c>
      <c r="K1096" s="72" t="s">
        <v>37</v>
      </c>
      <c r="L1096" s="72" t="s">
        <v>384</v>
      </c>
      <c r="M1096" s="72"/>
    </row>
    <row r="1097" spans="2:13" x14ac:dyDescent="0.25">
      <c r="B1097" s="72" t="s">
        <v>12</v>
      </c>
      <c r="C1097" s="72" t="s">
        <v>13</v>
      </c>
      <c r="D1097" s="72" t="s">
        <v>14</v>
      </c>
      <c r="E1097" s="72" t="s">
        <v>83</v>
      </c>
      <c r="F1097" s="73">
        <v>30</v>
      </c>
      <c r="G1097" s="72" t="s">
        <v>16</v>
      </c>
      <c r="H1097" s="72" t="s">
        <v>24</v>
      </c>
      <c r="I1097" s="72" t="s">
        <v>18</v>
      </c>
      <c r="J1097" s="72" t="s">
        <v>19</v>
      </c>
      <c r="K1097" s="72" t="s">
        <v>117</v>
      </c>
      <c r="L1097" s="72" t="s">
        <v>770</v>
      </c>
      <c r="M1097" s="72"/>
    </row>
    <row r="1098" spans="2:13" x14ac:dyDescent="0.25">
      <c r="B1098" s="72" t="s">
        <v>12</v>
      </c>
      <c r="C1098" s="72" t="s">
        <v>13</v>
      </c>
      <c r="D1098" s="72" t="s">
        <v>14</v>
      </c>
      <c r="E1098" s="72" t="s">
        <v>39</v>
      </c>
      <c r="F1098" s="73">
        <v>-36288</v>
      </c>
      <c r="G1098" s="72" t="s">
        <v>16</v>
      </c>
      <c r="H1098" s="72" t="s">
        <v>24</v>
      </c>
      <c r="I1098" s="72" t="s">
        <v>18</v>
      </c>
      <c r="J1098" s="72" t="s">
        <v>19</v>
      </c>
      <c r="K1098" s="72" t="s">
        <v>25</v>
      </c>
      <c r="L1098" s="72" t="s">
        <v>77</v>
      </c>
      <c r="M1098" s="72"/>
    </row>
    <row r="1099" spans="2:13" x14ac:dyDescent="0.25">
      <c r="B1099" s="72" t="s">
        <v>12</v>
      </c>
      <c r="C1099" s="72" t="s">
        <v>13</v>
      </c>
      <c r="D1099" s="72" t="s">
        <v>14</v>
      </c>
      <c r="E1099" s="72" t="s">
        <v>144</v>
      </c>
      <c r="F1099" s="73">
        <v>2361765</v>
      </c>
      <c r="G1099" s="72" t="s">
        <v>16</v>
      </c>
      <c r="H1099" s="72" t="s">
        <v>17</v>
      </c>
      <c r="I1099" s="72" t="s">
        <v>18</v>
      </c>
      <c r="J1099" s="72" t="s">
        <v>19</v>
      </c>
      <c r="K1099" s="72" t="s">
        <v>25</v>
      </c>
      <c r="L1099" s="72" t="s">
        <v>442</v>
      </c>
      <c r="M1099" s="72" t="s">
        <v>184</v>
      </c>
    </row>
    <row r="1100" spans="2:13" x14ac:dyDescent="0.25">
      <c r="B1100" s="72" t="s">
        <v>12</v>
      </c>
      <c r="C1100" s="72" t="s">
        <v>13</v>
      </c>
      <c r="D1100" s="72" t="s">
        <v>14</v>
      </c>
      <c r="E1100" s="72" t="s">
        <v>94</v>
      </c>
      <c r="F1100" s="73">
        <v>106149</v>
      </c>
      <c r="G1100" s="72" t="s">
        <v>16</v>
      </c>
      <c r="H1100" s="72" t="s">
        <v>17</v>
      </c>
      <c r="I1100" s="72" t="s">
        <v>18</v>
      </c>
      <c r="J1100" s="72" t="s">
        <v>19</v>
      </c>
      <c r="K1100" s="72" t="s">
        <v>25</v>
      </c>
      <c r="L1100" s="72" t="s">
        <v>537</v>
      </c>
      <c r="M1100" s="72"/>
    </row>
    <row r="1101" spans="2:13" x14ac:dyDescent="0.25">
      <c r="B1101" s="72" t="s">
        <v>12</v>
      </c>
      <c r="C1101" s="72" t="s">
        <v>13</v>
      </c>
      <c r="D1101" s="72" t="s">
        <v>14</v>
      </c>
      <c r="E1101" s="72" t="s">
        <v>55</v>
      </c>
      <c r="F1101" s="73">
        <v>19253</v>
      </c>
      <c r="G1101" s="72" t="s">
        <v>16</v>
      </c>
      <c r="H1101" s="72" t="s">
        <v>17</v>
      </c>
      <c r="I1101" s="72" t="s">
        <v>18</v>
      </c>
      <c r="J1101" s="72" t="s">
        <v>19</v>
      </c>
      <c r="K1101" s="72" t="s">
        <v>25</v>
      </c>
      <c r="L1101" s="72" t="s">
        <v>314</v>
      </c>
      <c r="M1101" s="72" t="s">
        <v>112</v>
      </c>
    </row>
    <row r="1102" spans="2:13" x14ac:dyDescent="0.25">
      <c r="B1102" s="72" t="s">
        <v>12</v>
      </c>
      <c r="C1102" s="72" t="s">
        <v>13</v>
      </c>
      <c r="D1102" s="72" t="s">
        <v>14</v>
      </c>
      <c r="E1102" s="72" t="s">
        <v>39</v>
      </c>
      <c r="F1102" s="73">
        <v>-109657</v>
      </c>
      <c r="G1102" s="72" t="s">
        <v>16</v>
      </c>
      <c r="H1102" s="72" t="s">
        <v>17</v>
      </c>
      <c r="I1102" s="72" t="s">
        <v>18</v>
      </c>
      <c r="J1102" s="72" t="s">
        <v>19</v>
      </c>
      <c r="K1102" s="72" t="s">
        <v>25</v>
      </c>
      <c r="L1102" s="72" t="s">
        <v>110</v>
      </c>
      <c r="M1102" s="72"/>
    </row>
    <row r="1103" spans="2:13" x14ac:dyDescent="0.25">
      <c r="B1103" s="72" t="s">
        <v>12</v>
      </c>
      <c r="C1103" s="72" t="s">
        <v>13</v>
      </c>
      <c r="D1103" s="72" t="s">
        <v>14</v>
      </c>
      <c r="E1103" s="72" t="s">
        <v>79</v>
      </c>
      <c r="F1103" s="73">
        <v>-24726</v>
      </c>
      <c r="G1103" s="72" t="s">
        <v>16</v>
      </c>
      <c r="H1103" s="72" t="s">
        <v>24</v>
      </c>
      <c r="I1103" s="72" t="s">
        <v>18</v>
      </c>
      <c r="J1103" s="72" t="s">
        <v>19</v>
      </c>
      <c r="K1103" s="72" t="s">
        <v>63</v>
      </c>
      <c r="L1103" s="72" t="s">
        <v>137</v>
      </c>
      <c r="M1103" s="72"/>
    </row>
    <row r="1104" spans="2:13" x14ac:dyDescent="0.25">
      <c r="B1104" s="72" t="s">
        <v>12</v>
      </c>
      <c r="C1104" s="72" t="s">
        <v>13</v>
      </c>
      <c r="D1104" s="72" t="s">
        <v>14</v>
      </c>
      <c r="E1104" s="72" t="s">
        <v>27</v>
      </c>
      <c r="F1104" s="73">
        <v>9054</v>
      </c>
      <c r="G1104" s="72" t="s">
        <v>16</v>
      </c>
      <c r="H1104" s="72" t="s">
        <v>17</v>
      </c>
      <c r="I1104" s="72" t="s">
        <v>18</v>
      </c>
      <c r="J1104" s="72" t="s">
        <v>19</v>
      </c>
      <c r="K1104" s="72" t="s">
        <v>25</v>
      </c>
      <c r="L1104" s="72" t="s">
        <v>420</v>
      </c>
      <c r="M1104" s="72" t="s">
        <v>112</v>
      </c>
    </row>
    <row r="1105" spans="2:13" x14ac:dyDescent="0.25">
      <c r="B1105" s="72" t="s">
        <v>12</v>
      </c>
      <c r="C1105" s="72" t="s">
        <v>13</v>
      </c>
      <c r="D1105" s="72" t="s">
        <v>14</v>
      </c>
      <c r="E1105" s="72" t="s">
        <v>27</v>
      </c>
      <c r="F1105" s="73">
        <v>26569</v>
      </c>
      <c r="G1105" s="72" t="s">
        <v>16</v>
      </c>
      <c r="H1105" s="72" t="s">
        <v>24</v>
      </c>
      <c r="I1105" s="72" t="s">
        <v>18</v>
      </c>
      <c r="J1105" s="72" t="s">
        <v>19</v>
      </c>
      <c r="K1105" s="72" t="s">
        <v>117</v>
      </c>
      <c r="L1105" s="72" t="s">
        <v>475</v>
      </c>
      <c r="M1105" s="72" t="s">
        <v>57</v>
      </c>
    </row>
    <row r="1106" spans="2:13" x14ac:dyDescent="0.25">
      <c r="B1106" s="72" t="s">
        <v>12</v>
      </c>
      <c r="C1106" s="72" t="s">
        <v>13</v>
      </c>
      <c r="D1106" s="72" t="s">
        <v>14</v>
      </c>
      <c r="E1106" s="72" t="s">
        <v>55</v>
      </c>
      <c r="F1106" s="73">
        <v>649681</v>
      </c>
      <c r="G1106" s="72" t="s">
        <v>16</v>
      </c>
      <c r="H1106" s="72" t="s">
        <v>24</v>
      </c>
      <c r="I1106" s="72" t="s">
        <v>18</v>
      </c>
      <c r="J1106" s="72" t="s">
        <v>19</v>
      </c>
      <c r="K1106" s="72" t="s">
        <v>75</v>
      </c>
      <c r="L1106" s="72" t="s">
        <v>341</v>
      </c>
      <c r="M1106" s="72" t="s">
        <v>29</v>
      </c>
    </row>
    <row r="1107" spans="2:13" x14ac:dyDescent="0.25">
      <c r="B1107" s="72" t="s">
        <v>12</v>
      </c>
      <c r="C1107" s="72" t="s">
        <v>13</v>
      </c>
      <c r="D1107" s="72" t="s">
        <v>14</v>
      </c>
      <c r="E1107" s="72" t="s">
        <v>228</v>
      </c>
      <c r="F1107" s="73">
        <v>28859</v>
      </c>
      <c r="G1107" s="72" t="s">
        <v>16</v>
      </c>
      <c r="H1107" s="72" t="s">
        <v>24</v>
      </c>
      <c r="I1107" s="72" t="s">
        <v>18</v>
      </c>
      <c r="J1107" s="72" t="s">
        <v>19</v>
      </c>
      <c r="K1107" s="72" t="s">
        <v>37</v>
      </c>
      <c r="L1107" s="72" t="s">
        <v>542</v>
      </c>
      <c r="M1107" s="72" t="s">
        <v>133</v>
      </c>
    </row>
    <row r="1108" spans="2:13" x14ac:dyDescent="0.25">
      <c r="B1108" s="72" t="s">
        <v>12</v>
      </c>
      <c r="C1108" s="72" t="s">
        <v>13</v>
      </c>
      <c r="D1108" s="72" t="s">
        <v>14</v>
      </c>
      <c r="E1108" s="72" t="s">
        <v>152</v>
      </c>
      <c r="F1108" s="73">
        <v>-7226</v>
      </c>
      <c r="G1108" s="72" t="s">
        <v>16</v>
      </c>
      <c r="H1108" s="72" t="s">
        <v>17</v>
      </c>
      <c r="I1108" s="72" t="s">
        <v>18</v>
      </c>
      <c r="J1108" s="72" t="s">
        <v>19</v>
      </c>
      <c r="K1108" s="72" t="s">
        <v>25</v>
      </c>
      <c r="L1108" s="72" t="s">
        <v>442</v>
      </c>
      <c r="M1108" s="72"/>
    </row>
    <row r="1109" spans="2:13" x14ac:dyDescent="0.25">
      <c r="B1109" s="72" t="s">
        <v>12</v>
      </c>
      <c r="C1109" s="72" t="s">
        <v>13</v>
      </c>
      <c r="D1109" s="72" t="s">
        <v>14</v>
      </c>
      <c r="E1109" s="72" t="s">
        <v>79</v>
      </c>
      <c r="F1109" s="73">
        <v>-1504</v>
      </c>
      <c r="G1109" s="72" t="s">
        <v>16</v>
      </c>
      <c r="H1109" s="72" t="s">
        <v>17</v>
      </c>
      <c r="I1109" s="72" t="s">
        <v>18</v>
      </c>
      <c r="J1109" s="72" t="s">
        <v>227</v>
      </c>
      <c r="K1109" s="72" t="s">
        <v>25</v>
      </c>
      <c r="L1109" s="72" t="s">
        <v>299</v>
      </c>
      <c r="M1109" s="72"/>
    </row>
    <row r="1110" spans="2:13" x14ac:dyDescent="0.25">
      <c r="B1110" s="72" t="s">
        <v>12</v>
      </c>
      <c r="C1110" s="72" t="s">
        <v>13</v>
      </c>
      <c r="D1110" s="72" t="s">
        <v>14</v>
      </c>
      <c r="E1110" s="72" t="s">
        <v>30</v>
      </c>
      <c r="F1110" s="73">
        <v>-4416</v>
      </c>
      <c r="G1110" s="72" t="s">
        <v>16</v>
      </c>
      <c r="H1110" s="72" t="s">
        <v>17</v>
      </c>
      <c r="I1110" s="72" t="s">
        <v>18</v>
      </c>
      <c r="J1110" s="72" t="s">
        <v>19</v>
      </c>
      <c r="K1110" s="72" t="s">
        <v>25</v>
      </c>
      <c r="L1110" s="72" t="s">
        <v>382</v>
      </c>
      <c r="M1110" s="72"/>
    </row>
    <row r="1111" spans="2:13" x14ac:dyDescent="0.25">
      <c r="B1111" s="72" t="s">
        <v>12</v>
      </c>
      <c r="C1111" s="72" t="s">
        <v>13</v>
      </c>
      <c r="D1111" s="72" t="s">
        <v>14</v>
      </c>
      <c r="E1111" s="72" t="s">
        <v>81</v>
      </c>
      <c r="F1111" s="73">
        <v>48750</v>
      </c>
      <c r="G1111" s="72" t="s">
        <v>16</v>
      </c>
      <c r="H1111" s="72" t="s">
        <v>24</v>
      </c>
      <c r="I1111" s="72" t="s">
        <v>18</v>
      </c>
      <c r="J1111" s="72" t="s">
        <v>19</v>
      </c>
      <c r="K1111" s="72" t="s">
        <v>43</v>
      </c>
      <c r="L1111" s="72" t="s">
        <v>44</v>
      </c>
      <c r="M1111" s="72" t="s">
        <v>47</v>
      </c>
    </row>
    <row r="1112" spans="2:13" x14ac:dyDescent="0.25">
      <c r="B1112" s="72" t="s">
        <v>12</v>
      </c>
      <c r="C1112" s="72" t="s">
        <v>13</v>
      </c>
      <c r="D1112" s="72" t="s">
        <v>14</v>
      </c>
      <c r="E1112" s="72" t="s">
        <v>81</v>
      </c>
      <c r="F1112" s="73">
        <v>14089806</v>
      </c>
      <c r="G1112" s="72" t="s">
        <v>16</v>
      </c>
      <c r="H1112" s="72" t="s">
        <v>24</v>
      </c>
      <c r="I1112" s="72" t="s">
        <v>18</v>
      </c>
      <c r="J1112" s="72" t="s">
        <v>19</v>
      </c>
      <c r="K1112" s="72" t="s">
        <v>49</v>
      </c>
      <c r="L1112" s="72" t="s">
        <v>255</v>
      </c>
      <c r="M1112" s="72" t="s">
        <v>29</v>
      </c>
    </row>
    <row r="1113" spans="2:13" x14ac:dyDescent="0.25">
      <c r="B1113" s="72" t="s">
        <v>12</v>
      </c>
      <c r="C1113" s="72" t="s">
        <v>13</v>
      </c>
      <c r="D1113" s="72" t="s">
        <v>14</v>
      </c>
      <c r="E1113" s="72" t="s">
        <v>79</v>
      </c>
      <c r="F1113" s="73">
        <v>-35589</v>
      </c>
      <c r="G1113" s="72" t="s">
        <v>16</v>
      </c>
      <c r="H1113" s="72" t="s">
        <v>24</v>
      </c>
      <c r="I1113" s="72" t="s">
        <v>18</v>
      </c>
      <c r="J1113" s="72" t="s">
        <v>19</v>
      </c>
      <c r="K1113" s="72" t="s">
        <v>37</v>
      </c>
      <c r="L1113" s="72" t="s">
        <v>212</v>
      </c>
      <c r="M1113" s="72"/>
    </row>
    <row r="1114" spans="2:13" x14ac:dyDescent="0.25">
      <c r="B1114" s="72" t="s">
        <v>12</v>
      </c>
      <c r="C1114" s="72" t="s">
        <v>13</v>
      </c>
      <c r="D1114" s="72" t="s">
        <v>14</v>
      </c>
      <c r="E1114" s="72" t="s">
        <v>79</v>
      </c>
      <c r="F1114" s="73">
        <v>-1989</v>
      </c>
      <c r="G1114" s="72" t="s">
        <v>16</v>
      </c>
      <c r="H1114" s="72" t="s">
        <v>24</v>
      </c>
      <c r="I1114" s="72" t="s">
        <v>18</v>
      </c>
      <c r="J1114" s="72" t="s">
        <v>19</v>
      </c>
      <c r="K1114" s="72" t="s">
        <v>99</v>
      </c>
      <c r="L1114" s="72" t="s">
        <v>263</v>
      </c>
      <c r="M1114" s="72"/>
    </row>
    <row r="1115" spans="2:13" x14ac:dyDescent="0.25">
      <c r="B1115" s="72" t="s">
        <v>12</v>
      </c>
      <c r="C1115" s="72" t="s">
        <v>13</v>
      </c>
      <c r="D1115" s="72" t="s">
        <v>14</v>
      </c>
      <c r="E1115" s="72" t="s">
        <v>55</v>
      </c>
      <c r="F1115" s="73">
        <v>505418</v>
      </c>
      <c r="G1115" s="72" t="s">
        <v>16</v>
      </c>
      <c r="H1115" s="72" t="s">
        <v>17</v>
      </c>
      <c r="I1115" s="72" t="s">
        <v>18</v>
      </c>
      <c r="J1115" s="72" t="s">
        <v>19</v>
      </c>
      <c r="K1115" s="72" t="s">
        <v>37</v>
      </c>
      <c r="L1115" s="72" t="s">
        <v>494</v>
      </c>
      <c r="M1115" s="72" t="s">
        <v>112</v>
      </c>
    </row>
    <row r="1116" spans="2:13" x14ac:dyDescent="0.25">
      <c r="B1116" s="72" t="s">
        <v>12</v>
      </c>
      <c r="C1116" s="72" t="s">
        <v>13</v>
      </c>
      <c r="D1116" s="72" t="s">
        <v>14</v>
      </c>
      <c r="E1116" s="72" t="s">
        <v>258</v>
      </c>
      <c r="F1116" s="73">
        <v>57344</v>
      </c>
      <c r="G1116" s="72" t="s">
        <v>16</v>
      </c>
      <c r="H1116" s="72" t="s">
        <v>17</v>
      </c>
      <c r="I1116" s="72" t="s">
        <v>18</v>
      </c>
      <c r="J1116" s="72" t="s">
        <v>19</v>
      </c>
      <c r="K1116" s="72" t="s">
        <v>25</v>
      </c>
      <c r="L1116" s="72" t="s">
        <v>281</v>
      </c>
      <c r="M1116" s="72" t="s">
        <v>303</v>
      </c>
    </row>
    <row r="1117" spans="2:13" x14ac:dyDescent="0.25">
      <c r="B1117" s="72" t="s">
        <v>12</v>
      </c>
      <c r="C1117" s="72" t="s">
        <v>13</v>
      </c>
      <c r="D1117" s="72" t="s">
        <v>14</v>
      </c>
      <c r="E1117" s="72" t="s">
        <v>228</v>
      </c>
      <c r="F1117" s="73">
        <v>71475</v>
      </c>
      <c r="G1117" s="72" t="s">
        <v>16</v>
      </c>
      <c r="H1117" s="72" t="s">
        <v>24</v>
      </c>
      <c r="I1117" s="72" t="s">
        <v>18</v>
      </c>
      <c r="J1117" s="72" t="s">
        <v>19</v>
      </c>
      <c r="K1117" s="72" t="s">
        <v>157</v>
      </c>
      <c r="L1117" s="72" t="s">
        <v>570</v>
      </c>
      <c r="M1117" s="72" t="s">
        <v>133</v>
      </c>
    </row>
    <row r="1118" spans="2:13" x14ac:dyDescent="0.25">
      <c r="B1118" s="72" t="s">
        <v>12</v>
      </c>
      <c r="C1118" s="72" t="s">
        <v>13</v>
      </c>
      <c r="D1118" s="72" t="s">
        <v>14</v>
      </c>
      <c r="E1118" s="72" t="s">
        <v>264</v>
      </c>
      <c r="F1118" s="73">
        <v>220067</v>
      </c>
      <c r="G1118" s="72" t="s">
        <v>16</v>
      </c>
      <c r="H1118" s="72" t="s">
        <v>24</v>
      </c>
      <c r="I1118" s="72" t="s">
        <v>18</v>
      </c>
      <c r="J1118" s="72" t="s">
        <v>19</v>
      </c>
      <c r="K1118" s="72" t="s">
        <v>37</v>
      </c>
      <c r="L1118" s="72" t="s">
        <v>317</v>
      </c>
      <c r="M1118" s="72" t="s">
        <v>62</v>
      </c>
    </row>
    <row r="1119" spans="2:13" x14ac:dyDescent="0.25">
      <c r="B1119" s="72" t="s">
        <v>12</v>
      </c>
      <c r="C1119" s="72" t="s">
        <v>13</v>
      </c>
      <c r="D1119" s="72" t="s">
        <v>14</v>
      </c>
      <c r="E1119" s="72" t="s">
        <v>36</v>
      </c>
      <c r="F1119" s="73">
        <v>89488</v>
      </c>
      <c r="G1119" s="72" t="s">
        <v>16</v>
      </c>
      <c r="H1119" s="72" t="s">
        <v>17</v>
      </c>
      <c r="I1119" s="72" t="s">
        <v>18</v>
      </c>
      <c r="J1119" s="72" t="s">
        <v>19</v>
      </c>
      <c r="K1119" s="72" t="s">
        <v>20</v>
      </c>
      <c r="L1119" s="72" t="s">
        <v>21</v>
      </c>
      <c r="M1119" s="72" t="s">
        <v>57</v>
      </c>
    </row>
    <row r="1120" spans="2:13" x14ac:dyDescent="0.25">
      <c r="B1120" s="72" t="s">
        <v>12</v>
      </c>
      <c r="C1120" s="72" t="s">
        <v>13</v>
      </c>
      <c r="D1120" s="72" t="s">
        <v>14</v>
      </c>
      <c r="E1120" s="72" t="s">
        <v>39</v>
      </c>
      <c r="F1120" s="73">
        <v>-81121</v>
      </c>
      <c r="G1120" s="72" t="s">
        <v>16</v>
      </c>
      <c r="H1120" s="72" t="s">
        <v>24</v>
      </c>
      <c r="I1120" s="72" t="s">
        <v>18</v>
      </c>
      <c r="J1120" s="72" t="s">
        <v>19</v>
      </c>
      <c r="K1120" s="72" t="s">
        <v>20</v>
      </c>
      <c r="L1120" s="72" t="s">
        <v>284</v>
      </c>
      <c r="M1120" s="72"/>
    </row>
    <row r="1121" spans="2:13" x14ac:dyDescent="0.25">
      <c r="B1121" s="72" t="s">
        <v>12</v>
      </c>
      <c r="C1121" s="72" t="s">
        <v>13</v>
      </c>
      <c r="D1121" s="72" t="s">
        <v>14</v>
      </c>
      <c r="E1121" s="72" t="s">
        <v>81</v>
      </c>
      <c r="F1121" s="73">
        <v>509340</v>
      </c>
      <c r="G1121" s="72" t="s">
        <v>16</v>
      </c>
      <c r="H1121" s="72" t="s">
        <v>17</v>
      </c>
      <c r="I1121" s="72" t="s">
        <v>18</v>
      </c>
      <c r="J1121" s="72" t="s">
        <v>19</v>
      </c>
      <c r="K1121" s="72" t="s">
        <v>37</v>
      </c>
      <c r="L1121" s="72" t="s">
        <v>38</v>
      </c>
      <c r="M1121" s="72" t="s">
        <v>47</v>
      </c>
    </row>
    <row r="1122" spans="2:13" x14ac:dyDescent="0.25">
      <c r="B1122" s="72" t="s">
        <v>12</v>
      </c>
      <c r="C1122" s="72" t="s">
        <v>13</v>
      </c>
      <c r="D1122" s="72" t="s">
        <v>14</v>
      </c>
      <c r="E1122" s="72" t="s">
        <v>79</v>
      </c>
      <c r="F1122" s="73">
        <v>-10412</v>
      </c>
      <c r="G1122" s="72" t="s">
        <v>16</v>
      </c>
      <c r="H1122" s="72" t="s">
        <v>17</v>
      </c>
      <c r="I1122" s="72" t="s">
        <v>18</v>
      </c>
      <c r="J1122" s="72" t="s">
        <v>19</v>
      </c>
      <c r="K1122" s="72" t="s">
        <v>25</v>
      </c>
      <c r="L1122" s="72" t="s">
        <v>379</v>
      </c>
      <c r="M1122" s="72"/>
    </row>
    <row r="1123" spans="2:13" x14ac:dyDescent="0.25">
      <c r="B1123" s="72" t="s">
        <v>12</v>
      </c>
      <c r="C1123" s="72" t="s">
        <v>13</v>
      </c>
      <c r="D1123" s="72" t="s">
        <v>14</v>
      </c>
      <c r="E1123" s="72" t="s">
        <v>39</v>
      </c>
      <c r="F1123" s="73">
        <v>-4945</v>
      </c>
      <c r="G1123" s="72" t="s">
        <v>16</v>
      </c>
      <c r="H1123" s="72" t="s">
        <v>17</v>
      </c>
      <c r="I1123" s="72" t="s">
        <v>18</v>
      </c>
      <c r="J1123" s="72" t="s">
        <v>19</v>
      </c>
      <c r="K1123" s="72" t="s">
        <v>49</v>
      </c>
      <c r="L1123" s="72" t="s">
        <v>208</v>
      </c>
      <c r="M1123" s="72"/>
    </row>
    <row r="1124" spans="2:13" x14ac:dyDescent="0.25">
      <c r="B1124" s="72" t="s">
        <v>12</v>
      </c>
      <c r="C1124" s="72" t="s">
        <v>13</v>
      </c>
      <c r="D1124" s="72" t="s">
        <v>14</v>
      </c>
      <c r="E1124" s="72" t="s">
        <v>187</v>
      </c>
      <c r="F1124" s="73">
        <v>2007425</v>
      </c>
      <c r="G1124" s="72" t="s">
        <v>16</v>
      </c>
      <c r="H1124" s="72" t="s">
        <v>17</v>
      </c>
      <c r="I1124" s="72" t="s">
        <v>18</v>
      </c>
      <c r="J1124" s="72" t="s">
        <v>19</v>
      </c>
      <c r="K1124" s="72" t="s">
        <v>25</v>
      </c>
      <c r="L1124" s="72" t="s">
        <v>481</v>
      </c>
      <c r="M1124" s="72" t="s">
        <v>112</v>
      </c>
    </row>
    <row r="1125" spans="2:13" x14ac:dyDescent="0.25">
      <c r="B1125" s="72" t="s">
        <v>12</v>
      </c>
      <c r="C1125" s="72" t="s">
        <v>13</v>
      </c>
      <c r="D1125" s="72" t="s">
        <v>14</v>
      </c>
      <c r="E1125" s="72" t="s">
        <v>83</v>
      </c>
      <c r="F1125" s="73">
        <v>37273</v>
      </c>
      <c r="G1125" s="72" t="s">
        <v>16</v>
      </c>
      <c r="H1125" s="72" t="s">
        <v>17</v>
      </c>
      <c r="I1125" s="72" t="s">
        <v>18</v>
      </c>
      <c r="J1125" s="72" t="s">
        <v>19</v>
      </c>
      <c r="K1125" s="72" t="s">
        <v>20</v>
      </c>
      <c r="L1125" s="72" t="s">
        <v>708</v>
      </c>
      <c r="M1125" s="72"/>
    </row>
    <row r="1126" spans="2:13" x14ac:dyDescent="0.25">
      <c r="B1126" s="72" t="s">
        <v>12</v>
      </c>
      <c r="C1126" s="72" t="s">
        <v>13</v>
      </c>
      <c r="D1126" s="72" t="s">
        <v>14</v>
      </c>
      <c r="E1126" s="72" t="s">
        <v>51</v>
      </c>
      <c r="F1126" s="73">
        <v>111</v>
      </c>
      <c r="G1126" s="72" t="s">
        <v>269</v>
      </c>
      <c r="H1126" s="72" t="s">
        <v>24</v>
      </c>
      <c r="I1126" s="72" t="s">
        <v>18</v>
      </c>
      <c r="J1126" s="72" t="s">
        <v>634</v>
      </c>
      <c r="K1126" s="72" t="s">
        <v>49</v>
      </c>
      <c r="L1126" s="72" t="s">
        <v>178</v>
      </c>
      <c r="M1126" s="72"/>
    </row>
    <row r="1127" spans="2:13" x14ac:dyDescent="0.25">
      <c r="B1127" s="72" t="s">
        <v>12</v>
      </c>
      <c r="C1127" s="72" t="s">
        <v>13</v>
      </c>
      <c r="D1127" s="72" t="s">
        <v>14</v>
      </c>
      <c r="E1127" s="72" t="s">
        <v>79</v>
      </c>
      <c r="F1127" s="73">
        <v>-7740</v>
      </c>
      <c r="G1127" s="72" t="s">
        <v>16</v>
      </c>
      <c r="H1127" s="72" t="s">
        <v>24</v>
      </c>
      <c r="I1127" s="72" t="s">
        <v>18</v>
      </c>
      <c r="J1127" s="72" t="s">
        <v>19</v>
      </c>
      <c r="K1127" s="72" t="s">
        <v>99</v>
      </c>
      <c r="L1127" s="72" t="s">
        <v>543</v>
      </c>
      <c r="M1127" s="72"/>
    </row>
    <row r="1128" spans="2:13" x14ac:dyDescent="0.25">
      <c r="B1128" s="72" t="s">
        <v>12</v>
      </c>
      <c r="C1128" s="72" t="s">
        <v>13</v>
      </c>
      <c r="D1128" s="72" t="s">
        <v>14</v>
      </c>
      <c r="E1128" s="72" t="s">
        <v>144</v>
      </c>
      <c r="F1128" s="73">
        <v>190301</v>
      </c>
      <c r="G1128" s="72" t="s">
        <v>16</v>
      </c>
      <c r="H1128" s="72" t="s">
        <v>24</v>
      </c>
      <c r="I1128" s="72" t="s">
        <v>18</v>
      </c>
      <c r="J1128" s="72" t="s">
        <v>19</v>
      </c>
      <c r="K1128" s="72" t="s">
        <v>25</v>
      </c>
      <c r="L1128" s="72" t="s">
        <v>546</v>
      </c>
      <c r="M1128" s="72" t="s">
        <v>184</v>
      </c>
    </row>
    <row r="1129" spans="2:13" x14ac:dyDescent="0.25">
      <c r="B1129" s="72" t="s">
        <v>12</v>
      </c>
      <c r="C1129" s="72" t="s">
        <v>13</v>
      </c>
      <c r="D1129" s="72" t="s">
        <v>14</v>
      </c>
      <c r="E1129" s="72" t="s">
        <v>55</v>
      </c>
      <c r="F1129" s="73">
        <v>2222642</v>
      </c>
      <c r="G1129" s="72" t="s">
        <v>16</v>
      </c>
      <c r="H1129" s="72" t="s">
        <v>17</v>
      </c>
      <c r="I1129" s="72" t="s">
        <v>18</v>
      </c>
      <c r="J1129" s="72" t="s">
        <v>19</v>
      </c>
      <c r="K1129" s="72" t="s">
        <v>43</v>
      </c>
      <c r="L1129" s="72" t="s">
        <v>437</v>
      </c>
      <c r="M1129" s="72" t="s">
        <v>47</v>
      </c>
    </row>
    <row r="1130" spans="2:13" x14ac:dyDescent="0.25">
      <c r="B1130" s="72" t="s">
        <v>12</v>
      </c>
      <c r="C1130" s="72" t="s">
        <v>13</v>
      </c>
      <c r="D1130" s="72" t="s">
        <v>14</v>
      </c>
      <c r="E1130" s="72" t="s">
        <v>33</v>
      </c>
      <c r="F1130" s="73">
        <v>27274</v>
      </c>
      <c r="G1130" s="72" t="s">
        <v>16</v>
      </c>
      <c r="H1130" s="72" t="s">
        <v>24</v>
      </c>
      <c r="I1130" s="72" t="s">
        <v>18</v>
      </c>
      <c r="J1130" s="72" t="s">
        <v>19</v>
      </c>
      <c r="K1130" s="72" t="s">
        <v>49</v>
      </c>
      <c r="L1130" s="72" t="s">
        <v>95</v>
      </c>
      <c r="M1130" s="72" t="s">
        <v>35</v>
      </c>
    </row>
    <row r="1131" spans="2:13" x14ac:dyDescent="0.25">
      <c r="B1131" s="72" t="s">
        <v>12</v>
      </c>
      <c r="C1131" s="72" t="s">
        <v>13</v>
      </c>
      <c r="D1131" s="72" t="s">
        <v>14</v>
      </c>
      <c r="E1131" s="72" t="s">
        <v>83</v>
      </c>
      <c r="F1131" s="73">
        <v>25098</v>
      </c>
      <c r="G1131" s="72" t="s">
        <v>16</v>
      </c>
      <c r="H1131" s="72" t="s">
        <v>24</v>
      </c>
      <c r="I1131" s="72" t="s">
        <v>18</v>
      </c>
      <c r="J1131" s="72" t="s">
        <v>19</v>
      </c>
      <c r="K1131" s="72" t="s">
        <v>25</v>
      </c>
      <c r="L1131" s="72" t="s">
        <v>139</v>
      </c>
      <c r="M1131" s="72"/>
    </row>
    <row r="1132" spans="2:13" x14ac:dyDescent="0.25">
      <c r="B1132" s="72" t="s">
        <v>12</v>
      </c>
      <c r="C1132" s="72" t="s">
        <v>13</v>
      </c>
      <c r="D1132" s="72" t="s">
        <v>14</v>
      </c>
      <c r="E1132" s="72" t="s">
        <v>79</v>
      </c>
      <c r="F1132" s="73">
        <v>-72</v>
      </c>
      <c r="G1132" s="72" t="s">
        <v>16</v>
      </c>
      <c r="H1132" s="72" t="s">
        <v>17</v>
      </c>
      <c r="I1132" s="72" t="s">
        <v>48</v>
      </c>
      <c r="J1132" s="72" t="s">
        <v>19</v>
      </c>
      <c r="K1132" s="72" t="s">
        <v>25</v>
      </c>
      <c r="L1132" s="72" t="s">
        <v>153</v>
      </c>
      <c r="M1132" s="72"/>
    </row>
    <row r="1133" spans="2:13" x14ac:dyDescent="0.25">
      <c r="B1133" s="72" t="s">
        <v>12</v>
      </c>
      <c r="C1133" s="72" t="s">
        <v>13</v>
      </c>
      <c r="D1133" s="72" t="s">
        <v>14</v>
      </c>
      <c r="E1133" s="72" t="s">
        <v>33</v>
      </c>
      <c r="F1133" s="73">
        <v>104349</v>
      </c>
      <c r="G1133" s="72" t="s">
        <v>16</v>
      </c>
      <c r="H1133" s="72" t="s">
        <v>17</v>
      </c>
      <c r="I1133" s="72" t="s">
        <v>18</v>
      </c>
      <c r="J1133" s="72" t="s">
        <v>19</v>
      </c>
      <c r="K1133" s="72" t="s">
        <v>37</v>
      </c>
      <c r="L1133" s="72" t="s">
        <v>274</v>
      </c>
      <c r="M1133" s="72" t="s">
        <v>35</v>
      </c>
    </row>
    <row r="1134" spans="2:13" x14ac:dyDescent="0.25">
      <c r="B1134" s="72" t="s">
        <v>12</v>
      </c>
      <c r="C1134" s="72" t="s">
        <v>13</v>
      </c>
      <c r="D1134" s="72" t="s">
        <v>14</v>
      </c>
      <c r="E1134" s="72" t="s">
        <v>258</v>
      </c>
      <c r="F1134" s="73">
        <v>609782</v>
      </c>
      <c r="G1134" s="72" t="s">
        <v>16</v>
      </c>
      <c r="H1134" s="72" t="s">
        <v>17</v>
      </c>
      <c r="I1134" s="72" t="s">
        <v>18</v>
      </c>
      <c r="J1134" s="72" t="s">
        <v>19</v>
      </c>
      <c r="K1134" s="72" t="s">
        <v>37</v>
      </c>
      <c r="L1134" s="72" t="s">
        <v>38</v>
      </c>
      <c r="M1134" s="72" t="s">
        <v>259</v>
      </c>
    </row>
    <row r="1135" spans="2:13" x14ac:dyDescent="0.25">
      <c r="B1135" s="72" t="s">
        <v>12</v>
      </c>
      <c r="C1135" s="72" t="s">
        <v>13</v>
      </c>
      <c r="D1135" s="72" t="s">
        <v>14</v>
      </c>
      <c r="E1135" s="72" t="s">
        <v>68</v>
      </c>
      <c r="F1135" s="73">
        <v>-34</v>
      </c>
      <c r="G1135" s="72" t="s">
        <v>16</v>
      </c>
      <c r="H1135" s="72" t="s">
        <v>17</v>
      </c>
      <c r="I1135" s="72" t="s">
        <v>18</v>
      </c>
      <c r="J1135" s="72" t="s">
        <v>19</v>
      </c>
      <c r="K1135" s="72" t="s">
        <v>49</v>
      </c>
      <c r="L1135" s="72" t="s">
        <v>203</v>
      </c>
      <c r="M1135" s="72"/>
    </row>
    <row r="1136" spans="2:13" x14ac:dyDescent="0.25">
      <c r="B1136" s="72" t="s">
        <v>12</v>
      </c>
      <c r="C1136" s="72" t="s">
        <v>13</v>
      </c>
      <c r="D1136" s="72" t="s">
        <v>14</v>
      </c>
      <c r="E1136" s="72" t="s">
        <v>81</v>
      </c>
      <c r="F1136" s="73">
        <v>288302</v>
      </c>
      <c r="G1136" s="72" t="s">
        <v>16</v>
      </c>
      <c r="H1136" s="72" t="s">
        <v>24</v>
      </c>
      <c r="I1136" s="72" t="s">
        <v>18</v>
      </c>
      <c r="J1136" s="72" t="s">
        <v>19</v>
      </c>
      <c r="K1136" s="72" t="s">
        <v>25</v>
      </c>
      <c r="L1136" s="72" t="s">
        <v>165</v>
      </c>
      <c r="M1136" s="72" t="s">
        <v>47</v>
      </c>
    </row>
    <row r="1137" spans="2:13" x14ac:dyDescent="0.25">
      <c r="B1137" s="72" t="s">
        <v>12</v>
      </c>
      <c r="C1137" s="72" t="s">
        <v>13</v>
      </c>
      <c r="D1137" s="72" t="s">
        <v>14</v>
      </c>
      <c r="E1137" s="72" t="s">
        <v>81</v>
      </c>
      <c r="F1137" s="73">
        <v>12481</v>
      </c>
      <c r="G1137" s="72" t="s">
        <v>16</v>
      </c>
      <c r="H1137" s="72" t="s">
        <v>24</v>
      </c>
      <c r="I1137" s="72" t="s">
        <v>18</v>
      </c>
      <c r="J1137" s="72" t="s">
        <v>19</v>
      </c>
      <c r="K1137" s="72" t="s">
        <v>37</v>
      </c>
      <c r="L1137" s="72" t="s">
        <v>333</v>
      </c>
      <c r="M1137" s="72" t="s">
        <v>57</v>
      </c>
    </row>
    <row r="1138" spans="2:13" x14ac:dyDescent="0.25">
      <c r="B1138" s="72" t="s">
        <v>12</v>
      </c>
      <c r="C1138" s="72" t="s">
        <v>13</v>
      </c>
      <c r="D1138" s="72" t="s">
        <v>14</v>
      </c>
      <c r="E1138" s="72" t="s">
        <v>68</v>
      </c>
      <c r="F1138" s="73">
        <v>-334</v>
      </c>
      <c r="G1138" s="72" t="s">
        <v>16</v>
      </c>
      <c r="H1138" s="72" t="s">
        <v>17</v>
      </c>
      <c r="I1138" s="72" t="s">
        <v>18</v>
      </c>
      <c r="J1138" s="72" t="s">
        <v>19</v>
      </c>
      <c r="K1138" s="72" t="s">
        <v>25</v>
      </c>
      <c r="L1138" s="72" t="s">
        <v>139</v>
      </c>
      <c r="M1138" s="72"/>
    </row>
    <row r="1139" spans="2:13" x14ac:dyDescent="0.25">
      <c r="B1139" s="72" t="s">
        <v>12</v>
      </c>
      <c r="C1139" s="72" t="s">
        <v>13</v>
      </c>
      <c r="D1139" s="72" t="s">
        <v>14</v>
      </c>
      <c r="E1139" s="72" t="s">
        <v>132</v>
      </c>
      <c r="F1139" s="73">
        <v>30079</v>
      </c>
      <c r="G1139" s="72" t="s">
        <v>16</v>
      </c>
      <c r="H1139" s="72" t="s">
        <v>24</v>
      </c>
      <c r="I1139" s="72" t="s">
        <v>18</v>
      </c>
      <c r="J1139" s="72" t="s">
        <v>19</v>
      </c>
      <c r="K1139" s="72" t="s">
        <v>37</v>
      </c>
      <c r="L1139" s="72" t="s">
        <v>342</v>
      </c>
      <c r="M1139" s="72" t="s">
        <v>133</v>
      </c>
    </row>
    <row r="1140" spans="2:13" x14ac:dyDescent="0.25">
      <c r="B1140" s="72" t="s">
        <v>12</v>
      </c>
      <c r="C1140" s="72" t="s">
        <v>13</v>
      </c>
      <c r="D1140" s="72" t="s">
        <v>14</v>
      </c>
      <c r="E1140" s="72" t="s">
        <v>27</v>
      </c>
      <c r="F1140" s="73">
        <v>99244</v>
      </c>
      <c r="G1140" s="72" t="s">
        <v>16</v>
      </c>
      <c r="H1140" s="72" t="s">
        <v>17</v>
      </c>
      <c r="I1140" s="72" t="s">
        <v>18</v>
      </c>
      <c r="J1140" s="72" t="s">
        <v>19</v>
      </c>
      <c r="K1140" s="72" t="s">
        <v>37</v>
      </c>
      <c r="L1140" s="72" t="s">
        <v>71</v>
      </c>
      <c r="M1140" s="72" t="s">
        <v>29</v>
      </c>
    </row>
    <row r="1141" spans="2:13" x14ac:dyDescent="0.25">
      <c r="B1141" s="72" t="s">
        <v>12</v>
      </c>
      <c r="C1141" s="72" t="s">
        <v>13</v>
      </c>
      <c r="D1141" s="72" t="s">
        <v>14</v>
      </c>
      <c r="E1141" s="72" t="s">
        <v>300</v>
      </c>
      <c r="F1141" s="73">
        <v>5316149</v>
      </c>
      <c r="G1141" s="72" t="s">
        <v>16</v>
      </c>
      <c r="H1141" s="72" t="s">
        <v>24</v>
      </c>
      <c r="I1141" s="72" t="s">
        <v>18</v>
      </c>
      <c r="J1141" s="72" t="s">
        <v>19</v>
      </c>
      <c r="K1141" s="72" t="s">
        <v>49</v>
      </c>
      <c r="L1141" s="72" t="s">
        <v>105</v>
      </c>
      <c r="M1141" s="72" t="s">
        <v>47</v>
      </c>
    </row>
    <row r="1142" spans="2:13" x14ac:dyDescent="0.25">
      <c r="B1142" s="72" t="s">
        <v>12</v>
      </c>
      <c r="C1142" s="72" t="s">
        <v>13</v>
      </c>
      <c r="D1142" s="72" t="s">
        <v>14</v>
      </c>
      <c r="E1142" s="72" t="s">
        <v>36</v>
      </c>
      <c r="F1142" s="73">
        <v>1428238</v>
      </c>
      <c r="G1142" s="72" t="s">
        <v>16</v>
      </c>
      <c r="H1142" s="72" t="s">
        <v>24</v>
      </c>
      <c r="I1142" s="72" t="s">
        <v>18</v>
      </c>
      <c r="J1142" s="72" t="s">
        <v>19</v>
      </c>
      <c r="K1142" s="72" t="s">
        <v>25</v>
      </c>
      <c r="L1142" s="72" t="s">
        <v>115</v>
      </c>
      <c r="M1142" s="72" t="s">
        <v>29</v>
      </c>
    </row>
    <row r="1143" spans="2:13" x14ac:dyDescent="0.25">
      <c r="B1143" s="72" t="s">
        <v>12</v>
      </c>
      <c r="C1143" s="72" t="s">
        <v>13</v>
      </c>
      <c r="D1143" s="72" t="s">
        <v>14</v>
      </c>
      <c r="E1143" s="72" t="s">
        <v>187</v>
      </c>
      <c r="F1143" s="73">
        <v>1301742</v>
      </c>
      <c r="G1143" s="72" t="s">
        <v>16</v>
      </c>
      <c r="H1143" s="72" t="s">
        <v>17</v>
      </c>
      <c r="I1143" s="72" t="s">
        <v>18</v>
      </c>
      <c r="J1143" s="72" t="s">
        <v>19</v>
      </c>
      <c r="K1143" s="72" t="s">
        <v>25</v>
      </c>
      <c r="L1143" s="72" t="s">
        <v>525</v>
      </c>
      <c r="M1143" s="72" t="s">
        <v>112</v>
      </c>
    </row>
    <row r="1144" spans="2:13" x14ac:dyDescent="0.25">
      <c r="B1144" s="72" t="s">
        <v>12</v>
      </c>
      <c r="C1144" s="72" t="s">
        <v>13</v>
      </c>
      <c r="D1144" s="72" t="s">
        <v>14</v>
      </c>
      <c r="E1144" s="72" t="s">
        <v>23</v>
      </c>
      <c r="F1144" s="73">
        <v>-288</v>
      </c>
      <c r="G1144" s="72" t="s">
        <v>16</v>
      </c>
      <c r="H1144" s="72" t="s">
        <v>17</v>
      </c>
      <c r="I1144" s="72" t="s">
        <v>18</v>
      </c>
      <c r="J1144" s="72" t="s">
        <v>19</v>
      </c>
      <c r="K1144" s="72" t="s">
        <v>37</v>
      </c>
      <c r="L1144" s="72" t="s">
        <v>129</v>
      </c>
      <c r="M1144" s="72"/>
    </row>
    <row r="1145" spans="2:13" x14ac:dyDescent="0.25">
      <c r="B1145" s="72" t="s">
        <v>12</v>
      </c>
      <c r="C1145" s="72" t="s">
        <v>13</v>
      </c>
      <c r="D1145" s="72" t="s">
        <v>14</v>
      </c>
      <c r="E1145" s="72" t="s">
        <v>27</v>
      </c>
      <c r="F1145" s="73">
        <v>641891</v>
      </c>
      <c r="G1145" s="72" t="s">
        <v>16</v>
      </c>
      <c r="H1145" s="72" t="s">
        <v>24</v>
      </c>
      <c r="I1145" s="72" t="s">
        <v>18</v>
      </c>
      <c r="J1145" s="72" t="s">
        <v>19</v>
      </c>
      <c r="K1145" s="72" t="s">
        <v>37</v>
      </c>
      <c r="L1145" s="72" t="s">
        <v>54</v>
      </c>
      <c r="M1145" s="72" t="s">
        <v>112</v>
      </c>
    </row>
    <row r="1146" spans="2:13" x14ac:dyDescent="0.25">
      <c r="B1146" s="72" t="s">
        <v>12</v>
      </c>
      <c r="C1146" s="72" t="s">
        <v>13</v>
      </c>
      <c r="D1146" s="72" t="s">
        <v>14</v>
      </c>
      <c r="E1146" s="72" t="s">
        <v>74</v>
      </c>
      <c r="F1146" s="73">
        <v>13874</v>
      </c>
      <c r="G1146" s="72" t="s">
        <v>16</v>
      </c>
      <c r="H1146" s="72" t="s">
        <v>17</v>
      </c>
      <c r="I1146" s="72" t="s">
        <v>18</v>
      </c>
      <c r="J1146" s="72" t="s">
        <v>19</v>
      </c>
      <c r="K1146" s="72" t="s">
        <v>37</v>
      </c>
      <c r="L1146" s="72" t="s">
        <v>232</v>
      </c>
      <c r="M1146" s="72" t="s">
        <v>47</v>
      </c>
    </row>
    <row r="1147" spans="2:13" x14ac:dyDescent="0.25">
      <c r="B1147" s="72" t="s">
        <v>12</v>
      </c>
      <c r="C1147" s="72" t="s">
        <v>13</v>
      </c>
      <c r="D1147" s="72" t="s">
        <v>14</v>
      </c>
      <c r="E1147" s="72" t="s">
        <v>55</v>
      </c>
      <c r="F1147" s="73">
        <v>14378</v>
      </c>
      <c r="G1147" s="72" t="s">
        <v>16</v>
      </c>
      <c r="H1147" s="72" t="s">
        <v>24</v>
      </c>
      <c r="I1147" s="72" t="s">
        <v>18</v>
      </c>
      <c r="J1147" s="72" t="s">
        <v>19</v>
      </c>
      <c r="K1147" s="72" t="s">
        <v>117</v>
      </c>
      <c r="L1147" s="72" t="s">
        <v>339</v>
      </c>
      <c r="M1147" s="72" t="s">
        <v>29</v>
      </c>
    </row>
    <row r="1148" spans="2:13" x14ac:dyDescent="0.25">
      <c r="B1148" s="72" t="s">
        <v>12</v>
      </c>
      <c r="C1148" s="72" t="s">
        <v>13</v>
      </c>
      <c r="D1148" s="72" t="s">
        <v>14</v>
      </c>
      <c r="E1148" s="72" t="s">
        <v>55</v>
      </c>
      <c r="F1148" s="73">
        <v>6440</v>
      </c>
      <c r="G1148" s="72" t="s">
        <v>16</v>
      </c>
      <c r="H1148" s="72" t="s">
        <v>24</v>
      </c>
      <c r="I1148" s="72" t="s">
        <v>18</v>
      </c>
      <c r="J1148" s="72" t="s">
        <v>540</v>
      </c>
      <c r="K1148" s="72" t="s">
        <v>37</v>
      </c>
      <c r="L1148" s="72" t="s">
        <v>221</v>
      </c>
      <c r="M1148" s="72" t="s">
        <v>112</v>
      </c>
    </row>
    <row r="1149" spans="2:13" x14ac:dyDescent="0.25">
      <c r="B1149" s="72" t="s">
        <v>12</v>
      </c>
      <c r="C1149" s="72" t="s">
        <v>13</v>
      </c>
      <c r="D1149" s="72" t="s">
        <v>14</v>
      </c>
      <c r="E1149" s="72" t="s">
        <v>41</v>
      </c>
      <c r="F1149" s="73">
        <v>-740</v>
      </c>
      <c r="G1149" s="72" t="s">
        <v>16</v>
      </c>
      <c r="H1149" s="72" t="s">
        <v>24</v>
      </c>
      <c r="I1149" s="72" t="s">
        <v>18</v>
      </c>
      <c r="J1149" s="72" t="s">
        <v>19</v>
      </c>
      <c r="K1149" s="72" t="s">
        <v>157</v>
      </c>
      <c r="L1149" s="72" t="s">
        <v>170</v>
      </c>
      <c r="M1149" s="72"/>
    </row>
    <row r="1150" spans="2:13" x14ac:dyDescent="0.25">
      <c r="B1150" s="72" t="s">
        <v>12</v>
      </c>
      <c r="C1150" s="72" t="s">
        <v>13</v>
      </c>
      <c r="D1150" s="72" t="s">
        <v>14</v>
      </c>
      <c r="E1150" s="72" t="s">
        <v>300</v>
      </c>
      <c r="F1150" s="73">
        <v>132281</v>
      </c>
      <c r="G1150" s="72" t="s">
        <v>16</v>
      </c>
      <c r="H1150" s="72" t="s">
        <v>24</v>
      </c>
      <c r="I1150" s="72" t="s">
        <v>18</v>
      </c>
      <c r="J1150" s="72" t="s">
        <v>19</v>
      </c>
      <c r="K1150" s="72" t="s">
        <v>185</v>
      </c>
      <c r="L1150" s="72" t="s">
        <v>409</v>
      </c>
      <c r="M1150" s="72" t="s">
        <v>57</v>
      </c>
    </row>
    <row r="1151" spans="2:13" x14ac:dyDescent="0.25">
      <c r="B1151" s="72" t="s">
        <v>12</v>
      </c>
      <c r="C1151" s="72" t="s">
        <v>13</v>
      </c>
      <c r="D1151" s="72" t="s">
        <v>14</v>
      </c>
      <c r="E1151" s="72" t="s">
        <v>132</v>
      </c>
      <c r="F1151" s="73">
        <v>183982</v>
      </c>
      <c r="G1151" s="72" t="s">
        <v>16</v>
      </c>
      <c r="H1151" s="72" t="s">
        <v>24</v>
      </c>
      <c r="I1151" s="72" t="s">
        <v>18</v>
      </c>
      <c r="J1151" s="72" t="s">
        <v>19</v>
      </c>
      <c r="K1151" s="72" t="s">
        <v>96</v>
      </c>
      <c r="L1151" s="72" t="s">
        <v>337</v>
      </c>
      <c r="M1151" s="72" t="s">
        <v>67</v>
      </c>
    </row>
    <row r="1152" spans="2:13" x14ac:dyDescent="0.25">
      <c r="B1152" s="72" t="s">
        <v>12</v>
      </c>
      <c r="C1152" s="72" t="s">
        <v>13</v>
      </c>
      <c r="D1152" s="72" t="s">
        <v>14</v>
      </c>
      <c r="E1152" s="72" t="s">
        <v>300</v>
      </c>
      <c r="F1152" s="73">
        <v>8036</v>
      </c>
      <c r="G1152" s="72" t="s">
        <v>16</v>
      </c>
      <c r="H1152" s="72" t="s">
        <v>24</v>
      </c>
      <c r="I1152" s="72" t="s">
        <v>18</v>
      </c>
      <c r="J1152" s="72" t="s">
        <v>19</v>
      </c>
      <c r="K1152" s="72" t="s">
        <v>25</v>
      </c>
      <c r="L1152" s="72" t="s">
        <v>388</v>
      </c>
      <c r="M1152" s="72" t="s">
        <v>302</v>
      </c>
    </row>
    <row r="1153" spans="2:13" x14ac:dyDescent="0.25">
      <c r="B1153" s="72" t="s">
        <v>12</v>
      </c>
      <c r="C1153" s="72" t="s">
        <v>13</v>
      </c>
      <c r="D1153" s="72" t="s">
        <v>14</v>
      </c>
      <c r="E1153" s="72" t="s">
        <v>27</v>
      </c>
      <c r="F1153" s="73">
        <v>1061939</v>
      </c>
      <c r="G1153" s="72" t="s">
        <v>16</v>
      </c>
      <c r="H1153" s="72" t="s">
        <v>24</v>
      </c>
      <c r="I1153" s="72" t="s">
        <v>18</v>
      </c>
      <c r="J1153" s="72" t="s">
        <v>19</v>
      </c>
      <c r="K1153" s="72" t="s">
        <v>102</v>
      </c>
      <c r="L1153" s="72" t="s">
        <v>344</v>
      </c>
      <c r="M1153" s="72" t="s">
        <v>29</v>
      </c>
    </row>
    <row r="1154" spans="2:13" x14ac:dyDescent="0.25">
      <c r="B1154" s="72" t="s">
        <v>12</v>
      </c>
      <c r="C1154" s="72" t="s">
        <v>13</v>
      </c>
      <c r="D1154" s="72" t="s">
        <v>14</v>
      </c>
      <c r="E1154" s="72" t="s">
        <v>146</v>
      </c>
      <c r="F1154" s="73">
        <v>-6539</v>
      </c>
      <c r="G1154" s="72" t="s">
        <v>16</v>
      </c>
      <c r="H1154" s="72" t="s">
        <v>17</v>
      </c>
      <c r="I1154" s="72" t="s">
        <v>18</v>
      </c>
      <c r="J1154" s="72" t="s">
        <v>19</v>
      </c>
      <c r="K1154" s="72" t="s">
        <v>25</v>
      </c>
      <c r="L1154" s="72" t="s">
        <v>347</v>
      </c>
      <c r="M1154" s="72"/>
    </row>
    <row r="1155" spans="2:13" x14ac:dyDescent="0.25">
      <c r="B1155" s="72" t="s">
        <v>12</v>
      </c>
      <c r="C1155" s="72" t="s">
        <v>13</v>
      </c>
      <c r="D1155" s="72" t="s">
        <v>14</v>
      </c>
      <c r="E1155" s="72" t="s">
        <v>41</v>
      </c>
      <c r="F1155" s="73">
        <v>-2302</v>
      </c>
      <c r="G1155" s="72" t="s">
        <v>16</v>
      </c>
      <c r="H1155" s="72" t="s">
        <v>24</v>
      </c>
      <c r="I1155" s="72" t="s">
        <v>18</v>
      </c>
      <c r="J1155" s="72" t="s">
        <v>19</v>
      </c>
      <c r="K1155" s="72" t="s">
        <v>37</v>
      </c>
      <c r="L1155" s="72" t="s">
        <v>518</v>
      </c>
      <c r="M1155" s="72"/>
    </row>
    <row r="1156" spans="2:13" x14ac:dyDescent="0.25">
      <c r="B1156" s="72" t="s">
        <v>12</v>
      </c>
      <c r="C1156" s="72" t="s">
        <v>13</v>
      </c>
      <c r="D1156" s="72" t="s">
        <v>14</v>
      </c>
      <c r="E1156" s="72" t="s">
        <v>123</v>
      </c>
      <c r="F1156" s="73">
        <v>-714</v>
      </c>
      <c r="G1156" s="72" t="s">
        <v>16</v>
      </c>
      <c r="H1156" s="72" t="s">
        <v>24</v>
      </c>
      <c r="I1156" s="72" t="s">
        <v>18</v>
      </c>
      <c r="J1156" s="72" t="s">
        <v>19</v>
      </c>
      <c r="K1156" s="72" t="s">
        <v>117</v>
      </c>
      <c r="L1156" s="72" t="s">
        <v>332</v>
      </c>
      <c r="M1156" s="72"/>
    </row>
    <row r="1157" spans="2:13" x14ac:dyDescent="0.25">
      <c r="B1157" s="72" t="s">
        <v>12</v>
      </c>
      <c r="C1157" s="72" t="s">
        <v>13</v>
      </c>
      <c r="D1157" s="72" t="s">
        <v>14</v>
      </c>
      <c r="E1157" s="72" t="s">
        <v>33</v>
      </c>
      <c r="F1157" s="73">
        <v>562515</v>
      </c>
      <c r="G1157" s="72" t="s">
        <v>16</v>
      </c>
      <c r="H1157" s="72" t="s">
        <v>24</v>
      </c>
      <c r="I1157" s="72" t="s">
        <v>18</v>
      </c>
      <c r="J1157" s="72" t="s">
        <v>19</v>
      </c>
      <c r="K1157" s="72" t="s">
        <v>37</v>
      </c>
      <c r="L1157" s="72" t="s">
        <v>86</v>
      </c>
      <c r="M1157" s="72" t="s">
        <v>47</v>
      </c>
    </row>
    <row r="1158" spans="2:13" x14ac:dyDescent="0.25">
      <c r="B1158" s="72" t="s">
        <v>12</v>
      </c>
      <c r="C1158" s="72" t="s">
        <v>13</v>
      </c>
      <c r="D1158" s="72" t="s">
        <v>14</v>
      </c>
      <c r="E1158" s="72" t="s">
        <v>39</v>
      </c>
      <c r="F1158" s="73">
        <v>-36881</v>
      </c>
      <c r="G1158" s="72" t="s">
        <v>16</v>
      </c>
      <c r="H1158" s="72" t="s">
        <v>24</v>
      </c>
      <c r="I1158" s="72" t="s">
        <v>18</v>
      </c>
      <c r="J1158" s="72" t="s">
        <v>19</v>
      </c>
      <c r="K1158" s="72" t="s">
        <v>25</v>
      </c>
      <c r="L1158" s="72" t="s">
        <v>244</v>
      </c>
      <c r="M1158" s="72"/>
    </row>
    <row r="1159" spans="2:13" x14ac:dyDescent="0.25">
      <c r="B1159" s="72" t="s">
        <v>12</v>
      </c>
      <c r="C1159" s="72" t="s">
        <v>13</v>
      </c>
      <c r="D1159" s="72" t="s">
        <v>14</v>
      </c>
      <c r="E1159" s="72" t="s">
        <v>15</v>
      </c>
      <c r="F1159" s="73">
        <v>93953</v>
      </c>
      <c r="G1159" s="72" t="s">
        <v>16</v>
      </c>
      <c r="H1159" s="72" t="s">
        <v>17</v>
      </c>
      <c r="I1159" s="72" t="s">
        <v>18</v>
      </c>
      <c r="J1159" s="72" t="s">
        <v>19</v>
      </c>
      <c r="K1159" s="72" t="s">
        <v>37</v>
      </c>
      <c r="L1159" s="72" t="s">
        <v>193</v>
      </c>
      <c r="M1159" s="72" t="s">
        <v>67</v>
      </c>
    </row>
    <row r="1160" spans="2:13" x14ac:dyDescent="0.25">
      <c r="B1160" s="72" t="s">
        <v>12</v>
      </c>
      <c r="C1160" s="72" t="s">
        <v>13</v>
      </c>
      <c r="D1160" s="72" t="s">
        <v>14</v>
      </c>
      <c r="E1160" s="72" t="s">
        <v>41</v>
      </c>
      <c r="F1160" s="73">
        <v>-579</v>
      </c>
      <c r="G1160" s="72" t="s">
        <v>16</v>
      </c>
      <c r="H1160" s="72" t="s">
        <v>24</v>
      </c>
      <c r="I1160" s="72" t="s">
        <v>18</v>
      </c>
      <c r="J1160" s="72" t="s">
        <v>19</v>
      </c>
      <c r="K1160" s="72" t="s">
        <v>37</v>
      </c>
      <c r="L1160" s="72" t="s">
        <v>604</v>
      </c>
      <c r="M1160" s="72"/>
    </row>
    <row r="1161" spans="2:13" x14ac:dyDescent="0.25">
      <c r="B1161" s="72" t="s">
        <v>12</v>
      </c>
      <c r="C1161" s="72" t="s">
        <v>13</v>
      </c>
      <c r="D1161" s="72" t="s">
        <v>14</v>
      </c>
      <c r="E1161" s="72" t="s">
        <v>79</v>
      </c>
      <c r="F1161" s="73">
        <v>-24</v>
      </c>
      <c r="G1161" s="72" t="s">
        <v>16</v>
      </c>
      <c r="H1161" s="72" t="s">
        <v>17</v>
      </c>
      <c r="I1161" s="72" t="s">
        <v>48</v>
      </c>
      <c r="J1161" s="72" t="s">
        <v>19</v>
      </c>
      <c r="K1161" s="72" t="s">
        <v>49</v>
      </c>
      <c r="L1161" s="72" t="s">
        <v>248</v>
      </c>
      <c r="M1161" s="72"/>
    </row>
    <row r="1162" spans="2:13" x14ac:dyDescent="0.25">
      <c r="B1162" s="72" t="s">
        <v>12</v>
      </c>
      <c r="C1162" s="72" t="s">
        <v>13</v>
      </c>
      <c r="D1162" s="72" t="s">
        <v>14</v>
      </c>
      <c r="E1162" s="72" t="s">
        <v>36</v>
      </c>
      <c r="F1162" s="73">
        <v>105883</v>
      </c>
      <c r="G1162" s="72" t="s">
        <v>16</v>
      </c>
      <c r="H1162" s="72" t="s">
        <v>17</v>
      </c>
      <c r="I1162" s="72" t="s">
        <v>18</v>
      </c>
      <c r="J1162" s="72" t="s">
        <v>19</v>
      </c>
      <c r="K1162" s="72" t="s">
        <v>37</v>
      </c>
      <c r="L1162" s="72" t="s">
        <v>287</v>
      </c>
      <c r="M1162" s="72" t="s">
        <v>29</v>
      </c>
    </row>
    <row r="1163" spans="2:13" x14ac:dyDescent="0.25">
      <c r="B1163" s="72" t="s">
        <v>12</v>
      </c>
      <c r="C1163" s="72" t="s">
        <v>13</v>
      </c>
      <c r="D1163" s="72" t="s">
        <v>14</v>
      </c>
      <c r="E1163" s="72" t="s">
        <v>79</v>
      </c>
      <c r="F1163" s="73">
        <v>-27708</v>
      </c>
      <c r="G1163" s="72" t="s">
        <v>16</v>
      </c>
      <c r="H1163" s="72" t="s">
        <v>24</v>
      </c>
      <c r="I1163" s="72" t="s">
        <v>18</v>
      </c>
      <c r="J1163" s="72" t="s">
        <v>19</v>
      </c>
      <c r="K1163" s="72" t="s">
        <v>99</v>
      </c>
      <c r="L1163" s="72" t="s">
        <v>150</v>
      </c>
      <c r="M1163" s="72"/>
    </row>
    <row r="1164" spans="2:13" x14ac:dyDescent="0.25">
      <c r="B1164" s="72" t="s">
        <v>12</v>
      </c>
      <c r="C1164" s="72" t="s">
        <v>13</v>
      </c>
      <c r="D1164" s="72" t="s">
        <v>14</v>
      </c>
      <c r="E1164" s="72" t="s">
        <v>36</v>
      </c>
      <c r="F1164" s="73">
        <v>146927</v>
      </c>
      <c r="G1164" s="72" t="s">
        <v>16</v>
      </c>
      <c r="H1164" s="72" t="s">
        <v>24</v>
      </c>
      <c r="I1164" s="72" t="s">
        <v>18</v>
      </c>
      <c r="J1164" s="72" t="s">
        <v>19</v>
      </c>
      <c r="K1164" s="72" t="s">
        <v>99</v>
      </c>
      <c r="L1164" s="72" t="s">
        <v>368</v>
      </c>
      <c r="M1164" s="72" t="s">
        <v>29</v>
      </c>
    </row>
    <row r="1165" spans="2:13" x14ac:dyDescent="0.25">
      <c r="B1165" s="72" t="s">
        <v>12</v>
      </c>
      <c r="C1165" s="72" t="s">
        <v>13</v>
      </c>
      <c r="D1165" s="72" t="s">
        <v>14</v>
      </c>
      <c r="E1165" s="72" t="s">
        <v>81</v>
      </c>
      <c r="F1165" s="73">
        <v>36295</v>
      </c>
      <c r="G1165" s="72" t="s">
        <v>16</v>
      </c>
      <c r="H1165" s="72" t="s">
        <v>24</v>
      </c>
      <c r="I1165" s="72" t="s">
        <v>18</v>
      </c>
      <c r="J1165" s="72" t="s">
        <v>19</v>
      </c>
      <c r="K1165" s="72" t="s">
        <v>37</v>
      </c>
      <c r="L1165" s="72" t="s">
        <v>188</v>
      </c>
      <c r="M1165" s="72" t="s">
        <v>112</v>
      </c>
    </row>
    <row r="1166" spans="2:13" x14ac:dyDescent="0.25">
      <c r="B1166" s="72" t="s">
        <v>12</v>
      </c>
      <c r="C1166" s="72" t="s">
        <v>13</v>
      </c>
      <c r="D1166" s="72" t="s">
        <v>14</v>
      </c>
      <c r="E1166" s="72" t="s">
        <v>33</v>
      </c>
      <c r="F1166" s="73">
        <v>49170</v>
      </c>
      <c r="G1166" s="72" t="s">
        <v>16</v>
      </c>
      <c r="H1166" s="72" t="s">
        <v>24</v>
      </c>
      <c r="I1166" s="72" t="s">
        <v>18</v>
      </c>
      <c r="J1166" s="72" t="s">
        <v>19</v>
      </c>
      <c r="K1166" s="72" t="s">
        <v>117</v>
      </c>
      <c r="L1166" s="72" t="s">
        <v>369</v>
      </c>
      <c r="M1166" s="72" t="s">
        <v>47</v>
      </c>
    </row>
    <row r="1167" spans="2:13" x14ac:dyDescent="0.25">
      <c r="B1167" s="72" t="s">
        <v>12</v>
      </c>
      <c r="C1167" s="72" t="s">
        <v>13</v>
      </c>
      <c r="D1167" s="72" t="s">
        <v>14</v>
      </c>
      <c r="E1167" s="72" t="s">
        <v>58</v>
      </c>
      <c r="F1167" s="73">
        <v>534605</v>
      </c>
      <c r="G1167" s="72" t="s">
        <v>16</v>
      </c>
      <c r="H1167" s="72" t="s">
        <v>24</v>
      </c>
      <c r="I1167" s="72" t="s">
        <v>18</v>
      </c>
      <c r="J1167" s="72" t="s">
        <v>19</v>
      </c>
      <c r="K1167" s="72" t="s">
        <v>31</v>
      </c>
      <c r="L1167" s="72" t="s">
        <v>362</v>
      </c>
      <c r="M1167" s="72" t="s">
        <v>112</v>
      </c>
    </row>
    <row r="1168" spans="2:13" x14ac:dyDescent="0.25">
      <c r="B1168" s="72" t="s">
        <v>12</v>
      </c>
      <c r="C1168" s="72" t="s">
        <v>13</v>
      </c>
      <c r="D1168" s="72" t="s">
        <v>14</v>
      </c>
      <c r="E1168" s="72" t="s">
        <v>51</v>
      </c>
      <c r="F1168" s="73">
        <v>1265220</v>
      </c>
      <c r="G1168" s="72" t="s">
        <v>16</v>
      </c>
      <c r="H1168" s="72" t="s">
        <v>17</v>
      </c>
      <c r="I1168" s="72" t="s">
        <v>18</v>
      </c>
      <c r="J1168" s="72" t="s">
        <v>19</v>
      </c>
      <c r="K1168" s="72" t="s">
        <v>25</v>
      </c>
      <c r="L1168" s="72" t="s">
        <v>234</v>
      </c>
      <c r="M1168" s="72"/>
    </row>
    <row r="1169" spans="2:13" x14ac:dyDescent="0.25">
      <c r="B1169" s="72" t="s">
        <v>12</v>
      </c>
      <c r="C1169" s="72" t="s">
        <v>13</v>
      </c>
      <c r="D1169" s="72" t="s">
        <v>14</v>
      </c>
      <c r="E1169" s="72" t="s">
        <v>41</v>
      </c>
      <c r="F1169" s="73">
        <v>-1654</v>
      </c>
      <c r="G1169" s="72" t="s">
        <v>16</v>
      </c>
      <c r="H1169" s="72" t="s">
        <v>24</v>
      </c>
      <c r="I1169" s="72" t="s">
        <v>18</v>
      </c>
      <c r="J1169" s="72" t="s">
        <v>19</v>
      </c>
      <c r="K1169" s="72" t="s">
        <v>99</v>
      </c>
      <c r="L1169" s="72" t="s">
        <v>373</v>
      </c>
      <c r="M1169" s="72"/>
    </row>
    <row r="1170" spans="2:13" x14ac:dyDescent="0.25">
      <c r="B1170" s="72" t="s">
        <v>12</v>
      </c>
      <c r="C1170" s="72" t="s">
        <v>13</v>
      </c>
      <c r="D1170" s="72" t="s">
        <v>14</v>
      </c>
      <c r="E1170" s="72" t="s">
        <v>187</v>
      </c>
      <c r="F1170" s="73">
        <v>1206400</v>
      </c>
      <c r="G1170" s="72" t="s">
        <v>16</v>
      </c>
      <c r="H1170" s="72" t="s">
        <v>24</v>
      </c>
      <c r="I1170" s="72" t="s">
        <v>18</v>
      </c>
      <c r="J1170" s="72" t="s">
        <v>19</v>
      </c>
      <c r="K1170" s="72" t="s">
        <v>25</v>
      </c>
      <c r="L1170" s="72" t="s">
        <v>278</v>
      </c>
      <c r="M1170" s="72" t="s">
        <v>112</v>
      </c>
    </row>
    <row r="1171" spans="2:13" x14ac:dyDescent="0.25">
      <c r="B1171" s="72" t="s">
        <v>12</v>
      </c>
      <c r="C1171" s="72" t="s">
        <v>13</v>
      </c>
      <c r="D1171" s="72" t="s">
        <v>14</v>
      </c>
      <c r="E1171" s="72" t="s">
        <v>94</v>
      </c>
      <c r="F1171" s="73">
        <v>967</v>
      </c>
      <c r="G1171" s="72" t="s">
        <v>16</v>
      </c>
      <c r="H1171" s="72" t="s">
        <v>24</v>
      </c>
      <c r="I1171" s="72" t="s">
        <v>18</v>
      </c>
      <c r="J1171" s="72" t="s">
        <v>19</v>
      </c>
      <c r="K1171" s="72" t="s">
        <v>96</v>
      </c>
      <c r="L1171" s="72" t="s">
        <v>136</v>
      </c>
      <c r="M1171" s="72"/>
    </row>
    <row r="1172" spans="2:13" x14ac:dyDescent="0.25">
      <c r="B1172" s="72" t="s">
        <v>12</v>
      </c>
      <c r="C1172" s="72" t="s">
        <v>13</v>
      </c>
      <c r="D1172" s="72" t="s">
        <v>14</v>
      </c>
      <c r="E1172" s="72" t="s">
        <v>81</v>
      </c>
      <c r="F1172" s="73">
        <v>14731</v>
      </c>
      <c r="G1172" s="72" t="s">
        <v>16</v>
      </c>
      <c r="H1172" s="72" t="s">
        <v>24</v>
      </c>
      <c r="I1172" s="72" t="s">
        <v>18</v>
      </c>
      <c r="J1172" s="72" t="s">
        <v>19</v>
      </c>
      <c r="K1172" s="72" t="s">
        <v>37</v>
      </c>
      <c r="L1172" s="72" t="s">
        <v>485</v>
      </c>
      <c r="M1172" s="72" t="s">
        <v>29</v>
      </c>
    </row>
    <row r="1173" spans="2:13" x14ac:dyDescent="0.25">
      <c r="B1173" s="72" t="s">
        <v>12</v>
      </c>
      <c r="C1173" s="72" t="s">
        <v>13</v>
      </c>
      <c r="D1173" s="72" t="s">
        <v>14</v>
      </c>
      <c r="E1173" s="72" t="s">
        <v>79</v>
      </c>
      <c r="F1173" s="73">
        <v>-33152</v>
      </c>
      <c r="G1173" s="72" t="s">
        <v>16</v>
      </c>
      <c r="H1173" s="72" t="s">
        <v>17</v>
      </c>
      <c r="I1173" s="72" t="s">
        <v>18</v>
      </c>
      <c r="J1173" s="72" t="s">
        <v>19</v>
      </c>
      <c r="K1173" s="72" t="s">
        <v>25</v>
      </c>
      <c r="L1173" s="72" t="s">
        <v>153</v>
      </c>
      <c r="M1173" s="72"/>
    </row>
    <row r="1174" spans="2:13" x14ac:dyDescent="0.25">
      <c r="B1174" s="72" t="s">
        <v>12</v>
      </c>
      <c r="C1174" s="72" t="s">
        <v>13</v>
      </c>
      <c r="D1174" s="72" t="s">
        <v>14</v>
      </c>
      <c r="E1174" s="72" t="s">
        <v>146</v>
      </c>
      <c r="F1174" s="73">
        <v>-223</v>
      </c>
      <c r="G1174" s="72" t="s">
        <v>16</v>
      </c>
      <c r="H1174" s="72" t="s">
        <v>24</v>
      </c>
      <c r="I1174" s="72" t="s">
        <v>18</v>
      </c>
      <c r="J1174" s="72" t="s">
        <v>19</v>
      </c>
      <c r="K1174" s="72" t="s">
        <v>37</v>
      </c>
      <c r="L1174" s="72" t="s">
        <v>389</v>
      </c>
      <c r="M1174" s="72"/>
    </row>
    <row r="1175" spans="2:13" x14ac:dyDescent="0.25">
      <c r="B1175" s="72" t="s">
        <v>12</v>
      </c>
      <c r="C1175" s="72" t="s">
        <v>13</v>
      </c>
      <c r="D1175" s="72" t="s">
        <v>14</v>
      </c>
      <c r="E1175" s="72" t="s">
        <v>144</v>
      </c>
      <c r="F1175" s="73">
        <v>7228723</v>
      </c>
      <c r="G1175" s="72" t="s">
        <v>16</v>
      </c>
      <c r="H1175" s="72" t="s">
        <v>17</v>
      </c>
      <c r="I1175" s="72" t="s">
        <v>18</v>
      </c>
      <c r="J1175" s="72" t="s">
        <v>19</v>
      </c>
      <c r="K1175" s="72" t="s">
        <v>20</v>
      </c>
      <c r="L1175" s="72" t="s">
        <v>541</v>
      </c>
      <c r="M1175" s="72" t="s">
        <v>67</v>
      </c>
    </row>
    <row r="1176" spans="2:13" x14ac:dyDescent="0.25">
      <c r="B1176" s="72" t="s">
        <v>12</v>
      </c>
      <c r="C1176" s="72" t="s">
        <v>13</v>
      </c>
      <c r="D1176" s="72" t="s">
        <v>14</v>
      </c>
      <c r="E1176" s="72" t="s">
        <v>55</v>
      </c>
      <c r="F1176" s="73">
        <v>940081</v>
      </c>
      <c r="G1176" s="72" t="s">
        <v>16</v>
      </c>
      <c r="H1176" s="72" t="s">
        <v>24</v>
      </c>
      <c r="I1176" s="72" t="s">
        <v>18</v>
      </c>
      <c r="J1176" s="72" t="s">
        <v>19</v>
      </c>
      <c r="K1176" s="72" t="s">
        <v>37</v>
      </c>
      <c r="L1176" s="72" t="s">
        <v>182</v>
      </c>
      <c r="M1176" s="72" t="s">
        <v>29</v>
      </c>
    </row>
    <row r="1177" spans="2:13" x14ac:dyDescent="0.25">
      <c r="B1177" s="72" t="s">
        <v>12</v>
      </c>
      <c r="C1177" s="72" t="s">
        <v>13</v>
      </c>
      <c r="D1177" s="72" t="s">
        <v>14</v>
      </c>
      <c r="E1177" s="72" t="s">
        <v>83</v>
      </c>
      <c r="F1177" s="73">
        <v>522</v>
      </c>
      <c r="G1177" s="72" t="s">
        <v>16</v>
      </c>
      <c r="H1177" s="72" t="s">
        <v>17</v>
      </c>
      <c r="I1177" s="72" t="s">
        <v>18</v>
      </c>
      <c r="J1177" s="72" t="s">
        <v>19</v>
      </c>
      <c r="K1177" s="72" t="s">
        <v>205</v>
      </c>
      <c r="L1177" s="72" t="s">
        <v>733</v>
      </c>
      <c r="M1177" s="72"/>
    </row>
    <row r="1178" spans="2:13" x14ac:dyDescent="0.25">
      <c r="B1178" s="72" t="s">
        <v>12</v>
      </c>
      <c r="C1178" s="72" t="s">
        <v>13</v>
      </c>
      <c r="D1178" s="72" t="s">
        <v>14</v>
      </c>
      <c r="E1178" s="72" t="s">
        <v>256</v>
      </c>
      <c r="F1178" s="73">
        <v>-3059</v>
      </c>
      <c r="G1178" s="72" t="s">
        <v>16</v>
      </c>
      <c r="H1178" s="72" t="s">
        <v>17</v>
      </c>
      <c r="I1178" s="72" t="s">
        <v>18</v>
      </c>
      <c r="J1178" s="72" t="s">
        <v>19</v>
      </c>
      <c r="K1178" s="72" t="s">
        <v>25</v>
      </c>
      <c r="L1178" s="72" t="s">
        <v>235</v>
      </c>
      <c r="M1178" s="72"/>
    </row>
    <row r="1179" spans="2:13" x14ac:dyDescent="0.25">
      <c r="B1179" s="72" t="s">
        <v>12</v>
      </c>
      <c r="C1179" s="72" t="s">
        <v>13</v>
      </c>
      <c r="D1179" s="72" t="s">
        <v>14</v>
      </c>
      <c r="E1179" s="72" t="s">
        <v>79</v>
      </c>
      <c r="F1179" s="73">
        <v>-85</v>
      </c>
      <c r="G1179" s="72" t="s">
        <v>16</v>
      </c>
      <c r="H1179" s="72" t="s">
        <v>17</v>
      </c>
      <c r="I1179" s="72" t="s">
        <v>18</v>
      </c>
      <c r="J1179" s="72" t="s">
        <v>19</v>
      </c>
      <c r="K1179" s="72" t="s">
        <v>25</v>
      </c>
      <c r="L1179" s="72" t="s">
        <v>539</v>
      </c>
      <c r="M1179" s="72"/>
    </row>
    <row r="1180" spans="2:13" x14ac:dyDescent="0.25">
      <c r="B1180" s="72" t="s">
        <v>12</v>
      </c>
      <c r="C1180" s="72" t="s">
        <v>13</v>
      </c>
      <c r="D1180" s="72" t="s">
        <v>14</v>
      </c>
      <c r="E1180" s="72" t="s">
        <v>27</v>
      </c>
      <c r="F1180" s="73">
        <v>621864</v>
      </c>
      <c r="G1180" s="72" t="s">
        <v>16</v>
      </c>
      <c r="H1180" s="72" t="s">
        <v>17</v>
      </c>
      <c r="I1180" s="72" t="s">
        <v>18</v>
      </c>
      <c r="J1180" s="72" t="s">
        <v>19</v>
      </c>
      <c r="K1180" s="72" t="s">
        <v>25</v>
      </c>
      <c r="L1180" s="72" t="s">
        <v>537</v>
      </c>
      <c r="M1180" s="72" t="s">
        <v>57</v>
      </c>
    </row>
    <row r="1181" spans="2:13" x14ac:dyDescent="0.25">
      <c r="B1181" s="72" t="s">
        <v>12</v>
      </c>
      <c r="C1181" s="72" t="s">
        <v>13</v>
      </c>
      <c r="D1181" s="72" t="s">
        <v>14</v>
      </c>
      <c r="E1181" s="72" t="s">
        <v>55</v>
      </c>
      <c r="F1181" s="73">
        <v>4478192</v>
      </c>
      <c r="G1181" s="72" t="s">
        <v>16</v>
      </c>
      <c r="H1181" s="72" t="s">
        <v>24</v>
      </c>
      <c r="I1181" s="72" t="s">
        <v>18</v>
      </c>
      <c r="J1181" s="72" t="s">
        <v>19</v>
      </c>
      <c r="K1181" s="72" t="s">
        <v>25</v>
      </c>
      <c r="L1181" s="72" t="s">
        <v>80</v>
      </c>
      <c r="M1181" s="72" t="s">
        <v>35</v>
      </c>
    </row>
    <row r="1182" spans="2:13" x14ac:dyDescent="0.25">
      <c r="B1182" s="72" t="s">
        <v>12</v>
      </c>
      <c r="C1182" s="72" t="s">
        <v>13</v>
      </c>
      <c r="D1182" s="72" t="s">
        <v>14</v>
      </c>
      <c r="E1182" s="72" t="s">
        <v>79</v>
      </c>
      <c r="F1182" s="73">
        <v>-670</v>
      </c>
      <c r="G1182" s="72" t="s">
        <v>16</v>
      </c>
      <c r="H1182" s="72" t="s">
        <v>24</v>
      </c>
      <c r="I1182" s="72" t="s">
        <v>18</v>
      </c>
      <c r="J1182" s="72" t="s">
        <v>19</v>
      </c>
      <c r="K1182" s="72" t="s">
        <v>96</v>
      </c>
      <c r="L1182" s="72" t="s">
        <v>457</v>
      </c>
      <c r="M1182" s="72"/>
    </row>
    <row r="1183" spans="2:13" x14ac:dyDescent="0.25">
      <c r="B1183" s="72" t="s">
        <v>12</v>
      </c>
      <c r="C1183" s="72" t="s">
        <v>13</v>
      </c>
      <c r="D1183" s="72" t="s">
        <v>14</v>
      </c>
      <c r="E1183" s="72" t="s">
        <v>81</v>
      </c>
      <c r="F1183" s="73">
        <v>22176</v>
      </c>
      <c r="G1183" s="72" t="s">
        <v>16</v>
      </c>
      <c r="H1183" s="72" t="s">
        <v>24</v>
      </c>
      <c r="I1183" s="72" t="s">
        <v>18</v>
      </c>
      <c r="J1183" s="72" t="s">
        <v>19</v>
      </c>
      <c r="K1183" s="72" t="s">
        <v>130</v>
      </c>
      <c r="L1183" s="72" t="s">
        <v>606</v>
      </c>
      <c r="M1183" s="72" t="s">
        <v>57</v>
      </c>
    </row>
    <row r="1184" spans="2:13" x14ac:dyDescent="0.25">
      <c r="B1184" s="72" t="s">
        <v>12</v>
      </c>
      <c r="C1184" s="72" t="s">
        <v>13</v>
      </c>
      <c r="D1184" s="72" t="s">
        <v>14</v>
      </c>
      <c r="E1184" s="72" t="s">
        <v>27</v>
      </c>
      <c r="F1184" s="73">
        <v>1898</v>
      </c>
      <c r="G1184" s="72" t="s">
        <v>16</v>
      </c>
      <c r="H1184" s="72" t="s">
        <v>24</v>
      </c>
      <c r="I1184" s="72" t="s">
        <v>18</v>
      </c>
      <c r="J1184" s="72" t="s">
        <v>19</v>
      </c>
      <c r="K1184" s="72" t="s">
        <v>63</v>
      </c>
      <c r="L1184" s="72" t="s">
        <v>204</v>
      </c>
      <c r="M1184" s="72" t="s">
        <v>57</v>
      </c>
    </row>
    <row r="1185" spans="2:13" x14ac:dyDescent="0.25">
      <c r="B1185" s="72" t="s">
        <v>12</v>
      </c>
      <c r="C1185" s="72" t="s">
        <v>13</v>
      </c>
      <c r="D1185" s="72" t="s">
        <v>14</v>
      </c>
      <c r="E1185" s="72" t="s">
        <v>36</v>
      </c>
      <c r="F1185" s="73">
        <v>173496</v>
      </c>
      <c r="G1185" s="72" t="s">
        <v>16</v>
      </c>
      <c r="H1185" s="72" t="s">
        <v>24</v>
      </c>
      <c r="I1185" s="72" t="s">
        <v>18</v>
      </c>
      <c r="J1185" s="72" t="s">
        <v>19</v>
      </c>
      <c r="K1185" s="72" t="s">
        <v>99</v>
      </c>
      <c r="L1185" s="72" t="s">
        <v>543</v>
      </c>
      <c r="M1185" s="72" t="s">
        <v>29</v>
      </c>
    </row>
    <row r="1186" spans="2:13" x14ac:dyDescent="0.25">
      <c r="B1186" s="72" t="s">
        <v>12</v>
      </c>
      <c r="C1186" s="72" t="s">
        <v>13</v>
      </c>
      <c r="D1186" s="72" t="s">
        <v>14</v>
      </c>
      <c r="E1186" s="72" t="s">
        <v>68</v>
      </c>
      <c r="F1186" s="73">
        <v>-52900</v>
      </c>
      <c r="G1186" s="72" t="s">
        <v>16</v>
      </c>
      <c r="H1186" s="72" t="s">
        <v>24</v>
      </c>
      <c r="I1186" s="72" t="s">
        <v>18</v>
      </c>
      <c r="J1186" s="72" t="s">
        <v>19</v>
      </c>
      <c r="K1186" s="72" t="s">
        <v>157</v>
      </c>
      <c r="L1186" s="72" t="s">
        <v>170</v>
      </c>
      <c r="M1186" s="72"/>
    </row>
    <row r="1187" spans="2:13" x14ac:dyDescent="0.25">
      <c r="B1187" s="72" t="s">
        <v>12</v>
      </c>
      <c r="C1187" s="72" t="s">
        <v>13</v>
      </c>
      <c r="D1187" s="72" t="s">
        <v>14</v>
      </c>
      <c r="E1187" s="72" t="s">
        <v>721</v>
      </c>
      <c r="F1187" s="73">
        <v>7747</v>
      </c>
      <c r="G1187" s="72" t="s">
        <v>16</v>
      </c>
      <c r="H1187" s="72" t="s">
        <v>17</v>
      </c>
      <c r="I1187" s="72" t="s">
        <v>18</v>
      </c>
      <c r="J1187" s="72" t="s">
        <v>19</v>
      </c>
      <c r="K1187" s="72" t="s">
        <v>205</v>
      </c>
      <c r="L1187" s="72" t="s">
        <v>206</v>
      </c>
      <c r="M1187" s="72" t="s">
        <v>112</v>
      </c>
    </row>
    <row r="1188" spans="2:13" x14ac:dyDescent="0.25">
      <c r="B1188" s="72" t="s">
        <v>12</v>
      </c>
      <c r="C1188" s="72" t="s">
        <v>13</v>
      </c>
      <c r="D1188" s="72" t="s">
        <v>14</v>
      </c>
      <c r="E1188" s="72" t="s">
        <v>83</v>
      </c>
      <c r="F1188" s="73">
        <v>77006</v>
      </c>
      <c r="G1188" s="72" t="s">
        <v>16</v>
      </c>
      <c r="H1188" s="72" t="s">
        <v>17</v>
      </c>
      <c r="I1188" s="72" t="s">
        <v>18</v>
      </c>
      <c r="J1188" s="72" t="s">
        <v>19</v>
      </c>
      <c r="K1188" s="72" t="s">
        <v>25</v>
      </c>
      <c r="L1188" s="72" t="s">
        <v>364</v>
      </c>
      <c r="M1188" s="72"/>
    </row>
    <row r="1189" spans="2:13" x14ac:dyDescent="0.25">
      <c r="B1189" s="72" t="s">
        <v>12</v>
      </c>
      <c r="C1189" s="72" t="s">
        <v>13</v>
      </c>
      <c r="D1189" s="72" t="s">
        <v>14</v>
      </c>
      <c r="E1189" s="72" t="s">
        <v>123</v>
      </c>
      <c r="F1189" s="73">
        <v>-411</v>
      </c>
      <c r="G1189" s="72" t="s">
        <v>16</v>
      </c>
      <c r="H1189" s="72" t="s">
        <v>24</v>
      </c>
      <c r="I1189" s="72" t="s">
        <v>18</v>
      </c>
      <c r="J1189" s="72" t="s">
        <v>19</v>
      </c>
      <c r="K1189" s="72" t="s">
        <v>37</v>
      </c>
      <c r="L1189" s="72" t="s">
        <v>384</v>
      </c>
      <c r="M1189" s="72"/>
    </row>
    <row r="1190" spans="2:13" x14ac:dyDescent="0.25">
      <c r="B1190" s="72" t="s">
        <v>12</v>
      </c>
      <c r="C1190" s="72" t="s">
        <v>13</v>
      </c>
      <c r="D1190" s="72" t="s">
        <v>14</v>
      </c>
      <c r="E1190" s="72" t="s">
        <v>55</v>
      </c>
      <c r="F1190" s="73">
        <v>3288723</v>
      </c>
      <c r="G1190" s="72" t="s">
        <v>16</v>
      </c>
      <c r="H1190" s="72" t="s">
        <v>24</v>
      </c>
      <c r="I1190" s="72" t="s">
        <v>18</v>
      </c>
      <c r="J1190" s="72" t="s">
        <v>179</v>
      </c>
      <c r="K1190" s="72" t="s">
        <v>117</v>
      </c>
      <c r="L1190" s="72" t="s">
        <v>271</v>
      </c>
      <c r="M1190" s="72" t="s">
        <v>112</v>
      </c>
    </row>
    <row r="1191" spans="2:13" x14ac:dyDescent="0.25">
      <c r="B1191" s="72" t="s">
        <v>12</v>
      </c>
      <c r="C1191" s="72" t="s">
        <v>13</v>
      </c>
      <c r="D1191" s="72" t="s">
        <v>14</v>
      </c>
      <c r="E1191" s="72" t="s">
        <v>41</v>
      </c>
      <c r="F1191" s="73">
        <v>-149</v>
      </c>
      <c r="G1191" s="72" t="s">
        <v>16</v>
      </c>
      <c r="H1191" s="72" t="s">
        <v>24</v>
      </c>
      <c r="I1191" s="72" t="s">
        <v>18</v>
      </c>
      <c r="J1191" s="72" t="s">
        <v>19</v>
      </c>
      <c r="K1191" s="72" t="s">
        <v>25</v>
      </c>
      <c r="L1191" s="72" t="s">
        <v>548</v>
      </c>
      <c r="M1191" s="72"/>
    </row>
    <row r="1192" spans="2:13" x14ac:dyDescent="0.25">
      <c r="B1192" s="72" t="s">
        <v>12</v>
      </c>
      <c r="C1192" s="72" t="s">
        <v>13</v>
      </c>
      <c r="D1192" s="72" t="s">
        <v>14</v>
      </c>
      <c r="E1192" s="72" t="s">
        <v>55</v>
      </c>
      <c r="F1192" s="73">
        <v>27909486</v>
      </c>
      <c r="G1192" s="72" t="s">
        <v>16</v>
      </c>
      <c r="H1192" s="72" t="s">
        <v>17</v>
      </c>
      <c r="I1192" s="72" t="s">
        <v>18</v>
      </c>
      <c r="J1192" s="72" t="s">
        <v>19</v>
      </c>
      <c r="K1192" s="72" t="s">
        <v>25</v>
      </c>
      <c r="L1192" s="72" t="s">
        <v>338</v>
      </c>
      <c r="M1192" s="72" t="s">
        <v>112</v>
      </c>
    </row>
    <row r="1193" spans="2:13" x14ac:dyDescent="0.25">
      <c r="B1193" s="72" t="s">
        <v>12</v>
      </c>
      <c r="C1193" s="72" t="s">
        <v>13</v>
      </c>
      <c r="D1193" s="72" t="s">
        <v>14</v>
      </c>
      <c r="E1193" s="72" t="s">
        <v>83</v>
      </c>
      <c r="F1193" s="73">
        <v>25980</v>
      </c>
      <c r="G1193" s="72" t="s">
        <v>16</v>
      </c>
      <c r="H1193" s="72" t="s">
        <v>24</v>
      </c>
      <c r="I1193" s="72" t="s">
        <v>18</v>
      </c>
      <c r="J1193" s="72" t="s">
        <v>19</v>
      </c>
      <c r="K1193" s="72" t="s">
        <v>37</v>
      </c>
      <c r="L1193" s="72" t="s">
        <v>390</v>
      </c>
      <c r="M1193" s="72"/>
    </row>
    <row r="1194" spans="2:13" x14ac:dyDescent="0.25">
      <c r="B1194" s="72" t="s">
        <v>12</v>
      </c>
      <c r="C1194" s="72" t="s">
        <v>13</v>
      </c>
      <c r="D1194" s="72" t="s">
        <v>14</v>
      </c>
      <c r="E1194" s="72" t="s">
        <v>55</v>
      </c>
      <c r="F1194" s="73">
        <v>568949</v>
      </c>
      <c r="G1194" s="72" t="s">
        <v>16</v>
      </c>
      <c r="H1194" s="72" t="s">
        <v>17</v>
      </c>
      <c r="I1194" s="72" t="s">
        <v>18</v>
      </c>
      <c r="J1194" s="72" t="s">
        <v>19</v>
      </c>
      <c r="K1194" s="72" t="s">
        <v>25</v>
      </c>
      <c r="L1194" s="72" t="s">
        <v>328</v>
      </c>
      <c r="M1194" s="72" t="s">
        <v>29</v>
      </c>
    </row>
    <row r="1195" spans="2:13" x14ac:dyDescent="0.25">
      <c r="B1195" s="72" t="s">
        <v>12</v>
      </c>
      <c r="C1195" s="72" t="s">
        <v>13</v>
      </c>
      <c r="D1195" s="72" t="s">
        <v>14</v>
      </c>
      <c r="E1195" s="72" t="s">
        <v>55</v>
      </c>
      <c r="F1195" s="73">
        <v>2444395</v>
      </c>
      <c r="G1195" s="72" t="s">
        <v>16</v>
      </c>
      <c r="H1195" s="72" t="s">
        <v>17</v>
      </c>
      <c r="I1195" s="72" t="s">
        <v>18</v>
      </c>
      <c r="J1195" s="72" t="s">
        <v>19</v>
      </c>
      <c r="K1195" s="72" t="s">
        <v>25</v>
      </c>
      <c r="L1195" s="72" t="s">
        <v>621</v>
      </c>
      <c r="M1195" s="72" t="s">
        <v>47</v>
      </c>
    </row>
    <row r="1196" spans="2:13" x14ac:dyDescent="0.25">
      <c r="B1196" s="72" t="s">
        <v>12</v>
      </c>
      <c r="C1196" s="72" t="s">
        <v>13</v>
      </c>
      <c r="D1196" s="72" t="s">
        <v>14</v>
      </c>
      <c r="E1196" s="72" t="s">
        <v>94</v>
      </c>
      <c r="F1196" s="73">
        <v>164336</v>
      </c>
      <c r="G1196" s="72" t="s">
        <v>16</v>
      </c>
      <c r="H1196" s="72" t="s">
        <v>24</v>
      </c>
      <c r="I1196" s="72" t="s">
        <v>18</v>
      </c>
      <c r="J1196" s="72" t="s">
        <v>19</v>
      </c>
      <c r="K1196" s="72" t="s">
        <v>37</v>
      </c>
      <c r="L1196" s="72" t="s">
        <v>92</v>
      </c>
      <c r="M1196" s="72"/>
    </row>
    <row r="1197" spans="2:13" x14ac:dyDescent="0.25">
      <c r="B1197" s="72" t="s">
        <v>12</v>
      </c>
      <c r="C1197" s="72" t="s">
        <v>13</v>
      </c>
      <c r="D1197" s="72" t="s">
        <v>14</v>
      </c>
      <c r="E1197" s="72" t="s">
        <v>94</v>
      </c>
      <c r="F1197" s="73">
        <v>797</v>
      </c>
      <c r="G1197" s="72" t="s">
        <v>16</v>
      </c>
      <c r="H1197" s="72" t="s">
        <v>17</v>
      </c>
      <c r="I1197" s="72" t="s">
        <v>48</v>
      </c>
      <c r="J1197" s="72" t="s">
        <v>19</v>
      </c>
      <c r="K1197" s="72" t="s">
        <v>20</v>
      </c>
      <c r="L1197" s="72" t="s">
        <v>321</v>
      </c>
      <c r="M1197" s="72"/>
    </row>
    <row r="1198" spans="2:13" x14ac:dyDescent="0.25">
      <c r="B1198" s="72" t="s">
        <v>12</v>
      </c>
      <c r="C1198" s="72" t="s">
        <v>13</v>
      </c>
      <c r="D1198" s="72" t="s">
        <v>14</v>
      </c>
      <c r="E1198" s="72" t="s">
        <v>68</v>
      </c>
      <c r="F1198" s="73">
        <v>-120</v>
      </c>
      <c r="G1198" s="72" t="s">
        <v>16</v>
      </c>
      <c r="H1198" s="72" t="s">
        <v>24</v>
      </c>
      <c r="I1198" s="72" t="s">
        <v>18</v>
      </c>
      <c r="J1198" s="72" t="s">
        <v>19</v>
      </c>
      <c r="K1198" s="72" t="s">
        <v>130</v>
      </c>
      <c r="L1198" s="72" t="s">
        <v>576</v>
      </c>
      <c r="M1198" s="72"/>
    </row>
    <row r="1199" spans="2:13" x14ac:dyDescent="0.25">
      <c r="B1199" s="72" t="s">
        <v>12</v>
      </c>
      <c r="C1199" s="72" t="s">
        <v>13</v>
      </c>
      <c r="D1199" s="72" t="s">
        <v>14</v>
      </c>
      <c r="E1199" s="72" t="s">
        <v>39</v>
      </c>
      <c r="F1199" s="73">
        <v>-286514</v>
      </c>
      <c r="G1199" s="72" t="s">
        <v>16</v>
      </c>
      <c r="H1199" s="72" t="s">
        <v>24</v>
      </c>
      <c r="I1199" s="72" t="s">
        <v>18</v>
      </c>
      <c r="J1199" s="72" t="s">
        <v>19</v>
      </c>
      <c r="K1199" s="72" t="s">
        <v>130</v>
      </c>
      <c r="L1199" s="72" t="s">
        <v>386</v>
      </c>
      <c r="M1199" s="72"/>
    </row>
    <row r="1200" spans="2:13" x14ac:dyDescent="0.25">
      <c r="B1200" s="72" t="s">
        <v>12</v>
      </c>
      <c r="C1200" s="72" t="s">
        <v>13</v>
      </c>
      <c r="D1200" s="72" t="s">
        <v>14</v>
      </c>
      <c r="E1200" s="72" t="s">
        <v>36</v>
      </c>
      <c r="F1200" s="73">
        <v>676478</v>
      </c>
      <c r="G1200" s="72" t="s">
        <v>16</v>
      </c>
      <c r="H1200" s="72" t="s">
        <v>17</v>
      </c>
      <c r="I1200" s="72" t="s">
        <v>18</v>
      </c>
      <c r="J1200" s="72" t="s">
        <v>19</v>
      </c>
      <c r="K1200" s="72" t="s">
        <v>20</v>
      </c>
      <c r="L1200" s="72" t="s">
        <v>28</v>
      </c>
      <c r="M1200" s="72" t="s">
        <v>29</v>
      </c>
    </row>
    <row r="1201" spans="2:13" x14ac:dyDescent="0.25">
      <c r="B1201" s="72" t="s">
        <v>12</v>
      </c>
      <c r="C1201" s="72" t="s">
        <v>13</v>
      </c>
      <c r="D1201" s="72" t="s">
        <v>14</v>
      </c>
      <c r="E1201" s="72" t="s">
        <v>45</v>
      </c>
      <c r="F1201" s="73">
        <v>48542</v>
      </c>
      <c r="G1201" s="72" t="s">
        <v>16</v>
      </c>
      <c r="H1201" s="72" t="s">
        <v>24</v>
      </c>
      <c r="I1201" s="72" t="s">
        <v>18</v>
      </c>
      <c r="J1201" s="72" t="s">
        <v>19</v>
      </c>
      <c r="K1201" s="72" t="s">
        <v>99</v>
      </c>
      <c r="L1201" s="72" t="s">
        <v>368</v>
      </c>
      <c r="M1201" s="72" t="s">
        <v>29</v>
      </c>
    </row>
    <row r="1202" spans="2:13" x14ac:dyDescent="0.25">
      <c r="B1202" s="72" t="s">
        <v>12</v>
      </c>
      <c r="C1202" s="72" t="s">
        <v>13</v>
      </c>
      <c r="D1202" s="72" t="s">
        <v>14</v>
      </c>
      <c r="E1202" s="72" t="s">
        <v>83</v>
      </c>
      <c r="F1202" s="73">
        <v>1600827</v>
      </c>
      <c r="G1202" s="72" t="s">
        <v>16</v>
      </c>
      <c r="H1202" s="72" t="s">
        <v>24</v>
      </c>
      <c r="I1202" s="72" t="s">
        <v>18</v>
      </c>
      <c r="J1202" s="72" t="s">
        <v>19</v>
      </c>
      <c r="K1202" s="72" t="s">
        <v>37</v>
      </c>
      <c r="L1202" s="72" t="s">
        <v>627</v>
      </c>
      <c r="M1202" s="72"/>
    </row>
    <row r="1203" spans="2:13" x14ac:dyDescent="0.25">
      <c r="B1203" s="72" t="s">
        <v>12</v>
      </c>
      <c r="C1203" s="72" t="s">
        <v>13</v>
      </c>
      <c r="D1203" s="72" t="s">
        <v>14</v>
      </c>
      <c r="E1203" s="72" t="s">
        <v>60</v>
      </c>
      <c r="F1203" s="73">
        <v>45212</v>
      </c>
      <c r="G1203" s="72" t="s">
        <v>16</v>
      </c>
      <c r="H1203" s="72" t="s">
        <v>24</v>
      </c>
      <c r="I1203" s="72" t="s">
        <v>18</v>
      </c>
      <c r="J1203" s="72" t="s">
        <v>19</v>
      </c>
      <c r="K1203" s="72" t="s">
        <v>117</v>
      </c>
      <c r="L1203" s="72" t="s">
        <v>545</v>
      </c>
      <c r="M1203" s="72" t="s">
        <v>133</v>
      </c>
    </row>
    <row r="1204" spans="2:13" x14ac:dyDescent="0.25">
      <c r="B1204" s="72" t="s">
        <v>12</v>
      </c>
      <c r="C1204" s="72" t="s">
        <v>13</v>
      </c>
      <c r="D1204" s="72" t="s">
        <v>14</v>
      </c>
      <c r="E1204" s="72" t="s">
        <v>65</v>
      </c>
      <c r="F1204" s="73">
        <v>27834</v>
      </c>
      <c r="G1204" s="72" t="s">
        <v>16</v>
      </c>
      <c r="H1204" s="72" t="s">
        <v>24</v>
      </c>
      <c r="I1204" s="72" t="s">
        <v>18</v>
      </c>
      <c r="J1204" s="72" t="s">
        <v>19</v>
      </c>
      <c r="K1204" s="72" t="s">
        <v>63</v>
      </c>
      <c r="L1204" s="72" t="s">
        <v>439</v>
      </c>
      <c r="M1204" s="72" t="s">
        <v>133</v>
      </c>
    </row>
    <row r="1205" spans="2:13" x14ac:dyDescent="0.25">
      <c r="B1205" s="72" t="s">
        <v>12</v>
      </c>
      <c r="C1205" s="72" t="s">
        <v>13</v>
      </c>
      <c r="D1205" s="72" t="s">
        <v>14</v>
      </c>
      <c r="E1205" s="72" t="s">
        <v>79</v>
      </c>
      <c r="F1205" s="73">
        <v>-5127</v>
      </c>
      <c r="G1205" s="72" t="s">
        <v>16</v>
      </c>
      <c r="H1205" s="72" t="s">
        <v>17</v>
      </c>
      <c r="I1205" s="72" t="s">
        <v>18</v>
      </c>
      <c r="J1205" s="72" t="s">
        <v>19</v>
      </c>
      <c r="K1205" s="72" t="s">
        <v>25</v>
      </c>
      <c r="L1205" s="72" t="s">
        <v>347</v>
      </c>
      <c r="M1205" s="72"/>
    </row>
    <row r="1206" spans="2:13" x14ac:dyDescent="0.25">
      <c r="B1206" s="72" t="s">
        <v>12</v>
      </c>
      <c r="C1206" s="72" t="s">
        <v>13</v>
      </c>
      <c r="D1206" s="72" t="s">
        <v>14</v>
      </c>
      <c r="E1206" s="72" t="s">
        <v>94</v>
      </c>
      <c r="F1206" s="73">
        <v>1669</v>
      </c>
      <c r="G1206" s="72" t="s">
        <v>16</v>
      </c>
      <c r="H1206" s="72" t="s">
        <v>24</v>
      </c>
      <c r="I1206" s="72" t="s">
        <v>18</v>
      </c>
      <c r="J1206" s="72" t="s">
        <v>19</v>
      </c>
      <c r="K1206" s="72" t="s">
        <v>25</v>
      </c>
      <c r="L1206" s="72" t="s">
        <v>211</v>
      </c>
      <c r="M1206" s="72"/>
    </row>
    <row r="1207" spans="2:13" x14ac:dyDescent="0.25">
      <c r="B1207" s="72" t="s">
        <v>12</v>
      </c>
      <c r="C1207" s="72" t="s">
        <v>13</v>
      </c>
      <c r="D1207" s="72" t="s">
        <v>14</v>
      </c>
      <c r="E1207" s="72" t="s">
        <v>587</v>
      </c>
      <c r="F1207" s="73">
        <v>32603217</v>
      </c>
      <c r="G1207" s="72" t="s">
        <v>16</v>
      </c>
      <c r="H1207" s="72" t="s">
        <v>24</v>
      </c>
      <c r="I1207" s="72" t="s">
        <v>18</v>
      </c>
      <c r="J1207" s="72" t="s">
        <v>19</v>
      </c>
      <c r="K1207" s="72" t="s">
        <v>49</v>
      </c>
      <c r="L1207" s="72" t="s">
        <v>91</v>
      </c>
      <c r="M1207" s="72" t="s">
        <v>72</v>
      </c>
    </row>
    <row r="1208" spans="2:13" x14ac:dyDescent="0.25">
      <c r="B1208" s="72" t="s">
        <v>12</v>
      </c>
      <c r="C1208" s="72" t="s">
        <v>13</v>
      </c>
      <c r="D1208" s="72" t="s">
        <v>14</v>
      </c>
      <c r="E1208" s="72" t="s">
        <v>30</v>
      </c>
      <c r="F1208" s="73">
        <v>-4499</v>
      </c>
      <c r="G1208" s="72" t="s">
        <v>16</v>
      </c>
      <c r="H1208" s="72" t="s">
        <v>24</v>
      </c>
      <c r="I1208" s="72" t="s">
        <v>18</v>
      </c>
      <c r="J1208" s="72" t="s">
        <v>19</v>
      </c>
      <c r="K1208" s="72" t="s">
        <v>37</v>
      </c>
      <c r="L1208" s="72" t="s">
        <v>491</v>
      </c>
      <c r="M1208" s="72"/>
    </row>
    <row r="1209" spans="2:13" x14ac:dyDescent="0.25">
      <c r="B1209" s="72" t="s">
        <v>12</v>
      </c>
      <c r="C1209" s="72" t="s">
        <v>13</v>
      </c>
      <c r="D1209" s="72" t="s">
        <v>14</v>
      </c>
      <c r="E1209" s="72" t="s">
        <v>146</v>
      </c>
      <c r="F1209" s="73">
        <v>-95429</v>
      </c>
      <c r="G1209" s="72" t="s">
        <v>16</v>
      </c>
      <c r="H1209" s="72" t="s">
        <v>24</v>
      </c>
      <c r="I1209" s="72" t="s">
        <v>18</v>
      </c>
      <c r="J1209" s="72" t="s">
        <v>19</v>
      </c>
      <c r="K1209" s="72" t="s">
        <v>20</v>
      </c>
      <c r="L1209" s="72" t="s">
        <v>534</v>
      </c>
      <c r="M1209" s="72"/>
    </row>
    <row r="1210" spans="2:13" x14ac:dyDescent="0.25">
      <c r="B1210" s="72" t="s">
        <v>12</v>
      </c>
      <c r="C1210" s="72" t="s">
        <v>13</v>
      </c>
      <c r="D1210" s="72" t="s">
        <v>14</v>
      </c>
      <c r="E1210" s="72" t="s">
        <v>41</v>
      </c>
      <c r="F1210" s="73">
        <v>-47</v>
      </c>
      <c r="G1210" s="72" t="s">
        <v>16</v>
      </c>
      <c r="H1210" s="72" t="s">
        <v>24</v>
      </c>
      <c r="I1210" s="72" t="s">
        <v>18</v>
      </c>
      <c r="J1210" s="72" t="s">
        <v>19</v>
      </c>
      <c r="K1210" s="72" t="s">
        <v>99</v>
      </c>
      <c r="L1210" s="72" t="s">
        <v>239</v>
      </c>
      <c r="M1210" s="72"/>
    </row>
    <row r="1211" spans="2:13" x14ac:dyDescent="0.25">
      <c r="B1211" s="72" t="s">
        <v>12</v>
      </c>
      <c r="C1211" s="72" t="s">
        <v>13</v>
      </c>
      <c r="D1211" s="72" t="s">
        <v>14</v>
      </c>
      <c r="E1211" s="72" t="s">
        <v>58</v>
      </c>
      <c r="F1211" s="73">
        <v>427920</v>
      </c>
      <c r="G1211" s="72" t="s">
        <v>16</v>
      </c>
      <c r="H1211" s="72" t="s">
        <v>24</v>
      </c>
      <c r="I1211" s="72" t="s">
        <v>18</v>
      </c>
      <c r="J1211" s="72" t="s">
        <v>19</v>
      </c>
      <c r="K1211" s="72" t="s">
        <v>31</v>
      </c>
      <c r="L1211" s="72" t="s">
        <v>247</v>
      </c>
      <c r="M1211" s="72" t="s">
        <v>47</v>
      </c>
    </row>
    <row r="1212" spans="2:13" x14ac:dyDescent="0.25">
      <c r="B1212" s="72" t="s">
        <v>12</v>
      </c>
      <c r="C1212" s="72" t="s">
        <v>13</v>
      </c>
      <c r="D1212" s="72" t="s">
        <v>14</v>
      </c>
      <c r="E1212" s="72" t="s">
        <v>123</v>
      </c>
      <c r="F1212" s="73">
        <v>-472</v>
      </c>
      <c r="G1212" s="72" t="s">
        <v>16</v>
      </c>
      <c r="H1212" s="72" t="s">
        <v>17</v>
      </c>
      <c r="I1212" s="72" t="s">
        <v>18</v>
      </c>
      <c r="J1212" s="72" t="s">
        <v>19</v>
      </c>
      <c r="K1212" s="72" t="s">
        <v>25</v>
      </c>
      <c r="L1212" s="72" t="s">
        <v>260</v>
      </c>
      <c r="M1212" s="72"/>
    </row>
    <row r="1213" spans="2:13" x14ac:dyDescent="0.25">
      <c r="B1213" s="72" t="s">
        <v>12</v>
      </c>
      <c r="C1213" s="72" t="s">
        <v>13</v>
      </c>
      <c r="D1213" s="72" t="s">
        <v>14</v>
      </c>
      <c r="E1213" s="72" t="s">
        <v>55</v>
      </c>
      <c r="F1213" s="73">
        <v>40395</v>
      </c>
      <c r="G1213" s="72" t="s">
        <v>16</v>
      </c>
      <c r="H1213" s="72" t="s">
        <v>24</v>
      </c>
      <c r="I1213" s="72" t="s">
        <v>18</v>
      </c>
      <c r="J1213" s="72" t="s">
        <v>19</v>
      </c>
      <c r="K1213" s="72" t="s">
        <v>99</v>
      </c>
      <c r="L1213" s="72" t="s">
        <v>305</v>
      </c>
      <c r="M1213" s="72" t="s">
        <v>29</v>
      </c>
    </row>
    <row r="1214" spans="2:13" x14ac:dyDescent="0.25">
      <c r="B1214" s="72" t="s">
        <v>12</v>
      </c>
      <c r="C1214" s="72" t="s">
        <v>13</v>
      </c>
      <c r="D1214" s="72" t="s">
        <v>14</v>
      </c>
      <c r="E1214" s="72" t="s">
        <v>55</v>
      </c>
      <c r="F1214" s="73">
        <v>555803</v>
      </c>
      <c r="G1214" s="72" t="s">
        <v>16</v>
      </c>
      <c r="H1214" s="72" t="s">
        <v>24</v>
      </c>
      <c r="I1214" s="72" t="s">
        <v>18</v>
      </c>
      <c r="J1214" s="72" t="s">
        <v>19</v>
      </c>
      <c r="K1214" s="72" t="s">
        <v>31</v>
      </c>
      <c r="L1214" s="72" t="s">
        <v>522</v>
      </c>
      <c r="M1214" s="72" t="s">
        <v>57</v>
      </c>
    </row>
    <row r="1215" spans="2:13" x14ac:dyDescent="0.25">
      <c r="B1215" s="72" t="s">
        <v>12</v>
      </c>
      <c r="C1215" s="72" t="s">
        <v>13</v>
      </c>
      <c r="D1215" s="72" t="s">
        <v>14</v>
      </c>
      <c r="E1215" s="72" t="s">
        <v>68</v>
      </c>
      <c r="F1215" s="73">
        <v>-1328</v>
      </c>
      <c r="G1215" s="72" t="s">
        <v>16</v>
      </c>
      <c r="H1215" s="72" t="s">
        <v>24</v>
      </c>
      <c r="I1215" s="72" t="s">
        <v>18</v>
      </c>
      <c r="J1215" s="72" t="s">
        <v>19</v>
      </c>
      <c r="K1215" s="72" t="s">
        <v>20</v>
      </c>
      <c r="L1215" s="72" t="s">
        <v>229</v>
      </c>
      <c r="M1215" s="72"/>
    </row>
    <row r="1216" spans="2:13" x14ac:dyDescent="0.25">
      <c r="B1216" s="72" t="s">
        <v>12</v>
      </c>
      <c r="C1216" s="72" t="s">
        <v>13</v>
      </c>
      <c r="D1216" s="72" t="s">
        <v>14</v>
      </c>
      <c r="E1216" s="72" t="s">
        <v>41</v>
      </c>
      <c r="F1216" s="73">
        <v>-722</v>
      </c>
      <c r="G1216" s="72" t="s">
        <v>16</v>
      </c>
      <c r="H1216" s="72" t="s">
        <v>24</v>
      </c>
      <c r="I1216" s="72" t="s">
        <v>18</v>
      </c>
      <c r="J1216" s="72" t="s">
        <v>19</v>
      </c>
      <c r="K1216" s="72" t="s">
        <v>157</v>
      </c>
      <c r="L1216" s="72" t="s">
        <v>570</v>
      </c>
      <c r="M1216" s="72"/>
    </row>
    <row r="1217" spans="2:13" x14ac:dyDescent="0.25">
      <c r="B1217" s="72" t="s">
        <v>12</v>
      </c>
      <c r="C1217" s="72" t="s">
        <v>13</v>
      </c>
      <c r="D1217" s="72" t="s">
        <v>14</v>
      </c>
      <c r="E1217" s="72" t="s">
        <v>51</v>
      </c>
      <c r="F1217" s="73">
        <v>99864</v>
      </c>
      <c r="G1217" s="72" t="s">
        <v>16</v>
      </c>
      <c r="H1217" s="72" t="s">
        <v>24</v>
      </c>
      <c r="I1217" s="72" t="s">
        <v>18</v>
      </c>
      <c r="J1217" s="72" t="s">
        <v>19</v>
      </c>
      <c r="K1217" s="72" t="s">
        <v>25</v>
      </c>
      <c r="L1217" s="72" t="s">
        <v>408</v>
      </c>
      <c r="M1217" s="72"/>
    </row>
    <row r="1218" spans="2:13" x14ac:dyDescent="0.25">
      <c r="B1218" s="72" t="s">
        <v>12</v>
      </c>
      <c r="C1218" s="72" t="s">
        <v>13</v>
      </c>
      <c r="D1218" s="72" t="s">
        <v>14</v>
      </c>
      <c r="E1218" s="72" t="s">
        <v>240</v>
      </c>
      <c r="F1218" s="73">
        <v>2348</v>
      </c>
      <c r="G1218" s="72" t="s">
        <v>16</v>
      </c>
      <c r="H1218" s="72" t="s">
        <v>17</v>
      </c>
      <c r="I1218" s="72" t="s">
        <v>18</v>
      </c>
      <c r="J1218" s="72" t="s">
        <v>19</v>
      </c>
      <c r="K1218" s="72" t="s">
        <v>49</v>
      </c>
      <c r="L1218" s="72" t="s">
        <v>222</v>
      </c>
      <c r="M1218" s="72"/>
    </row>
    <row r="1219" spans="2:13" x14ac:dyDescent="0.25">
      <c r="B1219" s="72" t="s">
        <v>12</v>
      </c>
      <c r="C1219" s="72" t="s">
        <v>13</v>
      </c>
      <c r="D1219" s="72" t="s">
        <v>14</v>
      </c>
      <c r="E1219" s="72" t="s">
        <v>79</v>
      </c>
      <c r="F1219" s="73">
        <v>-5977</v>
      </c>
      <c r="G1219" s="72" t="s">
        <v>16</v>
      </c>
      <c r="H1219" s="72" t="s">
        <v>17</v>
      </c>
      <c r="I1219" s="72" t="s">
        <v>18</v>
      </c>
      <c r="J1219" s="72" t="s">
        <v>19</v>
      </c>
      <c r="K1219" s="72" t="s">
        <v>37</v>
      </c>
      <c r="L1219" s="72" t="s">
        <v>412</v>
      </c>
      <c r="M1219" s="72"/>
    </row>
    <row r="1220" spans="2:13" x14ac:dyDescent="0.25">
      <c r="B1220" s="72" t="s">
        <v>12</v>
      </c>
      <c r="C1220" s="72" t="s">
        <v>13</v>
      </c>
      <c r="D1220" s="72" t="s">
        <v>14</v>
      </c>
      <c r="E1220" s="72" t="s">
        <v>123</v>
      </c>
      <c r="F1220" s="73">
        <v>-5483</v>
      </c>
      <c r="G1220" s="72" t="s">
        <v>16</v>
      </c>
      <c r="H1220" s="72" t="s">
        <v>24</v>
      </c>
      <c r="I1220" s="72" t="s">
        <v>18</v>
      </c>
      <c r="J1220" s="72" t="s">
        <v>19</v>
      </c>
      <c r="K1220" s="72" t="s">
        <v>25</v>
      </c>
      <c r="L1220" s="72" t="s">
        <v>406</v>
      </c>
      <c r="M1220" s="72"/>
    </row>
    <row r="1221" spans="2:13" x14ac:dyDescent="0.25">
      <c r="B1221" s="72" t="s">
        <v>12</v>
      </c>
      <c r="C1221" s="72" t="s">
        <v>13</v>
      </c>
      <c r="D1221" s="72" t="s">
        <v>14</v>
      </c>
      <c r="E1221" s="72" t="s">
        <v>68</v>
      </c>
      <c r="F1221" s="73">
        <v>-592880</v>
      </c>
      <c r="G1221" s="72" t="s">
        <v>16</v>
      </c>
      <c r="H1221" s="72" t="s">
        <v>24</v>
      </c>
      <c r="I1221" s="72" t="s">
        <v>18</v>
      </c>
      <c r="J1221" s="72" t="s">
        <v>19</v>
      </c>
      <c r="K1221" s="72" t="s">
        <v>25</v>
      </c>
      <c r="L1221" s="72" t="s">
        <v>289</v>
      </c>
      <c r="M1221" s="72"/>
    </row>
    <row r="1222" spans="2:13" x14ac:dyDescent="0.25">
      <c r="B1222" s="72" t="s">
        <v>12</v>
      </c>
      <c r="C1222" s="72" t="s">
        <v>13</v>
      </c>
      <c r="D1222" s="72" t="s">
        <v>14</v>
      </c>
      <c r="E1222" s="72" t="s">
        <v>83</v>
      </c>
      <c r="F1222" s="73">
        <v>2846519</v>
      </c>
      <c r="G1222" s="72" t="s">
        <v>16</v>
      </c>
      <c r="H1222" s="72" t="s">
        <v>24</v>
      </c>
      <c r="I1222" s="72" t="s">
        <v>18</v>
      </c>
      <c r="J1222" s="72" t="s">
        <v>19</v>
      </c>
      <c r="K1222" s="72" t="s">
        <v>25</v>
      </c>
      <c r="L1222" s="72" t="s">
        <v>489</v>
      </c>
      <c r="M1222" s="72"/>
    </row>
    <row r="1223" spans="2:13" x14ac:dyDescent="0.25">
      <c r="B1223" s="72" t="s">
        <v>12</v>
      </c>
      <c r="C1223" s="72" t="s">
        <v>13</v>
      </c>
      <c r="D1223" s="72" t="s">
        <v>14</v>
      </c>
      <c r="E1223" s="72" t="s">
        <v>94</v>
      </c>
      <c r="F1223" s="73">
        <v>14492</v>
      </c>
      <c r="G1223" s="72" t="s">
        <v>16</v>
      </c>
      <c r="H1223" s="72" t="s">
        <v>24</v>
      </c>
      <c r="I1223" s="72" t="s">
        <v>18</v>
      </c>
      <c r="J1223" s="72" t="s">
        <v>19</v>
      </c>
      <c r="K1223" s="72" t="s">
        <v>49</v>
      </c>
      <c r="L1223" s="72" t="s">
        <v>105</v>
      </c>
      <c r="M1223" s="72"/>
    </row>
    <row r="1224" spans="2:13" x14ac:dyDescent="0.25">
      <c r="B1224" s="72" t="s">
        <v>12</v>
      </c>
      <c r="C1224" s="72" t="s">
        <v>13</v>
      </c>
      <c r="D1224" s="72" t="s">
        <v>14</v>
      </c>
      <c r="E1224" s="72" t="s">
        <v>30</v>
      </c>
      <c r="F1224" s="73">
        <v>-4970</v>
      </c>
      <c r="G1224" s="72" t="s">
        <v>16</v>
      </c>
      <c r="H1224" s="72" t="s">
        <v>17</v>
      </c>
      <c r="I1224" s="72" t="s">
        <v>18</v>
      </c>
      <c r="J1224" s="72" t="s">
        <v>19</v>
      </c>
      <c r="K1224" s="72" t="s">
        <v>25</v>
      </c>
      <c r="L1224" s="72" t="s">
        <v>52</v>
      </c>
      <c r="M1224" s="72"/>
    </row>
    <row r="1225" spans="2:13" x14ac:dyDescent="0.25">
      <c r="B1225" s="72" t="s">
        <v>12</v>
      </c>
      <c r="C1225" s="72" t="s">
        <v>13</v>
      </c>
      <c r="D1225" s="72" t="s">
        <v>14</v>
      </c>
      <c r="E1225" s="72" t="s">
        <v>74</v>
      </c>
      <c r="F1225" s="73">
        <v>72</v>
      </c>
      <c r="G1225" s="72" t="s">
        <v>16</v>
      </c>
      <c r="H1225" s="72" t="s">
        <v>17</v>
      </c>
      <c r="I1225" s="72" t="s">
        <v>18</v>
      </c>
      <c r="J1225" s="72" t="s">
        <v>19</v>
      </c>
      <c r="K1225" s="72" t="s">
        <v>37</v>
      </c>
      <c r="L1225" s="72" t="s">
        <v>71</v>
      </c>
      <c r="M1225" s="72" t="s">
        <v>302</v>
      </c>
    </row>
    <row r="1226" spans="2:13" x14ac:dyDescent="0.25">
      <c r="B1226" s="72" t="s">
        <v>12</v>
      </c>
      <c r="C1226" s="72" t="s">
        <v>13</v>
      </c>
      <c r="D1226" s="72" t="s">
        <v>14</v>
      </c>
      <c r="E1226" s="72" t="s">
        <v>256</v>
      </c>
      <c r="F1226" s="73">
        <v>-4665</v>
      </c>
      <c r="G1226" s="72" t="s">
        <v>16</v>
      </c>
      <c r="H1226" s="72" t="s">
        <v>24</v>
      </c>
      <c r="I1226" s="72" t="s">
        <v>18</v>
      </c>
      <c r="J1226" s="72" t="s">
        <v>19</v>
      </c>
      <c r="K1226" s="72" t="s">
        <v>37</v>
      </c>
      <c r="L1226" s="72" t="s">
        <v>119</v>
      </c>
      <c r="M1226" s="72"/>
    </row>
    <row r="1227" spans="2:13" x14ac:dyDescent="0.25">
      <c r="B1227" s="72" t="s">
        <v>12</v>
      </c>
      <c r="C1227" s="72" t="s">
        <v>13</v>
      </c>
      <c r="D1227" s="72" t="s">
        <v>14</v>
      </c>
      <c r="E1227" s="72" t="s">
        <v>79</v>
      </c>
      <c r="F1227" s="73">
        <v>-695</v>
      </c>
      <c r="G1227" s="72" t="s">
        <v>16</v>
      </c>
      <c r="H1227" s="72" t="s">
        <v>24</v>
      </c>
      <c r="I1227" s="72" t="s">
        <v>48</v>
      </c>
      <c r="J1227" s="72" t="s">
        <v>19</v>
      </c>
      <c r="K1227" s="72" t="s">
        <v>20</v>
      </c>
      <c r="L1227" s="72" t="s">
        <v>534</v>
      </c>
      <c r="M1227" s="72"/>
    </row>
    <row r="1228" spans="2:13" x14ac:dyDescent="0.25">
      <c r="B1228" s="72" t="s">
        <v>12</v>
      </c>
      <c r="C1228" s="72" t="s">
        <v>13</v>
      </c>
      <c r="D1228" s="72" t="s">
        <v>14</v>
      </c>
      <c r="E1228" s="72" t="s">
        <v>27</v>
      </c>
      <c r="F1228" s="73">
        <v>8057</v>
      </c>
      <c r="G1228" s="72" t="s">
        <v>16</v>
      </c>
      <c r="H1228" s="72" t="s">
        <v>24</v>
      </c>
      <c r="I1228" s="72" t="s">
        <v>18</v>
      </c>
      <c r="J1228" s="72" t="s">
        <v>19</v>
      </c>
      <c r="K1228" s="72" t="s">
        <v>37</v>
      </c>
      <c r="L1228" s="72" t="s">
        <v>487</v>
      </c>
      <c r="M1228" s="72" t="s">
        <v>57</v>
      </c>
    </row>
    <row r="1229" spans="2:13" x14ac:dyDescent="0.25">
      <c r="B1229" s="72" t="s">
        <v>12</v>
      </c>
      <c r="C1229" s="72" t="s">
        <v>13</v>
      </c>
      <c r="D1229" s="72" t="s">
        <v>14</v>
      </c>
      <c r="E1229" s="72" t="s">
        <v>85</v>
      </c>
      <c r="F1229" s="73">
        <v>2132256</v>
      </c>
      <c r="G1229" s="72" t="s">
        <v>16</v>
      </c>
      <c r="H1229" s="72" t="s">
        <v>24</v>
      </c>
      <c r="I1229" s="72" t="s">
        <v>18</v>
      </c>
      <c r="J1229" s="72" t="s">
        <v>19</v>
      </c>
      <c r="K1229" s="72" t="s">
        <v>25</v>
      </c>
      <c r="L1229" s="72" t="s">
        <v>143</v>
      </c>
      <c r="M1229" s="72"/>
    </row>
    <row r="1230" spans="2:13" x14ac:dyDescent="0.25">
      <c r="B1230" s="72" t="s">
        <v>12</v>
      </c>
      <c r="C1230" s="72" t="s">
        <v>13</v>
      </c>
      <c r="D1230" s="72" t="s">
        <v>14</v>
      </c>
      <c r="E1230" s="72" t="s">
        <v>36</v>
      </c>
      <c r="F1230" s="73">
        <v>47947</v>
      </c>
      <c r="G1230" s="72" t="s">
        <v>16</v>
      </c>
      <c r="H1230" s="72" t="s">
        <v>17</v>
      </c>
      <c r="I1230" s="72" t="s">
        <v>48</v>
      </c>
      <c r="J1230" s="72" t="s">
        <v>19</v>
      </c>
      <c r="K1230" s="72" t="s">
        <v>25</v>
      </c>
      <c r="L1230" s="72" t="s">
        <v>219</v>
      </c>
      <c r="M1230" s="72" t="s">
        <v>29</v>
      </c>
    </row>
    <row r="1231" spans="2:13" x14ac:dyDescent="0.25">
      <c r="B1231" s="72" t="s">
        <v>12</v>
      </c>
      <c r="C1231" s="72" t="s">
        <v>13</v>
      </c>
      <c r="D1231" s="72" t="s">
        <v>14</v>
      </c>
      <c r="E1231" s="72" t="s">
        <v>81</v>
      </c>
      <c r="F1231" s="73">
        <v>101709</v>
      </c>
      <c r="G1231" s="72" t="s">
        <v>16</v>
      </c>
      <c r="H1231" s="72" t="s">
        <v>24</v>
      </c>
      <c r="I1231" s="72" t="s">
        <v>18</v>
      </c>
      <c r="J1231" s="72" t="s">
        <v>19</v>
      </c>
      <c r="K1231" s="72" t="s">
        <v>20</v>
      </c>
      <c r="L1231" s="72" t="s">
        <v>28</v>
      </c>
      <c r="M1231" s="72" t="s">
        <v>47</v>
      </c>
    </row>
    <row r="1232" spans="2:13" x14ac:dyDescent="0.25">
      <c r="B1232" s="72" t="s">
        <v>12</v>
      </c>
      <c r="C1232" s="72" t="s">
        <v>13</v>
      </c>
      <c r="D1232" s="72" t="s">
        <v>14</v>
      </c>
      <c r="E1232" s="72" t="s">
        <v>30</v>
      </c>
      <c r="F1232" s="73">
        <v>-57621</v>
      </c>
      <c r="G1232" s="72" t="s">
        <v>16</v>
      </c>
      <c r="H1232" s="72" t="s">
        <v>24</v>
      </c>
      <c r="I1232" s="72" t="s">
        <v>18</v>
      </c>
      <c r="J1232" s="72" t="s">
        <v>19</v>
      </c>
      <c r="K1232" s="72" t="s">
        <v>43</v>
      </c>
      <c r="L1232" s="72" t="s">
        <v>447</v>
      </c>
      <c r="M1232" s="72"/>
    </row>
    <row r="1233" spans="2:13" x14ac:dyDescent="0.25">
      <c r="B1233" s="72" t="s">
        <v>12</v>
      </c>
      <c r="C1233" s="72" t="s">
        <v>13</v>
      </c>
      <c r="D1233" s="72" t="s">
        <v>14</v>
      </c>
      <c r="E1233" s="72" t="s">
        <v>83</v>
      </c>
      <c r="F1233" s="73">
        <v>214301</v>
      </c>
      <c r="G1233" s="72" t="s">
        <v>16</v>
      </c>
      <c r="H1233" s="72" t="s">
        <v>17</v>
      </c>
      <c r="I1233" s="72" t="s">
        <v>18</v>
      </c>
      <c r="J1233" s="72" t="s">
        <v>19</v>
      </c>
      <c r="K1233" s="72" t="s">
        <v>25</v>
      </c>
      <c r="L1233" s="72" t="s">
        <v>467</v>
      </c>
      <c r="M1233" s="72"/>
    </row>
    <row r="1234" spans="2:13" x14ac:dyDescent="0.25">
      <c r="B1234" s="72" t="s">
        <v>12</v>
      </c>
      <c r="C1234" s="72" t="s">
        <v>13</v>
      </c>
      <c r="D1234" s="72" t="s">
        <v>14</v>
      </c>
      <c r="E1234" s="72" t="s">
        <v>258</v>
      </c>
      <c r="F1234" s="73">
        <v>168857</v>
      </c>
      <c r="G1234" s="72" t="s">
        <v>16</v>
      </c>
      <c r="H1234" s="72" t="s">
        <v>24</v>
      </c>
      <c r="I1234" s="72" t="s">
        <v>18</v>
      </c>
      <c r="J1234" s="72" t="s">
        <v>19</v>
      </c>
      <c r="K1234" s="72" t="s">
        <v>37</v>
      </c>
      <c r="L1234" s="72" t="s">
        <v>324</v>
      </c>
      <c r="M1234" s="72" t="s">
        <v>243</v>
      </c>
    </row>
    <row r="1235" spans="2:13" x14ac:dyDescent="0.25">
      <c r="B1235" s="72" t="s">
        <v>12</v>
      </c>
      <c r="C1235" s="72" t="s">
        <v>13</v>
      </c>
      <c r="D1235" s="72" t="s">
        <v>14</v>
      </c>
      <c r="E1235" s="72" t="s">
        <v>39</v>
      </c>
      <c r="F1235" s="73">
        <v>-12967</v>
      </c>
      <c r="G1235" s="72" t="s">
        <v>16</v>
      </c>
      <c r="H1235" s="72" t="s">
        <v>17</v>
      </c>
      <c r="I1235" s="72" t="s">
        <v>18</v>
      </c>
      <c r="J1235" s="72" t="s">
        <v>19</v>
      </c>
      <c r="K1235" s="72" t="s">
        <v>20</v>
      </c>
      <c r="L1235" s="72" t="s">
        <v>524</v>
      </c>
      <c r="M1235" s="72"/>
    </row>
    <row r="1236" spans="2:13" x14ac:dyDescent="0.25">
      <c r="B1236" s="72" t="s">
        <v>12</v>
      </c>
      <c r="C1236" s="72" t="s">
        <v>13</v>
      </c>
      <c r="D1236" s="72" t="s">
        <v>14</v>
      </c>
      <c r="E1236" s="72" t="s">
        <v>144</v>
      </c>
      <c r="F1236" s="73">
        <v>63367</v>
      </c>
      <c r="G1236" s="72" t="s">
        <v>16</v>
      </c>
      <c r="H1236" s="72" t="s">
        <v>24</v>
      </c>
      <c r="I1236" s="72" t="s">
        <v>18</v>
      </c>
      <c r="J1236" s="72" t="s">
        <v>19</v>
      </c>
      <c r="K1236" s="72" t="s">
        <v>37</v>
      </c>
      <c r="L1236" s="72" t="s">
        <v>518</v>
      </c>
      <c r="M1236" s="72" t="s">
        <v>184</v>
      </c>
    </row>
    <row r="1237" spans="2:13" x14ac:dyDescent="0.25">
      <c r="B1237" s="72" t="s">
        <v>12</v>
      </c>
      <c r="C1237" s="72" t="s">
        <v>13</v>
      </c>
      <c r="D1237" s="72" t="s">
        <v>14</v>
      </c>
      <c r="E1237" s="72" t="s">
        <v>256</v>
      </c>
      <c r="F1237" s="73">
        <v>-1541</v>
      </c>
      <c r="G1237" s="72" t="s">
        <v>16</v>
      </c>
      <c r="H1237" s="72" t="s">
        <v>24</v>
      </c>
      <c r="I1237" s="72" t="s">
        <v>18</v>
      </c>
      <c r="J1237" s="72" t="s">
        <v>19</v>
      </c>
      <c r="K1237" s="72" t="s">
        <v>37</v>
      </c>
      <c r="L1237" s="72" t="s">
        <v>422</v>
      </c>
      <c r="M1237" s="72"/>
    </row>
    <row r="1238" spans="2:13" x14ac:dyDescent="0.25">
      <c r="B1238" s="72" t="s">
        <v>12</v>
      </c>
      <c r="C1238" s="72" t="s">
        <v>13</v>
      </c>
      <c r="D1238" s="72" t="s">
        <v>14</v>
      </c>
      <c r="E1238" s="72" t="s">
        <v>94</v>
      </c>
      <c r="F1238" s="73">
        <v>1330</v>
      </c>
      <c r="G1238" s="72" t="s">
        <v>16</v>
      </c>
      <c r="H1238" s="72" t="s">
        <v>24</v>
      </c>
      <c r="I1238" s="72" t="s">
        <v>18</v>
      </c>
      <c r="J1238" s="72" t="s">
        <v>19</v>
      </c>
      <c r="K1238" s="72" t="s">
        <v>25</v>
      </c>
      <c r="L1238" s="72" t="s">
        <v>506</v>
      </c>
      <c r="M1238" s="72"/>
    </row>
    <row r="1239" spans="2:13" x14ac:dyDescent="0.25">
      <c r="B1239" s="72" t="s">
        <v>12</v>
      </c>
      <c r="C1239" s="72" t="s">
        <v>13</v>
      </c>
      <c r="D1239" s="72" t="s">
        <v>14</v>
      </c>
      <c r="E1239" s="72" t="s">
        <v>187</v>
      </c>
      <c r="F1239" s="73">
        <v>752474</v>
      </c>
      <c r="G1239" s="72" t="s">
        <v>16</v>
      </c>
      <c r="H1239" s="72" t="s">
        <v>24</v>
      </c>
      <c r="I1239" s="72" t="s">
        <v>18</v>
      </c>
      <c r="J1239" s="72" t="s">
        <v>19</v>
      </c>
      <c r="K1239" s="72" t="s">
        <v>37</v>
      </c>
      <c r="L1239" s="72" t="s">
        <v>213</v>
      </c>
      <c r="M1239" s="72" t="s">
        <v>112</v>
      </c>
    </row>
    <row r="1240" spans="2:13" x14ac:dyDescent="0.25">
      <c r="B1240" s="72" t="s">
        <v>12</v>
      </c>
      <c r="C1240" s="72" t="s">
        <v>13</v>
      </c>
      <c r="D1240" s="72" t="s">
        <v>14</v>
      </c>
      <c r="E1240" s="72" t="s">
        <v>55</v>
      </c>
      <c r="F1240" s="73">
        <v>229267</v>
      </c>
      <c r="G1240" s="72" t="s">
        <v>16</v>
      </c>
      <c r="H1240" s="72" t="s">
        <v>24</v>
      </c>
      <c r="I1240" s="72" t="s">
        <v>18</v>
      </c>
      <c r="J1240" s="72" t="s">
        <v>19</v>
      </c>
      <c r="K1240" s="72" t="s">
        <v>43</v>
      </c>
      <c r="L1240" s="72" t="s">
        <v>189</v>
      </c>
      <c r="M1240" s="72" t="s">
        <v>35</v>
      </c>
    </row>
    <row r="1241" spans="2:13" x14ac:dyDescent="0.25">
      <c r="B1241" s="72" t="s">
        <v>12</v>
      </c>
      <c r="C1241" s="72" t="s">
        <v>13</v>
      </c>
      <c r="D1241" s="72" t="s">
        <v>14</v>
      </c>
      <c r="E1241" s="72" t="s">
        <v>83</v>
      </c>
      <c r="F1241" s="73">
        <v>3727</v>
      </c>
      <c r="G1241" s="72" t="s">
        <v>16</v>
      </c>
      <c r="H1241" s="72" t="s">
        <v>17</v>
      </c>
      <c r="I1241" s="72" t="s">
        <v>18</v>
      </c>
      <c r="J1241" s="72" t="s">
        <v>19</v>
      </c>
      <c r="K1241" s="72" t="s">
        <v>25</v>
      </c>
      <c r="L1241" s="72" t="s">
        <v>276</v>
      </c>
      <c r="M1241" s="72"/>
    </row>
    <row r="1242" spans="2:13" x14ac:dyDescent="0.25">
      <c r="B1242" s="72" t="s">
        <v>12</v>
      </c>
      <c r="C1242" s="72" t="s">
        <v>13</v>
      </c>
      <c r="D1242" s="72" t="s">
        <v>14</v>
      </c>
      <c r="E1242" s="72" t="s">
        <v>51</v>
      </c>
      <c r="F1242" s="73">
        <v>125850</v>
      </c>
      <c r="G1242" s="72" t="s">
        <v>16</v>
      </c>
      <c r="H1242" s="72" t="s">
        <v>24</v>
      </c>
      <c r="I1242" s="72" t="s">
        <v>18</v>
      </c>
      <c r="J1242" s="72" t="s">
        <v>19</v>
      </c>
      <c r="K1242" s="72" t="s">
        <v>25</v>
      </c>
      <c r="L1242" s="72" t="s">
        <v>420</v>
      </c>
      <c r="M1242" s="72"/>
    </row>
    <row r="1243" spans="2:13" x14ac:dyDescent="0.25">
      <c r="B1243" s="72" t="s">
        <v>12</v>
      </c>
      <c r="C1243" s="72" t="s">
        <v>13</v>
      </c>
      <c r="D1243" s="72" t="s">
        <v>14</v>
      </c>
      <c r="E1243" s="72" t="s">
        <v>55</v>
      </c>
      <c r="F1243" s="73">
        <v>507072</v>
      </c>
      <c r="G1243" s="72" t="s">
        <v>16</v>
      </c>
      <c r="H1243" s="72" t="s">
        <v>17</v>
      </c>
      <c r="I1243" s="72" t="s">
        <v>18</v>
      </c>
      <c r="J1243" s="72" t="s">
        <v>19</v>
      </c>
      <c r="K1243" s="72" t="s">
        <v>25</v>
      </c>
      <c r="L1243" s="72" t="s">
        <v>329</v>
      </c>
      <c r="M1243" s="72" t="s">
        <v>112</v>
      </c>
    </row>
    <row r="1244" spans="2:13" x14ac:dyDescent="0.25">
      <c r="B1244" s="72" t="s">
        <v>12</v>
      </c>
      <c r="C1244" s="72" t="s">
        <v>13</v>
      </c>
      <c r="D1244" s="72" t="s">
        <v>14</v>
      </c>
      <c r="E1244" s="72" t="s">
        <v>55</v>
      </c>
      <c r="F1244" s="73">
        <v>150953</v>
      </c>
      <c r="G1244" s="72" t="s">
        <v>16</v>
      </c>
      <c r="H1244" s="72" t="s">
        <v>24</v>
      </c>
      <c r="I1244" s="72" t="s">
        <v>18</v>
      </c>
      <c r="J1244" s="72" t="s">
        <v>19</v>
      </c>
      <c r="K1244" s="72" t="s">
        <v>99</v>
      </c>
      <c r="L1244" s="72" t="s">
        <v>638</v>
      </c>
      <c r="M1244" s="72" t="s">
        <v>29</v>
      </c>
    </row>
    <row r="1245" spans="2:13" x14ac:dyDescent="0.25">
      <c r="B1245" s="72" t="s">
        <v>12</v>
      </c>
      <c r="C1245" s="72" t="s">
        <v>13</v>
      </c>
      <c r="D1245" s="72" t="s">
        <v>14</v>
      </c>
      <c r="E1245" s="72" t="s">
        <v>79</v>
      </c>
      <c r="F1245" s="73">
        <v>-21530</v>
      </c>
      <c r="G1245" s="72" t="s">
        <v>16</v>
      </c>
      <c r="H1245" s="72" t="s">
        <v>17</v>
      </c>
      <c r="I1245" s="72" t="s">
        <v>18</v>
      </c>
      <c r="J1245" s="72" t="s">
        <v>19</v>
      </c>
      <c r="K1245" s="72" t="s">
        <v>37</v>
      </c>
      <c r="L1245" s="72" t="s">
        <v>509</v>
      </c>
      <c r="M1245" s="72"/>
    </row>
    <row r="1246" spans="2:13" x14ac:dyDescent="0.25">
      <c r="B1246" s="72" t="s">
        <v>12</v>
      </c>
      <c r="C1246" s="72" t="s">
        <v>13</v>
      </c>
      <c r="D1246" s="72" t="s">
        <v>14</v>
      </c>
      <c r="E1246" s="72" t="s">
        <v>144</v>
      </c>
      <c r="F1246" s="73">
        <v>667277</v>
      </c>
      <c r="G1246" s="72" t="s">
        <v>16</v>
      </c>
      <c r="H1246" s="72" t="s">
        <v>17</v>
      </c>
      <c r="I1246" s="72" t="s">
        <v>18</v>
      </c>
      <c r="J1246" s="72" t="s">
        <v>19</v>
      </c>
      <c r="K1246" s="72" t="s">
        <v>37</v>
      </c>
      <c r="L1246" s="72" t="s">
        <v>71</v>
      </c>
      <c r="M1246" s="72" t="s">
        <v>22</v>
      </c>
    </row>
    <row r="1247" spans="2:13" x14ac:dyDescent="0.25">
      <c r="B1247" s="72" t="s">
        <v>12</v>
      </c>
      <c r="C1247" s="72" t="s">
        <v>13</v>
      </c>
      <c r="D1247" s="72" t="s">
        <v>14</v>
      </c>
      <c r="E1247" s="72" t="s">
        <v>55</v>
      </c>
      <c r="F1247" s="73">
        <v>2413310</v>
      </c>
      <c r="G1247" s="72" t="s">
        <v>16</v>
      </c>
      <c r="H1247" s="72" t="s">
        <v>17</v>
      </c>
      <c r="I1247" s="72" t="s">
        <v>18</v>
      </c>
      <c r="J1247" s="72" t="s">
        <v>19</v>
      </c>
      <c r="K1247" s="72" t="s">
        <v>25</v>
      </c>
      <c r="L1247" s="72" t="s">
        <v>408</v>
      </c>
      <c r="M1247" s="72" t="s">
        <v>112</v>
      </c>
    </row>
    <row r="1248" spans="2:13" x14ac:dyDescent="0.25">
      <c r="B1248" s="72" t="s">
        <v>12</v>
      </c>
      <c r="C1248" s="72" t="s">
        <v>13</v>
      </c>
      <c r="D1248" s="72" t="s">
        <v>14</v>
      </c>
      <c r="E1248" s="72" t="s">
        <v>39</v>
      </c>
      <c r="F1248" s="73">
        <v>-36645</v>
      </c>
      <c r="G1248" s="72" t="s">
        <v>16</v>
      </c>
      <c r="H1248" s="72" t="s">
        <v>24</v>
      </c>
      <c r="I1248" s="72" t="s">
        <v>18</v>
      </c>
      <c r="J1248" s="72" t="s">
        <v>19</v>
      </c>
      <c r="K1248" s="72" t="s">
        <v>49</v>
      </c>
      <c r="L1248" s="72" t="s">
        <v>91</v>
      </c>
      <c r="M1248" s="72"/>
    </row>
    <row r="1249" spans="2:13" x14ac:dyDescent="0.25">
      <c r="B1249" s="72" t="s">
        <v>12</v>
      </c>
      <c r="C1249" s="72" t="s">
        <v>13</v>
      </c>
      <c r="D1249" s="72" t="s">
        <v>14</v>
      </c>
      <c r="E1249" s="72" t="s">
        <v>123</v>
      </c>
      <c r="F1249" s="73">
        <v>-1196</v>
      </c>
      <c r="G1249" s="72" t="s">
        <v>16</v>
      </c>
      <c r="H1249" s="72" t="s">
        <v>24</v>
      </c>
      <c r="I1249" s="72" t="s">
        <v>18</v>
      </c>
      <c r="J1249" s="72" t="s">
        <v>19</v>
      </c>
      <c r="K1249" s="72" t="s">
        <v>25</v>
      </c>
      <c r="L1249" s="72" t="s">
        <v>289</v>
      </c>
      <c r="M1249" s="72"/>
    </row>
    <row r="1250" spans="2:13" x14ac:dyDescent="0.25">
      <c r="B1250" s="72" t="s">
        <v>12</v>
      </c>
      <c r="C1250" s="72" t="s">
        <v>13</v>
      </c>
      <c r="D1250" s="72" t="s">
        <v>14</v>
      </c>
      <c r="E1250" s="72" t="s">
        <v>79</v>
      </c>
      <c r="F1250" s="73">
        <v>-99153</v>
      </c>
      <c r="G1250" s="72" t="s">
        <v>16</v>
      </c>
      <c r="H1250" s="72" t="s">
        <v>24</v>
      </c>
      <c r="I1250" s="72" t="s">
        <v>18</v>
      </c>
      <c r="J1250" s="72" t="s">
        <v>19</v>
      </c>
      <c r="K1250" s="72" t="s">
        <v>37</v>
      </c>
      <c r="L1250" s="72" t="s">
        <v>521</v>
      </c>
      <c r="M1250" s="72"/>
    </row>
    <row r="1251" spans="2:13" x14ac:dyDescent="0.25">
      <c r="B1251" s="72" t="s">
        <v>12</v>
      </c>
      <c r="C1251" s="72" t="s">
        <v>13</v>
      </c>
      <c r="D1251" s="72" t="s">
        <v>14</v>
      </c>
      <c r="E1251" s="72" t="s">
        <v>79</v>
      </c>
      <c r="F1251" s="73">
        <v>-4377</v>
      </c>
      <c r="G1251" s="72" t="s">
        <v>16</v>
      </c>
      <c r="H1251" s="72" t="s">
        <v>17</v>
      </c>
      <c r="I1251" s="72" t="s">
        <v>48</v>
      </c>
      <c r="J1251" s="72" t="s">
        <v>19</v>
      </c>
      <c r="K1251" s="72" t="s">
        <v>20</v>
      </c>
      <c r="L1251" s="72" t="s">
        <v>534</v>
      </c>
      <c r="M1251" s="72"/>
    </row>
    <row r="1252" spans="2:13" x14ac:dyDescent="0.25">
      <c r="B1252" s="72" t="s">
        <v>12</v>
      </c>
      <c r="C1252" s="72" t="s">
        <v>13</v>
      </c>
      <c r="D1252" s="72" t="s">
        <v>14</v>
      </c>
      <c r="E1252" s="72" t="s">
        <v>144</v>
      </c>
      <c r="F1252" s="73">
        <v>2335304</v>
      </c>
      <c r="G1252" s="72" t="s">
        <v>16</v>
      </c>
      <c r="H1252" s="72" t="s">
        <v>24</v>
      </c>
      <c r="I1252" s="72" t="s">
        <v>18</v>
      </c>
      <c r="J1252" s="72" t="s">
        <v>19</v>
      </c>
      <c r="K1252" s="72" t="s">
        <v>37</v>
      </c>
      <c r="L1252" s="72" t="s">
        <v>521</v>
      </c>
      <c r="M1252" s="72" t="s">
        <v>62</v>
      </c>
    </row>
    <row r="1253" spans="2:13" x14ac:dyDescent="0.25">
      <c r="B1253" s="72" t="s">
        <v>12</v>
      </c>
      <c r="C1253" s="72" t="s">
        <v>13</v>
      </c>
      <c r="D1253" s="72" t="s">
        <v>14</v>
      </c>
      <c r="E1253" s="72" t="s">
        <v>27</v>
      </c>
      <c r="F1253" s="73">
        <v>4077311</v>
      </c>
      <c r="G1253" s="72" t="s">
        <v>16</v>
      </c>
      <c r="H1253" s="72" t="s">
        <v>24</v>
      </c>
      <c r="I1253" s="72" t="s">
        <v>48</v>
      </c>
      <c r="J1253" s="72" t="s">
        <v>19</v>
      </c>
      <c r="K1253" s="72" t="s">
        <v>49</v>
      </c>
      <c r="L1253" s="72" t="s">
        <v>105</v>
      </c>
      <c r="M1253" s="72" t="s">
        <v>47</v>
      </c>
    </row>
    <row r="1254" spans="2:13" x14ac:dyDescent="0.25">
      <c r="B1254" s="72" t="s">
        <v>12</v>
      </c>
      <c r="C1254" s="72" t="s">
        <v>13</v>
      </c>
      <c r="D1254" s="72" t="s">
        <v>14</v>
      </c>
      <c r="E1254" s="72" t="s">
        <v>79</v>
      </c>
      <c r="F1254" s="73">
        <v>-564</v>
      </c>
      <c r="G1254" s="72" t="s">
        <v>16</v>
      </c>
      <c r="H1254" s="72" t="s">
        <v>24</v>
      </c>
      <c r="I1254" s="72" t="s">
        <v>48</v>
      </c>
      <c r="J1254" s="72" t="s">
        <v>19</v>
      </c>
      <c r="K1254" s="72" t="s">
        <v>43</v>
      </c>
      <c r="L1254" s="72" t="s">
        <v>163</v>
      </c>
      <c r="M1254" s="72"/>
    </row>
    <row r="1255" spans="2:13" x14ac:dyDescent="0.25">
      <c r="B1255" s="72" t="s">
        <v>12</v>
      </c>
      <c r="C1255" s="72" t="s">
        <v>13</v>
      </c>
      <c r="D1255" s="72" t="s">
        <v>14</v>
      </c>
      <c r="E1255" s="72" t="s">
        <v>123</v>
      </c>
      <c r="F1255" s="73">
        <v>-1829</v>
      </c>
      <c r="G1255" s="72" t="s">
        <v>16</v>
      </c>
      <c r="H1255" s="72" t="s">
        <v>17</v>
      </c>
      <c r="I1255" s="72" t="s">
        <v>18</v>
      </c>
      <c r="J1255" s="72" t="s">
        <v>19</v>
      </c>
      <c r="K1255" s="72" t="s">
        <v>20</v>
      </c>
      <c r="L1255" s="72" t="s">
        <v>28</v>
      </c>
      <c r="M1255" s="72"/>
    </row>
    <row r="1256" spans="2:13" x14ac:dyDescent="0.25">
      <c r="B1256" s="72" t="s">
        <v>12</v>
      </c>
      <c r="C1256" s="72" t="s">
        <v>13</v>
      </c>
      <c r="D1256" s="72" t="s">
        <v>14</v>
      </c>
      <c r="E1256" s="72" t="s">
        <v>39</v>
      </c>
      <c r="F1256" s="73">
        <v>-731</v>
      </c>
      <c r="G1256" s="72" t="s">
        <v>16</v>
      </c>
      <c r="H1256" s="72" t="s">
        <v>24</v>
      </c>
      <c r="I1256" s="72" t="s">
        <v>18</v>
      </c>
      <c r="J1256" s="72" t="s">
        <v>628</v>
      </c>
      <c r="K1256" s="72" t="s">
        <v>117</v>
      </c>
      <c r="L1256" s="72" t="s">
        <v>271</v>
      </c>
      <c r="M1256" s="72"/>
    </row>
    <row r="1257" spans="2:13" x14ac:dyDescent="0.25">
      <c r="B1257" s="72" t="s">
        <v>12</v>
      </c>
      <c r="C1257" s="72" t="s">
        <v>13</v>
      </c>
      <c r="D1257" s="72" t="s">
        <v>14</v>
      </c>
      <c r="E1257" s="72" t="s">
        <v>146</v>
      </c>
      <c r="F1257" s="73">
        <v>-20450</v>
      </c>
      <c r="G1257" s="72" t="s">
        <v>16</v>
      </c>
      <c r="H1257" s="72" t="s">
        <v>17</v>
      </c>
      <c r="I1257" s="72" t="s">
        <v>18</v>
      </c>
      <c r="J1257" s="72" t="s">
        <v>19</v>
      </c>
      <c r="K1257" s="72" t="s">
        <v>20</v>
      </c>
      <c r="L1257" s="72" t="s">
        <v>199</v>
      </c>
      <c r="M1257" s="72"/>
    </row>
    <row r="1258" spans="2:13" x14ac:dyDescent="0.25">
      <c r="B1258" s="72" t="s">
        <v>12</v>
      </c>
      <c r="C1258" s="72" t="s">
        <v>13</v>
      </c>
      <c r="D1258" s="72" t="s">
        <v>14</v>
      </c>
      <c r="E1258" s="72" t="s">
        <v>55</v>
      </c>
      <c r="F1258" s="73">
        <v>29873</v>
      </c>
      <c r="G1258" s="72" t="s">
        <v>16</v>
      </c>
      <c r="H1258" s="72" t="s">
        <v>24</v>
      </c>
      <c r="I1258" s="72" t="s">
        <v>18</v>
      </c>
      <c r="J1258" s="72" t="s">
        <v>19</v>
      </c>
      <c r="K1258" s="72" t="s">
        <v>117</v>
      </c>
      <c r="L1258" s="72" t="s">
        <v>770</v>
      </c>
      <c r="M1258" s="72" t="s">
        <v>112</v>
      </c>
    </row>
    <row r="1259" spans="2:13" x14ac:dyDescent="0.25">
      <c r="B1259" s="72" t="s">
        <v>12</v>
      </c>
      <c r="C1259" s="72" t="s">
        <v>13</v>
      </c>
      <c r="D1259" s="72" t="s">
        <v>14</v>
      </c>
      <c r="E1259" s="72" t="s">
        <v>187</v>
      </c>
      <c r="F1259" s="73">
        <v>1368962</v>
      </c>
      <c r="G1259" s="72" t="s">
        <v>16</v>
      </c>
      <c r="H1259" s="72" t="s">
        <v>24</v>
      </c>
      <c r="I1259" s="72" t="s">
        <v>18</v>
      </c>
      <c r="J1259" s="72" t="s">
        <v>19</v>
      </c>
      <c r="K1259" s="72" t="s">
        <v>25</v>
      </c>
      <c r="L1259" s="72" t="s">
        <v>459</v>
      </c>
      <c r="M1259" s="72" t="s">
        <v>112</v>
      </c>
    </row>
    <row r="1260" spans="2:13" x14ac:dyDescent="0.25">
      <c r="B1260" s="72" t="s">
        <v>12</v>
      </c>
      <c r="C1260" s="72" t="s">
        <v>13</v>
      </c>
      <c r="D1260" s="72" t="s">
        <v>14</v>
      </c>
      <c r="E1260" s="72" t="s">
        <v>55</v>
      </c>
      <c r="F1260" s="73">
        <v>293368</v>
      </c>
      <c r="G1260" s="72" t="s">
        <v>16</v>
      </c>
      <c r="H1260" s="72" t="s">
        <v>24</v>
      </c>
      <c r="I1260" s="72" t="s">
        <v>18</v>
      </c>
      <c r="J1260" s="72" t="s">
        <v>19</v>
      </c>
      <c r="K1260" s="72" t="s">
        <v>25</v>
      </c>
      <c r="L1260" s="72" t="s">
        <v>621</v>
      </c>
      <c r="M1260" s="72" t="s">
        <v>57</v>
      </c>
    </row>
    <row r="1261" spans="2:13" x14ac:dyDescent="0.25">
      <c r="B1261" s="72" t="s">
        <v>12</v>
      </c>
      <c r="C1261" s="72" t="s">
        <v>13</v>
      </c>
      <c r="D1261" s="72" t="s">
        <v>14</v>
      </c>
      <c r="E1261" s="72" t="s">
        <v>27</v>
      </c>
      <c r="F1261" s="73">
        <v>17783</v>
      </c>
      <c r="G1261" s="72" t="s">
        <v>16</v>
      </c>
      <c r="H1261" s="72" t="s">
        <v>24</v>
      </c>
      <c r="I1261" s="72" t="s">
        <v>18</v>
      </c>
      <c r="J1261" s="72" t="s">
        <v>19</v>
      </c>
      <c r="K1261" s="72" t="s">
        <v>25</v>
      </c>
      <c r="L1261" s="72" t="s">
        <v>459</v>
      </c>
      <c r="M1261" s="72" t="s">
        <v>47</v>
      </c>
    </row>
    <row r="1262" spans="2:13" x14ac:dyDescent="0.25">
      <c r="B1262" s="72" t="s">
        <v>12</v>
      </c>
      <c r="C1262" s="72" t="s">
        <v>13</v>
      </c>
      <c r="D1262" s="72" t="s">
        <v>14</v>
      </c>
      <c r="E1262" s="72" t="s">
        <v>146</v>
      </c>
      <c r="F1262" s="73">
        <v>-112257</v>
      </c>
      <c r="G1262" s="72" t="s">
        <v>16</v>
      </c>
      <c r="H1262" s="72" t="s">
        <v>17</v>
      </c>
      <c r="I1262" s="72" t="s">
        <v>18</v>
      </c>
      <c r="J1262" s="72" t="s">
        <v>19</v>
      </c>
      <c r="K1262" s="72" t="s">
        <v>25</v>
      </c>
      <c r="L1262" s="72" t="s">
        <v>26</v>
      </c>
      <c r="M1262" s="72"/>
    </row>
    <row r="1263" spans="2:13" x14ac:dyDescent="0.25">
      <c r="B1263" s="72" t="s">
        <v>12</v>
      </c>
      <c r="C1263" s="72" t="s">
        <v>13</v>
      </c>
      <c r="D1263" s="72" t="s">
        <v>14</v>
      </c>
      <c r="E1263" s="72" t="s">
        <v>94</v>
      </c>
      <c r="F1263" s="73">
        <v>16520</v>
      </c>
      <c r="G1263" s="72" t="s">
        <v>16</v>
      </c>
      <c r="H1263" s="72" t="s">
        <v>24</v>
      </c>
      <c r="I1263" s="72" t="s">
        <v>18</v>
      </c>
      <c r="J1263" s="72" t="s">
        <v>19</v>
      </c>
      <c r="K1263" s="72" t="s">
        <v>49</v>
      </c>
      <c r="L1263" s="72" t="s">
        <v>248</v>
      </c>
      <c r="M1263" s="72"/>
    </row>
    <row r="1264" spans="2:13" x14ac:dyDescent="0.25">
      <c r="B1264" s="72" t="s">
        <v>12</v>
      </c>
      <c r="C1264" s="72" t="s">
        <v>13</v>
      </c>
      <c r="D1264" s="72" t="s">
        <v>14</v>
      </c>
      <c r="E1264" s="72" t="s">
        <v>300</v>
      </c>
      <c r="F1264" s="73">
        <v>185070</v>
      </c>
      <c r="G1264" s="72" t="s">
        <v>16</v>
      </c>
      <c r="H1264" s="72" t="s">
        <v>24</v>
      </c>
      <c r="I1264" s="72" t="s">
        <v>18</v>
      </c>
      <c r="J1264" s="72" t="s">
        <v>19</v>
      </c>
      <c r="K1264" s="72" t="s">
        <v>25</v>
      </c>
      <c r="L1264" s="72" t="s">
        <v>442</v>
      </c>
      <c r="M1264" s="72" t="s">
        <v>35</v>
      </c>
    </row>
    <row r="1265" spans="2:13" x14ac:dyDescent="0.25">
      <c r="B1265" s="72" t="s">
        <v>12</v>
      </c>
      <c r="C1265" s="72" t="s">
        <v>13</v>
      </c>
      <c r="D1265" s="72" t="s">
        <v>14</v>
      </c>
      <c r="E1265" s="72" t="s">
        <v>55</v>
      </c>
      <c r="F1265" s="73">
        <v>886191</v>
      </c>
      <c r="G1265" s="72" t="s">
        <v>16</v>
      </c>
      <c r="H1265" s="72" t="s">
        <v>24</v>
      </c>
      <c r="I1265" s="72" t="s">
        <v>18</v>
      </c>
      <c r="J1265" s="72" t="s">
        <v>19</v>
      </c>
      <c r="K1265" s="72" t="s">
        <v>99</v>
      </c>
      <c r="L1265" s="72" t="s">
        <v>655</v>
      </c>
      <c r="M1265" s="72" t="s">
        <v>57</v>
      </c>
    </row>
    <row r="1266" spans="2:13" x14ac:dyDescent="0.25">
      <c r="B1266" s="72" t="s">
        <v>12</v>
      </c>
      <c r="C1266" s="72" t="s">
        <v>13</v>
      </c>
      <c r="D1266" s="72" t="s">
        <v>14</v>
      </c>
      <c r="E1266" s="72" t="s">
        <v>15</v>
      </c>
      <c r="F1266" s="73">
        <v>66001</v>
      </c>
      <c r="G1266" s="72" t="s">
        <v>16</v>
      </c>
      <c r="H1266" s="72" t="s">
        <v>24</v>
      </c>
      <c r="I1266" s="72" t="s">
        <v>18</v>
      </c>
      <c r="J1266" s="72" t="s">
        <v>19</v>
      </c>
      <c r="K1266" s="72" t="s">
        <v>20</v>
      </c>
      <c r="L1266" s="72" t="s">
        <v>181</v>
      </c>
      <c r="M1266" s="72" t="s">
        <v>133</v>
      </c>
    </row>
    <row r="1267" spans="2:13" x14ac:dyDescent="0.25">
      <c r="B1267" s="72" t="s">
        <v>12</v>
      </c>
      <c r="C1267" s="72" t="s">
        <v>13</v>
      </c>
      <c r="D1267" s="72" t="s">
        <v>14</v>
      </c>
      <c r="E1267" s="72" t="s">
        <v>690</v>
      </c>
      <c r="F1267" s="73">
        <v>15165040</v>
      </c>
      <c r="G1267" s="72" t="s">
        <v>16</v>
      </c>
      <c r="H1267" s="72" t="s">
        <v>17</v>
      </c>
      <c r="I1267" s="72" t="s">
        <v>18</v>
      </c>
      <c r="J1267" s="72" t="s">
        <v>19</v>
      </c>
      <c r="K1267" s="72"/>
      <c r="L1267" s="72"/>
      <c r="M1267" s="72" t="s">
        <v>112</v>
      </c>
    </row>
    <row r="1268" spans="2:13" x14ac:dyDescent="0.25">
      <c r="B1268" s="72" t="s">
        <v>12</v>
      </c>
      <c r="C1268" s="72" t="s">
        <v>13</v>
      </c>
      <c r="D1268" s="72" t="s">
        <v>14</v>
      </c>
      <c r="E1268" s="72" t="s">
        <v>51</v>
      </c>
      <c r="F1268" s="73">
        <v>794463</v>
      </c>
      <c r="G1268" s="72" t="s">
        <v>16</v>
      </c>
      <c r="H1268" s="72" t="s">
        <v>24</v>
      </c>
      <c r="I1268" s="72" t="s">
        <v>18</v>
      </c>
      <c r="J1268" s="72" t="s">
        <v>19</v>
      </c>
      <c r="K1268" s="72" t="s">
        <v>37</v>
      </c>
      <c r="L1268" s="72" t="s">
        <v>285</v>
      </c>
      <c r="M1268" s="72"/>
    </row>
    <row r="1269" spans="2:13" x14ac:dyDescent="0.25">
      <c r="B1269" s="72" t="s">
        <v>12</v>
      </c>
      <c r="C1269" s="72" t="s">
        <v>13</v>
      </c>
      <c r="D1269" s="72" t="s">
        <v>14</v>
      </c>
      <c r="E1269" s="72" t="s">
        <v>123</v>
      </c>
      <c r="F1269" s="73">
        <v>-1370</v>
      </c>
      <c r="G1269" s="72" t="s">
        <v>16</v>
      </c>
      <c r="H1269" s="72" t="s">
        <v>17</v>
      </c>
      <c r="I1269" s="72" t="s">
        <v>18</v>
      </c>
      <c r="J1269" s="72" t="s">
        <v>19</v>
      </c>
      <c r="K1269" s="72" t="s">
        <v>37</v>
      </c>
      <c r="L1269" s="72" t="s">
        <v>232</v>
      </c>
      <c r="M1269" s="72"/>
    </row>
    <row r="1270" spans="2:13" x14ac:dyDescent="0.25">
      <c r="B1270" s="72" t="s">
        <v>12</v>
      </c>
      <c r="C1270" s="72" t="s">
        <v>13</v>
      </c>
      <c r="D1270" s="72" t="s">
        <v>14</v>
      </c>
      <c r="E1270" s="72" t="s">
        <v>51</v>
      </c>
      <c r="F1270" s="73">
        <v>7065</v>
      </c>
      <c r="G1270" s="72" t="s">
        <v>16</v>
      </c>
      <c r="H1270" s="72" t="s">
        <v>17</v>
      </c>
      <c r="I1270" s="72" t="s">
        <v>18</v>
      </c>
      <c r="J1270" s="72" t="s">
        <v>19</v>
      </c>
      <c r="K1270" s="72" t="s">
        <v>25</v>
      </c>
      <c r="L1270" s="72" t="s">
        <v>420</v>
      </c>
      <c r="M1270" s="72"/>
    </row>
    <row r="1271" spans="2:13" x14ac:dyDescent="0.25">
      <c r="B1271" s="72" t="s">
        <v>12</v>
      </c>
      <c r="C1271" s="72" t="s">
        <v>13</v>
      </c>
      <c r="D1271" s="72" t="s">
        <v>14</v>
      </c>
      <c r="E1271" s="72" t="s">
        <v>83</v>
      </c>
      <c r="F1271" s="73">
        <v>196271</v>
      </c>
      <c r="G1271" s="72" t="s">
        <v>16</v>
      </c>
      <c r="H1271" s="72" t="s">
        <v>24</v>
      </c>
      <c r="I1271" s="72" t="s">
        <v>18</v>
      </c>
      <c r="J1271" s="72" t="s">
        <v>19</v>
      </c>
      <c r="K1271" s="72" t="s">
        <v>25</v>
      </c>
      <c r="L1271" s="72" t="s">
        <v>406</v>
      </c>
      <c r="M1271" s="72"/>
    </row>
    <row r="1272" spans="2:13" x14ac:dyDescent="0.25">
      <c r="B1272" s="72" t="s">
        <v>12</v>
      </c>
      <c r="C1272" s="72" t="s">
        <v>13</v>
      </c>
      <c r="D1272" s="72" t="s">
        <v>14</v>
      </c>
      <c r="E1272" s="72" t="s">
        <v>55</v>
      </c>
      <c r="F1272" s="73">
        <v>82150</v>
      </c>
      <c r="G1272" s="72" t="s">
        <v>16</v>
      </c>
      <c r="H1272" s="72" t="s">
        <v>24</v>
      </c>
      <c r="I1272" s="72" t="s">
        <v>18</v>
      </c>
      <c r="J1272" s="72" t="s">
        <v>19</v>
      </c>
      <c r="K1272" s="72" t="s">
        <v>25</v>
      </c>
      <c r="L1272" s="72" t="s">
        <v>370</v>
      </c>
      <c r="M1272" s="72" t="s">
        <v>57</v>
      </c>
    </row>
    <row r="1273" spans="2:13" x14ac:dyDescent="0.25">
      <c r="B1273" s="72" t="s">
        <v>12</v>
      </c>
      <c r="C1273" s="72" t="s">
        <v>13</v>
      </c>
      <c r="D1273" s="72" t="s">
        <v>14</v>
      </c>
      <c r="E1273" s="72" t="s">
        <v>36</v>
      </c>
      <c r="F1273" s="73">
        <v>194614</v>
      </c>
      <c r="G1273" s="72" t="s">
        <v>16</v>
      </c>
      <c r="H1273" s="72" t="s">
        <v>24</v>
      </c>
      <c r="I1273" s="72" t="s">
        <v>18</v>
      </c>
      <c r="J1273" s="72" t="s">
        <v>19</v>
      </c>
      <c r="K1273" s="72" t="s">
        <v>37</v>
      </c>
      <c r="L1273" s="72" t="s">
        <v>390</v>
      </c>
      <c r="M1273" s="72" t="s">
        <v>29</v>
      </c>
    </row>
    <row r="1274" spans="2:13" x14ac:dyDescent="0.25">
      <c r="B1274" s="72" t="s">
        <v>12</v>
      </c>
      <c r="C1274" s="72" t="s">
        <v>13</v>
      </c>
      <c r="D1274" s="72" t="s">
        <v>14</v>
      </c>
      <c r="E1274" s="72" t="s">
        <v>41</v>
      </c>
      <c r="F1274" s="73">
        <v>-112</v>
      </c>
      <c r="G1274" s="72" t="s">
        <v>16</v>
      </c>
      <c r="H1274" s="72" t="s">
        <v>24</v>
      </c>
      <c r="I1274" s="72" t="s">
        <v>18</v>
      </c>
      <c r="J1274" s="72" t="s">
        <v>19</v>
      </c>
      <c r="K1274" s="72" t="s">
        <v>25</v>
      </c>
      <c r="L1274" s="72" t="s">
        <v>574</v>
      </c>
      <c r="M1274" s="72"/>
    </row>
    <row r="1275" spans="2:13" x14ac:dyDescent="0.25">
      <c r="B1275" s="72" t="s">
        <v>12</v>
      </c>
      <c r="C1275" s="72" t="s">
        <v>13</v>
      </c>
      <c r="D1275" s="72" t="s">
        <v>14</v>
      </c>
      <c r="E1275" s="72" t="s">
        <v>51</v>
      </c>
      <c r="F1275" s="73">
        <v>5020</v>
      </c>
      <c r="G1275" s="72" t="s">
        <v>16</v>
      </c>
      <c r="H1275" s="72" t="s">
        <v>17</v>
      </c>
      <c r="I1275" s="72" t="s">
        <v>48</v>
      </c>
      <c r="J1275" s="72" t="s">
        <v>19</v>
      </c>
      <c r="K1275" s="72" t="s">
        <v>49</v>
      </c>
      <c r="L1275" s="72" t="s">
        <v>167</v>
      </c>
      <c r="M1275" s="72"/>
    </row>
    <row r="1276" spans="2:13" x14ac:dyDescent="0.25">
      <c r="B1276" s="72" t="s">
        <v>12</v>
      </c>
      <c r="C1276" s="72" t="s">
        <v>13</v>
      </c>
      <c r="D1276" s="72" t="s">
        <v>14</v>
      </c>
      <c r="E1276" s="72" t="s">
        <v>36</v>
      </c>
      <c r="F1276" s="73">
        <v>5061107</v>
      </c>
      <c r="G1276" s="72" t="s">
        <v>16</v>
      </c>
      <c r="H1276" s="72" t="s">
        <v>17</v>
      </c>
      <c r="I1276" s="72" t="s">
        <v>18</v>
      </c>
      <c r="J1276" s="72" t="s">
        <v>19</v>
      </c>
      <c r="K1276" s="72" t="s">
        <v>25</v>
      </c>
      <c r="L1276" s="72" t="s">
        <v>244</v>
      </c>
      <c r="M1276" s="72" t="s">
        <v>29</v>
      </c>
    </row>
    <row r="1277" spans="2:13" x14ac:dyDescent="0.25">
      <c r="B1277" s="72" t="s">
        <v>12</v>
      </c>
      <c r="C1277" s="72" t="s">
        <v>13</v>
      </c>
      <c r="D1277" s="72" t="s">
        <v>14</v>
      </c>
      <c r="E1277" s="72" t="s">
        <v>83</v>
      </c>
      <c r="F1277" s="73">
        <v>449228</v>
      </c>
      <c r="G1277" s="72" t="s">
        <v>16</v>
      </c>
      <c r="H1277" s="72" t="s">
        <v>24</v>
      </c>
      <c r="I1277" s="72" t="s">
        <v>18</v>
      </c>
      <c r="J1277" s="72" t="s">
        <v>19</v>
      </c>
      <c r="K1277" s="72" t="s">
        <v>25</v>
      </c>
      <c r="L1277" s="72" t="s">
        <v>69</v>
      </c>
      <c r="M1277" s="72"/>
    </row>
    <row r="1278" spans="2:13" x14ac:dyDescent="0.25">
      <c r="B1278" s="72" t="s">
        <v>12</v>
      </c>
      <c r="C1278" s="72" t="s">
        <v>13</v>
      </c>
      <c r="D1278" s="72" t="s">
        <v>14</v>
      </c>
      <c r="E1278" s="72" t="s">
        <v>83</v>
      </c>
      <c r="F1278" s="73">
        <v>107988</v>
      </c>
      <c r="G1278" s="72" t="s">
        <v>16</v>
      </c>
      <c r="H1278" s="72" t="s">
        <v>17</v>
      </c>
      <c r="I1278" s="72" t="s">
        <v>18</v>
      </c>
      <c r="J1278" s="72" t="s">
        <v>19</v>
      </c>
      <c r="K1278" s="72" t="s">
        <v>25</v>
      </c>
      <c r="L1278" s="72" t="s">
        <v>277</v>
      </c>
      <c r="M1278" s="72"/>
    </row>
    <row r="1279" spans="2:13" x14ac:dyDescent="0.25">
      <c r="B1279" s="72" t="s">
        <v>12</v>
      </c>
      <c r="C1279" s="72" t="s">
        <v>13</v>
      </c>
      <c r="D1279" s="72" t="s">
        <v>14</v>
      </c>
      <c r="E1279" s="72" t="s">
        <v>94</v>
      </c>
      <c r="F1279" s="73">
        <v>24650</v>
      </c>
      <c r="G1279" s="72" t="s">
        <v>16</v>
      </c>
      <c r="H1279" s="72" t="s">
        <v>24</v>
      </c>
      <c r="I1279" s="72" t="s">
        <v>18</v>
      </c>
      <c r="J1279" s="72" t="s">
        <v>19</v>
      </c>
      <c r="K1279" s="72" t="s">
        <v>63</v>
      </c>
      <c r="L1279" s="72" t="s">
        <v>137</v>
      </c>
      <c r="M1279" s="72"/>
    </row>
    <row r="1280" spans="2:13" x14ac:dyDescent="0.25">
      <c r="B1280" s="72" t="s">
        <v>12</v>
      </c>
      <c r="C1280" s="72" t="s">
        <v>13</v>
      </c>
      <c r="D1280" s="72" t="s">
        <v>14</v>
      </c>
      <c r="E1280" s="72" t="s">
        <v>83</v>
      </c>
      <c r="F1280" s="73">
        <v>1966</v>
      </c>
      <c r="G1280" s="72" t="s">
        <v>16</v>
      </c>
      <c r="H1280" s="72" t="s">
        <v>17</v>
      </c>
      <c r="I1280" s="72" t="s">
        <v>18</v>
      </c>
      <c r="J1280" s="72" t="s">
        <v>19</v>
      </c>
      <c r="K1280" s="72" t="s">
        <v>25</v>
      </c>
      <c r="L1280" s="72" t="s">
        <v>424</v>
      </c>
      <c r="M1280" s="72"/>
    </row>
    <row r="1281" spans="2:13" x14ac:dyDescent="0.25">
      <c r="B1281" s="72" t="s">
        <v>12</v>
      </c>
      <c r="C1281" s="72" t="s">
        <v>13</v>
      </c>
      <c r="D1281" s="72" t="s">
        <v>14</v>
      </c>
      <c r="E1281" s="72" t="s">
        <v>74</v>
      </c>
      <c r="F1281" s="73">
        <v>16345</v>
      </c>
      <c r="G1281" s="72" t="s">
        <v>16</v>
      </c>
      <c r="H1281" s="72" t="s">
        <v>24</v>
      </c>
      <c r="I1281" s="72" t="s">
        <v>18</v>
      </c>
      <c r="J1281" s="72" t="s">
        <v>19</v>
      </c>
      <c r="K1281" s="72" t="s">
        <v>99</v>
      </c>
      <c r="L1281" s="72" t="s">
        <v>263</v>
      </c>
      <c r="M1281" s="72" t="s">
        <v>302</v>
      </c>
    </row>
    <row r="1282" spans="2:13" x14ac:dyDescent="0.25">
      <c r="B1282" s="72" t="s">
        <v>12</v>
      </c>
      <c r="C1282" s="72" t="s">
        <v>13</v>
      </c>
      <c r="D1282" s="72" t="s">
        <v>14</v>
      </c>
      <c r="E1282" s="72" t="s">
        <v>39</v>
      </c>
      <c r="F1282" s="73">
        <v>-4208</v>
      </c>
      <c r="G1282" s="72" t="s">
        <v>16</v>
      </c>
      <c r="H1282" s="72" t="s">
        <v>24</v>
      </c>
      <c r="I1282" s="72" t="s">
        <v>18</v>
      </c>
      <c r="J1282" s="72" t="s">
        <v>19</v>
      </c>
      <c r="K1282" s="72" t="s">
        <v>130</v>
      </c>
      <c r="L1282" s="72" t="s">
        <v>606</v>
      </c>
      <c r="M1282" s="72"/>
    </row>
    <row r="1283" spans="2:13" x14ac:dyDescent="0.25">
      <c r="B1283" s="72" t="s">
        <v>12</v>
      </c>
      <c r="C1283" s="72" t="s">
        <v>13</v>
      </c>
      <c r="D1283" s="72" t="s">
        <v>14</v>
      </c>
      <c r="E1283" s="72" t="s">
        <v>41</v>
      </c>
      <c r="F1283" s="73">
        <v>-5276</v>
      </c>
      <c r="G1283" s="72" t="s">
        <v>16</v>
      </c>
      <c r="H1283" s="72" t="s">
        <v>17</v>
      </c>
      <c r="I1283" s="72" t="s">
        <v>18</v>
      </c>
      <c r="J1283" s="72" t="s">
        <v>19</v>
      </c>
      <c r="K1283" s="72" t="s">
        <v>108</v>
      </c>
      <c r="L1283" s="72" t="s">
        <v>367</v>
      </c>
      <c r="M1283" s="72"/>
    </row>
    <row r="1284" spans="2:13" x14ac:dyDescent="0.25">
      <c r="B1284" s="72" t="s">
        <v>12</v>
      </c>
      <c r="C1284" s="72" t="s">
        <v>13</v>
      </c>
      <c r="D1284" s="72" t="s">
        <v>14</v>
      </c>
      <c r="E1284" s="72" t="s">
        <v>51</v>
      </c>
      <c r="F1284" s="73">
        <v>582254</v>
      </c>
      <c r="G1284" s="72" t="s">
        <v>16</v>
      </c>
      <c r="H1284" s="72" t="s">
        <v>17</v>
      </c>
      <c r="I1284" s="72" t="s">
        <v>18</v>
      </c>
      <c r="J1284" s="72" t="s">
        <v>19</v>
      </c>
      <c r="K1284" s="72" t="s">
        <v>25</v>
      </c>
      <c r="L1284" s="72" t="s">
        <v>481</v>
      </c>
      <c r="M1284" s="72"/>
    </row>
    <row r="1285" spans="2:13" x14ac:dyDescent="0.25">
      <c r="B1285" s="72" t="s">
        <v>12</v>
      </c>
      <c r="C1285" s="72" t="s">
        <v>13</v>
      </c>
      <c r="D1285" s="72" t="s">
        <v>14</v>
      </c>
      <c r="E1285" s="72" t="s">
        <v>94</v>
      </c>
      <c r="F1285" s="73">
        <v>22441</v>
      </c>
      <c r="G1285" s="72" t="s">
        <v>16</v>
      </c>
      <c r="H1285" s="72" t="s">
        <v>24</v>
      </c>
      <c r="I1285" s="72" t="s">
        <v>18</v>
      </c>
      <c r="J1285" s="72" t="s">
        <v>19</v>
      </c>
      <c r="K1285" s="72" t="s">
        <v>63</v>
      </c>
      <c r="L1285" s="72" t="s">
        <v>626</v>
      </c>
      <c r="M1285" s="72"/>
    </row>
    <row r="1286" spans="2:13" x14ac:dyDescent="0.25">
      <c r="B1286" s="72" t="s">
        <v>12</v>
      </c>
      <c r="C1286" s="72" t="s">
        <v>13</v>
      </c>
      <c r="D1286" s="72" t="s">
        <v>14</v>
      </c>
      <c r="E1286" s="72" t="s">
        <v>83</v>
      </c>
      <c r="F1286" s="73">
        <v>4</v>
      </c>
      <c r="G1286" s="72" t="s">
        <v>16</v>
      </c>
      <c r="H1286" s="72" t="s">
        <v>17</v>
      </c>
      <c r="I1286" s="72" t="s">
        <v>18</v>
      </c>
      <c r="J1286" s="72" t="s">
        <v>19</v>
      </c>
      <c r="K1286" s="72" t="s">
        <v>25</v>
      </c>
      <c r="L1286" s="72" t="s">
        <v>686</v>
      </c>
      <c r="M1286" s="72"/>
    </row>
    <row r="1287" spans="2:13" x14ac:dyDescent="0.25">
      <c r="B1287" s="72" t="s">
        <v>12</v>
      </c>
      <c r="C1287" s="72" t="s">
        <v>13</v>
      </c>
      <c r="D1287" s="72" t="s">
        <v>14</v>
      </c>
      <c r="E1287" s="72" t="s">
        <v>81</v>
      </c>
      <c r="F1287" s="73">
        <v>96527</v>
      </c>
      <c r="G1287" s="72" t="s">
        <v>16</v>
      </c>
      <c r="H1287" s="72" t="s">
        <v>24</v>
      </c>
      <c r="I1287" s="72" t="s">
        <v>18</v>
      </c>
      <c r="J1287" s="72" t="s">
        <v>19</v>
      </c>
      <c r="K1287" s="72" t="s">
        <v>99</v>
      </c>
      <c r="L1287" s="72" t="s">
        <v>100</v>
      </c>
      <c r="M1287" s="72" t="s">
        <v>47</v>
      </c>
    </row>
    <row r="1288" spans="2:13" x14ac:dyDescent="0.25">
      <c r="B1288" s="72" t="s">
        <v>12</v>
      </c>
      <c r="C1288" s="72" t="s">
        <v>13</v>
      </c>
      <c r="D1288" s="72" t="s">
        <v>14</v>
      </c>
      <c r="E1288" s="72" t="s">
        <v>83</v>
      </c>
      <c r="F1288" s="73">
        <v>571</v>
      </c>
      <c r="G1288" s="72" t="s">
        <v>16</v>
      </c>
      <c r="H1288" s="72" t="s">
        <v>17</v>
      </c>
      <c r="I1288" s="72" t="s">
        <v>18</v>
      </c>
      <c r="J1288" s="72" t="s">
        <v>19</v>
      </c>
      <c r="K1288" s="72" t="s">
        <v>20</v>
      </c>
      <c r="L1288" s="72" t="s">
        <v>707</v>
      </c>
      <c r="M1288" s="72"/>
    </row>
    <row r="1289" spans="2:13" x14ac:dyDescent="0.25">
      <c r="B1289" s="72" t="s">
        <v>12</v>
      </c>
      <c r="C1289" s="72" t="s">
        <v>13</v>
      </c>
      <c r="D1289" s="72" t="s">
        <v>14</v>
      </c>
      <c r="E1289" s="72" t="s">
        <v>39</v>
      </c>
      <c r="F1289" s="73">
        <v>-9988</v>
      </c>
      <c r="G1289" s="72" t="s">
        <v>16</v>
      </c>
      <c r="H1289" s="72" t="s">
        <v>24</v>
      </c>
      <c r="I1289" s="72" t="s">
        <v>18</v>
      </c>
      <c r="J1289" s="72" t="s">
        <v>19</v>
      </c>
      <c r="K1289" s="72" t="s">
        <v>63</v>
      </c>
      <c r="L1289" s="72" t="s">
        <v>465</v>
      </c>
      <c r="M1289" s="72"/>
    </row>
    <row r="1290" spans="2:13" x14ac:dyDescent="0.25">
      <c r="B1290" s="72" t="s">
        <v>12</v>
      </c>
      <c r="C1290" s="72" t="s">
        <v>13</v>
      </c>
      <c r="D1290" s="72" t="s">
        <v>14</v>
      </c>
      <c r="E1290" s="72" t="s">
        <v>55</v>
      </c>
      <c r="F1290" s="73">
        <v>2801879</v>
      </c>
      <c r="G1290" s="72" t="s">
        <v>16</v>
      </c>
      <c r="H1290" s="72" t="s">
        <v>24</v>
      </c>
      <c r="I1290" s="72" t="s">
        <v>18</v>
      </c>
      <c r="J1290" s="72" t="s">
        <v>19</v>
      </c>
      <c r="K1290" s="72" t="s">
        <v>25</v>
      </c>
      <c r="L1290" s="72" t="s">
        <v>244</v>
      </c>
      <c r="M1290" s="72" t="s">
        <v>57</v>
      </c>
    </row>
    <row r="1291" spans="2:13" x14ac:dyDescent="0.25">
      <c r="B1291" s="72" t="s">
        <v>12</v>
      </c>
      <c r="C1291" s="72" t="s">
        <v>13</v>
      </c>
      <c r="D1291" s="72" t="s">
        <v>14</v>
      </c>
      <c r="E1291" s="72" t="s">
        <v>51</v>
      </c>
      <c r="F1291" s="73">
        <v>10047</v>
      </c>
      <c r="G1291" s="72" t="s">
        <v>16</v>
      </c>
      <c r="H1291" s="72" t="s">
        <v>24</v>
      </c>
      <c r="I1291" s="72" t="s">
        <v>18</v>
      </c>
      <c r="J1291" s="72" t="s">
        <v>19</v>
      </c>
      <c r="K1291" s="72" t="s">
        <v>25</v>
      </c>
      <c r="L1291" s="72" t="s">
        <v>646</v>
      </c>
      <c r="M1291" s="72"/>
    </row>
    <row r="1292" spans="2:13" x14ac:dyDescent="0.25">
      <c r="B1292" s="72" t="s">
        <v>12</v>
      </c>
      <c r="C1292" s="72" t="s">
        <v>13</v>
      </c>
      <c r="D1292" s="72" t="s">
        <v>14</v>
      </c>
      <c r="E1292" s="72" t="s">
        <v>144</v>
      </c>
      <c r="F1292" s="73">
        <v>1038882</v>
      </c>
      <c r="G1292" s="72" t="s">
        <v>16</v>
      </c>
      <c r="H1292" s="72" t="s">
        <v>17</v>
      </c>
      <c r="I1292" s="72" t="s">
        <v>18</v>
      </c>
      <c r="J1292" s="72" t="s">
        <v>19</v>
      </c>
      <c r="K1292" s="72" t="s">
        <v>25</v>
      </c>
      <c r="L1292" s="72" t="s">
        <v>244</v>
      </c>
      <c r="M1292" s="72" t="s">
        <v>22</v>
      </c>
    </row>
    <row r="1293" spans="2:13" x14ac:dyDescent="0.25">
      <c r="B1293" s="72" t="s">
        <v>12</v>
      </c>
      <c r="C1293" s="72" t="s">
        <v>13</v>
      </c>
      <c r="D1293" s="72" t="s">
        <v>14</v>
      </c>
      <c r="E1293" s="72" t="s">
        <v>83</v>
      </c>
      <c r="F1293" s="73">
        <v>37828</v>
      </c>
      <c r="G1293" s="72" t="s">
        <v>16</v>
      </c>
      <c r="H1293" s="72" t="s">
        <v>24</v>
      </c>
      <c r="I1293" s="72" t="s">
        <v>18</v>
      </c>
      <c r="J1293" s="72" t="s">
        <v>19</v>
      </c>
      <c r="K1293" s="72" t="s">
        <v>63</v>
      </c>
      <c r="L1293" s="72" t="s">
        <v>470</v>
      </c>
      <c r="M1293" s="72"/>
    </row>
    <row r="1294" spans="2:13" x14ac:dyDescent="0.25">
      <c r="B1294" s="72" t="s">
        <v>12</v>
      </c>
      <c r="C1294" s="72" t="s">
        <v>13</v>
      </c>
      <c r="D1294" s="72" t="s">
        <v>14</v>
      </c>
      <c r="E1294" s="72" t="s">
        <v>41</v>
      </c>
      <c r="F1294" s="73">
        <v>-42</v>
      </c>
      <c r="G1294" s="72" t="s">
        <v>16</v>
      </c>
      <c r="H1294" s="72" t="s">
        <v>24</v>
      </c>
      <c r="I1294" s="72" t="s">
        <v>18</v>
      </c>
      <c r="J1294" s="72" t="s">
        <v>19</v>
      </c>
      <c r="K1294" s="72" t="s">
        <v>130</v>
      </c>
      <c r="L1294" s="72" t="s">
        <v>606</v>
      </c>
      <c r="M1294" s="72"/>
    </row>
    <row r="1295" spans="2:13" x14ac:dyDescent="0.25">
      <c r="B1295" s="72" t="s">
        <v>12</v>
      </c>
      <c r="C1295" s="72" t="s">
        <v>13</v>
      </c>
      <c r="D1295" s="72" t="s">
        <v>14</v>
      </c>
      <c r="E1295" s="72" t="s">
        <v>258</v>
      </c>
      <c r="F1295" s="73">
        <v>789232</v>
      </c>
      <c r="G1295" s="72" t="s">
        <v>16</v>
      </c>
      <c r="H1295" s="72" t="s">
        <v>24</v>
      </c>
      <c r="I1295" s="72" t="s">
        <v>18</v>
      </c>
      <c r="J1295" s="72" t="s">
        <v>19</v>
      </c>
      <c r="K1295" s="72" t="s">
        <v>25</v>
      </c>
      <c r="L1295" s="72" t="s">
        <v>180</v>
      </c>
      <c r="M1295" s="72" t="s">
        <v>243</v>
      </c>
    </row>
    <row r="1296" spans="2:13" x14ac:dyDescent="0.25">
      <c r="B1296" s="72" t="s">
        <v>12</v>
      </c>
      <c r="C1296" s="72" t="s">
        <v>13</v>
      </c>
      <c r="D1296" s="72" t="s">
        <v>14</v>
      </c>
      <c r="E1296" s="72" t="s">
        <v>68</v>
      </c>
      <c r="F1296" s="73">
        <v>-15132</v>
      </c>
      <c r="G1296" s="72" t="s">
        <v>16</v>
      </c>
      <c r="H1296" s="72" t="s">
        <v>17</v>
      </c>
      <c r="I1296" s="72" t="s">
        <v>18</v>
      </c>
      <c r="J1296" s="72" t="s">
        <v>19</v>
      </c>
      <c r="K1296" s="72" t="s">
        <v>25</v>
      </c>
      <c r="L1296" s="72" t="s">
        <v>531</v>
      </c>
      <c r="M1296" s="72"/>
    </row>
    <row r="1297" spans="2:13" x14ac:dyDescent="0.25">
      <c r="B1297" s="72" t="s">
        <v>12</v>
      </c>
      <c r="C1297" s="72" t="s">
        <v>13</v>
      </c>
      <c r="D1297" s="72" t="s">
        <v>14</v>
      </c>
      <c r="E1297" s="72" t="s">
        <v>51</v>
      </c>
      <c r="F1297" s="73">
        <v>2200231</v>
      </c>
      <c r="G1297" s="72" t="s">
        <v>16</v>
      </c>
      <c r="H1297" s="72" t="s">
        <v>24</v>
      </c>
      <c r="I1297" s="72" t="s">
        <v>18</v>
      </c>
      <c r="J1297" s="72" t="s">
        <v>19</v>
      </c>
      <c r="K1297" s="72" t="s">
        <v>37</v>
      </c>
      <c r="L1297" s="72" t="s">
        <v>461</v>
      </c>
      <c r="M1297" s="72"/>
    </row>
    <row r="1298" spans="2:13" x14ac:dyDescent="0.25">
      <c r="B1298" s="72" t="s">
        <v>12</v>
      </c>
      <c r="C1298" s="72" t="s">
        <v>13</v>
      </c>
      <c r="D1298" s="72" t="s">
        <v>14</v>
      </c>
      <c r="E1298" s="72" t="s">
        <v>51</v>
      </c>
      <c r="F1298" s="73">
        <v>256735</v>
      </c>
      <c r="G1298" s="72" t="s">
        <v>16</v>
      </c>
      <c r="H1298" s="72" t="s">
        <v>24</v>
      </c>
      <c r="I1298" s="72" t="s">
        <v>18</v>
      </c>
      <c r="J1298" s="72" t="s">
        <v>19</v>
      </c>
      <c r="K1298" s="72" t="s">
        <v>99</v>
      </c>
      <c r="L1298" s="72" t="s">
        <v>100</v>
      </c>
      <c r="M1298" s="72"/>
    </row>
    <row r="1299" spans="2:13" x14ac:dyDescent="0.25">
      <c r="B1299" s="72" t="s">
        <v>12</v>
      </c>
      <c r="C1299" s="72" t="s">
        <v>13</v>
      </c>
      <c r="D1299" s="72" t="s">
        <v>14</v>
      </c>
      <c r="E1299" s="72" t="s">
        <v>264</v>
      </c>
      <c r="F1299" s="73">
        <v>486861</v>
      </c>
      <c r="G1299" s="72" t="s">
        <v>16</v>
      </c>
      <c r="H1299" s="72" t="s">
        <v>24</v>
      </c>
      <c r="I1299" s="72" t="s">
        <v>18</v>
      </c>
      <c r="J1299" s="72" t="s">
        <v>19</v>
      </c>
      <c r="K1299" s="72" t="s">
        <v>96</v>
      </c>
      <c r="L1299" s="72" t="s">
        <v>141</v>
      </c>
      <c r="M1299" s="72" t="s">
        <v>62</v>
      </c>
    </row>
    <row r="1300" spans="2:13" x14ac:dyDescent="0.25">
      <c r="B1300" s="72" t="s">
        <v>12</v>
      </c>
      <c r="C1300" s="72" t="s">
        <v>13</v>
      </c>
      <c r="D1300" s="72" t="s">
        <v>14</v>
      </c>
      <c r="E1300" s="72" t="s">
        <v>33</v>
      </c>
      <c r="F1300" s="73">
        <v>181282</v>
      </c>
      <c r="G1300" s="72" t="s">
        <v>16</v>
      </c>
      <c r="H1300" s="72" t="s">
        <v>24</v>
      </c>
      <c r="I1300" s="72" t="s">
        <v>18</v>
      </c>
      <c r="J1300" s="72" t="s">
        <v>19</v>
      </c>
      <c r="K1300" s="72" t="s">
        <v>96</v>
      </c>
      <c r="L1300" s="72" t="s">
        <v>337</v>
      </c>
      <c r="M1300" s="72" t="s">
        <v>47</v>
      </c>
    </row>
    <row r="1301" spans="2:13" x14ac:dyDescent="0.25">
      <c r="B1301" s="72" t="s">
        <v>12</v>
      </c>
      <c r="C1301" s="72" t="s">
        <v>13</v>
      </c>
      <c r="D1301" s="72" t="s">
        <v>14</v>
      </c>
      <c r="E1301" s="72" t="s">
        <v>83</v>
      </c>
      <c r="F1301" s="73">
        <v>214000</v>
      </c>
      <c r="G1301" s="72" t="s">
        <v>16</v>
      </c>
      <c r="H1301" s="72" t="s">
        <v>24</v>
      </c>
      <c r="I1301" s="72" t="s">
        <v>18</v>
      </c>
      <c r="J1301" s="72" t="s">
        <v>19</v>
      </c>
      <c r="K1301" s="72" t="s">
        <v>157</v>
      </c>
      <c r="L1301" s="72" t="s">
        <v>170</v>
      </c>
      <c r="M1301" s="72"/>
    </row>
    <row r="1302" spans="2:13" x14ac:dyDescent="0.25">
      <c r="B1302" s="72" t="s">
        <v>12</v>
      </c>
      <c r="C1302" s="72" t="s">
        <v>13</v>
      </c>
      <c r="D1302" s="72" t="s">
        <v>14</v>
      </c>
      <c r="E1302" s="72" t="s">
        <v>353</v>
      </c>
      <c r="F1302" s="73">
        <v>207462</v>
      </c>
      <c r="G1302" s="72" t="s">
        <v>16</v>
      </c>
      <c r="H1302" s="72" t="s">
        <v>24</v>
      </c>
      <c r="I1302" s="72" t="s">
        <v>18</v>
      </c>
      <c r="J1302" s="72" t="s">
        <v>19</v>
      </c>
      <c r="K1302" s="72" t="s">
        <v>96</v>
      </c>
      <c r="L1302" s="72" t="s">
        <v>162</v>
      </c>
      <c r="M1302" s="72" t="s">
        <v>133</v>
      </c>
    </row>
    <row r="1303" spans="2:13" x14ac:dyDescent="0.25">
      <c r="B1303" s="72" t="s">
        <v>12</v>
      </c>
      <c r="C1303" s="72" t="s">
        <v>13</v>
      </c>
      <c r="D1303" s="72" t="s">
        <v>14</v>
      </c>
      <c r="E1303" s="72" t="s">
        <v>123</v>
      </c>
      <c r="F1303" s="73">
        <v>-94</v>
      </c>
      <c r="G1303" s="72" t="s">
        <v>16</v>
      </c>
      <c r="H1303" s="72" t="s">
        <v>24</v>
      </c>
      <c r="I1303" s="72" t="s">
        <v>18</v>
      </c>
      <c r="J1303" s="72" t="s">
        <v>19</v>
      </c>
      <c r="K1303" s="72" t="s">
        <v>25</v>
      </c>
      <c r="L1303" s="72" t="s">
        <v>200</v>
      </c>
      <c r="M1303" s="72"/>
    </row>
    <row r="1304" spans="2:13" x14ac:dyDescent="0.25">
      <c r="B1304" s="72" t="s">
        <v>12</v>
      </c>
      <c r="C1304" s="72" t="s">
        <v>13</v>
      </c>
      <c r="D1304" s="72" t="s">
        <v>14</v>
      </c>
      <c r="E1304" s="72" t="s">
        <v>258</v>
      </c>
      <c r="F1304" s="73">
        <v>282360</v>
      </c>
      <c r="G1304" s="72" t="s">
        <v>16</v>
      </c>
      <c r="H1304" s="72" t="s">
        <v>24</v>
      </c>
      <c r="I1304" s="72" t="s">
        <v>18</v>
      </c>
      <c r="J1304" s="72" t="s">
        <v>19</v>
      </c>
      <c r="K1304" s="72" t="s">
        <v>25</v>
      </c>
      <c r="L1304" s="72" t="s">
        <v>363</v>
      </c>
      <c r="M1304" s="72" t="s">
        <v>259</v>
      </c>
    </row>
    <row r="1305" spans="2:13" x14ac:dyDescent="0.25">
      <c r="B1305" s="72" t="s">
        <v>12</v>
      </c>
      <c r="C1305" s="72" t="s">
        <v>13</v>
      </c>
      <c r="D1305" s="72" t="s">
        <v>14</v>
      </c>
      <c r="E1305" s="72" t="s">
        <v>55</v>
      </c>
      <c r="F1305" s="73">
        <v>8944040</v>
      </c>
      <c r="G1305" s="72" t="s">
        <v>16</v>
      </c>
      <c r="H1305" s="72" t="s">
        <v>17</v>
      </c>
      <c r="I1305" s="72" t="s">
        <v>18</v>
      </c>
      <c r="J1305" s="72" t="s">
        <v>19</v>
      </c>
      <c r="K1305" s="72" t="s">
        <v>25</v>
      </c>
      <c r="L1305" s="72" t="s">
        <v>111</v>
      </c>
      <c r="M1305" s="72" t="s">
        <v>57</v>
      </c>
    </row>
    <row r="1306" spans="2:13" x14ac:dyDescent="0.25">
      <c r="B1306" s="72" t="s">
        <v>12</v>
      </c>
      <c r="C1306" s="72" t="s">
        <v>13</v>
      </c>
      <c r="D1306" s="72" t="s">
        <v>14</v>
      </c>
      <c r="E1306" s="72" t="s">
        <v>15</v>
      </c>
      <c r="F1306" s="73">
        <v>113801</v>
      </c>
      <c r="G1306" s="72" t="s">
        <v>16</v>
      </c>
      <c r="H1306" s="72" t="s">
        <v>24</v>
      </c>
      <c r="I1306" s="72" t="s">
        <v>18</v>
      </c>
      <c r="J1306" s="72" t="s">
        <v>19</v>
      </c>
      <c r="K1306" s="72" t="s">
        <v>37</v>
      </c>
      <c r="L1306" s="72" t="s">
        <v>125</v>
      </c>
      <c r="M1306" s="72" t="s">
        <v>133</v>
      </c>
    </row>
    <row r="1307" spans="2:13" x14ac:dyDescent="0.25">
      <c r="B1307" s="72" t="s">
        <v>12</v>
      </c>
      <c r="C1307" s="72" t="s">
        <v>13</v>
      </c>
      <c r="D1307" s="72" t="s">
        <v>14</v>
      </c>
      <c r="E1307" s="72" t="s">
        <v>39</v>
      </c>
      <c r="F1307" s="73">
        <v>-36892</v>
      </c>
      <c r="G1307" s="72" t="s">
        <v>16</v>
      </c>
      <c r="H1307" s="72" t="s">
        <v>24</v>
      </c>
      <c r="I1307" s="72" t="s">
        <v>18</v>
      </c>
      <c r="J1307" s="72" t="s">
        <v>19</v>
      </c>
      <c r="K1307" s="72" t="s">
        <v>43</v>
      </c>
      <c r="L1307" s="72" t="s">
        <v>449</v>
      </c>
      <c r="M1307" s="72"/>
    </row>
    <row r="1308" spans="2:13" x14ac:dyDescent="0.25">
      <c r="B1308" s="72" t="s">
        <v>12</v>
      </c>
      <c r="C1308" s="72" t="s">
        <v>13</v>
      </c>
      <c r="D1308" s="72" t="s">
        <v>14</v>
      </c>
      <c r="E1308" s="72" t="s">
        <v>51</v>
      </c>
      <c r="F1308" s="73">
        <v>25011</v>
      </c>
      <c r="G1308" s="72" t="s">
        <v>16</v>
      </c>
      <c r="H1308" s="72" t="s">
        <v>17</v>
      </c>
      <c r="I1308" s="72" t="s">
        <v>18</v>
      </c>
      <c r="J1308" s="72" t="s">
        <v>19</v>
      </c>
      <c r="K1308" s="72" t="s">
        <v>25</v>
      </c>
      <c r="L1308" s="72" t="s">
        <v>428</v>
      </c>
      <c r="M1308" s="72"/>
    </row>
    <row r="1309" spans="2:13" x14ac:dyDescent="0.25">
      <c r="B1309" s="72" t="s">
        <v>12</v>
      </c>
      <c r="C1309" s="72" t="s">
        <v>13</v>
      </c>
      <c r="D1309" s="72" t="s">
        <v>14</v>
      </c>
      <c r="E1309" s="72" t="s">
        <v>79</v>
      </c>
      <c r="F1309" s="73">
        <v>-50562</v>
      </c>
      <c r="G1309" s="72" t="s">
        <v>16</v>
      </c>
      <c r="H1309" s="72" t="s">
        <v>17</v>
      </c>
      <c r="I1309" s="72" t="s">
        <v>18</v>
      </c>
      <c r="J1309" s="72" t="s">
        <v>19</v>
      </c>
      <c r="K1309" s="72" t="s">
        <v>25</v>
      </c>
      <c r="L1309" s="72" t="s">
        <v>442</v>
      </c>
      <c r="M1309" s="72"/>
    </row>
    <row r="1310" spans="2:13" x14ac:dyDescent="0.25">
      <c r="B1310" s="72" t="s">
        <v>12</v>
      </c>
      <c r="C1310" s="72" t="s">
        <v>13</v>
      </c>
      <c r="D1310" s="72" t="s">
        <v>14</v>
      </c>
      <c r="E1310" s="72" t="s">
        <v>81</v>
      </c>
      <c r="F1310" s="73">
        <v>20162</v>
      </c>
      <c r="G1310" s="72" t="s">
        <v>16</v>
      </c>
      <c r="H1310" s="72" t="s">
        <v>17</v>
      </c>
      <c r="I1310" s="72" t="s">
        <v>48</v>
      </c>
      <c r="J1310" s="72" t="s">
        <v>19</v>
      </c>
      <c r="K1310" s="72" t="s">
        <v>49</v>
      </c>
      <c r="L1310" s="72" t="s">
        <v>253</v>
      </c>
      <c r="M1310" s="72" t="s">
        <v>35</v>
      </c>
    </row>
    <row r="1311" spans="2:13" x14ac:dyDescent="0.25">
      <c r="B1311" s="72" t="s">
        <v>12</v>
      </c>
      <c r="C1311" s="72" t="s">
        <v>13</v>
      </c>
      <c r="D1311" s="72" t="s">
        <v>14</v>
      </c>
      <c r="E1311" s="72" t="s">
        <v>79</v>
      </c>
      <c r="F1311" s="73">
        <v>-729</v>
      </c>
      <c r="G1311" s="72" t="s">
        <v>16</v>
      </c>
      <c r="H1311" s="72" t="s">
        <v>24</v>
      </c>
      <c r="I1311" s="72" t="s">
        <v>48</v>
      </c>
      <c r="J1311" s="72" t="s">
        <v>19</v>
      </c>
      <c r="K1311" s="72" t="s">
        <v>37</v>
      </c>
      <c r="L1311" s="72" t="s">
        <v>177</v>
      </c>
      <c r="M1311" s="72"/>
    </row>
    <row r="1312" spans="2:13" x14ac:dyDescent="0.25">
      <c r="B1312" s="72" t="s">
        <v>12</v>
      </c>
      <c r="C1312" s="72" t="s">
        <v>13</v>
      </c>
      <c r="D1312" s="72" t="s">
        <v>14</v>
      </c>
      <c r="E1312" s="72" t="s">
        <v>83</v>
      </c>
      <c r="F1312" s="73">
        <v>751073</v>
      </c>
      <c r="G1312" s="72" t="s">
        <v>16</v>
      </c>
      <c r="H1312" s="72" t="s">
        <v>24</v>
      </c>
      <c r="I1312" s="72" t="s">
        <v>18</v>
      </c>
      <c r="J1312" s="72" t="s">
        <v>19</v>
      </c>
      <c r="K1312" s="72" t="s">
        <v>25</v>
      </c>
      <c r="L1312" s="72" t="s">
        <v>296</v>
      </c>
      <c r="M1312" s="72"/>
    </row>
    <row r="1313" spans="2:13" x14ac:dyDescent="0.25">
      <c r="B1313" s="72" t="s">
        <v>12</v>
      </c>
      <c r="C1313" s="72" t="s">
        <v>13</v>
      </c>
      <c r="D1313" s="72" t="s">
        <v>14</v>
      </c>
      <c r="E1313" s="72" t="s">
        <v>41</v>
      </c>
      <c r="F1313" s="73">
        <v>-6</v>
      </c>
      <c r="G1313" s="72" t="s">
        <v>16</v>
      </c>
      <c r="H1313" s="72" t="s">
        <v>17</v>
      </c>
      <c r="I1313" s="72" t="s">
        <v>18</v>
      </c>
      <c r="J1313" s="72" t="s">
        <v>19</v>
      </c>
      <c r="K1313" s="72" t="s">
        <v>25</v>
      </c>
      <c r="L1313" s="72" t="s">
        <v>124</v>
      </c>
      <c r="M1313" s="72"/>
    </row>
    <row r="1314" spans="2:13" x14ac:dyDescent="0.25">
      <c r="B1314" s="72" t="s">
        <v>12</v>
      </c>
      <c r="C1314" s="72" t="s">
        <v>13</v>
      </c>
      <c r="D1314" s="72" t="s">
        <v>14</v>
      </c>
      <c r="E1314" s="72" t="s">
        <v>79</v>
      </c>
      <c r="F1314" s="73">
        <v>-1135</v>
      </c>
      <c r="G1314" s="72" t="s">
        <v>16</v>
      </c>
      <c r="H1314" s="72" t="s">
        <v>17</v>
      </c>
      <c r="I1314" s="72" t="s">
        <v>18</v>
      </c>
      <c r="J1314" s="72" t="s">
        <v>19</v>
      </c>
      <c r="K1314" s="72" t="s">
        <v>49</v>
      </c>
      <c r="L1314" s="72" t="s">
        <v>95</v>
      </c>
      <c r="M1314" s="72"/>
    </row>
    <row r="1315" spans="2:13" x14ac:dyDescent="0.25">
      <c r="B1315" s="72" t="s">
        <v>12</v>
      </c>
      <c r="C1315" s="72" t="s">
        <v>13</v>
      </c>
      <c r="D1315" s="72" t="s">
        <v>14</v>
      </c>
      <c r="E1315" s="72" t="s">
        <v>39</v>
      </c>
      <c r="F1315" s="73">
        <v>-125</v>
      </c>
      <c r="G1315" s="72" t="s">
        <v>16</v>
      </c>
      <c r="H1315" s="72" t="s">
        <v>17</v>
      </c>
      <c r="I1315" s="72" t="s">
        <v>18</v>
      </c>
      <c r="J1315" s="72" t="s">
        <v>19</v>
      </c>
      <c r="K1315" s="72" t="s">
        <v>108</v>
      </c>
      <c r="L1315" s="72" t="s">
        <v>644</v>
      </c>
      <c r="M1315" s="72"/>
    </row>
    <row r="1316" spans="2:13" x14ac:dyDescent="0.25">
      <c r="B1316" s="72" t="s">
        <v>12</v>
      </c>
      <c r="C1316" s="72" t="s">
        <v>13</v>
      </c>
      <c r="D1316" s="72" t="s">
        <v>14</v>
      </c>
      <c r="E1316" s="72" t="s">
        <v>41</v>
      </c>
      <c r="F1316" s="73">
        <v>-4861</v>
      </c>
      <c r="G1316" s="72" t="s">
        <v>16</v>
      </c>
      <c r="H1316" s="72" t="s">
        <v>24</v>
      </c>
      <c r="I1316" s="72" t="s">
        <v>18</v>
      </c>
      <c r="J1316" s="72" t="s">
        <v>19</v>
      </c>
      <c r="K1316" s="72" t="s">
        <v>37</v>
      </c>
      <c r="L1316" s="72" t="s">
        <v>549</v>
      </c>
      <c r="M1316" s="72"/>
    </row>
    <row r="1317" spans="2:13" x14ac:dyDescent="0.25">
      <c r="B1317" s="72" t="s">
        <v>12</v>
      </c>
      <c r="C1317" s="72" t="s">
        <v>13</v>
      </c>
      <c r="D1317" s="72" t="s">
        <v>14</v>
      </c>
      <c r="E1317" s="72" t="s">
        <v>258</v>
      </c>
      <c r="F1317" s="73">
        <v>107813</v>
      </c>
      <c r="G1317" s="72" t="s">
        <v>16</v>
      </c>
      <c r="H1317" s="72" t="s">
        <v>24</v>
      </c>
      <c r="I1317" s="72" t="s">
        <v>18</v>
      </c>
      <c r="J1317" s="72" t="s">
        <v>19</v>
      </c>
      <c r="K1317" s="72" t="s">
        <v>37</v>
      </c>
      <c r="L1317" s="72" t="s">
        <v>54</v>
      </c>
      <c r="M1317" s="72" t="s">
        <v>259</v>
      </c>
    </row>
    <row r="1318" spans="2:13" x14ac:dyDescent="0.25">
      <c r="B1318" s="72" t="s">
        <v>12</v>
      </c>
      <c r="C1318" s="72" t="s">
        <v>13</v>
      </c>
      <c r="D1318" s="72" t="s">
        <v>14</v>
      </c>
      <c r="E1318" s="72" t="s">
        <v>55</v>
      </c>
      <c r="F1318" s="73">
        <v>254748</v>
      </c>
      <c r="G1318" s="72" t="s">
        <v>16</v>
      </c>
      <c r="H1318" s="72" t="s">
        <v>24</v>
      </c>
      <c r="I1318" s="72" t="s">
        <v>18</v>
      </c>
      <c r="J1318" s="72" t="s">
        <v>19</v>
      </c>
      <c r="K1318" s="72" t="s">
        <v>99</v>
      </c>
      <c r="L1318" s="72" t="s">
        <v>239</v>
      </c>
      <c r="M1318" s="72" t="s">
        <v>112</v>
      </c>
    </row>
    <row r="1319" spans="2:13" x14ac:dyDescent="0.25">
      <c r="B1319" s="72" t="s">
        <v>12</v>
      </c>
      <c r="C1319" s="72" t="s">
        <v>13</v>
      </c>
      <c r="D1319" s="72" t="s">
        <v>14</v>
      </c>
      <c r="E1319" s="72" t="s">
        <v>144</v>
      </c>
      <c r="F1319" s="73">
        <v>174201</v>
      </c>
      <c r="G1319" s="72" t="s">
        <v>16</v>
      </c>
      <c r="H1319" s="72" t="s">
        <v>24</v>
      </c>
      <c r="I1319" s="72" t="s">
        <v>18</v>
      </c>
      <c r="J1319" s="72" t="s">
        <v>19</v>
      </c>
      <c r="K1319" s="72" t="s">
        <v>25</v>
      </c>
      <c r="L1319" s="72" t="s">
        <v>328</v>
      </c>
      <c r="M1319" s="72" t="s">
        <v>67</v>
      </c>
    </row>
    <row r="1320" spans="2:13" x14ac:dyDescent="0.25">
      <c r="B1320" s="72" t="s">
        <v>12</v>
      </c>
      <c r="C1320" s="72" t="s">
        <v>13</v>
      </c>
      <c r="D1320" s="72" t="s">
        <v>14</v>
      </c>
      <c r="E1320" s="72" t="s">
        <v>41</v>
      </c>
      <c r="F1320" s="73">
        <v>-111</v>
      </c>
      <c r="G1320" s="72" t="s">
        <v>16</v>
      </c>
      <c r="H1320" s="72" t="s">
        <v>24</v>
      </c>
      <c r="I1320" s="72" t="s">
        <v>18</v>
      </c>
      <c r="J1320" s="72" t="s">
        <v>19</v>
      </c>
      <c r="K1320" s="72" t="s">
        <v>63</v>
      </c>
      <c r="L1320" s="72" t="s">
        <v>596</v>
      </c>
      <c r="M1320" s="72"/>
    </row>
    <row r="1321" spans="2:13" x14ac:dyDescent="0.25">
      <c r="B1321" s="72" t="s">
        <v>12</v>
      </c>
      <c r="C1321" s="72" t="s">
        <v>13</v>
      </c>
      <c r="D1321" s="72" t="s">
        <v>14</v>
      </c>
      <c r="E1321" s="72" t="s">
        <v>30</v>
      </c>
      <c r="F1321" s="73">
        <v>-11278</v>
      </c>
      <c r="G1321" s="72" t="s">
        <v>16</v>
      </c>
      <c r="H1321" s="72" t="s">
        <v>17</v>
      </c>
      <c r="I1321" s="72" t="s">
        <v>48</v>
      </c>
      <c r="J1321" s="72" t="s">
        <v>19</v>
      </c>
      <c r="K1321" s="72" t="s">
        <v>20</v>
      </c>
      <c r="L1321" s="72" t="s">
        <v>327</v>
      </c>
      <c r="M1321" s="72"/>
    </row>
    <row r="1322" spans="2:13" x14ac:dyDescent="0.25">
      <c r="B1322" s="72" t="s">
        <v>12</v>
      </c>
      <c r="C1322" s="72" t="s">
        <v>13</v>
      </c>
      <c r="D1322" s="72" t="s">
        <v>14</v>
      </c>
      <c r="E1322" s="72" t="s">
        <v>79</v>
      </c>
      <c r="F1322" s="73">
        <v>-5841</v>
      </c>
      <c r="G1322" s="72" t="s">
        <v>16</v>
      </c>
      <c r="H1322" s="72" t="s">
        <v>24</v>
      </c>
      <c r="I1322" s="72" t="s">
        <v>18</v>
      </c>
      <c r="J1322" s="72" t="s">
        <v>19</v>
      </c>
      <c r="K1322" s="72" t="s">
        <v>63</v>
      </c>
      <c r="L1322" s="72" t="s">
        <v>64</v>
      </c>
      <c r="M1322" s="72"/>
    </row>
    <row r="1323" spans="2:13" x14ac:dyDescent="0.25">
      <c r="B1323" s="72" t="s">
        <v>12</v>
      </c>
      <c r="C1323" s="72" t="s">
        <v>13</v>
      </c>
      <c r="D1323" s="72" t="s">
        <v>14</v>
      </c>
      <c r="E1323" s="72" t="s">
        <v>123</v>
      </c>
      <c r="F1323" s="73">
        <v>-3039</v>
      </c>
      <c r="G1323" s="72" t="s">
        <v>16</v>
      </c>
      <c r="H1323" s="72" t="s">
        <v>24</v>
      </c>
      <c r="I1323" s="72" t="s">
        <v>18</v>
      </c>
      <c r="J1323" s="72" t="s">
        <v>19</v>
      </c>
      <c r="K1323" s="72" t="s">
        <v>25</v>
      </c>
      <c r="L1323" s="72" t="s">
        <v>323</v>
      </c>
      <c r="M1323" s="72"/>
    </row>
    <row r="1324" spans="2:13" x14ac:dyDescent="0.25">
      <c r="B1324" s="72" t="s">
        <v>12</v>
      </c>
      <c r="C1324" s="72" t="s">
        <v>13</v>
      </c>
      <c r="D1324" s="72" t="s">
        <v>14</v>
      </c>
      <c r="E1324" s="72" t="s">
        <v>83</v>
      </c>
      <c r="F1324" s="73">
        <v>1851737</v>
      </c>
      <c r="G1324" s="72" t="s">
        <v>16</v>
      </c>
      <c r="H1324" s="72" t="s">
        <v>24</v>
      </c>
      <c r="I1324" s="72" t="s">
        <v>18</v>
      </c>
      <c r="J1324" s="72" t="s">
        <v>19</v>
      </c>
      <c r="K1324" s="72" t="s">
        <v>43</v>
      </c>
      <c r="L1324" s="72" t="s">
        <v>322</v>
      </c>
      <c r="M1324" s="72"/>
    </row>
    <row r="1325" spans="2:13" x14ac:dyDescent="0.25">
      <c r="B1325" s="72" t="s">
        <v>12</v>
      </c>
      <c r="C1325" s="72" t="s">
        <v>13</v>
      </c>
      <c r="D1325" s="72" t="s">
        <v>14</v>
      </c>
      <c r="E1325" s="72" t="s">
        <v>123</v>
      </c>
      <c r="F1325" s="73">
        <v>-145</v>
      </c>
      <c r="G1325" s="72" t="s">
        <v>16</v>
      </c>
      <c r="H1325" s="72" t="s">
        <v>24</v>
      </c>
      <c r="I1325" s="72" t="s">
        <v>18</v>
      </c>
      <c r="J1325" s="72" t="s">
        <v>19</v>
      </c>
      <c r="K1325" s="72" t="s">
        <v>37</v>
      </c>
      <c r="L1325" s="72" t="s">
        <v>324</v>
      </c>
      <c r="M1325" s="72"/>
    </row>
    <row r="1326" spans="2:13" x14ac:dyDescent="0.25">
      <c r="B1326" s="72" t="s">
        <v>12</v>
      </c>
      <c r="C1326" s="72" t="s">
        <v>13</v>
      </c>
      <c r="D1326" s="72" t="s">
        <v>14</v>
      </c>
      <c r="E1326" s="72" t="s">
        <v>55</v>
      </c>
      <c r="F1326" s="73">
        <v>2307825</v>
      </c>
      <c r="G1326" s="72" t="s">
        <v>16</v>
      </c>
      <c r="H1326" s="72" t="s">
        <v>24</v>
      </c>
      <c r="I1326" s="72" t="s">
        <v>18</v>
      </c>
      <c r="J1326" s="72" t="s">
        <v>19</v>
      </c>
      <c r="K1326" s="72" t="s">
        <v>25</v>
      </c>
      <c r="L1326" s="72" t="s">
        <v>296</v>
      </c>
      <c r="M1326" s="72" t="s">
        <v>112</v>
      </c>
    </row>
    <row r="1327" spans="2:13" x14ac:dyDescent="0.25">
      <c r="B1327" s="72" t="s">
        <v>12</v>
      </c>
      <c r="C1327" s="72" t="s">
        <v>13</v>
      </c>
      <c r="D1327" s="72" t="s">
        <v>14</v>
      </c>
      <c r="E1327" s="72" t="s">
        <v>45</v>
      </c>
      <c r="F1327" s="73">
        <v>12848</v>
      </c>
      <c r="G1327" s="72" t="s">
        <v>16</v>
      </c>
      <c r="H1327" s="72" t="s">
        <v>24</v>
      </c>
      <c r="I1327" s="72" t="s">
        <v>18</v>
      </c>
      <c r="J1327" s="72" t="s">
        <v>19</v>
      </c>
      <c r="K1327" s="72" t="s">
        <v>96</v>
      </c>
      <c r="L1327" s="72" t="s">
        <v>460</v>
      </c>
      <c r="M1327" s="72" t="s">
        <v>29</v>
      </c>
    </row>
    <row r="1328" spans="2:13" x14ac:dyDescent="0.25">
      <c r="B1328" s="72" t="s">
        <v>12</v>
      </c>
      <c r="C1328" s="72" t="s">
        <v>13</v>
      </c>
      <c r="D1328" s="72" t="s">
        <v>14</v>
      </c>
      <c r="E1328" s="72" t="s">
        <v>55</v>
      </c>
      <c r="F1328" s="73">
        <v>12071743</v>
      </c>
      <c r="G1328" s="72" t="s">
        <v>16</v>
      </c>
      <c r="H1328" s="72" t="s">
        <v>17</v>
      </c>
      <c r="I1328" s="72" t="s">
        <v>18</v>
      </c>
      <c r="J1328" s="72" t="s">
        <v>19</v>
      </c>
      <c r="K1328" s="72" t="s">
        <v>25</v>
      </c>
      <c r="L1328" s="72" t="s">
        <v>430</v>
      </c>
      <c r="M1328" s="72" t="s">
        <v>112</v>
      </c>
    </row>
    <row r="1329" spans="2:13" x14ac:dyDescent="0.25">
      <c r="B1329" s="72" t="s">
        <v>12</v>
      </c>
      <c r="C1329" s="72" t="s">
        <v>13</v>
      </c>
      <c r="D1329" s="72" t="s">
        <v>14</v>
      </c>
      <c r="E1329" s="72" t="s">
        <v>144</v>
      </c>
      <c r="F1329" s="73">
        <v>157810</v>
      </c>
      <c r="G1329" s="72" t="s">
        <v>16</v>
      </c>
      <c r="H1329" s="72" t="s">
        <v>24</v>
      </c>
      <c r="I1329" s="72" t="s">
        <v>18</v>
      </c>
      <c r="J1329" s="72" t="s">
        <v>19</v>
      </c>
      <c r="K1329" s="72" t="s">
        <v>37</v>
      </c>
      <c r="L1329" s="72" t="s">
        <v>92</v>
      </c>
      <c r="M1329" s="72" t="s">
        <v>184</v>
      </c>
    </row>
    <row r="1330" spans="2:13" x14ac:dyDescent="0.25">
      <c r="B1330" s="72" t="s">
        <v>12</v>
      </c>
      <c r="C1330" s="72" t="s">
        <v>13</v>
      </c>
      <c r="D1330" s="72" t="s">
        <v>14</v>
      </c>
      <c r="E1330" s="72" t="s">
        <v>83</v>
      </c>
      <c r="F1330" s="73">
        <v>3428303</v>
      </c>
      <c r="G1330" s="72" t="s">
        <v>16</v>
      </c>
      <c r="H1330" s="72" t="s">
        <v>24</v>
      </c>
      <c r="I1330" s="72" t="s">
        <v>18</v>
      </c>
      <c r="J1330" s="72" t="s">
        <v>19</v>
      </c>
      <c r="K1330" s="72" t="s">
        <v>37</v>
      </c>
      <c r="L1330" s="72" t="s">
        <v>518</v>
      </c>
      <c r="M1330" s="72"/>
    </row>
    <row r="1331" spans="2:13" x14ac:dyDescent="0.25">
      <c r="B1331" s="72" t="s">
        <v>12</v>
      </c>
      <c r="C1331" s="72" t="s">
        <v>13</v>
      </c>
      <c r="D1331" s="72" t="s">
        <v>14</v>
      </c>
      <c r="E1331" s="72" t="s">
        <v>36</v>
      </c>
      <c r="F1331" s="73">
        <v>464772</v>
      </c>
      <c r="G1331" s="72" t="s">
        <v>16</v>
      </c>
      <c r="H1331" s="72" t="s">
        <v>17</v>
      </c>
      <c r="I1331" s="72" t="s">
        <v>18</v>
      </c>
      <c r="J1331" s="72" t="s">
        <v>19</v>
      </c>
      <c r="K1331" s="72" t="s">
        <v>25</v>
      </c>
      <c r="L1331" s="72" t="s">
        <v>93</v>
      </c>
      <c r="M1331" s="72" t="s">
        <v>29</v>
      </c>
    </row>
    <row r="1332" spans="2:13" x14ac:dyDescent="0.25">
      <c r="B1332" s="72" t="s">
        <v>12</v>
      </c>
      <c r="C1332" s="72" t="s">
        <v>13</v>
      </c>
      <c r="D1332" s="72" t="s">
        <v>14</v>
      </c>
      <c r="E1332" s="72" t="s">
        <v>58</v>
      </c>
      <c r="F1332" s="73">
        <v>2066001</v>
      </c>
      <c r="G1332" s="72" t="s">
        <v>16</v>
      </c>
      <c r="H1332" s="72" t="s">
        <v>24</v>
      </c>
      <c r="I1332" s="72" t="s">
        <v>18</v>
      </c>
      <c r="J1332" s="72" t="s">
        <v>19</v>
      </c>
      <c r="K1332" s="72" t="s">
        <v>25</v>
      </c>
      <c r="L1332" s="72" t="s">
        <v>174</v>
      </c>
      <c r="M1332" s="72" t="s">
        <v>57</v>
      </c>
    </row>
    <row r="1333" spans="2:13" x14ac:dyDescent="0.25">
      <c r="B1333" s="72" t="s">
        <v>12</v>
      </c>
      <c r="C1333" s="72" t="s">
        <v>13</v>
      </c>
      <c r="D1333" s="72" t="s">
        <v>14</v>
      </c>
      <c r="E1333" s="72" t="s">
        <v>79</v>
      </c>
      <c r="F1333" s="73">
        <v>-298</v>
      </c>
      <c r="G1333" s="72" t="s">
        <v>16</v>
      </c>
      <c r="H1333" s="72" t="s">
        <v>24</v>
      </c>
      <c r="I1333" s="72" t="s">
        <v>18</v>
      </c>
      <c r="J1333" s="72" t="s">
        <v>19</v>
      </c>
      <c r="K1333" s="72" t="s">
        <v>117</v>
      </c>
      <c r="L1333" s="72" t="s">
        <v>484</v>
      </c>
      <c r="M1333" s="72"/>
    </row>
    <row r="1334" spans="2:13" x14ac:dyDescent="0.25">
      <c r="B1334" s="72" t="s">
        <v>12</v>
      </c>
      <c r="C1334" s="72" t="s">
        <v>13</v>
      </c>
      <c r="D1334" s="72" t="s">
        <v>14</v>
      </c>
      <c r="E1334" s="72" t="s">
        <v>146</v>
      </c>
      <c r="F1334" s="73">
        <v>-13846</v>
      </c>
      <c r="G1334" s="72" t="s">
        <v>16</v>
      </c>
      <c r="H1334" s="72" t="s">
        <v>24</v>
      </c>
      <c r="I1334" s="72" t="s">
        <v>18</v>
      </c>
      <c r="J1334" s="72" t="s">
        <v>19</v>
      </c>
      <c r="K1334" s="72" t="s">
        <v>37</v>
      </c>
      <c r="L1334" s="72" t="s">
        <v>177</v>
      </c>
      <c r="M1334" s="72"/>
    </row>
    <row r="1335" spans="2:13" x14ac:dyDescent="0.25">
      <c r="B1335" s="72" t="s">
        <v>12</v>
      </c>
      <c r="C1335" s="72" t="s">
        <v>13</v>
      </c>
      <c r="D1335" s="72" t="s">
        <v>14</v>
      </c>
      <c r="E1335" s="72" t="s">
        <v>65</v>
      </c>
      <c r="F1335" s="73">
        <v>30346</v>
      </c>
      <c r="G1335" s="72" t="s">
        <v>16</v>
      </c>
      <c r="H1335" s="72" t="s">
        <v>24</v>
      </c>
      <c r="I1335" s="72" t="s">
        <v>18</v>
      </c>
      <c r="J1335" s="72" t="s">
        <v>19</v>
      </c>
      <c r="K1335" s="72" t="s">
        <v>37</v>
      </c>
      <c r="L1335" s="72" t="s">
        <v>496</v>
      </c>
      <c r="M1335" s="72" t="s">
        <v>133</v>
      </c>
    </row>
    <row r="1336" spans="2:13" x14ac:dyDescent="0.25">
      <c r="B1336" s="72" t="s">
        <v>12</v>
      </c>
      <c r="C1336" s="72" t="s">
        <v>13</v>
      </c>
      <c r="D1336" s="72" t="s">
        <v>14</v>
      </c>
      <c r="E1336" s="72" t="s">
        <v>83</v>
      </c>
      <c r="F1336" s="73">
        <v>15914897</v>
      </c>
      <c r="G1336" s="72" t="s">
        <v>16</v>
      </c>
      <c r="H1336" s="72" t="s">
        <v>24</v>
      </c>
      <c r="I1336" s="72" t="s">
        <v>18</v>
      </c>
      <c r="J1336" s="72" t="s">
        <v>19</v>
      </c>
      <c r="K1336" s="72" t="s">
        <v>96</v>
      </c>
      <c r="L1336" s="72" t="s">
        <v>141</v>
      </c>
      <c r="M1336" s="72"/>
    </row>
    <row r="1337" spans="2:13" x14ac:dyDescent="0.25">
      <c r="B1337" s="72" t="s">
        <v>12</v>
      </c>
      <c r="C1337" s="72" t="s">
        <v>13</v>
      </c>
      <c r="D1337" s="72" t="s">
        <v>14</v>
      </c>
      <c r="E1337" s="72" t="s">
        <v>94</v>
      </c>
      <c r="F1337" s="73">
        <v>3175</v>
      </c>
      <c r="G1337" s="72" t="s">
        <v>16</v>
      </c>
      <c r="H1337" s="72" t="s">
        <v>24</v>
      </c>
      <c r="I1337" s="72" t="s">
        <v>18</v>
      </c>
      <c r="J1337" s="72" t="s">
        <v>19</v>
      </c>
      <c r="K1337" s="72" t="s">
        <v>96</v>
      </c>
      <c r="L1337" s="72" t="s">
        <v>97</v>
      </c>
      <c r="M1337" s="72"/>
    </row>
    <row r="1338" spans="2:13" x14ac:dyDescent="0.25">
      <c r="B1338" s="72" t="s">
        <v>12</v>
      </c>
      <c r="C1338" s="72" t="s">
        <v>13</v>
      </c>
      <c r="D1338" s="72" t="s">
        <v>14</v>
      </c>
      <c r="E1338" s="72" t="s">
        <v>39</v>
      </c>
      <c r="F1338" s="73">
        <v>-2192</v>
      </c>
      <c r="G1338" s="72" t="s">
        <v>16</v>
      </c>
      <c r="H1338" s="72" t="s">
        <v>24</v>
      </c>
      <c r="I1338" s="72" t="s">
        <v>18</v>
      </c>
      <c r="J1338" s="72" t="s">
        <v>19</v>
      </c>
      <c r="K1338" s="72" t="s">
        <v>130</v>
      </c>
      <c r="L1338" s="72" t="s">
        <v>643</v>
      </c>
      <c r="M1338" s="72"/>
    </row>
    <row r="1339" spans="2:13" x14ac:dyDescent="0.25">
      <c r="B1339" s="72" t="s">
        <v>12</v>
      </c>
      <c r="C1339" s="72" t="s">
        <v>13</v>
      </c>
      <c r="D1339" s="72" t="s">
        <v>14</v>
      </c>
      <c r="E1339" s="72" t="s">
        <v>85</v>
      </c>
      <c r="F1339" s="73">
        <v>15066</v>
      </c>
      <c r="G1339" s="72" t="s">
        <v>16</v>
      </c>
      <c r="H1339" s="72" t="s">
        <v>17</v>
      </c>
      <c r="I1339" s="72" t="s">
        <v>18</v>
      </c>
      <c r="J1339" s="72" t="s">
        <v>19</v>
      </c>
      <c r="K1339" s="72" t="s">
        <v>37</v>
      </c>
      <c r="L1339" s="72" t="s">
        <v>38</v>
      </c>
      <c r="M1339" s="72"/>
    </row>
    <row r="1340" spans="2:13" x14ac:dyDescent="0.25">
      <c r="B1340" s="72" t="s">
        <v>12</v>
      </c>
      <c r="C1340" s="72" t="s">
        <v>13</v>
      </c>
      <c r="D1340" s="72" t="s">
        <v>14</v>
      </c>
      <c r="E1340" s="72" t="s">
        <v>79</v>
      </c>
      <c r="F1340" s="73">
        <v>-3611</v>
      </c>
      <c r="G1340" s="72" t="s">
        <v>16</v>
      </c>
      <c r="H1340" s="72" t="s">
        <v>17</v>
      </c>
      <c r="I1340" s="72" t="s">
        <v>18</v>
      </c>
      <c r="J1340" s="72" t="s">
        <v>19</v>
      </c>
      <c r="K1340" s="72" t="s">
        <v>20</v>
      </c>
      <c r="L1340" s="72" t="s">
        <v>560</v>
      </c>
      <c r="M1340" s="72"/>
    </row>
    <row r="1341" spans="2:13" x14ac:dyDescent="0.25">
      <c r="B1341" s="72" t="s">
        <v>12</v>
      </c>
      <c r="C1341" s="72" t="s">
        <v>13</v>
      </c>
      <c r="D1341" s="72" t="s">
        <v>14</v>
      </c>
      <c r="E1341" s="72" t="s">
        <v>41</v>
      </c>
      <c r="F1341" s="73">
        <v>-154</v>
      </c>
      <c r="G1341" s="72" t="s">
        <v>16</v>
      </c>
      <c r="H1341" s="72" t="s">
        <v>24</v>
      </c>
      <c r="I1341" s="72" t="s">
        <v>18</v>
      </c>
      <c r="J1341" s="72" t="s">
        <v>19</v>
      </c>
      <c r="K1341" s="72" t="s">
        <v>25</v>
      </c>
      <c r="L1341" s="72" t="s">
        <v>138</v>
      </c>
      <c r="M1341" s="72"/>
    </row>
    <row r="1342" spans="2:13" x14ac:dyDescent="0.25">
      <c r="B1342" s="72" t="s">
        <v>12</v>
      </c>
      <c r="C1342" s="72" t="s">
        <v>13</v>
      </c>
      <c r="D1342" s="72" t="s">
        <v>14</v>
      </c>
      <c r="E1342" s="72" t="s">
        <v>83</v>
      </c>
      <c r="F1342" s="73">
        <v>295139</v>
      </c>
      <c r="G1342" s="72" t="s">
        <v>16</v>
      </c>
      <c r="H1342" s="72" t="s">
        <v>24</v>
      </c>
      <c r="I1342" s="72" t="s">
        <v>18</v>
      </c>
      <c r="J1342" s="72" t="s">
        <v>19</v>
      </c>
      <c r="K1342" s="72" t="s">
        <v>37</v>
      </c>
      <c r="L1342" s="72" t="s">
        <v>188</v>
      </c>
      <c r="M1342" s="72"/>
    </row>
    <row r="1343" spans="2:13" x14ac:dyDescent="0.25">
      <c r="B1343" s="72" t="s">
        <v>12</v>
      </c>
      <c r="C1343" s="72" t="s">
        <v>13</v>
      </c>
      <c r="D1343" s="72" t="s">
        <v>14</v>
      </c>
      <c r="E1343" s="72" t="s">
        <v>81</v>
      </c>
      <c r="F1343" s="73">
        <v>95275</v>
      </c>
      <c r="G1343" s="72" t="s">
        <v>16</v>
      </c>
      <c r="H1343" s="72" t="s">
        <v>24</v>
      </c>
      <c r="I1343" s="72" t="s">
        <v>18</v>
      </c>
      <c r="J1343" s="72" t="s">
        <v>19</v>
      </c>
      <c r="K1343" s="72" t="s">
        <v>99</v>
      </c>
      <c r="L1343" s="72" t="s">
        <v>446</v>
      </c>
      <c r="M1343" s="72" t="s">
        <v>35</v>
      </c>
    </row>
    <row r="1344" spans="2:13" x14ac:dyDescent="0.25">
      <c r="B1344" s="72" t="s">
        <v>12</v>
      </c>
      <c r="C1344" s="72" t="s">
        <v>13</v>
      </c>
      <c r="D1344" s="72" t="s">
        <v>14</v>
      </c>
      <c r="E1344" s="72" t="s">
        <v>123</v>
      </c>
      <c r="F1344" s="73">
        <v>-340</v>
      </c>
      <c r="G1344" s="72" t="s">
        <v>16</v>
      </c>
      <c r="H1344" s="72" t="s">
        <v>24</v>
      </c>
      <c r="I1344" s="72" t="s">
        <v>18</v>
      </c>
      <c r="J1344" s="72" t="s">
        <v>19</v>
      </c>
      <c r="K1344" s="72" t="s">
        <v>37</v>
      </c>
      <c r="L1344" s="72" t="s">
        <v>627</v>
      </c>
      <c r="M1344" s="72"/>
    </row>
    <row r="1345" spans="2:13" x14ac:dyDescent="0.25">
      <c r="B1345" s="72" t="s">
        <v>12</v>
      </c>
      <c r="C1345" s="72" t="s">
        <v>13</v>
      </c>
      <c r="D1345" s="72" t="s">
        <v>14</v>
      </c>
      <c r="E1345" s="72" t="s">
        <v>41</v>
      </c>
      <c r="F1345" s="73">
        <v>-1770</v>
      </c>
      <c r="G1345" s="72" t="s">
        <v>16</v>
      </c>
      <c r="H1345" s="72" t="s">
        <v>24</v>
      </c>
      <c r="I1345" s="72" t="s">
        <v>18</v>
      </c>
      <c r="J1345" s="72" t="s">
        <v>19</v>
      </c>
      <c r="K1345" s="72" t="s">
        <v>99</v>
      </c>
      <c r="L1345" s="72" t="s">
        <v>655</v>
      </c>
      <c r="M1345" s="72"/>
    </row>
    <row r="1346" spans="2:13" x14ac:dyDescent="0.25">
      <c r="B1346" s="72" t="s">
        <v>12</v>
      </c>
      <c r="C1346" s="72" t="s">
        <v>13</v>
      </c>
      <c r="D1346" s="72" t="s">
        <v>14</v>
      </c>
      <c r="E1346" s="72" t="s">
        <v>79</v>
      </c>
      <c r="F1346" s="73">
        <v>-1</v>
      </c>
      <c r="G1346" s="72" t="s">
        <v>16</v>
      </c>
      <c r="H1346" s="72" t="s">
        <v>24</v>
      </c>
      <c r="I1346" s="72" t="s">
        <v>18</v>
      </c>
      <c r="J1346" s="72" t="s">
        <v>19</v>
      </c>
      <c r="K1346" s="72" t="s">
        <v>25</v>
      </c>
      <c r="L1346" s="72" t="s">
        <v>539</v>
      </c>
      <c r="M1346" s="72"/>
    </row>
    <row r="1347" spans="2:13" x14ac:dyDescent="0.25">
      <c r="B1347" s="72" t="s">
        <v>12</v>
      </c>
      <c r="C1347" s="72" t="s">
        <v>13</v>
      </c>
      <c r="D1347" s="72" t="s">
        <v>14</v>
      </c>
      <c r="E1347" s="72" t="s">
        <v>33</v>
      </c>
      <c r="F1347" s="73">
        <v>397095</v>
      </c>
      <c r="G1347" s="72" t="s">
        <v>16</v>
      </c>
      <c r="H1347" s="72" t="s">
        <v>17</v>
      </c>
      <c r="I1347" s="72" t="s">
        <v>18</v>
      </c>
      <c r="J1347" s="72" t="s">
        <v>19</v>
      </c>
      <c r="K1347" s="72" t="s">
        <v>20</v>
      </c>
      <c r="L1347" s="72" t="s">
        <v>181</v>
      </c>
      <c r="M1347" s="72" t="s">
        <v>57</v>
      </c>
    </row>
    <row r="1348" spans="2:13" x14ac:dyDescent="0.25">
      <c r="B1348" s="72" t="s">
        <v>12</v>
      </c>
      <c r="C1348" s="72" t="s">
        <v>13</v>
      </c>
      <c r="D1348" s="72" t="s">
        <v>14</v>
      </c>
      <c r="E1348" s="72" t="s">
        <v>41</v>
      </c>
      <c r="F1348" s="73">
        <v>-137</v>
      </c>
      <c r="G1348" s="72" t="s">
        <v>16</v>
      </c>
      <c r="H1348" s="72" t="s">
        <v>17</v>
      </c>
      <c r="I1348" s="72" t="s">
        <v>18</v>
      </c>
      <c r="J1348" s="72" t="s">
        <v>19</v>
      </c>
      <c r="K1348" s="72" t="s">
        <v>25</v>
      </c>
      <c r="L1348" s="72" t="s">
        <v>297</v>
      </c>
      <c r="M1348" s="72"/>
    </row>
    <row r="1349" spans="2:13" x14ac:dyDescent="0.25">
      <c r="B1349" s="72" t="s">
        <v>12</v>
      </c>
      <c r="C1349" s="72" t="s">
        <v>13</v>
      </c>
      <c r="D1349" s="72" t="s">
        <v>14</v>
      </c>
      <c r="E1349" s="72" t="s">
        <v>58</v>
      </c>
      <c r="F1349" s="73">
        <v>310904</v>
      </c>
      <c r="G1349" s="72" t="s">
        <v>16</v>
      </c>
      <c r="H1349" s="72" t="s">
        <v>24</v>
      </c>
      <c r="I1349" s="72" t="s">
        <v>18</v>
      </c>
      <c r="J1349" s="72" t="s">
        <v>19</v>
      </c>
      <c r="K1349" s="72" t="s">
        <v>37</v>
      </c>
      <c r="L1349" s="72" t="s">
        <v>507</v>
      </c>
      <c r="M1349" s="72" t="s">
        <v>47</v>
      </c>
    </row>
    <row r="1350" spans="2:13" x14ac:dyDescent="0.25">
      <c r="B1350" s="72" t="s">
        <v>12</v>
      </c>
      <c r="C1350" s="72" t="s">
        <v>13</v>
      </c>
      <c r="D1350" s="72" t="s">
        <v>14</v>
      </c>
      <c r="E1350" s="72" t="s">
        <v>94</v>
      </c>
      <c r="F1350" s="73">
        <v>304</v>
      </c>
      <c r="G1350" s="72" t="s">
        <v>16</v>
      </c>
      <c r="H1350" s="72" t="s">
        <v>17</v>
      </c>
      <c r="I1350" s="72" t="s">
        <v>18</v>
      </c>
      <c r="J1350" s="72" t="s">
        <v>227</v>
      </c>
      <c r="K1350" s="72" t="s">
        <v>25</v>
      </c>
      <c r="L1350" s="72" t="s">
        <v>80</v>
      </c>
      <c r="M1350" s="72"/>
    </row>
    <row r="1351" spans="2:13" x14ac:dyDescent="0.25">
      <c r="B1351" s="72" t="s">
        <v>12</v>
      </c>
      <c r="C1351" s="72" t="s">
        <v>13</v>
      </c>
      <c r="D1351" s="72" t="s">
        <v>14</v>
      </c>
      <c r="E1351" s="72" t="s">
        <v>58</v>
      </c>
      <c r="F1351" s="73">
        <v>104769</v>
      </c>
      <c r="G1351" s="72" t="s">
        <v>16</v>
      </c>
      <c r="H1351" s="72" t="s">
        <v>24</v>
      </c>
      <c r="I1351" s="72" t="s">
        <v>18</v>
      </c>
      <c r="J1351" s="72" t="s">
        <v>19</v>
      </c>
      <c r="K1351" s="72" t="s">
        <v>25</v>
      </c>
      <c r="L1351" s="72" t="s">
        <v>115</v>
      </c>
      <c r="M1351" s="72" t="s">
        <v>35</v>
      </c>
    </row>
    <row r="1352" spans="2:13" x14ac:dyDescent="0.25">
      <c r="B1352" s="72" t="s">
        <v>12</v>
      </c>
      <c r="C1352" s="72" t="s">
        <v>13</v>
      </c>
      <c r="D1352" s="72" t="s">
        <v>14</v>
      </c>
      <c r="E1352" s="72" t="s">
        <v>41</v>
      </c>
      <c r="F1352" s="73">
        <v>-446</v>
      </c>
      <c r="G1352" s="72" t="s">
        <v>16</v>
      </c>
      <c r="H1352" s="72" t="s">
        <v>17</v>
      </c>
      <c r="I1352" s="72" t="s">
        <v>18</v>
      </c>
      <c r="J1352" s="72" t="s">
        <v>19</v>
      </c>
      <c r="K1352" s="72" t="s">
        <v>25</v>
      </c>
      <c r="L1352" s="72" t="s">
        <v>296</v>
      </c>
      <c r="M1352" s="72"/>
    </row>
    <row r="1353" spans="2:13" x14ac:dyDescent="0.25">
      <c r="B1353" s="72" t="s">
        <v>12</v>
      </c>
      <c r="C1353" s="72" t="s">
        <v>13</v>
      </c>
      <c r="D1353" s="72" t="s">
        <v>14</v>
      </c>
      <c r="E1353" s="72" t="s">
        <v>58</v>
      </c>
      <c r="F1353" s="73">
        <v>5127635</v>
      </c>
      <c r="G1353" s="72" t="s">
        <v>16</v>
      </c>
      <c r="H1353" s="72" t="s">
        <v>24</v>
      </c>
      <c r="I1353" s="72" t="s">
        <v>18</v>
      </c>
      <c r="J1353" s="72" t="s">
        <v>19</v>
      </c>
      <c r="K1353" s="72" t="s">
        <v>96</v>
      </c>
      <c r="L1353" s="72" t="s">
        <v>391</v>
      </c>
      <c r="M1353" s="72" t="s">
        <v>35</v>
      </c>
    </row>
    <row r="1354" spans="2:13" x14ac:dyDescent="0.25">
      <c r="B1354" s="72" t="s">
        <v>12</v>
      </c>
      <c r="C1354" s="72" t="s">
        <v>13</v>
      </c>
      <c r="D1354" s="72" t="s">
        <v>14</v>
      </c>
      <c r="E1354" s="72" t="s">
        <v>55</v>
      </c>
      <c r="F1354" s="73">
        <v>10348587</v>
      </c>
      <c r="G1354" s="72" t="s">
        <v>16</v>
      </c>
      <c r="H1354" s="72" t="s">
        <v>24</v>
      </c>
      <c r="I1354" s="72" t="s">
        <v>18</v>
      </c>
      <c r="J1354" s="72" t="s">
        <v>19</v>
      </c>
      <c r="K1354" s="72" t="s">
        <v>25</v>
      </c>
      <c r="L1354" s="72" t="s">
        <v>408</v>
      </c>
      <c r="M1354" s="72" t="s">
        <v>57</v>
      </c>
    </row>
    <row r="1355" spans="2:13" x14ac:dyDescent="0.25">
      <c r="B1355" s="72" t="s">
        <v>12</v>
      </c>
      <c r="C1355" s="72" t="s">
        <v>13</v>
      </c>
      <c r="D1355" s="72" t="s">
        <v>14</v>
      </c>
      <c r="E1355" s="72" t="s">
        <v>41</v>
      </c>
      <c r="F1355" s="73">
        <v>-286</v>
      </c>
      <c r="G1355" s="72" t="s">
        <v>16</v>
      </c>
      <c r="H1355" s="72" t="s">
        <v>17</v>
      </c>
      <c r="I1355" s="72" t="s">
        <v>18</v>
      </c>
      <c r="J1355" s="72" t="s">
        <v>19</v>
      </c>
      <c r="K1355" s="72" t="s">
        <v>25</v>
      </c>
      <c r="L1355" s="72" t="s">
        <v>364</v>
      </c>
      <c r="M1355" s="72"/>
    </row>
    <row r="1356" spans="2:13" x14ac:dyDescent="0.25">
      <c r="B1356" s="72" t="s">
        <v>12</v>
      </c>
      <c r="C1356" s="72" t="s">
        <v>13</v>
      </c>
      <c r="D1356" s="72" t="s">
        <v>14</v>
      </c>
      <c r="E1356" s="72" t="s">
        <v>81</v>
      </c>
      <c r="F1356" s="73">
        <v>64260</v>
      </c>
      <c r="G1356" s="72" t="s">
        <v>16</v>
      </c>
      <c r="H1356" s="72" t="s">
        <v>24</v>
      </c>
      <c r="I1356" s="72" t="s">
        <v>18</v>
      </c>
      <c r="J1356" s="72" t="s">
        <v>19</v>
      </c>
      <c r="K1356" s="72" t="s">
        <v>63</v>
      </c>
      <c r="L1356" s="72" t="s">
        <v>626</v>
      </c>
      <c r="M1356" s="72" t="s">
        <v>47</v>
      </c>
    </row>
    <row r="1357" spans="2:13" x14ac:dyDescent="0.25">
      <c r="B1357" s="72" t="s">
        <v>12</v>
      </c>
      <c r="C1357" s="72" t="s">
        <v>13</v>
      </c>
      <c r="D1357" s="72" t="s">
        <v>14</v>
      </c>
      <c r="E1357" s="72" t="s">
        <v>144</v>
      </c>
      <c r="F1357" s="73">
        <v>158333</v>
      </c>
      <c r="G1357" s="72" t="s">
        <v>16</v>
      </c>
      <c r="H1357" s="72" t="s">
        <v>17</v>
      </c>
      <c r="I1357" s="72" t="s">
        <v>18</v>
      </c>
      <c r="J1357" s="72" t="s">
        <v>19</v>
      </c>
      <c r="K1357" s="72" t="s">
        <v>20</v>
      </c>
      <c r="L1357" s="72" t="s">
        <v>229</v>
      </c>
      <c r="M1357" s="72" t="s">
        <v>62</v>
      </c>
    </row>
    <row r="1358" spans="2:13" x14ac:dyDescent="0.25">
      <c r="B1358" s="72" t="s">
        <v>12</v>
      </c>
      <c r="C1358" s="72" t="s">
        <v>13</v>
      </c>
      <c r="D1358" s="72" t="s">
        <v>14</v>
      </c>
      <c r="E1358" s="72" t="s">
        <v>134</v>
      </c>
      <c r="F1358" s="73">
        <v>75166</v>
      </c>
      <c r="G1358" s="72" t="s">
        <v>16</v>
      </c>
      <c r="H1358" s="72" t="s">
        <v>24</v>
      </c>
      <c r="I1358" s="72" t="s">
        <v>18</v>
      </c>
      <c r="J1358" s="72" t="s">
        <v>19</v>
      </c>
      <c r="K1358" s="72" t="s">
        <v>25</v>
      </c>
      <c r="L1358" s="72" t="s">
        <v>110</v>
      </c>
      <c r="M1358" s="72"/>
    </row>
    <row r="1359" spans="2:13" x14ac:dyDescent="0.25">
      <c r="B1359" s="72" t="s">
        <v>12</v>
      </c>
      <c r="C1359" s="72" t="s">
        <v>13</v>
      </c>
      <c r="D1359" s="72" t="s">
        <v>14</v>
      </c>
      <c r="E1359" s="72" t="s">
        <v>36</v>
      </c>
      <c r="F1359" s="73">
        <v>2397373</v>
      </c>
      <c r="G1359" s="72" t="s">
        <v>16</v>
      </c>
      <c r="H1359" s="72" t="s">
        <v>24</v>
      </c>
      <c r="I1359" s="72" t="s">
        <v>18</v>
      </c>
      <c r="J1359" s="72" t="s">
        <v>19</v>
      </c>
      <c r="K1359" s="72" t="s">
        <v>49</v>
      </c>
      <c r="L1359" s="72" t="s">
        <v>288</v>
      </c>
      <c r="M1359" s="72" t="s">
        <v>29</v>
      </c>
    </row>
    <row r="1360" spans="2:13" x14ac:dyDescent="0.25">
      <c r="B1360" s="72" t="s">
        <v>12</v>
      </c>
      <c r="C1360" s="72" t="s">
        <v>13</v>
      </c>
      <c r="D1360" s="72" t="s">
        <v>14</v>
      </c>
      <c r="E1360" s="72" t="s">
        <v>256</v>
      </c>
      <c r="F1360" s="73">
        <v>-27631</v>
      </c>
      <c r="G1360" s="72" t="s">
        <v>16</v>
      </c>
      <c r="H1360" s="72" t="s">
        <v>24</v>
      </c>
      <c r="I1360" s="72" t="s">
        <v>18</v>
      </c>
      <c r="J1360" s="72" t="s">
        <v>19</v>
      </c>
      <c r="K1360" s="72" t="s">
        <v>31</v>
      </c>
      <c r="L1360" s="72" t="s">
        <v>522</v>
      </c>
      <c r="M1360" s="72"/>
    </row>
    <row r="1361" spans="2:13" x14ac:dyDescent="0.25">
      <c r="B1361" s="72" t="s">
        <v>12</v>
      </c>
      <c r="C1361" s="72" t="s">
        <v>13</v>
      </c>
      <c r="D1361" s="72" t="s">
        <v>14</v>
      </c>
      <c r="E1361" s="72" t="s">
        <v>144</v>
      </c>
      <c r="F1361" s="73">
        <v>243557</v>
      </c>
      <c r="G1361" s="72" t="s">
        <v>16</v>
      </c>
      <c r="H1361" s="72" t="s">
        <v>24</v>
      </c>
      <c r="I1361" s="72" t="s">
        <v>18</v>
      </c>
      <c r="J1361" s="72" t="s">
        <v>19</v>
      </c>
      <c r="K1361" s="72" t="s">
        <v>25</v>
      </c>
      <c r="L1361" s="72" t="s">
        <v>347</v>
      </c>
      <c r="M1361" s="72" t="s">
        <v>22</v>
      </c>
    </row>
    <row r="1362" spans="2:13" x14ac:dyDescent="0.25">
      <c r="B1362" s="72" t="s">
        <v>12</v>
      </c>
      <c r="C1362" s="72" t="s">
        <v>13</v>
      </c>
      <c r="D1362" s="72" t="s">
        <v>14</v>
      </c>
      <c r="E1362" s="72" t="s">
        <v>39</v>
      </c>
      <c r="F1362" s="73">
        <v>-25</v>
      </c>
      <c r="G1362" s="72" t="s">
        <v>16</v>
      </c>
      <c r="H1362" s="72" t="s">
        <v>24</v>
      </c>
      <c r="I1362" s="72" t="s">
        <v>18</v>
      </c>
      <c r="J1362" s="72" t="s">
        <v>19</v>
      </c>
      <c r="K1362" s="72" t="s">
        <v>63</v>
      </c>
      <c r="L1362" s="72" t="s">
        <v>615</v>
      </c>
      <c r="M1362" s="72"/>
    </row>
    <row r="1363" spans="2:13" x14ac:dyDescent="0.25">
      <c r="B1363" s="72" t="s">
        <v>12</v>
      </c>
      <c r="C1363" s="72" t="s">
        <v>13</v>
      </c>
      <c r="D1363" s="72" t="s">
        <v>14</v>
      </c>
      <c r="E1363" s="72" t="s">
        <v>30</v>
      </c>
      <c r="F1363" s="73">
        <v>-18346</v>
      </c>
      <c r="G1363" s="72" t="s">
        <v>16</v>
      </c>
      <c r="H1363" s="72" t="s">
        <v>17</v>
      </c>
      <c r="I1363" s="72" t="s">
        <v>18</v>
      </c>
      <c r="J1363" s="72" t="s">
        <v>19</v>
      </c>
      <c r="K1363" s="72" t="s">
        <v>25</v>
      </c>
      <c r="L1363" s="72" t="s">
        <v>198</v>
      </c>
      <c r="M1363" s="72"/>
    </row>
    <row r="1364" spans="2:13" x14ac:dyDescent="0.25">
      <c r="B1364" s="72" t="s">
        <v>12</v>
      </c>
      <c r="C1364" s="72" t="s">
        <v>13</v>
      </c>
      <c r="D1364" s="72" t="s">
        <v>14</v>
      </c>
      <c r="E1364" s="72" t="s">
        <v>83</v>
      </c>
      <c r="F1364" s="73">
        <v>142112</v>
      </c>
      <c r="G1364" s="72" t="s">
        <v>16</v>
      </c>
      <c r="H1364" s="72" t="s">
        <v>24</v>
      </c>
      <c r="I1364" s="72" t="s">
        <v>18</v>
      </c>
      <c r="J1364" s="72" t="s">
        <v>19</v>
      </c>
      <c r="K1364" s="72" t="s">
        <v>49</v>
      </c>
      <c r="L1364" s="72" t="s">
        <v>670</v>
      </c>
      <c r="M1364" s="72"/>
    </row>
    <row r="1365" spans="2:13" x14ac:dyDescent="0.25">
      <c r="B1365" s="72" t="s">
        <v>12</v>
      </c>
      <c r="C1365" s="72" t="s">
        <v>13</v>
      </c>
      <c r="D1365" s="72" t="s">
        <v>14</v>
      </c>
      <c r="E1365" s="72" t="s">
        <v>79</v>
      </c>
      <c r="F1365" s="73">
        <v>-4264</v>
      </c>
      <c r="G1365" s="72" t="s">
        <v>16</v>
      </c>
      <c r="H1365" s="72" t="s">
        <v>24</v>
      </c>
      <c r="I1365" s="72" t="s">
        <v>18</v>
      </c>
      <c r="J1365" s="72" t="s">
        <v>19</v>
      </c>
      <c r="K1365" s="72" t="s">
        <v>37</v>
      </c>
      <c r="L1365" s="72" t="s">
        <v>394</v>
      </c>
      <c r="M1365" s="72"/>
    </row>
    <row r="1366" spans="2:13" x14ac:dyDescent="0.25">
      <c r="B1366" s="72" t="s">
        <v>12</v>
      </c>
      <c r="C1366" s="72" t="s">
        <v>13</v>
      </c>
      <c r="D1366" s="72" t="s">
        <v>14</v>
      </c>
      <c r="E1366" s="72" t="s">
        <v>79</v>
      </c>
      <c r="F1366" s="73">
        <v>-3</v>
      </c>
      <c r="G1366" s="72" t="s">
        <v>16</v>
      </c>
      <c r="H1366" s="72" t="s">
        <v>24</v>
      </c>
      <c r="I1366" s="72" t="s">
        <v>18</v>
      </c>
      <c r="J1366" s="72" t="s">
        <v>628</v>
      </c>
      <c r="K1366" s="72" t="s">
        <v>25</v>
      </c>
      <c r="L1366" s="72" t="s">
        <v>434</v>
      </c>
      <c r="M1366" s="72"/>
    </row>
    <row r="1367" spans="2:13" x14ac:dyDescent="0.25">
      <c r="B1367" s="72" t="s">
        <v>12</v>
      </c>
      <c r="C1367" s="72" t="s">
        <v>13</v>
      </c>
      <c r="D1367" s="72" t="s">
        <v>14</v>
      </c>
      <c r="E1367" s="72" t="s">
        <v>51</v>
      </c>
      <c r="F1367" s="73">
        <v>86758</v>
      </c>
      <c r="G1367" s="72" t="s">
        <v>16</v>
      </c>
      <c r="H1367" s="72" t="s">
        <v>24</v>
      </c>
      <c r="I1367" s="72" t="s">
        <v>18</v>
      </c>
      <c r="J1367" s="72" t="s">
        <v>19</v>
      </c>
      <c r="K1367" s="72" t="s">
        <v>37</v>
      </c>
      <c r="L1367" s="72" t="s">
        <v>202</v>
      </c>
      <c r="M1367" s="72"/>
    </row>
    <row r="1368" spans="2:13" x14ac:dyDescent="0.25">
      <c r="B1368" s="72" t="s">
        <v>12</v>
      </c>
      <c r="C1368" s="72" t="s">
        <v>13</v>
      </c>
      <c r="D1368" s="72" t="s">
        <v>14</v>
      </c>
      <c r="E1368" s="72" t="s">
        <v>55</v>
      </c>
      <c r="F1368" s="73">
        <v>1140167</v>
      </c>
      <c r="G1368" s="72" t="s">
        <v>16</v>
      </c>
      <c r="H1368" s="72" t="s">
        <v>24</v>
      </c>
      <c r="I1368" s="72" t="s">
        <v>18</v>
      </c>
      <c r="J1368" s="72" t="s">
        <v>19</v>
      </c>
      <c r="K1368" s="72" t="s">
        <v>25</v>
      </c>
      <c r="L1368" s="72" t="s">
        <v>574</v>
      </c>
      <c r="M1368" s="72" t="s">
        <v>57</v>
      </c>
    </row>
    <row r="1369" spans="2:13" x14ac:dyDescent="0.25">
      <c r="B1369" s="72" t="s">
        <v>12</v>
      </c>
      <c r="C1369" s="72" t="s">
        <v>13</v>
      </c>
      <c r="D1369" s="72" t="s">
        <v>14</v>
      </c>
      <c r="E1369" s="72" t="s">
        <v>60</v>
      </c>
      <c r="F1369" s="73">
        <v>68274</v>
      </c>
      <c r="G1369" s="72" t="s">
        <v>16</v>
      </c>
      <c r="H1369" s="72" t="s">
        <v>24</v>
      </c>
      <c r="I1369" s="72" t="s">
        <v>48</v>
      </c>
      <c r="J1369" s="72" t="s">
        <v>19</v>
      </c>
      <c r="K1369" s="72" t="s">
        <v>117</v>
      </c>
      <c r="L1369" s="72" t="s">
        <v>393</v>
      </c>
      <c r="M1369" s="72" t="s">
        <v>22</v>
      </c>
    </row>
    <row r="1370" spans="2:13" x14ac:dyDescent="0.25">
      <c r="B1370" s="72" t="s">
        <v>12</v>
      </c>
      <c r="C1370" s="72" t="s">
        <v>13</v>
      </c>
      <c r="D1370" s="72" t="s">
        <v>14</v>
      </c>
      <c r="E1370" s="72" t="s">
        <v>187</v>
      </c>
      <c r="F1370" s="73">
        <v>1004336</v>
      </c>
      <c r="G1370" s="72" t="s">
        <v>16</v>
      </c>
      <c r="H1370" s="72" t="s">
        <v>17</v>
      </c>
      <c r="I1370" s="72" t="s">
        <v>18</v>
      </c>
      <c r="J1370" s="72" t="s">
        <v>19</v>
      </c>
      <c r="K1370" s="72" t="s">
        <v>20</v>
      </c>
      <c r="L1370" s="72" t="s">
        <v>229</v>
      </c>
      <c r="M1370" s="72" t="s">
        <v>112</v>
      </c>
    </row>
    <row r="1371" spans="2:13" x14ac:dyDescent="0.25">
      <c r="B1371" s="72" t="s">
        <v>12</v>
      </c>
      <c r="C1371" s="72" t="s">
        <v>13</v>
      </c>
      <c r="D1371" s="72" t="s">
        <v>14</v>
      </c>
      <c r="E1371" s="72" t="s">
        <v>256</v>
      </c>
      <c r="F1371" s="73">
        <v>-16784</v>
      </c>
      <c r="G1371" s="72" t="s">
        <v>16</v>
      </c>
      <c r="H1371" s="72" t="s">
        <v>17</v>
      </c>
      <c r="I1371" s="72" t="s">
        <v>18</v>
      </c>
      <c r="J1371" s="72" t="s">
        <v>19</v>
      </c>
      <c r="K1371" s="72" t="s">
        <v>37</v>
      </c>
      <c r="L1371" s="72" t="s">
        <v>113</v>
      </c>
      <c r="M1371" s="72"/>
    </row>
    <row r="1372" spans="2:13" x14ac:dyDescent="0.25">
      <c r="B1372" s="72" t="s">
        <v>12</v>
      </c>
      <c r="C1372" s="72" t="s">
        <v>13</v>
      </c>
      <c r="D1372" s="72" t="s">
        <v>14</v>
      </c>
      <c r="E1372" s="72" t="s">
        <v>144</v>
      </c>
      <c r="F1372" s="73">
        <v>788275</v>
      </c>
      <c r="G1372" s="72" t="s">
        <v>16</v>
      </c>
      <c r="H1372" s="72" t="s">
        <v>24</v>
      </c>
      <c r="I1372" s="72" t="s">
        <v>18</v>
      </c>
      <c r="J1372" s="72" t="s">
        <v>19</v>
      </c>
      <c r="K1372" s="72" t="s">
        <v>49</v>
      </c>
      <c r="L1372" s="72" t="s">
        <v>288</v>
      </c>
      <c r="M1372" s="72" t="s">
        <v>22</v>
      </c>
    </row>
    <row r="1373" spans="2:13" x14ac:dyDescent="0.25">
      <c r="B1373" s="72" t="s">
        <v>12</v>
      </c>
      <c r="C1373" s="72" t="s">
        <v>13</v>
      </c>
      <c r="D1373" s="72" t="s">
        <v>14</v>
      </c>
      <c r="E1373" s="72" t="s">
        <v>36</v>
      </c>
      <c r="F1373" s="73">
        <v>300670</v>
      </c>
      <c r="G1373" s="72" t="s">
        <v>16</v>
      </c>
      <c r="H1373" s="72" t="s">
        <v>24</v>
      </c>
      <c r="I1373" s="72" t="s">
        <v>18</v>
      </c>
      <c r="J1373" s="72" t="s">
        <v>19</v>
      </c>
      <c r="K1373" s="72" t="s">
        <v>25</v>
      </c>
      <c r="L1373" s="72" t="s">
        <v>268</v>
      </c>
      <c r="M1373" s="72" t="s">
        <v>29</v>
      </c>
    </row>
    <row r="1374" spans="2:13" x14ac:dyDescent="0.25">
      <c r="B1374" s="72" t="s">
        <v>12</v>
      </c>
      <c r="C1374" s="72" t="s">
        <v>13</v>
      </c>
      <c r="D1374" s="72" t="s">
        <v>14</v>
      </c>
      <c r="E1374" s="72" t="s">
        <v>187</v>
      </c>
      <c r="F1374" s="73">
        <v>2261395</v>
      </c>
      <c r="G1374" s="72" t="s">
        <v>16</v>
      </c>
      <c r="H1374" s="72" t="s">
        <v>24</v>
      </c>
      <c r="I1374" s="72" t="s">
        <v>18</v>
      </c>
      <c r="J1374" s="72" t="s">
        <v>19</v>
      </c>
      <c r="K1374" s="72" t="s">
        <v>25</v>
      </c>
      <c r="L1374" s="72" t="s">
        <v>513</v>
      </c>
      <c r="M1374" s="72" t="s">
        <v>112</v>
      </c>
    </row>
    <row r="1375" spans="2:13" x14ac:dyDescent="0.25">
      <c r="B1375" s="72" t="s">
        <v>12</v>
      </c>
      <c r="C1375" s="72" t="s">
        <v>13</v>
      </c>
      <c r="D1375" s="72" t="s">
        <v>14</v>
      </c>
      <c r="E1375" s="72" t="s">
        <v>30</v>
      </c>
      <c r="F1375" s="73">
        <v>-19</v>
      </c>
      <c r="G1375" s="72" t="s">
        <v>16</v>
      </c>
      <c r="H1375" s="72" t="s">
        <v>17</v>
      </c>
      <c r="I1375" s="72" t="s">
        <v>18</v>
      </c>
      <c r="J1375" s="72" t="s">
        <v>19</v>
      </c>
      <c r="K1375" s="72" t="s">
        <v>25</v>
      </c>
      <c r="L1375" s="72" t="s">
        <v>513</v>
      </c>
      <c r="M1375" s="72"/>
    </row>
    <row r="1376" spans="2:13" x14ac:dyDescent="0.25">
      <c r="B1376" s="72" t="s">
        <v>12</v>
      </c>
      <c r="C1376" s="72" t="s">
        <v>13</v>
      </c>
      <c r="D1376" s="72" t="s">
        <v>14</v>
      </c>
      <c r="E1376" s="72" t="s">
        <v>79</v>
      </c>
      <c r="F1376" s="73">
        <v>-34157</v>
      </c>
      <c r="G1376" s="72" t="s">
        <v>16</v>
      </c>
      <c r="H1376" s="72" t="s">
        <v>17</v>
      </c>
      <c r="I1376" s="72" t="s">
        <v>18</v>
      </c>
      <c r="J1376" s="72" t="s">
        <v>19</v>
      </c>
      <c r="K1376" s="72" t="s">
        <v>25</v>
      </c>
      <c r="L1376" s="72" t="s">
        <v>114</v>
      </c>
      <c r="M1376" s="72"/>
    </row>
    <row r="1377" spans="2:13" x14ac:dyDescent="0.25">
      <c r="B1377" s="72" t="s">
        <v>12</v>
      </c>
      <c r="C1377" s="72" t="s">
        <v>13</v>
      </c>
      <c r="D1377" s="72" t="s">
        <v>14</v>
      </c>
      <c r="E1377" s="72" t="s">
        <v>83</v>
      </c>
      <c r="F1377" s="73">
        <v>2387479</v>
      </c>
      <c r="G1377" s="72" t="s">
        <v>16</v>
      </c>
      <c r="H1377" s="72" t="s">
        <v>24</v>
      </c>
      <c r="I1377" s="72" t="s">
        <v>18</v>
      </c>
      <c r="J1377" s="72" t="s">
        <v>19</v>
      </c>
      <c r="K1377" s="72" t="s">
        <v>99</v>
      </c>
      <c r="L1377" s="72" t="s">
        <v>366</v>
      </c>
      <c r="M1377" s="72"/>
    </row>
    <row r="1378" spans="2:13" x14ac:dyDescent="0.25">
      <c r="B1378" s="72" t="s">
        <v>12</v>
      </c>
      <c r="C1378" s="72" t="s">
        <v>13</v>
      </c>
      <c r="D1378" s="72" t="s">
        <v>14</v>
      </c>
      <c r="E1378" s="72" t="s">
        <v>68</v>
      </c>
      <c r="F1378" s="73">
        <v>-98623</v>
      </c>
      <c r="G1378" s="72" t="s">
        <v>16</v>
      </c>
      <c r="H1378" s="72" t="s">
        <v>24</v>
      </c>
      <c r="I1378" s="72" t="s">
        <v>18</v>
      </c>
      <c r="J1378" s="72" t="s">
        <v>19</v>
      </c>
      <c r="K1378" s="72" t="s">
        <v>63</v>
      </c>
      <c r="L1378" s="72" t="s">
        <v>137</v>
      </c>
      <c r="M1378" s="72"/>
    </row>
    <row r="1379" spans="2:13" x14ac:dyDescent="0.25">
      <c r="B1379" s="72" t="s">
        <v>12</v>
      </c>
      <c r="C1379" s="72" t="s">
        <v>13</v>
      </c>
      <c r="D1379" s="72" t="s">
        <v>14</v>
      </c>
      <c r="E1379" s="72" t="s">
        <v>65</v>
      </c>
      <c r="F1379" s="73">
        <v>13983</v>
      </c>
      <c r="G1379" s="72" t="s">
        <v>16</v>
      </c>
      <c r="H1379" s="72" t="s">
        <v>24</v>
      </c>
      <c r="I1379" s="72" t="s">
        <v>18</v>
      </c>
      <c r="J1379" s="72" t="s">
        <v>19</v>
      </c>
      <c r="K1379" s="72" t="s">
        <v>25</v>
      </c>
      <c r="L1379" s="72" t="s">
        <v>388</v>
      </c>
      <c r="M1379" s="72" t="s">
        <v>133</v>
      </c>
    </row>
    <row r="1380" spans="2:13" x14ac:dyDescent="0.25">
      <c r="B1380" s="72" t="s">
        <v>12</v>
      </c>
      <c r="C1380" s="72" t="s">
        <v>13</v>
      </c>
      <c r="D1380" s="72" t="s">
        <v>14</v>
      </c>
      <c r="E1380" s="72" t="s">
        <v>70</v>
      </c>
      <c r="F1380" s="73">
        <v>397124</v>
      </c>
      <c r="G1380" s="72" t="s">
        <v>16</v>
      </c>
      <c r="H1380" s="72" t="s">
        <v>24</v>
      </c>
      <c r="I1380" s="72" t="s">
        <v>18</v>
      </c>
      <c r="J1380" s="72" t="s">
        <v>19</v>
      </c>
      <c r="K1380" s="72" t="s">
        <v>37</v>
      </c>
      <c r="L1380" s="72" t="s">
        <v>193</v>
      </c>
      <c r="M1380" s="72" t="s">
        <v>243</v>
      </c>
    </row>
    <row r="1381" spans="2:13" x14ac:dyDescent="0.25">
      <c r="B1381" s="72" t="s">
        <v>12</v>
      </c>
      <c r="C1381" s="72" t="s">
        <v>13</v>
      </c>
      <c r="D1381" s="72" t="s">
        <v>14</v>
      </c>
      <c r="E1381" s="72" t="s">
        <v>58</v>
      </c>
      <c r="F1381" s="73">
        <v>854228</v>
      </c>
      <c r="G1381" s="72" t="s">
        <v>16</v>
      </c>
      <c r="H1381" s="72" t="s">
        <v>24</v>
      </c>
      <c r="I1381" s="72" t="s">
        <v>18</v>
      </c>
      <c r="J1381" s="72" t="s">
        <v>19</v>
      </c>
      <c r="K1381" s="72" t="s">
        <v>185</v>
      </c>
      <c r="L1381" s="72" t="s">
        <v>399</v>
      </c>
      <c r="M1381" s="72" t="s">
        <v>47</v>
      </c>
    </row>
    <row r="1382" spans="2:13" x14ac:dyDescent="0.25">
      <c r="B1382" s="72" t="s">
        <v>12</v>
      </c>
      <c r="C1382" s="72" t="s">
        <v>13</v>
      </c>
      <c r="D1382" s="72" t="s">
        <v>14</v>
      </c>
      <c r="E1382" s="72" t="s">
        <v>36</v>
      </c>
      <c r="F1382" s="73">
        <v>222902</v>
      </c>
      <c r="G1382" s="72" t="s">
        <v>16</v>
      </c>
      <c r="H1382" s="72" t="s">
        <v>24</v>
      </c>
      <c r="I1382" s="72" t="s">
        <v>18</v>
      </c>
      <c r="J1382" s="72" t="s">
        <v>19</v>
      </c>
      <c r="K1382" s="72" t="s">
        <v>37</v>
      </c>
      <c r="L1382" s="72" t="s">
        <v>129</v>
      </c>
      <c r="M1382" s="72" t="s">
        <v>29</v>
      </c>
    </row>
    <row r="1383" spans="2:13" x14ac:dyDescent="0.25">
      <c r="B1383" s="72" t="s">
        <v>12</v>
      </c>
      <c r="C1383" s="72" t="s">
        <v>13</v>
      </c>
      <c r="D1383" s="72" t="s">
        <v>14</v>
      </c>
      <c r="E1383" s="72" t="s">
        <v>55</v>
      </c>
      <c r="F1383" s="73">
        <v>3075738</v>
      </c>
      <c r="G1383" s="72" t="s">
        <v>16</v>
      </c>
      <c r="H1383" s="72" t="s">
        <v>24</v>
      </c>
      <c r="I1383" s="72" t="s">
        <v>18</v>
      </c>
      <c r="J1383" s="72" t="s">
        <v>19</v>
      </c>
      <c r="K1383" s="72" t="s">
        <v>25</v>
      </c>
      <c r="L1383" s="72" t="s">
        <v>262</v>
      </c>
      <c r="M1383" s="72" t="s">
        <v>57</v>
      </c>
    </row>
    <row r="1384" spans="2:13" x14ac:dyDescent="0.25">
      <c r="B1384" s="72" t="s">
        <v>12</v>
      </c>
      <c r="C1384" s="72" t="s">
        <v>13</v>
      </c>
      <c r="D1384" s="72" t="s">
        <v>14</v>
      </c>
      <c r="E1384" s="72" t="s">
        <v>70</v>
      </c>
      <c r="F1384" s="73">
        <v>75281</v>
      </c>
      <c r="G1384" s="72" t="s">
        <v>16</v>
      </c>
      <c r="H1384" s="72" t="s">
        <v>24</v>
      </c>
      <c r="I1384" s="72" t="s">
        <v>18</v>
      </c>
      <c r="J1384" s="72" t="s">
        <v>19</v>
      </c>
      <c r="K1384" s="72" t="s">
        <v>96</v>
      </c>
      <c r="L1384" s="72" t="s">
        <v>403</v>
      </c>
      <c r="M1384" s="72" t="s">
        <v>530</v>
      </c>
    </row>
    <row r="1385" spans="2:13" x14ac:dyDescent="0.25">
      <c r="B1385" s="72" t="s">
        <v>12</v>
      </c>
      <c r="C1385" s="72" t="s">
        <v>13</v>
      </c>
      <c r="D1385" s="72" t="s">
        <v>14</v>
      </c>
      <c r="E1385" s="72" t="s">
        <v>79</v>
      </c>
      <c r="F1385" s="73">
        <v>-132985</v>
      </c>
      <c r="G1385" s="72" t="s">
        <v>16</v>
      </c>
      <c r="H1385" s="72" t="s">
        <v>24</v>
      </c>
      <c r="I1385" s="72" t="s">
        <v>18</v>
      </c>
      <c r="J1385" s="72" t="s">
        <v>19</v>
      </c>
      <c r="K1385" s="72" t="s">
        <v>37</v>
      </c>
      <c r="L1385" s="72" t="s">
        <v>121</v>
      </c>
      <c r="M1385" s="72"/>
    </row>
    <row r="1386" spans="2:13" x14ac:dyDescent="0.25">
      <c r="B1386" s="72" t="s">
        <v>12</v>
      </c>
      <c r="C1386" s="72" t="s">
        <v>13</v>
      </c>
      <c r="D1386" s="72" t="s">
        <v>14</v>
      </c>
      <c r="E1386" s="72" t="s">
        <v>68</v>
      </c>
      <c r="F1386" s="73">
        <v>-149</v>
      </c>
      <c r="G1386" s="72" t="s">
        <v>16</v>
      </c>
      <c r="H1386" s="72" t="s">
        <v>24</v>
      </c>
      <c r="I1386" s="72" t="s">
        <v>18</v>
      </c>
      <c r="J1386" s="72" t="s">
        <v>628</v>
      </c>
      <c r="K1386" s="72" t="s">
        <v>37</v>
      </c>
      <c r="L1386" s="72" t="s">
        <v>121</v>
      </c>
      <c r="M1386" s="72"/>
    </row>
    <row r="1387" spans="2:13" x14ac:dyDescent="0.25">
      <c r="B1387" s="72" t="s">
        <v>12</v>
      </c>
      <c r="C1387" s="72" t="s">
        <v>13</v>
      </c>
      <c r="D1387" s="72" t="s">
        <v>14</v>
      </c>
      <c r="E1387" s="72" t="s">
        <v>353</v>
      </c>
      <c r="F1387" s="73">
        <v>37954</v>
      </c>
      <c r="G1387" s="72" t="s">
        <v>16</v>
      </c>
      <c r="H1387" s="72" t="s">
        <v>17</v>
      </c>
      <c r="I1387" s="72" t="s">
        <v>18</v>
      </c>
      <c r="J1387" s="72" t="s">
        <v>19</v>
      </c>
      <c r="K1387" s="72" t="s">
        <v>25</v>
      </c>
      <c r="L1387" s="72" t="s">
        <v>26</v>
      </c>
      <c r="M1387" s="72" t="s">
        <v>133</v>
      </c>
    </row>
    <row r="1388" spans="2:13" x14ac:dyDescent="0.25">
      <c r="B1388" s="72" t="s">
        <v>12</v>
      </c>
      <c r="C1388" s="72" t="s">
        <v>13</v>
      </c>
      <c r="D1388" s="72" t="s">
        <v>14</v>
      </c>
      <c r="E1388" s="72" t="s">
        <v>123</v>
      </c>
      <c r="F1388" s="73">
        <v>-1482</v>
      </c>
      <c r="G1388" s="72" t="s">
        <v>16</v>
      </c>
      <c r="H1388" s="72" t="s">
        <v>24</v>
      </c>
      <c r="I1388" s="72" t="s">
        <v>18</v>
      </c>
      <c r="J1388" s="72" t="s">
        <v>19</v>
      </c>
      <c r="K1388" s="72" t="s">
        <v>25</v>
      </c>
      <c r="L1388" s="72" t="s">
        <v>174</v>
      </c>
      <c r="M1388" s="72"/>
    </row>
    <row r="1389" spans="2:13" x14ac:dyDescent="0.25">
      <c r="B1389" s="72" t="s">
        <v>12</v>
      </c>
      <c r="C1389" s="72" t="s">
        <v>13</v>
      </c>
      <c r="D1389" s="72" t="s">
        <v>14</v>
      </c>
      <c r="E1389" s="72" t="s">
        <v>228</v>
      </c>
      <c r="F1389" s="73">
        <v>209962</v>
      </c>
      <c r="G1389" s="72" t="s">
        <v>16</v>
      </c>
      <c r="H1389" s="72" t="s">
        <v>24</v>
      </c>
      <c r="I1389" s="72" t="s">
        <v>18</v>
      </c>
      <c r="J1389" s="72" t="s">
        <v>19</v>
      </c>
      <c r="K1389" s="72" t="s">
        <v>96</v>
      </c>
      <c r="L1389" s="72" t="s">
        <v>162</v>
      </c>
      <c r="M1389" s="72" t="s">
        <v>67</v>
      </c>
    </row>
    <row r="1390" spans="2:13" x14ac:dyDescent="0.25">
      <c r="B1390" s="72" t="s">
        <v>12</v>
      </c>
      <c r="C1390" s="72" t="s">
        <v>13</v>
      </c>
      <c r="D1390" s="72" t="s">
        <v>14</v>
      </c>
      <c r="E1390" s="72" t="s">
        <v>83</v>
      </c>
      <c r="F1390" s="73">
        <v>1250114</v>
      </c>
      <c r="G1390" s="72" t="s">
        <v>16</v>
      </c>
      <c r="H1390" s="72" t="s">
        <v>17</v>
      </c>
      <c r="I1390" s="72" t="s">
        <v>18</v>
      </c>
      <c r="J1390" s="72" t="s">
        <v>19</v>
      </c>
      <c r="K1390" s="72" t="s">
        <v>25</v>
      </c>
      <c r="L1390" s="72" t="s">
        <v>142</v>
      </c>
      <c r="M1390" s="72"/>
    </row>
    <row r="1391" spans="2:13" x14ac:dyDescent="0.25">
      <c r="B1391" s="72" t="s">
        <v>12</v>
      </c>
      <c r="C1391" s="72" t="s">
        <v>13</v>
      </c>
      <c r="D1391" s="72" t="s">
        <v>14</v>
      </c>
      <c r="E1391" s="72" t="s">
        <v>70</v>
      </c>
      <c r="F1391" s="73">
        <v>1348901</v>
      </c>
      <c r="G1391" s="72" t="s">
        <v>16</v>
      </c>
      <c r="H1391" s="72" t="s">
        <v>24</v>
      </c>
      <c r="I1391" s="72" t="s">
        <v>18</v>
      </c>
      <c r="J1391" s="72" t="s">
        <v>19</v>
      </c>
      <c r="K1391" s="72" t="s">
        <v>185</v>
      </c>
      <c r="L1391" s="72" t="s">
        <v>307</v>
      </c>
      <c r="M1391" s="72" t="s">
        <v>243</v>
      </c>
    </row>
    <row r="1392" spans="2:13" x14ac:dyDescent="0.25">
      <c r="B1392" s="72" t="s">
        <v>12</v>
      </c>
      <c r="C1392" s="72" t="s">
        <v>13</v>
      </c>
      <c r="D1392" s="72" t="s">
        <v>14</v>
      </c>
      <c r="E1392" s="72" t="s">
        <v>58</v>
      </c>
      <c r="F1392" s="73">
        <v>43329</v>
      </c>
      <c r="G1392" s="72" t="s">
        <v>16</v>
      </c>
      <c r="H1392" s="72" t="s">
        <v>24</v>
      </c>
      <c r="I1392" s="72" t="s">
        <v>18</v>
      </c>
      <c r="J1392" s="72" t="s">
        <v>19</v>
      </c>
      <c r="K1392" s="72" t="s">
        <v>117</v>
      </c>
      <c r="L1392" s="72" t="s">
        <v>393</v>
      </c>
      <c r="M1392" s="72" t="s">
        <v>47</v>
      </c>
    </row>
    <row r="1393" spans="2:13" x14ac:dyDescent="0.25">
      <c r="B1393" s="72" t="s">
        <v>12</v>
      </c>
      <c r="C1393" s="72" t="s">
        <v>13</v>
      </c>
      <c r="D1393" s="72" t="s">
        <v>14</v>
      </c>
      <c r="E1393" s="72" t="s">
        <v>79</v>
      </c>
      <c r="F1393" s="73">
        <v>-149841</v>
      </c>
      <c r="G1393" s="72" t="s">
        <v>16</v>
      </c>
      <c r="H1393" s="72" t="s">
        <v>17</v>
      </c>
      <c r="I1393" s="72" t="s">
        <v>18</v>
      </c>
      <c r="J1393" s="72" t="s">
        <v>19</v>
      </c>
      <c r="K1393" s="72" t="s">
        <v>25</v>
      </c>
      <c r="L1393" s="72" t="s">
        <v>26</v>
      </c>
      <c r="M1393" s="72"/>
    </row>
    <row r="1394" spans="2:13" x14ac:dyDescent="0.25">
      <c r="B1394" s="72" t="s">
        <v>12</v>
      </c>
      <c r="C1394" s="72" t="s">
        <v>13</v>
      </c>
      <c r="D1394" s="72" t="s">
        <v>14</v>
      </c>
      <c r="E1394" s="72" t="s">
        <v>55</v>
      </c>
      <c r="F1394" s="73">
        <v>14204</v>
      </c>
      <c r="G1394" s="72" t="s">
        <v>16</v>
      </c>
      <c r="H1394" s="72" t="s">
        <v>17</v>
      </c>
      <c r="I1394" s="72" t="s">
        <v>18</v>
      </c>
      <c r="J1394" s="72" t="s">
        <v>19</v>
      </c>
      <c r="K1394" s="72" t="s">
        <v>37</v>
      </c>
      <c r="L1394" s="72" t="s">
        <v>372</v>
      </c>
      <c r="M1394" s="72" t="s">
        <v>57</v>
      </c>
    </row>
    <row r="1395" spans="2:13" x14ac:dyDescent="0.25">
      <c r="B1395" s="72" t="s">
        <v>12</v>
      </c>
      <c r="C1395" s="72" t="s">
        <v>13</v>
      </c>
      <c r="D1395" s="72" t="s">
        <v>14</v>
      </c>
      <c r="E1395" s="72" t="s">
        <v>27</v>
      </c>
      <c r="F1395" s="73">
        <v>810767</v>
      </c>
      <c r="G1395" s="72" t="s">
        <v>16</v>
      </c>
      <c r="H1395" s="72" t="s">
        <v>17</v>
      </c>
      <c r="I1395" s="72" t="s">
        <v>18</v>
      </c>
      <c r="J1395" s="72" t="s">
        <v>19</v>
      </c>
      <c r="K1395" s="72" t="s">
        <v>25</v>
      </c>
      <c r="L1395" s="72" t="s">
        <v>180</v>
      </c>
      <c r="M1395" s="72" t="s">
        <v>35</v>
      </c>
    </row>
    <row r="1396" spans="2:13" x14ac:dyDescent="0.25">
      <c r="B1396" s="72" t="s">
        <v>12</v>
      </c>
      <c r="C1396" s="72" t="s">
        <v>13</v>
      </c>
      <c r="D1396" s="72" t="s">
        <v>14</v>
      </c>
      <c r="E1396" s="72" t="s">
        <v>33</v>
      </c>
      <c r="F1396" s="73">
        <v>119100</v>
      </c>
      <c r="G1396" s="72" t="s">
        <v>16</v>
      </c>
      <c r="H1396" s="72" t="s">
        <v>17</v>
      </c>
      <c r="I1396" s="72" t="s">
        <v>18</v>
      </c>
      <c r="J1396" s="72" t="s">
        <v>19</v>
      </c>
      <c r="K1396" s="72" t="s">
        <v>25</v>
      </c>
      <c r="L1396" s="72" t="s">
        <v>101</v>
      </c>
      <c r="M1396" s="72" t="s">
        <v>47</v>
      </c>
    </row>
    <row r="1397" spans="2:13" x14ac:dyDescent="0.25">
      <c r="B1397" s="72" t="s">
        <v>12</v>
      </c>
      <c r="C1397" s="72" t="s">
        <v>13</v>
      </c>
      <c r="D1397" s="72" t="s">
        <v>14</v>
      </c>
      <c r="E1397" s="72" t="s">
        <v>228</v>
      </c>
      <c r="F1397" s="73">
        <v>83511</v>
      </c>
      <c r="G1397" s="72" t="s">
        <v>16</v>
      </c>
      <c r="H1397" s="72" t="s">
        <v>24</v>
      </c>
      <c r="I1397" s="72" t="s">
        <v>18</v>
      </c>
      <c r="J1397" s="72" t="s">
        <v>19</v>
      </c>
      <c r="K1397" s="72" t="s">
        <v>37</v>
      </c>
      <c r="L1397" s="72" t="s">
        <v>301</v>
      </c>
      <c r="M1397" s="72" t="s">
        <v>67</v>
      </c>
    </row>
    <row r="1398" spans="2:13" x14ac:dyDescent="0.25">
      <c r="B1398" s="72" t="s">
        <v>12</v>
      </c>
      <c r="C1398" s="72" t="s">
        <v>13</v>
      </c>
      <c r="D1398" s="72" t="s">
        <v>14</v>
      </c>
      <c r="E1398" s="72" t="s">
        <v>23</v>
      </c>
      <c r="F1398" s="73">
        <v>-802</v>
      </c>
      <c r="G1398" s="72" t="s">
        <v>16</v>
      </c>
      <c r="H1398" s="72" t="s">
        <v>24</v>
      </c>
      <c r="I1398" s="72" t="s">
        <v>18</v>
      </c>
      <c r="J1398" s="72" t="s">
        <v>19</v>
      </c>
      <c r="K1398" s="72" t="s">
        <v>43</v>
      </c>
      <c r="L1398" s="72" t="s">
        <v>163</v>
      </c>
      <c r="M1398" s="72"/>
    </row>
    <row r="1399" spans="2:13" x14ac:dyDescent="0.25">
      <c r="B1399" s="72" t="s">
        <v>12</v>
      </c>
      <c r="C1399" s="72" t="s">
        <v>13</v>
      </c>
      <c r="D1399" s="72" t="s">
        <v>14</v>
      </c>
      <c r="E1399" s="72" t="s">
        <v>152</v>
      </c>
      <c r="F1399" s="73">
        <v>-1795</v>
      </c>
      <c r="G1399" s="72" t="s">
        <v>16</v>
      </c>
      <c r="H1399" s="72" t="s">
        <v>24</v>
      </c>
      <c r="I1399" s="72" t="s">
        <v>18</v>
      </c>
      <c r="J1399" s="72" t="s">
        <v>19</v>
      </c>
      <c r="K1399" s="72" t="s">
        <v>37</v>
      </c>
      <c r="L1399" s="72" t="s">
        <v>92</v>
      </c>
      <c r="M1399" s="72"/>
    </row>
    <row r="1400" spans="2:13" x14ac:dyDescent="0.25">
      <c r="B1400" s="72" t="s">
        <v>12</v>
      </c>
      <c r="C1400" s="72" t="s">
        <v>13</v>
      </c>
      <c r="D1400" s="72" t="s">
        <v>14</v>
      </c>
      <c r="E1400" s="72" t="s">
        <v>79</v>
      </c>
      <c r="F1400" s="73">
        <v>-5311</v>
      </c>
      <c r="G1400" s="72" t="s">
        <v>16</v>
      </c>
      <c r="H1400" s="72" t="s">
        <v>24</v>
      </c>
      <c r="I1400" s="72" t="s">
        <v>18</v>
      </c>
      <c r="J1400" s="72" t="s">
        <v>19</v>
      </c>
      <c r="K1400" s="72" t="s">
        <v>25</v>
      </c>
      <c r="L1400" s="72" t="s">
        <v>486</v>
      </c>
      <c r="M1400" s="72"/>
    </row>
    <row r="1401" spans="2:13" x14ac:dyDescent="0.25">
      <c r="B1401" s="72" t="s">
        <v>12</v>
      </c>
      <c r="C1401" s="72" t="s">
        <v>13</v>
      </c>
      <c r="D1401" s="72" t="s">
        <v>14</v>
      </c>
      <c r="E1401" s="72" t="s">
        <v>123</v>
      </c>
      <c r="F1401" s="73">
        <v>-4100</v>
      </c>
      <c r="G1401" s="72" t="s">
        <v>16</v>
      </c>
      <c r="H1401" s="72" t="s">
        <v>24</v>
      </c>
      <c r="I1401" s="72" t="s">
        <v>18</v>
      </c>
      <c r="J1401" s="72" t="s">
        <v>19</v>
      </c>
      <c r="K1401" s="72" t="s">
        <v>102</v>
      </c>
      <c r="L1401" s="72" t="s">
        <v>103</v>
      </c>
      <c r="M1401" s="72"/>
    </row>
    <row r="1402" spans="2:13" x14ac:dyDescent="0.25">
      <c r="B1402" s="72" t="s">
        <v>12</v>
      </c>
      <c r="C1402" s="72" t="s">
        <v>13</v>
      </c>
      <c r="D1402" s="72" t="s">
        <v>14</v>
      </c>
      <c r="E1402" s="72" t="s">
        <v>58</v>
      </c>
      <c r="F1402" s="73">
        <v>7485</v>
      </c>
      <c r="G1402" s="72" t="s">
        <v>16</v>
      </c>
      <c r="H1402" s="72" t="s">
        <v>24</v>
      </c>
      <c r="I1402" s="72" t="s">
        <v>18</v>
      </c>
      <c r="J1402" s="72" t="s">
        <v>19</v>
      </c>
      <c r="K1402" s="72" t="s">
        <v>37</v>
      </c>
      <c r="L1402" s="72" t="s">
        <v>551</v>
      </c>
      <c r="M1402" s="72" t="s">
        <v>112</v>
      </c>
    </row>
    <row r="1403" spans="2:13" x14ac:dyDescent="0.25">
      <c r="B1403" s="72" t="s">
        <v>12</v>
      </c>
      <c r="C1403" s="72" t="s">
        <v>13</v>
      </c>
      <c r="D1403" s="72" t="s">
        <v>14</v>
      </c>
      <c r="E1403" s="72" t="s">
        <v>39</v>
      </c>
      <c r="F1403" s="73">
        <v>-6693</v>
      </c>
      <c r="G1403" s="72" t="s">
        <v>16</v>
      </c>
      <c r="H1403" s="72" t="s">
        <v>17</v>
      </c>
      <c r="I1403" s="72" t="s">
        <v>18</v>
      </c>
      <c r="J1403" s="72" t="s">
        <v>19</v>
      </c>
      <c r="K1403" s="72" t="s">
        <v>25</v>
      </c>
      <c r="L1403" s="72" t="s">
        <v>463</v>
      </c>
      <c r="M1403" s="72"/>
    </row>
    <row r="1404" spans="2:13" x14ac:dyDescent="0.25">
      <c r="B1404" s="72" t="s">
        <v>12</v>
      </c>
      <c r="C1404" s="72" t="s">
        <v>13</v>
      </c>
      <c r="D1404" s="72" t="s">
        <v>14</v>
      </c>
      <c r="E1404" s="72" t="s">
        <v>79</v>
      </c>
      <c r="F1404" s="73">
        <v>-4483</v>
      </c>
      <c r="G1404" s="72" t="s">
        <v>16</v>
      </c>
      <c r="H1404" s="72" t="s">
        <v>24</v>
      </c>
      <c r="I1404" s="72" t="s">
        <v>18</v>
      </c>
      <c r="J1404" s="72" t="s">
        <v>19</v>
      </c>
      <c r="K1404" s="72" t="s">
        <v>25</v>
      </c>
      <c r="L1404" s="72" t="s">
        <v>149</v>
      </c>
      <c r="M1404" s="72"/>
    </row>
    <row r="1405" spans="2:13" x14ac:dyDescent="0.25">
      <c r="B1405" s="72" t="s">
        <v>12</v>
      </c>
      <c r="C1405" s="72" t="s">
        <v>13</v>
      </c>
      <c r="D1405" s="72" t="s">
        <v>14</v>
      </c>
      <c r="E1405" s="72" t="s">
        <v>55</v>
      </c>
      <c r="F1405" s="73">
        <v>55842</v>
      </c>
      <c r="G1405" s="72" t="s">
        <v>16</v>
      </c>
      <c r="H1405" s="72" t="s">
        <v>24</v>
      </c>
      <c r="I1405" s="72" t="s">
        <v>18</v>
      </c>
      <c r="J1405" s="72" t="s">
        <v>19</v>
      </c>
      <c r="K1405" s="72" t="s">
        <v>25</v>
      </c>
      <c r="L1405" s="72" t="s">
        <v>364</v>
      </c>
      <c r="M1405" s="72" t="s">
        <v>57</v>
      </c>
    </row>
    <row r="1406" spans="2:13" x14ac:dyDescent="0.25">
      <c r="B1406" s="72" t="s">
        <v>12</v>
      </c>
      <c r="C1406" s="72" t="s">
        <v>13</v>
      </c>
      <c r="D1406" s="72" t="s">
        <v>14</v>
      </c>
      <c r="E1406" s="72" t="s">
        <v>36</v>
      </c>
      <c r="F1406" s="73">
        <v>80228</v>
      </c>
      <c r="G1406" s="72" t="s">
        <v>16</v>
      </c>
      <c r="H1406" s="72" t="s">
        <v>24</v>
      </c>
      <c r="I1406" s="72" t="s">
        <v>18</v>
      </c>
      <c r="J1406" s="72" t="s">
        <v>19</v>
      </c>
      <c r="K1406" s="72" t="s">
        <v>49</v>
      </c>
      <c r="L1406" s="72" t="s">
        <v>670</v>
      </c>
      <c r="M1406" s="72" t="s">
        <v>112</v>
      </c>
    </row>
    <row r="1407" spans="2:13" x14ac:dyDescent="0.25">
      <c r="B1407" s="72" t="s">
        <v>12</v>
      </c>
      <c r="C1407" s="72" t="s">
        <v>13</v>
      </c>
      <c r="D1407" s="72" t="s">
        <v>14</v>
      </c>
      <c r="E1407" s="72" t="s">
        <v>45</v>
      </c>
      <c r="F1407" s="73">
        <v>88004</v>
      </c>
      <c r="G1407" s="72" t="s">
        <v>16</v>
      </c>
      <c r="H1407" s="72" t="s">
        <v>24</v>
      </c>
      <c r="I1407" s="72" t="s">
        <v>18</v>
      </c>
      <c r="J1407" s="72" t="s">
        <v>19</v>
      </c>
      <c r="K1407" s="72" t="s">
        <v>185</v>
      </c>
      <c r="L1407" s="72" t="s">
        <v>307</v>
      </c>
      <c r="M1407" s="72" t="s">
        <v>57</v>
      </c>
    </row>
    <row r="1408" spans="2:13" x14ac:dyDescent="0.25">
      <c r="B1408" s="72" t="s">
        <v>12</v>
      </c>
      <c r="C1408" s="72" t="s">
        <v>13</v>
      </c>
      <c r="D1408" s="72" t="s">
        <v>14</v>
      </c>
      <c r="E1408" s="72" t="s">
        <v>94</v>
      </c>
      <c r="F1408" s="73">
        <v>44668</v>
      </c>
      <c r="G1408" s="72" t="s">
        <v>16</v>
      </c>
      <c r="H1408" s="72" t="s">
        <v>17</v>
      </c>
      <c r="I1408" s="72" t="s">
        <v>18</v>
      </c>
      <c r="J1408" s="72" t="s">
        <v>19</v>
      </c>
      <c r="K1408" s="72" t="s">
        <v>37</v>
      </c>
      <c r="L1408" s="72" t="s">
        <v>494</v>
      </c>
      <c r="M1408" s="72"/>
    </row>
    <row r="1409" spans="2:13" x14ac:dyDescent="0.25">
      <c r="B1409" s="72" t="s">
        <v>12</v>
      </c>
      <c r="C1409" s="72" t="s">
        <v>13</v>
      </c>
      <c r="D1409" s="72" t="s">
        <v>14</v>
      </c>
      <c r="E1409" s="72" t="s">
        <v>228</v>
      </c>
      <c r="F1409" s="73">
        <v>28110</v>
      </c>
      <c r="G1409" s="72" t="s">
        <v>16</v>
      </c>
      <c r="H1409" s="72" t="s">
        <v>24</v>
      </c>
      <c r="I1409" s="72" t="s">
        <v>18</v>
      </c>
      <c r="J1409" s="72" t="s">
        <v>19</v>
      </c>
      <c r="K1409" s="72" t="s">
        <v>185</v>
      </c>
      <c r="L1409" s="72" t="s">
        <v>290</v>
      </c>
      <c r="M1409" s="72" t="s">
        <v>67</v>
      </c>
    </row>
    <row r="1410" spans="2:13" x14ac:dyDescent="0.25">
      <c r="B1410" s="72" t="s">
        <v>12</v>
      </c>
      <c r="C1410" s="72" t="s">
        <v>13</v>
      </c>
      <c r="D1410" s="72" t="s">
        <v>14</v>
      </c>
      <c r="E1410" s="72" t="s">
        <v>27</v>
      </c>
      <c r="F1410" s="73">
        <v>408</v>
      </c>
      <c r="G1410" s="72" t="s">
        <v>16</v>
      </c>
      <c r="H1410" s="72" t="s">
        <v>24</v>
      </c>
      <c r="I1410" s="72" t="s">
        <v>18</v>
      </c>
      <c r="J1410" s="72" t="s">
        <v>19</v>
      </c>
      <c r="K1410" s="72" t="s">
        <v>25</v>
      </c>
      <c r="L1410" s="72" t="s">
        <v>430</v>
      </c>
      <c r="M1410" s="72" t="s">
        <v>302</v>
      </c>
    </row>
    <row r="1411" spans="2:13" x14ac:dyDescent="0.25">
      <c r="B1411" s="72" t="s">
        <v>12</v>
      </c>
      <c r="C1411" s="72" t="s">
        <v>13</v>
      </c>
      <c r="D1411" s="72" t="s">
        <v>14</v>
      </c>
      <c r="E1411" s="72" t="s">
        <v>83</v>
      </c>
      <c r="F1411" s="73">
        <v>13</v>
      </c>
      <c r="G1411" s="72" t="s">
        <v>16</v>
      </c>
      <c r="H1411" s="72" t="s">
        <v>24</v>
      </c>
      <c r="I1411" s="72" t="s">
        <v>48</v>
      </c>
      <c r="J1411" s="72" t="s">
        <v>19</v>
      </c>
      <c r="K1411" s="72" t="s">
        <v>37</v>
      </c>
      <c r="L1411" s="72" t="s">
        <v>232</v>
      </c>
      <c r="M1411" s="72"/>
    </row>
    <row r="1412" spans="2:13" x14ac:dyDescent="0.25">
      <c r="B1412" s="72" t="s">
        <v>12</v>
      </c>
      <c r="C1412" s="72" t="s">
        <v>13</v>
      </c>
      <c r="D1412" s="72" t="s">
        <v>14</v>
      </c>
      <c r="E1412" s="72" t="s">
        <v>94</v>
      </c>
      <c r="F1412" s="73">
        <v>246030</v>
      </c>
      <c r="G1412" s="72" t="s">
        <v>16</v>
      </c>
      <c r="H1412" s="72" t="s">
        <v>17</v>
      </c>
      <c r="I1412" s="72" t="s">
        <v>18</v>
      </c>
      <c r="J1412" s="72" t="s">
        <v>19</v>
      </c>
      <c r="K1412" s="72" t="s">
        <v>25</v>
      </c>
      <c r="L1412" s="72" t="s">
        <v>114</v>
      </c>
      <c r="M1412" s="72"/>
    </row>
    <row r="1413" spans="2:13" x14ac:dyDescent="0.25">
      <c r="B1413" s="72" t="s">
        <v>12</v>
      </c>
      <c r="C1413" s="72" t="s">
        <v>13</v>
      </c>
      <c r="D1413" s="72" t="s">
        <v>14</v>
      </c>
      <c r="E1413" s="72" t="s">
        <v>55</v>
      </c>
      <c r="F1413" s="73">
        <v>517294</v>
      </c>
      <c r="G1413" s="72" t="s">
        <v>16</v>
      </c>
      <c r="H1413" s="72" t="s">
        <v>24</v>
      </c>
      <c r="I1413" s="72" t="s">
        <v>18</v>
      </c>
      <c r="J1413" s="72" t="s">
        <v>19</v>
      </c>
      <c r="K1413" s="72" t="s">
        <v>37</v>
      </c>
      <c r="L1413" s="72" t="s">
        <v>46</v>
      </c>
      <c r="M1413" s="72" t="s">
        <v>57</v>
      </c>
    </row>
    <row r="1414" spans="2:13" x14ac:dyDescent="0.25">
      <c r="B1414" s="72" t="s">
        <v>12</v>
      </c>
      <c r="C1414" s="72" t="s">
        <v>13</v>
      </c>
      <c r="D1414" s="72" t="s">
        <v>14</v>
      </c>
      <c r="E1414" s="72" t="s">
        <v>94</v>
      </c>
      <c r="F1414" s="73">
        <v>3911</v>
      </c>
      <c r="G1414" s="72" t="s">
        <v>16</v>
      </c>
      <c r="H1414" s="72" t="s">
        <v>24</v>
      </c>
      <c r="I1414" s="72" t="s">
        <v>18</v>
      </c>
      <c r="J1414" s="72" t="s">
        <v>19</v>
      </c>
      <c r="K1414" s="72" t="s">
        <v>37</v>
      </c>
      <c r="L1414" s="72" t="s">
        <v>394</v>
      </c>
      <c r="M1414" s="72"/>
    </row>
    <row r="1415" spans="2:13" x14ac:dyDescent="0.25">
      <c r="B1415" s="72" t="s">
        <v>12</v>
      </c>
      <c r="C1415" s="72" t="s">
        <v>13</v>
      </c>
      <c r="D1415" s="72" t="s">
        <v>14</v>
      </c>
      <c r="E1415" s="72" t="s">
        <v>23</v>
      </c>
      <c r="F1415" s="73">
        <v>-94</v>
      </c>
      <c r="G1415" s="72" t="s">
        <v>16</v>
      </c>
      <c r="H1415" s="72" t="s">
        <v>24</v>
      </c>
      <c r="I1415" s="72" t="s">
        <v>18</v>
      </c>
      <c r="J1415" s="72" t="s">
        <v>19</v>
      </c>
      <c r="K1415" s="72" t="s">
        <v>96</v>
      </c>
      <c r="L1415" s="72" t="s">
        <v>172</v>
      </c>
      <c r="M1415" s="72"/>
    </row>
    <row r="1416" spans="2:13" x14ac:dyDescent="0.25">
      <c r="B1416" s="72" t="s">
        <v>12</v>
      </c>
      <c r="C1416" s="72" t="s">
        <v>13</v>
      </c>
      <c r="D1416" s="72" t="s">
        <v>14</v>
      </c>
      <c r="E1416" s="72" t="s">
        <v>94</v>
      </c>
      <c r="F1416" s="73">
        <v>217</v>
      </c>
      <c r="G1416" s="72" t="s">
        <v>16</v>
      </c>
      <c r="H1416" s="72" t="s">
        <v>24</v>
      </c>
      <c r="I1416" s="72" t="s">
        <v>48</v>
      </c>
      <c r="J1416" s="72" t="s">
        <v>19</v>
      </c>
      <c r="K1416" s="72" t="s">
        <v>49</v>
      </c>
      <c r="L1416" s="72" t="s">
        <v>248</v>
      </c>
      <c r="M1416" s="72"/>
    </row>
    <row r="1417" spans="2:13" x14ac:dyDescent="0.25">
      <c r="B1417" s="72" t="s">
        <v>12</v>
      </c>
      <c r="C1417" s="72" t="s">
        <v>13</v>
      </c>
      <c r="D1417" s="72" t="s">
        <v>14</v>
      </c>
      <c r="E1417" s="72" t="s">
        <v>258</v>
      </c>
      <c r="F1417" s="73">
        <v>1790679</v>
      </c>
      <c r="G1417" s="72" t="s">
        <v>16</v>
      </c>
      <c r="H1417" s="72" t="s">
        <v>24</v>
      </c>
      <c r="I1417" s="72" t="s">
        <v>18</v>
      </c>
      <c r="J1417" s="72" t="s">
        <v>19</v>
      </c>
      <c r="K1417" s="72" t="s">
        <v>31</v>
      </c>
      <c r="L1417" s="72" t="s">
        <v>247</v>
      </c>
      <c r="M1417" s="72" t="s">
        <v>243</v>
      </c>
    </row>
    <row r="1418" spans="2:13" x14ac:dyDescent="0.25">
      <c r="B1418" s="72" t="s">
        <v>12</v>
      </c>
      <c r="C1418" s="72" t="s">
        <v>13</v>
      </c>
      <c r="D1418" s="72" t="s">
        <v>14</v>
      </c>
      <c r="E1418" s="72" t="s">
        <v>146</v>
      </c>
      <c r="F1418" s="73">
        <v>-30624</v>
      </c>
      <c r="G1418" s="72" t="s">
        <v>16</v>
      </c>
      <c r="H1418" s="72" t="s">
        <v>24</v>
      </c>
      <c r="I1418" s="72" t="s">
        <v>18</v>
      </c>
      <c r="J1418" s="72" t="s">
        <v>19</v>
      </c>
      <c r="K1418" s="72" t="s">
        <v>37</v>
      </c>
      <c r="L1418" s="72" t="s">
        <v>504</v>
      </c>
      <c r="M1418" s="72"/>
    </row>
    <row r="1419" spans="2:13" x14ac:dyDescent="0.25">
      <c r="B1419" s="72" t="s">
        <v>12</v>
      </c>
      <c r="C1419" s="72" t="s">
        <v>13</v>
      </c>
      <c r="D1419" s="72" t="s">
        <v>14</v>
      </c>
      <c r="E1419" s="72" t="s">
        <v>123</v>
      </c>
      <c r="F1419" s="73">
        <v>-55</v>
      </c>
      <c r="G1419" s="72" t="s">
        <v>16</v>
      </c>
      <c r="H1419" s="72" t="s">
        <v>17</v>
      </c>
      <c r="I1419" s="72" t="s">
        <v>48</v>
      </c>
      <c r="J1419" s="72" t="s">
        <v>19</v>
      </c>
      <c r="K1419" s="72" t="s">
        <v>49</v>
      </c>
      <c r="L1419" s="72" t="s">
        <v>288</v>
      </c>
      <c r="M1419" s="72"/>
    </row>
    <row r="1420" spans="2:13" x14ac:dyDescent="0.25">
      <c r="B1420" s="72" t="s">
        <v>12</v>
      </c>
      <c r="C1420" s="72" t="s">
        <v>13</v>
      </c>
      <c r="D1420" s="72" t="s">
        <v>14</v>
      </c>
      <c r="E1420" s="72" t="s">
        <v>39</v>
      </c>
      <c r="F1420" s="73">
        <v>-182942</v>
      </c>
      <c r="G1420" s="72" t="s">
        <v>16</v>
      </c>
      <c r="H1420" s="72" t="s">
        <v>24</v>
      </c>
      <c r="I1420" s="72" t="s">
        <v>18</v>
      </c>
      <c r="J1420" s="72" t="s">
        <v>19</v>
      </c>
      <c r="K1420" s="72" t="s">
        <v>37</v>
      </c>
      <c r="L1420" s="72" t="s">
        <v>272</v>
      </c>
      <c r="M1420" s="72"/>
    </row>
    <row r="1421" spans="2:13" x14ac:dyDescent="0.25">
      <c r="B1421" s="72" t="s">
        <v>12</v>
      </c>
      <c r="C1421" s="72" t="s">
        <v>13</v>
      </c>
      <c r="D1421" s="72" t="s">
        <v>14</v>
      </c>
      <c r="E1421" s="72" t="s">
        <v>144</v>
      </c>
      <c r="F1421" s="73">
        <v>5419202</v>
      </c>
      <c r="G1421" s="72" t="s">
        <v>16</v>
      </c>
      <c r="H1421" s="72" t="s">
        <v>24</v>
      </c>
      <c r="I1421" s="72" t="s">
        <v>18</v>
      </c>
      <c r="J1421" s="72" t="s">
        <v>19</v>
      </c>
      <c r="K1421" s="72" t="s">
        <v>185</v>
      </c>
      <c r="L1421" s="72" t="s">
        <v>399</v>
      </c>
      <c r="M1421" s="72" t="s">
        <v>67</v>
      </c>
    </row>
    <row r="1422" spans="2:13" x14ac:dyDescent="0.25">
      <c r="B1422" s="72" t="s">
        <v>12</v>
      </c>
      <c r="C1422" s="72" t="s">
        <v>13</v>
      </c>
      <c r="D1422" s="72" t="s">
        <v>14</v>
      </c>
      <c r="E1422" s="72" t="s">
        <v>41</v>
      </c>
      <c r="F1422" s="73">
        <v>-490</v>
      </c>
      <c r="G1422" s="72" t="s">
        <v>16</v>
      </c>
      <c r="H1422" s="72" t="s">
        <v>17</v>
      </c>
      <c r="I1422" s="72" t="s">
        <v>18</v>
      </c>
      <c r="J1422" s="72" t="s">
        <v>19</v>
      </c>
      <c r="K1422" s="72" t="s">
        <v>20</v>
      </c>
      <c r="L1422" s="72" t="s">
        <v>28</v>
      </c>
      <c r="M1422" s="72"/>
    </row>
    <row r="1423" spans="2:13" x14ac:dyDescent="0.25">
      <c r="B1423" s="72" t="s">
        <v>12</v>
      </c>
      <c r="C1423" s="72" t="s">
        <v>13</v>
      </c>
      <c r="D1423" s="72" t="s">
        <v>14</v>
      </c>
      <c r="E1423" s="72" t="s">
        <v>83</v>
      </c>
      <c r="F1423" s="73">
        <v>811</v>
      </c>
      <c r="G1423" s="72" t="s">
        <v>16</v>
      </c>
      <c r="H1423" s="72" t="s">
        <v>24</v>
      </c>
      <c r="I1423" s="72" t="s">
        <v>18</v>
      </c>
      <c r="J1423" s="72" t="s">
        <v>227</v>
      </c>
      <c r="K1423" s="72" t="s">
        <v>37</v>
      </c>
      <c r="L1423" s="72" t="s">
        <v>342</v>
      </c>
      <c r="M1423" s="72"/>
    </row>
    <row r="1424" spans="2:13" x14ac:dyDescent="0.25">
      <c r="B1424" s="72" t="s">
        <v>12</v>
      </c>
      <c r="C1424" s="72" t="s">
        <v>13</v>
      </c>
      <c r="D1424" s="72" t="s">
        <v>14</v>
      </c>
      <c r="E1424" s="72" t="s">
        <v>36</v>
      </c>
      <c r="F1424" s="73">
        <v>84575</v>
      </c>
      <c r="G1424" s="72" t="s">
        <v>16</v>
      </c>
      <c r="H1424" s="72" t="s">
        <v>17</v>
      </c>
      <c r="I1424" s="72" t="s">
        <v>18</v>
      </c>
      <c r="J1424" s="72" t="s">
        <v>19</v>
      </c>
      <c r="K1424" s="72" t="s">
        <v>37</v>
      </c>
      <c r="L1424" s="72" t="s">
        <v>349</v>
      </c>
      <c r="M1424" s="72" t="s">
        <v>29</v>
      </c>
    </row>
    <row r="1425" spans="2:13" x14ac:dyDescent="0.25">
      <c r="B1425" s="72" t="s">
        <v>12</v>
      </c>
      <c r="C1425" s="72" t="s">
        <v>13</v>
      </c>
      <c r="D1425" s="72" t="s">
        <v>14</v>
      </c>
      <c r="E1425" s="72" t="s">
        <v>74</v>
      </c>
      <c r="F1425" s="73">
        <v>139</v>
      </c>
      <c r="G1425" s="72" t="s">
        <v>16</v>
      </c>
      <c r="H1425" s="72" t="s">
        <v>17</v>
      </c>
      <c r="I1425" s="72" t="s">
        <v>18</v>
      </c>
      <c r="J1425" s="72" t="s">
        <v>19</v>
      </c>
      <c r="K1425" s="72" t="s">
        <v>37</v>
      </c>
      <c r="L1425" s="72" t="s">
        <v>354</v>
      </c>
      <c r="M1425" s="72" t="s">
        <v>302</v>
      </c>
    </row>
    <row r="1426" spans="2:13" x14ac:dyDescent="0.25">
      <c r="B1426" s="72" t="s">
        <v>12</v>
      </c>
      <c r="C1426" s="72" t="s">
        <v>13</v>
      </c>
      <c r="D1426" s="72" t="s">
        <v>14</v>
      </c>
      <c r="E1426" s="72" t="s">
        <v>228</v>
      </c>
      <c r="F1426" s="73">
        <v>70563</v>
      </c>
      <c r="G1426" s="72" t="s">
        <v>16</v>
      </c>
      <c r="H1426" s="72" t="s">
        <v>24</v>
      </c>
      <c r="I1426" s="72" t="s">
        <v>18</v>
      </c>
      <c r="J1426" s="72" t="s">
        <v>19</v>
      </c>
      <c r="K1426" s="72" t="s">
        <v>37</v>
      </c>
      <c r="L1426" s="72" t="s">
        <v>285</v>
      </c>
      <c r="M1426" s="72" t="s">
        <v>133</v>
      </c>
    </row>
    <row r="1427" spans="2:13" x14ac:dyDescent="0.25">
      <c r="B1427" s="72" t="s">
        <v>12</v>
      </c>
      <c r="C1427" s="72" t="s">
        <v>13</v>
      </c>
      <c r="D1427" s="72" t="s">
        <v>14</v>
      </c>
      <c r="E1427" s="72" t="s">
        <v>58</v>
      </c>
      <c r="F1427" s="73">
        <v>30926</v>
      </c>
      <c r="G1427" s="72" t="s">
        <v>16</v>
      </c>
      <c r="H1427" s="72" t="s">
        <v>17</v>
      </c>
      <c r="I1427" s="72" t="s">
        <v>18</v>
      </c>
      <c r="J1427" s="72" t="s">
        <v>19</v>
      </c>
      <c r="K1427" s="72" t="s">
        <v>25</v>
      </c>
      <c r="L1427" s="72" t="s">
        <v>347</v>
      </c>
      <c r="M1427" s="72" t="s">
        <v>29</v>
      </c>
    </row>
    <row r="1428" spans="2:13" x14ac:dyDescent="0.25">
      <c r="B1428" s="72" t="s">
        <v>12</v>
      </c>
      <c r="C1428" s="72" t="s">
        <v>13</v>
      </c>
      <c r="D1428" s="72" t="s">
        <v>14</v>
      </c>
      <c r="E1428" s="72" t="s">
        <v>41</v>
      </c>
      <c r="F1428" s="73">
        <v>-125</v>
      </c>
      <c r="G1428" s="72" t="s">
        <v>16</v>
      </c>
      <c r="H1428" s="72" t="s">
        <v>17</v>
      </c>
      <c r="I1428" s="72" t="s">
        <v>18</v>
      </c>
      <c r="J1428" s="72" t="s">
        <v>19</v>
      </c>
      <c r="K1428" s="72" t="s">
        <v>25</v>
      </c>
      <c r="L1428" s="72" t="s">
        <v>289</v>
      </c>
      <c r="M1428" s="72"/>
    </row>
    <row r="1429" spans="2:13" x14ac:dyDescent="0.25">
      <c r="B1429" s="72" t="s">
        <v>12</v>
      </c>
      <c r="C1429" s="72" t="s">
        <v>13</v>
      </c>
      <c r="D1429" s="72" t="s">
        <v>14</v>
      </c>
      <c r="E1429" s="72" t="s">
        <v>33</v>
      </c>
      <c r="F1429" s="73">
        <v>38231</v>
      </c>
      <c r="G1429" s="72" t="s">
        <v>16</v>
      </c>
      <c r="H1429" s="72" t="s">
        <v>24</v>
      </c>
      <c r="I1429" s="72" t="s">
        <v>18</v>
      </c>
      <c r="J1429" s="72" t="s">
        <v>19</v>
      </c>
      <c r="K1429" s="72" t="s">
        <v>37</v>
      </c>
      <c r="L1429" s="72" t="s">
        <v>333</v>
      </c>
      <c r="M1429" s="72" t="s">
        <v>35</v>
      </c>
    </row>
    <row r="1430" spans="2:13" x14ac:dyDescent="0.25">
      <c r="B1430" s="72" t="s">
        <v>12</v>
      </c>
      <c r="C1430" s="72" t="s">
        <v>13</v>
      </c>
      <c r="D1430" s="72" t="s">
        <v>14</v>
      </c>
      <c r="E1430" s="72" t="s">
        <v>60</v>
      </c>
      <c r="F1430" s="73">
        <v>180250</v>
      </c>
      <c r="G1430" s="72" t="s">
        <v>16</v>
      </c>
      <c r="H1430" s="72" t="s">
        <v>24</v>
      </c>
      <c r="I1430" s="72" t="s">
        <v>18</v>
      </c>
      <c r="J1430" s="72" t="s">
        <v>19</v>
      </c>
      <c r="K1430" s="72" t="s">
        <v>185</v>
      </c>
      <c r="L1430" s="72" t="s">
        <v>307</v>
      </c>
      <c r="M1430" s="72" t="s">
        <v>62</v>
      </c>
    </row>
    <row r="1431" spans="2:13" x14ac:dyDescent="0.25">
      <c r="B1431" s="72" t="s">
        <v>12</v>
      </c>
      <c r="C1431" s="72" t="s">
        <v>13</v>
      </c>
      <c r="D1431" s="72" t="s">
        <v>14</v>
      </c>
      <c r="E1431" s="72" t="s">
        <v>94</v>
      </c>
      <c r="F1431" s="73">
        <v>715</v>
      </c>
      <c r="G1431" s="72" t="s">
        <v>16</v>
      </c>
      <c r="H1431" s="72" t="s">
        <v>24</v>
      </c>
      <c r="I1431" s="72" t="s">
        <v>18</v>
      </c>
      <c r="J1431" s="72" t="s">
        <v>19</v>
      </c>
      <c r="K1431" s="72" t="s">
        <v>25</v>
      </c>
      <c r="L1431" s="72" t="s">
        <v>330</v>
      </c>
      <c r="M1431" s="72"/>
    </row>
    <row r="1432" spans="2:13" x14ac:dyDescent="0.25">
      <c r="B1432" s="72" t="s">
        <v>12</v>
      </c>
      <c r="C1432" s="72" t="s">
        <v>13</v>
      </c>
      <c r="D1432" s="72" t="s">
        <v>14</v>
      </c>
      <c r="E1432" s="72" t="s">
        <v>51</v>
      </c>
      <c r="F1432" s="73">
        <v>5747</v>
      </c>
      <c r="G1432" s="72" t="s">
        <v>16</v>
      </c>
      <c r="H1432" s="72" t="s">
        <v>24</v>
      </c>
      <c r="I1432" s="72" t="s">
        <v>18</v>
      </c>
      <c r="J1432" s="72" t="s">
        <v>19</v>
      </c>
      <c r="K1432" s="72" t="s">
        <v>25</v>
      </c>
      <c r="L1432" s="72" t="s">
        <v>122</v>
      </c>
      <c r="M1432" s="72"/>
    </row>
    <row r="1433" spans="2:13" x14ac:dyDescent="0.25">
      <c r="B1433" s="72" t="s">
        <v>12</v>
      </c>
      <c r="C1433" s="72" t="s">
        <v>13</v>
      </c>
      <c r="D1433" s="72" t="s">
        <v>14</v>
      </c>
      <c r="E1433" s="72" t="s">
        <v>94</v>
      </c>
      <c r="F1433" s="73">
        <v>70863</v>
      </c>
      <c r="G1433" s="72" t="s">
        <v>16</v>
      </c>
      <c r="H1433" s="72" t="s">
        <v>24</v>
      </c>
      <c r="I1433" s="72" t="s">
        <v>18</v>
      </c>
      <c r="J1433" s="72" t="s">
        <v>19</v>
      </c>
      <c r="K1433" s="72" t="s">
        <v>37</v>
      </c>
      <c r="L1433" s="72" t="s">
        <v>183</v>
      </c>
      <c r="M1433" s="72"/>
    </row>
    <row r="1434" spans="2:13" x14ac:dyDescent="0.25">
      <c r="B1434" s="72" t="s">
        <v>12</v>
      </c>
      <c r="C1434" s="72" t="s">
        <v>13</v>
      </c>
      <c r="D1434" s="72" t="s">
        <v>14</v>
      </c>
      <c r="E1434" s="72" t="s">
        <v>30</v>
      </c>
      <c r="F1434" s="73">
        <v>-11663</v>
      </c>
      <c r="G1434" s="72" t="s">
        <v>16</v>
      </c>
      <c r="H1434" s="72" t="s">
        <v>24</v>
      </c>
      <c r="I1434" s="72" t="s">
        <v>18</v>
      </c>
      <c r="J1434" s="72" t="s">
        <v>19</v>
      </c>
      <c r="K1434" s="72" t="s">
        <v>25</v>
      </c>
      <c r="L1434" s="72" t="s">
        <v>459</v>
      </c>
      <c r="M1434" s="72"/>
    </row>
    <row r="1435" spans="2:13" x14ac:dyDescent="0.25">
      <c r="B1435" s="72" t="s">
        <v>12</v>
      </c>
      <c r="C1435" s="72" t="s">
        <v>13</v>
      </c>
      <c r="D1435" s="72" t="s">
        <v>14</v>
      </c>
      <c r="E1435" s="72" t="s">
        <v>36</v>
      </c>
      <c r="F1435" s="73">
        <v>25330</v>
      </c>
      <c r="G1435" s="72" t="s">
        <v>16</v>
      </c>
      <c r="H1435" s="72" t="s">
        <v>24</v>
      </c>
      <c r="I1435" s="72" t="s">
        <v>18</v>
      </c>
      <c r="J1435" s="72" t="s">
        <v>19</v>
      </c>
      <c r="K1435" s="72" t="s">
        <v>37</v>
      </c>
      <c r="L1435" s="72" t="s">
        <v>89</v>
      </c>
      <c r="M1435" s="72" t="s">
        <v>112</v>
      </c>
    </row>
    <row r="1436" spans="2:13" x14ac:dyDescent="0.25">
      <c r="B1436" s="72" t="s">
        <v>12</v>
      </c>
      <c r="C1436" s="72" t="s">
        <v>13</v>
      </c>
      <c r="D1436" s="72" t="s">
        <v>14</v>
      </c>
      <c r="E1436" s="72" t="s">
        <v>258</v>
      </c>
      <c r="F1436" s="73">
        <v>11923954</v>
      </c>
      <c r="G1436" s="72" t="s">
        <v>16</v>
      </c>
      <c r="H1436" s="72" t="s">
        <v>24</v>
      </c>
      <c r="I1436" s="72" t="s">
        <v>18</v>
      </c>
      <c r="J1436" s="72" t="s">
        <v>19</v>
      </c>
      <c r="K1436" s="72" t="s">
        <v>157</v>
      </c>
      <c r="L1436" s="72" t="s">
        <v>282</v>
      </c>
      <c r="M1436" s="72" t="s">
        <v>259</v>
      </c>
    </row>
    <row r="1437" spans="2:13" x14ac:dyDescent="0.25">
      <c r="B1437" s="72" t="s">
        <v>12</v>
      </c>
      <c r="C1437" s="72" t="s">
        <v>13</v>
      </c>
      <c r="D1437" s="72" t="s">
        <v>14</v>
      </c>
      <c r="E1437" s="72" t="s">
        <v>58</v>
      </c>
      <c r="F1437" s="73">
        <v>2600308</v>
      </c>
      <c r="G1437" s="72" t="s">
        <v>16</v>
      </c>
      <c r="H1437" s="72" t="s">
        <v>24</v>
      </c>
      <c r="I1437" s="72" t="s">
        <v>18</v>
      </c>
      <c r="J1437" s="72" t="s">
        <v>19</v>
      </c>
      <c r="K1437" s="72" t="s">
        <v>157</v>
      </c>
      <c r="L1437" s="72" t="s">
        <v>640</v>
      </c>
      <c r="M1437" s="72" t="s">
        <v>29</v>
      </c>
    </row>
    <row r="1438" spans="2:13" x14ac:dyDescent="0.25">
      <c r="B1438" s="72" t="s">
        <v>12</v>
      </c>
      <c r="C1438" s="72" t="s">
        <v>13</v>
      </c>
      <c r="D1438" s="72" t="s">
        <v>14</v>
      </c>
      <c r="E1438" s="72" t="s">
        <v>68</v>
      </c>
      <c r="F1438" s="73">
        <v>-1122743</v>
      </c>
      <c r="G1438" s="72" t="s">
        <v>16</v>
      </c>
      <c r="H1438" s="72" t="s">
        <v>24</v>
      </c>
      <c r="I1438" s="72" t="s">
        <v>18</v>
      </c>
      <c r="J1438" s="72" t="s">
        <v>19</v>
      </c>
      <c r="K1438" s="72" t="s">
        <v>102</v>
      </c>
      <c r="L1438" s="72" t="s">
        <v>344</v>
      </c>
      <c r="M1438" s="72"/>
    </row>
    <row r="1439" spans="2:13" x14ac:dyDescent="0.25">
      <c r="B1439" s="72" t="s">
        <v>12</v>
      </c>
      <c r="C1439" s="72" t="s">
        <v>13</v>
      </c>
      <c r="D1439" s="72" t="s">
        <v>14</v>
      </c>
      <c r="E1439" s="72" t="s">
        <v>27</v>
      </c>
      <c r="F1439" s="73">
        <v>73727</v>
      </c>
      <c r="G1439" s="72" t="s">
        <v>16</v>
      </c>
      <c r="H1439" s="72" t="s">
        <v>24</v>
      </c>
      <c r="I1439" s="72" t="s">
        <v>18</v>
      </c>
      <c r="J1439" s="72" t="s">
        <v>19</v>
      </c>
      <c r="K1439" s="72" t="s">
        <v>43</v>
      </c>
      <c r="L1439" s="72" t="s">
        <v>523</v>
      </c>
      <c r="M1439" s="72" t="s">
        <v>29</v>
      </c>
    </row>
    <row r="1440" spans="2:13" x14ac:dyDescent="0.25">
      <c r="B1440" s="72" t="s">
        <v>12</v>
      </c>
      <c r="C1440" s="72" t="s">
        <v>13</v>
      </c>
      <c r="D1440" s="72" t="s">
        <v>14</v>
      </c>
      <c r="E1440" s="72" t="s">
        <v>132</v>
      </c>
      <c r="F1440" s="73">
        <v>64348</v>
      </c>
      <c r="G1440" s="72" t="s">
        <v>16</v>
      </c>
      <c r="H1440" s="72" t="s">
        <v>24</v>
      </c>
      <c r="I1440" s="72" t="s">
        <v>18</v>
      </c>
      <c r="J1440" s="72" t="s">
        <v>19</v>
      </c>
      <c r="K1440" s="72" t="s">
        <v>99</v>
      </c>
      <c r="L1440" s="72" t="s">
        <v>642</v>
      </c>
      <c r="M1440" s="72" t="s">
        <v>133</v>
      </c>
    </row>
    <row r="1441" spans="2:13" x14ac:dyDescent="0.25">
      <c r="B1441" s="72" t="s">
        <v>12</v>
      </c>
      <c r="C1441" s="72" t="s">
        <v>13</v>
      </c>
      <c r="D1441" s="72" t="s">
        <v>14</v>
      </c>
      <c r="E1441" s="72" t="s">
        <v>39</v>
      </c>
      <c r="F1441" s="73">
        <v>-4559</v>
      </c>
      <c r="G1441" s="72" t="s">
        <v>16</v>
      </c>
      <c r="H1441" s="72" t="s">
        <v>24</v>
      </c>
      <c r="I1441" s="72" t="s">
        <v>18</v>
      </c>
      <c r="J1441" s="72" t="s">
        <v>19</v>
      </c>
      <c r="K1441" s="72" t="s">
        <v>117</v>
      </c>
      <c r="L1441" s="72" t="s">
        <v>197</v>
      </c>
      <c r="M1441" s="72"/>
    </row>
    <row r="1442" spans="2:13" x14ac:dyDescent="0.25">
      <c r="B1442" s="72" t="s">
        <v>12</v>
      </c>
      <c r="C1442" s="72" t="s">
        <v>13</v>
      </c>
      <c r="D1442" s="72" t="s">
        <v>14</v>
      </c>
      <c r="E1442" s="72" t="s">
        <v>453</v>
      </c>
      <c r="F1442" s="73">
        <v>34477</v>
      </c>
      <c r="G1442" s="72" t="s">
        <v>16</v>
      </c>
      <c r="H1442" s="72" t="s">
        <v>17</v>
      </c>
      <c r="I1442" s="72" t="s">
        <v>18</v>
      </c>
      <c r="J1442" s="72" t="s">
        <v>19</v>
      </c>
      <c r="K1442" s="72" t="s">
        <v>25</v>
      </c>
      <c r="L1442" s="72" t="s">
        <v>128</v>
      </c>
      <c r="M1442" s="72"/>
    </row>
    <row r="1443" spans="2:13" x14ac:dyDescent="0.25">
      <c r="B1443" s="72" t="s">
        <v>12</v>
      </c>
      <c r="C1443" s="72" t="s">
        <v>13</v>
      </c>
      <c r="D1443" s="72" t="s">
        <v>14</v>
      </c>
      <c r="E1443" s="72" t="s">
        <v>258</v>
      </c>
      <c r="F1443" s="73">
        <v>152533</v>
      </c>
      <c r="G1443" s="72" t="s">
        <v>16</v>
      </c>
      <c r="H1443" s="72" t="s">
        <v>24</v>
      </c>
      <c r="I1443" s="72" t="s">
        <v>18</v>
      </c>
      <c r="J1443" s="72" t="s">
        <v>19</v>
      </c>
      <c r="K1443" s="72" t="s">
        <v>117</v>
      </c>
      <c r="L1443" s="72" t="s">
        <v>311</v>
      </c>
      <c r="M1443" s="72" t="s">
        <v>243</v>
      </c>
    </row>
    <row r="1444" spans="2:13" x14ac:dyDescent="0.25">
      <c r="B1444" s="72" t="s">
        <v>12</v>
      </c>
      <c r="C1444" s="72" t="s">
        <v>13</v>
      </c>
      <c r="D1444" s="72" t="s">
        <v>14</v>
      </c>
      <c r="E1444" s="72" t="s">
        <v>68</v>
      </c>
      <c r="F1444" s="73">
        <v>-420</v>
      </c>
      <c r="G1444" s="72" t="s">
        <v>16</v>
      </c>
      <c r="H1444" s="72" t="s">
        <v>24</v>
      </c>
      <c r="I1444" s="72" t="s">
        <v>18</v>
      </c>
      <c r="J1444" s="72" t="s">
        <v>19</v>
      </c>
      <c r="K1444" s="72" t="s">
        <v>25</v>
      </c>
      <c r="L1444" s="72" t="s">
        <v>328</v>
      </c>
      <c r="M1444" s="72"/>
    </row>
    <row r="1445" spans="2:13" x14ac:dyDescent="0.25">
      <c r="B1445" s="72" t="s">
        <v>12</v>
      </c>
      <c r="C1445" s="72" t="s">
        <v>13</v>
      </c>
      <c r="D1445" s="72" t="s">
        <v>14</v>
      </c>
      <c r="E1445" s="72" t="s">
        <v>94</v>
      </c>
      <c r="F1445" s="73">
        <v>149</v>
      </c>
      <c r="G1445" s="72" t="s">
        <v>16</v>
      </c>
      <c r="H1445" s="72" t="s">
        <v>24</v>
      </c>
      <c r="I1445" s="72" t="s">
        <v>18</v>
      </c>
      <c r="J1445" s="72" t="s">
        <v>19</v>
      </c>
      <c r="K1445" s="72" t="s">
        <v>25</v>
      </c>
      <c r="L1445" s="72" t="s">
        <v>407</v>
      </c>
      <c r="M1445" s="72"/>
    </row>
    <row r="1446" spans="2:13" x14ac:dyDescent="0.25">
      <c r="B1446" s="72" t="s">
        <v>12</v>
      </c>
      <c r="C1446" s="72" t="s">
        <v>13</v>
      </c>
      <c r="D1446" s="72" t="s">
        <v>14</v>
      </c>
      <c r="E1446" s="72" t="s">
        <v>256</v>
      </c>
      <c r="F1446" s="73">
        <v>-5906</v>
      </c>
      <c r="G1446" s="72" t="s">
        <v>16</v>
      </c>
      <c r="H1446" s="72" t="s">
        <v>24</v>
      </c>
      <c r="I1446" s="72" t="s">
        <v>18</v>
      </c>
      <c r="J1446" s="72" t="s">
        <v>19</v>
      </c>
      <c r="K1446" s="72" t="s">
        <v>37</v>
      </c>
      <c r="L1446" s="72" t="s">
        <v>496</v>
      </c>
      <c r="M1446" s="72"/>
    </row>
    <row r="1447" spans="2:13" x14ac:dyDescent="0.25">
      <c r="B1447" s="72" t="s">
        <v>12</v>
      </c>
      <c r="C1447" s="72" t="s">
        <v>13</v>
      </c>
      <c r="D1447" s="72" t="s">
        <v>14</v>
      </c>
      <c r="E1447" s="72" t="s">
        <v>144</v>
      </c>
      <c r="F1447" s="73">
        <v>668474</v>
      </c>
      <c r="G1447" s="72" t="s">
        <v>16</v>
      </c>
      <c r="H1447" s="72" t="s">
        <v>24</v>
      </c>
      <c r="I1447" s="72" t="s">
        <v>18</v>
      </c>
      <c r="J1447" s="72" t="s">
        <v>19</v>
      </c>
      <c r="K1447" s="72" t="s">
        <v>37</v>
      </c>
      <c r="L1447" s="72" t="s">
        <v>461</v>
      </c>
      <c r="M1447" s="72" t="s">
        <v>184</v>
      </c>
    </row>
    <row r="1448" spans="2:13" x14ac:dyDescent="0.25">
      <c r="B1448" s="72" t="s">
        <v>12</v>
      </c>
      <c r="C1448" s="72" t="s">
        <v>13</v>
      </c>
      <c r="D1448" s="72" t="s">
        <v>14</v>
      </c>
      <c r="E1448" s="72" t="s">
        <v>146</v>
      </c>
      <c r="F1448" s="73">
        <v>-22732</v>
      </c>
      <c r="G1448" s="72" t="s">
        <v>16</v>
      </c>
      <c r="H1448" s="72" t="s">
        <v>24</v>
      </c>
      <c r="I1448" s="72" t="s">
        <v>18</v>
      </c>
      <c r="J1448" s="72" t="s">
        <v>19</v>
      </c>
      <c r="K1448" s="72" t="s">
        <v>117</v>
      </c>
      <c r="L1448" s="72" t="s">
        <v>311</v>
      </c>
      <c r="M1448" s="72"/>
    </row>
    <row r="1449" spans="2:13" x14ac:dyDescent="0.25">
      <c r="B1449" s="72" t="s">
        <v>12</v>
      </c>
      <c r="C1449" s="72" t="s">
        <v>13</v>
      </c>
      <c r="D1449" s="72" t="s">
        <v>14</v>
      </c>
      <c r="E1449" s="72" t="s">
        <v>85</v>
      </c>
      <c r="F1449" s="73">
        <v>145139</v>
      </c>
      <c r="G1449" s="72" t="s">
        <v>16</v>
      </c>
      <c r="H1449" s="72" t="s">
        <v>17</v>
      </c>
      <c r="I1449" s="72" t="s">
        <v>18</v>
      </c>
      <c r="J1449" s="72" t="s">
        <v>19</v>
      </c>
      <c r="K1449" s="72" t="s">
        <v>25</v>
      </c>
      <c r="L1449" s="72" t="s">
        <v>481</v>
      </c>
      <c r="M1449" s="72"/>
    </row>
    <row r="1450" spans="2:13" x14ac:dyDescent="0.25">
      <c r="B1450" s="72" t="s">
        <v>12</v>
      </c>
      <c r="C1450" s="72" t="s">
        <v>13</v>
      </c>
      <c r="D1450" s="72" t="s">
        <v>14</v>
      </c>
      <c r="E1450" s="72" t="s">
        <v>144</v>
      </c>
      <c r="F1450" s="73">
        <v>19130</v>
      </c>
      <c r="G1450" s="72" t="s">
        <v>16</v>
      </c>
      <c r="H1450" s="72" t="s">
        <v>24</v>
      </c>
      <c r="I1450" s="72" t="s">
        <v>18</v>
      </c>
      <c r="J1450" s="72" t="s">
        <v>19</v>
      </c>
      <c r="K1450" s="72" t="s">
        <v>96</v>
      </c>
      <c r="L1450" s="72" t="s">
        <v>415</v>
      </c>
      <c r="M1450" s="72" t="s">
        <v>67</v>
      </c>
    </row>
    <row r="1451" spans="2:13" x14ac:dyDescent="0.25">
      <c r="B1451" s="72" t="s">
        <v>12</v>
      </c>
      <c r="C1451" s="72" t="s">
        <v>13</v>
      </c>
      <c r="D1451" s="72" t="s">
        <v>14</v>
      </c>
      <c r="E1451" s="72" t="s">
        <v>123</v>
      </c>
      <c r="F1451" s="73">
        <v>-926</v>
      </c>
      <c r="G1451" s="72" t="s">
        <v>16</v>
      </c>
      <c r="H1451" s="72" t="s">
        <v>24</v>
      </c>
      <c r="I1451" s="72" t="s">
        <v>18</v>
      </c>
      <c r="J1451" s="72" t="s">
        <v>19</v>
      </c>
      <c r="K1451" s="72" t="s">
        <v>37</v>
      </c>
      <c r="L1451" s="72" t="s">
        <v>113</v>
      </c>
      <c r="M1451" s="72"/>
    </row>
    <row r="1452" spans="2:13" x14ac:dyDescent="0.25">
      <c r="B1452" s="72" t="s">
        <v>12</v>
      </c>
      <c r="C1452" s="72" t="s">
        <v>13</v>
      </c>
      <c r="D1452" s="72" t="s">
        <v>14</v>
      </c>
      <c r="E1452" s="72" t="s">
        <v>39</v>
      </c>
      <c r="F1452" s="73">
        <v>-61848</v>
      </c>
      <c r="G1452" s="72" t="s">
        <v>16</v>
      </c>
      <c r="H1452" s="72" t="s">
        <v>24</v>
      </c>
      <c r="I1452" s="72" t="s">
        <v>18</v>
      </c>
      <c r="J1452" s="72" t="s">
        <v>19</v>
      </c>
      <c r="K1452" s="72" t="s">
        <v>37</v>
      </c>
      <c r="L1452" s="72" t="s">
        <v>389</v>
      </c>
      <c r="M1452" s="72"/>
    </row>
    <row r="1453" spans="2:13" x14ac:dyDescent="0.25">
      <c r="B1453" s="72" t="s">
        <v>12</v>
      </c>
      <c r="C1453" s="72" t="s">
        <v>13</v>
      </c>
      <c r="D1453" s="72" t="s">
        <v>14</v>
      </c>
      <c r="E1453" s="72" t="s">
        <v>123</v>
      </c>
      <c r="F1453" s="73">
        <v>-3</v>
      </c>
      <c r="G1453" s="72" t="s">
        <v>16</v>
      </c>
      <c r="H1453" s="72" t="s">
        <v>24</v>
      </c>
      <c r="I1453" s="72" t="s">
        <v>48</v>
      </c>
      <c r="J1453" s="72" t="s">
        <v>19</v>
      </c>
      <c r="K1453" s="72" t="s">
        <v>25</v>
      </c>
      <c r="L1453" s="72" t="s">
        <v>514</v>
      </c>
      <c r="M1453" s="72"/>
    </row>
    <row r="1454" spans="2:13" x14ac:dyDescent="0.25">
      <c r="B1454" s="72" t="s">
        <v>12</v>
      </c>
      <c r="C1454" s="72" t="s">
        <v>13</v>
      </c>
      <c r="D1454" s="72" t="s">
        <v>14</v>
      </c>
      <c r="E1454" s="72" t="s">
        <v>94</v>
      </c>
      <c r="F1454" s="73">
        <v>878</v>
      </c>
      <c r="G1454" s="72" t="s">
        <v>16</v>
      </c>
      <c r="H1454" s="72" t="s">
        <v>24</v>
      </c>
      <c r="I1454" s="72" t="s">
        <v>18</v>
      </c>
      <c r="J1454" s="72" t="s">
        <v>19</v>
      </c>
      <c r="K1454" s="72" t="s">
        <v>37</v>
      </c>
      <c r="L1454" s="72" t="s">
        <v>340</v>
      </c>
      <c r="M1454" s="72"/>
    </row>
    <row r="1455" spans="2:13" x14ac:dyDescent="0.25">
      <c r="B1455" s="72" t="s">
        <v>12</v>
      </c>
      <c r="C1455" s="72" t="s">
        <v>13</v>
      </c>
      <c r="D1455" s="72" t="s">
        <v>14</v>
      </c>
      <c r="E1455" s="72" t="s">
        <v>85</v>
      </c>
      <c r="F1455" s="73">
        <v>120236</v>
      </c>
      <c r="G1455" s="72" t="s">
        <v>16</v>
      </c>
      <c r="H1455" s="72" t="s">
        <v>24</v>
      </c>
      <c r="I1455" s="72" t="s">
        <v>18</v>
      </c>
      <c r="J1455" s="72" t="s">
        <v>19</v>
      </c>
      <c r="K1455" s="72" t="s">
        <v>25</v>
      </c>
      <c r="L1455" s="72" t="s">
        <v>388</v>
      </c>
      <c r="M1455" s="72"/>
    </row>
    <row r="1456" spans="2:13" x14ac:dyDescent="0.25">
      <c r="B1456" s="72" t="s">
        <v>12</v>
      </c>
      <c r="C1456" s="72" t="s">
        <v>13</v>
      </c>
      <c r="D1456" s="72" t="s">
        <v>14</v>
      </c>
      <c r="E1456" s="72" t="s">
        <v>36</v>
      </c>
      <c r="F1456" s="73">
        <v>996280</v>
      </c>
      <c r="G1456" s="72" t="s">
        <v>16</v>
      </c>
      <c r="H1456" s="72" t="s">
        <v>17</v>
      </c>
      <c r="I1456" s="72" t="s">
        <v>18</v>
      </c>
      <c r="J1456" s="72" t="s">
        <v>19</v>
      </c>
      <c r="K1456" s="72" t="s">
        <v>25</v>
      </c>
      <c r="L1456" s="72" t="s">
        <v>52</v>
      </c>
      <c r="M1456" s="72" t="s">
        <v>29</v>
      </c>
    </row>
    <row r="1457" spans="2:13" x14ac:dyDescent="0.25">
      <c r="B1457" s="72" t="s">
        <v>12</v>
      </c>
      <c r="C1457" s="72" t="s">
        <v>13</v>
      </c>
      <c r="D1457" s="72" t="s">
        <v>14</v>
      </c>
      <c r="E1457" s="72" t="s">
        <v>74</v>
      </c>
      <c r="F1457" s="73">
        <v>47839</v>
      </c>
      <c r="G1457" s="72" t="s">
        <v>16</v>
      </c>
      <c r="H1457" s="72" t="s">
        <v>24</v>
      </c>
      <c r="I1457" s="72" t="s">
        <v>18</v>
      </c>
      <c r="J1457" s="72" t="s">
        <v>19</v>
      </c>
      <c r="K1457" s="72" t="s">
        <v>25</v>
      </c>
      <c r="L1457" s="72" t="s">
        <v>143</v>
      </c>
      <c r="M1457" s="72" t="s">
        <v>47</v>
      </c>
    </row>
    <row r="1458" spans="2:13" x14ac:dyDescent="0.25">
      <c r="B1458" s="72" t="s">
        <v>12</v>
      </c>
      <c r="C1458" s="72" t="s">
        <v>13</v>
      </c>
      <c r="D1458" s="72" t="s">
        <v>14</v>
      </c>
      <c r="E1458" s="72" t="s">
        <v>81</v>
      </c>
      <c r="F1458" s="73">
        <v>41382</v>
      </c>
      <c r="G1458" s="72" t="s">
        <v>16</v>
      </c>
      <c r="H1458" s="72" t="s">
        <v>24</v>
      </c>
      <c r="I1458" s="72" t="s">
        <v>18</v>
      </c>
      <c r="J1458" s="72" t="s">
        <v>19</v>
      </c>
      <c r="K1458" s="72" t="s">
        <v>63</v>
      </c>
      <c r="L1458" s="72" t="s">
        <v>596</v>
      </c>
      <c r="M1458" s="72" t="s">
        <v>35</v>
      </c>
    </row>
    <row r="1459" spans="2:13" x14ac:dyDescent="0.25">
      <c r="B1459" s="72" t="s">
        <v>12</v>
      </c>
      <c r="C1459" s="72" t="s">
        <v>13</v>
      </c>
      <c r="D1459" s="72" t="s">
        <v>14</v>
      </c>
      <c r="E1459" s="72" t="s">
        <v>51</v>
      </c>
      <c r="F1459" s="73">
        <v>30861</v>
      </c>
      <c r="G1459" s="72" t="s">
        <v>16</v>
      </c>
      <c r="H1459" s="72" t="s">
        <v>24</v>
      </c>
      <c r="I1459" s="72" t="s">
        <v>48</v>
      </c>
      <c r="J1459" s="72" t="s">
        <v>19</v>
      </c>
      <c r="K1459" s="72" t="s">
        <v>43</v>
      </c>
      <c r="L1459" s="72" t="s">
        <v>322</v>
      </c>
      <c r="M1459" s="72"/>
    </row>
    <row r="1460" spans="2:13" x14ac:dyDescent="0.25">
      <c r="B1460" s="72" t="s">
        <v>12</v>
      </c>
      <c r="C1460" s="72" t="s">
        <v>13</v>
      </c>
      <c r="D1460" s="72" t="s">
        <v>14</v>
      </c>
      <c r="E1460" s="72" t="s">
        <v>258</v>
      </c>
      <c r="F1460" s="73">
        <v>202955</v>
      </c>
      <c r="G1460" s="72" t="s">
        <v>16</v>
      </c>
      <c r="H1460" s="72" t="s">
        <v>24</v>
      </c>
      <c r="I1460" s="72" t="s">
        <v>18</v>
      </c>
      <c r="J1460" s="72" t="s">
        <v>19</v>
      </c>
      <c r="K1460" s="72" t="s">
        <v>96</v>
      </c>
      <c r="L1460" s="72" t="s">
        <v>582</v>
      </c>
      <c r="M1460" s="72" t="s">
        <v>259</v>
      </c>
    </row>
    <row r="1461" spans="2:13" x14ac:dyDescent="0.25">
      <c r="B1461" s="72" t="s">
        <v>12</v>
      </c>
      <c r="C1461" s="72" t="s">
        <v>13</v>
      </c>
      <c r="D1461" s="72" t="s">
        <v>14</v>
      </c>
      <c r="E1461" s="72" t="s">
        <v>30</v>
      </c>
      <c r="F1461" s="73">
        <v>-13422</v>
      </c>
      <c r="G1461" s="72" t="s">
        <v>16</v>
      </c>
      <c r="H1461" s="72" t="s">
        <v>24</v>
      </c>
      <c r="I1461" s="72" t="s">
        <v>18</v>
      </c>
      <c r="J1461" s="72" t="s">
        <v>19</v>
      </c>
      <c r="K1461" s="72" t="s">
        <v>43</v>
      </c>
      <c r="L1461" s="72" t="s">
        <v>322</v>
      </c>
      <c r="M1461" s="72"/>
    </row>
    <row r="1462" spans="2:13" x14ac:dyDescent="0.25">
      <c r="B1462" s="72" t="s">
        <v>12</v>
      </c>
      <c r="C1462" s="72" t="s">
        <v>13</v>
      </c>
      <c r="D1462" s="72" t="s">
        <v>14</v>
      </c>
      <c r="E1462" s="72" t="s">
        <v>353</v>
      </c>
      <c r="F1462" s="73">
        <v>105068</v>
      </c>
      <c r="G1462" s="72" t="s">
        <v>16</v>
      </c>
      <c r="H1462" s="72" t="s">
        <v>17</v>
      </c>
      <c r="I1462" s="72" t="s">
        <v>48</v>
      </c>
      <c r="J1462" s="72" t="s">
        <v>19</v>
      </c>
      <c r="K1462" s="72" t="s">
        <v>49</v>
      </c>
      <c r="L1462" s="72" t="s">
        <v>73</v>
      </c>
      <c r="M1462" s="72" t="s">
        <v>133</v>
      </c>
    </row>
    <row r="1463" spans="2:13" x14ac:dyDescent="0.25">
      <c r="B1463" s="72" t="s">
        <v>12</v>
      </c>
      <c r="C1463" s="72" t="s">
        <v>13</v>
      </c>
      <c r="D1463" s="72" t="s">
        <v>14</v>
      </c>
      <c r="E1463" s="72" t="s">
        <v>39</v>
      </c>
      <c r="F1463" s="73">
        <v>-28</v>
      </c>
      <c r="G1463" s="72" t="s">
        <v>16</v>
      </c>
      <c r="H1463" s="72" t="s">
        <v>24</v>
      </c>
      <c r="I1463" s="72" t="s">
        <v>18</v>
      </c>
      <c r="J1463" s="72" t="s">
        <v>19</v>
      </c>
      <c r="K1463" s="72" t="s">
        <v>117</v>
      </c>
      <c r="L1463" s="72" t="s">
        <v>168</v>
      </c>
      <c r="M1463" s="72"/>
    </row>
    <row r="1464" spans="2:13" x14ac:dyDescent="0.25">
      <c r="B1464" s="72" t="s">
        <v>12</v>
      </c>
      <c r="C1464" s="72" t="s">
        <v>13</v>
      </c>
      <c r="D1464" s="72" t="s">
        <v>14</v>
      </c>
      <c r="E1464" s="72" t="s">
        <v>27</v>
      </c>
      <c r="F1464" s="73">
        <v>46910</v>
      </c>
      <c r="G1464" s="72" t="s">
        <v>16</v>
      </c>
      <c r="H1464" s="72" t="s">
        <v>24</v>
      </c>
      <c r="I1464" s="72" t="s">
        <v>18</v>
      </c>
      <c r="J1464" s="72" t="s">
        <v>19</v>
      </c>
      <c r="K1464" s="72" t="s">
        <v>99</v>
      </c>
      <c r="L1464" s="72" t="s">
        <v>251</v>
      </c>
      <c r="M1464" s="72" t="s">
        <v>29</v>
      </c>
    </row>
    <row r="1465" spans="2:13" x14ac:dyDescent="0.25">
      <c r="B1465" s="72" t="s">
        <v>12</v>
      </c>
      <c r="C1465" s="72" t="s">
        <v>13</v>
      </c>
      <c r="D1465" s="72" t="s">
        <v>14</v>
      </c>
      <c r="E1465" s="72" t="s">
        <v>79</v>
      </c>
      <c r="F1465" s="73">
        <v>-8252</v>
      </c>
      <c r="G1465" s="72" t="s">
        <v>16</v>
      </c>
      <c r="H1465" s="72" t="s">
        <v>17</v>
      </c>
      <c r="I1465" s="72" t="s">
        <v>18</v>
      </c>
      <c r="J1465" s="72" t="s">
        <v>19</v>
      </c>
      <c r="K1465" s="72" t="s">
        <v>25</v>
      </c>
      <c r="L1465" s="72" t="s">
        <v>427</v>
      </c>
      <c r="M1465" s="72"/>
    </row>
    <row r="1466" spans="2:13" x14ac:dyDescent="0.25">
      <c r="B1466" s="72" t="s">
        <v>12</v>
      </c>
      <c r="C1466" s="72" t="s">
        <v>13</v>
      </c>
      <c r="D1466" s="72" t="s">
        <v>14</v>
      </c>
      <c r="E1466" s="72" t="s">
        <v>30</v>
      </c>
      <c r="F1466" s="73">
        <v>-9431</v>
      </c>
      <c r="G1466" s="72" t="s">
        <v>16</v>
      </c>
      <c r="H1466" s="72" t="s">
        <v>24</v>
      </c>
      <c r="I1466" s="72" t="s">
        <v>18</v>
      </c>
      <c r="J1466" s="72" t="s">
        <v>19</v>
      </c>
      <c r="K1466" s="72" t="s">
        <v>37</v>
      </c>
      <c r="L1466" s="72" t="s">
        <v>518</v>
      </c>
      <c r="M1466" s="72"/>
    </row>
    <row r="1467" spans="2:13" x14ac:dyDescent="0.25">
      <c r="B1467" s="72" t="s">
        <v>12</v>
      </c>
      <c r="C1467" s="72" t="s">
        <v>13</v>
      </c>
      <c r="D1467" s="72" t="s">
        <v>14</v>
      </c>
      <c r="E1467" s="72" t="s">
        <v>79</v>
      </c>
      <c r="F1467" s="73">
        <v>-1543</v>
      </c>
      <c r="G1467" s="72" t="s">
        <v>16</v>
      </c>
      <c r="H1467" s="72" t="s">
        <v>24</v>
      </c>
      <c r="I1467" s="72" t="s">
        <v>18</v>
      </c>
      <c r="J1467" s="72" t="s">
        <v>19</v>
      </c>
      <c r="K1467" s="72" t="s">
        <v>25</v>
      </c>
      <c r="L1467" s="72" t="s">
        <v>374</v>
      </c>
      <c r="M1467" s="72"/>
    </row>
    <row r="1468" spans="2:13" x14ac:dyDescent="0.25">
      <c r="B1468" s="72" t="s">
        <v>12</v>
      </c>
      <c r="C1468" s="72" t="s">
        <v>13</v>
      </c>
      <c r="D1468" s="72" t="s">
        <v>14</v>
      </c>
      <c r="E1468" s="72" t="s">
        <v>74</v>
      </c>
      <c r="F1468" s="73">
        <v>39179</v>
      </c>
      <c r="G1468" s="72" t="s">
        <v>16</v>
      </c>
      <c r="H1468" s="72" t="s">
        <v>24</v>
      </c>
      <c r="I1468" s="72" t="s">
        <v>18</v>
      </c>
      <c r="J1468" s="72" t="s">
        <v>19</v>
      </c>
      <c r="K1468" s="72" t="s">
        <v>99</v>
      </c>
      <c r="L1468" s="72" t="s">
        <v>335</v>
      </c>
      <c r="M1468" s="72" t="s">
        <v>47</v>
      </c>
    </row>
    <row r="1469" spans="2:13" x14ac:dyDescent="0.25">
      <c r="B1469" s="72" t="s">
        <v>12</v>
      </c>
      <c r="C1469" s="72" t="s">
        <v>13</v>
      </c>
      <c r="D1469" s="72" t="s">
        <v>14</v>
      </c>
      <c r="E1469" s="72" t="s">
        <v>353</v>
      </c>
      <c r="F1469" s="73">
        <v>28800</v>
      </c>
      <c r="G1469" s="72" t="s">
        <v>16</v>
      </c>
      <c r="H1469" s="72" t="s">
        <v>24</v>
      </c>
      <c r="I1469" s="72" t="s">
        <v>18</v>
      </c>
      <c r="J1469" s="72" t="s">
        <v>19</v>
      </c>
      <c r="K1469" s="72" t="s">
        <v>37</v>
      </c>
      <c r="L1469" s="72" t="s">
        <v>89</v>
      </c>
      <c r="M1469" s="72" t="s">
        <v>133</v>
      </c>
    </row>
    <row r="1470" spans="2:13" x14ac:dyDescent="0.25">
      <c r="B1470" s="72" t="s">
        <v>12</v>
      </c>
      <c r="C1470" s="72" t="s">
        <v>13</v>
      </c>
      <c r="D1470" s="72" t="s">
        <v>14</v>
      </c>
      <c r="E1470" s="72" t="s">
        <v>81</v>
      </c>
      <c r="F1470" s="73">
        <v>85891</v>
      </c>
      <c r="G1470" s="72" t="s">
        <v>16</v>
      </c>
      <c r="H1470" s="72" t="s">
        <v>17</v>
      </c>
      <c r="I1470" s="72" t="s">
        <v>18</v>
      </c>
      <c r="J1470" s="72" t="s">
        <v>19</v>
      </c>
      <c r="K1470" s="72" t="s">
        <v>37</v>
      </c>
      <c r="L1470" s="72" t="s">
        <v>509</v>
      </c>
      <c r="M1470" s="72" t="s">
        <v>47</v>
      </c>
    </row>
    <row r="1471" spans="2:13" x14ac:dyDescent="0.25">
      <c r="B1471" s="72" t="s">
        <v>12</v>
      </c>
      <c r="C1471" s="72" t="s">
        <v>13</v>
      </c>
      <c r="D1471" s="72" t="s">
        <v>14</v>
      </c>
      <c r="E1471" s="72" t="s">
        <v>65</v>
      </c>
      <c r="F1471" s="73">
        <v>48556</v>
      </c>
      <c r="G1471" s="72" t="s">
        <v>16</v>
      </c>
      <c r="H1471" s="72" t="s">
        <v>17</v>
      </c>
      <c r="I1471" s="72" t="s">
        <v>18</v>
      </c>
      <c r="J1471" s="72" t="s">
        <v>19</v>
      </c>
      <c r="K1471" s="72" t="s">
        <v>20</v>
      </c>
      <c r="L1471" s="72" t="s">
        <v>28</v>
      </c>
      <c r="M1471" s="72" t="s">
        <v>133</v>
      </c>
    </row>
    <row r="1472" spans="2:13" x14ac:dyDescent="0.25">
      <c r="B1472" s="72" t="s">
        <v>12</v>
      </c>
      <c r="C1472" s="72" t="s">
        <v>13</v>
      </c>
      <c r="D1472" s="72" t="s">
        <v>14</v>
      </c>
      <c r="E1472" s="72" t="s">
        <v>51</v>
      </c>
      <c r="F1472" s="73">
        <v>11014</v>
      </c>
      <c r="G1472" s="72" t="s">
        <v>16</v>
      </c>
      <c r="H1472" s="72" t="s">
        <v>24</v>
      </c>
      <c r="I1472" s="72" t="s">
        <v>18</v>
      </c>
      <c r="J1472" s="72" t="s">
        <v>19</v>
      </c>
      <c r="K1472" s="72" t="s">
        <v>63</v>
      </c>
      <c r="L1472" s="72" t="s">
        <v>633</v>
      </c>
      <c r="M1472" s="72"/>
    </row>
    <row r="1473" spans="2:13" x14ac:dyDescent="0.25">
      <c r="B1473" s="72" t="s">
        <v>12</v>
      </c>
      <c r="C1473" s="72" t="s">
        <v>13</v>
      </c>
      <c r="D1473" s="72" t="s">
        <v>14</v>
      </c>
      <c r="E1473" s="72" t="s">
        <v>36</v>
      </c>
      <c r="F1473" s="73">
        <v>-1</v>
      </c>
      <c r="G1473" s="72" t="s">
        <v>16</v>
      </c>
      <c r="H1473" s="72" t="s">
        <v>24</v>
      </c>
      <c r="I1473" s="72" t="s">
        <v>18</v>
      </c>
      <c r="J1473" s="72" t="s">
        <v>526</v>
      </c>
      <c r="K1473" s="72" t="s">
        <v>117</v>
      </c>
      <c r="L1473" s="72" t="s">
        <v>332</v>
      </c>
      <c r="M1473" s="72" t="s">
        <v>302</v>
      </c>
    </row>
    <row r="1474" spans="2:13" x14ac:dyDescent="0.25">
      <c r="B1474" s="72" t="s">
        <v>12</v>
      </c>
      <c r="C1474" s="72" t="s">
        <v>13</v>
      </c>
      <c r="D1474" s="72" t="s">
        <v>14</v>
      </c>
      <c r="E1474" s="72" t="s">
        <v>258</v>
      </c>
      <c r="F1474" s="73">
        <v>598661</v>
      </c>
      <c r="G1474" s="72" t="s">
        <v>16</v>
      </c>
      <c r="H1474" s="72" t="s">
        <v>24</v>
      </c>
      <c r="I1474" s="72" t="s">
        <v>18</v>
      </c>
      <c r="J1474" s="72" t="s">
        <v>19</v>
      </c>
      <c r="K1474" s="72" t="s">
        <v>37</v>
      </c>
      <c r="L1474" s="72" t="s">
        <v>193</v>
      </c>
      <c r="M1474" s="72" t="s">
        <v>259</v>
      </c>
    </row>
    <row r="1475" spans="2:13" x14ac:dyDescent="0.25">
      <c r="B1475" s="72" t="s">
        <v>12</v>
      </c>
      <c r="C1475" s="72" t="s">
        <v>13</v>
      </c>
      <c r="D1475" s="72" t="s">
        <v>14</v>
      </c>
      <c r="E1475" s="72" t="s">
        <v>58</v>
      </c>
      <c r="F1475" s="73">
        <v>50753</v>
      </c>
      <c r="G1475" s="72" t="s">
        <v>16</v>
      </c>
      <c r="H1475" s="72" t="s">
        <v>17</v>
      </c>
      <c r="I1475" s="72" t="s">
        <v>18</v>
      </c>
      <c r="J1475" s="72" t="s">
        <v>19</v>
      </c>
      <c r="K1475" s="72" t="s">
        <v>25</v>
      </c>
      <c r="L1475" s="72" t="s">
        <v>407</v>
      </c>
      <c r="M1475" s="72" t="s">
        <v>35</v>
      </c>
    </row>
    <row r="1476" spans="2:13" x14ac:dyDescent="0.25">
      <c r="B1476" s="72" t="s">
        <v>12</v>
      </c>
      <c r="C1476" s="72" t="s">
        <v>13</v>
      </c>
      <c r="D1476" s="72" t="s">
        <v>14</v>
      </c>
      <c r="E1476" s="72" t="s">
        <v>132</v>
      </c>
      <c r="F1476" s="73">
        <v>364754</v>
      </c>
      <c r="G1476" s="72" t="s">
        <v>16</v>
      </c>
      <c r="H1476" s="72" t="s">
        <v>17</v>
      </c>
      <c r="I1476" s="72" t="s">
        <v>18</v>
      </c>
      <c r="J1476" s="72" t="s">
        <v>19</v>
      </c>
      <c r="K1476" s="72" t="s">
        <v>25</v>
      </c>
      <c r="L1476" s="72" t="s">
        <v>434</v>
      </c>
      <c r="M1476" s="72" t="s">
        <v>22</v>
      </c>
    </row>
    <row r="1477" spans="2:13" x14ac:dyDescent="0.25">
      <c r="B1477" s="72" t="s">
        <v>12</v>
      </c>
      <c r="C1477" s="72" t="s">
        <v>13</v>
      </c>
      <c r="D1477" s="72" t="s">
        <v>14</v>
      </c>
      <c r="E1477" s="72" t="s">
        <v>55</v>
      </c>
      <c r="F1477" s="73">
        <v>1287634</v>
      </c>
      <c r="G1477" s="72" t="s">
        <v>16</v>
      </c>
      <c r="H1477" s="72" t="s">
        <v>24</v>
      </c>
      <c r="I1477" s="72" t="s">
        <v>18</v>
      </c>
      <c r="J1477" s="72" t="s">
        <v>19</v>
      </c>
      <c r="K1477" s="72" t="s">
        <v>20</v>
      </c>
      <c r="L1477" s="72" t="s">
        <v>284</v>
      </c>
      <c r="M1477" s="72" t="s">
        <v>47</v>
      </c>
    </row>
    <row r="1478" spans="2:13" x14ac:dyDescent="0.25">
      <c r="B1478" s="72" t="s">
        <v>12</v>
      </c>
      <c r="C1478" s="72" t="s">
        <v>13</v>
      </c>
      <c r="D1478" s="72" t="s">
        <v>14</v>
      </c>
      <c r="E1478" s="72" t="s">
        <v>23</v>
      </c>
      <c r="F1478" s="73">
        <v>-20999</v>
      </c>
      <c r="G1478" s="72" t="s">
        <v>16</v>
      </c>
      <c r="H1478" s="72" t="s">
        <v>24</v>
      </c>
      <c r="I1478" s="72" t="s">
        <v>18</v>
      </c>
      <c r="J1478" s="72" t="s">
        <v>19</v>
      </c>
      <c r="K1478" s="72" t="s">
        <v>25</v>
      </c>
      <c r="L1478" s="72" t="s">
        <v>77</v>
      </c>
      <c r="M1478" s="72"/>
    </row>
    <row r="1479" spans="2:13" x14ac:dyDescent="0.25">
      <c r="B1479" s="72" t="s">
        <v>12</v>
      </c>
      <c r="C1479" s="72" t="s">
        <v>13</v>
      </c>
      <c r="D1479" s="72" t="s">
        <v>14</v>
      </c>
      <c r="E1479" s="72" t="s">
        <v>41</v>
      </c>
      <c r="F1479" s="73">
        <v>-452</v>
      </c>
      <c r="G1479" s="72" t="s">
        <v>16</v>
      </c>
      <c r="H1479" s="72" t="s">
        <v>17</v>
      </c>
      <c r="I1479" s="72" t="s">
        <v>18</v>
      </c>
      <c r="J1479" s="72" t="s">
        <v>19</v>
      </c>
      <c r="K1479" s="72" t="s">
        <v>25</v>
      </c>
      <c r="L1479" s="72" t="s">
        <v>313</v>
      </c>
      <c r="M1479" s="72"/>
    </row>
    <row r="1480" spans="2:13" x14ac:dyDescent="0.25">
      <c r="B1480" s="72" t="s">
        <v>12</v>
      </c>
      <c r="C1480" s="72" t="s">
        <v>13</v>
      </c>
      <c r="D1480" s="72" t="s">
        <v>14</v>
      </c>
      <c r="E1480" s="72" t="s">
        <v>83</v>
      </c>
      <c r="F1480" s="73">
        <v>529866</v>
      </c>
      <c r="G1480" s="72" t="s">
        <v>16</v>
      </c>
      <c r="H1480" s="72" t="s">
        <v>17</v>
      </c>
      <c r="I1480" s="72" t="s">
        <v>18</v>
      </c>
      <c r="J1480" s="72" t="s">
        <v>19</v>
      </c>
      <c r="K1480" s="72" t="s">
        <v>37</v>
      </c>
      <c r="L1480" s="72" t="s">
        <v>113</v>
      </c>
      <c r="M1480" s="72"/>
    </row>
    <row r="1481" spans="2:13" x14ac:dyDescent="0.25">
      <c r="B1481" s="72" t="s">
        <v>12</v>
      </c>
      <c r="C1481" s="72" t="s">
        <v>13</v>
      </c>
      <c r="D1481" s="72" t="s">
        <v>14</v>
      </c>
      <c r="E1481" s="72" t="s">
        <v>68</v>
      </c>
      <c r="F1481" s="73">
        <v>-489787</v>
      </c>
      <c r="G1481" s="72" t="s">
        <v>16</v>
      </c>
      <c r="H1481" s="72" t="s">
        <v>24</v>
      </c>
      <c r="I1481" s="72" t="s">
        <v>18</v>
      </c>
      <c r="J1481" s="72" t="s">
        <v>19</v>
      </c>
      <c r="K1481" s="72" t="s">
        <v>99</v>
      </c>
      <c r="L1481" s="72" t="s">
        <v>490</v>
      </c>
      <c r="M1481" s="72"/>
    </row>
    <row r="1482" spans="2:13" x14ac:dyDescent="0.25">
      <c r="B1482" s="72" t="s">
        <v>12</v>
      </c>
      <c r="C1482" s="72" t="s">
        <v>13</v>
      </c>
      <c r="D1482" s="72" t="s">
        <v>14</v>
      </c>
      <c r="E1482" s="72" t="s">
        <v>94</v>
      </c>
      <c r="F1482" s="73">
        <v>49531</v>
      </c>
      <c r="G1482" s="72" t="s">
        <v>16</v>
      </c>
      <c r="H1482" s="72" t="s">
        <v>17</v>
      </c>
      <c r="I1482" s="72" t="s">
        <v>18</v>
      </c>
      <c r="J1482" s="72" t="s">
        <v>19</v>
      </c>
      <c r="K1482" s="72" t="s">
        <v>37</v>
      </c>
      <c r="L1482" s="72" t="s">
        <v>551</v>
      </c>
      <c r="M1482" s="72"/>
    </row>
    <row r="1483" spans="2:13" x14ac:dyDescent="0.25">
      <c r="B1483" s="72" t="s">
        <v>12</v>
      </c>
      <c r="C1483" s="72" t="s">
        <v>13</v>
      </c>
      <c r="D1483" s="72" t="s">
        <v>14</v>
      </c>
      <c r="E1483" s="72" t="s">
        <v>45</v>
      </c>
      <c r="F1483" s="73">
        <v>1785495</v>
      </c>
      <c r="G1483" s="72" t="s">
        <v>16</v>
      </c>
      <c r="H1483" s="72" t="s">
        <v>24</v>
      </c>
      <c r="I1483" s="72" t="s">
        <v>18</v>
      </c>
      <c r="J1483" s="72" t="s">
        <v>19</v>
      </c>
      <c r="K1483" s="72" t="s">
        <v>102</v>
      </c>
      <c r="L1483" s="72" t="s">
        <v>429</v>
      </c>
      <c r="M1483" s="72" t="s">
        <v>29</v>
      </c>
    </row>
    <row r="1484" spans="2:13" x14ac:dyDescent="0.25">
      <c r="B1484" s="72" t="s">
        <v>12</v>
      </c>
      <c r="C1484" s="72" t="s">
        <v>13</v>
      </c>
      <c r="D1484" s="72" t="s">
        <v>14</v>
      </c>
      <c r="E1484" s="72" t="s">
        <v>30</v>
      </c>
      <c r="F1484" s="73">
        <v>-2861</v>
      </c>
      <c r="G1484" s="72" t="s">
        <v>16</v>
      </c>
      <c r="H1484" s="72" t="s">
        <v>17</v>
      </c>
      <c r="I1484" s="72" t="s">
        <v>18</v>
      </c>
      <c r="J1484" s="72" t="s">
        <v>19</v>
      </c>
      <c r="K1484" s="72" t="s">
        <v>25</v>
      </c>
      <c r="L1484" s="72" t="s">
        <v>273</v>
      </c>
      <c r="M1484" s="72"/>
    </row>
    <row r="1485" spans="2:13" x14ac:dyDescent="0.25">
      <c r="B1485" s="72" t="s">
        <v>12</v>
      </c>
      <c r="C1485" s="72" t="s">
        <v>13</v>
      </c>
      <c r="D1485" s="72" t="s">
        <v>14</v>
      </c>
      <c r="E1485" s="72" t="s">
        <v>39</v>
      </c>
      <c r="F1485" s="73">
        <v>-636</v>
      </c>
      <c r="G1485" s="72" t="s">
        <v>16</v>
      </c>
      <c r="H1485" s="72" t="s">
        <v>17</v>
      </c>
      <c r="I1485" s="72" t="s">
        <v>18</v>
      </c>
      <c r="J1485" s="72" t="s">
        <v>19</v>
      </c>
      <c r="K1485" s="72" t="s">
        <v>25</v>
      </c>
      <c r="L1485" s="72" t="s">
        <v>330</v>
      </c>
      <c r="M1485" s="72"/>
    </row>
    <row r="1486" spans="2:13" x14ac:dyDescent="0.25">
      <c r="B1486" s="72" t="s">
        <v>12</v>
      </c>
      <c r="C1486" s="72" t="s">
        <v>13</v>
      </c>
      <c r="D1486" s="72" t="s">
        <v>14</v>
      </c>
      <c r="E1486" s="72" t="s">
        <v>83</v>
      </c>
      <c r="F1486" s="73">
        <v>3288</v>
      </c>
      <c r="G1486" s="72" t="s">
        <v>16</v>
      </c>
      <c r="H1486" s="72" t="s">
        <v>24</v>
      </c>
      <c r="I1486" s="72" t="s">
        <v>18</v>
      </c>
      <c r="J1486" s="72" t="s">
        <v>19</v>
      </c>
      <c r="K1486" s="72" t="s">
        <v>117</v>
      </c>
      <c r="L1486" s="72" t="s">
        <v>679</v>
      </c>
      <c r="M1486" s="72"/>
    </row>
    <row r="1487" spans="2:13" x14ac:dyDescent="0.25">
      <c r="B1487" s="72" t="s">
        <v>12</v>
      </c>
      <c r="C1487" s="72" t="s">
        <v>13</v>
      </c>
      <c r="D1487" s="72" t="s">
        <v>14</v>
      </c>
      <c r="E1487" s="72" t="s">
        <v>41</v>
      </c>
      <c r="F1487" s="73">
        <v>-5614</v>
      </c>
      <c r="G1487" s="72" t="s">
        <v>16</v>
      </c>
      <c r="H1487" s="72" t="s">
        <v>24</v>
      </c>
      <c r="I1487" s="72" t="s">
        <v>18</v>
      </c>
      <c r="J1487" s="72" t="s">
        <v>19</v>
      </c>
      <c r="K1487" s="72" t="s">
        <v>25</v>
      </c>
      <c r="L1487" s="72" t="s">
        <v>481</v>
      </c>
      <c r="M1487" s="72"/>
    </row>
    <row r="1488" spans="2:13" x14ac:dyDescent="0.25">
      <c r="B1488" s="72" t="s">
        <v>12</v>
      </c>
      <c r="C1488" s="72" t="s">
        <v>13</v>
      </c>
      <c r="D1488" s="72" t="s">
        <v>14</v>
      </c>
      <c r="E1488" s="72" t="s">
        <v>83</v>
      </c>
      <c r="F1488" s="73">
        <v>4361</v>
      </c>
      <c r="G1488" s="72" t="s">
        <v>16</v>
      </c>
      <c r="H1488" s="72" t="s">
        <v>24</v>
      </c>
      <c r="I1488" s="72" t="s">
        <v>18</v>
      </c>
      <c r="J1488" s="72" t="s">
        <v>19</v>
      </c>
      <c r="K1488" s="72" t="s">
        <v>25</v>
      </c>
      <c r="L1488" s="72" t="s">
        <v>688</v>
      </c>
      <c r="M1488" s="72"/>
    </row>
    <row r="1489" spans="2:13" x14ac:dyDescent="0.25">
      <c r="B1489" s="72" t="s">
        <v>12</v>
      </c>
      <c r="C1489" s="72" t="s">
        <v>13</v>
      </c>
      <c r="D1489" s="72" t="s">
        <v>14</v>
      </c>
      <c r="E1489" s="72" t="s">
        <v>68</v>
      </c>
      <c r="F1489" s="73">
        <v>-5185</v>
      </c>
      <c r="G1489" s="72" t="s">
        <v>16</v>
      </c>
      <c r="H1489" s="72" t="s">
        <v>17</v>
      </c>
      <c r="I1489" s="72" t="s">
        <v>18</v>
      </c>
      <c r="J1489" s="72" t="s">
        <v>19</v>
      </c>
      <c r="K1489" s="72" t="s">
        <v>25</v>
      </c>
      <c r="L1489" s="72" t="s">
        <v>396</v>
      </c>
      <c r="M1489" s="72"/>
    </row>
    <row r="1490" spans="2:13" x14ac:dyDescent="0.25">
      <c r="B1490" s="72" t="s">
        <v>12</v>
      </c>
      <c r="C1490" s="72" t="s">
        <v>13</v>
      </c>
      <c r="D1490" s="72" t="s">
        <v>14</v>
      </c>
      <c r="E1490" s="72" t="s">
        <v>39</v>
      </c>
      <c r="F1490" s="73">
        <v>-37147</v>
      </c>
      <c r="G1490" s="72" t="s">
        <v>16</v>
      </c>
      <c r="H1490" s="72" t="s">
        <v>24</v>
      </c>
      <c r="I1490" s="72" t="s">
        <v>18</v>
      </c>
      <c r="J1490" s="72" t="s">
        <v>19</v>
      </c>
      <c r="K1490" s="72" t="s">
        <v>20</v>
      </c>
      <c r="L1490" s="72" t="s">
        <v>483</v>
      </c>
      <c r="M1490" s="72"/>
    </row>
    <row r="1491" spans="2:13" x14ac:dyDescent="0.25">
      <c r="B1491" s="72" t="s">
        <v>12</v>
      </c>
      <c r="C1491" s="72" t="s">
        <v>13</v>
      </c>
      <c r="D1491" s="72" t="s">
        <v>14</v>
      </c>
      <c r="E1491" s="72" t="s">
        <v>41</v>
      </c>
      <c r="F1491" s="73">
        <v>-1109</v>
      </c>
      <c r="G1491" s="72" t="s">
        <v>16</v>
      </c>
      <c r="H1491" s="72" t="s">
        <v>17</v>
      </c>
      <c r="I1491" s="72" t="s">
        <v>18</v>
      </c>
      <c r="J1491" s="72" t="s">
        <v>19</v>
      </c>
      <c r="K1491" s="72" t="s">
        <v>37</v>
      </c>
      <c r="L1491" s="72" t="s">
        <v>317</v>
      </c>
      <c r="M1491" s="72"/>
    </row>
    <row r="1492" spans="2:13" x14ac:dyDescent="0.25">
      <c r="B1492" s="72" t="s">
        <v>12</v>
      </c>
      <c r="C1492" s="72" t="s">
        <v>13</v>
      </c>
      <c r="D1492" s="72" t="s">
        <v>14</v>
      </c>
      <c r="E1492" s="72" t="s">
        <v>23</v>
      </c>
      <c r="F1492" s="73">
        <v>-27</v>
      </c>
      <c r="G1492" s="72" t="s">
        <v>16</v>
      </c>
      <c r="H1492" s="72" t="s">
        <v>24</v>
      </c>
      <c r="I1492" s="72" t="s">
        <v>18</v>
      </c>
      <c r="J1492" s="72" t="s">
        <v>19</v>
      </c>
      <c r="K1492" s="72" t="s">
        <v>63</v>
      </c>
      <c r="L1492" s="72" t="s">
        <v>135</v>
      </c>
      <c r="M1492" s="72"/>
    </row>
    <row r="1493" spans="2:13" x14ac:dyDescent="0.25">
      <c r="B1493" s="72" t="s">
        <v>12</v>
      </c>
      <c r="C1493" s="72" t="s">
        <v>13</v>
      </c>
      <c r="D1493" s="72" t="s">
        <v>14</v>
      </c>
      <c r="E1493" s="72" t="s">
        <v>68</v>
      </c>
      <c r="F1493" s="73">
        <v>-177132</v>
      </c>
      <c r="G1493" s="72" t="s">
        <v>16</v>
      </c>
      <c r="H1493" s="72" t="s">
        <v>24</v>
      </c>
      <c r="I1493" s="72" t="s">
        <v>18</v>
      </c>
      <c r="J1493" s="72" t="s">
        <v>19</v>
      </c>
      <c r="K1493" s="72" t="s">
        <v>185</v>
      </c>
      <c r="L1493" s="72" t="s">
        <v>409</v>
      </c>
      <c r="M1493" s="72"/>
    </row>
    <row r="1494" spans="2:13" x14ac:dyDescent="0.25">
      <c r="B1494" s="72" t="s">
        <v>12</v>
      </c>
      <c r="C1494" s="72" t="s">
        <v>13</v>
      </c>
      <c r="D1494" s="72" t="s">
        <v>14</v>
      </c>
      <c r="E1494" s="72" t="s">
        <v>41</v>
      </c>
      <c r="F1494" s="73">
        <v>-550</v>
      </c>
      <c r="G1494" s="72" t="s">
        <v>16</v>
      </c>
      <c r="H1494" s="72" t="s">
        <v>24</v>
      </c>
      <c r="I1494" s="72" t="s">
        <v>18</v>
      </c>
      <c r="J1494" s="72" t="s">
        <v>19</v>
      </c>
      <c r="K1494" s="72" t="s">
        <v>37</v>
      </c>
      <c r="L1494" s="72" t="s">
        <v>257</v>
      </c>
      <c r="M1494" s="72"/>
    </row>
    <row r="1495" spans="2:13" x14ac:dyDescent="0.25">
      <c r="B1495" s="72" t="s">
        <v>12</v>
      </c>
      <c r="C1495" s="72" t="s">
        <v>13</v>
      </c>
      <c r="D1495" s="72" t="s">
        <v>14</v>
      </c>
      <c r="E1495" s="72" t="s">
        <v>156</v>
      </c>
      <c r="F1495" s="73">
        <v>65065</v>
      </c>
      <c r="G1495" s="72" t="s">
        <v>16</v>
      </c>
      <c r="H1495" s="72" t="s">
        <v>24</v>
      </c>
      <c r="I1495" s="72" t="s">
        <v>18</v>
      </c>
      <c r="J1495" s="72" t="s">
        <v>19</v>
      </c>
      <c r="K1495" s="72" t="s">
        <v>37</v>
      </c>
      <c r="L1495" s="72" t="s">
        <v>487</v>
      </c>
      <c r="M1495" s="72"/>
    </row>
    <row r="1496" spans="2:13" x14ac:dyDescent="0.25">
      <c r="B1496" s="72" t="s">
        <v>12</v>
      </c>
      <c r="C1496" s="72" t="s">
        <v>13</v>
      </c>
      <c r="D1496" s="72" t="s">
        <v>14</v>
      </c>
      <c r="E1496" s="72" t="s">
        <v>27</v>
      </c>
      <c r="F1496" s="73">
        <v>29213</v>
      </c>
      <c r="G1496" s="72" t="s">
        <v>16</v>
      </c>
      <c r="H1496" s="72" t="s">
        <v>24</v>
      </c>
      <c r="I1496" s="72" t="s">
        <v>18</v>
      </c>
      <c r="J1496" s="72" t="s">
        <v>19</v>
      </c>
      <c r="K1496" s="72" t="s">
        <v>31</v>
      </c>
      <c r="L1496" s="72" t="s">
        <v>293</v>
      </c>
      <c r="M1496" s="72" t="s">
        <v>47</v>
      </c>
    </row>
    <row r="1497" spans="2:13" x14ac:dyDescent="0.25">
      <c r="B1497" s="72" t="s">
        <v>12</v>
      </c>
      <c r="C1497" s="72" t="s">
        <v>13</v>
      </c>
      <c r="D1497" s="72" t="s">
        <v>14</v>
      </c>
      <c r="E1497" s="72" t="s">
        <v>55</v>
      </c>
      <c r="F1497" s="73">
        <v>485450</v>
      </c>
      <c r="G1497" s="72" t="s">
        <v>16</v>
      </c>
      <c r="H1497" s="72" t="s">
        <v>17</v>
      </c>
      <c r="I1497" s="72" t="s">
        <v>18</v>
      </c>
      <c r="J1497" s="72" t="s">
        <v>19</v>
      </c>
      <c r="K1497" s="72" t="s">
        <v>25</v>
      </c>
      <c r="L1497" s="72" t="s">
        <v>548</v>
      </c>
      <c r="M1497" s="72" t="s">
        <v>29</v>
      </c>
    </row>
    <row r="1498" spans="2:13" x14ac:dyDescent="0.25">
      <c r="B1498" s="72" t="s">
        <v>12</v>
      </c>
      <c r="C1498" s="72" t="s">
        <v>13</v>
      </c>
      <c r="D1498" s="72" t="s">
        <v>14</v>
      </c>
      <c r="E1498" s="72" t="s">
        <v>79</v>
      </c>
      <c r="F1498" s="73">
        <v>-4153</v>
      </c>
      <c r="G1498" s="72" t="s">
        <v>16</v>
      </c>
      <c r="H1498" s="72" t="s">
        <v>24</v>
      </c>
      <c r="I1498" s="72" t="s">
        <v>18</v>
      </c>
      <c r="J1498" s="72" t="s">
        <v>19</v>
      </c>
      <c r="K1498" s="72" t="s">
        <v>117</v>
      </c>
      <c r="L1498" s="72" t="s">
        <v>475</v>
      </c>
      <c r="M1498" s="72"/>
    </row>
    <row r="1499" spans="2:13" x14ac:dyDescent="0.25">
      <c r="B1499" s="72" t="s">
        <v>12</v>
      </c>
      <c r="C1499" s="72" t="s">
        <v>13</v>
      </c>
      <c r="D1499" s="72" t="s">
        <v>14</v>
      </c>
      <c r="E1499" s="72" t="s">
        <v>55</v>
      </c>
      <c r="F1499" s="73">
        <v>283587</v>
      </c>
      <c r="G1499" s="72" t="s">
        <v>16</v>
      </c>
      <c r="H1499" s="72" t="s">
        <v>17</v>
      </c>
      <c r="I1499" s="72" t="s">
        <v>18</v>
      </c>
      <c r="J1499" s="72" t="s">
        <v>227</v>
      </c>
      <c r="K1499" s="72" t="s">
        <v>25</v>
      </c>
      <c r="L1499" s="72" t="s">
        <v>220</v>
      </c>
      <c r="M1499" s="72" t="s">
        <v>112</v>
      </c>
    </row>
    <row r="1500" spans="2:13" x14ac:dyDescent="0.25">
      <c r="B1500" s="72" t="s">
        <v>12</v>
      </c>
      <c r="C1500" s="72" t="s">
        <v>13</v>
      </c>
      <c r="D1500" s="72" t="s">
        <v>14</v>
      </c>
      <c r="E1500" s="72" t="s">
        <v>39</v>
      </c>
      <c r="F1500" s="73">
        <v>-1037</v>
      </c>
      <c r="G1500" s="72" t="s">
        <v>16</v>
      </c>
      <c r="H1500" s="72" t="s">
        <v>17</v>
      </c>
      <c r="I1500" s="72" t="s">
        <v>18</v>
      </c>
      <c r="J1500" s="72" t="s">
        <v>19</v>
      </c>
      <c r="K1500" s="72" t="s">
        <v>25</v>
      </c>
      <c r="L1500" s="72" t="s">
        <v>416</v>
      </c>
      <c r="M1500" s="72"/>
    </row>
    <row r="1501" spans="2:13" x14ac:dyDescent="0.25">
      <c r="B1501" s="72" t="s">
        <v>12</v>
      </c>
      <c r="C1501" s="72" t="s">
        <v>13</v>
      </c>
      <c r="D1501" s="72" t="s">
        <v>14</v>
      </c>
      <c r="E1501" s="72" t="s">
        <v>51</v>
      </c>
      <c r="F1501" s="73">
        <v>99935</v>
      </c>
      <c r="G1501" s="72" t="s">
        <v>16</v>
      </c>
      <c r="H1501" s="72" t="s">
        <v>24</v>
      </c>
      <c r="I1501" s="72" t="s">
        <v>18</v>
      </c>
      <c r="J1501" s="72" t="s">
        <v>19</v>
      </c>
      <c r="K1501" s="72" t="s">
        <v>157</v>
      </c>
      <c r="L1501" s="72" t="s">
        <v>570</v>
      </c>
      <c r="M1501" s="72"/>
    </row>
    <row r="1502" spans="2:13" x14ac:dyDescent="0.25">
      <c r="B1502" s="72" t="s">
        <v>12</v>
      </c>
      <c r="C1502" s="72" t="s">
        <v>13</v>
      </c>
      <c r="D1502" s="72" t="s">
        <v>14</v>
      </c>
      <c r="E1502" s="72" t="s">
        <v>83</v>
      </c>
      <c r="F1502" s="73">
        <v>12910</v>
      </c>
      <c r="G1502" s="72" t="s">
        <v>16</v>
      </c>
      <c r="H1502" s="72" t="s">
        <v>17</v>
      </c>
      <c r="I1502" s="72" t="s">
        <v>18</v>
      </c>
      <c r="J1502" s="72" t="s">
        <v>19</v>
      </c>
      <c r="K1502" s="72" t="s">
        <v>43</v>
      </c>
      <c r="L1502" s="72" t="s">
        <v>437</v>
      </c>
      <c r="M1502" s="72"/>
    </row>
    <row r="1503" spans="2:13" x14ac:dyDescent="0.25">
      <c r="B1503" s="72" t="s">
        <v>12</v>
      </c>
      <c r="C1503" s="72" t="s">
        <v>13</v>
      </c>
      <c r="D1503" s="72" t="s">
        <v>14</v>
      </c>
      <c r="E1503" s="72" t="s">
        <v>258</v>
      </c>
      <c r="F1503" s="73">
        <v>43920</v>
      </c>
      <c r="G1503" s="72" t="s">
        <v>16</v>
      </c>
      <c r="H1503" s="72" t="s">
        <v>17</v>
      </c>
      <c r="I1503" s="72" t="s">
        <v>18</v>
      </c>
      <c r="J1503" s="72" t="s">
        <v>19</v>
      </c>
      <c r="K1503" s="72" t="s">
        <v>25</v>
      </c>
      <c r="L1503" s="72" t="s">
        <v>365</v>
      </c>
      <c r="M1503" s="72" t="s">
        <v>259</v>
      </c>
    </row>
    <row r="1504" spans="2:13" x14ac:dyDescent="0.25">
      <c r="B1504" s="72" t="s">
        <v>12</v>
      </c>
      <c r="C1504" s="72" t="s">
        <v>13</v>
      </c>
      <c r="D1504" s="72" t="s">
        <v>14</v>
      </c>
      <c r="E1504" s="72" t="s">
        <v>83</v>
      </c>
      <c r="F1504" s="73">
        <v>71093</v>
      </c>
      <c r="G1504" s="72" t="s">
        <v>16</v>
      </c>
      <c r="H1504" s="72" t="s">
        <v>17</v>
      </c>
      <c r="I1504" s="72" t="s">
        <v>18</v>
      </c>
      <c r="J1504" s="72" t="s">
        <v>19</v>
      </c>
      <c r="K1504" s="72" t="s">
        <v>49</v>
      </c>
      <c r="L1504" s="72" t="s">
        <v>167</v>
      </c>
      <c r="M1504" s="72"/>
    </row>
    <row r="1505" spans="2:13" x14ac:dyDescent="0.25">
      <c r="B1505" s="72" t="s">
        <v>12</v>
      </c>
      <c r="C1505" s="72" t="s">
        <v>13</v>
      </c>
      <c r="D1505" s="72" t="s">
        <v>14</v>
      </c>
      <c r="E1505" s="72" t="s">
        <v>94</v>
      </c>
      <c r="F1505" s="73">
        <v>17805</v>
      </c>
      <c r="G1505" s="72" t="s">
        <v>16</v>
      </c>
      <c r="H1505" s="72" t="s">
        <v>24</v>
      </c>
      <c r="I1505" s="72" t="s">
        <v>18</v>
      </c>
      <c r="J1505" s="72" t="s">
        <v>19</v>
      </c>
      <c r="K1505" s="72" t="s">
        <v>43</v>
      </c>
      <c r="L1505" s="72" t="s">
        <v>501</v>
      </c>
      <c r="M1505" s="72"/>
    </row>
    <row r="1506" spans="2:13" x14ac:dyDescent="0.25">
      <c r="B1506" s="72" t="s">
        <v>12</v>
      </c>
      <c r="C1506" s="72" t="s">
        <v>13</v>
      </c>
      <c r="D1506" s="72" t="s">
        <v>14</v>
      </c>
      <c r="E1506" s="72" t="s">
        <v>79</v>
      </c>
      <c r="F1506" s="73">
        <v>-7971</v>
      </c>
      <c r="G1506" s="72" t="s">
        <v>16</v>
      </c>
      <c r="H1506" s="72" t="s">
        <v>17</v>
      </c>
      <c r="I1506" s="72" t="s">
        <v>18</v>
      </c>
      <c r="J1506" s="72" t="s">
        <v>19</v>
      </c>
      <c r="K1506" s="72" t="s">
        <v>25</v>
      </c>
      <c r="L1506" s="72" t="s">
        <v>329</v>
      </c>
      <c r="M1506" s="72"/>
    </row>
    <row r="1507" spans="2:13" x14ac:dyDescent="0.25">
      <c r="B1507" s="72" t="s">
        <v>12</v>
      </c>
      <c r="C1507" s="72" t="s">
        <v>13</v>
      </c>
      <c r="D1507" s="72" t="s">
        <v>14</v>
      </c>
      <c r="E1507" s="72" t="s">
        <v>144</v>
      </c>
      <c r="F1507" s="73">
        <v>876304</v>
      </c>
      <c r="G1507" s="72" t="s">
        <v>16</v>
      </c>
      <c r="H1507" s="72" t="s">
        <v>24</v>
      </c>
      <c r="I1507" s="72" t="s">
        <v>18</v>
      </c>
      <c r="J1507" s="72" t="s">
        <v>19</v>
      </c>
      <c r="K1507" s="72" t="s">
        <v>96</v>
      </c>
      <c r="L1507" s="72" t="s">
        <v>403</v>
      </c>
      <c r="M1507" s="72" t="s">
        <v>184</v>
      </c>
    </row>
    <row r="1508" spans="2:13" x14ac:dyDescent="0.25">
      <c r="B1508" s="72" t="s">
        <v>12</v>
      </c>
      <c r="C1508" s="72" t="s">
        <v>13</v>
      </c>
      <c r="D1508" s="72" t="s">
        <v>14</v>
      </c>
      <c r="E1508" s="72" t="s">
        <v>68</v>
      </c>
      <c r="F1508" s="73">
        <v>-232953</v>
      </c>
      <c r="G1508" s="72" t="s">
        <v>16</v>
      </c>
      <c r="H1508" s="72" t="s">
        <v>24</v>
      </c>
      <c r="I1508" s="72" t="s">
        <v>18</v>
      </c>
      <c r="J1508" s="72" t="s">
        <v>19</v>
      </c>
      <c r="K1508" s="72" t="s">
        <v>49</v>
      </c>
      <c r="L1508" s="72" t="s">
        <v>167</v>
      </c>
      <c r="M1508" s="72"/>
    </row>
    <row r="1509" spans="2:13" x14ac:dyDescent="0.25">
      <c r="B1509" s="72" t="s">
        <v>12</v>
      </c>
      <c r="C1509" s="72" t="s">
        <v>13</v>
      </c>
      <c r="D1509" s="72" t="s">
        <v>14</v>
      </c>
      <c r="E1509" s="72" t="s">
        <v>51</v>
      </c>
      <c r="F1509" s="73">
        <v>1062324</v>
      </c>
      <c r="G1509" s="72" t="s">
        <v>16</v>
      </c>
      <c r="H1509" s="72" t="s">
        <v>17</v>
      </c>
      <c r="I1509" s="72" t="s">
        <v>18</v>
      </c>
      <c r="J1509" s="72" t="s">
        <v>19</v>
      </c>
      <c r="K1509" s="72" t="s">
        <v>37</v>
      </c>
      <c r="L1509" s="72" t="s">
        <v>38</v>
      </c>
      <c r="M1509" s="72"/>
    </row>
    <row r="1510" spans="2:13" x14ac:dyDescent="0.25">
      <c r="B1510" s="72" t="s">
        <v>12</v>
      </c>
      <c r="C1510" s="72" t="s">
        <v>13</v>
      </c>
      <c r="D1510" s="72" t="s">
        <v>14</v>
      </c>
      <c r="E1510" s="72" t="s">
        <v>94</v>
      </c>
      <c r="F1510" s="73">
        <v>28333</v>
      </c>
      <c r="G1510" s="72" t="s">
        <v>16</v>
      </c>
      <c r="H1510" s="72" t="s">
        <v>24</v>
      </c>
      <c r="I1510" s="72" t="s">
        <v>18</v>
      </c>
      <c r="J1510" s="72" t="s">
        <v>19</v>
      </c>
      <c r="K1510" s="72" t="s">
        <v>25</v>
      </c>
      <c r="L1510" s="72" t="s">
        <v>244</v>
      </c>
      <c r="M1510" s="72"/>
    </row>
    <row r="1511" spans="2:13" x14ac:dyDescent="0.25">
      <c r="B1511" s="72" t="s">
        <v>12</v>
      </c>
      <c r="C1511" s="72" t="s">
        <v>13</v>
      </c>
      <c r="D1511" s="72" t="s">
        <v>14</v>
      </c>
      <c r="E1511" s="72" t="s">
        <v>30</v>
      </c>
      <c r="F1511" s="73">
        <v>-33469</v>
      </c>
      <c r="G1511" s="72" t="s">
        <v>16</v>
      </c>
      <c r="H1511" s="72" t="s">
        <v>24</v>
      </c>
      <c r="I1511" s="72" t="s">
        <v>18</v>
      </c>
      <c r="J1511" s="72" t="s">
        <v>19</v>
      </c>
      <c r="K1511" s="72" t="s">
        <v>49</v>
      </c>
      <c r="L1511" s="72" t="s">
        <v>288</v>
      </c>
      <c r="M1511" s="72"/>
    </row>
    <row r="1512" spans="2:13" x14ac:dyDescent="0.25">
      <c r="B1512" s="72" t="s">
        <v>12</v>
      </c>
      <c r="C1512" s="72" t="s">
        <v>13</v>
      </c>
      <c r="D1512" s="72" t="s">
        <v>14</v>
      </c>
      <c r="E1512" s="72" t="s">
        <v>15</v>
      </c>
      <c r="F1512" s="73">
        <v>198719</v>
      </c>
      <c r="G1512" s="72" t="s">
        <v>16</v>
      </c>
      <c r="H1512" s="72" t="s">
        <v>24</v>
      </c>
      <c r="I1512" s="72" t="s">
        <v>18</v>
      </c>
      <c r="J1512" s="72" t="s">
        <v>19</v>
      </c>
      <c r="K1512" s="72" t="s">
        <v>37</v>
      </c>
      <c r="L1512" s="72" t="s">
        <v>218</v>
      </c>
      <c r="M1512" s="72" t="s">
        <v>133</v>
      </c>
    </row>
    <row r="1513" spans="2:13" x14ac:dyDescent="0.25">
      <c r="B1513" s="72" t="s">
        <v>12</v>
      </c>
      <c r="C1513" s="72" t="s">
        <v>13</v>
      </c>
      <c r="D1513" s="72" t="s">
        <v>14</v>
      </c>
      <c r="E1513" s="72" t="s">
        <v>74</v>
      </c>
      <c r="F1513" s="73">
        <v>919</v>
      </c>
      <c r="G1513" s="72" t="s">
        <v>16</v>
      </c>
      <c r="H1513" s="72" t="s">
        <v>17</v>
      </c>
      <c r="I1513" s="72" t="s">
        <v>18</v>
      </c>
      <c r="J1513" s="72" t="s">
        <v>19</v>
      </c>
      <c r="K1513" s="72" t="s">
        <v>20</v>
      </c>
      <c r="L1513" s="72" t="s">
        <v>181</v>
      </c>
      <c r="M1513" s="72" t="s">
        <v>302</v>
      </c>
    </row>
    <row r="1514" spans="2:13" x14ac:dyDescent="0.25">
      <c r="B1514" s="72" t="s">
        <v>12</v>
      </c>
      <c r="C1514" s="72" t="s">
        <v>13</v>
      </c>
      <c r="D1514" s="72" t="s">
        <v>14</v>
      </c>
      <c r="E1514" s="72" t="s">
        <v>94</v>
      </c>
      <c r="F1514" s="73">
        <v>8</v>
      </c>
      <c r="G1514" s="72" t="s">
        <v>16</v>
      </c>
      <c r="H1514" s="72" t="s">
        <v>24</v>
      </c>
      <c r="I1514" s="72" t="s">
        <v>18</v>
      </c>
      <c r="J1514" s="72" t="s">
        <v>19</v>
      </c>
      <c r="K1514" s="72" t="s">
        <v>25</v>
      </c>
      <c r="L1514" s="72" t="s">
        <v>374</v>
      </c>
      <c r="M1514" s="72"/>
    </row>
    <row r="1515" spans="2:13" x14ac:dyDescent="0.25">
      <c r="B1515" s="72" t="s">
        <v>12</v>
      </c>
      <c r="C1515" s="72" t="s">
        <v>13</v>
      </c>
      <c r="D1515" s="72" t="s">
        <v>14</v>
      </c>
      <c r="E1515" s="72" t="s">
        <v>39</v>
      </c>
      <c r="F1515" s="73">
        <v>-14419</v>
      </c>
      <c r="G1515" s="72" t="s">
        <v>16</v>
      </c>
      <c r="H1515" s="72" t="s">
        <v>17</v>
      </c>
      <c r="I1515" s="72" t="s">
        <v>18</v>
      </c>
      <c r="J1515" s="72" t="s">
        <v>19</v>
      </c>
      <c r="K1515" s="72" t="s">
        <v>25</v>
      </c>
      <c r="L1515" s="72" t="s">
        <v>88</v>
      </c>
      <c r="M1515" s="72"/>
    </row>
    <row r="1516" spans="2:13" x14ac:dyDescent="0.25">
      <c r="B1516" s="72" t="s">
        <v>12</v>
      </c>
      <c r="C1516" s="72" t="s">
        <v>13</v>
      </c>
      <c r="D1516" s="72" t="s">
        <v>14</v>
      </c>
      <c r="E1516" s="72" t="s">
        <v>55</v>
      </c>
      <c r="F1516" s="73">
        <v>15284</v>
      </c>
      <c r="G1516" s="72" t="s">
        <v>16</v>
      </c>
      <c r="H1516" s="72" t="s">
        <v>24</v>
      </c>
      <c r="I1516" s="72" t="s">
        <v>18</v>
      </c>
      <c r="J1516" s="72" t="s">
        <v>19</v>
      </c>
      <c r="K1516" s="72" t="s">
        <v>25</v>
      </c>
      <c r="L1516" s="72" t="s">
        <v>512</v>
      </c>
      <c r="M1516" s="72" t="s">
        <v>57</v>
      </c>
    </row>
    <row r="1517" spans="2:13" x14ac:dyDescent="0.25">
      <c r="B1517" s="72" t="s">
        <v>12</v>
      </c>
      <c r="C1517" s="72" t="s">
        <v>13</v>
      </c>
      <c r="D1517" s="72" t="s">
        <v>14</v>
      </c>
      <c r="E1517" s="72" t="s">
        <v>51</v>
      </c>
      <c r="F1517" s="73">
        <v>11555</v>
      </c>
      <c r="G1517" s="72" t="s">
        <v>16</v>
      </c>
      <c r="H1517" s="72" t="s">
        <v>24</v>
      </c>
      <c r="I1517" s="72" t="s">
        <v>48</v>
      </c>
      <c r="J1517" s="72" t="s">
        <v>19</v>
      </c>
      <c r="K1517" s="72" t="s">
        <v>49</v>
      </c>
      <c r="L1517" s="72" t="s">
        <v>288</v>
      </c>
      <c r="M1517" s="72"/>
    </row>
    <row r="1518" spans="2:13" x14ac:dyDescent="0.25">
      <c r="B1518" s="72" t="s">
        <v>12</v>
      </c>
      <c r="C1518" s="72" t="s">
        <v>13</v>
      </c>
      <c r="D1518" s="72" t="s">
        <v>14</v>
      </c>
      <c r="E1518" s="72" t="s">
        <v>55</v>
      </c>
      <c r="F1518" s="73">
        <v>5991264</v>
      </c>
      <c r="G1518" s="72" t="s">
        <v>16</v>
      </c>
      <c r="H1518" s="72" t="s">
        <v>17</v>
      </c>
      <c r="I1518" s="72" t="s">
        <v>18</v>
      </c>
      <c r="J1518" s="72" t="s">
        <v>19</v>
      </c>
      <c r="K1518" s="72" t="s">
        <v>37</v>
      </c>
      <c r="L1518" s="72" t="s">
        <v>232</v>
      </c>
      <c r="M1518" s="72" t="s">
        <v>57</v>
      </c>
    </row>
    <row r="1519" spans="2:13" x14ac:dyDescent="0.25">
      <c r="B1519" s="72" t="s">
        <v>12</v>
      </c>
      <c r="C1519" s="72" t="s">
        <v>13</v>
      </c>
      <c r="D1519" s="72" t="s">
        <v>14</v>
      </c>
      <c r="E1519" s="72" t="s">
        <v>39</v>
      </c>
      <c r="F1519" s="73">
        <v>-14518</v>
      </c>
      <c r="G1519" s="72" t="s">
        <v>16</v>
      </c>
      <c r="H1519" s="72" t="s">
        <v>24</v>
      </c>
      <c r="I1519" s="72" t="s">
        <v>18</v>
      </c>
      <c r="J1519" s="72" t="s">
        <v>19</v>
      </c>
      <c r="K1519" s="72" t="s">
        <v>99</v>
      </c>
      <c r="L1519" s="72" t="s">
        <v>355</v>
      </c>
      <c r="M1519" s="72"/>
    </row>
    <row r="1520" spans="2:13" x14ac:dyDescent="0.25">
      <c r="B1520" s="72" t="s">
        <v>12</v>
      </c>
      <c r="C1520" s="72" t="s">
        <v>13</v>
      </c>
      <c r="D1520" s="72" t="s">
        <v>14</v>
      </c>
      <c r="E1520" s="72" t="s">
        <v>74</v>
      </c>
      <c r="F1520" s="73">
        <v>139</v>
      </c>
      <c r="G1520" s="72" t="s">
        <v>16</v>
      </c>
      <c r="H1520" s="72" t="s">
        <v>17</v>
      </c>
      <c r="I1520" s="72" t="s">
        <v>48</v>
      </c>
      <c r="J1520" s="72" t="s">
        <v>19</v>
      </c>
      <c r="K1520" s="72" t="s">
        <v>49</v>
      </c>
      <c r="L1520" s="72" t="s">
        <v>73</v>
      </c>
      <c r="M1520" s="72" t="s">
        <v>302</v>
      </c>
    </row>
    <row r="1521" spans="2:13" x14ac:dyDescent="0.25">
      <c r="B1521" s="72" t="s">
        <v>12</v>
      </c>
      <c r="C1521" s="72" t="s">
        <v>13</v>
      </c>
      <c r="D1521" s="72" t="s">
        <v>14</v>
      </c>
      <c r="E1521" s="72" t="s">
        <v>94</v>
      </c>
      <c r="F1521" s="73">
        <v>30147</v>
      </c>
      <c r="G1521" s="72" t="s">
        <v>16</v>
      </c>
      <c r="H1521" s="72" t="s">
        <v>24</v>
      </c>
      <c r="I1521" s="72" t="s">
        <v>18</v>
      </c>
      <c r="J1521" s="72" t="s">
        <v>19</v>
      </c>
      <c r="K1521" s="72" t="s">
        <v>63</v>
      </c>
      <c r="L1521" s="72" t="s">
        <v>452</v>
      </c>
      <c r="M1521" s="72"/>
    </row>
    <row r="1522" spans="2:13" x14ac:dyDescent="0.25">
      <c r="B1522" s="72" t="s">
        <v>12</v>
      </c>
      <c r="C1522" s="72" t="s">
        <v>13</v>
      </c>
      <c r="D1522" s="72" t="s">
        <v>14</v>
      </c>
      <c r="E1522" s="72" t="s">
        <v>123</v>
      </c>
      <c r="F1522" s="73">
        <v>-1547</v>
      </c>
      <c r="G1522" s="72" t="s">
        <v>16</v>
      </c>
      <c r="H1522" s="72" t="s">
        <v>24</v>
      </c>
      <c r="I1522" s="72" t="s">
        <v>18</v>
      </c>
      <c r="J1522" s="72" t="s">
        <v>19</v>
      </c>
      <c r="K1522" s="72" t="s">
        <v>49</v>
      </c>
      <c r="L1522" s="72" t="s">
        <v>167</v>
      </c>
      <c r="M1522" s="72"/>
    </row>
    <row r="1523" spans="2:13" x14ac:dyDescent="0.25">
      <c r="B1523" s="72" t="s">
        <v>12</v>
      </c>
      <c r="C1523" s="72" t="s">
        <v>13</v>
      </c>
      <c r="D1523" s="72" t="s">
        <v>14</v>
      </c>
      <c r="E1523" s="72" t="s">
        <v>30</v>
      </c>
      <c r="F1523" s="73">
        <v>-2056</v>
      </c>
      <c r="G1523" s="72" t="s">
        <v>16</v>
      </c>
      <c r="H1523" s="72" t="s">
        <v>17</v>
      </c>
      <c r="I1523" s="72" t="s">
        <v>18</v>
      </c>
      <c r="J1523" s="72" t="s">
        <v>19</v>
      </c>
      <c r="K1523" s="72" t="s">
        <v>20</v>
      </c>
      <c r="L1523" s="72" t="s">
        <v>529</v>
      </c>
      <c r="M1523" s="72"/>
    </row>
    <row r="1524" spans="2:13" x14ac:dyDescent="0.25">
      <c r="B1524" s="72" t="s">
        <v>12</v>
      </c>
      <c r="C1524" s="72" t="s">
        <v>13</v>
      </c>
      <c r="D1524" s="72" t="s">
        <v>14</v>
      </c>
      <c r="E1524" s="72" t="s">
        <v>79</v>
      </c>
      <c r="F1524" s="73">
        <v>-22878</v>
      </c>
      <c r="G1524" s="72" t="s">
        <v>16</v>
      </c>
      <c r="H1524" s="72" t="s">
        <v>24</v>
      </c>
      <c r="I1524" s="72" t="s">
        <v>18</v>
      </c>
      <c r="J1524" s="72" t="s">
        <v>19</v>
      </c>
      <c r="K1524" s="72" t="s">
        <v>99</v>
      </c>
      <c r="L1524" s="72" t="s">
        <v>499</v>
      </c>
      <c r="M1524" s="72"/>
    </row>
    <row r="1525" spans="2:13" x14ac:dyDescent="0.25">
      <c r="B1525" s="72" t="s">
        <v>12</v>
      </c>
      <c r="C1525" s="72" t="s">
        <v>13</v>
      </c>
      <c r="D1525" s="72" t="s">
        <v>14</v>
      </c>
      <c r="E1525" s="72" t="s">
        <v>68</v>
      </c>
      <c r="F1525" s="73">
        <v>-57409</v>
      </c>
      <c r="G1525" s="72" t="s">
        <v>16</v>
      </c>
      <c r="H1525" s="72" t="s">
        <v>24</v>
      </c>
      <c r="I1525" s="72" t="s">
        <v>18</v>
      </c>
      <c r="J1525" s="72" t="s">
        <v>19</v>
      </c>
      <c r="K1525" s="72" t="s">
        <v>43</v>
      </c>
      <c r="L1525" s="72" t="s">
        <v>447</v>
      </c>
      <c r="M1525" s="72"/>
    </row>
    <row r="1526" spans="2:13" x14ac:dyDescent="0.25">
      <c r="B1526" s="72" t="s">
        <v>12</v>
      </c>
      <c r="C1526" s="72" t="s">
        <v>13</v>
      </c>
      <c r="D1526" s="72" t="s">
        <v>14</v>
      </c>
      <c r="E1526" s="72" t="s">
        <v>39</v>
      </c>
      <c r="F1526" s="73">
        <v>-12561</v>
      </c>
      <c r="G1526" s="72" t="s">
        <v>16</v>
      </c>
      <c r="H1526" s="72" t="s">
        <v>24</v>
      </c>
      <c r="I1526" s="72" t="s">
        <v>18</v>
      </c>
      <c r="J1526" s="72" t="s">
        <v>19</v>
      </c>
      <c r="K1526" s="72" t="s">
        <v>20</v>
      </c>
      <c r="L1526" s="72" t="s">
        <v>199</v>
      </c>
      <c r="M1526" s="72"/>
    </row>
    <row r="1527" spans="2:13" x14ac:dyDescent="0.25">
      <c r="B1527" s="72" t="s">
        <v>12</v>
      </c>
      <c r="C1527" s="72" t="s">
        <v>13</v>
      </c>
      <c r="D1527" s="72" t="s">
        <v>14</v>
      </c>
      <c r="E1527" s="72" t="s">
        <v>27</v>
      </c>
      <c r="F1527" s="73">
        <v>190578</v>
      </c>
      <c r="G1527" s="72" t="s">
        <v>16</v>
      </c>
      <c r="H1527" s="72" t="s">
        <v>24</v>
      </c>
      <c r="I1527" s="72" t="s">
        <v>18</v>
      </c>
      <c r="J1527" s="72" t="s">
        <v>19</v>
      </c>
      <c r="K1527" s="72" t="s">
        <v>25</v>
      </c>
      <c r="L1527" s="72" t="s">
        <v>561</v>
      </c>
      <c r="M1527" s="72" t="s">
        <v>112</v>
      </c>
    </row>
    <row r="1528" spans="2:13" x14ac:dyDescent="0.25">
      <c r="B1528" s="72" t="s">
        <v>12</v>
      </c>
      <c r="C1528" s="72" t="s">
        <v>13</v>
      </c>
      <c r="D1528" s="72" t="s">
        <v>14</v>
      </c>
      <c r="E1528" s="72" t="s">
        <v>15</v>
      </c>
      <c r="F1528" s="73">
        <v>12039</v>
      </c>
      <c r="G1528" s="72" t="s">
        <v>16</v>
      </c>
      <c r="H1528" s="72" t="s">
        <v>17</v>
      </c>
      <c r="I1528" s="72" t="s">
        <v>18</v>
      </c>
      <c r="J1528" s="72" t="s">
        <v>19</v>
      </c>
      <c r="K1528" s="72" t="s">
        <v>25</v>
      </c>
      <c r="L1528" s="72" t="s">
        <v>234</v>
      </c>
      <c r="M1528" s="72" t="s">
        <v>67</v>
      </c>
    </row>
    <row r="1529" spans="2:13" x14ac:dyDescent="0.25">
      <c r="B1529" s="72" t="s">
        <v>12</v>
      </c>
      <c r="C1529" s="72" t="s">
        <v>13</v>
      </c>
      <c r="D1529" s="72" t="s">
        <v>14</v>
      </c>
      <c r="E1529" s="72" t="s">
        <v>33</v>
      </c>
      <c r="F1529" s="73">
        <v>47201</v>
      </c>
      <c r="G1529" s="72" t="s">
        <v>16</v>
      </c>
      <c r="H1529" s="72" t="s">
        <v>17</v>
      </c>
      <c r="I1529" s="72" t="s">
        <v>18</v>
      </c>
      <c r="J1529" s="72" t="s">
        <v>19</v>
      </c>
      <c r="K1529" s="72" t="s">
        <v>25</v>
      </c>
      <c r="L1529" s="72" t="s">
        <v>127</v>
      </c>
      <c r="M1529" s="72" t="s">
        <v>57</v>
      </c>
    </row>
    <row r="1530" spans="2:13" x14ac:dyDescent="0.25">
      <c r="B1530" s="72" t="s">
        <v>12</v>
      </c>
      <c r="C1530" s="72" t="s">
        <v>13</v>
      </c>
      <c r="D1530" s="72" t="s">
        <v>14</v>
      </c>
      <c r="E1530" s="72" t="s">
        <v>65</v>
      </c>
      <c r="F1530" s="73">
        <v>119110</v>
      </c>
      <c r="G1530" s="72" t="s">
        <v>16</v>
      </c>
      <c r="H1530" s="72" t="s">
        <v>17</v>
      </c>
      <c r="I1530" s="72" t="s">
        <v>18</v>
      </c>
      <c r="J1530" s="72" t="s">
        <v>19</v>
      </c>
      <c r="K1530" s="72" t="s">
        <v>37</v>
      </c>
      <c r="L1530" s="72" t="s">
        <v>389</v>
      </c>
      <c r="M1530" s="72" t="s">
        <v>133</v>
      </c>
    </row>
    <row r="1531" spans="2:13" x14ac:dyDescent="0.25">
      <c r="B1531" s="72" t="s">
        <v>12</v>
      </c>
      <c r="C1531" s="72" t="s">
        <v>13</v>
      </c>
      <c r="D1531" s="72" t="s">
        <v>14</v>
      </c>
      <c r="E1531" s="72" t="s">
        <v>258</v>
      </c>
      <c r="F1531" s="73">
        <v>258412</v>
      </c>
      <c r="G1531" s="72" t="s">
        <v>16</v>
      </c>
      <c r="H1531" s="72" t="s">
        <v>17</v>
      </c>
      <c r="I1531" s="72" t="s">
        <v>18</v>
      </c>
      <c r="J1531" s="72" t="s">
        <v>19</v>
      </c>
      <c r="K1531" s="72" t="s">
        <v>37</v>
      </c>
      <c r="L1531" s="72" t="s">
        <v>494</v>
      </c>
      <c r="M1531" s="72" t="s">
        <v>243</v>
      </c>
    </row>
    <row r="1532" spans="2:13" x14ac:dyDescent="0.25">
      <c r="B1532" s="72" t="s">
        <v>12</v>
      </c>
      <c r="C1532" s="72" t="s">
        <v>13</v>
      </c>
      <c r="D1532" s="72" t="s">
        <v>14</v>
      </c>
      <c r="E1532" s="72" t="s">
        <v>55</v>
      </c>
      <c r="F1532" s="73">
        <v>727015</v>
      </c>
      <c r="G1532" s="72" t="s">
        <v>16</v>
      </c>
      <c r="H1532" s="72" t="s">
        <v>17</v>
      </c>
      <c r="I1532" s="72" t="s">
        <v>18</v>
      </c>
      <c r="J1532" s="72" t="s">
        <v>19</v>
      </c>
      <c r="K1532" s="72" t="s">
        <v>37</v>
      </c>
      <c r="L1532" s="72" t="s">
        <v>182</v>
      </c>
      <c r="M1532" s="72" t="s">
        <v>57</v>
      </c>
    </row>
    <row r="1533" spans="2:13" x14ac:dyDescent="0.25">
      <c r="B1533" s="72" t="s">
        <v>12</v>
      </c>
      <c r="C1533" s="72" t="s">
        <v>13</v>
      </c>
      <c r="D1533" s="72" t="s">
        <v>14</v>
      </c>
      <c r="E1533" s="72" t="s">
        <v>228</v>
      </c>
      <c r="F1533" s="73">
        <v>168291</v>
      </c>
      <c r="G1533" s="72" t="s">
        <v>16</v>
      </c>
      <c r="H1533" s="72" t="s">
        <v>17</v>
      </c>
      <c r="I1533" s="72" t="s">
        <v>18</v>
      </c>
      <c r="J1533" s="72" t="s">
        <v>19</v>
      </c>
      <c r="K1533" s="72" t="s">
        <v>25</v>
      </c>
      <c r="L1533" s="72" t="s">
        <v>265</v>
      </c>
      <c r="M1533" s="72" t="s">
        <v>22</v>
      </c>
    </row>
    <row r="1534" spans="2:13" x14ac:dyDescent="0.25">
      <c r="B1534" s="72" t="s">
        <v>12</v>
      </c>
      <c r="C1534" s="72" t="s">
        <v>13</v>
      </c>
      <c r="D1534" s="72" t="s">
        <v>14</v>
      </c>
      <c r="E1534" s="72" t="s">
        <v>39</v>
      </c>
      <c r="F1534" s="73">
        <v>-417</v>
      </c>
      <c r="G1534" s="72" t="s">
        <v>16</v>
      </c>
      <c r="H1534" s="72" t="s">
        <v>24</v>
      </c>
      <c r="I1534" s="72" t="s">
        <v>18</v>
      </c>
      <c r="J1534" s="72" t="s">
        <v>19</v>
      </c>
      <c r="K1534" s="72" t="s">
        <v>117</v>
      </c>
      <c r="L1534" s="72" t="s">
        <v>158</v>
      </c>
      <c r="M1534" s="72"/>
    </row>
    <row r="1535" spans="2:13" x14ac:dyDescent="0.25">
      <c r="B1535" s="72" t="s">
        <v>12</v>
      </c>
      <c r="C1535" s="72" t="s">
        <v>13</v>
      </c>
      <c r="D1535" s="72" t="s">
        <v>14</v>
      </c>
      <c r="E1535" s="72" t="s">
        <v>353</v>
      </c>
      <c r="F1535" s="73">
        <v>78027</v>
      </c>
      <c r="G1535" s="72" t="s">
        <v>16</v>
      </c>
      <c r="H1535" s="72" t="s">
        <v>24</v>
      </c>
      <c r="I1535" s="72" t="s">
        <v>18</v>
      </c>
      <c r="J1535" s="72" t="s">
        <v>19</v>
      </c>
      <c r="K1535" s="72" t="s">
        <v>37</v>
      </c>
      <c r="L1535" s="72" t="s">
        <v>71</v>
      </c>
      <c r="M1535" s="72" t="s">
        <v>67</v>
      </c>
    </row>
    <row r="1536" spans="2:13" x14ac:dyDescent="0.25">
      <c r="B1536" s="72" t="s">
        <v>12</v>
      </c>
      <c r="C1536" s="72" t="s">
        <v>13</v>
      </c>
      <c r="D1536" s="72" t="s">
        <v>14</v>
      </c>
      <c r="E1536" s="72" t="s">
        <v>79</v>
      </c>
      <c r="F1536" s="73">
        <v>-5751</v>
      </c>
      <c r="G1536" s="72" t="s">
        <v>16</v>
      </c>
      <c r="H1536" s="72" t="s">
        <v>24</v>
      </c>
      <c r="I1536" s="72" t="s">
        <v>48</v>
      </c>
      <c r="J1536" s="72" t="s">
        <v>19</v>
      </c>
      <c r="K1536" s="72" t="s">
        <v>43</v>
      </c>
      <c r="L1536" s="72" t="s">
        <v>336</v>
      </c>
      <c r="M1536" s="72"/>
    </row>
    <row r="1537" spans="2:13" x14ac:dyDescent="0.25">
      <c r="B1537" s="72" t="s">
        <v>12</v>
      </c>
      <c r="C1537" s="72" t="s">
        <v>13</v>
      </c>
      <c r="D1537" s="72" t="s">
        <v>14</v>
      </c>
      <c r="E1537" s="72" t="s">
        <v>94</v>
      </c>
      <c r="F1537" s="73">
        <v>59010</v>
      </c>
      <c r="G1537" s="72" t="s">
        <v>16</v>
      </c>
      <c r="H1537" s="72" t="s">
        <v>24</v>
      </c>
      <c r="I1537" s="72" t="s">
        <v>18</v>
      </c>
      <c r="J1537" s="72" t="s">
        <v>19</v>
      </c>
      <c r="K1537" s="72" t="s">
        <v>75</v>
      </c>
      <c r="L1537" s="72" t="s">
        <v>443</v>
      </c>
      <c r="M1537" s="72"/>
    </row>
    <row r="1538" spans="2:13" x14ac:dyDescent="0.25">
      <c r="B1538" s="72" t="s">
        <v>12</v>
      </c>
      <c r="C1538" s="72" t="s">
        <v>13</v>
      </c>
      <c r="D1538" s="72" t="s">
        <v>14</v>
      </c>
      <c r="E1538" s="72" t="s">
        <v>33</v>
      </c>
      <c r="F1538" s="73">
        <v>1283006</v>
      </c>
      <c r="G1538" s="72" t="s">
        <v>16</v>
      </c>
      <c r="H1538" s="72" t="s">
        <v>24</v>
      </c>
      <c r="I1538" s="72" t="s">
        <v>18</v>
      </c>
      <c r="J1538" s="72" t="s">
        <v>19</v>
      </c>
      <c r="K1538" s="72" t="s">
        <v>102</v>
      </c>
      <c r="L1538" s="72" t="s">
        <v>196</v>
      </c>
      <c r="M1538" s="72" t="s">
        <v>47</v>
      </c>
    </row>
    <row r="1539" spans="2:13" x14ac:dyDescent="0.25">
      <c r="B1539" s="72" t="s">
        <v>12</v>
      </c>
      <c r="C1539" s="72" t="s">
        <v>13</v>
      </c>
      <c r="D1539" s="72" t="s">
        <v>14</v>
      </c>
      <c r="E1539" s="72" t="s">
        <v>30</v>
      </c>
      <c r="F1539" s="73">
        <v>-1006</v>
      </c>
      <c r="G1539" s="72" t="s">
        <v>16</v>
      </c>
      <c r="H1539" s="72" t="s">
        <v>24</v>
      </c>
      <c r="I1539" s="72" t="s">
        <v>18</v>
      </c>
      <c r="J1539" s="72" t="s">
        <v>19</v>
      </c>
      <c r="K1539" s="72" t="s">
        <v>117</v>
      </c>
      <c r="L1539" s="72" t="s">
        <v>421</v>
      </c>
      <c r="M1539" s="72"/>
    </row>
    <row r="1540" spans="2:13" x14ac:dyDescent="0.25">
      <c r="B1540" s="72" t="s">
        <v>12</v>
      </c>
      <c r="C1540" s="72" t="s">
        <v>13</v>
      </c>
      <c r="D1540" s="72" t="s">
        <v>14</v>
      </c>
      <c r="E1540" s="72" t="s">
        <v>68</v>
      </c>
      <c r="F1540" s="73">
        <v>-40939</v>
      </c>
      <c r="G1540" s="72" t="s">
        <v>16</v>
      </c>
      <c r="H1540" s="72" t="s">
        <v>24</v>
      </c>
      <c r="I1540" s="72" t="s">
        <v>18</v>
      </c>
      <c r="J1540" s="72" t="s">
        <v>19</v>
      </c>
      <c r="K1540" s="72" t="s">
        <v>37</v>
      </c>
      <c r="L1540" s="72" t="s">
        <v>257</v>
      </c>
      <c r="M1540" s="72"/>
    </row>
    <row r="1541" spans="2:13" x14ac:dyDescent="0.25">
      <c r="B1541" s="72" t="s">
        <v>12</v>
      </c>
      <c r="C1541" s="72" t="s">
        <v>13</v>
      </c>
      <c r="D1541" s="72" t="s">
        <v>14</v>
      </c>
      <c r="E1541" s="72" t="s">
        <v>83</v>
      </c>
      <c r="F1541" s="73">
        <v>5398026</v>
      </c>
      <c r="G1541" s="72" t="s">
        <v>16</v>
      </c>
      <c r="H1541" s="72" t="s">
        <v>24</v>
      </c>
      <c r="I1541" s="72" t="s">
        <v>18</v>
      </c>
      <c r="J1541" s="72" t="s">
        <v>19</v>
      </c>
      <c r="K1541" s="72" t="s">
        <v>25</v>
      </c>
      <c r="L1541" s="72" t="s">
        <v>220</v>
      </c>
      <c r="M1541" s="72"/>
    </row>
    <row r="1542" spans="2:13" x14ac:dyDescent="0.25">
      <c r="B1542" s="72" t="s">
        <v>12</v>
      </c>
      <c r="C1542" s="72" t="s">
        <v>13</v>
      </c>
      <c r="D1542" s="72" t="s">
        <v>14</v>
      </c>
      <c r="E1542" s="72" t="s">
        <v>33</v>
      </c>
      <c r="F1542" s="73">
        <v>4120133</v>
      </c>
      <c r="G1542" s="72" t="s">
        <v>16</v>
      </c>
      <c r="H1542" s="72" t="s">
        <v>24</v>
      </c>
      <c r="I1542" s="72" t="s">
        <v>18</v>
      </c>
      <c r="J1542" s="72" t="s">
        <v>19</v>
      </c>
      <c r="K1542" s="72" t="s">
        <v>49</v>
      </c>
      <c r="L1542" s="72" t="s">
        <v>255</v>
      </c>
      <c r="M1542" s="72" t="s">
        <v>29</v>
      </c>
    </row>
    <row r="1543" spans="2:13" x14ac:dyDescent="0.25">
      <c r="B1543" s="72" t="s">
        <v>12</v>
      </c>
      <c r="C1543" s="72" t="s">
        <v>13</v>
      </c>
      <c r="D1543" s="72" t="s">
        <v>14</v>
      </c>
      <c r="E1543" s="72" t="s">
        <v>65</v>
      </c>
      <c r="F1543" s="73">
        <v>55000</v>
      </c>
      <c r="G1543" s="72" t="s">
        <v>16</v>
      </c>
      <c r="H1543" s="72" t="s">
        <v>24</v>
      </c>
      <c r="I1543" s="72" t="s">
        <v>18</v>
      </c>
      <c r="J1543" s="72" t="s">
        <v>19</v>
      </c>
      <c r="K1543" s="72" t="s">
        <v>37</v>
      </c>
      <c r="L1543" s="72" t="s">
        <v>521</v>
      </c>
      <c r="M1543" s="72" t="s">
        <v>133</v>
      </c>
    </row>
    <row r="1544" spans="2:13" x14ac:dyDescent="0.25">
      <c r="B1544" s="72" t="s">
        <v>12</v>
      </c>
      <c r="C1544" s="72" t="s">
        <v>13</v>
      </c>
      <c r="D1544" s="72" t="s">
        <v>14</v>
      </c>
      <c r="E1544" s="72" t="s">
        <v>51</v>
      </c>
      <c r="F1544" s="73">
        <v>51109</v>
      </c>
      <c r="G1544" s="72" t="s">
        <v>16</v>
      </c>
      <c r="H1544" s="72" t="s">
        <v>17</v>
      </c>
      <c r="I1544" s="72" t="s">
        <v>18</v>
      </c>
      <c r="J1544" s="72" t="s">
        <v>19</v>
      </c>
      <c r="K1544" s="72" t="s">
        <v>20</v>
      </c>
      <c r="L1544" s="72" t="s">
        <v>620</v>
      </c>
      <c r="M1544" s="72"/>
    </row>
    <row r="1545" spans="2:13" x14ac:dyDescent="0.25">
      <c r="B1545" s="72" t="s">
        <v>12</v>
      </c>
      <c r="C1545" s="72" t="s">
        <v>13</v>
      </c>
      <c r="D1545" s="72" t="s">
        <v>14</v>
      </c>
      <c r="E1545" s="72" t="s">
        <v>300</v>
      </c>
      <c r="F1545" s="73">
        <v>1102</v>
      </c>
      <c r="G1545" s="72" t="s">
        <v>16</v>
      </c>
      <c r="H1545" s="72" t="s">
        <v>17</v>
      </c>
      <c r="I1545" s="72" t="s">
        <v>18</v>
      </c>
      <c r="J1545" s="72" t="s">
        <v>19</v>
      </c>
      <c r="K1545" s="72" t="s">
        <v>25</v>
      </c>
      <c r="L1545" s="72" t="s">
        <v>77</v>
      </c>
      <c r="M1545" s="72" t="s">
        <v>302</v>
      </c>
    </row>
    <row r="1546" spans="2:13" x14ac:dyDescent="0.25">
      <c r="B1546" s="72" t="s">
        <v>12</v>
      </c>
      <c r="C1546" s="72" t="s">
        <v>13</v>
      </c>
      <c r="D1546" s="72" t="s">
        <v>14</v>
      </c>
      <c r="E1546" s="72" t="s">
        <v>30</v>
      </c>
      <c r="F1546" s="73">
        <v>-10949</v>
      </c>
      <c r="G1546" s="72" t="s">
        <v>16</v>
      </c>
      <c r="H1546" s="72" t="s">
        <v>17</v>
      </c>
      <c r="I1546" s="72" t="s">
        <v>18</v>
      </c>
      <c r="J1546" s="72" t="s">
        <v>19</v>
      </c>
      <c r="K1546" s="72" t="s">
        <v>37</v>
      </c>
      <c r="L1546" s="72" t="s">
        <v>38</v>
      </c>
      <c r="M1546" s="72"/>
    </row>
    <row r="1547" spans="2:13" x14ac:dyDescent="0.25">
      <c r="B1547" s="72" t="s">
        <v>12</v>
      </c>
      <c r="C1547" s="72" t="s">
        <v>13</v>
      </c>
      <c r="D1547" s="72" t="s">
        <v>14</v>
      </c>
      <c r="E1547" s="72" t="s">
        <v>79</v>
      </c>
      <c r="F1547" s="73">
        <v>-685</v>
      </c>
      <c r="G1547" s="72" t="s">
        <v>16</v>
      </c>
      <c r="H1547" s="72" t="s">
        <v>17</v>
      </c>
      <c r="I1547" s="72" t="s">
        <v>18</v>
      </c>
      <c r="J1547" s="72" t="s">
        <v>19</v>
      </c>
      <c r="K1547" s="72" t="s">
        <v>25</v>
      </c>
      <c r="L1547" s="72" t="s">
        <v>648</v>
      </c>
      <c r="M1547" s="72"/>
    </row>
    <row r="1548" spans="2:13" x14ac:dyDescent="0.25">
      <c r="B1548" s="72" t="s">
        <v>12</v>
      </c>
      <c r="C1548" s="72" t="s">
        <v>13</v>
      </c>
      <c r="D1548" s="72" t="s">
        <v>14</v>
      </c>
      <c r="E1548" s="72" t="s">
        <v>68</v>
      </c>
      <c r="F1548" s="73">
        <v>-290989</v>
      </c>
      <c r="G1548" s="72" t="s">
        <v>16</v>
      </c>
      <c r="H1548" s="72" t="s">
        <v>24</v>
      </c>
      <c r="I1548" s="72" t="s">
        <v>18</v>
      </c>
      <c r="J1548" s="72" t="s">
        <v>19</v>
      </c>
      <c r="K1548" s="72" t="s">
        <v>25</v>
      </c>
      <c r="L1548" s="72" t="s">
        <v>481</v>
      </c>
      <c r="M1548" s="72"/>
    </row>
    <row r="1549" spans="2:13" x14ac:dyDescent="0.25">
      <c r="B1549" s="72" t="s">
        <v>12</v>
      </c>
      <c r="C1549" s="72" t="s">
        <v>13</v>
      </c>
      <c r="D1549" s="72" t="s">
        <v>14</v>
      </c>
      <c r="E1549" s="72" t="s">
        <v>58</v>
      </c>
      <c r="F1549" s="73">
        <v>21421877</v>
      </c>
      <c r="G1549" s="72" t="s">
        <v>16</v>
      </c>
      <c r="H1549" s="72" t="s">
        <v>24</v>
      </c>
      <c r="I1549" s="72" t="s">
        <v>18</v>
      </c>
      <c r="J1549" s="72" t="s">
        <v>19</v>
      </c>
      <c r="K1549" s="72" t="s">
        <v>102</v>
      </c>
      <c r="L1549" s="72" t="s">
        <v>91</v>
      </c>
      <c r="M1549" s="72" t="s">
        <v>57</v>
      </c>
    </row>
    <row r="1550" spans="2:13" x14ac:dyDescent="0.25">
      <c r="B1550" s="72" t="s">
        <v>12</v>
      </c>
      <c r="C1550" s="72" t="s">
        <v>13</v>
      </c>
      <c r="D1550" s="72" t="s">
        <v>14</v>
      </c>
      <c r="E1550" s="72" t="s">
        <v>228</v>
      </c>
      <c r="F1550" s="73">
        <v>188956</v>
      </c>
      <c r="G1550" s="72" t="s">
        <v>16</v>
      </c>
      <c r="H1550" s="72" t="s">
        <v>24</v>
      </c>
      <c r="I1550" s="72" t="s">
        <v>18</v>
      </c>
      <c r="J1550" s="72" t="s">
        <v>19</v>
      </c>
      <c r="K1550" s="72" t="s">
        <v>25</v>
      </c>
      <c r="L1550" s="72" t="s">
        <v>410</v>
      </c>
      <c r="M1550" s="72" t="s">
        <v>67</v>
      </c>
    </row>
    <row r="1551" spans="2:13" x14ac:dyDescent="0.25">
      <c r="B1551" s="72" t="s">
        <v>12</v>
      </c>
      <c r="C1551" s="72" t="s">
        <v>13</v>
      </c>
      <c r="D1551" s="72" t="s">
        <v>14</v>
      </c>
      <c r="E1551" s="72" t="s">
        <v>79</v>
      </c>
      <c r="F1551" s="73">
        <v>-1967</v>
      </c>
      <c r="G1551" s="72" t="s">
        <v>16</v>
      </c>
      <c r="H1551" s="72" t="s">
        <v>24</v>
      </c>
      <c r="I1551" s="72" t="s">
        <v>18</v>
      </c>
      <c r="J1551" s="72" t="s">
        <v>19</v>
      </c>
      <c r="K1551" s="72" t="s">
        <v>20</v>
      </c>
      <c r="L1551" s="72" t="s">
        <v>226</v>
      </c>
      <c r="M1551" s="72"/>
    </row>
    <row r="1552" spans="2:13" x14ac:dyDescent="0.25">
      <c r="B1552" s="72" t="s">
        <v>12</v>
      </c>
      <c r="C1552" s="72" t="s">
        <v>13</v>
      </c>
      <c r="D1552" s="72" t="s">
        <v>14</v>
      </c>
      <c r="E1552" s="72" t="s">
        <v>83</v>
      </c>
      <c r="F1552" s="73">
        <v>35</v>
      </c>
      <c r="G1552" s="72" t="s">
        <v>16</v>
      </c>
      <c r="H1552" s="72" t="s">
        <v>24</v>
      </c>
      <c r="I1552" s="72" t="s">
        <v>18</v>
      </c>
      <c r="J1552" s="72" t="s">
        <v>19</v>
      </c>
      <c r="K1552" s="72" t="s">
        <v>20</v>
      </c>
      <c r="L1552" s="72" t="s">
        <v>417</v>
      </c>
      <c r="M1552" s="72"/>
    </row>
    <row r="1553" spans="2:13" x14ac:dyDescent="0.25">
      <c r="B1553" s="72" t="s">
        <v>12</v>
      </c>
      <c r="C1553" s="72" t="s">
        <v>13</v>
      </c>
      <c r="D1553" s="72" t="s">
        <v>14</v>
      </c>
      <c r="E1553" s="72" t="s">
        <v>30</v>
      </c>
      <c r="F1553" s="73">
        <v>-1806</v>
      </c>
      <c r="G1553" s="72" t="s">
        <v>16</v>
      </c>
      <c r="H1553" s="72" t="s">
        <v>24</v>
      </c>
      <c r="I1553" s="72" t="s">
        <v>18</v>
      </c>
      <c r="J1553" s="72" t="s">
        <v>19</v>
      </c>
      <c r="K1553" s="72" t="s">
        <v>31</v>
      </c>
      <c r="L1553" s="72" t="s">
        <v>664</v>
      </c>
      <c r="M1553" s="72"/>
    </row>
    <row r="1554" spans="2:13" x14ac:dyDescent="0.25">
      <c r="B1554" s="72" t="s">
        <v>12</v>
      </c>
      <c r="C1554" s="72" t="s">
        <v>13</v>
      </c>
      <c r="D1554" s="72" t="s">
        <v>14</v>
      </c>
      <c r="E1554" s="72" t="s">
        <v>79</v>
      </c>
      <c r="F1554" s="73">
        <v>-1676</v>
      </c>
      <c r="G1554" s="72" t="s">
        <v>16</v>
      </c>
      <c r="H1554" s="72" t="s">
        <v>24</v>
      </c>
      <c r="I1554" s="72" t="s">
        <v>18</v>
      </c>
      <c r="J1554" s="72" t="s">
        <v>227</v>
      </c>
      <c r="K1554" s="72" t="s">
        <v>43</v>
      </c>
      <c r="L1554" s="72" t="s">
        <v>336</v>
      </c>
      <c r="M1554" s="72"/>
    </row>
    <row r="1555" spans="2:13" x14ac:dyDescent="0.25">
      <c r="B1555" s="72" t="s">
        <v>12</v>
      </c>
      <c r="C1555" s="72" t="s">
        <v>13</v>
      </c>
      <c r="D1555" s="72" t="s">
        <v>14</v>
      </c>
      <c r="E1555" s="72" t="s">
        <v>39</v>
      </c>
      <c r="F1555" s="73">
        <v>-3944</v>
      </c>
      <c r="G1555" s="72" t="s">
        <v>16</v>
      </c>
      <c r="H1555" s="72" t="s">
        <v>17</v>
      </c>
      <c r="I1555" s="72" t="s">
        <v>18</v>
      </c>
      <c r="J1555" s="72" t="s">
        <v>19</v>
      </c>
      <c r="K1555" s="72" t="s">
        <v>205</v>
      </c>
      <c r="L1555" s="72" t="s">
        <v>404</v>
      </c>
      <c r="M1555" s="72"/>
    </row>
    <row r="1556" spans="2:13" x14ac:dyDescent="0.25">
      <c r="B1556" s="72" t="s">
        <v>12</v>
      </c>
      <c r="C1556" s="72" t="s">
        <v>13</v>
      </c>
      <c r="D1556" s="72" t="s">
        <v>14</v>
      </c>
      <c r="E1556" s="72" t="s">
        <v>39</v>
      </c>
      <c r="F1556" s="73">
        <v>-43692</v>
      </c>
      <c r="G1556" s="72" t="s">
        <v>16</v>
      </c>
      <c r="H1556" s="72" t="s">
        <v>24</v>
      </c>
      <c r="I1556" s="72" t="s">
        <v>18</v>
      </c>
      <c r="J1556" s="72" t="s">
        <v>19</v>
      </c>
      <c r="K1556" s="72" t="s">
        <v>37</v>
      </c>
      <c r="L1556" s="72" t="s">
        <v>175</v>
      </c>
      <c r="M1556" s="72"/>
    </row>
    <row r="1557" spans="2:13" x14ac:dyDescent="0.25">
      <c r="B1557" s="72" t="s">
        <v>12</v>
      </c>
      <c r="C1557" s="72" t="s">
        <v>13</v>
      </c>
      <c r="D1557" s="72" t="s">
        <v>14</v>
      </c>
      <c r="E1557" s="72" t="s">
        <v>51</v>
      </c>
      <c r="F1557" s="73">
        <v>8466</v>
      </c>
      <c r="G1557" s="72" t="s">
        <v>16</v>
      </c>
      <c r="H1557" s="72" t="s">
        <v>24</v>
      </c>
      <c r="I1557" s="72" t="s">
        <v>18</v>
      </c>
      <c r="J1557" s="72" t="s">
        <v>19</v>
      </c>
      <c r="K1557" s="72" t="s">
        <v>63</v>
      </c>
      <c r="L1557" s="72" t="s">
        <v>306</v>
      </c>
      <c r="M1557" s="72"/>
    </row>
    <row r="1558" spans="2:13" x14ac:dyDescent="0.25">
      <c r="B1558" s="72" t="s">
        <v>12</v>
      </c>
      <c r="C1558" s="72" t="s">
        <v>13</v>
      </c>
      <c r="D1558" s="72" t="s">
        <v>14</v>
      </c>
      <c r="E1558" s="72" t="s">
        <v>667</v>
      </c>
      <c r="F1558" s="73">
        <v>3315491</v>
      </c>
      <c r="G1558" s="72" t="s">
        <v>16</v>
      </c>
      <c r="H1558" s="72" t="s">
        <v>17</v>
      </c>
      <c r="I1558" s="72" t="s">
        <v>18</v>
      </c>
      <c r="J1558" s="72" t="s">
        <v>19</v>
      </c>
      <c r="K1558" s="72"/>
      <c r="L1558" s="72"/>
      <c r="M1558" s="72" t="s">
        <v>184</v>
      </c>
    </row>
    <row r="1559" spans="2:13" x14ac:dyDescent="0.25">
      <c r="B1559" s="72" t="s">
        <v>12</v>
      </c>
      <c r="C1559" s="72" t="s">
        <v>13</v>
      </c>
      <c r="D1559" s="72" t="s">
        <v>14</v>
      </c>
      <c r="E1559" s="72" t="s">
        <v>60</v>
      </c>
      <c r="F1559" s="73">
        <v>237919</v>
      </c>
      <c r="G1559" s="72" t="s">
        <v>16</v>
      </c>
      <c r="H1559" s="72" t="s">
        <v>24</v>
      </c>
      <c r="I1559" s="72" t="s">
        <v>18</v>
      </c>
      <c r="J1559" s="72" t="s">
        <v>19</v>
      </c>
      <c r="K1559" s="72" t="s">
        <v>75</v>
      </c>
      <c r="L1559" s="72" t="s">
        <v>231</v>
      </c>
      <c r="M1559" s="72" t="s">
        <v>67</v>
      </c>
    </row>
    <row r="1560" spans="2:13" x14ac:dyDescent="0.25">
      <c r="B1560" s="72" t="s">
        <v>12</v>
      </c>
      <c r="C1560" s="72" t="s">
        <v>13</v>
      </c>
      <c r="D1560" s="72" t="s">
        <v>14</v>
      </c>
      <c r="E1560" s="72" t="s">
        <v>83</v>
      </c>
      <c r="F1560" s="73">
        <v>374691</v>
      </c>
      <c r="G1560" s="72" t="s">
        <v>16</v>
      </c>
      <c r="H1560" s="72" t="s">
        <v>24</v>
      </c>
      <c r="I1560" s="72" t="s">
        <v>18</v>
      </c>
      <c r="J1560" s="72" t="s">
        <v>19</v>
      </c>
      <c r="K1560" s="72" t="s">
        <v>37</v>
      </c>
      <c r="L1560" s="72" t="s">
        <v>397</v>
      </c>
      <c r="M1560" s="72"/>
    </row>
    <row r="1561" spans="2:13" x14ac:dyDescent="0.25">
      <c r="B1561" s="72" t="s">
        <v>12</v>
      </c>
      <c r="C1561" s="72" t="s">
        <v>13</v>
      </c>
      <c r="D1561" s="72" t="s">
        <v>14</v>
      </c>
      <c r="E1561" s="72" t="s">
        <v>45</v>
      </c>
      <c r="F1561" s="73">
        <v>2068272</v>
      </c>
      <c r="G1561" s="72" t="s">
        <v>16</v>
      </c>
      <c r="H1561" s="72" t="s">
        <v>24</v>
      </c>
      <c r="I1561" s="72" t="s">
        <v>18</v>
      </c>
      <c r="J1561" s="72" t="s">
        <v>19</v>
      </c>
      <c r="K1561" s="72" t="s">
        <v>37</v>
      </c>
      <c r="L1561" s="72" t="s">
        <v>92</v>
      </c>
      <c r="M1561" s="72" t="s">
        <v>112</v>
      </c>
    </row>
    <row r="1562" spans="2:13" x14ac:dyDescent="0.25">
      <c r="B1562" s="72" t="s">
        <v>12</v>
      </c>
      <c r="C1562" s="72" t="s">
        <v>13</v>
      </c>
      <c r="D1562" s="72" t="s">
        <v>14</v>
      </c>
      <c r="E1562" s="72" t="s">
        <v>94</v>
      </c>
      <c r="F1562" s="73">
        <v>124823</v>
      </c>
      <c r="G1562" s="72" t="s">
        <v>16</v>
      </c>
      <c r="H1562" s="72" t="s">
        <v>24</v>
      </c>
      <c r="I1562" s="72" t="s">
        <v>18</v>
      </c>
      <c r="J1562" s="72" t="s">
        <v>19</v>
      </c>
      <c r="K1562" s="72" t="s">
        <v>43</v>
      </c>
      <c r="L1562" s="72" t="s">
        <v>472</v>
      </c>
      <c r="M1562" s="72"/>
    </row>
    <row r="1563" spans="2:13" x14ac:dyDescent="0.25">
      <c r="B1563" s="72" t="s">
        <v>12</v>
      </c>
      <c r="C1563" s="72" t="s">
        <v>13</v>
      </c>
      <c r="D1563" s="72" t="s">
        <v>14</v>
      </c>
      <c r="E1563" s="72" t="s">
        <v>83</v>
      </c>
      <c r="F1563" s="73">
        <v>13</v>
      </c>
      <c r="G1563" s="72" t="s">
        <v>16</v>
      </c>
      <c r="H1563" s="72" t="s">
        <v>24</v>
      </c>
      <c r="I1563" s="72" t="s">
        <v>18</v>
      </c>
      <c r="J1563" s="72" t="s">
        <v>19</v>
      </c>
      <c r="K1563" s="72" t="s">
        <v>185</v>
      </c>
      <c r="L1563" s="72" t="s">
        <v>309</v>
      </c>
      <c r="M1563" s="72"/>
    </row>
    <row r="1564" spans="2:13" x14ac:dyDescent="0.25">
      <c r="B1564" s="72" t="s">
        <v>12</v>
      </c>
      <c r="C1564" s="72" t="s">
        <v>13</v>
      </c>
      <c r="D1564" s="72" t="s">
        <v>14</v>
      </c>
      <c r="E1564" s="72" t="s">
        <v>39</v>
      </c>
      <c r="F1564" s="73">
        <v>-86355</v>
      </c>
      <c r="G1564" s="72" t="s">
        <v>16</v>
      </c>
      <c r="H1564" s="72" t="s">
        <v>24</v>
      </c>
      <c r="I1564" s="72" t="s">
        <v>18</v>
      </c>
      <c r="J1564" s="72" t="s">
        <v>19</v>
      </c>
      <c r="K1564" s="72" t="s">
        <v>37</v>
      </c>
      <c r="L1564" s="72" t="s">
        <v>92</v>
      </c>
      <c r="M1564" s="72"/>
    </row>
    <row r="1565" spans="2:13" x14ac:dyDescent="0.25">
      <c r="B1565" s="72" t="s">
        <v>12</v>
      </c>
      <c r="C1565" s="72" t="s">
        <v>13</v>
      </c>
      <c r="D1565" s="72" t="s">
        <v>14</v>
      </c>
      <c r="E1565" s="72" t="s">
        <v>51</v>
      </c>
      <c r="F1565" s="73">
        <v>1482472</v>
      </c>
      <c r="G1565" s="72" t="s">
        <v>16</v>
      </c>
      <c r="H1565" s="72" t="s">
        <v>24</v>
      </c>
      <c r="I1565" s="72" t="s">
        <v>18</v>
      </c>
      <c r="J1565" s="72" t="s">
        <v>19</v>
      </c>
      <c r="K1565" s="72" t="s">
        <v>37</v>
      </c>
      <c r="L1565" s="72" t="s">
        <v>232</v>
      </c>
      <c r="M1565" s="72"/>
    </row>
    <row r="1566" spans="2:13" x14ac:dyDescent="0.25">
      <c r="B1566" s="72" t="s">
        <v>12</v>
      </c>
      <c r="C1566" s="72" t="s">
        <v>13</v>
      </c>
      <c r="D1566" s="72" t="s">
        <v>14</v>
      </c>
      <c r="E1566" s="72" t="s">
        <v>58</v>
      </c>
      <c r="F1566" s="73">
        <v>28799</v>
      </c>
      <c r="G1566" s="72" t="s">
        <v>16</v>
      </c>
      <c r="H1566" s="72" t="s">
        <v>17</v>
      </c>
      <c r="I1566" s="72" t="s">
        <v>18</v>
      </c>
      <c r="J1566" s="72" t="s">
        <v>19</v>
      </c>
      <c r="K1566" s="72" t="s">
        <v>25</v>
      </c>
      <c r="L1566" s="72" t="s">
        <v>356</v>
      </c>
      <c r="M1566" s="72" t="s">
        <v>57</v>
      </c>
    </row>
    <row r="1567" spans="2:13" x14ac:dyDescent="0.25">
      <c r="B1567" s="72" t="s">
        <v>12</v>
      </c>
      <c r="C1567" s="72" t="s">
        <v>13</v>
      </c>
      <c r="D1567" s="72" t="s">
        <v>14</v>
      </c>
      <c r="E1567" s="72" t="s">
        <v>51</v>
      </c>
      <c r="F1567" s="73">
        <v>55</v>
      </c>
      <c r="G1567" s="72" t="s">
        <v>16</v>
      </c>
      <c r="H1567" s="72" t="s">
        <v>24</v>
      </c>
      <c r="I1567" s="72" t="s">
        <v>18</v>
      </c>
      <c r="J1567" s="72" t="s">
        <v>19</v>
      </c>
      <c r="K1567" s="72" t="s">
        <v>117</v>
      </c>
      <c r="L1567" s="72" t="s">
        <v>654</v>
      </c>
      <c r="M1567" s="72"/>
    </row>
    <row r="1568" spans="2:13" x14ac:dyDescent="0.25">
      <c r="B1568" s="72" t="s">
        <v>12</v>
      </c>
      <c r="C1568" s="72" t="s">
        <v>13</v>
      </c>
      <c r="D1568" s="72" t="s">
        <v>14</v>
      </c>
      <c r="E1568" s="72" t="s">
        <v>36</v>
      </c>
      <c r="F1568" s="73">
        <v>8343</v>
      </c>
      <c r="G1568" s="72" t="s">
        <v>16</v>
      </c>
      <c r="H1568" s="72" t="s">
        <v>24</v>
      </c>
      <c r="I1568" s="72" t="s">
        <v>18</v>
      </c>
      <c r="J1568" s="72" t="s">
        <v>19</v>
      </c>
      <c r="K1568" s="72" t="s">
        <v>108</v>
      </c>
      <c r="L1568" s="72" t="s">
        <v>367</v>
      </c>
      <c r="M1568" s="72" t="s">
        <v>112</v>
      </c>
    </row>
    <row r="1569" spans="2:13" x14ac:dyDescent="0.25">
      <c r="B1569" s="72" t="s">
        <v>12</v>
      </c>
      <c r="C1569" s="72" t="s">
        <v>13</v>
      </c>
      <c r="D1569" s="72" t="s">
        <v>14</v>
      </c>
      <c r="E1569" s="72" t="s">
        <v>55</v>
      </c>
      <c r="F1569" s="73">
        <v>8464103</v>
      </c>
      <c r="G1569" s="72" t="s">
        <v>16</v>
      </c>
      <c r="H1569" s="72" t="s">
        <v>24</v>
      </c>
      <c r="I1569" s="72" t="s">
        <v>18</v>
      </c>
      <c r="J1569" s="72" t="s">
        <v>19</v>
      </c>
      <c r="K1569" s="72" t="s">
        <v>185</v>
      </c>
      <c r="L1569" s="72" t="s">
        <v>440</v>
      </c>
      <c r="M1569" s="72" t="s">
        <v>29</v>
      </c>
    </row>
    <row r="1570" spans="2:13" x14ac:dyDescent="0.25">
      <c r="B1570" s="72" t="s">
        <v>12</v>
      </c>
      <c r="C1570" s="72" t="s">
        <v>13</v>
      </c>
      <c r="D1570" s="72" t="s">
        <v>14</v>
      </c>
      <c r="E1570" s="72" t="s">
        <v>27</v>
      </c>
      <c r="F1570" s="73">
        <v>439</v>
      </c>
      <c r="G1570" s="72" t="s">
        <v>16</v>
      </c>
      <c r="H1570" s="72" t="s">
        <v>24</v>
      </c>
      <c r="I1570" s="72" t="s">
        <v>48</v>
      </c>
      <c r="J1570" s="72" t="s">
        <v>19</v>
      </c>
      <c r="K1570" s="72" t="s">
        <v>49</v>
      </c>
      <c r="L1570" s="72" t="s">
        <v>209</v>
      </c>
      <c r="M1570" s="72" t="s">
        <v>302</v>
      </c>
    </row>
    <row r="1571" spans="2:13" x14ac:dyDescent="0.25">
      <c r="B1571" s="72" t="s">
        <v>12</v>
      </c>
      <c r="C1571" s="72" t="s">
        <v>13</v>
      </c>
      <c r="D1571" s="72" t="s">
        <v>14</v>
      </c>
      <c r="E1571" s="72" t="s">
        <v>27</v>
      </c>
      <c r="F1571" s="73">
        <v>430317</v>
      </c>
      <c r="G1571" s="72" t="s">
        <v>16</v>
      </c>
      <c r="H1571" s="72" t="s">
        <v>17</v>
      </c>
      <c r="I1571" s="72" t="s">
        <v>18</v>
      </c>
      <c r="J1571" s="72" t="s">
        <v>19</v>
      </c>
      <c r="K1571" s="72" t="s">
        <v>25</v>
      </c>
      <c r="L1571" s="72" t="s">
        <v>52</v>
      </c>
      <c r="M1571" s="72" t="s">
        <v>29</v>
      </c>
    </row>
    <row r="1572" spans="2:13" x14ac:dyDescent="0.25">
      <c r="B1572" s="72" t="s">
        <v>12</v>
      </c>
      <c r="C1572" s="72" t="s">
        <v>13</v>
      </c>
      <c r="D1572" s="72" t="s">
        <v>14</v>
      </c>
      <c r="E1572" s="72" t="s">
        <v>83</v>
      </c>
      <c r="F1572" s="73">
        <v>169006</v>
      </c>
      <c r="G1572" s="72" t="s">
        <v>16</v>
      </c>
      <c r="H1572" s="72" t="s">
        <v>17</v>
      </c>
      <c r="I1572" s="72" t="s">
        <v>18</v>
      </c>
      <c r="J1572" s="72" t="s">
        <v>19</v>
      </c>
      <c r="K1572" s="72" t="s">
        <v>37</v>
      </c>
      <c r="L1572" s="72" t="s">
        <v>119</v>
      </c>
      <c r="M1572" s="72"/>
    </row>
    <row r="1573" spans="2:13" x14ac:dyDescent="0.25">
      <c r="B1573" s="72" t="s">
        <v>12</v>
      </c>
      <c r="C1573" s="72" t="s">
        <v>13</v>
      </c>
      <c r="D1573" s="72" t="s">
        <v>14</v>
      </c>
      <c r="E1573" s="72" t="s">
        <v>51</v>
      </c>
      <c r="F1573" s="73">
        <v>24851</v>
      </c>
      <c r="G1573" s="72" t="s">
        <v>16</v>
      </c>
      <c r="H1573" s="72" t="s">
        <v>24</v>
      </c>
      <c r="I1573" s="72" t="s">
        <v>18</v>
      </c>
      <c r="J1573" s="72" t="s">
        <v>19</v>
      </c>
      <c r="K1573" s="72" t="s">
        <v>25</v>
      </c>
      <c r="L1573" s="72" t="s">
        <v>224</v>
      </c>
      <c r="M1573" s="72"/>
    </row>
    <row r="1574" spans="2:13" x14ac:dyDescent="0.25">
      <c r="B1574" s="72" t="s">
        <v>12</v>
      </c>
      <c r="C1574" s="72" t="s">
        <v>13</v>
      </c>
      <c r="D1574" s="72" t="s">
        <v>14</v>
      </c>
      <c r="E1574" s="72" t="s">
        <v>85</v>
      </c>
      <c r="F1574" s="73">
        <v>2793626</v>
      </c>
      <c r="G1574" s="72" t="s">
        <v>16</v>
      </c>
      <c r="H1574" s="72" t="s">
        <v>24</v>
      </c>
      <c r="I1574" s="72" t="s">
        <v>18</v>
      </c>
      <c r="J1574" s="72" t="s">
        <v>19</v>
      </c>
      <c r="K1574" s="72" t="s">
        <v>102</v>
      </c>
      <c r="L1574" s="72" t="s">
        <v>429</v>
      </c>
      <c r="M1574" s="72"/>
    </row>
    <row r="1575" spans="2:13" x14ac:dyDescent="0.25">
      <c r="B1575" s="72" t="s">
        <v>12</v>
      </c>
      <c r="C1575" s="72" t="s">
        <v>13</v>
      </c>
      <c r="D1575" s="72" t="s">
        <v>14</v>
      </c>
      <c r="E1575" s="72" t="s">
        <v>33</v>
      </c>
      <c r="F1575" s="73">
        <v>9933</v>
      </c>
      <c r="G1575" s="72" t="s">
        <v>16</v>
      </c>
      <c r="H1575" s="72" t="s">
        <v>24</v>
      </c>
      <c r="I1575" s="72" t="s">
        <v>18</v>
      </c>
      <c r="J1575" s="72" t="s">
        <v>19</v>
      </c>
      <c r="K1575" s="72" t="s">
        <v>37</v>
      </c>
      <c r="L1575" s="72" t="s">
        <v>389</v>
      </c>
      <c r="M1575" s="72" t="s">
        <v>112</v>
      </c>
    </row>
    <row r="1576" spans="2:13" x14ac:dyDescent="0.25">
      <c r="B1576" s="72" t="s">
        <v>12</v>
      </c>
      <c r="C1576" s="72" t="s">
        <v>13</v>
      </c>
      <c r="D1576" s="72" t="s">
        <v>14</v>
      </c>
      <c r="E1576" s="72" t="s">
        <v>39</v>
      </c>
      <c r="F1576" s="73">
        <v>-42487</v>
      </c>
      <c r="G1576" s="72" t="s">
        <v>16</v>
      </c>
      <c r="H1576" s="72" t="s">
        <v>17</v>
      </c>
      <c r="I1576" s="72" t="s">
        <v>48</v>
      </c>
      <c r="J1576" s="72" t="s">
        <v>19</v>
      </c>
      <c r="K1576" s="72" t="s">
        <v>20</v>
      </c>
      <c r="L1576" s="72" t="s">
        <v>148</v>
      </c>
      <c r="M1576" s="72"/>
    </row>
    <row r="1577" spans="2:13" x14ac:dyDescent="0.25">
      <c r="B1577" s="72" t="s">
        <v>12</v>
      </c>
      <c r="C1577" s="72" t="s">
        <v>13</v>
      </c>
      <c r="D1577" s="72" t="s">
        <v>14</v>
      </c>
      <c r="E1577" s="72" t="s">
        <v>123</v>
      </c>
      <c r="F1577" s="73">
        <v>-232</v>
      </c>
      <c r="G1577" s="72" t="s">
        <v>16</v>
      </c>
      <c r="H1577" s="72" t="s">
        <v>24</v>
      </c>
      <c r="I1577" s="72" t="s">
        <v>18</v>
      </c>
      <c r="J1577" s="72" t="s">
        <v>19</v>
      </c>
      <c r="K1577" s="72" t="s">
        <v>37</v>
      </c>
      <c r="L1577" s="72" t="s">
        <v>54</v>
      </c>
      <c r="M1577" s="72"/>
    </row>
    <row r="1578" spans="2:13" x14ac:dyDescent="0.25">
      <c r="B1578" s="72" t="s">
        <v>12</v>
      </c>
      <c r="C1578" s="72" t="s">
        <v>13</v>
      </c>
      <c r="D1578" s="72" t="s">
        <v>14</v>
      </c>
      <c r="E1578" s="72" t="s">
        <v>81</v>
      </c>
      <c r="F1578" s="73">
        <v>101809</v>
      </c>
      <c r="G1578" s="72" t="s">
        <v>16</v>
      </c>
      <c r="H1578" s="72" t="s">
        <v>24</v>
      </c>
      <c r="I1578" s="72" t="s">
        <v>18</v>
      </c>
      <c r="J1578" s="72" t="s">
        <v>19</v>
      </c>
      <c r="K1578" s="72" t="s">
        <v>25</v>
      </c>
      <c r="L1578" s="72" t="s">
        <v>574</v>
      </c>
      <c r="M1578" s="72" t="s">
        <v>29</v>
      </c>
    </row>
    <row r="1579" spans="2:13" x14ac:dyDescent="0.25">
      <c r="B1579" s="72" t="s">
        <v>12</v>
      </c>
      <c r="C1579" s="72" t="s">
        <v>13</v>
      </c>
      <c r="D1579" s="72" t="s">
        <v>14</v>
      </c>
      <c r="E1579" s="72" t="s">
        <v>58</v>
      </c>
      <c r="F1579" s="73">
        <v>111678</v>
      </c>
      <c r="G1579" s="72" t="s">
        <v>16</v>
      </c>
      <c r="H1579" s="72" t="s">
        <v>24</v>
      </c>
      <c r="I1579" s="72" t="s">
        <v>18</v>
      </c>
      <c r="J1579" s="72" t="s">
        <v>19</v>
      </c>
      <c r="K1579" s="72" t="s">
        <v>37</v>
      </c>
      <c r="L1579" s="72" t="s">
        <v>521</v>
      </c>
      <c r="M1579" s="72" t="s">
        <v>57</v>
      </c>
    </row>
    <row r="1580" spans="2:13" x14ac:dyDescent="0.25">
      <c r="B1580" s="72" t="s">
        <v>12</v>
      </c>
      <c r="C1580" s="72" t="s">
        <v>13</v>
      </c>
      <c r="D1580" s="72" t="s">
        <v>14</v>
      </c>
      <c r="E1580" s="72" t="s">
        <v>94</v>
      </c>
      <c r="F1580" s="73">
        <v>26347</v>
      </c>
      <c r="G1580" s="72" t="s">
        <v>16</v>
      </c>
      <c r="H1580" s="72" t="s">
        <v>24</v>
      </c>
      <c r="I1580" s="72" t="s">
        <v>18</v>
      </c>
      <c r="J1580" s="72" t="s">
        <v>19</v>
      </c>
      <c r="K1580" s="72" t="s">
        <v>63</v>
      </c>
      <c r="L1580" s="72" t="s">
        <v>553</v>
      </c>
      <c r="M1580" s="72"/>
    </row>
    <row r="1581" spans="2:13" x14ac:dyDescent="0.25">
      <c r="B1581" s="72" t="s">
        <v>12</v>
      </c>
      <c r="C1581" s="72" t="s">
        <v>13</v>
      </c>
      <c r="D1581" s="72" t="s">
        <v>14</v>
      </c>
      <c r="E1581" s="72" t="s">
        <v>187</v>
      </c>
      <c r="F1581" s="73">
        <v>34053667</v>
      </c>
      <c r="G1581" s="72" t="s">
        <v>16</v>
      </c>
      <c r="H1581" s="72" t="s">
        <v>24</v>
      </c>
      <c r="I1581" s="72" t="s">
        <v>18</v>
      </c>
      <c r="J1581" s="72" t="s">
        <v>19</v>
      </c>
      <c r="K1581" s="72" t="s">
        <v>25</v>
      </c>
      <c r="L1581" s="72" t="s">
        <v>410</v>
      </c>
      <c r="M1581" s="72" t="s">
        <v>112</v>
      </c>
    </row>
    <row r="1582" spans="2:13" x14ac:dyDescent="0.25">
      <c r="B1582" s="72" t="s">
        <v>12</v>
      </c>
      <c r="C1582" s="72" t="s">
        <v>13</v>
      </c>
      <c r="D1582" s="72" t="s">
        <v>14</v>
      </c>
      <c r="E1582" s="72" t="s">
        <v>79</v>
      </c>
      <c r="F1582" s="73">
        <v>-619</v>
      </c>
      <c r="G1582" s="72" t="s">
        <v>16</v>
      </c>
      <c r="H1582" s="72" t="s">
        <v>17</v>
      </c>
      <c r="I1582" s="72" t="s">
        <v>18</v>
      </c>
      <c r="J1582" s="72" t="s">
        <v>19</v>
      </c>
      <c r="K1582" s="72" t="s">
        <v>49</v>
      </c>
      <c r="L1582" s="72" t="s">
        <v>253</v>
      </c>
      <c r="M1582" s="72"/>
    </row>
    <row r="1583" spans="2:13" x14ac:dyDescent="0.25">
      <c r="B1583" s="72" t="s">
        <v>12</v>
      </c>
      <c r="C1583" s="72" t="s">
        <v>13</v>
      </c>
      <c r="D1583" s="72" t="s">
        <v>14</v>
      </c>
      <c r="E1583" s="72" t="s">
        <v>55</v>
      </c>
      <c r="F1583" s="73">
        <v>303549</v>
      </c>
      <c r="G1583" s="72" t="s">
        <v>16</v>
      </c>
      <c r="H1583" s="72" t="s">
        <v>24</v>
      </c>
      <c r="I1583" s="72" t="s">
        <v>18</v>
      </c>
      <c r="J1583" s="72" t="s">
        <v>19</v>
      </c>
      <c r="K1583" s="72" t="s">
        <v>20</v>
      </c>
      <c r="L1583" s="72" t="s">
        <v>34</v>
      </c>
      <c r="M1583" s="72" t="s">
        <v>29</v>
      </c>
    </row>
    <row r="1584" spans="2:13" x14ac:dyDescent="0.25">
      <c r="B1584" s="72" t="s">
        <v>12</v>
      </c>
      <c r="C1584" s="72" t="s">
        <v>13</v>
      </c>
      <c r="D1584" s="72" t="s">
        <v>14</v>
      </c>
      <c r="E1584" s="72" t="s">
        <v>187</v>
      </c>
      <c r="F1584" s="73">
        <v>1803503</v>
      </c>
      <c r="G1584" s="72" t="s">
        <v>16</v>
      </c>
      <c r="H1584" s="72" t="s">
        <v>17</v>
      </c>
      <c r="I1584" s="72" t="s">
        <v>18</v>
      </c>
      <c r="J1584" s="72" t="s">
        <v>19</v>
      </c>
      <c r="K1584" s="72" t="s">
        <v>25</v>
      </c>
      <c r="L1584" s="72" t="s">
        <v>273</v>
      </c>
      <c r="M1584" s="72" t="s">
        <v>112</v>
      </c>
    </row>
    <row r="1585" spans="2:13" x14ac:dyDescent="0.25">
      <c r="B1585" s="72" t="s">
        <v>12</v>
      </c>
      <c r="C1585" s="72" t="s">
        <v>13</v>
      </c>
      <c r="D1585" s="72" t="s">
        <v>14</v>
      </c>
      <c r="E1585" s="72" t="s">
        <v>258</v>
      </c>
      <c r="F1585" s="73">
        <v>47741</v>
      </c>
      <c r="G1585" s="72" t="s">
        <v>16</v>
      </c>
      <c r="H1585" s="72" t="s">
        <v>24</v>
      </c>
      <c r="I1585" s="72" t="s">
        <v>18</v>
      </c>
      <c r="J1585" s="72" t="s">
        <v>19</v>
      </c>
      <c r="K1585" s="72" t="s">
        <v>25</v>
      </c>
      <c r="L1585" s="72" t="s">
        <v>423</v>
      </c>
      <c r="M1585" s="72" t="s">
        <v>243</v>
      </c>
    </row>
    <row r="1586" spans="2:13" x14ac:dyDescent="0.25">
      <c r="B1586" s="72" t="s">
        <v>12</v>
      </c>
      <c r="C1586" s="72" t="s">
        <v>13</v>
      </c>
      <c r="D1586" s="72" t="s">
        <v>14</v>
      </c>
      <c r="E1586" s="72" t="s">
        <v>94</v>
      </c>
      <c r="F1586" s="73">
        <v>40966</v>
      </c>
      <c r="G1586" s="72" t="s">
        <v>16</v>
      </c>
      <c r="H1586" s="72" t="s">
        <v>24</v>
      </c>
      <c r="I1586" s="72" t="s">
        <v>18</v>
      </c>
      <c r="J1586" s="72" t="s">
        <v>19</v>
      </c>
      <c r="K1586" s="72" t="s">
        <v>37</v>
      </c>
      <c r="L1586" s="72" t="s">
        <v>611</v>
      </c>
      <c r="M1586" s="72"/>
    </row>
    <row r="1587" spans="2:13" x14ac:dyDescent="0.25">
      <c r="B1587" s="72" t="s">
        <v>12</v>
      </c>
      <c r="C1587" s="72" t="s">
        <v>13</v>
      </c>
      <c r="D1587" s="72" t="s">
        <v>14</v>
      </c>
      <c r="E1587" s="72" t="s">
        <v>94</v>
      </c>
      <c r="F1587" s="73">
        <v>4567</v>
      </c>
      <c r="G1587" s="72" t="s">
        <v>16</v>
      </c>
      <c r="H1587" s="72" t="s">
        <v>24</v>
      </c>
      <c r="I1587" s="72" t="s">
        <v>18</v>
      </c>
      <c r="J1587" s="72" t="s">
        <v>19</v>
      </c>
      <c r="K1587" s="72" t="s">
        <v>63</v>
      </c>
      <c r="L1587" s="72" t="s">
        <v>376</v>
      </c>
      <c r="M1587" s="72"/>
    </row>
    <row r="1588" spans="2:13" x14ac:dyDescent="0.25">
      <c r="B1588" s="72" t="s">
        <v>12</v>
      </c>
      <c r="C1588" s="72" t="s">
        <v>13</v>
      </c>
      <c r="D1588" s="72" t="s">
        <v>14</v>
      </c>
      <c r="E1588" s="72" t="s">
        <v>68</v>
      </c>
      <c r="F1588" s="73">
        <v>-278542</v>
      </c>
      <c r="G1588" s="72" t="s">
        <v>16</v>
      </c>
      <c r="H1588" s="72" t="s">
        <v>24</v>
      </c>
      <c r="I1588" s="72" t="s">
        <v>18</v>
      </c>
      <c r="J1588" s="72" t="s">
        <v>19</v>
      </c>
      <c r="K1588" s="72" t="s">
        <v>102</v>
      </c>
      <c r="L1588" s="72" t="s">
        <v>103</v>
      </c>
      <c r="M1588" s="72"/>
    </row>
    <row r="1589" spans="2:13" x14ac:dyDescent="0.25">
      <c r="B1589" s="72" t="s">
        <v>12</v>
      </c>
      <c r="C1589" s="72" t="s">
        <v>13</v>
      </c>
      <c r="D1589" s="72" t="s">
        <v>14</v>
      </c>
      <c r="E1589" s="72" t="s">
        <v>256</v>
      </c>
      <c r="F1589" s="73">
        <v>-61782</v>
      </c>
      <c r="G1589" s="72" t="s">
        <v>16</v>
      </c>
      <c r="H1589" s="72" t="s">
        <v>24</v>
      </c>
      <c r="I1589" s="72" t="s">
        <v>18</v>
      </c>
      <c r="J1589" s="72" t="s">
        <v>19</v>
      </c>
      <c r="K1589" s="72" t="s">
        <v>20</v>
      </c>
      <c r="L1589" s="72" t="s">
        <v>229</v>
      </c>
      <c r="M1589" s="72"/>
    </row>
    <row r="1590" spans="2:13" x14ac:dyDescent="0.25">
      <c r="B1590" s="72" t="s">
        <v>12</v>
      </c>
      <c r="C1590" s="72" t="s">
        <v>13</v>
      </c>
      <c r="D1590" s="72" t="s">
        <v>14</v>
      </c>
      <c r="E1590" s="72" t="s">
        <v>187</v>
      </c>
      <c r="F1590" s="73">
        <v>804361</v>
      </c>
      <c r="G1590" s="72" t="s">
        <v>16</v>
      </c>
      <c r="H1590" s="72" t="s">
        <v>24</v>
      </c>
      <c r="I1590" s="72" t="s">
        <v>18</v>
      </c>
      <c r="J1590" s="72" t="s">
        <v>19</v>
      </c>
      <c r="K1590" s="72" t="s">
        <v>37</v>
      </c>
      <c r="L1590" s="72" t="s">
        <v>588</v>
      </c>
      <c r="M1590" s="72" t="s">
        <v>112</v>
      </c>
    </row>
    <row r="1591" spans="2:13" x14ac:dyDescent="0.25">
      <c r="B1591" s="72" t="s">
        <v>12</v>
      </c>
      <c r="C1591" s="72" t="s">
        <v>13</v>
      </c>
      <c r="D1591" s="72" t="s">
        <v>14</v>
      </c>
      <c r="E1591" s="72" t="s">
        <v>83</v>
      </c>
      <c r="F1591" s="73">
        <v>425</v>
      </c>
      <c r="G1591" s="72" t="s">
        <v>16</v>
      </c>
      <c r="H1591" s="72" t="s">
        <v>17</v>
      </c>
      <c r="I1591" s="72" t="s">
        <v>18</v>
      </c>
      <c r="J1591" s="72" t="s">
        <v>227</v>
      </c>
      <c r="K1591" s="72" t="s">
        <v>25</v>
      </c>
      <c r="L1591" s="72" t="s">
        <v>575</v>
      </c>
      <c r="M1591" s="72"/>
    </row>
    <row r="1592" spans="2:13" x14ac:dyDescent="0.25">
      <c r="B1592" s="72" t="s">
        <v>12</v>
      </c>
      <c r="C1592" s="72" t="s">
        <v>13</v>
      </c>
      <c r="D1592" s="72" t="s">
        <v>14</v>
      </c>
      <c r="E1592" s="72" t="s">
        <v>146</v>
      </c>
      <c r="F1592" s="73">
        <v>-2005</v>
      </c>
      <c r="G1592" s="72" t="s">
        <v>16</v>
      </c>
      <c r="H1592" s="72" t="s">
        <v>24</v>
      </c>
      <c r="I1592" s="72" t="s">
        <v>18</v>
      </c>
      <c r="J1592" s="72" t="s">
        <v>19</v>
      </c>
      <c r="K1592" s="72" t="s">
        <v>49</v>
      </c>
      <c r="L1592" s="72" t="s">
        <v>82</v>
      </c>
      <c r="M1592" s="72"/>
    </row>
    <row r="1593" spans="2:13" x14ac:dyDescent="0.25">
      <c r="B1593" s="72" t="s">
        <v>12</v>
      </c>
      <c r="C1593" s="72" t="s">
        <v>13</v>
      </c>
      <c r="D1593" s="72" t="s">
        <v>14</v>
      </c>
      <c r="E1593" s="72" t="s">
        <v>70</v>
      </c>
      <c r="F1593" s="73">
        <v>995594</v>
      </c>
      <c r="G1593" s="72" t="s">
        <v>16</v>
      </c>
      <c r="H1593" s="72" t="s">
        <v>24</v>
      </c>
      <c r="I1593" s="72" t="s">
        <v>18</v>
      </c>
      <c r="J1593" s="72" t="s">
        <v>19</v>
      </c>
      <c r="K1593" s="72" t="s">
        <v>185</v>
      </c>
      <c r="L1593" s="72" t="s">
        <v>440</v>
      </c>
      <c r="M1593" s="72" t="s">
        <v>303</v>
      </c>
    </row>
    <row r="1594" spans="2:13" x14ac:dyDescent="0.25">
      <c r="B1594" s="72" t="s">
        <v>12</v>
      </c>
      <c r="C1594" s="72" t="s">
        <v>13</v>
      </c>
      <c r="D1594" s="72" t="s">
        <v>14</v>
      </c>
      <c r="E1594" s="72" t="s">
        <v>65</v>
      </c>
      <c r="F1594" s="73">
        <v>1304233</v>
      </c>
      <c r="G1594" s="72" t="s">
        <v>16</v>
      </c>
      <c r="H1594" s="72" t="s">
        <v>17</v>
      </c>
      <c r="I1594" s="72" t="s">
        <v>18</v>
      </c>
      <c r="J1594" s="72" t="s">
        <v>19</v>
      </c>
      <c r="K1594" s="72" t="s">
        <v>20</v>
      </c>
      <c r="L1594" s="72" t="s">
        <v>226</v>
      </c>
      <c r="M1594" s="72" t="s">
        <v>67</v>
      </c>
    </row>
    <row r="1595" spans="2:13" x14ac:dyDescent="0.25">
      <c r="B1595" s="72" t="s">
        <v>12</v>
      </c>
      <c r="C1595" s="72" t="s">
        <v>13</v>
      </c>
      <c r="D1595" s="72" t="s">
        <v>14</v>
      </c>
      <c r="E1595" s="72" t="s">
        <v>33</v>
      </c>
      <c r="F1595" s="73">
        <v>45358</v>
      </c>
      <c r="G1595" s="72" t="s">
        <v>16</v>
      </c>
      <c r="H1595" s="72" t="s">
        <v>24</v>
      </c>
      <c r="I1595" s="72" t="s">
        <v>18</v>
      </c>
      <c r="J1595" s="72" t="s">
        <v>19</v>
      </c>
      <c r="K1595" s="72" t="s">
        <v>31</v>
      </c>
      <c r="L1595" s="72" t="s">
        <v>664</v>
      </c>
      <c r="M1595" s="72" t="s">
        <v>47</v>
      </c>
    </row>
    <row r="1596" spans="2:13" x14ac:dyDescent="0.25">
      <c r="B1596" s="72" t="s">
        <v>12</v>
      </c>
      <c r="C1596" s="72" t="s">
        <v>13</v>
      </c>
      <c r="D1596" s="72" t="s">
        <v>14</v>
      </c>
      <c r="E1596" s="72" t="s">
        <v>79</v>
      </c>
      <c r="F1596" s="73">
        <v>-4219</v>
      </c>
      <c r="G1596" s="72" t="s">
        <v>16</v>
      </c>
      <c r="H1596" s="72" t="s">
        <v>24</v>
      </c>
      <c r="I1596" s="72" t="s">
        <v>18</v>
      </c>
      <c r="J1596" s="72" t="s">
        <v>19</v>
      </c>
      <c r="K1596" s="72" t="s">
        <v>205</v>
      </c>
      <c r="L1596" s="72" t="s">
        <v>395</v>
      </c>
      <c r="M1596" s="72"/>
    </row>
    <row r="1597" spans="2:13" x14ac:dyDescent="0.25">
      <c r="B1597" s="72" t="s">
        <v>12</v>
      </c>
      <c r="C1597" s="72" t="s">
        <v>13</v>
      </c>
      <c r="D1597" s="72" t="s">
        <v>14</v>
      </c>
      <c r="E1597" s="72" t="s">
        <v>772</v>
      </c>
      <c r="F1597" s="73">
        <v>63615</v>
      </c>
      <c r="G1597" s="72" t="s">
        <v>16</v>
      </c>
      <c r="H1597" s="72" t="s">
        <v>24</v>
      </c>
      <c r="I1597" s="72" t="s">
        <v>18</v>
      </c>
      <c r="J1597" s="72" t="s">
        <v>19</v>
      </c>
      <c r="K1597" s="72"/>
      <c r="L1597" s="72"/>
      <c r="M1597" s="72"/>
    </row>
    <row r="1598" spans="2:13" x14ac:dyDescent="0.25">
      <c r="B1598" s="72" t="s">
        <v>12</v>
      </c>
      <c r="C1598" s="72" t="s">
        <v>13</v>
      </c>
      <c r="D1598" s="72" t="s">
        <v>14</v>
      </c>
      <c r="E1598" s="72" t="s">
        <v>94</v>
      </c>
      <c r="F1598" s="73">
        <v>25029</v>
      </c>
      <c r="G1598" s="72" t="s">
        <v>16</v>
      </c>
      <c r="H1598" s="72" t="s">
        <v>17</v>
      </c>
      <c r="I1598" s="72" t="s">
        <v>18</v>
      </c>
      <c r="J1598" s="72" t="s">
        <v>19</v>
      </c>
      <c r="K1598" s="72" t="s">
        <v>20</v>
      </c>
      <c r="L1598" s="72" t="s">
        <v>524</v>
      </c>
      <c r="M1598" s="72"/>
    </row>
    <row r="1599" spans="2:13" x14ac:dyDescent="0.25">
      <c r="B1599" s="72" t="s">
        <v>12</v>
      </c>
      <c r="C1599" s="72" t="s">
        <v>13</v>
      </c>
      <c r="D1599" s="72" t="s">
        <v>14</v>
      </c>
      <c r="E1599" s="72" t="s">
        <v>132</v>
      </c>
      <c r="F1599" s="73">
        <v>708588</v>
      </c>
      <c r="G1599" s="72" t="s">
        <v>16</v>
      </c>
      <c r="H1599" s="72" t="s">
        <v>24</v>
      </c>
      <c r="I1599" s="72" t="s">
        <v>18</v>
      </c>
      <c r="J1599" s="72" t="s">
        <v>19</v>
      </c>
      <c r="K1599" s="72" t="s">
        <v>31</v>
      </c>
      <c r="L1599" s="72" t="s">
        <v>362</v>
      </c>
      <c r="M1599" s="72" t="s">
        <v>67</v>
      </c>
    </row>
    <row r="1600" spans="2:13" x14ac:dyDescent="0.25">
      <c r="B1600" s="72" t="s">
        <v>12</v>
      </c>
      <c r="C1600" s="72" t="s">
        <v>13</v>
      </c>
      <c r="D1600" s="72" t="s">
        <v>14</v>
      </c>
      <c r="E1600" s="72" t="s">
        <v>74</v>
      </c>
      <c r="F1600" s="73">
        <v>40797</v>
      </c>
      <c r="G1600" s="72" t="s">
        <v>16</v>
      </c>
      <c r="H1600" s="72" t="s">
        <v>17</v>
      </c>
      <c r="I1600" s="72" t="s">
        <v>18</v>
      </c>
      <c r="J1600" s="72" t="s">
        <v>19</v>
      </c>
      <c r="K1600" s="72" t="s">
        <v>25</v>
      </c>
      <c r="L1600" s="72" t="s">
        <v>198</v>
      </c>
      <c r="M1600" s="72" t="s">
        <v>112</v>
      </c>
    </row>
    <row r="1601" spans="2:13" x14ac:dyDescent="0.25">
      <c r="B1601" s="72" t="s">
        <v>12</v>
      </c>
      <c r="C1601" s="72" t="s">
        <v>13</v>
      </c>
      <c r="D1601" s="72" t="s">
        <v>14</v>
      </c>
      <c r="E1601" s="72" t="s">
        <v>81</v>
      </c>
      <c r="F1601" s="73">
        <v>105458</v>
      </c>
      <c r="G1601" s="72" t="s">
        <v>16</v>
      </c>
      <c r="H1601" s="72" t="s">
        <v>17</v>
      </c>
      <c r="I1601" s="72" t="s">
        <v>18</v>
      </c>
      <c r="J1601" s="72" t="s">
        <v>19</v>
      </c>
      <c r="K1601" s="72" t="s">
        <v>25</v>
      </c>
      <c r="L1601" s="72" t="s">
        <v>286</v>
      </c>
      <c r="M1601" s="72" t="s">
        <v>29</v>
      </c>
    </row>
    <row r="1602" spans="2:13" x14ac:dyDescent="0.25">
      <c r="B1602" s="72" t="s">
        <v>12</v>
      </c>
      <c r="C1602" s="72" t="s">
        <v>13</v>
      </c>
      <c r="D1602" s="72" t="s">
        <v>14</v>
      </c>
      <c r="E1602" s="72" t="s">
        <v>83</v>
      </c>
      <c r="F1602" s="73">
        <v>359043</v>
      </c>
      <c r="G1602" s="72" t="s">
        <v>16</v>
      </c>
      <c r="H1602" s="72" t="s">
        <v>24</v>
      </c>
      <c r="I1602" s="72" t="s">
        <v>18</v>
      </c>
      <c r="J1602" s="72" t="s">
        <v>19</v>
      </c>
      <c r="K1602" s="72" t="s">
        <v>49</v>
      </c>
      <c r="L1602" s="72" t="s">
        <v>166</v>
      </c>
      <c r="M1602" s="72"/>
    </row>
    <row r="1603" spans="2:13" x14ac:dyDescent="0.25">
      <c r="B1603" s="72" t="s">
        <v>12</v>
      </c>
      <c r="C1603" s="72" t="s">
        <v>13</v>
      </c>
      <c r="D1603" s="72" t="s">
        <v>14</v>
      </c>
      <c r="E1603" s="72" t="s">
        <v>94</v>
      </c>
      <c r="F1603" s="73">
        <v>10860</v>
      </c>
      <c r="G1603" s="72" t="s">
        <v>16</v>
      </c>
      <c r="H1603" s="72" t="s">
        <v>24</v>
      </c>
      <c r="I1603" s="72" t="s">
        <v>18</v>
      </c>
      <c r="J1603" s="72" t="s">
        <v>19</v>
      </c>
      <c r="K1603" s="72" t="s">
        <v>25</v>
      </c>
      <c r="L1603" s="72" t="s">
        <v>245</v>
      </c>
      <c r="M1603" s="72"/>
    </row>
    <row r="1604" spans="2:13" x14ac:dyDescent="0.25">
      <c r="B1604" s="72" t="s">
        <v>12</v>
      </c>
      <c r="C1604" s="72" t="s">
        <v>13</v>
      </c>
      <c r="D1604" s="72" t="s">
        <v>14</v>
      </c>
      <c r="E1604" s="72" t="s">
        <v>55</v>
      </c>
      <c r="F1604" s="73">
        <v>12740</v>
      </c>
      <c r="G1604" s="72" t="s">
        <v>16</v>
      </c>
      <c r="H1604" s="72" t="s">
        <v>17</v>
      </c>
      <c r="I1604" s="72" t="s">
        <v>18</v>
      </c>
      <c r="J1604" s="72" t="s">
        <v>19</v>
      </c>
      <c r="K1604" s="72" t="s">
        <v>25</v>
      </c>
      <c r="L1604" s="72" t="s">
        <v>566</v>
      </c>
      <c r="M1604" s="72" t="s">
        <v>112</v>
      </c>
    </row>
    <row r="1605" spans="2:13" x14ac:dyDescent="0.25">
      <c r="B1605" s="72" t="s">
        <v>12</v>
      </c>
      <c r="C1605" s="72" t="s">
        <v>13</v>
      </c>
      <c r="D1605" s="72" t="s">
        <v>14</v>
      </c>
      <c r="E1605" s="72" t="s">
        <v>79</v>
      </c>
      <c r="F1605" s="73">
        <v>-451</v>
      </c>
      <c r="G1605" s="72" t="s">
        <v>16</v>
      </c>
      <c r="H1605" s="72" t="s">
        <v>17</v>
      </c>
      <c r="I1605" s="72" t="s">
        <v>18</v>
      </c>
      <c r="J1605" s="72" t="s">
        <v>19</v>
      </c>
      <c r="K1605" s="72" t="s">
        <v>117</v>
      </c>
      <c r="L1605" s="72" t="s">
        <v>77</v>
      </c>
      <c r="M1605" s="72"/>
    </row>
    <row r="1606" spans="2:13" x14ac:dyDescent="0.25">
      <c r="B1606" s="72" t="s">
        <v>12</v>
      </c>
      <c r="C1606" s="72" t="s">
        <v>13</v>
      </c>
      <c r="D1606" s="72" t="s">
        <v>14</v>
      </c>
      <c r="E1606" s="72" t="s">
        <v>83</v>
      </c>
      <c r="F1606" s="73">
        <v>25744</v>
      </c>
      <c r="G1606" s="72" t="s">
        <v>16</v>
      </c>
      <c r="H1606" s="72" t="s">
        <v>17</v>
      </c>
      <c r="I1606" s="72" t="s">
        <v>18</v>
      </c>
      <c r="J1606" s="72" t="s">
        <v>19</v>
      </c>
      <c r="K1606" s="72" t="s">
        <v>25</v>
      </c>
      <c r="L1606" s="72" t="s">
        <v>145</v>
      </c>
      <c r="M1606" s="72"/>
    </row>
    <row r="1607" spans="2:13" x14ac:dyDescent="0.25">
      <c r="B1607" s="72" t="s">
        <v>12</v>
      </c>
      <c r="C1607" s="72" t="s">
        <v>13</v>
      </c>
      <c r="D1607" s="72" t="s">
        <v>14</v>
      </c>
      <c r="E1607" s="72" t="s">
        <v>68</v>
      </c>
      <c r="F1607" s="73">
        <v>-80704</v>
      </c>
      <c r="G1607" s="72" t="s">
        <v>16</v>
      </c>
      <c r="H1607" s="72" t="s">
        <v>17</v>
      </c>
      <c r="I1607" s="72" t="s">
        <v>18</v>
      </c>
      <c r="J1607" s="72" t="s">
        <v>19</v>
      </c>
      <c r="K1607" s="72" t="s">
        <v>49</v>
      </c>
      <c r="L1607" s="72" t="s">
        <v>166</v>
      </c>
      <c r="M1607" s="72"/>
    </row>
    <row r="1608" spans="2:13" x14ac:dyDescent="0.25">
      <c r="B1608" s="72" t="s">
        <v>12</v>
      </c>
      <c r="C1608" s="72" t="s">
        <v>13</v>
      </c>
      <c r="D1608" s="72" t="s">
        <v>14</v>
      </c>
      <c r="E1608" s="72" t="s">
        <v>36</v>
      </c>
      <c r="F1608" s="73">
        <v>114842</v>
      </c>
      <c r="G1608" s="72" t="s">
        <v>16</v>
      </c>
      <c r="H1608" s="72" t="s">
        <v>24</v>
      </c>
      <c r="I1608" s="72" t="s">
        <v>18</v>
      </c>
      <c r="J1608" s="72" t="s">
        <v>19</v>
      </c>
      <c r="K1608" s="72" t="s">
        <v>49</v>
      </c>
      <c r="L1608" s="72" t="s">
        <v>50</v>
      </c>
      <c r="M1608" s="72" t="s">
        <v>29</v>
      </c>
    </row>
    <row r="1609" spans="2:13" x14ac:dyDescent="0.25">
      <c r="B1609" s="72" t="s">
        <v>12</v>
      </c>
      <c r="C1609" s="72" t="s">
        <v>13</v>
      </c>
      <c r="D1609" s="72" t="s">
        <v>14</v>
      </c>
      <c r="E1609" s="72" t="s">
        <v>27</v>
      </c>
      <c r="F1609" s="73">
        <v>27513</v>
      </c>
      <c r="G1609" s="72" t="s">
        <v>16</v>
      </c>
      <c r="H1609" s="72" t="s">
        <v>17</v>
      </c>
      <c r="I1609" s="72" t="s">
        <v>18</v>
      </c>
      <c r="J1609" s="72" t="s">
        <v>19</v>
      </c>
      <c r="K1609" s="72" t="s">
        <v>37</v>
      </c>
      <c r="L1609" s="72" t="s">
        <v>349</v>
      </c>
      <c r="M1609" s="72" t="s">
        <v>112</v>
      </c>
    </row>
    <row r="1610" spans="2:13" x14ac:dyDescent="0.25">
      <c r="B1610" s="72" t="s">
        <v>12</v>
      </c>
      <c r="C1610" s="72" t="s">
        <v>13</v>
      </c>
      <c r="D1610" s="72" t="s">
        <v>14</v>
      </c>
      <c r="E1610" s="72" t="s">
        <v>15</v>
      </c>
      <c r="F1610" s="73">
        <v>6488743</v>
      </c>
      <c r="G1610" s="72" t="s">
        <v>16</v>
      </c>
      <c r="H1610" s="72" t="s">
        <v>24</v>
      </c>
      <c r="I1610" s="72" t="s">
        <v>18</v>
      </c>
      <c r="J1610" s="72" t="s">
        <v>19</v>
      </c>
      <c r="K1610" s="72" t="s">
        <v>37</v>
      </c>
      <c r="L1610" s="72" t="s">
        <v>177</v>
      </c>
      <c r="M1610" s="72" t="s">
        <v>67</v>
      </c>
    </row>
    <row r="1611" spans="2:13" x14ac:dyDescent="0.25">
      <c r="B1611" s="72" t="s">
        <v>12</v>
      </c>
      <c r="C1611" s="72" t="s">
        <v>13</v>
      </c>
      <c r="D1611" s="72" t="s">
        <v>14</v>
      </c>
      <c r="E1611" s="72" t="s">
        <v>94</v>
      </c>
      <c r="F1611" s="73">
        <v>28587</v>
      </c>
      <c r="G1611" s="72" t="s">
        <v>16</v>
      </c>
      <c r="H1611" s="72" t="s">
        <v>24</v>
      </c>
      <c r="I1611" s="72" t="s">
        <v>18</v>
      </c>
      <c r="J1611" s="72" t="s">
        <v>19</v>
      </c>
      <c r="K1611" s="72" t="s">
        <v>49</v>
      </c>
      <c r="L1611" s="72" t="s">
        <v>91</v>
      </c>
      <c r="M1611" s="72"/>
    </row>
    <row r="1612" spans="2:13" x14ac:dyDescent="0.25">
      <c r="B1612" s="72" t="s">
        <v>12</v>
      </c>
      <c r="C1612" s="72" t="s">
        <v>13</v>
      </c>
      <c r="D1612" s="72" t="s">
        <v>14</v>
      </c>
      <c r="E1612" s="72" t="s">
        <v>83</v>
      </c>
      <c r="F1612" s="73">
        <v>248244</v>
      </c>
      <c r="G1612" s="72" t="s">
        <v>16</v>
      </c>
      <c r="H1612" s="72" t="s">
        <v>17</v>
      </c>
      <c r="I1612" s="72" t="s">
        <v>18</v>
      </c>
      <c r="J1612" s="72" t="s">
        <v>19</v>
      </c>
      <c r="K1612" s="72" t="s">
        <v>25</v>
      </c>
      <c r="L1612" s="72" t="s">
        <v>538</v>
      </c>
      <c r="M1612" s="72"/>
    </row>
    <row r="1613" spans="2:13" x14ac:dyDescent="0.25">
      <c r="B1613" s="72" t="s">
        <v>12</v>
      </c>
      <c r="C1613" s="72" t="s">
        <v>13</v>
      </c>
      <c r="D1613" s="72" t="s">
        <v>14</v>
      </c>
      <c r="E1613" s="72" t="s">
        <v>30</v>
      </c>
      <c r="F1613" s="73">
        <v>-1749</v>
      </c>
      <c r="G1613" s="72" t="s">
        <v>16</v>
      </c>
      <c r="H1613" s="72" t="s">
        <v>17</v>
      </c>
      <c r="I1613" s="72" t="s">
        <v>18</v>
      </c>
      <c r="J1613" s="72" t="s">
        <v>19</v>
      </c>
      <c r="K1613" s="72" t="s">
        <v>25</v>
      </c>
      <c r="L1613" s="72" t="s">
        <v>127</v>
      </c>
      <c r="M1613" s="72"/>
    </row>
    <row r="1614" spans="2:13" x14ac:dyDescent="0.25">
      <c r="B1614" s="72" t="s">
        <v>12</v>
      </c>
      <c r="C1614" s="72" t="s">
        <v>13</v>
      </c>
      <c r="D1614" s="72" t="s">
        <v>14</v>
      </c>
      <c r="E1614" s="72" t="s">
        <v>58</v>
      </c>
      <c r="F1614" s="73">
        <v>52340</v>
      </c>
      <c r="G1614" s="72" t="s">
        <v>16</v>
      </c>
      <c r="H1614" s="72" t="s">
        <v>17</v>
      </c>
      <c r="I1614" s="72" t="s">
        <v>18</v>
      </c>
      <c r="J1614" s="72" t="s">
        <v>19</v>
      </c>
      <c r="K1614" s="72" t="s">
        <v>25</v>
      </c>
      <c r="L1614" s="72" t="s">
        <v>286</v>
      </c>
      <c r="M1614" s="72" t="s">
        <v>47</v>
      </c>
    </row>
    <row r="1615" spans="2:13" x14ac:dyDescent="0.25">
      <c r="B1615" s="72" t="s">
        <v>12</v>
      </c>
      <c r="C1615" s="72" t="s">
        <v>13</v>
      </c>
      <c r="D1615" s="72" t="s">
        <v>14</v>
      </c>
      <c r="E1615" s="72" t="s">
        <v>81</v>
      </c>
      <c r="F1615" s="73">
        <v>19684</v>
      </c>
      <c r="G1615" s="72" t="s">
        <v>16</v>
      </c>
      <c r="H1615" s="72" t="s">
        <v>24</v>
      </c>
      <c r="I1615" s="72" t="s">
        <v>18</v>
      </c>
      <c r="J1615" s="72" t="s">
        <v>526</v>
      </c>
      <c r="K1615" s="72" t="s">
        <v>117</v>
      </c>
      <c r="L1615" s="72" t="s">
        <v>332</v>
      </c>
      <c r="M1615" s="72" t="s">
        <v>302</v>
      </c>
    </row>
    <row r="1616" spans="2:13" x14ac:dyDescent="0.25">
      <c r="B1616" s="72" t="s">
        <v>12</v>
      </c>
      <c r="C1616" s="72" t="s">
        <v>13</v>
      </c>
      <c r="D1616" s="72" t="s">
        <v>14</v>
      </c>
      <c r="E1616" s="72" t="s">
        <v>51</v>
      </c>
      <c r="F1616" s="73">
        <v>38040</v>
      </c>
      <c r="G1616" s="72" t="s">
        <v>16</v>
      </c>
      <c r="H1616" s="72" t="s">
        <v>24</v>
      </c>
      <c r="I1616" s="72" t="s">
        <v>48</v>
      </c>
      <c r="J1616" s="72" t="s">
        <v>19</v>
      </c>
      <c r="K1616" s="72" t="s">
        <v>49</v>
      </c>
      <c r="L1616" s="72" t="s">
        <v>209</v>
      </c>
      <c r="M1616" s="72"/>
    </row>
    <row r="1617" spans="2:13" x14ac:dyDescent="0.25">
      <c r="B1617" s="72" t="s">
        <v>12</v>
      </c>
      <c r="C1617" s="72" t="s">
        <v>13</v>
      </c>
      <c r="D1617" s="72" t="s">
        <v>14</v>
      </c>
      <c r="E1617" s="72" t="s">
        <v>33</v>
      </c>
      <c r="F1617" s="73">
        <v>14438</v>
      </c>
      <c r="G1617" s="72" t="s">
        <v>16</v>
      </c>
      <c r="H1617" s="72" t="s">
        <v>17</v>
      </c>
      <c r="I1617" s="72" t="s">
        <v>18</v>
      </c>
      <c r="J1617" s="72" t="s">
        <v>19</v>
      </c>
      <c r="K1617" s="72" t="s">
        <v>37</v>
      </c>
      <c r="L1617" s="72" t="s">
        <v>349</v>
      </c>
      <c r="M1617" s="72" t="s">
        <v>57</v>
      </c>
    </row>
    <row r="1618" spans="2:13" x14ac:dyDescent="0.25">
      <c r="B1618" s="72" t="s">
        <v>12</v>
      </c>
      <c r="C1618" s="72" t="s">
        <v>13</v>
      </c>
      <c r="D1618" s="72" t="s">
        <v>14</v>
      </c>
      <c r="E1618" s="72" t="s">
        <v>60</v>
      </c>
      <c r="F1618" s="73">
        <v>144287</v>
      </c>
      <c r="G1618" s="72" t="s">
        <v>16</v>
      </c>
      <c r="H1618" s="72" t="s">
        <v>17</v>
      </c>
      <c r="I1618" s="72" t="s">
        <v>18</v>
      </c>
      <c r="J1618" s="72" t="s">
        <v>19</v>
      </c>
      <c r="K1618" s="72" t="s">
        <v>25</v>
      </c>
      <c r="L1618" s="72" t="s">
        <v>377</v>
      </c>
      <c r="M1618" s="72" t="s">
        <v>62</v>
      </c>
    </row>
    <row r="1619" spans="2:13" x14ac:dyDescent="0.25">
      <c r="B1619" s="72" t="s">
        <v>12</v>
      </c>
      <c r="C1619" s="72" t="s">
        <v>13</v>
      </c>
      <c r="D1619" s="72" t="s">
        <v>14</v>
      </c>
      <c r="E1619" s="72" t="s">
        <v>36</v>
      </c>
      <c r="F1619" s="73">
        <v>319979</v>
      </c>
      <c r="G1619" s="72" t="s">
        <v>16</v>
      </c>
      <c r="H1619" s="72" t="s">
        <v>24</v>
      </c>
      <c r="I1619" s="72" t="s">
        <v>18</v>
      </c>
      <c r="J1619" s="72" t="s">
        <v>19</v>
      </c>
      <c r="K1619" s="72" t="s">
        <v>20</v>
      </c>
      <c r="L1619" s="72" t="s">
        <v>534</v>
      </c>
      <c r="M1619" s="72" t="s">
        <v>47</v>
      </c>
    </row>
    <row r="1620" spans="2:13" x14ac:dyDescent="0.25">
      <c r="B1620" s="72" t="s">
        <v>12</v>
      </c>
      <c r="C1620" s="72" t="s">
        <v>13</v>
      </c>
      <c r="D1620" s="72" t="s">
        <v>14</v>
      </c>
      <c r="E1620" s="72" t="s">
        <v>83</v>
      </c>
      <c r="F1620" s="73">
        <v>6147</v>
      </c>
      <c r="G1620" s="72" t="s">
        <v>16</v>
      </c>
      <c r="H1620" s="72" t="s">
        <v>17</v>
      </c>
      <c r="I1620" s="72" t="s">
        <v>18</v>
      </c>
      <c r="J1620" s="72" t="s">
        <v>19</v>
      </c>
      <c r="K1620" s="72" t="s">
        <v>25</v>
      </c>
      <c r="L1620" s="72" t="s">
        <v>513</v>
      </c>
      <c r="M1620" s="72"/>
    </row>
    <row r="1621" spans="2:13" x14ac:dyDescent="0.25">
      <c r="B1621" s="72" t="s">
        <v>12</v>
      </c>
      <c r="C1621" s="72" t="s">
        <v>13</v>
      </c>
      <c r="D1621" s="72" t="s">
        <v>14</v>
      </c>
      <c r="E1621" s="72" t="s">
        <v>33</v>
      </c>
      <c r="F1621" s="73">
        <v>220</v>
      </c>
      <c r="G1621" s="72" t="s">
        <v>16</v>
      </c>
      <c r="H1621" s="72" t="s">
        <v>17</v>
      </c>
      <c r="I1621" s="72" t="s">
        <v>48</v>
      </c>
      <c r="J1621" s="72" t="s">
        <v>19</v>
      </c>
      <c r="K1621" s="72" t="s">
        <v>49</v>
      </c>
      <c r="L1621" s="72" t="s">
        <v>73</v>
      </c>
      <c r="M1621" s="72" t="s">
        <v>302</v>
      </c>
    </row>
    <row r="1622" spans="2:13" x14ac:dyDescent="0.25">
      <c r="B1622" s="72" t="s">
        <v>12</v>
      </c>
      <c r="C1622" s="72" t="s">
        <v>13</v>
      </c>
      <c r="D1622" s="72" t="s">
        <v>14</v>
      </c>
      <c r="E1622" s="72" t="s">
        <v>256</v>
      </c>
      <c r="F1622" s="73">
        <v>-752</v>
      </c>
      <c r="G1622" s="72" t="s">
        <v>16</v>
      </c>
      <c r="H1622" s="72" t="s">
        <v>24</v>
      </c>
      <c r="I1622" s="72" t="s">
        <v>18</v>
      </c>
      <c r="J1622" s="72" t="s">
        <v>19</v>
      </c>
      <c r="K1622" s="72" t="s">
        <v>25</v>
      </c>
      <c r="L1622" s="72" t="s">
        <v>296</v>
      </c>
      <c r="M1622" s="72"/>
    </row>
    <row r="1623" spans="2:13" x14ac:dyDescent="0.25">
      <c r="B1623" s="72" t="s">
        <v>12</v>
      </c>
      <c r="C1623" s="72" t="s">
        <v>13</v>
      </c>
      <c r="D1623" s="72" t="s">
        <v>14</v>
      </c>
      <c r="E1623" s="72" t="s">
        <v>58</v>
      </c>
      <c r="F1623" s="73">
        <v>9099</v>
      </c>
      <c r="G1623" s="72" t="s">
        <v>16</v>
      </c>
      <c r="H1623" s="72" t="s">
        <v>24</v>
      </c>
      <c r="I1623" s="72" t="s">
        <v>48</v>
      </c>
      <c r="J1623" s="72" t="s">
        <v>19</v>
      </c>
      <c r="K1623" s="72" t="s">
        <v>43</v>
      </c>
      <c r="L1623" s="72" t="s">
        <v>189</v>
      </c>
      <c r="M1623" s="72" t="s">
        <v>57</v>
      </c>
    </row>
    <row r="1624" spans="2:13" x14ac:dyDescent="0.25">
      <c r="B1624" s="72" t="s">
        <v>12</v>
      </c>
      <c r="C1624" s="72" t="s">
        <v>13</v>
      </c>
      <c r="D1624" s="72" t="s">
        <v>14</v>
      </c>
      <c r="E1624" s="72" t="s">
        <v>36</v>
      </c>
      <c r="F1624" s="73">
        <v>188789</v>
      </c>
      <c r="G1624" s="72" t="s">
        <v>16</v>
      </c>
      <c r="H1624" s="72" t="s">
        <v>17</v>
      </c>
      <c r="I1624" s="72" t="s">
        <v>48</v>
      </c>
      <c r="J1624" s="72" t="s">
        <v>19</v>
      </c>
      <c r="K1624" s="72" t="s">
        <v>20</v>
      </c>
      <c r="L1624" s="72" t="s">
        <v>28</v>
      </c>
      <c r="M1624" s="72" t="s">
        <v>35</v>
      </c>
    </row>
    <row r="1625" spans="2:13" x14ac:dyDescent="0.25">
      <c r="B1625" s="72" t="s">
        <v>12</v>
      </c>
      <c r="C1625" s="72" t="s">
        <v>13</v>
      </c>
      <c r="D1625" s="72" t="s">
        <v>14</v>
      </c>
      <c r="E1625" s="72" t="s">
        <v>58</v>
      </c>
      <c r="F1625" s="73">
        <v>82121</v>
      </c>
      <c r="G1625" s="72" t="s">
        <v>16</v>
      </c>
      <c r="H1625" s="72" t="s">
        <v>24</v>
      </c>
      <c r="I1625" s="72" t="s">
        <v>18</v>
      </c>
      <c r="J1625" s="72" t="s">
        <v>19</v>
      </c>
      <c r="K1625" s="72" t="s">
        <v>25</v>
      </c>
      <c r="L1625" s="72" t="s">
        <v>338</v>
      </c>
      <c r="M1625" s="72" t="s">
        <v>47</v>
      </c>
    </row>
    <row r="1626" spans="2:13" x14ac:dyDescent="0.25">
      <c r="B1626" s="72" t="s">
        <v>12</v>
      </c>
      <c r="C1626" s="72" t="s">
        <v>13</v>
      </c>
      <c r="D1626" s="72" t="s">
        <v>14</v>
      </c>
      <c r="E1626" s="72" t="s">
        <v>70</v>
      </c>
      <c r="F1626" s="73">
        <v>64075</v>
      </c>
      <c r="G1626" s="72" t="s">
        <v>16</v>
      </c>
      <c r="H1626" s="72" t="s">
        <v>17</v>
      </c>
      <c r="I1626" s="72" t="s">
        <v>18</v>
      </c>
      <c r="J1626" s="72" t="s">
        <v>19</v>
      </c>
      <c r="K1626" s="72" t="s">
        <v>25</v>
      </c>
      <c r="L1626" s="72" t="s">
        <v>52</v>
      </c>
      <c r="M1626" s="72" t="s">
        <v>243</v>
      </c>
    </row>
    <row r="1627" spans="2:13" x14ac:dyDescent="0.25">
      <c r="B1627" s="72" t="s">
        <v>12</v>
      </c>
      <c r="C1627" s="72" t="s">
        <v>13</v>
      </c>
      <c r="D1627" s="72" t="s">
        <v>14</v>
      </c>
      <c r="E1627" s="72" t="s">
        <v>30</v>
      </c>
      <c r="F1627" s="73">
        <v>-40560</v>
      </c>
      <c r="G1627" s="72" t="s">
        <v>16</v>
      </c>
      <c r="H1627" s="72" t="s">
        <v>24</v>
      </c>
      <c r="I1627" s="72" t="s">
        <v>18</v>
      </c>
      <c r="J1627" s="72" t="s">
        <v>19</v>
      </c>
      <c r="K1627" s="72" t="s">
        <v>49</v>
      </c>
      <c r="L1627" s="72" t="s">
        <v>209</v>
      </c>
      <c r="M1627" s="72"/>
    </row>
    <row r="1628" spans="2:13" x14ac:dyDescent="0.25">
      <c r="B1628" s="72" t="s">
        <v>12</v>
      </c>
      <c r="C1628" s="72" t="s">
        <v>13</v>
      </c>
      <c r="D1628" s="72" t="s">
        <v>14</v>
      </c>
      <c r="E1628" s="72" t="s">
        <v>39</v>
      </c>
      <c r="F1628" s="73">
        <v>-40</v>
      </c>
      <c r="G1628" s="72" t="s">
        <v>16</v>
      </c>
      <c r="H1628" s="72" t="s">
        <v>24</v>
      </c>
      <c r="I1628" s="72" t="s">
        <v>18</v>
      </c>
      <c r="J1628" s="72" t="s">
        <v>19</v>
      </c>
      <c r="K1628" s="72" t="s">
        <v>25</v>
      </c>
      <c r="L1628" s="72" t="s">
        <v>512</v>
      </c>
      <c r="M1628" s="72"/>
    </row>
    <row r="1629" spans="2:13" x14ac:dyDescent="0.25">
      <c r="B1629" s="72" t="s">
        <v>12</v>
      </c>
      <c r="C1629" s="72" t="s">
        <v>13</v>
      </c>
      <c r="D1629" s="72" t="s">
        <v>14</v>
      </c>
      <c r="E1629" s="72" t="s">
        <v>68</v>
      </c>
      <c r="F1629" s="73">
        <v>-18079</v>
      </c>
      <c r="G1629" s="72" t="s">
        <v>16</v>
      </c>
      <c r="H1629" s="72" t="s">
        <v>24</v>
      </c>
      <c r="I1629" s="72" t="s">
        <v>18</v>
      </c>
      <c r="J1629" s="72" t="s">
        <v>19</v>
      </c>
      <c r="K1629" s="72" t="s">
        <v>117</v>
      </c>
      <c r="L1629" s="72" t="s">
        <v>445</v>
      </c>
      <c r="M1629" s="72"/>
    </row>
    <row r="1630" spans="2:13" x14ac:dyDescent="0.25">
      <c r="B1630" s="72" t="s">
        <v>12</v>
      </c>
      <c r="C1630" s="72" t="s">
        <v>13</v>
      </c>
      <c r="D1630" s="72" t="s">
        <v>14</v>
      </c>
      <c r="E1630" s="72" t="s">
        <v>123</v>
      </c>
      <c r="F1630" s="73">
        <v>-280</v>
      </c>
      <c r="G1630" s="72" t="s">
        <v>16</v>
      </c>
      <c r="H1630" s="72" t="s">
        <v>24</v>
      </c>
      <c r="I1630" s="72" t="s">
        <v>18</v>
      </c>
      <c r="J1630" s="72" t="s">
        <v>19</v>
      </c>
      <c r="K1630" s="72" t="s">
        <v>25</v>
      </c>
      <c r="L1630" s="72" t="s">
        <v>575</v>
      </c>
      <c r="M1630" s="72"/>
    </row>
    <row r="1631" spans="2:13" x14ac:dyDescent="0.25">
      <c r="B1631" s="72" t="s">
        <v>12</v>
      </c>
      <c r="C1631" s="72" t="s">
        <v>13</v>
      </c>
      <c r="D1631" s="72" t="s">
        <v>14</v>
      </c>
      <c r="E1631" s="72" t="s">
        <v>41</v>
      </c>
      <c r="F1631" s="73">
        <v>-1890</v>
      </c>
      <c r="G1631" s="72" t="s">
        <v>16</v>
      </c>
      <c r="H1631" s="72" t="s">
        <v>24</v>
      </c>
      <c r="I1631" s="72" t="s">
        <v>18</v>
      </c>
      <c r="J1631" s="72" t="s">
        <v>19</v>
      </c>
      <c r="K1631" s="72" t="s">
        <v>37</v>
      </c>
      <c r="L1631" s="72" t="s">
        <v>151</v>
      </c>
      <c r="M1631" s="72"/>
    </row>
    <row r="1632" spans="2:13" x14ac:dyDescent="0.25">
      <c r="B1632" s="72" t="s">
        <v>12</v>
      </c>
      <c r="C1632" s="72" t="s">
        <v>13</v>
      </c>
      <c r="D1632" s="72" t="s">
        <v>14</v>
      </c>
      <c r="E1632" s="72" t="s">
        <v>146</v>
      </c>
      <c r="F1632" s="73">
        <v>-30016</v>
      </c>
      <c r="G1632" s="72" t="s">
        <v>16</v>
      </c>
      <c r="H1632" s="72" t="s">
        <v>24</v>
      </c>
      <c r="I1632" s="72" t="s">
        <v>18</v>
      </c>
      <c r="J1632" s="72" t="s">
        <v>19</v>
      </c>
      <c r="K1632" s="72" t="s">
        <v>43</v>
      </c>
      <c r="L1632" s="72" t="s">
        <v>501</v>
      </c>
      <c r="M1632" s="72"/>
    </row>
    <row r="1633" spans="2:13" x14ac:dyDescent="0.25">
      <c r="B1633" s="72" t="s">
        <v>12</v>
      </c>
      <c r="C1633" s="72" t="s">
        <v>13</v>
      </c>
      <c r="D1633" s="72" t="s">
        <v>14</v>
      </c>
      <c r="E1633" s="72" t="s">
        <v>79</v>
      </c>
      <c r="F1633" s="73">
        <v>-420</v>
      </c>
      <c r="G1633" s="72" t="s">
        <v>16</v>
      </c>
      <c r="H1633" s="72" t="s">
        <v>17</v>
      </c>
      <c r="I1633" s="72" t="s">
        <v>18</v>
      </c>
      <c r="J1633" s="72" t="s">
        <v>19</v>
      </c>
      <c r="K1633" s="72" t="s">
        <v>205</v>
      </c>
      <c r="L1633" s="72" t="s">
        <v>510</v>
      </c>
      <c r="M1633" s="72"/>
    </row>
    <row r="1634" spans="2:13" x14ac:dyDescent="0.25">
      <c r="B1634" s="72" t="s">
        <v>12</v>
      </c>
      <c r="C1634" s="72" t="s">
        <v>13</v>
      </c>
      <c r="D1634" s="72" t="s">
        <v>14</v>
      </c>
      <c r="E1634" s="72" t="s">
        <v>55</v>
      </c>
      <c r="F1634" s="73">
        <v>2319991</v>
      </c>
      <c r="G1634" s="72" t="s">
        <v>16</v>
      </c>
      <c r="H1634" s="72" t="s">
        <v>17</v>
      </c>
      <c r="I1634" s="72" t="s">
        <v>18</v>
      </c>
      <c r="J1634" s="72" t="s">
        <v>19</v>
      </c>
      <c r="K1634" s="72" t="s">
        <v>25</v>
      </c>
      <c r="L1634" s="72" t="s">
        <v>225</v>
      </c>
      <c r="M1634" s="72" t="s">
        <v>57</v>
      </c>
    </row>
    <row r="1635" spans="2:13" x14ac:dyDescent="0.25">
      <c r="B1635" s="72" t="s">
        <v>12</v>
      </c>
      <c r="C1635" s="72" t="s">
        <v>13</v>
      </c>
      <c r="D1635" s="72" t="s">
        <v>14</v>
      </c>
      <c r="E1635" s="72" t="s">
        <v>39</v>
      </c>
      <c r="F1635" s="73">
        <v>-3098</v>
      </c>
      <c r="G1635" s="72" t="s">
        <v>16</v>
      </c>
      <c r="H1635" s="72" t="s">
        <v>24</v>
      </c>
      <c r="I1635" s="72" t="s">
        <v>48</v>
      </c>
      <c r="J1635" s="72" t="s">
        <v>19</v>
      </c>
      <c r="K1635" s="72" t="s">
        <v>37</v>
      </c>
      <c r="L1635" s="72" t="s">
        <v>212</v>
      </c>
      <c r="M1635" s="72"/>
    </row>
    <row r="1636" spans="2:13" x14ac:dyDescent="0.25">
      <c r="B1636" s="72" t="s">
        <v>12</v>
      </c>
      <c r="C1636" s="72" t="s">
        <v>13</v>
      </c>
      <c r="D1636" s="72" t="s">
        <v>14</v>
      </c>
      <c r="E1636" s="72" t="s">
        <v>144</v>
      </c>
      <c r="F1636" s="73">
        <v>576054</v>
      </c>
      <c r="G1636" s="72" t="s">
        <v>16</v>
      </c>
      <c r="H1636" s="72" t="s">
        <v>17</v>
      </c>
      <c r="I1636" s="72" t="s">
        <v>18</v>
      </c>
      <c r="J1636" s="72" t="s">
        <v>19</v>
      </c>
      <c r="K1636" s="72" t="s">
        <v>108</v>
      </c>
      <c r="L1636" s="72" t="s">
        <v>109</v>
      </c>
      <c r="M1636" s="72" t="s">
        <v>184</v>
      </c>
    </row>
    <row r="1637" spans="2:13" x14ac:dyDescent="0.25">
      <c r="B1637" s="72" t="s">
        <v>12</v>
      </c>
      <c r="C1637" s="72" t="s">
        <v>13</v>
      </c>
      <c r="D1637" s="72" t="s">
        <v>14</v>
      </c>
      <c r="E1637" s="72" t="s">
        <v>15</v>
      </c>
      <c r="F1637" s="73">
        <v>516287</v>
      </c>
      <c r="G1637" s="72" t="s">
        <v>16</v>
      </c>
      <c r="H1637" s="72" t="s">
        <v>24</v>
      </c>
      <c r="I1637" s="72" t="s">
        <v>18</v>
      </c>
      <c r="J1637" s="72" t="s">
        <v>19</v>
      </c>
      <c r="K1637" s="72" t="s">
        <v>130</v>
      </c>
      <c r="L1637" s="72" t="s">
        <v>466</v>
      </c>
      <c r="M1637" s="72" t="s">
        <v>184</v>
      </c>
    </row>
    <row r="1638" spans="2:13" x14ac:dyDescent="0.25">
      <c r="B1638" s="72" t="s">
        <v>12</v>
      </c>
      <c r="C1638" s="72" t="s">
        <v>13</v>
      </c>
      <c r="D1638" s="72" t="s">
        <v>14</v>
      </c>
      <c r="E1638" s="72" t="s">
        <v>258</v>
      </c>
      <c r="F1638" s="73">
        <v>112264</v>
      </c>
      <c r="G1638" s="72" t="s">
        <v>16</v>
      </c>
      <c r="H1638" s="72" t="s">
        <v>17</v>
      </c>
      <c r="I1638" s="72" t="s">
        <v>18</v>
      </c>
      <c r="J1638" s="72" t="s">
        <v>19</v>
      </c>
      <c r="K1638" s="72" t="s">
        <v>25</v>
      </c>
      <c r="L1638" s="72" t="s">
        <v>52</v>
      </c>
      <c r="M1638" s="72" t="s">
        <v>72</v>
      </c>
    </row>
    <row r="1639" spans="2:13" x14ac:dyDescent="0.25">
      <c r="B1639" s="72" t="s">
        <v>12</v>
      </c>
      <c r="C1639" s="72" t="s">
        <v>13</v>
      </c>
      <c r="D1639" s="72" t="s">
        <v>14</v>
      </c>
      <c r="E1639" s="72" t="s">
        <v>79</v>
      </c>
      <c r="F1639" s="73">
        <v>-57749</v>
      </c>
      <c r="G1639" s="72" t="s">
        <v>16</v>
      </c>
      <c r="H1639" s="72" t="s">
        <v>24</v>
      </c>
      <c r="I1639" s="72" t="s">
        <v>18</v>
      </c>
      <c r="J1639" s="72" t="s">
        <v>19</v>
      </c>
      <c r="K1639" s="72" t="s">
        <v>25</v>
      </c>
      <c r="L1639" s="72" t="s">
        <v>410</v>
      </c>
      <c r="M1639" s="72"/>
    </row>
    <row r="1640" spans="2:13" x14ac:dyDescent="0.25">
      <c r="B1640" s="72" t="s">
        <v>12</v>
      </c>
      <c r="C1640" s="72" t="s">
        <v>13</v>
      </c>
      <c r="D1640" s="72" t="s">
        <v>14</v>
      </c>
      <c r="E1640" s="72" t="s">
        <v>55</v>
      </c>
      <c r="F1640" s="73">
        <v>9002037</v>
      </c>
      <c r="G1640" s="72" t="s">
        <v>16</v>
      </c>
      <c r="H1640" s="72" t="s">
        <v>24</v>
      </c>
      <c r="I1640" s="72" t="s">
        <v>18</v>
      </c>
      <c r="J1640" s="72" t="s">
        <v>19</v>
      </c>
      <c r="K1640" s="72" t="s">
        <v>25</v>
      </c>
      <c r="L1640" s="72" t="s">
        <v>365</v>
      </c>
      <c r="M1640" s="72" t="s">
        <v>29</v>
      </c>
    </row>
    <row r="1641" spans="2:13" x14ac:dyDescent="0.25">
      <c r="B1641" s="72" t="s">
        <v>12</v>
      </c>
      <c r="C1641" s="72" t="s">
        <v>13</v>
      </c>
      <c r="D1641" s="72" t="s">
        <v>14</v>
      </c>
      <c r="E1641" s="72" t="s">
        <v>41</v>
      </c>
      <c r="F1641" s="73">
        <v>-15</v>
      </c>
      <c r="G1641" s="72" t="s">
        <v>16</v>
      </c>
      <c r="H1641" s="72" t="s">
        <v>24</v>
      </c>
      <c r="I1641" s="72" t="s">
        <v>48</v>
      </c>
      <c r="J1641" s="72" t="s">
        <v>19</v>
      </c>
      <c r="K1641" s="72" t="s">
        <v>25</v>
      </c>
      <c r="L1641" s="72" t="s">
        <v>514</v>
      </c>
      <c r="M1641" s="72"/>
    </row>
    <row r="1642" spans="2:13" x14ac:dyDescent="0.25">
      <c r="B1642" s="72" t="s">
        <v>12</v>
      </c>
      <c r="C1642" s="72" t="s">
        <v>13</v>
      </c>
      <c r="D1642" s="72" t="s">
        <v>14</v>
      </c>
      <c r="E1642" s="72" t="s">
        <v>33</v>
      </c>
      <c r="F1642" s="73">
        <v>171160</v>
      </c>
      <c r="G1642" s="72" t="s">
        <v>16</v>
      </c>
      <c r="H1642" s="72" t="s">
        <v>24</v>
      </c>
      <c r="I1642" s="72" t="s">
        <v>18</v>
      </c>
      <c r="J1642" s="72" t="s">
        <v>19</v>
      </c>
      <c r="K1642" s="72" t="s">
        <v>49</v>
      </c>
      <c r="L1642" s="72" t="s">
        <v>91</v>
      </c>
      <c r="M1642" s="72" t="s">
        <v>29</v>
      </c>
    </row>
    <row r="1643" spans="2:13" x14ac:dyDescent="0.25">
      <c r="B1643" s="72" t="s">
        <v>12</v>
      </c>
      <c r="C1643" s="72" t="s">
        <v>13</v>
      </c>
      <c r="D1643" s="72" t="s">
        <v>14</v>
      </c>
      <c r="E1643" s="72" t="s">
        <v>353</v>
      </c>
      <c r="F1643" s="73">
        <v>17880</v>
      </c>
      <c r="G1643" s="72" t="s">
        <v>16</v>
      </c>
      <c r="H1643" s="72" t="s">
        <v>24</v>
      </c>
      <c r="I1643" s="72" t="s">
        <v>18</v>
      </c>
      <c r="J1643" s="72" t="s">
        <v>19</v>
      </c>
      <c r="K1643" s="72" t="s">
        <v>37</v>
      </c>
      <c r="L1643" s="72" t="s">
        <v>454</v>
      </c>
      <c r="M1643" s="72" t="s">
        <v>67</v>
      </c>
    </row>
    <row r="1644" spans="2:13" x14ac:dyDescent="0.25">
      <c r="B1644" s="72" t="s">
        <v>12</v>
      </c>
      <c r="C1644" s="72" t="s">
        <v>13</v>
      </c>
      <c r="D1644" s="72" t="s">
        <v>14</v>
      </c>
      <c r="E1644" s="72" t="s">
        <v>258</v>
      </c>
      <c r="F1644" s="73">
        <v>1337048</v>
      </c>
      <c r="G1644" s="72" t="s">
        <v>16</v>
      </c>
      <c r="H1644" s="72" t="s">
        <v>24</v>
      </c>
      <c r="I1644" s="72" t="s">
        <v>18</v>
      </c>
      <c r="J1644" s="72" t="s">
        <v>19</v>
      </c>
      <c r="K1644" s="72" t="s">
        <v>99</v>
      </c>
      <c r="L1644" s="72" t="s">
        <v>263</v>
      </c>
      <c r="M1644" s="72" t="s">
        <v>303</v>
      </c>
    </row>
    <row r="1645" spans="2:13" x14ac:dyDescent="0.25">
      <c r="B1645" s="72" t="s">
        <v>12</v>
      </c>
      <c r="C1645" s="72" t="s">
        <v>13</v>
      </c>
      <c r="D1645" s="72" t="s">
        <v>14</v>
      </c>
      <c r="E1645" s="72" t="s">
        <v>15</v>
      </c>
      <c r="F1645" s="73">
        <v>297595</v>
      </c>
      <c r="G1645" s="72" t="s">
        <v>16</v>
      </c>
      <c r="H1645" s="72" t="s">
        <v>17</v>
      </c>
      <c r="I1645" s="72" t="s">
        <v>18</v>
      </c>
      <c r="J1645" s="72" t="s">
        <v>19</v>
      </c>
      <c r="K1645" s="72" t="s">
        <v>25</v>
      </c>
      <c r="L1645" s="72" t="s">
        <v>467</v>
      </c>
      <c r="M1645" s="72" t="s">
        <v>133</v>
      </c>
    </row>
    <row r="1646" spans="2:13" x14ac:dyDescent="0.25">
      <c r="B1646" s="72" t="s">
        <v>12</v>
      </c>
      <c r="C1646" s="72" t="s">
        <v>13</v>
      </c>
      <c r="D1646" s="72" t="s">
        <v>14</v>
      </c>
      <c r="E1646" s="72" t="s">
        <v>83</v>
      </c>
      <c r="F1646" s="73">
        <v>308</v>
      </c>
      <c r="G1646" s="72" t="s">
        <v>16</v>
      </c>
      <c r="H1646" s="72" t="s">
        <v>24</v>
      </c>
      <c r="I1646" s="72" t="s">
        <v>18</v>
      </c>
      <c r="J1646" s="72" t="s">
        <v>19</v>
      </c>
      <c r="K1646" s="72" t="s">
        <v>25</v>
      </c>
      <c r="L1646" s="72" t="s">
        <v>591</v>
      </c>
      <c r="M1646" s="72"/>
    </row>
    <row r="1647" spans="2:13" x14ac:dyDescent="0.25">
      <c r="B1647" s="72" t="s">
        <v>12</v>
      </c>
      <c r="C1647" s="72" t="s">
        <v>13</v>
      </c>
      <c r="D1647" s="72" t="s">
        <v>14</v>
      </c>
      <c r="E1647" s="72" t="s">
        <v>146</v>
      </c>
      <c r="F1647" s="73">
        <v>-16188</v>
      </c>
      <c r="G1647" s="72" t="s">
        <v>16</v>
      </c>
      <c r="H1647" s="72" t="s">
        <v>24</v>
      </c>
      <c r="I1647" s="72" t="s">
        <v>18</v>
      </c>
      <c r="J1647" s="72" t="s">
        <v>19</v>
      </c>
      <c r="K1647" s="72" t="s">
        <v>99</v>
      </c>
      <c r="L1647" s="72" t="s">
        <v>366</v>
      </c>
      <c r="M1647" s="72"/>
    </row>
    <row r="1648" spans="2:13" x14ac:dyDescent="0.25">
      <c r="B1648" s="72" t="s">
        <v>12</v>
      </c>
      <c r="C1648" s="72" t="s">
        <v>13</v>
      </c>
      <c r="D1648" s="72" t="s">
        <v>14</v>
      </c>
      <c r="E1648" s="72" t="s">
        <v>68</v>
      </c>
      <c r="F1648" s="73">
        <v>-80640</v>
      </c>
      <c r="G1648" s="72" t="s">
        <v>16</v>
      </c>
      <c r="H1648" s="72" t="s">
        <v>17</v>
      </c>
      <c r="I1648" s="72" t="s">
        <v>18</v>
      </c>
      <c r="J1648" s="72" t="s">
        <v>19</v>
      </c>
      <c r="K1648" s="72" t="s">
        <v>25</v>
      </c>
      <c r="L1648" s="72" t="s">
        <v>313</v>
      </c>
      <c r="M1648" s="72"/>
    </row>
    <row r="1649" spans="2:13" x14ac:dyDescent="0.25">
      <c r="B1649" s="72" t="s">
        <v>12</v>
      </c>
      <c r="C1649" s="72" t="s">
        <v>13</v>
      </c>
      <c r="D1649" s="72" t="s">
        <v>14</v>
      </c>
      <c r="E1649" s="72" t="s">
        <v>51</v>
      </c>
      <c r="F1649" s="73">
        <v>68883</v>
      </c>
      <c r="G1649" s="72" t="s">
        <v>16</v>
      </c>
      <c r="H1649" s="72" t="s">
        <v>24</v>
      </c>
      <c r="I1649" s="72" t="s">
        <v>18</v>
      </c>
      <c r="J1649" s="72" t="s">
        <v>19</v>
      </c>
      <c r="K1649" s="72" t="s">
        <v>37</v>
      </c>
      <c r="L1649" s="72" t="s">
        <v>390</v>
      </c>
      <c r="M1649" s="72"/>
    </row>
    <row r="1650" spans="2:13" x14ac:dyDescent="0.25">
      <c r="B1650" s="72" t="s">
        <v>12</v>
      </c>
      <c r="C1650" s="72" t="s">
        <v>13</v>
      </c>
      <c r="D1650" s="72" t="s">
        <v>14</v>
      </c>
      <c r="E1650" s="72" t="s">
        <v>51</v>
      </c>
      <c r="F1650" s="73">
        <v>169414</v>
      </c>
      <c r="G1650" s="72" t="s">
        <v>16</v>
      </c>
      <c r="H1650" s="72" t="s">
        <v>17</v>
      </c>
      <c r="I1650" s="72" t="s">
        <v>18</v>
      </c>
      <c r="J1650" s="72" t="s">
        <v>19</v>
      </c>
      <c r="K1650" s="72" t="s">
        <v>25</v>
      </c>
      <c r="L1650" s="72" t="s">
        <v>296</v>
      </c>
      <c r="M1650" s="72"/>
    </row>
    <row r="1651" spans="2:13" x14ac:dyDescent="0.25">
      <c r="B1651" s="72" t="s">
        <v>12</v>
      </c>
      <c r="C1651" s="72" t="s">
        <v>13</v>
      </c>
      <c r="D1651" s="72" t="s">
        <v>14</v>
      </c>
      <c r="E1651" s="72" t="s">
        <v>264</v>
      </c>
      <c r="F1651" s="73">
        <v>1363636</v>
      </c>
      <c r="G1651" s="72" t="s">
        <v>16</v>
      </c>
      <c r="H1651" s="72" t="s">
        <v>24</v>
      </c>
      <c r="I1651" s="72" t="s">
        <v>18</v>
      </c>
      <c r="J1651" s="72" t="s">
        <v>19</v>
      </c>
      <c r="K1651" s="72" t="s">
        <v>102</v>
      </c>
      <c r="L1651" s="72" t="s">
        <v>196</v>
      </c>
      <c r="M1651" s="72" t="s">
        <v>22</v>
      </c>
    </row>
    <row r="1652" spans="2:13" x14ac:dyDescent="0.25">
      <c r="B1652" s="72" t="s">
        <v>12</v>
      </c>
      <c r="C1652" s="72" t="s">
        <v>13</v>
      </c>
      <c r="D1652" s="72" t="s">
        <v>14</v>
      </c>
      <c r="E1652" s="72" t="s">
        <v>55</v>
      </c>
      <c r="F1652" s="73">
        <v>747322</v>
      </c>
      <c r="G1652" s="72" t="s">
        <v>16</v>
      </c>
      <c r="H1652" s="72" t="s">
        <v>24</v>
      </c>
      <c r="I1652" s="72" t="s">
        <v>18</v>
      </c>
      <c r="J1652" s="72" t="s">
        <v>19</v>
      </c>
      <c r="K1652" s="72" t="s">
        <v>25</v>
      </c>
      <c r="L1652" s="72" t="s">
        <v>169</v>
      </c>
      <c r="M1652" s="72" t="s">
        <v>57</v>
      </c>
    </row>
    <row r="1653" spans="2:13" x14ac:dyDescent="0.25">
      <c r="B1653" s="72" t="s">
        <v>12</v>
      </c>
      <c r="C1653" s="72" t="s">
        <v>13</v>
      </c>
      <c r="D1653" s="72" t="s">
        <v>14</v>
      </c>
      <c r="E1653" s="72" t="s">
        <v>30</v>
      </c>
      <c r="F1653" s="73">
        <v>-14860</v>
      </c>
      <c r="G1653" s="72" t="s">
        <v>16</v>
      </c>
      <c r="H1653" s="72" t="s">
        <v>24</v>
      </c>
      <c r="I1653" s="72" t="s">
        <v>18</v>
      </c>
      <c r="J1653" s="72" t="s">
        <v>19</v>
      </c>
      <c r="K1653" s="72" t="s">
        <v>185</v>
      </c>
      <c r="L1653" s="72" t="s">
        <v>399</v>
      </c>
      <c r="M1653" s="72"/>
    </row>
    <row r="1654" spans="2:13" x14ac:dyDescent="0.25">
      <c r="B1654" s="72" t="s">
        <v>12</v>
      </c>
      <c r="C1654" s="72" t="s">
        <v>13</v>
      </c>
      <c r="D1654" s="72" t="s">
        <v>14</v>
      </c>
      <c r="E1654" s="72" t="s">
        <v>36</v>
      </c>
      <c r="F1654" s="73">
        <v>935491</v>
      </c>
      <c r="G1654" s="72" t="s">
        <v>16</v>
      </c>
      <c r="H1654" s="72" t="s">
        <v>24</v>
      </c>
      <c r="I1654" s="72" t="s">
        <v>18</v>
      </c>
      <c r="J1654" s="72" t="s">
        <v>19</v>
      </c>
      <c r="K1654" s="72" t="s">
        <v>37</v>
      </c>
      <c r="L1654" s="72" t="s">
        <v>342</v>
      </c>
      <c r="M1654" s="72" t="s">
        <v>57</v>
      </c>
    </row>
    <row r="1655" spans="2:13" x14ac:dyDescent="0.25">
      <c r="B1655" s="72" t="s">
        <v>12</v>
      </c>
      <c r="C1655" s="72" t="s">
        <v>13</v>
      </c>
      <c r="D1655" s="72" t="s">
        <v>14</v>
      </c>
      <c r="E1655" s="72" t="s">
        <v>85</v>
      </c>
      <c r="F1655" s="73">
        <v>501753</v>
      </c>
      <c r="G1655" s="72" t="s">
        <v>16</v>
      </c>
      <c r="H1655" s="72" t="s">
        <v>17</v>
      </c>
      <c r="I1655" s="72" t="s">
        <v>18</v>
      </c>
      <c r="J1655" s="72" t="s">
        <v>19</v>
      </c>
      <c r="K1655" s="72" t="s">
        <v>49</v>
      </c>
      <c r="L1655" s="72" t="s">
        <v>255</v>
      </c>
      <c r="M1655" s="72"/>
    </row>
    <row r="1656" spans="2:13" x14ac:dyDescent="0.25">
      <c r="B1656" s="72" t="s">
        <v>12</v>
      </c>
      <c r="C1656" s="72" t="s">
        <v>13</v>
      </c>
      <c r="D1656" s="72" t="s">
        <v>14</v>
      </c>
      <c r="E1656" s="72" t="s">
        <v>123</v>
      </c>
      <c r="F1656" s="73">
        <v>-166</v>
      </c>
      <c r="G1656" s="72" t="s">
        <v>16</v>
      </c>
      <c r="H1656" s="72" t="s">
        <v>24</v>
      </c>
      <c r="I1656" s="72" t="s">
        <v>18</v>
      </c>
      <c r="J1656" s="72" t="s">
        <v>19</v>
      </c>
      <c r="K1656" s="72" t="s">
        <v>49</v>
      </c>
      <c r="L1656" s="72" t="s">
        <v>166</v>
      </c>
      <c r="M1656" s="72"/>
    </row>
    <row r="1657" spans="2:13" x14ac:dyDescent="0.25">
      <c r="B1657" s="72" t="s">
        <v>12</v>
      </c>
      <c r="C1657" s="72" t="s">
        <v>13</v>
      </c>
      <c r="D1657" s="72" t="s">
        <v>14</v>
      </c>
      <c r="E1657" s="72" t="s">
        <v>39</v>
      </c>
      <c r="F1657" s="73">
        <v>-824</v>
      </c>
      <c r="G1657" s="72" t="s">
        <v>16</v>
      </c>
      <c r="H1657" s="72" t="s">
        <v>24</v>
      </c>
      <c r="I1657" s="72" t="s">
        <v>18</v>
      </c>
      <c r="J1657" s="72" t="s">
        <v>19</v>
      </c>
      <c r="K1657" s="72" t="s">
        <v>117</v>
      </c>
      <c r="L1657" s="72" t="s">
        <v>339</v>
      </c>
      <c r="M1657" s="72"/>
    </row>
    <row r="1658" spans="2:13" x14ac:dyDescent="0.25">
      <c r="B1658" s="72" t="s">
        <v>12</v>
      </c>
      <c r="C1658" s="72" t="s">
        <v>13</v>
      </c>
      <c r="D1658" s="72" t="s">
        <v>14</v>
      </c>
      <c r="E1658" s="72" t="s">
        <v>81</v>
      </c>
      <c r="F1658" s="73">
        <v>9385</v>
      </c>
      <c r="G1658" s="72" t="s">
        <v>16</v>
      </c>
      <c r="H1658" s="72" t="s">
        <v>24</v>
      </c>
      <c r="I1658" s="72" t="s">
        <v>18</v>
      </c>
      <c r="J1658" s="72" t="s">
        <v>19</v>
      </c>
      <c r="K1658" s="72" t="s">
        <v>130</v>
      </c>
      <c r="L1658" s="72" t="s">
        <v>612</v>
      </c>
      <c r="M1658" s="72" t="s">
        <v>57</v>
      </c>
    </row>
    <row r="1659" spans="2:13" x14ac:dyDescent="0.25">
      <c r="B1659" s="72" t="s">
        <v>12</v>
      </c>
      <c r="C1659" s="72" t="s">
        <v>13</v>
      </c>
      <c r="D1659" s="72" t="s">
        <v>14</v>
      </c>
      <c r="E1659" s="72" t="s">
        <v>51</v>
      </c>
      <c r="F1659" s="73">
        <v>1433764</v>
      </c>
      <c r="G1659" s="72" t="s">
        <v>16</v>
      </c>
      <c r="H1659" s="72" t="s">
        <v>24</v>
      </c>
      <c r="I1659" s="72" t="s">
        <v>18</v>
      </c>
      <c r="J1659" s="72" t="s">
        <v>19</v>
      </c>
      <c r="K1659" s="72" t="s">
        <v>37</v>
      </c>
      <c r="L1659" s="72" t="s">
        <v>627</v>
      </c>
      <c r="M1659" s="72"/>
    </row>
    <row r="1660" spans="2:13" x14ac:dyDescent="0.25">
      <c r="B1660" s="72" t="s">
        <v>12</v>
      </c>
      <c r="C1660" s="72" t="s">
        <v>13</v>
      </c>
      <c r="D1660" s="72" t="s">
        <v>14</v>
      </c>
      <c r="E1660" s="72" t="s">
        <v>68</v>
      </c>
      <c r="F1660" s="73">
        <v>-327564</v>
      </c>
      <c r="G1660" s="72" t="s">
        <v>16</v>
      </c>
      <c r="H1660" s="72" t="s">
        <v>17</v>
      </c>
      <c r="I1660" s="72" t="s">
        <v>18</v>
      </c>
      <c r="J1660" s="72" t="s">
        <v>19</v>
      </c>
      <c r="K1660" s="72" t="s">
        <v>25</v>
      </c>
      <c r="L1660" s="72" t="s">
        <v>431</v>
      </c>
      <c r="M1660" s="72"/>
    </row>
    <row r="1661" spans="2:13" x14ac:dyDescent="0.25">
      <c r="B1661" s="72" t="s">
        <v>12</v>
      </c>
      <c r="C1661" s="72" t="s">
        <v>13</v>
      </c>
      <c r="D1661" s="72" t="s">
        <v>14</v>
      </c>
      <c r="E1661" s="72" t="s">
        <v>41</v>
      </c>
      <c r="F1661" s="73">
        <v>-44</v>
      </c>
      <c r="G1661" s="72" t="s">
        <v>16</v>
      </c>
      <c r="H1661" s="72" t="s">
        <v>17</v>
      </c>
      <c r="I1661" s="72" t="s">
        <v>18</v>
      </c>
      <c r="J1661" s="72" t="s">
        <v>19</v>
      </c>
      <c r="K1661" s="72" t="s">
        <v>25</v>
      </c>
      <c r="L1661" s="72" t="s">
        <v>433</v>
      </c>
      <c r="M1661" s="72"/>
    </row>
    <row r="1662" spans="2:13" x14ac:dyDescent="0.25">
      <c r="B1662" s="72" t="s">
        <v>12</v>
      </c>
      <c r="C1662" s="72" t="s">
        <v>13</v>
      </c>
      <c r="D1662" s="72" t="s">
        <v>14</v>
      </c>
      <c r="E1662" s="72" t="s">
        <v>36</v>
      </c>
      <c r="F1662" s="73">
        <v>200417</v>
      </c>
      <c r="G1662" s="72" t="s">
        <v>16</v>
      </c>
      <c r="H1662" s="72" t="s">
        <v>24</v>
      </c>
      <c r="I1662" s="72" t="s">
        <v>18</v>
      </c>
      <c r="J1662" s="72" t="s">
        <v>19</v>
      </c>
      <c r="K1662" s="72" t="s">
        <v>25</v>
      </c>
      <c r="L1662" s="72" t="s">
        <v>433</v>
      </c>
      <c r="M1662" s="72" t="s">
        <v>35</v>
      </c>
    </row>
    <row r="1663" spans="2:13" x14ac:dyDescent="0.25">
      <c r="B1663" s="72" t="s">
        <v>12</v>
      </c>
      <c r="C1663" s="72" t="s">
        <v>13</v>
      </c>
      <c r="D1663" s="72" t="s">
        <v>14</v>
      </c>
      <c r="E1663" s="72" t="s">
        <v>94</v>
      </c>
      <c r="F1663" s="73">
        <v>13488</v>
      </c>
      <c r="G1663" s="72" t="s">
        <v>16</v>
      </c>
      <c r="H1663" s="72" t="s">
        <v>24</v>
      </c>
      <c r="I1663" s="72" t="s">
        <v>18</v>
      </c>
      <c r="J1663" s="72" t="s">
        <v>19</v>
      </c>
      <c r="K1663" s="72" t="s">
        <v>117</v>
      </c>
      <c r="L1663" s="72" t="s">
        <v>475</v>
      </c>
      <c r="M1663" s="72"/>
    </row>
    <row r="1664" spans="2:13" x14ac:dyDescent="0.25">
      <c r="B1664" s="72" t="s">
        <v>12</v>
      </c>
      <c r="C1664" s="72" t="s">
        <v>13</v>
      </c>
      <c r="D1664" s="72" t="s">
        <v>14</v>
      </c>
      <c r="E1664" s="72" t="s">
        <v>41</v>
      </c>
      <c r="F1664" s="73">
        <v>-596</v>
      </c>
      <c r="G1664" s="72" t="s">
        <v>16</v>
      </c>
      <c r="H1664" s="72" t="s">
        <v>17</v>
      </c>
      <c r="I1664" s="72" t="s">
        <v>18</v>
      </c>
      <c r="J1664" s="72" t="s">
        <v>19</v>
      </c>
      <c r="K1664" s="72" t="s">
        <v>37</v>
      </c>
      <c r="L1664" s="72" t="s">
        <v>113</v>
      </c>
      <c r="M1664" s="72"/>
    </row>
    <row r="1665" spans="2:13" x14ac:dyDescent="0.25">
      <c r="B1665" s="72" t="s">
        <v>12</v>
      </c>
      <c r="C1665" s="72" t="s">
        <v>13</v>
      </c>
      <c r="D1665" s="72" t="s">
        <v>14</v>
      </c>
      <c r="E1665" s="72" t="s">
        <v>74</v>
      </c>
      <c r="F1665" s="73">
        <v>9759</v>
      </c>
      <c r="G1665" s="72" t="s">
        <v>16</v>
      </c>
      <c r="H1665" s="72" t="s">
        <v>24</v>
      </c>
      <c r="I1665" s="72" t="s">
        <v>48</v>
      </c>
      <c r="J1665" s="72" t="s">
        <v>19</v>
      </c>
      <c r="K1665" s="72" t="s">
        <v>49</v>
      </c>
      <c r="L1665" s="72" t="s">
        <v>255</v>
      </c>
      <c r="M1665" s="72" t="s">
        <v>57</v>
      </c>
    </row>
    <row r="1666" spans="2:13" x14ac:dyDescent="0.25">
      <c r="B1666" s="72" t="s">
        <v>12</v>
      </c>
      <c r="C1666" s="72" t="s">
        <v>13</v>
      </c>
      <c r="D1666" s="72" t="s">
        <v>14</v>
      </c>
      <c r="E1666" s="72" t="s">
        <v>55</v>
      </c>
      <c r="F1666" s="73">
        <v>12386096</v>
      </c>
      <c r="G1666" s="72" t="s">
        <v>16</v>
      </c>
      <c r="H1666" s="72" t="s">
        <v>24</v>
      </c>
      <c r="I1666" s="72" t="s">
        <v>18</v>
      </c>
      <c r="J1666" s="72" t="s">
        <v>19</v>
      </c>
      <c r="K1666" s="72" t="s">
        <v>185</v>
      </c>
      <c r="L1666" s="72" t="s">
        <v>409</v>
      </c>
      <c r="M1666" s="72" t="s">
        <v>29</v>
      </c>
    </row>
    <row r="1667" spans="2:13" x14ac:dyDescent="0.25">
      <c r="B1667" s="72" t="s">
        <v>12</v>
      </c>
      <c r="C1667" s="72" t="s">
        <v>13</v>
      </c>
      <c r="D1667" s="72" t="s">
        <v>14</v>
      </c>
      <c r="E1667" s="72" t="s">
        <v>146</v>
      </c>
      <c r="F1667" s="73">
        <v>-80176</v>
      </c>
      <c r="G1667" s="72" t="s">
        <v>16</v>
      </c>
      <c r="H1667" s="72" t="s">
        <v>24</v>
      </c>
      <c r="I1667" s="72" t="s">
        <v>18</v>
      </c>
      <c r="J1667" s="72" t="s">
        <v>19</v>
      </c>
      <c r="K1667" s="72" t="s">
        <v>49</v>
      </c>
      <c r="L1667" s="72" t="s">
        <v>208</v>
      </c>
      <c r="M1667" s="72"/>
    </row>
    <row r="1668" spans="2:13" x14ac:dyDescent="0.25">
      <c r="B1668" s="72" t="s">
        <v>12</v>
      </c>
      <c r="C1668" s="72" t="s">
        <v>13</v>
      </c>
      <c r="D1668" s="72" t="s">
        <v>14</v>
      </c>
      <c r="E1668" s="72" t="s">
        <v>55</v>
      </c>
      <c r="F1668" s="73">
        <v>3585769</v>
      </c>
      <c r="G1668" s="72" t="s">
        <v>16</v>
      </c>
      <c r="H1668" s="72" t="s">
        <v>17</v>
      </c>
      <c r="I1668" s="72" t="s">
        <v>18</v>
      </c>
      <c r="J1668" s="72" t="s">
        <v>19</v>
      </c>
      <c r="K1668" s="72" t="s">
        <v>25</v>
      </c>
      <c r="L1668" s="72" t="s">
        <v>219</v>
      </c>
      <c r="M1668" s="72" t="s">
        <v>57</v>
      </c>
    </row>
    <row r="1669" spans="2:13" x14ac:dyDescent="0.25">
      <c r="B1669" s="72" t="s">
        <v>12</v>
      </c>
      <c r="C1669" s="72" t="s">
        <v>13</v>
      </c>
      <c r="D1669" s="72" t="s">
        <v>14</v>
      </c>
      <c r="E1669" s="72" t="s">
        <v>123</v>
      </c>
      <c r="F1669" s="73">
        <v>-65</v>
      </c>
      <c r="G1669" s="72" t="s">
        <v>16</v>
      </c>
      <c r="H1669" s="72" t="s">
        <v>24</v>
      </c>
      <c r="I1669" s="72" t="s">
        <v>18</v>
      </c>
      <c r="J1669" s="72" t="s">
        <v>19</v>
      </c>
      <c r="K1669" s="72" t="s">
        <v>25</v>
      </c>
      <c r="L1669" s="72" t="s">
        <v>235</v>
      </c>
      <c r="M1669" s="72"/>
    </row>
    <row r="1670" spans="2:13" x14ac:dyDescent="0.25">
      <c r="B1670" s="72" t="s">
        <v>12</v>
      </c>
      <c r="C1670" s="72" t="s">
        <v>13</v>
      </c>
      <c r="D1670" s="72" t="s">
        <v>14</v>
      </c>
      <c r="E1670" s="72" t="s">
        <v>79</v>
      </c>
      <c r="F1670" s="73">
        <v>-6052</v>
      </c>
      <c r="G1670" s="72" t="s">
        <v>16</v>
      </c>
      <c r="H1670" s="72" t="s">
        <v>24</v>
      </c>
      <c r="I1670" s="72" t="s">
        <v>18</v>
      </c>
      <c r="J1670" s="72" t="s">
        <v>540</v>
      </c>
      <c r="K1670" s="72" t="s">
        <v>49</v>
      </c>
      <c r="L1670" s="72" t="s">
        <v>105</v>
      </c>
      <c r="M1670" s="72"/>
    </row>
    <row r="1671" spans="2:13" x14ac:dyDescent="0.25">
      <c r="B1671" s="72" t="s">
        <v>12</v>
      </c>
      <c r="C1671" s="72" t="s">
        <v>13</v>
      </c>
      <c r="D1671" s="72" t="s">
        <v>14</v>
      </c>
      <c r="E1671" s="72" t="s">
        <v>187</v>
      </c>
      <c r="F1671" s="73">
        <v>10874547</v>
      </c>
      <c r="G1671" s="72" t="s">
        <v>16</v>
      </c>
      <c r="H1671" s="72" t="s">
        <v>24</v>
      </c>
      <c r="I1671" s="72" t="s">
        <v>18</v>
      </c>
      <c r="J1671" s="72" t="s">
        <v>19</v>
      </c>
      <c r="K1671" s="72" t="s">
        <v>25</v>
      </c>
      <c r="L1671" s="72" t="s">
        <v>180</v>
      </c>
      <c r="M1671" s="72" t="s">
        <v>112</v>
      </c>
    </row>
    <row r="1672" spans="2:13" x14ac:dyDescent="0.25">
      <c r="B1672" s="72" t="s">
        <v>12</v>
      </c>
      <c r="C1672" s="72" t="s">
        <v>13</v>
      </c>
      <c r="D1672" s="72" t="s">
        <v>14</v>
      </c>
      <c r="E1672" s="72" t="s">
        <v>15</v>
      </c>
      <c r="F1672" s="73">
        <v>40785</v>
      </c>
      <c r="G1672" s="72" t="s">
        <v>16</v>
      </c>
      <c r="H1672" s="72" t="s">
        <v>24</v>
      </c>
      <c r="I1672" s="72" t="s">
        <v>18</v>
      </c>
      <c r="J1672" s="72" t="s">
        <v>19</v>
      </c>
      <c r="K1672" s="72" t="s">
        <v>25</v>
      </c>
      <c r="L1672" s="72" t="s">
        <v>122</v>
      </c>
      <c r="M1672" s="72" t="s">
        <v>133</v>
      </c>
    </row>
    <row r="1673" spans="2:13" x14ac:dyDescent="0.25">
      <c r="B1673" s="72" t="s">
        <v>12</v>
      </c>
      <c r="C1673" s="72" t="s">
        <v>13</v>
      </c>
      <c r="D1673" s="72" t="s">
        <v>14</v>
      </c>
      <c r="E1673" s="72" t="s">
        <v>39</v>
      </c>
      <c r="F1673" s="73">
        <v>-7440</v>
      </c>
      <c r="G1673" s="72" t="s">
        <v>16</v>
      </c>
      <c r="H1673" s="72" t="s">
        <v>17</v>
      </c>
      <c r="I1673" s="72" t="s">
        <v>18</v>
      </c>
      <c r="J1673" s="72" t="s">
        <v>19</v>
      </c>
      <c r="K1673" s="72" t="s">
        <v>25</v>
      </c>
      <c r="L1673" s="72" t="s">
        <v>165</v>
      </c>
      <c r="M1673" s="72"/>
    </row>
    <row r="1674" spans="2:13" x14ac:dyDescent="0.25">
      <c r="B1674" s="72" t="s">
        <v>12</v>
      </c>
      <c r="C1674" s="72" t="s">
        <v>13</v>
      </c>
      <c r="D1674" s="72" t="s">
        <v>14</v>
      </c>
      <c r="E1674" s="72" t="s">
        <v>83</v>
      </c>
      <c r="F1674" s="73">
        <v>75258</v>
      </c>
      <c r="G1674" s="72" t="s">
        <v>16</v>
      </c>
      <c r="H1674" s="72" t="s">
        <v>24</v>
      </c>
      <c r="I1674" s="72" t="s">
        <v>18</v>
      </c>
      <c r="J1674" s="72" t="s">
        <v>19</v>
      </c>
      <c r="K1674" s="72" t="s">
        <v>25</v>
      </c>
      <c r="L1674" s="72" t="s">
        <v>538</v>
      </c>
      <c r="M1674" s="72"/>
    </row>
    <row r="1675" spans="2:13" x14ac:dyDescent="0.25">
      <c r="B1675" s="72" t="s">
        <v>12</v>
      </c>
      <c r="C1675" s="72" t="s">
        <v>13</v>
      </c>
      <c r="D1675" s="72" t="s">
        <v>14</v>
      </c>
      <c r="E1675" s="72" t="s">
        <v>83</v>
      </c>
      <c r="F1675" s="73">
        <v>496385</v>
      </c>
      <c r="G1675" s="72" t="s">
        <v>16</v>
      </c>
      <c r="H1675" s="72" t="s">
        <v>17</v>
      </c>
      <c r="I1675" s="72" t="s">
        <v>18</v>
      </c>
      <c r="J1675" s="72" t="s">
        <v>19</v>
      </c>
      <c r="K1675" s="72" t="s">
        <v>25</v>
      </c>
      <c r="L1675" s="72" t="s">
        <v>173</v>
      </c>
      <c r="M1675" s="72"/>
    </row>
    <row r="1676" spans="2:13" x14ac:dyDescent="0.25">
      <c r="B1676" s="72" t="s">
        <v>12</v>
      </c>
      <c r="C1676" s="72" t="s">
        <v>13</v>
      </c>
      <c r="D1676" s="72" t="s">
        <v>14</v>
      </c>
      <c r="E1676" s="72" t="s">
        <v>146</v>
      </c>
      <c r="F1676" s="73">
        <v>-55492</v>
      </c>
      <c r="G1676" s="72" t="s">
        <v>16</v>
      </c>
      <c r="H1676" s="72" t="s">
        <v>24</v>
      </c>
      <c r="I1676" s="72" t="s">
        <v>18</v>
      </c>
      <c r="J1676" s="72" t="s">
        <v>19</v>
      </c>
      <c r="K1676" s="72" t="s">
        <v>25</v>
      </c>
      <c r="L1676" s="72" t="s">
        <v>110</v>
      </c>
      <c r="M1676" s="72"/>
    </row>
    <row r="1677" spans="2:13" x14ac:dyDescent="0.25">
      <c r="B1677" s="72" t="s">
        <v>12</v>
      </c>
      <c r="C1677" s="72" t="s">
        <v>13</v>
      </c>
      <c r="D1677" s="72" t="s">
        <v>14</v>
      </c>
      <c r="E1677" s="72" t="s">
        <v>55</v>
      </c>
      <c r="F1677" s="73">
        <v>4138836</v>
      </c>
      <c r="G1677" s="72" t="s">
        <v>16</v>
      </c>
      <c r="H1677" s="72" t="s">
        <v>24</v>
      </c>
      <c r="I1677" s="72" t="s">
        <v>18</v>
      </c>
      <c r="J1677" s="72" t="s">
        <v>19</v>
      </c>
      <c r="K1677" s="72" t="s">
        <v>37</v>
      </c>
      <c r="L1677" s="72" t="s">
        <v>59</v>
      </c>
      <c r="M1677" s="72" t="s">
        <v>57</v>
      </c>
    </row>
    <row r="1678" spans="2:13" x14ac:dyDescent="0.25">
      <c r="B1678" s="72" t="s">
        <v>12</v>
      </c>
      <c r="C1678" s="72" t="s">
        <v>13</v>
      </c>
      <c r="D1678" s="72" t="s">
        <v>14</v>
      </c>
      <c r="E1678" s="72" t="s">
        <v>256</v>
      </c>
      <c r="F1678" s="73">
        <v>-116</v>
      </c>
      <c r="G1678" s="72" t="s">
        <v>16</v>
      </c>
      <c r="H1678" s="72" t="s">
        <v>24</v>
      </c>
      <c r="I1678" s="72" t="s">
        <v>18</v>
      </c>
      <c r="J1678" s="72" t="s">
        <v>19</v>
      </c>
      <c r="K1678" s="72" t="s">
        <v>37</v>
      </c>
      <c r="L1678" s="72" t="s">
        <v>390</v>
      </c>
      <c r="M1678" s="72"/>
    </row>
    <row r="1679" spans="2:13" x14ac:dyDescent="0.25">
      <c r="B1679" s="72" t="s">
        <v>12</v>
      </c>
      <c r="C1679" s="72" t="s">
        <v>13</v>
      </c>
      <c r="D1679" s="72" t="s">
        <v>14</v>
      </c>
      <c r="E1679" s="72" t="s">
        <v>60</v>
      </c>
      <c r="F1679" s="73">
        <v>755549</v>
      </c>
      <c r="G1679" s="72" t="s">
        <v>16</v>
      </c>
      <c r="H1679" s="72" t="s">
        <v>24</v>
      </c>
      <c r="I1679" s="72" t="s">
        <v>18</v>
      </c>
      <c r="J1679" s="72" t="s">
        <v>19</v>
      </c>
      <c r="K1679" s="72" t="s">
        <v>43</v>
      </c>
      <c r="L1679" s="72" t="s">
        <v>322</v>
      </c>
      <c r="M1679" s="72" t="s">
        <v>22</v>
      </c>
    </row>
    <row r="1680" spans="2:13" x14ac:dyDescent="0.25">
      <c r="B1680" s="72" t="s">
        <v>12</v>
      </c>
      <c r="C1680" s="72" t="s">
        <v>13</v>
      </c>
      <c r="D1680" s="72" t="s">
        <v>14</v>
      </c>
      <c r="E1680" s="72" t="s">
        <v>36</v>
      </c>
      <c r="F1680" s="73">
        <v>318356</v>
      </c>
      <c r="G1680" s="72" t="s">
        <v>16</v>
      </c>
      <c r="H1680" s="72" t="s">
        <v>24</v>
      </c>
      <c r="I1680" s="72" t="s">
        <v>18</v>
      </c>
      <c r="J1680" s="72" t="s">
        <v>19</v>
      </c>
      <c r="K1680" s="72" t="s">
        <v>25</v>
      </c>
      <c r="L1680" s="72" t="s">
        <v>180</v>
      </c>
      <c r="M1680" s="72" t="s">
        <v>112</v>
      </c>
    </row>
    <row r="1681" spans="2:13" x14ac:dyDescent="0.25">
      <c r="B1681" s="72" t="s">
        <v>12</v>
      </c>
      <c r="C1681" s="72" t="s">
        <v>13</v>
      </c>
      <c r="D1681" s="72" t="s">
        <v>14</v>
      </c>
      <c r="E1681" s="72" t="s">
        <v>79</v>
      </c>
      <c r="F1681" s="73">
        <v>-15</v>
      </c>
      <c r="G1681" s="72" t="s">
        <v>16</v>
      </c>
      <c r="H1681" s="72" t="s">
        <v>24</v>
      </c>
      <c r="I1681" s="72" t="s">
        <v>48</v>
      </c>
      <c r="J1681" s="72" t="s">
        <v>19</v>
      </c>
      <c r="K1681" s="72" t="s">
        <v>102</v>
      </c>
      <c r="L1681" s="72" t="s">
        <v>429</v>
      </c>
      <c r="M1681" s="72"/>
    </row>
    <row r="1682" spans="2:13" x14ac:dyDescent="0.25">
      <c r="B1682" s="72" t="s">
        <v>12</v>
      </c>
      <c r="C1682" s="72" t="s">
        <v>13</v>
      </c>
      <c r="D1682" s="72" t="s">
        <v>14</v>
      </c>
      <c r="E1682" s="72" t="s">
        <v>27</v>
      </c>
      <c r="F1682" s="73">
        <v>487996</v>
      </c>
      <c r="G1682" s="72" t="s">
        <v>16</v>
      </c>
      <c r="H1682" s="72" t="s">
        <v>24</v>
      </c>
      <c r="I1682" s="72" t="s">
        <v>18</v>
      </c>
      <c r="J1682" s="72" t="s">
        <v>19</v>
      </c>
      <c r="K1682" s="72" t="s">
        <v>25</v>
      </c>
      <c r="L1682" s="72" t="s">
        <v>244</v>
      </c>
      <c r="M1682" s="72" t="s">
        <v>57</v>
      </c>
    </row>
    <row r="1683" spans="2:13" x14ac:dyDescent="0.25">
      <c r="B1683" s="72" t="s">
        <v>12</v>
      </c>
      <c r="C1683" s="72" t="s">
        <v>13</v>
      </c>
      <c r="D1683" s="72" t="s">
        <v>14</v>
      </c>
      <c r="E1683" s="72" t="s">
        <v>51</v>
      </c>
      <c r="F1683" s="73">
        <v>104397</v>
      </c>
      <c r="G1683" s="72" t="s">
        <v>16</v>
      </c>
      <c r="H1683" s="72" t="s">
        <v>24</v>
      </c>
      <c r="I1683" s="72" t="s">
        <v>18</v>
      </c>
      <c r="J1683" s="72" t="s">
        <v>19</v>
      </c>
      <c r="K1683" s="72" t="s">
        <v>25</v>
      </c>
      <c r="L1683" s="72" t="s">
        <v>249</v>
      </c>
      <c r="M1683" s="72"/>
    </row>
    <row r="1684" spans="2:13" x14ac:dyDescent="0.25">
      <c r="B1684" s="72" t="s">
        <v>12</v>
      </c>
      <c r="C1684" s="72" t="s">
        <v>13</v>
      </c>
      <c r="D1684" s="72" t="s">
        <v>14</v>
      </c>
      <c r="E1684" s="72" t="s">
        <v>41</v>
      </c>
      <c r="F1684" s="73">
        <v>-36427</v>
      </c>
      <c r="G1684" s="72" t="s">
        <v>16</v>
      </c>
      <c r="H1684" s="72" t="s">
        <v>24</v>
      </c>
      <c r="I1684" s="72" t="s">
        <v>18</v>
      </c>
      <c r="J1684" s="72" t="s">
        <v>19</v>
      </c>
      <c r="K1684" s="72" t="s">
        <v>49</v>
      </c>
      <c r="L1684" s="72" t="s">
        <v>255</v>
      </c>
      <c r="M1684" s="72"/>
    </row>
    <row r="1685" spans="2:13" x14ac:dyDescent="0.25">
      <c r="B1685" s="72" t="s">
        <v>12</v>
      </c>
      <c r="C1685" s="72" t="s">
        <v>13</v>
      </c>
      <c r="D1685" s="72" t="s">
        <v>14</v>
      </c>
      <c r="E1685" s="72" t="s">
        <v>74</v>
      </c>
      <c r="F1685" s="73">
        <v>16</v>
      </c>
      <c r="G1685" s="72" t="s">
        <v>16</v>
      </c>
      <c r="H1685" s="72" t="s">
        <v>24</v>
      </c>
      <c r="I1685" s="72" t="s">
        <v>18</v>
      </c>
      <c r="J1685" s="72" t="s">
        <v>19</v>
      </c>
      <c r="K1685" s="72" t="s">
        <v>25</v>
      </c>
      <c r="L1685" s="72" t="s">
        <v>101</v>
      </c>
      <c r="M1685" s="72" t="s">
        <v>302</v>
      </c>
    </row>
    <row r="1686" spans="2:13" x14ac:dyDescent="0.25">
      <c r="B1686" s="72" t="s">
        <v>12</v>
      </c>
      <c r="C1686" s="72" t="s">
        <v>13</v>
      </c>
      <c r="D1686" s="72" t="s">
        <v>14</v>
      </c>
      <c r="E1686" s="72" t="s">
        <v>51</v>
      </c>
      <c r="F1686" s="73">
        <v>48329</v>
      </c>
      <c r="G1686" s="72" t="s">
        <v>16</v>
      </c>
      <c r="H1686" s="72" t="s">
        <v>17</v>
      </c>
      <c r="I1686" s="72" t="s">
        <v>18</v>
      </c>
      <c r="J1686" s="72" t="s">
        <v>19</v>
      </c>
      <c r="K1686" s="72" t="s">
        <v>20</v>
      </c>
      <c r="L1686" s="72" t="s">
        <v>535</v>
      </c>
      <c r="M1686" s="72"/>
    </row>
    <row r="1687" spans="2:13" x14ac:dyDescent="0.25">
      <c r="B1687" s="72" t="s">
        <v>12</v>
      </c>
      <c r="C1687" s="72" t="s">
        <v>13</v>
      </c>
      <c r="D1687" s="72" t="s">
        <v>14</v>
      </c>
      <c r="E1687" s="72" t="s">
        <v>33</v>
      </c>
      <c r="F1687" s="73">
        <v>31</v>
      </c>
      <c r="G1687" s="72" t="s">
        <v>16</v>
      </c>
      <c r="H1687" s="72" t="s">
        <v>24</v>
      </c>
      <c r="I1687" s="72" t="s">
        <v>18</v>
      </c>
      <c r="J1687" s="72" t="s">
        <v>19</v>
      </c>
      <c r="K1687" s="72" t="s">
        <v>130</v>
      </c>
      <c r="L1687" s="72" t="s">
        <v>418</v>
      </c>
      <c r="M1687" s="72" t="s">
        <v>302</v>
      </c>
    </row>
    <row r="1688" spans="2:13" x14ac:dyDescent="0.25">
      <c r="B1688" s="72" t="s">
        <v>12</v>
      </c>
      <c r="C1688" s="72" t="s">
        <v>13</v>
      </c>
      <c r="D1688" s="72" t="s">
        <v>14</v>
      </c>
      <c r="E1688" s="72" t="s">
        <v>453</v>
      </c>
      <c r="F1688" s="73">
        <v>263870</v>
      </c>
      <c r="G1688" s="72" t="s">
        <v>16</v>
      </c>
      <c r="H1688" s="72" t="s">
        <v>24</v>
      </c>
      <c r="I1688" s="72" t="s">
        <v>18</v>
      </c>
      <c r="J1688" s="72" t="s">
        <v>19</v>
      </c>
      <c r="K1688" s="72" t="s">
        <v>25</v>
      </c>
      <c r="L1688" s="72" t="s">
        <v>143</v>
      </c>
      <c r="M1688" s="72"/>
    </row>
    <row r="1689" spans="2:13" x14ac:dyDescent="0.25">
      <c r="B1689" s="72" t="s">
        <v>12</v>
      </c>
      <c r="C1689" s="72" t="s">
        <v>13</v>
      </c>
      <c r="D1689" s="72" t="s">
        <v>14</v>
      </c>
      <c r="E1689" s="72" t="s">
        <v>256</v>
      </c>
      <c r="F1689" s="73">
        <v>-6111</v>
      </c>
      <c r="G1689" s="72" t="s">
        <v>16</v>
      </c>
      <c r="H1689" s="72" t="s">
        <v>24</v>
      </c>
      <c r="I1689" s="72" t="s">
        <v>18</v>
      </c>
      <c r="J1689" s="72" t="s">
        <v>19</v>
      </c>
      <c r="K1689" s="72" t="s">
        <v>49</v>
      </c>
      <c r="L1689" s="72" t="s">
        <v>66</v>
      </c>
      <c r="M1689" s="72"/>
    </row>
    <row r="1690" spans="2:13" x14ac:dyDescent="0.25">
      <c r="B1690" s="72" t="s">
        <v>12</v>
      </c>
      <c r="C1690" s="72" t="s">
        <v>13</v>
      </c>
      <c r="D1690" s="72" t="s">
        <v>14</v>
      </c>
      <c r="E1690" s="72" t="s">
        <v>33</v>
      </c>
      <c r="F1690" s="73">
        <v>122427</v>
      </c>
      <c r="G1690" s="72" t="s">
        <v>16</v>
      </c>
      <c r="H1690" s="72" t="s">
        <v>24</v>
      </c>
      <c r="I1690" s="72" t="s">
        <v>18</v>
      </c>
      <c r="J1690" s="72" t="s">
        <v>19</v>
      </c>
      <c r="K1690" s="72" t="s">
        <v>37</v>
      </c>
      <c r="L1690" s="72" t="s">
        <v>193</v>
      </c>
      <c r="M1690" s="72" t="s">
        <v>47</v>
      </c>
    </row>
    <row r="1691" spans="2:13" x14ac:dyDescent="0.25">
      <c r="B1691" s="72" t="s">
        <v>12</v>
      </c>
      <c r="C1691" s="72" t="s">
        <v>13</v>
      </c>
      <c r="D1691" s="72" t="s">
        <v>14</v>
      </c>
      <c r="E1691" s="72" t="s">
        <v>83</v>
      </c>
      <c r="F1691" s="73">
        <v>1028641</v>
      </c>
      <c r="G1691" s="72" t="s">
        <v>16</v>
      </c>
      <c r="H1691" s="72" t="s">
        <v>24</v>
      </c>
      <c r="I1691" s="72" t="s">
        <v>18</v>
      </c>
      <c r="J1691" s="72" t="s">
        <v>19</v>
      </c>
      <c r="K1691" s="72" t="s">
        <v>37</v>
      </c>
      <c r="L1691" s="72" t="s">
        <v>119</v>
      </c>
      <c r="M1691" s="72"/>
    </row>
    <row r="1692" spans="2:13" x14ac:dyDescent="0.25">
      <c r="B1692" s="72" t="s">
        <v>12</v>
      </c>
      <c r="C1692" s="72" t="s">
        <v>13</v>
      </c>
      <c r="D1692" s="72" t="s">
        <v>14</v>
      </c>
      <c r="E1692" s="72" t="s">
        <v>83</v>
      </c>
      <c r="F1692" s="73">
        <v>15998</v>
      </c>
      <c r="G1692" s="72" t="s">
        <v>16</v>
      </c>
      <c r="H1692" s="72" t="s">
        <v>17</v>
      </c>
      <c r="I1692" s="72" t="s">
        <v>18</v>
      </c>
      <c r="J1692" s="72" t="s">
        <v>19</v>
      </c>
      <c r="K1692" s="72" t="s">
        <v>37</v>
      </c>
      <c r="L1692" s="72" t="s">
        <v>287</v>
      </c>
      <c r="M1692" s="72"/>
    </row>
    <row r="1693" spans="2:13" x14ac:dyDescent="0.25">
      <c r="B1693" s="72" t="s">
        <v>12</v>
      </c>
      <c r="C1693" s="72" t="s">
        <v>13</v>
      </c>
      <c r="D1693" s="72" t="s">
        <v>14</v>
      </c>
      <c r="E1693" s="72" t="s">
        <v>39</v>
      </c>
      <c r="F1693" s="73">
        <v>-41</v>
      </c>
      <c r="G1693" s="72" t="s">
        <v>16</v>
      </c>
      <c r="H1693" s="72" t="s">
        <v>17</v>
      </c>
      <c r="I1693" s="72" t="s">
        <v>18</v>
      </c>
      <c r="J1693" s="72" t="s">
        <v>19</v>
      </c>
      <c r="K1693" s="72" t="s">
        <v>25</v>
      </c>
      <c r="L1693" s="72" t="s">
        <v>278</v>
      </c>
      <c r="M1693" s="72"/>
    </row>
    <row r="1694" spans="2:13" x14ac:dyDescent="0.25">
      <c r="B1694" s="72" t="s">
        <v>12</v>
      </c>
      <c r="C1694" s="72" t="s">
        <v>13</v>
      </c>
      <c r="D1694" s="72" t="s">
        <v>14</v>
      </c>
      <c r="E1694" s="72" t="s">
        <v>123</v>
      </c>
      <c r="F1694" s="73">
        <v>-1448</v>
      </c>
      <c r="G1694" s="72" t="s">
        <v>16</v>
      </c>
      <c r="H1694" s="72" t="s">
        <v>24</v>
      </c>
      <c r="I1694" s="72" t="s">
        <v>18</v>
      </c>
      <c r="J1694" s="72" t="s">
        <v>19</v>
      </c>
      <c r="K1694" s="72" t="s">
        <v>25</v>
      </c>
      <c r="L1694" s="72" t="s">
        <v>220</v>
      </c>
      <c r="M1694" s="72"/>
    </row>
    <row r="1695" spans="2:13" x14ac:dyDescent="0.25">
      <c r="B1695" s="72" t="s">
        <v>12</v>
      </c>
      <c r="C1695" s="72" t="s">
        <v>13</v>
      </c>
      <c r="D1695" s="72" t="s">
        <v>14</v>
      </c>
      <c r="E1695" s="72" t="s">
        <v>228</v>
      </c>
      <c r="F1695" s="73">
        <v>675294</v>
      </c>
      <c r="G1695" s="72" t="s">
        <v>16</v>
      </c>
      <c r="H1695" s="72" t="s">
        <v>17</v>
      </c>
      <c r="I1695" s="72" t="s">
        <v>18</v>
      </c>
      <c r="J1695" s="72" t="s">
        <v>19</v>
      </c>
      <c r="K1695" s="72" t="s">
        <v>25</v>
      </c>
      <c r="L1695" s="72" t="s">
        <v>442</v>
      </c>
      <c r="M1695" s="72" t="s">
        <v>62</v>
      </c>
    </row>
    <row r="1696" spans="2:13" x14ac:dyDescent="0.25">
      <c r="B1696" s="72" t="s">
        <v>12</v>
      </c>
      <c r="C1696" s="72" t="s">
        <v>13</v>
      </c>
      <c r="D1696" s="72" t="s">
        <v>14</v>
      </c>
      <c r="E1696" s="72" t="s">
        <v>51</v>
      </c>
      <c r="F1696" s="73">
        <v>3964</v>
      </c>
      <c r="G1696" s="72" t="s">
        <v>16</v>
      </c>
      <c r="H1696" s="72" t="s">
        <v>24</v>
      </c>
      <c r="I1696" s="72" t="s">
        <v>18</v>
      </c>
      <c r="J1696" s="72" t="s">
        <v>19</v>
      </c>
      <c r="K1696" s="72" t="s">
        <v>117</v>
      </c>
      <c r="L1696" s="72" t="s">
        <v>393</v>
      </c>
      <c r="M1696" s="72"/>
    </row>
    <row r="1697" spans="2:13" x14ac:dyDescent="0.25">
      <c r="B1697" s="72" t="s">
        <v>12</v>
      </c>
      <c r="C1697" s="72" t="s">
        <v>13</v>
      </c>
      <c r="D1697" s="72" t="s">
        <v>14</v>
      </c>
      <c r="E1697" s="72" t="s">
        <v>258</v>
      </c>
      <c r="F1697" s="73">
        <v>99981</v>
      </c>
      <c r="G1697" s="72" t="s">
        <v>16</v>
      </c>
      <c r="H1697" s="72" t="s">
        <v>24</v>
      </c>
      <c r="I1697" s="72" t="s">
        <v>48</v>
      </c>
      <c r="J1697" s="72" t="s">
        <v>19</v>
      </c>
      <c r="K1697" s="72" t="s">
        <v>96</v>
      </c>
      <c r="L1697" s="72" t="s">
        <v>391</v>
      </c>
      <c r="M1697" s="72" t="s">
        <v>72</v>
      </c>
    </row>
    <row r="1698" spans="2:13" x14ac:dyDescent="0.25">
      <c r="B1698" s="72" t="s">
        <v>12</v>
      </c>
      <c r="C1698" s="72" t="s">
        <v>13</v>
      </c>
      <c r="D1698" s="72" t="s">
        <v>14</v>
      </c>
      <c r="E1698" s="72" t="s">
        <v>51</v>
      </c>
      <c r="F1698" s="73">
        <v>463748</v>
      </c>
      <c r="G1698" s="72" t="s">
        <v>16</v>
      </c>
      <c r="H1698" s="72" t="s">
        <v>17</v>
      </c>
      <c r="I1698" s="72" t="s">
        <v>18</v>
      </c>
      <c r="J1698" s="72" t="s">
        <v>19</v>
      </c>
      <c r="K1698" s="72" t="s">
        <v>25</v>
      </c>
      <c r="L1698" s="72" t="s">
        <v>69</v>
      </c>
      <c r="M1698" s="72"/>
    </row>
    <row r="1699" spans="2:13" x14ac:dyDescent="0.25">
      <c r="B1699" s="72" t="s">
        <v>12</v>
      </c>
      <c r="C1699" s="72" t="s">
        <v>13</v>
      </c>
      <c r="D1699" s="72" t="s">
        <v>14</v>
      </c>
      <c r="E1699" s="72" t="s">
        <v>123</v>
      </c>
      <c r="F1699" s="73">
        <v>-1823</v>
      </c>
      <c r="G1699" s="72" t="s">
        <v>16</v>
      </c>
      <c r="H1699" s="72" t="s">
        <v>24</v>
      </c>
      <c r="I1699" s="72" t="s">
        <v>18</v>
      </c>
      <c r="J1699" s="72" t="s">
        <v>19</v>
      </c>
      <c r="K1699" s="72" t="s">
        <v>37</v>
      </c>
      <c r="L1699" s="72" t="s">
        <v>461</v>
      </c>
      <c r="M1699" s="72"/>
    </row>
    <row r="1700" spans="2:13" x14ac:dyDescent="0.25">
      <c r="B1700" s="72" t="s">
        <v>12</v>
      </c>
      <c r="C1700" s="72" t="s">
        <v>13</v>
      </c>
      <c r="D1700" s="72" t="s">
        <v>14</v>
      </c>
      <c r="E1700" s="72" t="s">
        <v>83</v>
      </c>
      <c r="F1700" s="73">
        <v>2638759</v>
      </c>
      <c r="G1700" s="72" t="s">
        <v>16</v>
      </c>
      <c r="H1700" s="72" t="s">
        <v>24</v>
      </c>
      <c r="I1700" s="72" t="s">
        <v>18</v>
      </c>
      <c r="J1700" s="72" t="s">
        <v>19</v>
      </c>
      <c r="K1700" s="72" t="s">
        <v>185</v>
      </c>
      <c r="L1700" s="72" t="s">
        <v>186</v>
      </c>
      <c r="M1700" s="72"/>
    </row>
    <row r="1701" spans="2:13" x14ac:dyDescent="0.25">
      <c r="B1701" s="72" t="s">
        <v>12</v>
      </c>
      <c r="C1701" s="72" t="s">
        <v>13</v>
      </c>
      <c r="D1701" s="72" t="s">
        <v>14</v>
      </c>
      <c r="E1701" s="72" t="s">
        <v>256</v>
      </c>
      <c r="F1701" s="73">
        <v>-1851</v>
      </c>
      <c r="G1701" s="72" t="s">
        <v>16</v>
      </c>
      <c r="H1701" s="72" t="s">
        <v>17</v>
      </c>
      <c r="I1701" s="72" t="s">
        <v>18</v>
      </c>
      <c r="J1701" s="72" t="s">
        <v>19</v>
      </c>
      <c r="K1701" s="72" t="s">
        <v>49</v>
      </c>
      <c r="L1701" s="72" t="s">
        <v>288</v>
      </c>
      <c r="M1701" s="72"/>
    </row>
    <row r="1702" spans="2:13" x14ac:dyDescent="0.25">
      <c r="B1702" s="72" t="s">
        <v>12</v>
      </c>
      <c r="C1702" s="72" t="s">
        <v>13</v>
      </c>
      <c r="D1702" s="72" t="s">
        <v>14</v>
      </c>
      <c r="E1702" s="72" t="s">
        <v>79</v>
      </c>
      <c r="F1702" s="73">
        <v>-3601</v>
      </c>
      <c r="G1702" s="72" t="s">
        <v>16</v>
      </c>
      <c r="H1702" s="72" t="s">
        <v>24</v>
      </c>
      <c r="I1702" s="72" t="s">
        <v>18</v>
      </c>
      <c r="J1702" s="72" t="s">
        <v>19</v>
      </c>
      <c r="K1702" s="72" t="s">
        <v>49</v>
      </c>
      <c r="L1702" s="72" t="s">
        <v>50</v>
      </c>
      <c r="M1702" s="72"/>
    </row>
    <row r="1703" spans="2:13" x14ac:dyDescent="0.25">
      <c r="B1703" s="72" t="s">
        <v>12</v>
      </c>
      <c r="C1703" s="72" t="s">
        <v>13</v>
      </c>
      <c r="D1703" s="72" t="s">
        <v>14</v>
      </c>
      <c r="E1703" s="72" t="s">
        <v>30</v>
      </c>
      <c r="F1703" s="73">
        <v>-10</v>
      </c>
      <c r="G1703" s="72" t="s">
        <v>16</v>
      </c>
      <c r="H1703" s="72" t="s">
        <v>24</v>
      </c>
      <c r="I1703" s="72" t="s">
        <v>18</v>
      </c>
      <c r="J1703" s="72" t="s">
        <v>19</v>
      </c>
      <c r="K1703" s="72" t="s">
        <v>43</v>
      </c>
      <c r="L1703" s="72" t="s">
        <v>238</v>
      </c>
      <c r="M1703" s="72"/>
    </row>
    <row r="1704" spans="2:13" x14ac:dyDescent="0.25">
      <c r="B1704" s="72" t="s">
        <v>12</v>
      </c>
      <c r="C1704" s="72" t="s">
        <v>13</v>
      </c>
      <c r="D1704" s="72" t="s">
        <v>14</v>
      </c>
      <c r="E1704" s="72" t="s">
        <v>353</v>
      </c>
      <c r="F1704" s="73">
        <v>128076</v>
      </c>
      <c r="G1704" s="72" t="s">
        <v>16</v>
      </c>
      <c r="H1704" s="72" t="s">
        <v>24</v>
      </c>
      <c r="I1704" s="72" t="s">
        <v>18</v>
      </c>
      <c r="J1704" s="72" t="s">
        <v>19</v>
      </c>
      <c r="K1704" s="72" t="s">
        <v>49</v>
      </c>
      <c r="L1704" s="72" t="s">
        <v>167</v>
      </c>
      <c r="M1704" s="72" t="s">
        <v>67</v>
      </c>
    </row>
    <row r="1705" spans="2:13" x14ac:dyDescent="0.25">
      <c r="B1705" s="72" t="s">
        <v>12</v>
      </c>
      <c r="C1705" s="72" t="s">
        <v>13</v>
      </c>
      <c r="D1705" s="72" t="s">
        <v>14</v>
      </c>
      <c r="E1705" s="72" t="s">
        <v>94</v>
      </c>
      <c r="F1705" s="73">
        <v>77677</v>
      </c>
      <c r="G1705" s="72" t="s">
        <v>16</v>
      </c>
      <c r="H1705" s="72" t="s">
        <v>24</v>
      </c>
      <c r="I1705" s="72" t="s">
        <v>18</v>
      </c>
      <c r="J1705" s="72" t="s">
        <v>19</v>
      </c>
      <c r="K1705" s="72" t="s">
        <v>37</v>
      </c>
      <c r="L1705" s="72" t="s">
        <v>482</v>
      </c>
      <c r="M1705" s="72"/>
    </row>
    <row r="1706" spans="2:13" x14ac:dyDescent="0.25">
      <c r="B1706" s="72" t="s">
        <v>12</v>
      </c>
      <c r="C1706" s="72" t="s">
        <v>13</v>
      </c>
      <c r="D1706" s="72" t="s">
        <v>14</v>
      </c>
      <c r="E1706" s="72" t="s">
        <v>79</v>
      </c>
      <c r="F1706" s="73">
        <v>-16141</v>
      </c>
      <c r="G1706" s="72" t="s">
        <v>16</v>
      </c>
      <c r="H1706" s="72" t="s">
        <v>24</v>
      </c>
      <c r="I1706" s="72" t="s">
        <v>18</v>
      </c>
      <c r="J1706" s="72" t="s">
        <v>19</v>
      </c>
      <c r="K1706" s="72" t="s">
        <v>102</v>
      </c>
      <c r="L1706" s="72" t="s">
        <v>103</v>
      </c>
      <c r="M1706" s="72"/>
    </row>
    <row r="1707" spans="2:13" x14ac:dyDescent="0.25">
      <c r="B1707" s="72" t="s">
        <v>12</v>
      </c>
      <c r="C1707" s="72" t="s">
        <v>13</v>
      </c>
      <c r="D1707" s="72" t="s">
        <v>14</v>
      </c>
      <c r="E1707" s="72" t="s">
        <v>39</v>
      </c>
      <c r="F1707" s="73">
        <v>-3095</v>
      </c>
      <c r="G1707" s="72" t="s">
        <v>16</v>
      </c>
      <c r="H1707" s="72" t="s">
        <v>17</v>
      </c>
      <c r="I1707" s="72" t="s">
        <v>18</v>
      </c>
      <c r="J1707" s="72" t="s">
        <v>19</v>
      </c>
      <c r="K1707" s="72" t="s">
        <v>20</v>
      </c>
      <c r="L1707" s="72" t="s">
        <v>699</v>
      </c>
      <c r="M1707" s="72"/>
    </row>
    <row r="1708" spans="2:13" x14ac:dyDescent="0.25">
      <c r="B1708" s="72" t="s">
        <v>12</v>
      </c>
      <c r="C1708" s="72" t="s">
        <v>13</v>
      </c>
      <c r="D1708" s="72" t="s">
        <v>14</v>
      </c>
      <c r="E1708" s="72" t="s">
        <v>30</v>
      </c>
      <c r="F1708" s="73">
        <v>-177</v>
      </c>
      <c r="G1708" s="72" t="s">
        <v>16</v>
      </c>
      <c r="H1708" s="72" t="s">
        <v>24</v>
      </c>
      <c r="I1708" s="72" t="s">
        <v>48</v>
      </c>
      <c r="J1708" s="72" t="s">
        <v>19</v>
      </c>
      <c r="K1708" s="72" t="s">
        <v>102</v>
      </c>
      <c r="L1708" s="72" t="s">
        <v>429</v>
      </c>
      <c r="M1708" s="72"/>
    </row>
    <row r="1709" spans="2:13" x14ac:dyDescent="0.25">
      <c r="B1709" s="72" t="s">
        <v>12</v>
      </c>
      <c r="C1709" s="72" t="s">
        <v>13</v>
      </c>
      <c r="D1709" s="72" t="s">
        <v>14</v>
      </c>
      <c r="E1709" s="72" t="s">
        <v>83</v>
      </c>
      <c r="F1709" s="73">
        <v>1488</v>
      </c>
      <c r="G1709" s="72" t="s">
        <v>16</v>
      </c>
      <c r="H1709" s="72" t="s">
        <v>24</v>
      </c>
      <c r="I1709" s="72" t="s">
        <v>48</v>
      </c>
      <c r="J1709" s="72" t="s">
        <v>19</v>
      </c>
      <c r="K1709" s="72" t="s">
        <v>49</v>
      </c>
      <c r="L1709" s="72" t="s">
        <v>167</v>
      </c>
      <c r="M1709" s="72"/>
    </row>
    <row r="1710" spans="2:13" x14ac:dyDescent="0.25">
      <c r="B1710" s="72" t="s">
        <v>12</v>
      </c>
      <c r="C1710" s="72" t="s">
        <v>13</v>
      </c>
      <c r="D1710" s="72" t="s">
        <v>14</v>
      </c>
      <c r="E1710" s="72" t="s">
        <v>15</v>
      </c>
      <c r="F1710" s="73">
        <v>7707412</v>
      </c>
      <c r="G1710" s="72" t="s">
        <v>16</v>
      </c>
      <c r="H1710" s="72" t="s">
        <v>24</v>
      </c>
      <c r="I1710" s="72" t="s">
        <v>18</v>
      </c>
      <c r="J1710" s="72" t="s">
        <v>19</v>
      </c>
      <c r="K1710" s="72" t="s">
        <v>96</v>
      </c>
      <c r="L1710" s="72" t="s">
        <v>194</v>
      </c>
      <c r="M1710" s="72" t="s">
        <v>133</v>
      </c>
    </row>
    <row r="1711" spans="2:13" x14ac:dyDescent="0.25">
      <c r="B1711" s="72" t="s">
        <v>12</v>
      </c>
      <c r="C1711" s="72" t="s">
        <v>13</v>
      </c>
      <c r="D1711" s="72" t="s">
        <v>14</v>
      </c>
      <c r="E1711" s="72" t="s">
        <v>68</v>
      </c>
      <c r="F1711" s="73">
        <v>-29747</v>
      </c>
      <c r="G1711" s="72" t="s">
        <v>16</v>
      </c>
      <c r="H1711" s="72" t="s">
        <v>17</v>
      </c>
      <c r="I1711" s="72" t="s">
        <v>18</v>
      </c>
      <c r="J1711" s="72" t="s">
        <v>19</v>
      </c>
      <c r="K1711" s="72" t="s">
        <v>25</v>
      </c>
      <c r="L1711" s="72" t="s">
        <v>420</v>
      </c>
      <c r="M1711" s="72"/>
    </row>
    <row r="1712" spans="2:13" x14ac:dyDescent="0.25">
      <c r="B1712" s="72" t="s">
        <v>12</v>
      </c>
      <c r="C1712" s="72" t="s">
        <v>13</v>
      </c>
      <c r="D1712" s="72" t="s">
        <v>14</v>
      </c>
      <c r="E1712" s="72" t="s">
        <v>81</v>
      </c>
      <c r="F1712" s="73">
        <v>328265</v>
      </c>
      <c r="G1712" s="72" t="s">
        <v>16</v>
      </c>
      <c r="H1712" s="72" t="s">
        <v>24</v>
      </c>
      <c r="I1712" s="72" t="s">
        <v>18</v>
      </c>
      <c r="J1712" s="72" t="s">
        <v>19</v>
      </c>
      <c r="K1712" s="72" t="s">
        <v>37</v>
      </c>
      <c r="L1712" s="72" t="s">
        <v>491</v>
      </c>
      <c r="M1712" s="72" t="s">
        <v>29</v>
      </c>
    </row>
    <row r="1713" spans="2:13" x14ac:dyDescent="0.25">
      <c r="B1713" s="72" t="s">
        <v>12</v>
      </c>
      <c r="C1713" s="72" t="s">
        <v>13</v>
      </c>
      <c r="D1713" s="72" t="s">
        <v>14</v>
      </c>
      <c r="E1713" s="72" t="s">
        <v>33</v>
      </c>
      <c r="F1713" s="73">
        <v>5779</v>
      </c>
      <c r="G1713" s="72" t="s">
        <v>16</v>
      </c>
      <c r="H1713" s="72" t="s">
        <v>17</v>
      </c>
      <c r="I1713" s="72" t="s">
        <v>18</v>
      </c>
      <c r="J1713" s="72" t="s">
        <v>19</v>
      </c>
      <c r="K1713" s="72" t="s">
        <v>49</v>
      </c>
      <c r="L1713" s="72" t="s">
        <v>82</v>
      </c>
      <c r="M1713" s="72" t="s">
        <v>57</v>
      </c>
    </row>
    <row r="1714" spans="2:13" x14ac:dyDescent="0.25">
      <c r="B1714" s="72" t="s">
        <v>12</v>
      </c>
      <c r="C1714" s="72" t="s">
        <v>13</v>
      </c>
      <c r="D1714" s="72" t="s">
        <v>14</v>
      </c>
      <c r="E1714" s="72" t="s">
        <v>51</v>
      </c>
      <c r="F1714" s="73">
        <v>904418</v>
      </c>
      <c r="G1714" s="72" t="s">
        <v>16</v>
      </c>
      <c r="H1714" s="72" t="s">
        <v>17</v>
      </c>
      <c r="I1714" s="72" t="s">
        <v>18</v>
      </c>
      <c r="J1714" s="72" t="s">
        <v>19</v>
      </c>
      <c r="K1714" s="72" t="s">
        <v>20</v>
      </c>
      <c r="L1714" s="72" t="s">
        <v>229</v>
      </c>
      <c r="M1714" s="72"/>
    </row>
    <row r="1715" spans="2:13" x14ac:dyDescent="0.25">
      <c r="B1715" s="72" t="s">
        <v>12</v>
      </c>
      <c r="C1715" s="72" t="s">
        <v>13</v>
      </c>
      <c r="D1715" s="72" t="s">
        <v>14</v>
      </c>
      <c r="E1715" s="72" t="s">
        <v>36</v>
      </c>
      <c r="F1715" s="73">
        <v>256181</v>
      </c>
      <c r="G1715" s="72" t="s">
        <v>16</v>
      </c>
      <c r="H1715" s="72" t="s">
        <v>17</v>
      </c>
      <c r="I1715" s="72" t="s">
        <v>48</v>
      </c>
      <c r="J1715" s="72" t="s">
        <v>19</v>
      </c>
      <c r="K1715" s="72" t="s">
        <v>49</v>
      </c>
      <c r="L1715" s="72" t="s">
        <v>209</v>
      </c>
      <c r="M1715" s="72" t="s">
        <v>29</v>
      </c>
    </row>
    <row r="1716" spans="2:13" x14ac:dyDescent="0.25">
      <c r="B1716" s="72" t="s">
        <v>12</v>
      </c>
      <c r="C1716" s="72" t="s">
        <v>13</v>
      </c>
      <c r="D1716" s="72" t="s">
        <v>14</v>
      </c>
      <c r="E1716" s="72" t="s">
        <v>68</v>
      </c>
      <c r="F1716" s="73">
        <v>-5496</v>
      </c>
      <c r="G1716" s="72" t="s">
        <v>16</v>
      </c>
      <c r="H1716" s="72" t="s">
        <v>24</v>
      </c>
      <c r="I1716" s="72" t="s">
        <v>18</v>
      </c>
      <c r="J1716" s="72" t="s">
        <v>19</v>
      </c>
      <c r="K1716" s="72" t="s">
        <v>37</v>
      </c>
      <c r="L1716" s="72" t="s">
        <v>413</v>
      </c>
      <c r="M1716" s="72"/>
    </row>
    <row r="1717" spans="2:13" x14ac:dyDescent="0.25">
      <c r="B1717" s="72" t="s">
        <v>12</v>
      </c>
      <c r="C1717" s="72" t="s">
        <v>13</v>
      </c>
      <c r="D1717" s="72" t="s">
        <v>14</v>
      </c>
      <c r="E1717" s="72" t="s">
        <v>30</v>
      </c>
      <c r="F1717" s="73">
        <v>-378</v>
      </c>
      <c r="G1717" s="72" t="s">
        <v>16</v>
      </c>
      <c r="H1717" s="72" t="s">
        <v>17</v>
      </c>
      <c r="I1717" s="72" t="s">
        <v>18</v>
      </c>
      <c r="J1717" s="72" t="s">
        <v>19</v>
      </c>
      <c r="K1717" s="72" t="s">
        <v>25</v>
      </c>
      <c r="L1717" s="72" t="s">
        <v>261</v>
      </c>
      <c r="M1717" s="72"/>
    </row>
    <row r="1718" spans="2:13" x14ac:dyDescent="0.25">
      <c r="B1718" s="72" t="s">
        <v>12</v>
      </c>
      <c r="C1718" s="72" t="s">
        <v>13</v>
      </c>
      <c r="D1718" s="72" t="s">
        <v>14</v>
      </c>
      <c r="E1718" s="72" t="s">
        <v>79</v>
      </c>
      <c r="F1718" s="73">
        <v>-504</v>
      </c>
      <c r="G1718" s="72" t="s">
        <v>16</v>
      </c>
      <c r="H1718" s="72" t="s">
        <v>24</v>
      </c>
      <c r="I1718" s="72" t="s">
        <v>48</v>
      </c>
      <c r="J1718" s="72" t="s">
        <v>19</v>
      </c>
      <c r="K1718" s="72" t="s">
        <v>37</v>
      </c>
      <c r="L1718" s="72" t="s">
        <v>71</v>
      </c>
      <c r="M1718" s="72"/>
    </row>
    <row r="1719" spans="2:13" x14ac:dyDescent="0.25">
      <c r="B1719" s="72" t="s">
        <v>12</v>
      </c>
      <c r="C1719" s="72" t="s">
        <v>13</v>
      </c>
      <c r="D1719" s="72" t="s">
        <v>14</v>
      </c>
      <c r="E1719" s="72" t="s">
        <v>146</v>
      </c>
      <c r="F1719" s="73">
        <v>-14876</v>
      </c>
      <c r="G1719" s="72" t="s">
        <v>16</v>
      </c>
      <c r="H1719" s="72" t="s">
        <v>24</v>
      </c>
      <c r="I1719" s="72" t="s">
        <v>18</v>
      </c>
      <c r="J1719" s="72" t="s">
        <v>19</v>
      </c>
      <c r="K1719" s="72" t="s">
        <v>37</v>
      </c>
      <c r="L1719" s="72" t="s">
        <v>551</v>
      </c>
      <c r="M1719" s="72"/>
    </row>
    <row r="1720" spans="2:13" x14ac:dyDescent="0.25">
      <c r="B1720" s="72" t="s">
        <v>12</v>
      </c>
      <c r="C1720" s="72" t="s">
        <v>13</v>
      </c>
      <c r="D1720" s="72" t="s">
        <v>14</v>
      </c>
      <c r="E1720" s="72" t="s">
        <v>146</v>
      </c>
      <c r="F1720" s="73">
        <v>-60675</v>
      </c>
      <c r="G1720" s="72" t="s">
        <v>16</v>
      </c>
      <c r="H1720" s="72" t="s">
        <v>17</v>
      </c>
      <c r="I1720" s="72" t="s">
        <v>48</v>
      </c>
      <c r="J1720" s="72" t="s">
        <v>19</v>
      </c>
      <c r="K1720" s="72" t="s">
        <v>49</v>
      </c>
      <c r="L1720" s="72" t="s">
        <v>91</v>
      </c>
      <c r="M1720" s="72"/>
    </row>
    <row r="1721" spans="2:13" x14ac:dyDescent="0.25">
      <c r="B1721" s="72" t="s">
        <v>12</v>
      </c>
      <c r="C1721" s="72" t="s">
        <v>13</v>
      </c>
      <c r="D1721" s="72" t="s">
        <v>14</v>
      </c>
      <c r="E1721" s="72" t="s">
        <v>36</v>
      </c>
      <c r="F1721" s="73">
        <v>381455</v>
      </c>
      <c r="G1721" s="72" t="s">
        <v>16</v>
      </c>
      <c r="H1721" s="72" t="s">
        <v>24</v>
      </c>
      <c r="I1721" s="72" t="s">
        <v>18</v>
      </c>
      <c r="J1721" s="72" t="s">
        <v>19</v>
      </c>
      <c r="K1721" s="72" t="s">
        <v>37</v>
      </c>
      <c r="L1721" s="72" t="s">
        <v>183</v>
      </c>
      <c r="M1721" s="72" t="s">
        <v>29</v>
      </c>
    </row>
    <row r="1722" spans="2:13" x14ac:dyDescent="0.25">
      <c r="B1722" s="72" t="s">
        <v>12</v>
      </c>
      <c r="C1722" s="72" t="s">
        <v>13</v>
      </c>
      <c r="D1722" s="72" t="s">
        <v>14</v>
      </c>
      <c r="E1722" s="72" t="s">
        <v>33</v>
      </c>
      <c r="F1722" s="73">
        <v>49315</v>
      </c>
      <c r="G1722" s="72" t="s">
        <v>16</v>
      </c>
      <c r="H1722" s="72" t="s">
        <v>24</v>
      </c>
      <c r="I1722" s="72" t="s">
        <v>18</v>
      </c>
      <c r="J1722" s="72" t="s">
        <v>19</v>
      </c>
      <c r="K1722" s="72" t="s">
        <v>37</v>
      </c>
      <c r="L1722" s="72" t="s">
        <v>342</v>
      </c>
      <c r="M1722" s="72" t="s">
        <v>47</v>
      </c>
    </row>
    <row r="1723" spans="2:13" x14ac:dyDescent="0.25">
      <c r="B1723" s="72" t="s">
        <v>12</v>
      </c>
      <c r="C1723" s="72" t="s">
        <v>13</v>
      </c>
      <c r="D1723" s="72" t="s">
        <v>14</v>
      </c>
      <c r="E1723" s="72" t="s">
        <v>258</v>
      </c>
      <c r="F1723" s="73">
        <v>150252</v>
      </c>
      <c r="G1723" s="72" t="s">
        <v>16</v>
      </c>
      <c r="H1723" s="72" t="s">
        <v>24</v>
      </c>
      <c r="I1723" s="72" t="s">
        <v>18</v>
      </c>
      <c r="J1723" s="72" t="s">
        <v>19</v>
      </c>
      <c r="K1723" s="72" t="s">
        <v>43</v>
      </c>
      <c r="L1723" s="72" t="s">
        <v>56</v>
      </c>
      <c r="M1723" s="72" t="s">
        <v>243</v>
      </c>
    </row>
    <row r="1724" spans="2:13" x14ac:dyDescent="0.25">
      <c r="B1724" s="72" t="s">
        <v>12</v>
      </c>
      <c r="C1724" s="72" t="s">
        <v>13</v>
      </c>
      <c r="D1724" s="72" t="s">
        <v>14</v>
      </c>
      <c r="E1724" s="72" t="s">
        <v>33</v>
      </c>
      <c r="F1724" s="73">
        <v>125063</v>
      </c>
      <c r="G1724" s="72" t="s">
        <v>16</v>
      </c>
      <c r="H1724" s="72" t="s">
        <v>24</v>
      </c>
      <c r="I1724" s="72" t="s">
        <v>18</v>
      </c>
      <c r="J1724" s="72" t="s">
        <v>19</v>
      </c>
      <c r="K1724" s="72" t="s">
        <v>31</v>
      </c>
      <c r="L1724" s="72" t="s">
        <v>247</v>
      </c>
      <c r="M1724" s="72" t="s">
        <v>47</v>
      </c>
    </row>
    <row r="1725" spans="2:13" x14ac:dyDescent="0.25">
      <c r="B1725" s="72" t="s">
        <v>12</v>
      </c>
      <c r="C1725" s="72" t="s">
        <v>13</v>
      </c>
      <c r="D1725" s="72" t="s">
        <v>14</v>
      </c>
      <c r="E1725" s="72" t="s">
        <v>51</v>
      </c>
      <c r="F1725" s="73">
        <v>44029</v>
      </c>
      <c r="G1725" s="72" t="s">
        <v>16</v>
      </c>
      <c r="H1725" s="72" t="s">
        <v>17</v>
      </c>
      <c r="I1725" s="72" t="s">
        <v>18</v>
      </c>
      <c r="J1725" s="72" t="s">
        <v>19</v>
      </c>
      <c r="K1725" s="72" t="s">
        <v>25</v>
      </c>
      <c r="L1725" s="72" t="s">
        <v>531</v>
      </c>
      <c r="M1725" s="72"/>
    </row>
    <row r="1726" spans="2:13" x14ac:dyDescent="0.25">
      <c r="B1726" s="72" t="s">
        <v>12</v>
      </c>
      <c r="C1726" s="72" t="s">
        <v>13</v>
      </c>
      <c r="D1726" s="72" t="s">
        <v>14</v>
      </c>
      <c r="E1726" s="72" t="s">
        <v>228</v>
      </c>
      <c r="F1726" s="73">
        <v>28538</v>
      </c>
      <c r="G1726" s="72" t="s">
        <v>16</v>
      </c>
      <c r="H1726" s="72" t="s">
        <v>24</v>
      </c>
      <c r="I1726" s="72" t="s">
        <v>18</v>
      </c>
      <c r="J1726" s="72" t="s">
        <v>19</v>
      </c>
      <c r="K1726" s="72" t="s">
        <v>25</v>
      </c>
      <c r="L1726" s="72" t="s">
        <v>481</v>
      </c>
      <c r="M1726" s="72" t="s">
        <v>22</v>
      </c>
    </row>
    <row r="1727" spans="2:13" x14ac:dyDescent="0.25">
      <c r="B1727" s="72" t="s">
        <v>12</v>
      </c>
      <c r="C1727" s="72" t="s">
        <v>13</v>
      </c>
      <c r="D1727" s="72" t="s">
        <v>14</v>
      </c>
      <c r="E1727" s="72" t="s">
        <v>79</v>
      </c>
      <c r="F1727" s="73">
        <v>-3012</v>
      </c>
      <c r="G1727" s="72" t="s">
        <v>16</v>
      </c>
      <c r="H1727" s="72" t="s">
        <v>24</v>
      </c>
      <c r="I1727" s="72" t="s">
        <v>18</v>
      </c>
      <c r="J1727" s="72" t="s">
        <v>19</v>
      </c>
      <c r="K1727" s="72" t="s">
        <v>117</v>
      </c>
      <c r="L1727" s="72" t="s">
        <v>527</v>
      </c>
      <c r="M1727" s="72"/>
    </row>
    <row r="1728" spans="2:13" x14ac:dyDescent="0.25">
      <c r="B1728" s="72" t="s">
        <v>12</v>
      </c>
      <c r="C1728" s="72" t="s">
        <v>13</v>
      </c>
      <c r="D1728" s="72" t="s">
        <v>14</v>
      </c>
      <c r="E1728" s="72" t="s">
        <v>152</v>
      </c>
      <c r="F1728" s="73">
        <v>-6869</v>
      </c>
      <c r="G1728" s="72" t="s">
        <v>16</v>
      </c>
      <c r="H1728" s="72" t="s">
        <v>24</v>
      </c>
      <c r="I1728" s="72" t="s">
        <v>18</v>
      </c>
      <c r="J1728" s="72" t="s">
        <v>19</v>
      </c>
      <c r="K1728" s="72" t="s">
        <v>25</v>
      </c>
      <c r="L1728" s="72" t="s">
        <v>407</v>
      </c>
      <c r="M1728" s="72"/>
    </row>
    <row r="1729" spans="2:13" x14ac:dyDescent="0.25">
      <c r="B1729" s="72" t="s">
        <v>12</v>
      </c>
      <c r="C1729" s="72" t="s">
        <v>13</v>
      </c>
      <c r="D1729" s="72" t="s">
        <v>14</v>
      </c>
      <c r="E1729" s="72" t="s">
        <v>79</v>
      </c>
      <c r="F1729" s="73">
        <v>-991</v>
      </c>
      <c r="G1729" s="72" t="s">
        <v>16</v>
      </c>
      <c r="H1729" s="72" t="s">
        <v>17</v>
      </c>
      <c r="I1729" s="72" t="s">
        <v>48</v>
      </c>
      <c r="J1729" s="72" t="s">
        <v>19</v>
      </c>
      <c r="K1729" s="72" t="s">
        <v>25</v>
      </c>
      <c r="L1729" s="72" t="s">
        <v>104</v>
      </c>
      <c r="M1729" s="72"/>
    </row>
    <row r="1730" spans="2:13" x14ac:dyDescent="0.25">
      <c r="B1730" s="72" t="s">
        <v>12</v>
      </c>
      <c r="C1730" s="72" t="s">
        <v>13</v>
      </c>
      <c r="D1730" s="72" t="s">
        <v>14</v>
      </c>
      <c r="E1730" s="72" t="s">
        <v>81</v>
      </c>
      <c r="F1730" s="73">
        <v>10666</v>
      </c>
      <c r="G1730" s="72" t="s">
        <v>16</v>
      </c>
      <c r="H1730" s="72" t="s">
        <v>24</v>
      </c>
      <c r="I1730" s="72" t="s">
        <v>18</v>
      </c>
      <c r="J1730" s="72" t="s">
        <v>19</v>
      </c>
      <c r="K1730" s="72" t="s">
        <v>25</v>
      </c>
      <c r="L1730" s="72" t="s">
        <v>53</v>
      </c>
      <c r="M1730" s="72" t="s">
        <v>29</v>
      </c>
    </row>
    <row r="1731" spans="2:13" x14ac:dyDescent="0.25">
      <c r="B1731" s="72" t="s">
        <v>12</v>
      </c>
      <c r="C1731" s="72" t="s">
        <v>13</v>
      </c>
      <c r="D1731" s="72" t="s">
        <v>14</v>
      </c>
      <c r="E1731" s="72" t="s">
        <v>23</v>
      </c>
      <c r="F1731" s="73">
        <v>-55</v>
      </c>
      <c r="G1731" s="72" t="s">
        <v>16</v>
      </c>
      <c r="H1731" s="72" t="s">
        <v>24</v>
      </c>
      <c r="I1731" s="72" t="s">
        <v>18</v>
      </c>
      <c r="J1731" s="72" t="s">
        <v>19</v>
      </c>
      <c r="K1731" s="72" t="s">
        <v>49</v>
      </c>
      <c r="L1731" s="72" t="s">
        <v>253</v>
      </c>
      <c r="M1731" s="72"/>
    </row>
    <row r="1732" spans="2:13" x14ac:dyDescent="0.25">
      <c r="B1732" s="72" t="s">
        <v>12</v>
      </c>
      <c r="C1732" s="72" t="s">
        <v>13</v>
      </c>
      <c r="D1732" s="72" t="s">
        <v>14</v>
      </c>
      <c r="E1732" s="72" t="s">
        <v>39</v>
      </c>
      <c r="F1732" s="73">
        <v>-9284</v>
      </c>
      <c r="G1732" s="72" t="s">
        <v>16</v>
      </c>
      <c r="H1732" s="72" t="s">
        <v>24</v>
      </c>
      <c r="I1732" s="72" t="s">
        <v>48</v>
      </c>
      <c r="J1732" s="72" t="s">
        <v>19</v>
      </c>
      <c r="K1732" s="72" t="s">
        <v>37</v>
      </c>
      <c r="L1732" s="72" t="s">
        <v>221</v>
      </c>
      <c r="M1732" s="72"/>
    </row>
    <row r="1733" spans="2:13" x14ac:dyDescent="0.25">
      <c r="B1733" s="72" t="s">
        <v>12</v>
      </c>
      <c r="C1733" s="72" t="s">
        <v>13</v>
      </c>
      <c r="D1733" s="72" t="s">
        <v>14</v>
      </c>
      <c r="E1733" s="72" t="s">
        <v>152</v>
      </c>
      <c r="F1733" s="73">
        <v>-1173</v>
      </c>
      <c r="G1733" s="72" t="s">
        <v>16</v>
      </c>
      <c r="H1733" s="72" t="s">
        <v>24</v>
      </c>
      <c r="I1733" s="72" t="s">
        <v>18</v>
      </c>
      <c r="J1733" s="72" t="s">
        <v>19</v>
      </c>
      <c r="K1733" s="72" t="s">
        <v>25</v>
      </c>
      <c r="L1733" s="72" t="s">
        <v>104</v>
      </c>
      <c r="M1733" s="72"/>
    </row>
    <row r="1734" spans="2:13" x14ac:dyDescent="0.25">
      <c r="B1734" s="72" t="s">
        <v>12</v>
      </c>
      <c r="C1734" s="72" t="s">
        <v>13</v>
      </c>
      <c r="D1734" s="72" t="s">
        <v>14</v>
      </c>
      <c r="E1734" s="72" t="s">
        <v>36</v>
      </c>
      <c r="F1734" s="73">
        <v>1223852</v>
      </c>
      <c r="G1734" s="72" t="s">
        <v>16</v>
      </c>
      <c r="H1734" s="72" t="s">
        <v>24</v>
      </c>
      <c r="I1734" s="72" t="s">
        <v>18</v>
      </c>
      <c r="J1734" s="72" t="s">
        <v>19</v>
      </c>
      <c r="K1734" s="72" t="s">
        <v>96</v>
      </c>
      <c r="L1734" s="72" t="s">
        <v>337</v>
      </c>
      <c r="M1734" s="72" t="s">
        <v>29</v>
      </c>
    </row>
    <row r="1735" spans="2:13" x14ac:dyDescent="0.25">
      <c r="B1735" s="72" t="s">
        <v>12</v>
      </c>
      <c r="C1735" s="72" t="s">
        <v>13</v>
      </c>
      <c r="D1735" s="72" t="s">
        <v>14</v>
      </c>
      <c r="E1735" s="72" t="s">
        <v>68</v>
      </c>
      <c r="F1735" s="73">
        <v>-121</v>
      </c>
      <c r="G1735" s="72" t="s">
        <v>16</v>
      </c>
      <c r="H1735" s="72" t="s">
        <v>24</v>
      </c>
      <c r="I1735" s="72" t="s">
        <v>18</v>
      </c>
      <c r="J1735" s="72" t="s">
        <v>227</v>
      </c>
      <c r="K1735" s="72" t="s">
        <v>20</v>
      </c>
      <c r="L1735" s="72" t="s">
        <v>725</v>
      </c>
      <c r="M1735" s="72"/>
    </row>
    <row r="1736" spans="2:13" x14ac:dyDescent="0.25">
      <c r="B1736" s="72" t="s">
        <v>12</v>
      </c>
      <c r="C1736" s="72" t="s">
        <v>13</v>
      </c>
      <c r="D1736" s="72" t="s">
        <v>14</v>
      </c>
      <c r="E1736" s="72" t="s">
        <v>55</v>
      </c>
      <c r="F1736" s="73">
        <v>19846112</v>
      </c>
      <c r="G1736" s="72" t="s">
        <v>16</v>
      </c>
      <c r="H1736" s="72" t="s">
        <v>24</v>
      </c>
      <c r="I1736" s="72" t="s">
        <v>18</v>
      </c>
      <c r="J1736" s="72" t="s">
        <v>19</v>
      </c>
      <c r="K1736" s="72" t="s">
        <v>99</v>
      </c>
      <c r="L1736" s="72" t="s">
        <v>242</v>
      </c>
      <c r="M1736" s="72" t="s">
        <v>57</v>
      </c>
    </row>
    <row r="1737" spans="2:13" x14ac:dyDescent="0.25">
      <c r="B1737" s="72" t="s">
        <v>12</v>
      </c>
      <c r="C1737" s="72" t="s">
        <v>13</v>
      </c>
      <c r="D1737" s="72" t="s">
        <v>14</v>
      </c>
      <c r="E1737" s="72" t="s">
        <v>70</v>
      </c>
      <c r="F1737" s="73">
        <v>87878</v>
      </c>
      <c r="G1737" s="72" t="s">
        <v>16</v>
      </c>
      <c r="H1737" s="72" t="s">
        <v>24</v>
      </c>
      <c r="I1737" s="72" t="s">
        <v>18</v>
      </c>
      <c r="J1737" s="72" t="s">
        <v>19</v>
      </c>
      <c r="K1737" s="72" t="s">
        <v>25</v>
      </c>
      <c r="L1737" s="72" t="s">
        <v>244</v>
      </c>
      <c r="M1737" s="72" t="s">
        <v>72</v>
      </c>
    </row>
    <row r="1738" spans="2:13" x14ac:dyDescent="0.25">
      <c r="B1738" s="72" t="s">
        <v>12</v>
      </c>
      <c r="C1738" s="72" t="s">
        <v>13</v>
      </c>
      <c r="D1738" s="72" t="s">
        <v>14</v>
      </c>
      <c r="E1738" s="72" t="s">
        <v>79</v>
      </c>
      <c r="F1738" s="73">
        <v>-2207</v>
      </c>
      <c r="G1738" s="72" t="s">
        <v>16</v>
      </c>
      <c r="H1738" s="72" t="s">
        <v>17</v>
      </c>
      <c r="I1738" s="72" t="s">
        <v>18</v>
      </c>
      <c r="J1738" s="72" t="s">
        <v>19</v>
      </c>
      <c r="K1738" s="72" t="s">
        <v>37</v>
      </c>
      <c r="L1738" s="72" t="s">
        <v>340</v>
      </c>
      <c r="M1738" s="72"/>
    </row>
    <row r="1739" spans="2:13" x14ac:dyDescent="0.25">
      <c r="B1739" s="72" t="s">
        <v>12</v>
      </c>
      <c r="C1739" s="72" t="s">
        <v>13</v>
      </c>
      <c r="D1739" s="72" t="s">
        <v>14</v>
      </c>
      <c r="E1739" s="72" t="s">
        <v>83</v>
      </c>
      <c r="F1739" s="73">
        <v>240610</v>
      </c>
      <c r="G1739" s="72" t="s">
        <v>16</v>
      </c>
      <c r="H1739" s="72" t="s">
        <v>24</v>
      </c>
      <c r="I1739" s="72" t="s">
        <v>18</v>
      </c>
      <c r="J1739" s="72" t="s">
        <v>19</v>
      </c>
      <c r="K1739" s="72" t="s">
        <v>130</v>
      </c>
      <c r="L1739" s="72" t="s">
        <v>236</v>
      </c>
      <c r="M1739" s="72"/>
    </row>
    <row r="1740" spans="2:13" x14ac:dyDescent="0.25">
      <c r="B1740" s="72" t="s">
        <v>12</v>
      </c>
      <c r="C1740" s="72" t="s">
        <v>13</v>
      </c>
      <c r="D1740" s="72" t="s">
        <v>14</v>
      </c>
      <c r="E1740" s="72" t="s">
        <v>81</v>
      </c>
      <c r="F1740" s="73">
        <v>25072</v>
      </c>
      <c r="G1740" s="72" t="s">
        <v>16</v>
      </c>
      <c r="H1740" s="72" t="s">
        <v>24</v>
      </c>
      <c r="I1740" s="72" t="s">
        <v>18</v>
      </c>
      <c r="J1740" s="72" t="s">
        <v>19</v>
      </c>
      <c r="K1740" s="72" t="s">
        <v>37</v>
      </c>
      <c r="L1740" s="72" t="s">
        <v>602</v>
      </c>
      <c r="M1740" s="72" t="s">
        <v>57</v>
      </c>
    </row>
    <row r="1741" spans="2:13" x14ac:dyDescent="0.25">
      <c r="B1741" s="72" t="s">
        <v>12</v>
      </c>
      <c r="C1741" s="72" t="s">
        <v>13</v>
      </c>
      <c r="D1741" s="72" t="s">
        <v>14</v>
      </c>
      <c r="E1741" s="72" t="s">
        <v>30</v>
      </c>
      <c r="F1741" s="73">
        <v>-3122</v>
      </c>
      <c r="G1741" s="72" t="s">
        <v>16</v>
      </c>
      <c r="H1741" s="72" t="s">
        <v>17</v>
      </c>
      <c r="I1741" s="72" t="s">
        <v>18</v>
      </c>
      <c r="J1741" s="72" t="s">
        <v>19</v>
      </c>
      <c r="K1741" s="72" t="s">
        <v>25</v>
      </c>
      <c r="L1741" s="72" t="s">
        <v>406</v>
      </c>
      <c r="M1741" s="72"/>
    </row>
    <row r="1742" spans="2:13" x14ac:dyDescent="0.25">
      <c r="B1742" s="72" t="s">
        <v>12</v>
      </c>
      <c r="C1742" s="72" t="s">
        <v>13</v>
      </c>
      <c r="D1742" s="72" t="s">
        <v>14</v>
      </c>
      <c r="E1742" s="72" t="s">
        <v>94</v>
      </c>
      <c r="F1742" s="73">
        <v>474</v>
      </c>
      <c r="G1742" s="72" t="s">
        <v>16</v>
      </c>
      <c r="H1742" s="72" t="s">
        <v>24</v>
      </c>
      <c r="I1742" s="72" t="s">
        <v>18</v>
      </c>
      <c r="J1742" s="72" t="s">
        <v>19</v>
      </c>
      <c r="K1742" s="72" t="s">
        <v>117</v>
      </c>
      <c r="L1742" s="72" t="s">
        <v>369</v>
      </c>
      <c r="M1742" s="72"/>
    </row>
    <row r="1743" spans="2:13" x14ac:dyDescent="0.25">
      <c r="B1743" s="72" t="s">
        <v>12</v>
      </c>
      <c r="C1743" s="72" t="s">
        <v>13</v>
      </c>
      <c r="D1743" s="72" t="s">
        <v>14</v>
      </c>
      <c r="E1743" s="72" t="s">
        <v>33</v>
      </c>
      <c r="F1743" s="73">
        <v>13509</v>
      </c>
      <c r="G1743" s="72" t="s">
        <v>16</v>
      </c>
      <c r="H1743" s="72" t="s">
        <v>17</v>
      </c>
      <c r="I1743" s="72" t="s">
        <v>48</v>
      </c>
      <c r="J1743" s="72" t="s">
        <v>19</v>
      </c>
      <c r="K1743" s="72" t="s">
        <v>49</v>
      </c>
      <c r="L1743" s="72" t="s">
        <v>253</v>
      </c>
      <c r="M1743" s="72" t="s">
        <v>35</v>
      </c>
    </row>
    <row r="1744" spans="2:13" x14ac:dyDescent="0.25">
      <c r="B1744" s="72" t="s">
        <v>12</v>
      </c>
      <c r="C1744" s="72" t="s">
        <v>13</v>
      </c>
      <c r="D1744" s="72" t="s">
        <v>14</v>
      </c>
      <c r="E1744" s="72" t="s">
        <v>41</v>
      </c>
      <c r="F1744" s="73">
        <v>-53</v>
      </c>
      <c r="G1744" s="72" t="s">
        <v>16</v>
      </c>
      <c r="H1744" s="72" t="s">
        <v>24</v>
      </c>
      <c r="I1744" s="72" t="s">
        <v>48</v>
      </c>
      <c r="J1744" s="72" t="s">
        <v>19</v>
      </c>
      <c r="K1744" s="72" t="s">
        <v>102</v>
      </c>
      <c r="L1744" s="72" t="s">
        <v>196</v>
      </c>
      <c r="M1744" s="72"/>
    </row>
    <row r="1745" spans="2:13" x14ac:dyDescent="0.25">
      <c r="B1745" s="72" t="s">
        <v>12</v>
      </c>
      <c r="C1745" s="72" t="s">
        <v>13</v>
      </c>
      <c r="D1745" s="72" t="s">
        <v>14</v>
      </c>
      <c r="E1745" s="72" t="s">
        <v>55</v>
      </c>
      <c r="F1745" s="73">
        <v>918071</v>
      </c>
      <c r="G1745" s="72" t="s">
        <v>16</v>
      </c>
      <c r="H1745" s="72" t="s">
        <v>24</v>
      </c>
      <c r="I1745" s="72" t="s">
        <v>18</v>
      </c>
      <c r="J1745" s="72" t="s">
        <v>19</v>
      </c>
      <c r="K1745" s="72" t="s">
        <v>49</v>
      </c>
      <c r="L1745" s="72" t="s">
        <v>371</v>
      </c>
      <c r="M1745" s="72" t="s">
        <v>57</v>
      </c>
    </row>
    <row r="1746" spans="2:13" x14ac:dyDescent="0.25">
      <c r="B1746" s="72" t="s">
        <v>12</v>
      </c>
      <c r="C1746" s="72" t="s">
        <v>13</v>
      </c>
      <c r="D1746" s="72" t="s">
        <v>14</v>
      </c>
      <c r="E1746" s="72" t="s">
        <v>256</v>
      </c>
      <c r="F1746" s="73">
        <v>-536927</v>
      </c>
      <c r="G1746" s="72" t="s">
        <v>16</v>
      </c>
      <c r="H1746" s="72" t="s">
        <v>24</v>
      </c>
      <c r="I1746" s="72" t="s">
        <v>18</v>
      </c>
      <c r="J1746" s="72" t="s">
        <v>19</v>
      </c>
      <c r="K1746" s="72" t="s">
        <v>102</v>
      </c>
      <c r="L1746" s="72" t="s">
        <v>429</v>
      </c>
      <c r="M1746" s="72"/>
    </row>
    <row r="1747" spans="2:13" x14ac:dyDescent="0.25">
      <c r="B1747" s="72" t="s">
        <v>12</v>
      </c>
      <c r="C1747" s="72" t="s">
        <v>13</v>
      </c>
      <c r="D1747" s="72" t="s">
        <v>14</v>
      </c>
      <c r="E1747" s="72" t="s">
        <v>85</v>
      </c>
      <c r="F1747" s="73">
        <v>100600</v>
      </c>
      <c r="G1747" s="72" t="s">
        <v>16</v>
      </c>
      <c r="H1747" s="72" t="s">
        <v>17</v>
      </c>
      <c r="I1747" s="72" t="s">
        <v>18</v>
      </c>
      <c r="J1747" s="72" t="s">
        <v>19</v>
      </c>
      <c r="K1747" s="72" t="s">
        <v>25</v>
      </c>
      <c r="L1747" s="72" t="s">
        <v>313</v>
      </c>
      <c r="M1747" s="72"/>
    </row>
    <row r="1748" spans="2:13" x14ac:dyDescent="0.25">
      <c r="B1748" s="72" t="s">
        <v>12</v>
      </c>
      <c r="C1748" s="72" t="s">
        <v>13</v>
      </c>
      <c r="D1748" s="72" t="s">
        <v>14</v>
      </c>
      <c r="E1748" s="72" t="s">
        <v>81</v>
      </c>
      <c r="F1748" s="73">
        <v>61018</v>
      </c>
      <c r="G1748" s="72" t="s">
        <v>16</v>
      </c>
      <c r="H1748" s="72" t="s">
        <v>17</v>
      </c>
      <c r="I1748" s="72" t="s">
        <v>18</v>
      </c>
      <c r="J1748" s="72" t="s">
        <v>19</v>
      </c>
      <c r="K1748" s="72" t="s">
        <v>25</v>
      </c>
      <c r="L1748" s="72" t="s">
        <v>379</v>
      </c>
      <c r="M1748" s="72" t="s">
        <v>35</v>
      </c>
    </row>
    <row r="1749" spans="2:13" x14ac:dyDescent="0.25">
      <c r="B1749" s="72" t="s">
        <v>12</v>
      </c>
      <c r="C1749" s="72" t="s">
        <v>13</v>
      </c>
      <c r="D1749" s="72" t="s">
        <v>14</v>
      </c>
      <c r="E1749" s="72" t="s">
        <v>300</v>
      </c>
      <c r="F1749" s="73">
        <v>1806</v>
      </c>
      <c r="G1749" s="72" t="s">
        <v>16</v>
      </c>
      <c r="H1749" s="72" t="s">
        <v>24</v>
      </c>
      <c r="I1749" s="72" t="s">
        <v>18</v>
      </c>
      <c r="J1749" s="72" t="s">
        <v>19</v>
      </c>
      <c r="K1749" s="72" t="s">
        <v>20</v>
      </c>
      <c r="L1749" s="72" t="s">
        <v>148</v>
      </c>
      <c r="M1749" s="72" t="s">
        <v>112</v>
      </c>
    </row>
    <row r="1750" spans="2:13" x14ac:dyDescent="0.25">
      <c r="B1750" s="72" t="s">
        <v>12</v>
      </c>
      <c r="C1750" s="72" t="s">
        <v>13</v>
      </c>
      <c r="D1750" s="72" t="s">
        <v>14</v>
      </c>
      <c r="E1750" s="72" t="s">
        <v>81</v>
      </c>
      <c r="F1750" s="73">
        <v>972868</v>
      </c>
      <c r="G1750" s="72" t="s">
        <v>16</v>
      </c>
      <c r="H1750" s="72" t="s">
        <v>24</v>
      </c>
      <c r="I1750" s="72" t="s">
        <v>18</v>
      </c>
      <c r="J1750" s="72" t="s">
        <v>19</v>
      </c>
      <c r="K1750" s="72" t="s">
        <v>37</v>
      </c>
      <c r="L1750" s="72" t="s">
        <v>291</v>
      </c>
      <c r="M1750" s="72" t="s">
        <v>29</v>
      </c>
    </row>
    <row r="1751" spans="2:13" x14ac:dyDescent="0.25">
      <c r="B1751" s="72" t="s">
        <v>12</v>
      </c>
      <c r="C1751" s="72" t="s">
        <v>13</v>
      </c>
      <c r="D1751" s="72" t="s">
        <v>14</v>
      </c>
      <c r="E1751" s="72" t="s">
        <v>83</v>
      </c>
      <c r="F1751" s="73">
        <v>859</v>
      </c>
      <c r="G1751" s="72" t="s">
        <v>16</v>
      </c>
      <c r="H1751" s="72" t="s">
        <v>17</v>
      </c>
      <c r="I1751" s="72" t="s">
        <v>18</v>
      </c>
      <c r="J1751" s="72" t="s">
        <v>227</v>
      </c>
      <c r="K1751" s="72" t="s">
        <v>25</v>
      </c>
      <c r="L1751" s="72" t="s">
        <v>52</v>
      </c>
      <c r="M1751" s="72"/>
    </row>
    <row r="1752" spans="2:13" x14ac:dyDescent="0.25">
      <c r="B1752" s="72" t="s">
        <v>12</v>
      </c>
      <c r="C1752" s="72" t="s">
        <v>13</v>
      </c>
      <c r="D1752" s="72" t="s">
        <v>14</v>
      </c>
      <c r="E1752" s="72" t="s">
        <v>39</v>
      </c>
      <c r="F1752" s="73">
        <v>-8647</v>
      </c>
      <c r="G1752" s="72" t="s">
        <v>16</v>
      </c>
      <c r="H1752" s="72" t="s">
        <v>24</v>
      </c>
      <c r="I1752" s="72" t="s">
        <v>18</v>
      </c>
      <c r="J1752" s="72" t="s">
        <v>19</v>
      </c>
      <c r="K1752" s="72" t="s">
        <v>96</v>
      </c>
      <c r="L1752" s="72" t="s">
        <v>415</v>
      </c>
      <c r="M1752" s="72"/>
    </row>
    <row r="1753" spans="2:13" x14ac:dyDescent="0.25">
      <c r="B1753" s="72" t="s">
        <v>12</v>
      </c>
      <c r="C1753" s="72" t="s">
        <v>13</v>
      </c>
      <c r="D1753" s="72" t="s">
        <v>14</v>
      </c>
      <c r="E1753" s="72" t="s">
        <v>36</v>
      </c>
      <c r="F1753" s="73">
        <v>748303</v>
      </c>
      <c r="G1753" s="72" t="s">
        <v>16</v>
      </c>
      <c r="H1753" s="72" t="s">
        <v>24</v>
      </c>
      <c r="I1753" s="72" t="s">
        <v>18</v>
      </c>
      <c r="J1753" s="72" t="s">
        <v>19</v>
      </c>
      <c r="K1753" s="72" t="s">
        <v>20</v>
      </c>
      <c r="L1753" s="72" t="s">
        <v>284</v>
      </c>
      <c r="M1753" s="72" t="s">
        <v>29</v>
      </c>
    </row>
    <row r="1754" spans="2:13" x14ac:dyDescent="0.25">
      <c r="B1754" s="72" t="s">
        <v>12</v>
      </c>
      <c r="C1754" s="72" t="s">
        <v>13</v>
      </c>
      <c r="D1754" s="72" t="s">
        <v>14</v>
      </c>
      <c r="E1754" s="72" t="s">
        <v>55</v>
      </c>
      <c r="F1754" s="73">
        <v>831597</v>
      </c>
      <c r="G1754" s="72" t="s">
        <v>16</v>
      </c>
      <c r="H1754" s="72" t="s">
        <v>17</v>
      </c>
      <c r="I1754" s="72" t="s">
        <v>18</v>
      </c>
      <c r="J1754" s="72" t="s">
        <v>19</v>
      </c>
      <c r="K1754" s="72" t="s">
        <v>25</v>
      </c>
      <c r="L1754" s="72" t="s">
        <v>506</v>
      </c>
      <c r="M1754" s="72" t="s">
        <v>112</v>
      </c>
    </row>
    <row r="1755" spans="2:13" x14ac:dyDescent="0.25">
      <c r="B1755" s="72" t="s">
        <v>12</v>
      </c>
      <c r="C1755" s="72" t="s">
        <v>13</v>
      </c>
      <c r="D1755" s="72" t="s">
        <v>14</v>
      </c>
      <c r="E1755" s="72" t="s">
        <v>83</v>
      </c>
      <c r="F1755" s="73">
        <v>45649</v>
      </c>
      <c r="G1755" s="72" t="s">
        <v>16</v>
      </c>
      <c r="H1755" s="72" t="s">
        <v>24</v>
      </c>
      <c r="I1755" s="72" t="s">
        <v>18</v>
      </c>
      <c r="J1755" s="72" t="s">
        <v>19</v>
      </c>
      <c r="K1755" s="72" t="s">
        <v>25</v>
      </c>
      <c r="L1755" s="72" t="s">
        <v>215</v>
      </c>
      <c r="M1755" s="72"/>
    </row>
    <row r="1756" spans="2:13" x14ac:dyDescent="0.25">
      <c r="B1756" s="72" t="s">
        <v>12</v>
      </c>
      <c r="C1756" s="72" t="s">
        <v>13</v>
      </c>
      <c r="D1756" s="72" t="s">
        <v>14</v>
      </c>
      <c r="E1756" s="72" t="s">
        <v>55</v>
      </c>
      <c r="F1756" s="73">
        <v>563745</v>
      </c>
      <c r="G1756" s="72" t="s">
        <v>16</v>
      </c>
      <c r="H1756" s="72" t="s">
        <v>24</v>
      </c>
      <c r="I1756" s="72" t="s">
        <v>18</v>
      </c>
      <c r="J1756" s="72" t="s">
        <v>19</v>
      </c>
      <c r="K1756" s="72" t="s">
        <v>99</v>
      </c>
      <c r="L1756" s="72" t="s">
        <v>519</v>
      </c>
      <c r="M1756" s="72" t="s">
        <v>112</v>
      </c>
    </row>
    <row r="1757" spans="2:13" x14ac:dyDescent="0.25">
      <c r="B1757" s="72" t="s">
        <v>12</v>
      </c>
      <c r="C1757" s="72" t="s">
        <v>13</v>
      </c>
      <c r="D1757" s="72" t="s">
        <v>14</v>
      </c>
      <c r="E1757" s="72" t="s">
        <v>36</v>
      </c>
      <c r="F1757" s="73">
        <v>904741</v>
      </c>
      <c r="G1757" s="72" t="s">
        <v>16</v>
      </c>
      <c r="H1757" s="72" t="s">
        <v>24</v>
      </c>
      <c r="I1757" s="72" t="s">
        <v>18</v>
      </c>
      <c r="J1757" s="72" t="s">
        <v>19</v>
      </c>
      <c r="K1757" s="72" t="s">
        <v>25</v>
      </c>
      <c r="L1757" s="72" t="s">
        <v>220</v>
      </c>
      <c r="M1757" s="72" t="s">
        <v>112</v>
      </c>
    </row>
    <row r="1758" spans="2:13" x14ac:dyDescent="0.25">
      <c r="B1758" s="72" t="s">
        <v>12</v>
      </c>
      <c r="C1758" s="72" t="s">
        <v>13</v>
      </c>
      <c r="D1758" s="72" t="s">
        <v>14</v>
      </c>
      <c r="E1758" s="72" t="s">
        <v>94</v>
      </c>
      <c r="F1758" s="73">
        <v>3300</v>
      </c>
      <c r="G1758" s="72" t="s">
        <v>16</v>
      </c>
      <c r="H1758" s="72" t="s">
        <v>24</v>
      </c>
      <c r="I1758" s="72" t="s">
        <v>18</v>
      </c>
      <c r="J1758" s="72" t="s">
        <v>19</v>
      </c>
      <c r="K1758" s="72" t="s">
        <v>99</v>
      </c>
      <c r="L1758" s="72" t="s">
        <v>154</v>
      </c>
      <c r="M1758" s="72"/>
    </row>
    <row r="1759" spans="2:13" x14ac:dyDescent="0.25">
      <c r="B1759" s="72" t="s">
        <v>12</v>
      </c>
      <c r="C1759" s="72" t="s">
        <v>13</v>
      </c>
      <c r="D1759" s="72" t="s">
        <v>14</v>
      </c>
      <c r="E1759" s="72" t="s">
        <v>39</v>
      </c>
      <c r="F1759" s="73">
        <v>-22281</v>
      </c>
      <c r="G1759" s="72" t="s">
        <v>16</v>
      </c>
      <c r="H1759" s="72" t="s">
        <v>17</v>
      </c>
      <c r="I1759" s="72" t="s">
        <v>18</v>
      </c>
      <c r="J1759" s="72" t="s">
        <v>19</v>
      </c>
      <c r="K1759" s="72" t="s">
        <v>25</v>
      </c>
      <c r="L1759" s="72" t="s">
        <v>262</v>
      </c>
      <c r="M1759" s="72"/>
    </row>
    <row r="1760" spans="2:13" x14ac:dyDescent="0.25">
      <c r="B1760" s="72" t="s">
        <v>12</v>
      </c>
      <c r="C1760" s="72" t="s">
        <v>13</v>
      </c>
      <c r="D1760" s="72" t="s">
        <v>14</v>
      </c>
      <c r="E1760" s="72" t="s">
        <v>45</v>
      </c>
      <c r="F1760" s="73">
        <v>205330</v>
      </c>
      <c r="G1760" s="72" t="s">
        <v>16</v>
      </c>
      <c r="H1760" s="72" t="s">
        <v>24</v>
      </c>
      <c r="I1760" s="72" t="s">
        <v>18</v>
      </c>
      <c r="J1760" s="72" t="s">
        <v>19</v>
      </c>
      <c r="K1760" s="72" t="s">
        <v>96</v>
      </c>
      <c r="L1760" s="72" t="s">
        <v>337</v>
      </c>
      <c r="M1760" s="72" t="s">
        <v>29</v>
      </c>
    </row>
    <row r="1761" spans="2:13" x14ac:dyDescent="0.25">
      <c r="B1761" s="72" t="s">
        <v>12</v>
      </c>
      <c r="C1761" s="72" t="s">
        <v>13</v>
      </c>
      <c r="D1761" s="72" t="s">
        <v>14</v>
      </c>
      <c r="E1761" s="72" t="s">
        <v>453</v>
      </c>
      <c r="F1761" s="73">
        <v>15016</v>
      </c>
      <c r="G1761" s="72" t="s">
        <v>16</v>
      </c>
      <c r="H1761" s="72" t="s">
        <v>24</v>
      </c>
      <c r="I1761" s="72" t="s">
        <v>18</v>
      </c>
      <c r="J1761" s="72" t="s">
        <v>19</v>
      </c>
      <c r="K1761" s="72" t="s">
        <v>185</v>
      </c>
      <c r="L1761" s="72" t="s">
        <v>440</v>
      </c>
      <c r="M1761" s="72"/>
    </row>
    <row r="1762" spans="2:13" x14ac:dyDescent="0.25">
      <c r="B1762" s="72" t="s">
        <v>12</v>
      </c>
      <c r="C1762" s="72" t="s">
        <v>13</v>
      </c>
      <c r="D1762" s="72" t="s">
        <v>14</v>
      </c>
      <c r="E1762" s="72" t="s">
        <v>256</v>
      </c>
      <c r="F1762" s="73">
        <v>-2768</v>
      </c>
      <c r="G1762" s="72" t="s">
        <v>16</v>
      </c>
      <c r="H1762" s="72" t="s">
        <v>17</v>
      </c>
      <c r="I1762" s="72" t="s">
        <v>48</v>
      </c>
      <c r="J1762" s="72" t="s">
        <v>19</v>
      </c>
      <c r="K1762" s="72" t="s">
        <v>49</v>
      </c>
      <c r="L1762" s="72" t="s">
        <v>288</v>
      </c>
      <c r="M1762" s="72"/>
    </row>
    <row r="1763" spans="2:13" x14ac:dyDescent="0.25">
      <c r="B1763" s="72" t="s">
        <v>12</v>
      </c>
      <c r="C1763" s="72" t="s">
        <v>13</v>
      </c>
      <c r="D1763" s="72" t="s">
        <v>14</v>
      </c>
      <c r="E1763" s="72" t="s">
        <v>94</v>
      </c>
      <c r="F1763" s="73">
        <v>1375679</v>
      </c>
      <c r="G1763" s="72" t="s">
        <v>16</v>
      </c>
      <c r="H1763" s="72" t="s">
        <v>17</v>
      </c>
      <c r="I1763" s="72" t="s">
        <v>18</v>
      </c>
      <c r="J1763" s="72" t="s">
        <v>19</v>
      </c>
      <c r="K1763" s="72" t="s">
        <v>25</v>
      </c>
      <c r="L1763" s="72" t="s">
        <v>244</v>
      </c>
      <c r="M1763" s="72"/>
    </row>
    <row r="1764" spans="2:13" x14ac:dyDescent="0.25">
      <c r="B1764" s="72" t="s">
        <v>12</v>
      </c>
      <c r="C1764" s="72" t="s">
        <v>13</v>
      </c>
      <c r="D1764" s="72" t="s">
        <v>14</v>
      </c>
      <c r="E1764" s="72" t="s">
        <v>30</v>
      </c>
      <c r="F1764" s="73">
        <v>-2848</v>
      </c>
      <c r="G1764" s="72" t="s">
        <v>16</v>
      </c>
      <c r="H1764" s="72" t="s">
        <v>24</v>
      </c>
      <c r="I1764" s="72" t="s">
        <v>18</v>
      </c>
      <c r="J1764" s="72" t="s">
        <v>19</v>
      </c>
      <c r="K1764" s="72" t="s">
        <v>25</v>
      </c>
      <c r="L1764" s="72" t="s">
        <v>225</v>
      </c>
      <c r="M1764" s="72"/>
    </row>
    <row r="1765" spans="2:13" x14ac:dyDescent="0.25">
      <c r="B1765" s="72" t="s">
        <v>12</v>
      </c>
      <c r="C1765" s="72" t="s">
        <v>13</v>
      </c>
      <c r="D1765" s="72" t="s">
        <v>14</v>
      </c>
      <c r="E1765" s="72" t="s">
        <v>36</v>
      </c>
      <c r="F1765" s="73">
        <v>678774</v>
      </c>
      <c r="G1765" s="72" t="s">
        <v>16</v>
      </c>
      <c r="H1765" s="72" t="s">
        <v>17</v>
      </c>
      <c r="I1765" s="72" t="s">
        <v>18</v>
      </c>
      <c r="J1765" s="72" t="s">
        <v>19</v>
      </c>
      <c r="K1765" s="72" t="s">
        <v>25</v>
      </c>
      <c r="L1765" s="72" t="s">
        <v>114</v>
      </c>
      <c r="M1765" s="72" t="s">
        <v>35</v>
      </c>
    </row>
    <row r="1766" spans="2:13" x14ac:dyDescent="0.25">
      <c r="B1766" s="72" t="s">
        <v>12</v>
      </c>
      <c r="C1766" s="72" t="s">
        <v>13</v>
      </c>
      <c r="D1766" s="72" t="s">
        <v>14</v>
      </c>
      <c r="E1766" s="72" t="s">
        <v>41</v>
      </c>
      <c r="F1766" s="73">
        <v>-3894</v>
      </c>
      <c r="G1766" s="72" t="s">
        <v>16</v>
      </c>
      <c r="H1766" s="72" t="s">
        <v>17</v>
      </c>
      <c r="I1766" s="72" t="s">
        <v>18</v>
      </c>
      <c r="J1766" s="72" t="s">
        <v>19</v>
      </c>
      <c r="K1766" s="72" t="s">
        <v>25</v>
      </c>
      <c r="L1766" s="72" t="s">
        <v>198</v>
      </c>
      <c r="M1766" s="72"/>
    </row>
    <row r="1767" spans="2:13" x14ac:dyDescent="0.25">
      <c r="B1767" s="72" t="s">
        <v>12</v>
      </c>
      <c r="C1767" s="72" t="s">
        <v>13</v>
      </c>
      <c r="D1767" s="72" t="s">
        <v>14</v>
      </c>
      <c r="E1767" s="72" t="s">
        <v>83</v>
      </c>
      <c r="F1767" s="73">
        <v>2473056</v>
      </c>
      <c r="G1767" s="72" t="s">
        <v>16</v>
      </c>
      <c r="H1767" s="72" t="s">
        <v>24</v>
      </c>
      <c r="I1767" s="72" t="s">
        <v>18</v>
      </c>
      <c r="J1767" s="72" t="s">
        <v>19</v>
      </c>
      <c r="K1767" s="72" t="s">
        <v>37</v>
      </c>
      <c r="L1767" s="72" t="s">
        <v>151</v>
      </c>
      <c r="M1767" s="72"/>
    </row>
    <row r="1768" spans="2:13" x14ac:dyDescent="0.25">
      <c r="B1768" s="72" t="s">
        <v>12</v>
      </c>
      <c r="C1768" s="72" t="s">
        <v>13</v>
      </c>
      <c r="D1768" s="72" t="s">
        <v>14</v>
      </c>
      <c r="E1768" s="72" t="s">
        <v>51</v>
      </c>
      <c r="F1768" s="73">
        <v>26497</v>
      </c>
      <c r="G1768" s="72" t="s">
        <v>16</v>
      </c>
      <c r="H1768" s="72" t="s">
        <v>24</v>
      </c>
      <c r="I1768" s="72" t="s">
        <v>18</v>
      </c>
      <c r="J1768" s="72" t="s">
        <v>19</v>
      </c>
      <c r="K1768" s="72" t="s">
        <v>49</v>
      </c>
      <c r="L1768" s="72" t="s">
        <v>203</v>
      </c>
      <c r="M1768" s="72"/>
    </row>
    <row r="1769" spans="2:13" x14ac:dyDescent="0.25">
      <c r="B1769" s="72" t="s">
        <v>12</v>
      </c>
      <c r="C1769" s="72" t="s">
        <v>13</v>
      </c>
      <c r="D1769" s="72" t="s">
        <v>14</v>
      </c>
      <c r="E1769" s="72" t="s">
        <v>79</v>
      </c>
      <c r="F1769" s="73">
        <v>-297</v>
      </c>
      <c r="G1769" s="72" t="s">
        <v>16</v>
      </c>
      <c r="H1769" s="72" t="s">
        <v>24</v>
      </c>
      <c r="I1769" s="72" t="s">
        <v>18</v>
      </c>
      <c r="J1769" s="72" t="s">
        <v>19</v>
      </c>
      <c r="K1769" s="72" t="s">
        <v>20</v>
      </c>
      <c r="L1769" s="72" t="s">
        <v>649</v>
      </c>
      <c r="M1769" s="72"/>
    </row>
    <row r="1770" spans="2:13" x14ac:dyDescent="0.25">
      <c r="B1770" s="72" t="s">
        <v>12</v>
      </c>
      <c r="C1770" s="72" t="s">
        <v>13</v>
      </c>
      <c r="D1770" s="72" t="s">
        <v>14</v>
      </c>
      <c r="E1770" s="72" t="s">
        <v>30</v>
      </c>
      <c r="F1770" s="73">
        <v>-4040</v>
      </c>
      <c r="G1770" s="72" t="s">
        <v>16</v>
      </c>
      <c r="H1770" s="72" t="s">
        <v>17</v>
      </c>
      <c r="I1770" s="72" t="s">
        <v>18</v>
      </c>
      <c r="J1770" s="72" t="s">
        <v>19</v>
      </c>
      <c r="K1770" s="72" t="s">
        <v>108</v>
      </c>
      <c r="L1770" s="72" t="s">
        <v>109</v>
      </c>
      <c r="M1770" s="72"/>
    </row>
    <row r="1771" spans="2:13" x14ac:dyDescent="0.25">
      <c r="B1771" s="72" t="s">
        <v>12</v>
      </c>
      <c r="C1771" s="72" t="s">
        <v>13</v>
      </c>
      <c r="D1771" s="72" t="s">
        <v>14</v>
      </c>
      <c r="E1771" s="72" t="s">
        <v>68</v>
      </c>
      <c r="F1771" s="73">
        <v>-2297</v>
      </c>
      <c r="G1771" s="72" t="s">
        <v>16</v>
      </c>
      <c r="H1771" s="72" t="s">
        <v>24</v>
      </c>
      <c r="I1771" s="72" t="s">
        <v>18</v>
      </c>
      <c r="J1771" s="72" t="s">
        <v>19</v>
      </c>
      <c r="K1771" s="72" t="s">
        <v>37</v>
      </c>
      <c r="L1771" s="72" t="s">
        <v>46</v>
      </c>
      <c r="M1771" s="72"/>
    </row>
    <row r="1772" spans="2:13" x14ac:dyDescent="0.25">
      <c r="B1772" s="72" t="s">
        <v>12</v>
      </c>
      <c r="C1772" s="72" t="s">
        <v>13</v>
      </c>
      <c r="D1772" s="72" t="s">
        <v>14</v>
      </c>
      <c r="E1772" s="72" t="s">
        <v>51</v>
      </c>
      <c r="F1772" s="73">
        <v>1518614</v>
      </c>
      <c r="G1772" s="72" t="s">
        <v>16</v>
      </c>
      <c r="H1772" s="72" t="s">
        <v>24</v>
      </c>
      <c r="I1772" s="72" t="s">
        <v>18</v>
      </c>
      <c r="J1772" s="72" t="s">
        <v>19</v>
      </c>
      <c r="K1772" s="72" t="s">
        <v>37</v>
      </c>
      <c r="L1772" s="72" t="s">
        <v>549</v>
      </c>
      <c r="M1772" s="72"/>
    </row>
    <row r="1773" spans="2:13" x14ac:dyDescent="0.25">
      <c r="B1773" s="72" t="s">
        <v>12</v>
      </c>
      <c r="C1773" s="72" t="s">
        <v>13</v>
      </c>
      <c r="D1773" s="72" t="s">
        <v>14</v>
      </c>
      <c r="E1773" s="72" t="s">
        <v>51</v>
      </c>
      <c r="F1773" s="73">
        <v>51345</v>
      </c>
      <c r="G1773" s="72" t="s">
        <v>16</v>
      </c>
      <c r="H1773" s="72" t="s">
        <v>24</v>
      </c>
      <c r="I1773" s="72" t="s">
        <v>18</v>
      </c>
      <c r="J1773" s="72" t="s">
        <v>19</v>
      </c>
      <c r="K1773" s="72" t="s">
        <v>25</v>
      </c>
      <c r="L1773" s="72" t="s">
        <v>174</v>
      </c>
      <c r="M1773" s="72"/>
    </row>
    <row r="1774" spans="2:13" x14ac:dyDescent="0.25">
      <c r="B1774" s="72" t="s">
        <v>12</v>
      </c>
      <c r="C1774" s="72" t="s">
        <v>13</v>
      </c>
      <c r="D1774" s="72" t="s">
        <v>14</v>
      </c>
      <c r="E1774" s="72" t="s">
        <v>256</v>
      </c>
      <c r="F1774" s="73">
        <v>-3588</v>
      </c>
      <c r="G1774" s="72" t="s">
        <v>16</v>
      </c>
      <c r="H1774" s="72" t="s">
        <v>24</v>
      </c>
      <c r="I1774" s="72" t="s">
        <v>18</v>
      </c>
      <c r="J1774" s="72" t="s">
        <v>19</v>
      </c>
      <c r="K1774" s="72" t="s">
        <v>25</v>
      </c>
      <c r="L1774" s="72" t="s">
        <v>127</v>
      </c>
      <c r="M1774" s="72"/>
    </row>
    <row r="1775" spans="2:13" x14ac:dyDescent="0.25">
      <c r="B1775" s="72" t="s">
        <v>12</v>
      </c>
      <c r="C1775" s="72" t="s">
        <v>13</v>
      </c>
      <c r="D1775" s="72" t="s">
        <v>14</v>
      </c>
      <c r="E1775" s="72" t="s">
        <v>79</v>
      </c>
      <c r="F1775" s="73">
        <v>-1659</v>
      </c>
      <c r="G1775" s="72" t="s">
        <v>16</v>
      </c>
      <c r="H1775" s="72" t="s">
        <v>24</v>
      </c>
      <c r="I1775" s="72" t="s">
        <v>18</v>
      </c>
      <c r="J1775" s="72" t="s">
        <v>19</v>
      </c>
      <c r="K1775" s="72" t="s">
        <v>25</v>
      </c>
      <c r="L1775" s="72" t="s">
        <v>603</v>
      </c>
      <c r="M1775" s="72"/>
    </row>
    <row r="1776" spans="2:13" x14ac:dyDescent="0.25">
      <c r="B1776" s="72" t="s">
        <v>12</v>
      </c>
      <c r="C1776" s="72" t="s">
        <v>13</v>
      </c>
      <c r="D1776" s="72" t="s">
        <v>14</v>
      </c>
      <c r="E1776" s="72" t="s">
        <v>36</v>
      </c>
      <c r="F1776" s="73">
        <v>78309</v>
      </c>
      <c r="G1776" s="72" t="s">
        <v>16</v>
      </c>
      <c r="H1776" s="72" t="s">
        <v>24</v>
      </c>
      <c r="I1776" s="72" t="s">
        <v>48</v>
      </c>
      <c r="J1776" s="72" t="s">
        <v>19</v>
      </c>
      <c r="K1776" s="72" t="s">
        <v>49</v>
      </c>
      <c r="L1776" s="72" t="s">
        <v>288</v>
      </c>
      <c r="M1776" s="72" t="s">
        <v>35</v>
      </c>
    </row>
    <row r="1777" spans="2:13" x14ac:dyDescent="0.25">
      <c r="B1777" s="72" t="s">
        <v>12</v>
      </c>
      <c r="C1777" s="72" t="s">
        <v>13</v>
      </c>
      <c r="D1777" s="72" t="s">
        <v>14</v>
      </c>
      <c r="E1777" s="72" t="s">
        <v>134</v>
      </c>
      <c r="F1777" s="73">
        <v>243441</v>
      </c>
      <c r="G1777" s="72" t="s">
        <v>16</v>
      </c>
      <c r="H1777" s="72" t="s">
        <v>24</v>
      </c>
      <c r="I1777" s="72" t="s">
        <v>18</v>
      </c>
      <c r="J1777" s="72" t="s">
        <v>19</v>
      </c>
      <c r="K1777" s="72" t="s">
        <v>25</v>
      </c>
      <c r="L1777" s="72" t="s">
        <v>299</v>
      </c>
      <c r="M1777" s="72"/>
    </row>
    <row r="1778" spans="2:13" x14ac:dyDescent="0.25">
      <c r="B1778" s="72" t="s">
        <v>12</v>
      </c>
      <c r="C1778" s="72" t="s">
        <v>13</v>
      </c>
      <c r="D1778" s="72" t="s">
        <v>14</v>
      </c>
      <c r="E1778" s="72" t="s">
        <v>144</v>
      </c>
      <c r="F1778" s="73">
        <v>61783</v>
      </c>
      <c r="G1778" s="72" t="s">
        <v>16</v>
      </c>
      <c r="H1778" s="72" t="s">
        <v>24</v>
      </c>
      <c r="I1778" s="72" t="s">
        <v>18</v>
      </c>
      <c r="J1778" s="72" t="s">
        <v>19</v>
      </c>
      <c r="K1778" s="72" t="s">
        <v>205</v>
      </c>
      <c r="L1778" s="72" t="s">
        <v>404</v>
      </c>
      <c r="M1778" s="72" t="s">
        <v>67</v>
      </c>
    </row>
    <row r="1779" spans="2:13" x14ac:dyDescent="0.25">
      <c r="B1779" s="72" t="s">
        <v>12</v>
      </c>
      <c r="C1779" s="72" t="s">
        <v>13</v>
      </c>
      <c r="D1779" s="72" t="s">
        <v>14</v>
      </c>
      <c r="E1779" s="72" t="s">
        <v>258</v>
      </c>
      <c r="F1779" s="73">
        <v>356532</v>
      </c>
      <c r="G1779" s="72" t="s">
        <v>16</v>
      </c>
      <c r="H1779" s="72" t="s">
        <v>24</v>
      </c>
      <c r="I1779" s="72" t="s">
        <v>18</v>
      </c>
      <c r="J1779" s="72" t="s">
        <v>19</v>
      </c>
      <c r="K1779" s="72" t="s">
        <v>37</v>
      </c>
      <c r="L1779" s="72" t="s">
        <v>46</v>
      </c>
      <c r="M1779" s="72" t="s">
        <v>72</v>
      </c>
    </row>
    <row r="1780" spans="2:13" x14ac:dyDescent="0.25">
      <c r="B1780" s="72" t="s">
        <v>12</v>
      </c>
      <c r="C1780" s="72" t="s">
        <v>13</v>
      </c>
      <c r="D1780" s="72" t="s">
        <v>14</v>
      </c>
      <c r="E1780" s="72" t="s">
        <v>30</v>
      </c>
      <c r="F1780" s="73">
        <v>-13</v>
      </c>
      <c r="G1780" s="72" t="s">
        <v>16</v>
      </c>
      <c r="H1780" s="72" t="s">
        <v>24</v>
      </c>
      <c r="I1780" s="72" t="s">
        <v>18</v>
      </c>
      <c r="J1780" s="72" t="s">
        <v>19</v>
      </c>
      <c r="K1780" s="72" t="s">
        <v>37</v>
      </c>
      <c r="L1780" s="72" t="s">
        <v>294</v>
      </c>
      <c r="M1780" s="72"/>
    </row>
    <row r="1781" spans="2:13" x14ac:dyDescent="0.25">
      <c r="B1781" s="72" t="s">
        <v>12</v>
      </c>
      <c r="C1781" s="72" t="s">
        <v>13</v>
      </c>
      <c r="D1781" s="72" t="s">
        <v>14</v>
      </c>
      <c r="E1781" s="72" t="s">
        <v>94</v>
      </c>
      <c r="F1781" s="73">
        <v>41324</v>
      </c>
      <c r="G1781" s="72" t="s">
        <v>16</v>
      </c>
      <c r="H1781" s="72" t="s">
        <v>24</v>
      </c>
      <c r="I1781" s="72" t="s">
        <v>18</v>
      </c>
      <c r="J1781" s="72" t="s">
        <v>19</v>
      </c>
      <c r="K1781" s="72" t="s">
        <v>96</v>
      </c>
      <c r="L1781" s="72" t="s">
        <v>298</v>
      </c>
      <c r="M1781" s="72"/>
    </row>
    <row r="1782" spans="2:13" x14ac:dyDescent="0.25">
      <c r="B1782" s="72" t="s">
        <v>12</v>
      </c>
      <c r="C1782" s="72" t="s">
        <v>13</v>
      </c>
      <c r="D1782" s="72" t="s">
        <v>14</v>
      </c>
      <c r="E1782" s="72" t="s">
        <v>30</v>
      </c>
      <c r="F1782" s="73">
        <v>-285</v>
      </c>
      <c r="G1782" s="72" t="s">
        <v>16</v>
      </c>
      <c r="H1782" s="72" t="s">
        <v>17</v>
      </c>
      <c r="I1782" s="72" t="s">
        <v>18</v>
      </c>
      <c r="J1782" s="72" t="s">
        <v>19</v>
      </c>
      <c r="K1782" s="72" t="s">
        <v>25</v>
      </c>
      <c r="L1782" s="72" t="s">
        <v>364</v>
      </c>
      <c r="M1782" s="72"/>
    </row>
    <row r="1783" spans="2:13" x14ac:dyDescent="0.25">
      <c r="B1783" s="72" t="s">
        <v>12</v>
      </c>
      <c r="C1783" s="72" t="s">
        <v>13</v>
      </c>
      <c r="D1783" s="72" t="s">
        <v>14</v>
      </c>
      <c r="E1783" s="72" t="s">
        <v>68</v>
      </c>
      <c r="F1783" s="73">
        <v>-375286</v>
      </c>
      <c r="G1783" s="72" t="s">
        <v>16</v>
      </c>
      <c r="H1783" s="72" t="s">
        <v>17</v>
      </c>
      <c r="I1783" s="72" t="s">
        <v>18</v>
      </c>
      <c r="J1783" s="72" t="s">
        <v>19</v>
      </c>
      <c r="K1783" s="72" t="s">
        <v>25</v>
      </c>
      <c r="L1783" s="72" t="s">
        <v>328</v>
      </c>
      <c r="M1783" s="72"/>
    </row>
    <row r="1784" spans="2:13" x14ac:dyDescent="0.25">
      <c r="B1784" s="72" t="s">
        <v>12</v>
      </c>
      <c r="C1784" s="72" t="s">
        <v>13</v>
      </c>
      <c r="D1784" s="72" t="s">
        <v>14</v>
      </c>
      <c r="E1784" s="72" t="s">
        <v>83</v>
      </c>
      <c r="F1784" s="73">
        <v>354477</v>
      </c>
      <c r="G1784" s="72" t="s">
        <v>16</v>
      </c>
      <c r="H1784" s="72" t="s">
        <v>24</v>
      </c>
      <c r="I1784" s="72" t="s">
        <v>18</v>
      </c>
      <c r="J1784" s="72" t="s">
        <v>19</v>
      </c>
      <c r="K1784" s="72" t="s">
        <v>25</v>
      </c>
      <c r="L1784" s="72" t="s">
        <v>385</v>
      </c>
      <c r="M1784" s="72"/>
    </row>
    <row r="1785" spans="2:13" x14ac:dyDescent="0.25">
      <c r="B1785" s="72" t="s">
        <v>12</v>
      </c>
      <c r="C1785" s="72" t="s">
        <v>13</v>
      </c>
      <c r="D1785" s="72" t="s">
        <v>14</v>
      </c>
      <c r="E1785" s="72" t="s">
        <v>15</v>
      </c>
      <c r="F1785" s="73">
        <v>2580790</v>
      </c>
      <c r="G1785" s="72" t="s">
        <v>16</v>
      </c>
      <c r="H1785" s="72" t="s">
        <v>17</v>
      </c>
      <c r="I1785" s="72" t="s">
        <v>18</v>
      </c>
      <c r="J1785" s="72" t="s">
        <v>19</v>
      </c>
      <c r="K1785" s="72" t="s">
        <v>20</v>
      </c>
      <c r="L1785" s="72" t="s">
        <v>181</v>
      </c>
      <c r="M1785" s="72" t="s">
        <v>67</v>
      </c>
    </row>
    <row r="1786" spans="2:13" x14ac:dyDescent="0.25">
      <c r="B1786" s="72" t="s">
        <v>12</v>
      </c>
      <c r="C1786" s="72" t="s">
        <v>13</v>
      </c>
      <c r="D1786" s="72" t="s">
        <v>14</v>
      </c>
      <c r="E1786" s="72" t="s">
        <v>39</v>
      </c>
      <c r="F1786" s="73">
        <v>-984124</v>
      </c>
      <c r="G1786" s="72" t="s">
        <v>16</v>
      </c>
      <c r="H1786" s="72" t="s">
        <v>24</v>
      </c>
      <c r="I1786" s="72" t="s">
        <v>18</v>
      </c>
      <c r="J1786" s="72" t="s">
        <v>19</v>
      </c>
      <c r="K1786" s="72" t="s">
        <v>37</v>
      </c>
      <c r="L1786" s="72" t="s">
        <v>320</v>
      </c>
      <c r="M1786" s="72"/>
    </row>
    <row r="1787" spans="2:13" x14ac:dyDescent="0.25">
      <c r="B1787" s="72" t="s">
        <v>12</v>
      </c>
      <c r="C1787" s="72" t="s">
        <v>13</v>
      </c>
      <c r="D1787" s="72" t="s">
        <v>14</v>
      </c>
      <c r="E1787" s="72" t="s">
        <v>79</v>
      </c>
      <c r="F1787" s="73">
        <v>-81930</v>
      </c>
      <c r="G1787" s="72" t="s">
        <v>16</v>
      </c>
      <c r="H1787" s="72" t="s">
        <v>24</v>
      </c>
      <c r="I1787" s="72" t="s">
        <v>18</v>
      </c>
      <c r="J1787" s="72" t="s">
        <v>19</v>
      </c>
      <c r="K1787" s="72" t="s">
        <v>102</v>
      </c>
      <c r="L1787" s="72" t="s">
        <v>344</v>
      </c>
      <c r="M1787" s="72"/>
    </row>
    <row r="1788" spans="2:13" x14ac:dyDescent="0.25">
      <c r="B1788" s="72" t="s">
        <v>12</v>
      </c>
      <c r="C1788" s="72" t="s">
        <v>13</v>
      </c>
      <c r="D1788" s="72" t="s">
        <v>14</v>
      </c>
      <c r="E1788" s="72" t="s">
        <v>41</v>
      </c>
      <c r="F1788" s="73">
        <v>-716</v>
      </c>
      <c r="G1788" s="72" t="s">
        <v>16</v>
      </c>
      <c r="H1788" s="72" t="s">
        <v>24</v>
      </c>
      <c r="I1788" s="72" t="s">
        <v>18</v>
      </c>
      <c r="J1788" s="72" t="s">
        <v>19</v>
      </c>
      <c r="K1788" s="72" t="s">
        <v>49</v>
      </c>
      <c r="L1788" s="72" t="s">
        <v>166</v>
      </c>
      <c r="M1788" s="72"/>
    </row>
    <row r="1789" spans="2:13" x14ac:dyDescent="0.25">
      <c r="B1789" s="72" t="s">
        <v>12</v>
      </c>
      <c r="C1789" s="72" t="s">
        <v>13</v>
      </c>
      <c r="D1789" s="72" t="s">
        <v>14</v>
      </c>
      <c r="E1789" s="72" t="s">
        <v>152</v>
      </c>
      <c r="F1789" s="73">
        <v>-97269</v>
      </c>
      <c r="G1789" s="72" t="s">
        <v>16</v>
      </c>
      <c r="H1789" s="72" t="s">
        <v>17</v>
      </c>
      <c r="I1789" s="72" t="s">
        <v>18</v>
      </c>
      <c r="J1789" s="72" t="s">
        <v>19</v>
      </c>
      <c r="K1789" s="72" t="s">
        <v>205</v>
      </c>
      <c r="L1789" s="72" t="s">
        <v>206</v>
      </c>
      <c r="M1789" s="72"/>
    </row>
    <row r="1790" spans="2:13" x14ac:dyDescent="0.25">
      <c r="B1790" s="72" t="s">
        <v>12</v>
      </c>
      <c r="C1790" s="72" t="s">
        <v>13</v>
      </c>
      <c r="D1790" s="72" t="s">
        <v>14</v>
      </c>
      <c r="E1790" s="72" t="s">
        <v>33</v>
      </c>
      <c r="F1790" s="73">
        <v>3622</v>
      </c>
      <c r="G1790" s="72" t="s">
        <v>16</v>
      </c>
      <c r="H1790" s="72" t="s">
        <v>24</v>
      </c>
      <c r="I1790" s="72" t="s">
        <v>18</v>
      </c>
      <c r="J1790" s="72" t="s">
        <v>19</v>
      </c>
      <c r="K1790" s="72" t="s">
        <v>25</v>
      </c>
      <c r="L1790" s="72" t="s">
        <v>427</v>
      </c>
      <c r="M1790" s="72" t="s">
        <v>112</v>
      </c>
    </row>
    <row r="1791" spans="2:13" x14ac:dyDescent="0.25">
      <c r="B1791" s="72" t="s">
        <v>12</v>
      </c>
      <c r="C1791" s="72" t="s">
        <v>13</v>
      </c>
      <c r="D1791" s="72" t="s">
        <v>14</v>
      </c>
      <c r="E1791" s="72" t="s">
        <v>51</v>
      </c>
      <c r="F1791" s="73">
        <v>1264943</v>
      </c>
      <c r="G1791" s="72" t="s">
        <v>16</v>
      </c>
      <c r="H1791" s="72" t="s">
        <v>24</v>
      </c>
      <c r="I1791" s="72" t="s">
        <v>18</v>
      </c>
      <c r="J1791" s="72" t="s">
        <v>19</v>
      </c>
      <c r="K1791" s="72" t="s">
        <v>96</v>
      </c>
      <c r="L1791" s="72" t="s">
        <v>403</v>
      </c>
      <c r="M1791" s="72"/>
    </row>
    <row r="1792" spans="2:13" x14ac:dyDescent="0.25">
      <c r="B1792" s="72" t="s">
        <v>12</v>
      </c>
      <c r="C1792" s="72" t="s">
        <v>13</v>
      </c>
      <c r="D1792" s="72" t="s">
        <v>14</v>
      </c>
      <c r="E1792" s="72" t="s">
        <v>45</v>
      </c>
      <c r="F1792" s="73">
        <v>464727</v>
      </c>
      <c r="G1792" s="72" t="s">
        <v>16</v>
      </c>
      <c r="H1792" s="72" t="s">
        <v>24</v>
      </c>
      <c r="I1792" s="72" t="s">
        <v>18</v>
      </c>
      <c r="J1792" s="72" t="s">
        <v>19</v>
      </c>
      <c r="K1792" s="72" t="s">
        <v>37</v>
      </c>
      <c r="L1792" s="72" t="s">
        <v>635</v>
      </c>
      <c r="M1792" s="72" t="s">
        <v>47</v>
      </c>
    </row>
    <row r="1793" spans="2:13" x14ac:dyDescent="0.25">
      <c r="B1793" s="72" t="s">
        <v>12</v>
      </c>
      <c r="C1793" s="72" t="s">
        <v>13</v>
      </c>
      <c r="D1793" s="72" t="s">
        <v>14</v>
      </c>
      <c r="E1793" s="72" t="s">
        <v>39</v>
      </c>
      <c r="F1793" s="73">
        <v>-896</v>
      </c>
      <c r="G1793" s="72" t="s">
        <v>16</v>
      </c>
      <c r="H1793" s="72" t="s">
        <v>24</v>
      </c>
      <c r="I1793" s="72" t="s">
        <v>18</v>
      </c>
      <c r="J1793" s="72" t="s">
        <v>19</v>
      </c>
      <c r="K1793" s="72" t="s">
        <v>25</v>
      </c>
      <c r="L1793" s="72" t="s">
        <v>338</v>
      </c>
      <c r="M1793" s="72"/>
    </row>
    <row r="1794" spans="2:13" x14ac:dyDescent="0.25">
      <c r="B1794" s="72" t="s">
        <v>12</v>
      </c>
      <c r="C1794" s="72" t="s">
        <v>13</v>
      </c>
      <c r="D1794" s="72" t="s">
        <v>14</v>
      </c>
      <c r="E1794" s="72" t="s">
        <v>94</v>
      </c>
      <c r="F1794" s="73">
        <v>51</v>
      </c>
      <c r="G1794" s="72" t="s">
        <v>269</v>
      </c>
      <c r="H1794" s="72" t="s">
        <v>24</v>
      </c>
      <c r="I1794" s="72" t="s">
        <v>18</v>
      </c>
      <c r="J1794" s="72" t="s">
        <v>438</v>
      </c>
      <c r="K1794" s="72" t="s">
        <v>99</v>
      </c>
      <c r="L1794" s="72" t="s">
        <v>242</v>
      </c>
      <c r="M1794" s="72"/>
    </row>
    <row r="1795" spans="2:13" x14ac:dyDescent="0.25">
      <c r="B1795" s="72" t="s">
        <v>12</v>
      </c>
      <c r="C1795" s="72" t="s">
        <v>13</v>
      </c>
      <c r="D1795" s="72" t="s">
        <v>14</v>
      </c>
      <c r="E1795" s="72" t="s">
        <v>70</v>
      </c>
      <c r="F1795" s="73">
        <v>18296253</v>
      </c>
      <c r="G1795" s="72" t="s">
        <v>16</v>
      </c>
      <c r="H1795" s="72" t="s">
        <v>24</v>
      </c>
      <c r="I1795" s="72" t="s">
        <v>18</v>
      </c>
      <c r="J1795" s="72" t="s">
        <v>19</v>
      </c>
      <c r="K1795" s="72" t="s">
        <v>102</v>
      </c>
      <c r="L1795" s="72" t="s">
        <v>196</v>
      </c>
      <c r="M1795" s="72" t="s">
        <v>444</v>
      </c>
    </row>
    <row r="1796" spans="2:13" x14ac:dyDescent="0.25">
      <c r="B1796" s="72" t="s">
        <v>12</v>
      </c>
      <c r="C1796" s="72" t="s">
        <v>13</v>
      </c>
      <c r="D1796" s="72" t="s">
        <v>14</v>
      </c>
      <c r="E1796" s="72" t="s">
        <v>39</v>
      </c>
      <c r="F1796" s="73">
        <v>-653</v>
      </c>
      <c r="G1796" s="72" t="s">
        <v>16</v>
      </c>
      <c r="H1796" s="72" t="s">
        <v>24</v>
      </c>
      <c r="I1796" s="72" t="s">
        <v>18</v>
      </c>
      <c r="J1796" s="72" t="s">
        <v>19</v>
      </c>
      <c r="K1796" s="72" t="s">
        <v>63</v>
      </c>
      <c r="L1796" s="72" t="s">
        <v>306</v>
      </c>
      <c r="M1796" s="72"/>
    </row>
    <row r="1797" spans="2:13" x14ac:dyDescent="0.25">
      <c r="B1797" s="72" t="s">
        <v>12</v>
      </c>
      <c r="C1797" s="72" t="s">
        <v>13</v>
      </c>
      <c r="D1797" s="72" t="s">
        <v>14</v>
      </c>
      <c r="E1797" s="72" t="s">
        <v>41</v>
      </c>
      <c r="F1797" s="73">
        <v>-735</v>
      </c>
      <c r="G1797" s="72" t="s">
        <v>16</v>
      </c>
      <c r="H1797" s="72" t="s">
        <v>17</v>
      </c>
      <c r="I1797" s="72" t="s">
        <v>18</v>
      </c>
      <c r="J1797" s="72" t="s">
        <v>19</v>
      </c>
      <c r="K1797" s="72" t="s">
        <v>25</v>
      </c>
      <c r="L1797" s="72" t="s">
        <v>360</v>
      </c>
      <c r="M1797" s="72"/>
    </row>
    <row r="1798" spans="2:13" x14ac:dyDescent="0.25">
      <c r="B1798" s="72" t="s">
        <v>12</v>
      </c>
      <c r="C1798" s="72" t="s">
        <v>13</v>
      </c>
      <c r="D1798" s="72" t="s">
        <v>14</v>
      </c>
      <c r="E1798" s="72" t="s">
        <v>55</v>
      </c>
      <c r="F1798" s="73">
        <v>15967</v>
      </c>
      <c r="G1798" s="72" t="s">
        <v>16</v>
      </c>
      <c r="H1798" s="72" t="s">
        <v>24</v>
      </c>
      <c r="I1798" s="72" t="s">
        <v>18</v>
      </c>
      <c r="J1798" s="72" t="s">
        <v>19</v>
      </c>
      <c r="K1798" s="72" t="s">
        <v>43</v>
      </c>
      <c r="L1798" s="72" t="s">
        <v>681</v>
      </c>
      <c r="M1798" s="72" t="s">
        <v>47</v>
      </c>
    </row>
    <row r="1799" spans="2:13" x14ac:dyDescent="0.25">
      <c r="B1799" s="72" t="s">
        <v>12</v>
      </c>
      <c r="C1799" s="72" t="s">
        <v>13</v>
      </c>
      <c r="D1799" s="72" t="s">
        <v>14</v>
      </c>
      <c r="E1799" s="72" t="s">
        <v>94</v>
      </c>
      <c r="F1799" s="73">
        <v>1849</v>
      </c>
      <c r="G1799" s="72" t="s">
        <v>16</v>
      </c>
      <c r="H1799" s="72" t="s">
        <v>17</v>
      </c>
      <c r="I1799" s="72" t="s">
        <v>18</v>
      </c>
      <c r="J1799" s="72" t="s">
        <v>19</v>
      </c>
      <c r="K1799" s="72" t="s">
        <v>37</v>
      </c>
      <c r="L1799" s="72" t="s">
        <v>340</v>
      </c>
      <c r="M1799" s="72"/>
    </row>
    <row r="1800" spans="2:13" x14ac:dyDescent="0.25">
      <c r="B1800" s="72" t="s">
        <v>12</v>
      </c>
      <c r="C1800" s="72" t="s">
        <v>13</v>
      </c>
      <c r="D1800" s="72" t="s">
        <v>14</v>
      </c>
      <c r="E1800" s="72" t="s">
        <v>55</v>
      </c>
      <c r="F1800" s="73">
        <v>139748</v>
      </c>
      <c r="G1800" s="72" t="s">
        <v>16</v>
      </c>
      <c r="H1800" s="72" t="s">
        <v>24</v>
      </c>
      <c r="I1800" s="72" t="s">
        <v>18</v>
      </c>
      <c r="J1800" s="72" t="s">
        <v>19</v>
      </c>
      <c r="K1800" s="72" t="s">
        <v>63</v>
      </c>
      <c r="L1800" s="72" t="s">
        <v>553</v>
      </c>
      <c r="M1800" s="72" t="s">
        <v>29</v>
      </c>
    </row>
    <row r="1801" spans="2:13" x14ac:dyDescent="0.25">
      <c r="B1801" s="72" t="s">
        <v>12</v>
      </c>
      <c r="C1801" s="72" t="s">
        <v>13</v>
      </c>
      <c r="D1801" s="72" t="s">
        <v>14</v>
      </c>
      <c r="E1801" s="72" t="s">
        <v>83</v>
      </c>
      <c r="F1801" s="73">
        <v>652405</v>
      </c>
      <c r="G1801" s="72" t="s">
        <v>16</v>
      </c>
      <c r="H1801" s="72" t="s">
        <v>24</v>
      </c>
      <c r="I1801" s="72" t="s">
        <v>18</v>
      </c>
      <c r="J1801" s="72" t="s">
        <v>19</v>
      </c>
      <c r="K1801" s="72" t="s">
        <v>37</v>
      </c>
      <c r="L1801" s="72" t="s">
        <v>280</v>
      </c>
      <c r="M1801" s="72"/>
    </row>
    <row r="1802" spans="2:13" x14ac:dyDescent="0.25">
      <c r="B1802" s="72" t="s">
        <v>12</v>
      </c>
      <c r="C1802" s="72" t="s">
        <v>13</v>
      </c>
      <c r="D1802" s="72" t="s">
        <v>14</v>
      </c>
      <c r="E1802" s="72" t="s">
        <v>33</v>
      </c>
      <c r="F1802" s="73">
        <v>157578</v>
      </c>
      <c r="G1802" s="72" t="s">
        <v>16</v>
      </c>
      <c r="H1802" s="72" t="s">
        <v>24</v>
      </c>
      <c r="I1802" s="72" t="s">
        <v>18</v>
      </c>
      <c r="J1802" s="72" t="s">
        <v>19</v>
      </c>
      <c r="K1802" s="72" t="s">
        <v>37</v>
      </c>
      <c r="L1802" s="72" t="s">
        <v>635</v>
      </c>
      <c r="M1802" s="72" t="s">
        <v>29</v>
      </c>
    </row>
    <row r="1803" spans="2:13" x14ac:dyDescent="0.25">
      <c r="B1803" s="72" t="s">
        <v>12</v>
      </c>
      <c r="C1803" s="72" t="s">
        <v>13</v>
      </c>
      <c r="D1803" s="72" t="s">
        <v>14</v>
      </c>
      <c r="E1803" s="72" t="s">
        <v>36</v>
      </c>
      <c r="F1803" s="73">
        <v>33217</v>
      </c>
      <c r="G1803" s="72" t="s">
        <v>16</v>
      </c>
      <c r="H1803" s="72" t="s">
        <v>24</v>
      </c>
      <c r="I1803" s="72" t="s">
        <v>18</v>
      </c>
      <c r="J1803" s="72" t="s">
        <v>19</v>
      </c>
      <c r="K1803" s="72" t="s">
        <v>63</v>
      </c>
      <c r="L1803" s="72" t="s">
        <v>632</v>
      </c>
      <c r="M1803" s="72" t="s">
        <v>29</v>
      </c>
    </row>
    <row r="1804" spans="2:13" x14ac:dyDescent="0.25">
      <c r="B1804" s="72" t="s">
        <v>12</v>
      </c>
      <c r="C1804" s="72" t="s">
        <v>13</v>
      </c>
      <c r="D1804" s="72" t="s">
        <v>14</v>
      </c>
      <c r="E1804" s="72" t="s">
        <v>55</v>
      </c>
      <c r="F1804" s="73">
        <v>466191</v>
      </c>
      <c r="G1804" s="72" t="s">
        <v>16</v>
      </c>
      <c r="H1804" s="72" t="s">
        <v>17</v>
      </c>
      <c r="I1804" s="72" t="s">
        <v>18</v>
      </c>
      <c r="J1804" s="72" t="s">
        <v>19</v>
      </c>
      <c r="K1804" s="72" t="s">
        <v>25</v>
      </c>
      <c r="L1804" s="72" t="s">
        <v>326</v>
      </c>
      <c r="M1804" s="72" t="s">
        <v>29</v>
      </c>
    </row>
    <row r="1805" spans="2:13" x14ac:dyDescent="0.25">
      <c r="B1805" s="72" t="s">
        <v>12</v>
      </c>
      <c r="C1805" s="72" t="s">
        <v>13</v>
      </c>
      <c r="D1805" s="72" t="s">
        <v>14</v>
      </c>
      <c r="E1805" s="72" t="s">
        <v>68</v>
      </c>
      <c r="F1805" s="73">
        <v>-127003</v>
      </c>
      <c r="G1805" s="72" t="s">
        <v>16</v>
      </c>
      <c r="H1805" s="72" t="s">
        <v>17</v>
      </c>
      <c r="I1805" s="72" t="s">
        <v>18</v>
      </c>
      <c r="J1805" s="72" t="s">
        <v>19</v>
      </c>
      <c r="K1805" s="72" t="s">
        <v>37</v>
      </c>
      <c r="L1805" s="72" t="s">
        <v>280</v>
      </c>
      <c r="M1805" s="72"/>
    </row>
    <row r="1806" spans="2:13" x14ac:dyDescent="0.25">
      <c r="B1806" s="72" t="s">
        <v>12</v>
      </c>
      <c r="C1806" s="72" t="s">
        <v>13</v>
      </c>
      <c r="D1806" s="72" t="s">
        <v>14</v>
      </c>
      <c r="E1806" s="72" t="s">
        <v>81</v>
      </c>
      <c r="F1806" s="73">
        <v>112899</v>
      </c>
      <c r="G1806" s="72" t="s">
        <v>16</v>
      </c>
      <c r="H1806" s="72" t="s">
        <v>24</v>
      </c>
      <c r="I1806" s="72" t="s">
        <v>18</v>
      </c>
      <c r="J1806" s="72" t="s">
        <v>19</v>
      </c>
      <c r="K1806" s="72" t="s">
        <v>31</v>
      </c>
      <c r="L1806" s="72" t="s">
        <v>293</v>
      </c>
      <c r="M1806" s="72" t="s">
        <v>57</v>
      </c>
    </row>
    <row r="1807" spans="2:13" x14ac:dyDescent="0.25">
      <c r="B1807" s="72" t="s">
        <v>12</v>
      </c>
      <c r="C1807" s="72" t="s">
        <v>13</v>
      </c>
      <c r="D1807" s="72" t="s">
        <v>14</v>
      </c>
      <c r="E1807" s="72" t="s">
        <v>36</v>
      </c>
      <c r="F1807" s="73">
        <v>331246</v>
      </c>
      <c r="G1807" s="72" t="s">
        <v>16</v>
      </c>
      <c r="H1807" s="72" t="s">
        <v>17</v>
      </c>
      <c r="I1807" s="72" t="s">
        <v>18</v>
      </c>
      <c r="J1807" s="72" t="s">
        <v>19</v>
      </c>
      <c r="K1807" s="72" t="s">
        <v>37</v>
      </c>
      <c r="L1807" s="72" t="s">
        <v>390</v>
      </c>
      <c r="M1807" s="72" t="s">
        <v>57</v>
      </c>
    </row>
    <row r="1808" spans="2:13" x14ac:dyDescent="0.25">
      <c r="B1808" s="72" t="s">
        <v>12</v>
      </c>
      <c r="C1808" s="72" t="s">
        <v>13</v>
      </c>
      <c r="D1808" s="72" t="s">
        <v>14</v>
      </c>
      <c r="E1808" s="72" t="s">
        <v>94</v>
      </c>
      <c r="F1808" s="73">
        <v>9047</v>
      </c>
      <c r="G1808" s="72" t="s">
        <v>16</v>
      </c>
      <c r="H1808" s="72" t="s">
        <v>17</v>
      </c>
      <c r="I1808" s="72" t="s">
        <v>18</v>
      </c>
      <c r="J1808" s="72" t="s">
        <v>19</v>
      </c>
      <c r="K1808" s="72" t="s">
        <v>37</v>
      </c>
      <c r="L1808" s="72" t="s">
        <v>511</v>
      </c>
      <c r="M1808" s="72"/>
    </row>
    <row r="1809" spans="2:13" x14ac:dyDescent="0.25">
      <c r="B1809" s="72" t="s">
        <v>12</v>
      </c>
      <c r="C1809" s="72" t="s">
        <v>13</v>
      </c>
      <c r="D1809" s="72" t="s">
        <v>14</v>
      </c>
      <c r="E1809" s="72" t="s">
        <v>79</v>
      </c>
      <c r="F1809" s="73">
        <v>-1768</v>
      </c>
      <c r="G1809" s="72" t="s">
        <v>16</v>
      </c>
      <c r="H1809" s="72" t="s">
        <v>24</v>
      </c>
      <c r="I1809" s="72" t="s">
        <v>18</v>
      </c>
      <c r="J1809" s="72" t="s">
        <v>19</v>
      </c>
      <c r="K1809" s="72" t="s">
        <v>75</v>
      </c>
      <c r="L1809" s="72" t="s">
        <v>503</v>
      </c>
      <c r="M1809" s="72"/>
    </row>
    <row r="1810" spans="2:13" x14ac:dyDescent="0.25">
      <c r="B1810" s="72" t="s">
        <v>12</v>
      </c>
      <c r="C1810" s="72" t="s">
        <v>13</v>
      </c>
      <c r="D1810" s="72" t="s">
        <v>14</v>
      </c>
      <c r="E1810" s="72" t="s">
        <v>51</v>
      </c>
      <c r="F1810" s="73">
        <v>229862</v>
      </c>
      <c r="G1810" s="72" t="s">
        <v>16</v>
      </c>
      <c r="H1810" s="72" t="s">
        <v>17</v>
      </c>
      <c r="I1810" s="72" t="s">
        <v>18</v>
      </c>
      <c r="J1810" s="72" t="s">
        <v>19</v>
      </c>
      <c r="K1810" s="72" t="s">
        <v>25</v>
      </c>
      <c r="L1810" s="72" t="s">
        <v>111</v>
      </c>
      <c r="M1810" s="72"/>
    </row>
    <row r="1811" spans="2:13" x14ac:dyDescent="0.25">
      <c r="B1811" s="72" t="s">
        <v>12</v>
      </c>
      <c r="C1811" s="72" t="s">
        <v>13</v>
      </c>
      <c r="D1811" s="72" t="s">
        <v>14</v>
      </c>
      <c r="E1811" s="72" t="s">
        <v>41</v>
      </c>
      <c r="F1811" s="73">
        <v>-2974</v>
      </c>
      <c r="G1811" s="72" t="s">
        <v>16</v>
      </c>
      <c r="H1811" s="72" t="s">
        <v>24</v>
      </c>
      <c r="I1811" s="72" t="s">
        <v>18</v>
      </c>
      <c r="J1811" s="72" t="s">
        <v>19</v>
      </c>
      <c r="K1811" s="72" t="s">
        <v>25</v>
      </c>
      <c r="L1811" s="72" t="s">
        <v>115</v>
      </c>
      <c r="M1811" s="72"/>
    </row>
    <row r="1812" spans="2:13" x14ac:dyDescent="0.25">
      <c r="B1812" s="72" t="s">
        <v>12</v>
      </c>
      <c r="C1812" s="72" t="s">
        <v>13</v>
      </c>
      <c r="D1812" s="72" t="s">
        <v>14</v>
      </c>
      <c r="E1812" s="72" t="s">
        <v>81</v>
      </c>
      <c r="F1812" s="73">
        <v>25715</v>
      </c>
      <c r="G1812" s="72" t="s">
        <v>16</v>
      </c>
      <c r="H1812" s="72" t="s">
        <v>24</v>
      </c>
      <c r="I1812" s="72" t="s">
        <v>18</v>
      </c>
      <c r="J1812" s="72" t="s">
        <v>19</v>
      </c>
      <c r="K1812" s="72" t="s">
        <v>37</v>
      </c>
      <c r="L1812" s="72" t="s">
        <v>413</v>
      </c>
      <c r="M1812" s="72" t="s">
        <v>35</v>
      </c>
    </row>
    <row r="1813" spans="2:13" x14ac:dyDescent="0.25">
      <c r="B1813" s="72" t="s">
        <v>12</v>
      </c>
      <c r="C1813" s="72" t="s">
        <v>13</v>
      </c>
      <c r="D1813" s="72" t="s">
        <v>14</v>
      </c>
      <c r="E1813" s="72" t="s">
        <v>94</v>
      </c>
      <c r="F1813" s="73">
        <v>1824</v>
      </c>
      <c r="G1813" s="72" t="s">
        <v>16</v>
      </c>
      <c r="H1813" s="72" t="s">
        <v>17</v>
      </c>
      <c r="I1813" s="72" t="s">
        <v>18</v>
      </c>
      <c r="J1813" s="72" t="s">
        <v>19</v>
      </c>
      <c r="K1813" s="72" t="s">
        <v>25</v>
      </c>
      <c r="L1813" s="72" t="s">
        <v>701</v>
      </c>
      <c r="M1813" s="72"/>
    </row>
    <row r="1814" spans="2:13" x14ac:dyDescent="0.25">
      <c r="B1814" s="72" t="s">
        <v>12</v>
      </c>
      <c r="C1814" s="72" t="s">
        <v>13</v>
      </c>
      <c r="D1814" s="72" t="s">
        <v>14</v>
      </c>
      <c r="E1814" s="72" t="s">
        <v>55</v>
      </c>
      <c r="F1814" s="73">
        <v>2567347</v>
      </c>
      <c r="G1814" s="72" t="s">
        <v>269</v>
      </c>
      <c r="H1814" s="72" t="s">
        <v>24</v>
      </c>
      <c r="I1814" s="72" t="s">
        <v>18</v>
      </c>
      <c r="J1814" s="72" t="s">
        <v>628</v>
      </c>
      <c r="K1814" s="72" t="s">
        <v>25</v>
      </c>
      <c r="L1814" s="72" t="s">
        <v>463</v>
      </c>
      <c r="M1814" s="72" t="s">
        <v>112</v>
      </c>
    </row>
    <row r="1815" spans="2:13" x14ac:dyDescent="0.25">
      <c r="B1815" s="72" t="s">
        <v>12</v>
      </c>
      <c r="C1815" s="72" t="s">
        <v>13</v>
      </c>
      <c r="D1815" s="72" t="s">
        <v>14</v>
      </c>
      <c r="E1815" s="72" t="s">
        <v>79</v>
      </c>
      <c r="F1815" s="73">
        <v>-4</v>
      </c>
      <c r="G1815" s="72" t="s">
        <v>16</v>
      </c>
      <c r="H1815" s="72" t="s">
        <v>24</v>
      </c>
      <c r="I1815" s="72" t="s">
        <v>48</v>
      </c>
      <c r="J1815" s="72" t="s">
        <v>19</v>
      </c>
      <c r="K1815" s="72" t="s">
        <v>49</v>
      </c>
      <c r="L1815" s="72" t="s">
        <v>288</v>
      </c>
      <c r="M1815" s="72"/>
    </row>
    <row r="1816" spans="2:13" x14ac:dyDescent="0.25">
      <c r="B1816" s="72" t="s">
        <v>12</v>
      </c>
      <c r="C1816" s="72" t="s">
        <v>13</v>
      </c>
      <c r="D1816" s="72" t="s">
        <v>14</v>
      </c>
      <c r="E1816" s="72" t="s">
        <v>55</v>
      </c>
      <c r="F1816" s="73">
        <v>322643</v>
      </c>
      <c r="G1816" s="72" t="s">
        <v>16</v>
      </c>
      <c r="H1816" s="72" t="s">
        <v>24</v>
      </c>
      <c r="I1816" s="72" t="s">
        <v>18</v>
      </c>
      <c r="J1816" s="72" t="s">
        <v>19</v>
      </c>
      <c r="K1816" s="72" t="s">
        <v>20</v>
      </c>
      <c r="L1816" s="72" t="s">
        <v>199</v>
      </c>
      <c r="M1816" s="72" t="s">
        <v>29</v>
      </c>
    </row>
    <row r="1817" spans="2:13" x14ac:dyDescent="0.25">
      <c r="B1817" s="72" t="s">
        <v>12</v>
      </c>
      <c r="C1817" s="72" t="s">
        <v>13</v>
      </c>
      <c r="D1817" s="72" t="s">
        <v>14</v>
      </c>
      <c r="E1817" s="72" t="s">
        <v>36</v>
      </c>
      <c r="F1817" s="73">
        <v>247182</v>
      </c>
      <c r="G1817" s="72" t="s">
        <v>16</v>
      </c>
      <c r="H1817" s="72" t="s">
        <v>17</v>
      </c>
      <c r="I1817" s="72" t="s">
        <v>18</v>
      </c>
      <c r="J1817" s="72" t="s">
        <v>19</v>
      </c>
      <c r="K1817" s="72" t="s">
        <v>25</v>
      </c>
      <c r="L1817" s="72" t="s">
        <v>87</v>
      </c>
      <c r="M1817" s="72" t="s">
        <v>29</v>
      </c>
    </row>
    <row r="1818" spans="2:13" x14ac:dyDescent="0.25">
      <c r="B1818" s="72" t="s">
        <v>12</v>
      </c>
      <c r="C1818" s="72" t="s">
        <v>13</v>
      </c>
      <c r="D1818" s="72" t="s">
        <v>14</v>
      </c>
      <c r="E1818" s="72" t="s">
        <v>51</v>
      </c>
      <c r="F1818" s="73">
        <v>60</v>
      </c>
      <c r="G1818" s="72" t="s">
        <v>16</v>
      </c>
      <c r="H1818" s="72" t="s">
        <v>24</v>
      </c>
      <c r="I1818" s="72" t="s">
        <v>18</v>
      </c>
      <c r="J1818" s="72" t="s">
        <v>19</v>
      </c>
      <c r="K1818" s="72" t="s">
        <v>37</v>
      </c>
      <c r="L1818" s="72" t="s">
        <v>511</v>
      </c>
      <c r="M1818" s="72"/>
    </row>
    <row r="1819" spans="2:13" x14ac:dyDescent="0.25">
      <c r="B1819" s="72" t="s">
        <v>12</v>
      </c>
      <c r="C1819" s="72" t="s">
        <v>13</v>
      </c>
      <c r="D1819" s="72" t="s">
        <v>14</v>
      </c>
      <c r="E1819" s="72" t="s">
        <v>36</v>
      </c>
      <c r="F1819" s="73">
        <v>734528</v>
      </c>
      <c r="G1819" s="72" t="s">
        <v>16</v>
      </c>
      <c r="H1819" s="72" t="s">
        <v>24</v>
      </c>
      <c r="I1819" s="72" t="s">
        <v>18</v>
      </c>
      <c r="J1819" s="72" t="s">
        <v>19</v>
      </c>
      <c r="K1819" s="72" t="s">
        <v>25</v>
      </c>
      <c r="L1819" s="72" t="s">
        <v>198</v>
      </c>
      <c r="M1819" s="72" t="s">
        <v>57</v>
      </c>
    </row>
    <row r="1820" spans="2:13" x14ac:dyDescent="0.25">
      <c r="B1820" s="72" t="s">
        <v>12</v>
      </c>
      <c r="C1820" s="72" t="s">
        <v>13</v>
      </c>
      <c r="D1820" s="72" t="s">
        <v>14</v>
      </c>
      <c r="E1820" s="72" t="s">
        <v>51</v>
      </c>
      <c r="F1820" s="73">
        <v>9</v>
      </c>
      <c r="G1820" s="72" t="s">
        <v>269</v>
      </c>
      <c r="H1820" s="72" t="s">
        <v>24</v>
      </c>
      <c r="I1820" s="72" t="s">
        <v>18</v>
      </c>
      <c r="J1820" s="72" t="s">
        <v>405</v>
      </c>
      <c r="K1820" s="72" t="s">
        <v>99</v>
      </c>
      <c r="L1820" s="72" t="s">
        <v>242</v>
      </c>
      <c r="M1820" s="72"/>
    </row>
    <row r="1821" spans="2:13" x14ac:dyDescent="0.25">
      <c r="B1821" s="72" t="s">
        <v>12</v>
      </c>
      <c r="C1821" s="72" t="s">
        <v>13</v>
      </c>
      <c r="D1821" s="72" t="s">
        <v>14</v>
      </c>
      <c r="E1821" s="72" t="s">
        <v>30</v>
      </c>
      <c r="F1821" s="73">
        <v>-35588</v>
      </c>
      <c r="G1821" s="72" t="s">
        <v>16</v>
      </c>
      <c r="H1821" s="72" t="s">
        <v>24</v>
      </c>
      <c r="I1821" s="72" t="s">
        <v>18</v>
      </c>
      <c r="J1821" s="72" t="s">
        <v>19</v>
      </c>
      <c r="K1821" s="72" t="s">
        <v>185</v>
      </c>
      <c r="L1821" s="72" t="s">
        <v>440</v>
      </c>
      <c r="M1821" s="72"/>
    </row>
    <row r="1822" spans="2:13" x14ac:dyDescent="0.25">
      <c r="B1822" s="72" t="s">
        <v>12</v>
      </c>
      <c r="C1822" s="72" t="s">
        <v>13</v>
      </c>
      <c r="D1822" s="72" t="s">
        <v>14</v>
      </c>
      <c r="E1822" s="72" t="s">
        <v>81</v>
      </c>
      <c r="F1822" s="73">
        <v>75837</v>
      </c>
      <c r="G1822" s="72" t="s">
        <v>16</v>
      </c>
      <c r="H1822" s="72" t="s">
        <v>24</v>
      </c>
      <c r="I1822" s="72" t="s">
        <v>18</v>
      </c>
      <c r="J1822" s="72" t="s">
        <v>19</v>
      </c>
      <c r="K1822" s="72" t="s">
        <v>25</v>
      </c>
      <c r="L1822" s="72" t="s">
        <v>169</v>
      </c>
      <c r="M1822" s="72" t="s">
        <v>57</v>
      </c>
    </row>
    <row r="1823" spans="2:13" x14ac:dyDescent="0.25">
      <c r="B1823" s="72" t="s">
        <v>12</v>
      </c>
      <c r="C1823" s="72" t="s">
        <v>13</v>
      </c>
      <c r="D1823" s="72" t="s">
        <v>14</v>
      </c>
      <c r="E1823" s="72" t="s">
        <v>33</v>
      </c>
      <c r="F1823" s="73">
        <v>35</v>
      </c>
      <c r="G1823" s="72" t="s">
        <v>16</v>
      </c>
      <c r="H1823" s="72" t="s">
        <v>17</v>
      </c>
      <c r="I1823" s="72" t="s">
        <v>18</v>
      </c>
      <c r="J1823" s="72" t="s">
        <v>19</v>
      </c>
      <c r="K1823" s="72" t="s">
        <v>37</v>
      </c>
      <c r="L1823" s="72" t="s">
        <v>509</v>
      </c>
      <c r="M1823" s="72" t="s">
        <v>302</v>
      </c>
    </row>
    <row r="1824" spans="2:13" x14ac:dyDescent="0.25">
      <c r="B1824" s="72" t="s">
        <v>12</v>
      </c>
      <c r="C1824" s="72" t="s">
        <v>13</v>
      </c>
      <c r="D1824" s="72" t="s">
        <v>14</v>
      </c>
      <c r="E1824" s="72" t="s">
        <v>228</v>
      </c>
      <c r="F1824" s="73">
        <v>53845</v>
      </c>
      <c r="G1824" s="72" t="s">
        <v>16</v>
      </c>
      <c r="H1824" s="72" t="s">
        <v>24</v>
      </c>
      <c r="I1824" s="72" t="s">
        <v>18</v>
      </c>
      <c r="J1824" s="72" t="s">
        <v>19</v>
      </c>
      <c r="K1824" s="72" t="s">
        <v>37</v>
      </c>
      <c r="L1824" s="72" t="s">
        <v>496</v>
      </c>
      <c r="M1824" s="72" t="s">
        <v>133</v>
      </c>
    </row>
    <row r="1825" spans="2:13" x14ac:dyDescent="0.25">
      <c r="B1825" s="72" t="s">
        <v>12</v>
      </c>
      <c r="C1825" s="72" t="s">
        <v>13</v>
      </c>
      <c r="D1825" s="72" t="s">
        <v>14</v>
      </c>
      <c r="E1825" s="72" t="s">
        <v>30</v>
      </c>
      <c r="F1825" s="73">
        <v>-164</v>
      </c>
      <c r="G1825" s="72" t="s">
        <v>16</v>
      </c>
      <c r="H1825" s="72" t="s">
        <v>17</v>
      </c>
      <c r="I1825" s="72" t="s">
        <v>18</v>
      </c>
      <c r="J1825" s="72" t="s">
        <v>19</v>
      </c>
      <c r="K1825" s="72" t="s">
        <v>49</v>
      </c>
      <c r="L1825" s="72" t="s">
        <v>253</v>
      </c>
      <c r="M1825" s="72"/>
    </row>
    <row r="1826" spans="2:13" x14ac:dyDescent="0.25">
      <c r="B1826" s="72" t="s">
        <v>12</v>
      </c>
      <c r="C1826" s="72" t="s">
        <v>13</v>
      </c>
      <c r="D1826" s="72" t="s">
        <v>14</v>
      </c>
      <c r="E1826" s="72" t="s">
        <v>146</v>
      </c>
      <c r="F1826" s="73">
        <v>-9</v>
      </c>
      <c r="G1826" s="72" t="s">
        <v>16</v>
      </c>
      <c r="H1826" s="72" t="s">
        <v>17</v>
      </c>
      <c r="I1826" s="72" t="s">
        <v>18</v>
      </c>
      <c r="J1826" s="72" t="s">
        <v>19</v>
      </c>
      <c r="K1826" s="72" t="s">
        <v>25</v>
      </c>
      <c r="L1826" s="72" t="s">
        <v>249</v>
      </c>
      <c r="M1826" s="72"/>
    </row>
    <row r="1827" spans="2:13" x14ac:dyDescent="0.25">
      <c r="B1827" s="72" t="s">
        <v>12</v>
      </c>
      <c r="C1827" s="72" t="s">
        <v>13</v>
      </c>
      <c r="D1827" s="72" t="s">
        <v>14</v>
      </c>
      <c r="E1827" s="72" t="s">
        <v>55</v>
      </c>
      <c r="F1827" s="73">
        <v>253720</v>
      </c>
      <c r="G1827" s="72" t="s">
        <v>16</v>
      </c>
      <c r="H1827" s="72" t="s">
        <v>24</v>
      </c>
      <c r="I1827" s="72" t="s">
        <v>18</v>
      </c>
      <c r="J1827" s="72" t="s">
        <v>19</v>
      </c>
      <c r="K1827" s="72" t="s">
        <v>25</v>
      </c>
      <c r="L1827" s="72" t="s">
        <v>683</v>
      </c>
      <c r="M1827" s="72" t="s">
        <v>29</v>
      </c>
    </row>
    <row r="1828" spans="2:13" x14ac:dyDescent="0.25">
      <c r="B1828" s="72" t="s">
        <v>12</v>
      </c>
      <c r="C1828" s="72" t="s">
        <v>13</v>
      </c>
      <c r="D1828" s="72" t="s">
        <v>14</v>
      </c>
      <c r="E1828" s="72" t="s">
        <v>123</v>
      </c>
      <c r="F1828" s="73">
        <v>-142</v>
      </c>
      <c r="G1828" s="72" t="s">
        <v>16</v>
      </c>
      <c r="H1828" s="72" t="s">
        <v>24</v>
      </c>
      <c r="I1828" s="72" t="s">
        <v>48</v>
      </c>
      <c r="J1828" s="72" t="s">
        <v>19</v>
      </c>
      <c r="K1828" s="72" t="s">
        <v>37</v>
      </c>
      <c r="L1828" s="72" t="s">
        <v>274</v>
      </c>
      <c r="M1828" s="72"/>
    </row>
    <row r="1829" spans="2:13" x14ac:dyDescent="0.25">
      <c r="B1829" s="72" t="s">
        <v>12</v>
      </c>
      <c r="C1829" s="72" t="s">
        <v>13</v>
      </c>
      <c r="D1829" s="72" t="s">
        <v>14</v>
      </c>
      <c r="E1829" s="72" t="s">
        <v>68</v>
      </c>
      <c r="F1829" s="73">
        <v>-1119</v>
      </c>
      <c r="G1829" s="72" t="s">
        <v>16</v>
      </c>
      <c r="H1829" s="72" t="s">
        <v>24</v>
      </c>
      <c r="I1829" s="72" t="s">
        <v>18</v>
      </c>
      <c r="J1829" s="72" t="s">
        <v>19</v>
      </c>
      <c r="K1829" s="72" t="s">
        <v>25</v>
      </c>
      <c r="L1829" s="72" t="s">
        <v>326</v>
      </c>
      <c r="M1829" s="72"/>
    </row>
    <row r="1830" spans="2:13" x14ac:dyDescent="0.25">
      <c r="B1830" s="72" t="s">
        <v>12</v>
      </c>
      <c r="C1830" s="72" t="s">
        <v>13</v>
      </c>
      <c r="D1830" s="72" t="s">
        <v>14</v>
      </c>
      <c r="E1830" s="72" t="s">
        <v>81</v>
      </c>
      <c r="F1830" s="73">
        <v>85243</v>
      </c>
      <c r="G1830" s="72" t="s">
        <v>16</v>
      </c>
      <c r="H1830" s="72" t="s">
        <v>24</v>
      </c>
      <c r="I1830" s="72" t="s">
        <v>18</v>
      </c>
      <c r="J1830" s="72" t="s">
        <v>19</v>
      </c>
      <c r="K1830" s="72" t="s">
        <v>25</v>
      </c>
      <c r="L1830" s="72" t="s">
        <v>442</v>
      </c>
      <c r="M1830" s="72" t="s">
        <v>47</v>
      </c>
    </row>
    <row r="1831" spans="2:13" x14ac:dyDescent="0.25">
      <c r="B1831" s="72" t="s">
        <v>12</v>
      </c>
      <c r="C1831" s="72" t="s">
        <v>13</v>
      </c>
      <c r="D1831" s="72" t="s">
        <v>14</v>
      </c>
      <c r="E1831" s="72" t="s">
        <v>187</v>
      </c>
      <c r="F1831" s="73">
        <v>3890848</v>
      </c>
      <c r="G1831" s="72" t="s">
        <v>16</v>
      </c>
      <c r="H1831" s="72" t="s">
        <v>24</v>
      </c>
      <c r="I1831" s="72" t="s">
        <v>18</v>
      </c>
      <c r="J1831" s="72" t="s">
        <v>19</v>
      </c>
      <c r="K1831" s="72" t="s">
        <v>117</v>
      </c>
      <c r="L1831" s="72" t="s">
        <v>430</v>
      </c>
      <c r="M1831" s="72" t="s">
        <v>112</v>
      </c>
    </row>
    <row r="1832" spans="2:13" x14ac:dyDescent="0.25">
      <c r="B1832" s="72" t="s">
        <v>12</v>
      </c>
      <c r="C1832" s="72" t="s">
        <v>13</v>
      </c>
      <c r="D1832" s="72" t="s">
        <v>14</v>
      </c>
      <c r="E1832" s="72" t="s">
        <v>51</v>
      </c>
      <c r="F1832" s="73">
        <v>100395</v>
      </c>
      <c r="G1832" s="72" t="s">
        <v>16</v>
      </c>
      <c r="H1832" s="72" t="s">
        <v>24</v>
      </c>
      <c r="I1832" s="72" t="s">
        <v>18</v>
      </c>
      <c r="J1832" s="72" t="s">
        <v>19</v>
      </c>
      <c r="K1832" s="72" t="s">
        <v>25</v>
      </c>
      <c r="L1832" s="72" t="s">
        <v>407</v>
      </c>
      <c r="M1832" s="72"/>
    </row>
    <row r="1833" spans="2:13" x14ac:dyDescent="0.25">
      <c r="B1833" s="72" t="s">
        <v>12</v>
      </c>
      <c r="C1833" s="72" t="s">
        <v>13</v>
      </c>
      <c r="D1833" s="72" t="s">
        <v>14</v>
      </c>
      <c r="E1833" s="72" t="s">
        <v>83</v>
      </c>
      <c r="F1833" s="73">
        <v>1003259</v>
      </c>
      <c r="G1833" s="72" t="s">
        <v>16</v>
      </c>
      <c r="H1833" s="72" t="s">
        <v>17</v>
      </c>
      <c r="I1833" s="72" t="s">
        <v>18</v>
      </c>
      <c r="J1833" s="72" t="s">
        <v>19</v>
      </c>
      <c r="K1833" s="72" t="s">
        <v>25</v>
      </c>
      <c r="L1833" s="72" t="s">
        <v>326</v>
      </c>
      <c r="M1833" s="72"/>
    </row>
    <row r="1834" spans="2:13" x14ac:dyDescent="0.25">
      <c r="B1834" s="72" t="s">
        <v>12</v>
      </c>
      <c r="C1834" s="72" t="s">
        <v>13</v>
      </c>
      <c r="D1834" s="72" t="s">
        <v>14</v>
      </c>
      <c r="E1834" s="72" t="s">
        <v>68</v>
      </c>
      <c r="F1834" s="73">
        <v>-76</v>
      </c>
      <c r="G1834" s="72" t="s">
        <v>16</v>
      </c>
      <c r="H1834" s="72" t="s">
        <v>24</v>
      </c>
      <c r="I1834" s="72" t="s">
        <v>18</v>
      </c>
      <c r="J1834" s="72" t="s">
        <v>19</v>
      </c>
      <c r="K1834" s="72" t="s">
        <v>25</v>
      </c>
      <c r="L1834" s="72" t="s">
        <v>566</v>
      </c>
      <c r="M1834" s="72"/>
    </row>
    <row r="1835" spans="2:13" x14ac:dyDescent="0.25">
      <c r="B1835" s="72" t="s">
        <v>12</v>
      </c>
      <c r="C1835" s="72" t="s">
        <v>13</v>
      </c>
      <c r="D1835" s="72" t="s">
        <v>14</v>
      </c>
      <c r="E1835" s="72" t="s">
        <v>123</v>
      </c>
      <c r="F1835" s="73">
        <v>-155</v>
      </c>
      <c r="G1835" s="72" t="s">
        <v>16</v>
      </c>
      <c r="H1835" s="72" t="s">
        <v>17</v>
      </c>
      <c r="I1835" s="72" t="s">
        <v>18</v>
      </c>
      <c r="J1835" s="72" t="s">
        <v>19</v>
      </c>
      <c r="K1835" s="72" t="s">
        <v>25</v>
      </c>
      <c r="L1835" s="72" t="s">
        <v>87</v>
      </c>
      <c r="M1835" s="72"/>
    </row>
    <row r="1836" spans="2:13" x14ac:dyDescent="0.25">
      <c r="B1836" s="72" t="s">
        <v>12</v>
      </c>
      <c r="C1836" s="72" t="s">
        <v>13</v>
      </c>
      <c r="D1836" s="72" t="s">
        <v>14</v>
      </c>
      <c r="E1836" s="72" t="s">
        <v>41</v>
      </c>
      <c r="F1836" s="73">
        <v>-53</v>
      </c>
      <c r="G1836" s="72" t="s">
        <v>16</v>
      </c>
      <c r="H1836" s="72" t="s">
        <v>24</v>
      </c>
      <c r="I1836" s="72" t="s">
        <v>18</v>
      </c>
      <c r="J1836" s="72" t="s">
        <v>19</v>
      </c>
      <c r="K1836" s="72" t="s">
        <v>99</v>
      </c>
      <c r="L1836" s="72" t="s">
        <v>214</v>
      </c>
      <c r="M1836" s="72"/>
    </row>
    <row r="1837" spans="2:13" x14ac:dyDescent="0.25">
      <c r="B1837" s="72" t="s">
        <v>12</v>
      </c>
      <c r="C1837" s="72" t="s">
        <v>13</v>
      </c>
      <c r="D1837" s="72" t="s">
        <v>14</v>
      </c>
      <c r="E1837" s="72" t="s">
        <v>51</v>
      </c>
      <c r="F1837" s="73">
        <v>5993</v>
      </c>
      <c r="G1837" s="72" t="s">
        <v>16</v>
      </c>
      <c r="H1837" s="72" t="s">
        <v>24</v>
      </c>
      <c r="I1837" s="72" t="s">
        <v>18</v>
      </c>
      <c r="J1837" s="72" t="s">
        <v>19</v>
      </c>
      <c r="K1837" s="72" t="s">
        <v>25</v>
      </c>
      <c r="L1837" s="72" t="s">
        <v>104</v>
      </c>
      <c r="M1837" s="72"/>
    </row>
    <row r="1838" spans="2:13" x14ac:dyDescent="0.25">
      <c r="B1838" s="72" t="s">
        <v>12</v>
      </c>
      <c r="C1838" s="72" t="s">
        <v>13</v>
      </c>
      <c r="D1838" s="72" t="s">
        <v>14</v>
      </c>
      <c r="E1838" s="72" t="s">
        <v>83</v>
      </c>
      <c r="F1838" s="73">
        <v>18715</v>
      </c>
      <c r="G1838" s="72" t="s">
        <v>16</v>
      </c>
      <c r="H1838" s="72" t="s">
        <v>24</v>
      </c>
      <c r="I1838" s="72" t="s">
        <v>18</v>
      </c>
      <c r="J1838" s="72" t="s">
        <v>19</v>
      </c>
      <c r="K1838" s="72" t="s">
        <v>25</v>
      </c>
      <c r="L1838" s="72" t="s">
        <v>88</v>
      </c>
      <c r="M1838" s="72"/>
    </row>
    <row r="1839" spans="2:13" x14ac:dyDescent="0.25">
      <c r="B1839" s="72" t="s">
        <v>12</v>
      </c>
      <c r="C1839" s="72" t="s">
        <v>13</v>
      </c>
      <c r="D1839" s="72" t="s">
        <v>14</v>
      </c>
      <c r="E1839" s="72" t="s">
        <v>55</v>
      </c>
      <c r="F1839" s="73">
        <v>68284519</v>
      </c>
      <c r="G1839" s="72" t="s">
        <v>16</v>
      </c>
      <c r="H1839" s="72" t="s">
        <v>24</v>
      </c>
      <c r="I1839" s="72" t="s">
        <v>18</v>
      </c>
      <c r="J1839" s="72" t="s">
        <v>19</v>
      </c>
      <c r="K1839" s="72" t="s">
        <v>157</v>
      </c>
      <c r="L1839" s="72" t="s">
        <v>414</v>
      </c>
      <c r="M1839" s="72" t="s">
        <v>29</v>
      </c>
    </row>
    <row r="1840" spans="2:13" x14ac:dyDescent="0.25">
      <c r="B1840" s="72" t="s">
        <v>12</v>
      </c>
      <c r="C1840" s="72" t="s">
        <v>13</v>
      </c>
      <c r="D1840" s="72" t="s">
        <v>14</v>
      </c>
      <c r="E1840" s="72" t="s">
        <v>300</v>
      </c>
      <c r="F1840" s="73">
        <v>477</v>
      </c>
      <c r="G1840" s="72" t="s">
        <v>16</v>
      </c>
      <c r="H1840" s="72" t="s">
        <v>24</v>
      </c>
      <c r="I1840" s="72" t="s">
        <v>18</v>
      </c>
      <c r="J1840" s="72" t="s">
        <v>19</v>
      </c>
      <c r="K1840" s="72" t="s">
        <v>117</v>
      </c>
      <c r="L1840" s="72" t="s">
        <v>387</v>
      </c>
      <c r="M1840" s="72" t="s">
        <v>302</v>
      </c>
    </row>
    <row r="1841" spans="2:13" x14ac:dyDescent="0.25">
      <c r="B1841" s="72" t="s">
        <v>12</v>
      </c>
      <c r="C1841" s="72" t="s">
        <v>13</v>
      </c>
      <c r="D1841" s="72" t="s">
        <v>14</v>
      </c>
      <c r="E1841" s="72" t="s">
        <v>41</v>
      </c>
      <c r="F1841" s="73">
        <v>-61</v>
      </c>
      <c r="G1841" s="72" t="s">
        <v>16</v>
      </c>
      <c r="H1841" s="72" t="s">
        <v>17</v>
      </c>
      <c r="I1841" s="72" t="s">
        <v>18</v>
      </c>
      <c r="J1841" s="72" t="s">
        <v>19</v>
      </c>
      <c r="K1841" s="72" t="s">
        <v>205</v>
      </c>
      <c r="L1841" s="72" t="s">
        <v>404</v>
      </c>
      <c r="M1841" s="72"/>
    </row>
    <row r="1842" spans="2:13" x14ac:dyDescent="0.25">
      <c r="B1842" s="72" t="s">
        <v>12</v>
      </c>
      <c r="C1842" s="72" t="s">
        <v>13</v>
      </c>
      <c r="D1842" s="72" t="s">
        <v>14</v>
      </c>
      <c r="E1842" s="72" t="s">
        <v>68</v>
      </c>
      <c r="F1842" s="73">
        <v>-3032</v>
      </c>
      <c r="G1842" s="72" t="s">
        <v>16</v>
      </c>
      <c r="H1842" s="72" t="s">
        <v>24</v>
      </c>
      <c r="I1842" s="72" t="s">
        <v>18</v>
      </c>
      <c r="J1842" s="72" t="s">
        <v>19</v>
      </c>
      <c r="K1842" s="72" t="s">
        <v>25</v>
      </c>
      <c r="L1842" s="72" t="s">
        <v>493</v>
      </c>
      <c r="M1842" s="72"/>
    </row>
    <row r="1843" spans="2:13" x14ac:dyDescent="0.25">
      <c r="B1843" s="72" t="s">
        <v>12</v>
      </c>
      <c r="C1843" s="72" t="s">
        <v>13</v>
      </c>
      <c r="D1843" s="72" t="s">
        <v>14</v>
      </c>
      <c r="E1843" s="72" t="s">
        <v>83</v>
      </c>
      <c r="F1843" s="73">
        <v>357</v>
      </c>
      <c r="G1843" s="72" t="s">
        <v>16</v>
      </c>
      <c r="H1843" s="72" t="s">
        <v>24</v>
      </c>
      <c r="I1843" s="72" t="s">
        <v>18</v>
      </c>
      <c r="J1843" s="72" t="s">
        <v>19</v>
      </c>
      <c r="K1843" s="72" t="s">
        <v>31</v>
      </c>
      <c r="L1843" s="72" t="s">
        <v>631</v>
      </c>
      <c r="M1843" s="72"/>
    </row>
    <row r="1844" spans="2:13" x14ac:dyDescent="0.25">
      <c r="B1844" s="72" t="s">
        <v>12</v>
      </c>
      <c r="C1844" s="72" t="s">
        <v>13</v>
      </c>
      <c r="D1844" s="72" t="s">
        <v>14</v>
      </c>
      <c r="E1844" s="72" t="s">
        <v>773</v>
      </c>
      <c r="F1844" s="73">
        <v>677646</v>
      </c>
      <c r="G1844" s="72" t="s">
        <v>269</v>
      </c>
      <c r="H1844" s="72" t="s">
        <v>24</v>
      </c>
      <c r="I1844" s="72" t="s">
        <v>18</v>
      </c>
      <c r="J1844" s="72" t="s">
        <v>19</v>
      </c>
      <c r="K1844" s="72"/>
      <c r="L1844" s="72"/>
      <c r="M1844" s="72" t="s">
        <v>530</v>
      </c>
    </row>
    <row r="1845" spans="2:13" x14ac:dyDescent="0.25">
      <c r="B1845" s="72" t="s">
        <v>12</v>
      </c>
      <c r="C1845" s="72" t="s">
        <v>13</v>
      </c>
      <c r="D1845" s="72" t="s">
        <v>14</v>
      </c>
      <c r="E1845" s="72" t="s">
        <v>51</v>
      </c>
      <c r="F1845" s="73">
        <v>884585</v>
      </c>
      <c r="G1845" s="72" t="s">
        <v>16</v>
      </c>
      <c r="H1845" s="72" t="s">
        <v>24</v>
      </c>
      <c r="I1845" s="72" t="s">
        <v>18</v>
      </c>
      <c r="J1845" s="72" t="s">
        <v>19</v>
      </c>
      <c r="K1845" s="72" t="s">
        <v>96</v>
      </c>
      <c r="L1845" s="72" t="s">
        <v>298</v>
      </c>
      <c r="M1845" s="72"/>
    </row>
    <row r="1846" spans="2:13" x14ac:dyDescent="0.25">
      <c r="B1846" s="72" t="s">
        <v>12</v>
      </c>
      <c r="C1846" s="72" t="s">
        <v>13</v>
      </c>
      <c r="D1846" s="72" t="s">
        <v>14</v>
      </c>
      <c r="E1846" s="72" t="s">
        <v>39</v>
      </c>
      <c r="F1846" s="73">
        <v>-26803</v>
      </c>
      <c r="G1846" s="72" t="s">
        <v>16</v>
      </c>
      <c r="H1846" s="72" t="s">
        <v>17</v>
      </c>
      <c r="I1846" s="72" t="s">
        <v>18</v>
      </c>
      <c r="J1846" s="72" t="s">
        <v>19</v>
      </c>
      <c r="K1846" s="72" t="s">
        <v>25</v>
      </c>
      <c r="L1846" s="72" t="s">
        <v>122</v>
      </c>
      <c r="M1846" s="72"/>
    </row>
    <row r="1847" spans="2:13" x14ac:dyDescent="0.25">
      <c r="B1847" s="72" t="s">
        <v>12</v>
      </c>
      <c r="C1847" s="72" t="s">
        <v>13</v>
      </c>
      <c r="D1847" s="72" t="s">
        <v>14</v>
      </c>
      <c r="E1847" s="72" t="s">
        <v>58</v>
      </c>
      <c r="F1847" s="73">
        <v>81970</v>
      </c>
      <c r="G1847" s="72" t="s">
        <v>16</v>
      </c>
      <c r="H1847" s="72" t="s">
        <v>24</v>
      </c>
      <c r="I1847" s="72" t="s">
        <v>18</v>
      </c>
      <c r="J1847" s="72" t="s">
        <v>19</v>
      </c>
      <c r="K1847" s="72" t="s">
        <v>37</v>
      </c>
      <c r="L1847" s="72" t="s">
        <v>384</v>
      </c>
      <c r="M1847" s="72" t="s">
        <v>57</v>
      </c>
    </row>
    <row r="1848" spans="2:13" x14ac:dyDescent="0.25">
      <c r="B1848" s="72" t="s">
        <v>12</v>
      </c>
      <c r="C1848" s="72" t="s">
        <v>13</v>
      </c>
      <c r="D1848" s="72" t="s">
        <v>14</v>
      </c>
      <c r="E1848" s="72" t="s">
        <v>41</v>
      </c>
      <c r="F1848" s="73">
        <v>-629</v>
      </c>
      <c r="G1848" s="72" t="s">
        <v>16</v>
      </c>
      <c r="H1848" s="72" t="s">
        <v>17</v>
      </c>
      <c r="I1848" s="72" t="s">
        <v>48</v>
      </c>
      <c r="J1848" s="72" t="s">
        <v>19</v>
      </c>
      <c r="K1848" s="72" t="s">
        <v>49</v>
      </c>
      <c r="L1848" s="72" t="s">
        <v>222</v>
      </c>
      <c r="M1848" s="72"/>
    </row>
    <row r="1849" spans="2:13" x14ac:dyDescent="0.25">
      <c r="B1849" s="72" t="s">
        <v>12</v>
      </c>
      <c r="C1849" s="72" t="s">
        <v>13</v>
      </c>
      <c r="D1849" s="72" t="s">
        <v>14</v>
      </c>
      <c r="E1849" s="72" t="s">
        <v>55</v>
      </c>
      <c r="F1849" s="73">
        <v>386255</v>
      </c>
      <c r="G1849" s="72" t="s">
        <v>16</v>
      </c>
      <c r="H1849" s="72" t="s">
        <v>24</v>
      </c>
      <c r="I1849" s="72" t="s">
        <v>18</v>
      </c>
      <c r="J1849" s="72" t="s">
        <v>19</v>
      </c>
      <c r="K1849" s="72" t="s">
        <v>25</v>
      </c>
      <c r="L1849" s="72" t="s">
        <v>441</v>
      </c>
      <c r="M1849" s="72" t="s">
        <v>29</v>
      </c>
    </row>
    <row r="1850" spans="2:13" x14ac:dyDescent="0.25">
      <c r="B1850" s="72" t="s">
        <v>12</v>
      </c>
      <c r="C1850" s="72" t="s">
        <v>13</v>
      </c>
      <c r="D1850" s="72" t="s">
        <v>14</v>
      </c>
      <c r="E1850" s="72" t="s">
        <v>58</v>
      </c>
      <c r="F1850" s="73">
        <v>408941</v>
      </c>
      <c r="G1850" s="72" t="s">
        <v>16</v>
      </c>
      <c r="H1850" s="72" t="s">
        <v>24</v>
      </c>
      <c r="I1850" s="72" t="s">
        <v>18</v>
      </c>
      <c r="J1850" s="72" t="s">
        <v>19</v>
      </c>
      <c r="K1850" s="72" t="s">
        <v>37</v>
      </c>
      <c r="L1850" s="72" t="s">
        <v>491</v>
      </c>
      <c r="M1850" s="72" t="s">
        <v>57</v>
      </c>
    </row>
    <row r="1851" spans="2:13" x14ac:dyDescent="0.25">
      <c r="B1851" s="72" t="s">
        <v>12</v>
      </c>
      <c r="C1851" s="72" t="s">
        <v>13</v>
      </c>
      <c r="D1851" s="72" t="s">
        <v>14</v>
      </c>
      <c r="E1851" s="72" t="s">
        <v>79</v>
      </c>
      <c r="F1851" s="73">
        <v>-15</v>
      </c>
      <c r="G1851" s="72" t="s">
        <v>16</v>
      </c>
      <c r="H1851" s="72" t="s">
        <v>17</v>
      </c>
      <c r="I1851" s="72" t="s">
        <v>18</v>
      </c>
      <c r="J1851" s="72" t="s">
        <v>19</v>
      </c>
      <c r="K1851" s="72" t="s">
        <v>117</v>
      </c>
      <c r="L1851" s="72" t="s">
        <v>531</v>
      </c>
      <c r="M1851" s="72"/>
    </row>
    <row r="1852" spans="2:13" x14ac:dyDescent="0.25">
      <c r="B1852" s="72" t="s">
        <v>12</v>
      </c>
      <c r="C1852" s="72" t="s">
        <v>13</v>
      </c>
      <c r="D1852" s="72" t="s">
        <v>14</v>
      </c>
      <c r="E1852" s="72" t="s">
        <v>81</v>
      </c>
      <c r="F1852" s="73">
        <v>8454</v>
      </c>
      <c r="G1852" s="72" t="s">
        <v>16</v>
      </c>
      <c r="H1852" s="72" t="s">
        <v>24</v>
      </c>
      <c r="I1852" s="72" t="s">
        <v>18</v>
      </c>
      <c r="J1852" s="72" t="s">
        <v>19</v>
      </c>
      <c r="K1852" s="72" t="s">
        <v>20</v>
      </c>
      <c r="L1852" s="72" t="s">
        <v>226</v>
      </c>
      <c r="M1852" s="72" t="s">
        <v>47</v>
      </c>
    </row>
    <row r="1853" spans="2:13" x14ac:dyDescent="0.25">
      <c r="B1853" s="72" t="s">
        <v>12</v>
      </c>
      <c r="C1853" s="72" t="s">
        <v>13</v>
      </c>
      <c r="D1853" s="72" t="s">
        <v>14</v>
      </c>
      <c r="E1853" s="72" t="s">
        <v>27</v>
      </c>
      <c r="F1853" s="73">
        <v>15302</v>
      </c>
      <c r="G1853" s="72" t="s">
        <v>16</v>
      </c>
      <c r="H1853" s="72" t="s">
        <v>17</v>
      </c>
      <c r="I1853" s="72" t="s">
        <v>18</v>
      </c>
      <c r="J1853" s="72" t="s">
        <v>19</v>
      </c>
      <c r="K1853" s="72" t="s">
        <v>25</v>
      </c>
      <c r="L1853" s="72" t="s">
        <v>42</v>
      </c>
      <c r="M1853" s="72" t="s">
        <v>35</v>
      </c>
    </row>
    <row r="1854" spans="2:13" x14ac:dyDescent="0.25">
      <c r="B1854" s="72" t="s">
        <v>12</v>
      </c>
      <c r="C1854" s="72" t="s">
        <v>13</v>
      </c>
      <c r="D1854" s="72" t="s">
        <v>14</v>
      </c>
      <c r="E1854" s="72" t="s">
        <v>547</v>
      </c>
      <c r="F1854" s="73">
        <v>-156512</v>
      </c>
      <c r="G1854" s="72" t="s">
        <v>16</v>
      </c>
      <c r="H1854" s="72" t="s">
        <v>24</v>
      </c>
      <c r="I1854" s="72" t="s">
        <v>48</v>
      </c>
      <c r="J1854" s="72" t="s">
        <v>19</v>
      </c>
      <c r="K1854" s="72"/>
      <c r="L1854" s="72"/>
      <c r="M1854" s="72"/>
    </row>
    <row r="1855" spans="2:13" x14ac:dyDescent="0.25">
      <c r="B1855" s="72" t="s">
        <v>12</v>
      </c>
      <c r="C1855" s="72" t="s">
        <v>13</v>
      </c>
      <c r="D1855" s="72" t="s">
        <v>14</v>
      </c>
      <c r="E1855" s="72" t="s">
        <v>27</v>
      </c>
      <c r="F1855" s="73">
        <v>2141833</v>
      </c>
      <c r="G1855" s="72" t="s">
        <v>16</v>
      </c>
      <c r="H1855" s="72" t="s">
        <v>24</v>
      </c>
      <c r="I1855" s="72" t="s">
        <v>18</v>
      </c>
      <c r="J1855" s="72" t="s">
        <v>19</v>
      </c>
      <c r="K1855" s="72" t="s">
        <v>37</v>
      </c>
      <c r="L1855" s="72" t="s">
        <v>218</v>
      </c>
      <c r="M1855" s="72" t="s">
        <v>47</v>
      </c>
    </row>
    <row r="1856" spans="2:13" x14ac:dyDescent="0.25">
      <c r="B1856" s="72" t="s">
        <v>12</v>
      </c>
      <c r="C1856" s="72" t="s">
        <v>13</v>
      </c>
      <c r="D1856" s="72" t="s">
        <v>14</v>
      </c>
      <c r="E1856" s="72" t="s">
        <v>94</v>
      </c>
      <c r="F1856" s="73">
        <v>429</v>
      </c>
      <c r="G1856" s="72" t="s">
        <v>16</v>
      </c>
      <c r="H1856" s="72" t="s">
        <v>17</v>
      </c>
      <c r="I1856" s="72" t="s">
        <v>18</v>
      </c>
      <c r="J1856" s="72" t="s">
        <v>19</v>
      </c>
      <c r="K1856" s="72" t="s">
        <v>25</v>
      </c>
      <c r="L1856" s="72" t="s">
        <v>139</v>
      </c>
      <c r="M1856" s="72"/>
    </row>
    <row r="1857" spans="2:13" x14ac:dyDescent="0.25">
      <c r="B1857" s="72" t="s">
        <v>12</v>
      </c>
      <c r="C1857" s="72" t="s">
        <v>13</v>
      </c>
      <c r="D1857" s="72" t="s">
        <v>14</v>
      </c>
      <c r="E1857" s="72" t="s">
        <v>27</v>
      </c>
      <c r="F1857" s="73">
        <v>46086</v>
      </c>
      <c r="G1857" s="72" t="s">
        <v>16</v>
      </c>
      <c r="H1857" s="72" t="s">
        <v>24</v>
      </c>
      <c r="I1857" s="72" t="s">
        <v>18</v>
      </c>
      <c r="J1857" s="72" t="s">
        <v>19</v>
      </c>
      <c r="K1857" s="72" t="s">
        <v>117</v>
      </c>
      <c r="L1857" s="72" t="s">
        <v>654</v>
      </c>
      <c r="M1857" s="72" t="s">
        <v>57</v>
      </c>
    </row>
    <row r="1858" spans="2:13" x14ac:dyDescent="0.25">
      <c r="B1858" s="72" t="s">
        <v>12</v>
      </c>
      <c r="C1858" s="72" t="s">
        <v>13</v>
      </c>
      <c r="D1858" s="72" t="s">
        <v>14</v>
      </c>
      <c r="E1858" s="72" t="s">
        <v>33</v>
      </c>
      <c r="F1858" s="73">
        <v>14187</v>
      </c>
      <c r="G1858" s="72" t="s">
        <v>16</v>
      </c>
      <c r="H1858" s="72" t="s">
        <v>24</v>
      </c>
      <c r="I1858" s="72" t="s">
        <v>18</v>
      </c>
      <c r="J1858" s="72" t="s">
        <v>19</v>
      </c>
      <c r="K1858" s="72" t="s">
        <v>37</v>
      </c>
      <c r="L1858" s="72" t="s">
        <v>46</v>
      </c>
      <c r="M1858" s="72" t="s">
        <v>57</v>
      </c>
    </row>
    <row r="1859" spans="2:13" x14ac:dyDescent="0.25">
      <c r="B1859" s="72" t="s">
        <v>12</v>
      </c>
      <c r="C1859" s="72" t="s">
        <v>13</v>
      </c>
      <c r="D1859" s="72" t="s">
        <v>14</v>
      </c>
      <c r="E1859" s="72" t="s">
        <v>60</v>
      </c>
      <c r="F1859" s="73">
        <v>412470</v>
      </c>
      <c r="G1859" s="72" t="s">
        <v>16</v>
      </c>
      <c r="H1859" s="72" t="s">
        <v>24</v>
      </c>
      <c r="I1859" s="72" t="s">
        <v>18</v>
      </c>
      <c r="J1859" s="72" t="s">
        <v>19</v>
      </c>
      <c r="K1859" s="72" t="s">
        <v>37</v>
      </c>
      <c r="L1859" s="72" t="s">
        <v>213</v>
      </c>
      <c r="M1859" s="72" t="s">
        <v>67</v>
      </c>
    </row>
    <row r="1860" spans="2:13" x14ac:dyDescent="0.25">
      <c r="B1860" s="72" t="s">
        <v>12</v>
      </c>
      <c r="C1860" s="72" t="s">
        <v>13</v>
      </c>
      <c r="D1860" s="72" t="s">
        <v>14</v>
      </c>
      <c r="E1860" s="72" t="s">
        <v>65</v>
      </c>
      <c r="F1860" s="73">
        <v>34288</v>
      </c>
      <c r="G1860" s="72" t="s">
        <v>16</v>
      </c>
      <c r="H1860" s="72" t="s">
        <v>24</v>
      </c>
      <c r="I1860" s="72" t="s">
        <v>18</v>
      </c>
      <c r="J1860" s="72" t="s">
        <v>19</v>
      </c>
      <c r="K1860" s="72" t="s">
        <v>99</v>
      </c>
      <c r="L1860" s="72" t="s">
        <v>368</v>
      </c>
      <c r="M1860" s="72" t="s">
        <v>133</v>
      </c>
    </row>
    <row r="1861" spans="2:13" x14ac:dyDescent="0.25">
      <c r="B1861" s="72" t="s">
        <v>12</v>
      </c>
      <c r="C1861" s="72" t="s">
        <v>13</v>
      </c>
      <c r="D1861" s="72" t="s">
        <v>14</v>
      </c>
      <c r="E1861" s="72" t="s">
        <v>39</v>
      </c>
      <c r="F1861" s="73">
        <v>-658</v>
      </c>
      <c r="G1861" s="72" t="s">
        <v>16</v>
      </c>
      <c r="H1861" s="72" t="s">
        <v>17</v>
      </c>
      <c r="I1861" s="72" t="s">
        <v>18</v>
      </c>
      <c r="J1861" s="72" t="s">
        <v>19</v>
      </c>
      <c r="K1861" s="72" t="s">
        <v>25</v>
      </c>
      <c r="L1861" s="72" t="s">
        <v>396</v>
      </c>
      <c r="M1861" s="72"/>
    </row>
    <row r="1862" spans="2:13" x14ac:dyDescent="0.25">
      <c r="B1862" s="72" t="s">
        <v>12</v>
      </c>
      <c r="C1862" s="72" t="s">
        <v>13</v>
      </c>
      <c r="D1862" s="72" t="s">
        <v>14</v>
      </c>
      <c r="E1862" s="72" t="s">
        <v>33</v>
      </c>
      <c r="F1862" s="73">
        <v>55778</v>
      </c>
      <c r="G1862" s="72" t="s">
        <v>16</v>
      </c>
      <c r="H1862" s="72" t="s">
        <v>17</v>
      </c>
      <c r="I1862" s="72" t="s">
        <v>18</v>
      </c>
      <c r="J1862" s="72" t="s">
        <v>19</v>
      </c>
      <c r="K1862" s="72" t="s">
        <v>49</v>
      </c>
      <c r="L1862" s="72" t="s">
        <v>222</v>
      </c>
      <c r="M1862" s="72" t="s">
        <v>47</v>
      </c>
    </row>
    <row r="1863" spans="2:13" x14ac:dyDescent="0.25">
      <c r="B1863" s="72" t="s">
        <v>12</v>
      </c>
      <c r="C1863" s="72" t="s">
        <v>13</v>
      </c>
      <c r="D1863" s="72" t="s">
        <v>14</v>
      </c>
      <c r="E1863" s="72" t="s">
        <v>79</v>
      </c>
      <c r="F1863" s="73">
        <v>-1131</v>
      </c>
      <c r="G1863" s="72" t="s">
        <v>16</v>
      </c>
      <c r="H1863" s="72" t="s">
        <v>24</v>
      </c>
      <c r="I1863" s="72" t="s">
        <v>18</v>
      </c>
      <c r="J1863" s="72" t="s">
        <v>19</v>
      </c>
      <c r="K1863" s="72" t="s">
        <v>25</v>
      </c>
      <c r="L1863" s="72" t="s">
        <v>402</v>
      </c>
      <c r="M1863" s="72"/>
    </row>
    <row r="1864" spans="2:13" x14ac:dyDescent="0.25">
      <c r="B1864" s="72" t="s">
        <v>12</v>
      </c>
      <c r="C1864" s="72" t="s">
        <v>13</v>
      </c>
      <c r="D1864" s="72" t="s">
        <v>14</v>
      </c>
      <c r="E1864" s="72" t="s">
        <v>300</v>
      </c>
      <c r="F1864" s="73">
        <v>38700</v>
      </c>
      <c r="G1864" s="72" t="s">
        <v>16</v>
      </c>
      <c r="H1864" s="72" t="s">
        <v>24</v>
      </c>
      <c r="I1864" s="72" t="s">
        <v>18</v>
      </c>
      <c r="J1864" s="72" t="s">
        <v>19</v>
      </c>
      <c r="K1864" s="72" t="s">
        <v>25</v>
      </c>
      <c r="L1864" s="72" t="s">
        <v>77</v>
      </c>
      <c r="M1864" s="72" t="s">
        <v>302</v>
      </c>
    </row>
    <row r="1865" spans="2:13" x14ac:dyDescent="0.25">
      <c r="B1865" s="72" t="s">
        <v>12</v>
      </c>
      <c r="C1865" s="72" t="s">
        <v>13</v>
      </c>
      <c r="D1865" s="72" t="s">
        <v>14</v>
      </c>
      <c r="E1865" s="72" t="s">
        <v>94</v>
      </c>
      <c r="F1865" s="73">
        <v>1055</v>
      </c>
      <c r="G1865" s="72" t="s">
        <v>16</v>
      </c>
      <c r="H1865" s="72" t="s">
        <v>24</v>
      </c>
      <c r="I1865" s="72" t="s">
        <v>18</v>
      </c>
      <c r="J1865" s="72" t="s">
        <v>19</v>
      </c>
      <c r="K1865" s="72" t="s">
        <v>63</v>
      </c>
      <c r="L1865" s="72" t="s">
        <v>532</v>
      </c>
      <c r="M1865" s="72"/>
    </row>
    <row r="1866" spans="2:13" x14ac:dyDescent="0.25">
      <c r="B1866" s="72" t="s">
        <v>12</v>
      </c>
      <c r="C1866" s="72" t="s">
        <v>13</v>
      </c>
      <c r="D1866" s="72" t="s">
        <v>14</v>
      </c>
      <c r="E1866" s="72" t="s">
        <v>27</v>
      </c>
      <c r="F1866" s="73">
        <v>1956313</v>
      </c>
      <c r="G1866" s="72" t="s">
        <v>16</v>
      </c>
      <c r="H1866" s="72" t="s">
        <v>24</v>
      </c>
      <c r="I1866" s="72" t="s">
        <v>18</v>
      </c>
      <c r="J1866" s="72" t="s">
        <v>19</v>
      </c>
      <c r="K1866" s="72" t="s">
        <v>157</v>
      </c>
      <c r="L1866" s="72" t="s">
        <v>282</v>
      </c>
      <c r="M1866" s="72" t="s">
        <v>29</v>
      </c>
    </row>
    <row r="1867" spans="2:13" x14ac:dyDescent="0.25">
      <c r="B1867" s="72" t="s">
        <v>12</v>
      </c>
      <c r="C1867" s="72" t="s">
        <v>13</v>
      </c>
      <c r="D1867" s="72" t="s">
        <v>14</v>
      </c>
      <c r="E1867" s="72" t="s">
        <v>51</v>
      </c>
      <c r="F1867" s="73">
        <v>1</v>
      </c>
      <c r="G1867" s="72" t="s">
        <v>16</v>
      </c>
      <c r="H1867" s="72" t="s">
        <v>17</v>
      </c>
      <c r="I1867" s="72" t="s">
        <v>18</v>
      </c>
      <c r="J1867" s="72" t="s">
        <v>19</v>
      </c>
      <c r="K1867" s="72" t="s">
        <v>25</v>
      </c>
      <c r="L1867" s="72" t="s">
        <v>427</v>
      </c>
      <c r="M1867" s="72"/>
    </row>
    <row r="1868" spans="2:13" x14ac:dyDescent="0.25">
      <c r="B1868" s="72" t="s">
        <v>12</v>
      </c>
      <c r="C1868" s="72" t="s">
        <v>13</v>
      </c>
      <c r="D1868" s="72" t="s">
        <v>14</v>
      </c>
      <c r="E1868" s="72" t="s">
        <v>68</v>
      </c>
      <c r="F1868" s="73">
        <v>-805</v>
      </c>
      <c r="G1868" s="72" t="s">
        <v>16</v>
      </c>
      <c r="H1868" s="72" t="s">
        <v>24</v>
      </c>
      <c r="I1868" s="72" t="s">
        <v>18</v>
      </c>
      <c r="J1868" s="72" t="s">
        <v>19</v>
      </c>
      <c r="K1868" s="72" t="s">
        <v>37</v>
      </c>
      <c r="L1868" s="72" t="s">
        <v>658</v>
      </c>
      <c r="M1868" s="72"/>
    </row>
    <row r="1869" spans="2:13" x14ac:dyDescent="0.25">
      <c r="B1869" s="72" t="s">
        <v>12</v>
      </c>
      <c r="C1869" s="72" t="s">
        <v>13</v>
      </c>
      <c r="D1869" s="72" t="s">
        <v>14</v>
      </c>
      <c r="E1869" s="72" t="s">
        <v>58</v>
      </c>
      <c r="F1869" s="73">
        <v>829323</v>
      </c>
      <c r="G1869" s="72" t="s">
        <v>16</v>
      </c>
      <c r="H1869" s="72" t="s">
        <v>24</v>
      </c>
      <c r="I1869" s="72" t="s">
        <v>18</v>
      </c>
      <c r="J1869" s="72" t="s">
        <v>19</v>
      </c>
      <c r="K1869" s="72" t="s">
        <v>25</v>
      </c>
      <c r="L1869" s="72" t="s">
        <v>143</v>
      </c>
      <c r="M1869" s="72" t="s">
        <v>57</v>
      </c>
    </row>
    <row r="1870" spans="2:13" x14ac:dyDescent="0.25">
      <c r="B1870" s="72" t="s">
        <v>12</v>
      </c>
      <c r="C1870" s="72" t="s">
        <v>13</v>
      </c>
      <c r="D1870" s="72" t="s">
        <v>14</v>
      </c>
      <c r="E1870" s="72" t="s">
        <v>79</v>
      </c>
      <c r="F1870" s="73">
        <v>-303</v>
      </c>
      <c r="G1870" s="72" t="s">
        <v>16</v>
      </c>
      <c r="H1870" s="72" t="s">
        <v>24</v>
      </c>
      <c r="I1870" s="72" t="s">
        <v>18</v>
      </c>
      <c r="J1870" s="72" t="s">
        <v>19</v>
      </c>
      <c r="K1870" s="72" t="s">
        <v>25</v>
      </c>
      <c r="L1870" s="72" t="s">
        <v>124</v>
      </c>
      <c r="M1870" s="72"/>
    </row>
    <row r="1871" spans="2:13" x14ac:dyDescent="0.25">
      <c r="B1871" s="72" t="s">
        <v>12</v>
      </c>
      <c r="C1871" s="72" t="s">
        <v>13</v>
      </c>
      <c r="D1871" s="72" t="s">
        <v>14</v>
      </c>
      <c r="E1871" s="72" t="s">
        <v>94</v>
      </c>
      <c r="F1871" s="73">
        <v>19335</v>
      </c>
      <c r="G1871" s="72" t="s">
        <v>16</v>
      </c>
      <c r="H1871" s="72" t="s">
        <v>24</v>
      </c>
      <c r="I1871" s="72" t="s">
        <v>18</v>
      </c>
      <c r="J1871" s="72" t="s">
        <v>19</v>
      </c>
      <c r="K1871" s="72" t="s">
        <v>157</v>
      </c>
      <c r="L1871" s="72" t="s">
        <v>570</v>
      </c>
      <c r="M1871" s="72"/>
    </row>
    <row r="1872" spans="2:13" x14ac:dyDescent="0.25">
      <c r="B1872" s="72" t="s">
        <v>12</v>
      </c>
      <c r="C1872" s="72" t="s">
        <v>13</v>
      </c>
      <c r="D1872" s="72" t="s">
        <v>14</v>
      </c>
      <c r="E1872" s="72" t="s">
        <v>79</v>
      </c>
      <c r="F1872" s="73">
        <v>-160</v>
      </c>
      <c r="G1872" s="72" t="s">
        <v>16</v>
      </c>
      <c r="H1872" s="72" t="s">
        <v>17</v>
      </c>
      <c r="I1872" s="72" t="s">
        <v>18</v>
      </c>
      <c r="J1872" s="72" t="s">
        <v>19</v>
      </c>
      <c r="K1872" s="72" t="s">
        <v>49</v>
      </c>
      <c r="L1872" s="72" t="s">
        <v>203</v>
      </c>
      <c r="M1872" s="72"/>
    </row>
    <row r="1873" spans="2:13" x14ac:dyDescent="0.25">
      <c r="B1873" s="72" t="s">
        <v>12</v>
      </c>
      <c r="C1873" s="72" t="s">
        <v>13</v>
      </c>
      <c r="D1873" s="72" t="s">
        <v>14</v>
      </c>
      <c r="E1873" s="72" t="s">
        <v>79</v>
      </c>
      <c r="F1873" s="73">
        <v>-27</v>
      </c>
      <c r="G1873" s="72" t="s">
        <v>16</v>
      </c>
      <c r="H1873" s="72" t="s">
        <v>24</v>
      </c>
      <c r="I1873" s="72" t="s">
        <v>18</v>
      </c>
      <c r="J1873" s="72" t="s">
        <v>19</v>
      </c>
      <c r="K1873" s="72" t="s">
        <v>117</v>
      </c>
      <c r="L1873" s="72" t="s">
        <v>774</v>
      </c>
      <c r="M1873" s="72"/>
    </row>
    <row r="1874" spans="2:13" x14ac:dyDescent="0.25">
      <c r="B1874" s="72" t="s">
        <v>12</v>
      </c>
      <c r="C1874" s="72" t="s">
        <v>13</v>
      </c>
      <c r="D1874" s="72" t="s">
        <v>14</v>
      </c>
      <c r="E1874" s="72" t="s">
        <v>81</v>
      </c>
      <c r="F1874" s="73">
        <v>13016</v>
      </c>
      <c r="G1874" s="72" t="s">
        <v>16</v>
      </c>
      <c r="H1874" s="72" t="s">
        <v>24</v>
      </c>
      <c r="I1874" s="72" t="s">
        <v>18</v>
      </c>
      <c r="J1874" s="72" t="s">
        <v>19</v>
      </c>
      <c r="K1874" s="72" t="s">
        <v>37</v>
      </c>
      <c r="L1874" s="72" t="s">
        <v>340</v>
      </c>
      <c r="M1874" s="72" t="s">
        <v>29</v>
      </c>
    </row>
    <row r="1875" spans="2:13" x14ac:dyDescent="0.25">
      <c r="B1875" s="72" t="s">
        <v>12</v>
      </c>
      <c r="C1875" s="72" t="s">
        <v>13</v>
      </c>
      <c r="D1875" s="72" t="s">
        <v>14</v>
      </c>
      <c r="E1875" s="72" t="s">
        <v>36</v>
      </c>
      <c r="F1875" s="73">
        <v>825726</v>
      </c>
      <c r="G1875" s="72" t="s">
        <v>16</v>
      </c>
      <c r="H1875" s="72" t="s">
        <v>24</v>
      </c>
      <c r="I1875" s="72" t="s">
        <v>18</v>
      </c>
      <c r="J1875" s="72" t="s">
        <v>19</v>
      </c>
      <c r="K1875" s="72" t="s">
        <v>25</v>
      </c>
      <c r="L1875" s="72" t="s">
        <v>546</v>
      </c>
      <c r="M1875" s="72" t="s">
        <v>29</v>
      </c>
    </row>
    <row r="1876" spans="2:13" x14ac:dyDescent="0.25">
      <c r="B1876" s="72" t="s">
        <v>12</v>
      </c>
      <c r="C1876" s="72" t="s">
        <v>13</v>
      </c>
      <c r="D1876" s="72" t="s">
        <v>14</v>
      </c>
      <c r="E1876" s="72" t="s">
        <v>65</v>
      </c>
      <c r="F1876" s="73">
        <v>195661</v>
      </c>
      <c r="G1876" s="72" t="s">
        <v>16</v>
      </c>
      <c r="H1876" s="72" t="s">
        <v>24</v>
      </c>
      <c r="I1876" s="72" t="s">
        <v>18</v>
      </c>
      <c r="J1876" s="72" t="s">
        <v>19</v>
      </c>
      <c r="K1876" s="72" t="s">
        <v>157</v>
      </c>
      <c r="L1876" s="72" t="s">
        <v>414</v>
      </c>
      <c r="M1876" s="72" t="s">
        <v>133</v>
      </c>
    </row>
    <row r="1877" spans="2:13" x14ac:dyDescent="0.25">
      <c r="B1877" s="72" t="s">
        <v>12</v>
      </c>
      <c r="C1877" s="72" t="s">
        <v>13</v>
      </c>
      <c r="D1877" s="72" t="s">
        <v>14</v>
      </c>
      <c r="E1877" s="72" t="s">
        <v>55</v>
      </c>
      <c r="F1877" s="73">
        <v>3968395</v>
      </c>
      <c r="G1877" s="72" t="s">
        <v>16</v>
      </c>
      <c r="H1877" s="72" t="s">
        <v>17</v>
      </c>
      <c r="I1877" s="72" t="s">
        <v>18</v>
      </c>
      <c r="J1877" s="72" t="s">
        <v>19</v>
      </c>
      <c r="K1877" s="72" t="s">
        <v>37</v>
      </c>
      <c r="L1877" s="72" t="s">
        <v>317</v>
      </c>
      <c r="M1877" s="72" t="s">
        <v>57</v>
      </c>
    </row>
    <row r="1878" spans="2:13" x14ac:dyDescent="0.25">
      <c r="B1878" s="72" t="s">
        <v>12</v>
      </c>
      <c r="C1878" s="72" t="s">
        <v>13</v>
      </c>
      <c r="D1878" s="72" t="s">
        <v>14</v>
      </c>
      <c r="E1878" s="72" t="s">
        <v>79</v>
      </c>
      <c r="F1878" s="73">
        <v>-6286</v>
      </c>
      <c r="G1878" s="72" t="s">
        <v>16</v>
      </c>
      <c r="H1878" s="72" t="s">
        <v>17</v>
      </c>
      <c r="I1878" s="72" t="s">
        <v>18</v>
      </c>
      <c r="J1878" s="72" t="s">
        <v>19</v>
      </c>
      <c r="K1878" s="72" t="s">
        <v>25</v>
      </c>
      <c r="L1878" s="72" t="s">
        <v>127</v>
      </c>
      <c r="M1878" s="72"/>
    </row>
    <row r="1879" spans="2:13" x14ac:dyDescent="0.25">
      <c r="B1879" s="72" t="s">
        <v>12</v>
      </c>
      <c r="C1879" s="72" t="s">
        <v>13</v>
      </c>
      <c r="D1879" s="72" t="s">
        <v>14</v>
      </c>
      <c r="E1879" s="72" t="s">
        <v>36</v>
      </c>
      <c r="F1879" s="73">
        <v>143061</v>
      </c>
      <c r="G1879" s="72" t="s">
        <v>16</v>
      </c>
      <c r="H1879" s="72" t="s">
        <v>17</v>
      </c>
      <c r="I1879" s="72" t="s">
        <v>48</v>
      </c>
      <c r="J1879" s="72" t="s">
        <v>19</v>
      </c>
      <c r="K1879" s="72" t="s">
        <v>20</v>
      </c>
      <c r="L1879" s="72" t="s">
        <v>148</v>
      </c>
      <c r="M1879" s="72" t="s">
        <v>47</v>
      </c>
    </row>
    <row r="1880" spans="2:13" x14ac:dyDescent="0.25">
      <c r="B1880" s="72" t="s">
        <v>12</v>
      </c>
      <c r="C1880" s="72" t="s">
        <v>13</v>
      </c>
      <c r="D1880" s="72" t="s">
        <v>14</v>
      </c>
      <c r="E1880" s="72" t="s">
        <v>258</v>
      </c>
      <c r="F1880" s="73">
        <v>75903</v>
      </c>
      <c r="G1880" s="72" t="s">
        <v>16</v>
      </c>
      <c r="H1880" s="72" t="s">
        <v>17</v>
      </c>
      <c r="I1880" s="72" t="s">
        <v>48</v>
      </c>
      <c r="J1880" s="72" t="s">
        <v>19</v>
      </c>
      <c r="K1880" s="72" t="s">
        <v>49</v>
      </c>
      <c r="L1880" s="72" t="s">
        <v>222</v>
      </c>
      <c r="M1880" s="72" t="s">
        <v>243</v>
      </c>
    </row>
    <row r="1881" spans="2:13" x14ac:dyDescent="0.25">
      <c r="B1881" s="72" t="s">
        <v>12</v>
      </c>
      <c r="C1881" s="72" t="s">
        <v>13</v>
      </c>
      <c r="D1881" s="72" t="s">
        <v>14</v>
      </c>
      <c r="E1881" s="72" t="s">
        <v>27</v>
      </c>
      <c r="F1881" s="73">
        <v>1518034</v>
      </c>
      <c r="G1881" s="72" t="s">
        <v>16</v>
      </c>
      <c r="H1881" s="72" t="s">
        <v>24</v>
      </c>
      <c r="I1881" s="72" t="s">
        <v>18</v>
      </c>
      <c r="J1881" s="72" t="s">
        <v>19</v>
      </c>
      <c r="K1881" s="72" t="s">
        <v>25</v>
      </c>
      <c r="L1881" s="72" t="s">
        <v>245</v>
      </c>
      <c r="M1881" s="72" t="s">
        <v>57</v>
      </c>
    </row>
    <row r="1882" spans="2:13" x14ac:dyDescent="0.25">
      <c r="B1882" s="72" t="s">
        <v>12</v>
      </c>
      <c r="C1882" s="72" t="s">
        <v>13</v>
      </c>
      <c r="D1882" s="72" t="s">
        <v>14</v>
      </c>
      <c r="E1882" s="72" t="s">
        <v>55</v>
      </c>
      <c r="F1882" s="73">
        <v>770969</v>
      </c>
      <c r="G1882" s="72" t="s">
        <v>16</v>
      </c>
      <c r="H1882" s="72" t="s">
        <v>17</v>
      </c>
      <c r="I1882" s="72" t="s">
        <v>18</v>
      </c>
      <c r="J1882" s="72" t="s">
        <v>19</v>
      </c>
      <c r="K1882" s="72" t="s">
        <v>25</v>
      </c>
      <c r="L1882" s="72" t="s">
        <v>388</v>
      </c>
      <c r="M1882" s="72" t="s">
        <v>47</v>
      </c>
    </row>
    <row r="1883" spans="2:13" x14ac:dyDescent="0.25">
      <c r="B1883" s="72" t="s">
        <v>12</v>
      </c>
      <c r="C1883" s="72" t="s">
        <v>13</v>
      </c>
      <c r="D1883" s="72" t="s">
        <v>14</v>
      </c>
      <c r="E1883" s="72" t="s">
        <v>51</v>
      </c>
      <c r="F1883" s="73">
        <v>844135</v>
      </c>
      <c r="G1883" s="72" t="s">
        <v>16</v>
      </c>
      <c r="H1883" s="72" t="s">
        <v>24</v>
      </c>
      <c r="I1883" s="72" t="s">
        <v>18</v>
      </c>
      <c r="J1883" s="72" t="s">
        <v>19</v>
      </c>
      <c r="K1883" s="72" t="s">
        <v>49</v>
      </c>
      <c r="L1883" s="72" t="s">
        <v>82</v>
      </c>
      <c r="M1883" s="72"/>
    </row>
    <row r="1884" spans="2:13" x14ac:dyDescent="0.25">
      <c r="B1884" s="72" t="s">
        <v>12</v>
      </c>
      <c r="C1884" s="72" t="s">
        <v>13</v>
      </c>
      <c r="D1884" s="72" t="s">
        <v>14</v>
      </c>
      <c r="E1884" s="72" t="s">
        <v>30</v>
      </c>
      <c r="F1884" s="73">
        <v>-476</v>
      </c>
      <c r="G1884" s="72" t="s">
        <v>16</v>
      </c>
      <c r="H1884" s="72" t="s">
        <v>24</v>
      </c>
      <c r="I1884" s="72" t="s">
        <v>18</v>
      </c>
      <c r="J1884" s="72" t="s">
        <v>19</v>
      </c>
      <c r="K1884" s="72" t="s">
        <v>99</v>
      </c>
      <c r="L1884" s="72" t="s">
        <v>345</v>
      </c>
      <c r="M1884" s="72"/>
    </row>
    <row r="1885" spans="2:13" x14ac:dyDescent="0.25">
      <c r="B1885" s="72" t="s">
        <v>12</v>
      </c>
      <c r="C1885" s="72" t="s">
        <v>13</v>
      </c>
      <c r="D1885" s="72" t="s">
        <v>14</v>
      </c>
      <c r="E1885" s="72" t="s">
        <v>41</v>
      </c>
      <c r="F1885" s="73">
        <v>-1480</v>
      </c>
      <c r="G1885" s="72" t="s">
        <v>16</v>
      </c>
      <c r="H1885" s="72" t="s">
        <v>24</v>
      </c>
      <c r="I1885" s="72" t="s">
        <v>18</v>
      </c>
      <c r="J1885" s="72" t="s">
        <v>19</v>
      </c>
      <c r="K1885" s="72" t="s">
        <v>49</v>
      </c>
      <c r="L1885" s="72" t="s">
        <v>178</v>
      </c>
      <c r="M1885" s="72"/>
    </row>
    <row r="1886" spans="2:13" x14ac:dyDescent="0.25">
      <c r="B1886" s="72" t="s">
        <v>12</v>
      </c>
      <c r="C1886" s="72" t="s">
        <v>13</v>
      </c>
      <c r="D1886" s="72" t="s">
        <v>14</v>
      </c>
      <c r="E1886" s="72" t="s">
        <v>30</v>
      </c>
      <c r="F1886" s="73">
        <v>-7699</v>
      </c>
      <c r="G1886" s="72" t="s">
        <v>16</v>
      </c>
      <c r="H1886" s="72" t="s">
        <v>24</v>
      </c>
      <c r="I1886" s="72" t="s">
        <v>18</v>
      </c>
      <c r="J1886" s="72" t="s">
        <v>19</v>
      </c>
      <c r="K1886" s="72" t="s">
        <v>37</v>
      </c>
      <c r="L1886" s="72" t="s">
        <v>611</v>
      </c>
      <c r="M1886" s="72"/>
    </row>
    <row r="1887" spans="2:13" x14ac:dyDescent="0.25">
      <c r="B1887" s="72" t="s">
        <v>12</v>
      </c>
      <c r="C1887" s="72" t="s">
        <v>13</v>
      </c>
      <c r="D1887" s="72" t="s">
        <v>14</v>
      </c>
      <c r="E1887" s="72" t="s">
        <v>79</v>
      </c>
      <c r="F1887" s="73">
        <v>-9793</v>
      </c>
      <c r="G1887" s="72" t="s">
        <v>16</v>
      </c>
      <c r="H1887" s="72" t="s">
        <v>24</v>
      </c>
      <c r="I1887" s="72" t="s">
        <v>18</v>
      </c>
      <c r="J1887" s="72" t="s">
        <v>19</v>
      </c>
      <c r="K1887" s="72" t="s">
        <v>99</v>
      </c>
      <c r="L1887" s="72" t="s">
        <v>345</v>
      </c>
      <c r="M1887" s="72"/>
    </row>
    <row r="1888" spans="2:13" x14ac:dyDescent="0.25">
      <c r="B1888" s="72" t="s">
        <v>12</v>
      </c>
      <c r="C1888" s="72" t="s">
        <v>13</v>
      </c>
      <c r="D1888" s="72" t="s">
        <v>14</v>
      </c>
      <c r="E1888" s="72" t="s">
        <v>81</v>
      </c>
      <c r="F1888" s="73">
        <v>14760446</v>
      </c>
      <c r="G1888" s="72" t="s">
        <v>16</v>
      </c>
      <c r="H1888" s="72" t="s">
        <v>24</v>
      </c>
      <c r="I1888" s="72" t="s">
        <v>18</v>
      </c>
      <c r="J1888" s="72" t="s">
        <v>19</v>
      </c>
      <c r="K1888" s="72" t="s">
        <v>96</v>
      </c>
      <c r="L1888" s="72" t="s">
        <v>162</v>
      </c>
      <c r="M1888" s="72" t="s">
        <v>29</v>
      </c>
    </row>
    <row r="1889" spans="2:13" x14ac:dyDescent="0.25">
      <c r="B1889" s="72" t="s">
        <v>12</v>
      </c>
      <c r="C1889" s="72" t="s">
        <v>13</v>
      </c>
      <c r="D1889" s="72" t="s">
        <v>14</v>
      </c>
      <c r="E1889" s="72" t="s">
        <v>30</v>
      </c>
      <c r="F1889" s="73">
        <v>-1361</v>
      </c>
      <c r="G1889" s="72" t="s">
        <v>16</v>
      </c>
      <c r="H1889" s="72" t="s">
        <v>24</v>
      </c>
      <c r="I1889" s="72" t="s">
        <v>18</v>
      </c>
      <c r="J1889" s="72" t="s">
        <v>19</v>
      </c>
      <c r="K1889" s="72" t="s">
        <v>96</v>
      </c>
      <c r="L1889" s="72" t="s">
        <v>415</v>
      </c>
      <c r="M1889" s="72"/>
    </row>
    <row r="1890" spans="2:13" x14ac:dyDescent="0.25">
      <c r="B1890" s="72" t="s">
        <v>12</v>
      </c>
      <c r="C1890" s="72" t="s">
        <v>13</v>
      </c>
      <c r="D1890" s="72" t="s">
        <v>14</v>
      </c>
      <c r="E1890" s="72" t="s">
        <v>83</v>
      </c>
      <c r="F1890" s="73">
        <v>7102857</v>
      </c>
      <c r="G1890" s="72" t="s">
        <v>16</v>
      </c>
      <c r="H1890" s="72" t="s">
        <v>24</v>
      </c>
      <c r="I1890" s="72" t="s">
        <v>18</v>
      </c>
      <c r="J1890" s="72" t="s">
        <v>19</v>
      </c>
      <c r="K1890" s="72" t="s">
        <v>37</v>
      </c>
      <c r="L1890" s="72" t="s">
        <v>320</v>
      </c>
      <c r="M1890" s="72"/>
    </row>
    <row r="1891" spans="2:13" x14ac:dyDescent="0.25">
      <c r="B1891" s="72" t="s">
        <v>12</v>
      </c>
      <c r="C1891" s="72" t="s">
        <v>13</v>
      </c>
      <c r="D1891" s="72" t="s">
        <v>14</v>
      </c>
      <c r="E1891" s="72" t="s">
        <v>81</v>
      </c>
      <c r="F1891" s="73">
        <v>19068</v>
      </c>
      <c r="G1891" s="72" t="s">
        <v>16</v>
      </c>
      <c r="H1891" s="72" t="s">
        <v>17</v>
      </c>
      <c r="I1891" s="72" t="s">
        <v>18</v>
      </c>
      <c r="J1891" s="72" t="s">
        <v>19</v>
      </c>
      <c r="K1891" s="72" t="s">
        <v>25</v>
      </c>
      <c r="L1891" s="72" t="s">
        <v>592</v>
      </c>
      <c r="M1891" s="72" t="s">
        <v>29</v>
      </c>
    </row>
    <row r="1892" spans="2:13" x14ac:dyDescent="0.25">
      <c r="B1892" s="72" t="s">
        <v>12</v>
      </c>
      <c r="C1892" s="72" t="s">
        <v>13</v>
      </c>
      <c r="D1892" s="72" t="s">
        <v>14</v>
      </c>
      <c r="E1892" s="72" t="s">
        <v>79</v>
      </c>
      <c r="F1892" s="73">
        <v>-1120</v>
      </c>
      <c r="G1892" s="72" t="s">
        <v>16</v>
      </c>
      <c r="H1892" s="72" t="s">
        <v>17</v>
      </c>
      <c r="I1892" s="72" t="s">
        <v>18</v>
      </c>
      <c r="J1892" s="72" t="s">
        <v>19</v>
      </c>
      <c r="K1892" s="72" t="s">
        <v>25</v>
      </c>
      <c r="L1892" s="72" t="s">
        <v>680</v>
      </c>
      <c r="M1892" s="72"/>
    </row>
    <row r="1893" spans="2:13" x14ac:dyDescent="0.25">
      <c r="B1893" s="72" t="s">
        <v>12</v>
      </c>
      <c r="C1893" s="72" t="s">
        <v>13</v>
      </c>
      <c r="D1893" s="72" t="s">
        <v>14</v>
      </c>
      <c r="E1893" s="72" t="s">
        <v>33</v>
      </c>
      <c r="F1893" s="73">
        <v>16484</v>
      </c>
      <c r="G1893" s="72" t="s">
        <v>16</v>
      </c>
      <c r="H1893" s="72" t="s">
        <v>24</v>
      </c>
      <c r="I1893" s="72" t="s">
        <v>18</v>
      </c>
      <c r="J1893" s="72" t="s">
        <v>19</v>
      </c>
      <c r="K1893" s="72" t="s">
        <v>25</v>
      </c>
      <c r="L1893" s="72" t="s">
        <v>539</v>
      </c>
      <c r="M1893" s="72" t="s">
        <v>29</v>
      </c>
    </row>
    <row r="1894" spans="2:13" x14ac:dyDescent="0.25">
      <c r="B1894" s="72" t="s">
        <v>12</v>
      </c>
      <c r="C1894" s="72" t="s">
        <v>13</v>
      </c>
      <c r="D1894" s="72" t="s">
        <v>14</v>
      </c>
      <c r="E1894" s="72" t="s">
        <v>74</v>
      </c>
      <c r="F1894" s="73">
        <v>14024</v>
      </c>
      <c r="G1894" s="72" t="s">
        <v>16</v>
      </c>
      <c r="H1894" s="72" t="s">
        <v>24</v>
      </c>
      <c r="I1894" s="72" t="s">
        <v>18</v>
      </c>
      <c r="J1894" s="72" t="s">
        <v>19</v>
      </c>
      <c r="K1894" s="72" t="s">
        <v>25</v>
      </c>
      <c r="L1894" s="72" t="s">
        <v>433</v>
      </c>
      <c r="M1894" s="72" t="s">
        <v>302</v>
      </c>
    </row>
    <row r="1895" spans="2:13" x14ac:dyDescent="0.25">
      <c r="B1895" s="72" t="s">
        <v>12</v>
      </c>
      <c r="C1895" s="72" t="s">
        <v>13</v>
      </c>
      <c r="D1895" s="72" t="s">
        <v>14</v>
      </c>
      <c r="E1895" s="72" t="s">
        <v>476</v>
      </c>
      <c r="F1895" s="73">
        <v>8720</v>
      </c>
      <c r="G1895" s="72" t="s">
        <v>16</v>
      </c>
      <c r="H1895" s="72" t="s">
        <v>24</v>
      </c>
      <c r="I1895" s="72" t="s">
        <v>48</v>
      </c>
      <c r="J1895" s="72" t="s">
        <v>19</v>
      </c>
      <c r="K1895" s="72"/>
      <c r="L1895" s="72"/>
      <c r="M1895" s="72" t="s">
        <v>57</v>
      </c>
    </row>
    <row r="1896" spans="2:13" x14ac:dyDescent="0.25">
      <c r="B1896" s="72" t="s">
        <v>12</v>
      </c>
      <c r="C1896" s="72" t="s">
        <v>13</v>
      </c>
      <c r="D1896" s="72" t="s">
        <v>14</v>
      </c>
      <c r="E1896" s="72" t="s">
        <v>51</v>
      </c>
      <c r="F1896" s="73">
        <v>1699083</v>
      </c>
      <c r="G1896" s="72" t="s">
        <v>16</v>
      </c>
      <c r="H1896" s="72" t="s">
        <v>17</v>
      </c>
      <c r="I1896" s="72" t="s">
        <v>18</v>
      </c>
      <c r="J1896" s="72" t="s">
        <v>19</v>
      </c>
      <c r="K1896" s="72" t="s">
        <v>25</v>
      </c>
      <c r="L1896" s="72" t="s">
        <v>110</v>
      </c>
      <c r="M1896" s="72"/>
    </row>
    <row r="1897" spans="2:13" x14ac:dyDescent="0.25">
      <c r="B1897" s="72" t="s">
        <v>12</v>
      </c>
      <c r="C1897" s="72" t="s">
        <v>13</v>
      </c>
      <c r="D1897" s="72" t="s">
        <v>14</v>
      </c>
      <c r="E1897" s="72" t="s">
        <v>51</v>
      </c>
      <c r="F1897" s="73">
        <v>2174789</v>
      </c>
      <c r="G1897" s="72" t="s">
        <v>16</v>
      </c>
      <c r="H1897" s="72" t="s">
        <v>24</v>
      </c>
      <c r="I1897" s="72" t="s">
        <v>18</v>
      </c>
      <c r="J1897" s="72" t="s">
        <v>19</v>
      </c>
      <c r="K1897" s="72" t="s">
        <v>37</v>
      </c>
      <c r="L1897" s="72" t="s">
        <v>480</v>
      </c>
      <c r="M1897" s="72"/>
    </row>
    <row r="1898" spans="2:13" x14ac:dyDescent="0.25">
      <c r="B1898" s="72" t="s">
        <v>12</v>
      </c>
      <c r="C1898" s="72" t="s">
        <v>13</v>
      </c>
      <c r="D1898" s="72" t="s">
        <v>14</v>
      </c>
      <c r="E1898" s="72" t="s">
        <v>81</v>
      </c>
      <c r="F1898" s="73">
        <v>881523</v>
      </c>
      <c r="G1898" s="72" t="s">
        <v>16</v>
      </c>
      <c r="H1898" s="72" t="s">
        <v>17</v>
      </c>
      <c r="I1898" s="72" t="s">
        <v>48</v>
      </c>
      <c r="J1898" s="72" t="s">
        <v>19</v>
      </c>
      <c r="K1898" s="72" t="s">
        <v>49</v>
      </c>
      <c r="L1898" s="72" t="s">
        <v>82</v>
      </c>
      <c r="M1898" s="72" t="s">
        <v>57</v>
      </c>
    </row>
    <row r="1899" spans="2:13" x14ac:dyDescent="0.25">
      <c r="B1899" s="72" t="s">
        <v>12</v>
      </c>
      <c r="C1899" s="72" t="s">
        <v>13</v>
      </c>
      <c r="D1899" s="72" t="s">
        <v>14</v>
      </c>
      <c r="E1899" s="72" t="s">
        <v>81</v>
      </c>
      <c r="F1899" s="73">
        <v>3792</v>
      </c>
      <c r="G1899" s="72" t="s">
        <v>16</v>
      </c>
      <c r="H1899" s="72" t="s">
        <v>24</v>
      </c>
      <c r="I1899" s="72" t="s">
        <v>18</v>
      </c>
      <c r="J1899" s="72" t="s">
        <v>19</v>
      </c>
      <c r="K1899" s="72" t="s">
        <v>25</v>
      </c>
      <c r="L1899" s="72" t="s">
        <v>537</v>
      </c>
      <c r="M1899" s="72" t="s">
        <v>112</v>
      </c>
    </row>
    <row r="1900" spans="2:13" x14ac:dyDescent="0.25">
      <c r="B1900" s="72" t="s">
        <v>12</v>
      </c>
      <c r="C1900" s="72" t="s">
        <v>13</v>
      </c>
      <c r="D1900" s="72" t="s">
        <v>14</v>
      </c>
      <c r="E1900" s="72" t="s">
        <v>55</v>
      </c>
      <c r="F1900" s="73">
        <v>1030574</v>
      </c>
      <c r="G1900" s="72" t="s">
        <v>16</v>
      </c>
      <c r="H1900" s="72" t="s">
        <v>24</v>
      </c>
      <c r="I1900" s="72" t="s">
        <v>18</v>
      </c>
      <c r="J1900" s="72" t="s">
        <v>19</v>
      </c>
      <c r="K1900" s="72" t="s">
        <v>37</v>
      </c>
      <c r="L1900" s="72" t="s">
        <v>602</v>
      </c>
      <c r="M1900" s="72" t="s">
        <v>57</v>
      </c>
    </row>
    <row r="1901" spans="2:13" x14ac:dyDescent="0.25">
      <c r="B1901" s="72" t="s">
        <v>12</v>
      </c>
      <c r="C1901" s="72" t="s">
        <v>13</v>
      </c>
      <c r="D1901" s="72" t="s">
        <v>14</v>
      </c>
      <c r="E1901" s="72" t="s">
        <v>187</v>
      </c>
      <c r="F1901" s="73">
        <v>14708600</v>
      </c>
      <c r="G1901" s="72" t="s">
        <v>16</v>
      </c>
      <c r="H1901" s="72" t="s">
        <v>24</v>
      </c>
      <c r="I1901" s="72" t="s">
        <v>18</v>
      </c>
      <c r="J1901" s="72" t="s">
        <v>19</v>
      </c>
      <c r="K1901" s="72" t="s">
        <v>25</v>
      </c>
      <c r="L1901" s="72" t="s">
        <v>408</v>
      </c>
      <c r="M1901" s="72" t="s">
        <v>112</v>
      </c>
    </row>
    <row r="1902" spans="2:13" x14ac:dyDescent="0.25">
      <c r="B1902" s="72" t="s">
        <v>12</v>
      </c>
      <c r="C1902" s="72" t="s">
        <v>13</v>
      </c>
      <c r="D1902" s="72" t="s">
        <v>14</v>
      </c>
      <c r="E1902" s="72" t="s">
        <v>85</v>
      </c>
      <c r="F1902" s="73">
        <v>33067</v>
      </c>
      <c r="G1902" s="72" t="s">
        <v>16</v>
      </c>
      <c r="H1902" s="72" t="s">
        <v>24</v>
      </c>
      <c r="I1902" s="72" t="s">
        <v>18</v>
      </c>
      <c r="J1902" s="72" t="s">
        <v>19</v>
      </c>
      <c r="K1902" s="72" t="s">
        <v>49</v>
      </c>
      <c r="L1902" s="72" t="s">
        <v>222</v>
      </c>
      <c r="M1902" s="72"/>
    </row>
    <row r="1903" spans="2:13" x14ac:dyDescent="0.25">
      <c r="B1903" s="72" t="s">
        <v>12</v>
      </c>
      <c r="C1903" s="72" t="s">
        <v>13</v>
      </c>
      <c r="D1903" s="72" t="s">
        <v>14</v>
      </c>
      <c r="E1903" s="72" t="s">
        <v>55</v>
      </c>
      <c r="F1903" s="73">
        <v>776586</v>
      </c>
      <c r="G1903" s="72" t="s">
        <v>16</v>
      </c>
      <c r="H1903" s="72" t="s">
        <v>17</v>
      </c>
      <c r="I1903" s="72" t="s">
        <v>48</v>
      </c>
      <c r="J1903" s="72" t="s">
        <v>19</v>
      </c>
      <c r="K1903" s="72" t="s">
        <v>49</v>
      </c>
      <c r="L1903" s="72" t="s">
        <v>288</v>
      </c>
      <c r="M1903" s="72" t="s">
        <v>57</v>
      </c>
    </row>
    <row r="1904" spans="2:13" x14ac:dyDescent="0.25">
      <c r="B1904" s="72" t="s">
        <v>12</v>
      </c>
      <c r="C1904" s="72" t="s">
        <v>13</v>
      </c>
      <c r="D1904" s="72" t="s">
        <v>14</v>
      </c>
      <c r="E1904" s="72" t="s">
        <v>94</v>
      </c>
      <c r="F1904" s="73">
        <v>181726</v>
      </c>
      <c r="G1904" s="72" t="s">
        <v>16</v>
      </c>
      <c r="H1904" s="72" t="s">
        <v>24</v>
      </c>
      <c r="I1904" s="72" t="s">
        <v>18</v>
      </c>
      <c r="J1904" s="72" t="s">
        <v>19</v>
      </c>
      <c r="K1904" s="72" t="s">
        <v>37</v>
      </c>
      <c r="L1904" s="72" t="s">
        <v>232</v>
      </c>
      <c r="M1904" s="72"/>
    </row>
    <row r="1905" spans="2:13" x14ac:dyDescent="0.25">
      <c r="B1905" s="72" t="s">
        <v>12</v>
      </c>
      <c r="C1905" s="72" t="s">
        <v>13</v>
      </c>
      <c r="D1905" s="72" t="s">
        <v>14</v>
      </c>
      <c r="E1905" s="72" t="s">
        <v>79</v>
      </c>
      <c r="F1905" s="73">
        <v>-3225</v>
      </c>
      <c r="G1905" s="72" t="s">
        <v>16</v>
      </c>
      <c r="H1905" s="72" t="s">
        <v>24</v>
      </c>
      <c r="I1905" s="72" t="s">
        <v>18</v>
      </c>
      <c r="J1905" s="72" t="s">
        <v>19</v>
      </c>
      <c r="K1905" s="72" t="s">
        <v>130</v>
      </c>
      <c r="L1905" s="72" t="s">
        <v>502</v>
      </c>
      <c r="M1905" s="72"/>
    </row>
    <row r="1906" spans="2:13" x14ac:dyDescent="0.25">
      <c r="B1906" s="72" t="s">
        <v>12</v>
      </c>
      <c r="C1906" s="72" t="s">
        <v>13</v>
      </c>
      <c r="D1906" s="72" t="s">
        <v>14</v>
      </c>
      <c r="E1906" s="72" t="s">
        <v>85</v>
      </c>
      <c r="F1906" s="73">
        <v>13522</v>
      </c>
      <c r="G1906" s="72" t="s">
        <v>16</v>
      </c>
      <c r="H1906" s="72" t="s">
        <v>17</v>
      </c>
      <c r="I1906" s="72" t="s">
        <v>18</v>
      </c>
      <c r="J1906" s="72" t="s">
        <v>19</v>
      </c>
      <c r="K1906" s="72" t="s">
        <v>25</v>
      </c>
      <c r="L1906" s="72" t="s">
        <v>26</v>
      </c>
      <c r="M1906" s="72"/>
    </row>
    <row r="1907" spans="2:13" x14ac:dyDescent="0.25">
      <c r="B1907" s="72" t="s">
        <v>12</v>
      </c>
      <c r="C1907" s="72" t="s">
        <v>13</v>
      </c>
      <c r="D1907" s="72" t="s">
        <v>14</v>
      </c>
      <c r="E1907" s="72" t="s">
        <v>742</v>
      </c>
      <c r="F1907" s="73">
        <v>181468</v>
      </c>
      <c r="G1907" s="72" t="s">
        <v>269</v>
      </c>
      <c r="H1907" s="72" t="s">
        <v>24</v>
      </c>
      <c r="I1907" s="72" t="s">
        <v>18</v>
      </c>
      <c r="J1907" s="72" t="s">
        <v>19</v>
      </c>
      <c r="K1907" s="72"/>
      <c r="L1907" s="72"/>
      <c r="M1907" s="72" t="s">
        <v>775</v>
      </c>
    </row>
    <row r="1908" spans="2:13" x14ac:dyDescent="0.25">
      <c r="B1908" s="72" t="s">
        <v>12</v>
      </c>
      <c r="C1908" s="72" t="s">
        <v>13</v>
      </c>
      <c r="D1908" s="72" t="s">
        <v>14</v>
      </c>
      <c r="E1908" s="72" t="s">
        <v>94</v>
      </c>
      <c r="F1908" s="73">
        <v>16412</v>
      </c>
      <c r="G1908" s="72" t="s">
        <v>16</v>
      </c>
      <c r="H1908" s="72" t="s">
        <v>24</v>
      </c>
      <c r="I1908" s="72" t="s">
        <v>18</v>
      </c>
      <c r="J1908" s="72" t="s">
        <v>19</v>
      </c>
      <c r="K1908" s="72" t="s">
        <v>117</v>
      </c>
      <c r="L1908" s="72" t="s">
        <v>492</v>
      </c>
      <c r="M1908" s="72"/>
    </row>
    <row r="1909" spans="2:13" x14ac:dyDescent="0.25">
      <c r="B1909" s="72" t="s">
        <v>12</v>
      </c>
      <c r="C1909" s="72" t="s">
        <v>13</v>
      </c>
      <c r="D1909" s="72" t="s">
        <v>14</v>
      </c>
      <c r="E1909" s="72" t="s">
        <v>94</v>
      </c>
      <c r="F1909" s="73">
        <v>1600</v>
      </c>
      <c r="G1909" s="72" t="s">
        <v>16</v>
      </c>
      <c r="H1909" s="72" t="s">
        <v>24</v>
      </c>
      <c r="I1909" s="72" t="s">
        <v>18</v>
      </c>
      <c r="J1909" s="72" t="s">
        <v>19</v>
      </c>
      <c r="K1909" s="72" t="s">
        <v>20</v>
      </c>
      <c r="L1909" s="72" t="s">
        <v>229</v>
      </c>
      <c r="M1909" s="72"/>
    </row>
    <row r="1910" spans="2:13" x14ac:dyDescent="0.25">
      <c r="B1910" s="72" t="s">
        <v>12</v>
      </c>
      <c r="C1910" s="72" t="s">
        <v>13</v>
      </c>
      <c r="D1910" s="72" t="s">
        <v>14</v>
      </c>
      <c r="E1910" s="72" t="s">
        <v>81</v>
      </c>
      <c r="F1910" s="73">
        <v>23102</v>
      </c>
      <c r="G1910" s="72" t="s">
        <v>16</v>
      </c>
      <c r="H1910" s="72" t="s">
        <v>24</v>
      </c>
      <c r="I1910" s="72" t="s">
        <v>18</v>
      </c>
      <c r="J1910" s="72" t="s">
        <v>19</v>
      </c>
      <c r="K1910" s="72" t="s">
        <v>25</v>
      </c>
      <c r="L1910" s="72" t="s">
        <v>304</v>
      </c>
      <c r="M1910" s="72" t="s">
        <v>57</v>
      </c>
    </row>
    <row r="1911" spans="2:13" x14ac:dyDescent="0.25">
      <c r="B1911" s="72" t="s">
        <v>12</v>
      </c>
      <c r="C1911" s="72" t="s">
        <v>13</v>
      </c>
      <c r="D1911" s="72" t="s">
        <v>14</v>
      </c>
      <c r="E1911" s="72" t="s">
        <v>83</v>
      </c>
      <c r="F1911" s="73">
        <v>39395</v>
      </c>
      <c r="G1911" s="72" t="s">
        <v>16</v>
      </c>
      <c r="H1911" s="72" t="s">
        <v>17</v>
      </c>
      <c r="I1911" s="72" t="s">
        <v>18</v>
      </c>
      <c r="J1911" s="72" t="s">
        <v>19</v>
      </c>
      <c r="K1911" s="72" t="s">
        <v>49</v>
      </c>
      <c r="L1911" s="72" t="s">
        <v>95</v>
      </c>
      <c r="M1911" s="72"/>
    </row>
    <row r="1912" spans="2:13" x14ac:dyDescent="0.25">
      <c r="B1912" s="72" t="s">
        <v>12</v>
      </c>
      <c r="C1912" s="72" t="s">
        <v>13</v>
      </c>
      <c r="D1912" s="72" t="s">
        <v>14</v>
      </c>
      <c r="E1912" s="72" t="s">
        <v>146</v>
      </c>
      <c r="F1912" s="73">
        <v>-37687</v>
      </c>
      <c r="G1912" s="72" t="s">
        <v>16</v>
      </c>
      <c r="H1912" s="72" t="s">
        <v>24</v>
      </c>
      <c r="I1912" s="72" t="s">
        <v>18</v>
      </c>
      <c r="J1912" s="72" t="s">
        <v>19</v>
      </c>
      <c r="K1912" s="72" t="s">
        <v>49</v>
      </c>
      <c r="L1912" s="72" t="s">
        <v>209</v>
      </c>
      <c r="M1912" s="72"/>
    </row>
    <row r="1913" spans="2:13" x14ac:dyDescent="0.25">
      <c r="B1913" s="72" t="s">
        <v>12</v>
      </c>
      <c r="C1913" s="72" t="s">
        <v>13</v>
      </c>
      <c r="D1913" s="72" t="s">
        <v>14</v>
      </c>
      <c r="E1913" s="72" t="s">
        <v>258</v>
      </c>
      <c r="F1913" s="73">
        <v>1061040</v>
      </c>
      <c r="G1913" s="72" t="s">
        <v>16</v>
      </c>
      <c r="H1913" s="72" t="s">
        <v>24</v>
      </c>
      <c r="I1913" s="72" t="s">
        <v>18</v>
      </c>
      <c r="J1913" s="72" t="s">
        <v>19</v>
      </c>
      <c r="K1913" s="72" t="s">
        <v>37</v>
      </c>
      <c r="L1913" s="72" t="s">
        <v>635</v>
      </c>
      <c r="M1913" s="72" t="s">
        <v>243</v>
      </c>
    </row>
    <row r="1914" spans="2:13" x14ac:dyDescent="0.25">
      <c r="B1914" s="72" t="s">
        <v>12</v>
      </c>
      <c r="C1914" s="72" t="s">
        <v>13</v>
      </c>
      <c r="D1914" s="72" t="s">
        <v>14</v>
      </c>
      <c r="E1914" s="72" t="s">
        <v>146</v>
      </c>
      <c r="F1914" s="73">
        <v>-80282</v>
      </c>
      <c r="G1914" s="72" t="s">
        <v>16</v>
      </c>
      <c r="H1914" s="72" t="s">
        <v>17</v>
      </c>
      <c r="I1914" s="72" t="s">
        <v>18</v>
      </c>
      <c r="J1914" s="72" t="s">
        <v>19</v>
      </c>
      <c r="K1914" s="72" t="s">
        <v>25</v>
      </c>
      <c r="L1914" s="72" t="s">
        <v>174</v>
      </c>
      <c r="M1914" s="72"/>
    </row>
    <row r="1915" spans="2:13" x14ac:dyDescent="0.25">
      <c r="B1915" s="72" t="s">
        <v>12</v>
      </c>
      <c r="C1915" s="72" t="s">
        <v>13</v>
      </c>
      <c r="D1915" s="72" t="s">
        <v>14</v>
      </c>
      <c r="E1915" s="72" t="s">
        <v>776</v>
      </c>
      <c r="F1915" s="73">
        <v>-1811054</v>
      </c>
      <c r="G1915" s="72" t="s">
        <v>269</v>
      </c>
      <c r="H1915" s="72" t="s">
        <v>24</v>
      </c>
      <c r="I1915" s="72" t="s">
        <v>18</v>
      </c>
      <c r="J1915" s="72" t="s">
        <v>19</v>
      </c>
      <c r="K1915" s="72"/>
      <c r="L1915" s="72"/>
      <c r="M1915" s="72"/>
    </row>
    <row r="1916" spans="2:13" x14ac:dyDescent="0.25">
      <c r="B1916" s="72" t="s">
        <v>12</v>
      </c>
      <c r="C1916" s="72" t="s">
        <v>13</v>
      </c>
      <c r="D1916" s="72" t="s">
        <v>14</v>
      </c>
      <c r="E1916" s="72" t="s">
        <v>41</v>
      </c>
      <c r="F1916" s="73">
        <v>-266</v>
      </c>
      <c r="G1916" s="72" t="s">
        <v>16</v>
      </c>
      <c r="H1916" s="72" t="s">
        <v>24</v>
      </c>
      <c r="I1916" s="72" t="s">
        <v>18</v>
      </c>
      <c r="J1916" s="72" t="s">
        <v>19</v>
      </c>
      <c r="K1916" s="72" t="s">
        <v>37</v>
      </c>
      <c r="L1916" s="72" t="s">
        <v>454</v>
      </c>
      <c r="M1916" s="72"/>
    </row>
    <row r="1917" spans="2:13" x14ac:dyDescent="0.25">
      <c r="B1917" s="72" t="s">
        <v>12</v>
      </c>
      <c r="C1917" s="72" t="s">
        <v>13</v>
      </c>
      <c r="D1917" s="72" t="s">
        <v>14</v>
      </c>
      <c r="E1917" s="72" t="s">
        <v>27</v>
      </c>
      <c r="F1917" s="73">
        <v>42970</v>
      </c>
      <c r="G1917" s="72" t="s">
        <v>16</v>
      </c>
      <c r="H1917" s="72" t="s">
        <v>24</v>
      </c>
      <c r="I1917" s="72" t="s">
        <v>18</v>
      </c>
      <c r="J1917" s="72" t="s">
        <v>19</v>
      </c>
      <c r="K1917" s="72" t="s">
        <v>185</v>
      </c>
      <c r="L1917" s="72" t="s">
        <v>469</v>
      </c>
      <c r="M1917" s="72" t="s">
        <v>57</v>
      </c>
    </row>
    <row r="1918" spans="2:13" x14ac:dyDescent="0.25">
      <c r="B1918" s="72" t="s">
        <v>12</v>
      </c>
      <c r="C1918" s="72" t="s">
        <v>13</v>
      </c>
      <c r="D1918" s="72" t="s">
        <v>14</v>
      </c>
      <c r="E1918" s="72" t="s">
        <v>36</v>
      </c>
      <c r="F1918" s="73">
        <v>581267</v>
      </c>
      <c r="G1918" s="72" t="s">
        <v>16</v>
      </c>
      <c r="H1918" s="72" t="s">
        <v>24</v>
      </c>
      <c r="I1918" s="72" t="s">
        <v>18</v>
      </c>
      <c r="J1918" s="72" t="s">
        <v>19</v>
      </c>
      <c r="K1918" s="72" t="s">
        <v>75</v>
      </c>
      <c r="L1918" s="72" t="s">
        <v>443</v>
      </c>
      <c r="M1918" s="72" t="s">
        <v>47</v>
      </c>
    </row>
    <row r="1919" spans="2:13" x14ac:dyDescent="0.25">
      <c r="B1919" s="72" t="s">
        <v>12</v>
      </c>
      <c r="C1919" s="72" t="s">
        <v>13</v>
      </c>
      <c r="D1919" s="72" t="s">
        <v>14</v>
      </c>
      <c r="E1919" s="72" t="s">
        <v>146</v>
      </c>
      <c r="F1919" s="73">
        <v>-895</v>
      </c>
      <c r="G1919" s="72" t="s">
        <v>16</v>
      </c>
      <c r="H1919" s="72" t="s">
        <v>24</v>
      </c>
      <c r="I1919" s="72" t="s">
        <v>18</v>
      </c>
      <c r="J1919" s="72" t="s">
        <v>19</v>
      </c>
      <c r="K1919" s="72" t="s">
        <v>96</v>
      </c>
      <c r="L1919" s="72" t="s">
        <v>172</v>
      </c>
      <c r="M1919" s="72"/>
    </row>
    <row r="1920" spans="2:13" x14ac:dyDescent="0.25">
      <c r="B1920" s="72" t="s">
        <v>12</v>
      </c>
      <c r="C1920" s="72" t="s">
        <v>13</v>
      </c>
      <c r="D1920" s="72" t="s">
        <v>14</v>
      </c>
      <c r="E1920" s="72" t="s">
        <v>144</v>
      </c>
      <c r="F1920" s="73">
        <v>9790707</v>
      </c>
      <c r="G1920" s="72" t="s">
        <v>16</v>
      </c>
      <c r="H1920" s="72" t="s">
        <v>24</v>
      </c>
      <c r="I1920" s="72" t="s">
        <v>18</v>
      </c>
      <c r="J1920" s="72" t="s">
        <v>19</v>
      </c>
      <c r="K1920" s="72" t="s">
        <v>25</v>
      </c>
      <c r="L1920" s="72" t="s">
        <v>410</v>
      </c>
      <c r="M1920" s="72" t="s">
        <v>67</v>
      </c>
    </row>
    <row r="1921" spans="2:13" x14ac:dyDescent="0.25">
      <c r="B1921" s="72" t="s">
        <v>12</v>
      </c>
      <c r="C1921" s="72" t="s">
        <v>13</v>
      </c>
      <c r="D1921" s="72" t="s">
        <v>14</v>
      </c>
      <c r="E1921" s="72" t="s">
        <v>94</v>
      </c>
      <c r="F1921" s="73">
        <v>158</v>
      </c>
      <c r="G1921" s="72" t="s">
        <v>16</v>
      </c>
      <c r="H1921" s="72" t="s">
        <v>24</v>
      </c>
      <c r="I1921" s="72" t="s">
        <v>18</v>
      </c>
      <c r="J1921" s="72" t="s">
        <v>19</v>
      </c>
      <c r="K1921" s="72" t="s">
        <v>25</v>
      </c>
      <c r="L1921" s="72" t="s">
        <v>276</v>
      </c>
      <c r="M1921" s="72"/>
    </row>
    <row r="1922" spans="2:13" x14ac:dyDescent="0.25">
      <c r="B1922" s="72" t="s">
        <v>12</v>
      </c>
      <c r="C1922" s="72" t="s">
        <v>13</v>
      </c>
      <c r="D1922" s="72" t="s">
        <v>14</v>
      </c>
      <c r="E1922" s="72" t="s">
        <v>79</v>
      </c>
      <c r="F1922" s="73">
        <v>-1628</v>
      </c>
      <c r="G1922" s="72" t="s">
        <v>16</v>
      </c>
      <c r="H1922" s="72" t="s">
        <v>24</v>
      </c>
      <c r="I1922" s="72" t="s">
        <v>18</v>
      </c>
      <c r="J1922" s="72" t="s">
        <v>227</v>
      </c>
      <c r="K1922" s="72" t="s">
        <v>37</v>
      </c>
      <c r="L1922" s="72" t="s">
        <v>384</v>
      </c>
      <c r="M1922" s="72"/>
    </row>
    <row r="1923" spans="2:13" x14ac:dyDescent="0.25">
      <c r="B1923" s="72" t="s">
        <v>12</v>
      </c>
      <c r="C1923" s="72" t="s">
        <v>13</v>
      </c>
      <c r="D1923" s="72" t="s">
        <v>14</v>
      </c>
      <c r="E1923" s="72" t="s">
        <v>300</v>
      </c>
      <c r="F1923" s="73">
        <v>100690</v>
      </c>
      <c r="G1923" s="72" t="s">
        <v>16</v>
      </c>
      <c r="H1923" s="72" t="s">
        <v>17</v>
      </c>
      <c r="I1923" s="72" t="s">
        <v>18</v>
      </c>
      <c r="J1923" s="72" t="s">
        <v>19</v>
      </c>
      <c r="K1923" s="72" t="s">
        <v>25</v>
      </c>
      <c r="L1923" s="72" t="s">
        <v>313</v>
      </c>
      <c r="M1923" s="72" t="s">
        <v>47</v>
      </c>
    </row>
    <row r="1924" spans="2:13" x14ac:dyDescent="0.25">
      <c r="B1924" s="72" t="s">
        <v>12</v>
      </c>
      <c r="C1924" s="72" t="s">
        <v>13</v>
      </c>
      <c r="D1924" s="72" t="s">
        <v>14</v>
      </c>
      <c r="E1924" s="72" t="s">
        <v>187</v>
      </c>
      <c r="F1924" s="73">
        <v>602443</v>
      </c>
      <c r="G1924" s="72" t="s">
        <v>16</v>
      </c>
      <c r="H1924" s="72" t="s">
        <v>24</v>
      </c>
      <c r="I1924" s="72" t="s">
        <v>18</v>
      </c>
      <c r="J1924" s="72" t="s">
        <v>19</v>
      </c>
      <c r="K1924" s="72" t="s">
        <v>96</v>
      </c>
      <c r="L1924" s="72" t="s">
        <v>457</v>
      </c>
      <c r="M1924" s="72" t="s">
        <v>112</v>
      </c>
    </row>
    <row r="1925" spans="2:13" x14ac:dyDescent="0.25">
      <c r="B1925" s="72" t="s">
        <v>12</v>
      </c>
      <c r="C1925" s="72" t="s">
        <v>13</v>
      </c>
      <c r="D1925" s="72" t="s">
        <v>14</v>
      </c>
      <c r="E1925" s="72" t="s">
        <v>79</v>
      </c>
      <c r="F1925" s="73">
        <v>-4888</v>
      </c>
      <c r="G1925" s="72" t="s">
        <v>16</v>
      </c>
      <c r="H1925" s="72" t="s">
        <v>24</v>
      </c>
      <c r="I1925" s="72" t="s">
        <v>18</v>
      </c>
      <c r="J1925" s="72" t="s">
        <v>628</v>
      </c>
      <c r="K1925" s="72" t="s">
        <v>25</v>
      </c>
      <c r="L1925" s="72" t="s">
        <v>408</v>
      </c>
      <c r="M1925" s="72"/>
    </row>
    <row r="1926" spans="2:13" x14ac:dyDescent="0.25">
      <c r="B1926" s="72" t="s">
        <v>12</v>
      </c>
      <c r="C1926" s="72" t="s">
        <v>13</v>
      </c>
      <c r="D1926" s="72" t="s">
        <v>14</v>
      </c>
      <c r="E1926" s="72" t="s">
        <v>94</v>
      </c>
      <c r="F1926" s="73">
        <v>7494</v>
      </c>
      <c r="G1926" s="72" t="s">
        <v>16</v>
      </c>
      <c r="H1926" s="72" t="s">
        <v>24</v>
      </c>
      <c r="I1926" s="72" t="s">
        <v>18</v>
      </c>
      <c r="J1926" s="72" t="s">
        <v>19</v>
      </c>
      <c r="K1926" s="72" t="s">
        <v>117</v>
      </c>
      <c r="L1926" s="72" t="s">
        <v>393</v>
      </c>
      <c r="M1926" s="72"/>
    </row>
    <row r="1927" spans="2:13" x14ac:dyDescent="0.25">
      <c r="B1927" s="72" t="s">
        <v>12</v>
      </c>
      <c r="C1927" s="72" t="s">
        <v>13</v>
      </c>
      <c r="D1927" s="72" t="s">
        <v>14</v>
      </c>
      <c r="E1927" s="72" t="s">
        <v>152</v>
      </c>
      <c r="F1927" s="73">
        <v>-75540</v>
      </c>
      <c r="G1927" s="72" t="s">
        <v>16</v>
      </c>
      <c r="H1927" s="72" t="s">
        <v>24</v>
      </c>
      <c r="I1927" s="72" t="s">
        <v>18</v>
      </c>
      <c r="J1927" s="72" t="s">
        <v>19</v>
      </c>
      <c r="K1927" s="72" t="s">
        <v>25</v>
      </c>
      <c r="L1927" s="72" t="s">
        <v>180</v>
      </c>
      <c r="M1927" s="72"/>
    </row>
    <row r="1928" spans="2:13" x14ac:dyDescent="0.25">
      <c r="B1928" s="72" t="s">
        <v>12</v>
      </c>
      <c r="C1928" s="72" t="s">
        <v>13</v>
      </c>
      <c r="D1928" s="72" t="s">
        <v>14</v>
      </c>
      <c r="E1928" s="72" t="s">
        <v>68</v>
      </c>
      <c r="F1928" s="73">
        <v>-35186</v>
      </c>
      <c r="G1928" s="72" t="s">
        <v>16</v>
      </c>
      <c r="H1928" s="72" t="s">
        <v>24</v>
      </c>
      <c r="I1928" s="72" t="s">
        <v>18</v>
      </c>
      <c r="J1928" s="72" t="s">
        <v>19</v>
      </c>
      <c r="K1928" s="72" t="s">
        <v>25</v>
      </c>
      <c r="L1928" s="72" t="s">
        <v>165</v>
      </c>
      <c r="M1928" s="72"/>
    </row>
    <row r="1929" spans="2:13" x14ac:dyDescent="0.25">
      <c r="B1929" s="72" t="s">
        <v>12</v>
      </c>
      <c r="C1929" s="72" t="s">
        <v>13</v>
      </c>
      <c r="D1929" s="72" t="s">
        <v>14</v>
      </c>
      <c r="E1929" s="72" t="s">
        <v>55</v>
      </c>
      <c r="F1929" s="73">
        <v>15409</v>
      </c>
      <c r="G1929" s="72" t="s">
        <v>16</v>
      </c>
      <c r="H1929" s="72" t="s">
        <v>17</v>
      </c>
      <c r="I1929" s="72" t="s">
        <v>18</v>
      </c>
      <c r="J1929" s="72" t="s">
        <v>227</v>
      </c>
      <c r="K1929" s="72" t="s">
        <v>25</v>
      </c>
      <c r="L1929" s="72" t="s">
        <v>430</v>
      </c>
      <c r="M1929" s="72" t="s">
        <v>112</v>
      </c>
    </row>
    <row r="1930" spans="2:13" x14ac:dyDescent="0.25">
      <c r="B1930" s="72" t="s">
        <v>12</v>
      </c>
      <c r="C1930" s="72" t="s">
        <v>13</v>
      </c>
      <c r="D1930" s="72" t="s">
        <v>14</v>
      </c>
      <c r="E1930" s="72" t="s">
        <v>83</v>
      </c>
      <c r="F1930" s="73">
        <v>806</v>
      </c>
      <c r="G1930" s="72" t="s">
        <v>16</v>
      </c>
      <c r="H1930" s="72" t="s">
        <v>24</v>
      </c>
      <c r="I1930" s="72" t="s">
        <v>18</v>
      </c>
      <c r="J1930" s="72" t="s">
        <v>19</v>
      </c>
      <c r="K1930" s="72" t="s">
        <v>43</v>
      </c>
      <c r="L1930" s="72" t="s">
        <v>189</v>
      </c>
      <c r="M1930" s="72"/>
    </row>
    <row r="1931" spans="2:13" x14ac:dyDescent="0.25">
      <c r="B1931" s="72" t="s">
        <v>12</v>
      </c>
      <c r="C1931" s="72" t="s">
        <v>13</v>
      </c>
      <c r="D1931" s="72" t="s">
        <v>14</v>
      </c>
      <c r="E1931" s="72" t="s">
        <v>55</v>
      </c>
      <c r="F1931" s="73">
        <v>791667</v>
      </c>
      <c r="G1931" s="72" t="s">
        <v>16</v>
      </c>
      <c r="H1931" s="72" t="s">
        <v>24</v>
      </c>
      <c r="I1931" s="72" t="s">
        <v>18</v>
      </c>
      <c r="J1931" s="72" t="s">
        <v>227</v>
      </c>
      <c r="K1931" s="72" t="s">
        <v>37</v>
      </c>
      <c r="L1931" s="72" t="s">
        <v>521</v>
      </c>
      <c r="M1931" s="72" t="s">
        <v>112</v>
      </c>
    </row>
    <row r="1932" spans="2:13" x14ac:dyDescent="0.25">
      <c r="B1932" s="72" t="s">
        <v>12</v>
      </c>
      <c r="C1932" s="72" t="s">
        <v>13</v>
      </c>
      <c r="D1932" s="72" t="s">
        <v>14</v>
      </c>
      <c r="E1932" s="72" t="s">
        <v>68</v>
      </c>
      <c r="F1932" s="73">
        <v>-610851</v>
      </c>
      <c r="G1932" s="72" t="s">
        <v>16</v>
      </c>
      <c r="H1932" s="72" t="s">
        <v>24</v>
      </c>
      <c r="I1932" s="72" t="s">
        <v>18</v>
      </c>
      <c r="J1932" s="72" t="s">
        <v>19</v>
      </c>
      <c r="K1932" s="72" t="s">
        <v>75</v>
      </c>
      <c r="L1932" s="72" t="s">
        <v>76</v>
      </c>
      <c r="M1932" s="72"/>
    </row>
    <row r="1933" spans="2:13" x14ac:dyDescent="0.25">
      <c r="B1933" s="72" t="s">
        <v>12</v>
      </c>
      <c r="C1933" s="72" t="s">
        <v>13</v>
      </c>
      <c r="D1933" s="72" t="s">
        <v>14</v>
      </c>
      <c r="E1933" s="72" t="s">
        <v>453</v>
      </c>
      <c r="F1933" s="73">
        <v>150242</v>
      </c>
      <c r="G1933" s="72" t="s">
        <v>16</v>
      </c>
      <c r="H1933" s="72" t="s">
        <v>24</v>
      </c>
      <c r="I1933" s="72" t="s">
        <v>18</v>
      </c>
      <c r="J1933" s="72" t="s">
        <v>19</v>
      </c>
      <c r="K1933" s="72" t="s">
        <v>37</v>
      </c>
      <c r="L1933" s="72" t="s">
        <v>291</v>
      </c>
      <c r="M1933" s="72"/>
    </row>
    <row r="1934" spans="2:13" x14ac:dyDescent="0.25">
      <c r="B1934" s="72" t="s">
        <v>12</v>
      </c>
      <c r="C1934" s="72" t="s">
        <v>13</v>
      </c>
      <c r="D1934" s="72" t="s">
        <v>14</v>
      </c>
      <c r="E1934" s="72" t="s">
        <v>241</v>
      </c>
      <c r="F1934" s="73">
        <v>67975</v>
      </c>
      <c r="G1934" s="72" t="s">
        <v>16</v>
      </c>
      <c r="H1934" s="72" t="s">
        <v>17</v>
      </c>
      <c r="I1934" s="72" t="s">
        <v>18</v>
      </c>
      <c r="J1934" s="72" t="s">
        <v>19</v>
      </c>
      <c r="K1934" s="72" t="s">
        <v>25</v>
      </c>
      <c r="L1934" s="72" t="s">
        <v>52</v>
      </c>
      <c r="M1934" s="72" t="s">
        <v>444</v>
      </c>
    </row>
    <row r="1935" spans="2:13" x14ac:dyDescent="0.25">
      <c r="B1935" s="72" t="s">
        <v>12</v>
      </c>
      <c r="C1935" s="72" t="s">
        <v>13</v>
      </c>
      <c r="D1935" s="72" t="s">
        <v>14</v>
      </c>
      <c r="E1935" s="72" t="s">
        <v>41</v>
      </c>
      <c r="F1935" s="73">
        <v>-599</v>
      </c>
      <c r="G1935" s="72" t="s">
        <v>16</v>
      </c>
      <c r="H1935" s="72" t="s">
        <v>17</v>
      </c>
      <c r="I1935" s="72" t="s">
        <v>18</v>
      </c>
      <c r="J1935" s="72" t="s">
        <v>19</v>
      </c>
      <c r="K1935" s="72" t="s">
        <v>25</v>
      </c>
      <c r="L1935" s="72" t="s">
        <v>379</v>
      </c>
      <c r="M1935" s="72"/>
    </row>
    <row r="1936" spans="2:13" x14ac:dyDescent="0.25">
      <c r="B1936" s="72" t="s">
        <v>12</v>
      </c>
      <c r="C1936" s="72" t="s">
        <v>13</v>
      </c>
      <c r="D1936" s="72" t="s">
        <v>14</v>
      </c>
      <c r="E1936" s="72" t="s">
        <v>23</v>
      </c>
      <c r="F1936" s="73">
        <v>-379</v>
      </c>
      <c r="G1936" s="72" t="s">
        <v>16</v>
      </c>
      <c r="H1936" s="72" t="s">
        <v>24</v>
      </c>
      <c r="I1936" s="72" t="s">
        <v>18</v>
      </c>
      <c r="J1936" s="72" t="s">
        <v>19</v>
      </c>
      <c r="K1936" s="72" t="s">
        <v>37</v>
      </c>
      <c r="L1936" s="72" t="s">
        <v>604</v>
      </c>
      <c r="M1936" s="72"/>
    </row>
    <row r="1937" spans="2:13" x14ac:dyDescent="0.25">
      <c r="B1937" s="72" t="s">
        <v>12</v>
      </c>
      <c r="C1937" s="72" t="s">
        <v>13</v>
      </c>
      <c r="D1937" s="72" t="s">
        <v>14</v>
      </c>
      <c r="E1937" s="72" t="s">
        <v>94</v>
      </c>
      <c r="F1937" s="73">
        <v>3114</v>
      </c>
      <c r="G1937" s="72" t="s">
        <v>16</v>
      </c>
      <c r="H1937" s="72" t="s">
        <v>17</v>
      </c>
      <c r="I1937" s="72" t="s">
        <v>18</v>
      </c>
      <c r="J1937" s="72" t="s">
        <v>19</v>
      </c>
      <c r="K1937" s="72" t="s">
        <v>20</v>
      </c>
      <c r="L1937" s="72" t="s">
        <v>529</v>
      </c>
      <c r="M1937" s="72"/>
    </row>
    <row r="1938" spans="2:13" x14ac:dyDescent="0.25">
      <c r="B1938" s="72" t="s">
        <v>12</v>
      </c>
      <c r="C1938" s="72" t="s">
        <v>13</v>
      </c>
      <c r="D1938" s="72" t="s">
        <v>14</v>
      </c>
      <c r="E1938" s="72" t="s">
        <v>79</v>
      </c>
      <c r="F1938" s="73">
        <v>-23859</v>
      </c>
      <c r="G1938" s="72" t="s">
        <v>16</v>
      </c>
      <c r="H1938" s="72" t="s">
        <v>17</v>
      </c>
      <c r="I1938" s="72" t="s">
        <v>18</v>
      </c>
      <c r="J1938" s="72" t="s">
        <v>19</v>
      </c>
      <c r="K1938" s="72" t="s">
        <v>25</v>
      </c>
      <c r="L1938" s="72" t="s">
        <v>249</v>
      </c>
      <c r="M1938" s="72"/>
    </row>
    <row r="1939" spans="2:13" x14ac:dyDescent="0.25">
      <c r="B1939" s="72" t="s">
        <v>12</v>
      </c>
      <c r="C1939" s="72" t="s">
        <v>13</v>
      </c>
      <c r="D1939" s="72" t="s">
        <v>14</v>
      </c>
      <c r="E1939" s="72" t="s">
        <v>41</v>
      </c>
      <c r="F1939" s="73">
        <v>-676</v>
      </c>
      <c r="G1939" s="72" t="s">
        <v>16</v>
      </c>
      <c r="H1939" s="72" t="s">
        <v>17</v>
      </c>
      <c r="I1939" s="72" t="s">
        <v>18</v>
      </c>
      <c r="J1939" s="72" t="s">
        <v>19</v>
      </c>
      <c r="K1939" s="72" t="s">
        <v>20</v>
      </c>
      <c r="L1939" s="72" t="s">
        <v>321</v>
      </c>
      <c r="M1939" s="72"/>
    </row>
    <row r="1940" spans="2:13" x14ac:dyDescent="0.25">
      <c r="B1940" s="72" t="s">
        <v>12</v>
      </c>
      <c r="C1940" s="72" t="s">
        <v>13</v>
      </c>
      <c r="D1940" s="72" t="s">
        <v>14</v>
      </c>
      <c r="E1940" s="72" t="s">
        <v>41</v>
      </c>
      <c r="F1940" s="73">
        <v>-91</v>
      </c>
      <c r="G1940" s="72" t="s">
        <v>16</v>
      </c>
      <c r="H1940" s="72" t="s">
        <v>24</v>
      </c>
      <c r="I1940" s="72" t="s">
        <v>48</v>
      </c>
      <c r="J1940" s="72" t="s">
        <v>19</v>
      </c>
      <c r="K1940" s="72" t="s">
        <v>37</v>
      </c>
      <c r="L1940" s="72" t="s">
        <v>301</v>
      </c>
      <c r="M1940" s="72"/>
    </row>
    <row r="1941" spans="2:13" x14ac:dyDescent="0.25">
      <c r="B1941" s="72" t="s">
        <v>12</v>
      </c>
      <c r="C1941" s="72" t="s">
        <v>13</v>
      </c>
      <c r="D1941" s="72" t="s">
        <v>14</v>
      </c>
      <c r="E1941" s="72" t="s">
        <v>777</v>
      </c>
      <c r="F1941" s="73">
        <v>94174</v>
      </c>
      <c r="G1941" s="72" t="s">
        <v>16</v>
      </c>
      <c r="H1941" s="72" t="s">
        <v>24</v>
      </c>
      <c r="I1941" s="72" t="s">
        <v>18</v>
      </c>
      <c r="J1941" s="72" t="s">
        <v>19</v>
      </c>
      <c r="K1941" s="72"/>
      <c r="L1941" s="72"/>
      <c r="M1941" s="72" t="s">
        <v>47</v>
      </c>
    </row>
    <row r="1942" spans="2:13" x14ac:dyDescent="0.25">
      <c r="B1942" s="72" t="s">
        <v>12</v>
      </c>
      <c r="C1942" s="72" t="s">
        <v>13</v>
      </c>
      <c r="D1942" s="72" t="s">
        <v>14</v>
      </c>
      <c r="E1942" s="72" t="s">
        <v>79</v>
      </c>
      <c r="F1942" s="73">
        <v>-11059</v>
      </c>
      <c r="G1942" s="72" t="s">
        <v>16</v>
      </c>
      <c r="H1942" s="72" t="s">
        <v>17</v>
      </c>
      <c r="I1942" s="72" t="s">
        <v>18</v>
      </c>
      <c r="J1942" s="72" t="s">
        <v>19</v>
      </c>
      <c r="K1942" s="72" t="s">
        <v>20</v>
      </c>
      <c r="L1942" s="72" t="s">
        <v>529</v>
      </c>
      <c r="M1942" s="72"/>
    </row>
    <row r="1943" spans="2:13" x14ac:dyDescent="0.25">
      <c r="B1943" s="72" t="s">
        <v>12</v>
      </c>
      <c r="C1943" s="72" t="s">
        <v>13</v>
      </c>
      <c r="D1943" s="72" t="s">
        <v>14</v>
      </c>
      <c r="E1943" s="72" t="s">
        <v>55</v>
      </c>
      <c r="F1943" s="73">
        <v>1505283</v>
      </c>
      <c r="G1943" s="72" t="s">
        <v>16</v>
      </c>
      <c r="H1943" s="72" t="s">
        <v>24</v>
      </c>
      <c r="I1943" s="72" t="s">
        <v>18</v>
      </c>
      <c r="J1943" s="72" t="s">
        <v>19</v>
      </c>
      <c r="K1943" s="72" t="s">
        <v>117</v>
      </c>
      <c r="L1943" s="72" t="s">
        <v>387</v>
      </c>
      <c r="M1943" s="72" t="s">
        <v>29</v>
      </c>
    </row>
    <row r="1944" spans="2:13" x14ac:dyDescent="0.25">
      <c r="B1944" s="72" t="s">
        <v>12</v>
      </c>
      <c r="C1944" s="72" t="s">
        <v>13</v>
      </c>
      <c r="D1944" s="72" t="s">
        <v>14</v>
      </c>
      <c r="E1944" s="72" t="s">
        <v>81</v>
      </c>
      <c r="F1944" s="73">
        <v>43903</v>
      </c>
      <c r="G1944" s="72" t="s">
        <v>16</v>
      </c>
      <c r="H1944" s="72" t="s">
        <v>24</v>
      </c>
      <c r="I1944" s="72" t="s">
        <v>18</v>
      </c>
      <c r="J1944" s="72" t="s">
        <v>19</v>
      </c>
      <c r="K1944" s="72" t="s">
        <v>25</v>
      </c>
      <c r="L1944" s="72" t="s">
        <v>254</v>
      </c>
      <c r="M1944" s="72" t="s">
        <v>35</v>
      </c>
    </row>
    <row r="1945" spans="2:13" x14ac:dyDescent="0.25">
      <c r="B1945" s="72" t="s">
        <v>12</v>
      </c>
      <c r="C1945" s="72" t="s">
        <v>13</v>
      </c>
      <c r="D1945" s="72" t="s">
        <v>14</v>
      </c>
      <c r="E1945" s="72" t="s">
        <v>228</v>
      </c>
      <c r="F1945" s="73">
        <v>24026</v>
      </c>
      <c r="G1945" s="72" t="s">
        <v>16</v>
      </c>
      <c r="H1945" s="72" t="s">
        <v>24</v>
      </c>
      <c r="I1945" s="72" t="s">
        <v>18</v>
      </c>
      <c r="J1945" s="72" t="s">
        <v>19</v>
      </c>
      <c r="K1945" s="72" t="s">
        <v>37</v>
      </c>
      <c r="L1945" s="72" t="s">
        <v>61</v>
      </c>
      <c r="M1945" s="72" t="s">
        <v>67</v>
      </c>
    </row>
    <row r="1946" spans="2:13" x14ac:dyDescent="0.25">
      <c r="B1946" s="72" t="s">
        <v>12</v>
      </c>
      <c r="C1946" s="72" t="s">
        <v>13</v>
      </c>
      <c r="D1946" s="72" t="s">
        <v>14</v>
      </c>
      <c r="E1946" s="72" t="s">
        <v>123</v>
      </c>
      <c r="F1946" s="73">
        <v>-377</v>
      </c>
      <c r="G1946" s="72" t="s">
        <v>16</v>
      </c>
      <c r="H1946" s="72" t="s">
        <v>17</v>
      </c>
      <c r="I1946" s="72" t="s">
        <v>48</v>
      </c>
      <c r="J1946" s="72" t="s">
        <v>19</v>
      </c>
      <c r="K1946" s="72" t="s">
        <v>49</v>
      </c>
      <c r="L1946" s="72" t="s">
        <v>222</v>
      </c>
      <c r="M1946" s="72"/>
    </row>
    <row r="1947" spans="2:13" x14ac:dyDescent="0.25">
      <c r="B1947" s="72" t="s">
        <v>12</v>
      </c>
      <c r="C1947" s="72" t="s">
        <v>13</v>
      </c>
      <c r="D1947" s="72" t="s">
        <v>14</v>
      </c>
      <c r="E1947" s="72" t="s">
        <v>30</v>
      </c>
      <c r="F1947" s="73">
        <v>-845</v>
      </c>
      <c r="G1947" s="72" t="s">
        <v>16</v>
      </c>
      <c r="H1947" s="72" t="s">
        <v>24</v>
      </c>
      <c r="I1947" s="72" t="s">
        <v>18</v>
      </c>
      <c r="J1947" s="72" t="s">
        <v>19</v>
      </c>
      <c r="K1947" s="72" t="s">
        <v>25</v>
      </c>
      <c r="L1947" s="72" t="s">
        <v>104</v>
      </c>
      <c r="M1947" s="72"/>
    </row>
    <row r="1948" spans="2:13" x14ac:dyDescent="0.25">
      <c r="B1948" s="72" t="s">
        <v>12</v>
      </c>
      <c r="C1948" s="72" t="s">
        <v>13</v>
      </c>
      <c r="D1948" s="72" t="s">
        <v>14</v>
      </c>
      <c r="E1948" s="72" t="s">
        <v>94</v>
      </c>
      <c r="F1948" s="73">
        <v>21627</v>
      </c>
      <c r="G1948" s="72" t="s">
        <v>16</v>
      </c>
      <c r="H1948" s="72" t="s">
        <v>17</v>
      </c>
      <c r="I1948" s="72" t="s">
        <v>18</v>
      </c>
      <c r="J1948" s="72" t="s">
        <v>19</v>
      </c>
      <c r="K1948" s="72" t="s">
        <v>25</v>
      </c>
      <c r="L1948" s="72" t="s">
        <v>323</v>
      </c>
      <c r="M1948" s="72"/>
    </row>
    <row r="1949" spans="2:13" x14ac:dyDescent="0.25">
      <c r="B1949" s="72" t="s">
        <v>12</v>
      </c>
      <c r="C1949" s="72" t="s">
        <v>13</v>
      </c>
      <c r="D1949" s="72" t="s">
        <v>14</v>
      </c>
      <c r="E1949" s="72" t="s">
        <v>79</v>
      </c>
      <c r="F1949" s="73">
        <v>-3365</v>
      </c>
      <c r="G1949" s="72" t="s">
        <v>16</v>
      </c>
      <c r="H1949" s="72" t="s">
        <v>17</v>
      </c>
      <c r="I1949" s="72" t="s">
        <v>18</v>
      </c>
      <c r="J1949" s="72" t="s">
        <v>19</v>
      </c>
      <c r="K1949" s="72" t="s">
        <v>25</v>
      </c>
      <c r="L1949" s="72" t="s">
        <v>265</v>
      </c>
      <c r="M1949" s="72"/>
    </row>
    <row r="1950" spans="2:13" x14ac:dyDescent="0.25">
      <c r="B1950" s="72" t="s">
        <v>12</v>
      </c>
      <c r="C1950" s="72" t="s">
        <v>13</v>
      </c>
      <c r="D1950" s="72" t="s">
        <v>14</v>
      </c>
      <c r="E1950" s="72" t="s">
        <v>30</v>
      </c>
      <c r="F1950" s="73">
        <v>-1904</v>
      </c>
      <c r="G1950" s="72" t="s">
        <v>16</v>
      </c>
      <c r="H1950" s="72" t="s">
        <v>24</v>
      </c>
      <c r="I1950" s="72" t="s">
        <v>18</v>
      </c>
      <c r="J1950" s="72" t="s">
        <v>19</v>
      </c>
      <c r="K1950" s="72" t="s">
        <v>37</v>
      </c>
      <c r="L1950" s="72" t="s">
        <v>588</v>
      </c>
      <c r="M1950" s="72"/>
    </row>
    <row r="1951" spans="2:13" x14ac:dyDescent="0.25">
      <c r="B1951" s="72" t="s">
        <v>12</v>
      </c>
      <c r="C1951" s="72" t="s">
        <v>13</v>
      </c>
      <c r="D1951" s="72" t="s">
        <v>14</v>
      </c>
      <c r="E1951" s="72" t="s">
        <v>83</v>
      </c>
      <c r="F1951" s="73">
        <v>387902</v>
      </c>
      <c r="G1951" s="72" t="s">
        <v>16</v>
      </c>
      <c r="H1951" s="72" t="s">
        <v>24</v>
      </c>
      <c r="I1951" s="72" t="s">
        <v>18</v>
      </c>
      <c r="J1951" s="72" t="s">
        <v>19</v>
      </c>
      <c r="K1951" s="72" t="s">
        <v>37</v>
      </c>
      <c r="L1951" s="72" t="s">
        <v>509</v>
      </c>
      <c r="M1951" s="72"/>
    </row>
    <row r="1952" spans="2:13" x14ac:dyDescent="0.25">
      <c r="B1952" s="72" t="s">
        <v>12</v>
      </c>
      <c r="C1952" s="72" t="s">
        <v>13</v>
      </c>
      <c r="D1952" s="72" t="s">
        <v>14</v>
      </c>
      <c r="E1952" s="72" t="s">
        <v>68</v>
      </c>
      <c r="F1952" s="73">
        <v>-7971</v>
      </c>
      <c r="G1952" s="72" t="s">
        <v>16</v>
      </c>
      <c r="H1952" s="72" t="s">
        <v>24</v>
      </c>
      <c r="I1952" s="72" t="s">
        <v>18</v>
      </c>
      <c r="J1952" s="72" t="s">
        <v>19</v>
      </c>
      <c r="K1952" s="72" t="s">
        <v>99</v>
      </c>
      <c r="L1952" s="72" t="s">
        <v>335</v>
      </c>
      <c r="M1952" s="72"/>
    </row>
    <row r="1953" spans="2:13" x14ac:dyDescent="0.25">
      <c r="B1953" s="72" t="s">
        <v>12</v>
      </c>
      <c r="C1953" s="72" t="s">
        <v>13</v>
      </c>
      <c r="D1953" s="72" t="s">
        <v>14</v>
      </c>
      <c r="E1953" s="72" t="s">
        <v>39</v>
      </c>
      <c r="F1953" s="73">
        <v>-265990</v>
      </c>
      <c r="G1953" s="72" t="s">
        <v>16</v>
      </c>
      <c r="H1953" s="72" t="s">
        <v>24</v>
      </c>
      <c r="I1953" s="72" t="s">
        <v>18</v>
      </c>
      <c r="J1953" s="72" t="s">
        <v>19</v>
      </c>
      <c r="K1953" s="72" t="s">
        <v>157</v>
      </c>
      <c r="L1953" s="72" t="s">
        <v>640</v>
      </c>
      <c r="M1953" s="72"/>
    </row>
    <row r="1954" spans="2:13" x14ac:dyDescent="0.25">
      <c r="B1954" s="72" t="s">
        <v>12</v>
      </c>
      <c r="C1954" s="72" t="s">
        <v>13</v>
      </c>
      <c r="D1954" s="72" t="s">
        <v>14</v>
      </c>
      <c r="E1954" s="72" t="s">
        <v>256</v>
      </c>
      <c r="F1954" s="73">
        <v>-12215</v>
      </c>
      <c r="G1954" s="72" t="s">
        <v>16</v>
      </c>
      <c r="H1954" s="72" t="s">
        <v>24</v>
      </c>
      <c r="I1954" s="72" t="s">
        <v>18</v>
      </c>
      <c r="J1954" s="72" t="s">
        <v>19</v>
      </c>
      <c r="K1954" s="72" t="s">
        <v>63</v>
      </c>
      <c r="L1954" s="72" t="s">
        <v>515</v>
      </c>
      <c r="M1954" s="72"/>
    </row>
    <row r="1955" spans="2:13" x14ac:dyDescent="0.25">
      <c r="B1955" s="72" t="s">
        <v>12</v>
      </c>
      <c r="C1955" s="72" t="s">
        <v>13</v>
      </c>
      <c r="D1955" s="72" t="s">
        <v>14</v>
      </c>
      <c r="E1955" s="72" t="s">
        <v>83</v>
      </c>
      <c r="F1955" s="73">
        <v>200352</v>
      </c>
      <c r="G1955" s="72" t="s">
        <v>16</v>
      </c>
      <c r="H1955" s="72" t="s">
        <v>17</v>
      </c>
      <c r="I1955" s="72" t="s">
        <v>18</v>
      </c>
      <c r="J1955" s="72" t="s">
        <v>19</v>
      </c>
      <c r="K1955" s="72" t="s">
        <v>37</v>
      </c>
      <c r="L1955" s="72" t="s">
        <v>274</v>
      </c>
      <c r="M1955" s="72"/>
    </row>
    <row r="1956" spans="2:13" x14ac:dyDescent="0.25">
      <c r="B1956" s="72" t="s">
        <v>12</v>
      </c>
      <c r="C1956" s="72" t="s">
        <v>13</v>
      </c>
      <c r="D1956" s="72" t="s">
        <v>14</v>
      </c>
      <c r="E1956" s="72" t="s">
        <v>65</v>
      </c>
      <c r="F1956" s="73">
        <v>16832</v>
      </c>
      <c r="G1956" s="72" t="s">
        <v>16</v>
      </c>
      <c r="H1956" s="72" t="s">
        <v>24</v>
      </c>
      <c r="I1956" s="72" t="s">
        <v>18</v>
      </c>
      <c r="J1956" s="72" t="s">
        <v>19</v>
      </c>
      <c r="K1956" s="72" t="s">
        <v>99</v>
      </c>
      <c r="L1956" s="72" t="s">
        <v>543</v>
      </c>
      <c r="M1956" s="72" t="s">
        <v>133</v>
      </c>
    </row>
    <row r="1957" spans="2:13" x14ac:dyDescent="0.25">
      <c r="B1957" s="72" t="s">
        <v>12</v>
      </c>
      <c r="C1957" s="72" t="s">
        <v>13</v>
      </c>
      <c r="D1957" s="72" t="s">
        <v>14</v>
      </c>
      <c r="E1957" s="72" t="s">
        <v>70</v>
      </c>
      <c r="F1957" s="73">
        <v>884099</v>
      </c>
      <c r="G1957" s="72" t="s">
        <v>16</v>
      </c>
      <c r="H1957" s="72" t="s">
        <v>24</v>
      </c>
      <c r="I1957" s="72" t="s">
        <v>18</v>
      </c>
      <c r="J1957" s="72" t="s">
        <v>19</v>
      </c>
      <c r="K1957" s="72" t="s">
        <v>185</v>
      </c>
      <c r="L1957" s="72" t="s">
        <v>186</v>
      </c>
      <c r="M1957" s="72" t="s">
        <v>444</v>
      </c>
    </row>
    <row r="1958" spans="2:13" x14ac:dyDescent="0.25">
      <c r="B1958" s="72" t="s">
        <v>12</v>
      </c>
      <c r="C1958" s="72" t="s">
        <v>13</v>
      </c>
      <c r="D1958" s="72" t="s">
        <v>14</v>
      </c>
      <c r="E1958" s="72" t="s">
        <v>55</v>
      </c>
      <c r="F1958" s="73">
        <v>158165</v>
      </c>
      <c r="G1958" s="72" t="s">
        <v>16</v>
      </c>
      <c r="H1958" s="72" t="s">
        <v>24</v>
      </c>
      <c r="I1958" s="72" t="s">
        <v>18</v>
      </c>
      <c r="J1958" s="72" t="s">
        <v>19</v>
      </c>
      <c r="K1958" s="72" t="s">
        <v>25</v>
      </c>
      <c r="L1958" s="72" t="s">
        <v>566</v>
      </c>
      <c r="M1958" s="72" t="s">
        <v>47</v>
      </c>
    </row>
    <row r="1959" spans="2:13" x14ac:dyDescent="0.25">
      <c r="B1959" s="72" t="s">
        <v>12</v>
      </c>
      <c r="C1959" s="72" t="s">
        <v>13</v>
      </c>
      <c r="D1959" s="72" t="s">
        <v>14</v>
      </c>
      <c r="E1959" s="72" t="s">
        <v>123</v>
      </c>
      <c r="F1959" s="73">
        <v>-665</v>
      </c>
      <c r="G1959" s="72" t="s">
        <v>16</v>
      </c>
      <c r="H1959" s="72" t="s">
        <v>24</v>
      </c>
      <c r="I1959" s="72" t="s">
        <v>18</v>
      </c>
      <c r="J1959" s="72" t="s">
        <v>19</v>
      </c>
      <c r="K1959" s="72" t="s">
        <v>37</v>
      </c>
      <c r="L1959" s="72" t="s">
        <v>349</v>
      </c>
      <c r="M1959" s="72"/>
    </row>
    <row r="1960" spans="2:13" x14ac:dyDescent="0.25">
      <c r="B1960" s="72" t="s">
        <v>12</v>
      </c>
      <c r="C1960" s="72" t="s">
        <v>13</v>
      </c>
      <c r="D1960" s="72" t="s">
        <v>14</v>
      </c>
      <c r="E1960" s="72" t="s">
        <v>83</v>
      </c>
      <c r="F1960" s="73">
        <v>367526</v>
      </c>
      <c r="G1960" s="72" t="s">
        <v>16</v>
      </c>
      <c r="H1960" s="72" t="s">
        <v>24</v>
      </c>
      <c r="I1960" s="72" t="s">
        <v>18</v>
      </c>
      <c r="J1960" s="72" t="s">
        <v>19</v>
      </c>
      <c r="K1960" s="72" t="s">
        <v>25</v>
      </c>
      <c r="L1960" s="72" t="s">
        <v>314</v>
      </c>
      <c r="M1960" s="72"/>
    </row>
    <row r="1961" spans="2:13" x14ac:dyDescent="0.25">
      <c r="B1961" s="72" t="s">
        <v>12</v>
      </c>
      <c r="C1961" s="72" t="s">
        <v>13</v>
      </c>
      <c r="D1961" s="72" t="s">
        <v>14</v>
      </c>
      <c r="E1961" s="72" t="s">
        <v>36</v>
      </c>
      <c r="F1961" s="73">
        <v>257218</v>
      </c>
      <c r="G1961" s="72" t="s">
        <v>16</v>
      </c>
      <c r="H1961" s="72" t="s">
        <v>24</v>
      </c>
      <c r="I1961" s="72" t="s">
        <v>18</v>
      </c>
      <c r="J1961" s="72" t="s">
        <v>19</v>
      </c>
      <c r="K1961" s="72" t="s">
        <v>20</v>
      </c>
      <c r="L1961" s="72" t="s">
        <v>148</v>
      </c>
      <c r="M1961" s="72" t="s">
        <v>29</v>
      </c>
    </row>
    <row r="1962" spans="2:13" x14ac:dyDescent="0.25">
      <c r="B1962" s="72" t="s">
        <v>12</v>
      </c>
      <c r="C1962" s="72" t="s">
        <v>13</v>
      </c>
      <c r="D1962" s="72" t="s">
        <v>14</v>
      </c>
      <c r="E1962" s="72" t="s">
        <v>353</v>
      </c>
      <c r="F1962" s="73">
        <v>105530</v>
      </c>
      <c r="G1962" s="72" t="s">
        <v>16</v>
      </c>
      <c r="H1962" s="72" t="s">
        <v>17</v>
      </c>
      <c r="I1962" s="72" t="s">
        <v>18</v>
      </c>
      <c r="J1962" s="72" t="s">
        <v>19</v>
      </c>
      <c r="K1962" s="72" t="s">
        <v>37</v>
      </c>
      <c r="L1962" s="72" t="s">
        <v>232</v>
      </c>
      <c r="M1962" s="72" t="s">
        <v>133</v>
      </c>
    </row>
    <row r="1963" spans="2:13" x14ac:dyDescent="0.25">
      <c r="B1963" s="72" t="s">
        <v>12</v>
      </c>
      <c r="C1963" s="72" t="s">
        <v>13</v>
      </c>
      <c r="D1963" s="72" t="s">
        <v>14</v>
      </c>
      <c r="E1963" s="72" t="s">
        <v>74</v>
      </c>
      <c r="F1963" s="73">
        <v>60830</v>
      </c>
      <c r="G1963" s="72" t="s">
        <v>16</v>
      </c>
      <c r="H1963" s="72" t="s">
        <v>24</v>
      </c>
      <c r="I1963" s="72" t="s">
        <v>18</v>
      </c>
      <c r="J1963" s="72" t="s">
        <v>19</v>
      </c>
      <c r="K1963" s="72" t="s">
        <v>99</v>
      </c>
      <c r="L1963" s="72" t="s">
        <v>251</v>
      </c>
      <c r="M1963" s="72" t="s">
        <v>302</v>
      </c>
    </row>
    <row r="1964" spans="2:13" x14ac:dyDescent="0.25">
      <c r="B1964" s="72" t="s">
        <v>12</v>
      </c>
      <c r="C1964" s="72" t="s">
        <v>13</v>
      </c>
      <c r="D1964" s="72" t="s">
        <v>14</v>
      </c>
      <c r="E1964" s="72" t="s">
        <v>778</v>
      </c>
      <c r="F1964" s="73">
        <v>795510</v>
      </c>
      <c r="G1964" s="72" t="s">
        <v>269</v>
      </c>
      <c r="H1964" s="72" t="s">
        <v>24</v>
      </c>
      <c r="I1964" s="72" t="s">
        <v>18</v>
      </c>
      <c r="J1964" s="72" t="s">
        <v>19</v>
      </c>
      <c r="K1964" s="72"/>
      <c r="L1964" s="72"/>
      <c r="M1964" s="72" t="s">
        <v>67</v>
      </c>
    </row>
    <row r="1965" spans="2:13" x14ac:dyDescent="0.25">
      <c r="B1965" s="72" t="s">
        <v>12</v>
      </c>
      <c r="C1965" s="72" t="s">
        <v>13</v>
      </c>
      <c r="D1965" s="72" t="s">
        <v>14</v>
      </c>
      <c r="E1965" s="72" t="s">
        <v>58</v>
      </c>
      <c r="F1965" s="73">
        <v>303099</v>
      </c>
      <c r="G1965" s="72" t="s">
        <v>16</v>
      </c>
      <c r="H1965" s="72" t="s">
        <v>17</v>
      </c>
      <c r="I1965" s="72" t="s">
        <v>48</v>
      </c>
      <c r="J1965" s="72" t="s">
        <v>19</v>
      </c>
      <c r="K1965" s="72" t="s">
        <v>49</v>
      </c>
      <c r="L1965" s="72" t="s">
        <v>73</v>
      </c>
      <c r="M1965" s="72" t="s">
        <v>29</v>
      </c>
    </row>
    <row r="1966" spans="2:13" x14ac:dyDescent="0.25">
      <c r="B1966" s="72" t="s">
        <v>12</v>
      </c>
      <c r="C1966" s="72" t="s">
        <v>13</v>
      </c>
      <c r="D1966" s="72" t="s">
        <v>14</v>
      </c>
      <c r="E1966" s="72" t="s">
        <v>776</v>
      </c>
      <c r="F1966" s="73">
        <v>-60569872</v>
      </c>
      <c r="G1966" s="72" t="s">
        <v>16</v>
      </c>
      <c r="H1966" s="72" t="s">
        <v>24</v>
      </c>
      <c r="I1966" s="72" t="s">
        <v>18</v>
      </c>
      <c r="J1966" s="72" t="s">
        <v>19</v>
      </c>
      <c r="K1966" s="72"/>
      <c r="L1966" s="72"/>
      <c r="M1966" s="72"/>
    </row>
    <row r="1967" spans="2:13" x14ac:dyDescent="0.25">
      <c r="B1967" s="72" t="s">
        <v>12</v>
      </c>
      <c r="C1967" s="72" t="s">
        <v>13</v>
      </c>
      <c r="D1967" s="72" t="s">
        <v>14</v>
      </c>
      <c r="E1967" s="72" t="s">
        <v>85</v>
      </c>
      <c r="F1967" s="73">
        <v>178784</v>
      </c>
      <c r="G1967" s="72" t="s">
        <v>16</v>
      </c>
      <c r="H1967" s="72" t="s">
        <v>24</v>
      </c>
      <c r="I1967" s="72" t="s">
        <v>18</v>
      </c>
      <c r="J1967" s="72" t="s">
        <v>19</v>
      </c>
      <c r="K1967" s="72" t="s">
        <v>157</v>
      </c>
      <c r="L1967" s="72" t="s">
        <v>158</v>
      </c>
      <c r="M1967" s="72"/>
    </row>
    <row r="1968" spans="2:13" x14ac:dyDescent="0.25">
      <c r="B1968" s="72" t="s">
        <v>12</v>
      </c>
      <c r="C1968" s="72" t="s">
        <v>13</v>
      </c>
      <c r="D1968" s="72" t="s">
        <v>14</v>
      </c>
      <c r="E1968" s="72" t="s">
        <v>83</v>
      </c>
      <c r="F1968" s="73">
        <v>190844</v>
      </c>
      <c r="G1968" s="72" t="s">
        <v>16</v>
      </c>
      <c r="H1968" s="72" t="s">
        <v>24</v>
      </c>
      <c r="I1968" s="72" t="s">
        <v>18</v>
      </c>
      <c r="J1968" s="72" t="s">
        <v>19</v>
      </c>
      <c r="K1968" s="72" t="s">
        <v>37</v>
      </c>
      <c r="L1968" s="72" t="s">
        <v>504</v>
      </c>
      <c r="M1968" s="72"/>
    </row>
    <row r="1969" spans="2:13" x14ac:dyDescent="0.25">
      <c r="B1969" s="72" t="s">
        <v>12</v>
      </c>
      <c r="C1969" s="72" t="s">
        <v>13</v>
      </c>
      <c r="D1969" s="72" t="s">
        <v>14</v>
      </c>
      <c r="E1969" s="72" t="s">
        <v>51</v>
      </c>
      <c r="F1969" s="73">
        <v>34685</v>
      </c>
      <c r="G1969" s="72" t="s">
        <v>16</v>
      </c>
      <c r="H1969" s="72" t="s">
        <v>24</v>
      </c>
      <c r="I1969" s="72" t="s">
        <v>48</v>
      </c>
      <c r="J1969" s="72" t="s">
        <v>19</v>
      </c>
      <c r="K1969" s="72" t="s">
        <v>37</v>
      </c>
      <c r="L1969" s="72" t="s">
        <v>511</v>
      </c>
      <c r="M1969" s="72"/>
    </row>
    <row r="1970" spans="2:13" x14ac:dyDescent="0.25">
      <c r="B1970" s="72" t="s">
        <v>12</v>
      </c>
      <c r="C1970" s="72" t="s">
        <v>13</v>
      </c>
      <c r="D1970" s="72" t="s">
        <v>14</v>
      </c>
      <c r="E1970" s="72" t="s">
        <v>144</v>
      </c>
      <c r="F1970" s="73">
        <v>257295</v>
      </c>
      <c r="G1970" s="72" t="s">
        <v>16</v>
      </c>
      <c r="H1970" s="72" t="s">
        <v>24</v>
      </c>
      <c r="I1970" s="72" t="s">
        <v>18</v>
      </c>
      <c r="J1970" s="72" t="s">
        <v>19</v>
      </c>
      <c r="K1970" s="72" t="s">
        <v>102</v>
      </c>
      <c r="L1970" s="72" t="s">
        <v>103</v>
      </c>
      <c r="M1970" s="72" t="s">
        <v>184</v>
      </c>
    </row>
    <row r="1971" spans="2:13" x14ac:dyDescent="0.25">
      <c r="B1971" s="72" t="s">
        <v>12</v>
      </c>
      <c r="C1971" s="72" t="s">
        <v>13</v>
      </c>
      <c r="D1971" s="72" t="s">
        <v>14</v>
      </c>
      <c r="E1971" s="72" t="s">
        <v>45</v>
      </c>
      <c r="F1971" s="73">
        <v>32900</v>
      </c>
      <c r="G1971" s="72" t="s">
        <v>16</v>
      </c>
      <c r="H1971" s="72" t="s">
        <v>24</v>
      </c>
      <c r="I1971" s="72" t="s">
        <v>18</v>
      </c>
      <c r="J1971" s="72" t="s">
        <v>19</v>
      </c>
      <c r="K1971" s="72" t="s">
        <v>99</v>
      </c>
      <c r="L1971" s="72" t="s">
        <v>380</v>
      </c>
      <c r="M1971" s="72" t="s">
        <v>29</v>
      </c>
    </row>
    <row r="1972" spans="2:13" x14ac:dyDescent="0.25">
      <c r="B1972" s="72" t="s">
        <v>12</v>
      </c>
      <c r="C1972" s="72" t="s">
        <v>13</v>
      </c>
      <c r="D1972" s="72" t="s">
        <v>14</v>
      </c>
      <c r="E1972" s="72" t="s">
        <v>94</v>
      </c>
      <c r="F1972" s="73">
        <v>75036</v>
      </c>
      <c r="G1972" s="72" t="s">
        <v>16</v>
      </c>
      <c r="H1972" s="72" t="s">
        <v>24</v>
      </c>
      <c r="I1972" s="72" t="s">
        <v>18</v>
      </c>
      <c r="J1972" s="72" t="s">
        <v>19</v>
      </c>
      <c r="K1972" s="72" t="s">
        <v>43</v>
      </c>
      <c r="L1972" s="72" t="s">
        <v>322</v>
      </c>
      <c r="M1972" s="72"/>
    </row>
    <row r="1973" spans="2:13" x14ac:dyDescent="0.25">
      <c r="B1973" s="72" t="s">
        <v>12</v>
      </c>
      <c r="C1973" s="72" t="s">
        <v>13</v>
      </c>
      <c r="D1973" s="72" t="s">
        <v>14</v>
      </c>
      <c r="E1973" s="72" t="s">
        <v>60</v>
      </c>
      <c r="F1973" s="73">
        <v>89947</v>
      </c>
      <c r="G1973" s="72" t="s">
        <v>16</v>
      </c>
      <c r="H1973" s="72" t="s">
        <v>24</v>
      </c>
      <c r="I1973" s="72" t="s">
        <v>18</v>
      </c>
      <c r="J1973" s="72" t="s">
        <v>19</v>
      </c>
      <c r="K1973" s="72" t="s">
        <v>37</v>
      </c>
      <c r="L1973" s="72" t="s">
        <v>292</v>
      </c>
      <c r="M1973" s="72" t="s">
        <v>67</v>
      </c>
    </row>
    <row r="1974" spans="2:13" x14ac:dyDescent="0.25">
      <c r="B1974" s="72" t="s">
        <v>12</v>
      </c>
      <c r="C1974" s="72" t="s">
        <v>13</v>
      </c>
      <c r="D1974" s="72" t="s">
        <v>14</v>
      </c>
      <c r="E1974" s="72" t="s">
        <v>36</v>
      </c>
      <c r="F1974" s="73">
        <v>40412</v>
      </c>
      <c r="G1974" s="72" t="s">
        <v>16</v>
      </c>
      <c r="H1974" s="72" t="s">
        <v>24</v>
      </c>
      <c r="I1974" s="72" t="s">
        <v>18</v>
      </c>
      <c r="J1974" s="72" t="s">
        <v>19</v>
      </c>
      <c r="K1974" s="72" t="s">
        <v>25</v>
      </c>
      <c r="L1974" s="72" t="s">
        <v>508</v>
      </c>
      <c r="M1974" s="72" t="s">
        <v>57</v>
      </c>
    </row>
    <row r="1975" spans="2:13" x14ac:dyDescent="0.25">
      <c r="B1975" s="72" t="s">
        <v>12</v>
      </c>
      <c r="C1975" s="72" t="s">
        <v>13</v>
      </c>
      <c r="D1975" s="72" t="s">
        <v>14</v>
      </c>
      <c r="E1975" s="72" t="s">
        <v>79</v>
      </c>
      <c r="F1975" s="73">
        <v>-4704</v>
      </c>
      <c r="G1975" s="72" t="s">
        <v>16</v>
      </c>
      <c r="H1975" s="72" t="s">
        <v>24</v>
      </c>
      <c r="I1975" s="72" t="s">
        <v>18</v>
      </c>
      <c r="J1975" s="72" t="s">
        <v>19</v>
      </c>
      <c r="K1975" s="72" t="s">
        <v>25</v>
      </c>
      <c r="L1975" s="72" t="s">
        <v>230</v>
      </c>
      <c r="M1975" s="72"/>
    </row>
    <row r="1976" spans="2:13" x14ac:dyDescent="0.25">
      <c r="B1976" s="72" t="s">
        <v>12</v>
      </c>
      <c r="C1976" s="72" t="s">
        <v>13</v>
      </c>
      <c r="D1976" s="72" t="s">
        <v>14</v>
      </c>
      <c r="E1976" s="72" t="s">
        <v>79</v>
      </c>
      <c r="F1976" s="73">
        <v>-39276</v>
      </c>
      <c r="G1976" s="72" t="s">
        <v>16</v>
      </c>
      <c r="H1976" s="72" t="s">
        <v>24</v>
      </c>
      <c r="I1976" s="72" t="s">
        <v>18</v>
      </c>
      <c r="J1976" s="72" t="s">
        <v>19</v>
      </c>
      <c r="K1976" s="72" t="s">
        <v>117</v>
      </c>
      <c r="L1976" s="72" t="s">
        <v>378</v>
      </c>
      <c r="M1976" s="72"/>
    </row>
    <row r="1977" spans="2:13" x14ac:dyDescent="0.25">
      <c r="B1977" s="72" t="s">
        <v>12</v>
      </c>
      <c r="C1977" s="72" t="s">
        <v>13</v>
      </c>
      <c r="D1977" s="72" t="s">
        <v>14</v>
      </c>
      <c r="E1977" s="72" t="s">
        <v>51</v>
      </c>
      <c r="F1977" s="73">
        <v>66</v>
      </c>
      <c r="G1977" s="72" t="s">
        <v>16</v>
      </c>
      <c r="H1977" s="72" t="s">
        <v>17</v>
      </c>
      <c r="I1977" s="72" t="s">
        <v>18</v>
      </c>
      <c r="J1977" s="72" t="s">
        <v>19</v>
      </c>
      <c r="K1977" s="72" t="s">
        <v>25</v>
      </c>
      <c r="L1977" s="72" t="s">
        <v>392</v>
      </c>
      <c r="M1977" s="72"/>
    </row>
    <row r="1978" spans="2:13" x14ac:dyDescent="0.25">
      <c r="B1978" s="72" t="s">
        <v>12</v>
      </c>
      <c r="C1978" s="72" t="s">
        <v>13</v>
      </c>
      <c r="D1978" s="72" t="s">
        <v>14</v>
      </c>
      <c r="E1978" s="72" t="s">
        <v>23</v>
      </c>
      <c r="F1978" s="73">
        <v>-52224</v>
      </c>
      <c r="G1978" s="72" t="s">
        <v>16</v>
      </c>
      <c r="H1978" s="72" t="s">
        <v>24</v>
      </c>
      <c r="I1978" s="72" t="s">
        <v>18</v>
      </c>
      <c r="J1978" s="72" t="s">
        <v>19</v>
      </c>
      <c r="K1978" s="72" t="s">
        <v>25</v>
      </c>
      <c r="L1978" s="72" t="s">
        <v>69</v>
      </c>
      <c r="M1978" s="72"/>
    </row>
    <row r="1979" spans="2:13" x14ac:dyDescent="0.25">
      <c r="B1979" s="72" t="s">
        <v>12</v>
      </c>
      <c r="C1979" s="72" t="s">
        <v>13</v>
      </c>
      <c r="D1979" s="72" t="s">
        <v>14</v>
      </c>
      <c r="E1979" s="72" t="s">
        <v>55</v>
      </c>
      <c r="F1979" s="73">
        <v>84185</v>
      </c>
      <c r="G1979" s="72" t="s">
        <v>16</v>
      </c>
      <c r="H1979" s="72" t="s">
        <v>17</v>
      </c>
      <c r="I1979" s="72" t="s">
        <v>18</v>
      </c>
      <c r="J1979" s="72" t="s">
        <v>19</v>
      </c>
      <c r="K1979" s="72" t="s">
        <v>25</v>
      </c>
      <c r="L1979" s="72" t="s">
        <v>625</v>
      </c>
      <c r="M1979" s="72" t="s">
        <v>57</v>
      </c>
    </row>
    <row r="1980" spans="2:13" x14ac:dyDescent="0.25">
      <c r="B1980" s="72" t="s">
        <v>12</v>
      </c>
      <c r="C1980" s="72" t="s">
        <v>13</v>
      </c>
      <c r="D1980" s="72" t="s">
        <v>14</v>
      </c>
      <c r="E1980" s="72" t="s">
        <v>33</v>
      </c>
      <c r="F1980" s="73">
        <v>24145</v>
      </c>
      <c r="G1980" s="72" t="s">
        <v>16</v>
      </c>
      <c r="H1980" s="72" t="s">
        <v>24</v>
      </c>
      <c r="I1980" s="72" t="s">
        <v>18</v>
      </c>
      <c r="J1980" s="72" t="s">
        <v>19</v>
      </c>
      <c r="K1980" s="72" t="s">
        <v>20</v>
      </c>
      <c r="L1980" s="72" t="s">
        <v>483</v>
      </c>
      <c r="M1980" s="72" t="s">
        <v>29</v>
      </c>
    </row>
    <row r="1981" spans="2:13" x14ac:dyDescent="0.25">
      <c r="B1981" s="72" t="s">
        <v>12</v>
      </c>
      <c r="C1981" s="72" t="s">
        <v>13</v>
      </c>
      <c r="D1981" s="72" t="s">
        <v>14</v>
      </c>
      <c r="E1981" s="72" t="s">
        <v>39</v>
      </c>
      <c r="F1981" s="73">
        <v>-41691</v>
      </c>
      <c r="G1981" s="72" t="s">
        <v>16</v>
      </c>
      <c r="H1981" s="72" t="s">
        <v>17</v>
      </c>
      <c r="I1981" s="72" t="s">
        <v>18</v>
      </c>
      <c r="J1981" s="72" t="s">
        <v>19</v>
      </c>
      <c r="K1981" s="72" t="s">
        <v>25</v>
      </c>
      <c r="L1981" s="72" t="s">
        <v>220</v>
      </c>
      <c r="M1981" s="72"/>
    </row>
    <row r="1982" spans="2:13" x14ac:dyDescent="0.25">
      <c r="B1982" s="72" t="s">
        <v>12</v>
      </c>
      <c r="C1982" s="72" t="s">
        <v>13</v>
      </c>
      <c r="D1982" s="72" t="s">
        <v>14</v>
      </c>
      <c r="E1982" s="72" t="s">
        <v>36</v>
      </c>
      <c r="F1982" s="73">
        <v>13525006</v>
      </c>
      <c r="G1982" s="72" t="s">
        <v>16</v>
      </c>
      <c r="H1982" s="72" t="s">
        <v>24</v>
      </c>
      <c r="I1982" s="72" t="s">
        <v>18</v>
      </c>
      <c r="J1982" s="72" t="s">
        <v>19</v>
      </c>
      <c r="K1982" s="72" t="s">
        <v>157</v>
      </c>
      <c r="L1982" s="72" t="s">
        <v>282</v>
      </c>
      <c r="M1982" s="72" t="s">
        <v>29</v>
      </c>
    </row>
    <row r="1983" spans="2:13" x14ac:dyDescent="0.25">
      <c r="B1983" s="72" t="s">
        <v>12</v>
      </c>
      <c r="C1983" s="72" t="s">
        <v>13</v>
      </c>
      <c r="D1983" s="72" t="s">
        <v>14</v>
      </c>
      <c r="E1983" s="72" t="s">
        <v>51</v>
      </c>
      <c r="F1983" s="73">
        <v>1039123</v>
      </c>
      <c r="G1983" s="72" t="s">
        <v>16</v>
      </c>
      <c r="H1983" s="72" t="s">
        <v>24</v>
      </c>
      <c r="I1983" s="72" t="s">
        <v>18</v>
      </c>
      <c r="J1983" s="72" t="s">
        <v>19</v>
      </c>
      <c r="K1983" s="72" t="s">
        <v>99</v>
      </c>
      <c r="L1983" s="72" t="s">
        <v>368</v>
      </c>
      <c r="M1983" s="72"/>
    </row>
    <row r="1984" spans="2:13" x14ac:dyDescent="0.25">
      <c r="B1984" s="72" t="s">
        <v>12</v>
      </c>
      <c r="C1984" s="72" t="s">
        <v>13</v>
      </c>
      <c r="D1984" s="72" t="s">
        <v>14</v>
      </c>
      <c r="E1984" s="72" t="s">
        <v>144</v>
      </c>
      <c r="F1984" s="73">
        <v>474223</v>
      </c>
      <c r="G1984" s="72" t="s">
        <v>16</v>
      </c>
      <c r="H1984" s="72" t="s">
        <v>17</v>
      </c>
      <c r="I1984" s="72" t="s">
        <v>18</v>
      </c>
      <c r="J1984" s="72" t="s">
        <v>19</v>
      </c>
      <c r="K1984" s="72" t="s">
        <v>25</v>
      </c>
      <c r="L1984" s="72" t="s">
        <v>153</v>
      </c>
      <c r="M1984" s="72" t="s">
        <v>184</v>
      </c>
    </row>
    <row r="1985" spans="2:13" x14ac:dyDescent="0.25">
      <c r="B1985" s="72" t="s">
        <v>12</v>
      </c>
      <c r="C1985" s="72" t="s">
        <v>13</v>
      </c>
      <c r="D1985" s="72" t="s">
        <v>14</v>
      </c>
      <c r="E1985" s="72" t="s">
        <v>68</v>
      </c>
      <c r="F1985" s="73">
        <v>-847</v>
      </c>
      <c r="G1985" s="72" t="s">
        <v>16</v>
      </c>
      <c r="H1985" s="72" t="s">
        <v>24</v>
      </c>
      <c r="I1985" s="72" t="s">
        <v>18</v>
      </c>
      <c r="J1985" s="72" t="s">
        <v>19</v>
      </c>
      <c r="K1985" s="72" t="s">
        <v>63</v>
      </c>
      <c r="L1985" s="72" t="s">
        <v>532</v>
      </c>
      <c r="M1985" s="72"/>
    </row>
    <row r="1986" spans="2:13" x14ac:dyDescent="0.25">
      <c r="B1986" s="72" t="s">
        <v>12</v>
      </c>
      <c r="C1986" s="72" t="s">
        <v>13</v>
      </c>
      <c r="D1986" s="72" t="s">
        <v>14</v>
      </c>
      <c r="E1986" s="72" t="s">
        <v>36</v>
      </c>
      <c r="F1986" s="73">
        <v>77730</v>
      </c>
      <c r="G1986" s="72" t="s">
        <v>16</v>
      </c>
      <c r="H1986" s="72" t="s">
        <v>17</v>
      </c>
      <c r="I1986" s="72" t="s">
        <v>18</v>
      </c>
      <c r="J1986" s="72" t="s">
        <v>19</v>
      </c>
      <c r="K1986" s="72" t="s">
        <v>25</v>
      </c>
      <c r="L1986" s="72" t="s">
        <v>111</v>
      </c>
      <c r="M1986" s="72" t="s">
        <v>47</v>
      </c>
    </row>
    <row r="1987" spans="2:13" x14ac:dyDescent="0.25">
      <c r="B1987" s="72" t="s">
        <v>12</v>
      </c>
      <c r="C1987" s="72" t="s">
        <v>13</v>
      </c>
      <c r="D1987" s="72" t="s">
        <v>14</v>
      </c>
      <c r="E1987" s="72" t="s">
        <v>51</v>
      </c>
      <c r="F1987" s="73">
        <v>26740</v>
      </c>
      <c r="G1987" s="72" t="s">
        <v>16</v>
      </c>
      <c r="H1987" s="72" t="s">
        <v>17</v>
      </c>
      <c r="I1987" s="72" t="s">
        <v>18</v>
      </c>
      <c r="J1987" s="72" t="s">
        <v>19</v>
      </c>
      <c r="K1987" s="72" t="s">
        <v>20</v>
      </c>
      <c r="L1987" s="72" t="s">
        <v>233</v>
      </c>
      <c r="M1987" s="72"/>
    </row>
    <row r="1988" spans="2:13" x14ac:dyDescent="0.25">
      <c r="B1988" s="72" t="s">
        <v>12</v>
      </c>
      <c r="C1988" s="72" t="s">
        <v>13</v>
      </c>
      <c r="D1988" s="72" t="s">
        <v>14</v>
      </c>
      <c r="E1988" s="72" t="s">
        <v>51</v>
      </c>
      <c r="F1988" s="73">
        <v>62</v>
      </c>
      <c r="G1988" s="72" t="s">
        <v>16</v>
      </c>
      <c r="H1988" s="72" t="s">
        <v>17</v>
      </c>
      <c r="I1988" s="72" t="s">
        <v>18</v>
      </c>
      <c r="J1988" s="72" t="s">
        <v>19</v>
      </c>
      <c r="K1988" s="72" t="s">
        <v>25</v>
      </c>
      <c r="L1988" s="72" t="s">
        <v>283</v>
      </c>
      <c r="M1988" s="72"/>
    </row>
    <row r="1989" spans="2:13" x14ac:dyDescent="0.25">
      <c r="B1989" s="72" t="s">
        <v>12</v>
      </c>
      <c r="C1989" s="72" t="s">
        <v>13</v>
      </c>
      <c r="D1989" s="72" t="s">
        <v>14</v>
      </c>
      <c r="E1989" s="72" t="s">
        <v>41</v>
      </c>
      <c r="F1989" s="73">
        <v>-939</v>
      </c>
      <c r="G1989" s="72" t="s">
        <v>16</v>
      </c>
      <c r="H1989" s="72" t="s">
        <v>17</v>
      </c>
      <c r="I1989" s="72" t="s">
        <v>18</v>
      </c>
      <c r="J1989" s="72" t="s">
        <v>19</v>
      </c>
      <c r="K1989" s="72" t="s">
        <v>25</v>
      </c>
      <c r="L1989" s="72" t="s">
        <v>377</v>
      </c>
      <c r="M1989" s="72"/>
    </row>
    <row r="1990" spans="2:13" x14ac:dyDescent="0.25">
      <c r="B1990" s="72" t="s">
        <v>12</v>
      </c>
      <c r="C1990" s="72" t="s">
        <v>13</v>
      </c>
      <c r="D1990" s="72" t="s">
        <v>14</v>
      </c>
      <c r="E1990" s="72" t="s">
        <v>83</v>
      </c>
      <c r="F1990" s="73">
        <v>586367</v>
      </c>
      <c r="G1990" s="72" t="s">
        <v>16</v>
      </c>
      <c r="H1990" s="72" t="s">
        <v>24</v>
      </c>
      <c r="I1990" s="72" t="s">
        <v>18</v>
      </c>
      <c r="J1990" s="72" t="s">
        <v>19</v>
      </c>
      <c r="K1990" s="72" t="s">
        <v>37</v>
      </c>
      <c r="L1990" s="72" t="s">
        <v>412</v>
      </c>
      <c r="M1990" s="72"/>
    </row>
    <row r="1991" spans="2:13" x14ac:dyDescent="0.25">
      <c r="B1991" s="72" t="s">
        <v>12</v>
      </c>
      <c r="C1991" s="72" t="s">
        <v>13</v>
      </c>
      <c r="D1991" s="72" t="s">
        <v>14</v>
      </c>
      <c r="E1991" s="72" t="s">
        <v>79</v>
      </c>
      <c r="F1991" s="73">
        <v>-9909</v>
      </c>
      <c r="G1991" s="72" t="s">
        <v>16</v>
      </c>
      <c r="H1991" s="72" t="s">
        <v>17</v>
      </c>
      <c r="I1991" s="72" t="s">
        <v>18</v>
      </c>
      <c r="J1991" s="72" t="s">
        <v>19</v>
      </c>
      <c r="K1991" s="72" t="s">
        <v>25</v>
      </c>
      <c r="L1991" s="72" t="s">
        <v>508</v>
      </c>
      <c r="M1991" s="72"/>
    </row>
    <row r="1992" spans="2:13" x14ac:dyDescent="0.25">
      <c r="B1992" s="72" t="s">
        <v>12</v>
      </c>
      <c r="C1992" s="72" t="s">
        <v>13</v>
      </c>
      <c r="D1992" s="72" t="s">
        <v>14</v>
      </c>
      <c r="E1992" s="72" t="s">
        <v>55</v>
      </c>
      <c r="F1992" s="73">
        <v>44214</v>
      </c>
      <c r="G1992" s="72" t="s">
        <v>16</v>
      </c>
      <c r="H1992" s="72" t="s">
        <v>17</v>
      </c>
      <c r="I1992" s="72" t="s">
        <v>18</v>
      </c>
      <c r="J1992" s="72" t="s">
        <v>19</v>
      </c>
      <c r="K1992" s="72" t="s">
        <v>25</v>
      </c>
      <c r="L1992" s="72" t="s">
        <v>278</v>
      </c>
      <c r="M1992" s="72" t="s">
        <v>112</v>
      </c>
    </row>
    <row r="1993" spans="2:13" x14ac:dyDescent="0.25">
      <c r="B1993" s="72" t="s">
        <v>12</v>
      </c>
      <c r="C1993" s="72" t="s">
        <v>13</v>
      </c>
      <c r="D1993" s="72" t="s">
        <v>14</v>
      </c>
      <c r="E1993" s="72" t="s">
        <v>60</v>
      </c>
      <c r="F1993" s="73">
        <v>36587</v>
      </c>
      <c r="G1993" s="72" t="s">
        <v>16</v>
      </c>
      <c r="H1993" s="72" t="s">
        <v>24</v>
      </c>
      <c r="I1993" s="72" t="s">
        <v>18</v>
      </c>
      <c r="J1993" s="72" t="s">
        <v>19</v>
      </c>
      <c r="K1993" s="72" t="s">
        <v>99</v>
      </c>
      <c r="L1993" s="72" t="s">
        <v>655</v>
      </c>
      <c r="M1993" s="72" t="s">
        <v>67</v>
      </c>
    </row>
    <row r="1994" spans="2:13" x14ac:dyDescent="0.25">
      <c r="B1994" s="72" t="s">
        <v>12</v>
      </c>
      <c r="C1994" s="72" t="s">
        <v>13</v>
      </c>
      <c r="D1994" s="72" t="s">
        <v>14</v>
      </c>
      <c r="E1994" s="72" t="s">
        <v>144</v>
      </c>
      <c r="F1994" s="73">
        <v>112555</v>
      </c>
      <c r="G1994" s="72" t="s">
        <v>16</v>
      </c>
      <c r="H1994" s="72" t="s">
        <v>17</v>
      </c>
      <c r="I1994" s="72" t="s">
        <v>48</v>
      </c>
      <c r="J1994" s="72" t="s">
        <v>19</v>
      </c>
      <c r="K1994" s="72" t="s">
        <v>49</v>
      </c>
      <c r="L1994" s="72" t="s">
        <v>167</v>
      </c>
      <c r="M1994" s="72" t="s">
        <v>133</v>
      </c>
    </row>
    <row r="1995" spans="2:13" x14ac:dyDescent="0.25">
      <c r="B1995" s="72" t="s">
        <v>12</v>
      </c>
      <c r="C1995" s="72" t="s">
        <v>13</v>
      </c>
      <c r="D1995" s="72" t="s">
        <v>14</v>
      </c>
      <c r="E1995" s="72" t="s">
        <v>41</v>
      </c>
      <c r="F1995" s="73">
        <v>-176</v>
      </c>
      <c r="G1995" s="72" t="s">
        <v>16</v>
      </c>
      <c r="H1995" s="72" t="s">
        <v>17</v>
      </c>
      <c r="I1995" s="72" t="s">
        <v>18</v>
      </c>
      <c r="J1995" s="72" t="s">
        <v>19</v>
      </c>
      <c r="K1995" s="72" t="s">
        <v>25</v>
      </c>
      <c r="L1995" s="72" t="s">
        <v>262</v>
      </c>
      <c r="M1995" s="72"/>
    </row>
    <row r="1996" spans="2:13" x14ac:dyDescent="0.25">
      <c r="B1996" s="72" t="s">
        <v>12</v>
      </c>
      <c r="C1996" s="72" t="s">
        <v>13</v>
      </c>
      <c r="D1996" s="72" t="s">
        <v>14</v>
      </c>
      <c r="E1996" s="72" t="s">
        <v>39</v>
      </c>
      <c r="F1996" s="73">
        <v>-4756</v>
      </c>
      <c r="G1996" s="72" t="s">
        <v>16</v>
      </c>
      <c r="H1996" s="72" t="s">
        <v>24</v>
      </c>
      <c r="I1996" s="72" t="s">
        <v>18</v>
      </c>
      <c r="J1996" s="72" t="s">
        <v>19</v>
      </c>
      <c r="K1996" s="72" t="s">
        <v>37</v>
      </c>
      <c r="L1996" s="72" t="s">
        <v>397</v>
      </c>
      <c r="M1996" s="72"/>
    </row>
    <row r="1997" spans="2:13" x14ac:dyDescent="0.25">
      <c r="B1997" s="72" t="s">
        <v>12</v>
      </c>
      <c r="C1997" s="72" t="s">
        <v>13</v>
      </c>
      <c r="D1997" s="72" t="s">
        <v>14</v>
      </c>
      <c r="E1997" s="72" t="s">
        <v>83</v>
      </c>
      <c r="F1997" s="73">
        <v>5749210</v>
      </c>
      <c r="G1997" s="72" t="s">
        <v>16</v>
      </c>
      <c r="H1997" s="72" t="s">
        <v>24</v>
      </c>
      <c r="I1997" s="72" t="s">
        <v>18</v>
      </c>
      <c r="J1997" s="72" t="s">
        <v>19</v>
      </c>
      <c r="K1997" s="72" t="s">
        <v>37</v>
      </c>
      <c r="L1997" s="72" t="s">
        <v>92</v>
      </c>
      <c r="M1997" s="72"/>
    </row>
    <row r="1998" spans="2:13" x14ac:dyDescent="0.25">
      <c r="B1998" s="72" t="s">
        <v>12</v>
      </c>
      <c r="C1998" s="72" t="s">
        <v>13</v>
      </c>
      <c r="D1998" s="72" t="s">
        <v>14</v>
      </c>
      <c r="E1998" s="72" t="s">
        <v>81</v>
      </c>
      <c r="F1998" s="73">
        <v>202471</v>
      </c>
      <c r="G1998" s="72" t="s">
        <v>16</v>
      </c>
      <c r="H1998" s="72" t="s">
        <v>17</v>
      </c>
      <c r="I1998" s="72" t="s">
        <v>18</v>
      </c>
      <c r="J1998" s="72" t="s">
        <v>19</v>
      </c>
      <c r="K1998" s="72" t="s">
        <v>25</v>
      </c>
      <c r="L1998" s="72" t="s">
        <v>374</v>
      </c>
      <c r="M1998" s="72" t="s">
        <v>57</v>
      </c>
    </row>
    <row r="1999" spans="2:13" x14ac:dyDescent="0.25">
      <c r="B1999" s="72" t="s">
        <v>12</v>
      </c>
      <c r="C1999" s="72" t="s">
        <v>13</v>
      </c>
      <c r="D1999" s="72" t="s">
        <v>14</v>
      </c>
      <c r="E1999" s="72" t="s">
        <v>70</v>
      </c>
      <c r="F1999" s="73">
        <v>150486</v>
      </c>
      <c r="G1999" s="72" t="s">
        <v>16</v>
      </c>
      <c r="H1999" s="72" t="s">
        <v>24</v>
      </c>
      <c r="I1999" s="72" t="s">
        <v>18</v>
      </c>
      <c r="J1999" s="72" t="s">
        <v>19</v>
      </c>
      <c r="K1999" s="72" t="s">
        <v>117</v>
      </c>
      <c r="L1999" s="72" t="s">
        <v>527</v>
      </c>
      <c r="M1999" s="72" t="s">
        <v>243</v>
      </c>
    </row>
    <row r="2000" spans="2:13" x14ac:dyDescent="0.25">
      <c r="B2000" s="72" t="s">
        <v>12</v>
      </c>
      <c r="C2000" s="72" t="s">
        <v>13</v>
      </c>
      <c r="D2000" s="72" t="s">
        <v>14</v>
      </c>
      <c r="E2000" s="72" t="s">
        <v>79</v>
      </c>
      <c r="F2000" s="73">
        <v>-1385</v>
      </c>
      <c r="G2000" s="72" t="s">
        <v>16</v>
      </c>
      <c r="H2000" s="72" t="s">
        <v>24</v>
      </c>
      <c r="I2000" s="72" t="s">
        <v>18</v>
      </c>
      <c r="J2000" s="72" t="s">
        <v>19</v>
      </c>
      <c r="K2000" s="72" t="s">
        <v>25</v>
      </c>
      <c r="L2000" s="72" t="s">
        <v>225</v>
      </c>
      <c r="M2000" s="72"/>
    </row>
    <row r="2001" spans="2:13" x14ac:dyDescent="0.25">
      <c r="B2001" s="72" t="s">
        <v>12</v>
      </c>
      <c r="C2001" s="72" t="s">
        <v>13</v>
      </c>
      <c r="D2001" s="72" t="s">
        <v>14</v>
      </c>
      <c r="E2001" s="72" t="s">
        <v>15</v>
      </c>
      <c r="F2001" s="73">
        <v>530780</v>
      </c>
      <c r="G2001" s="72" t="s">
        <v>16</v>
      </c>
      <c r="H2001" s="72" t="s">
        <v>24</v>
      </c>
      <c r="I2001" s="72" t="s">
        <v>18</v>
      </c>
      <c r="J2001" s="72" t="s">
        <v>19</v>
      </c>
      <c r="K2001" s="72" t="s">
        <v>185</v>
      </c>
      <c r="L2001" s="72" t="s">
        <v>399</v>
      </c>
      <c r="M2001" s="72" t="s">
        <v>133</v>
      </c>
    </row>
    <row r="2002" spans="2:13" x14ac:dyDescent="0.25">
      <c r="B2002" s="72" t="s">
        <v>12</v>
      </c>
      <c r="C2002" s="72" t="s">
        <v>13</v>
      </c>
      <c r="D2002" s="72" t="s">
        <v>14</v>
      </c>
      <c r="E2002" s="72" t="s">
        <v>83</v>
      </c>
      <c r="F2002" s="73">
        <v>459580</v>
      </c>
      <c r="G2002" s="72" t="s">
        <v>16</v>
      </c>
      <c r="H2002" s="72" t="s">
        <v>24</v>
      </c>
      <c r="I2002" s="72" t="s">
        <v>18</v>
      </c>
      <c r="J2002" s="72" t="s">
        <v>19</v>
      </c>
      <c r="K2002" s="72" t="s">
        <v>37</v>
      </c>
      <c r="L2002" s="72" t="s">
        <v>175</v>
      </c>
      <c r="M2002" s="72"/>
    </row>
    <row r="2003" spans="2:13" x14ac:dyDescent="0.25">
      <c r="B2003" s="72" t="s">
        <v>12</v>
      </c>
      <c r="C2003" s="72" t="s">
        <v>13</v>
      </c>
      <c r="D2003" s="72" t="s">
        <v>14</v>
      </c>
      <c r="E2003" s="72" t="s">
        <v>65</v>
      </c>
      <c r="F2003" s="73">
        <v>250043</v>
      </c>
      <c r="G2003" s="72" t="s">
        <v>16</v>
      </c>
      <c r="H2003" s="72" t="s">
        <v>24</v>
      </c>
      <c r="I2003" s="72" t="s">
        <v>18</v>
      </c>
      <c r="J2003" s="72" t="s">
        <v>19</v>
      </c>
      <c r="K2003" s="72" t="s">
        <v>37</v>
      </c>
      <c r="L2003" s="72" t="s">
        <v>291</v>
      </c>
      <c r="M2003" s="72" t="s">
        <v>22</v>
      </c>
    </row>
    <row r="2004" spans="2:13" x14ac:dyDescent="0.25">
      <c r="B2004" s="72" t="s">
        <v>12</v>
      </c>
      <c r="C2004" s="72" t="s">
        <v>13</v>
      </c>
      <c r="D2004" s="72" t="s">
        <v>14</v>
      </c>
      <c r="E2004" s="72" t="s">
        <v>453</v>
      </c>
      <c r="F2004" s="73">
        <v>60189</v>
      </c>
      <c r="G2004" s="72" t="s">
        <v>16</v>
      </c>
      <c r="H2004" s="72" t="s">
        <v>17</v>
      </c>
      <c r="I2004" s="72" t="s">
        <v>18</v>
      </c>
      <c r="J2004" s="72" t="s">
        <v>19</v>
      </c>
      <c r="K2004" s="72" t="s">
        <v>25</v>
      </c>
      <c r="L2004" s="72" t="s">
        <v>77</v>
      </c>
      <c r="M2004" s="72"/>
    </row>
    <row r="2005" spans="2:13" x14ac:dyDescent="0.25">
      <c r="B2005" s="72" t="s">
        <v>12</v>
      </c>
      <c r="C2005" s="72" t="s">
        <v>13</v>
      </c>
      <c r="D2005" s="72" t="s">
        <v>14</v>
      </c>
      <c r="E2005" s="72" t="s">
        <v>41</v>
      </c>
      <c r="F2005" s="73">
        <v>-117</v>
      </c>
      <c r="G2005" s="72" t="s">
        <v>16</v>
      </c>
      <c r="H2005" s="72" t="s">
        <v>24</v>
      </c>
      <c r="I2005" s="72" t="s">
        <v>18</v>
      </c>
      <c r="J2005" s="72" t="s">
        <v>19</v>
      </c>
      <c r="K2005" s="72" t="s">
        <v>75</v>
      </c>
      <c r="L2005" s="72" t="s">
        <v>554</v>
      </c>
      <c r="M2005" s="72"/>
    </row>
    <row r="2006" spans="2:13" x14ac:dyDescent="0.25">
      <c r="B2006" s="72" t="s">
        <v>12</v>
      </c>
      <c r="C2006" s="72" t="s">
        <v>13</v>
      </c>
      <c r="D2006" s="72" t="s">
        <v>14</v>
      </c>
      <c r="E2006" s="72" t="s">
        <v>60</v>
      </c>
      <c r="F2006" s="73">
        <v>184532</v>
      </c>
      <c r="G2006" s="72" t="s">
        <v>16</v>
      </c>
      <c r="H2006" s="72" t="s">
        <v>24</v>
      </c>
      <c r="I2006" s="72" t="s">
        <v>18</v>
      </c>
      <c r="J2006" s="72" t="s">
        <v>19</v>
      </c>
      <c r="K2006" s="72" t="s">
        <v>25</v>
      </c>
      <c r="L2006" s="72" t="s">
        <v>326</v>
      </c>
      <c r="M2006" s="72" t="s">
        <v>22</v>
      </c>
    </row>
    <row r="2007" spans="2:13" x14ac:dyDescent="0.25">
      <c r="B2007" s="72" t="s">
        <v>12</v>
      </c>
      <c r="C2007" s="72" t="s">
        <v>13</v>
      </c>
      <c r="D2007" s="72" t="s">
        <v>14</v>
      </c>
      <c r="E2007" s="72" t="s">
        <v>30</v>
      </c>
      <c r="F2007" s="73">
        <v>-1524</v>
      </c>
      <c r="G2007" s="72" t="s">
        <v>16</v>
      </c>
      <c r="H2007" s="72" t="s">
        <v>17</v>
      </c>
      <c r="I2007" s="72" t="s">
        <v>18</v>
      </c>
      <c r="J2007" s="72" t="s">
        <v>19</v>
      </c>
      <c r="K2007" s="72" t="s">
        <v>25</v>
      </c>
      <c r="L2007" s="72" t="s">
        <v>622</v>
      </c>
      <c r="M2007" s="72"/>
    </row>
    <row r="2008" spans="2:13" x14ac:dyDescent="0.25">
      <c r="B2008" s="72" t="s">
        <v>12</v>
      </c>
      <c r="C2008" s="72" t="s">
        <v>13</v>
      </c>
      <c r="D2008" s="72" t="s">
        <v>14</v>
      </c>
      <c r="E2008" s="72" t="s">
        <v>27</v>
      </c>
      <c r="F2008" s="73">
        <v>36995</v>
      </c>
      <c r="G2008" s="72" t="s">
        <v>16</v>
      </c>
      <c r="H2008" s="72" t="s">
        <v>17</v>
      </c>
      <c r="I2008" s="72" t="s">
        <v>18</v>
      </c>
      <c r="J2008" s="72" t="s">
        <v>19</v>
      </c>
      <c r="K2008" s="72" t="s">
        <v>37</v>
      </c>
      <c r="L2008" s="72" t="s">
        <v>183</v>
      </c>
      <c r="M2008" s="72" t="s">
        <v>29</v>
      </c>
    </row>
    <row r="2009" spans="2:13" x14ac:dyDescent="0.25">
      <c r="B2009" s="72" t="s">
        <v>12</v>
      </c>
      <c r="C2009" s="72" t="s">
        <v>13</v>
      </c>
      <c r="D2009" s="72" t="s">
        <v>14</v>
      </c>
      <c r="E2009" s="72" t="s">
        <v>81</v>
      </c>
      <c r="F2009" s="73">
        <v>145995</v>
      </c>
      <c r="G2009" s="72" t="s">
        <v>16</v>
      </c>
      <c r="H2009" s="72" t="s">
        <v>24</v>
      </c>
      <c r="I2009" s="72" t="s">
        <v>18</v>
      </c>
      <c r="J2009" s="72" t="s">
        <v>19</v>
      </c>
      <c r="K2009" s="72" t="s">
        <v>75</v>
      </c>
      <c r="L2009" s="72" t="s">
        <v>503</v>
      </c>
      <c r="M2009" s="72" t="s">
        <v>29</v>
      </c>
    </row>
    <row r="2010" spans="2:13" x14ac:dyDescent="0.25">
      <c r="B2010" s="72" t="s">
        <v>12</v>
      </c>
      <c r="C2010" s="72" t="s">
        <v>13</v>
      </c>
      <c r="D2010" s="72" t="s">
        <v>14</v>
      </c>
      <c r="E2010" s="72" t="s">
        <v>83</v>
      </c>
      <c r="F2010" s="73">
        <v>674729</v>
      </c>
      <c r="G2010" s="72" t="s">
        <v>16</v>
      </c>
      <c r="H2010" s="72" t="s">
        <v>24</v>
      </c>
      <c r="I2010" s="72" t="s">
        <v>18</v>
      </c>
      <c r="J2010" s="72" t="s">
        <v>19</v>
      </c>
      <c r="K2010" s="72" t="s">
        <v>37</v>
      </c>
      <c r="L2010" s="72" t="s">
        <v>349</v>
      </c>
      <c r="M2010" s="72"/>
    </row>
    <row r="2011" spans="2:13" x14ac:dyDescent="0.25">
      <c r="B2011" s="72" t="s">
        <v>12</v>
      </c>
      <c r="C2011" s="72" t="s">
        <v>13</v>
      </c>
      <c r="D2011" s="72" t="s">
        <v>14</v>
      </c>
      <c r="E2011" s="72" t="s">
        <v>83</v>
      </c>
      <c r="F2011" s="73">
        <v>290611</v>
      </c>
      <c r="G2011" s="72" t="s">
        <v>16</v>
      </c>
      <c r="H2011" s="72" t="s">
        <v>17</v>
      </c>
      <c r="I2011" s="72" t="s">
        <v>18</v>
      </c>
      <c r="J2011" s="72" t="s">
        <v>19</v>
      </c>
      <c r="K2011" s="72" t="s">
        <v>37</v>
      </c>
      <c r="L2011" s="72" t="s">
        <v>412</v>
      </c>
      <c r="M2011" s="72"/>
    </row>
    <row r="2012" spans="2:13" x14ac:dyDescent="0.25">
      <c r="B2012" s="72" t="s">
        <v>12</v>
      </c>
      <c r="C2012" s="72" t="s">
        <v>13</v>
      </c>
      <c r="D2012" s="72" t="s">
        <v>14</v>
      </c>
      <c r="E2012" s="72" t="s">
        <v>55</v>
      </c>
      <c r="F2012" s="73">
        <v>251255</v>
      </c>
      <c r="G2012" s="72" t="s">
        <v>16</v>
      </c>
      <c r="H2012" s="72" t="s">
        <v>24</v>
      </c>
      <c r="I2012" s="72" t="s">
        <v>48</v>
      </c>
      <c r="J2012" s="72" t="s">
        <v>19</v>
      </c>
      <c r="K2012" s="72" t="s">
        <v>75</v>
      </c>
      <c r="L2012" s="72" t="s">
        <v>554</v>
      </c>
      <c r="M2012" s="72" t="s">
        <v>29</v>
      </c>
    </row>
    <row r="2013" spans="2:13" x14ac:dyDescent="0.25">
      <c r="B2013" s="72" t="s">
        <v>12</v>
      </c>
      <c r="C2013" s="72" t="s">
        <v>13</v>
      </c>
      <c r="D2013" s="72" t="s">
        <v>14</v>
      </c>
      <c r="E2013" s="72" t="s">
        <v>55</v>
      </c>
      <c r="F2013" s="73">
        <v>1201172</v>
      </c>
      <c r="G2013" s="72" t="s">
        <v>16</v>
      </c>
      <c r="H2013" s="72" t="s">
        <v>24</v>
      </c>
      <c r="I2013" s="72" t="s">
        <v>18</v>
      </c>
      <c r="J2013" s="72" t="s">
        <v>19</v>
      </c>
      <c r="K2013" s="72" t="s">
        <v>37</v>
      </c>
      <c r="L2013" s="72" t="s">
        <v>40</v>
      </c>
      <c r="M2013" s="72" t="s">
        <v>57</v>
      </c>
    </row>
    <row r="2014" spans="2:13" x14ac:dyDescent="0.25">
      <c r="B2014" s="72" t="s">
        <v>12</v>
      </c>
      <c r="C2014" s="72" t="s">
        <v>13</v>
      </c>
      <c r="D2014" s="72" t="s">
        <v>14</v>
      </c>
      <c r="E2014" s="72" t="s">
        <v>68</v>
      </c>
      <c r="F2014" s="73">
        <v>-127652</v>
      </c>
      <c r="G2014" s="72" t="s">
        <v>16</v>
      </c>
      <c r="H2014" s="72" t="s">
        <v>24</v>
      </c>
      <c r="I2014" s="72" t="s">
        <v>18</v>
      </c>
      <c r="J2014" s="72" t="s">
        <v>19</v>
      </c>
      <c r="K2014" s="72" t="s">
        <v>37</v>
      </c>
      <c r="L2014" s="72" t="s">
        <v>412</v>
      </c>
      <c r="M2014" s="72"/>
    </row>
    <row r="2015" spans="2:13" x14ac:dyDescent="0.25">
      <c r="B2015" s="72" t="s">
        <v>12</v>
      </c>
      <c r="C2015" s="72" t="s">
        <v>13</v>
      </c>
      <c r="D2015" s="72" t="s">
        <v>14</v>
      </c>
      <c r="E2015" s="72" t="s">
        <v>779</v>
      </c>
      <c r="F2015" s="73">
        <v>1420012</v>
      </c>
      <c r="G2015" s="72" t="s">
        <v>16</v>
      </c>
      <c r="H2015" s="72" t="s">
        <v>24</v>
      </c>
      <c r="I2015" s="72" t="s">
        <v>18</v>
      </c>
      <c r="J2015" s="72" t="s">
        <v>19</v>
      </c>
      <c r="K2015" s="72"/>
      <c r="L2015" s="72"/>
      <c r="M2015" s="72" t="s">
        <v>780</v>
      </c>
    </row>
    <row r="2016" spans="2:13" x14ac:dyDescent="0.25">
      <c r="B2016" s="72" t="s">
        <v>12</v>
      </c>
      <c r="C2016" s="72" t="s">
        <v>13</v>
      </c>
      <c r="D2016" s="72" t="s">
        <v>14</v>
      </c>
      <c r="E2016" s="72" t="s">
        <v>256</v>
      </c>
      <c r="F2016" s="73">
        <v>-8953</v>
      </c>
      <c r="G2016" s="72" t="s">
        <v>16</v>
      </c>
      <c r="H2016" s="72" t="s">
        <v>17</v>
      </c>
      <c r="I2016" s="72" t="s">
        <v>18</v>
      </c>
      <c r="J2016" s="72" t="s">
        <v>19</v>
      </c>
      <c r="K2016" s="72" t="s">
        <v>20</v>
      </c>
      <c r="L2016" s="72" t="s">
        <v>34</v>
      </c>
      <c r="M2016" s="72"/>
    </row>
    <row r="2017" spans="2:13" x14ac:dyDescent="0.25">
      <c r="B2017" s="72" t="s">
        <v>12</v>
      </c>
      <c r="C2017" s="72" t="s">
        <v>13</v>
      </c>
      <c r="D2017" s="72" t="s">
        <v>14</v>
      </c>
      <c r="E2017" s="72" t="s">
        <v>81</v>
      </c>
      <c r="F2017" s="73">
        <v>56859</v>
      </c>
      <c r="G2017" s="72" t="s">
        <v>16</v>
      </c>
      <c r="H2017" s="72" t="s">
        <v>17</v>
      </c>
      <c r="I2017" s="72" t="s">
        <v>18</v>
      </c>
      <c r="J2017" s="72" t="s">
        <v>19</v>
      </c>
      <c r="K2017" s="72" t="s">
        <v>37</v>
      </c>
      <c r="L2017" s="72" t="s">
        <v>202</v>
      </c>
      <c r="M2017" s="72" t="s">
        <v>47</v>
      </c>
    </row>
    <row r="2018" spans="2:13" x14ac:dyDescent="0.25">
      <c r="B2018" s="72" t="s">
        <v>12</v>
      </c>
      <c r="C2018" s="72" t="s">
        <v>13</v>
      </c>
      <c r="D2018" s="72" t="s">
        <v>14</v>
      </c>
      <c r="E2018" s="72" t="s">
        <v>83</v>
      </c>
      <c r="F2018" s="73">
        <v>1003050</v>
      </c>
      <c r="G2018" s="72" t="s">
        <v>16</v>
      </c>
      <c r="H2018" s="72" t="s">
        <v>24</v>
      </c>
      <c r="I2018" s="72" t="s">
        <v>18</v>
      </c>
      <c r="J2018" s="72" t="s">
        <v>19</v>
      </c>
      <c r="K2018" s="72" t="s">
        <v>117</v>
      </c>
      <c r="L2018" s="72" t="s">
        <v>403</v>
      </c>
      <c r="M2018" s="72"/>
    </row>
    <row r="2019" spans="2:13" x14ac:dyDescent="0.25">
      <c r="B2019" s="72" t="s">
        <v>12</v>
      </c>
      <c r="C2019" s="72" t="s">
        <v>13</v>
      </c>
      <c r="D2019" s="72" t="s">
        <v>14</v>
      </c>
      <c r="E2019" s="72" t="s">
        <v>256</v>
      </c>
      <c r="F2019" s="73">
        <v>-7728945</v>
      </c>
      <c r="G2019" s="72" t="s">
        <v>16</v>
      </c>
      <c r="H2019" s="72" t="s">
        <v>24</v>
      </c>
      <c r="I2019" s="72" t="s">
        <v>18</v>
      </c>
      <c r="J2019" s="72" t="s">
        <v>19</v>
      </c>
      <c r="K2019" s="72" t="s">
        <v>99</v>
      </c>
      <c r="L2019" s="72" t="s">
        <v>150</v>
      </c>
      <c r="M2019" s="72"/>
    </row>
    <row r="2020" spans="2:13" x14ac:dyDescent="0.25">
      <c r="B2020" s="72" t="s">
        <v>12</v>
      </c>
      <c r="C2020" s="72" t="s">
        <v>13</v>
      </c>
      <c r="D2020" s="72" t="s">
        <v>14</v>
      </c>
      <c r="E2020" s="72" t="s">
        <v>79</v>
      </c>
      <c r="F2020" s="73">
        <v>-7755</v>
      </c>
      <c r="G2020" s="72" t="s">
        <v>16</v>
      </c>
      <c r="H2020" s="72" t="s">
        <v>17</v>
      </c>
      <c r="I2020" s="72" t="s">
        <v>18</v>
      </c>
      <c r="J2020" s="72" t="s">
        <v>19</v>
      </c>
      <c r="K2020" s="72" t="s">
        <v>25</v>
      </c>
      <c r="L2020" s="72" t="s">
        <v>467</v>
      </c>
      <c r="M2020" s="72"/>
    </row>
    <row r="2021" spans="2:13" x14ac:dyDescent="0.25">
      <c r="B2021" s="72" t="s">
        <v>12</v>
      </c>
      <c r="C2021" s="72" t="s">
        <v>13</v>
      </c>
      <c r="D2021" s="72" t="s">
        <v>14</v>
      </c>
      <c r="E2021" s="72" t="s">
        <v>39</v>
      </c>
      <c r="F2021" s="73">
        <v>-287161</v>
      </c>
      <c r="G2021" s="72" t="s">
        <v>16</v>
      </c>
      <c r="H2021" s="72" t="s">
        <v>24</v>
      </c>
      <c r="I2021" s="72" t="s">
        <v>18</v>
      </c>
      <c r="J2021" s="72" t="s">
        <v>19</v>
      </c>
      <c r="K2021" s="72" t="s">
        <v>37</v>
      </c>
      <c r="L2021" s="72" t="s">
        <v>285</v>
      </c>
      <c r="M2021" s="72"/>
    </row>
    <row r="2022" spans="2:13" x14ac:dyDescent="0.25">
      <c r="B2022" s="72" t="s">
        <v>12</v>
      </c>
      <c r="C2022" s="72" t="s">
        <v>13</v>
      </c>
      <c r="D2022" s="72" t="s">
        <v>14</v>
      </c>
      <c r="E2022" s="72" t="s">
        <v>187</v>
      </c>
      <c r="F2022" s="73">
        <v>15011725</v>
      </c>
      <c r="G2022" s="72" t="s">
        <v>16</v>
      </c>
      <c r="H2022" s="72" t="s">
        <v>24</v>
      </c>
      <c r="I2022" s="72" t="s">
        <v>18</v>
      </c>
      <c r="J2022" s="72" t="s">
        <v>19</v>
      </c>
      <c r="K2022" s="72" t="s">
        <v>25</v>
      </c>
      <c r="L2022" s="72" t="s">
        <v>430</v>
      </c>
      <c r="M2022" s="72" t="s">
        <v>112</v>
      </c>
    </row>
    <row r="2023" spans="2:13" x14ac:dyDescent="0.25">
      <c r="B2023" s="72" t="s">
        <v>12</v>
      </c>
      <c r="C2023" s="72" t="s">
        <v>13</v>
      </c>
      <c r="D2023" s="72" t="s">
        <v>14</v>
      </c>
      <c r="E2023" s="72" t="s">
        <v>79</v>
      </c>
      <c r="F2023" s="73">
        <v>-335</v>
      </c>
      <c r="G2023" s="72" t="s">
        <v>16</v>
      </c>
      <c r="H2023" s="72" t="s">
        <v>24</v>
      </c>
      <c r="I2023" s="72" t="s">
        <v>18</v>
      </c>
      <c r="J2023" s="72" t="s">
        <v>19</v>
      </c>
      <c r="K2023" s="72" t="s">
        <v>117</v>
      </c>
      <c r="L2023" s="72" t="s">
        <v>770</v>
      </c>
      <c r="M2023" s="72"/>
    </row>
    <row r="2024" spans="2:13" x14ac:dyDescent="0.25">
      <c r="B2024" s="72" t="s">
        <v>12</v>
      </c>
      <c r="C2024" s="72" t="s">
        <v>13</v>
      </c>
      <c r="D2024" s="72" t="s">
        <v>14</v>
      </c>
      <c r="E2024" s="72" t="s">
        <v>123</v>
      </c>
      <c r="F2024" s="73">
        <v>-2262</v>
      </c>
      <c r="G2024" s="72" t="s">
        <v>16</v>
      </c>
      <c r="H2024" s="72" t="s">
        <v>24</v>
      </c>
      <c r="I2024" s="72" t="s">
        <v>18</v>
      </c>
      <c r="J2024" s="72" t="s">
        <v>19</v>
      </c>
      <c r="K2024" s="72" t="s">
        <v>205</v>
      </c>
      <c r="L2024" s="72" t="s">
        <v>404</v>
      </c>
      <c r="M2024" s="72"/>
    </row>
    <row r="2025" spans="2:13" x14ac:dyDescent="0.25">
      <c r="B2025" s="72" t="s">
        <v>12</v>
      </c>
      <c r="C2025" s="72" t="s">
        <v>13</v>
      </c>
      <c r="D2025" s="72" t="s">
        <v>14</v>
      </c>
      <c r="E2025" s="72" t="s">
        <v>36</v>
      </c>
      <c r="F2025" s="73">
        <v>27642</v>
      </c>
      <c r="G2025" s="72" t="s">
        <v>16</v>
      </c>
      <c r="H2025" s="72" t="s">
        <v>24</v>
      </c>
      <c r="I2025" s="72" t="s">
        <v>18</v>
      </c>
      <c r="J2025" s="72" t="s">
        <v>19</v>
      </c>
      <c r="K2025" s="72" t="s">
        <v>25</v>
      </c>
      <c r="L2025" s="72" t="s">
        <v>122</v>
      </c>
      <c r="M2025" s="72" t="s">
        <v>112</v>
      </c>
    </row>
    <row r="2026" spans="2:13" x14ac:dyDescent="0.25">
      <c r="B2026" s="72" t="s">
        <v>12</v>
      </c>
      <c r="C2026" s="72" t="s">
        <v>13</v>
      </c>
      <c r="D2026" s="72" t="s">
        <v>14</v>
      </c>
      <c r="E2026" s="72" t="s">
        <v>74</v>
      </c>
      <c r="F2026" s="73">
        <v>70917</v>
      </c>
      <c r="G2026" s="72" t="s">
        <v>16</v>
      </c>
      <c r="H2026" s="72" t="s">
        <v>24</v>
      </c>
      <c r="I2026" s="72" t="s">
        <v>18</v>
      </c>
      <c r="J2026" s="72" t="s">
        <v>19</v>
      </c>
      <c r="K2026" s="72" t="s">
        <v>49</v>
      </c>
      <c r="L2026" s="72" t="s">
        <v>222</v>
      </c>
      <c r="M2026" s="72" t="s">
        <v>57</v>
      </c>
    </row>
    <row r="2027" spans="2:13" x14ac:dyDescent="0.25">
      <c r="B2027" s="72" t="s">
        <v>12</v>
      </c>
      <c r="C2027" s="72" t="s">
        <v>13</v>
      </c>
      <c r="D2027" s="72" t="s">
        <v>14</v>
      </c>
      <c r="E2027" s="72" t="s">
        <v>68</v>
      </c>
      <c r="F2027" s="73">
        <v>-315543</v>
      </c>
      <c r="G2027" s="72" t="s">
        <v>16</v>
      </c>
      <c r="H2027" s="72" t="s">
        <v>24</v>
      </c>
      <c r="I2027" s="72" t="s">
        <v>18</v>
      </c>
      <c r="J2027" s="72" t="s">
        <v>19</v>
      </c>
      <c r="K2027" s="72" t="s">
        <v>99</v>
      </c>
      <c r="L2027" s="72" t="s">
        <v>366</v>
      </c>
      <c r="M2027" s="72"/>
    </row>
    <row r="2028" spans="2:13" x14ac:dyDescent="0.25">
      <c r="B2028" s="72" t="s">
        <v>12</v>
      </c>
      <c r="C2028" s="72" t="s">
        <v>13</v>
      </c>
      <c r="D2028" s="72" t="s">
        <v>14</v>
      </c>
      <c r="E2028" s="72" t="s">
        <v>36</v>
      </c>
      <c r="F2028" s="73">
        <v>4872119</v>
      </c>
      <c r="G2028" s="72" t="s">
        <v>16</v>
      </c>
      <c r="H2028" s="72" t="s">
        <v>24</v>
      </c>
      <c r="I2028" s="72" t="s">
        <v>18</v>
      </c>
      <c r="J2028" s="72" t="s">
        <v>19</v>
      </c>
      <c r="K2028" s="72" t="s">
        <v>37</v>
      </c>
      <c r="L2028" s="72" t="s">
        <v>121</v>
      </c>
      <c r="M2028" s="72" t="s">
        <v>57</v>
      </c>
    </row>
    <row r="2029" spans="2:13" x14ac:dyDescent="0.25">
      <c r="B2029" s="72" t="s">
        <v>12</v>
      </c>
      <c r="C2029" s="72" t="s">
        <v>13</v>
      </c>
      <c r="D2029" s="72" t="s">
        <v>14</v>
      </c>
      <c r="E2029" s="72" t="s">
        <v>83</v>
      </c>
      <c r="F2029" s="73">
        <v>811825</v>
      </c>
      <c r="G2029" s="72" t="s">
        <v>16</v>
      </c>
      <c r="H2029" s="72" t="s">
        <v>24</v>
      </c>
      <c r="I2029" s="72" t="s">
        <v>18</v>
      </c>
      <c r="J2029" s="72" t="s">
        <v>19</v>
      </c>
      <c r="K2029" s="72" t="s">
        <v>25</v>
      </c>
      <c r="L2029" s="72" t="s">
        <v>115</v>
      </c>
      <c r="M2029" s="72"/>
    </row>
    <row r="2030" spans="2:13" x14ac:dyDescent="0.25">
      <c r="B2030" s="72" t="s">
        <v>12</v>
      </c>
      <c r="C2030" s="72" t="s">
        <v>13</v>
      </c>
      <c r="D2030" s="72" t="s">
        <v>14</v>
      </c>
      <c r="E2030" s="72" t="s">
        <v>39</v>
      </c>
      <c r="F2030" s="73">
        <v>-849</v>
      </c>
      <c r="G2030" s="72" t="s">
        <v>16</v>
      </c>
      <c r="H2030" s="72" t="s">
        <v>24</v>
      </c>
      <c r="I2030" s="72" t="s">
        <v>18</v>
      </c>
      <c r="J2030" s="72" t="s">
        <v>19</v>
      </c>
      <c r="K2030" s="72" t="s">
        <v>99</v>
      </c>
      <c r="L2030" s="72" t="s">
        <v>154</v>
      </c>
      <c r="M2030" s="72"/>
    </row>
    <row r="2031" spans="2:13" x14ac:dyDescent="0.25">
      <c r="B2031" s="72" t="s">
        <v>12</v>
      </c>
      <c r="C2031" s="72" t="s">
        <v>13</v>
      </c>
      <c r="D2031" s="72" t="s">
        <v>14</v>
      </c>
      <c r="E2031" s="72" t="s">
        <v>51</v>
      </c>
      <c r="F2031" s="73">
        <v>1642364</v>
      </c>
      <c r="G2031" s="72" t="s">
        <v>16</v>
      </c>
      <c r="H2031" s="72" t="s">
        <v>17</v>
      </c>
      <c r="I2031" s="72" t="s">
        <v>18</v>
      </c>
      <c r="J2031" s="72" t="s">
        <v>19</v>
      </c>
      <c r="K2031" s="72" t="s">
        <v>25</v>
      </c>
      <c r="L2031" s="72" t="s">
        <v>191</v>
      </c>
      <c r="M2031" s="72"/>
    </row>
    <row r="2032" spans="2:13" x14ac:dyDescent="0.25">
      <c r="B2032" s="72" t="s">
        <v>12</v>
      </c>
      <c r="C2032" s="72" t="s">
        <v>13</v>
      </c>
      <c r="D2032" s="72" t="s">
        <v>14</v>
      </c>
      <c r="E2032" s="72" t="s">
        <v>55</v>
      </c>
      <c r="F2032" s="73">
        <v>550481</v>
      </c>
      <c r="G2032" s="72" t="s">
        <v>16</v>
      </c>
      <c r="H2032" s="72" t="s">
        <v>24</v>
      </c>
      <c r="I2032" s="72" t="s">
        <v>18</v>
      </c>
      <c r="J2032" s="72" t="s">
        <v>19</v>
      </c>
      <c r="K2032" s="72" t="s">
        <v>63</v>
      </c>
      <c r="L2032" s="72" t="s">
        <v>585</v>
      </c>
      <c r="M2032" s="72" t="s">
        <v>112</v>
      </c>
    </row>
    <row r="2033" spans="2:13" x14ac:dyDescent="0.25">
      <c r="B2033" s="72" t="s">
        <v>12</v>
      </c>
      <c r="C2033" s="72" t="s">
        <v>13</v>
      </c>
      <c r="D2033" s="72" t="s">
        <v>14</v>
      </c>
      <c r="E2033" s="72" t="s">
        <v>30</v>
      </c>
      <c r="F2033" s="73">
        <v>-418</v>
      </c>
      <c r="G2033" s="72" t="s">
        <v>16</v>
      </c>
      <c r="H2033" s="72" t="s">
        <v>24</v>
      </c>
      <c r="I2033" s="72" t="s">
        <v>18</v>
      </c>
      <c r="J2033" s="72" t="s">
        <v>19</v>
      </c>
      <c r="K2033" s="72" t="s">
        <v>25</v>
      </c>
      <c r="L2033" s="72" t="s">
        <v>111</v>
      </c>
      <c r="M2033" s="72"/>
    </row>
    <row r="2034" spans="2:13" x14ac:dyDescent="0.25">
      <c r="B2034" s="72" t="s">
        <v>12</v>
      </c>
      <c r="C2034" s="72" t="s">
        <v>13</v>
      </c>
      <c r="D2034" s="72" t="s">
        <v>14</v>
      </c>
      <c r="E2034" s="72" t="s">
        <v>83</v>
      </c>
      <c r="F2034" s="73">
        <v>302552</v>
      </c>
      <c r="G2034" s="72" t="s">
        <v>16</v>
      </c>
      <c r="H2034" s="72" t="s">
        <v>24</v>
      </c>
      <c r="I2034" s="72" t="s">
        <v>18</v>
      </c>
      <c r="J2034" s="72" t="s">
        <v>19</v>
      </c>
      <c r="K2034" s="72" t="s">
        <v>99</v>
      </c>
      <c r="L2034" s="72" t="s">
        <v>543</v>
      </c>
      <c r="M2034" s="72"/>
    </row>
    <row r="2035" spans="2:13" x14ac:dyDescent="0.25">
      <c r="B2035" s="72" t="s">
        <v>12</v>
      </c>
      <c r="C2035" s="72" t="s">
        <v>13</v>
      </c>
      <c r="D2035" s="72" t="s">
        <v>14</v>
      </c>
      <c r="E2035" s="72" t="s">
        <v>55</v>
      </c>
      <c r="F2035" s="73">
        <v>289782</v>
      </c>
      <c r="G2035" s="72" t="s">
        <v>16</v>
      </c>
      <c r="H2035" s="72" t="s">
        <v>17</v>
      </c>
      <c r="I2035" s="72" t="s">
        <v>18</v>
      </c>
      <c r="J2035" s="72" t="s">
        <v>19</v>
      </c>
      <c r="K2035" s="72" t="s">
        <v>37</v>
      </c>
      <c r="L2035" s="72" t="s">
        <v>257</v>
      </c>
      <c r="M2035" s="72" t="s">
        <v>29</v>
      </c>
    </row>
    <row r="2036" spans="2:13" x14ac:dyDescent="0.25">
      <c r="B2036" s="72" t="s">
        <v>12</v>
      </c>
      <c r="C2036" s="72" t="s">
        <v>13</v>
      </c>
      <c r="D2036" s="72" t="s">
        <v>14</v>
      </c>
      <c r="E2036" s="72" t="s">
        <v>123</v>
      </c>
      <c r="F2036" s="73">
        <v>-1733</v>
      </c>
      <c r="G2036" s="72" t="s">
        <v>16</v>
      </c>
      <c r="H2036" s="72" t="s">
        <v>24</v>
      </c>
      <c r="I2036" s="72" t="s">
        <v>18</v>
      </c>
      <c r="J2036" s="72" t="s">
        <v>19</v>
      </c>
      <c r="K2036" s="72" t="s">
        <v>31</v>
      </c>
      <c r="L2036" s="72" t="s">
        <v>565</v>
      </c>
      <c r="M2036" s="72"/>
    </row>
    <row r="2037" spans="2:13" x14ac:dyDescent="0.25">
      <c r="B2037" s="72" t="s">
        <v>12</v>
      </c>
      <c r="C2037" s="72" t="s">
        <v>13</v>
      </c>
      <c r="D2037" s="72" t="s">
        <v>14</v>
      </c>
      <c r="E2037" s="72" t="s">
        <v>68</v>
      </c>
      <c r="F2037" s="73">
        <v>-1810</v>
      </c>
      <c r="G2037" s="72" t="s">
        <v>16</v>
      </c>
      <c r="H2037" s="72" t="s">
        <v>17</v>
      </c>
      <c r="I2037" s="72" t="s">
        <v>18</v>
      </c>
      <c r="J2037" s="72" t="s">
        <v>19</v>
      </c>
      <c r="K2037" s="72" t="s">
        <v>25</v>
      </c>
      <c r="L2037" s="72" t="s">
        <v>506</v>
      </c>
      <c r="M2037" s="72"/>
    </row>
    <row r="2038" spans="2:13" x14ac:dyDescent="0.25">
      <c r="B2038" s="72" t="s">
        <v>12</v>
      </c>
      <c r="C2038" s="72" t="s">
        <v>13</v>
      </c>
      <c r="D2038" s="72" t="s">
        <v>14</v>
      </c>
      <c r="E2038" s="72" t="s">
        <v>300</v>
      </c>
      <c r="F2038" s="73">
        <v>776161</v>
      </c>
      <c r="G2038" s="72" t="s">
        <v>16</v>
      </c>
      <c r="H2038" s="72" t="s">
        <v>17</v>
      </c>
      <c r="I2038" s="72" t="s">
        <v>18</v>
      </c>
      <c r="J2038" s="72" t="s">
        <v>19</v>
      </c>
      <c r="K2038" s="72" t="s">
        <v>25</v>
      </c>
      <c r="L2038" s="72" t="s">
        <v>377</v>
      </c>
      <c r="M2038" s="72" t="s">
        <v>112</v>
      </c>
    </row>
    <row r="2039" spans="2:13" x14ac:dyDescent="0.25">
      <c r="B2039" s="72" t="s">
        <v>12</v>
      </c>
      <c r="C2039" s="72" t="s">
        <v>13</v>
      </c>
      <c r="D2039" s="72" t="s">
        <v>14</v>
      </c>
      <c r="E2039" s="72" t="s">
        <v>83</v>
      </c>
      <c r="F2039" s="73">
        <v>324856</v>
      </c>
      <c r="G2039" s="72" t="s">
        <v>16</v>
      </c>
      <c r="H2039" s="72" t="s">
        <v>24</v>
      </c>
      <c r="I2039" s="72" t="s">
        <v>18</v>
      </c>
      <c r="J2039" s="72" t="s">
        <v>19</v>
      </c>
      <c r="K2039" s="72" t="s">
        <v>130</v>
      </c>
      <c r="L2039" s="72" t="s">
        <v>466</v>
      </c>
      <c r="M2039" s="72"/>
    </row>
    <row r="2040" spans="2:13" x14ac:dyDescent="0.25">
      <c r="B2040" s="72" t="s">
        <v>12</v>
      </c>
      <c r="C2040" s="72" t="s">
        <v>13</v>
      </c>
      <c r="D2040" s="72" t="s">
        <v>14</v>
      </c>
      <c r="E2040" s="72" t="s">
        <v>39</v>
      </c>
      <c r="F2040" s="73">
        <v>-2</v>
      </c>
      <c r="G2040" s="72" t="s">
        <v>16</v>
      </c>
      <c r="H2040" s="72" t="s">
        <v>24</v>
      </c>
      <c r="I2040" s="72" t="s">
        <v>18</v>
      </c>
      <c r="J2040" s="72" t="s">
        <v>19</v>
      </c>
      <c r="K2040" s="72" t="s">
        <v>31</v>
      </c>
      <c r="L2040" s="72" t="s">
        <v>664</v>
      </c>
      <c r="M2040" s="72"/>
    </row>
    <row r="2041" spans="2:13" x14ac:dyDescent="0.25">
      <c r="B2041" s="72" t="s">
        <v>12</v>
      </c>
      <c r="C2041" s="72" t="s">
        <v>13</v>
      </c>
      <c r="D2041" s="72" t="s">
        <v>14</v>
      </c>
      <c r="E2041" s="72" t="s">
        <v>55</v>
      </c>
      <c r="F2041" s="73">
        <v>1683541</v>
      </c>
      <c r="G2041" s="72" t="s">
        <v>16</v>
      </c>
      <c r="H2041" s="72" t="s">
        <v>24</v>
      </c>
      <c r="I2041" s="72" t="s">
        <v>18</v>
      </c>
      <c r="J2041" s="72" t="s">
        <v>19</v>
      </c>
      <c r="K2041" s="72" t="s">
        <v>49</v>
      </c>
      <c r="L2041" s="72" t="s">
        <v>246</v>
      </c>
      <c r="M2041" s="72" t="s">
        <v>29</v>
      </c>
    </row>
    <row r="2042" spans="2:13" x14ac:dyDescent="0.25">
      <c r="B2042" s="72" t="s">
        <v>12</v>
      </c>
      <c r="C2042" s="72" t="s">
        <v>13</v>
      </c>
      <c r="D2042" s="72" t="s">
        <v>14</v>
      </c>
      <c r="E2042" s="72" t="s">
        <v>41</v>
      </c>
      <c r="F2042" s="73">
        <v>-664</v>
      </c>
      <c r="G2042" s="72" t="s">
        <v>16</v>
      </c>
      <c r="H2042" s="72" t="s">
        <v>17</v>
      </c>
      <c r="I2042" s="72" t="s">
        <v>18</v>
      </c>
      <c r="J2042" s="72" t="s">
        <v>19</v>
      </c>
      <c r="K2042" s="72" t="s">
        <v>25</v>
      </c>
      <c r="L2042" s="72" t="s">
        <v>114</v>
      </c>
      <c r="M2042" s="72"/>
    </row>
    <row r="2043" spans="2:13" x14ac:dyDescent="0.25">
      <c r="B2043" s="72" t="s">
        <v>12</v>
      </c>
      <c r="C2043" s="72" t="s">
        <v>13</v>
      </c>
      <c r="D2043" s="72" t="s">
        <v>14</v>
      </c>
      <c r="E2043" s="72" t="s">
        <v>144</v>
      </c>
      <c r="F2043" s="73">
        <v>1214499</v>
      </c>
      <c r="G2043" s="72" t="s">
        <v>16</v>
      </c>
      <c r="H2043" s="72" t="s">
        <v>17</v>
      </c>
      <c r="I2043" s="72" t="s">
        <v>18</v>
      </c>
      <c r="J2043" s="72" t="s">
        <v>19</v>
      </c>
      <c r="K2043" s="72" t="s">
        <v>25</v>
      </c>
      <c r="L2043" s="72" t="s">
        <v>273</v>
      </c>
      <c r="M2043" s="72" t="s">
        <v>184</v>
      </c>
    </row>
    <row r="2044" spans="2:13" x14ac:dyDescent="0.25">
      <c r="B2044" s="72" t="s">
        <v>12</v>
      </c>
      <c r="C2044" s="72" t="s">
        <v>13</v>
      </c>
      <c r="D2044" s="72" t="s">
        <v>14</v>
      </c>
      <c r="E2044" s="72" t="s">
        <v>55</v>
      </c>
      <c r="F2044" s="73">
        <v>30063</v>
      </c>
      <c r="G2044" s="72" t="s">
        <v>16</v>
      </c>
      <c r="H2044" s="72" t="s">
        <v>17</v>
      </c>
      <c r="I2044" s="72" t="s">
        <v>18</v>
      </c>
      <c r="J2044" s="72" t="s">
        <v>19</v>
      </c>
      <c r="K2044" s="72" t="s">
        <v>205</v>
      </c>
      <c r="L2044" s="72" t="s">
        <v>404</v>
      </c>
      <c r="M2044" s="72" t="s">
        <v>35</v>
      </c>
    </row>
    <row r="2045" spans="2:13" x14ac:dyDescent="0.25">
      <c r="B2045" s="72" t="s">
        <v>12</v>
      </c>
      <c r="C2045" s="72" t="s">
        <v>13</v>
      </c>
      <c r="D2045" s="72" t="s">
        <v>14</v>
      </c>
      <c r="E2045" s="72" t="s">
        <v>58</v>
      </c>
      <c r="F2045" s="73">
        <v>442465</v>
      </c>
      <c r="G2045" s="72" t="s">
        <v>16</v>
      </c>
      <c r="H2045" s="72" t="s">
        <v>24</v>
      </c>
      <c r="I2045" s="72" t="s">
        <v>18</v>
      </c>
      <c r="J2045" s="72" t="s">
        <v>19</v>
      </c>
      <c r="K2045" s="72" t="s">
        <v>25</v>
      </c>
      <c r="L2045" s="72" t="s">
        <v>110</v>
      </c>
      <c r="M2045" s="72" t="s">
        <v>47</v>
      </c>
    </row>
    <row r="2046" spans="2:13" x14ac:dyDescent="0.25">
      <c r="B2046" s="72" t="s">
        <v>12</v>
      </c>
      <c r="C2046" s="72" t="s">
        <v>13</v>
      </c>
      <c r="D2046" s="72" t="s">
        <v>14</v>
      </c>
      <c r="E2046" s="72" t="s">
        <v>587</v>
      </c>
      <c r="F2046" s="73">
        <v>10506020</v>
      </c>
      <c r="G2046" s="72" t="s">
        <v>16</v>
      </c>
      <c r="H2046" s="72" t="s">
        <v>24</v>
      </c>
      <c r="I2046" s="72" t="s">
        <v>18</v>
      </c>
      <c r="J2046" s="72" t="s">
        <v>19</v>
      </c>
      <c r="K2046" s="72" t="s">
        <v>43</v>
      </c>
      <c r="L2046" s="72" t="s">
        <v>472</v>
      </c>
      <c r="M2046" s="72" t="s">
        <v>72</v>
      </c>
    </row>
    <row r="2047" spans="2:13" x14ac:dyDescent="0.25">
      <c r="B2047" s="72" t="s">
        <v>12</v>
      </c>
      <c r="C2047" s="72" t="s">
        <v>13</v>
      </c>
      <c r="D2047" s="72" t="s">
        <v>14</v>
      </c>
      <c r="E2047" s="72" t="s">
        <v>36</v>
      </c>
      <c r="F2047" s="73">
        <v>29368</v>
      </c>
      <c r="G2047" s="72" t="s">
        <v>16</v>
      </c>
      <c r="H2047" s="72" t="s">
        <v>24</v>
      </c>
      <c r="I2047" s="72" t="s">
        <v>18</v>
      </c>
      <c r="J2047" s="72" t="s">
        <v>19</v>
      </c>
      <c r="K2047" s="72" t="s">
        <v>63</v>
      </c>
      <c r="L2047" s="72" t="s">
        <v>351</v>
      </c>
      <c r="M2047" s="72" t="s">
        <v>29</v>
      </c>
    </row>
    <row r="2048" spans="2:13" x14ac:dyDescent="0.25">
      <c r="B2048" s="72" t="s">
        <v>12</v>
      </c>
      <c r="C2048" s="72" t="s">
        <v>13</v>
      </c>
      <c r="D2048" s="72" t="s">
        <v>14</v>
      </c>
      <c r="E2048" s="72" t="s">
        <v>79</v>
      </c>
      <c r="F2048" s="73">
        <v>-2054</v>
      </c>
      <c r="G2048" s="72" t="s">
        <v>16</v>
      </c>
      <c r="H2048" s="72" t="s">
        <v>24</v>
      </c>
      <c r="I2048" s="72" t="s">
        <v>18</v>
      </c>
      <c r="J2048" s="72" t="s">
        <v>19</v>
      </c>
      <c r="K2048" s="72" t="s">
        <v>117</v>
      </c>
      <c r="L2048" s="72" t="s">
        <v>118</v>
      </c>
      <c r="M2048" s="72"/>
    </row>
    <row r="2049" spans="2:13" x14ac:dyDescent="0.25">
      <c r="B2049" s="72" t="s">
        <v>12</v>
      </c>
      <c r="C2049" s="72" t="s">
        <v>13</v>
      </c>
      <c r="D2049" s="72" t="s">
        <v>14</v>
      </c>
      <c r="E2049" s="72" t="s">
        <v>79</v>
      </c>
      <c r="F2049" s="73">
        <v>-925</v>
      </c>
      <c r="G2049" s="72" t="s">
        <v>16</v>
      </c>
      <c r="H2049" s="72" t="s">
        <v>17</v>
      </c>
      <c r="I2049" s="72" t="s">
        <v>18</v>
      </c>
      <c r="J2049" s="72" t="s">
        <v>19</v>
      </c>
      <c r="K2049" s="72" t="s">
        <v>25</v>
      </c>
      <c r="L2049" s="72" t="s">
        <v>192</v>
      </c>
      <c r="M2049" s="72"/>
    </row>
    <row r="2050" spans="2:13" x14ac:dyDescent="0.25">
      <c r="B2050" s="72" t="s">
        <v>12</v>
      </c>
      <c r="C2050" s="72" t="s">
        <v>13</v>
      </c>
      <c r="D2050" s="72" t="s">
        <v>14</v>
      </c>
      <c r="E2050" s="72" t="s">
        <v>55</v>
      </c>
      <c r="F2050" s="73">
        <v>3660748</v>
      </c>
      <c r="G2050" s="72" t="s">
        <v>16</v>
      </c>
      <c r="H2050" s="72" t="s">
        <v>24</v>
      </c>
      <c r="I2050" s="72" t="s">
        <v>18</v>
      </c>
      <c r="J2050" s="72" t="s">
        <v>19</v>
      </c>
      <c r="K2050" s="72" t="s">
        <v>25</v>
      </c>
      <c r="L2050" s="72" t="s">
        <v>273</v>
      </c>
      <c r="M2050" s="72" t="s">
        <v>29</v>
      </c>
    </row>
    <row r="2051" spans="2:13" x14ac:dyDescent="0.25">
      <c r="B2051" s="72" t="s">
        <v>12</v>
      </c>
      <c r="C2051" s="72" t="s">
        <v>13</v>
      </c>
      <c r="D2051" s="72" t="s">
        <v>14</v>
      </c>
      <c r="E2051" s="72" t="s">
        <v>83</v>
      </c>
      <c r="F2051" s="73">
        <v>20092</v>
      </c>
      <c r="G2051" s="72" t="s">
        <v>16</v>
      </c>
      <c r="H2051" s="72" t="s">
        <v>24</v>
      </c>
      <c r="I2051" s="72" t="s">
        <v>18</v>
      </c>
      <c r="J2051" s="72" t="s">
        <v>19</v>
      </c>
      <c r="K2051" s="72" t="s">
        <v>20</v>
      </c>
      <c r="L2051" s="72" t="s">
        <v>560</v>
      </c>
      <c r="M2051" s="72"/>
    </row>
    <row r="2052" spans="2:13" x14ac:dyDescent="0.25">
      <c r="B2052" s="72" t="s">
        <v>12</v>
      </c>
      <c r="C2052" s="72" t="s">
        <v>13</v>
      </c>
      <c r="D2052" s="72" t="s">
        <v>14</v>
      </c>
      <c r="E2052" s="72" t="s">
        <v>123</v>
      </c>
      <c r="F2052" s="73">
        <v>-143</v>
      </c>
      <c r="G2052" s="72" t="s">
        <v>16</v>
      </c>
      <c r="H2052" s="72" t="s">
        <v>24</v>
      </c>
      <c r="I2052" s="72" t="s">
        <v>18</v>
      </c>
      <c r="J2052" s="72" t="s">
        <v>19</v>
      </c>
      <c r="K2052" s="72" t="s">
        <v>130</v>
      </c>
      <c r="L2052" s="72" t="s">
        <v>131</v>
      </c>
      <c r="M2052" s="72"/>
    </row>
    <row r="2053" spans="2:13" x14ac:dyDescent="0.25">
      <c r="B2053" s="72" t="s">
        <v>12</v>
      </c>
      <c r="C2053" s="72" t="s">
        <v>13</v>
      </c>
      <c r="D2053" s="72" t="s">
        <v>14</v>
      </c>
      <c r="E2053" s="72" t="s">
        <v>594</v>
      </c>
      <c r="F2053" s="73">
        <v>853</v>
      </c>
      <c r="G2053" s="72" t="s">
        <v>16</v>
      </c>
      <c r="H2053" s="72" t="s">
        <v>24</v>
      </c>
      <c r="I2053" s="72" t="s">
        <v>18</v>
      </c>
      <c r="J2053" s="72" t="s">
        <v>19</v>
      </c>
      <c r="K2053" s="72" t="s">
        <v>43</v>
      </c>
      <c r="L2053" s="72" t="s">
        <v>336</v>
      </c>
      <c r="M2053" s="72"/>
    </row>
    <row r="2054" spans="2:13" x14ac:dyDescent="0.25">
      <c r="B2054" s="72" t="s">
        <v>12</v>
      </c>
      <c r="C2054" s="72" t="s">
        <v>13</v>
      </c>
      <c r="D2054" s="72" t="s">
        <v>14</v>
      </c>
      <c r="E2054" s="72" t="s">
        <v>68</v>
      </c>
      <c r="F2054" s="73">
        <v>-175</v>
      </c>
      <c r="G2054" s="72" t="s">
        <v>16</v>
      </c>
      <c r="H2054" s="72" t="s">
        <v>24</v>
      </c>
      <c r="I2054" s="72" t="s">
        <v>18</v>
      </c>
      <c r="J2054" s="72" t="s">
        <v>19</v>
      </c>
      <c r="K2054" s="72" t="s">
        <v>117</v>
      </c>
      <c r="L2054" s="72" t="s">
        <v>480</v>
      </c>
      <c r="M2054" s="72"/>
    </row>
    <row r="2055" spans="2:13" x14ac:dyDescent="0.25">
      <c r="B2055" s="72" t="s">
        <v>12</v>
      </c>
      <c r="C2055" s="72" t="s">
        <v>13</v>
      </c>
      <c r="D2055" s="72" t="s">
        <v>14</v>
      </c>
      <c r="E2055" s="72" t="s">
        <v>33</v>
      </c>
      <c r="F2055" s="73">
        <v>22780</v>
      </c>
      <c r="G2055" s="72" t="s">
        <v>16</v>
      </c>
      <c r="H2055" s="72" t="s">
        <v>17</v>
      </c>
      <c r="I2055" s="72" t="s">
        <v>18</v>
      </c>
      <c r="J2055" s="72" t="s">
        <v>19</v>
      </c>
      <c r="K2055" s="72" t="s">
        <v>37</v>
      </c>
      <c r="L2055" s="72" t="s">
        <v>494</v>
      </c>
      <c r="M2055" s="72" t="s">
        <v>47</v>
      </c>
    </row>
    <row r="2056" spans="2:13" x14ac:dyDescent="0.25">
      <c r="B2056" s="72" t="s">
        <v>12</v>
      </c>
      <c r="C2056" s="72" t="s">
        <v>13</v>
      </c>
      <c r="D2056" s="72" t="s">
        <v>14</v>
      </c>
      <c r="E2056" s="72" t="s">
        <v>81</v>
      </c>
      <c r="F2056" s="73">
        <v>60639</v>
      </c>
      <c r="G2056" s="72" t="s">
        <v>16</v>
      </c>
      <c r="H2056" s="72" t="s">
        <v>17</v>
      </c>
      <c r="I2056" s="72" t="s">
        <v>18</v>
      </c>
      <c r="J2056" s="72" t="s">
        <v>19</v>
      </c>
      <c r="K2056" s="72" t="s">
        <v>25</v>
      </c>
      <c r="L2056" s="72" t="s">
        <v>407</v>
      </c>
      <c r="M2056" s="72" t="s">
        <v>47</v>
      </c>
    </row>
    <row r="2057" spans="2:13" x14ac:dyDescent="0.25">
      <c r="B2057" s="72" t="s">
        <v>12</v>
      </c>
      <c r="C2057" s="72" t="s">
        <v>13</v>
      </c>
      <c r="D2057" s="72" t="s">
        <v>14</v>
      </c>
      <c r="E2057" s="72" t="s">
        <v>353</v>
      </c>
      <c r="F2057" s="73">
        <v>103455</v>
      </c>
      <c r="G2057" s="72" t="s">
        <v>16</v>
      </c>
      <c r="H2057" s="72" t="s">
        <v>24</v>
      </c>
      <c r="I2057" s="72" t="s">
        <v>18</v>
      </c>
      <c r="J2057" s="72" t="s">
        <v>19</v>
      </c>
      <c r="K2057" s="72" t="s">
        <v>99</v>
      </c>
      <c r="L2057" s="72" t="s">
        <v>499</v>
      </c>
      <c r="M2057" s="72" t="s">
        <v>67</v>
      </c>
    </row>
    <row r="2058" spans="2:13" x14ac:dyDescent="0.25">
      <c r="B2058" s="72" t="s">
        <v>12</v>
      </c>
      <c r="C2058" s="72" t="s">
        <v>13</v>
      </c>
      <c r="D2058" s="72" t="s">
        <v>14</v>
      </c>
      <c r="E2058" s="72" t="s">
        <v>27</v>
      </c>
      <c r="F2058" s="73">
        <v>33700</v>
      </c>
      <c r="G2058" s="72" t="s">
        <v>16</v>
      </c>
      <c r="H2058" s="72" t="s">
        <v>17</v>
      </c>
      <c r="I2058" s="72" t="s">
        <v>18</v>
      </c>
      <c r="J2058" s="72" t="s">
        <v>19</v>
      </c>
      <c r="K2058" s="72" t="s">
        <v>37</v>
      </c>
      <c r="L2058" s="72" t="s">
        <v>193</v>
      </c>
      <c r="M2058" s="72" t="s">
        <v>57</v>
      </c>
    </row>
    <row r="2059" spans="2:13" x14ac:dyDescent="0.25">
      <c r="B2059" s="72" t="s">
        <v>12</v>
      </c>
      <c r="C2059" s="72" t="s">
        <v>13</v>
      </c>
      <c r="D2059" s="72" t="s">
        <v>14</v>
      </c>
      <c r="E2059" s="72" t="s">
        <v>83</v>
      </c>
      <c r="F2059" s="73">
        <v>1138855</v>
      </c>
      <c r="G2059" s="72" t="s">
        <v>16</v>
      </c>
      <c r="H2059" s="72" t="s">
        <v>24</v>
      </c>
      <c r="I2059" s="72" t="s">
        <v>18</v>
      </c>
      <c r="J2059" s="72" t="s">
        <v>19</v>
      </c>
      <c r="K2059" s="72" t="s">
        <v>75</v>
      </c>
      <c r="L2059" s="72" t="s">
        <v>76</v>
      </c>
      <c r="M2059" s="72"/>
    </row>
    <row r="2060" spans="2:13" x14ac:dyDescent="0.25">
      <c r="B2060" s="72" t="s">
        <v>12</v>
      </c>
      <c r="C2060" s="72" t="s">
        <v>13</v>
      </c>
      <c r="D2060" s="72" t="s">
        <v>14</v>
      </c>
      <c r="E2060" s="72" t="s">
        <v>68</v>
      </c>
      <c r="F2060" s="73">
        <v>-111</v>
      </c>
      <c r="G2060" s="72" t="s">
        <v>16</v>
      </c>
      <c r="H2060" s="72" t="s">
        <v>24</v>
      </c>
      <c r="I2060" s="72" t="s">
        <v>18</v>
      </c>
      <c r="J2060" s="72" t="s">
        <v>19</v>
      </c>
      <c r="K2060" s="72" t="s">
        <v>117</v>
      </c>
      <c r="L2060" s="72" t="s">
        <v>555</v>
      </c>
      <c r="M2060" s="72"/>
    </row>
    <row r="2061" spans="2:13" x14ac:dyDescent="0.25">
      <c r="B2061" s="72" t="s">
        <v>12</v>
      </c>
      <c r="C2061" s="72" t="s">
        <v>13</v>
      </c>
      <c r="D2061" s="72" t="s">
        <v>14</v>
      </c>
      <c r="E2061" s="72" t="s">
        <v>81</v>
      </c>
      <c r="F2061" s="73">
        <v>648388</v>
      </c>
      <c r="G2061" s="72" t="s">
        <v>16</v>
      </c>
      <c r="H2061" s="72" t="s">
        <v>24</v>
      </c>
      <c r="I2061" s="72" t="s">
        <v>18</v>
      </c>
      <c r="J2061" s="72" t="s">
        <v>19</v>
      </c>
      <c r="K2061" s="72" t="s">
        <v>25</v>
      </c>
      <c r="L2061" s="72" t="s">
        <v>110</v>
      </c>
      <c r="M2061" s="72" t="s">
        <v>29</v>
      </c>
    </row>
    <row r="2062" spans="2:13" x14ac:dyDescent="0.25">
      <c r="B2062" s="72" t="s">
        <v>12</v>
      </c>
      <c r="C2062" s="72" t="s">
        <v>13</v>
      </c>
      <c r="D2062" s="72" t="s">
        <v>14</v>
      </c>
      <c r="E2062" s="72" t="s">
        <v>36</v>
      </c>
      <c r="F2062" s="73">
        <v>1029634</v>
      </c>
      <c r="G2062" s="72" t="s">
        <v>16</v>
      </c>
      <c r="H2062" s="72" t="s">
        <v>24</v>
      </c>
      <c r="I2062" s="72" t="s">
        <v>18</v>
      </c>
      <c r="J2062" s="72" t="s">
        <v>19</v>
      </c>
      <c r="K2062" s="72" t="s">
        <v>37</v>
      </c>
      <c r="L2062" s="72" t="s">
        <v>92</v>
      </c>
      <c r="M2062" s="72" t="s">
        <v>29</v>
      </c>
    </row>
    <row r="2063" spans="2:13" x14ac:dyDescent="0.25">
      <c r="B2063" s="72" t="s">
        <v>12</v>
      </c>
      <c r="C2063" s="72" t="s">
        <v>13</v>
      </c>
      <c r="D2063" s="72" t="s">
        <v>14</v>
      </c>
      <c r="E2063" s="72" t="s">
        <v>83</v>
      </c>
      <c r="F2063" s="73">
        <v>22720</v>
      </c>
      <c r="G2063" s="72" t="s">
        <v>16</v>
      </c>
      <c r="H2063" s="72" t="s">
        <v>17</v>
      </c>
      <c r="I2063" s="72" t="s">
        <v>18</v>
      </c>
      <c r="J2063" s="72" t="s">
        <v>19</v>
      </c>
      <c r="K2063" s="72" t="s">
        <v>43</v>
      </c>
      <c r="L2063" s="72" t="s">
        <v>189</v>
      </c>
      <c r="M2063" s="72"/>
    </row>
    <row r="2064" spans="2:13" x14ac:dyDescent="0.25">
      <c r="B2064" s="72" t="s">
        <v>12</v>
      </c>
      <c r="C2064" s="72" t="s">
        <v>13</v>
      </c>
      <c r="D2064" s="72" t="s">
        <v>14</v>
      </c>
      <c r="E2064" s="72" t="s">
        <v>94</v>
      </c>
      <c r="F2064" s="73">
        <v>313</v>
      </c>
      <c r="G2064" s="72" t="s">
        <v>16</v>
      </c>
      <c r="H2064" s="72" t="s">
        <v>24</v>
      </c>
      <c r="I2064" s="72" t="s">
        <v>18</v>
      </c>
      <c r="J2064" s="72" t="s">
        <v>19</v>
      </c>
      <c r="K2064" s="72" t="s">
        <v>25</v>
      </c>
      <c r="L2064" s="72" t="s">
        <v>661</v>
      </c>
      <c r="M2064" s="72"/>
    </row>
    <row r="2065" spans="2:13" x14ac:dyDescent="0.25">
      <c r="B2065" s="72" t="s">
        <v>12</v>
      </c>
      <c r="C2065" s="72" t="s">
        <v>13</v>
      </c>
      <c r="D2065" s="72" t="s">
        <v>14</v>
      </c>
      <c r="E2065" s="72" t="s">
        <v>30</v>
      </c>
      <c r="F2065" s="73">
        <v>-33430</v>
      </c>
      <c r="G2065" s="72" t="s">
        <v>16</v>
      </c>
      <c r="H2065" s="72" t="s">
        <v>24</v>
      </c>
      <c r="I2065" s="72" t="s">
        <v>18</v>
      </c>
      <c r="J2065" s="72" t="s">
        <v>19</v>
      </c>
      <c r="K2065" s="72" t="s">
        <v>49</v>
      </c>
      <c r="L2065" s="72" t="s">
        <v>208</v>
      </c>
      <c r="M2065" s="72"/>
    </row>
    <row r="2066" spans="2:13" x14ac:dyDescent="0.25">
      <c r="B2066" s="72" t="s">
        <v>12</v>
      </c>
      <c r="C2066" s="72" t="s">
        <v>13</v>
      </c>
      <c r="D2066" s="72" t="s">
        <v>14</v>
      </c>
      <c r="E2066" s="72" t="s">
        <v>36</v>
      </c>
      <c r="F2066" s="73">
        <v>275823</v>
      </c>
      <c r="G2066" s="72" t="s">
        <v>16</v>
      </c>
      <c r="H2066" s="72" t="s">
        <v>24</v>
      </c>
      <c r="I2066" s="72" t="s">
        <v>18</v>
      </c>
      <c r="J2066" s="72" t="s">
        <v>19</v>
      </c>
      <c r="K2066" s="72" t="s">
        <v>99</v>
      </c>
      <c r="L2066" s="72" t="s">
        <v>334</v>
      </c>
      <c r="M2066" s="72" t="s">
        <v>29</v>
      </c>
    </row>
    <row r="2067" spans="2:13" x14ac:dyDescent="0.25">
      <c r="B2067" s="72" t="s">
        <v>12</v>
      </c>
      <c r="C2067" s="72" t="s">
        <v>13</v>
      </c>
      <c r="D2067" s="72" t="s">
        <v>14</v>
      </c>
      <c r="E2067" s="72" t="s">
        <v>83</v>
      </c>
      <c r="F2067" s="73">
        <v>6067</v>
      </c>
      <c r="G2067" s="72" t="s">
        <v>16</v>
      </c>
      <c r="H2067" s="72" t="s">
        <v>17</v>
      </c>
      <c r="I2067" s="72" t="s">
        <v>18</v>
      </c>
      <c r="J2067" s="72" t="s">
        <v>19</v>
      </c>
      <c r="K2067" s="72" t="s">
        <v>49</v>
      </c>
      <c r="L2067" s="72" t="s">
        <v>248</v>
      </c>
      <c r="M2067" s="72"/>
    </row>
    <row r="2068" spans="2:13" x14ac:dyDescent="0.25">
      <c r="B2068" s="72" t="s">
        <v>12</v>
      </c>
      <c r="C2068" s="72" t="s">
        <v>13</v>
      </c>
      <c r="D2068" s="72" t="s">
        <v>14</v>
      </c>
      <c r="E2068" s="72" t="s">
        <v>55</v>
      </c>
      <c r="F2068" s="73">
        <v>6813258</v>
      </c>
      <c r="G2068" s="72" t="s">
        <v>16</v>
      </c>
      <c r="H2068" s="72" t="s">
        <v>17</v>
      </c>
      <c r="I2068" s="72" t="s">
        <v>18</v>
      </c>
      <c r="J2068" s="72" t="s">
        <v>19</v>
      </c>
      <c r="K2068" s="72" t="s">
        <v>25</v>
      </c>
      <c r="L2068" s="72" t="s">
        <v>481</v>
      </c>
      <c r="M2068" s="72" t="s">
        <v>57</v>
      </c>
    </row>
    <row r="2069" spans="2:13" x14ac:dyDescent="0.25">
      <c r="B2069" s="72" t="s">
        <v>12</v>
      </c>
      <c r="C2069" s="72" t="s">
        <v>13</v>
      </c>
      <c r="D2069" s="72" t="s">
        <v>14</v>
      </c>
      <c r="E2069" s="72" t="s">
        <v>39</v>
      </c>
      <c r="F2069" s="73">
        <v>-35465</v>
      </c>
      <c r="G2069" s="72" t="s">
        <v>16</v>
      </c>
      <c r="H2069" s="72" t="s">
        <v>17</v>
      </c>
      <c r="I2069" s="72" t="s">
        <v>18</v>
      </c>
      <c r="J2069" s="72" t="s">
        <v>19</v>
      </c>
      <c r="K2069" s="72" t="s">
        <v>25</v>
      </c>
      <c r="L2069" s="72" t="s">
        <v>431</v>
      </c>
      <c r="M2069" s="72"/>
    </row>
    <row r="2070" spans="2:13" x14ac:dyDescent="0.25">
      <c r="B2070" s="72" t="s">
        <v>12</v>
      </c>
      <c r="C2070" s="72" t="s">
        <v>13</v>
      </c>
      <c r="D2070" s="72" t="s">
        <v>14</v>
      </c>
      <c r="E2070" s="72" t="s">
        <v>300</v>
      </c>
      <c r="F2070" s="73">
        <v>138702</v>
      </c>
      <c r="G2070" s="72" t="s">
        <v>16</v>
      </c>
      <c r="H2070" s="72" t="s">
        <v>24</v>
      </c>
      <c r="I2070" s="72" t="s">
        <v>18</v>
      </c>
      <c r="J2070" s="72" t="s">
        <v>19</v>
      </c>
      <c r="K2070" s="72" t="s">
        <v>157</v>
      </c>
      <c r="L2070" s="72" t="s">
        <v>158</v>
      </c>
      <c r="M2070" s="72" t="s">
        <v>29</v>
      </c>
    </row>
    <row r="2071" spans="2:13" x14ac:dyDescent="0.25">
      <c r="B2071" s="72" t="s">
        <v>12</v>
      </c>
      <c r="C2071" s="72" t="s">
        <v>13</v>
      </c>
      <c r="D2071" s="72" t="s">
        <v>14</v>
      </c>
      <c r="E2071" s="72" t="s">
        <v>146</v>
      </c>
      <c r="F2071" s="73">
        <v>-67557</v>
      </c>
      <c r="G2071" s="72" t="s">
        <v>16</v>
      </c>
      <c r="H2071" s="72" t="s">
        <v>17</v>
      </c>
      <c r="I2071" s="72" t="s">
        <v>18</v>
      </c>
      <c r="J2071" s="72" t="s">
        <v>19</v>
      </c>
      <c r="K2071" s="72" t="s">
        <v>25</v>
      </c>
      <c r="L2071" s="72" t="s">
        <v>124</v>
      </c>
      <c r="M2071" s="72"/>
    </row>
    <row r="2072" spans="2:13" x14ac:dyDescent="0.25">
      <c r="B2072" s="72" t="s">
        <v>12</v>
      </c>
      <c r="C2072" s="72" t="s">
        <v>13</v>
      </c>
      <c r="D2072" s="72" t="s">
        <v>14</v>
      </c>
      <c r="E2072" s="72" t="s">
        <v>83</v>
      </c>
      <c r="F2072" s="73">
        <v>1461</v>
      </c>
      <c r="G2072" s="72" t="s">
        <v>16</v>
      </c>
      <c r="H2072" s="72" t="s">
        <v>24</v>
      </c>
      <c r="I2072" s="72" t="s">
        <v>18</v>
      </c>
      <c r="J2072" s="72" t="s">
        <v>19</v>
      </c>
      <c r="K2072" s="72" t="s">
        <v>25</v>
      </c>
      <c r="L2072" s="72" t="s">
        <v>441</v>
      </c>
      <c r="M2072" s="72"/>
    </row>
    <row r="2073" spans="2:13" x14ac:dyDescent="0.25">
      <c r="B2073" s="72" t="s">
        <v>12</v>
      </c>
      <c r="C2073" s="72" t="s">
        <v>13</v>
      </c>
      <c r="D2073" s="72" t="s">
        <v>14</v>
      </c>
      <c r="E2073" s="72" t="s">
        <v>123</v>
      </c>
      <c r="F2073" s="73">
        <v>-1592</v>
      </c>
      <c r="G2073" s="72" t="s">
        <v>16</v>
      </c>
      <c r="H2073" s="72" t="s">
        <v>24</v>
      </c>
      <c r="I2073" s="72" t="s">
        <v>18</v>
      </c>
      <c r="J2073" s="72" t="s">
        <v>19</v>
      </c>
      <c r="K2073" s="72" t="s">
        <v>25</v>
      </c>
      <c r="L2073" s="72" t="s">
        <v>153</v>
      </c>
      <c r="M2073" s="72"/>
    </row>
    <row r="2074" spans="2:13" x14ac:dyDescent="0.25">
      <c r="B2074" s="72" t="s">
        <v>12</v>
      </c>
      <c r="C2074" s="72" t="s">
        <v>13</v>
      </c>
      <c r="D2074" s="72" t="s">
        <v>14</v>
      </c>
      <c r="E2074" s="72" t="s">
        <v>68</v>
      </c>
      <c r="F2074" s="73">
        <v>-549043</v>
      </c>
      <c r="G2074" s="72" t="s">
        <v>16</v>
      </c>
      <c r="H2074" s="72" t="s">
        <v>17</v>
      </c>
      <c r="I2074" s="72" t="s">
        <v>18</v>
      </c>
      <c r="J2074" s="72" t="s">
        <v>19</v>
      </c>
      <c r="K2074" s="72" t="s">
        <v>25</v>
      </c>
      <c r="L2074" s="72" t="s">
        <v>442</v>
      </c>
      <c r="M2074" s="72"/>
    </row>
    <row r="2075" spans="2:13" x14ac:dyDescent="0.25">
      <c r="B2075" s="72" t="s">
        <v>12</v>
      </c>
      <c r="C2075" s="72" t="s">
        <v>13</v>
      </c>
      <c r="D2075" s="72" t="s">
        <v>14</v>
      </c>
      <c r="E2075" s="72" t="s">
        <v>300</v>
      </c>
      <c r="F2075" s="73">
        <v>906</v>
      </c>
      <c r="G2075" s="72" t="s">
        <v>16</v>
      </c>
      <c r="H2075" s="72" t="s">
        <v>24</v>
      </c>
      <c r="I2075" s="72" t="s">
        <v>18</v>
      </c>
      <c r="J2075" s="72" t="s">
        <v>19</v>
      </c>
      <c r="K2075" s="72" t="s">
        <v>37</v>
      </c>
      <c r="L2075" s="72" t="s">
        <v>604</v>
      </c>
      <c r="M2075" s="72" t="s">
        <v>302</v>
      </c>
    </row>
    <row r="2076" spans="2:13" x14ac:dyDescent="0.25">
      <c r="B2076" s="72" t="s">
        <v>12</v>
      </c>
      <c r="C2076" s="72" t="s">
        <v>13</v>
      </c>
      <c r="D2076" s="72" t="s">
        <v>14</v>
      </c>
      <c r="E2076" s="72" t="s">
        <v>68</v>
      </c>
      <c r="F2076" s="73">
        <v>-122601</v>
      </c>
      <c r="G2076" s="72" t="s">
        <v>16</v>
      </c>
      <c r="H2076" s="72" t="s">
        <v>24</v>
      </c>
      <c r="I2076" s="72" t="s">
        <v>18</v>
      </c>
      <c r="J2076" s="72" t="s">
        <v>19</v>
      </c>
      <c r="K2076" s="72" t="s">
        <v>25</v>
      </c>
      <c r="L2076" s="72" t="s">
        <v>201</v>
      </c>
      <c r="M2076" s="72"/>
    </row>
    <row r="2077" spans="2:13" x14ac:dyDescent="0.25">
      <c r="B2077" s="72" t="s">
        <v>12</v>
      </c>
      <c r="C2077" s="72" t="s">
        <v>13</v>
      </c>
      <c r="D2077" s="72" t="s">
        <v>14</v>
      </c>
      <c r="E2077" s="72" t="s">
        <v>146</v>
      </c>
      <c r="F2077" s="73">
        <v>-8698</v>
      </c>
      <c r="G2077" s="72" t="s">
        <v>16</v>
      </c>
      <c r="H2077" s="72" t="s">
        <v>24</v>
      </c>
      <c r="I2077" s="72" t="s">
        <v>18</v>
      </c>
      <c r="J2077" s="72" t="s">
        <v>19</v>
      </c>
      <c r="K2077" s="72" t="s">
        <v>102</v>
      </c>
      <c r="L2077" s="72" t="s">
        <v>103</v>
      </c>
      <c r="M2077" s="72"/>
    </row>
    <row r="2078" spans="2:13" x14ac:dyDescent="0.25">
      <c r="B2078" s="72" t="s">
        <v>12</v>
      </c>
      <c r="C2078" s="72" t="s">
        <v>13</v>
      </c>
      <c r="D2078" s="72" t="s">
        <v>14</v>
      </c>
      <c r="E2078" s="72" t="s">
        <v>55</v>
      </c>
      <c r="F2078" s="73">
        <v>3309344</v>
      </c>
      <c r="G2078" s="72" t="s">
        <v>16</v>
      </c>
      <c r="H2078" s="72" t="s">
        <v>24</v>
      </c>
      <c r="I2078" s="72" t="s">
        <v>18</v>
      </c>
      <c r="J2078" s="72" t="s">
        <v>19</v>
      </c>
      <c r="K2078" s="72" t="s">
        <v>63</v>
      </c>
      <c r="L2078" s="72" t="s">
        <v>439</v>
      </c>
      <c r="M2078" s="72" t="s">
        <v>112</v>
      </c>
    </row>
    <row r="2079" spans="2:13" x14ac:dyDescent="0.25">
      <c r="B2079" s="72" t="s">
        <v>12</v>
      </c>
      <c r="C2079" s="72" t="s">
        <v>13</v>
      </c>
      <c r="D2079" s="72" t="s">
        <v>14</v>
      </c>
      <c r="E2079" s="72" t="s">
        <v>55</v>
      </c>
      <c r="F2079" s="73">
        <v>1245747</v>
      </c>
      <c r="G2079" s="72" t="s">
        <v>16</v>
      </c>
      <c r="H2079" s="72" t="s">
        <v>24</v>
      </c>
      <c r="I2079" s="72" t="s">
        <v>18</v>
      </c>
      <c r="J2079" s="72" t="s">
        <v>19</v>
      </c>
      <c r="K2079" s="72" t="s">
        <v>49</v>
      </c>
      <c r="L2079" s="72" t="s">
        <v>203</v>
      </c>
      <c r="M2079" s="72" t="s">
        <v>29</v>
      </c>
    </row>
    <row r="2080" spans="2:13" x14ac:dyDescent="0.25">
      <c r="B2080" s="72" t="s">
        <v>12</v>
      </c>
      <c r="C2080" s="72" t="s">
        <v>13</v>
      </c>
      <c r="D2080" s="72" t="s">
        <v>14</v>
      </c>
      <c r="E2080" s="72" t="s">
        <v>36</v>
      </c>
      <c r="F2080" s="73">
        <v>150941</v>
      </c>
      <c r="G2080" s="72" t="s">
        <v>16</v>
      </c>
      <c r="H2080" s="72" t="s">
        <v>17</v>
      </c>
      <c r="I2080" s="72" t="s">
        <v>48</v>
      </c>
      <c r="J2080" s="72" t="s">
        <v>19</v>
      </c>
      <c r="K2080" s="72" t="s">
        <v>49</v>
      </c>
      <c r="L2080" s="72" t="s">
        <v>82</v>
      </c>
      <c r="M2080" s="72" t="s">
        <v>29</v>
      </c>
    </row>
    <row r="2081" spans="2:13" x14ac:dyDescent="0.25">
      <c r="B2081" s="72" t="s">
        <v>12</v>
      </c>
      <c r="C2081" s="72" t="s">
        <v>13</v>
      </c>
      <c r="D2081" s="72" t="s">
        <v>14</v>
      </c>
      <c r="E2081" s="72" t="s">
        <v>39</v>
      </c>
      <c r="F2081" s="73">
        <v>-5277</v>
      </c>
      <c r="G2081" s="72" t="s">
        <v>16</v>
      </c>
      <c r="H2081" s="72" t="s">
        <v>24</v>
      </c>
      <c r="I2081" s="72" t="s">
        <v>18</v>
      </c>
      <c r="J2081" s="72" t="s">
        <v>19</v>
      </c>
      <c r="K2081" s="72" t="s">
        <v>20</v>
      </c>
      <c r="L2081" s="72" t="s">
        <v>181</v>
      </c>
      <c r="M2081" s="72"/>
    </row>
    <row r="2082" spans="2:13" x14ac:dyDescent="0.25">
      <c r="B2082" s="72" t="s">
        <v>12</v>
      </c>
      <c r="C2082" s="72" t="s">
        <v>13</v>
      </c>
      <c r="D2082" s="72" t="s">
        <v>14</v>
      </c>
      <c r="E2082" s="72" t="s">
        <v>94</v>
      </c>
      <c r="F2082" s="73">
        <v>362</v>
      </c>
      <c r="G2082" s="72" t="s">
        <v>16</v>
      </c>
      <c r="H2082" s="72" t="s">
        <v>24</v>
      </c>
      <c r="I2082" s="72" t="s">
        <v>18</v>
      </c>
      <c r="J2082" s="72" t="s">
        <v>19</v>
      </c>
      <c r="K2082" s="72" t="s">
        <v>25</v>
      </c>
      <c r="L2082" s="72" t="s">
        <v>225</v>
      </c>
      <c r="M2082" s="72"/>
    </row>
    <row r="2083" spans="2:13" x14ac:dyDescent="0.25">
      <c r="B2083" s="72" t="s">
        <v>12</v>
      </c>
      <c r="C2083" s="72" t="s">
        <v>13</v>
      </c>
      <c r="D2083" s="72" t="s">
        <v>14</v>
      </c>
      <c r="E2083" s="72" t="s">
        <v>23</v>
      </c>
      <c r="F2083" s="73">
        <v>-330311</v>
      </c>
      <c r="G2083" s="72" t="s">
        <v>16</v>
      </c>
      <c r="H2083" s="72" t="s">
        <v>24</v>
      </c>
      <c r="I2083" s="72" t="s">
        <v>18</v>
      </c>
      <c r="J2083" s="72" t="s">
        <v>19</v>
      </c>
      <c r="K2083" s="72" t="s">
        <v>37</v>
      </c>
      <c r="L2083" s="72" t="s">
        <v>86</v>
      </c>
      <c r="M2083" s="72"/>
    </row>
    <row r="2084" spans="2:13" x14ac:dyDescent="0.25">
      <c r="B2084" s="72" t="s">
        <v>12</v>
      </c>
      <c r="C2084" s="72" t="s">
        <v>13</v>
      </c>
      <c r="D2084" s="72" t="s">
        <v>14</v>
      </c>
      <c r="E2084" s="72" t="s">
        <v>83</v>
      </c>
      <c r="F2084" s="73">
        <v>353553</v>
      </c>
      <c r="G2084" s="72" t="s">
        <v>16</v>
      </c>
      <c r="H2084" s="72" t="s">
        <v>24</v>
      </c>
      <c r="I2084" s="72" t="s">
        <v>18</v>
      </c>
      <c r="J2084" s="72" t="s">
        <v>19</v>
      </c>
      <c r="K2084" s="72" t="s">
        <v>25</v>
      </c>
      <c r="L2084" s="72" t="s">
        <v>211</v>
      </c>
      <c r="M2084" s="72"/>
    </row>
    <row r="2085" spans="2:13" x14ac:dyDescent="0.25">
      <c r="B2085" s="72" t="s">
        <v>12</v>
      </c>
      <c r="C2085" s="72" t="s">
        <v>13</v>
      </c>
      <c r="D2085" s="72" t="s">
        <v>14</v>
      </c>
      <c r="E2085" s="72" t="s">
        <v>68</v>
      </c>
      <c r="F2085" s="73">
        <v>-38245</v>
      </c>
      <c r="G2085" s="72" t="s">
        <v>16</v>
      </c>
      <c r="H2085" s="72" t="s">
        <v>24</v>
      </c>
      <c r="I2085" s="72" t="s">
        <v>18</v>
      </c>
      <c r="J2085" s="72" t="s">
        <v>19</v>
      </c>
      <c r="K2085" s="72" t="s">
        <v>25</v>
      </c>
      <c r="L2085" s="72" t="s">
        <v>347</v>
      </c>
      <c r="M2085" s="72"/>
    </row>
    <row r="2086" spans="2:13" x14ac:dyDescent="0.25">
      <c r="B2086" s="72" t="s">
        <v>12</v>
      </c>
      <c r="C2086" s="72" t="s">
        <v>13</v>
      </c>
      <c r="D2086" s="72" t="s">
        <v>14</v>
      </c>
      <c r="E2086" s="72" t="s">
        <v>94</v>
      </c>
      <c r="F2086" s="73">
        <v>1037</v>
      </c>
      <c r="G2086" s="72" t="s">
        <v>16</v>
      </c>
      <c r="H2086" s="72" t="s">
        <v>17</v>
      </c>
      <c r="I2086" s="72" t="s">
        <v>18</v>
      </c>
      <c r="J2086" s="72" t="s">
        <v>19</v>
      </c>
      <c r="K2086" s="72" t="s">
        <v>25</v>
      </c>
      <c r="L2086" s="72" t="s">
        <v>580</v>
      </c>
      <c r="M2086" s="72"/>
    </row>
    <row r="2087" spans="2:13" x14ac:dyDescent="0.25">
      <c r="B2087" s="72" t="s">
        <v>12</v>
      </c>
      <c r="C2087" s="72" t="s">
        <v>13</v>
      </c>
      <c r="D2087" s="72" t="s">
        <v>14</v>
      </c>
      <c r="E2087" s="72" t="s">
        <v>39</v>
      </c>
      <c r="F2087" s="73">
        <v>-107522</v>
      </c>
      <c r="G2087" s="72" t="s">
        <v>16</v>
      </c>
      <c r="H2087" s="72" t="s">
        <v>17</v>
      </c>
      <c r="I2087" s="72" t="s">
        <v>18</v>
      </c>
      <c r="J2087" s="72" t="s">
        <v>19</v>
      </c>
      <c r="K2087" s="72" t="s">
        <v>25</v>
      </c>
      <c r="L2087" s="72" t="s">
        <v>198</v>
      </c>
      <c r="M2087" s="72"/>
    </row>
    <row r="2088" spans="2:13" x14ac:dyDescent="0.25">
      <c r="B2088" s="72" t="s">
        <v>12</v>
      </c>
      <c r="C2088" s="72" t="s">
        <v>13</v>
      </c>
      <c r="D2088" s="72" t="s">
        <v>14</v>
      </c>
      <c r="E2088" s="72" t="s">
        <v>74</v>
      </c>
      <c r="F2088" s="73">
        <v>709</v>
      </c>
      <c r="G2088" s="72" t="s">
        <v>16</v>
      </c>
      <c r="H2088" s="72" t="s">
        <v>17</v>
      </c>
      <c r="I2088" s="72" t="s">
        <v>48</v>
      </c>
      <c r="J2088" s="72" t="s">
        <v>19</v>
      </c>
      <c r="K2088" s="72" t="s">
        <v>49</v>
      </c>
      <c r="L2088" s="72" t="s">
        <v>82</v>
      </c>
      <c r="M2088" s="72" t="s">
        <v>302</v>
      </c>
    </row>
    <row r="2089" spans="2:13" x14ac:dyDescent="0.25">
      <c r="B2089" s="72" t="s">
        <v>12</v>
      </c>
      <c r="C2089" s="72" t="s">
        <v>13</v>
      </c>
      <c r="D2089" s="72" t="s">
        <v>14</v>
      </c>
      <c r="E2089" s="72" t="s">
        <v>55</v>
      </c>
      <c r="F2089" s="73">
        <v>343665</v>
      </c>
      <c r="G2089" s="72" t="s">
        <v>16</v>
      </c>
      <c r="H2089" s="72" t="s">
        <v>24</v>
      </c>
      <c r="I2089" s="72" t="s">
        <v>48</v>
      </c>
      <c r="J2089" s="72" t="s">
        <v>19</v>
      </c>
      <c r="K2089" s="72" t="s">
        <v>102</v>
      </c>
      <c r="L2089" s="72" t="s">
        <v>196</v>
      </c>
      <c r="M2089" s="72" t="s">
        <v>29</v>
      </c>
    </row>
    <row r="2090" spans="2:13" x14ac:dyDescent="0.25">
      <c r="B2090" s="72" t="s">
        <v>12</v>
      </c>
      <c r="C2090" s="72" t="s">
        <v>13</v>
      </c>
      <c r="D2090" s="72" t="s">
        <v>14</v>
      </c>
      <c r="E2090" s="72" t="s">
        <v>79</v>
      </c>
      <c r="F2090" s="73">
        <v>-6790</v>
      </c>
      <c r="G2090" s="72" t="s">
        <v>269</v>
      </c>
      <c r="H2090" s="72" t="s">
        <v>24</v>
      </c>
      <c r="I2090" s="72" t="s">
        <v>18</v>
      </c>
      <c r="J2090" s="72" t="s">
        <v>405</v>
      </c>
      <c r="K2090" s="72" t="s">
        <v>117</v>
      </c>
      <c r="L2090" s="72" t="s">
        <v>271</v>
      </c>
      <c r="M2090" s="72"/>
    </row>
    <row r="2091" spans="2:13" x14ac:dyDescent="0.25">
      <c r="B2091" s="72" t="s">
        <v>12</v>
      </c>
      <c r="C2091" s="72" t="s">
        <v>13</v>
      </c>
      <c r="D2091" s="72" t="s">
        <v>14</v>
      </c>
      <c r="E2091" s="72" t="s">
        <v>83</v>
      </c>
      <c r="F2091" s="73">
        <v>4</v>
      </c>
      <c r="G2091" s="72" t="s">
        <v>16</v>
      </c>
      <c r="H2091" s="72" t="s">
        <v>24</v>
      </c>
      <c r="I2091" s="72" t="s">
        <v>48</v>
      </c>
      <c r="J2091" s="72" t="s">
        <v>19</v>
      </c>
      <c r="K2091" s="72" t="s">
        <v>25</v>
      </c>
      <c r="L2091" s="72" t="s">
        <v>325</v>
      </c>
      <c r="M2091" s="72"/>
    </row>
    <row r="2092" spans="2:13" x14ac:dyDescent="0.25">
      <c r="B2092" s="72" t="s">
        <v>12</v>
      </c>
      <c r="C2092" s="72" t="s">
        <v>13</v>
      </c>
      <c r="D2092" s="72" t="s">
        <v>14</v>
      </c>
      <c r="E2092" s="72" t="s">
        <v>228</v>
      </c>
      <c r="F2092" s="73">
        <v>19050</v>
      </c>
      <c r="G2092" s="72" t="s">
        <v>16</v>
      </c>
      <c r="H2092" s="72" t="s">
        <v>24</v>
      </c>
      <c r="I2092" s="72" t="s">
        <v>18</v>
      </c>
      <c r="J2092" s="72" t="s">
        <v>19</v>
      </c>
      <c r="K2092" s="72" t="s">
        <v>25</v>
      </c>
      <c r="L2092" s="72" t="s">
        <v>425</v>
      </c>
      <c r="M2092" s="72" t="s">
        <v>67</v>
      </c>
    </row>
    <row r="2093" spans="2:13" x14ac:dyDescent="0.25">
      <c r="B2093" s="72" t="s">
        <v>12</v>
      </c>
      <c r="C2093" s="72" t="s">
        <v>13</v>
      </c>
      <c r="D2093" s="72" t="s">
        <v>14</v>
      </c>
      <c r="E2093" s="72" t="s">
        <v>51</v>
      </c>
      <c r="F2093" s="73">
        <v>89511</v>
      </c>
      <c r="G2093" s="72" t="s">
        <v>16</v>
      </c>
      <c r="H2093" s="72" t="s">
        <v>24</v>
      </c>
      <c r="I2093" s="72" t="s">
        <v>18</v>
      </c>
      <c r="J2093" s="72" t="s">
        <v>19</v>
      </c>
      <c r="K2093" s="72" t="s">
        <v>31</v>
      </c>
      <c r="L2093" s="72" t="s">
        <v>293</v>
      </c>
      <c r="M2093" s="72"/>
    </row>
    <row r="2094" spans="2:13" x14ac:dyDescent="0.25">
      <c r="B2094" s="72" t="s">
        <v>12</v>
      </c>
      <c r="C2094" s="72" t="s">
        <v>13</v>
      </c>
      <c r="D2094" s="72" t="s">
        <v>14</v>
      </c>
      <c r="E2094" s="72" t="s">
        <v>79</v>
      </c>
      <c r="F2094" s="73">
        <v>-81958</v>
      </c>
      <c r="G2094" s="72" t="s">
        <v>269</v>
      </c>
      <c r="H2094" s="72" t="s">
        <v>24</v>
      </c>
      <c r="I2094" s="72" t="s">
        <v>18</v>
      </c>
      <c r="J2094" s="72" t="s">
        <v>438</v>
      </c>
      <c r="K2094" s="72" t="s">
        <v>117</v>
      </c>
      <c r="L2094" s="72" t="s">
        <v>271</v>
      </c>
      <c r="M2094" s="72"/>
    </row>
    <row r="2095" spans="2:13" x14ac:dyDescent="0.25">
      <c r="B2095" s="72" t="s">
        <v>12</v>
      </c>
      <c r="C2095" s="72" t="s">
        <v>13</v>
      </c>
      <c r="D2095" s="72" t="s">
        <v>14</v>
      </c>
      <c r="E2095" s="72" t="s">
        <v>123</v>
      </c>
      <c r="F2095" s="73">
        <v>-63</v>
      </c>
      <c r="G2095" s="72" t="s">
        <v>16</v>
      </c>
      <c r="H2095" s="72" t="s">
        <v>24</v>
      </c>
      <c r="I2095" s="72" t="s">
        <v>18</v>
      </c>
      <c r="J2095" s="72" t="s">
        <v>19</v>
      </c>
      <c r="K2095" s="72" t="s">
        <v>25</v>
      </c>
      <c r="L2095" s="72" t="s">
        <v>268</v>
      </c>
      <c r="M2095" s="72"/>
    </row>
    <row r="2096" spans="2:13" x14ac:dyDescent="0.25">
      <c r="B2096" s="72" t="s">
        <v>12</v>
      </c>
      <c r="C2096" s="72" t="s">
        <v>13</v>
      </c>
      <c r="D2096" s="72" t="s">
        <v>14</v>
      </c>
      <c r="E2096" s="72" t="s">
        <v>79</v>
      </c>
      <c r="F2096" s="73">
        <v>-48</v>
      </c>
      <c r="G2096" s="72" t="s">
        <v>16</v>
      </c>
      <c r="H2096" s="72" t="s">
        <v>17</v>
      </c>
      <c r="I2096" s="72" t="s">
        <v>18</v>
      </c>
      <c r="J2096" s="72" t="s">
        <v>19</v>
      </c>
      <c r="K2096" s="72" t="s">
        <v>25</v>
      </c>
      <c r="L2096" s="72" t="s">
        <v>400</v>
      </c>
      <c r="M2096" s="72"/>
    </row>
    <row r="2097" spans="2:13" x14ac:dyDescent="0.25">
      <c r="B2097" s="72" t="s">
        <v>12</v>
      </c>
      <c r="C2097" s="72" t="s">
        <v>13</v>
      </c>
      <c r="D2097" s="72" t="s">
        <v>14</v>
      </c>
      <c r="E2097" s="72" t="s">
        <v>83</v>
      </c>
      <c r="F2097" s="73">
        <v>3320070</v>
      </c>
      <c r="G2097" s="72" t="s">
        <v>16</v>
      </c>
      <c r="H2097" s="72" t="s">
        <v>24</v>
      </c>
      <c r="I2097" s="72" t="s">
        <v>18</v>
      </c>
      <c r="J2097" s="72" t="s">
        <v>19</v>
      </c>
      <c r="K2097" s="72" t="s">
        <v>37</v>
      </c>
      <c r="L2097" s="72" t="s">
        <v>635</v>
      </c>
      <c r="M2097" s="72"/>
    </row>
    <row r="2098" spans="2:13" x14ac:dyDescent="0.25">
      <c r="B2098" s="72" t="s">
        <v>12</v>
      </c>
      <c r="C2098" s="72" t="s">
        <v>13</v>
      </c>
      <c r="D2098" s="72" t="s">
        <v>14</v>
      </c>
      <c r="E2098" s="72" t="s">
        <v>123</v>
      </c>
      <c r="F2098" s="73">
        <v>-1573</v>
      </c>
      <c r="G2098" s="72" t="s">
        <v>16</v>
      </c>
      <c r="H2098" s="72" t="s">
        <v>24</v>
      </c>
      <c r="I2098" s="72" t="s">
        <v>18</v>
      </c>
      <c r="J2098" s="72" t="s">
        <v>19</v>
      </c>
      <c r="K2098" s="72" t="s">
        <v>31</v>
      </c>
      <c r="L2098" s="72" t="s">
        <v>346</v>
      </c>
      <c r="M2098" s="72"/>
    </row>
    <row r="2099" spans="2:13" x14ac:dyDescent="0.25">
      <c r="B2099" s="72" t="s">
        <v>12</v>
      </c>
      <c r="C2099" s="72" t="s">
        <v>13</v>
      </c>
      <c r="D2099" s="72" t="s">
        <v>14</v>
      </c>
      <c r="E2099" s="72" t="s">
        <v>85</v>
      </c>
      <c r="F2099" s="73">
        <v>80444</v>
      </c>
      <c r="G2099" s="72" t="s">
        <v>16</v>
      </c>
      <c r="H2099" s="72" t="s">
        <v>24</v>
      </c>
      <c r="I2099" s="72" t="s">
        <v>18</v>
      </c>
      <c r="J2099" s="72" t="s">
        <v>19</v>
      </c>
      <c r="K2099" s="72" t="s">
        <v>37</v>
      </c>
      <c r="L2099" s="72" t="s">
        <v>301</v>
      </c>
      <c r="M2099" s="72"/>
    </row>
    <row r="2100" spans="2:13" x14ac:dyDescent="0.25">
      <c r="B2100" s="72" t="s">
        <v>12</v>
      </c>
      <c r="C2100" s="72" t="s">
        <v>13</v>
      </c>
      <c r="D2100" s="72" t="s">
        <v>14</v>
      </c>
      <c r="E2100" s="72" t="s">
        <v>258</v>
      </c>
      <c r="F2100" s="73">
        <v>89698</v>
      </c>
      <c r="G2100" s="72" t="s">
        <v>16</v>
      </c>
      <c r="H2100" s="72" t="s">
        <v>24</v>
      </c>
      <c r="I2100" s="72" t="s">
        <v>18</v>
      </c>
      <c r="J2100" s="72" t="s">
        <v>19</v>
      </c>
      <c r="K2100" s="72" t="s">
        <v>99</v>
      </c>
      <c r="L2100" s="72" t="s">
        <v>366</v>
      </c>
      <c r="M2100" s="72" t="s">
        <v>72</v>
      </c>
    </row>
    <row r="2101" spans="2:13" x14ac:dyDescent="0.25">
      <c r="B2101" s="72" t="s">
        <v>12</v>
      </c>
      <c r="C2101" s="72" t="s">
        <v>13</v>
      </c>
      <c r="D2101" s="72" t="s">
        <v>14</v>
      </c>
      <c r="E2101" s="72" t="s">
        <v>27</v>
      </c>
      <c r="F2101" s="73">
        <v>588848</v>
      </c>
      <c r="G2101" s="72" t="s">
        <v>16</v>
      </c>
      <c r="H2101" s="72" t="s">
        <v>24</v>
      </c>
      <c r="I2101" s="72" t="s">
        <v>18</v>
      </c>
      <c r="J2101" s="72" t="s">
        <v>19</v>
      </c>
      <c r="K2101" s="72" t="s">
        <v>37</v>
      </c>
      <c r="L2101" s="72" t="s">
        <v>272</v>
      </c>
      <c r="M2101" s="72" t="s">
        <v>112</v>
      </c>
    </row>
    <row r="2102" spans="2:13" x14ac:dyDescent="0.25">
      <c r="B2102" s="72" t="s">
        <v>12</v>
      </c>
      <c r="C2102" s="72" t="s">
        <v>13</v>
      </c>
      <c r="D2102" s="72" t="s">
        <v>14</v>
      </c>
      <c r="E2102" s="72" t="s">
        <v>60</v>
      </c>
      <c r="F2102" s="73">
        <v>137239</v>
      </c>
      <c r="G2102" s="72" t="s">
        <v>16</v>
      </c>
      <c r="H2102" s="72" t="s">
        <v>24</v>
      </c>
      <c r="I2102" s="72" t="s">
        <v>18</v>
      </c>
      <c r="J2102" s="72" t="s">
        <v>19</v>
      </c>
      <c r="K2102" s="72" t="s">
        <v>20</v>
      </c>
      <c r="L2102" s="72" t="s">
        <v>327</v>
      </c>
      <c r="M2102" s="72" t="s">
        <v>133</v>
      </c>
    </row>
    <row r="2103" spans="2:13" x14ac:dyDescent="0.25">
      <c r="B2103" s="72" t="s">
        <v>12</v>
      </c>
      <c r="C2103" s="72" t="s">
        <v>13</v>
      </c>
      <c r="D2103" s="72" t="s">
        <v>14</v>
      </c>
      <c r="E2103" s="72" t="s">
        <v>36</v>
      </c>
      <c r="F2103" s="73">
        <v>376520</v>
      </c>
      <c r="G2103" s="72" t="s">
        <v>16</v>
      </c>
      <c r="H2103" s="72" t="s">
        <v>17</v>
      </c>
      <c r="I2103" s="72" t="s">
        <v>18</v>
      </c>
      <c r="J2103" s="72" t="s">
        <v>19</v>
      </c>
      <c r="K2103" s="72" t="s">
        <v>25</v>
      </c>
      <c r="L2103" s="72" t="s">
        <v>101</v>
      </c>
      <c r="M2103" s="72" t="s">
        <v>29</v>
      </c>
    </row>
    <row r="2104" spans="2:13" x14ac:dyDescent="0.25">
      <c r="B2104" s="72" t="s">
        <v>12</v>
      </c>
      <c r="C2104" s="72" t="s">
        <v>13</v>
      </c>
      <c r="D2104" s="72" t="s">
        <v>14</v>
      </c>
      <c r="E2104" s="72" t="s">
        <v>83</v>
      </c>
      <c r="F2104" s="73">
        <v>1716188</v>
      </c>
      <c r="G2104" s="72" t="s">
        <v>16</v>
      </c>
      <c r="H2104" s="72" t="s">
        <v>17</v>
      </c>
      <c r="I2104" s="72" t="s">
        <v>18</v>
      </c>
      <c r="J2104" s="72" t="s">
        <v>19</v>
      </c>
      <c r="K2104" s="72" t="s">
        <v>37</v>
      </c>
      <c r="L2104" s="72" t="s">
        <v>177</v>
      </c>
      <c r="M2104" s="72"/>
    </row>
    <row r="2105" spans="2:13" x14ac:dyDescent="0.25">
      <c r="B2105" s="72" t="s">
        <v>12</v>
      </c>
      <c r="C2105" s="72" t="s">
        <v>13</v>
      </c>
      <c r="D2105" s="72" t="s">
        <v>14</v>
      </c>
      <c r="E2105" s="72" t="s">
        <v>51</v>
      </c>
      <c r="F2105" s="73">
        <v>27</v>
      </c>
      <c r="G2105" s="72" t="s">
        <v>16</v>
      </c>
      <c r="H2105" s="72" t="s">
        <v>24</v>
      </c>
      <c r="I2105" s="72" t="s">
        <v>48</v>
      </c>
      <c r="J2105" s="72" t="s">
        <v>19</v>
      </c>
      <c r="K2105" s="72" t="s">
        <v>205</v>
      </c>
      <c r="L2105" s="72" t="s">
        <v>206</v>
      </c>
      <c r="M2105" s="72"/>
    </row>
    <row r="2106" spans="2:13" x14ac:dyDescent="0.25">
      <c r="B2106" s="72" t="s">
        <v>12</v>
      </c>
      <c r="C2106" s="72" t="s">
        <v>13</v>
      </c>
      <c r="D2106" s="72" t="s">
        <v>14</v>
      </c>
      <c r="E2106" s="72" t="s">
        <v>83</v>
      </c>
      <c r="F2106" s="73">
        <v>13749410</v>
      </c>
      <c r="G2106" s="72" t="s">
        <v>16</v>
      </c>
      <c r="H2106" s="72" t="s">
        <v>17</v>
      </c>
      <c r="I2106" s="72" t="s">
        <v>18</v>
      </c>
      <c r="J2106" s="72" t="s">
        <v>19</v>
      </c>
      <c r="K2106" s="72" t="s">
        <v>25</v>
      </c>
      <c r="L2106" s="72" t="s">
        <v>338</v>
      </c>
      <c r="M2106" s="72"/>
    </row>
    <row r="2107" spans="2:13" x14ac:dyDescent="0.25">
      <c r="B2107" s="72" t="s">
        <v>12</v>
      </c>
      <c r="C2107" s="72" t="s">
        <v>13</v>
      </c>
      <c r="D2107" s="72" t="s">
        <v>14</v>
      </c>
      <c r="E2107" s="72" t="s">
        <v>94</v>
      </c>
      <c r="F2107" s="73">
        <v>642</v>
      </c>
      <c r="G2107" s="72" t="s">
        <v>16</v>
      </c>
      <c r="H2107" s="72" t="s">
        <v>24</v>
      </c>
      <c r="I2107" s="72" t="s">
        <v>18</v>
      </c>
      <c r="J2107" s="72" t="s">
        <v>19</v>
      </c>
      <c r="K2107" s="72" t="s">
        <v>25</v>
      </c>
      <c r="L2107" s="72" t="s">
        <v>574</v>
      </c>
      <c r="M2107" s="72"/>
    </row>
    <row r="2108" spans="2:13" x14ac:dyDescent="0.25">
      <c r="B2108" s="72" t="s">
        <v>12</v>
      </c>
      <c r="C2108" s="72" t="s">
        <v>13</v>
      </c>
      <c r="D2108" s="72" t="s">
        <v>14</v>
      </c>
      <c r="E2108" s="72" t="s">
        <v>83</v>
      </c>
      <c r="F2108" s="73">
        <v>492658</v>
      </c>
      <c r="G2108" s="72" t="s">
        <v>16</v>
      </c>
      <c r="H2108" s="72" t="s">
        <v>24</v>
      </c>
      <c r="I2108" s="72" t="s">
        <v>18</v>
      </c>
      <c r="J2108" s="72" t="s">
        <v>19</v>
      </c>
      <c r="K2108" s="72" t="s">
        <v>25</v>
      </c>
      <c r="L2108" s="72" t="s">
        <v>114</v>
      </c>
      <c r="M2108" s="72"/>
    </row>
    <row r="2109" spans="2:13" x14ac:dyDescent="0.25">
      <c r="B2109" s="72" t="s">
        <v>12</v>
      </c>
      <c r="C2109" s="72" t="s">
        <v>13</v>
      </c>
      <c r="D2109" s="72" t="s">
        <v>14</v>
      </c>
      <c r="E2109" s="72" t="s">
        <v>55</v>
      </c>
      <c r="F2109" s="73">
        <v>131548</v>
      </c>
      <c r="G2109" s="72" t="s">
        <v>16</v>
      </c>
      <c r="H2109" s="72" t="s">
        <v>17</v>
      </c>
      <c r="I2109" s="72" t="s">
        <v>18</v>
      </c>
      <c r="J2109" s="72" t="s">
        <v>19</v>
      </c>
      <c r="K2109" s="72" t="s">
        <v>20</v>
      </c>
      <c r="L2109" s="72" t="s">
        <v>708</v>
      </c>
      <c r="M2109" s="72" t="s">
        <v>57</v>
      </c>
    </row>
    <row r="2110" spans="2:13" x14ac:dyDescent="0.25">
      <c r="B2110" s="72" t="s">
        <v>12</v>
      </c>
      <c r="C2110" s="72" t="s">
        <v>13</v>
      </c>
      <c r="D2110" s="72" t="s">
        <v>14</v>
      </c>
      <c r="E2110" s="72" t="s">
        <v>41</v>
      </c>
      <c r="F2110" s="73">
        <v>-321</v>
      </c>
      <c r="G2110" s="72" t="s">
        <v>16</v>
      </c>
      <c r="H2110" s="72" t="s">
        <v>24</v>
      </c>
      <c r="I2110" s="72" t="s">
        <v>18</v>
      </c>
      <c r="J2110" s="72" t="s">
        <v>19</v>
      </c>
      <c r="K2110" s="72" t="s">
        <v>25</v>
      </c>
      <c r="L2110" s="72" t="s">
        <v>153</v>
      </c>
      <c r="M2110" s="72"/>
    </row>
    <row r="2111" spans="2:13" x14ac:dyDescent="0.25">
      <c r="B2111" s="72" t="s">
        <v>12</v>
      </c>
      <c r="C2111" s="72" t="s">
        <v>13</v>
      </c>
      <c r="D2111" s="72" t="s">
        <v>14</v>
      </c>
      <c r="E2111" s="72" t="s">
        <v>68</v>
      </c>
      <c r="F2111" s="73">
        <v>-207</v>
      </c>
      <c r="G2111" s="72" t="s">
        <v>16</v>
      </c>
      <c r="H2111" s="72" t="s">
        <v>24</v>
      </c>
      <c r="I2111" s="72" t="s">
        <v>18</v>
      </c>
      <c r="J2111" s="72" t="s">
        <v>19</v>
      </c>
      <c r="K2111" s="72" t="s">
        <v>25</v>
      </c>
      <c r="L2111" s="72" t="s">
        <v>379</v>
      </c>
      <c r="M2111" s="72"/>
    </row>
    <row r="2112" spans="2:13" x14ac:dyDescent="0.25">
      <c r="B2112" s="72" t="s">
        <v>12</v>
      </c>
      <c r="C2112" s="72" t="s">
        <v>13</v>
      </c>
      <c r="D2112" s="72" t="s">
        <v>14</v>
      </c>
      <c r="E2112" s="72" t="s">
        <v>55</v>
      </c>
      <c r="F2112" s="73">
        <v>901209</v>
      </c>
      <c r="G2112" s="72" t="s">
        <v>16</v>
      </c>
      <c r="H2112" s="72" t="s">
        <v>24</v>
      </c>
      <c r="I2112" s="72" t="s">
        <v>18</v>
      </c>
      <c r="J2112" s="72" t="s">
        <v>19</v>
      </c>
      <c r="K2112" s="72" t="s">
        <v>37</v>
      </c>
      <c r="L2112" s="72" t="s">
        <v>183</v>
      </c>
      <c r="M2112" s="72" t="s">
        <v>57</v>
      </c>
    </row>
    <row r="2113" spans="2:13" x14ac:dyDescent="0.25">
      <c r="B2113" s="72" t="s">
        <v>12</v>
      </c>
      <c r="C2113" s="72" t="s">
        <v>13</v>
      </c>
      <c r="D2113" s="72" t="s">
        <v>14</v>
      </c>
      <c r="E2113" s="72" t="s">
        <v>123</v>
      </c>
      <c r="F2113" s="73">
        <v>-11</v>
      </c>
      <c r="G2113" s="72" t="s">
        <v>16</v>
      </c>
      <c r="H2113" s="72" t="s">
        <v>17</v>
      </c>
      <c r="I2113" s="72" t="s">
        <v>18</v>
      </c>
      <c r="J2113" s="72" t="s">
        <v>19</v>
      </c>
      <c r="K2113" s="72" t="s">
        <v>25</v>
      </c>
      <c r="L2113" s="72" t="s">
        <v>190</v>
      </c>
      <c r="M2113" s="72"/>
    </row>
    <row r="2114" spans="2:13" x14ac:dyDescent="0.25">
      <c r="B2114" s="72" t="s">
        <v>12</v>
      </c>
      <c r="C2114" s="72" t="s">
        <v>13</v>
      </c>
      <c r="D2114" s="72" t="s">
        <v>14</v>
      </c>
      <c r="E2114" s="72" t="s">
        <v>51</v>
      </c>
      <c r="F2114" s="73">
        <v>797037</v>
      </c>
      <c r="G2114" s="72" t="s">
        <v>16</v>
      </c>
      <c r="H2114" s="72" t="s">
        <v>17</v>
      </c>
      <c r="I2114" s="72" t="s">
        <v>18</v>
      </c>
      <c r="J2114" s="72" t="s">
        <v>19</v>
      </c>
      <c r="K2114" s="72" t="s">
        <v>25</v>
      </c>
      <c r="L2114" s="72" t="s">
        <v>77</v>
      </c>
      <c r="M2114" s="72"/>
    </row>
    <row r="2115" spans="2:13" x14ac:dyDescent="0.25">
      <c r="B2115" s="72" t="s">
        <v>12</v>
      </c>
      <c r="C2115" s="72" t="s">
        <v>13</v>
      </c>
      <c r="D2115" s="72" t="s">
        <v>14</v>
      </c>
      <c r="E2115" s="72" t="s">
        <v>15</v>
      </c>
      <c r="F2115" s="73">
        <v>424155</v>
      </c>
      <c r="G2115" s="72" t="s">
        <v>16</v>
      </c>
      <c r="H2115" s="72" t="s">
        <v>17</v>
      </c>
      <c r="I2115" s="72" t="s">
        <v>18</v>
      </c>
      <c r="J2115" s="72" t="s">
        <v>19</v>
      </c>
      <c r="K2115" s="72" t="s">
        <v>25</v>
      </c>
      <c r="L2115" s="72" t="s">
        <v>338</v>
      </c>
      <c r="M2115" s="72" t="s">
        <v>22</v>
      </c>
    </row>
    <row r="2116" spans="2:13" x14ac:dyDescent="0.25">
      <c r="B2116" s="72" t="s">
        <v>12</v>
      </c>
      <c r="C2116" s="72" t="s">
        <v>13</v>
      </c>
      <c r="D2116" s="72" t="s">
        <v>14</v>
      </c>
      <c r="E2116" s="72" t="s">
        <v>123</v>
      </c>
      <c r="F2116" s="73">
        <v>-22</v>
      </c>
      <c r="G2116" s="72" t="s">
        <v>16</v>
      </c>
      <c r="H2116" s="72" t="s">
        <v>24</v>
      </c>
      <c r="I2116" s="72" t="s">
        <v>18</v>
      </c>
      <c r="J2116" s="72" t="s">
        <v>19</v>
      </c>
      <c r="K2116" s="72" t="s">
        <v>37</v>
      </c>
      <c r="L2116" s="72" t="s">
        <v>394</v>
      </c>
      <c r="M2116" s="72"/>
    </row>
    <row r="2117" spans="2:13" x14ac:dyDescent="0.25">
      <c r="B2117" s="72" t="s">
        <v>12</v>
      </c>
      <c r="C2117" s="72" t="s">
        <v>13</v>
      </c>
      <c r="D2117" s="72" t="s">
        <v>14</v>
      </c>
      <c r="E2117" s="72" t="s">
        <v>36</v>
      </c>
      <c r="F2117" s="73">
        <v>204319</v>
      </c>
      <c r="G2117" s="72" t="s">
        <v>16</v>
      </c>
      <c r="H2117" s="72" t="s">
        <v>17</v>
      </c>
      <c r="I2117" s="72" t="s">
        <v>18</v>
      </c>
      <c r="J2117" s="72" t="s">
        <v>19</v>
      </c>
      <c r="K2117" s="72" t="s">
        <v>25</v>
      </c>
      <c r="L2117" s="72" t="s">
        <v>408</v>
      </c>
      <c r="M2117" s="72" t="s">
        <v>57</v>
      </c>
    </row>
    <row r="2118" spans="2:13" x14ac:dyDescent="0.25">
      <c r="B2118" s="72" t="s">
        <v>12</v>
      </c>
      <c r="C2118" s="72" t="s">
        <v>13</v>
      </c>
      <c r="D2118" s="72" t="s">
        <v>14</v>
      </c>
      <c r="E2118" s="72" t="s">
        <v>123</v>
      </c>
      <c r="F2118" s="73">
        <v>-41</v>
      </c>
      <c r="G2118" s="72" t="s">
        <v>16</v>
      </c>
      <c r="H2118" s="72" t="s">
        <v>24</v>
      </c>
      <c r="I2118" s="72" t="s">
        <v>18</v>
      </c>
      <c r="J2118" s="72" t="s">
        <v>19</v>
      </c>
      <c r="K2118" s="72" t="s">
        <v>25</v>
      </c>
      <c r="L2118" s="72" t="s">
        <v>423</v>
      </c>
      <c r="M2118" s="72"/>
    </row>
    <row r="2119" spans="2:13" x14ac:dyDescent="0.25">
      <c r="B2119" s="72" t="s">
        <v>12</v>
      </c>
      <c r="C2119" s="72" t="s">
        <v>13</v>
      </c>
      <c r="D2119" s="72" t="s">
        <v>14</v>
      </c>
      <c r="E2119" s="72" t="s">
        <v>146</v>
      </c>
      <c r="F2119" s="73">
        <v>-7497</v>
      </c>
      <c r="G2119" s="72" t="s">
        <v>16</v>
      </c>
      <c r="H2119" s="72" t="s">
        <v>24</v>
      </c>
      <c r="I2119" s="72" t="s">
        <v>18</v>
      </c>
      <c r="J2119" s="72" t="s">
        <v>19</v>
      </c>
      <c r="K2119" s="72" t="s">
        <v>185</v>
      </c>
      <c r="L2119" s="72" t="s">
        <v>409</v>
      </c>
      <c r="M2119" s="72"/>
    </row>
    <row r="2120" spans="2:13" x14ac:dyDescent="0.25">
      <c r="B2120" s="72" t="s">
        <v>12</v>
      </c>
      <c r="C2120" s="72" t="s">
        <v>13</v>
      </c>
      <c r="D2120" s="72" t="s">
        <v>14</v>
      </c>
      <c r="E2120" s="72" t="s">
        <v>152</v>
      </c>
      <c r="F2120" s="73">
        <v>-29870</v>
      </c>
      <c r="G2120" s="72" t="s">
        <v>16</v>
      </c>
      <c r="H2120" s="72" t="s">
        <v>24</v>
      </c>
      <c r="I2120" s="72" t="s">
        <v>18</v>
      </c>
      <c r="J2120" s="72" t="s">
        <v>19</v>
      </c>
      <c r="K2120" s="72" t="s">
        <v>37</v>
      </c>
      <c r="L2120" s="72" t="s">
        <v>518</v>
      </c>
      <c r="M2120" s="72"/>
    </row>
    <row r="2121" spans="2:13" x14ac:dyDescent="0.25">
      <c r="B2121" s="72" t="s">
        <v>12</v>
      </c>
      <c r="C2121" s="72" t="s">
        <v>13</v>
      </c>
      <c r="D2121" s="72" t="s">
        <v>14</v>
      </c>
      <c r="E2121" s="72" t="s">
        <v>81</v>
      </c>
      <c r="F2121" s="73">
        <v>1330709</v>
      </c>
      <c r="G2121" s="72" t="s">
        <v>16</v>
      </c>
      <c r="H2121" s="72" t="s">
        <v>24</v>
      </c>
      <c r="I2121" s="72" t="s">
        <v>18</v>
      </c>
      <c r="J2121" s="72" t="s">
        <v>19</v>
      </c>
      <c r="K2121" s="72" t="s">
        <v>99</v>
      </c>
      <c r="L2121" s="72" t="s">
        <v>242</v>
      </c>
      <c r="M2121" s="72" t="s">
        <v>47</v>
      </c>
    </row>
    <row r="2122" spans="2:13" x14ac:dyDescent="0.25">
      <c r="B2122" s="72" t="s">
        <v>12</v>
      </c>
      <c r="C2122" s="72" t="s">
        <v>13</v>
      </c>
      <c r="D2122" s="72" t="s">
        <v>14</v>
      </c>
      <c r="E2122" s="72" t="s">
        <v>94</v>
      </c>
      <c r="F2122" s="73">
        <v>3060</v>
      </c>
      <c r="G2122" s="72" t="s">
        <v>16</v>
      </c>
      <c r="H2122" s="72" t="s">
        <v>17</v>
      </c>
      <c r="I2122" s="72" t="s">
        <v>48</v>
      </c>
      <c r="J2122" s="72" t="s">
        <v>19</v>
      </c>
      <c r="K2122" s="72" t="s">
        <v>49</v>
      </c>
      <c r="L2122" s="72" t="s">
        <v>288</v>
      </c>
      <c r="M2122" s="72"/>
    </row>
    <row r="2123" spans="2:13" x14ac:dyDescent="0.25">
      <c r="B2123" s="72" t="s">
        <v>12</v>
      </c>
      <c r="C2123" s="72" t="s">
        <v>13</v>
      </c>
      <c r="D2123" s="72" t="s">
        <v>14</v>
      </c>
      <c r="E2123" s="72" t="s">
        <v>724</v>
      </c>
      <c r="F2123" s="73">
        <v>47587</v>
      </c>
      <c r="G2123" s="72" t="s">
        <v>16</v>
      </c>
      <c r="H2123" s="72" t="s">
        <v>24</v>
      </c>
      <c r="I2123" s="72" t="s">
        <v>18</v>
      </c>
      <c r="J2123" s="72" t="s">
        <v>19</v>
      </c>
      <c r="K2123" s="72" t="s">
        <v>25</v>
      </c>
      <c r="L2123" s="72" t="s">
        <v>481</v>
      </c>
      <c r="M2123" s="72" t="s">
        <v>133</v>
      </c>
    </row>
    <row r="2124" spans="2:13" x14ac:dyDescent="0.25">
      <c r="B2124" s="72" t="s">
        <v>12</v>
      </c>
      <c r="C2124" s="72" t="s">
        <v>13</v>
      </c>
      <c r="D2124" s="72" t="s">
        <v>14</v>
      </c>
      <c r="E2124" s="72" t="s">
        <v>79</v>
      </c>
      <c r="F2124" s="73">
        <v>-2</v>
      </c>
      <c r="G2124" s="72" t="s">
        <v>16</v>
      </c>
      <c r="H2124" s="72" t="s">
        <v>24</v>
      </c>
      <c r="I2124" s="72" t="s">
        <v>18</v>
      </c>
      <c r="J2124" s="72" t="s">
        <v>19</v>
      </c>
      <c r="K2124" s="72" t="s">
        <v>117</v>
      </c>
      <c r="L2124" s="72" t="s">
        <v>414</v>
      </c>
      <c r="M2124" s="72"/>
    </row>
    <row r="2125" spans="2:13" x14ac:dyDescent="0.25">
      <c r="B2125" s="72" t="s">
        <v>12</v>
      </c>
      <c r="C2125" s="72" t="s">
        <v>13</v>
      </c>
      <c r="D2125" s="72" t="s">
        <v>14</v>
      </c>
      <c r="E2125" s="72" t="s">
        <v>36</v>
      </c>
      <c r="F2125" s="73">
        <v>23472</v>
      </c>
      <c r="G2125" s="72" t="s">
        <v>16</v>
      </c>
      <c r="H2125" s="72" t="s">
        <v>17</v>
      </c>
      <c r="I2125" s="72" t="s">
        <v>18</v>
      </c>
      <c r="J2125" s="72" t="s">
        <v>19</v>
      </c>
      <c r="K2125" s="72" t="s">
        <v>37</v>
      </c>
      <c r="L2125" s="72" t="s">
        <v>106</v>
      </c>
      <c r="M2125" s="72" t="s">
        <v>29</v>
      </c>
    </row>
    <row r="2126" spans="2:13" x14ac:dyDescent="0.25">
      <c r="B2126" s="72" t="s">
        <v>12</v>
      </c>
      <c r="C2126" s="72" t="s">
        <v>13</v>
      </c>
      <c r="D2126" s="72" t="s">
        <v>14</v>
      </c>
      <c r="E2126" s="72" t="s">
        <v>58</v>
      </c>
      <c r="F2126" s="73">
        <v>404406</v>
      </c>
      <c r="G2126" s="72" t="s">
        <v>16</v>
      </c>
      <c r="H2126" s="72" t="s">
        <v>24</v>
      </c>
      <c r="I2126" s="72" t="s">
        <v>18</v>
      </c>
      <c r="J2126" s="72" t="s">
        <v>19</v>
      </c>
      <c r="K2126" s="72" t="s">
        <v>37</v>
      </c>
      <c r="L2126" s="72" t="s">
        <v>487</v>
      </c>
      <c r="M2126" s="72" t="s">
        <v>35</v>
      </c>
    </row>
    <row r="2127" spans="2:13" x14ac:dyDescent="0.25">
      <c r="B2127" s="72" t="s">
        <v>12</v>
      </c>
      <c r="C2127" s="72" t="s">
        <v>13</v>
      </c>
      <c r="D2127" s="72" t="s">
        <v>14</v>
      </c>
      <c r="E2127" s="72" t="s">
        <v>58</v>
      </c>
      <c r="F2127" s="73">
        <v>148063</v>
      </c>
      <c r="G2127" s="72" t="s">
        <v>16</v>
      </c>
      <c r="H2127" s="72" t="s">
        <v>17</v>
      </c>
      <c r="I2127" s="72" t="s">
        <v>18</v>
      </c>
      <c r="J2127" s="72" t="s">
        <v>19</v>
      </c>
      <c r="K2127" s="72" t="s">
        <v>20</v>
      </c>
      <c r="L2127" s="72" t="s">
        <v>21</v>
      </c>
      <c r="M2127" s="72" t="s">
        <v>35</v>
      </c>
    </row>
    <row r="2128" spans="2:13" x14ac:dyDescent="0.25">
      <c r="B2128" s="72" t="s">
        <v>12</v>
      </c>
      <c r="C2128" s="72" t="s">
        <v>13</v>
      </c>
      <c r="D2128" s="72" t="s">
        <v>14</v>
      </c>
      <c r="E2128" s="72" t="s">
        <v>83</v>
      </c>
      <c r="F2128" s="73">
        <v>250</v>
      </c>
      <c r="G2128" s="72" t="s">
        <v>16</v>
      </c>
      <c r="H2128" s="72" t="s">
        <v>17</v>
      </c>
      <c r="I2128" s="72" t="s">
        <v>48</v>
      </c>
      <c r="J2128" s="72" t="s">
        <v>19</v>
      </c>
      <c r="K2128" s="72" t="s">
        <v>25</v>
      </c>
      <c r="L2128" s="72" t="s">
        <v>219</v>
      </c>
      <c r="M2128" s="72"/>
    </row>
    <row r="2129" spans="2:13" x14ac:dyDescent="0.25">
      <c r="B2129" s="72" t="s">
        <v>12</v>
      </c>
      <c r="C2129" s="72" t="s">
        <v>13</v>
      </c>
      <c r="D2129" s="72" t="s">
        <v>14</v>
      </c>
      <c r="E2129" s="72" t="s">
        <v>51</v>
      </c>
      <c r="F2129" s="73">
        <v>88423</v>
      </c>
      <c r="G2129" s="72" t="s">
        <v>16</v>
      </c>
      <c r="H2129" s="72" t="s">
        <v>24</v>
      </c>
      <c r="I2129" s="72" t="s">
        <v>18</v>
      </c>
      <c r="J2129" s="72" t="s">
        <v>19</v>
      </c>
      <c r="K2129" s="72" t="s">
        <v>75</v>
      </c>
      <c r="L2129" s="72" t="s">
        <v>503</v>
      </c>
      <c r="M2129" s="72"/>
    </row>
    <row r="2130" spans="2:13" x14ac:dyDescent="0.25">
      <c r="B2130" s="72" t="s">
        <v>12</v>
      </c>
      <c r="C2130" s="72" t="s">
        <v>13</v>
      </c>
      <c r="D2130" s="72" t="s">
        <v>14</v>
      </c>
      <c r="E2130" s="72" t="s">
        <v>94</v>
      </c>
      <c r="F2130" s="73">
        <v>272</v>
      </c>
      <c r="G2130" s="72" t="s">
        <v>16</v>
      </c>
      <c r="H2130" s="72" t="s">
        <v>17</v>
      </c>
      <c r="I2130" s="72" t="s">
        <v>18</v>
      </c>
      <c r="J2130" s="72" t="s">
        <v>19</v>
      </c>
      <c r="K2130" s="72" t="s">
        <v>25</v>
      </c>
      <c r="L2130" s="72" t="s">
        <v>402</v>
      </c>
      <c r="M2130" s="72"/>
    </row>
    <row r="2131" spans="2:13" x14ac:dyDescent="0.25">
      <c r="B2131" s="72" t="s">
        <v>12</v>
      </c>
      <c r="C2131" s="72" t="s">
        <v>13</v>
      </c>
      <c r="D2131" s="72" t="s">
        <v>14</v>
      </c>
      <c r="E2131" s="72" t="s">
        <v>41</v>
      </c>
      <c r="F2131" s="73">
        <v>-1664</v>
      </c>
      <c r="G2131" s="72" t="s">
        <v>16</v>
      </c>
      <c r="H2131" s="72" t="s">
        <v>24</v>
      </c>
      <c r="I2131" s="72" t="s">
        <v>18</v>
      </c>
      <c r="J2131" s="72" t="s">
        <v>19</v>
      </c>
      <c r="K2131" s="72" t="s">
        <v>99</v>
      </c>
      <c r="L2131" s="72" t="s">
        <v>499</v>
      </c>
      <c r="M2131" s="72"/>
    </row>
    <row r="2132" spans="2:13" x14ac:dyDescent="0.25">
      <c r="B2132" s="72" t="s">
        <v>12</v>
      </c>
      <c r="C2132" s="72" t="s">
        <v>13</v>
      </c>
      <c r="D2132" s="72" t="s">
        <v>14</v>
      </c>
      <c r="E2132" s="72" t="s">
        <v>264</v>
      </c>
      <c r="F2132" s="73">
        <v>339973</v>
      </c>
      <c r="G2132" s="72" t="s">
        <v>16</v>
      </c>
      <c r="H2132" s="72" t="s">
        <v>24</v>
      </c>
      <c r="I2132" s="72" t="s">
        <v>18</v>
      </c>
      <c r="J2132" s="72" t="s">
        <v>19</v>
      </c>
      <c r="K2132" s="72" t="s">
        <v>25</v>
      </c>
      <c r="L2132" s="72" t="s">
        <v>191</v>
      </c>
      <c r="M2132" s="72" t="s">
        <v>133</v>
      </c>
    </row>
    <row r="2133" spans="2:13" x14ac:dyDescent="0.25">
      <c r="B2133" s="72" t="s">
        <v>12</v>
      </c>
      <c r="C2133" s="72" t="s">
        <v>13</v>
      </c>
      <c r="D2133" s="72" t="s">
        <v>14</v>
      </c>
      <c r="E2133" s="72" t="s">
        <v>36</v>
      </c>
      <c r="F2133" s="73">
        <v>2655363</v>
      </c>
      <c r="G2133" s="72" t="s">
        <v>16</v>
      </c>
      <c r="H2133" s="72" t="s">
        <v>24</v>
      </c>
      <c r="I2133" s="72" t="s">
        <v>18</v>
      </c>
      <c r="J2133" s="72" t="s">
        <v>19</v>
      </c>
      <c r="K2133" s="72" t="s">
        <v>99</v>
      </c>
      <c r="L2133" s="72" t="s">
        <v>242</v>
      </c>
      <c r="M2133" s="72" t="s">
        <v>29</v>
      </c>
    </row>
    <row r="2134" spans="2:13" x14ac:dyDescent="0.25">
      <c r="B2134" s="72" t="s">
        <v>12</v>
      </c>
      <c r="C2134" s="72" t="s">
        <v>13</v>
      </c>
      <c r="D2134" s="72" t="s">
        <v>14</v>
      </c>
      <c r="E2134" s="72" t="s">
        <v>27</v>
      </c>
      <c r="F2134" s="73">
        <v>36640</v>
      </c>
      <c r="G2134" s="72" t="s">
        <v>16</v>
      </c>
      <c r="H2134" s="72" t="s">
        <v>24</v>
      </c>
      <c r="I2134" s="72" t="s">
        <v>18</v>
      </c>
      <c r="J2134" s="72" t="s">
        <v>19</v>
      </c>
      <c r="K2134" s="72" t="s">
        <v>63</v>
      </c>
      <c r="L2134" s="72" t="s">
        <v>64</v>
      </c>
      <c r="M2134" s="72" t="s">
        <v>29</v>
      </c>
    </row>
    <row r="2135" spans="2:13" x14ac:dyDescent="0.25">
      <c r="B2135" s="72" t="s">
        <v>12</v>
      </c>
      <c r="C2135" s="72" t="s">
        <v>13</v>
      </c>
      <c r="D2135" s="72" t="s">
        <v>14</v>
      </c>
      <c r="E2135" s="72" t="s">
        <v>94</v>
      </c>
      <c r="F2135" s="73">
        <v>9500</v>
      </c>
      <c r="G2135" s="72" t="s">
        <v>16</v>
      </c>
      <c r="H2135" s="72" t="s">
        <v>17</v>
      </c>
      <c r="I2135" s="72" t="s">
        <v>18</v>
      </c>
      <c r="J2135" s="72" t="s">
        <v>19</v>
      </c>
      <c r="K2135" s="72" t="s">
        <v>25</v>
      </c>
      <c r="L2135" s="72" t="s">
        <v>84</v>
      </c>
      <c r="M2135" s="72"/>
    </row>
    <row r="2136" spans="2:13" x14ac:dyDescent="0.25">
      <c r="B2136" s="72" t="s">
        <v>12</v>
      </c>
      <c r="C2136" s="72" t="s">
        <v>13</v>
      </c>
      <c r="D2136" s="72" t="s">
        <v>14</v>
      </c>
      <c r="E2136" s="72" t="s">
        <v>79</v>
      </c>
      <c r="F2136" s="73">
        <v>-282</v>
      </c>
      <c r="G2136" s="72" t="s">
        <v>269</v>
      </c>
      <c r="H2136" s="72" t="s">
        <v>24</v>
      </c>
      <c r="I2136" s="72" t="s">
        <v>18</v>
      </c>
      <c r="J2136" s="72" t="s">
        <v>405</v>
      </c>
      <c r="K2136" s="72" t="s">
        <v>96</v>
      </c>
      <c r="L2136" s="72" t="s">
        <v>162</v>
      </c>
      <c r="M2136" s="72"/>
    </row>
    <row r="2137" spans="2:13" x14ac:dyDescent="0.25">
      <c r="B2137" s="72" t="s">
        <v>12</v>
      </c>
      <c r="C2137" s="72" t="s">
        <v>13</v>
      </c>
      <c r="D2137" s="72" t="s">
        <v>14</v>
      </c>
      <c r="E2137" s="72" t="s">
        <v>228</v>
      </c>
      <c r="F2137" s="73">
        <v>22737</v>
      </c>
      <c r="G2137" s="72" t="s">
        <v>16</v>
      </c>
      <c r="H2137" s="72" t="s">
        <v>24</v>
      </c>
      <c r="I2137" s="72" t="s">
        <v>18</v>
      </c>
      <c r="J2137" s="72" t="s">
        <v>19</v>
      </c>
      <c r="K2137" s="72" t="s">
        <v>37</v>
      </c>
      <c r="L2137" s="72" t="s">
        <v>232</v>
      </c>
      <c r="M2137" s="72" t="s">
        <v>133</v>
      </c>
    </row>
    <row r="2138" spans="2:13" x14ac:dyDescent="0.25">
      <c r="B2138" s="72" t="s">
        <v>12</v>
      </c>
      <c r="C2138" s="72" t="s">
        <v>13</v>
      </c>
      <c r="D2138" s="72" t="s">
        <v>14</v>
      </c>
      <c r="E2138" s="72" t="s">
        <v>41</v>
      </c>
      <c r="F2138" s="73">
        <v>-5890</v>
      </c>
      <c r="G2138" s="72" t="s">
        <v>16</v>
      </c>
      <c r="H2138" s="72" t="s">
        <v>17</v>
      </c>
      <c r="I2138" s="72" t="s">
        <v>18</v>
      </c>
      <c r="J2138" s="72" t="s">
        <v>19</v>
      </c>
      <c r="K2138" s="72" t="s">
        <v>25</v>
      </c>
      <c r="L2138" s="72" t="s">
        <v>442</v>
      </c>
      <c r="M2138" s="72"/>
    </row>
    <row r="2139" spans="2:13" x14ac:dyDescent="0.25">
      <c r="B2139" s="72" t="s">
        <v>12</v>
      </c>
      <c r="C2139" s="72" t="s">
        <v>13</v>
      </c>
      <c r="D2139" s="72" t="s">
        <v>14</v>
      </c>
      <c r="E2139" s="72" t="s">
        <v>79</v>
      </c>
      <c r="F2139" s="73">
        <v>-8930</v>
      </c>
      <c r="G2139" s="72" t="s">
        <v>16</v>
      </c>
      <c r="H2139" s="72" t="s">
        <v>24</v>
      </c>
      <c r="I2139" s="72" t="s">
        <v>18</v>
      </c>
      <c r="J2139" s="72" t="s">
        <v>19</v>
      </c>
      <c r="K2139" s="72" t="s">
        <v>49</v>
      </c>
      <c r="L2139" s="72" t="s">
        <v>203</v>
      </c>
      <c r="M2139" s="72"/>
    </row>
    <row r="2140" spans="2:13" x14ac:dyDescent="0.25">
      <c r="B2140" s="72" t="s">
        <v>12</v>
      </c>
      <c r="C2140" s="72" t="s">
        <v>13</v>
      </c>
      <c r="D2140" s="72" t="s">
        <v>14</v>
      </c>
      <c r="E2140" s="72" t="s">
        <v>83</v>
      </c>
      <c r="F2140" s="73">
        <v>4</v>
      </c>
      <c r="G2140" s="72" t="s">
        <v>16</v>
      </c>
      <c r="H2140" s="72" t="s">
        <v>17</v>
      </c>
      <c r="I2140" s="72" t="s">
        <v>48</v>
      </c>
      <c r="J2140" s="72" t="s">
        <v>19</v>
      </c>
      <c r="K2140" s="72" t="s">
        <v>25</v>
      </c>
      <c r="L2140" s="72" t="s">
        <v>153</v>
      </c>
      <c r="M2140" s="72"/>
    </row>
    <row r="2141" spans="2:13" x14ac:dyDescent="0.25">
      <c r="B2141" s="72" t="s">
        <v>12</v>
      </c>
      <c r="C2141" s="72" t="s">
        <v>13</v>
      </c>
      <c r="D2141" s="72" t="s">
        <v>14</v>
      </c>
      <c r="E2141" s="72" t="s">
        <v>81</v>
      </c>
      <c r="F2141" s="73">
        <v>886361</v>
      </c>
      <c r="G2141" s="72" t="s">
        <v>16</v>
      </c>
      <c r="H2141" s="72" t="s">
        <v>24</v>
      </c>
      <c r="I2141" s="72" t="s">
        <v>18</v>
      </c>
      <c r="J2141" s="72" t="s">
        <v>19</v>
      </c>
      <c r="K2141" s="72" t="s">
        <v>25</v>
      </c>
      <c r="L2141" s="72" t="s">
        <v>69</v>
      </c>
      <c r="M2141" s="72" t="s">
        <v>29</v>
      </c>
    </row>
    <row r="2142" spans="2:13" x14ac:dyDescent="0.25">
      <c r="B2142" s="72" t="s">
        <v>12</v>
      </c>
      <c r="C2142" s="72" t="s">
        <v>13</v>
      </c>
      <c r="D2142" s="72" t="s">
        <v>14</v>
      </c>
      <c r="E2142" s="72" t="s">
        <v>30</v>
      </c>
      <c r="F2142" s="73">
        <v>-2035</v>
      </c>
      <c r="G2142" s="72" t="s">
        <v>16</v>
      </c>
      <c r="H2142" s="72" t="s">
        <v>24</v>
      </c>
      <c r="I2142" s="72" t="s">
        <v>18</v>
      </c>
      <c r="J2142" s="72" t="s">
        <v>19</v>
      </c>
      <c r="K2142" s="72" t="s">
        <v>205</v>
      </c>
      <c r="L2142" s="72" t="s">
        <v>206</v>
      </c>
      <c r="M2142" s="72"/>
    </row>
    <row r="2143" spans="2:13" x14ac:dyDescent="0.25">
      <c r="B2143" s="72" t="s">
        <v>12</v>
      </c>
      <c r="C2143" s="72" t="s">
        <v>13</v>
      </c>
      <c r="D2143" s="72" t="s">
        <v>14</v>
      </c>
      <c r="E2143" s="72" t="s">
        <v>666</v>
      </c>
      <c r="F2143" s="73">
        <v>1437513</v>
      </c>
      <c r="G2143" s="72" t="s">
        <v>16</v>
      </c>
      <c r="H2143" s="72" t="s">
        <v>24</v>
      </c>
      <c r="I2143" s="72" t="s">
        <v>18</v>
      </c>
      <c r="J2143" s="72" t="s">
        <v>19</v>
      </c>
      <c r="K2143" s="72" t="s">
        <v>130</v>
      </c>
      <c r="L2143" s="72" t="s">
        <v>386</v>
      </c>
      <c r="M2143" s="72" t="s">
        <v>72</v>
      </c>
    </row>
    <row r="2144" spans="2:13" x14ac:dyDescent="0.25">
      <c r="B2144" s="72" t="s">
        <v>12</v>
      </c>
      <c r="C2144" s="72" t="s">
        <v>13</v>
      </c>
      <c r="D2144" s="72" t="s">
        <v>14</v>
      </c>
      <c r="E2144" s="72" t="s">
        <v>58</v>
      </c>
      <c r="F2144" s="73">
        <v>230507</v>
      </c>
      <c r="G2144" s="72" t="s">
        <v>16</v>
      </c>
      <c r="H2144" s="72" t="s">
        <v>24</v>
      </c>
      <c r="I2144" s="72" t="s">
        <v>18</v>
      </c>
      <c r="J2144" s="72" t="s">
        <v>19</v>
      </c>
      <c r="K2144" s="72" t="s">
        <v>25</v>
      </c>
      <c r="L2144" s="72" t="s">
        <v>388</v>
      </c>
      <c r="M2144" s="72" t="s">
        <v>29</v>
      </c>
    </row>
    <row r="2145" spans="2:13" x14ac:dyDescent="0.25">
      <c r="B2145" s="72" t="s">
        <v>12</v>
      </c>
      <c r="C2145" s="72" t="s">
        <v>13</v>
      </c>
      <c r="D2145" s="72" t="s">
        <v>14</v>
      </c>
      <c r="E2145" s="72" t="s">
        <v>39</v>
      </c>
      <c r="F2145" s="73">
        <v>-54583</v>
      </c>
      <c r="G2145" s="72" t="s">
        <v>16</v>
      </c>
      <c r="H2145" s="72" t="s">
        <v>17</v>
      </c>
      <c r="I2145" s="72" t="s">
        <v>48</v>
      </c>
      <c r="J2145" s="72" t="s">
        <v>19</v>
      </c>
      <c r="K2145" s="72" t="s">
        <v>20</v>
      </c>
      <c r="L2145" s="72" t="s">
        <v>327</v>
      </c>
      <c r="M2145" s="72"/>
    </row>
    <row r="2146" spans="2:13" x14ac:dyDescent="0.25">
      <c r="B2146" s="72" t="s">
        <v>12</v>
      </c>
      <c r="C2146" s="72" t="s">
        <v>13</v>
      </c>
      <c r="D2146" s="72" t="s">
        <v>14</v>
      </c>
      <c r="E2146" s="72" t="s">
        <v>55</v>
      </c>
      <c r="F2146" s="73">
        <v>633207</v>
      </c>
      <c r="G2146" s="72" t="s">
        <v>16</v>
      </c>
      <c r="H2146" s="72" t="s">
        <v>17</v>
      </c>
      <c r="I2146" s="72" t="s">
        <v>18</v>
      </c>
      <c r="J2146" s="72" t="s">
        <v>19</v>
      </c>
      <c r="K2146" s="72" t="s">
        <v>25</v>
      </c>
      <c r="L2146" s="72" t="s">
        <v>493</v>
      </c>
      <c r="M2146" s="72" t="s">
        <v>57</v>
      </c>
    </row>
    <row r="2147" spans="2:13" x14ac:dyDescent="0.25">
      <c r="B2147" s="72" t="s">
        <v>12</v>
      </c>
      <c r="C2147" s="72" t="s">
        <v>13</v>
      </c>
      <c r="D2147" s="72" t="s">
        <v>14</v>
      </c>
      <c r="E2147" s="72" t="s">
        <v>27</v>
      </c>
      <c r="F2147" s="73">
        <v>595746</v>
      </c>
      <c r="G2147" s="72" t="s">
        <v>16</v>
      </c>
      <c r="H2147" s="72" t="s">
        <v>17</v>
      </c>
      <c r="I2147" s="72" t="s">
        <v>18</v>
      </c>
      <c r="J2147" s="72" t="s">
        <v>19</v>
      </c>
      <c r="K2147" s="72" t="s">
        <v>20</v>
      </c>
      <c r="L2147" s="72" t="s">
        <v>535</v>
      </c>
      <c r="M2147" s="72" t="s">
        <v>35</v>
      </c>
    </row>
    <row r="2148" spans="2:13" x14ac:dyDescent="0.25">
      <c r="B2148" s="72" t="s">
        <v>12</v>
      </c>
      <c r="C2148" s="72" t="s">
        <v>13</v>
      </c>
      <c r="D2148" s="72" t="s">
        <v>14</v>
      </c>
      <c r="E2148" s="72" t="s">
        <v>187</v>
      </c>
      <c r="F2148" s="73">
        <v>4502633</v>
      </c>
      <c r="G2148" s="72" t="s">
        <v>16</v>
      </c>
      <c r="H2148" s="72" t="s">
        <v>24</v>
      </c>
      <c r="I2148" s="72" t="s">
        <v>18</v>
      </c>
      <c r="J2148" s="72" t="s">
        <v>19</v>
      </c>
      <c r="K2148" s="72" t="s">
        <v>117</v>
      </c>
      <c r="L2148" s="72" t="s">
        <v>408</v>
      </c>
      <c r="M2148" s="72" t="s">
        <v>112</v>
      </c>
    </row>
    <row r="2149" spans="2:13" x14ac:dyDescent="0.25">
      <c r="B2149" s="72" t="s">
        <v>12</v>
      </c>
      <c r="C2149" s="72" t="s">
        <v>13</v>
      </c>
      <c r="D2149" s="72" t="s">
        <v>14</v>
      </c>
      <c r="E2149" s="72" t="s">
        <v>33</v>
      </c>
      <c r="F2149" s="73">
        <v>67</v>
      </c>
      <c r="G2149" s="72" t="s">
        <v>16</v>
      </c>
      <c r="H2149" s="72" t="s">
        <v>24</v>
      </c>
      <c r="I2149" s="72" t="s">
        <v>18</v>
      </c>
      <c r="J2149" s="72" t="s">
        <v>19</v>
      </c>
      <c r="K2149" s="72" t="s">
        <v>43</v>
      </c>
      <c r="L2149" s="72" t="s">
        <v>691</v>
      </c>
      <c r="M2149" s="72" t="s">
        <v>302</v>
      </c>
    </row>
    <row r="2150" spans="2:13" x14ac:dyDescent="0.25">
      <c r="B2150" s="72" t="s">
        <v>12</v>
      </c>
      <c r="C2150" s="72" t="s">
        <v>13</v>
      </c>
      <c r="D2150" s="72" t="s">
        <v>14</v>
      </c>
      <c r="E2150" s="72" t="s">
        <v>74</v>
      </c>
      <c r="F2150" s="73">
        <v>251202</v>
      </c>
      <c r="G2150" s="72" t="s">
        <v>16</v>
      </c>
      <c r="H2150" s="72" t="s">
        <v>24</v>
      </c>
      <c r="I2150" s="72" t="s">
        <v>18</v>
      </c>
      <c r="J2150" s="72" t="s">
        <v>19</v>
      </c>
      <c r="K2150" s="72" t="s">
        <v>25</v>
      </c>
      <c r="L2150" s="72" t="s">
        <v>481</v>
      </c>
      <c r="M2150" s="72" t="s">
        <v>35</v>
      </c>
    </row>
    <row r="2151" spans="2:13" x14ac:dyDescent="0.25">
      <c r="B2151" s="72" t="s">
        <v>12</v>
      </c>
      <c r="C2151" s="72" t="s">
        <v>13</v>
      </c>
      <c r="D2151" s="72" t="s">
        <v>14</v>
      </c>
      <c r="E2151" s="72" t="s">
        <v>498</v>
      </c>
      <c r="F2151" s="73">
        <v>-773431</v>
      </c>
      <c r="G2151" s="72" t="s">
        <v>16</v>
      </c>
      <c r="H2151" s="72" t="s">
        <v>24</v>
      </c>
      <c r="I2151" s="72" t="s">
        <v>48</v>
      </c>
      <c r="J2151" s="72" t="s">
        <v>19</v>
      </c>
      <c r="K2151" s="72"/>
      <c r="L2151" s="72"/>
      <c r="M2151" s="72"/>
    </row>
    <row r="2152" spans="2:13" x14ac:dyDescent="0.25">
      <c r="B2152" s="72" t="s">
        <v>12</v>
      </c>
      <c r="C2152" s="72" t="s">
        <v>13</v>
      </c>
      <c r="D2152" s="72" t="s">
        <v>14</v>
      </c>
      <c r="E2152" s="72" t="s">
        <v>39</v>
      </c>
      <c r="F2152" s="73">
        <v>-78124</v>
      </c>
      <c r="G2152" s="72" t="s">
        <v>16</v>
      </c>
      <c r="H2152" s="72" t="s">
        <v>24</v>
      </c>
      <c r="I2152" s="72" t="s">
        <v>18</v>
      </c>
      <c r="J2152" s="72" t="s">
        <v>19</v>
      </c>
      <c r="K2152" s="72" t="s">
        <v>99</v>
      </c>
      <c r="L2152" s="72" t="s">
        <v>499</v>
      </c>
      <c r="M2152" s="72"/>
    </row>
    <row r="2153" spans="2:13" x14ac:dyDescent="0.25">
      <c r="B2153" s="72" t="s">
        <v>12</v>
      </c>
      <c r="C2153" s="72" t="s">
        <v>13</v>
      </c>
      <c r="D2153" s="72" t="s">
        <v>14</v>
      </c>
      <c r="E2153" s="72" t="s">
        <v>41</v>
      </c>
      <c r="F2153" s="73">
        <v>-25</v>
      </c>
      <c r="G2153" s="72" t="s">
        <v>16</v>
      </c>
      <c r="H2153" s="72" t="s">
        <v>24</v>
      </c>
      <c r="I2153" s="72" t="s">
        <v>18</v>
      </c>
      <c r="J2153" s="72" t="s">
        <v>19</v>
      </c>
      <c r="K2153" s="72" t="s">
        <v>63</v>
      </c>
      <c r="L2153" s="72" t="s">
        <v>562</v>
      </c>
      <c r="M2153" s="72"/>
    </row>
    <row r="2154" spans="2:13" x14ac:dyDescent="0.25">
      <c r="B2154" s="72" t="s">
        <v>12</v>
      </c>
      <c r="C2154" s="72" t="s">
        <v>13</v>
      </c>
      <c r="D2154" s="72" t="s">
        <v>14</v>
      </c>
      <c r="E2154" s="72" t="s">
        <v>39</v>
      </c>
      <c r="F2154" s="73">
        <v>-1507</v>
      </c>
      <c r="G2154" s="72" t="s">
        <v>16</v>
      </c>
      <c r="H2154" s="72" t="s">
        <v>24</v>
      </c>
      <c r="I2154" s="72" t="s">
        <v>18</v>
      </c>
      <c r="J2154" s="72" t="s">
        <v>19</v>
      </c>
      <c r="K2154" s="72" t="s">
        <v>25</v>
      </c>
      <c r="L2154" s="72" t="s">
        <v>122</v>
      </c>
      <c r="M2154" s="72"/>
    </row>
    <row r="2155" spans="2:13" x14ac:dyDescent="0.25">
      <c r="B2155" s="72" t="s">
        <v>12</v>
      </c>
      <c r="C2155" s="72" t="s">
        <v>13</v>
      </c>
      <c r="D2155" s="72" t="s">
        <v>14</v>
      </c>
      <c r="E2155" s="72" t="s">
        <v>146</v>
      </c>
      <c r="F2155" s="73">
        <v>-22382</v>
      </c>
      <c r="G2155" s="72" t="s">
        <v>16</v>
      </c>
      <c r="H2155" s="72" t="s">
        <v>17</v>
      </c>
      <c r="I2155" s="72" t="s">
        <v>18</v>
      </c>
      <c r="J2155" s="72" t="s">
        <v>19</v>
      </c>
      <c r="K2155" s="72" t="s">
        <v>20</v>
      </c>
      <c r="L2155" s="72" t="s">
        <v>28</v>
      </c>
      <c r="M2155" s="72"/>
    </row>
    <row r="2156" spans="2:13" x14ac:dyDescent="0.25">
      <c r="B2156" s="72" t="s">
        <v>12</v>
      </c>
      <c r="C2156" s="72" t="s">
        <v>13</v>
      </c>
      <c r="D2156" s="72" t="s">
        <v>14</v>
      </c>
      <c r="E2156" s="72" t="s">
        <v>83</v>
      </c>
      <c r="F2156" s="73">
        <v>422153</v>
      </c>
      <c r="G2156" s="72" t="s">
        <v>16</v>
      </c>
      <c r="H2156" s="72" t="s">
        <v>24</v>
      </c>
      <c r="I2156" s="72" t="s">
        <v>18</v>
      </c>
      <c r="J2156" s="72" t="s">
        <v>19</v>
      </c>
      <c r="K2156" s="72" t="s">
        <v>20</v>
      </c>
      <c r="L2156" s="72" t="s">
        <v>534</v>
      </c>
      <c r="M2156" s="72"/>
    </row>
    <row r="2157" spans="2:13" x14ac:dyDescent="0.25">
      <c r="B2157" s="72" t="s">
        <v>12</v>
      </c>
      <c r="C2157" s="72" t="s">
        <v>13</v>
      </c>
      <c r="D2157" s="72" t="s">
        <v>14</v>
      </c>
      <c r="E2157" s="72" t="s">
        <v>55</v>
      </c>
      <c r="F2157" s="73">
        <v>14122</v>
      </c>
      <c r="G2157" s="72" t="s">
        <v>16</v>
      </c>
      <c r="H2157" s="72" t="s">
        <v>24</v>
      </c>
      <c r="I2157" s="72" t="s">
        <v>48</v>
      </c>
      <c r="J2157" s="72" t="s">
        <v>19</v>
      </c>
      <c r="K2157" s="72" t="s">
        <v>25</v>
      </c>
      <c r="L2157" s="72" t="s">
        <v>191</v>
      </c>
      <c r="M2157" s="72" t="s">
        <v>57</v>
      </c>
    </row>
    <row r="2158" spans="2:13" x14ac:dyDescent="0.25">
      <c r="B2158" s="72" t="s">
        <v>12</v>
      </c>
      <c r="C2158" s="72" t="s">
        <v>13</v>
      </c>
      <c r="D2158" s="72" t="s">
        <v>14</v>
      </c>
      <c r="E2158" s="72" t="s">
        <v>41</v>
      </c>
      <c r="F2158" s="73">
        <v>-548</v>
      </c>
      <c r="G2158" s="72" t="s">
        <v>16</v>
      </c>
      <c r="H2158" s="72" t="s">
        <v>24</v>
      </c>
      <c r="I2158" s="72" t="s">
        <v>18</v>
      </c>
      <c r="J2158" s="72" t="s">
        <v>19</v>
      </c>
      <c r="K2158" s="72" t="s">
        <v>37</v>
      </c>
      <c r="L2158" s="72" t="s">
        <v>504</v>
      </c>
      <c r="M2158" s="72"/>
    </row>
    <row r="2159" spans="2:13" x14ac:dyDescent="0.25">
      <c r="B2159" s="72" t="s">
        <v>12</v>
      </c>
      <c r="C2159" s="72" t="s">
        <v>13</v>
      </c>
      <c r="D2159" s="72" t="s">
        <v>14</v>
      </c>
      <c r="E2159" s="72" t="s">
        <v>36</v>
      </c>
      <c r="F2159" s="73">
        <v>3654068</v>
      </c>
      <c r="G2159" s="72" t="s">
        <v>16</v>
      </c>
      <c r="H2159" s="72" t="s">
        <v>24</v>
      </c>
      <c r="I2159" s="72" t="s">
        <v>18</v>
      </c>
      <c r="J2159" s="72" t="s">
        <v>19</v>
      </c>
      <c r="K2159" s="72" t="s">
        <v>102</v>
      </c>
      <c r="L2159" s="72" t="s">
        <v>344</v>
      </c>
      <c r="M2159" s="72" t="s">
        <v>29</v>
      </c>
    </row>
    <row r="2160" spans="2:13" x14ac:dyDescent="0.25">
      <c r="B2160" s="72" t="s">
        <v>12</v>
      </c>
      <c r="C2160" s="72" t="s">
        <v>13</v>
      </c>
      <c r="D2160" s="72" t="s">
        <v>14</v>
      </c>
      <c r="E2160" s="72" t="s">
        <v>79</v>
      </c>
      <c r="F2160" s="73">
        <v>-7</v>
      </c>
      <c r="G2160" s="72" t="s">
        <v>16</v>
      </c>
      <c r="H2160" s="72" t="s">
        <v>24</v>
      </c>
      <c r="I2160" s="72" t="s">
        <v>18</v>
      </c>
      <c r="J2160" s="72" t="s">
        <v>19</v>
      </c>
      <c r="K2160" s="72" t="s">
        <v>130</v>
      </c>
      <c r="L2160" s="72" t="s">
        <v>612</v>
      </c>
      <c r="M2160" s="72"/>
    </row>
    <row r="2161" spans="2:13" x14ac:dyDescent="0.25">
      <c r="B2161" s="72" t="s">
        <v>12</v>
      </c>
      <c r="C2161" s="72" t="s">
        <v>13</v>
      </c>
      <c r="D2161" s="72" t="s">
        <v>14</v>
      </c>
      <c r="E2161" s="72" t="s">
        <v>33</v>
      </c>
      <c r="F2161" s="73">
        <v>472877</v>
      </c>
      <c r="G2161" s="72" t="s">
        <v>16</v>
      </c>
      <c r="H2161" s="72" t="s">
        <v>24</v>
      </c>
      <c r="I2161" s="72" t="s">
        <v>18</v>
      </c>
      <c r="J2161" s="72" t="s">
        <v>19</v>
      </c>
      <c r="K2161" s="72" t="s">
        <v>49</v>
      </c>
      <c r="L2161" s="72" t="s">
        <v>288</v>
      </c>
      <c r="M2161" s="72" t="s">
        <v>47</v>
      </c>
    </row>
    <row r="2162" spans="2:13" x14ac:dyDescent="0.25">
      <c r="B2162" s="72" t="s">
        <v>12</v>
      </c>
      <c r="C2162" s="72" t="s">
        <v>13</v>
      </c>
      <c r="D2162" s="72" t="s">
        <v>14</v>
      </c>
      <c r="E2162" s="72" t="s">
        <v>744</v>
      </c>
      <c r="F2162" s="73">
        <v>348951571</v>
      </c>
      <c r="G2162" s="72" t="s">
        <v>16</v>
      </c>
      <c r="H2162" s="72" t="s">
        <v>24</v>
      </c>
      <c r="I2162" s="72" t="s">
        <v>18</v>
      </c>
      <c r="J2162" s="72" t="s">
        <v>19</v>
      </c>
      <c r="K2162" s="72" t="s">
        <v>96</v>
      </c>
      <c r="L2162" s="72" t="s">
        <v>141</v>
      </c>
      <c r="M2162" s="72" t="s">
        <v>112</v>
      </c>
    </row>
    <row r="2163" spans="2:13" x14ac:dyDescent="0.25">
      <c r="B2163" s="72" t="s">
        <v>12</v>
      </c>
      <c r="C2163" s="72" t="s">
        <v>13</v>
      </c>
      <c r="D2163" s="72" t="s">
        <v>14</v>
      </c>
      <c r="E2163" s="72" t="s">
        <v>39</v>
      </c>
      <c r="F2163" s="73">
        <v>-10427</v>
      </c>
      <c r="G2163" s="72" t="s">
        <v>16</v>
      </c>
      <c r="H2163" s="72" t="s">
        <v>17</v>
      </c>
      <c r="I2163" s="72" t="s">
        <v>18</v>
      </c>
      <c r="J2163" s="72" t="s">
        <v>19</v>
      </c>
      <c r="K2163" s="72" t="s">
        <v>25</v>
      </c>
      <c r="L2163" s="72" t="s">
        <v>215</v>
      </c>
      <c r="M2163" s="72"/>
    </row>
    <row r="2164" spans="2:13" x14ac:dyDescent="0.25">
      <c r="B2164" s="72" t="s">
        <v>12</v>
      </c>
      <c r="C2164" s="72" t="s">
        <v>13</v>
      </c>
      <c r="D2164" s="72" t="s">
        <v>14</v>
      </c>
      <c r="E2164" s="72" t="s">
        <v>123</v>
      </c>
      <c r="F2164" s="73">
        <v>-12415</v>
      </c>
      <c r="G2164" s="72" t="s">
        <v>16</v>
      </c>
      <c r="H2164" s="72" t="s">
        <v>24</v>
      </c>
      <c r="I2164" s="72" t="s">
        <v>18</v>
      </c>
      <c r="J2164" s="72" t="s">
        <v>19</v>
      </c>
      <c r="K2164" s="72" t="s">
        <v>117</v>
      </c>
      <c r="L2164" s="72" t="s">
        <v>105</v>
      </c>
      <c r="M2164" s="72"/>
    </row>
    <row r="2165" spans="2:13" x14ac:dyDescent="0.25">
      <c r="B2165" s="72" t="s">
        <v>12</v>
      </c>
      <c r="C2165" s="72" t="s">
        <v>13</v>
      </c>
      <c r="D2165" s="72" t="s">
        <v>14</v>
      </c>
      <c r="E2165" s="72" t="s">
        <v>94</v>
      </c>
      <c r="F2165" s="73">
        <v>310553</v>
      </c>
      <c r="G2165" s="72" t="s">
        <v>16</v>
      </c>
      <c r="H2165" s="72" t="s">
        <v>24</v>
      </c>
      <c r="I2165" s="72" t="s">
        <v>18</v>
      </c>
      <c r="J2165" s="72" t="s">
        <v>19</v>
      </c>
      <c r="K2165" s="72" t="s">
        <v>117</v>
      </c>
      <c r="L2165" s="72" t="s">
        <v>387</v>
      </c>
      <c r="M2165" s="72"/>
    </row>
    <row r="2166" spans="2:13" x14ac:dyDescent="0.25">
      <c r="B2166" s="72" t="s">
        <v>12</v>
      </c>
      <c r="C2166" s="72" t="s">
        <v>13</v>
      </c>
      <c r="D2166" s="72" t="s">
        <v>14</v>
      </c>
      <c r="E2166" s="72" t="s">
        <v>83</v>
      </c>
      <c r="F2166" s="73">
        <v>224532</v>
      </c>
      <c r="G2166" s="72" t="s">
        <v>16</v>
      </c>
      <c r="H2166" s="72" t="s">
        <v>17</v>
      </c>
      <c r="I2166" s="72" t="s">
        <v>18</v>
      </c>
      <c r="J2166" s="72" t="s">
        <v>19</v>
      </c>
      <c r="K2166" s="72" t="s">
        <v>25</v>
      </c>
      <c r="L2166" s="72" t="s">
        <v>377</v>
      </c>
      <c r="M2166" s="72"/>
    </row>
    <row r="2167" spans="2:13" x14ac:dyDescent="0.25">
      <c r="B2167" s="72" t="s">
        <v>12</v>
      </c>
      <c r="C2167" s="72" t="s">
        <v>13</v>
      </c>
      <c r="D2167" s="72" t="s">
        <v>14</v>
      </c>
      <c r="E2167" s="72" t="s">
        <v>65</v>
      </c>
      <c r="F2167" s="73">
        <v>39917</v>
      </c>
      <c r="G2167" s="72" t="s">
        <v>16</v>
      </c>
      <c r="H2167" s="72" t="s">
        <v>24</v>
      </c>
      <c r="I2167" s="72" t="s">
        <v>18</v>
      </c>
      <c r="J2167" s="72" t="s">
        <v>19</v>
      </c>
      <c r="K2167" s="72" t="s">
        <v>37</v>
      </c>
      <c r="L2167" s="72" t="s">
        <v>183</v>
      </c>
      <c r="M2167" s="72" t="s">
        <v>67</v>
      </c>
    </row>
    <row r="2168" spans="2:13" x14ac:dyDescent="0.25">
      <c r="B2168" s="72" t="s">
        <v>12</v>
      </c>
      <c r="C2168" s="72" t="s">
        <v>13</v>
      </c>
      <c r="D2168" s="72" t="s">
        <v>14</v>
      </c>
      <c r="E2168" s="72" t="s">
        <v>79</v>
      </c>
      <c r="F2168" s="73">
        <v>-72574</v>
      </c>
      <c r="G2168" s="72" t="s">
        <v>16</v>
      </c>
      <c r="H2168" s="72" t="s">
        <v>24</v>
      </c>
      <c r="I2168" s="72" t="s">
        <v>18</v>
      </c>
      <c r="J2168" s="72" t="s">
        <v>19</v>
      </c>
      <c r="K2168" s="72" t="s">
        <v>37</v>
      </c>
      <c r="L2168" s="72" t="s">
        <v>38</v>
      </c>
      <c r="M2168" s="72"/>
    </row>
    <row r="2169" spans="2:13" x14ac:dyDescent="0.25">
      <c r="B2169" s="72" t="s">
        <v>12</v>
      </c>
      <c r="C2169" s="72" t="s">
        <v>13</v>
      </c>
      <c r="D2169" s="72" t="s">
        <v>14</v>
      </c>
      <c r="E2169" s="72" t="s">
        <v>30</v>
      </c>
      <c r="F2169" s="73">
        <v>-14699</v>
      </c>
      <c r="G2169" s="72" t="s">
        <v>16</v>
      </c>
      <c r="H2169" s="72" t="s">
        <v>24</v>
      </c>
      <c r="I2169" s="72" t="s">
        <v>18</v>
      </c>
      <c r="J2169" s="72" t="s">
        <v>19</v>
      </c>
      <c r="K2169" s="72" t="s">
        <v>96</v>
      </c>
      <c r="L2169" s="72" t="s">
        <v>337</v>
      </c>
      <c r="M2169" s="72"/>
    </row>
    <row r="2170" spans="2:13" x14ac:dyDescent="0.25">
      <c r="B2170" s="72" t="s">
        <v>12</v>
      </c>
      <c r="C2170" s="72" t="s">
        <v>13</v>
      </c>
      <c r="D2170" s="72" t="s">
        <v>14</v>
      </c>
      <c r="E2170" s="72" t="s">
        <v>83</v>
      </c>
      <c r="F2170" s="73">
        <v>12435</v>
      </c>
      <c r="G2170" s="72" t="s">
        <v>16</v>
      </c>
      <c r="H2170" s="72" t="s">
        <v>17</v>
      </c>
      <c r="I2170" s="72" t="s">
        <v>18</v>
      </c>
      <c r="J2170" s="72" t="s">
        <v>19</v>
      </c>
      <c r="K2170" s="72" t="s">
        <v>49</v>
      </c>
      <c r="L2170" s="72" t="s">
        <v>222</v>
      </c>
      <c r="M2170" s="72"/>
    </row>
    <row r="2171" spans="2:13" x14ac:dyDescent="0.25">
      <c r="B2171" s="72" t="s">
        <v>12</v>
      </c>
      <c r="C2171" s="72" t="s">
        <v>13</v>
      </c>
      <c r="D2171" s="72" t="s">
        <v>14</v>
      </c>
      <c r="E2171" s="72" t="s">
        <v>30</v>
      </c>
      <c r="F2171" s="73">
        <v>-1128</v>
      </c>
      <c r="G2171" s="72" t="s">
        <v>16</v>
      </c>
      <c r="H2171" s="72" t="s">
        <v>24</v>
      </c>
      <c r="I2171" s="72" t="s">
        <v>18</v>
      </c>
      <c r="J2171" s="72" t="s">
        <v>19</v>
      </c>
      <c r="K2171" s="72" t="s">
        <v>49</v>
      </c>
      <c r="L2171" s="72" t="s">
        <v>50</v>
      </c>
      <c r="M2171" s="72"/>
    </row>
    <row r="2172" spans="2:13" x14ac:dyDescent="0.25">
      <c r="B2172" s="72" t="s">
        <v>12</v>
      </c>
      <c r="C2172" s="72" t="s">
        <v>13</v>
      </c>
      <c r="D2172" s="72" t="s">
        <v>14</v>
      </c>
      <c r="E2172" s="72" t="s">
        <v>51</v>
      </c>
      <c r="F2172" s="73">
        <v>35</v>
      </c>
      <c r="G2172" s="72" t="s">
        <v>16</v>
      </c>
      <c r="H2172" s="72" t="s">
        <v>24</v>
      </c>
      <c r="I2172" s="72" t="s">
        <v>18</v>
      </c>
      <c r="J2172" s="72" t="s">
        <v>19</v>
      </c>
      <c r="K2172" s="72" t="s">
        <v>25</v>
      </c>
      <c r="L2172" s="72" t="s">
        <v>434</v>
      </c>
      <c r="M2172" s="72"/>
    </row>
    <row r="2173" spans="2:13" x14ac:dyDescent="0.25">
      <c r="B2173" s="72" t="s">
        <v>12</v>
      </c>
      <c r="C2173" s="72" t="s">
        <v>13</v>
      </c>
      <c r="D2173" s="72" t="s">
        <v>14</v>
      </c>
      <c r="E2173" s="72" t="s">
        <v>58</v>
      </c>
      <c r="F2173" s="73">
        <v>186886</v>
      </c>
      <c r="G2173" s="72" t="s">
        <v>16</v>
      </c>
      <c r="H2173" s="72" t="s">
        <v>24</v>
      </c>
      <c r="I2173" s="72" t="s">
        <v>18</v>
      </c>
      <c r="J2173" s="72" t="s">
        <v>19</v>
      </c>
      <c r="K2173" s="72" t="s">
        <v>25</v>
      </c>
      <c r="L2173" s="72" t="s">
        <v>198</v>
      </c>
      <c r="M2173" s="72" t="s">
        <v>47</v>
      </c>
    </row>
    <row r="2174" spans="2:13" x14ac:dyDescent="0.25">
      <c r="B2174" s="72" t="s">
        <v>12</v>
      </c>
      <c r="C2174" s="72" t="s">
        <v>13</v>
      </c>
      <c r="D2174" s="72" t="s">
        <v>14</v>
      </c>
      <c r="E2174" s="72" t="s">
        <v>83</v>
      </c>
      <c r="F2174" s="73">
        <v>24172</v>
      </c>
      <c r="G2174" s="72" t="s">
        <v>16</v>
      </c>
      <c r="H2174" s="72" t="s">
        <v>17</v>
      </c>
      <c r="I2174" s="72" t="s">
        <v>18</v>
      </c>
      <c r="J2174" s="72" t="s">
        <v>19</v>
      </c>
      <c r="K2174" s="72" t="s">
        <v>25</v>
      </c>
      <c r="L2174" s="72" t="s">
        <v>486</v>
      </c>
      <c r="M2174" s="72"/>
    </row>
    <row r="2175" spans="2:13" x14ac:dyDescent="0.25">
      <c r="B2175" s="72" t="s">
        <v>12</v>
      </c>
      <c r="C2175" s="72" t="s">
        <v>13</v>
      </c>
      <c r="D2175" s="72" t="s">
        <v>14</v>
      </c>
      <c r="E2175" s="72" t="s">
        <v>51</v>
      </c>
      <c r="F2175" s="73">
        <v>4418438</v>
      </c>
      <c r="G2175" s="72" t="s">
        <v>16</v>
      </c>
      <c r="H2175" s="72" t="s">
        <v>24</v>
      </c>
      <c r="I2175" s="72" t="s">
        <v>18</v>
      </c>
      <c r="J2175" s="72" t="s">
        <v>19</v>
      </c>
      <c r="K2175" s="72" t="s">
        <v>157</v>
      </c>
      <c r="L2175" s="72" t="s">
        <v>282</v>
      </c>
      <c r="M2175" s="72"/>
    </row>
    <row r="2176" spans="2:13" x14ac:dyDescent="0.25">
      <c r="B2176" s="72" t="s">
        <v>12</v>
      </c>
      <c r="C2176" s="72" t="s">
        <v>13</v>
      </c>
      <c r="D2176" s="72" t="s">
        <v>14</v>
      </c>
      <c r="E2176" s="72" t="s">
        <v>83</v>
      </c>
      <c r="F2176" s="73">
        <v>222679</v>
      </c>
      <c r="G2176" s="72" t="s">
        <v>16</v>
      </c>
      <c r="H2176" s="72" t="s">
        <v>24</v>
      </c>
      <c r="I2176" s="72" t="s">
        <v>18</v>
      </c>
      <c r="J2176" s="72" t="s">
        <v>19</v>
      </c>
      <c r="K2176" s="72" t="s">
        <v>75</v>
      </c>
      <c r="L2176" s="72" t="s">
        <v>341</v>
      </c>
      <c r="M2176" s="72"/>
    </row>
    <row r="2177" spans="2:13" x14ac:dyDescent="0.25">
      <c r="B2177" s="72" t="s">
        <v>12</v>
      </c>
      <c r="C2177" s="72" t="s">
        <v>13</v>
      </c>
      <c r="D2177" s="72" t="s">
        <v>14</v>
      </c>
      <c r="E2177" s="72" t="s">
        <v>83</v>
      </c>
      <c r="F2177" s="73">
        <v>275558</v>
      </c>
      <c r="G2177" s="72" t="s">
        <v>16</v>
      </c>
      <c r="H2177" s="72" t="s">
        <v>17</v>
      </c>
      <c r="I2177" s="72" t="s">
        <v>18</v>
      </c>
      <c r="J2177" s="72" t="s">
        <v>19</v>
      </c>
      <c r="K2177" s="72" t="s">
        <v>20</v>
      </c>
      <c r="L2177" s="72" t="s">
        <v>321</v>
      </c>
      <c r="M2177" s="72"/>
    </row>
    <row r="2178" spans="2:13" x14ac:dyDescent="0.25">
      <c r="B2178" s="72" t="s">
        <v>12</v>
      </c>
      <c r="C2178" s="72" t="s">
        <v>13</v>
      </c>
      <c r="D2178" s="72" t="s">
        <v>14</v>
      </c>
      <c r="E2178" s="72" t="s">
        <v>30</v>
      </c>
      <c r="F2178" s="73">
        <v>-2197</v>
      </c>
      <c r="G2178" s="72" t="s">
        <v>16</v>
      </c>
      <c r="H2178" s="72" t="s">
        <v>17</v>
      </c>
      <c r="I2178" s="72" t="s">
        <v>18</v>
      </c>
      <c r="J2178" s="72" t="s">
        <v>19</v>
      </c>
      <c r="K2178" s="72" t="s">
        <v>20</v>
      </c>
      <c r="L2178" s="72" t="s">
        <v>21</v>
      </c>
      <c r="M2178" s="72"/>
    </row>
    <row r="2179" spans="2:13" x14ac:dyDescent="0.25">
      <c r="B2179" s="72" t="s">
        <v>12</v>
      </c>
      <c r="C2179" s="72" t="s">
        <v>13</v>
      </c>
      <c r="D2179" s="72" t="s">
        <v>14</v>
      </c>
      <c r="E2179" s="72" t="s">
        <v>36</v>
      </c>
      <c r="F2179" s="73">
        <v>1302250</v>
      </c>
      <c r="G2179" s="72" t="s">
        <v>16</v>
      </c>
      <c r="H2179" s="72" t="s">
        <v>24</v>
      </c>
      <c r="I2179" s="72" t="s">
        <v>18</v>
      </c>
      <c r="J2179" s="72" t="s">
        <v>19</v>
      </c>
      <c r="K2179" s="72" t="s">
        <v>43</v>
      </c>
      <c r="L2179" s="72" t="s">
        <v>322</v>
      </c>
      <c r="M2179" s="72" t="s">
        <v>57</v>
      </c>
    </row>
    <row r="2180" spans="2:13" x14ac:dyDescent="0.25">
      <c r="B2180" s="72" t="s">
        <v>12</v>
      </c>
      <c r="C2180" s="72" t="s">
        <v>13</v>
      </c>
      <c r="D2180" s="72" t="s">
        <v>14</v>
      </c>
      <c r="E2180" s="72" t="s">
        <v>144</v>
      </c>
      <c r="F2180" s="73">
        <v>4438679</v>
      </c>
      <c r="G2180" s="72" t="s">
        <v>16</v>
      </c>
      <c r="H2180" s="72" t="s">
        <v>24</v>
      </c>
      <c r="I2180" s="72" t="s">
        <v>18</v>
      </c>
      <c r="J2180" s="72" t="s">
        <v>19</v>
      </c>
      <c r="K2180" s="72" t="s">
        <v>102</v>
      </c>
      <c r="L2180" s="72" t="s">
        <v>344</v>
      </c>
      <c r="M2180" s="72" t="s">
        <v>184</v>
      </c>
    </row>
    <row r="2181" spans="2:13" x14ac:dyDescent="0.25">
      <c r="B2181" s="72" t="s">
        <v>12</v>
      </c>
      <c r="C2181" s="72" t="s">
        <v>13</v>
      </c>
      <c r="D2181" s="72" t="s">
        <v>14</v>
      </c>
      <c r="E2181" s="72" t="s">
        <v>51</v>
      </c>
      <c r="F2181" s="73">
        <v>59</v>
      </c>
      <c r="G2181" s="72" t="s">
        <v>16</v>
      </c>
      <c r="H2181" s="72" t="s">
        <v>17</v>
      </c>
      <c r="I2181" s="72" t="s">
        <v>18</v>
      </c>
      <c r="J2181" s="72" t="s">
        <v>19</v>
      </c>
      <c r="K2181" s="72" t="s">
        <v>25</v>
      </c>
      <c r="L2181" s="72" t="s">
        <v>407</v>
      </c>
      <c r="M2181" s="72"/>
    </row>
    <row r="2182" spans="2:13" x14ac:dyDescent="0.25">
      <c r="B2182" s="72" t="s">
        <v>12</v>
      </c>
      <c r="C2182" s="72" t="s">
        <v>13</v>
      </c>
      <c r="D2182" s="72" t="s">
        <v>14</v>
      </c>
      <c r="E2182" s="72" t="s">
        <v>41</v>
      </c>
      <c r="F2182" s="73">
        <v>-554</v>
      </c>
      <c r="G2182" s="72" t="s">
        <v>16</v>
      </c>
      <c r="H2182" s="72" t="s">
        <v>17</v>
      </c>
      <c r="I2182" s="72" t="s">
        <v>18</v>
      </c>
      <c r="J2182" s="72" t="s">
        <v>19</v>
      </c>
      <c r="K2182" s="72" t="s">
        <v>37</v>
      </c>
      <c r="L2182" s="72" t="s">
        <v>274</v>
      </c>
      <c r="M2182" s="72"/>
    </row>
    <row r="2183" spans="2:13" x14ac:dyDescent="0.25">
      <c r="B2183" s="72" t="s">
        <v>12</v>
      </c>
      <c r="C2183" s="72" t="s">
        <v>13</v>
      </c>
      <c r="D2183" s="72" t="s">
        <v>14</v>
      </c>
      <c r="E2183" s="72" t="s">
        <v>55</v>
      </c>
      <c r="F2183" s="73">
        <v>5225170</v>
      </c>
      <c r="G2183" s="72" t="s">
        <v>16</v>
      </c>
      <c r="H2183" s="72" t="s">
        <v>17</v>
      </c>
      <c r="I2183" s="72" t="s">
        <v>18</v>
      </c>
      <c r="J2183" s="72" t="s">
        <v>19</v>
      </c>
      <c r="K2183" s="72" t="s">
        <v>25</v>
      </c>
      <c r="L2183" s="72" t="s">
        <v>313</v>
      </c>
      <c r="M2183" s="72" t="s">
        <v>57</v>
      </c>
    </row>
    <row r="2184" spans="2:13" x14ac:dyDescent="0.25">
      <c r="B2184" s="72" t="s">
        <v>12</v>
      </c>
      <c r="C2184" s="72" t="s">
        <v>13</v>
      </c>
      <c r="D2184" s="72" t="s">
        <v>14</v>
      </c>
      <c r="E2184" s="72" t="s">
        <v>83</v>
      </c>
      <c r="F2184" s="73">
        <v>456835</v>
      </c>
      <c r="G2184" s="72" t="s">
        <v>16</v>
      </c>
      <c r="H2184" s="72" t="s">
        <v>17</v>
      </c>
      <c r="I2184" s="72" t="s">
        <v>18</v>
      </c>
      <c r="J2184" s="72" t="s">
        <v>19</v>
      </c>
      <c r="K2184" s="72" t="s">
        <v>25</v>
      </c>
      <c r="L2184" s="72" t="s">
        <v>149</v>
      </c>
      <c r="M2184" s="72"/>
    </row>
    <row r="2185" spans="2:13" x14ac:dyDescent="0.25">
      <c r="B2185" s="72" t="s">
        <v>12</v>
      </c>
      <c r="C2185" s="72" t="s">
        <v>13</v>
      </c>
      <c r="D2185" s="72" t="s">
        <v>14</v>
      </c>
      <c r="E2185" s="72" t="s">
        <v>68</v>
      </c>
      <c r="F2185" s="73">
        <v>-1</v>
      </c>
      <c r="G2185" s="72" t="s">
        <v>16</v>
      </c>
      <c r="H2185" s="72" t="s">
        <v>24</v>
      </c>
      <c r="I2185" s="72" t="s">
        <v>18</v>
      </c>
      <c r="J2185" s="72" t="s">
        <v>526</v>
      </c>
      <c r="K2185" s="72" t="s">
        <v>117</v>
      </c>
      <c r="L2185" s="72" t="s">
        <v>332</v>
      </c>
      <c r="M2185" s="72"/>
    </row>
    <row r="2186" spans="2:13" x14ac:dyDescent="0.25">
      <c r="B2186" s="72" t="s">
        <v>12</v>
      </c>
      <c r="C2186" s="72" t="s">
        <v>13</v>
      </c>
      <c r="D2186" s="72" t="s">
        <v>14</v>
      </c>
      <c r="E2186" s="72" t="s">
        <v>68</v>
      </c>
      <c r="F2186" s="73">
        <v>-1371</v>
      </c>
      <c r="G2186" s="72" t="s">
        <v>16</v>
      </c>
      <c r="H2186" s="72" t="s">
        <v>17</v>
      </c>
      <c r="I2186" s="72" t="s">
        <v>18</v>
      </c>
      <c r="J2186" s="72" t="s">
        <v>19</v>
      </c>
      <c r="K2186" s="72" t="s">
        <v>25</v>
      </c>
      <c r="L2186" s="72" t="s">
        <v>356</v>
      </c>
      <c r="M2186" s="72"/>
    </row>
    <row r="2187" spans="2:13" x14ac:dyDescent="0.25">
      <c r="B2187" s="72" t="s">
        <v>12</v>
      </c>
      <c r="C2187" s="72" t="s">
        <v>13</v>
      </c>
      <c r="D2187" s="72" t="s">
        <v>14</v>
      </c>
      <c r="E2187" s="72" t="s">
        <v>68</v>
      </c>
      <c r="F2187" s="73">
        <v>-18182</v>
      </c>
      <c r="G2187" s="72" t="s">
        <v>16</v>
      </c>
      <c r="H2187" s="72" t="s">
        <v>17</v>
      </c>
      <c r="I2187" s="72" t="s">
        <v>18</v>
      </c>
      <c r="J2187" s="72" t="s">
        <v>19</v>
      </c>
      <c r="K2187" s="72" t="s">
        <v>49</v>
      </c>
      <c r="L2187" s="72" t="s">
        <v>73</v>
      </c>
      <c r="M2187" s="72"/>
    </row>
    <row r="2188" spans="2:13" x14ac:dyDescent="0.25">
      <c r="B2188" s="72" t="s">
        <v>12</v>
      </c>
      <c r="C2188" s="72" t="s">
        <v>13</v>
      </c>
      <c r="D2188" s="72" t="s">
        <v>14</v>
      </c>
      <c r="E2188" s="72" t="s">
        <v>300</v>
      </c>
      <c r="F2188" s="73">
        <v>326004</v>
      </c>
      <c r="G2188" s="72" t="s">
        <v>16</v>
      </c>
      <c r="H2188" s="72" t="s">
        <v>24</v>
      </c>
      <c r="I2188" s="72" t="s">
        <v>18</v>
      </c>
      <c r="J2188" s="72" t="s">
        <v>19</v>
      </c>
      <c r="K2188" s="72" t="s">
        <v>25</v>
      </c>
      <c r="L2188" s="72" t="s">
        <v>201</v>
      </c>
      <c r="M2188" s="72" t="s">
        <v>112</v>
      </c>
    </row>
    <row r="2189" spans="2:13" x14ac:dyDescent="0.25">
      <c r="B2189" s="72" t="s">
        <v>12</v>
      </c>
      <c r="C2189" s="72" t="s">
        <v>13</v>
      </c>
      <c r="D2189" s="72" t="s">
        <v>14</v>
      </c>
      <c r="E2189" s="72" t="s">
        <v>256</v>
      </c>
      <c r="F2189" s="73">
        <v>-4872</v>
      </c>
      <c r="G2189" s="72" t="s">
        <v>16</v>
      </c>
      <c r="H2189" s="72" t="s">
        <v>24</v>
      </c>
      <c r="I2189" s="72" t="s">
        <v>18</v>
      </c>
      <c r="J2189" s="72" t="s">
        <v>19</v>
      </c>
      <c r="K2189" s="72" t="s">
        <v>102</v>
      </c>
      <c r="L2189" s="72" t="s">
        <v>103</v>
      </c>
      <c r="M2189" s="72"/>
    </row>
    <row r="2190" spans="2:13" x14ac:dyDescent="0.25">
      <c r="B2190" s="72" t="s">
        <v>12</v>
      </c>
      <c r="C2190" s="72" t="s">
        <v>13</v>
      </c>
      <c r="D2190" s="72" t="s">
        <v>14</v>
      </c>
      <c r="E2190" s="72" t="s">
        <v>27</v>
      </c>
      <c r="F2190" s="73">
        <v>62267</v>
      </c>
      <c r="G2190" s="72" t="s">
        <v>16</v>
      </c>
      <c r="H2190" s="72" t="s">
        <v>24</v>
      </c>
      <c r="I2190" s="72" t="s">
        <v>18</v>
      </c>
      <c r="J2190" s="72" t="s">
        <v>19</v>
      </c>
      <c r="K2190" s="72" t="s">
        <v>157</v>
      </c>
      <c r="L2190" s="72" t="s">
        <v>170</v>
      </c>
      <c r="M2190" s="72" t="s">
        <v>29</v>
      </c>
    </row>
    <row r="2191" spans="2:13" x14ac:dyDescent="0.25">
      <c r="B2191" s="72" t="s">
        <v>12</v>
      </c>
      <c r="C2191" s="72" t="s">
        <v>13</v>
      </c>
      <c r="D2191" s="72" t="s">
        <v>14</v>
      </c>
      <c r="E2191" s="72" t="s">
        <v>36</v>
      </c>
      <c r="F2191" s="73">
        <v>662467</v>
      </c>
      <c r="G2191" s="72" t="s">
        <v>16</v>
      </c>
      <c r="H2191" s="72" t="s">
        <v>24</v>
      </c>
      <c r="I2191" s="72" t="s">
        <v>18</v>
      </c>
      <c r="J2191" s="72" t="s">
        <v>19</v>
      </c>
      <c r="K2191" s="72" t="s">
        <v>25</v>
      </c>
      <c r="L2191" s="72" t="s">
        <v>191</v>
      </c>
      <c r="M2191" s="72" t="s">
        <v>29</v>
      </c>
    </row>
    <row r="2192" spans="2:13" x14ac:dyDescent="0.25">
      <c r="B2192" s="72" t="s">
        <v>12</v>
      </c>
      <c r="C2192" s="72" t="s">
        <v>13</v>
      </c>
      <c r="D2192" s="72" t="s">
        <v>14</v>
      </c>
      <c r="E2192" s="72" t="s">
        <v>83</v>
      </c>
      <c r="F2192" s="73">
        <v>2008</v>
      </c>
      <c r="G2192" s="72" t="s">
        <v>16</v>
      </c>
      <c r="H2192" s="72" t="s">
        <v>24</v>
      </c>
      <c r="I2192" s="72" t="s">
        <v>18</v>
      </c>
      <c r="J2192" s="72" t="s">
        <v>19</v>
      </c>
      <c r="K2192" s="72" t="s">
        <v>20</v>
      </c>
      <c r="L2192" s="72" t="s">
        <v>649</v>
      </c>
      <c r="M2192" s="72"/>
    </row>
    <row r="2193" spans="2:13" x14ac:dyDescent="0.25">
      <c r="B2193" s="72" t="s">
        <v>12</v>
      </c>
      <c r="C2193" s="72" t="s">
        <v>13</v>
      </c>
      <c r="D2193" s="72" t="s">
        <v>14</v>
      </c>
      <c r="E2193" s="72" t="s">
        <v>33</v>
      </c>
      <c r="F2193" s="73">
        <v>44318</v>
      </c>
      <c r="G2193" s="72" t="s">
        <v>16</v>
      </c>
      <c r="H2193" s="72" t="s">
        <v>17</v>
      </c>
      <c r="I2193" s="72" t="s">
        <v>18</v>
      </c>
      <c r="J2193" s="72" t="s">
        <v>19</v>
      </c>
      <c r="K2193" s="72" t="s">
        <v>25</v>
      </c>
      <c r="L2193" s="72" t="s">
        <v>138</v>
      </c>
      <c r="M2193" s="72" t="s">
        <v>47</v>
      </c>
    </row>
    <row r="2194" spans="2:13" x14ac:dyDescent="0.25">
      <c r="B2194" s="72" t="s">
        <v>12</v>
      </c>
      <c r="C2194" s="72" t="s">
        <v>13</v>
      </c>
      <c r="D2194" s="72" t="s">
        <v>14</v>
      </c>
      <c r="E2194" s="72" t="s">
        <v>41</v>
      </c>
      <c r="F2194" s="73">
        <v>-11</v>
      </c>
      <c r="G2194" s="72" t="s">
        <v>16</v>
      </c>
      <c r="H2194" s="72" t="s">
        <v>24</v>
      </c>
      <c r="I2194" s="72" t="s">
        <v>18</v>
      </c>
      <c r="J2194" s="72" t="s">
        <v>19</v>
      </c>
      <c r="K2194" s="72" t="s">
        <v>37</v>
      </c>
      <c r="L2194" s="72" t="s">
        <v>581</v>
      </c>
      <c r="M2194" s="72"/>
    </row>
    <row r="2195" spans="2:13" x14ac:dyDescent="0.25">
      <c r="B2195" s="72" t="s">
        <v>12</v>
      </c>
      <c r="C2195" s="72" t="s">
        <v>13</v>
      </c>
      <c r="D2195" s="72" t="s">
        <v>14</v>
      </c>
      <c r="E2195" s="72" t="s">
        <v>123</v>
      </c>
      <c r="F2195" s="73">
        <v>-742</v>
      </c>
      <c r="G2195" s="72" t="s">
        <v>16</v>
      </c>
      <c r="H2195" s="72" t="s">
        <v>24</v>
      </c>
      <c r="I2195" s="72" t="s">
        <v>18</v>
      </c>
      <c r="J2195" s="72" t="s">
        <v>19</v>
      </c>
      <c r="K2195" s="72" t="s">
        <v>20</v>
      </c>
      <c r="L2195" s="72" t="s">
        <v>284</v>
      </c>
      <c r="M2195" s="72"/>
    </row>
    <row r="2196" spans="2:13" x14ac:dyDescent="0.25">
      <c r="B2196" s="72" t="s">
        <v>12</v>
      </c>
      <c r="C2196" s="72" t="s">
        <v>13</v>
      </c>
      <c r="D2196" s="72" t="s">
        <v>14</v>
      </c>
      <c r="E2196" s="72" t="s">
        <v>81</v>
      </c>
      <c r="F2196" s="73">
        <v>2907301</v>
      </c>
      <c r="G2196" s="72" t="s">
        <v>16</v>
      </c>
      <c r="H2196" s="72" t="s">
        <v>24</v>
      </c>
      <c r="I2196" s="72" t="s">
        <v>18</v>
      </c>
      <c r="J2196" s="72" t="s">
        <v>19</v>
      </c>
      <c r="K2196" s="72" t="s">
        <v>37</v>
      </c>
      <c r="L2196" s="72" t="s">
        <v>320</v>
      </c>
      <c r="M2196" s="72" t="s">
        <v>29</v>
      </c>
    </row>
    <row r="2197" spans="2:13" x14ac:dyDescent="0.25">
      <c r="B2197" s="72" t="s">
        <v>12</v>
      </c>
      <c r="C2197" s="72" t="s">
        <v>13</v>
      </c>
      <c r="D2197" s="72" t="s">
        <v>14</v>
      </c>
      <c r="E2197" s="72" t="s">
        <v>152</v>
      </c>
      <c r="F2197" s="73">
        <v>-70319</v>
      </c>
      <c r="G2197" s="72" t="s">
        <v>16</v>
      </c>
      <c r="H2197" s="72" t="s">
        <v>17</v>
      </c>
      <c r="I2197" s="72" t="s">
        <v>18</v>
      </c>
      <c r="J2197" s="72" t="s">
        <v>19</v>
      </c>
      <c r="K2197" s="72" t="s">
        <v>25</v>
      </c>
      <c r="L2197" s="72" t="s">
        <v>575</v>
      </c>
      <c r="M2197" s="72"/>
    </row>
    <row r="2198" spans="2:13" x14ac:dyDescent="0.25">
      <c r="B2198" s="72" t="s">
        <v>12</v>
      </c>
      <c r="C2198" s="72" t="s">
        <v>13</v>
      </c>
      <c r="D2198" s="72" t="s">
        <v>14</v>
      </c>
      <c r="E2198" s="72" t="s">
        <v>33</v>
      </c>
      <c r="F2198" s="73">
        <v>457287</v>
      </c>
      <c r="G2198" s="72" t="s">
        <v>16</v>
      </c>
      <c r="H2198" s="72" t="s">
        <v>24</v>
      </c>
      <c r="I2198" s="72" t="s">
        <v>18</v>
      </c>
      <c r="J2198" s="72" t="s">
        <v>19</v>
      </c>
      <c r="K2198" s="72" t="s">
        <v>37</v>
      </c>
      <c r="L2198" s="72" t="s">
        <v>232</v>
      </c>
      <c r="M2198" s="72" t="s">
        <v>47</v>
      </c>
    </row>
    <row r="2199" spans="2:13" x14ac:dyDescent="0.25">
      <c r="B2199" s="72" t="s">
        <v>12</v>
      </c>
      <c r="C2199" s="72" t="s">
        <v>13</v>
      </c>
      <c r="D2199" s="72" t="s">
        <v>14</v>
      </c>
      <c r="E2199" s="72" t="s">
        <v>256</v>
      </c>
      <c r="F2199" s="73">
        <v>-20820</v>
      </c>
      <c r="G2199" s="72" t="s">
        <v>16</v>
      </c>
      <c r="H2199" s="72" t="s">
        <v>24</v>
      </c>
      <c r="I2199" s="72" t="s">
        <v>18</v>
      </c>
      <c r="J2199" s="72" t="s">
        <v>19</v>
      </c>
      <c r="K2199" s="72" t="s">
        <v>37</v>
      </c>
      <c r="L2199" s="72" t="s">
        <v>635</v>
      </c>
      <c r="M2199" s="72"/>
    </row>
    <row r="2200" spans="2:13" x14ac:dyDescent="0.25">
      <c r="B2200" s="72" t="s">
        <v>12</v>
      </c>
      <c r="C2200" s="72" t="s">
        <v>13</v>
      </c>
      <c r="D2200" s="72" t="s">
        <v>14</v>
      </c>
      <c r="E2200" s="72" t="s">
        <v>83</v>
      </c>
      <c r="F2200" s="73">
        <v>4068</v>
      </c>
      <c r="G2200" s="72" t="s">
        <v>16</v>
      </c>
      <c r="H2200" s="72" t="s">
        <v>24</v>
      </c>
      <c r="I2200" s="72" t="s">
        <v>18</v>
      </c>
      <c r="J2200" s="72" t="s">
        <v>19</v>
      </c>
      <c r="K2200" s="72" t="s">
        <v>25</v>
      </c>
      <c r="L2200" s="72" t="s">
        <v>603</v>
      </c>
      <c r="M2200" s="72"/>
    </row>
    <row r="2201" spans="2:13" x14ac:dyDescent="0.25">
      <c r="B2201" s="72" t="s">
        <v>12</v>
      </c>
      <c r="C2201" s="72" t="s">
        <v>13</v>
      </c>
      <c r="D2201" s="72" t="s">
        <v>14</v>
      </c>
      <c r="E2201" s="72" t="s">
        <v>30</v>
      </c>
      <c r="F2201" s="73">
        <v>-3515</v>
      </c>
      <c r="G2201" s="72" t="s">
        <v>16</v>
      </c>
      <c r="H2201" s="72" t="s">
        <v>24</v>
      </c>
      <c r="I2201" s="72" t="s">
        <v>18</v>
      </c>
      <c r="J2201" s="72" t="s">
        <v>19</v>
      </c>
      <c r="K2201" s="72" t="s">
        <v>96</v>
      </c>
      <c r="L2201" s="72" t="s">
        <v>194</v>
      </c>
      <c r="M2201" s="72"/>
    </row>
    <row r="2202" spans="2:13" x14ac:dyDescent="0.25">
      <c r="B2202" s="72" t="s">
        <v>12</v>
      </c>
      <c r="C2202" s="72" t="s">
        <v>13</v>
      </c>
      <c r="D2202" s="72" t="s">
        <v>14</v>
      </c>
      <c r="E2202" s="72" t="s">
        <v>94</v>
      </c>
      <c r="F2202" s="73">
        <v>259831</v>
      </c>
      <c r="G2202" s="72" t="s">
        <v>16</v>
      </c>
      <c r="H2202" s="72" t="s">
        <v>17</v>
      </c>
      <c r="I2202" s="72" t="s">
        <v>18</v>
      </c>
      <c r="J2202" s="72" t="s">
        <v>19</v>
      </c>
      <c r="K2202" s="72" t="s">
        <v>25</v>
      </c>
      <c r="L2202" s="72" t="s">
        <v>52</v>
      </c>
      <c r="M2202" s="72"/>
    </row>
    <row r="2203" spans="2:13" x14ac:dyDescent="0.25">
      <c r="B2203" s="72" t="s">
        <v>12</v>
      </c>
      <c r="C2203" s="72" t="s">
        <v>13</v>
      </c>
      <c r="D2203" s="72" t="s">
        <v>14</v>
      </c>
      <c r="E2203" s="72" t="s">
        <v>81</v>
      </c>
      <c r="F2203" s="73">
        <v>77486</v>
      </c>
      <c r="G2203" s="72" t="s">
        <v>16</v>
      </c>
      <c r="H2203" s="72" t="s">
        <v>24</v>
      </c>
      <c r="I2203" s="72" t="s">
        <v>18</v>
      </c>
      <c r="J2203" s="72" t="s">
        <v>19</v>
      </c>
      <c r="K2203" s="72" t="s">
        <v>99</v>
      </c>
      <c r="L2203" s="72" t="s">
        <v>419</v>
      </c>
      <c r="M2203" s="72" t="s">
        <v>29</v>
      </c>
    </row>
    <row r="2204" spans="2:13" x14ac:dyDescent="0.25">
      <c r="B2204" s="72" t="s">
        <v>12</v>
      </c>
      <c r="C2204" s="72" t="s">
        <v>13</v>
      </c>
      <c r="D2204" s="72" t="s">
        <v>14</v>
      </c>
      <c r="E2204" s="72" t="s">
        <v>27</v>
      </c>
      <c r="F2204" s="73">
        <v>2415</v>
      </c>
      <c r="G2204" s="72" t="s">
        <v>16</v>
      </c>
      <c r="H2204" s="72" t="s">
        <v>17</v>
      </c>
      <c r="I2204" s="72" t="s">
        <v>18</v>
      </c>
      <c r="J2204" s="72" t="s">
        <v>19</v>
      </c>
      <c r="K2204" s="72" t="s">
        <v>20</v>
      </c>
      <c r="L2204" s="72" t="s">
        <v>34</v>
      </c>
      <c r="M2204" s="72" t="s">
        <v>29</v>
      </c>
    </row>
    <row r="2205" spans="2:13" x14ac:dyDescent="0.25">
      <c r="B2205" s="72" t="s">
        <v>12</v>
      </c>
      <c r="C2205" s="72" t="s">
        <v>13</v>
      </c>
      <c r="D2205" s="72" t="s">
        <v>14</v>
      </c>
      <c r="E2205" s="72" t="s">
        <v>134</v>
      </c>
      <c r="F2205" s="73">
        <v>856853</v>
      </c>
      <c r="G2205" s="72" t="s">
        <v>16</v>
      </c>
      <c r="H2205" s="72" t="s">
        <v>24</v>
      </c>
      <c r="I2205" s="72" t="s">
        <v>18</v>
      </c>
      <c r="J2205" s="72" t="s">
        <v>19</v>
      </c>
      <c r="K2205" s="72" t="s">
        <v>130</v>
      </c>
      <c r="L2205" s="72" t="s">
        <v>386</v>
      </c>
      <c r="M2205" s="72"/>
    </row>
    <row r="2206" spans="2:13" x14ac:dyDescent="0.25">
      <c r="B2206" s="72" t="s">
        <v>12</v>
      </c>
      <c r="C2206" s="72" t="s">
        <v>13</v>
      </c>
      <c r="D2206" s="72" t="s">
        <v>14</v>
      </c>
      <c r="E2206" s="72" t="s">
        <v>256</v>
      </c>
      <c r="F2206" s="73">
        <v>-3970</v>
      </c>
      <c r="G2206" s="72" t="s">
        <v>16</v>
      </c>
      <c r="H2206" s="72" t="s">
        <v>17</v>
      </c>
      <c r="I2206" s="72" t="s">
        <v>18</v>
      </c>
      <c r="J2206" s="72" t="s">
        <v>19</v>
      </c>
      <c r="K2206" s="72" t="s">
        <v>37</v>
      </c>
      <c r="L2206" s="72" t="s">
        <v>177</v>
      </c>
      <c r="M2206" s="72"/>
    </row>
    <row r="2207" spans="2:13" x14ac:dyDescent="0.25">
      <c r="B2207" s="72" t="s">
        <v>12</v>
      </c>
      <c r="C2207" s="72" t="s">
        <v>13</v>
      </c>
      <c r="D2207" s="72" t="s">
        <v>14</v>
      </c>
      <c r="E2207" s="72" t="s">
        <v>51</v>
      </c>
      <c r="F2207" s="73">
        <v>19690</v>
      </c>
      <c r="G2207" s="72" t="s">
        <v>16</v>
      </c>
      <c r="H2207" s="72" t="s">
        <v>17</v>
      </c>
      <c r="I2207" s="72" t="s">
        <v>18</v>
      </c>
      <c r="J2207" s="72" t="s">
        <v>19</v>
      </c>
      <c r="K2207" s="72" t="s">
        <v>25</v>
      </c>
      <c r="L2207" s="72" t="s">
        <v>423</v>
      </c>
      <c r="M2207" s="72"/>
    </row>
    <row r="2208" spans="2:13" x14ac:dyDescent="0.25">
      <c r="B2208" s="72" t="s">
        <v>12</v>
      </c>
      <c r="C2208" s="72" t="s">
        <v>13</v>
      </c>
      <c r="D2208" s="72" t="s">
        <v>14</v>
      </c>
      <c r="E2208" s="72" t="s">
        <v>51</v>
      </c>
      <c r="F2208" s="73">
        <v>976</v>
      </c>
      <c r="G2208" s="72" t="s">
        <v>16</v>
      </c>
      <c r="H2208" s="72" t="s">
        <v>17</v>
      </c>
      <c r="I2208" s="72" t="s">
        <v>48</v>
      </c>
      <c r="J2208" s="72" t="s">
        <v>19</v>
      </c>
      <c r="K2208" s="72" t="s">
        <v>49</v>
      </c>
      <c r="L2208" s="72" t="s">
        <v>248</v>
      </c>
      <c r="M2208" s="72"/>
    </row>
    <row r="2209" spans="2:13" x14ac:dyDescent="0.25">
      <c r="B2209" s="72" t="s">
        <v>12</v>
      </c>
      <c r="C2209" s="72" t="s">
        <v>13</v>
      </c>
      <c r="D2209" s="72" t="s">
        <v>14</v>
      </c>
      <c r="E2209" s="72" t="s">
        <v>36</v>
      </c>
      <c r="F2209" s="73">
        <v>428818</v>
      </c>
      <c r="G2209" s="72" t="s">
        <v>16</v>
      </c>
      <c r="H2209" s="72" t="s">
        <v>17</v>
      </c>
      <c r="I2209" s="72" t="s">
        <v>18</v>
      </c>
      <c r="J2209" s="72" t="s">
        <v>19</v>
      </c>
      <c r="K2209" s="72" t="s">
        <v>25</v>
      </c>
      <c r="L2209" s="72" t="s">
        <v>377</v>
      </c>
      <c r="M2209" s="72" t="s">
        <v>57</v>
      </c>
    </row>
    <row r="2210" spans="2:13" x14ac:dyDescent="0.25">
      <c r="B2210" s="72" t="s">
        <v>12</v>
      </c>
      <c r="C2210" s="72" t="s">
        <v>13</v>
      </c>
      <c r="D2210" s="72" t="s">
        <v>14</v>
      </c>
      <c r="E2210" s="72" t="s">
        <v>55</v>
      </c>
      <c r="F2210" s="73">
        <v>647077</v>
      </c>
      <c r="G2210" s="72" t="s">
        <v>16</v>
      </c>
      <c r="H2210" s="72" t="s">
        <v>24</v>
      </c>
      <c r="I2210" s="72" t="s">
        <v>18</v>
      </c>
      <c r="J2210" s="72" t="s">
        <v>19</v>
      </c>
      <c r="K2210" s="72" t="s">
        <v>25</v>
      </c>
      <c r="L2210" s="72" t="s">
        <v>514</v>
      </c>
      <c r="M2210" s="72" t="s">
        <v>57</v>
      </c>
    </row>
    <row r="2211" spans="2:13" x14ac:dyDescent="0.25">
      <c r="B2211" s="72" t="s">
        <v>12</v>
      </c>
      <c r="C2211" s="72" t="s">
        <v>13</v>
      </c>
      <c r="D2211" s="72" t="s">
        <v>14</v>
      </c>
      <c r="E2211" s="72" t="s">
        <v>39</v>
      </c>
      <c r="F2211" s="73">
        <v>-4017</v>
      </c>
      <c r="G2211" s="72" t="s">
        <v>16</v>
      </c>
      <c r="H2211" s="72" t="s">
        <v>17</v>
      </c>
      <c r="I2211" s="72" t="s">
        <v>18</v>
      </c>
      <c r="J2211" s="72" t="s">
        <v>19</v>
      </c>
      <c r="K2211" s="72" t="s">
        <v>49</v>
      </c>
      <c r="L2211" s="72" t="s">
        <v>203</v>
      </c>
      <c r="M2211" s="72"/>
    </row>
    <row r="2212" spans="2:13" x14ac:dyDescent="0.25">
      <c r="B2212" s="72" t="s">
        <v>12</v>
      </c>
      <c r="C2212" s="72" t="s">
        <v>13</v>
      </c>
      <c r="D2212" s="72" t="s">
        <v>14</v>
      </c>
      <c r="E2212" s="72" t="s">
        <v>123</v>
      </c>
      <c r="F2212" s="73">
        <v>-134</v>
      </c>
      <c r="G2212" s="72" t="s">
        <v>16</v>
      </c>
      <c r="H2212" s="72" t="s">
        <v>24</v>
      </c>
      <c r="I2212" s="72" t="s">
        <v>18</v>
      </c>
      <c r="J2212" s="72" t="s">
        <v>19</v>
      </c>
      <c r="K2212" s="72" t="s">
        <v>130</v>
      </c>
      <c r="L2212" s="72" t="s">
        <v>502</v>
      </c>
      <c r="M2212" s="72"/>
    </row>
    <row r="2213" spans="2:13" x14ac:dyDescent="0.25">
      <c r="B2213" s="72" t="s">
        <v>12</v>
      </c>
      <c r="C2213" s="72" t="s">
        <v>13</v>
      </c>
      <c r="D2213" s="72" t="s">
        <v>14</v>
      </c>
      <c r="E2213" s="72" t="s">
        <v>51</v>
      </c>
      <c r="F2213" s="73">
        <v>326895</v>
      </c>
      <c r="G2213" s="72" t="s">
        <v>16</v>
      </c>
      <c r="H2213" s="72" t="s">
        <v>24</v>
      </c>
      <c r="I2213" s="72" t="s">
        <v>18</v>
      </c>
      <c r="J2213" s="72" t="s">
        <v>19</v>
      </c>
      <c r="K2213" s="72" t="s">
        <v>37</v>
      </c>
      <c r="L2213" s="72" t="s">
        <v>454</v>
      </c>
      <c r="M2213" s="72"/>
    </row>
    <row r="2214" spans="2:13" x14ac:dyDescent="0.25">
      <c r="B2214" s="72" t="s">
        <v>12</v>
      </c>
      <c r="C2214" s="72" t="s">
        <v>13</v>
      </c>
      <c r="D2214" s="72" t="s">
        <v>14</v>
      </c>
      <c r="E2214" s="72" t="s">
        <v>55</v>
      </c>
      <c r="F2214" s="73">
        <v>2016503</v>
      </c>
      <c r="G2214" s="72" t="s">
        <v>16</v>
      </c>
      <c r="H2214" s="72" t="s">
        <v>24</v>
      </c>
      <c r="I2214" s="72" t="s">
        <v>18</v>
      </c>
      <c r="J2214" s="72" t="s">
        <v>19</v>
      </c>
      <c r="K2214" s="72" t="s">
        <v>25</v>
      </c>
      <c r="L2214" s="72" t="s">
        <v>385</v>
      </c>
      <c r="M2214" s="72" t="s">
        <v>112</v>
      </c>
    </row>
    <row r="2215" spans="2:13" x14ac:dyDescent="0.25">
      <c r="B2215" s="72" t="s">
        <v>12</v>
      </c>
      <c r="C2215" s="72" t="s">
        <v>13</v>
      </c>
      <c r="D2215" s="72" t="s">
        <v>14</v>
      </c>
      <c r="E2215" s="72" t="s">
        <v>39</v>
      </c>
      <c r="F2215" s="73">
        <v>-32</v>
      </c>
      <c r="G2215" s="72" t="s">
        <v>16</v>
      </c>
      <c r="H2215" s="72" t="s">
        <v>24</v>
      </c>
      <c r="I2215" s="72" t="s">
        <v>18</v>
      </c>
      <c r="J2215" s="72" t="s">
        <v>19</v>
      </c>
      <c r="K2215" s="72" t="s">
        <v>63</v>
      </c>
      <c r="L2215" s="72" t="s">
        <v>564</v>
      </c>
      <c r="M2215" s="72"/>
    </row>
    <row r="2216" spans="2:13" x14ac:dyDescent="0.25">
      <c r="B2216" s="72" t="s">
        <v>12</v>
      </c>
      <c r="C2216" s="72" t="s">
        <v>13</v>
      </c>
      <c r="D2216" s="72" t="s">
        <v>14</v>
      </c>
      <c r="E2216" s="72" t="s">
        <v>83</v>
      </c>
      <c r="F2216" s="73">
        <v>22</v>
      </c>
      <c r="G2216" s="72" t="s">
        <v>16</v>
      </c>
      <c r="H2216" s="72" t="s">
        <v>24</v>
      </c>
      <c r="I2216" s="72" t="s">
        <v>18</v>
      </c>
      <c r="J2216" s="72" t="s">
        <v>19</v>
      </c>
      <c r="K2216" s="72" t="s">
        <v>20</v>
      </c>
      <c r="L2216" s="72" t="s">
        <v>673</v>
      </c>
      <c r="M2216" s="72"/>
    </row>
    <row r="2217" spans="2:13" x14ac:dyDescent="0.25">
      <c r="B2217" s="72" t="s">
        <v>12</v>
      </c>
      <c r="C2217" s="72" t="s">
        <v>13</v>
      </c>
      <c r="D2217" s="72" t="s">
        <v>14</v>
      </c>
      <c r="E2217" s="72" t="s">
        <v>30</v>
      </c>
      <c r="F2217" s="73">
        <v>-1084</v>
      </c>
      <c r="G2217" s="72" t="s">
        <v>16</v>
      </c>
      <c r="H2217" s="72" t="s">
        <v>17</v>
      </c>
      <c r="I2217" s="72" t="s">
        <v>18</v>
      </c>
      <c r="J2217" s="72" t="s">
        <v>19</v>
      </c>
      <c r="K2217" s="72" t="s">
        <v>25</v>
      </c>
      <c r="L2217" s="72" t="s">
        <v>268</v>
      </c>
      <c r="M2217" s="72"/>
    </row>
    <row r="2218" spans="2:13" x14ac:dyDescent="0.25">
      <c r="B2218" s="72" t="s">
        <v>12</v>
      </c>
      <c r="C2218" s="72" t="s">
        <v>13</v>
      </c>
      <c r="D2218" s="72" t="s">
        <v>14</v>
      </c>
      <c r="E2218" s="72" t="s">
        <v>41</v>
      </c>
      <c r="F2218" s="73">
        <v>-87</v>
      </c>
      <c r="G2218" s="72" t="s">
        <v>16</v>
      </c>
      <c r="H2218" s="72" t="s">
        <v>24</v>
      </c>
      <c r="I2218" s="72" t="s">
        <v>18</v>
      </c>
      <c r="J2218" s="72" t="s">
        <v>19</v>
      </c>
      <c r="K2218" s="72" t="s">
        <v>31</v>
      </c>
      <c r="L2218" s="72" t="s">
        <v>362</v>
      </c>
      <c r="M2218" s="72"/>
    </row>
    <row r="2219" spans="2:13" x14ac:dyDescent="0.25">
      <c r="B2219" s="72" t="s">
        <v>12</v>
      </c>
      <c r="C2219" s="72" t="s">
        <v>13</v>
      </c>
      <c r="D2219" s="72" t="s">
        <v>14</v>
      </c>
      <c r="E2219" s="72" t="s">
        <v>81</v>
      </c>
      <c r="F2219" s="73">
        <v>142364</v>
      </c>
      <c r="G2219" s="72" t="s">
        <v>16</v>
      </c>
      <c r="H2219" s="72" t="s">
        <v>24</v>
      </c>
      <c r="I2219" s="72" t="s">
        <v>18</v>
      </c>
      <c r="J2219" s="72" t="s">
        <v>19</v>
      </c>
      <c r="K2219" s="72" t="s">
        <v>25</v>
      </c>
      <c r="L2219" s="72" t="s">
        <v>159</v>
      </c>
      <c r="M2219" s="72" t="s">
        <v>47</v>
      </c>
    </row>
    <row r="2220" spans="2:13" x14ac:dyDescent="0.25">
      <c r="B2220" s="72" t="s">
        <v>12</v>
      </c>
      <c r="C2220" s="72" t="s">
        <v>13</v>
      </c>
      <c r="D2220" s="72" t="s">
        <v>14</v>
      </c>
      <c r="E2220" s="72" t="s">
        <v>123</v>
      </c>
      <c r="F2220" s="73">
        <v>-16081</v>
      </c>
      <c r="G2220" s="72" t="s">
        <v>16</v>
      </c>
      <c r="H2220" s="72" t="s">
        <v>24</v>
      </c>
      <c r="I2220" s="72" t="s">
        <v>18</v>
      </c>
      <c r="J2220" s="72" t="s">
        <v>19</v>
      </c>
      <c r="K2220" s="72" t="s">
        <v>99</v>
      </c>
      <c r="L2220" s="72" t="s">
        <v>242</v>
      </c>
      <c r="M2220" s="72"/>
    </row>
    <row r="2221" spans="2:13" x14ac:dyDescent="0.25">
      <c r="B2221" s="72" t="s">
        <v>12</v>
      </c>
      <c r="C2221" s="72" t="s">
        <v>13</v>
      </c>
      <c r="D2221" s="72" t="s">
        <v>14</v>
      </c>
      <c r="E2221" s="72" t="s">
        <v>39</v>
      </c>
      <c r="F2221" s="73">
        <v>-52408</v>
      </c>
      <c r="G2221" s="72" t="s">
        <v>16</v>
      </c>
      <c r="H2221" s="72" t="s">
        <v>17</v>
      </c>
      <c r="I2221" s="72" t="s">
        <v>18</v>
      </c>
      <c r="J2221" s="72" t="s">
        <v>19</v>
      </c>
      <c r="K2221" s="72" t="s">
        <v>25</v>
      </c>
      <c r="L2221" s="72" t="s">
        <v>138</v>
      </c>
      <c r="M2221" s="72"/>
    </row>
    <row r="2222" spans="2:13" x14ac:dyDescent="0.25">
      <c r="B2222" s="72" t="s">
        <v>12</v>
      </c>
      <c r="C2222" s="72" t="s">
        <v>13</v>
      </c>
      <c r="D2222" s="72" t="s">
        <v>14</v>
      </c>
      <c r="E2222" s="72" t="s">
        <v>83</v>
      </c>
      <c r="F2222" s="73">
        <v>375252</v>
      </c>
      <c r="G2222" s="72" t="s">
        <v>16</v>
      </c>
      <c r="H2222" s="72" t="s">
        <v>17</v>
      </c>
      <c r="I2222" s="72" t="s">
        <v>18</v>
      </c>
      <c r="J2222" s="72" t="s">
        <v>19</v>
      </c>
      <c r="K2222" s="72" t="s">
        <v>20</v>
      </c>
      <c r="L2222" s="72" t="s">
        <v>284</v>
      </c>
      <c r="M2222" s="72"/>
    </row>
    <row r="2223" spans="2:13" x14ac:dyDescent="0.25">
      <c r="B2223" s="72" t="s">
        <v>12</v>
      </c>
      <c r="C2223" s="72" t="s">
        <v>13</v>
      </c>
      <c r="D2223" s="72" t="s">
        <v>14</v>
      </c>
      <c r="E2223" s="72" t="s">
        <v>55</v>
      </c>
      <c r="F2223" s="73">
        <v>2073396</v>
      </c>
      <c r="G2223" s="72" t="s">
        <v>16</v>
      </c>
      <c r="H2223" s="72" t="s">
        <v>24</v>
      </c>
      <c r="I2223" s="72" t="s">
        <v>18</v>
      </c>
      <c r="J2223" s="72" t="s">
        <v>19</v>
      </c>
      <c r="K2223" s="72" t="s">
        <v>25</v>
      </c>
      <c r="L2223" s="72" t="s">
        <v>277</v>
      </c>
      <c r="M2223" s="72" t="s">
        <v>57</v>
      </c>
    </row>
    <row r="2224" spans="2:13" x14ac:dyDescent="0.25">
      <c r="B2224" s="72" t="s">
        <v>12</v>
      </c>
      <c r="C2224" s="72" t="s">
        <v>13</v>
      </c>
      <c r="D2224" s="72" t="s">
        <v>14</v>
      </c>
      <c r="E2224" s="72" t="s">
        <v>58</v>
      </c>
      <c r="F2224" s="73">
        <v>60615</v>
      </c>
      <c r="G2224" s="72" t="s">
        <v>16</v>
      </c>
      <c r="H2224" s="72" t="s">
        <v>24</v>
      </c>
      <c r="I2224" s="72" t="s">
        <v>18</v>
      </c>
      <c r="J2224" s="72" t="s">
        <v>19</v>
      </c>
      <c r="K2224" s="72" t="s">
        <v>37</v>
      </c>
      <c r="L2224" s="72" t="s">
        <v>497</v>
      </c>
      <c r="M2224" s="72" t="s">
        <v>112</v>
      </c>
    </row>
    <row r="2225" spans="2:13" x14ac:dyDescent="0.25">
      <c r="B2225" s="72" t="s">
        <v>12</v>
      </c>
      <c r="C2225" s="72" t="s">
        <v>13</v>
      </c>
      <c r="D2225" s="72" t="s">
        <v>14</v>
      </c>
      <c r="E2225" s="72" t="s">
        <v>27</v>
      </c>
      <c r="F2225" s="73">
        <v>157468</v>
      </c>
      <c r="G2225" s="72" t="s">
        <v>16</v>
      </c>
      <c r="H2225" s="72" t="s">
        <v>24</v>
      </c>
      <c r="I2225" s="72" t="s">
        <v>18</v>
      </c>
      <c r="J2225" s="72" t="s">
        <v>19</v>
      </c>
      <c r="K2225" s="72" t="s">
        <v>20</v>
      </c>
      <c r="L2225" s="72" t="s">
        <v>327</v>
      </c>
      <c r="M2225" s="72" t="s">
        <v>29</v>
      </c>
    </row>
    <row r="2226" spans="2:13" x14ac:dyDescent="0.25">
      <c r="B2226" s="72" t="s">
        <v>12</v>
      </c>
      <c r="C2226" s="72" t="s">
        <v>13</v>
      </c>
      <c r="D2226" s="72" t="s">
        <v>14</v>
      </c>
      <c r="E2226" s="72" t="s">
        <v>300</v>
      </c>
      <c r="F2226" s="73">
        <v>12884</v>
      </c>
      <c r="G2226" s="72" t="s">
        <v>16</v>
      </c>
      <c r="H2226" s="72" t="s">
        <v>17</v>
      </c>
      <c r="I2226" s="72" t="s">
        <v>18</v>
      </c>
      <c r="J2226" s="72" t="s">
        <v>19</v>
      </c>
      <c r="K2226" s="72" t="s">
        <v>25</v>
      </c>
      <c r="L2226" s="72" t="s">
        <v>198</v>
      </c>
      <c r="M2226" s="72" t="s">
        <v>57</v>
      </c>
    </row>
    <row r="2227" spans="2:13" x14ac:dyDescent="0.25">
      <c r="B2227" s="72" t="s">
        <v>12</v>
      </c>
      <c r="C2227" s="72" t="s">
        <v>13</v>
      </c>
      <c r="D2227" s="72" t="s">
        <v>14</v>
      </c>
      <c r="E2227" s="72" t="s">
        <v>68</v>
      </c>
      <c r="F2227" s="73">
        <v>-44925</v>
      </c>
      <c r="G2227" s="72" t="s">
        <v>16</v>
      </c>
      <c r="H2227" s="72" t="s">
        <v>17</v>
      </c>
      <c r="I2227" s="72" t="s">
        <v>18</v>
      </c>
      <c r="J2227" s="72" t="s">
        <v>19</v>
      </c>
      <c r="K2227" s="72" t="s">
        <v>20</v>
      </c>
      <c r="L2227" s="72" t="s">
        <v>98</v>
      </c>
      <c r="M2227" s="72"/>
    </row>
    <row r="2228" spans="2:13" x14ac:dyDescent="0.25">
      <c r="B2228" s="72" t="s">
        <v>12</v>
      </c>
      <c r="C2228" s="72" t="s">
        <v>13</v>
      </c>
      <c r="D2228" s="72" t="s">
        <v>14</v>
      </c>
      <c r="E2228" s="72" t="s">
        <v>68</v>
      </c>
      <c r="F2228" s="73">
        <v>-468487</v>
      </c>
      <c r="G2228" s="72" t="s">
        <v>16</v>
      </c>
      <c r="H2228" s="72" t="s">
        <v>17</v>
      </c>
      <c r="I2228" s="72" t="s">
        <v>18</v>
      </c>
      <c r="J2228" s="72" t="s">
        <v>19</v>
      </c>
      <c r="K2228" s="72" t="s">
        <v>25</v>
      </c>
      <c r="L2228" s="72" t="s">
        <v>110</v>
      </c>
      <c r="M2228" s="72"/>
    </row>
    <row r="2229" spans="2:13" x14ac:dyDescent="0.25">
      <c r="B2229" s="72" t="s">
        <v>12</v>
      </c>
      <c r="C2229" s="72" t="s">
        <v>13</v>
      </c>
      <c r="D2229" s="72" t="s">
        <v>14</v>
      </c>
      <c r="E2229" s="72" t="s">
        <v>36</v>
      </c>
      <c r="F2229" s="73">
        <v>2710097</v>
      </c>
      <c r="G2229" s="72" t="s">
        <v>16</v>
      </c>
      <c r="H2229" s="72" t="s">
        <v>24</v>
      </c>
      <c r="I2229" s="72" t="s">
        <v>18</v>
      </c>
      <c r="J2229" s="72" t="s">
        <v>19</v>
      </c>
      <c r="K2229" s="72" t="s">
        <v>25</v>
      </c>
      <c r="L2229" s="72" t="s">
        <v>128</v>
      </c>
      <c r="M2229" s="72" t="s">
        <v>29</v>
      </c>
    </row>
    <row r="2230" spans="2:13" x14ac:dyDescent="0.25">
      <c r="B2230" s="72" t="s">
        <v>12</v>
      </c>
      <c r="C2230" s="72" t="s">
        <v>13</v>
      </c>
      <c r="D2230" s="72" t="s">
        <v>14</v>
      </c>
      <c r="E2230" s="72" t="s">
        <v>39</v>
      </c>
      <c r="F2230" s="73">
        <v>-13646</v>
      </c>
      <c r="G2230" s="72" t="s">
        <v>16</v>
      </c>
      <c r="H2230" s="72" t="s">
        <v>17</v>
      </c>
      <c r="I2230" s="72" t="s">
        <v>18</v>
      </c>
      <c r="J2230" s="72" t="s">
        <v>19</v>
      </c>
      <c r="K2230" s="72" t="s">
        <v>25</v>
      </c>
      <c r="L2230" s="72" t="s">
        <v>127</v>
      </c>
      <c r="M2230" s="72"/>
    </row>
    <row r="2231" spans="2:13" x14ac:dyDescent="0.25">
      <c r="B2231" s="72" t="s">
        <v>12</v>
      </c>
      <c r="C2231" s="72" t="s">
        <v>13</v>
      </c>
      <c r="D2231" s="72" t="s">
        <v>14</v>
      </c>
      <c r="E2231" s="72" t="s">
        <v>41</v>
      </c>
      <c r="F2231" s="73">
        <v>-723</v>
      </c>
      <c r="G2231" s="72" t="s">
        <v>16</v>
      </c>
      <c r="H2231" s="72" t="s">
        <v>17</v>
      </c>
      <c r="I2231" s="72" t="s">
        <v>18</v>
      </c>
      <c r="J2231" s="72" t="s">
        <v>19</v>
      </c>
      <c r="K2231" s="72" t="s">
        <v>25</v>
      </c>
      <c r="L2231" s="72" t="s">
        <v>53</v>
      </c>
      <c r="M2231" s="72"/>
    </row>
    <row r="2232" spans="2:13" x14ac:dyDescent="0.25">
      <c r="B2232" s="72" t="s">
        <v>12</v>
      </c>
      <c r="C2232" s="72" t="s">
        <v>13</v>
      </c>
      <c r="D2232" s="72" t="s">
        <v>14</v>
      </c>
      <c r="E2232" s="72" t="s">
        <v>94</v>
      </c>
      <c r="F2232" s="73">
        <v>174668</v>
      </c>
      <c r="G2232" s="72" t="s">
        <v>16</v>
      </c>
      <c r="H2232" s="72" t="s">
        <v>17</v>
      </c>
      <c r="I2232" s="72" t="s">
        <v>18</v>
      </c>
      <c r="J2232" s="72" t="s">
        <v>19</v>
      </c>
      <c r="K2232" s="72" t="s">
        <v>49</v>
      </c>
      <c r="L2232" s="72" t="s">
        <v>255</v>
      </c>
      <c r="M2232" s="72"/>
    </row>
    <row r="2233" spans="2:13" x14ac:dyDescent="0.25">
      <c r="B2233" s="72" t="s">
        <v>12</v>
      </c>
      <c r="C2233" s="72" t="s">
        <v>13</v>
      </c>
      <c r="D2233" s="72" t="s">
        <v>14</v>
      </c>
      <c r="E2233" s="72" t="s">
        <v>79</v>
      </c>
      <c r="F2233" s="73">
        <v>-3927</v>
      </c>
      <c r="G2233" s="72" t="s">
        <v>16</v>
      </c>
      <c r="H2233" s="72" t="s">
        <v>17</v>
      </c>
      <c r="I2233" s="72" t="s">
        <v>18</v>
      </c>
      <c r="J2233" s="72" t="s">
        <v>19</v>
      </c>
      <c r="K2233" s="72" t="s">
        <v>37</v>
      </c>
      <c r="L2233" s="72" t="s">
        <v>310</v>
      </c>
      <c r="M2233" s="72"/>
    </row>
    <row r="2234" spans="2:13" x14ac:dyDescent="0.25">
      <c r="B2234" s="72" t="s">
        <v>12</v>
      </c>
      <c r="C2234" s="72" t="s">
        <v>13</v>
      </c>
      <c r="D2234" s="72" t="s">
        <v>14</v>
      </c>
      <c r="E2234" s="72" t="s">
        <v>79</v>
      </c>
      <c r="F2234" s="73">
        <v>-15644</v>
      </c>
      <c r="G2234" s="72" t="s">
        <v>16</v>
      </c>
      <c r="H2234" s="72" t="s">
        <v>24</v>
      </c>
      <c r="I2234" s="72" t="s">
        <v>18</v>
      </c>
      <c r="J2234" s="72" t="s">
        <v>19</v>
      </c>
      <c r="K2234" s="72" t="s">
        <v>37</v>
      </c>
      <c r="L2234" s="72" t="s">
        <v>280</v>
      </c>
      <c r="M2234" s="72"/>
    </row>
    <row r="2235" spans="2:13" x14ac:dyDescent="0.25">
      <c r="B2235" s="72" t="s">
        <v>12</v>
      </c>
      <c r="C2235" s="72" t="s">
        <v>13</v>
      </c>
      <c r="D2235" s="72" t="s">
        <v>14</v>
      </c>
      <c r="E2235" s="72" t="s">
        <v>15</v>
      </c>
      <c r="F2235" s="73">
        <v>117868</v>
      </c>
      <c r="G2235" s="72" t="s">
        <v>16</v>
      </c>
      <c r="H2235" s="72" t="s">
        <v>24</v>
      </c>
      <c r="I2235" s="72" t="s">
        <v>18</v>
      </c>
      <c r="J2235" s="72" t="s">
        <v>19</v>
      </c>
      <c r="K2235" s="72" t="s">
        <v>37</v>
      </c>
      <c r="L2235" s="72" t="s">
        <v>394</v>
      </c>
      <c r="M2235" s="72" t="s">
        <v>133</v>
      </c>
    </row>
    <row r="2236" spans="2:13" x14ac:dyDescent="0.25">
      <c r="B2236" s="72" t="s">
        <v>12</v>
      </c>
      <c r="C2236" s="72" t="s">
        <v>13</v>
      </c>
      <c r="D2236" s="72" t="s">
        <v>14</v>
      </c>
      <c r="E2236" s="72" t="s">
        <v>94</v>
      </c>
      <c r="F2236" s="73">
        <v>1503</v>
      </c>
      <c r="G2236" s="72" t="s">
        <v>16</v>
      </c>
      <c r="H2236" s="72" t="s">
        <v>24</v>
      </c>
      <c r="I2236" s="72" t="s">
        <v>18</v>
      </c>
      <c r="J2236" s="72" t="s">
        <v>19</v>
      </c>
      <c r="K2236" s="72" t="s">
        <v>31</v>
      </c>
      <c r="L2236" s="72" t="s">
        <v>346</v>
      </c>
      <c r="M2236" s="72"/>
    </row>
    <row r="2237" spans="2:13" x14ac:dyDescent="0.25">
      <c r="B2237" s="72" t="s">
        <v>12</v>
      </c>
      <c r="C2237" s="72" t="s">
        <v>13</v>
      </c>
      <c r="D2237" s="72" t="s">
        <v>14</v>
      </c>
      <c r="E2237" s="72" t="s">
        <v>81</v>
      </c>
      <c r="F2237" s="73">
        <v>107887</v>
      </c>
      <c r="G2237" s="72" t="s">
        <v>16</v>
      </c>
      <c r="H2237" s="72" t="s">
        <v>24</v>
      </c>
      <c r="I2237" s="72" t="s">
        <v>18</v>
      </c>
      <c r="J2237" s="72" t="s">
        <v>19</v>
      </c>
      <c r="K2237" s="72" t="s">
        <v>185</v>
      </c>
      <c r="L2237" s="72" t="s">
        <v>307</v>
      </c>
      <c r="M2237" s="72" t="s">
        <v>29</v>
      </c>
    </row>
    <row r="2238" spans="2:13" x14ac:dyDescent="0.25">
      <c r="B2238" s="72" t="s">
        <v>12</v>
      </c>
      <c r="C2238" s="72" t="s">
        <v>13</v>
      </c>
      <c r="D2238" s="72" t="s">
        <v>14</v>
      </c>
      <c r="E2238" s="72" t="s">
        <v>144</v>
      </c>
      <c r="F2238" s="73">
        <v>259637</v>
      </c>
      <c r="G2238" s="72" t="s">
        <v>16</v>
      </c>
      <c r="H2238" s="72" t="s">
        <v>24</v>
      </c>
      <c r="I2238" s="72" t="s">
        <v>18</v>
      </c>
      <c r="J2238" s="72" t="s">
        <v>19</v>
      </c>
      <c r="K2238" s="72" t="s">
        <v>37</v>
      </c>
      <c r="L2238" s="72" t="s">
        <v>182</v>
      </c>
      <c r="M2238" s="72" t="s">
        <v>184</v>
      </c>
    </row>
    <row r="2239" spans="2:13" x14ac:dyDescent="0.25">
      <c r="B2239" s="72" t="s">
        <v>12</v>
      </c>
      <c r="C2239" s="72" t="s">
        <v>13</v>
      </c>
      <c r="D2239" s="72" t="s">
        <v>14</v>
      </c>
      <c r="E2239" s="72" t="s">
        <v>81</v>
      </c>
      <c r="F2239" s="73">
        <v>126348</v>
      </c>
      <c r="G2239" s="72" t="s">
        <v>16</v>
      </c>
      <c r="H2239" s="72" t="s">
        <v>24</v>
      </c>
      <c r="I2239" s="72" t="s">
        <v>18</v>
      </c>
      <c r="J2239" s="72" t="s">
        <v>19</v>
      </c>
      <c r="K2239" s="72" t="s">
        <v>49</v>
      </c>
      <c r="L2239" s="72" t="s">
        <v>203</v>
      </c>
      <c r="M2239" s="72" t="s">
        <v>57</v>
      </c>
    </row>
    <row r="2240" spans="2:13" x14ac:dyDescent="0.25">
      <c r="B2240" s="72" t="s">
        <v>12</v>
      </c>
      <c r="C2240" s="72" t="s">
        <v>13</v>
      </c>
      <c r="D2240" s="72" t="s">
        <v>14</v>
      </c>
      <c r="E2240" s="72" t="s">
        <v>65</v>
      </c>
      <c r="F2240" s="73">
        <v>26802</v>
      </c>
      <c r="G2240" s="72" t="s">
        <v>16</v>
      </c>
      <c r="H2240" s="72" t="s">
        <v>24</v>
      </c>
      <c r="I2240" s="72" t="s">
        <v>18</v>
      </c>
      <c r="J2240" s="72" t="s">
        <v>19</v>
      </c>
      <c r="K2240" s="72" t="s">
        <v>37</v>
      </c>
      <c r="L2240" s="72" t="s">
        <v>125</v>
      </c>
      <c r="M2240" s="72" t="s">
        <v>133</v>
      </c>
    </row>
    <row r="2241" spans="2:13" x14ac:dyDescent="0.25">
      <c r="B2241" s="72" t="s">
        <v>12</v>
      </c>
      <c r="C2241" s="72" t="s">
        <v>13</v>
      </c>
      <c r="D2241" s="72" t="s">
        <v>14</v>
      </c>
      <c r="E2241" s="72" t="s">
        <v>83</v>
      </c>
      <c r="F2241" s="73">
        <v>8242014</v>
      </c>
      <c r="G2241" s="72" t="s">
        <v>16</v>
      </c>
      <c r="H2241" s="72" t="s">
        <v>24</v>
      </c>
      <c r="I2241" s="72" t="s">
        <v>18</v>
      </c>
      <c r="J2241" s="72" t="s">
        <v>19</v>
      </c>
      <c r="K2241" s="72" t="s">
        <v>157</v>
      </c>
      <c r="L2241" s="72" t="s">
        <v>282</v>
      </c>
      <c r="M2241" s="72"/>
    </row>
    <row r="2242" spans="2:13" x14ac:dyDescent="0.25">
      <c r="B2242" s="72" t="s">
        <v>12</v>
      </c>
      <c r="C2242" s="72" t="s">
        <v>13</v>
      </c>
      <c r="D2242" s="72" t="s">
        <v>14</v>
      </c>
      <c r="E2242" s="72" t="s">
        <v>27</v>
      </c>
      <c r="F2242" s="73">
        <v>18304</v>
      </c>
      <c r="G2242" s="72" t="s">
        <v>16</v>
      </c>
      <c r="H2242" s="72" t="s">
        <v>24</v>
      </c>
      <c r="I2242" s="72" t="s">
        <v>18</v>
      </c>
      <c r="J2242" s="72" t="s">
        <v>19</v>
      </c>
      <c r="K2242" s="72" t="s">
        <v>117</v>
      </c>
      <c r="L2242" s="72" t="s">
        <v>520</v>
      </c>
      <c r="M2242" s="72" t="s">
        <v>112</v>
      </c>
    </row>
    <row r="2243" spans="2:13" x14ac:dyDescent="0.25">
      <c r="B2243" s="72" t="s">
        <v>12</v>
      </c>
      <c r="C2243" s="72" t="s">
        <v>13</v>
      </c>
      <c r="D2243" s="72" t="s">
        <v>14</v>
      </c>
      <c r="E2243" s="72" t="s">
        <v>123</v>
      </c>
      <c r="F2243" s="73">
        <v>-23</v>
      </c>
      <c r="G2243" s="72" t="s">
        <v>16</v>
      </c>
      <c r="H2243" s="72" t="s">
        <v>17</v>
      </c>
      <c r="I2243" s="72" t="s">
        <v>18</v>
      </c>
      <c r="J2243" s="72" t="s">
        <v>19</v>
      </c>
      <c r="K2243" s="72" t="s">
        <v>37</v>
      </c>
      <c r="L2243" s="72" t="s">
        <v>551</v>
      </c>
      <c r="M2243" s="72"/>
    </row>
    <row r="2244" spans="2:13" x14ac:dyDescent="0.25">
      <c r="B2244" s="72" t="s">
        <v>12</v>
      </c>
      <c r="C2244" s="72" t="s">
        <v>13</v>
      </c>
      <c r="D2244" s="72" t="s">
        <v>14</v>
      </c>
      <c r="E2244" s="72" t="s">
        <v>30</v>
      </c>
      <c r="F2244" s="73">
        <v>-8315</v>
      </c>
      <c r="G2244" s="72" t="s">
        <v>16</v>
      </c>
      <c r="H2244" s="72" t="s">
        <v>17</v>
      </c>
      <c r="I2244" s="72" t="s">
        <v>18</v>
      </c>
      <c r="J2244" s="72" t="s">
        <v>19</v>
      </c>
      <c r="K2244" s="72" t="s">
        <v>25</v>
      </c>
      <c r="L2244" s="72" t="s">
        <v>745</v>
      </c>
      <c r="M2244" s="72"/>
    </row>
    <row r="2245" spans="2:13" x14ac:dyDescent="0.25">
      <c r="B2245" s="72" t="s">
        <v>12</v>
      </c>
      <c r="C2245" s="72" t="s">
        <v>13</v>
      </c>
      <c r="D2245" s="72" t="s">
        <v>14</v>
      </c>
      <c r="E2245" s="72" t="s">
        <v>79</v>
      </c>
      <c r="F2245" s="73">
        <v>-358</v>
      </c>
      <c r="G2245" s="72" t="s">
        <v>16</v>
      </c>
      <c r="H2245" s="72" t="s">
        <v>24</v>
      </c>
      <c r="I2245" s="72" t="s">
        <v>48</v>
      </c>
      <c r="J2245" s="72" t="s">
        <v>19</v>
      </c>
      <c r="K2245" s="72" t="s">
        <v>25</v>
      </c>
      <c r="L2245" s="72" t="s">
        <v>481</v>
      </c>
      <c r="M2245" s="72"/>
    </row>
    <row r="2246" spans="2:13" x14ac:dyDescent="0.25">
      <c r="B2246" s="72" t="s">
        <v>12</v>
      </c>
      <c r="C2246" s="72" t="s">
        <v>13</v>
      </c>
      <c r="D2246" s="72" t="s">
        <v>14</v>
      </c>
      <c r="E2246" s="72" t="s">
        <v>51</v>
      </c>
      <c r="F2246" s="73">
        <v>42093</v>
      </c>
      <c r="G2246" s="72" t="s">
        <v>16</v>
      </c>
      <c r="H2246" s="72" t="s">
        <v>17</v>
      </c>
      <c r="I2246" s="72" t="s">
        <v>18</v>
      </c>
      <c r="J2246" s="72" t="s">
        <v>19</v>
      </c>
      <c r="K2246" s="72" t="s">
        <v>49</v>
      </c>
      <c r="L2246" s="72" t="s">
        <v>222</v>
      </c>
      <c r="M2246" s="72"/>
    </row>
    <row r="2247" spans="2:13" x14ac:dyDescent="0.25">
      <c r="B2247" s="72" t="s">
        <v>12</v>
      </c>
      <c r="C2247" s="72" t="s">
        <v>13</v>
      </c>
      <c r="D2247" s="72" t="s">
        <v>14</v>
      </c>
      <c r="E2247" s="72" t="s">
        <v>39</v>
      </c>
      <c r="F2247" s="73">
        <v>-2367</v>
      </c>
      <c r="G2247" s="72" t="s">
        <v>16</v>
      </c>
      <c r="H2247" s="72" t="s">
        <v>24</v>
      </c>
      <c r="I2247" s="72" t="s">
        <v>18</v>
      </c>
      <c r="J2247" s="72" t="s">
        <v>19</v>
      </c>
      <c r="K2247" s="72" t="s">
        <v>43</v>
      </c>
      <c r="L2247" s="72" t="s">
        <v>523</v>
      </c>
      <c r="M2247" s="72"/>
    </row>
    <row r="2248" spans="2:13" x14ac:dyDescent="0.25">
      <c r="B2248" s="72" t="s">
        <v>12</v>
      </c>
      <c r="C2248" s="72" t="s">
        <v>13</v>
      </c>
      <c r="D2248" s="72" t="s">
        <v>14</v>
      </c>
      <c r="E2248" s="72" t="s">
        <v>60</v>
      </c>
      <c r="F2248" s="73">
        <v>168207</v>
      </c>
      <c r="G2248" s="72" t="s">
        <v>16</v>
      </c>
      <c r="H2248" s="72" t="s">
        <v>24</v>
      </c>
      <c r="I2248" s="72" t="s">
        <v>18</v>
      </c>
      <c r="J2248" s="72" t="s">
        <v>19</v>
      </c>
      <c r="K2248" s="72" t="s">
        <v>25</v>
      </c>
      <c r="L2248" s="72" t="s">
        <v>110</v>
      </c>
      <c r="M2248" s="72" t="s">
        <v>184</v>
      </c>
    </row>
    <row r="2249" spans="2:13" x14ac:dyDescent="0.25">
      <c r="B2249" s="72" t="s">
        <v>12</v>
      </c>
      <c r="C2249" s="72" t="s">
        <v>13</v>
      </c>
      <c r="D2249" s="72" t="s">
        <v>14</v>
      </c>
      <c r="E2249" s="72" t="s">
        <v>83</v>
      </c>
      <c r="F2249" s="73">
        <v>92283</v>
      </c>
      <c r="G2249" s="72" t="s">
        <v>16</v>
      </c>
      <c r="H2249" s="72" t="s">
        <v>24</v>
      </c>
      <c r="I2249" s="72" t="s">
        <v>18</v>
      </c>
      <c r="J2249" s="72" t="s">
        <v>19</v>
      </c>
      <c r="K2249" s="72" t="s">
        <v>63</v>
      </c>
      <c r="L2249" s="72" t="s">
        <v>452</v>
      </c>
      <c r="M2249" s="72"/>
    </row>
    <row r="2250" spans="2:13" x14ac:dyDescent="0.25">
      <c r="B2250" s="72" t="s">
        <v>12</v>
      </c>
      <c r="C2250" s="72" t="s">
        <v>13</v>
      </c>
      <c r="D2250" s="72" t="s">
        <v>14</v>
      </c>
      <c r="E2250" s="72" t="s">
        <v>33</v>
      </c>
      <c r="F2250" s="73">
        <v>34155</v>
      </c>
      <c r="G2250" s="72" t="s">
        <v>16</v>
      </c>
      <c r="H2250" s="72" t="s">
        <v>24</v>
      </c>
      <c r="I2250" s="72" t="s">
        <v>18</v>
      </c>
      <c r="J2250" s="72" t="s">
        <v>19</v>
      </c>
      <c r="K2250" s="72" t="s">
        <v>117</v>
      </c>
      <c r="L2250" s="72" t="s">
        <v>393</v>
      </c>
      <c r="M2250" s="72" t="s">
        <v>35</v>
      </c>
    </row>
    <row r="2251" spans="2:13" x14ac:dyDescent="0.25">
      <c r="B2251" s="72" t="s">
        <v>12</v>
      </c>
      <c r="C2251" s="72" t="s">
        <v>13</v>
      </c>
      <c r="D2251" s="72" t="s">
        <v>14</v>
      </c>
      <c r="E2251" s="72" t="s">
        <v>41</v>
      </c>
      <c r="F2251" s="73">
        <v>-1</v>
      </c>
      <c r="G2251" s="72" t="s">
        <v>16</v>
      </c>
      <c r="H2251" s="72" t="s">
        <v>24</v>
      </c>
      <c r="I2251" s="72" t="s">
        <v>48</v>
      </c>
      <c r="J2251" s="72" t="s">
        <v>19</v>
      </c>
      <c r="K2251" s="72" t="s">
        <v>43</v>
      </c>
      <c r="L2251" s="72" t="s">
        <v>44</v>
      </c>
      <c r="M2251" s="72"/>
    </row>
    <row r="2252" spans="2:13" x14ac:dyDescent="0.25">
      <c r="B2252" s="72" t="s">
        <v>12</v>
      </c>
      <c r="C2252" s="72" t="s">
        <v>13</v>
      </c>
      <c r="D2252" s="72" t="s">
        <v>14</v>
      </c>
      <c r="E2252" s="72" t="s">
        <v>144</v>
      </c>
      <c r="F2252" s="73">
        <v>303990</v>
      </c>
      <c r="G2252" s="72" t="s">
        <v>16</v>
      </c>
      <c r="H2252" s="72" t="s">
        <v>17</v>
      </c>
      <c r="I2252" s="72" t="s">
        <v>18</v>
      </c>
      <c r="J2252" s="72" t="s">
        <v>19</v>
      </c>
      <c r="K2252" s="72" t="s">
        <v>37</v>
      </c>
      <c r="L2252" s="72" t="s">
        <v>202</v>
      </c>
      <c r="M2252" s="72" t="s">
        <v>67</v>
      </c>
    </row>
    <row r="2253" spans="2:13" x14ac:dyDescent="0.25">
      <c r="B2253" s="72" t="s">
        <v>12</v>
      </c>
      <c r="C2253" s="72" t="s">
        <v>13</v>
      </c>
      <c r="D2253" s="72" t="s">
        <v>14</v>
      </c>
      <c r="E2253" s="72" t="s">
        <v>79</v>
      </c>
      <c r="F2253" s="73">
        <v>-9683</v>
      </c>
      <c r="G2253" s="72" t="s">
        <v>16</v>
      </c>
      <c r="H2253" s="72" t="s">
        <v>24</v>
      </c>
      <c r="I2253" s="72" t="s">
        <v>18</v>
      </c>
      <c r="J2253" s="72" t="s">
        <v>540</v>
      </c>
      <c r="K2253" s="72" t="s">
        <v>37</v>
      </c>
      <c r="L2253" s="72" t="s">
        <v>38</v>
      </c>
      <c r="M2253" s="72"/>
    </row>
    <row r="2254" spans="2:13" x14ac:dyDescent="0.25">
      <c r="B2254" s="72" t="s">
        <v>12</v>
      </c>
      <c r="C2254" s="72" t="s">
        <v>13</v>
      </c>
      <c r="D2254" s="72" t="s">
        <v>14</v>
      </c>
      <c r="E2254" s="72" t="s">
        <v>68</v>
      </c>
      <c r="F2254" s="73">
        <v>-1049796</v>
      </c>
      <c r="G2254" s="72" t="s">
        <v>16</v>
      </c>
      <c r="H2254" s="72" t="s">
        <v>24</v>
      </c>
      <c r="I2254" s="72" t="s">
        <v>18</v>
      </c>
      <c r="J2254" s="72" t="s">
        <v>19</v>
      </c>
      <c r="K2254" s="72" t="s">
        <v>37</v>
      </c>
      <c r="L2254" s="72" t="s">
        <v>588</v>
      </c>
      <c r="M2254" s="72"/>
    </row>
    <row r="2255" spans="2:13" x14ac:dyDescent="0.25">
      <c r="B2255" s="72" t="s">
        <v>12</v>
      </c>
      <c r="C2255" s="72" t="s">
        <v>13</v>
      </c>
      <c r="D2255" s="72" t="s">
        <v>14</v>
      </c>
      <c r="E2255" s="72" t="s">
        <v>241</v>
      </c>
      <c r="F2255" s="73">
        <v>43020</v>
      </c>
      <c r="G2255" s="72" t="s">
        <v>16</v>
      </c>
      <c r="H2255" s="72" t="s">
        <v>24</v>
      </c>
      <c r="I2255" s="72" t="s">
        <v>18</v>
      </c>
      <c r="J2255" s="72" t="s">
        <v>19</v>
      </c>
      <c r="K2255" s="72" t="s">
        <v>63</v>
      </c>
      <c r="L2255" s="72" t="s">
        <v>137</v>
      </c>
      <c r="M2255" s="72" t="s">
        <v>72</v>
      </c>
    </row>
    <row r="2256" spans="2:13" x14ac:dyDescent="0.25">
      <c r="B2256" s="72" t="s">
        <v>12</v>
      </c>
      <c r="C2256" s="72" t="s">
        <v>13</v>
      </c>
      <c r="D2256" s="72" t="s">
        <v>14</v>
      </c>
      <c r="E2256" s="72" t="s">
        <v>33</v>
      </c>
      <c r="F2256" s="73">
        <v>250623</v>
      </c>
      <c r="G2256" s="72" t="s">
        <v>16</v>
      </c>
      <c r="H2256" s="72" t="s">
        <v>24</v>
      </c>
      <c r="I2256" s="72" t="s">
        <v>18</v>
      </c>
      <c r="J2256" s="72" t="s">
        <v>19</v>
      </c>
      <c r="K2256" s="72" t="s">
        <v>37</v>
      </c>
      <c r="L2256" s="72" t="s">
        <v>301</v>
      </c>
      <c r="M2256" s="72" t="s">
        <v>47</v>
      </c>
    </row>
    <row r="2257" spans="2:13" x14ac:dyDescent="0.25">
      <c r="B2257" s="72" t="s">
        <v>12</v>
      </c>
      <c r="C2257" s="72" t="s">
        <v>13</v>
      </c>
      <c r="D2257" s="72" t="s">
        <v>14</v>
      </c>
      <c r="E2257" s="72" t="s">
        <v>81</v>
      </c>
      <c r="F2257" s="73">
        <v>863647</v>
      </c>
      <c r="G2257" s="72" t="s">
        <v>16</v>
      </c>
      <c r="H2257" s="72" t="s">
        <v>24</v>
      </c>
      <c r="I2257" s="72" t="s">
        <v>18</v>
      </c>
      <c r="J2257" s="72" t="s">
        <v>19</v>
      </c>
      <c r="K2257" s="72" t="s">
        <v>96</v>
      </c>
      <c r="L2257" s="72" t="s">
        <v>194</v>
      </c>
      <c r="M2257" s="72" t="s">
        <v>47</v>
      </c>
    </row>
    <row r="2258" spans="2:13" x14ac:dyDescent="0.25">
      <c r="B2258" s="72" t="s">
        <v>12</v>
      </c>
      <c r="C2258" s="72" t="s">
        <v>13</v>
      </c>
      <c r="D2258" s="72" t="s">
        <v>14</v>
      </c>
      <c r="E2258" s="72" t="s">
        <v>36</v>
      </c>
      <c r="F2258" s="73">
        <v>80340</v>
      </c>
      <c r="G2258" s="72" t="s">
        <v>16</v>
      </c>
      <c r="H2258" s="72" t="s">
        <v>17</v>
      </c>
      <c r="I2258" s="72" t="s">
        <v>18</v>
      </c>
      <c r="J2258" s="72" t="s">
        <v>19</v>
      </c>
      <c r="K2258" s="72" t="s">
        <v>37</v>
      </c>
      <c r="L2258" s="72" t="s">
        <v>292</v>
      </c>
      <c r="M2258" s="72" t="s">
        <v>47</v>
      </c>
    </row>
    <row r="2259" spans="2:13" x14ac:dyDescent="0.25">
      <c r="B2259" s="72" t="s">
        <v>12</v>
      </c>
      <c r="C2259" s="72" t="s">
        <v>13</v>
      </c>
      <c r="D2259" s="72" t="s">
        <v>14</v>
      </c>
      <c r="E2259" s="72" t="s">
        <v>258</v>
      </c>
      <c r="F2259" s="73">
        <v>860018</v>
      </c>
      <c r="G2259" s="72" t="s">
        <v>16</v>
      </c>
      <c r="H2259" s="72" t="s">
        <v>24</v>
      </c>
      <c r="I2259" s="72" t="s">
        <v>18</v>
      </c>
      <c r="J2259" s="72" t="s">
        <v>19</v>
      </c>
      <c r="K2259" s="72" t="s">
        <v>37</v>
      </c>
      <c r="L2259" s="72" t="s">
        <v>480</v>
      </c>
      <c r="M2259" s="72" t="s">
        <v>243</v>
      </c>
    </row>
    <row r="2260" spans="2:13" x14ac:dyDescent="0.25">
      <c r="B2260" s="72" t="s">
        <v>12</v>
      </c>
      <c r="C2260" s="72" t="s">
        <v>13</v>
      </c>
      <c r="D2260" s="72" t="s">
        <v>14</v>
      </c>
      <c r="E2260" s="72" t="s">
        <v>144</v>
      </c>
      <c r="F2260" s="73">
        <v>4475447</v>
      </c>
      <c r="G2260" s="72" t="s">
        <v>16</v>
      </c>
      <c r="H2260" s="72" t="s">
        <v>24</v>
      </c>
      <c r="I2260" s="72" t="s">
        <v>18</v>
      </c>
      <c r="J2260" s="72" t="s">
        <v>19</v>
      </c>
      <c r="K2260" s="72" t="s">
        <v>63</v>
      </c>
      <c r="L2260" s="72" t="s">
        <v>135</v>
      </c>
      <c r="M2260" s="72" t="s">
        <v>67</v>
      </c>
    </row>
    <row r="2261" spans="2:13" x14ac:dyDescent="0.25">
      <c r="B2261" s="72" t="s">
        <v>12</v>
      </c>
      <c r="C2261" s="72" t="s">
        <v>13</v>
      </c>
      <c r="D2261" s="72" t="s">
        <v>14</v>
      </c>
      <c r="E2261" s="72" t="s">
        <v>70</v>
      </c>
      <c r="F2261" s="73">
        <v>77061</v>
      </c>
      <c r="G2261" s="72" t="s">
        <v>16</v>
      </c>
      <c r="H2261" s="72" t="s">
        <v>24</v>
      </c>
      <c r="I2261" s="72" t="s">
        <v>18</v>
      </c>
      <c r="J2261" s="72" t="s">
        <v>19</v>
      </c>
      <c r="K2261" s="72" t="s">
        <v>37</v>
      </c>
      <c r="L2261" s="72" t="s">
        <v>482</v>
      </c>
      <c r="M2261" s="72" t="s">
        <v>243</v>
      </c>
    </row>
    <row r="2262" spans="2:13" x14ac:dyDescent="0.25">
      <c r="B2262" s="72" t="s">
        <v>12</v>
      </c>
      <c r="C2262" s="72" t="s">
        <v>13</v>
      </c>
      <c r="D2262" s="72" t="s">
        <v>14</v>
      </c>
      <c r="E2262" s="72" t="s">
        <v>36</v>
      </c>
      <c r="F2262" s="73">
        <v>66077</v>
      </c>
      <c r="G2262" s="72" t="s">
        <v>16</v>
      </c>
      <c r="H2262" s="72" t="s">
        <v>24</v>
      </c>
      <c r="I2262" s="72" t="s">
        <v>18</v>
      </c>
      <c r="J2262" s="72" t="s">
        <v>19</v>
      </c>
      <c r="K2262" s="72" t="s">
        <v>117</v>
      </c>
      <c r="L2262" s="72" t="s">
        <v>445</v>
      </c>
      <c r="M2262" s="72" t="s">
        <v>47</v>
      </c>
    </row>
    <row r="2263" spans="2:13" x14ac:dyDescent="0.25">
      <c r="B2263" s="72" t="s">
        <v>12</v>
      </c>
      <c r="C2263" s="72" t="s">
        <v>13</v>
      </c>
      <c r="D2263" s="72" t="s">
        <v>14</v>
      </c>
      <c r="E2263" s="72" t="s">
        <v>39</v>
      </c>
      <c r="F2263" s="73">
        <v>-3399</v>
      </c>
      <c r="G2263" s="72" t="s">
        <v>16</v>
      </c>
      <c r="H2263" s="72" t="s">
        <v>24</v>
      </c>
      <c r="I2263" s="72" t="s">
        <v>18</v>
      </c>
      <c r="J2263" s="72" t="s">
        <v>19</v>
      </c>
      <c r="K2263" s="72" t="s">
        <v>25</v>
      </c>
      <c r="L2263" s="72" t="s">
        <v>84</v>
      </c>
      <c r="M2263" s="72"/>
    </row>
    <row r="2264" spans="2:13" x14ac:dyDescent="0.25">
      <c r="B2264" s="72" t="s">
        <v>12</v>
      </c>
      <c r="C2264" s="72" t="s">
        <v>13</v>
      </c>
      <c r="D2264" s="72" t="s">
        <v>14</v>
      </c>
      <c r="E2264" s="72" t="s">
        <v>79</v>
      </c>
      <c r="F2264" s="73">
        <v>-1266</v>
      </c>
      <c r="G2264" s="72" t="s">
        <v>16</v>
      </c>
      <c r="H2264" s="72" t="s">
        <v>24</v>
      </c>
      <c r="I2264" s="72" t="s">
        <v>48</v>
      </c>
      <c r="J2264" s="72" t="s">
        <v>19</v>
      </c>
      <c r="K2264" s="72" t="s">
        <v>102</v>
      </c>
      <c r="L2264" s="72" t="s">
        <v>344</v>
      </c>
      <c r="M2264" s="72"/>
    </row>
    <row r="2265" spans="2:13" x14ac:dyDescent="0.25">
      <c r="B2265" s="72" t="s">
        <v>12</v>
      </c>
      <c r="C2265" s="72" t="s">
        <v>13</v>
      </c>
      <c r="D2265" s="72" t="s">
        <v>14</v>
      </c>
      <c r="E2265" s="72" t="s">
        <v>94</v>
      </c>
      <c r="F2265" s="73">
        <v>3817</v>
      </c>
      <c r="G2265" s="72" t="s">
        <v>16</v>
      </c>
      <c r="H2265" s="72" t="s">
        <v>24</v>
      </c>
      <c r="I2265" s="72" t="s">
        <v>18</v>
      </c>
      <c r="J2265" s="72" t="s">
        <v>19</v>
      </c>
      <c r="K2265" s="72" t="s">
        <v>25</v>
      </c>
      <c r="L2265" s="72" t="s">
        <v>433</v>
      </c>
      <c r="M2265" s="72"/>
    </row>
    <row r="2266" spans="2:13" x14ac:dyDescent="0.25">
      <c r="B2266" s="72" t="s">
        <v>12</v>
      </c>
      <c r="C2266" s="72" t="s">
        <v>13</v>
      </c>
      <c r="D2266" s="72" t="s">
        <v>14</v>
      </c>
      <c r="E2266" s="72" t="s">
        <v>45</v>
      </c>
      <c r="F2266" s="73">
        <v>279128</v>
      </c>
      <c r="G2266" s="72" t="s">
        <v>16</v>
      </c>
      <c r="H2266" s="72" t="s">
        <v>24</v>
      </c>
      <c r="I2266" s="72" t="s">
        <v>18</v>
      </c>
      <c r="J2266" s="72" t="s">
        <v>19</v>
      </c>
      <c r="K2266" s="72" t="s">
        <v>43</v>
      </c>
      <c r="L2266" s="72" t="s">
        <v>336</v>
      </c>
      <c r="M2266" s="72" t="s">
        <v>29</v>
      </c>
    </row>
    <row r="2267" spans="2:13" x14ac:dyDescent="0.25">
      <c r="B2267" s="72" t="s">
        <v>12</v>
      </c>
      <c r="C2267" s="72" t="s">
        <v>13</v>
      </c>
      <c r="D2267" s="72" t="s">
        <v>14</v>
      </c>
      <c r="E2267" s="72" t="s">
        <v>39</v>
      </c>
      <c r="F2267" s="73">
        <v>-1572</v>
      </c>
      <c r="G2267" s="72" t="s">
        <v>16</v>
      </c>
      <c r="H2267" s="72" t="s">
        <v>24</v>
      </c>
      <c r="I2267" s="72" t="s">
        <v>18</v>
      </c>
      <c r="J2267" s="72" t="s">
        <v>19</v>
      </c>
      <c r="K2267" s="72" t="s">
        <v>25</v>
      </c>
      <c r="L2267" s="72" t="s">
        <v>402</v>
      </c>
      <c r="M2267" s="72"/>
    </row>
    <row r="2268" spans="2:13" x14ac:dyDescent="0.25">
      <c r="B2268" s="72" t="s">
        <v>12</v>
      </c>
      <c r="C2268" s="72" t="s">
        <v>13</v>
      </c>
      <c r="D2268" s="72" t="s">
        <v>14</v>
      </c>
      <c r="E2268" s="72" t="s">
        <v>123</v>
      </c>
      <c r="F2268" s="73">
        <v>-3673</v>
      </c>
      <c r="G2268" s="72" t="s">
        <v>16</v>
      </c>
      <c r="H2268" s="72" t="s">
        <v>17</v>
      </c>
      <c r="I2268" s="72" t="s">
        <v>18</v>
      </c>
      <c r="J2268" s="72" t="s">
        <v>19</v>
      </c>
      <c r="K2268" s="72" t="s">
        <v>25</v>
      </c>
      <c r="L2268" s="72" t="s">
        <v>434</v>
      </c>
      <c r="M2268" s="72"/>
    </row>
    <row r="2269" spans="2:13" x14ac:dyDescent="0.25">
      <c r="B2269" s="72" t="s">
        <v>12</v>
      </c>
      <c r="C2269" s="72" t="s">
        <v>13</v>
      </c>
      <c r="D2269" s="72" t="s">
        <v>14</v>
      </c>
      <c r="E2269" s="72" t="s">
        <v>51</v>
      </c>
      <c r="F2269" s="73">
        <v>8772</v>
      </c>
      <c r="G2269" s="72" t="s">
        <v>16</v>
      </c>
      <c r="H2269" s="72" t="s">
        <v>24</v>
      </c>
      <c r="I2269" s="72" t="s">
        <v>48</v>
      </c>
      <c r="J2269" s="72" t="s">
        <v>19</v>
      </c>
      <c r="K2269" s="72" t="s">
        <v>25</v>
      </c>
      <c r="L2269" s="72" t="s">
        <v>115</v>
      </c>
      <c r="M2269" s="72"/>
    </row>
    <row r="2270" spans="2:13" x14ac:dyDescent="0.25">
      <c r="B2270" s="72" t="s">
        <v>12</v>
      </c>
      <c r="C2270" s="72" t="s">
        <v>13</v>
      </c>
      <c r="D2270" s="72" t="s">
        <v>14</v>
      </c>
      <c r="E2270" s="72" t="s">
        <v>39</v>
      </c>
      <c r="F2270" s="73">
        <v>-1028</v>
      </c>
      <c r="G2270" s="72" t="s">
        <v>16</v>
      </c>
      <c r="H2270" s="72" t="s">
        <v>24</v>
      </c>
      <c r="I2270" s="72" t="s">
        <v>48</v>
      </c>
      <c r="J2270" s="72" t="s">
        <v>19</v>
      </c>
      <c r="K2270" s="72" t="s">
        <v>25</v>
      </c>
      <c r="L2270" s="72" t="s">
        <v>69</v>
      </c>
      <c r="M2270" s="72"/>
    </row>
    <row r="2271" spans="2:13" x14ac:dyDescent="0.25">
      <c r="B2271" s="72" t="s">
        <v>12</v>
      </c>
      <c r="C2271" s="72" t="s">
        <v>13</v>
      </c>
      <c r="D2271" s="72" t="s">
        <v>14</v>
      </c>
      <c r="E2271" s="72" t="s">
        <v>83</v>
      </c>
      <c r="F2271" s="73">
        <v>10044</v>
      </c>
      <c r="G2271" s="72" t="s">
        <v>16</v>
      </c>
      <c r="H2271" s="72" t="s">
        <v>24</v>
      </c>
      <c r="I2271" s="72" t="s">
        <v>18</v>
      </c>
      <c r="J2271" s="72" t="s">
        <v>19</v>
      </c>
      <c r="K2271" s="72" t="s">
        <v>117</v>
      </c>
      <c r="L2271" s="72" t="s">
        <v>445</v>
      </c>
      <c r="M2271" s="72"/>
    </row>
    <row r="2272" spans="2:13" x14ac:dyDescent="0.25">
      <c r="B2272" s="72" t="s">
        <v>12</v>
      </c>
      <c r="C2272" s="72" t="s">
        <v>13</v>
      </c>
      <c r="D2272" s="72" t="s">
        <v>14</v>
      </c>
      <c r="E2272" s="72" t="s">
        <v>27</v>
      </c>
      <c r="F2272" s="73">
        <v>77504</v>
      </c>
      <c r="G2272" s="72" t="s">
        <v>16</v>
      </c>
      <c r="H2272" s="72" t="s">
        <v>24</v>
      </c>
      <c r="I2272" s="72" t="s">
        <v>18</v>
      </c>
      <c r="J2272" s="72" t="s">
        <v>19</v>
      </c>
      <c r="K2272" s="72" t="s">
        <v>25</v>
      </c>
      <c r="L2272" s="72" t="s">
        <v>323</v>
      </c>
      <c r="M2272" s="72" t="s">
        <v>47</v>
      </c>
    </row>
    <row r="2273" spans="2:13" x14ac:dyDescent="0.25">
      <c r="B2273" s="72" t="s">
        <v>12</v>
      </c>
      <c r="C2273" s="72" t="s">
        <v>13</v>
      </c>
      <c r="D2273" s="72" t="s">
        <v>14</v>
      </c>
      <c r="E2273" s="72" t="s">
        <v>123</v>
      </c>
      <c r="F2273" s="73">
        <v>-30</v>
      </c>
      <c r="G2273" s="72" t="s">
        <v>16</v>
      </c>
      <c r="H2273" s="72" t="s">
        <v>24</v>
      </c>
      <c r="I2273" s="72" t="s">
        <v>18</v>
      </c>
      <c r="J2273" s="72" t="s">
        <v>19</v>
      </c>
      <c r="K2273" s="72" t="s">
        <v>37</v>
      </c>
      <c r="L2273" s="72" t="s">
        <v>106</v>
      </c>
      <c r="M2273" s="72"/>
    </row>
    <row r="2274" spans="2:13" x14ac:dyDescent="0.25">
      <c r="B2274" s="72" t="s">
        <v>12</v>
      </c>
      <c r="C2274" s="72" t="s">
        <v>13</v>
      </c>
      <c r="D2274" s="72" t="s">
        <v>14</v>
      </c>
      <c r="E2274" s="72" t="s">
        <v>36</v>
      </c>
      <c r="F2274" s="73">
        <v>23755</v>
      </c>
      <c r="G2274" s="72" t="s">
        <v>16</v>
      </c>
      <c r="H2274" s="72" t="s">
        <v>24</v>
      </c>
      <c r="I2274" s="72" t="s">
        <v>48</v>
      </c>
      <c r="J2274" s="72" t="s">
        <v>19</v>
      </c>
      <c r="K2274" s="72" t="s">
        <v>49</v>
      </c>
      <c r="L2274" s="72" t="s">
        <v>253</v>
      </c>
      <c r="M2274" s="72" t="s">
        <v>47</v>
      </c>
    </row>
    <row r="2275" spans="2:13" x14ac:dyDescent="0.25">
      <c r="B2275" s="72" t="s">
        <v>12</v>
      </c>
      <c r="C2275" s="72" t="s">
        <v>13</v>
      </c>
      <c r="D2275" s="72" t="s">
        <v>14</v>
      </c>
      <c r="E2275" s="72" t="s">
        <v>36</v>
      </c>
      <c r="F2275" s="73">
        <v>11519843</v>
      </c>
      <c r="G2275" s="72" t="s">
        <v>16</v>
      </c>
      <c r="H2275" s="72" t="s">
        <v>24</v>
      </c>
      <c r="I2275" s="72" t="s">
        <v>18</v>
      </c>
      <c r="J2275" s="72" t="s">
        <v>19</v>
      </c>
      <c r="K2275" s="72" t="s">
        <v>37</v>
      </c>
      <c r="L2275" s="72" t="s">
        <v>291</v>
      </c>
      <c r="M2275" s="72" t="s">
        <v>29</v>
      </c>
    </row>
    <row r="2276" spans="2:13" x14ac:dyDescent="0.25">
      <c r="B2276" s="72" t="s">
        <v>12</v>
      </c>
      <c r="C2276" s="72" t="s">
        <v>13</v>
      </c>
      <c r="D2276" s="72" t="s">
        <v>14</v>
      </c>
      <c r="E2276" s="72" t="s">
        <v>68</v>
      </c>
      <c r="F2276" s="73">
        <v>-944</v>
      </c>
      <c r="G2276" s="72" t="s">
        <v>16</v>
      </c>
      <c r="H2276" s="72" t="s">
        <v>24</v>
      </c>
      <c r="I2276" s="72" t="s">
        <v>18</v>
      </c>
      <c r="J2276" s="72" t="s">
        <v>19</v>
      </c>
      <c r="K2276" s="72" t="s">
        <v>117</v>
      </c>
      <c r="L2276" s="72" t="s">
        <v>282</v>
      </c>
      <c r="M2276" s="72"/>
    </row>
    <row r="2277" spans="2:13" x14ac:dyDescent="0.25">
      <c r="B2277" s="72" t="s">
        <v>12</v>
      </c>
      <c r="C2277" s="72" t="s">
        <v>13</v>
      </c>
      <c r="D2277" s="72" t="s">
        <v>14</v>
      </c>
      <c r="E2277" s="72" t="s">
        <v>39</v>
      </c>
      <c r="F2277" s="73">
        <v>-32</v>
      </c>
      <c r="G2277" s="72" t="s">
        <v>16</v>
      </c>
      <c r="H2277" s="72" t="s">
        <v>24</v>
      </c>
      <c r="I2277" s="72" t="s">
        <v>18</v>
      </c>
      <c r="J2277" s="72" t="s">
        <v>19</v>
      </c>
      <c r="K2277" s="72" t="s">
        <v>108</v>
      </c>
      <c r="L2277" s="72" t="s">
        <v>367</v>
      </c>
      <c r="M2277" s="72"/>
    </row>
    <row r="2278" spans="2:13" x14ac:dyDescent="0.25">
      <c r="B2278" s="72" t="s">
        <v>12</v>
      </c>
      <c r="C2278" s="72" t="s">
        <v>13</v>
      </c>
      <c r="D2278" s="72" t="s">
        <v>14</v>
      </c>
      <c r="E2278" s="72" t="s">
        <v>316</v>
      </c>
      <c r="F2278" s="73">
        <v>144778</v>
      </c>
      <c r="G2278" s="72" t="s">
        <v>16</v>
      </c>
      <c r="H2278" s="72" t="s">
        <v>24</v>
      </c>
      <c r="I2278" s="72" t="s">
        <v>18</v>
      </c>
      <c r="J2278" s="72" t="s">
        <v>19</v>
      </c>
      <c r="K2278" s="72" t="s">
        <v>99</v>
      </c>
      <c r="L2278" s="72" t="s">
        <v>242</v>
      </c>
      <c r="M2278" s="72" t="s">
        <v>444</v>
      </c>
    </row>
    <row r="2279" spans="2:13" x14ac:dyDescent="0.25">
      <c r="B2279" s="72" t="s">
        <v>12</v>
      </c>
      <c r="C2279" s="72" t="s">
        <v>13</v>
      </c>
      <c r="D2279" s="72" t="s">
        <v>14</v>
      </c>
      <c r="E2279" s="72" t="s">
        <v>79</v>
      </c>
      <c r="F2279" s="73">
        <v>-207</v>
      </c>
      <c r="G2279" s="72" t="s">
        <v>16</v>
      </c>
      <c r="H2279" s="72" t="s">
        <v>24</v>
      </c>
      <c r="I2279" s="72" t="s">
        <v>18</v>
      </c>
      <c r="J2279" s="72" t="s">
        <v>19</v>
      </c>
      <c r="K2279" s="72" t="s">
        <v>25</v>
      </c>
      <c r="L2279" s="72" t="s">
        <v>474</v>
      </c>
      <c r="M2279" s="72"/>
    </row>
    <row r="2280" spans="2:13" x14ac:dyDescent="0.25">
      <c r="B2280" s="72" t="s">
        <v>12</v>
      </c>
      <c r="C2280" s="72" t="s">
        <v>13</v>
      </c>
      <c r="D2280" s="72" t="s">
        <v>14</v>
      </c>
      <c r="E2280" s="72" t="s">
        <v>667</v>
      </c>
      <c r="F2280" s="73">
        <v>83868</v>
      </c>
      <c r="G2280" s="72" t="s">
        <v>269</v>
      </c>
      <c r="H2280" s="72" t="s">
        <v>24</v>
      </c>
      <c r="I2280" s="72" t="s">
        <v>18</v>
      </c>
      <c r="J2280" s="72" t="s">
        <v>19</v>
      </c>
      <c r="K2280" s="72"/>
      <c r="L2280" s="72"/>
      <c r="M2280" s="72" t="s">
        <v>184</v>
      </c>
    </row>
    <row r="2281" spans="2:13" x14ac:dyDescent="0.25">
      <c r="B2281" s="72" t="s">
        <v>12</v>
      </c>
      <c r="C2281" s="72" t="s">
        <v>13</v>
      </c>
      <c r="D2281" s="72" t="s">
        <v>14</v>
      </c>
      <c r="E2281" s="72" t="s">
        <v>144</v>
      </c>
      <c r="F2281" s="73">
        <v>30067</v>
      </c>
      <c r="G2281" s="72" t="s">
        <v>16</v>
      </c>
      <c r="H2281" s="72" t="s">
        <v>24</v>
      </c>
      <c r="I2281" s="72" t="s">
        <v>18</v>
      </c>
      <c r="J2281" s="72" t="s">
        <v>19</v>
      </c>
      <c r="K2281" s="72" t="s">
        <v>49</v>
      </c>
      <c r="L2281" s="72" t="s">
        <v>203</v>
      </c>
      <c r="M2281" s="72" t="s">
        <v>133</v>
      </c>
    </row>
    <row r="2282" spans="2:13" x14ac:dyDescent="0.25">
      <c r="B2282" s="72" t="s">
        <v>12</v>
      </c>
      <c r="C2282" s="72" t="s">
        <v>13</v>
      </c>
      <c r="D2282" s="72" t="s">
        <v>14</v>
      </c>
      <c r="E2282" s="72" t="s">
        <v>70</v>
      </c>
      <c r="F2282" s="73">
        <v>41548</v>
      </c>
      <c r="G2282" s="72" t="s">
        <v>16</v>
      </c>
      <c r="H2282" s="72" t="s">
        <v>17</v>
      </c>
      <c r="I2282" s="72" t="s">
        <v>18</v>
      </c>
      <c r="J2282" s="72" t="s">
        <v>19</v>
      </c>
      <c r="K2282" s="72" t="s">
        <v>37</v>
      </c>
      <c r="L2282" s="72" t="s">
        <v>177</v>
      </c>
      <c r="M2282" s="72" t="s">
        <v>72</v>
      </c>
    </row>
    <row r="2283" spans="2:13" x14ac:dyDescent="0.25">
      <c r="B2283" s="72" t="s">
        <v>12</v>
      </c>
      <c r="C2283" s="72" t="s">
        <v>13</v>
      </c>
      <c r="D2283" s="72" t="s">
        <v>14</v>
      </c>
      <c r="E2283" s="72" t="s">
        <v>41</v>
      </c>
      <c r="F2283" s="73">
        <v>-147</v>
      </c>
      <c r="G2283" s="72" t="s">
        <v>16</v>
      </c>
      <c r="H2283" s="72" t="s">
        <v>24</v>
      </c>
      <c r="I2283" s="72" t="s">
        <v>18</v>
      </c>
      <c r="J2283" s="72" t="s">
        <v>19</v>
      </c>
      <c r="K2283" s="72" t="s">
        <v>99</v>
      </c>
      <c r="L2283" s="72" t="s">
        <v>419</v>
      </c>
      <c r="M2283" s="72"/>
    </row>
    <row r="2284" spans="2:13" x14ac:dyDescent="0.25">
      <c r="B2284" s="72" t="s">
        <v>12</v>
      </c>
      <c r="C2284" s="72" t="s">
        <v>13</v>
      </c>
      <c r="D2284" s="72" t="s">
        <v>14</v>
      </c>
      <c r="E2284" s="72" t="s">
        <v>258</v>
      </c>
      <c r="F2284" s="73">
        <v>1807571</v>
      </c>
      <c r="G2284" s="72" t="s">
        <v>16</v>
      </c>
      <c r="H2284" s="72" t="s">
        <v>24</v>
      </c>
      <c r="I2284" s="72" t="s">
        <v>18</v>
      </c>
      <c r="J2284" s="72" t="s">
        <v>19</v>
      </c>
      <c r="K2284" s="72" t="s">
        <v>43</v>
      </c>
      <c r="L2284" s="72" t="s">
        <v>336</v>
      </c>
      <c r="M2284" s="72" t="s">
        <v>303</v>
      </c>
    </row>
    <row r="2285" spans="2:13" x14ac:dyDescent="0.25">
      <c r="B2285" s="72" t="s">
        <v>12</v>
      </c>
      <c r="C2285" s="72" t="s">
        <v>13</v>
      </c>
      <c r="D2285" s="72" t="s">
        <v>14</v>
      </c>
      <c r="E2285" s="72" t="s">
        <v>228</v>
      </c>
      <c r="F2285" s="73">
        <v>40611</v>
      </c>
      <c r="G2285" s="72" t="s">
        <v>16</v>
      </c>
      <c r="H2285" s="72" t="s">
        <v>17</v>
      </c>
      <c r="I2285" s="72" t="s">
        <v>18</v>
      </c>
      <c r="J2285" s="72" t="s">
        <v>19</v>
      </c>
      <c r="K2285" s="72" t="s">
        <v>37</v>
      </c>
      <c r="L2285" s="72" t="s">
        <v>183</v>
      </c>
      <c r="M2285" s="72" t="s">
        <v>67</v>
      </c>
    </row>
    <row r="2286" spans="2:13" x14ac:dyDescent="0.25">
      <c r="B2286" s="72" t="s">
        <v>12</v>
      </c>
      <c r="C2286" s="72" t="s">
        <v>13</v>
      </c>
      <c r="D2286" s="72" t="s">
        <v>14</v>
      </c>
      <c r="E2286" s="72" t="s">
        <v>51</v>
      </c>
      <c r="F2286" s="73">
        <v>90211</v>
      </c>
      <c r="G2286" s="72" t="s">
        <v>16</v>
      </c>
      <c r="H2286" s="72" t="s">
        <v>17</v>
      </c>
      <c r="I2286" s="72" t="s">
        <v>18</v>
      </c>
      <c r="J2286" s="72" t="s">
        <v>19</v>
      </c>
      <c r="K2286" s="72" t="s">
        <v>25</v>
      </c>
      <c r="L2286" s="72" t="s">
        <v>377</v>
      </c>
      <c r="M2286" s="72"/>
    </row>
    <row r="2287" spans="2:13" x14ac:dyDescent="0.25">
      <c r="B2287" s="72" t="s">
        <v>12</v>
      </c>
      <c r="C2287" s="72" t="s">
        <v>13</v>
      </c>
      <c r="D2287" s="72" t="s">
        <v>14</v>
      </c>
      <c r="E2287" s="72" t="s">
        <v>144</v>
      </c>
      <c r="F2287" s="73">
        <v>2341126</v>
      </c>
      <c r="G2287" s="72" t="s">
        <v>16</v>
      </c>
      <c r="H2287" s="72" t="s">
        <v>17</v>
      </c>
      <c r="I2287" s="72" t="s">
        <v>18</v>
      </c>
      <c r="J2287" s="72" t="s">
        <v>19</v>
      </c>
      <c r="K2287" s="72" t="s">
        <v>25</v>
      </c>
      <c r="L2287" s="72" t="s">
        <v>104</v>
      </c>
      <c r="M2287" s="72" t="s">
        <v>22</v>
      </c>
    </row>
    <row r="2288" spans="2:13" x14ac:dyDescent="0.25">
      <c r="B2288" s="72" t="s">
        <v>12</v>
      </c>
      <c r="C2288" s="72" t="s">
        <v>13</v>
      </c>
      <c r="D2288" s="72" t="s">
        <v>14</v>
      </c>
      <c r="E2288" s="72" t="s">
        <v>746</v>
      </c>
      <c r="F2288" s="73">
        <v>-9480894</v>
      </c>
      <c r="G2288" s="72" t="s">
        <v>16</v>
      </c>
      <c r="H2288" s="72" t="s">
        <v>24</v>
      </c>
      <c r="I2288" s="72" t="s">
        <v>18</v>
      </c>
      <c r="J2288" s="72" t="s">
        <v>19</v>
      </c>
      <c r="K2288" s="72"/>
      <c r="L2288" s="72"/>
      <c r="M2288" s="72"/>
    </row>
    <row r="2289" spans="2:13" x14ac:dyDescent="0.25">
      <c r="B2289" s="72" t="s">
        <v>12</v>
      </c>
      <c r="C2289" s="72" t="s">
        <v>13</v>
      </c>
      <c r="D2289" s="72" t="s">
        <v>14</v>
      </c>
      <c r="E2289" s="72" t="s">
        <v>39</v>
      </c>
      <c r="F2289" s="73">
        <v>-133835</v>
      </c>
      <c r="G2289" s="72" t="s">
        <v>16</v>
      </c>
      <c r="H2289" s="72" t="s">
        <v>24</v>
      </c>
      <c r="I2289" s="72" t="s">
        <v>18</v>
      </c>
      <c r="J2289" s="72" t="s">
        <v>19</v>
      </c>
      <c r="K2289" s="72" t="s">
        <v>25</v>
      </c>
      <c r="L2289" s="72" t="s">
        <v>69</v>
      </c>
      <c r="M2289" s="72"/>
    </row>
    <row r="2290" spans="2:13" x14ac:dyDescent="0.25">
      <c r="B2290" s="72" t="s">
        <v>12</v>
      </c>
      <c r="C2290" s="72" t="s">
        <v>13</v>
      </c>
      <c r="D2290" s="72" t="s">
        <v>14</v>
      </c>
      <c r="E2290" s="72" t="s">
        <v>83</v>
      </c>
      <c r="F2290" s="73">
        <v>173657</v>
      </c>
      <c r="G2290" s="72" t="s">
        <v>16</v>
      </c>
      <c r="H2290" s="72" t="s">
        <v>24</v>
      </c>
      <c r="I2290" s="72" t="s">
        <v>18</v>
      </c>
      <c r="J2290" s="72" t="s">
        <v>19</v>
      </c>
      <c r="K2290" s="72" t="s">
        <v>37</v>
      </c>
      <c r="L2290" s="72" t="s">
        <v>292</v>
      </c>
      <c r="M2290" s="72"/>
    </row>
    <row r="2291" spans="2:13" x14ac:dyDescent="0.25">
      <c r="B2291" s="72" t="s">
        <v>12</v>
      </c>
      <c r="C2291" s="72" t="s">
        <v>13</v>
      </c>
      <c r="D2291" s="72" t="s">
        <v>14</v>
      </c>
      <c r="E2291" s="72" t="s">
        <v>30</v>
      </c>
      <c r="F2291" s="73">
        <v>-1255</v>
      </c>
      <c r="G2291" s="72" t="s">
        <v>16</v>
      </c>
      <c r="H2291" s="72" t="s">
        <v>17</v>
      </c>
      <c r="I2291" s="72" t="s">
        <v>18</v>
      </c>
      <c r="J2291" s="72" t="s">
        <v>19</v>
      </c>
      <c r="K2291" s="72" t="s">
        <v>25</v>
      </c>
      <c r="L2291" s="72" t="s">
        <v>88</v>
      </c>
      <c r="M2291" s="72"/>
    </row>
    <row r="2292" spans="2:13" x14ac:dyDescent="0.25">
      <c r="B2292" s="72" t="s">
        <v>12</v>
      </c>
      <c r="C2292" s="72" t="s">
        <v>13</v>
      </c>
      <c r="D2292" s="72" t="s">
        <v>14</v>
      </c>
      <c r="E2292" s="72" t="s">
        <v>39</v>
      </c>
      <c r="F2292" s="73">
        <v>-9532</v>
      </c>
      <c r="G2292" s="72" t="s">
        <v>16</v>
      </c>
      <c r="H2292" s="72" t="s">
        <v>24</v>
      </c>
      <c r="I2292" s="72" t="s">
        <v>18</v>
      </c>
      <c r="J2292" s="72" t="s">
        <v>19</v>
      </c>
      <c r="K2292" s="72" t="s">
        <v>96</v>
      </c>
      <c r="L2292" s="72" t="s">
        <v>223</v>
      </c>
      <c r="M2292" s="72"/>
    </row>
    <row r="2293" spans="2:13" x14ac:dyDescent="0.25">
      <c r="B2293" s="72" t="s">
        <v>12</v>
      </c>
      <c r="C2293" s="72" t="s">
        <v>13</v>
      </c>
      <c r="D2293" s="72" t="s">
        <v>14</v>
      </c>
      <c r="E2293" s="72" t="s">
        <v>746</v>
      </c>
      <c r="F2293" s="73">
        <v>-5806</v>
      </c>
      <c r="G2293" s="72" t="s">
        <v>16</v>
      </c>
      <c r="H2293" s="72" t="s">
        <v>17</v>
      </c>
      <c r="I2293" s="72" t="s">
        <v>18</v>
      </c>
      <c r="J2293" s="72" t="s">
        <v>19</v>
      </c>
      <c r="K2293" s="72"/>
      <c r="L2293" s="72"/>
      <c r="M2293" s="72"/>
    </row>
    <row r="2294" spans="2:13" x14ac:dyDescent="0.25">
      <c r="B2294" s="72" t="s">
        <v>12</v>
      </c>
      <c r="C2294" s="72" t="s">
        <v>13</v>
      </c>
      <c r="D2294" s="72" t="s">
        <v>14</v>
      </c>
      <c r="E2294" s="72" t="s">
        <v>68</v>
      </c>
      <c r="F2294" s="73">
        <v>-19713</v>
      </c>
      <c r="G2294" s="72" t="s">
        <v>16</v>
      </c>
      <c r="H2294" s="72" t="s">
        <v>24</v>
      </c>
      <c r="I2294" s="72" t="s">
        <v>18</v>
      </c>
      <c r="J2294" s="72" t="s">
        <v>19</v>
      </c>
      <c r="K2294" s="72" t="s">
        <v>25</v>
      </c>
      <c r="L2294" s="72" t="s">
        <v>191</v>
      </c>
      <c r="M2294" s="72"/>
    </row>
    <row r="2295" spans="2:13" x14ac:dyDescent="0.25">
      <c r="B2295" s="72" t="s">
        <v>12</v>
      </c>
      <c r="C2295" s="72" t="s">
        <v>13</v>
      </c>
      <c r="D2295" s="72" t="s">
        <v>14</v>
      </c>
      <c r="E2295" s="72" t="s">
        <v>58</v>
      </c>
      <c r="F2295" s="73">
        <v>188106</v>
      </c>
      <c r="G2295" s="72" t="s">
        <v>16</v>
      </c>
      <c r="H2295" s="72" t="s">
        <v>24</v>
      </c>
      <c r="I2295" s="72" t="s">
        <v>18</v>
      </c>
      <c r="J2295" s="72" t="s">
        <v>19</v>
      </c>
      <c r="K2295" s="72" t="s">
        <v>49</v>
      </c>
      <c r="L2295" s="72" t="s">
        <v>253</v>
      </c>
      <c r="M2295" s="72" t="s">
        <v>29</v>
      </c>
    </row>
    <row r="2296" spans="2:13" x14ac:dyDescent="0.25">
      <c r="B2296" s="72" t="s">
        <v>12</v>
      </c>
      <c r="C2296" s="72" t="s">
        <v>13</v>
      </c>
      <c r="D2296" s="72" t="s">
        <v>14</v>
      </c>
      <c r="E2296" s="72" t="s">
        <v>55</v>
      </c>
      <c r="F2296" s="73">
        <v>145039</v>
      </c>
      <c r="G2296" s="72" t="s">
        <v>16</v>
      </c>
      <c r="H2296" s="72" t="s">
        <v>17</v>
      </c>
      <c r="I2296" s="72" t="s">
        <v>18</v>
      </c>
      <c r="J2296" s="72" t="s">
        <v>19</v>
      </c>
      <c r="K2296" s="72" t="s">
        <v>25</v>
      </c>
      <c r="L2296" s="72" t="s">
        <v>122</v>
      </c>
      <c r="M2296" s="72" t="s">
        <v>57</v>
      </c>
    </row>
    <row r="2297" spans="2:13" x14ac:dyDescent="0.25">
      <c r="B2297" s="72" t="s">
        <v>12</v>
      </c>
      <c r="C2297" s="72" t="s">
        <v>13</v>
      </c>
      <c r="D2297" s="72" t="s">
        <v>14</v>
      </c>
      <c r="E2297" s="72" t="s">
        <v>256</v>
      </c>
      <c r="F2297" s="73">
        <v>-25115</v>
      </c>
      <c r="G2297" s="72" t="s">
        <v>16</v>
      </c>
      <c r="H2297" s="72" t="s">
        <v>24</v>
      </c>
      <c r="I2297" s="72" t="s">
        <v>18</v>
      </c>
      <c r="J2297" s="72" t="s">
        <v>19</v>
      </c>
      <c r="K2297" s="72" t="s">
        <v>31</v>
      </c>
      <c r="L2297" s="72" t="s">
        <v>293</v>
      </c>
      <c r="M2297" s="72"/>
    </row>
    <row r="2298" spans="2:13" x14ac:dyDescent="0.25">
      <c r="B2298" s="72" t="s">
        <v>12</v>
      </c>
      <c r="C2298" s="72" t="s">
        <v>13</v>
      </c>
      <c r="D2298" s="72" t="s">
        <v>14</v>
      </c>
      <c r="E2298" s="72" t="s">
        <v>27</v>
      </c>
      <c r="F2298" s="73">
        <v>33537</v>
      </c>
      <c r="G2298" s="72" t="s">
        <v>16</v>
      </c>
      <c r="H2298" s="72" t="s">
        <v>24</v>
      </c>
      <c r="I2298" s="72" t="s">
        <v>18</v>
      </c>
      <c r="J2298" s="72" t="s">
        <v>19</v>
      </c>
      <c r="K2298" s="72" t="s">
        <v>75</v>
      </c>
      <c r="L2298" s="72" t="s">
        <v>231</v>
      </c>
      <c r="M2298" s="72" t="s">
        <v>112</v>
      </c>
    </row>
    <row r="2299" spans="2:13" x14ac:dyDescent="0.25">
      <c r="B2299" s="72" t="s">
        <v>12</v>
      </c>
      <c r="C2299" s="72" t="s">
        <v>13</v>
      </c>
      <c r="D2299" s="72" t="s">
        <v>14</v>
      </c>
      <c r="E2299" s="72" t="s">
        <v>39</v>
      </c>
      <c r="F2299" s="73">
        <v>-532</v>
      </c>
      <c r="G2299" s="72" t="s">
        <v>16</v>
      </c>
      <c r="H2299" s="72" t="s">
        <v>24</v>
      </c>
      <c r="I2299" s="72" t="s">
        <v>18</v>
      </c>
      <c r="J2299" s="72" t="s">
        <v>19</v>
      </c>
      <c r="K2299" s="72" t="s">
        <v>25</v>
      </c>
      <c r="L2299" s="72" t="s">
        <v>276</v>
      </c>
      <c r="M2299" s="72"/>
    </row>
    <row r="2300" spans="2:13" x14ac:dyDescent="0.25">
      <c r="B2300" s="72" t="s">
        <v>12</v>
      </c>
      <c r="C2300" s="72" t="s">
        <v>13</v>
      </c>
      <c r="D2300" s="72" t="s">
        <v>14</v>
      </c>
      <c r="E2300" s="72" t="s">
        <v>83</v>
      </c>
      <c r="F2300" s="73">
        <v>2164</v>
      </c>
      <c r="G2300" s="72" t="s">
        <v>16</v>
      </c>
      <c r="H2300" s="72" t="s">
        <v>24</v>
      </c>
      <c r="I2300" s="72" t="s">
        <v>18</v>
      </c>
      <c r="J2300" s="72" t="s">
        <v>19</v>
      </c>
      <c r="K2300" s="72" t="s">
        <v>63</v>
      </c>
      <c r="L2300" s="72" t="s">
        <v>553</v>
      </c>
      <c r="M2300" s="72"/>
    </row>
    <row r="2301" spans="2:13" x14ac:dyDescent="0.25">
      <c r="B2301" s="72" t="s">
        <v>12</v>
      </c>
      <c r="C2301" s="72" t="s">
        <v>13</v>
      </c>
      <c r="D2301" s="72" t="s">
        <v>14</v>
      </c>
      <c r="E2301" s="72" t="s">
        <v>241</v>
      </c>
      <c r="F2301" s="73">
        <v>59485</v>
      </c>
      <c r="G2301" s="72" t="s">
        <v>16</v>
      </c>
      <c r="H2301" s="72" t="s">
        <v>17</v>
      </c>
      <c r="I2301" s="72" t="s">
        <v>18</v>
      </c>
      <c r="J2301" s="72" t="s">
        <v>19</v>
      </c>
      <c r="K2301" s="72" t="s">
        <v>25</v>
      </c>
      <c r="L2301" s="72" t="s">
        <v>244</v>
      </c>
      <c r="M2301" s="72" t="s">
        <v>444</v>
      </c>
    </row>
    <row r="2302" spans="2:13" x14ac:dyDescent="0.25">
      <c r="B2302" s="72" t="s">
        <v>12</v>
      </c>
      <c r="C2302" s="72" t="s">
        <v>13</v>
      </c>
      <c r="D2302" s="72" t="s">
        <v>14</v>
      </c>
      <c r="E2302" s="72" t="s">
        <v>146</v>
      </c>
      <c r="F2302" s="73">
        <v>-131</v>
      </c>
      <c r="G2302" s="72" t="s">
        <v>16</v>
      </c>
      <c r="H2302" s="72" t="s">
        <v>24</v>
      </c>
      <c r="I2302" s="72" t="s">
        <v>18</v>
      </c>
      <c r="J2302" s="72" t="s">
        <v>19</v>
      </c>
      <c r="K2302" s="72" t="s">
        <v>25</v>
      </c>
      <c r="L2302" s="72" t="s">
        <v>93</v>
      </c>
      <c r="M2302" s="72"/>
    </row>
    <row r="2303" spans="2:13" x14ac:dyDescent="0.25">
      <c r="B2303" s="72" t="s">
        <v>12</v>
      </c>
      <c r="C2303" s="72" t="s">
        <v>13</v>
      </c>
      <c r="D2303" s="72" t="s">
        <v>14</v>
      </c>
      <c r="E2303" s="72" t="s">
        <v>58</v>
      </c>
      <c r="F2303" s="73">
        <v>15858378</v>
      </c>
      <c r="G2303" s="72" t="s">
        <v>16</v>
      </c>
      <c r="H2303" s="72" t="s">
        <v>24</v>
      </c>
      <c r="I2303" s="72" t="s">
        <v>18</v>
      </c>
      <c r="J2303" s="72" t="s">
        <v>19</v>
      </c>
      <c r="K2303" s="72" t="s">
        <v>96</v>
      </c>
      <c r="L2303" s="72" t="s">
        <v>162</v>
      </c>
      <c r="M2303" s="72" t="s">
        <v>47</v>
      </c>
    </row>
    <row r="2304" spans="2:13" x14ac:dyDescent="0.25">
      <c r="B2304" s="72" t="s">
        <v>12</v>
      </c>
      <c r="C2304" s="72" t="s">
        <v>13</v>
      </c>
      <c r="D2304" s="72" t="s">
        <v>14</v>
      </c>
      <c r="E2304" s="72" t="s">
        <v>68</v>
      </c>
      <c r="F2304" s="73">
        <v>-29041</v>
      </c>
      <c r="G2304" s="72" t="s">
        <v>16</v>
      </c>
      <c r="H2304" s="72" t="s">
        <v>24</v>
      </c>
      <c r="I2304" s="72" t="s">
        <v>48</v>
      </c>
      <c r="J2304" s="72" t="s">
        <v>19</v>
      </c>
      <c r="K2304" s="72" t="s">
        <v>37</v>
      </c>
      <c r="L2304" s="72" t="s">
        <v>291</v>
      </c>
      <c r="M2304" s="72"/>
    </row>
    <row r="2305" spans="2:13" x14ac:dyDescent="0.25">
      <c r="B2305" s="72" t="s">
        <v>12</v>
      </c>
      <c r="C2305" s="72" t="s">
        <v>13</v>
      </c>
      <c r="D2305" s="72" t="s">
        <v>14</v>
      </c>
      <c r="E2305" s="72" t="s">
        <v>41</v>
      </c>
      <c r="F2305" s="73">
        <v>-266</v>
      </c>
      <c r="G2305" s="72" t="s">
        <v>16</v>
      </c>
      <c r="H2305" s="72" t="s">
        <v>24</v>
      </c>
      <c r="I2305" s="72" t="s">
        <v>18</v>
      </c>
      <c r="J2305" s="72" t="s">
        <v>19</v>
      </c>
      <c r="K2305" s="72" t="s">
        <v>25</v>
      </c>
      <c r="L2305" s="72" t="s">
        <v>407</v>
      </c>
      <c r="M2305" s="72"/>
    </row>
    <row r="2306" spans="2:13" x14ac:dyDescent="0.25">
      <c r="B2306" s="72" t="s">
        <v>12</v>
      </c>
      <c r="C2306" s="72" t="s">
        <v>13</v>
      </c>
      <c r="D2306" s="72" t="s">
        <v>14</v>
      </c>
      <c r="E2306" s="72" t="s">
        <v>39</v>
      </c>
      <c r="F2306" s="73">
        <v>-22010</v>
      </c>
      <c r="G2306" s="72" t="s">
        <v>16</v>
      </c>
      <c r="H2306" s="72" t="s">
        <v>17</v>
      </c>
      <c r="I2306" s="72" t="s">
        <v>18</v>
      </c>
      <c r="J2306" s="72" t="s">
        <v>19</v>
      </c>
      <c r="K2306" s="72" t="s">
        <v>25</v>
      </c>
      <c r="L2306" s="72" t="s">
        <v>249</v>
      </c>
      <c r="M2306" s="72"/>
    </row>
    <row r="2307" spans="2:13" x14ac:dyDescent="0.25">
      <c r="B2307" s="72" t="s">
        <v>12</v>
      </c>
      <c r="C2307" s="72" t="s">
        <v>13</v>
      </c>
      <c r="D2307" s="72" t="s">
        <v>14</v>
      </c>
      <c r="E2307" s="72" t="s">
        <v>256</v>
      </c>
      <c r="F2307" s="73">
        <v>-14004</v>
      </c>
      <c r="G2307" s="72" t="s">
        <v>16</v>
      </c>
      <c r="H2307" s="72" t="s">
        <v>24</v>
      </c>
      <c r="I2307" s="72" t="s">
        <v>18</v>
      </c>
      <c r="J2307" s="72" t="s">
        <v>19</v>
      </c>
      <c r="K2307" s="72" t="s">
        <v>37</v>
      </c>
      <c r="L2307" s="72" t="s">
        <v>301</v>
      </c>
      <c r="M2307" s="72"/>
    </row>
    <row r="2308" spans="2:13" x14ac:dyDescent="0.25">
      <c r="B2308" s="72" t="s">
        <v>12</v>
      </c>
      <c r="C2308" s="72" t="s">
        <v>13</v>
      </c>
      <c r="D2308" s="72" t="s">
        <v>14</v>
      </c>
      <c r="E2308" s="72" t="s">
        <v>79</v>
      </c>
      <c r="F2308" s="73">
        <v>-4045</v>
      </c>
      <c r="G2308" s="72" t="s">
        <v>16</v>
      </c>
      <c r="H2308" s="72" t="s">
        <v>24</v>
      </c>
      <c r="I2308" s="72" t="s">
        <v>18</v>
      </c>
      <c r="J2308" s="72" t="s">
        <v>19</v>
      </c>
      <c r="K2308" s="72" t="s">
        <v>25</v>
      </c>
      <c r="L2308" s="72" t="s">
        <v>420</v>
      </c>
      <c r="M2308" s="72"/>
    </row>
    <row r="2309" spans="2:13" x14ac:dyDescent="0.25">
      <c r="B2309" s="72" t="s">
        <v>12</v>
      </c>
      <c r="C2309" s="72" t="s">
        <v>13</v>
      </c>
      <c r="D2309" s="72" t="s">
        <v>14</v>
      </c>
      <c r="E2309" s="72" t="s">
        <v>79</v>
      </c>
      <c r="F2309" s="73">
        <v>-1</v>
      </c>
      <c r="G2309" s="72" t="s">
        <v>16</v>
      </c>
      <c r="H2309" s="72" t="s">
        <v>17</v>
      </c>
      <c r="I2309" s="72" t="s">
        <v>18</v>
      </c>
      <c r="J2309" s="72" t="s">
        <v>19</v>
      </c>
      <c r="K2309" s="72" t="s">
        <v>25</v>
      </c>
      <c r="L2309" s="72" t="s">
        <v>647</v>
      </c>
      <c r="M2309" s="72"/>
    </row>
    <row r="2310" spans="2:13" x14ac:dyDescent="0.25">
      <c r="B2310" s="72" t="s">
        <v>12</v>
      </c>
      <c r="C2310" s="72" t="s">
        <v>13</v>
      </c>
      <c r="D2310" s="72" t="s">
        <v>14</v>
      </c>
      <c r="E2310" s="72" t="s">
        <v>123</v>
      </c>
      <c r="F2310" s="73">
        <v>-65</v>
      </c>
      <c r="G2310" s="72" t="s">
        <v>16</v>
      </c>
      <c r="H2310" s="72" t="s">
        <v>17</v>
      </c>
      <c r="I2310" s="72" t="s">
        <v>18</v>
      </c>
      <c r="J2310" s="72" t="s">
        <v>19</v>
      </c>
      <c r="K2310" s="72" t="s">
        <v>25</v>
      </c>
      <c r="L2310" s="72" t="s">
        <v>392</v>
      </c>
      <c r="M2310" s="72"/>
    </row>
    <row r="2311" spans="2:13" x14ac:dyDescent="0.25">
      <c r="B2311" s="72" t="s">
        <v>12</v>
      </c>
      <c r="C2311" s="72" t="s">
        <v>13</v>
      </c>
      <c r="D2311" s="72" t="s">
        <v>14</v>
      </c>
      <c r="E2311" s="72" t="s">
        <v>51</v>
      </c>
      <c r="F2311" s="73">
        <v>131586</v>
      </c>
      <c r="G2311" s="72" t="s">
        <v>16</v>
      </c>
      <c r="H2311" s="72" t="s">
        <v>17</v>
      </c>
      <c r="I2311" s="72" t="s">
        <v>18</v>
      </c>
      <c r="J2311" s="72" t="s">
        <v>19</v>
      </c>
      <c r="K2311" s="72" t="s">
        <v>37</v>
      </c>
      <c r="L2311" s="72" t="s">
        <v>509</v>
      </c>
      <c r="M2311" s="72"/>
    </row>
    <row r="2312" spans="2:13" x14ac:dyDescent="0.25">
      <c r="B2312" s="72" t="s">
        <v>12</v>
      </c>
      <c r="C2312" s="72" t="s">
        <v>13</v>
      </c>
      <c r="D2312" s="72" t="s">
        <v>14</v>
      </c>
      <c r="E2312" s="72" t="s">
        <v>81</v>
      </c>
      <c r="F2312" s="73">
        <v>136735</v>
      </c>
      <c r="G2312" s="72" t="s">
        <v>16</v>
      </c>
      <c r="H2312" s="72" t="s">
        <v>24</v>
      </c>
      <c r="I2312" s="72" t="s">
        <v>18</v>
      </c>
      <c r="J2312" s="72" t="s">
        <v>19</v>
      </c>
      <c r="K2312" s="72" t="s">
        <v>37</v>
      </c>
      <c r="L2312" s="72" t="s">
        <v>54</v>
      </c>
      <c r="M2312" s="72" t="s">
        <v>29</v>
      </c>
    </row>
    <row r="2313" spans="2:13" x14ac:dyDescent="0.25">
      <c r="B2313" s="72" t="s">
        <v>12</v>
      </c>
      <c r="C2313" s="72" t="s">
        <v>13</v>
      </c>
      <c r="D2313" s="72" t="s">
        <v>14</v>
      </c>
      <c r="E2313" s="72" t="s">
        <v>79</v>
      </c>
      <c r="F2313" s="73">
        <v>-249570</v>
      </c>
      <c r="G2313" s="72" t="s">
        <v>269</v>
      </c>
      <c r="H2313" s="72" t="s">
        <v>24</v>
      </c>
      <c r="I2313" s="72" t="s">
        <v>18</v>
      </c>
      <c r="J2313" s="72" t="s">
        <v>526</v>
      </c>
      <c r="K2313" s="72" t="s">
        <v>117</v>
      </c>
      <c r="L2313" s="72" t="s">
        <v>271</v>
      </c>
      <c r="M2313" s="72"/>
    </row>
    <row r="2314" spans="2:13" x14ac:dyDescent="0.25">
      <c r="B2314" s="72" t="s">
        <v>12</v>
      </c>
      <c r="C2314" s="72" t="s">
        <v>13</v>
      </c>
      <c r="D2314" s="72" t="s">
        <v>14</v>
      </c>
      <c r="E2314" s="72" t="s">
        <v>55</v>
      </c>
      <c r="F2314" s="73">
        <v>11195812</v>
      </c>
      <c r="G2314" s="72" t="s">
        <v>16</v>
      </c>
      <c r="H2314" s="72" t="s">
        <v>24</v>
      </c>
      <c r="I2314" s="72" t="s">
        <v>18</v>
      </c>
      <c r="J2314" s="72" t="s">
        <v>19</v>
      </c>
      <c r="K2314" s="72" t="s">
        <v>43</v>
      </c>
      <c r="L2314" s="72" t="s">
        <v>472</v>
      </c>
      <c r="M2314" s="72" t="s">
        <v>112</v>
      </c>
    </row>
    <row r="2315" spans="2:13" x14ac:dyDescent="0.25">
      <c r="B2315" s="72" t="s">
        <v>12</v>
      </c>
      <c r="C2315" s="72" t="s">
        <v>13</v>
      </c>
      <c r="D2315" s="72" t="s">
        <v>14</v>
      </c>
      <c r="E2315" s="72" t="s">
        <v>256</v>
      </c>
      <c r="F2315" s="73">
        <v>-5</v>
      </c>
      <c r="G2315" s="72" t="s">
        <v>16</v>
      </c>
      <c r="H2315" s="72" t="s">
        <v>24</v>
      </c>
      <c r="I2315" s="72" t="s">
        <v>18</v>
      </c>
      <c r="J2315" s="72" t="s">
        <v>19</v>
      </c>
      <c r="K2315" s="72" t="s">
        <v>37</v>
      </c>
      <c r="L2315" s="72" t="s">
        <v>175</v>
      </c>
      <c r="M2315" s="72"/>
    </row>
    <row r="2316" spans="2:13" x14ac:dyDescent="0.25">
      <c r="B2316" s="72" t="s">
        <v>12</v>
      </c>
      <c r="C2316" s="72" t="s">
        <v>13</v>
      </c>
      <c r="D2316" s="72" t="s">
        <v>14</v>
      </c>
      <c r="E2316" s="72" t="s">
        <v>36</v>
      </c>
      <c r="F2316" s="73">
        <v>1894414</v>
      </c>
      <c r="G2316" s="72" t="s">
        <v>16</v>
      </c>
      <c r="H2316" s="72" t="s">
        <v>24</v>
      </c>
      <c r="I2316" s="72" t="s">
        <v>18</v>
      </c>
      <c r="J2316" s="72" t="s">
        <v>19</v>
      </c>
      <c r="K2316" s="72" t="s">
        <v>20</v>
      </c>
      <c r="L2316" s="72" t="s">
        <v>327</v>
      </c>
      <c r="M2316" s="72" t="s">
        <v>29</v>
      </c>
    </row>
    <row r="2317" spans="2:13" x14ac:dyDescent="0.25">
      <c r="B2317" s="72" t="s">
        <v>12</v>
      </c>
      <c r="C2317" s="72" t="s">
        <v>13</v>
      </c>
      <c r="D2317" s="72" t="s">
        <v>14</v>
      </c>
      <c r="E2317" s="72" t="s">
        <v>39</v>
      </c>
      <c r="F2317" s="73">
        <v>-11380</v>
      </c>
      <c r="G2317" s="72" t="s">
        <v>16</v>
      </c>
      <c r="H2317" s="72" t="s">
        <v>24</v>
      </c>
      <c r="I2317" s="72" t="s">
        <v>18</v>
      </c>
      <c r="J2317" s="72" t="s">
        <v>19</v>
      </c>
      <c r="K2317" s="72" t="s">
        <v>25</v>
      </c>
      <c r="L2317" s="72" t="s">
        <v>289</v>
      </c>
      <c r="M2317" s="72"/>
    </row>
    <row r="2318" spans="2:13" x14ac:dyDescent="0.25">
      <c r="B2318" s="72" t="s">
        <v>12</v>
      </c>
      <c r="C2318" s="72" t="s">
        <v>13</v>
      </c>
      <c r="D2318" s="72" t="s">
        <v>14</v>
      </c>
      <c r="E2318" s="72" t="s">
        <v>41</v>
      </c>
      <c r="F2318" s="73">
        <v>-612</v>
      </c>
      <c r="G2318" s="72" t="s">
        <v>16</v>
      </c>
      <c r="H2318" s="72" t="s">
        <v>24</v>
      </c>
      <c r="I2318" s="72" t="s">
        <v>18</v>
      </c>
      <c r="J2318" s="72" t="s">
        <v>19</v>
      </c>
      <c r="K2318" s="72" t="s">
        <v>25</v>
      </c>
      <c r="L2318" s="72" t="s">
        <v>365</v>
      </c>
      <c r="M2318" s="72"/>
    </row>
    <row r="2319" spans="2:13" x14ac:dyDescent="0.25">
      <c r="B2319" s="72" t="s">
        <v>12</v>
      </c>
      <c r="C2319" s="72" t="s">
        <v>13</v>
      </c>
      <c r="D2319" s="72" t="s">
        <v>14</v>
      </c>
      <c r="E2319" s="72" t="s">
        <v>94</v>
      </c>
      <c r="F2319" s="73">
        <v>46</v>
      </c>
      <c r="G2319" s="72" t="s">
        <v>16</v>
      </c>
      <c r="H2319" s="72" t="s">
        <v>17</v>
      </c>
      <c r="I2319" s="72" t="s">
        <v>18</v>
      </c>
      <c r="J2319" s="72" t="s">
        <v>19</v>
      </c>
      <c r="K2319" s="72" t="s">
        <v>25</v>
      </c>
      <c r="L2319" s="72" t="s">
        <v>176</v>
      </c>
      <c r="M2319" s="72"/>
    </row>
    <row r="2320" spans="2:13" x14ac:dyDescent="0.25">
      <c r="B2320" s="72" t="s">
        <v>12</v>
      </c>
      <c r="C2320" s="72" t="s">
        <v>13</v>
      </c>
      <c r="D2320" s="72" t="s">
        <v>14</v>
      </c>
      <c r="E2320" s="72" t="s">
        <v>36</v>
      </c>
      <c r="F2320" s="73">
        <v>282273</v>
      </c>
      <c r="G2320" s="72" t="s">
        <v>16</v>
      </c>
      <c r="H2320" s="72" t="s">
        <v>24</v>
      </c>
      <c r="I2320" s="72" t="s">
        <v>18</v>
      </c>
      <c r="J2320" s="72" t="s">
        <v>19</v>
      </c>
      <c r="K2320" s="72" t="s">
        <v>25</v>
      </c>
      <c r="L2320" s="72" t="s">
        <v>425</v>
      </c>
      <c r="M2320" s="72" t="s">
        <v>29</v>
      </c>
    </row>
    <row r="2321" spans="2:13" x14ac:dyDescent="0.25">
      <c r="B2321" s="72" t="s">
        <v>12</v>
      </c>
      <c r="C2321" s="72" t="s">
        <v>13</v>
      </c>
      <c r="D2321" s="72" t="s">
        <v>14</v>
      </c>
      <c r="E2321" s="72" t="s">
        <v>258</v>
      </c>
      <c r="F2321" s="73">
        <v>129100614</v>
      </c>
      <c r="G2321" s="72" t="s">
        <v>16</v>
      </c>
      <c r="H2321" s="72" t="s">
        <v>24</v>
      </c>
      <c r="I2321" s="72" t="s">
        <v>18</v>
      </c>
      <c r="J2321" s="72" t="s">
        <v>19</v>
      </c>
      <c r="K2321" s="72" t="s">
        <v>102</v>
      </c>
      <c r="L2321" s="72" t="s">
        <v>196</v>
      </c>
      <c r="M2321" s="72" t="s">
        <v>259</v>
      </c>
    </row>
    <row r="2322" spans="2:13" x14ac:dyDescent="0.25">
      <c r="B2322" s="72" t="s">
        <v>12</v>
      </c>
      <c r="C2322" s="72" t="s">
        <v>13</v>
      </c>
      <c r="D2322" s="72" t="s">
        <v>14</v>
      </c>
      <c r="E2322" s="72" t="s">
        <v>39</v>
      </c>
      <c r="F2322" s="73">
        <v>-527</v>
      </c>
      <c r="G2322" s="72" t="s">
        <v>16</v>
      </c>
      <c r="H2322" s="72" t="s">
        <v>24</v>
      </c>
      <c r="I2322" s="72" t="s">
        <v>18</v>
      </c>
      <c r="J2322" s="72" t="s">
        <v>19</v>
      </c>
      <c r="K2322" s="72" t="s">
        <v>117</v>
      </c>
      <c r="L2322" s="72" t="s">
        <v>484</v>
      </c>
      <c r="M2322" s="72"/>
    </row>
    <row r="2323" spans="2:13" x14ac:dyDescent="0.25">
      <c r="B2323" s="72" t="s">
        <v>12</v>
      </c>
      <c r="C2323" s="72" t="s">
        <v>13</v>
      </c>
      <c r="D2323" s="72" t="s">
        <v>14</v>
      </c>
      <c r="E2323" s="72" t="s">
        <v>123</v>
      </c>
      <c r="F2323" s="73">
        <v>-6737</v>
      </c>
      <c r="G2323" s="72" t="s">
        <v>16</v>
      </c>
      <c r="H2323" s="72" t="s">
        <v>24</v>
      </c>
      <c r="I2323" s="72" t="s">
        <v>18</v>
      </c>
      <c r="J2323" s="72" t="s">
        <v>19</v>
      </c>
      <c r="K2323" s="72" t="s">
        <v>49</v>
      </c>
      <c r="L2323" s="72" t="s">
        <v>91</v>
      </c>
      <c r="M2323" s="72"/>
    </row>
    <row r="2324" spans="2:13" x14ac:dyDescent="0.25">
      <c r="B2324" s="72" t="s">
        <v>12</v>
      </c>
      <c r="C2324" s="72" t="s">
        <v>13</v>
      </c>
      <c r="D2324" s="72" t="s">
        <v>14</v>
      </c>
      <c r="E2324" s="72" t="s">
        <v>187</v>
      </c>
      <c r="F2324" s="73">
        <v>17699801</v>
      </c>
      <c r="G2324" s="72" t="s">
        <v>16</v>
      </c>
      <c r="H2324" s="72" t="s">
        <v>17</v>
      </c>
      <c r="I2324" s="72" t="s">
        <v>18</v>
      </c>
      <c r="J2324" s="72" t="s">
        <v>19</v>
      </c>
      <c r="K2324" s="72" t="s">
        <v>205</v>
      </c>
      <c r="L2324" s="72" t="s">
        <v>206</v>
      </c>
      <c r="M2324" s="72" t="s">
        <v>47</v>
      </c>
    </row>
    <row r="2325" spans="2:13" x14ac:dyDescent="0.25">
      <c r="B2325" s="72" t="s">
        <v>12</v>
      </c>
      <c r="C2325" s="72" t="s">
        <v>13</v>
      </c>
      <c r="D2325" s="72" t="s">
        <v>14</v>
      </c>
      <c r="E2325" s="72" t="s">
        <v>79</v>
      </c>
      <c r="F2325" s="73">
        <v>-24135</v>
      </c>
      <c r="G2325" s="72" t="s">
        <v>16</v>
      </c>
      <c r="H2325" s="72" t="s">
        <v>17</v>
      </c>
      <c r="I2325" s="72" t="s">
        <v>18</v>
      </c>
      <c r="J2325" s="72" t="s">
        <v>19</v>
      </c>
      <c r="K2325" s="72" t="s">
        <v>37</v>
      </c>
      <c r="L2325" s="72" t="s">
        <v>317</v>
      </c>
      <c r="M2325" s="72"/>
    </row>
    <row r="2326" spans="2:13" x14ac:dyDescent="0.25">
      <c r="B2326" s="72" t="s">
        <v>12</v>
      </c>
      <c r="C2326" s="72" t="s">
        <v>13</v>
      </c>
      <c r="D2326" s="72" t="s">
        <v>14</v>
      </c>
      <c r="E2326" s="72" t="s">
        <v>39</v>
      </c>
      <c r="F2326" s="73">
        <v>-7328</v>
      </c>
      <c r="G2326" s="72" t="s">
        <v>16</v>
      </c>
      <c r="H2326" s="72" t="s">
        <v>24</v>
      </c>
      <c r="I2326" s="72" t="s">
        <v>18</v>
      </c>
      <c r="J2326" s="72" t="s">
        <v>19</v>
      </c>
      <c r="K2326" s="72" t="s">
        <v>25</v>
      </c>
      <c r="L2326" s="72" t="s">
        <v>230</v>
      </c>
      <c r="M2326" s="72"/>
    </row>
    <row r="2327" spans="2:13" x14ac:dyDescent="0.25">
      <c r="B2327" s="72" t="s">
        <v>12</v>
      </c>
      <c r="C2327" s="72" t="s">
        <v>13</v>
      </c>
      <c r="D2327" s="72" t="s">
        <v>14</v>
      </c>
      <c r="E2327" s="72" t="s">
        <v>51</v>
      </c>
      <c r="F2327" s="73">
        <v>1018948</v>
      </c>
      <c r="G2327" s="72" t="s">
        <v>16</v>
      </c>
      <c r="H2327" s="72" t="s">
        <v>24</v>
      </c>
      <c r="I2327" s="72" t="s">
        <v>18</v>
      </c>
      <c r="J2327" s="72" t="s">
        <v>19</v>
      </c>
      <c r="K2327" s="72" t="s">
        <v>37</v>
      </c>
      <c r="L2327" s="72" t="s">
        <v>301</v>
      </c>
      <c r="M2327" s="72"/>
    </row>
    <row r="2328" spans="2:13" x14ac:dyDescent="0.25">
      <c r="B2328" s="72" t="s">
        <v>12</v>
      </c>
      <c r="C2328" s="72" t="s">
        <v>13</v>
      </c>
      <c r="D2328" s="72" t="s">
        <v>14</v>
      </c>
      <c r="E2328" s="72" t="s">
        <v>256</v>
      </c>
      <c r="F2328" s="73">
        <v>-1301</v>
      </c>
      <c r="G2328" s="72" t="s">
        <v>16</v>
      </c>
      <c r="H2328" s="72" t="s">
        <v>24</v>
      </c>
      <c r="I2328" s="72" t="s">
        <v>18</v>
      </c>
      <c r="J2328" s="72" t="s">
        <v>19</v>
      </c>
      <c r="K2328" s="72" t="s">
        <v>37</v>
      </c>
      <c r="L2328" s="72" t="s">
        <v>274</v>
      </c>
      <c r="M2328" s="72"/>
    </row>
    <row r="2329" spans="2:13" x14ac:dyDescent="0.25">
      <c r="B2329" s="72" t="s">
        <v>12</v>
      </c>
      <c r="C2329" s="72" t="s">
        <v>13</v>
      </c>
      <c r="D2329" s="72" t="s">
        <v>14</v>
      </c>
      <c r="E2329" s="72" t="s">
        <v>132</v>
      </c>
      <c r="F2329" s="73">
        <v>50322</v>
      </c>
      <c r="G2329" s="72" t="s">
        <v>16</v>
      </c>
      <c r="H2329" s="72" t="s">
        <v>24</v>
      </c>
      <c r="I2329" s="72" t="s">
        <v>18</v>
      </c>
      <c r="J2329" s="72" t="s">
        <v>19</v>
      </c>
      <c r="K2329" s="72" t="s">
        <v>96</v>
      </c>
      <c r="L2329" s="72" t="s">
        <v>460</v>
      </c>
      <c r="M2329" s="72" t="s">
        <v>133</v>
      </c>
    </row>
    <row r="2330" spans="2:13" x14ac:dyDescent="0.25">
      <c r="B2330" s="72" t="s">
        <v>12</v>
      </c>
      <c r="C2330" s="72" t="s">
        <v>13</v>
      </c>
      <c r="D2330" s="72" t="s">
        <v>14</v>
      </c>
      <c r="E2330" s="72" t="s">
        <v>79</v>
      </c>
      <c r="F2330" s="73">
        <v>-7199</v>
      </c>
      <c r="G2330" s="72" t="s">
        <v>16</v>
      </c>
      <c r="H2330" s="72" t="s">
        <v>24</v>
      </c>
      <c r="I2330" s="72" t="s">
        <v>18</v>
      </c>
      <c r="J2330" s="72" t="s">
        <v>19</v>
      </c>
      <c r="K2330" s="72" t="s">
        <v>99</v>
      </c>
      <c r="L2330" s="72" t="s">
        <v>655</v>
      </c>
      <c r="M2330" s="72"/>
    </row>
    <row r="2331" spans="2:13" x14ac:dyDescent="0.25">
      <c r="B2331" s="72" t="s">
        <v>12</v>
      </c>
      <c r="C2331" s="72" t="s">
        <v>13</v>
      </c>
      <c r="D2331" s="72" t="s">
        <v>14</v>
      </c>
      <c r="E2331" s="72" t="s">
        <v>55</v>
      </c>
      <c r="F2331" s="73">
        <v>1077099</v>
      </c>
      <c r="G2331" s="72" t="s">
        <v>16</v>
      </c>
      <c r="H2331" s="72" t="s">
        <v>17</v>
      </c>
      <c r="I2331" s="72" t="s">
        <v>18</v>
      </c>
      <c r="J2331" s="72" t="s">
        <v>19</v>
      </c>
      <c r="K2331" s="72" t="s">
        <v>49</v>
      </c>
      <c r="L2331" s="72" t="s">
        <v>82</v>
      </c>
      <c r="M2331" s="72" t="s">
        <v>57</v>
      </c>
    </row>
    <row r="2332" spans="2:13" x14ac:dyDescent="0.25">
      <c r="B2332" s="72" t="s">
        <v>12</v>
      </c>
      <c r="C2332" s="72" t="s">
        <v>13</v>
      </c>
      <c r="D2332" s="72" t="s">
        <v>14</v>
      </c>
      <c r="E2332" s="72" t="s">
        <v>27</v>
      </c>
      <c r="F2332" s="73">
        <v>55665</v>
      </c>
      <c r="G2332" s="72" t="s">
        <v>16</v>
      </c>
      <c r="H2332" s="72" t="s">
        <v>24</v>
      </c>
      <c r="I2332" s="72" t="s">
        <v>18</v>
      </c>
      <c r="J2332" s="72" t="s">
        <v>19</v>
      </c>
      <c r="K2332" s="72" t="s">
        <v>25</v>
      </c>
      <c r="L2332" s="72" t="s">
        <v>249</v>
      </c>
      <c r="M2332" s="72" t="s">
        <v>112</v>
      </c>
    </row>
    <row r="2333" spans="2:13" x14ac:dyDescent="0.25">
      <c r="B2333" s="72" t="s">
        <v>12</v>
      </c>
      <c r="C2333" s="72" t="s">
        <v>13</v>
      </c>
      <c r="D2333" s="72" t="s">
        <v>14</v>
      </c>
      <c r="E2333" s="72" t="s">
        <v>353</v>
      </c>
      <c r="F2333" s="73">
        <v>156901</v>
      </c>
      <c r="G2333" s="72" t="s">
        <v>16</v>
      </c>
      <c r="H2333" s="72" t="s">
        <v>24</v>
      </c>
      <c r="I2333" s="72" t="s">
        <v>18</v>
      </c>
      <c r="J2333" s="72" t="s">
        <v>19</v>
      </c>
      <c r="K2333" s="72" t="s">
        <v>25</v>
      </c>
      <c r="L2333" s="72" t="s">
        <v>356</v>
      </c>
      <c r="M2333" s="72" t="s">
        <v>133</v>
      </c>
    </row>
    <row r="2334" spans="2:13" x14ac:dyDescent="0.25">
      <c r="B2334" s="72" t="s">
        <v>12</v>
      </c>
      <c r="C2334" s="72" t="s">
        <v>13</v>
      </c>
      <c r="D2334" s="72" t="s">
        <v>14</v>
      </c>
      <c r="E2334" s="72" t="s">
        <v>83</v>
      </c>
      <c r="F2334" s="73">
        <v>65073</v>
      </c>
      <c r="G2334" s="72" t="s">
        <v>16</v>
      </c>
      <c r="H2334" s="72" t="s">
        <v>17</v>
      </c>
      <c r="I2334" s="72" t="s">
        <v>18</v>
      </c>
      <c r="J2334" s="72" t="s">
        <v>19</v>
      </c>
      <c r="K2334" s="72" t="s">
        <v>25</v>
      </c>
      <c r="L2334" s="72" t="s">
        <v>462</v>
      </c>
      <c r="M2334" s="72"/>
    </row>
    <row r="2335" spans="2:13" x14ac:dyDescent="0.25">
      <c r="B2335" s="72" t="s">
        <v>12</v>
      </c>
      <c r="C2335" s="72" t="s">
        <v>13</v>
      </c>
      <c r="D2335" s="72" t="s">
        <v>14</v>
      </c>
      <c r="E2335" s="72" t="s">
        <v>132</v>
      </c>
      <c r="F2335" s="73">
        <v>292172</v>
      </c>
      <c r="G2335" s="72" t="s">
        <v>16</v>
      </c>
      <c r="H2335" s="72" t="s">
        <v>24</v>
      </c>
      <c r="I2335" s="72" t="s">
        <v>18</v>
      </c>
      <c r="J2335" s="72" t="s">
        <v>19</v>
      </c>
      <c r="K2335" s="72" t="s">
        <v>99</v>
      </c>
      <c r="L2335" s="72" t="s">
        <v>242</v>
      </c>
      <c r="M2335" s="72" t="s">
        <v>67</v>
      </c>
    </row>
    <row r="2336" spans="2:13" x14ac:dyDescent="0.25">
      <c r="B2336" s="72" t="s">
        <v>12</v>
      </c>
      <c r="C2336" s="72" t="s">
        <v>13</v>
      </c>
      <c r="D2336" s="72" t="s">
        <v>14</v>
      </c>
      <c r="E2336" s="72" t="s">
        <v>65</v>
      </c>
      <c r="F2336" s="73">
        <v>35745</v>
      </c>
      <c r="G2336" s="72" t="s">
        <v>16</v>
      </c>
      <c r="H2336" s="72" t="s">
        <v>17</v>
      </c>
      <c r="I2336" s="72" t="s">
        <v>18</v>
      </c>
      <c r="J2336" s="72" t="s">
        <v>19</v>
      </c>
      <c r="K2336" s="72" t="s">
        <v>37</v>
      </c>
      <c r="L2336" s="72" t="s">
        <v>280</v>
      </c>
      <c r="M2336" s="72" t="s">
        <v>133</v>
      </c>
    </row>
    <row r="2337" spans="2:13" x14ac:dyDescent="0.25">
      <c r="B2337" s="72" t="s">
        <v>12</v>
      </c>
      <c r="C2337" s="72" t="s">
        <v>13</v>
      </c>
      <c r="D2337" s="72" t="s">
        <v>14</v>
      </c>
      <c r="E2337" s="72" t="s">
        <v>81</v>
      </c>
      <c r="F2337" s="73">
        <v>45418</v>
      </c>
      <c r="G2337" s="72" t="s">
        <v>16</v>
      </c>
      <c r="H2337" s="72" t="s">
        <v>17</v>
      </c>
      <c r="I2337" s="72" t="s">
        <v>18</v>
      </c>
      <c r="J2337" s="72" t="s">
        <v>19</v>
      </c>
      <c r="K2337" s="72" t="s">
        <v>25</v>
      </c>
      <c r="L2337" s="72" t="s">
        <v>260</v>
      </c>
      <c r="M2337" s="72" t="s">
        <v>57</v>
      </c>
    </row>
    <row r="2338" spans="2:13" x14ac:dyDescent="0.25">
      <c r="B2338" s="72" t="s">
        <v>12</v>
      </c>
      <c r="C2338" s="72" t="s">
        <v>13</v>
      </c>
      <c r="D2338" s="72" t="s">
        <v>14</v>
      </c>
      <c r="E2338" s="72" t="s">
        <v>83</v>
      </c>
      <c r="F2338" s="73">
        <v>1912</v>
      </c>
      <c r="G2338" s="72" t="s">
        <v>16</v>
      </c>
      <c r="H2338" s="72" t="s">
        <v>17</v>
      </c>
      <c r="I2338" s="72" t="s">
        <v>48</v>
      </c>
      <c r="J2338" s="72" t="s">
        <v>19</v>
      </c>
      <c r="K2338" s="72" t="s">
        <v>25</v>
      </c>
      <c r="L2338" s="72" t="s">
        <v>104</v>
      </c>
      <c r="M2338" s="72"/>
    </row>
    <row r="2339" spans="2:13" x14ac:dyDescent="0.25">
      <c r="B2339" s="72" t="s">
        <v>12</v>
      </c>
      <c r="C2339" s="72" t="s">
        <v>13</v>
      </c>
      <c r="D2339" s="72" t="s">
        <v>14</v>
      </c>
      <c r="E2339" s="72" t="s">
        <v>55</v>
      </c>
      <c r="F2339" s="73">
        <v>724179</v>
      </c>
      <c r="G2339" s="72" t="s">
        <v>16</v>
      </c>
      <c r="H2339" s="72" t="s">
        <v>24</v>
      </c>
      <c r="I2339" s="72" t="s">
        <v>18</v>
      </c>
      <c r="J2339" s="72" t="s">
        <v>19</v>
      </c>
      <c r="K2339" s="72" t="s">
        <v>43</v>
      </c>
      <c r="L2339" s="72" t="s">
        <v>319</v>
      </c>
      <c r="M2339" s="72" t="s">
        <v>57</v>
      </c>
    </row>
    <row r="2340" spans="2:13" x14ac:dyDescent="0.25">
      <c r="B2340" s="72" t="s">
        <v>12</v>
      </c>
      <c r="C2340" s="72" t="s">
        <v>13</v>
      </c>
      <c r="D2340" s="72" t="s">
        <v>14</v>
      </c>
      <c r="E2340" s="72" t="s">
        <v>70</v>
      </c>
      <c r="F2340" s="73">
        <v>64434</v>
      </c>
      <c r="G2340" s="72" t="s">
        <v>16</v>
      </c>
      <c r="H2340" s="72" t="s">
        <v>24</v>
      </c>
      <c r="I2340" s="72" t="s">
        <v>18</v>
      </c>
      <c r="J2340" s="72" t="s">
        <v>19</v>
      </c>
      <c r="K2340" s="72" t="s">
        <v>99</v>
      </c>
      <c r="L2340" s="72" t="s">
        <v>251</v>
      </c>
      <c r="M2340" s="72" t="s">
        <v>243</v>
      </c>
    </row>
    <row r="2341" spans="2:13" x14ac:dyDescent="0.25">
      <c r="B2341" s="72" t="s">
        <v>12</v>
      </c>
      <c r="C2341" s="72" t="s">
        <v>13</v>
      </c>
      <c r="D2341" s="72" t="s">
        <v>14</v>
      </c>
      <c r="E2341" s="72" t="s">
        <v>15</v>
      </c>
      <c r="F2341" s="73">
        <v>75052</v>
      </c>
      <c r="G2341" s="72" t="s">
        <v>16</v>
      </c>
      <c r="H2341" s="72" t="s">
        <v>24</v>
      </c>
      <c r="I2341" s="72" t="s">
        <v>18</v>
      </c>
      <c r="J2341" s="72" t="s">
        <v>19</v>
      </c>
      <c r="K2341" s="72" t="s">
        <v>31</v>
      </c>
      <c r="L2341" s="72" t="s">
        <v>32</v>
      </c>
      <c r="M2341" s="72" t="s">
        <v>184</v>
      </c>
    </row>
    <row r="2342" spans="2:13" x14ac:dyDescent="0.25">
      <c r="B2342" s="72" t="s">
        <v>12</v>
      </c>
      <c r="C2342" s="72" t="s">
        <v>13</v>
      </c>
      <c r="D2342" s="72" t="s">
        <v>14</v>
      </c>
      <c r="E2342" s="72" t="s">
        <v>68</v>
      </c>
      <c r="F2342" s="73">
        <v>-11623</v>
      </c>
      <c r="G2342" s="72" t="s">
        <v>16</v>
      </c>
      <c r="H2342" s="72" t="s">
        <v>24</v>
      </c>
      <c r="I2342" s="72" t="s">
        <v>18</v>
      </c>
      <c r="J2342" s="72" t="s">
        <v>19</v>
      </c>
      <c r="K2342" s="72" t="s">
        <v>20</v>
      </c>
      <c r="L2342" s="72" t="s">
        <v>226</v>
      </c>
      <c r="M2342" s="72"/>
    </row>
    <row r="2343" spans="2:13" x14ac:dyDescent="0.25">
      <c r="B2343" s="72" t="s">
        <v>12</v>
      </c>
      <c r="C2343" s="72" t="s">
        <v>13</v>
      </c>
      <c r="D2343" s="72" t="s">
        <v>14</v>
      </c>
      <c r="E2343" s="72" t="s">
        <v>55</v>
      </c>
      <c r="F2343" s="73">
        <v>5043135</v>
      </c>
      <c r="G2343" s="72" t="s">
        <v>16</v>
      </c>
      <c r="H2343" s="72" t="s">
        <v>17</v>
      </c>
      <c r="I2343" s="72" t="s">
        <v>18</v>
      </c>
      <c r="J2343" s="72" t="s">
        <v>227</v>
      </c>
      <c r="K2343" s="72" t="s">
        <v>25</v>
      </c>
      <c r="L2343" s="72" t="s">
        <v>52</v>
      </c>
      <c r="M2343" s="72" t="s">
        <v>112</v>
      </c>
    </row>
    <row r="2344" spans="2:13" x14ac:dyDescent="0.25">
      <c r="B2344" s="72" t="s">
        <v>12</v>
      </c>
      <c r="C2344" s="72" t="s">
        <v>13</v>
      </c>
      <c r="D2344" s="72" t="s">
        <v>14</v>
      </c>
      <c r="E2344" s="72" t="s">
        <v>94</v>
      </c>
      <c r="F2344" s="73">
        <v>137</v>
      </c>
      <c r="G2344" s="72" t="s">
        <v>16</v>
      </c>
      <c r="H2344" s="72" t="s">
        <v>24</v>
      </c>
      <c r="I2344" s="72" t="s">
        <v>48</v>
      </c>
      <c r="J2344" s="72" t="s">
        <v>19</v>
      </c>
      <c r="K2344" s="72" t="s">
        <v>25</v>
      </c>
      <c r="L2344" s="72" t="s">
        <v>385</v>
      </c>
      <c r="M2344" s="72"/>
    </row>
    <row r="2345" spans="2:13" x14ac:dyDescent="0.25">
      <c r="B2345" s="72" t="s">
        <v>12</v>
      </c>
      <c r="C2345" s="72" t="s">
        <v>13</v>
      </c>
      <c r="D2345" s="72" t="s">
        <v>14</v>
      </c>
      <c r="E2345" s="72" t="s">
        <v>39</v>
      </c>
      <c r="F2345" s="73">
        <v>-397</v>
      </c>
      <c r="G2345" s="72" t="s">
        <v>16</v>
      </c>
      <c r="H2345" s="72" t="s">
        <v>24</v>
      </c>
      <c r="I2345" s="72" t="s">
        <v>48</v>
      </c>
      <c r="J2345" s="72" t="s">
        <v>19</v>
      </c>
      <c r="K2345" s="72" t="s">
        <v>25</v>
      </c>
      <c r="L2345" s="72" t="s">
        <v>159</v>
      </c>
      <c r="M2345" s="72"/>
    </row>
    <row r="2346" spans="2:13" x14ac:dyDescent="0.25">
      <c r="B2346" s="72" t="s">
        <v>12</v>
      </c>
      <c r="C2346" s="72" t="s">
        <v>13</v>
      </c>
      <c r="D2346" s="72" t="s">
        <v>14</v>
      </c>
      <c r="E2346" s="72" t="s">
        <v>36</v>
      </c>
      <c r="F2346" s="73">
        <v>181516</v>
      </c>
      <c r="G2346" s="72" t="s">
        <v>16</v>
      </c>
      <c r="H2346" s="72" t="s">
        <v>24</v>
      </c>
      <c r="I2346" s="72" t="s">
        <v>18</v>
      </c>
      <c r="J2346" s="72" t="s">
        <v>19</v>
      </c>
      <c r="K2346" s="72" t="s">
        <v>25</v>
      </c>
      <c r="L2346" s="72" t="s">
        <v>330</v>
      </c>
      <c r="M2346" s="72" t="s">
        <v>47</v>
      </c>
    </row>
    <row r="2347" spans="2:13" x14ac:dyDescent="0.25">
      <c r="B2347" s="72" t="s">
        <v>12</v>
      </c>
      <c r="C2347" s="72" t="s">
        <v>13</v>
      </c>
      <c r="D2347" s="72" t="s">
        <v>14</v>
      </c>
      <c r="E2347" s="72" t="s">
        <v>94</v>
      </c>
      <c r="F2347" s="73">
        <v>513</v>
      </c>
      <c r="G2347" s="72" t="s">
        <v>16</v>
      </c>
      <c r="H2347" s="72" t="s">
        <v>17</v>
      </c>
      <c r="I2347" s="72" t="s">
        <v>18</v>
      </c>
      <c r="J2347" s="72" t="s">
        <v>19</v>
      </c>
      <c r="K2347" s="72" t="s">
        <v>25</v>
      </c>
      <c r="L2347" s="72" t="s">
        <v>388</v>
      </c>
      <c r="M2347" s="72"/>
    </row>
    <row r="2348" spans="2:13" x14ac:dyDescent="0.25">
      <c r="B2348" s="72" t="s">
        <v>12</v>
      </c>
      <c r="C2348" s="72" t="s">
        <v>13</v>
      </c>
      <c r="D2348" s="72" t="s">
        <v>14</v>
      </c>
      <c r="E2348" s="72" t="s">
        <v>55</v>
      </c>
      <c r="F2348" s="73">
        <v>1920765</v>
      </c>
      <c r="G2348" s="72" t="s">
        <v>16</v>
      </c>
      <c r="H2348" s="72" t="s">
        <v>24</v>
      </c>
      <c r="I2348" s="72" t="s">
        <v>18</v>
      </c>
      <c r="J2348" s="72" t="s">
        <v>19</v>
      </c>
      <c r="K2348" s="72" t="s">
        <v>37</v>
      </c>
      <c r="L2348" s="72" t="s">
        <v>113</v>
      </c>
      <c r="M2348" s="72" t="s">
        <v>57</v>
      </c>
    </row>
    <row r="2349" spans="2:13" x14ac:dyDescent="0.25">
      <c r="B2349" s="72" t="s">
        <v>12</v>
      </c>
      <c r="C2349" s="72" t="s">
        <v>13</v>
      </c>
      <c r="D2349" s="72" t="s">
        <v>14</v>
      </c>
      <c r="E2349" s="72" t="s">
        <v>41</v>
      </c>
      <c r="F2349" s="73">
        <v>-88</v>
      </c>
      <c r="G2349" s="72" t="s">
        <v>16</v>
      </c>
      <c r="H2349" s="72" t="s">
        <v>24</v>
      </c>
      <c r="I2349" s="72" t="s">
        <v>18</v>
      </c>
      <c r="J2349" s="72" t="s">
        <v>19</v>
      </c>
      <c r="K2349" s="72" t="s">
        <v>25</v>
      </c>
      <c r="L2349" s="72" t="s">
        <v>374</v>
      </c>
      <c r="M2349" s="72"/>
    </row>
    <row r="2350" spans="2:13" x14ac:dyDescent="0.25">
      <c r="B2350" s="72" t="s">
        <v>12</v>
      </c>
      <c r="C2350" s="72" t="s">
        <v>13</v>
      </c>
      <c r="D2350" s="72" t="s">
        <v>14</v>
      </c>
      <c r="E2350" s="72" t="s">
        <v>79</v>
      </c>
      <c r="F2350" s="73">
        <v>-11315</v>
      </c>
      <c r="G2350" s="72" t="s">
        <v>16</v>
      </c>
      <c r="H2350" s="72" t="s">
        <v>24</v>
      </c>
      <c r="I2350" s="72" t="s">
        <v>18</v>
      </c>
      <c r="J2350" s="72" t="s">
        <v>19</v>
      </c>
      <c r="K2350" s="72" t="s">
        <v>25</v>
      </c>
      <c r="L2350" s="72" t="s">
        <v>198</v>
      </c>
      <c r="M2350" s="72"/>
    </row>
    <row r="2351" spans="2:13" x14ac:dyDescent="0.25">
      <c r="B2351" s="72" t="s">
        <v>12</v>
      </c>
      <c r="C2351" s="72" t="s">
        <v>13</v>
      </c>
      <c r="D2351" s="72" t="s">
        <v>14</v>
      </c>
      <c r="E2351" s="72" t="s">
        <v>256</v>
      </c>
      <c r="F2351" s="73">
        <v>-12806</v>
      </c>
      <c r="G2351" s="72" t="s">
        <v>16</v>
      </c>
      <c r="H2351" s="72" t="s">
        <v>24</v>
      </c>
      <c r="I2351" s="72" t="s">
        <v>18</v>
      </c>
      <c r="J2351" s="72" t="s">
        <v>19</v>
      </c>
      <c r="K2351" s="72" t="s">
        <v>75</v>
      </c>
      <c r="L2351" s="72" t="s">
        <v>76</v>
      </c>
      <c r="M2351" s="72"/>
    </row>
    <row r="2352" spans="2:13" x14ac:dyDescent="0.25">
      <c r="B2352" s="72" t="s">
        <v>12</v>
      </c>
      <c r="C2352" s="72" t="s">
        <v>13</v>
      </c>
      <c r="D2352" s="72" t="s">
        <v>14</v>
      </c>
      <c r="E2352" s="72" t="s">
        <v>41</v>
      </c>
      <c r="F2352" s="73">
        <v>-22</v>
      </c>
      <c r="G2352" s="72" t="s">
        <v>16</v>
      </c>
      <c r="H2352" s="72" t="s">
        <v>17</v>
      </c>
      <c r="I2352" s="72" t="s">
        <v>18</v>
      </c>
      <c r="J2352" s="72" t="s">
        <v>19</v>
      </c>
      <c r="K2352" s="72" t="s">
        <v>25</v>
      </c>
      <c r="L2352" s="72" t="s">
        <v>164</v>
      </c>
      <c r="M2352" s="72"/>
    </row>
    <row r="2353" spans="2:13" x14ac:dyDescent="0.25">
      <c r="B2353" s="72" t="s">
        <v>12</v>
      </c>
      <c r="C2353" s="72" t="s">
        <v>13</v>
      </c>
      <c r="D2353" s="72" t="s">
        <v>14</v>
      </c>
      <c r="E2353" s="72" t="s">
        <v>83</v>
      </c>
      <c r="F2353" s="73">
        <v>274286</v>
      </c>
      <c r="G2353" s="72" t="s">
        <v>16</v>
      </c>
      <c r="H2353" s="72" t="s">
        <v>24</v>
      </c>
      <c r="I2353" s="72" t="s">
        <v>18</v>
      </c>
      <c r="J2353" s="72" t="s">
        <v>19</v>
      </c>
      <c r="K2353" s="72" t="s">
        <v>37</v>
      </c>
      <c r="L2353" s="72" t="s">
        <v>542</v>
      </c>
      <c r="M2353" s="72"/>
    </row>
    <row r="2354" spans="2:13" x14ac:dyDescent="0.25">
      <c r="B2354" s="72" t="s">
        <v>12</v>
      </c>
      <c r="C2354" s="72" t="s">
        <v>13</v>
      </c>
      <c r="D2354" s="72" t="s">
        <v>14</v>
      </c>
      <c r="E2354" s="72" t="s">
        <v>41</v>
      </c>
      <c r="F2354" s="73">
        <v>-48</v>
      </c>
      <c r="G2354" s="72" t="s">
        <v>16</v>
      </c>
      <c r="H2354" s="72" t="s">
        <v>24</v>
      </c>
      <c r="I2354" s="72" t="s">
        <v>18</v>
      </c>
      <c r="J2354" s="72" t="s">
        <v>19</v>
      </c>
      <c r="K2354" s="72" t="s">
        <v>43</v>
      </c>
      <c r="L2354" s="72" t="s">
        <v>501</v>
      </c>
      <c r="M2354" s="72"/>
    </row>
    <row r="2355" spans="2:13" x14ac:dyDescent="0.25">
      <c r="B2355" s="72" t="s">
        <v>12</v>
      </c>
      <c r="C2355" s="72" t="s">
        <v>13</v>
      </c>
      <c r="D2355" s="72" t="s">
        <v>14</v>
      </c>
      <c r="E2355" s="72" t="s">
        <v>94</v>
      </c>
      <c r="F2355" s="73">
        <v>1930</v>
      </c>
      <c r="G2355" s="72" t="s">
        <v>16</v>
      </c>
      <c r="H2355" s="72" t="s">
        <v>24</v>
      </c>
      <c r="I2355" s="72" t="s">
        <v>18</v>
      </c>
      <c r="J2355" s="72" t="s">
        <v>19</v>
      </c>
      <c r="K2355" s="72" t="s">
        <v>25</v>
      </c>
      <c r="L2355" s="72" t="s">
        <v>408</v>
      </c>
      <c r="M2355" s="72"/>
    </row>
    <row r="2356" spans="2:13" x14ac:dyDescent="0.25">
      <c r="B2356" s="72" t="s">
        <v>12</v>
      </c>
      <c r="C2356" s="72" t="s">
        <v>13</v>
      </c>
      <c r="D2356" s="72" t="s">
        <v>14</v>
      </c>
      <c r="E2356" s="72" t="s">
        <v>83</v>
      </c>
      <c r="F2356" s="73">
        <v>4</v>
      </c>
      <c r="G2356" s="72" t="s">
        <v>16</v>
      </c>
      <c r="H2356" s="72" t="s">
        <v>17</v>
      </c>
      <c r="I2356" s="72" t="s">
        <v>18</v>
      </c>
      <c r="J2356" s="72" t="s">
        <v>19</v>
      </c>
      <c r="K2356" s="72" t="s">
        <v>108</v>
      </c>
      <c r="L2356" s="72" t="s">
        <v>644</v>
      </c>
      <c r="M2356" s="72"/>
    </row>
    <row r="2357" spans="2:13" x14ac:dyDescent="0.25">
      <c r="B2357" s="72" t="s">
        <v>12</v>
      </c>
      <c r="C2357" s="72" t="s">
        <v>13</v>
      </c>
      <c r="D2357" s="72" t="s">
        <v>14</v>
      </c>
      <c r="E2357" s="72" t="s">
        <v>39</v>
      </c>
      <c r="F2357" s="73">
        <v>-48745</v>
      </c>
      <c r="G2357" s="72" t="s">
        <v>16</v>
      </c>
      <c r="H2357" s="72" t="s">
        <v>24</v>
      </c>
      <c r="I2357" s="72" t="s">
        <v>18</v>
      </c>
      <c r="J2357" s="72" t="s">
        <v>19</v>
      </c>
      <c r="K2357" s="72" t="s">
        <v>37</v>
      </c>
      <c r="L2357" s="72" t="s">
        <v>604</v>
      </c>
      <c r="M2357" s="72"/>
    </row>
    <row r="2358" spans="2:13" x14ac:dyDescent="0.25">
      <c r="B2358" s="72" t="s">
        <v>12</v>
      </c>
      <c r="C2358" s="72" t="s">
        <v>13</v>
      </c>
      <c r="D2358" s="72" t="s">
        <v>14</v>
      </c>
      <c r="E2358" s="72" t="s">
        <v>55</v>
      </c>
      <c r="F2358" s="73">
        <v>10721731</v>
      </c>
      <c r="G2358" s="72" t="s">
        <v>16</v>
      </c>
      <c r="H2358" s="72" t="s">
        <v>24</v>
      </c>
      <c r="I2358" s="72" t="s">
        <v>18</v>
      </c>
      <c r="J2358" s="72" t="s">
        <v>179</v>
      </c>
      <c r="K2358" s="72" t="s">
        <v>25</v>
      </c>
      <c r="L2358" s="72" t="s">
        <v>591</v>
      </c>
      <c r="M2358" s="72" t="s">
        <v>112</v>
      </c>
    </row>
    <row r="2359" spans="2:13" x14ac:dyDescent="0.25">
      <c r="B2359" s="72" t="s">
        <v>12</v>
      </c>
      <c r="C2359" s="72" t="s">
        <v>13</v>
      </c>
      <c r="D2359" s="72" t="s">
        <v>14</v>
      </c>
      <c r="E2359" s="72" t="s">
        <v>83</v>
      </c>
      <c r="F2359" s="73">
        <v>50132</v>
      </c>
      <c r="G2359" s="72" t="s">
        <v>16</v>
      </c>
      <c r="H2359" s="72" t="s">
        <v>24</v>
      </c>
      <c r="I2359" s="72" t="s">
        <v>48</v>
      </c>
      <c r="J2359" s="72" t="s">
        <v>19</v>
      </c>
      <c r="K2359" s="72" t="s">
        <v>49</v>
      </c>
      <c r="L2359" s="72" t="s">
        <v>208</v>
      </c>
      <c r="M2359" s="72"/>
    </row>
    <row r="2360" spans="2:13" x14ac:dyDescent="0.25">
      <c r="B2360" s="72" t="s">
        <v>12</v>
      </c>
      <c r="C2360" s="72" t="s">
        <v>13</v>
      </c>
      <c r="D2360" s="72" t="s">
        <v>14</v>
      </c>
      <c r="E2360" s="72" t="s">
        <v>65</v>
      </c>
      <c r="F2360" s="73">
        <v>967352</v>
      </c>
      <c r="G2360" s="72" t="s">
        <v>16</v>
      </c>
      <c r="H2360" s="72" t="s">
        <v>24</v>
      </c>
      <c r="I2360" s="72" t="s">
        <v>18</v>
      </c>
      <c r="J2360" s="72" t="s">
        <v>19</v>
      </c>
      <c r="K2360" s="72" t="s">
        <v>25</v>
      </c>
      <c r="L2360" s="72" t="s">
        <v>115</v>
      </c>
      <c r="M2360" s="72" t="s">
        <v>67</v>
      </c>
    </row>
    <row r="2361" spans="2:13" x14ac:dyDescent="0.25">
      <c r="B2361" s="72" t="s">
        <v>12</v>
      </c>
      <c r="C2361" s="72" t="s">
        <v>13</v>
      </c>
      <c r="D2361" s="72" t="s">
        <v>14</v>
      </c>
      <c r="E2361" s="72" t="s">
        <v>81</v>
      </c>
      <c r="F2361" s="73">
        <v>42320</v>
      </c>
      <c r="G2361" s="72" t="s">
        <v>16</v>
      </c>
      <c r="H2361" s="72" t="s">
        <v>17</v>
      </c>
      <c r="I2361" s="72" t="s">
        <v>18</v>
      </c>
      <c r="J2361" s="72" t="s">
        <v>19</v>
      </c>
      <c r="K2361" s="72" t="s">
        <v>25</v>
      </c>
      <c r="L2361" s="72" t="s">
        <v>313</v>
      </c>
      <c r="M2361" s="72" t="s">
        <v>29</v>
      </c>
    </row>
    <row r="2362" spans="2:13" x14ac:dyDescent="0.25">
      <c r="B2362" s="72" t="s">
        <v>12</v>
      </c>
      <c r="C2362" s="72" t="s">
        <v>13</v>
      </c>
      <c r="D2362" s="72" t="s">
        <v>14</v>
      </c>
      <c r="E2362" s="72" t="s">
        <v>65</v>
      </c>
      <c r="F2362" s="73">
        <v>89709</v>
      </c>
      <c r="G2362" s="72" t="s">
        <v>16</v>
      </c>
      <c r="H2362" s="72" t="s">
        <v>17</v>
      </c>
      <c r="I2362" s="72" t="s">
        <v>18</v>
      </c>
      <c r="J2362" s="72" t="s">
        <v>19</v>
      </c>
      <c r="K2362" s="72" t="s">
        <v>25</v>
      </c>
      <c r="L2362" s="72" t="s">
        <v>425</v>
      </c>
      <c r="M2362" s="72" t="s">
        <v>67</v>
      </c>
    </row>
    <row r="2363" spans="2:13" x14ac:dyDescent="0.25">
      <c r="B2363" s="72" t="s">
        <v>12</v>
      </c>
      <c r="C2363" s="72" t="s">
        <v>13</v>
      </c>
      <c r="D2363" s="72" t="s">
        <v>14</v>
      </c>
      <c r="E2363" s="72" t="s">
        <v>60</v>
      </c>
      <c r="F2363" s="73">
        <v>117918</v>
      </c>
      <c r="G2363" s="72" t="s">
        <v>16</v>
      </c>
      <c r="H2363" s="72" t="s">
        <v>17</v>
      </c>
      <c r="I2363" s="72" t="s">
        <v>18</v>
      </c>
      <c r="J2363" s="72" t="s">
        <v>19</v>
      </c>
      <c r="K2363" s="72" t="s">
        <v>25</v>
      </c>
      <c r="L2363" s="72" t="s">
        <v>338</v>
      </c>
      <c r="M2363" s="72" t="s">
        <v>67</v>
      </c>
    </row>
    <row r="2364" spans="2:13" x14ac:dyDescent="0.25">
      <c r="B2364" s="72" t="s">
        <v>12</v>
      </c>
      <c r="C2364" s="72" t="s">
        <v>13</v>
      </c>
      <c r="D2364" s="72" t="s">
        <v>14</v>
      </c>
      <c r="E2364" s="72" t="s">
        <v>51</v>
      </c>
      <c r="F2364" s="73">
        <v>228075</v>
      </c>
      <c r="G2364" s="72" t="s">
        <v>16</v>
      </c>
      <c r="H2364" s="72" t="s">
        <v>24</v>
      </c>
      <c r="I2364" s="72" t="s">
        <v>18</v>
      </c>
      <c r="J2364" s="72" t="s">
        <v>19</v>
      </c>
      <c r="K2364" s="72" t="s">
        <v>49</v>
      </c>
      <c r="L2364" s="72" t="s">
        <v>95</v>
      </c>
      <c r="M2364" s="72"/>
    </row>
    <row r="2365" spans="2:13" x14ac:dyDescent="0.25">
      <c r="B2365" s="72" t="s">
        <v>12</v>
      </c>
      <c r="C2365" s="72" t="s">
        <v>13</v>
      </c>
      <c r="D2365" s="72" t="s">
        <v>14</v>
      </c>
      <c r="E2365" s="72" t="s">
        <v>27</v>
      </c>
      <c r="F2365" s="73">
        <v>22937</v>
      </c>
      <c r="G2365" s="72" t="s">
        <v>16</v>
      </c>
      <c r="H2365" s="72" t="s">
        <v>24</v>
      </c>
      <c r="I2365" s="72" t="s">
        <v>18</v>
      </c>
      <c r="J2365" s="72" t="s">
        <v>19</v>
      </c>
      <c r="K2365" s="72" t="s">
        <v>49</v>
      </c>
      <c r="L2365" s="72" t="s">
        <v>670</v>
      </c>
      <c r="M2365" s="72" t="s">
        <v>57</v>
      </c>
    </row>
    <row r="2366" spans="2:13" x14ac:dyDescent="0.25">
      <c r="B2366" s="72" t="s">
        <v>12</v>
      </c>
      <c r="C2366" s="72" t="s">
        <v>13</v>
      </c>
      <c r="D2366" s="72" t="s">
        <v>14</v>
      </c>
      <c r="E2366" s="72" t="s">
        <v>36</v>
      </c>
      <c r="F2366" s="73">
        <v>189249</v>
      </c>
      <c r="G2366" s="72" t="s">
        <v>16</v>
      </c>
      <c r="H2366" s="72" t="s">
        <v>17</v>
      </c>
      <c r="I2366" s="72" t="s">
        <v>18</v>
      </c>
      <c r="J2366" s="72" t="s">
        <v>19</v>
      </c>
      <c r="K2366" s="72" t="s">
        <v>25</v>
      </c>
      <c r="L2366" s="72" t="s">
        <v>531</v>
      </c>
      <c r="M2366" s="72" t="s">
        <v>29</v>
      </c>
    </row>
    <row r="2367" spans="2:13" x14ac:dyDescent="0.25">
      <c r="B2367" s="72" t="s">
        <v>12</v>
      </c>
      <c r="C2367" s="72" t="s">
        <v>13</v>
      </c>
      <c r="D2367" s="72" t="s">
        <v>14</v>
      </c>
      <c r="E2367" s="72" t="s">
        <v>94</v>
      </c>
      <c r="F2367" s="73">
        <v>999</v>
      </c>
      <c r="G2367" s="72" t="s">
        <v>16</v>
      </c>
      <c r="H2367" s="72" t="s">
        <v>17</v>
      </c>
      <c r="I2367" s="72" t="s">
        <v>18</v>
      </c>
      <c r="J2367" s="72" t="s">
        <v>19</v>
      </c>
      <c r="K2367" s="72" t="s">
        <v>25</v>
      </c>
      <c r="L2367" s="72" t="s">
        <v>220</v>
      </c>
      <c r="M2367" s="72"/>
    </row>
    <row r="2368" spans="2:13" x14ac:dyDescent="0.25">
      <c r="B2368" s="72" t="s">
        <v>12</v>
      </c>
      <c r="C2368" s="72" t="s">
        <v>13</v>
      </c>
      <c r="D2368" s="72" t="s">
        <v>14</v>
      </c>
      <c r="E2368" s="72" t="s">
        <v>39</v>
      </c>
      <c r="F2368" s="73">
        <v>-58281</v>
      </c>
      <c r="G2368" s="72" t="s">
        <v>16</v>
      </c>
      <c r="H2368" s="72" t="s">
        <v>24</v>
      </c>
      <c r="I2368" s="72" t="s">
        <v>18</v>
      </c>
      <c r="J2368" s="72" t="s">
        <v>19</v>
      </c>
      <c r="K2368" s="72" t="s">
        <v>157</v>
      </c>
      <c r="L2368" s="72" t="s">
        <v>170</v>
      </c>
      <c r="M2368" s="72"/>
    </row>
    <row r="2369" spans="2:13" x14ac:dyDescent="0.25">
      <c r="B2369" s="72" t="s">
        <v>12</v>
      </c>
      <c r="C2369" s="72" t="s">
        <v>13</v>
      </c>
      <c r="D2369" s="72" t="s">
        <v>14</v>
      </c>
      <c r="E2369" s="72" t="s">
        <v>81</v>
      </c>
      <c r="F2369" s="73">
        <v>90047</v>
      </c>
      <c r="G2369" s="72" t="s">
        <v>16</v>
      </c>
      <c r="H2369" s="72" t="s">
        <v>24</v>
      </c>
      <c r="I2369" s="72" t="s">
        <v>18</v>
      </c>
      <c r="J2369" s="72" t="s">
        <v>19</v>
      </c>
      <c r="K2369" s="72" t="s">
        <v>25</v>
      </c>
      <c r="L2369" s="72" t="s">
        <v>104</v>
      </c>
      <c r="M2369" s="72" t="s">
        <v>112</v>
      </c>
    </row>
    <row r="2370" spans="2:13" x14ac:dyDescent="0.25">
      <c r="B2370" s="72" t="s">
        <v>12</v>
      </c>
      <c r="C2370" s="72" t="s">
        <v>13</v>
      </c>
      <c r="D2370" s="72" t="s">
        <v>14</v>
      </c>
      <c r="E2370" s="72" t="s">
        <v>60</v>
      </c>
      <c r="F2370" s="73">
        <v>31500</v>
      </c>
      <c r="G2370" s="72" t="s">
        <v>16</v>
      </c>
      <c r="H2370" s="72" t="s">
        <v>17</v>
      </c>
      <c r="I2370" s="72" t="s">
        <v>18</v>
      </c>
      <c r="J2370" s="72" t="s">
        <v>19</v>
      </c>
      <c r="K2370" s="72" t="s">
        <v>37</v>
      </c>
      <c r="L2370" s="72" t="s">
        <v>280</v>
      </c>
      <c r="M2370" s="72" t="s">
        <v>22</v>
      </c>
    </row>
    <row r="2371" spans="2:13" x14ac:dyDescent="0.25">
      <c r="B2371" s="72" t="s">
        <v>12</v>
      </c>
      <c r="C2371" s="72" t="s">
        <v>13</v>
      </c>
      <c r="D2371" s="72" t="s">
        <v>14</v>
      </c>
      <c r="E2371" s="72" t="s">
        <v>39</v>
      </c>
      <c r="F2371" s="73">
        <v>-16545</v>
      </c>
      <c r="G2371" s="72" t="s">
        <v>16</v>
      </c>
      <c r="H2371" s="72" t="s">
        <v>17</v>
      </c>
      <c r="I2371" s="72" t="s">
        <v>18</v>
      </c>
      <c r="J2371" s="72" t="s">
        <v>19</v>
      </c>
      <c r="K2371" s="72" t="s">
        <v>25</v>
      </c>
      <c r="L2371" s="72" t="s">
        <v>273</v>
      </c>
      <c r="M2371" s="72"/>
    </row>
    <row r="2372" spans="2:13" x14ac:dyDescent="0.25">
      <c r="B2372" s="72" t="s">
        <v>12</v>
      </c>
      <c r="C2372" s="72" t="s">
        <v>13</v>
      </c>
      <c r="D2372" s="72" t="s">
        <v>14</v>
      </c>
      <c r="E2372" s="72" t="s">
        <v>33</v>
      </c>
      <c r="F2372" s="73">
        <v>347291</v>
      </c>
      <c r="G2372" s="72" t="s">
        <v>16</v>
      </c>
      <c r="H2372" s="72" t="s">
        <v>17</v>
      </c>
      <c r="I2372" s="72" t="s">
        <v>18</v>
      </c>
      <c r="J2372" s="72" t="s">
        <v>19</v>
      </c>
      <c r="K2372" s="72" t="s">
        <v>25</v>
      </c>
      <c r="L2372" s="72" t="s">
        <v>77</v>
      </c>
      <c r="M2372" s="72" t="s">
        <v>29</v>
      </c>
    </row>
    <row r="2373" spans="2:13" x14ac:dyDescent="0.25">
      <c r="B2373" s="72" t="s">
        <v>12</v>
      </c>
      <c r="C2373" s="72" t="s">
        <v>13</v>
      </c>
      <c r="D2373" s="72" t="s">
        <v>14</v>
      </c>
      <c r="E2373" s="72" t="s">
        <v>79</v>
      </c>
      <c r="F2373" s="73">
        <v>-2913</v>
      </c>
      <c r="G2373" s="72" t="s">
        <v>16</v>
      </c>
      <c r="H2373" s="72" t="s">
        <v>24</v>
      </c>
      <c r="I2373" s="72" t="s">
        <v>18</v>
      </c>
      <c r="J2373" s="72" t="s">
        <v>19</v>
      </c>
      <c r="K2373" s="72" t="s">
        <v>63</v>
      </c>
      <c r="L2373" s="72" t="s">
        <v>465</v>
      </c>
      <c r="M2373" s="72"/>
    </row>
    <row r="2374" spans="2:13" x14ac:dyDescent="0.25">
      <c r="B2374" s="72" t="s">
        <v>12</v>
      </c>
      <c r="C2374" s="72" t="s">
        <v>13</v>
      </c>
      <c r="D2374" s="72" t="s">
        <v>14</v>
      </c>
      <c r="E2374" s="72" t="s">
        <v>51</v>
      </c>
      <c r="F2374" s="73">
        <v>184303</v>
      </c>
      <c r="G2374" s="72" t="s">
        <v>16</v>
      </c>
      <c r="H2374" s="72" t="s">
        <v>24</v>
      </c>
      <c r="I2374" s="72" t="s">
        <v>18</v>
      </c>
      <c r="J2374" s="72" t="s">
        <v>19</v>
      </c>
      <c r="K2374" s="72" t="s">
        <v>63</v>
      </c>
      <c r="L2374" s="72" t="s">
        <v>137</v>
      </c>
      <c r="M2374" s="72"/>
    </row>
    <row r="2375" spans="2:13" x14ac:dyDescent="0.25">
      <c r="B2375" s="72" t="s">
        <v>12</v>
      </c>
      <c r="C2375" s="72" t="s">
        <v>13</v>
      </c>
      <c r="D2375" s="72" t="s">
        <v>14</v>
      </c>
      <c r="E2375" s="72" t="s">
        <v>33</v>
      </c>
      <c r="F2375" s="73">
        <v>74702</v>
      </c>
      <c r="G2375" s="72" t="s">
        <v>16</v>
      </c>
      <c r="H2375" s="72" t="s">
        <v>24</v>
      </c>
      <c r="I2375" s="72" t="s">
        <v>18</v>
      </c>
      <c r="J2375" s="72" t="s">
        <v>19</v>
      </c>
      <c r="K2375" s="72" t="s">
        <v>37</v>
      </c>
      <c r="L2375" s="72" t="s">
        <v>384</v>
      </c>
      <c r="M2375" s="72" t="s">
        <v>35</v>
      </c>
    </row>
    <row r="2376" spans="2:13" x14ac:dyDescent="0.25">
      <c r="B2376" s="72" t="s">
        <v>12</v>
      </c>
      <c r="C2376" s="72" t="s">
        <v>13</v>
      </c>
      <c r="D2376" s="72" t="s">
        <v>14</v>
      </c>
      <c r="E2376" s="72" t="s">
        <v>15</v>
      </c>
      <c r="F2376" s="73">
        <v>535285</v>
      </c>
      <c r="G2376" s="72" t="s">
        <v>16</v>
      </c>
      <c r="H2376" s="72" t="s">
        <v>24</v>
      </c>
      <c r="I2376" s="72" t="s">
        <v>18</v>
      </c>
      <c r="J2376" s="72" t="s">
        <v>19</v>
      </c>
      <c r="K2376" s="72" t="s">
        <v>49</v>
      </c>
      <c r="L2376" s="72" t="s">
        <v>222</v>
      </c>
      <c r="M2376" s="72" t="s">
        <v>184</v>
      </c>
    </row>
    <row r="2377" spans="2:13" x14ac:dyDescent="0.25">
      <c r="B2377" s="72" t="s">
        <v>12</v>
      </c>
      <c r="C2377" s="72" t="s">
        <v>13</v>
      </c>
      <c r="D2377" s="72" t="s">
        <v>14</v>
      </c>
      <c r="E2377" s="72" t="s">
        <v>94</v>
      </c>
      <c r="F2377" s="73">
        <v>9156</v>
      </c>
      <c r="G2377" s="72" t="s">
        <v>16</v>
      </c>
      <c r="H2377" s="72" t="s">
        <v>24</v>
      </c>
      <c r="I2377" s="72" t="s">
        <v>18</v>
      </c>
      <c r="J2377" s="72" t="s">
        <v>19</v>
      </c>
      <c r="K2377" s="72" t="s">
        <v>37</v>
      </c>
      <c r="L2377" s="72" t="s">
        <v>333</v>
      </c>
      <c r="M2377" s="72"/>
    </row>
    <row r="2378" spans="2:13" x14ac:dyDescent="0.25">
      <c r="B2378" s="72" t="s">
        <v>12</v>
      </c>
      <c r="C2378" s="72" t="s">
        <v>13</v>
      </c>
      <c r="D2378" s="72" t="s">
        <v>14</v>
      </c>
      <c r="E2378" s="72" t="s">
        <v>27</v>
      </c>
      <c r="F2378" s="73">
        <v>61181</v>
      </c>
      <c r="G2378" s="72" t="s">
        <v>16</v>
      </c>
      <c r="H2378" s="72" t="s">
        <v>24</v>
      </c>
      <c r="I2378" s="72" t="s">
        <v>18</v>
      </c>
      <c r="J2378" s="72" t="s">
        <v>19</v>
      </c>
      <c r="K2378" s="72" t="s">
        <v>130</v>
      </c>
      <c r="L2378" s="72" t="s">
        <v>386</v>
      </c>
      <c r="M2378" s="72" t="s">
        <v>57</v>
      </c>
    </row>
    <row r="2379" spans="2:13" x14ac:dyDescent="0.25">
      <c r="B2379" s="72" t="s">
        <v>12</v>
      </c>
      <c r="C2379" s="72" t="s">
        <v>13</v>
      </c>
      <c r="D2379" s="72" t="s">
        <v>14</v>
      </c>
      <c r="E2379" s="72" t="s">
        <v>30</v>
      </c>
      <c r="F2379" s="73">
        <v>-271</v>
      </c>
      <c r="G2379" s="72" t="s">
        <v>16</v>
      </c>
      <c r="H2379" s="72" t="s">
        <v>24</v>
      </c>
      <c r="I2379" s="72" t="s">
        <v>18</v>
      </c>
      <c r="J2379" s="72" t="s">
        <v>19</v>
      </c>
      <c r="K2379" s="72" t="s">
        <v>37</v>
      </c>
      <c r="L2379" s="72" t="s">
        <v>212</v>
      </c>
      <c r="M2379" s="72"/>
    </row>
    <row r="2380" spans="2:13" x14ac:dyDescent="0.25">
      <c r="B2380" s="72" t="s">
        <v>12</v>
      </c>
      <c r="C2380" s="72" t="s">
        <v>13</v>
      </c>
      <c r="D2380" s="72" t="s">
        <v>14</v>
      </c>
      <c r="E2380" s="72" t="s">
        <v>718</v>
      </c>
      <c r="F2380" s="73">
        <v>104878</v>
      </c>
      <c r="G2380" s="72" t="s">
        <v>16</v>
      </c>
      <c r="H2380" s="72" t="s">
        <v>24</v>
      </c>
      <c r="I2380" s="72" t="s">
        <v>18</v>
      </c>
      <c r="J2380" s="72" t="s">
        <v>19</v>
      </c>
      <c r="K2380" s="72" t="s">
        <v>185</v>
      </c>
      <c r="L2380" s="72" t="s">
        <v>186</v>
      </c>
      <c r="M2380" s="72" t="s">
        <v>747</v>
      </c>
    </row>
    <row r="2381" spans="2:13" x14ac:dyDescent="0.25">
      <c r="B2381" s="72" t="s">
        <v>12</v>
      </c>
      <c r="C2381" s="72" t="s">
        <v>13</v>
      </c>
      <c r="D2381" s="72" t="s">
        <v>14</v>
      </c>
      <c r="E2381" s="72" t="s">
        <v>55</v>
      </c>
      <c r="F2381" s="73">
        <v>2230048</v>
      </c>
      <c r="G2381" s="72" t="s">
        <v>16</v>
      </c>
      <c r="H2381" s="72" t="s">
        <v>17</v>
      </c>
      <c r="I2381" s="72" t="s">
        <v>18</v>
      </c>
      <c r="J2381" s="72" t="s">
        <v>19</v>
      </c>
      <c r="K2381" s="72" t="s">
        <v>20</v>
      </c>
      <c r="L2381" s="72" t="s">
        <v>199</v>
      </c>
      <c r="M2381" s="72" t="s">
        <v>57</v>
      </c>
    </row>
    <row r="2382" spans="2:13" x14ac:dyDescent="0.25">
      <c r="B2382" s="72" t="s">
        <v>12</v>
      </c>
      <c r="C2382" s="72" t="s">
        <v>13</v>
      </c>
      <c r="D2382" s="72" t="s">
        <v>14</v>
      </c>
      <c r="E2382" s="72" t="s">
        <v>79</v>
      </c>
      <c r="F2382" s="73">
        <v>-2379</v>
      </c>
      <c r="G2382" s="72" t="s">
        <v>16</v>
      </c>
      <c r="H2382" s="72" t="s">
        <v>24</v>
      </c>
      <c r="I2382" s="72" t="s">
        <v>18</v>
      </c>
      <c r="J2382" s="72" t="s">
        <v>19</v>
      </c>
      <c r="K2382" s="72" t="s">
        <v>130</v>
      </c>
      <c r="L2382" s="72" t="s">
        <v>606</v>
      </c>
      <c r="M2382" s="72"/>
    </row>
    <row r="2383" spans="2:13" x14ac:dyDescent="0.25">
      <c r="B2383" s="72" t="s">
        <v>12</v>
      </c>
      <c r="C2383" s="72" t="s">
        <v>13</v>
      </c>
      <c r="D2383" s="72" t="s">
        <v>14</v>
      </c>
      <c r="E2383" s="72" t="s">
        <v>83</v>
      </c>
      <c r="F2383" s="73">
        <v>27729</v>
      </c>
      <c r="G2383" s="72" t="s">
        <v>16</v>
      </c>
      <c r="H2383" s="72" t="s">
        <v>17</v>
      </c>
      <c r="I2383" s="72" t="s">
        <v>18</v>
      </c>
      <c r="J2383" s="72" t="s">
        <v>19</v>
      </c>
      <c r="K2383" s="72" t="s">
        <v>205</v>
      </c>
      <c r="L2383" s="72" t="s">
        <v>395</v>
      </c>
      <c r="M2383" s="72"/>
    </row>
    <row r="2384" spans="2:13" x14ac:dyDescent="0.25">
      <c r="B2384" s="72" t="s">
        <v>12</v>
      </c>
      <c r="C2384" s="72" t="s">
        <v>13</v>
      </c>
      <c r="D2384" s="72" t="s">
        <v>14</v>
      </c>
      <c r="E2384" s="72" t="s">
        <v>41</v>
      </c>
      <c r="F2384" s="73">
        <v>-103</v>
      </c>
      <c r="G2384" s="72" t="s">
        <v>16</v>
      </c>
      <c r="H2384" s="72" t="s">
        <v>24</v>
      </c>
      <c r="I2384" s="72" t="s">
        <v>18</v>
      </c>
      <c r="J2384" s="72" t="s">
        <v>19</v>
      </c>
      <c r="K2384" s="72" t="s">
        <v>49</v>
      </c>
      <c r="L2384" s="72" t="s">
        <v>381</v>
      </c>
      <c r="M2384" s="72"/>
    </row>
    <row r="2385" spans="2:13" x14ac:dyDescent="0.25">
      <c r="B2385" s="72" t="s">
        <v>12</v>
      </c>
      <c r="C2385" s="72" t="s">
        <v>13</v>
      </c>
      <c r="D2385" s="72" t="s">
        <v>14</v>
      </c>
      <c r="E2385" s="72" t="s">
        <v>256</v>
      </c>
      <c r="F2385" s="73">
        <v>-1168</v>
      </c>
      <c r="G2385" s="72" t="s">
        <v>16</v>
      </c>
      <c r="H2385" s="72" t="s">
        <v>24</v>
      </c>
      <c r="I2385" s="72" t="s">
        <v>18</v>
      </c>
      <c r="J2385" s="72" t="s">
        <v>19</v>
      </c>
      <c r="K2385" s="72" t="s">
        <v>25</v>
      </c>
      <c r="L2385" s="72" t="s">
        <v>442</v>
      </c>
      <c r="M2385" s="72"/>
    </row>
    <row r="2386" spans="2:13" x14ac:dyDescent="0.25">
      <c r="B2386" s="72" t="s">
        <v>12</v>
      </c>
      <c r="C2386" s="72" t="s">
        <v>13</v>
      </c>
      <c r="D2386" s="72" t="s">
        <v>14</v>
      </c>
      <c r="E2386" s="72" t="s">
        <v>27</v>
      </c>
      <c r="F2386" s="73">
        <v>22351</v>
      </c>
      <c r="G2386" s="72" t="s">
        <v>16</v>
      </c>
      <c r="H2386" s="72" t="s">
        <v>17</v>
      </c>
      <c r="I2386" s="72" t="s">
        <v>18</v>
      </c>
      <c r="J2386" s="72" t="s">
        <v>19</v>
      </c>
      <c r="K2386" s="72" t="s">
        <v>20</v>
      </c>
      <c r="L2386" s="72" t="s">
        <v>229</v>
      </c>
      <c r="M2386" s="72" t="s">
        <v>57</v>
      </c>
    </row>
    <row r="2387" spans="2:13" x14ac:dyDescent="0.25">
      <c r="B2387" s="72" t="s">
        <v>12</v>
      </c>
      <c r="C2387" s="72" t="s">
        <v>13</v>
      </c>
      <c r="D2387" s="72" t="s">
        <v>14</v>
      </c>
      <c r="E2387" s="72" t="s">
        <v>237</v>
      </c>
      <c r="F2387" s="73">
        <v>7758518</v>
      </c>
      <c r="G2387" s="72" t="s">
        <v>16</v>
      </c>
      <c r="H2387" s="72" t="s">
        <v>17</v>
      </c>
      <c r="I2387" s="72" t="s">
        <v>18</v>
      </c>
      <c r="J2387" s="72" t="s">
        <v>19</v>
      </c>
      <c r="K2387" s="72" t="s">
        <v>205</v>
      </c>
      <c r="L2387" s="72" t="s">
        <v>395</v>
      </c>
      <c r="M2387" s="72"/>
    </row>
    <row r="2388" spans="2:13" x14ac:dyDescent="0.25">
      <c r="B2388" s="72" t="s">
        <v>12</v>
      </c>
      <c r="C2388" s="72" t="s">
        <v>13</v>
      </c>
      <c r="D2388" s="72" t="s">
        <v>14</v>
      </c>
      <c r="E2388" s="72" t="s">
        <v>74</v>
      </c>
      <c r="F2388" s="73">
        <v>41</v>
      </c>
      <c r="G2388" s="72" t="s">
        <v>16</v>
      </c>
      <c r="H2388" s="72" t="s">
        <v>24</v>
      </c>
      <c r="I2388" s="72" t="s">
        <v>18</v>
      </c>
      <c r="J2388" s="72" t="s">
        <v>19</v>
      </c>
      <c r="K2388" s="72" t="s">
        <v>25</v>
      </c>
      <c r="L2388" s="72" t="s">
        <v>165</v>
      </c>
      <c r="M2388" s="72" t="s">
        <v>302</v>
      </c>
    </row>
    <row r="2389" spans="2:13" x14ac:dyDescent="0.25">
      <c r="B2389" s="72" t="s">
        <v>12</v>
      </c>
      <c r="C2389" s="72" t="s">
        <v>13</v>
      </c>
      <c r="D2389" s="72" t="s">
        <v>14</v>
      </c>
      <c r="E2389" s="72" t="s">
        <v>68</v>
      </c>
      <c r="F2389" s="73">
        <v>-547</v>
      </c>
      <c r="G2389" s="72" t="s">
        <v>16</v>
      </c>
      <c r="H2389" s="72" t="s">
        <v>17</v>
      </c>
      <c r="I2389" s="72" t="s">
        <v>18</v>
      </c>
      <c r="J2389" s="72" t="s">
        <v>19</v>
      </c>
      <c r="K2389" s="72" t="s">
        <v>25</v>
      </c>
      <c r="L2389" s="72" t="s">
        <v>430</v>
      </c>
      <c r="M2389" s="72"/>
    </row>
    <row r="2390" spans="2:13" x14ac:dyDescent="0.25">
      <c r="B2390" s="72" t="s">
        <v>12</v>
      </c>
      <c r="C2390" s="72" t="s">
        <v>13</v>
      </c>
      <c r="D2390" s="72" t="s">
        <v>14</v>
      </c>
      <c r="E2390" s="72" t="s">
        <v>41</v>
      </c>
      <c r="F2390" s="73">
        <v>-54</v>
      </c>
      <c r="G2390" s="72" t="s">
        <v>16</v>
      </c>
      <c r="H2390" s="72" t="s">
        <v>24</v>
      </c>
      <c r="I2390" s="72" t="s">
        <v>18</v>
      </c>
      <c r="J2390" s="72" t="s">
        <v>19</v>
      </c>
      <c r="K2390" s="72" t="s">
        <v>25</v>
      </c>
      <c r="L2390" s="72" t="s">
        <v>592</v>
      </c>
      <c r="M2390" s="72"/>
    </row>
    <row r="2391" spans="2:13" x14ac:dyDescent="0.25">
      <c r="B2391" s="72" t="s">
        <v>12</v>
      </c>
      <c r="C2391" s="72" t="s">
        <v>13</v>
      </c>
      <c r="D2391" s="72" t="s">
        <v>14</v>
      </c>
      <c r="E2391" s="72" t="s">
        <v>51</v>
      </c>
      <c r="F2391" s="73">
        <v>50397</v>
      </c>
      <c r="G2391" s="72" t="s">
        <v>16</v>
      </c>
      <c r="H2391" s="72" t="s">
        <v>17</v>
      </c>
      <c r="I2391" s="72" t="s">
        <v>18</v>
      </c>
      <c r="J2391" s="72" t="s">
        <v>19</v>
      </c>
      <c r="K2391" s="72" t="s">
        <v>25</v>
      </c>
      <c r="L2391" s="72" t="s">
        <v>539</v>
      </c>
      <c r="M2391" s="72"/>
    </row>
    <row r="2392" spans="2:13" x14ac:dyDescent="0.25">
      <c r="B2392" s="72" t="s">
        <v>12</v>
      </c>
      <c r="C2392" s="72" t="s">
        <v>13</v>
      </c>
      <c r="D2392" s="72" t="s">
        <v>14</v>
      </c>
      <c r="E2392" s="72" t="s">
        <v>55</v>
      </c>
      <c r="F2392" s="73">
        <v>216864</v>
      </c>
      <c r="G2392" s="72" t="s">
        <v>16</v>
      </c>
      <c r="H2392" s="72" t="s">
        <v>17</v>
      </c>
      <c r="I2392" s="72" t="s">
        <v>18</v>
      </c>
      <c r="J2392" s="72" t="s">
        <v>19</v>
      </c>
      <c r="K2392" s="72" t="s">
        <v>25</v>
      </c>
      <c r="L2392" s="72" t="s">
        <v>201</v>
      </c>
      <c r="M2392" s="72" t="s">
        <v>112</v>
      </c>
    </row>
    <row r="2393" spans="2:13" x14ac:dyDescent="0.25">
      <c r="B2393" s="72" t="s">
        <v>12</v>
      </c>
      <c r="C2393" s="72" t="s">
        <v>13</v>
      </c>
      <c r="D2393" s="72" t="s">
        <v>14</v>
      </c>
      <c r="E2393" s="72" t="s">
        <v>79</v>
      </c>
      <c r="F2393" s="73">
        <v>-650</v>
      </c>
      <c r="G2393" s="72" t="s">
        <v>16</v>
      </c>
      <c r="H2393" s="72" t="s">
        <v>24</v>
      </c>
      <c r="I2393" s="72" t="s">
        <v>18</v>
      </c>
      <c r="J2393" s="72" t="s">
        <v>19</v>
      </c>
      <c r="K2393" s="72" t="s">
        <v>25</v>
      </c>
      <c r="L2393" s="72" t="s">
        <v>538</v>
      </c>
      <c r="M2393" s="72"/>
    </row>
    <row r="2394" spans="2:13" x14ac:dyDescent="0.25">
      <c r="B2394" s="72" t="s">
        <v>12</v>
      </c>
      <c r="C2394" s="72" t="s">
        <v>13</v>
      </c>
      <c r="D2394" s="72" t="s">
        <v>14</v>
      </c>
      <c r="E2394" s="72" t="s">
        <v>30</v>
      </c>
      <c r="F2394" s="73">
        <v>-1440</v>
      </c>
      <c r="G2394" s="72" t="s">
        <v>16</v>
      </c>
      <c r="H2394" s="72" t="s">
        <v>17</v>
      </c>
      <c r="I2394" s="72" t="s">
        <v>18</v>
      </c>
      <c r="J2394" s="72" t="s">
        <v>19</v>
      </c>
      <c r="K2394" s="72" t="s">
        <v>25</v>
      </c>
      <c r="L2394" s="72" t="s">
        <v>299</v>
      </c>
      <c r="M2394" s="72"/>
    </row>
    <row r="2395" spans="2:13" x14ac:dyDescent="0.25">
      <c r="B2395" s="72" t="s">
        <v>12</v>
      </c>
      <c r="C2395" s="72" t="s">
        <v>13</v>
      </c>
      <c r="D2395" s="72" t="s">
        <v>14</v>
      </c>
      <c r="E2395" s="72" t="s">
        <v>94</v>
      </c>
      <c r="F2395" s="73">
        <v>80797</v>
      </c>
      <c r="G2395" s="72" t="s">
        <v>16</v>
      </c>
      <c r="H2395" s="72" t="s">
        <v>24</v>
      </c>
      <c r="I2395" s="72" t="s">
        <v>18</v>
      </c>
      <c r="J2395" s="72" t="s">
        <v>19</v>
      </c>
      <c r="K2395" s="72" t="s">
        <v>37</v>
      </c>
      <c r="L2395" s="72" t="s">
        <v>125</v>
      </c>
      <c r="M2395" s="72"/>
    </row>
    <row r="2396" spans="2:13" x14ac:dyDescent="0.25">
      <c r="B2396" s="72" t="s">
        <v>12</v>
      </c>
      <c r="C2396" s="72" t="s">
        <v>13</v>
      </c>
      <c r="D2396" s="72" t="s">
        <v>14</v>
      </c>
      <c r="E2396" s="72" t="s">
        <v>68</v>
      </c>
      <c r="F2396" s="73">
        <v>-85741</v>
      </c>
      <c r="G2396" s="72" t="s">
        <v>16</v>
      </c>
      <c r="H2396" s="72" t="s">
        <v>24</v>
      </c>
      <c r="I2396" s="72" t="s">
        <v>18</v>
      </c>
      <c r="J2396" s="72" t="s">
        <v>19</v>
      </c>
      <c r="K2396" s="72" t="s">
        <v>63</v>
      </c>
      <c r="L2396" s="72" t="s">
        <v>465</v>
      </c>
      <c r="M2396" s="72"/>
    </row>
    <row r="2397" spans="2:13" x14ac:dyDescent="0.25">
      <c r="B2397" s="72" t="s">
        <v>12</v>
      </c>
      <c r="C2397" s="72" t="s">
        <v>13</v>
      </c>
      <c r="D2397" s="72" t="s">
        <v>14</v>
      </c>
      <c r="E2397" s="72" t="s">
        <v>83</v>
      </c>
      <c r="F2397" s="73">
        <v>520</v>
      </c>
      <c r="G2397" s="72" t="s">
        <v>16</v>
      </c>
      <c r="H2397" s="72" t="s">
        <v>24</v>
      </c>
      <c r="I2397" s="72" t="s">
        <v>18</v>
      </c>
      <c r="J2397" s="72" t="s">
        <v>628</v>
      </c>
      <c r="K2397" s="72" t="s">
        <v>37</v>
      </c>
      <c r="L2397" s="72" t="s">
        <v>394</v>
      </c>
      <c r="M2397" s="72"/>
    </row>
    <row r="2398" spans="2:13" x14ac:dyDescent="0.25">
      <c r="B2398" s="72" t="s">
        <v>12</v>
      </c>
      <c r="C2398" s="72" t="s">
        <v>13</v>
      </c>
      <c r="D2398" s="72" t="s">
        <v>14</v>
      </c>
      <c r="E2398" s="72" t="s">
        <v>23</v>
      </c>
      <c r="F2398" s="73">
        <v>-7892</v>
      </c>
      <c r="G2398" s="72" t="s">
        <v>16</v>
      </c>
      <c r="H2398" s="72" t="s">
        <v>17</v>
      </c>
      <c r="I2398" s="72" t="s">
        <v>18</v>
      </c>
      <c r="J2398" s="72" t="s">
        <v>19</v>
      </c>
      <c r="K2398" s="72" t="s">
        <v>25</v>
      </c>
      <c r="L2398" s="72" t="s">
        <v>198</v>
      </c>
      <c r="M2398" s="72"/>
    </row>
    <row r="2399" spans="2:13" x14ac:dyDescent="0.25">
      <c r="B2399" s="72" t="s">
        <v>12</v>
      </c>
      <c r="C2399" s="72" t="s">
        <v>13</v>
      </c>
      <c r="D2399" s="72" t="s">
        <v>14</v>
      </c>
      <c r="E2399" s="72" t="s">
        <v>27</v>
      </c>
      <c r="F2399" s="73">
        <v>33528</v>
      </c>
      <c r="G2399" s="72" t="s">
        <v>16</v>
      </c>
      <c r="H2399" s="72" t="s">
        <v>24</v>
      </c>
      <c r="I2399" s="72" t="s">
        <v>18</v>
      </c>
      <c r="J2399" s="72" t="s">
        <v>19</v>
      </c>
      <c r="K2399" s="72" t="s">
        <v>49</v>
      </c>
      <c r="L2399" s="72" t="s">
        <v>203</v>
      </c>
      <c r="M2399" s="72" t="s">
        <v>29</v>
      </c>
    </row>
    <row r="2400" spans="2:13" x14ac:dyDescent="0.25">
      <c r="B2400" s="72" t="s">
        <v>12</v>
      </c>
      <c r="C2400" s="72" t="s">
        <v>13</v>
      </c>
      <c r="D2400" s="72" t="s">
        <v>14</v>
      </c>
      <c r="E2400" s="72" t="s">
        <v>58</v>
      </c>
      <c r="F2400" s="73">
        <v>111097</v>
      </c>
      <c r="G2400" s="72" t="s">
        <v>16</v>
      </c>
      <c r="H2400" s="72" t="s">
        <v>24</v>
      </c>
      <c r="I2400" s="72" t="s">
        <v>18</v>
      </c>
      <c r="J2400" s="72" t="s">
        <v>19</v>
      </c>
      <c r="K2400" s="72" t="s">
        <v>49</v>
      </c>
      <c r="L2400" s="72" t="s">
        <v>288</v>
      </c>
      <c r="M2400" s="72" t="s">
        <v>29</v>
      </c>
    </row>
    <row r="2401" spans="2:13" x14ac:dyDescent="0.25">
      <c r="B2401" s="72" t="s">
        <v>12</v>
      </c>
      <c r="C2401" s="72" t="s">
        <v>13</v>
      </c>
      <c r="D2401" s="72" t="s">
        <v>14</v>
      </c>
      <c r="E2401" s="72" t="s">
        <v>27</v>
      </c>
      <c r="F2401" s="73">
        <v>247091</v>
      </c>
      <c r="G2401" s="72" t="s">
        <v>16</v>
      </c>
      <c r="H2401" s="72" t="s">
        <v>24</v>
      </c>
      <c r="I2401" s="72" t="s">
        <v>18</v>
      </c>
      <c r="J2401" s="72" t="s">
        <v>19</v>
      </c>
      <c r="K2401" s="72" t="s">
        <v>25</v>
      </c>
      <c r="L2401" s="72" t="s">
        <v>180</v>
      </c>
      <c r="M2401" s="72" t="s">
        <v>35</v>
      </c>
    </row>
    <row r="2402" spans="2:13" x14ac:dyDescent="0.25">
      <c r="B2402" s="72" t="s">
        <v>12</v>
      </c>
      <c r="C2402" s="72" t="s">
        <v>13</v>
      </c>
      <c r="D2402" s="72" t="s">
        <v>14</v>
      </c>
      <c r="E2402" s="72" t="s">
        <v>144</v>
      </c>
      <c r="F2402" s="73">
        <v>690273</v>
      </c>
      <c r="G2402" s="72" t="s">
        <v>16</v>
      </c>
      <c r="H2402" s="72" t="s">
        <v>24</v>
      </c>
      <c r="I2402" s="72" t="s">
        <v>18</v>
      </c>
      <c r="J2402" s="72" t="s">
        <v>19</v>
      </c>
      <c r="K2402" s="72" t="s">
        <v>37</v>
      </c>
      <c r="L2402" s="72" t="s">
        <v>280</v>
      </c>
      <c r="M2402" s="72" t="s">
        <v>67</v>
      </c>
    </row>
    <row r="2403" spans="2:13" x14ac:dyDescent="0.25">
      <c r="B2403" s="72" t="s">
        <v>12</v>
      </c>
      <c r="C2403" s="72" t="s">
        <v>13</v>
      </c>
      <c r="D2403" s="72" t="s">
        <v>14</v>
      </c>
      <c r="E2403" s="72" t="s">
        <v>15</v>
      </c>
      <c r="F2403" s="73">
        <v>600200</v>
      </c>
      <c r="G2403" s="72" t="s">
        <v>16</v>
      </c>
      <c r="H2403" s="72" t="s">
        <v>24</v>
      </c>
      <c r="I2403" s="72" t="s">
        <v>18</v>
      </c>
      <c r="J2403" s="72" t="s">
        <v>19</v>
      </c>
      <c r="K2403" s="72" t="s">
        <v>43</v>
      </c>
      <c r="L2403" s="72" t="s">
        <v>447</v>
      </c>
      <c r="M2403" s="72" t="s">
        <v>133</v>
      </c>
    </row>
    <row r="2404" spans="2:13" x14ac:dyDescent="0.25">
      <c r="B2404" s="72" t="s">
        <v>12</v>
      </c>
      <c r="C2404" s="72" t="s">
        <v>13</v>
      </c>
      <c r="D2404" s="72" t="s">
        <v>14</v>
      </c>
      <c r="E2404" s="72" t="s">
        <v>68</v>
      </c>
      <c r="F2404" s="73">
        <v>-85108</v>
      </c>
      <c r="G2404" s="72" t="s">
        <v>16</v>
      </c>
      <c r="H2404" s="72" t="s">
        <v>24</v>
      </c>
      <c r="I2404" s="72" t="s">
        <v>18</v>
      </c>
      <c r="J2404" s="72" t="s">
        <v>19</v>
      </c>
      <c r="K2404" s="72" t="s">
        <v>37</v>
      </c>
      <c r="L2404" s="72" t="s">
        <v>482</v>
      </c>
      <c r="M2404" s="72"/>
    </row>
    <row r="2405" spans="2:13" x14ac:dyDescent="0.25">
      <c r="B2405" s="72" t="s">
        <v>12</v>
      </c>
      <c r="C2405" s="72" t="s">
        <v>13</v>
      </c>
      <c r="D2405" s="72" t="s">
        <v>14</v>
      </c>
      <c r="E2405" s="72" t="s">
        <v>144</v>
      </c>
      <c r="F2405" s="73">
        <v>458821</v>
      </c>
      <c r="G2405" s="72" t="s">
        <v>16</v>
      </c>
      <c r="H2405" s="72" t="s">
        <v>24</v>
      </c>
      <c r="I2405" s="72" t="s">
        <v>18</v>
      </c>
      <c r="J2405" s="72" t="s">
        <v>19</v>
      </c>
      <c r="K2405" s="72" t="s">
        <v>25</v>
      </c>
      <c r="L2405" s="72" t="s">
        <v>430</v>
      </c>
      <c r="M2405" s="72" t="s">
        <v>133</v>
      </c>
    </row>
    <row r="2406" spans="2:13" x14ac:dyDescent="0.25">
      <c r="B2406" s="72" t="s">
        <v>12</v>
      </c>
      <c r="C2406" s="72" t="s">
        <v>13</v>
      </c>
      <c r="D2406" s="72" t="s">
        <v>14</v>
      </c>
      <c r="E2406" s="72" t="s">
        <v>144</v>
      </c>
      <c r="F2406" s="73">
        <v>16003618</v>
      </c>
      <c r="G2406" s="72" t="s">
        <v>16</v>
      </c>
      <c r="H2406" s="72" t="s">
        <v>24</v>
      </c>
      <c r="I2406" s="72" t="s">
        <v>18</v>
      </c>
      <c r="J2406" s="72" t="s">
        <v>19</v>
      </c>
      <c r="K2406" s="72" t="s">
        <v>185</v>
      </c>
      <c r="L2406" s="72" t="s">
        <v>217</v>
      </c>
      <c r="M2406" s="72" t="s">
        <v>62</v>
      </c>
    </row>
    <row r="2407" spans="2:13" x14ac:dyDescent="0.25">
      <c r="B2407" s="72" t="s">
        <v>12</v>
      </c>
      <c r="C2407" s="72" t="s">
        <v>13</v>
      </c>
      <c r="D2407" s="72" t="s">
        <v>14</v>
      </c>
      <c r="E2407" s="72" t="s">
        <v>241</v>
      </c>
      <c r="F2407" s="73">
        <v>10435</v>
      </c>
      <c r="G2407" s="72" t="s">
        <v>16</v>
      </c>
      <c r="H2407" s="72" t="s">
        <v>17</v>
      </c>
      <c r="I2407" s="72" t="s">
        <v>18</v>
      </c>
      <c r="J2407" s="72" t="s">
        <v>19</v>
      </c>
      <c r="K2407" s="72" t="s">
        <v>25</v>
      </c>
      <c r="L2407" s="72" t="s">
        <v>225</v>
      </c>
      <c r="M2407" s="72" t="s">
        <v>72</v>
      </c>
    </row>
    <row r="2408" spans="2:13" x14ac:dyDescent="0.25">
      <c r="B2408" s="72" t="s">
        <v>12</v>
      </c>
      <c r="C2408" s="72" t="s">
        <v>13</v>
      </c>
      <c r="D2408" s="72" t="s">
        <v>14</v>
      </c>
      <c r="E2408" s="72" t="s">
        <v>30</v>
      </c>
      <c r="F2408" s="73">
        <v>-18534</v>
      </c>
      <c r="G2408" s="72" t="s">
        <v>16</v>
      </c>
      <c r="H2408" s="72" t="s">
        <v>24</v>
      </c>
      <c r="I2408" s="72" t="s">
        <v>18</v>
      </c>
      <c r="J2408" s="72" t="s">
        <v>19</v>
      </c>
      <c r="K2408" s="72" t="s">
        <v>37</v>
      </c>
      <c r="L2408" s="72" t="s">
        <v>177</v>
      </c>
      <c r="M2408" s="72"/>
    </row>
    <row r="2409" spans="2:13" x14ac:dyDescent="0.25">
      <c r="B2409" s="72" t="s">
        <v>12</v>
      </c>
      <c r="C2409" s="72" t="s">
        <v>13</v>
      </c>
      <c r="D2409" s="72" t="s">
        <v>14</v>
      </c>
      <c r="E2409" s="72" t="s">
        <v>300</v>
      </c>
      <c r="F2409" s="73">
        <v>55194</v>
      </c>
      <c r="G2409" s="72" t="s">
        <v>16</v>
      </c>
      <c r="H2409" s="72" t="s">
        <v>24</v>
      </c>
      <c r="I2409" s="72" t="s">
        <v>18</v>
      </c>
      <c r="J2409" s="72" t="s">
        <v>19</v>
      </c>
      <c r="K2409" s="72" t="s">
        <v>25</v>
      </c>
      <c r="L2409" s="72" t="s">
        <v>69</v>
      </c>
      <c r="M2409" s="72" t="s">
        <v>112</v>
      </c>
    </row>
    <row r="2410" spans="2:13" x14ac:dyDescent="0.25">
      <c r="B2410" s="72" t="s">
        <v>12</v>
      </c>
      <c r="C2410" s="72" t="s">
        <v>13</v>
      </c>
      <c r="D2410" s="72" t="s">
        <v>14</v>
      </c>
      <c r="E2410" s="72" t="s">
        <v>85</v>
      </c>
      <c r="F2410" s="73">
        <v>364190</v>
      </c>
      <c r="G2410" s="72" t="s">
        <v>16</v>
      </c>
      <c r="H2410" s="72" t="s">
        <v>24</v>
      </c>
      <c r="I2410" s="72" t="s">
        <v>18</v>
      </c>
      <c r="J2410" s="72" t="s">
        <v>19</v>
      </c>
      <c r="K2410" s="72" t="s">
        <v>37</v>
      </c>
      <c r="L2410" s="72" t="s">
        <v>291</v>
      </c>
      <c r="M2410" s="72"/>
    </row>
    <row r="2411" spans="2:13" x14ac:dyDescent="0.25">
      <c r="B2411" s="72" t="s">
        <v>12</v>
      </c>
      <c r="C2411" s="72" t="s">
        <v>13</v>
      </c>
      <c r="D2411" s="72" t="s">
        <v>14</v>
      </c>
      <c r="E2411" s="72" t="s">
        <v>55</v>
      </c>
      <c r="F2411" s="73">
        <v>1392985</v>
      </c>
      <c r="G2411" s="72" t="s">
        <v>16</v>
      </c>
      <c r="H2411" s="72" t="s">
        <v>17</v>
      </c>
      <c r="I2411" s="72" t="s">
        <v>18</v>
      </c>
      <c r="J2411" s="72" t="s">
        <v>19</v>
      </c>
      <c r="K2411" s="72" t="s">
        <v>25</v>
      </c>
      <c r="L2411" s="72" t="s">
        <v>364</v>
      </c>
      <c r="M2411" s="72" t="s">
        <v>57</v>
      </c>
    </row>
    <row r="2412" spans="2:13" x14ac:dyDescent="0.25">
      <c r="B2412" s="72" t="s">
        <v>12</v>
      </c>
      <c r="C2412" s="72" t="s">
        <v>13</v>
      </c>
      <c r="D2412" s="72" t="s">
        <v>14</v>
      </c>
      <c r="E2412" s="72" t="s">
        <v>51</v>
      </c>
      <c r="F2412" s="73">
        <v>1618</v>
      </c>
      <c r="G2412" s="72" t="s">
        <v>16</v>
      </c>
      <c r="H2412" s="72" t="s">
        <v>24</v>
      </c>
      <c r="I2412" s="72" t="s">
        <v>18</v>
      </c>
      <c r="J2412" s="72" t="s">
        <v>19</v>
      </c>
      <c r="K2412" s="72" t="s">
        <v>25</v>
      </c>
      <c r="L2412" s="72" t="s">
        <v>539</v>
      </c>
      <c r="M2412" s="72"/>
    </row>
    <row r="2413" spans="2:13" x14ac:dyDescent="0.25">
      <c r="B2413" s="72" t="s">
        <v>12</v>
      </c>
      <c r="C2413" s="72" t="s">
        <v>13</v>
      </c>
      <c r="D2413" s="72" t="s">
        <v>14</v>
      </c>
      <c r="E2413" s="72" t="s">
        <v>300</v>
      </c>
      <c r="F2413" s="73">
        <v>2138</v>
      </c>
      <c r="G2413" s="72" t="s">
        <v>16</v>
      </c>
      <c r="H2413" s="72" t="s">
        <v>24</v>
      </c>
      <c r="I2413" s="72" t="s">
        <v>18</v>
      </c>
      <c r="J2413" s="72" t="s">
        <v>19</v>
      </c>
      <c r="K2413" s="72" t="s">
        <v>102</v>
      </c>
      <c r="L2413" s="72" t="s">
        <v>344</v>
      </c>
      <c r="M2413" s="72" t="s">
        <v>302</v>
      </c>
    </row>
    <row r="2414" spans="2:13" x14ac:dyDescent="0.25">
      <c r="B2414" s="72" t="s">
        <v>12</v>
      </c>
      <c r="C2414" s="72" t="s">
        <v>13</v>
      </c>
      <c r="D2414" s="72" t="s">
        <v>14</v>
      </c>
      <c r="E2414" s="72" t="s">
        <v>55</v>
      </c>
      <c r="F2414" s="73">
        <v>1434155</v>
      </c>
      <c r="G2414" s="72" t="s">
        <v>16</v>
      </c>
      <c r="H2414" s="72" t="s">
        <v>24</v>
      </c>
      <c r="I2414" s="72" t="s">
        <v>18</v>
      </c>
      <c r="J2414" s="72" t="s">
        <v>19</v>
      </c>
      <c r="K2414" s="72" t="s">
        <v>130</v>
      </c>
      <c r="L2414" s="72" t="s">
        <v>236</v>
      </c>
      <c r="M2414" s="72" t="s">
        <v>29</v>
      </c>
    </row>
    <row r="2415" spans="2:13" x14ac:dyDescent="0.25">
      <c r="B2415" s="72" t="s">
        <v>12</v>
      </c>
      <c r="C2415" s="72" t="s">
        <v>13</v>
      </c>
      <c r="D2415" s="72" t="s">
        <v>14</v>
      </c>
      <c r="E2415" s="72" t="s">
        <v>228</v>
      </c>
      <c r="F2415" s="73">
        <v>10224</v>
      </c>
      <c r="G2415" s="72" t="s">
        <v>16</v>
      </c>
      <c r="H2415" s="72" t="s">
        <v>17</v>
      </c>
      <c r="I2415" s="72" t="s">
        <v>18</v>
      </c>
      <c r="J2415" s="72" t="s">
        <v>19</v>
      </c>
      <c r="K2415" s="72" t="s">
        <v>37</v>
      </c>
      <c r="L2415" s="72" t="s">
        <v>389</v>
      </c>
      <c r="M2415" s="72" t="s">
        <v>133</v>
      </c>
    </row>
    <row r="2416" spans="2:13" x14ac:dyDescent="0.25">
      <c r="B2416" s="72" t="s">
        <v>12</v>
      </c>
      <c r="C2416" s="72" t="s">
        <v>13</v>
      </c>
      <c r="D2416" s="72" t="s">
        <v>14</v>
      </c>
      <c r="E2416" s="72" t="s">
        <v>94</v>
      </c>
      <c r="F2416" s="73">
        <v>7320</v>
      </c>
      <c r="G2416" s="72" t="s">
        <v>16</v>
      </c>
      <c r="H2416" s="72" t="s">
        <v>24</v>
      </c>
      <c r="I2416" s="72" t="s">
        <v>18</v>
      </c>
      <c r="J2416" s="72" t="s">
        <v>19</v>
      </c>
      <c r="K2416" s="72" t="s">
        <v>37</v>
      </c>
      <c r="L2416" s="72" t="s">
        <v>287</v>
      </c>
      <c r="M2416" s="72"/>
    </row>
    <row r="2417" spans="2:13" x14ac:dyDescent="0.25">
      <c r="B2417" s="72" t="s">
        <v>12</v>
      </c>
      <c r="C2417" s="72" t="s">
        <v>13</v>
      </c>
      <c r="D2417" s="72" t="s">
        <v>14</v>
      </c>
      <c r="E2417" s="72" t="s">
        <v>36</v>
      </c>
      <c r="F2417" s="73">
        <v>47493</v>
      </c>
      <c r="G2417" s="72" t="s">
        <v>16</v>
      </c>
      <c r="H2417" s="72" t="s">
        <v>17</v>
      </c>
      <c r="I2417" s="72" t="s">
        <v>18</v>
      </c>
      <c r="J2417" s="72" t="s">
        <v>19</v>
      </c>
      <c r="K2417" s="72" t="s">
        <v>25</v>
      </c>
      <c r="L2417" s="72" t="s">
        <v>286</v>
      </c>
      <c r="M2417" s="72" t="s">
        <v>29</v>
      </c>
    </row>
    <row r="2418" spans="2:13" x14ac:dyDescent="0.25">
      <c r="B2418" s="72" t="s">
        <v>12</v>
      </c>
      <c r="C2418" s="72" t="s">
        <v>13</v>
      </c>
      <c r="D2418" s="72" t="s">
        <v>14</v>
      </c>
      <c r="E2418" s="72" t="s">
        <v>152</v>
      </c>
      <c r="F2418" s="73">
        <v>-799</v>
      </c>
      <c r="G2418" s="72" t="s">
        <v>16</v>
      </c>
      <c r="H2418" s="72" t="s">
        <v>17</v>
      </c>
      <c r="I2418" s="72" t="s">
        <v>18</v>
      </c>
      <c r="J2418" s="72" t="s">
        <v>19</v>
      </c>
      <c r="K2418" s="72" t="s">
        <v>117</v>
      </c>
      <c r="L2418" s="72" t="s">
        <v>261</v>
      </c>
      <c r="M2418" s="72"/>
    </row>
    <row r="2419" spans="2:13" x14ac:dyDescent="0.25">
      <c r="B2419" s="72" t="s">
        <v>12</v>
      </c>
      <c r="C2419" s="72" t="s">
        <v>13</v>
      </c>
      <c r="D2419" s="72" t="s">
        <v>14</v>
      </c>
      <c r="E2419" s="72" t="s">
        <v>68</v>
      </c>
      <c r="F2419" s="73">
        <v>-139</v>
      </c>
      <c r="G2419" s="72" t="s">
        <v>269</v>
      </c>
      <c r="H2419" s="72" t="s">
        <v>24</v>
      </c>
      <c r="I2419" s="72" t="s">
        <v>18</v>
      </c>
      <c r="J2419" s="72" t="s">
        <v>526</v>
      </c>
      <c r="K2419" s="72" t="s">
        <v>20</v>
      </c>
      <c r="L2419" s="72" t="s">
        <v>483</v>
      </c>
      <c r="M2419" s="72"/>
    </row>
    <row r="2420" spans="2:13" x14ac:dyDescent="0.25">
      <c r="B2420" s="72" t="s">
        <v>12</v>
      </c>
      <c r="C2420" s="72" t="s">
        <v>13</v>
      </c>
      <c r="D2420" s="72" t="s">
        <v>14</v>
      </c>
      <c r="E2420" s="72" t="s">
        <v>94</v>
      </c>
      <c r="F2420" s="73">
        <v>54742</v>
      </c>
      <c r="G2420" s="72" t="s">
        <v>16</v>
      </c>
      <c r="H2420" s="72" t="s">
        <v>24</v>
      </c>
      <c r="I2420" s="72" t="s">
        <v>18</v>
      </c>
      <c r="J2420" s="72" t="s">
        <v>19</v>
      </c>
      <c r="K2420" s="72" t="s">
        <v>25</v>
      </c>
      <c r="L2420" s="72" t="s">
        <v>388</v>
      </c>
      <c r="M2420" s="72"/>
    </row>
    <row r="2421" spans="2:13" x14ac:dyDescent="0.25">
      <c r="B2421" s="72" t="s">
        <v>12</v>
      </c>
      <c r="C2421" s="72" t="s">
        <v>13</v>
      </c>
      <c r="D2421" s="72" t="s">
        <v>14</v>
      </c>
      <c r="E2421" s="72" t="s">
        <v>187</v>
      </c>
      <c r="F2421" s="73">
        <v>752780</v>
      </c>
      <c r="G2421" s="72" t="s">
        <v>16</v>
      </c>
      <c r="H2421" s="72" t="s">
        <v>24</v>
      </c>
      <c r="I2421" s="72" t="s">
        <v>18</v>
      </c>
      <c r="J2421" s="72" t="s">
        <v>19</v>
      </c>
      <c r="K2421" s="72" t="s">
        <v>185</v>
      </c>
      <c r="L2421" s="72" t="s">
        <v>186</v>
      </c>
      <c r="M2421" s="72" t="s">
        <v>112</v>
      </c>
    </row>
    <row r="2422" spans="2:13" x14ac:dyDescent="0.25">
      <c r="B2422" s="72" t="s">
        <v>12</v>
      </c>
      <c r="C2422" s="72" t="s">
        <v>13</v>
      </c>
      <c r="D2422" s="72" t="s">
        <v>14</v>
      </c>
      <c r="E2422" s="72" t="s">
        <v>577</v>
      </c>
      <c r="F2422" s="73">
        <v>-2373</v>
      </c>
      <c r="G2422" s="72" t="s">
        <v>16</v>
      </c>
      <c r="H2422" s="72" t="s">
        <v>24</v>
      </c>
      <c r="I2422" s="72" t="s">
        <v>48</v>
      </c>
      <c r="J2422" s="72" t="s">
        <v>19</v>
      </c>
      <c r="K2422" s="72"/>
      <c r="L2422" s="72"/>
      <c r="M2422" s="72"/>
    </row>
    <row r="2423" spans="2:13" x14ac:dyDescent="0.25">
      <c r="B2423" s="72" t="s">
        <v>12</v>
      </c>
      <c r="C2423" s="72" t="s">
        <v>13</v>
      </c>
      <c r="D2423" s="72" t="s">
        <v>14</v>
      </c>
      <c r="E2423" s="72" t="s">
        <v>748</v>
      </c>
      <c r="F2423" s="73">
        <v>512413765</v>
      </c>
      <c r="G2423" s="72" t="s">
        <v>269</v>
      </c>
      <c r="H2423" s="72" t="s">
        <v>24</v>
      </c>
      <c r="I2423" s="72" t="s">
        <v>18</v>
      </c>
      <c r="J2423" s="72" t="s">
        <v>19</v>
      </c>
      <c r="K2423" s="72"/>
      <c r="L2423" s="72"/>
      <c r="M2423" s="72" t="s">
        <v>749</v>
      </c>
    </row>
    <row r="2424" spans="2:13" x14ac:dyDescent="0.25">
      <c r="B2424" s="72" t="s">
        <v>12</v>
      </c>
      <c r="C2424" s="72" t="s">
        <v>13</v>
      </c>
      <c r="D2424" s="72" t="s">
        <v>14</v>
      </c>
      <c r="E2424" s="72" t="s">
        <v>83</v>
      </c>
      <c r="F2424" s="73">
        <v>229677</v>
      </c>
      <c r="G2424" s="72" t="s">
        <v>16</v>
      </c>
      <c r="H2424" s="72" t="s">
        <v>24</v>
      </c>
      <c r="I2424" s="72" t="s">
        <v>18</v>
      </c>
      <c r="J2424" s="72" t="s">
        <v>19</v>
      </c>
      <c r="K2424" s="72" t="s">
        <v>43</v>
      </c>
      <c r="L2424" s="72" t="s">
        <v>472</v>
      </c>
      <c r="M2424" s="72"/>
    </row>
    <row r="2425" spans="2:13" x14ac:dyDescent="0.25">
      <c r="B2425" s="72" t="s">
        <v>12</v>
      </c>
      <c r="C2425" s="72" t="s">
        <v>13</v>
      </c>
      <c r="D2425" s="72" t="s">
        <v>14</v>
      </c>
      <c r="E2425" s="72" t="s">
        <v>258</v>
      </c>
      <c r="F2425" s="73">
        <v>725713</v>
      </c>
      <c r="G2425" s="72" t="s">
        <v>16</v>
      </c>
      <c r="H2425" s="72" t="s">
        <v>24</v>
      </c>
      <c r="I2425" s="72" t="s">
        <v>18</v>
      </c>
      <c r="J2425" s="72" t="s">
        <v>19</v>
      </c>
      <c r="K2425" s="72" t="s">
        <v>37</v>
      </c>
      <c r="L2425" s="72" t="s">
        <v>92</v>
      </c>
      <c r="M2425" s="72" t="s">
        <v>303</v>
      </c>
    </row>
    <row r="2426" spans="2:13" x14ac:dyDescent="0.25">
      <c r="B2426" s="72" t="s">
        <v>12</v>
      </c>
      <c r="C2426" s="72" t="s">
        <v>13</v>
      </c>
      <c r="D2426" s="72" t="s">
        <v>14</v>
      </c>
      <c r="E2426" s="72" t="s">
        <v>79</v>
      </c>
      <c r="F2426" s="73">
        <v>-2230</v>
      </c>
      <c r="G2426" s="72" t="s">
        <v>16</v>
      </c>
      <c r="H2426" s="72" t="s">
        <v>17</v>
      </c>
      <c r="I2426" s="72" t="s">
        <v>18</v>
      </c>
      <c r="J2426" s="72" t="s">
        <v>19</v>
      </c>
      <c r="K2426" s="72" t="s">
        <v>25</v>
      </c>
      <c r="L2426" s="72" t="s">
        <v>428</v>
      </c>
      <c r="M2426" s="72"/>
    </row>
    <row r="2427" spans="2:13" x14ac:dyDescent="0.25">
      <c r="B2427" s="72" t="s">
        <v>12</v>
      </c>
      <c r="C2427" s="72" t="s">
        <v>13</v>
      </c>
      <c r="D2427" s="72" t="s">
        <v>14</v>
      </c>
      <c r="E2427" s="72" t="s">
        <v>68</v>
      </c>
      <c r="F2427" s="73">
        <v>-29841</v>
      </c>
      <c r="G2427" s="72" t="s">
        <v>16</v>
      </c>
      <c r="H2427" s="72" t="s">
        <v>17</v>
      </c>
      <c r="I2427" s="72" t="s">
        <v>48</v>
      </c>
      <c r="J2427" s="72" t="s">
        <v>19</v>
      </c>
      <c r="K2427" s="72" t="s">
        <v>49</v>
      </c>
      <c r="L2427" s="72" t="s">
        <v>82</v>
      </c>
      <c r="M2427" s="72"/>
    </row>
    <row r="2428" spans="2:13" x14ac:dyDescent="0.25">
      <c r="B2428" s="72" t="s">
        <v>12</v>
      </c>
      <c r="C2428" s="72" t="s">
        <v>13</v>
      </c>
      <c r="D2428" s="72" t="s">
        <v>14</v>
      </c>
      <c r="E2428" s="72" t="s">
        <v>594</v>
      </c>
      <c r="F2428" s="73">
        <v>624</v>
      </c>
      <c r="G2428" s="72" t="s">
        <v>16</v>
      </c>
      <c r="H2428" s="72" t="s">
        <v>24</v>
      </c>
      <c r="I2428" s="72" t="s">
        <v>18</v>
      </c>
      <c r="J2428" s="72" t="s">
        <v>19</v>
      </c>
      <c r="K2428" s="72" t="s">
        <v>99</v>
      </c>
      <c r="L2428" s="72" t="s">
        <v>499</v>
      </c>
      <c r="M2428" s="72"/>
    </row>
    <row r="2429" spans="2:13" x14ac:dyDescent="0.25">
      <c r="B2429" s="72" t="s">
        <v>12</v>
      </c>
      <c r="C2429" s="72" t="s">
        <v>13</v>
      </c>
      <c r="D2429" s="72" t="s">
        <v>14</v>
      </c>
      <c r="E2429" s="72" t="s">
        <v>58</v>
      </c>
      <c r="F2429" s="73">
        <v>4602070</v>
      </c>
      <c r="G2429" s="72" t="s">
        <v>16</v>
      </c>
      <c r="H2429" s="72" t="s">
        <v>24</v>
      </c>
      <c r="I2429" s="72" t="s">
        <v>18</v>
      </c>
      <c r="J2429" s="72" t="s">
        <v>19</v>
      </c>
      <c r="K2429" s="72" t="s">
        <v>117</v>
      </c>
      <c r="L2429" s="72" t="s">
        <v>105</v>
      </c>
      <c r="M2429" s="72" t="s">
        <v>35</v>
      </c>
    </row>
    <row r="2430" spans="2:13" x14ac:dyDescent="0.25">
      <c r="B2430" s="72" t="s">
        <v>12</v>
      </c>
      <c r="C2430" s="72" t="s">
        <v>13</v>
      </c>
      <c r="D2430" s="72" t="s">
        <v>14</v>
      </c>
      <c r="E2430" s="72" t="s">
        <v>36</v>
      </c>
      <c r="F2430" s="73">
        <v>29159</v>
      </c>
      <c r="G2430" s="72" t="s">
        <v>16</v>
      </c>
      <c r="H2430" s="72" t="s">
        <v>24</v>
      </c>
      <c r="I2430" s="72" t="s">
        <v>18</v>
      </c>
      <c r="J2430" s="72" t="s">
        <v>19</v>
      </c>
      <c r="K2430" s="72" t="s">
        <v>25</v>
      </c>
      <c r="L2430" s="72" t="s">
        <v>364</v>
      </c>
      <c r="M2430" s="72" t="s">
        <v>29</v>
      </c>
    </row>
    <row r="2431" spans="2:13" x14ac:dyDescent="0.25">
      <c r="B2431" s="72" t="s">
        <v>12</v>
      </c>
      <c r="C2431" s="72" t="s">
        <v>13</v>
      </c>
      <c r="D2431" s="72" t="s">
        <v>14</v>
      </c>
      <c r="E2431" s="72" t="s">
        <v>79</v>
      </c>
      <c r="F2431" s="73">
        <v>-498</v>
      </c>
      <c r="G2431" s="72" t="s">
        <v>16</v>
      </c>
      <c r="H2431" s="72" t="s">
        <v>24</v>
      </c>
      <c r="I2431" s="72" t="s">
        <v>18</v>
      </c>
      <c r="J2431" s="72" t="s">
        <v>19</v>
      </c>
      <c r="K2431" s="72" t="s">
        <v>25</v>
      </c>
      <c r="L2431" s="72" t="s">
        <v>235</v>
      </c>
      <c r="M2431" s="72"/>
    </row>
    <row r="2432" spans="2:13" x14ac:dyDescent="0.25">
      <c r="B2432" s="72" t="s">
        <v>12</v>
      </c>
      <c r="C2432" s="72" t="s">
        <v>13</v>
      </c>
      <c r="D2432" s="72" t="s">
        <v>14</v>
      </c>
      <c r="E2432" s="72" t="s">
        <v>55</v>
      </c>
      <c r="F2432" s="73">
        <v>1873463</v>
      </c>
      <c r="G2432" s="72" t="s">
        <v>16</v>
      </c>
      <c r="H2432" s="72" t="s">
        <v>24</v>
      </c>
      <c r="I2432" s="72" t="s">
        <v>18</v>
      </c>
      <c r="J2432" s="72" t="s">
        <v>19</v>
      </c>
      <c r="K2432" s="72" t="s">
        <v>185</v>
      </c>
      <c r="L2432" s="72" t="s">
        <v>307</v>
      </c>
      <c r="M2432" s="72" t="s">
        <v>29</v>
      </c>
    </row>
    <row r="2433" spans="2:13" x14ac:dyDescent="0.25">
      <c r="B2433" s="72" t="s">
        <v>12</v>
      </c>
      <c r="C2433" s="72" t="s">
        <v>13</v>
      </c>
      <c r="D2433" s="72" t="s">
        <v>14</v>
      </c>
      <c r="E2433" s="72" t="s">
        <v>587</v>
      </c>
      <c r="F2433" s="73">
        <v>1749456</v>
      </c>
      <c r="G2433" s="72" t="s">
        <v>16</v>
      </c>
      <c r="H2433" s="72" t="s">
        <v>17</v>
      </c>
      <c r="I2433" s="72" t="s">
        <v>18</v>
      </c>
      <c r="J2433" s="72" t="s">
        <v>19</v>
      </c>
      <c r="K2433" s="72" t="s">
        <v>20</v>
      </c>
      <c r="L2433" s="72" t="s">
        <v>707</v>
      </c>
      <c r="M2433" s="72" t="s">
        <v>303</v>
      </c>
    </row>
    <row r="2434" spans="2:13" x14ac:dyDescent="0.25">
      <c r="B2434" s="72" t="s">
        <v>12</v>
      </c>
      <c r="C2434" s="72" t="s">
        <v>13</v>
      </c>
      <c r="D2434" s="72" t="s">
        <v>14</v>
      </c>
      <c r="E2434" s="72" t="s">
        <v>27</v>
      </c>
      <c r="F2434" s="73">
        <v>22760</v>
      </c>
      <c r="G2434" s="72" t="s">
        <v>16</v>
      </c>
      <c r="H2434" s="72" t="s">
        <v>24</v>
      </c>
      <c r="I2434" s="72" t="s">
        <v>18</v>
      </c>
      <c r="J2434" s="72" t="s">
        <v>19</v>
      </c>
      <c r="K2434" s="72" t="s">
        <v>117</v>
      </c>
      <c r="L2434" s="72" t="s">
        <v>445</v>
      </c>
      <c r="M2434" s="72" t="s">
        <v>302</v>
      </c>
    </row>
    <row r="2435" spans="2:13" x14ac:dyDescent="0.25">
      <c r="B2435" s="72" t="s">
        <v>12</v>
      </c>
      <c r="C2435" s="72" t="s">
        <v>13</v>
      </c>
      <c r="D2435" s="72" t="s">
        <v>14</v>
      </c>
      <c r="E2435" s="72" t="s">
        <v>51</v>
      </c>
      <c r="F2435" s="73">
        <v>37605</v>
      </c>
      <c r="G2435" s="72" t="s">
        <v>16</v>
      </c>
      <c r="H2435" s="72" t="s">
        <v>17</v>
      </c>
      <c r="I2435" s="72" t="s">
        <v>18</v>
      </c>
      <c r="J2435" s="72" t="s">
        <v>19</v>
      </c>
      <c r="K2435" s="72" t="s">
        <v>49</v>
      </c>
      <c r="L2435" s="72" t="s">
        <v>95</v>
      </c>
      <c r="M2435" s="72"/>
    </row>
    <row r="2436" spans="2:13" x14ac:dyDescent="0.25">
      <c r="B2436" s="72" t="s">
        <v>12</v>
      </c>
      <c r="C2436" s="72" t="s">
        <v>13</v>
      </c>
      <c r="D2436" s="72" t="s">
        <v>14</v>
      </c>
      <c r="E2436" s="72" t="s">
        <v>65</v>
      </c>
      <c r="F2436" s="73">
        <v>35124</v>
      </c>
      <c r="G2436" s="72" t="s">
        <v>16</v>
      </c>
      <c r="H2436" s="72" t="s">
        <v>24</v>
      </c>
      <c r="I2436" s="72" t="s">
        <v>18</v>
      </c>
      <c r="J2436" s="72" t="s">
        <v>19</v>
      </c>
      <c r="K2436" s="72" t="s">
        <v>49</v>
      </c>
      <c r="L2436" s="72" t="s">
        <v>288</v>
      </c>
      <c r="M2436" s="72" t="s">
        <v>67</v>
      </c>
    </row>
    <row r="2437" spans="2:13" x14ac:dyDescent="0.25">
      <c r="B2437" s="72" t="s">
        <v>12</v>
      </c>
      <c r="C2437" s="72" t="s">
        <v>13</v>
      </c>
      <c r="D2437" s="72" t="s">
        <v>14</v>
      </c>
      <c r="E2437" s="72" t="s">
        <v>27</v>
      </c>
      <c r="F2437" s="73">
        <v>95025</v>
      </c>
      <c r="G2437" s="72" t="s">
        <v>16</v>
      </c>
      <c r="H2437" s="72" t="s">
        <v>17</v>
      </c>
      <c r="I2437" s="72" t="s">
        <v>18</v>
      </c>
      <c r="J2437" s="72" t="s">
        <v>19</v>
      </c>
      <c r="K2437" s="72" t="s">
        <v>25</v>
      </c>
      <c r="L2437" s="72" t="s">
        <v>481</v>
      </c>
      <c r="M2437" s="72" t="s">
        <v>57</v>
      </c>
    </row>
    <row r="2438" spans="2:13" x14ac:dyDescent="0.25">
      <c r="B2438" s="72" t="s">
        <v>12</v>
      </c>
      <c r="C2438" s="72" t="s">
        <v>13</v>
      </c>
      <c r="D2438" s="72" t="s">
        <v>14</v>
      </c>
      <c r="E2438" s="72" t="s">
        <v>68</v>
      </c>
      <c r="F2438" s="73">
        <v>-14142</v>
      </c>
      <c r="G2438" s="72" t="s">
        <v>16</v>
      </c>
      <c r="H2438" s="72" t="s">
        <v>24</v>
      </c>
      <c r="I2438" s="72" t="s">
        <v>48</v>
      </c>
      <c r="J2438" s="72" t="s">
        <v>19</v>
      </c>
      <c r="K2438" s="72" t="s">
        <v>102</v>
      </c>
      <c r="L2438" s="72" t="s">
        <v>103</v>
      </c>
      <c r="M2438" s="72"/>
    </row>
    <row r="2439" spans="2:13" x14ac:dyDescent="0.25">
      <c r="B2439" s="72" t="s">
        <v>12</v>
      </c>
      <c r="C2439" s="72" t="s">
        <v>13</v>
      </c>
      <c r="D2439" s="72" t="s">
        <v>14</v>
      </c>
      <c r="E2439" s="72" t="s">
        <v>39</v>
      </c>
      <c r="F2439" s="73">
        <v>-14124</v>
      </c>
      <c r="G2439" s="72" t="s">
        <v>16</v>
      </c>
      <c r="H2439" s="72" t="s">
        <v>24</v>
      </c>
      <c r="I2439" s="72" t="s">
        <v>18</v>
      </c>
      <c r="J2439" s="72" t="s">
        <v>19</v>
      </c>
      <c r="K2439" s="72" t="s">
        <v>25</v>
      </c>
      <c r="L2439" s="72" t="s">
        <v>273</v>
      </c>
      <c r="M2439" s="72"/>
    </row>
    <row r="2440" spans="2:13" x14ac:dyDescent="0.25">
      <c r="B2440" s="72" t="s">
        <v>12</v>
      </c>
      <c r="C2440" s="72" t="s">
        <v>13</v>
      </c>
      <c r="D2440" s="72" t="s">
        <v>14</v>
      </c>
      <c r="E2440" s="72" t="s">
        <v>55</v>
      </c>
      <c r="F2440" s="73">
        <v>4791472</v>
      </c>
      <c r="G2440" s="72" t="s">
        <v>16</v>
      </c>
      <c r="H2440" s="72" t="s">
        <v>17</v>
      </c>
      <c r="I2440" s="72" t="s">
        <v>18</v>
      </c>
      <c r="J2440" s="72" t="s">
        <v>19</v>
      </c>
      <c r="K2440" s="72" t="s">
        <v>25</v>
      </c>
      <c r="L2440" s="72" t="s">
        <v>69</v>
      </c>
      <c r="M2440" s="72" t="s">
        <v>47</v>
      </c>
    </row>
    <row r="2441" spans="2:13" x14ac:dyDescent="0.25">
      <c r="B2441" s="72" t="s">
        <v>12</v>
      </c>
      <c r="C2441" s="72" t="s">
        <v>13</v>
      </c>
      <c r="D2441" s="72" t="s">
        <v>14</v>
      </c>
      <c r="E2441" s="72" t="s">
        <v>79</v>
      </c>
      <c r="F2441" s="73">
        <v>-208</v>
      </c>
      <c r="G2441" s="72" t="s">
        <v>16</v>
      </c>
      <c r="H2441" s="72" t="s">
        <v>24</v>
      </c>
      <c r="I2441" s="72" t="s">
        <v>18</v>
      </c>
      <c r="J2441" s="72" t="s">
        <v>19</v>
      </c>
      <c r="K2441" s="72" t="s">
        <v>25</v>
      </c>
      <c r="L2441" s="72" t="s">
        <v>176</v>
      </c>
      <c r="M2441" s="72"/>
    </row>
    <row r="2442" spans="2:13" x14ac:dyDescent="0.25">
      <c r="B2442" s="72" t="s">
        <v>12</v>
      </c>
      <c r="C2442" s="72" t="s">
        <v>13</v>
      </c>
      <c r="D2442" s="72" t="s">
        <v>14</v>
      </c>
      <c r="E2442" s="72" t="s">
        <v>94</v>
      </c>
      <c r="F2442" s="73">
        <v>6403</v>
      </c>
      <c r="G2442" s="72" t="s">
        <v>16</v>
      </c>
      <c r="H2442" s="72" t="s">
        <v>24</v>
      </c>
      <c r="I2442" s="72" t="s">
        <v>18</v>
      </c>
      <c r="J2442" s="72" t="s">
        <v>19</v>
      </c>
      <c r="K2442" s="72" t="s">
        <v>25</v>
      </c>
      <c r="L2442" s="72" t="s">
        <v>220</v>
      </c>
      <c r="M2442" s="72"/>
    </row>
    <row r="2443" spans="2:13" x14ac:dyDescent="0.25">
      <c r="B2443" s="72" t="s">
        <v>12</v>
      </c>
      <c r="C2443" s="72" t="s">
        <v>13</v>
      </c>
      <c r="D2443" s="72" t="s">
        <v>14</v>
      </c>
      <c r="E2443" s="72" t="s">
        <v>55</v>
      </c>
      <c r="F2443" s="73">
        <v>1256817</v>
      </c>
      <c r="G2443" s="72" t="s">
        <v>16</v>
      </c>
      <c r="H2443" s="72" t="s">
        <v>17</v>
      </c>
      <c r="I2443" s="72" t="s">
        <v>18</v>
      </c>
      <c r="J2443" s="72" t="s">
        <v>19</v>
      </c>
      <c r="K2443" s="72" t="s">
        <v>25</v>
      </c>
      <c r="L2443" s="72" t="s">
        <v>424</v>
      </c>
      <c r="M2443" s="72" t="s">
        <v>112</v>
      </c>
    </row>
    <row r="2444" spans="2:13" x14ac:dyDescent="0.25">
      <c r="B2444" s="72" t="s">
        <v>12</v>
      </c>
      <c r="C2444" s="72" t="s">
        <v>13</v>
      </c>
      <c r="D2444" s="72" t="s">
        <v>14</v>
      </c>
      <c r="E2444" s="72" t="s">
        <v>58</v>
      </c>
      <c r="F2444" s="73">
        <v>331662</v>
      </c>
      <c r="G2444" s="72" t="s">
        <v>16</v>
      </c>
      <c r="H2444" s="72" t="s">
        <v>24</v>
      </c>
      <c r="I2444" s="72" t="s">
        <v>18</v>
      </c>
      <c r="J2444" s="72" t="s">
        <v>19</v>
      </c>
      <c r="K2444" s="72" t="s">
        <v>25</v>
      </c>
      <c r="L2444" s="72" t="s">
        <v>442</v>
      </c>
      <c r="M2444" s="72" t="s">
        <v>47</v>
      </c>
    </row>
    <row r="2445" spans="2:13" x14ac:dyDescent="0.25">
      <c r="B2445" s="72" t="s">
        <v>12</v>
      </c>
      <c r="C2445" s="72" t="s">
        <v>13</v>
      </c>
      <c r="D2445" s="72" t="s">
        <v>14</v>
      </c>
      <c r="E2445" s="72" t="s">
        <v>353</v>
      </c>
      <c r="F2445" s="73">
        <v>30881</v>
      </c>
      <c r="G2445" s="72" t="s">
        <v>16</v>
      </c>
      <c r="H2445" s="72" t="s">
        <v>24</v>
      </c>
      <c r="I2445" s="72" t="s">
        <v>18</v>
      </c>
      <c r="J2445" s="72" t="s">
        <v>19</v>
      </c>
      <c r="K2445" s="72" t="s">
        <v>63</v>
      </c>
      <c r="L2445" s="72" t="s">
        <v>137</v>
      </c>
      <c r="M2445" s="72" t="s">
        <v>133</v>
      </c>
    </row>
    <row r="2446" spans="2:13" x14ac:dyDescent="0.25">
      <c r="B2446" s="72" t="s">
        <v>12</v>
      </c>
      <c r="C2446" s="72" t="s">
        <v>13</v>
      </c>
      <c r="D2446" s="72" t="s">
        <v>14</v>
      </c>
      <c r="E2446" s="72" t="s">
        <v>83</v>
      </c>
      <c r="F2446" s="73">
        <v>13529</v>
      </c>
      <c r="G2446" s="72" t="s">
        <v>16</v>
      </c>
      <c r="H2446" s="72" t="s">
        <v>24</v>
      </c>
      <c r="I2446" s="72" t="s">
        <v>18</v>
      </c>
      <c r="J2446" s="72" t="s">
        <v>19</v>
      </c>
      <c r="K2446" s="72" t="s">
        <v>117</v>
      </c>
      <c r="L2446" s="72" t="s">
        <v>684</v>
      </c>
      <c r="M2446" s="72"/>
    </row>
    <row r="2447" spans="2:13" x14ac:dyDescent="0.25">
      <c r="B2447" s="72" t="s">
        <v>12</v>
      </c>
      <c r="C2447" s="72" t="s">
        <v>13</v>
      </c>
      <c r="D2447" s="72" t="s">
        <v>14</v>
      </c>
      <c r="E2447" s="72" t="s">
        <v>27</v>
      </c>
      <c r="F2447" s="73">
        <v>59925</v>
      </c>
      <c r="G2447" s="72" t="s">
        <v>16</v>
      </c>
      <c r="H2447" s="72" t="s">
        <v>17</v>
      </c>
      <c r="I2447" s="72" t="s">
        <v>18</v>
      </c>
      <c r="J2447" s="72" t="s">
        <v>19</v>
      </c>
      <c r="K2447" s="72" t="s">
        <v>37</v>
      </c>
      <c r="L2447" s="72" t="s">
        <v>412</v>
      </c>
      <c r="M2447" s="72" t="s">
        <v>47</v>
      </c>
    </row>
    <row r="2448" spans="2:13" x14ac:dyDescent="0.25">
      <c r="B2448" s="72" t="s">
        <v>12</v>
      </c>
      <c r="C2448" s="72" t="s">
        <v>13</v>
      </c>
      <c r="D2448" s="72" t="s">
        <v>14</v>
      </c>
      <c r="E2448" s="72" t="s">
        <v>55</v>
      </c>
      <c r="F2448" s="73">
        <v>62667</v>
      </c>
      <c r="G2448" s="72" t="s">
        <v>16</v>
      </c>
      <c r="H2448" s="72" t="s">
        <v>24</v>
      </c>
      <c r="I2448" s="72" t="s">
        <v>18</v>
      </c>
      <c r="J2448" s="72" t="s">
        <v>19</v>
      </c>
      <c r="K2448" s="72" t="s">
        <v>99</v>
      </c>
      <c r="L2448" s="72" t="s">
        <v>154</v>
      </c>
      <c r="M2448" s="72" t="s">
        <v>57</v>
      </c>
    </row>
    <row r="2449" spans="2:13" x14ac:dyDescent="0.25">
      <c r="B2449" s="72" t="s">
        <v>12</v>
      </c>
      <c r="C2449" s="72" t="s">
        <v>13</v>
      </c>
      <c r="D2449" s="72" t="s">
        <v>14</v>
      </c>
      <c r="E2449" s="72" t="s">
        <v>144</v>
      </c>
      <c r="F2449" s="73">
        <v>146200</v>
      </c>
      <c r="G2449" s="72" t="s">
        <v>16</v>
      </c>
      <c r="H2449" s="72" t="s">
        <v>24</v>
      </c>
      <c r="I2449" s="72" t="s">
        <v>18</v>
      </c>
      <c r="J2449" s="72" t="s">
        <v>19</v>
      </c>
      <c r="K2449" s="72" t="s">
        <v>37</v>
      </c>
      <c r="L2449" s="72" t="s">
        <v>384</v>
      </c>
      <c r="M2449" s="72" t="s">
        <v>133</v>
      </c>
    </row>
    <row r="2450" spans="2:13" x14ac:dyDescent="0.25">
      <c r="B2450" s="72" t="s">
        <v>12</v>
      </c>
      <c r="C2450" s="72" t="s">
        <v>13</v>
      </c>
      <c r="D2450" s="72" t="s">
        <v>14</v>
      </c>
      <c r="E2450" s="72" t="s">
        <v>74</v>
      </c>
      <c r="F2450" s="73">
        <v>28811</v>
      </c>
      <c r="G2450" s="72" t="s">
        <v>16</v>
      </c>
      <c r="H2450" s="72" t="s">
        <v>17</v>
      </c>
      <c r="I2450" s="72" t="s">
        <v>18</v>
      </c>
      <c r="J2450" s="72" t="s">
        <v>19</v>
      </c>
      <c r="K2450" s="72" t="s">
        <v>37</v>
      </c>
      <c r="L2450" s="72" t="s">
        <v>202</v>
      </c>
      <c r="M2450" s="72" t="s">
        <v>47</v>
      </c>
    </row>
    <row r="2451" spans="2:13" x14ac:dyDescent="0.25">
      <c r="B2451" s="72" t="s">
        <v>12</v>
      </c>
      <c r="C2451" s="72" t="s">
        <v>13</v>
      </c>
      <c r="D2451" s="72" t="s">
        <v>14</v>
      </c>
      <c r="E2451" s="72" t="s">
        <v>453</v>
      </c>
      <c r="F2451" s="73">
        <v>403406</v>
      </c>
      <c r="G2451" s="72" t="s">
        <v>16</v>
      </c>
      <c r="H2451" s="72" t="s">
        <v>17</v>
      </c>
      <c r="I2451" s="72" t="s">
        <v>18</v>
      </c>
      <c r="J2451" s="72" t="s">
        <v>19</v>
      </c>
      <c r="K2451" s="72" t="s">
        <v>37</v>
      </c>
      <c r="L2451" s="72" t="s">
        <v>635</v>
      </c>
      <c r="M2451" s="72"/>
    </row>
    <row r="2452" spans="2:13" x14ac:dyDescent="0.25">
      <c r="B2452" s="72" t="s">
        <v>12</v>
      </c>
      <c r="C2452" s="72" t="s">
        <v>13</v>
      </c>
      <c r="D2452" s="72" t="s">
        <v>14</v>
      </c>
      <c r="E2452" s="72" t="s">
        <v>65</v>
      </c>
      <c r="F2452" s="73">
        <v>84721</v>
      </c>
      <c r="G2452" s="72" t="s">
        <v>16</v>
      </c>
      <c r="H2452" s="72" t="s">
        <v>24</v>
      </c>
      <c r="I2452" s="72" t="s">
        <v>18</v>
      </c>
      <c r="J2452" s="72" t="s">
        <v>19</v>
      </c>
      <c r="K2452" s="72" t="s">
        <v>99</v>
      </c>
      <c r="L2452" s="72" t="s">
        <v>655</v>
      </c>
      <c r="M2452" s="72" t="s">
        <v>67</v>
      </c>
    </row>
    <row r="2453" spans="2:13" x14ac:dyDescent="0.25">
      <c r="B2453" s="72" t="s">
        <v>12</v>
      </c>
      <c r="C2453" s="72" t="s">
        <v>13</v>
      </c>
      <c r="D2453" s="72" t="s">
        <v>14</v>
      </c>
      <c r="E2453" s="72" t="s">
        <v>83</v>
      </c>
      <c r="F2453" s="73">
        <v>165184</v>
      </c>
      <c r="G2453" s="72" t="s">
        <v>16</v>
      </c>
      <c r="H2453" s="72" t="s">
        <v>24</v>
      </c>
      <c r="I2453" s="72" t="s">
        <v>18</v>
      </c>
      <c r="J2453" s="72" t="s">
        <v>19</v>
      </c>
      <c r="K2453" s="72" t="s">
        <v>25</v>
      </c>
      <c r="L2453" s="72" t="s">
        <v>458</v>
      </c>
      <c r="M2453" s="72"/>
    </row>
    <row r="2454" spans="2:13" x14ac:dyDescent="0.25">
      <c r="B2454" s="72" t="s">
        <v>12</v>
      </c>
      <c r="C2454" s="72" t="s">
        <v>13</v>
      </c>
      <c r="D2454" s="72" t="s">
        <v>14</v>
      </c>
      <c r="E2454" s="72" t="s">
        <v>39</v>
      </c>
      <c r="F2454" s="73">
        <v>-1380</v>
      </c>
      <c r="G2454" s="72" t="s">
        <v>16</v>
      </c>
      <c r="H2454" s="72" t="s">
        <v>24</v>
      </c>
      <c r="I2454" s="72" t="s">
        <v>18</v>
      </c>
      <c r="J2454" s="72" t="s">
        <v>19</v>
      </c>
      <c r="K2454" s="72" t="s">
        <v>25</v>
      </c>
      <c r="L2454" s="72" t="s">
        <v>508</v>
      </c>
      <c r="M2454" s="72"/>
    </row>
    <row r="2455" spans="2:13" x14ac:dyDescent="0.25">
      <c r="B2455" s="72" t="s">
        <v>12</v>
      </c>
      <c r="C2455" s="72" t="s">
        <v>13</v>
      </c>
      <c r="D2455" s="72" t="s">
        <v>14</v>
      </c>
      <c r="E2455" s="72" t="s">
        <v>68</v>
      </c>
      <c r="F2455" s="73">
        <v>-7062</v>
      </c>
      <c r="G2455" s="72" t="s">
        <v>16</v>
      </c>
      <c r="H2455" s="72" t="s">
        <v>24</v>
      </c>
      <c r="I2455" s="72" t="s">
        <v>18</v>
      </c>
      <c r="J2455" s="72" t="s">
        <v>19</v>
      </c>
      <c r="K2455" s="72" t="s">
        <v>99</v>
      </c>
      <c r="L2455" s="72" t="s">
        <v>655</v>
      </c>
      <c r="M2455" s="72"/>
    </row>
    <row r="2456" spans="2:13" x14ac:dyDescent="0.25">
      <c r="B2456" s="72" t="s">
        <v>12</v>
      </c>
      <c r="C2456" s="72" t="s">
        <v>13</v>
      </c>
      <c r="D2456" s="72" t="s">
        <v>14</v>
      </c>
      <c r="E2456" s="72" t="s">
        <v>94</v>
      </c>
      <c r="F2456" s="73">
        <v>2070</v>
      </c>
      <c r="G2456" s="72" t="s">
        <v>16</v>
      </c>
      <c r="H2456" s="72" t="s">
        <v>17</v>
      </c>
      <c r="I2456" s="72" t="s">
        <v>18</v>
      </c>
      <c r="J2456" s="72" t="s">
        <v>19</v>
      </c>
      <c r="K2456" s="72" t="s">
        <v>25</v>
      </c>
      <c r="L2456" s="72" t="s">
        <v>431</v>
      </c>
      <c r="M2456" s="72"/>
    </row>
    <row r="2457" spans="2:13" x14ac:dyDescent="0.25">
      <c r="B2457" s="72" t="s">
        <v>12</v>
      </c>
      <c r="C2457" s="72" t="s">
        <v>13</v>
      </c>
      <c r="D2457" s="72" t="s">
        <v>14</v>
      </c>
      <c r="E2457" s="72" t="s">
        <v>94</v>
      </c>
      <c r="F2457" s="73">
        <v>17</v>
      </c>
      <c r="G2457" s="72" t="s">
        <v>16</v>
      </c>
      <c r="H2457" s="72" t="s">
        <v>24</v>
      </c>
      <c r="I2457" s="72" t="s">
        <v>18</v>
      </c>
      <c r="J2457" s="72" t="s">
        <v>19</v>
      </c>
      <c r="K2457" s="72" t="s">
        <v>25</v>
      </c>
      <c r="L2457" s="72" t="s">
        <v>591</v>
      </c>
      <c r="M2457" s="72"/>
    </row>
    <row r="2458" spans="2:13" x14ac:dyDescent="0.25">
      <c r="B2458" s="72" t="s">
        <v>12</v>
      </c>
      <c r="C2458" s="72" t="s">
        <v>13</v>
      </c>
      <c r="D2458" s="72" t="s">
        <v>14</v>
      </c>
      <c r="E2458" s="72" t="s">
        <v>353</v>
      </c>
      <c r="F2458" s="73">
        <v>25908</v>
      </c>
      <c r="G2458" s="72" t="s">
        <v>16</v>
      </c>
      <c r="H2458" s="72" t="s">
        <v>24</v>
      </c>
      <c r="I2458" s="72" t="s">
        <v>18</v>
      </c>
      <c r="J2458" s="72" t="s">
        <v>19</v>
      </c>
      <c r="K2458" s="72" t="s">
        <v>185</v>
      </c>
      <c r="L2458" s="72" t="s">
        <v>307</v>
      </c>
      <c r="M2458" s="72" t="s">
        <v>67</v>
      </c>
    </row>
    <row r="2459" spans="2:13" x14ac:dyDescent="0.25">
      <c r="B2459" s="72" t="s">
        <v>12</v>
      </c>
      <c r="C2459" s="72" t="s">
        <v>13</v>
      </c>
      <c r="D2459" s="72" t="s">
        <v>14</v>
      </c>
      <c r="E2459" s="72" t="s">
        <v>144</v>
      </c>
      <c r="F2459" s="73">
        <v>298104</v>
      </c>
      <c r="G2459" s="72" t="s">
        <v>16</v>
      </c>
      <c r="H2459" s="72" t="s">
        <v>17</v>
      </c>
      <c r="I2459" s="72" t="s">
        <v>18</v>
      </c>
      <c r="J2459" s="72" t="s">
        <v>19</v>
      </c>
      <c r="K2459" s="72" t="s">
        <v>25</v>
      </c>
      <c r="L2459" s="72" t="s">
        <v>249</v>
      </c>
      <c r="M2459" s="72" t="s">
        <v>184</v>
      </c>
    </row>
    <row r="2460" spans="2:13" x14ac:dyDescent="0.25">
      <c r="B2460" s="72" t="s">
        <v>12</v>
      </c>
      <c r="C2460" s="72" t="s">
        <v>13</v>
      </c>
      <c r="D2460" s="72" t="s">
        <v>14</v>
      </c>
      <c r="E2460" s="72" t="s">
        <v>146</v>
      </c>
      <c r="F2460" s="73">
        <v>-17</v>
      </c>
      <c r="G2460" s="72" t="s">
        <v>16</v>
      </c>
      <c r="H2460" s="72" t="s">
        <v>17</v>
      </c>
      <c r="I2460" s="72" t="s">
        <v>18</v>
      </c>
      <c r="J2460" s="72" t="s">
        <v>19</v>
      </c>
      <c r="K2460" s="72" t="s">
        <v>49</v>
      </c>
      <c r="L2460" s="72" t="s">
        <v>167</v>
      </c>
      <c r="M2460" s="72"/>
    </row>
    <row r="2461" spans="2:13" x14ac:dyDescent="0.25">
      <c r="B2461" s="72" t="s">
        <v>12</v>
      </c>
      <c r="C2461" s="72" t="s">
        <v>13</v>
      </c>
      <c r="D2461" s="72" t="s">
        <v>14</v>
      </c>
      <c r="E2461" s="72" t="s">
        <v>123</v>
      </c>
      <c r="F2461" s="73">
        <v>-2488</v>
      </c>
      <c r="G2461" s="72" t="s">
        <v>16</v>
      </c>
      <c r="H2461" s="72" t="s">
        <v>24</v>
      </c>
      <c r="I2461" s="72" t="s">
        <v>18</v>
      </c>
      <c r="J2461" s="72" t="s">
        <v>19</v>
      </c>
      <c r="K2461" s="72" t="s">
        <v>49</v>
      </c>
      <c r="L2461" s="72" t="s">
        <v>253</v>
      </c>
      <c r="M2461" s="72"/>
    </row>
    <row r="2462" spans="2:13" x14ac:dyDescent="0.25">
      <c r="B2462" s="72" t="s">
        <v>12</v>
      </c>
      <c r="C2462" s="72" t="s">
        <v>13</v>
      </c>
      <c r="D2462" s="72" t="s">
        <v>14</v>
      </c>
      <c r="E2462" s="72" t="s">
        <v>55</v>
      </c>
      <c r="F2462" s="73">
        <v>66949</v>
      </c>
      <c r="G2462" s="72" t="s">
        <v>16</v>
      </c>
      <c r="H2462" s="72" t="s">
        <v>24</v>
      </c>
      <c r="I2462" s="72" t="s">
        <v>18</v>
      </c>
      <c r="J2462" s="72" t="s">
        <v>19</v>
      </c>
      <c r="K2462" s="72" t="s">
        <v>25</v>
      </c>
      <c r="L2462" s="72" t="s">
        <v>493</v>
      </c>
      <c r="M2462" s="72" t="s">
        <v>29</v>
      </c>
    </row>
    <row r="2463" spans="2:13" x14ac:dyDescent="0.25">
      <c r="B2463" s="72" t="s">
        <v>12</v>
      </c>
      <c r="C2463" s="72" t="s">
        <v>13</v>
      </c>
      <c r="D2463" s="72" t="s">
        <v>14</v>
      </c>
      <c r="E2463" s="72" t="s">
        <v>83</v>
      </c>
      <c r="F2463" s="73">
        <v>12990240</v>
      </c>
      <c r="G2463" s="72" t="s">
        <v>16</v>
      </c>
      <c r="H2463" s="72" t="s">
        <v>24</v>
      </c>
      <c r="I2463" s="72" t="s">
        <v>18</v>
      </c>
      <c r="J2463" s="72" t="s">
        <v>19</v>
      </c>
      <c r="K2463" s="72" t="s">
        <v>43</v>
      </c>
      <c r="L2463" s="72" t="s">
        <v>336</v>
      </c>
      <c r="M2463" s="72"/>
    </row>
    <row r="2464" spans="2:13" x14ac:dyDescent="0.25">
      <c r="B2464" s="72" t="s">
        <v>12</v>
      </c>
      <c r="C2464" s="72" t="s">
        <v>13</v>
      </c>
      <c r="D2464" s="72" t="s">
        <v>14</v>
      </c>
      <c r="E2464" s="72" t="s">
        <v>65</v>
      </c>
      <c r="F2464" s="73">
        <v>106977</v>
      </c>
      <c r="G2464" s="72" t="s">
        <v>16</v>
      </c>
      <c r="H2464" s="72" t="s">
        <v>24</v>
      </c>
      <c r="I2464" s="72" t="s">
        <v>18</v>
      </c>
      <c r="J2464" s="72" t="s">
        <v>19</v>
      </c>
      <c r="K2464" s="72" t="s">
        <v>37</v>
      </c>
      <c r="L2464" s="72" t="s">
        <v>59</v>
      </c>
      <c r="M2464" s="72" t="s">
        <v>133</v>
      </c>
    </row>
    <row r="2465" spans="2:13" x14ac:dyDescent="0.25">
      <c r="B2465" s="72" t="s">
        <v>12</v>
      </c>
      <c r="C2465" s="72" t="s">
        <v>13</v>
      </c>
      <c r="D2465" s="72" t="s">
        <v>14</v>
      </c>
      <c r="E2465" s="72" t="s">
        <v>79</v>
      </c>
      <c r="F2465" s="73">
        <v>-41503</v>
      </c>
      <c r="G2465" s="72" t="s">
        <v>16</v>
      </c>
      <c r="H2465" s="72" t="s">
        <v>24</v>
      </c>
      <c r="I2465" s="72" t="s">
        <v>18</v>
      </c>
      <c r="J2465" s="72" t="s">
        <v>19</v>
      </c>
      <c r="K2465" s="72" t="s">
        <v>25</v>
      </c>
      <c r="L2465" s="72" t="s">
        <v>388</v>
      </c>
      <c r="M2465" s="72"/>
    </row>
    <row r="2466" spans="2:13" x14ac:dyDescent="0.25">
      <c r="B2466" s="72" t="s">
        <v>12</v>
      </c>
      <c r="C2466" s="72" t="s">
        <v>13</v>
      </c>
      <c r="D2466" s="72" t="s">
        <v>14</v>
      </c>
      <c r="E2466" s="72" t="s">
        <v>83</v>
      </c>
      <c r="F2466" s="73">
        <v>3054</v>
      </c>
      <c r="G2466" s="72" t="s">
        <v>16</v>
      </c>
      <c r="H2466" s="72" t="s">
        <v>24</v>
      </c>
      <c r="I2466" s="72" t="s">
        <v>18</v>
      </c>
      <c r="J2466" s="72" t="s">
        <v>19</v>
      </c>
      <c r="K2466" s="72" t="s">
        <v>20</v>
      </c>
      <c r="L2466" s="72" t="s">
        <v>226</v>
      </c>
      <c r="M2466" s="72"/>
    </row>
    <row r="2467" spans="2:13" x14ac:dyDescent="0.25">
      <c r="B2467" s="72" t="s">
        <v>12</v>
      </c>
      <c r="C2467" s="72" t="s">
        <v>13</v>
      </c>
      <c r="D2467" s="72" t="s">
        <v>14</v>
      </c>
      <c r="E2467" s="72" t="s">
        <v>256</v>
      </c>
      <c r="F2467" s="73">
        <v>-132732</v>
      </c>
      <c r="G2467" s="72" t="s">
        <v>16</v>
      </c>
      <c r="H2467" s="72" t="s">
        <v>24</v>
      </c>
      <c r="I2467" s="72" t="s">
        <v>18</v>
      </c>
      <c r="J2467" s="72" t="s">
        <v>19</v>
      </c>
      <c r="K2467" s="72" t="s">
        <v>37</v>
      </c>
      <c r="L2467" s="72" t="s">
        <v>521</v>
      </c>
      <c r="M2467" s="72"/>
    </row>
    <row r="2468" spans="2:13" x14ac:dyDescent="0.25">
      <c r="B2468" s="72" t="s">
        <v>12</v>
      </c>
      <c r="C2468" s="72" t="s">
        <v>13</v>
      </c>
      <c r="D2468" s="72" t="s">
        <v>14</v>
      </c>
      <c r="E2468" s="72" t="s">
        <v>83</v>
      </c>
      <c r="F2468" s="73">
        <v>200083</v>
      </c>
      <c r="G2468" s="72" t="s">
        <v>16</v>
      </c>
      <c r="H2468" s="72" t="s">
        <v>24</v>
      </c>
      <c r="I2468" s="72" t="s">
        <v>18</v>
      </c>
      <c r="J2468" s="72" t="s">
        <v>19</v>
      </c>
      <c r="K2468" s="72" t="s">
        <v>25</v>
      </c>
      <c r="L2468" s="72" t="s">
        <v>155</v>
      </c>
      <c r="M2468" s="72"/>
    </row>
    <row r="2469" spans="2:13" x14ac:dyDescent="0.25">
      <c r="B2469" s="72" t="s">
        <v>12</v>
      </c>
      <c r="C2469" s="72" t="s">
        <v>13</v>
      </c>
      <c r="D2469" s="72" t="s">
        <v>14</v>
      </c>
      <c r="E2469" s="72" t="s">
        <v>94</v>
      </c>
      <c r="F2469" s="73">
        <v>983</v>
      </c>
      <c r="G2469" s="72" t="s">
        <v>16</v>
      </c>
      <c r="H2469" s="72" t="s">
        <v>24</v>
      </c>
      <c r="I2469" s="72" t="s">
        <v>18</v>
      </c>
      <c r="J2469" s="72" t="s">
        <v>19</v>
      </c>
      <c r="K2469" s="72" t="s">
        <v>20</v>
      </c>
      <c r="L2469" s="72" t="s">
        <v>181</v>
      </c>
      <c r="M2469" s="72"/>
    </row>
    <row r="2470" spans="2:13" x14ac:dyDescent="0.25">
      <c r="B2470" s="72" t="s">
        <v>12</v>
      </c>
      <c r="C2470" s="72" t="s">
        <v>13</v>
      </c>
      <c r="D2470" s="72" t="s">
        <v>14</v>
      </c>
      <c r="E2470" s="72" t="s">
        <v>51</v>
      </c>
      <c r="F2470" s="73">
        <v>1385959</v>
      </c>
      <c r="G2470" s="72" t="s">
        <v>16</v>
      </c>
      <c r="H2470" s="72" t="s">
        <v>24</v>
      </c>
      <c r="I2470" s="72" t="s">
        <v>18</v>
      </c>
      <c r="J2470" s="72" t="s">
        <v>19</v>
      </c>
      <c r="K2470" s="72" t="s">
        <v>37</v>
      </c>
      <c r="L2470" s="72" t="s">
        <v>521</v>
      </c>
      <c r="M2470" s="72"/>
    </row>
    <row r="2471" spans="2:13" x14ac:dyDescent="0.25">
      <c r="B2471" s="72" t="s">
        <v>12</v>
      </c>
      <c r="C2471" s="72" t="s">
        <v>13</v>
      </c>
      <c r="D2471" s="72" t="s">
        <v>14</v>
      </c>
      <c r="E2471" s="72" t="s">
        <v>300</v>
      </c>
      <c r="F2471" s="73">
        <v>52186</v>
      </c>
      <c r="G2471" s="72" t="s">
        <v>16</v>
      </c>
      <c r="H2471" s="72" t="s">
        <v>17</v>
      </c>
      <c r="I2471" s="72" t="s">
        <v>18</v>
      </c>
      <c r="J2471" s="72" t="s">
        <v>19</v>
      </c>
      <c r="K2471" s="72" t="s">
        <v>25</v>
      </c>
      <c r="L2471" s="72" t="s">
        <v>459</v>
      </c>
      <c r="M2471" s="72" t="s">
        <v>302</v>
      </c>
    </row>
    <row r="2472" spans="2:13" x14ac:dyDescent="0.25">
      <c r="B2472" s="72" t="s">
        <v>12</v>
      </c>
      <c r="C2472" s="72" t="s">
        <v>13</v>
      </c>
      <c r="D2472" s="72" t="s">
        <v>14</v>
      </c>
      <c r="E2472" s="72" t="s">
        <v>39</v>
      </c>
      <c r="F2472" s="73">
        <v>-3</v>
      </c>
      <c r="G2472" s="72" t="s">
        <v>16</v>
      </c>
      <c r="H2472" s="72" t="s">
        <v>24</v>
      </c>
      <c r="I2472" s="72" t="s">
        <v>48</v>
      </c>
      <c r="J2472" s="72" t="s">
        <v>19</v>
      </c>
      <c r="K2472" s="72" t="s">
        <v>37</v>
      </c>
      <c r="L2472" s="72" t="s">
        <v>38</v>
      </c>
      <c r="M2472" s="72"/>
    </row>
    <row r="2473" spans="2:13" x14ac:dyDescent="0.25">
      <c r="B2473" s="72" t="s">
        <v>12</v>
      </c>
      <c r="C2473" s="72" t="s">
        <v>13</v>
      </c>
      <c r="D2473" s="72" t="s">
        <v>14</v>
      </c>
      <c r="E2473" s="72" t="s">
        <v>55</v>
      </c>
      <c r="F2473" s="73">
        <v>12097</v>
      </c>
      <c r="G2473" s="72" t="s">
        <v>16</v>
      </c>
      <c r="H2473" s="72" t="s">
        <v>24</v>
      </c>
      <c r="I2473" s="72" t="s">
        <v>18</v>
      </c>
      <c r="J2473" s="72" t="s">
        <v>19</v>
      </c>
      <c r="K2473" s="72" t="s">
        <v>63</v>
      </c>
      <c r="L2473" s="72" t="s">
        <v>639</v>
      </c>
      <c r="M2473" s="72" t="s">
        <v>112</v>
      </c>
    </row>
    <row r="2474" spans="2:13" x14ac:dyDescent="0.25">
      <c r="B2474" s="72" t="s">
        <v>12</v>
      </c>
      <c r="C2474" s="72" t="s">
        <v>13</v>
      </c>
      <c r="D2474" s="72" t="s">
        <v>14</v>
      </c>
      <c r="E2474" s="72" t="s">
        <v>58</v>
      </c>
      <c r="F2474" s="73">
        <v>671330</v>
      </c>
      <c r="G2474" s="72" t="s">
        <v>16</v>
      </c>
      <c r="H2474" s="72" t="s">
        <v>24</v>
      </c>
      <c r="I2474" s="72" t="s">
        <v>18</v>
      </c>
      <c r="J2474" s="72" t="s">
        <v>19</v>
      </c>
      <c r="K2474" s="72" t="s">
        <v>99</v>
      </c>
      <c r="L2474" s="72" t="s">
        <v>242</v>
      </c>
      <c r="M2474" s="72" t="s">
        <v>29</v>
      </c>
    </row>
    <row r="2475" spans="2:13" x14ac:dyDescent="0.25">
      <c r="B2475" s="72" t="s">
        <v>12</v>
      </c>
      <c r="C2475" s="72" t="s">
        <v>13</v>
      </c>
      <c r="D2475" s="72" t="s">
        <v>14</v>
      </c>
      <c r="E2475" s="72" t="s">
        <v>55</v>
      </c>
      <c r="F2475" s="73">
        <v>625675</v>
      </c>
      <c r="G2475" s="72" t="s">
        <v>16</v>
      </c>
      <c r="H2475" s="72" t="s">
        <v>24</v>
      </c>
      <c r="I2475" s="72" t="s">
        <v>18</v>
      </c>
      <c r="J2475" s="72" t="s">
        <v>540</v>
      </c>
      <c r="K2475" s="72" t="s">
        <v>37</v>
      </c>
      <c r="L2475" s="72" t="s">
        <v>38</v>
      </c>
      <c r="M2475" s="72" t="s">
        <v>112</v>
      </c>
    </row>
    <row r="2476" spans="2:13" x14ac:dyDescent="0.25">
      <c r="B2476" s="72" t="s">
        <v>12</v>
      </c>
      <c r="C2476" s="72" t="s">
        <v>13</v>
      </c>
      <c r="D2476" s="72" t="s">
        <v>14</v>
      </c>
      <c r="E2476" s="72" t="s">
        <v>55</v>
      </c>
      <c r="F2476" s="73">
        <v>7288276</v>
      </c>
      <c r="G2476" s="72" t="s">
        <v>16</v>
      </c>
      <c r="H2476" s="72" t="s">
        <v>24</v>
      </c>
      <c r="I2476" s="72" t="s">
        <v>18</v>
      </c>
      <c r="J2476" s="72" t="s">
        <v>19</v>
      </c>
      <c r="K2476" s="72" t="s">
        <v>37</v>
      </c>
      <c r="L2476" s="72" t="s">
        <v>422</v>
      </c>
      <c r="M2476" s="72" t="s">
        <v>57</v>
      </c>
    </row>
    <row r="2477" spans="2:13" x14ac:dyDescent="0.25">
      <c r="B2477" s="72" t="s">
        <v>12</v>
      </c>
      <c r="C2477" s="72" t="s">
        <v>13</v>
      </c>
      <c r="D2477" s="72" t="s">
        <v>14</v>
      </c>
      <c r="E2477" s="72" t="s">
        <v>60</v>
      </c>
      <c r="F2477" s="73">
        <v>35279</v>
      </c>
      <c r="G2477" s="72" t="s">
        <v>16</v>
      </c>
      <c r="H2477" s="72" t="s">
        <v>24</v>
      </c>
      <c r="I2477" s="72" t="s">
        <v>18</v>
      </c>
      <c r="J2477" s="72" t="s">
        <v>19</v>
      </c>
      <c r="K2477" s="72" t="s">
        <v>37</v>
      </c>
      <c r="L2477" s="72" t="s">
        <v>129</v>
      </c>
      <c r="M2477" s="72" t="s">
        <v>184</v>
      </c>
    </row>
    <row r="2478" spans="2:13" x14ac:dyDescent="0.25">
      <c r="B2478" s="72" t="s">
        <v>12</v>
      </c>
      <c r="C2478" s="72" t="s">
        <v>13</v>
      </c>
      <c r="D2478" s="72" t="s">
        <v>14</v>
      </c>
      <c r="E2478" s="72" t="s">
        <v>65</v>
      </c>
      <c r="F2478" s="73">
        <v>638219</v>
      </c>
      <c r="G2478" s="72" t="s">
        <v>16</v>
      </c>
      <c r="H2478" s="72" t="s">
        <v>24</v>
      </c>
      <c r="I2478" s="72" t="s">
        <v>18</v>
      </c>
      <c r="J2478" s="72" t="s">
        <v>19</v>
      </c>
      <c r="K2478" s="72" t="s">
        <v>96</v>
      </c>
      <c r="L2478" s="72" t="s">
        <v>162</v>
      </c>
      <c r="M2478" s="72" t="s">
        <v>67</v>
      </c>
    </row>
    <row r="2479" spans="2:13" x14ac:dyDescent="0.25">
      <c r="B2479" s="72" t="s">
        <v>12</v>
      </c>
      <c r="C2479" s="72" t="s">
        <v>13</v>
      </c>
      <c r="D2479" s="72" t="s">
        <v>14</v>
      </c>
      <c r="E2479" s="72" t="s">
        <v>51</v>
      </c>
      <c r="F2479" s="73">
        <v>30449</v>
      </c>
      <c r="G2479" s="72" t="s">
        <v>16</v>
      </c>
      <c r="H2479" s="72" t="s">
        <v>24</v>
      </c>
      <c r="I2479" s="72" t="s">
        <v>48</v>
      </c>
      <c r="J2479" s="72" t="s">
        <v>19</v>
      </c>
      <c r="K2479" s="72" t="s">
        <v>43</v>
      </c>
      <c r="L2479" s="72" t="s">
        <v>163</v>
      </c>
      <c r="M2479" s="72"/>
    </row>
    <row r="2480" spans="2:13" x14ac:dyDescent="0.25">
      <c r="B2480" s="72" t="s">
        <v>12</v>
      </c>
      <c r="C2480" s="72" t="s">
        <v>13</v>
      </c>
      <c r="D2480" s="72" t="s">
        <v>14</v>
      </c>
      <c r="E2480" s="72" t="s">
        <v>83</v>
      </c>
      <c r="F2480" s="73">
        <v>5239</v>
      </c>
      <c r="G2480" s="72" t="s">
        <v>16</v>
      </c>
      <c r="H2480" s="72" t="s">
        <v>17</v>
      </c>
      <c r="I2480" s="72" t="s">
        <v>18</v>
      </c>
      <c r="J2480" s="72" t="s">
        <v>19</v>
      </c>
      <c r="K2480" s="72" t="s">
        <v>37</v>
      </c>
      <c r="L2480" s="72" t="s">
        <v>292</v>
      </c>
      <c r="M2480" s="72"/>
    </row>
    <row r="2481" spans="2:13" x14ac:dyDescent="0.25">
      <c r="B2481" s="72" t="s">
        <v>12</v>
      </c>
      <c r="C2481" s="72" t="s">
        <v>13</v>
      </c>
      <c r="D2481" s="72" t="s">
        <v>14</v>
      </c>
      <c r="E2481" s="72" t="s">
        <v>36</v>
      </c>
      <c r="F2481" s="73">
        <v>43302</v>
      </c>
      <c r="G2481" s="72" t="s">
        <v>16</v>
      </c>
      <c r="H2481" s="72" t="s">
        <v>24</v>
      </c>
      <c r="I2481" s="72" t="s">
        <v>18</v>
      </c>
      <c r="J2481" s="72" t="s">
        <v>19</v>
      </c>
      <c r="K2481" s="72" t="s">
        <v>25</v>
      </c>
      <c r="L2481" s="72" t="s">
        <v>101</v>
      </c>
      <c r="M2481" s="72" t="s">
        <v>57</v>
      </c>
    </row>
    <row r="2482" spans="2:13" x14ac:dyDescent="0.25">
      <c r="B2482" s="72" t="s">
        <v>12</v>
      </c>
      <c r="C2482" s="72" t="s">
        <v>13</v>
      </c>
      <c r="D2482" s="72" t="s">
        <v>14</v>
      </c>
      <c r="E2482" s="72" t="s">
        <v>70</v>
      </c>
      <c r="F2482" s="73">
        <v>242286</v>
      </c>
      <c r="G2482" s="72" t="s">
        <v>16</v>
      </c>
      <c r="H2482" s="72" t="s">
        <v>24</v>
      </c>
      <c r="I2482" s="72" t="s">
        <v>18</v>
      </c>
      <c r="J2482" s="72" t="s">
        <v>19</v>
      </c>
      <c r="K2482" s="72" t="s">
        <v>49</v>
      </c>
      <c r="L2482" s="72" t="s">
        <v>82</v>
      </c>
      <c r="M2482" s="72" t="s">
        <v>444</v>
      </c>
    </row>
    <row r="2483" spans="2:13" x14ac:dyDescent="0.25">
      <c r="B2483" s="72" t="s">
        <v>12</v>
      </c>
      <c r="C2483" s="72" t="s">
        <v>13</v>
      </c>
      <c r="D2483" s="72" t="s">
        <v>14</v>
      </c>
      <c r="E2483" s="72" t="s">
        <v>23</v>
      </c>
      <c r="F2483" s="73">
        <v>-343121</v>
      </c>
      <c r="G2483" s="72" t="s">
        <v>16</v>
      </c>
      <c r="H2483" s="72" t="s">
        <v>24</v>
      </c>
      <c r="I2483" s="72" t="s">
        <v>18</v>
      </c>
      <c r="J2483" s="72" t="s">
        <v>19</v>
      </c>
      <c r="K2483" s="72" t="s">
        <v>37</v>
      </c>
      <c r="L2483" s="72" t="s">
        <v>317</v>
      </c>
      <c r="M2483" s="72"/>
    </row>
    <row r="2484" spans="2:13" x14ac:dyDescent="0.25">
      <c r="B2484" s="72" t="s">
        <v>12</v>
      </c>
      <c r="C2484" s="72" t="s">
        <v>13</v>
      </c>
      <c r="D2484" s="72" t="s">
        <v>14</v>
      </c>
      <c r="E2484" s="72" t="s">
        <v>41</v>
      </c>
      <c r="F2484" s="73">
        <v>-23</v>
      </c>
      <c r="G2484" s="72" t="s">
        <v>16</v>
      </c>
      <c r="H2484" s="72" t="s">
        <v>17</v>
      </c>
      <c r="I2484" s="72" t="s">
        <v>18</v>
      </c>
      <c r="J2484" s="72" t="s">
        <v>19</v>
      </c>
      <c r="K2484" s="72" t="s">
        <v>37</v>
      </c>
      <c r="L2484" s="72" t="s">
        <v>340</v>
      </c>
      <c r="M2484" s="72"/>
    </row>
    <row r="2485" spans="2:13" x14ac:dyDescent="0.25">
      <c r="B2485" s="72" t="s">
        <v>12</v>
      </c>
      <c r="C2485" s="72" t="s">
        <v>13</v>
      </c>
      <c r="D2485" s="72" t="s">
        <v>14</v>
      </c>
      <c r="E2485" s="72" t="s">
        <v>79</v>
      </c>
      <c r="F2485" s="73">
        <v>-583</v>
      </c>
      <c r="G2485" s="72" t="s">
        <v>16</v>
      </c>
      <c r="H2485" s="72" t="s">
        <v>24</v>
      </c>
      <c r="I2485" s="72" t="s">
        <v>18</v>
      </c>
      <c r="J2485" s="72" t="s">
        <v>19</v>
      </c>
      <c r="K2485" s="72" t="s">
        <v>25</v>
      </c>
      <c r="L2485" s="72" t="s">
        <v>647</v>
      </c>
      <c r="M2485" s="72"/>
    </row>
    <row r="2486" spans="2:13" x14ac:dyDescent="0.25">
      <c r="B2486" s="72" t="s">
        <v>12</v>
      </c>
      <c r="C2486" s="72" t="s">
        <v>13</v>
      </c>
      <c r="D2486" s="72" t="s">
        <v>14</v>
      </c>
      <c r="E2486" s="72" t="s">
        <v>30</v>
      </c>
      <c r="F2486" s="73">
        <v>-17381</v>
      </c>
      <c r="G2486" s="72" t="s">
        <v>16</v>
      </c>
      <c r="H2486" s="72" t="s">
        <v>24</v>
      </c>
      <c r="I2486" s="72" t="s">
        <v>18</v>
      </c>
      <c r="J2486" s="72" t="s">
        <v>19</v>
      </c>
      <c r="K2486" s="72" t="s">
        <v>37</v>
      </c>
      <c r="L2486" s="72" t="s">
        <v>221</v>
      </c>
      <c r="M2486" s="72"/>
    </row>
    <row r="2487" spans="2:13" x14ac:dyDescent="0.25">
      <c r="B2487" s="72" t="s">
        <v>12</v>
      </c>
      <c r="C2487" s="72" t="s">
        <v>13</v>
      </c>
      <c r="D2487" s="72" t="s">
        <v>14</v>
      </c>
      <c r="E2487" s="72" t="s">
        <v>132</v>
      </c>
      <c r="F2487" s="73">
        <v>118397</v>
      </c>
      <c r="G2487" s="72" t="s">
        <v>16</v>
      </c>
      <c r="H2487" s="72" t="s">
        <v>24</v>
      </c>
      <c r="I2487" s="72" t="s">
        <v>18</v>
      </c>
      <c r="J2487" s="72" t="s">
        <v>19</v>
      </c>
      <c r="K2487" s="72" t="s">
        <v>49</v>
      </c>
      <c r="L2487" s="72" t="s">
        <v>95</v>
      </c>
      <c r="M2487" s="72" t="s">
        <v>133</v>
      </c>
    </row>
    <row r="2488" spans="2:13" x14ac:dyDescent="0.25">
      <c r="B2488" s="72" t="s">
        <v>12</v>
      </c>
      <c r="C2488" s="72" t="s">
        <v>13</v>
      </c>
      <c r="D2488" s="72" t="s">
        <v>14</v>
      </c>
      <c r="E2488" s="72" t="s">
        <v>51</v>
      </c>
      <c r="F2488" s="73">
        <v>51970</v>
      </c>
      <c r="G2488" s="72" t="s">
        <v>16</v>
      </c>
      <c r="H2488" s="72" t="s">
        <v>24</v>
      </c>
      <c r="I2488" s="72" t="s">
        <v>18</v>
      </c>
      <c r="J2488" s="72" t="s">
        <v>19</v>
      </c>
      <c r="K2488" s="72" t="s">
        <v>96</v>
      </c>
      <c r="L2488" s="72" t="s">
        <v>136</v>
      </c>
      <c r="M2488" s="72"/>
    </row>
    <row r="2489" spans="2:13" x14ac:dyDescent="0.25">
      <c r="B2489" s="72" t="s">
        <v>12</v>
      </c>
      <c r="C2489" s="72" t="s">
        <v>13</v>
      </c>
      <c r="D2489" s="72" t="s">
        <v>14</v>
      </c>
      <c r="E2489" s="72" t="s">
        <v>23</v>
      </c>
      <c r="F2489" s="73">
        <v>-486861</v>
      </c>
      <c r="G2489" s="72" t="s">
        <v>16</v>
      </c>
      <c r="H2489" s="72" t="s">
        <v>24</v>
      </c>
      <c r="I2489" s="72" t="s">
        <v>18</v>
      </c>
      <c r="J2489" s="72" t="s">
        <v>19</v>
      </c>
      <c r="K2489" s="72" t="s">
        <v>96</v>
      </c>
      <c r="L2489" s="72" t="s">
        <v>141</v>
      </c>
      <c r="M2489" s="72"/>
    </row>
    <row r="2490" spans="2:13" x14ac:dyDescent="0.25">
      <c r="B2490" s="72" t="s">
        <v>12</v>
      </c>
      <c r="C2490" s="72" t="s">
        <v>13</v>
      </c>
      <c r="D2490" s="72" t="s">
        <v>14</v>
      </c>
      <c r="E2490" s="72" t="s">
        <v>51</v>
      </c>
      <c r="F2490" s="73">
        <v>458807</v>
      </c>
      <c r="G2490" s="72" t="s">
        <v>16</v>
      </c>
      <c r="H2490" s="72" t="s">
        <v>24</v>
      </c>
      <c r="I2490" s="72" t="s">
        <v>18</v>
      </c>
      <c r="J2490" s="72" t="s">
        <v>19</v>
      </c>
      <c r="K2490" s="72" t="s">
        <v>37</v>
      </c>
      <c r="L2490" s="72" t="s">
        <v>509</v>
      </c>
      <c r="M2490" s="72"/>
    </row>
    <row r="2491" spans="2:13" x14ac:dyDescent="0.25">
      <c r="B2491" s="72" t="s">
        <v>12</v>
      </c>
      <c r="C2491" s="72" t="s">
        <v>13</v>
      </c>
      <c r="D2491" s="72" t="s">
        <v>14</v>
      </c>
      <c r="E2491" s="72" t="s">
        <v>51</v>
      </c>
      <c r="F2491" s="73">
        <v>176519</v>
      </c>
      <c r="G2491" s="72" t="s">
        <v>16</v>
      </c>
      <c r="H2491" s="72" t="s">
        <v>17</v>
      </c>
      <c r="I2491" s="72" t="s">
        <v>18</v>
      </c>
      <c r="J2491" s="72" t="s">
        <v>19</v>
      </c>
      <c r="K2491" s="72" t="s">
        <v>37</v>
      </c>
      <c r="L2491" s="72" t="s">
        <v>354</v>
      </c>
      <c r="M2491" s="72"/>
    </row>
    <row r="2492" spans="2:13" x14ac:dyDescent="0.25">
      <c r="B2492" s="72" t="s">
        <v>12</v>
      </c>
      <c r="C2492" s="72" t="s">
        <v>13</v>
      </c>
      <c r="D2492" s="72" t="s">
        <v>14</v>
      </c>
      <c r="E2492" s="72" t="s">
        <v>353</v>
      </c>
      <c r="F2492" s="73">
        <v>54625</v>
      </c>
      <c r="G2492" s="72" t="s">
        <v>16</v>
      </c>
      <c r="H2492" s="72" t="s">
        <v>24</v>
      </c>
      <c r="I2492" s="72" t="s">
        <v>18</v>
      </c>
      <c r="J2492" s="72" t="s">
        <v>19</v>
      </c>
      <c r="K2492" s="72" t="s">
        <v>130</v>
      </c>
      <c r="L2492" s="72" t="s">
        <v>236</v>
      </c>
      <c r="M2492" s="72" t="s">
        <v>67</v>
      </c>
    </row>
    <row r="2493" spans="2:13" x14ac:dyDescent="0.25">
      <c r="B2493" s="72" t="s">
        <v>12</v>
      </c>
      <c r="C2493" s="72" t="s">
        <v>13</v>
      </c>
      <c r="D2493" s="72" t="s">
        <v>14</v>
      </c>
      <c r="E2493" s="72" t="s">
        <v>23</v>
      </c>
      <c r="F2493" s="73">
        <v>-5127</v>
      </c>
      <c r="G2493" s="72" t="s">
        <v>16</v>
      </c>
      <c r="H2493" s="72" t="s">
        <v>24</v>
      </c>
      <c r="I2493" s="72" t="s">
        <v>18</v>
      </c>
      <c r="J2493" s="72" t="s">
        <v>19</v>
      </c>
      <c r="K2493" s="72" t="s">
        <v>25</v>
      </c>
      <c r="L2493" s="72" t="s">
        <v>388</v>
      </c>
      <c r="M2493" s="72"/>
    </row>
    <row r="2494" spans="2:13" x14ac:dyDescent="0.25">
      <c r="B2494" s="72" t="s">
        <v>12</v>
      </c>
      <c r="C2494" s="72" t="s">
        <v>13</v>
      </c>
      <c r="D2494" s="72" t="s">
        <v>14</v>
      </c>
      <c r="E2494" s="72" t="s">
        <v>36</v>
      </c>
      <c r="F2494" s="73">
        <v>1084045</v>
      </c>
      <c r="G2494" s="72" t="s">
        <v>16</v>
      </c>
      <c r="H2494" s="72" t="s">
        <v>17</v>
      </c>
      <c r="I2494" s="72" t="s">
        <v>18</v>
      </c>
      <c r="J2494" s="72" t="s">
        <v>19</v>
      </c>
      <c r="K2494" s="72" t="s">
        <v>25</v>
      </c>
      <c r="L2494" s="72" t="s">
        <v>249</v>
      </c>
      <c r="M2494" s="72" t="s">
        <v>57</v>
      </c>
    </row>
    <row r="2495" spans="2:13" x14ac:dyDescent="0.25">
      <c r="B2495" s="72" t="s">
        <v>12</v>
      </c>
      <c r="C2495" s="72" t="s">
        <v>13</v>
      </c>
      <c r="D2495" s="72" t="s">
        <v>14</v>
      </c>
      <c r="E2495" s="72" t="s">
        <v>123</v>
      </c>
      <c r="F2495" s="73">
        <v>-8254</v>
      </c>
      <c r="G2495" s="72" t="s">
        <v>16</v>
      </c>
      <c r="H2495" s="72" t="s">
        <v>17</v>
      </c>
      <c r="I2495" s="72" t="s">
        <v>18</v>
      </c>
      <c r="J2495" s="72" t="s">
        <v>19</v>
      </c>
      <c r="K2495" s="72" t="s">
        <v>20</v>
      </c>
      <c r="L2495" s="72" t="s">
        <v>226</v>
      </c>
      <c r="M2495" s="72"/>
    </row>
    <row r="2496" spans="2:13" x14ac:dyDescent="0.25">
      <c r="B2496" s="72" t="s">
        <v>12</v>
      </c>
      <c r="C2496" s="72" t="s">
        <v>13</v>
      </c>
      <c r="D2496" s="72" t="s">
        <v>14</v>
      </c>
      <c r="E2496" s="72" t="s">
        <v>55</v>
      </c>
      <c r="F2496" s="73">
        <v>194206</v>
      </c>
      <c r="G2496" s="72" t="s">
        <v>16</v>
      </c>
      <c r="H2496" s="72" t="s">
        <v>24</v>
      </c>
      <c r="I2496" s="72" t="s">
        <v>18</v>
      </c>
      <c r="J2496" s="72" t="s">
        <v>227</v>
      </c>
      <c r="K2496" s="72" t="s">
        <v>37</v>
      </c>
      <c r="L2496" s="72" t="s">
        <v>320</v>
      </c>
      <c r="M2496" s="72" t="s">
        <v>112</v>
      </c>
    </row>
    <row r="2497" spans="2:13" x14ac:dyDescent="0.25">
      <c r="B2497" s="72" t="s">
        <v>12</v>
      </c>
      <c r="C2497" s="72" t="s">
        <v>13</v>
      </c>
      <c r="D2497" s="72" t="s">
        <v>14</v>
      </c>
      <c r="E2497" s="72" t="s">
        <v>41</v>
      </c>
      <c r="F2497" s="73">
        <v>-515</v>
      </c>
      <c r="G2497" s="72" t="s">
        <v>16</v>
      </c>
      <c r="H2497" s="72" t="s">
        <v>24</v>
      </c>
      <c r="I2497" s="72" t="s">
        <v>18</v>
      </c>
      <c r="J2497" s="72" t="s">
        <v>19</v>
      </c>
      <c r="K2497" s="72" t="s">
        <v>99</v>
      </c>
      <c r="L2497" s="72" t="s">
        <v>263</v>
      </c>
      <c r="M2497" s="72"/>
    </row>
    <row r="2498" spans="2:13" x14ac:dyDescent="0.25">
      <c r="B2498" s="72" t="s">
        <v>12</v>
      </c>
      <c r="C2498" s="72" t="s">
        <v>13</v>
      </c>
      <c r="D2498" s="72" t="s">
        <v>14</v>
      </c>
      <c r="E2498" s="72" t="s">
        <v>55</v>
      </c>
      <c r="F2498" s="73">
        <v>243295</v>
      </c>
      <c r="G2498" s="72" t="s">
        <v>16</v>
      </c>
      <c r="H2498" s="72" t="s">
        <v>17</v>
      </c>
      <c r="I2498" s="72" t="s">
        <v>18</v>
      </c>
      <c r="J2498" s="72" t="s">
        <v>19</v>
      </c>
      <c r="K2498" s="72" t="s">
        <v>25</v>
      </c>
      <c r="L2498" s="72" t="s">
        <v>428</v>
      </c>
      <c r="M2498" s="72" t="s">
        <v>29</v>
      </c>
    </row>
    <row r="2499" spans="2:13" x14ac:dyDescent="0.25">
      <c r="B2499" s="72" t="s">
        <v>12</v>
      </c>
      <c r="C2499" s="72" t="s">
        <v>13</v>
      </c>
      <c r="D2499" s="72" t="s">
        <v>14</v>
      </c>
      <c r="E2499" s="72" t="s">
        <v>23</v>
      </c>
      <c r="F2499" s="73">
        <v>-6692714</v>
      </c>
      <c r="G2499" s="72" t="s">
        <v>16</v>
      </c>
      <c r="H2499" s="72" t="s">
        <v>24</v>
      </c>
      <c r="I2499" s="72" t="s">
        <v>18</v>
      </c>
      <c r="J2499" s="72" t="s">
        <v>19</v>
      </c>
      <c r="K2499" s="72" t="s">
        <v>49</v>
      </c>
      <c r="L2499" s="72" t="s">
        <v>255</v>
      </c>
      <c r="M2499" s="72"/>
    </row>
    <row r="2500" spans="2:13" x14ac:dyDescent="0.25">
      <c r="B2500" s="72" t="s">
        <v>12</v>
      </c>
      <c r="C2500" s="72" t="s">
        <v>13</v>
      </c>
      <c r="D2500" s="72" t="s">
        <v>14</v>
      </c>
      <c r="E2500" s="72" t="s">
        <v>70</v>
      </c>
      <c r="F2500" s="73">
        <v>30534</v>
      </c>
      <c r="G2500" s="72" t="s">
        <v>16</v>
      </c>
      <c r="H2500" s="72" t="s">
        <v>24</v>
      </c>
      <c r="I2500" s="72" t="s">
        <v>18</v>
      </c>
      <c r="J2500" s="72" t="s">
        <v>19</v>
      </c>
      <c r="K2500" s="72" t="s">
        <v>63</v>
      </c>
      <c r="L2500" s="72" t="s">
        <v>470</v>
      </c>
      <c r="M2500" s="72" t="s">
        <v>72</v>
      </c>
    </row>
    <row r="2501" spans="2:13" x14ac:dyDescent="0.25">
      <c r="B2501" s="72" t="s">
        <v>12</v>
      </c>
      <c r="C2501" s="72" t="s">
        <v>13</v>
      </c>
      <c r="D2501" s="72" t="s">
        <v>14</v>
      </c>
      <c r="E2501" s="72" t="s">
        <v>70</v>
      </c>
      <c r="F2501" s="73">
        <v>213707</v>
      </c>
      <c r="G2501" s="72" t="s">
        <v>16</v>
      </c>
      <c r="H2501" s="72" t="s">
        <v>24</v>
      </c>
      <c r="I2501" s="72" t="s">
        <v>18</v>
      </c>
      <c r="J2501" s="72" t="s">
        <v>19</v>
      </c>
      <c r="K2501" s="72" t="s">
        <v>37</v>
      </c>
      <c r="L2501" s="72" t="s">
        <v>454</v>
      </c>
      <c r="M2501" s="72" t="s">
        <v>303</v>
      </c>
    </row>
    <row r="2502" spans="2:13" x14ac:dyDescent="0.25">
      <c r="B2502" s="72" t="s">
        <v>12</v>
      </c>
      <c r="C2502" s="72" t="s">
        <v>13</v>
      </c>
      <c r="D2502" s="72" t="s">
        <v>14</v>
      </c>
      <c r="E2502" s="72" t="s">
        <v>15</v>
      </c>
      <c r="F2502" s="73">
        <v>104188</v>
      </c>
      <c r="G2502" s="72" t="s">
        <v>16</v>
      </c>
      <c r="H2502" s="72" t="s">
        <v>17</v>
      </c>
      <c r="I2502" s="72" t="s">
        <v>18</v>
      </c>
      <c r="J2502" s="72" t="s">
        <v>19</v>
      </c>
      <c r="K2502" s="72" t="s">
        <v>25</v>
      </c>
      <c r="L2502" s="72" t="s">
        <v>601</v>
      </c>
      <c r="M2502" s="72" t="s">
        <v>67</v>
      </c>
    </row>
    <row r="2503" spans="2:13" x14ac:dyDescent="0.25">
      <c r="B2503" s="72" t="s">
        <v>12</v>
      </c>
      <c r="C2503" s="72" t="s">
        <v>13</v>
      </c>
      <c r="D2503" s="72" t="s">
        <v>14</v>
      </c>
      <c r="E2503" s="72" t="s">
        <v>30</v>
      </c>
      <c r="F2503" s="73">
        <v>-4461</v>
      </c>
      <c r="G2503" s="72" t="s">
        <v>16</v>
      </c>
      <c r="H2503" s="72" t="s">
        <v>24</v>
      </c>
      <c r="I2503" s="72" t="s">
        <v>18</v>
      </c>
      <c r="J2503" s="72" t="s">
        <v>19</v>
      </c>
      <c r="K2503" s="72" t="s">
        <v>37</v>
      </c>
      <c r="L2503" s="72" t="s">
        <v>412</v>
      </c>
      <c r="M2503" s="72"/>
    </row>
    <row r="2504" spans="2:13" x14ac:dyDescent="0.25">
      <c r="B2504" s="72" t="s">
        <v>12</v>
      </c>
      <c r="C2504" s="72" t="s">
        <v>13</v>
      </c>
      <c r="D2504" s="72" t="s">
        <v>14</v>
      </c>
      <c r="E2504" s="72" t="s">
        <v>81</v>
      </c>
      <c r="F2504" s="73">
        <v>49432</v>
      </c>
      <c r="G2504" s="72" t="s">
        <v>16</v>
      </c>
      <c r="H2504" s="72" t="s">
        <v>17</v>
      </c>
      <c r="I2504" s="72" t="s">
        <v>18</v>
      </c>
      <c r="J2504" s="72" t="s">
        <v>19</v>
      </c>
      <c r="K2504" s="72" t="s">
        <v>25</v>
      </c>
      <c r="L2504" s="72" t="s">
        <v>159</v>
      </c>
      <c r="M2504" s="72" t="s">
        <v>57</v>
      </c>
    </row>
    <row r="2505" spans="2:13" x14ac:dyDescent="0.25">
      <c r="B2505" s="72" t="s">
        <v>12</v>
      </c>
      <c r="C2505" s="72" t="s">
        <v>13</v>
      </c>
      <c r="D2505" s="72" t="s">
        <v>14</v>
      </c>
      <c r="E2505" s="72" t="s">
        <v>94</v>
      </c>
      <c r="F2505" s="73">
        <v>26643</v>
      </c>
      <c r="G2505" s="72" t="s">
        <v>16</v>
      </c>
      <c r="H2505" s="72" t="s">
        <v>24</v>
      </c>
      <c r="I2505" s="72" t="s">
        <v>18</v>
      </c>
      <c r="J2505" s="72" t="s">
        <v>19</v>
      </c>
      <c r="K2505" s="72" t="s">
        <v>37</v>
      </c>
      <c r="L2505" s="72" t="s">
        <v>202</v>
      </c>
      <c r="M2505" s="72"/>
    </row>
    <row r="2506" spans="2:13" x14ac:dyDescent="0.25">
      <c r="B2506" s="72" t="s">
        <v>12</v>
      </c>
      <c r="C2506" s="72" t="s">
        <v>13</v>
      </c>
      <c r="D2506" s="72" t="s">
        <v>14</v>
      </c>
      <c r="E2506" s="72" t="s">
        <v>123</v>
      </c>
      <c r="F2506" s="73">
        <v>-5831</v>
      </c>
      <c r="G2506" s="72" t="s">
        <v>16</v>
      </c>
      <c r="H2506" s="72" t="s">
        <v>24</v>
      </c>
      <c r="I2506" s="72" t="s">
        <v>18</v>
      </c>
      <c r="J2506" s="72" t="s">
        <v>19</v>
      </c>
      <c r="K2506" s="72" t="s">
        <v>37</v>
      </c>
      <c r="L2506" s="72" t="s">
        <v>71</v>
      </c>
      <c r="M2506" s="72"/>
    </row>
    <row r="2507" spans="2:13" x14ac:dyDescent="0.25">
      <c r="B2507" s="72" t="s">
        <v>12</v>
      </c>
      <c r="C2507" s="72" t="s">
        <v>13</v>
      </c>
      <c r="D2507" s="72" t="s">
        <v>14</v>
      </c>
      <c r="E2507" s="72" t="s">
        <v>94</v>
      </c>
      <c r="F2507" s="73">
        <v>1255</v>
      </c>
      <c r="G2507" s="72" t="s">
        <v>16</v>
      </c>
      <c r="H2507" s="72" t="s">
        <v>24</v>
      </c>
      <c r="I2507" s="72" t="s">
        <v>18</v>
      </c>
      <c r="J2507" s="72" t="s">
        <v>19</v>
      </c>
      <c r="K2507" s="72" t="s">
        <v>99</v>
      </c>
      <c r="L2507" s="72" t="s">
        <v>305</v>
      </c>
      <c r="M2507" s="72"/>
    </row>
    <row r="2508" spans="2:13" x14ac:dyDescent="0.25">
      <c r="B2508" s="72" t="s">
        <v>12</v>
      </c>
      <c r="C2508" s="72" t="s">
        <v>13</v>
      </c>
      <c r="D2508" s="72" t="s">
        <v>14</v>
      </c>
      <c r="E2508" s="72" t="s">
        <v>36</v>
      </c>
      <c r="F2508" s="73">
        <v>4178</v>
      </c>
      <c r="G2508" s="72" t="s">
        <v>16</v>
      </c>
      <c r="H2508" s="72" t="s">
        <v>17</v>
      </c>
      <c r="I2508" s="72" t="s">
        <v>18</v>
      </c>
      <c r="J2508" s="72" t="s">
        <v>19</v>
      </c>
      <c r="K2508" s="72" t="s">
        <v>49</v>
      </c>
      <c r="L2508" s="72" t="s">
        <v>50</v>
      </c>
      <c r="M2508" s="72" t="s">
        <v>112</v>
      </c>
    </row>
    <row r="2509" spans="2:13" x14ac:dyDescent="0.25">
      <c r="B2509" s="72" t="s">
        <v>12</v>
      </c>
      <c r="C2509" s="72" t="s">
        <v>13</v>
      </c>
      <c r="D2509" s="72" t="s">
        <v>14</v>
      </c>
      <c r="E2509" s="72" t="s">
        <v>594</v>
      </c>
      <c r="F2509" s="73">
        <v>362</v>
      </c>
      <c r="G2509" s="72" t="s">
        <v>16</v>
      </c>
      <c r="H2509" s="72" t="s">
        <v>17</v>
      </c>
      <c r="I2509" s="72" t="s">
        <v>18</v>
      </c>
      <c r="J2509" s="72" t="s">
        <v>19</v>
      </c>
      <c r="K2509" s="72" t="s">
        <v>37</v>
      </c>
      <c r="L2509" s="72" t="s">
        <v>129</v>
      </c>
      <c r="M2509" s="72"/>
    </row>
    <row r="2510" spans="2:13" x14ac:dyDescent="0.25">
      <c r="B2510" s="72" t="s">
        <v>12</v>
      </c>
      <c r="C2510" s="72" t="s">
        <v>13</v>
      </c>
      <c r="D2510" s="72" t="s">
        <v>14</v>
      </c>
      <c r="E2510" s="72" t="s">
        <v>68</v>
      </c>
      <c r="F2510" s="73">
        <v>-1043</v>
      </c>
      <c r="G2510" s="72" t="s">
        <v>16</v>
      </c>
      <c r="H2510" s="72" t="s">
        <v>17</v>
      </c>
      <c r="I2510" s="72" t="s">
        <v>18</v>
      </c>
      <c r="J2510" s="72" t="s">
        <v>19</v>
      </c>
      <c r="K2510" s="72" t="s">
        <v>25</v>
      </c>
      <c r="L2510" s="72" t="s">
        <v>622</v>
      </c>
      <c r="M2510" s="72"/>
    </row>
    <row r="2511" spans="2:13" x14ac:dyDescent="0.25">
      <c r="B2511" s="72" t="s">
        <v>12</v>
      </c>
      <c r="C2511" s="72" t="s">
        <v>13</v>
      </c>
      <c r="D2511" s="72" t="s">
        <v>14</v>
      </c>
      <c r="E2511" s="72" t="s">
        <v>55</v>
      </c>
      <c r="F2511" s="73">
        <v>14121831</v>
      </c>
      <c r="G2511" s="72" t="s">
        <v>16</v>
      </c>
      <c r="H2511" s="72" t="s">
        <v>24</v>
      </c>
      <c r="I2511" s="72" t="s">
        <v>18</v>
      </c>
      <c r="J2511" s="72" t="s">
        <v>19</v>
      </c>
      <c r="K2511" s="72" t="s">
        <v>37</v>
      </c>
      <c r="L2511" s="72" t="s">
        <v>92</v>
      </c>
      <c r="M2511" s="72" t="s">
        <v>29</v>
      </c>
    </row>
    <row r="2512" spans="2:13" x14ac:dyDescent="0.25">
      <c r="B2512" s="72" t="s">
        <v>12</v>
      </c>
      <c r="C2512" s="72" t="s">
        <v>13</v>
      </c>
      <c r="D2512" s="72" t="s">
        <v>14</v>
      </c>
      <c r="E2512" s="72" t="s">
        <v>51</v>
      </c>
      <c r="F2512" s="73">
        <v>838814</v>
      </c>
      <c r="G2512" s="72" t="s">
        <v>16</v>
      </c>
      <c r="H2512" s="72" t="s">
        <v>24</v>
      </c>
      <c r="I2512" s="72" t="s">
        <v>18</v>
      </c>
      <c r="J2512" s="72" t="s">
        <v>19</v>
      </c>
      <c r="K2512" s="72" t="s">
        <v>43</v>
      </c>
      <c r="L2512" s="72" t="s">
        <v>163</v>
      </c>
      <c r="M2512" s="72"/>
    </row>
    <row r="2513" spans="2:13" x14ac:dyDescent="0.25">
      <c r="B2513" s="72" t="s">
        <v>12</v>
      </c>
      <c r="C2513" s="72" t="s">
        <v>13</v>
      </c>
      <c r="D2513" s="72" t="s">
        <v>14</v>
      </c>
      <c r="E2513" s="72" t="s">
        <v>45</v>
      </c>
      <c r="F2513" s="73">
        <v>33086</v>
      </c>
      <c r="G2513" s="72" t="s">
        <v>16</v>
      </c>
      <c r="H2513" s="72" t="s">
        <v>24</v>
      </c>
      <c r="I2513" s="72" t="s">
        <v>18</v>
      </c>
      <c r="J2513" s="72" t="s">
        <v>19</v>
      </c>
      <c r="K2513" s="72" t="s">
        <v>102</v>
      </c>
      <c r="L2513" s="72" t="s">
        <v>103</v>
      </c>
      <c r="M2513" s="72" t="s">
        <v>112</v>
      </c>
    </row>
    <row r="2514" spans="2:13" x14ac:dyDescent="0.25">
      <c r="B2514" s="72" t="s">
        <v>12</v>
      </c>
      <c r="C2514" s="72" t="s">
        <v>13</v>
      </c>
      <c r="D2514" s="72" t="s">
        <v>14</v>
      </c>
      <c r="E2514" s="72" t="s">
        <v>83</v>
      </c>
      <c r="F2514" s="73">
        <v>1081395</v>
      </c>
      <c r="G2514" s="72" t="s">
        <v>16</v>
      </c>
      <c r="H2514" s="72" t="s">
        <v>24</v>
      </c>
      <c r="I2514" s="72" t="s">
        <v>18</v>
      </c>
      <c r="J2514" s="72" t="s">
        <v>19</v>
      </c>
      <c r="K2514" s="72" t="s">
        <v>25</v>
      </c>
      <c r="L2514" s="72" t="s">
        <v>365</v>
      </c>
      <c r="M2514" s="72"/>
    </row>
    <row r="2515" spans="2:13" x14ac:dyDescent="0.25">
      <c r="B2515" s="72" t="s">
        <v>12</v>
      </c>
      <c r="C2515" s="72" t="s">
        <v>13</v>
      </c>
      <c r="D2515" s="72" t="s">
        <v>14</v>
      </c>
      <c r="E2515" s="72" t="s">
        <v>79</v>
      </c>
      <c r="F2515" s="73">
        <v>-52</v>
      </c>
      <c r="G2515" s="72" t="s">
        <v>16</v>
      </c>
      <c r="H2515" s="72" t="s">
        <v>24</v>
      </c>
      <c r="I2515" s="72" t="s">
        <v>18</v>
      </c>
      <c r="J2515" s="72" t="s">
        <v>19</v>
      </c>
      <c r="K2515" s="72" t="s">
        <v>25</v>
      </c>
      <c r="L2515" s="72" t="s">
        <v>573</v>
      </c>
      <c r="M2515" s="72"/>
    </row>
    <row r="2516" spans="2:13" x14ac:dyDescent="0.25">
      <c r="B2516" s="72" t="s">
        <v>12</v>
      </c>
      <c r="C2516" s="72" t="s">
        <v>13</v>
      </c>
      <c r="D2516" s="72" t="s">
        <v>14</v>
      </c>
      <c r="E2516" s="72" t="s">
        <v>45</v>
      </c>
      <c r="F2516" s="73">
        <v>81026</v>
      </c>
      <c r="G2516" s="72" t="s">
        <v>16</v>
      </c>
      <c r="H2516" s="72" t="s">
        <v>24</v>
      </c>
      <c r="I2516" s="72" t="s">
        <v>18</v>
      </c>
      <c r="J2516" s="72" t="s">
        <v>19</v>
      </c>
      <c r="K2516" s="72" t="s">
        <v>25</v>
      </c>
      <c r="L2516" s="72" t="s">
        <v>110</v>
      </c>
      <c r="M2516" s="72" t="s">
        <v>47</v>
      </c>
    </row>
    <row r="2517" spans="2:13" x14ac:dyDescent="0.25">
      <c r="B2517" s="72" t="s">
        <v>12</v>
      </c>
      <c r="C2517" s="72" t="s">
        <v>13</v>
      </c>
      <c r="D2517" s="72" t="s">
        <v>14</v>
      </c>
      <c r="E2517" s="72" t="s">
        <v>39</v>
      </c>
      <c r="F2517" s="73">
        <v>-57059</v>
      </c>
      <c r="G2517" s="72" t="s">
        <v>16</v>
      </c>
      <c r="H2517" s="72" t="s">
        <v>17</v>
      </c>
      <c r="I2517" s="72" t="s">
        <v>18</v>
      </c>
      <c r="J2517" s="72" t="s">
        <v>19</v>
      </c>
      <c r="K2517" s="72" t="s">
        <v>108</v>
      </c>
      <c r="L2517" s="72" t="s">
        <v>367</v>
      </c>
      <c r="M2517" s="72"/>
    </row>
    <row r="2518" spans="2:13" x14ac:dyDescent="0.25">
      <c r="B2518" s="72" t="s">
        <v>12</v>
      </c>
      <c r="C2518" s="72" t="s">
        <v>13</v>
      </c>
      <c r="D2518" s="72" t="s">
        <v>14</v>
      </c>
      <c r="E2518" s="72" t="s">
        <v>36</v>
      </c>
      <c r="F2518" s="73">
        <v>301243</v>
      </c>
      <c r="G2518" s="72" t="s">
        <v>16</v>
      </c>
      <c r="H2518" s="72" t="s">
        <v>24</v>
      </c>
      <c r="I2518" s="72" t="s">
        <v>18</v>
      </c>
      <c r="J2518" s="72" t="s">
        <v>19</v>
      </c>
      <c r="K2518" s="72" t="s">
        <v>49</v>
      </c>
      <c r="L2518" s="72" t="s">
        <v>246</v>
      </c>
      <c r="M2518" s="72" t="s">
        <v>29</v>
      </c>
    </row>
    <row r="2519" spans="2:13" x14ac:dyDescent="0.25">
      <c r="B2519" s="72" t="s">
        <v>12</v>
      </c>
      <c r="C2519" s="72" t="s">
        <v>13</v>
      </c>
      <c r="D2519" s="72" t="s">
        <v>14</v>
      </c>
      <c r="E2519" s="72" t="s">
        <v>94</v>
      </c>
      <c r="F2519" s="73">
        <v>2602</v>
      </c>
      <c r="G2519" s="72" t="s">
        <v>16</v>
      </c>
      <c r="H2519" s="72" t="s">
        <v>24</v>
      </c>
      <c r="I2519" s="72" t="s">
        <v>18</v>
      </c>
      <c r="J2519" s="72" t="s">
        <v>19</v>
      </c>
      <c r="K2519" s="72" t="s">
        <v>37</v>
      </c>
      <c r="L2519" s="72" t="s">
        <v>46</v>
      </c>
      <c r="M2519" s="72"/>
    </row>
    <row r="2520" spans="2:13" x14ac:dyDescent="0.25">
      <c r="B2520" s="72" t="s">
        <v>12</v>
      </c>
      <c r="C2520" s="72" t="s">
        <v>13</v>
      </c>
      <c r="D2520" s="72" t="s">
        <v>14</v>
      </c>
      <c r="E2520" s="72" t="s">
        <v>36</v>
      </c>
      <c r="F2520" s="73">
        <v>91351</v>
      </c>
      <c r="G2520" s="72" t="s">
        <v>16</v>
      </c>
      <c r="H2520" s="72" t="s">
        <v>17</v>
      </c>
      <c r="I2520" s="72" t="s">
        <v>18</v>
      </c>
      <c r="J2520" s="72" t="s">
        <v>19</v>
      </c>
      <c r="K2520" s="72" t="s">
        <v>25</v>
      </c>
      <c r="L2520" s="72" t="s">
        <v>195</v>
      </c>
      <c r="M2520" s="72" t="s">
        <v>57</v>
      </c>
    </row>
    <row r="2521" spans="2:13" x14ac:dyDescent="0.25">
      <c r="B2521" s="72" t="s">
        <v>12</v>
      </c>
      <c r="C2521" s="72" t="s">
        <v>13</v>
      </c>
      <c r="D2521" s="72" t="s">
        <v>14</v>
      </c>
      <c r="E2521" s="72" t="s">
        <v>79</v>
      </c>
      <c r="F2521" s="73">
        <v>-172939</v>
      </c>
      <c r="G2521" s="72" t="s">
        <v>269</v>
      </c>
      <c r="H2521" s="72" t="s">
        <v>24</v>
      </c>
      <c r="I2521" s="72" t="s">
        <v>18</v>
      </c>
      <c r="J2521" s="72" t="s">
        <v>634</v>
      </c>
      <c r="K2521" s="72" t="s">
        <v>117</v>
      </c>
      <c r="L2521" s="72" t="s">
        <v>271</v>
      </c>
      <c r="M2521" s="72"/>
    </row>
    <row r="2522" spans="2:13" x14ac:dyDescent="0.25">
      <c r="B2522" s="72" t="s">
        <v>12</v>
      </c>
      <c r="C2522" s="72" t="s">
        <v>13</v>
      </c>
      <c r="D2522" s="72" t="s">
        <v>14</v>
      </c>
      <c r="E2522" s="72" t="s">
        <v>81</v>
      </c>
      <c r="F2522" s="73">
        <v>54328</v>
      </c>
      <c r="G2522" s="72" t="s">
        <v>16</v>
      </c>
      <c r="H2522" s="72" t="s">
        <v>24</v>
      </c>
      <c r="I2522" s="72" t="s">
        <v>18</v>
      </c>
      <c r="J2522" s="72" t="s">
        <v>19</v>
      </c>
      <c r="K2522" s="72" t="s">
        <v>37</v>
      </c>
      <c r="L2522" s="72" t="s">
        <v>182</v>
      </c>
      <c r="M2522" s="72" t="s">
        <v>29</v>
      </c>
    </row>
    <row r="2523" spans="2:13" x14ac:dyDescent="0.25">
      <c r="B2523" s="72" t="s">
        <v>12</v>
      </c>
      <c r="C2523" s="72" t="s">
        <v>13</v>
      </c>
      <c r="D2523" s="72" t="s">
        <v>14</v>
      </c>
      <c r="E2523" s="72" t="s">
        <v>256</v>
      </c>
      <c r="F2523" s="73">
        <v>-235613</v>
      </c>
      <c r="G2523" s="72" t="s">
        <v>16</v>
      </c>
      <c r="H2523" s="72" t="s">
        <v>17</v>
      </c>
      <c r="I2523" s="72" t="s">
        <v>18</v>
      </c>
      <c r="J2523" s="72" t="s">
        <v>19</v>
      </c>
      <c r="K2523" s="72" t="s">
        <v>25</v>
      </c>
      <c r="L2523" s="72" t="s">
        <v>26</v>
      </c>
      <c r="M2523" s="72"/>
    </row>
    <row r="2524" spans="2:13" x14ac:dyDescent="0.25">
      <c r="B2524" s="72" t="s">
        <v>12</v>
      </c>
      <c r="C2524" s="72" t="s">
        <v>13</v>
      </c>
      <c r="D2524" s="72" t="s">
        <v>14</v>
      </c>
      <c r="E2524" s="72" t="s">
        <v>33</v>
      </c>
      <c r="F2524" s="73">
        <v>23584</v>
      </c>
      <c r="G2524" s="72" t="s">
        <v>16</v>
      </c>
      <c r="H2524" s="72" t="s">
        <v>17</v>
      </c>
      <c r="I2524" s="72" t="s">
        <v>18</v>
      </c>
      <c r="J2524" s="72" t="s">
        <v>19</v>
      </c>
      <c r="K2524" s="72" t="s">
        <v>25</v>
      </c>
      <c r="L2524" s="72" t="s">
        <v>124</v>
      </c>
      <c r="M2524" s="72" t="s">
        <v>35</v>
      </c>
    </row>
    <row r="2525" spans="2:13" x14ac:dyDescent="0.25">
      <c r="B2525" s="72" t="s">
        <v>12</v>
      </c>
      <c r="C2525" s="72" t="s">
        <v>13</v>
      </c>
      <c r="D2525" s="72" t="s">
        <v>14</v>
      </c>
      <c r="E2525" s="72" t="s">
        <v>51</v>
      </c>
      <c r="F2525" s="73">
        <v>654800</v>
      </c>
      <c r="G2525" s="72" t="s">
        <v>16</v>
      </c>
      <c r="H2525" s="72" t="s">
        <v>17</v>
      </c>
      <c r="I2525" s="72" t="s">
        <v>18</v>
      </c>
      <c r="J2525" s="72" t="s">
        <v>19</v>
      </c>
      <c r="K2525" s="72" t="s">
        <v>20</v>
      </c>
      <c r="L2525" s="72" t="s">
        <v>199</v>
      </c>
      <c r="M2525" s="72"/>
    </row>
    <row r="2526" spans="2:13" x14ac:dyDescent="0.25">
      <c r="B2526" s="72" t="s">
        <v>12</v>
      </c>
      <c r="C2526" s="72" t="s">
        <v>13</v>
      </c>
      <c r="D2526" s="72" t="s">
        <v>14</v>
      </c>
      <c r="E2526" s="72" t="s">
        <v>51</v>
      </c>
      <c r="F2526" s="73">
        <v>1534994</v>
      </c>
      <c r="G2526" s="72" t="s">
        <v>16</v>
      </c>
      <c r="H2526" s="72" t="s">
        <v>24</v>
      </c>
      <c r="I2526" s="72" t="s">
        <v>18</v>
      </c>
      <c r="J2526" s="72" t="s">
        <v>19</v>
      </c>
      <c r="K2526" s="72" t="s">
        <v>96</v>
      </c>
      <c r="L2526" s="72" t="s">
        <v>391</v>
      </c>
      <c r="M2526" s="72"/>
    </row>
    <row r="2527" spans="2:13" x14ac:dyDescent="0.25">
      <c r="B2527" s="72" t="s">
        <v>12</v>
      </c>
      <c r="C2527" s="72" t="s">
        <v>13</v>
      </c>
      <c r="D2527" s="72" t="s">
        <v>14</v>
      </c>
      <c r="E2527" s="72" t="s">
        <v>83</v>
      </c>
      <c r="F2527" s="73">
        <v>45951</v>
      </c>
      <c r="G2527" s="72" t="s">
        <v>16</v>
      </c>
      <c r="H2527" s="72" t="s">
        <v>24</v>
      </c>
      <c r="I2527" s="72" t="s">
        <v>18</v>
      </c>
      <c r="J2527" s="72" t="s">
        <v>19</v>
      </c>
      <c r="K2527" s="72" t="s">
        <v>37</v>
      </c>
      <c r="L2527" s="72" t="s">
        <v>511</v>
      </c>
      <c r="M2527" s="72"/>
    </row>
    <row r="2528" spans="2:13" x14ac:dyDescent="0.25">
      <c r="B2528" s="72" t="s">
        <v>12</v>
      </c>
      <c r="C2528" s="72" t="s">
        <v>13</v>
      </c>
      <c r="D2528" s="72" t="s">
        <v>14</v>
      </c>
      <c r="E2528" s="72" t="s">
        <v>55</v>
      </c>
      <c r="F2528" s="73">
        <v>2256835</v>
      </c>
      <c r="G2528" s="72" t="s">
        <v>16</v>
      </c>
      <c r="H2528" s="72" t="s">
        <v>24</v>
      </c>
      <c r="I2528" s="72" t="s">
        <v>18</v>
      </c>
      <c r="J2528" s="72" t="s">
        <v>19</v>
      </c>
      <c r="K2528" s="72" t="s">
        <v>37</v>
      </c>
      <c r="L2528" s="72" t="s">
        <v>202</v>
      </c>
      <c r="M2528" s="72" t="s">
        <v>29</v>
      </c>
    </row>
    <row r="2529" spans="2:13" x14ac:dyDescent="0.25">
      <c r="B2529" s="72" t="s">
        <v>12</v>
      </c>
      <c r="C2529" s="72" t="s">
        <v>13</v>
      </c>
      <c r="D2529" s="72" t="s">
        <v>14</v>
      </c>
      <c r="E2529" s="72" t="s">
        <v>79</v>
      </c>
      <c r="F2529" s="73">
        <v>-1948</v>
      </c>
      <c r="G2529" s="72" t="s">
        <v>16</v>
      </c>
      <c r="H2529" s="72" t="s">
        <v>17</v>
      </c>
      <c r="I2529" s="72" t="s">
        <v>48</v>
      </c>
      <c r="J2529" s="72" t="s">
        <v>19</v>
      </c>
      <c r="K2529" s="72" t="s">
        <v>25</v>
      </c>
      <c r="L2529" s="72" t="s">
        <v>481</v>
      </c>
      <c r="M2529" s="72"/>
    </row>
    <row r="2530" spans="2:13" x14ac:dyDescent="0.25">
      <c r="B2530" s="72" t="s">
        <v>12</v>
      </c>
      <c r="C2530" s="72" t="s">
        <v>13</v>
      </c>
      <c r="D2530" s="72" t="s">
        <v>14</v>
      </c>
      <c r="E2530" s="72" t="s">
        <v>83</v>
      </c>
      <c r="F2530" s="73">
        <v>3604</v>
      </c>
      <c r="G2530" s="72" t="s">
        <v>16</v>
      </c>
      <c r="H2530" s="72" t="s">
        <v>24</v>
      </c>
      <c r="I2530" s="72" t="s">
        <v>18</v>
      </c>
      <c r="J2530" s="72" t="s">
        <v>19</v>
      </c>
      <c r="K2530" s="72" t="s">
        <v>117</v>
      </c>
      <c r="L2530" s="72" t="s">
        <v>369</v>
      </c>
      <c r="M2530" s="72"/>
    </row>
    <row r="2531" spans="2:13" x14ac:dyDescent="0.25">
      <c r="B2531" s="72" t="s">
        <v>12</v>
      </c>
      <c r="C2531" s="72" t="s">
        <v>13</v>
      </c>
      <c r="D2531" s="72" t="s">
        <v>14</v>
      </c>
      <c r="E2531" s="72" t="s">
        <v>85</v>
      </c>
      <c r="F2531" s="73">
        <v>58176</v>
      </c>
      <c r="G2531" s="72" t="s">
        <v>16</v>
      </c>
      <c r="H2531" s="72" t="s">
        <v>24</v>
      </c>
      <c r="I2531" s="72" t="s">
        <v>18</v>
      </c>
      <c r="J2531" s="72" t="s">
        <v>19</v>
      </c>
      <c r="K2531" s="72" t="s">
        <v>37</v>
      </c>
      <c r="L2531" s="72" t="s">
        <v>480</v>
      </c>
      <c r="M2531" s="72"/>
    </row>
    <row r="2532" spans="2:13" x14ac:dyDescent="0.25">
      <c r="B2532" s="72" t="s">
        <v>12</v>
      </c>
      <c r="C2532" s="72" t="s">
        <v>13</v>
      </c>
      <c r="D2532" s="72" t="s">
        <v>14</v>
      </c>
      <c r="E2532" s="72" t="s">
        <v>79</v>
      </c>
      <c r="F2532" s="73">
        <v>-11791</v>
      </c>
      <c r="G2532" s="72" t="s">
        <v>16</v>
      </c>
      <c r="H2532" s="72" t="s">
        <v>17</v>
      </c>
      <c r="I2532" s="72" t="s">
        <v>18</v>
      </c>
      <c r="J2532" s="72" t="s">
        <v>19</v>
      </c>
      <c r="K2532" s="72" t="s">
        <v>25</v>
      </c>
      <c r="L2532" s="72" t="s">
        <v>101</v>
      </c>
      <c r="M2532" s="72"/>
    </row>
    <row r="2533" spans="2:13" x14ac:dyDescent="0.25">
      <c r="B2533" s="72" t="s">
        <v>12</v>
      </c>
      <c r="C2533" s="72" t="s">
        <v>13</v>
      </c>
      <c r="D2533" s="72" t="s">
        <v>14</v>
      </c>
      <c r="E2533" s="72" t="s">
        <v>68</v>
      </c>
      <c r="F2533" s="73">
        <v>-1574</v>
      </c>
      <c r="G2533" s="72" t="s">
        <v>16</v>
      </c>
      <c r="H2533" s="72" t="s">
        <v>17</v>
      </c>
      <c r="I2533" s="72" t="s">
        <v>18</v>
      </c>
      <c r="J2533" s="72" t="s">
        <v>19</v>
      </c>
      <c r="K2533" s="72" t="s">
        <v>37</v>
      </c>
      <c r="L2533" s="72" t="s">
        <v>106</v>
      </c>
      <c r="M2533" s="72"/>
    </row>
    <row r="2534" spans="2:13" x14ac:dyDescent="0.25">
      <c r="B2534" s="72" t="s">
        <v>12</v>
      </c>
      <c r="C2534" s="72" t="s">
        <v>13</v>
      </c>
      <c r="D2534" s="72" t="s">
        <v>14</v>
      </c>
      <c r="E2534" s="72" t="s">
        <v>41</v>
      </c>
      <c r="F2534" s="73">
        <v>-686</v>
      </c>
      <c r="G2534" s="72" t="s">
        <v>16</v>
      </c>
      <c r="H2534" s="72" t="s">
        <v>24</v>
      </c>
      <c r="I2534" s="72" t="s">
        <v>18</v>
      </c>
      <c r="J2534" s="72" t="s">
        <v>19</v>
      </c>
      <c r="K2534" s="72" t="s">
        <v>99</v>
      </c>
      <c r="L2534" s="72" t="s">
        <v>150</v>
      </c>
      <c r="M2534" s="72"/>
    </row>
    <row r="2535" spans="2:13" x14ac:dyDescent="0.25">
      <c r="B2535" s="72" t="s">
        <v>12</v>
      </c>
      <c r="C2535" s="72" t="s">
        <v>13</v>
      </c>
      <c r="D2535" s="72" t="s">
        <v>14</v>
      </c>
      <c r="E2535" s="72" t="s">
        <v>79</v>
      </c>
      <c r="F2535" s="73">
        <v>-6</v>
      </c>
      <c r="G2535" s="72" t="s">
        <v>16</v>
      </c>
      <c r="H2535" s="72" t="s">
        <v>24</v>
      </c>
      <c r="I2535" s="72" t="s">
        <v>48</v>
      </c>
      <c r="J2535" s="72" t="s">
        <v>19</v>
      </c>
      <c r="K2535" s="72" t="s">
        <v>25</v>
      </c>
      <c r="L2535" s="72" t="s">
        <v>388</v>
      </c>
      <c r="M2535" s="72"/>
    </row>
    <row r="2536" spans="2:13" x14ac:dyDescent="0.25">
      <c r="B2536" s="72" t="s">
        <v>12</v>
      </c>
      <c r="C2536" s="72" t="s">
        <v>13</v>
      </c>
      <c r="D2536" s="72" t="s">
        <v>14</v>
      </c>
      <c r="E2536" s="72" t="s">
        <v>187</v>
      </c>
      <c r="F2536" s="73">
        <v>801889</v>
      </c>
      <c r="G2536" s="72" t="s">
        <v>16</v>
      </c>
      <c r="H2536" s="72" t="s">
        <v>24</v>
      </c>
      <c r="I2536" s="72" t="s">
        <v>18</v>
      </c>
      <c r="J2536" s="72" t="s">
        <v>227</v>
      </c>
      <c r="K2536" s="72" t="s">
        <v>20</v>
      </c>
      <c r="L2536" s="72" t="s">
        <v>649</v>
      </c>
      <c r="M2536" s="72" t="s">
        <v>112</v>
      </c>
    </row>
    <row r="2537" spans="2:13" x14ac:dyDescent="0.25">
      <c r="B2537" s="72" t="s">
        <v>12</v>
      </c>
      <c r="C2537" s="72" t="s">
        <v>13</v>
      </c>
      <c r="D2537" s="72" t="s">
        <v>14</v>
      </c>
      <c r="E2537" s="72" t="s">
        <v>51</v>
      </c>
      <c r="F2537" s="73">
        <v>33052</v>
      </c>
      <c r="G2537" s="72" t="s">
        <v>16</v>
      </c>
      <c r="H2537" s="72" t="s">
        <v>24</v>
      </c>
      <c r="I2537" s="72" t="s">
        <v>18</v>
      </c>
      <c r="J2537" s="72" t="s">
        <v>19</v>
      </c>
      <c r="K2537" s="72" t="s">
        <v>25</v>
      </c>
      <c r="L2537" s="72" t="s">
        <v>149</v>
      </c>
      <c r="M2537" s="72"/>
    </row>
    <row r="2538" spans="2:13" x14ac:dyDescent="0.25">
      <c r="B2538" s="72" t="s">
        <v>12</v>
      </c>
      <c r="C2538" s="72" t="s">
        <v>13</v>
      </c>
      <c r="D2538" s="72" t="s">
        <v>14</v>
      </c>
      <c r="E2538" s="72" t="s">
        <v>55</v>
      </c>
      <c r="F2538" s="73">
        <v>2893848</v>
      </c>
      <c r="G2538" s="72" t="s">
        <v>16</v>
      </c>
      <c r="H2538" s="72" t="s">
        <v>17</v>
      </c>
      <c r="I2538" s="72" t="s">
        <v>18</v>
      </c>
      <c r="J2538" s="72" t="s">
        <v>19</v>
      </c>
      <c r="K2538" s="72" t="s">
        <v>25</v>
      </c>
      <c r="L2538" s="72" t="s">
        <v>281</v>
      </c>
      <c r="M2538" s="72" t="s">
        <v>112</v>
      </c>
    </row>
    <row r="2539" spans="2:13" x14ac:dyDescent="0.25">
      <c r="B2539" s="72" t="s">
        <v>12</v>
      </c>
      <c r="C2539" s="72" t="s">
        <v>13</v>
      </c>
      <c r="D2539" s="72" t="s">
        <v>14</v>
      </c>
      <c r="E2539" s="72" t="s">
        <v>83</v>
      </c>
      <c r="F2539" s="73">
        <v>515639</v>
      </c>
      <c r="G2539" s="72" t="s">
        <v>16</v>
      </c>
      <c r="H2539" s="72" t="s">
        <v>24</v>
      </c>
      <c r="I2539" s="72" t="s">
        <v>48</v>
      </c>
      <c r="J2539" s="72" t="s">
        <v>19</v>
      </c>
      <c r="K2539" s="72" t="s">
        <v>43</v>
      </c>
      <c r="L2539" s="72" t="s">
        <v>336</v>
      </c>
      <c r="M2539" s="72"/>
    </row>
    <row r="2540" spans="2:13" x14ac:dyDescent="0.25">
      <c r="B2540" s="72" t="s">
        <v>12</v>
      </c>
      <c r="C2540" s="72" t="s">
        <v>13</v>
      </c>
      <c r="D2540" s="72" t="s">
        <v>14</v>
      </c>
      <c r="E2540" s="72" t="s">
        <v>36</v>
      </c>
      <c r="F2540" s="73">
        <v>87918</v>
      </c>
      <c r="G2540" s="72" t="s">
        <v>16</v>
      </c>
      <c r="H2540" s="72" t="s">
        <v>24</v>
      </c>
      <c r="I2540" s="72" t="s">
        <v>18</v>
      </c>
      <c r="J2540" s="72" t="s">
        <v>19</v>
      </c>
      <c r="K2540" s="72" t="s">
        <v>37</v>
      </c>
      <c r="L2540" s="72" t="s">
        <v>542</v>
      </c>
      <c r="M2540" s="72" t="s">
        <v>29</v>
      </c>
    </row>
    <row r="2541" spans="2:13" x14ac:dyDescent="0.25">
      <c r="B2541" s="72" t="s">
        <v>12</v>
      </c>
      <c r="C2541" s="72" t="s">
        <v>13</v>
      </c>
      <c r="D2541" s="72" t="s">
        <v>14</v>
      </c>
      <c r="E2541" s="72" t="s">
        <v>144</v>
      </c>
      <c r="F2541" s="73">
        <v>107438</v>
      </c>
      <c r="G2541" s="72" t="s">
        <v>16</v>
      </c>
      <c r="H2541" s="72" t="s">
        <v>24</v>
      </c>
      <c r="I2541" s="72" t="s">
        <v>18</v>
      </c>
      <c r="J2541" s="72" t="s">
        <v>19</v>
      </c>
      <c r="K2541" s="72" t="s">
        <v>157</v>
      </c>
      <c r="L2541" s="72" t="s">
        <v>471</v>
      </c>
      <c r="M2541" s="72" t="s">
        <v>184</v>
      </c>
    </row>
    <row r="2542" spans="2:13" x14ac:dyDescent="0.25">
      <c r="B2542" s="72" t="s">
        <v>12</v>
      </c>
      <c r="C2542" s="72" t="s">
        <v>13</v>
      </c>
      <c r="D2542" s="72" t="s">
        <v>14</v>
      </c>
      <c r="E2542" s="72" t="s">
        <v>39</v>
      </c>
      <c r="F2542" s="73">
        <v>-19368</v>
      </c>
      <c r="G2542" s="72" t="s">
        <v>16</v>
      </c>
      <c r="H2542" s="72" t="s">
        <v>17</v>
      </c>
      <c r="I2542" s="72" t="s">
        <v>48</v>
      </c>
      <c r="J2542" s="72" t="s">
        <v>19</v>
      </c>
      <c r="K2542" s="72" t="s">
        <v>49</v>
      </c>
      <c r="L2542" s="72" t="s">
        <v>288</v>
      </c>
      <c r="M2542" s="72"/>
    </row>
    <row r="2543" spans="2:13" x14ac:dyDescent="0.25">
      <c r="B2543" s="72" t="s">
        <v>12</v>
      </c>
      <c r="C2543" s="72" t="s">
        <v>13</v>
      </c>
      <c r="D2543" s="72" t="s">
        <v>14</v>
      </c>
      <c r="E2543" s="72" t="s">
        <v>754</v>
      </c>
      <c r="F2543" s="73">
        <v>1367260</v>
      </c>
      <c r="G2543" s="72" t="s">
        <v>16</v>
      </c>
      <c r="H2543" s="72" t="s">
        <v>17</v>
      </c>
      <c r="I2543" s="72" t="s">
        <v>18</v>
      </c>
      <c r="J2543" s="72" t="s">
        <v>19</v>
      </c>
      <c r="K2543" s="72"/>
      <c r="L2543" s="72"/>
      <c r="M2543" s="72" t="s">
        <v>743</v>
      </c>
    </row>
    <row r="2544" spans="2:13" x14ac:dyDescent="0.25">
      <c r="B2544" s="72" t="s">
        <v>12</v>
      </c>
      <c r="C2544" s="72" t="s">
        <v>13</v>
      </c>
      <c r="D2544" s="72" t="s">
        <v>14</v>
      </c>
      <c r="E2544" s="72" t="s">
        <v>33</v>
      </c>
      <c r="F2544" s="73">
        <v>89497</v>
      </c>
      <c r="G2544" s="72" t="s">
        <v>16</v>
      </c>
      <c r="H2544" s="72" t="s">
        <v>24</v>
      </c>
      <c r="I2544" s="72" t="s">
        <v>18</v>
      </c>
      <c r="J2544" s="72" t="s">
        <v>19</v>
      </c>
      <c r="K2544" s="72" t="s">
        <v>37</v>
      </c>
      <c r="L2544" s="72" t="s">
        <v>494</v>
      </c>
      <c r="M2544" s="72" t="s">
        <v>35</v>
      </c>
    </row>
    <row r="2545" spans="2:13" x14ac:dyDescent="0.25">
      <c r="B2545" s="72" t="s">
        <v>12</v>
      </c>
      <c r="C2545" s="72" t="s">
        <v>13</v>
      </c>
      <c r="D2545" s="72" t="s">
        <v>14</v>
      </c>
      <c r="E2545" s="72" t="s">
        <v>300</v>
      </c>
      <c r="F2545" s="73">
        <v>3536</v>
      </c>
      <c r="G2545" s="72" t="s">
        <v>16</v>
      </c>
      <c r="H2545" s="72" t="s">
        <v>24</v>
      </c>
      <c r="I2545" s="72" t="s">
        <v>18</v>
      </c>
      <c r="J2545" s="72" t="s">
        <v>19</v>
      </c>
      <c r="K2545" s="72" t="s">
        <v>37</v>
      </c>
      <c r="L2545" s="72" t="s">
        <v>518</v>
      </c>
      <c r="M2545" s="72" t="s">
        <v>302</v>
      </c>
    </row>
    <row r="2546" spans="2:13" x14ac:dyDescent="0.25">
      <c r="B2546" s="72" t="s">
        <v>12</v>
      </c>
      <c r="C2546" s="72" t="s">
        <v>13</v>
      </c>
      <c r="D2546" s="72" t="s">
        <v>14</v>
      </c>
      <c r="E2546" s="72" t="s">
        <v>85</v>
      </c>
      <c r="F2546" s="73">
        <v>150929</v>
      </c>
      <c r="G2546" s="72" t="s">
        <v>16</v>
      </c>
      <c r="H2546" s="72" t="s">
        <v>24</v>
      </c>
      <c r="I2546" s="72" t="s">
        <v>18</v>
      </c>
      <c r="J2546" s="72" t="s">
        <v>19</v>
      </c>
      <c r="K2546" s="72" t="s">
        <v>31</v>
      </c>
      <c r="L2546" s="72" t="s">
        <v>293</v>
      </c>
      <c r="M2546" s="72"/>
    </row>
    <row r="2547" spans="2:13" x14ac:dyDescent="0.25">
      <c r="B2547" s="72" t="s">
        <v>12</v>
      </c>
      <c r="C2547" s="72" t="s">
        <v>13</v>
      </c>
      <c r="D2547" s="72" t="s">
        <v>14</v>
      </c>
      <c r="E2547" s="72" t="s">
        <v>256</v>
      </c>
      <c r="F2547" s="73">
        <v>-4554</v>
      </c>
      <c r="G2547" s="72" t="s">
        <v>16</v>
      </c>
      <c r="H2547" s="72" t="s">
        <v>24</v>
      </c>
      <c r="I2547" s="72" t="s">
        <v>18</v>
      </c>
      <c r="J2547" s="72" t="s">
        <v>19</v>
      </c>
      <c r="K2547" s="72" t="s">
        <v>99</v>
      </c>
      <c r="L2547" s="72" t="s">
        <v>154</v>
      </c>
      <c r="M2547" s="72"/>
    </row>
    <row r="2548" spans="2:13" x14ac:dyDescent="0.25">
      <c r="B2548" s="72" t="s">
        <v>12</v>
      </c>
      <c r="C2548" s="72" t="s">
        <v>13</v>
      </c>
      <c r="D2548" s="72" t="s">
        <v>14</v>
      </c>
      <c r="E2548" s="72" t="s">
        <v>144</v>
      </c>
      <c r="F2548" s="73">
        <v>181982</v>
      </c>
      <c r="G2548" s="72" t="s">
        <v>16</v>
      </c>
      <c r="H2548" s="72" t="s">
        <v>24</v>
      </c>
      <c r="I2548" s="72" t="s">
        <v>18</v>
      </c>
      <c r="J2548" s="72" t="s">
        <v>19</v>
      </c>
      <c r="K2548" s="72" t="s">
        <v>37</v>
      </c>
      <c r="L2548" s="72" t="s">
        <v>151</v>
      </c>
      <c r="M2548" s="72" t="s">
        <v>67</v>
      </c>
    </row>
    <row r="2549" spans="2:13" x14ac:dyDescent="0.25">
      <c r="B2549" s="72" t="s">
        <v>12</v>
      </c>
      <c r="C2549" s="72" t="s">
        <v>13</v>
      </c>
      <c r="D2549" s="72" t="s">
        <v>14</v>
      </c>
      <c r="E2549" s="72" t="s">
        <v>55</v>
      </c>
      <c r="F2549" s="73">
        <v>3097486</v>
      </c>
      <c r="G2549" s="72" t="s">
        <v>16</v>
      </c>
      <c r="H2549" s="72" t="s">
        <v>24</v>
      </c>
      <c r="I2549" s="72" t="s">
        <v>18</v>
      </c>
      <c r="J2549" s="72" t="s">
        <v>19</v>
      </c>
      <c r="K2549" s="72" t="s">
        <v>96</v>
      </c>
      <c r="L2549" s="72" t="s">
        <v>460</v>
      </c>
      <c r="M2549" s="72" t="s">
        <v>57</v>
      </c>
    </row>
    <row r="2550" spans="2:13" x14ac:dyDescent="0.25">
      <c r="B2550" s="72" t="s">
        <v>12</v>
      </c>
      <c r="C2550" s="72" t="s">
        <v>13</v>
      </c>
      <c r="D2550" s="72" t="s">
        <v>14</v>
      </c>
      <c r="E2550" s="72" t="s">
        <v>81</v>
      </c>
      <c r="F2550" s="73">
        <v>6823</v>
      </c>
      <c r="G2550" s="72" t="s">
        <v>16</v>
      </c>
      <c r="H2550" s="72" t="s">
        <v>17</v>
      </c>
      <c r="I2550" s="72" t="s">
        <v>18</v>
      </c>
      <c r="J2550" s="72" t="s">
        <v>19</v>
      </c>
      <c r="K2550" s="72" t="s">
        <v>25</v>
      </c>
      <c r="L2550" s="72" t="s">
        <v>431</v>
      </c>
      <c r="M2550" s="72" t="s">
        <v>57</v>
      </c>
    </row>
    <row r="2551" spans="2:13" x14ac:dyDescent="0.25">
      <c r="B2551" s="72" t="s">
        <v>12</v>
      </c>
      <c r="C2551" s="72" t="s">
        <v>13</v>
      </c>
      <c r="D2551" s="72" t="s">
        <v>14</v>
      </c>
      <c r="E2551" s="72" t="s">
        <v>353</v>
      </c>
      <c r="F2551" s="73">
        <v>38960</v>
      </c>
      <c r="G2551" s="72" t="s">
        <v>16</v>
      </c>
      <c r="H2551" s="72" t="s">
        <v>17</v>
      </c>
      <c r="I2551" s="72" t="s">
        <v>18</v>
      </c>
      <c r="J2551" s="72" t="s">
        <v>19</v>
      </c>
      <c r="K2551" s="72" t="s">
        <v>25</v>
      </c>
      <c r="L2551" s="72" t="s">
        <v>481</v>
      </c>
      <c r="M2551" s="72" t="s">
        <v>67</v>
      </c>
    </row>
    <row r="2552" spans="2:13" x14ac:dyDescent="0.25">
      <c r="B2552" s="72" t="s">
        <v>12</v>
      </c>
      <c r="C2552" s="72" t="s">
        <v>13</v>
      </c>
      <c r="D2552" s="72" t="s">
        <v>14</v>
      </c>
      <c r="E2552" s="72" t="s">
        <v>83</v>
      </c>
      <c r="F2552" s="73">
        <v>4</v>
      </c>
      <c r="G2552" s="72" t="s">
        <v>16</v>
      </c>
      <c r="H2552" s="72" t="s">
        <v>24</v>
      </c>
      <c r="I2552" s="72" t="s">
        <v>18</v>
      </c>
      <c r="J2552" s="72" t="s">
        <v>19</v>
      </c>
      <c r="K2552" s="72" t="s">
        <v>25</v>
      </c>
      <c r="L2552" s="72" t="s">
        <v>473</v>
      </c>
      <c r="M2552" s="72"/>
    </row>
    <row r="2553" spans="2:13" x14ac:dyDescent="0.25">
      <c r="B2553" s="72" t="s">
        <v>12</v>
      </c>
      <c r="C2553" s="72" t="s">
        <v>13</v>
      </c>
      <c r="D2553" s="72" t="s">
        <v>14</v>
      </c>
      <c r="E2553" s="72" t="s">
        <v>41</v>
      </c>
      <c r="F2553" s="73">
        <v>-2762</v>
      </c>
      <c r="G2553" s="72" t="s">
        <v>16</v>
      </c>
      <c r="H2553" s="72" t="s">
        <v>24</v>
      </c>
      <c r="I2553" s="72" t="s">
        <v>18</v>
      </c>
      <c r="J2553" s="72" t="s">
        <v>19</v>
      </c>
      <c r="K2553" s="72" t="s">
        <v>37</v>
      </c>
      <c r="L2553" s="72" t="s">
        <v>482</v>
      </c>
      <c r="M2553" s="72"/>
    </row>
    <row r="2554" spans="2:13" x14ac:dyDescent="0.25">
      <c r="B2554" s="72" t="s">
        <v>12</v>
      </c>
      <c r="C2554" s="72" t="s">
        <v>13</v>
      </c>
      <c r="D2554" s="72" t="s">
        <v>14</v>
      </c>
      <c r="E2554" s="72" t="s">
        <v>83</v>
      </c>
      <c r="F2554" s="73">
        <v>1146512</v>
      </c>
      <c r="G2554" s="72" t="s">
        <v>16</v>
      </c>
      <c r="H2554" s="72" t="s">
        <v>24</v>
      </c>
      <c r="I2554" s="72" t="s">
        <v>18</v>
      </c>
      <c r="J2554" s="72" t="s">
        <v>19</v>
      </c>
      <c r="K2554" s="72" t="s">
        <v>49</v>
      </c>
      <c r="L2554" s="72" t="s">
        <v>82</v>
      </c>
      <c r="M2554" s="72"/>
    </row>
    <row r="2555" spans="2:13" x14ac:dyDescent="0.25">
      <c r="B2555" s="72" t="s">
        <v>12</v>
      </c>
      <c r="C2555" s="72" t="s">
        <v>13</v>
      </c>
      <c r="D2555" s="72" t="s">
        <v>14</v>
      </c>
      <c r="E2555" s="72" t="s">
        <v>65</v>
      </c>
      <c r="F2555" s="73">
        <v>27034</v>
      </c>
      <c r="G2555" s="72" t="s">
        <v>16</v>
      </c>
      <c r="H2555" s="72" t="s">
        <v>24</v>
      </c>
      <c r="I2555" s="72" t="s">
        <v>18</v>
      </c>
      <c r="J2555" s="72" t="s">
        <v>19</v>
      </c>
      <c r="K2555" s="72" t="s">
        <v>37</v>
      </c>
      <c r="L2555" s="72" t="s">
        <v>485</v>
      </c>
      <c r="M2555" s="72" t="s">
        <v>133</v>
      </c>
    </row>
    <row r="2556" spans="2:13" x14ac:dyDescent="0.25">
      <c r="B2556" s="72" t="s">
        <v>12</v>
      </c>
      <c r="C2556" s="72" t="s">
        <v>13</v>
      </c>
      <c r="D2556" s="72" t="s">
        <v>14</v>
      </c>
      <c r="E2556" s="72" t="s">
        <v>83</v>
      </c>
      <c r="F2556" s="73">
        <v>17124</v>
      </c>
      <c r="G2556" s="72" t="s">
        <v>16</v>
      </c>
      <c r="H2556" s="72" t="s">
        <v>24</v>
      </c>
      <c r="I2556" s="72" t="s">
        <v>18</v>
      </c>
      <c r="J2556" s="72" t="s">
        <v>227</v>
      </c>
      <c r="K2556" s="72" t="s">
        <v>49</v>
      </c>
      <c r="L2556" s="72" t="s">
        <v>82</v>
      </c>
      <c r="M2556" s="72"/>
    </row>
    <row r="2557" spans="2:13" x14ac:dyDescent="0.25">
      <c r="B2557" s="72" t="s">
        <v>12</v>
      </c>
      <c r="C2557" s="72" t="s">
        <v>13</v>
      </c>
      <c r="D2557" s="72" t="s">
        <v>14</v>
      </c>
      <c r="E2557" s="72" t="s">
        <v>36</v>
      </c>
      <c r="F2557" s="73">
        <v>400882</v>
      </c>
      <c r="G2557" s="72" t="s">
        <v>16</v>
      </c>
      <c r="H2557" s="72" t="s">
        <v>24</v>
      </c>
      <c r="I2557" s="72" t="s">
        <v>18</v>
      </c>
      <c r="J2557" s="72" t="s">
        <v>19</v>
      </c>
      <c r="K2557" s="72" t="s">
        <v>49</v>
      </c>
      <c r="L2557" s="72" t="s">
        <v>105</v>
      </c>
      <c r="M2557" s="72" t="s">
        <v>29</v>
      </c>
    </row>
    <row r="2558" spans="2:13" x14ac:dyDescent="0.25">
      <c r="B2558" s="72" t="s">
        <v>12</v>
      </c>
      <c r="C2558" s="72" t="s">
        <v>13</v>
      </c>
      <c r="D2558" s="72" t="s">
        <v>14</v>
      </c>
      <c r="E2558" s="72" t="s">
        <v>51</v>
      </c>
      <c r="F2558" s="73">
        <v>80404</v>
      </c>
      <c r="G2558" s="72" t="s">
        <v>16</v>
      </c>
      <c r="H2558" s="72" t="s">
        <v>17</v>
      </c>
      <c r="I2558" s="72" t="s">
        <v>18</v>
      </c>
      <c r="J2558" s="72" t="s">
        <v>19</v>
      </c>
      <c r="K2558" s="72" t="s">
        <v>25</v>
      </c>
      <c r="L2558" s="72" t="s">
        <v>114</v>
      </c>
      <c r="M2558" s="72"/>
    </row>
    <row r="2559" spans="2:13" x14ac:dyDescent="0.25">
      <c r="B2559" s="72" t="s">
        <v>12</v>
      </c>
      <c r="C2559" s="72" t="s">
        <v>13</v>
      </c>
      <c r="D2559" s="72" t="s">
        <v>14</v>
      </c>
      <c r="E2559" s="72" t="s">
        <v>23</v>
      </c>
      <c r="F2559" s="73">
        <v>-197972</v>
      </c>
      <c r="G2559" s="72" t="s">
        <v>16</v>
      </c>
      <c r="H2559" s="72" t="s">
        <v>24</v>
      </c>
      <c r="I2559" s="72" t="s">
        <v>18</v>
      </c>
      <c r="J2559" s="72" t="s">
        <v>19</v>
      </c>
      <c r="K2559" s="72" t="s">
        <v>99</v>
      </c>
      <c r="L2559" s="72" t="s">
        <v>242</v>
      </c>
      <c r="M2559" s="72"/>
    </row>
    <row r="2560" spans="2:13" x14ac:dyDescent="0.25">
      <c r="B2560" s="72" t="s">
        <v>12</v>
      </c>
      <c r="C2560" s="72" t="s">
        <v>13</v>
      </c>
      <c r="D2560" s="72" t="s">
        <v>14</v>
      </c>
      <c r="E2560" s="72" t="s">
        <v>68</v>
      </c>
      <c r="F2560" s="73">
        <v>-13001</v>
      </c>
      <c r="G2560" s="72" t="s">
        <v>16</v>
      </c>
      <c r="H2560" s="72" t="s">
        <v>17</v>
      </c>
      <c r="I2560" s="72" t="s">
        <v>18</v>
      </c>
      <c r="J2560" s="72" t="s">
        <v>19</v>
      </c>
      <c r="K2560" s="72" t="s">
        <v>49</v>
      </c>
      <c r="L2560" s="72" t="s">
        <v>82</v>
      </c>
      <c r="M2560" s="72"/>
    </row>
    <row r="2561" spans="2:13" x14ac:dyDescent="0.25">
      <c r="B2561" s="72" t="s">
        <v>12</v>
      </c>
      <c r="C2561" s="72" t="s">
        <v>13</v>
      </c>
      <c r="D2561" s="72" t="s">
        <v>14</v>
      </c>
      <c r="E2561" s="72" t="s">
        <v>241</v>
      </c>
      <c r="F2561" s="73">
        <v>59450</v>
      </c>
      <c r="G2561" s="72" t="s">
        <v>16</v>
      </c>
      <c r="H2561" s="72" t="s">
        <v>24</v>
      </c>
      <c r="I2561" s="72" t="s">
        <v>18</v>
      </c>
      <c r="J2561" s="72" t="s">
        <v>19</v>
      </c>
      <c r="K2561" s="72" t="s">
        <v>25</v>
      </c>
      <c r="L2561" s="72" t="s">
        <v>26</v>
      </c>
      <c r="M2561" s="72" t="s">
        <v>243</v>
      </c>
    </row>
    <row r="2562" spans="2:13" x14ac:dyDescent="0.25">
      <c r="B2562" s="72" t="s">
        <v>12</v>
      </c>
      <c r="C2562" s="72" t="s">
        <v>13</v>
      </c>
      <c r="D2562" s="72" t="s">
        <v>14</v>
      </c>
      <c r="E2562" s="72" t="s">
        <v>79</v>
      </c>
      <c r="F2562" s="73">
        <v>-6</v>
      </c>
      <c r="G2562" s="72" t="s">
        <v>16</v>
      </c>
      <c r="H2562" s="72" t="s">
        <v>24</v>
      </c>
      <c r="I2562" s="72" t="s">
        <v>18</v>
      </c>
      <c r="J2562" s="72" t="s">
        <v>179</v>
      </c>
      <c r="K2562" s="72" t="s">
        <v>96</v>
      </c>
      <c r="L2562" s="72" t="s">
        <v>403</v>
      </c>
      <c r="M2562" s="72"/>
    </row>
    <row r="2563" spans="2:13" x14ac:dyDescent="0.25">
      <c r="B2563" s="72" t="s">
        <v>12</v>
      </c>
      <c r="C2563" s="72" t="s">
        <v>13</v>
      </c>
      <c r="D2563" s="72" t="s">
        <v>14</v>
      </c>
      <c r="E2563" s="72" t="s">
        <v>123</v>
      </c>
      <c r="F2563" s="73">
        <v>-1059</v>
      </c>
      <c r="G2563" s="72" t="s">
        <v>16</v>
      </c>
      <c r="H2563" s="72" t="s">
        <v>24</v>
      </c>
      <c r="I2563" s="72" t="s">
        <v>18</v>
      </c>
      <c r="J2563" s="72" t="s">
        <v>19</v>
      </c>
      <c r="K2563" s="72" t="s">
        <v>25</v>
      </c>
      <c r="L2563" s="72" t="s">
        <v>427</v>
      </c>
      <c r="M2563" s="72"/>
    </row>
    <row r="2564" spans="2:13" x14ac:dyDescent="0.25">
      <c r="B2564" s="72" t="s">
        <v>12</v>
      </c>
      <c r="C2564" s="72" t="s">
        <v>13</v>
      </c>
      <c r="D2564" s="72" t="s">
        <v>14</v>
      </c>
      <c r="E2564" s="72" t="s">
        <v>79</v>
      </c>
      <c r="F2564" s="73">
        <v>-24</v>
      </c>
      <c r="G2564" s="72" t="s">
        <v>16</v>
      </c>
      <c r="H2564" s="72" t="s">
        <v>17</v>
      </c>
      <c r="I2564" s="72" t="s">
        <v>18</v>
      </c>
      <c r="J2564" s="72" t="s">
        <v>19</v>
      </c>
      <c r="K2564" s="72" t="s">
        <v>25</v>
      </c>
      <c r="L2564" s="72" t="s">
        <v>385</v>
      </c>
      <c r="M2564" s="72"/>
    </row>
    <row r="2565" spans="2:13" x14ac:dyDescent="0.25">
      <c r="B2565" s="72" t="s">
        <v>12</v>
      </c>
      <c r="C2565" s="72" t="s">
        <v>13</v>
      </c>
      <c r="D2565" s="72" t="s">
        <v>14</v>
      </c>
      <c r="E2565" s="72" t="s">
        <v>41</v>
      </c>
      <c r="F2565" s="73">
        <v>-2013</v>
      </c>
      <c r="G2565" s="72" t="s">
        <v>16</v>
      </c>
      <c r="H2565" s="72" t="s">
        <v>24</v>
      </c>
      <c r="I2565" s="72" t="s">
        <v>18</v>
      </c>
      <c r="J2565" s="72" t="s">
        <v>19</v>
      </c>
      <c r="K2565" s="72" t="s">
        <v>31</v>
      </c>
      <c r="L2565" s="72" t="s">
        <v>32</v>
      </c>
      <c r="M2565" s="72"/>
    </row>
    <row r="2566" spans="2:13" x14ac:dyDescent="0.25">
      <c r="B2566" s="72" t="s">
        <v>12</v>
      </c>
      <c r="C2566" s="72" t="s">
        <v>13</v>
      </c>
      <c r="D2566" s="72" t="s">
        <v>14</v>
      </c>
      <c r="E2566" s="72" t="s">
        <v>83</v>
      </c>
      <c r="F2566" s="73">
        <v>711002</v>
      </c>
      <c r="G2566" s="72" t="s">
        <v>16</v>
      </c>
      <c r="H2566" s="72" t="s">
        <v>17</v>
      </c>
      <c r="I2566" s="72" t="s">
        <v>18</v>
      </c>
      <c r="J2566" s="72" t="s">
        <v>19</v>
      </c>
      <c r="K2566" s="72" t="s">
        <v>117</v>
      </c>
      <c r="L2566" s="72" t="s">
        <v>104</v>
      </c>
      <c r="M2566" s="72"/>
    </row>
    <row r="2567" spans="2:13" x14ac:dyDescent="0.25">
      <c r="B2567" s="72" t="s">
        <v>12</v>
      </c>
      <c r="C2567" s="72" t="s">
        <v>13</v>
      </c>
      <c r="D2567" s="72" t="s">
        <v>14</v>
      </c>
      <c r="E2567" s="72" t="s">
        <v>300</v>
      </c>
      <c r="F2567" s="73">
        <v>365774</v>
      </c>
      <c r="G2567" s="72" t="s">
        <v>16</v>
      </c>
      <c r="H2567" s="72" t="s">
        <v>24</v>
      </c>
      <c r="I2567" s="72" t="s">
        <v>18</v>
      </c>
      <c r="J2567" s="72" t="s">
        <v>19</v>
      </c>
      <c r="K2567" s="72" t="s">
        <v>117</v>
      </c>
      <c r="L2567" s="72" t="s">
        <v>209</v>
      </c>
      <c r="M2567" s="72" t="s">
        <v>35</v>
      </c>
    </row>
    <row r="2568" spans="2:13" x14ac:dyDescent="0.25">
      <c r="B2568" s="72" t="s">
        <v>12</v>
      </c>
      <c r="C2568" s="72" t="s">
        <v>13</v>
      </c>
      <c r="D2568" s="72" t="s">
        <v>14</v>
      </c>
      <c r="E2568" s="72" t="s">
        <v>83</v>
      </c>
      <c r="F2568" s="73">
        <v>771</v>
      </c>
      <c r="G2568" s="72" t="s">
        <v>16</v>
      </c>
      <c r="H2568" s="72" t="s">
        <v>17</v>
      </c>
      <c r="I2568" s="72" t="s">
        <v>18</v>
      </c>
      <c r="J2568" s="72" t="s">
        <v>19</v>
      </c>
      <c r="K2568" s="72" t="s">
        <v>25</v>
      </c>
      <c r="L2568" s="72" t="s">
        <v>528</v>
      </c>
      <c r="M2568" s="72"/>
    </row>
    <row r="2569" spans="2:13" x14ac:dyDescent="0.25">
      <c r="B2569" s="72" t="s">
        <v>12</v>
      </c>
      <c r="C2569" s="72" t="s">
        <v>13</v>
      </c>
      <c r="D2569" s="72" t="s">
        <v>14</v>
      </c>
      <c r="E2569" s="72" t="s">
        <v>748</v>
      </c>
      <c r="F2569" s="73">
        <v>4405596</v>
      </c>
      <c r="G2569" s="72" t="s">
        <v>16</v>
      </c>
      <c r="H2569" s="72" t="s">
        <v>17</v>
      </c>
      <c r="I2569" s="72" t="s">
        <v>48</v>
      </c>
      <c r="J2569" s="72" t="s">
        <v>19</v>
      </c>
      <c r="K2569" s="72"/>
      <c r="L2569" s="72"/>
      <c r="M2569" s="72" t="s">
        <v>797</v>
      </c>
    </row>
    <row r="2570" spans="2:13" x14ac:dyDescent="0.25">
      <c r="B2570" s="72" t="s">
        <v>12</v>
      </c>
      <c r="C2570" s="72" t="s">
        <v>13</v>
      </c>
      <c r="D2570" s="72" t="s">
        <v>14</v>
      </c>
      <c r="E2570" s="72" t="s">
        <v>146</v>
      </c>
      <c r="F2570" s="73">
        <v>-15461</v>
      </c>
      <c r="G2570" s="72" t="s">
        <v>16</v>
      </c>
      <c r="H2570" s="72" t="s">
        <v>24</v>
      </c>
      <c r="I2570" s="72" t="s">
        <v>18</v>
      </c>
      <c r="J2570" s="72" t="s">
        <v>19</v>
      </c>
      <c r="K2570" s="72" t="s">
        <v>130</v>
      </c>
      <c r="L2570" s="72" t="s">
        <v>418</v>
      </c>
      <c r="M2570" s="72"/>
    </row>
    <row r="2571" spans="2:13" x14ac:dyDescent="0.25">
      <c r="B2571" s="72" t="s">
        <v>12</v>
      </c>
      <c r="C2571" s="72" t="s">
        <v>13</v>
      </c>
      <c r="D2571" s="72" t="s">
        <v>14</v>
      </c>
      <c r="E2571" s="72" t="s">
        <v>81</v>
      </c>
      <c r="F2571" s="73">
        <v>872871</v>
      </c>
      <c r="G2571" s="72" t="s">
        <v>16</v>
      </c>
      <c r="H2571" s="72" t="s">
        <v>17</v>
      </c>
      <c r="I2571" s="72" t="s">
        <v>18</v>
      </c>
      <c r="J2571" s="72" t="s">
        <v>19</v>
      </c>
      <c r="K2571" s="72" t="s">
        <v>25</v>
      </c>
      <c r="L2571" s="72" t="s">
        <v>273</v>
      </c>
      <c r="M2571" s="72" t="s">
        <v>47</v>
      </c>
    </row>
    <row r="2572" spans="2:13" x14ac:dyDescent="0.25">
      <c r="B2572" s="72" t="s">
        <v>12</v>
      </c>
      <c r="C2572" s="72" t="s">
        <v>13</v>
      </c>
      <c r="D2572" s="72" t="s">
        <v>14</v>
      </c>
      <c r="E2572" s="72" t="s">
        <v>55</v>
      </c>
      <c r="F2572" s="73">
        <v>44012</v>
      </c>
      <c r="G2572" s="72" t="s">
        <v>16</v>
      </c>
      <c r="H2572" s="72" t="s">
        <v>24</v>
      </c>
      <c r="I2572" s="72" t="s">
        <v>18</v>
      </c>
      <c r="J2572" s="72" t="s">
        <v>179</v>
      </c>
      <c r="K2572" s="72" t="s">
        <v>25</v>
      </c>
      <c r="L2572" s="72" t="s">
        <v>308</v>
      </c>
      <c r="M2572" s="72" t="s">
        <v>112</v>
      </c>
    </row>
    <row r="2573" spans="2:13" x14ac:dyDescent="0.25">
      <c r="B2573" s="72" t="s">
        <v>12</v>
      </c>
      <c r="C2573" s="72" t="s">
        <v>13</v>
      </c>
      <c r="D2573" s="72" t="s">
        <v>14</v>
      </c>
      <c r="E2573" s="72" t="s">
        <v>258</v>
      </c>
      <c r="F2573" s="73">
        <v>441377</v>
      </c>
      <c r="G2573" s="72" t="s">
        <v>16</v>
      </c>
      <c r="H2573" s="72" t="s">
        <v>24</v>
      </c>
      <c r="I2573" s="72" t="s">
        <v>18</v>
      </c>
      <c r="J2573" s="72" t="s">
        <v>19</v>
      </c>
      <c r="K2573" s="72" t="s">
        <v>25</v>
      </c>
      <c r="L2573" s="72" t="s">
        <v>323</v>
      </c>
      <c r="M2573" s="72" t="s">
        <v>303</v>
      </c>
    </row>
    <row r="2574" spans="2:13" x14ac:dyDescent="0.25">
      <c r="B2574" s="72" t="s">
        <v>12</v>
      </c>
      <c r="C2574" s="72" t="s">
        <v>13</v>
      </c>
      <c r="D2574" s="72" t="s">
        <v>14</v>
      </c>
      <c r="E2574" s="72" t="s">
        <v>41</v>
      </c>
      <c r="F2574" s="73">
        <v>-20</v>
      </c>
      <c r="G2574" s="72" t="s">
        <v>16</v>
      </c>
      <c r="H2574" s="72" t="s">
        <v>24</v>
      </c>
      <c r="I2574" s="72" t="s">
        <v>18</v>
      </c>
      <c r="J2574" s="72" t="s">
        <v>19</v>
      </c>
      <c r="K2574" s="72" t="s">
        <v>25</v>
      </c>
      <c r="L2574" s="72" t="s">
        <v>53</v>
      </c>
      <c r="M2574" s="72"/>
    </row>
    <row r="2575" spans="2:13" x14ac:dyDescent="0.25">
      <c r="B2575" s="72" t="s">
        <v>12</v>
      </c>
      <c r="C2575" s="72" t="s">
        <v>13</v>
      </c>
      <c r="D2575" s="72" t="s">
        <v>14</v>
      </c>
      <c r="E2575" s="72" t="s">
        <v>51</v>
      </c>
      <c r="F2575" s="73">
        <v>696161</v>
      </c>
      <c r="G2575" s="72" t="s">
        <v>16</v>
      </c>
      <c r="H2575" s="72" t="s">
        <v>24</v>
      </c>
      <c r="I2575" s="72" t="s">
        <v>18</v>
      </c>
      <c r="J2575" s="72" t="s">
        <v>19</v>
      </c>
      <c r="K2575" s="72" t="s">
        <v>37</v>
      </c>
      <c r="L2575" s="72" t="s">
        <v>121</v>
      </c>
      <c r="M2575" s="72"/>
    </row>
    <row r="2576" spans="2:13" x14ac:dyDescent="0.25">
      <c r="B2576" s="72" t="s">
        <v>12</v>
      </c>
      <c r="C2576" s="72" t="s">
        <v>13</v>
      </c>
      <c r="D2576" s="72" t="s">
        <v>14</v>
      </c>
      <c r="E2576" s="72" t="s">
        <v>27</v>
      </c>
      <c r="F2576" s="73">
        <v>302129</v>
      </c>
      <c r="G2576" s="72" t="s">
        <v>16</v>
      </c>
      <c r="H2576" s="72" t="s">
        <v>24</v>
      </c>
      <c r="I2576" s="72" t="s">
        <v>18</v>
      </c>
      <c r="J2576" s="72" t="s">
        <v>19</v>
      </c>
      <c r="K2576" s="72" t="s">
        <v>37</v>
      </c>
      <c r="L2576" s="72" t="s">
        <v>581</v>
      </c>
      <c r="M2576" s="72" t="s">
        <v>29</v>
      </c>
    </row>
    <row r="2577" spans="2:13" x14ac:dyDescent="0.25">
      <c r="B2577" s="72" t="s">
        <v>12</v>
      </c>
      <c r="C2577" s="72" t="s">
        <v>13</v>
      </c>
      <c r="D2577" s="72" t="s">
        <v>14</v>
      </c>
      <c r="E2577" s="72" t="s">
        <v>30</v>
      </c>
      <c r="F2577" s="73">
        <v>-1324</v>
      </c>
      <c r="G2577" s="72" t="s">
        <v>16</v>
      </c>
      <c r="H2577" s="72" t="s">
        <v>24</v>
      </c>
      <c r="I2577" s="72" t="s">
        <v>18</v>
      </c>
      <c r="J2577" s="72" t="s">
        <v>19</v>
      </c>
      <c r="K2577" s="72" t="s">
        <v>25</v>
      </c>
      <c r="L2577" s="72" t="s">
        <v>286</v>
      </c>
      <c r="M2577" s="72"/>
    </row>
    <row r="2578" spans="2:13" x14ac:dyDescent="0.25">
      <c r="B2578" s="72" t="s">
        <v>12</v>
      </c>
      <c r="C2578" s="72" t="s">
        <v>13</v>
      </c>
      <c r="D2578" s="72" t="s">
        <v>14</v>
      </c>
      <c r="E2578" s="72" t="s">
        <v>81</v>
      </c>
      <c r="F2578" s="73">
        <v>758781</v>
      </c>
      <c r="G2578" s="72" t="s">
        <v>16</v>
      </c>
      <c r="H2578" s="72" t="s">
        <v>17</v>
      </c>
      <c r="I2578" s="72" t="s">
        <v>18</v>
      </c>
      <c r="J2578" s="72" t="s">
        <v>19</v>
      </c>
      <c r="K2578" s="72" t="s">
        <v>37</v>
      </c>
      <c r="L2578" s="72" t="s">
        <v>635</v>
      </c>
      <c r="M2578" s="72" t="s">
        <v>29</v>
      </c>
    </row>
    <row r="2579" spans="2:13" x14ac:dyDescent="0.25">
      <c r="B2579" s="72" t="s">
        <v>12</v>
      </c>
      <c r="C2579" s="72" t="s">
        <v>13</v>
      </c>
      <c r="D2579" s="72" t="s">
        <v>14</v>
      </c>
      <c r="E2579" s="72" t="s">
        <v>74</v>
      </c>
      <c r="F2579" s="73">
        <v>8361</v>
      </c>
      <c r="G2579" s="72" t="s">
        <v>16</v>
      </c>
      <c r="H2579" s="72" t="s">
        <v>24</v>
      </c>
      <c r="I2579" s="72" t="s">
        <v>18</v>
      </c>
      <c r="J2579" s="72" t="s">
        <v>19</v>
      </c>
      <c r="K2579" s="72" t="s">
        <v>75</v>
      </c>
      <c r="L2579" s="72" t="s">
        <v>443</v>
      </c>
      <c r="M2579" s="72" t="s">
        <v>302</v>
      </c>
    </row>
    <row r="2580" spans="2:13" x14ac:dyDescent="0.25">
      <c r="B2580" s="72" t="s">
        <v>12</v>
      </c>
      <c r="C2580" s="72" t="s">
        <v>13</v>
      </c>
      <c r="D2580" s="72" t="s">
        <v>14</v>
      </c>
      <c r="E2580" s="72" t="s">
        <v>39</v>
      </c>
      <c r="F2580" s="73">
        <v>-10728</v>
      </c>
      <c r="G2580" s="72" t="s">
        <v>16</v>
      </c>
      <c r="H2580" s="72" t="s">
        <v>24</v>
      </c>
      <c r="I2580" s="72" t="s">
        <v>18</v>
      </c>
      <c r="J2580" s="72" t="s">
        <v>19</v>
      </c>
      <c r="K2580" s="72" t="s">
        <v>25</v>
      </c>
      <c r="L2580" s="72" t="s">
        <v>174</v>
      </c>
      <c r="M2580" s="72"/>
    </row>
    <row r="2581" spans="2:13" x14ac:dyDescent="0.25">
      <c r="B2581" s="72" t="s">
        <v>12</v>
      </c>
      <c r="C2581" s="72" t="s">
        <v>13</v>
      </c>
      <c r="D2581" s="72" t="s">
        <v>14</v>
      </c>
      <c r="E2581" s="72" t="s">
        <v>15</v>
      </c>
      <c r="F2581" s="73">
        <v>483691</v>
      </c>
      <c r="G2581" s="72" t="s">
        <v>16</v>
      </c>
      <c r="H2581" s="72" t="s">
        <v>17</v>
      </c>
      <c r="I2581" s="72" t="s">
        <v>18</v>
      </c>
      <c r="J2581" s="72" t="s">
        <v>19</v>
      </c>
      <c r="K2581" s="72" t="s">
        <v>25</v>
      </c>
      <c r="L2581" s="72" t="s">
        <v>104</v>
      </c>
      <c r="M2581" s="72" t="s">
        <v>67</v>
      </c>
    </row>
    <row r="2582" spans="2:13" x14ac:dyDescent="0.25">
      <c r="B2582" s="72" t="s">
        <v>12</v>
      </c>
      <c r="C2582" s="72" t="s">
        <v>13</v>
      </c>
      <c r="D2582" s="72" t="s">
        <v>14</v>
      </c>
      <c r="E2582" s="72" t="s">
        <v>83</v>
      </c>
      <c r="F2582" s="73">
        <v>58</v>
      </c>
      <c r="G2582" s="72" t="s">
        <v>16</v>
      </c>
      <c r="H2582" s="72" t="s">
        <v>17</v>
      </c>
      <c r="I2582" s="72" t="s">
        <v>18</v>
      </c>
      <c r="J2582" s="72" t="s">
        <v>19</v>
      </c>
      <c r="K2582" s="72" t="s">
        <v>25</v>
      </c>
      <c r="L2582" s="72" t="s">
        <v>164</v>
      </c>
      <c r="M2582" s="72"/>
    </row>
    <row r="2583" spans="2:13" x14ac:dyDescent="0.25">
      <c r="B2583" s="72" t="s">
        <v>12</v>
      </c>
      <c r="C2583" s="72" t="s">
        <v>13</v>
      </c>
      <c r="D2583" s="72" t="s">
        <v>14</v>
      </c>
      <c r="E2583" s="72" t="s">
        <v>83</v>
      </c>
      <c r="F2583" s="73">
        <v>62867</v>
      </c>
      <c r="G2583" s="72" t="s">
        <v>16</v>
      </c>
      <c r="H2583" s="72" t="s">
        <v>24</v>
      </c>
      <c r="I2583" s="72" t="s">
        <v>18</v>
      </c>
      <c r="J2583" s="72" t="s">
        <v>19</v>
      </c>
      <c r="K2583" s="72" t="s">
        <v>43</v>
      </c>
      <c r="L2583" s="72" t="s">
        <v>501</v>
      </c>
      <c r="M2583" s="72"/>
    </row>
    <row r="2584" spans="2:13" x14ac:dyDescent="0.25">
      <c r="B2584" s="72" t="s">
        <v>12</v>
      </c>
      <c r="C2584" s="72" t="s">
        <v>13</v>
      </c>
      <c r="D2584" s="72" t="s">
        <v>14</v>
      </c>
      <c r="E2584" s="72" t="s">
        <v>81</v>
      </c>
      <c r="F2584" s="73">
        <v>712443</v>
      </c>
      <c r="G2584" s="72" t="s">
        <v>16</v>
      </c>
      <c r="H2584" s="72" t="s">
        <v>24</v>
      </c>
      <c r="I2584" s="72" t="s">
        <v>18</v>
      </c>
      <c r="J2584" s="72" t="s">
        <v>19</v>
      </c>
      <c r="K2584" s="72" t="s">
        <v>117</v>
      </c>
      <c r="L2584" s="72" t="s">
        <v>311</v>
      </c>
      <c r="M2584" s="72" t="s">
        <v>47</v>
      </c>
    </row>
    <row r="2585" spans="2:13" x14ac:dyDescent="0.25">
      <c r="B2585" s="72" t="s">
        <v>12</v>
      </c>
      <c r="C2585" s="72" t="s">
        <v>13</v>
      </c>
      <c r="D2585" s="72" t="s">
        <v>14</v>
      </c>
      <c r="E2585" s="72" t="s">
        <v>39</v>
      </c>
      <c r="F2585" s="73">
        <v>-5485</v>
      </c>
      <c r="G2585" s="72" t="s">
        <v>16</v>
      </c>
      <c r="H2585" s="72" t="s">
        <v>24</v>
      </c>
      <c r="I2585" s="72" t="s">
        <v>18</v>
      </c>
      <c r="J2585" s="72" t="s">
        <v>19</v>
      </c>
      <c r="K2585" s="72" t="s">
        <v>75</v>
      </c>
      <c r="L2585" s="72" t="s">
        <v>517</v>
      </c>
      <c r="M2585" s="72"/>
    </row>
    <row r="2586" spans="2:13" x14ac:dyDescent="0.25">
      <c r="B2586" s="72" t="s">
        <v>12</v>
      </c>
      <c r="C2586" s="72" t="s">
        <v>13</v>
      </c>
      <c r="D2586" s="72" t="s">
        <v>14</v>
      </c>
      <c r="E2586" s="72" t="s">
        <v>58</v>
      </c>
      <c r="F2586" s="73">
        <v>213527</v>
      </c>
      <c r="G2586" s="72" t="s">
        <v>16</v>
      </c>
      <c r="H2586" s="72" t="s">
        <v>24</v>
      </c>
      <c r="I2586" s="72" t="s">
        <v>18</v>
      </c>
      <c r="J2586" s="72" t="s">
        <v>19</v>
      </c>
      <c r="K2586" s="72" t="s">
        <v>185</v>
      </c>
      <c r="L2586" s="72" t="s">
        <v>469</v>
      </c>
      <c r="M2586" s="72" t="s">
        <v>29</v>
      </c>
    </row>
    <row r="2587" spans="2:13" x14ac:dyDescent="0.25">
      <c r="B2587" s="72" t="s">
        <v>12</v>
      </c>
      <c r="C2587" s="72" t="s">
        <v>13</v>
      </c>
      <c r="D2587" s="72" t="s">
        <v>14</v>
      </c>
      <c r="E2587" s="72" t="s">
        <v>79</v>
      </c>
      <c r="F2587" s="73">
        <v>-3888</v>
      </c>
      <c r="G2587" s="72" t="s">
        <v>16</v>
      </c>
      <c r="H2587" s="72" t="s">
        <v>24</v>
      </c>
      <c r="I2587" s="72" t="s">
        <v>18</v>
      </c>
      <c r="J2587" s="72" t="s">
        <v>19</v>
      </c>
      <c r="K2587" s="72" t="s">
        <v>99</v>
      </c>
      <c r="L2587" s="72" t="s">
        <v>100</v>
      </c>
      <c r="M2587" s="72"/>
    </row>
    <row r="2588" spans="2:13" x14ac:dyDescent="0.25">
      <c r="B2588" s="72" t="s">
        <v>12</v>
      </c>
      <c r="C2588" s="72" t="s">
        <v>13</v>
      </c>
      <c r="D2588" s="72" t="s">
        <v>14</v>
      </c>
      <c r="E2588" s="72" t="s">
        <v>39</v>
      </c>
      <c r="F2588" s="73">
        <v>-8587</v>
      </c>
      <c r="G2588" s="72" t="s">
        <v>16</v>
      </c>
      <c r="H2588" s="72" t="s">
        <v>24</v>
      </c>
      <c r="I2588" s="72" t="s">
        <v>48</v>
      </c>
      <c r="J2588" s="72" t="s">
        <v>19</v>
      </c>
      <c r="K2588" s="72" t="s">
        <v>37</v>
      </c>
      <c r="L2588" s="72" t="s">
        <v>86</v>
      </c>
      <c r="M2588" s="72"/>
    </row>
    <row r="2589" spans="2:13" x14ac:dyDescent="0.25">
      <c r="B2589" s="72" t="s">
        <v>12</v>
      </c>
      <c r="C2589" s="72" t="s">
        <v>13</v>
      </c>
      <c r="D2589" s="72" t="s">
        <v>14</v>
      </c>
      <c r="E2589" s="72" t="s">
        <v>39</v>
      </c>
      <c r="F2589" s="73">
        <v>-1664</v>
      </c>
      <c r="G2589" s="72" t="s">
        <v>16</v>
      </c>
      <c r="H2589" s="72" t="s">
        <v>17</v>
      </c>
      <c r="I2589" s="72" t="s">
        <v>18</v>
      </c>
      <c r="J2589" s="72" t="s">
        <v>19</v>
      </c>
      <c r="K2589" s="72" t="s">
        <v>20</v>
      </c>
      <c r="L2589" s="72" t="s">
        <v>550</v>
      </c>
      <c r="M2589" s="72"/>
    </row>
    <row r="2590" spans="2:13" x14ac:dyDescent="0.25">
      <c r="B2590" s="72" t="s">
        <v>12</v>
      </c>
      <c r="C2590" s="72" t="s">
        <v>13</v>
      </c>
      <c r="D2590" s="72" t="s">
        <v>14</v>
      </c>
      <c r="E2590" s="72" t="s">
        <v>58</v>
      </c>
      <c r="F2590" s="73">
        <v>1173747</v>
      </c>
      <c r="G2590" s="72" t="s">
        <v>16</v>
      </c>
      <c r="H2590" s="72" t="s">
        <v>24</v>
      </c>
      <c r="I2590" s="72" t="s">
        <v>18</v>
      </c>
      <c r="J2590" s="72" t="s">
        <v>19</v>
      </c>
      <c r="K2590" s="72" t="s">
        <v>43</v>
      </c>
      <c r="L2590" s="72" t="s">
        <v>336</v>
      </c>
      <c r="M2590" s="72" t="s">
        <v>47</v>
      </c>
    </row>
    <row r="2591" spans="2:13" x14ac:dyDescent="0.25">
      <c r="B2591" s="72" t="s">
        <v>12</v>
      </c>
      <c r="C2591" s="72" t="s">
        <v>13</v>
      </c>
      <c r="D2591" s="72" t="s">
        <v>14</v>
      </c>
      <c r="E2591" s="72" t="s">
        <v>258</v>
      </c>
      <c r="F2591" s="73">
        <v>3084334</v>
      </c>
      <c r="G2591" s="72" t="s">
        <v>16</v>
      </c>
      <c r="H2591" s="72" t="s">
        <v>24</v>
      </c>
      <c r="I2591" s="72" t="s">
        <v>18</v>
      </c>
      <c r="J2591" s="72" t="s">
        <v>19</v>
      </c>
      <c r="K2591" s="72" t="s">
        <v>31</v>
      </c>
      <c r="L2591" s="72" t="s">
        <v>293</v>
      </c>
      <c r="M2591" s="72" t="s">
        <v>259</v>
      </c>
    </row>
    <row r="2592" spans="2:13" x14ac:dyDescent="0.25">
      <c r="B2592" s="72" t="s">
        <v>12</v>
      </c>
      <c r="C2592" s="72" t="s">
        <v>13</v>
      </c>
      <c r="D2592" s="72" t="s">
        <v>14</v>
      </c>
      <c r="E2592" s="72" t="s">
        <v>55</v>
      </c>
      <c r="F2592" s="73">
        <v>152357</v>
      </c>
      <c r="G2592" s="72" t="s">
        <v>16</v>
      </c>
      <c r="H2592" s="72" t="s">
        <v>24</v>
      </c>
      <c r="I2592" s="72" t="s">
        <v>18</v>
      </c>
      <c r="J2592" s="72" t="s">
        <v>19</v>
      </c>
      <c r="K2592" s="72" t="s">
        <v>37</v>
      </c>
      <c r="L2592" s="72" t="s">
        <v>413</v>
      </c>
      <c r="M2592" s="72" t="s">
        <v>112</v>
      </c>
    </row>
    <row r="2593" spans="2:13" x14ac:dyDescent="0.25">
      <c r="B2593" s="72" t="s">
        <v>12</v>
      </c>
      <c r="C2593" s="72" t="s">
        <v>13</v>
      </c>
      <c r="D2593" s="72" t="s">
        <v>14</v>
      </c>
      <c r="E2593" s="72" t="s">
        <v>36</v>
      </c>
      <c r="F2593" s="73">
        <v>2258555</v>
      </c>
      <c r="G2593" s="72" t="s">
        <v>16</v>
      </c>
      <c r="H2593" s="72" t="s">
        <v>17</v>
      </c>
      <c r="I2593" s="72" t="s">
        <v>18</v>
      </c>
      <c r="J2593" s="72" t="s">
        <v>19</v>
      </c>
      <c r="K2593" s="72" t="s">
        <v>25</v>
      </c>
      <c r="L2593" s="72" t="s">
        <v>548</v>
      </c>
      <c r="M2593" s="72" t="s">
        <v>35</v>
      </c>
    </row>
    <row r="2594" spans="2:13" x14ac:dyDescent="0.25">
      <c r="B2594" s="72" t="s">
        <v>12</v>
      </c>
      <c r="C2594" s="72" t="s">
        <v>13</v>
      </c>
      <c r="D2594" s="72" t="s">
        <v>14</v>
      </c>
      <c r="E2594" s="72" t="s">
        <v>83</v>
      </c>
      <c r="F2594" s="73">
        <v>1007331</v>
      </c>
      <c r="G2594" s="72" t="s">
        <v>16</v>
      </c>
      <c r="H2594" s="72" t="s">
        <v>24</v>
      </c>
      <c r="I2594" s="72" t="s">
        <v>18</v>
      </c>
      <c r="J2594" s="72" t="s">
        <v>19</v>
      </c>
      <c r="K2594" s="72" t="s">
        <v>25</v>
      </c>
      <c r="L2594" s="72" t="s">
        <v>252</v>
      </c>
      <c r="M2594" s="72"/>
    </row>
    <row r="2595" spans="2:13" x14ac:dyDescent="0.25">
      <c r="B2595" s="72" t="s">
        <v>12</v>
      </c>
      <c r="C2595" s="72" t="s">
        <v>13</v>
      </c>
      <c r="D2595" s="72" t="s">
        <v>14</v>
      </c>
      <c r="E2595" s="72" t="s">
        <v>23</v>
      </c>
      <c r="F2595" s="73">
        <v>-1834800</v>
      </c>
      <c r="G2595" s="72" t="s">
        <v>16</v>
      </c>
      <c r="H2595" s="72" t="s">
        <v>24</v>
      </c>
      <c r="I2595" s="72" t="s">
        <v>18</v>
      </c>
      <c r="J2595" s="72" t="s">
        <v>19</v>
      </c>
      <c r="K2595" s="72" t="s">
        <v>130</v>
      </c>
      <c r="L2595" s="72" t="s">
        <v>502</v>
      </c>
      <c r="M2595" s="72"/>
    </row>
    <row r="2596" spans="2:13" x14ac:dyDescent="0.25">
      <c r="B2596" s="72" t="s">
        <v>12</v>
      </c>
      <c r="C2596" s="72" t="s">
        <v>13</v>
      </c>
      <c r="D2596" s="72" t="s">
        <v>14</v>
      </c>
      <c r="E2596" s="72" t="s">
        <v>55</v>
      </c>
      <c r="F2596" s="73">
        <v>281313</v>
      </c>
      <c r="G2596" s="72" t="s">
        <v>16</v>
      </c>
      <c r="H2596" s="72" t="s">
        <v>17</v>
      </c>
      <c r="I2596" s="72" t="s">
        <v>18</v>
      </c>
      <c r="J2596" s="72" t="s">
        <v>227</v>
      </c>
      <c r="K2596" s="72" t="s">
        <v>25</v>
      </c>
      <c r="L2596" s="72" t="s">
        <v>323</v>
      </c>
      <c r="M2596" s="72" t="s">
        <v>112</v>
      </c>
    </row>
    <row r="2597" spans="2:13" x14ac:dyDescent="0.25">
      <c r="B2597" s="72" t="s">
        <v>12</v>
      </c>
      <c r="C2597" s="72" t="s">
        <v>13</v>
      </c>
      <c r="D2597" s="72" t="s">
        <v>14</v>
      </c>
      <c r="E2597" s="72" t="s">
        <v>23</v>
      </c>
      <c r="F2597" s="73">
        <v>-140</v>
      </c>
      <c r="G2597" s="72" t="s">
        <v>16</v>
      </c>
      <c r="H2597" s="72" t="s">
        <v>24</v>
      </c>
      <c r="I2597" s="72" t="s">
        <v>18</v>
      </c>
      <c r="J2597" s="72" t="s">
        <v>19</v>
      </c>
      <c r="K2597" s="72" t="s">
        <v>37</v>
      </c>
      <c r="L2597" s="72" t="s">
        <v>310</v>
      </c>
      <c r="M2597" s="72"/>
    </row>
    <row r="2598" spans="2:13" x14ac:dyDescent="0.25">
      <c r="B2598" s="72" t="s">
        <v>12</v>
      </c>
      <c r="C2598" s="72" t="s">
        <v>13</v>
      </c>
      <c r="D2598" s="72" t="s">
        <v>14</v>
      </c>
      <c r="E2598" s="72" t="s">
        <v>58</v>
      </c>
      <c r="F2598" s="73">
        <v>528020</v>
      </c>
      <c r="G2598" s="72" t="s">
        <v>16</v>
      </c>
      <c r="H2598" s="72" t="s">
        <v>17</v>
      </c>
      <c r="I2598" s="72" t="s">
        <v>18</v>
      </c>
      <c r="J2598" s="72" t="s">
        <v>19</v>
      </c>
      <c r="K2598" s="72" t="s">
        <v>37</v>
      </c>
      <c r="L2598" s="72" t="s">
        <v>635</v>
      </c>
      <c r="M2598" s="72" t="s">
        <v>47</v>
      </c>
    </row>
    <row r="2599" spans="2:13" x14ac:dyDescent="0.25">
      <c r="B2599" s="72" t="s">
        <v>12</v>
      </c>
      <c r="C2599" s="72" t="s">
        <v>13</v>
      </c>
      <c r="D2599" s="72" t="s">
        <v>14</v>
      </c>
      <c r="E2599" s="72" t="s">
        <v>36</v>
      </c>
      <c r="F2599" s="73">
        <v>5223</v>
      </c>
      <c r="G2599" s="72" t="s">
        <v>16</v>
      </c>
      <c r="H2599" s="72" t="s">
        <v>24</v>
      </c>
      <c r="I2599" s="72" t="s">
        <v>18</v>
      </c>
      <c r="J2599" s="72" t="s">
        <v>19</v>
      </c>
      <c r="K2599" s="72" t="s">
        <v>43</v>
      </c>
      <c r="L2599" s="72" t="s">
        <v>44</v>
      </c>
      <c r="M2599" s="72" t="s">
        <v>112</v>
      </c>
    </row>
    <row r="2600" spans="2:13" x14ac:dyDescent="0.25">
      <c r="B2600" s="72" t="s">
        <v>12</v>
      </c>
      <c r="C2600" s="72" t="s">
        <v>13</v>
      </c>
      <c r="D2600" s="72" t="s">
        <v>14</v>
      </c>
      <c r="E2600" s="72" t="s">
        <v>39</v>
      </c>
      <c r="F2600" s="73">
        <v>-70146</v>
      </c>
      <c r="G2600" s="72" t="s">
        <v>16</v>
      </c>
      <c r="H2600" s="72" t="s">
        <v>17</v>
      </c>
      <c r="I2600" s="72" t="s">
        <v>18</v>
      </c>
      <c r="J2600" s="72" t="s">
        <v>19</v>
      </c>
      <c r="K2600" s="72" t="s">
        <v>25</v>
      </c>
      <c r="L2600" s="72" t="s">
        <v>281</v>
      </c>
      <c r="M2600" s="72"/>
    </row>
    <row r="2601" spans="2:13" x14ac:dyDescent="0.25">
      <c r="B2601" s="72" t="s">
        <v>12</v>
      </c>
      <c r="C2601" s="72" t="s">
        <v>13</v>
      </c>
      <c r="D2601" s="72" t="s">
        <v>14</v>
      </c>
      <c r="E2601" s="72" t="s">
        <v>36</v>
      </c>
      <c r="F2601" s="73">
        <v>28427</v>
      </c>
      <c r="G2601" s="72" t="s">
        <v>16</v>
      </c>
      <c r="H2601" s="72" t="s">
        <v>24</v>
      </c>
      <c r="I2601" s="72" t="s">
        <v>18</v>
      </c>
      <c r="J2601" s="72" t="s">
        <v>19</v>
      </c>
      <c r="K2601" s="72" t="s">
        <v>25</v>
      </c>
      <c r="L2601" s="72" t="s">
        <v>111</v>
      </c>
      <c r="M2601" s="72" t="s">
        <v>57</v>
      </c>
    </row>
    <row r="2602" spans="2:13" x14ac:dyDescent="0.25">
      <c r="B2602" s="72" t="s">
        <v>12</v>
      </c>
      <c r="C2602" s="72" t="s">
        <v>13</v>
      </c>
      <c r="D2602" s="72" t="s">
        <v>14</v>
      </c>
      <c r="E2602" s="72" t="s">
        <v>15</v>
      </c>
      <c r="F2602" s="73">
        <v>772747</v>
      </c>
      <c r="G2602" s="72" t="s">
        <v>16</v>
      </c>
      <c r="H2602" s="72" t="s">
        <v>17</v>
      </c>
      <c r="I2602" s="72" t="s">
        <v>18</v>
      </c>
      <c r="J2602" s="72" t="s">
        <v>19</v>
      </c>
      <c r="K2602" s="72" t="s">
        <v>25</v>
      </c>
      <c r="L2602" s="72" t="s">
        <v>191</v>
      </c>
      <c r="M2602" s="72" t="s">
        <v>133</v>
      </c>
    </row>
    <row r="2603" spans="2:13" x14ac:dyDescent="0.25">
      <c r="B2603" s="72" t="s">
        <v>12</v>
      </c>
      <c r="C2603" s="72" t="s">
        <v>13</v>
      </c>
      <c r="D2603" s="72" t="s">
        <v>14</v>
      </c>
      <c r="E2603" s="72" t="s">
        <v>79</v>
      </c>
      <c r="F2603" s="73">
        <v>-12858</v>
      </c>
      <c r="G2603" s="72" t="s">
        <v>16</v>
      </c>
      <c r="H2603" s="72" t="s">
        <v>17</v>
      </c>
      <c r="I2603" s="72" t="s">
        <v>48</v>
      </c>
      <c r="J2603" s="72" t="s">
        <v>19</v>
      </c>
      <c r="K2603" s="72" t="s">
        <v>49</v>
      </c>
      <c r="L2603" s="72" t="s">
        <v>209</v>
      </c>
      <c r="M2603" s="72"/>
    </row>
    <row r="2604" spans="2:13" x14ac:dyDescent="0.25">
      <c r="B2604" s="72" t="s">
        <v>12</v>
      </c>
      <c r="C2604" s="72" t="s">
        <v>13</v>
      </c>
      <c r="D2604" s="72" t="s">
        <v>14</v>
      </c>
      <c r="E2604" s="72" t="s">
        <v>51</v>
      </c>
      <c r="F2604" s="73">
        <v>89733</v>
      </c>
      <c r="G2604" s="72" t="s">
        <v>16</v>
      </c>
      <c r="H2604" s="72" t="s">
        <v>24</v>
      </c>
      <c r="I2604" s="72" t="s">
        <v>18</v>
      </c>
      <c r="J2604" s="72" t="s">
        <v>19</v>
      </c>
      <c r="K2604" s="72" t="s">
        <v>99</v>
      </c>
      <c r="L2604" s="72" t="s">
        <v>214</v>
      </c>
      <c r="M2604" s="72"/>
    </row>
    <row r="2605" spans="2:13" x14ac:dyDescent="0.25">
      <c r="B2605" s="72" t="s">
        <v>12</v>
      </c>
      <c r="C2605" s="72" t="s">
        <v>13</v>
      </c>
      <c r="D2605" s="72" t="s">
        <v>14</v>
      </c>
      <c r="E2605" s="72" t="s">
        <v>146</v>
      </c>
      <c r="F2605" s="73">
        <v>-32383</v>
      </c>
      <c r="G2605" s="72" t="s">
        <v>16</v>
      </c>
      <c r="H2605" s="72" t="s">
        <v>24</v>
      </c>
      <c r="I2605" s="72" t="s">
        <v>18</v>
      </c>
      <c r="J2605" s="72" t="s">
        <v>19</v>
      </c>
      <c r="K2605" s="72" t="s">
        <v>25</v>
      </c>
      <c r="L2605" s="72" t="s">
        <v>143</v>
      </c>
      <c r="M2605" s="72"/>
    </row>
    <row r="2606" spans="2:13" x14ac:dyDescent="0.25">
      <c r="B2606" s="72" t="s">
        <v>12</v>
      </c>
      <c r="C2606" s="72" t="s">
        <v>13</v>
      </c>
      <c r="D2606" s="72" t="s">
        <v>14</v>
      </c>
      <c r="E2606" s="72" t="s">
        <v>55</v>
      </c>
      <c r="F2606" s="73">
        <v>4658</v>
      </c>
      <c r="G2606" s="72" t="s">
        <v>16</v>
      </c>
      <c r="H2606" s="72" t="s">
        <v>17</v>
      </c>
      <c r="I2606" s="72" t="s">
        <v>18</v>
      </c>
      <c r="J2606" s="72" t="s">
        <v>19</v>
      </c>
      <c r="K2606" s="72" t="s">
        <v>25</v>
      </c>
      <c r="L2606" s="72" t="s">
        <v>325</v>
      </c>
      <c r="M2606" s="72" t="s">
        <v>29</v>
      </c>
    </row>
    <row r="2607" spans="2:13" x14ac:dyDescent="0.25">
      <c r="B2607" s="72" t="s">
        <v>12</v>
      </c>
      <c r="C2607" s="72" t="s">
        <v>13</v>
      </c>
      <c r="D2607" s="72" t="s">
        <v>14</v>
      </c>
      <c r="E2607" s="72" t="s">
        <v>85</v>
      </c>
      <c r="F2607" s="73">
        <v>7028</v>
      </c>
      <c r="G2607" s="72" t="s">
        <v>16</v>
      </c>
      <c r="H2607" s="72" t="s">
        <v>24</v>
      </c>
      <c r="I2607" s="72" t="s">
        <v>18</v>
      </c>
      <c r="J2607" s="72" t="s">
        <v>19</v>
      </c>
      <c r="K2607" s="72" t="s">
        <v>96</v>
      </c>
      <c r="L2607" s="72" t="s">
        <v>391</v>
      </c>
      <c r="M2607" s="72"/>
    </row>
    <row r="2608" spans="2:13" x14ac:dyDescent="0.25">
      <c r="B2608" s="72" t="s">
        <v>12</v>
      </c>
      <c r="C2608" s="72" t="s">
        <v>13</v>
      </c>
      <c r="D2608" s="72" t="s">
        <v>14</v>
      </c>
      <c r="E2608" s="72" t="s">
        <v>258</v>
      </c>
      <c r="F2608" s="73">
        <v>330994</v>
      </c>
      <c r="G2608" s="72" t="s">
        <v>16</v>
      </c>
      <c r="H2608" s="72" t="s">
        <v>24</v>
      </c>
      <c r="I2608" s="72" t="s">
        <v>18</v>
      </c>
      <c r="J2608" s="72" t="s">
        <v>19</v>
      </c>
      <c r="K2608" s="72" t="s">
        <v>25</v>
      </c>
      <c r="L2608" s="72" t="s">
        <v>174</v>
      </c>
      <c r="M2608" s="72" t="s">
        <v>243</v>
      </c>
    </row>
    <row r="2609" spans="2:13" x14ac:dyDescent="0.25">
      <c r="B2609" s="72" t="s">
        <v>12</v>
      </c>
      <c r="C2609" s="72" t="s">
        <v>13</v>
      </c>
      <c r="D2609" s="72" t="s">
        <v>14</v>
      </c>
      <c r="E2609" s="72" t="s">
        <v>55</v>
      </c>
      <c r="F2609" s="73">
        <v>1096072</v>
      </c>
      <c r="G2609" s="72" t="s">
        <v>16</v>
      </c>
      <c r="H2609" s="72" t="s">
        <v>24</v>
      </c>
      <c r="I2609" s="72" t="s">
        <v>18</v>
      </c>
      <c r="J2609" s="72" t="s">
        <v>19</v>
      </c>
      <c r="K2609" s="72" t="s">
        <v>130</v>
      </c>
      <c r="L2609" s="72" t="s">
        <v>386</v>
      </c>
      <c r="M2609" s="72" t="s">
        <v>29</v>
      </c>
    </row>
    <row r="2610" spans="2:13" x14ac:dyDescent="0.25">
      <c r="B2610" s="72" t="s">
        <v>12</v>
      </c>
      <c r="C2610" s="72" t="s">
        <v>13</v>
      </c>
      <c r="D2610" s="72" t="s">
        <v>14</v>
      </c>
      <c r="E2610" s="72" t="s">
        <v>55</v>
      </c>
      <c r="F2610" s="73">
        <v>23888</v>
      </c>
      <c r="G2610" s="72" t="s">
        <v>16</v>
      </c>
      <c r="H2610" s="72" t="s">
        <v>17</v>
      </c>
      <c r="I2610" s="72" t="s">
        <v>48</v>
      </c>
      <c r="J2610" s="72" t="s">
        <v>19</v>
      </c>
      <c r="K2610" s="72" t="s">
        <v>20</v>
      </c>
      <c r="L2610" s="72" t="s">
        <v>34</v>
      </c>
      <c r="M2610" s="72" t="s">
        <v>57</v>
      </c>
    </row>
    <row r="2611" spans="2:13" x14ac:dyDescent="0.25">
      <c r="B2611" s="72" t="s">
        <v>12</v>
      </c>
      <c r="C2611" s="72" t="s">
        <v>13</v>
      </c>
      <c r="D2611" s="72" t="s">
        <v>14</v>
      </c>
      <c r="E2611" s="72" t="s">
        <v>79</v>
      </c>
      <c r="F2611" s="73">
        <v>-1457</v>
      </c>
      <c r="G2611" s="72" t="s">
        <v>16</v>
      </c>
      <c r="H2611" s="72" t="s">
        <v>24</v>
      </c>
      <c r="I2611" s="72" t="s">
        <v>18</v>
      </c>
      <c r="J2611" s="72" t="s">
        <v>19</v>
      </c>
      <c r="K2611" s="72" t="s">
        <v>37</v>
      </c>
      <c r="L2611" s="72" t="s">
        <v>294</v>
      </c>
      <c r="M2611" s="72"/>
    </row>
    <row r="2612" spans="2:13" x14ac:dyDescent="0.25">
      <c r="B2612" s="72" t="s">
        <v>12</v>
      </c>
      <c r="C2612" s="72" t="s">
        <v>13</v>
      </c>
      <c r="D2612" s="72" t="s">
        <v>14</v>
      </c>
      <c r="E2612" s="72" t="s">
        <v>94</v>
      </c>
      <c r="F2612" s="73">
        <v>62983</v>
      </c>
      <c r="G2612" s="72" t="s">
        <v>16</v>
      </c>
      <c r="H2612" s="72" t="s">
        <v>24</v>
      </c>
      <c r="I2612" s="72" t="s">
        <v>18</v>
      </c>
      <c r="J2612" s="72" t="s">
        <v>19</v>
      </c>
      <c r="K2612" s="72" t="s">
        <v>117</v>
      </c>
      <c r="L2612" s="72" t="s">
        <v>311</v>
      </c>
      <c r="M2612" s="72"/>
    </row>
    <row r="2613" spans="2:13" x14ac:dyDescent="0.25">
      <c r="B2613" s="72" t="s">
        <v>12</v>
      </c>
      <c r="C2613" s="72" t="s">
        <v>13</v>
      </c>
      <c r="D2613" s="72" t="s">
        <v>14</v>
      </c>
      <c r="E2613" s="72" t="s">
        <v>27</v>
      </c>
      <c r="F2613" s="73">
        <v>3534685</v>
      </c>
      <c r="G2613" s="72" t="s">
        <v>16</v>
      </c>
      <c r="H2613" s="72" t="s">
        <v>17</v>
      </c>
      <c r="I2613" s="72" t="s">
        <v>18</v>
      </c>
      <c r="J2613" s="72" t="s">
        <v>19</v>
      </c>
      <c r="K2613" s="72" t="s">
        <v>25</v>
      </c>
      <c r="L2613" s="72" t="s">
        <v>26</v>
      </c>
      <c r="M2613" s="72" t="s">
        <v>57</v>
      </c>
    </row>
    <row r="2614" spans="2:13" x14ac:dyDescent="0.25">
      <c r="B2614" s="72" t="s">
        <v>12</v>
      </c>
      <c r="C2614" s="72" t="s">
        <v>13</v>
      </c>
      <c r="D2614" s="72" t="s">
        <v>14</v>
      </c>
      <c r="E2614" s="72" t="s">
        <v>70</v>
      </c>
      <c r="F2614" s="73">
        <v>88653</v>
      </c>
      <c r="G2614" s="72" t="s">
        <v>16</v>
      </c>
      <c r="H2614" s="72" t="s">
        <v>17</v>
      </c>
      <c r="I2614" s="72" t="s">
        <v>18</v>
      </c>
      <c r="J2614" s="72" t="s">
        <v>19</v>
      </c>
      <c r="K2614" s="72" t="s">
        <v>25</v>
      </c>
      <c r="L2614" s="72" t="s">
        <v>77</v>
      </c>
      <c r="M2614" s="72" t="s">
        <v>303</v>
      </c>
    </row>
    <row r="2615" spans="2:13" x14ac:dyDescent="0.25">
      <c r="B2615" s="72" t="s">
        <v>12</v>
      </c>
      <c r="C2615" s="72" t="s">
        <v>13</v>
      </c>
      <c r="D2615" s="72" t="s">
        <v>14</v>
      </c>
      <c r="E2615" s="72" t="s">
        <v>94</v>
      </c>
      <c r="F2615" s="73">
        <v>1061</v>
      </c>
      <c r="G2615" s="72" t="s">
        <v>16</v>
      </c>
      <c r="H2615" s="72" t="s">
        <v>17</v>
      </c>
      <c r="I2615" s="72" t="s">
        <v>18</v>
      </c>
      <c r="J2615" s="72" t="s">
        <v>19</v>
      </c>
      <c r="K2615" s="72" t="s">
        <v>49</v>
      </c>
      <c r="L2615" s="72" t="s">
        <v>288</v>
      </c>
      <c r="M2615" s="72"/>
    </row>
    <row r="2616" spans="2:13" x14ac:dyDescent="0.25">
      <c r="B2616" s="72" t="s">
        <v>12</v>
      </c>
      <c r="C2616" s="72" t="s">
        <v>13</v>
      </c>
      <c r="D2616" s="72" t="s">
        <v>14</v>
      </c>
      <c r="E2616" s="72" t="s">
        <v>724</v>
      </c>
      <c r="F2616" s="73">
        <v>28083</v>
      </c>
      <c r="G2616" s="72" t="s">
        <v>16</v>
      </c>
      <c r="H2616" s="72" t="s">
        <v>24</v>
      </c>
      <c r="I2616" s="72" t="s">
        <v>18</v>
      </c>
      <c r="J2616" s="72" t="s">
        <v>19</v>
      </c>
      <c r="K2616" s="72" t="s">
        <v>49</v>
      </c>
      <c r="L2616" s="72" t="s">
        <v>255</v>
      </c>
      <c r="M2616" s="72" t="s">
        <v>133</v>
      </c>
    </row>
    <row r="2617" spans="2:13" x14ac:dyDescent="0.25">
      <c r="B2617" s="72" t="s">
        <v>12</v>
      </c>
      <c r="C2617" s="72" t="s">
        <v>13</v>
      </c>
      <c r="D2617" s="72" t="s">
        <v>14</v>
      </c>
      <c r="E2617" s="72" t="s">
        <v>27</v>
      </c>
      <c r="F2617" s="73">
        <v>87304</v>
      </c>
      <c r="G2617" s="72" t="s">
        <v>16</v>
      </c>
      <c r="H2617" s="72" t="s">
        <v>24</v>
      </c>
      <c r="I2617" s="72" t="s">
        <v>18</v>
      </c>
      <c r="J2617" s="72" t="s">
        <v>19</v>
      </c>
      <c r="K2617" s="72" t="s">
        <v>185</v>
      </c>
      <c r="L2617" s="72" t="s">
        <v>290</v>
      </c>
      <c r="M2617" s="72" t="s">
        <v>302</v>
      </c>
    </row>
    <row r="2618" spans="2:13" x14ac:dyDescent="0.25">
      <c r="B2618" s="72" t="s">
        <v>12</v>
      </c>
      <c r="C2618" s="72" t="s">
        <v>13</v>
      </c>
      <c r="D2618" s="72" t="s">
        <v>14</v>
      </c>
      <c r="E2618" s="72" t="s">
        <v>51</v>
      </c>
      <c r="F2618" s="73">
        <v>1045741</v>
      </c>
      <c r="G2618" s="72" t="s">
        <v>16</v>
      </c>
      <c r="H2618" s="72" t="s">
        <v>24</v>
      </c>
      <c r="I2618" s="72" t="s">
        <v>18</v>
      </c>
      <c r="J2618" s="72" t="s">
        <v>19</v>
      </c>
      <c r="K2618" s="72" t="s">
        <v>37</v>
      </c>
      <c r="L2618" s="72" t="s">
        <v>193</v>
      </c>
      <c r="M2618" s="72"/>
    </row>
    <row r="2619" spans="2:13" x14ac:dyDescent="0.25">
      <c r="B2619" s="72" t="s">
        <v>12</v>
      </c>
      <c r="C2619" s="72" t="s">
        <v>13</v>
      </c>
      <c r="D2619" s="72" t="s">
        <v>14</v>
      </c>
      <c r="E2619" s="72" t="s">
        <v>79</v>
      </c>
      <c r="F2619" s="73">
        <v>-79608</v>
      </c>
      <c r="G2619" s="72" t="s">
        <v>16</v>
      </c>
      <c r="H2619" s="72" t="s">
        <v>24</v>
      </c>
      <c r="I2619" s="72" t="s">
        <v>18</v>
      </c>
      <c r="J2619" s="72" t="s">
        <v>19</v>
      </c>
      <c r="K2619" s="72" t="s">
        <v>37</v>
      </c>
      <c r="L2619" s="72" t="s">
        <v>627</v>
      </c>
      <c r="M2619" s="72"/>
    </row>
    <row r="2620" spans="2:13" x14ac:dyDescent="0.25">
      <c r="B2620" s="72" t="s">
        <v>12</v>
      </c>
      <c r="C2620" s="72" t="s">
        <v>13</v>
      </c>
      <c r="D2620" s="72" t="s">
        <v>14</v>
      </c>
      <c r="E2620" s="72" t="s">
        <v>85</v>
      </c>
      <c r="F2620" s="73">
        <v>849781</v>
      </c>
      <c r="G2620" s="72" t="s">
        <v>16</v>
      </c>
      <c r="H2620" s="72" t="s">
        <v>24</v>
      </c>
      <c r="I2620" s="72" t="s">
        <v>18</v>
      </c>
      <c r="J2620" s="72" t="s">
        <v>19</v>
      </c>
      <c r="K2620" s="72" t="s">
        <v>25</v>
      </c>
      <c r="L2620" s="72" t="s">
        <v>566</v>
      </c>
      <c r="M2620" s="72"/>
    </row>
    <row r="2621" spans="2:13" x14ac:dyDescent="0.25">
      <c r="B2621" s="72" t="s">
        <v>12</v>
      </c>
      <c r="C2621" s="72" t="s">
        <v>13</v>
      </c>
      <c r="D2621" s="72" t="s">
        <v>14</v>
      </c>
      <c r="E2621" s="72" t="s">
        <v>55</v>
      </c>
      <c r="F2621" s="73">
        <v>122715</v>
      </c>
      <c r="G2621" s="72" t="s">
        <v>16</v>
      </c>
      <c r="H2621" s="72" t="s">
        <v>17</v>
      </c>
      <c r="I2621" s="72" t="s">
        <v>18</v>
      </c>
      <c r="J2621" s="72" t="s">
        <v>19</v>
      </c>
      <c r="K2621" s="72" t="s">
        <v>43</v>
      </c>
      <c r="L2621" s="72" t="s">
        <v>189</v>
      </c>
      <c r="M2621" s="72" t="s">
        <v>57</v>
      </c>
    </row>
    <row r="2622" spans="2:13" x14ac:dyDescent="0.25">
      <c r="B2622" s="72" t="s">
        <v>12</v>
      </c>
      <c r="C2622" s="72" t="s">
        <v>13</v>
      </c>
      <c r="D2622" s="72" t="s">
        <v>14</v>
      </c>
      <c r="E2622" s="72" t="s">
        <v>666</v>
      </c>
      <c r="F2622" s="73">
        <v>140148</v>
      </c>
      <c r="G2622" s="72" t="s">
        <v>16</v>
      </c>
      <c r="H2622" s="72" t="s">
        <v>17</v>
      </c>
      <c r="I2622" s="72" t="s">
        <v>18</v>
      </c>
      <c r="J2622" s="72" t="s">
        <v>19</v>
      </c>
      <c r="K2622" s="72" t="s">
        <v>20</v>
      </c>
      <c r="L2622" s="72" t="s">
        <v>229</v>
      </c>
      <c r="M2622" s="72" t="s">
        <v>243</v>
      </c>
    </row>
    <row r="2623" spans="2:13" x14ac:dyDescent="0.25">
      <c r="B2623" s="72" t="s">
        <v>12</v>
      </c>
      <c r="C2623" s="72" t="s">
        <v>13</v>
      </c>
      <c r="D2623" s="72" t="s">
        <v>14</v>
      </c>
      <c r="E2623" s="72" t="s">
        <v>68</v>
      </c>
      <c r="F2623" s="73">
        <v>-102453</v>
      </c>
      <c r="G2623" s="72" t="s">
        <v>16</v>
      </c>
      <c r="H2623" s="72" t="s">
        <v>24</v>
      </c>
      <c r="I2623" s="72" t="s">
        <v>18</v>
      </c>
      <c r="J2623" s="72" t="s">
        <v>19</v>
      </c>
      <c r="K2623" s="72" t="s">
        <v>43</v>
      </c>
      <c r="L2623" s="72" t="s">
        <v>378</v>
      </c>
      <c r="M2623" s="72"/>
    </row>
    <row r="2624" spans="2:13" x14ac:dyDescent="0.25">
      <c r="B2624" s="72" t="s">
        <v>12</v>
      </c>
      <c r="C2624" s="72" t="s">
        <v>13</v>
      </c>
      <c r="D2624" s="72" t="s">
        <v>14</v>
      </c>
      <c r="E2624" s="72" t="s">
        <v>79</v>
      </c>
      <c r="F2624" s="73">
        <v>-6986</v>
      </c>
      <c r="G2624" s="72" t="s">
        <v>16</v>
      </c>
      <c r="H2624" s="72" t="s">
        <v>17</v>
      </c>
      <c r="I2624" s="72" t="s">
        <v>18</v>
      </c>
      <c r="J2624" s="72" t="s">
        <v>19</v>
      </c>
      <c r="K2624" s="72" t="s">
        <v>108</v>
      </c>
      <c r="L2624" s="72" t="s">
        <v>109</v>
      </c>
      <c r="M2624" s="72"/>
    </row>
    <row r="2625" spans="2:13" x14ac:dyDescent="0.25">
      <c r="B2625" s="72" t="s">
        <v>12</v>
      </c>
      <c r="C2625" s="72" t="s">
        <v>13</v>
      </c>
      <c r="D2625" s="72" t="s">
        <v>14</v>
      </c>
      <c r="E2625" s="72" t="s">
        <v>36</v>
      </c>
      <c r="F2625" s="73">
        <v>4711</v>
      </c>
      <c r="G2625" s="72" t="s">
        <v>16</v>
      </c>
      <c r="H2625" s="72" t="s">
        <v>24</v>
      </c>
      <c r="I2625" s="72" t="s">
        <v>18</v>
      </c>
      <c r="J2625" s="72" t="s">
        <v>227</v>
      </c>
      <c r="K2625" s="72" t="s">
        <v>25</v>
      </c>
      <c r="L2625" s="72" t="s">
        <v>591</v>
      </c>
      <c r="M2625" s="72" t="s">
        <v>57</v>
      </c>
    </row>
    <row r="2626" spans="2:13" x14ac:dyDescent="0.25">
      <c r="B2626" s="72" t="s">
        <v>12</v>
      </c>
      <c r="C2626" s="72" t="s">
        <v>13</v>
      </c>
      <c r="D2626" s="72" t="s">
        <v>14</v>
      </c>
      <c r="E2626" s="72" t="s">
        <v>79</v>
      </c>
      <c r="F2626" s="73">
        <v>-10</v>
      </c>
      <c r="G2626" s="72" t="s">
        <v>16</v>
      </c>
      <c r="H2626" s="72" t="s">
        <v>24</v>
      </c>
      <c r="I2626" s="72" t="s">
        <v>18</v>
      </c>
      <c r="J2626" s="72" t="s">
        <v>19</v>
      </c>
      <c r="K2626" s="72" t="s">
        <v>25</v>
      </c>
      <c r="L2626" s="72" t="s">
        <v>660</v>
      </c>
      <c r="M2626" s="72"/>
    </row>
    <row r="2627" spans="2:13" x14ac:dyDescent="0.25">
      <c r="B2627" s="72" t="s">
        <v>12</v>
      </c>
      <c r="C2627" s="72" t="s">
        <v>13</v>
      </c>
      <c r="D2627" s="72" t="s">
        <v>14</v>
      </c>
      <c r="E2627" s="72" t="s">
        <v>81</v>
      </c>
      <c r="F2627" s="73">
        <v>44753</v>
      </c>
      <c r="G2627" s="72" t="s">
        <v>16</v>
      </c>
      <c r="H2627" s="72" t="s">
        <v>24</v>
      </c>
      <c r="I2627" s="72" t="s">
        <v>18</v>
      </c>
      <c r="J2627" s="72" t="s">
        <v>19</v>
      </c>
      <c r="K2627" s="72" t="s">
        <v>99</v>
      </c>
      <c r="L2627" s="72" t="s">
        <v>335</v>
      </c>
      <c r="M2627" s="72" t="s">
        <v>47</v>
      </c>
    </row>
    <row r="2628" spans="2:13" x14ac:dyDescent="0.25">
      <c r="B2628" s="72" t="s">
        <v>12</v>
      </c>
      <c r="C2628" s="72" t="s">
        <v>13</v>
      </c>
      <c r="D2628" s="72" t="s">
        <v>14</v>
      </c>
      <c r="E2628" s="72" t="s">
        <v>15</v>
      </c>
      <c r="F2628" s="73">
        <v>194268</v>
      </c>
      <c r="G2628" s="72" t="s">
        <v>269</v>
      </c>
      <c r="H2628" s="72" t="s">
        <v>24</v>
      </c>
      <c r="I2628" s="72" t="s">
        <v>18</v>
      </c>
      <c r="J2628" s="72" t="s">
        <v>438</v>
      </c>
      <c r="K2628" s="72" t="s">
        <v>96</v>
      </c>
      <c r="L2628" s="72" t="s">
        <v>162</v>
      </c>
      <c r="M2628" s="72" t="s">
        <v>62</v>
      </c>
    </row>
    <row r="2629" spans="2:13" x14ac:dyDescent="0.25">
      <c r="B2629" s="72" t="s">
        <v>12</v>
      </c>
      <c r="C2629" s="72" t="s">
        <v>13</v>
      </c>
      <c r="D2629" s="72" t="s">
        <v>14</v>
      </c>
      <c r="E2629" s="72" t="s">
        <v>83</v>
      </c>
      <c r="F2629" s="73">
        <v>191498</v>
      </c>
      <c r="G2629" s="72" t="s">
        <v>16</v>
      </c>
      <c r="H2629" s="72" t="s">
        <v>17</v>
      </c>
      <c r="I2629" s="72" t="s">
        <v>18</v>
      </c>
      <c r="J2629" s="72" t="s">
        <v>19</v>
      </c>
      <c r="K2629" s="72" t="s">
        <v>37</v>
      </c>
      <c r="L2629" s="72" t="s">
        <v>129</v>
      </c>
      <c r="M2629" s="72"/>
    </row>
    <row r="2630" spans="2:13" x14ac:dyDescent="0.25">
      <c r="B2630" s="72" t="s">
        <v>12</v>
      </c>
      <c r="C2630" s="72" t="s">
        <v>13</v>
      </c>
      <c r="D2630" s="72" t="s">
        <v>14</v>
      </c>
      <c r="E2630" s="72" t="s">
        <v>36</v>
      </c>
      <c r="F2630" s="73">
        <v>21408183</v>
      </c>
      <c r="G2630" s="72" t="s">
        <v>16</v>
      </c>
      <c r="H2630" s="72" t="s">
        <v>24</v>
      </c>
      <c r="I2630" s="72" t="s">
        <v>18</v>
      </c>
      <c r="J2630" s="72" t="s">
        <v>19</v>
      </c>
      <c r="K2630" s="72" t="s">
        <v>49</v>
      </c>
      <c r="L2630" s="72" t="s">
        <v>255</v>
      </c>
      <c r="M2630" s="72" t="s">
        <v>29</v>
      </c>
    </row>
    <row r="2631" spans="2:13" x14ac:dyDescent="0.25">
      <c r="B2631" s="72" t="s">
        <v>12</v>
      </c>
      <c r="C2631" s="72" t="s">
        <v>13</v>
      </c>
      <c r="D2631" s="72" t="s">
        <v>14</v>
      </c>
      <c r="E2631" s="72" t="s">
        <v>51</v>
      </c>
      <c r="F2631" s="73">
        <v>1960</v>
      </c>
      <c r="G2631" s="72" t="s">
        <v>16</v>
      </c>
      <c r="H2631" s="72" t="s">
        <v>24</v>
      </c>
      <c r="I2631" s="72" t="s">
        <v>18</v>
      </c>
      <c r="J2631" s="72" t="s">
        <v>19</v>
      </c>
      <c r="K2631" s="72" t="s">
        <v>25</v>
      </c>
      <c r="L2631" s="72" t="s">
        <v>669</v>
      </c>
      <c r="M2631" s="72"/>
    </row>
    <row r="2632" spans="2:13" x14ac:dyDescent="0.25">
      <c r="B2632" s="72" t="s">
        <v>12</v>
      </c>
      <c r="C2632" s="72" t="s">
        <v>13</v>
      </c>
      <c r="D2632" s="72" t="s">
        <v>14</v>
      </c>
      <c r="E2632" s="72" t="s">
        <v>83</v>
      </c>
      <c r="F2632" s="73">
        <v>575530</v>
      </c>
      <c r="G2632" s="72" t="s">
        <v>16</v>
      </c>
      <c r="H2632" s="72" t="s">
        <v>17</v>
      </c>
      <c r="I2632" s="72" t="s">
        <v>18</v>
      </c>
      <c r="J2632" s="72" t="s">
        <v>19</v>
      </c>
      <c r="K2632" s="72" t="s">
        <v>25</v>
      </c>
      <c r="L2632" s="72" t="s">
        <v>299</v>
      </c>
      <c r="M2632" s="72"/>
    </row>
    <row r="2633" spans="2:13" x14ac:dyDescent="0.25">
      <c r="B2633" s="72" t="s">
        <v>12</v>
      </c>
      <c r="C2633" s="72" t="s">
        <v>13</v>
      </c>
      <c r="D2633" s="72" t="s">
        <v>14</v>
      </c>
      <c r="E2633" s="72" t="s">
        <v>187</v>
      </c>
      <c r="F2633" s="73">
        <v>4188041</v>
      </c>
      <c r="G2633" s="72" t="s">
        <v>16</v>
      </c>
      <c r="H2633" s="72" t="s">
        <v>24</v>
      </c>
      <c r="I2633" s="72" t="s">
        <v>18</v>
      </c>
      <c r="J2633" s="72" t="s">
        <v>19</v>
      </c>
      <c r="K2633" s="72" t="s">
        <v>117</v>
      </c>
      <c r="L2633" s="72" t="s">
        <v>282</v>
      </c>
      <c r="M2633" s="72" t="s">
        <v>112</v>
      </c>
    </row>
    <row r="2634" spans="2:13" x14ac:dyDescent="0.25">
      <c r="B2634" s="72" t="s">
        <v>12</v>
      </c>
      <c r="C2634" s="72" t="s">
        <v>13</v>
      </c>
      <c r="D2634" s="72" t="s">
        <v>14</v>
      </c>
      <c r="E2634" s="72" t="s">
        <v>36</v>
      </c>
      <c r="F2634" s="73">
        <v>176932</v>
      </c>
      <c r="G2634" s="72" t="s">
        <v>16</v>
      </c>
      <c r="H2634" s="72" t="s">
        <v>17</v>
      </c>
      <c r="I2634" s="72" t="s">
        <v>18</v>
      </c>
      <c r="J2634" s="72" t="s">
        <v>19</v>
      </c>
      <c r="K2634" s="72" t="s">
        <v>25</v>
      </c>
      <c r="L2634" s="72" t="s">
        <v>382</v>
      </c>
      <c r="M2634" s="72" t="s">
        <v>57</v>
      </c>
    </row>
    <row r="2635" spans="2:13" x14ac:dyDescent="0.25">
      <c r="B2635" s="72" t="s">
        <v>12</v>
      </c>
      <c r="C2635" s="72" t="s">
        <v>13</v>
      </c>
      <c r="D2635" s="72" t="s">
        <v>14</v>
      </c>
      <c r="E2635" s="72" t="s">
        <v>79</v>
      </c>
      <c r="F2635" s="73">
        <v>-4</v>
      </c>
      <c r="G2635" s="72" t="s">
        <v>16</v>
      </c>
      <c r="H2635" s="72" t="s">
        <v>24</v>
      </c>
      <c r="I2635" s="72" t="s">
        <v>18</v>
      </c>
      <c r="J2635" s="72" t="s">
        <v>179</v>
      </c>
      <c r="K2635" s="72" t="s">
        <v>25</v>
      </c>
      <c r="L2635" s="72" t="s">
        <v>273</v>
      </c>
      <c r="M2635" s="72"/>
    </row>
    <row r="2636" spans="2:13" x14ac:dyDescent="0.25">
      <c r="B2636" s="72" t="s">
        <v>12</v>
      </c>
      <c r="C2636" s="72" t="s">
        <v>13</v>
      </c>
      <c r="D2636" s="72" t="s">
        <v>14</v>
      </c>
      <c r="E2636" s="72" t="s">
        <v>68</v>
      </c>
      <c r="F2636" s="73">
        <v>-77738</v>
      </c>
      <c r="G2636" s="72" t="s">
        <v>16</v>
      </c>
      <c r="H2636" s="72" t="s">
        <v>24</v>
      </c>
      <c r="I2636" s="72" t="s">
        <v>18</v>
      </c>
      <c r="J2636" s="72" t="s">
        <v>19</v>
      </c>
      <c r="K2636" s="72" t="s">
        <v>37</v>
      </c>
      <c r="L2636" s="72" t="s">
        <v>129</v>
      </c>
      <c r="M2636" s="72"/>
    </row>
    <row r="2637" spans="2:13" x14ac:dyDescent="0.25">
      <c r="B2637" s="72" t="s">
        <v>12</v>
      </c>
      <c r="C2637" s="72" t="s">
        <v>13</v>
      </c>
      <c r="D2637" s="72" t="s">
        <v>14</v>
      </c>
      <c r="E2637" s="72" t="s">
        <v>228</v>
      </c>
      <c r="F2637" s="73">
        <v>50291</v>
      </c>
      <c r="G2637" s="72" t="s">
        <v>16</v>
      </c>
      <c r="H2637" s="72" t="s">
        <v>17</v>
      </c>
      <c r="I2637" s="72" t="s">
        <v>18</v>
      </c>
      <c r="J2637" s="72" t="s">
        <v>19</v>
      </c>
      <c r="K2637" s="72" t="s">
        <v>49</v>
      </c>
      <c r="L2637" s="72" t="s">
        <v>209</v>
      </c>
      <c r="M2637" s="72" t="s">
        <v>67</v>
      </c>
    </row>
    <row r="2638" spans="2:13" x14ac:dyDescent="0.25">
      <c r="B2638" s="72" t="s">
        <v>12</v>
      </c>
      <c r="C2638" s="72" t="s">
        <v>13</v>
      </c>
      <c r="D2638" s="72" t="s">
        <v>14</v>
      </c>
      <c r="E2638" s="72" t="s">
        <v>83</v>
      </c>
      <c r="F2638" s="73">
        <v>586502</v>
      </c>
      <c r="G2638" s="72" t="s">
        <v>16</v>
      </c>
      <c r="H2638" s="72" t="s">
        <v>24</v>
      </c>
      <c r="I2638" s="72" t="s">
        <v>18</v>
      </c>
      <c r="J2638" s="72" t="s">
        <v>19</v>
      </c>
      <c r="K2638" s="72" t="s">
        <v>37</v>
      </c>
      <c r="L2638" s="72" t="s">
        <v>389</v>
      </c>
      <c r="M2638" s="72"/>
    </row>
    <row r="2639" spans="2:13" x14ac:dyDescent="0.25">
      <c r="B2639" s="72" t="s">
        <v>12</v>
      </c>
      <c r="C2639" s="72" t="s">
        <v>13</v>
      </c>
      <c r="D2639" s="72" t="s">
        <v>14</v>
      </c>
      <c r="E2639" s="72" t="s">
        <v>152</v>
      </c>
      <c r="F2639" s="73">
        <v>-1690</v>
      </c>
      <c r="G2639" s="72" t="s">
        <v>16</v>
      </c>
      <c r="H2639" s="72" t="s">
        <v>17</v>
      </c>
      <c r="I2639" s="72" t="s">
        <v>18</v>
      </c>
      <c r="J2639" s="72" t="s">
        <v>19</v>
      </c>
      <c r="K2639" s="72" t="s">
        <v>25</v>
      </c>
      <c r="L2639" s="72" t="s">
        <v>273</v>
      </c>
      <c r="M2639" s="72"/>
    </row>
    <row r="2640" spans="2:13" x14ac:dyDescent="0.25">
      <c r="B2640" s="72" t="s">
        <v>12</v>
      </c>
      <c r="C2640" s="72" t="s">
        <v>13</v>
      </c>
      <c r="D2640" s="72" t="s">
        <v>14</v>
      </c>
      <c r="E2640" s="72" t="s">
        <v>258</v>
      </c>
      <c r="F2640" s="73">
        <v>93890</v>
      </c>
      <c r="G2640" s="72" t="s">
        <v>16</v>
      </c>
      <c r="H2640" s="72" t="s">
        <v>17</v>
      </c>
      <c r="I2640" s="72" t="s">
        <v>18</v>
      </c>
      <c r="J2640" s="72" t="s">
        <v>19</v>
      </c>
      <c r="K2640" s="72" t="s">
        <v>37</v>
      </c>
      <c r="L2640" s="72" t="s">
        <v>349</v>
      </c>
      <c r="M2640" s="72" t="s">
        <v>303</v>
      </c>
    </row>
    <row r="2641" spans="2:13" x14ac:dyDescent="0.25">
      <c r="B2641" s="72" t="s">
        <v>12</v>
      </c>
      <c r="C2641" s="72" t="s">
        <v>13</v>
      </c>
      <c r="D2641" s="72" t="s">
        <v>14</v>
      </c>
      <c r="E2641" s="72" t="s">
        <v>39</v>
      </c>
      <c r="F2641" s="73">
        <v>-26228</v>
      </c>
      <c r="G2641" s="72" t="s">
        <v>16</v>
      </c>
      <c r="H2641" s="72" t="s">
        <v>24</v>
      </c>
      <c r="I2641" s="72" t="s">
        <v>18</v>
      </c>
      <c r="J2641" s="72" t="s">
        <v>19</v>
      </c>
      <c r="K2641" s="72" t="s">
        <v>37</v>
      </c>
      <c r="L2641" s="72" t="s">
        <v>310</v>
      </c>
      <c r="M2641" s="72"/>
    </row>
    <row r="2642" spans="2:13" x14ac:dyDescent="0.25">
      <c r="B2642" s="72" t="s">
        <v>12</v>
      </c>
      <c r="C2642" s="72" t="s">
        <v>13</v>
      </c>
      <c r="D2642" s="72" t="s">
        <v>14</v>
      </c>
      <c r="E2642" s="72" t="s">
        <v>55</v>
      </c>
      <c r="F2642" s="73">
        <v>2091</v>
      </c>
      <c r="G2642" s="72" t="s">
        <v>16</v>
      </c>
      <c r="H2642" s="72" t="s">
        <v>24</v>
      </c>
      <c r="I2642" s="72" t="s">
        <v>18</v>
      </c>
      <c r="J2642" s="72" t="s">
        <v>19</v>
      </c>
      <c r="K2642" s="72" t="s">
        <v>25</v>
      </c>
      <c r="L2642" s="72" t="s">
        <v>396</v>
      </c>
      <c r="M2642" s="72" t="s">
        <v>112</v>
      </c>
    </row>
    <row r="2643" spans="2:13" x14ac:dyDescent="0.25">
      <c r="B2643" s="72" t="s">
        <v>12</v>
      </c>
      <c r="C2643" s="72" t="s">
        <v>13</v>
      </c>
      <c r="D2643" s="72" t="s">
        <v>14</v>
      </c>
      <c r="E2643" s="72" t="s">
        <v>81</v>
      </c>
      <c r="F2643" s="73">
        <v>210320</v>
      </c>
      <c r="G2643" s="72" t="s">
        <v>16</v>
      </c>
      <c r="H2643" s="72" t="s">
        <v>17</v>
      </c>
      <c r="I2643" s="72" t="s">
        <v>18</v>
      </c>
      <c r="J2643" s="72" t="s">
        <v>19</v>
      </c>
      <c r="K2643" s="72" t="s">
        <v>25</v>
      </c>
      <c r="L2643" s="72" t="s">
        <v>406</v>
      </c>
      <c r="M2643" s="72" t="s">
        <v>57</v>
      </c>
    </row>
    <row r="2644" spans="2:13" x14ac:dyDescent="0.25">
      <c r="B2644" s="72" t="s">
        <v>12</v>
      </c>
      <c r="C2644" s="72" t="s">
        <v>13</v>
      </c>
      <c r="D2644" s="72" t="s">
        <v>14</v>
      </c>
      <c r="E2644" s="72" t="s">
        <v>81</v>
      </c>
      <c r="F2644" s="73">
        <v>665466</v>
      </c>
      <c r="G2644" s="72" t="s">
        <v>16</v>
      </c>
      <c r="H2644" s="72" t="s">
        <v>24</v>
      </c>
      <c r="I2644" s="72" t="s">
        <v>18</v>
      </c>
      <c r="J2644" s="72" t="s">
        <v>19</v>
      </c>
      <c r="K2644" s="72" t="s">
        <v>37</v>
      </c>
      <c r="L2644" s="72" t="s">
        <v>213</v>
      </c>
      <c r="M2644" s="72" t="s">
        <v>47</v>
      </c>
    </row>
    <row r="2645" spans="2:13" x14ac:dyDescent="0.25">
      <c r="B2645" s="72" t="s">
        <v>12</v>
      </c>
      <c r="C2645" s="72" t="s">
        <v>13</v>
      </c>
      <c r="D2645" s="72" t="s">
        <v>14</v>
      </c>
      <c r="E2645" s="72" t="s">
        <v>83</v>
      </c>
      <c r="F2645" s="73">
        <v>109513</v>
      </c>
      <c r="G2645" s="72" t="s">
        <v>16</v>
      </c>
      <c r="H2645" s="72" t="s">
        <v>24</v>
      </c>
      <c r="I2645" s="72" t="s">
        <v>18</v>
      </c>
      <c r="J2645" s="72" t="s">
        <v>19</v>
      </c>
      <c r="K2645" s="72" t="s">
        <v>25</v>
      </c>
      <c r="L2645" s="72" t="s">
        <v>325</v>
      </c>
      <c r="M2645" s="72"/>
    </row>
    <row r="2646" spans="2:13" x14ac:dyDescent="0.25">
      <c r="B2646" s="72" t="s">
        <v>12</v>
      </c>
      <c r="C2646" s="72" t="s">
        <v>13</v>
      </c>
      <c r="D2646" s="72" t="s">
        <v>14</v>
      </c>
      <c r="E2646" s="72" t="s">
        <v>146</v>
      </c>
      <c r="F2646" s="73">
        <v>-1256</v>
      </c>
      <c r="G2646" s="72" t="s">
        <v>16</v>
      </c>
      <c r="H2646" s="72" t="s">
        <v>17</v>
      </c>
      <c r="I2646" s="72" t="s">
        <v>48</v>
      </c>
      <c r="J2646" s="72" t="s">
        <v>19</v>
      </c>
      <c r="K2646" s="72" t="s">
        <v>49</v>
      </c>
      <c r="L2646" s="72" t="s">
        <v>209</v>
      </c>
      <c r="M2646" s="72"/>
    </row>
    <row r="2647" spans="2:13" x14ac:dyDescent="0.25">
      <c r="B2647" s="72" t="s">
        <v>12</v>
      </c>
      <c r="C2647" s="72" t="s">
        <v>13</v>
      </c>
      <c r="D2647" s="72" t="s">
        <v>14</v>
      </c>
      <c r="E2647" s="72" t="s">
        <v>68</v>
      </c>
      <c r="F2647" s="73">
        <v>-715</v>
      </c>
      <c r="G2647" s="72" t="s">
        <v>16</v>
      </c>
      <c r="H2647" s="72" t="s">
        <v>24</v>
      </c>
      <c r="I2647" s="72" t="s">
        <v>18</v>
      </c>
      <c r="J2647" s="72" t="s">
        <v>19</v>
      </c>
      <c r="K2647" s="72" t="s">
        <v>20</v>
      </c>
      <c r="L2647" s="72" t="s">
        <v>505</v>
      </c>
      <c r="M2647" s="72"/>
    </row>
    <row r="2648" spans="2:13" x14ac:dyDescent="0.25">
      <c r="B2648" s="72" t="s">
        <v>12</v>
      </c>
      <c r="C2648" s="72" t="s">
        <v>13</v>
      </c>
      <c r="D2648" s="72" t="s">
        <v>14</v>
      </c>
      <c r="E2648" s="72" t="s">
        <v>55</v>
      </c>
      <c r="F2648" s="73">
        <v>3405910</v>
      </c>
      <c r="G2648" s="72" t="s">
        <v>16</v>
      </c>
      <c r="H2648" s="72" t="s">
        <v>24</v>
      </c>
      <c r="I2648" s="72" t="s">
        <v>18</v>
      </c>
      <c r="J2648" s="72" t="s">
        <v>19</v>
      </c>
      <c r="K2648" s="72" t="s">
        <v>102</v>
      </c>
      <c r="L2648" s="72" t="s">
        <v>103</v>
      </c>
      <c r="M2648" s="72" t="s">
        <v>47</v>
      </c>
    </row>
    <row r="2649" spans="2:13" x14ac:dyDescent="0.25">
      <c r="B2649" s="72" t="s">
        <v>12</v>
      </c>
      <c r="C2649" s="72" t="s">
        <v>13</v>
      </c>
      <c r="D2649" s="72" t="s">
        <v>14</v>
      </c>
      <c r="E2649" s="72" t="s">
        <v>41</v>
      </c>
      <c r="F2649" s="73">
        <v>-297</v>
      </c>
      <c r="G2649" s="72" t="s">
        <v>16</v>
      </c>
      <c r="H2649" s="72" t="s">
        <v>24</v>
      </c>
      <c r="I2649" s="72" t="s">
        <v>18</v>
      </c>
      <c r="J2649" s="72" t="s">
        <v>19</v>
      </c>
      <c r="K2649" s="72" t="s">
        <v>49</v>
      </c>
      <c r="L2649" s="72" t="s">
        <v>248</v>
      </c>
      <c r="M2649" s="72"/>
    </row>
    <row r="2650" spans="2:13" x14ac:dyDescent="0.25">
      <c r="B2650" s="72" t="s">
        <v>12</v>
      </c>
      <c r="C2650" s="72" t="s">
        <v>13</v>
      </c>
      <c r="D2650" s="72" t="s">
        <v>14</v>
      </c>
      <c r="E2650" s="72" t="s">
        <v>79</v>
      </c>
      <c r="F2650" s="73">
        <v>-154</v>
      </c>
      <c r="G2650" s="72" t="s">
        <v>16</v>
      </c>
      <c r="H2650" s="72" t="s">
        <v>24</v>
      </c>
      <c r="I2650" s="72" t="s">
        <v>18</v>
      </c>
      <c r="J2650" s="72" t="s">
        <v>19</v>
      </c>
      <c r="K2650" s="72" t="s">
        <v>25</v>
      </c>
      <c r="L2650" s="72" t="s">
        <v>138</v>
      </c>
      <c r="M2650" s="72"/>
    </row>
    <row r="2651" spans="2:13" x14ac:dyDescent="0.25">
      <c r="B2651" s="72" t="s">
        <v>12</v>
      </c>
      <c r="C2651" s="72" t="s">
        <v>13</v>
      </c>
      <c r="D2651" s="72" t="s">
        <v>14</v>
      </c>
      <c r="E2651" s="72" t="s">
        <v>55</v>
      </c>
      <c r="F2651" s="73">
        <v>97388</v>
      </c>
      <c r="G2651" s="72" t="s">
        <v>16</v>
      </c>
      <c r="H2651" s="72" t="s">
        <v>24</v>
      </c>
      <c r="I2651" s="72" t="s">
        <v>18</v>
      </c>
      <c r="J2651" s="72" t="s">
        <v>19</v>
      </c>
      <c r="K2651" s="72" t="s">
        <v>117</v>
      </c>
      <c r="L2651" s="72" t="s">
        <v>578</v>
      </c>
      <c r="M2651" s="72" t="s">
        <v>57</v>
      </c>
    </row>
    <row r="2652" spans="2:13" x14ac:dyDescent="0.25">
      <c r="B2652" s="72" t="s">
        <v>12</v>
      </c>
      <c r="C2652" s="72" t="s">
        <v>13</v>
      </c>
      <c r="D2652" s="72" t="s">
        <v>14</v>
      </c>
      <c r="E2652" s="72" t="s">
        <v>258</v>
      </c>
      <c r="F2652" s="73">
        <v>214742</v>
      </c>
      <c r="G2652" s="72" t="s">
        <v>16</v>
      </c>
      <c r="H2652" s="72" t="s">
        <v>24</v>
      </c>
      <c r="I2652" s="72" t="s">
        <v>18</v>
      </c>
      <c r="J2652" s="72" t="s">
        <v>19</v>
      </c>
      <c r="K2652" s="72" t="s">
        <v>37</v>
      </c>
      <c r="L2652" s="72" t="s">
        <v>658</v>
      </c>
      <c r="M2652" s="72" t="s">
        <v>243</v>
      </c>
    </row>
    <row r="2653" spans="2:13" x14ac:dyDescent="0.25">
      <c r="B2653" s="72" t="s">
        <v>12</v>
      </c>
      <c r="C2653" s="72" t="s">
        <v>13</v>
      </c>
      <c r="D2653" s="72" t="s">
        <v>14</v>
      </c>
      <c r="E2653" s="72" t="s">
        <v>23</v>
      </c>
      <c r="F2653" s="73">
        <v>-2148609</v>
      </c>
      <c r="G2653" s="72" t="s">
        <v>16</v>
      </c>
      <c r="H2653" s="72" t="s">
        <v>24</v>
      </c>
      <c r="I2653" s="72" t="s">
        <v>18</v>
      </c>
      <c r="J2653" s="72" t="s">
        <v>19</v>
      </c>
      <c r="K2653" s="72" t="s">
        <v>130</v>
      </c>
      <c r="L2653" s="72" t="s">
        <v>606</v>
      </c>
      <c r="M2653" s="72"/>
    </row>
    <row r="2654" spans="2:13" x14ac:dyDescent="0.25">
      <c r="B2654" s="72" t="s">
        <v>12</v>
      </c>
      <c r="C2654" s="72" t="s">
        <v>13</v>
      </c>
      <c r="D2654" s="72" t="s">
        <v>14</v>
      </c>
      <c r="E2654" s="72" t="s">
        <v>27</v>
      </c>
      <c r="F2654" s="73">
        <v>25429</v>
      </c>
      <c r="G2654" s="72" t="s">
        <v>16</v>
      </c>
      <c r="H2654" s="72" t="s">
        <v>17</v>
      </c>
      <c r="I2654" s="72" t="s">
        <v>48</v>
      </c>
      <c r="J2654" s="72" t="s">
        <v>19</v>
      </c>
      <c r="K2654" s="72" t="s">
        <v>49</v>
      </c>
      <c r="L2654" s="72" t="s">
        <v>288</v>
      </c>
      <c r="M2654" s="72" t="s">
        <v>35</v>
      </c>
    </row>
    <row r="2655" spans="2:13" x14ac:dyDescent="0.25">
      <c r="B2655" s="72" t="s">
        <v>12</v>
      </c>
      <c r="C2655" s="72" t="s">
        <v>13</v>
      </c>
      <c r="D2655" s="72" t="s">
        <v>14</v>
      </c>
      <c r="E2655" s="72" t="s">
        <v>258</v>
      </c>
      <c r="F2655" s="73">
        <v>841510</v>
      </c>
      <c r="G2655" s="72" t="s">
        <v>16</v>
      </c>
      <c r="H2655" s="72" t="s">
        <v>24</v>
      </c>
      <c r="I2655" s="72" t="s">
        <v>18</v>
      </c>
      <c r="J2655" s="72" t="s">
        <v>19</v>
      </c>
      <c r="K2655" s="72" t="s">
        <v>25</v>
      </c>
      <c r="L2655" s="72" t="s">
        <v>153</v>
      </c>
      <c r="M2655" s="72" t="s">
        <v>303</v>
      </c>
    </row>
    <row r="2656" spans="2:13" x14ac:dyDescent="0.25">
      <c r="B2656" s="72" t="s">
        <v>12</v>
      </c>
      <c r="C2656" s="72" t="s">
        <v>13</v>
      </c>
      <c r="D2656" s="72" t="s">
        <v>14</v>
      </c>
      <c r="E2656" s="72" t="s">
        <v>791</v>
      </c>
      <c r="F2656" s="73">
        <v>2903188</v>
      </c>
      <c r="G2656" s="72" t="s">
        <v>16</v>
      </c>
      <c r="H2656" s="72" t="s">
        <v>24</v>
      </c>
      <c r="I2656" s="72" t="s">
        <v>18</v>
      </c>
      <c r="J2656" s="72" t="s">
        <v>19</v>
      </c>
      <c r="K2656" s="72"/>
      <c r="L2656" s="72"/>
      <c r="M2656" s="72"/>
    </row>
    <row r="2657" spans="2:13" x14ac:dyDescent="0.25">
      <c r="B2657" s="72" t="s">
        <v>12</v>
      </c>
      <c r="C2657" s="72" t="s">
        <v>13</v>
      </c>
      <c r="D2657" s="72" t="s">
        <v>14</v>
      </c>
      <c r="E2657" s="72" t="s">
        <v>55</v>
      </c>
      <c r="F2657" s="73">
        <v>5688601</v>
      </c>
      <c r="G2657" s="72" t="s">
        <v>16</v>
      </c>
      <c r="H2657" s="72" t="s">
        <v>17</v>
      </c>
      <c r="I2657" s="72" t="s">
        <v>18</v>
      </c>
      <c r="J2657" s="72" t="s">
        <v>19</v>
      </c>
      <c r="K2657" s="72" t="s">
        <v>25</v>
      </c>
      <c r="L2657" s="72" t="s">
        <v>249</v>
      </c>
      <c r="M2657" s="72" t="s">
        <v>57</v>
      </c>
    </row>
    <row r="2658" spans="2:13" x14ac:dyDescent="0.25">
      <c r="B2658" s="72" t="s">
        <v>12</v>
      </c>
      <c r="C2658" s="72" t="s">
        <v>13</v>
      </c>
      <c r="D2658" s="72" t="s">
        <v>14</v>
      </c>
      <c r="E2658" s="72" t="s">
        <v>36</v>
      </c>
      <c r="F2658" s="73">
        <v>93607</v>
      </c>
      <c r="G2658" s="72" t="s">
        <v>16</v>
      </c>
      <c r="H2658" s="72" t="s">
        <v>24</v>
      </c>
      <c r="I2658" s="72" t="s">
        <v>18</v>
      </c>
      <c r="J2658" s="72" t="s">
        <v>19</v>
      </c>
      <c r="K2658" s="72" t="s">
        <v>75</v>
      </c>
      <c r="L2658" s="72" t="s">
        <v>231</v>
      </c>
      <c r="M2658" s="72" t="s">
        <v>29</v>
      </c>
    </row>
    <row r="2659" spans="2:13" x14ac:dyDescent="0.25">
      <c r="B2659" s="72" t="s">
        <v>12</v>
      </c>
      <c r="C2659" s="72" t="s">
        <v>13</v>
      </c>
      <c r="D2659" s="72" t="s">
        <v>14</v>
      </c>
      <c r="E2659" s="72" t="s">
        <v>83</v>
      </c>
      <c r="F2659" s="73">
        <v>1776</v>
      </c>
      <c r="G2659" s="72" t="s">
        <v>269</v>
      </c>
      <c r="H2659" s="72" t="s">
        <v>24</v>
      </c>
      <c r="I2659" s="72" t="s">
        <v>18</v>
      </c>
      <c r="J2659" s="72" t="s">
        <v>438</v>
      </c>
      <c r="K2659" s="72" t="s">
        <v>117</v>
      </c>
      <c r="L2659" s="72" t="s">
        <v>752</v>
      </c>
      <c r="M2659" s="72"/>
    </row>
    <row r="2660" spans="2:13" x14ac:dyDescent="0.25">
      <c r="B2660" s="72" t="s">
        <v>12</v>
      </c>
      <c r="C2660" s="72" t="s">
        <v>13</v>
      </c>
      <c r="D2660" s="72" t="s">
        <v>14</v>
      </c>
      <c r="E2660" s="72" t="s">
        <v>81</v>
      </c>
      <c r="F2660" s="73">
        <v>251924</v>
      </c>
      <c r="G2660" s="72" t="s">
        <v>16</v>
      </c>
      <c r="H2660" s="72" t="s">
        <v>24</v>
      </c>
      <c r="I2660" s="72" t="s">
        <v>18</v>
      </c>
      <c r="J2660" s="72" t="s">
        <v>19</v>
      </c>
      <c r="K2660" s="72" t="s">
        <v>25</v>
      </c>
      <c r="L2660" s="72" t="s">
        <v>388</v>
      </c>
      <c r="M2660" s="72" t="s">
        <v>47</v>
      </c>
    </row>
    <row r="2661" spans="2:13" x14ac:dyDescent="0.25">
      <c r="B2661" s="72" t="s">
        <v>12</v>
      </c>
      <c r="C2661" s="72" t="s">
        <v>13</v>
      </c>
      <c r="D2661" s="72" t="s">
        <v>14</v>
      </c>
      <c r="E2661" s="72" t="s">
        <v>51</v>
      </c>
      <c r="F2661" s="73">
        <v>479</v>
      </c>
      <c r="G2661" s="72" t="s">
        <v>16</v>
      </c>
      <c r="H2661" s="72" t="s">
        <v>24</v>
      </c>
      <c r="I2661" s="72" t="s">
        <v>18</v>
      </c>
      <c r="J2661" s="72" t="s">
        <v>19</v>
      </c>
      <c r="K2661" s="72" t="s">
        <v>117</v>
      </c>
      <c r="L2661" s="72" t="s">
        <v>445</v>
      </c>
      <c r="M2661" s="72"/>
    </row>
    <row r="2662" spans="2:13" x14ac:dyDescent="0.25">
      <c r="B2662" s="72" t="s">
        <v>12</v>
      </c>
      <c r="C2662" s="72" t="s">
        <v>13</v>
      </c>
      <c r="D2662" s="72" t="s">
        <v>14</v>
      </c>
      <c r="E2662" s="72" t="s">
        <v>79</v>
      </c>
      <c r="F2662" s="73">
        <v>-20354</v>
      </c>
      <c r="G2662" s="72" t="s">
        <v>16</v>
      </c>
      <c r="H2662" s="72" t="s">
        <v>17</v>
      </c>
      <c r="I2662" s="72" t="s">
        <v>18</v>
      </c>
      <c r="J2662" s="72" t="s">
        <v>19</v>
      </c>
      <c r="K2662" s="72" t="s">
        <v>25</v>
      </c>
      <c r="L2662" s="72" t="s">
        <v>124</v>
      </c>
      <c r="M2662" s="72"/>
    </row>
    <row r="2663" spans="2:13" x14ac:dyDescent="0.25">
      <c r="B2663" s="72" t="s">
        <v>12</v>
      </c>
      <c r="C2663" s="72" t="s">
        <v>13</v>
      </c>
      <c r="D2663" s="72" t="s">
        <v>14</v>
      </c>
      <c r="E2663" s="72" t="s">
        <v>81</v>
      </c>
      <c r="F2663" s="73">
        <v>45328</v>
      </c>
      <c r="G2663" s="72" t="s">
        <v>16</v>
      </c>
      <c r="H2663" s="72" t="s">
        <v>24</v>
      </c>
      <c r="I2663" s="72" t="s">
        <v>18</v>
      </c>
      <c r="J2663" s="72" t="s">
        <v>19</v>
      </c>
      <c r="K2663" s="72" t="s">
        <v>37</v>
      </c>
      <c r="L2663" s="72" t="s">
        <v>695</v>
      </c>
      <c r="M2663" s="72" t="s">
        <v>57</v>
      </c>
    </row>
    <row r="2664" spans="2:13" x14ac:dyDescent="0.25">
      <c r="B2664" s="72" t="s">
        <v>12</v>
      </c>
      <c r="C2664" s="72" t="s">
        <v>13</v>
      </c>
      <c r="D2664" s="72" t="s">
        <v>14</v>
      </c>
      <c r="E2664" s="72" t="s">
        <v>68</v>
      </c>
      <c r="F2664" s="73">
        <v>-802</v>
      </c>
      <c r="G2664" s="72" t="s">
        <v>16</v>
      </c>
      <c r="H2664" s="72" t="s">
        <v>24</v>
      </c>
      <c r="I2664" s="72" t="s">
        <v>18</v>
      </c>
      <c r="J2664" s="72" t="s">
        <v>19</v>
      </c>
      <c r="K2664" s="72" t="s">
        <v>25</v>
      </c>
      <c r="L2664" s="72" t="s">
        <v>423</v>
      </c>
      <c r="M2664" s="72"/>
    </row>
    <row r="2665" spans="2:13" x14ac:dyDescent="0.25">
      <c r="B2665" s="72" t="s">
        <v>12</v>
      </c>
      <c r="C2665" s="72" t="s">
        <v>13</v>
      </c>
      <c r="D2665" s="72" t="s">
        <v>14</v>
      </c>
      <c r="E2665" s="72" t="s">
        <v>68</v>
      </c>
      <c r="F2665" s="73">
        <v>-145</v>
      </c>
      <c r="G2665" s="72" t="s">
        <v>16</v>
      </c>
      <c r="H2665" s="72" t="s">
        <v>24</v>
      </c>
      <c r="I2665" s="72" t="s">
        <v>48</v>
      </c>
      <c r="J2665" s="72" t="s">
        <v>19</v>
      </c>
      <c r="K2665" s="72" t="s">
        <v>49</v>
      </c>
      <c r="L2665" s="72" t="s">
        <v>248</v>
      </c>
      <c r="M2665" s="72"/>
    </row>
    <row r="2666" spans="2:13" x14ac:dyDescent="0.25">
      <c r="B2666" s="72" t="s">
        <v>12</v>
      </c>
      <c r="C2666" s="72" t="s">
        <v>13</v>
      </c>
      <c r="D2666" s="72" t="s">
        <v>14</v>
      </c>
      <c r="E2666" s="72" t="s">
        <v>39</v>
      </c>
      <c r="F2666" s="73">
        <v>-86764</v>
      </c>
      <c r="G2666" s="72" t="s">
        <v>16</v>
      </c>
      <c r="H2666" s="72" t="s">
        <v>24</v>
      </c>
      <c r="I2666" s="72" t="s">
        <v>18</v>
      </c>
      <c r="J2666" s="72" t="s">
        <v>19</v>
      </c>
      <c r="K2666" s="72" t="s">
        <v>130</v>
      </c>
      <c r="L2666" s="72" t="s">
        <v>738</v>
      </c>
      <c r="M2666" s="72"/>
    </row>
    <row r="2667" spans="2:13" x14ac:dyDescent="0.25">
      <c r="B2667" s="72" t="s">
        <v>12</v>
      </c>
      <c r="C2667" s="72" t="s">
        <v>13</v>
      </c>
      <c r="D2667" s="72" t="s">
        <v>14</v>
      </c>
      <c r="E2667" s="72" t="s">
        <v>79</v>
      </c>
      <c r="F2667" s="73">
        <v>-4735</v>
      </c>
      <c r="G2667" s="72" t="s">
        <v>16</v>
      </c>
      <c r="H2667" s="72" t="s">
        <v>24</v>
      </c>
      <c r="I2667" s="72" t="s">
        <v>18</v>
      </c>
      <c r="J2667" s="72" t="s">
        <v>19</v>
      </c>
      <c r="K2667" s="72" t="s">
        <v>25</v>
      </c>
      <c r="L2667" s="72" t="s">
        <v>174</v>
      </c>
      <c r="M2667" s="72"/>
    </row>
    <row r="2668" spans="2:13" x14ac:dyDescent="0.25">
      <c r="B2668" s="72" t="s">
        <v>12</v>
      </c>
      <c r="C2668" s="72" t="s">
        <v>13</v>
      </c>
      <c r="D2668" s="72" t="s">
        <v>14</v>
      </c>
      <c r="E2668" s="72" t="s">
        <v>79</v>
      </c>
      <c r="F2668" s="73">
        <v>-8819</v>
      </c>
      <c r="G2668" s="72" t="s">
        <v>16</v>
      </c>
      <c r="H2668" s="72" t="s">
        <v>17</v>
      </c>
      <c r="I2668" s="72" t="s">
        <v>18</v>
      </c>
      <c r="J2668" s="72" t="s">
        <v>19</v>
      </c>
      <c r="K2668" s="72" t="s">
        <v>49</v>
      </c>
      <c r="L2668" s="72" t="s">
        <v>209</v>
      </c>
      <c r="M2668" s="72"/>
    </row>
    <row r="2669" spans="2:13" x14ac:dyDescent="0.25">
      <c r="B2669" s="72" t="s">
        <v>12</v>
      </c>
      <c r="C2669" s="72" t="s">
        <v>13</v>
      </c>
      <c r="D2669" s="72" t="s">
        <v>14</v>
      </c>
      <c r="E2669" s="72" t="s">
        <v>68</v>
      </c>
      <c r="F2669" s="73">
        <v>-519</v>
      </c>
      <c r="G2669" s="72" t="s">
        <v>16</v>
      </c>
      <c r="H2669" s="72" t="s">
        <v>17</v>
      </c>
      <c r="I2669" s="72" t="s">
        <v>18</v>
      </c>
      <c r="J2669" s="72" t="s">
        <v>19</v>
      </c>
      <c r="K2669" s="72" t="s">
        <v>25</v>
      </c>
      <c r="L2669" s="72" t="s">
        <v>190</v>
      </c>
      <c r="M2669" s="72"/>
    </row>
    <row r="2670" spans="2:13" x14ac:dyDescent="0.25">
      <c r="B2670" s="72" t="s">
        <v>12</v>
      </c>
      <c r="C2670" s="72" t="s">
        <v>13</v>
      </c>
      <c r="D2670" s="72" t="s">
        <v>14</v>
      </c>
      <c r="E2670" s="72" t="s">
        <v>300</v>
      </c>
      <c r="F2670" s="73">
        <v>1440854</v>
      </c>
      <c r="G2670" s="72" t="s">
        <v>16</v>
      </c>
      <c r="H2670" s="72" t="s">
        <v>24</v>
      </c>
      <c r="I2670" s="72" t="s">
        <v>18</v>
      </c>
      <c r="J2670" s="72" t="s">
        <v>19</v>
      </c>
      <c r="K2670" s="72" t="s">
        <v>99</v>
      </c>
      <c r="L2670" s="72" t="s">
        <v>214</v>
      </c>
      <c r="M2670" s="72" t="s">
        <v>29</v>
      </c>
    </row>
    <row r="2671" spans="2:13" x14ac:dyDescent="0.25">
      <c r="B2671" s="72" t="s">
        <v>12</v>
      </c>
      <c r="C2671" s="72" t="s">
        <v>13</v>
      </c>
      <c r="D2671" s="72" t="s">
        <v>14</v>
      </c>
      <c r="E2671" s="72" t="s">
        <v>300</v>
      </c>
      <c r="F2671" s="73">
        <v>2641434</v>
      </c>
      <c r="G2671" s="72" t="s">
        <v>16</v>
      </c>
      <c r="H2671" s="72" t="s">
        <v>24</v>
      </c>
      <c r="I2671" s="72" t="s">
        <v>18</v>
      </c>
      <c r="J2671" s="72" t="s">
        <v>19</v>
      </c>
      <c r="K2671" s="72" t="s">
        <v>25</v>
      </c>
      <c r="L2671" s="72" t="s">
        <v>561</v>
      </c>
      <c r="M2671" s="72" t="s">
        <v>29</v>
      </c>
    </row>
    <row r="2672" spans="2:13" x14ac:dyDescent="0.25">
      <c r="B2672" s="72" t="s">
        <v>12</v>
      </c>
      <c r="C2672" s="72" t="s">
        <v>13</v>
      </c>
      <c r="D2672" s="72" t="s">
        <v>14</v>
      </c>
      <c r="E2672" s="72" t="s">
        <v>81</v>
      </c>
      <c r="F2672" s="73">
        <v>7397119</v>
      </c>
      <c r="G2672" s="72" t="s">
        <v>16</v>
      </c>
      <c r="H2672" s="72" t="s">
        <v>24</v>
      </c>
      <c r="I2672" s="72" t="s">
        <v>48</v>
      </c>
      <c r="J2672" s="72" t="s">
        <v>19</v>
      </c>
      <c r="K2672" s="72" t="s">
        <v>43</v>
      </c>
      <c r="L2672" s="72" t="s">
        <v>336</v>
      </c>
      <c r="M2672" s="72" t="s">
        <v>35</v>
      </c>
    </row>
    <row r="2673" spans="2:13" x14ac:dyDescent="0.25">
      <c r="B2673" s="72" t="s">
        <v>12</v>
      </c>
      <c r="C2673" s="72" t="s">
        <v>13</v>
      </c>
      <c r="D2673" s="72" t="s">
        <v>14</v>
      </c>
      <c r="E2673" s="72" t="s">
        <v>256</v>
      </c>
      <c r="F2673" s="73">
        <v>-224</v>
      </c>
      <c r="G2673" s="72" t="s">
        <v>16</v>
      </c>
      <c r="H2673" s="72" t="s">
        <v>24</v>
      </c>
      <c r="I2673" s="72" t="s">
        <v>18</v>
      </c>
      <c r="J2673" s="72" t="s">
        <v>19</v>
      </c>
      <c r="K2673" s="72" t="s">
        <v>37</v>
      </c>
      <c r="L2673" s="72" t="s">
        <v>602</v>
      </c>
      <c r="M2673" s="72"/>
    </row>
    <row r="2674" spans="2:13" x14ac:dyDescent="0.25">
      <c r="B2674" s="72" t="s">
        <v>12</v>
      </c>
      <c r="C2674" s="72" t="s">
        <v>13</v>
      </c>
      <c r="D2674" s="72" t="s">
        <v>14</v>
      </c>
      <c r="E2674" s="72" t="s">
        <v>39</v>
      </c>
      <c r="F2674" s="73">
        <v>-26</v>
      </c>
      <c r="G2674" s="72" t="s">
        <v>16</v>
      </c>
      <c r="H2674" s="72" t="s">
        <v>24</v>
      </c>
      <c r="I2674" s="72" t="s">
        <v>48</v>
      </c>
      <c r="J2674" s="72" t="s">
        <v>19</v>
      </c>
      <c r="K2674" s="72" t="s">
        <v>49</v>
      </c>
      <c r="L2674" s="72" t="s">
        <v>166</v>
      </c>
      <c r="M2674" s="72"/>
    </row>
    <row r="2675" spans="2:13" x14ac:dyDescent="0.25">
      <c r="B2675" s="72" t="s">
        <v>12</v>
      </c>
      <c r="C2675" s="72" t="s">
        <v>13</v>
      </c>
      <c r="D2675" s="72" t="s">
        <v>14</v>
      </c>
      <c r="E2675" s="72" t="s">
        <v>51</v>
      </c>
      <c r="F2675" s="73">
        <v>3503</v>
      </c>
      <c r="G2675" s="72" t="s">
        <v>16</v>
      </c>
      <c r="H2675" s="72" t="s">
        <v>17</v>
      </c>
      <c r="I2675" s="72" t="s">
        <v>18</v>
      </c>
      <c r="J2675" s="72" t="s">
        <v>19</v>
      </c>
      <c r="K2675" s="72" t="s">
        <v>25</v>
      </c>
      <c r="L2675" s="72" t="s">
        <v>625</v>
      </c>
      <c r="M2675" s="72"/>
    </row>
    <row r="2676" spans="2:13" x14ac:dyDescent="0.25">
      <c r="B2676" s="72" t="s">
        <v>12</v>
      </c>
      <c r="C2676" s="72" t="s">
        <v>13</v>
      </c>
      <c r="D2676" s="72" t="s">
        <v>14</v>
      </c>
      <c r="E2676" s="72" t="s">
        <v>264</v>
      </c>
      <c r="F2676" s="73">
        <v>363526</v>
      </c>
      <c r="G2676" s="72" t="s">
        <v>16</v>
      </c>
      <c r="H2676" s="72" t="s">
        <v>24</v>
      </c>
      <c r="I2676" s="72" t="s">
        <v>18</v>
      </c>
      <c r="J2676" s="72" t="s">
        <v>19</v>
      </c>
      <c r="K2676" s="72" t="s">
        <v>25</v>
      </c>
      <c r="L2676" s="72" t="s">
        <v>374</v>
      </c>
      <c r="M2676" s="72" t="s">
        <v>67</v>
      </c>
    </row>
    <row r="2677" spans="2:13" x14ac:dyDescent="0.25">
      <c r="B2677" s="72" t="s">
        <v>12</v>
      </c>
      <c r="C2677" s="72" t="s">
        <v>13</v>
      </c>
      <c r="D2677" s="72" t="s">
        <v>14</v>
      </c>
      <c r="E2677" s="72" t="s">
        <v>83</v>
      </c>
      <c r="F2677" s="73">
        <v>2368</v>
      </c>
      <c r="G2677" s="72" t="s">
        <v>16</v>
      </c>
      <c r="H2677" s="72" t="s">
        <v>24</v>
      </c>
      <c r="I2677" s="72" t="s">
        <v>18</v>
      </c>
      <c r="J2677" s="72" t="s">
        <v>19</v>
      </c>
      <c r="K2677" s="72" t="s">
        <v>25</v>
      </c>
      <c r="L2677" s="72" t="s">
        <v>493</v>
      </c>
      <c r="M2677" s="72"/>
    </row>
    <row r="2678" spans="2:13" x14ac:dyDescent="0.25">
      <c r="B2678" s="72" t="s">
        <v>12</v>
      </c>
      <c r="C2678" s="72" t="s">
        <v>13</v>
      </c>
      <c r="D2678" s="72" t="s">
        <v>14</v>
      </c>
      <c r="E2678" s="72" t="s">
        <v>79</v>
      </c>
      <c r="F2678" s="73">
        <v>-13371</v>
      </c>
      <c r="G2678" s="72" t="s">
        <v>16</v>
      </c>
      <c r="H2678" s="72" t="s">
        <v>17</v>
      </c>
      <c r="I2678" s="72" t="s">
        <v>18</v>
      </c>
      <c r="J2678" s="72" t="s">
        <v>19</v>
      </c>
      <c r="K2678" s="72" t="s">
        <v>108</v>
      </c>
      <c r="L2678" s="72" t="s">
        <v>367</v>
      </c>
      <c r="M2678" s="72"/>
    </row>
    <row r="2679" spans="2:13" x14ac:dyDescent="0.25">
      <c r="B2679" s="72" t="s">
        <v>12</v>
      </c>
      <c r="C2679" s="72" t="s">
        <v>13</v>
      </c>
      <c r="D2679" s="72" t="s">
        <v>14</v>
      </c>
      <c r="E2679" s="72" t="s">
        <v>58</v>
      </c>
      <c r="F2679" s="73">
        <v>37961</v>
      </c>
      <c r="G2679" s="72" t="s">
        <v>16</v>
      </c>
      <c r="H2679" s="72" t="s">
        <v>17</v>
      </c>
      <c r="I2679" s="72" t="s">
        <v>18</v>
      </c>
      <c r="J2679" s="72" t="s">
        <v>19</v>
      </c>
      <c r="K2679" s="72" t="s">
        <v>37</v>
      </c>
      <c r="L2679" s="72" t="s">
        <v>71</v>
      </c>
      <c r="M2679" s="72" t="s">
        <v>112</v>
      </c>
    </row>
    <row r="2680" spans="2:13" x14ac:dyDescent="0.25">
      <c r="B2680" s="72" t="s">
        <v>12</v>
      </c>
      <c r="C2680" s="72" t="s">
        <v>13</v>
      </c>
      <c r="D2680" s="72" t="s">
        <v>14</v>
      </c>
      <c r="E2680" s="72" t="s">
        <v>36</v>
      </c>
      <c r="F2680" s="73">
        <v>1415899</v>
      </c>
      <c r="G2680" s="72" t="s">
        <v>16</v>
      </c>
      <c r="H2680" s="72" t="s">
        <v>24</v>
      </c>
      <c r="I2680" s="72" t="s">
        <v>18</v>
      </c>
      <c r="J2680" s="72" t="s">
        <v>19</v>
      </c>
      <c r="K2680" s="72" t="s">
        <v>37</v>
      </c>
      <c r="L2680" s="72" t="s">
        <v>59</v>
      </c>
      <c r="M2680" s="72" t="s">
        <v>29</v>
      </c>
    </row>
    <row r="2681" spans="2:13" x14ac:dyDescent="0.25">
      <c r="B2681" s="72" t="s">
        <v>12</v>
      </c>
      <c r="C2681" s="72" t="s">
        <v>13</v>
      </c>
      <c r="D2681" s="72" t="s">
        <v>14</v>
      </c>
      <c r="E2681" s="72" t="s">
        <v>55</v>
      </c>
      <c r="F2681" s="73">
        <v>4161694</v>
      </c>
      <c r="G2681" s="72" t="s">
        <v>16</v>
      </c>
      <c r="H2681" s="72" t="s">
        <v>24</v>
      </c>
      <c r="I2681" s="72" t="s">
        <v>18</v>
      </c>
      <c r="J2681" s="72" t="s">
        <v>19</v>
      </c>
      <c r="K2681" s="72" t="s">
        <v>25</v>
      </c>
      <c r="L2681" s="72" t="s">
        <v>388</v>
      </c>
      <c r="M2681" s="72" t="s">
        <v>57</v>
      </c>
    </row>
    <row r="2682" spans="2:13" x14ac:dyDescent="0.25">
      <c r="B2682" s="72" t="s">
        <v>12</v>
      </c>
      <c r="C2682" s="72" t="s">
        <v>13</v>
      </c>
      <c r="D2682" s="72" t="s">
        <v>14</v>
      </c>
      <c r="E2682" s="72" t="s">
        <v>51</v>
      </c>
      <c r="F2682" s="73">
        <v>23715</v>
      </c>
      <c r="G2682" s="72" t="s">
        <v>16</v>
      </c>
      <c r="H2682" s="72" t="s">
        <v>17</v>
      </c>
      <c r="I2682" s="72" t="s">
        <v>18</v>
      </c>
      <c r="J2682" s="72" t="s">
        <v>19</v>
      </c>
      <c r="K2682" s="72" t="s">
        <v>25</v>
      </c>
      <c r="L2682" s="72" t="s">
        <v>432</v>
      </c>
      <c r="M2682" s="72"/>
    </row>
    <row r="2683" spans="2:13" x14ac:dyDescent="0.25">
      <c r="B2683" s="72" t="s">
        <v>12</v>
      </c>
      <c r="C2683" s="72" t="s">
        <v>13</v>
      </c>
      <c r="D2683" s="72" t="s">
        <v>14</v>
      </c>
      <c r="E2683" s="72" t="s">
        <v>15</v>
      </c>
      <c r="F2683" s="73">
        <v>399261</v>
      </c>
      <c r="G2683" s="72" t="s">
        <v>16</v>
      </c>
      <c r="H2683" s="72" t="s">
        <v>24</v>
      </c>
      <c r="I2683" s="72" t="s">
        <v>18</v>
      </c>
      <c r="J2683" s="72" t="s">
        <v>19</v>
      </c>
      <c r="K2683" s="72" t="s">
        <v>102</v>
      </c>
      <c r="L2683" s="72" t="s">
        <v>103</v>
      </c>
      <c r="M2683" s="72" t="s">
        <v>67</v>
      </c>
    </row>
    <row r="2684" spans="2:13" x14ac:dyDescent="0.25">
      <c r="B2684" s="72" t="s">
        <v>12</v>
      </c>
      <c r="C2684" s="72" t="s">
        <v>13</v>
      </c>
      <c r="D2684" s="72" t="s">
        <v>14</v>
      </c>
      <c r="E2684" s="72" t="s">
        <v>187</v>
      </c>
      <c r="F2684" s="73">
        <v>4005395</v>
      </c>
      <c r="G2684" s="72" t="s">
        <v>16</v>
      </c>
      <c r="H2684" s="72" t="s">
        <v>24</v>
      </c>
      <c r="I2684" s="72" t="s">
        <v>18</v>
      </c>
      <c r="J2684" s="72" t="s">
        <v>19</v>
      </c>
      <c r="K2684" s="72" t="s">
        <v>25</v>
      </c>
      <c r="L2684" s="72" t="s">
        <v>153</v>
      </c>
      <c r="M2684" s="72" t="s">
        <v>112</v>
      </c>
    </row>
    <row r="2685" spans="2:13" x14ac:dyDescent="0.25">
      <c r="B2685" s="72" t="s">
        <v>12</v>
      </c>
      <c r="C2685" s="72" t="s">
        <v>160</v>
      </c>
      <c r="D2685" s="72" t="s">
        <v>14</v>
      </c>
      <c r="E2685" s="72" t="s">
        <v>792</v>
      </c>
      <c r="F2685" s="73">
        <v>1</v>
      </c>
      <c r="G2685" s="72" t="s">
        <v>16</v>
      </c>
      <c r="H2685" s="72" t="s">
        <v>24</v>
      </c>
      <c r="I2685" s="72" t="s">
        <v>18</v>
      </c>
      <c r="J2685" s="72" t="s">
        <v>19</v>
      </c>
      <c r="K2685" s="72"/>
      <c r="L2685" s="72"/>
      <c r="M2685" s="72" t="s">
        <v>62</v>
      </c>
    </row>
    <row r="2686" spans="2:13" x14ac:dyDescent="0.25">
      <c r="B2686" s="72" t="s">
        <v>12</v>
      </c>
      <c r="C2686" s="72" t="s">
        <v>13</v>
      </c>
      <c r="D2686" s="72" t="s">
        <v>14</v>
      </c>
      <c r="E2686" s="72" t="s">
        <v>15</v>
      </c>
      <c r="F2686" s="73">
        <v>603718</v>
      </c>
      <c r="G2686" s="72" t="s">
        <v>16</v>
      </c>
      <c r="H2686" s="72" t="s">
        <v>17</v>
      </c>
      <c r="I2686" s="72" t="s">
        <v>18</v>
      </c>
      <c r="J2686" s="72" t="s">
        <v>19</v>
      </c>
      <c r="K2686" s="72" t="s">
        <v>20</v>
      </c>
      <c r="L2686" s="72" t="s">
        <v>226</v>
      </c>
      <c r="M2686" s="72" t="s">
        <v>67</v>
      </c>
    </row>
    <row r="2687" spans="2:13" x14ac:dyDescent="0.25">
      <c r="B2687" s="72" t="s">
        <v>12</v>
      </c>
      <c r="C2687" s="72" t="s">
        <v>13</v>
      </c>
      <c r="D2687" s="72" t="s">
        <v>14</v>
      </c>
      <c r="E2687" s="72" t="s">
        <v>132</v>
      </c>
      <c r="F2687" s="73">
        <v>51550</v>
      </c>
      <c r="G2687" s="72" t="s">
        <v>16</v>
      </c>
      <c r="H2687" s="72" t="s">
        <v>17</v>
      </c>
      <c r="I2687" s="72" t="s">
        <v>18</v>
      </c>
      <c r="J2687" s="72" t="s">
        <v>19</v>
      </c>
      <c r="K2687" s="72" t="s">
        <v>25</v>
      </c>
      <c r="L2687" s="72" t="s">
        <v>115</v>
      </c>
      <c r="M2687" s="72" t="s">
        <v>67</v>
      </c>
    </row>
    <row r="2688" spans="2:13" x14ac:dyDescent="0.25">
      <c r="B2688" s="72" t="s">
        <v>12</v>
      </c>
      <c r="C2688" s="72" t="s">
        <v>13</v>
      </c>
      <c r="D2688" s="72" t="s">
        <v>14</v>
      </c>
      <c r="E2688" s="72" t="s">
        <v>27</v>
      </c>
      <c r="F2688" s="73">
        <v>917387</v>
      </c>
      <c r="G2688" s="72" t="s">
        <v>16</v>
      </c>
      <c r="H2688" s="72" t="s">
        <v>24</v>
      </c>
      <c r="I2688" s="72" t="s">
        <v>18</v>
      </c>
      <c r="J2688" s="72" t="s">
        <v>19</v>
      </c>
      <c r="K2688" s="72" t="s">
        <v>25</v>
      </c>
      <c r="L2688" s="72" t="s">
        <v>128</v>
      </c>
      <c r="M2688" s="72" t="s">
        <v>47</v>
      </c>
    </row>
    <row r="2689" spans="2:13" x14ac:dyDescent="0.25">
      <c r="B2689" s="72" t="s">
        <v>12</v>
      </c>
      <c r="C2689" s="72" t="s">
        <v>13</v>
      </c>
      <c r="D2689" s="72" t="s">
        <v>14</v>
      </c>
      <c r="E2689" s="72" t="s">
        <v>123</v>
      </c>
      <c r="F2689" s="73">
        <v>-4126</v>
      </c>
      <c r="G2689" s="72" t="s">
        <v>16</v>
      </c>
      <c r="H2689" s="72" t="s">
        <v>24</v>
      </c>
      <c r="I2689" s="72" t="s">
        <v>18</v>
      </c>
      <c r="J2689" s="72" t="s">
        <v>19</v>
      </c>
      <c r="K2689" s="72" t="s">
        <v>37</v>
      </c>
      <c r="L2689" s="72" t="s">
        <v>221</v>
      </c>
      <c r="M2689" s="72"/>
    </row>
    <row r="2690" spans="2:13" x14ac:dyDescent="0.25">
      <c r="B2690" s="72" t="s">
        <v>12</v>
      </c>
      <c r="C2690" s="72" t="s">
        <v>13</v>
      </c>
      <c r="D2690" s="72" t="s">
        <v>14</v>
      </c>
      <c r="E2690" s="72" t="s">
        <v>123</v>
      </c>
      <c r="F2690" s="73">
        <v>-14566</v>
      </c>
      <c r="G2690" s="72" t="s">
        <v>16</v>
      </c>
      <c r="H2690" s="72" t="s">
        <v>17</v>
      </c>
      <c r="I2690" s="72" t="s">
        <v>18</v>
      </c>
      <c r="J2690" s="72" t="s">
        <v>19</v>
      </c>
      <c r="K2690" s="72" t="s">
        <v>20</v>
      </c>
      <c r="L2690" s="72" t="s">
        <v>199</v>
      </c>
      <c r="M2690" s="72"/>
    </row>
    <row r="2691" spans="2:13" x14ac:dyDescent="0.25">
      <c r="B2691" s="72" t="s">
        <v>12</v>
      </c>
      <c r="C2691" s="72" t="s">
        <v>13</v>
      </c>
      <c r="D2691" s="72" t="s">
        <v>14</v>
      </c>
      <c r="E2691" s="72" t="s">
        <v>58</v>
      </c>
      <c r="F2691" s="73">
        <v>280870</v>
      </c>
      <c r="G2691" s="72" t="s">
        <v>269</v>
      </c>
      <c r="H2691" s="72" t="s">
        <v>24</v>
      </c>
      <c r="I2691" s="72" t="s">
        <v>18</v>
      </c>
      <c r="J2691" s="72" t="s">
        <v>19</v>
      </c>
      <c r="K2691" s="72" t="s">
        <v>96</v>
      </c>
      <c r="L2691" s="72" t="s">
        <v>162</v>
      </c>
      <c r="M2691" s="72" t="s">
        <v>35</v>
      </c>
    </row>
    <row r="2692" spans="2:13" x14ac:dyDescent="0.25">
      <c r="B2692" s="72" t="s">
        <v>12</v>
      </c>
      <c r="C2692" s="72" t="s">
        <v>13</v>
      </c>
      <c r="D2692" s="72" t="s">
        <v>14</v>
      </c>
      <c r="E2692" s="72" t="s">
        <v>51</v>
      </c>
      <c r="F2692" s="73">
        <v>525786</v>
      </c>
      <c r="G2692" s="72" t="s">
        <v>16</v>
      </c>
      <c r="H2692" s="72" t="s">
        <v>24</v>
      </c>
      <c r="I2692" s="72" t="s">
        <v>18</v>
      </c>
      <c r="J2692" s="72" t="s">
        <v>19</v>
      </c>
      <c r="K2692" s="72" t="s">
        <v>37</v>
      </c>
      <c r="L2692" s="72" t="s">
        <v>497</v>
      </c>
      <c r="M2692" s="72"/>
    </row>
    <row r="2693" spans="2:13" x14ac:dyDescent="0.25">
      <c r="B2693" s="72" t="s">
        <v>12</v>
      </c>
      <c r="C2693" s="72" t="s">
        <v>13</v>
      </c>
      <c r="D2693" s="72" t="s">
        <v>14</v>
      </c>
      <c r="E2693" s="72" t="s">
        <v>146</v>
      </c>
      <c r="F2693" s="73">
        <v>-97206</v>
      </c>
      <c r="G2693" s="72" t="s">
        <v>16</v>
      </c>
      <c r="H2693" s="72" t="s">
        <v>24</v>
      </c>
      <c r="I2693" s="72" t="s">
        <v>18</v>
      </c>
      <c r="J2693" s="72" t="s">
        <v>19</v>
      </c>
      <c r="K2693" s="72" t="s">
        <v>102</v>
      </c>
      <c r="L2693" s="72" t="s">
        <v>344</v>
      </c>
      <c r="M2693" s="72"/>
    </row>
    <row r="2694" spans="2:13" x14ac:dyDescent="0.25">
      <c r="B2694" s="72" t="s">
        <v>12</v>
      </c>
      <c r="C2694" s="72" t="s">
        <v>13</v>
      </c>
      <c r="D2694" s="72" t="s">
        <v>14</v>
      </c>
      <c r="E2694" s="72" t="s">
        <v>79</v>
      </c>
      <c r="F2694" s="73">
        <v>-43</v>
      </c>
      <c r="G2694" s="72" t="s">
        <v>16</v>
      </c>
      <c r="H2694" s="72" t="s">
        <v>24</v>
      </c>
      <c r="I2694" s="72" t="s">
        <v>18</v>
      </c>
      <c r="J2694" s="72" t="s">
        <v>19</v>
      </c>
      <c r="K2694" s="72" t="s">
        <v>37</v>
      </c>
      <c r="L2694" s="72" t="s">
        <v>372</v>
      </c>
      <c r="M2694" s="72"/>
    </row>
    <row r="2695" spans="2:13" x14ac:dyDescent="0.25">
      <c r="B2695" s="72" t="s">
        <v>12</v>
      </c>
      <c r="C2695" s="72" t="s">
        <v>13</v>
      </c>
      <c r="D2695" s="72" t="s">
        <v>14</v>
      </c>
      <c r="E2695" s="72" t="s">
        <v>94</v>
      </c>
      <c r="F2695" s="73">
        <v>1536</v>
      </c>
      <c r="G2695" s="72" t="s">
        <v>16</v>
      </c>
      <c r="H2695" s="72" t="s">
        <v>17</v>
      </c>
      <c r="I2695" s="72" t="s">
        <v>18</v>
      </c>
      <c r="J2695" s="72" t="s">
        <v>19</v>
      </c>
      <c r="K2695" s="72" t="s">
        <v>25</v>
      </c>
      <c r="L2695" s="72" t="s">
        <v>124</v>
      </c>
      <c r="M2695" s="72"/>
    </row>
    <row r="2696" spans="2:13" x14ac:dyDescent="0.25">
      <c r="B2696" s="72" t="s">
        <v>12</v>
      </c>
      <c r="C2696" s="72" t="s">
        <v>13</v>
      </c>
      <c r="D2696" s="72" t="s">
        <v>14</v>
      </c>
      <c r="E2696" s="72" t="s">
        <v>68</v>
      </c>
      <c r="F2696" s="73">
        <v>-248</v>
      </c>
      <c r="G2696" s="72" t="s">
        <v>16</v>
      </c>
      <c r="H2696" s="72" t="s">
        <v>17</v>
      </c>
      <c r="I2696" s="72" t="s">
        <v>18</v>
      </c>
      <c r="J2696" s="72" t="s">
        <v>227</v>
      </c>
      <c r="K2696" s="72" t="s">
        <v>25</v>
      </c>
      <c r="L2696" s="72" t="s">
        <v>80</v>
      </c>
      <c r="M2696" s="72"/>
    </row>
    <row r="2697" spans="2:13" x14ac:dyDescent="0.25">
      <c r="B2697" s="72" t="s">
        <v>12</v>
      </c>
      <c r="C2697" s="72" t="s">
        <v>13</v>
      </c>
      <c r="D2697" s="72" t="s">
        <v>14</v>
      </c>
      <c r="E2697" s="72" t="s">
        <v>58</v>
      </c>
      <c r="F2697" s="73">
        <v>171430</v>
      </c>
      <c r="G2697" s="72" t="s">
        <v>16</v>
      </c>
      <c r="H2697" s="72" t="s">
        <v>17</v>
      </c>
      <c r="I2697" s="72" t="s">
        <v>18</v>
      </c>
      <c r="J2697" s="72" t="s">
        <v>19</v>
      </c>
      <c r="K2697" s="72" t="s">
        <v>25</v>
      </c>
      <c r="L2697" s="72" t="s">
        <v>459</v>
      </c>
      <c r="M2697" s="72" t="s">
        <v>35</v>
      </c>
    </row>
    <row r="2698" spans="2:13" x14ac:dyDescent="0.25">
      <c r="B2698" s="72" t="s">
        <v>12</v>
      </c>
      <c r="C2698" s="72" t="s">
        <v>13</v>
      </c>
      <c r="D2698" s="72" t="s">
        <v>14</v>
      </c>
      <c r="E2698" s="72" t="s">
        <v>30</v>
      </c>
      <c r="F2698" s="73">
        <v>-1170</v>
      </c>
      <c r="G2698" s="72" t="s">
        <v>16</v>
      </c>
      <c r="H2698" s="72" t="s">
        <v>24</v>
      </c>
      <c r="I2698" s="72" t="s">
        <v>18</v>
      </c>
      <c r="J2698" s="72" t="s">
        <v>19</v>
      </c>
      <c r="K2698" s="72" t="s">
        <v>130</v>
      </c>
      <c r="L2698" s="72" t="s">
        <v>612</v>
      </c>
      <c r="M2698" s="72"/>
    </row>
    <row r="2699" spans="2:13" x14ac:dyDescent="0.25">
      <c r="B2699" s="72" t="s">
        <v>12</v>
      </c>
      <c r="C2699" s="72" t="s">
        <v>13</v>
      </c>
      <c r="D2699" s="72" t="s">
        <v>14</v>
      </c>
      <c r="E2699" s="72" t="s">
        <v>123</v>
      </c>
      <c r="F2699" s="73">
        <v>-327</v>
      </c>
      <c r="G2699" s="72" t="s">
        <v>16</v>
      </c>
      <c r="H2699" s="72" t="s">
        <v>24</v>
      </c>
      <c r="I2699" s="72" t="s">
        <v>18</v>
      </c>
      <c r="J2699" s="72" t="s">
        <v>19</v>
      </c>
      <c r="K2699" s="72" t="s">
        <v>25</v>
      </c>
      <c r="L2699" s="72" t="s">
        <v>88</v>
      </c>
      <c r="M2699" s="72"/>
    </row>
    <row r="2700" spans="2:13" x14ac:dyDescent="0.25">
      <c r="B2700" s="72" t="s">
        <v>12</v>
      </c>
      <c r="C2700" s="72" t="s">
        <v>13</v>
      </c>
      <c r="D2700" s="72" t="s">
        <v>14</v>
      </c>
      <c r="E2700" s="72" t="s">
        <v>39</v>
      </c>
      <c r="F2700" s="73">
        <v>-161</v>
      </c>
      <c r="G2700" s="72" t="s">
        <v>16</v>
      </c>
      <c r="H2700" s="72" t="s">
        <v>24</v>
      </c>
      <c r="I2700" s="72" t="s">
        <v>18</v>
      </c>
      <c r="J2700" s="72" t="s">
        <v>19</v>
      </c>
      <c r="K2700" s="72" t="s">
        <v>25</v>
      </c>
      <c r="L2700" s="72" t="s">
        <v>688</v>
      </c>
      <c r="M2700" s="72"/>
    </row>
    <row r="2701" spans="2:13" x14ac:dyDescent="0.25">
      <c r="B2701" s="72" t="s">
        <v>12</v>
      </c>
      <c r="C2701" s="72" t="s">
        <v>13</v>
      </c>
      <c r="D2701" s="72" t="s">
        <v>14</v>
      </c>
      <c r="E2701" s="72" t="s">
        <v>146</v>
      </c>
      <c r="F2701" s="73">
        <v>-25565</v>
      </c>
      <c r="G2701" s="72" t="s">
        <v>16</v>
      </c>
      <c r="H2701" s="72" t="s">
        <v>24</v>
      </c>
      <c r="I2701" s="72" t="s">
        <v>18</v>
      </c>
      <c r="J2701" s="72" t="s">
        <v>19</v>
      </c>
      <c r="K2701" s="72" t="s">
        <v>49</v>
      </c>
      <c r="L2701" s="72" t="s">
        <v>66</v>
      </c>
      <c r="M2701" s="72"/>
    </row>
    <row r="2702" spans="2:13" x14ac:dyDescent="0.25">
      <c r="B2702" s="72" t="s">
        <v>12</v>
      </c>
      <c r="C2702" s="72" t="s">
        <v>13</v>
      </c>
      <c r="D2702" s="72" t="s">
        <v>14</v>
      </c>
      <c r="E2702" s="72" t="s">
        <v>55</v>
      </c>
      <c r="F2702" s="73">
        <v>75508</v>
      </c>
      <c r="G2702" s="72" t="s">
        <v>16</v>
      </c>
      <c r="H2702" s="72" t="s">
        <v>17</v>
      </c>
      <c r="I2702" s="72" t="s">
        <v>48</v>
      </c>
      <c r="J2702" s="72" t="s">
        <v>19</v>
      </c>
      <c r="K2702" s="72" t="s">
        <v>25</v>
      </c>
      <c r="L2702" s="72" t="s">
        <v>377</v>
      </c>
      <c r="M2702" s="72" t="s">
        <v>29</v>
      </c>
    </row>
    <row r="2703" spans="2:13" x14ac:dyDescent="0.25">
      <c r="B2703" s="72" t="s">
        <v>12</v>
      </c>
      <c r="C2703" s="72" t="s">
        <v>13</v>
      </c>
      <c r="D2703" s="72" t="s">
        <v>14</v>
      </c>
      <c r="E2703" s="72" t="s">
        <v>55</v>
      </c>
      <c r="F2703" s="73">
        <v>13260</v>
      </c>
      <c r="G2703" s="72" t="s">
        <v>16</v>
      </c>
      <c r="H2703" s="72" t="s">
        <v>17</v>
      </c>
      <c r="I2703" s="72" t="s">
        <v>18</v>
      </c>
      <c r="J2703" s="72" t="s">
        <v>19</v>
      </c>
      <c r="K2703" s="72" t="s">
        <v>25</v>
      </c>
      <c r="L2703" s="72" t="s">
        <v>513</v>
      </c>
      <c r="M2703" s="72" t="s">
        <v>112</v>
      </c>
    </row>
    <row r="2704" spans="2:13" x14ac:dyDescent="0.25">
      <c r="B2704" s="72" t="s">
        <v>12</v>
      </c>
      <c r="C2704" s="72" t="s">
        <v>13</v>
      </c>
      <c r="D2704" s="72" t="s">
        <v>14</v>
      </c>
      <c r="E2704" s="72" t="s">
        <v>55</v>
      </c>
      <c r="F2704" s="73">
        <v>405350</v>
      </c>
      <c r="G2704" s="72" t="s">
        <v>16</v>
      </c>
      <c r="H2704" s="72" t="s">
        <v>24</v>
      </c>
      <c r="I2704" s="72" t="s">
        <v>48</v>
      </c>
      <c r="J2704" s="72" t="s">
        <v>19</v>
      </c>
      <c r="K2704" s="72" t="s">
        <v>43</v>
      </c>
      <c r="L2704" s="72" t="s">
        <v>336</v>
      </c>
      <c r="M2704" s="72" t="s">
        <v>29</v>
      </c>
    </row>
    <row r="2705" spans="2:13" x14ac:dyDescent="0.25">
      <c r="B2705" s="72" t="s">
        <v>12</v>
      </c>
      <c r="C2705" s="72" t="s">
        <v>13</v>
      </c>
      <c r="D2705" s="72" t="s">
        <v>14</v>
      </c>
      <c r="E2705" s="72" t="s">
        <v>55</v>
      </c>
      <c r="F2705" s="73">
        <v>129292</v>
      </c>
      <c r="G2705" s="72" t="s">
        <v>16</v>
      </c>
      <c r="H2705" s="72" t="s">
        <v>24</v>
      </c>
      <c r="I2705" s="72" t="s">
        <v>48</v>
      </c>
      <c r="J2705" s="72" t="s">
        <v>19</v>
      </c>
      <c r="K2705" s="72" t="s">
        <v>37</v>
      </c>
      <c r="L2705" s="72" t="s">
        <v>71</v>
      </c>
      <c r="M2705" s="72" t="s">
        <v>57</v>
      </c>
    </row>
    <row r="2706" spans="2:13" x14ac:dyDescent="0.25">
      <c r="B2706" s="72" t="s">
        <v>12</v>
      </c>
      <c r="C2706" s="72" t="s">
        <v>13</v>
      </c>
      <c r="D2706" s="72" t="s">
        <v>14</v>
      </c>
      <c r="E2706" s="72" t="s">
        <v>68</v>
      </c>
      <c r="F2706" s="73">
        <v>-728</v>
      </c>
      <c r="G2706" s="72" t="s">
        <v>16</v>
      </c>
      <c r="H2706" s="72" t="s">
        <v>24</v>
      </c>
      <c r="I2706" s="72" t="s">
        <v>18</v>
      </c>
      <c r="J2706" s="72" t="s">
        <v>19</v>
      </c>
      <c r="K2706" s="72" t="s">
        <v>63</v>
      </c>
      <c r="L2706" s="72" t="s">
        <v>306</v>
      </c>
      <c r="M2706" s="72"/>
    </row>
    <row r="2707" spans="2:13" x14ac:dyDescent="0.25">
      <c r="B2707" s="72" t="s">
        <v>12</v>
      </c>
      <c r="C2707" s="72" t="s">
        <v>13</v>
      </c>
      <c r="D2707" s="72" t="s">
        <v>14</v>
      </c>
      <c r="E2707" s="72" t="s">
        <v>228</v>
      </c>
      <c r="F2707" s="73">
        <v>12474</v>
      </c>
      <c r="G2707" s="72" t="s">
        <v>16</v>
      </c>
      <c r="H2707" s="72" t="s">
        <v>17</v>
      </c>
      <c r="I2707" s="72" t="s">
        <v>48</v>
      </c>
      <c r="J2707" s="72" t="s">
        <v>19</v>
      </c>
      <c r="K2707" s="72" t="s">
        <v>49</v>
      </c>
      <c r="L2707" s="72" t="s">
        <v>91</v>
      </c>
      <c r="M2707" s="72" t="s">
        <v>67</v>
      </c>
    </row>
    <row r="2708" spans="2:13" x14ac:dyDescent="0.25">
      <c r="B2708" s="72" t="s">
        <v>12</v>
      </c>
      <c r="C2708" s="72" t="s">
        <v>13</v>
      </c>
      <c r="D2708" s="72" t="s">
        <v>14</v>
      </c>
      <c r="E2708" s="72" t="s">
        <v>39</v>
      </c>
      <c r="F2708" s="73">
        <v>-3309</v>
      </c>
      <c r="G2708" s="72" t="s">
        <v>16</v>
      </c>
      <c r="H2708" s="72" t="s">
        <v>24</v>
      </c>
      <c r="I2708" s="72" t="s">
        <v>18</v>
      </c>
      <c r="J2708" s="72" t="s">
        <v>19</v>
      </c>
      <c r="K2708" s="72" t="s">
        <v>63</v>
      </c>
      <c r="L2708" s="72" t="s">
        <v>562</v>
      </c>
      <c r="M2708" s="72"/>
    </row>
    <row r="2709" spans="2:13" x14ac:dyDescent="0.25">
      <c r="B2709" s="72" t="s">
        <v>12</v>
      </c>
      <c r="C2709" s="72" t="s">
        <v>13</v>
      </c>
      <c r="D2709" s="72" t="s">
        <v>14</v>
      </c>
      <c r="E2709" s="72" t="s">
        <v>51</v>
      </c>
      <c r="F2709" s="73">
        <v>331236</v>
      </c>
      <c r="G2709" s="72" t="s">
        <v>16</v>
      </c>
      <c r="H2709" s="72" t="s">
        <v>24</v>
      </c>
      <c r="I2709" s="72" t="s">
        <v>18</v>
      </c>
      <c r="J2709" s="72" t="s">
        <v>19</v>
      </c>
      <c r="K2709" s="72" t="s">
        <v>25</v>
      </c>
      <c r="L2709" s="72" t="s">
        <v>107</v>
      </c>
      <c r="M2709" s="72"/>
    </row>
    <row r="2710" spans="2:13" x14ac:dyDescent="0.25">
      <c r="B2710" s="72" t="s">
        <v>12</v>
      </c>
      <c r="C2710" s="72" t="s">
        <v>13</v>
      </c>
      <c r="D2710" s="72" t="s">
        <v>14</v>
      </c>
      <c r="E2710" s="72" t="s">
        <v>68</v>
      </c>
      <c r="F2710" s="73">
        <v>-569</v>
      </c>
      <c r="G2710" s="72" t="s">
        <v>16</v>
      </c>
      <c r="H2710" s="72" t="s">
        <v>24</v>
      </c>
      <c r="I2710" s="72" t="s">
        <v>48</v>
      </c>
      <c r="J2710" s="72" t="s">
        <v>19</v>
      </c>
      <c r="K2710" s="72" t="s">
        <v>37</v>
      </c>
      <c r="L2710" s="72" t="s">
        <v>504</v>
      </c>
      <c r="M2710" s="72"/>
    </row>
    <row r="2711" spans="2:13" x14ac:dyDescent="0.25">
      <c r="B2711" s="72" t="s">
        <v>12</v>
      </c>
      <c r="C2711" s="72" t="s">
        <v>13</v>
      </c>
      <c r="D2711" s="72" t="s">
        <v>14</v>
      </c>
      <c r="E2711" s="72" t="s">
        <v>55</v>
      </c>
      <c r="F2711" s="73">
        <v>2829967</v>
      </c>
      <c r="G2711" s="72" t="s">
        <v>16</v>
      </c>
      <c r="H2711" s="72" t="s">
        <v>24</v>
      </c>
      <c r="I2711" s="72" t="s">
        <v>18</v>
      </c>
      <c r="J2711" s="72" t="s">
        <v>19</v>
      </c>
      <c r="K2711" s="72" t="s">
        <v>31</v>
      </c>
      <c r="L2711" s="72" t="s">
        <v>293</v>
      </c>
      <c r="M2711" s="72" t="s">
        <v>47</v>
      </c>
    </row>
    <row r="2712" spans="2:13" x14ac:dyDescent="0.25">
      <c r="B2712" s="72" t="s">
        <v>12</v>
      </c>
      <c r="C2712" s="72" t="s">
        <v>13</v>
      </c>
      <c r="D2712" s="72" t="s">
        <v>14</v>
      </c>
      <c r="E2712" s="72" t="s">
        <v>55</v>
      </c>
      <c r="F2712" s="73">
        <v>3254360</v>
      </c>
      <c r="G2712" s="72" t="s">
        <v>16</v>
      </c>
      <c r="H2712" s="72" t="s">
        <v>24</v>
      </c>
      <c r="I2712" s="72" t="s">
        <v>18</v>
      </c>
      <c r="J2712" s="72" t="s">
        <v>19</v>
      </c>
      <c r="K2712" s="72" t="s">
        <v>49</v>
      </c>
      <c r="L2712" s="72" t="s">
        <v>167</v>
      </c>
      <c r="M2712" s="72" t="s">
        <v>29</v>
      </c>
    </row>
    <row r="2713" spans="2:13" x14ac:dyDescent="0.25">
      <c r="B2713" s="72" t="s">
        <v>12</v>
      </c>
      <c r="C2713" s="72" t="s">
        <v>13</v>
      </c>
      <c r="D2713" s="72" t="s">
        <v>14</v>
      </c>
      <c r="E2713" s="72" t="s">
        <v>39</v>
      </c>
      <c r="F2713" s="73">
        <v>-4</v>
      </c>
      <c r="G2713" s="72" t="s">
        <v>16</v>
      </c>
      <c r="H2713" s="72" t="s">
        <v>24</v>
      </c>
      <c r="I2713" s="72" t="s">
        <v>18</v>
      </c>
      <c r="J2713" s="72" t="s">
        <v>19</v>
      </c>
      <c r="K2713" s="72" t="s">
        <v>117</v>
      </c>
      <c r="L2713" s="72" t="s">
        <v>684</v>
      </c>
      <c r="M2713" s="72"/>
    </row>
    <row r="2714" spans="2:13" x14ac:dyDescent="0.25">
      <c r="B2714" s="72" t="s">
        <v>12</v>
      </c>
      <c r="C2714" s="72" t="s">
        <v>13</v>
      </c>
      <c r="D2714" s="72" t="s">
        <v>14</v>
      </c>
      <c r="E2714" s="72" t="s">
        <v>30</v>
      </c>
      <c r="F2714" s="73">
        <v>-9083</v>
      </c>
      <c r="G2714" s="72" t="s">
        <v>16</v>
      </c>
      <c r="H2714" s="72" t="s">
        <v>24</v>
      </c>
      <c r="I2714" s="72" t="s">
        <v>18</v>
      </c>
      <c r="J2714" s="72" t="s">
        <v>19</v>
      </c>
      <c r="K2714" s="72" t="s">
        <v>117</v>
      </c>
      <c r="L2714" s="72" t="s">
        <v>393</v>
      </c>
      <c r="M2714" s="72"/>
    </row>
    <row r="2715" spans="2:13" x14ac:dyDescent="0.25">
      <c r="B2715" s="72" t="s">
        <v>12</v>
      </c>
      <c r="C2715" s="72" t="s">
        <v>13</v>
      </c>
      <c r="D2715" s="72" t="s">
        <v>14</v>
      </c>
      <c r="E2715" s="72" t="s">
        <v>123</v>
      </c>
      <c r="F2715" s="73">
        <v>-1502</v>
      </c>
      <c r="G2715" s="72" t="s">
        <v>16</v>
      </c>
      <c r="H2715" s="72" t="s">
        <v>24</v>
      </c>
      <c r="I2715" s="72" t="s">
        <v>18</v>
      </c>
      <c r="J2715" s="72" t="s">
        <v>19</v>
      </c>
      <c r="K2715" s="72" t="s">
        <v>43</v>
      </c>
      <c r="L2715" s="72" t="s">
        <v>163</v>
      </c>
      <c r="M2715" s="72"/>
    </row>
    <row r="2716" spans="2:13" x14ac:dyDescent="0.25">
      <c r="B2716" s="72" t="s">
        <v>12</v>
      </c>
      <c r="C2716" s="72" t="s">
        <v>13</v>
      </c>
      <c r="D2716" s="72" t="s">
        <v>14</v>
      </c>
      <c r="E2716" s="72" t="s">
        <v>60</v>
      </c>
      <c r="F2716" s="73">
        <v>521100</v>
      </c>
      <c r="G2716" s="72" t="s">
        <v>16</v>
      </c>
      <c r="H2716" s="72" t="s">
        <v>17</v>
      </c>
      <c r="I2716" s="72" t="s">
        <v>18</v>
      </c>
      <c r="J2716" s="72" t="s">
        <v>19</v>
      </c>
      <c r="K2716" s="72" t="s">
        <v>37</v>
      </c>
      <c r="L2716" s="72" t="s">
        <v>113</v>
      </c>
      <c r="M2716" s="72" t="s">
        <v>133</v>
      </c>
    </row>
    <row r="2717" spans="2:13" x14ac:dyDescent="0.25">
      <c r="B2717" s="72" t="s">
        <v>12</v>
      </c>
      <c r="C2717" s="72" t="s">
        <v>13</v>
      </c>
      <c r="D2717" s="72" t="s">
        <v>14</v>
      </c>
      <c r="E2717" s="72" t="s">
        <v>33</v>
      </c>
      <c r="F2717" s="73">
        <v>48292</v>
      </c>
      <c r="G2717" s="72" t="s">
        <v>16</v>
      </c>
      <c r="H2717" s="72" t="s">
        <v>24</v>
      </c>
      <c r="I2717" s="72" t="s">
        <v>48</v>
      </c>
      <c r="J2717" s="72" t="s">
        <v>19</v>
      </c>
      <c r="K2717" s="72" t="s">
        <v>43</v>
      </c>
      <c r="L2717" s="72" t="s">
        <v>472</v>
      </c>
      <c r="M2717" s="72" t="s">
        <v>29</v>
      </c>
    </row>
    <row r="2718" spans="2:13" x14ac:dyDescent="0.25">
      <c r="B2718" s="72" t="s">
        <v>12</v>
      </c>
      <c r="C2718" s="72" t="s">
        <v>13</v>
      </c>
      <c r="D2718" s="72" t="s">
        <v>14</v>
      </c>
      <c r="E2718" s="72" t="s">
        <v>30</v>
      </c>
      <c r="F2718" s="73">
        <v>-5041</v>
      </c>
      <c r="G2718" s="72" t="s">
        <v>16</v>
      </c>
      <c r="H2718" s="72" t="s">
        <v>24</v>
      </c>
      <c r="I2718" s="72" t="s">
        <v>18</v>
      </c>
      <c r="J2718" s="72" t="s">
        <v>19</v>
      </c>
      <c r="K2718" s="72" t="s">
        <v>49</v>
      </c>
      <c r="L2718" s="72" t="s">
        <v>253</v>
      </c>
      <c r="M2718" s="72"/>
    </row>
    <row r="2719" spans="2:13" x14ac:dyDescent="0.25">
      <c r="B2719" s="72" t="s">
        <v>12</v>
      </c>
      <c r="C2719" s="72" t="s">
        <v>13</v>
      </c>
      <c r="D2719" s="72" t="s">
        <v>14</v>
      </c>
      <c r="E2719" s="72" t="s">
        <v>81</v>
      </c>
      <c r="F2719" s="73">
        <v>207131</v>
      </c>
      <c r="G2719" s="72" t="s">
        <v>16</v>
      </c>
      <c r="H2719" s="72" t="s">
        <v>17</v>
      </c>
      <c r="I2719" s="72" t="s">
        <v>48</v>
      </c>
      <c r="J2719" s="72" t="s">
        <v>19</v>
      </c>
      <c r="K2719" s="72" t="s">
        <v>49</v>
      </c>
      <c r="L2719" s="72" t="s">
        <v>208</v>
      </c>
      <c r="M2719" s="72" t="s">
        <v>29</v>
      </c>
    </row>
    <row r="2720" spans="2:13" x14ac:dyDescent="0.25">
      <c r="B2720" s="72" t="s">
        <v>12</v>
      </c>
      <c r="C2720" s="72" t="s">
        <v>13</v>
      </c>
      <c r="D2720" s="72" t="s">
        <v>14</v>
      </c>
      <c r="E2720" s="72" t="s">
        <v>79</v>
      </c>
      <c r="F2720" s="73">
        <v>-248</v>
      </c>
      <c r="G2720" s="72" t="s">
        <v>16</v>
      </c>
      <c r="H2720" s="72" t="s">
        <v>24</v>
      </c>
      <c r="I2720" s="72" t="s">
        <v>18</v>
      </c>
      <c r="J2720" s="72" t="s">
        <v>19</v>
      </c>
      <c r="K2720" s="72" t="s">
        <v>117</v>
      </c>
      <c r="L2720" s="72" t="s">
        <v>168</v>
      </c>
      <c r="M2720" s="72"/>
    </row>
    <row r="2721" spans="2:13" x14ac:dyDescent="0.25">
      <c r="B2721" s="72" t="s">
        <v>12</v>
      </c>
      <c r="C2721" s="72" t="s">
        <v>13</v>
      </c>
      <c r="D2721" s="72" t="s">
        <v>14</v>
      </c>
      <c r="E2721" s="72" t="s">
        <v>85</v>
      </c>
      <c r="F2721" s="73">
        <v>25054</v>
      </c>
      <c r="G2721" s="72" t="s">
        <v>16</v>
      </c>
      <c r="H2721" s="72" t="s">
        <v>17</v>
      </c>
      <c r="I2721" s="72" t="s">
        <v>18</v>
      </c>
      <c r="J2721" s="72" t="s">
        <v>19</v>
      </c>
      <c r="K2721" s="72" t="s">
        <v>25</v>
      </c>
      <c r="L2721" s="72" t="s">
        <v>347</v>
      </c>
      <c r="M2721" s="72"/>
    </row>
    <row r="2722" spans="2:13" x14ac:dyDescent="0.25">
      <c r="B2722" s="72" t="s">
        <v>12</v>
      </c>
      <c r="C2722" s="72" t="s">
        <v>13</v>
      </c>
      <c r="D2722" s="72" t="s">
        <v>14</v>
      </c>
      <c r="E2722" s="72" t="s">
        <v>132</v>
      </c>
      <c r="F2722" s="73">
        <v>114986</v>
      </c>
      <c r="G2722" s="72" t="s">
        <v>16</v>
      </c>
      <c r="H2722" s="72" t="s">
        <v>24</v>
      </c>
      <c r="I2722" s="72" t="s">
        <v>18</v>
      </c>
      <c r="J2722" s="72" t="s">
        <v>19</v>
      </c>
      <c r="K2722" s="72" t="s">
        <v>20</v>
      </c>
      <c r="L2722" s="72" t="s">
        <v>327</v>
      </c>
      <c r="M2722" s="72" t="s">
        <v>67</v>
      </c>
    </row>
    <row r="2723" spans="2:13" x14ac:dyDescent="0.25">
      <c r="B2723" s="72" t="s">
        <v>12</v>
      </c>
      <c r="C2723" s="72" t="s">
        <v>13</v>
      </c>
      <c r="D2723" s="72" t="s">
        <v>14</v>
      </c>
      <c r="E2723" s="72" t="s">
        <v>83</v>
      </c>
      <c r="F2723" s="73">
        <v>1019511</v>
      </c>
      <c r="G2723" s="72" t="s">
        <v>16</v>
      </c>
      <c r="H2723" s="72" t="s">
        <v>24</v>
      </c>
      <c r="I2723" s="72" t="s">
        <v>18</v>
      </c>
      <c r="J2723" s="72" t="s">
        <v>19</v>
      </c>
      <c r="K2723" s="72" t="s">
        <v>25</v>
      </c>
      <c r="L2723" s="72" t="s">
        <v>266</v>
      </c>
      <c r="M2723" s="72"/>
    </row>
    <row r="2724" spans="2:13" x14ac:dyDescent="0.25">
      <c r="B2724" s="72" t="s">
        <v>12</v>
      </c>
      <c r="C2724" s="72" t="s">
        <v>13</v>
      </c>
      <c r="D2724" s="72" t="s">
        <v>14</v>
      </c>
      <c r="E2724" s="72" t="s">
        <v>68</v>
      </c>
      <c r="F2724" s="73">
        <v>-112662</v>
      </c>
      <c r="G2724" s="72" t="s">
        <v>16</v>
      </c>
      <c r="H2724" s="72" t="s">
        <v>17</v>
      </c>
      <c r="I2724" s="72" t="s">
        <v>18</v>
      </c>
      <c r="J2724" s="72" t="s">
        <v>19</v>
      </c>
      <c r="K2724" s="72" t="s">
        <v>25</v>
      </c>
      <c r="L2724" s="72" t="s">
        <v>326</v>
      </c>
      <c r="M2724" s="72"/>
    </row>
    <row r="2725" spans="2:13" x14ac:dyDescent="0.25">
      <c r="B2725" s="72" t="s">
        <v>12</v>
      </c>
      <c r="C2725" s="72" t="s">
        <v>13</v>
      </c>
      <c r="D2725" s="72" t="s">
        <v>14</v>
      </c>
      <c r="E2725" s="72" t="s">
        <v>55</v>
      </c>
      <c r="F2725" s="73">
        <v>43289</v>
      </c>
      <c r="G2725" s="72" t="s">
        <v>16</v>
      </c>
      <c r="H2725" s="72" t="s">
        <v>17</v>
      </c>
      <c r="I2725" s="72" t="s">
        <v>18</v>
      </c>
      <c r="J2725" s="72" t="s">
        <v>19</v>
      </c>
      <c r="K2725" s="72" t="s">
        <v>25</v>
      </c>
      <c r="L2725" s="72" t="s">
        <v>646</v>
      </c>
      <c r="M2725" s="72" t="s">
        <v>29</v>
      </c>
    </row>
    <row r="2726" spans="2:13" x14ac:dyDescent="0.25">
      <c r="B2726" s="72" t="s">
        <v>12</v>
      </c>
      <c r="C2726" s="72" t="s">
        <v>13</v>
      </c>
      <c r="D2726" s="72" t="s">
        <v>14</v>
      </c>
      <c r="E2726" s="72" t="s">
        <v>74</v>
      </c>
      <c r="F2726" s="73">
        <v>6769</v>
      </c>
      <c r="G2726" s="72" t="s">
        <v>16</v>
      </c>
      <c r="H2726" s="72" t="s">
        <v>17</v>
      </c>
      <c r="I2726" s="72" t="s">
        <v>18</v>
      </c>
      <c r="J2726" s="72" t="s">
        <v>19</v>
      </c>
      <c r="K2726" s="72" t="s">
        <v>20</v>
      </c>
      <c r="L2726" s="72" t="s">
        <v>620</v>
      </c>
      <c r="M2726" s="72" t="s">
        <v>302</v>
      </c>
    </row>
    <row r="2727" spans="2:13" x14ac:dyDescent="0.25">
      <c r="B2727" s="72" t="s">
        <v>12</v>
      </c>
      <c r="C2727" s="72" t="s">
        <v>13</v>
      </c>
      <c r="D2727" s="72" t="s">
        <v>14</v>
      </c>
      <c r="E2727" s="72" t="s">
        <v>132</v>
      </c>
      <c r="F2727" s="73">
        <v>1693621</v>
      </c>
      <c r="G2727" s="72" t="s">
        <v>16</v>
      </c>
      <c r="H2727" s="72" t="s">
        <v>24</v>
      </c>
      <c r="I2727" s="72" t="s">
        <v>18</v>
      </c>
      <c r="J2727" s="72" t="s">
        <v>19</v>
      </c>
      <c r="K2727" s="72" t="s">
        <v>96</v>
      </c>
      <c r="L2727" s="72" t="s">
        <v>162</v>
      </c>
      <c r="M2727" s="72" t="s">
        <v>184</v>
      </c>
    </row>
    <row r="2728" spans="2:13" x14ac:dyDescent="0.25">
      <c r="B2728" s="72" t="s">
        <v>12</v>
      </c>
      <c r="C2728" s="72" t="s">
        <v>13</v>
      </c>
      <c r="D2728" s="72" t="s">
        <v>14</v>
      </c>
      <c r="E2728" s="72" t="s">
        <v>144</v>
      </c>
      <c r="F2728" s="73">
        <v>1201726</v>
      </c>
      <c r="G2728" s="72" t="s">
        <v>16</v>
      </c>
      <c r="H2728" s="72" t="s">
        <v>17</v>
      </c>
      <c r="I2728" s="72" t="s">
        <v>18</v>
      </c>
      <c r="J2728" s="72" t="s">
        <v>19</v>
      </c>
      <c r="K2728" s="72" t="s">
        <v>25</v>
      </c>
      <c r="L2728" s="72" t="s">
        <v>110</v>
      </c>
      <c r="M2728" s="72" t="s">
        <v>62</v>
      </c>
    </row>
    <row r="2729" spans="2:13" x14ac:dyDescent="0.25">
      <c r="B2729" s="72" t="s">
        <v>12</v>
      </c>
      <c r="C2729" s="72" t="s">
        <v>13</v>
      </c>
      <c r="D2729" s="72" t="s">
        <v>14</v>
      </c>
      <c r="E2729" s="72" t="s">
        <v>83</v>
      </c>
      <c r="F2729" s="73">
        <v>2133</v>
      </c>
      <c r="G2729" s="72" t="s">
        <v>16</v>
      </c>
      <c r="H2729" s="72" t="s">
        <v>24</v>
      </c>
      <c r="I2729" s="72" t="s">
        <v>18</v>
      </c>
      <c r="J2729" s="72" t="s">
        <v>227</v>
      </c>
      <c r="K2729" s="72" t="s">
        <v>49</v>
      </c>
      <c r="L2729" s="72" t="s">
        <v>73</v>
      </c>
      <c r="M2729" s="72"/>
    </row>
    <row r="2730" spans="2:13" x14ac:dyDescent="0.25">
      <c r="B2730" s="72" t="s">
        <v>12</v>
      </c>
      <c r="C2730" s="72" t="s">
        <v>13</v>
      </c>
      <c r="D2730" s="72" t="s">
        <v>14</v>
      </c>
      <c r="E2730" s="72" t="s">
        <v>36</v>
      </c>
      <c r="F2730" s="73">
        <v>173911</v>
      </c>
      <c r="G2730" s="72" t="s">
        <v>16</v>
      </c>
      <c r="H2730" s="72" t="s">
        <v>24</v>
      </c>
      <c r="I2730" s="72" t="s">
        <v>18</v>
      </c>
      <c r="J2730" s="72" t="s">
        <v>19</v>
      </c>
      <c r="K2730" s="72" t="s">
        <v>37</v>
      </c>
      <c r="L2730" s="72" t="s">
        <v>287</v>
      </c>
      <c r="M2730" s="72" t="s">
        <v>47</v>
      </c>
    </row>
    <row r="2731" spans="2:13" x14ac:dyDescent="0.25">
      <c r="B2731" s="72" t="s">
        <v>12</v>
      </c>
      <c r="C2731" s="72" t="s">
        <v>13</v>
      </c>
      <c r="D2731" s="72" t="s">
        <v>14</v>
      </c>
      <c r="E2731" s="72" t="s">
        <v>81</v>
      </c>
      <c r="F2731" s="73">
        <v>704776</v>
      </c>
      <c r="G2731" s="72" t="s">
        <v>16</v>
      </c>
      <c r="H2731" s="72" t="s">
        <v>24</v>
      </c>
      <c r="I2731" s="72" t="s">
        <v>18</v>
      </c>
      <c r="J2731" s="72" t="s">
        <v>19</v>
      </c>
      <c r="K2731" s="72" t="s">
        <v>25</v>
      </c>
      <c r="L2731" s="72" t="s">
        <v>198</v>
      </c>
      <c r="M2731" s="72" t="s">
        <v>29</v>
      </c>
    </row>
    <row r="2732" spans="2:13" x14ac:dyDescent="0.25">
      <c r="B2732" s="72" t="s">
        <v>12</v>
      </c>
      <c r="C2732" s="72" t="s">
        <v>13</v>
      </c>
      <c r="D2732" s="72" t="s">
        <v>14</v>
      </c>
      <c r="E2732" s="72" t="s">
        <v>123</v>
      </c>
      <c r="F2732" s="73">
        <v>-319</v>
      </c>
      <c r="G2732" s="72" t="s">
        <v>16</v>
      </c>
      <c r="H2732" s="72" t="s">
        <v>24</v>
      </c>
      <c r="I2732" s="72" t="s">
        <v>18</v>
      </c>
      <c r="J2732" s="72" t="s">
        <v>19</v>
      </c>
      <c r="K2732" s="72" t="s">
        <v>75</v>
      </c>
      <c r="L2732" s="72" t="s">
        <v>554</v>
      </c>
      <c r="M2732" s="72"/>
    </row>
    <row r="2733" spans="2:13" x14ac:dyDescent="0.25">
      <c r="B2733" s="72" t="s">
        <v>12</v>
      </c>
      <c r="C2733" s="72" t="s">
        <v>13</v>
      </c>
      <c r="D2733" s="72" t="s">
        <v>14</v>
      </c>
      <c r="E2733" s="72" t="s">
        <v>83</v>
      </c>
      <c r="F2733" s="73">
        <v>205039</v>
      </c>
      <c r="G2733" s="72" t="s">
        <v>16</v>
      </c>
      <c r="H2733" s="72" t="s">
        <v>17</v>
      </c>
      <c r="I2733" s="72" t="s">
        <v>18</v>
      </c>
      <c r="J2733" s="72" t="s">
        <v>19</v>
      </c>
      <c r="K2733" s="72" t="s">
        <v>25</v>
      </c>
      <c r="L2733" s="72" t="s">
        <v>88</v>
      </c>
      <c r="M2733" s="72"/>
    </row>
    <row r="2734" spans="2:13" x14ac:dyDescent="0.25">
      <c r="B2734" s="72" t="s">
        <v>12</v>
      </c>
      <c r="C2734" s="72" t="s">
        <v>13</v>
      </c>
      <c r="D2734" s="72" t="s">
        <v>14</v>
      </c>
      <c r="E2734" s="72" t="s">
        <v>83</v>
      </c>
      <c r="F2734" s="73">
        <v>554648</v>
      </c>
      <c r="G2734" s="72" t="s">
        <v>16</v>
      </c>
      <c r="H2734" s="72" t="s">
        <v>17</v>
      </c>
      <c r="I2734" s="72" t="s">
        <v>18</v>
      </c>
      <c r="J2734" s="72" t="s">
        <v>19</v>
      </c>
      <c r="K2734" s="72" t="s">
        <v>25</v>
      </c>
      <c r="L2734" s="72" t="s">
        <v>537</v>
      </c>
      <c r="M2734" s="72"/>
    </row>
    <row r="2735" spans="2:13" x14ac:dyDescent="0.25">
      <c r="B2735" s="72" t="s">
        <v>12</v>
      </c>
      <c r="C2735" s="72" t="s">
        <v>13</v>
      </c>
      <c r="D2735" s="72" t="s">
        <v>14</v>
      </c>
      <c r="E2735" s="72" t="s">
        <v>146</v>
      </c>
      <c r="F2735" s="73">
        <v>-11010</v>
      </c>
      <c r="G2735" s="72" t="s">
        <v>16</v>
      </c>
      <c r="H2735" s="72" t="s">
        <v>17</v>
      </c>
      <c r="I2735" s="72" t="s">
        <v>18</v>
      </c>
      <c r="J2735" s="72" t="s">
        <v>19</v>
      </c>
      <c r="K2735" s="72" t="s">
        <v>25</v>
      </c>
      <c r="L2735" s="72" t="s">
        <v>69</v>
      </c>
      <c r="M2735" s="72"/>
    </row>
    <row r="2736" spans="2:13" x14ac:dyDescent="0.25">
      <c r="B2736" s="72" t="s">
        <v>12</v>
      </c>
      <c r="C2736" s="72" t="s">
        <v>13</v>
      </c>
      <c r="D2736" s="72" t="s">
        <v>14</v>
      </c>
      <c r="E2736" s="72" t="s">
        <v>55</v>
      </c>
      <c r="F2736" s="73">
        <v>62600</v>
      </c>
      <c r="G2736" s="72" t="s">
        <v>16</v>
      </c>
      <c r="H2736" s="72" t="s">
        <v>17</v>
      </c>
      <c r="I2736" s="72" t="s">
        <v>18</v>
      </c>
      <c r="J2736" s="72" t="s">
        <v>19</v>
      </c>
      <c r="K2736" s="72" t="s">
        <v>25</v>
      </c>
      <c r="L2736" s="72" t="s">
        <v>580</v>
      </c>
      <c r="M2736" s="72" t="s">
        <v>112</v>
      </c>
    </row>
    <row r="2737" spans="2:13" x14ac:dyDescent="0.25">
      <c r="B2737" s="72" t="s">
        <v>12</v>
      </c>
      <c r="C2737" s="72" t="s">
        <v>13</v>
      </c>
      <c r="D2737" s="72" t="s">
        <v>14</v>
      </c>
      <c r="E2737" s="72" t="s">
        <v>79</v>
      </c>
      <c r="F2737" s="73">
        <v>-26825</v>
      </c>
      <c r="G2737" s="72" t="s">
        <v>16</v>
      </c>
      <c r="H2737" s="72" t="s">
        <v>24</v>
      </c>
      <c r="I2737" s="72" t="s">
        <v>18</v>
      </c>
      <c r="J2737" s="72" t="s">
        <v>19</v>
      </c>
      <c r="K2737" s="72" t="s">
        <v>96</v>
      </c>
      <c r="L2737" s="72" t="s">
        <v>337</v>
      </c>
      <c r="M2737" s="72"/>
    </row>
    <row r="2738" spans="2:13" x14ac:dyDescent="0.25">
      <c r="B2738" s="72" t="s">
        <v>12</v>
      </c>
      <c r="C2738" s="72" t="s">
        <v>13</v>
      </c>
      <c r="D2738" s="72" t="s">
        <v>14</v>
      </c>
      <c r="E2738" s="72" t="s">
        <v>55</v>
      </c>
      <c r="F2738" s="73">
        <v>235101</v>
      </c>
      <c r="G2738" s="72" t="s">
        <v>16</v>
      </c>
      <c r="H2738" s="72" t="s">
        <v>24</v>
      </c>
      <c r="I2738" s="72" t="s">
        <v>18</v>
      </c>
      <c r="J2738" s="72" t="s">
        <v>19</v>
      </c>
      <c r="K2738" s="72" t="s">
        <v>96</v>
      </c>
      <c r="L2738" s="72" t="s">
        <v>415</v>
      </c>
      <c r="M2738" s="72" t="s">
        <v>57</v>
      </c>
    </row>
    <row r="2739" spans="2:13" x14ac:dyDescent="0.25">
      <c r="B2739" s="72" t="s">
        <v>12</v>
      </c>
      <c r="C2739" s="72" t="s">
        <v>13</v>
      </c>
      <c r="D2739" s="72" t="s">
        <v>14</v>
      </c>
      <c r="E2739" s="72" t="s">
        <v>55</v>
      </c>
      <c r="F2739" s="73">
        <v>5251683</v>
      </c>
      <c r="G2739" s="72" t="s">
        <v>16</v>
      </c>
      <c r="H2739" s="72" t="s">
        <v>24</v>
      </c>
      <c r="I2739" s="72" t="s">
        <v>18</v>
      </c>
      <c r="J2739" s="72" t="s">
        <v>19</v>
      </c>
      <c r="K2739" s="72" t="s">
        <v>25</v>
      </c>
      <c r="L2739" s="72" t="s">
        <v>591</v>
      </c>
      <c r="M2739" s="72" t="s">
        <v>112</v>
      </c>
    </row>
    <row r="2740" spans="2:13" x14ac:dyDescent="0.25">
      <c r="B2740" s="72" t="s">
        <v>12</v>
      </c>
      <c r="C2740" s="72" t="s">
        <v>13</v>
      </c>
      <c r="D2740" s="72" t="s">
        <v>14</v>
      </c>
      <c r="E2740" s="72" t="s">
        <v>146</v>
      </c>
      <c r="F2740" s="73">
        <v>-28829</v>
      </c>
      <c r="G2740" s="72" t="s">
        <v>16</v>
      </c>
      <c r="H2740" s="72" t="s">
        <v>17</v>
      </c>
      <c r="I2740" s="72" t="s">
        <v>18</v>
      </c>
      <c r="J2740" s="72" t="s">
        <v>19</v>
      </c>
      <c r="K2740" s="72" t="s">
        <v>25</v>
      </c>
      <c r="L2740" s="72" t="s">
        <v>295</v>
      </c>
      <c r="M2740" s="72"/>
    </row>
    <row r="2741" spans="2:13" x14ac:dyDescent="0.25">
      <c r="B2741" s="72" t="s">
        <v>12</v>
      </c>
      <c r="C2741" s="72" t="s">
        <v>13</v>
      </c>
      <c r="D2741" s="72" t="s">
        <v>14</v>
      </c>
      <c r="E2741" s="72" t="s">
        <v>39</v>
      </c>
      <c r="F2741" s="73">
        <v>-38734</v>
      </c>
      <c r="G2741" s="72" t="s">
        <v>16</v>
      </c>
      <c r="H2741" s="72" t="s">
        <v>24</v>
      </c>
      <c r="I2741" s="72" t="s">
        <v>18</v>
      </c>
      <c r="J2741" s="72" t="s">
        <v>19</v>
      </c>
      <c r="K2741" s="72" t="s">
        <v>37</v>
      </c>
      <c r="L2741" s="72" t="s">
        <v>496</v>
      </c>
      <c r="M2741" s="72"/>
    </row>
    <row r="2742" spans="2:13" x14ac:dyDescent="0.25">
      <c r="B2742" s="72" t="s">
        <v>12</v>
      </c>
      <c r="C2742" s="72" t="s">
        <v>13</v>
      </c>
      <c r="D2742" s="72" t="s">
        <v>14</v>
      </c>
      <c r="E2742" s="72" t="s">
        <v>187</v>
      </c>
      <c r="F2742" s="73">
        <v>4002900</v>
      </c>
      <c r="G2742" s="72" t="s">
        <v>16</v>
      </c>
      <c r="H2742" s="72" t="s">
        <v>24</v>
      </c>
      <c r="I2742" s="72" t="s">
        <v>18</v>
      </c>
      <c r="J2742" s="72" t="s">
        <v>19</v>
      </c>
      <c r="K2742" s="72" t="s">
        <v>25</v>
      </c>
      <c r="L2742" s="72" t="s">
        <v>169</v>
      </c>
      <c r="M2742" s="72" t="s">
        <v>112</v>
      </c>
    </row>
    <row r="2743" spans="2:13" x14ac:dyDescent="0.25">
      <c r="B2743" s="72" t="s">
        <v>12</v>
      </c>
      <c r="C2743" s="72" t="s">
        <v>13</v>
      </c>
      <c r="D2743" s="72" t="s">
        <v>14</v>
      </c>
      <c r="E2743" s="72" t="s">
        <v>68</v>
      </c>
      <c r="F2743" s="73">
        <v>-57020</v>
      </c>
      <c r="G2743" s="72" t="s">
        <v>16</v>
      </c>
      <c r="H2743" s="72" t="s">
        <v>24</v>
      </c>
      <c r="I2743" s="72" t="s">
        <v>18</v>
      </c>
      <c r="J2743" s="72" t="s">
        <v>19</v>
      </c>
      <c r="K2743" s="72" t="s">
        <v>99</v>
      </c>
      <c r="L2743" s="72" t="s">
        <v>100</v>
      </c>
      <c r="M2743" s="72"/>
    </row>
    <row r="2744" spans="2:13" x14ac:dyDescent="0.25">
      <c r="B2744" s="72" t="s">
        <v>12</v>
      </c>
      <c r="C2744" s="72" t="s">
        <v>13</v>
      </c>
      <c r="D2744" s="72" t="s">
        <v>14</v>
      </c>
      <c r="E2744" s="72" t="s">
        <v>94</v>
      </c>
      <c r="F2744" s="73">
        <v>688</v>
      </c>
      <c r="G2744" s="72" t="s">
        <v>16</v>
      </c>
      <c r="H2744" s="72" t="s">
        <v>17</v>
      </c>
      <c r="I2744" s="72" t="s">
        <v>18</v>
      </c>
      <c r="J2744" s="72" t="s">
        <v>19</v>
      </c>
      <c r="K2744" s="72" t="s">
        <v>25</v>
      </c>
      <c r="L2744" s="72" t="s">
        <v>122</v>
      </c>
      <c r="M2744" s="72"/>
    </row>
    <row r="2745" spans="2:13" x14ac:dyDescent="0.25">
      <c r="B2745" s="72" t="s">
        <v>12</v>
      </c>
      <c r="C2745" s="72" t="s">
        <v>13</v>
      </c>
      <c r="D2745" s="72" t="s">
        <v>14</v>
      </c>
      <c r="E2745" s="72" t="s">
        <v>81</v>
      </c>
      <c r="F2745" s="73">
        <v>686</v>
      </c>
      <c r="G2745" s="72" t="s">
        <v>16</v>
      </c>
      <c r="H2745" s="72" t="s">
        <v>17</v>
      </c>
      <c r="I2745" s="72" t="s">
        <v>18</v>
      </c>
      <c r="J2745" s="72" t="s">
        <v>19</v>
      </c>
      <c r="K2745" s="72" t="s">
        <v>49</v>
      </c>
      <c r="L2745" s="72" t="s">
        <v>82</v>
      </c>
      <c r="M2745" s="72" t="s">
        <v>112</v>
      </c>
    </row>
    <row r="2746" spans="2:13" x14ac:dyDescent="0.25">
      <c r="B2746" s="72" t="s">
        <v>12</v>
      </c>
      <c r="C2746" s="72" t="s">
        <v>13</v>
      </c>
      <c r="D2746" s="72" t="s">
        <v>14</v>
      </c>
      <c r="E2746" s="72" t="s">
        <v>79</v>
      </c>
      <c r="F2746" s="73">
        <v>-31303</v>
      </c>
      <c r="G2746" s="72" t="s">
        <v>16</v>
      </c>
      <c r="H2746" s="72" t="s">
        <v>24</v>
      </c>
      <c r="I2746" s="72" t="s">
        <v>18</v>
      </c>
      <c r="J2746" s="72" t="s">
        <v>19</v>
      </c>
      <c r="K2746" s="72" t="s">
        <v>96</v>
      </c>
      <c r="L2746" s="72" t="s">
        <v>194</v>
      </c>
      <c r="M2746" s="72"/>
    </row>
    <row r="2747" spans="2:13" x14ac:dyDescent="0.25">
      <c r="B2747" s="72" t="s">
        <v>12</v>
      </c>
      <c r="C2747" s="72" t="s">
        <v>13</v>
      </c>
      <c r="D2747" s="72" t="s">
        <v>14</v>
      </c>
      <c r="E2747" s="72" t="s">
        <v>51</v>
      </c>
      <c r="F2747" s="73">
        <v>49404</v>
      </c>
      <c r="G2747" s="72" t="s">
        <v>16</v>
      </c>
      <c r="H2747" s="72" t="s">
        <v>17</v>
      </c>
      <c r="I2747" s="72" t="s">
        <v>18</v>
      </c>
      <c r="J2747" s="72" t="s">
        <v>19</v>
      </c>
      <c r="K2747" s="72" t="s">
        <v>37</v>
      </c>
      <c r="L2747" s="72" t="s">
        <v>183</v>
      </c>
      <c r="M2747" s="72"/>
    </row>
    <row r="2748" spans="2:13" x14ac:dyDescent="0.25">
      <c r="B2748" s="72" t="s">
        <v>12</v>
      </c>
      <c r="C2748" s="72" t="s">
        <v>13</v>
      </c>
      <c r="D2748" s="72" t="s">
        <v>14</v>
      </c>
      <c r="E2748" s="72" t="s">
        <v>83</v>
      </c>
      <c r="F2748" s="73">
        <v>203739</v>
      </c>
      <c r="G2748" s="72" t="s">
        <v>16</v>
      </c>
      <c r="H2748" s="72" t="s">
        <v>17</v>
      </c>
      <c r="I2748" s="72" t="s">
        <v>18</v>
      </c>
      <c r="J2748" s="72" t="s">
        <v>19</v>
      </c>
      <c r="K2748" s="72" t="s">
        <v>25</v>
      </c>
      <c r="L2748" s="72" t="s">
        <v>374</v>
      </c>
      <c r="M2748" s="72"/>
    </row>
    <row r="2749" spans="2:13" x14ac:dyDescent="0.25">
      <c r="B2749" s="72" t="s">
        <v>12</v>
      </c>
      <c r="C2749" s="72" t="s">
        <v>13</v>
      </c>
      <c r="D2749" s="72" t="s">
        <v>14</v>
      </c>
      <c r="E2749" s="72" t="s">
        <v>55</v>
      </c>
      <c r="F2749" s="73">
        <v>-29425228</v>
      </c>
      <c r="G2749" s="72" t="s">
        <v>16</v>
      </c>
      <c r="H2749" s="72" t="s">
        <v>24</v>
      </c>
      <c r="I2749" s="72" t="s">
        <v>18</v>
      </c>
      <c r="J2749" s="72" t="s">
        <v>526</v>
      </c>
      <c r="K2749" s="72" t="s">
        <v>117</v>
      </c>
      <c r="L2749" s="72" t="s">
        <v>332</v>
      </c>
      <c r="M2749" s="72" t="s">
        <v>302</v>
      </c>
    </row>
    <row r="2750" spans="2:13" x14ac:dyDescent="0.25">
      <c r="B2750" s="72" t="s">
        <v>12</v>
      </c>
      <c r="C2750" s="72" t="s">
        <v>13</v>
      </c>
      <c r="D2750" s="72" t="s">
        <v>14</v>
      </c>
      <c r="E2750" s="72" t="s">
        <v>68</v>
      </c>
      <c r="F2750" s="73">
        <v>-1001231</v>
      </c>
      <c r="G2750" s="72" t="s">
        <v>16</v>
      </c>
      <c r="H2750" s="72" t="s">
        <v>24</v>
      </c>
      <c r="I2750" s="72" t="s">
        <v>18</v>
      </c>
      <c r="J2750" s="72" t="s">
        <v>19</v>
      </c>
      <c r="K2750" s="72" t="s">
        <v>25</v>
      </c>
      <c r="L2750" s="72" t="s">
        <v>636</v>
      </c>
      <c r="M2750" s="72"/>
    </row>
    <row r="2751" spans="2:13" x14ac:dyDescent="0.25">
      <c r="B2751" s="72" t="s">
        <v>12</v>
      </c>
      <c r="C2751" s="72" t="s">
        <v>13</v>
      </c>
      <c r="D2751" s="72" t="s">
        <v>14</v>
      </c>
      <c r="E2751" s="72" t="s">
        <v>51</v>
      </c>
      <c r="F2751" s="73">
        <v>267978</v>
      </c>
      <c r="G2751" s="72" t="s">
        <v>16</v>
      </c>
      <c r="H2751" s="72" t="s">
        <v>24</v>
      </c>
      <c r="I2751" s="72" t="s">
        <v>18</v>
      </c>
      <c r="J2751" s="72" t="s">
        <v>19</v>
      </c>
      <c r="K2751" s="72" t="s">
        <v>37</v>
      </c>
      <c r="L2751" s="72" t="s">
        <v>507</v>
      </c>
      <c r="M2751" s="72"/>
    </row>
    <row r="2752" spans="2:13" x14ac:dyDescent="0.25">
      <c r="B2752" s="72" t="s">
        <v>12</v>
      </c>
      <c r="C2752" s="72" t="s">
        <v>13</v>
      </c>
      <c r="D2752" s="72" t="s">
        <v>14</v>
      </c>
      <c r="E2752" s="72" t="s">
        <v>58</v>
      </c>
      <c r="F2752" s="73">
        <v>263701</v>
      </c>
      <c r="G2752" s="72" t="s">
        <v>16</v>
      </c>
      <c r="H2752" s="72" t="s">
        <v>24</v>
      </c>
      <c r="I2752" s="72" t="s">
        <v>18</v>
      </c>
      <c r="J2752" s="72" t="s">
        <v>19</v>
      </c>
      <c r="K2752" s="72" t="s">
        <v>49</v>
      </c>
      <c r="L2752" s="72" t="s">
        <v>209</v>
      </c>
      <c r="M2752" s="72" t="s">
        <v>29</v>
      </c>
    </row>
    <row r="2753" spans="2:13" x14ac:dyDescent="0.25">
      <c r="B2753" s="72" t="s">
        <v>12</v>
      </c>
      <c r="C2753" s="72" t="s">
        <v>13</v>
      </c>
      <c r="D2753" s="72" t="s">
        <v>14</v>
      </c>
      <c r="E2753" s="72" t="s">
        <v>300</v>
      </c>
      <c r="F2753" s="73">
        <v>54427</v>
      </c>
      <c r="G2753" s="72" t="s">
        <v>16</v>
      </c>
      <c r="H2753" s="72" t="s">
        <v>24</v>
      </c>
      <c r="I2753" s="72" t="s">
        <v>18</v>
      </c>
      <c r="J2753" s="72" t="s">
        <v>19</v>
      </c>
      <c r="K2753" s="72" t="s">
        <v>63</v>
      </c>
      <c r="L2753" s="72" t="s">
        <v>624</v>
      </c>
      <c r="M2753" s="72" t="s">
        <v>302</v>
      </c>
    </row>
    <row r="2754" spans="2:13" x14ac:dyDescent="0.25">
      <c r="B2754" s="72" t="s">
        <v>12</v>
      </c>
      <c r="C2754" s="72" t="s">
        <v>13</v>
      </c>
      <c r="D2754" s="72" t="s">
        <v>14</v>
      </c>
      <c r="E2754" s="72" t="s">
        <v>41</v>
      </c>
      <c r="F2754" s="73">
        <v>-68</v>
      </c>
      <c r="G2754" s="72" t="s">
        <v>16</v>
      </c>
      <c r="H2754" s="72" t="s">
        <v>24</v>
      </c>
      <c r="I2754" s="72" t="s">
        <v>18</v>
      </c>
      <c r="J2754" s="72" t="s">
        <v>19</v>
      </c>
      <c r="K2754" s="72" t="s">
        <v>25</v>
      </c>
      <c r="L2754" s="72" t="s">
        <v>621</v>
      </c>
      <c r="M2754" s="72"/>
    </row>
    <row r="2755" spans="2:13" x14ac:dyDescent="0.25">
      <c r="B2755" s="72" t="s">
        <v>12</v>
      </c>
      <c r="C2755" s="72" t="s">
        <v>13</v>
      </c>
      <c r="D2755" s="72" t="s">
        <v>14</v>
      </c>
      <c r="E2755" s="72" t="s">
        <v>79</v>
      </c>
      <c r="F2755" s="73">
        <v>-13</v>
      </c>
      <c r="G2755" s="72" t="s">
        <v>16</v>
      </c>
      <c r="H2755" s="72" t="s">
        <v>24</v>
      </c>
      <c r="I2755" s="72" t="s">
        <v>48</v>
      </c>
      <c r="J2755" s="72" t="s">
        <v>19</v>
      </c>
      <c r="K2755" s="72" t="s">
        <v>25</v>
      </c>
      <c r="L2755" s="72" t="s">
        <v>514</v>
      </c>
      <c r="M2755" s="72"/>
    </row>
    <row r="2756" spans="2:13" x14ac:dyDescent="0.25">
      <c r="B2756" s="72" t="s">
        <v>12</v>
      </c>
      <c r="C2756" s="72" t="s">
        <v>13</v>
      </c>
      <c r="D2756" s="72" t="s">
        <v>14</v>
      </c>
      <c r="E2756" s="72" t="s">
        <v>187</v>
      </c>
      <c r="F2756" s="73">
        <v>2412092</v>
      </c>
      <c r="G2756" s="72" t="s">
        <v>16</v>
      </c>
      <c r="H2756" s="72" t="s">
        <v>17</v>
      </c>
      <c r="I2756" s="72" t="s">
        <v>18</v>
      </c>
      <c r="J2756" s="72" t="s">
        <v>19</v>
      </c>
      <c r="K2756" s="72" t="s">
        <v>25</v>
      </c>
      <c r="L2756" s="72" t="s">
        <v>488</v>
      </c>
      <c r="M2756" s="72" t="s">
        <v>112</v>
      </c>
    </row>
    <row r="2757" spans="2:13" x14ac:dyDescent="0.25">
      <c r="B2757" s="72" t="s">
        <v>12</v>
      </c>
      <c r="C2757" s="72" t="s">
        <v>13</v>
      </c>
      <c r="D2757" s="72" t="s">
        <v>14</v>
      </c>
      <c r="E2757" s="72" t="s">
        <v>68</v>
      </c>
      <c r="F2757" s="73">
        <v>-30865</v>
      </c>
      <c r="G2757" s="72" t="s">
        <v>16</v>
      </c>
      <c r="H2757" s="72" t="s">
        <v>17</v>
      </c>
      <c r="I2757" s="72" t="s">
        <v>18</v>
      </c>
      <c r="J2757" s="72" t="s">
        <v>19</v>
      </c>
      <c r="K2757" s="72" t="s">
        <v>25</v>
      </c>
      <c r="L2757" s="72" t="s">
        <v>675</v>
      </c>
      <c r="M2757" s="72"/>
    </row>
    <row r="2758" spans="2:13" x14ac:dyDescent="0.25">
      <c r="B2758" s="72" t="s">
        <v>12</v>
      </c>
      <c r="C2758" s="72" t="s">
        <v>13</v>
      </c>
      <c r="D2758" s="72" t="s">
        <v>14</v>
      </c>
      <c r="E2758" s="72" t="s">
        <v>55</v>
      </c>
      <c r="F2758" s="73">
        <v>6098617</v>
      </c>
      <c r="G2758" s="72" t="s">
        <v>16</v>
      </c>
      <c r="H2758" s="72" t="s">
        <v>24</v>
      </c>
      <c r="I2758" s="72" t="s">
        <v>18</v>
      </c>
      <c r="J2758" s="72" t="s">
        <v>19</v>
      </c>
      <c r="K2758" s="72" t="s">
        <v>185</v>
      </c>
      <c r="L2758" s="72" t="s">
        <v>399</v>
      </c>
      <c r="M2758" s="72" t="s">
        <v>57</v>
      </c>
    </row>
    <row r="2759" spans="2:13" x14ac:dyDescent="0.25">
      <c r="B2759" s="72" t="s">
        <v>12</v>
      </c>
      <c r="C2759" s="72" t="s">
        <v>13</v>
      </c>
      <c r="D2759" s="72" t="s">
        <v>14</v>
      </c>
      <c r="E2759" s="72" t="s">
        <v>79</v>
      </c>
      <c r="F2759" s="73">
        <v>-2691</v>
      </c>
      <c r="G2759" s="72" t="s">
        <v>16</v>
      </c>
      <c r="H2759" s="72" t="s">
        <v>24</v>
      </c>
      <c r="I2759" s="72" t="s">
        <v>18</v>
      </c>
      <c r="J2759" s="72" t="s">
        <v>19</v>
      </c>
      <c r="K2759" s="72" t="s">
        <v>25</v>
      </c>
      <c r="L2759" s="72" t="s">
        <v>433</v>
      </c>
      <c r="M2759" s="72"/>
    </row>
    <row r="2760" spans="2:13" x14ac:dyDescent="0.25">
      <c r="B2760" s="72" t="s">
        <v>12</v>
      </c>
      <c r="C2760" s="72" t="s">
        <v>13</v>
      </c>
      <c r="D2760" s="72" t="s">
        <v>14</v>
      </c>
      <c r="E2760" s="72" t="s">
        <v>68</v>
      </c>
      <c r="F2760" s="73">
        <v>-250406</v>
      </c>
      <c r="G2760" s="72" t="s">
        <v>16</v>
      </c>
      <c r="H2760" s="72" t="s">
        <v>24</v>
      </c>
      <c r="I2760" s="72" t="s">
        <v>18</v>
      </c>
      <c r="J2760" s="72" t="s">
        <v>19</v>
      </c>
      <c r="K2760" s="72" t="s">
        <v>49</v>
      </c>
      <c r="L2760" s="72" t="s">
        <v>82</v>
      </c>
      <c r="M2760" s="72"/>
    </row>
    <row r="2761" spans="2:13" x14ac:dyDescent="0.25">
      <c r="B2761" s="72" t="s">
        <v>12</v>
      </c>
      <c r="C2761" s="72" t="s">
        <v>13</v>
      </c>
      <c r="D2761" s="72" t="s">
        <v>14</v>
      </c>
      <c r="E2761" s="72" t="s">
        <v>146</v>
      </c>
      <c r="F2761" s="73">
        <v>-8415</v>
      </c>
      <c r="G2761" s="72" t="s">
        <v>16</v>
      </c>
      <c r="H2761" s="72" t="s">
        <v>24</v>
      </c>
      <c r="I2761" s="72" t="s">
        <v>18</v>
      </c>
      <c r="J2761" s="72" t="s">
        <v>19</v>
      </c>
      <c r="K2761" s="72" t="s">
        <v>20</v>
      </c>
      <c r="L2761" s="72" t="s">
        <v>327</v>
      </c>
      <c r="M2761" s="72"/>
    </row>
    <row r="2762" spans="2:13" x14ac:dyDescent="0.25">
      <c r="B2762" s="72" t="s">
        <v>12</v>
      </c>
      <c r="C2762" s="72" t="s">
        <v>13</v>
      </c>
      <c r="D2762" s="72" t="s">
        <v>14</v>
      </c>
      <c r="E2762" s="72" t="s">
        <v>51</v>
      </c>
      <c r="F2762" s="73">
        <v>110264</v>
      </c>
      <c r="G2762" s="72" t="s">
        <v>16</v>
      </c>
      <c r="H2762" s="72" t="s">
        <v>17</v>
      </c>
      <c r="I2762" s="72" t="s">
        <v>18</v>
      </c>
      <c r="J2762" s="72" t="s">
        <v>19</v>
      </c>
      <c r="K2762" s="72" t="s">
        <v>25</v>
      </c>
      <c r="L2762" s="72" t="s">
        <v>338</v>
      </c>
      <c r="M2762" s="72"/>
    </row>
    <row r="2763" spans="2:13" x14ac:dyDescent="0.25">
      <c r="B2763" s="72" t="s">
        <v>12</v>
      </c>
      <c r="C2763" s="72" t="s">
        <v>13</v>
      </c>
      <c r="D2763" s="72" t="s">
        <v>14</v>
      </c>
      <c r="E2763" s="72" t="s">
        <v>144</v>
      </c>
      <c r="F2763" s="73">
        <v>73123</v>
      </c>
      <c r="G2763" s="72" t="s">
        <v>16</v>
      </c>
      <c r="H2763" s="72" t="s">
        <v>24</v>
      </c>
      <c r="I2763" s="72" t="s">
        <v>18</v>
      </c>
      <c r="J2763" s="72" t="s">
        <v>19</v>
      </c>
      <c r="K2763" s="72" t="s">
        <v>37</v>
      </c>
      <c r="L2763" s="72" t="s">
        <v>285</v>
      </c>
      <c r="M2763" s="72" t="s">
        <v>22</v>
      </c>
    </row>
    <row r="2764" spans="2:13" x14ac:dyDescent="0.25">
      <c r="B2764" s="72" t="s">
        <v>12</v>
      </c>
      <c r="C2764" s="72" t="s">
        <v>13</v>
      </c>
      <c r="D2764" s="72" t="s">
        <v>14</v>
      </c>
      <c r="E2764" s="72" t="s">
        <v>258</v>
      </c>
      <c r="F2764" s="73">
        <v>1194647</v>
      </c>
      <c r="G2764" s="72" t="s">
        <v>16</v>
      </c>
      <c r="H2764" s="72" t="s">
        <v>24</v>
      </c>
      <c r="I2764" s="72" t="s">
        <v>18</v>
      </c>
      <c r="J2764" s="72" t="s">
        <v>19</v>
      </c>
      <c r="K2764" s="72" t="s">
        <v>99</v>
      </c>
      <c r="L2764" s="72" t="s">
        <v>150</v>
      </c>
      <c r="M2764" s="72" t="s">
        <v>444</v>
      </c>
    </row>
    <row r="2765" spans="2:13" x14ac:dyDescent="0.25">
      <c r="B2765" s="72" t="s">
        <v>12</v>
      </c>
      <c r="C2765" s="72" t="s">
        <v>13</v>
      </c>
      <c r="D2765" s="72" t="s">
        <v>14</v>
      </c>
      <c r="E2765" s="72" t="s">
        <v>51</v>
      </c>
      <c r="F2765" s="73">
        <v>849835</v>
      </c>
      <c r="G2765" s="72" t="s">
        <v>16</v>
      </c>
      <c r="H2765" s="72" t="s">
        <v>17</v>
      </c>
      <c r="I2765" s="72" t="s">
        <v>18</v>
      </c>
      <c r="J2765" s="72" t="s">
        <v>19</v>
      </c>
      <c r="K2765" s="72" t="s">
        <v>37</v>
      </c>
      <c r="L2765" s="72" t="s">
        <v>177</v>
      </c>
      <c r="M2765" s="72"/>
    </row>
    <row r="2766" spans="2:13" x14ac:dyDescent="0.25">
      <c r="B2766" s="72" t="s">
        <v>12</v>
      </c>
      <c r="C2766" s="72" t="s">
        <v>13</v>
      </c>
      <c r="D2766" s="72" t="s">
        <v>14</v>
      </c>
      <c r="E2766" s="72" t="s">
        <v>39</v>
      </c>
      <c r="F2766" s="73">
        <v>-506</v>
      </c>
      <c r="G2766" s="72" t="s">
        <v>16</v>
      </c>
      <c r="H2766" s="72" t="s">
        <v>17</v>
      </c>
      <c r="I2766" s="72" t="s">
        <v>18</v>
      </c>
      <c r="J2766" s="72" t="s">
        <v>19</v>
      </c>
      <c r="K2766" s="72" t="s">
        <v>25</v>
      </c>
      <c r="L2766" s="72" t="s">
        <v>142</v>
      </c>
      <c r="M2766" s="72"/>
    </row>
    <row r="2767" spans="2:13" x14ac:dyDescent="0.25">
      <c r="B2767" s="72" t="s">
        <v>12</v>
      </c>
      <c r="C2767" s="72" t="s">
        <v>13</v>
      </c>
      <c r="D2767" s="72" t="s">
        <v>14</v>
      </c>
      <c r="E2767" s="72" t="s">
        <v>36</v>
      </c>
      <c r="F2767" s="73">
        <v>15921</v>
      </c>
      <c r="G2767" s="72" t="s">
        <v>16</v>
      </c>
      <c r="H2767" s="72" t="s">
        <v>24</v>
      </c>
      <c r="I2767" s="72" t="s">
        <v>48</v>
      </c>
      <c r="J2767" s="72" t="s">
        <v>19</v>
      </c>
      <c r="K2767" s="72" t="s">
        <v>102</v>
      </c>
      <c r="L2767" s="72" t="s">
        <v>344</v>
      </c>
      <c r="M2767" s="72" t="s">
        <v>57</v>
      </c>
    </row>
    <row r="2768" spans="2:13" x14ac:dyDescent="0.25">
      <c r="B2768" s="72" t="s">
        <v>12</v>
      </c>
      <c r="C2768" s="72" t="s">
        <v>13</v>
      </c>
      <c r="D2768" s="72" t="s">
        <v>14</v>
      </c>
      <c r="E2768" s="72" t="s">
        <v>94</v>
      </c>
      <c r="F2768" s="73">
        <v>3629</v>
      </c>
      <c r="G2768" s="72" t="s">
        <v>16</v>
      </c>
      <c r="H2768" s="72" t="s">
        <v>17</v>
      </c>
      <c r="I2768" s="72" t="s">
        <v>18</v>
      </c>
      <c r="J2768" s="72" t="s">
        <v>19</v>
      </c>
      <c r="K2768" s="72" t="s">
        <v>25</v>
      </c>
      <c r="L2768" s="72" t="s">
        <v>425</v>
      </c>
      <c r="M2768" s="72"/>
    </row>
    <row r="2769" spans="2:13" x14ac:dyDescent="0.25">
      <c r="B2769" s="72" t="s">
        <v>12</v>
      </c>
      <c r="C2769" s="72" t="s">
        <v>13</v>
      </c>
      <c r="D2769" s="72" t="s">
        <v>14</v>
      </c>
      <c r="E2769" s="72" t="s">
        <v>144</v>
      </c>
      <c r="F2769" s="73">
        <v>321511</v>
      </c>
      <c r="G2769" s="72" t="s">
        <v>16</v>
      </c>
      <c r="H2769" s="72" t="s">
        <v>17</v>
      </c>
      <c r="I2769" s="72" t="s">
        <v>18</v>
      </c>
      <c r="J2769" s="72" t="s">
        <v>19</v>
      </c>
      <c r="K2769" s="72" t="s">
        <v>25</v>
      </c>
      <c r="L2769" s="72" t="s">
        <v>234</v>
      </c>
      <c r="M2769" s="72" t="s">
        <v>67</v>
      </c>
    </row>
    <row r="2770" spans="2:13" x14ac:dyDescent="0.25">
      <c r="B2770" s="72" t="s">
        <v>12</v>
      </c>
      <c r="C2770" s="72" t="s">
        <v>13</v>
      </c>
      <c r="D2770" s="72" t="s">
        <v>14</v>
      </c>
      <c r="E2770" s="72" t="s">
        <v>55</v>
      </c>
      <c r="F2770" s="73">
        <v>17947422</v>
      </c>
      <c r="G2770" s="72" t="s">
        <v>16</v>
      </c>
      <c r="H2770" s="72" t="s">
        <v>24</v>
      </c>
      <c r="I2770" s="72" t="s">
        <v>18</v>
      </c>
      <c r="J2770" s="72" t="s">
        <v>19</v>
      </c>
      <c r="K2770" s="72" t="s">
        <v>37</v>
      </c>
      <c r="L2770" s="72" t="s">
        <v>635</v>
      </c>
      <c r="M2770" s="72" t="s">
        <v>29</v>
      </c>
    </row>
    <row r="2771" spans="2:13" x14ac:dyDescent="0.25">
      <c r="B2771" s="72" t="s">
        <v>12</v>
      </c>
      <c r="C2771" s="72" t="s">
        <v>13</v>
      </c>
      <c r="D2771" s="72" t="s">
        <v>14</v>
      </c>
      <c r="E2771" s="72" t="s">
        <v>68</v>
      </c>
      <c r="F2771" s="73">
        <v>-497010</v>
      </c>
      <c r="G2771" s="72" t="s">
        <v>16</v>
      </c>
      <c r="H2771" s="72" t="s">
        <v>24</v>
      </c>
      <c r="I2771" s="72" t="s">
        <v>18</v>
      </c>
      <c r="J2771" s="72" t="s">
        <v>19</v>
      </c>
      <c r="K2771" s="72" t="s">
        <v>75</v>
      </c>
      <c r="L2771" s="72" t="s">
        <v>443</v>
      </c>
      <c r="M2771" s="72"/>
    </row>
    <row r="2772" spans="2:13" x14ac:dyDescent="0.25">
      <c r="B2772" s="72" t="s">
        <v>12</v>
      </c>
      <c r="C2772" s="72" t="s">
        <v>13</v>
      </c>
      <c r="D2772" s="72" t="s">
        <v>14</v>
      </c>
      <c r="E2772" s="72" t="s">
        <v>39</v>
      </c>
      <c r="F2772" s="73">
        <v>-118631</v>
      </c>
      <c r="G2772" s="72" t="s">
        <v>16</v>
      </c>
      <c r="H2772" s="72" t="s">
        <v>24</v>
      </c>
      <c r="I2772" s="72" t="s">
        <v>18</v>
      </c>
      <c r="J2772" s="72" t="s">
        <v>19</v>
      </c>
      <c r="K2772" s="72" t="s">
        <v>25</v>
      </c>
      <c r="L2772" s="72" t="s">
        <v>159</v>
      </c>
      <c r="M2772" s="72"/>
    </row>
    <row r="2773" spans="2:13" x14ac:dyDescent="0.25">
      <c r="B2773" s="72" t="s">
        <v>12</v>
      </c>
      <c r="C2773" s="72" t="s">
        <v>13</v>
      </c>
      <c r="D2773" s="72" t="s">
        <v>14</v>
      </c>
      <c r="E2773" s="72" t="s">
        <v>58</v>
      </c>
      <c r="F2773" s="73">
        <v>63186</v>
      </c>
      <c r="G2773" s="72" t="s">
        <v>16</v>
      </c>
      <c r="H2773" s="72" t="s">
        <v>24</v>
      </c>
      <c r="I2773" s="72" t="s">
        <v>18</v>
      </c>
      <c r="J2773" s="72" t="s">
        <v>19</v>
      </c>
      <c r="K2773" s="72" t="s">
        <v>31</v>
      </c>
      <c r="L2773" s="72" t="s">
        <v>631</v>
      </c>
      <c r="M2773" s="72" t="s">
        <v>57</v>
      </c>
    </row>
    <row r="2774" spans="2:13" x14ac:dyDescent="0.25">
      <c r="B2774" s="72" t="s">
        <v>12</v>
      </c>
      <c r="C2774" s="72" t="s">
        <v>13</v>
      </c>
      <c r="D2774" s="72" t="s">
        <v>14</v>
      </c>
      <c r="E2774" s="72" t="s">
        <v>83</v>
      </c>
      <c r="F2774" s="73">
        <v>14977</v>
      </c>
      <c r="G2774" s="72" t="s">
        <v>16</v>
      </c>
      <c r="H2774" s="72" t="s">
        <v>24</v>
      </c>
      <c r="I2774" s="72" t="s">
        <v>18</v>
      </c>
      <c r="J2774" s="72" t="s">
        <v>19</v>
      </c>
      <c r="K2774" s="72" t="s">
        <v>25</v>
      </c>
      <c r="L2774" s="72" t="s">
        <v>363</v>
      </c>
      <c r="M2774" s="72"/>
    </row>
    <row r="2775" spans="2:13" x14ac:dyDescent="0.25">
      <c r="B2775" s="72" t="s">
        <v>12</v>
      </c>
      <c r="C2775" s="72" t="s">
        <v>13</v>
      </c>
      <c r="D2775" s="72" t="s">
        <v>14</v>
      </c>
      <c r="E2775" s="72" t="s">
        <v>27</v>
      </c>
      <c r="F2775" s="73">
        <v>218201</v>
      </c>
      <c r="G2775" s="72" t="s">
        <v>16</v>
      </c>
      <c r="H2775" s="72" t="s">
        <v>24</v>
      </c>
      <c r="I2775" s="72" t="s">
        <v>18</v>
      </c>
      <c r="J2775" s="72" t="s">
        <v>19</v>
      </c>
      <c r="K2775" s="72" t="s">
        <v>49</v>
      </c>
      <c r="L2775" s="72" t="s">
        <v>82</v>
      </c>
      <c r="M2775" s="72" t="s">
        <v>29</v>
      </c>
    </row>
    <row r="2776" spans="2:13" x14ac:dyDescent="0.25">
      <c r="B2776" s="72" t="s">
        <v>12</v>
      </c>
      <c r="C2776" s="72" t="s">
        <v>13</v>
      </c>
      <c r="D2776" s="72" t="s">
        <v>14</v>
      </c>
      <c r="E2776" s="72" t="s">
        <v>51</v>
      </c>
      <c r="F2776" s="73">
        <v>47</v>
      </c>
      <c r="G2776" s="72" t="s">
        <v>16</v>
      </c>
      <c r="H2776" s="72" t="s">
        <v>17</v>
      </c>
      <c r="I2776" s="72" t="s">
        <v>18</v>
      </c>
      <c r="J2776" s="72" t="s">
        <v>19</v>
      </c>
      <c r="K2776" s="72" t="s">
        <v>25</v>
      </c>
      <c r="L2776" s="72" t="s">
        <v>379</v>
      </c>
      <c r="M2776" s="72"/>
    </row>
    <row r="2777" spans="2:13" x14ac:dyDescent="0.25">
      <c r="B2777" s="72" t="s">
        <v>12</v>
      </c>
      <c r="C2777" s="72" t="s">
        <v>13</v>
      </c>
      <c r="D2777" s="72" t="s">
        <v>14</v>
      </c>
      <c r="E2777" s="72" t="s">
        <v>83</v>
      </c>
      <c r="F2777" s="73">
        <v>79</v>
      </c>
      <c r="G2777" s="72" t="s">
        <v>16</v>
      </c>
      <c r="H2777" s="72" t="s">
        <v>24</v>
      </c>
      <c r="I2777" s="72" t="s">
        <v>18</v>
      </c>
      <c r="J2777" s="72" t="s">
        <v>628</v>
      </c>
      <c r="K2777" s="72" t="s">
        <v>49</v>
      </c>
      <c r="L2777" s="72" t="s">
        <v>105</v>
      </c>
      <c r="M2777" s="72"/>
    </row>
    <row r="2778" spans="2:13" x14ac:dyDescent="0.25">
      <c r="B2778" s="72" t="s">
        <v>12</v>
      </c>
      <c r="C2778" s="72" t="s">
        <v>13</v>
      </c>
      <c r="D2778" s="72" t="s">
        <v>14</v>
      </c>
      <c r="E2778" s="72" t="s">
        <v>81</v>
      </c>
      <c r="F2778" s="73">
        <v>1434</v>
      </c>
      <c r="G2778" s="72" t="s">
        <v>16</v>
      </c>
      <c r="H2778" s="72" t="s">
        <v>24</v>
      </c>
      <c r="I2778" s="72" t="s">
        <v>18</v>
      </c>
      <c r="J2778" s="72" t="s">
        <v>19</v>
      </c>
      <c r="K2778" s="72" t="s">
        <v>37</v>
      </c>
      <c r="L2778" s="72" t="s">
        <v>511</v>
      </c>
      <c r="M2778" s="72" t="s">
        <v>112</v>
      </c>
    </row>
    <row r="2779" spans="2:13" x14ac:dyDescent="0.25">
      <c r="B2779" s="72" t="s">
        <v>12</v>
      </c>
      <c r="C2779" s="72" t="s">
        <v>13</v>
      </c>
      <c r="D2779" s="72" t="s">
        <v>14</v>
      </c>
      <c r="E2779" s="72" t="s">
        <v>79</v>
      </c>
      <c r="F2779" s="73">
        <v>-79933</v>
      </c>
      <c r="G2779" s="72" t="s">
        <v>16</v>
      </c>
      <c r="H2779" s="72" t="s">
        <v>24</v>
      </c>
      <c r="I2779" s="72" t="s">
        <v>18</v>
      </c>
      <c r="J2779" s="72" t="s">
        <v>19</v>
      </c>
      <c r="K2779" s="72" t="s">
        <v>185</v>
      </c>
      <c r="L2779" s="72" t="s">
        <v>186</v>
      </c>
      <c r="M2779" s="72"/>
    </row>
    <row r="2780" spans="2:13" x14ac:dyDescent="0.25">
      <c r="B2780" s="72" t="s">
        <v>12</v>
      </c>
      <c r="C2780" s="72" t="s">
        <v>13</v>
      </c>
      <c r="D2780" s="72" t="s">
        <v>14</v>
      </c>
      <c r="E2780" s="72" t="s">
        <v>60</v>
      </c>
      <c r="F2780" s="73">
        <v>37455</v>
      </c>
      <c r="G2780" s="72" t="s">
        <v>16</v>
      </c>
      <c r="H2780" s="72" t="s">
        <v>24</v>
      </c>
      <c r="I2780" s="72" t="s">
        <v>18</v>
      </c>
      <c r="J2780" s="72" t="s">
        <v>19</v>
      </c>
      <c r="K2780" s="72" t="s">
        <v>49</v>
      </c>
      <c r="L2780" s="72" t="s">
        <v>209</v>
      </c>
      <c r="M2780" s="72" t="s">
        <v>184</v>
      </c>
    </row>
    <row r="2781" spans="2:13" x14ac:dyDescent="0.25">
      <c r="B2781" s="72" t="s">
        <v>12</v>
      </c>
      <c r="C2781" s="72" t="s">
        <v>13</v>
      </c>
      <c r="D2781" s="72" t="s">
        <v>14</v>
      </c>
      <c r="E2781" s="72" t="s">
        <v>39</v>
      </c>
      <c r="F2781" s="73">
        <v>-606</v>
      </c>
      <c r="G2781" s="72" t="s">
        <v>16</v>
      </c>
      <c r="H2781" s="72" t="s">
        <v>24</v>
      </c>
      <c r="I2781" s="72" t="s">
        <v>48</v>
      </c>
      <c r="J2781" s="72" t="s">
        <v>19</v>
      </c>
      <c r="K2781" s="72" t="s">
        <v>37</v>
      </c>
      <c r="L2781" s="72" t="s">
        <v>232</v>
      </c>
      <c r="M2781" s="72"/>
    </row>
    <row r="2782" spans="2:13" x14ac:dyDescent="0.25">
      <c r="B2782" s="72" t="s">
        <v>12</v>
      </c>
      <c r="C2782" s="72" t="s">
        <v>13</v>
      </c>
      <c r="D2782" s="72" t="s">
        <v>14</v>
      </c>
      <c r="E2782" s="72" t="s">
        <v>74</v>
      </c>
      <c r="F2782" s="73">
        <v>30</v>
      </c>
      <c r="G2782" s="72" t="s">
        <v>16</v>
      </c>
      <c r="H2782" s="72" t="s">
        <v>24</v>
      </c>
      <c r="I2782" s="72" t="s">
        <v>18</v>
      </c>
      <c r="J2782" s="72" t="s">
        <v>19</v>
      </c>
      <c r="K2782" s="72" t="s">
        <v>185</v>
      </c>
      <c r="L2782" s="72" t="s">
        <v>469</v>
      </c>
      <c r="M2782" s="72" t="s">
        <v>302</v>
      </c>
    </row>
    <row r="2783" spans="2:13" x14ac:dyDescent="0.25">
      <c r="B2783" s="72" t="s">
        <v>12</v>
      </c>
      <c r="C2783" s="72" t="s">
        <v>13</v>
      </c>
      <c r="D2783" s="72" t="s">
        <v>14</v>
      </c>
      <c r="E2783" s="72" t="s">
        <v>123</v>
      </c>
      <c r="F2783" s="73">
        <v>-873</v>
      </c>
      <c r="G2783" s="72" t="s">
        <v>16</v>
      </c>
      <c r="H2783" s="72" t="s">
        <v>24</v>
      </c>
      <c r="I2783" s="72" t="s">
        <v>18</v>
      </c>
      <c r="J2783" s="72" t="s">
        <v>19</v>
      </c>
      <c r="K2783" s="72" t="s">
        <v>31</v>
      </c>
      <c r="L2783" s="72" t="s">
        <v>522</v>
      </c>
      <c r="M2783" s="72"/>
    </row>
    <row r="2784" spans="2:13" x14ac:dyDescent="0.25">
      <c r="B2784" s="72" t="s">
        <v>12</v>
      </c>
      <c r="C2784" s="72" t="s">
        <v>13</v>
      </c>
      <c r="D2784" s="72" t="s">
        <v>14</v>
      </c>
      <c r="E2784" s="72" t="s">
        <v>55</v>
      </c>
      <c r="F2784" s="73">
        <v>2798990</v>
      </c>
      <c r="G2784" s="72" t="s">
        <v>16</v>
      </c>
      <c r="H2784" s="72" t="s">
        <v>24</v>
      </c>
      <c r="I2784" s="72" t="s">
        <v>18</v>
      </c>
      <c r="J2784" s="72" t="s">
        <v>19</v>
      </c>
      <c r="K2784" s="72" t="s">
        <v>25</v>
      </c>
      <c r="L2784" s="72" t="s">
        <v>176</v>
      </c>
      <c r="M2784" s="72" t="s">
        <v>112</v>
      </c>
    </row>
    <row r="2785" spans="2:13" x14ac:dyDescent="0.25">
      <c r="B2785" s="72" t="s">
        <v>12</v>
      </c>
      <c r="C2785" s="72" t="s">
        <v>13</v>
      </c>
      <c r="D2785" s="72" t="s">
        <v>14</v>
      </c>
      <c r="E2785" s="72" t="s">
        <v>36</v>
      </c>
      <c r="F2785" s="73">
        <v>32035</v>
      </c>
      <c r="G2785" s="72" t="s">
        <v>16</v>
      </c>
      <c r="H2785" s="72" t="s">
        <v>17</v>
      </c>
      <c r="I2785" s="72" t="s">
        <v>48</v>
      </c>
      <c r="J2785" s="72" t="s">
        <v>19</v>
      </c>
      <c r="K2785" s="72" t="s">
        <v>49</v>
      </c>
      <c r="L2785" s="72" t="s">
        <v>73</v>
      </c>
      <c r="M2785" s="72" t="s">
        <v>57</v>
      </c>
    </row>
    <row r="2786" spans="2:13" x14ac:dyDescent="0.25">
      <c r="B2786" s="72" t="s">
        <v>12</v>
      </c>
      <c r="C2786" s="72" t="s">
        <v>13</v>
      </c>
      <c r="D2786" s="72" t="s">
        <v>14</v>
      </c>
      <c r="E2786" s="72" t="s">
        <v>51</v>
      </c>
      <c r="F2786" s="73">
        <v>81575</v>
      </c>
      <c r="G2786" s="72" t="s">
        <v>16</v>
      </c>
      <c r="H2786" s="72" t="s">
        <v>24</v>
      </c>
      <c r="I2786" s="72" t="s">
        <v>18</v>
      </c>
      <c r="J2786" s="72" t="s">
        <v>19</v>
      </c>
      <c r="K2786" s="72" t="s">
        <v>75</v>
      </c>
      <c r="L2786" s="72" t="s">
        <v>341</v>
      </c>
      <c r="M2786" s="72"/>
    </row>
    <row r="2787" spans="2:13" x14ac:dyDescent="0.25">
      <c r="B2787" s="72" t="s">
        <v>12</v>
      </c>
      <c r="C2787" s="72" t="s">
        <v>13</v>
      </c>
      <c r="D2787" s="72" t="s">
        <v>14</v>
      </c>
      <c r="E2787" s="72" t="s">
        <v>258</v>
      </c>
      <c r="F2787" s="73">
        <v>132977</v>
      </c>
      <c r="G2787" s="72" t="s">
        <v>16</v>
      </c>
      <c r="H2787" s="72" t="s">
        <v>24</v>
      </c>
      <c r="I2787" s="72" t="s">
        <v>18</v>
      </c>
      <c r="J2787" s="72" t="s">
        <v>19</v>
      </c>
      <c r="K2787" s="72" t="s">
        <v>37</v>
      </c>
      <c r="L2787" s="72" t="s">
        <v>487</v>
      </c>
      <c r="M2787" s="72" t="s">
        <v>243</v>
      </c>
    </row>
    <row r="2788" spans="2:13" x14ac:dyDescent="0.25">
      <c r="B2788" s="72" t="s">
        <v>12</v>
      </c>
      <c r="C2788" s="72" t="s">
        <v>13</v>
      </c>
      <c r="D2788" s="72" t="s">
        <v>14</v>
      </c>
      <c r="E2788" s="72" t="s">
        <v>51</v>
      </c>
      <c r="F2788" s="73">
        <v>320950</v>
      </c>
      <c r="G2788" s="72" t="s">
        <v>16</v>
      </c>
      <c r="H2788" s="72" t="s">
        <v>24</v>
      </c>
      <c r="I2788" s="72" t="s">
        <v>18</v>
      </c>
      <c r="J2788" s="72" t="s">
        <v>19</v>
      </c>
      <c r="K2788" s="72" t="s">
        <v>25</v>
      </c>
      <c r="L2788" s="72" t="s">
        <v>26</v>
      </c>
      <c r="M2788" s="72"/>
    </row>
    <row r="2789" spans="2:13" x14ac:dyDescent="0.25">
      <c r="B2789" s="72" t="s">
        <v>12</v>
      </c>
      <c r="C2789" s="72" t="s">
        <v>13</v>
      </c>
      <c r="D2789" s="72" t="s">
        <v>14</v>
      </c>
      <c r="E2789" s="72" t="s">
        <v>33</v>
      </c>
      <c r="F2789" s="73">
        <v>24117</v>
      </c>
      <c r="G2789" s="72" t="s">
        <v>16</v>
      </c>
      <c r="H2789" s="72" t="s">
        <v>24</v>
      </c>
      <c r="I2789" s="72" t="s">
        <v>18</v>
      </c>
      <c r="J2789" s="72" t="s">
        <v>19</v>
      </c>
      <c r="K2789" s="72" t="s">
        <v>117</v>
      </c>
      <c r="L2789" s="72" t="s">
        <v>421</v>
      </c>
      <c r="M2789" s="72" t="s">
        <v>47</v>
      </c>
    </row>
    <row r="2790" spans="2:13" x14ac:dyDescent="0.25">
      <c r="B2790" s="72" t="s">
        <v>12</v>
      </c>
      <c r="C2790" s="72" t="s">
        <v>13</v>
      </c>
      <c r="D2790" s="72" t="s">
        <v>14</v>
      </c>
      <c r="E2790" s="72" t="s">
        <v>36</v>
      </c>
      <c r="F2790" s="73">
        <v>16033</v>
      </c>
      <c r="G2790" s="72" t="s">
        <v>16</v>
      </c>
      <c r="H2790" s="72" t="s">
        <v>24</v>
      </c>
      <c r="I2790" s="72" t="s">
        <v>18</v>
      </c>
      <c r="J2790" s="72" t="s">
        <v>19</v>
      </c>
      <c r="K2790" s="72" t="s">
        <v>63</v>
      </c>
      <c r="L2790" s="72" t="s">
        <v>532</v>
      </c>
      <c r="M2790" s="72" t="s">
        <v>29</v>
      </c>
    </row>
    <row r="2791" spans="2:13" x14ac:dyDescent="0.25">
      <c r="B2791" s="72" t="s">
        <v>12</v>
      </c>
      <c r="C2791" s="72" t="s">
        <v>13</v>
      </c>
      <c r="D2791" s="72" t="s">
        <v>14</v>
      </c>
      <c r="E2791" s="72" t="s">
        <v>85</v>
      </c>
      <c r="F2791" s="73">
        <v>734792</v>
      </c>
      <c r="G2791" s="72" t="s">
        <v>16</v>
      </c>
      <c r="H2791" s="72" t="s">
        <v>24</v>
      </c>
      <c r="I2791" s="72" t="s">
        <v>18</v>
      </c>
      <c r="J2791" s="72" t="s">
        <v>19</v>
      </c>
      <c r="K2791" s="72" t="s">
        <v>117</v>
      </c>
      <c r="L2791" s="72" t="s">
        <v>53</v>
      </c>
      <c r="M2791" s="72"/>
    </row>
    <row r="2792" spans="2:13" x14ac:dyDescent="0.25">
      <c r="B2792" s="72" t="s">
        <v>12</v>
      </c>
      <c r="C2792" s="72" t="s">
        <v>13</v>
      </c>
      <c r="D2792" s="72" t="s">
        <v>14</v>
      </c>
      <c r="E2792" s="72" t="s">
        <v>41</v>
      </c>
      <c r="F2792" s="73">
        <v>-438</v>
      </c>
      <c r="G2792" s="72" t="s">
        <v>16</v>
      </c>
      <c r="H2792" s="72" t="s">
        <v>24</v>
      </c>
      <c r="I2792" s="72" t="s">
        <v>18</v>
      </c>
      <c r="J2792" s="72" t="s">
        <v>19</v>
      </c>
      <c r="K2792" s="72" t="s">
        <v>25</v>
      </c>
      <c r="L2792" s="72" t="s">
        <v>191</v>
      </c>
      <c r="M2792" s="72"/>
    </row>
    <row r="2793" spans="2:13" x14ac:dyDescent="0.25">
      <c r="B2793" s="72" t="s">
        <v>12</v>
      </c>
      <c r="C2793" s="72" t="s">
        <v>13</v>
      </c>
      <c r="D2793" s="72" t="s">
        <v>14</v>
      </c>
      <c r="E2793" s="72" t="s">
        <v>83</v>
      </c>
      <c r="F2793" s="73">
        <v>4</v>
      </c>
      <c r="G2793" s="72" t="s">
        <v>16</v>
      </c>
      <c r="H2793" s="72" t="s">
        <v>24</v>
      </c>
      <c r="I2793" s="72" t="s">
        <v>18</v>
      </c>
      <c r="J2793" s="72" t="s">
        <v>19</v>
      </c>
      <c r="K2793" s="72" t="s">
        <v>25</v>
      </c>
      <c r="L2793" s="72" t="s">
        <v>111</v>
      </c>
      <c r="M2793" s="72"/>
    </row>
    <row r="2794" spans="2:13" x14ac:dyDescent="0.25">
      <c r="B2794" s="72" t="s">
        <v>12</v>
      </c>
      <c r="C2794" s="72" t="s">
        <v>13</v>
      </c>
      <c r="D2794" s="72" t="s">
        <v>14</v>
      </c>
      <c r="E2794" s="72" t="s">
        <v>27</v>
      </c>
      <c r="F2794" s="73">
        <v>95936</v>
      </c>
      <c r="G2794" s="72" t="s">
        <v>16</v>
      </c>
      <c r="H2794" s="72" t="s">
        <v>17</v>
      </c>
      <c r="I2794" s="72" t="s">
        <v>48</v>
      </c>
      <c r="J2794" s="72" t="s">
        <v>19</v>
      </c>
      <c r="K2794" s="72" t="s">
        <v>20</v>
      </c>
      <c r="L2794" s="72" t="s">
        <v>327</v>
      </c>
      <c r="M2794" s="72" t="s">
        <v>112</v>
      </c>
    </row>
    <row r="2795" spans="2:13" x14ac:dyDescent="0.25">
      <c r="B2795" s="72" t="s">
        <v>12</v>
      </c>
      <c r="C2795" s="72" t="s">
        <v>13</v>
      </c>
      <c r="D2795" s="72" t="s">
        <v>14</v>
      </c>
      <c r="E2795" s="72" t="s">
        <v>41</v>
      </c>
      <c r="F2795" s="73">
        <v>-4765</v>
      </c>
      <c r="G2795" s="72" t="s">
        <v>16</v>
      </c>
      <c r="H2795" s="72" t="s">
        <v>24</v>
      </c>
      <c r="I2795" s="72" t="s">
        <v>18</v>
      </c>
      <c r="J2795" s="72" t="s">
        <v>19</v>
      </c>
      <c r="K2795" s="72" t="s">
        <v>49</v>
      </c>
      <c r="L2795" s="72" t="s">
        <v>91</v>
      </c>
      <c r="M2795" s="72"/>
    </row>
    <row r="2796" spans="2:13" x14ac:dyDescent="0.25">
      <c r="B2796" s="72" t="s">
        <v>12</v>
      </c>
      <c r="C2796" s="72" t="s">
        <v>13</v>
      </c>
      <c r="D2796" s="72" t="s">
        <v>14</v>
      </c>
      <c r="E2796" s="72" t="s">
        <v>51</v>
      </c>
      <c r="F2796" s="73">
        <v>587106</v>
      </c>
      <c r="G2796" s="72" t="s">
        <v>16</v>
      </c>
      <c r="H2796" s="72" t="s">
        <v>17</v>
      </c>
      <c r="I2796" s="72" t="s">
        <v>18</v>
      </c>
      <c r="J2796" s="72" t="s">
        <v>19</v>
      </c>
      <c r="K2796" s="72" t="s">
        <v>25</v>
      </c>
      <c r="L2796" s="72" t="s">
        <v>537</v>
      </c>
      <c r="M2796" s="72"/>
    </row>
    <row r="2797" spans="2:13" x14ac:dyDescent="0.25">
      <c r="B2797" s="72" t="s">
        <v>12</v>
      </c>
      <c r="C2797" s="72" t="s">
        <v>13</v>
      </c>
      <c r="D2797" s="72" t="s">
        <v>14</v>
      </c>
      <c r="E2797" s="72" t="s">
        <v>27</v>
      </c>
      <c r="F2797" s="73">
        <v>475447</v>
      </c>
      <c r="G2797" s="72" t="s">
        <v>16</v>
      </c>
      <c r="H2797" s="72" t="s">
        <v>17</v>
      </c>
      <c r="I2797" s="72" t="s">
        <v>18</v>
      </c>
      <c r="J2797" s="72" t="s">
        <v>19</v>
      </c>
      <c r="K2797" s="72" t="s">
        <v>25</v>
      </c>
      <c r="L2797" s="72" t="s">
        <v>198</v>
      </c>
      <c r="M2797" s="72" t="s">
        <v>29</v>
      </c>
    </row>
    <row r="2798" spans="2:13" x14ac:dyDescent="0.25">
      <c r="B2798" s="72" t="s">
        <v>12</v>
      </c>
      <c r="C2798" s="72" t="s">
        <v>13</v>
      </c>
      <c r="D2798" s="72" t="s">
        <v>14</v>
      </c>
      <c r="E2798" s="72" t="s">
        <v>33</v>
      </c>
      <c r="F2798" s="73">
        <v>42956</v>
      </c>
      <c r="G2798" s="72" t="s">
        <v>16</v>
      </c>
      <c r="H2798" s="72" t="s">
        <v>24</v>
      </c>
      <c r="I2798" s="72" t="s">
        <v>18</v>
      </c>
      <c r="J2798" s="72" t="s">
        <v>19</v>
      </c>
      <c r="K2798" s="72" t="s">
        <v>37</v>
      </c>
      <c r="L2798" s="72" t="s">
        <v>604</v>
      </c>
      <c r="M2798" s="72" t="s">
        <v>35</v>
      </c>
    </row>
    <row r="2799" spans="2:13" x14ac:dyDescent="0.25">
      <c r="B2799" s="72" t="s">
        <v>12</v>
      </c>
      <c r="C2799" s="72" t="s">
        <v>13</v>
      </c>
      <c r="D2799" s="72" t="s">
        <v>14</v>
      </c>
      <c r="E2799" s="72" t="s">
        <v>55</v>
      </c>
      <c r="F2799" s="73">
        <v>2055691</v>
      </c>
      <c r="G2799" s="72" t="s">
        <v>16</v>
      </c>
      <c r="H2799" s="72" t="s">
        <v>17</v>
      </c>
      <c r="I2799" s="72" t="s">
        <v>18</v>
      </c>
      <c r="J2799" s="72" t="s">
        <v>19</v>
      </c>
      <c r="K2799" s="72" t="s">
        <v>25</v>
      </c>
      <c r="L2799" s="72" t="s">
        <v>360</v>
      </c>
      <c r="M2799" s="72" t="s">
        <v>29</v>
      </c>
    </row>
    <row r="2800" spans="2:13" x14ac:dyDescent="0.25">
      <c r="B2800" s="72" t="s">
        <v>12</v>
      </c>
      <c r="C2800" s="72" t="s">
        <v>13</v>
      </c>
      <c r="D2800" s="72" t="s">
        <v>14</v>
      </c>
      <c r="E2800" s="72" t="s">
        <v>36</v>
      </c>
      <c r="F2800" s="73">
        <v>231012</v>
      </c>
      <c r="G2800" s="72" t="s">
        <v>16</v>
      </c>
      <c r="H2800" s="72" t="s">
        <v>24</v>
      </c>
      <c r="I2800" s="72" t="s">
        <v>18</v>
      </c>
      <c r="J2800" s="72" t="s">
        <v>19</v>
      </c>
      <c r="K2800" s="72" t="s">
        <v>37</v>
      </c>
      <c r="L2800" s="72" t="s">
        <v>602</v>
      </c>
      <c r="M2800" s="72" t="s">
        <v>57</v>
      </c>
    </row>
    <row r="2801" spans="2:13" x14ac:dyDescent="0.25">
      <c r="B2801" s="72" t="s">
        <v>12</v>
      </c>
      <c r="C2801" s="72" t="s">
        <v>13</v>
      </c>
      <c r="D2801" s="72" t="s">
        <v>14</v>
      </c>
      <c r="E2801" s="72" t="s">
        <v>41</v>
      </c>
      <c r="F2801" s="73">
        <v>-3954</v>
      </c>
      <c r="G2801" s="72" t="s">
        <v>16</v>
      </c>
      <c r="H2801" s="72" t="s">
        <v>24</v>
      </c>
      <c r="I2801" s="72" t="s">
        <v>18</v>
      </c>
      <c r="J2801" s="72" t="s">
        <v>19</v>
      </c>
      <c r="K2801" s="72" t="s">
        <v>63</v>
      </c>
      <c r="L2801" s="72" t="s">
        <v>515</v>
      </c>
      <c r="M2801" s="72"/>
    </row>
    <row r="2802" spans="2:13" x14ac:dyDescent="0.25">
      <c r="B2802" s="72" t="s">
        <v>12</v>
      </c>
      <c r="C2802" s="72" t="s">
        <v>13</v>
      </c>
      <c r="D2802" s="72" t="s">
        <v>14</v>
      </c>
      <c r="E2802" s="72" t="s">
        <v>85</v>
      </c>
      <c r="F2802" s="73">
        <v>27714</v>
      </c>
      <c r="G2802" s="72" t="s">
        <v>16</v>
      </c>
      <c r="H2802" s="72" t="s">
        <v>17</v>
      </c>
      <c r="I2802" s="72" t="s">
        <v>18</v>
      </c>
      <c r="J2802" s="72" t="s">
        <v>19</v>
      </c>
      <c r="K2802" s="72" t="s">
        <v>25</v>
      </c>
      <c r="L2802" s="72" t="s">
        <v>410</v>
      </c>
      <c r="M2802" s="72"/>
    </row>
    <row r="2803" spans="2:13" x14ac:dyDescent="0.25">
      <c r="B2803" s="72" t="s">
        <v>12</v>
      </c>
      <c r="C2803" s="72" t="s">
        <v>13</v>
      </c>
      <c r="D2803" s="72" t="s">
        <v>14</v>
      </c>
      <c r="E2803" s="72" t="s">
        <v>85</v>
      </c>
      <c r="F2803" s="73">
        <v>17597</v>
      </c>
      <c r="G2803" s="72" t="s">
        <v>16</v>
      </c>
      <c r="H2803" s="72" t="s">
        <v>24</v>
      </c>
      <c r="I2803" s="72" t="s">
        <v>18</v>
      </c>
      <c r="J2803" s="72" t="s">
        <v>19</v>
      </c>
      <c r="K2803" s="72" t="s">
        <v>37</v>
      </c>
      <c r="L2803" s="72" t="s">
        <v>193</v>
      </c>
      <c r="M2803" s="72"/>
    </row>
    <row r="2804" spans="2:13" x14ac:dyDescent="0.25">
      <c r="B2804" s="72" t="s">
        <v>12</v>
      </c>
      <c r="C2804" s="72" t="s">
        <v>13</v>
      </c>
      <c r="D2804" s="72" t="s">
        <v>14</v>
      </c>
      <c r="E2804" s="72" t="s">
        <v>51</v>
      </c>
      <c r="F2804" s="73">
        <v>25698</v>
      </c>
      <c r="G2804" s="72" t="s">
        <v>16</v>
      </c>
      <c r="H2804" s="72" t="s">
        <v>24</v>
      </c>
      <c r="I2804" s="72" t="s">
        <v>18</v>
      </c>
      <c r="J2804" s="72" t="s">
        <v>19</v>
      </c>
      <c r="K2804" s="72" t="s">
        <v>25</v>
      </c>
      <c r="L2804" s="72" t="s">
        <v>326</v>
      </c>
      <c r="M2804" s="72"/>
    </row>
    <row r="2805" spans="2:13" x14ac:dyDescent="0.25">
      <c r="B2805" s="72" t="s">
        <v>12</v>
      </c>
      <c r="C2805" s="72" t="s">
        <v>13</v>
      </c>
      <c r="D2805" s="72" t="s">
        <v>14</v>
      </c>
      <c r="E2805" s="72" t="s">
        <v>123</v>
      </c>
      <c r="F2805" s="73">
        <v>-918</v>
      </c>
      <c r="G2805" s="72" t="s">
        <v>16</v>
      </c>
      <c r="H2805" s="72" t="s">
        <v>24</v>
      </c>
      <c r="I2805" s="72" t="s">
        <v>18</v>
      </c>
      <c r="J2805" s="72" t="s">
        <v>19</v>
      </c>
      <c r="K2805" s="72" t="s">
        <v>99</v>
      </c>
      <c r="L2805" s="72" t="s">
        <v>366</v>
      </c>
      <c r="M2805" s="72"/>
    </row>
    <row r="2806" spans="2:13" x14ac:dyDescent="0.25">
      <c r="B2806" s="72" t="s">
        <v>12</v>
      </c>
      <c r="C2806" s="72" t="s">
        <v>13</v>
      </c>
      <c r="D2806" s="72" t="s">
        <v>14</v>
      </c>
      <c r="E2806" s="72" t="s">
        <v>30</v>
      </c>
      <c r="F2806" s="73">
        <v>-3453</v>
      </c>
      <c r="G2806" s="72" t="s">
        <v>16</v>
      </c>
      <c r="H2806" s="72" t="s">
        <v>17</v>
      </c>
      <c r="I2806" s="72" t="s">
        <v>18</v>
      </c>
      <c r="J2806" s="72" t="s">
        <v>19</v>
      </c>
      <c r="K2806" s="72" t="s">
        <v>37</v>
      </c>
      <c r="L2806" s="72" t="s">
        <v>412</v>
      </c>
      <c r="M2806" s="72"/>
    </row>
    <row r="2807" spans="2:13" x14ac:dyDescent="0.25">
      <c r="B2807" s="72" t="s">
        <v>12</v>
      </c>
      <c r="C2807" s="72" t="s">
        <v>13</v>
      </c>
      <c r="D2807" s="72" t="s">
        <v>14</v>
      </c>
      <c r="E2807" s="72" t="s">
        <v>146</v>
      </c>
      <c r="F2807" s="73">
        <v>-11620</v>
      </c>
      <c r="G2807" s="72" t="s">
        <v>16</v>
      </c>
      <c r="H2807" s="72" t="s">
        <v>24</v>
      </c>
      <c r="I2807" s="72" t="s">
        <v>18</v>
      </c>
      <c r="J2807" s="72" t="s">
        <v>19</v>
      </c>
      <c r="K2807" s="72" t="s">
        <v>99</v>
      </c>
      <c r="L2807" s="72" t="s">
        <v>263</v>
      </c>
      <c r="M2807" s="72"/>
    </row>
    <row r="2808" spans="2:13" x14ac:dyDescent="0.25">
      <c r="B2808" s="72" t="s">
        <v>12</v>
      </c>
      <c r="C2808" s="72" t="s">
        <v>13</v>
      </c>
      <c r="D2808" s="72" t="s">
        <v>14</v>
      </c>
      <c r="E2808" s="72" t="s">
        <v>258</v>
      </c>
      <c r="F2808" s="73">
        <v>345740</v>
      </c>
      <c r="G2808" s="72" t="s">
        <v>16</v>
      </c>
      <c r="H2808" s="72" t="s">
        <v>17</v>
      </c>
      <c r="I2808" s="72" t="s">
        <v>18</v>
      </c>
      <c r="J2808" s="72" t="s">
        <v>19</v>
      </c>
      <c r="K2808" s="72" t="s">
        <v>37</v>
      </c>
      <c r="L2808" s="72" t="s">
        <v>232</v>
      </c>
      <c r="M2808" s="72" t="s">
        <v>444</v>
      </c>
    </row>
    <row r="2809" spans="2:13" x14ac:dyDescent="0.25">
      <c r="B2809" s="72" t="s">
        <v>12</v>
      </c>
      <c r="C2809" s="72" t="s">
        <v>13</v>
      </c>
      <c r="D2809" s="72" t="s">
        <v>14</v>
      </c>
      <c r="E2809" s="72" t="s">
        <v>39</v>
      </c>
      <c r="F2809" s="73">
        <v>-7555</v>
      </c>
      <c r="G2809" s="72" t="s">
        <v>16</v>
      </c>
      <c r="H2809" s="72" t="s">
        <v>24</v>
      </c>
      <c r="I2809" s="72" t="s">
        <v>18</v>
      </c>
      <c r="J2809" s="72" t="s">
        <v>19</v>
      </c>
      <c r="K2809" s="72" t="s">
        <v>99</v>
      </c>
      <c r="L2809" s="72" t="s">
        <v>419</v>
      </c>
      <c r="M2809" s="72"/>
    </row>
    <row r="2810" spans="2:13" x14ac:dyDescent="0.25">
      <c r="B2810" s="72" t="s">
        <v>12</v>
      </c>
      <c r="C2810" s="72" t="s">
        <v>13</v>
      </c>
      <c r="D2810" s="72" t="s">
        <v>14</v>
      </c>
      <c r="E2810" s="72" t="s">
        <v>55</v>
      </c>
      <c r="F2810" s="73">
        <v>411256</v>
      </c>
      <c r="G2810" s="72" t="s">
        <v>16</v>
      </c>
      <c r="H2810" s="72" t="s">
        <v>24</v>
      </c>
      <c r="I2810" s="72" t="s">
        <v>18</v>
      </c>
      <c r="J2810" s="72" t="s">
        <v>19</v>
      </c>
      <c r="K2810" s="72" t="s">
        <v>117</v>
      </c>
      <c r="L2810" s="72" t="s">
        <v>332</v>
      </c>
      <c r="M2810" s="72" t="s">
        <v>47</v>
      </c>
    </row>
    <row r="2811" spans="2:13" x14ac:dyDescent="0.25">
      <c r="B2811" s="72" t="s">
        <v>12</v>
      </c>
      <c r="C2811" s="72" t="s">
        <v>13</v>
      </c>
      <c r="D2811" s="72" t="s">
        <v>14</v>
      </c>
      <c r="E2811" s="72" t="s">
        <v>83</v>
      </c>
      <c r="F2811" s="73">
        <v>419226</v>
      </c>
      <c r="G2811" s="72" t="s">
        <v>16</v>
      </c>
      <c r="H2811" s="72" t="s">
        <v>24</v>
      </c>
      <c r="I2811" s="72" t="s">
        <v>18</v>
      </c>
      <c r="J2811" s="72" t="s">
        <v>19</v>
      </c>
      <c r="K2811" s="72" t="s">
        <v>37</v>
      </c>
      <c r="L2811" s="72" t="s">
        <v>551</v>
      </c>
      <c r="M2811" s="72"/>
    </row>
    <row r="2812" spans="2:13" x14ac:dyDescent="0.25">
      <c r="B2812" s="72" t="s">
        <v>12</v>
      </c>
      <c r="C2812" s="72" t="s">
        <v>13</v>
      </c>
      <c r="D2812" s="72" t="s">
        <v>14</v>
      </c>
      <c r="E2812" s="72" t="s">
        <v>74</v>
      </c>
      <c r="F2812" s="73">
        <v>44789</v>
      </c>
      <c r="G2812" s="72" t="s">
        <v>16</v>
      </c>
      <c r="H2812" s="72" t="s">
        <v>17</v>
      </c>
      <c r="I2812" s="72" t="s">
        <v>18</v>
      </c>
      <c r="J2812" s="72" t="s">
        <v>19</v>
      </c>
      <c r="K2812" s="72" t="s">
        <v>25</v>
      </c>
      <c r="L2812" s="72" t="s">
        <v>77</v>
      </c>
      <c r="M2812" s="72" t="s">
        <v>29</v>
      </c>
    </row>
    <row r="2813" spans="2:13" x14ac:dyDescent="0.25">
      <c r="B2813" s="72" t="s">
        <v>12</v>
      </c>
      <c r="C2813" s="72" t="s">
        <v>13</v>
      </c>
      <c r="D2813" s="72" t="s">
        <v>14</v>
      </c>
      <c r="E2813" s="72" t="s">
        <v>68</v>
      </c>
      <c r="F2813" s="73">
        <v>-253288</v>
      </c>
      <c r="G2813" s="72" t="s">
        <v>16</v>
      </c>
      <c r="H2813" s="72" t="s">
        <v>24</v>
      </c>
      <c r="I2813" s="72" t="s">
        <v>18</v>
      </c>
      <c r="J2813" s="72" t="s">
        <v>19</v>
      </c>
      <c r="K2813" s="72" t="s">
        <v>25</v>
      </c>
      <c r="L2813" s="72" t="s">
        <v>365</v>
      </c>
      <c r="M2813" s="72"/>
    </row>
    <row r="2814" spans="2:13" x14ac:dyDescent="0.25">
      <c r="B2814" s="72" t="s">
        <v>12</v>
      </c>
      <c r="C2814" s="72" t="s">
        <v>13</v>
      </c>
      <c r="D2814" s="72" t="s">
        <v>14</v>
      </c>
      <c r="E2814" s="72" t="s">
        <v>41</v>
      </c>
      <c r="F2814" s="73">
        <v>-471</v>
      </c>
      <c r="G2814" s="72" t="s">
        <v>16</v>
      </c>
      <c r="H2814" s="72" t="s">
        <v>24</v>
      </c>
      <c r="I2814" s="72" t="s">
        <v>18</v>
      </c>
      <c r="J2814" s="72" t="s">
        <v>19</v>
      </c>
      <c r="K2814" s="72" t="s">
        <v>25</v>
      </c>
      <c r="L2814" s="72" t="s">
        <v>155</v>
      </c>
      <c r="M2814" s="72"/>
    </row>
    <row r="2815" spans="2:13" x14ac:dyDescent="0.25">
      <c r="B2815" s="72" t="s">
        <v>12</v>
      </c>
      <c r="C2815" s="72" t="s">
        <v>13</v>
      </c>
      <c r="D2815" s="72" t="s">
        <v>14</v>
      </c>
      <c r="E2815" s="72" t="s">
        <v>79</v>
      </c>
      <c r="F2815" s="73">
        <v>-1208</v>
      </c>
      <c r="G2815" s="72" t="s">
        <v>16</v>
      </c>
      <c r="H2815" s="72" t="s">
        <v>17</v>
      </c>
      <c r="I2815" s="72" t="s">
        <v>18</v>
      </c>
      <c r="J2815" s="72" t="s">
        <v>19</v>
      </c>
      <c r="K2815" s="72" t="s">
        <v>25</v>
      </c>
      <c r="L2815" s="72" t="s">
        <v>122</v>
      </c>
      <c r="M2815" s="72"/>
    </row>
    <row r="2816" spans="2:13" x14ac:dyDescent="0.25">
      <c r="B2816" s="72" t="s">
        <v>12</v>
      </c>
      <c r="C2816" s="72" t="s">
        <v>13</v>
      </c>
      <c r="D2816" s="72" t="s">
        <v>14</v>
      </c>
      <c r="E2816" s="72" t="s">
        <v>123</v>
      </c>
      <c r="F2816" s="73">
        <v>-6122</v>
      </c>
      <c r="G2816" s="72" t="s">
        <v>16</v>
      </c>
      <c r="H2816" s="72" t="s">
        <v>24</v>
      </c>
      <c r="I2816" s="72" t="s">
        <v>18</v>
      </c>
      <c r="J2816" s="72" t="s">
        <v>19</v>
      </c>
      <c r="K2816" s="72" t="s">
        <v>37</v>
      </c>
      <c r="L2816" s="72" t="s">
        <v>588</v>
      </c>
      <c r="M2816" s="72"/>
    </row>
    <row r="2817" spans="2:13" x14ac:dyDescent="0.25">
      <c r="B2817" s="72" t="s">
        <v>12</v>
      </c>
      <c r="C2817" s="72" t="s">
        <v>13</v>
      </c>
      <c r="D2817" s="72" t="s">
        <v>14</v>
      </c>
      <c r="E2817" s="72" t="s">
        <v>81</v>
      </c>
      <c r="F2817" s="73">
        <v>109007</v>
      </c>
      <c r="G2817" s="72" t="s">
        <v>16</v>
      </c>
      <c r="H2817" s="72" t="s">
        <v>24</v>
      </c>
      <c r="I2817" s="72" t="s">
        <v>18</v>
      </c>
      <c r="J2817" s="72" t="s">
        <v>19</v>
      </c>
      <c r="K2817" s="72" t="s">
        <v>25</v>
      </c>
      <c r="L2817" s="72" t="s">
        <v>647</v>
      </c>
      <c r="M2817" s="72" t="s">
        <v>47</v>
      </c>
    </row>
    <row r="2818" spans="2:13" x14ac:dyDescent="0.25">
      <c r="B2818" s="72" t="s">
        <v>12</v>
      </c>
      <c r="C2818" s="72" t="s">
        <v>13</v>
      </c>
      <c r="D2818" s="72" t="s">
        <v>14</v>
      </c>
      <c r="E2818" s="72" t="s">
        <v>55</v>
      </c>
      <c r="F2818" s="73">
        <v>461065</v>
      </c>
      <c r="G2818" s="72" t="s">
        <v>16</v>
      </c>
      <c r="H2818" s="72" t="s">
        <v>24</v>
      </c>
      <c r="I2818" s="72" t="s">
        <v>18</v>
      </c>
      <c r="J2818" s="72" t="s">
        <v>19</v>
      </c>
      <c r="K2818" s="72" t="s">
        <v>20</v>
      </c>
      <c r="L2818" s="72" t="s">
        <v>229</v>
      </c>
      <c r="M2818" s="72" t="s">
        <v>29</v>
      </c>
    </row>
    <row r="2819" spans="2:13" x14ac:dyDescent="0.25">
      <c r="B2819" s="72" t="s">
        <v>12</v>
      </c>
      <c r="C2819" s="72" t="s">
        <v>13</v>
      </c>
      <c r="D2819" s="72" t="s">
        <v>14</v>
      </c>
      <c r="E2819" s="72" t="s">
        <v>58</v>
      </c>
      <c r="F2819" s="73">
        <v>34265</v>
      </c>
      <c r="G2819" s="72" t="s">
        <v>16</v>
      </c>
      <c r="H2819" s="72" t="s">
        <v>24</v>
      </c>
      <c r="I2819" s="72" t="s">
        <v>18</v>
      </c>
      <c r="J2819" s="72" t="s">
        <v>19</v>
      </c>
      <c r="K2819" s="72" t="s">
        <v>99</v>
      </c>
      <c r="L2819" s="72" t="s">
        <v>361</v>
      </c>
      <c r="M2819" s="72" t="s">
        <v>47</v>
      </c>
    </row>
    <row r="2820" spans="2:13" x14ac:dyDescent="0.25">
      <c r="B2820" s="72" t="s">
        <v>12</v>
      </c>
      <c r="C2820" s="72" t="s">
        <v>13</v>
      </c>
      <c r="D2820" s="72" t="s">
        <v>14</v>
      </c>
      <c r="E2820" s="72" t="s">
        <v>41</v>
      </c>
      <c r="F2820" s="73">
        <v>-114787</v>
      </c>
      <c r="G2820" s="72" t="s">
        <v>16</v>
      </c>
      <c r="H2820" s="72" t="s">
        <v>24</v>
      </c>
      <c r="I2820" s="72" t="s">
        <v>18</v>
      </c>
      <c r="J2820" s="72" t="s">
        <v>19</v>
      </c>
      <c r="K2820" s="72" t="s">
        <v>43</v>
      </c>
      <c r="L2820" s="72" t="s">
        <v>336</v>
      </c>
      <c r="M2820" s="72"/>
    </row>
    <row r="2821" spans="2:13" x14ac:dyDescent="0.25">
      <c r="B2821" s="72" t="s">
        <v>12</v>
      </c>
      <c r="C2821" s="72" t="s">
        <v>13</v>
      </c>
      <c r="D2821" s="72" t="s">
        <v>14</v>
      </c>
      <c r="E2821" s="72" t="s">
        <v>258</v>
      </c>
      <c r="F2821" s="73">
        <v>79800</v>
      </c>
      <c r="G2821" s="72" t="s">
        <v>16</v>
      </c>
      <c r="H2821" s="72" t="s">
        <v>24</v>
      </c>
      <c r="I2821" s="72" t="s">
        <v>18</v>
      </c>
      <c r="J2821" s="72" t="s">
        <v>19</v>
      </c>
      <c r="K2821" s="72" t="s">
        <v>96</v>
      </c>
      <c r="L2821" s="72" t="s">
        <v>194</v>
      </c>
      <c r="M2821" s="72" t="s">
        <v>243</v>
      </c>
    </row>
    <row r="2822" spans="2:13" x14ac:dyDescent="0.25">
      <c r="B2822" s="72" t="s">
        <v>12</v>
      </c>
      <c r="C2822" s="72" t="s">
        <v>13</v>
      </c>
      <c r="D2822" s="72" t="s">
        <v>14</v>
      </c>
      <c r="E2822" s="72" t="s">
        <v>36</v>
      </c>
      <c r="F2822" s="73">
        <v>22766</v>
      </c>
      <c r="G2822" s="72" t="s">
        <v>16</v>
      </c>
      <c r="H2822" s="72" t="s">
        <v>17</v>
      </c>
      <c r="I2822" s="72" t="s">
        <v>18</v>
      </c>
      <c r="J2822" s="72" t="s">
        <v>19</v>
      </c>
      <c r="K2822" s="72" t="s">
        <v>25</v>
      </c>
      <c r="L2822" s="72" t="s">
        <v>159</v>
      </c>
      <c r="M2822" s="72" t="s">
        <v>29</v>
      </c>
    </row>
    <row r="2823" spans="2:13" x14ac:dyDescent="0.25">
      <c r="B2823" s="72" t="s">
        <v>12</v>
      </c>
      <c r="C2823" s="72" t="s">
        <v>13</v>
      </c>
      <c r="D2823" s="72" t="s">
        <v>14</v>
      </c>
      <c r="E2823" s="72" t="s">
        <v>33</v>
      </c>
      <c r="F2823" s="73">
        <v>7958997</v>
      </c>
      <c r="G2823" s="72" t="s">
        <v>16</v>
      </c>
      <c r="H2823" s="72" t="s">
        <v>24</v>
      </c>
      <c r="I2823" s="72" t="s">
        <v>18</v>
      </c>
      <c r="J2823" s="72" t="s">
        <v>19</v>
      </c>
      <c r="K2823" s="72" t="s">
        <v>43</v>
      </c>
      <c r="L2823" s="72" t="s">
        <v>336</v>
      </c>
      <c r="M2823" s="72" t="s">
        <v>47</v>
      </c>
    </row>
    <row r="2824" spans="2:13" x14ac:dyDescent="0.25">
      <c r="B2824" s="72" t="s">
        <v>12</v>
      </c>
      <c r="C2824" s="72" t="s">
        <v>13</v>
      </c>
      <c r="D2824" s="72" t="s">
        <v>14</v>
      </c>
      <c r="E2824" s="72" t="s">
        <v>41</v>
      </c>
      <c r="F2824" s="73">
        <v>-59</v>
      </c>
      <c r="G2824" s="72" t="s">
        <v>16</v>
      </c>
      <c r="H2824" s="72" t="s">
        <v>17</v>
      </c>
      <c r="I2824" s="72" t="s">
        <v>18</v>
      </c>
      <c r="J2824" s="72" t="s">
        <v>19</v>
      </c>
      <c r="K2824" s="72" t="s">
        <v>25</v>
      </c>
      <c r="L2824" s="72" t="s">
        <v>283</v>
      </c>
      <c r="M2824" s="72"/>
    </row>
    <row r="2825" spans="2:13" x14ac:dyDescent="0.25">
      <c r="B2825" s="72" t="s">
        <v>12</v>
      </c>
      <c r="C2825" s="72" t="s">
        <v>13</v>
      </c>
      <c r="D2825" s="72" t="s">
        <v>14</v>
      </c>
      <c r="E2825" s="72" t="s">
        <v>94</v>
      </c>
      <c r="F2825" s="73">
        <v>150071</v>
      </c>
      <c r="G2825" s="72" t="s">
        <v>16</v>
      </c>
      <c r="H2825" s="72" t="s">
        <v>24</v>
      </c>
      <c r="I2825" s="72" t="s">
        <v>18</v>
      </c>
      <c r="J2825" s="72" t="s">
        <v>19</v>
      </c>
      <c r="K2825" s="72" t="s">
        <v>37</v>
      </c>
      <c r="L2825" s="72" t="s">
        <v>151</v>
      </c>
      <c r="M2825" s="72"/>
    </row>
    <row r="2826" spans="2:13" x14ac:dyDescent="0.25">
      <c r="B2826" s="72" t="s">
        <v>12</v>
      </c>
      <c r="C2826" s="72" t="s">
        <v>13</v>
      </c>
      <c r="D2826" s="72" t="s">
        <v>14</v>
      </c>
      <c r="E2826" s="72" t="s">
        <v>81</v>
      </c>
      <c r="F2826" s="73">
        <v>175840</v>
      </c>
      <c r="G2826" s="72" t="s">
        <v>16</v>
      </c>
      <c r="H2826" s="72" t="s">
        <v>24</v>
      </c>
      <c r="I2826" s="72" t="s">
        <v>18</v>
      </c>
      <c r="J2826" s="72" t="s">
        <v>19</v>
      </c>
      <c r="K2826" s="72" t="s">
        <v>25</v>
      </c>
      <c r="L2826" s="72" t="s">
        <v>514</v>
      </c>
      <c r="M2826" s="72" t="s">
        <v>47</v>
      </c>
    </row>
    <row r="2827" spans="2:13" x14ac:dyDescent="0.25">
      <c r="B2827" s="72" t="s">
        <v>12</v>
      </c>
      <c r="C2827" s="72" t="s">
        <v>13</v>
      </c>
      <c r="D2827" s="72" t="s">
        <v>14</v>
      </c>
      <c r="E2827" s="72" t="s">
        <v>83</v>
      </c>
      <c r="F2827" s="73">
        <v>989165</v>
      </c>
      <c r="G2827" s="72" t="s">
        <v>16</v>
      </c>
      <c r="H2827" s="72" t="s">
        <v>24</v>
      </c>
      <c r="I2827" s="72" t="s">
        <v>18</v>
      </c>
      <c r="J2827" s="72" t="s">
        <v>19</v>
      </c>
      <c r="K2827" s="72" t="s">
        <v>37</v>
      </c>
      <c r="L2827" s="72" t="s">
        <v>497</v>
      </c>
      <c r="M2827" s="72"/>
    </row>
    <row r="2828" spans="2:13" x14ac:dyDescent="0.25">
      <c r="B2828" s="72" t="s">
        <v>12</v>
      </c>
      <c r="C2828" s="72" t="s">
        <v>13</v>
      </c>
      <c r="D2828" s="72" t="s">
        <v>14</v>
      </c>
      <c r="E2828" s="72" t="s">
        <v>30</v>
      </c>
      <c r="F2828" s="73">
        <v>-14607</v>
      </c>
      <c r="G2828" s="72" t="s">
        <v>16</v>
      </c>
      <c r="H2828" s="72" t="s">
        <v>24</v>
      </c>
      <c r="I2828" s="72" t="s">
        <v>18</v>
      </c>
      <c r="J2828" s="72" t="s">
        <v>19</v>
      </c>
      <c r="K2828" s="72" t="s">
        <v>37</v>
      </c>
      <c r="L2828" s="72" t="s">
        <v>92</v>
      </c>
      <c r="M2828" s="72"/>
    </row>
    <row r="2829" spans="2:13" x14ac:dyDescent="0.25">
      <c r="B2829" s="72" t="s">
        <v>12</v>
      </c>
      <c r="C2829" s="72" t="s">
        <v>13</v>
      </c>
      <c r="D2829" s="72" t="s">
        <v>14</v>
      </c>
      <c r="E2829" s="72" t="s">
        <v>79</v>
      </c>
      <c r="F2829" s="73">
        <v>-14420</v>
      </c>
      <c r="G2829" s="72" t="s">
        <v>16</v>
      </c>
      <c r="H2829" s="72" t="s">
        <v>24</v>
      </c>
      <c r="I2829" s="72" t="s">
        <v>18</v>
      </c>
      <c r="J2829" s="72" t="s">
        <v>19</v>
      </c>
      <c r="K2829" s="72" t="s">
        <v>37</v>
      </c>
      <c r="L2829" s="72" t="s">
        <v>119</v>
      </c>
      <c r="M2829" s="72"/>
    </row>
    <row r="2830" spans="2:13" x14ac:dyDescent="0.25">
      <c r="B2830" s="72" t="s">
        <v>12</v>
      </c>
      <c r="C2830" s="72" t="s">
        <v>13</v>
      </c>
      <c r="D2830" s="72" t="s">
        <v>14</v>
      </c>
      <c r="E2830" s="72" t="s">
        <v>27</v>
      </c>
      <c r="F2830" s="73">
        <v>367080</v>
      </c>
      <c r="G2830" s="72" t="s">
        <v>16</v>
      </c>
      <c r="H2830" s="72" t="s">
        <v>24</v>
      </c>
      <c r="I2830" s="72" t="s">
        <v>18</v>
      </c>
      <c r="J2830" s="72" t="s">
        <v>19</v>
      </c>
      <c r="K2830" s="72" t="s">
        <v>37</v>
      </c>
      <c r="L2830" s="72" t="s">
        <v>301</v>
      </c>
      <c r="M2830" s="72" t="s">
        <v>57</v>
      </c>
    </row>
    <row r="2831" spans="2:13" x14ac:dyDescent="0.25">
      <c r="B2831" s="72" t="s">
        <v>12</v>
      </c>
      <c r="C2831" s="72" t="s">
        <v>13</v>
      </c>
      <c r="D2831" s="72" t="s">
        <v>14</v>
      </c>
      <c r="E2831" s="72" t="s">
        <v>68</v>
      </c>
      <c r="F2831" s="73">
        <v>-5867</v>
      </c>
      <c r="G2831" s="72" t="s">
        <v>16</v>
      </c>
      <c r="H2831" s="72" t="s">
        <v>17</v>
      </c>
      <c r="I2831" s="72" t="s">
        <v>18</v>
      </c>
      <c r="J2831" s="72" t="s">
        <v>19</v>
      </c>
      <c r="K2831" s="72" t="s">
        <v>37</v>
      </c>
      <c r="L2831" s="72" t="s">
        <v>292</v>
      </c>
      <c r="M2831" s="72"/>
    </row>
    <row r="2832" spans="2:13" x14ac:dyDescent="0.25">
      <c r="B2832" s="72" t="s">
        <v>12</v>
      </c>
      <c r="C2832" s="72" t="s">
        <v>13</v>
      </c>
      <c r="D2832" s="72" t="s">
        <v>14</v>
      </c>
      <c r="E2832" s="72" t="s">
        <v>123</v>
      </c>
      <c r="F2832" s="73">
        <v>-13295</v>
      </c>
      <c r="G2832" s="72" t="s">
        <v>16</v>
      </c>
      <c r="H2832" s="72" t="s">
        <v>24</v>
      </c>
      <c r="I2832" s="72" t="s">
        <v>18</v>
      </c>
      <c r="J2832" s="72" t="s">
        <v>19</v>
      </c>
      <c r="K2832" s="72" t="s">
        <v>185</v>
      </c>
      <c r="L2832" s="72" t="s">
        <v>440</v>
      </c>
      <c r="M2832" s="72"/>
    </row>
    <row r="2833" spans="2:13" x14ac:dyDescent="0.25">
      <c r="B2833" s="72" t="s">
        <v>12</v>
      </c>
      <c r="C2833" s="72" t="s">
        <v>13</v>
      </c>
      <c r="D2833" s="72" t="s">
        <v>14</v>
      </c>
      <c r="E2833" s="72" t="s">
        <v>39</v>
      </c>
      <c r="F2833" s="73">
        <v>-92483</v>
      </c>
      <c r="G2833" s="72" t="s">
        <v>16</v>
      </c>
      <c r="H2833" s="72" t="s">
        <v>24</v>
      </c>
      <c r="I2833" s="72" t="s">
        <v>18</v>
      </c>
      <c r="J2833" s="72" t="s">
        <v>19</v>
      </c>
      <c r="K2833" s="72" t="s">
        <v>31</v>
      </c>
      <c r="L2833" s="72" t="s">
        <v>631</v>
      </c>
      <c r="M2833" s="72"/>
    </row>
    <row r="2834" spans="2:13" x14ac:dyDescent="0.25">
      <c r="B2834" s="72" t="s">
        <v>12</v>
      </c>
      <c r="C2834" s="72" t="s">
        <v>13</v>
      </c>
      <c r="D2834" s="72" t="s">
        <v>14</v>
      </c>
      <c r="E2834" s="72" t="s">
        <v>594</v>
      </c>
      <c r="F2834" s="73">
        <v>72</v>
      </c>
      <c r="G2834" s="72" t="s">
        <v>16</v>
      </c>
      <c r="H2834" s="72" t="s">
        <v>17</v>
      </c>
      <c r="I2834" s="72" t="s">
        <v>18</v>
      </c>
      <c r="J2834" s="72" t="s">
        <v>19</v>
      </c>
      <c r="K2834" s="72" t="s">
        <v>49</v>
      </c>
      <c r="L2834" s="72" t="s">
        <v>105</v>
      </c>
      <c r="M2834" s="72"/>
    </row>
    <row r="2835" spans="2:13" x14ac:dyDescent="0.25">
      <c r="B2835" s="72" t="s">
        <v>12</v>
      </c>
      <c r="C2835" s="72" t="s">
        <v>13</v>
      </c>
      <c r="D2835" s="72" t="s">
        <v>14</v>
      </c>
      <c r="E2835" s="72" t="s">
        <v>94</v>
      </c>
      <c r="F2835" s="73">
        <v>403</v>
      </c>
      <c r="G2835" s="72" t="s">
        <v>16</v>
      </c>
      <c r="H2835" s="72" t="s">
        <v>17</v>
      </c>
      <c r="I2835" s="72" t="s">
        <v>18</v>
      </c>
      <c r="J2835" s="72" t="s">
        <v>19</v>
      </c>
      <c r="K2835" s="72" t="s">
        <v>25</v>
      </c>
      <c r="L2835" s="72" t="s">
        <v>173</v>
      </c>
      <c r="M2835" s="72"/>
    </row>
    <row r="2836" spans="2:13" x14ac:dyDescent="0.25">
      <c r="B2836" s="72" t="s">
        <v>12</v>
      </c>
      <c r="C2836" s="72" t="s">
        <v>13</v>
      </c>
      <c r="D2836" s="72" t="s">
        <v>14</v>
      </c>
      <c r="E2836" s="72" t="s">
        <v>27</v>
      </c>
      <c r="F2836" s="73">
        <v>9047</v>
      </c>
      <c r="G2836" s="72" t="s">
        <v>16</v>
      </c>
      <c r="H2836" s="72" t="s">
        <v>17</v>
      </c>
      <c r="I2836" s="72" t="s">
        <v>18</v>
      </c>
      <c r="J2836" s="72" t="s">
        <v>19</v>
      </c>
      <c r="K2836" s="72" t="s">
        <v>25</v>
      </c>
      <c r="L2836" s="72" t="s">
        <v>289</v>
      </c>
      <c r="M2836" s="72" t="s">
        <v>302</v>
      </c>
    </row>
    <row r="2837" spans="2:13" x14ac:dyDescent="0.25">
      <c r="B2837" s="72" t="s">
        <v>12</v>
      </c>
      <c r="C2837" s="72" t="s">
        <v>13</v>
      </c>
      <c r="D2837" s="72" t="s">
        <v>14</v>
      </c>
      <c r="E2837" s="72" t="s">
        <v>68</v>
      </c>
      <c r="F2837" s="73">
        <v>-439247</v>
      </c>
      <c r="G2837" s="72" t="s">
        <v>269</v>
      </c>
      <c r="H2837" s="72" t="s">
        <v>24</v>
      </c>
      <c r="I2837" s="72" t="s">
        <v>18</v>
      </c>
      <c r="J2837" s="72" t="s">
        <v>634</v>
      </c>
      <c r="K2837" s="72" t="s">
        <v>96</v>
      </c>
      <c r="L2837" s="72" t="s">
        <v>162</v>
      </c>
      <c r="M2837" s="72"/>
    </row>
    <row r="2838" spans="2:13" x14ac:dyDescent="0.25">
      <c r="B2838" s="72" t="s">
        <v>12</v>
      </c>
      <c r="C2838" s="72" t="s">
        <v>13</v>
      </c>
      <c r="D2838" s="72" t="s">
        <v>14</v>
      </c>
      <c r="E2838" s="72" t="s">
        <v>55</v>
      </c>
      <c r="F2838" s="73">
        <v>91498</v>
      </c>
      <c r="G2838" s="72" t="s">
        <v>16</v>
      </c>
      <c r="H2838" s="72" t="s">
        <v>17</v>
      </c>
      <c r="I2838" s="72" t="s">
        <v>18</v>
      </c>
      <c r="J2838" s="72" t="s">
        <v>19</v>
      </c>
      <c r="K2838" s="72" t="s">
        <v>25</v>
      </c>
      <c r="L2838" s="72" t="s">
        <v>556</v>
      </c>
      <c r="M2838" s="72" t="s">
        <v>29</v>
      </c>
    </row>
    <row r="2839" spans="2:13" x14ac:dyDescent="0.25">
      <c r="B2839" s="72" t="s">
        <v>12</v>
      </c>
      <c r="C2839" s="72" t="s">
        <v>13</v>
      </c>
      <c r="D2839" s="72" t="s">
        <v>14</v>
      </c>
      <c r="E2839" s="72" t="s">
        <v>85</v>
      </c>
      <c r="F2839" s="73">
        <v>13</v>
      </c>
      <c r="G2839" s="72" t="s">
        <v>16</v>
      </c>
      <c r="H2839" s="72" t="s">
        <v>17</v>
      </c>
      <c r="I2839" s="72" t="s">
        <v>18</v>
      </c>
      <c r="J2839" s="72" t="s">
        <v>19</v>
      </c>
      <c r="K2839" s="72" t="s">
        <v>25</v>
      </c>
      <c r="L2839" s="72" t="s">
        <v>244</v>
      </c>
      <c r="M2839" s="72"/>
    </row>
    <row r="2840" spans="2:13" x14ac:dyDescent="0.25">
      <c r="B2840" s="72" t="s">
        <v>12</v>
      </c>
      <c r="C2840" s="72" t="s">
        <v>13</v>
      </c>
      <c r="D2840" s="72" t="s">
        <v>14</v>
      </c>
      <c r="E2840" s="72" t="s">
        <v>83</v>
      </c>
      <c r="F2840" s="73">
        <v>1213</v>
      </c>
      <c r="G2840" s="72" t="s">
        <v>16</v>
      </c>
      <c r="H2840" s="72" t="s">
        <v>24</v>
      </c>
      <c r="I2840" s="72" t="s">
        <v>18</v>
      </c>
      <c r="J2840" s="72" t="s">
        <v>19</v>
      </c>
      <c r="K2840" s="72" t="s">
        <v>25</v>
      </c>
      <c r="L2840" s="72" t="s">
        <v>683</v>
      </c>
      <c r="M2840" s="72"/>
    </row>
    <row r="2841" spans="2:13" x14ac:dyDescent="0.25">
      <c r="B2841" s="72" t="s">
        <v>12</v>
      </c>
      <c r="C2841" s="72" t="s">
        <v>13</v>
      </c>
      <c r="D2841" s="72" t="s">
        <v>14</v>
      </c>
      <c r="E2841" s="72" t="s">
        <v>258</v>
      </c>
      <c r="F2841" s="73">
        <v>288620</v>
      </c>
      <c r="G2841" s="72" t="s">
        <v>16</v>
      </c>
      <c r="H2841" s="72" t="s">
        <v>17</v>
      </c>
      <c r="I2841" s="72" t="s">
        <v>18</v>
      </c>
      <c r="J2841" s="72" t="s">
        <v>19</v>
      </c>
      <c r="K2841" s="72" t="s">
        <v>25</v>
      </c>
      <c r="L2841" s="72" t="s">
        <v>124</v>
      </c>
      <c r="M2841" s="72" t="s">
        <v>72</v>
      </c>
    </row>
    <row r="2842" spans="2:13" x14ac:dyDescent="0.25">
      <c r="B2842" s="72" t="s">
        <v>12</v>
      </c>
      <c r="C2842" s="72" t="s">
        <v>13</v>
      </c>
      <c r="D2842" s="72" t="s">
        <v>14</v>
      </c>
      <c r="E2842" s="72" t="s">
        <v>58</v>
      </c>
      <c r="F2842" s="73">
        <v>109890</v>
      </c>
      <c r="G2842" s="72" t="s">
        <v>16</v>
      </c>
      <c r="H2842" s="72" t="s">
        <v>24</v>
      </c>
      <c r="I2842" s="72" t="s">
        <v>18</v>
      </c>
      <c r="J2842" s="72" t="s">
        <v>19</v>
      </c>
      <c r="K2842" s="72" t="s">
        <v>37</v>
      </c>
      <c r="L2842" s="72" t="s">
        <v>90</v>
      </c>
      <c r="M2842" s="72" t="s">
        <v>47</v>
      </c>
    </row>
    <row r="2843" spans="2:13" x14ac:dyDescent="0.25">
      <c r="B2843" s="72" t="s">
        <v>12</v>
      </c>
      <c r="C2843" s="72" t="s">
        <v>13</v>
      </c>
      <c r="D2843" s="72" t="s">
        <v>14</v>
      </c>
      <c r="E2843" s="72" t="s">
        <v>33</v>
      </c>
      <c r="F2843" s="73">
        <v>65313</v>
      </c>
      <c r="G2843" s="72" t="s">
        <v>16</v>
      </c>
      <c r="H2843" s="72" t="s">
        <v>24</v>
      </c>
      <c r="I2843" s="72" t="s">
        <v>18</v>
      </c>
      <c r="J2843" s="72" t="s">
        <v>19</v>
      </c>
      <c r="K2843" s="72" t="s">
        <v>99</v>
      </c>
      <c r="L2843" s="72" t="s">
        <v>361</v>
      </c>
      <c r="M2843" s="72" t="s">
        <v>29</v>
      </c>
    </row>
    <row r="2844" spans="2:13" x14ac:dyDescent="0.25">
      <c r="B2844" s="72" t="s">
        <v>12</v>
      </c>
      <c r="C2844" s="72" t="s">
        <v>13</v>
      </c>
      <c r="D2844" s="72" t="s">
        <v>14</v>
      </c>
      <c r="E2844" s="72" t="s">
        <v>81</v>
      </c>
      <c r="F2844" s="73">
        <v>651808</v>
      </c>
      <c r="G2844" s="72" t="s">
        <v>16</v>
      </c>
      <c r="H2844" s="72" t="s">
        <v>24</v>
      </c>
      <c r="I2844" s="72" t="s">
        <v>18</v>
      </c>
      <c r="J2844" s="72" t="s">
        <v>19</v>
      </c>
      <c r="K2844" s="72" t="s">
        <v>37</v>
      </c>
      <c r="L2844" s="72" t="s">
        <v>521</v>
      </c>
      <c r="M2844" s="72" t="s">
        <v>47</v>
      </c>
    </row>
    <row r="2845" spans="2:13" x14ac:dyDescent="0.25">
      <c r="B2845" s="72" t="s">
        <v>12</v>
      </c>
      <c r="C2845" s="72" t="s">
        <v>13</v>
      </c>
      <c r="D2845" s="72" t="s">
        <v>14</v>
      </c>
      <c r="E2845" s="72" t="s">
        <v>23</v>
      </c>
      <c r="F2845" s="73">
        <v>-248</v>
      </c>
      <c r="G2845" s="72" t="s">
        <v>16</v>
      </c>
      <c r="H2845" s="72" t="s">
        <v>24</v>
      </c>
      <c r="I2845" s="72" t="s">
        <v>18</v>
      </c>
      <c r="J2845" s="72" t="s">
        <v>19</v>
      </c>
      <c r="K2845" s="72" t="s">
        <v>96</v>
      </c>
      <c r="L2845" s="72" t="s">
        <v>337</v>
      </c>
      <c r="M2845" s="72"/>
    </row>
    <row r="2846" spans="2:13" x14ac:dyDescent="0.25">
      <c r="B2846" s="72" t="s">
        <v>12</v>
      </c>
      <c r="C2846" s="72" t="s">
        <v>13</v>
      </c>
      <c r="D2846" s="72" t="s">
        <v>14</v>
      </c>
      <c r="E2846" s="72" t="s">
        <v>15</v>
      </c>
      <c r="F2846" s="73">
        <v>17938426</v>
      </c>
      <c r="G2846" s="72" t="s">
        <v>16</v>
      </c>
      <c r="H2846" s="72" t="s">
        <v>24</v>
      </c>
      <c r="I2846" s="72" t="s">
        <v>18</v>
      </c>
      <c r="J2846" s="72" t="s">
        <v>19</v>
      </c>
      <c r="K2846" s="72" t="s">
        <v>157</v>
      </c>
      <c r="L2846" s="72" t="s">
        <v>414</v>
      </c>
      <c r="M2846" s="72" t="s">
        <v>184</v>
      </c>
    </row>
    <row r="2847" spans="2:13" x14ac:dyDescent="0.25">
      <c r="B2847" s="72" t="s">
        <v>12</v>
      </c>
      <c r="C2847" s="72" t="s">
        <v>13</v>
      </c>
      <c r="D2847" s="72" t="s">
        <v>14</v>
      </c>
      <c r="E2847" s="72" t="s">
        <v>79</v>
      </c>
      <c r="F2847" s="73">
        <v>-1121</v>
      </c>
      <c r="G2847" s="72" t="s">
        <v>16</v>
      </c>
      <c r="H2847" s="72" t="s">
        <v>24</v>
      </c>
      <c r="I2847" s="72" t="s">
        <v>18</v>
      </c>
      <c r="J2847" s="72" t="s">
        <v>19</v>
      </c>
      <c r="K2847" s="72" t="s">
        <v>25</v>
      </c>
      <c r="L2847" s="72" t="s">
        <v>254</v>
      </c>
      <c r="M2847" s="72"/>
    </row>
    <row r="2848" spans="2:13" x14ac:dyDescent="0.25">
      <c r="B2848" s="72" t="s">
        <v>12</v>
      </c>
      <c r="C2848" s="72" t="s">
        <v>13</v>
      </c>
      <c r="D2848" s="72" t="s">
        <v>14</v>
      </c>
      <c r="E2848" s="72" t="s">
        <v>94</v>
      </c>
      <c r="F2848" s="73">
        <v>21934</v>
      </c>
      <c r="G2848" s="72" t="s">
        <v>16</v>
      </c>
      <c r="H2848" s="72" t="s">
        <v>24</v>
      </c>
      <c r="I2848" s="72" t="s">
        <v>18</v>
      </c>
      <c r="J2848" s="72" t="s">
        <v>19</v>
      </c>
      <c r="K2848" s="72" t="s">
        <v>25</v>
      </c>
      <c r="L2848" s="72" t="s">
        <v>281</v>
      </c>
      <c r="M2848" s="72"/>
    </row>
    <row r="2849" spans="2:13" x14ac:dyDescent="0.25">
      <c r="B2849" s="72" t="s">
        <v>12</v>
      </c>
      <c r="C2849" s="72" t="s">
        <v>13</v>
      </c>
      <c r="D2849" s="72" t="s">
        <v>14</v>
      </c>
      <c r="E2849" s="72" t="s">
        <v>23</v>
      </c>
      <c r="F2849" s="73">
        <v>-335</v>
      </c>
      <c r="G2849" s="72" t="s">
        <v>16</v>
      </c>
      <c r="H2849" s="72" t="s">
        <v>24</v>
      </c>
      <c r="I2849" s="72" t="s">
        <v>18</v>
      </c>
      <c r="J2849" s="72" t="s">
        <v>19</v>
      </c>
      <c r="K2849" s="72" t="s">
        <v>37</v>
      </c>
      <c r="L2849" s="72" t="s">
        <v>422</v>
      </c>
      <c r="M2849" s="72"/>
    </row>
    <row r="2850" spans="2:13" x14ac:dyDescent="0.25">
      <c r="B2850" s="72" t="s">
        <v>12</v>
      </c>
      <c r="C2850" s="72" t="s">
        <v>13</v>
      </c>
      <c r="D2850" s="72" t="s">
        <v>14</v>
      </c>
      <c r="E2850" s="72" t="s">
        <v>68</v>
      </c>
      <c r="F2850" s="73">
        <v>-217</v>
      </c>
      <c r="G2850" s="72" t="s">
        <v>16</v>
      </c>
      <c r="H2850" s="72" t="s">
        <v>24</v>
      </c>
      <c r="I2850" s="72" t="s">
        <v>18</v>
      </c>
      <c r="J2850" s="72" t="s">
        <v>19</v>
      </c>
      <c r="K2850" s="72" t="s">
        <v>75</v>
      </c>
      <c r="L2850" s="72" t="s">
        <v>426</v>
      </c>
      <c r="M2850" s="72"/>
    </row>
    <row r="2851" spans="2:13" x14ac:dyDescent="0.25">
      <c r="B2851" s="72" t="s">
        <v>12</v>
      </c>
      <c r="C2851" s="72" t="s">
        <v>13</v>
      </c>
      <c r="D2851" s="72" t="s">
        <v>14</v>
      </c>
      <c r="E2851" s="72" t="s">
        <v>41</v>
      </c>
      <c r="F2851" s="73">
        <v>-4210</v>
      </c>
      <c r="G2851" s="72" t="s">
        <v>16</v>
      </c>
      <c r="H2851" s="72" t="s">
        <v>24</v>
      </c>
      <c r="I2851" s="72" t="s">
        <v>18</v>
      </c>
      <c r="J2851" s="72" t="s">
        <v>19</v>
      </c>
      <c r="K2851" s="72" t="s">
        <v>37</v>
      </c>
      <c r="L2851" s="72" t="s">
        <v>588</v>
      </c>
      <c r="M2851" s="72"/>
    </row>
    <row r="2852" spans="2:13" x14ac:dyDescent="0.25">
      <c r="B2852" s="72" t="s">
        <v>12</v>
      </c>
      <c r="C2852" s="72" t="s">
        <v>13</v>
      </c>
      <c r="D2852" s="72" t="s">
        <v>14</v>
      </c>
      <c r="E2852" s="72" t="s">
        <v>94</v>
      </c>
      <c r="F2852" s="73">
        <v>85920</v>
      </c>
      <c r="G2852" s="72" t="s">
        <v>16</v>
      </c>
      <c r="H2852" s="72" t="s">
        <v>17</v>
      </c>
      <c r="I2852" s="72" t="s">
        <v>18</v>
      </c>
      <c r="J2852" s="72" t="s">
        <v>19</v>
      </c>
      <c r="K2852" s="72" t="s">
        <v>49</v>
      </c>
      <c r="L2852" s="72" t="s">
        <v>166</v>
      </c>
      <c r="M2852" s="72"/>
    </row>
    <row r="2853" spans="2:13" x14ac:dyDescent="0.25">
      <c r="B2853" s="72" t="s">
        <v>12</v>
      </c>
      <c r="C2853" s="72" t="s">
        <v>13</v>
      </c>
      <c r="D2853" s="72" t="s">
        <v>14</v>
      </c>
      <c r="E2853" s="72" t="s">
        <v>41</v>
      </c>
      <c r="F2853" s="73">
        <v>-268</v>
      </c>
      <c r="G2853" s="72" t="s">
        <v>16</v>
      </c>
      <c r="H2853" s="72" t="s">
        <v>24</v>
      </c>
      <c r="I2853" s="72" t="s">
        <v>18</v>
      </c>
      <c r="J2853" s="72" t="s">
        <v>19</v>
      </c>
      <c r="K2853" s="72" t="s">
        <v>31</v>
      </c>
      <c r="L2853" s="72" t="s">
        <v>631</v>
      </c>
      <c r="M2853" s="72"/>
    </row>
    <row r="2854" spans="2:13" x14ac:dyDescent="0.25">
      <c r="B2854" s="72" t="s">
        <v>12</v>
      </c>
      <c r="C2854" s="72" t="s">
        <v>13</v>
      </c>
      <c r="D2854" s="72" t="s">
        <v>14</v>
      </c>
      <c r="E2854" s="72" t="s">
        <v>51</v>
      </c>
      <c r="F2854" s="73">
        <v>33057</v>
      </c>
      <c r="G2854" s="72" t="s">
        <v>16</v>
      </c>
      <c r="H2854" s="72" t="s">
        <v>24</v>
      </c>
      <c r="I2854" s="72" t="s">
        <v>18</v>
      </c>
      <c r="J2854" s="72" t="s">
        <v>19</v>
      </c>
      <c r="K2854" s="72" t="s">
        <v>37</v>
      </c>
      <c r="L2854" s="72" t="s">
        <v>354</v>
      </c>
      <c r="M2854" s="72"/>
    </row>
    <row r="2855" spans="2:13" x14ac:dyDescent="0.25">
      <c r="B2855" s="72" t="s">
        <v>12</v>
      </c>
      <c r="C2855" s="72" t="s">
        <v>13</v>
      </c>
      <c r="D2855" s="72" t="s">
        <v>14</v>
      </c>
      <c r="E2855" s="72" t="s">
        <v>123</v>
      </c>
      <c r="F2855" s="73">
        <v>-48</v>
      </c>
      <c r="G2855" s="72" t="s">
        <v>16</v>
      </c>
      <c r="H2855" s="72" t="s">
        <v>24</v>
      </c>
      <c r="I2855" s="72" t="s">
        <v>18</v>
      </c>
      <c r="J2855" s="72" t="s">
        <v>19</v>
      </c>
      <c r="K2855" s="72" t="s">
        <v>117</v>
      </c>
      <c r="L2855" s="72" t="s">
        <v>654</v>
      </c>
      <c r="M2855" s="72"/>
    </row>
    <row r="2856" spans="2:13" x14ac:dyDescent="0.25">
      <c r="B2856" s="72" t="s">
        <v>12</v>
      </c>
      <c r="C2856" s="72" t="s">
        <v>13</v>
      </c>
      <c r="D2856" s="72" t="s">
        <v>14</v>
      </c>
      <c r="E2856" s="72" t="s">
        <v>27</v>
      </c>
      <c r="F2856" s="73">
        <v>36693</v>
      </c>
      <c r="G2856" s="72" t="s">
        <v>16</v>
      </c>
      <c r="H2856" s="72" t="s">
        <v>17</v>
      </c>
      <c r="I2856" s="72" t="s">
        <v>18</v>
      </c>
      <c r="J2856" s="72" t="s">
        <v>19</v>
      </c>
      <c r="K2856" s="72" t="s">
        <v>25</v>
      </c>
      <c r="L2856" s="72" t="s">
        <v>514</v>
      </c>
      <c r="M2856" s="72" t="s">
        <v>29</v>
      </c>
    </row>
    <row r="2857" spans="2:13" x14ac:dyDescent="0.25">
      <c r="B2857" s="72" t="s">
        <v>12</v>
      </c>
      <c r="C2857" s="72" t="s">
        <v>13</v>
      </c>
      <c r="D2857" s="72" t="s">
        <v>14</v>
      </c>
      <c r="E2857" s="72" t="s">
        <v>74</v>
      </c>
      <c r="F2857" s="73">
        <v>25565</v>
      </c>
      <c r="G2857" s="72" t="s">
        <v>16</v>
      </c>
      <c r="H2857" s="72" t="s">
        <v>24</v>
      </c>
      <c r="I2857" s="72" t="s">
        <v>18</v>
      </c>
      <c r="J2857" s="72" t="s">
        <v>19</v>
      </c>
      <c r="K2857" s="72" t="s">
        <v>49</v>
      </c>
      <c r="L2857" s="72" t="s">
        <v>66</v>
      </c>
      <c r="M2857" s="72" t="s">
        <v>302</v>
      </c>
    </row>
    <row r="2858" spans="2:13" x14ac:dyDescent="0.25">
      <c r="B2858" s="72" t="s">
        <v>12</v>
      </c>
      <c r="C2858" s="72" t="s">
        <v>13</v>
      </c>
      <c r="D2858" s="72" t="s">
        <v>14</v>
      </c>
      <c r="E2858" s="72" t="s">
        <v>15</v>
      </c>
      <c r="F2858" s="73">
        <v>247718</v>
      </c>
      <c r="G2858" s="72" t="s">
        <v>16</v>
      </c>
      <c r="H2858" s="72" t="s">
        <v>24</v>
      </c>
      <c r="I2858" s="72" t="s">
        <v>18</v>
      </c>
      <c r="J2858" s="72" t="s">
        <v>19</v>
      </c>
      <c r="K2858" s="72" t="s">
        <v>37</v>
      </c>
      <c r="L2858" s="72" t="s">
        <v>497</v>
      </c>
      <c r="M2858" s="72" t="s">
        <v>133</v>
      </c>
    </row>
    <row r="2859" spans="2:13" x14ac:dyDescent="0.25">
      <c r="B2859" s="72" t="s">
        <v>12</v>
      </c>
      <c r="C2859" s="72" t="s">
        <v>13</v>
      </c>
      <c r="D2859" s="72" t="s">
        <v>14</v>
      </c>
      <c r="E2859" s="72" t="s">
        <v>45</v>
      </c>
      <c r="F2859" s="73">
        <v>58</v>
      </c>
      <c r="G2859" s="72" t="s">
        <v>16</v>
      </c>
      <c r="H2859" s="72" t="s">
        <v>17</v>
      </c>
      <c r="I2859" s="72" t="s">
        <v>48</v>
      </c>
      <c r="J2859" s="72" t="s">
        <v>19</v>
      </c>
      <c r="K2859" s="72" t="s">
        <v>49</v>
      </c>
      <c r="L2859" s="72" t="s">
        <v>222</v>
      </c>
      <c r="M2859" s="72" t="s">
        <v>302</v>
      </c>
    </row>
    <row r="2860" spans="2:13" x14ac:dyDescent="0.25">
      <c r="B2860" s="72" t="s">
        <v>12</v>
      </c>
      <c r="C2860" s="72" t="s">
        <v>13</v>
      </c>
      <c r="D2860" s="72" t="s">
        <v>14</v>
      </c>
      <c r="E2860" s="72" t="s">
        <v>83</v>
      </c>
      <c r="F2860" s="73">
        <v>148546</v>
      </c>
      <c r="G2860" s="72" t="s">
        <v>16</v>
      </c>
      <c r="H2860" s="72" t="s">
        <v>17</v>
      </c>
      <c r="I2860" s="72" t="s">
        <v>48</v>
      </c>
      <c r="J2860" s="72" t="s">
        <v>19</v>
      </c>
      <c r="K2860" s="72" t="s">
        <v>25</v>
      </c>
      <c r="L2860" s="72" t="s">
        <v>407</v>
      </c>
      <c r="M2860" s="72"/>
    </row>
    <row r="2861" spans="2:13" x14ac:dyDescent="0.25">
      <c r="B2861" s="72" t="s">
        <v>12</v>
      </c>
      <c r="C2861" s="72" t="s">
        <v>13</v>
      </c>
      <c r="D2861" s="72" t="s">
        <v>14</v>
      </c>
      <c r="E2861" s="72" t="s">
        <v>39</v>
      </c>
      <c r="F2861" s="73">
        <v>-307</v>
      </c>
      <c r="G2861" s="72" t="s">
        <v>16</v>
      </c>
      <c r="H2861" s="72" t="s">
        <v>17</v>
      </c>
      <c r="I2861" s="72" t="s">
        <v>18</v>
      </c>
      <c r="J2861" s="72" t="s">
        <v>19</v>
      </c>
      <c r="K2861" s="72" t="s">
        <v>25</v>
      </c>
      <c r="L2861" s="72" t="s">
        <v>686</v>
      </c>
      <c r="M2861" s="72"/>
    </row>
    <row r="2862" spans="2:13" x14ac:dyDescent="0.25">
      <c r="B2862" s="72" t="s">
        <v>12</v>
      </c>
      <c r="C2862" s="72" t="s">
        <v>13</v>
      </c>
      <c r="D2862" s="72" t="s">
        <v>14</v>
      </c>
      <c r="E2862" s="72" t="s">
        <v>74</v>
      </c>
      <c r="F2862" s="73">
        <v>12190</v>
      </c>
      <c r="G2862" s="72" t="s">
        <v>16</v>
      </c>
      <c r="H2862" s="72" t="s">
        <v>24</v>
      </c>
      <c r="I2862" s="72" t="s">
        <v>18</v>
      </c>
      <c r="J2862" s="72" t="s">
        <v>19</v>
      </c>
      <c r="K2862" s="72" t="s">
        <v>37</v>
      </c>
      <c r="L2862" s="72" t="s">
        <v>549</v>
      </c>
      <c r="M2862" s="72" t="s">
        <v>302</v>
      </c>
    </row>
    <row r="2863" spans="2:13" x14ac:dyDescent="0.25">
      <c r="B2863" s="72" t="s">
        <v>12</v>
      </c>
      <c r="C2863" s="72" t="s">
        <v>13</v>
      </c>
      <c r="D2863" s="72" t="s">
        <v>14</v>
      </c>
      <c r="E2863" s="72" t="s">
        <v>36</v>
      </c>
      <c r="F2863" s="73">
        <v>1397097</v>
      </c>
      <c r="G2863" s="72" t="s">
        <v>16</v>
      </c>
      <c r="H2863" s="72" t="s">
        <v>24</v>
      </c>
      <c r="I2863" s="72" t="s">
        <v>18</v>
      </c>
      <c r="J2863" s="72" t="s">
        <v>19</v>
      </c>
      <c r="K2863" s="72" t="s">
        <v>49</v>
      </c>
      <c r="L2863" s="72" t="s">
        <v>222</v>
      </c>
      <c r="M2863" s="72" t="s">
        <v>29</v>
      </c>
    </row>
    <row r="2864" spans="2:13" x14ac:dyDescent="0.25">
      <c r="B2864" s="72" t="s">
        <v>12</v>
      </c>
      <c r="C2864" s="72" t="s">
        <v>13</v>
      </c>
      <c r="D2864" s="72" t="s">
        <v>14</v>
      </c>
      <c r="E2864" s="72" t="s">
        <v>39</v>
      </c>
      <c r="F2864" s="73">
        <v>-4998</v>
      </c>
      <c r="G2864" s="72" t="s">
        <v>16</v>
      </c>
      <c r="H2864" s="72" t="s">
        <v>17</v>
      </c>
      <c r="I2864" s="72" t="s">
        <v>18</v>
      </c>
      <c r="J2864" s="72" t="s">
        <v>19</v>
      </c>
      <c r="K2864" s="72" t="s">
        <v>20</v>
      </c>
      <c r="L2864" s="72" t="s">
        <v>707</v>
      </c>
      <c r="M2864" s="72"/>
    </row>
    <row r="2865" spans="2:13" x14ac:dyDescent="0.25">
      <c r="B2865" s="72" t="s">
        <v>12</v>
      </c>
      <c r="C2865" s="72" t="s">
        <v>13</v>
      </c>
      <c r="D2865" s="72" t="s">
        <v>14</v>
      </c>
      <c r="E2865" s="72" t="s">
        <v>60</v>
      </c>
      <c r="F2865" s="73">
        <v>459874</v>
      </c>
      <c r="G2865" s="72" t="s">
        <v>16</v>
      </c>
      <c r="H2865" s="72" t="s">
        <v>24</v>
      </c>
      <c r="I2865" s="72" t="s">
        <v>18</v>
      </c>
      <c r="J2865" s="72" t="s">
        <v>19</v>
      </c>
      <c r="K2865" s="72" t="s">
        <v>185</v>
      </c>
      <c r="L2865" s="72" t="s">
        <v>440</v>
      </c>
      <c r="M2865" s="72" t="s">
        <v>22</v>
      </c>
    </row>
    <row r="2866" spans="2:13" x14ac:dyDescent="0.25">
      <c r="B2866" s="72" t="s">
        <v>12</v>
      </c>
      <c r="C2866" s="72" t="s">
        <v>13</v>
      </c>
      <c r="D2866" s="72" t="s">
        <v>14</v>
      </c>
      <c r="E2866" s="72" t="s">
        <v>36</v>
      </c>
      <c r="F2866" s="73">
        <v>1813581</v>
      </c>
      <c r="G2866" s="72" t="s">
        <v>16</v>
      </c>
      <c r="H2866" s="72" t="s">
        <v>24</v>
      </c>
      <c r="I2866" s="72" t="s">
        <v>18</v>
      </c>
      <c r="J2866" s="72" t="s">
        <v>19</v>
      </c>
      <c r="K2866" s="72" t="s">
        <v>37</v>
      </c>
      <c r="L2866" s="72" t="s">
        <v>549</v>
      </c>
      <c r="M2866" s="72" t="s">
        <v>29</v>
      </c>
    </row>
    <row r="2867" spans="2:13" x14ac:dyDescent="0.25">
      <c r="B2867" s="72" t="s">
        <v>12</v>
      </c>
      <c r="C2867" s="72" t="s">
        <v>13</v>
      </c>
      <c r="D2867" s="72" t="s">
        <v>14</v>
      </c>
      <c r="E2867" s="72" t="s">
        <v>68</v>
      </c>
      <c r="F2867" s="73">
        <v>-104700</v>
      </c>
      <c r="G2867" s="72" t="s">
        <v>16</v>
      </c>
      <c r="H2867" s="72" t="s">
        <v>17</v>
      </c>
      <c r="I2867" s="72" t="s">
        <v>18</v>
      </c>
      <c r="J2867" s="72" t="s">
        <v>19</v>
      </c>
      <c r="K2867" s="72" t="s">
        <v>25</v>
      </c>
      <c r="L2867" s="72" t="s">
        <v>392</v>
      </c>
      <c r="M2867" s="72"/>
    </row>
    <row r="2868" spans="2:13" x14ac:dyDescent="0.25">
      <c r="B2868" s="72" t="s">
        <v>12</v>
      </c>
      <c r="C2868" s="72" t="s">
        <v>13</v>
      </c>
      <c r="D2868" s="72" t="s">
        <v>14</v>
      </c>
      <c r="E2868" s="72" t="s">
        <v>55</v>
      </c>
      <c r="F2868" s="73">
        <v>855600</v>
      </c>
      <c r="G2868" s="72" t="s">
        <v>16</v>
      </c>
      <c r="H2868" s="72" t="s">
        <v>17</v>
      </c>
      <c r="I2868" s="72" t="s">
        <v>48</v>
      </c>
      <c r="J2868" s="72" t="s">
        <v>19</v>
      </c>
      <c r="K2868" s="72" t="s">
        <v>20</v>
      </c>
      <c r="L2868" s="72" t="s">
        <v>148</v>
      </c>
      <c r="M2868" s="72" t="s">
        <v>47</v>
      </c>
    </row>
    <row r="2869" spans="2:13" x14ac:dyDescent="0.25">
      <c r="B2869" s="72" t="s">
        <v>12</v>
      </c>
      <c r="C2869" s="72" t="s">
        <v>13</v>
      </c>
      <c r="D2869" s="72" t="s">
        <v>14</v>
      </c>
      <c r="E2869" s="72" t="s">
        <v>79</v>
      </c>
      <c r="F2869" s="73">
        <v>-2507</v>
      </c>
      <c r="G2869" s="72" t="s">
        <v>16</v>
      </c>
      <c r="H2869" s="72" t="s">
        <v>17</v>
      </c>
      <c r="I2869" s="72" t="s">
        <v>18</v>
      </c>
      <c r="J2869" s="72" t="s">
        <v>19</v>
      </c>
      <c r="K2869" s="72" t="s">
        <v>25</v>
      </c>
      <c r="L2869" s="72" t="s">
        <v>388</v>
      </c>
      <c r="M2869" s="72"/>
    </row>
    <row r="2870" spans="2:13" x14ac:dyDescent="0.25">
      <c r="B2870" s="72" t="s">
        <v>12</v>
      </c>
      <c r="C2870" s="72" t="s">
        <v>13</v>
      </c>
      <c r="D2870" s="72" t="s">
        <v>14</v>
      </c>
      <c r="E2870" s="72" t="s">
        <v>83</v>
      </c>
      <c r="F2870" s="73">
        <v>844771</v>
      </c>
      <c r="G2870" s="72" t="s">
        <v>16</v>
      </c>
      <c r="H2870" s="72" t="s">
        <v>24</v>
      </c>
      <c r="I2870" s="72" t="s">
        <v>18</v>
      </c>
      <c r="J2870" s="72" t="s">
        <v>19</v>
      </c>
      <c r="K2870" s="72" t="s">
        <v>99</v>
      </c>
      <c r="L2870" s="72" t="s">
        <v>490</v>
      </c>
      <c r="M2870" s="72"/>
    </row>
    <row r="2871" spans="2:13" x14ac:dyDescent="0.25">
      <c r="B2871" s="72" t="s">
        <v>12</v>
      </c>
      <c r="C2871" s="72" t="s">
        <v>13</v>
      </c>
      <c r="D2871" s="72" t="s">
        <v>14</v>
      </c>
      <c r="E2871" s="72" t="s">
        <v>81</v>
      </c>
      <c r="F2871" s="73">
        <v>65026</v>
      </c>
      <c r="G2871" s="72" t="s">
        <v>16</v>
      </c>
      <c r="H2871" s="72" t="s">
        <v>24</v>
      </c>
      <c r="I2871" s="72" t="s">
        <v>18</v>
      </c>
      <c r="J2871" s="72" t="s">
        <v>19</v>
      </c>
      <c r="K2871" s="72" t="s">
        <v>99</v>
      </c>
      <c r="L2871" s="72" t="s">
        <v>312</v>
      </c>
      <c r="M2871" s="72" t="s">
        <v>29</v>
      </c>
    </row>
    <row r="2872" spans="2:13" x14ac:dyDescent="0.25">
      <c r="B2872" s="72" t="s">
        <v>12</v>
      </c>
      <c r="C2872" s="72" t="s">
        <v>13</v>
      </c>
      <c r="D2872" s="72" t="s">
        <v>14</v>
      </c>
      <c r="E2872" s="72" t="s">
        <v>74</v>
      </c>
      <c r="F2872" s="73">
        <v>39114</v>
      </c>
      <c r="G2872" s="72" t="s">
        <v>16</v>
      </c>
      <c r="H2872" s="72" t="s">
        <v>24</v>
      </c>
      <c r="I2872" s="72" t="s">
        <v>18</v>
      </c>
      <c r="J2872" s="72" t="s">
        <v>19</v>
      </c>
      <c r="K2872" s="72" t="s">
        <v>157</v>
      </c>
      <c r="L2872" s="72" t="s">
        <v>170</v>
      </c>
      <c r="M2872" s="72" t="s">
        <v>302</v>
      </c>
    </row>
    <row r="2873" spans="2:13" x14ac:dyDescent="0.25">
      <c r="B2873" s="72" t="s">
        <v>12</v>
      </c>
      <c r="C2873" s="72" t="s">
        <v>13</v>
      </c>
      <c r="D2873" s="72" t="s">
        <v>14</v>
      </c>
      <c r="E2873" s="72" t="s">
        <v>39</v>
      </c>
      <c r="F2873" s="73">
        <v>-3081</v>
      </c>
      <c r="G2873" s="72" t="s">
        <v>16</v>
      </c>
      <c r="H2873" s="72" t="s">
        <v>17</v>
      </c>
      <c r="I2873" s="72" t="s">
        <v>18</v>
      </c>
      <c r="J2873" s="72" t="s">
        <v>19</v>
      </c>
      <c r="K2873" s="72" t="s">
        <v>20</v>
      </c>
      <c r="L2873" s="72" t="s">
        <v>620</v>
      </c>
      <c r="M2873" s="72"/>
    </row>
    <row r="2874" spans="2:13" x14ac:dyDescent="0.25">
      <c r="B2874" s="72" t="s">
        <v>12</v>
      </c>
      <c r="C2874" s="72" t="s">
        <v>13</v>
      </c>
      <c r="D2874" s="72" t="s">
        <v>14</v>
      </c>
      <c r="E2874" s="72" t="s">
        <v>94</v>
      </c>
      <c r="F2874" s="73">
        <v>188767</v>
      </c>
      <c r="G2874" s="72" t="s">
        <v>16</v>
      </c>
      <c r="H2874" s="72" t="s">
        <v>24</v>
      </c>
      <c r="I2874" s="72" t="s">
        <v>18</v>
      </c>
      <c r="J2874" s="72" t="s">
        <v>19</v>
      </c>
      <c r="K2874" s="72" t="s">
        <v>37</v>
      </c>
      <c r="L2874" s="72" t="s">
        <v>54</v>
      </c>
      <c r="M2874" s="72"/>
    </row>
    <row r="2875" spans="2:13" x14ac:dyDescent="0.25">
      <c r="B2875" s="72" t="s">
        <v>12</v>
      </c>
      <c r="C2875" s="72" t="s">
        <v>13</v>
      </c>
      <c r="D2875" s="72" t="s">
        <v>14</v>
      </c>
      <c r="E2875" s="72" t="s">
        <v>132</v>
      </c>
      <c r="F2875" s="73">
        <v>25866</v>
      </c>
      <c r="G2875" s="72" t="s">
        <v>16</v>
      </c>
      <c r="H2875" s="72" t="s">
        <v>17</v>
      </c>
      <c r="I2875" s="72" t="s">
        <v>18</v>
      </c>
      <c r="J2875" s="72" t="s">
        <v>19</v>
      </c>
      <c r="K2875" s="72" t="s">
        <v>25</v>
      </c>
      <c r="L2875" s="72" t="s">
        <v>289</v>
      </c>
      <c r="M2875" s="72" t="s">
        <v>133</v>
      </c>
    </row>
    <row r="2876" spans="2:13" x14ac:dyDescent="0.25">
      <c r="B2876" s="72" t="s">
        <v>12</v>
      </c>
      <c r="C2876" s="72" t="s">
        <v>13</v>
      </c>
      <c r="D2876" s="72" t="s">
        <v>14</v>
      </c>
      <c r="E2876" s="72" t="s">
        <v>94</v>
      </c>
      <c r="F2876" s="73">
        <v>1006</v>
      </c>
      <c r="G2876" s="72" t="s">
        <v>16</v>
      </c>
      <c r="H2876" s="72" t="s">
        <v>24</v>
      </c>
      <c r="I2876" s="72" t="s">
        <v>18</v>
      </c>
      <c r="J2876" s="72" t="s">
        <v>19</v>
      </c>
      <c r="K2876" s="72" t="s">
        <v>117</v>
      </c>
      <c r="L2876" s="72" t="s">
        <v>282</v>
      </c>
      <c r="M2876" s="72"/>
    </row>
    <row r="2877" spans="2:13" x14ac:dyDescent="0.25">
      <c r="B2877" s="72" t="s">
        <v>12</v>
      </c>
      <c r="C2877" s="72" t="s">
        <v>13</v>
      </c>
      <c r="D2877" s="72" t="s">
        <v>14</v>
      </c>
      <c r="E2877" s="72" t="s">
        <v>36</v>
      </c>
      <c r="F2877" s="73">
        <v>3450257</v>
      </c>
      <c r="G2877" s="72" t="s">
        <v>16</v>
      </c>
      <c r="H2877" s="72" t="s">
        <v>24</v>
      </c>
      <c r="I2877" s="72" t="s">
        <v>18</v>
      </c>
      <c r="J2877" s="72" t="s">
        <v>19</v>
      </c>
      <c r="K2877" s="72" t="s">
        <v>157</v>
      </c>
      <c r="L2877" s="72" t="s">
        <v>414</v>
      </c>
      <c r="M2877" s="72" t="s">
        <v>29</v>
      </c>
    </row>
    <row r="2878" spans="2:13" x14ac:dyDescent="0.25">
      <c r="B2878" s="72" t="s">
        <v>12</v>
      </c>
      <c r="C2878" s="72" t="s">
        <v>13</v>
      </c>
      <c r="D2878" s="72" t="s">
        <v>14</v>
      </c>
      <c r="E2878" s="72" t="s">
        <v>68</v>
      </c>
      <c r="F2878" s="73">
        <v>-117</v>
      </c>
      <c r="G2878" s="72" t="s">
        <v>16</v>
      </c>
      <c r="H2878" s="72" t="s">
        <v>24</v>
      </c>
      <c r="I2878" s="72" t="s">
        <v>18</v>
      </c>
      <c r="J2878" s="72" t="s">
        <v>19</v>
      </c>
      <c r="K2878" s="72" t="s">
        <v>117</v>
      </c>
      <c r="L2878" s="72" t="s">
        <v>679</v>
      </c>
      <c r="M2878" s="72"/>
    </row>
    <row r="2879" spans="2:13" x14ac:dyDescent="0.25">
      <c r="B2879" s="72" t="s">
        <v>12</v>
      </c>
      <c r="C2879" s="72" t="s">
        <v>13</v>
      </c>
      <c r="D2879" s="72" t="s">
        <v>14</v>
      </c>
      <c r="E2879" s="72" t="s">
        <v>83</v>
      </c>
      <c r="F2879" s="73">
        <v>4</v>
      </c>
      <c r="G2879" s="72" t="s">
        <v>269</v>
      </c>
      <c r="H2879" s="72" t="s">
        <v>24</v>
      </c>
      <c r="I2879" s="72" t="s">
        <v>18</v>
      </c>
      <c r="J2879" s="72" t="s">
        <v>526</v>
      </c>
      <c r="K2879" s="72" t="s">
        <v>75</v>
      </c>
      <c r="L2879" s="72" t="s">
        <v>759</v>
      </c>
      <c r="M2879" s="72"/>
    </row>
    <row r="2880" spans="2:13" x14ac:dyDescent="0.25">
      <c r="B2880" s="72" t="s">
        <v>12</v>
      </c>
      <c r="C2880" s="72" t="s">
        <v>13</v>
      </c>
      <c r="D2880" s="72" t="s">
        <v>14</v>
      </c>
      <c r="E2880" s="72" t="s">
        <v>68</v>
      </c>
      <c r="F2880" s="73">
        <v>-12655726</v>
      </c>
      <c r="G2880" s="72" t="s">
        <v>16</v>
      </c>
      <c r="H2880" s="72" t="s">
        <v>24</v>
      </c>
      <c r="I2880" s="72" t="s">
        <v>18</v>
      </c>
      <c r="J2880" s="72" t="s">
        <v>19</v>
      </c>
      <c r="K2880" s="72" t="s">
        <v>43</v>
      </c>
      <c r="L2880" s="72" t="s">
        <v>472</v>
      </c>
      <c r="M2880" s="72"/>
    </row>
    <row r="2881" spans="2:13" x14ac:dyDescent="0.25">
      <c r="B2881" s="72" t="s">
        <v>12</v>
      </c>
      <c r="C2881" s="72" t="s">
        <v>13</v>
      </c>
      <c r="D2881" s="72" t="s">
        <v>14</v>
      </c>
      <c r="E2881" s="72" t="s">
        <v>51</v>
      </c>
      <c r="F2881" s="73">
        <v>213879</v>
      </c>
      <c r="G2881" s="72" t="s">
        <v>16</v>
      </c>
      <c r="H2881" s="72" t="s">
        <v>24</v>
      </c>
      <c r="I2881" s="72" t="s">
        <v>18</v>
      </c>
      <c r="J2881" s="72" t="s">
        <v>19</v>
      </c>
      <c r="K2881" s="72" t="s">
        <v>25</v>
      </c>
      <c r="L2881" s="72" t="s">
        <v>442</v>
      </c>
      <c r="M2881" s="72"/>
    </row>
    <row r="2882" spans="2:13" x14ac:dyDescent="0.25">
      <c r="B2882" s="72" t="s">
        <v>12</v>
      </c>
      <c r="C2882" s="72" t="s">
        <v>13</v>
      </c>
      <c r="D2882" s="72" t="s">
        <v>14</v>
      </c>
      <c r="E2882" s="72" t="s">
        <v>55</v>
      </c>
      <c r="F2882" s="73">
        <v>41406</v>
      </c>
      <c r="G2882" s="72" t="s">
        <v>16</v>
      </c>
      <c r="H2882" s="72" t="s">
        <v>17</v>
      </c>
      <c r="I2882" s="72" t="s">
        <v>18</v>
      </c>
      <c r="J2882" s="72" t="s">
        <v>227</v>
      </c>
      <c r="K2882" s="72" t="s">
        <v>25</v>
      </c>
      <c r="L2882" s="72" t="s">
        <v>328</v>
      </c>
      <c r="M2882" s="72" t="s">
        <v>112</v>
      </c>
    </row>
    <row r="2883" spans="2:13" x14ac:dyDescent="0.25">
      <c r="B2883" s="72" t="s">
        <v>12</v>
      </c>
      <c r="C2883" s="72" t="s">
        <v>13</v>
      </c>
      <c r="D2883" s="72" t="s">
        <v>14</v>
      </c>
      <c r="E2883" s="72" t="s">
        <v>85</v>
      </c>
      <c r="F2883" s="73">
        <v>455520</v>
      </c>
      <c r="G2883" s="72" t="s">
        <v>16</v>
      </c>
      <c r="H2883" s="72" t="s">
        <v>24</v>
      </c>
      <c r="I2883" s="72" t="s">
        <v>18</v>
      </c>
      <c r="J2883" s="72" t="s">
        <v>19</v>
      </c>
      <c r="K2883" s="72" t="s">
        <v>37</v>
      </c>
      <c r="L2883" s="72" t="s">
        <v>487</v>
      </c>
      <c r="M2883" s="72"/>
    </row>
    <row r="2884" spans="2:13" x14ac:dyDescent="0.25">
      <c r="B2884" s="72" t="s">
        <v>12</v>
      </c>
      <c r="C2884" s="72" t="s">
        <v>13</v>
      </c>
      <c r="D2884" s="72" t="s">
        <v>14</v>
      </c>
      <c r="E2884" s="72" t="s">
        <v>39</v>
      </c>
      <c r="F2884" s="73">
        <v>-8976</v>
      </c>
      <c r="G2884" s="72" t="s">
        <v>16</v>
      </c>
      <c r="H2884" s="72" t="s">
        <v>17</v>
      </c>
      <c r="I2884" s="72" t="s">
        <v>18</v>
      </c>
      <c r="J2884" s="72" t="s">
        <v>19</v>
      </c>
      <c r="K2884" s="72" t="s">
        <v>37</v>
      </c>
      <c r="L2884" s="72" t="s">
        <v>390</v>
      </c>
      <c r="M2884" s="72"/>
    </row>
    <row r="2885" spans="2:13" x14ac:dyDescent="0.25">
      <c r="B2885" s="72" t="s">
        <v>12</v>
      </c>
      <c r="C2885" s="72" t="s">
        <v>13</v>
      </c>
      <c r="D2885" s="72" t="s">
        <v>14</v>
      </c>
      <c r="E2885" s="72" t="s">
        <v>79</v>
      </c>
      <c r="F2885" s="73">
        <v>-43768</v>
      </c>
      <c r="G2885" s="72" t="s">
        <v>16</v>
      </c>
      <c r="H2885" s="72" t="s">
        <v>17</v>
      </c>
      <c r="I2885" s="72" t="s">
        <v>18</v>
      </c>
      <c r="J2885" s="72" t="s">
        <v>19</v>
      </c>
      <c r="K2885" s="72" t="s">
        <v>25</v>
      </c>
      <c r="L2885" s="72" t="s">
        <v>313</v>
      </c>
      <c r="M2885" s="72"/>
    </row>
    <row r="2886" spans="2:13" x14ac:dyDescent="0.25">
      <c r="B2886" s="72" t="s">
        <v>12</v>
      </c>
      <c r="C2886" s="72" t="s">
        <v>13</v>
      </c>
      <c r="D2886" s="72" t="s">
        <v>14</v>
      </c>
      <c r="E2886" s="72" t="s">
        <v>94</v>
      </c>
      <c r="F2886" s="73">
        <v>56207</v>
      </c>
      <c r="G2886" s="72" t="s">
        <v>16</v>
      </c>
      <c r="H2886" s="72" t="s">
        <v>17</v>
      </c>
      <c r="I2886" s="72" t="s">
        <v>18</v>
      </c>
      <c r="J2886" s="72" t="s">
        <v>19</v>
      </c>
      <c r="K2886" s="72" t="s">
        <v>25</v>
      </c>
      <c r="L2886" s="72" t="s">
        <v>459</v>
      </c>
      <c r="M2886" s="72"/>
    </row>
    <row r="2887" spans="2:13" x14ac:dyDescent="0.25">
      <c r="B2887" s="72" t="s">
        <v>12</v>
      </c>
      <c r="C2887" s="72" t="s">
        <v>13</v>
      </c>
      <c r="D2887" s="72" t="s">
        <v>14</v>
      </c>
      <c r="E2887" s="72" t="s">
        <v>83</v>
      </c>
      <c r="F2887" s="73">
        <v>206055</v>
      </c>
      <c r="G2887" s="72" t="s">
        <v>16</v>
      </c>
      <c r="H2887" s="72" t="s">
        <v>24</v>
      </c>
      <c r="I2887" s="72" t="s">
        <v>18</v>
      </c>
      <c r="J2887" s="72" t="s">
        <v>19</v>
      </c>
      <c r="K2887" s="72" t="s">
        <v>43</v>
      </c>
      <c r="L2887" s="72" t="s">
        <v>449</v>
      </c>
      <c r="M2887" s="72"/>
    </row>
    <row r="2888" spans="2:13" x14ac:dyDescent="0.25">
      <c r="B2888" s="72" t="s">
        <v>12</v>
      </c>
      <c r="C2888" s="72" t="s">
        <v>13</v>
      </c>
      <c r="D2888" s="72" t="s">
        <v>14</v>
      </c>
      <c r="E2888" s="72" t="s">
        <v>45</v>
      </c>
      <c r="F2888" s="73">
        <v>10295</v>
      </c>
      <c r="G2888" s="72" t="s">
        <v>16</v>
      </c>
      <c r="H2888" s="72" t="s">
        <v>24</v>
      </c>
      <c r="I2888" s="72" t="s">
        <v>18</v>
      </c>
      <c r="J2888" s="72" t="s">
        <v>19</v>
      </c>
      <c r="K2888" s="72" t="s">
        <v>37</v>
      </c>
      <c r="L2888" s="72" t="s">
        <v>272</v>
      </c>
      <c r="M2888" s="72" t="s">
        <v>57</v>
      </c>
    </row>
    <row r="2889" spans="2:13" x14ac:dyDescent="0.25">
      <c r="B2889" s="72" t="s">
        <v>12</v>
      </c>
      <c r="C2889" s="72" t="s">
        <v>13</v>
      </c>
      <c r="D2889" s="72" t="s">
        <v>14</v>
      </c>
      <c r="E2889" s="72" t="s">
        <v>58</v>
      </c>
      <c r="F2889" s="73">
        <v>97013</v>
      </c>
      <c r="G2889" s="72" t="s">
        <v>16</v>
      </c>
      <c r="H2889" s="72" t="s">
        <v>24</v>
      </c>
      <c r="I2889" s="72" t="s">
        <v>18</v>
      </c>
      <c r="J2889" s="72" t="s">
        <v>19</v>
      </c>
      <c r="K2889" s="72" t="s">
        <v>49</v>
      </c>
      <c r="L2889" s="72" t="s">
        <v>167</v>
      </c>
      <c r="M2889" s="72" t="s">
        <v>35</v>
      </c>
    </row>
    <row r="2890" spans="2:13" x14ac:dyDescent="0.25">
      <c r="B2890" s="72" t="s">
        <v>12</v>
      </c>
      <c r="C2890" s="72" t="s">
        <v>13</v>
      </c>
      <c r="D2890" s="72" t="s">
        <v>14</v>
      </c>
      <c r="E2890" s="72" t="s">
        <v>39</v>
      </c>
      <c r="F2890" s="73">
        <v>-34</v>
      </c>
      <c r="G2890" s="72" t="s">
        <v>16</v>
      </c>
      <c r="H2890" s="72" t="s">
        <v>24</v>
      </c>
      <c r="I2890" s="72" t="s">
        <v>18</v>
      </c>
      <c r="J2890" s="72" t="s">
        <v>19</v>
      </c>
      <c r="K2890" s="72" t="s">
        <v>25</v>
      </c>
      <c r="L2890" s="72" t="s">
        <v>296</v>
      </c>
      <c r="M2890" s="72"/>
    </row>
    <row r="2891" spans="2:13" x14ac:dyDescent="0.25">
      <c r="B2891" s="72" t="s">
        <v>12</v>
      </c>
      <c r="C2891" s="72" t="s">
        <v>13</v>
      </c>
      <c r="D2891" s="72" t="s">
        <v>14</v>
      </c>
      <c r="E2891" s="72" t="s">
        <v>51</v>
      </c>
      <c r="F2891" s="73">
        <v>423204</v>
      </c>
      <c r="G2891" s="72" t="s">
        <v>16</v>
      </c>
      <c r="H2891" s="72" t="s">
        <v>24</v>
      </c>
      <c r="I2891" s="72" t="s">
        <v>18</v>
      </c>
      <c r="J2891" s="72" t="s">
        <v>19</v>
      </c>
      <c r="K2891" s="72" t="s">
        <v>99</v>
      </c>
      <c r="L2891" s="72" t="s">
        <v>150</v>
      </c>
      <c r="M2891" s="72"/>
    </row>
    <row r="2892" spans="2:13" x14ac:dyDescent="0.25">
      <c r="B2892" s="72" t="s">
        <v>12</v>
      </c>
      <c r="C2892" s="72" t="s">
        <v>13</v>
      </c>
      <c r="D2892" s="72" t="s">
        <v>14</v>
      </c>
      <c r="E2892" s="72" t="s">
        <v>94</v>
      </c>
      <c r="F2892" s="73">
        <v>63873</v>
      </c>
      <c r="G2892" s="72" t="s">
        <v>16</v>
      </c>
      <c r="H2892" s="72" t="s">
        <v>24</v>
      </c>
      <c r="I2892" s="72" t="s">
        <v>18</v>
      </c>
      <c r="J2892" s="72" t="s">
        <v>19</v>
      </c>
      <c r="K2892" s="72" t="s">
        <v>25</v>
      </c>
      <c r="L2892" s="72" t="s">
        <v>481</v>
      </c>
      <c r="M2892" s="72"/>
    </row>
    <row r="2893" spans="2:13" x14ac:dyDescent="0.25">
      <c r="B2893" s="72" t="s">
        <v>12</v>
      </c>
      <c r="C2893" s="72" t="s">
        <v>13</v>
      </c>
      <c r="D2893" s="72" t="s">
        <v>14</v>
      </c>
      <c r="E2893" s="72" t="s">
        <v>45</v>
      </c>
      <c r="F2893" s="73">
        <v>2227</v>
      </c>
      <c r="G2893" s="72" t="s">
        <v>16</v>
      </c>
      <c r="H2893" s="72" t="s">
        <v>24</v>
      </c>
      <c r="I2893" s="72" t="s">
        <v>18</v>
      </c>
      <c r="J2893" s="72" t="s">
        <v>19</v>
      </c>
      <c r="K2893" s="72" t="s">
        <v>37</v>
      </c>
      <c r="L2893" s="72" t="s">
        <v>390</v>
      </c>
      <c r="M2893" s="72" t="s">
        <v>112</v>
      </c>
    </row>
    <row r="2894" spans="2:13" x14ac:dyDescent="0.25">
      <c r="B2894" s="72" t="s">
        <v>12</v>
      </c>
      <c r="C2894" s="72" t="s">
        <v>13</v>
      </c>
      <c r="D2894" s="72" t="s">
        <v>14</v>
      </c>
      <c r="E2894" s="72" t="s">
        <v>39</v>
      </c>
      <c r="F2894" s="73">
        <v>-450</v>
      </c>
      <c r="G2894" s="72" t="s">
        <v>16</v>
      </c>
      <c r="H2894" s="72" t="s">
        <v>17</v>
      </c>
      <c r="I2894" s="72" t="s">
        <v>18</v>
      </c>
      <c r="J2894" s="72" t="s">
        <v>19</v>
      </c>
      <c r="K2894" s="72" t="s">
        <v>37</v>
      </c>
      <c r="L2894" s="72" t="s">
        <v>294</v>
      </c>
      <c r="M2894" s="72"/>
    </row>
    <row r="2895" spans="2:13" x14ac:dyDescent="0.25">
      <c r="B2895" s="72" t="s">
        <v>12</v>
      </c>
      <c r="C2895" s="72" t="s">
        <v>13</v>
      </c>
      <c r="D2895" s="72" t="s">
        <v>14</v>
      </c>
      <c r="E2895" s="72" t="s">
        <v>30</v>
      </c>
      <c r="F2895" s="73">
        <v>-1816</v>
      </c>
      <c r="G2895" s="72" t="s">
        <v>16</v>
      </c>
      <c r="H2895" s="72" t="s">
        <v>24</v>
      </c>
      <c r="I2895" s="72" t="s">
        <v>18</v>
      </c>
      <c r="J2895" s="72" t="s">
        <v>19</v>
      </c>
      <c r="K2895" s="72" t="s">
        <v>102</v>
      </c>
      <c r="L2895" s="72" t="s">
        <v>429</v>
      </c>
      <c r="M2895" s="72"/>
    </row>
    <row r="2896" spans="2:13" x14ac:dyDescent="0.25">
      <c r="B2896" s="72" t="s">
        <v>12</v>
      </c>
      <c r="C2896" s="72" t="s">
        <v>13</v>
      </c>
      <c r="D2896" s="72" t="s">
        <v>14</v>
      </c>
      <c r="E2896" s="72" t="s">
        <v>83</v>
      </c>
      <c r="F2896" s="73">
        <v>1559583</v>
      </c>
      <c r="G2896" s="72" t="s">
        <v>16</v>
      </c>
      <c r="H2896" s="72" t="s">
        <v>24</v>
      </c>
      <c r="I2896" s="72" t="s">
        <v>18</v>
      </c>
      <c r="J2896" s="72" t="s">
        <v>19</v>
      </c>
      <c r="K2896" s="72" t="s">
        <v>37</v>
      </c>
      <c r="L2896" s="72" t="s">
        <v>193</v>
      </c>
      <c r="M2896" s="72"/>
    </row>
    <row r="2897" spans="2:13" x14ac:dyDescent="0.25">
      <c r="B2897" s="72" t="s">
        <v>12</v>
      </c>
      <c r="C2897" s="72" t="s">
        <v>13</v>
      </c>
      <c r="D2897" s="72" t="s">
        <v>14</v>
      </c>
      <c r="E2897" s="72" t="s">
        <v>637</v>
      </c>
      <c r="F2897" s="73">
        <v>291550</v>
      </c>
      <c r="G2897" s="72" t="s">
        <v>16</v>
      </c>
      <c r="H2897" s="72" t="s">
        <v>24</v>
      </c>
      <c r="I2897" s="72" t="s">
        <v>48</v>
      </c>
      <c r="J2897" s="72" t="s">
        <v>19</v>
      </c>
      <c r="K2897" s="72"/>
      <c r="L2897" s="72"/>
      <c r="M2897" s="72" t="s">
        <v>47</v>
      </c>
    </row>
    <row r="2898" spans="2:13" x14ac:dyDescent="0.25">
      <c r="B2898" s="72" t="s">
        <v>12</v>
      </c>
      <c r="C2898" s="72" t="s">
        <v>13</v>
      </c>
      <c r="D2898" s="72" t="s">
        <v>14</v>
      </c>
      <c r="E2898" s="72" t="s">
        <v>41</v>
      </c>
      <c r="F2898" s="73">
        <v>-5789</v>
      </c>
      <c r="G2898" s="72" t="s">
        <v>16</v>
      </c>
      <c r="H2898" s="72" t="s">
        <v>24</v>
      </c>
      <c r="I2898" s="72" t="s">
        <v>18</v>
      </c>
      <c r="J2898" s="72" t="s">
        <v>19</v>
      </c>
      <c r="K2898" s="72" t="s">
        <v>96</v>
      </c>
      <c r="L2898" s="72" t="s">
        <v>391</v>
      </c>
      <c r="M2898" s="72"/>
    </row>
    <row r="2899" spans="2:13" x14ac:dyDescent="0.25">
      <c r="B2899" s="72" t="s">
        <v>12</v>
      </c>
      <c r="C2899" s="72" t="s">
        <v>13</v>
      </c>
      <c r="D2899" s="72" t="s">
        <v>14</v>
      </c>
      <c r="E2899" s="72" t="s">
        <v>256</v>
      </c>
      <c r="F2899" s="73">
        <v>-3515572</v>
      </c>
      <c r="G2899" s="72" t="s">
        <v>16</v>
      </c>
      <c r="H2899" s="72" t="s">
        <v>24</v>
      </c>
      <c r="I2899" s="72" t="s">
        <v>18</v>
      </c>
      <c r="J2899" s="72" t="s">
        <v>19</v>
      </c>
      <c r="K2899" s="72" t="s">
        <v>96</v>
      </c>
      <c r="L2899" s="72" t="s">
        <v>162</v>
      </c>
      <c r="M2899" s="72"/>
    </row>
    <row r="2900" spans="2:13" x14ac:dyDescent="0.25">
      <c r="B2900" s="72" t="s">
        <v>12</v>
      </c>
      <c r="C2900" s="72" t="s">
        <v>13</v>
      </c>
      <c r="D2900" s="72" t="s">
        <v>14</v>
      </c>
      <c r="E2900" s="72" t="s">
        <v>41</v>
      </c>
      <c r="F2900" s="73">
        <v>-250</v>
      </c>
      <c r="G2900" s="72" t="s">
        <v>16</v>
      </c>
      <c r="H2900" s="72" t="s">
        <v>24</v>
      </c>
      <c r="I2900" s="72" t="s">
        <v>18</v>
      </c>
      <c r="J2900" s="72" t="s">
        <v>19</v>
      </c>
      <c r="K2900" s="72" t="s">
        <v>20</v>
      </c>
      <c r="L2900" s="72" t="s">
        <v>284</v>
      </c>
      <c r="M2900" s="72"/>
    </row>
    <row r="2901" spans="2:13" x14ac:dyDescent="0.25">
      <c r="B2901" s="72" t="s">
        <v>12</v>
      </c>
      <c r="C2901" s="72" t="s">
        <v>13</v>
      </c>
      <c r="D2901" s="72" t="s">
        <v>14</v>
      </c>
      <c r="E2901" s="72" t="s">
        <v>41</v>
      </c>
      <c r="F2901" s="73">
        <v>-236</v>
      </c>
      <c r="G2901" s="72" t="s">
        <v>16</v>
      </c>
      <c r="H2901" s="72" t="s">
        <v>17</v>
      </c>
      <c r="I2901" s="72" t="s">
        <v>18</v>
      </c>
      <c r="J2901" s="72" t="s">
        <v>19</v>
      </c>
      <c r="K2901" s="72" t="s">
        <v>20</v>
      </c>
      <c r="L2901" s="72" t="s">
        <v>98</v>
      </c>
      <c r="M2901" s="72"/>
    </row>
    <row r="2902" spans="2:13" x14ac:dyDescent="0.25">
      <c r="B2902" s="72" t="s">
        <v>12</v>
      </c>
      <c r="C2902" s="72" t="s">
        <v>13</v>
      </c>
      <c r="D2902" s="72" t="s">
        <v>14</v>
      </c>
      <c r="E2902" s="72" t="s">
        <v>79</v>
      </c>
      <c r="F2902" s="73">
        <v>-13421</v>
      </c>
      <c r="G2902" s="72" t="s">
        <v>16</v>
      </c>
      <c r="H2902" s="72" t="s">
        <v>24</v>
      </c>
      <c r="I2902" s="72" t="s">
        <v>18</v>
      </c>
      <c r="J2902" s="72" t="s">
        <v>19</v>
      </c>
      <c r="K2902" s="72" t="s">
        <v>130</v>
      </c>
      <c r="L2902" s="72" t="s">
        <v>236</v>
      </c>
      <c r="M2902" s="72"/>
    </row>
    <row r="2903" spans="2:13" x14ac:dyDescent="0.25">
      <c r="B2903" s="72" t="s">
        <v>12</v>
      </c>
      <c r="C2903" s="72" t="s">
        <v>13</v>
      </c>
      <c r="D2903" s="72" t="s">
        <v>14</v>
      </c>
      <c r="E2903" s="72" t="s">
        <v>256</v>
      </c>
      <c r="F2903" s="73">
        <v>-2453</v>
      </c>
      <c r="G2903" s="72" t="s">
        <v>16</v>
      </c>
      <c r="H2903" s="72" t="s">
        <v>24</v>
      </c>
      <c r="I2903" s="72" t="s">
        <v>18</v>
      </c>
      <c r="J2903" s="72" t="s">
        <v>19</v>
      </c>
      <c r="K2903" s="72" t="s">
        <v>49</v>
      </c>
      <c r="L2903" s="72" t="s">
        <v>95</v>
      </c>
      <c r="M2903" s="72"/>
    </row>
    <row r="2904" spans="2:13" x14ac:dyDescent="0.25">
      <c r="B2904" s="72" t="s">
        <v>12</v>
      </c>
      <c r="C2904" s="72" t="s">
        <v>13</v>
      </c>
      <c r="D2904" s="72" t="s">
        <v>14</v>
      </c>
      <c r="E2904" s="72" t="s">
        <v>41</v>
      </c>
      <c r="F2904" s="73">
        <v>-13</v>
      </c>
      <c r="G2904" s="72" t="s">
        <v>16</v>
      </c>
      <c r="H2904" s="72" t="s">
        <v>17</v>
      </c>
      <c r="I2904" s="72" t="s">
        <v>18</v>
      </c>
      <c r="J2904" s="72" t="s">
        <v>19</v>
      </c>
      <c r="K2904" s="72" t="s">
        <v>25</v>
      </c>
      <c r="L2904" s="72" t="s">
        <v>563</v>
      </c>
      <c r="M2904" s="72"/>
    </row>
    <row r="2905" spans="2:13" x14ac:dyDescent="0.25">
      <c r="B2905" s="72" t="s">
        <v>12</v>
      </c>
      <c r="C2905" s="72" t="s">
        <v>13</v>
      </c>
      <c r="D2905" s="72" t="s">
        <v>14</v>
      </c>
      <c r="E2905" s="72" t="s">
        <v>702</v>
      </c>
      <c r="F2905" s="73">
        <v>9715960</v>
      </c>
      <c r="G2905" s="72" t="s">
        <v>16</v>
      </c>
      <c r="H2905" s="72" t="s">
        <v>24</v>
      </c>
      <c r="I2905" s="72" t="s">
        <v>18</v>
      </c>
      <c r="J2905" s="72" t="s">
        <v>19</v>
      </c>
      <c r="K2905" s="72" t="s">
        <v>25</v>
      </c>
      <c r="L2905" s="72" t="s">
        <v>410</v>
      </c>
      <c r="M2905" s="72" t="s">
        <v>112</v>
      </c>
    </row>
    <row r="2906" spans="2:13" x14ac:dyDescent="0.25">
      <c r="B2906" s="72" t="s">
        <v>12</v>
      </c>
      <c r="C2906" s="72" t="s">
        <v>13</v>
      </c>
      <c r="D2906" s="72" t="s">
        <v>14</v>
      </c>
      <c r="E2906" s="72" t="s">
        <v>68</v>
      </c>
      <c r="F2906" s="73">
        <v>-47977</v>
      </c>
      <c r="G2906" s="72" t="s">
        <v>16</v>
      </c>
      <c r="H2906" s="72" t="s">
        <v>24</v>
      </c>
      <c r="I2906" s="72" t="s">
        <v>18</v>
      </c>
      <c r="J2906" s="72" t="s">
        <v>19</v>
      </c>
      <c r="K2906" s="72" t="s">
        <v>205</v>
      </c>
      <c r="L2906" s="72" t="s">
        <v>395</v>
      </c>
      <c r="M2906" s="72"/>
    </row>
    <row r="2907" spans="2:13" x14ac:dyDescent="0.25">
      <c r="B2907" s="72" t="s">
        <v>12</v>
      </c>
      <c r="C2907" s="72" t="s">
        <v>13</v>
      </c>
      <c r="D2907" s="72" t="s">
        <v>14</v>
      </c>
      <c r="E2907" s="72" t="s">
        <v>81</v>
      </c>
      <c r="F2907" s="73">
        <v>673522</v>
      </c>
      <c r="G2907" s="72" t="s">
        <v>16</v>
      </c>
      <c r="H2907" s="72" t="s">
        <v>24</v>
      </c>
      <c r="I2907" s="72" t="s">
        <v>18</v>
      </c>
      <c r="J2907" s="72" t="s">
        <v>19</v>
      </c>
      <c r="K2907" s="72" t="s">
        <v>99</v>
      </c>
      <c r="L2907" s="72" t="s">
        <v>638</v>
      </c>
      <c r="M2907" s="72" t="s">
        <v>35</v>
      </c>
    </row>
    <row r="2908" spans="2:13" x14ac:dyDescent="0.25">
      <c r="B2908" s="72" t="s">
        <v>12</v>
      </c>
      <c r="C2908" s="72" t="s">
        <v>13</v>
      </c>
      <c r="D2908" s="72" t="s">
        <v>14</v>
      </c>
      <c r="E2908" s="72" t="s">
        <v>353</v>
      </c>
      <c r="F2908" s="73">
        <v>61425</v>
      </c>
      <c r="G2908" s="72" t="s">
        <v>16</v>
      </c>
      <c r="H2908" s="72" t="s">
        <v>24</v>
      </c>
      <c r="I2908" s="72" t="s">
        <v>18</v>
      </c>
      <c r="J2908" s="72" t="s">
        <v>19</v>
      </c>
      <c r="K2908" s="72" t="s">
        <v>185</v>
      </c>
      <c r="L2908" s="72" t="s">
        <v>440</v>
      </c>
      <c r="M2908" s="72" t="s">
        <v>133</v>
      </c>
    </row>
    <row r="2909" spans="2:13" x14ac:dyDescent="0.25">
      <c r="B2909" s="72" t="s">
        <v>12</v>
      </c>
      <c r="C2909" s="72" t="s">
        <v>13</v>
      </c>
      <c r="D2909" s="72" t="s">
        <v>14</v>
      </c>
      <c r="E2909" s="72" t="s">
        <v>83</v>
      </c>
      <c r="F2909" s="73">
        <v>82874</v>
      </c>
      <c r="G2909" s="72" t="s">
        <v>16</v>
      </c>
      <c r="H2909" s="72" t="s">
        <v>17</v>
      </c>
      <c r="I2909" s="72" t="s">
        <v>18</v>
      </c>
      <c r="J2909" s="72" t="s">
        <v>19</v>
      </c>
      <c r="K2909" s="72" t="s">
        <v>37</v>
      </c>
      <c r="L2909" s="72" t="s">
        <v>182</v>
      </c>
      <c r="M2909" s="72"/>
    </row>
    <row r="2910" spans="2:13" x14ac:dyDescent="0.25">
      <c r="B2910" s="72" t="s">
        <v>12</v>
      </c>
      <c r="C2910" s="72" t="s">
        <v>13</v>
      </c>
      <c r="D2910" s="72" t="s">
        <v>14</v>
      </c>
      <c r="E2910" s="72" t="s">
        <v>41</v>
      </c>
      <c r="F2910" s="73">
        <v>-1214</v>
      </c>
      <c r="G2910" s="72" t="s">
        <v>16</v>
      </c>
      <c r="H2910" s="72" t="s">
        <v>24</v>
      </c>
      <c r="I2910" s="72" t="s">
        <v>18</v>
      </c>
      <c r="J2910" s="72" t="s">
        <v>19</v>
      </c>
      <c r="K2910" s="72" t="s">
        <v>25</v>
      </c>
      <c r="L2910" s="72" t="s">
        <v>77</v>
      </c>
      <c r="M2910" s="72"/>
    </row>
    <row r="2911" spans="2:13" x14ac:dyDescent="0.25">
      <c r="B2911" s="72" t="s">
        <v>12</v>
      </c>
      <c r="C2911" s="72" t="s">
        <v>13</v>
      </c>
      <c r="D2911" s="72" t="s">
        <v>14</v>
      </c>
      <c r="E2911" s="72" t="s">
        <v>30</v>
      </c>
      <c r="F2911" s="73">
        <v>-4868</v>
      </c>
      <c r="G2911" s="72" t="s">
        <v>16</v>
      </c>
      <c r="H2911" s="72" t="s">
        <v>24</v>
      </c>
      <c r="I2911" s="72" t="s">
        <v>18</v>
      </c>
      <c r="J2911" s="72" t="s">
        <v>19</v>
      </c>
      <c r="K2911" s="72" t="s">
        <v>37</v>
      </c>
      <c r="L2911" s="72" t="s">
        <v>494</v>
      </c>
      <c r="M2911" s="72"/>
    </row>
    <row r="2912" spans="2:13" x14ac:dyDescent="0.25">
      <c r="B2912" s="72" t="s">
        <v>12</v>
      </c>
      <c r="C2912" s="72" t="s">
        <v>13</v>
      </c>
      <c r="D2912" s="72" t="s">
        <v>14</v>
      </c>
      <c r="E2912" s="72" t="s">
        <v>51</v>
      </c>
      <c r="F2912" s="73">
        <v>473211</v>
      </c>
      <c r="G2912" s="72" t="s">
        <v>16</v>
      </c>
      <c r="H2912" s="72" t="s">
        <v>24</v>
      </c>
      <c r="I2912" s="72" t="s">
        <v>18</v>
      </c>
      <c r="J2912" s="72" t="s">
        <v>19</v>
      </c>
      <c r="K2912" s="72" t="s">
        <v>75</v>
      </c>
      <c r="L2912" s="72" t="s">
        <v>76</v>
      </c>
      <c r="M2912" s="72"/>
    </row>
    <row r="2913" spans="2:13" x14ac:dyDescent="0.25">
      <c r="B2913" s="72" t="s">
        <v>12</v>
      </c>
      <c r="C2913" s="72" t="s">
        <v>13</v>
      </c>
      <c r="D2913" s="72" t="s">
        <v>14</v>
      </c>
      <c r="E2913" s="72" t="s">
        <v>353</v>
      </c>
      <c r="F2913" s="73">
        <v>215801</v>
      </c>
      <c r="G2913" s="72" t="s">
        <v>16</v>
      </c>
      <c r="H2913" s="72" t="s">
        <v>24</v>
      </c>
      <c r="I2913" s="72" t="s">
        <v>18</v>
      </c>
      <c r="J2913" s="72" t="s">
        <v>19</v>
      </c>
      <c r="K2913" s="72" t="s">
        <v>102</v>
      </c>
      <c r="L2913" s="72" t="s">
        <v>196</v>
      </c>
      <c r="M2913" s="72" t="s">
        <v>133</v>
      </c>
    </row>
    <row r="2914" spans="2:13" x14ac:dyDescent="0.25">
      <c r="B2914" s="72" t="s">
        <v>12</v>
      </c>
      <c r="C2914" s="72" t="s">
        <v>13</v>
      </c>
      <c r="D2914" s="72" t="s">
        <v>14</v>
      </c>
      <c r="E2914" s="72" t="s">
        <v>152</v>
      </c>
      <c r="F2914" s="73">
        <v>-2375</v>
      </c>
      <c r="G2914" s="72" t="s">
        <v>16</v>
      </c>
      <c r="H2914" s="72" t="s">
        <v>24</v>
      </c>
      <c r="I2914" s="72" t="s">
        <v>18</v>
      </c>
      <c r="J2914" s="72" t="s">
        <v>19</v>
      </c>
      <c r="K2914" s="72" t="s">
        <v>37</v>
      </c>
      <c r="L2914" s="72" t="s">
        <v>151</v>
      </c>
      <c r="M2914" s="72"/>
    </row>
    <row r="2915" spans="2:13" x14ac:dyDescent="0.25">
      <c r="B2915" s="72" t="s">
        <v>12</v>
      </c>
      <c r="C2915" s="72" t="s">
        <v>13</v>
      </c>
      <c r="D2915" s="72" t="s">
        <v>14</v>
      </c>
      <c r="E2915" s="72" t="s">
        <v>144</v>
      </c>
      <c r="F2915" s="73">
        <v>103906</v>
      </c>
      <c r="G2915" s="72" t="s">
        <v>16</v>
      </c>
      <c r="H2915" s="72" t="s">
        <v>24</v>
      </c>
      <c r="I2915" s="72" t="s">
        <v>18</v>
      </c>
      <c r="J2915" s="72" t="s">
        <v>19</v>
      </c>
      <c r="K2915" s="72" t="s">
        <v>37</v>
      </c>
      <c r="L2915" s="72" t="s">
        <v>54</v>
      </c>
      <c r="M2915" s="72" t="s">
        <v>62</v>
      </c>
    </row>
    <row r="2916" spans="2:13" x14ac:dyDescent="0.25">
      <c r="B2916" s="72" t="s">
        <v>12</v>
      </c>
      <c r="C2916" s="72" t="s">
        <v>13</v>
      </c>
      <c r="D2916" s="72" t="s">
        <v>14</v>
      </c>
      <c r="E2916" s="72" t="s">
        <v>146</v>
      </c>
      <c r="F2916" s="73">
        <v>-13884</v>
      </c>
      <c r="G2916" s="72" t="s">
        <v>16</v>
      </c>
      <c r="H2916" s="72" t="s">
        <v>24</v>
      </c>
      <c r="I2916" s="72" t="s">
        <v>18</v>
      </c>
      <c r="J2916" s="72" t="s">
        <v>19</v>
      </c>
      <c r="K2916" s="72" t="s">
        <v>63</v>
      </c>
      <c r="L2916" s="72" t="s">
        <v>135</v>
      </c>
      <c r="M2916" s="72"/>
    </row>
    <row r="2917" spans="2:13" x14ac:dyDescent="0.25">
      <c r="B2917" s="72" t="s">
        <v>12</v>
      </c>
      <c r="C2917" s="72" t="s">
        <v>13</v>
      </c>
      <c r="D2917" s="72" t="s">
        <v>14</v>
      </c>
      <c r="E2917" s="72" t="s">
        <v>51</v>
      </c>
      <c r="F2917" s="73">
        <v>132</v>
      </c>
      <c r="G2917" s="72" t="s">
        <v>16</v>
      </c>
      <c r="H2917" s="72" t="s">
        <v>17</v>
      </c>
      <c r="I2917" s="72" t="s">
        <v>18</v>
      </c>
      <c r="J2917" s="72" t="s">
        <v>19</v>
      </c>
      <c r="K2917" s="72" t="s">
        <v>25</v>
      </c>
      <c r="L2917" s="72" t="s">
        <v>165</v>
      </c>
      <c r="M2917" s="72"/>
    </row>
    <row r="2918" spans="2:13" x14ac:dyDescent="0.25">
      <c r="B2918" s="72" t="s">
        <v>12</v>
      </c>
      <c r="C2918" s="72" t="s">
        <v>13</v>
      </c>
      <c r="D2918" s="72" t="s">
        <v>14</v>
      </c>
      <c r="E2918" s="72" t="s">
        <v>81</v>
      </c>
      <c r="F2918" s="73">
        <v>6916</v>
      </c>
      <c r="G2918" s="72" t="s">
        <v>16</v>
      </c>
      <c r="H2918" s="72" t="s">
        <v>17</v>
      </c>
      <c r="I2918" s="72" t="s">
        <v>18</v>
      </c>
      <c r="J2918" s="72" t="s">
        <v>19</v>
      </c>
      <c r="K2918" s="72" t="s">
        <v>25</v>
      </c>
      <c r="L2918" s="72" t="s">
        <v>563</v>
      </c>
      <c r="M2918" s="72" t="s">
        <v>57</v>
      </c>
    </row>
    <row r="2919" spans="2:13" x14ac:dyDescent="0.25">
      <c r="B2919" s="72" t="s">
        <v>12</v>
      </c>
      <c r="C2919" s="72" t="s">
        <v>13</v>
      </c>
      <c r="D2919" s="72" t="s">
        <v>14</v>
      </c>
      <c r="E2919" s="72" t="s">
        <v>81</v>
      </c>
      <c r="F2919" s="73">
        <v>4264167</v>
      </c>
      <c r="G2919" s="72" t="s">
        <v>16</v>
      </c>
      <c r="H2919" s="72" t="s">
        <v>24</v>
      </c>
      <c r="I2919" s="72" t="s">
        <v>18</v>
      </c>
      <c r="J2919" s="72" t="s">
        <v>19</v>
      </c>
      <c r="K2919" s="72" t="s">
        <v>49</v>
      </c>
      <c r="L2919" s="72" t="s">
        <v>73</v>
      </c>
      <c r="M2919" s="72" t="s">
        <v>47</v>
      </c>
    </row>
    <row r="2920" spans="2:13" x14ac:dyDescent="0.25">
      <c r="B2920" s="72" t="s">
        <v>12</v>
      </c>
      <c r="C2920" s="72" t="s">
        <v>13</v>
      </c>
      <c r="D2920" s="72" t="s">
        <v>14</v>
      </c>
      <c r="E2920" s="72" t="s">
        <v>94</v>
      </c>
      <c r="F2920" s="73">
        <v>27792</v>
      </c>
      <c r="G2920" s="72" t="s">
        <v>16</v>
      </c>
      <c r="H2920" s="72" t="s">
        <v>17</v>
      </c>
      <c r="I2920" s="72" t="s">
        <v>18</v>
      </c>
      <c r="J2920" s="72" t="s">
        <v>19</v>
      </c>
      <c r="K2920" s="72" t="s">
        <v>25</v>
      </c>
      <c r="L2920" s="72" t="s">
        <v>420</v>
      </c>
      <c r="M2920" s="72"/>
    </row>
    <row r="2921" spans="2:13" x14ac:dyDescent="0.25">
      <c r="B2921" s="72" t="s">
        <v>12</v>
      </c>
      <c r="C2921" s="72" t="s">
        <v>13</v>
      </c>
      <c r="D2921" s="72" t="s">
        <v>14</v>
      </c>
      <c r="E2921" s="72" t="s">
        <v>39</v>
      </c>
      <c r="F2921" s="73">
        <v>-42236</v>
      </c>
      <c r="G2921" s="72" t="s">
        <v>16</v>
      </c>
      <c r="H2921" s="72" t="s">
        <v>17</v>
      </c>
      <c r="I2921" s="72" t="s">
        <v>48</v>
      </c>
      <c r="J2921" s="72" t="s">
        <v>19</v>
      </c>
      <c r="K2921" s="72" t="s">
        <v>49</v>
      </c>
      <c r="L2921" s="72" t="s">
        <v>209</v>
      </c>
      <c r="M2921" s="72"/>
    </row>
    <row r="2922" spans="2:13" x14ac:dyDescent="0.25">
      <c r="B2922" s="72" t="s">
        <v>12</v>
      </c>
      <c r="C2922" s="72" t="s">
        <v>13</v>
      </c>
      <c r="D2922" s="72" t="s">
        <v>14</v>
      </c>
      <c r="E2922" s="72" t="s">
        <v>68</v>
      </c>
      <c r="F2922" s="73">
        <v>-57893</v>
      </c>
      <c r="G2922" s="72" t="s">
        <v>16</v>
      </c>
      <c r="H2922" s="72" t="s">
        <v>24</v>
      </c>
      <c r="I2922" s="72" t="s">
        <v>18</v>
      </c>
      <c r="J2922" s="72" t="s">
        <v>19</v>
      </c>
      <c r="K2922" s="72" t="s">
        <v>43</v>
      </c>
      <c r="L2922" s="72" t="s">
        <v>319</v>
      </c>
      <c r="M2922" s="72"/>
    </row>
    <row r="2923" spans="2:13" x14ac:dyDescent="0.25">
      <c r="B2923" s="72" t="s">
        <v>12</v>
      </c>
      <c r="C2923" s="72" t="s">
        <v>13</v>
      </c>
      <c r="D2923" s="72" t="s">
        <v>14</v>
      </c>
      <c r="E2923" s="72" t="s">
        <v>33</v>
      </c>
      <c r="F2923" s="73">
        <v>55490</v>
      </c>
      <c r="G2923" s="72" t="s">
        <v>16</v>
      </c>
      <c r="H2923" s="72" t="s">
        <v>24</v>
      </c>
      <c r="I2923" s="72" t="s">
        <v>18</v>
      </c>
      <c r="J2923" s="72" t="s">
        <v>19</v>
      </c>
      <c r="K2923" s="72" t="s">
        <v>205</v>
      </c>
      <c r="L2923" s="72" t="s">
        <v>206</v>
      </c>
      <c r="M2923" s="72" t="s">
        <v>47</v>
      </c>
    </row>
    <row r="2924" spans="2:13" x14ac:dyDescent="0.25">
      <c r="B2924" s="72" t="s">
        <v>12</v>
      </c>
      <c r="C2924" s="72" t="s">
        <v>13</v>
      </c>
      <c r="D2924" s="72" t="s">
        <v>14</v>
      </c>
      <c r="E2924" s="72" t="s">
        <v>41</v>
      </c>
      <c r="F2924" s="73">
        <v>-79</v>
      </c>
      <c r="G2924" s="72" t="s">
        <v>16</v>
      </c>
      <c r="H2924" s="72" t="s">
        <v>24</v>
      </c>
      <c r="I2924" s="72" t="s">
        <v>18</v>
      </c>
      <c r="J2924" s="72" t="s">
        <v>19</v>
      </c>
      <c r="K2924" s="72" t="s">
        <v>20</v>
      </c>
      <c r="L2924" s="72" t="s">
        <v>673</v>
      </c>
      <c r="M2924" s="72"/>
    </row>
    <row r="2925" spans="2:13" x14ac:dyDescent="0.25">
      <c r="B2925" s="72" t="s">
        <v>12</v>
      </c>
      <c r="C2925" s="72" t="s">
        <v>13</v>
      </c>
      <c r="D2925" s="72" t="s">
        <v>14</v>
      </c>
      <c r="E2925" s="72" t="s">
        <v>55</v>
      </c>
      <c r="F2925" s="73">
        <v>229375</v>
      </c>
      <c r="G2925" s="72" t="s">
        <v>16</v>
      </c>
      <c r="H2925" s="72" t="s">
        <v>24</v>
      </c>
      <c r="I2925" s="72" t="s">
        <v>18</v>
      </c>
      <c r="J2925" s="72" t="s">
        <v>19</v>
      </c>
      <c r="K2925" s="72" t="s">
        <v>25</v>
      </c>
      <c r="L2925" s="72" t="s">
        <v>211</v>
      </c>
      <c r="M2925" s="72" t="s">
        <v>112</v>
      </c>
    </row>
    <row r="2926" spans="2:13" x14ac:dyDescent="0.25">
      <c r="B2926" s="72" t="s">
        <v>12</v>
      </c>
      <c r="C2926" s="72" t="s">
        <v>13</v>
      </c>
      <c r="D2926" s="72" t="s">
        <v>14</v>
      </c>
      <c r="E2926" s="72" t="s">
        <v>58</v>
      </c>
      <c r="F2926" s="73">
        <v>14369</v>
      </c>
      <c r="G2926" s="72" t="s">
        <v>16</v>
      </c>
      <c r="H2926" s="72" t="s">
        <v>24</v>
      </c>
      <c r="I2926" s="72" t="s">
        <v>18</v>
      </c>
      <c r="J2926" s="72" t="s">
        <v>19</v>
      </c>
      <c r="K2926" s="72" t="s">
        <v>63</v>
      </c>
      <c r="L2926" s="72" t="s">
        <v>532</v>
      </c>
      <c r="M2926" s="72" t="s">
        <v>112</v>
      </c>
    </row>
    <row r="2927" spans="2:13" x14ac:dyDescent="0.25">
      <c r="B2927" s="72" t="s">
        <v>12</v>
      </c>
      <c r="C2927" s="72" t="s">
        <v>13</v>
      </c>
      <c r="D2927" s="72" t="s">
        <v>14</v>
      </c>
      <c r="E2927" s="72" t="s">
        <v>68</v>
      </c>
      <c r="F2927" s="73">
        <v>-408</v>
      </c>
      <c r="G2927" s="72" t="s">
        <v>16</v>
      </c>
      <c r="H2927" s="72" t="s">
        <v>17</v>
      </c>
      <c r="I2927" s="72" t="s">
        <v>18</v>
      </c>
      <c r="J2927" s="72" t="s">
        <v>19</v>
      </c>
      <c r="K2927" s="72" t="s">
        <v>108</v>
      </c>
      <c r="L2927" s="72" t="s">
        <v>315</v>
      </c>
      <c r="M2927" s="72"/>
    </row>
    <row r="2928" spans="2:13" x14ac:dyDescent="0.25">
      <c r="B2928" s="72" t="s">
        <v>12</v>
      </c>
      <c r="C2928" s="72" t="s">
        <v>13</v>
      </c>
      <c r="D2928" s="72" t="s">
        <v>14</v>
      </c>
      <c r="E2928" s="72" t="s">
        <v>81</v>
      </c>
      <c r="F2928" s="73">
        <v>49104</v>
      </c>
      <c r="G2928" s="72" t="s">
        <v>16</v>
      </c>
      <c r="H2928" s="72" t="s">
        <v>24</v>
      </c>
      <c r="I2928" s="72" t="s">
        <v>18</v>
      </c>
      <c r="J2928" s="72" t="s">
        <v>19</v>
      </c>
      <c r="K2928" s="72" t="s">
        <v>25</v>
      </c>
      <c r="L2928" s="72" t="s">
        <v>423</v>
      </c>
      <c r="M2928" s="72" t="s">
        <v>57</v>
      </c>
    </row>
    <row r="2929" spans="2:13" x14ac:dyDescent="0.25">
      <c r="B2929" s="72" t="s">
        <v>12</v>
      </c>
      <c r="C2929" s="72" t="s">
        <v>13</v>
      </c>
      <c r="D2929" s="72" t="s">
        <v>14</v>
      </c>
      <c r="E2929" s="72" t="s">
        <v>68</v>
      </c>
      <c r="F2929" s="73">
        <v>-750</v>
      </c>
      <c r="G2929" s="72" t="s">
        <v>16</v>
      </c>
      <c r="H2929" s="72" t="s">
        <v>17</v>
      </c>
      <c r="I2929" s="72" t="s">
        <v>18</v>
      </c>
      <c r="J2929" s="72" t="s">
        <v>19</v>
      </c>
      <c r="K2929" s="72" t="s">
        <v>25</v>
      </c>
      <c r="L2929" s="72" t="s">
        <v>623</v>
      </c>
      <c r="M2929" s="72"/>
    </row>
    <row r="2930" spans="2:13" x14ac:dyDescent="0.25">
      <c r="B2930" s="72" t="s">
        <v>12</v>
      </c>
      <c r="C2930" s="72" t="s">
        <v>13</v>
      </c>
      <c r="D2930" s="72" t="s">
        <v>14</v>
      </c>
      <c r="E2930" s="72" t="s">
        <v>81</v>
      </c>
      <c r="F2930" s="73">
        <v>84334</v>
      </c>
      <c r="G2930" s="72" t="s">
        <v>16</v>
      </c>
      <c r="H2930" s="72" t="s">
        <v>17</v>
      </c>
      <c r="I2930" s="72" t="s">
        <v>18</v>
      </c>
      <c r="J2930" s="72" t="s">
        <v>19</v>
      </c>
      <c r="K2930" s="72" t="s">
        <v>37</v>
      </c>
      <c r="L2930" s="72" t="s">
        <v>183</v>
      </c>
      <c r="M2930" s="72" t="s">
        <v>35</v>
      </c>
    </row>
    <row r="2931" spans="2:13" x14ac:dyDescent="0.25">
      <c r="B2931" s="72" t="s">
        <v>12</v>
      </c>
      <c r="C2931" s="72" t="s">
        <v>13</v>
      </c>
      <c r="D2931" s="72" t="s">
        <v>14</v>
      </c>
      <c r="E2931" s="72" t="s">
        <v>94</v>
      </c>
      <c r="F2931" s="73">
        <v>438</v>
      </c>
      <c r="G2931" s="72" t="s">
        <v>16</v>
      </c>
      <c r="H2931" s="72" t="s">
        <v>24</v>
      </c>
      <c r="I2931" s="72" t="s">
        <v>18</v>
      </c>
      <c r="J2931" s="72" t="s">
        <v>19</v>
      </c>
      <c r="K2931" s="72" t="s">
        <v>75</v>
      </c>
      <c r="L2931" s="72" t="s">
        <v>759</v>
      </c>
      <c r="M2931" s="72"/>
    </row>
    <row r="2932" spans="2:13" x14ac:dyDescent="0.25">
      <c r="B2932" s="72" t="s">
        <v>12</v>
      </c>
      <c r="C2932" s="72" t="s">
        <v>13</v>
      </c>
      <c r="D2932" s="72" t="s">
        <v>14</v>
      </c>
      <c r="E2932" s="72" t="s">
        <v>41</v>
      </c>
      <c r="F2932" s="73">
        <v>-36</v>
      </c>
      <c r="G2932" s="72" t="s">
        <v>16</v>
      </c>
      <c r="H2932" s="72" t="s">
        <v>17</v>
      </c>
      <c r="I2932" s="72" t="s">
        <v>18</v>
      </c>
      <c r="J2932" s="72" t="s">
        <v>19</v>
      </c>
      <c r="K2932" s="72" t="s">
        <v>25</v>
      </c>
      <c r="L2932" s="72" t="s">
        <v>592</v>
      </c>
      <c r="M2932" s="72"/>
    </row>
    <row r="2933" spans="2:13" x14ac:dyDescent="0.25">
      <c r="B2933" s="72" t="s">
        <v>12</v>
      </c>
      <c r="C2933" s="72" t="s">
        <v>13</v>
      </c>
      <c r="D2933" s="72" t="s">
        <v>14</v>
      </c>
      <c r="E2933" s="72" t="s">
        <v>68</v>
      </c>
      <c r="F2933" s="73">
        <v>-263</v>
      </c>
      <c r="G2933" s="72" t="s">
        <v>16</v>
      </c>
      <c r="H2933" s="72" t="s">
        <v>24</v>
      </c>
      <c r="I2933" s="72" t="s">
        <v>18</v>
      </c>
      <c r="J2933" s="72" t="s">
        <v>19</v>
      </c>
      <c r="K2933" s="72" t="s">
        <v>25</v>
      </c>
      <c r="L2933" s="72" t="s">
        <v>430</v>
      </c>
      <c r="M2933" s="72"/>
    </row>
    <row r="2934" spans="2:13" x14ac:dyDescent="0.25">
      <c r="B2934" s="72" t="s">
        <v>12</v>
      </c>
      <c r="C2934" s="72" t="s">
        <v>13</v>
      </c>
      <c r="D2934" s="72" t="s">
        <v>14</v>
      </c>
      <c r="E2934" s="72" t="s">
        <v>51</v>
      </c>
      <c r="F2934" s="73">
        <v>447771</v>
      </c>
      <c r="G2934" s="72" t="s">
        <v>16</v>
      </c>
      <c r="H2934" s="72" t="s">
        <v>24</v>
      </c>
      <c r="I2934" s="72" t="s">
        <v>18</v>
      </c>
      <c r="J2934" s="72" t="s">
        <v>19</v>
      </c>
      <c r="K2934" s="72" t="s">
        <v>63</v>
      </c>
      <c r="L2934" s="72" t="s">
        <v>515</v>
      </c>
      <c r="M2934" s="72"/>
    </row>
    <row r="2935" spans="2:13" x14ac:dyDescent="0.25">
      <c r="B2935" s="72" t="s">
        <v>12</v>
      </c>
      <c r="C2935" s="72" t="s">
        <v>13</v>
      </c>
      <c r="D2935" s="72" t="s">
        <v>14</v>
      </c>
      <c r="E2935" s="72" t="s">
        <v>39</v>
      </c>
      <c r="F2935" s="73">
        <v>-53201</v>
      </c>
      <c r="G2935" s="72" t="s">
        <v>16</v>
      </c>
      <c r="H2935" s="72" t="s">
        <v>24</v>
      </c>
      <c r="I2935" s="72" t="s">
        <v>18</v>
      </c>
      <c r="J2935" s="72" t="s">
        <v>19</v>
      </c>
      <c r="K2935" s="72" t="s">
        <v>37</v>
      </c>
      <c r="L2935" s="72" t="s">
        <v>627</v>
      </c>
      <c r="M2935" s="72"/>
    </row>
    <row r="2936" spans="2:13" x14ac:dyDescent="0.25">
      <c r="B2936" s="72" t="s">
        <v>12</v>
      </c>
      <c r="C2936" s="72" t="s">
        <v>13</v>
      </c>
      <c r="D2936" s="72" t="s">
        <v>14</v>
      </c>
      <c r="E2936" s="72" t="s">
        <v>68</v>
      </c>
      <c r="F2936" s="73">
        <v>-760</v>
      </c>
      <c r="G2936" s="72" t="s">
        <v>16</v>
      </c>
      <c r="H2936" s="72" t="s">
        <v>24</v>
      </c>
      <c r="I2936" s="72" t="s">
        <v>48</v>
      </c>
      <c r="J2936" s="72" t="s">
        <v>19</v>
      </c>
      <c r="K2936" s="72" t="s">
        <v>37</v>
      </c>
      <c r="L2936" s="72" t="s">
        <v>602</v>
      </c>
      <c r="M2936" s="72"/>
    </row>
    <row r="2937" spans="2:13" x14ac:dyDescent="0.25">
      <c r="B2937" s="72" t="s">
        <v>12</v>
      </c>
      <c r="C2937" s="72" t="s">
        <v>13</v>
      </c>
      <c r="D2937" s="72" t="s">
        <v>14</v>
      </c>
      <c r="E2937" s="72" t="s">
        <v>83</v>
      </c>
      <c r="F2937" s="73">
        <v>100460</v>
      </c>
      <c r="G2937" s="72" t="s">
        <v>16</v>
      </c>
      <c r="H2937" s="72" t="s">
        <v>17</v>
      </c>
      <c r="I2937" s="72" t="s">
        <v>18</v>
      </c>
      <c r="J2937" s="72" t="s">
        <v>19</v>
      </c>
      <c r="K2937" s="72" t="s">
        <v>25</v>
      </c>
      <c r="L2937" s="72" t="s">
        <v>641</v>
      </c>
      <c r="M2937" s="72"/>
    </row>
    <row r="2938" spans="2:13" x14ac:dyDescent="0.25">
      <c r="B2938" s="72" t="s">
        <v>12</v>
      </c>
      <c r="C2938" s="72" t="s">
        <v>13</v>
      </c>
      <c r="D2938" s="72" t="s">
        <v>14</v>
      </c>
      <c r="E2938" s="72" t="s">
        <v>60</v>
      </c>
      <c r="F2938" s="73">
        <v>118165</v>
      </c>
      <c r="G2938" s="72" t="s">
        <v>16</v>
      </c>
      <c r="H2938" s="72" t="s">
        <v>24</v>
      </c>
      <c r="I2938" s="72" t="s">
        <v>18</v>
      </c>
      <c r="J2938" s="72" t="s">
        <v>19</v>
      </c>
      <c r="K2938" s="72" t="s">
        <v>37</v>
      </c>
      <c r="L2938" s="72" t="s">
        <v>521</v>
      </c>
      <c r="M2938" s="72" t="s">
        <v>67</v>
      </c>
    </row>
    <row r="2939" spans="2:13" x14ac:dyDescent="0.25">
      <c r="B2939" s="72" t="s">
        <v>12</v>
      </c>
      <c r="C2939" s="72" t="s">
        <v>13</v>
      </c>
      <c r="D2939" s="72" t="s">
        <v>14</v>
      </c>
      <c r="E2939" s="72" t="s">
        <v>68</v>
      </c>
      <c r="F2939" s="73">
        <v>-335796</v>
      </c>
      <c r="G2939" s="72" t="s">
        <v>16</v>
      </c>
      <c r="H2939" s="72" t="s">
        <v>24</v>
      </c>
      <c r="I2939" s="72" t="s">
        <v>18</v>
      </c>
      <c r="J2939" s="72" t="s">
        <v>19</v>
      </c>
      <c r="K2939" s="72" t="s">
        <v>102</v>
      </c>
      <c r="L2939" s="72" t="s">
        <v>429</v>
      </c>
      <c r="M2939" s="72"/>
    </row>
    <row r="2940" spans="2:13" x14ac:dyDescent="0.25">
      <c r="B2940" s="72" t="s">
        <v>12</v>
      </c>
      <c r="C2940" s="72" t="s">
        <v>13</v>
      </c>
      <c r="D2940" s="72" t="s">
        <v>14</v>
      </c>
      <c r="E2940" s="72" t="s">
        <v>81</v>
      </c>
      <c r="F2940" s="73">
        <v>1339743</v>
      </c>
      <c r="G2940" s="72" t="s">
        <v>16</v>
      </c>
      <c r="H2940" s="72" t="s">
        <v>24</v>
      </c>
      <c r="I2940" s="72" t="s">
        <v>18</v>
      </c>
      <c r="J2940" s="72" t="s">
        <v>19</v>
      </c>
      <c r="K2940" s="72" t="s">
        <v>37</v>
      </c>
      <c r="L2940" s="72" t="s">
        <v>480</v>
      </c>
      <c r="M2940" s="72" t="s">
        <v>29</v>
      </c>
    </row>
    <row r="2941" spans="2:13" x14ac:dyDescent="0.25">
      <c r="B2941" s="72" t="s">
        <v>12</v>
      </c>
      <c r="C2941" s="72" t="s">
        <v>13</v>
      </c>
      <c r="D2941" s="72" t="s">
        <v>14</v>
      </c>
      <c r="E2941" s="72" t="s">
        <v>83</v>
      </c>
      <c r="F2941" s="73">
        <v>123154</v>
      </c>
      <c r="G2941" s="72" t="s">
        <v>16</v>
      </c>
      <c r="H2941" s="72" t="s">
        <v>17</v>
      </c>
      <c r="I2941" s="72" t="s">
        <v>48</v>
      </c>
      <c r="J2941" s="72" t="s">
        <v>19</v>
      </c>
      <c r="K2941" s="72" t="s">
        <v>49</v>
      </c>
      <c r="L2941" s="72" t="s">
        <v>208</v>
      </c>
      <c r="M2941" s="72"/>
    </row>
    <row r="2942" spans="2:13" x14ac:dyDescent="0.25">
      <c r="B2942" s="72" t="s">
        <v>12</v>
      </c>
      <c r="C2942" s="72" t="s">
        <v>13</v>
      </c>
      <c r="D2942" s="72" t="s">
        <v>14</v>
      </c>
      <c r="E2942" s="72" t="s">
        <v>68</v>
      </c>
      <c r="F2942" s="73">
        <v>-935</v>
      </c>
      <c r="G2942" s="72" t="s">
        <v>16</v>
      </c>
      <c r="H2942" s="72" t="s">
        <v>24</v>
      </c>
      <c r="I2942" s="72" t="s">
        <v>18</v>
      </c>
      <c r="J2942" s="72" t="s">
        <v>19</v>
      </c>
      <c r="K2942" s="72" t="s">
        <v>205</v>
      </c>
      <c r="L2942" s="72" t="s">
        <v>206</v>
      </c>
      <c r="M2942" s="72"/>
    </row>
    <row r="2943" spans="2:13" x14ac:dyDescent="0.25">
      <c r="B2943" s="72" t="s">
        <v>12</v>
      </c>
      <c r="C2943" s="72" t="s">
        <v>13</v>
      </c>
      <c r="D2943" s="72" t="s">
        <v>14</v>
      </c>
      <c r="E2943" s="72" t="s">
        <v>68</v>
      </c>
      <c r="F2943" s="73">
        <v>-211958</v>
      </c>
      <c r="G2943" s="72" t="s">
        <v>16</v>
      </c>
      <c r="H2943" s="72" t="s">
        <v>24</v>
      </c>
      <c r="I2943" s="72" t="s">
        <v>18</v>
      </c>
      <c r="J2943" s="72" t="s">
        <v>19</v>
      </c>
      <c r="K2943" s="72" t="s">
        <v>37</v>
      </c>
      <c r="L2943" s="72" t="s">
        <v>542</v>
      </c>
      <c r="M2943" s="72"/>
    </row>
    <row r="2944" spans="2:13" x14ac:dyDescent="0.25">
      <c r="B2944" s="72" t="s">
        <v>12</v>
      </c>
      <c r="C2944" s="72" t="s">
        <v>13</v>
      </c>
      <c r="D2944" s="72" t="s">
        <v>14</v>
      </c>
      <c r="E2944" s="72" t="s">
        <v>144</v>
      </c>
      <c r="F2944" s="73">
        <v>1653136</v>
      </c>
      <c r="G2944" s="72" t="s">
        <v>16</v>
      </c>
      <c r="H2944" s="72" t="s">
        <v>24</v>
      </c>
      <c r="I2944" s="72" t="s">
        <v>18</v>
      </c>
      <c r="J2944" s="72" t="s">
        <v>19</v>
      </c>
      <c r="K2944" s="72" t="s">
        <v>37</v>
      </c>
      <c r="L2944" s="72" t="s">
        <v>221</v>
      </c>
      <c r="M2944" s="72" t="s">
        <v>22</v>
      </c>
    </row>
    <row r="2945" spans="2:13" x14ac:dyDescent="0.25">
      <c r="B2945" s="72" t="s">
        <v>12</v>
      </c>
      <c r="C2945" s="72" t="s">
        <v>13</v>
      </c>
      <c r="D2945" s="72" t="s">
        <v>14</v>
      </c>
      <c r="E2945" s="72" t="s">
        <v>258</v>
      </c>
      <c r="F2945" s="73">
        <v>88873</v>
      </c>
      <c r="G2945" s="72" t="s">
        <v>16</v>
      </c>
      <c r="H2945" s="72" t="s">
        <v>24</v>
      </c>
      <c r="I2945" s="72" t="s">
        <v>18</v>
      </c>
      <c r="J2945" s="72" t="s">
        <v>19</v>
      </c>
      <c r="K2945" s="72" t="s">
        <v>117</v>
      </c>
      <c r="L2945" s="72" t="s">
        <v>475</v>
      </c>
      <c r="M2945" s="72" t="s">
        <v>259</v>
      </c>
    </row>
    <row r="2946" spans="2:13" x14ac:dyDescent="0.25">
      <c r="B2946" s="72" t="s">
        <v>12</v>
      </c>
      <c r="C2946" s="72" t="s">
        <v>13</v>
      </c>
      <c r="D2946" s="72" t="s">
        <v>14</v>
      </c>
      <c r="E2946" s="72" t="s">
        <v>94</v>
      </c>
      <c r="F2946" s="73">
        <v>3290</v>
      </c>
      <c r="G2946" s="72" t="s">
        <v>16</v>
      </c>
      <c r="H2946" s="72" t="s">
        <v>24</v>
      </c>
      <c r="I2946" s="72" t="s">
        <v>18</v>
      </c>
      <c r="J2946" s="72" t="s">
        <v>19</v>
      </c>
      <c r="K2946" s="72" t="s">
        <v>96</v>
      </c>
      <c r="L2946" s="72" t="s">
        <v>343</v>
      </c>
      <c r="M2946" s="72"/>
    </row>
    <row r="2947" spans="2:13" x14ac:dyDescent="0.25">
      <c r="B2947" s="72" t="s">
        <v>12</v>
      </c>
      <c r="C2947" s="72" t="s">
        <v>13</v>
      </c>
      <c r="D2947" s="72" t="s">
        <v>14</v>
      </c>
      <c r="E2947" s="72" t="s">
        <v>94</v>
      </c>
      <c r="F2947" s="73">
        <v>1085</v>
      </c>
      <c r="G2947" s="72" t="s">
        <v>16</v>
      </c>
      <c r="H2947" s="72" t="s">
        <v>24</v>
      </c>
      <c r="I2947" s="72" t="s">
        <v>18</v>
      </c>
      <c r="J2947" s="72" t="s">
        <v>19</v>
      </c>
      <c r="K2947" s="72" t="s">
        <v>37</v>
      </c>
      <c r="L2947" s="72" t="s">
        <v>413</v>
      </c>
      <c r="M2947" s="72"/>
    </row>
    <row r="2948" spans="2:13" x14ac:dyDescent="0.25">
      <c r="B2948" s="72" t="s">
        <v>12</v>
      </c>
      <c r="C2948" s="72" t="s">
        <v>13</v>
      </c>
      <c r="D2948" s="72" t="s">
        <v>14</v>
      </c>
      <c r="E2948" s="72" t="s">
        <v>51</v>
      </c>
      <c r="F2948" s="73">
        <v>8957</v>
      </c>
      <c r="G2948" s="72" t="s">
        <v>16</v>
      </c>
      <c r="H2948" s="72" t="s">
        <v>24</v>
      </c>
      <c r="I2948" s="72" t="s">
        <v>18</v>
      </c>
      <c r="J2948" s="72" t="s">
        <v>19</v>
      </c>
      <c r="K2948" s="72" t="s">
        <v>43</v>
      </c>
      <c r="L2948" s="72" t="s">
        <v>378</v>
      </c>
      <c r="M2948" s="72"/>
    </row>
    <row r="2949" spans="2:13" x14ac:dyDescent="0.25">
      <c r="B2949" s="72" t="s">
        <v>12</v>
      </c>
      <c r="C2949" s="72" t="s">
        <v>13</v>
      </c>
      <c r="D2949" s="72" t="s">
        <v>14</v>
      </c>
      <c r="E2949" s="72" t="s">
        <v>123</v>
      </c>
      <c r="F2949" s="73">
        <v>-75</v>
      </c>
      <c r="G2949" s="72" t="s">
        <v>16</v>
      </c>
      <c r="H2949" s="72" t="s">
        <v>24</v>
      </c>
      <c r="I2949" s="72" t="s">
        <v>18</v>
      </c>
      <c r="J2949" s="72" t="s">
        <v>19</v>
      </c>
      <c r="K2949" s="72" t="s">
        <v>99</v>
      </c>
      <c r="L2949" s="72" t="s">
        <v>355</v>
      </c>
      <c r="M2949" s="72"/>
    </row>
    <row r="2950" spans="2:13" x14ac:dyDescent="0.25">
      <c r="B2950" s="72" t="s">
        <v>12</v>
      </c>
      <c r="C2950" s="72" t="s">
        <v>13</v>
      </c>
      <c r="D2950" s="72" t="s">
        <v>14</v>
      </c>
      <c r="E2950" s="72" t="s">
        <v>144</v>
      </c>
      <c r="F2950" s="73">
        <v>5244026</v>
      </c>
      <c r="G2950" s="72" t="s">
        <v>16</v>
      </c>
      <c r="H2950" s="72" t="s">
        <v>24</v>
      </c>
      <c r="I2950" s="72" t="s">
        <v>18</v>
      </c>
      <c r="J2950" s="72" t="s">
        <v>19</v>
      </c>
      <c r="K2950" s="72" t="s">
        <v>185</v>
      </c>
      <c r="L2950" s="72" t="s">
        <v>186</v>
      </c>
      <c r="M2950" s="72" t="s">
        <v>184</v>
      </c>
    </row>
    <row r="2951" spans="2:13" x14ac:dyDescent="0.25">
      <c r="B2951" s="72" t="s">
        <v>12</v>
      </c>
      <c r="C2951" s="72" t="s">
        <v>13</v>
      </c>
      <c r="D2951" s="72" t="s">
        <v>14</v>
      </c>
      <c r="E2951" s="72" t="s">
        <v>724</v>
      </c>
      <c r="F2951" s="73">
        <v>35908</v>
      </c>
      <c r="G2951" s="72" t="s">
        <v>16</v>
      </c>
      <c r="H2951" s="72" t="s">
        <v>24</v>
      </c>
      <c r="I2951" s="72" t="s">
        <v>18</v>
      </c>
      <c r="J2951" s="72" t="s">
        <v>19</v>
      </c>
      <c r="K2951" s="72" t="s">
        <v>37</v>
      </c>
      <c r="L2951" s="72" t="s">
        <v>218</v>
      </c>
      <c r="M2951" s="72" t="s">
        <v>133</v>
      </c>
    </row>
    <row r="2952" spans="2:13" x14ac:dyDescent="0.25">
      <c r="B2952" s="72" t="s">
        <v>12</v>
      </c>
      <c r="C2952" s="72" t="s">
        <v>13</v>
      </c>
      <c r="D2952" s="72" t="s">
        <v>14</v>
      </c>
      <c r="E2952" s="72" t="s">
        <v>51</v>
      </c>
      <c r="F2952" s="73">
        <v>63508</v>
      </c>
      <c r="G2952" s="72" t="s">
        <v>16</v>
      </c>
      <c r="H2952" s="72" t="s">
        <v>24</v>
      </c>
      <c r="I2952" s="72" t="s">
        <v>18</v>
      </c>
      <c r="J2952" s="72" t="s">
        <v>19</v>
      </c>
      <c r="K2952" s="72" t="s">
        <v>25</v>
      </c>
      <c r="L2952" s="72" t="s">
        <v>347</v>
      </c>
      <c r="M2952" s="72"/>
    </row>
    <row r="2953" spans="2:13" x14ac:dyDescent="0.25">
      <c r="B2953" s="72" t="s">
        <v>12</v>
      </c>
      <c r="C2953" s="72" t="s">
        <v>13</v>
      </c>
      <c r="D2953" s="72" t="s">
        <v>14</v>
      </c>
      <c r="E2953" s="72" t="s">
        <v>74</v>
      </c>
      <c r="F2953" s="73">
        <v>33</v>
      </c>
      <c r="G2953" s="72" t="s">
        <v>16</v>
      </c>
      <c r="H2953" s="72" t="s">
        <v>24</v>
      </c>
      <c r="I2953" s="72" t="s">
        <v>18</v>
      </c>
      <c r="J2953" s="72" t="s">
        <v>19</v>
      </c>
      <c r="K2953" s="72" t="s">
        <v>25</v>
      </c>
      <c r="L2953" s="72" t="s">
        <v>26</v>
      </c>
      <c r="M2953" s="72" t="s">
        <v>302</v>
      </c>
    </row>
    <row r="2954" spans="2:13" x14ac:dyDescent="0.25">
      <c r="B2954" s="72" t="s">
        <v>12</v>
      </c>
      <c r="C2954" s="72" t="s">
        <v>13</v>
      </c>
      <c r="D2954" s="72" t="s">
        <v>14</v>
      </c>
      <c r="E2954" s="72" t="s">
        <v>94</v>
      </c>
      <c r="F2954" s="73">
        <v>270711</v>
      </c>
      <c r="G2954" s="72" t="s">
        <v>16</v>
      </c>
      <c r="H2954" s="72" t="s">
        <v>24</v>
      </c>
      <c r="I2954" s="72" t="s">
        <v>18</v>
      </c>
      <c r="J2954" s="72" t="s">
        <v>19</v>
      </c>
      <c r="K2954" s="72" t="s">
        <v>37</v>
      </c>
      <c r="L2954" s="72" t="s">
        <v>317</v>
      </c>
      <c r="M2954" s="72"/>
    </row>
    <row r="2955" spans="2:13" x14ac:dyDescent="0.25">
      <c r="B2955" s="72" t="s">
        <v>12</v>
      </c>
      <c r="C2955" s="72" t="s">
        <v>13</v>
      </c>
      <c r="D2955" s="72" t="s">
        <v>14</v>
      </c>
      <c r="E2955" s="72" t="s">
        <v>58</v>
      </c>
      <c r="F2955" s="73">
        <v>34923</v>
      </c>
      <c r="G2955" s="72" t="s">
        <v>16</v>
      </c>
      <c r="H2955" s="72" t="s">
        <v>24</v>
      </c>
      <c r="I2955" s="72" t="s">
        <v>18</v>
      </c>
      <c r="J2955" s="72" t="s">
        <v>19</v>
      </c>
      <c r="K2955" s="72" t="s">
        <v>25</v>
      </c>
      <c r="L2955" s="72" t="s">
        <v>347</v>
      </c>
      <c r="M2955" s="72" t="s">
        <v>29</v>
      </c>
    </row>
    <row r="2956" spans="2:13" x14ac:dyDescent="0.25">
      <c r="B2956" s="72" t="s">
        <v>12</v>
      </c>
      <c r="C2956" s="72" t="s">
        <v>13</v>
      </c>
      <c r="D2956" s="72" t="s">
        <v>14</v>
      </c>
      <c r="E2956" s="72" t="s">
        <v>27</v>
      </c>
      <c r="F2956" s="73">
        <v>109355</v>
      </c>
      <c r="G2956" s="72" t="s">
        <v>16</v>
      </c>
      <c r="H2956" s="72" t="s">
        <v>24</v>
      </c>
      <c r="I2956" s="72" t="s">
        <v>48</v>
      </c>
      <c r="J2956" s="72" t="s">
        <v>19</v>
      </c>
      <c r="K2956" s="72" t="s">
        <v>25</v>
      </c>
      <c r="L2956" s="72" t="s">
        <v>406</v>
      </c>
      <c r="M2956" s="72" t="s">
        <v>29</v>
      </c>
    </row>
    <row r="2957" spans="2:13" x14ac:dyDescent="0.25">
      <c r="B2957" s="72" t="s">
        <v>12</v>
      </c>
      <c r="C2957" s="72" t="s">
        <v>13</v>
      </c>
      <c r="D2957" s="72" t="s">
        <v>14</v>
      </c>
      <c r="E2957" s="72" t="s">
        <v>33</v>
      </c>
      <c r="F2957" s="73">
        <v>91</v>
      </c>
      <c r="G2957" s="72" t="s">
        <v>16</v>
      </c>
      <c r="H2957" s="72" t="s">
        <v>24</v>
      </c>
      <c r="I2957" s="72" t="s">
        <v>18</v>
      </c>
      <c r="J2957" s="72" t="s">
        <v>19</v>
      </c>
      <c r="K2957" s="72" t="s">
        <v>117</v>
      </c>
      <c r="L2957" s="72" t="s">
        <v>589</v>
      </c>
      <c r="M2957" s="72" t="s">
        <v>302</v>
      </c>
    </row>
    <row r="2958" spans="2:13" x14ac:dyDescent="0.25">
      <c r="B2958" s="72" t="s">
        <v>12</v>
      </c>
      <c r="C2958" s="72" t="s">
        <v>13</v>
      </c>
      <c r="D2958" s="72" t="s">
        <v>14</v>
      </c>
      <c r="E2958" s="72" t="s">
        <v>51</v>
      </c>
      <c r="F2958" s="73">
        <v>41559</v>
      </c>
      <c r="G2958" s="72" t="s">
        <v>16</v>
      </c>
      <c r="H2958" s="72" t="s">
        <v>24</v>
      </c>
      <c r="I2958" s="72" t="s">
        <v>18</v>
      </c>
      <c r="J2958" s="72" t="s">
        <v>19</v>
      </c>
      <c r="K2958" s="72" t="s">
        <v>25</v>
      </c>
      <c r="L2958" s="72" t="s">
        <v>219</v>
      </c>
      <c r="M2958" s="72"/>
    </row>
    <row r="2959" spans="2:13" x14ac:dyDescent="0.25">
      <c r="B2959" s="72" t="s">
        <v>12</v>
      </c>
      <c r="C2959" s="72" t="s">
        <v>13</v>
      </c>
      <c r="D2959" s="72" t="s">
        <v>14</v>
      </c>
      <c r="E2959" s="72" t="s">
        <v>30</v>
      </c>
      <c r="F2959" s="73">
        <v>-5253</v>
      </c>
      <c r="G2959" s="72" t="s">
        <v>16</v>
      </c>
      <c r="H2959" s="72" t="s">
        <v>24</v>
      </c>
      <c r="I2959" s="72" t="s">
        <v>18</v>
      </c>
      <c r="J2959" s="72" t="s">
        <v>19</v>
      </c>
      <c r="K2959" s="72" t="s">
        <v>63</v>
      </c>
      <c r="L2959" s="72" t="s">
        <v>624</v>
      </c>
      <c r="M2959" s="72"/>
    </row>
    <row r="2960" spans="2:13" x14ac:dyDescent="0.25">
      <c r="B2960" s="72" t="s">
        <v>12</v>
      </c>
      <c r="C2960" s="72" t="s">
        <v>13</v>
      </c>
      <c r="D2960" s="72" t="s">
        <v>14</v>
      </c>
      <c r="E2960" s="72" t="s">
        <v>27</v>
      </c>
      <c r="F2960" s="73">
        <v>6667</v>
      </c>
      <c r="G2960" s="72" t="s">
        <v>16</v>
      </c>
      <c r="H2960" s="72" t="s">
        <v>24</v>
      </c>
      <c r="I2960" s="72" t="s">
        <v>18</v>
      </c>
      <c r="J2960" s="72" t="s">
        <v>19</v>
      </c>
      <c r="K2960" s="72" t="s">
        <v>96</v>
      </c>
      <c r="L2960" s="72" t="s">
        <v>582</v>
      </c>
      <c r="M2960" s="72" t="s">
        <v>57</v>
      </c>
    </row>
    <row r="2961" spans="2:13" x14ac:dyDescent="0.25">
      <c r="B2961" s="72" t="s">
        <v>12</v>
      </c>
      <c r="C2961" s="72" t="s">
        <v>13</v>
      </c>
      <c r="D2961" s="72" t="s">
        <v>14</v>
      </c>
      <c r="E2961" s="72" t="s">
        <v>79</v>
      </c>
      <c r="F2961" s="73">
        <v>-55267</v>
      </c>
      <c r="G2961" s="72" t="s">
        <v>16</v>
      </c>
      <c r="H2961" s="72" t="s">
        <v>24</v>
      </c>
      <c r="I2961" s="72" t="s">
        <v>18</v>
      </c>
      <c r="J2961" s="72" t="s">
        <v>19</v>
      </c>
      <c r="K2961" s="72" t="s">
        <v>37</v>
      </c>
      <c r="L2961" s="72" t="s">
        <v>317</v>
      </c>
      <c r="M2961" s="72"/>
    </row>
    <row r="2962" spans="2:13" x14ac:dyDescent="0.25">
      <c r="B2962" s="72" t="s">
        <v>12</v>
      </c>
      <c r="C2962" s="72" t="s">
        <v>13</v>
      </c>
      <c r="D2962" s="72" t="s">
        <v>14</v>
      </c>
      <c r="E2962" s="72" t="s">
        <v>132</v>
      </c>
      <c r="F2962" s="73">
        <v>774851</v>
      </c>
      <c r="G2962" s="72" t="s">
        <v>16</v>
      </c>
      <c r="H2962" s="72" t="s">
        <v>24</v>
      </c>
      <c r="I2962" s="72" t="s">
        <v>18</v>
      </c>
      <c r="J2962" s="72" t="s">
        <v>19</v>
      </c>
      <c r="K2962" s="72" t="s">
        <v>37</v>
      </c>
      <c r="L2962" s="72" t="s">
        <v>38</v>
      </c>
      <c r="M2962" s="72" t="s">
        <v>133</v>
      </c>
    </row>
    <row r="2963" spans="2:13" x14ac:dyDescent="0.25">
      <c r="B2963" s="72" t="s">
        <v>12</v>
      </c>
      <c r="C2963" s="72" t="s">
        <v>13</v>
      </c>
      <c r="D2963" s="72" t="s">
        <v>14</v>
      </c>
      <c r="E2963" s="72" t="s">
        <v>51</v>
      </c>
      <c r="F2963" s="73">
        <v>166326</v>
      </c>
      <c r="G2963" s="72" t="s">
        <v>16</v>
      </c>
      <c r="H2963" s="72" t="s">
        <v>24</v>
      </c>
      <c r="I2963" s="72" t="s">
        <v>18</v>
      </c>
      <c r="J2963" s="72" t="s">
        <v>19</v>
      </c>
      <c r="K2963" s="72" t="s">
        <v>130</v>
      </c>
      <c r="L2963" s="72" t="s">
        <v>418</v>
      </c>
      <c r="M2963" s="72"/>
    </row>
    <row r="2964" spans="2:13" x14ac:dyDescent="0.25">
      <c r="B2964" s="72" t="s">
        <v>12</v>
      </c>
      <c r="C2964" s="72" t="s">
        <v>13</v>
      </c>
      <c r="D2964" s="72" t="s">
        <v>14</v>
      </c>
      <c r="E2964" s="72" t="s">
        <v>81</v>
      </c>
      <c r="F2964" s="73">
        <v>8141</v>
      </c>
      <c r="G2964" s="72" t="s">
        <v>16</v>
      </c>
      <c r="H2964" s="72" t="s">
        <v>24</v>
      </c>
      <c r="I2964" s="72" t="s">
        <v>18</v>
      </c>
      <c r="J2964" s="72" t="s">
        <v>19</v>
      </c>
      <c r="K2964" s="72" t="s">
        <v>37</v>
      </c>
      <c r="L2964" s="72" t="s">
        <v>287</v>
      </c>
      <c r="M2964" s="72" t="s">
        <v>57</v>
      </c>
    </row>
    <row r="2965" spans="2:13" x14ac:dyDescent="0.25">
      <c r="B2965" s="72" t="s">
        <v>12</v>
      </c>
      <c r="C2965" s="72" t="s">
        <v>13</v>
      </c>
      <c r="D2965" s="72" t="s">
        <v>14</v>
      </c>
      <c r="E2965" s="72" t="s">
        <v>51</v>
      </c>
      <c r="F2965" s="73">
        <v>321651</v>
      </c>
      <c r="G2965" s="72" t="s">
        <v>16</v>
      </c>
      <c r="H2965" s="72" t="s">
        <v>24</v>
      </c>
      <c r="I2965" s="72" t="s">
        <v>18</v>
      </c>
      <c r="J2965" s="72" t="s">
        <v>19</v>
      </c>
      <c r="K2965" s="72" t="s">
        <v>37</v>
      </c>
      <c r="L2965" s="72" t="s">
        <v>504</v>
      </c>
      <c r="M2965" s="72"/>
    </row>
    <row r="2966" spans="2:13" x14ac:dyDescent="0.25">
      <c r="B2966" s="72" t="s">
        <v>12</v>
      </c>
      <c r="C2966" s="72" t="s">
        <v>13</v>
      </c>
      <c r="D2966" s="72" t="s">
        <v>14</v>
      </c>
      <c r="E2966" s="72" t="s">
        <v>36</v>
      </c>
      <c r="F2966" s="73">
        <v>402349</v>
      </c>
      <c r="G2966" s="72" t="s">
        <v>16</v>
      </c>
      <c r="H2966" s="72" t="s">
        <v>24</v>
      </c>
      <c r="I2966" s="72" t="s">
        <v>18</v>
      </c>
      <c r="J2966" s="72" t="s">
        <v>19</v>
      </c>
      <c r="K2966" s="72" t="s">
        <v>117</v>
      </c>
      <c r="L2966" s="72" t="s">
        <v>545</v>
      </c>
      <c r="M2966" s="72" t="s">
        <v>29</v>
      </c>
    </row>
    <row r="2967" spans="2:13" x14ac:dyDescent="0.25">
      <c r="B2967" s="72" t="s">
        <v>12</v>
      </c>
      <c r="C2967" s="72" t="s">
        <v>13</v>
      </c>
      <c r="D2967" s="72" t="s">
        <v>14</v>
      </c>
      <c r="E2967" s="72" t="s">
        <v>27</v>
      </c>
      <c r="F2967" s="73">
        <v>524989</v>
      </c>
      <c r="G2967" s="72" t="s">
        <v>16</v>
      </c>
      <c r="H2967" s="72" t="s">
        <v>24</v>
      </c>
      <c r="I2967" s="72" t="s">
        <v>18</v>
      </c>
      <c r="J2967" s="72" t="s">
        <v>19</v>
      </c>
      <c r="K2967" s="72" t="s">
        <v>117</v>
      </c>
      <c r="L2967" s="72" t="s">
        <v>387</v>
      </c>
      <c r="M2967" s="72" t="s">
        <v>57</v>
      </c>
    </row>
    <row r="2968" spans="2:13" x14ac:dyDescent="0.25">
      <c r="B2968" s="72" t="s">
        <v>12</v>
      </c>
      <c r="C2968" s="72" t="s">
        <v>13</v>
      </c>
      <c r="D2968" s="72" t="s">
        <v>14</v>
      </c>
      <c r="E2968" s="72" t="s">
        <v>30</v>
      </c>
      <c r="F2968" s="73">
        <v>-597</v>
      </c>
      <c r="G2968" s="72" t="s">
        <v>16</v>
      </c>
      <c r="H2968" s="72" t="s">
        <v>24</v>
      </c>
      <c r="I2968" s="72" t="s">
        <v>18</v>
      </c>
      <c r="J2968" s="72" t="s">
        <v>19</v>
      </c>
      <c r="K2968" s="72" t="s">
        <v>25</v>
      </c>
      <c r="L2968" s="72" t="s">
        <v>377</v>
      </c>
      <c r="M2968" s="72"/>
    </row>
    <row r="2969" spans="2:13" x14ac:dyDescent="0.25">
      <c r="B2969" s="72" t="s">
        <v>12</v>
      </c>
      <c r="C2969" s="72" t="s">
        <v>13</v>
      </c>
      <c r="D2969" s="72" t="s">
        <v>14</v>
      </c>
      <c r="E2969" s="72" t="s">
        <v>36</v>
      </c>
      <c r="F2969" s="73">
        <v>67958</v>
      </c>
      <c r="G2969" s="72" t="s">
        <v>16</v>
      </c>
      <c r="H2969" s="72" t="s">
        <v>17</v>
      </c>
      <c r="I2969" s="72" t="s">
        <v>18</v>
      </c>
      <c r="J2969" s="72" t="s">
        <v>19</v>
      </c>
      <c r="K2969" s="72" t="s">
        <v>37</v>
      </c>
      <c r="L2969" s="72" t="s">
        <v>340</v>
      </c>
      <c r="M2969" s="72" t="s">
        <v>29</v>
      </c>
    </row>
    <row r="2970" spans="2:13" x14ac:dyDescent="0.25">
      <c r="B2970" s="72" t="s">
        <v>12</v>
      </c>
      <c r="C2970" s="72" t="s">
        <v>13</v>
      </c>
      <c r="D2970" s="72" t="s">
        <v>14</v>
      </c>
      <c r="E2970" s="72" t="s">
        <v>39</v>
      </c>
      <c r="F2970" s="73">
        <v>-169322</v>
      </c>
      <c r="G2970" s="72" t="s">
        <v>16</v>
      </c>
      <c r="H2970" s="72" t="s">
        <v>17</v>
      </c>
      <c r="I2970" s="72" t="s">
        <v>18</v>
      </c>
      <c r="J2970" s="72" t="s">
        <v>19</v>
      </c>
      <c r="K2970" s="72" t="s">
        <v>37</v>
      </c>
      <c r="L2970" s="72" t="s">
        <v>232</v>
      </c>
      <c r="M2970" s="72"/>
    </row>
    <row r="2971" spans="2:13" x14ac:dyDescent="0.25">
      <c r="B2971" s="72" t="s">
        <v>12</v>
      </c>
      <c r="C2971" s="72" t="s">
        <v>13</v>
      </c>
      <c r="D2971" s="72" t="s">
        <v>14</v>
      </c>
      <c r="E2971" s="72" t="s">
        <v>55</v>
      </c>
      <c r="F2971" s="73">
        <v>395025</v>
      </c>
      <c r="G2971" s="72" t="s">
        <v>16</v>
      </c>
      <c r="H2971" s="72" t="s">
        <v>24</v>
      </c>
      <c r="I2971" s="72" t="s">
        <v>18</v>
      </c>
      <c r="J2971" s="72" t="s">
        <v>19</v>
      </c>
      <c r="K2971" s="72" t="s">
        <v>31</v>
      </c>
      <c r="L2971" s="72" t="s">
        <v>346</v>
      </c>
      <c r="M2971" s="72" t="s">
        <v>112</v>
      </c>
    </row>
    <row r="2972" spans="2:13" x14ac:dyDescent="0.25">
      <c r="B2972" s="72" t="s">
        <v>12</v>
      </c>
      <c r="C2972" s="72" t="s">
        <v>13</v>
      </c>
      <c r="D2972" s="72" t="s">
        <v>14</v>
      </c>
      <c r="E2972" s="72" t="s">
        <v>579</v>
      </c>
      <c r="F2972" s="73">
        <v>-3249</v>
      </c>
      <c r="G2972" s="72" t="s">
        <v>269</v>
      </c>
      <c r="H2972" s="72" t="s">
        <v>24</v>
      </c>
      <c r="I2972" s="72" t="s">
        <v>18</v>
      </c>
      <c r="J2972" s="72" t="s">
        <v>19</v>
      </c>
      <c r="K2972" s="72"/>
      <c r="L2972" s="72"/>
      <c r="M2972" s="72"/>
    </row>
    <row r="2973" spans="2:13" x14ac:dyDescent="0.25">
      <c r="B2973" s="72" t="s">
        <v>12</v>
      </c>
      <c r="C2973" s="72" t="s">
        <v>13</v>
      </c>
      <c r="D2973" s="72" t="s">
        <v>14</v>
      </c>
      <c r="E2973" s="72" t="s">
        <v>68</v>
      </c>
      <c r="F2973" s="73">
        <v>-24125</v>
      </c>
      <c r="G2973" s="72" t="s">
        <v>16</v>
      </c>
      <c r="H2973" s="72" t="s">
        <v>24</v>
      </c>
      <c r="I2973" s="72" t="s">
        <v>18</v>
      </c>
      <c r="J2973" s="72" t="s">
        <v>19</v>
      </c>
      <c r="K2973" s="72" t="s">
        <v>20</v>
      </c>
      <c r="L2973" s="72" t="s">
        <v>233</v>
      </c>
      <c r="M2973" s="72"/>
    </row>
    <row r="2974" spans="2:13" x14ac:dyDescent="0.25">
      <c r="B2974" s="72" t="s">
        <v>12</v>
      </c>
      <c r="C2974" s="72" t="s">
        <v>13</v>
      </c>
      <c r="D2974" s="72" t="s">
        <v>14</v>
      </c>
      <c r="E2974" s="72" t="s">
        <v>68</v>
      </c>
      <c r="F2974" s="73">
        <v>-27627</v>
      </c>
      <c r="G2974" s="72" t="s">
        <v>16</v>
      </c>
      <c r="H2974" s="72" t="s">
        <v>17</v>
      </c>
      <c r="I2974" s="72" t="s">
        <v>18</v>
      </c>
      <c r="J2974" s="72" t="s">
        <v>19</v>
      </c>
      <c r="K2974" s="72" t="s">
        <v>20</v>
      </c>
      <c r="L2974" s="72" t="s">
        <v>34</v>
      </c>
      <c r="M2974" s="72"/>
    </row>
    <row r="2975" spans="2:13" x14ac:dyDescent="0.25">
      <c r="B2975" s="72" t="s">
        <v>12</v>
      </c>
      <c r="C2975" s="72" t="s">
        <v>13</v>
      </c>
      <c r="D2975" s="72" t="s">
        <v>14</v>
      </c>
      <c r="E2975" s="72" t="s">
        <v>39</v>
      </c>
      <c r="F2975" s="73">
        <v>-63837</v>
      </c>
      <c r="G2975" s="72" t="s">
        <v>16</v>
      </c>
      <c r="H2975" s="72" t="s">
        <v>17</v>
      </c>
      <c r="I2975" s="72" t="s">
        <v>18</v>
      </c>
      <c r="J2975" s="72" t="s">
        <v>19</v>
      </c>
      <c r="K2975" s="72" t="s">
        <v>20</v>
      </c>
      <c r="L2975" s="72" t="s">
        <v>229</v>
      </c>
      <c r="M2975" s="72"/>
    </row>
    <row r="2976" spans="2:13" x14ac:dyDescent="0.25">
      <c r="B2976" s="72" t="s">
        <v>12</v>
      </c>
      <c r="C2976" s="72" t="s">
        <v>13</v>
      </c>
      <c r="D2976" s="72" t="s">
        <v>14</v>
      </c>
      <c r="E2976" s="72" t="s">
        <v>58</v>
      </c>
      <c r="F2976" s="73">
        <v>44585</v>
      </c>
      <c r="G2976" s="72" t="s">
        <v>16</v>
      </c>
      <c r="H2976" s="72" t="s">
        <v>24</v>
      </c>
      <c r="I2976" s="72" t="s">
        <v>18</v>
      </c>
      <c r="J2976" s="72" t="s">
        <v>19</v>
      </c>
      <c r="K2976" s="72" t="s">
        <v>37</v>
      </c>
      <c r="L2976" s="72" t="s">
        <v>413</v>
      </c>
      <c r="M2976" s="72" t="s">
        <v>35</v>
      </c>
    </row>
    <row r="2977" spans="2:13" x14ac:dyDescent="0.25">
      <c r="B2977" s="72" t="s">
        <v>12</v>
      </c>
      <c r="C2977" s="72" t="s">
        <v>13</v>
      </c>
      <c r="D2977" s="72" t="s">
        <v>14</v>
      </c>
      <c r="E2977" s="72" t="s">
        <v>30</v>
      </c>
      <c r="F2977" s="73">
        <v>-6004</v>
      </c>
      <c r="G2977" s="72" t="s">
        <v>16</v>
      </c>
      <c r="H2977" s="72" t="s">
        <v>17</v>
      </c>
      <c r="I2977" s="72" t="s">
        <v>18</v>
      </c>
      <c r="J2977" s="72" t="s">
        <v>19</v>
      </c>
      <c r="K2977" s="72" t="s">
        <v>25</v>
      </c>
      <c r="L2977" s="72" t="s">
        <v>262</v>
      </c>
      <c r="M2977" s="72"/>
    </row>
    <row r="2978" spans="2:13" x14ac:dyDescent="0.25">
      <c r="B2978" s="72" t="s">
        <v>12</v>
      </c>
      <c r="C2978" s="72" t="s">
        <v>13</v>
      </c>
      <c r="D2978" s="72" t="s">
        <v>14</v>
      </c>
      <c r="E2978" s="72" t="s">
        <v>83</v>
      </c>
      <c r="F2978" s="73">
        <v>4</v>
      </c>
      <c r="G2978" s="72" t="s">
        <v>16</v>
      </c>
      <c r="H2978" s="72" t="s">
        <v>17</v>
      </c>
      <c r="I2978" s="72" t="s">
        <v>18</v>
      </c>
      <c r="J2978" s="72" t="s">
        <v>19</v>
      </c>
      <c r="K2978" s="72" t="s">
        <v>25</v>
      </c>
      <c r="L2978" s="72" t="s">
        <v>283</v>
      </c>
      <c r="M2978" s="72"/>
    </row>
    <row r="2979" spans="2:13" x14ac:dyDescent="0.25">
      <c r="B2979" s="72" t="s">
        <v>12</v>
      </c>
      <c r="C2979" s="72" t="s">
        <v>13</v>
      </c>
      <c r="D2979" s="72" t="s">
        <v>14</v>
      </c>
      <c r="E2979" s="72" t="s">
        <v>39</v>
      </c>
      <c r="F2979" s="73">
        <v>-5428</v>
      </c>
      <c r="G2979" s="72" t="s">
        <v>16</v>
      </c>
      <c r="H2979" s="72" t="s">
        <v>24</v>
      </c>
      <c r="I2979" s="72" t="s">
        <v>18</v>
      </c>
      <c r="J2979" s="72" t="s">
        <v>19</v>
      </c>
      <c r="K2979" s="72" t="s">
        <v>75</v>
      </c>
      <c r="L2979" s="72" t="s">
        <v>231</v>
      </c>
      <c r="M2979" s="72"/>
    </row>
    <row r="2980" spans="2:13" x14ac:dyDescent="0.25">
      <c r="B2980" s="72" t="s">
        <v>12</v>
      </c>
      <c r="C2980" s="72" t="s">
        <v>13</v>
      </c>
      <c r="D2980" s="72" t="s">
        <v>14</v>
      </c>
      <c r="E2980" s="72" t="s">
        <v>453</v>
      </c>
      <c r="F2980" s="73">
        <v>129750</v>
      </c>
      <c r="G2980" s="72" t="s">
        <v>16</v>
      </c>
      <c r="H2980" s="72" t="s">
        <v>24</v>
      </c>
      <c r="I2980" s="72" t="s">
        <v>18</v>
      </c>
      <c r="J2980" s="72" t="s">
        <v>19</v>
      </c>
      <c r="K2980" s="72" t="s">
        <v>37</v>
      </c>
      <c r="L2980" s="72" t="s">
        <v>320</v>
      </c>
      <c r="M2980" s="72"/>
    </row>
    <row r="2981" spans="2:13" x14ac:dyDescent="0.25">
      <c r="B2981" s="72" t="s">
        <v>12</v>
      </c>
      <c r="C2981" s="72" t="s">
        <v>13</v>
      </c>
      <c r="D2981" s="72" t="s">
        <v>14</v>
      </c>
      <c r="E2981" s="72" t="s">
        <v>134</v>
      </c>
      <c r="F2981" s="73">
        <v>125462</v>
      </c>
      <c r="G2981" s="72" t="s">
        <v>16</v>
      </c>
      <c r="H2981" s="72" t="s">
        <v>17</v>
      </c>
      <c r="I2981" s="72" t="s">
        <v>18</v>
      </c>
      <c r="J2981" s="72" t="s">
        <v>19</v>
      </c>
      <c r="K2981" s="72" t="s">
        <v>20</v>
      </c>
      <c r="L2981" s="72" t="s">
        <v>535</v>
      </c>
      <c r="M2981" s="72"/>
    </row>
    <row r="2982" spans="2:13" x14ac:dyDescent="0.25">
      <c r="B2982" s="72" t="s">
        <v>12</v>
      </c>
      <c r="C2982" s="72" t="s">
        <v>13</v>
      </c>
      <c r="D2982" s="72" t="s">
        <v>14</v>
      </c>
      <c r="E2982" s="72" t="s">
        <v>39</v>
      </c>
      <c r="F2982" s="73">
        <v>-16910</v>
      </c>
      <c r="G2982" s="72" t="s">
        <v>16</v>
      </c>
      <c r="H2982" s="72" t="s">
        <v>24</v>
      </c>
      <c r="I2982" s="72" t="s">
        <v>18</v>
      </c>
      <c r="J2982" s="72" t="s">
        <v>19</v>
      </c>
      <c r="K2982" s="72" t="s">
        <v>25</v>
      </c>
      <c r="L2982" s="72" t="s">
        <v>277</v>
      </c>
      <c r="M2982" s="72"/>
    </row>
    <row r="2983" spans="2:13" x14ac:dyDescent="0.25">
      <c r="B2983" s="72" t="s">
        <v>12</v>
      </c>
      <c r="C2983" s="72" t="s">
        <v>13</v>
      </c>
      <c r="D2983" s="72" t="s">
        <v>14</v>
      </c>
      <c r="E2983" s="72" t="s">
        <v>94</v>
      </c>
      <c r="F2983" s="73">
        <v>2589</v>
      </c>
      <c r="G2983" s="72" t="s">
        <v>16</v>
      </c>
      <c r="H2983" s="72" t="s">
        <v>24</v>
      </c>
      <c r="I2983" s="72" t="s">
        <v>18</v>
      </c>
      <c r="J2983" s="72" t="s">
        <v>19</v>
      </c>
      <c r="K2983" s="72" t="s">
        <v>25</v>
      </c>
      <c r="L2983" s="72" t="s">
        <v>173</v>
      </c>
      <c r="M2983" s="72"/>
    </row>
    <row r="2984" spans="2:13" x14ac:dyDescent="0.25">
      <c r="B2984" s="72" t="s">
        <v>12</v>
      </c>
      <c r="C2984" s="72" t="s">
        <v>13</v>
      </c>
      <c r="D2984" s="72" t="s">
        <v>14</v>
      </c>
      <c r="E2984" s="72" t="s">
        <v>152</v>
      </c>
      <c r="F2984" s="73">
        <v>-28139</v>
      </c>
      <c r="G2984" s="72" t="s">
        <v>16</v>
      </c>
      <c r="H2984" s="72" t="s">
        <v>17</v>
      </c>
      <c r="I2984" s="72" t="s">
        <v>18</v>
      </c>
      <c r="J2984" s="72" t="s">
        <v>19</v>
      </c>
      <c r="K2984" s="72" t="s">
        <v>25</v>
      </c>
      <c r="L2984" s="72" t="s">
        <v>723</v>
      </c>
      <c r="M2984" s="72"/>
    </row>
    <row r="2985" spans="2:13" x14ac:dyDescent="0.25">
      <c r="B2985" s="72" t="s">
        <v>12</v>
      </c>
      <c r="C2985" s="72" t="s">
        <v>13</v>
      </c>
      <c r="D2985" s="72" t="s">
        <v>14</v>
      </c>
      <c r="E2985" s="72" t="s">
        <v>30</v>
      </c>
      <c r="F2985" s="73">
        <v>-64</v>
      </c>
      <c r="G2985" s="72" t="s">
        <v>16</v>
      </c>
      <c r="H2985" s="72" t="s">
        <v>17</v>
      </c>
      <c r="I2985" s="72" t="s">
        <v>18</v>
      </c>
      <c r="J2985" s="72" t="s">
        <v>19</v>
      </c>
      <c r="K2985" s="72" t="s">
        <v>49</v>
      </c>
      <c r="L2985" s="72" t="s">
        <v>73</v>
      </c>
      <c r="M2985" s="72"/>
    </row>
    <row r="2986" spans="2:13" x14ac:dyDescent="0.25">
      <c r="B2986" s="72" t="s">
        <v>12</v>
      </c>
      <c r="C2986" s="72" t="s">
        <v>13</v>
      </c>
      <c r="D2986" s="72" t="s">
        <v>14</v>
      </c>
      <c r="E2986" s="72" t="s">
        <v>30</v>
      </c>
      <c r="F2986" s="73">
        <v>-985</v>
      </c>
      <c r="G2986" s="72" t="s">
        <v>16</v>
      </c>
      <c r="H2986" s="72" t="s">
        <v>17</v>
      </c>
      <c r="I2986" s="72" t="s">
        <v>18</v>
      </c>
      <c r="J2986" s="72" t="s">
        <v>19</v>
      </c>
      <c r="K2986" s="72" t="s">
        <v>25</v>
      </c>
      <c r="L2986" s="72" t="s">
        <v>356</v>
      </c>
      <c r="M2986" s="72"/>
    </row>
    <row r="2987" spans="2:13" x14ac:dyDescent="0.25">
      <c r="B2987" s="72" t="s">
        <v>12</v>
      </c>
      <c r="C2987" s="72" t="s">
        <v>13</v>
      </c>
      <c r="D2987" s="72" t="s">
        <v>14</v>
      </c>
      <c r="E2987" s="72" t="s">
        <v>258</v>
      </c>
      <c r="F2987" s="73">
        <v>156331</v>
      </c>
      <c r="G2987" s="72" t="s">
        <v>16</v>
      </c>
      <c r="H2987" s="72" t="s">
        <v>17</v>
      </c>
      <c r="I2987" s="72" t="s">
        <v>18</v>
      </c>
      <c r="J2987" s="72" t="s">
        <v>19</v>
      </c>
      <c r="K2987" s="72" t="s">
        <v>49</v>
      </c>
      <c r="L2987" s="72" t="s">
        <v>222</v>
      </c>
      <c r="M2987" s="72" t="s">
        <v>243</v>
      </c>
    </row>
    <row r="2988" spans="2:13" x14ac:dyDescent="0.25">
      <c r="B2988" s="72" t="s">
        <v>12</v>
      </c>
      <c r="C2988" s="72" t="s">
        <v>13</v>
      </c>
      <c r="D2988" s="72" t="s">
        <v>14</v>
      </c>
      <c r="E2988" s="72" t="s">
        <v>41</v>
      </c>
      <c r="F2988" s="73">
        <v>-44</v>
      </c>
      <c r="G2988" s="72" t="s">
        <v>16</v>
      </c>
      <c r="H2988" s="72" t="s">
        <v>17</v>
      </c>
      <c r="I2988" s="72" t="s">
        <v>18</v>
      </c>
      <c r="J2988" s="72" t="s">
        <v>19</v>
      </c>
      <c r="K2988" s="72" t="s">
        <v>37</v>
      </c>
      <c r="L2988" s="72" t="s">
        <v>106</v>
      </c>
      <c r="M2988" s="72"/>
    </row>
    <row r="2989" spans="2:13" x14ac:dyDescent="0.25">
      <c r="B2989" s="72" t="s">
        <v>12</v>
      </c>
      <c r="C2989" s="72" t="s">
        <v>13</v>
      </c>
      <c r="D2989" s="72" t="s">
        <v>14</v>
      </c>
      <c r="E2989" s="72" t="s">
        <v>68</v>
      </c>
      <c r="F2989" s="73">
        <v>-2557</v>
      </c>
      <c r="G2989" s="72" t="s">
        <v>16</v>
      </c>
      <c r="H2989" s="72" t="s">
        <v>24</v>
      </c>
      <c r="I2989" s="72" t="s">
        <v>18</v>
      </c>
      <c r="J2989" s="72" t="s">
        <v>19</v>
      </c>
      <c r="K2989" s="72" t="s">
        <v>37</v>
      </c>
      <c r="L2989" s="72" t="s">
        <v>292</v>
      </c>
      <c r="M2989" s="72"/>
    </row>
    <row r="2990" spans="2:13" x14ac:dyDescent="0.25">
      <c r="B2990" s="72" t="s">
        <v>12</v>
      </c>
      <c r="C2990" s="72" t="s">
        <v>13</v>
      </c>
      <c r="D2990" s="72" t="s">
        <v>14</v>
      </c>
      <c r="E2990" s="72" t="s">
        <v>79</v>
      </c>
      <c r="F2990" s="73">
        <v>-1285</v>
      </c>
      <c r="G2990" s="72" t="s">
        <v>16</v>
      </c>
      <c r="H2990" s="72" t="s">
        <v>24</v>
      </c>
      <c r="I2990" s="72" t="s">
        <v>18</v>
      </c>
      <c r="J2990" s="72" t="s">
        <v>19</v>
      </c>
      <c r="K2990" s="72" t="s">
        <v>37</v>
      </c>
      <c r="L2990" s="72" t="s">
        <v>287</v>
      </c>
      <c r="M2990" s="72"/>
    </row>
    <row r="2991" spans="2:13" x14ac:dyDescent="0.25">
      <c r="B2991" s="72" t="s">
        <v>12</v>
      </c>
      <c r="C2991" s="72" t="s">
        <v>13</v>
      </c>
      <c r="D2991" s="72" t="s">
        <v>14</v>
      </c>
      <c r="E2991" s="72" t="s">
        <v>30</v>
      </c>
      <c r="F2991" s="73">
        <v>-15662</v>
      </c>
      <c r="G2991" s="72" t="s">
        <v>16</v>
      </c>
      <c r="H2991" s="72" t="s">
        <v>24</v>
      </c>
      <c r="I2991" s="72" t="s">
        <v>18</v>
      </c>
      <c r="J2991" s="72" t="s">
        <v>19</v>
      </c>
      <c r="K2991" s="72" t="s">
        <v>130</v>
      </c>
      <c r="L2991" s="72" t="s">
        <v>386</v>
      </c>
      <c r="M2991" s="72"/>
    </row>
    <row r="2992" spans="2:13" x14ac:dyDescent="0.25">
      <c r="B2992" s="72" t="s">
        <v>12</v>
      </c>
      <c r="C2992" s="72" t="s">
        <v>13</v>
      </c>
      <c r="D2992" s="72" t="s">
        <v>14</v>
      </c>
      <c r="E2992" s="72" t="s">
        <v>228</v>
      </c>
      <c r="F2992" s="73">
        <v>330031</v>
      </c>
      <c r="G2992" s="72" t="s">
        <v>16</v>
      </c>
      <c r="H2992" s="72" t="s">
        <v>24</v>
      </c>
      <c r="I2992" s="72" t="s">
        <v>18</v>
      </c>
      <c r="J2992" s="72" t="s">
        <v>19</v>
      </c>
      <c r="K2992" s="72" t="s">
        <v>99</v>
      </c>
      <c r="L2992" s="72" t="s">
        <v>490</v>
      </c>
      <c r="M2992" s="72" t="s">
        <v>133</v>
      </c>
    </row>
    <row r="2993" spans="2:13" x14ac:dyDescent="0.25">
      <c r="B2993" s="72" t="s">
        <v>12</v>
      </c>
      <c r="C2993" s="72" t="s">
        <v>13</v>
      </c>
      <c r="D2993" s="72" t="s">
        <v>14</v>
      </c>
      <c r="E2993" s="72" t="s">
        <v>81</v>
      </c>
      <c r="F2993" s="73">
        <v>9868</v>
      </c>
      <c r="G2993" s="72" t="s">
        <v>16</v>
      </c>
      <c r="H2993" s="72" t="s">
        <v>17</v>
      </c>
      <c r="I2993" s="72" t="s">
        <v>18</v>
      </c>
      <c r="J2993" s="72" t="s">
        <v>19</v>
      </c>
      <c r="K2993" s="72" t="s">
        <v>25</v>
      </c>
      <c r="L2993" s="72" t="s">
        <v>432</v>
      </c>
      <c r="M2993" s="72" t="s">
        <v>57</v>
      </c>
    </row>
    <row r="2994" spans="2:13" x14ac:dyDescent="0.25">
      <c r="B2994" s="72" t="s">
        <v>12</v>
      </c>
      <c r="C2994" s="72" t="s">
        <v>13</v>
      </c>
      <c r="D2994" s="72" t="s">
        <v>14</v>
      </c>
      <c r="E2994" s="72" t="s">
        <v>27</v>
      </c>
      <c r="F2994" s="73">
        <v>2098311</v>
      </c>
      <c r="G2994" s="72" t="s">
        <v>16</v>
      </c>
      <c r="H2994" s="72" t="s">
        <v>24</v>
      </c>
      <c r="I2994" s="72" t="s">
        <v>18</v>
      </c>
      <c r="J2994" s="72" t="s">
        <v>19</v>
      </c>
      <c r="K2994" s="72" t="s">
        <v>37</v>
      </c>
      <c r="L2994" s="72" t="s">
        <v>507</v>
      </c>
      <c r="M2994" s="72" t="s">
        <v>112</v>
      </c>
    </row>
    <row r="2995" spans="2:13" x14ac:dyDescent="0.25">
      <c r="B2995" s="72" t="s">
        <v>12</v>
      </c>
      <c r="C2995" s="72" t="s">
        <v>13</v>
      </c>
      <c r="D2995" s="72" t="s">
        <v>14</v>
      </c>
      <c r="E2995" s="72" t="s">
        <v>55</v>
      </c>
      <c r="F2995" s="73">
        <v>27646713</v>
      </c>
      <c r="G2995" s="72" t="s">
        <v>16</v>
      </c>
      <c r="H2995" s="72" t="s">
        <v>24</v>
      </c>
      <c r="I2995" s="72" t="s">
        <v>18</v>
      </c>
      <c r="J2995" s="72" t="s">
        <v>19</v>
      </c>
      <c r="K2995" s="72" t="s">
        <v>49</v>
      </c>
      <c r="L2995" s="72" t="s">
        <v>73</v>
      </c>
      <c r="M2995" s="72" t="s">
        <v>57</v>
      </c>
    </row>
    <row r="2996" spans="2:13" x14ac:dyDescent="0.25">
      <c r="B2996" s="72" t="s">
        <v>12</v>
      </c>
      <c r="C2996" s="72" t="s">
        <v>13</v>
      </c>
      <c r="D2996" s="72" t="s">
        <v>14</v>
      </c>
      <c r="E2996" s="72" t="s">
        <v>15</v>
      </c>
      <c r="F2996" s="73">
        <v>233842</v>
      </c>
      <c r="G2996" s="72" t="s">
        <v>16</v>
      </c>
      <c r="H2996" s="72" t="s">
        <v>24</v>
      </c>
      <c r="I2996" s="72" t="s">
        <v>18</v>
      </c>
      <c r="J2996" s="72" t="s">
        <v>19</v>
      </c>
      <c r="K2996" s="72" t="s">
        <v>37</v>
      </c>
      <c r="L2996" s="72" t="s">
        <v>480</v>
      </c>
      <c r="M2996" s="72" t="s">
        <v>133</v>
      </c>
    </row>
    <row r="2997" spans="2:13" x14ac:dyDescent="0.25">
      <c r="B2997" s="72" t="s">
        <v>12</v>
      </c>
      <c r="C2997" s="72" t="s">
        <v>13</v>
      </c>
      <c r="D2997" s="72" t="s">
        <v>14</v>
      </c>
      <c r="E2997" s="72" t="s">
        <v>68</v>
      </c>
      <c r="F2997" s="73">
        <v>-74060</v>
      </c>
      <c r="G2997" s="72" t="s">
        <v>16</v>
      </c>
      <c r="H2997" s="72" t="s">
        <v>24</v>
      </c>
      <c r="I2997" s="72" t="s">
        <v>18</v>
      </c>
      <c r="J2997" s="72" t="s">
        <v>19</v>
      </c>
      <c r="K2997" s="72" t="s">
        <v>49</v>
      </c>
      <c r="L2997" s="72" t="s">
        <v>253</v>
      </c>
      <c r="M2997" s="72"/>
    </row>
    <row r="2998" spans="2:13" x14ac:dyDescent="0.25">
      <c r="B2998" s="72" t="s">
        <v>12</v>
      </c>
      <c r="C2998" s="72" t="s">
        <v>13</v>
      </c>
      <c r="D2998" s="72" t="s">
        <v>14</v>
      </c>
      <c r="E2998" s="72" t="s">
        <v>79</v>
      </c>
      <c r="F2998" s="73">
        <v>-11782</v>
      </c>
      <c r="G2998" s="72" t="s">
        <v>16</v>
      </c>
      <c r="H2998" s="72" t="s">
        <v>17</v>
      </c>
      <c r="I2998" s="72" t="s">
        <v>18</v>
      </c>
      <c r="J2998" s="72" t="s">
        <v>19</v>
      </c>
      <c r="K2998" s="72" t="s">
        <v>25</v>
      </c>
      <c r="L2998" s="72" t="s">
        <v>420</v>
      </c>
      <c r="M2998" s="72"/>
    </row>
    <row r="2999" spans="2:13" x14ac:dyDescent="0.25">
      <c r="B2999" s="72" t="s">
        <v>12</v>
      </c>
      <c r="C2999" s="72" t="s">
        <v>13</v>
      </c>
      <c r="D2999" s="72" t="s">
        <v>14</v>
      </c>
      <c r="E2999" s="72" t="s">
        <v>79</v>
      </c>
      <c r="F2999" s="73">
        <v>-60878</v>
      </c>
      <c r="G2999" s="72" t="s">
        <v>16</v>
      </c>
      <c r="H2999" s="72" t="s">
        <v>24</v>
      </c>
      <c r="I2999" s="72" t="s">
        <v>18</v>
      </c>
      <c r="J2999" s="72" t="s">
        <v>19</v>
      </c>
      <c r="K2999" s="72" t="s">
        <v>37</v>
      </c>
      <c r="L2999" s="72" t="s">
        <v>285</v>
      </c>
      <c r="M2999" s="72"/>
    </row>
    <row r="3000" spans="2:13" x14ac:dyDescent="0.25">
      <c r="B3000" s="72" t="s">
        <v>12</v>
      </c>
      <c r="C3000" s="72" t="s">
        <v>13</v>
      </c>
      <c r="D3000" s="72" t="s">
        <v>14</v>
      </c>
      <c r="E3000" s="72" t="s">
        <v>123</v>
      </c>
      <c r="F3000" s="73">
        <v>-8395</v>
      </c>
      <c r="G3000" s="72" t="s">
        <v>16</v>
      </c>
      <c r="H3000" s="72" t="s">
        <v>17</v>
      </c>
      <c r="I3000" s="72" t="s">
        <v>48</v>
      </c>
      <c r="J3000" s="72" t="s">
        <v>19</v>
      </c>
      <c r="K3000" s="72" t="s">
        <v>25</v>
      </c>
      <c r="L3000" s="72" t="s">
        <v>407</v>
      </c>
      <c r="M3000" s="72"/>
    </row>
    <row r="3001" spans="2:13" x14ac:dyDescent="0.25">
      <c r="B3001" s="72" t="s">
        <v>12</v>
      </c>
      <c r="C3001" s="72" t="s">
        <v>13</v>
      </c>
      <c r="D3001" s="72" t="s">
        <v>14</v>
      </c>
      <c r="E3001" s="72" t="s">
        <v>79</v>
      </c>
      <c r="F3001" s="73">
        <v>-8290</v>
      </c>
      <c r="G3001" s="72" t="s">
        <v>16</v>
      </c>
      <c r="H3001" s="72" t="s">
        <v>24</v>
      </c>
      <c r="I3001" s="72" t="s">
        <v>18</v>
      </c>
      <c r="J3001" s="72" t="s">
        <v>19</v>
      </c>
      <c r="K3001" s="72" t="s">
        <v>130</v>
      </c>
      <c r="L3001" s="72" t="s">
        <v>386</v>
      </c>
      <c r="M3001" s="72"/>
    </row>
    <row r="3002" spans="2:13" x14ac:dyDescent="0.25">
      <c r="B3002" s="72" t="s">
        <v>12</v>
      </c>
      <c r="C3002" s="72" t="s">
        <v>13</v>
      </c>
      <c r="D3002" s="72" t="s">
        <v>14</v>
      </c>
      <c r="E3002" s="72" t="s">
        <v>83</v>
      </c>
      <c r="F3002" s="73">
        <v>12940</v>
      </c>
      <c r="G3002" s="72" t="s">
        <v>16</v>
      </c>
      <c r="H3002" s="72" t="s">
        <v>24</v>
      </c>
      <c r="I3002" s="72" t="s">
        <v>18</v>
      </c>
      <c r="J3002" s="72" t="s">
        <v>19</v>
      </c>
      <c r="K3002" s="72" t="s">
        <v>63</v>
      </c>
      <c r="L3002" s="72" t="s">
        <v>562</v>
      </c>
      <c r="M3002" s="72"/>
    </row>
    <row r="3003" spans="2:13" x14ac:dyDescent="0.25">
      <c r="B3003" s="72" t="s">
        <v>12</v>
      </c>
      <c r="C3003" s="72" t="s">
        <v>13</v>
      </c>
      <c r="D3003" s="72" t="s">
        <v>14</v>
      </c>
      <c r="E3003" s="72" t="s">
        <v>51</v>
      </c>
      <c r="F3003" s="73">
        <v>53</v>
      </c>
      <c r="G3003" s="72" t="s">
        <v>16</v>
      </c>
      <c r="H3003" s="72" t="s">
        <v>24</v>
      </c>
      <c r="I3003" s="72" t="s">
        <v>18</v>
      </c>
      <c r="J3003" s="72" t="s">
        <v>19</v>
      </c>
      <c r="K3003" s="72" t="s">
        <v>117</v>
      </c>
      <c r="L3003" s="72" t="s">
        <v>520</v>
      </c>
      <c r="M3003" s="72"/>
    </row>
    <row r="3004" spans="2:13" x14ac:dyDescent="0.25">
      <c r="B3004" s="72" t="s">
        <v>12</v>
      </c>
      <c r="C3004" s="72" t="s">
        <v>13</v>
      </c>
      <c r="D3004" s="72" t="s">
        <v>14</v>
      </c>
      <c r="E3004" s="72" t="s">
        <v>123</v>
      </c>
      <c r="F3004" s="73">
        <v>-3167</v>
      </c>
      <c r="G3004" s="72" t="s">
        <v>16</v>
      </c>
      <c r="H3004" s="72" t="s">
        <v>24</v>
      </c>
      <c r="I3004" s="72" t="s">
        <v>18</v>
      </c>
      <c r="J3004" s="72" t="s">
        <v>19</v>
      </c>
      <c r="K3004" s="72" t="s">
        <v>117</v>
      </c>
      <c r="L3004" s="72" t="s">
        <v>168</v>
      </c>
      <c r="M3004" s="72"/>
    </row>
    <row r="3005" spans="2:13" x14ac:dyDescent="0.25">
      <c r="B3005" s="72" t="s">
        <v>12</v>
      </c>
      <c r="C3005" s="72" t="s">
        <v>13</v>
      </c>
      <c r="D3005" s="72" t="s">
        <v>14</v>
      </c>
      <c r="E3005" s="72" t="s">
        <v>36</v>
      </c>
      <c r="F3005" s="73">
        <v>129922</v>
      </c>
      <c r="G3005" s="72" t="s">
        <v>16</v>
      </c>
      <c r="H3005" s="72" t="s">
        <v>17</v>
      </c>
      <c r="I3005" s="72" t="s">
        <v>18</v>
      </c>
      <c r="J3005" s="72" t="s">
        <v>19</v>
      </c>
      <c r="K3005" s="72" t="s">
        <v>49</v>
      </c>
      <c r="L3005" s="72" t="s">
        <v>166</v>
      </c>
      <c r="M3005" s="72" t="s">
        <v>29</v>
      </c>
    </row>
    <row r="3006" spans="2:13" x14ac:dyDescent="0.25">
      <c r="B3006" s="72" t="s">
        <v>12</v>
      </c>
      <c r="C3006" s="72" t="s">
        <v>13</v>
      </c>
      <c r="D3006" s="72" t="s">
        <v>14</v>
      </c>
      <c r="E3006" s="72" t="s">
        <v>41</v>
      </c>
      <c r="F3006" s="73">
        <v>-830</v>
      </c>
      <c r="G3006" s="72" t="s">
        <v>16</v>
      </c>
      <c r="H3006" s="72" t="s">
        <v>24</v>
      </c>
      <c r="I3006" s="72" t="s">
        <v>18</v>
      </c>
      <c r="J3006" s="72" t="s">
        <v>19</v>
      </c>
      <c r="K3006" s="72" t="s">
        <v>37</v>
      </c>
      <c r="L3006" s="72" t="s">
        <v>487</v>
      </c>
      <c r="M3006" s="72"/>
    </row>
    <row r="3007" spans="2:13" x14ac:dyDescent="0.25">
      <c r="B3007" s="72" t="s">
        <v>12</v>
      </c>
      <c r="C3007" s="72" t="s">
        <v>13</v>
      </c>
      <c r="D3007" s="72" t="s">
        <v>14</v>
      </c>
      <c r="E3007" s="72" t="s">
        <v>81</v>
      </c>
      <c r="F3007" s="73">
        <v>154769</v>
      </c>
      <c r="G3007" s="72" t="s">
        <v>16</v>
      </c>
      <c r="H3007" s="72" t="s">
        <v>24</v>
      </c>
      <c r="I3007" s="72" t="s">
        <v>18</v>
      </c>
      <c r="J3007" s="72" t="s">
        <v>19</v>
      </c>
      <c r="K3007" s="72" t="s">
        <v>25</v>
      </c>
      <c r="L3007" s="72" t="s">
        <v>155</v>
      </c>
      <c r="M3007" s="72" t="s">
        <v>47</v>
      </c>
    </row>
    <row r="3008" spans="2:13" x14ac:dyDescent="0.25">
      <c r="B3008" s="72" t="s">
        <v>12</v>
      </c>
      <c r="C3008" s="72" t="s">
        <v>13</v>
      </c>
      <c r="D3008" s="72" t="s">
        <v>14</v>
      </c>
      <c r="E3008" s="72" t="s">
        <v>83</v>
      </c>
      <c r="F3008" s="73">
        <v>69</v>
      </c>
      <c r="G3008" s="72" t="s">
        <v>16</v>
      </c>
      <c r="H3008" s="72" t="s">
        <v>24</v>
      </c>
      <c r="I3008" s="72" t="s">
        <v>18</v>
      </c>
      <c r="J3008" s="72" t="s">
        <v>19</v>
      </c>
      <c r="K3008" s="72" t="s">
        <v>25</v>
      </c>
      <c r="L3008" s="72" t="s">
        <v>245</v>
      </c>
      <c r="M3008" s="72"/>
    </row>
    <row r="3009" spans="2:13" x14ac:dyDescent="0.25">
      <c r="B3009" s="72" t="s">
        <v>12</v>
      </c>
      <c r="C3009" s="72" t="s">
        <v>13</v>
      </c>
      <c r="D3009" s="72" t="s">
        <v>14</v>
      </c>
      <c r="E3009" s="72" t="s">
        <v>94</v>
      </c>
      <c r="F3009" s="73">
        <v>72243</v>
      </c>
      <c r="G3009" s="72" t="s">
        <v>16</v>
      </c>
      <c r="H3009" s="72" t="s">
        <v>24</v>
      </c>
      <c r="I3009" s="72" t="s">
        <v>18</v>
      </c>
      <c r="J3009" s="72" t="s">
        <v>19</v>
      </c>
      <c r="K3009" s="72" t="s">
        <v>49</v>
      </c>
      <c r="L3009" s="72" t="s">
        <v>166</v>
      </c>
      <c r="M3009" s="72"/>
    </row>
    <row r="3010" spans="2:13" x14ac:dyDescent="0.25">
      <c r="B3010" s="72" t="s">
        <v>12</v>
      </c>
      <c r="C3010" s="72" t="s">
        <v>13</v>
      </c>
      <c r="D3010" s="72" t="s">
        <v>14</v>
      </c>
      <c r="E3010" s="72" t="s">
        <v>353</v>
      </c>
      <c r="F3010" s="73">
        <v>15513</v>
      </c>
      <c r="G3010" s="72" t="s">
        <v>16</v>
      </c>
      <c r="H3010" s="72" t="s">
        <v>24</v>
      </c>
      <c r="I3010" s="72" t="s">
        <v>18</v>
      </c>
      <c r="J3010" s="72" t="s">
        <v>19</v>
      </c>
      <c r="K3010" s="72" t="s">
        <v>49</v>
      </c>
      <c r="L3010" s="72" t="s">
        <v>105</v>
      </c>
      <c r="M3010" s="72" t="s">
        <v>133</v>
      </c>
    </row>
    <row r="3011" spans="2:13" x14ac:dyDescent="0.25">
      <c r="B3011" s="72" t="s">
        <v>12</v>
      </c>
      <c r="C3011" s="72" t="s">
        <v>13</v>
      </c>
      <c r="D3011" s="72" t="s">
        <v>14</v>
      </c>
      <c r="E3011" s="72" t="s">
        <v>51</v>
      </c>
      <c r="F3011" s="73">
        <v>84</v>
      </c>
      <c r="G3011" s="72" t="s">
        <v>16</v>
      </c>
      <c r="H3011" s="72" t="s">
        <v>24</v>
      </c>
      <c r="I3011" s="72" t="s">
        <v>18</v>
      </c>
      <c r="J3011" s="72" t="s">
        <v>227</v>
      </c>
      <c r="K3011" s="72" t="s">
        <v>117</v>
      </c>
      <c r="L3011" s="72" t="s">
        <v>727</v>
      </c>
      <c r="M3011" s="72"/>
    </row>
    <row r="3012" spans="2:13" x14ac:dyDescent="0.25">
      <c r="B3012" s="72" t="s">
        <v>12</v>
      </c>
      <c r="C3012" s="72" t="s">
        <v>13</v>
      </c>
      <c r="D3012" s="72" t="s">
        <v>14</v>
      </c>
      <c r="E3012" s="72" t="s">
        <v>81</v>
      </c>
      <c r="F3012" s="73">
        <v>160018</v>
      </c>
      <c r="G3012" s="72" t="s">
        <v>16</v>
      </c>
      <c r="H3012" s="72" t="s">
        <v>17</v>
      </c>
      <c r="I3012" s="72" t="s">
        <v>18</v>
      </c>
      <c r="J3012" s="72" t="s">
        <v>19</v>
      </c>
      <c r="K3012" s="72" t="s">
        <v>37</v>
      </c>
      <c r="L3012" s="72" t="s">
        <v>494</v>
      </c>
      <c r="M3012" s="72" t="s">
        <v>47</v>
      </c>
    </row>
    <row r="3013" spans="2:13" x14ac:dyDescent="0.25">
      <c r="B3013" s="72" t="s">
        <v>12</v>
      </c>
      <c r="C3013" s="72" t="s">
        <v>13</v>
      </c>
      <c r="D3013" s="72" t="s">
        <v>14</v>
      </c>
      <c r="E3013" s="72" t="s">
        <v>55</v>
      </c>
      <c r="F3013" s="73">
        <v>398555</v>
      </c>
      <c r="G3013" s="72" t="s">
        <v>16</v>
      </c>
      <c r="H3013" s="72" t="s">
        <v>17</v>
      </c>
      <c r="I3013" s="72" t="s">
        <v>18</v>
      </c>
      <c r="J3013" s="72" t="s">
        <v>19</v>
      </c>
      <c r="K3013" s="72" t="s">
        <v>20</v>
      </c>
      <c r="L3013" s="72" t="s">
        <v>321</v>
      </c>
      <c r="M3013" s="72" t="s">
        <v>29</v>
      </c>
    </row>
    <row r="3014" spans="2:13" x14ac:dyDescent="0.25">
      <c r="B3014" s="72" t="s">
        <v>12</v>
      </c>
      <c r="C3014" s="72" t="s">
        <v>13</v>
      </c>
      <c r="D3014" s="72" t="s">
        <v>14</v>
      </c>
      <c r="E3014" s="72" t="s">
        <v>36</v>
      </c>
      <c r="F3014" s="73">
        <v>584591</v>
      </c>
      <c r="G3014" s="72" t="s">
        <v>16</v>
      </c>
      <c r="H3014" s="72" t="s">
        <v>17</v>
      </c>
      <c r="I3014" s="72" t="s">
        <v>18</v>
      </c>
      <c r="J3014" s="72" t="s">
        <v>19</v>
      </c>
      <c r="K3014" s="72" t="s">
        <v>25</v>
      </c>
      <c r="L3014" s="72" t="s">
        <v>410</v>
      </c>
      <c r="M3014" s="72" t="s">
        <v>29</v>
      </c>
    </row>
    <row r="3015" spans="2:13" x14ac:dyDescent="0.25">
      <c r="B3015" s="72" t="s">
        <v>12</v>
      </c>
      <c r="C3015" s="72" t="s">
        <v>13</v>
      </c>
      <c r="D3015" s="72" t="s">
        <v>14</v>
      </c>
      <c r="E3015" s="72" t="s">
        <v>39</v>
      </c>
      <c r="F3015" s="73">
        <v>-8175</v>
      </c>
      <c r="G3015" s="72" t="s">
        <v>16</v>
      </c>
      <c r="H3015" s="72" t="s">
        <v>17</v>
      </c>
      <c r="I3015" s="72" t="s">
        <v>18</v>
      </c>
      <c r="J3015" s="72" t="s">
        <v>19</v>
      </c>
      <c r="K3015" s="72" t="s">
        <v>25</v>
      </c>
      <c r="L3015" s="72" t="s">
        <v>261</v>
      </c>
      <c r="M3015" s="72"/>
    </row>
    <row r="3016" spans="2:13" x14ac:dyDescent="0.25">
      <c r="B3016" s="72" t="s">
        <v>12</v>
      </c>
      <c r="C3016" s="72" t="s">
        <v>13</v>
      </c>
      <c r="D3016" s="72" t="s">
        <v>14</v>
      </c>
      <c r="E3016" s="72" t="s">
        <v>123</v>
      </c>
      <c r="F3016" s="73">
        <v>-139</v>
      </c>
      <c r="G3016" s="72" t="s">
        <v>16</v>
      </c>
      <c r="H3016" s="72" t="s">
        <v>24</v>
      </c>
      <c r="I3016" s="72" t="s">
        <v>18</v>
      </c>
      <c r="J3016" s="72" t="s">
        <v>19</v>
      </c>
      <c r="K3016" s="72" t="s">
        <v>25</v>
      </c>
      <c r="L3016" s="72" t="s">
        <v>107</v>
      </c>
      <c r="M3016" s="72"/>
    </row>
    <row r="3017" spans="2:13" x14ac:dyDescent="0.25">
      <c r="B3017" s="72" t="s">
        <v>12</v>
      </c>
      <c r="C3017" s="72" t="s">
        <v>13</v>
      </c>
      <c r="D3017" s="72" t="s">
        <v>14</v>
      </c>
      <c r="E3017" s="72" t="s">
        <v>30</v>
      </c>
      <c r="F3017" s="73">
        <v>-6700</v>
      </c>
      <c r="G3017" s="72" t="s">
        <v>16</v>
      </c>
      <c r="H3017" s="72" t="s">
        <v>17</v>
      </c>
      <c r="I3017" s="72" t="s">
        <v>48</v>
      </c>
      <c r="J3017" s="72" t="s">
        <v>19</v>
      </c>
      <c r="K3017" s="72" t="s">
        <v>49</v>
      </c>
      <c r="L3017" s="72" t="s">
        <v>73</v>
      </c>
      <c r="M3017" s="72"/>
    </row>
    <row r="3018" spans="2:13" x14ac:dyDescent="0.25">
      <c r="B3018" s="72" t="s">
        <v>12</v>
      </c>
      <c r="C3018" s="72" t="s">
        <v>13</v>
      </c>
      <c r="D3018" s="72" t="s">
        <v>14</v>
      </c>
      <c r="E3018" s="72" t="s">
        <v>81</v>
      </c>
      <c r="F3018" s="73">
        <v>1847</v>
      </c>
      <c r="G3018" s="72" t="s">
        <v>16</v>
      </c>
      <c r="H3018" s="72" t="s">
        <v>24</v>
      </c>
      <c r="I3018" s="72" t="s">
        <v>18</v>
      </c>
      <c r="J3018" s="72" t="s">
        <v>19</v>
      </c>
      <c r="K3018" s="72" t="s">
        <v>25</v>
      </c>
      <c r="L3018" s="72" t="s">
        <v>590</v>
      </c>
      <c r="M3018" s="72" t="s">
        <v>112</v>
      </c>
    </row>
    <row r="3019" spans="2:13" x14ac:dyDescent="0.25">
      <c r="B3019" s="72" t="s">
        <v>12</v>
      </c>
      <c r="C3019" s="72" t="s">
        <v>13</v>
      </c>
      <c r="D3019" s="72" t="s">
        <v>14</v>
      </c>
      <c r="E3019" s="72" t="s">
        <v>27</v>
      </c>
      <c r="F3019" s="73">
        <v>275513</v>
      </c>
      <c r="G3019" s="72" t="s">
        <v>16</v>
      </c>
      <c r="H3019" s="72" t="s">
        <v>24</v>
      </c>
      <c r="I3019" s="72" t="s">
        <v>18</v>
      </c>
      <c r="J3019" s="72" t="s">
        <v>19</v>
      </c>
      <c r="K3019" s="72" t="s">
        <v>37</v>
      </c>
      <c r="L3019" s="72" t="s">
        <v>317</v>
      </c>
      <c r="M3019" s="72" t="s">
        <v>47</v>
      </c>
    </row>
    <row r="3020" spans="2:13" x14ac:dyDescent="0.25">
      <c r="B3020" s="72" t="s">
        <v>12</v>
      </c>
      <c r="C3020" s="72" t="s">
        <v>13</v>
      </c>
      <c r="D3020" s="72" t="s">
        <v>14</v>
      </c>
      <c r="E3020" s="72" t="s">
        <v>81</v>
      </c>
      <c r="F3020" s="73">
        <v>51378</v>
      </c>
      <c r="G3020" s="72" t="s">
        <v>16</v>
      </c>
      <c r="H3020" s="72" t="s">
        <v>24</v>
      </c>
      <c r="I3020" s="72" t="s">
        <v>18</v>
      </c>
      <c r="J3020" s="72" t="s">
        <v>19</v>
      </c>
      <c r="K3020" s="72" t="s">
        <v>20</v>
      </c>
      <c r="L3020" s="72" t="s">
        <v>233</v>
      </c>
      <c r="M3020" s="72" t="s">
        <v>35</v>
      </c>
    </row>
    <row r="3021" spans="2:13" x14ac:dyDescent="0.25">
      <c r="B3021" s="72" t="s">
        <v>12</v>
      </c>
      <c r="C3021" s="72" t="s">
        <v>13</v>
      </c>
      <c r="D3021" s="72" t="s">
        <v>14</v>
      </c>
      <c r="E3021" s="72" t="s">
        <v>79</v>
      </c>
      <c r="F3021" s="73">
        <v>-5</v>
      </c>
      <c r="G3021" s="72" t="s">
        <v>16</v>
      </c>
      <c r="H3021" s="72" t="s">
        <v>24</v>
      </c>
      <c r="I3021" s="72" t="s">
        <v>18</v>
      </c>
      <c r="J3021" s="72" t="s">
        <v>19</v>
      </c>
      <c r="K3021" s="72" t="s">
        <v>117</v>
      </c>
      <c r="L3021" s="72" t="s">
        <v>758</v>
      </c>
      <c r="M3021" s="72"/>
    </row>
    <row r="3022" spans="2:13" x14ac:dyDescent="0.25">
      <c r="B3022" s="72" t="s">
        <v>12</v>
      </c>
      <c r="C3022" s="72" t="s">
        <v>13</v>
      </c>
      <c r="D3022" s="72" t="s">
        <v>14</v>
      </c>
      <c r="E3022" s="72" t="s">
        <v>79</v>
      </c>
      <c r="F3022" s="73">
        <v>-5125</v>
      </c>
      <c r="G3022" s="72" t="s">
        <v>16</v>
      </c>
      <c r="H3022" s="72" t="s">
        <v>17</v>
      </c>
      <c r="I3022" s="72" t="s">
        <v>18</v>
      </c>
      <c r="J3022" s="72" t="s">
        <v>19</v>
      </c>
      <c r="K3022" s="72" t="s">
        <v>25</v>
      </c>
      <c r="L3022" s="72" t="s">
        <v>474</v>
      </c>
      <c r="M3022" s="72"/>
    </row>
    <row r="3023" spans="2:13" x14ac:dyDescent="0.25">
      <c r="B3023" s="72" t="s">
        <v>12</v>
      </c>
      <c r="C3023" s="72" t="s">
        <v>13</v>
      </c>
      <c r="D3023" s="72" t="s">
        <v>14</v>
      </c>
      <c r="E3023" s="72" t="s">
        <v>27</v>
      </c>
      <c r="F3023" s="73">
        <v>28890</v>
      </c>
      <c r="G3023" s="72" t="s">
        <v>16</v>
      </c>
      <c r="H3023" s="72" t="s">
        <v>24</v>
      </c>
      <c r="I3023" s="72" t="s">
        <v>18</v>
      </c>
      <c r="J3023" s="72" t="s">
        <v>19</v>
      </c>
      <c r="K3023" s="72" t="s">
        <v>96</v>
      </c>
      <c r="L3023" s="72" t="s">
        <v>597</v>
      </c>
      <c r="M3023" s="72" t="s">
        <v>57</v>
      </c>
    </row>
    <row r="3024" spans="2:13" x14ac:dyDescent="0.25">
      <c r="B3024" s="72" t="s">
        <v>12</v>
      </c>
      <c r="C3024" s="72" t="s">
        <v>13</v>
      </c>
      <c r="D3024" s="72" t="s">
        <v>14</v>
      </c>
      <c r="E3024" s="72" t="s">
        <v>30</v>
      </c>
      <c r="F3024" s="73">
        <v>-51</v>
      </c>
      <c r="G3024" s="72" t="s">
        <v>16</v>
      </c>
      <c r="H3024" s="72" t="s">
        <v>24</v>
      </c>
      <c r="I3024" s="72" t="s">
        <v>18</v>
      </c>
      <c r="J3024" s="72" t="s">
        <v>19</v>
      </c>
      <c r="K3024" s="72" t="s">
        <v>25</v>
      </c>
      <c r="L3024" s="72" t="s">
        <v>616</v>
      </c>
      <c r="M3024" s="72"/>
    </row>
    <row r="3025" spans="2:13" x14ac:dyDescent="0.25">
      <c r="B3025" s="72" t="s">
        <v>12</v>
      </c>
      <c r="C3025" s="72" t="s">
        <v>13</v>
      </c>
      <c r="D3025" s="72" t="s">
        <v>14</v>
      </c>
      <c r="E3025" s="72" t="s">
        <v>83</v>
      </c>
      <c r="F3025" s="73">
        <v>19694237</v>
      </c>
      <c r="G3025" s="72" t="s">
        <v>16</v>
      </c>
      <c r="H3025" s="72" t="s">
        <v>24</v>
      </c>
      <c r="I3025" s="72" t="s">
        <v>18</v>
      </c>
      <c r="J3025" s="72" t="s">
        <v>19</v>
      </c>
      <c r="K3025" s="72" t="s">
        <v>37</v>
      </c>
      <c r="L3025" s="72" t="s">
        <v>291</v>
      </c>
      <c r="M3025" s="72"/>
    </row>
    <row r="3026" spans="2:13" x14ac:dyDescent="0.25">
      <c r="B3026" s="72" t="s">
        <v>12</v>
      </c>
      <c r="C3026" s="72" t="s">
        <v>13</v>
      </c>
      <c r="D3026" s="72" t="s">
        <v>14</v>
      </c>
      <c r="E3026" s="72" t="s">
        <v>83</v>
      </c>
      <c r="F3026" s="73">
        <v>234072</v>
      </c>
      <c r="G3026" s="72" t="s">
        <v>16</v>
      </c>
      <c r="H3026" s="72" t="s">
        <v>17</v>
      </c>
      <c r="I3026" s="72" t="s">
        <v>48</v>
      </c>
      <c r="J3026" s="72" t="s">
        <v>19</v>
      </c>
      <c r="K3026" s="72" t="s">
        <v>20</v>
      </c>
      <c r="L3026" s="72" t="s">
        <v>524</v>
      </c>
      <c r="M3026" s="72"/>
    </row>
    <row r="3027" spans="2:13" x14ac:dyDescent="0.25">
      <c r="B3027" s="72" t="s">
        <v>12</v>
      </c>
      <c r="C3027" s="72" t="s">
        <v>13</v>
      </c>
      <c r="D3027" s="72" t="s">
        <v>14</v>
      </c>
      <c r="E3027" s="72" t="s">
        <v>39</v>
      </c>
      <c r="F3027" s="73">
        <v>-4994</v>
      </c>
      <c r="G3027" s="72" t="s">
        <v>16</v>
      </c>
      <c r="H3027" s="72" t="s">
        <v>17</v>
      </c>
      <c r="I3027" s="72" t="s">
        <v>18</v>
      </c>
      <c r="J3027" s="72" t="s">
        <v>19</v>
      </c>
      <c r="K3027" s="72" t="s">
        <v>108</v>
      </c>
      <c r="L3027" s="72" t="s">
        <v>267</v>
      </c>
      <c r="M3027" s="72"/>
    </row>
    <row r="3028" spans="2:13" x14ac:dyDescent="0.25">
      <c r="B3028" s="72" t="s">
        <v>12</v>
      </c>
      <c r="C3028" s="72" t="s">
        <v>13</v>
      </c>
      <c r="D3028" s="72" t="s">
        <v>14</v>
      </c>
      <c r="E3028" s="72" t="s">
        <v>39</v>
      </c>
      <c r="F3028" s="73">
        <v>-8436</v>
      </c>
      <c r="G3028" s="72" t="s">
        <v>16</v>
      </c>
      <c r="H3028" s="72" t="s">
        <v>24</v>
      </c>
      <c r="I3028" s="72" t="s">
        <v>18</v>
      </c>
      <c r="J3028" s="72" t="s">
        <v>19</v>
      </c>
      <c r="K3028" s="72" t="s">
        <v>99</v>
      </c>
      <c r="L3028" s="72" t="s">
        <v>263</v>
      </c>
      <c r="M3028" s="72"/>
    </row>
    <row r="3029" spans="2:13" x14ac:dyDescent="0.25">
      <c r="B3029" s="72" t="s">
        <v>12</v>
      </c>
      <c r="C3029" s="72" t="s">
        <v>13</v>
      </c>
      <c r="D3029" s="72" t="s">
        <v>14</v>
      </c>
      <c r="E3029" s="72" t="s">
        <v>81</v>
      </c>
      <c r="F3029" s="73">
        <v>1375932</v>
      </c>
      <c r="G3029" s="72" t="s">
        <v>16</v>
      </c>
      <c r="H3029" s="72" t="s">
        <v>24</v>
      </c>
      <c r="I3029" s="72" t="s">
        <v>18</v>
      </c>
      <c r="J3029" s="72" t="s">
        <v>19</v>
      </c>
      <c r="K3029" s="72" t="s">
        <v>37</v>
      </c>
      <c r="L3029" s="72" t="s">
        <v>588</v>
      </c>
      <c r="M3029" s="72" t="s">
        <v>47</v>
      </c>
    </row>
    <row r="3030" spans="2:13" x14ac:dyDescent="0.25">
      <c r="B3030" s="72" t="s">
        <v>12</v>
      </c>
      <c r="C3030" s="72" t="s">
        <v>13</v>
      </c>
      <c r="D3030" s="72" t="s">
        <v>14</v>
      </c>
      <c r="E3030" s="72" t="s">
        <v>33</v>
      </c>
      <c r="F3030" s="73">
        <v>41345</v>
      </c>
      <c r="G3030" s="72" t="s">
        <v>16</v>
      </c>
      <c r="H3030" s="72" t="s">
        <v>24</v>
      </c>
      <c r="I3030" s="72" t="s">
        <v>18</v>
      </c>
      <c r="J3030" s="72" t="s">
        <v>19</v>
      </c>
      <c r="K3030" s="72" t="s">
        <v>99</v>
      </c>
      <c r="L3030" s="72" t="s">
        <v>638</v>
      </c>
      <c r="M3030" s="72" t="s">
        <v>57</v>
      </c>
    </row>
    <row r="3031" spans="2:13" x14ac:dyDescent="0.25">
      <c r="B3031" s="72" t="s">
        <v>12</v>
      </c>
      <c r="C3031" s="72" t="s">
        <v>13</v>
      </c>
      <c r="D3031" s="72" t="s">
        <v>14</v>
      </c>
      <c r="E3031" s="72" t="s">
        <v>51</v>
      </c>
      <c r="F3031" s="73">
        <v>115</v>
      </c>
      <c r="G3031" s="72" t="s">
        <v>16</v>
      </c>
      <c r="H3031" s="72" t="s">
        <v>24</v>
      </c>
      <c r="I3031" s="72" t="s">
        <v>18</v>
      </c>
      <c r="J3031" s="72" t="s">
        <v>227</v>
      </c>
      <c r="K3031" s="72" t="s">
        <v>37</v>
      </c>
      <c r="L3031" s="72" t="s">
        <v>221</v>
      </c>
      <c r="M3031" s="72"/>
    </row>
    <row r="3032" spans="2:13" x14ac:dyDescent="0.25">
      <c r="B3032" s="72" t="s">
        <v>12</v>
      </c>
      <c r="C3032" s="72" t="s">
        <v>13</v>
      </c>
      <c r="D3032" s="72" t="s">
        <v>14</v>
      </c>
      <c r="E3032" s="72" t="s">
        <v>55</v>
      </c>
      <c r="F3032" s="73">
        <v>2433611</v>
      </c>
      <c r="G3032" s="72" t="s">
        <v>16</v>
      </c>
      <c r="H3032" s="72" t="s">
        <v>17</v>
      </c>
      <c r="I3032" s="72" t="s">
        <v>18</v>
      </c>
      <c r="J3032" s="72" t="s">
        <v>19</v>
      </c>
      <c r="K3032" s="72" t="s">
        <v>25</v>
      </c>
      <c r="L3032" s="72" t="s">
        <v>220</v>
      </c>
      <c r="M3032" s="72" t="s">
        <v>112</v>
      </c>
    </row>
    <row r="3033" spans="2:13" x14ac:dyDescent="0.25">
      <c r="B3033" s="72" t="s">
        <v>12</v>
      </c>
      <c r="C3033" s="72" t="s">
        <v>13</v>
      </c>
      <c r="D3033" s="72" t="s">
        <v>14</v>
      </c>
      <c r="E3033" s="72" t="s">
        <v>81</v>
      </c>
      <c r="F3033" s="73">
        <v>224818</v>
      </c>
      <c r="G3033" s="72" t="s">
        <v>16</v>
      </c>
      <c r="H3033" s="72" t="s">
        <v>17</v>
      </c>
      <c r="I3033" s="72" t="s">
        <v>18</v>
      </c>
      <c r="J3033" s="72" t="s">
        <v>19</v>
      </c>
      <c r="K3033" s="72" t="s">
        <v>25</v>
      </c>
      <c r="L3033" s="72" t="s">
        <v>224</v>
      </c>
      <c r="M3033" s="72" t="s">
        <v>47</v>
      </c>
    </row>
    <row r="3034" spans="2:13" x14ac:dyDescent="0.25">
      <c r="B3034" s="72" t="s">
        <v>12</v>
      </c>
      <c r="C3034" s="72" t="s">
        <v>13</v>
      </c>
      <c r="D3034" s="72" t="s">
        <v>14</v>
      </c>
      <c r="E3034" s="72" t="s">
        <v>68</v>
      </c>
      <c r="F3034" s="73">
        <v>-1662</v>
      </c>
      <c r="G3034" s="72" t="s">
        <v>16</v>
      </c>
      <c r="H3034" s="72" t="s">
        <v>17</v>
      </c>
      <c r="I3034" s="72" t="s">
        <v>18</v>
      </c>
      <c r="J3034" s="72" t="s">
        <v>19</v>
      </c>
      <c r="K3034" s="72" t="s">
        <v>37</v>
      </c>
      <c r="L3034" s="72" t="s">
        <v>340</v>
      </c>
      <c r="M3034" s="72"/>
    </row>
    <row r="3035" spans="2:13" x14ac:dyDescent="0.25">
      <c r="B3035" s="72" t="s">
        <v>12</v>
      </c>
      <c r="C3035" s="72" t="s">
        <v>13</v>
      </c>
      <c r="D3035" s="72" t="s">
        <v>14</v>
      </c>
      <c r="E3035" s="72" t="s">
        <v>132</v>
      </c>
      <c r="F3035" s="73">
        <v>130753</v>
      </c>
      <c r="G3035" s="72" t="s">
        <v>16</v>
      </c>
      <c r="H3035" s="72" t="s">
        <v>24</v>
      </c>
      <c r="I3035" s="72" t="s">
        <v>18</v>
      </c>
      <c r="J3035" s="72" t="s">
        <v>19</v>
      </c>
      <c r="K3035" s="72" t="s">
        <v>37</v>
      </c>
      <c r="L3035" s="72" t="s">
        <v>551</v>
      </c>
      <c r="M3035" s="72" t="s">
        <v>67</v>
      </c>
    </row>
    <row r="3036" spans="2:13" x14ac:dyDescent="0.25">
      <c r="B3036" s="72" t="s">
        <v>12</v>
      </c>
      <c r="C3036" s="72" t="s">
        <v>13</v>
      </c>
      <c r="D3036" s="72" t="s">
        <v>14</v>
      </c>
      <c r="E3036" s="72" t="s">
        <v>36</v>
      </c>
      <c r="F3036" s="73">
        <v>221730</v>
      </c>
      <c r="G3036" s="72" t="s">
        <v>16</v>
      </c>
      <c r="H3036" s="72" t="s">
        <v>24</v>
      </c>
      <c r="I3036" s="72" t="s">
        <v>18</v>
      </c>
      <c r="J3036" s="72" t="s">
        <v>19</v>
      </c>
      <c r="K3036" s="72" t="s">
        <v>49</v>
      </c>
      <c r="L3036" s="72" t="s">
        <v>248</v>
      </c>
      <c r="M3036" s="72" t="s">
        <v>29</v>
      </c>
    </row>
    <row r="3037" spans="2:13" x14ac:dyDescent="0.25">
      <c r="B3037" s="72" t="s">
        <v>12</v>
      </c>
      <c r="C3037" s="72" t="s">
        <v>13</v>
      </c>
      <c r="D3037" s="72" t="s">
        <v>14</v>
      </c>
      <c r="E3037" s="72" t="s">
        <v>36</v>
      </c>
      <c r="F3037" s="73">
        <v>12230</v>
      </c>
      <c r="G3037" s="72" t="s">
        <v>16</v>
      </c>
      <c r="H3037" s="72" t="s">
        <v>24</v>
      </c>
      <c r="I3037" s="72" t="s">
        <v>18</v>
      </c>
      <c r="J3037" s="72" t="s">
        <v>19</v>
      </c>
      <c r="K3037" s="72" t="s">
        <v>157</v>
      </c>
      <c r="L3037" s="72" t="s">
        <v>598</v>
      </c>
      <c r="M3037" s="72" t="s">
        <v>57</v>
      </c>
    </row>
    <row r="3038" spans="2:13" x14ac:dyDescent="0.25">
      <c r="B3038" s="72" t="s">
        <v>12</v>
      </c>
      <c r="C3038" s="72" t="s">
        <v>13</v>
      </c>
      <c r="D3038" s="72" t="s">
        <v>14</v>
      </c>
      <c r="E3038" s="72" t="s">
        <v>79</v>
      </c>
      <c r="F3038" s="73">
        <v>-589</v>
      </c>
      <c r="G3038" s="72" t="s">
        <v>16</v>
      </c>
      <c r="H3038" s="72" t="s">
        <v>24</v>
      </c>
      <c r="I3038" s="72" t="s">
        <v>18</v>
      </c>
      <c r="J3038" s="72" t="s">
        <v>19</v>
      </c>
      <c r="K3038" s="72" t="s">
        <v>31</v>
      </c>
      <c r="L3038" s="72" t="s">
        <v>565</v>
      </c>
      <c r="M3038" s="72"/>
    </row>
    <row r="3039" spans="2:13" x14ac:dyDescent="0.25">
      <c r="B3039" s="72" t="s">
        <v>12</v>
      </c>
      <c r="C3039" s="72" t="s">
        <v>13</v>
      </c>
      <c r="D3039" s="72" t="s">
        <v>14</v>
      </c>
      <c r="E3039" s="72" t="s">
        <v>187</v>
      </c>
      <c r="F3039" s="73">
        <v>2865817</v>
      </c>
      <c r="G3039" s="72" t="s">
        <v>16</v>
      </c>
      <c r="H3039" s="72" t="s">
        <v>24</v>
      </c>
      <c r="I3039" s="72" t="s">
        <v>18</v>
      </c>
      <c r="J3039" s="72" t="s">
        <v>19</v>
      </c>
      <c r="K3039" s="72" t="s">
        <v>63</v>
      </c>
      <c r="L3039" s="72" t="s">
        <v>135</v>
      </c>
      <c r="M3039" s="72" t="s">
        <v>112</v>
      </c>
    </row>
    <row r="3040" spans="2:13" x14ac:dyDescent="0.25">
      <c r="B3040" s="72" t="s">
        <v>12</v>
      </c>
      <c r="C3040" s="72" t="s">
        <v>13</v>
      </c>
      <c r="D3040" s="72" t="s">
        <v>14</v>
      </c>
      <c r="E3040" s="72" t="s">
        <v>83</v>
      </c>
      <c r="F3040" s="73">
        <v>80353</v>
      </c>
      <c r="G3040" s="72" t="s">
        <v>16</v>
      </c>
      <c r="H3040" s="72" t="s">
        <v>24</v>
      </c>
      <c r="I3040" s="72" t="s">
        <v>18</v>
      </c>
      <c r="J3040" s="72" t="s">
        <v>19</v>
      </c>
      <c r="K3040" s="72" t="s">
        <v>37</v>
      </c>
      <c r="L3040" s="72" t="s">
        <v>106</v>
      </c>
      <c r="M3040" s="72"/>
    </row>
    <row r="3041" spans="2:13" x14ac:dyDescent="0.25">
      <c r="B3041" s="72" t="s">
        <v>12</v>
      </c>
      <c r="C3041" s="72" t="s">
        <v>13</v>
      </c>
      <c r="D3041" s="72" t="s">
        <v>14</v>
      </c>
      <c r="E3041" s="72" t="s">
        <v>58</v>
      </c>
      <c r="F3041" s="73">
        <v>967612</v>
      </c>
      <c r="G3041" s="72" t="s">
        <v>16</v>
      </c>
      <c r="H3041" s="72" t="s">
        <v>17</v>
      </c>
      <c r="I3041" s="72" t="s">
        <v>18</v>
      </c>
      <c r="J3041" s="72" t="s">
        <v>19</v>
      </c>
      <c r="K3041" s="72" t="s">
        <v>20</v>
      </c>
      <c r="L3041" s="72" t="s">
        <v>229</v>
      </c>
      <c r="M3041" s="72" t="s">
        <v>47</v>
      </c>
    </row>
    <row r="3042" spans="2:13" x14ac:dyDescent="0.25">
      <c r="B3042" s="72" t="s">
        <v>12</v>
      </c>
      <c r="C3042" s="72" t="s">
        <v>13</v>
      </c>
      <c r="D3042" s="72" t="s">
        <v>14</v>
      </c>
      <c r="E3042" s="72" t="s">
        <v>79</v>
      </c>
      <c r="F3042" s="73">
        <v>-703</v>
      </c>
      <c r="G3042" s="72" t="s">
        <v>16</v>
      </c>
      <c r="H3042" s="72" t="s">
        <v>24</v>
      </c>
      <c r="I3042" s="72" t="s">
        <v>48</v>
      </c>
      <c r="J3042" s="72" t="s">
        <v>19</v>
      </c>
      <c r="K3042" s="72" t="s">
        <v>25</v>
      </c>
      <c r="L3042" s="72" t="s">
        <v>220</v>
      </c>
      <c r="M3042" s="72"/>
    </row>
    <row r="3043" spans="2:13" x14ac:dyDescent="0.25">
      <c r="B3043" s="72" t="s">
        <v>12</v>
      </c>
      <c r="C3043" s="72" t="s">
        <v>13</v>
      </c>
      <c r="D3043" s="72" t="s">
        <v>14</v>
      </c>
      <c r="E3043" s="72" t="s">
        <v>83</v>
      </c>
      <c r="F3043" s="73">
        <v>2407685</v>
      </c>
      <c r="G3043" s="72" t="s">
        <v>16</v>
      </c>
      <c r="H3043" s="72" t="s">
        <v>17</v>
      </c>
      <c r="I3043" s="72" t="s">
        <v>18</v>
      </c>
      <c r="J3043" s="72" t="s">
        <v>19</v>
      </c>
      <c r="K3043" s="72" t="s">
        <v>25</v>
      </c>
      <c r="L3043" s="72" t="s">
        <v>111</v>
      </c>
      <c r="M3043" s="72"/>
    </row>
    <row r="3044" spans="2:13" x14ac:dyDescent="0.25">
      <c r="B3044" s="72" t="s">
        <v>12</v>
      </c>
      <c r="C3044" s="72" t="s">
        <v>13</v>
      </c>
      <c r="D3044" s="72" t="s">
        <v>14</v>
      </c>
      <c r="E3044" s="72" t="s">
        <v>27</v>
      </c>
      <c r="F3044" s="73">
        <v>1278753</v>
      </c>
      <c r="G3044" s="72" t="s">
        <v>16</v>
      </c>
      <c r="H3044" s="72" t="s">
        <v>17</v>
      </c>
      <c r="I3044" s="72" t="s">
        <v>18</v>
      </c>
      <c r="J3044" s="72" t="s">
        <v>19</v>
      </c>
      <c r="K3044" s="72" t="s">
        <v>25</v>
      </c>
      <c r="L3044" s="72" t="s">
        <v>200</v>
      </c>
      <c r="M3044" s="72" t="s">
        <v>302</v>
      </c>
    </row>
    <row r="3045" spans="2:13" x14ac:dyDescent="0.25">
      <c r="B3045" s="72" t="s">
        <v>12</v>
      </c>
      <c r="C3045" s="72" t="s">
        <v>13</v>
      </c>
      <c r="D3045" s="72" t="s">
        <v>14</v>
      </c>
      <c r="E3045" s="72" t="s">
        <v>94</v>
      </c>
      <c r="F3045" s="73">
        <v>3277</v>
      </c>
      <c r="G3045" s="72" t="s">
        <v>16</v>
      </c>
      <c r="H3045" s="72" t="s">
        <v>17</v>
      </c>
      <c r="I3045" s="72" t="s">
        <v>18</v>
      </c>
      <c r="J3045" s="72" t="s">
        <v>19</v>
      </c>
      <c r="K3045" s="72" t="s">
        <v>25</v>
      </c>
      <c r="L3045" s="72" t="s">
        <v>385</v>
      </c>
      <c r="M3045" s="72"/>
    </row>
    <row r="3046" spans="2:13" x14ac:dyDescent="0.25">
      <c r="B3046" s="72" t="s">
        <v>12</v>
      </c>
      <c r="C3046" s="72" t="s">
        <v>13</v>
      </c>
      <c r="D3046" s="72" t="s">
        <v>14</v>
      </c>
      <c r="E3046" s="72" t="s">
        <v>39</v>
      </c>
      <c r="F3046" s="73">
        <v>-9035</v>
      </c>
      <c r="G3046" s="72" t="s">
        <v>16</v>
      </c>
      <c r="H3046" s="72" t="s">
        <v>17</v>
      </c>
      <c r="I3046" s="72" t="s">
        <v>48</v>
      </c>
      <c r="J3046" s="72" t="s">
        <v>19</v>
      </c>
      <c r="K3046" s="72" t="s">
        <v>20</v>
      </c>
      <c r="L3046" s="72" t="s">
        <v>28</v>
      </c>
      <c r="M3046" s="72"/>
    </row>
    <row r="3047" spans="2:13" x14ac:dyDescent="0.25">
      <c r="B3047" s="72" t="s">
        <v>12</v>
      </c>
      <c r="C3047" s="72" t="s">
        <v>13</v>
      </c>
      <c r="D3047" s="72" t="s">
        <v>14</v>
      </c>
      <c r="E3047" s="72" t="s">
        <v>45</v>
      </c>
      <c r="F3047" s="73">
        <v>377</v>
      </c>
      <c r="G3047" s="72" t="s">
        <v>16</v>
      </c>
      <c r="H3047" s="72" t="s">
        <v>24</v>
      </c>
      <c r="I3047" s="72" t="s">
        <v>48</v>
      </c>
      <c r="J3047" s="72" t="s">
        <v>19</v>
      </c>
      <c r="K3047" s="72" t="s">
        <v>185</v>
      </c>
      <c r="L3047" s="72" t="s">
        <v>186</v>
      </c>
      <c r="M3047" s="72" t="s">
        <v>302</v>
      </c>
    </row>
    <row r="3048" spans="2:13" x14ac:dyDescent="0.25">
      <c r="B3048" s="72" t="s">
        <v>12</v>
      </c>
      <c r="C3048" s="72" t="s">
        <v>13</v>
      </c>
      <c r="D3048" s="72" t="s">
        <v>14</v>
      </c>
      <c r="E3048" s="72" t="s">
        <v>45</v>
      </c>
      <c r="F3048" s="73">
        <v>63595</v>
      </c>
      <c r="G3048" s="72" t="s">
        <v>16</v>
      </c>
      <c r="H3048" s="72" t="s">
        <v>24</v>
      </c>
      <c r="I3048" s="72" t="s">
        <v>18</v>
      </c>
      <c r="J3048" s="72" t="s">
        <v>19</v>
      </c>
      <c r="K3048" s="72" t="s">
        <v>37</v>
      </c>
      <c r="L3048" s="72" t="s">
        <v>218</v>
      </c>
      <c r="M3048" s="72" t="s">
        <v>57</v>
      </c>
    </row>
    <row r="3049" spans="2:13" x14ac:dyDescent="0.25">
      <c r="B3049" s="72" t="s">
        <v>12</v>
      </c>
      <c r="C3049" s="72" t="s">
        <v>13</v>
      </c>
      <c r="D3049" s="72" t="s">
        <v>14</v>
      </c>
      <c r="E3049" s="72" t="s">
        <v>27</v>
      </c>
      <c r="F3049" s="73">
        <v>370188</v>
      </c>
      <c r="G3049" s="72" t="s">
        <v>16</v>
      </c>
      <c r="H3049" s="72" t="s">
        <v>24</v>
      </c>
      <c r="I3049" s="72" t="s">
        <v>18</v>
      </c>
      <c r="J3049" s="72" t="s">
        <v>19</v>
      </c>
      <c r="K3049" s="72" t="s">
        <v>37</v>
      </c>
      <c r="L3049" s="72" t="s">
        <v>221</v>
      </c>
      <c r="M3049" s="72" t="s">
        <v>29</v>
      </c>
    </row>
    <row r="3050" spans="2:13" x14ac:dyDescent="0.25">
      <c r="B3050" s="72" t="s">
        <v>12</v>
      </c>
      <c r="C3050" s="72" t="s">
        <v>13</v>
      </c>
      <c r="D3050" s="72" t="s">
        <v>14</v>
      </c>
      <c r="E3050" s="72" t="s">
        <v>27</v>
      </c>
      <c r="F3050" s="73">
        <v>88127</v>
      </c>
      <c r="G3050" s="72" t="s">
        <v>16</v>
      </c>
      <c r="H3050" s="72" t="s">
        <v>24</v>
      </c>
      <c r="I3050" s="72" t="s">
        <v>18</v>
      </c>
      <c r="J3050" s="72" t="s">
        <v>19</v>
      </c>
      <c r="K3050" s="72" t="s">
        <v>37</v>
      </c>
      <c r="L3050" s="72" t="s">
        <v>193</v>
      </c>
      <c r="M3050" s="72" t="s">
        <v>29</v>
      </c>
    </row>
    <row r="3051" spans="2:13" x14ac:dyDescent="0.25">
      <c r="B3051" s="72" t="s">
        <v>12</v>
      </c>
      <c r="C3051" s="72" t="s">
        <v>13</v>
      </c>
      <c r="D3051" s="72" t="s">
        <v>14</v>
      </c>
      <c r="E3051" s="72" t="s">
        <v>258</v>
      </c>
      <c r="F3051" s="73">
        <v>45022</v>
      </c>
      <c r="G3051" s="72" t="s">
        <v>16</v>
      </c>
      <c r="H3051" s="72" t="s">
        <v>24</v>
      </c>
      <c r="I3051" s="72" t="s">
        <v>18</v>
      </c>
      <c r="J3051" s="72" t="s">
        <v>19</v>
      </c>
      <c r="K3051" s="72" t="s">
        <v>99</v>
      </c>
      <c r="L3051" s="72" t="s">
        <v>373</v>
      </c>
      <c r="M3051" s="72" t="s">
        <v>72</v>
      </c>
    </row>
    <row r="3052" spans="2:13" x14ac:dyDescent="0.25">
      <c r="B3052" s="72" t="s">
        <v>12</v>
      </c>
      <c r="C3052" s="72" t="s">
        <v>13</v>
      </c>
      <c r="D3052" s="72" t="s">
        <v>14</v>
      </c>
      <c r="E3052" s="72" t="s">
        <v>58</v>
      </c>
      <c r="F3052" s="73">
        <v>56512</v>
      </c>
      <c r="G3052" s="72" t="s">
        <v>16</v>
      </c>
      <c r="H3052" s="72" t="s">
        <v>24</v>
      </c>
      <c r="I3052" s="72" t="s">
        <v>18</v>
      </c>
      <c r="J3052" s="72" t="s">
        <v>19</v>
      </c>
      <c r="K3052" s="72" t="s">
        <v>31</v>
      </c>
      <c r="L3052" s="72" t="s">
        <v>522</v>
      </c>
      <c r="M3052" s="72" t="s">
        <v>112</v>
      </c>
    </row>
    <row r="3053" spans="2:13" x14ac:dyDescent="0.25">
      <c r="B3053" s="72" t="s">
        <v>12</v>
      </c>
      <c r="C3053" s="72" t="s">
        <v>13</v>
      </c>
      <c r="D3053" s="72" t="s">
        <v>14</v>
      </c>
      <c r="E3053" s="72" t="s">
        <v>74</v>
      </c>
      <c r="F3053" s="73">
        <v>38904</v>
      </c>
      <c r="G3053" s="72" t="s">
        <v>16</v>
      </c>
      <c r="H3053" s="72" t="s">
        <v>24</v>
      </c>
      <c r="I3053" s="72" t="s">
        <v>18</v>
      </c>
      <c r="J3053" s="72" t="s">
        <v>19</v>
      </c>
      <c r="K3053" s="72" t="s">
        <v>49</v>
      </c>
      <c r="L3053" s="72" t="s">
        <v>253</v>
      </c>
      <c r="M3053" s="72" t="s">
        <v>29</v>
      </c>
    </row>
    <row r="3054" spans="2:13" x14ac:dyDescent="0.25">
      <c r="B3054" s="72" t="s">
        <v>12</v>
      </c>
      <c r="C3054" s="72" t="s">
        <v>13</v>
      </c>
      <c r="D3054" s="72" t="s">
        <v>14</v>
      </c>
      <c r="E3054" s="72" t="s">
        <v>36</v>
      </c>
      <c r="F3054" s="73">
        <v>58620</v>
      </c>
      <c r="G3054" s="72" t="s">
        <v>16</v>
      </c>
      <c r="H3054" s="72" t="s">
        <v>24</v>
      </c>
      <c r="I3054" s="72" t="s">
        <v>18</v>
      </c>
      <c r="J3054" s="72" t="s">
        <v>19</v>
      </c>
      <c r="K3054" s="72" t="s">
        <v>25</v>
      </c>
      <c r="L3054" s="72" t="s">
        <v>277</v>
      </c>
      <c r="M3054" s="72" t="s">
        <v>35</v>
      </c>
    </row>
    <row r="3055" spans="2:13" x14ac:dyDescent="0.25">
      <c r="B3055" s="72" t="s">
        <v>12</v>
      </c>
      <c r="C3055" s="72" t="s">
        <v>13</v>
      </c>
      <c r="D3055" s="72" t="s">
        <v>14</v>
      </c>
      <c r="E3055" s="72" t="s">
        <v>39</v>
      </c>
      <c r="F3055" s="73">
        <v>-26378</v>
      </c>
      <c r="G3055" s="72" t="s">
        <v>16</v>
      </c>
      <c r="H3055" s="72" t="s">
        <v>24</v>
      </c>
      <c r="I3055" s="72" t="s">
        <v>18</v>
      </c>
      <c r="J3055" s="72" t="s">
        <v>19</v>
      </c>
      <c r="K3055" s="72" t="s">
        <v>63</v>
      </c>
      <c r="L3055" s="72" t="s">
        <v>626</v>
      </c>
      <c r="M3055" s="72"/>
    </row>
    <row r="3056" spans="2:13" x14ac:dyDescent="0.25">
      <c r="B3056" s="72" t="s">
        <v>12</v>
      </c>
      <c r="C3056" s="72" t="s">
        <v>13</v>
      </c>
      <c r="D3056" s="72" t="s">
        <v>14</v>
      </c>
      <c r="E3056" s="72" t="s">
        <v>83</v>
      </c>
      <c r="F3056" s="73">
        <v>228013</v>
      </c>
      <c r="G3056" s="72" t="s">
        <v>16</v>
      </c>
      <c r="H3056" s="72" t="s">
        <v>24</v>
      </c>
      <c r="I3056" s="72" t="s">
        <v>18</v>
      </c>
      <c r="J3056" s="72" t="s">
        <v>19</v>
      </c>
      <c r="K3056" s="72" t="s">
        <v>25</v>
      </c>
      <c r="L3056" s="72" t="s">
        <v>407</v>
      </c>
      <c r="M3056" s="72"/>
    </row>
    <row r="3057" spans="2:13" x14ac:dyDescent="0.25">
      <c r="B3057" s="72" t="s">
        <v>12</v>
      </c>
      <c r="C3057" s="72" t="s">
        <v>13</v>
      </c>
      <c r="D3057" s="72" t="s">
        <v>14</v>
      </c>
      <c r="E3057" s="72" t="s">
        <v>74</v>
      </c>
      <c r="F3057" s="73">
        <v>107</v>
      </c>
      <c r="G3057" s="72" t="s">
        <v>16</v>
      </c>
      <c r="H3057" s="72" t="s">
        <v>24</v>
      </c>
      <c r="I3057" s="72" t="s">
        <v>18</v>
      </c>
      <c r="J3057" s="72" t="s">
        <v>19</v>
      </c>
      <c r="K3057" s="72" t="s">
        <v>49</v>
      </c>
      <c r="L3057" s="72" t="s">
        <v>203</v>
      </c>
      <c r="M3057" s="72" t="s">
        <v>302</v>
      </c>
    </row>
    <row r="3058" spans="2:13" x14ac:dyDescent="0.25">
      <c r="B3058" s="72" t="s">
        <v>12</v>
      </c>
      <c r="C3058" s="72" t="s">
        <v>13</v>
      </c>
      <c r="D3058" s="72" t="s">
        <v>14</v>
      </c>
      <c r="E3058" s="72" t="s">
        <v>15</v>
      </c>
      <c r="F3058" s="73">
        <v>1659631</v>
      </c>
      <c r="G3058" s="72" t="s">
        <v>16</v>
      </c>
      <c r="H3058" s="72" t="s">
        <v>24</v>
      </c>
      <c r="I3058" s="72" t="s">
        <v>18</v>
      </c>
      <c r="J3058" s="72" t="s">
        <v>19</v>
      </c>
      <c r="K3058" s="72" t="s">
        <v>37</v>
      </c>
      <c r="L3058" s="72" t="s">
        <v>151</v>
      </c>
      <c r="M3058" s="72" t="s">
        <v>133</v>
      </c>
    </row>
    <row r="3059" spans="2:13" x14ac:dyDescent="0.25">
      <c r="B3059" s="72" t="s">
        <v>12</v>
      </c>
      <c r="C3059" s="72" t="s">
        <v>13</v>
      </c>
      <c r="D3059" s="72" t="s">
        <v>14</v>
      </c>
      <c r="E3059" s="72" t="s">
        <v>724</v>
      </c>
      <c r="F3059" s="73">
        <v>14756</v>
      </c>
      <c r="G3059" s="72" t="s">
        <v>16</v>
      </c>
      <c r="H3059" s="72" t="s">
        <v>24</v>
      </c>
      <c r="I3059" s="72" t="s">
        <v>18</v>
      </c>
      <c r="J3059" s="72" t="s">
        <v>19</v>
      </c>
      <c r="K3059" s="72" t="s">
        <v>25</v>
      </c>
      <c r="L3059" s="72" t="s">
        <v>26</v>
      </c>
      <c r="M3059" s="72" t="s">
        <v>133</v>
      </c>
    </row>
    <row r="3060" spans="2:13" x14ac:dyDescent="0.25">
      <c r="B3060" s="72" t="s">
        <v>12</v>
      </c>
      <c r="C3060" s="72" t="s">
        <v>13</v>
      </c>
      <c r="D3060" s="72" t="s">
        <v>14</v>
      </c>
      <c r="E3060" s="72" t="s">
        <v>134</v>
      </c>
      <c r="F3060" s="73">
        <v>105565</v>
      </c>
      <c r="G3060" s="72" t="s">
        <v>16</v>
      </c>
      <c r="H3060" s="72" t="s">
        <v>24</v>
      </c>
      <c r="I3060" s="72" t="s">
        <v>18</v>
      </c>
      <c r="J3060" s="72" t="s">
        <v>19</v>
      </c>
      <c r="K3060" s="72" t="s">
        <v>37</v>
      </c>
      <c r="L3060" s="72" t="s">
        <v>549</v>
      </c>
      <c r="M3060" s="72"/>
    </row>
    <row r="3061" spans="2:13" x14ac:dyDescent="0.25">
      <c r="B3061" s="72" t="s">
        <v>12</v>
      </c>
      <c r="C3061" s="72" t="s">
        <v>13</v>
      </c>
      <c r="D3061" s="72" t="s">
        <v>14</v>
      </c>
      <c r="E3061" s="72" t="s">
        <v>68</v>
      </c>
      <c r="F3061" s="73">
        <v>-10760</v>
      </c>
      <c r="G3061" s="72" t="s">
        <v>16</v>
      </c>
      <c r="H3061" s="72" t="s">
        <v>24</v>
      </c>
      <c r="I3061" s="72" t="s">
        <v>18</v>
      </c>
      <c r="J3061" s="72" t="s">
        <v>19</v>
      </c>
      <c r="K3061" s="72" t="s">
        <v>49</v>
      </c>
      <c r="L3061" s="72" t="s">
        <v>208</v>
      </c>
      <c r="M3061" s="72"/>
    </row>
    <row r="3062" spans="2:13" x14ac:dyDescent="0.25">
      <c r="B3062" s="72" t="s">
        <v>12</v>
      </c>
      <c r="C3062" s="72" t="s">
        <v>13</v>
      </c>
      <c r="D3062" s="72" t="s">
        <v>14</v>
      </c>
      <c r="E3062" s="72" t="s">
        <v>33</v>
      </c>
      <c r="F3062" s="73">
        <v>55367</v>
      </c>
      <c r="G3062" s="72" t="s">
        <v>16</v>
      </c>
      <c r="H3062" s="72" t="s">
        <v>24</v>
      </c>
      <c r="I3062" s="72" t="s">
        <v>18</v>
      </c>
      <c r="J3062" s="72" t="s">
        <v>19</v>
      </c>
      <c r="K3062" s="72" t="s">
        <v>99</v>
      </c>
      <c r="L3062" s="72" t="s">
        <v>490</v>
      </c>
      <c r="M3062" s="72" t="s">
        <v>47</v>
      </c>
    </row>
    <row r="3063" spans="2:13" x14ac:dyDescent="0.25">
      <c r="B3063" s="72" t="s">
        <v>12</v>
      </c>
      <c r="C3063" s="72" t="s">
        <v>13</v>
      </c>
      <c r="D3063" s="72" t="s">
        <v>14</v>
      </c>
      <c r="E3063" s="72" t="s">
        <v>39</v>
      </c>
      <c r="F3063" s="73">
        <v>-295</v>
      </c>
      <c r="G3063" s="72" t="s">
        <v>16</v>
      </c>
      <c r="H3063" s="72" t="s">
        <v>24</v>
      </c>
      <c r="I3063" s="72" t="s">
        <v>18</v>
      </c>
      <c r="J3063" s="72" t="s">
        <v>19</v>
      </c>
      <c r="K3063" s="72" t="s">
        <v>25</v>
      </c>
      <c r="L3063" s="72" t="s">
        <v>680</v>
      </c>
      <c r="M3063" s="72"/>
    </row>
    <row r="3064" spans="2:13" x14ac:dyDescent="0.25">
      <c r="B3064" s="72" t="s">
        <v>12</v>
      </c>
      <c r="C3064" s="72" t="s">
        <v>13</v>
      </c>
      <c r="D3064" s="72" t="s">
        <v>14</v>
      </c>
      <c r="E3064" s="72" t="s">
        <v>51</v>
      </c>
      <c r="F3064" s="73">
        <v>480974</v>
      </c>
      <c r="G3064" s="72" t="s">
        <v>16</v>
      </c>
      <c r="H3064" s="72" t="s">
        <v>17</v>
      </c>
      <c r="I3064" s="72" t="s">
        <v>18</v>
      </c>
      <c r="J3064" s="72" t="s">
        <v>19</v>
      </c>
      <c r="K3064" s="72" t="s">
        <v>37</v>
      </c>
      <c r="L3064" s="72" t="s">
        <v>635</v>
      </c>
      <c r="M3064" s="72"/>
    </row>
    <row r="3065" spans="2:13" x14ac:dyDescent="0.25">
      <c r="B3065" s="72" t="s">
        <v>12</v>
      </c>
      <c r="C3065" s="72" t="s">
        <v>13</v>
      </c>
      <c r="D3065" s="72" t="s">
        <v>14</v>
      </c>
      <c r="E3065" s="72" t="s">
        <v>83</v>
      </c>
      <c r="F3065" s="73">
        <v>99294</v>
      </c>
      <c r="G3065" s="72" t="s">
        <v>16</v>
      </c>
      <c r="H3065" s="72" t="s">
        <v>24</v>
      </c>
      <c r="I3065" s="72" t="s">
        <v>18</v>
      </c>
      <c r="J3065" s="72" t="s">
        <v>19</v>
      </c>
      <c r="K3065" s="72" t="s">
        <v>20</v>
      </c>
      <c r="L3065" s="72" t="s">
        <v>284</v>
      </c>
      <c r="M3065" s="72"/>
    </row>
    <row r="3066" spans="2:13" x14ac:dyDescent="0.25">
      <c r="B3066" s="72" t="s">
        <v>12</v>
      </c>
      <c r="C3066" s="72" t="s">
        <v>13</v>
      </c>
      <c r="D3066" s="72" t="s">
        <v>14</v>
      </c>
      <c r="E3066" s="72" t="s">
        <v>123</v>
      </c>
      <c r="F3066" s="73">
        <v>-1603</v>
      </c>
      <c r="G3066" s="72" t="s">
        <v>16</v>
      </c>
      <c r="H3066" s="72" t="s">
        <v>17</v>
      </c>
      <c r="I3066" s="72" t="s">
        <v>18</v>
      </c>
      <c r="J3066" s="72" t="s">
        <v>19</v>
      </c>
      <c r="K3066" s="72" t="s">
        <v>25</v>
      </c>
      <c r="L3066" s="72" t="s">
        <v>244</v>
      </c>
      <c r="M3066" s="72"/>
    </row>
    <row r="3067" spans="2:13" x14ac:dyDescent="0.25">
      <c r="B3067" s="72" t="s">
        <v>12</v>
      </c>
      <c r="C3067" s="72" t="s">
        <v>13</v>
      </c>
      <c r="D3067" s="72" t="s">
        <v>14</v>
      </c>
      <c r="E3067" s="72" t="s">
        <v>30</v>
      </c>
      <c r="F3067" s="73">
        <v>-641</v>
      </c>
      <c r="G3067" s="72" t="s">
        <v>16</v>
      </c>
      <c r="H3067" s="72" t="s">
        <v>17</v>
      </c>
      <c r="I3067" s="72" t="s">
        <v>18</v>
      </c>
      <c r="J3067" s="72" t="s">
        <v>19</v>
      </c>
      <c r="K3067" s="72" t="s">
        <v>20</v>
      </c>
      <c r="L3067" s="72" t="s">
        <v>560</v>
      </c>
      <c r="M3067" s="72"/>
    </row>
    <row r="3068" spans="2:13" x14ac:dyDescent="0.25">
      <c r="B3068" s="72" t="s">
        <v>12</v>
      </c>
      <c r="C3068" s="72" t="s">
        <v>13</v>
      </c>
      <c r="D3068" s="72" t="s">
        <v>14</v>
      </c>
      <c r="E3068" s="72" t="s">
        <v>74</v>
      </c>
      <c r="F3068" s="73">
        <v>67557</v>
      </c>
      <c r="G3068" s="72" t="s">
        <v>16</v>
      </c>
      <c r="H3068" s="72" t="s">
        <v>17</v>
      </c>
      <c r="I3068" s="72" t="s">
        <v>18</v>
      </c>
      <c r="J3068" s="72" t="s">
        <v>19</v>
      </c>
      <c r="K3068" s="72" t="s">
        <v>25</v>
      </c>
      <c r="L3068" s="72" t="s">
        <v>124</v>
      </c>
      <c r="M3068" s="72" t="s">
        <v>302</v>
      </c>
    </row>
    <row r="3069" spans="2:13" x14ac:dyDescent="0.25">
      <c r="B3069" s="72" t="s">
        <v>12</v>
      </c>
      <c r="C3069" s="72" t="s">
        <v>13</v>
      </c>
      <c r="D3069" s="72" t="s">
        <v>14</v>
      </c>
      <c r="E3069" s="72" t="s">
        <v>83</v>
      </c>
      <c r="F3069" s="73">
        <v>680423</v>
      </c>
      <c r="G3069" s="72" t="s">
        <v>16</v>
      </c>
      <c r="H3069" s="72" t="s">
        <v>17</v>
      </c>
      <c r="I3069" s="72" t="s">
        <v>18</v>
      </c>
      <c r="J3069" s="72" t="s">
        <v>19</v>
      </c>
      <c r="K3069" s="72" t="s">
        <v>20</v>
      </c>
      <c r="L3069" s="72" t="s">
        <v>98</v>
      </c>
      <c r="M3069" s="72"/>
    </row>
    <row r="3070" spans="2:13" x14ac:dyDescent="0.25">
      <c r="B3070" s="72" t="s">
        <v>12</v>
      </c>
      <c r="C3070" s="72" t="s">
        <v>13</v>
      </c>
      <c r="D3070" s="72" t="s">
        <v>14</v>
      </c>
      <c r="E3070" s="72" t="s">
        <v>79</v>
      </c>
      <c r="F3070" s="73">
        <v>-36336</v>
      </c>
      <c r="G3070" s="72" t="s">
        <v>16</v>
      </c>
      <c r="H3070" s="72" t="s">
        <v>24</v>
      </c>
      <c r="I3070" s="72" t="s">
        <v>18</v>
      </c>
      <c r="J3070" s="72" t="s">
        <v>19</v>
      </c>
      <c r="K3070" s="72" t="s">
        <v>37</v>
      </c>
      <c r="L3070" s="72" t="s">
        <v>61</v>
      </c>
      <c r="M3070" s="72"/>
    </row>
    <row r="3071" spans="2:13" x14ac:dyDescent="0.25">
      <c r="B3071" s="72" t="s">
        <v>12</v>
      </c>
      <c r="C3071" s="72" t="s">
        <v>13</v>
      </c>
      <c r="D3071" s="72" t="s">
        <v>14</v>
      </c>
      <c r="E3071" s="72" t="s">
        <v>79</v>
      </c>
      <c r="F3071" s="73">
        <v>-12187</v>
      </c>
      <c r="G3071" s="72" t="s">
        <v>16</v>
      </c>
      <c r="H3071" s="72" t="s">
        <v>24</v>
      </c>
      <c r="I3071" s="72" t="s">
        <v>18</v>
      </c>
      <c r="J3071" s="72" t="s">
        <v>19</v>
      </c>
      <c r="K3071" s="72" t="s">
        <v>117</v>
      </c>
      <c r="L3071" s="72" t="s">
        <v>455</v>
      </c>
      <c r="M3071" s="72"/>
    </row>
    <row r="3072" spans="2:13" x14ac:dyDescent="0.25">
      <c r="B3072" s="72" t="s">
        <v>12</v>
      </c>
      <c r="C3072" s="72" t="s">
        <v>13</v>
      </c>
      <c r="D3072" s="72" t="s">
        <v>14</v>
      </c>
      <c r="E3072" s="72" t="s">
        <v>45</v>
      </c>
      <c r="F3072" s="73">
        <v>9784</v>
      </c>
      <c r="G3072" s="72" t="s">
        <v>16</v>
      </c>
      <c r="H3072" s="72" t="s">
        <v>24</v>
      </c>
      <c r="I3072" s="72" t="s">
        <v>18</v>
      </c>
      <c r="J3072" s="72" t="s">
        <v>19</v>
      </c>
      <c r="K3072" s="72" t="s">
        <v>49</v>
      </c>
      <c r="L3072" s="72" t="s">
        <v>203</v>
      </c>
      <c r="M3072" s="72" t="s">
        <v>57</v>
      </c>
    </row>
    <row r="3073" spans="2:13" x14ac:dyDescent="0.25">
      <c r="B3073" s="72" t="s">
        <v>12</v>
      </c>
      <c r="C3073" s="72" t="s">
        <v>13</v>
      </c>
      <c r="D3073" s="72" t="s">
        <v>14</v>
      </c>
      <c r="E3073" s="72" t="s">
        <v>94</v>
      </c>
      <c r="F3073" s="73">
        <v>179</v>
      </c>
      <c r="G3073" s="72" t="s">
        <v>16</v>
      </c>
      <c r="H3073" s="72" t="s">
        <v>24</v>
      </c>
      <c r="I3073" s="72" t="s">
        <v>48</v>
      </c>
      <c r="J3073" s="72" t="s">
        <v>19</v>
      </c>
      <c r="K3073" s="72" t="s">
        <v>37</v>
      </c>
      <c r="L3073" s="72" t="s">
        <v>317</v>
      </c>
      <c r="M3073" s="72"/>
    </row>
    <row r="3074" spans="2:13" x14ac:dyDescent="0.25">
      <c r="B3074" s="72" t="s">
        <v>12</v>
      </c>
      <c r="C3074" s="72" t="s">
        <v>13</v>
      </c>
      <c r="D3074" s="72" t="s">
        <v>14</v>
      </c>
      <c r="E3074" s="72" t="s">
        <v>36</v>
      </c>
      <c r="F3074" s="73">
        <v>7205</v>
      </c>
      <c r="G3074" s="72" t="s">
        <v>16</v>
      </c>
      <c r="H3074" s="72" t="s">
        <v>17</v>
      </c>
      <c r="I3074" s="72" t="s">
        <v>18</v>
      </c>
      <c r="J3074" s="72" t="s">
        <v>19</v>
      </c>
      <c r="K3074" s="72" t="s">
        <v>25</v>
      </c>
      <c r="L3074" s="72" t="s">
        <v>42</v>
      </c>
      <c r="M3074" s="72" t="s">
        <v>57</v>
      </c>
    </row>
    <row r="3075" spans="2:13" x14ac:dyDescent="0.25">
      <c r="B3075" s="72" t="s">
        <v>12</v>
      </c>
      <c r="C3075" s="72" t="s">
        <v>13</v>
      </c>
      <c r="D3075" s="72" t="s">
        <v>14</v>
      </c>
      <c r="E3075" s="72" t="s">
        <v>27</v>
      </c>
      <c r="F3075" s="73">
        <v>574</v>
      </c>
      <c r="G3075" s="72" t="s">
        <v>16</v>
      </c>
      <c r="H3075" s="72" t="s">
        <v>24</v>
      </c>
      <c r="I3075" s="72" t="s">
        <v>48</v>
      </c>
      <c r="J3075" s="72" t="s">
        <v>19</v>
      </c>
      <c r="K3075" s="72" t="s">
        <v>43</v>
      </c>
      <c r="L3075" s="72" t="s">
        <v>322</v>
      </c>
      <c r="M3075" s="72" t="s">
        <v>112</v>
      </c>
    </row>
    <row r="3076" spans="2:13" x14ac:dyDescent="0.25">
      <c r="B3076" s="72" t="s">
        <v>12</v>
      </c>
      <c r="C3076" s="72" t="s">
        <v>13</v>
      </c>
      <c r="D3076" s="72" t="s">
        <v>14</v>
      </c>
      <c r="E3076" s="72" t="s">
        <v>256</v>
      </c>
      <c r="F3076" s="73">
        <v>-38724</v>
      </c>
      <c r="G3076" s="72" t="s">
        <v>16</v>
      </c>
      <c r="H3076" s="72" t="s">
        <v>24</v>
      </c>
      <c r="I3076" s="72" t="s">
        <v>18</v>
      </c>
      <c r="J3076" s="72" t="s">
        <v>19</v>
      </c>
      <c r="K3076" s="72" t="s">
        <v>96</v>
      </c>
      <c r="L3076" s="72" t="s">
        <v>298</v>
      </c>
      <c r="M3076" s="72"/>
    </row>
    <row r="3077" spans="2:13" x14ac:dyDescent="0.25">
      <c r="B3077" s="72" t="s">
        <v>12</v>
      </c>
      <c r="C3077" s="72" t="s">
        <v>13</v>
      </c>
      <c r="D3077" s="72" t="s">
        <v>14</v>
      </c>
      <c r="E3077" s="72" t="s">
        <v>33</v>
      </c>
      <c r="F3077" s="73">
        <v>1335</v>
      </c>
      <c r="G3077" s="72" t="s">
        <v>16</v>
      </c>
      <c r="H3077" s="72" t="s">
        <v>17</v>
      </c>
      <c r="I3077" s="72" t="s">
        <v>18</v>
      </c>
      <c r="J3077" s="72" t="s">
        <v>19</v>
      </c>
      <c r="K3077" s="72" t="s">
        <v>25</v>
      </c>
      <c r="L3077" s="72" t="s">
        <v>215</v>
      </c>
      <c r="M3077" s="72" t="s">
        <v>112</v>
      </c>
    </row>
    <row r="3078" spans="2:13" x14ac:dyDescent="0.25">
      <c r="B3078" s="72" t="s">
        <v>12</v>
      </c>
      <c r="C3078" s="72" t="s">
        <v>13</v>
      </c>
      <c r="D3078" s="72" t="s">
        <v>14</v>
      </c>
      <c r="E3078" s="72" t="s">
        <v>33</v>
      </c>
      <c r="F3078" s="73">
        <v>460369</v>
      </c>
      <c r="G3078" s="72" t="s">
        <v>16</v>
      </c>
      <c r="H3078" s="72" t="s">
        <v>17</v>
      </c>
      <c r="I3078" s="72" t="s">
        <v>18</v>
      </c>
      <c r="J3078" s="72" t="s">
        <v>19</v>
      </c>
      <c r="K3078" s="72" t="s">
        <v>25</v>
      </c>
      <c r="L3078" s="72" t="s">
        <v>481</v>
      </c>
      <c r="M3078" s="72" t="s">
        <v>47</v>
      </c>
    </row>
    <row r="3079" spans="2:13" x14ac:dyDescent="0.25">
      <c r="B3079" s="72" t="s">
        <v>12</v>
      </c>
      <c r="C3079" s="72" t="s">
        <v>13</v>
      </c>
      <c r="D3079" s="72" t="s">
        <v>14</v>
      </c>
      <c r="E3079" s="72" t="s">
        <v>316</v>
      </c>
      <c r="F3079" s="73">
        <v>1851559</v>
      </c>
      <c r="G3079" s="72" t="s">
        <v>16</v>
      </c>
      <c r="H3079" s="72" t="s">
        <v>24</v>
      </c>
      <c r="I3079" s="72" t="s">
        <v>18</v>
      </c>
      <c r="J3079" s="72" t="s">
        <v>19</v>
      </c>
      <c r="K3079" s="72" t="s">
        <v>130</v>
      </c>
      <c r="L3079" s="72" t="s">
        <v>236</v>
      </c>
      <c r="M3079" s="72" t="s">
        <v>72</v>
      </c>
    </row>
    <row r="3080" spans="2:13" x14ac:dyDescent="0.25">
      <c r="B3080" s="72" t="s">
        <v>12</v>
      </c>
      <c r="C3080" s="72" t="s">
        <v>13</v>
      </c>
      <c r="D3080" s="72" t="s">
        <v>14</v>
      </c>
      <c r="E3080" s="72" t="s">
        <v>55</v>
      </c>
      <c r="F3080" s="73">
        <v>10837213</v>
      </c>
      <c r="G3080" s="72" t="s">
        <v>16</v>
      </c>
      <c r="H3080" s="72" t="s">
        <v>24</v>
      </c>
      <c r="I3080" s="72" t="s">
        <v>18</v>
      </c>
      <c r="J3080" s="72" t="s">
        <v>19</v>
      </c>
      <c r="K3080" s="72" t="s">
        <v>37</v>
      </c>
      <c r="L3080" s="72" t="s">
        <v>272</v>
      </c>
      <c r="M3080" s="72" t="s">
        <v>112</v>
      </c>
    </row>
    <row r="3081" spans="2:13" x14ac:dyDescent="0.25">
      <c r="B3081" s="72" t="s">
        <v>12</v>
      </c>
      <c r="C3081" s="72" t="s">
        <v>13</v>
      </c>
      <c r="D3081" s="72" t="s">
        <v>14</v>
      </c>
      <c r="E3081" s="72" t="s">
        <v>60</v>
      </c>
      <c r="F3081" s="73">
        <v>143902</v>
      </c>
      <c r="G3081" s="72" t="s">
        <v>16</v>
      </c>
      <c r="H3081" s="72" t="s">
        <v>17</v>
      </c>
      <c r="I3081" s="72" t="s">
        <v>18</v>
      </c>
      <c r="J3081" s="72" t="s">
        <v>19</v>
      </c>
      <c r="K3081" s="72" t="s">
        <v>37</v>
      </c>
      <c r="L3081" s="72" t="s">
        <v>71</v>
      </c>
      <c r="M3081" s="72" t="s">
        <v>67</v>
      </c>
    </row>
    <row r="3082" spans="2:13" x14ac:dyDescent="0.25">
      <c r="B3082" s="72" t="s">
        <v>12</v>
      </c>
      <c r="C3082" s="72" t="s">
        <v>13</v>
      </c>
      <c r="D3082" s="72" t="s">
        <v>14</v>
      </c>
      <c r="E3082" s="72" t="s">
        <v>68</v>
      </c>
      <c r="F3082" s="73">
        <v>-871</v>
      </c>
      <c r="G3082" s="72" t="s">
        <v>16</v>
      </c>
      <c r="H3082" s="72" t="s">
        <v>17</v>
      </c>
      <c r="I3082" s="72" t="s">
        <v>18</v>
      </c>
      <c r="J3082" s="72" t="s">
        <v>19</v>
      </c>
      <c r="K3082" s="72" t="s">
        <v>25</v>
      </c>
      <c r="L3082" s="72" t="s">
        <v>601</v>
      </c>
      <c r="M3082" s="72"/>
    </row>
    <row r="3083" spans="2:13" x14ac:dyDescent="0.25">
      <c r="B3083" s="72" t="s">
        <v>12</v>
      </c>
      <c r="C3083" s="72" t="s">
        <v>13</v>
      </c>
      <c r="D3083" s="72" t="s">
        <v>14</v>
      </c>
      <c r="E3083" s="72" t="s">
        <v>41</v>
      </c>
      <c r="F3083" s="73">
        <v>-95</v>
      </c>
      <c r="G3083" s="72" t="s">
        <v>16</v>
      </c>
      <c r="H3083" s="72" t="s">
        <v>17</v>
      </c>
      <c r="I3083" s="72" t="s">
        <v>18</v>
      </c>
      <c r="J3083" s="72" t="s">
        <v>19</v>
      </c>
      <c r="K3083" s="72" t="s">
        <v>108</v>
      </c>
      <c r="L3083" s="72" t="s">
        <v>644</v>
      </c>
      <c r="M3083" s="72"/>
    </row>
    <row r="3084" spans="2:13" x14ac:dyDescent="0.25">
      <c r="B3084" s="72" t="s">
        <v>12</v>
      </c>
      <c r="C3084" s="72" t="s">
        <v>13</v>
      </c>
      <c r="D3084" s="72" t="s">
        <v>14</v>
      </c>
      <c r="E3084" s="72" t="s">
        <v>41</v>
      </c>
      <c r="F3084" s="73">
        <v>-2298</v>
      </c>
      <c r="G3084" s="72" t="s">
        <v>16</v>
      </c>
      <c r="H3084" s="72" t="s">
        <v>24</v>
      </c>
      <c r="I3084" s="72" t="s">
        <v>18</v>
      </c>
      <c r="J3084" s="72" t="s">
        <v>19</v>
      </c>
      <c r="K3084" s="72" t="s">
        <v>37</v>
      </c>
      <c r="L3084" s="72" t="s">
        <v>542</v>
      </c>
      <c r="M3084" s="72"/>
    </row>
    <row r="3085" spans="2:13" x14ac:dyDescent="0.25">
      <c r="B3085" s="72" t="s">
        <v>12</v>
      </c>
      <c r="C3085" s="72" t="s">
        <v>13</v>
      </c>
      <c r="D3085" s="72" t="s">
        <v>14</v>
      </c>
      <c r="E3085" s="72" t="s">
        <v>123</v>
      </c>
      <c r="F3085" s="73">
        <v>-537</v>
      </c>
      <c r="G3085" s="72" t="s">
        <v>16</v>
      </c>
      <c r="H3085" s="72" t="s">
        <v>24</v>
      </c>
      <c r="I3085" s="72" t="s">
        <v>18</v>
      </c>
      <c r="J3085" s="72" t="s">
        <v>19</v>
      </c>
      <c r="K3085" s="72" t="s">
        <v>25</v>
      </c>
      <c r="L3085" s="72" t="s">
        <v>363</v>
      </c>
      <c r="M3085" s="72"/>
    </row>
    <row r="3086" spans="2:13" x14ac:dyDescent="0.25">
      <c r="B3086" s="72" t="s">
        <v>12</v>
      </c>
      <c r="C3086" s="72" t="s">
        <v>13</v>
      </c>
      <c r="D3086" s="72" t="s">
        <v>14</v>
      </c>
      <c r="E3086" s="72" t="s">
        <v>68</v>
      </c>
      <c r="F3086" s="73">
        <v>-2891</v>
      </c>
      <c r="G3086" s="72" t="s">
        <v>16</v>
      </c>
      <c r="H3086" s="72" t="s">
        <v>24</v>
      </c>
      <c r="I3086" s="72" t="s">
        <v>18</v>
      </c>
      <c r="J3086" s="72" t="s">
        <v>19</v>
      </c>
      <c r="K3086" s="72" t="s">
        <v>96</v>
      </c>
      <c r="L3086" s="72" t="s">
        <v>194</v>
      </c>
      <c r="M3086" s="72"/>
    </row>
    <row r="3087" spans="2:13" x14ac:dyDescent="0.25">
      <c r="B3087" s="72" t="s">
        <v>12</v>
      </c>
      <c r="C3087" s="72" t="s">
        <v>13</v>
      </c>
      <c r="D3087" s="72" t="s">
        <v>14</v>
      </c>
      <c r="E3087" s="72" t="s">
        <v>68</v>
      </c>
      <c r="F3087" s="73">
        <v>-3952352</v>
      </c>
      <c r="G3087" s="72" t="s">
        <v>16</v>
      </c>
      <c r="H3087" s="72" t="s">
        <v>17</v>
      </c>
      <c r="I3087" s="72" t="s">
        <v>18</v>
      </c>
      <c r="J3087" s="72" t="s">
        <v>19</v>
      </c>
      <c r="K3087" s="72" t="s">
        <v>25</v>
      </c>
      <c r="L3087" s="72" t="s">
        <v>244</v>
      </c>
      <c r="M3087" s="72"/>
    </row>
    <row r="3088" spans="2:13" x14ac:dyDescent="0.25">
      <c r="B3088" s="72" t="s">
        <v>12</v>
      </c>
      <c r="C3088" s="72" t="s">
        <v>13</v>
      </c>
      <c r="D3088" s="72" t="s">
        <v>14</v>
      </c>
      <c r="E3088" s="72" t="s">
        <v>51</v>
      </c>
      <c r="F3088" s="73">
        <v>102432</v>
      </c>
      <c r="G3088" s="72" t="s">
        <v>16</v>
      </c>
      <c r="H3088" s="72" t="s">
        <v>24</v>
      </c>
      <c r="I3088" s="72" t="s">
        <v>18</v>
      </c>
      <c r="J3088" s="72" t="s">
        <v>19</v>
      </c>
      <c r="K3088" s="72" t="s">
        <v>37</v>
      </c>
      <c r="L3088" s="72" t="s">
        <v>183</v>
      </c>
      <c r="M3088" s="72"/>
    </row>
    <row r="3089" spans="2:13" x14ac:dyDescent="0.25">
      <c r="B3089" s="72" t="s">
        <v>12</v>
      </c>
      <c r="C3089" s="72" t="s">
        <v>13</v>
      </c>
      <c r="D3089" s="72" t="s">
        <v>14</v>
      </c>
      <c r="E3089" s="72" t="s">
        <v>65</v>
      </c>
      <c r="F3089" s="73">
        <v>26124</v>
      </c>
      <c r="G3089" s="72" t="s">
        <v>16</v>
      </c>
      <c r="H3089" s="72" t="s">
        <v>24</v>
      </c>
      <c r="I3089" s="72" t="s">
        <v>18</v>
      </c>
      <c r="J3089" s="72" t="s">
        <v>19</v>
      </c>
      <c r="K3089" s="72" t="s">
        <v>96</v>
      </c>
      <c r="L3089" s="72" t="s">
        <v>318</v>
      </c>
      <c r="M3089" s="72" t="s">
        <v>133</v>
      </c>
    </row>
    <row r="3090" spans="2:13" x14ac:dyDescent="0.25">
      <c r="B3090" s="72" t="s">
        <v>12</v>
      </c>
      <c r="C3090" s="72" t="s">
        <v>13</v>
      </c>
      <c r="D3090" s="72" t="s">
        <v>14</v>
      </c>
      <c r="E3090" s="72" t="s">
        <v>83</v>
      </c>
      <c r="F3090" s="73">
        <v>2326</v>
      </c>
      <c r="G3090" s="72" t="s">
        <v>16</v>
      </c>
      <c r="H3090" s="72" t="s">
        <v>24</v>
      </c>
      <c r="I3090" s="72" t="s">
        <v>18</v>
      </c>
      <c r="J3090" s="72" t="s">
        <v>19</v>
      </c>
      <c r="K3090" s="72" t="s">
        <v>117</v>
      </c>
      <c r="L3090" s="72" t="s">
        <v>640</v>
      </c>
      <c r="M3090" s="72"/>
    </row>
    <row r="3091" spans="2:13" x14ac:dyDescent="0.25">
      <c r="B3091" s="72" t="s">
        <v>12</v>
      </c>
      <c r="C3091" s="72" t="s">
        <v>13</v>
      </c>
      <c r="D3091" s="72" t="s">
        <v>14</v>
      </c>
      <c r="E3091" s="72" t="s">
        <v>51</v>
      </c>
      <c r="F3091" s="73">
        <v>61797</v>
      </c>
      <c r="G3091" s="72" t="s">
        <v>16</v>
      </c>
      <c r="H3091" s="72" t="s">
        <v>24</v>
      </c>
      <c r="I3091" s="72" t="s">
        <v>18</v>
      </c>
      <c r="J3091" s="72" t="s">
        <v>19</v>
      </c>
      <c r="K3091" s="72" t="s">
        <v>63</v>
      </c>
      <c r="L3091" s="72" t="s">
        <v>64</v>
      </c>
      <c r="M3091" s="72"/>
    </row>
    <row r="3092" spans="2:13" x14ac:dyDescent="0.25">
      <c r="B3092" s="72" t="s">
        <v>12</v>
      </c>
      <c r="C3092" s="72" t="s">
        <v>13</v>
      </c>
      <c r="D3092" s="72" t="s">
        <v>14</v>
      </c>
      <c r="E3092" s="72" t="s">
        <v>79</v>
      </c>
      <c r="F3092" s="73">
        <v>-928</v>
      </c>
      <c r="G3092" s="72" t="s">
        <v>16</v>
      </c>
      <c r="H3092" s="72" t="s">
        <v>24</v>
      </c>
      <c r="I3092" s="72" t="s">
        <v>18</v>
      </c>
      <c r="J3092" s="72" t="s">
        <v>19</v>
      </c>
      <c r="K3092" s="72" t="s">
        <v>185</v>
      </c>
      <c r="L3092" s="72" t="s">
        <v>309</v>
      </c>
      <c r="M3092" s="72"/>
    </row>
    <row r="3093" spans="2:13" x14ac:dyDescent="0.25">
      <c r="B3093" s="72" t="s">
        <v>12</v>
      </c>
      <c r="C3093" s="72" t="s">
        <v>13</v>
      </c>
      <c r="D3093" s="72" t="s">
        <v>14</v>
      </c>
      <c r="E3093" s="72" t="s">
        <v>68</v>
      </c>
      <c r="F3093" s="73">
        <v>-50</v>
      </c>
      <c r="G3093" s="72" t="s">
        <v>16</v>
      </c>
      <c r="H3093" s="72" t="s">
        <v>24</v>
      </c>
      <c r="I3093" s="72" t="s">
        <v>18</v>
      </c>
      <c r="J3093" s="72" t="s">
        <v>19</v>
      </c>
      <c r="K3093" s="72" t="s">
        <v>25</v>
      </c>
      <c r="L3093" s="72" t="s">
        <v>603</v>
      </c>
      <c r="M3093" s="72"/>
    </row>
    <row r="3094" spans="2:13" x14ac:dyDescent="0.25">
      <c r="B3094" s="72" t="s">
        <v>12</v>
      </c>
      <c r="C3094" s="72" t="s">
        <v>13</v>
      </c>
      <c r="D3094" s="72" t="s">
        <v>14</v>
      </c>
      <c r="E3094" s="72" t="s">
        <v>256</v>
      </c>
      <c r="F3094" s="73">
        <v>-17446</v>
      </c>
      <c r="G3094" s="72" t="s">
        <v>16</v>
      </c>
      <c r="H3094" s="72" t="s">
        <v>24</v>
      </c>
      <c r="I3094" s="72" t="s">
        <v>18</v>
      </c>
      <c r="J3094" s="72" t="s">
        <v>19</v>
      </c>
      <c r="K3094" s="72" t="s">
        <v>37</v>
      </c>
      <c r="L3094" s="72" t="s">
        <v>129</v>
      </c>
      <c r="M3094" s="72"/>
    </row>
    <row r="3095" spans="2:13" x14ac:dyDescent="0.25">
      <c r="B3095" s="72" t="s">
        <v>12</v>
      </c>
      <c r="C3095" s="72" t="s">
        <v>13</v>
      </c>
      <c r="D3095" s="72" t="s">
        <v>14</v>
      </c>
      <c r="E3095" s="72" t="s">
        <v>187</v>
      </c>
      <c r="F3095" s="73">
        <v>400181</v>
      </c>
      <c r="G3095" s="72" t="s">
        <v>16</v>
      </c>
      <c r="H3095" s="72" t="s">
        <v>17</v>
      </c>
      <c r="I3095" s="72" t="s">
        <v>18</v>
      </c>
      <c r="J3095" s="72" t="s">
        <v>227</v>
      </c>
      <c r="K3095" s="72" t="s">
        <v>25</v>
      </c>
      <c r="L3095" s="72" t="s">
        <v>149</v>
      </c>
      <c r="M3095" s="72" t="s">
        <v>112</v>
      </c>
    </row>
    <row r="3096" spans="2:13" x14ac:dyDescent="0.25">
      <c r="B3096" s="72" t="s">
        <v>12</v>
      </c>
      <c r="C3096" s="72" t="s">
        <v>13</v>
      </c>
      <c r="D3096" s="72" t="s">
        <v>14</v>
      </c>
      <c r="E3096" s="72" t="s">
        <v>256</v>
      </c>
      <c r="F3096" s="73">
        <v>-1102</v>
      </c>
      <c r="G3096" s="72" t="s">
        <v>16</v>
      </c>
      <c r="H3096" s="72" t="s">
        <v>24</v>
      </c>
      <c r="I3096" s="72" t="s">
        <v>18</v>
      </c>
      <c r="J3096" s="72" t="s">
        <v>19</v>
      </c>
      <c r="K3096" s="72" t="s">
        <v>25</v>
      </c>
      <c r="L3096" s="72" t="s">
        <v>338</v>
      </c>
      <c r="M3096" s="72"/>
    </row>
    <row r="3097" spans="2:13" x14ac:dyDescent="0.25">
      <c r="B3097" s="72" t="s">
        <v>12</v>
      </c>
      <c r="C3097" s="72" t="s">
        <v>13</v>
      </c>
      <c r="D3097" s="72" t="s">
        <v>14</v>
      </c>
      <c r="E3097" s="72" t="s">
        <v>144</v>
      </c>
      <c r="F3097" s="73">
        <v>256575</v>
      </c>
      <c r="G3097" s="72" t="s">
        <v>16</v>
      </c>
      <c r="H3097" s="72" t="s">
        <v>24</v>
      </c>
      <c r="I3097" s="72" t="s">
        <v>18</v>
      </c>
      <c r="J3097" s="72" t="s">
        <v>19</v>
      </c>
      <c r="K3097" s="72" t="s">
        <v>130</v>
      </c>
      <c r="L3097" s="72" t="s">
        <v>606</v>
      </c>
      <c r="M3097" s="72" t="s">
        <v>184</v>
      </c>
    </row>
    <row r="3098" spans="2:13" x14ac:dyDescent="0.25">
      <c r="B3098" s="72" t="s">
        <v>12</v>
      </c>
      <c r="C3098" s="72" t="s">
        <v>13</v>
      </c>
      <c r="D3098" s="72" t="s">
        <v>14</v>
      </c>
      <c r="E3098" s="72" t="s">
        <v>51</v>
      </c>
      <c r="F3098" s="73">
        <v>227635</v>
      </c>
      <c r="G3098" s="72" t="s">
        <v>16</v>
      </c>
      <c r="H3098" s="72" t="s">
        <v>24</v>
      </c>
      <c r="I3098" s="72" t="s">
        <v>18</v>
      </c>
      <c r="J3098" s="72" t="s">
        <v>19</v>
      </c>
      <c r="K3098" s="72" t="s">
        <v>37</v>
      </c>
      <c r="L3098" s="72" t="s">
        <v>394</v>
      </c>
      <c r="M3098" s="72"/>
    </row>
    <row r="3099" spans="2:13" x14ac:dyDescent="0.25">
      <c r="B3099" s="72" t="s">
        <v>12</v>
      </c>
      <c r="C3099" s="72" t="s">
        <v>13</v>
      </c>
      <c r="D3099" s="72" t="s">
        <v>14</v>
      </c>
      <c r="E3099" s="72" t="s">
        <v>146</v>
      </c>
      <c r="F3099" s="73">
        <v>-109457</v>
      </c>
      <c r="G3099" s="72" t="s">
        <v>16</v>
      </c>
      <c r="H3099" s="72" t="s">
        <v>17</v>
      </c>
      <c r="I3099" s="72" t="s">
        <v>18</v>
      </c>
      <c r="J3099" s="72" t="s">
        <v>19</v>
      </c>
      <c r="K3099" s="72" t="s">
        <v>25</v>
      </c>
      <c r="L3099" s="72" t="s">
        <v>431</v>
      </c>
      <c r="M3099" s="72"/>
    </row>
    <row r="3100" spans="2:13" x14ac:dyDescent="0.25">
      <c r="B3100" s="72" t="s">
        <v>12</v>
      </c>
      <c r="C3100" s="72" t="s">
        <v>13</v>
      </c>
      <c r="D3100" s="72" t="s">
        <v>14</v>
      </c>
      <c r="E3100" s="72" t="s">
        <v>51</v>
      </c>
      <c r="F3100" s="73">
        <v>86</v>
      </c>
      <c r="G3100" s="72" t="s">
        <v>16</v>
      </c>
      <c r="H3100" s="72" t="s">
        <v>24</v>
      </c>
      <c r="I3100" s="72" t="s">
        <v>18</v>
      </c>
      <c r="J3100" s="72" t="s">
        <v>19</v>
      </c>
      <c r="K3100" s="72" t="s">
        <v>130</v>
      </c>
      <c r="L3100" s="72" t="s">
        <v>576</v>
      </c>
      <c r="M3100" s="72"/>
    </row>
    <row r="3101" spans="2:13" x14ac:dyDescent="0.25">
      <c r="B3101" s="72" t="s">
        <v>12</v>
      </c>
      <c r="C3101" s="72" t="s">
        <v>13</v>
      </c>
      <c r="D3101" s="72" t="s">
        <v>14</v>
      </c>
      <c r="E3101" s="72" t="s">
        <v>51</v>
      </c>
      <c r="F3101" s="73">
        <v>25812</v>
      </c>
      <c r="G3101" s="72" t="s">
        <v>16</v>
      </c>
      <c r="H3101" s="72" t="s">
        <v>24</v>
      </c>
      <c r="I3101" s="72" t="s">
        <v>48</v>
      </c>
      <c r="J3101" s="72" t="s">
        <v>19</v>
      </c>
      <c r="K3101" s="72" t="s">
        <v>49</v>
      </c>
      <c r="L3101" s="72" t="s">
        <v>248</v>
      </c>
      <c r="M3101" s="72"/>
    </row>
    <row r="3102" spans="2:13" x14ac:dyDescent="0.25">
      <c r="B3102" s="72" t="s">
        <v>12</v>
      </c>
      <c r="C3102" s="72" t="s">
        <v>13</v>
      </c>
      <c r="D3102" s="72" t="s">
        <v>14</v>
      </c>
      <c r="E3102" s="72" t="s">
        <v>144</v>
      </c>
      <c r="F3102" s="73">
        <v>296542</v>
      </c>
      <c r="G3102" s="72" t="s">
        <v>16</v>
      </c>
      <c r="H3102" s="72" t="s">
        <v>24</v>
      </c>
      <c r="I3102" s="72" t="s">
        <v>18</v>
      </c>
      <c r="J3102" s="72" t="s">
        <v>19</v>
      </c>
      <c r="K3102" s="72" t="s">
        <v>37</v>
      </c>
      <c r="L3102" s="72" t="s">
        <v>494</v>
      </c>
      <c r="M3102" s="72" t="s">
        <v>22</v>
      </c>
    </row>
    <row r="3103" spans="2:13" x14ac:dyDescent="0.25">
      <c r="B3103" s="72" t="s">
        <v>12</v>
      </c>
      <c r="C3103" s="72" t="s">
        <v>13</v>
      </c>
      <c r="D3103" s="72" t="s">
        <v>14</v>
      </c>
      <c r="E3103" s="72" t="s">
        <v>39</v>
      </c>
      <c r="F3103" s="73">
        <v>-118</v>
      </c>
      <c r="G3103" s="72" t="s">
        <v>16</v>
      </c>
      <c r="H3103" s="72" t="s">
        <v>24</v>
      </c>
      <c r="I3103" s="72" t="s">
        <v>18</v>
      </c>
      <c r="J3103" s="72" t="s">
        <v>19</v>
      </c>
      <c r="K3103" s="72" t="s">
        <v>117</v>
      </c>
      <c r="L3103" s="72" t="s">
        <v>455</v>
      </c>
      <c r="M3103" s="72"/>
    </row>
    <row r="3104" spans="2:13" x14ac:dyDescent="0.25">
      <c r="B3104" s="72" t="s">
        <v>12</v>
      </c>
      <c r="C3104" s="72" t="s">
        <v>13</v>
      </c>
      <c r="D3104" s="72" t="s">
        <v>14</v>
      </c>
      <c r="E3104" s="72" t="s">
        <v>51</v>
      </c>
      <c r="F3104" s="73">
        <v>198460</v>
      </c>
      <c r="G3104" s="72" t="s">
        <v>16</v>
      </c>
      <c r="H3104" s="72" t="s">
        <v>24</v>
      </c>
      <c r="I3104" s="72" t="s">
        <v>18</v>
      </c>
      <c r="J3104" s="72" t="s">
        <v>19</v>
      </c>
      <c r="K3104" s="72" t="s">
        <v>99</v>
      </c>
      <c r="L3104" s="72" t="s">
        <v>655</v>
      </c>
      <c r="M3104" s="72"/>
    </row>
    <row r="3105" spans="2:13" x14ac:dyDescent="0.25">
      <c r="B3105" s="72" t="s">
        <v>12</v>
      </c>
      <c r="C3105" s="72" t="s">
        <v>13</v>
      </c>
      <c r="D3105" s="72" t="s">
        <v>14</v>
      </c>
      <c r="E3105" s="72" t="s">
        <v>123</v>
      </c>
      <c r="F3105" s="73">
        <v>-4142</v>
      </c>
      <c r="G3105" s="72" t="s">
        <v>16</v>
      </c>
      <c r="H3105" s="72" t="s">
        <v>24</v>
      </c>
      <c r="I3105" s="72" t="s">
        <v>18</v>
      </c>
      <c r="J3105" s="72" t="s">
        <v>19</v>
      </c>
      <c r="K3105" s="72" t="s">
        <v>96</v>
      </c>
      <c r="L3105" s="72" t="s">
        <v>172</v>
      </c>
      <c r="M3105" s="72"/>
    </row>
    <row r="3106" spans="2:13" x14ac:dyDescent="0.25">
      <c r="B3106" s="72" t="s">
        <v>12</v>
      </c>
      <c r="C3106" s="72" t="s">
        <v>13</v>
      </c>
      <c r="D3106" s="72" t="s">
        <v>14</v>
      </c>
      <c r="E3106" s="72" t="s">
        <v>146</v>
      </c>
      <c r="F3106" s="73">
        <v>-21468</v>
      </c>
      <c r="G3106" s="72" t="s">
        <v>16</v>
      </c>
      <c r="H3106" s="72" t="s">
        <v>24</v>
      </c>
      <c r="I3106" s="72" t="s">
        <v>18</v>
      </c>
      <c r="J3106" s="72" t="s">
        <v>19</v>
      </c>
      <c r="K3106" s="72" t="s">
        <v>37</v>
      </c>
      <c r="L3106" s="72" t="s">
        <v>301</v>
      </c>
      <c r="M3106" s="72"/>
    </row>
    <row r="3107" spans="2:13" x14ac:dyDescent="0.25">
      <c r="B3107" s="72" t="s">
        <v>12</v>
      </c>
      <c r="C3107" s="72" t="s">
        <v>13</v>
      </c>
      <c r="D3107" s="72" t="s">
        <v>14</v>
      </c>
      <c r="E3107" s="72" t="s">
        <v>594</v>
      </c>
      <c r="F3107" s="73">
        <v>815</v>
      </c>
      <c r="G3107" s="72" t="s">
        <v>16</v>
      </c>
      <c r="H3107" s="72" t="s">
        <v>24</v>
      </c>
      <c r="I3107" s="72" t="s">
        <v>18</v>
      </c>
      <c r="J3107" s="72" t="s">
        <v>19</v>
      </c>
      <c r="K3107" s="72" t="s">
        <v>37</v>
      </c>
      <c r="L3107" s="72" t="s">
        <v>59</v>
      </c>
      <c r="M3107" s="72"/>
    </row>
    <row r="3108" spans="2:13" x14ac:dyDescent="0.25">
      <c r="B3108" s="72" t="s">
        <v>12</v>
      </c>
      <c r="C3108" s="72" t="s">
        <v>13</v>
      </c>
      <c r="D3108" s="72" t="s">
        <v>14</v>
      </c>
      <c r="E3108" s="72" t="s">
        <v>144</v>
      </c>
      <c r="F3108" s="73">
        <v>3548384</v>
      </c>
      <c r="G3108" s="72" t="s">
        <v>16</v>
      </c>
      <c r="H3108" s="72" t="s">
        <v>24</v>
      </c>
      <c r="I3108" s="72" t="s">
        <v>18</v>
      </c>
      <c r="J3108" s="72" t="s">
        <v>19</v>
      </c>
      <c r="K3108" s="72" t="s">
        <v>37</v>
      </c>
      <c r="L3108" s="72" t="s">
        <v>611</v>
      </c>
      <c r="M3108" s="72" t="s">
        <v>22</v>
      </c>
    </row>
    <row r="3109" spans="2:13" x14ac:dyDescent="0.25">
      <c r="B3109" s="72" t="s">
        <v>12</v>
      </c>
      <c r="C3109" s="72" t="s">
        <v>13</v>
      </c>
      <c r="D3109" s="72" t="s">
        <v>14</v>
      </c>
      <c r="E3109" s="72" t="s">
        <v>68</v>
      </c>
      <c r="F3109" s="73">
        <v>-19599</v>
      </c>
      <c r="G3109" s="72" t="s">
        <v>16</v>
      </c>
      <c r="H3109" s="72" t="s">
        <v>24</v>
      </c>
      <c r="I3109" s="72" t="s">
        <v>18</v>
      </c>
      <c r="J3109" s="72" t="s">
        <v>19</v>
      </c>
      <c r="K3109" s="72" t="s">
        <v>130</v>
      </c>
      <c r="L3109" s="72" t="s">
        <v>418</v>
      </c>
      <c r="M3109" s="72"/>
    </row>
    <row r="3110" spans="2:13" x14ac:dyDescent="0.25">
      <c r="B3110" s="72" t="s">
        <v>12</v>
      </c>
      <c r="C3110" s="72" t="s">
        <v>13</v>
      </c>
      <c r="D3110" s="72" t="s">
        <v>14</v>
      </c>
      <c r="E3110" s="72" t="s">
        <v>41</v>
      </c>
      <c r="F3110" s="73">
        <v>-4141</v>
      </c>
      <c r="G3110" s="72" t="s">
        <v>16</v>
      </c>
      <c r="H3110" s="72" t="s">
        <v>24</v>
      </c>
      <c r="I3110" s="72" t="s">
        <v>18</v>
      </c>
      <c r="J3110" s="72" t="s">
        <v>19</v>
      </c>
      <c r="K3110" s="72" t="s">
        <v>49</v>
      </c>
      <c r="L3110" s="72" t="s">
        <v>288</v>
      </c>
      <c r="M3110" s="72"/>
    </row>
    <row r="3111" spans="2:13" x14ac:dyDescent="0.25">
      <c r="B3111" s="72" t="s">
        <v>12</v>
      </c>
      <c r="C3111" s="72" t="s">
        <v>13</v>
      </c>
      <c r="D3111" s="72" t="s">
        <v>14</v>
      </c>
      <c r="E3111" s="72" t="s">
        <v>68</v>
      </c>
      <c r="F3111" s="73">
        <v>-42226</v>
      </c>
      <c r="G3111" s="72" t="s">
        <v>16</v>
      </c>
      <c r="H3111" s="72" t="s">
        <v>24</v>
      </c>
      <c r="I3111" s="72" t="s">
        <v>18</v>
      </c>
      <c r="J3111" s="72" t="s">
        <v>19</v>
      </c>
      <c r="K3111" s="72" t="s">
        <v>63</v>
      </c>
      <c r="L3111" s="72" t="s">
        <v>564</v>
      </c>
      <c r="M3111" s="72"/>
    </row>
    <row r="3112" spans="2:13" x14ac:dyDescent="0.25">
      <c r="B3112" s="72" t="s">
        <v>12</v>
      </c>
      <c r="C3112" s="72" t="s">
        <v>13</v>
      </c>
      <c r="D3112" s="72" t="s">
        <v>14</v>
      </c>
      <c r="E3112" s="72" t="s">
        <v>27</v>
      </c>
      <c r="F3112" s="73">
        <v>92271</v>
      </c>
      <c r="G3112" s="72" t="s">
        <v>16</v>
      </c>
      <c r="H3112" s="72" t="s">
        <v>17</v>
      </c>
      <c r="I3112" s="72" t="s">
        <v>18</v>
      </c>
      <c r="J3112" s="72" t="s">
        <v>19</v>
      </c>
      <c r="K3112" s="72" t="s">
        <v>37</v>
      </c>
      <c r="L3112" s="72" t="s">
        <v>232</v>
      </c>
      <c r="M3112" s="72" t="s">
        <v>57</v>
      </c>
    </row>
    <row r="3113" spans="2:13" x14ac:dyDescent="0.25">
      <c r="B3113" s="72" t="s">
        <v>12</v>
      </c>
      <c r="C3113" s="72" t="s">
        <v>13</v>
      </c>
      <c r="D3113" s="72" t="s">
        <v>14</v>
      </c>
      <c r="E3113" s="72" t="s">
        <v>79</v>
      </c>
      <c r="F3113" s="73">
        <v>-61213</v>
      </c>
      <c r="G3113" s="72" t="s">
        <v>269</v>
      </c>
      <c r="H3113" s="72" t="s">
        <v>24</v>
      </c>
      <c r="I3113" s="72" t="s">
        <v>18</v>
      </c>
      <c r="J3113" s="72" t="s">
        <v>628</v>
      </c>
      <c r="K3113" s="72" t="s">
        <v>117</v>
      </c>
      <c r="L3113" s="72" t="s">
        <v>271</v>
      </c>
      <c r="M3113" s="72"/>
    </row>
    <row r="3114" spans="2:13" x14ac:dyDescent="0.25">
      <c r="B3114" s="72" t="s">
        <v>12</v>
      </c>
      <c r="C3114" s="72" t="s">
        <v>13</v>
      </c>
      <c r="D3114" s="72" t="s">
        <v>14</v>
      </c>
      <c r="E3114" s="72" t="s">
        <v>51</v>
      </c>
      <c r="F3114" s="73">
        <v>83231</v>
      </c>
      <c r="G3114" s="72" t="s">
        <v>16</v>
      </c>
      <c r="H3114" s="72" t="s">
        <v>17</v>
      </c>
      <c r="I3114" s="72" t="s">
        <v>18</v>
      </c>
      <c r="J3114" s="72" t="s">
        <v>19</v>
      </c>
      <c r="K3114" s="72" t="s">
        <v>25</v>
      </c>
      <c r="L3114" s="72" t="s">
        <v>122</v>
      </c>
      <c r="M3114" s="72"/>
    </row>
    <row r="3115" spans="2:13" x14ac:dyDescent="0.25">
      <c r="B3115" s="72" t="s">
        <v>12</v>
      </c>
      <c r="C3115" s="72" t="s">
        <v>13</v>
      </c>
      <c r="D3115" s="72" t="s">
        <v>14</v>
      </c>
      <c r="E3115" s="72" t="s">
        <v>68</v>
      </c>
      <c r="F3115" s="73">
        <v>-25639</v>
      </c>
      <c r="G3115" s="72" t="s">
        <v>16</v>
      </c>
      <c r="H3115" s="72" t="s">
        <v>24</v>
      </c>
      <c r="I3115" s="72" t="s">
        <v>18</v>
      </c>
      <c r="J3115" s="72" t="s">
        <v>19</v>
      </c>
      <c r="K3115" s="72" t="s">
        <v>25</v>
      </c>
      <c r="L3115" s="72" t="s">
        <v>402</v>
      </c>
      <c r="M3115" s="72"/>
    </row>
    <row r="3116" spans="2:13" x14ac:dyDescent="0.25">
      <c r="B3116" s="72" t="s">
        <v>12</v>
      </c>
      <c r="C3116" s="72" t="s">
        <v>13</v>
      </c>
      <c r="D3116" s="72" t="s">
        <v>14</v>
      </c>
      <c r="E3116" s="72" t="s">
        <v>94</v>
      </c>
      <c r="F3116" s="73">
        <v>813</v>
      </c>
      <c r="G3116" s="72" t="s">
        <v>16</v>
      </c>
      <c r="H3116" s="72" t="s">
        <v>24</v>
      </c>
      <c r="I3116" s="72" t="s">
        <v>18</v>
      </c>
      <c r="J3116" s="72" t="s">
        <v>19</v>
      </c>
      <c r="K3116" s="72" t="s">
        <v>37</v>
      </c>
      <c r="L3116" s="72" t="s">
        <v>658</v>
      </c>
      <c r="M3116" s="72"/>
    </row>
    <row r="3117" spans="2:13" x14ac:dyDescent="0.25">
      <c r="B3117" s="72" t="s">
        <v>12</v>
      </c>
      <c r="C3117" s="72" t="s">
        <v>13</v>
      </c>
      <c r="D3117" s="72" t="s">
        <v>14</v>
      </c>
      <c r="E3117" s="72" t="s">
        <v>300</v>
      </c>
      <c r="F3117" s="73">
        <v>43950</v>
      </c>
      <c r="G3117" s="72" t="s">
        <v>16</v>
      </c>
      <c r="H3117" s="72" t="s">
        <v>24</v>
      </c>
      <c r="I3117" s="72" t="s">
        <v>18</v>
      </c>
      <c r="J3117" s="72" t="s">
        <v>19</v>
      </c>
      <c r="K3117" s="72" t="s">
        <v>37</v>
      </c>
      <c r="L3117" s="72" t="s">
        <v>635</v>
      </c>
      <c r="M3117" s="72" t="s">
        <v>29</v>
      </c>
    </row>
    <row r="3118" spans="2:13" x14ac:dyDescent="0.25">
      <c r="B3118" s="72" t="s">
        <v>12</v>
      </c>
      <c r="C3118" s="72" t="s">
        <v>13</v>
      </c>
      <c r="D3118" s="72" t="s">
        <v>14</v>
      </c>
      <c r="E3118" s="72" t="s">
        <v>51</v>
      </c>
      <c r="F3118" s="73">
        <v>13488</v>
      </c>
      <c r="G3118" s="72" t="s">
        <v>16</v>
      </c>
      <c r="H3118" s="72" t="s">
        <v>24</v>
      </c>
      <c r="I3118" s="72" t="s">
        <v>18</v>
      </c>
      <c r="J3118" s="72" t="s">
        <v>19</v>
      </c>
      <c r="K3118" s="72" t="s">
        <v>130</v>
      </c>
      <c r="L3118" s="72" t="s">
        <v>643</v>
      </c>
      <c r="M3118" s="72"/>
    </row>
    <row r="3119" spans="2:13" x14ac:dyDescent="0.25">
      <c r="B3119" s="72" t="s">
        <v>12</v>
      </c>
      <c r="C3119" s="72" t="s">
        <v>13</v>
      </c>
      <c r="D3119" s="72" t="s">
        <v>14</v>
      </c>
      <c r="E3119" s="72" t="s">
        <v>83</v>
      </c>
      <c r="F3119" s="73">
        <v>1017</v>
      </c>
      <c r="G3119" s="72" t="s">
        <v>16</v>
      </c>
      <c r="H3119" s="72" t="s">
        <v>24</v>
      </c>
      <c r="I3119" s="72" t="s">
        <v>18</v>
      </c>
      <c r="J3119" s="72" t="s">
        <v>19</v>
      </c>
      <c r="K3119" s="72" t="s">
        <v>117</v>
      </c>
      <c r="L3119" s="72" t="s">
        <v>609</v>
      </c>
      <c r="M3119" s="72"/>
    </row>
    <row r="3120" spans="2:13" x14ac:dyDescent="0.25">
      <c r="B3120" s="72" t="s">
        <v>12</v>
      </c>
      <c r="C3120" s="72" t="s">
        <v>13</v>
      </c>
      <c r="D3120" s="72" t="s">
        <v>14</v>
      </c>
      <c r="E3120" s="72" t="s">
        <v>55</v>
      </c>
      <c r="F3120" s="73">
        <v>18035470</v>
      </c>
      <c r="G3120" s="72" t="s">
        <v>16</v>
      </c>
      <c r="H3120" s="72" t="s">
        <v>17</v>
      </c>
      <c r="I3120" s="72" t="s">
        <v>18</v>
      </c>
      <c r="J3120" s="72" t="s">
        <v>19</v>
      </c>
      <c r="K3120" s="72" t="s">
        <v>25</v>
      </c>
      <c r="L3120" s="72" t="s">
        <v>365</v>
      </c>
      <c r="M3120" s="72" t="s">
        <v>57</v>
      </c>
    </row>
    <row r="3121" spans="2:13" x14ac:dyDescent="0.25">
      <c r="B3121" s="72" t="s">
        <v>12</v>
      </c>
      <c r="C3121" s="72" t="s">
        <v>13</v>
      </c>
      <c r="D3121" s="72" t="s">
        <v>14</v>
      </c>
      <c r="E3121" s="72" t="s">
        <v>83</v>
      </c>
      <c r="F3121" s="73">
        <v>110</v>
      </c>
      <c r="G3121" s="72" t="s">
        <v>16</v>
      </c>
      <c r="H3121" s="72" t="s">
        <v>24</v>
      </c>
      <c r="I3121" s="72" t="s">
        <v>18</v>
      </c>
      <c r="J3121" s="72" t="s">
        <v>19</v>
      </c>
      <c r="K3121" s="72" t="s">
        <v>130</v>
      </c>
      <c r="L3121" s="72" t="s">
        <v>593</v>
      </c>
      <c r="M3121" s="72"/>
    </row>
    <row r="3122" spans="2:13" x14ac:dyDescent="0.25">
      <c r="B3122" s="72" t="s">
        <v>12</v>
      </c>
      <c r="C3122" s="72" t="s">
        <v>13</v>
      </c>
      <c r="D3122" s="72" t="s">
        <v>14</v>
      </c>
      <c r="E3122" s="72" t="s">
        <v>256</v>
      </c>
      <c r="F3122" s="73">
        <v>-8837</v>
      </c>
      <c r="G3122" s="72" t="s">
        <v>16</v>
      </c>
      <c r="H3122" s="72" t="s">
        <v>24</v>
      </c>
      <c r="I3122" s="72" t="s">
        <v>18</v>
      </c>
      <c r="J3122" s="72" t="s">
        <v>19</v>
      </c>
      <c r="K3122" s="72" t="s">
        <v>96</v>
      </c>
      <c r="L3122" s="72" t="s">
        <v>403</v>
      </c>
      <c r="M3122" s="72"/>
    </row>
    <row r="3123" spans="2:13" x14ac:dyDescent="0.25">
      <c r="B3123" s="72" t="s">
        <v>12</v>
      </c>
      <c r="C3123" s="72" t="s">
        <v>13</v>
      </c>
      <c r="D3123" s="72" t="s">
        <v>14</v>
      </c>
      <c r="E3123" s="72" t="s">
        <v>187</v>
      </c>
      <c r="F3123" s="73">
        <v>2822676</v>
      </c>
      <c r="G3123" s="72" t="s">
        <v>16</v>
      </c>
      <c r="H3123" s="72" t="s">
        <v>24</v>
      </c>
      <c r="I3123" s="72" t="s">
        <v>18</v>
      </c>
      <c r="J3123" s="72" t="s">
        <v>19</v>
      </c>
      <c r="K3123" s="72" t="s">
        <v>37</v>
      </c>
      <c r="L3123" s="72" t="s">
        <v>320</v>
      </c>
      <c r="M3123" s="72" t="s">
        <v>112</v>
      </c>
    </row>
    <row r="3124" spans="2:13" x14ac:dyDescent="0.25">
      <c r="B3124" s="72" t="s">
        <v>12</v>
      </c>
      <c r="C3124" s="72" t="s">
        <v>13</v>
      </c>
      <c r="D3124" s="72" t="s">
        <v>14</v>
      </c>
      <c r="E3124" s="72" t="s">
        <v>594</v>
      </c>
      <c r="F3124" s="73">
        <v>231</v>
      </c>
      <c r="G3124" s="72" t="s">
        <v>16</v>
      </c>
      <c r="H3124" s="72" t="s">
        <v>17</v>
      </c>
      <c r="I3124" s="72" t="s">
        <v>48</v>
      </c>
      <c r="J3124" s="72" t="s">
        <v>19</v>
      </c>
      <c r="K3124" s="72" t="s">
        <v>20</v>
      </c>
      <c r="L3124" s="72" t="s">
        <v>327</v>
      </c>
      <c r="M3124" s="72"/>
    </row>
    <row r="3125" spans="2:13" x14ac:dyDescent="0.25">
      <c r="B3125" s="72" t="s">
        <v>12</v>
      </c>
      <c r="C3125" s="72" t="s">
        <v>13</v>
      </c>
      <c r="D3125" s="72" t="s">
        <v>14</v>
      </c>
      <c r="E3125" s="72" t="s">
        <v>353</v>
      </c>
      <c r="F3125" s="73">
        <v>52379</v>
      </c>
      <c r="G3125" s="72" t="s">
        <v>16</v>
      </c>
      <c r="H3125" s="72" t="s">
        <v>17</v>
      </c>
      <c r="I3125" s="72" t="s">
        <v>18</v>
      </c>
      <c r="J3125" s="72" t="s">
        <v>19</v>
      </c>
      <c r="K3125" s="72" t="s">
        <v>25</v>
      </c>
      <c r="L3125" s="72" t="s">
        <v>442</v>
      </c>
      <c r="M3125" s="72" t="s">
        <v>67</v>
      </c>
    </row>
    <row r="3126" spans="2:13" x14ac:dyDescent="0.25">
      <c r="B3126" s="72" t="s">
        <v>12</v>
      </c>
      <c r="C3126" s="72" t="s">
        <v>13</v>
      </c>
      <c r="D3126" s="72" t="s">
        <v>14</v>
      </c>
      <c r="E3126" s="72" t="s">
        <v>68</v>
      </c>
      <c r="F3126" s="73">
        <v>-2084665</v>
      </c>
      <c r="G3126" s="72" t="s">
        <v>16</v>
      </c>
      <c r="H3126" s="72" t="s">
        <v>24</v>
      </c>
      <c r="I3126" s="72" t="s">
        <v>18</v>
      </c>
      <c r="J3126" s="72" t="s">
        <v>19</v>
      </c>
      <c r="K3126" s="72" t="s">
        <v>102</v>
      </c>
      <c r="L3126" s="72" t="s">
        <v>196</v>
      </c>
      <c r="M3126" s="72"/>
    </row>
    <row r="3127" spans="2:13" x14ac:dyDescent="0.25">
      <c r="B3127" s="72" t="s">
        <v>12</v>
      </c>
      <c r="C3127" s="72" t="s">
        <v>13</v>
      </c>
      <c r="D3127" s="72" t="s">
        <v>14</v>
      </c>
      <c r="E3127" s="72" t="s">
        <v>258</v>
      </c>
      <c r="F3127" s="73">
        <v>178276</v>
      </c>
      <c r="G3127" s="72" t="s">
        <v>16</v>
      </c>
      <c r="H3127" s="72" t="s">
        <v>24</v>
      </c>
      <c r="I3127" s="72" t="s">
        <v>18</v>
      </c>
      <c r="J3127" s="72" t="s">
        <v>19</v>
      </c>
      <c r="K3127" s="72" t="s">
        <v>99</v>
      </c>
      <c r="L3127" s="72" t="s">
        <v>361</v>
      </c>
      <c r="M3127" s="72" t="s">
        <v>303</v>
      </c>
    </row>
    <row r="3128" spans="2:13" x14ac:dyDescent="0.25">
      <c r="B3128" s="72" t="s">
        <v>12</v>
      </c>
      <c r="C3128" s="72" t="s">
        <v>13</v>
      </c>
      <c r="D3128" s="72" t="s">
        <v>14</v>
      </c>
      <c r="E3128" s="72" t="s">
        <v>94</v>
      </c>
      <c r="F3128" s="73">
        <v>3582</v>
      </c>
      <c r="G3128" s="72" t="s">
        <v>16</v>
      </c>
      <c r="H3128" s="72" t="s">
        <v>17</v>
      </c>
      <c r="I3128" s="72" t="s">
        <v>18</v>
      </c>
      <c r="J3128" s="72" t="s">
        <v>19</v>
      </c>
      <c r="K3128" s="72" t="s">
        <v>20</v>
      </c>
      <c r="L3128" s="72" t="s">
        <v>505</v>
      </c>
      <c r="M3128" s="72"/>
    </row>
    <row r="3129" spans="2:13" x14ac:dyDescent="0.25">
      <c r="B3129" s="72" t="s">
        <v>12</v>
      </c>
      <c r="C3129" s="72" t="s">
        <v>13</v>
      </c>
      <c r="D3129" s="72" t="s">
        <v>14</v>
      </c>
      <c r="E3129" s="72" t="s">
        <v>144</v>
      </c>
      <c r="F3129" s="73">
        <v>3242257</v>
      </c>
      <c r="G3129" s="72" t="s">
        <v>16</v>
      </c>
      <c r="H3129" s="72" t="s">
        <v>24</v>
      </c>
      <c r="I3129" s="72" t="s">
        <v>18</v>
      </c>
      <c r="J3129" s="72" t="s">
        <v>19</v>
      </c>
      <c r="K3129" s="72" t="s">
        <v>37</v>
      </c>
      <c r="L3129" s="72" t="s">
        <v>38</v>
      </c>
      <c r="M3129" s="72" t="s">
        <v>22</v>
      </c>
    </row>
    <row r="3130" spans="2:13" x14ac:dyDescent="0.25">
      <c r="B3130" s="72" t="s">
        <v>12</v>
      </c>
      <c r="C3130" s="72" t="s">
        <v>13</v>
      </c>
      <c r="D3130" s="72" t="s">
        <v>14</v>
      </c>
      <c r="E3130" s="72" t="s">
        <v>41</v>
      </c>
      <c r="F3130" s="73">
        <v>-35</v>
      </c>
      <c r="G3130" s="72" t="s">
        <v>16</v>
      </c>
      <c r="H3130" s="72" t="s">
        <v>17</v>
      </c>
      <c r="I3130" s="72" t="s">
        <v>18</v>
      </c>
      <c r="J3130" s="72" t="s">
        <v>19</v>
      </c>
      <c r="K3130" s="72" t="s">
        <v>20</v>
      </c>
      <c r="L3130" s="72" t="s">
        <v>529</v>
      </c>
      <c r="M3130" s="72"/>
    </row>
    <row r="3131" spans="2:13" x14ac:dyDescent="0.25">
      <c r="B3131" s="72" t="s">
        <v>12</v>
      </c>
      <c r="C3131" s="72" t="s">
        <v>13</v>
      </c>
      <c r="D3131" s="72" t="s">
        <v>14</v>
      </c>
      <c r="E3131" s="72" t="s">
        <v>15</v>
      </c>
      <c r="F3131" s="73">
        <v>193612</v>
      </c>
      <c r="G3131" s="72" t="s">
        <v>16</v>
      </c>
      <c r="H3131" s="72" t="s">
        <v>24</v>
      </c>
      <c r="I3131" s="72" t="s">
        <v>18</v>
      </c>
      <c r="J3131" s="72" t="s">
        <v>19</v>
      </c>
      <c r="K3131" s="72" t="s">
        <v>49</v>
      </c>
      <c r="L3131" s="72" t="s">
        <v>73</v>
      </c>
      <c r="M3131" s="72" t="s">
        <v>67</v>
      </c>
    </row>
    <row r="3132" spans="2:13" x14ac:dyDescent="0.25">
      <c r="B3132" s="72" t="s">
        <v>12</v>
      </c>
      <c r="C3132" s="72" t="s">
        <v>13</v>
      </c>
      <c r="D3132" s="72" t="s">
        <v>14</v>
      </c>
      <c r="E3132" s="72" t="s">
        <v>79</v>
      </c>
      <c r="F3132" s="73">
        <v>-4643</v>
      </c>
      <c r="G3132" s="72" t="s">
        <v>16</v>
      </c>
      <c r="H3132" s="72" t="s">
        <v>24</v>
      </c>
      <c r="I3132" s="72" t="s">
        <v>18</v>
      </c>
      <c r="J3132" s="72" t="s">
        <v>19</v>
      </c>
      <c r="K3132" s="72" t="s">
        <v>75</v>
      </c>
      <c r="L3132" s="72" t="s">
        <v>341</v>
      </c>
      <c r="M3132" s="72"/>
    </row>
    <row r="3133" spans="2:13" x14ac:dyDescent="0.25">
      <c r="B3133" s="72" t="s">
        <v>12</v>
      </c>
      <c r="C3133" s="72" t="s">
        <v>13</v>
      </c>
      <c r="D3133" s="72" t="s">
        <v>14</v>
      </c>
      <c r="E3133" s="72" t="s">
        <v>39</v>
      </c>
      <c r="F3133" s="73">
        <v>-14974</v>
      </c>
      <c r="G3133" s="72" t="s">
        <v>16</v>
      </c>
      <c r="H3133" s="72" t="s">
        <v>24</v>
      </c>
      <c r="I3133" s="72" t="s">
        <v>18</v>
      </c>
      <c r="J3133" s="72" t="s">
        <v>19</v>
      </c>
      <c r="K3133" s="72" t="s">
        <v>185</v>
      </c>
      <c r="L3133" s="72" t="s">
        <v>290</v>
      </c>
      <c r="M3133" s="72"/>
    </row>
    <row r="3134" spans="2:13" x14ac:dyDescent="0.25">
      <c r="B3134" s="72" t="s">
        <v>12</v>
      </c>
      <c r="C3134" s="72" t="s">
        <v>13</v>
      </c>
      <c r="D3134" s="72" t="s">
        <v>14</v>
      </c>
      <c r="E3134" s="72" t="s">
        <v>74</v>
      </c>
      <c r="F3134" s="73">
        <v>2737</v>
      </c>
      <c r="G3134" s="72" t="s">
        <v>16</v>
      </c>
      <c r="H3134" s="72" t="s">
        <v>24</v>
      </c>
      <c r="I3134" s="72" t="s">
        <v>18</v>
      </c>
      <c r="J3134" s="72" t="s">
        <v>19</v>
      </c>
      <c r="K3134" s="72" t="s">
        <v>37</v>
      </c>
      <c r="L3134" s="72" t="s">
        <v>611</v>
      </c>
      <c r="M3134" s="72" t="s">
        <v>302</v>
      </c>
    </row>
    <row r="3135" spans="2:13" x14ac:dyDescent="0.25">
      <c r="B3135" s="72" t="s">
        <v>12</v>
      </c>
      <c r="C3135" s="72" t="s">
        <v>13</v>
      </c>
      <c r="D3135" s="72" t="s">
        <v>14</v>
      </c>
      <c r="E3135" s="72" t="s">
        <v>81</v>
      </c>
      <c r="F3135" s="73">
        <v>553571</v>
      </c>
      <c r="G3135" s="72" t="s">
        <v>16</v>
      </c>
      <c r="H3135" s="72" t="s">
        <v>24</v>
      </c>
      <c r="I3135" s="72" t="s">
        <v>18</v>
      </c>
      <c r="J3135" s="72" t="s">
        <v>19</v>
      </c>
      <c r="K3135" s="72" t="s">
        <v>49</v>
      </c>
      <c r="L3135" s="72" t="s">
        <v>222</v>
      </c>
      <c r="M3135" s="72" t="s">
        <v>47</v>
      </c>
    </row>
    <row r="3136" spans="2:13" x14ac:dyDescent="0.25">
      <c r="B3136" s="72" t="s">
        <v>12</v>
      </c>
      <c r="C3136" s="72" t="s">
        <v>13</v>
      </c>
      <c r="D3136" s="72" t="s">
        <v>14</v>
      </c>
      <c r="E3136" s="72" t="s">
        <v>65</v>
      </c>
      <c r="F3136" s="73">
        <v>26216</v>
      </c>
      <c r="G3136" s="72" t="s">
        <v>16</v>
      </c>
      <c r="H3136" s="72" t="s">
        <v>24</v>
      </c>
      <c r="I3136" s="72" t="s">
        <v>18</v>
      </c>
      <c r="J3136" s="72" t="s">
        <v>19</v>
      </c>
      <c r="K3136" s="72" t="s">
        <v>20</v>
      </c>
      <c r="L3136" s="72" t="s">
        <v>226</v>
      </c>
      <c r="M3136" s="72" t="s">
        <v>133</v>
      </c>
    </row>
    <row r="3137" spans="2:13" x14ac:dyDescent="0.25">
      <c r="B3137" s="72" t="s">
        <v>12</v>
      </c>
      <c r="C3137" s="72" t="s">
        <v>13</v>
      </c>
      <c r="D3137" s="72" t="s">
        <v>14</v>
      </c>
      <c r="E3137" s="72" t="s">
        <v>41</v>
      </c>
      <c r="F3137" s="73">
        <v>-127</v>
      </c>
      <c r="G3137" s="72" t="s">
        <v>16</v>
      </c>
      <c r="H3137" s="72" t="s">
        <v>24</v>
      </c>
      <c r="I3137" s="72" t="s">
        <v>18</v>
      </c>
      <c r="J3137" s="72" t="s">
        <v>19</v>
      </c>
      <c r="K3137" s="72" t="s">
        <v>25</v>
      </c>
      <c r="L3137" s="72" t="s">
        <v>224</v>
      </c>
      <c r="M3137" s="72"/>
    </row>
    <row r="3138" spans="2:13" x14ac:dyDescent="0.25">
      <c r="B3138" s="72" t="s">
        <v>12</v>
      </c>
      <c r="C3138" s="72" t="s">
        <v>13</v>
      </c>
      <c r="D3138" s="72" t="s">
        <v>14</v>
      </c>
      <c r="E3138" s="72" t="s">
        <v>83</v>
      </c>
      <c r="F3138" s="73">
        <v>1020150</v>
      </c>
      <c r="G3138" s="72" t="s">
        <v>16</v>
      </c>
      <c r="H3138" s="72" t="s">
        <v>24</v>
      </c>
      <c r="I3138" s="72" t="s">
        <v>18</v>
      </c>
      <c r="J3138" s="72" t="s">
        <v>19</v>
      </c>
      <c r="K3138" s="72" t="s">
        <v>43</v>
      </c>
      <c r="L3138" s="72" t="s">
        <v>238</v>
      </c>
      <c r="M3138" s="72"/>
    </row>
    <row r="3139" spans="2:13" x14ac:dyDescent="0.25">
      <c r="B3139" s="72" t="s">
        <v>12</v>
      </c>
      <c r="C3139" s="72" t="s">
        <v>13</v>
      </c>
      <c r="D3139" s="72" t="s">
        <v>14</v>
      </c>
      <c r="E3139" s="72" t="s">
        <v>353</v>
      </c>
      <c r="F3139" s="73">
        <v>82304</v>
      </c>
      <c r="G3139" s="72" t="s">
        <v>16</v>
      </c>
      <c r="H3139" s="72" t="s">
        <v>24</v>
      </c>
      <c r="I3139" s="72" t="s">
        <v>18</v>
      </c>
      <c r="J3139" s="72" t="s">
        <v>19</v>
      </c>
      <c r="K3139" s="72" t="s">
        <v>130</v>
      </c>
      <c r="L3139" s="72" t="s">
        <v>131</v>
      </c>
      <c r="M3139" s="72" t="s">
        <v>133</v>
      </c>
    </row>
    <row r="3140" spans="2:13" x14ac:dyDescent="0.25">
      <c r="B3140" s="72" t="s">
        <v>12</v>
      </c>
      <c r="C3140" s="72" t="s">
        <v>13</v>
      </c>
      <c r="D3140" s="72" t="s">
        <v>14</v>
      </c>
      <c r="E3140" s="72" t="s">
        <v>81</v>
      </c>
      <c r="F3140" s="73">
        <v>694513</v>
      </c>
      <c r="G3140" s="72" t="s">
        <v>16</v>
      </c>
      <c r="H3140" s="72" t="s">
        <v>24</v>
      </c>
      <c r="I3140" s="72" t="s">
        <v>18</v>
      </c>
      <c r="J3140" s="72" t="s">
        <v>19</v>
      </c>
      <c r="K3140" s="72" t="s">
        <v>99</v>
      </c>
      <c r="L3140" s="72" t="s">
        <v>373</v>
      </c>
      <c r="M3140" s="72" t="s">
        <v>47</v>
      </c>
    </row>
    <row r="3141" spans="2:13" x14ac:dyDescent="0.25">
      <c r="B3141" s="72" t="s">
        <v>12</v>
      </c>
      <c r="C3141" s="72" t="s">
        <v>13</v>
      </c>
      <c r="D3141" s="72" t="s">
        <v>14</v>
      </c>
      <c r="E3141" s="72" t="s">
        <v>51</v>
      </c>
      <c r="F3141" s="73">
        <v>40131</v>
      </c>
      <c r="G3141" s="72" t="s">
        <v>16</v>
      </c>
      <c r="H3141" s="72" t="s">
        <v>17</v>
      </c>
      <c r="I3141" s="72" t="s">
        <v>48</v>
      </c>
      <c r="J3141" s="72" t="s">
        <v>19</v>
      </c>
      <c r="K3141" s="72" t="s">
        <v>20</v>
      </c>
      <c r="L3141" s="72" t="s">
        <v>417</v>
      </c>
      <c r="M3141" s="72"/>
    </row>
    <row r="3142" spans="2:13" x14ac:dyDescent="0.25">
      <c r="B3142" s="72" t="s">
        <v>12</v>
      </c>
      <c r="C3142" s="72" t="s">
        <v>13</v>
      </c>
      <c r="D3142" s="72" t="s">
        <v>14</v>
      </c>
      <c r="E3142" s="72" t="s">
        <v>94</v>
      </c>
      <c r="F3142" s="73">
        <v>814</v>
      </c>
      <c r="G3142" s="72" t="s">
        <v>16</v>
      </c>
      <c r="H3142" s="72" t="s">
        <v>17</v>
      </c>
      <c r="I3142" s="72" t="s">
        <v>18</v>
      </c>
      <c r="J3142" s="72" t="s">
        <v>19</v>
      </c>
      <c r="K3142" s="72" t="s">
        <v>25</v>
      </c>
      <c r="L3142" s="72" t="s">
        <v>299</v>
      </c>
      <c r="M3142" s="72"/>
    </row>
    <row r="3143" spans="2:13" x14ac:dyDescent="0.25">
      <c r="B3143" s="72" t="s">
        <v>12</v>
      </c>
      <c r="C3143" s="72" t="s">
        <v>13</v>
      </c>
      <c r="D3143" s="72" t="s">
        <v>14</v>
      </c>
      <c r="E3143" s="72" t="s">
        <v>79</v>
      </c>
      <c r="F3143" s="73">
        <v>-69214</v>
      </c>
      <c r="G3143" s="72" t="s">
        <v>16</v>
      </c>
      <c r="H3143" s="72" t="s">
        <v>24</v>
      </c>
      <c r="I3143" s="72" t="s">
        <v>18</v>
      </c>
      <c r="J3143" s="72" t="s">
        <v>19</v>
      </c>
      <c r="K3143" s="72" t="s">
        <v>49</v>
      </c>
      <c r="L3143" s="72" t="s">
        <v>73</v>
      </c>
      <c r="M3143" s="72"/>
    </row>
    <row r="3144" spans="2:13" x14ac:dyDescent="0.25">
      <c r="B3144" s="72" t="s">
        <v>12</v>
      </c>
      <c r="C3144" s="72" t="s">
        <v>13</v>
      </c>
      <c r="D3144" s="72" t="s">
        <v>14</v>
      </c>
      <c r="E3144" s="72" t="s">
        <v>79</v>
      </c>
      <c r="F3144" s="73">
        <v>-2</v>
      </c>
      <c r="G3144" s="72" t="s">
        <v>16</v>
      </c>
      <c r="H3144" s="72" t="s">
        <v>24</v>
      </c>
      <c r="I3144" s="72" t="s">
        <v>18</v>
      </c>
      <c r="J3144" s="72" t="s">
        <v>19</v>
      </c>
      <c r="K3144" s="72" t="s">
        <v>25</v>
      </c>
      <c r="L3144" s="72" t="s">
        <v>398</v>
      </c>
      <c r="M3144" s="72"/>
    </row>
    <row r="3145" spans="2:13" x14ac:dyDescent="0.25">
      <c r="B3145" s="72" t="s">
        <v>12</v>
      </c>
      <c r="C3145" s="72" t="s">
        <v>13</v>
      </c>
      <c r="D3145" s="72" t="s">
        <v>14</v>
      </c>
      <c r="E3145" s="72" t="s">
        <v>94</v>
      </c>
      <c r="F3145" s="73">
        <v>441344</v>
      </c>
      <c r="G3145" s="72" t="s">
        <v>16</v>
      </c>
      <c r="H3145" s="72" t="s">
        <v>24</v>
      </c>
      <c r="I3145" s="72" t="s">
        <v>18</v>
      </c>
      <c r="J3145" s="72" t="s">
        <v>19</v>
      </c>
      <c r="K3145" s="72" t="s">
        <v>96</v>
      </c>
      <c r="L3145" s="72" t="s">
        <v>318</v>
      </c>
      <c r="M3145" s="72"/>
    </row>
    <row r="3146" spans="2:13" x14ac:dyDescent="0.25">
      <c r="B3146" s="72" t="s">
        <v>12</v>
      </c>
      <c r="C3146" s="72" t="s">
        <v>13</v>
      </c>
      <c r="D3146" s="72" t="s">
        <v>14</v>
      </c>
      <c r="E3146" s="72" t="s">
        <v>300</v>
      </c>
      <c r="F3146" s="73">
        <v>19495</v>
      </c>
      <c r="G3146" s="72" t="s">
        <v>16</v>
      </c>
      <c r="H3146" s="72" t="s">
        <v>24</v>
      </c>
      <c r="I3146" s="72" t="s">
        <v>18</v>
      </c>
      <c r="J3146" s="72" t="s">
        <v>19</v>
      </c>
      <c r="K3146" s="72" t="s">
        <v>37</v>
      </c>
      <c r="L3146" s="72" t="s">
        <v>183</v>
      </c>
      <c r="M3146" s="72" t="s">
        <v>302</v>
      </c>
    </row>
    <row r="3147" spans="2:13" x14ac:dyDescent="0.25">
      <c r="B3147" s="72" t="s">
        <v>12</v>
      </c>
      <c r="C3147" s="72" t="s">
        <v>13</v>
      </c>
      <c r="D3147" s="72" t="s">
        <v>14</v>
      </c>
      <c r="E3147" s="72" t="s">
        <v>33</v>
      </c>
      <c r="F3147" s="73">
        <v>34583</v>
      </c>
      <c r="G3147" s="72" t="s">
        <v>16</v>
      </c>
      <c r="H3147" s="72" t="s">
        <v>24</v>
      </c>
      <c r="I3147" s="72" t="s">
        <v>18</v>
      </c>
      <c r="J3147" s="72" t="s">
        <v>19</v>
      </c>
      <c r="K3147" s="72" t="s">
        <v>49</v>
      </c>
      <c r="L3147" s="72" t="s">
        <v>167</v>
      </c>
      <c r="M3147" s="72" t="s">
        <v>29</v>
      </c>
    </row>
    <row r="3148" spans="2:13" x14ac:dyDescent="0.25">
      <c r="B3148" s="72" t="s">
        <v>12</v>
      </c>
      <c r="C3148" s="72" t="s">
        <v>13</v>
      </c>
      <c r="D3148" s="72" t="s">
        <v>14</v>
      </c>
      <c r="E3148" s="72" t="s">
        <v>94</v>
      </c>
      <c r="F3148" s="73">
        <v>175410</v>
      </c>
      <c r="G3148" s="72" t="s">
        <v>16</v>
      </c>
      <c r="H3148" s="72" t="s">
        <v>24</v>
      </c>
      <c r="I3148" s="72" t="s">
        <v>18</v>
      </c>
      <c r="J3148" s="72" t="s">
        <v>19</v>
      </c>
      <c r="K3148" s="72" t="s">
        <v>37</v>
      </c>
      <c r="L3148" s="72" t="s">
        <v>635</v>
      </c>
      <c r="M3148" s="72"/>
    </row>
    <row r="3149" spans="2:13" x14ac:dyDescent="0.25">
      <c r="B3149" s="72" t="s">
        <v>12</v>
      </c>
      <c r="C3149" s="72" t="s">
        <v>13</v>
      </c>
      <c r="D3149" s="72" t="s">
        <v>14</v>
      </c>
      <c r="E3149" s="72" t="s">
        <v>41</v>
      </c>
      <c r="F3149" s="73">
        <v>-124</v>
      </c>
      <c r="G3149" s="72" t="s">
        <v>16</v>
      </c>
      <c r="H3149" s="72" t="s">
        <v>24</v>
      </c>
      <c r="I3149" s="72" t="s">
        <v>18</v>
      </c>
      <c r="J3149" s="72" t="s">
        <v>19</v>
      </c>
      <c r="K3149" s="72" t="s">
        <v>185</v>
      </c>
      <c r="L3149" s="72" t="s">
        <v>290</v>
      </c>
      <c r="M3149" s="72"/>
    </row>
    <row r="3150" spans="2:13" x14ac:dyDescent="0.25">
      <c r="B3150" s="72" t="s">
        <v>12</v>
      </c>
      <c r="C3150" s="72" t="s">
        <v>13</v>
      </c>
      <c r="D3150" s="72" t="s">
        <v>14</v>
      </c>
      <c r="E3150" s="72" t="s">
        <v>94</v>
      </c>
      <c r="F3150" s="73">
        <v>764</v>
      </c>
      <c r="G3150" s="72" t="s">
        <v>16</v>
      </c>
      <c r="H3150" s="72" t="s">
        <v>17</v>
      </c>
      <c r="I3150" s="72" t="s">
        <v>18</v>
      </c>
      <c r="J3150" s="72" t="s">
        <v>19</v>
      </c>
      <c r="K3150" s="72" t="s">
        <v>25</v>
      </c>
      <c r="L3150" s="72" t="s">
        <v>338</v>
      </c>
      <c r="M3150" s="72"/>
    </row>
    <row r="3151" spans="2:13" x14ac:dyDescent="0.25">
      <c r="B3151" s="72" t="s">
        <v>12</v>
      </c>
      <c r="C3151" s="72" t="s">
        <v>13</v>
      </c>
      <c r="D3151" s="72" t="s">
        <v>14</v>
      </c>
      <c r="E3151" s="72" t="s">
        <v>60</v>
      </c>
      <c r="F3151" s="73">
        <v>199787</v>
      </c>
      <c r="G3151" s="72" t="s">
        <v>16</v>
      </c>
      <c r="H3151" s="72" t="s">
        <v>24</v>
      </c>
      <c r="I3151" s="72" t="s">
        <v>18</v>
      </c>
      <c r="J3151" s="72" t="s">
        <v>19</v>
      </c>
      <c r="K3151" s="72" t="s">
        <v>25</v>
      </c>
      <c r="L3151" s="72" t="s">
        <v>143</v>
      </c>
      <c r="M3151" s="72" t="s">
        <v>184</v>
      </c>
    </row>
    <row r="3152" spans="2:13" x14ac:dyDescent="0.25">
      <c r="B3152" s="72" t="s">
        <v>12</v>
      </c>
      <c r="C3152" s="72" t="s">
        <v>13</v>
      </c>
      <c r="D3152" s="72" t="s">
        <v>14</v>
      </c>
      <c r="E3152" s="72" t="s">
        <v>300</v>
      </c>
      <c r="F3152" s="73">
        <v>262159</v>
      </c>
      <c r="G3152" s="72" t="s">
        <v>16</v>
      </c>
      <c r="H3152" s="72" t="s">
        <v>24</v>
      </c>
      <c r="I3152" s="72" t="s">
        <v>18</v>
      </c>
      <c r="J3152" s="72" t="s">
        <v>19</v>
      </c>
      <c r="K3152" s="72" t="s">
        <v>157</v>
      </c>
      <c r="L3152" s="72" t="s">
        <v>471</v>
      </c>
      <c r="M3152" s="72" t="s">
        <v>35</v>
      </c>
    </row>
    <row r="3153" spans="2:13" x14ac:dyDescent="0.25">
      <c r="B3153" s="72" t="s">
        <v>12</v>
      </c>
      <c r="C3153" s="72" t="s">
        <v>13</v>
      </c>
      <c r="D3153" s="72" t="s">
        <v>14</v>
      </c>
      <c r="E3153" s="72" t="s">
        <v>27</v>
      </c>
      <c r="F3153" s="73">
        <v>15412</v>
      </c>
      <c r="G3153" s="72" t="s">
        <v>16</v>
      </c>
      <c r="H3153" s="72" t="s">
        <v>24</v>
      </c>
      <c r="I3153" s="72" t="s">
        <v>18</v>
      </c>
      <c r="J3153" s="72" t="s">
        <v>19</v>
      </c>
      <c r="K3153" s="72" t="s">
        <v>25</v>
      </c>
      <c r="L3153" s="72" t="s">
        <v>392</v>
      </c>
      <c r="M3153" s="72" t="s">
        <v>57</v>
      </c>
    </row>
    <row r="3154" spans="2:13" x14ac:dyDescent="0.25">
      <c r="B3154" s="72" t="s">
        <v>12</v>
      </c>
      <c r="C3154" s="72" t="s">
        <v>13</v>
      </c>
      <c r="D3154" s="72" t="s">
        <v>14</v>
      </c>
      <c r="E3154" s="72" t="s">
        <v>79</v>
      </c>
      <c r="F3154" s="73">
        <v>-698</v>
      </c>
      <c r="G3154" s="72" t="s">
        <v>16</v>
      </c>
      <c r="H3154" s="72" t="s">
        <v>24</v>
      </c>
      <c r="I3154" s="72" t="s">
        <v>18</v>
      </c>
      <c r="J3154" s="72" t="s">
        <v>19</v>
      </c>
      <c r="K3154" s="72" t="s">
        <v>205</v>
      </c>
      <c r="L3154" s="72" t="s">
        <v>332</v>
      </c>
      <c r="M3154" s="72"/>
    </row>
    <row r="3155" spans="2:13" x14ac:dyDescent="0.25">
      <c r="B3155" s="72" t="s">
        <v>12</v>
      </c>
      <c r="C3155" s="72" t="s">
        <v>13</v>
      </c>
      <c r="D3155" s="72" t="s">
        <v>14</v>
      </c>
      <c r="E3155" s="72" t="s">
        <v>94</v>
      </c>
      <c r="F3155" s="73">
        <v>107330</v>
      </c>
      <c r="G3155" s="72" t="s">
        <v>16</v>
      </c>
      <c r="H3155" s="72" t="s">
        <v>24</v>
      </c>
      <c r="I3155" s="72" t="s">
        <v>18</v>
      </c>
      <c r="J3155" s="72" t="s">
        <v>19</v>
      </c>
      <c r="K3155" s="72" t="s">
        <v>37</v>
      </c>
      <c r="L3155" s="72" t="s">
        <v>389</v>
      </c>
      <c r="M3155" s="72"/>
    </row>
    <row r="3156" spans="2:13" x14ac:dyDescent="0.25">
      <c r="B3156" s="72" t="s">
        <v>12</v>
      </c>
      <c r="C3156" s="72" t="s">
        <v>13</v>
      </c>
      <c r="D3156" s="72" t="s">
        <v>14</v>
      </c>
      <c r="E3156" s="72" t="s">
        <v>79</v>
      </c>
      <c r="F3156" s="73">
        <v>-2328</v>
      </c>
      <c r="G3156" s="72" t="s">
        <v>16</v>
      </c>
      <c r="H3156" s="72" t="s">
        <v>24</v>
      </c>
      <c r="I3156" s="72" t="s">
        <v>18</v>
      </c>
      <c r="J3156" s="72" t="s">
        <v>19</v>
      </c>
      <c r="K3156" s="72" t="s">
        <v>25</v>
      </c>
      <c r="L3156" s="72" t="s">
        <v>326</v>
      </c>
      <c r="M3156" s="72"/>
    </row>
    <row r="3157" spans="2:13" x14ac:dyDescent="0.25">
      <c r="B3157" s="72" t="s">
        <v>12</v>
      </c>
      <c r="C3157" s="72" t="s">
        <v>13</v>
      </c>
      <c r="D3157" s="72" t="s">
        <v>14</v>
      </c>
      <c r="E3157" s="72" t="s">
        <v>146</v>
      </c>
      <c r="F3157" s="73">
        <v>-20589</v>
      </c>
      <c r="G3157" s="72" t="s">
        <v>16</v>
      </c>
      <c r="H3157" s="72" t="s">
        <v>24</v>
      </c>
      <c r="I3157" s="72" t="s">
        <v>18</v>
      </c>
      <c r="J3157" s="72" t="s">
        <v>19</v>
      </c>
      <c r="K3157" s="72" t="s">
        <v>37</v>
      </c>
      <c r="L3157" s="72" t="s">
        <v>274</v>
      </c>
      <c r="M3157" s="72"/>
    </row>
    <row r="3158" spans="2:13" x14ac:dyDescent="0.25">
      <c r="B3158" s="72" t="s">
        <v>12</v>
      </c>
      <c r="C3158" s="72" t="s">
        <v>13</v>
      </c>
      <c r="D3158" s="72" t="s">
        <v>14</v>
      </c>
      <c r="E3158" s="72" t="s">
        <v>123</v>
      </c>
      <c r="F3158" s="73">
        <v>-84</v>
      </c>
      <c r="G3158" s="72" t="s">
        <v>16</v>
      </c>
      <c r="H3158" s="72" t="s">
        <v>24</v>
      </c>
      <c r="I3158" s="72" t="s">
        <v>48</v>
      </c>
      <c r="J3158" s="72" t="s">
        <v>19</v>
      </c>
      <c r="K3158" s="72" t="s">
        <v>99</v>
      </c>
      <c r="L3158" s="72" t="s">
        <v>373</v>
      </c>
      <c r="M3158" s="72"/>
    </row>
    <row r="3159" spans="2:13" x14ac:dyDescent="0.25">
      <c r="B3159" s="72" t="s">
        <v>12</v>
      </c>
      <c r="C3159" s="72" t="s">
        <v>13</v>
      </c>
      <c r="D3159" s="72" t="s">
        <v>14</v>
      </c>
      <c r="E3159" s="72" t="s">
        <v>94</v>
      </c>
      <c r="F3159" s="73">
        <v>75</v>
      </c>
      <c r="G3159" s="72" t="s">
        <v>16</v>
      </c>
      <c r="H3159" s="72" t="s">
        <v>24</v>
      </c>
      <c r="I3159" s="72" t="s">
        <v>18</v>
      </c>
      <c r="J3159" s="72" t="s">
        <v>19</v>
      </c>
      <c r="K3159" s="72" t="s">
        <v>25</v>
      </c>
      <c r="L3159" s="72" t="s">
        <v>566</v>
      </c>
      <c r="M3159" s="72"/>
    </row>
    <row r="3160" spans="2:13" x14ac:dyDescent="0.25">
      <c r="B3160" s="72" t="s">
        <v>12</v>
      </c>
      <c r="C3160" s="72" t="s">
        <v>13</v>
      </c>
      <c r="D3160" s="72" t="s">
        <v>14</v>
      </c>
      <c r="E3160" s="72" t="s">
        <v>36</v>
      </c>
      <c r="F3160" s="73">
        <v>13113</v>
      </c>
      <c r="G3160" s="72" t="s">
        <v>16</v>
      </c>
      <c r="H3160" s="72" t="s">
        <v>24</v>
      </c>
      <c r="I3160" s="72" t="s">
        <v>18</v>
      </c>
      <c r="J3160" s="72" t="s">
        <v>19</v>
      </c>
      <c r="K3160" s="72" t="s">
        <v>43</v>
      </c>
      <c r="L3160" s="72" t="s">
        <v>319</v>
      </c>
      <c r="M3160" s="72" t="s">
        <v>29</v>
      </c>
    </row>
    <row r="3161" spans="2:13" x14ac:dyDescent="0.25">
      <c r="B3161" s="72" t="s">
        <v>12</v>
      </c>
      <c r="C3161" s="72" t="s">
        <v>13</v>
      </c>
      <c r="D3161" s="72" t="s">
        <v>14</v>
      </c>
      <c r="E3161" s="72" t="s">
        <v>79</v>
      </c>
      <c r="F3161" s="73">
        <v>-18521</v>
      </c>
      <c r="G3161" s="72" t="s">
        <v>16</v>
      </c>
      <c r="H3161" s="72" t="s">
        <v>24</v>
      </c>
      <c r="I3161" s="72" t="s">
        <v>18</v>
      </c>
      <c r="J3161" s="72" t="s">
        <v>19</v>
      </c>
      <c r="K3161" s="72" t="s">
        <v>37</v>
      </c>
      <c r="L3161" s="72" t="s">
        <v>389</v>
      </c>
      <c r="M3161" s="72"/>
    </row>
    <row r="3162" spans="2:13" x14ac:dyDescent="0.25">
      <c r="B3162" s="72" t="s">
        <v>12</v>
      </c>
      <c r="C3162" s="72" t="s">
        <v>13</v>
      </c>
      <c r="D3162" s="72" t="s">
        <v>14</v>
      </c>
      <c r="E3162" s="72" t="s">
        <v>207</v>
      </c>
      <c r="F3162" s="73">
        <v>-10655</v>
      </c>
      <c r="G3162" s="72" t="s">
        <v>16</v>
      </c>
      <c r="H3162" s="72" t="s">
        <v>17</v>
      </c>
      <c r="I3162" s="72" t="s">
        <v>18</v>
      </c>
      <c r="J3162" s="72" t="s">
        <v>19</v>
      </c>
      <c r="K3162" s="72"/>
      <c r="L3162" s="72"/>
      <c r="M3162" s="72"/>
    </row>
    <row r="3163" spans="2:13" x14ac:dyDescent="0.25">
      <c r="B3163" s="72" t="s">
        <v>12</v>
      </c>
      <c r="C3163" s="72" t="s">
        <v>13</v>
      </c>
      <c r="D3163" s="72" t="s">
        <v>14</v>
      </c>
      <c r="E3163" s="72" t="s">
        <v>27</v>
      </c>
      <c r="F3163" s="73">
        <v>396729</v>
      </c>
      <c r="G3163" s="72" t="s">
        <v>16</v>
      </c>
      <c r="H3163" s="72" t="s">
        <v>17</v>
      </c>
      <c r="I3163" s="72" t="s">
        <v>18</v>
      </c>
      <c r="J3163" s="72" t="s">
        <v>19</v>
      </c>
      <c r="K3163" s="72" t="s">
        <v>25</v>
      </c>
      <c r="L3163" s="72" t="s">
        <v>128</v>
      </c>
      <c r="M3163" s="72" t="s">
        <v>29</v>
      </c>
    </row>
    <row r="3164" spans="2:13" x14ac:dyDescent="0.25">
      <c r="B3164" s="72" t="s">
        <v>12</v>
      </c>
      <c r="C3164" s="72" t="s">
        <v>13</v>
      </c>
      <c r="D3164" s="72" t="s">
        <v>14</v>
      </c>
      <c r="E3164" s="72" t="s">
        <v>33</v>
      </c>
      <c r="F3164" s="73">
        <v>311678</v>
      </c>
      <c r="G3164" s="72" t="s">
        <v>16</v>
      </c>
      <c r="H3164" s="72" t="s">
        <v>24</v>
      </c>
      <c r="I3164" s="72" t="s">
        <v>18</v>
      </c>
      <c r="J3164" s="72" t="s">
        <v>19</v>
      </c>
      <c r="K3164" s="72" t="s">
        <v>25</v>
      </c>
      <c r="L3164" s="72" t="s">
        <v>198</v>
      </c>
      <c r="M3164" s="72" t="s">
        <v>35</v>
      </c>
    </row>
    <row r="3165" spans="2:13" x14ac:dyDescent="0.25">
      <c r="B3165" s="72" t="s">
        <v>12</v>
      </c>
      <c r="C3165" s="72" t="s">
        <v>13</v>
      </c>
      <c r="D3165" s="72" t="s">
        <v>14</v>
      </c>
      <c r="E3165" s="72" t="s">
        <v>55</v>
      </c>
      <c r="F3165" s="73">
        <v>388344</v>
      </c>
      <c r="G3165" s="72" t="s">
        <v>16</v>
      </c>
      <c r="H3165" s="72" t="s">
        <v>24</v>
      </c>
      <c r="I3165" s="72" t="s">
        <v>18</v>
      </c>
      <c r="J3165" s="72" t="s">
        <v>19</v>
      </c>
      <c r="K3165" s="72" t="s">
        <v>157</v>
      </c>
      <c r="L3165" s="72" t="s">
        <v>170</v>
      </c>
      <c r="M3165" s="72" t="s">
        <v>57</v>
      </c>
    </row>
    <row r="3166" spans="2:13" x14ac:dyDescent="0.25">
      <c r="B3166" s="72" t="s">
        <v>12</v>
      </c>
      <c r="C3166" s="72" t="s">
        <v>13</v>
      </c>
      <c r="D3166" s="72" t="s">
        <v>14</v>
      </c>
      <c r="E3166" s="72" t="s">
        <v>94</v>
      </c>
      <c r="F3166" s="73">
        <v>127324</v>
      </c>
      <c r="G3166" s="72" t="s">
        <v>16</v>
      </c>
      <c r="H3166" s="72" t="s">
        <v>24</v>
      </c>
      <c r="I3166" s="72" t="s">
        <v>18</v>
      </c>
      <c r="J3166" s="72" t="s">
        <v>19</v>
      </c>
      <c r="K3166" s="72" t="s">
        <v>49</v>
      </c>
      <c r="L3166" s="72" t="s">
        <v>73</v>
      </c>
      <c r="M3166" s="72"/>
    </row>
    <row r="3167" spans="2:13" x14ac:dyDescent="0.25">
      <c r="B3167" s="72" t="s">
        <v>12</v>
      </c>
      <c r="C3167" s="72" t="s">
        <v>13</v>
      </c>
      <c r="D3167" s="72" t="s">
        <v>14</v>
      </c>
      <c r="E3167" s="72" t="s">
        <v>146</v>
      </c>
      <c r="F3167" s="73">
        <v>-23</v>
      </c>
      <c r="G3167" s="72" t="s">
        <v>16</v>
      </c>
      <c r="H3167" s="72" t="s">
        <v>24</v>
      </c>
      <c r="I3167" s="72" t="s">
        <v>18</v>
      </c>
      <c r="J3167" s="72" t="s">
        <v>19</v>
      </c>
      <c r="K3167" s="72" t="s">
        <v>25</v>
      </c>
      <c r="L3167" s="72" t="s">
        <v>165</v>
      </c>
      <c r="M3167" s="72"/>
    </row>
    <row r="3168" spans="2:13" x14ac:dyDescent="0.25">
      <c r="B3168" s="72" t="s">
        <v>12</v>
      </c>
      <c r="C3168" s="72" t="s">
        <v>13</v>
      </c>
      <c r="D3168" s="72" t="s">
        <v>14</v>
      </c>
      <c r="E3168" s="72" t="s">
        <v>36</v>
      </c>
      <c r="F3168" s="73">
        <v>93780</v>
      </c>
      <c r="G3168" s="72" t="s">
        <v>16</v>
      </c>
      <c r="H3168" s="72" t="s">
        <v>17</v>
      </c>
      <c r="I3168" s="72" t="s">
        <v>18</v>
      </c>
      <c r="J3168" s="72" t="s">
        <v>19</v>
      </c>
      <c r="K3168" s="72" t="s">
        <v>37</v>
      </c>
      <c r="L3168" s="72" t="s">
        <v>384</v>
      </c>
      <c r="M3168" s="72" t="s">
        <v>29</v>
      </c>
    </row>
    <row r="3169" spans="2:13" x14ac:dyDescent="0.25">
      <c r="B3169" s="72" t="s">
        <v>12</v>
      </c>
      <c r="C3169" s="72" t="s">
        <v>13</v>
      </c>
      <c r="D3169" s="72" t="s">
        <v>14</v>
      </c>
      <c r="E3169" s="72" t="s">
        <v>83</v>
      </c>
      <c r="F3169" s="73">
        <v>9</v>
      </c>
      <c r="G3169" s="72" t="s">
        <v>16</v>
      </c>
      <c r="H3169" s="72" t="s">
        <v>17</v>
      </c>
      <c r="I3169" s="72" t="s">
        <v>18</v>
      </c>
      <c r="J3169" s="72" t="s">
        <v>19</v>
      </c>
      <c r="K3169" s="72" t="s">
        <v>25</v>
      </c>
      <c r="L3169" s="72" t="s">
        <v>400</v>
      </c>
      <c r="M3169" s="72"/>
    </row>
    <row r="3170" spans="2:13" x14ac:dyDescent="0.25">
      <c r="B3170" s="72" t="s">
        <v>12</v>
      </c>
      <c r="C3170" s="72" t="s">
        <v>13</v>
      </c>
      <c r="D3170" s="72" t="s">
        <v>14</v>
      </c>
      <c r="E3170" s="72" t="s">
        <v>94</v>
      </c>
      <c r="F3170" s="73">
        <v>13540</v>
      </c>
      <c r="G3170" s="72" t="s">
        <v>16</v>
      </c>
      <c r="H3170" s="72" t="s">
        <v>17</v>
      </c>
      <c r="I3170" s="72" t="s">
        <v>18</v>
      </c>
      <c r="J3170" s="72" t="s">
        <v>19</v>
      </c>
      <c r="K3170" s="72" t="s">
        <v>25</v>
      </c>
      <c r="L3170" s="72" t="s">
        <v>486</v>
      </c>
      <c r="M3170" s="72"/>
    </row>
    <row r="3171" spans="2:13" x14ac:dyDescent="0.25">
      <c r="B3171" s="72" t="s">
        <v>12</v>
      </c>
      <c r="C3171" s="72" t="s">
        <v>13</v>
      </c>
      <c r="D3171" s="72" t="s">
        <v>14</v>
      </c>
      <c r="E3171" s="72" t="s">
        <v>79</v>
      </c>
      <c r="F3171" s="73">
        <v>-2</v>
      </c>
      <c r="G3171" s="72" t="s">
        <v>16</v>
      </c>
      <c r="H3171" s="72" t="s">
        <v>24</v>
      </c>
      <c r="I3171" s="72" t="s">
        <v>18</v>
      </c>
      <c r="J3171" s="72" t="s">
        <v>19</v>
      </c>
      <c r="K3171" s="72" t="s">
        <v>185</v>
      </c>
      <c r="L3171" s="72" t="s">
        <v>617</v>
      </c>
      <c r="M3171" s="72"/>
    </row>
    <row r="3172" spans="2:13" x14ac:dyDescent="0.25">
      <c r="B3172" s="72" t="s">
        <v>12</v>
      </c>
      <c r="C3172" s="72" t="s">
        <v>13</v>
      </c>
      <c r="D3172" s="72" t="s">
        <v>14</v>
      </c>
      <c r="E3172" s="72" t="s">
        <v>83</v>
      </c>
      <c r="F3172" s="73">
        <v>4</v>
      </c>
      <c r="G3172" s="72" t="s">
        <v>16</v>
      </c>
      <c r="H3172" s="72" t="s">
        <v>24</v>
      </c>
      <c r="I3172" s="72" t="s">
        <v>18</v>
      </c>
      <c r="J3172" s="72" t="s">
        <v>19</v>
      </c>
      <c r="K3172" s="72" t="s">
        <v>25</v>
      </c>
      <c r="L3172" s="72" t="s">
        <v>680</v>
      </c>
      <c r="M3172" s="72"/>
    </row>
    <row r="3173" spans="2:13" x14ac:dyDescent="0.25">
      <c r="B3173" s="72" t="s">
        <v>12</v>
      </c>
      <c r="C3173" s="72" t="s">
        <v>13</v>
      </c>
      <c r="D3173" s="72" t="s">
        <v>14</v>
      </c>
      <c r="E3173" s="72" t="s">
        <v>41</v>
      </c>
      <c r="F3173" s="73">
        <v>-96</v>
      </c>
      <c r="G3173" s="72" t="s">
        <v>16</v>
      </c>
      <c r="H3173" s="72" t="s">
        <v>24</v>
      </c>
      <c r="I3173" s="72" t="s">
        <v>18</v>
      </c>
      <c r="J3173" s="72" t="s">
        <v>19</v>
      </c>
      <c r="K3173" s="72" t="s">
        <v>37</v>
      </c>
      <c r="L3173" s="72" t="s">
        <v>188</v>
      </c>
      <c r="M3173" s="72"/>
    </row>
    <row r="3174" spans="2:13" x14ac:dyDescent="0.25">
      <c r="B3174" s="72" t="s">
        <v>12</v>
      </c>
      <c r="C3174" s="72" t="s">
        <v>13</v>
      </c>
      <c r="D3174" s="72" t="s">
        <v>14</v>
      </c>
      <c r="E3174" s="72" t="s">
        <v>83</v>
      </c>
      <c r="F3174" s="73">
        <v>49698</v>
      </c>
      <c r="G3174" s="72" t="s">
        <v>16</v>
      </c>
      <c r="H3174" s="72" t="s">
        <v>17</v>
      </c>
      <c r="I3174" s="72" t="s">
        <v>18</v>
      </c>
      <c r="J3174" s="72" t="s">
        <v>19</v>
      </c>
      <c r="K3174" s="72" t="s">
        <v>25</v>
      </c>
      <c r="L3174" s="72" t="s">
        <v>159</v>
      </c>
      <c r="M3174" s="72"/>
    </row>
    <row r="3175" spans="2:13" x14ac:dyDescent="0.25">
      <c r="B3175" s="72" t="s">
        <v>12</v>
      </c>
      <c r="C3175" s="72" t="s">
        <v>13</v>
      </c>
      <c r="D3175" s="72" t="s">
        <v>14</v>
      </c>
      <c r="E3175" s="72" t="s">
        <v>85</v>
      </c>
      <c r="F3175" s="73">
        <v>209247</v>
      </c>
      <c r="G3175" s="72" t="s">
        <v>16</v>
      </c>
      <c r="H3175" s="72" t="s">
        <v>17</v>
      </c>
      <c r="I3175" s="72" t="s">
        <v>18</v>
      </c>
      <c r="J3175" s="72" t="s">
        <v>19</v>
      </c>
      <c r="K3175" s="72" t="s">
        <v>37</v>
      </c>
      <c r="L3175" s="72" t="s">
        <v>232</v>
      </c>
      <c r="M3175" s="72"/>
    </row>
    <row r="3176" spans="2:13" x14ac:dyDescent="0.25">
      <c r="B3176" s="72" t="s">
        <v>12</v>
      </c>
      <c r="C3176" s="72" t="s">
        <v>13</v>
      </c>
      <c r="D3176" s="72" t="s">
        <v>14</v>
      </c>
      <c r="E3176" s="72" t="s">
        <v>81</v>
      </c>
      <c r="F3176" s="73">
        <v>76223</v>
      </c>
      <c r="G3176" s="72" t="s">
        <v>16</v>
      </c>
      <c r="H3176" s="72" t="s">
        <v>17</v>
      </c>
      <c r="I3176" s="72" t="s">
        <v>18</v>
      </c>
      <c r="J3176" s="72" t="s">
        <v>19</v>
      </c>
      <c r="K3176" s="72" t="s">
        <v>25</v>
      </c>
      <c r="L3176" s="72" t="s">
        <v>574</v>
      </c>
      <c r="M3176" s="72" t="s">
        <v>57</v>
      </c>
    </row>
    <row r="3177" spans="2:13" x14ac:dyDescent="0.25">
      <c r="B3177" s="72" t="s">
        <v>12</v>
      </c>
      <c r="C3177" s="72" t="s">
        <v>13</v>
      </c>
      <c r="D3177" s="72" t="s">
        <v>14</v>
      </c>
      <c r="E3177" s="72" t="s">
        <v>123</v>
      </c>
      <c r="F3177" s="73">
        <v>-636</v>
      </c>
      <c r="G3177" s="72" t="s">
        <v>16</v>
      </c>
      <c r="H3177" s="72" t="s">
        <v>17</v>
      </c>
      <c r="I3177" s="72" t="s">
        <v>18</v>
      </c>
      <c r="J3177" s="72" t="s">
        <v>19</v>
      </c>
      <c r="K3177" s="72" t="s">
        <v>25</v>
      </c>
      <c r="L3177" s="72" t="s">
        <v>174</v>
      </c>
      <c r="M3177" s="72"/>
    </row>
    <row r="3178" spans="2:13" x14ac:dyDescent="0.25">
      <c r="B3178" s="72" t="s">
        <v>12</v>
      </c>
      <c r="C3178" s="72" t="s">
        <v>13</v>
      </c>
      <c r="D3178" s="72" t="s">
        <v>14</v>
      </c>
      <c r="E3178" s="72" t="s">
        <v>30</v>
      </c>
      <c r="F3178" s="73">
        <v>-39885</v>
      </c>
      <c r="G3178" s="72" t="s">
        <v>16</v>
      </c>
      <c r="H3178" s="72" t="s">
        <v>24</v>
      </c>
      <c r="I3178" s="72" t="s">
        <v>18</v>
      </c>
      <c r="J3178" s="72" t="s">
        <v>19</v>
      </c>
      <c r="K3178" s="72" t="s">
        <v>20</v>
      </c>
      <c r="L3178" s="72" t="s">
        <v>327</v>
      </c>
      <c r="M3178" s="72"/>
    </row>
    <row r="3179" spans="2:13" x14ac:dyDescent="0.25">
      <c r="B3179" s="72" t="s">
        <v>12</v>
      </c>
      <c r="C3179" s="72" t="s">
        <v>13</v>
      </c>
      <c r="D3179" s="72" t="s">
        <v>14</v>
      </c>
      <c r="E3179" s="72" t="s">
        <v>748</v>
      </c>
      <c r="F3179" s="73">
        <v>250248475</v>
      </c>
      <c r="G3179" s="72" t="s">
        <v>16</v>
      </c>
      <c r="H3179" s="72" t="s">
        <v>24</v>
      </c>
      <c r="I3179" s="72" t="s">
        <v>48</v>
      </c>
      <c r="J3179" s="72" t="s">
        <v>19</v>
      </c>
      <c r="K3179" s="72"/>
      <c r="L3179" s="72"/>
      <c r="M3179" s="72" t="s">
        <v>761</v>
      </c>
    </row>
    <row r="3180" spans="2:13" x14ac:dyDescent="0.25">
      <c r="B3180" s="72" t="s">
        <v>12</v>
      </c>
      <c r="C3180" s="72" t="s">
        <v>13</v>
      </c>
      <c r="D3180" s="72" t="s">
        <v>14</v>
      </c>
      <c r="E3180" s="72" t="s">
        <v>83</v>
      </c>
      <c r="F3180" s="73">
        <v>221747</v>
      </c>
      <c r="G3180" s="72" t="s">
        <v>16</v>
      </c>
      <c r="H3180" s="72" t="s">
        <v>24</v>
      </c>
      <c r="I3180" s="72" t="s">
        <v>18</v>
      </c>
      <c r="J3180" s="72" t="s">
        <v>19</v>
      </c>
      <c r="K3180" s="72" t="s">
        <v>99</v>
      </c>
      <c r="L3180" s="72" t="s">
        <v>335</v>
      </c>
      <c r="M3180" s="72"/>
    </row>
    <row r="3181" spans="2:13" x14ac:dyDescent="0.25">
      <c r="B3181" s="72" t="s">
        <v>12</v>
      </c>
      <c r="C3181" s="72" t="s">
        <v>13</v>
      </c>
      <c r="D3181" s="72" t="s">
        <v>14</v>
      </c>
      <c r="E3181" s="72" t="s">
        <v>45</v>
      </c>
      <c r="F3181" s="73">
        <v>60756</v>
      </c>
      <c r="G3181" s="72" t="s">
        <v>16</v>
      </c>
      <c r="H3181" s="72" t="s">
        <v>24</v>
      </c>
      <c r="I3181" s="72" t="s">
        <v>18</v>
      </c>
      <c r="J3181" s="72" t="s">
        <v>19</v>
      </c>
      <c r="K3181" s="72" t="s">
        <v>37</v>
      </c>
      <c r="L3181" s="72" t="s">
        <v>611</v>
      </c>
      <c r="M3181" s="72" t="s">
        <v>57</v>
      </c>
    </row>
    <row r="3182" spans="2:13" x14ac:dyDescent="0.25">
      <c r="B3182" s="72" t="s">
        <v>12</v>
      </c>
      <c r="C3182" s="72" t="s">
        <v>13</v>
      </c>
      <c r="D3182" s="72" t="s">
        <v>14</v>
      </c>
      <c r="E3182" s="72" t="s">
        <v>65</v>
      </c>
      <c r="F3182" s="73">
        <v>1157355</v>
      </c>
      <c r="G3182" s="72" t="s">
        <v>16</v>
      </c>
      <c r="H3182" s="72" t="s">
        <v>17</v>
      </c>
      <c r="I3182" s="72" t="s">
        <v>18</v>
      </c>
      <c r="J3182" s="72" t="s">
        <v>19</v>
      </c>
      <c r="K3182" s="72" t="s">
        <v>25</v>
      </c>
      <c r="L3182" s="72" t="s">
        <v>365</v>
      </c>
      <c r="M3182" s="72" t="s">
        <v>67</v>
      </c>
    </row>
    <row r="3183" spans="2:13" x14ac:dyDescent="0.25">
      <c r="B3183" s="72" t="s">
        <v>12</v>
      </c>
      <c r="C3183" s="72" t="s">
        <v>13</v>
      </c>
      <c r="D3183" s="72" t="s">
        <v>14</v>
      </c>
      <c r="E3183" s="72" t="s">
        <v>264</v>
      </c>
      <c r="F3183" s="73">
        <v>6169912</v>
      </c>
      <c r="G3183" s="72" t="s">
        <v>16</v>
      </c>
      <c r="H3183" s="72" t="s">
        <v>24</v>
      </c>
      <c r="I3183" s="72" t="s">
        <v>18</v>
      </c>
      <c r="J3183" s="72" t="s">
        <v>19</v>
      </c>
      <c r="K3183" s="72" t="s">
        <v>49</v>
      </c>
      <c r="L3183" s="72" t="s">
        <v>255</v>
      </c>
      <c r="M3183" s="72" t="s">
        <v>62</v>
      </c>
    </row>
    <row r="3184" spans="2:13" x14ac:dyDescent="0.25">
      <c r="B3184" s="72" t="s">
        <v>12</v>
      </c>
      <c r="C3184" s="72" t="s">
        <v>13</v>
      </c>
      <c r="D3184" s="72" t="s">
        <v>14</v>
      </c>
      <c r="E3184" s="72" t="s">
        <v>55</v>
      </c>
      <c r="F3184" s="73">
        <v>3787173</v>
      </c>
      <c r="G3184" s="72" t="s">
        <v>16</v>
      </c>
      <c r="H3184" s="72" t="s">
        <v>24</v>
      </c>
      <c r="I3184" s="72" t="s">
        <v>18</v>
      </c>
      <c r="J3184" s="72" t="s">
        <v>19</v>
      </c>
      <c r="K3184" s="72" t="s">
        <v>20</v>
      </c>
      <c r="L3184" s="72" t="s">
        <v>327</v>
      </c>
      <c r="M3184" s="72" t="s">
        <v>57</v>
      </c>
    </row>
    <row r="3185" spans="2:13" x14ac:dyDescent="0.25">
      <c r="B3185" s="72" t="s">
        <v>12</v>
      </c>
      <c r="C3185" s="72" t="s">
        <v>13</v>
      </c>
      <c r="D3185" s="72" t="s">
        <v>14</v>
      </c>
      <c r="E3185" s="72" t="s">
        <v>316</v>
      </c>
      <c r="F3185" s="73">
        <v>285437</v>
      </c>
      <c r="G3185" s="72" t="s">
        <v>16</v>
      </c>
      <c r="H3185" s="72" t="s">
        <v>24</v>
      </c>
      <c r="I3185" s="72" t="s">
        <v>18</v>
      </c>
      <c r="J3185" s="72" t="s">
        <v>19</v>
      </c>
      <c r="K3185" s="72" t="s">
        <v>130</v>
      </c>
      <c r="L3185" s="72" t="s">
        <v>418</v>
      </c>
      <c r="M3185" s="72" t="s">
        <v>706</v>
      </c>
    </row>
    <row r="3186" spans="2:13" x14ac:dyDescent="0.25">
      <c r="B3186" s="72" t="s">
        <v>12</v>
      </c>
      <c r="C3186" s="72" t="s">
        <v>13</v>
      </c>
      <c r="D3186" s="72" t="s">
        <v>14</v>
      </c>
      <c r="E3186" s="72" t="s">
        <v>39</v>
      </c>
      <c r="F3186" s="73">
        <v>-7469</v>
      </c>
      <c r="G3186" s="72" t="s">
        <v>16</v>
      </c>
      <c r="H3186" s="72" t="s">
        <v>24</v>
      </c>
      <c r="I3186" s="72" t="s">
        <v>18</v>
      </c>
      <c r="J3186" s="72" t="s">
        <v>19</v>
      </c>
      <c r="K3186" s="72" t="s">
        <v>31</v>
      </c>
      <c r="L3186" s="72" t="s">
        <v>565</v>
      </c>
      <c r="M3186" s="72"/>
    </row>
    <row r="3187" spans="2:13" x14ac:dyDescent="0.25">
      <c r="B3187" s="72" t="s">
        <v>12</v>
      </c>
      <c r="C3187" s="72" t="s">
        <v>13</v>
      </c>
      <c r="D3187" s="72" t="s">
        <v>14</v>
      </c>
      <c r="E3187" s="72" t="s">
        <v>152</v>
      </c>
      <c r="F3187" s="73">
        <v>-7048</v>
      </c>
      <c r="G3187" s="72" t="s">
        <v>16</v>
      </c>
      <c r="H3187" s="72" t="s">
        <v>17</v>
      </c>
      <c r="I3187" s="72" t="s">
        <v>18</v>
      </c>
      <c r="J3187" s="72" t="s">
        <v>19</v>
      </c>
      <c r="K3187" s="72" t="s">
        <v>25</v>
      </c>
      <c r="L3187" s="72" t="s">
        <v>546</v>
      </c>
      <c r="M3187" s="72"/>
    </row>
    <row r="3188" spans="2:13" x14ac:dyDescent="0.25">
      <c r="B3188" s="72" t="s">
        <v>12</v>
      </c>
      <c r="C3188" s="72" t="s">
        <v>13</v>
      </c>
      <c r="D3188" s="72" t="s">
        <v>14</v>
      </c>
      <c r="E3188" s="72" t="s">
        <v>94</v>
      </c>
      <c r="F3188" s="73">
        <v>1163</v>
      </c>
      <c r="G3188" s="72" t="s">
        <v>16</v>
      </c>
      <c r="H3188" s="72" t="s">
        <v>17</v>
      </c>
      <c r="I3188" s="72" t="s">
        <v>18</v>
      </c>
      <c r="J3188" s="72" t="s">
        <v>19</v>
      </c>
      <c r="K3188" s="72" t="s">
        <v>25</v>
      </c>
      <c r="L3188" s="72" t="s">
        <v>377</v>
      </c>
      <c r="M3188" s="72"/>
    </row>
    <row r="3189" spans="2:13" x14ac:dyDescent="0.25">
      <c r="B3189" s="72" t="s">
        <v>12</v>
      </c>
      <c r="C3189" s="72" t="s">
        <v>13</v>
      </c>
      <c r="D3189" s="72" t="s">
        <v>14</v>
      </c>
      <c r="E3189" s="72" t="s">
        <v>15</v>
      </c>
      <c r="F3189" s="73">
        <v>62675</v>
      </c>
      <c r="G3189" s="72" t="s">
        <v>16</v>
      </c>
      <c r="H3189" s="72" t="s">
        <v>17</v>
      </c>
      <c r="I3189" s="72" t="s">
        <v>18</v>
      </c>
      <c r="J3189" s="72" t="s">
        <v>19</v>
      </c>
      <c r="K3189" s="72" t="s">
        <v>25</v>
      </c>
      <c r="L3189" s="72" t="s">
        <v>77</v>
      </c>
      <c r="M3189" s="72" t="s">
        <v>67</v>
      </c>
    </row>
    <row r="3190" spans="2:13" x14ac:dyDescent="0.25">
      <c r="B3190" s="72" t="s">
        <v>12</v>
      </c>
      <c r="C3190" s="72" t="s">
        <v>13</v>
      </c>
      <c r="D3190" s="72" t="s">
        <v>14</v>
      </c>
      <c r="E3190" s="72" t="s">
        <v>79</v>
      </c>
      <c r="F3190" s="73">
        <v>-7842</v>
      </c>
      <c r="G3190" s="72" t="s">
        <v>16</v>
      </c>
      <c r="H3190" s="72" t="s">
        <v>17</v>
      </c>
      <c r="I3190" s="72" t="s">
        <v>18</v>
      </c>
      <c r="J3190" s="72" t="s">
        <v>19</v>
      </c>
      <c r="K3190" s="72" t="s">
        <v>37</v>
      </c>
      <c r="L3190" s="72" t="s">
        <v>183</v>
      </c>
      <c r="M3190" s="72"/>
    </row>
    <row r="3191" spans="2:13" x14ac:dyDescent="0.25">
      <c r="B3191" s="72" t="s">
        <v>12</v>
      </c>
      <c r="C3191" s="72" t="s">
        <v>13</v>
      </c>
      <c r="D3191" s="72" t="s">
        <v>14</v>
      </c>
      <c r="E3191" s="72" t="s">
        <v>718</v>
      </c>
      <c r="F3191" s="73">
        <v>153301</v>
      </c>
      <c r="G3191" s="72" t="s">
        <v>16</v>
      </c>
      <c r="H3191" s="72" t="s">
        <v>24</v>
      </c>
      <c r="I3191" s="72" t="s">
        <v>18</v>
      </c>
      <c r="J3191" s="72" t="s">
        <v>19</v>
      </c>
      <c r="K3191" s="72" t="s">
        <v>37</v>
      </c>
      <c r="L3191" s="72" t="s">
        <v>38</v>
      </c>
      <c r="M3191" s="72" t="s">
        <v>719</v>
      </c>
    </row>
    <row r="3192" spans="2:13" x14ac:dyDescent="0.25">
      <c r="B3192" s="72" t="s">
        <v>12</v>
      </c>
      <c r="C3192" s="72" t="s">
        <v>13</v>
      </c>
      <c r="D3192" s="72" t="s">
        <v>14</v>
      </c>
      <c r="E3192" s="72" t="s">
        <v>45</v>
      </c>
      <c r="F3192" s="73">
        <v>149067</v>
      </c>
      <c r="G3192" s="72" t="s">
        <v>16</v>
      </c>
      <c r="H3192" s="72" t="s">
        <v>24</v>
      </c>
      <c r="I3192" s="72" t="s">
        <v>18</v>
      </c>
      <c r="J3192" s="72" t="s">
        <v>19</v>
      </c>
      <c r="K3192" s="72" t="s">
        <v>25</v>
      </c>
      <c r="L3192" s="72" t="s">
        <v>296</v>
      </c>
      <c r="M3192" s="72" t="s">
        <v>57</v>
      </c>
    </row>
    <row r="3193" spans="2:13" x14ac:dyDescent="0.25">
      <c r="B3193" s="72" t="s">
        <v>12</v>
      </c>
      <c r="C3193" s="72" t="s">
        <v>13</v>
      </c>
      <c r="D3193" s="72" t="s">
        <v>14</v>
      </c>
      <c r="E3193" s="72" t="s">
        <v>134</v>
      </c>
      <c r="F3193" s="73">
        <v>200608</v>
      </c>
      <c r="G3193" s="72" t="s">
        <v>16</v>
      </c>
      <c r="H3193" s="72" t="s">
        <v>24</v>
      </c>
      <c r="I3193" s="72" t="s">
        <v>18</v>
      </c>
      <c r="J3193" s="72" t="s">
        <v>19</v>
      </c>
      <c r="K3193" s="72" t="s">
        <v>96</v>
      </c>
      <c r="L3193" s="72" t="s">
        <v>391</v>
      </c>
      <c r="M3193" s="72"/>
    </row>
    <row r="3194" spans="2:13" x14ac:dyDescent="0.25">
      <c r="B3194" s="72" t="s">
        <v>12</v>
      </c>
      <c r="C3194" s="72" t="s">
        <v>13</v>
      </c>
      <c r="D3194" s="72" t="s">
        <v>14</v>
      </c>
      <c r="E3194" s="72" t="s">
        <v>637</v>
      </c>
      <c r="F3194" s="73">
        <v>42025</v>
      </c>
      <c r="G3194" s="72" t="s">
        <v>16</v>
      </c>
      <c r="H3194" s="72" t="s">
        <v>17</v>
      </c>
      <c r="I3194" s="72" t="s">
        <v>48</v>
      </c>
      <c r="J3194" s="72" t="s">
        <v>19</v>
      </c>
      <c r="K3194" s="72"/>
      <c r="L3194" s="72"/>
      <c r="M3194" s="72" t="s">
        <v>47</v>
      </c>
    </row>
    <row r="3195" spans="2:13" x14ac:dyDescent="0.25">
      <c r="B3195" s="72" t="s">
        <v>12</v>
      </c>
      <c r="C3195" s="72" t="s">
        <v>13</v>
      </c>
      <c r="D3195" s="72" t="s">
        <v>14</v>
      </c>
      <c r="E3195" s="72" t="s">
        <v>36</v>
      </c>
      <c r="F3195" s="73">
        <v>1331845</v>
      </c>
      <c r="G3195" s="72" t="s">
        <v>16</v>
      </c>
      <c r="H3195" s="72" t="s">
        <v>24</v>
      </c>
      <c r="I3195" s="72" t="s">
        <v>18</v>
      </c>
      <c r="J3195" s="72" t="s">
        <v>19</v>
      </c>
      <c r="K3195" s="72" t="s">
        <v>37</v>
      </c>
      <c r="L3195" s="72" t="s">
        <v>507</v>
      </c>
      <c r="M3195" s="72" t="s">
        <v>57</v>
      </c>
    </row>
    <row r="3196" spans="2:13" x14ac:dyDescent="0.25">
      <c r="B3196" s="72" t="s">
        <v>12</v>
      </c>
      <c r="C3196" s="72" t="s">
        <v>13</v>
      </c>
      <c r="D3196" s="72" t="s">
        <v>14</v>
      </c>
      <c r="E3196" s="72" t="s">
        <v>41</v>
      </c>
      <c r="F3196" s="73">
        <v>-1</v>
      </c>
      <c r="G3196" s="72" t="s">
        <v>16</v>
      </c>
      <c r="H3196" s="72" t="s">
        <v>17</v>
      </c>
      <c r="I3196" s="72" t="s">
        <v>18</v>
      </c>
      <c r="J3196" s="72" t="s">
        <v>19</v>
      </c>
      <c r="K3196" s="72" t="s">
        <v>37</v>
      </c>
      <c r="L3196" s="72" t="s">
        <v>294</v>
      </c>
      <c r="M3196" s="72"/>
    </row>
    <row r="3197" spans="2:13" x14ac:dyDescent="0.25">
      <c r="B3197" s="72" t="s">
        <v>12</v>
      </c>
      <c r="C3197" s="72" t="s">
        <v>13</v>
      </c>
      <c r="D3197" s="72" t="s">
        <v>14</v>
      </c>
      <c r="E3197" s="72" t="s">
        <v>51</v>
      </c>
      <c r="F3197" s="73">
        <v>235308</v>
      </c>
      <c r="G3197" s="72" t="s">
        <v>16</v>
      </c>
      <c r="H3197" s="72" t="s">
        <v>24</v>
      </c>
      <c r="I3197" s="72" t="s">
        <v>18</v>
      </c>
      <c r="J3197" s="72" t="s">
        <v>19</v>
      </c>
      <c r="K3197" s="72" t="s">
        <v>102</v>
      </c>
      <c r="L3197" s="72" t="s">
        <v>429</v>
      </c>
      <c r="M3197" s="72"/>
    </row>
    <row r="3198" spans="2:13" x14ac:dyDescent="0.25">
      <c r="B3198" s="72" t="s">
        <v>12</v>
      </c>
      <c r="C3198" s="72" t="s">
        <v>13</v>
      </c>
      <c r="D3198" s="72" t="s">
        <v>14</v>
      </c>
      <c r="E3198" s="72" t="s">
        <v>27</v>
      </c>
      <c r="F3198" s="73">
        <v>6941</v>
      </c>
      <c r="G3198" s="72" t="s">
        <v>16</v>
      </c>
      <c r="H3198" s="72" t="s">
        <v>24</v>
      </c>
      <c r="I3198" s="72" t="s">
        <v>18</v>
      </c>
      <c r="J3198" s="72" t="s">
        <v>19</v>
      </c>
      <c r="K3198" s="72" t="s">
        <v>25</v>
      </c>
      <c r="L3198" s="72" t="s">
        <v>385</v>
      </c>
      <c r="M3198" s="72" t="s">
        <v>302</v>
      </c>
    </row>
    <row r="3199" spans="2:13" x14ac:dyDescent="0.25">
      <c r="B3199" s="72" t="s">
        <v>12</v>
      </c>
      <c r="C3199" s="72" t="s">
        <v>13</v>
      </c>
      <c r="D3199" s="72" t="s">
        <v>14</v>
      </c>
      <c r="E3199" s="72" t="s">
        <v>55</v>
      </c>
      <c r="F3199" s="73">
        <v>4804461</v>
      </c>
      <c r="G3199" s="72" t="s">
        <v>16</v>
      </c>
      <c r="H3199" s="72" t="s">
        <v>24</v>
      </c>
      <c r="I3199" s="72" t="s">
        <v>18</v>
      </c>
      <c r="J3199" s="72" t="s">
        <v>19</v>
      </c>
      <c r="K3199" s="72" t="s">
        <v>25</v>
      </c>
      <c r="L3199" s="72" t="s">
        <v>406</v>
      </c>
      <c r="M3199" s="72" t="s">
        <v>29</v>
      </c>
    </row>
    <row r="3200" spans="2:13" x14ac:dyDescent="0.25">
      <c r="B3200" s="72" t="s">
        <v>12</v>
      </c>
      <c r="C3200" s="72" t="s">
        <v>13</v>
      </c>
      <c r="D3200" s="72" t="s">
        <v>14</v>
      </c>
      <c r="E3200" s="72" t="s">
        <v>146</v>
      </c>
      <c r="F3200" s="73">
        <v>-433</v>
      </c>
      <c r="G3200" s="72" t="s">
        <v>16</v>
      </c>
      <c r="H3200" s="72" t="s">
        <v>24</v>
      </c>
      <c r="I3200" s="72" t="s">
        <v>18</v>
      </c>
      <c r="J3200" s="72" t="s">
        <v>19</v>
      </c>
      <c r="K3200" s="72" t="s">
        <v>49</v>
      </c>
      <c r="L3200" s="72" t="s">
        <v>105</v>
      </c>
      <c r="M3200" s="72"/>
    </row>
    <row r="3201" spans="2:13" x14ac:dyDescent="0.25">
      <c r="B3201" s="72" t="s">
        <v>12</v>
      </c>
      <c r="C3201" s="72" t="s">
        <v>13</v>
      </c>
      <c r="D3201" s="72" t="s">
        <v>14</v>
      </c>
      <c r="E3201" s="72" t="s">
        <v>94</v>
      </c>
      <c r="F3201" s="73">
        <v>183</v>
      </c>
      <c r="G3201" s="72" t="s">
        <v>269</v>
      </c>
      <c r="H3201" s="72" t="s">
        <v>24</v>
      </c>
      <c r="I3201" s="72" t="s">
        <v>18</v>
      </c>
      <c r="J3201" s="72" t="s">
        <v>628</v>
      </c>
      <c r="K3201" s="72" t="s">
        <v>102</v>
      </c>
      <c r="L3201" s="72" t="s">
        <v>429</v>
      </c>
      <c r="M3201" s="72"/>
    </row>
    <row r="3202" spans="2:13" x14ac:dyDescent="0.25">
      <c r="B3202" s="72" t="s">
        <v>12</v>
      </c>
      <c r="C3202" s="72" t="s">
        <v>13</v>
      </c>
      <c r="D3202" s="72" t="s">
        <v>14</v>
      </c>
      <c r="E3202" s="72" t="s">
        <v>79</v>
      </c>
      <c r="F3202" s="73">
        <v>-13003</v>
      </c>
      <c r="G3202" s="72" t="s">
        <v>16</v>
      </c>
      <c r="H3202" s="72" t="s">
        <v>24</v>
      </c>
      <c r="I3202" s="72" t="s">
        <v>18</v>
      </c>
      <c r="J3202" s="72" t="s">
        <v>19</v>
      </c>
      <c r="K3202" s="72" t="s">
        <v>63</v>
      </c>
      <c r="L3202" s="72" t="s">
        <v>626</v>
      </c>
      <c r="M3202" s="72"/>
    </row>
    <row r="3203" spans="2:13" x14ac:dyDescent="0.25">
      <c r="B3203" s="72" t="s">
        <v>12</v>
      </c>
      <c r="C3203" s="72" t="s">
        <v>13</v>
      </c>
      <c r="D3203" s="72" t="s">
        <v>14</v>
      </c>
      <c r="E3203" s="72" t="s">
        <v>83</v>
      </c>
      <c r="F3203" s="73">
        <v>7903</v>
      </c>
      <c r="G3203" s="72" t="s">
        <v>16</v>
      </c>
      <c r="H3203" s="72" t="s">
        <v>24</v>
      </c>
      <c r="I3203" s="72" t="s">
        <v>18</v>
      </c>
      <c r="J3203" s="72" t="s">
        <v>19</v>
      </c>
      <c r="K3203" s="72" t="s">
        <v>75</v>
      </c>
      <c r="L3203" s="72" t="s">
        <v>517</v>
      </c>
      <c r="M3203" s="72"/>
    </row>
    <row r="3204" spans="2:13" x14ac:dyDescent="0.25">
      <c r="B3204" s="72" t="s">
        <v>12</v>
      </c>
      <c r="C3204" s="72" t="s">
        <v>13</v>
      </c>
      <c r="D3204" s="72" t="s">
        <v>14</v>
      </c>
      <c r="E3204" s="72" t="s">
        <v>83</v>
      </c>
      <c r="F3204" s="73">
        <v>44987</v>
      </c>
      <c r="G3204" s="72" t="s">
        <v>16</v>
      </c>
      <c r="H3204" s="72" t="s">
        <v>24</v>
      </c>
      <c r="I3204" s="72" t="s">
        <v>18</v>
      </c>
      <c r="J3204" s="72" t="s">
        <v>19</v>
      </c>
      <c r="K3204" s="72" t="s">
        <v>99</v>
      </c>
      <c r="L3204" s="72" t="s">
        <v>638</v>
      </c>
      <c r="M3204" s="72"/>
    </row>
    <row r="3205" spans="2:13" x14ac:dyDescent="0.25">
      <c r="B3205" s="72" t="s">
        <v>12</v>
      </c>
      <c r="C3205" s="72" t="s">
        <v>13</v>
      </c>
      <c r="D3205" s="72" t="s">
        <v>14</v>
      </c>
      <c r="E3205" s="72" t="s">
        <v>36</v>
      </c>
      <c r="F3205" s="73">
        <v>31730</v>
      </c>
      <c r="G3205" s="72" t="s">
        <v>16</v>
      </c>
      <c r="H3205" s="72" t="s">
        <v>24</v>
      </c>
      <c r="I3205" s="72" t="s">
        <v>18</v>
      </c>
      <c r="J3205" s="72" t="s">
        <v>19</v>
      </c>
      <c r="K3205" s="72" t="s">
        <v>117</v>
      </c>
      <c r="L3205" s="72" t="s">
        <v>520</v>
      </c>
      <c r="M3205" s="72" t="s">
        <v>29</v>
      </c>
    </row>
    <row r="3206" spans="2:13" x14ac:dyDescent="0.25">
      <c r="B3206" s="72" t="s">
        <v>12</v>
      </c>
      <c r="C3206" s="72" t="s">
        <v>13</v>
      </c>
      <c r="D3206" s="72" t="s">
        <v>14</v>
      </c>
      <c r="E3206" s="72" t="s">
        <v>79</v>
      </c>
      <c r="F3206" s="73">
        <v>-90253</v>
      </c>
      <c r="G3206" s="72" t="s">
        <v>16</v>
      </c>
      <c r="H3206" s="72" t="s">
        <v>24</v>
      </c>
      <c r="I3206" s="72" t="s">
        <v>18</v>
      </c>
      <c r="J3206" s="72" t="s">
        <v>19</v>
      </c>
      <c r="K3206" s="72" t="s">
        <v>37</v>
      </c>
      <c r="L3206" s="72" t="s">
        <v>213</v>
      </c>
      <c r="M3206" s="72"/>
    </row>
    <row r="3207" spans="2:13" x14ac:dyDescent="0.25">
      <c r="B3207" s="72" t="s">
        <v>12</v>
      </c>
      <c r="C3207" s="72" t="s">
        <v>13</v>
      </c>
      <c r="D3207" s="72" t="s">
        <v>14</v>
      </c>
      <c r="E3207" s="72" t="s">
        <v>68</v>
      </c>
      <c r="F3207" s="73">
        <v>-293252</v>
      </c>
      <c r="G3207" s="72" t="s">
        <v>16</v>
      </c>
      <c r="H3207" s="72" t="s">
        <v>24</v>
      </c>
      <c r="I3207" s="72" t="s">
        <v>18</v>
      </c>
      <c r="J3207" s="72" t="s">
        <v>19</v>
      </c>
      <c r="K3207" s="72" t="s">
        <v>37</v>
      </c>
      <c r="L3207" s="72" t="s">
        <v>496</v>
      </c>
      <c r="M3207" s="72"/>
    </row>
    <row r="3208" spans="2:13" x14ac:dyDescent="0.25">
      <c r="B3208" s="72" t="s">
        <v>12</v>
      </c>
      <c r="C3208" s="72" t="s">
        <v>13</v>
      </c>
      <c r="D3208" s="72" t="s">
        <v>14</v>
      </c>
      <c r="E3208" s="72" t="s">
        <v>27</v>
      </c>
      <c r="F3208" s="73">
        <v>6000</v>
      </c>
      <c r="G3208" s="72" t="s">
        <v>16</v>
      </c>
      <c r="H3208" s="72" t="s">
        <v>17</v>
      </c>
      <c r="I3208" s="72" t="s">
        <v>18</v>
      </c>
      <c r="J3208" s="72" t="s">
        <v>19</v>
      </c>
      <c r="K3208" s="72" t="s">
        <v>49</v>
      </c>
      <c r="L3208" s="72" t="s">
        <v>166</v>
      </c>
      <c r="M3208" s="72" t="s">
        <v>302</v>
      </c>
    </row>
    <row r="3209" spans="2:13" x14ac:dyDescent="0.25">
      <c r="B3209" s="72" t="s">
        <v>12</v>
      </c>
      <c r="C3209" s="72" t="s">
        <v>13</v>
      </c>
      <c r="D3209" s="72" t="s">
        <v>14</v>
      </c>
      <c r="E3209" s="72" t="s">
        <v>41</v>
      </c>
      <c r="F3209" s="73">
        <v>-69</v>
      </c>
      <c r="G3209" s="72" t="s">
        <v>16</v>
      </c>
      <c r="H3209" s="72" t="s">
        <v>24</v>
      </c>
      <c r="I3209" s="72" t="s">
        <v>18</v>
      </c>
      <c r="J3209" s="72" t="s">
        <v>19</v>
      </c>
      <c r="K3209" s="72" t="s">
        <v>31</v>
      </c>
      <c r="L3209" s="72" t="s">
        <v>565</v>
      </c>
      <c r="M3209" s="72"/>
    </row>
    <row r="3210" spans="2:13" x14ac:dyDescent="0.25">
      <c r="B3210" s="72" t="s">
        <v>12</v>
      </c>
      <c r="C3210" s="72" t="s">
        <v>13</v>
      </c>
      <c r="D3210" s="72" t="s">
        <v>14</v>
      </c>
      <c r="E3210" s="72" t="s">
        <v>33</v>
      </c>
      <c r="F3210" s="73">
        <v>10774</v>
      </c>
      <c r="G3210" s="72" t="s">
        <v>16</v>
      </c>
      <c r="H3210" s="72" t="s">
        <v>24</v>
      </c>
      <c r="I3210" s="72" t="s">
        <v>18</v>
      </c>
      <c r="J3210" s="72" t="s">
        <v>19</v>
      </c>
      <c r="K3210" s="72" t="s">
        <v>117</v>
      </c>
      <c r="L3210" s="72" t="s">
        <v>445</v>
      </c>
      <c r="M3210" s="72" t="s">
        <v>57</v>
      </c>
    </row>
    <row r="3211" spans="2:13" x14ac:dyDescent="0.25">
      <c r="B3211" s="72" t="s">
        <v>12</v>
      </c>
      <c r="C3211" s="72" t="s">
        <v>13</v>
      </c>
      <c r="D3211" s="72" t="s">
        <v>14</v>
      </c>
      <c r="E3211" s="72" t="s">
        <v>81</v>
      </c>
      <c r="F3211" s="73">
        <v>92577</v>
      </c>
      <c r="G3211" s="72" t="s">
        <v>16</v>
      </c>
      <c r="H3211" s="72" t="s">
        <v>17</v>
      </c>
      <c r="I3211" s="72" t="s">
        <v>18</v>
      </c>
      <c r="J3211" s="72" t="s">
        <v>19</v>
      </c>
      <c r="K3211" s="72" t="s">
        <v>25</v>
      </c>
      <c r="L3211" s="72" t="s">
        <v>262</v>
      </c>
      <c r="M3211" s="72" t="s">
        <v>57</v>
      </c>
    </row>
    <row r="3212" spans="2:13" x14ac:dyDescent="0.25">
      <c r="B3212" s="72" t="s">
        <v>12</v>
      </c>
      <c r="C3212" s="72" t="s">
        <v>13</v>
      </c>
      <c r="D3212" s="72" t="s">
        <v>14</v>
      </c>
      <c r="E3212" s="72" t="s">
        <v>83</v>
      </c>
      <c r="F3212" s="73">
        <v>911</v>
      </c>
      <c r="G3212" s="72" t="s">
        <v>16</v>
      </c>
      <c r="H3212" s="72" t="s">
        <v>24</v>
      </c>
      <c r="I3212" s="72" t="s">
        <v>18</v>
      </c>
      <c r="J3212" s="72" t="s">
        <v>19</v>
      </c>
      <c r="K3212" s="72" t="s">
        <v>63</v>
      </c>
      <c r="L3212" s="72" t="s">
        <v>532</v>
      </c>
      <c r="M3212" s="72"/>
    </row>
    <row r="3213" spans="2:13" x14ac:dyDescent="0.25">
      <c r="B3213" s="72" t="s">
        <v>12</v>
      </c>
      <c r="C3213" s="72" t="s">
        <v>13</v>
      </c>
      <c r="D3213" s="72" t="s">
        <v>14</v>
      </c>
      <c r="E3213" s="72" t="s">
        <v>27</v>
      </c>
      <c r="F3213" s="73">
        <v>29937</v>
      </c>
      <c r="G3213" s="72" t="s">
        <v>16</v>
      </c>
      <c r="H3213" s="72" t="s">
        <v>24</v>
      </c>
      <c r="I3213" s="72" t="s">
        <v>18</v>
      </c>
      <c r="J3213" s="72" t="s">
        <v>19</v>
      </c>
      <c r="K3213" s="72" t="s">
        <v>117</v>
      </c>
      <c r="L3213" s="72" t="s">
        <v>369</v>
      </c>
      <c r="M3213" s="72" t="s">
        <v>35</v>
      </c>
    </row>
    <row r="3214" spans="2:13" x14ac:dyDescent="0.25">
      <c r="B3214" s="72" t="s">
        <v>12</v>
      </c>
      <c r="C3214" s="72" t="s">
        <v>13</v>
      </c>
      <c r="D3214" s="72" t="s">
        <v>14</v>
      </c>
      <c r="E3214" s="72" t="s">
        <v>94</v>
      </c>
      <c r="F3214" s="73">
        <v>46257</v>
      </c>
      <c r="G3214" s="72" t="s">
        <v>16</v>
      </c>
      <c r="H3214" s="72" t="s">
        <v>24</v>
      </c>
      <c r="I3214" s="72" t="s">
        <v>18</v>
      </c>
      <c r="J3214" s="72" t="s">
        <v>19</v>
      </c>
      <c r="K3214" s="72" t="s">
        <v>37</v>
      </c>
      <c r="L3214" s="72" t="s">
        <v>354</v>
      </c>
      <c r="M3214" s="72"/>
    </row>
    <row r="3215" spans="2:13" x14ac:dyDescent="0.25">
      <c r="B3215" s="72" t="s">
        <v>12</v>
      </c>
      <c r="C3215" s="72" t="s">
        <v>13</v>
      </c>
      <c r="D3215" s="72" t="s">
        <v>14</v>
      </c>
      <c r="E3215" s="72" t="s">
        <v>74</v>
      </c>
      <c r="F3215" s="73">
        <v>91424</v>
      </c>
      <c r="G3215" s="72" t="s">
        <v>16</v>
      </c>
      <c r="H3215" s="72" t="s">
        <v>17</v>
      </c>
      <c r="I3215" s="72" t="s">
        <v>18</v>
      </c>
      <c r="J3215" s="72" t="s">
        <v>19</v>
      </c>
      <c r="K3215" s="72" t="s">
        <v>20</v>
      </c>
      <c r="L3215" s="72" t="s">
        <v>21</v>
      </c>
      <c r="M3215" s="72" t="s">
        <v>47</v>
      </c>
    </row>
    <row r="3216" spans="2:13" x14ac:dyDescent="0.25">
      <c r="B3216" s="72" t="s">
        <v>12</v>
      </c>
      <c r="C3216" s="72" t="s">
        <v>13</v>
      </c>
      <c r="D3216" s="72" t="s">
        <v>14</v>
      </c>
      <c r="E3216" s="72" t="s">
        <v>79</v>
      </c>
      <c r="F3216" s="73">
        <v>-11497</v>
      </c>
      <c r="G3216" s="72" t="s">
        <v>16</v>
      </c>
      <c r="H3216" s="72" t="s">
        <v>24</v>
      </c>
      <c r="I3216" s="72" t="s">
        <v>18</v>
      </c>
      <c r="J3216" s="72" t="s">
        <v>19</v>
      </c>
      <c r="K3216" s="72" t="s">
        <v>25</v>
      </c>
      <c r="L3216" s="72" t="s">
        <v>546</v>
      </c>
      <c r="M3216" s="72"/>
    </row>
    <row r="3217" spans="2:13" x14ac:dyDescent="0.25">
      <c r="B3217" s="72" t="s">
        <v>12</v>
      </c>
      <c r="C3217" s="72" t="s">
        <v>13</v>
      </c>
      <c r="D3217" s="72" t="s">
        <v>14</v>
      </c>
      <c r="E3217" s="72" t="s">
        <v>30</v>
      </c>
      <c r="F3217" s="73">
        <v>-2771</v>
      </c>
      <c r="G3217" s="72" t="s">
        <v>16</v>
      </c>
      <c r="H3217" s="72" t="s">
        <v>24</v>
      </c>
      <c r="I3217" s="72" t="s">
        <v>18</v>
      </c>
      <c r="J3217" s="72" t="s">
        <v>19</v>
      </c>
      <c r="K3217" s="72" t="s">
        <v>37</v>
      </c>
      <c r="L3217" s="72" t="s">
        <v>280</v>
      </c>
      <c r="M3217" s="72"/>
    </row>
    <row r="3218" spans="2:13" x14ac:dyDescent="0.25">
      <c r="B3218" s="72" t="s">
        <v>12</v>
      </c>
      <c r="C3218" s="72" t="s">
        <v>13</v>
      </c>
      <c r="D3218" s="72" t="s">
        <v>14</v>
      </c>
      <c r="E3218" s="72" t="s">
        <v>68</v>
      </c>
      <c r="F3218" s="73">
        <v>-1646</v>
      </c>
      <c r="G3218" s="72" t="s">
        <v>16</v>
      </c>
      <c r="H3218" s="72" t="s">
        <v>24</v>
      </c>
      <c r="I3218" s="72" t="s">
        <v>18</v>
      </c>
      <c r="J3218" s="72" t="s">
        <v>19</v>
      </c>
      <c r="K3218" s="72" t="s">
        <v>117</v>
      </c>
      <c r="L3218" s="72" t="s">
        <v>484</v>
      </c>
      <c r="M3218" s="72"/>
    </row>
    <row r="3219" spans="2:13" x14ac:dyDescent="0.25">
      <c r="B3219" s="72" t="s">
        <v>12</v>
      </c>
      <c r="C3219" s="72" t="s">
        <v>13</v>
      </c>
      <c r="D3219" s="72" t="s">
        <v>14</v>
      </c>
      <c r="E3219" s="72" t="s">
        <v>68</v>
      </c>
      <c r="F3219" s="73">
        <v>-111787</v>
      </c>
      <c r="G3219" s="72" t="s">
        <v>16</v>
      </c>
      <c r="H3219" s="72" t="s">
        <v>24</v>
      </c>
      <c r="I3219" s="72" t="s">
        <v>18</v>
      </c>
      <c r="J3219" s="72" t="s">
        <v>19</v>
      </c>
      <c r="K3219" s="72" t="s">
        <v>37</v>
      </c>
      <c r="L3219" s="72" t="s">
        <v>384</v>
      </c>
      <c r="M3219" s="72"/>
    </row>
    <row r="3220" spans="2:13" x14ac:dyDescent="0.25">
      <c r="B3220" s="72" t="s">
        <v>12</v>
      </c>
      <c r="C3220" s="72" t="s">
        <v>13</v>
      </c>
      <c r="D3220" s="72" t="s">
        <v>14</v>
      </c>
      <c r="E3220" s="72" t="s">
        <v>79</v>
      </c>
      <c r="F3220" s="73">
        <v>-12106</v>
      </c>
      <c r="G3220" s="72" t="s">
        <v>16</v>
      </c>
      <c r="H3220" s="72" t="s">
        <v>17</v>
      </c>
      <c r="I3220" s="72" t="s">
        <v>18</v>
      </c>
      <c r="J3220" s="72" t="s">
        <v>19</v>
      </c>
      <c r="K3220" s="72" t="s">
        <v>25</v>
      </c>
      <c r="L3220" s="72" t="s">
        <v>268</v>
      </c>
      <c r="M3220" s="72"/>
    </row>
    <row r="3221" spans="2:13" x14ac:dyDescent="0.25">
      <c r="B3221" s="72" t="s">
        <v>12</v>
      </c>
      <c r="C3221" s="72" t="s">
        <v>13</v>
      </c>
      <c r="D3221" s="72" t="s">
        <v>14</v>
      </c>
      <c r="E3221" s="72" t="s">
        <v>79</v>
      </c>
      <c r="F3221" s="73">
        <v>-1909</v>
      </c>
      <c r="G3221" s="72" t="s">
        <v>16</v>
      </c>
      <c r="H3221" s="72" t="s">
        <v>24</v>
      </c>
      <c r="I3221" s="72" t="s">
        <v>18</v>
      </c>
      <c r="J3221" s="72" t="s">
        <v>19</v>
      </c>
      <c r="K3221" s="72" t="s">
        <v>63</v>
      </c>
      <c r="L3221" s="72" t="s">
        <v>351</v>
      </c>
      <c r="M3221" s="72"/>
    </row>
    <row r="3222" spans="2:13" x14ac:dyDescent="0.25">
      <c r="B3222" s="72" t="s">
        <v>12</v>
      </c>
      <c r="C3222" s="72" t="s">
        <v>13</v>
      </c>
      <c r="D3222" s="72" t="s">
        <v>14</v>
      </c>
      <c r="E3222" s="72" t="s">
        <v>39</v>
      </c>
      <c r="F3222" s="73">
        <v>-5964</v>
      </c>
      <c r="G3222" s="72" t="s">
        <v>16</v>
      </c>
      <c r="H3222" s="72" t="s">
        <v>17</v>
      </c>
      <c r="I3222" s="72" t="s">
        <v>48</v>
      </c>
      <c r="J3222" s="72" t="s">
        <v>19</v>
      </c>
      <c r="K3222" s="72" t="s">
        <v>20</v>
      </c>
      <c r="L3222" s="72" t="s">
        <v>649</v>
      </c>
      <c r="M3222" s="72"/>
    </row>
    <row r="3223" spans="2:13" x14ac:dyDescent="0.25">
      <c r="B3223" s="72" t="s">
        <v>12</v>
      </c>
      <c r="C3223" s="72" t="s">
        <v>13</v>
      </c>
      <c r="D3223" s="72" t="s">
        <v>14</v>
      </c>
      <c r="E3223" s="72" t="s">
        <v>41</v>
      </c>
      <c r="F3223" s="73">
        <v>-16</v>
      </c>
      <c r="G3223" s="72" t="s">
        <v>16</v>
      </c>
      <c r="H3223" s="72" t="s">
        <v>24</v>
      </c>
      <c r="I3223" s="72" t="s">
        <v>48</v>
      </c>
      <c r="J3223" s="72" t="s">
        <v>19</v>
      </c>
      <c r="K3223" s="72" t="s">
        <v>37</v>
      </c>
      <c r="L3223" s="72" t="s">
        <v>604</v>
      </c>
      <c r="M3223" s="72"/>
    </row>
    <row r="3224" spans="2:13" x14ac:dyDescent="0.25">
      <c r="B3224" s="72" t="s">
        <v>12</v>
      </c>
      <c r="C3224" s="72" t="s">
        <v>13</v>
      </c>
      <c r="D3224" s="72" t="s">
        <v>14</v>
      </c>
      <c r="E3224" s="72" t="s">
        <v>353</v>
      </c>
      <c r="F3224" s="73">
        <v>220324</v>
      </c>
      <c r="G3224" s="72" t="s">
        <v>16</v>
      </c>
      <c r="H3224" s="72" t="s">
        <v>24</v>
      </c>
      <c r="I3224" s="72" t="s">
        <v>18</v>
      </c>
      <c r="J3224" s="72" t="s">
        <v>19</v>
      </c>
      <c r="K3224" s="72" t="s">
        <v>157</v>
      </c>
      <c r="L3224" s="72" t="s">
        <v>282</v>
      </c>
      <c r="M3224" s="72" t="s">
        <v>67</v>
      </c>
    </row>
    <row r="3225" spans="2:13" x14ac:dyDescent="0.25">
      <c r="B3225" s="72" t="s">
        <v>12</v>
      </c>
      <c r="C3225" s="72" t="s">
        <v>13</v>
      </c>
      <c r="D3225" s="72" t="s">
        <v>14</v>
      </c>
      <c r="E3225" s="72" t="s">
        <v>55</v>
      </c>
      <c r="F3225" s="73">
        <v>124644</v>
      </c>
      <c r="G3225" s="72" t="s">
        <v>269</v>
      </c>
      <c r="H3225" s="72" t="s">
        <v>24</v>
      </c>
      <c r="I3225" s="72" t="s">
        <v>18</v>
      </c>
      <c r="J3225" s="72" t="s">
        <v>438</v>
      </c>
      <c r="K3225" s="72" t="s">
        <v>96</v>
      </c>
      <c r="L3225" s="72" t="s">
        <v>162</v>
      </c>
      <c r="M3225" s="72" t="s">
        <v>35</v>
      </c>
    </row>
    <row r="3226" spans="2:13" x14ac:dyDescent="0.25">
      <c r="B3226" s="72" t="s">
        <v>12</v>
      </c>
      <c r="C3226" s="72" t="s">
        <v>13</v>
      </c>
      <c r="D3226" s="72" t="s">
        <v>14</v>
      </c>
      <c r="E3226" s="72" t="s">
        <v>51</v>
      </c>
      <c r="F3226" s="73">
        <v>50029</v>
      </c>
      <c r="G3226" s="72" t="s">
        <v>16</v>
      </c>
      <c r="H3226" s="72" t="s">
        <v>24</v>
      </c>
      <c r="I3226" s="72" t="s">
        <v>18</v>
      </c>
      <c r="J3226" s="72" t="s">
        <v>19</v>
      </c>
      <c r="K3226" s="72" t="s">
        <v>25</v>
      </c>
      <c r="L3226" s="72" t="s">
        <v>360</v>
      </c>
      <c r="M3226" s="72"/>
    </row>
    <row r="3227" spans="2:13" x14ac:dyDescent="0.25">
      <c r="B3227" s="72" t="s">
        <v>12</v>
      </c>
      <c r="C3227" s="72" t="s">
        <v>13</v>
      </c>
      <c r="D3227" s="72" t="s">
        <v>14</v>
      </c>
      <c r="E3227" s="72" t="s">
        <v>55</v>
      </c>
      <c r="F3227" s="73">
        <v>15161</v>
      </c>
      <c r="G3227" s="72" t="s">
        <v>16</v>
      </c>
      <c r="H3227" s="72" t="s">
        <v>24</v>
      </c>
      <c r="I3227" s="72" t="s">
        <v>18</v>
      </c>
      <c r="J3227" s="72" t="s">
        <v>19</v>
      </c>
      <c r="K3227" s="72" t="s">
        <v>25</v>
      </c>
      <c r="L3227" s="72" t="s">
        <v>688</v>
      </c>
      <c r="M3227" s="72" t="s">
        <v>57</v>
      </c>
    </row>
    <row r="3228" spans="2:13" x14ac:dyDescent="0.25">
      <c r="B3228" s="72" t="s">
        <v>12</v>
      </c>
      <c r="C3228" s="72" t="s">
        <v>13</v>
      </c>
      <c r="D3228" s="72" t="s">
        <v>14</v>
      </c>
      <c r="E3228" s="72" t="s">
        <v>587</v>
      </c>
      <c r="F3228" s="73">
        <v>114365</v>
      </c>
      <c r="G3228" s="72" t="s">
        <v>16</v>
      </c>
      <c r="H3228" s="72" t="s">
        <v>24</v>
      </c>
      <c r="I3228" s="72" t="s">
        <v>18</v>
      </c>
      <c r="J3228" s="72" t="s">
        <v>19</v>
      </c>
      <c r="K3228" s="72" t="s">
        <v>99</v>
      </c>
      <c r="L3228" s="72" t="s">
        <v>419</v>
      </c>
      <c r="M3228" s="72" t="s">
        <v>243</v>
      </c>
    </row>
    <row r="3229" spans="2:13" x14ac:dyDescent="0.25">
      <c r="B3229" s="72" t="s">
        <v>12</v>
      </c>
      <c r="C3229" s="72" t="s">
        <v>13</v>
      </c>
      <c r="D3229" s="72" t="s">
        <v>14</v>
      </c>
      <c r="E3229" s="72" t="s">
        <v>256</v>
      </c>
      <c r="F3229" s="73">
        <v>-68821</v>
      </c>
      <c r="G3229" s="72" t="s">
        <v>16</v>
      </c>
      <c r="H3229" s="72" t="s">
        <v>24</v>
      </c>
      <c r="I3229" s="72" t="s">
        <v>18</v>
      </c>
      <c r="J3229" s="72" t="s">
        <v>19</v>
      </c>
      <c r="K3229" s="72" t="s">
        <v>25</v>
      </c>
      <c r="L3229" s="72" t="s">
        <v>198</v>
      </c>
      <c r="M3229" s="72"/>
    </row>
    <row r="3230" spans="2:13" x14ac:dyDescent="0.25">
      <c r="B3230" s="72" t="s">
        <v>12</v>
      </c>
      <c r="C3230" s="72" t="s">
        <v>13</v>
      </c>
      <c r="D3230" s="72" t="s">
        <v>14</v>
      </c>
      <c r="E3230" s="72" t="s">
        <v>241</v>
      </c>
      <c r="F3230" s="73">
        <v>181990</v>
      </c>
      <c r="G3230" s="72" t="s">
        <v>16</v>
      </c>
      <c r="H3230" s="72" t="s">
        <v>17</v>
      </c>
      <c r="I3230" s="72" t="s">
        <v>48</v>
      </c>
      <c r="J3230" s="72" t="s">
        <v>19</v>
      </c>
      <c r="K3230" s="72" t="s">
        <v>49</v>
      </c>
      <c r="L3230" s="72" t="s">
        <v>91</v>
      </c>
      <c r="M3230" s="72" t="s">
        <v>72</v>
      </c>
    </row>
    <row r="3231" spans="2:13" x14ac:dyDescent="0.25">
      <c r="B3231" s="72" t="s">
        <v>12</v>
      </c>
      <c r="C3231" s="72" t="s">
        <v>13</v>
      </c>
      <c r="D3231" s="72" t="s">
        <v>14</v>
      </c>
      <c r="E3231" s="72" t="s">
        <v>187</v>
      </c>
      <c r="F3231" s="73">
        <v>13711750</v>
      </c>
      <c r="G3231" s="72" t="s">
        <v>16</v>
      </c>
      <c r="H3231" s="72" t="s">
        <v>24</v>
      </c>
      <c r="I3231" s="72" t="s">
        <v>18</v>
      </c>
      <c r="J3231" s="72" t="s">
        <v>19</v>
      </c>
      <c r="K3231" s="72" t="s">
        <v>102</v>
      </c>
      <c r="L3231" s="72" t="s">
        <v>196</v>
      </c>
      <c r="M3231" s="72" t="s">
        <v>112</v>
      </c>
    </row>
    <row r="3232" spans="2:13" x14ac:dyDescent="0.25">
      <c r="B3232" s="72" t="s">
        <v>12</v>
      </c>
      <c r="C3232" s="72" t="s">
        <v>13</v>
      </c>
      <c r="D3232" s="72" t="s">
        <v>14</v>
      </c>
      <c r="E3232" s="72" t="s">
        <v>55</v>
      </c>
      <c r="F3232" s="73">
        <v>350214</v>
      </c>
      <c r="G3232" s="72" t="s">
        <v>16</v>
      </c>
      <c r="H3232" s="72" t="s">
        <v>24</v>
      </c>
      <c r="I3232" s="72" t="s">
        <v>18</v>
      </c>
      <c r="J3232" s="72" t="s">
        <v>19</v>
      </c>
      <c r="K3232" s="72" t="s">
        <v>49</v>
      </c>
      <c r="L3232" s="72" t="s">
        <v>670</v>
      </c>
      <c r="M3232" s="72" t="s">
        <v>29</v>
      </c>
    </row>
    <row r="3233" spans="2:13" x14ac:dyDescent="0.25">
      <c r="B3233" s="72" t="s">
        <v>12</v>
      </c>
      <c r="C3233" s="72" t="s">
        <v>13</v>
      </c>
      <c r="D3233" s="72" t="s">
        <v>14</v>
      </c>
      <c r="E3233" s="72" t="s">
        <v>258</v>
      </c>
      <c r="F3233" s="73">
        <v>121705</v>
      </c>
      <c r="G3233" s="72" t="s">
        <v>16</v>
      </c>
      <c r="H3233" s="72" t="s">
        <v>24</v>
      </c>
      <c r="I3233" s="72" t="s">
        <v>18</v>
      </c>
      <c r="J3233" s="72" t="s">
        <v>19</v>
      </c>
      <c r="K3233" s="72" t="s">
        <v>117</v>
      </c>
      <c r="L3233" s="72" t="s">
        <v>216</v>
      </c>
      <c r="M3233" s="72" t="s">
        <v>72</v>
      </c>
    </row>
    <row r="3234" spans="2:13" x14ac:dyDescent="0.25">
      <c r="B3234" s="72" t="s">
        <v>12</v>
      </c>
      <c r="C3234" s="72" t="s">
        <v>13</v>
      </c>
      <c r="D3234" s="72" t="s">
        <v>14</v>
      </c>
      <c r="E3234" s="72" t="s">
        <v>55</v>
      </c>
      <c r="F3234" s="73">
        <v>160397</v>
      </c>
      <c r="G3234" s="72" t="s">
        <v>16</v>
      </c>
      <c r="H3234" s="72" t="s">
        <v>17</v>
      </c>
      <c r="I3234" s="72" t="s">
        <v>18</v>
      </c>
      <c r="J3234" s="72" t="s">
        <v>19</v>
      </c>
      <c r="K3234" s="72" t="s">
        <v>25</v>
      </c>
      <c r="L3234" s="72" t="s">
        <v>463</v>
      </c>
      <c r="M3234" s="72" t="s">
        <v>112</v>
      </c>
    </row>
    <row r="3235" spans="2:13" x14ac:dyDescent="0.25">
      <c r="B3235" s="72" t="s">
        <v>12</v>
      </c>
      <c r="C3235" s="72" t="s">
        <v>13</v>
      </c>
      <c r="D3235" s="72" t="s">
        <v>14</v>
      </c>
      <c r="E3235" s="72" t="s">
        <v>45</v>
      </c>
      <c r="F3235" s="73">
        <v>437351</v>
      </c>
      <c r="G3235" s="72" t="s">
        <v>16</v>
      </c>
      <c r="H3235" s="72" t="s">
        <v>24</v>
      </c>
      <c r="I3235" s="72" t="s">
        <v>18</v>
      </c>
      <c r="J3235" s="72" t="s">
        <v>19</v>
      </c>
      <c r="K3235" s="72" t="s">
        <v>25</v>
      </c>
      <c r="L3235" s="72" t="s">
        <v>514</v>
      </c>
      <c r="M3235" s="72" t="s">
        <v>57</v>
      </c>
    </row>
    <row r="3236" spans="2:13" x14ac:dyDescent="0.25">
      <c r="B3236" s="72" t="s">
        <v>12</v>
      </c>
      <c r="C3236" s="72" t="s">
        <v>13</v>
      </c>
      <c r="D3236" s="72" t="s">
        <v>14</v>
      </c>
      <c r="E3236" s="72" t="s">
        <v>94</v>
      </c>
      <c r="F3236" s="73">
        <v>1160</v>
      </c>
      <c r="G3236" s="72" t="s">
        <v>16</v>
      </c>
      <c r="H3236" s="72" t="s">
        <v>17</v>
      </c>
      <c r="I3236" s="72" t="s">
        <v>48</v>
      </c>
      <c r="J3236" s="72" t="s">
        <v>19</v>
      </c>
      <c r="K3236" s="72" t="s">
        <v>20</v>
      </c>
      <c r="L3236" s="72" t="s">
        <v>148</v>
      </c>
      <c r="M3236" s="72"/>
    </row>
    <row r="3237" spans="2:13" x14ac:dyDescent="0.25">
      <c r="B3237" s="72" t="s">
        <v>12</v>
      </c>
      <c r="C3237" s="72" t="s">
        <v>13</v>
      </c>
      <c r="D3237" s="72" t="s">
        <v>14</v>
      </c>
      <c r="E3237" s="72" t="s">
        <v>83</v>
      </c>
      <c r="F3237" s="73">
        <v>4488994</v>
      </c>
      <c r="G3237" s="72" t="s">
        <v>16</v>
      </c>
      <c r="H3237" s="72" t="s">
        <v>24</v>
      </c>
      <c r="I3237" s="72" t="s">
        <v>18</v>
      </c>
      <c r="J3237" s="72" t="s">
        <v>19</v>
      </c>
      <c r="K3237" s="72" t="s">
        <v>37</v>
      </c>
      <c r="L3237" s="72" t="s">
        <v>86</v>
      </c>
      <c r="M3237" s="72"/>
    </row>
    <row r="3238" spans="2:13" x14ac:dyDescent="0.25">
      <c r="B3238" s="72" t="s">
        <v>12</v>
      </c>
      <c r="C3238" s="72" t="s">
        <v>13</v>
      </c>
      <c r="D3238" s="72" t="s">
        <v>14</v>
      </c>
      <c r="E3238" s="72" t="s">
        <v>58</v>
      </c>
      <c r="F3238" s="73">
        <v>28196</v>
      </c>
      <c r="G3238" s="72" t="s">
        <v>16</v>
      </c>
      <c r="H3238" s="72" t="s">
        <v>24</v>
      </c>
      <c r="I3238" s="72" t="s">
        <v>18</v>
      </c>
      <c r="J3238" s="72" t="s">
        <v>19</v>
      </c>
      <c r="K3238" s="72" t="s">
        <v>37</v>
      </c>
      <c r="L3238" s="72" t="s">
        <v>92</v>
      </c>
      <c r="M3238" s="72" t="s">
        <v>47</v>
      </c>
    </row>
    <row r="3239" spans="2:13" x14ac:dyDescent="0.25">
      <c r="B3239" s="72" t="s">
        <v>12</v>
      </c>
      <c r="C3239" s="72" t="s">
        <v>13</v>
      </c>
      <c r="D3239" s="72" t="s">
        <v>14</v>
      </c>
      <c r="E3239" s="72" t="s">
        <v>41</v>
      </c>
      <c r="F3239" s="73">
        <v>-645</v>
      </c>
      <c r="G3239" s="72" t="s">
        <v>16</v>
      </c>
      <c r="H3239" s="72" t="s">
        <v>24</v>
      </c>
      <c r="I3239" s="72" t="s">
        <v>18</v>
      </c>
      <c r="J3239" s="72" t="s">
        <v>19</v>
      </c>
      <c r="K3239" s="72" t="s">
        <v>25</v>
      </c>
      <c r="L3239" s="72" t="s">
        <v>159</v>
      </c>
      <c r="M3239" s="72"/>
    </row>
    <row r="3240" spans="2:13" x14ac:dyDescent="0.25">
      <c r="B3240" s="72" t="s">
        <v>12</v>
      </c>
      <c r="C3240" s="72" t="s">
        <v>13</v>
      </c>
      <c r="D3240" s="72" t="s">
        <v>14</v>
      </c>
      <c r="E3240" s="72" t="s">
        <v>256</v>
      </c>
      <c r="F3240" s="73">
        <v>-111971</v>
      </c>
      <c r="G3240" s="72" t="s">
        <v>16</v>
      </c>
      <c r="H3240" s="72" t="s">
        <v>17</v>
      </c>
      <c r="I3240" s="72" t="s">
        <v>18</v>
      </c>
      <c r="J3240" s="72" t="s">
        <v>19</v>
      </c>
      <c r="K3240" s="72" t="s">
        <v>20</v>
      </c>
      <c r="L3240" s="72" t="s">
        <v>181</v>
      </c>
      <c r="M3240" s="72"/>
    </row>
    <row r="3241" spans="2:13" x14ac:dyDescent="0.25">
      <c r="B3241" s="72" t="s">
        <v>12</v>
      </c>
      <c r="C3241" s="72" t="s">
        <v>13</v>
      </c>
      <c r="D3241" s="72" t="s">
        <v>14</v>
      </c>
      <c r="E3241" s="72" t="s">
        <v>256</v>
      </c>
      <c r="F3241" s="73">
        <v>-70277</v>
      </c>
      <c r="G3241" s="72" t="s">
        <v>16</v>
      </c>
      <c r="H3241" s="72" t="s">
        <v>24</v>
      </c>
      <c r="I3241" s="72" t="s">
        <v>18</v>
      </c>
      <c r="J3241" s="72" t="s">
        <v>19</v>
      </c>
      <c r="K3241" s="72" t="s">
        <v>96</v>
      </c>
      <c r="L3241" s="72" t="s">
        <v>337</v>
      </c>
      <c r="M3241" s="72"/>
    </row>
    <row r="3242" spans="2:13" x14ac:dyDescent="0.25">
      <c r="B3242" s="72" t="s">
        <v>12</v>
      </c>
      <c r="C3242" s="72" t="s">
        <v>13</v>
      </c>
      <c r="D3242" s="72" t="s">
        <v>14</v>
      </c>
      <c r="E3242" s="72" t="s">
        <v>83</v>
      </c>
      <c r="F3242" s="73">
        <v>290801</v>
      </c>
      <c r="G3242" s="72" t="s">
        <v>16</v>
      </c>
      <c r="H3242" s="72" t="s">
        <v>24</v>
      </c>
      <c r="I3242" s="72" t="s">
        <v>18</v>
      </c>
      <c r="J3242" s="72" t="s">
        <v>19</v>
      </c>
      <c r="K3242" s="72" t="s">
        <v>25</v>
      </c>
      <c r="L3242" s="72" t="s">
        <v>273</v>
      </c>
      <c r="M3242" s="72"/>
    </row>
    <row r="3243" spans="2:13" x14ac:dyDescent="0.25">
      <c r="B3243" s="72" t="s">
        <v>12</v>
      </c>
      <c r="C3243" s="72" t="s">
        <v>13</v>
      </c>
      <c r="D3243" s="72" t="s">
        <v>14</v>
      </c>
      <c r="E3243" s="72" t="s">
        <v>264</v>
      </c>
      <c r="F3243" s="73">
        <v>57114</v>
      </c>
      <c r="G3243" s="72" t="s">
        <v>16</v>
      </c>
      <c r="H3243" s="72" t="s">
        <v>24</v>
      </c>
      <c r="I3243" s="72" t="s">
        <v>18</v>
      </c>
      <c r="J3243" s="72" t="s">
        <v>19</v>
      </c>
      <c r="K3243" s="72" t="s">
        <v>37</v>
      </c>
      <c r="L3243" s="72" t="s">
        <v>280</v>
      </c>
      <c r="M3243" s="72" t="s">
        <v>22</v>
      </c>
    </row>
    <row r="3244" spans="2:13" x14ac:dyDescent="0.25">
      <c r="B3244" s="72" t="s">
        <v>12</v>
      </c>
      <c r="C3244" s="72" t="s">
        <v>13</v>
      </c>
      <c r="D3244" s="72" t="s">
        <v>14</v>
      </c>
      <c r="E3244" s="72" t="s">
        <v>256</v>
      </c>
      <c r="F3244" s="73">
        <v>-22328</v>
      </c>
      <c r="G3244" s="72" t="s">
        <v>16</v>
      </c>
      <c r="H3244" s="72" t="s">
        <v>24</v>
      </c>
      <c r="I3244" s="72" t="s">
        <v>18</v>
      </c>
      <c r="J3244" s="72" t="s">
        <v>19</v>
      </c>
      <c r="K3244" s="72" t="s">
        <v>117</v>
      </c>
      <c r="L3244" s="72" t="s">
        <v>393</v>
      </c>
      <c r="M3244" s="72"/>
    </row>
    <row r="3245" spans="2:13" x14ac:dyDescent="0.25">
      <c r="B3245" s="72" t="s">
        <v>12</v>
      </c>
      <c r="C3245" s="72" t="s">
        <v>13</v>
      </c>
      <c r="D3245" s="72" t="s">
        <v>14</v>
      </c>
      <c r="E3245" s="72" t="s">
        <v>58</v>
      </c>
      <c r="F3245" s="73">
        <v>784796</v>
      </c>
      <c r="G3245" s="72" t="s">
        <v>16</v>
      </c>
      <c r="H3245" s="72" t="s">
        <v>24</v>
      </c>
      <c r="I3245" s="72" t="s">
        <v>18</v>
      </c>
      <c r="J3245" s="72" t="s">
        <v>19</v>
      </c>
      <c r="K3245" s="72" t="s">
        <v>96</v>
      </c>
      <c r="L3245" s="72" t="s">
        <v>403</v>
      </c>
      <c r="M3245" s="72" t="s">
        <v>29</v>
      </c>
    </row>
    <row r="3246" spans="2:13" x14ac:dyDescent="0.25">
      <c r="B3246" s="72" t="s">
        <v>12</v>
      </c>
      <c r="C3246" s="72" t="s">
        <v>13</v>
      </c>
      <c r="D3246" s="72" t="s">
        <v>14</v>
      </c>
      <c r="E3246" s="72" t="s">
        <v>773</v>
      </c>
      <c r="F3246" s="73">
        <v>20800925</v>
      </c>
      <c r="G3246" s="72" t="s">
        <v>16</v>
      </c>
      <c r="H3246" s="72" t="s">
        <v>24</v>
      </c>
      <c r="I3246" s="72" t="s">
        <v>18</v>
      </c>
      <c r="J3246" s="72" t="s">
        <v>19</v>
      </c>
      <c r="K3246" s="72"/>
      <c r="L3246" s="72"/>
      <c r="M3246" s="72" t="s">
        <v>259</v>
      </c>
    </row>
    <row r="3247" spans="2:13" x14ac:dyDescent="0.25">
      <c r="B3247" s="72" t="s">
        <v>12</v>
      </c>
      <c r="C3247" s="72" t="s">
        <v>13</v>
      </c>
      <c r="D3247" s="72" t="s">
        <v>14</v>
      </c>
      <c r="E3247" s="72" t="s">
        <v>83</v>
      </c>
      <c r="F3247" s="73">
        <v>11221</v>
      </c>
      <c r="G3247" s="72" t="s">
        <v>16</v>
      </c>
      <c r="H3247" s="72" t="s">
        <v>24</v>
      </c>
      <c r="I3247" s="72" t="s">
        <v>18</v>
      </c>
      <c r="J3247" s="72" t="s">
        <v>19</v>
      </c>
      <c r="K3247" s="72" t="s">
        <v>37</v>
      </c>
      <c r="L3247" s="72" t="s">
        <v>294</v>
      </c>
      <c r="M3247" s="72"/>
    </row>
    <row r="3248" spans="2:13" x14ac:dyDescent="0.25">
      <c r="B3248" s="72" t="s">
        <v>12</v>
      </c>
      <c r="C3248" s="72" t="s">
        <v>13</v>
      </c>
      <c r="D3248" s="72" t="s">
        <v>14</v>
      </c>
      <c r="E3248" s="72" t="s">
        <v>68</v>
      </c>
      <c r="F3248" s="73">
        <v>-2521</v>
      </c>
      <c r="G3248" s="72" t="s">
        <v>16</v>
      </c>
      <c r="H3248" s="72" t="s">
        <v>17</v>
      </c>
      <c r="I3248" s="72" t="s">
        <v>18</v>
      </c>
      <c r="J3248" s="72" t="s">
        <v>19</v>
      </c>
      <c r="K3248" s="72" t="s">
        <v>37</v>
      </c>
      <c r="L3248" s="72" t="s">
        <v>390</v>
      </c>
      <c r="M3248" s="72"/>
    </row>
    <row r="3249" spans="2:13" x14ac:dyDescent="0.25">
      <c r="B3249" s="72" t="s">
        <v>12</v>
      </c>
      <c r="C3249" s="72" t="s">
        <v>13</v>
      </c>
      <c r="D3249" s="72" t="s">
        <v>14</v>
      </c>
      <c r="E3249" s="72" t="s">
        <v>55</v>
      </c>
      <c r="F3249" s="73">
        <v>120760</v>
      </c>
      <c r="G3249" s="72" t="s">
        <v>16</v>
      </c>
      <c r="H3249" s="72" t="s">
        <v>24</v>
      </c>
      <c r="I3249" s="72" t="s">
        <v>18</v>
      </c>
      <c r="J3249" s="72" t="s">
        <v>19</v>
      </c>
      <c r="K3249" s="72" t="s">
        <v>25</v>
      </c>
      <c r="L3249" s="72" t="s">
        <v>473</v>
      </c>
      <c r="M3249" s="72" t="s">
        <v>112</v>
      </c>
    </row>
    <row r="3250" spans="2:13" x14ac:dyDescent="0.25">
      <c r="B3250" s="72" t="s">
        <v>12</v>
      </c>
      <c r="C3250" s="72" t="s">
        <v>13</v>
      </c>
      <c r="D3250" s="72" t="s">
        <v>14</v>
      </c>
      <c r="E3250" s="72" t="s">
        <v>81</v>
      </c>
      <c r="F3250" s="73">
        <v>1149021</v>
      </c>
      <c r="G3250" s="72" t="s">
        <v>16</v>
      </c>
      <c r="H3250" s="72" t="s">
        <v>24</v>
      </c>
      <c r="I3250" s="72" t="s">
        <v>18</v>
      </c>
      <c r="J3250" s="72" t="s">
        <v>19</v>
      </c>
      <c r="K3250" s="72" t="s">
        <v>25</v>
      </c>
      <c r="L3250" s="72" t="s">
        <v>128</v>
      </c>
      <c r="M3250" s="72" t="s">
        <v>47</v>
      </c>
    </row>
    <row r="3251" spans="2:13" x14ac:dyDescent="0.25">
      <c r="B3251" s="72" t="s">
        <v>12</v>
      </c>
      <c r="C3251" s="72" t="s">
        <v>13</v>
      </c>
      <c r="D3251" s="72" t="s">
        <v>14</v>
      </c>
      <c r="E3251" s="72" t="s">
        <v>83</v>
      </c>
      <c r="F3251" s="73">
        <v>51670</v>
      </c>
      <c r="G3251" s="72" t="s">
        <v>16</v>
      </c>
      <c r="H3251" s="72" t="s">
        <v>24</v>
      </c>
      <c r="I3251" s="72" t="s">
        <v>18</v>
      </c>
      <c r="J3251" s="72" t="s">
        <v>19</v>
      </c>
      <c r="K3251" s="72" t="s">
        <v>117</v>
      </c>
      <c r="L3251" s="72" t="s">
        <v>492</v>
      </c>
      <c r="M3251" s="72"/>
    </row>
    <row r="3252" spans="2:13" x14ac:dyDescent="0.25">
      <c r="B3252" s="72" t="s">
        <v>12</v>
      </c>
      <c r="C3252" s="72" t="s">
        <v>13</v>
      </c>
      <c r="D3252" s="72" t="s">
        <v>14</v>
      </c>
      <c r="E3252" s="72" t="s">
        <v>256</v>
      </c>
      <c r="F3252" s="73">
        <v>-489</v>
      </c>
      <c r="G3252" s="72" t="s">
        <v>16</v>
      </c>
      <c r="H3252" s="72" t="s">
        <v>24</v>
      </c>
      <c r="I3252" s="72" t="s">
        <v>18</v>
      </c>
      <c r="J3252" s="72" t="s">
        <v>19</v>
      </c>
      <c r="K3252" s="72" t="s">
        <v>25</v>
      </c>
      <c r="L3252" s="72" t="s">
        <v>514</v>
      </c>
      <c r="M3252" s="72"/>
    </row>
    <row r="3253" spans="2:13" x14ac:dyDescent="0.25">
      <c r="B3253" s="72" t="s">
        <v>12</v>
      </c>
      <c r="C3253" s="72" t="s">
        <v>13</v>
      </c>
      <c r="D3253" s="72" t="s">
        <v>14</v>
      </c>
      <c r="E3253" s="72" t="s">
        <v>58</v>
      </c>
      <c r="F3253" s="73">
        <v>1822931</v>
      </c>
      <c r="G3253" s="72" t="s">
        <v>16</v>
      </c>
      <c r="H3253" s="72" t="s">
        <v>24</v>
      </c>
      <c r="I3253" s="72" t="s">
        <v>18</v>
      </c>
      <c r="J3253" s="72" t="s">
        <v>19</v>
      </c>
      <c r="K3253" s="72" t="s">
        <v>185</v>
      </c>
      <c r="L3253" s="72" t="s">
        <v>409</v>
      </c>
      <c r="M3253" s="72" t="s">
        <v>47</v>
      </c>
    </row>
    <row r="3254" spans="2:13" x14ac:dyDescent="0.25">
      <c r="B3254" s="72" t="s">
        <v>12</v>
      </c>
      <c r="C3254" s="72" t="s">
        <v>13</v>
      </c>
      <c r="D3254" s="72" t="s">
        <v>14</v>
      </c>
      <c r="E3254" s="72" t="s">
        <v>41</v>
      </c>
      <c r="F3254" s="73">
        <v>-401</v>
      </c>
      <c r="G3254" s="72" t="s">
        <v>16</v>
      </c>
      <c r="H3254" s="72" t="s">
        <v>17</v>
      </c>
      <c r="I3254" s="72" t="s">
        <v>18</v>
      </c>
      <c r="J3254" s="72" t="s">
        <v>19</v>
      </c>
      <c r="K3254" s="72" t="s">
        <v>25</v>
      </c>
      <c r="L3254" s="72" t="s">
        <v>174</v>
      </c>
      <c r="M3254" s="72"/>
    </row>
    <row r="3255" spans="2:13" x14ac:dyDescent="0.25">
      <c r="B3255" s="72" t="s">
        <v>12</v>
      </c>
      <c r="C3255" s="72" t="s">
        <v>13</v>
      </c>
      <c r="D3255" s="72" t="s">
        <v>14</v>
      </c>
      <c r="E3255" s="72" t="s">
        <v>79</v>
      </c>
      <c r="F3255" s="73">
        <v>-2272</v>
      </c>
      <c r="G3255" s="72" t="s">
        <v>16</v>
      </c>
      <c r="H3255" s="72" t="s">
        <v>17</v>
      </c>
      <c r="I3255" s="72" t="s">
        <v>18</v>
      </c>
      <c r="J3255" s="72" t="s">
        <v>19</v>
      </c>
      <c r="K3255" s="72" t="s">
        <v>25</v>
      </c>
      <c r="L3255" s="72" t="s">
        <v>286</v>
      </c>
      <c r="M3255" s="72"/>
    </row>
    <row r="3256" spans="2:13" x14ac:dyDescent="0.25">
      <c r="B3256" s="72" t="s">
        <v>12</v>
      </c>
      <c r="C3256" s="72" t="s">
        <v>13</v>
      </c>
      <c r="D3256" s="72" t="s">
        <v>14</v>
      </c>
      <c r="E3256" s="72" t="s">
        <v>132</v>
      </c>
      <c r="F3256" s="73">
        <v>1589043</v>
      </c>
      <c r="G3256" s="72" t="s">
        <v>16</v>
      </c>
      <c r="H3256" s="72" t="s">
        <v>17</v>
      </c>
      <c r="I3256" s="72" t="s">
        <v>18</v>
      </c>
      <c r="J3256" s="72" t="s">
        <v>19</v>
      </c>
      <c r="K3256" s="72" t="s">
        <v>25</v>
      </c>
      <c r="L3256" s="72" t="s">
        <v>377</v>
      </c>
      <c r="M3256" s="72" t="s">
        <v>184</v>
      </c>
    </row>
    <row r="3257" spans="2:13" x14ac:dyDescent="0.25">
      <c r="B3257" s="72" t="s">
        <v>12</v>
      </c>
      <c r="C3257" s="72" t="s">
        <v>13</v>
      </c>
      <c r="D3257" s="72" t="s">
        <v>14</v>
      </c>
      <c r="E3257" s="72" t="s">
        <v>83</v>
      </c>
      <c r="F3257" s="73">
        <v>1401</v>
      </c>
      <c r="G3257" s="72" t="s">
        <v>16</v>
      </c>
      <c r="H3257" s="72" t="s">
        <v>24</v>
      </c>
      <c r="I3257" s="72" t="s">
        <v>18</v>
      </c>
      <c r="J3257" s="72" t="s">
        <v>19</v>
      </c>
      <c r="K3257" s="72" t="s">
        <v>25</v>
      </c>
      <c r="L3257" s="72" t="s">
        <v>660</v>
      </c>
      <c r="M3257" s="72"/>
    </row>
    <row r="3258" spans="2:13" x14ac:dyDescent="0.25">
      <c r="B3258" s="72" t="s">
        <v>12</v>
      </c>
      <c r="C3258" s="72" t="s">
        <v>13</v>
      </c>
      <c r="D3258" s="72" t="s">
        <v>14</v>
      </c>
      <c r="E3258" s="72" t="s">
        <v>58</v>
      </c>
      <c r="F3258" s="73">
        <v>526133</v>
      </c>
      <c r="G3258" s="72" t="s">
        <v>16</v>
      </c>
      <c r="H3258" s="72" t="s">
        <v>24</v>
      </c>
      <c r="I3258" s="72" t="s">
        <v>18</v>
      </c>
      <c r="J3258" s="72" t="s">
        <v>19</v>
      </c>
      <c r="K3258" s="72" t="s">
        <v>25</v>
      </c>
      <c r="L3258" s="72" t="s">
        <v>128</v>
      </c>
      <c r="M3258" s="72" t="s">
        <v>29</v>
      </c>
    </row>
    <row r="3259" spans="2:13" x14ac:dyDescent="0.25">
      <c r="B3259" s="72" t="s">
        <v>12</v>
      </c>
      <c r="C3259" s="72" t="s">
        <v>13</v>
      </c>
      <c r="D3259" s="72" t="s">
        <v>14</v>
      </c>
      <c r="E3259" s="72" t="s">
        <v>258</v>
      </c>
      <c r="F3259" s="73">
        <v>1368707</v>
      </c>
      <c r="G3259" s="72" t="s">
        <v>16</v>
      </c>
      <c r="H3259" s="72" t="s">
        <v>24</v>
      </c>
      <c r="I3259" s="72" t="s">
        <v>18</v>
      </c>
      <c r="J3259" s="72" t="s">
        <v>19</v>
      </c>
      <c r="K3259" s="72" t="s">
        <v>185</v>
      </c>
      <c r="L3259" s="72" t="s">
        <v>307</v>
      </c>
      <c r="M3259" s="72" t="s">
        <v>444</v>
      </c>
    </row>
    <row r="3260" spans="2:13" x14ac:dyDescent="0.25">
      <c r="B3260" s="72" t="s">
        <v>12</v>
      </c>
      <c r="C3260" s="72" t="s">
        <v>13</v>
      </c>
      <c r="D3260" s="72" t="s">
        <v>14</v>
      </c>
      <c r="E3260" s="72" t="s">
        <v>41</v>
      </c>
      <c r="F3260" s="73">
        <v>-874</v>
      </c>
      <c r="G3260" s="72" t="s">
        <v>16</v>
      </c>
      <c r="H3260" s="72" t="s">
        <v>24</v>
      </c>
      <c r="I3260" s="72" t="s">
        <v>18</v>
      </c>
      <c r="J3260" s="72" t="s">
        <v>19</v>
      </c>
      <c r="K3260" s="72" t="s">
        <v>37</v>
      </c>
      <c r="L3260" s="72" t="s">
        <v>496</v>
      </c>
      <c r="M3260" s="72"/>
    </row>
    <row r="3261" spans="2:13" x14ac:dyDescent="0.25">
      <c r="B3261" s="72" t="s">
        <v>12</v>
      </c>
      <c r="C3261" s="72" t="s">
        <v>13</v>
      </c>
      <c r="D3261" s="72" t="s">
        <v>14</v>
      </c>
      <c r="E3261" s="72" t="s">
        <v>55</v>
      </c>
      <c r="F3261" s="73">
        <v>9469560</v>
      </c>
      <c r="G3261" s="72" t="s">
        <v>16</v>
      </c>
      <c r="H3261" s="72" t="s">
        <v>17</v>
      </c>
      <c r="I3261" s="72" t="s">
        <v>18</v>
      </c>
      <c r="J3261" s="72" t="s">
        <v>19</v>
      </c>
      <c r="K3261" s="72" t="s">
        <v>25</v>
      </c>
      <c r="L3261" s="72" t="s">
        <v>110</v>
      </c>
      <c r="M3261" s="72" t="s">
        <v>57</v>
      </c>
    </row>
    <row r="3262" spans="2:13" x14ac:dyDescent="0.25">
      <c r="B3262" s="72" t="s">
        <v>12</v>
      </c>
      <c r="C3262" s="72" t="s">
        <v>13</v>
      </c>
      <c r="D3262" s="72" t="s">
        <v>14</v>
      </c>
      <c r="E3262" s="72" t="s">
        <v>55</v>
      </c>
      <c r="F3262" s="73">
        <v>179359</v>
      </c>
      <c r="G3262" s="72" t="s">
        <v>16</v>
      </c>
      <c r="H3262" s="72" t="s">
        <v>17</v>
      </c>
      <c r="I3262" s="72" t="s">
        <v>48</v>
      </c>
      <c r="J3262" s="72" t="s">
        <v>19</v>
      </c>
      <c r="K3262" s="72" t="s">
        <v>20</v>
      </c>
      <c r="L3262" s="72" t="s">
        <v>534</v>
      </c>
      <c r="M3262" s="72" t="s">
        <v>29</v>
      </c>
    </row>
    <row r="3263" spans="2:13" x14ac:dyDescent="0.25">
      <c r="B3263" s="72" t="s">
        <v>12</v>
      </c>
      <c r="C3263" s="72" t="s">
        <v>13</v>
      </c>
      <c r="D3263" s="72" t="s">
        <v>14</v>
      </c>
      <c r="E3263" s="72" t="s">
        <v>65</v>
      </c>
      <c r="F3263" s="73">
        <v>45024</v>
      </c>
      <c r="G3263" s="72" t="s">
        <v>16</v>
      </c>
      <c r="H3263" s="72" t="s">
        <v>24</v>
      </c>
      <c r="I3263" s="72" t="s">
        <v>18</v>
      </c>
      <c r="J3263" s="72" t="s">
        <v>19</v>
      </c>
      <c r="K3263" s="72" t="s">
        <v>37</v>
      </c>
      <c r="L3263" s="72" t="s">
        <v>461</v>
      </c>
      <c r="M3263" s="72" t="s">
        <v>67</v>
      </c>
    </row>
    <row r="3264" spans="2:13" x14ac:dyDescent="0.25">
      <c r="B3264" s="72" t="s">
        <v>12</v>
      </c>
      <c r="C3264" s="72" t="s">
        <v>13</v>
      </c>
      <c r="D3264" s="72" t="s">
        <v>14</v>
      </c>
      <c r="E3264" s="72" t="s">
        <v>132</v>
      </c>
      <c r="F3264" s="73">
        <v>956268</v>
      </c>
      <c r="G3264" s="72" t="s">
        <v>16</v>
      </c>
      <c r="H3264" s="72" t="s">
        <v>24</v>
      </c>
      <c r="I3264" s="72" t="s">
        <v>18</v>
      </c>
      <c r="J3264" s="72" t="s">
        <v>19</v>
      </c>
      <c r="K3264" s="72" t="s">
        <v>63</v>
      </c>
      <c r="L3264" s="72" t="s">
        <v>135</v>
      </c>
      <c r="M3264" s="72" t="s">
        <v>133</v>
      </c>
    </row>
    <row r="3265" spans="2:13" x14ac:dyDescent="0.25">
      <c r="B3265" s="72" t="s">
        <v>12</v>
      </c>
      <c r="C3265" s="72" t="s">
        <v>13</v>
      </c>
      <c r="D3265" s="72" t="s">
        <v>14</v>
      </c>
      <c r="E3265" s="72" t="s">
        <v>36</v>
      </c>
      <c r="F3265" s="73">
        <v>44988</v>
      </c>
      <c r="G3265" s="72" t="s">
        <v>16</v>
      </c>
      <c r="H3265" s="72" t="s">
        <v>24</v>
      </c>
      <c r="I3265" s="72" t="s">
        <v>18</v>
      </c>
      <c r="J3265" s="72" t="s">
        <v>19</v>
      </c>
      <c r="K3265" s="72" t="s">
        <v>25</v>
      </c>
      <c r="L3265" s="72" t="s">
        <v>488</v>
      </c>
      <c r="M3265" s="72" t="s">
        <v>112</v>
      </c>
    </row>
    <row r="3266" spans="2:13" x14ac:dyDescent="0.25">
      <c r="B3266" s="72" t="s">
        <v>12</v>
      </c>
      <c r="C3266" s="72" t="s">
        <v>13</v>
      </c>
      <c r="D3266" s="72" t="s">
        <v>14</v>
      </c>
      <c r="E3266" s="72" t="s">
        <v>94</v>
      </c>
      <c r="F3266" s="73">
        <v>911</v>
      </c>
      <c r="G3266" s="72" t="s">
        <v>16</v>
      </c>
      <c r="H3266" s="72" t="s">
        <v>17</v>
      </c>
      <c r="I3266" s="72" t="s">
        <v>18</v>
      </c>
      <c r="J3266" s="72" t="s">
        <v>19</v>
      </c>
      <c r="K3266" s="72" t="s">
        <v>205</v>
      </c>
      <c r="L3266" s="72" t="s">
        <v>404</v>
      </c>
      <c r="M3266" s="72"/>
    </row>
    <row r="3267" spans="2:13" x14ac:dyDescent="0.25">
      <c r="B3267" s="72" t="s">
        <v>12</v>
      </c>
      <c r="C3267" s="72" t="s">
        <v>13</v>
      </c>
      <c r="D3267" s="72" t="s">
        <v>14</v>
      </c>
      <c r="E3267" s="72" t="s">
        <v>55</v>
      </c>
      <c r="F3267" s="73">
        <v>2175834</v>
      </c>
      <c r="G3267" s="72" t="s">
        <v>16</v>
      </c>
      <c r="H3267" s="72" t="s">
        <v>17</v>
      </c>
      <c r="I3267" s="72" t="s">
        <v>18</v>
      </c>
      <c r="J3267" s="72" t="s">
        <v>19</v>
      </c>
      <c r="K3267" s="72" t="s">
        <v>20</v>
      </c>
      <c r="L3267" s="72" t="s">
        <v>229</v>
      </c>
      <c r="M3267" s="72" t="s">
        <v>29</v>
      </c>
    </row>
    <row r="3268" spans="2:13" x14ac:dyDescent="0.25">
      <c r="B3268" s="72" t="s">
        <v>12</v>
      </c>
      <c r="C3268" s="72" t="s">
        <v>13</v>
      </c>
      <c r="D3268" s="72" t="s">
        <v>14</v>
      </c>
      <c r="E3268" s="72" t="s">
        <v>68</v>
      </c>
      <c r="F3268" s="73">
        <v>-14496</v>
      </c>
      <c r="G3268" s="72" t="s">
        <v>16</v>
      </c>
      <c r="H3268" s="72" t="s">
        <v>24</v>
      </c>
      <c r="I3268" s="72" t="s">
        <v>18</v>
      </c>
      <c r="J3268" s="72" t="s">
        <v>19</v>
      </c>
      <c r="K3268" s="72" t="s">
        <v>37</v>
      </c>
      <c r="L3268" s="72" t="s">
        <v>518</v>
      </c>
      <c r="M3268" s="72"/>
    </row>
    <row r="3269" spans="2:13" x14ac:dyDescent="0.25">
      <c r="B3269" s="72" t="s">
        <v>12</v>
      </c>
      <c r="C3269" s="72" t="s">
        <v>13</v>
      </c>
      <c r="D3269" s="72" t="s">
        <v>14</v>
      </c>
      <c r="E3269" s="72" t="s">
        <v>81</v>
      </c>
      <c r="F3269" s="73">
        <v>147769</v>
      </c>
      <c r="G3269" s="72" t="s">
        <v>16</v>
      </c>
      <c r="H3269" s="72" t="s">
        <v>17</v>
      </c>
      <c r="I3269" s="72" t="s">
        <v>48</v>
      </c>
      <c r="J3269" s="72" t="s">
        <v>19</v>
      </c>
      <c r="K3269" s="72" t="s">
        <v>20</v>
      </c>
      <c r="L3269" s="72" t="s">
        <v>327</v>
      </c>
      <c r="M3269" s="72" t="s">
        <v>29</v>
      </c>
    </row>
    <row r="3270" spans="2:13" x14ac:dyDescent="0.25">
      <c r="B3270" s="72" t="s">
        <v>12</v>
      </c>
      <c r="C3270" s="72" t="s">
        <v>13</v>
      </c>
      <c r="D3270" s="72" t="s">
        <v>14</v>
      </c>
      <c r="E3270" s="72" t="s">
        <v>81</v>
      </c>
      <c r="F3270" s="73">
        <v>729931</v>
      </c>
      <c r="G3270" s="72" t="s">
        <v>16</v>
      </c>
      <c r="H3270" s="72" t="s">
        <v>24</v>
      </c>
      <c r="I3270" s="72" t="s">
        <v>18</v>
      </c>
      <c r="J3270" s="72" t="s">
        <v>19</v>
      </c>
      <c r="K3270" s="72" t="s">
        <v>25</v>
      </c>
      <c r="L3270" s="72" t="s">
        <v>481</v>
      </c>
      <c r="M3270" s="72" t="s">
        <v>29</v>
      </c>
    </row>
    <row r="3271" spans="2:13" x14ac:dyDescent="0.25">
      <c r="B3271" s="72" t="s">
        <v>12</v>
      </c>
      <c r="C3271" s="72" t="s">
        <v>13</v>
      </c>
      <c r="D3271" s="72" t="s">
        <v>14</v>
      </c>
      <c r="E3271" s="72" t="s">
        <v>33</v>
      </c>
      <c r="F3271" s="73">
        <v>234810</v>
      </c>
      <c r="G3271" s="72" t="s">
        <v>16</v>
      </c>
      <c r="H3271" s="72" t="s">
        <v>24</v>
      </c>
      <c r="I3271" s="72" t="s">
        <v>18</v>
      </c>
      <c r="J3271" s="72" t="s">
        <v>19</v>
      </c>
      <c r="K3271" s="72" t="s">
        <v>157</v>
      </c>
      <c r="L3271" s="72" t="s">
        <v>640</v>
      </c>
      <c r="M3271" s="72" t="s">
        <v>47</v>
      </c>
    </row>
    <row r="3272" spans="2:13" x14ac:dyDescent="0.25">
      <c r="B3272" s="72" t="s">
        <v>12</v>
      </c>
      <c r="C3272" s="72" t="s">
        <v>13</v>
      </c>
      <c r="D3272" s="72" t="s">
        <v>14</v>
      </c>
      <c r="E3272" s="72" t="s">
        <v>33</v>
      </c>
      <c r="F3272" s="73">
        <v>62178</v>
      </c>
      <c r="G3272" s="72" t="s">
        <v>16</v>
      </c>
      <c r="H3272" s="72" t="s">
        <v>24</v>
      </c>
      <c r="I3272" s="72" t="s">
        <v>18</v>
      </c>
      <c r="J3272" s="72" t="s">
        <v>19</v>
      </c>
      <c r="K3272" s="72" t="s">
        <v>31</v>
      </c>
      <c r="L3272" s="72" t="s">
        <v>346</v>
      </c>
      <c r="M3272" s="72" t="s">
        <v>35</v>
      </c>
    </row>
    <row r="3273" spans="2:13" x14ac:dyDescent="0.25">
      <c r="B3273" s="72" t="s">
        <v>12</v>
      </c>
      <c r="C3273" s="72" t="s">
        <v>13</v>
      </c>
      <c r="D3273" s="72" t="s">
        <v>14</v>
      </c>
      <c r="E3273" s="72" t="s">
        <v>55</v>
      </c>
      <c r="F3273" s="73">
        <v>74382</v>
      </c>
      <c r="G3273" s="72" t="s">
        <v>16</v>
      </c>
      <c r="H3273" s="72" t="s">
        <v>24</v>
      </c>
      <c r="I3273" s="72" t="s">
        <v>18</v>
      </c>
      <c r="J3273" s="72" t="s">
        <v>19</v>
      </c>
      <c r="K3273" s="72" t="s">
        <v>25</v>
      </c>
      <c r="L3273" s="72" t="s">
        <v>260</v>
      </c>
      <c r="M3273" s="72" t="s">
        <v>112</v>
      </c>
    </row>
    <row r="3274" spans="2:13" x14ac:dyDescent="0.25">
      <c r="B3274" s="72" t="s">
        <v>12</v>
      </c>
      <c r="C3274" s="72" t="s">
        <v>13</v>
      </c>
      <c r="D3274" s="72" t="s">
        <v>14</v>
      </c>
      <c r="E3274" s="72" t="s">
        <v>36</v>
      </c>
      <c r="F3274" s="73">
        <v>14220</v>
      </c>
      <c r="G3274" s="72" t="s">
        <v>16</v>
      </c>
      <c r="H3274" s="72" t="s">
        <v>17</v>
      </c>
      <c r="I3274" s="72" t="s">
        <v>48</v>
      </c>
      <c r="J3274" s="72" t="s">
        <v>19</v>
      </c>
      <c r="K3274" s="72" t="s">
        <v>25</v>
      </c>
      <c r="L3274" s="72" t="s">
        <v>77</v>
      </c>
      <c r="M3274" s="72" t="s">
        <v>57</v>
      </c>
    </row>
    <row r="3275" spans="2:13" x14ac:dyDescent="0.25">
      <c r="B3275" s="72" t="s">
        <v>12</v>
      </c>
      <c r="C3275" s="72" t="s">
        <v>13</v>
      </c>
      <c r="D3275" s="72" t="s">
        <v>14</v>
      </c>
      <c r="E3275" s="72" t="s">
        <v>55</v>
      </c>
      <c r="F3275" s="73">
        <v>538038</v>
      </c>
      <c r="G3275" s="72" t="s">
        <v>16</v>
      </c>
      <c r="H3275" s="72" t="s">
        <v>24</v>
      </c>
      <c r="I3275" s="72" t="s">
        <v>18</v>
      </c>
      <c r="J3275" s="72" t="s">
        <v>19</v>
      </c>
      <c r="K3275" s="72" t="s">
        <v>117</v>
      </c>
      <c r="L3275" s="72" t="s">
        <v>271</v>
      </c>
      <c r="M3275" s="72" t="s">
        <v>112</v>
      </c>
    </row>
    <row r="3276" spans="2:13" x14ac:dyDescent="0.25">
      <c r="B3276" s="72" t="s">
        <v>12</v>
      </c>
      <c r="C3276" s="72" t="s">
        <v>13</v>
      </c>
      <c r="D3276" s="72" t="s">
        <v>14</v>
      </c>
      <c r="E3276" s="72" t="s">
        <v>36</v>
      </c>
      <c r="F3276" s="73">
        <v>6820408</v>
      </c>
      <c r="G3276" s="72" t="s">
        <v>16</v>
      </c>
      <c r="H3276" s="72" t="s">
        <v>17</v>
      </c>
      <c r="I3276" s="72" t="s">
        <v>18</v>
      </c>
      <c r="J3276" s="72" t="s">
        <v>19</v>
      </c>
      <c r="K3276" s="72" t="s">
        <v>25</v>
      </c>
      <c r="L3276" s="72" t="s">
        <v>191</v>
      </c>
      <c r="M3276" s="72" t="s">
        <v>29</v>
      </c>
    </row>
    <row r="3277" spans="2:13" x14ac:dyDescent="0.25">
      <c r="B3277" s="72" t="s">
        <v>12</v>
      </c>
      <c r="C3277" s="72" t="s">
        <v>13</v>
      </c>
      <c r="D3277" s="72" t="s">
        <v>14</v>
      </c>
      <c r="E3277" s="72" t="s">
        <v>51</v>
      </c>
      <c r="F3277" s="73">
        <v>592</v>
      </c>
      <c r="G3277" s="72" t="s">
        <v>16</v>
      </c>
      <c r="H3277" s="72" t="s">
        <v>24</v>
      </c>
      <c r="I3277" s="72" t="s">
        <v>48</v>
      </c>
      <c r="J3277" s="72" t="s">
        <v>19</v>
      </c>
      <c r="K3277" s="72" t="s">
        <v>102</v>
      </c>
      <c r="L3277" s="72" t="s">
        <v>344</v>
      </c>
      <c r="M3277" s="72"/>
    </row>
    <row r="3278" spans="2:13" x14ac:dyDescent="0.25">
      <c r="B3278" s="72" t="s">
        <v>12</v>
      </c>
      <c r="C3278" s="72" t="s">
        <v>13</v>
      </c>
      <c r="D3278" s="72" t="s">
        <v>14</v>
      </c>
      <c r="E3278" s="72" t="s">
        <v>94</v>
      </c>
      <c r="F3278" s="73">
        <v>72347</v>
      </c>
      <c r="G3278" s="72" t="s">
        <v>16</v>
      </c>
      <c r="H3278" s="72" t="s">
        <v>24</v>
      </c>
      <c r="I3278" s="72" t="s">
        <v>18</v>
      </c>
      <c r="J3278" s="72" t="s">
        <v>19</v>
      </c>
      <c r="K3278" s="72" t="s">
        <v>49</v>
      </c>
      <c r="L3278" s="72" t="s">
        <v>95</v>
      </c>
      <c r="M3278" s="72"/>
    </row>
    <row r="3279" spans="2:13" x14ac:dyDescent="0.25">
      <c r="B3279" s="72" t="s">
        <v>12</v>
      </c>
      <c r="C3279" s="72" t="s">
        <v>13</v>
      </c>
      <c r="D3279" s="72" t="s">
        <v>14</v>
      </c>
      <c r="E3279" s="72" t="s">
        <v>51</v>
      </c>
      <c r="F3279" s="73">
        <v>214340</v>
      </c>
      <c r="G3279" s="72" t="s">
        <v>16</v>
      </c>
      <c r="H3279" s="72" t="s">
        <v>24</v>
      </c>
      <c r="I3279" s="72" t="s">
        <v>18</v>
      </c>
      <c r="J3279" s="72" t="s">
        <v>19</v>
      </c>
      <c r="K3279" s="72" t="s">
        <v>37</v>
      </c>
      <c r="L3279" s="72" t="s">
        <v>422</v>
      </c>
      <c r="M3279" s="72"/>
    </row>
    <row r="3280" spans="2:13" x14ac:dyDescent="0.25">
      <c r="B3280" s="72" t="s">
        <v>12</v>
      </c>
      <c r="C3280" s="72" t="s">
        <v>13</v>
      </c>
      <c r="D3280" s="72" t="s">
        <v>14</v>
      </c>
      <c r="E3280" s="72" t="s">
        <v>81</v>
      </c>
      <c r="F3280" s="73">
        <v>434055</v>
      </c>
      <c r="G3280" s="72" t="s">
        <v>16</v>
      </c>
      <c r="H3280" s="72" t="s">
        <v>17</v>
      </c>
      <c r="I3280" s="72" t="s">
        <v>18</v>
      </c>
      <c r="J3280" s="72" t="s">
        <v>19</v>
      </c>
      <c r="K3280" s="72" t="s">
        <v>49</v>
      </c>
      <c r="L3280" s="72" t="s">
        <v>208</v>
      </c>
      <c r="M3280" s="72" t="s">
        <v>29</v>
      </c>
    </row>
    <row r="3281" spans="2:13" x14ac:dyDescent="0.25">
      <c r="B3281" s="72" t="s">
        <v>12</v>
      </c>
      <c r="C3281" s="72" t="s">
        <v>13</v>
      </c>
      <c r="D3281" s="72" t="s">
        <v>14</v>
      </c>
      <c r="E3281" s="72" t="s">
        <v>55</v>
      </c>
      <c r="F3281" s="73">
        <v>19738</v>
      </c>
      <c r="G3281" s="72" t="s">
        <v>16</v>
      </c>
      <c r="H3281" s="72" t="s">
        <v>24</v>
      </c>
      <c r="I3281" s="72" t="s">
        <v>18</v>
      </c>
      <c r="J3281" s="72" t="s">
        <v>19</v>
      </c>
      <c r="K3281" s="72" t="s">
        <v>205</v>
      </c>
      <c r="L3281" s="72" t="s">
        <v>510</v>
      </c>
      <c r="M3281" s="72" t="s">
        <v>112</v>
      </c>
    </row>
    <row r="3282" spans="2:13" x14ac:dyDescent="0.25">
      <c r="B3282" s="72" t="s">
        <v>12</v>
      </c>
      <c r="C3282" s="72" t="s">
        <v>13</v>
      </c>
      <c r="D3282" s="72" t="s">
        <v>14</v>
      </c>
      <c r="E3282" s="72" t="s">
        <v>68</v>
      </c>
      <c r="F3282" s="73">
        <v>-411779</v>
      </c>
      <c r="G3282" s="72" t="s">
        <v>16</v>
      </c>
      <c r="H3282" s="72" t="s">
        <v>24</v>
      </c>
      <c r="I3282" s="72" t="s">
        <v>18</v>
      </c>
      <c r="J3282" s="72" t="s">
        <v>19</v>
      </c>
      <c r="K3282" s="72" t="s">
        <v>37</v>
      </c>
      <c r="L3282" s="72" t="s">
        <v>232</v>
      </c>
      <c r="M3282" s="72"/>
    </row>
    <row r="3283" spans="2:13" x14ac:dyDescent="0.25">
      <c r="B3283" s="72" t="s">
        <v>12</v>
      </c>
      <c r="C3283" s="72" t="s">
        <v>13</v>
      </c>
      <c r="D3283" s="72" t="s">
        <v>14</v>
      </c>
      <c r="E3283" s="72" t="s">
        <v>81</v>
      </c>
      <c r="F3283" s="73">
        <v>24044</v>
      </c>
      <c r="G3283" s="72" t="s">
        <v>16</v>
      </c>
      <c r="H3283" s="72" t="s">
        <v>24</v>
      </c>
      <c r="I3283" s="72" t="s">
        <v>18</v>
      </c>
      <c r="J3283" s="72" t="s">
        <v>19</v>
      </c>
      <c r="K3283" s="72" t="s">
        <v>117</v>
      </c>
      <c r="L3283" s="72" t="s">
        <v>468</v>
      </c>
      <c r="M3283" s="72" t="s">
        <v>29</v>
      </c>
    </row>
    <row r="3284" spans="2:13" x14ac:dyDescent="0.25">
      <c r="B3284" s="72" t="s">
        <v>12</v>
      </c>
      <c r="C3284" s="72" t="s">
        <v>13</v>
      </c>
      <c r="D3284" s="72" t="s">
        <v>14</v>
      </c>
      <c r="E3284" s="72" t="s">
        <v>60</v>
      </c>
      <c r="F3284" s="73">
        <v>211787</v>
      </c>
      <c r="G3284" s="72" t="s">
        <v>16</v>
      </c>
      <c r="H3284" s="72" t="s">
        <v>24</v>
      </c>
      <c r="I3284" s="72" t="s">
        <v>18</v>
      </c>
      <c r="J3284" s="72" t="s">
        <v>19</v>
      </c>
      <c r="K3284" s="72" t="s">
        <v>25</v>
      </c>
      <c r="L3284" s="72" t="s">
        <v>191</v>
      </c>
      <c r="M3284" s="72" t="s">
        <v>184</v>
      </c>
    </row>
    <row r="3285" spans="2:13" x14ac:dyDescent="0.25">
      <c r="B3285" s="72" t="s">
        <v>12</v>
      </c>
      <c r="C3285" s="72" t="s">
        <v>13</v>
      </c>
      <c r="D3285" s="72" t="s">
        <v>14</v>
      </c>
      <c r="E3285" s="72" t="s">
        <v>55</v>
      </c>
      <c r="F3285" s="73">
        <v>11240</v>
      </c>
      <c r="G3285" s="72" t="s">
        <v>16</v>
      </c>
      <c r="H3285" s="72" t="s">
        <v>17</v>
      </c>
      <c r="I3285" s="72" t="s">
        <v>18</v>
      </c>
      <c r="J3285" s="72" t="s">
        <v>19</v>
      </c>
      <c r="K3285" s="72" t="s">
        <v>25</v>
      </c>
      <c r="L3285" s="72" t="s">
        <v>456</v>
      </c>
      <c r="M3285" s="72" t="s">
        <v>112</v>
      </c>
    </row>
    <row r="3286" spans="2:13" x14ac:dyDescent="0.25">
      <c r="B3286" s="72" t="s">
        <v>12</v>
      </c>
      <c r="C3286" s="72" t="s">
        <v>13</v>
      </c>
      <c r="D3286" s="72" t="s">
        <v>14</v>
      </c>
      <c r="E3286" s="72" t="s">
        <v>258</v>
      </c>
      <c r="F3286" s="73">
        <v>585873</v>
      </c>
      <c r="G3286" s="72" t="s">
        <v>16</v>
      </c>
      <c r="H3286" s="72" t="s">
        <v>24</v>
      </c>
      <c r="I3286" s="72" t="s">
        <v>18</v>
      </c>
      <c r="J3286" s="72" t="s">
        <v>19</v>
      </c>
      <c r="K3286" s="72" t="s">
        <v>37</v>
      </c>
      <c r="L3286" s="72" t="s">
        <v>354</v>
      </c>
      <c r="M3286" s="72" t="s">
        <v>303</v>
      </c>
    </row>
    <row r="3287" spans="2:13" x14ac:dyDescent="0.25">
      <c r="B3287" s="72" t="s">
        <v>12</v>
      </c>
      <c r="C3287" s="72" t="s">
        <v>13</v>
      </c>
      <c r="D3287" s="72" t="s">
        <v>14</v>
      </c>
      <c r="E3287" s="72" t="s">
        <v>123</v>
      </c>
      <c r="F3287" s="73">
        <v>-79</v>
      </c>
      <c r="G3287" s="72" t="s">
        <v>269</v>
      </c>
      <c r="H3287" s="72" t="s">
        <v>24</v>
      </c>
      <c r="I3287" s="72" t="s">
        <v>18</v>
      </c>
      <c r="J3287" s="72" t="s">
        <v>19</v>
      </c>
      <c r="K3287" s="72" t="s">
        <v>43</v>
      </c>
      <c r="L3287" s="72" t="s">
        <v>336</v>
      </c>
      <c r="M3287" s="72"/>
    </row>
    <row r="3288" spans="2:13" x14ac:dyDescent="0.25">
      <c r="B3288" s="72" t="s">
        <v>12</v>
      </c>
      <c r="C3288" s="72" t="s">
        <v>13</v>
      </c>
      <c r="D3288" s="72" t="s">
        <v>14</v>
      </c>
      <c r="E3288" s="72" t="s">
        <v>678</v>
      </c>
      <c r="F3288" s="73">
        <v>3548954</v>
      </c>
      <c r="G3288" s="72" t="s">
        <v>16</v>
      </c>
      <c r="H3288" s="72" t="s">
        <v>17</v>
      </c>
      <c r="I3288" s="72" t="s">
        <v>18</v>
      </c>
      <c r="J3288" s="72" t="s">
        <v>19</v>
      </c>
      <c r="K3288" s="72"/>
      <c r="L3288" s="72"/>
      <c r="M3288" s="72" t="s">
        <v>112</v>
      </c>
    </row>
    <row r="3289" spans="2:13" x14ac:dyDescent="0.25">
      <c r="B3289" s="72" t="s">
        <v>12</v>
      </c>
      <c r="C3289" s="72" t="s">
        <v>13</v>
      </c>
      <c r="D3289" s="72" t="s">
        <v>14</v>
      </c>
      <c r="E3289" s="72" t="s">
        <v>68</v>
      </c>
      <c r="F3289" s="73">
        <v>-119</v>
      </c>
      <c r="G3289" s="72" t="s">
        <v>16</v>
      </c>
      <c r="H3289" s="72" t="s">
        <v>24</v>
      </c>
      <c r="I3289" s="72" t="s">
        <v>18</v>
      </c>
      <c r="J3289" s="72" t="s">
        <v>19</v>
      </c>
      <c r="K3289" s="72" t="s">
        <v>25</v>
      </c>
      <c r="L3289" s="72" t="s">
        <v>230</v>
      </c>
      <c r="M3289" s="72"/>
    </row>
    <row r="3290" spans="2:13" x14ac:dyDescent="0.25">
      <c r="B3290" s="72" t="s">
        <v>12</v>
      </c>
      <c r="C3290" s="72" t="s">
        <v>13</v>
      </c>
      <c r="D3290" s="72" t="s">
        <v>14</v>
      </c>
      <c r="E3290" s="72" t="s">
        <v>36</v>
      </c>
      <c r="F3290" s="73">
        <v>6600</v>
      </c>
      <c r="G3290" s="72" t="s">
        <v>16</v>
      </c>
      <c r="H3290" s="72" t="s">
        <v>24</v>
      </c>
      <c r="I3290" s="72" t="s">
        <v>18</v>
      </c>
      <c r="J3290" s="72" t="s">
        <v>19</v>
      </c>
      <c r="K3290" s="72" t="s">
        <v>25</v>
      </c>
      <c r="L3290" s="72" t="s">
        <v>539</v>
      </c>
      <c r="M3290" s="72" t="s">
        <v>112</v>
      </c>
    </row>
    <row r="3291" spans="2:13" x14ac:dyDescent="0.25">
      <c r="B3291" s="72" t="s">
        <v>12</v>
      </c>
      <c r="C3291" s="72" t="s">
        <v>13</v>
      </c>
      <c r="D3291" s="72" t="s">
        <v>14</v>
      </c>
      <c r="E3291" s="72" t="s">
        <v>51</v>
      </c>
      <c r="F3291" s="73">
        <v>1046651</v>
      </c>
      <c r="G3291" s="72" t="s">
        <v>16</v>
      </c>
      <c r="H3291" s="72" t="s">
        <v>24</v>
      </c>
      <c r="I3291" s="72" t="s">
        <v>18</v>
      </c>
      <c r="J3291" s="72" t="s">
        <v>19</v>
      </c>
      <c r="K3291" s="72" t="s">
        <v>157</v>
      </c>
      <c r="L3291" s="72" t="s">
        <v>640</v>
      </c>
      <c r="M3291" s="72"/>
    </row>
    <row r="3292" spans="2:13" x14ac:dyDescent="0.25">
      <c r="B3292" s="72" t="s">
        <v>12</v>
      </c>
      <c r="C3292" s="72" t="s">
        <v>13</v>
      </c>
      <c r="D3292" s="72" t="s">
        <v>14</v>
      </c>
      <c r="E3292" s="72" t="s">
        <v>68</v>
      </c>
      <c r="F3292" s="73">
        <v>-168291</v>
      </c>
      <c r="G3292" s="72" t="s">
        <v>16</v>
      </c>
      <c r="H3292" s="72" t="s">
        <v>17</v>
      </c>
      <c r="I3292" s="72" t="s">
        <v>18</v>
      </c>
      <c r="J3292" s="72" t="s">
        <v>19</v>
      </c>
      <c r="K3292" s="72" t="s">
        <v>25</v>
      </c>
      <c r="L3292" s="72" t="s">
        <v>265</v>
      </c>
      <c r="M3292" s="72"/>
    </row>
    <row r="3293" spans="2:13" x14ac:dyDescent="0.25">
      <c r="B3293" s="72" t="s">
        <v>12</v>
      </c>
      <c r="C3293" s="72" t="s">
        <v>13</v>
      </c>
      <c r="D3293" s="72" t="s">
        <v>14</v>
      </c>
      <c r="E3293" s="72" t="s">
        <v>51</v>
      </c>
      <c r="F3293" s="73">
        <v>6950</v>
      </c>
      <c r="G3293" s="72" t="s">
        <v>16</v>
      </c>
      <c r="H3293" s="72" t="s">
        <v>17</v>
      </c>
      <c r="I3293" s="72" t="s">
        <v>18</v>
      </c>
      <c r="J3293" s="72" t="s">
        <v>19</v>
      </c>
      <c r="K3293" s="72" t="s">
        <v>37</v>
      </c>
      <c r="L3293" s="72" t="s">
        <v>287</v>
      </c>
      <c r="M3293" s="72"/>
    </row>
    <row r="3294" spans="2:13" x14ac:dyDescent="0.25">
      <c r="B3294" s="72" t="s">
        <v>12</v>
      </c>
      <c r="C3294" s="72" t="s">
        <v>13</v>
      </c>
      <c r="D3294" s="72" t="s">
        <v>14</v>
      </c>
      <c r="E3294" s="72" t="s">
        <v>146</v>
      </c>
      <c r="F3294" s="73">
        <v>-1502</v>
      </c>
      <c r="G3294" s="72" t="s">
        <v>16</v>
      </c>
      <c r="H3294" s="72" t="s">
        <v>17</v>
      </c>
      <c r="I3294" s="72" t="s">
        <v>18</v>
      </c>
      <c r="J3294" s="72" t="s">
        <v>19</v>
      </c>
      <c r="K3294" s="72" t="s">
        <v>49</v>
      </c>
      <c r="L3294" s="72" t="s">
        <v>222</v>
      </c>
      <c r="M3294" s="72"/>
    </row>
    <row r="3295" spans="2:13" x14ac:dyDescent="0.25">
      <c r="B3295" s="72" t="s">
        <v>12</v>
      </c>
      <c r="C3295" s="72" t="s">
        <v>13</v>
      </c>
      <c r="D3295" s="72" t="s">
        <v>14</v>
      </c>
      <c r="E3295" s="72" t="s">
        <v>81</v>
      </c>
      <c r="F3295" s="73">
        <v>16496</v>
      </c>
      <c r="G3295" s="72" t="s">
        <v>16</v>
      </c>
      <c r="H3295" s="72" t="s">
        <v>24</v>
      </c>
      <c r="I3295" s="72" t="s">
        <v>18</v>
      </c>
      <c r="J3295" s="72" t="s">
        <v>19</v>
      </c>
      <c r="K3295" s="72" t="s">
        <v>63</v>
      </c>
      <c r="L3295" s="72" t="s">
        <v>439</v>
      </c>
      <c r="M3295" s="72" t="s">
        <v>35</v>
      </c>
    </row>
    <row r="3296" spans="2:13" x14ac:dyDescent="0.25">
      <c r="B3296" s="72" t="s">
        <v>12</v>
      </c>
      <c r="C3296" s="72" t="s">
        <v>13</v>
      </c>
      <c r="D3296" s="72" t="s">
        <v>14</v>
      </c>
      <c r="E3296" s="72" t="s">
        <v>36</v>
      </c>
      <c r="F3296" s="73">
        <v>560330</v>
      </c>
      <c r="G3296" s="72" t="s">
        <v>16</v>
      </c>
      <c r="H3296" s="72" t="s">
        <v>17</v>
      </c>
      <c r="I3296" s="72" t="s">
        <v>18</v>
      </c>
      <c r="J3296" s="72" t="s">
        <v>19</v>
      </c>
      <c r="K3296" s="72" t="s">
        <v>37</v>
      </c>
      <c r="L3296" s="72" t="s">
        <v>389</v>
      </c>
      <c r="M3296" s="72" t="s">
        <v>29</v>
      </c>
    </row>
    <row r="3297" spans="2:13" x14ac:dyDescent="0.25">
      <c r="B3297" s="72" t="s">
        <v>12</v>
      </c>
      <c r="C3297" s="72" t="s">
        <v>13</v>
      </c>
      <c r="D3297" s="72" t="s">
        <v>14</v>
      </c>
      <c r="E3297" s="72" t="s">
        <v>60</v>
      </c>
      <c r="F3297" s="73">
        <v>73820</v>
      </c>
      <c r="G3297" s="72" t="s">
        <v>16</v>
      </c>
      <c r="H3297" s="72" t="s">
        <v>24</v>
      </c>
      <c r="I3297" s="72" t="s">
        <v>18</v>
      </c>
      <c r="J3297" s="72" t="s">
        <v>19</v>
      </c>
      <c r="K3297" s="72" t="s">
        <v>37</v>
      </c>
      <c r="L3297" s="72" t="s">
        <v>496</v>
      </c>
      <c r="M3297" s="72" t="s">
        <v>133</v>
      </c>
    </row>
    <row r="3298" spans="2:13" x14ac:dyDescent="0.25">
      <c r="B3298" s="72" t="s">
        <v>12</v>
      </c>
      <c r="C3298" s="72" t="s">
        <v>13</v>
      </c>
      <c r="D3298" s="72" t="s">
        <v>14</v>
      </c>
      <c r="E3298" s="72" t="s">
        <v>79</v>
      </c>
      <c r="F3298" s="73">
        <v>-2778</v>
      </c>
      <c r="G3298" s="72" t="s">
        <v>16</v>
      </c>
      <c r="H3298" s="72" t="s">
        <v>17</v>
      </c>
      <c r="I3298" s="72" t="s">
        <v>48</v>
      </c>
      <c r="J3298" s="72" t="s">
        <v>19</v>
      </c>
      <c r="K3298" s="72" t="s">
        <v>20</v>
      </c>
      <c r="L3298" s="72" t="s">
        <v>148</v>
      </c>
      <c r="M3298" s="72"/>
    </row>
    <row r="3299" spans="2:13" x14ac:dyDescent="0.25">
      <c r="B3299" s="72" t="s">
        <v>12</v>
      </c>
      <c r="C3299" s="72" t="s">
        <v>13</v>
      </c>
      <c r="D3299" s="72" t="s">
        <v>14</v>
      </c>
      <c r="E3299" s="72" t="s">
        <v>123</v>
      </c>
      <c r="F3299" s="73">
        <v>-5560</v>
      </c>
      <c r="G3299" s="72" t="s">
        <v>16</v>
      </c>
      <c r="H3299" s="72" t="s">
        <v>17</v>
      </c>
      <c r="I3299" s="72" t="s">
        <v>18</v>
      </c>
      <c r="J3299" s="72" t="s">
        <v>19</v>
      </c>
      <c r="K3299" s="72" t="s">
        <v>25</v>
      </c>
      <c r="L3299" s="72" t="s">
        <v>225</v>
      </c>
      <c r="M3299" s="72"/>
    </row>
    <row r="3300" spans="2:13" x14ac:dyDescent="0.25">
      <c r="B3300" s="72" t="s">
        <v>12</v>
      </c>
      <c r="C3300" s="72" t="s">
        <v>13</v>
      </c>
      <c r="D3300" s="72" t="s">
        <v>14</v>
      </c>
      <c r="E3300" s="72" t="s">
        <v>39</v>
      </c>
      <c r="F3300" s="73">
        <v>-16</v>
      </c>
      <c r="G3300" s="72" t="s">
        <v>16</v>
      </c>
      <c r="H3300" s="72" t="s">
        <v>17</v>
      </c>
      <c r="I3300" s="72" t="s">
        <v>18</v>
      </c>
      <c r="J3300" s="72" t="s">
        <v>19</v>
      </c>
      <c r="K3300" s="72" t="s">
        <v>49</v>
      </c>
      <c r="L3300" s="72" t="s">
        <v>50</v>
      </c>
      <c r="M3300" s="72"/>
    </row>
    <row r="3301" spans="2:13" x14ac:dyDescent="0.25">
      <c r="B3301" s="72" t="s">
        <v>12</v>
      </c>
      <c r="C3301" s="72" t="s">
        <v>13</v>
      </c>
      <c r="D3301" s="72" t="s">
        <v>14</v>
      </c>
      <c r="E3301" s="72" t="s">
        <v>41</v>
      </c>
      <c r="F3301" s="73">
        <v>-41</v>
      </c>
      <c r="G3301" s="72" t="s">
        <v>16</v>
      </c>
      <c r="H3301" s="72" t="s">
        <v>24</v>
      </c>
      <c r="I3301" s="72" t="s">
        <v>48</v>
      </c>
      <c r="J3301" s="72" t="s">
        <v>19</v>
      </c>
      <c r="K3301" s="72" t="s">
        <v>49</v>
      </c>
      <c r="L3301" s="72" t="s">
        <v>288</v>
      </c>
      <c r="M3301" s="72"/>
    </row>
    <row r="3302" spans="2:13" x14ac:dyDescent="0.25">
      <c r="B3302" s="72" t="s">
        <v>12</v>
      </c>
      <c r="C3302" s="72" t="s">
        <v>13</v>
      </c>
      <c r="D3302" s="72" t="s">
        <v>14</v>
      </c>
      <c r="E3302" s="72" t="s">
        <v>41</v>
      </c>
      <c r="F3302" s="73">
        <v>-207</v>
      </c>
      <c r="G3302" s="72" t="s">
        <v>16</v>
      </c>
      <c r="H3302" s="72" t="s">
        <v>24</v>
      </c>
      <c r="I3302" s="72" t="s">
        <v>18</v>
      </c>
      <c r="J3302" s="72" t="s">
        <v>19</v>
      </c>
      <c r="K3302" s="72" t="s">
        <v>37</v>
      </c>
      <c r="L3302" s="72" t="s">
        <v>653</v>
      </c>
      <c r="M3302" s="72"/>
    </row>
    <row r="3303" spans="2:13" x14ac:dyDescent="0.25">
      <c r="B3303" s="72" t="s">
        <v>12</v>
      </c>
      <c r="C3303" s="72" t="s">
        <v>13</v>
      </c>
      <c r="D3303" s="72" t="s">
        <v>14</v>
      </c>
      <c r="E3303" s="72" t="s">
        <v>55</v>
      </c>
      <c r="F3303" s="73">
        <v>66112</v>
      </c>
      <c r="G3303" s="72" t="s">
        <v>16</v>
      </c>
      <c r="H3303" s="72" t="s">
        <v>24</v>
      </c>
      <c r="I3303" s="72" t="s">
        <v>18</v>
      </c>
      <c r="J3303" s="72" t="s">
        <v>19</v>
      </c>
      <c r="K3303" s="72" t="s">
        <v>96</v>
      </c>
      <c r="L3303" s="72" t="s">
        <v>582</v>
      </c>
      <c r="M3303" s="72" t="s">
        <v>57</v>
      </c>
    </row>
    <row r="3304" spans="2:13" x14ac:dyDescent="0.25">
      <c r="B3304" s="72" t="s">
        <v>12</v>
      </c>
      <c r="C3304" s="72" t="s">
        <v>13</v>
      </c>
      <c r="D3304" s="72" t="s">
        <v>14</v>
      </c>
      <c r="E3304" s="72" t="s">
        <v>123</v>
      </c>
      <c r="F3304" s="73">
        <v>-278</v>
      </c>
      <c r="G3304" s="72" t="s">
        <v>16</v>
      </c>
      <c r="H3304" s="72" t="s">
        <v>24</v>
      </c>
      <c r="I3304" s="72" t="s">
        <v>18</v>
      </c>
      <c r="J3304" s="72" t="s">
        <v>19</v>
      </c>
      <c r="K3304" s="72" t="s">
        <v>117</v>
      </c>
      <c r="L3304" s="72" t="s">
        <v>468</v>
      </c>
      <c r="M3304" s="72"/>
    </row>
    <row r="3305" spans="2:13" x14ac:dyDescent="0.25">
      <c r="B3305" s="72" t="s">
        <v>12</v>
      </c>
      <c r="C3305" s="72" t="s">
        <v>13</v>
      </c>
      <c r="D3305" s="72" t="s">
        <v>14</v>
      </c>
      <c r="E3305" s="72" t="s">
        <v>23</v>
      </c>
      <c r="F3305" s="73">
        <v>-113044</v>
      </c>
      <c r="G3305" s="72" t="s">
        <v>16</v>
      </c>
      <c r="H3305" s="72" t="s">
        <v>24</v>
      </c>
      <c r="I3305" s="72" t="s">
        <v>18</v>
      </c>
      <c r="J3305" s="72" t="s">
        <v>19</v>
      </c>
      <c r="K3305" s="72" t="s">
        <v>37</v>
      </c>
      <c r="L3305" s="72" t="s">
        <v>301</v>
      </c>
      <c r="M3305" s="72"/>
    </row>
    <row r="3306" spans="2:13" x14ac:dyDescent="0.25">
      <c r="B3306" s="72" t="s">
        <v>12</v>
      </c>
      <c r="C3306" s="72" t="s">
        <v>13</v>
      </c>
      <c r="D3306" s="72" t="s">
        <v>14</v>
      </c>
      <c r="E3306" s="72" t="s">
        <v>228</v>
      </c>
      <c r="F3306" s="73">
        <v>115504</v>
      </c>
      <c r="G3306" s="72" t="s">
        <v>16</v>
      </c>
      <c r="H3306" s="72" t="s">
        <v>24</v>
      </c>
      <c r="I3306" s="72" t="s">
        <v>18</v>
      </c>
      <c r="J3306" s="72" t="s">
        <v>19</v>
      </c>
      <c r="K3306" s="72" t="s">
        <v>25</v>
      </c>
      <c r="L3306" s="72" t="s">
        <v>356</v>
      </c>
      <c r="M3306" s="72" t="s">
        <v>22</v>
      </c>
    </row>
    <row r="3307" spans="2:13" x14ac:dyDescent="0.25">
      <c r="B3307" s="72" t="s">
        <v>12</v>
      </c>
      <c r="C3307" s="72" t="s">
        <v>13</v>
      </c>
      <c r="D3307" s="72" t="s">
        <v>14</v>
      </c>
      <c r="E3307" s="72" t="s">
        <v>146</v>
      </c>
      <c r="F3307" s="73">
        <v>-103</v>
      </c>
      <c r="G3307" s="72" t="s">
        <v>16</v>
      </c>
      <c r="H3307" s="72" t="s">
        <v>24</v>
      </c>
      <c r="I3307" s="72" t="s">
        <v>18</v>
      </c>
      <c r="J3307" s="72" t="s">
        <v>19</v>
      </c>
      <c r="K3307" s="72" t="s">
        <v>99</v>
      </c>
      <c r="L3307" s="72" t="s">
        <v>305</v>
      </c>
      <c r="M3307" s="72"/>
    </row>
    <row r="3308" spans="2:13" x14ac:dyDescent="0.25">
      <c r="B3308" s="72" t="s">
        <v>12</v>
      </c>
      <c r="C3308" s="72" t="s">
        <v>13</v>
      </c>
      <c r="D3308" s="72" t="s">
        <v>14</v>
      </c>
      <c r="E3308" s="72" t="s">
        <v>264</v>
      </c>
      <c r="F3308" s="73">
        <v>21124</v>
      </c>
      <c r="G3308" s="72" t="s">
        <v>16</v>
      </c>
      <c r="H3308" s="72" t="s">
        <v>24</v>
      </c>
      <c r="I3308" s="72" t="s">
        <v>18</v>
      </c>
      <c r="J3308" s="72" t="s">
        <v>19</v>
      </c>
      <c r="K3308" s="72" t="s">
        <v>25</v>
      </c>
      <c r="L3308" s="72" t="s">
        <v>406</v>
      </c>
      <c r="M3308" s="72" t="s">
        <v>22</v>
      </c>
    </row>
    <row r="3309" spans="2:13" x14ac:dyDescent="0.25">
      <c r="B3309" s="72" t="s">
        <v>12</v>
      </c>
      <c r="C3309" s="72" t="s">
        <v>13</v>
      </c>
      <c r="D3309" s="72" t="s">
        <v>14</v>
      </c>
      <c r="E3309" s="72" t="s">
        <v>39</v>
      </c>
      <c r="F3309" s="73">
        <v>-112723</v>
      </c>
      <c r="G3309" s="72" t="s">
        <v>16</v>
      </c>
      <c r="H3309" s="72" t="s">
        <v>24</v>
      </c>
      <c r="I3309" s="72" t="s">
        <v>18</v>
      </c>
      <c r="J3309" s="72" t="s">
        <v>19</v>
      </c>
      <c r="K3309" s="72" t="s">
        <v>99</v>
      </c>
      <c r="L3309" s="72" t="s">
        <v>251</v>
      </c>
      <c r="M3309" s="72"/>
    </row>
    <row r="3310" spans="2:13" x14ac:dyDescent="0.25">
      <c r="B3310" s="72" t="s">
        <v>12</v>
      </c>
      <c r="C3310" s="72" t="s">
        <v>13</v>
      </c>
      <c r="D3310" s="72" t="s">
        <v>14</v>
      </c>
      <c r="E3310" s="72" t="s">
        <v>74</v>
      </c>
      <c r="F3310" s="73">
        <v>13366</v>
      </c>
      <c r="G3310" s="72" t="s">
        <v>16</v>
      </c>
      <c r="H3310" s="72" t="s">
        <v>17</v>
      </c>
      <c r="I3310" s="72" t="s">
        <v>18</v>
      </c>
      <c r="J3310" s="72" t="s">
        <v>19</v>
      </c>
      <c r="K3310" s="72" t="s">
        <v>25</v>
      </c>
      <c r="L3310" s="72" t="s">
        <v>153</v>
      </c>
      <c r="M3310" s="72" t="s">
        <v>302</v>
      </c>
    </row>
    <row r="3311" spans="2:13" x14ac:dyDescent="0.25">
      <c r="B3311" s="72" t="s">
        <v>12</v>
      </c>
      <c r="C3311" s="72" t="s">
        <v>13</v>
      </c>
      <c r="D3311" s="72" t="s">
        <v>14</v>
      </c>
      <c r="E3311" s="72" t="s">
        <v>83</v>
      </c>
      <c r="F3311" s="73">
        <v>5579</v>
      </c>
      <c r="G3311" s="72" t="s">
        <v>16</v>
      </c>
      <c r="H3311" s="72" t="s">
        <v>24</v>
      </c>
      <c r="I3311" s="72" t="s">
        <v>18</v>
      </c>
      <c r="J3311" s="72" t="s">
        <v>19</v>
      </c>
      <c r="K3311" s="72" t="s">
        <v>25</v>
      </c>
      <c r="L3311" s="72" t="s">
        <v>277</v>
      </c>
      <c r="M3311" s="72"/>
    </row>
    <row r="3312" spans="2:13" x14ac:dyDescent="0.25">
      <c r="B3312" s="72" t="s">
        <v>12</v>
      </c>
      <c r="C3312" s="72" t="s">
        <v>13</v>
      </c>
      <c r="D3312" s="72" t="s">
        <v>14</v>
      </c>
      <c r="E3312" s="72" t="s">
        <v>146</v>
      </c>
      <c r="F3312" s="73">
        <v>-42864</v>
      </c>
      <c r="G3312" s="72" t="s">
        <v>16</v>
      </c>
      <c r="H3312" s="72" t="s">
        <v>24</v>
      </c>
      <c r="I3312" s="72" t="s">
        <v>18</v>
      </c>
      <c r="J3312" s="72" t="s">
        <v>19</v>
      </c>
      <c r="K3312" s="72" t="s">
        <v>49</v>
      </c>
      <c r="L3312" s="72" t="s">
        <v>73</v>
      </c>
      <c r="M3312" s="72"/>
    </row>
    <row r="3313" spans="2:13" x14ac:dyDescent="0.25">
      <c r="B3313" s="72" t="s">
        <v>12</v>
      </c>
      <c r="C3313" s="72" t="s">
        <v>13</v>
      </c>
      <c r="D3313" s="72" t="s">
        <v>14</v>
      </c>
      <c r="E3313" s="72" t="s">
        <v>256</v>
      </c>
      <c r="F3313" s="73">
        <v>-14482</v>
      </c>
      <c r="G3313" s="72" t="s">
        <v>16</v>
      </c>
      <c r="H3313" s="72" t="s">
        <v>24</v>
      </c>
      <c r="I3313" s="72" t="s">
        <v>18</v>
      </c>
      <c r="J3313" s="72" t="s">
        <v>19</v>
      </c>
      <c r="K3313" s="72" t="s">
        <v>25</v>
      </c>
      <c r="L3313" s="72" t="s">
        <v>481</v>
      </c>
      <c r="M3313" s="72"/>
    </row>
    <row r="3314" spans="2:13" x14ac:dyDescent="0.25">
      <c r="B3314" s="72" t="s">
        <v>12</v>
      </c>
      <c r="C3314" s="72" t="s">
        <v>13</v>
      </c>
      <c r="D3314" s="72" t="s">
        <v>14</v>
      </c>
      <c r="E3314" s="72" t="s">
        <v>81</v>
      </c>
      <c r="F3314" s="73">
        <v>310466</v>
      </c>
      <c r="G3314" s="72" t="s">
        <v>16</v>
      </c>
      <c r="H3314" s="72" t="s">
        <v>24</v>
      </c>
      <c r="I3314" s="72" t="s">
        <v>18</v>
      </c>
      <c r="J3314" s="72" t="s">
        <v>19</v>
      </c>
      <c r="K3314" s="72" t="s">
        <v>49</v>
      </c>
      <c r="L3314" s="72" t="s">
        <v>246</v>
      </c>
      <c r="M3314" s="72" t="s">
        <v>47</v>
      </c>
    </row>
    <row r="3315" spans="2:13" x14ac:dyDescent="0.25">
      <c r="B3315" s="72" t="s">
        <v>12</v>
      </c>
      <c r="C3315" s="72" t="s">
        <v>13</v>
      </c>
      <c r="D3315" s="72" t="s">
        <v>14</v>
      </c>
      <c r="E3315" s="72" t="s">
        <v>60</v>
      </c>
      <c r="F3315" s="73">
        <v>137909</v>
      </c>
      <c r="G3315" s="72" t="s">
        <v>16</v>
      </c>
      <c r="H3315" s="72" t="s">
        <v>24</v>
      </c>
      <c r="I3315" s="72" t="s">
        <v>18</v>
      </c>
      <c r="J3315" s="72" t="s">
        <v>19</v>
      </c>
      <c r="K3315" s="72" t="s">
        <v>37</v>
      </c>
      <c r="L3315" s="72" t="s">
        <v>301</v>
      </c>
      <c r="M3315" s="72" t="s">
        <v>133</v>
      </c>
    </row>
    <row r="3316" spans="2:13" x14ac:dyDescent="0.25">
      <c r="B3316" s="72" t="s">
        <v>12</v>
      </c>
      <c r="C3316" s="72" t="s">
        <v>13</v>
      </c>
      <c r="D3316" s="72" t="s">
        <v>14</v>
      </c>
      <c r="E3316" s="72" t="s">
        <v>51</v>
      </c>
      <c r="F3316" s="73">
        <v>361821</v>
      </c>
      <c r="G3316" s="72" t="s">
        <v>16</v>
      </c>
      <c r="H3316" s="72" t="s">
        <v>17</v>
      </c>
      <c r="I3316" s="72" t="s">
        <v>18</v>
      </c>
      <c r="J3316" s="72" t="s">
        <v>19</v>
      </c>
      <c r="K3316" s="72" t="s">
        <v>37</v>
      </c>
      <c r="L3316" s="72" t="s">
        <v>119</v>
      </c>
      <c r="M3316" s="72"/>
    </row>
    <row r="3317" spans="2:13" x14ac:dyDescent="0.25">
      <c r="B3317" s="72" t="s">
        <v>12</v>
      </c>
      <c r="C3317" s="72" t="s">
        <v>13</v>
      </c>
      <c r="D3317" s="72" t="s">
        <v>14</v>
      </c>
      <c r="E3317" s="72" t="s">
        <v>81</v>
      </c>
      <c r="F3317" s="73">
        <v>78866</v>
      </c>
      <c r="G3317" s="72" t="s">
        <v>16</v>
      </c>
      <c r="H3317" s="72" t="s">
        <v>24</v>
      </c>
      <c r="I3317" s="72" t="s">
        <v>18</v>
      </c>
      <c r="J3317" s="72" t="s">
        <v>19</v>
      </c>
      <c r="K3317" s="72" t="s">
        <v>25</v>
      </c>
      <c r="L3317" s="72" t="s">
        <v>52</v>
      </c>
      <c r="M3317" s="72" t="s">
        <v>29</v>
      </c>
    </row>
    <row r="3318" spans="2:13" x14ac:dyDescent="0.25">
      <c r="B3318" s="72" t="s">
        <v>12</v>
      </c>
      <c r="C3318" s="72" t="s">
        <v>13</v>
      </c>
      <c r="D3318" s="72" t="s">
        <v>14</v>
      </c>
      <c r="E3318" s="72" t="s">
        <v>450</v>
      </c>
      <c r="F3318" s="73">
        <v>299664</v>
      </c>
      <c r="G3318" s="72" t="s">
        <v>16</v>
      </c>
      <c r="H3318" s="72" t="s">
        <v>17</v>
      </c>
      <c r="I3318" s="72" t="s">
        <v>18</v>
      </c>
      <c r="J3318" s="72" t="s">
        <v>19</v>
      </c>
      <c r="K3318" s="72"/>
      <c r="L3318" s="72"/>
      <c r="M3318" s="72" t="s">
        <v>47</v>
      </c>
    </row>
    <row r="3319" spans="2:13" x14ac:dyDescent="0.25">
      <c r="B3319" s="72" t="s">
        <v>12</v>
      </c>
      <c r="C3319" s="72" t="s">
        <v>13</v>
      </c>
      <c r="D3319" s="72" t="s">
        <v>14</v>
      </c>
      <c r="E3319" s="72" t="s">
        <v>123</v>
      </c>
      <c r="F3319" s="73">
        <v>-546</v>
      </c>
      <c r="G3319" s="72" t="s">
        <v>16</v>
      </c>
      <c r="H3319" s="72" t="s">
        <v>24</v>
      </c>
      <c r="I3319" s="72" t="s">
        <v>18</v>
      </c>
      <c r="J3319" s="72" t="s">
        <v>19</v>
      </c>
      <c r="K3319" s="72" t="s">
        <v>75</v>
      </c>
      <c r="L3319" s="72" t="s">
        <v>231</v>
      </c>
      <c r="M3319" s="72"/>
    </row>
    <row r="3320" spans="2:13" x14ac:dyDescent="0.25">
      <c r="B3320" s="72" t="s">
        <v>12</v>
      </c>
      <c r="C3320" s="72" t="s">
        <v>13</v>
      </c>
      <c r="D3320" s="72" t="s">
        <v>14</v>
      </c>
      <c r="E3320" s="72" t="s">
        <v>68</v>
      </c>
      <c r="F3320" s="73">
        <v>-37592</v>
      </c>
      <c r="G3320" s="72" t="s">
        <v>16</v>
      </c>
      <c r="H3320" s="72" t="s">
        <v>24</v>
      </c>
      <c r="I3320" s="72" t="s">
        <v>18</v>
      </c>
      <c r="J3320" s="72" t="s">
        <v>19</v>
      </c>
      <c r="K3320" s="72" t="s">
        <v>25</v>
      </c>
      <c r="L3320" s="72" t="s">
        <v>249</v>
      </c>
      <c r="M3320" s="72"/>
    </row>
    <row r="3321" spans="2:13" x14ac:dyDescent="0.25">
      <c r="B3321" s="72" t="s">
        <v>12</v>
      </c>
      <c r="C3321" s="72" t="s">
        <v>13</v>
      </c>
      <c r="D3321" s="72" t="s">
        <v>14</v>
      </c>
      <c r="E3321" s="72" t="s">
        <v>81</v>
      </c>
      <c r="F3321" s="73">
        <v>12596</v>
      </c>
      <c r="G3321" s="72" t="s">
        <v>16</v>
      </c>
      <c r="H3321" s="72" t="s">
        <v>24</v>
      </c>
      <c r="I3321" s="72" t="s">
        <v>18</v>
      </c>
      <c r="J3321" s="72" t="s">
        <v>19</v>
      </c>
      <c r="K3321" s="72" t="s">
        <v>25</v>
      </c>
      <c r="L3321" s="72" t="s">
        <v>245</v>
      </c>
      <c r="M3321" s="72" t="s">
        <v>57</v>
      </c>
    </row>
    <row r="3322" spans="2:13" x14ac:dyDescent="0.25">
      <c r="B3322" s="72" t="s">
        <v>12</v>
      </c>
      <c r="C3322" s="72" t="s">
        <v>13</v>
      </c>
      <c r="D3322" s="72" t="s">
        <v>14</v>
      </c>
      <c r="E3322" s="72" t="s">
        <v>68</v>
      </c>
      <c r="F3322" s="73">
        <v>-286</v>
      </c>
      <c r="G3322" s="72" t="s">
        <v>16</v>
      </c>
      <c r="H3322" s="72" t="s">
        <v>24</v>
      </c>
      <c r="I3322" s="72" t="s">
        <v>18</v>
      </c>
      <c r="J3322" s="72" t="s">
        <v>19</v>
      </c>
      <c r="K3322" s="72" t="s">
        <v>25</v>
      </c>
      <c r="L3322" s="72" t="s">
        <v>661</v>
      </c>
      <c r="M3322" s="72"/>
    </row>
    <row r="3323" spans="2:13" x14ac:dyDescent="0.25">
      <c r="B3323" s="72" t="s">
        <v>12</v>
      </c>
      <c r="C3323" s="72" t="s">
        <v>13</v>
      </c>
      <c r="D3323" s="72" t="s">
        <v>14</v>
      </c>
      <c r="E3323" s="72" t="s">
        <v>68</v>
      </c>
      <c r="F3323" s="73">
        <v>-34247</v>
      </c>
      <c r="G3323" s="72" t="s">
        <v>16</v>
      </c>
      <c r="H3323" s="72" t="s">
        <v>24</v>
      </c>
      <c r="I3323" s="72" t="s">
        <v>18</v>
      </c>
      <c r="J3323" s="72" t="s">
        <v>19</v>
      </c>
      <c r="K3323" s="72" t="s">
        <v>185</v>
      </c>
      <c r="L3323" s="72" t="s">
        <v>469</v>
      </c>
      <c r="M3323" s="72"/>
    </row>
    <row r="3324" spans="2:13" x14ac:dyDescent="0.25">
      <c r="B3324" s="72" t="s">
        <v>12</v>
      </c>
      <c r="C3324" s="72" t="s">
        <v>13</v>
      </c>
      <c r="D3324" s="72" t="s">
        <v>14</v>
      </c>
      <c r="E3324" s="72" t="s">
        <v>256</v>
      </c>
      <c r="F3324" s="73">
        <v>-2538</v>
      </c>
      <c r="G3324" s="72" t="s">
        <v>16</v>
      </c>
      <c r="H3324" s="72" t="s">
        <v>24</v>
      </c>
      <c r="I3324" s="72" t="s">
        <v>18</v>
      </c>
      <c r="J3324" s="72" t="s">
        <v>19</v>
      </c>
      <c r="K3324" s="72" t="s">
        <v>25</v>
      </c>
      <c r="L3324" s="72" t="s">
        <v>459</v>
      </c>
      <c r="M3324" s="72"/>
    </row>
    <row r="3325" spans="2:13" x14ac:dyDescent="0.25">
      <c r="B3325" s="72" t="s">
        <v>12</v>
      </c>
      <c r="C3325" s="72" t="s">
        <v>13</v>
      </c>
      <c r="D3325" s="72" t="s">
        <v>14</v>
      </c>
      <c r="E3325" s="72" t="s">
        <v>39</v>
      </c>
      <c r="F3325" s="73">
        <v>-925</v>
      </c>
      <c r="G3325" s="72" t="s">
        <v>16</v>
      </c>
      <c r="H3325" s="72" t="s">
        <v>24</v>
      </c>
      <c r="I3325" s="72" t="s">
        <v>18</v>
      </c>
      <c r="J3325" s="72" t="s">
        <v>19</v>
      </c>
      <c r="K3325" s="72" t="s">
        <v>25</v>
      </c>
      <c r="L3325" s="72" t="s">
        <v>683</v>
      </c>
      <c r="M3325" s="72"/>
    </row>
    <row r="3326" spans="2:13" x14ac:dyDescent="0.25">
      <c r="B3326" s="72" t="s">
        <v>12</v>
      </c>
      <c r="C3326" s="72" t="s">
        <v>13</v>
      </c>
      <c r="D3326" s="72" t="s">
        <v>14</v>
      </c>
      <c r="E3326" s="72" t="s">
        <v>79</v>
      </c>
      <c r="F3326" s="73">
        <v>-1148</v>
      </c>
      <c r="G3326" s="72" t="s">
        <v>16</v>
      </c>
      <c r="H3326" s="72" t="s">
        <v>24</v>
      </c>
      <c r="I3326" s="72" t="s">
        <v>18</v>
      </c>
      <c r="J3326" s="72" t="s">
        <v>19</v>
      </c>
      <c r="K3326" s="72" t="s">
        <v>25</v>
      </c>
      <c r="L3326" s="72" t="s">
        <v>314</v>
      </c>
      <c r="M3326" s="72"/>
    </row>
    <row r="3327" spans="2:13" x14ac:dyDescent="0.25">
      <c r="B3327" s="72" t="s">
        <v>12</v>
      </c>
      <c r="C3327" s="72" t="s">
        <v>13</v>
      </c>
      <c r="D3327" s="72" t="s">
        <v>14</v>
      </c>
      <c r="E3327" s="72" t="s">
        <v>15</v>
      </c>
      <c r="F3327" s="73">
        <v>903483</v>
      </c>
      <c r="G3327" s="72" t="s">
        <v>16</v>
      </c>
      <c r="H3327" s="72" t="s">
        <v>17</v>
      </c>
      <c r="I3327" s="72" t="s">
        <v>18</v>
      </c>
      <c r="J3327" s="72" t="s">
        <v>19</v>
      </c>
      <c r="K3327" s="72" t="s">
        <v>25</v>
      </c>
      <c r="L3327" s="72" t="s">
        <v>360</v>
      </c>
      <c r="M3327" s="72" t="s">
        <v>133</v>
      </c>
    </row>
    <row r="3328" spans="2:13" x14ac:dyDescent="0.25">
      <c r="B3328" s="72" t="s">
        <v>12</v>
      </c>
      <c r="C3328" s="72" t="s">
        <v>13</v>
      </c>
      <c r="D3328" s="72" t="s">
        <v>14</v>
      </c>
      <c r="E3328" s="72" t="s">
        <v>68</v>
      </c>
      <c r="F3328" s="73">
        <v>-425</v>
      </c>
      <c r="G3328" s="72" t="s">
        <v>16</v>
      </c>
      <c r="H3328" s="72" t="s">
        <v>17</v>
      </c>
      <c r="I3328" s="72" t="s">
        <v>18</v>
      </c>
      <c r="J3328" s="72" t="s">
        <v>19</v>
      </c>
      <c r="K3328" s="72" t="s">
        <v>25</v>
      </c>
      <c r="L3328" s="72" t="s">
        <v>456</v>
      </c>
      <c r="M3328" s="72"/>
    </row>
    <row r="3329" spans="2:13" x14ac:dyDescent="0.25">
      <c r="B3329" s="72" t="s">
        <v>12</v>
      </c>
      <c r="C3329" s="72" t="s">
        <v>13</v>
      </c>
      <c r="D3329" s="72" t="s">
        <v>14</v>
      </c>
      <c r="E3329" s="72" t="s">
        <v>123</v>
      </c>
      <c r="F3329" s="73">
        <v>-2172</v>
      </c>
      <c r="G3329" s="72" t="s">
        <v>16</v>
      </c>
      <c r="H3329" s="72" t="s">
        <v>24</v>
      </c>
      <c r="I3329" s="72" t="s">
        <v>18</v>
      </c>
      <c r="J3329" s="72" t="s">
        <v>19</v>
      </c>
      <c r="K3329" s="72" t="s">
        <v>25</v>
      </c>
      <c r="L3329" s="72" t="s">
        <v>508</v>
      </c>
      <c r="M3329" s="72"/>
    </row>
    <row r="3330" spans="2:13" x14ac:dyDescent="0.25">
      <c r="B3330" s="72" t="s">
        <v>12</v>
      </c>
      <c r="C3330" s="72" t="s">
        <v>13</v>
      </c>
      <c r="D3330" s="72" t="s">
        <v>14</v>
      </c>
      <c r="E3330" s="72" t="s">
        <v>146</v>
      </c>
      <c r="F3330" s="73">
        <v>-7980</v>
      </c>
      <c r="G3330" s="72" t="s">
        <v>16</v>
      </c>
      <c r="H3330" s="72" t="s">
        <v>17</v>
      </c>
      <c r="I3330" s="72" t="s">
        <v>18</v>
      </c>
      <c r="J3330" s="72" t="s">
        <v>19</v>
      </c>
      <c r="K3330" s="72" t="s">
        <v>25</v>
      </c>
      <c r="L3330" s="72" t="s">
        <v>326</v>
      </c>
      <c r="M3330" s="72"/>
    </row>
    <row r="3331" spans="2:13" x14ac:dyDescent="0.25">
      <c r="B3331" s="72" t="s">
        <v>12</v>
      </c>
      <c r="C3331" s="72" t="s">
        <v>13</v>
      </c>
      <c r="D3331" s="72" t="s">
        <v>14</v>
      </c>
      <c r="E3331" s="72" t="s">
        <v>55</v>
      </c>
      <c r="F3331" s="73">
        <v>2375184</v>
      </c>
      <c r="G3331" s="72" t="s">
        <v>16</v>
      </c>
      <c r="H3331" s="72" t="s">
        <v>24</v>
      </c>
      <c r="I3331" s="72" t="s">
        <v>18</v>
      </c>
      <c r="J3331" s="72" t="s">
        <v>19</v>
      </c>
      <c r="K3331" s="72" t="s">
        <v>75</v>
      </c>
      <c r="L3331" s="72" t="s">
        <v>443</v>
      </c>
      <c r="M3331" s="72" t="s">
        <v>57</v>
      </c>
    </row>
    <row r="3332" spans="2:13" x14ac:dyDescent="0.25">
      <c r="B3332" s="72" t="s">
        <v>12</v>
      </c>
      <c r="C3332" s="72" t="s">
        <v>13</v>
      </c>
      <c r="D3332" s="72" t="s">
        <v>14</v>
      </c>
      <c r="E3332" s="72" t="s">
        <v>81</v>
      </c>
      <c r="F3332" s="73">
        <v>3874800</v>
      </c>
      <c r="G3332" s="72" t="s">
        <v>16</v>
      </c>
      <c r="H3332" s="72" t="s">
        <v>24</v>
      </c>
      <c r="I3332" s="72" t="s">
        <v>18</v>
      </c>
      <c r="J3332" s="72" t="s">
        <v>19</v>
      </c>
      <c r="K3332" s="72" t="s">
        <v>185</v>
      </c>
      <c r="L3332" s="72" t="s">
        <v>409</v>
      </c>
      <c r="M3332" s="72" t="s">
        <v>47</v>
      </c>
    </row>
    <row r="3333" spans="2:13" x14ac:dyDescent="0.25">
      <c r="B3333" s="72" t="s">
        <v>12</v>
      </c>
      <c r="C3333" s="72" t="s">
        <v>13</v>
      </c>
      <c r="D3333" s="72" t="s">
        <v>14</v>
      </c>
      <c r="E3333" s="72" t="s">
        <v>256</v>
      </c>
      <c r="F3333" s="73">
        <v>-2198</v>
      </c>
      <c r="G3333" s="72" t="s">
        <v>16</v>
      </c>
      <c r="H3333" s="72" t="s">
        <v>24</v>
      </c>
      <c r="I3333" s="72" t="s">
        <v>18</v>
      </c>
      <c r="J3333" s="72" t="s">
        <v>19</v>
      </c>
      <c r="K3333" s="72" t="s">
        <v>25</v>
      </c>
      <c r="L3333" s="72" t="s">
        <v>220</v>
      </c>
      <c r="M3333" s="72"/>
    </row>
    <row r="3334" spans="2:13" x14ac:dyDescent="0.25">
      <c r="B3334" s="72" t="s">
        <v>12</v>
      </c>
      <c r="C3334" s="72" t="s">
        <v>13</v>
      </c>
      <c r="D3334" s="72" t="s">
        <v>14</v>
      </c>
      <c r="E3334" s="72" t="s">
        <v>83</v>
      </c>
      <c r="F3334" s="73">
        <v>156234</v>
      </c>
      <c r="G3334" s="72" t="s">
        <v>16</v>
      </c>
      <c r="H3334" s="72" t="s">
        <v>24</v>
      </c>
      <c r="I3334" s="72" t="s">
        <v>18</v>
      </c>
      <c r="J3334" s="72" t="s">
        <v>19</v>
      </c>
      <c r="K3334" s="72" t="s">
        <v>99</v>
      </c>
      <c r="L3334" s="72" t="s">
        <v>345</v>
      </c>
      <c r="M3334" s="72"/>
    </row>
    <row r="3335" spans="2:13" x14ac:dyDescent="0.25">
      <c r="B3335" s="72" t="s">
        <v>12</v>
      </c>
      <c r="C3335" s="72" t="s">
        <v>13</v>
      </c>
      <c r="D3335" s="72" t="s">
        <v>14</v>
      </c>
      <c r="E3335" s="72" t="s">
        <v>123</v>
      </c>
      <c r="F3335" s="73">
        <v>-5605</v>
      </c>
      <c r="G3335" s="72" t="s">
        <v>16</v>
      </c>
      <c r="H3335" s="72" t="s">
        <v>17</v>
      </c>
      <c r="I3335" s="72" t="s">
        <v>18</v>
      </c>
      <c r="J3335" s="72" t="s">
        <v>19</v>
      </c>
      <c r="K3335" s="72" t="s">
        <v>25</v>
      </c>
      <c r="L3335" s="72" t="s">
        <v>230</v>
      </c>
      <c r="M3335" s="72"/>
    </row>
    <row r="3336" spans="2:13" x14ac:dyDescent="0.25">
      <c r="B3336" s="72" t="s">
        <v>12</v>
      </c>
      <c r="C3336" s="72" t="s">
        <v>13</v>
      </c>
      <c r="D3336" s="72" t="s">
        <v>14</v>
      </c>
      <c r="E3336" s="72" t="s">
        <v>39</v>
      </c>
      <c r="F3336" s="73">
        <v>-25139</v>
      </c>
      <c r="G3336" s="72" t="s">
        <v>16</v>
      </c>
      <c r="H3336" s="72" t="s">
        <v>17</v>
      </c>
      <c r="I3336" s="72" t="s">
        <v>18</v>
      </c>
      <c r="J3336" s="72" t="s">
        <v>19</v>
      </c>
      <c r="K3336" s="72" t="s">
        <v>20</v>
      </c>
      <c r="L3336" s="72" t="s">
        <v>226</v>
      </c>
      <c r="M3336" s="72"/>
    </row>
    <row r="3337" spans="2:13" x14ac:dyDescent="0.25">
      <c r="B3337" s="72" t="s">
        <v>12</v>
      </c>
      <c r="C3337" s="72" t="s">
        <v>13</v>
      </c>
      <c r="D3337" s="72" t="s">
        <v>14</v>
      </c>
      <c r="E3337" s="72" t="s">
        <v>83</v>
      </c>
      <c r="F3337" s="73">
        <v>130277</v>
      </c>
      <c r="G3337" s="72" t="s">
        <v>16</v>
      </c>
      <c r="H3337" s="72" t="s">
        <v>17</v>
      </c>
      <c r="I3337" s="72" t="s">
        <v>18</v>
      </c>
      <c r="J3337" s="72" t="s">
        <v>19</v>
      </c>
      <c r="K3337" s="72" t="s">
        <v>25</v>
      </c>
      <c r="L3337" s="72" t="s">
        <v>225</v>
      </c>
      <c r="M3337" s="72"/>
    </row>
    <row r="3338" spans="2:13" x14ac:dyDescent="0.25">
      <c r="B3338" s="72" t="s">
        <v>12</v>
      </c>
      <c r="C3338" s="72" t="s">
        <v>13</v>
      </c>
      <c r="D3338" s="72" t="s">
        <v>14</v>
      </c>
      <c r="E3338" s="72" t="s">
        <v>83</v>
      </c>
      <c r="F3338" s="73">
        <v>821</v>
      </c>
      <c r="G3338" s="72" t="s">
        <v>16</v>
      </c>
      <c r="H3338" s="72" t="s">
        <v>24</v>
      </c>
      <c r="I3338" s="72" t="s">
        <v>18</v>
      </c>
      <c r="J3338" s="72" t="s">
        <v>19</v>
      </c>
      <c r="K3338" s="72" t="s">
        <v>25</v>
      </c>
      <c r="L3338" s="72" t="s">
        <v>78</v>
      </c>
      <c r="M3338" s="72"/>
    </row>
    <row r="3339" spans="2:13" x14ac:dyDescent="0.25">
      <c r="B3339" s="72" t="s">
        <v>12</v>
      </c>
      <c r="C3339" s="72" t="s">
        <v>13</v>
      </c>
      <c r="D3339" s="72" t="s">
        <v>14</v>
      </c>
      <c r="E3339" s="72" t="s">
        <v>68</v>
      </c>
      <c r="F3339" s="73">
        <v>-24948</v>
      </c>
      <c r="G3339" s="72" t="s">
        <v>16</v>
      </c>
      <c r="H3339" s="72" t="s">
        <v>17</v>
      </c>
      <c r="I3339" s="72" t="s">
        <v>18</v>
      </c>
      <c r="J3339" s="72" t="s">
        <v>19</v>
      </c>
      <c r="K3339" s="72" t="s">
        <v>25</v>
      </c>
      <c r="L3339" s="72" t="s">
        <v>78</v>
      </c>
      <c r="M3339" s="72"/>
    </row>
    <row r="3340" spans="2:13" x14ac:dyDescent="0.25">
      <c r="B3340" s="72" t="s">
        <v>12</v>
      </c>
      <c r="C3340" s="72" t="s">
        <v>13</v>
      </c>
      <c r="D3340" s="72" t="s">
        <v>14</v>
      </c>
      <c r="E3340" s="72" t="s">
        <v>83</v>
      </c>
      <c r="F3340" s="73">
        <v>837</v>
      </c>
      <c r="G3340" s="72" t="s">
        <v>16</v>
      </c>
      <c r="H3340" s="72" t="s">
        <v>24</v>
      </c>
      <c r="I3340" s="72" t="s">
        <v>18</v>
      </c>
      <c r="J3340" s="72" t="s">
        <v>19</v>
      </c>
      <c r="K3340" s="72" t="s">
        <v>117</v>
      </c>
      <c r="L3340" s="72" t="s">
        <v>774</v>
      </c>
      <c r="M3340" s="72"/>
    </row>
    <row r="3341" spans="2:13" x14ac:dyDescent="0.25">
      <c r="B3341" s="72" t="s">
        <v>12</v>
      </c>
      <c r="C3341" s="72" t="s">
        <v>13</v>
      </c>
      <c r="D3341" s="72" t="s">
        <v>14</v>
      </c>
      <c r="E3341" s="72" t="s">
        <v>51</v>
      </c>
      <c r="F3341" s="73">
        <v>253114</v>
      </c>
      <c r="G3341" s="72" t="s">
        <v>16</v>
      </c>
      <c r="H3341" s="72" t="s">
        <v>24</v>
      </c>
      <c r="I3341" s="72" t="s">
        <v>18</v>
      </c>
      <c r="J3341" s="72" t="s">
        <v>19</v>
      </c>
      <c r="K3341" s="72" t="s">
        <v>25</v>
      </c>
      <c r="L3341" s="72" t="s">
        <v>220</v>
      </c>
      <c r="M3341" s="72"/>
    </row>
    <row r="3342" spans="2:13" x14ac:dyDescent="0.25">
      <c r="B3342" s="72" t="s">
        <v>12</v>
      </c>
      <c r="C3342" s="72" t="s">
        <v>13</v>
      </c>
      <c r="D3342" s="72" t="s">
        <v>14</v>
      </c>
      <c r="E3342" s="72" t="s">
        <v>83</v>
      </c>
      <c r="F3342" s="73">
        <v>91383</v>
      </c>
      <c r="G3342" s="72" t="s">
        <v>16</v>
      </c>
      <c r="H3342" s="72" t="s">
        <v>24</v>
      </c>
      <c r="I3342" s="72" t="s">
        <v>18</v>
      </c>
      <c r="J3342" s="72" t="s">
        <v>19</v>
      </c>
      <c r="K3342" s="72" t="s">
        <v>20</v>
      </c>
      <c r="L3342" s="72" t="s">
        <v>28</v>
      </c>
      <c r="M3342" s="72"/>
    </row>
    <row r="3343" spans="2:13" x14ac:dyDescent="0.25">
      <c r="B3343" s="72" t="s">
        <v>12</v>
      </c>
      <c r="C3343" s="72" t="s">
        <v>13</v>
      </c>
      <c r="D3343" s="72" t="s">
        <v>14</v>
      </c>
      <c r="E3343" s="72" t="s">
        <v>256</v>
      </c>
      <c r="F3343" s="73">
        <v>-32914</v>
      </c>
      <c r="G3343" s="72" t="s">
        <v>16</v>
      </c>
      <c r="H3343" s="72" t="s">
        <v>24</v>
      </c>
      <c r="I3343" s="72" t="s">
        <v>18</v>
      </c>
      <c r="J3343" s="72" t="s">
        <v>19</v>
      </c>
      <c r="K3343" s="72" t="s">
        <v>37</v>
      </c>
      <c r="L3343" s="72" t="s">
        <v>125</v>
      </c>
      <c r="M3343" s="72"/>
    </row>
    <row r="3344" spans="2:13" x14ac:dyDescent="0.25">
      <c r="B3344" s="72" t="s">
        <v>12</v>
      </c>
      <c r="C3344" s="72" t="s">
        <v>13</v>
      </c>
      <c r="D3344" s="72" t="s">
        <v>14</v>
      </c>
      <c r="E3344" s="72" t="s">
        <v>94</v>
      </c>
      <c r="F3344" s="73">
        <v>7793</v>
      </c>
      <c r="G3344" s="72" t="s">
        <v>16</v>
      </c>
      <c r="H3344" s="72" t="s">
        <v>17</v>
      </c>
      <c r="I3344" s="72" t="s">
        <v>18</v>
      </c>
      <c r="J3344" s="72" t="s">
        <v>19</v>
      </c>
      <c r="K3344" s="72" t="s">
        <v>49</v>
      </c>
      <c r="L3344" s="72" t="s">
        <v>95</v>
      </c>
      <c r="M3344" s="72"/>
    </row>
    <row r="3345" spans="2:13" x14ac:dyDescent="0.25">
      <c r="B3345" s="72" t="s">
        <v>12</v>
      </c>
      <c r="C3345" s="72" t="s">
        <v>13</v>
      </c>
      <c r="D3345" s="72" t="s">
        <v>14</v>
      </c>
      <c r="E3345" s="72" t="s">
        <v>55</v>
      </c>
      <c r="F3345" s="73">
        <v>2415796</v>
      </c>
      <c r="G3345" s="72" t="s">
        <v>16</v>
      </c>
      <c r="H3345" s="72" t="s">
        <v>24</v>
      </c>
      <c r="I3345" s="72" t="s">
        <v>18</v>
      </c>
      <c r="J3345" s="72" t="s">
        <v>19</v>
      </c>
      <c r="K3345" s="72" t="s">
        <v>37</v>
      </c>
      <c r="L3345" s="72" t="s">
        <v>496</v>
      </c>
      <c r="M3345" s="72" t="s">
        <v>29</v>
      </c>
    </row>
    <row r="3346" spans="2:13" x14ac:dyDescent="0.25">
      <c r="B3346" s="72" t="s">
        <v>12</v>
      </c>
      <c r="C3346" s="72" t="s">
        <v>13</v>
      </c>
      <c r="D3346" s="72" t="s">
        <v>14</v>
      </c>
      <c r="E3346" s="72" t="s">
        <v>79</v>
      </c>
      <c r="F3346" s="73">
        <v>-587</v>
      </c>
      <c r="G3346" s="72" t="s">
        <v>16</v>
      </c>
      <c r="H3346" s="72" t="s">
        <v>17</v>
      </c>
      <c r="I3346" s="72" t="s">
        <v>48</v>
      </c>
      <c r="J3346" s="72" t="s">
        <v>19</v>
      </c>
      <c r="K3346" s="72" t="s">
        <v>20</v>
      </c>
      <c r="L3346" s="72" t="s">
        <v>199</v>
      </c>
      <c r="M3346" s="72"/>
    </row>
    <row r="3347" spans="2:13" x14ac:dyDescent="0.25">
      <c r="B3347" s="72" t="s">
        <v>12</v>
      </c>
      <c r="C3347" s="72" t="s">
        <v>13</v>
      </c>
      <c r="D3347" s="72" t="s">
        <v>14</v>
      </c>
      <c r="E3347" s="72" t="s">
        <v>258</v>
      </c>
      <c r="F3347" s="73">
        <v>100495</v>
      </c>
      <c r="G3347" s="72" t="s">
        <v>16</v>
      </c>
      <c r="H3347" s="72" t="s">
        <v>17</v>
      </c>
      <c r="I3347" s="72" t="s">
        <v>18</v>
      </c>
      <c r="J3347" s="72" t="s">
        <v>19</v>
      </c>
      <c r="K3347" s="72" t="s">
        <v>25</v>
      </c>
      <c r="L3347" s="72" t="s">
        <v>115</v>
      </c>
      <c r="M3347" s="72" t="s">
        <v>444</v>
      </c>
    </row>
    <row r="3348" spans="2:13" x14ac:dyDescent="0.25">
      <c r="B3348" s="72" t="s">
        <v>12</v>
      </c>
      <c r="C3348" s="72" t="s">
        <v>13</v>
      </c>
      <c r="D3348" s="72" t="s">
        <v>14</v>
      </c>
      <c r="E3348" s="72" t="s">
        <v>39</v>
      </c>
      <c r="F3348" s="73">
        <v>-37939</v>
      </c>
      <c r="G3348" s="72" t="s">
        <v>16</v>
      </c>
      <c r="H3348" s="72" t="s">
        <v>24</v>
      </c>
      <c r="I3348" s="72" t="s">
        <v>18</v>
      </c>
      <c r="J3348" s="72" t="s">
        <v>19</v>
      </c>
      <c r="K3348" s="72" t="s">
        <v>25</v>
      </c>
      <c r="L3348" s="72" t="s">
        <v>703</v>
      </c>
      <c r="M3348" s="72"/>
    </row>
    <row r="3349" spans="2:13" x14ac:dyDescent="0.25">
      <c r="B3349" s="72" t="s">
        <v>12</v>
      </c>
      <c r="C3349" s="72" t="s">
        <v>13</v>
      </c>
      <c r="D3349" s="72" t="s">
        <v>14</v>
      </c>
      <c r="E3349" s="72" t="s">
        <v>81</v>
      </c>
      <c r="F3349" s="73">
        <v>678054</v>
      </c>
      <c r="G3349" s="72" t="s">
        <v>16</v>
      </c>
      <c r="H3349" s="72" t="s">
        <v>24</v>
      </c>
      <c r="I3349" s="72" t="s">
        <v>18</v>
      </c>
      <c r="J3349" s="72" t="s">
        <v>19</v>
      </c>
      <c r="K3349" s="72" t="s">
        <v>157</v>
      </c>
      <c r="L3349" s="72" t="s">
        <v>570</v>
      </c>
      <c r="M3349" s="72" t="s">
        <v>47</v>
      </c>
    </row>
    <row r="3350" spans="2:13" x14ac:dyDescent="0.25">
      <c r="B3350" s="72" t="s">
        <v>12</v>
      </c>
      <c r="C3350" s="72" t="s">
        <v>13</v>
      </c>
      <c r="D3350" s="72" t="s">
        <v>14</v>
      </c>
      <c r="E3350" s="72" t="s">
        <v>68</v>
      </c>
      <c r="F3350" s="73">
        <v>-119476</v>
      </c>
      <c r="G3350" s="72" t="s">
        <v>16</v>
      </c>
      <c r="H3350" s="72" t="s">
        <v>17</v>
      </c>
      <c r="I3350" s="72" t="s">
        <v>18</v>
      </c>
      <c r="J3350" s="72" t="s">
        <v>19</v>
      </c>
      <c r="K3350" s="72" t="s">
        <v>37</v>
      </c>
      <c r="L3350" s="72" t="s">
        <v>232</v>
      </c>
      <c r="M3350" s="72"/>
    </row>
    <row r="3351" spans="2:13" x14ac:dyDescent="0.25">
      <c r="B3351" s="72" t="s">
        <v>12</v>
      </c>
      <c r="C3351" s="72" t="s">
        <v>13</v>
      </c>
      <c r="D3351" s="72" t="s">
        <v>14</v>
      </c>
      <c r="E3351" s="72" t="s">
        <v>15</v>
      </c>
      <c r="F3351" s="73">
        <v>1003076</v>
      </c>
      <c r="G3351" s="72" t="s">
        <v>16</v>
      </c>
      <c r="H3351" s="72" t="s">
        <v>24</v>
      </c>
      <c r="I3351" s="72" t="s">
        <v>18</v>
      </c>
      <c r="J3351" s="72" t="s">
        <v>19</v>
      </c>
      <c r="K3351" s="72" t="s">
        <v>25</v>
      </c>
      <c r="L3351" s="72" t="s">
        <v>110</v>
      </c>
      <c r="M3351" s="72" t="s">
        <v>67</v>
      </c>
    </row>
    <row r="3352" spans="2:13" x14ac:dyDescent="0.25">
      <c r="B3352" s="72" t="s">
        <v>12</v>
      </c>
      <c r="C3352" s="72" t="s">
        <v>13</v>
      </c>
      <c r="D3352" s="72" t="s">
        <v>14</v>
      </c>
      <c r="E3352" s="72" t="s">
        <v>51</v>
      </c>
      <c r="F3352" s="73">
        <v>21116</v>
      </c>
      <c r="G3352" s="72" t="s">
        <v>16</v>
      </c>
      <c r="H3352" s="72" t="s">
        <v>24</v>
      </c>
      <c r="I3352" s="72" t="s">
        <v>18</v>
      </c>
      <c r="J3352" s="72" t="s">
        <v>19</v>
      </c>
      <c r="K3352" s="72" t="s">
        <v>37</v>
      </c>
      <c r="L3352" s="72" t="s">
        <v>397</v>
      </c>
      <c r="M3352" s="72"/>
    </row>
    <row r="3353" spans="2:13" x14ac:dyDescent="0.25">
      <c r="B3353" s="72" t="s">
        <v>12</v>
      </c>
      <c r="C3353" s="72" t="s">
        <v>13</v>
      </c>
      <c r="D3353" s="72" t="s">
        <v>14</v>
      </c>
      <c r="E3353" s="72" t="s">
        <v>79</v>
      </c>
      <c r="F3353" s="73">
        <v>-9</v>
      </c>
      <c r="G3353" s="72" t="s">
        <v>16</v>
      </c>
      <c r="H3353" s="72" t="s">
        <v>24</v>
      </c>
      <c r="I3353" s="72" t="s">
        <v>18</v>
      </c>
      <c r="J3353" s="72" t="s">
        <v>227</v>
      </c>
      <c r="K3353" s="72" t="s">
        <v>37</v>
      </c>
      <c r="L3353" s="72" t="s">
        <v>412</v>
      </c>
      <c r="M3353" s="72"/>
    </row>
    <row r="3354" spans="2:13" x14ac:dyDescent="0.25">
      <c r="B3354" s="72" t="s">
        <v>12</v>
      </c>
      <c r="C3354" s="72" t="s">
        <v>13</v>
      </c>
      <c r="D3354" s="72" t="s">
        <v>14</v>
      </c>
      <c r="E3354" s="72" t="s">
        <v>55</v>
      </c>
      <c r="F3354" s="73">
        <v>749289</v>
      </c>
      <c r="G3354" s="72" t="s">
        <v>16</v>
      </c>
      <c r="H3354" s="72" t="s">
        <v>17</v>
      </c>
      <c r="I3354" s="72" t="s">
        <v>18</v>
      </c>
      <c r="J3354" s="72" t="s">
        <v>19</v>
      </c>
      <c r="K3354" s="72" t="s">
        <v>25</v>
      </c>
      <c r="L3354" s="72" t="s">
        <v>124</v>
      </c>
      <c r="M3354" s="72" t="s">
        <v>57</v>
      </c>
    </row>
    <row r="3355" spans="2:13" x14ac:dyDescent="0.25">
      <c r="B3355" s="72" t="s">
        <v>12</v>
      </c>
      <c r="C3355" s="72" t="s">
        <v>13</v>
      </c>
      <c r="D3355" s="72" t="s">
        <v>14</v>
      </c>
      <c r="E3355" s="72" t="s">
        <v>123</v>
      </c>
      <c r="F3355" s="73">
        <v>-2169</v>
      </c>
      <c r="G3355" s="72" t="s">
        <v>16</v>
      </c>
      <c r="H3355" s="72" t="s">
        <v>17</v>
      </c>
      <c r="I3355" s="72" t="s">
        <v>18</v>
      </c>
      <c r="J3355" s="72" t="s">
        <v>19</v>
      </c>
      <c r="K3355" s="72" t="s">
        <v>25</v>
      </c>
      <c r="L3355" s="72" t="s">
        <v>69</v>
      </c>
      <c r="M3355" s="72"/>
    </row>
    <row r="3356" spans="2:13" x14ac:dyDescent="0.25">
      <c r="B3356" s="72" t="s">
        <v>12</v>
      </c>
      <c r="C3356" s="72" t="s">
        <v>13</v>
      </c>
      <c r="D3356" s="72" t="s">
        <v>14</v>
      </c>
      <c r="E3356" s="72" t="s">
        <v>68</v>
      </c>
      <c r="F3356" s="73">
        <v>-1888</v>
      </c>
      <c r="G3356" s="72" t="s">
        <v>16</v>
      </c>
      <c r="H3356" s="72" t="s">
        <v>24</v>
      </c>
      <c r="I3356" s="72" t="s">
        <v>18</v>
      </c>
      <c r="J3356" s="72" t="s">
        <v>19</v>
      </c>
      <c r="K3356" s="72" t="s">
        <v>25</v>
      </c>
      <c r="L3356" s="72" t="s">
        <v>489</v>
      </c>
      <c r="M3356" s="72"/>
    </row>
    <row r="3357" spans="2:13" x14ac:dyDescent="0.25">
      <c r="B3357" s="72" t="s">
        <v>12</v>
      </c>
      <c r="C3357" s="72" t="s">
        <v>13</v>
      </c>
      <c r="D3357" s="72" t="s">
        <v>14</v>
      </c>
      <c r="E3357" s="72" t="s">
        <v>83</v>
      </c>
      <c r="F3357" s="73">
        <v>559125</v>
      </c>
      <c r="G3357" s="72" t="s">
        <v>16</v>
      </c>
      <c r="H3357" s="72" t="s">
        <v>24</v>
      </c>
      <c r="I3357" s="72" t="s">
        <v>18</v>
      </c>
      <c r="J3357" s="72" t="s">
        <v>19</v>
      </c>
      <c r="K3357" s="72" t="s">
        <v>25</v>
      </c>
      <c r="L3357" s="72" t="s">
        <v>531</v>
      </c>
      <c r="M3357" s="72"/>
    </row>
    <row r="3358" spans="2:13" x14ac:dyDescent="0.25">
      <c r="B3358" s="72" t="s">
        <v>12</v>
      </c>
      <c r="C3358" s="72" t="s">
        <v>13</v>
      </c>
      <c r="D3358" s="72" t="s">
        <v>14</v>
      </c>
      <c r="E3358" s="72" t="s">
        <v>41</v>
      </c>
      <c r="F3358" s="73">
        <v>-216</v>
      </c>
      <c r="G3358" s="72" t="s">
        <v>16</v>
      </c>
      <c r="H3358" s="72" t="s">
        <v>17</v>
      </c>
      <c r="I3358" s="72" t="s">
        <v>18</v>
      </c>
      <c r="J3358" s="72" t="s">
        <v>19</v>
      </c>
      <c r="K3358" s="72" t="s">
        <v>25</v>
      </c>
      <c r="L3358" s="72" t="s">
        <v>126</v>
      </c>
      <c r="M3358" s="72"/>
    </row>
    <row r="3359" spans="2:13" x14ac:dyDescent="0.25">
      <c r="B3359" s="72" t="s">
        <v>12</v>
      </c>
      <c r="C3359" s="72" t="s">
        <v>13</v>
      </c>
      <c r="D3359" s="72" t="s">
        <v>14</v>
      </c>
      <c r="E3359" s="72" t="s">
        <v>83</v>
      </c>
      <c r="F3359" s="73">
        <v>24974</v>
      </c>
      <c r="G3359" s="72" t="s">
        <v>16</v>
      </c>
      <c r="H3359" s="72" t="s">
        <v>24</v>
      </c>
      <c r="I3359" s="72" t="s">
        <v>18</v>
      </c>
      <c r="J3359" s="72" t="s">
        <v>19</v>
      </c>
      <c r="K3359" s="72" t="s">
        <v>25</v>
      </c>
      <c r="L3359" s="72" t="s">
        <v>230</v>
      </c>
      <c r="M3359" s="72"/>
    </row>
    <row r="3360" spans="2:13" x14ac:dyDescent="0.25">
      <c r="B3360" s="72" t="s">
        <v>12</v>
      </c>
      <c r="C3360" s="72" t="s">
        <v>13</v>
      </c>
      <c r="D3360" s="72" t="s">
        <v>14</v>
      </c>
      <c r="E3360" s="72" t="s">
        <v>152</v>
      </c>
      <c r="F3360" s="73">
        <v>-3034</v>
      </c>
      <c r="G3360" s="72" t="s">
        <v>16</v>
      </c>
      <c r="H3360" s="72" t="s">
        <v>24</v>
      </c>
      <c r="I3360" s="72" t="s">
        <v>18</v>
      </c>
      <c r="J3360" s="72" t="s">
        <v>19</v>
      </c>
      <c r="K3360" s="72" t="s">
        <v>96</v>
      </c>
      <c r="L3360" s="72" t="s">
        <v>210</v>
      </c>
      <c r="M3360" s="72"/>
    </row>
    <row r="3361" spans="2:13" x14ac:dyDescent="0.25">
      <c r="B3361" s="72" t="s">
        <v>12</v>
      </c>
      <c r="C3361" s="72" t="s">
        <v>13</v>
      </c>
      <c r="D3361" s="72" t="s">
        <v>14</v>
      </c>
      <c r="E3361" s="72" t="s">
        <v>65</v>
      </c>
      <c r="F3361" s="73">
        <v>25515</v>
      </c>
      <c r="G3361" s="72" t="s">
        <v>16</v>
      </c>
      <c r="H3361" s="72" t="s">
        <v>17</v>
      </c>
      <c r="I3361" s="72" t="s">
        <v>18</v>
      </c>
      <c r="J3361" s="72" t="s">
        <v>19</v>
      </c>
      <c r="K3361" s="72" t="s">
        <v>25</v>
      </c>
      <c r="L3361" s="72" t="s">
        <v>481</v>
      </c>
      <c r="M3361" s="72" t="s">
        <v>133</v>
      </c>
    </row>
    <row r="3362" spans="2:13" x14ac:dyDescent="0.25">
      <c r="B3362" s="72" t="s">
        <v>12</v>
      </c>
      <c r="C3362" s="72" t="s">
        <v>13</v>
      </c>
      <c r="D3362" s="72" t="s">
        <v>14</v>
      </c>
      <c r="E3362" s="72" t="s">
        <v>36</v>
      </c>
      <c r="F3362" s="73">
        <v>276708</v>
      </c>
      <c r="G3362" s="72" t="s">
        <v>16</v>
      </c>
      <c r="H3362" s="72" t="s">
        <v>24</v>
      </c>
      <c r="I3362" s="72" t="s">
        <v>18</v>
      </c>
      <c r="J3362" s="72" t="s">
        <v>19</v>
      </c>
      <c r="K3362" s="72" t="s">
        <v>96</v>
      </c>
      <c r="L3362" s="72" t="s">
        <v>210</v>
      </c>
      <c r="M3362" s="72" t="s">
        <v>29</v>
      </c>
    </row>
    <row r="3363" spans="2:13" x14ac:dyDescent="0.25">
      <c r="B3363" s="72" t="s">
        <v>12</v>
      </c>
      <c r="C3363" s="72" t="s">
        <v>13</v>
      </c>
      <c r="D3363" s="72" t="s">
        <v>14</v>
      </c>
      <c r="E3363" s="72" t="s">
        <v>51</v>
      </c>
      <c r="F3363" s="73">
        <v>132</v>
      </c>
      <c r="G3363" s="72" t="s">
        <v>16</v>
      </c>
      <c r="H3363" s="72" t="s">
        <v>24</v>
      </c>
      <c r="I3363" s="72" t="s">
        <v>18</v>
      </c>
      <c r="J3363" s="72" t="s">
        <v>19</v>
      </c>
      <c r="K3363" s="72" t="s">
        <v>20</v>
      </c>
      <c r="L3363" s="72" t="s">
        <v>417</v>
      </c>
      <c r="M3363" s="72"/>
    </row>
    <row r="3364" spans="2:13" x14ac:dyDescent="0.25">
      <c r="B3364" s="72" t="s">
        <v>12</v>
      </c>
      <c r="C3364" s="72" t="s">
        <v>13</v>
      </c>
      <c r="D3364" s="72" t="s">
        <v>14</v>
      </c>
      <c r="E3364" s="72" t="s">
        <v>79</v>
      </c>
      <c r="F3364" s="73">
        <v>-2445</v>
      </c>
      <c r="G3364" s="72" t="s">
        <v>16</v>
      </c>
      <c r="H3364" s="72" t="s">
        <v>17</v>
      </c>
      <c r="I3364" s="72" t="s">
        <v>48</v>
      </c>
      <c r="J3364" s="72" t="s">
        <v>19</v>
      </c>
      <c r="K3364" s="72" t="s">
        <v>49</v>
      </c>
      <c r="L3364" s="72" t="s">
        <v>73</v>
      </c>
      <c r="M3364" s="72"/>
    </row>
    <row r="3365" spans="2:13" x14ac:dyDescent="0.25">
      <c r="B3365" s="72" t="s">
        <v>12</v>
      </c>
      <c r="C3365" s="72" t="s">
        <v>13</v>
      </c>
      <c r="D3365" s="72" t="s">
        <v>14</v>
      </c>
      <c r="E3365" s="72" t="s">
        <v>27</v>
      </c>
      <c r="F3365" s="73">
        <v>306801</v>
      </c>
      <c r="G3365" s="72" t="s">
        <v>16</v>
      </c>
      <c r="H3365" s="72" t="s">
        <v>17</v>
      </c>
      <c r="I3365" s="72" t="s">
        <v>18</v>
      </c>
      <c r="J3365" s="72" t="s">
        <v>19</v>
      </c>
      <c r="K3365" s="72" t="s">
        <v>25</v>
      </c>
      <c r="L3365" s="72" t="s">
        <v>262</v>
      </c>
      <c r="M3365" s="72" t="s">
        <v>29</v>
      </c>
    </row>
    <row r="3366" spans="2:13" x14ac:dyDescent="0.25">
      <c r="B3366" s="72" t="s">
        <v>12</v>
      </c>
      <c r="C3366" s="72" t="s">
        <v>13</v>
      </c>
      <c r="D3366" s="72" t="s">
        <v>14</v>
      </c>
      <c r="E3366" s="72" t="s">
        <v>27</v>
      </c>
      <c r="F3366" s="73">
        <v>76624</v>
      </c>
      <c r="G3366" s="72" t="s">
        <v>16</v>
      </c>
      <c r="H3366" s="72" t="s">
        <v>17</v>
      </c>
      <c r="I3366" s="72" t="s">
        <v>18</v>
      </c>
      <c r="J3366" s="72" t="s">
        <v>19</v>
      </c>
      <c r="K3366" s="72" t="s">
        <v>25</v>
      </c>
      <c r="L3366" s="72" t="s">
        <v>433</v>
      </c>
      <c r="M3366" s="72" t="s">
        <v>47</v>
      </c>
    </row>
    <row r="3367" spans="2:13" x14ac:dyDescent="0.25">
      <c r="B3367" s="72" t="s">
        <v>12</v>
      </c>
      <c r="C3367" s="72" t="s">
        <v>13</v>
      </c>
      <c r="D3367" s="72" t="s">
        <v>14</v>
      </c>
      <c r="E3367" s="72" t="s">
        <v>55</v>
      </c>
      <c r="F3367" s="73">
        <v>43082693</v>
      </c>
      <c r="G3367" s="72" t="s">
        <v>16</v>
      </c>
      <c r="H3367" s="72" t="s">
        <v>24</v>
      </c>
      <c r="I3367" s="72" t="s">
        <v>18</v>
      </c>
      <c r="J3367" s="72" t="s">
        <v>19</v>
      </c>
      <c r="K3367" s="72" t="s">
        <v>37</v>
      </c>
      <c r="L3367" s="72" t="s">
        <v>38</v>
      </c>
      <c r="M3367" s="72" t="s">
        <v>112</v>
      </c>
    </row>
    <row r="3368" spans="2:13" x14ac:dyDescent="0.25">
      <c r="B3368" s="72" t="s">
        <v>12</v>
      </c>
      <c r="C3368" s="72" t="s">
        <v>13</v>
      </c>
      <c r="D3368" s="72" t="s">
        <v>14</v>
      </c>
      <c r="E3368" s="72" t="s">
        <v>39</v>
      </c>
      <c r="F3368" s="73">
        <v>-49296</v>
      </c>
      <c r="G3368" s="72" t="s">
        <v>16</v>
      </c>
      <c r="H3368" s="72" t="s">
        <v>17</v>
      </c>
      <c r="I3368" s="72" t="s">
        <v>18</v>
      </c>
      <c r="J3368" s="72" t="s">
        <v>19</v>
      </c>
      <c r="K3368" s="72" t="s">
        <v>25</v>
      </c>
      <c r="L3368" s="72" t="s">
        <v>410</v>
      </c>
      <c r="M3368" s="72"/>
    </row>
    <row r="3369" spans="2:13" x14ac:dyDescent="0.25">
      <c r="B3369" s="72" t="s">
        <v>12</v>
      </c>
      <c r="C3369" s="72" t="s">
        <v>13</v>
      </c>
      <c r="D3369" s="72" t="s">
        <v>14</v>
      </c>
      <c r="E3369" s="72" t="s">
        <v>41</v>
      </c>
      <c r="F3369" s="73">
        <v>-473</v>
      </c>
      <c r="G3369" s="72" t="s">
        <v>16</v>
      </c>
      <c r="H3369" s="72" t="s">
        <v>24</v>
      </c>
      <c r="I3369" s="72" t="s">
        <v>18</v>
      </c>
      <c r="J3369" s="72" t="s">
        <v>19</v>
      </c>
      <c r="K3369" s="72" t="s">
        <v>49</v>
      </c>
      <c r="L3369" s="72" t="s">
        <v>371</v>
      </c>
      <c r="M3369" s="72"/>
    </row>
    <row r="3370" spans="2:13" x14ac:dyDescent="0.25">
      <c r="B3370" s="72" t="s">
        <v>12</v>
      </c>
      <c r="C3370" s="72" t="s">
        <v>13</v>
      </c>
      <c r="D3370" s="72" t="s">
        <v>14</v>
      </c>
      <c r="E3370" s="72" t="s">
        <v>36</v>
      </c>
      <c r="F3370" s="73">
        <v>68174</v>
      </c>
      <c r="G3370" s="72" t="s">
        <v>16</v>
      </c>
      <c r="H3370" s="72" t="s">
        <v>17</v>
      </c>
      <c r="I3370" s="72" t="s">
        <v>18</v>
      </c>
      <c r="J3370" s="72" t="s">
        <v>19</v>
      </c>
      <c r="K3370" s="72" t="s">
        <v>25</v>
      </c>
      <c r="L3370" s="72" t="s">
        <v>273</v>
      </c>
      <c r="M3370" s="72" t="s">
        <v>29</v>
      </c>
    </row>
    <row r="3371" spans="2:13" x14ac:dyDescent="0.25">
      <c r="B3371" s="72" t="s">
        <v>12</v>
      </c>
      <c r="C3371" s="72" t="s">
        <v>13</v>
      </c>
      <c r="D3371" s="72" t="s">
        <v>14</v>
      </c>
      <c r="E3371" s="72" t="s">
        <v>79</v>
      </c>
      <c r="F3371" s="73">
        <v>-1145</v>
      </c>
      <c r="G3371" s="72" t="s">
        <v>16</v>
      </c>
      <c r="H3371" s="72" t="s">
        <v>24</v>
      </c>
      <c r="I3371" s="72" t="s">
        <v>18</v>
      </c>
      <c r="J3371" s="72" t="s">
        <v>19</v>
      </c>
      <c r="K3371" s="72" t="s">
        <v>25</v>
      </c>
      <c r="L3371" s="72" t="s">
        <v>201</v>
      </c>
      <c r="M3371" s="72"/>
    </row>
    <row r="3372" spans="2:13" x14ac:dyDescent="0.25">
      <c r="B3372" s="72" t="s">
        <v>12</v>
      </c>
      <c r="C3372" s="72" t="s">
        <v>13</v>
      </c>
      <c r="D3372" s="72" t="s">
        <v>14</v>
      </c>
      <c r="E3372" s="72" t="s">
        <v>256</v>
      </c>
      <c r="F3372" s="73">
        <v>-13101</v>
      </c>
      <c r="G3372" s="72" t="s">
        <v>16</v>
      </c>
      <c r="H3372" s="72" t="s">
        <v>24</v>
      </c>
      <c r="I3372" s="72" t="s">
        <v>18</v>
      </c>
      <c r="J3372" s="72" t="s">
        <v>19</v>
      </c>
      <c r="K3372" s="72" t="s">
        <v>25</v>
      </c>
      <c r="L3372" s="72" t="s">
        <v>173</v>
      </c>
      <c r="M3372" s="72"/>
    </row>
    <row r="3373" spans="2:13" x14ac:dyDescent="0.25">
      <c r="B3373" s="72" t="s">
        <v>12</v>
      </c>
      <c r="C3373" s="72" t="s">
        <v>13</v>
      </c>
      <c r="D3373" s="72" t="s">
        <v>14</v>
      </c>
      <c r="E3373" s="72" t="s">
        <v>94</v>
      </c>
      <c r="F3373" s="73">
        <v>45726</v>
      </c>
      <c r="G3373" s="72" t="s">
        <v>16</v>
      </c>
      <c r="H3373" s="72" t="s">
        <v>24</v>
      </c>
      <c r="I3373" s="72" t="s">
        <v>18</v>
      </c>
      <c r="J3373" s="72" t="s">
        <v>19</v>
      </c>
      <c r="K3373" s="72" t="s">
        <v>31</v>
      </c>
      <c r="L3373" s="72" t="s">
        <v>171</v>
      </c>
      <c r="M3373" s="72"/>
    </row>
    <row r="3374" spans="2:13" x14ac:dyDescent="0.25">
      <c r="B3374" s="72" t="s">
        <v>12</v>
      </c>
      <c r="C3374" s="72" t="s">
        <v>13</v>
      </c>
      <c r="D3374" s="72" t="s">
        <v>14</v>
      </c>
      <c r="E3374" s="72" t="s">
        <v>85</v>
      </c>
      <c r="F3374" s="73">
        <v>251843</v>
      </c>
      <c r="G3374" s="72" t="s">
        <v>16</v>
      </c>
      <c r="H3374" s="72" t="s">
        <v>24</v>
      </c>
      <c r="I3374" s="72" t="s">
        <v>18</v>
      </c>
      <c r="J3374" s="72" t="s">
        <v>19</v>
      </c>
      <c r="K3374" s="72" t="s">
        <v>37</v>
      </c>
      <c r="L3374" s="72" t="s">
        <v>653</v>
      </c>
      <c r="M3374" s="72"/>
    </row>
    <row r="3375" spans="2:13" x14ac:dyDescent="0.25">
      <c r="B3375" s="72" t="s">
        <v>12</v>
      </c>
      <c r="C3375" s="72" t="s">
        <v>13</v>
      </c>
      <c r="D3375" s="72" t="s">
        <v>14</v>
      </c>
      <c r="E3375" s="72" t="s">
        <v>30</v>
      </c>
      <c r="F3375" s="73">
        <v>-14</v>
      </c>
      <c r="G3375" s="72" t="s">
        <v>16</v>
      </c>
      <c r="H3375" s="72" t="s">
        <v>24</v>
      </c>
      <c r="I3375" s="72" t="s">
        <v>18</v>
      </c>
      <c r="J3375" s="72" t="s">
        <v>19</v>
      </c>
      <c r="K3375" s="72" t="s">
        <v>130</v>
      </c>
      <c r="L3375" s="72" t="s">
        <v>576</v>
      </c>
      <c r="M3375" s="72"/>
    </row>
    <row r="3376" spans="2:13" x14ac:dyDescent="0.25">
      <c r="B3376" s="72" t="s">
        <v>12</v>
      </c>
      <c r="C3376" s="72" t="s">
        <v>13</v>
      </c>
      <c r="D3376" s="72" t="s">
        <v>14</v>
      </c>
      <c r="E3376" s="72" t="s">
        <v>94</v>
      </c>
      <c r="F3376" s="73">
        <v>1211</v>
      </c>
      <c r="G3376" s="72" t="s">
        <v>16</v>
      </c>
      <c r="H3376" s="72" t="s">
        <v>17</v>
      </c>
      <c r="I3376" s="72" t="s">
        <v>18</v>
      </c>
      <c r="J3376" s="72" t="s">
        <v>19</v>
      </c>
      <c r="K3376" s="72" t="s">
        <v>37</v>
      </c>
      <c r="L3376" s="72" t="s">
        <v>349</v>
      </c>
      <c r="M3376" s="72"/>
    </row>
    <row r="3377" spans="2:13" x14ac:dyDescent="0.25">
      <c r="B3377" s="72" t="s">
        <v>12</v>
      </c>
      <c r="C3377" s="72" t="s">
        <v>13</v>
      </c>
      <c r="D3377" s="72" t="s">
        <v>14</v>
      </c>
      <c r="E3377" s="72" t="s">
        <v>83</v>
      </c>
      <c r="F3377" s="73">
        <v>248095</v>
      </c>
      <c r="G3377" s="72" t="s">
        <v>16</v>
      </c>
      <c r="H3377" s="72" t="s">
        <v>17</v>
      </c>
      <c r="I3377" s="72" t="s">
        <v>18</v>
      </c>
      <c r="J3377" s="72" t="s">
        <v>19</v>
      </c>
      <c r="K3377" s="72" t="s">
        <v>37</v>
      </c>
      <c r="L3377" s="72" t="s">
        <v>390</v>
      </c>
      <c r="M3377" s="72"/>
    </row>
    <row r="3378" spans="2:13" x14ac:dyDescent="0.25">
      <c r="B3378" s="72" t="s">
        <v>12</v>
      </c>
      <c r="C3378" s="72" t="s">
        <v>13</v>
      </c>
      <c r="D3378" s="72" t="s">
        <v>14</v>
      </c>
      <c r="E3378" s="72" t="s">
        <v>60</v>
      </c>
      <c r="F3378" s="73">
        <v>68271</v>
      </c>
      <c r="G3378" s="72" t="s">
        <v>16</v>
      </c>
      <c r="H3378" s="72" t="s">
        <v>17</v>
      </c>
      <c r="I3378" s="72" t="s">
        <v>18</v>
      </c>
      <c r="J3378" s="72" t="s">
        <v>19</v>
      </c>
      <c r="K3378" s="72" t="s">
        <v>20</v>
      </c>
      <c r="L3378" s="72" t="s">
        <v>505</v>
      </c>
      <c r="M3378" s="72" t="s">
        <v>62</v>
      </c>
    </row>
    <row r="3379" spans="2:13" x14ac:dyDescent="0.25">
      <c r="B3379" s="72" t="s">
        <v>12</v>
      </c>
      <c r="C3379" s="72" t="s">
        <v>13</v>
      </c>
      <c r="D3379" s="72" t="s">
        <v>14</v>
      </c>
      <c r="E3379" s="72" t="s">
        <v>36</v>
      </c>
      <c r="F3379" s="73">
        <v>3332750</v>
      </c>
      <c r="G3379" s="72" t="s">
        <v>16</v>
      </c>
      <c r="H3379" s="72" t="s">
        <v>24</v>
      </c>
      <c r="I3379" s="72" t="s">
        <v>18</v>
      </c>
      <c r="J3379" s="72" t="s">
        <v>19</v>
      </c>
      <c r="K3379" s="72" t="s">
        <v>25</v>
      </c>
      <c r="L3379" s="72" t="s">
        <v>410</v>
      </c>
      <c r="M3379" s="72" t="s">
        <v>29</v>
      </c>
    </row>
    <row r="3380" spans="2:13" x14ac:dyDescent="0.25">
      <c r="B3380" s="72" t="s">
        <v>12</v>
      </c>
      <c r="C3380" s="72" t="s">
        <v>13</v>
      </c>
      <c r="D3380" s="72" t="s">
        <v>14</v>
      </c>
      <c r="E3380" s="72" t="s">
        <v>83</v>
      </c>
      <c r="F3380" s="73">
        <v>369003</v>
      </c>
      <c r="G3380" s="72" t="s">
        <v>16</v>
      </c>
      <c r="H3380" s="72" t="s">
        <v>24</v>
      </c>
      <c r="I3380" s="72" t="s">
        <v>18</v>
      </c>
      <c r="J3380" s="72" t="s">
        <v>19</v>
      </c>
      <c r="K3380" s="72" t="s">
        <v>117</v>
      </c>
      <c r="L3380" s="72" t="s">
        <v>311</v>
      </c>
      <c r="M3380" s="72"/>
    </row>
    <row r="3381" spans="2:13" x14ac:dyDescent="0.25">
      <c r="B3381" s="72" t="s">
        <v>12</v>
      </c>
      <c r="C3381" s="72" t="s">
        <v>13</v>
      </c>
      <c r="D3381" s="72" t="s">
        <v>14</v>
      </c>
      <c r="E3381" s="72" t="s">
        <v>81</v>
      </c>
      <c r="F3381" s="73">
        <v>162023</v>
      </c>
      <c r="G3381" s="72" t="s">
        <v>16</v>
      </c>
      <c r="H3381" s="72" t="s">
        <v>17</v>
      </c>
      <c r="I3381" s="72" t="s">
        <v>18</v>
      </c>
      <c r="J3381" s="72" t="s">
        <v>19</v>
      </c>
      <c r="K3381" s="72" t="s">
        <v>25</v>
      </c>
      <c r="L3381" s="72" t="s">
        <v>235</v>
      </c>
      <c r="M3381" s="72" t="s">
        <v>29</v>
      </c>
    </row>
    <row r="3382" spans="2:13" x14ac:dyDescent="0.25">
      <c r="B3382" s="72" t="s">
        <v>12</v>
      </c>
      <c r="C3382" s="72" t="s">
        <v>13</v>
      </c>
      <c r="D3382" s="72" t="s">
        <v>14</v>
      </c>
      <c r="E3382" s="72" t="s">
        <v>83</v>
      </c>
      <c r="F3382" s="73">
        <v>3852</v>
      </c>
      <c r="G3382" s="72" t="s">
        <v>16</v>
      </c>
      <c r="H3382" s="72" t="s">
        <v>17</v>
      </c>
      <c r="I3382" s="72" t="s">
        <v>18</v>
      </c>
      <c r="J3382" s="72" t="s">
        <v>19</v>
      </c>
      <c r="K3382" s="72" t="s">
        <v>25</v>
      </c>
      <c r="L3382" s="72" t="s">
        <v>660</v>
      </c>
      <c r="M3382" s="72"/>
    </row>
    <row r="3383" spans="2:13" x14ac:dyDescent="0.25">
      <c r="B3383" s="72" t="s">
        <v>12</v>
      </c>
      <c r="C3383" s="72" t="s">
        <v>13</v>
      </c>
      <c r="D3383" s="72" t="s">
        <v>14</v>
      </c>
      <c r="E3383" s="72" t="s">
        <v>79</v>
      </c>
      <c r="F3383" s="73">
        <v>-29583</v>
      </c>
      <c r="G3383" s="72" t="s">
        <v>16</v>
      </c>
      <c r="H3383" s="72" t="s">
        <v>24</v>
      </c>
      <c r="I3383" s="72" t="s">
        <v>18</v>
      </c>
      <c r="J3383" s="72" t="s">
        <v>19</v>
      </c>
      <c r="K3383" s="72" t="s">
        <v>130</v>
      </c>
      <c r="L3383" s="72" t="s">
        <v>576</v>
      </c>
      <c r="M3383" s="72"/>
    </row>
    <row r="3384" spans="2:13" x14ac:dyDescent="0.25">
      <c r="B3384" s="72" t="s">
        <v>12</v>
      </c>
      <c r="C3384" s="72" t="s">
        <v>13</v>
      </c>
      <c r="D3384" s="72" t="s">
        <v>14</v>
      </c>
      <c r="E3384" s="72" t="s">
        <v>55</v>
      </c>
      <c r="F3384" s="73">
        <v>5272069</v>
      </c>
      <c r="G3384" s="72" t="s">
        <v>16</v>
      </c>
      <c r="H3384" s="72" t="s">
        <v>24</v>
      </c>
      <c r="I3384" s="72" t="s">
        <v>18</v>
      </c>
      <c r="J3384" s="72" t="s">
        <v>19</v>
      </c>
      <c r="K3384" s="72" t="s">
        <v>75</v>
      </c>
      <c r="L3384" s="72" t="s">
        <v>76</v>
      </c>
      <c r="M3384" s="72" t="s">
        <v>29</v>
      </c>
    </row>
    <row r="3385" spans="2:13" x14ac:dyDescent="0.25">
      <c r="B3385" s="72" t="s">
        <v>12</v>
      </c>
      <c r="C3385" s="72" t="s">
        <v>13</v>
      </c>
      <c r="D3385" s="72" t="s">
        <v>14</v>
      </c>
      <c r="E3385" s="72" t="s">
        <v>30</v>
      </c>
      <c r="F3385" s="73">
        <v>-513</v>
      </c>
      <c r="G3385" s="72" t="s">
        <v>16</v>
      </c>
      <c r="H3385" s="72" t="s">
        <v>24</v>
      </c>
      <c r="I3385" s="72" t="s">
        <v>18</v>
      </c>
      <c r="J3385" s="72" t="s">
        <v>19</v>
      </c>
      <c r="K3385" s="72" t="s">
        <v>37</v>
      </c>
      <c r="L3385" s="72" t="s">
        <v>46</v>
      </c>
      <c r="M3385" s="72"/>
    </row>
    <row r="3386" spans="2:13" x14ac:dyDescent="0.25">
      <c r="B3386" s="72" t="s">
        <v>12</v>
      </c>
      <c r="C3386" s="72" t="s">
        <v>13</v>
      </c>
      <c r="D3386" s="72" t="s">
        <v>14</v>
      </c>
      <c r="E3386" s="72" t="s">
        <v>353</v>
      </c>
      <c r="F3386" s="73">
        <v>22541</v>
      </c>
      <c r="G3386" s="72" t="s">
        <v>16</v>
      </c>
      <c r="H3386" s="72" t="s">
        <v>17</v>
      </c>
      <c r="I3386" s="72" t="s">
        <v>18</v>
      </c>
      <c r="J3386" s="72" t="s">
        <v>19</v>
      </c>
      <c r="K3386" s="72" t="s">
        <v>37</v>
      </c>
      <c r="L3386" s="72" t="s">
        <v>119</v>
      </c>
      <c r="M3386" s="72" t="s">
        <v>67</v>
      </c>
    </row>
    <row r="3387" spans="2:13" x14ac:dyDescent="0.25">
      <c r="B3387" s="72" t="s">
        <v>12</v>
      </c>
      <c r="C3387" s="72" t="s">
        <v>13</v>
      </c>
      <c r="D3387" s="72" t="s">
        <v>14</v>
      </c>
      <c r="E3387" s="72" t="s">
        <v>123</v>
      </c>
      <c r="F3387" s="73">
        <v>-1943</v>
      </c>
      <c r="G3387" s="72" t="s">
        <v>16</v>
      </c>
      <c r="H3387" s="72" t="s">
        <v>24</v>
      </c>
      <c r="I3387" s="72" t="s">
        <v>18</v>
      </c>
      <c r="J3387" s="72" t="s">
        <v>19</v>
      </c>
      <c r="K3387" s="72" t="s">
        <v>99</v>
      </c>
      <c r="L3387" s="72" t="s">
        <v>214</v>
      </c>
      <c r="M3387" s="72"/>
    </row>
    <row r="3388" spans="2:13" x14ac:dyDescent="0.25">
      <c r="B3388" s="72" t="s">
        <v>12</v>
      </c>
      <c r="C3388" s="72" t="s">
        <v>13</v>
      </c>
      <c r="D3388" s="72" t="s">
        <v>14</v>
      </c>
      <c r="E3388" s="72" t="s">
        <v>256</v>
      </c>
      <c r="F3388" s="73">
        <v>-3866</v>
      </c>
      <c r="G3388" s="72" t="s">
        <v>16</v>
      </c>
      <c r="H3388" s="72" t="s">
        <v>24</v>
      </c>
      <c r="I3388" s="72" t="s">
        <v>18</v>
      </c>
      <c r="J3388" s="72" t="s">
        <v>19</v>
      </c>
      <c r="K3388" s="72" t="s">
        <v>49</v>
      </c>
      <c r="L3388" s="72" t="s">
        <v>166</v>
      </c>
      <c r="M3388" s="72"/>
    </row>
    <row r="3389" spans="2:13" x14ac:dyDescent="0.25">
      <c r="B3389" s="72" t="s">
        <v>12</v>
      </c>
      <c r="C3389" s="72" t="s">
        <v>13</v>
      </c>
      <c r="D3389" s="72" t="s">
        <v>14</v>
      </c>
      <c r="E3389" s="72" t="s">
        <v>256</v>
      </c>
      <c r="F3389" s="73">
        <v>-2089</v>
      </c>
      <c r="G3389" s="72" t="s">
        <v>16</v>
      </c>
      <c r="H3389" s="72" t="s">
        <v>24</v>
      </c>
      <c r="I3389" s="72" t="s">
        <v>18</v>
      </c>
      <c r="J3389" s="72" t="s">
        <v>19</v>
      </c>
      <c r="K3389" s="72" t="s">
        <v>96</v>
      </c>
      <c r="L3389" s="72" t="s">
        <v>141</v>
      </c>
      <c r="M3389" s="72"/>
    </row>
    <row r="3390" spans="2:13" x14ac:dyDescent="0.25">
      <c r="B3390" s="72" t="s">
        <v>12</v>
      </c>
      <c r="C3390" s="72" t="s">
        <v>13</v>
      </c>
      <c r="D3390" s="72" t="s">
        <v>14</v>
      </c>
      <c r="E3390" s="72" t="s">
        <v>36</v>
      </c>
      <c r="F3390" s="73">
        <v>185636</v>
      </c>
      <c r="G3390" s="72" t="s">
        <v>16</v>
      </c>
      <c r="H3390" s="72" t="s">
        <v>24</v>
      </c>
      <c r="I3390" s="72" t="s">
        <v>18</v>
      </c>
      <c r="J3390" s="72" t="s">
        <v>19</v>
      </c>
      <c r="K3390" s="72" t="s">
        <v>25</v>
      </c>
      <c r="L3390" s="72" t="s">
        <v>458</v>
      </c>
      <c r="M3390" s="72" t="s">
        <v>29</v>
      </c>
    </row>
    <row r="3391" spans="2:13" x14ac:dyDescent="0.25">
      <c r="B3391" s="72" t="s">
        <v>12</v>
      </c>
      <c r="C3391" s="72" t="s">
        <v>13</v>
      </c>
      <c r="D3391" s="72" t="s">
        <v>14</v>
      </c>
      <c r="E3391" s="72" t="s">
        <v>123</v>
      </c>
      <c r="F3391" s="73">
        <v>-13432</v>
      </c>
      <c r="G3391" s="72" t="s">
        <v>16</v>
      </c>
      <c r="H3391" s="72" t="s">
        <v>24</v>
      </c>
      <c r="I3391" s="72" t="s">
        <v>18</v>
      </c>
      <c r="J3391" s="72" t="s">
        <v>19</v>
      </c>
      <c r="K3391" s="72" t="s">
        <v>37</v>
      </c>
      <c r="L3391" s="72" t="s">
        <v>86</v>
      </c>
      <c r="M3391" s="72"/>
    </row>
    <row r="3392" spans="2:13" x14ac:dyDescent="0.25">
      <c r="B3392" s="72" t="s">
        <v>12</v>
      </c>
      <c r="C3392" s="72" t="s">
        <v>13</v>
      </c>
      <c r="D3392" s="72" t="s">
        <v>14</v>
      </c>
      <c r="E3392" s="72" t="s">
        <v>41</v>
      </c>
      <c r="F3392" s="73">
        <v>-105</v>
      </c>
      <c r="G3392" s="72" t="s">
        <v>16</v>
      </c>
      <c r="H3392" s="72" t="s">
        <v>17</v>
      </c>
      <c r="I3392" s="72" t="s">
        <v>18</v>
      </c>
      <c r="J3392" s="72" t="s">
        <v>19</v>
      </c>
      <c r="K3392" s="72" t="s">
        <v>20</v>
      </c>
      <c r="L3392" s="72" t="s">
        <v>550</v>
      </c>
      <c r="M3392" s="72"/>
    </row>
    <row r="3393" spans="2:13" x14ac:dyDescent="0.25">
      <c r="B3393" s="72" t="s">
        <v>12</v>
      </c>
      <c r="C3393" s="72" t="s">
        <v>13</v>
      </c>
      <c r="D3393" s="72" t="s">
        <v>14</v>
      </c>
      <c r="E3393" s="72" t="s">
        <v>41</v>
      </c>
      <c r="F3393" s="73">
        <v>-91</v>
      </c>
      <c r="G3393" s="72" t="s">
        <v>16</v>
      </c>
      <c r="H3393" s="72" t="s">
        <v>17</v>
      </c>
      <c r="I3393" s="72" t="s">
        <v>18</v>
      </c>
      <c r="J3393" s="72" t="s">
        <v>19</v>
      </c>
      <c r="K3393" s="72" t="s">
        <v>49</v>
      </c>
      <c r="L3393" s="72" t="s">
        <v>670</v>
      </c>
      <c r="M3393" s="72"/>
    </row>
    <row r="3394" spans="2:13" x14ac:dyDescent="0.25">
      <c r="B3394" s="72" t="s">
        <v>12</v>
      </c>
      <c r="C3394" s="72" t="s">
        <v>13</v>
      </c>
      <c r="D3394" s="72" t="s">
        <v>14</v>
      </c>
      <c r="E3394" s="72" t="s">
        <v>33</v>
      </c>
      <c r="F3394" s="73">
        <v>69187</v>
      </c>
      <c r="G3394" s="72" t="s">
        <v>16</v>
      </c>
      <c r="H3394" s="72" t="s">
        <v>17</v>
      </c>
      <c r="I3394" s="72" t="s">
        <v>18</v>
      </c>
      <c r="J3394" s="72" t="s">
        <v>19</v>
      </c>
      <c r="K3394" s="72" t="s">
        <v>25</v>
      </c>
      <c r="L3394" s="72" t="s">
        <v>621</v>
      </c>
      <c r="M3394" s="72" t="s">
        <v>35</v>
      </c>
    </row>
    <row r="3395" spans="2:13" x14ac:dyDescent="0.25">
      <c r="B3395" s="72" t="s">
        <v>12</v>
      </c>
      <c r="C3395" s="72" t="s">
        <v>13</v>
      </c>
      <c r="D3395" s="72" t="s">
        <v>14</v>
      </c>
      <c r="E3395" s="72" t="s">
        <v>83</v>
      </c>
      <c r="F3395" s="73">
        <v>6864310</v>
      </c>
      <c r="G3395" s="72" t="s">
        <v>16</v>
      </c>
      <c r="H3395" s="72" t="s">
        <v>24</v>
      </c>
      <c r="I3395" s="72" t="s">
        <v>18</v>
      </c>
      <c r="J3395" s="72" t="s">
        <v>19</v>
      </c>
      <c r="K3395" s="72" t="s">
        <v>37</v>
      </c>
      <c r="L3395" s="72" t="s">
        <v>218</v>
      </c>
      <c r="M3395" s="72"/>
    </row>
    <row r="3396" spans="2:13" x14ac:dyDescent="0.25">
      <c r="B3396" s="72" t="s">
        <v>12</v>
      </c>
      <c r="C3396" s="72" t="s">
        <v>13</v>
      </c>
      <c r="D3396" s="72" t="s">
        <v>14</v>
      </c>
      <c r="E3396" s="72" t="s">
        <v>144</v>
      </c>
      <c r="F3396" s="73">
        <v>9933664</v>
      </c>
      <c r="G3396" s="72" t="s">
        <v>16</v>
      </c>
      <c r="H3396" s="72" t="s">
        <v>24</v>
      </c>
      <c r="I3396" s="72" t="s">
        <v>18</v>
      </c>
      <c r="J3396" s="72" t="s">
        <v>19</v>
      </c>
      <c r="K3396" s="72" t="s">
        <v>31</v>
      </c>
      <c r="L3396" s="72" t="s">
        <v>293</v>
      </c>
      <c r="M3396" s="72" t="s">
        <v>133</v>
      </c>
    </row>
    <row r="3397" spans="2:13" x14ac:dyDescent="0.25">
      <c r="B3397" s="72" t="s">
        <v>12</v>
      </c>
      <c r="C3397" s="72" t="s">
        <v>13</v>
      </c>
      <c r="D3397" s="72" t="s">
        <v>14</v>
      </c>
      <c r="E3397" s="72" t="s">
        <v>83</v>
      </c>
      <c r="F3397" s="73">
        <v>47859</v>
      </c>
      <c r="G3397" s="72" t="s">
        <v>16</v>
      </c>
      <c r="H3397" s="72" t="s">
        <v>17</v>
      </c>
      <c r="I3397" s="72" t="s">
        <v>18</v>
      </c>
      <c r="J3397" s="72" t="s">
        <v>19</v>
      </c>
      <c r="K3397" s="72" t="s">
        <v>25</v>
      </c>
      <c r="L3397" s="72" t="s">
        <v>200</v>
      </c>
      <c r="M3397" s="72"/>
    </row>
    <row r="3398" spans="2:13" x14ac:dyDescent="0.25">
      <c r="B3398" s="72" t="s">
        <v>12</v>
      </c>
      <c r="C3398" s="72" t="s">
        <v>13</v>
      </c>
      <c r="D3398" s="72" t="s">
        <v>14</v>
      </c>
      <c r="E3398" s="72" t="s">
        <v>674</v>
      </c>
      <c r="F3398" s="73">
        <v>3403822</v>
      </c>
      <c r="G3398" s="72" t="s">
        <v>16</v>
      </c>
      <c r="H3398" s="72" t="s">
        <v>24</v>
      </c>
      <c r="I3398" s="72" t="s">
        <v>48</v>
      </c>
      <c r="J3398" s="72" t="s">
        <v>19</v>
      </c>
      <c r="K3398" s="72"/>
      <c r="L3398" s="72"/>
      <c r="M3398" s="72" t="s">
        <v>530</v>
      </c>
    </row>
    <row r="3399" spans="2:13" x14ac:dyDescent="0.25">
      <c r="B3399" s="72" t="s">
        <v>12</v>
      </c>
      <c r="C3399" s="72" t="s">
        <v>13</v>
      </c>
      <c r="D3399" s="72" t="s">
        <v>14</v>
      </c>
      <c r="E3399" s="72" t="s">
        <v>51</v>
      </c>
      <c r="F3399" s="73">
        <v>80</v>
      </c>
      <c r="G3399" s="72" t="s">
        <v>269</v>
      </c>
      <c r="H3399" s="72" t="s">
        <v>24</v>
      </c>
      <c r="I3399" s="72" t="s">
        <v>18</v>
      </c>
      <c r="J3399" s="72" t="s">
        <v>634</v>
      </c>
      <c r="K3399" s="72" t="s">
        <v>37</v>
      </c>
      <c r="L3399" s="72" t="s">
        <v>320</v>
      </c>
      <c r="M3399" s="72"/>
    </row>
    <row r="3400" spans="2:13" x14ac:dyDescent="0.25">
      <c r="B3400" s="72" t="s">
        <v>12</v>
      </c>
      <c r="C3400" s="72" t="s">
        <v>13</v>
      </c>
      <c r="D3400" s="72" t="s">
        <v>14</v>
      </c>
      <c r="E3400" s="72" t="s">
        <v>51</v>
      </c>
      <c r="F3400" s="73">
        <v>488718</v>
      </c>
      <c r="G3400" s="72" t="s">
        <v>16</v>
      </c>
      <c r="H3400" s="72" t="s">
        <v>24</v>
      </c>
      <c r="I3400" s="72" t="s">
        <v>18</v>
      </c>
      <c r="J3400" s="72" t="s">
        <v>19</v>
      </c>
      <c r="K3400" s="72" t="s">
        <v>49</v>
      </c>
      <c r="L3400" s="72" t="s">
        <v>166</v>
      </c>
      <c r="M3400" s="72"/>
    </row>
    <row r="3401" spans="2:13" x14ac:dyDescent="0.25">
      <c r="B3401" s="72" t="s">
        <v>12</v>
      </c>
      <c r="C3401" s="72" t="s">
        <v>13</v>
      </c>
      <c r="D3401" s="72" t="s">
        <v>14</v>
      </c>
      <c r="E3401" s="72" t="s">
        <v>94</v>
      </c>
      <c r="F3401" s="73">
        <v>1294</v>
      </c>
      <c r="G3401" s="72" t="s">
        <v>16</v>
      </c>
      <c r="H3401" s="72" t="s">
        <v>17</v>
      </c>
      <c r="I3401" s="72" t="s">
        <v>18</v>
      </c>
      <c r="J3401" s="72" t="s">
        <v>19</v>
      </c>
      <c r="K3401" s="72" t="s">
        <v>37</v>
      </c>
      <c r="L3401" s="72" t="s">
        <v>354</v>
      </c>
      <c r="M3401" s="72"/>
    </row>
    <row r="3402" spans="2:13" x14ac:dyDescent="0.25">
      <c r="B3402" s="72" t="s">
        <v>12</v>
      </c>
      <c r="C3402" s="72" t="s">
        <v>13</v>
      </c>
      <c r="D3402" s="72" t="s">
        <v>14</v>
      </c>
      <c r="E3402" s="72" t="s">
        <v>39</v>
      </c>
      <c r="F3402" s="73">
        <v>-31751</v>
      </c>
      <c r="G3402" s="72" t="s">
        <v>16</v>
      </c>
      <c r="H3402" s="72" t="s">
        <v>17</v>
      </c>
      <c r="I3402" s="72" t="s">
        <v>18</v>
      </c>
      <c r="J3402" s="72" t="s">
        <v>19</v>
      </c>
      <c r="K3402" s="72" t="s">
        <v>37</v>
      </c>
      <c r="L3402" s="72" t="s">
        <v>182</v>
      </c>
      <c r="M3402" s="72"/>
    </row>
    <row r="3403" spans="2:13" x14ac:dyDescent="0.25">
      <c r="B3403" s="72" t="s">
        <v>12</v>
      </c>
      <c r="C3403" s="72" t="s">
        <v>13</v>
      </c>
      <c r="D3403" s="72" t="s">
        <v>14</v>
      </c>
      <c r="E3403" s="72" t="s">
        <v>41</v>
      </c>
      <c r="F3403" s="73">
        <v>-4</v>
      </c>
      <c r="G3403" s="72" t="s">
        <v>16</v>
      </c>
      <c r="H3403" s="72" t="s">
        <v>24</v>
      </c>
      <c r="I3403" s="72" t="s">
        <v>18</v>
      </c>
      <c r="J3403" s="72" t="s">
        <v>19</v>
      </c>
      <c r="K3403" s="72" t="s">
        <v>25</v>
      </c>
      <c r="L3403" s="72" t="s">
        <v>590</v>
      </c>
      <c r="M3403" s="72"/>
    </row>
    <row r="3404" spans="2:13" x14ac:dyDescent="0.25">
      <c r="B3404" s="72" t="s">
        <v>12</v>
      </c>
      <c r="C3404" s="72" t="s">
        <v>13</v>
      </c>
      <c r="D3404" s="72" t="s">
        <v>14</v>
      </c>
      <c r="E3404" s="72" t="s">
        <v>256</v>
      </c>
      <c r="F3404" s="73">
        <v>-234680</v>
      </c>
      <c r="G3404" s="72" t="s">
        <v>16</v>
      </c>
      <c r="H3404" s="72" t="s">
        <v>24</v>
      </c>
      <c r="I3404" s="72" t="s">
        <v>18</v>
      </c>
      <c r="J3404" s="72" t="s">
        <v>19</v>
      </c>
      <c r="K3404" s="72" t="s">
        <v>185</v>
      </c>
      <c r="L3404" s="72" t="s">
        <v>307</v>
      </c>
      <c r="M3404" s="72"/>
    </row>
    <row r="3405" spans="2:13" x14ac:dyDescent="0.25">
      <c r="B3405" s="72" t="s">
        <v>12</v>
      </c>
      <c r="C3405" s="72" t="s">
        <v>13</v>
      </c>
      <c r="D3405" s="72" t="s">
        <v>14</v>
      </c>
      <c r="E3405" s="72" t="s">
        <v>33</v>
      </c>
      <c r="F3405" s="73">
        <v>18921</v>
      </c>
      <c r="G3405" s="72" t="s">
        <v>16</v>
      </c>
      <c r="H3405" s="72" t="s">
        <v>24</v>
      </c>
      <c r="I3405" s="72" t="s">
        <v>18</v>
      </c>
      <c r="J3405" s="72" t="s">
        <v>19</v>
      </c>
      <c r="K3405" s="72" t="s">
        <v>20</v>
      </c>
      <c r="L3405" s="72" t="s">
        <v>28</v>
      </c>
      <c r="M3405" s="72" t="s">
        <v>29</v>
      </c>
    </row>
    <row r="3406" spans="2:13" x14ac:dyDescent="0.25">
      <c r="B3406" s="72" t="s">
        <v>12</v>
      </c>
      <c r="C3406" s="72" t="s">
        <v>13</v>
      </c>
      <c r="D3406" s="72" t="s">
        <v>14</v>
      </c>
      <c r="E3406" s="72" t="s">
        <v>30</v>
      </c>
      <c r="F3406" s="73">
        <v>-15168</v>
      </c>
      <c r="G3406" s="72" t="s">
        <v>16</v>
      </c>
      <c r="H3406" s="72" t="s">
        <v>24</v>
      </c>
      <c r="I3406" s="72" t="s">
        <v>18</v>
      </c>
      <c r="J3406" s="72" t="s">
        <v>19</v>
      </c>
      <c r="K3406" s="72" t="s">
        <v>37</v>
      </c>
      <c r="L3406" s="72" t="s">
        <v>59</v>
      </c>
      <c r="M3406" s="72"/>
    </row>
    <row r="3407" spans="2:13" x14ac:dyDescent="0.25">
      <c r="B3407" s="72" t="s">
        <v>12</v>
      </c>
      <c r="C3407" s="72" t="s">
        <v>13</v>
      </c>
      <c r="D3407" s="72" t="s">
        <v>14</v>
      </c>
      <c r="E3407" s="72" t="s">
        <v>27</v>
      </c>
      <c r="F3407" s="73">
        <v>113834</v>
      </c>
      <c r="G3407" s="72" t="s">
        <v>16</v>
      </c>
      <c r="H3407" s="72" t="s">
        <v>24</v>
      </c>
      <c r="I3407" s="72" t="s">
        <v>18</v>
      </c>
      <c r="J3407" s="72" t="s">
        <v>19</v>
      </c>
      <c r="K3407" s="72" t="s">
        <v>117</v>
      </c>
      <c r="L3407" s="72" t="s">
        <v>545</v>
      </c>
      <c r="M3407" s="72" t="s">
        <v>112</v>
      </c>
    </row>
    <row r="3408" spans="2:13" x14ac:dyDescent="0.25">
      <c r="B3408" s="72" t="s">
        <v>12</v>
      </c>
      <c r="C3408" s="72" t="s">
        <v>13</v>
      </c>
      <c r="D3408" s="72" t="s">
        <v>14</v>
      </c>
      <c r="E3408" s="72" t="s">
        <v>58</v>
      </c>
      <c r="F3408" s="73">
        <v>173974</v>
      </c>
      <c r="G3408" s="72" t="s">
        <v>16</v>
      </c>
      <c r="H3408" s="72" t="s">
        <v>24</v>
      </c>
      <c r="I3408" s="72" t="s">
        <v>18</v>
      </c>
      <c r="J3408" s="72" t="s">
        <v>19</v>
      </c>
      <c r="K3408" s="72" t="s">
        <v>117</v>
      </c>
      <c r="L3408" s="72" t="s">
        <v>414</v>
      </c>
      <c r="M3408" s="72" t="s">
        <v>57</v>
      </c>
    </row>
    <row r="3409" spans="2:13" x14ac:dyDescent="0.25">
      <c r="B3409" s="72" t="s">
        <v>12</v>
      </c>
      <c r="C3409" s="72" t="s">
        <v>13</v>
      </c>
      <c r="D3409" s="72" t="s">
        <v>14</v>
      </c>
      <c r="E3409" s="72" t="s">
        <v>39</v>
      </c>
      <c r="F3409" s="73">
        <v>-281</v>
      </c>
      <c r="G3409" s="72" t="s">
        <v>16</v>
      </c>
      <c r="H3409" s="72" t="s">
        <v>17</v>
      </c>
      <c r="I3409" s="72" t="s">
        <v>18</v>
      </c>
      <c r="J3409" s="72" t="s">
        <v>19</v>
      </c>
      <c r="K3409" s="72" t="s">
        <v>205</v>
      </c>
      <c r="L3409" s="72" t="s">
        <v>395</v>
      </c>
      <c r="M3409" s="72"/>
    </row>
    <row r="3410" spans="2:13" x14ac:dyDescent="0.25">
      <c r="B3410" s="72" t="s">
        <v>12</v>
      </c>
      <c r="C3410" s="72" t="s">
        <v>13</v>
      </c>
      <c r="D3410" s="72" t="s">
        <v>14</v>
      </c>
      <c r="E3410" s="72" t="s">
        <v>123</v>
      </c>
      <c r="F3410" s="73">
        <v>-1557</v>
      </c>
      <c r="G3410" s="72" t="s">
        <v>16</v>
      </c>
      <c r="H3410" s="72" t="s">
        <v>17</v>
      </c>
      <c r="I3410" s="72" t="s">
        <v>18</v>
      </c>
      <c r="J3410" s="72" t="s">
        <v>19</v>
      </c>
      <c r="K3410" s="72" t="s">
        <v>108</v>
      </c>
      <c r="L3410" s="72" t="s">
        <v>109</v>
      </c>
      <c r="M3410" s="72"/>
    </row>
    <row r="3411" spans="2:13" x14ac:dyDescent="0.25">
      <c r="B3411" s="72" t="s">
        <v>12</v>
      </c>
      <c r="C3411" s="72" t="s">
        <v>13</v>
      </c>
      <c r="D3411" s="72" t="s">
        <v>14</v>
      </c>
      <c r="E3411" s="72" t="s">
        <v>36</v>
      </c>
      <c r="F3411" s="73">
        <v>370759</v>
      </c>
      <c r="G3411" s="72" t="s">
        <v>16</v>
      </c>
      <c r="H3411" s="72" t="s">
        <v>17</v>
      </c>
      <c r="I3411" s="72" t="s">
        <v>18</v>
      </c>
      <c r="J3411" s="72" t="s">
        <v>19</v>
      </c>
      <c r="K3411" s="72" t="s">
        <v>37</v>
      </c>
      <c r="L3411" s="72" t="s">
        <v>635</v>
      </c>
      <c r="M3411" s="72" t="s">
        <v>47</v>
      </c>
    </row>
    <row r="3412" spans="2:13" x14ac:dyDescent="0.25">
      <c r="B3412" s="72" t="s">
        <v>12</v>
      </c>
      <c r="C3412" s="72" t="s">
        <v>13</v>
      </c>
      <c r="D3412" s="72" t="s">
        <v>14</v>
      </c>
      <c r="E3412" s="72" t="s">
        <v>70</v>
      </c>
      <c r="F3412" s="73">
        <v>337367</v>
      </c>
      <c r="G3412" s="72" t="s">
        <v>16</v>
      </c>
      <c r="H3412" s="72" t="s">
        <v>24</v>
      </c>
      <c r="I3412" s="72" t="s">
        <v>18</v>
      </c>
      <c r="J3412" s="72" t="s">
        <v>19</v>
      </c>
      <c r="K3412" s="72" t="s">
        <v>96</v>
      </c>
      <c r="L3412" s="72" t="s">
        <v>318</v>
      </c>
      <c r="M3412" s="72" t="s">
        <v>243</v>
      </c>
    </row>
    <row r="3413" spans="2:13" x14ac:dyDescent="0.25">
      <c r="B3413" s="72" t="s">
        <v>12</v>
      </c>
      <c r="C3413" s="72" t="s">
        <v>13</v>
      </c>
      <c r="D3413" s="72" t="s">
        <v>14</v>
      </c>
      <c r="E3413" s="72" t="s">
        <v>55</v>
      </c>
      <c r="F3413" s="73">
        <v>2123614</v>
      </c>
      <c r="G3413" s="72" t="s">
        <v>16</v>
      </c>
      <c r="H3413" s="72" t="s">
        <v>24</v>
      </c>
      <c r="I3413" s="72" t="s">
        <v>18</v>
      </c>
      <c r="J3413" s="72" t="s">
        <v>19</v>
      </c>
      <c r="K3413" s="72" t="s">
        <v>37</v>
      </c>
      <c r="L3413" s="72" t="s">
        <v>175</v>
      </c>
      <c r="M3413" s="72" t="s">
        <v>57</v>
      </c>
    </row>
    <row r="3414" spans="2:13" x14ac:dyDescent="0.25">
      <c r="B3414" s="72" t="s">
        <v>12</v>
      </c>
      <c r="C3414" s="72" t="s">
        <v>13</v>
      </c>
      <c r="D3414" s="72" t="s">
        <v>14</v>
      </c>
      <c r="E3414" s="72" t="s">
        <v>60</v>
      </c>
      <c r="F3414" s="73">
        <v>84614</v>
      </c>
      <c r="G3414" s="72" t="s">
        <v>16</v>
      </c>
      <c r="H3414" s="72" t="s">
        <v>24</v>
      </c>
      <c r="I3414" s="72" t="s">
        <v>18</v>
      </c>
      <c r="J3414" s="72" t="s">
        <v>19</v>
      </c>
      <c r="K3414" s="72" t="s">
        <v>157</v>
      </c>
      <c r="L3414" s="72" t="s">
        <v>570</v>
      </c>
      <c r="M3414" s="72" t="s">
        <v>184</v>
      </c>
    </row>
    <row r="3415" spans="2:13" x14ac:dyDescent="0.25">
      <c r="B3415" s="72" t="s">
        <v>12</v>
      </c>
      <c r="C3415" s="72" t="s">
        <v>13</v>
      </c>
      <c r="D3415" s="72" t="s">
        <v>14</v>
      </c>
      <c r="E3415" s="72" t="s">
        <v>55</v>
      </c>
      <c r="F3415" s="73">
        <v>3076342</v>
      </c>
      <c r="G3415" s="72" t="s">
        <v>16</v>
      </c>
      <c r="H3415" s="72" t="s">
        <v>24</v>
      </c>
      <c r="I3415" s="72" t="s">
        <v>18</v>
      </c>
      <c r="J3415" s="72" t="s">
        <v>19</v>
      </c>
      <c r="K3415" s="72" t="s">
        <v>96</v>
      </c>
      <c r="L3415" s="72" t="s">
        <v>337</v>
      </c>
      <c r="M3415" s="72" t="s">
        <v>29</v>
      </c>
    </row>
    <row r="3416" spans="2:13" x14ac:dyDescent="0.25">
      <c r="B3416" s="72" t="s">
        <v>12</v>
      </c>
      <c r="C3416" s="72" t="s">
        <v>13</v>
      </c>
      <c r="D3416" s="72" t="s">
        <v>14</v>
      </c>
      <c r="E3416" s="72" t="s">
        <v>33</v>
      </c>
      <c r="F3416" s="73">
        <v>64787</v>
      </c>
      <c r="G3416" s="72" t="s">
        <v>16</v>
      </c>
      <c r="H3416" s="72" t="s">
        <v>24</v>
      </c>
      <c r="I3416" s="72" t="s">
        <v>18</v>
      </c>
      <c r="J3416" s="72" t="s">
        <v>19</v>
      </c>
      <c r="K3416" s="72" t="s">
        <v>99</v>
      </c>
      <c r="L3416" s="72" t="s">
        <v>373</v>
      </c>
      <c r="M3416" s="72" t="s">
        <v>29</v>
      </c>
    </row>
    <row r="3417" spans="2:13" x14ac:dyDescent="0.25">
      <c r="B3417" s="72" t="s">
        <v>12</v>
      </c>
      <c r="C3417" s="72" t="s">
        <v>13</v>
      </c>
      <c r="D3417" s="72" t="s">
        <v>14</v>
      </c>
      <c r="E3417" s="72" t="s">
        <v>27</v>
      </c>
      <c r="F3417" s="73">
        <v>315543</v>
      </c>
      <c r="G3417" s="72" t="s">
        <v>16</v>
      </c>
      <c r="H3417" s="72" t="s">
        <v>24</v>
      </c>
      <c r="I3417" s="72" t="s">
        <v>18</v>
      </c>
      <c r="J3417" s="72" t="s">
        <v>19</v>
      </c>
      <c r="K3417" s="72" t="s">
        <v>96</v>
      </c>
      <c r="L3417" s="72" t="s">
        <v>391</v>
      </c>
      <c r="M3417" s="72" t="s">
        <v>29</v>
      </c>
    </row>
    <row r="3418" spans="2:13" x14ac:dyDescent="0.25">
      <c r="B3418" s="72" t="s">
        <v>12</v>
      </c>
      <c r="C3418" s="72" t="s">
        <v>13</v>
      </c>
      <c r="D3418" s="72" t="s">
        <v>14</v>
      </c>
      <c r="E3418" s="72" t="s">
        <v>68</v>
      </c>
      <c r="F3418" s="73">
        <v>-569</v>
      </c>
      <c r="G3418" s="72" t="s">
        <v>16</v>
      </c>
      <c r="H3418" s="72" t="s">
        <v>24</v>
      </c>
      <c r="I3418" s="72" t="s">
        <v>18</v>
      </c>
      <c r="J3418" s="72" t="s">
        <v>19</v>
      </c>
      <c r="K3418" s="72" t="s">
        <v>25</v>
      </c>
      <c r="L3418" s="72" t="s">
        <v>139</v>
      </c>
      <c r="M3418" s="72"/>
    </row>
    <row r="3419" spans="2:13" x14ac:dyDescent="0.25">
      <c r="B3419" s="72" t="s">
        <v>12</v>
      </c>
      <c r="C3419" s="72" t="s">
        <v>13</v>
      </c>
      <c r="D3419" s="72" t="s">
        <v>14</v>
      </c>
      <c r="E3419" s="72" t="s">
        <v>68</v>
      </c>
      <c r="F3419" s="73">
        <v>-1312</v>
      </c>
      <c r="G3419" s="72" t="s">
        <v>16</v>
      </c>
      <c r="H3419" s="72" t="s">
        <v>17</v>
      </c>
      <c r="I3419" s="72" t="s">
        <v>18</v>
      </c>
      <c r="J3419" s="72" t="s">
        <v>19</v>
      </c>
      <c r="K3419" s="72" t="s">
        <v>25</v>
      </c>
      <c r="L3419" s="72" t="s">
        <v>124</v>
      </c>
      <c r="M3419" s="72"/>
    </row>
    <row r="3420" spans="2:13" x14ac:dyDescent="0.25">
      <c r="B3420" s="72" t="s">
        <v>12</v>
      </c>
      <c r="C3420" s="72" t="s">
        <v>13</v>
      </c>
      <c r="D3420" s="72" t="s">
        <v>14</v>
      </c>
      <c r="E3420" s="72" t="s">
        <v>36</v>
      </c>
      <c r="F3420" s="73">
        <v>221305</v>
      </c>
      <c r="G3420" s="72" t="s">
        <v>16</v>
      </c>
      <c r="H3420" s="72" t="s">
        <v>24</v>
      </c>
      <c r="I3420" s="72" t="s">
        <v>18</v>
      </c>
      <c r="J3420" s="72" t="s">
        <v>19</v>
      </c>
      <c r="K3420" s="72" t="s">
        <v>25</v>
      </c>
      <c r="L3420" s="72" t="s">
        <v>420</v>
      </c>
      <c r="M3420" s="72" t="s">
        <v>57</v>
      </c>
    </row>
    <row r="3421" spans="2:13" x14ac:dyDescent="0.25">
      <c r="B3421" s="72" t="s">
        <v>12</v>
      </c>
      <c r="C3421" s="72" t="s">
        <v>13</v>
      </c>
      <c r="D3421" s="72" t="s">
        <v>14</v>
      </c>
      <c r="E3421" s="72" t="s">
        <v>68</v>
      </c>
      <c r="F3421" s="73">
        <v>-96264</v>
      </c>
      <c r="G3421" s="72" t="s">
        <v>16</v>
      </c>
      <c r="H3421" s="72" t="s">
        <v>24</v>
      </c>
      <c r="I3421" s="72" t="s">
        <v>18</v>
      </c>
      <c r="J3421" s="72" t="s">
        <v>19</v>
      </c>
      <c r="K3421" s="72" t="s">
        <v>49</v>
      </c>
      <c r="L3421" s="72" t="s">
        <v>203</v>
      </c>
      <c r="M3421" s="72"/>
    </row>
    <row r="3422" spans="2:13" x14ac:dyDescent="0.25">
      <c r="B3422" s="72" t="s">
        <v>12</v>
      </c>
      <c r="C3422" s="72" t="s">
        <v>13</v>
      </c>
      <c r="D3422" s="72" t="s">
        <v>14</v>
      </c>
      <c r="E3422" s="72" t="s">
        <v>68</v>
      </c>
      <c r="F3422" s="73">
        <v>-149141</v>
      </c>
      <c r="G3422" s="72" t="s">
        <v>16</v>
      </c>
      <c r="H3422" s="72" t="s">
        <v>24</v>
      </c>
      <c r="I3422" s="72" t="s">
        <v>18</v>
      </c>
      <c r="J3422" s="72" t="s">
        <v>19</v>
      </c>
      <c r="K3422" s="72" t="s">
        <v>25</v>
      </c>
      <c r="L3422" s="72" t="s">
        <v>180</v>
      </c>
      <c r="M3422" s="72"/>
    </row>
    <row r="3423" spans="2:13" x14ac:dyDescent="0.25">
      <c r="B3423" s="72" t="s">
        <v>12</v>
      </c>
      <c r="C3423" s="72" t="s">
        <v>13</v>
      </c>
      <c r="D3423" s="72" t="s">
        <v>14</v>
      </c>
      <c r="E3423" s="72" t="s">
        <v>83</v>
      </c>
      <c r="F3423" s="73">
        <v>300755</v>
      </c>
      <c r="G3423" s="72" t="s">
        <v>16</v>
      </c>
      <c r="H3423" s="72" t="s">
        <v>24</v>
      </c>
      <c r="I3423" s="72" t="s">
        <v>18</v>
      </c>
      <c r="J3423" s="72" t="s">
        <v>19</v>
      </c>
      <c r="K3423" s="72" t="s">
        <v>25</v>
      </c>
      <c r="L3423" s="72" t="s">
        <v>124</v>
      </c>
      <c r="M3423" s="72"/>
    </row>
    <row r="3424" spans="2:13" x14ac:dyDescent="0.25">
      <c r="B3424" s="72" t="s">
        <v>12</v>
      </c>
      <c r="C3424" s="72" t="s">
        <v>13</v>
      </c>
      <c r="D3424" s="72" t="s">
        <v>14</v>
      </c>
      <c r="E3424" s="72" t="s">
        <v>123</v>
      </c>
      <c r="F3424" s="73">
        <v>-32736</v>
      </c>
      <c r="G3424" s="72" t="s">
        <v>16</v>
      </c>
      <c r="H3424" s="72" t="s">
        <v>24</v>
      </c>
      <c r="I3424" s="72" t="s">
        <v>18</v>
      </c>
      <c r="J3424" s="72" t="s">
        <v>19</v>
      </c>
      <c r="K3424" s="72" t="s">
        <v>185</v>
      </c>
      <c r="L3424" s="72" t="s">
        <v>399</v>
      </c>
      <c r="M3424" s="72"/>
    </row>
    <row r="3425" spans="2:13" x14ac:dyDescent="0.25">
      <c r="B3425" s="72" t="s">
        <v>12</v>
      </c>
      <c r="C3425" s="72" t="s">
        <v>13</v>
      </c>
      <c r="D3425" s="72" t="s">
        <v>14</v>
      </c>
      <c r="E3425" s="72" t="s">
        <v>41</v>
      </c>
      <c r="F3425" s="73">
        <v>-198</v>
      </c>
      <c r="G3425" s="72" t="s">
        <v>16</v>
      </c>
      <c r="H3425" s="72" t="s">
        <v>24</v>
      </c>
      <c r="I3425" s="72" t="s">
        <v>18</v>
      </c>
      <c r="J3425" s="72" t="s">
        <v>19</v>
      </c>
      <c r="K3425" s="72" t="s">
        <v>25</v>
      </c>
      <c r="L3425" s="72" t="s">
        <v>273</v>
      </c>
      <c r="M3425" s="72"/>
    </row>
    <row r="3426" spans="2:13" x14ac:dyDescent="0.25">
      <c r="B3426" s="72" t="s">
        <v>12</v>
      </c>
      <c r="C3426" s="72" t="s">
        <v>13</v>
      </c>
      <c r="D3426" s="72" t="s">
        <v>14</v>
      </c>
      <c r="E3426" s="72" t="s">
        <v>58</v>
      </c>
      <c r="F3426" s="73">
        <v>75</v>
      </c>
      <c r="G3426" s="72" t="s">
        <v>16</v>
      </c>
      <c r="H3426" s="72" t="s">
        <v>24</v>
      </c>
      <c r="I3426" s="72" t="s">
        <v>18</v>
      </c>
      <c r="J3426" s="72" t="s">
        <v>19</v>
      </c>
      <c r="K3426" s="72" t="s">
        <v>25</v>
      </c>
      <c r="L3426" s="72" t="s">
        <v>159</v>
      </c>
      <c r="M3426" s="72" t="s">
        <v>302</v>
      </c>
    </row>
    <row r="3427" spans="2:13" x14ac:dyDescent="0.25">
      <c r="B3427" s="72" t="s">
        <v>12</v>
      </c>
      <c r="C3427" s="72" t="s">
        <v>13</v>
      </c>
      <c r="D3427" s="72" t="s">
        <v>14</v>
      </c>
      <c r="E3427" s="72" t="s">
        <v>36</v>
      </c>
      <c r="F3427" s="73">
        <v>4581860</v>
      </c>
      <c r="G3427" s="72" t="s">
        <v>16</v>
      </c>
      <c r="H3427" s="72" t="s">
        <v>24</v>
      </c>
      <c r="I3427" s="72" t="s">
        <v>18</v>
      </c>
      <c r="J3427" s="72" t="s">
        <v>19</v>
      </c>
      <c r="K3427" s="72" t="s">
        <v>157</v>
      </c>
      <c r="L3427" s="72" t="s">
        <v>158</v>
      </c>
      <c r="M3427" s="72" t="s">
        <v>29</v>
      </c>
    </row>
    <row r="3428" spans="2:13" x14ac:dyDescent="0.25">
      <c r="B3428" s="72" t="s">
        <v>12</v>
      </c>
      <c r="C3428" s="72" t="s">
        <v>13</v>
      </c>
      <c r="D3428" s="72" t="s">
        <v>14</v>
      </c>
      <c r="E3428" s="72" t="s">
        <v>79</v>
      </c>
      <c r="F3428" s="73">
        <v>-10979</v>
      </c>
      <c r="G3428" s="72" t="s">
        <v>16</v>
      </c>
      <c r="H3428" s="72" t="s">
        <v>24</v>
      </c>
      <c r="I3428" s="72" t="s">
        <v>18</v>
      </c>
      <c r="J3428" s="72" t="s">
        <v>19</v>
      </c>
      <c r="K3428" s="72" t="s">
        <v>37</v>
      </c>
      <c r="L3428" s="72" t="s">
        <v>183</v>
      </c>
      <c r="M3428" s="72"/>
    </row>
    <row r="3429" spans="2:13" x14ac:dyDescent="0.25">
      <c r="B3429" s="72" t="s">
        <v>12</v>
      </c>
      <c r="C3429" s="72" t="s">
        <v>13</v>
      </c>
      <c r="D3429" s="72" t="s">
        <v>14</v>
      </c>
      <c r="E3429" s="72" t="s">
        <v>132</v>
      </c>
      <c r="F3429" s="73">
        <v>27886</v>
      </c>
      <c r="G3429" s="72" t="s">
        <v>16</v>
      </c>
      <c r="H3429" s="72" t="s">
        <v>17</v>
      </c>
      <c r="I3429" s="72" t="s">
        <v>18</v>
      </c>
      <c r="J3429" s="72" t="s">
        <v>19</v>
      </c>
      <c r="K3429" s="72" t="s">
        <v>25</v>
      </c>
      <c r="L3429" s="72" t="s">
        <v>296</v>
      </c>
      <c r="M3429" s="72" t="s">
        <v>133</v>
      </c>
    </row>
    <row r="3430" spans="2:13" x14ac:dyDescent="0.25">
      <c r="B3430" s="72" t="s">
        <v>12</v>
      </c>
      <c r="C3430" s="72" t="s">
        <v>13</v>
      </c>
      <c r="D3430" s="72" t="s">
        <v>14</v>
      </c>
      <c r="E3430" s="72" t="s">
        <v>74</v>
      </c>
      <c r="F3430" s="73">
        <v>165</v>
      </c>
      <c r="G3430" s="72" t="s">
        <v>16</v>
      </c>
      <c r="H3430" s="72" t="s">
        <v>24</v>
      </c>
      <c r="I3430" s="72" t="s">
        <v>18</v>
      </c>
      <c r="J3430" s="72" t="s">
        <v>19</v>
      </c>
      <c r="K3430" s="72" t="s">
        <v>37</v>
      </c>
      <c r="L3430" s="72" t="s">
        <v>422</v>
      </c>
      <c r="M3430" s="72" t="s">
        <v>302</v>
      </c>
    </row>
    <row r="3431" spans="2:13" x14ac:dyDescent="0.25">
      <c r="B3431" s="72" t="s">
        <v>12</v>
      </c>
      <c r="C3431" s="72" t="s">
        <v>13</v>
      </c>
      <c r="D3431" s="72" t="s">
        <v>14</v>
      </c>
      <c r="E3431" s="72" t="s">
        <v>30</v>
      </c>
      <c r="F3431" s="73">
        <v>-9255</v>
      </c>
      <c r="G3431" s="72" t="s">
        <v>16</v>
      </c>
      <c r="H3431" s="72" t="s">
        <v>24</v>
      </c>
      <c r="I3431" s="72" t="s">
        <v>18</v>
      </c>
      <c r="J3431" s="72" t="s">
        <v>19</v>
      </c>
      <c r="K3431" s="72" t="s">
        <v>63</v>
      </c>
      <c r="L3431" s="72" t="s">
        <v>515</v>
      </c>
      <c r="M3431" s="72"/>
    </row>
    <row r="3432" spans="2:13" x14ac:dyDescent="0.25">
      <c r="B3432" s="72" t="s">
        <v>12</v>
      </c>
      <c r="C3432" s="72" t="s">
        <v>13</v>
      </c>
      <c r="D3432" s="72" t="s">
        <v>14</v>
      </c>
      <c r="E3432" s="72" t="s">
        <v>39</v>
      </c>
      <c r="F3432" s="73">
        <v>-16094</v>
      </c>
      <c r="G3432" s="72" t="s">
        <v>16</v>
      </c>
      <c r="H3432" s="72" t="s">
        <v>24</v>
      </c>
      <c r="I3432" s="72" t="s">
        <v>18</v>
      </c>
      <c r="J3432" s="72" t="s">
        <v>19</v>
      </c>
      <c r="K3432" s="72" t="s">
        <v>25</v>
      </c>
      <c r="L3432" s="72" t="s">
        <v>427</v>
      </c>
      <c r="M3432" s="72"/>
    </row>
    <row r="3433" spans="2:13" x14ac:dyDescent="0.25">
      <c r="B3433" s="72" t="s">
        <v>12</v>
      </c>
      <c r="C3433" s="72" t="s">
        <v>13</v>
      </c>
      <c r="D3433" s="72" t="s">
        <v>14</v>
      </c>
      <c r="E3433" s="72" t="s">
        <v>81</v>
      </c>
      <c r="F3433" s="73">
        <v>1897497</v>
      </c>
      <c r="G3433" s="72" t="s">
        <v>16</v>
      </c>
      <c r="H3433" s="72" t="s">
        <v>17</v>
      </c>
      <c r="I3433" s="72" t="s">
        <v>18</v>
      </c>
      <c r="J3433" s="72" t="s">
        <v>19</v>
      </c>
      <c r="K3433" s="72" t="s">
        <v>25</v>
      </c>
      <c r="L3433" s="72" t="s">
        <v>442</v>
      </c>
      <c r="M3433" s="72" t="s">
        <v>29</v>
      </c>
    </row>
    <row r="3434" spans="2:13" x14ac:dyDescent="0.25">
      <c r="B3434" s="72" t="s">
        <v>12</v>
      </c>
      <c r="C3434" s="72" t="s">
        <v>13</v>
      </c>
      <c r="D3434" s="72" t="s">
        <v>14</v>
      </c>
      <c r="E3434" s="72" t="s">
        <v>55</v>
      </c>
      <c r="F3434" s="73">
        <v>8277620</v>
      </c>
      <c r="G3434" s="72" t="s">
        <v>16</v>
      </c>
      <c r="H3434" s="72" t="s">
        <v>17</v>
      </c>
      <c r="I3434" s="72" t="s">
        <v>18</v>
      </c>
      <c r="J3434" s="72" t="s">
        <v>19</v>
      </c>
      <c r="K3434" s="72" t="s">
        <v>25</v>
      </c>
      <c r="L3434" s="72" t="s">
        <v>723</v>
      </c>
      <c r="M3434" s="72" t="s">
        <v>112</v>
      </c>
    </row>
    <row r="3435" spans="2:13" x14ac:dyDescent="0.25">
      <c r="B3435" s="72" t="s">
        <v>12</v>
      </c>
      <c r="C3435" s="72" t="s">
        <v>13</v>
      </c>
      <c r="D3435" s="72" t="s">
        <v>14</v>
      </c>
      <c r="E3435" s="72" t="s">
        <v>187</v>
      </c>
      <c r="F3435" s="73">
        <v>2106148</v>
      </c>
      <c r="G3435" s="72" t="s">
        <v>16</v>
      </c>
      <c r="H3435" s="72" t="s">
        <v>17</v>
      </c>
      <c r="I3435" s="72" t="s">
        <v>18</v>
      </c>
      <c r="J3435" s="72" t="s">
        <v>19</v>
      </c>
      <c r="K3435" s="72" t="s">
        <v>20</v>
      </c>
      <c r="L3435" s="72" t="s">
        <v>535</v>
      </c>
      <c r="M3435" s="72" t="s">
        <v>112</v>
      </c>
    </row>
    <row r="3436" spans="2:13" x14ac:dyDescent="0.25">
      <c r="B3436" s="72" t="s">
        <v>12</v>
      </c>
      <c r="C3436" s="72" t="s">
        <v>13</v>
      </c>
      <c r="D3436" s="72" t="s">
        <v>14</v>
      </c>
      <c r="E3436" s="72" t="s">
        <v>68</v>
      </c>
      <c r="F3436" s="73">
        <v>-71778</v>
      </c>
      <c r="G3436" s="72" t="s">
        <v>16</v>
      </c>
      <c r="H3436" s="72" t="s">
        <v>17</v>
      </c>
      <c r="I3436" s="72" t="s">
        <v>18</v>
      </c>
      <c r="J3436" s="72" t="s">
        <v>19</v>
      </c>
      <c r="K3436" s="72" t="s">
        <v>49</v>
      </c>
      <c r="L3436" s="72" t="s">
        <v>209</v>
      </c>
      <c r="M3436" s="72"/>
    </row>
    <row r="3437" spans="2:13" x14ac:dyDescent="0.25">
      <c r="B3437" s="72" t="s">
        <v>12</v>
      </c>
      <c r="C3437" s="72" t="s">
        <v>13</v>
      </c>
      <c r="D3437" s="72" t="s">
        <v>14</v>
      </c>
      <c r="E3437" s="72" t="s">
        <v>94</v>
      </c>
      <c r="F3437" s="73">
        <v>10546</v>
      </c>
      <c r="G3437" s="72" t="s">
        <v>16</v>
      </c>
      <c r="H3437" s="72" t="s">
        <v>17</v>
      </c>
      <c r="I3437" s="72" t="s">
        <v>18</v>
      </c>
      <c r="J3437" s="72" t="s">
        <v>19</v>
      </c>
      <c r="K3437" s="72" t="s">
        <v>25</v>
      </c>
      <c r="L3437" s="72" t="s">
        <v>262</v>
      </c>
      <c r="M3437" s="72"/>
    </row>
    <row r="3438" spans="2:13" x14ac:dyDescent="0.25">
      <c r="B3438" s="72" t="s">
        <v>12</v>
      </c>
      <c r="C3438" s="72" t="s">
        <v>13</v>
      </c>
      <c r="D3438" s="72" t="s">
        <v>14</v>
      </c>
      <c r="E3438" s="72" t="s">
        <v>79</v>
      </c>
      <c r="F3438" s="73">
        <v>-192</v>
      </c>
      <c r="G3438" s="72" t="s">
        <v>16</v>
      </c>
      <c r="H3438" s="72" t="s">
        <v>17</v>
      </c>
      <c r="I3438" s="72" t="s">
        <v>18</v>
      </c>
      <c r="J3438" s="72" t="s">
        <v>19</v>
      </c>
      <c r="K3438" s="72" t="s">
        <v>25</v>
      </c>
      <c r="L3438" s="72" t="s">
        <v>190</v>
      </c>
      <c r="M3438" s="72"/>
    </row>
    <row r="3439" spans="2:13" x14ac:dyDescent="0.25">
      <c r="B3439" s="72" t="s">
        <v>12</v>
      </c>
      <c r="C3439" s="72" t="s">
        <v>13</v>
      </c>
      <c r="D3439" s="72" t="s">
        <v>14</v>
      </c>
      <c r="E3439" s="72" t="s">
        <v>83</v>
      </c>
      <c r="F3439" s="73">
        <v>14354210</v>
      </c>
      <c r="G3439" s="72" t="s">
        <v>16</v>
      </c>
      <c r="H3439" s="72" t="s">
        <v>24</v>
      </c>
      <c r="I3439" s="72" t="s">
        <v>18</v>
      </c>
      <c r="J3439" s="72" t="s">
        <v>19</v>
      </c>
      <c r="K3439" s="72" t="s">
        <v>117</v>
      </c>
      <c r="L3439" s="72" t="s">
        <v>378</v>
      </c>
      <c r="M3439" s="72"/>
    </row>
    <row r="3440" spans="2:13" x14ac:dyDescent="0.25">
      <c r="B3440" s="72" t="s">
        <v>12</v>
      </c>
      <c r="C3440" s="72" t="s">
        <v>13</v>
      </c>
      <c r="D3440" s="72" t="s">
        <v>14</v>
      </c>
      <c r="E3440" s="72" t="s">
        <v>15</v>
      </c>
      <c r="F3440" s="73">
        <v>1177433</v>
      </c>
      <c r="G3440" s="72" t="s">
        <v>16</v>
      </c>
      <c r="H3440" s="72" t="s">
        <v>24</v>
      </c>
      <c r="I3440" s="72" t="s">
        <v>18</v>
      </c>
      <c r="J3440" s="72" t="s">
        <v>19</v>
      </c>
      <c r="K3440" s="72" t="s">
        <v>43</v>
      </c>
      <c r="L3440" s="72" t="s">
        <v>322</v>
      </c>
      <c r="M3440" s="72" t="s">
        <v>62</v>
      </c>
    </row>
    <row r="3441" spans="2:13" x14ac:dyDescent="0.25">
      <c r="B3441" s="72" t="s">
        <v>12</v>
      </c>
      <c r="C3441" s="72" t="s">
        <v>13</v>
      </c>
      <c r="D3441" s="72" t="s">
        <v>14</v>
      </c>
      <c r="E3441" s="72" t="s">
        <v>39</v>
      </c>
      <c r="F3441" s="73">
        <v>-148454</v>
      </c>
      <c r="G3441" s="72" t="s">
        <v>16</v>
      </c>
      <c r="H3441" s="72" t="s">
        <v>24</v>
      </c>
      <c r="I3441" s="72" t="s">
        <v>18</v>
      </c>
      <c r="J3441" s="72" t="s">
        <v>19</v>
      </c>
      <c r="K3441" s="72" t="s">
        <v>130</v>
      </c>
      <c r="L3441" s="72" t="s">
        <v>147</v>
      </c>
      <c r="M3441" s="72"/>
    </row>
    <row r="3442" spans="2:13" x14ac:dyDescent="0.25">
      <c r="B3442" s="72" t="s">
        <v>12</v>
      </c>
      <c r="C3442" s="72" t="s">
        <v>13</v>
      </c>
      <c r="D3442" s="72" t="s">
        <v>14</v>
      </c>
      <c r="E3442" s="72" t="s">
        <v>258</v>
      </c>
      <c r="F3442" s="73">
        <v>467569</v>
      </c>
      <c r="G3442" s="72" t="s">
        <v>16</v>
      </c>
      <c r="H3442" s="72" t="s">
        <v>24</v>
      </c>
      <c r="I3442" s="72" t="s">
        <v>18</v>
      </c>
      <c r="J3442" s="72" t="s">
        <v>19</v>
      </c>
      <c r="K3442" s="72" t="s">
        <v>117</v>
      </c>
      <c r="L3442" s="72" t="s">
        <v>387</v>
      </c>
      <c r="M3442" s="72" t="s">
        <v>259</v>
      </c>
    </row>
    <row r="3443" spans="2:13" x14ac:dyDescent="0.25">
      <c r="B3443" s="72" t="s">
        <v>12</v>
      </c>
      <c r="C3443" s="72" t="s">
        <v>13</v>
      </c>
      <c r="D3443" s="72" t="s">
        <v>14</v>
      </c>
      <c r="E3443" s="72" t="s">
        <v>81</v>
      </c>
      <c r="F3443" s="73">
        <v>1326146</v>
      </c>
      <c r="G3443" s="72" t="s">
        <v>16</v>
      </c>
      <c r="H3443" s="72" t="s">
        <v>24</v>
      </c>
      <c r="I3443" s="72" t="s">
        <v>18</v>
      </c>
      <c r="J3443" s="72" t="s">
        <v>19</v>
      </c>
      <c r="K3443" s="72" t="s">
        <v>37</v>
      </c>
      <c r="L3443" s="72" t="s">
        <v>221</v>
      </c>
      <c r="M3443" s="72" t="s">
        <v>47</v>
      </c>
    </row>
    <row r="3444" spans="2:13" x14ac:dyDescent="0.25">
      <c r="B3444" s="72" t="s">
        <v>12</v>
      </c>
      <c r="C3444" s="72" t="s">
        <v>13</v>
      </c>
      <c r="D3444" s="72" t="s">
        <v>14</v>
      </c>
      <c r="E3444" s="72" t="s">
        <v>81</v>
      </c>
      <c r="F3444" s="73">
        <v>566715</v>
      </c>
      <c r="G3444" s="72" t="s">
        <v>16</v>
      </c>
      <c r="H3444" s="72" t="s">
        <v>24</v>
      </c>
      <c r="I3444" s="72" t="s">
        <v>18</v>
      </c>
      <c r="J3444" s="72" t="s">
        <v>19</v>
      </c>
      <c r="K3444" s="72" t="s">
        <v>49</v>
      </c>
      <c r="L3444" s="72" t="s">
        <v>167</v>
      </c>
      <c r="M3444" s="72" t="s">
        <v>47</v>
      </c>
    </row>
    <row r="3445" spans="2:13" x14ac:dyDescent="0.25">
      <c r="B3445" s="72" t="s">
        <v>12</v>
      </c>
      <c r="C3445" s="72" t="s">
        <v>13</v>
      </c>
      <c r="D3445" s="72" t="s">
        <v>14</v>
      </c>
      <c r="E3445" s="72" t="s">
        <v>39</v>
      </c>
      <c r="F3445" s="73">
        <v>-169920</v>
      </c>
      <c r="G3445" s="72" t="s">
        <v>16</v>
      </c>
      <c r="H3445" s="72" t="s">
        <v>17</v>
      </c>
      <c r="I3445" s="72" t="s">
        <v>18</v>
      </c>
      <c r="J3445" s="72" t="s">
        <v>19</v>
      </c>
      <c r="K3445" s="72" t="s">
        <v>25</v>
      </c>
      <c r="L3445" s="72" t="s">
        <v>77</v>
      </c>
      <c r="M3445" s="72"/>
    </row>
    <row r="3446" spans="2:13" x14ac:dyDescent="0.25">
      <c r="B3446" s="72" t="s">
        <v>12</v>
      </c>
      <c r="C3446" s="72" t="s">
        <v>13</v>
      </c>
      <c r="D3446" s="72" t="s">
        <v>14</v>
      </c>
      <c r="E3446" s="72" t="s">
        <v>58</v>
      </c>
      <c r="F3446" s="73">
        <v>227102</v>
      </c>
      <c r="G3446" s="72" t="s">
        <v>16</v>
      </c>
      <c r="H3446" s="72" t="s">
        <v>24</v>
      </c>
      <c r="I3446" s="72" t="s">
        <v>18</v>
      </c>
      <c r="J3446" s="72" t="s">
        <v>19</v>
      </c>
      <c r="K3446" s="72" t="s">
        <v>37</v>
      </c>
      <c r="L3446" s="72" t="s">
        <v>317</v>
      </c>
      <c r="M3446" s="72" t="s">
        <v>47</v>
      </c>
    </row>
    <row r="3447" spans="2:13" x14ac:dyDescent="0.25">
      <c r="B3447" s="72" t="s">
        <v>12</v>
      </c>
      <c r="C3447" s="72" t="s">
        <v>13</v>
      </c>
      <c r="D3447" s="72" t="s">
        <v>14</v>
      </c>
      <c r="E3447" s="72" t="s">
        <v>39</v>
      </c>
      <c r="F3447" s="73">
        <v>-12305</v>
      </c>
      <c r="G3447" s="72" t="s">
        <v>16</v>
      </c>
      <c r="H3447" s="72" t="s">
        <v>17</v>
      </c>
      <c r="I3447" s="72" t="s">
        <v>18</v>
      </c>
      <c r="J3447" s="72" t="s">
        <v>19</v>
      </c>
      <c r="K3447" s="72" t="s">
        <v>25</v>
      </c>
      <c r="L3447" s="72" t="s">
        <v>592</v>
      </c>
      <c r="M3447" s="72"/>
    </row>
    <row r="3448" spans="2:13" x14ac:dyDescent="0.25">
      <c r="B3448" s="72" t="s">
        <v>12</v>
      </c>
      <c r="C3448" s="72" t="s">
        <v>13</v>
      </c>
      <c r="D3448" s="72" t="s">
        <v>14</v>
      </c>
      <c r="E3448" s="72" t="s">
        <v>39</v>
      </c>
      <c r="F3448" s="73">
        <v>-2374</v>
      </c>
      <c r="G3448" s="72" t="s">
        <v>16</v>
      </c>
      <c r="H3448" s="72" t="s">
        <v>24</v>
      </c>
      <c r="I3448" s="72" t="s">
        <v>18</v>
      </c>
      <c r="J3448" s="72" t="s">
        <v>19</v>
      </c>
      <c r="K3448" s="72" t="s">
        <v>96</v>
      </c>
      <c r="L3448" s="72" t="s">
        <v>343</v>
      </c>
      <c r="M3448" s="72"/>
    </row>
    <row r="3449" spans="2:13" x14ac:dyDescent="0.25">
      <c r="B3449" s="72" t="s">
        <v>12</v>
      </c>
      <c r="C3449" s="72" t="s">
        <v>13</v>
      </c>
      <c r="D3449" s="72" t="s">
        <v>14</v>
      </c>
      <c r="E3449" s="72" t="s">
        <v>51</v>
      </c>
      <c r="F3449" s="73">
        <v>100</v>
      </c>
      <c r="G3449" s="72" t="s">
        <v>16</v>
      </c>
      <c r="H3449" s="72" t="s">
        <v>17</v>
      </c>
      <c r="I3449" s="72" t="s">
        <v>18</v>
      </c>
      <c r="J3449" s="72" t="s">
        <v>19</v>
      </c>
      <c r="K3449" s="72" t="s">
        <v>25</v>
      </c>
      <c r="L3449" s="72" t="s">
        <v>328</v>
      </c>
      <c r="M3449" s="72"/>
    </row>
    <row r="3450" spans="2:13" x14ac:dyDescent="0.25">
      <c r="B3450" s="72" t="s">
        <v>12</v>
      </c>
      <c r="C3450" s="72" t="s">
        <v>13</v>
      </c>
      <c r="D3450" s="72" t="s">
        <v>14</v>
      </c>
      <c r="E3450" s="72" t="s">
        <v>674</v>
      </c>
      <c r="F3450" s="73">
        <v>10257800</v>
      </c>
      <c r="G3450" s="72" t="s">
        <v>269</v>
      </c>
      <c r="H3450" s="72" t="s">
        <v>24</v>
      </c>
      <c r="I3450" s="72" t="s">
        <v>18</v>
      </c>
      <c r="J3450" s="72" t="s">
        <v>19</v>
      </c>
      <c r="K3450" s="72"/>
      <c r="L3450" s="72"/>
      <c r="M3450" s="72" t="s">
        <v>530</v>
      </c>
    </row>
    <row r="3451" spans="2:13" x14ac:dyDescent="0.25">
      <c r="B3451" s="72" t="s">
        <v>12</v>
      </c>
      <c r="C3451" s="72" t="s">
        <v>13</v>
      </c>
      <c r="D3451" s="72" t="s">
        <v>14</v>
      </c>
      <c r="E3451" s="72" t="s">
        <v>36</v>
      </c>
      <c r="F3451" s="73">
        <v>31234</v>
      </c>
      <c r="G3451" s="72" t="s">
        <v>16</v>
      </c>
      <c r="H3451" s="72" t="s">
        <v>24</v>
      </c>
      <c r="I3451" s="72" t="s">
        <v>18</v>
      </c>
      <c r="J3451" s="72" t="s">
        <v>19</v>
      </c>
      <c r="K3451" s="72" t="s">
        <v>25</v>
      </c>
      <c r="L3451" s="72" t="s">
        <v>374</v>
      </c>
      <c r="M3451" s="72" t="s">
        <v>112</v>
      </c>
    </row>
    <row r="3452" spans="2:13" x14ac:dyDescent="0.25">
      <c r="B3452" s="72" t="s">
        <v>12</v>
      </c>
      <c r="C3452" s="72" t="s">
        <v>13</v>
      </c>
      <c r="D3452" s="72" t="s">
        <v>14</v>
      </c>
      <c r="E3452" s="72" t="s">
        <v>94</v>
      </c>
      <c r="F3452" s="73">
        <v>1406</v>
      </c>
      <c r="G3452" s="72" t="s">
        <v>16</v>
      </c>
      <c r="H3452" s="72" t="s">
        <v>17</v>
      </c>
      <c r="I3452" s="72" t="s">
        <v>18</v>
      </c>
      <c r="J3452" s="72" t="s">
        <v>19</v>
      </c>
      <c r="K3452" s="72" t="s">
        <v>25</v>
      </c>
      <c r="L3452" s="72" t="s">
        <v>356</v>
      </c>
      <c r="M3452" s="72"/>
    </row>
    <row r="3453" spans="2:13" x14ac:dyDescent="0.25">
      <c r="B3453" s="72" t="s">
        <v>12</v>
      </c>
      <c r="C3453" s="72" t="s">
        <v>13</v>
      </c>
      <c r="D3453" s="72" t="s">
        <v>14</v>
      </c>
      <c r="E3453" s="72" t="s">
        <v>27</v>
      </c>
      <c r="F3453" s="73">
        <v>4789</v>
      </c>
      <c r="G3453" s="72" t="s">
        <v>16</v>
      </c>
      <c r="H3453" s="72" t="s">
        <v>17</v>
      </c>
      <c r="I3453" s="72" t="s">
        <v>18</v>
      </c>
      <c r="J3453" s="72" t="s">
        <v>19</v>
      </c>
      <c r="K3453" s="72" t="s">
        <v>25</v>
      </c>
      <c r="L3453" s="72" t="s">
        <v>159</v>
      </c>
      <c r="M3453" s="72" t="s">
        <v>35</v>
      </c>
    </row>
    <row r="3454" spans="2:13" x14ac:dyDescent="0.25">
      <c r="B3454" s="72" t="s">
        <v>12</v>
      </c>
      <c r="C3454" s="72" t="s">
        <v>13</v>
      </c>
      <c r="D3454" s="72" t="s">
        <v>14</v>
      </c>
      <c r="E3454" s="72" t="s">
        <v>79</v>
      </c>
      <c r="F3454" s="73">
        <v>-714</v>
      </c>
      <c r="G3454" s="72" t="s">
        <v>16</v>
      </c>
      <c r="H3454" s="72" t="s">
        <v>24</v>
      </c>
      <c r="I3454" s="72" t="s">
        <v>18</v>
      </c>
      <c r="J3454" s="72" t="s">
        <v>19</v>
      </c>
      <c r="K3454" s="72" t="s">
        <v>25</v>
      </c>
      <c r="L3454" s="72" t="s">
        <v>169</v>
      </c>
      <c r="M3454" s="72"/>
    </row>
    <row r="3455" spans="2:13" x14ac:dyDescent="0.25">
      <c r="B3455" s="72" t="s">
        <v>12</v>
      </c>
      <c r="C3455" s="72" t="s">
        <v>13</v>
      </c>
      <c r="D3455" s="72" t="s">
        <v>14</v>
      </c>
      <c r="E3455" s="72" t="s">
        <v>41</v>
      </c>
      <c r="F3455" s="73">
        <v>-2875</v>
      </c>
      <c r="G3455" s="72" t="s">
        <v>16</v>
      </c>
      <c r="H3455" s="72" t="s">
        <v>24</v>
      </c>
      <c r="I3455" s="72" t="s">
        <v>18</v>
      </c>
      <c r="J3455" s="72" t="s">
        <v>19</v>
      </c>
      <c r="K3455" s="72" t="s">
        <v>37</v>
      </c>
      <c r="L3455" s="72" t="s">
        <v>86</v>
      </c>
      <c r="M3455" s="72"/>
    </row>
    <row r="3456" spans="2:13" x14ac:dyDescent="0.25">
      <c r="B3456" s="72" t="s">
        <v>12</v>
      </c>
      <c r="C3456" s="72" t="s">
        <v>13</v>
      </c>
      <c r="D3456" s="72" t="s">
        <v>14</v>
      </c>
      <c r="E3456" s="72" t="s">
        <v>39</v>
      </c>
      <c r="F3456" s="73">
        <v>-1136</v>
      </c>
      <c r="G3456" s="72" t="s">
        <v>16</v>
      </c>
      <c r="H3456" s="72" t="s">
        <v>24</v>
      </c>
      <c r="I3456" s="72" t="s">
        <v>18</v>
      </c>
      <c r="J3456" s="72" t="s">
        <v>19</v>
      </c>
      <c r="K3456" s="72" t="s">
        <v>25</v>
      </c>
      <c r="L3456" s="72" t="s">
        <v>669</v>
      </c>
      <c r="M3456" s="72"/>
    </row>
    <row r="3457" spans="2:13" x14ac:dyDescent="0.25">
      <c r="B3457" s="72" t="s">
        <v>12</v>
      </c>
      <c r="C3457" s="72" t="s">
        <v>13</v>
      </c>
      <c r="D3457" s="72" t="s">
        <v>14</v>
      </c>
      <c r="E3457" s="72" t="s">
        <v>256</v>
      </c>
      <c r="F3457" s="73">
        <v>-38631</v>
      </c>
      <c r="G3457" s="72" t="s">
        <v>16</v>
      </c>
      <c r="H3457" s="72" t="s">
        <v>24</v>
      </c>
      <c r="I3457" s="72" t="s">
        <v>18</v>
      </c>
      <c r="J3457" s="72" t="s">
        <v>19</v>
      </c>
      <c r="K3457" s="72" t="s">
        <v>63</v>
      </c>
      <c r="L3457" s="72" t="s">
        <v>250</v>
      </c>
      <c r="M3457" s="72"/>
    </row>
    <row r="3458" spans="2:13" x14ac:dyDescent="0.25">
      <c r="B3458" s="72" t="s">
        <v>12</v>
      </c>
      <c r="C3458" s="72" t="s">
        <v>13</v>
      </c>
      <c r="D3458" s="72" t="s">
        <v>14</v>
      </c>
      <c r="E3458" s="72" t="s">
        <v>55</v>
      </c>
      <c r="F3458" s="73">
        <v>287453</v>
      </c>
      <c r="G3458" s="72" t="s">
        <v>16</v>
      </c>
      <c r="H3458" s="72" t="s">
        <v>17</v>
      </c>
      <c r="I3458" s="72" t="s">
        <v>18</v>
      </c>
      <c r="J3458" s="72" t="s">
        <v>19</v>
      </c>
      <c r="K3458" s="72" t="s">
        <v>25</v>
      </c>
      <c r="L3458" s="72" t="s">
        <v>477</v>
      </c>
      <c r="M3458" s="72" t="s">
        <v>47</v>
      </c>
    </row>
    <row r="3459" spans="2:13" x14ac:dyDescent="0.25">
      <c r="B3459" s="72" t="s">
        <v>12</v>
      </c>
      <c r="C3459" s="72" t="s">
        <v>13</v>
      </c>
      <c r="D3459" s="72" t="s">
        <v>14</v>
      </c>
      <c r="E3459" s="72" t="s">
        <v>85</v>
      </c>
      <c r="F3459" s="73">
        <v>60547</v>
      </c>
      <c r="G3459" s="72" t="s">
        <v>16</v>
      </c>
      <c r="H3459" s="72" t="s">
        <v>24</v>
      </c>
      <c r="I3459" s="72" t="s">
        <v>18</v>
      </c>
      <c r="J3459" s="72" t="s">
        <v>19</v>
      </c>
      <c r="K3459" s="72" t="s">
        <v>37</v>
      </c>
      <c r="L3459" s="72" t="s">
        <v>232</v>
      </c>
      <c r="M3459" s="72"/>
    </row>
    <row r="3460" spans="2:13" x14ac:dyDescent="0.25">
      <c r="B3460" s="72" t="s">
        <v>12</v>
      </c>
      <c r="C3460" s="72" t="s">
        <v>13</v>
      </c>
      <c r="D3460" s="72" t="s">
        <v>14</v>
      </c>
      <c r="E3460" s="72" t="s">
        <v>41</v>
      </c>
      <c r="F3460" s="73">
        <v>-222</v>
      </c>
      <c r="G3460" s="72" t="s">
        <v>16</v>
      </c>
      <c r="H3460" s="72" t="s">
        <v>24</v>
      </c>
      <c r="I3460" s="72" t="s">
        <v>18</v>
      </c>
      <c r="J3460" s="72" t="s">
        <v>19</v>
      </c>
      <c r="K3460" s="72" t="s">
        <v>25</v>
      </c>
      <c r="L3460" s="72" t="s">
        <v>323</v>
      </c>
      <c r="M3460" s="72"/>
    </row>
    <row r="3461" spans="2:13" x14ac:dyDescent="0.25">
      <c r="B3461" s="72" t="s">
        <v>12</v>
      </c>
      <c r="C3461" s="72" t="s">
        <v>13</v>
      </c>
      <c r="D3461" s="72" t="s">
        <v>14</v>
      </c>
      <c r="E3461" s="72" t="s">
        <v>146</v>
      </c>
      <c r="F3461" s="73">
        <v>-116887</v>
      </c>
      <c r="G3461" s="72" t="s">
        <v>16</v>
      </c>
      <c r="H3461" s="72" t="s">
        <v>24</v>
      </c>
      <c r="I3461" s="72" t="s">
        <v>18</v>
      </c>
      <c r="J3461" s="72" t="s">
        <v>19</v>
      </c>
      <c r="K3461" s="72" t="s">
        <v>99</v>
      </c>
      <c r="L3461" s="72" t="s">
        <v>348</v>
      </c>
      <c r="M3461" s="72"/>
    </row>
    <row r="3462" spans="2:13" x14ac:dyDescent="0.25">
      <c r="B3462" s="72" t="s">
        <v>12</v>
      </c>
      <c r="C3462" s="72" t="s">
        <v>13</v>
      </c>
      <c r="D3462" s="72" t="s">
        <v>14</v>
      </c>
      <c r="E3462" s="72" t="s">
        <v>83</v>
      </c>
      <c r="F3462" s="73">
        <v>1026</v>
      </c>
      <c r="G3462" s="72" t="s">
        <v>16</v>
      </c>
      <c r="H3462" s="72" t="s">
        <v>17</v>
      </c>
      <c r="I3462" s="72" t="s">
        <v>18</v>
      </c>
      <c r="J3462" s="72" t="s">
        <v>19</v>
      </c>
      <c r="K3462" s="72" t="s">
        <v>25</v>
      </c>
      <c r="L3462" s="72" t="s">
        <v>701</v>
      </c>
      <c r="M3462" s="72"/>
    </row>
    <row r="3463" spans="2:13" x14ac:dyDescent="0.25">
      <c r="B3463" s="72" t="s">
        <v>12</v>
      </c>
      <c r="C3463" s="72" t="s">
        <v>13</v>
      </c>
      <c r="D3463" s="72" t="s">
        <v>14</v>
      </c>
      <c r="E3463" s="72" t="s">
        <v>228</v>
      </c>
      <c r="F3463" s="73">
        <v>2144389</v>
      </c>
      <c r="G3463" s="72" t="s">
        <v>16</v>
      </c>
      <c r="H3463" s="72" t="s">
        <v>24</v>
      </c>
      <c r="I3463" s="72" t="s">
        <v>18</v>
      </c>
      <c r="J3463" s="72" t="s">
        <v>19</v>
      </c>
      <c r="K3463" s="72" t="s">
        <v>43</v>
      </c>
      <c r="L3463" s="72" t="s">
        <v>681</v>
      </c>
      <c r="M3463" s="72" t="s">
        <v>67</v>
      </c>
    </row>
    <row r="3464" spans="2:13" x14ac:dyDescent="0.25">
      <c r="B3464" s="72" t="s">
        <v>12</v>
      </c>
      <c r="C3464" s="72" t="s">
        <v>13</v>
      </c>
      <c r="D3464" s="72" t="s">
        <v>14</v>
      </c>
      <c r="E3464" s="72" t="s">
        <v>55</v>
      </c>
      <c r="F3464" s="73">
        <v>458937</v>
      </c>
      <c r="G3464" s="72" t="s">
        <v>16</v>
      </c>
      <c r="H3464" s="72" t="s">
        <v>24</v>
      </c>
      <c r="I3464" s="72" t="s">
        <v>18</v>
      </c>
      <c r="J3464" s="72" t="s">
        <v>19</v>
      </c>
      <c r="K3464" s="72" t="s">
        <v>43</v>
      </c>
      <c r="L3464" s="72" t="s">
        <v>614</v>
      </c>
      <c r="M3464" s="72" t="s">
        <v>57</v>
      </c>
    </row>
    <row r="3465" spans="2:13" x14ac:dyDescent="0.25">
      <c r="B3465" s="72" t="s">
        <v>12</v>
      </c>
      <c r="C3465" s="72" t="s">
        <v>13</v>
      </c>
      <c r="D3465" s="72" t="s">
        <v>14</v>
      </c>
      <c r="E3465" s="72" t="s">
        <v>39</v>
      </c>
      <c r="F3465" s="73">
        <v>-6016</v>
      </c>
      <c r="G3465" s="72" t="s">
        <v>16</v>
      </c>
      <c r="H3465" s="72" t="s">
        <v>24</v>
      </c>
      <c r="I3465" s="72" t="s">
        <v>18</v>
      </c>
      <c r="J3465" s="72" t="s">
        <v>19</v>
      </c>
      <c r="K3465" s="72" t="s">
        <v>20</v>
      </c>
      <c r="L3465" s="72" t="s">
        <v>673</v>
      </c>
      <c r="M3465" s="72"/>
    </row>
    <row r="3466" spans="2:13" x14ac:dyDescent="0.25">
      <c r="B3466" s="72" t="s">
        <v>12</v>
      </c>
      <c r="C3466" s="72" t="s">
        <v>13</v>
      </c>
      <c r="D3466" s="72" t="s">
        <v>14</v>
      </c>
      <c r="E3466" s="72" t="s">
        <v>81</v>
      </c>
      <c r="F3466" s="73">
        <v>14776</v>
      </c>
      <c r="G3466" s="72" t="s">
        <v>16</v>
      </c>
      <c r="H3466" s="72" t="s">
        <v>17</v>
      </c>
      <c r="I3466" s="72" t="s">
        <v>48</v>
      </c>
      <c r="J3466" s="72" t="s">
        <v>19</v>
      </c>
      <c r="K3466" s="72" t="s">
        <v>49</v>
      </c>
      <c r="L3466" s="72" t="s">
        <v>246</v>
      </c>
      <c r="M3466" s="72" t="s">
        <v>29</v>
      </c>
    </row>
    <row r="3467" spans="2:13" x14ac:dyDescent="0.25">
      <c r="B3467" s="72" t="s">
        <v>12</v>
      </c>
      <c r="C3467" s="72" t="s">
        <v>13</v>
      </c>
      <c r="D3467" s="72" t="s">
        <v>14</v>
      </c>
      <c r="E3467" s="72" t="s">
        <v>79</v>
      </c>
      <c r="F3467" s="73">
        <v>-3292</v>
      </c>
      <c r="G3467" s="72" t="s">
        <v>16</v>
      </c>
      <c r="H3467" s="72" t="s">
        <v>17</v>
      </c>
      <c r="I3467" s="72" t="s">
        <v>48</v>
      </c>
      <c r="J3467" s="72" t="s">
        <v>19</v>
      </c>
      <c r="K3467" s="72" t="s">
        <v>49</v>
      </c>
      <c r="L3467" s="72" t="s">
        <v>95</v>
      </c>
      <c r="M3467" s="72"/>
    </row>
    <row r="3468" spans="2:13" x14ac:dyDescent="0.25">
      <c r="B3468" s="72" t="s">
        <v>12</v>
      </c>
      <c r="C3468" s="72" t="s">
        <v>13</v>
      </c>
      <c r="D3468" s="72" t="s">
        <v>14</v>
      </c>
      <c r="E3468" s="72" t="s">
        <v>51</v>
      </c>
      <c r="F3468" s="73">
        <v>167518</v>
      </c>
      <c r="G3468" s="72" t="s">
        <v>16</v>
      </c>
      <c r="H3468" s="72" t="s">
        <v>24</v>
      </c>
      <c r="I3468" s="72" t="s">
        <v>18</v>
      </c>
      <c r="J3468" s="72" t="s">
        <v>19</v>
      </c>
      <c r="K3468" s="72" t="s">
        <v>99</v>
      </c>
      <c r="L3468" s="72" t="s">
        <v>239</v>
      </c>
      <c r="M3468" s="72"/>
    </row>
    <row r="3469" spans="2:13" x14ac:dyDescent="0.25">
      <c r="B3469" s="72" t="s">
        <v>12</v>
      </c>
      <c r="C3469" s="72" t="s">
        <v>13</v>
      </c>
      <c r="D3469" s="72" t="s">
        <v>14</v>
      </c>
      <c r="E3469" s="72" t="s">
        <v>256</v>
      </c>
      <c r="F3469" s="73">
        <v>-2628</v>
      </c>
      <c r="G3469" s="72" t="s">
        <v>16</v>
      </c>
      <c r="H3469" s="72" t="s">
        <v>24</v>
      </c>
      <c r="I3469" s="72" t="s">
        <v>18</v>
      </c>
      <c r="J3469" s="72" t="s">
        <v>19</v>
      </c>
      <c r="K3469" s="72" t="s">
        <v>37</v>
      </c>
      <c r="L3469" s="72" t="s">
        <v>46</v>
      </c>
      <c r="M3469" s="72"/>
    </row>
    <row r="3470" spans="2:13" x14ac:dyDescent="0.25">
      <c r="B3470" s="72" t="s">
        <v>12</v>
      </c>
      <c r="C3470" s="72" t="s">
        <v>13</v>
      </c>
      <c r="D3470" s="72" t="s">
        <v>14</v>
      </c>
      <c r="E3470" s="72" t="s">
        <v>79</v>
      </c>
      <c r="F3470" s="73">
        <v>-2</v>
      </c>
      <c r="G3470" s="72" t="s">
        <v>269</v>
      </c>
      <c r="H3470" s="72" t="s">
        <v>24</v>
      </c>
      <c r="I3470" s="72" t="s">
        <v>18</v>
      </c>
      <c r="J3470" s="72" t="s">
        <v>526</v>
      </c>
      <c r="K3470" s="72" t="s">
        <v>43</v>
      </c>
      <c r="L3470" s="72" t="s">
        <v>322</v>
      </c>
      <c r="M3470" s="72"/>
    </row>
    <row r="3471" spans="2:13" x14ac:dyDescent="0.25">
      <c r="B3471" s="72" t="s">
        <v>12</v>
      </c>
      <c r="C3471" s="72" t="s">
        <v>13</v>
      </c>
      <c r="D3471" s="72" t="s">
        <v>14</v>
      </c>
      <c r="E3471" s="72" t="s">
        <v>39</v>
      </c>
      <c r="F3471" s="73">
        <v>-52031</v>
      </c>
      <c r="G3471" s="72" t="s">
        <v>16</v>
      </c>
      <c r="H3471" s="72" t="s">
        <v>24</v>
      </c>
      <c r="I3471" s="72" t="s">
        <v>18</v>
      </c>
      <c r="J3471" s="72" t="s">
        <v>19</v>
      </c>
      <c r="K3471" s="72" t="s">
        <v>49</v>
      </c>
      <c r="L3471" s="72" t="s">
        <v>208</v>
      </c>
      <c r="M3471" s="72"/>
    </row>
    <row r="3472" spans="2:13" x14ac:dyDescent="0.25">
      <c r="B3472" s="72" t="s">
        <v>12</v>
      </c>
      <c r="C3472" s="72" t="s">
        <v>13</v>
      </c>
      <c r="D3472" s="72" t="s">
        <v>14</v>
      </c>
      <c r="E3472" s="72" t="s">
        <v>45</v>
      </c>
      <c r="F3472" s="73">
        <v>214</v>
      </c>
      <c r="G3472" s="72" t="s">
        <v>16</v>
      </c>
      <c r="H3472" s="72" t="s">
        <v>17</v>
      </c>
      <c r="I3472" s="72" t="s">
        <v>18</v>
      </c>
      <c r="J3472" s="72" t="s">
        <v>19</v>
      </c>
      <c r="K3472" s="72" t="s">
        <v>25</v>
      </c>
      <c r="L3472" s="72" t="s">
        <v>512</v>
      </c>
      <c r="M3472" s="72" t="s">
        <v>302</v>
      </c>
    </row>
    <row r="3473" spans="2:13" x14ac:dyDescent="0.25">
      <c r="B3473" s="72" t="s">
        <v>12</v>
      </c>
      <c r="C3473" s="72" t="s">
        <v>13</v>
      </c>
      <c r="D3473" s="72" t="s">
        <v>14</v>
      </c>
      <c r="E3473" s="72" t="s">
        <v>30</v>
      </c>
      <c r="F3473" s="73">
        <v>-194</v>
      </c>
      <c r="G3473" s="72" t="s">
        <v>16</v>
      </c>
      <c r="H3473" s="72" t="s">
        <v>24</v>
      </c>
      <c r="I3473" s="72" t="s">
        <v>18</v>
      </c>
      <c r="J3473" s="72" t="s">
        <v>19</v>
      </c>
      <c r="K3473" s="72" t="s">
        <v>96</v>
      </c>
      <c r="L3473" s="72" t="s">
        <v>136</v>
      </c>
      <c r="M3473" s="72"/>
    </row>
    <row r="3474" spans="2:13" x14ac:dyDescent="0.25">
      <c r="B3474" s="72" t="s">
        <v>12</v>
      </c>
      <c r="C3474" s="72" t="s">
        <v>13</v>
      </c>
      <c r="D3474" s="72" t="s">
        <v>14</v>
      </c>
      <c r="E3474" s="72" t="s">
        <v>94</v>
      </c>
      <c r="F3474" s="73">
        <v>2526</v>
      </c>
      <c r="G3474" s="72" t="s">
        <v>16</v>
      </c>
      <c r="H3474" s="72" t="s">
        <v>17</v>
      </c>
      <c r="I3474" s="72" t="s">
        <v>48</v>
      </c>
      <c r="J3474" s="72" t="s">
        <v>19</v>
      </c>
      <c r="K3474" s="72" t="s">
        <v>49</v>
      </c>
      <c r="L3474" s="72" t="s">
        <v>95</v>
      </c>
      <c r="M3474" s="72"/>
    </row>
    <row r="3475" spans="2:13" x14ac:dyDescent="0.25">
      <c r="B3475" s="72" t="s">
        <v>12</v>
      </c>
      <c r="C3475" s="72" t="s">
        <v>13</v>
      </c>
      <c r="D3475" s="72" t="s">
        <v>14</v>
      </c>
      <c r="E3475" s="72" t="s">
        <v>30</v>
      </c>
      <c r="F3475" s="73">
        <v>-2296</v>
      </c>
      <c r="G3475" s="72" t="s">
        <v>16</v>
      </c>
      <c r="H3475" s="72" t="s">
        <v>17</v>
      </c>
      <c r="I3475" s="72" t="s">
        <v>18</v>
      </c>
      <c r="J3475" s="72" t="s">
        <v>19</v>
      </c>
      <c r="K3475" s="72" t="s">
        <v>25</v>
      </c>
      <c r="L3475" s="72" t="s">
        <v>420</v>
      </c>
      <c r="M3475" s="72"/>
    </row>
    <row r="3476" spans="2:13" x14ac:dyDescent="0.25">
      <c r="B3476" s="72" t="s">
        <v>12</v>
      </c>
      <c r="C3476" s="72" t="s">
        <v>13</v>
      </c>
      <c r="D3476" s="72" t="s">
        <v>14</v>
      </c>
      <c r="E3476" s="72" t="s">
        <v>83</v>
      </c>
      <c r="F3476" s="73">
        <v>1488569</v>
      </c>
      <c r="G3476" s="72" t="s">
        <v>16</v>
      </c>
      <c r="H3476" s="72" t="s">
        <v>24</v>
      </c>
      <c r="I3476" s="72" t="s">
        <v>18</v>
      </c>
      <c r="J3476" s="72" t="s">
        <v>19</v>
      </c>
      <c r="K3476" s="72" t="s">
        <v>37</v>
      </c>
      <c r="L3476" s="72" t="s">
        <v>653</v>
      </c>
      <c r="M3476" s="72"/>
    </row>
    <row r="3477" spans="2:13" x14ac:dyDescent="0.25">
      <c r="B3477" s="72" t="s">
        <v>12</v>
      </c>
      <c r="C3477" s="72" t="s">
        <v>13</v>
      </c>
      <c r="D3477" s="72" t="s">
        <v>14</v>
      </c>
      <c r="E3477" s="72" t="s">
        <v>241</v>
      </c>
      <c r="F3477" s="73">
        <v>1134019</v>
      </c>
      <c r="G3477" s="72" t="s">
        <v>16</v>
      </c>
      <c r="H3477" s="72" t="s">
        <v>24</v>
      </c>
      <c r="I3477" s="72" t="s">
        <v>18</v>
      </c>
      <c r="J3477" s="72" t="s">
        <v>19</v>
      </c>
      <c r="K3477" s="72" t="s">
        <v>25</v>
      </c>
      <c r="L3477" s="72" t="s">
        <v>198</v>
      </c>
      <c r="M3477" s="72" t="s">
        <v>444</v>
      </c>
    </row>
    <row r="3478" spans="2:13" x14ac:dyDescent="0.25">
      <c r="B3478" s="72" t="s">
        <v>12</v>
      </c>
      <c r="C3478" s="72" t="s">
        <v>13</v>
      </c>
      <c r="D3478" s="72" t="s">
        <v>14</v>
      </c>
      <c r="E3478" s="72" t="s">
        <v>51</v>
      </c>
      <c r="F3478" s="73">
        <v>100</v>
      </c>
      <c r="G3478" s="72" t="s">
        <v>16</v>
      </c>
      <c r="H3478" s="72" t="s">
        <v>24</v>
      </c>
      <c r="I3478" s="72" t="s">
        <v>18</v>
      </c>
      <c r="J3478" s="72" t="s">
        <v>19</v>
      </c>
      <c r="K3478" s="72" t="s">
        <v>20</v>
      </c>
      <c r="L3478" s="72" t="s">
        <v>725</v>
      </c>
      <c r="M3478" s="72"/>
    </row>
    <row r="3479" spans="2:13" x14ac:dyDescent="0.25">
      <c r="B3479" s="72" t="s">
        <v>12</v>
      </c>
      <c r="C3479" s="72" t="s">
        <v>13</v>
      </c>
      <c r="D3479" s="72" t="s">
        <v>14</v>
      </c>
      <c r="E3479" s="72" t="s">
        <v>58</v>
      </c>
      <c r="F3479" s="73">
        <v>53874</v>
      </c>
      <c r="G3479" s="72" t="s">
        <v>16</v>
      </c>
      <c r="H3479" s="72" t="s">
        <v>24</v>
      </c>
      <c r="I3479" s="72" t="s">
        <v>18</v>
      </c>
      <c r="J3479" s="72" t="s">
        <v>19</v>
      </c>
      <c r="K3479" s="72" t="s">
        <v>37</v>
      </c>
      <c r="L3479" s="72" t="s">
        <v>611</v>
      </c>
      <c r="M3479" s="72" t="s">
        <v>35</v>
      </c>
    </row>
    <row r="3480" spans="2:13" x14ac:dyDescent="0.25">
      <c r="B3480" s="72" t="s">
        <v>12</v>
      </c>
      <c r="C3480" s="72" t="s">
        <v>13</v>
      </c>
      <c r="D3480" s="72" t="s">
        <v>14</v>
      </c>
      <c r="E3480" s="72" t="s">
        <v>27</v>
      </c>
      <c r="F3480" s="73">
        <v>27414</v>
      </c>
      <c r="G3480" s="72" t="s">
        <v>16</v>
      </c>
      <c r="H3480" s="72" t="s">
        <v>24</v>
      </c>
      <c r="I3480" s="72" t="s">
        <v>18</v>
      </c>
      <c r="J3480" s="72" t="s">
        <v>19</v>
      </c>
      <c r="K3480" s="72" t="s">
        <v>37</v>
      </c>
      <c r="L3480" s="72" t="s">
        <v>485</v>
      </c>
      <c r="M3480" s="72" t="s">
        <v>57</v>
      </c>
    </row>
    <row r="3481" spans="2:13" x14ac:dyDescent="0.25">
      <c r="B3481" s="72" t="s">
        <v>12</v>
      </c>
      <c r="C3481" s="72" t="s">
        <v>13</v>
      </c>
      <c r="D3481" s="72" t="s">
        <v>14</v>
      </c>
      <c r="E3481" s="72" t="s">
        <v>353</v>
      </c>
      <c r="F3481" s="73">
        <v>16184</v>
      </c>
      <c r="G3481" s="72" t="s">
        <v>16</v>
      </c>
      <c r="H3481" s="72" t="s">
        <v>24</v>
      </c>
      <c r="I3481" s="72" t="s">
        <v>18</v>
      </c>
      <c r="J3481" s="72" t="s">
        <v>19</v>
      </c>
      <c r="K3481" s="72" t="s">
        <v>96</v>
      </c>
      <c r="L3481" s="72" t="s">
        <v>318</v>
      </c>
      <c r="M3481" s="72" t="s">
        <v>67</v>
      </c>
    </row>
    <row r="3482" spans="2:13" x14ac:dyDescent="0.25">
      <c r="B3482" s="72" t="s">
        <v>12</v>
      </c>
      <c r="C3482" s="72" t="s">
        <v>13</v>
      </c>
      <c r="D3482" s="72" t="s">
        <v>14</v>
      </c>
      <c r="E3482" s="72" t="s">
        <v>228</v>
      </c>
      <c r="F3482" s="73">
        <v>1241906</v>
      </c>
      <c r="G3482" s="72" t="s">
        <v>16</v>
      </c>
      <c r="H3482" s="72" t="s">
        <v>17</v>
      </c>
      <c r="I3482" s="72" t="s">
        <v>18</v>
      </c>
      <c r="J3482" s="72" t="s">
        <v>19</v>
      </c>
      <c r="K3482" s="72" t="s">
        <v>25</v>
      </c>
      <c r="L3482" s="72" t="s">
        <v>200</v>
      </c>
      <c r="M3482" s="72" t="s">
        <v>62</v>
      </c>
    </row>
    <row r="3483" spans="2:13" x14ac:dyDescent="0.25">
      <c r="B3483" s="72" t="s">
        <v>12</v>
      </c>
      <c r="C3483" s="72" t="s">
        <v>13</v>
      </c>
      <c r="D3483" s="72" t="s">
        <v>14</v>
      </c>
      <c r="E3483" s="72" t="s">
        <v>39</v>
      </c>
      <c r="F3483" s="73">
        <v>-128522</v>
      </c>
      <c r="G3483" s="72" t="s">
        <v>16</v>
      </c>
      <c r="H3483" s="72" t="s">
        <v>24</v>
      </c>
      <c r="I3483" s="72" t="s">
        <v>18</v>
      </c>
      <c r="J3483" s="72" t="s">
        <v>19</v>
      </c>
      <c r="K3483" s="72" t="s">
        <v>37</v>
      </c>
      <c r="L3483" s="72" t="s">
        <v>487</v>
      </c>
      <c r="M3483" s="72"/>
    </row>
    <row r="3484" spans="2:13" x14ac:dyDescent="0.25">
      <c r="B3484" s="72" t="s">
        <v>12</v>
      </c>
      <c r="C3484" s="72" t="s">
        <v>13</v>
      </c>
      <c r="D3484" s="72" t="s">
        <v>14</v>
      </c>
      <c r="E3484" s="72" t="s">
        <v>55</v>
      </c>
      <c r="F3484" s="73">
        <v>490467</v>
      </c>
      <c r="G3484" s="72" t="s">
        <v>16</v>
      </c>
      <c r="H3484" s="72" t="s">
        <v>17</v>
      </c>
      <c r="I3484" s="72" t="s">
        <v>18</v>
      </c>
      <c r="J3484" s="72" t="s">
        <v>19</v>
      </c>
      <c r="K3484" s="72" t="s">
        <v>25</v>
      </c>
      <c r="L3484" s="72" t="s">
        <v>402</v>
      </c>
      <c r="M3484" s="72" t="s">
        <v>112</v>
      </c>
    </row>
    <row r="3485" spans="2:13" x14ac:dyDescent="0.25">
      <c r="B3485" s="72" t="s">
        <v>12</v>
      </c>
      <c r="C3485" s="72" t="s">
        <v>13</v>
      </c>
      <c r="D3485" s="72" t="s">
        <v>14</v>
      </c>
      <c r="E3485" s="72" t="s">
        <v>132</v>
      </c>
      <c r="F3485" s="73">
        <v>31515</v>
      </c>
      <c r="G3485" s="72" t="s">
        <v>16</v>
      </c>
      <c r="H3485" s="72" t="s">
        <v>24</v>
      </c>
      <c r="I3485" s="72" t="s">
        <v>18</v>
      </c>
      <c r="J3485" s="72" t="s">
        <v>19</v>
      </c>
      <c r="K3485" s="72" t="s">
        <v>49</v>
      </c>
      <c r="L3485" s="72" t="s">
        <v>82</v>
      </c>
      <c r="M3485" s="72" t="s">
        <v>133</v>
      </c>
    </row>
    <row r="3486" spans="2:13" x14ac:dyDescent="0.25">
      <c r="B3486" s="72" t="s">
        <v>12</v>
      </c>
      <c r="C3486" s="72" t="s">
        <v>13</v>
      </c>
      <c r="D3486" s="72" t="s">
        <v>14</v>
      </c>
      <c r="E3486" s="72" t="s">
        <v>94</v>
      </c>
      <c r="F3486" s="73">
        <v>6559</v>
      </c>
      <c r="G3486" s="72" t="s">
        <v>16</v>
      </c>
      <c r="H3486" s="72" t="s">
        <v>24</v>
      </c>
      <c r="I3486" s="72" t="s">
        <v>18</v>
      </c>
      <c r="J3486" s="72" t="s">
        <v>19</v>
      </c>
      <c r="K3486" s="72" t="s">
        <v>37</v>
      </c>
      <c r="L3486" s="72" t="s">
        <v>129</v>
      </c>
      <c r="M3486" s="72"/>
    </row>
    <row r="3487" spans="2:13" x14ac:dyDescent="0.25">
      <c r="B3487" s="72" t="s">
        <v>12</v>
      </c>
      <c r="C3487" s="72" t="s">
        <v>13</v>
      </c>
      <c r="D3487" s="72" t="s">
        <v>14</v>
      </c>
      <c r="E3487" s="72" t="s">
        <v>55</v>
      </c>
      <c r="F3487" s="73">
        <v>5299575</v>
      </c>
      <c r="G3487" s="72" t="s">
        <v>16</v>
      </c>
      <c r="H3487" s="72" t="s">
        <v>24</v>
      </c>
      <c r="I3487" s="72" t="s">
        <v>18</v>
      </c>
      <c r="J3487" s="72" t="s">
        <v>19</v>
      </c>
      <c r="K3487" s="72" t="s">
        <v>37</v>
      </c>
      <c r="L3487" s="72" t="s">
        <v>342</v>
      </c>
      <c r="M3487" s="72" t="s">
        <v>57</v>
      </c>
    </row>
    <row r="3488" spans="2:13" x14ac:dyDescent="0.25">
      <c r="B3488" s="72" t="s">
        <v>12</v>
      </c>
      <c r="C3488" s="72" t="s">
        <v>13</v>
      </c>
      <c r="D3488" s="72" t="s">
        <v>14</v>
      </c>
      <c r="E3488" s="72" t="s">
        <v>36</v>
      </c>
      <c r="F3488" s="73">
        <v>1485732</v>
      </c>
      <c r="G3488" s="72" t="s">
        <v>16</v>
      </c>
      <c r="H3488" s="72" t="s">
        <v>17</v>
      </c>
      <c r="I3488" s="72" t="s">
        <v>18</v>
      </c>
      <c r="J3488" s="72" t="s">
        <v>19</v>
      </c>
      <c r="K3488" s="72" t="s">
        <v>25</v>
      </c>
      <c r="L3488" s="72" t="s">
        <v>77</v>
      </c>
      <c r="M3488" s="72" t="s">
        <v>29</v>
      </c>
    </row>
    <row r="3489" spans="2:13" x14ac:dyDescent="0.25">
      <c r="B3489" s="72" t="s">
        <v>12</v>
      </c>
      <c r="C3489" s="72" t="s">
        <v>13</v>
      </c>
      <c r="D3489" s="72" t="s">
        <v>14</v>
      </c>
      <c r="E3489" s="72" t="s">
        <v>94</v>
      </c>
      <c r="F3489" s="73">
        <v>1976</v>
      </c>
      <c r="G3489" s="72" t="s">
        <v>16</v>
      </c>
      <c r="H3489" s="72" t="s">
        <v>17</v>
      </c>
      <c r="I3489" s="72" t="s">
        <v>18</v>
      </c>
      <c r="J3489" s="72" t="s">
        <v>19</v>
      </c>
      <c r="K3489" s="72" t="s">
        <v>37</v>
      </c>
      <c r="L3489" s="72" t="s">
        <v>635</v>
      </c>
      <c r="M3489" s="72"/>
    </row>
    <row r="3490" spans="2:13" x14ac:dyDescent="0.25">
      <c r="B3490" s="72" t="s">
        <v>12</v>
      </c>
      <c r="C3490" s="72" t="s">
        <v>13</v>
      </c>
      <c r="D3490" s="72" t="s">
        <v>14</v>
      </c>
      <c r="E3490" s="72" t="s">
        <v>123</v>
      </c>
      <c r="F3490" s="73">
        <v>-259</v>
      </c>
      <c r="G3490" s="72" t="s">
        <v>16</v>
      </c>
      <c r="H3490" s="72" t="s">
        <v>24</v>
      </c>
      <c r="I3490" s="72" t="s">
        <v>48</v>
      </c>
      <c r="J3490" s="72" t="s">
        <v>19</v>
      </c>
      <c r="K3490" s="72" t="s">
        <v>102</v>
      </c>
      <c r="L3490" s="72" t="s">
        <v>429</v>
      </c>
      <c r="M3490" s="72"/>
    </row>
    <row r="3491" spans="2:13" x14ac:dyDescent="0.25">
      <c r="B3491" s="72" t="s">
        <v>12</v>
      </c>
      <c r="C3491" s="72" t="s">
        <v>13</v>
      </c>
      <c r="D3491" s="72" t="s">
        <v>14</v>
      </c>
      <c r="E3491" s="72" t="s">
        <v>41</v>
      </c>
      <c r="F3491" s="73">
        <v>-2146</v>
      </c>
      <c r="G3491" s="72" t="s">
        <v>16</v>
      </c>
      <c r="H3491" s="72" t="s">
        <v>17</v>
      </c>
      <c r="I3491" s="72" t="s">
        <v>18</v>
      </c>
      <c r="J3491" s="72" t="s">
        <v>19</v>
      </c>
      <c r="K3491" s="72" t="s">
        <v>25</v>
      </c>
      <c r="L3491" s="72" t="s">
        <v>69</v>
      </c>
      <c r="M3491" s="72"/>
    </row>
    <row r="3492" spans="2:13" x14ac:dyDescent="0.25">
      <c r="B3492" s="72" t="s">
        <v>12</v>
      </c>
      <c r="C3492" s="72" t="s">
        <v>13</v>
      </c>
      <c r="D3492" s="72" t="s">
        <v>14</v>
      </c>
      <c r="E3492" s="72" t="s">
        <v>83</v>
      </c>
      <c r="F3492" s="73">
        <v>1288</v>
      </c>
      <c r="G3492" s="72" t="s">
        <v>16</v>
      </c>
      <c r="H3492" s="72" t="s">
        <v>24</v>
      </c>
      <c r="I3492" s="72" t="s">
        <v>18</v>
      </c>
      <c r="J3492" s="72" t="s">
        <v>19</v>
      </c>
      <c r="K3492" s="72" t="s">
        <v>43</v>
      </c>
      <c r="L3492" s="72" t="s">
        <v>523</v>
      </c>
      <c r="M3492" s="72"/>
    </row>
    <row r="3493" spans="2:13" x14ac:dyDescent="0.25">
      <c r="B3493" s="72" t="s">
        <v>12</v>
      </c>
      <c r="C3493" s="72" t="s">
        <v>13</v>
      </c>
      <c r="D3493" s="72" t="s">
        <v>14</v>
      </c>
      <c r="E3493" s="72" t="s">
        <v>41</v>
      </c>
      <c r="F3493" s="73">
        <v>-342</v>
      </c>
      <c r="G3493" s="72" t="s">
        <v>16</v>
      </c>
      <c r="H3493" s="72" t="s">
        <v>24</v>
      </c>
      <c r="I3493" s="72" t="s">
        <v>18</v>
      </c>
      <c r="J3493" s="72" t="s">
        <v>19</v>
      </c>
      <c r="K3493" s="72" t="s">
        <v>25</v>
      </c>
      <c r="L3493" s="72" t="s">
        <v>277</v>
      </c>
      <c r="M3493" s="72"/>
    </row>
    <row r="3494" spans="2:13" x14ac:dyDescent="0.25">
      <c r="B3494" s="72" t="s">
        <v>12</v>
      </c>
      <c r="C3494" s="72" t="s">
        <v>13</v>
      </c>
      <c r="D3494" s="72" t="s">
        <v>14</v>
      </c>
      <c r="E3494" s="72" t="s">
        <v>144</v>
      </c>
      <c r="F3494" s="73">
        <v>900873</v>
      </c>
      <c r="G3494" s="72" t="s">
        <v>16</v>
      </c>
      <c r="H3494" s="72" t="s">
        <v>17</v>
      </c>
      <c r="I3494" s="72" t="s">
        <v>18</v>
      </c>
      <c r="J3494" s="72" t="s">
        <v>19</v>
      </c>
      <c r="K3494" s="72" t="s">
        <v>25</v>
      </c>
      <c r="L3494" s="72" t="s">
        <v>26</v>
      </c>
      <c r="M3494" s="72" t="s">
        <v>22</v>
      </c>
    </row>
    <row r="3495" spans="2:13" x14ac:dyDescent="0.25">
      <c r="B3495" s="72" t="s">
        <v>12</v>
      </c>
      <c r="C3495" s="72" t="s">
        <v>13</v>
      </c>
      <c r="D3495" s="72" t="s">
        <v>14</v>
      </c>
      <c r="E3495" s="72" t="s">
        <v>55</v>
      </c>
      <c r="F3495" s="73">
        <v>25022</v>
      </c>
      <c r="G3495" s="72" t="s">
        <v>16</v>
      </c>
      <c r="H3495" s="72" t="s">
        <v>24</v>
      </c>
      <c r="I3495" s="72" t="s">
        <v>48</v>
      </c>
      <c r="J3495" s="72" t="s">
        <v>19</v>
      </c>
      <c r="K3495" s="72" t="s">
        <v>25</v>
      </c>
      <c r="L3495" s="72" t="s">
        <v>128</v>
      </c>
      <c r="M3495" s="72" t="s">
        <v>29</v>
      </c>
    </row>
    <row r="3496" spans="2:13" x14ac:dyDescent="0.25">
      <c r="B3496" s="72" t="s">
        <v>12</v>
      </c>
      <c r="C3496" s="72" t="s">
        <v>13</v>
      </c>
      <c r="D3496" s="72" t="s">
        <v>14</v>
      </c>
      <c r="E3496" s="72" t="s">
        <v>55</v>
      </c>
      <c r="F3496" s="73">
        <v>32351</v>
      </c>
      <c r="G3496" s="72" t="s">
        <v>16</v>
      </c>
      <c r="H3496" s="72" t="s">
        <v>24</v>
      </c>
      <c r="I3496" s="72" t="s">
        <v>18</v>
      </c>
      <c r="J3496" s="72" t="s">
        <v>19</v>
      </c>
      <c r="K3496" s="72" t="s">
        <v>25</v>
      </c>
      <c r="L3496" s="72" t="s">
        <v>338</v>
      </c>
      <c r="M3496" s="72" t="s">
        <v>57</v>
      </c>
    </row>
    <row r="3497" spans="2:13" x14ac:dyDescent="0.25">
      <c r="B3497" s="72" t="s">
        <v>12</v>
      </c>
      <c r="C3497" s="72" t="s">
        <v>13</v>
      </c>
      <c r="D3497" s="72" t="s">
        <v>14</v>
      </c>
      <c r="E3497" s="72" t="s">
        <v>256</v>
      </c>
      <c r="F3497" s="73">
        <v>-18799</v>
      </c>
      <c r="G3497" s="72" t="s">
        <v>16</v>
      </c>
      <c r="H3497" s="72" t="s">
        <v>24</v>
      </c>
      <c r="I3497" s="72" t="s">
        <v>18</v>
      </c>
      <c r="J3497" s="72" t="s">
        <v>19</v>
      </c>
      <c r="K3497" s="72" t="s">
        <v>117</v>
      </c>
      <c r="L3497" s="72" t="s">
        <v>387</v>
      </c>
      <c r="M3497" s="72"/>
    </row>
    <row r="3498" spans="2:13" x14ac:dyDescent="0.25">
      <c r="B3498" s="72" t="s">
        <v>12</v>
      </c>
      <c r="C3498" s="72" t="s">
        <v>13</v>
      </c>
      <c r="D3498" s="72" t="s">
        <v>14</v>
      </c>
      <c r="E3498" s="72" t="s">
        <v>33</v>
      </c>
      <c r="F3498" s="73">
        <v>533221</v>
      </c>
      <c r="G3498" s="72" t="s">
        <v>16</v>
      </c>
      <c r="H3498" s="72" t="s">
        <v>24</v>
      </c>
      <c r="I3498" s="72" t="s">
        <v>18</v>
      </c>
      <c r="J3498" s="72" t="s">
        <v>19</v>
      </c>
      <c r="K3498" s="72" t="s">
        <v>185</v>
      </c>
      <c r="L3498" s="72" t="s">
        <v>440</v>
      </c>
      <c r="M3498" s="72" t="s">
        <v>29</v>
      </c>
    </row>
    <row r="3499" spans="2:13" x14ac:dyDescent="0.25">
      <c r="B3499" s="72" t="s">
        <v>12</v>
      </c>
      <c r="C3499" s="72" t="s">
        <v>13</v>
      </c>
      <c r="D3499" s="72" t="s">
        <v>14</v>
      </c>
      <c r="E3499" s="72" t="s">
        <v>55</v>
      </c>
      <c r="F3499" s="73">
        <v>33541</v>
      </c>
      <c r="G3499" s="72" t="s">
        <v>16</v>
      </c>
      <c r="H3499" s="72" t="s">
        <v>24</v>
      </c>
      <c r="I3499" s="72" t="s">
        <v>18</v>
      </c>
      <c r="J3499" s="72" t="s">
        <v>19</v>
      </c>
      <c r="K3499" s="72" t="s">
        <v>130</v>
      </c>
      <c r="L3499" s="72" t="s">
        <v>610</v>
      </c>
      <c r="M3499" s="72" t="s">
        <v>57</v>
      </c>
    </row>
    <row r="3500" spans="2:13" x14ac:dyDescent="0.25">
      <c r="B3500" s="72" t="s">
        <v>12</v>
      </c>
      <c r="C3500" s="72" t="s">
        <v>13</v>
      </c>
      <c r="D3500" s="72" t="s">
        <v>14</v>
      </c>
      <c r="E3500" s="72" t="s">
        <v>85</v>
      </c>
      <c r="F3500" s="73">
        <v>519020</v>
      </c>
      <c r="G3500" s="72" t="s">
        <v>16</v>
      </c>
      <c r="H3500" s="72" t="s">
        <v>24</v>
      </c>
      <c r="I3500" s="72" t="s">
        <v>18</v>
      </c>
      <c r="J3500" s="72" t="s">
        <v>19</v>
      </c>
      <c r="K3500" s="72" t="s">
        <v>37</v>
      </c>
      <c r="L3500" s="72" t="s">
        <v>218</v>
      </c>
      <c r="M3500" s="72"/>
    </row>
    <row r="3501" spans="2:13" x14ac:dyDescent="0.25">
      <c r="B3501" s="72" t="s">
        <v>12</v>
      </c>
      <c r="C3501" s="72" t="s">
        <v>13</v>
      </c>
      <c r="D3501" s="72" t="s">
        <v>14</v>
      </c>
      <c r="E3501" s="72" t="s">
        <v>187</v>
      </c>
      <c r="F3501" s="73">
        <v>4644102</v>
      </c>
      <c r="G3501" s="72" t="s">
        <v>16</v>
      </c>
      <c r="H3501" s="72" t="s">
        <v>17</v>
      </c>
      <c r="I3501" s="72" t="s">
        <v>18</v>
      </c>
      <c r="J3501" s="72" t="s">
        <v>19</v>
      </c>
      <c r="K3501" s="72" t="s">
        <v>25</v>
      </c>
      <c r="L3501" s="72" t="s">
        <v>52</v>
      </c>
      <c r="M3501" s="72" t="s">
        <v>112</v>
      </c>
    </row>
    <row r="3502" spans="2:13" x14ac:dyDescent="0.25">
      <c r="B3502" s="72" t="s">
        <v>12</v>
      </c>
      <c r="C3502" s="72" t="s">
        <v>13</v>
      </c>
      <c r="D3502" s="72" t="s">
        <v>14</v>
      </c>
      <c r="E3502" s="72" t="s">
        <v>123</v>
      </c>
      <c r="F3502" s="73">
        <v>-37</v>
      </c>
      <c r="G3502" s="72" t="s">
        <v>16</v>
      </c>
      <c r="H3502" s="72" t="s">
        <v>24</v>
      </c>
      <c r="I3502" s="72" t="s">
        <v>18</v>
      </c>
      <c r="J3502" s="72" t="s">
        <v>19</v>
      </c>
      <c r="K3502" s="72" t="s">
        <v>37</v>
      </c>
      <c r="L3502" s="72" t="s">
        <v>89</v>
      </c>
      <c r="M3502" s="72"/>
    </row>
    <row r="3503" spans="2:13" x14ac:dyDescent="0.25">
      <c r="B3503" s="72" t="s">
        <v>12</v>
      </c>
      <c r="C3503" s="72" t="s">
        <v>13</v>
      </c>
      <c r="D3503" s="72" t="s">
        <v>14</v>
      </c>
      <c r="E3503" s="72" t="s">
        <v>94</v>
      </c>
      <c r="F3503" s="73">
        <v>977</v>
      </c>
      <c r="G3503" s="72" t="s">
        <v>16</v>
      </c>
      <c r="H3503" s="72" t="s">
        <v>24</v>
      </c>
      <c r="I3503" s="72" t="s">
        <v>18</v>
      </c>
      <c r="J3503" s="72" t="s">
        <v>19</v>
      </c>
      <c r="K3503" s="72" t="s">
        <v>25</v>
      </c>
      <c r="L3503" s="72" t="s">
        <v>423</v>
      </c>
      <c r="M3503" s="72"/>
    </row>
    <row r="3504" spans="2:13" x14ac:dyDescent="0.25">
      <c r="B3504" s="72" t="s">
        <v>12</v>
      </c>
      <c r="C3504" s="72" t="s">
        <v>13</v>
      </c>
      <c r="D3504" s="72" t="s">
        <v>14</v>
      </c>
      <c r="E3504" s="72" t="s">
        <v>83</v>
      </c>
      <c r="F3504" s="73">
        <v>396211</v>
      </c>
      <c r="G3504" s="72" t="s">
        <v>16</v>
      </c>
      <c r="H3504" s="72" t="s">
        <v>24</v>
      </c>
      <c r="I3504" s="72" t="s">
        <v>18</v>
      </c>
      <c r="J3504" s="72" t="s">
        <v>19</v>
      </c>
      <c r="K3504" s="72" t="s">
        <v>130</v>
      </c>
      <c r="L3504" s="72" t="s">
        <v>502</v>
      </c>
      <c r="M3504" s="72"/>
    </row>
    <row r="3505" spans="2:13" x14ac:dyDescent="0.25">
      <c r="B3505" s="72" t="s">
        <v>12</v>
      </c>
      <c r="C3505" s="72" t="s">
        <v>13</v>
      </c>
      <c r="D3505" s="72" t="s">
        <v>14</v>
      </c>
      <c r="E3505" s="72" t="s">
        <v>79</v>
      </c>
      <c r="F3505" s="73">
        <v>-48</v>
      </c>
      <c r="G3505" s="72" t="s">
        <v>16</v>
      </c>
      <c r="H3505" s="72" t="s">
        <v>24</v>
      </c>
      <c r="I3505" s="72" t="s">
        <v>18</v>
      </c>
      <c r="J3505" s="72" t="s">
        <v>19</v>
      </c>
      <c r="K3505" s="72" t="s">
        <v>63</v>
      </c>
      <c r="L3505" s="72" t="s">
        <v>204</v>
      </c>
      <c r="M3505" s="72"/>
    </row>
    <row r="3506" spans="2:13" x14ac:dyDescent="0.25">
      <c r="B3506" s="72" t="s">
        <v>12</v>
      </c>
      <c r="C3506" s="72" t="s">
        <v>13</v>
      </c>
      <c r="D3506" s="72" t="s">
        <v>14</v>
      </c>
      <c r="E3506" s="72" t="s">
        <v>55</v>
      </c>
      <c r="F3506" s="73">
        <v>9485</v>
      </c>
      <c r="G3506" s="72" t="s">
        <v>16</v>
      </c>
      <c r="H3506" s="72" t="s">
        <v>17</v>
      </c>
      <c r="I3506" s="72" t="s">
        <v>48</v>
      </c>
      <c r="J3506" s="72" t="s">
        <v>19</v>
      </c>
      <c r="K3506" s="72" t="s">
        <v>25</v>
      </c>
      <c r="L3506" s="72" t="s">
        <v>508</v>
      </c>
      <c r="M3506" s="72" t="s">
        <v>29</v>
      </c>
    </row>
    <row r="3507" spans="2:13" x14ac:dyDescent="0.25">
      <c r="B3507" s="72" t="s">
        <v>12</v>
      </c>
      <c r="C3507" s="72" t="s">
        <v>13</v>
      </c>
      <c r="D3507" s="72" t="s">
        <v>14</v>
      </c>
      <c r="E3507" s="72" t="s">
        <v>33</v>
      </c>
      <c r="F3507" s="73">
        <v>100203</v>
      </c>
      <c r="G3507" s="72" t="s">
        <v>16</v>
      </c>
      <c r="H3507" s="72" t="s">
        <v>24</v>
      </c>
      <c r="I3507" s="72" t="s">
        <v>18</v>
      </c>
      <c r="J3507" s="72" t="s">
        <v>19</v>
      </c>
      <c r="K3507" s="72" t="s">
        <v>63</v>
      </c>
      <c r="L3507" s="72" t="s">
        <v>306</v>
      </c>
      <c r="M3507" s="72" t="s">
        <v>35</v>
      </c>
    </row>
    <row r="3508" spans="2:13" x14ac:dyDescent="0.25">
      <c r="B3508" s="72" t="s">
        <v>12</v>
      </c>
      <c r="C3508" s="72" t="s">
        <v>13</v>
      </c>
      <c r="D3508" s="72" t="s">
        <v>14</v>
      </c>
      <c r="E3508" s="72" t="s">
        <v>36</v>
      </c>
      <c r="F3508" s="73">
        <v>285325</v>
      </c>
      <c r="G3508" s="72" t="s">
        <v>16</v>
      </c>
      <c r="H3508" s="72" t="s">
        <v>17</v>
      </c>
      <c r="I3508" s="72" t="s">
        <v>18</v>
      </c>
      <c r="J3508" s="72" t="s">
        <v>19</v>
      </c>
      <c r="K3508" s="72" t="s">
        <v>25</v>
      </c>
      <c r="L3508" s="72" t="s">
        <v>516</v>
      </c>
      <c r="M3508" s="72" t="s">
        <v>57</v>
      </c>
    </row>
    <row r="3509" spans="2:13" x14ac:dyDescent="0.25">
      <c r="B3509" s="72" t="s">
        <v>12</v>
      </c>
      <c r="C3509" s="72" t="s">
        <v>13</v>
      </c>
      <c r="D3509" s="72" t="s">
        <v>14</v>
      </c>
      <c r="E3509" s="72" t="s">
        <v>79</v>
      </c>
      <c r="F3509" s="73">
        <v>-5477</v>
      </c>
      <c r="G3509" s="72" t="s">
        <v>16</v>
      </c>
      <c r="H3509" s="72" t="s">
        <v>24</v>
      </c>
      <c r="I3509" s="72" t="s">
        <v>18</v>
      </c>
      <c r="J3509" s="72" t="s">
        <v>19</v>
      </c>
      <c r="K3509" s="72" t="s">
        <v>20</v>
      </c>
      <c r="L3509" s="72" t="s">
        <v>148</v>
      </c>
      <c r="M3509" s="72"/>
    </row>
    <row r="3510" spans="2:13" x14ac:dyDescent="0.25">
      <c r="B3510" s="72" t="s">
        <v>12</v>
      </c>
      <c r="C3510" s="72" t="s">
        <v>13</v>
      </c>
      <c r="D3510" s="72" t="s">
        <v>14</v>
      </c>
      <c r="E3510" s="72" t="s">
        <v>79</v>
      </c>
      <c r="F3510" s="73">
        <v>-11160</v>
      </c>
      <c r="G3510" s="72" t="s">
        <v>16</v>
      </c>
      <c r="H3510" s="72" t="s">
        <v>24</v>
      </c>
      <c r="I3510" s="72" t="s">
        <v>18</v>
      </c>
      <c r="J3510" s="72" t="s">
        <v>19</v>
      </c>
      <c r="K3510" s="72" t="s">
        <v>63</v>
      </c>
      <c r="L3510" s="72" t="s">
        <v>564</v>
      </c>
      <c r="M3510" s="72"/>
    </row>
    <row r="3511" spans="2:13" x14ac:dyDescent="0.25">
      <c r="B3511" s="72" t="s">
        <v>12</v>
      </c>
      <c r="C3511" s="72" t="s">
        <v>13</v>
      </c>
      <c r="D3511" s="72" t="s">
        <v>14</v>
      </c>
      <c r="E3511" s="72" t="s">
        <v>39</v>
      </c>
      <c r="F3511" s="73">
        <v>-6</v>
      </c>
      <c r="G3511" s="72" t="s">
        <v>16</v>
      </c>
      <c r="H3511" s="72" t="s">
        <v>17</v>
      </c>
      <c r="I3511" s="72" t="s">
        <v>48</v>
      </c>
      <c r="J3511" s="72" t="s">
        <v>19</v>
      </c>
      <c r="K3511" s="72" t="s">
        <v>25</v>
      </c>
      <c r="L3511" s="72" t="s">
        <v>191</v>
      </c>
      <c r="M3511" s="72"/>
    </row>
    <row r="3512" spans="2:13" x14ac:dyDescent="0.25">
      <c r="B3512" s="72" t="s">
        <v>12</v>
      </c>
      <c r="C3512" s="72" t="s">
        <v>13</v>
      </c>
      <c r="D3512" s="72" t="s">
        <v>14</v>
      </c>
      <c r="E3512" s="72" t="s">
        <v>36</v>
      </c>
      <c r="F3512" s="73">
        <v>108304</v>
      </c>
      <c r="G3512" s="72" t="s">
        <v>16</v>
      </c>
      <c r="H3512" s="72" t="s">
        <v>17</v>
      </c>
      <c r="I3512" s="72" t="s">
        <v>18</v>
      </c>
      <c r="J3512" s="72" t="s">
        <v>19</v>
      </c>
      <c r="K3512" s="72" t="s">
        <v>49</v>
      </c>
      <c r="L3512" s="72" t="s">
        <v>167</v>
      </c>
      <c r="M3512" s="72" t="s">
        <v>29</v>
      </c>
    </row>
    <row r="3513" spans="2:13" x14ac:dyDescent="0.25">
      <c r="B3513" s="72" t="s">
        <v>12</v>
      </c>
      <c r="C3513" s="72" t="s">
        <v>13</v>
      </c>
      <c r="D3513" s="72" t="s">
        <v>14</v>
      </c>
      <c r="E3513" s="72" t="s">
        <v>81</v>
      </c>
      <c r="F3513" s="73">
        <v>228526</v>
      </c>
      <c r="G3513" s="72" t="s">
        <v>16</v>
      </c>
      <c r="H3513" s="72" t="s">
        <v>17</v>
      </c>
      <c r="I3513" s="72" t="s">
        <v>18</v>
      </c>
      <c r="J3513" s="72" t="s">
        <v>19</v>
      </c>
      <c r="K3513" s="72" t="s">
        <v>25</v>
      </c>
      <c r="L3513" s="72" t="s">
        <v>467</v>
      </c>
      <c r="M3513" s="72" t="s">
        <v>47</v>
      </c>
    </row>
    <row r="3514" spans="2:13" x14ac:dyDescent="0.25">
      <c r="B3514" s="72" t="s">
        <v>12</v>
      </c>
      <c r="C3514" s="72" t="s">
        <v>13</v>
      </c>
      <c r="D3514" s="72" t="s">
        <v>14</v>
      </c>
      <c r="E3514" s="72" t="s">
        <v>30</v>
      </c>
      <c r="F3514" s="73">
        <v>-20151</v>
      </c>
      <c r="G3514" s="72" t="s">
        <v>16</v>
      </c>
      <c r="H3514" s="72" t="s">
        <v>17</v>
      </c>
      <c r="I3514" s="72" t="s">
        <v>18</v>
      </c>
      <c r="J3514" s="72" t="s">
        <v>19</v>
      </c>
      <c r="K3514" s="72" t="s">
        <v>25</v>
      </c>
      <c r="L3514" s="72" t="s">
        <v>481</v>
      </c>
      <c r="M3514" s="72"/>
    </row>
    <row r="3515" spans="2:13" x14ac:dyDescent="0.25">
      <c r="B3515" s="72" t="s">
        <v>12</v>
      </c>
      <c r="C3515" s="72" t="s">
        <v>13</v>
      </c>
      <c r="D3515" s="72" t="s">
        <v>14</v>
      </c>
      <c r="E3515" s="72" t="s">
        <v>15</v>
      </c>
      <c r="F3515" s="73">
        <v>367385</v>
      </c>
      <c r="G3515" s="72" t="s">
        <v>16</v>
      </c>
      <c r="H3515" s="72" t="s">
        <v>24</v>
      </c>
      <c r="I3515" s="72" t="s">
        <v>18</v>
      </c>
      <c r="J3515" s="72" t="s">
        <v>19</v>
      </c>
      <c r="K3515" s="72" t="s">
        <v>25</v>
      </c>
      <c r="L3515" s="72" t="s">
        <v>268</v>
      </c>
      <c r="M3515" s="72" t="s">
        <v>184</v>
      </c>
    </row>
    <row r="3516" spans="2:13" x14ac:dyDescent="0.25">
      <c r="B3516" s="72" t="s">
        <v>12</v>
      </c>
      <c r="C3516" s="72" t="s">
        <v>13</v>
      </c>
      <c r="D3516" s="72" t="s">
        <v>14</v>
      </c>
      <c r="E3516" s="72" t="s">
        <v>74</v>
      </c>
      <c r="F3516" s="73">
        <v>182481</v>
      </c>
      <c r="G3516" s="72" t="s">
        <v>16</v>
      </c>
      <c r="H3516" s="72" t="s">
        <v>17</v>
      </c>
      <c r="I3516" s="72" t="s">
        <v>18</v>
      </c>
      <c r="J3516" s="72" t="s">
        <v>19</v>
      </c>
      <c r="K3516" s="72" t="s">
        <v>25</v>
      </c>
      <c r="L3516" s="72" t="s">
        <v>110</v>
      </c>
      <c r="M3516" s="72" t="s">
        <v>29</v>
      </c>
    </row>
    <row r="3517" spans="2:13" x14ac:dyDescent="0.25">
      <c r="B3517" s="72" t="s">
        <v>12</v>
      </c>
      <c r="C3517" s="72" t="s">
        <v>13</v>
      </c>
      <c r="D3517" s="72" t="s">
        <v>14</v>
      </c>
      <c r="E3517" s="72" t="s">
        <v>94</v>
      </c>
      <c r="F3517" s="73">
        <v>132</v>
      </c>
      <c r="G3517" s="72" t="s">
        <v>16</v>
      </c>
      <c r="H3517" s="72" t="s">
        <v>17</v>
      </c>
      <c r="I3517" s="72" t="s">
        <v>18</v>
      </c>
      <c r="J3517" s="72" t="s">
        <v>19</v>
      </c>
      <c r="K3517" s="72" t="s">
        <v>37</v>
      </c>
      <c r="L3517" s="72" t="s">
        <v>658</v>
      </c>
      <c r="M3517" s="72"/>
    </row>
    <row r="3518" spans="2:13" x14ac:dyDescent="0.25">
      <c r="B3518" s="72" t="s">
        <v>12</v>
      </c>
      <c r="C3518" s="72" t="s">
        <v>13</v>
      </c>
      <c r="D3518" s="72" t="s">
        <v>14</v>
      </c>
      <c r="E3518" s="72" t="s">
        <v>41</v>
      </c>
      <c r="F3518" s="73">
        <v>-3057</v>
      </c>
      <c r="G3518" s="72" t="s">
        <v>16</v>
      </c>
      <c r="H3518" s="72" t="s">
        <v>17</v>
      </c>
      <c r="I3518" s="72" t="s">
        <v>18</v>
      </c>
      <c r="J3518" s="72" t="s">
        <v>19</v>
      </c>
      <c r="K3518" s="72" t="s">
        <v>37</v>
      </c>
      <c r="L3518" s="72" t="s">
        <v>232</v>
      </c>
      <c r="M3518" s="72"/>
    </row>
    <row r="3519" spans="2:13" x14ac:dyDescent="0.25">
      <c r="B3519" s="72" t="s">
        <v>12</v>
      </c>
      <c r="C3519" s="72" t="s">
        <v>13</v>
      </c>
      <c r="D3519" s="72" t="s">
        <v>14</v>
      </c>
      <c r="E3519" s="72" t="s">
        <v>79</v>
      </c>
      <c r="F3519" s="73">
        <v>-1700</v>
      </c>
      <c r="G3519" s="72" t="s">
        <v>16</v>
      </c>
      <c r="H3519" s="72" t="s">
        <v>24</v>
      </c>
      <c r="I3519" s="72" t="s">
        <v>18</v>
      </c>
      <c r="J3519" s="72" t="s">
        <v>19</v>
      </c>
      <c r="K3519" s="72" t="s">
        <v>25</v>
      </c>
      <c r="L3519" s="72" t="s">
        <v>87</v>
      </c>
      <c r="M3519" s="72"/>
    </row>
    <row r="3520" spans="2:13" x14ac:dyDescent="0.25">
      <c r="B3520" s="72" t="s">
        <v>12</v>
      </c>
      <c r="C3520" s="72" t="s">
        <v>13</v>
      </c>
      <c r="D3520" s="72" t="s">
        <v>14</v>
      </c>
      <c r="E3520" s="72" t="s">
        <v>74</v>
      </c>
      <c r="F3520" s="73">
        <v>30</v>
      </c>
      <c r="G3520" s="72" t="s">
        <v>16</v>
      </c>
      <c r="H3520" s="72" t="s">
        <v>17</v>
      </c>
      <c r="I3520" s="72" t="s">
        <v>18</v>
      </c>
      <c r="J3520" s="72" t="s">
        <v>19</v>
      </c>
      <c r="K3520" s="72" t="s">
        <v>49</v>
      </c>
      <c r="L3520" s="72" t="s">
        <v>167</v>
      </c>
      <c r="M3520" s="72" t="s">
        <v>302</v>
      </c>
    </row>
    <row r="3521" spans="2:13" x14ac:dyDescent="0.25">
      <c r="B3521" s="72" t="s">
        <v>12</v>
      </c>
      <c r="C3521" s="72" t="s">
        <v>13</v>
      </c>
      <c r="D3521" s="72" t="s">
        <v>14</v>
      </c>
      <c r="E3521" s="72" t="s">
        <v>83</v>
      </c>
      <c r="F3521" s="73">
        <v>254058</v>
      </c>
      <c r="G3521" s="72" t="s">
        <v>16</v>
      </c>
      <c r="H3521" s="72" t="s">
        <v>24</v>
      </c>
      <c r="I3521" s="72" t="s">
        <v>18</v>
      </c>
      <c r="J3521" s="72" t="s">
        <v>19</v>
      </c>
      <c r="K3521" s="72" t="s">
        <v>25</v>
      </c>
      <c r="L3521" s="72" t="s">
        <v>84</v>
      </c>
      <c r="M3521" s="72"/>
    </row>
    <row r="3522" spans="2:13" x14ac:dyDescent="0.25">
      <c r="B3522" s="72" t="s">
        <v>12</v>
      </c>
      <c r="C3522" s="72" t="s">
        <v>13</v>
      </c>
      <c r="D3522" s="72" t="s">
        <v>14</v>
      </c>
      <c r="E3522" s="72" t="s">
        <v>65</v>
      </c>
      <c r="F3522" s="73">
        <v>27398</v>
      </c>
      <c r="G3522" s="72" t="s">
        <v>16</v>
      </c>
      <c r="H3522" s="72" t="s">
        <v>24</v>
      </c>
      <c r="I3522" s="72" t="s">
        <v>18</v>
      </c>
      <c r="J3522" s="72" t="s">
        <v>19</v>
      </c>
      <c r="K3522" s="72" t="s">
        <v>63</v>
      </c>
      <c r="L3522" s="72" t="s">
        <v>452</v>
      </c>
      <c r="M3522" s="72" t="s">
        <v>133</v>
      </c>
    </row>
    <row r="3523" spans="2:13" x14ac:dyDescent="0.25">
      <c r="B3523" s="72" t="s">
        <v>12</v>
      </c>
      <c r="C3523" s="72" t="s">
        <v>13</v>
      </c>
      <c r="D3523" s="72" t="s">
        <v>14</v>
      </c>
      <c r="E3523" s="72" t="s">
        <v>94</v>
      </c>
      <c r="F3523" s="73">
        <v>451</v>
      </c>
      <c r="G3523" s="72" t="s">
        <v>16</v>
      </c>
      <c r="H3523" s="72" t="s">
        <v>24</v>
      </c>
      <c r="I3523" s="72" t="s">
        <v>18</v>
      </c>
      <c r="J3523" s="72" t="s">
        <v>227</v>
      </c>
      <c r="K3523" s="72" t="s">
        <v>157</v>
      </c>
      <c r="L3523" s="72" t="s">
        <v>414</v>
      </c>
      <c r="M3523" s="72"/>
    </row>
    <row r="3524" spans="2:13" x14ac:dyDescent="0.25">
      <c r="B3524" s="72" t="s">
        <v>12</v>
      </c>
      <c r="C3524" s="72" t="s">
        <v>13</v>
      </c>
      <c r="D3524" s="72" t="s">
        <v>14</v>
      </c>
      <c r="E3524" s="72" t="s">
        <v>55</v>
      </c>
      <c r="F3524" s="73">
        <v>120856</v>
      </c>
      <c r="G3524" s="72" t="s">
        <v>16</v>
      </c>
      <c r="H3524" s="72" t="s">
        <v>24</v>
      </c>
      <c r="I3524" s="72" t="s">
        <v>18</v>
      </c>
      <c r="J3524" s="72" t="s">
        <v>19</v>
      </c>
      <c r="K3524" s="72" t="s">
        <v>43</v>
      </c>
      <c r="L3524" s="72" t="s">
        <v>501</v>
      </c>
      <c r="M3524" s="72" t="s">
        <v>29</v>
      </c>
    </row>
    <row r="3525" spans="2:13" x14ac:dyDescent="0.25">
      <c r="B3525" s="72" t="s">
        <v>12</v>
      </c>
      <c r="C3525" s="72" t="s">
        <v>13</v>
      </c>
      <c r="D3525" s="72" t="s">
        <v>14</v>
      </c>
      <c r="E3525" s="72" t="s">
        <v>36</v>
      </c>
      <c r="F3525" s="73">
        <v>230138</v>
      </c>
      <c r="G3525" s="72" t="s">
        <v>16</v>
      </c>
      <c r="H3525" s="72" t="s">
        <v>24</v>
      </c>
      <c r="I3525" s="72" t="s">
        <v>18</v>
      </c>
      <c r="J3525" s="72" t="s">
        <v>19</v>
      </c>
      <c r="K3525" s="72" t="s">
        <v>20</v>
      </c>
      <c r="L3525" s="72" t="s">
        <v>226</v>
      </c>
      <c r="M3525" s="72" t="s">
        <v>47</v>
      </c>
    </row>
    <row r="3526" spans="2:13" x14ac:dyDescent="0.25">
      <c r="B3526" s="72" t="s">
        <v>12</v>
      </c>
      <c r="C3526" s="72" t="s">
        <v>13</v>
      </c>
      <c r="D3526" s="72" t="s">
        <v>14</v>
      </c>
      <c r="E3526" s="72" t="s">
        <v>55</v>
      </c>
      <c r="F3526" s="73">
        <v>926098</v>
      </c>
      <c r="G3526" s="72" t="s">
        <v>16</v>
      </c>
      <c r="H3526" s="72" t="s">
        <v>24</v>
      </c>
      <c r="I3526" s="72" t="s">
        <v>18</v>
      </c>
      <c r="J3526" s="72" t="s">
        <v>19</v>
      </c>
      <c r="K3526" s="72" t="s">
        <v>205</v>
      </c>
      <c r="L3526" s="72" t="s">
        <v>206</v>
      </c>
      <c r="M3526" s="72" t="s">
        <v>112</v>
      </c>
    </row>
    <row r="3527" spans="2:13" x14ac:dyDescent="0.25">
      <c r="B3527" s="72" t="s">
        <v>12</v>
      </c>
      <c r="C3527" s="72" t="s">
        <v>13</v>
      </c>
      <c r="D3527" s="72" t="s">
        <v>14</v>
      </c>
      <c r="E3527" s="72" t="s">
        <v>152</v>
      </c>
      <c r="F3527" s="73">
        <v>-54069</v>
      </c>
      <c r="G3527" s="72" t="s">
        <v>16</v>
      </c>
      <c r="H3527" s="72" t="s">
        <v>24</v>
      </c>
      <c r="I3527" s="72" t="s">
        <v>18</v>
      </c>
      <c r="J3527" s="72" t="s">
        <v>19</v>
      </c>
      <c r="K3527" s="72" t="s">
        <v>205</v>
      </c>
      <c r="L3527" s="72" t="s">
        <v>206</v>
      </c>
      <c r="M3527" s="72"/>
    </row>
    <row r="3528" spans="2:13" x14ac:dyDescent="0.25">
      <c r="B3528" s="72" t="s">
        <v>12</v>
      </c>
      <c r="C3528" s="72" t="s">
        <v>13</v>
      </c>
      <c r="D3528" s="72" t="s">
        <v>14</v>
      </c>
      <c r="E3528" s="72" t="s">
        <v>68</v>
      </c>
      <c r="F3528" s="73">
        <v>-42086</v>
      </c>
      <c r="G3528" s="72" t="s">
        <v>16</v>
      </c>
      <c r="H3528" s="72" t="s">
        <v>24</v>
      </c>
      <c r="I3528" s="72" t="s">
        <v>18</v>
      </c>
      <c r="J3528" s="72" t="s">
        <v>19</v>
      </c>
      <c r="K3528" s="72" t="s">
        <v>63</v>
      </c>
      <c r="L3528" s="72" t="s">
        <v>553</v>
      </c>
      <c r="M3528" s="72"/>
    </row>
    <row r="3529" spans="2:13" x14ac:dyDescent="0.25">
      <c r="B3529" s="72" t="s">
        <v>12</v>
      </c>
      <c r="C3529" s="72" t="s">
        <v>13</v>
      </c>
      <c r="D3529" s="72" t="s">
        <v>14</v>
      </c>
      <c r="E3529" s="72" t="s">
        <v>41</v>
      </c>
      <c r="F3529" s="73">
        <v>-3895</v>
      </c>
      <c r="G3529" s="72" t="s">
        <v>16</v>
      </c>
      <c r="H3529" s="72" t="s">
        <v>17</v>
      </c>
      <c r="I3529" s="72" t="s">
        <v>18</v>
      </c>
      <c r="J3529" s="72" t="s">
        <v>19</v>
      </c>
      <c r="K3529" s="72" t="s">
        <v>25</v>
      </c>
      <c r="L3529" s="72" t="s">
        <v>234</v>
      </c>
      <c r="M3529" s="72"/>
    </row>
    <row r="3530" spans="2:13" x14ac:dyDescent="0.25">
      <c r="B3530" s="72" t="s">
        <v>12</v>
      </c>
      <c r="C3530" s="72" t="s">
        <v>13</v>
      </c>
      <c r="D3530" s="72" t="s">
        <v>14</v>
      </c>
      <c r="E3530" s="72" t="s">
        <v>83</v>
      </c>
      <c r="F3530" s="73">
        <v>3068</v>
      </c>
      <c r="G3530" s="72" t="s">
        <v>16</v>
      </c>
      <c r="H3530" s="72" t="s">
        <v>17</v>
      </c>
      <c r="I3530" s="72" t="s">
        <v>18</v>
      </c>
      <c r="J3530" s="72" t="s">
        <v>19</v>
      </c>
      <c r="K3530" s="72" t="s">
        <v>25</v>
      </c>
      <c r="L3530" s="72" t="s">
        <v>385</v>
      </c>
      <c r="M3530" s="72"/>
    </row>
    <row r="3531" spans="2:13" x14ac:dyDescent="0.25">
      <c r="B3531" s="72" t="s">
        <v>12</v>
      </c>
      <c r="C3531" s="72" t="s">
        <v>13</v>
      </c>
      <c r="D3531" s="72" t="s">
        <v>14</v>
      </c>
      <c r="E3531" s="72" t="s">
        <v>94</v>
      </c>
      <c r="F3531" s="73">
        <v>50523</v>
      </c>
      <c r="G3531" s="72" t="s">
        <v>16</v>
      </c>
      <c r="H3531" s="72" t="s">
        <v>24</v>
      </c>
      <c r="I3531" s="72" t="s">
        <v>48</v>
      </c>
      <c r="J3531" s="72" t="s">
        <v>19</v>
      </c>
      <c r="K3531" s="72" t="s">
        <v>43</v>
      </c>
      <c r="L3531" s="72" t="s">
        <v>336</v>
      </c>
      <c r="M3531" s="72"/>
    </row>
    <row r="3532" spans="2:13" x14ac:dyDescent="0.25">
      <c r="B3532" s="72" t="s">
        <v>12</v>
      </c>
      <c r="C3532" s="72" t="s">
        <v>13</v>
      </c>
      <c r="D3532" s="72" t="s">
        <v>14</v>
      </c>
      <c r="E3532" s="72" t="s">
        <v>83</v>
      </c>
      <c r="F3532" s="73">
        <v>2071499</v>
      </c>
      <c r="G3532" s="72" t="s">
        <v>16</v>
      </c>
      <c r="H3532" s="72" t="s">
        <v>24</v>
      </c>
      <c r="I3532" s="72" t="s">
        <v>18</v>
      </c>
      <c r="J3532" s="72" t="s">
        <v>19</v>
      </c>
      <c r="K3532" s="72" t="s">
        <v>37</v>
      </c>
      <c r="L3532" s="72" t="s">
        <v>59</v>
      </c>
      <c r="M3532" s="72"/>
    </row>
    <row r="3533" spans="2:13" x14ac:dyDescent="0.25">
      <c r="B3533" s="72" t="s">
        <v>12</v>
      </c>
      <c r="C3533" s="72" t="s">
        <v>13</v>
      </c>
      <c r="D3533" s="72" t="s">
        <v>14</v>
      </c>
      <c r="E3533" s="72" t="s">
        <v>85</v>
      </c>
      <c r="F3533" s="73">
        <v>429058</v>
      </c>
      <c r="G3533" s="72" t="s">
        <v>16</v>
      </c>
      <c r="H3533" s="72" t="s">
        <v>24</v>
      </c>
      <c r="I3533" s="72" t="s">
        <v>18</v>
      </c>
      <c r="J3533" s="72" t="s">
        <v>19</v>
      </c>
      <c r="K3533" s="72" t="s">
        <v>25</v>
      </c>
      <c r="L3533" s="72" t="s">
        <v>220</v>
      </c>
      <c r="M3533" s="72"/>
    </row>
    <row r="3534" spans="2:13" x14ac:dyDescent="0.25">
      <c r="B3534" s="72" t="s">
        <v>12</v>
      </c>
      <c r="C3534" s="72" t="s">
        <v>13</v>
      </c>
      <c r="D3534" s="72" t="s">
        <v>14</v>
      </c>
      <c r="E3534" s="72" t="s">
        <v>65</v>
      </c>
      <c r="F3534" s="73">
        <v>27382</v>
      </c>
      <c r="G3534" s="72" t="s">
        <v>16</v>
      </c>
      <c r="H3534" s="72" t="s">
        <v>24</v>
      </c>
      <c r="I3534" s="72" t="s">
        <v>18</v>
      </c>
      <c r="J3534" s="72" t="s">
        <v>19</v>
      </c>
      <c r="K3534" s="72" t="s">
        <v>31</v>
      </c>
      <c r="L3534" s="72" t="s">
        <v>32</v>
      </c>
      <c r="M3534" s="72" t="s">
        <v>133</v>
      </c>
    </row>
    <row r="3535" spans="2:13" x14ac:dyDescent="0.25">
      <c r="B3535" s="72" t="s">
        <v>12</v>
      </c>
      <c r="C3535" s="72" t="s">
        <v>13</v>
      </c>
      <c r="D3535" s="72" t="s">
        <v>14</v>
      </c>
      <c r="E3535" s="72" t="s">
        <v>30</v>
      </c>
      <c r="F3535" s="73">
        <v>-675</v>
      </c>
      <c r="G3535" s="72" t="s">
        <v>16</v>
      </c>
      <c r="H3535" s="72" t="s">
        <v>24</v>
      </c>
      <c r="I3535" s="72" t="s">
        <v>18</v>
      </c>
      <c r="J3535" s="72" t="s">
        <v>19</v>
      </c>
      <c r="K3535" s="72" t="s">
        <v>63</v>
      </c>
      <c r="L3535" s="72" t="s">
        <v>562</v>
      </c>
      <c r="M3535" s="72"/>
    </row>
    <row r="3536" spans="2:13" x14ac:dyDescent="0.25">
      <c r="B3536" s="72" t="s">
        <v>12</v>
      </c>
      <c r="C3536" s="72" t="s">
        <v>13</v>
      </c>
      <c r="D3536" s="72" t="s">
        <v>14</v>
      </c>
      <c r="E3536" s="72" t="s">
        <v>300</v>
      </c>
      <c r="F3536" s="73">
        <v>175379</v>
      </c>
      <c r="G3536" s="72" t="s">
        <v>16</v>
      </c>
      <c r="H3536" s="72" t="s">
        <v>24</v>
      </c>
      <c r="I3536" s="72" t="s">
        <v>18</v>
      </c>
      <c r="J3536" s="72" t="s">
        <v>19</v>
      </c>
      <c r="K3536" s="72" t="s">
        <v>25</v>
      </c>
      <c r="L3536" s="72" t="s">
        <v>537</v>
      </c>
      <c r="M3536" s="72" t="s">
        <v>57</v>
      </c>
    </row>
    <row r="3537" spans="2:13" x14ac:dyDescent="0.25">
      <c r="B3537" s="72" t="s">
        <v>12</v>
      </c>
      <c r="C3537" s="72" t="s">
        <v>13</v>
      </c>
      <c r="D3537" s="72" t="s">
        <v>14</v>
      </c>
      <c r="E3537" s="72" t="s">
        <v>79</v>
      </c>
      <c r="F3537" s="73">
        <v>-4</v>
      </c>
      <c r="G3537" s="72" t="s">
        <v>16</v>
      </c>
      <c r="H3537" s="72" t="s">
        <v>17</v>
      </c>
      <c r="I3537" s="72" t="s">
        <v>18</v>
      </c>
      <c r="J3537" s="72" t="s">
        <v>227</v>
      </c>
      <c r="K3537" s="72" t="s">
        <v>25</v>
      </c>
      <c r="L3537" s="72" t="s">
        <v>563</v>
      </c>
      <c r="M3537" s="72"/>
    </row>
    <row r="3538" spans="2:13" x14ac:dyDescent="0.25">
      <c r="B3538" s="72" t="s">
        <v>12</v>
      </c>
      <c r="C3538" s="72" t="s">
        <v>13</v>
      </c>
      <c r="D3538" s="72" t="s">
        <v>14</v>
      </c>
      <c r="E3538" s="72" t="s">
        <v>15</v>
      </c>
      <c r="F3538" s="73">
        <v>3857159</v>
      </c>
      <c r="G3538" s="72" t="s">
        <v>16</v>
      </c>
      <c r="H3538" s="72" t="s">
        <v>24</v>
      </c>
      <c r="I3538" s="72" t="s">
        <v>18</v>
      </c>
      <c r="J3538" s="72" t="s">
        <v>19</v>
      </c>
      <c r="K3538" s="72" t="s">
        <v>102</v>
      </c>
      <c r="L3538" s="72" t="s">
        <v>429</v>
      </c>
      <c r="M3538" s="72" t="s">
        <v>184</v>
      </c>
    </row>
    <row r="3539" spans="2:13" x14ac:dyDescent="0.25">
      <c r="B3539" s="72" t="s">
        <v>12</v>
      </c>
      <c r="C3539" s="72" t="s">
        <v>13</v>
      </c>
      <c r="D3539" s="72" t="s">
        <v>14</v>
      </c>
      <c r="E3539" s="72" t="s">
        <v>81</v>
      </c>
      <c r="F3539" s="73">
        <v>1251203</v>
      </c>
      <c r="G3539" s="72" t="s">
        <v>16</v>
      </c>
      <c r="H3539" s="72" t="s">
        <v>24</v>
      </c>
      <c r="I3539" s="72" t="s">
        <v>18</v>
      </c>
      <c r="J3539" s="72" t="s">
        <v>19</v>
      </c>
      <c r="K3539" s="72" t="s">
        <v>49</v>
      </c>
      <c r="L3539" s="72" t="s">
        <v>105</v>
      </c>
      <c r="M3539" s="72" t="s">
        <v>29</v>
      </c>
    </row>
    <row r="3540" spans="2:13" x14ac:dyDescent="0.25">
      <c r="B3540" s="72" t="s">
        <v>12</v>
      </c>
      <c r="C3540" s="72" t="s">
        <v>13</v>
      </c>
      <c r="D3540" s="72" t="s">
        <v>14</v>
      </c>
      <c r="E3540" s="72" t="s">
        <v>353</v>
      </c>
      <c r="F3540" s="73">
        <v>26868</v>
      </c>
      <c r="G3540" s="72" t="s">
        <v>16</v>
      </c>
      <c r="H3540" s="72" t="s">
        <v>24</v>
      </c>
      <c r="I3540" s="72" t="s">
        <v>18</v>
      </c>
      <c r="J3540" s="72" t="s">
        <v>19</v>
      </c>
      <c r="K3540" s="72" t="s">
        <v>37</v>
      </c>
      <c r="L3540" s="72" t="s">
        <v>291</v>
      </c>
      <c r="M3540" s="72" t="s">
        <v>67</v>
      </c>
    </row>
    <row r="3541" spans="2:13" x14ac:dyDescent="0.25">
      <c r="B3541" s="72" t="s">
        <v>12</v>
      </c>
      <c r="C3541" s="72" t="s">
        <v>13</v>
      </c>
      <c r="D3541" s="72" t="s">
        <v>14</v>
      </c>
      <c r="E3541" s="72" t="s">
        <v>81</v>
      </c>
      <c r="F3541" s="73">
        <v>28500</v>
      </c>
      <c r="G3541" s="72" t="s">
        <v>16</v>
      </c>
      <c r="H3541" s="72" t="s">
        <v>24</v>
      </c>
      <c r="I3541" s="72" t="s">
        <v>18</v>
      </c>
      <c r="J3541" s="72" t="s">
        <v>19</v>
      </c>
      <c r="K3541" s="72" t="s">
        <v>117</v>
      </c>
      <c r="L3541" s="72" t="s">
        <v>197</v>
      </c>
      <c r="M3541" s="72" t="s">
        <v>47</v>
      </c>
    </row>
    <row r="3542" spans="2:13" x14ac:dyDescent="0.25">
      <c r="B3542" s="72" t="s">
        <v>12</v>
      </c>
      <c r="C3542" s="72" t="s">
        <v>13</v>
      </c>
      <c r="D3542" s="72" t="s">
        <v>14</v>
      </c>
      <c r="E3542" s="72" t="s">
        <v>83</v>
      </c>
      <c r="F3542" s="73">
        <v>478469</v>
      </c>
      <c r="G3542" s="72" t="s">
        <v>16</v>
      </c>
      <c r="H3542" s="72" t="s">
        <v>24</v>
      </c>
      <c r="I3542" s="72" t="s">
        <v>18</v>
      </c>
      <c r="J3542" s="72" t="s">
        <v>19</v>
      </c>
      <c r="K3542" s="72" t="s">
        <v>37</v>
      </c>
      <c r="L3542" s="72" t="s">
        <v>310</v>
      </c>
      <c r="M3542" s="72"/>
    </row>
    <row r="3543" spans="2:13" x14ac:dyDescent="0.25">
      <c r="B3543" s="72" t="s">
        <v>12</v>
      </c>
      <c r="C3543" s="72" t="s">
        <v>13</v>
      </c>
      <c r="D3543" s="72" t="s">
        <v>14</v>
      </c>
      <c r="E3543" s="72" t="s">
        <v>300</v>
      </c>
      <c r="F3543" s="73">
        <v>272073</v>
      </c>
      <c r="G3543" s="72" t="s">
        <v>16</v>
      </c>
      <c r="H3543" s="72" t="s">
        <v>24</v>
      </c>
      <c r="I3543" s="72" t="s">
        <v>18</v>
      </c>
      <c r="J3543" s="72" t="s">
        <v>19</v>
      </c>
      <c r="K3543" s="72" t="s">
        <v>25</v>
      </c>
      <c r="L3543" s="72" t="s">
        <v>165</v>
      </c>
      <c r="M3543" s="72" t="s">
        <v>29</v>
      </c>
    </row>
    <row r="3544" spans="2:13" x14ac:dyDescent="0.25">
      <c r="B3544" s="72" t="s">
        <v>12</v>
      </c>
      <c r="C3544" s="72" t="s">
        <v>13</v>
      </c>
      <c r="D3544" s="72" t="s">
        <v>14</v>
      </c>
      <c r="E3544" s="72" t="s">
        <v>36</v>
      </c>
      <c r="F3544" s="73">
        <v>1941660</v>
      </c>
      <c r="G3544" s="72" t="s">
        <v>16</v>
      </c>
      <c r="H3544" s="72" t="s">
        <v>24</v>
      </c>
      <c r="I3544" s="72" t="s">
        <v>18</v>
      </c>
      <c r="J3544" s="72" t="s">
        <v>19</v>
      </c>
      <c r="K3544" s="72" t="s">
        <v>37</v>
      </c>
      <c r="L3544" s="72" t="s">
        <v>301</v>
      </c>
      <c r="M3544" s="72" t="s">
        <v>29</v>
      </c>
    </row>
    <row r="3545" spans="2:13" x14ac:dyDescent="0.25">
      <c r="B3545" s="72" t="s">
        <v>12</v>
      </c>
      <c r="C3545" s="72" t="s">
        <v>13</v>
      </c>
      <c r="D3545" s="72" t="s">
        <v>14</v>
      </c>
      <c r="E3545" s="72" t="s">
        <v>41</v>
      </c>
      <c r="F3545" s="73">
        <v>-10</v>
      </c>
      <c r="G3545" s="72" t="s">
        <v>16</v>
      </c>
      <c r="H3545" s="72" t="s">
        <v>24</v>
      </c>
      <c r="I3545" s="72" t="s">
        <v>18</v>
      </c>
      <c r="J3545" s="72" t="s">
        <v>19</v>
      </c>
      <c r="K3545" s="72" t="s">
        <v>130</v>
      </c>
      <c r="L3545" s="72" t="s">
        <v>612</v>
      </c>
      <c r="M3545" s="72"/>
    </row>
    <row r="3546" spans="2:13" x14ac:dyDescent="0.25">
      <c r="B3546" s="72" t="s">
        <v>12</v>
      </c>
      <c r="C3546" s="72" t="s">
        <v>13</v>
      </c>
      <c r="D3546" s="72" t="s">
        <v>14</v>
      </c>
      <c r="E3546" s="72" t="s">
        <v>258</v>
      </c>
      <c r="F3546" s="73">
        <v>242792</v>
      </c>
      <c r="G3546" s="72" t="s">
        <v>16</v>
      </c>
      <c r="H3546" s="72" t="s">
        <v>17</v>
      </c>
      <c r="I3546" s="72" t="s">
        <v>18</v>
      </c>
      <c r="J3546" s="72" t="s">
        <v>19</v>
      </c>
      <c r="K3546" s="72" t="s">
        <v>25</v>
      </c>
      <c r="L3546" s="72" t="s">
        <v>262</v>
      </c>
      <c r="M3546" s="72" t="s">
        <v>72</v>
      </c>
    </row>
    <row r="3547" spans="2:13" x14ac:dyDescent="0.25">
      <c r="B3547" s="72" t="s">
        <v>12</v>
      </c>
      <c r="C3547" s="72" t="s">
        <v>13</v>
      </c>
      <c r="D3547" s="72" t="s">
        <v>14</v>
      </c>
      <c r="E3547" s="72" t="s">
        <v>58</v>
      </c>
      <c r="F3547" s="73">
        <v>450305</v>
      </c>
      <c r="G3547" s="72" t="s">
        <v>16</v>
      </c>
      <c r="H3547" s="72" t="s">
        <v>24</v>
      </c>
      <c r="I3547" s="72" t="s">
        <v>18</v>
      </c>
      <c r="J3547" s="72" t="s">
        <v>19</v>
      </c>
      <c r="K3547" s="72" t="s">
        <v>117</v>
      </c>
      <c r="L3547" s="72" t="s">
        <v>168</v>
      </c>
      <c r="M3547" s="72" t="s">
        <v>35</v>
      </c>
    </row>
    <row r="3548" spans="2:13" x14ac:dyDescent="0.25">
      <c r="B3548" s="72" t="s">
        <v>12</v>
      </c>
      <c r="C3548" s="72" t="s">
        <v>13</v>
      </c>
      <c r="D3548" s="72" t="s">
        <v>14</v>
      </c>
      <c r="E3548" s="72" t="s">
        <v>81</v>
      </c>
      <c r="F3548" s="73">
        <v>344881</v>
      </c>
      <c r="G3548" s="72" t="s">
        <v>16</v>
      </c>
      <c r="H3548" s="72" t="s">
        <v>17</v>
      </c>
      <c r="I3548" s="72" t="s">
        <v>18</v>
      </c>
      <c r="J3548" s="72" t="s">
        <v>19</v>
      </c>
      <c r="K3548" s="72" t="s">
        <v>25</v>
      </c>
      <c r="L3548" s="72" t="s">
        <v>360</v>
      </c>
      <c r="M3548" s="72" t="s">
        <v>47</v>
      </c>
    </row>
    <row r="3549" spans="2:13" x14ac:dyDescent="0.25">
      <c r="B3549" s="72" t="s">
        <v>12</v>
      </c>
      <c r="C3549" s="72" t="s">
        <v>13</v>
      </c>
      <c r="D3549" s="72" t="s">
        <v>14</v>
      </c>
      <c r="E3549" s="72" t="s">
        <v>41</v>
      </c>
      <c r="F3549" s="73">
        <v>-124</v>
      </c>
      <c r="G3549" s="72" t="s">
        <v>16</v>
      </c>
      <c r="H3549" s="72" t="s">
        <v>17</v>
      </c>
      <c r="I3549" s="72" t="s">
        <v>18</v>
      </c>
      <c r="J3549" s="72" t="s">
        <v>19</v>
      </c>
      <c r="K3549" s="72" t="s">
        <v>25</v>
      </c>
      <c r="L3549" s="72" t="s">
        <v>516</v>
      </c>
      <c r="M3549" s="72"/>
    </row>
    <row r="3550" spans="2:13" x14ac:dyDescent="0.25">
      <c r="B3550" s="72" t="s">
        <v>12</v>
      </c>
      <c r="C3550" s="72" t="s">
        <v>13</v>
      </c>
      <c r="D3550" s="72" t="s">
        <v>14</v>
      </c>
      <c r="E3550" s="72" t="s">
        <v>55</v>
      </c>
      <c r="F3550" s="73">
        <v>1620933</v>
      </c>
      <c r="G3550" s="72" t="s">
        <v>16</v>
      </c>
      <c r="H3550" s="72" t="s">
        <v>24</v>
      </c>
      <c r="I3550" s="72" t="s">
        <v>18</v>
      </c>
      <c r="J3550" s="72" t="s">
        <v>19</v>
      </c>
      <c r="K3550" s="72" t="s">
        <v>63</v>
      </c>
      <c r="L3550" s="72" t="s">
        <v>465</v>
      </c>
      <c r="M3550" s="72" t="s">
        <v>47</v>
      </c>
    </row>
    <row r="3551" spans="2:13" x14ac:dyDescent="0.25">
      <c r="B3551" s="72" t="s">
        <v>12</v>
      </c>
      <c r="C3551" s="72" t="s">
        <v>13</v>
      </c>
      <c r="D3551" s="72" t="s">
        <v>14</v>
      </c>
      <c r="E3551" s="72" t="s">
        <v>51</v>
      </c>
      <c r="F3551" s="73">
        <v>1457194</v>
      </c>
      <c r="G3551" s="72" t="s">
        <v>16</v>
      </c>
      <c r="H3551" s="72" t="s">
        <v>24</v>
      </c>
      <c r="I3551" s="72" t="s">
        <v>18</v>
      </c>
      <c r="J3551" s="72" t="s">
        <v>19</v>
      </c>
      <c r="K3551" s="72" t="s">
        <v>99</v>
      </c>
      <c r="L3551" s="72" t="s">
        <v>242</v>
      </c>
      <c r="M3551" s="72"/>
    </row>
    <row r="3552" spans="2:13" x14ac:dyDescent="0.25">
      <c r="B3552" s="72" t="s">
        <v>12</v>
      </c>
      <c r="C3552" s="72" t="s">
        <v>13</v>
      </c>
      <c r="D3552" s="72" t="s">
        <v>14</v>
      </c>
      <c r="E3552" s="72" t="s">
        <v>36</v>
      </c>
      <c r="F3552" s="73">
        <v>146280</v>
      </c>
      <c r="G3552" s="72" t="s">
        <v>16</v>
      </c>
      <c r="H3552" s="72" t="s">
        <v>17</v>
      </c>
      <c r="I3552" s="72" t="s">
        <v>18</v>
      </c>
      <c r="J3552" s="72" t="s">
        <v>19</v>
      </c>
      <c r="K3552" s="72" t="s">
        <v>25</v>
      </c>
      <c r="L3552" s="72" t="s">
        <v>127</v>
      </c>
      <c r="M3552" s="72" t="s">
        <v>47</v>
      </c>
    </row>
    <row r="3553" spans="2:13" x14ac:dyDescent="0.25">
      <c r="B3553" s="72" t="s">
        <v>12</v>
      </c>
      <c r="C3553" s="72" t="s">
        <v>13</v>
      </c>
      <c r="D3553" s="72" t="s">
        <v>14</v>
      </c>
      <c r="E3553" s="72" t="s">
        <v>81</v>
      </c>
      <c r="F3553" s="73">
        <v>1269135</v>
      </c>
      <c r="G3553" s="72" t="s">
        <v>16</v>
      </c>
      <c r="H3553" s="72" t="s">
        <v>24</v>
      </c>
      <c r="I3553" s="72" t="s">
        <v>18</v>
      </c>
      <c r="J3553" s="72" t="s">
        <v>19</v>
      </c>
      <c r="K3553" s="72" t="s">
        <v>157</v>
      </c>
      <c r="L3553" s="72" t="s">
        <v>640</v>
      </c>
      <c r="M3553" s="72" t="s">
        <v>47</v>
      </c>
    </row>
    <row r="3554" spans="2:13" x14ac:dyDescent="0.25">
      <c r="B3554" s="72" t="s">
        <v>12</v>
      </c>
      <c r="C3554" s="72" t="s">
        <v>13</v>
      </c>
      <c r="D3554" s="72" t="s">
        <v>14</v>
      </c>
      <c r="E3554" s="72" t="s">
        <v>81</v>
      </c>
      <c r="F3554" s="73">
        <v>172796</v>
      </c>
      <c r="G3554" s="72" t="s">
        <v>16</v>
      </c>
      <c r="H3554" s="72" t="s">
        <v>24</v>
      </c>
      <c r="I3554" s="72" t="s">
        <v>18</v>
      </c>
      <c r="J3554" s="72" t="s">
        <v>19</v>
      </c>
      <c r="K3554" s="72" t="s">
        <v>130</v>
      </c>
      <c r="L3554" s="72" t="s">
        <v>466</v>
      </c>
      <c r="M3554" s="72" t="s">
        <v>47</v>
      </c>
    </row>
    <row r="3555" spans="2:13" x14ac:dyDescent="0.25">
      <c r="B3555" s="72" t="s">
        <v>12</v>
      </c>
      <c r="C3555" s="72" t="s">
        <v>13</v>
      </c>
      <c r="D3555" s="72" t="s">
        <v>14</v>
      </c>
      <c r="E3555" s="72" t="s">
        <v>79</v>
      </c>
      <c r="F3555" s="73">
        <v>-29362</v>
      </c>
      <c r="G3555" s="72" t="s">
        <v>16</v>
      </c>
      <c r="H3555" s="72" t="s">
        <v>24</v>
      </c>
      <c r="I3555" s="72" t="s">
        <v>18</v>
      </c>
      <c r="J3555" s="72" t="s">
        <v>19</v>
      </c>
      <c r="K3555" s="72" t="s">
        <v>25</v>
      </c>
      <c r="L3555" s="72" t="s">
        <v>244</v>
      </c>
      <c r="M3555" s="72"/>
    </row>
    <row r="3556" spans="2:13" x14ac:dyDescent="0.25">
      <c r="B3556" s="72" t="s">
        <v>12</v>
      </c>
      <c r="C3556" s="72" t="s">
        <v>13</v>
      </c>
      <c r="D3556" s="72" t="s">
        <v>14</v>
      </c>
      <c r="E3556" s="72" t="s">
        <v>258</v>
      </c>
      <c r="F3556" s="73">
        <v>368578</v>
      </c>
      <c r="G3556" s="72" t="s">
        <v>16</v>
      </c>
      <c r="H3556" s="72" t="s">
        <v>24</v>
      </c>
      <c r="I3556" s="72" t="s">
        <v>18</v>
      </c>
      <c r="J3556" s="72" t="s">
        <v>19</v>
      </c>
      <c r="K3556" s="72" t="s">
        <v>63</v>
      </c>
      <c r="L3556" s="72" t="s">
        <v>135</v>
      </c>
      <c r="M3556" s="72" t="s">
        <v>444</v>
      </c>
    </row>
    <row r="3557" spans="2:13" x14ac:dyDescent="0.25">
      <c r="B3557" s="72" t="s">
        <v>12</v>
      </c>
      <c r="C3557" s="72" t="s">
        <v>13</v>
      </c>
      <c r="D3557" s="72" t="s">
        <v>14</v>
      </c>
      <c r="E3557" s="72" t="s">
        <v>27</v>
      </c>
      <c r="F3557" s="73">
        <v>408036</v>
      </c>
      <c r="G3557" s="72" t="s">
        <v>16</v>
      </c>
      <c r="H3557" s="72" t="s">
        <v>24</v>
      </c>
      <c r="I3557" s="72" t="s">
        <v>18</v>
      </c>
      <c r="J3557" s="72" t="s">
        <v>19</v>
      </c>
      <c r="K3557" s="72" t="s">
        <v>63</v>
      </c>
      <c r="L3557" s="72" t="s">
        <v>135</v>
      </c>
      <c r="M3557" s="72" t="s">
        <v>29</v>
      </c>
    </row>
    <row r="3558" spans="2:13" x14ac:dyDescent="0.25">
      <c r="B3558" s="72" t="s">
        <v>12</v>
      </c>
      <c r="C3558" s="72" t="s">
        <v>13</v>
      </c>
      <c r="D3558" s="72" t="s">
        <v>14</v>
      </c>
      <c r="E3558" s="72" t="s">
        <v>94</v>
      </c>
      <c r="F3558" s="73">
        <v>1881</v>
      </c>
      <c r="G3558" s="72" t="s">
        <v>16</v>
      </c>
      <c r="H3558" s="72" t="s">
        <v>24</v>
      </c>
      <c r="I3558" s="72" t="s">
        <v>18</v>
      </c>
      <c r="J3558" s="72" t="s">
        <v>19</v>
      </c>
      <c r="K3558" s="72" t="s">
        <v>117</v>
      </c>
      <c r="L3558" s="72" t="s">
        <v>527</v>
      </c>
      <c r="M3558" s="72"/>
    </row>
    <row r="3559" spans="2:13" x14ac:dyDescent="0.25">
      <c r="B3559" s="72" t="s">
        <v>12</v>
      </c>
      <c r="C3559" s="72" t="s">
        <v>13</v>
      </c>
      <c r="D3559" s="72" t="s">
        <v>14</v>
      </c>
      <c r="E3559" s="72" t="s">
        <v>68</v>
      </c>
      <c r="F3559" s="73">
        <v>-6111</v>
      </c>
      <c r="G3559" s="72" t="s">
        <v>16</v>
      </c>
      <c r="H3559" s="72" t="s">
        <v>17</v>
      </c>
      <c r="I3559" s="72" t="s">
        <v>48</v>
      </c>
      <c r="J3559" s="72" t="s">
        <v>19</v>
      </c>
      <c r="K3559" s="72" t="s">
        <v>49</v>
      </c>
      <c r="L3559" s="72" t="s">
        <v>166</v>
      </c>
      <c r="M3559" s="72"/>
    </row>
    <row r="3560" spans="2:13" x14ac:dyDescent="0.25">
      <c r="B3560" s="72" t="s">
        <v>12</v>
      </c>
      <c r="C3560" s="72" t="s">
        <v>13</v>
      </c>
      <c r="D3560" s="72" t="s">
        <v>14</v>
      </c>
      <c r="E3560" s="72" t="s">
        <v>94</v>
      </c>
      <c r="F3560" s="73">
        <v>534</v>
      </c>
      <c r="G3560" s="72" t="s">
        <v>16</v>
      </c>
      <c r="H3560" s="72" t="s">
        <v>24</v>
      </c>
      <c r="I3560" s="72" t="s">
        <v>18</v>
      </c>
      <c r="J3560" s="72" t="s">
        <v>19</v>
      </c>
      <c r="K3560" s="72" t="s">
        <v>37</v>
      </c>
      <c r="L3560" s="72" t="s">
        <v>40</v>
      </c>
      <c r="M3560" s="72"/>
    </row>
    <row r="3561" spans="2:13" x14ac:dyDescent="0.25">
      <c r="B3561" s="72" t="s">
        <v>12</v>
      </c>
      <c r="C3561" s="72" t="s">
        <v>13</v>
      </c>
      <c r="D3561" s="72" t="s">
        <v>14</v>
      </c>
      <c r="E3561" s="72" t="s">
        <v>778</v>
      </c>
      <c r="F3561" s="73">
        <v>92143</v>
      </c>
      <c r="G3561" s="72" t="s">
        <v>16</v>
      </c>
      <c r="H3561" s="72" t="s">
        <v>24</v>
      </c>
      <c r="I3561" s="72" t="s">
        <v>48</v>
      </c>
      <c r="J3561" s="72" t="s">
        <v>19</v>
      </c>
      <c r="K3561" s="72"/>
      <c r="L3561" s="72"/>
      <c r="M3561" s="72" t="s">
        <v>67</v>
      </c>
    </row>
    <row r="3562" spans="2:13" x14ac:dyDescent="0.25">
      <c r="B3562" s="72" t="s">
        <v>12</v>
      </c>
      <c r="C3562" s="72" t="s">
        <v>13</v>
      </c>
      <c r="D3562" s="72" t="s">
        <v>14</v>
      </c>
      <c r="E3562" s="72" t="s">
        <v>79</v>
      </c>
      <c r="F3562" s="73">
        <v>-238</v>
      </c>
      <c r="G3562" s="72" t="s">
        <v>16</v>
      </c>
      <c r="H3562" s="72" t="s">
        <v>17</v>
      </c>
      <c r="I3562" s="72" t="s">
        <v>18</v>
      </c>
      <c r="J3562" s="72" t="s">
        <v>19</v>
      </c>
      <c r="K3562" s="72" t="s">
        <v>25</v>
      </c>
      <c r="L3562" s="72" t="s">
        <v>164</v>
      </c>
      <c r="M3562" s="72"/>
    </row>
    <row r="3563" spans="2:13" x14ac:dyDescent="0.25">
      <c r="B3563" s="72" t="s">
        <v>12</v>
      </c>
      <c r="C3563" s="72" t="s">
        <v>13</v>
      </c>
      <c r="D3563" s="72" t="s">
        <v>14</v>
      </c>
      <c r="E3563" s="72" t="s">
        <v>41</v>
      </c>
      <c r="F3563" s="73">
        <v>-493</v>
      </c>
      <c r="G3563" s="72" t="s">
        <v>16</v>
      </c>
      <c r="H3563" s="72" t="s">
        <v>17</v>
      </c>
      <c r="I3563" s="72" t="s">
        <v>18</v>
      </c>
      <c r="J3563" s="72" t="s">
        <v>19</v>
      </c>
      <c r="K3563" s="72" t="s">
        <v>25</v>
      </c>
      <c r="L3563" s="72" t="s">
        <v>235</v>
      </c>
      <c r="M3563" s="72"/>
    </row>
    <row r="3564" spans="2:13" x14ac:dyDescent="0.25">
      <c r="B3564" s="72" t="s">
        <v>12</v>
      </c>
      <c r="C3564" s="72" t="s">
        <v>13</v>
      </c>
      <c r="D3564" s="72" t="s">
        <v>14</v>
      </c>
      <c r="E3564" s="72" t="s">
        <v>36</v>
      </c>
      <c r="F3564" s="73">
        <v>196490</v>
      </c>
      <c r="G3564" s="72" t="s">
        <v>16</v>
      </c>
      <c r="H3564" s="72" t="s">
        <v>17</v>
      </c>
      <c r="I3564" s="72" t="s">
        <v>18</v>
      </c>
      <c r="J3564" s="72" t="s">
        <v>19</v>
      </c>
      <c r="K3564" s="72" t="s">
        <v>25</v>
      </c>
      <c r="L3564" s="72" t="s">
        <v>261</v>
      </c>
      <c r="M3564" s="72" t="s">
        <v>29</v>
      </c>
    </row>
    <row r="3565" spans="2:13" x14ac:dyDescent="0.25">
      <c r="B3565" s="72" t="s">
        <v>12</v>
      </c>
      <c r="C3565" s="72" t="s">
        <v>13</v>
      </c>
      <c r="D3565" s="72" t="s">
        <v>14</v>
      </c>
      <c r="E3565" s="72" t="s">
        <v>316</v>
      </c>
      <c r="F3565" s="73">
        <v>156373</v>
      </c>
      <c r="G3565" s="72" t="s">
        <v>16</v>
      </c>
      <c r="H3565" s="72" t="s">
        <v>24</v>
      </c>
      <c r="I3565" s="72" t="s">
        <v>18</v>
      </c>
      <c r="J3565" s="72" t="s">
        <v>19</v>
      </c>
      <c r="K3565" s="72" t="s">
        <v>49</v>
      </c>
      <c r="L3565" s="72" t="s">
        <v>255</v>
      </c>
      <c r="M3565" s="72" t="s">
        <v>243</v>
      </c>
    </row>
    <row r="3566" spans="2:13" x14ac:dyDescent="0.25">
      <c r="B3566" s="72" t="s">
        <v>12</v>
      </c>
      <c r="C3566" s="72" t="s">
        <v>13</v>
      </c>
      <c r="D3566" s="72" t="s">
        <v>14</v>
      </c>
      <c r="E3566" s="72" t="s">
        <v>55</v>
      </c>
      <c r="F3566" s="73">
        <v>16055</v>
      </c>
      <c r="G3566" s="72" t="s">
        <v>16</v>
      </c>
      <c r="H3566" s="72" t="s">
        <v>17</v>
      </c>
      <c r="I3566" s="72" t="s">
        <v>18</v>
      </c>
      <c r="J3566" s="72" t="s">
        <v>19</v>
      </c>
      <c r="K3566" s="72" t="s">
        <v>25</v>
      </c>
      <c r="L3566" s="72" t="s">
        <v>669</v>
      </c>
      <c r="M3566" s="72" t="s">
        <v>112</v>
      </c>
    </row>
    <row r="3567" spans="2:13" x14ac:dyDescent="0.25">
      <c r="B3567" s="72" t="s">
        <v>12</v>
      </c>
      <c r="C3567" s="72" t="s">
        <v>13</v>
      </c>
      <c r="D3567" s="72" t="s">
        <v>14</v>
      </c>
      <c r="E3567" s="72" t="s">
        <v>51</v>
      </c>
      <c r="F3567" s="73">
        <v>953</v>
      </c>
      <c r="G3567" s="72" t="s">
        <v>16</v>
      </c>
      <c r="H3567" s="72" t="s">
        <v>17</v>
      </c>
      <c r="I3567" s="72" t="s">
        <v>18</v>
      </c>
      <c r="J3567" s="72" t="s">
        <v>19</v>
      </c>
      <c r="K3567" s="72" t="s">
        <v>25</v>
      </c>
      <c r="L3567" s="72" t="s">
        <v>143</v>
      </c>
      <c r="M3567" s="72"/>
    </row>
    <row r="3568" spans="2:13" x14ac:dyDescent="0.25">
      <c r="B3568" s="72" t="s">
        <v>12</v>
      </c>
      <c r="C3568" s="72" t="s">
        <v>13</v>
      </c>
      <c r="D3568" s="72" t="s">
        <v>14</v>
      </c>
      <c r="E3568" s="72" t="s">
        <v>27</v>
      </c>
      <c r="F3568" s="73">
        <v>412530</v>
      </c>
      <c r="G3568" s="72" t="s">
        <v>16</v>
      </c>
      <c r="H3568" s="72" t="s">
        <v>24</v>
      </c>
      <c r="I3568" s="72" t="s">
        <v>18</v>
      </c>
      <c r="J3568" s="72" t="s">
        <v>19</v>
      </c>
      <c r="K3568" s="72" t="s">
        <v>37</v>
      </c>
      <c r="L3568" s="72" t="s">
        <v>549</v>
      </c>
      <c r="M3568" s="72" t="s">
        <v>57</v>
      </c>
    </row>
    <row r="3569" spans="2:13" x14ac:dyDescent="0.25">
      <c r="B3569" s="72" t="s">
        <v>12</v>
      </c>
      <c r="C3569" s="72" t="s">
        <v>13</v>
      </c>
      <c r="D3569" s="72" t="s">
        <v>14</v>
      </c>
      <c r="E3569" s="72" t="s">
        <v>81</v>
      </c>
      <c r="F3569" s="73">
        <v>163294</v>
      </c>
      <c r="G3569" s="72" t="s">
        <v>16</v>
      </c>
      <c r="H3569" s="72" t="s">
        <v>24</v>
      </c>
      <c r="I3569" s="72" t="s">
        <v>18</v>
      </c>
      <c r="J3569" s="72" t="s">
        <v>19</v>
      </c>
      <c r="K3569" s="72" t="s">
        <v>25</v>
      </c>
      <c r="L3569" s="72" t="s">
        <v>591</v>
      </c>
      <c r="M3569" s="72" t="s">
        <v>47</v>
      </c>
    </row>
    <row r="3570" spans="2:13" x14ac:dyDescent="0.25">
      <c r="B3570" s="72" t="s">
        <v>12</v>
      </c>
      <c r="C3570" s="72" t="s">
        <v>13</v>
      </c>
      <c r="D3570" s="72" t="s">
        <v>14</v>
      </c>
      <c r="E3570" s="72" t="s">
        <v>693</v>
      </c>
      <c r="F3570" s="73">
        <v>23658</v>
      </c>
      <c r="G3570" s="72" t="s">
        <v>16</v>
      </c>
      <c r="H3570" s="72" t="s">
        <v>17</v>
      </c>
      <c r="I3570" s="72" t="s">
        <v>48</v>
      </c>
      <c r="J3570" s="72" t="s">
        <v>19</v>
      </c>
      <c r="K3570" s="72"/>
      <c r="L3570" s="72"/>
      <c r="M3570" s="72" t="s">
        <v>243</v>
      </c>
    </row>
    <row r="3571" spans="2:13" x14ac:dyDescent="0.25">
      <c r="B3571" s="72" t="s">
        <v>12</v>
      </c>
      <c r="C3571" s="72" t="s">
        <v>13</v>
      </c>
      <c r="D3571" s="72" t="s">
        <v>14</v>
      </c>
      <c r="E3571" s="72" t="s">
        <v>83</v>
      </c>
      <c r="F3571" s="73">
        <v>505154</v>
      </c>
      <c r="G3571" s="72" t="s">
        <v>16</v>
      </c>
      <c r="H3571" s="72" t="s">
        <v>24</v>
      </c>
      <c r="I3571" s="72" t="s">
        <v>18</v>
      </c>
      <c r="J3571" s="72" t="s">
        <v>19</v>
      </c>
      <c r="K3571" s="72" t="s">
        <v>37</v>
      </c>
      <c r="L3571" s="72" t="s">
        <v>202</v>
      </c>
      <c r="M3571" s="72"/>
    </row>
    <row r="3572" spans="2:13" x14ac:dyDescent="0.25">
      <c r="B3572" s="72" t="s">
        <v>12</v>
      </c>
      <c r="C3572" s="72" t="s">
        <v>13</v>
      </c>
      <c r="D3572" s="72" t="s">
        <v>14</v>
      </c>
      <c r="E3572" s="72" t="s">
        <v>15</v>
      </c>
      <c r="F3572" s="73">
        <v>35402208</v>
      </c>
      <c r="G3572" s="72" t="s">
        <v>16</v>
      </c>
      <c r="H3572" s="72" t="s">
        <v>24</v>
      </c>
      <c r="I3572" s="72" t="s">
        <v>18</v>
      </c>
      <c r="J3572" s="72" t="s">
        <v>19</v>
      </c>
      <c r="K3572" s="72" t="s">
        <v>99</v>
      </c>
      <c r="L3572" s="72" t="s">
        <v>322</v>
      </c>
      <c r="M3572" s="72" t="s">
        <v>67</v>
      </c>
    </row>
    <row r="3573" spans="2:13" x14ac:dyDescent="0.25">
      <c r="B3573" s="72" t="s">
        <v>12</v>
      </c>
      <c r="C3573" s="72" t="s">
        <v>13</v>
      </c>
      <c r="D3573" s="72" t="s">
        <v>14</v>
      </c>
      <c r="E3573" s="72" t="s">
        <v>144</v>
      </c>
      <c r="F3573" s="73">
        <v>297787</v>
      </c>
      <c r="G3573" s="72" t="s">
        <v>16</v>
      </c>
      <c r="H3573" s="72" t="s">
        <v>17</v>
      </c>
      <c r="I3573" s="72" t="s">
        <v>18</v>
      </c>
      <c r="J3573" s="72" t="s">
        <v>19</v>
      </c>
      <c r="K3573" s="72" t="s">
        <v>25</v>
      </c>
      <c r="L3573" s="72" t="s">
        <v>388</v>
      </c>
      <c r="M3573" s="72" t="s">
        <v>62</v>
      </c>
    </row>
    <row r="3574" spans="2:13" x14ac:dyDescent="0.25">
      <c r="B3574" s="72" t="s">
        <v>12</v>
      </c>
      <c r="C3574" s="72" t="s">
        <v>13</v>
      </c>
      <c r="D3574" s="72" t="s">
        <v>14</v>
      </c>
      <c r="E3574" s="72" t="s">
        <v>51</v>
      </c>
      <c r="F3574" s="73">
        <v>153921</v>
      </c>
      <c r="G3574" s="72" t="s">
        <v>16</v>
      </c>
      <c r="H3574" s="72" t="s">
        <v>24</v>
      </c>
      <c r="I3574" s="72" t="s">
        <v>18</v>
      </c>
      <c r="J3574" s="72" t="s">
        <v>19</v>
      </c>
      <c r="K3574" s="72" t="s">
        <v>37</v>
      </c>
      <c r="L3574" s="72" t="s">
        <v>496</v>
      </c>
      <c r="M3574" s="72"/>
    </row>
    <row r="3575" spans="2:13" x14ac:dyDescent="0.25">
      <c r="B3575" s="72" t="s">
        <v>12</v>
      </c>
      <c r="C3575" s="72" t="s">
        <v>13</v>
      </c>
      <c r="D3575" s="72" t="s">
        <v>14</v>
      </c>
      <c r="E3575" s="72" t="s">
        <v>55</v>
      </c>
      <c r="F3575" s="73">
        <v>1428853</v>
      </c>
      <c r="G3575" s="72" t="s">
        <v>16</v>
      </c>
      <c r="H3575" s="72" t="s">
        <v>17</v>
      </c>
      <c r="I3575" s="72" t="s">
        <v>18</v>
      </c>
      <c r="J3575" s="72" t="s">
        <v>19</v>
      </c>
      <c r="K3575" s="72" t="s">
        <v>25</v>
      </c>
      <c r="L3575" s="72" t="s">
        <v>304</v>
      </c>
      <c r="M3575" s="72" t="s">
        <v>47</v>
      </c>
    </row>
    <row r="3576" spans="2:13" x14ac:dyDescent="0.25">
      <c r="B3576" s="72" t="s">
        <v>12</v>
      </c>
      <c r="C3576" s="72" t="s">
        <v>13</v>
      </c>
      <c r="D3576" s="72" t="s">
        <v>14</v>
      </c>
      <c r="E3576" s="72" t="s">
        <v>94</v>
      </c>
      <c r="F3576" s="73">
        <v>139795</v>
      </c>
      <c r="G3576" s="72" t="s">
        <v>16</v>
      </c>
      <c r="H3576" s="72" t="s">
        <v>24</v>
      </c>
      <c r="I3576" s="72" t="s">
        <v>18</v>
      </c>
      <c r="J3576" s="72" t="s">
        <v>19</v>
      </c>
      <c r="K3576" s="72" t="s">
        <v>96</v>
      </c>
      <c r="L3576" s="72" t="s">
        <v>460</v>
      </c>
      <c r="M3576" s="72"/>
    </row>
    <row r="3577" spans="2:13" x14ac:dyDescent="0.25">
      <c r="B3577" s="72" t="s">
        <v>12</v>
      </c>
      <c r="C3577" s="72" t="s">
        <v>13</v>
      </c>
      <c r="D3577" s="72" t="s">
        <v>14</v>
      </c>
      <c r="E3577" s="72" t="s">
        <v>51</v>
      </c>
      <c r="F3577" s="73">
        <v>8066</v>
      </c>
      <c r="G3577" s="72" t="s">
        <v>16</v>
      </c>
      <c r="H3577" s="72" t="s">
        <v>24</v>
      </c>
      <c r="I3577" s="72" t="s">
        <v>18</v>
      </c>
      <c r="J3577" s="72" t="s">
        <v>19</v>
      </c>
      <c r="K3577" s="72" t="s">
        <v>49</v>
      </c>
      <c r="L3577" s="72" t="s">
        <v>670</v>
      </c>
      <c r="M3577" s="72"/>
    </row>
    <row r="3578" spans="2:13" x14ac:dyDescent="0.25">
      <c r="B3578" s="72" t="s">
        <v>12</v>
      </c>
      <c r="C3578" s="72" t="s">
        <v>13</v>
      </c>
      <c r="D3578" s="72" t="s">
        <v>14</v>
      </c>
      <c r="E3578" s="72" t="s">
        <v>94</v>
      </c>
      <c r="F3578" s="73">
        <v>15413</v>
      </c>
      <c r="G3578" s="72" t="s">
        <v>16</v>
      </c>
      <c r="H3578" s="72" t="s">
        <v>24</v>
      </c>
      <c r="I3578" s="72" t="s">
        <v>18</v>
      </c>
      <c r="J3578" s="72" t="s">
        <v>19</v>
      </c>
      <c r="K3578" s="72" t="s">
        <v>25</v>
      </c>
      <c r="L3578" s="72" t="s">
        <v>365</v>
      </c>
      <c r="M3578" s="72"/>
    </row>
    <row r="3579" spans="2:13" x14ac:dyDescent="0.25">
      <c r="B3579" s="72" t="s">
        <v>12</v>
      </c>
      <c r="C3579" s="72" t="s">
        <v>13</v>
      </c>
      <c r="D3579" s="72" t="s">
        <v>14</v>
      </c>
      <c r="E3579" s="72" t="s">
        <v>81</v>
      </c>
      <c r="F3579" s="73">
        <v>488705</v>
      </c>
      <c r="G3579" s="72" t="s">
        <v>16</v>
      </c>
      <c r="H3579" s="72" t="s">
        <v>24</v>
      </c>
      <c r="I3579" s="72" t="s">
        <v>18</v>
      </c>
      <c r="J3579" s="72" t="s">
        <v>19</v>
      </c>
      <c r="K3579" s="72" t="s">
        <v>75</v>
      </c>
      <c r="L3579" s="72" t="s">
        <v>443</v>
      </c>
      <c r="M3579" s="72" t="s">
        <v>29</v>
      </c>
    </row>
    <row r="3580" spans="2:13" x14ac:dyDescent="0.25">
      <c r="B3580" s="72" t="s">
        <v>12</v>
      </c>
      <c r="C3580" s="72" t="s">
        <v>13</v>
      </c>
      <c r="D3580" s="72" t="s">
        <v>14</v>
      </c>
      <c r="E3580" s="72" t="s">
        <v>39</v>
      </c>
      <c r="F3580" s="73">
        <v>-6236</v>
      </c>
      <c r="G3580" s="72" t="s">
        <v>16</v>
      </c>
      <c r="H3580" s="72" t="s">
        <v>24</v>
      </c>
      <c r="I3580" s="72" t="s">
        <v>18</v>
      </c>
      <c r="J3580" s="72" t="s">
        <v>19</v>
      </c>
      <c r="K3580" s="72" t="s">
        <v>37</v>
      </c>
      <c r="L3580" s="72" t="s">
        <v>658</v>
      </c>
      <c r="M3580" s="72"/>
    </row>
    <row r="3581" spans="2:13" x14ac:dyDescent="0.25">
      <c r="B3581" s="72" t="s">
        <v>12</v>
      </c>
      <c r="C3581" s="72" t="s">
        <v>13</v>
      </c>
      <c r="D3581" s="72" t="s">
        <v>14</v>
      </c>
      <c r="E3581" s="72" t="s">
        <v>65</v>
      </c>
      <c r="F3581" s="73">
        <v>150540</v>
      </c>
      <c r="G3581" s="72" t="s">
        <v>16</v>
      </c>
      <c r="H3581" s="72" t="s">
        <v>24</v>
      </c>
      <c r="I3581" s="72" t="s">
        <v>18</v>
      </c>
      <c r="J3581" s="72" t="s">
        <v>19</v>
      </c>
      <c r="K3581" s="72" t="s">
        <v>157</v>
      </c>
      <c r="L3581" s="72" t="s">
        <v>640</v>
      </c>
      <c r="M3581" s="72" t="s">
        <v>67</v>
      </c>
    </row>
    <row r="3582" spans="2:13" x14ac:dyDescent="0.25">
      <c r="B3582" s="72" t="s">
        <v>12</v>
      </c>
      <c r="C3582" s="72" t="s">
        <v>13</v>
      </c>
      <c r="D3582" s="72" t="s">
        <v>14</v>
      </c>
      <c r="E3582" s="72" t="s">
        <v>81</v>
      </c>
      <c r="F3582" s="73">
        <v>70055</v>
      </c>
      <c r="G3582" s="72" t="s">
        <v>16</v>
      </c>
      <c r="H3582" s="72" t="s">
        <v>24</v>
      </c>
      <c r="I3582" s="72" t="s">
        <v>18</v>
      </c>
      <c r="J3582" s="72" t="s">
        <v>19</v>
      </c>
      <c r="K3582" s="72" t="s">
        <v>25</v>
      </c>
      <c r="L3582" s="72" t="s">
        <v>379</v>
      </c>
      <c r="M3582" s="72" t="s">
        <v>29</v>
      </c>
    </row>
    <row r="3583" spans="2:13" x14ac:dyDescent="0.25">
      <c r="B3583" s="72" t="s">
        <v>12</v>
      </c>
      <c r="C3583" s="72" t="s">
        <v>13</v>
      </c>
      <c r="D3583" s="72" t="s">
        <v>14</v>
      </c>
      <c r="E3583" s="72" t="s">
        <v>79</v>
      </c>
      <c r="F3583" s="73">
        <v>-55</v>
      </c>
      <c r="G3583" s="72" t="s">
        <v>16</v>
      </c>
      <c r="H3583" s="72" t="s">
        <v>24</v>
      </c>
      <c r="I3583" s="72" t="s">
        <v>48</v>
      </c>
      <c r="J3583" s="72" t="s">
        <v>19</v>
      </c>
      <c r="K3583" s="72" t="s">
        <v>25</v>
      </c>
      <c r="L3583" s="72" t="s">
        <v>191</v>
      </c>
      <c r="M3583" s="72"/>
    </row>
    <row r="3584" spans="2:13" x14ac:dyDescent="0.25">
      <c r="B3584" s="72" t="s">
        <v>12</v>
      </c>
      <c r="C3584" s="72" t="s">
        <v>13</v>
      </c>
      <c r="D3584" s="72" t="s">
        <v>14</v>
      </c>
      <c r="E3584" s="72" t="s">
        <v>30</v>
      </c>
      <c r="F3584" s="73">
        <v>-35</v>
      </c>
      <c r="G3584" s="72" t="s">
        <v>16</v>
      </c>
      <c r="H3584" s="72" t="s">
        <v>24</v>
      </c>
      <c r="I3584" s="72" t="s">
        <v>18</v>
      </c>
      <c r="J3584" s="72" t="s">
        <v>19</v>
      </c>
      <c r="K3584" s="72" t="s">
        <v>25</v>
      </c>
      <c r="L3584" s="72" t="s">
        <v>289</v>
      </c>
      <c r="M3584" s="72"/>
    </row>
    <row r="3585" spans="2:13" x14ac:dyDescent="0.25">
      <c r="B3585" s="72" t="s">
        <v>12</v>
      </c>
      <c r="C3585" s="72" t="s">
        <v>13</v>
      </c>
      <c r="D3585" s="72" t="s">
        <v>14</v>
      </c>
      <c r="E3585" s="72" t="s">
        <v>79</v>
      </c>
      <c r="F3585" s="73">
        <v>-175</v>
      </c>
      <c r="G3585" s="72" t="s">
        <v>16</v>
      </c>
      <c r="H3585" s="72" t="s">
        <v>24</v>
      </c>
      <c r="I3585" s="72" t="s">
        <v>18</v>
      </c>
      <c r="J3585" s="72" t="s">
        <v>19</v>
      </c>
      <c r="K3585" s="72" t="s">
        <v>25</v>
      </c>
      <c r="L3585" s="72" t="s">
        <v>622</v>
      </c>
      <c r="M3585" s="72"/>
    </row>
    <row r="3586" spans="2:13" x14ac:dyDescent="0.25">
      <c r="B3586" s="72" t="s">
        <v>12</v>
      </c>
      <c r="C3586" s="72" t="s">
        <v>13</v>
      </c>
      <c r="D3586" s="72" t="s">
        <v>14</v>
      </c>
      <c r="E3586" s="72" t="s">
        <v>51</v>
      </c>
      <c r="F3586" s="73">
        <v>363343</v>
      </c>
      <c r="G3586" s="72" t="s">
        <v>16</v>
      </c>
      <c r="H3586" s="72" t="s">
        <v>24</v>
      </c>
      <c r="I3586" s="72" t="s">
        <v>18</v>
      </c>
      <c r="J3586" s="72" t="s">
        <v>19</v>
      </c>
      <c r="K3586" s="72" t="s">
        <v>37</v>
      </c>
      <c r="L3586" s="72" t="s">
        <v>342</v>
      </c>
      <c r="M3586" s="72"/>
    </row>
    <row r="3587" spans="2:13" x14ac:dyDescent="0.25">
      <c r="B3587" s="72" t="s">
        <v>12</v>
      </c>
      <c r="C3587" s="72" t="s">
        <v>13</v>
      </c>
      <c r="D3587" s="72" t="s">
        <v>14</v>
      </c>
      <c r="E3587" s="72" t="s">
        <v>144</v>
      </c>
      <c r="F3587" s="73">
        <v>137832</v>
      </c>
      <c r="G3587" s="72" t="s">
        <v>16</v>
      </c>
      <c r="H3587" s="72" t="s">
        <v>17</v>
      </c>
      <c r="I3587" s="72" t="s">
        <v>18</v>
      </c>
      <c r="J3587" s="72" t="s">
        <v>19</v>
      </c>
      <c r="K3587" s="72" t="s">
        <v>25</v>
      </c>
      <c r="L3587" s="72" t="s">
        <v>431</v>
      </c>
      <c r="M3587" s="72" t="s">
        <v>184</v>
      </c>
    </row>
    <row r="3588" spans="2:13" x14ac:dyDescent="0.25">
      <c r="B3588" s="72" t="s">
        <v>12</v>
      </c>
      <c r="C3588" s="72" t="s">
        <v>13</v>
      </c>
      <c r="D3588" s="72" t="s">
        <v>14</v>
      </c>
      <c r="E3588" s="72" t="s">
        <v>65</v>
      </c>
      <c r="F3588" s="73">
        <v>549049</v>
      </c>
      <c r="G3588" s="72" t="s">
        <v>16</v>
      </c>
      <c r="H3588" s="72" t="s">
        <v>24</v>
      </c>
      <c r="I3588" s="72" t="s">
        <v>18</v>
      </c>
      <c r="J3588" s="72" t="s">
        <v>19</v>
      </c>
      <c r="K3588" s="72" t="s">
        <v>157</v>
      </c>
      <c r="L3588" s="72" t="s">
        <v>282</v>
      </c>
      <c r="M3588" s="72" t="s">
        <v>67</v>
      </c>
    </row>
    <row r="3589" spans="2:13" x14ac:dyDescent="0.25">
      <c r="B3589" s="72" t="s">
        <v>12</v>
      </c>
      <c r="C3589" s="72" t="s">
        <v>13</v>
      </c>
      <c r="D3589" s="72" t="s">
        <v>14</v>
      </c>
      <c r="E3589" s="72" t="s">
        <v>39</v>
      </c>
      <c r="F3589" s="73">
        <v>-6179</v>
      </c>
      <c r="G3589" s="72" t="s">
        <v>16</v>
      </c>
      <c r="H3589" s="72" t="s">
        <v>24</v>
      </c>
      <c r="I3589" s="72" t="s">
        <v>18</v>
      </c>
      <c r="J3589" s="72" t="s">
        <v>19</v>
      </c>
      <c r="K3589" s="72" t="s">
        <v>25</v>
      </c>
      <c r="L3589" s="72" t="s">
        <v>262</v>
      </c>
      <c r="M3589" s="72"/>
    </row>
    <row r="3590" spans="2:13" x14ac:dyDescent="0.25">
      <c r="B3590" s="72" t="s">
        <v>12</v>
      </c>
      <c r="C3590" s="72" t="s">
        <v>13</v>
      </c>
      <c r="D3590" s="72" t="s">
        <v>14</v>
      </c>
      <c r="E3590" s="72" t="s">
        <v>51</v>
      </c>
      <c r="F3590" s="73">
        <v>4026</v>
      </c>
      <c r="G3590" s="72" t="s">
        <v>16</v>
      </c>
      <c r="H3590" s="72" t="s">
        <v>17</v>
      </c>
      <c r="I3590" s="72" t="s">
        <v>18</v>
      </c>
      <c r="J3590" s="72" t="s">
        <v>19</v>
      </c>
      <c r="K3590" s="72" t="s">
        <v>37</v>
      </c>
      <c r="L3590" s="72" t="s">
        <v>372</v>
      </c>
      <c r="M3590" s="72"/>
    </row>
    <row r="3591" spans="2:13" x14ac:dyDescent="0.25">
      <c r="B3591" s="72" t="s">
        <v>12</v>
      </c>
      <c r="C3591" s="72" t="s">
        <v>13</v>
      </c>
      <c r="D3591" s="72" t="s">
        <v>14</v>
      </c>
      <c r="E3591" s="72" t="s">
        <v>81</v>
      </c>
      <c r="F3591" s="73">
        <v>149360</v>
      </c>
      <c r="G3591" s="72" t="s">
        <v>16</v>
      </c>
      <c r="H3591" s="72" t="s">
        <v>24</v>
      </c>
      <c r="I3591" s="72" t="s">
        <v>18</v>
      </c>
      <c r="J3591" s="72" t="s">
        <v>19</v>
      </c>
      <c r="K3591" s="72" t="s">
        <v>37</v>
      </c>
      <c r="L3591" s="72" t="s">
        <v>175</v>
      </c>
      <c r="M3591" s="72" t="s">
        <v>29</v>
      </c>
    </row>
    <row r="3592" spans="2:13" x14ac:dyDescent="0.25">
      <c r="B3592" s="72" t="s">
        <v>12</v>
      </c>
      <c r="C3592" s="72" t="s">
        <v>13</v>
      </c>
      <c r="D3592" s="72" t="s">
        <v>14</v>
      </c>
      <c r="E3592" s="72" t="s">
        <v>94</v>
      </c>
      <c r="F3592" s="73">
        <v>1110</v>
      </c>
      <c r="G3592" s="72" t="s">
        <v>16</v>
      </c>
      <c r="H3592" s="72" t="s">
        <v>24</v>
      </c>
      <c r="I3592" s="72" t="s">
        <v>18</v>
      </c>
      <c r="J3592" s="72" t="s">
        <v>19</v>
      </c>
      <c r="K3592" s="72" t="s">
        <v>117</v>
      </c>
      <c r="L3592" s="72" t="s">
        <v>445</v>
      </c>
      <c r="M3592" s="72"/>
    </row>
    <row r="3593" spans="2:13" x14ac:dyDescent="0.25">
      <c r="B3593" s="72" t="s">
        <v>12</v>
      </c>
      <c r="C3593" s="72" t="s">
        <v>13</v>
      </c>
      <c r="D3593" s="72" t="s">
        <v>14</v>
      </c>
      <c r="E3593" s="72" t="s">
        <v>79</v>
      </c>
      <c r="F3593" s="73">
        <v>-4924</v>
      </c>
      <c r="G3593" s="72" t="s">
        <v>16</v>
      </c>
      <c r="H3593" s="72" t="s">
        <v>17</v>
      </c>
      <c r="I3593" s="72" t="s">
        <v>48</v>
      </c>
      <c r="J3593" s="72" t="s">
        <v>19</v>
      </c>
      <c r="K3593" s="72" t="s">
        <v>49</v>
      </c>
      <c r="L3593" s="72" t="s">
        <v>253</v>
      </c>
      <c r="M3593" s="72"/>
    </row>
    <row r="3594" spans="2:13" x14ac:dyDescent="0.25">
      <c r="B3594" s="72" t="s">
        <v>12</v>
      </c>
      <c r="C3594" s="72" t="s">
        <v>13</v>
      </c>
      <c r="D3594" s="72" t="s">
        <v>14</v>
      </c>
      <c r="E3594" s="72" t="s">
        <v>123</v>
      </c>
      <c r="F3594" s="73">
        <v>-11279</v>
      </c>
      <c r="G3594" s="72" t="s">
        <v>16</v>
      </c>
      <c r="H3594" s="72" t="s">
        <v>24</v>
      </c>
      <c r="I3594" s="72" t="s">
        <v>18</v>
      </c>
      <c r="J3594" s="72" t="s">
        <v>19</v>
      </c>
      <c r="K3594" s="72" t="s">
        <v>43</v>
      </c>
      <c r="L3594" s="72" t="s">
        <v>447</v>
      </c>
      <c r="M3594" s="72"/>
    </row>
    <row r="3595" spans="2:13" x14ac:dyDescent="0.25">
      <c r="B3595" s="72" t="s">
        <v>12</v>
      </c>
      <c r="C3595" s="72" t="s">
        <v>13</v>
      </c>
      <c r="D3595" s="72" t="s">
        <v>14</v>
      </c>
      <c r="E3595" s="72" t="s">
        <v>94</v>
      </c>
      <c r="F3595" s="73">
        <v>41</v>
      </c>
      <c r="G3595" s="72" t="s">
        <v>16</v>
      </c>
      <c r="H3595" s="72" t="s">
        <v>24</v>
      </c>
      <c r="I3595" s="72" t="s">
        <v>48</v>
      </c>
      <c r="J3595" s="72" t="s">
        <v>19</v>
      </c>
      <c r="K3595" s="72" t="s">
        <v>37</v>
      </c>
      <c r="L3595" s="72" t="s">
        <v>611</v>
      </c>
      <c r="M3595" s="72"/>
    </row>
    <row r="3596" spans="2:13" x14ac:dyDescent="0.25">
      <c r="B3596" s="72" t="s">
        <v>12</v>
      </c>
      <c r="C3596" s="72" t="s">
        <v>13</v>
      </c>
      <c r="D3596" s="72" t="s">
        <v>14</v>
      </c>
      <c r="E3596" s="72" t="s">
        <v>36</v>
      </c>
      <c r="F3596" s="73">
        <v>1568683</v>
      </c>
      <c r="G3596" s="72" t="s">
        <v>16</v>
      </c>
      <c r="H3596" s="72" t="s">
        <v>17</v>
      </c>
      <c r="I3596" s="72" t="s">
        <v>18</v>
      </c>
      <c r="J3596" s="72" t="s">
        <v>19</v>
      </c>
      <c r="K3596" s="72" t="s">
        <v>20</v>
      </c>
      <c r="L3596" s="72" t="s">
        <v>181</v>
      </c>
      <c r="M3596" s="72" t="s">
        <v>29</v>
      </c>
    </row>
    <row r="3597" spans="2:13" x14ac:dyDescent="0.25">
      <c r="B3597" s="72" t="s">
        <v>12</v>
      </c>
      <c r="C3597" s="72" t="s">
        <v>13</v>
      </c>
      <c r="D3597" s="72" t="s">
        <v>14</v>
      </c>
      <c r="E3597" s="72" t="s">
        <v>60</v>
      </c>
      <c r="F3597" s="73">
        <v>2642556</v>
      </c>
      <c r="G3597" s="72" t="s">
        <v>16</v>
      </c>
      <c r="H3597" s="72" t="s">
        <v>24</v>
      </c>
      <c r="I3597" s="72" t="s">
        <v>18</v>
      </c>
      <c r="J3597" s="72" t="s">
        <v>19</v>
      </c>
      <c r="K3597" s="72" t="s">
        <v>157</v>
      </c>
      <c r="L3597" s="72" t="s">
        <v>640</v>
      </c>
      <c r="M3597" s="72" t="s">
        <v>184</v>
      </c>
    </row>
    <row r="3598" spans="2:13" x14ac:dyDescent="0.25">
      <c r="B3598" s="72" t="s">
        <v>12</v>
      </c>
      <c r="C3598" s="72" t="s">
        <v>13</v>
      </c>
      <c r="D3598" s="72" t="s">
        <v>14</v>
      </c>
      <c r="E3598" s="72" t="s">
        <v>146</v>
      </c>
      <c r="F3598" s="73">
        <v>-1244329</v>
      </c>
      <c r="G3598" s="72" t="s">
        <v>16</v>
      </c>
      <c r="H3598" s="72" t="s">
        <v>24</v>
      </c>
      <c r="I3598" s="72" t="s">
        <v>18</v>
      </c>
      <c r="J3598" s="72" t="s">
        <v>19</v>
      </c>
      <c r="K3598" s="72" t="s">
        <v>43</v>
      </c>
      <c r="L3598" s="72" t="s">
        <v>336</v>
      </c>
      <c r="M3598" s="72"/>
    </row>
    <row r="3599" spans="2:13" x14ac:dyDescent="0.25">
      <c r="B3599" s="72" t="s">
        <v>12</v>
      </c>
      <c r="C3599" s="72" t="s">
        <v>13</v>
      </c>
      <c r="D3599" s="72" t="s">
        <v>14</v>
      </c>
      <c r="E3599" s="72" t="s">
        <v>68</v>
      </c>
      <c r="F3599" s="73">
        <v>-178182</v>
      </c>
      <c r="G3599" s="72" t="s">
        <v>16</v>
      </c>
      <c r="H3599" s="72" t="s">
        <v>24</v>
      </c>
      <c r="I3599" s="72" t="s">
        <v>18</v>
      </c>
      <c r="J3599" s="72" t="s">
        <v>19</v>
      </c>
      <c r="K3599" s="72" t="s">
        <v>25</v>
      </c>
      <c r="L3599" s="72" t="s">
        <v>561</v>
      </c>
      <c r="M3599" s="72"/>
    </row>
    <row r="3600" spans="2:13" x14ac:dyDescent="0.25">
      <c r="B3600" s="72" t="s">
        <v>12</v>
      </c>
      <c r="C3600" s="72" t="s">
        <v>13</v>
      </c>
      <c r="D3600" s="72" t="s">
        <v>14</v>
      </c>
      <c r="E3600" s="72" t="s">
        <v>33</v>
      </c>
      <c r="F3600" s="73">
        <v>311744</v>
      </c>
      <c r="G3600" s="72" t="s">
        <v>16</v>
      </c>
      <c r="H3600" s="72" t="s">
        <v>17</v>
      </c>
      <c r="I3600" s="72" t="s">
        <v>18</v>
      </c>
      <c r="J3600" s="72" t="s">
        <v>19</v>
      </c>
      <c r="K3600" s="72" t="s">
        <v>25</v>
      </c>
      <c r="L3600" s="72" t="s">
        <v>377</v>
      </c>
      <c r="M3600" s="72" t="s">
        <v>35</v>
      </c>
    </row>
    <row r="3601" spans="2:13" x14ac:dyDescent="0.25">
      <c r="B3601" s="72" t="s">
        <v>12</v>
      </c>
      <c r="C3601" s="72" t="s">
        <v>13</v>
      </c>
      <c r="D3601" s="72" t="s">
        <v>14</v>
      </c>
      <c r="E3601" s="72" t="s">
        <v>83</v>
      </c>
      <c r="F3601" s="73">
        <v>54730</v>
      </c>
      <c r="G3601" s="72" t="s">
        <v>16</v>
      </c>
      <c r="H3601" s="72" t="s">
        <v>24</v>
      </c>
      <c r="I3601" s="72" t="s">
        <v>18</v>
      </c>
      <c r="J3601" s="72" t="s">
        <v>19</v>
      </c>
      <c r="K3601" s="72" t="s">
        <v>99</v>
      </c>
      <c r="L3601" s="72" t="s">
        <v>334</v>
      </c>
      <c r="M3601" s="72"/>
    </row>
    <row r="3602" spans="2:13" x14ac:dyDescent="0.25">
      <c r="B3602" s="72" t="s">
        <v>12</v>
      </c>
      <c r="C3602" s="72" t="s">
        <v>13</v>
      </c>
      <c r="D3602" s="72" t="s">
        <v>14</v>
      </c>
      <c r="E3602" s="72" t="s">
        <v>187</v>
      </c>
      <c r="F3602" s="73">
        <v>14262743</v>
      </c>
      <c r="G3602" s="72" t="s">
        <v>16</v>
      </c>
      <c r="H3602" s="72" t="s">
        <v>24</v>
      </c>
      <c r="I3602" s="72" t="s">
        <v>18</v>
      </c>
      <c r="J3602" s="72" t="s">
        <v>19</v>
      </c>
      <c r="K3602" s="72" t="s">
        <v>25</v>
      </c>
      <c r="L3602" s="72" t="s">
        <v>266</v>
      </c>
      <c r="M3602" s="72" t="s">
        <v>35</v>
      </c>
    </row>
    <row r="3603" spans="2:13" x14ac:dyDescent="0.25">
      <c r="B3603" s="72" t="s">
        <v>12</v>
      </c>
      <c r="C3603" s="72" t="s">
        <v>13</v>
      </c>
      <c r="D3603" s="72" t="s">
        <v>14</v>
      </c>
      <c r="E3603" s="72" t="s">
        <v>81</v>
      </c>
      <c r="F3603" s="73">
        <v>158399</v>
      </c>
      <c r="G3603" s="72" t="s">
        <v>16</v>
      </c>
      <c r="H3603" s="72" t="s">
        <v>24</v>
      </c>
      <c r="I3603" s="72" t="s">
        <v>18</v>
      </c>
      <c r="J3603" s="72" t="s">
        <v>19</v>
      </c>
      <c r="K3603" s="72" t="s">
        <v>37</v>
      </c>
      <c r="L3603" s="72" t="s">
        <v>551</v>
      </c>
      <c r="M3603" s="72" t="s">
        <v>47</v>
      </c>
    </row>
    <row r="3604" spans="2:13" x14ac:dyDescent="0.25">
      <c r="B3604" s="72" t="s">
        <v>12</v>
      </c>
      <c r="C3604" s="72" t="s">
        <v>13</v>
      </c>
      <c r="D3604" s="72" t="s">
        <v>14</v>
      </c>
      <c r="E3604" s="72" t="s">
        <v>33</v>
      </c>
      <c r="F3604" s="73">
        <v>129163</v>
      </c>
      <c r="G3604" s="72" t="s">
        <v>16</v>
      </c>
      <c r="H3604" s="72" t="s">
        <v>24</v>
      </c>
      <c r="I3604" s="72" t="s">
        <v>18</v>
      </c>
      <c r="J3604" s="72" t="s">
        <v>19</v>
      </c>
      <c r="K3604" s="72" t="s">
        <v>37</v>
      </c>
      <c r="L3604" s="72" t="s">
        <v>71</v>
      </c>
      <c r="M3604" s="72" t="s">
        <v>47</v>
      </c>
    </row>
    <row r="3605" spans="2:13" x14ac:dyDescent="0.25">
      <c r="B3605" s="72" t="s">
        <v>12</v>
      </c>
      <c r="C3605" s="72" t="s">
        <v>13</v>
      </c>
      <c r="D3605" s="72" t="s">
        <v>14</v>
      </c>
      <c r="E3605" s="72" t="s">
        <v>36</v>
      </c>
      <c r="F3605" s="73">
        <v>74465</v>
      </c>
      <c r="G3605" s="72" t="s">
        <v>16</v>
      </c>
      <c r="H3605" s="72" t="s">
        <v>17</v>
      </c>
      <c r="I3605" s="72" t="s">
        <v>48</v>
      </c>
      <c r="J3605" s="72" t="s">
        <v>19</v>
      </c>
      <c r="K3605" s="72" t="s">
        <v>20</v>
      </c>
      <c r="L3605" s="72" t="s">
        <v>534</v>
      </c>
      <c r="M3605" s="72" t="s">
        <v>29</v>
      </c>
    </row>
    <row r="3606" spans="2:13" x14ac:dyDescent="0.25">
      <c r="B3606" s="72" t="s">
        <v>12</v>
      </c>
      <c r="C3606" s="72" t="s">
        <v>13</v>
      </c>
      <c r="D3606" s="72" t="s">
        <v>14</v>
      </c>
      <c r="E3606" s="72" t="s">
        <v>39</v>
      </c>
      <c r="F3606" s="73">
        <v>-121312</v>
      </c>
      <c r="G3606" s="72" t="s">
        <v>16</v>
      </c>
      <c r="H3606" s="72" t="s">
        <v>24</v>
      </c>
      <c r="I3606" s="72" t="s">
        <v>18</v>
      </c>
      <c r="J3606" s="72" t="s">
        <v>19</v>
      </c>
      <c r="K3606" s="72" t="s">
        <v>49</v>
      </c>
      <c r="L3606" s="72" t="s">
        <v>73</v>
      </c>
      <c r="M3606" s="72"/>
    </row>
    <row r="3607" spans="2:13" x14ac:dyDescent="0.25">
      <c r="B3607" s="72" t="s">
        <v>12</v>
      </c>
      <c r="C3607" s="72" t="s">
        <v>13</v>
      </c>
      <c r="D3607" s="72" t="s">
        <v>14</v>
      </c>
      <c r="E3607" s="72" t="s">
        <v>55</v>
      </c>
      <c r="F3607" s="73">
        <v>2578552</v>
      </c>
      <c r="G3607" s="72" t="s">
        <v>16</v>
      </c>
      <c r="H3607" s="72" t="s">
        <v>17</v>
      </c>
      <c r="I3607" s="72" t="s">
        <v>18</v>
      </c>
      <c r="J3607" s="72" t="s">
        <v>19</v>
      </c>
      <c r="K3607" s="72" t="s">
        <v>25</v>
      </c>
      <c r="L3607" s="72" t="s">
        <v>434</v>
      </c>
      <c r="M3607" s="72" t="s">
        <v>57</v>
      </c>
    </row>
    <row r="3608" spans="2:13" x14ac:dyDescent="0.25">
      <c r="B3608" s="72" t="s">
        <v>12</v>
      </c>
      <c r="C3608" s="72" t="s">
        <v>13</v>
      </c>
      <c r="D3608" s="72" t="s">
        <v>14</v>
      </c>
      <c r="E3608" s="72" t="s">
        <v>83</v>
      </c>
      <c r="F3608" s="73">
        <v>404</v>
      </c>
      <c r="G3608" s="72" t="s">
        <v>16</v>
      </c>
      <c r="H3608" s="72" t="s">
        <v>24</v>
      </c>
      <c r="I3608" s="72" t="s">
        <v>18</v>
      </c>
      <c r="J3608" s="72" t="s">
        <v>19</v>
      </c>
      <c r="K3608" s="72" t="s">
        <v>20</v>
      </c>
      <c r="L3608" s="72" t="s">
        <v>725</v>
      </c>
      <c r="M3608" s="72"/>
    </row>
    <row r="3609" spans="2:13" x14ac:dyDescent="0.25">
      <c r="B3609" s="72" t="s">
        <v>12</v>
      </c>
      <c r="C3609" s="72" t="s">
        <v>13</v>
      </c>
      <c r="D3609" s="72" t="s">
        <v>14</v>
      </c>
      <c r="E3609" s="72" t="s">
        <v>27</v>
      </c>
      <c r="F3609" s="73">
        <v>342231</v>
      </c>
      <c r="G3609" s="72" t="s">
        <v>16</v>
      </c>
      <c r="H3609" s="72" t="s">
        <v>24</v>
      </c>
      <c r="I3609" s="72" t="s">
        <v>18</v>
      </c>
      <c r="J3609" s="72" t="s">
        <v>19</v>
      </c>
      <c r="K3609" s="72" t="s">
        <v>49</v>
      </c>
      <c r="L3609" s="72" t="s">
        <v>73</v>
      </c>
      <c r="M3609" s="72" t="s">
        <v>47</v>
      </c>
    </row>
    <row r="3610" spans="2:13" x14ac:dyDescent="0.25">
      <c r="B3610" s="72" t="s">
        <v>12</v>
      </c>
      <c r="C3610" s="72" t="s">
        <v>13</v>
      </c>
      <c r="D3610" s="72" t="s">
        <v>14</v>
      </c>
      <c r="E3610" s="72" t="s">
        <v>94</v>
      </c>
      <c r="F3610" s="73">
        <v>260</v>
      </c>
      <c r="G3610" s="72" t="s">
        <v>16</v>
      </c>
      <c r="H3610" s="72" t="s">
        <v>17</v>
      </c>
      <c r="I3610" s="72" t="s">
        <v>18</v>
      </c>
      <c r="J3610" s="72" t="s">
        <v>19</v>
      </c>
      <c r="K3610" s="72" t="s">
        <v>20</v>
      </c>
      <c r="L3610" s="72" t="s">
        <v>673</v>
      </c>
      <c r="M3610" s="72"/>
    </row>
    <row r="3611" spans="2:13" x14ac:dyDescent="0.25">
      <c r="B3611" s="72" t="s">
        <v>12</v>
      </c>
      <c r="C3611" s="72" t="s">
        <v>13</v>
      </c>
      <c r="D3611" s="72" t="s">
        <v>14</v>
      </c>
      <c r="E3611" s="72" t="s">
        <v>70</v>
      </c>
      <c r="F3611" s="73">
        <v>167919</v>
      </c>
      <c r="G3611" s="72" t="s">
        <v>16</v>
      </c>
      <c r="H3611" s="72" t="s">
        <v>24</v>
      </c>
      <c r="I3611" s="72" t="s">
        <v>18</v>
      </c>
      <c r="J3611" s="72" t="s">
        <v>19</v>
      </c>
      <c r="K3611" s="72" t="s">
        <v>117</v>
      </c>
      <c r="L3611" s="72" t="s">
        <v>578</v>
      </c>
      <c r="M3611" s="72" t="s">
        <v>303</v>
      </c>
    </row>
    <row r="3612" spans="2:13" x14ac:dyDescent="0.25">
      <c r="B3612" s="72" t="s">
        <v>12</v>
      </c>
      <c r="C3612" s="72" t="s">
        <v>13</v>
      </c>
      <c r="D3612" s="72" t="s">
        <v>14</v>
      </c>
      <c r="E3612" s="72" t="s">
        <v>58</v>
      </c>
      <c r="F3612" s="73">
        <v>66547</v>
      </c>
      <c r="G3612" s="72" t="s">
        <v>16</v>
      </c>
      <c r="H3612" s="72" t="s">
        <v>24</v>
      </c>
      <c r="I3612" s="72" t="s">
        <v>48</v>
      </c>
      <c r="J3612" s="72" t="s">
        <v>19</v>
      </c>
      <c r="K3612" s="72" t="s">
        <v>43</v>
      </c>
      <c r="L3612" s="72" t="s">
        <v>322</v>
      </c>
      <c r="M3612" s="72" t="s">
        <v>29</v>
      </c>
    </row>
    <row r="3613" spans="2:13" x14ac:dyDescent="0.25">
      <c r="B3613" s="72" t="s">
        <v>12</v>
      </c>
      <c r="C3613" s="72" t="s">
        <v>13</v>
      </c>
      <c r="D3613" s="72" t="s">
        <v>14</v>
      </c>
      <c r="E3613" s="72" t="s">
        <v>51</v>
      </c>
      <c r="F3613" s="73">
        <v>5964</v>
      </c>
      <c r="G3613" s="72" t="s">
        <v>16</v>
      </c>
      <c r="H3613" s="72" t="s">
        <v>24</v>
      </c>
      <c r="I3613" s="72" t="s">
        <v>18</v>
      </c>
      <c r="J3613" s="72" t="s">
        <v>19</v>
      </c>
      <c r="K3613" s="72" t="s">
        <v>37</v>
      </c>
      <c r="L3613" s="72" t="s">
        <v>120</v>
      </c>
      <c r="M3613" s="72"/>
    </row>
    <row r="3614" spans="2:13" x14ac:dyDescent="0.25">
      <c r="B3614" s="72" t="s">
        <v>12</v>
      </c>
      <c r="C3614" s="72" t="s">
        <v>13</v>
      </c>
      <c r="D3614" s="72" t="s">
        <v>14</v>
      </c>
      <c r="E3614" s="72" t="s">
        <v>264</v>
      </c>
      <c r="F3614" s="73">
        <v>223658</v>
      </c>
      <c r="G3614" s="72" t="s">
        <v>16</v>
      </c>
      <c r="H3614" s="72" t="s">
        <v>17</v>
      </c>
      <c r="I3614" s="72" t="s">
        <v>18</v>
      </c>
      <c r="J3614" s="72" t="s">
        <v>19</v>
      </c>
      <c r="K3614" s="72" t="s">
        <v>20</v>
      </c>
      <c r="L3614" s="72" t="s">
        <v>529</v>
      </c>
      <c r="M3614" s="72" t="s">
        <v>67</v>
      </c>
    </row>
    <row r="3615" spans="2:13" x14ac:dyDescent="0.25">
      <c r="B3615" s="72" t="s">
        <v>12</v>
      </c>
      <c r="C3615" s="72" t="s">
        <v>13</v>
      </c>
      <c r="D3615" s="72" t="s">
        <v>14</v>
      </c>
      <c r="E3615" s="72" t="s">
        <v>94</v>
      </c>
      <c r="F3615" s="73">
        <v>1</v>
      </c>
      <c r="G3615" s="72" t="s">
        <v>16</v>
      </c>
      <c r="H3615" s="72" t="s">
        <v>17</v>
      </c>
      <c r="I3615" s="72" t="s">
        <v>18</v>
      </c>
      <c r="J3615" s="72" t="s">
        <v>19</v>
      </c>
      <c r="K3615" s="72" t="s">
        <v>49</v>
      </c>
      <c r="L3615" s="72" t="s">
        <v>208</v>
      </c>
      <c r="M3615" s="72"/>
    </row>
    <row r="3616" spans="2:13" x14ac:dyDescent="0.25">
      <c r="B3616" s="72" t="s">
        <v>12</v>
      </c>
      <c r="C3616" s="72" t="s">
        <v>13</v>
      </c>
      <c r="D3616" s="72" t="s">
        <v>14</v>
      </c>
      <c r="E3616" s="72" t="s">
        <v>30</v>
      </c>
      <c r="F3616" s="73">
        <v>-4651</v>
      </c>
      <c r="G3616" s="72" t="s">
        <v>16</v>
      </c>
      <c r="H3616" s="72" t="s">
        <v>24</v>
      </c>
      <c r="I3616" s="72" t="s">
        <v>18</v>
      </c>
      <c r="J3616" s="72" t="s">
        <v>19</v>
      </c>
      <c r="K3616" s="72" t="s">
        <v>25</v>
      </c>
      <c r="L3616" s="72" t="s">
        <v>467</v>
      </c>
      <c r="M3616" s="72"/>
    </row>
    <row r="3617" spans="2:13" x14ac:dyDescent="0.25">
      <c r="B3617" s="72" t="s">
        <v>12</v>
      </c>
      <c r="C3617" s="72" t="s">
        <v>13</v>
      </c>
      <c r="D3617" s="72" t="s">
        <v>14</v>
      </c>
      <c r="E3617" s="72" t="s">
        <v>39</v>
      </c>
      <c r="F3617" s="73">
        <v>-7757</v>
      </c>
      <c r="G3617" s="72" t="s">
        <v>16</v>
      </c>
      <c r="H3617" s="72" t="s">
        <v>17</v>
      </c>
      <c r="I3617" s="72" t="s">
        <v>18</v>
      </c>
      <c r="J3617" s="72" t="s">
        <v>19</v>
      </c>
      <c r="K3617" s="72" t="s">
        <v>49</v>
      </c>
      <c r="L3617" s="72" t="s">
        <v>222</v>
      </c>
      <c r="M3617" s="72"/>
    </row>
    <row r="3618" spans="2:13" x14ac:dyDescent="0.25">
      <c r="B3618" s="72" t="s">
        <v>12</v>
      </c>
      <c r="C3618" s="72" t="s">
        <v>13</v>
      </c>
      <c r="D3618" s="72" t="s">
        <v>14</v>
      </c>
      <c r="E3618" s="72" t="s">
        <v>81</v>
      </c>
      <c r="F3618" s="73">
        <v>457463</v>
      </c>
      <c r="G3618" s="72" t="s">
        <v>16</v>
      </c>
      <c r="H3618" s="72" t="s">
        <v>24</v>
      </c>
      <c r="I3618" s="72" t="s">
        <v>18</v>
      </c>
      <c r="J3618" s="72" t="s">
        <v>19</v>
      </c>
      <c r="K3618" s="72" t="s">
        <v>37</v>
      </c>
      <c r="L3618" s="72" t="s">
        <v>518</v>
      </c>
      <c r="M3618" s="72" t="s">
        <v>47</v>
      </c>
    </row>
    <row r="3619" spans="2:13" x14ac:dyDescent="0.25">
      <c r="B3619" s="72" t="s">
        <v>12</v>
      </c>
      <c r="C3619" s="72" t="s">
        <v>13</v>
      </c>
      <c r="D3619" s="72" t="s">
        <v>14</v>
      </c>
      <c r="E3619" s="72" t="s">
        <v>51</v>
      </c>
      <c r="F3619" s="73">
        <v>95</v>
      </c>
      <c r="G3619" s="72" t="s">
        <v>16</v>
      </c>
      <c r="H3619" s="72" t="s">
        <v>24</v>
      </c>
      <c r="I3619" s="72" t="s">
        <v>18</v>
      </c>
      <c r="J3619" s="72" t="s">
        <v>19</v>
      </c>
      <c r="K3619" s="72" t="s">
        <v>31</v>
      </c>
      <c r="L3619" s="72" t="s">
        <v>522</v>
      </c>
      <c r="M3619" s="72"/>
    </row>
    <row r="3620" spans="2:13" x14ac:dyDescent="0.25">
      <c r="B3620" s="72" t="s">
        <v>12</v>
      </c>
      <c r="C3620" s="72" t="s">
        <v>13</v>
      </c>
      <c r="D3620" s="72" t="s">
        <v>14</v>
      </c>
      <c r="E3620" s="72" t="s">
        <v>27</v>
      </c>
      <c r="F3620" s="73">
        <v>125175</v>
      </c>
      <c r="G3620" s="72" t="s">
        <v>16</v>
      </c>
      <c r="H3620" s="72" t="s">
        <v>24</v>
      </c>
      <c r="I3620" s="72" t="s">
        <v>18</v>
      </c>
      <c r="J3620" s="72" t="s">
        <v>19</v>
      </c>
      <c r="K3620" s="72" t="s">
        <v>37</v>
      </c>
      <c r="L3620" s="72" t="s">
        <v>504</v>
      </c>
      <c r="M3620" s="72" t="s">
        <v>29</v>
      </c>
    </row>
    <row r="3621" spans="2:13" x14ac:dyDescent="0.25">
      <c r="B3621" s="72" t="s">
        <v>12</v>
      </c>
      <c r="C3621" s="72" t="s">
        <v>13</v>
      </c>
      <c r="D3621" s="72" t="s">
        <v>14</v>
      </c>
      <c r="E3621" s="72" t="s">
        <v>83</v>
      </c>
      <c r="F3621" s="73">
        <v>461566</v>
      </c>
      <c r="G3621" s="72" t="s">
        <v>16</v>
      </c>
      <c r="H3621" s="72" t="s">
        <v>24</v>
      </c>
      <c r="I3621" s="72" t="s">
        <v>18</v>
      </c>
      <c r="J3621" s="72" t="s">
        <v>19</v>
      </c>
      <c r="K3621" s="72" t="s">
        <v>185</v>
      </c>
      <c r="L3621" s="72" t="s">
        <v>290</v>
      </c>
      <c r="M3621" s="72"/>
    </row>
    <row r="3622" spans="2:13" x14ac:dyDescent="0.25">
      <c r="B3622" s="72" t="s">
        <v>12</v>
      </c>
      <c r="C3622" s="72" t="s">
        <v>13</v>
      </c>
      <c r="D3622" s="72" t="s">
        <v>14</v>
      </c>
      <c r="E3622" s="72" t="s">
        <v>74</v>
      </c>
      <c r="F3622" s="73">
        <v>72381</v>
      </c>
      <c r="G3622" s="72" t="s">
        <v>16</v>
      </c>
      <c r="H3622" s="72" t="s">
        <v>24</v>
      </c>
      <c r="I3622" s="72" t="s">
        <v>18</v>
      </c>
      <c r="J3622" s="72" t="s">
        <v>19</v>
      </c>
      <c r="K3622" s="72" t="s">
        <v>37</v>
      </c>
      <c r="L3622" s="72" t="s">
        <v>291</v>
      </c>
      <c r="M3622" s="72" t="s">
        <v>47</v>
      </c>
    </row>
    <row r="3623" spans="2:13" x14ac:dyDescent="0.25">
      <c r="B3623" s="72" t="s">
        <v>12</v>
      </c>
      <c r="C3623" s="72" t="s">
        <v>13</v>
      </c>
      <c r="D3623" s="72" t="s">
        <v>14</v>
      </c>
      <c r="E3623" s="72" t="s">
        <v>94</v>
      </c>
      <c r="F3623" s="73">
        <v>74451</v>
      </c>
      <c r="G3623" s="72" t="s">
        <v>16</v>
      </c>
      <c r="H3623" s="72" t="s">
        <v>24</v>
      </c>
      <c r="I3623" s="72" t="s">
        <v>18</v>
      </c>
      <c r="J3623" s="72" t="s">
        <v>19</v>
      </c>
      <c r="K3623" s="72" t="s">
        <v>99</v>
      </c>
      <c r="L3623" s="72" t="s">
        <v>490</v>
      </c>
      <c r="M3623" s="72"/>
    </row>
    <row r="3624" spans="2:13" x14ac:dyDescent="0.25">
      <c r="B3624" s="72" t="s">
        <v>12</v>
      </c>
      <c r="C3624" s="72" t="s">
        <v>13</v>
      </c>
      <c r="D3624" s="72" t="s">
        <v>14</v>
      </c>
      <c r="E3624" s="72" t="s">
        <v>51</v>
      </c>
      <c r="F3624" s="73">
        <v>168551</v>
      </c>
      <c r="G3624" s="72" t="s">
        <v>16</v>
      </c>
      <c r="H3624" s="72" t="s">
        <v>24</v>
      </c>
      <c r="I3624" s="72" t="s">
        <v>18</v>
      </c>
      <c r="J3624" s="72" t="s">
        <v>19</v>
      </c>
      <c r="K3624" s="72" t="s">
        <v>20</v>
      </c>
      <c r="L3624" s="72" t="s">
        <v>229</v>
      </c>
      <c r="M3624" s="72"/>
    </row>
    <row r="3625" spans="2:13" x14ac:dyDescent="0.25">
      <c r="B3625" s="72" t="s">
        <v>12</v>
      </c>
      <c r="C3625" s="72" t="s">
        <v>13</v>
      </c>
      <c r="D3625" s="72" t="s">
        <v>14</v>
      </c>
      <c r="E3625" s="72" t="s">
        <v>58</v>
      </c>
      <c r="F3625" s="73">
        <v>136835</v>
      </c>
      <c r="G3625" s="72" t="s">
        <v>16</v>
      </c>
      <c r="H3625" s="72" t="s">
        <v>24</v>
      </c>
      <c r="I3625" s="72" t="s">
        <v>18</v>
      </c>
      <c r="J3625" s="72" t="s">
        <v>19</v>
      </c>
      <c r="K3625" s="72" t="s">
        <v>25</v>
      </c>
      <c r="L3625" s="72" t="s">
        <v>220</v>
      </c>
      <c r="M3625" s="72" t="s">
        <v>57</v>
      </c>
    </row>
    <row r="3626" spans="2:13" x14ac:dyDescent="0.25">
      <c r="B3626" s="72" t="s">
        <v>12</v>
      </c>
      <c r="C3626" s="72" t="s">
        <v>13</v>
      </c>
      <c r="D3626" s="72" t="s">
        <v>14</v>
      </c>
      <c r="E3626" s="72" t="s">
        <v>81</v>
      </c>
      <c r="F3626" s="73">
        <v>47242</v>
      </c>
      <c r="G3626" s="72" t="s">
        <v>16</v>
      </c>
      <c r="H3626" s="72" t="s">
        <v>24</v>
      </c>
      <c r="I3626" s="72" t="s">
        <v>18</v>
      </c>
      <c r="J3626" s="72" t="s">
        <v>19</v>
      </c>
      <c r="K3626" s="72" t="s">
        <v>25</v>
      </c>
      <c r="L3626" s="72" t="s">
        <v>563</v>
      </c>
      <c r="M3626" s="72" t="s">
        <v>35</v>
      </c>
    </row>
    <row r="3627" spans="2:13" x14ac:dyDescent="0.25">
      <c r="B3627" s="72" t="s">
        <v>12</v>
      </c>
      <c r="C3627" s="72" t="s">
        <v>13</v>
      </c>
      <c r="D3627" s="72" t="s">
        <v>14</v>
      </c>
      <c r="E3627" s="72" t="s">
        <v>51</v>
      </c>
      <c r="F3627" s="73">
        <v>58739</v>
      </c>
      <c r="G3627" s="72" t="s">
        <v>16</v>
      </c>
      <c r="H3627" s="72" t="s">
        <v>17</v>
      </c>
      <c r="I3627" s="72" t="s">
        <v>18</v>
      </c>
      <c r="J3627" s="72" t="s">
        <v>19</v>
      </c>
      <c r="K3627" s="72" t="s">
        <v>20</v>
      </c>
      <c r="L3627" s="72" t="s">
        <v>707</v>
      </c>
      <c r="M3627" s="72"/>
    </row>
    <row r="3628" spans="2:13" x14ac:dyDescent="0.25">
      <c r="B3628" s="72" t="s">
        <v>12</v>
      </c>
      <c r="C3628" s="72" t="s">
        <v>13</v>
      </c>
      <c r="D3628" s="72" t="s">
        <v>14</v>
      </c>
      <c r="E3628" s="72" t="s">
        <v>58</v>
      </c>
      <c r="F3628" s="73">
        <v>54979</v>
      </c>
      <c r="G3628" s="72" t="s">
        <v>16</v>
      </c>
      <c r="H3628" s="72" t="s">
        <v>24</v>
      </c>
      <c r="I3628" s="72" t="s">
        <v>18</v>
      </c>
      <c r="J3628" s="72" t="s">
        <v>19</v>
      </c>
      <c r="K3628" s="72" t="s">
        <v>99</v>
      </c>
      <c r="L3628" s="72" t="s">
        <v>655</v>
      </c>
      <c r="M3628" s="72" t="s">
        <v>35</v>
      </c>
    </row>
    <row r="3629" spans="2:13" x14ac:dyDescent="0.25">
      <c r="B3629" s="72" t="s">
        <v>12</v>
      </c>
      <c r="C3629" s="72" t="s">
        <v>13</v>
      </c>
      <c r="D3629" s="72" t="s">
        <v>14</v>
      </c>
      <c r="E3629" s="72" t="s">
        <v>144</v>
      </c>
      <c r="F3629" s="73">
        <v>48309</v>
      </c>
      <c r="G3629" s="72" t="s">
        <v>16</v>
      </c>
      <c r="H3629" s="72" t="s">
        <v>17</v>
      </c>
      <c r="I3629" s="72" t="s">
        <v>18</v>
      </c>
      <c r="J3629" s="72" t="s">
        <v>19</v>
      </c>
      <c r="K3629" s="72" t="s">
        <v>25</v>
      </c>
      <c r="L3629" s="72" t="s">
        <v>493</v>
      </c>
      <c r="M3629" s="72" t="s">
        <v>133</v>
      </c>
    </row>
    <row r="3630" spans="2:13" x14ac:dyDescent="0.25">
      <c r="B3630" s="72" t="s">
        <v>12</v>
      </c>
      <c r="C3630" s="72" t="s">
        <v>13</v>
      </c>
      <c r="D3630" s="72" t="s">
        <v>14</v>
      </c>
      <c r="E3630" s="72" t="s">
        <v>152</v>
      </c>
      <c r="F3630" s="73">
        <v>-111</v>
      </c>
      <c r="G3630" s="72" t="s">
        <v>16</v>
      </c>
      <c r="H3630" s="72" t="s">
        <v>24</v>
      </c>
      <c r="I3630" s="72" t="s">
        <v>18</v>
      </c>
      <c r="J3630" s="72" t="s">
        <v>19</v>
      </c>
      <c r="K3630" s="72" t="s">
        <v>25</v>
      </c>
      <c r="L3630" s="72" t="s">
        <v>107</v>
      </c>
      <c r="M3630" s="72"/>
    </row>
    <row r="3631" spans="2:13" x14ac:dyDescent="0.25">
      <c r="B3631" s="72" t="s">
        <v>12</v>
      </c>
      <c r="C3631" s="72" t="s">
        <v>13</v>
      </c>
      <c r="D3631" s="72" t="s">
        <v>14</v>
      </c>
      <c r="E3631" s="72" t="s">
        <v>79</v>
      </c>
      <c r="F3631" s="73">
        <v>-6930</v>
      </c>
      <c r="G3631" s="72" t="s">
        <v>16</v>
      </c>
      <c r="H3631" s="72" t="s">
        <v>24</v>
      </c>
      <c r="I3631" s="72" t="s">
        <v>18</v>
      </c>
      <c r="J3631" s="72" t="s">
        <v>19</v>
      </c>
      <c r="K3631" s="72" t="s">
        <v>25</v>
      </c>
      <c r="L3631" s="72" t="s">
        <v>458</v>
      </c>
      <c r="M3631" s="72"/>
    </row>
    <row r="3632" spans="2:13" x14ac:dyDescent="0.25">
      <c r="B3632" s="72" t="s">
        <v>12</v>
      </c>
      <c r="C3632" s="72" t="s">
        <v>13</v>
      </c>
      <c r="D3632" s="72" t="s">
        <v>14</v>
      </c>
      <c r="E3632" s="72" t="s">
        <v>51</v>
      </c>
      <c r="F3632" s="73">
        <v>1</v>
      </c>
      <c r="G3632" s="72" t="s">
        <v>16</v>
      </c>
      <c r="H3632" s="72" t="s">
        <v>17</v>
      </c>
      <c r="I3632" s="72" t="s">
        <v>18</v>
      </c>
      <c r="J3632" s="72" t="s">
        <v>19</v>
      </c>
      <c r="K3632" s="72" t="s">
        <v>25</v>
      </c>
      <c r="L3632" s="72" t="s">
        <v>686</v>
      </c>
      <c r="M3632" s="72"/>
    </row>
    <row r="3633" spans="2:13" x14ac:dyDescent="0.25">
      <c r="B3633" s="72" t="s">
        <v>12</v>
      </c>
      <c r="C3633" s="72" t="s">
        <v>13</v>
      </c>
      <c r="D3633" s="72" t="s">
        <v>14</v>
      </c>
      <c r="E3633" s="72" t="s">
        <v>228</v>
      </c>
      <c r="F3633" s="73">
        <v>30054</v>
      </c>
      <c r="G3633" s="72" t="s">
        <v>16</v>
      </c>
      <c r="H3633" s="72" t="s">
        <v>17</v>
      </c>
      <c r="I3633" s="72" t="s">
        <v>18</v>
      </c>
      <c r="J3633" s="72" t="s">
        <v>19</v>
      </c>
      <c r="K3633" s="72" t="s">
        <v>20</v>
      </c>
      <c r="L3633" s="72" t="s">
        <v>28</v>
      </c>
      <c r="M3633" s="72" t="s">
        <v>184</v>
      </c>
    </row>
    <row r="3634" spans="2:13" x14ac:dyDescent="0.25">
      <c r="B3634" s="72" t="s">
        <v>12</v>
      </c>
      <c r="C3634" s="72" t="s">
        <v>13</v>
      </c>
      <c r="D3634" s="72" t="s">
        <v>14</v>
      </c>
      <c r="E3634" s="72" t="s">
        <v>83</v>
      </c>
      <c r="F3634" s="73">
        <v>4</v>
      </c>
      <c r="G3634" s="72" t="s">
        <v>16</v>
      </c>
      <c r="H3634" s="72" t="s">
        <v>17</v>
      </c>
      <c r="I3634" s="72" t="s">
        <v>48</v>
      </c>
      <c r="J3634" s="72" t="s">
        <v>19</v>
      </c>
      <c r="K3634" s="72" t="s">
        <v>25</v>
      </c>
      <c r="L3634" s="72" t="s">
        <v>101</v>
      </c>
      <c r="M3634" s="72"/>
    </row>
    <row r="3635" spans="2:13" x14ac:dyDescent="0.25">
      <c r="B3635" s="72" t="s">
        <v>12</v>
      </c>
      <c r="C3635" s="72" t="s">
        <v>13</v>
      </c>
      <c r="D3635" s="72" t="s">
        <v>14</v>
      </c>
      <c r="E3635" s="72" t="s">
        <v>94</v>
      </c>
      <c r="F3635" s="73">
        <v>31996</v>
      </c>
      <c r="G3635" s="72" t="s">
        <v>16</v>
      </c>
      <c r="H3635" s="72" t="s">
        <v>24</v>
      </c>
      <c r="I3635" s="72" t="s">
        <v>18</v>
      </c>
      <c r="J3635" s="72" t="s">
        <v>19</v>
      </c>
      <c r="K3635" s="72" t="s">
        <v>25</v>
      </c>
      <c r="L3635" s="72" t="s">
        <v>410</v>
      </c>
      <c r="M3635" s="72"/>
    </row>
    <row r="3636" spans="2:13" x14ac:dyDescent="0.25">
      <c r="B3636" s="72" t="s">
        <v>12</v>
      </c>
      <c r="C3636" s="72" t="s">
        <v>13</v>
      </c>
      <c r="D3636" s="72" t="s">
        <v>14</v>
      </c>
      <c r="E3636" s="72" t="s">
        <v>123</v>
      </c>
      <c r="F3636" s="73">
        <v>-412</v>
      </c>
      <c r="G3636" s="72" t="s">
        <v>16</v>
      </c>
      <c r="H3636" s="72" t="s">
        <v>24</v>
      </c>
      <c r="I3636" s="72" t="s">
        <v>18</v>
      </c>
      <c r="J3636" s="72" t="s">
        <v>19</v>
      </c>
      <c r="K3636" s="72" t="s">
        <v>31</v>
      </c>
      <c r="L3636" s="72" t="s">
        <v>32</v>
      </c>
      <c r="M3636" s="72"/>
    </row>
    <row r="3637" spans="2:13" x14ac:dyDescent="0.25">
      <c r="B3637" s="72" t="s">
        <v>12</v>
      </c>
      <c r="C3637" s="72" t="s">
        <v>13</v>
      </c>
      <c r="D3637" s="72" t="s">
        <v>14</v>
      </c>
      <c r="E3637" s="72" t="s">
        <v>83</v>
      </c>
      <c r="F3637" s="73">
        <v>653438</v>
      </c>
      <c r="G3637" s="72" t="s">
        <v>16</v>
      </c>
      <c r="H3637" s="72" t="s">
        <v>17</v>
      </c>
      <c r="I3637" s="72" t="s">
        <v>18</v>
      </c>
      <c r="J3637" s="72" t="s">
        <v>19</v>
      </c>
      <c r="K3637" s="72" t="s">
        <v>25</v>
      </c>
      <c r="L3637" s="72" t="s">
        <v>481</v>
      </c>
      <c r="M3637" s="72"/>
    </row>
    <row r="3638" spans="2:13" x14ac:dyDescent="0.25">
      <c r="B3638" s="72" t="s">
        <v>12</v>
      </c>
      <c r="C3638" s="72" t="s">
        <v>13</v>
      </c>
      <c r="D3638" s="72" t="s">
        <v>14</v>
      </c>
      <c r="E3638" s="72" t="s">
        <v>258</v>
      </c>
      <c r="F3638" s="73">
        <v>61132</v>
      </c>
      <c r="G3638" s="72" t="s">
        <v>16</v>
      </c>
      <c r="H3638" s="72" t="s">
        <v>24</v>
      </c>
      <c r="I3638" s="72" t="s">
        <v>18</v>
      </c>
      <c r="J3638" s="72" t="s">
        <v>19</v>
      </c>
      <c r="K3638" s="72" t="s">
        <v>25</v>
      </c>
      <c r="L3638" s="72" t="s">
        <v>508</v>
      </c>
      <c r="M3638" s="72" t="s">
        <v>72</v>
      </c>
    </row>
    <row r="3639" spans="2:13" x14ac:dyDescent="0.25">
      <c r="B3639" s="72" t="s">
        <v>12</v>
      </c>
      <c r="C3639" s="72" t="s">
        <v>13</v>
      </c>
      <c r="D3639" s="72" t="s">
        <v>14</v>
      </c>
      <c r="E3639" s="72" t="s">
        <v>79</v>
      </c>
      <c r="F3639" s="73">
        <v>-2849</v>
      </c>
      <c r="G3639" s="72" t="s">
        <v>16</v>
      </c>
      <c r="H3639" s="72" t="s">
        <v>24</v>
      </c>
      <c r="I3639" s="72" t="s">
        <v>18</v>
      </c>
      <c r="J3639" s="72" t="s">
        <v>19</v>
      </c>
      <c r="K3639" s="72" t="s">
        <v>31</v>
      </c>
      <c r="L3639" s="72" t="s">
        <v>664</v>
      </c>
      <c r="M3639" s="72"/>
    </row>
    <row r="3640" spans="2:13" x14ac:dyDescent="0.25">
      <c r="B3640" s="72" t="s">
        <v>12</v>
      </c>
      <c r="C3640" s="72" t="s">
        <v>13</v>
      </c>
      <c r="D3640" s="72" t="s">
        <v>14</v>
      </c>
      <c r="E3640" s="72" t="s">
        <v>51</v>
      </c>
      <c r="F3640" s="73">
        <v>24871</v>
      </c>
      <c r="G3640" s="72" t="s">
        <v>16</v>
      </c>
      <c r="H3640" s="72" t="s">
        <v>17</v>
      </c>
      <c r="I3640" s="72" t="s">
        <v>18</v>
      </c>
      <c r="J3640" s="72" t="s">
        <v>19</v>
      </c>
      <c r="K3640" s="72" t="s">
        <v>25</v>
      </c>
      <c r="L3640" s="72" t="s">
        <v>225</v>
      </c>
      <c r="M3640" s="72"/>
    </row>
    <row r="3641" spans="2:13" x14ac:dyDescent="0.25">
      <c r="B3641" s="72" t="s">
        <v>12</v>
      </c>
      <c r="C3641" s="72" t="s">
        <v>13</v>
      </c>
      <c r="D3641" s="72" t="s">
        <v>14</v>
      </c>
      <c r="E3641" s="72" t="s">
        <v>94</v>
      </c>
      <c r="F3641" s="73">
        <v>106976</v>
      </c>
      <c r="G3641" s="72" t="s">
        <v>16</v>
      </c>
      <c r="H3641" s="72" t="s">
        <v>17</v>
      </c>
      <c r="I3641" s="72" t="s">
        <v>18</v>
      </c>
      <c r="J3641" s="72" t="s">
        <v>19</v>
      </c>
      <c r="K3641" s="72" t="s">
        <v>37</v>
      </c>
      <c r="L3641" s="72" t="s">
        <v>193</v>
      </c>
      <c r="M3641" s="72"/>
    </row>
    <row r="3642" spans="2:13" x14ac:dyDescent="0.25">
      <c r="B3642" s="72" t="s">
        <v>12</v>
      </c>
      <c r="C3642" s="72" t="s">
        <v>13</v>
      </c>
      <c r="D3642" s="72" t="s">
        <v>14</v>
      </c>
      <c r="E3642" s="72" t="s">
        <v>30</v>
      </c>
      <c r="F3642" s="73">
        <v>-7768</v>
      </c>
      <c r="G3642" s="72" t="s">
        <v>16</v>
      </c>
      <c r="H3642" s="72" t="s">
        <v>24</v>
      </c>
      <c r="I3642" s="72" t="s">
        <v>18</v>
      </c>
      <c r="J3642" s="72" t="s">
        <v>19</v>
      </c>
      <c r="K3642" s="72" t="s">
        <v>37</v>
      </c>
      <c r="L3642" s="72" t="s">
        <v>342</v>
      </c>
      <c r="M3642" s="72"/>
    </row>
    <row r="3643" spans="2:13" x14ac:dyDescent="0.25">
      <c r="B3643" s="72" t="s">
        <v>12</v>
      </c>
      <c r="C3643" s="72" t="s">
        <v>13</v>
      </c>
      <c r="D3643" s="72" t="s">
        <v>14</v>
      </c>
      <c r="E3643" s="72" t="s">
        <v>68</v>
      </c>
      <c r="F3643" s="73">
        <v>-426</v>
      </c>
      <c r="G3643" s="72" t="s">
        <v>16</v>
      </c>
      <c r="H3643" s="72" t="s">
        <v>17</v>
      </c>
      <c r="I3643" s="72" t="s">
        <v>18</v>
      </c>
      <c r="J3643" s="72" t="s">
        <v>19</v>
      </c>
      <c r="K3643" s="72" t="s">
        <v>25</v>
      </c>
      <c r="L3643" s="72" t="s">
        <v>388</v>
      </c>
      <c r="M3643" s="72"/>
    </row>
    <row r="3644" spans="2:13" x14ac:dyDescent="0.25">
      <c r="B3644" s="72" t="s">
        <v>12</v>
      </c>
      <c r="C3644" s="72" t="s">
        <v>13</v>
      </c>
      <c r="D3644" s="72" t="s">
        <v>14</v>
      </c>
      <c r="E3644" s="72" t="s">
        <v>39</v>
      </c>
      <c r="F3644" s="73">
        <v>-20183</v>
      </c>
      <c r="G3644" s="72" t="s">
        <v>16</v>
      </c>
      <c r="H3644" s="72" t="s">
        <v>17</v>
      </c>
      <c r="I3644" s="72" t="s">
        <v>48</v>
      </c>
      <c r="J3644" s="72" t="s">
        <v>19</v>
      </c>
      <c r="K3644" s="72" t="s">
        <v>49</v>
      </c>
      <c r="L3644" s="72" t="s">
        <v>222</v>
      </c>
      <c r="M3644" s="72"/>
    </row>
    <row r="3645" spans="2:13" x14ac:dyDescent="0.25">
      <c r="B3645" s="72" t="s">
        <v>12</v>
      </c>
      <c r="C3645" s="72" t="s">
        <v>13</v>
      </c>
      <c r="D3645" s="72" t="s">
        <v>14</v>
      </c>
      <c r="E3645" s="72" t="s">
        <v>228</v>
      </c>
      <c r="F3645" s="73">
        <v>31250</v>
      </c>
      <c r="G3645" s="72" t="s">
        <v>16</v>
      </c>
      <c r="H3645" s="72" t="s">
        <v>24</v>
      </c>
      <c r="I3645" s="72" t="s">
        <v>18</v>
      </c>
      <c r="J3645" s="72" t="s">
        <v>19</v>
      </c>
      <c r="K3645" s="72" t="s">
        <v>37</v>
      </c>
      <c r="L3645" s="72" t="s">
        <v>482</v>
      </c>
      <c r="M3645" s="72" t="s">
        <v>133</v>
      </c>
    </row>
    <row r="3646" spans="2:13" x14ac:dyDescent="0.25">
      <c r="B3646" s="72" t="s">
        <v>12</v>
      </c>
      <c r="C3646" s="72" t="s">
        <v>13</v>
      </c>
      <c r="D3646" s="72" t="s">
        <v>14</v>
      </c>
      <c r="E3646" s="72" t="s">
        <v>83</v>
      </c>
      <c r="F3646" s="73">
        <v>201404</v>
      </c>
      <c r="G3646" s="72" t="s">
        <v>16</v>
      </c>
      <c r="H3646" s="72" t="s">
        <v>17</v>
      </c>
      <c r="I3646" s="72" t="s">
        <v>18</v>
      </c>
      <c r="J3646" s="72" t="s">
        <v>19</v>
      </c>
      <c r="K3646" s="72" t="s">
        <v>25</v>
      </c>
      <c r="L3646" s="72" t="s">
        <v>408</v>
      </c>
      <c r="M3646" s="72"/>
    </row>
    <row r="3647" spans="2:13" x14ac:dyDescent="0.25">
      <c r="B3647" s="72" t="s">
        <v>12</v>
      </c>
      <c r="C3647" s="72" t="s">
        <v>13</v>
      </c>
      <c r="D3647" s="72" t="s">
        <v>14</v>
      </c>
      <c r="E3647" s="72" t="s">
        <v>36</v>
      </c>
      <c r="F3647" s="73">
        <v>2330629</v>
      </c>
      <c r="G3647" s="72" t="s">
        <v>16</v>
      </c>
      <c r="H3647" s="72" t="s">
        <v>24</v>
      </c>
      <c r="I3647" s="72" t="s">
        <v>18</v>
      </c>
      <c r="J3647" s="72" t="s">
        <v>19</v>
      </c>
      <c r="K3647" s="72" t="s">
        <v>43</v>
      </c>
      <c r="L3647" s="72" t="s">
        <v>447</v>
      </c>
      <c r="M3647" s="72" t="s">
        <v>29</v>
      </c>
    </row>
    <row r="3648" spans="2:13" x14ac:dyDescent="0.25">
      <c r="B3648" s="72" t="s">
        <v>12</v>
      </c>
      <c r="C3648" s="72" t="s">
        <v>13</v>
      </c>
      <c r="D3648" s="72" t="s">
        <v>14</v>
      </c>
      <c r="E3648" s="72" t="s">
        <v>41</v>
      </c>
      <c r="F3648" s="73">
        <v>-3364</v>
      </c>
      <c r="G3648" s="72" t="s">
        <v>16</v>
      </c>
      <c r="H3648" s="72" t="s">
        <v>24</v>
      </c>
      <c r="I3648" s="72" t="s">
        <v>18</v>
      </c>
      <c r="J3648" s="72" t="s">
        <v>19</v>
      </c>
      <c r="K3648" s="72" t="s">
        <v>49</v>
      </c>
      <c r="L3648" s="72" t="s">
        <v>167</v>
      </c>
      <c r="M3648" s="72"/>
    </row>
    <row r="3649" spans="2:13" x14ac:dyDescent="0.25">
      <c r="B3649" s="72" t="s">
        <v>12</v>
      </c>
      <c r="C3649" s="72" t="s">
        <v>13</v>
      </c>
      <c r="D3649" s="72" t="s">
        <v>14</v>
      </c>
      <c r="E3649" s="72" t="s">
        <v>94</v>
      </c>
      <c r="F3649" s="73">
        <v>1520</v>
      </c>
      <c r="G3649" s="72" t="s">
        <v>16</v>
      </c>
      <c r="H3649" s="72" t="s">
        <v>24</v>
      </c>
      <c r="I3649" s="72" t="s">
        <v>18</v>
      </c>
      <c r="J3649" s="72" t="s">
        <v>19</v>
      </c>
      <c r="K3649" s="72" t="s">
        <v>99</v>
      </c>
      <c r="L3649" s="72" t="s">
        <v>214</v>
      </c>
      <c r="M3649" s="72"/>
    </row>
    <row r="3650" spans="2:13" x14ac:dyDescent="0.25">
      <c r="B3650" s="72" t="s">
        <v>12</v>
      </c>
      <c r="C3650" s="72" t="s">
        <v>13</v>
      </c>
      <c r="D3650" s="72" t="s">
        <v>14</v>
      </c>
      <c r="E3650" s="72" t="s">
        <v>33</v>
      </c>
      <c r="F3650" s="73">
        <v>121688</v>
      </c>
      <c r="G3650" s="72" t="s">
        <v>16</v>
      </c>
      <c r="H3650" s="72" t="s">
        <v>24</v>
      </c>
      <c r="I3650" s="72" t="s">
        <v>18</v>
      </c>
      <c r="J3650" s="72" t="s">
        <v>19</v>
      </c>
      <c r="K3650" s="72" t="s">
        <v>20</v>
      </c>
      <c r="L3650" s="72" t="s">
        <v>199</v>
      </c>
      <c r="M3650" s="72" t="s">
        <v>47</v>
      </c>
    </row>
    <row r="3651" spans="2:13" x14ac:dyDescent="0.25">
      <c r="B3651" s="72" t="s">
        <v>12</v>
      </c>
      <c r="C3651" s="72" t="s">
        <v>13</v>
      </c>
      <c r="D3651" s="72" t="s">
        <v>14</v>
      </c>
      <c r="E3651" s="72" t="s">
        <v>65</v>
      </c>
      <c r="F3651" s="73">
        <v>336312</v>
      </c>
      <c r="G3651" s="72" t="s">
        <v>16</v>
      </c>
      <c r="H3651" s="72" t="s">
        <v>24</v>
      </c>
      <c r="I3651" s="72" t="s">
        <v>18</v>
      </c>
      <c r="J3651" s="72" t="s">
        <v>19</v>
      </c>
      <c r="K3651" s="72" t="s">
        <v>102</v>
      </c>
      <c r="L3651" s="72" t="s">
        <v>429</v>
      </c>
      <c r="M3651" s="72" t="s">
        <v>67</v>
      </c>
    </row>
    <row r="3652" spans="2:13" x14ac:dyDescent="0.25">
      <c r="B3652" s="72" t="s">
        <v>12</v>
      </c>
      <c r="C3652" s="72" t="s">
        <v>13</v>
      </c>
      <c r="D3652" s="72" t="s">
        <v>14</v>
      </c>
      <c r="E3652" s="72" t="s">
        <v>68</v>
      </c>
      <c r="F3652" s="73">
        <v>-698</v>
      </c>
      <c r="G3652" s="72" t="s">
        <v>16</v>
      </c>
      <c r="H3652" s="72" t="s">
        <v>24</v>
      </c>
      <c r="I3652" s="72" t="s">
        <v>48</v>
      </c>
      <c r="J3652" s="72" t="s">
        <v>19</v>
      </c>
      <c r="K3652" s="72" t="s">
        <v>102</v>
      </c>
      <c r="L3652" s="72" t="s">
        <v>429</v>
      </c>
      <c r="M3652" s="72"/>
    </row>
    <row r="3653" spans="2:13" x14ac:dyDescent="0.25">
      <c r="B3653" s="72" t="s">
        <v>12</v>
      </c>
      <c r="C3653" s="72" t="s">
        <v>13</v>
      </c>
      <c r="D3653" s="72" t="s">
        <v>14</v>
      </c>
      <c r="E3653" s="72" t="s">
        <v>51</v>
      </c>
      <c r="F3653" s="73">
        <v>29551</v>
      </c>
      <c r="G3653" s="72" t="s">
        <v>16</v>
      </c>
      <c r="H3653" s="72" t="s">
        <v>24</v>
      </c>
      <c r="I3653" s="72" t="s">
        <v>18</v>
      </c>
      <c r="J3653" s="72" t="s">
        <v>19</v>
      </c>
      <c r="K3653" s="72" t="s">
        <v>25</v>
      </c>
      <c r="L3653" s="72" t="s">
        <v>467</v>
      </c>
      <c r="M3653" s="72"/>
    </row>
    <row r="3654" spans="2:13" x14ac:dyDescent="0.25">
      <c r="B3654" s="72" t="s">
        <v>12</v>
      </c>
      <c r="C3654" s="72" t="s">
        <v>13</v>
      </c>
      <c r="D3654" s="72" t="s">
        <v>14</v>
      </c>
      <c r="E3654" s="72" t="s">
        <v>39</v>
      </c>
      <c r="F3654" s="73">
        <v>-3194</v>
      </c>
      <c r="G3654" s="72" t="s">
        <v>16</v>
      </c>
      <c r="H3654" s="72" t="s">
        <v>17</v>
      </c>
      <c r="I3654" s="72" t="s">
        <v>18</v>
      </c>
      <c r="J3654" s="72" t="s">
        <v>19</v>
      </c>
      <c r="K3654" s="72" t="s">
        <v>25</v>
      </c>
      <c r="L3654" s="72" t="s">
        <v>314</v>
      </c>
      <c r="M3654" s="72"/>
    </row>
    <row r="3655" spans="2:13" x14ac:dyDescent="0.25">
      <c r="B3655" s="72" t="s">
        <v>12</v>
      </c>
      <c r="C3655" s="72" t="s">
        <v>13</v>
      </c>
      <c r="D3655" s="72" t="s">
        <v>14</v>
      </c>
      <c r="E3655" s="72" t="s">
        <v>39</v>
      </c>
      <c r="F3655" s="73">
        <v>-44</v>
      </c>
      <c r="G3655" s="72" t="s">
        <v>16</v>
      </c>
      <c r="H3655" s="72" t="s">
        <v>17</v>
      </c>
      <c r="I3655" s="72" t="s">
        <v>48</v>
      </c>
      <c r="J3655" s="72" t="s">
        <v>19</v>
      </c>
      <c r="K3655" s="72" t="s">
        <v>25</v>
      </c>
      <c r="L3655" s="72" t="s">
        <v>377</v>
      </c>
      <c r="M3655" s="72"/>
    </row>
    <row r="3656" spans="2:13" x14ac:dyDescent="0.25">
      <c r="B3656" s="72" t="s">
        <v>12</v>
      </c>
      <c r="C3656" s="72" t="s">
        <v>13</v>
      </c>
      <c r="D3656" s="72" t="s">
        <v>14</v>
      </c>
      <c r="E3656" s="72" t="s">
        <v>94</v>
      </c>
      <c r="F3656" s="73">
        <v>312127</v>
      </c>
      <c r="G3656" s="72" t="s">
        <v>16</v>
      </c>
      <c r="H3656" s="72" t="s">
        <v>17</v>
      </c>
      <c r="I3656" s="72" t="s">
        <v>18</v>
      </c>
      <c r="J3656" s="72" t="s">
        <v>19</v>
      </c>
      <c r="K3656" s="72" t="s">
        <v>25</v>
      </c>
      <c r="L3656" s="72" t="s">
        <v>53</v>
      </c>
      <c r="M3656" s="72"/>
    </row>
    <row r="3657" spans="2:13" x14ac:dyDescent="0.25">
      <c r="B3657" s="72" t="s">
        <v>12</v>
      </c>
      <c r="C3657" s="72" t="s">
        <v>13</v>
      </c>
      <c r="D3657" s="72" t="s">
        <v>14</v>
      </c>
      <c r="E3657" s="72" t="s">
        <v>41</v>
      </c>
      <c r="F3657" s="73">
        <v>-620</v>
      </c>
      <c r="G3657" s="72" t="s">
        <v>16</v>
      </c>
      <c r="H3657" s="72" t="s">
        <v>24</v>
      </c>
      <c r="I3657" s="72" t="s">
        <v>18</v>
      </c>
      <c r="J3657" s="72" t="s">
        <v>19</v>
      </c>
      <c r="K3657" s="72" t="s">
        <v>25</v>
      </c>
      <c r="L3657" s="72" t="s">
        <v>488</v>
      </c>
      <c r="M3657" s="72"/>
    </row>
    <row r="3658" spans="2:13" x14ac:dyDescent="0.25">
      <c r="B3658" s="72" t="s">
        <v>12</v>
      </c>
      <c r="C3658" s="72" t="s">
        <v>13</v>
      </c>
      <c r="D3658" s="72" t="s">
        <v>14</v>
      </c>
      <c r="E3658" s="72" t="s">
        <v>58</v>
      </c>
      <c r="F3658" s="73">
        <v>63292</v>
      </c>
      <c r="G3658" s="72" t="s">
        <v>16</v>
      </c>
      <c r="H3658" s="72" t="s">
        <v>24</v>
      </c>
      <c r="I3658" s="72" t="s">
        <v>18</v>
      </c>
      <c r="J3658" s="72" t="s">
        <v>19</v>
      </c>
      <c r="K3658" s="72" t="s">
        <v>37</v>
      </c>
      <c r="L3658" s="72" t="s">
        <v>581</v>
      </c>
      <c r="M3658" s="72" t="s">
        <v>47</v>
      </c>
    </row>
    <row r="3659" spans="2:13" x14ac:dyDescent="0.25">
      <c r="B3659" s="72" t="s">
        <v>12</v>
      </c>
      <c r="C3659" s="72" t="s">
        <v>13</v>
      </c>
      <c r="D3659" s="72" t="s">
        <v>14</v>
      </c>
      <c r="E3659" s="72" t="s">
        <v>123</v>
      </c>
      <c r="F3659" s="73">
        <v>-1638</v>
      </c>
      <c r="G3659" s="72" t="s">
        <v>16</v>
      </c>
      <c r="H3659" s="72" t="s">
        <v>24</v>
      </c>
      <c r="I3659" s="72" t="s">
        <v>18</v>
      </c>
      <c r="J3659" s="72" t="s">
        <v>19</v>
      </c>
      <c r="K3659" s="72" t="s">
        <v>25</v>
      </c>
      <c r="L3659" s="72" t="s">
        <v>481</v>
      </c>
      <c r="M3659" s="72"/>
    </row>
    <row r="3660" spans="2:13" x14ac:dyDescent="0.25">
      <c r="B3660" s="72" t="s">
        <v>12</v>
      </c>
      <c r="C3660" s="72" t="s">
        <v>13</v>
      </c>
      <c r="D3660" s="72" t="s">
        <v>14</v>
      </c>
      <c r="E3660" s="72" t="s">
        <v>705</v>
      </c>
      <c r="F3660" s="73">
        <v>524778</v>
      </c>
      <c r="G3660" s="72" t="s">
        <v>16</v>
      </c>
      <c r="H3660" s="72" t="s">
        <v>24</v>
      </c>
      <c r="I3660" s="72" t="s">
        <v>18</v>
      </c>
      <c r="J3660" s="72" t="s">
        <v>19</v>
      </c>
      <c r="K3660" s="72" t="s">
        <v>102</v>
      </c>
      <c r="L3660" s="72" t="s">
        <v>196</v>
      </c>
      <c r="M3660" s="72" t="s">
        <v>243</v>
      </c>
    </row>
    <row r="3661" spans="2:13" x14ac:dyDescent="0.25">
      <c r="B3661" s="72" t="s">
        <v>12</v>
      </c>
      <c r="C3661" s="72" t="s">
        <v>13</v>
      </c>
      <c r="D3661" s="72" t="s">
        <v>14</v>
      </c>
      <c r="E3661" s="72" t="s">
        <v>36</v>
      </c>
      <c r="F3661" s="73">
        <v>34269</v>
      </c>
      <c r="G3661" s="72" t="s">
        <v>16</v>
      </c>
      <c r="H3661" s="72" t="s">
        <v>24</v>
      </c>
      <c r="I3661" s="72" t="s">
        <v>18</v>
      </c>
      <c r="J3661" s="72" t="s">
        <v>19</v>
      </c>
      <c r="K3661" s="72" t="s">
        <v>25</v>
      </c>
      <c r="L3661" s="72" t="s">
        <v>646</v>
      </c>
      <c r="M3661" s="72" t="s">
        <v>47</v>
      </c>
    </row>
    <row r="3662" spans="2:13" x14ac:dyDescent="0.25">
      <c r="B3662" s="72" t="s">
        <v>12</v>
      </c>
      <c r="C3662" s="72" t="s">
        <v>13</v>
      </c>
      <c r="D3662" s="72" t="s">
        <v>14</v>
      </c>
      <c r="E3662" s="72" t="s">
        <v>81</v>
      </c>
      <c r="F3662" s="73">
        <v>12245</v>
      </c>
      <c r="G3662" s="72" t="s">
        <v>16</v>
      </c>
      <c r="H3662" s="72" t="s">
        <v>17</v>
      </c>
      <c r="I3662" s="72" t="s">
        <v>18</v>
      </c>
      <c r="J3662" s="72" t="s">
        <v>19</v>
      </c>
      <c r="K3662" s="72" t="s">
        <v>49</v>
      </c>
      <c r="L3662" s="72" t="s">
        <v>166</v>
      </c>
      <c r="M3662" s="72" t="s">
        <v>29</v>
      </c>
    </row>
    <row r="3663" spans="2:13" x14ac:dyDescent="0.25">
      <c r="B3663" s="72" t="s">
        <v>12</v>
      </c>
      <c r="C3663" s="72" t="s">
        <v>13</v>
      </c>
      <c r="D3663" s="72" t="s">
        <v>14</v>
      </c>
      <c r="E3663" s="72" t="s">
        <v>33</v>
      </c>
      <c r="F3663" s="73">
        <v>5014</v>
      </c>
      <c r="G3663" s="72" t="s">
        <v>16</v>
      </c>
      <c r="H3663" s="72" t="s">
        <v>24</v>
      </c>
      <c r="I3663" s="72" t="s">
        <v>18</v>
      </c>
      <c r="J3663" s="72" t="s">
        <v>19</v>
      </c>
      <c r="K3663" s="72" t="s">
        <v>96</v>
      </c>
      <c r="L3663" s="72" t="s">
        <v>415</v>
      </c>
      <c r="M3663" s="72" t="s">
        <v>29</v>
      </c>
    </row>
    <row r="3664" spans="2:13" x14ac:dyDescent="0.25">
      <c r="B3664" s="72" t="s">
        <v>12</v>
      </c>
      <c r="C3664" s="72" t="s">
        <v>13</v>
      </c>
      <c r="D3664" s="72" t="s">
        <v>14</v>
      </c>
      <c r="E3664" s="72" t="s">
        <v>146</v>
      </c>
      <c r="F3664" s="73">
        <v>-60</v>
      </c>
      <c r="G3664" s="72" t="s">
        <v>16</v>
      </c>
      <c r="H3664" s="72" t="s">
        <v>17</v>
      </c>
      <c r="I3664" s="72" t="s">
        <v>18</v>
      </c>
      <c r="J3664" s="72" t="s">
        <v>19</v>
      </c>
      <c r="K3664" s="72" t="s">
        <v>37</v>
      </c>
      <c r="L3664" s="72" t="s">
        <v>71</v>
      </c>
      <c r="M3664" s="72"/>
    </row>
    <row r="3665" spans="2:13" x14ac:dyDescent="0.25">
      <c r="B3665" s="72" t="s">
        <v>12</v>
      </c>
      <c r="C3665" s="72" t="s">
        <v>13</v>
      </c>
      <c r="D3665" s="72" t="s">
        <v>14</v>
      </c>
      <c r="E3665" s="72" t="s">
        <v>51</v>
      </c>
      <c r="F3665" s="73">
        <v>1591</v>
      </c>
      <c r="G3665" s="72" t="s">
        <v>16</v>
      </c>
      <c r="H3665" s="72" t="s">
        <v>24</v>
      </c>
      <c r="I3665" s="72" t="s">
        <v>18</v>
      </c>
      <c r="J3665" s="72" t="s">
        <v>19</v>
      </c>
      <c r="K3665" s="72" t="s">
        <v>20</v>
      </c>
      <c r="L3665" s="72" t="s">
        <v>535</v>
      </c>
      <c r="M3665" s="72"/>
    </row>
    <row r="3666" spans="2:13" x14ac:dyDescent="0.25">
      <c r="B3666" s="72" t="s">
        <v>12</v>
      </c>
      <c r="C3666" s="72" t="s">
        <v>13</v>
      </c>
      <c r="D3666" s="72" t="s">
        <v>14</v>
      </c>
      <c r="E3666" s="72" t="s">
        <v>83</v>
      </c>
      <c r="F3666" s="73">
        <v>1984</v>
      </c>
      <c r="G3666" s="72" t="s">
        <v>16</v>
      </c>
      <c r="H3666" s="72" t="s">
        <v>24</v>
      </c>
      <c r="I3666" s="72" t="s">
        <v>18</v>
      </c>
      <c r="J3666" s="72" t="s">
        <v>179</v>
      </c>
      <c r="K3666" s="72" t="s">
        <v>96</v>
      </c>
      <c r="L3666" s="72" t="s">
        <v>403</v>
      </c>
      <c r="M3666" s="72"/>
    </row>
    <row r="3667" spans="2:13" x14ac:dyDescent="0.25">
      <c r="B3667" s="72" t="s">
        <v>12</v>
      </c>
      <c r="C3667" s="72" t="s">
        <v>13</v>
      </c>
      <c r="D3667" s="72" t="s">
        <v>14</v>
      </c>
      <c r="E3667" s="72" t="s">
        <v>39</v>
      </c>
      <c r="F3667" s="73">
        <v>-12</v>
      </c>
      <c r="G3667" s="72" t="s">
        <v>269</v>
      </c>
      <c r="H3667" s="72" t="s">
        <v>24</v>
      </c>
      <c r="I3667" s="72" t="s">
        <v>18</v>
      </c>
      <c r="J3667" s="72" t="s">
        <v>438</v>
      </c>
      <c r="K3667" s="72" t="s">
        <v>117</v>
      </c>
      <c r="L3667" s="72" t="s">
        <v>527</v>
      </c>
      <c r="M3667" s="72"/>
    </row>
    <row r="3668" spans="2:13" x14ac:dyDescent="0.25">
      <c r="B3668" s="72" t="s">
        <v>12</v>
      </c>
      <c r="C3668" s="72" t="s">
        <v>13</v>
      </c>
      <c r="D3668" s="72" t="s">
        <v>14</v>
      </c>
      <c r="E3668" s="72" t="s">
        <v>144</v>
      </c>
      <c r="F3668" s="73">
        <v>670200</v>
      </c>
      <c r="G3668" s="72" t="s">
        <v>16</v>
      </c>
      <c r="H3668" s="72" t="s">
        <v>24</v>
      </c>
      <c r="I3668" s="72" t="s">
        <v>18</v>
      </c>
      <c r="J3668" s="72" t="s">
        <v>19</v>
      </c>
      <c r="K3668" s="72" t="s">
        <v>96</v>
      </c>
      <c r="L3668" s="72" t="s">
        <v>172</v>
      </c>
      <c r="M3668" s="72" t="s">
        <v>22</v>
      </c>
    </row>
    <row r="3669" spans="2:13" x14ac:dyDescent="0.25">
      <c r="B3669" s="72" t="s">
        <v>12</v>
      </c>
      <c r="C3669" s="72" t="s">
        <v>13</v>
      </c>
      <c r="D3669" s="72" t="s">
        <v>14</v>
      </c>
      <c r="E3669" s="72" t="s">
        <v>36</v>
      </c>
      <c r="F3669" s="73">
        <v>187643</v>
      </c>
      <c r="G3669" s="72" t="s">
        <v>16</v>
      </c>
      <c r="H3669" s="72" t="s">
        <v>17</v>
      </c>
      <c r="I3669" s="72" t="s">
        <v>18</v>
      </c>
      <c r="J3669" s="72" t="s">
        <v>19</v>
      </c>
      <c r="K3669" s="72" t="s">
        <v>25</v>
      </c>
      <c r="L3669" s="72" t="s">
        <v>338</v>
      </c>
      <c r="M3669" s="72" t="s">
        <v>47</v>
      </c>
    </row>
    <row r="3670" spans="2:13" x14ac:dyDescent="0.25">
      <c r="B3670" s="72" t="s">
        <v>12</v>
      </c>
      <c r="C3670" s="72" t="s">
        <v>13</v>
      </c>
      <c r="D3670" s="72" t="s">
        <v>14</v>
      </c>
      <c r="E3670" s="72" t="s">
        <v>85</v>
      </c>
      <c r="F3670" s="73">
        <v>200316</v>
      </c>
      <c r="G3670" s="72" t="s">
        <v>16</v>
      </c>
      <c r="H3670" s="72" t="s">
        <v>24</v>
      </c>
      <c r="I3670" s="72" t="s">
        <v>18</v>
      </c>
      <c r="J3670" s="72" t="s">
        <v>19</v>
      </c>
      <c r="K3670" s="72" t="s">
        <v>37</v>
      </c>
      <c r="L3670" s="72" t="s">
        <v>202</v>
      </c>
      <c r="M3670" s="72"/>
    </row>
    <row r="3671" spans="2:13" x14ac:dyDescent="0.25">
      <c r="B3671" s="72" t="s">
        <v>12</v>
      </c>
      <c r="C3671" s="72" t="s">
        <v>13</v>
      </c>
      <c r="D3671" s="72" t="s">
        <v>14</v>
      </c>
      <c r="E3671" s="72" t="s">
        <v>39</v>
      </c>
      <c r="F3671" s="73">
        <v>-4966</v>
      </c>
      <c r="G3671" s="72" t="s">
        <v>16</v>
      </c>
      <c r="H3671" s="72" t="s">
        <v>24</v>
      </c>
      <c r="I3671" s="72" t="s">
        <v>18</v>
      </c>
      <c r="J3671" s="72" t="s">
        <v>19</v>
      </c>
      <c r="K3671" s="72" t="s">
        <v>37</v>
      </c>
      <c r="L3671" s="72" t="s">
        <v>485</v>
      </c>
      <c r="M3671" s="72"/>
    </row>
    <row r="3672" spans="2:13" x14ac:dyDescent="0.25">
      <c r="B3672" s="72" t="s">
        <v>12</v>
      </c>
      <c r="C3672" s="72" t="s">
        <v>13</v>
      </c>
      <c r="D3672" s="72" t="s">
        <v>14</v>
      </c>
      <c r="E3672" s="72" t="s">
        <v>23</v>
      </c>
      <c r="F3672" s="73">
        <v>-23092112</v>
      </c>
      <c r="G3672" s="72" t="s">
        <v>16</v>
      </c>
      <c r="H3672" s="72" t="s">
        <v>24</v>
      </c>
      <c r="I3672" s="72" t="s">
        <v>18</v>
      </c>
      <c r="J3672" s="72" t="s">
        <v>19</v>
      </c>
      <c r="K3672" s="72" t="s">
        <v>102</v>
      </c>
      <c r="L3672" s="72" t="s">
        <v>196</v>
      </c>
      <c r="M3672" s="72"/>
    </row>
    <row r="3673" spans="2:13" x14ac:dyDescent="0.25">
      <c r="B3673" s="72" t="s">
        <v>12</v>
      </c>
      <c r="C3673" s="72" t="s">
        <v>13</v>
      </c>
      <c r="D3673" s="72" t="s">
        <v>14</v>
      </c>
      <c r="E3673" s="72" t="s">
        <v>39</v>
      </c>
      <c r="F3673" s="73">
        <v>-75630</v>
      </c>
      <c r="G3673" s="72" t="s">
        <v>16</v>
      </c>
      <c r="H3673" s="72" t="s">
        <v>24</v>
      </c>
      <c r="I3673" s="72" t="s">
        <v>18</v>
      </c>
      <c r="J3673" s="72" t="s">
        <v>19</v>
      </c>
      <c r="K3673" s="72" t="s">
        <v>25</v>
      </c>
      <c r="L3673" s="72" t="s">
        <v>115</v>
      </c>
      <c r="M3673" s="72"/>
    </row>
    <row r="3674" spans="2:13" x14ac:dyDescent="0.25">
      <c r="B3674" s="72" t="s">
        <v>12</v>
      </c>
      <c r="C3674" s="72" t="s">
        <v>13</v>
      </c>
      <c r="D3674" s="72" t="s">
        <v>14</v>
      </c>
      <c r="E3674" s="72" t="s">
        <v>94</v>
      </c>
      <c r="F3674" s="73">
        <v>465460</v>
      </c>
      <c r="G3674" s="72" t="s">
        <v>16</v>
      </c>
      <c r="H3674" s="72" t="s">
        <v>24</v>
      </c>
      <c r="I3674" s="72" t="s">
        <v>18</v>
      </c>
      <c r="J3674" s="72" t="s">
        <v>19</v>
      </c>
      <c r="K3674" s="72" t="s">
        <v>102</v>
      </c>
      <c r="L3674" s="72" t="s">
        <v>344</v>
      </c>
      <c r="M3674" s="72"/>
    </row>
    <row r="3675" spans="2:13" x14ac:dyDescent="0.25">
      <c r="B3675" s="72" t="s">
        <v>12</v>
      </c>
      <c r="C3675" s="72" t="s">
        <v>13</v>
      </c>
      <c r="D3675" s="72" t="s">
        <v>14</v>
      </c>
      <c r="E3675" s="72" t="s">
        <v>152</v>
      </c>
      <c r="F3675" s="73">
        <v>-4096</v>
      </c>
      <c r="G3675" s="72" t="s">
        <v>16</v>
      </c>
      <c r="H3675" s="72" t="s">
        <v>24</v>
      </c>
      <c r="I3675" s="72" t="s">
        <v>18</v>
      </c>
      <c r="J3675" s="72" t="s">
        <v>19</v>
      </c>
      <c r="K3675" s="72" t="s">
        <v>37</v>
      </c>
      <c r="L3675" s="72" t="s">
        <v>497</v>
      </c>
      <c r="M3675" s="72"/>
    </row>
    <row r="3676" spans="2:13" x14ac:dyDescent="0.25">
      <c r="B3676" s="72" t="s">
        <v>12</v>
      </c>
      <c r="C3676" s="72" t="s">
        <v>13</v>
      </c>
      <c r="D3676" s="72" t="s">
        <v>14</v>
      </c>
      <c r="E3676" s="72" t="s">
        <v>74</v>
      </c>
      <c r="F3676" s="73">
        <v>72976</v>
      </c>
      <c r="G3676" s="72" t="s">
        <v>16</v>
      </c>
      <c r="H3676" s="72" t="s">
        <v>24</v>
      </c>
      <c r="I3676" s="72" t="s">
        <v>18</v>
      </c>
      <c r="J3676" s="72" t="s">
        <v>19</v>
      </c>
      <c r="K3676" s="72" t="s">
        <v>25</v>
      </c>
      <c r="L3676" s="72" t="s">
        <v>234</v>
      </c>
      <c r="M3676" s="72" t="s">
        <v>29</v>
      </c>
    </row>
    <row r="3677" spans="2:13" x14ac:dyDescent="0.25">
      <c r="B3677" s="72" t="s">
        <v>12</v>
      </c>
      <c r="C3677" s="72" t="s">
        <v>13</v>
      </c>
      <c r="D3677" s="72" t="s">
        <v>14</v>
      </c>
      <c r="E3677" s="72" t="s">
        <v>144</v>
      </c>
      <c r="F3677" s="73">
        <v>227729</v>
      </c>
      <c r="G3677" s="72" t="s">
        <v>16</v>
      </c>
      <c r="H3677" s="72" t="s">
        <v>17</v>
      </c>
      <c r="I3677" s="72" t="s">
        <v>18</v>
      </c>
      <c r="J3677" s="72" t="s">
        <v>19</v>
      </c>
      <c r="K3677" s="72" t="s">
        <v>117</v>
      </c>
      <c r="L3677" s="72" t="s">
        <v>77</v>
      </c>
      <c r="M3677" s="72" t="s">
        <v>67</v>
      </c>
    </row>
    <row r="3678" spans="2:13" x14ac:dyDescent="0.25">
      <c r="B3678" s="72" t="s">
        <v>12</v>
      </c>
      <c r="C3678" s="72" t="s">
        <v>13</v>
      </c>
      <c r="D3678" s="72" t="s">
        <v>14</v>
      </c>
      <c r="E3678" s="72" t="s">
        <v>51</v>
      </c>
      <c r="F3678" s="73">
        <v>52641</v>
      </c>
      <c r="G3678" s="72" t="s">
        <v>16</v>
      </c>
      <c r="H3678" s="72" t="s">
        <v>24</v>
      </c>
      <c r="I3678" s="72" t="s">
        <v>18</v>
      </c>
      <c r="J3678" s="72" t="s">
        <v>19</v>
      </c>
      <c r="K3678" s="72" t="s">
        <v>25</v>
      </c>
      <c r="L3678" s="72" t="s">
        <v>406</v>
      </c>
      <c r="M3678" s="72"/>
    </row>
    <row r="3679" spans="2:13" x14ac:dyDescent="0.25">
      <c r="B3679" s="72" t="s">
        <v>12</v>
      </c>
      <c r="C3679" s="72" t="s">
        <v>13</v>
      </c>
      <c r="D3679" s="72" t="s">
        <v>14</v>
      </c>
      <c r="E3679" s="72" t="s">
        <v>51</v>
      </c>
      <c r="F3679" s="73">
        <v>1068389</v>
      </c>
      <c r="G3679" s="72" t="s">
        <v>16</v>
      </c>
      <c r="H3679" s="72" t="s">
        <v>24</v>
      </c>
      <c r="I3679" s="72" t="s">
        <v>18</v>
      </c>
      <c r="J3679" s="72" t="s">
        <v>19</v>
      </c>
      <c r="K3679" s="72" t="s">
        <v>185</v>
      </c>
      <c r="L3679" s="72" t="s">
        <v>440</v>
      </c>
      <c r="M3679" s="72"/>
    </row>
    <row r="3680" spans="2:13" x14ac:dyDescent="0.25">
      <c r="B3680" s="72" t="s">
        <v>12</v>
      </c>
      <c r="C3680" s="72" t="s">
        <v>13</v>
      </c>
      <c r="D3680" s="72" t="s">
        <v>14</v>
      </c>
      <c r="E3680" s="72" t="s">
        <v>51</v>
      </c>
      <c r="F3680" s="73">
        <v>4515</v>
      </c>
      <c r="G3680" s="72" t="s">
        <v>16</v>
      </c>
      <c r="H3680" s="72" t="s">
        <v>24</v>
      </c>
      <c r="I3680" s="72" t="s">
        <v>18</v>
      </c>
      <c r="J3680" s="72" t="s">
        <v>19</v>
      </c>
      <c r="K3680" s="72" t="s">
        <v>25</v>
      </c>
      <c r="L3680" s="72" t="s">
        <v>276</v>
      </c>
      <c r="M3680" s="72"/>
    </row>
    <row r="3681" spans="2:13" x14ac:dyDescent="0.25">
      <c r="B3681" s="72" t="s">
        <v>12</v>
      </c>
      <c r="C3681" s="72" t="s">
        <v>13</v>
      </c>
      <c r="D3681" s="72" t="s">
        <v>14</v>
      </c>
      <c r="E3681" s="72" t="s">
        <v>79</v>
      </c>
      <c r="F3681" s="73">
        <v>-4554</v>
      </c>
      <c r="G3681" s="72" t="s">
        <v>16</v>
      </c>
      <c r="H3681" s="72" t="s">
        <v>24</v>
      </c>
      <c r="I3681" s="72" t="s">
        <v>48</v>
      </c>
      <c r="J3681" s="72" t="s">
        <v>19</v>
      </c>
      <c r="K3681" s="72" t="s">
        <v>37</v>
      </c>
      <c r="L3681" s="72" t="s">
        <v>291</v>
      </c>
      <c r="M3681" s="72"/>
    </row>
    <row r="3682" spans="2:13" x14ac:dyDescent="0.25">
      <c r="B3682" s="72" t="s">
        <v>12</v>
      </c>
      <c r="C3682" s="72" t="s">
        <v>13</v>
      </c>
      <c r="D3682" s="72" t="s">
        <v>14</v>
      </c>
      <c r="E3682" s="72" t="s">
        <v>55</v>
      </c>
      <c r="F3682" s="73">
        <v>6723805</v>
      </c>
      <c r="G3682" s="72" t="s">
        <v>16</v>
      </c>
      <c r="H3682" s="72" t="s">
        <v>17</v>
      </c>
      <c r="I3682" s="72" t="s">
        <v>18</v>
      </c>
      <c r="J3682" s="72" t="s">
        <v>19</v>
      </c>
      <c r="K3682" s="72" t="s">
        <v>25</v>
      </c>
      <c r="L3682" s="72" t="s">
        <v>442</v>
      </c>
      <c r="M3682" s="72" t="s">
        <v>57</v>
      </c>
    </row>
    <row r="3683" spans="2:13" x14ac:dyDescent="0.25">
      <c r="B3683" s="72" t="s">
        <v>12</v>
      </c>
      <c r="C3683" s="72" t="s">
        <v>13</v>
      </c>
      <c r="D3683" s="72" t="s">
        <v>14</v>
      </c>
      <c r="E3683" s="72" t="s">
        <v>58</v>
      </c>
      <c r="F3683" s="73">
        <v>26003</v>
      </c>
      <c r="G3683" s="72" t="s">
        <v>16</v>
      </c>
      <c r="H3683" s="72" t="s">
        <v>24</v>
      </c>
      <c r="I3683" s="72" t="s">
        <v>18</v>
      </c>
      <c r="J3683" s="72" t="s">
        <v>19</v>
      </c>
      <c r="K3683" s="72" t="s">
        <v>157</v>
      </c>
      <c r="L3683" s="72" t="s">
        <v>570</v>
      </c>
      <c r="M3683" s="72" t="s">
        <v>112</v>
      </c>
    </row>
    <row r="3684" spans="2:13" x14ac:dyDescent="0.25">
      <c r="B3684" s="72" t="s">
        <v>12</v>
      </c>
      <c r="C3684" s="72" t="s">
        <v>13</v>
      </c>
      <c r="D3684" s="72" t="s">
        <v>14</v>
      </c>
      <c r="E3684" s="72" t="s">
        <v>68</v>
      </c>
      <c r="F3684" s="73">
        <v>-574</v>
      </c>
      <c r="G3684" s="72" t="s">
        <v>16</v>
      </c>
      <c r="H3684" s="72" t="s">
        <v>24</v>
      </c>
      <c r="I3684" s="72" t="s">
        <v>18</v>
      </c>
      <c r="J3684" s="72" t="s">
        <v>19</v>
      </c>
      <c r="K3684" s="72" t="s">
        <v>25</v>
      </c>
      <c r="L3684" s="72" t="s">
        <v>575</v>
      </c>
      <c r="M3684" s="72"/>
    </row>
    <row r="3685" spans="2:13" x14ac:dyDescent="0.25">
      <c r="B3685" s="72" t="s">
        <v>12</v>
      </c>
      <c r="C3685" s="72" t="s">
        <v>13</v>
      </c>
      <c r="D3685" s="72" t="s">
        <v>14</v>
      </c>
      <c r="E3685" s="72" t="s">
        <v>58</v>
      </c>
      <c r="F3685" s="73">
        <v>11033</v>
      </c>
      <c r="G3685" s="72" t="s">
        <v>16</v>
      </c>
      <c r="H3685" s="72" t="s">
        <v>24</v>
      </c>
      <c r="I3685" s="72" t="s">
        <v>18</v>
      </c>
      <c r="J3685" s="72" t="s">
        <v>19</v>
      </c>
      <c r="K3685" s="72" t="s">
        <v>43</v>
      </c>
      <c r="L3685" s="72" t="s">
        <v>472</v>
      </c>
      <c r="M3685" s="72" t="s">
        <v>112</v>
      </c>
    </row>
    <row r="3686" spans="2:13" x14ac:dyDescent="0.25">
      <c r="B3686" s="72" t="s">
        <v>12</v>
      </c>
      <c r="C3686" s="72" t="s">
        <v>13</v>
      </c>
      <c r="D3686" s="72" t="s">
        <v>14</v>
      </c>
      <c r="E3686" s="72" t="s">
        <v>27</v>
      </c>
      <c r="F3686" s="73">
        <v>132364</v>
      </c>
      <c r="G3686" s="72" t="s">
        <v>16</v>
      </c>
      <c r="H3686" s="72" t="s">
        <v>24</v>
      </c>
      <c r="I3686" s="72" t="s">
        <v>18</v>
      </c>
      <c r="J3686" s="72" t="s">
        <v>19</v>
      </c>
      <c r="K3686" s="72" t="s">
        <v>37</v>
      </c>
      <c r="L3686" s="72" t="s">
        <v>412</v>
      </c>
      <c r="M3686" s="72" t="s">
        <v>29</v>
      </c>
    </row>
    <row r="3687" spans="2:13" x14ac:dyDescent="0.25">
      <c r="B3687" s="72" t="s">
        <v>12</v>
      </c>
      <c r="C3687" s="72" t="s">
        <v>13</v>
      </c>
      <c r="D3687" s="72" t="s">
        <v>14</v>
      </c>
      <c r="E3687" s="72" t="s">
        <v>51</v>
      </c>
      <c r="F3687" s="73">
        <v>22321</v>
      </c>
      <c r="G3687" s="72" t="s">
        <v>16</v>
      </c>
      <c r="H3687" s="72" t="s">
        <v>24</v>
      </c>
      <c r="I3687" s="72" t="s">
        <v>18</v>
      </c>
      <c r="J3687" s="72" t="s">
        <v>19</v>
      </c>
      <c r="K3687" s="72" t="s">
        <v>96</v>
      </c>
      <c r="L3687" s="72" t="s">
        <v>415</v>
      </c>
      <c r="M3687" s="72"/>
    </row>
    <row r="3688" spans="2:13" x14ac:dyDescent="0.25">
      <c r="B3688" s="72" t="s">
        <v>12</v>
      </c>
      <c r="C3688" s="72" t="s">
        <v>13</v>
      </c>
      <c r="D3688" s="72" t="s">
        <v>14</v>
      </c>
      <c r="E3688" s="72" t="s">
        <v>144</v>
      </c>
      <c r="F3688" s="73">
        <v>2374063</v>
      </c>
      <c r="G3688" s="72" t="s">
        <v>16</v>
      </c>
      <c r="H3688" s="72" t="s">
        <v>24</v>
      </c>
      <c r="I3688" s="72" t="s">
        <v>18</v>
      </c>
      <c r="J3688" s="72" t="s">
        <v>19</v>
      </c>
      <c r="K3688" s="72" t="s">
        <v>130</v>
      </c>
      <c r="L3688" s="72" t="s">
        <v>147</v>
      </c>
      <c r="M3688" s="72" t="s">
        <v>22</v>
      </c>
    </row>
    <row r="3689" spans="2:13" x14ac:dyDescent="0.25">
      <c r="B3689" s="72" t="s">
        <v>12</v>
      </c>
      <c r="C3689" s="72" t="s">
        <v>13</v>
      </c>
      <c r="D3689" s="72" t="s">
        <v>14</v>
      </c>
      <c r="E3689" s="72" t="s">
        <v>23</v>
      </c>
      <c r="F3689" s="73">
        <v>-5564</v>
      </c>
      <c r="G3689" s="72" t="s">
        <v>16</v>
      </c>
      <c r="H3689" s="72" t="s">
        <v>24</v>
      </c>
      <c r="I3689" s="72" t="s">
        <v>18</v>
      </c>
      <c r="J3689" s="72" t="s">
        <v>19</v>
      </c>
      <c r="K3689" s="72" t="s">
        <v>37</v>
      </c>
      <c r="L3689" s="72" t="s">
        <v>480</v>
      </c>
      <c r="M3689" s="72"/>
    </row>
    <row r="3690" spans="2:13" x14ac:dyDescent="0.25">
      <c r="B3690" s="72" t="s">
        <v>12</v>
      </c>
      <c r="C3690" s="72" t="s">
        <v>13</v>
      </c>
      <c r="D3690" s="72" t="s">
        <v>14</v>
      </c>
      <c r="E3690" s="72" t="s">
        <v>58</v>
      </c>
      <c r="F3690" s="73">
        <v>82014</v>
      </c>
      <c r="G3690" s="72" t="s">
        <v>16</v>
      </c>
      <c r="H3690" s="72" t="s">
        <v>24</v>
      </c>
      <c r="I3690" s="72" t="s">
        <v>18</v>
      </c>
      <c r="J3690" s="72" t="s">
        <v>19</v>
      </c>
      <c r="K3690" s="72" t="s">
        <v>130</v>
      </c>
      <c r="L3690" s="72" t="s">
        <v>386</v>
      </c>
      <c r="M3690" s="72" t="s">
        <v>35</v>
      </c>
    </row>
    <row r="3691" spans="2:13" x14ac:dyDescent="0.25">
      <c r="B3691" s="72" t="s">
        <v>12</v>
      </c>
      <c r="C3691" s="72" t="s">
        <v>13</v>
      </c>
      <c r="D3691" s="72" t="s">
        <v>14</v>
      </c>
      <c r="E3691" s="72" t="s">
        <v>123</v>
      </c>
      <c r="F3691" s="73">
        <v>-32975</v>
      </c>
      <c r="G3691" s="72" t="s">
        <v>16</v>
      </c>
      <c r="H3691" s="72" t="s">
        <v>17</v>
      </c>
      <c r="I3691" s="72" t="s">
        <v>18</v>
      </c>
      <c r="J3691" s="72" t="s">
        <v>19</v>
      </c>
      <c r="K3691" s="72" t="s">
        <v>20</v>
      </c>
      <c r="L3691" s="72" t="s">
        <v>181</v>
      </c>
      <c r="M3691" s="72"/>
    </row>
    <row r="3692" spans="2:13" x14ac:dyDescent="0.25">
      <c r="B3692" s="72" t="s">
        <v>12</v>
      </c>
      <c r="C3692" s="72" t="s">
        <v>13</v>
      </c>
      <c r="D3692" s="72" t="s">
        <v>14</v>
      </c>
      <c r="E3692" s="72" t="s">
        <v>123</v>
      </c>
      <c r="F3692" s="73">
        <v>-1043</v>
      </c>
      <c r="G3692" s="72" t="s">
        <v>16</v>
      </c>
      <c r="H3692" s="72" t="s">
        <v>24</v>
      </c>
      <c r="I3692" s="72" t="s">
        <v>18</v>
      </c>
      <c r="J3692" s="72" t="s">
        <v>19</v>
      </c>
      <c r="K3692" s="72" t="s">
        <v>99</v>
      </c>
      <c r="L3692" s="72" t="s">
        <v>543</v>
      </c>
      <c r="M3692" s="72"/>
    </row>
    <row r="3693" spans="2:13" x14ac:dyDescent="0.25">
      <c r="B3693" s="72" t="s">
        <v>12</v>
      </c>
      <c r="C3693" s="72" t="s">
        <v>13</v>
      </c>
      <c r="D3693" s="72" t="s">
        <v>14</v>
      </c>
      <c r="E3693" s="72" t="s">
        <v>146</v>
      </c>
      <c r="F3693" s="73">
        <v>-6289</v>
      </c>
      <c r="G3693" s="72" t="s">
        <v>16</v>
      </c>
      <c r="H3693" s="72" t="s">
        <v>24</v>
      </c>
      <c r="I3693" s="72" t="s">
        <v>18</v>
      </c>
      <c r="J3693" s="72" t="s">
        <v>19</v>
      </c>
      <c r="K3693" s="72" t="s">
        <v>75</v>
      </c>
      <c r="L3693" s="72" t="s">
        <v>443</v>
      </c>
      <c r="M3693" s="72"/>
    </row>
    <row r="3694" spans="2:13" x14ac:dyDescent="0.25">
      <c r="B3694" s="72" t="s">
        <v>12</v>
      </c>
      <c r="C3694" s="72" t="s">
        <v>13</v>
      </c>
      <c r="D3694" s="72" t="s">
        <v>14</v>
      </c>
      <c r="E3694" s="72" t="s">
        <v>36</v>
      </c>
      <c r="F3694" s="73">
        <v>657527</v>
      </c>
      <c r="G3694" s="72" t="s">
        <v>16</v>
      </c>
      <c r="H3694" s="72" t="s">
        <v>24</v>
      </c>
      <c r="I3694" s="72" t="s">
        <v>18</v>
      </c>
      <c r="J3694" s="72" t="s">
        <v>19</v>
      </c>
      <c r="K3694" s="72" t="s">
        <v>37</v>
      </c>
      <c r="L3694" s="72" t="s">
        <v>504</v>
      </c>
      <c r="M3694" s="72" t="s">
        <v>29</v>
      </c>
    </row>
    <row r="3695" spans="2:13" x14ac:dyDescent="0.25">
      <c r="B3695" s="72" t="s">
        <v>12</v>
      </c>
      <c r="C3695" s="72" t="s">
        <v>13</v>
      </c>
      <c r="D3695" s="72" t="s">
        <v>14</v>
      </c>
      <c r="E3695" s="72" t="s">
        <v>39</v>
      </c>
      <c r="F3695" s="73">
        <v>-3323</v>
      </c>
      <c r="G3695" s="72" t="s">
        <v>16</v>
      </c>
      <c r="H3695" s="72" t="s">
        <v>17</v>
      </c>
      <c r="I3695" s="72" t="s">
        <v>18</v>
      </c>
      <c r="J3695" s="72" t="s">
        <v>19</v>
      </c>
      <c r="K3695" s="72" t="s">
        <v>43</v>
      </c>
      <c r="L3695" s="72" t="s">
        <v>189</v>
      </c>
      <c r="M3695" s="72"/>
    </row>
    <row r="3696" spans="2:13" x14ac:dyDescent="0.25">
      <c r="B3696" s="72" t="s">
        <v>12</v>
      </c>
      <c r="C3696" s="72" t="s">
        <v>13</v>
      </c>
      <c r="D3696" s="72" t="s">
        <v>14</v>
      </c>
      <c r="E3696" s="72" t="s">
        <v>55</v>
      </c>
      <c r="F3696" s="73">
        <v>13275271</v>
      </c>
      <c r="G3696" s="72" t="s">
        <v>16</v>
      </c>
      <c r="H3696" s="72" t="s">
        <v>24</v>
      </c>
      <c r="I3696" s="72" t="s">
        <v>18</v>
      </c>
      <c r="J3696" s="72" t="s">
        <v>19</v>
      </c>
      <c r="K3696" s="72" t="s">
        <v>37</v>
      </c>
      <c r="L3696" s="72" t="s">
        <v>86</v>
      </c>
      <c r="M3696" s="72" t="s">
        <v>57</v>
      </c>
    </row>
    <row r="3697" spans="2:13" x14ac:dyDescent="0.25">
      <c r="B3697" s="72" t="s">
        <v>12</v>
      </c>
      <c r="C3697" s="72" t="s">
        <v>13</v>
      </c>
      <c r="D3697" s="72" t="s">
        <v>14</v>
      </c>
      <c r="E3697" s="72" t="s">
        <v>132</v>
      </c>
      <c r="F3697" s="73">
        <v>150478</v>
      </c>
      <c r="G3697" s="72" t="s">
        <v>16</v>
      </c>
      <c r="H3697" s="72" t="s">
        <v>24</v>
      </c>
      <c r="I3697" s="72" t="s">
        <v>18</v>
      </c>
      <c r="J3697" s="72" t="s">
        <v>19</v>
      </c>
      <c r="K3697" s="72" t="s">
        <v>25</v>
      </c>
      <c r="L3697" s="72" t="s">
        <v>268</v>
      </c>
      <c r="M3697" s="72" t="s">
        <v>67</v>
      </c>
    </row>
    <row r="3698" spans="2:13" x14ac:dyDescent="0.25">
      <c r="B3698" s="72" t="s">
        <v>12</v>
      </c>
      <c r="C3698" s="72" t="s">
        <v>13</v>
      </c>
      <c r="D3698" s="72" t="s">
        <v>14</v>
      </c>
      <c r="E3698" s="72" t="s">
        <v>39</v>
      </c>
      <c r="F3698" s="73">
        <v>-2943</v>
      </c>
      <c r="G3698" s="72" t="s">
        <v>16</v>
      </c>
      <c r="H3698" s="72" t="s">
        <v>17</v>
      </c>
      <c r="I3698" s="72" t="s">
        <v>18</v>
      </c>
      <c r="J3698" s="72" t="s">
        <v>19</v>
      </c>
      <c r="K3698" s="72" t="s">
        <v>25</v>
      </c>
      <c r="L3698" s="72" t="s">
        <v>539</v>
      </c>
      <c r="M3698" s="72"/>
    </row>
    <row r="3699" spans="2:13" x14ac:dyDescent="0.25">
      <c r="B3699" s="72" t="s">
        <v>12</v>
      </c>
      <c r="C3699" s="72" t="s">
        <v>13</v>
      </c>
      <c r="D3699" s="72" t="s">
        <v>14</v>
      </c>
      <c r="E3699" s="72" t="s">
        <v>39</v>
      </c>
      <c r="F3699" s="73">
        <v>-394</v>
      </c>
      <c r="G3699" s="72" t="s">
        <v>16</v>
      </c>
      <c r="H3699" s="72" t="s">
        <v>24</v>
      </c>
      <c r="I3699" s="72" t="s">
        <v>18</v>
      </c>
      <c r="J3699" s="72" t="s">
        <v>19</v>
      </c>
      <c r="K3699" s="72" t="s">
        <v>43</v>
      </c>
      <c r="L3699" s="72" t="s">
        <v>681</v>
      </c>
      <c r="M3699" s="72"/>
    </row>
    <row r="3700" spans="2:13" x14ac:dyDescent="0.25">
      <c r="B3700" s="72" t="s">
        <v>12</v>
      </c>
      <c r="C3700" s="72" t="s">
        <v>13</v>
      </c>
      <c r="D3700" s="72" t="s">
        <v>14</v>
      </c>
      <c r="E3700" s="72" t="s">
        <v>83</v>
      </c>
      <c r="F3700" s="73">
        <v>549</v>
      </c>
      <c r="G3700" s="72" t="s">
        <v>16</v>
      </c>
      <c r="H3700" s="72" t="s">
        <v>24</v>
      </c>
      <c r="I3700" s="72" t="s">
        <v>18</v>
      </c>
      <c r="J3700" s="72" t="s">
        <v>19</v>
      </c>
      <c r="K3700" s="72" t="s">
        <v>25</v>
      </c>
      <c r="L3700" s="72" t="s">
        <v>382</v>
      </c>
      <c r="M3700" s="72"/>
    </row>
    <row r="3701" spans="2:13" x14ac:dyDescent="0.25">
      <c r="B3701" s="72" t="s">
        <v>12</v>
      </c>
      <c r="C3701" s="72" t="s">
        <v>13</v>
      </c>
      <c r="D3701" s="72" t="s">
        <v>14</v>
      </c>
      <c r="E3701" s="72" t="s">
        <v>36</v>
      </c>
      <c r="F3701" s="73">
        <v>499336</v>
      </c>
      <c r="G3701" s="72" t="s">
        <v>16</v>
      </c>
      <c r="H3701" s="72" t="s">
        <v>17</v>
      </c>
      <c r="I3701" s="72" t="s">
        <v>18</v>
      </c>
      <c r="J3701" s="72" t="s">
        <v>19</v>
      </c>
      <c r="K3701" s="72" t="s">
        <v>25</v>
      </c>
      <c r="L3701" s="72" t="s">
        <v>563</v>
      </c>
      <c r="M3701" s="72" t="s">
        <v>57</v>
      </c>
    </row>
    <row r="3702" spans="2:13" x14ac:dyDescent="0.25">
      <c r="B3702" s="72" t="s">
        <v>12</v>
      </c>
      <c r="C3702" s="72" t="s">
        <v>13</v>
      </c>
      <c r="D3702" s="72" t="s">
        <v>14</v>
      </c>
      <c r="E3702" s="72" t="s">
        <v>55</v>
      </c>
      <c r="F3702" s="73">
        <v>1245047</v>
      </c>
      <c r="G3702" s="72" t="s">
        <v>16</v>
      </c>
      <c r="H3702" s="72" t="s">
        <v>17</v>
      </c>
      <c r="I3702" s="72" t="s">
        <v>18</v>
      </c>
      <c r="J3702" s="72" t="s">
        <v>19</v>
      </c>
      <c r="K3702" s="72" t="s">
        <v>37</v>
      </c>
      <c r="L3702" s="72" t="s">
        <v>280</v>
      </c>
      <c r="M3702" s="72" t="s">
        <v>57</v>
      </c>
    </row>
    <row r="3703" spans="2:13" x14ac:dyDescent="0.25">
      <c r="B3703" s="72" t="s">
        <v>12</v>
      </c>
      <c r="C3703" s="72" t="s">
        <v>13</v>
      </c>
      <c r="D3703" s="72" t="s">
        <v>14</v>
      </c>
      <c r="E3703" s="72" t="s">
        <v>58</v>
      </c>
      <c r="F3703" s="73">
        <v>238118</v>
      </c>
      <c r="G3703" s="72" t="s">
        <v>16</v>
      </c>
      <c r="H3703" s="72" t="s">
        <v>24</v>
      </c>
      <c r="I3703" s="72" t="s">
        <v>48</v>
      </c>
      <c r="J3703" s="72" t="s">
        <v>19</v>
      </c>
      <c r="K3703" s="72" t="s">
        <v>102</v>
      </c>
      <c r="L3703" s="72" t="s">
        <v>196</v>
      </c>
      <c r="M3703" s="72" t="s">
        <v>35</v>
      </c>
    </row>
    <row r="3704" spans="2:13" x14ac:dyDescent="0.25">
      <c r="B3704" s="72" t="s">
        <v>12</v>
      </c>
      <c r="C3704" s="72" t="s">
        <v>13</v>
      </c>
      <c r="D3704" s="72" t="s">
        <v>14</v>
      </c>
      <c r="E3704" s="72" t="s">
        <v>36</v>
      </c>
      <c r="F3704" s="73">
        <v>25690</v>
      </c>
      <c r="G3704" s="72" t="s">
        <v>16</v>
      </c>
      <c r="H3704" s="72" t="s">
        <v>17</v>
      </c>
      <c r="I3704" s="72" t="s">
        <v>18</v>
      </c>
      <c r="J3704" s="72" t="s">
        <v>19</v>
      </c>
      <c r="K3704" s="72" t="s">
        <v>49</v>
      </c>
      <c r="L3704" s="72" t="s">
        <v>95</v>
      </c>
      <c r="M3704" s="72" t="s">
        <v>57</v>
      </c>
    </row>
    <row r="3705" spans="2:13" x14ac:dyDescent="0.25">
      <c r="B3705" s="72" t="s">
        <v>12</v>
      </c>
      <c r="C3705" s="72" t="s">
        <v>13</v>
      </c>
      <c r="D3705" s="72" t="s">
        <v>14</v>
      </c>
      <c r="E3705" s="72" t="s">
        <v>187</v>
      </c>
      <c r="F3705" s="73">
        <v>-1188</v>
      </c>
      <c r="G3705" s="72" t="s">
        <v>16</v>
      </c>
      <c r="H3705" s="72" t="s">
        <v>24</v>
      </c>
      <c r="I3705" s="72" t="s">
        <v>18</v>
      </c>
      <c r="J3705" s="72" t="s">
        <v>526</v>
      </c>
      <c r="K3705" s="72" t="s">
        <v>117</v>
      </c>
      <c r="L3705" s="72" t="s">
        <v>332</v>
      </c>
      <c r="M3705" s="72" t="s">
        <v>302</v>
      </c>
    </row>
    <row r="3706" spans="2:13" x14ac:dyDescent="0.25">
      <c r="B3706" s="72" t="s">
        <v>12</v>
      </c>
      <c r="C3706" s="72" t="s">
        <v>13</v>
      </c>
      <c r="D3706" s="72" t="s">
        <v>14</v>
      </c>
      <c r="E3706" s="72" t="s">
        <v>79</v>
      </c>
      <c r="F3706" s="73">
        <v>-33858</v>
      </c>
      <c r="G3706" s="72" t="s">
        <v>16</v>
      </c>
      <c r="H3706" s="72" t="s">
        <v>17</v>
      </c>
      <c r="I3706" s="72" t="s">
        <v>18</v>
      </c>
      <c r="J3706" s="72" t="s">
        <v>19</v>
      </c>
      <c r="K3706" s="72" t="s">
        <v>25</v>
      </c>
      <c r="L3706" s="72" t="s">
        <v>430</v>
      </c>
      <c r="M3706" s="72"/>
    </row>
    <row r="3707" spans="2:13" x14ac:dyDescent="0.25">
      <c r="B3707" s="72" t="s">
        <v>12</v>
      </c>
      <c r="C3707" s="72" t="s">
        <v>13</v>
      </c>
      <c r="D3707" s="72" t="s">
        <v>14</v>
      </c>
      <c r="E3707" s="72" t="s">
        <v>39</v>
      </c>
      <c r="F3707" s="73">
        <v>-244</v>
      </c>
      <c r="G3707" s="72" t="s">
        <v>16</v>
      </c>
      <c r="H3707" s="72" t="s">
        <v>24</v>
      </c>
      <c r="I3707" s="72" t="s">
        <v>18</v>
      </c>
      <c r="J3707" s="72" t="s">
        <v>19</v>
      </c>
      <c r="K3707" s="72" t="s">
        <v>63</v>
      </c>
      <c r="L3707" s="72" t="s">
        <v>532</v>
      </c>
      <c r="M3707" s="72"/>
    </row>
    <row r="3708" spans="2:13" x14ac:dyDescent="0.25">
      <c r="B3708" s="72" t="s">
        <v>12</v>
      </c>
      <c r="C3708" s="72" t="s">
        <v>13</v>
      </c>
      <c r="D3708" s="72" t="s">
        <v>14</v>
      </c>
      <c r="E3708" s="72" t="s">
        <v>81</v>
      </c>
      <c r="F3708" s="73">
        <v>3952</v>
      </c>
      <c r="G3708" s="72" t="s">
        <v>16</v>
      </c>
      <c r="H3708" s="72" t="s">
        <v>17</v>
      </c>
      <c r="I3708" s="72" t="s">
        <v>18</v>
      </c>
      <c r="J3708" s="72" t="s">
        <v>19</v>
      </c>
      <c r="K3708" s="72" t="s">
        <v>205</v>
      </c>
      <c r="L3708" s="72" t="s">
        <v>720</v>
      </c>
      <c r="M3708" s="72" t="s">
        <v>112</v>
      </c>
    </row>
    <row r="3709" spans="2:13" x14ac:dyDescent="0.25">
      <c r="B3709" s="72" t="s">
        <v>12</v>
      </c>
      <c r="C3709" s="72" t="s">
        <v>13</v>
      </c>
      <c r="D3709" s="72" t="s">
        <v>14</v>
      </c>
      <c r="E3709" s="72" t="s">
        <v>36</v>
      </c>
      <c r="F3709" s="73">
        <v>891768</v>
      </c>
      <c r="G3709" s="72" t="s">
        <v>16</v>
      </c>
      <c r="H3709" s="72" t="s">
        <v>24</v>
      </c>
      <c r="I3709" s="72" t="s">
        <v>18</v>
      </c>
      <c r="J3709" s="72" t="s">
        <v>19</v>
      </c>
      <c r="K3709" s="72" t="s">
        <v>25</v>
      </c>
      <c r="L3709" s="72" t="s">
        <v>660</v>
      </c>
      <c r="M3709" s="72" t="s">
        <v>29</v>
      </c>
    </row>
    <row r="3710" spans="2:13" x14ac:dyDescent="0.25">
      <c r="B3710" s="72" t="s">
        <v>12</v>
      </c>
      <c r="C3710" s="72" t="s">
        <v>13</v>
      </c>
      <c r="D3710" s="72" t="s">
        <v>14</v>
      </c>
      <c r="E3710" s="72" t="s">
        <v>55</v>
      </c>
      <c r="F3710" s="73">
        <v>882210</v>
      </c>
      <c r="G3710" s="72" t="s">
        <v>16</v>
      </c>
      <c r="H3710" s="72" t="s">
        <v>17</v>
      </c>
      <c r="I3710" s="72" t="s">
        <v>18</v>
      </c>
      <c r="J3710" s="72" t="s">
        <v>19</v>
      </c>
      <c r="K3710" s="72" t="s">
        <v>37</v>
      </c>
      <c r="L3710" s="72" t="s">
        <v>274</v>
      </c>
      <c r="M3710" s="72" t="s">
        <v>29</v>
      </c>
    </row>
    <row r="3711" spans="2:13" x14ac:dyDescent="0.25">
      <c r="B3711" s="72" t="s">
        <v>12</v>
      </c>
      <c r="C3711" s="72" t="s">
        <v>13</v>
      </c>
      <c r="D3711" s="72" t="s">
        <v>14</v>
      </c>
      <c r="E3711" s="72" t="s">
        <v>33</v>
      </c>
      <c r="F3711" s="73">
        <v>903023</v>
      </c>
      <c r="G3711" s="72" t="s">
        <v>16</v>
      </c>
      <c r="H3711" s="72" t="s">
        <v>24</v>
      </c>
      <c r="I3711" s="72" t="s">
        <v>18</v>
      </c>
      <c r="J3711" s="72" t="s">
        <v>19</v>
      </c>
      <c r="K3711" s="72" t="s">
        <v>20</v>
      </c>
      <c r="L3711" s="72" t="s">
        <v>327</v>
      </c>
      <c r="M3711" s="72" t="s">
        <v>47</v>
      </c>
    </row>
    <row r="3712" spans="2:13" x14ac:dyDescent="0.25">
      <c r="B3712" s="72" t="s">
        <v>12</v>
      </c>
      <c r="C3712" s="72" t="s">
        <v>13</v>
      </c>
      <c r="D3712" s="72" t="s">
        <v>14</v>
      </c>
      <c r="E3712" s="72" t="s">
        <v>83</v>
      </c>
      <c r="F3712" s="73">
        <v>201748</v>
      </c>
      <c r="G3712" s="72" t="s">
        <v>16</v>
      </c>
      <c r="H3712" s="72" t="s">
        <v>17</v>
      </c>
      <c r="I3712" s="72" t="s">
        <v>18</v>
      </c>
      <c r="J3712" s="72" t="s">
        <v>19</v>
      </c>
      <c r="K3712" s="72" t="s">
        <v>25</v>
      </c>
      <c r="L3712" s="72" t="s">
        <v>360</v>
      </c>
      <c r="M3712" s="72"/>
    </row>
    <row r="3713" spans="2:13" x14ac:dyDescent="0.25">
      <c r="B3713" s="72" t="s">
        <v>12</v>
      </c>
      <c r="C3713" s="72" t="s">
        <v>13</v>
      </c>
      <c r="D3713" s="72" t="s">
        <v>14</v>
      </c>
      <c r="E3713" s="72" t="s">
        <v>45</v>
      </c>
      <c r="F3713" s="73">
        <v>51939</v>
      </c>
      <c r="G3713" s="72" t="s">
        <v>16</v>
      </c>
      <c r="H3713" s="72" t="s">
        <v>17</v>
      </c>
      <c r="I3713" s="72" t="s">
        <v>18</v>
      </c>
      <c r="J3713" s="72" t="s">
        <v>19</v>
      </c>
      <c r="K3713" s="72" t="s">
        <v>37</v>
      </c>
      <c r="L3713" s="72" t="s">
        <v>317</v>
      </c>
      <c r="M3713" s="72" t="s">
        <v>57</v>
      </c>
    </row>
    <row r="3714" spans="2:13" x14ac:dyDescent="0.25">
      <c r="B3714" s="72" t="s">
        <v>12</v>
      </c>
      <c r="C3714" s="72" t="s">
        <v>13</v>
      </c>
      <c r="D3714" s="72" t="s">
        <v>14</v>
      </c>
      <c r="E3714" s="72" t="s">
        <v>79</v>
      </c>
      <c r="F3714" s="73">
        <v>-985</v>
      </c>
      <c r="G3714" s="72" t="s">
        <v>16</v>
      </c>
      <c r="H3714" s="72" t="s">
        <v>17</v>
      </c>
      <c r="I3714" s="72" t="s">
        <v>18</v>
      </c>
      <c r="J3714" s="72" t="s">
        <v>19</v>
      </c>
      <c r="K3714" s="72" t="s">
        <v>25</v>
      </c>
      <c r="L3714" s="72" t="s">
        <v>787</v>
      </c>
      <c r="M3714" s="72"/>
    </row>
    <row r="3715" spans="2:13" x14ac:dyDescent="0.25">
      <c r="B3715" s="72" t="s">
        <v>12</v>
      </c>
      <c r="C3715" s="72" t="s">
        <v>13</v>
      </c>
      <c r="D3715" s="72" t="s">
        <v>14</v>
      </c>
      <c r="E3715" s="72" t="s">
        <v>146</v>
      </c>
      <c r="F3715" s="73">
        <v>-332</v>
      </c>
      <c r="G3715" s="72" t="s">
        <v>16</v>
      </c>
      <c r="H3715" s="72" t="s">
        <v>24</v>
      </c>
      <c r="I3715" s="72" t="s">
        <v>18</v>
      </c>
      <c r="J3715" s="72" t="s">
        <v>19</v>
      </c>
      <c r="K3715" s="72" t="s">
        <v>31</v>
      </c>
      <c r="L3715" s="72" t="s">
        <v>522</v>
      </c>
      <c r="M3715" s="72"/>
    </row>
    <row r="3716" spans="2:13" x14ac:dyDescent="0.25">
      <c r="B3716" s="72" t="s">
        <v>12</v>
      </c>
      <c r="C3716" s="72" t="s">
        <v>13</v>
      </c>
      <c r="D3716" s="72" t="s">
        <v>14</v>
      </c>
      <c r="E3716" s="72" t="s">
        <v>39</v>
      </c>
      <c r="F3716" s="73">
        <v>-31213</v>
      </c>
      <c r="G3716" s="72" t="s">
        <v>16</v>
      </c>
      <c r="H3716" s="72" t="s">
        <v>24</v>
      </c>
      <c r="I3716" s="72" t="s">
        <v>18</v>
      </c>
      <c r="J3716" s="72" t="s">
        <v>19</v>
      </c>
      <c r="K3716" s="72" t="s">
        <v>49</v>
      </c>
      <c r="L3716" s="72" t="s">
        <v>95</v>
      </c>
      <c r="M3716" s="72"/>
    </row>
    <row r="3717" spans="2:13" x14ac:dyDescent="0.25">
      <c r="B3717" s="72" t="s">
        <v>12</v>
      </c>
      <c r="C3717" s="72" t="s">
        <v>13</v>
      </c>
      <c r="D3717" s="72" t="s">
        <v>14</v>
      </c>
      <c r="E3717" s="72" t="s">
        <v>94</v>
      </c>
      <c r="F3717" s="73">
        <v>278</v>
      </c>
      <c r="G3717" s="72" t="s">
        <v>16</v>
      </c>
      <c r="H3717" s="72" t="s">
        <v>17</v>
      </c>
      <c r="I3717" s="72" t="s">
        <v>18</v>
      </c>
      <c r="J3717" s="72" t="s">
        <v>19</v>
      </c>
      <c r="K3717" s="72" t="s">
        <v>25</v>
      </c>
      <c r="L3717" s="72" t="s">
        <v>283</v>
      </c>
      <c r="M3717" s="72"/>
    </row>
    <row r="3718" spans="2:13" x14ac:dyDescent="0.25">
      <c r="B3718" s="72" t="s">
        <v>12</v>
      </c>
      <c r="C3718" s="72" t="s">
        <v>13</v>
      </c>
      <c r="D3718" s="72" t="s">
        <v>14</v>
      </c>
      <c r="E3718" s="72" t="s">
        <v>94</v>
      </c>
      <c r="F3718" s="73">
        <v>20230</v>
      </c>
      <c r="G3718" s="72" t="s">
        <v>16</v>
      </c>
      <c r="H3718" s="72" t="s">
        <v>17</v>
      </c>
      <c r="I3718" s="72" t="s">
        <v>18</v>
      </c>
      <c r="J3718" s="72" t="s">
        <v>19</v>
      </c>
      <c r="K3718" s="72" t="s">
        <v>20</v>
      </c>
      <c r="L3718" s="72" t="s">
        <v>233</v>
      </c>
      <c r="M3718" s="72"/>
    </row>
    <row r="3719" spans="2:13" x14ac:dyDescent="0.25">
      <c r="B3719" s="72" t="s">
        <v>12</v>
      </c>
      <c r="C3719" s="72" t="s">
        <v>13</v>
      </c>
      <c r="D3719" s="72" t="s">
        <v>14</v>
      </c>
      <c r="E3719" s="72" t="s">
        <v>68</v>
      </c>
      <c r="F3719" s="73">
        <v>-780</v>
      </c>
      <c r="G3719" s="72" t="s">
        <v>16</v>
      </c>
      <c r="H3719" s="72" t="s">
        <v>24</v>
      </c>
      <c r="I3719" s="72" t="s">
        <v>18</v>
      </c>
      <c r="J3719" s="72" t="s">
        <v>19</v>
      </c>
      <c r="K3719" s="72" t="s">
        <v>25</v>
      </c>
      <c r="L3719" s="72" t="s">
        <v>428</v>
      </c>
      <c r="M3719" s="72"/>
    </row>
    <row r="3720" spans="2:13" x14ac:dyDescent="0.25">
      <c r="B3720" s="72" t="s">
        <v>12</v>
      </c>
      <c r="C3720" s="72" t="s">
        <v>13</v>
      </c>
      <c r="D3720" s="72" t="s">
        <v>14</v>
      </c>
      <c r="E3720" s="72" t="s">
        <v>41</v>
      </c>
      <c r="F3720" s="73">
        <v>-85</v>
      </c>
      <c r="G3720" s="72" t="s">
        <v>16</v>
      </c>
      <c r="H3720" s="72" t="s">
        <v>24</v>
      </c>
      <c r="I3720" s="72" t="s">
        <v>18</v>
      </c>
      <c r="J3720" s="72" t="s">
        <v>19</v>
      </c>
      <c r="K3720" s="72" t="s">
        <v>99</v>
      </c>
      <c r="L3720" s="72" t="s">
        <v>335</v>
      </c>
      <c r="M3720" s="72"/>
    </row>
    <row r="3721" spans="2:13" x14ac:dyDescent="0.25">
      <c r="B3721" s="72" t="s">
        <v>12</v>
      </c>
      <c r="C3721" s="72" t="s">
        <v>13</v>
      </c>
      <c r="D3721" s="72" t="s">
        <v>14</v>
      </c>
      <c r="E3721" s="72" t="s">
        <v>65</v>
      </c>
      <c r="F3721" s="73">
        <v>22090</v>
      </c>
      <c r="G3721" s="72" t="s">
        <v>16</v>
      </c>
      <c r="H3721" s="72" t="s">
        <v>24</v>
      </c>
      <c r="I3721" s="72" t="s">
        <v>18</v>
      </c>
      <c r="J3721" s="72" t="s">
        <v>19</v>
      </c>
      <c r="K3721" s="72" t="s">
        <v>37</v>
      </c>
      <c r="L3721" s="72" t="s">
        <v>511</v>
      </c>
      <c r="M3721" s="72" t="s">
        <v>133</v>
      </c>
    </row>
    <row r="3722" spans="2:13" x14ac:dyDescent="0.25">
      <c r="B3722" s="72" t="s">
        <v>12</v>
      </c>
      <c r="C3722" s="72" t="s">
        <v>13</v>
      </c>
      <c r="D3722" s="72" t="s">
        <v>14</v>
      </c>
      <c r="E3722" s="72" t="s">
        <v>68</v>
      </c>
      <c r="F3722" s="73">
        <v>-52315</v>
      </c>
      <c r="G3722" s="72" t="s">
        <v>16</v>
      </c>
      <c r="H3722" s="72" t="s">
        <v>24</v>
      </c>
      <c r="I3722" s="72" t="s">
        <v>18</v>
      </c>
      <c r="J3722" s="72" t="s">
        <v>19</v>
      </c>
      <c r="K3722" s="72" t="s">
        <v>99</v>
      </c>
      <c r="L3722" s="72" t="s">
        <v>380</v>
      </c>
      <c r="M3722" s="72"/>
    </row>
    <row r="3723" spans="2:13" x14ac:dyDescent="0.25">
      <c r="B3723" s="72" t="s">
        <v>12</v>
      </c>
      <c r="C3723" s="72" t="s">
        <v>13</v>
      </c>
      <c r="D3723" s="72" t="s">
        <v>14</v>
      </c>
      <c r="E3723" s="72" t="s">
        <v>33</v>
      </c>
      <c r="F3723" s="73">
        <v>16666</v>
      </c>
      <c r="G3723" s="72" t="s">
        <v>16</v>
      </c>
      <c r="H3723" s="72" t="s">
        <v>24</v>
      </c>
      <c r="I3723" s="72" t="s">
        <v>18</v>
      </c>
      <c r="J3723" s="72" t="s">
        <v>19</v>
      </c>
      <c r="K3723" s="72" t="s">
        <v>63</v>
      </c>
      <c r="L3723" s="72" t="s">
        <v>439</v>
      </c>
      <c r="M3723" s="72" t="s">
        <v>35</v>
      </c>
    </row>
    <row r="3724" spans="2:13" x14ac:dyDescent="0.25">
      <c r="B3724" s="72" t="s">
        <v>12</v>
      </c>
      <c r="C3724" s="72" t="s">
        <v>13</v>
      </c>
      <c r="D3724" s="72" t="s">
        <v>14</v>
      </c>
      <c r="E3724" s="72" t="s">
        <v>68</v>
      </c>
      <c r="F3724" s="73">
        <v>-106</v>
      </c>
      <c r="G3724" s="72" t="s">
        <v>16</v>
      </c>
      <c r="H3724" s="72" t="s">
        <v>24</v>
      </c>
      <c r="I3724" s="72" t="s">
        <v>48</v>
      </c>
      <c r="J3724" s="72" t="s">
        <v>19</v>
      </c>
      <c r="K3724" s="72" t="s">
        <v>25</v>
      </c>
      <c r="L3724" s="72" t="s">
        <v>385</v>
      </c>
      <c r="M3724" s="72"/>
    </row>
    <row r="3725" spans="2:13" x14ac:dyDescent="0.25">
      <c r="B3725" s="72" t="s">
        <v>12</v>
      </c>
      <c r="C3725" s="72" t="s">
        <v>13</v>
      </c>
      <c r="D3725" s="72" t="s">
        <v>14</v>
      </c>
      <c r="E3725" s="72" t="s">
        <v>94</v>
      </c>
      <c r="F3725" s="73">
        <v>690327</v>
      </c>
      <c r="G3725" s="72" t="s">
        <v>16</v>
      </c>
      <c r="H3725" s="72" t="s">
        <v>24</v>
      </c>
      <c r="I3725" s="72" t="s">
        <v>18</v>
      </c>
      <c r="J3725" s="72" t="s">
        <v>19</v>
      </c>
      <c r="K3725" s="72" t="s">
        <v>96</v>
      </c>
      <c r="L3725" s="72" t="s">
        <v>162</v>
      </c>
      <c r="M3725" s="72"/>
    </row>
    <row r="3726" spans="2:13" x14ac:dyDescent="0.25">
      <c r="B3726" s="72" t="s">
        <v>12</v>
      </c>
      <c r="C3726" s="72" t="s">
        <v>13</v>
      </c>
      <c r="D3726" s="72" t="s">
        <v>14</v>
      </c>
      <c r="E3726" s="72" t="s">
        <v>453</v>
      </c>
      <c r="F3726" s="73">
        <v>151356</v>
      </c>
      <c r="G3726" s="72" t="s">
        <v>16</v>
      </c>
      <c r="H3726" s="72" t="s">
        <v>24</v>
      </c>
      <c r="I3726" s="72" t="s">
        <v>18</v>
      </c>
      <c r="J3726" s="72" t="s">
        <v>19</v>
      </c>
      <c r="K3726" s="72" t="s">
        <v>96</v>
      </c>
      <c r="L3726" s="72" t="s">
        <v>403</v>
      </c>
      <c r="M3726" s="72"/>
    </row>
    <row r="3727" spans="2:13" x14ac:dyDescent="0.25">
      <c r="B3727" s="72" t="s">
        <v>12</v>
      </c>
      <c r="C3727" s="72" t="s">
        <v>13</v>
      </c>
      <c r="D3727" s="72" t="s">
        <v>14</v>
      </c>
      <c r="E3727" s="72" t="s">
        <v>55</v>
      </c>
      <c r="F3727" s="73">
        <v>267188</v>
      </c>
      <c r="G3727" s="72" t="s">
        <v>16</v>
      </c>
      <c r="H3727" s="72" t="s">
        <v>24</v>
      </c>
      <c r="I3727" s="72" t="s">
        <v>18</v>
      </c>
      <c r="J3727" s="72" t="s">
        <v>19</v>
      </c>
      <c r="K3727" s="72" t="s">
        <v>117</v>
      </c>
      <c r="L3727" s="72" t="s">
        <v>468</v>
      </c>
      <c r="M3727" s="72" t="s">
        <v>47</v>
      </c>
    </row>
    <row r="3728" spans="2:13" x14ac:dyDescent="0.25">
      <c r="B3728" s="72" t="s">
        <v>12</v>
      </c>
      <c r="C3728" s="72" t="s">
        <v>13</v>
      </c>
      <c r="D3728" s="72" t="s">
        <v>14</v>
      </c>
      <c r="E3728" s="72" t="s">
        <v>36</v>
      </c>
      <c r="F3728" s="73">
        <v>39763</v>
      </c>
      <c r="G3728" s="72" t="s">
        <v>16</v>
      </c>
      <c r="H3728" s="72" t="s">
        <v>17</v>
      </c>
      <c r="I3728" s="72" t="s">
        <v>18</v>
      </c>
      <c r="J3728" s="72" t="s">
        <v>19</v>
      </c>
      <c r="K3728" s="72" t="s">
        <v>49</v>
      </c>
      <c r="L3728" s="72" t="s">
        <v>253</v>
      </c>
      <c r="M3728" s="72" t="s">
        <v>57</v>
      </c>
    </row>
    <row r="3729" spans="2:13" x14ac:dyDescent="0.25">
      <c r="B3729" s="72" t="s">
        <v>12</v>
      </c>
      <c r="C3729" s="72" t="s">
        <v>13</v>
      </c>
      <c r="D3729" s="72" t="s">
        <v>14</v>
      </c>
      <c r="E3729" s="72" t="s">
        <v>33</v>
      </c>
      <c r="F3729" s="73">
        <v>149</v>
      </c>
      <c r="G3729" s="72" t="s">
        <v>16</v>
      </c>
      <c r="H3729" s="72" t="s">
        <v>24</v>
      </c>
      <c r="I3729" s="72" t="s">
        <v>18</v>
      </c>
      <c r="J3729" s="72" t="s">
        <v>19</v>
      </c>
      <c r="K3729" s="72" t="s">
        <v>37</v>
      </c>
      <c r="L3729" s="72" t="s">
        <v>182</v>
      </c>
      <c r="M3729" s="72" t="s">
        <v>302</v>
      </c>
    </row>
    <row r="3730" spans="2:13" x14ac:dyDescent="0.25">
      <c r="B3730" s="72" t="s">
        <v>12</v>
      </c>
      <c r="C3730" s="72" t="s">
        <v>13</v>
      </c>
      <c r="D3730" s="72" t="s">
        <v>14</v>
      </c>
      <c r="E3730" s="72" t="s">
        <v>39</v>
      </c>
      <c r="F3730" s="73">
        <v>-77569</v>
      </c>
      <c r="G3730" s="72" t="s">
        <v>16</v>
      </c>
      <c r="H3730" s="72" t="s">
        <v>24</v>
      </c>
      <c r="I3730" s="72" t="s">
        <v>18</v>
      </c>
      <c r="J3730" s="72" t="s">
        <v>19</v>
      </c>
      <c r="K3730" s="72" t="s">
        <v>49</v>
      </c>
      <c r="L3730" s="72" t="s">
        <v>105</v>
      </c>
      <c r="M3730" s="72"/>
    </row>
    <row r="3731" spans="2:13" x14ac:dyDescent="0.25">
      <c r="B3731" s="72" t="s">
        <v>12</v>
      </c>
      <c r="C3731" s="72" t="s">
        <v>13</v>
      </c>
      <c r="D3731" s="72" t="s">
        <v>14</v>
      </c>
      <c r="E3731" s="72" t="s">
        <v>258</v>
      </c>
      <c r="F3731" s="73">
        <v>235884</v>
      </c>
      <c r="G3731" s="72" t="s">
        <v>16</v>
      </c>
      <c r="H3731" s="72" t="s">
        <v>17</v>
      </c>
      <c r="I3731" s="72" t="s">
        <v>18</v>
      </c>
      <c r="J3731" s="72" t="s">
        <v>19</v>
      </c>
      <c r="K3731" s="72" t="s">
        <v>20</v>
      </c>
      <c r="L3731" s="72" t="s">
        <v>673</v>
      </c>
      <c r="M3731" s="72" t="s">
        <v>243</v>
      </c>
    </row>
    <row r="3732" spans="2:13" x14ac:dyDescent="0.25">
      <c r="B3732" s="72" t="s">
        <v>12</v>
      </c>
      <c r="C3732" s="72" t="s">
        <v>13</v>
      </c>
      <c r="D3732" s="72" t="s">
        <v>14</v>
      </c>
      <c r="E3732" s="72" t="s">
        <v>74</v>
      </c>
      <c r="F3732" s="73">
        <v>3527</v>
      </c>
      <c r="G3732" s="72" t="s">
        <v>16</v>
      </c>
      <c r="H3732" s="72" t="s">
        <v>24</v>
      </c>
      <c r="I3732" s="72" t="s">
        <v>18</v>
      </c>
      <c r="J3732" s="72" t="s">
        <v>19</v>
      </c>
      <c r="K3732" s="72" t="s">
        <v>96</v>
      </c>
      <c r="L3732" s="72" t="s">
        <v>460</v>
      </c>
      <c r="M3732" s="72" t="s">
        <v>302</v>
      </c>
    </row>
    <row r="3733" spans="2:13" x14ac:dyDescent="0.25">
      <c r="B3733" s="72" t="s">
        <v>12</v>
      </c>
      <c r="C3733" s="72" t="s">
        <v>13</v>
      </c>
      <c r="D3733" s="72" t="s">
        <v>14</v>
      </c>
      <c r="E3733" s="72" t="s">
        <v>30</v>
      </c>
      <c r="F3733" s="73">
        <v>-50</v>
      </c>
      <c r="G3733" s="72" t="s">
        <v>16</v>
      </c>
      <c r="H3733" s="72" t="s">
        <v>17</v>
      </c>
      <c r="I3733" s="72" t="s">
        <v>18</v>
      </c>
      <c r="J3733" s="72" t="s">
        <v>19</v>
      </c>
      <c r="K3733" s="72" t="s">
        <v>49</v>
      </c>
      <c r="L3733" s="72" t="s">
        <v>203</v>
      </c>
      <c r="M3733" s="72"/>
    </row>
    <row r="3734" spans="2:13" x14ac:dyDescent="0.25">
      <c r="B3734" s="72" t="s">
        <v>12</v>
      </c>
      <c r="C3734" s="72" t="s">
        <v>13</v>
      </c>
      <c r="D3734" s="72" t="s">
        <v>14</v>
      </c>
      <c r="E3734" s="72" t="s">
        <v>23</v>
      </c>
      <c r="F3734" s="73">
        <v>-11109</v>
      </c>
      <c r="G3734" s="72" t="s">
        <v>16</v>
      </c>
      <c r="H3734" s="72" t="s">
        <v>24</v>
      </c>
      <c r="I3734" s="72" t="s">
        <v>18</v>
      </c>
      <c r="J3734" s="72" t="s">
        <v>19</v>
      </c>
      <c r="K3734" s="72" t="s">
        <v>63</v>
      </c>
      <c r="L3734" s="72" t="s">
        <v>515</v>
      </c>
      <c r="M3734" s="72"/>
    </row>
    <row r="3735" spans="2:13" x14ac:dyDescent="0.25">
      <c r="B3735" s="72" t="s">
        <v>12</v>
      </c>
      <c r="C3735" s="72" t="s">
        <v>13</v>
      </c>
      <c r="D3735" s="72" t="s">
        <v>14</v>
      </c>
      <c r="E3735" s="72" t="s">
        <v>36</v>
      </c>
      <c r="F3735" s="73">
        <v>5142385</v>
      </c>
      <c r="G3735" s="72" t="s">
        <v>16</v>
      </c>
      <c r="H3735" s="72" t="s">
        <v>24</v>
      </c>
      <c r="I3735" s="72" t="s">
        <v>18</v>
      </c>
      <c r="J3735" s="72" t="s">
        <v>19</v>
      </c>
      <c r="K3735" s="72" t="s">
        <v>37</v>
      </c>
      <c r="L3735" s="72" t="s">
        <v>480</v>
      </c>
      <c r="M3735" s="72" t="s">
        <v>29</v>
      </c>
    </row>
    <row r="3736" spans="2:13" x14ac:dyDescent="0.25">
      <c r="B3736" s="72" t="s">
        <v>12</v>
      </c>
      <c r="C3736" s="72" t="s">
        <v>13</v>
      </c>
      <c r="D3736" s="72" t="s">
        <v>14</v>
      </c>
      <c r="E3736" s="72" t="s">
        <v>79</v>
      </c>
      <c r="F3736" s="73">
        <v>-600</v>
      </c>
      <c r="G3736" s="72" t="s">
        <v>269</v>
      </c>
      <c r="H3736" s="72" t="s">
        <v>24</v>
      </c>
      <c r="I3736" s="72" t="s">
        <v>18</v>
      </c>
      <c r="J3736" s="72" t="s">
        <v>438</v>
      </c>
      <c r="K3736" s="72" t="s">
        <v>37</v>
      </c>
      <c r="L3736" s="72" t="s">
        <v>310</v>
      </c>
      <c r="M3736" s="72"/>
    </row>
    <row r="3737" spans="2:13" x14ac:dyDescent="0.25">
      <c r="B3737" s="72" t="s">
        <v>12</v>
      </c>
      <c r="C3737" s="72" t="s">
        <v>13</v>
      </c>
      <c r="D3737" s="72" t="s">
        <v>14</v>
      </c>
      <c r="E3737" s="72" t="s">
        <v>55</v>
      </c>
      <c r="F3737" s="73">
        <v>41686</v>
      </c>
      <c r="G3737" s="72" t="s">
        <v>16</v>
      </c>
      <c r="H3737" s="72" t="s">
        <v>17</v>
      </c>
      <c r="I3737" s="72" t="s">
        <v>18</v>
      </c>
      <c r="J3737" s="72" t="s">
        <v>19</v>
      </c>
      <c r="K3737" s="72" t="s">
        <v>117</v>
      </c>
      <c r="L3737" s="72" t="s">
        <v>77</v>
      </c>
      <c r="M3737" s="72" t="s">
        <v>112</v>
      </c>
    </row>
    <row r="3738" spans="2:13" x14ac:dyDescent="0.25">
      <c r="B3738" s="72" t="s">
        <v>12</v>
      </c>
      <c r="C3738" s="72" t="s">
        <v>13</v>
      </c>
      <c r="D3738" s="72" t="s">
        <v>14</v>
      </c>
      <c r="E3738" s="72" t="s">
        <v>83</v>
      </c>
      <c r="F3738" s="73">
        <v>352477</v>
      </c>
      <c r="G3738" s="72" t="s">
        <v>16</v>
      </c>
      <c r="H3738" s="72" t="s">
        <v>17</v>
      </c>
      <c r="I3738" s="72" t="s">
        <v>18</v>
      </c>
      <c r="J3738" s="72" t="s">
        <v>19</v>
      </c>
      <c r="K3738" s="72" t="s">
        <v>25</v>
      </c>
      <c r="L3738" s="72" t="s">
        <v>304</v>
      </c>
      <c r="M3738" s="72"/>
    </row>
    <row r="3739" spans="2:13" x14ac:dyDescent="0.25">
      <c r="B3739" s="72" t="s">
        <v>12</v>
      </c>
      <c r="C3739" s="72" t="s">
        <v>13</v>
      </c>
      <c r="D3739" s="72" t="s">
        <v>14</v>
      </c>
      <c r="E3739" s="72" t="s">
        <v>33</v>
      </c>
      <c r="F3739" s="73">
        <v>84478</v>
      </c>
      <c r="G3739" s="72" t="s">
        <v>16</v>
      </c>
      <c r="H3739" s="72" t="s">
        <v>24</v>
      </c>
      <c r="I3739" s="72" t="s">
        <v>18</v>
      </c>
      <c r="J3739" s="72" t="s">
        <v>19</v>
      </c>
      <c r="K3739" s="72" t="s">
        <v>37</v>
      </c>
      <c r="L3739" s="72" t="s">
        <v>413</v>
      </c>
      <c r="M3739" s="72" t="s">
        <v>47</v>
      </c>
    </row>
    <row r="3740" spans="2:13" x14ac:dyDescent="0.25">
      <c r="B3740" s="72" t="s">
        <v>12</v>
      </c>
      <c r="C3740" s="72" t="s">
        <v>13</v>
      </c>
      <c r="D3740" s="72" t="s">
        <v>14</v>
      </c>
      <c r="E3740" s="72" t="s">
        <v>94</v>
      </c>
      <c r="F3740" s="73">
        <v>1523</v>
      </c>
      <c r="G3740" s="72" t="s">
        <v>16</v>
      </c>
      <c r="H3740" s="72" t="s">
        <v>24</v>
      </c>
      <c r="I3740" s="72" t="s">
        <v>18</v>
      </c>
      <c r="J3740" s="72" t="s">
        <v>19</v>
      </c>
      <c r="K3740" s="72" t="s">
        <v>25</v>
      </c>
      <c r="L3740" s="72" t="s">
        <v>458</v>
      </c>
      <c r="M3740" s="72"/>
    </row>
    <row r="3741" spans="2:13" x14ac:dyDescent="0.25">
      <c r="B3741" s="72" t="s">
        <v>12</v>
      </c>
      <c r="C3741" s="72" t="s">
        <v>13</v>
      </c>
      <c r="D3741" s="72" t="s">
        <v>14</v>
      </c>
      <c r="E3741" s="72" t="s">
        <v>68</v>
      </c>
      <c r="F3741" s="73">
        <v>-2298</v>
      </c>
      <c r="G3741" s="72" t="s">
        <v>16</v>
      </c>
      <c r="H3741" s="72" t="s">
        <v>24</v>
      </c>
      <c r="I3741" s="72" t="s">
        <v>18</v>
      </c>
      <c r="J3741" s="72" t="s">
        <v>19</v>
      </c>
      <c r="K3741" s="72" t="s">
        <v>99</v>
      </c>
      <c r="L3741" s="72" t="s">
        <v>154</v>
      </c>
      <c r="M3741" s="72"/>
    </row>
    <row r="3742" spans="2:13" x14ac:dyDescent="0.25">
      <c r="B3742" s="72" t="s">
        <v>12</v>
      </c>
      <c r="C3742" s="72" t="s">
        <v>13</v>
      </c>
      <c r="D3742" s="72" t="s">
        <v>14</v>
      </c>
      <c r="E3742" s="72" t="s">
        <v>41</v>
      </c>
      <c r="F3742" s="73">
        <v>-630</v>
      </c>
      <c r="G3742" s="72" t="s">
        <v>16</v>
      </c>
      <c r="H3742" s="72" t="s">
        <v>24</v>
      </c>
      <c r="I3742" s="72" t="s">
        <v>18</v>
      </c>
      <c r="J3742" s="72" t="s">
        <v>19</v>
      </c>
      <c r="K3742" s="72" t="s">
        <v>37</v>
      </c>
      <c r="L3742" s="72" t="s">
        <v>46</v>
      </c>
      <c r="M3742" s="72"/>
    </row>
    <row r="3743" spans="2:13" x14ac:dyDescent="0.25">
      <c r="B3743" s="72" t="s">
        <v>12</v>
      </c>
      <c r="C3743" s="72" t="s">
        <v>13</v>
      </c>
      <c r="D3743" s="72" t="s">
        <v>14</v>
      </c>
      <c r="E3743" s="72" t="s">
        <v>74</v>
      </c>
      <c r="F3743" s="73">
        <v>32</v>
      </c>
      <c r="G3743" s="72" t="s">
        <v>16</v>
      </c>
      <c r="H3743" s="72" t="s">
        <v>24</v>
      </c>
      <c r="I3743" s="72" t="s">
        <v>18</v>
      </c>
      <c r="J3743" s="72" t="s">
        <v>19</v>
      </c>
      <c r="K3743" s="72" t="s">
        <v>37</v>
      </c>
      <c r="L3743" s="72" t="s">
        <v>213</v>
      </c>
      <c r="M3743" s="72" t="s">
        <v>302</v>
      </c>
    </row>
    <row r="3744" spans="2:13" x14ac:dyDescent="0.25">
      <c r="B3744" s="72" t="s">
        <v>12</v>
      </c>
      <c r="C3744" s="72" t="s">
        <v>13</v>
      </c>
      <c r="D3744" s="72" t="s">
        <v>14</v>
      </c>
      <c r="E3744" s="72" t="s">
        <v>51</v>
      </c>
      <c r="F3744" s="73">
        <v>20021</v>
      </c>
      <c r="G3744" s="72" t="s">
        <v>16</v>
      </c>
      <c r="H3744" s="72" t="s">
        <v>17</v>
      </c>
      <c r="I3744" s="72" t="s">
        <v>18</v>
      </c>
      <c r="J3744" s="72" t="s">
        <v>19</v>
      </c>
      <c r="K3744" s="72" t="s">
        <v>25</v>
      </c>
      <c r="L3744" s="72" t="s">
        <v>297</v>
      </c>
      <c r="M3744" s="72"/>
    </row>
    <row r="3745" spans="2:13" x14ac:dyDescent="0.25">
      <c r="B3745" s="72" t="s">
        <v>12</v>
      </c>
      <c r="C3745" s="72" t="s">
        <v>13</v>
      </c>
      <c r="D3745" s="72" t="s">
        <v>14</v>
      </c>
      <c r="E3745" s="72" t="s">
        <v>36</v>
      </c>
      <c r="F3745" s="73">
        <v>438086</v>
      </c>
      <c r="G3745" s="72" t="s">
        <v>16</v>
      </c>
      <c r="H3745" s="72" t="s">
        <v>17</v>
      </c>
      <c r="I3745" s="72" t="s">
        <v>18</v>
      </c>
      <c r="J3745" s="72" t="s">
        <v>19</v>
      </c>
      <c r="K3745" s="72" t="s">
        <v>25</v>
      </c>
      <c r="L3745" s="72" t="s">
        <v>313</v>
      </c>
      <c r="M3745" s="72" t="s">
        <v>29</v>
      </c>
    </row>
    <row r="3746" spans="2:13" x14ac:dyDescent="0.25">
      <c r="B3746" s="72" t="s">
        <v>12</v>
      </c>
      <c r="C3746" s="72" t="s">
        <v>13</v>
      </c>
      <c r="D3746" s="72" t="s">
        <v>14</v>
      </c>
      <c r="E3746" s="72" t="s">
        <v>23</v>
      </c>
      <c r="F3746" s="73">
        <v>-109</v>
      </c>
      <c r="G3746" s="72" t="s">
        <v>16</v>
      </c>
      <c r="H3746" s="72" t="s">
        <v>24</v>
      </c>
      <c r="I3746" s="72" t="s">
        <v>18</v>
      </c>
      <c r="J3746" s="72" t="s">
        <v>19</v>
      </c>
      <c r="K3746" s="72" t="s">
        <v>37</v>
      </c>
      <c r="L3746" s="72" t="s">
        <v>482</v>
      </c>
      <c r="M3746" s="72"/>
    </row>
    <row r="3747" spans="2:13" x14ac:dyDescent="0.25">
      <c r="B3747" s="72" t="s">
        <v>12</v>
      </c>
      <c r="C3747" s="72" t="s">
        <v>13</v>
      </c>
      <c r="D3747" s="72" t="s">
        <v>14</v>
      </c>
      <c r="E3747" s="72" t="s">
        <v>30</v>
      </c>
      <c r="F3747" s="73">
        <v>-5228</v>
      </c>
      <c r="G3747" s="72" t="s">
        <v>16</v>
      </c>
      <c r="H3747" s="72" t="s">
        <v>24</v>
      </c>
      <c r="I3747" s="72" t="s">
        <v>18</v>
      </c>
      <c r="J3747" s="72" t="s">
        <v>19</v>
      </c>
      <c r="K3747" s="72" t="s">
        <v>37</v>
      </c>
      <c r="L3747" s="72" t="s">
        <v>549</v>
      </c>
      <c r="M3747" s="72"/>
    </row>
    <row r="3748" spans="2:13" x14ac:dyDescent="0.25">
      <c r="B3748" s="72" t="s">
        <v>12</v>
      </c>
      <c r="C3748" s="72" t="s">
        <v>13</v>
      </c>
      <c r="D3748" s="72" t="s">
        <v>14</v>
      </c>
      <c r="E3748" s="72" t="s">
        <v>27</v>
      </c>
      <c r="F3748" s="73">
        <v>5352</v>
      </c>
      <c r="G3748" s="72" t="s">
        <v>16</v>
      </c>
      <c r="H3748" s="72" t="s">
        <v>17</v>
      </c>
      <c r="I3748" s="72" t="s">
        <v>18</v>
      </c>
      <c r="J3748" s="72" t="s">
        <v>19</v>
      </c>
      <c r="K3748" s="72" t="s">
        <v>25</v>
      </c>
      <c r="L3748" s="72" t="s">
        <v>458</v>
      </c>
      <c r="M3748" s="72" t="s">
        <v>57</v>
      </c>
    </row>
    <row r="3749" spans="2:13" x14ac:dyDescent="0.25">
      <c r="B3749" s="72" t="s">
        <v>12</v>
      </c>
      <c r="C3749" s="72" t="s">
        <v>13</v>
      </c>
      <c r="D3749" s="72" t="s">
        <v>14</v>
      </c>
      <c r="E3749" s="72" t="s">
        <v>33</v>
      </c>
      <c r="F3749" s="73">
        <v>78260</v>
      </c>
      <c r="G3749" s="72" t="s">
        <v>16</v>
      </c>
      <c r="H3749" s="72" t="s">
        <v>17</v>
      </c>
      <c r="I3749" s="72" t="s">
        <v>18</v>
      </c>
      <c r="J3749" s="72" t="s">
        <v>19</v>
      </c>
      <c r="K3749" s="72" t="s">
        <v>49</v>
      </c>
      <c r="L3749" s="72" t="s">
        <v>288</v>
      </c>
      <c r="M3749" s="72" t="s">
        <v>47</v>
      </c>
    </row>
    <row r="3750" spans="2:13" x14ac:dyDescent="0.25">
      <c r="B3750" s="72" t="s">
        <v>12</v>
      </c>
      <c r="C3750" s="72" t="s">
        <v>13</v>
      </c>
      <c r="D3750" s="72" t="s">
        <v>14</v>
      </c>
      <c r="E3750" s="72" t="s">
        <v>39</v>
      </c>
      <c r="F3750" s="73">
        <v>-4532</v>
      </c>
      <c r="G3750" s="72" t="s">
        <v>16</v>
      </c>
      <c r="H3750" s="72" t="s">
        <v>17</v>
      </c>
      <c r="I3750" s="72" t="s">
        <v>18</v>
      </c>
      <c r="J3750" s="72" t="s">
        <v>19</v>
      </c>
      <c r="K3750" s="72" t="s">
        <v>49</v>
      </c>
      <c r="L3750" s="72" t="s">
        <v>95</v>
      </c>
      <c r="M3750" s="72"/>
    </row>
    <row r="3751" spans="2:13" x14ac:dyDescent="0.25">
      <c r="B3751" s="72" t="s">
        <v>12</v>
      </c>
      <c r="C3751" s="72" t="s">
        <v>13</v>
      </c>
      <c r="D3751" s="72" t="s">
        <v>14</v>
      </c>
      <c r="E3751" s="72" t="s">
        <v>27</v>
      </c>
      <c r="F3751" s="73">
        <v>31833</v>
      </c>
      <c r="G3751" s="72" t="s">
        <v>16</v>
      </c>
      <c r="H3751" s="72" t="s">
        <v>24</v>
      </c>
      <c r="I3751" s="72" t="s">
        <v>18</v>
      </c>
      <c r="J3751" s="72" t="s">
        <v>19</v>
      </c>
      <c r="K3751" s="72" t="s">
        <v>185</v>
      </c>
      <c r="L3751" s="72" t="s">
        <v>307</v>
      </c>
      <c r="M3751" s="72" t="s">
        <v>112</v>
      </c>
    </row>
    <row r="3752" spans="2:13" x14ac:dyDescent="0.25">
      <c r="B3752" s="72" t="s">
        <v>12</v>
      </c>
      <c r="C3752" s="72" t="s">
        <v>13</v>
      </c>
      <c r="D3752" s="72" t="s">
        <v>14</v>
      </c>
      <c r="E3752" s="72" t="s">
        <v>51</v>
      </c>
      <c r="F3752" s="73">
        <v>114417</v>
      </c>
      <c r="G3752" s="72" t="s">
        <v>16</v>
      </c>
      <c r="H3752" s="72" t="s">
        <v>24</v>
      </c>
      <c r="I3752" s="72" t="s">
        <v>18</v>
      </c>
      <c r="J3752" s="72" t="s">
        <v>19</v>
      </c>
      <c r="K3752" s="72" t="s">
        <v>37</v>
      </c>
      <c r="L3752" s="72" t="s">
        <v>294</v>
      </c>
      <c r="M3752" s="72"/>
    </row>
    <row r="3753" spans="2:13" x14ac:dyDescent="0.25">
      <c r="B3753" s="72" t="s">
        <v>12</v>
      </c>
      <c r="C3753" s="72" t="s">
        <v>13</v>
      </c>
      <c r="D3753" s="72" t="s">
        <v>14</v>
      </c>
      <c r="E3753" s="72" t="s">
        <v>68</v>
      </c>
      <c r="F3753" s="73">
        <v>-925</v>
      </c>
      <c r="G3753" s="72" t="s">
        <v>16</v>
      </c>
      <c r="H3753" s="72" t="s">
        <v>24</v>
      </c>
      <c r="I3753" s="72" t="s">
        <v>18</v>
      </c>
      <c r="J3753" s="72" t="s">
        <v>19</v>
      </c>
      <c r="K3753" s="72" t="s">
        <v>20</v>
      </c>
      <c r="L3753" s="72" t="s">
        <v>181</v>
      </c>
      <c r="M3753" s="72"/>
    </row>
    <row r="3754" spans="2:13" x14ac:dyDescent="0.25">
      <c r="B3754" s="72" t="s">
        <v>12</v>
      </c>
      <c r="C3754" s="72" t="s">
        <v>13</v>
      </c>
      <c r="D3754" s="72" t="s">
        <v>14</v>
      </c>
      <c r="E3754" s="72" t="s">
        <v>33</v>
      </c>
      <c r="F3754" s="73">
        <v>181999</v>
      </c>
      <c r="G3754" s="72" t="s">
        <v>16</v>
      </c>
      <c r="H3754" s="72" t="s">
        <v>24</v>
      </c>
      <c r="I3754" s="72" t="s">
        <v>18</v>
      </c>
      <c r="J3754" s="72" t="s">
        <v>19</v>
      </c>
      <c r="K3754" s="72" t="s">
        <v>185</v>
      </c>
      <c r="L3754" s="72" t="s">
        <v>217</v>
      </c>
      <c r="M3754" s="72" t="s">
        <v>29</v>
      </c>
    </row>
    <row r="3755" spans="2:13" x14ac:dyDescent="0.25">
      <c r="B3755" s="72" t="s">
        <v>12</v>
      </c>
      <c r="C3755" s="72" t="s">
        <v>13</v>
      </c>
      <c r="D3755" s="72" t="s">
        <v>14</v>
      </c>
      <c r="E3755" s="72" t="s">
        <v>152</v>
      </c>
      <c r="F3755" s="73">
        <v>-1948</v>
      </c>
      <c r="G3755" s="72" t="s">
        <v>16</v>
      </c>
      <c r="H3755" s="72" t="s">
        <v>24</v>
      </c>
      <c r="I3755" s="72" t="s">
        <v>18</v>
      </c>
      <c r="J3755" s="72" t="s">
        <v>19</v>
      </c>
      <c r="K3755" s="72" t="s">
        <v>49</v>
      </c>
      <c r="L3755" s="72" t="s">
        <v>82</v>
      </c>
      <c r="M3755" s="72"/>
    </row>
    <row r="3756" spans="2:13" x14ac:dyDescent="0.25">
      <c r="B3756" s="72" t="s">
        <v>12</v>
      </c>
      <c r="C3756" s="72" t="s">
        <v>13</v>
      </c>
      <c r="D3756" s="72" t="s">
        <v>14</v>
      </c>
      <c r="E3756" s="72" t="s">
        <v>256</v>
      </c>
      <c r="F3756" s="73">
        <v>-92924</v>
      </c>
      <c r="G3756" s="72" t="s">
        <v>16</v>
      </c>
      <c r="H3756" s="72" t="s">
        <v>24</v>
      </c>
      <c r="I3756" s="72" t="s">
        <v>18</v>
      </c>
      <c r="J3756" s="72" t="s">
        <v>19</v>
      </c>
      <c r="K3756" s="72" t="s">
        <v>37</v>
      </c>
      <c r="L3756" s="72" t="s">
        <v>86</v>
      </c>
      <c r="M3756" s="72"/>
    </row>
    <row r="3757" spans="2:13" x14ac:dyDescent="0.25">
      <c r="B3757" s="72" t="s">
        <v>12</v>
      </c>
      <c r="C3757" s="72" t="s">
        <v>13</v>
      </c>
      <c r="D3757" s="72" t="s">
        <v>14</v>
      </c>
      <c r="E3757" s="72" t="s">
        <v>74</v>
      </c>
      <c r="F3757" s="73">
        <v>13331</v>
      </c>
      <c r="G3757" s="72" t="s">
        <v>16</v>
      </c>
      <c r="H3757" s="72" t="s">
        <v>17</v>
      </c>
      <c r="I3757" s="72" t="s">
        <v>18</v>
      </c>
      <c r="J3757" s="72" t="s">
        <v>19</v>
      </c>
      <c r="K3757" s="72" t="s">
        <v>37</v>
      </c>
      <c r="L3757" s="72" t="s">
        <v>509</v>
      </c>
      <c r="M3757" s="72" t="s">
        <v>29</v>
      </c>
    </row>
    <row r="3758" spans="2:13" x14ac:dyDescent="0.25">
      <c r="B3758" s="72" t="s">
        <v>12</v>
      </c>
      <c r="C3758" s="72" t="s">
        <v>13</v>
      </c>
      <c r="D3758" s="72" t="s">
        <v>14</v>
      </c>
      <c r="E3758" s="72" t="s">
        <v>81</v>
      </c>
      <c r="F3758" s="73">
        <v>38606</v>
      </c>
      <c r="G3758" s="72" t="s">
        <v>16</v>
      </c>
      <c r="H3758" s="72" t="s">
        <v>24</v>
      </c>
      <c r="I3758" s="72" t="s">
        <v>18</v>
      </c>
      <c r="J3758" s="72" t="s">
        <v>19</v>
      </c>
      <c r="K3758" s="72" t="s">
        <v>75</v>
      </c>
      <c r="L3758" s="72" t="s">
        <v>554</v>
      </c>
      <c r="M3758" s="72" t="s">
        <v>57</v>
      </c>
    </row>
    <row r="3759" spans="2:13" x14ac:dyDescent="0.25">
      <c r="B3759" s="72" t="s">
        <v>12</v>
      </c>
      <c r="C3759" s="72" t="s">
        <v>13</v>
      </c>
      <c r="D3759" s="72" t="s">
        <v>14</v>
      </c>
      <c r="E3759" s="72" t="s">
        <v>79</v>
      </c>
      <c r="F3759" s="73">
        <v>-39830</v>
      </c>
      <c r="G3759" s="72" t="s">
        <v>16</v>
      </c>
      <c r="H3759" s="72" t="s">
        <v>24</v>
      </c>
      <c r="I3759" s="72" t="s">
        <v>18</v>
      </c>
      <c r="J3759" s="72" t="s">
        <v>19</v>
      </c>
      <c r="K3759" s="72" t="s">
        <v>37</v>
      </c>
      <c r="L3759" s="72" t="s">
        <v>193</v>
      </c>
      <c r="M3759" s="72"/>
    </row>
    <row r="3760" spans="2:13" x14ac:dyDescent="0.25">
      <c r="B3760" s="72" t="s">
        <v>12</v>
      </c>
      <c r="C3760" s="72" t="s">
        <v>13</v>
      </c>
      <c r="D3760" s="72" t="s">
        <v>14</v>
      </c>
      <c r="E3760" s="72" t="s">
        <v>146</v>
      </c>
      <c r="F3760" s="73">
        <v>1</v>
      </c>
      <c r="G3760" s="72" t="s">
        <v>16</v>
      </c>
      <c r="H3760" s="72" t="s">
        <v>24</v>
      </c>
      <c r="I3760" s="72" t="s">
        <v>18</v>
      </c>
      <c r="J3760" s="72" t="s">
        <v>526</v>
      </c>
      <c r="K3760" s="72" t="s">
        <v>117</v>
      </c>
      <c r="L3760" s="72" t="s">
        <v>332</v>
      </c>
      <c r="M3760" s="72"/>
    </row>
    <row r="3761" spans="2:13" x14ac:dyDescent="0.25">
      <c r="B3761" s="72" t="s">
        <v>12</v>
      </c>
      <c r="C3761" s="72" t="s">
        <v>13</v>
      </c>
      <c r="D3761" s="72" t="s">
        <v>14</v>
      </c>
      <c r="E3761" s="72" t="s">
        <v>36</v>
      </c>
      <c r="F3761" s="73">
        <v>2122481</v>
      </c>
      <c r="G3761" s="72" t="s">
        <v>16</v>
      </c>
      <c r="H3761" s="72" t="s">
        <v>24</v>
      </c>
      <c r="I3761" s="72" t="s">
        <v>18</v>
      </c>
      <c r="J3761" s="72" t="s">
        <v>540</v>
      </c>
      <c r="K3761" s="72" t="s">
        <v>37</v>
      </c>
      <c r="L3761" s="72" t="s">
        <v>375</v>
      </c>
      <c r="M3761" s="72" t="s">
        <v>35</v>
      </c>
    </row>
    <row r="3762" spans="2:13" x14ac:dyDescent="0.25">
      <c r="B3762" s="72" t="s">
        <v>12</v>
      </c>
      <c r="C3762" s="72" t="s">
        <v>13</v>
      </c>
      <c r="D3762" s="72" t="s">
        <v>14</v>
      </c>
      <c r="E3762" s="72" t="s">
        <v>300</v>
      </c>
      <c r="F3762" s="73">
        <v>502569</v>
      </c>
      <c r="G3762" s="72" t="s">
        <v>16</v>
      </c>
      <c r="H3762" s="72" t="s">
        <v>24</v>
      </c>
      <c r="I3762" s="72" t="s">
        <v>18</v>
      </c>
      <c r="J3762" s="72" t="s">
        <v>19</v>
      </c>
      <c r="K3762" s="72" t="s">
        <v>49</v>
      </c>
      <c r="L3762" s="72" t="s">
        <v>209</v>
      </c>
      <c r="M3762" s="72" t="s">
        <v>35</v>
      </c>
    </row>
    <row r="3763" spans="2:13" x14ac:dyDescent="0.25">
      <c r="B3763" s="72" t="s">
        <v>12</v>
      </c>
      <c r="C3763" s="72" t="s">
        <v>13</v>
      </c>
      <c r="D3763" s="72" t="s">
        <v>14</v>
      </c>
      <c r="E3763" s="72" t="s">
        <v>33</v>
      </c>
      <c r="F3763" s="73">
        <v>21715</v>
      </c>
      <c r="G3763" s="72" t="s">
        <v>16</v>
      </c>
      <c r="H3763" s="72" t="s">
        <v>24</v>
      </c>
      <c r="I3763" s="72" t="s">
        <v>18</v>
      </c>
      <c r="J3763" s="72" t="s">
        <v>19</v>
      </c>
      <c r="K3763" s="72" t="s">
        <v>31</v>
      </c>
      <c r="L3763" s="72" t="s">
        <v>32</v>
      </c>
      <c r="M3763" s="72" t="s">
        <v>57</v>
      </c>
    </row>
    <row r="3764" spans="2:13" x14ac:dyDescent="0.25">
      <c r="B3764" s="72" t="s">
        <v>12</v>
      </c>
      <c r="C3764" s="72" t="s">
        <v>13</v>
      </c>
      <c r="D3764" s="72" t="s">
        <v>14</v>
      </c>
      <c r="E3764" s="72" t="s">
        <v>81</v>
      </c>
      <c r="F3764" s="73">
        <v>2175609</v>
      </c>
      <c r="G3764" s="72" t="s">
        <v>16</v>
      </c>
      <c r="H3764" s="72" t="s">
        <v>24</v>
      </c>
      <c r="I3764" s="72" t="s">
        <v>18</v>
      </c>
      <c r="J3764" s="72" t="s">
        <v>19</v>
      </c>
      <c r="K3764" s="72" t="s">
        <v>37</v>
      </c>
      <c r="L3764" s="72" t="s">
        <v>274</v>
      </c>
      <c r="M3764" s="72" t="s">
        <v>29</v>
      </c>
    </row>
    <row r="3765" spans="2:13" x14ac:dyDescent="0.25">
      <c r="B3765" s="72" t="s">
        <v>12</v>
      </c>
      <c r="C3765" s="72" t="s">
        <v>13</v>
      </c>
      <c r="D3765" s="72" t="s">
        <v>14</v>
      </c>
      <c r="E3765" s="72" t="s">
        <v>81</v>
      </c>
      <c r="F3765" s="73">
        <v>61299</v>
      </c>
      <c r="G3765" s="72" t="s">
        <v>16</v>
      </c>
      <c r="H3765" s="72" t="s">
        <v>24</v>
      </c>
      <c r="I3765" s="72" t="s">
        <v>18</v>
      </c>
      <c r="J3765" s="72" t="s">
        <v>19</v>
      </c>
      <c r="K3765" s="72" t="s">
        <v>25</v>
      </c>
      <c r="L3765" s="72" t="s">
        <v>268</v>
      </c>
      <c r="M3765" s="72" t="s">
        <v>35</v>
      </c>
    </row>
    <row r="3766" spans="2:13" x14ac:dyDescent="0.25">
      <c r="B3766" s="72" t="s">
        <v>12</v>
      </c>
      <c r="C3766" s="72" t="s">
        <v>13</v>
      </c>
      <c r="D3766" s="72" t="s">
        <v>14</v>
      </c>
      <c r="E3766" s="72" t="s">
        <v>39</v>
      </c>
      <c r="F3766" s="73">
        <v>-12288</v>
      </c>
      <c r="G3766" s="72" t="s">
        <v>16</v>
      </c>
      <c r="H3766" s="72" t="s">
        <v>24</v>
      </c>
      <c r="I3766" s="72" t="s">
        <v>18</v>
      </c>
      <c r="J3766" s="72" t="s">
        <v>19</v>
      </c>
      <c r="K3766" s="72" t="s">
        <v>49</v>
      </c>
      <c r="L3766" s="72" t="s">
        <v>248</v>
      </c>
      <c r="M3766" s="72"/>
    </row>
    <row r="3767" spans="2:13" x14ac:dyDescent="0.25">
      <c r="B3767" s="72" t="s">
        <v>12</v>
      </c>
      <c r="C3767" s="72" t="s">
        <v>13</v>
      </c>
      <c r="D3767" s="72" t="s">
        <v>14</v>
      </c>
      <c r="E3767" s="72" t="s">
        <v>81</v>
      </c>
      <c r="F3767" s="73">
        <v>156420</v>
      </c>
      <c r="G3767" s="72" t="s">
        <v>16</v>
      </c>
      <c r="H3767" s="72" t="s">
        <v>24</v>
      </c>
      <c r="I3767" s="72" t="s">
        <v>18</v>
      </c>
      <c r="J3767" s="72" t="s">
        <v>19</v>
      </c>
      <c r="K3767" s="72" t="s">
        <v>49</v>
      </c>
      <c r="L3767" s="72" t="s">
        <v>50</v>
      </c>
      <c r="M3767" s="72" t="s">
        <v>57</v>
      </c>
    </row>
    <row r="3768" spans="2:13" x14ac:dyDescent="0.25">
      <c r="B3768" s="72" t="s">
        <v>12</v>
      </c>
      <c r="C3768" s="72" t="s">
        <v>13</v>
      </c>
      <c r="D3768" s="72" t="s">
        <v>14</v>
      </c>
      <c r="E3768" s="72" t="s">
        <v>81</v>
      </c>
      <c r="F3768" s="73">
        <v>24403</v>
      </c>
      <c r="G3768" s="72" t="s">
        <v>16</v>
      </c>
      <c r="H3768" s="72" t="s">
        <v>24</v>
      </c>
      <c r="I3768" s="72" t="s">
        <v>18</v>
      </c>
      <c r="J3768" s="72" t="s">
        <v>19</v>
      </c>
      <c r="K3768" s="72" t="s">
        <v>25</v>
      </c>
      <c r="L3768" s="72" t="s">
        <v>356</v>
      </c>
      <c r="M3768" s="72" t="s">
        <v>29</v>
      </c>
    </row>
    <row r="3769" spans="2:13" x14ac:dyDescent="0.25">
      <c r="B3769" s="72" t="s">
        <v>12</v>
      </c>
      <c r="C3769" s="72" t="s">
        <v>13</v>
      </c>
      <c r="D3769" s="72" t="s">
        <v>14</v>
      </c>
      <c r="E3769" s="72" t="s">
        <v>36</v>
      </c>
      <c r="F3769" s="73">
        <v>886371</v>
      </c>
      <c r="G3769" s="72" t="s">
        <v>16</v>
      </c>
      <c r="H3769" s="72" t="s">
        <v>17</v>
      </c>
      <c r="I3769" s="72" t="s">
        <v>18</v>
      </c>
      <c r="J3769" s="72" t="s">
        <v>19</v>
      </c>
      <c r="K3769" s="72" t="s">
        <v>25</v>
      </c>
      <c r="L3769" s="72" t="s">
        <v>425</v>
      </c>
      <c r="M3769" s="72" t="s">
        <v>47</v>
      </c>
    </row>
    <row r="3770" spans="2:13" x14ac:dyDescent="0.25">
      <c r="B3770" s="72" t="s">
        <v>12</v>
      </c>
      <c r="C3770" s="72" t="s">
        <v>13</v>
      </c>
      <c r="D3770" s="72" t="s">
        <v>14</v>
      </c>
      <c r="E3770" s="72" t="s">
        <v>83</v>
      </c>
      <c r="F3770" s="73">
        <v>7897</v>
      </c>
      <c r="G3770" s="72" t="s">
        <v>16</v>
      </c>
      <c r="H3770" s="72" t="s">
        <v>24</v>
      </c>
      <c r="I3770" s="72" t="s">
        <v>18</v>
      </c>
      <c r="J3770" s="72" t="s">
        <v>19</v>
      </c>
      <c r="K3770" s="72" t="s">
        <v>25</v>
      </c>
      <c r="L3770" s="72" t="s">
        <v>281</v>
      </c>
      <c r="M3770" s="72"/>
    </row>
    <row r="3771" spans="2:13" x14ac:dyDescent="0.25">
      <c r="B3771" s="72" t="s">
        <v>12</v>
      </c>
      <c r="C3771" s="72" t="s">
        <v>13</v>
      </c>
      <c r="D3771" s="72" t="s">
        <v>14</v>
      </c>
      <c r="E3771" s="72" t="s">
        <v>123</v>
      </c>
      <c r="F3771" s="73">
        <v>-809</v>
      </c>
      <c r="G3771" s="72" t="s">
        <v>16</v>
      </c>
      <c r="H3771" s="72" t="s">
        <v>17</v>
      </c>
      <c r="I3771" s="72" t="s">
        <v>18</v>
      </c>
      <c r="J3771" s="72" t="s">
        <v>19</v>
      </c>
      <c r="K3771" s="72" t="s">
        <v>25</v>
      </c>
      <c r="L3771" s="72" t="s">
        <v>198</v>
      </c>
      <c r="M3771" s="72"/>
    </row>
    <row r="3772" spans="2:13" x14ac:dyDescent="0.25">
      <c r="B3772" s="72" t="s">
        <v>12</v>
      </c>
      <c r="C3772" s="72" t="s">
        <v>13</v>
      </c>
      <c r="D3772" s="72" t="s">
        <v>14</v>
      </c>
      <c r="E3772" s="72" t="s">
        <v>33</v>
      </c>
      <c r="F3772" s="73">
        <v>93705</v>
      </c>
      <c r="G3772" s="72" t="s">
        <v>16</v>
      </c>
      <c r="H3772" s="72" t="s">
        <v>17</v>
      </c>
      <c r="I3772" s="72" t="s">
        <v>18</v>
      </c>
      <c r="J3772" s="72" t="s">
        <v>19</v>
      </c>
      <c r="K3772" s="72" t="s">
        <v>49</v>
      </c>
      <c r="L3772" s="72" t="s">
        <v>255</v>
      </c>
      <c r="M3772" s="72" t="s">
        <v>35</v>
      </c>
    </row>
    <row r="3773" spans="2:13" x14ac:dyDescent="0.25">
      <c r="B3773" s="72" t="s">
        <v>12</v>
      </c>
      <c r="C3773" s="72" t="s">
        <v>13</v>
      </c>
      <c r="D3773" s="72" t="s">
        <v>14</v>
      </c>
      <c r="E3773" s="72" t="s">
        <v>45</v>
      </c>
      <c r="F3773" s="73">
        <v>12776</v>
      </c>
      <c r="G3773" s="72" t="s">
        <v>16</v>
      </c>
      <c r="H3773" s="72" t="s">
        <v>24</v>
      </c>
      <c r="I3773" s="72" t="s">
        <v>18</v>
      </c>
      <c r="J3773" s="72" t="s">
        <v>19</v>
      </c>
      <c r="K3773" s="72" t="s">
        <v>63</v>
      </c>
      <c r="L3773" s="72" t="s">
        <v>470</v>
      </c>
      <c r="M3773" s="72" t="s">
        <v>112</v>
      </c>
    </row>
    <row r="3774" spans="2:13" x14ac:dyDescent="0.25">
      <c r="B3774" s="72" t="s">
        <v>12</v>
      </c>
      <c r="C3774" s="72" t="s">
        <v>13</v>
      </c>
      <c r="D3774" s="72" t="s">
        <v>14</v>
      </c>
      <c r="E3774" s="72" t="s">
        <v>30</v>
      </c>
      <c r="F3774" s="73">
        <v>-4126</v>
      </c>
      <c r="G3774" s="72" t="s">
        <v>16</v>
      </c>
      <c r="H3774" s="72" t="s">
        <v>24</v>
      </c>
      <c r="I3774" s="72" t="s">
        <v>18</v>
      </c>
      <c r="J3774" s="72" t="s">
        <v>19</v>
      </c>
      <c r="K3774" s="72" t="s">
        <v>117</v>
      </c>
      <c r="L3774" s="72" t="s">
        <v>545</v>
      </c>
      <c r="M3774" s="72"/>
    </row>
    <row r="3775" spans="2:13" x14ac:dyDescent="0.25">
      <c r="B3775" s="72" t="s">
        <v>12</v>
      </c>
      <c r="C3775" s="72" t="s">
        <v>13</v>
      </c>
      <c r="D3775" s="72" t="s">
        <v>14</v>
      </c>
      <c r="E3775" s="72" t="s">
        <v>68</v>
      </c>
      <c r="F3775" s="73">
        <v>-93839</v>
      </c>
      <c r="G3775" s="72" t="s">
        <v>16</v>
      </c>
      <c r="H3775" s="72" t="s">
        <v>24</v>
      </c>
      <c r="I3775" s="72" t="s">
        <v>18</v>
      </c>
      <c r="J3775" s="72" t="s">
        <v>19</v>
      </c>
      <c r="K3775" s="72" t="s">
        <v>25</v>
      </c>
      <c r="L3775" s="72" t="s">
        <v>234</v>
      </c>
      <c r="M3775" s="72"/>
    </row>
    <row r="3776" spans="2:13" x14ac:dyDescent="0.25">
      <c r="B3776" s="72" t="s">
        <v>12</v>
      </c>
      <c r="C3776" s="72" t="s">
        <v>13</v>
      </c>
      <c r="D3776" s="72" t="s">
        <v>14</v>
      </c>
      <c r="E3776" s="72" t="s">
        <v>39</v>
      </c>
      <c r="F3776" s="73">
        <v>-1669</v>
      </c>
      <c r="G3776" s="72" t="s">
        <v>16</v>
      </c>
      <c r="H3776" s="72" t="s">
        <v>17</v>
      </c>
      <c r="I3776" s="72" t="s">
        <v>18</v>
      </c>
      <c r="J3776" s="72" t="s">
        <v>19</v>
      </c>
      <c r="K3776" s="72" t="s">
        <v>20</v>
      </c>
      <c r="L3776" s="72" t="s">
        <v>560</v>
      </c>
      <c r="M3776" s="72"/>
    </row>
    <row r="3777" spans="2:13" x14ac:dyDescent="0.25">
      <c r="B3777" s="72" t="s">
        <v>12</v>
      </c>
      <c r="C3777" s="72" t="s">
        <v>13</v>
      </c>
      <c r="D3777" s="72" t="s">
        <v>14</v>
      </c>
      <c r="E3777" s="72" t="s">
        <v>94</v>
      </c>
      <c r="F3777" s="73">
        <v>66</v>
      </c>
      <c r="G3777" s="72" t="s">
        <v>16</v>
      </c>
      <c r="H3777" s="72" t="s">
        <v>17</v>
      </c>
      <c r="I3777" s="72" t="s">
        <v>18</v>
      </c>
      <c r="J3777" s="72" t="s">
        <v>19</v>
      </c>
      <c r="K3777" s="72" t="s">
        <v>49</v>
      </c>
      <c r="L3777" s="72" t="s">
        <v>246</v>
      </c>
      <c r="M3777" s="72"/>
    </row>
    <row r="3778" spans="2:13" x14ac:dyDescent="0.25">
      <c r="B3778" s="72" t="s">
        <v>12</v>
      </c>
      <c r="C3778" s="72" t="s">
        <v>13</v>
      </c>
      <c r="D3778" s="72" t="s">
        <v>14</v>
      </c>
      <c r="E3778" s="72" t="s">
        <v>41</v>
      </c>
      <c r="F3778" s="73">
        <v>-961</v>
      </c>
      <c r="G3778" s="72" t="s">
        <v>16</v>
      </c>
      <c r="H3778" s="72" t="s">
        <v>24</v>
      </c>
      <c r="I3778" s="72" t="s">
        <v>18</v>
      </c>
      <c r="J3778" s="72" t="s">
        <v>19</v>
      </c>
      <c r="K3778" s="72" t="s">
        <v>37</v>
      </c>
      <c r="L3778" s="72" t="s">
        <v>61</v>
      </c>
      <c r="M3778" s="72"/>
    </row>
    <row r="3779" spans="2:13" x14ac:dyDescent="0.25">
      <c r="B3779" s="72" t="s">
        <v>12</v>
      </c>
      <c r="C3779" s="72" t="s">
        <v>13</v>
      </c>
      <c r="D3779" s="72" t="s">
        <v>14</v>
      </c>
      <c r="E3779" s="72" t="s">
        <v>300</v>
      </c>
      <c r="F3779" s="73">
        <v>37641</v>
      </c>
      <c r="G3779" s="72" t="s">
        <v>16</v>
      </c>
      <c r="H3779" s="72" t="s">
        <v>24</v>
      </c>
      <c r="I3779" s="72" t="s">
        <v>18</v>
      </c>
      <c r="J3779" s="72" t="s">
        <v>19</v>
      </c>
      <c r="K3779" s="72" t="s">
        <v>25</v>
      </c>
      <c r="L3779" s="72" t="s">
        <v>115</v>
      </c>
      <c r="M3779" s="72" t="s">
        <v>302</v>
      </c>
    </row>
    <row r="3780" spans="2:13" x14ac:dyDescent="0.25">
      <c r="B3780" s="72" t="s">
        <v>12</v>
      </c>
      <c r="C3780" s="72" t="s">
        <v>13</v>
      </c>
      <c r="D3780" s="72" t="s">
        <v>14</v>
      </c>
      <c r="E3780" s="72" t="s">
        <v>258</v>
      </c>
      <c r="F3780" s="73">
        <v>108665</v>
      </c>
      <c r="G3780" s="72" t="s">
        <v>16</v>
      </c>
      <c r="H3780" s="72" t="s">
        <v>24</v>
      </c>
      <c r="I3780" s="72" t="s">
        <v>18</v>
      </c>
      <c r="J3780" s="72" t="s">
        <v>19</v>
      </c>
      <c r="K3780" s="72" t="s">
        <v>25</v>
      </c>
      <c r="L3780" s="72" t="s">
        <v>410</v>
      </c>
      <c r="M3780" s="72" t="s">
        <v>72</v>
      </c>
    </row>
    <row r="3781" spans="2:13" x14ac:dyDescent="0.25">
      <c r="B3781" s="72" t="s">
        <v>12</v>
      </c>
      <c r="C3781" s="72" t="s">
        <v>13</v>
      </c>
      <c r="D3781" s="72" t="s">
        <v>14</v>
      </c>
      <c r="E3781" s="72" t="s">
        <v>36</v>
      </c>
      <c r="F3781" s="73">
        <v>460077</v>
      </c>
      <c r="G3781" s="72" t="s">
        <v>16</v>
      </c>
      <c r="H3781" s="72" t="s">
        <v>24</v>
      </c>
      <c r="I3781" s="72" t="s">
        <v>18</v>
      </c>
      <c r="J3781" s="72" t="s">
        <v>19</v>
      </c>
      <c r="K3781" s="72" t="s">
        <v>25</v>
      </c>
      <c r="L3781" s="72" t="s">
        <v>388</v>
      </c>
      <c r="M3781" s="72" t="s">
        <v>29</v>
      </c>
    </row>
    <row r="3782" spans="2:13" x14ac:dyDescent="0.25">
      <c r="B3782" s="72" t="s">
        <v>12</v>
      </c>
      <c r="C3782" s="72" t="s">
        <v>13</v>
      </c>
      <c r="D3782" s="72" t="s">
        <v>14</v>
      </c>
      <c r="E3782" s="72" t="s">
        <v>79</v>
      </c>
      <c r="F3782" s="73">
        <v>-7336</v>
      </c>
      <c r="G3782" s="72" t="s">
        <v>16</v>
      </c>
      <c r="H3782" s="72" t="s">
        <v>24</v>
      </c>
      <c r="I3782" s="72" t="s">
        <v>18</v>
      </c>
      <c r="J3782" s="72" t="s">
        <v>19</v>
      </c>
      <c r="K3782" s="72" t="s">
        <v>117</v>
      </c>
      <c r="L3782" s="72" t="s">
        <v>545</v>
      </c>
      <c r="M3782" s="72"/>
    </row>
    <row r="3783" spans="2:13" x14ac:dyDescent="0.25">
      <c r="B3783" s="72" t="s">
        <v>12</v>
      </c>
      <c r="C3783" s="72" t="s">
        <v>13</v>
      </c>
      <c r="D3783" s="72" t="s">
        <v>14</v>
      </c>
      <c r="E3783" s="72" t="s">
        <v>85</v>
      </c>
      <c r="F3783" s="73">
        <v>93879</v>
      </c>
      <c r="G3783" s="72" t="s">
        <v>16</v>
      </c>
      <c r="H3783" s="72" t="s">
        <v>24</v>
      </c>
      <c r="I3783" s="72" t="s">
        <v>18</v>
      </c>
      <c r="J3783" s="72" t="s">
        <v>19</v>
      </c>
      <c r="K3783" s="72" t="s">
        <v>49</v>
      </c>
      <c r="L3783" s="72" t="s">
        <v>167</v>
      </c>
      <c r="M3783" s="72"/>
    </row>
    <row r="3784" spans="2:13" x14ac:dyDescent="0.25">
      <c r="B3784" s="72" t="s">
        <v>12</v>
      </c>
      <c r="C3784" s="72" t="s">
        <v>13</v>
      </c>
      <c r="D3784" s="72" t="s">
        <v>14</v>
      </c>
      <c r="E3784" s="72" t="s">
        <v>33</v>
      </c>
      <c r="F3784" s="73">
        <v>96491</v>
      </c>
      <c r="G3784" s="72" t="s">
        <v>16</v>
      </c>
      <c r="H3784" s="72" t="s">
        <v>17</v>
      </c>
      <c r="I3784" s="72" t="s">
        <v>18</v>
      </c>
      <c r="J3784" s="72" t="s">
        <v>19</v>
      </c>
      <c r="K3784" s="72" t="s">
        <v>25</v>
      </c>
      <c r="L3784" s="72" t="s">
        <v>299</v>
      </c>
      <c r="M3784" s="72" t="s">
        <v>57</v>
      </c>
    </row>
    <row r="3785" spans="2:13" x14ac:dyDescent="0.25">
      <c r="B3785" s="72" t="s">
        <v>12</v>
      </c>
      <c r="C3785" s="72" t="s">
        <v>13</v>
      </c>
      <c r="D3785" s="72" t="s">
        <v>14</v>
      </c>
      <c r="E3785" s="72" t="s">
        <v>68</v>
      </c>
      <c r="F3785" s="73">
        <v>-2353</v>
      </c>
      <c r="G3785" s="72" t="s">
        <v>16</v>
      </c>
      <c r="H3785" s="72" t="s">
        <v>24</v>
      </c>
      <c r="I3785" s="72" t="s">
        <v>18</v>
      </c>
      <c r="J3785" s="72" t="s">
        <v>19</v>
      </c>
      <c r="K3785" s="72" t="s">
        <v>25</v>
      </c>
      <c r="L3785" s="72" t="s">
        <v>173</v>
      </c>
      <c r="M3785" s="72"/>
    </row>
    <row r="3786" spans="2:13" x14ac:dyDescent="0.25">
      <c r="B3786" s="72" t="s">
        <v>12</v>
      </c>
      <c r="C3786" s="72" t="s">
        <v>13</v>
      </c>
      <c r="D3786" s="72" t="s">
        <v>14</v>
      </c>
      <c r="E3786" s="72" t="s">
        <v>258</v>
      </c>
      <c r="F3786" s="73">
        <v>509642</v>
      </c>
      <c r="G3786" s="72" t="s">
        <v>16</v>
      </c>
      <c r="H3786" s="72" t="s">
        <v>24</v>
      </c>
      <c r="I3786" s="72" t="s">
        <v>18</v>
      </c>
      <c r="J3786" s="72" t="s">
        <v>19</v>
      </c>
      <c r="K3786" s="72" t="s">
        <v>99</v>
      </c>
      <c r="L3786" s="72" t="s">
        <v>490</v>
      </c>
      <c r="M3786" s="72" t="s">
        <v>72</v>
      </c>
    </row>
    <row r="3787" spans="2:13" x14ac:dyDescent="0.25">
      <c r="B3787" s="72" t="s">
        <v>12</v>
      </c>
      <c r="C3787" s="72" t="s">
        <v>13</v>
      </c>
      <c r="D3787" s="72" t="s">
        <v>14</v>
      </c>
      <c r="E3787" s="72" t="s">
        <v>36</v>
      </c>
      <c r="F3787" s="73">
        <v>798808</v>
      </c>
      <c r="G3787" s="72" t="s">
        <v>16</v>
      </c>
      <c r="H3787" s="72" t="s">
        <v>24</v>
      </c>
      <c r="I3787" s="72" t="s">
        <v>18</v>
      </c>
      <c r="J3787" s="72" t="s">
        <v>19</v>
      </c>
      <c r="K3787" s="72" t="s">
        <v>37</v>
      </c>
      <c r="L3787" s="72" t="s">
        <v>497</v>
      </c>
      <c r="M3787" s="72" t="s">
        <v>29</v>
      </c>
    </row>
    <row r="3788" spans="2:13" x14ac:dyDescent="0.25">
      <c r="B3788" s="72" t="s">
        <v>12</v>
      </c>
      <c r="C3788" s="72" t="s">
        <v>13</v>
      </c>
      <c r="D3788" s="72" t="s">
        <v>14</v>
      </c>
      <c r="E3788" s="72" t="s">
        <v>79</v>
      </c>
      <c r="F3788" s="73">
        <v>-111</v>
      </c>
      <c r="G3788" s="72" t="s">
        <v>16</v>
      </c>
      <c r="H3788" s="72" t="s">
        <v>17</v>
      </c>
      <c r="I3788" s="72" t="s">
        <v>18</v>
      </c>
      <c r="J3788" s="72" t="s">
        <v>19</v>
      </c>
      <c r="K3788" s="72" t="s">
        <v>25</v>
      </c>
      <c r="L3788" s="72" t="s">
        <v>623</v>
      </c>
      <c r="M3788" s="72"/>
    </row>
    <row r="3789" spans="2:13" x14ac:dyDescent="0.25">
      <c r="B3789" s="72" t="s">
        <v>12</v>
      </c>
      <c r="C3789" s="72" t="s">
        <v>13</v>
      </c>
      <c r="D3789" s="72" t="s">
        <v>14</v>
      </c>
      <c r="E3789" s="72" t="s">
        <v>83</v>
      </c>
      <c r="F3789" s="73">
        <v>41698</v>
      </c>
      <c r="G3789" s="72" t="s">
        <v>16</v>
      </c>
      <c r="H3789" s="72" t="s">
        <v>24</v>
      </c>
      <c r="I3789" s="72" t="s">
        <v>18</v>
      </c>
      <c r="J3789" s="72" t="s">
        <v>19</v>
      </c>
      <c r="K3789" s="72" t="s">
        <v>25</v>
      </c>
      <c r="L3789" s="72" t="s">
        <v>513</v>
      </c>
      <c r="M3789" s="72"/>
    </row>
    <row r="3790" spans="2:13" x14ac:dyDescent="0.25">
      <c r="B3790" s="72" t="s">
        <v>12</v>
      </c>
      <c r="C3790" s="72" t="s">
        <v>13</v>
      </c>
      <c r="D3790" s="72" t="s">
        <v>14</v>
      </c>
      <c r="E3790" s="72" t="s">
        <v>83</v>
      </c>
      <c r="F3790" s="73">
        <v>1113934</v>
      </c>
      <c r="G3790" s="72" t="s">
        <v>16</v>
      </c>
      <c r="H3790" s="72" t="s">
        <v>24</v>
      </c>
      <c r="I3790" s="72" t="s">
        <v>18</v>
      </c>
      <c r="J3790" s="72" t="s">
        <v>19</v>
      </c>
      <c r="K3790" s="72" t="s">
        <v>130</v>
      </c>
      <c r="L3790" s="72" t="s">
        <v>147</v>
      </c>
      <c r="M3790" s="72"/>
    </row>
    <row r="3791" spans="2:13" x14ac:dyDescent="0.25">
      <c r="B3791" s="72" t="s">
        <v>12</v>
      </c>
      <c r="C3791" s="72" t="s">
        <v>13</v>
      </c>
      <c r="D3791" s="72" t="s">
        <v>14</v>
      </c>
      <c r="E3791" s="72" t="s">
        <v>55</v>
      </c>
      <c r="F3791" s="73">
        <v>2205</v>
      </c>
      <c r="G3791" s="72" t="s">
        <v>269</v>
      </c>
      <c r="H3791" s="72" t="s">
        <v>24</v>
      </c>
      <c r="I3791" s="72" t="s">
        <v>18</v>
      </c>
      <c r="J3791" s="72" t="s">
        <v>634</v>
      </c>
      <c r="K3791" s="72" t="s">
        <v>25</v>
      </c>
      <c r="L3791" s="72" t="s">
        <v>273</v>
      </c>
      <c r="M3791" s="72" t="s">
        <v>302</v>
      </c>
    </row>
    <row r="3792" spans="2:13" x14ac:dyDescent="0.25">
      <c r="B3792" s="72" t="s">
        <v>12</v>
      </c>
      <c r="C3792" s="72" t="s">
        <v>13</v>
      </c>
      <c r="D3792" s="72" t="s">
        <v>14</v>
      </c>
      <c r="E3792" s="72" t="s">
        <v>79</v>
      </c>
      <c r="F3792" s="73">
        <v>-7107</v>
      </c>
      <c r="G3792" s="72" t="s">
        <v>16</v>
      </c>
      <c r="H3792" s="72" t="s">
        <v>24</v>
      </c>
      <c r="I3792" s="72" t="s">
        <v>18</v>
      </c>
      <c r="J3792" s="72" t="s">
        <v>19</v>
      </c>
      <c r="K3792" s="72" t="s">
        <v>25</v>
      </c>
      <c r="L3792" s="72" t="s">
        <v>53</v>
      </c>
      <c r="M3792" s="72"/>
    </row>
    <row r="3793" spans="2:13" x14ac:dyDescent="0.25">
      <c r="B3793" s="72" t="s">
        <v>12</v>
      </c>
      <c r="C3793" s="72" t="s">
        <v>13</v>
      </c>
      <c r="D3793" s="72" t="s">
        <v>14</v>
      </c>
      <c r="E3793" s="72" t="s">
        <v>27</v>
      </c>
      <c r="F3793" s="73">
        <v>116594</v>
      </c>
      <c r="G3793" s="72" t="s">
        <v>16</v>
      </c>
      <c r="H3793" s="72" t="s">
        <v>17</v>
      </c>
      <c r="I3793" s="72" t="s">
        <v>18</v>
      </c>
      <c r="J3793" s="72" t="s">
        <v>19</v>
      </c>
      <c r="K3793" s="72" t="s">
        <v>25</v>
      </c>
      <c r="L3793" s="72" t="s">
        <v>459</v>
      </c>
      <c r="M3793" s="72" t="s">
        <v>302</v>
      </c>
    </row>
    <row r="3794" spans="2:13" x14ac:dyDescent="0.25">
      <c r="B3794" s="72" t="s">
        <v>12</v>
      </c>
      <c r="C3794" s="72" t="s">
        <v>13</v>
      </c>
      <c r="D3794" s="72" t="s">
        <v>14</v>
      </c>
      <c r="E3794" s="72" t="s">
        <v>51</v>
      </c>
      <c r="F3794" s="73">
        <v>200410</v>
      </c>
      <c r="G3794" s="72" t="s">
        <v>16</v>
      </c>
      <c r="H3794" s="72" t="s">
        <v>17</v>
      </c>
      <c r="I3794" s="72" t="s">
        <v>48</v>
      </c>
      <c r="J3794" s="72" t="s">
        <v>19</v>
      </c>
      <c r="K3794" s="72" t="s">
        <v>49</v>
      </c>
      <c r="L3794" s="72" t="s">
        <v>209</v>
      </c>
      <c r="M3794" s="72"/>
    </row>
    <row r="3795" spans="2:13" x14ac:dyDescent="0.25">
      <c r="B3795" s="72" t="s">
        <v>12</v>
      </c>
      <c r="C3795" s="72" t="s">
        <v>13</v>
      </c>
      <c r="D3795" s="72" t="s">
        <v>14</v>
      </c>
      <c r="E3795" s="72" t="s">
        <v>33</v>
      </c>
      <c r="F3795" s="73">
        <v>24026</v>
      </c>
      <c r="G3795" s="72" t="s">
        <v>16</v>
      </c>
      <c r="H3795" s="72" t="s">
        <v>24</v>
      </c>
      <c r="I3795" s="72" t="s">
        <v>18</v>
      </c>
      <c r="J3795" s="72" t="s">
        <v>19</v>
      </c>
      <c r="K3795" s="72" t="s">
        <v>99</v>
      </c>
      <c r="L3795" s="72" t="s">
        <v>263</v>
      </c>
      <c r="M3795" s="72" t="s">
        <v>29</v>
      </c>
    </row>
    <row r="3796" spans="2:13" x14ac:dyDescent="0.25">
      <c r="B3796" s="72" t="s">
        <v>12</v>
      </c>
      <c r="C3796" s="72" t="s">
        <v>13</v>
      </c>
      <c r="D3796" s="72" t="s">
        <v>14</v>
      </c>
      <c r="E3796" s="72" t="s">
        <v>123</v>
      </c>
      <c r="F3796" s="73">
        <v>-117</v>
      </c>
      <c r="G3796" s="72" t="s">
        <v>16</v>
      </c>
      <c r="H3796" s="72" t="s">
        <v>17</v>
      </c>
      <c r="I3796" s="72" t="s">
        <v>18</v>
      </c>
      <c r="J3796" s="72" t="s">
        <v>19</v>
      </c>
      <c r="K3796" s="72" t="s">
        <v>25</v>
      </c>
      <c r="L3796" s="72" t="s">
        <v>431</v>
      </c>
      <c r="M3796" s="72"/>
    </row>
    <row r="3797" spans="2:13" x14ac:dyDescent="0.25">
      <c r="B3797" s="72" t="s">
        <v>12</v>
      </c>
      <c r="C3797" s="72" t="s">
        <v>13</v>
      </c>
      <c r="D3797" s="72" t="s">
        <v>14</v>
      </c>
      <c r="E3797" s="72" t="s">
        <v>94</v>
      </c>
      <c r="F3797" s="73">
        <v>2</v>
      </c>
      <c r="G3797" s="72" t="s">
        <v>16</v>
      </c>
      <c r="H3797" s="72" t="s">
        <v>24</v>
      </c>
      <c r="I3797" s="72" t="s">
        <v>18</v>
      </c>
      <c r="J3797" s="72" t="s">
        <v>19</v>
      </c>
      <c r="K3797" s="72" t="s">
        <v>99</v>
      </c>
      <c r="L3797" s="72" t="s">
        <v>401</v>
      </c>
      <c r="M3797" s="72"/>
    </row>
    <row r="3798" spans="2:13" x14ac:dyDescent="0.25">
      <c r="B3798" s="72" t="s">
        <v>12</v>
      </c>
      <c r="C3798" s="72" t="s">
        <v>13</v>
      </c>
      <c r="D3798" s="72" t="s">
        <v>14</v>
      </c>
      <c r="E3798" s="72" t="s">
        <v>27</v>
      </c>
      <c r="F3798" s="73">
        <v>107592</v>
      </c>
      <c r="G3798" s="72" t="s">
        <v>16</v>
      </c>
      <c r="H3798" s="72" t="s">
        <v>24</v>
      </c>
      <c r="I3798" s="72" t="s">
        <v>18</v>
      </c>
      <c r="J3798" s="72" t="s">
        <v>19</v>
      </c>
      <c r="K3798" s="72" t="s">
        <v>25</v>
      </c>
      <c r="L3798" s="72" t="s">
        <v>159</v>
      </c>
      <c r="M3798" s="72" t="s">
        <v>47</v>
      </c>
    </row>
    <row r="3799" spans="2:13" x14ac:dyDescent="0.25">
      <c r="B3799" s="72" t="s">
        <v>12</v>
      </c>
      <c r="C3799" s="72" t="s">
        <v>13</v>
      </c>
      <c r="D3799" s="72" t="s">
        <v>14</v>
      </c>
      <c r="E3799" s="72" t="s">
        <v>748</v>
      </c>
      <c r="F3799" s="73">
        <v>35666635</v>
      </c>
      <c r="G3799" s="72" t="s">
        <v>16</v>
      </c>
      <c r="H3799" s="72" t="s">
        <v>17</v>
      </c>
      <c r="I3799" s="72" t="s">
        <v>18</v>
      </c>
      <c r="J3799" s="72" t="s">
        <v>19</v>
      </c>
      <c r="K3799" s="72"/>
      <c r="L3799" s="72"/>
      <c r="M3799" s="72" t="s">
        <v>797</v>
      </c>
    </row>
    <row r="3800" spans="2:13" x14ac:dyDescent="0.25">
      <c r="B3800" s="72" t="s">
        <v>12</v>
      </c>
      <c r="C3800" s="72" t="s">
        <v>13</v>
      </c>
      <c r="D3800" s="72" t="s">
        <v>14</v>
      </c>
      <c r="E3800" s="72" t="s">
        <v>587</v>
      </c>
      <c r="F3800" s="73">
        <v>2305512</v>
      </c>
      <c r="G3800" s="72" t="s">
        <v>16</v>
      </c>
      <c r="H3800" s="72" t="s">
        <v>24</v>
      </c>
      <c r="I3800" s="72" t="s">
        <v>18</v>
      </c>
      <c r="J3800" s="72" t="s">
        <v>19</v>
      </c>
      <c r="K3800" s="72" t="s">
        <v>102</v>
      </c>
      <c r="L3800" s="72" t="s">
        <v>196</v>
      </c>
      <c r="M3800" s="72" t="s">
        <v>243</v>
      </c>
    </row>
    <row r="3801" spans="2:13" x14ac:dyDescent="0.25">
      <c r="B3801" s="72" t="s">
        <v>12</v>
      </c>
      <c r="C3801" s="72" t="s">
        <v>13</v>
      </c>
      <c r="D3801" s="72" t="s">
        <v>14</v>
      </c>
      <c r="E3801" s="72" t="s">
        <v>123</v>
      </c>
      <c r="F3801" s="73">
        <v>-38</v>
      </c>
      <c r="G3801" s="72" t="s">
        <v>16</v>
      </c>
      <c r="H3801" s="72" t="s">
        <v>24</v>
      </c>
      <c r="I3801" s="72" t="s">
        <v>18</v>
      </c>
      <c r="J3801" s="72" t="s">
        <v>19</v>
      </c>
      <c r="K3801" s="72" t="s">
        <v>37</v>
      </c>
      <c r="L3801" s="72" t="s">
        <v>413</v>
      </c>
      <c r="M3801" s="72"/>
    </row>
    <row r="3802" spans="2:13" x14ac:dyDescent="0.25">
      <c r="B3802" s="72" t="s">
        <v>12</v>
      </c>
      <c r="C3802" s="72" t="s">
        <v>13</v>
      </c>
      <c r="D3802" s="72" t="s">
        <v>14</v>
      </c>
      <c r="E3802" s="72" t="s">
        <v>94</v>
      </c>
      <c r="F3802" s="73">
        <v>2965</v>
      </c>
      <c r="G3802" s="72" t="s">
        <v>16</v>
      </c>
      <c r="H3802" s="72" t="s">
        <v>24</v>
      </c>
      <c r="I3802" s="72" t="s">
        <v>18</v>
      </c>
      <c r="J3802" s="72" t="s">
        <v>19</v>
      </c>
      <c r="K3802" s="72" t="s">
        <v>25</v>
      </c>
      <c r="L3802" s="72" t="s">
        <v>53</v>
      </c>
      <c r="M3802" s="72"/>
    </row>
    <row r="3803" spans="2:13" x14ac:dyDescent="0.25">
      <c r="B3803" s="72" t="s">
        <v>12</v>
      </c>
      <c r="C3803" s="72" t="s">
        <v>13</v>
      </c>
      <c r="D3803" s="72" t="s">
        <v>14</v>
      </c>
      <c r="E3803" s="72" t="s">
        <v>55</v>
      </c>
      <c r="F3803" s="73">
        <v>20531</v>
      </c>
      <c r="G3803" s="72" t="s">
        <v>16</v>
      </c>
      <c r="H3803" s="72" t="s">
        <v>17</v>
      </c>
      <c r="I3803" s="72" t="s">
        <v>18</v>
      </c>
      <c r="J3803" s="72" t="s">
        <v>19</v>
      </c>
      <c r="K3803" s="72" t="s">
        <v>25</v>
      </c>
      <c r="L3803" s="72" t="s">
        <v>539</v>
      </c>
      <c r="M3803" s="72" t="s">
        <v>57</v>
      </c>
    </row>
    <row r="3804" spans="2:13" x14ac:dyDescent="0.25">
      <c r="B3804" s="72" t="s">
        <v>12</v>
      </c>
      <c r="C3804" s="72" t="s">
        <v>13</v>
      </c>
      <c r="D3804" s="72" t="s">
        <v>14</v>
      </c>
      <c r="E3804" s="72" t="s">
        <v>94</v>
      </c>
      <c r="F3804" s="73">
        <v>22181</v>
      </c>
      <c r="G3804" s="72" t="s">
        <v>16</v>
      </c>
      <c r="H3804" s="72" t="s">
        <v>17</v>
      </c>
      <c r="I3804" s="72" t="s">
        <v>18</v>
      </c>
      <c r="J3804" s="72" t="s">
        <v>19</v>
      </c>
      <c r="K3804" s="72" t="s">
        <v>37</v>
      </c>
      <c r="L3804" s="72" t="s">
        <v>182</v>
      </c>
      <c r="M3804" s="72"/>
    </row>
    <row r="3805" spans="2:13" x14ac:dyDescent="0.25">
      <c r="B3805" s="72" t="s">
        <v>12</v>
      </c>
      <c r="C3805" s="72" t="s">
        <v>13</v>
      </c>
      <c r="D3805" s="72" t="s">
        <v>14</v>
      </c>
      <c r="E3805" s="72" t="s">
        <v>132</v>
      </c>
      <c r="F3805" s="73">
        <v>1065031</v>
      </c>
      <c r="G3805" s="72" t="s">
        <v>16</v>
      </c>
      <c r="H3805" s="72" t="s">
        <v>17</v>
      </c>
      <c r="I3805" s="72" t="s">
        <v>18</v>
      </c>
      <c r="J3805" s="72" t="s">
        <v>19</v>
      </c>
      <c r="K3805" s="72" t="s">
        <v>25</v>
      </c>
      <c r="L3805" s="72" t="s">
        <v>537</v>
      </c>
      <c r="M3805" s="72" t="s">
        <v>133</v>
      </c>
    </row>
    <row r="3806" spans="2:13" x14ac:dyDescent="0.25">
      <c r="B3806" s="72" t="s">
        <v>12</v>
      </c>
      <c r="C3806" s="72" t="s">
        <v>13</v>
      </c>
      <c r="D3806" s="72" t="s">
        <v>14</v>
      </c>
      <c r="E3806" s="72" t="s">
        <v>36</v>
      </c>
      <c r="F3806" s="73">
        <v>921346</v>
      </c>
      <c r="G3806" s="72" t="s">
        <v>16</v>
      </c>
      <c r="H3806" s="72" t="s">
        <v>24</v>
      </c>
      <c r="I3806" s="72" t="s">
        <v>18</v>
      </c>
      <c r="J3806" s="72" t="s">
        <v>19</v>
      </c>
      <c r="K3806" s="72" t="s">
        <v>37</v>
      </c>
      <c r="L3806" s="72" t="s">
        <v>581</v>
      </c>
      <c r="M3806" s="72" t="s">
        <v>57</v>
      </c>
    </row>
    <row r="3807" spans="2:13" x14ac:dyDescent="0.25">
      <c r="B3807" s="72" t="s">
        <v>12</v>
      </c>
      <c r="C3807" s="72" t="s">
        <v>13</v>
      </c>
      <c r="D3807" s="72" t="s">
        <v>14</v>
      </c>
      <c r="E3807" s="72" t="s">
        <v>55</v>
      </c>
      <c r="F3807" s="73">
        <v>1519241</v>
      </c>
      <c r="G3807" s="72" t="s">
        <v>16</v>
      </c>
      <c r="H3807" s="72" t="s">
        <v>24</v>
      </c>
      <c r="I3807" s="72" t="s">
        <v>18</v>
      </c>
      <c r="J3807" s="72" t="s">
        <v>19</v>
      </c>
      <c r="K3807" s="72" t="s">
        <v>20</v>
      </c>
      <c r="L3807" s="72" t="s">
        <v>534</v>
      </c>
      <c r="M3807" s="72" t="s">
        <v>29</v>
      </c>
    </row>
    <row r="3808" spans="2:13" x14ac:dyDescent="0.25">
      <c r="B3808" s="72" t="s">
        <v>12</v>
      </c>
      <c r="C3808" s="72" t="s">
        <v>13</v>
      </c>
      <c r="D3808" s="72" t="s">
        <v>14</v>
      </c>
      <c r="E3808" s="72" t="s">
        <v>146</v>
      </c>
      <c r="F3808" s="73">
        <v>-33392</v>
      </c>
      <c r="G3808" s="72" t="s">
        <v>16</v>
      </c>
      <c r="H3808" s="72" t="s">
        <v>24</v>
      </c>
      <c r="I3808" s="72" t="s">
        <v>18</v>
      </c>
      <c r="J3808" s="72" t="s">
        <v>19</v>
      </c>
      <c r="K3808" s="72" t="s">
        <v>25</v>
      </c>
      <c r="L3808" s="72" t="s">
        <v>107</v>
      </c>
      <c r="M3808" s="72"/>
    </row>
    <row r="3809" spans="2:13" x14ac:dyDescent="0.25">
      <c r="B3809" s="72" t="s">
        <v>12</v>
      </c>
      <c r="C3809" s="72" t="s">
        <v>13</v>
      </c>
      <c r="D3809" s="72" t="s">
        <v>14</v>
      </c>
      <c r="E3809" s="72" t="s">
        <v>39</v>
      </c>
      <c r="F3809" s="73">
        <v>-2465</v>
      </c>
      <c r="G3809" s="72" t="s">
        <v>16</v>
      </c>
      <c r="H3809" s="72" t="s">
        <v>24</v>
      </c>
      <c r="I3809" s="72" t="s">
        <v>18</v>
      </c>
      <c r="J3809" s="72" t="s">
        <v>19</v>
      </c>
      <c r="K3809" s="72" t="s">
        <v>63</v>
      </c>
      <c r="L3809" s="72" t="s">
        <v>633</v>
      </c>
      <c r="M3809" s="72"/>
    </row>
    <row r="3810" spans="2:13" x14ac:dyDescent="0.25">
      <c r="B3810" s="72" t="s">
        <v>12</v>
      </c>
      <c r="C3810" s="72" t="s">
        <v>13</v>
      </c>
      <c r="D3810" s="72" t="s">
        <v>14</v>
      </c>
      <c r="E3810" s="72" t="s">
        <v>144</v>
      </c>
      <c r="F3810" s="73">
        <v>5798300</v>
      </c>
      <c r="G3810" s="72" t="s">
        <v>16</v>
      </c>
      <c r="H3810" s="72" t="s">
        <v>24</v>
      </c>
      <c r="I3810" s="72" t="s">
        <v>18</v>
      </c>
      <c r="J3810" s="72" t="s">
        <v>19</v>
      </c>
      <c r="K3810" s="72" t="s">
        <v>25</v>
      </c>
      <c r="L3810" s="72" t="s">
        <v>262</v>
      </c>
      <c r="M3810" s="72" t="s">
        <v>184</v>
      </c>
    </row>
    <row r="3811" spans="2:13" x14ac:dyDescent="0.25">
      <c r="B3811" s="72" t="s">
        <v>12</v>
      </c>
      <c r="C3811" s="72" t="s">
        <v>13</v>
      </c>
      <c r="D3811" s="72" t="s">
        <v>14</v>
      </c>
      <c r="E3811" s="72" t="s">
        <v>123</v>
      </c>
      <c r="F3811" s="73">
        <v>-846956</v>
      </c>
      <c r="G3811" s="72" t="s">
        <v>16</v>
      </c>
      <c r="H3811" s="72" t="s">
        <v>24</v>
      </c>
      <c r="I3811" s="72" t="s">
        <v>18</v>
      </c>
      <c r="J3811" s="72" t="s">
        <v>19</v>
      </c>
      <c r="K3811" s="72" t="s">
        <v>102</v>
      </c>
      <c r="L3811" s="72" t="s">
        <v>196</v>
      </c>
      <c r="M3811" s="72"/>
    </row>
    <row r="3812" spans="2:13" x14ac:dyDescent="0.25">
      <c r="B3812" s="72" t="s">
        <v>12</v>
      </c>
      <c r="C3812" s="72" t="s">
        <v>13</v>
      </c>
      <c r="D3812" s="72" t="s">
        <v>14</v>
      </c>
      <c r="E3812" s="72" t="s">
        <v>36</v>
      </c>
      <c r="F3812" s="73">
        <v>1022535</v>
      </c>
      <c r="G3812" s="72" t="s">
        <v>16</v>
      </c>
      <c r="H3812" s="72" t="s">
        <v>17</v>
      </c>
      <c r="I3812" s="72" t="s">
        <v>18</v>
      </c>
      <c r="J3812" s="72" t="s">
        <v>19</v>
      </c>
      <c r="K3812" s="72" t="s">
        <v>25</v>
      </c>
      <c r="L3812" s="72" t="s">
        <v>299</v>
      </c>
      <c r="M3812" s="72" t="s">
        <v>47</v>
      </c>
    </row>
    <row r="3813" spans="2:13" x14ac:dyDescent="0.25">
      <c r="B3813" s="72" t="s">
        <v>12</v>
      </c>
      <c r="C3813" s="72" t="s">
        <v>13</v>
      </c>
      <c r="D3813" s="72" t="s">
        <v>14</v>
      </c>
      <c r="E3813" s="72" t="s">
        <v>51</v>
      </c>
      <c r="F3813" s="73">
        <v>806779</v>
      </c>
      <c r="G3813" s="72" t="s">
        <v>16</v>
      </c>
      <c r="H3813" s="72" t="s">
        <v>24</v>
      </c>
      <c r="I3813" s="72" t="s">
        <v>18</v>
      </c>
      <c r="J3813" s="72" t="s">
        <v>19</v>
      </c>
      <c r="K3813" s="72" t="s">
        <v>96</v>
      </c>
      <c r="L3813" s="72" t="s">
        <v>337</v>
      </c>
      <c r="M3813" s="72"/>
    </row>
    <row r="3814" spans="2:13" x14ac:dyDescent="0.25">
      <c r="B3814" s="72" t="s">
        <v>12</v>
      </c>
      <c r="C3814" s="72" t="s">
        <v>13</v>
      </c>
      <c r="D3814" s="72" t="s">
        <v>14</v>
      </c>
      <c r="E3814" s="72" t="s">
        <v>55</v>
      </c>
      <c r="F3814" s="73">
        <v>11054907</v>
      </c>
      <c r="G3814" s="72" t="s">
        <v>16</v>
      </c>
      <c r="H3814" s="72" t="s">
        <v>24</v>
      </c>
      <c r="I3814" s="72" t="s">
        <v>18</v>
      </c>
      <c r="J3814" s="72" t="s">
        <v>19</v>
      </c>
      <c r="K3814" s="72" t="s">
        <v>157</v>
      </c>
      <c r="L3814" s="72" t="s">
        <v>158</v>
      </c>
      <c r="M3814" s="72" t="s">
        <v>29</v>
      </c>
    </row>
    <row r="3815" spans="2:13" x14ac:dyDescent="0.25">
      <c r="B3815" s="72" t="s">
        <v>12</v>
      </c>
      <c r="C3815" s="72" t="s">
        <v>13</v>
      </c>
      <c r="D3815" s="72" t="s">
        <v>14</v>
      </c>
      <c r="E3815" s="72" t="s">
        <v>771</v>
      </c>
      <c r="F3815" s="73">
        <v>994214962</v>
      </c>
      <c r="G3815" s="72" t="s">
        <v>16</v>
      </c>
      <c r="H3815" s="72" t="s">
        <v>24</v>
      </c>
      <c r="I3815" s="72" t="s">
        <v>18</v>
      </c>
      <c r="J3815" s="72" t="s">
        <v>19</v>
      </c>
      <c r="K3815" s="72"/>
      <c r="L3815" s="72"/>
      <c r="M3815" s="72" t="s">
        <v>608</v>
      </c>
    </row>
    <row r="3816" spans="2:13" x14ac:dyDescent="0.25">
      <c r="B3816" s="72" t="s">
        <v>12</v>
      </c>
      <c r="C3816" s="72" t="s">
        <v>13</v>
      </c>
      <c r="D3816" s="72" t="s">
        <v>14</v>
      </c>
      <c r="E3816" s="72" t="s">
        <v>79</v>
      </c>
      <c r="F3816" s="73">
        <v>-9</v>
      </c>
      <c r="G3816" s="72" t="s">
        <v>16</v>
      </c>
      <c r="H3816" s="72" t="s">
        <v>17</v>
      </c>
      <c r="I3816" s="72" t="s">
        <v>18</v>
      </c>
      <c r="J3816" s="72" t="s">
        <v>19</v>
      </c>
      <c r="K3816" s="72" t="s">
        <v>49</v>
      </c>
      <c r="L3816" s="72" t="s">
        <v>246</v>
      </c>
      <c r="M3816" s="72"/>
    </row>
    <row r="3817" spans="2:13" x14ac:dyDescent="0.25">
      <c r="B3817" s="72" t="s">
        <v>12</v>
      </c>
      <c r="C3817" s="72" t="s">
        <v>13</v>
      </c>
      <c r="D3817" s="72" t="s">
        <v>14</v>
      </c>
      <c r="E3817" s="72" t="s">
        <v>79</v>
      </c>
      <c r="F3817" s="73">
        <v>-6631</v>
      </c>
      <c r="G3817" s="72" t="s">
        <v>16</v>
      </c>
      <c r="H3817" s="72" t="s">
        <v>17</v>
      </c>
      <c r="I3817" s="72" t="s">
        <v>18</v>
      </c>
      <c r="J3817" s="72" t="s">
        <v>19</v>
      </c>
      <c r="K3817" s="72" t="s">
        <v>20</v>
      </c>
      <c r="L3817" s="72" t="s">
        <v>21</v>
      </c>
      <c r="M3817" s="72"/>
    </row>
    <row r="3818" spans="2:13" x14ac:dyDescent="0.25">
      <c r="B3818" s="72" t="s">
        <v>12</v>
      </c>
      <c r="C3818" s="72" t="s">
        <v>13</v>
      </c>
      <c r="D3818" s="72" t="s">
        <v>14</v>
      </c>
      <c r="E3818" s="72" t="s">
        <v>264</v>
      </c>
      <c r="F3818" s="73">
        <v>965636</v>
      </c>
      <c r="G3818" s="72" t="s">
        <v>16</v>
      </c>
      <c r="H3818" s="72" t="s">
        <v>17</v>
      </c>
      <c r="I3818" s="72" t="s">
        <v>18</v>
      </c>
      <c r="J3818" s="72" t="s">
        <v>19</v>
      </c>
      <c r="K3818" s="72" t="s">
        <v>25</v>
      </c>
      <c r="L3818" s="72" t="s">
        <v>153</v>
      </c>
      <c r="M3818" s="72" t="s">
        <v>133</v>
      </c>
    </row>
    <row r="3819" spans="2:13" x14ac:dyDescent="0.25">
      <c r="B3819" s="72" t="s">
        <v>12</v>
      </c>
      <c r="C3819" s="72" t="s">
        <v>13</v>
      </c>
      <c r="D3819" s="72" t="s">
        <v>14</v>
      </c>
      <c r="E3819" s="72" t="s">
        <v>144</v>
      </c>
      <c r="F3819" s="73">
        <v>169435</v>
      </c>
      <c r="G3819" s="72" t="s">
        <v>16</v>
      </c>
      <c r="H3819" s="72" t="s">
        <v>24</v>
      </c>
      <c r="I3819" s="72" t="s">
        <v>18</v>
      </c>
      <c r="J3819" s="72" t="s">
        <v>19</v>
      </c>
      <c r="K3819" s="72" t="s">
        <v>99</v>
      </c>
      <c r="L3819" s="72" t="s">
        <v>361</v>
      </c>
      <c r="M3819" s="72" t="s">
        <v>62</v>
      </c>
    </row>
    <row r="3820" spans="2:13" x14ac:dyDescent="0.25">
      <c r="B3820" s="72" t="s">
        <v>12</v>
      </c>
      <c r="C3820" s="72" t="s">
        <v>13</v>
      </c>
      <c r="D3820" s="72" t="s">
        <v>14</v>
      </c>
      <c r="E3820" s="72" t="s">
        <v>51</v>
      </c>
      <c r="F3820" s="73">
        <v>4055</v>
      </c>
      <c r="G3820" s="72" t="s">
        <v>16</v>
      </c>
      <c r="H3820" s="72" t="s">
        <v>17</v>
      </c>
      <c r="I3820" s="72" t="s">
        <v>18</v>
      </c>
      <c r="J3820" s="72" t="s">
        <v>19</v>
      </c>
      <c r="K3820" s="72" t="s">
        <v>25</v>
      </c>
      <c r="L3820" s="72" t="s">
        <v>406</v>
      </c>
      <c r="M3820" s="72"/>
    </row>
    <row r="3821" spans="2:13" x14ac:dyDescent="0.25">
      <c r="B3821" s="72" t="s">
        <v>12</v>
      </c>
      <c r="C3821" s="72" t="s">
        <v>13</v>
      </c>
      <c r="D3821" s="72" t="s">
        <v>14</v>
      </c>
      <c r="E3821" s="72" t="s">
        <v>65</v>
      </c>
      <c r="F3821" s="73">
        <v>56726</v>
      </c>
      <c r="G3821" s="72" t="s">
        <v>16</v>
      </c>
      <c r="H3821" s="72" t="s">
        <v>17</v>
      </c>
      <c r="I3821" s="72" t="s">
        <v>18</v>
      </c>
      <c r="J3821" s="72" t="s">
        <v>19</v>
      </c>
      <c r="K3821" s="72" t="s">
        <v>37</v>
      </c>
      <c r="L3821" s="72" t="s">
        <v>193</v>
      </c>
      <c r="M3821" s="72" t="s">
        <v>133</v>
      </c>
    </row>
    <row r="3822" spans="2:13" x14ac:dyDescent="0.25">
      <c r="B3822" s="72" t="s">
        <v>12</v>
      </c>
      <c r="C3822" s="72" t="s">
        <v>13</v>
      </c>
      <c r="D3822" s="72" t="s">
        <v>14</v>
      </c>
      <c r="E3822" s="72" t="s">
        <v>58</v>
      </c>
      <c r="F3822" s="73">
        <v>36675</v>
      </c>
      <c r="G3822" s="72" t="s">
        <v>16</v>
      </c>
      <c r="H3822" s="72" t="s">
        <v>24</v>
      </c>
      <c r="I3822" s="72" t="s">
        <v>48</v>
      </c>
      <c r="J3822" s="72" t="s">
        <v>19</v>
      </c>
      <c r="K3822" s="72" t="s">
        <v>37</v>
      </c>
      <c r="L3822" s="72" t="s">
        <v>635</v>
      </c>
      <c r="M3822" s="72" t="s">
        <v>57</v>
      </c>
    </row>
    <row r="3823" spans="2:13" x14ac:dyDescent="0.25">
      <c r="B3823" s="72" t="s">
        <v>12</v>
      </c>
      <c r="C3823" s="72" t="s">
        <v>13</v>
      </c>
      <c r="D3823" s="72" t="s">
        <v>14</v>
      </c>
      <c r="E3823" s="72" t="s">
        <v>256</v>
      </c>
      <c r="F3823" s="73">
        <v>-69828</v>
      </c>
      <c r="G3823" s="72" t="s">
        <v>16</v>
      </c>
      <c r="H3823" s="72" t="s">
        <v>24</v>
      </c>
      <c r="I3823" s="72" t="s">
        <v>18</v>
      </c>
      <c r="J3823" s="72" t="s">
        <v>19</v>
      </c>
      <c r="K3823" s="72" t="s">
        <v>185</v>
      </c>
      <c r="L3823" s="72" t="s">
        <v>186</v>
      </c>
      <c r="M3823" s="72"/>
    </row>
    <row r="3824" spans="2:13" x14ac:dyDescent="0.25">
      <c r="B3824" s="72" t="s">
        <v>12</v>
      </c>
      <c r="C3824" s="72" t="s">
        <v>13</v>
      </c>
      <c r="D3824" s="72" t="s">
        <v>14</v>
      </c>
      <c r="E3824" s="72" t="s">
        <v>68</v>
      </c>
      <c r="F3824" s="73">
        <v>-120693</v>
      </c>
      <c r="G3824" s="72" t="s">
        <v>16</v>
      </c>
      <c r="H3824" s="72" t="s">
        <v>24</v>
      </c>
      <c r="I3824" s="72" t="s">
        <v>48</v>
      </c>
      <c r="J3824" s="72" t="s">
        <v>19</v>
      </c>
      <c r="K3824" s="72" t="s">
        <v>49</v>
      </c>
      <c r="L3824" s="72" t="s">
        <v>255</v>
      </c>
      <c r="M3824" s="72"/>
    </row>
    <row r="3825" spans="2:13" x14ac:dyDescent="0.25">
      <c r="B3825" s="72" t="s">
        <v>12</v>
      </c>
      <c r="C3825" s="72" t="s">
        <v>13</v>
      </c>
      <c r="D3825" s="72" t="s">
        <v>14</v>
      </c>
      <c r="E3825" s="72" t="s">
        <v>187</v>
      </c>
      <c r="F3825" s="73">
        <v>1234441</v>
      </c>
      <c r="G3825" s="72" t="s">
        <v>16</v>
      </c>
      <c r="H3825" s="72" t="s">
        <v>24</v>
      </c>
      <c r="I3825" s="72" t="s">
        <v>18</v>
      </c>
      <c r="J3825" s="72" t="s">
        <v>19</v>
      </c>
      <c r="K3825" s="72" t="s">
        <v>25</v>
      </c>
      <c r="L3825" s="72" t="s">
        <v>104</v>
      </c>
      <c r="M3825" s="72" t="s">
        <v>112</v>
      </c>
    </row>
    <row r="3826" spans="2:13" x14ac:dyDescent="0.25">
      <c r="B3826" s="72" t="s">
        <v>12</v>
      </c>
      <c r="C3826" s="72" t="s">
        <v>13</v>
      </c>
      <c r="D3826" s="72" t="s">
        <v>14</v>
      </c>
      <c r="E3826" s="72" t="s">
        <v>51</v>
      </c>
      <c r="F3826" s="73">
        <v>76</v>
      </c>
      <c r="G3826" s="72" t="s">
        <v>16</v>
      </c>
      <c r="H3826" s="72" t="s">
        <v>24</v>
      </c>
      <c r="I3826" s="72" t="s">
        <v>18</v>
      </c>
      <c r="J3826" s="72" t="s">
        <v>19</v>
      </c>
      <c r="K3826" s="72" t="s">
        <v>117</v>
      </c>
      <c r="L3826" s="72" t="s">
        <v>197</v>
      </c>
      <c r="M3826" s="72"/>
    </row>
    <row r="3827" spans="2:13" x14ac:dyDescent="0.25">
      <c r="B3827" s="72" t="s">
        <v>12</v>
      </c>
      <c r="C3827" s="72" t="s">
        <v>13</v>
      </c>
      <c r="D3827" s="72" t="s">
        <v>14</v>
      </c>
      <c r="E3827" s="72" t="s">
        <v>27</v>
      </c>
      <c r="F3827" s="73">
        <v>63330</v>
      </c>
      <c r="G3827" s="72" t="s">
        <v>16</v>
      </c>
      <c r="H3827" s="72" t="s">
        <v>24</v>
      </c>
      <c r="I3827" s="72" t="s">
        <v>18</v>
      </c>
      <c r="J3827" s="72" t="s">
        <v>19</v>
      </c>
      <c r="K3827" s="72" t="s">
        <v>37</v>
      </c>
      <c r="L3827" s="72" t="s">
        <v>394</v>
      </c>
      <c r="M3827" s="72" t="s">
        <v>29</v>
      </c>
    </row>
    <row r="3828" spans="2:13" x14ac:dyDescent="0.25">
      <c r="B3828" s="72" t="s">
        <v>12</v>
      </c>
      <c r="C3828" s="72" t="s">
        <v>13</v>
      </c>
      <c r="D3828" s="72" t="s">
        <v>14</v>
      </c>
      <c r="E3828" s="72" t="s">
        <v>39</v>
      </c>
      <c r="F3828" s="73">
        <v>-5493</v>
      </c>
      <c r="G3828" s="72" t="s">
        <v>16</v>
      </c>
      <c r="H3828" s="72" t="s">
        <v>17</v>
      </c>
      <c r="I3828" s="72" t="s">
        <v>18</v>
      </c>
      <c r="J3828" s="72" t="s">
        <v>19</v>
      </c>
      <c r="K3828" s="72" t="s">
        <v>37</v>
      </c>
      <c r="L3828" s="72" t="s">
        <v>349</v>
      </c>
      <c r="M3828" s="72"/>
    </row>
    <row r="3829" spans="2:13" x14ac:dyDescent="0.25">
      <c r="B3829" s="72" t="s">
        <v>12</v>
      </c>
      <c r="C3829" s="72" t="s">
        <v>13</v>
      </c>
      <c r="D3829" s="72" t="s">
        <v>14</v>
      </c>
      <c r="E3829" s="72" t="s">
        <v>94</v>
      </c>
      <c r="F3829" s="73">
        <v>60420</v>
      </c>
      <c r="G3829" s="72" t="s">
        <v>16</v>
      </c>
      <c r="H3829" s="72" t="s">
        <v>24</v>
      </c>
      <c r="I3829" s="72" t="s">
        <v>18</v>
      </c>
      <c r="J3829" s="72" t="s">
        <v>19</v>
      </c>
      <c r="K3829" s="72" t="s">
        <v>99</v>
      </c>
      <c r="L3829" s="72" t="s">
        <v>361</v>
      </c>
      <c r="M3829" s="72"/>
    </row>
    <row r="3830" spans="2:13" x14ac:dyDescent="0.25">
      <c r="B3830" s="72" t="s">
        <v>12</v>
      </c>
      <c r="C3830" s="72" t="s">
        <v>13</v>
      </c>
      <c r="D3830" s="72" t="s">
        <v>14</v>
      </c>
      <c r="E3830" s="72" t="s">
        <v>15</v>
      </c>
      <c r="F3830" s="73">
        <v>126360</v>
      </c>
      <c r="G3830" s="72" t="s">
        <v>16</v>
      </c>
      <c r="H3830" s="72" t="s">
        <v>17</v>
      </c>
      <c r="I3830" s="72" t="s">
        <v>18</v>
      </c>
      <c r="J3830" s="72" t="s">
        <v>19</v>
      </c>
      <c r="K3830" s="72" t="s">
        <v>25</v>
      </c>
      <c r="L3830" s="72" t="s">
        <v>281</v>
      </c>
      <c r="M3830" s="72" t="s">
        <v>133</v>
      </c>
    </row>
    <row r="3831" spans="2:13" x14ac:dyDescent="0.25">
      <c r="B3831" s="72" t="s">
        <v>12</v>
      </c>
      <c r="C3831" s="72" t="s">
        <v>13</v>
      </c>
      <c r="D3831" s="72" t="s">
        <v>14</v>
      </c>
      <c r="E3831" s="72" t="s">
        <v>237</v>
      </c>
      <c r="F3831" s="73">
        <v>7274</v>
      </c>
      <c r="G3831" s="72" t="s">
        <v>16</v>
      </c>
      <c r="H3831" s="72" t="s">
        <v>24</v>
      </c>
      <c r="I3831" s="72" t="s">
        <v>18</v>
      </c>
      <c r="J3831" s="72" t="s">
        <v>19</v>
      </c>
      <c r="K3831" s="72" t="s">
        <v>37</v>
      </c>
      <c r="L3831" s="72" t="s">
        <v>54</v>
      </c>
      <c r="M3831" s="72"/>
    </row>
    <row r="3832" spans="2:13" x14ac:dyDescent="0.25">
      <c r="B3832" s="72" t="s">
        <v>12</v>
      </c>
      <c r="C3832" s="72" t="s">
        <v>13</v>
      </c>
      <c r="D3832" s="72" t="s">
        <v>14</v>
      </c>
      <c r="E3832" s="72" t="s">
        <v>55</v>
      </c>
      <c r="F3832" s="73">
        <v>38263</v>
      </c>
      <c r="G3832" s="72" t="s">
        <v>16</v>
      </c>
      <c r="H3832" s="72" t="s">
        <v>17</v>
      </c>
      <c r="I3832" s="72" t="s">
        <v>18</v>
      </c>
      <c r="J3832" s="72" t="s">
        <v>227</v>
      </c>
      <c r="K3832" s="72" t="s">
        <v>25</v>
      </c>
      <c r="L3832" s="72" t="s">
        <v>538</v>
      </c>
      <c r="M3832" s="72" t="s">
        <v>57</v>
      </c>
    </row>
    <row r="3833" spans="2:13" x14ac:dyDescent="0.25">
      <c r="B3833" s="72" t="s">
        <v>12</v>
      </c>
      <c r="C3833" s="72" t="s">
        <v>13</v>
      </c>
      <c r="D3833" s="72" t="s">
        <v>14</v>
      </c>
      <c r="E3833" s="72" t="s">
        <v>144</v>
      </c>
      <c r="F3833" s="73">
        <v>836372</v>
      </c>
      <c r="G3833" s="72" t="s">
        <v>16</v>
      </c>
      <c r="H3833" s="72" t="s">
        <v>24</v>
      </c>
      <c r="I3833" s="72" t="s">
        <v>18</v>
      </c>
      <c r="J3833" s="72" t="s">
        <v>19</v>
      </c>
      <c r="K3833" s="72" t="s">
        <v>49</v>
      </c>
      <c r="L3833" s="72" t="s">
        <v>82</v>
      </c>
      <c r="M3833" s="72" t="s">
        <v>67</v>
      </c>
    </row>
    <row r="3834" spans="2:13" x14ac:dyDescent="0.25">
      <c r="B3834" s="72" t="s">
        <v>12</v>
      </c>
      <c r="C3834" s="72" t="s">
        <v>13</v>
      </c>
      <c r="D3834" s="72" t="s">
        <v>14</v>
      </c>
      <c r="E3834" s="72" t="s">
        <v>55</v>
      </c>
      <c r="F3834" s="73">
        <v>4027055</v>
      </c>
      <c r="G3834" s="72" t="s">
        <v>16</v>
      </c>
      <c r="H3834" s="72" t="s">
        <v>24</v>
      </c>
      <c r="I3834" s="72" t="s">
        <v>18</v>
      </c>
      <c r="J3834" s="72" t="s">
        <v>19</v>
      </c>
      <c r="K3834" s="72" t="s">
        <v>25</v>
      </c>
      <c r="L3834" s="72" t="s">
        <v>323</v>
      </c>
      <c r="M3834" s="72" t="s">
        <v>57</v>
      </c>
    </row>
    <row r="3835" spans="2:13" x14ac:dyDescent="0.25">
      <c r="B3835" s="72" t="s">
        <v>12</v>
      </c>
      <c r="C3835" s="72" t="s">
        <v>13</v>
      </c>
      <c r="D3835" s="72" t="s">
        <v>14</v>
      </c>
      <c r="E3835" s="72" t="s">
        <v>81</v>
      </c>
      <c r="F3835" s="73">
        <v>18801</v>
      </c>
      <c r="G3835" s="72" t="s">
        <v>16</v>
      </c>
      <c r="H3835" s="72" t="s">
        <v>17</v>
      </c>
      <c r="I3835" s="72" t="s">
        <v>18</v>
      </c>
      <c r="J3835" s="72" t="s">
        <v>19</v>
      </c>
      <c r="K3835" s="72" t="s">
        <v>20</v>
      </c>
      <c r="L3835" s="72" t="s">
        <v>529</v>
      </c>
      <c r="M3835" s="72" t="s">
        <v>47</v>
      </c>
    </row>
    <row r="3836" spans="2:13" x14ac:dyDescent="0.25">
      <c r="B3836" s="72" t="s">
        <v>12</v>
      </c>
      <c r="C3836" s="72" t="s">
        <v>13</v>
      </c>
      <c r="D3836" s="72" t="s">
        <v>14</v>
      </c>
      <c r="E3836" s="72" t="s">
        <v>30</v>
      </c>
      <c r="F3836" s="73">
        <v>-7968</v>
      </c>
      <c r="G3836" s="72" t="s">
        <v>16</v>
      </c>
      <c r="H3836" s="72" t="s">
        <v>24</v>
      </c>
      <c r="I3836" s="72" t="s">
        <v>18</v>
      </c>
      <c r="J3836" s="72" t="s">
        <v>19</v>
      </c>
      <c r="K3836" s="72" t="s">
        <v>96</v>
      </c>
      <c r="L3836" s="72" t="s">
        <v>460</v>
      </c>
      <c r="M3836" s="72"/>
    </row>
    <row r="3837" spans="2:13" x14ac:dyDescent="0.25">
      <c r="B3837" s="72" t="s">
        <v>12</v>
      </c>
      <c r="C3837" s="72" t="s">
        <v>13</v>
      </c>
      <c r="D3837" s="72" t="s">
        <v>14</v>
      </c>
      <c r="E3837" s="72" t="s">
        <v>258</v>
      </c>
      <c r="F3837" s="73">
        <v>306661</v>
      </c>
      <c r="G3837" s="72" t="s">
        <v>16</v>
      </c>
      <c r="H3837" s="72" t="s">
        <v>24</v>
      </c>
      <c r="I3837" s="72" t="s">
        <v>18</v>
      </c>
      <c r="J3837" s="72" t="s">
        <v>19</v>
      </c>
      <c r="K3837" s="72" t="s">
        <v>37</v>
      </c>
      <c r="L3837" s="72" t="s">
        <v>521</v>
      </c>
      <c r="M3837" s="72" t="s">
        <v>243</v>
      </c>
    </row>
    <row r="3838" spans="2:13" x14ac:dyDescent="0.25">
      <c r="B3838" s="72" t="s">
        <v>12</v>
      </c>
      <c r="C3838" s="72" t="s">
        <v>13</v>
      </c>
      <c r="D3838" s="72" t="s">
        <v>14</v>
      </c>
      <c r="E3838" s="72" t="s">
        <v>300</v>
      </c>
      <c r="F3838" s="73">
        <v>52053</v>
      </c>
      <c r="G3838" s="72" t="s">
        <v>16</v>
      </c>
      <c r="H3838" s="72" t="s">
        <v>24</v>
      </c>
      <c r="I3838" s="72" t="s">
        <v>18</v>
      </c>
      <c r="J3838" s="72" t="s">
        <v>19</v>
      </c>
      <c r="K3838" s="72" t="s">
        <v>25</v>
      </c>
      <c r="L3838" s="72" t="s">
        <v>365</v>
      </c>
      <c r="M3838" s="72" t="s">
        <v>302</v>
      </c>
    </row>
    <row r="3839" spans="2:13" x14ac:dyDescent="0.25">
      <c r="B3839" s="72" t="s">
        <v>12</v>
      </c>
      <c r="C3839" s="72" t="s">
        <v>13</v>
      </c>
      <c r="D3839" s="72" t="s">
        <v>14</v>
      </c>
      <c r="E3839" s="72" t="s">
        <v>39</v>
      </c>
      <c r="F3839" s="73">
        <v>-2251</v>
      </c>
      <c r="G3839" s="72" t="s">
        <v>16</v>
      </c>
      <c r="H3839" s="72" t="s">
        <v>24</v>
      </c>
      <c r="I3839" s="72" t="s">
        <v>48</v>
      </c>
      <c r="J3839" s="72" t="s">
        <v>19</v>
      </c>
      <c r="K3839" s="72" t="s">
        <v>49</v>
      </c>
      <c r="L3839" s="72" t="s">
        <v>222</v>
      </c>
      <c r="M3839" s="72"/>
    </row>
    <row r="3840" spans="2:13" x14ac:dyDescent="0.25">
      <c r="B3840" s="72" t="s">
        <v>12</v>
      </c>
      <c r="C3840" s="72" t="s">
        <v>13</v>
      </c>
      <c r="D3840" s="72" t="s">
        <v>14</v>
      </c>
      <c r="E3840" s="72" t="s">
        <v>258</v>
      </c>
      <c r="F3840" s="73">
        <v>181879</v>
      </c>
      <c r="G3840" s="72" t="s">
        <v>16</v>
      </c>
      <c r="H3840" s="72" t="s">
        <v>24</v>
      </c>
      <c r="I3840" s="72" t="s">
        <v>18</v>
      </c>
      <c r="J3840" s="72" t="s">
        <v>19</v>
      </c>
      <c r="K3840" s="72" t="s">
        <v>25</v>
      </c>
      <c r="L3840" s="72" t="s">
        <v>198</v>
      </c>
      <c r="M3840" s="72" t="s">
        <v>303</v>
      </c>
    </row>
    <row r="3841" spans="2:13" x14ac:dyDescent="0.25">
      <c r="B3841" s="72" t="s">
        <v>12</v>
      </c>
      <c r="C3841" s="72" t="s">
        <v>13</v>
      </c>
      <c r="D3841" s="72" t="s">
        <v>14</v>
      </c>
      <c r="E3841" s="72" t="s">
        <v>83</v>
      </c>
      <c r="F3841" s="73">
        <v>894916</v>
      </c>
      <c r="G3841" s="72" t="s">
        <v>16</v>
      </c>
      <c r="H3841" s="72" t="s">
        <v>24</v>
      </c>
      <c r="I3841" s="72" t="s">
        <v>18</v>
      </c>
      <c r="J3841" s="72" t="s">
        <v>19</v>
      </c>
      <c r="K3841" s="72" t="s">
        <v>37</v>
      </c>
      <c r="L3841" s="72" t="s">
        <v>54</v>
      </c>
      <c r="M3841" s="72"/>
    </row>
    <row r="3842" spans="2:13" x14ac:dyDescent="0.25">
      <c r="B3842" s="72" t="s">
        <v>12</v>
      </c>
      <c r="C3842" s="72" t="s">
        <v>13</v>
      </c>
      <c r="D3842" s="72" t="s">
        <v>14</v>
      </c>
      <c r="E3842" s="72" t="s">
        <v>83</v>
      </c>
      <c r="F3842" s="73">
        <v>1</v>
      </c>
      <c r="G3842" s="72" t="s">
        <v>16</v>
      </c>
      <c r="H3842" s="72" t="s">
        <v>24</v>
      </c>
      <c r="I3842" s="72" t="s">
        <v>18</v>
      </c>
      <c r="J3842" s="72" t="s">
        <v>19</v>
      </c>
      <c r="K3842" s="72" t="s">
        <v>185</v>
      </c>
      <c r="L3842" s="72" t="s">
        <v>478</v>
      </c>
      <c r="M3842" s="72"/>
    </row>
    <row r="3843" spans="2:13" x14ac:dyDescent="0.25">
      <c r="B3843" s="72" t="s">
        <v>12</v>
      </c>
      <c r="C3843" s="72" t="s">
        <v>13</v>
      </c>
      <c r="D3843" s="72" t="s">
        <v>14</v>
      </c>
      <c r="E3843" s="72" t="s">
        <v>132</v>
      </c>
      <c r="F3843" s="73">
        <v>326110</v>
      </c>
      <c r="G3843" s="72" t="s">
        <v>16</v>
      </c>
      <c r="H3843" s="72" t="s">
        <v>24</v>
      </c>
      <c r="I3843" s="72" t="s">
        <v>18</v>
      </c>
      <c r="J3843" s="72" t="s">
        <v>19</v>
      </c>
      <c r="K3843" s="72" t="s">
        <v>37</v>
      </c>
      <c r="L3843" s="72" t="s">
        <v>86</v>
      </c>
      <c r="M3843" s="72" t="s">
        <v>133</v>
      </c>
    </row>
    <row r="3844" spans="2:13" x14ac:dyDescent="0.25">
      <c r="B3844" s="72" t="s">
        <v>12</v>
      </c>
      <c r="C3844" s="72" t="s">
        <v>13</v>
      </c>
      <c r="D3844" s="72" t="s">
        <v>14</v>
      </c>
      <c r="E3844" s="72" t="s">
        <v>39</v>
      </c>
      <c r="F3844" s="73">
        <v>-124</v>
      </c>
      <c r="G3844" s="72" t="s">
        <v>16</v>
      </c>
      <c r="H3844" s="72" t="s">
        <v>17</v>
      </c>
      <c r="I3844" s="72" t="s">
        <v>48</v>
      </c>
      <c r="J3844" s="72" t="s">
        <v>19</v>
      </c>
      <c r="K3844" s="72" t="s">
        <v>20</v>
      </c>
      <c r="L3844" s="72" t="s">
        <v>199</v>
      </c>
      <c r="M3844" s="72"/>
    </row>
    <row r="3845" spans="2:13" x14ac:dyDescent="0.25">
      <c r="B3845" s="72" t="s">
        <v>12</v>
      </c>
      <c r="C3845" s="72" t="s">
        <v>13</v>
      </c>
      <c r="D3845" s="72" t="s">
        <v>14</v>
      </c>
      <c r="E3845" s="72" t="s">
        <v>228</v>
      </c>
      <c r="F3845" s="73">
        <v>295046</v>
      </c>
      <c r="G3845" s="72" t="s">
        <v>16</v>
      </c>
      <c r="H3845" s="72" t="s">
        <v>24</v>
      </c>
      <c r="I3845" s="72" t="s">
        <v>18</v>
      </c>
      <c r="J3845" s="72" t="s">
        <v>19</v>
      </c>
      <c r="K3845" s="72" t="s">
        <v>102</v>
      </c>
      <c r="L3845" s="72" t="s">
        <v>344</v>
      </c>
      <c r="M3845" s="72" t="s">
        <v>67</v>
      </c>
    </row>
    <row r="3846" spans="2:13" x14ac:dyDescent="0.25">
      <c r="B3846" s="72" t="s">
        <v>12</v>
      </c>
      <c r="C3846" s="72" t="s">
        <v>13</v>
      </c>
      <c r="D3846" s="72" t="s">
        <v>14</v>
      </c>
      <c r="E3846" s="72" t="s">
        <v>94</v>
      </c>
      <c r="F3846" s="73">
        <v>193510</v>
      </c>
      <c r="G3846" s="72" t="s">
        <v>16</v>
      </c>
      <c r="H3846" s="72" t="s">
        <v>24</v>
      </c>
      <c r="I3846" s="72" t="s">
        <v>18</v>
      </c>
      <c r="J3846" s="72" t="s">
        <v>19</v>
      </c>
      <c r="K3846" s="72" t="s">
        <v>37</v>
      </c>
      <c r="L3846" s="72" t="s">
        <v>542</v>
      </c>
      <c r="M3846" s="72"/>
    </row>
    <row r="3847" spans="2:13" x14ac:dyDescent="0.25">
      <c r="B3847" s="72" t="s">
        <v>12</v>
      </c>
      <c r="C3847" s="72" t="s">
        <v>13</v>
      </c>
      <c r="D3847" s="72" t="s">
        <v>14</v>
      </c>
      <c r="E3847" s="72" t="s">
        <v>55</v>
      </c>
      <c r="F3847" s="73">
        <v>11337960</v>
      </c>
      <c r="G3847" s="72" t="s">
        <v>16</v>
      </c>
      <c r="H3847" s="72" t="s">
        <v>17</v>
      </c>
      <c r="I3847" s="72" t="s">
        <v>18</v>
      </c>
      <c r="J3847" s="72" t="s">
        <v>19</v>
      </c>
      <c r="K3847" s="72" t="s">
        <v>205</v>
      </c>
      <c r="L3847" s="72" t="s">
        <v>206</v>
      </c>
      <c r="M3847" s="72" t="s">
        <v>57</v>
      </c>
    </row>
    <row r="3848" spans="2:13" x14ac:dyDescent="0.25">
      <c r="B3848" s="72" t="s">
        <v>12</v>
      </c>
      <c r="C3848" s="72" t="s">
        <v>13</v>
      </c>
      <c r="D3848" s="72" t="s">
        <v>14</v>
      </c>
      <c r="E3848" s="72" t="s">
        <v>58</v>
      </c>
      <c r="F3848" s="73">
        <v>66606</v>
      </c>
      <c r="G3848" s="72" t="s">
        <v>16</v>
      </c>
      <c r="H3848" s="72" t="s">
        <v>24</v>
      </c>
      <c r="I3848" s="72" t="s">
        <v>18</v>
      </c>
      <c r="J3848" s="72" t="s">
        <v>19</v>
      </c>
      <c r="K3848" s="72" t="s">
        <v>37</v>
      </c>
      <c r="L3848" s="72" t="s">
        <v>287</v>
      </c>
      <c r="M3848" s="72" t="s">
        <v>47</v>
      </c>
    </row>
    <row r="3849" spans="2:13" x14ac:dyDescent="0.25">
      <c r="B3849" s="72" t="s">
        <v>12</v>
      </c>
      <c r="C3849" s="72" t="s">
        <v>13</v>
      </c>
      <c r="D3849" s="72" t="s">
        <v>14</v>
      </c>
      <c r="E3849" s="72" t="s">
        <v>39</v>
      </c>
      <c r="F3849" s="73">
        <v>-2468</v>
      </c>
      <c r="G3849" s="72" t="s">
        <v>16</v>
      </c>
      <c r="H3849" s="72" t="s">
        <v>17</v>
      </c>
      <c r="I3849" s="72" t="s">
        <v>18</v>
      </c>
      <c r="J3849" s="72" t="s">
        <v>19</v>
      </c>
      <c r="K3849" s="72" t="s">
        <v>25</v>
      </c>
      <c r="L3849" s="72" t="s">
        <v>356</v>
      </c>
      <c r="M3849" s="72"/>
    </row>
    <row r="3850" spans="2:13" x14ac:dyDescent="0.25">
      <c r="B3850" s="72" t="s">
        <v>12</v>
      </c>
      <c r="C3850" s="72" t="s">
        <v>13</v>
      </c>
      <c r="D3850" s="72" t="s">
        <v>14</v>
      </c>
      <c r="E3850" s="72" t="s">
        <v>79</v>
      </c>
      <c r="F3850" s="73">
        <v>-7446</v>
      </c>
      <c r="G3850" s="72" t="s">
        <v>16</v>
      </c>
      <c r="H3850" s="72" t="s">
        <v>24</v>
      </c>
      <c r="I3850" s="72" t="s">
        <v>18</v>
      </c>
      <c r="J3850" s="72" t="s">
        <v>19</v>
      </c>
      <c r="K3850" s="72" t="s">
        <v>25</v>
      </c>
      <c r="L3850" s="72" t="s">
        <v>107</v>
      </c>
      <c r="M3850" s="72"/>
    </row>
    <row r="3851" spans="2:13" x14ac:dyDescent="0.25">
      <c r="B3851" s="72" t="s">
        <v>12</v>
      </c>
      <c r="C3851" s="72" t="s">
        <v>13</v>
      </c>
      <c r="D3851" s="72" t="s">
        <v>14</v>
      </c>
      <c r="E3851" s="72" t="s">
        <v>83</v>
      </c>
      <c r="F3851" s="73">
        <v>7551</v>
      </c>
      <c r="G3851" s="72" t="s">
        <v>16</v>
      </c>
      <c r="H3851" s="72" t="s">
        <v>24</v>
      </c>
      <c r="I3851" s="72" t="s">
        <v>18</v>
      </c>
      <c r="J3851" s="72" t="s">
        <v>19</v>
      </c>
      <c r="K3851" s="72" t="s">
        <v>25</v>
      </c>
      <c r="L3851" s="72" t="s">
        <v>436</v>
      </c>
      <c r="M3851" s="72"/>
    </row>
    <row r="3852" spans="2:13" x14ac:dyDescent="0.25">
      <c r="B3852" s="72" t="s">
        <v>12</v>
      </c>
      <c r="C3852" s="72" t="s">
        <v>13</v>
      </c>
      <c r="D3852" s="72" t="s">
        <v>14</v>
      </c>
      <c r="E3852" s="72" t="s">
        <v>51</v>
      </c>
      <c r="F3852" s="73">
        <v>10023</v>
      </c>
      <c r="G3852" s="72" t="s">
        <v>16</v>
      </c>
      <c r="H3852" s="72" t="s">
        <v>24</v>
      </c>
      <c r="I3852" s="72" t="s">
        <v>18</v>
      </c>
      <c r="J3852" s="72" t="s">
        <v>19</v>
      </c>
      <c r="K3852" s="72" t="s">
        <v>63</v>
      </c>
      <c r="L3852" s="72" t="s">
        <v>639</v>
      </c>
      <c r="M3852" s="72"/>
    </row>
    <row r="3853" spans="2:13" x14ac:dyDescent="0.25">
      <c r="B3853" s="72" t="s">
        <v>12</v>
      </c>
      <c r="C3853" s="72" t="s">
        <v>13</v>
      </c>
      <c r="D3853" s="72" t="s">
        <v>14</v>
      </c>
      <c r="E3853" s="72" t="s">
        <v>258</v>
      </c>
      <c r="F3853" s="73">
        <v>355072</v>
      </c>
      <c r="G3853" s="72" t="s">
        <v>16</v>
      </c>
      <c r="H3853" s="72" t="s">
        <v>17</v>
      </c>
      <c r="I3853" s="72" t="s">
        <v>18</v>
      </c>
      <c r="J3853" s="72" t="s">
        <v>19</v>
      </c>
      <c r="K3853" s="72" t="s">
        <v>25</v>
      </c>
      <c r="L3853" s="72" t="s">
        <v>407</v>
      </c>
      <c r="M3853" s="72" t="s">
        <v>303</v>
      </c>
    </row>
    <row r="3854" spans="2:13" x14ac:dyDescent="0.25">
      <c r="B3854" s="72" t="s">
        <v>12</v>
      </c>
      <c r="C3854" s="72" t="s">
        <v>13</v>
      </c>
      <c r="D3854" s="72" t="s">
        <v>14</v>
      </c>
      <c r="E3854" s="72" t="s">
        <v>68</v>
      </c>
      <c r="F3854" s="73">
        <v>-124</v>
      </c>
      <c r="G3854" s="72" t="s">
        <v>16</v>
      </c>
      <c r="H3854" s="72" t="s">
        <v>24</v>
      </c>
      <c r="I3854" s="72" t="s">
        <v>48</v>
      </c>
      <c r="J3854" s="72" t="s">
        <v>19</v>
      </c>
      <c r="K3854" s="72" t="s">
        <v>37</v>
      </c>
      <c r="L3854" s="72" t="s">
        <v>317</v>
      </c>
      <c r="M3854" s="72"/>
    </row>
    <row r="3855" spans="2:13" x14ac:dyDescent="0.25">
      <c r="B3855" s="72" t="s">
        <v>12</v>
      </c>
      <c r="C3855" s="72" t="s">
        <v>13</v>
      </c>
      <c r="D3855" s="72" t="s">
        <v>14</v>
      </c>
      <c r="E3855" s="72" t="s">
        <v>207</v>
      </c>
      <c r="F3855" s="73">
        <v>99</v>
      </c>
      <c r="G3855" s="72" t="s">
        <v>16</v>
      </c>
      <c r="H3855" s="72" t="s">
        <v>24</v>
      </c>
      <c r="I3855" s="72" t="s">
        <v>18</v>
      </c>
      <c r="J3855" s="72" t="s">
        <v>526</v>
      </c>
      <c r="K3855" s="72"/>
      <c r="L3855" s="72"/>
      <c r="M3855" s="72"/>
    </row>
    <row r="3856" spans="2:13" x14ac:dyDescent="0.25">
      <c r="B3856" s="72" t="s">
        <v>12</v>
      </c>
      <c r="C3856" s="72" t="s">
        <v>13</v>
      </c>
      <c r="D3856" s="72" t="s">
        <v>14</v>
      </c>
      <c r="E3856" s="72" t="s">
        <v>74</v>
      </c>
      <c r="F3856" s="73">
        <v>215</v>
      </c>
      <c r="G3856" s="72" t="s">
        <v>16</v>
      </c>
      <c r="H3856" s="72" t="s">
        <v>17</v>
      </c>
      <c r="I3856" s="72" t="s">
        <v>18</v>
      </c>
      <c r="J3856" s="72" t="s">
        <v>19</v>
      </c>
      <c r="K3856" s="72" t="s">
        <v>37</v>
      </c>
      <c r="L3856" s="72" t="s">
        <v>120</v>
      </c>
      <c r="M3856" s="72" t="s">
        <v>302</v>
      </c>
    </row>
    <row r="3857" spans="2:13" x14ac:dyDescent="0.25">
      <c r="B3857" s="72" t="s">
        <v>12</v>
      </c>
      <c r="C3857" s="72" t="s">
        <v>13</v>
      </c>
      <c r="D3857" s="72" t="s">
        <v>14</v>
      </c>
      <c r="E3857" s="72" t="s">
        <v>256</v>
      </c>
      <c r="F3857" s="73">
        <v>-3542</v>
      </c>
      <c r="G3857" s="72" t="s">
        <v>16</v>
      </c>
      <c r="H3857" s="72" t="s">
        <v>24</v>
      </c>
      <c r="I3857" s="72" t="s">
        <v>18</v>
      </c>
      <c r="J3857" s="72" t="s">
        <v>19</v>
      </c>
      <c r="K3857" s="72" t="s">
        <v>31</v>
      </c>
      <c r="L3857" s="72" t="s">
        <v>247</v>
      </c>
      <c r="M3857" s="72"/>
    </row>
    <row r="3858" spans="2:13" x14ac:dyDescent="0.25">
      <c r="B3858" s="72" t="s">
        <v>12</v>
      </c>
      <c r="C3858" s="72" t="s">
        <v>13</v>
      </c>
      <c r="D3858" s="72" t="s">
        <v>14</v>
      </c>
      <c r="E3858" s="72" t="s">
        <v>55</v>
      </c>
      <c r="F3858" s="73">
        <v>739261</v>
      </c>
      <c r="G3858" s="72" t="s">
        <v>16</v>
      </c>
      <c r="H3858" s="72" t="s">
        <v>17</v>
      </c>
      <c r="I3858" s="72" t="s">
        <v>18</v>
      </c>
      <c r="J3858" s="72" t="s">
        <v>19</v>
      </c>
      <c r="K3858" s="72" t="s">
        <v>25</v>
      </c>
      <c r="L3858" s="72" t="s">
        <v>127</v>
      </c>
      <c r="M3858" s="72" t="s">
        <v>29</v>
      </c>
    </row>
    <row r="3859" spans="2:13" x14ac:dyDescent="0.25">
      <c r="B3859" s="72" t="s">
        <v>12</v>
      </c>
      <c r="C3859" s="72" t="s">
        <v>13</v>
      </c>
      <c r="D3859" s="72" t="s">
        <v>14</v>
      </c>
      <c r="E3859" s="72" t="s">
        <v>300</v>
      </c>
      <c r="F3859" s="73">
        <v>681</v>
      </c>
      <c r="G3859" s="72" t="s">
        <v>16</v>
      </c>
      <c r="H3859" s="72" t="s">
        <v>24</v>
      </c>
      <c r="I3859" s="72" t="s">
        <v>18</v>
      </c>
      <c r="J3859" s="72" t="s">
        <v>19</v>
      </c>
      <c r="K3859" s="72" t="s">
        <v>25</v>
      </c>
      <c r="L3859" s="72" t="s">
        <v>180</v>
      </c>
      <c r="M3859" s="72" t="s">
        <v>302</v>
      </c>
    </row>
    <row r="3860" spans="2:13" x14ac:dyDescent="0.25">
      <c r="B3860" s="72" t="s">
        <v>12</v>
      </c>
      <c r="C3860" s="72" t="s">
        <v>13</v>
      </c>
      <c r="D3860" s="72" t="s">
        <v>14</v>
      </c>
      <c r="E3860" s="72" t="s">
        <v>81</v>
      </c>
      <c r="F3860" s="73">
        <v>148945</v>
      </c>
      <c r="G3860" s="72" t="s">
        <v>16</v>
      </c>
      <c r="H3860" s="72" t="s">
        <v>24</v>
      </c>
      <c r="I3860" s="72" t="s">
        <v>18</v>
      </c>
      <c r="J3860" s="72" t="s">
        <v>19</v>
      </c>
      <c r="K3860" s="72" t="s">
        <v>31</v>
      </c>
      <c r="L3860" s="72" t="s">
        <v>664</v>
      </c>
      <c r="M3860" s="72" t="s">
        <v>29</v>
      </c>
    </row>
    <row r="3861" spans="2:13" x14ac:dyDescent="0.25">
      <c r="B3861" s="72" t="s">
        <v>12</v>
      </c>
      <c r="C3861" s="72" t="s">
        <v>13</v>
      </c>
      <c r="D3861" s="72" t="s">
        <v>14</v>
      </c>
      <c r="E3861" s="72" t="s">
        <v>81</v>
      </c>
      <c r="F3861" s="73">
        <v>317588</v>
      </c>
      <c r="G3861" s="72" t="s">
        <v>16</v>
      </c>
      <c r="H3861" s="72" t="s">
        <v>17</v>
      </c>
      <c r="I3861" s="72" t="s">
        <v>18</v>
      </c>
      <c r="J3861" s="72" t="s">
        <v>19</v>
      </c>
      <c r="K3861" s="72" t="s">
        <v>49</v>
      </c>
      <c r="L3861" s="72" t="s">
        <v>209</v>
      </c>
      <c r="M3861" s="72" t="s">
        <v>29</v>
      </c>
    </row>
    <row r="3862" spans="2:13" x14ac:dyDescent="0.25">
      <c r="B3862" s="72" t="s">
        <v>12</v>
      </c>
      <c r="C3862" s="72" t="s">
        <v>13</v>
      </c>
      <c r="D3862" s="72" t="s">
        <v>14</v>
      </c>
      <c r="E3862" s="72" t="s">
        <v>74</v>
      </c>
      <c r="F3862" s="73">
        <v>35692</v>
      </c>
      <c r="G3862" s="72" t="s">
        <v>16</v>
      </c>
      <c r="H3862" s="72" t="s">
        <v>24</v>
      </c>
      <c r="I3862" s="72" t="s">
        <v>18</v>
      </c>
      <c r="J3862" s="72" t="s">
        <v>19</v>
      </c>
      <c r="K3862" s="72" t="s">
        <v>37</v>
      </c>
      <c r="L3862" s="72" t="s">
        <v>521</v>
      </c>
      <c r="M3862" s="72" t="s">
        <v>57</v>
      </c>
    </row>
    <row r="3863" spans="2:13" x14ac:dyDescent="0.25">
      <c r="B3863" s="72" t="s">
        <v>12</v>
      </c>
      <c r="C3863" s="72" t="s">
        <v>13</v>
      </c>
      <c r="D3863" s="72" t="s">
        <v>14</v>
      </c>
      <c r="E3863" s="72" t="s">
        <v>39</v>
      </c>
      <c r="F3863" s="73">
        <v>-436108</v>
      </c>
      <c r="G3863" s="72" t="s">
        <v>16</v>
      </c>
      <c r="H3863" s="72" t="s">
        <v>17</v>
      </c>
      <c r="I3863" s="72" t="s">
        <v>18</v>
      </c>
      <c r="J3863" s="72" t="s">
        <v>19</v>
      </c>
      <c r="K3863" s="72" t="s">
        <v>20</v>
      </c>
      <c r="L3863" s="72" t="s">
        <v>199</v>
      </c>
      <c r="M3863" s="72"/>
    </row>
    <row r="3864" spans="2:13" x14ac:dyDescent="0.25">
      <c r="B3864" s="72" t="s">
        <v>12</v>
      </c>
      <c r="C3864" s="72" t="s">
        <v>13</v>
      </c>
      <c r="D3864" s="72" t="s">
        <v>14</v>
      </c>
      <c r="E3864" s="72" t="s">
        <v>68</v>
      </c>
      <c r="F3864" s="73">
        <v>-111274</v>
      </c>
      <c r="G3864" s="72" t="s">
        <v>16</v>
      </c>
      <c r="H3864" s="72" t="s">
        <v>24</v>
      </c>
      <c r="I3864" s="72" t="s">
        <v>18</v>
      </c>
      <c r="J3864" s="72" t="s">
        <v>19</v>
      </c>
      <c r="K3864" s="72" t="s">
        <v>99</v>
      </c>
      <c r="L3864" s="72" t="s">
        <v>499</v>
      </c>
      <c r="M3864" s="72"/>
    </row>
    <row r="3865" spans="2:13" x14ac:dyDescent="0.25">
      <c r="B3865" s="72" t="s">
        <v>12</v>
      </c>
      <c r="C3865" s="72" t="s">
        <v>13</v>
      </c>
      <c r="D3865" s="72" t="s">
        <v>14</v>
      </c>
      <c r="E3865" s="72" t="s">
        <v>70</v>
      </c>
      <c r="F3865" s="73">
        <v>124110</v>
      </c>
      <c r="G3865" s="72" t="s">
        <v>16</v>
      </c>
      <c r="H3865" s="72" t="s">
        <v>24</v>
      </c>
      <c r="I3865" s="72" t="s">
        <v>18</v>
      </c>
      <c r="J3865" s="72" t="s">
        <v>19</v>
      </c>
      <c r="K3865" s="72" t="s">
        <v>49</v>
      </c>
      <c r="L3865" s="72" t="s">
        <v>222</v>
      </c>
      <c r="M3865" s="72" t="s">
        <v>72</v>
      </c>
    </row>
    <row r="3866" spans="2:13" x14ac:dyDescent="0.25">
      <c r="B3866" s="72" t="s">
        <v>12</v>
      </c>
      <c r="C3866" s="72" t="s">
        <v>13</v>
      </c>
      <c r="D3866" s="72" t="s">
        <v>14</v>
      </c>
      <c r="E3866" s="72" t="s">
        <v>94</v>
      </c>
      <c r="F3866" s="73">
        <v>12657</v>
      </c>
      <c r="G3866" s="72" t="s">
        <v>16</v>
      </c>
      <c r="H3866" s="72" t="s">
        <v>24</v>
      </c>
      <c r="I3866" s="72" t="s">
        <v>18</v>
      </c>
      <c r="J3866" s="72" t="s">
        <v>19</v>
      </c>
      <c r="K3866" s="72" t="s">
        <v>49</v>
      </c>
      <c r="L3866" s="72" t="s">
        <v>208</v>
      </c>
      <c r="M3866" s="72"/>
    </row>
    <row r="3867" spans="2:13" x14ac:dyDescent="0.25">
      <c r="B3867" s="72" t="s">
        <v>12</v>
      </c>
      <c r="C3867" s="72" t="s">
        <v>13</v>
      </c>
      <c r="D3867" s="72" t="s">
        <v>14</v>
      </c>
      <c r="E3867" s="72" t="s">
        <v>58</v>
      </c>
      <c r="F3867" s="73">
        <v>67885</v>
      </c>
      <c r="G3867" s="72" t="s">
        <v>16</v>
      </c>
      <c r="H3867" s="72" t="s">
        <v>24</v>
      </c>
      <c r="I3867" s="72" t="s">
        <v>18</v>
      </c>
      <c r="J3867" s="72" t="s">
        <v>19</v>
      </c>
      <c r="K3867" s="72" t="s">
        <v>37</v>
      </c>
      <c r="L3867" s="72" t="s">
        <v>602</v>
      </c>
      <c r="M3867" s="72" t="s">
        <v>35</v>
      </c>
    </row>
    <row r="3868" spans="2:13" x14ac:dyDescent="0.25">
      <c r="B3868" s="72" t="s">
        <v>12</v>
      </c>
      <c r="C3868" s="72" t="s">
        <v>160</v>
      </c>
      <c r="D3868" s="72" t="s">
        <v>14</v>
      </c>
      <c r="E3868" s="72" t="s">
        <v>788</v>
      </c>
      <c r="F3868" s="73">
        <v>638950210</v>
      </c>
      <c r="G3868" s="72" t="s">
        <v>16</v>
      </c>
      <c r="H3868" s="72" t="s">
        <v>24</v>
      </c>
      <c r="I3868" s="72" t="s">
        <v>18</v>
      </c>
      <c r="J3868" s="72" t="s">
        <v>19</v>
      </c>
      <c r="K3868" s="72"/>
      <c r="L3868" s="72"/>
      <c r="M3868" s="72" t="s">
        <v>789</v>
      </c>
    </row>
    <row r="3869" spans="2:13" x14ac:dyDescent="0.25">
      <c r="B3869" s="72" t="s">
        <v>12</v>
      </c>
      <c r="C3869" s="72" t="s">
        <v>13</v>
      </c>
      <c r="D3869" s="72" t="s">
        <v>14</v>
      </c>
      <c r="E3869" s="72" t="s">
        <v>94</v>
      </c>
      <c r="F3869" s="73">
        <v>8854</v>
      </c>
      <c r="G3869" s="72" t="s">
        <v>16</v>
      </c>
      <c r="H3869" s="72" t="s">
        <v>24</v>
      </c>
      <c r="I3869" s="72" t="s">
        <v>18</v>
      </c>
      <c r="J3869" s="72" t="s">
        <v>19</v>
      </c>
      <c r="K3869" s="72" t="s">
        <v>37</v>
      </c>
      <c r="L3869" s="72" t="s">
        <v>602</v>
      </c>
      <c r="M3869" s="72"/>
    </row>
    <row r="3870" spans="2:13" x14ac:dyDescent="0.25">
      <c r="B3870" s="72" t="s">
        <v>12</v>
      </c>
      <c r="C3870" s="72" t="s">
        <v>13</v>
      </c>
      <c r="D3870" s="72" t="s">
        <v>14</v>
      </c>
      <c r="E3870" s="72" t="s">
        <v>144</v>
      </c>
      <c r="F3870" s="73">
        <v>3583023</v>
      </c>
      <c r="G3870" s="72" t="s">
        <v>16</v>
      </c>
      <c r="H3870" s="72" t="s">
        <v>24</v>
      </c>
      <c r="I3870" s="72" t="s">
        <v>18</v>
      </c>
      <c r="J3870" s="72" t="s">
        <v>19</v>
      </c>
      <c r="K3870" s="72" t="s">
        <v>25</v>
      </c>
      <c r="L3870" s="72" t="s">
        <v>434</v>
      </c>
      <c r="M3870" s="72" t="s">
        <v>133</v>
      </c>
    </row>
    <row r="3871" spans="2:13" x14ac:dyDescent="0.25">
      <c r="B3871" s="72" t="s">
        <v>12</v>
      </c>
      <c r="C3871" s="72" t="s">
        <v>13</v>
      </c>
      <c r="D3871" s="72" t="s">
        <v>14</v>
      </c>
      <c r="E3871" s="72" t="s">
        <v>94</v>
      </c>
      <c r="F3871" s="73">
        <v>4208</v>
      </c>
      <c r="G3871" s="72" t="s">
        <v>16</v>
      </c>
      <c r="H3871" s="72" t="s">
        <v>17</v>
      </c>
      <c r="I3871" s="72" t="s">
        <v>18</v>
      </c>
      <c r="J3871" s="72" t="s">
        <v>19</v>
      </c>
      <c r="K3871" s="72" t="s">
        <v>20</v>
      </c>
      <c r="L3871" s="72" t="s">
        <v>284</v>
      </c>
      <c r="M3871" s="72"/>
    </row>
    <row r="3872" spans="2:13" x14ac:dyDescent="0.25">
      <c r="B3872" s="72" t="s">
        <v>12</v>
      </c>
      <c r="C3872" s="72" t="s">
        <v>13</v>
      </c>
      <c r="D3872" s="72" t="s">
        <v>14</v>
      </c>
      <c r="E3872" s="72" t="s">
        <v>81</v>
      </c>
      <c r="F3872" s="73">
        <v>57399</v>
      </c>
      <c r="G3872" s="72" t="s">
        <v>16</v>
      </c>
      <c r="H3872" s="72" t="s">
        <v>24</v>
      </c>
      <c r="I3872" s="72" t="s">
        <v>18</v>
      </c>
      <c r="J3872" s="72" t="s">
        <v>19</v>
      </c>
      <c r="K3872" s="72" t="s">
        <v>37</v>
      </c>
      <c r="L3872" s="72" t="s">
        <v>89</v>
      </c>
      <c r="M3872" s="72" t="s">
        <v>57</v>
      </c>
    </row>
    <row r="3873" spans="2:13" x14ac:dyDescent="0.25">
      <c r="B3873" s="72" t="s">
        <v>12</v>
      </c>
      <c r="C3873" s="72" t="s">
        <v>13</v>
      </c>
      <c r="D3873" s="72" t="s">
        <v>14</v>
      </c>
      <c r="E3873" s="72" t="s">
        <v>79</v>
      </c>
      <c r="F3873" s="73">
        <v>-20968</v>
      </c>
      <c r="G3873" s="72" t="s">
        <v>16</v>
      </c>
      <c r="H3873" s="72" t="s">
        <v>17</v>
      </c>
      <c r="I3873" s="72" t="s">
        <v>18</v>
      </c>
      <c r="J3873" s="72" t="s">
        <v>19</v>
      </c>
      <c r="K3873" s="72" t="s">
        <v>25</v>
      </c>
      <c r="L3873" s="72" t="s">
        <v>104</v>
      </c>
      <c r="M3873" s="72"/>
    </row>
    <row r="3874" spans="2:13" x14ac:dyDescent="0.25">
      <c r="B3874" s="72" t="s">
        <v>12</v>
      </c>
      <c r="C3874" s="72" t="s">
        <v>13</v>
      </c>
      <c r="D3874" s="72" t="s">
        <v>14</v>
      </c>
      <c r="E3874" s="72" t="s">
        <v>74</v>
      </c>
      <c r="F3874" s="73">
        <v>51586</v>
      </c>
      <c r="G3874" s="72" t="s">
        <v>16</v>
      </c>
      <c r="H3874" s="72" t="s">
        <v>24</v>
      </c>
      <c r="I3874" s="72" t="s">
        <v>18</v>
      </c>
      <c r="J3874" s="72" t="s">
        <v>19</v>
      </c>
      <c r="K3874" s="72" t="s">
        <v>49</v>
      </c>
      <c r="L3874" s="72" t="s">
        <v>95</v>
      </c>
      <c r="M3874" s="72" t="s">
        <v>57</v>
      </c>
    </row>
    <row r="3875" spans="2:13" x14ac:dyDescent="0.25">
      <c r="B3875" s="72" t="s">
        <v>12</v>
      </c>
      <c r="C3875" s="72" t="s">
        <v>13</v>
      </c>
      <c r="D3875" s="72" t="s">
        <v>14</v>
      </c>
      <c r="E3875" s="72" t="s">
        <v>23</v>
      </c>
      <c r="F3875" s="73">
        <v>-4532</v>
      </c>
      <c r="G3875" s="72" t="s">
        <v>16</v>
      </c>
      <c r="H3875" s="72" t="s">
        <v>24</v>
      </c>
      <c r="I3875" s="72" t="s">
        <v>18</v>
      </c>
      <c r="J3875" s="72" t="s">
        <v>19</v>
      </c>
      <c r="K3875" s="72" t="s">
        <v>25</v>
      </c>
      <c r="L3875" s="72" t="s">
        <v>111</v>
      </c>
      <c r="M3875" s="72"/>
    </row>
    <row r="3876" spans="2:13" x14ac:dyDescent="0.25">
      <c r="B3876" s="72" t="s">
        <v>12</v>
      </c>
      <c r="C3876" s="72" t="s">
        <v>13</v>
      </c>
      <c r="D3876" s="72" t="s">
        <v>14</v>
      </c>
      <c r="E3876" s="72" t="s">
        <v>123</v>
      </c>
      <c r="F3876" s="73">
        <v>-13970</v>
      </c>
      <c r="G3876" s="72" t="s">
        <v>16</v>
      </c>
      <c r="H3876" s="72" t="s">
        <v>24</v>
      </c>
      <c r="I3876" s="72" t="s">
        <v>18</v>
      </c>
      <c r="J3876" s="72" t="s">
        <v>19</v>
      </c>
      <c r="K3876" s="72" t="s">
        <v>63</v>
      </c>
      <c r="L3876" s="72" t="s">
        <v>135</v>
      </c>
      <c r="M3876" s="72"/>
    </row>
    <row r="3877" spans="2:13" x14ac:dyDescent="0.25">
      <c r="B3877" s="72" t="s">
        <v>12</v>
      </c>
      <c r="C3877" s="72" t="s">
        <v>13</v>
      </c>
      <c r="D3877" s="72" t="s">
        <v>14</v>
      </c>
      <c r="E3877" s="72" t="s">
        <v>68</v>
      </c>
      <c r="F3877" s="73">
        <v>-4684</v>
      </c>
      <c r="G3877" s="72" t="s">
        <v>16</v>
      </c>
      <c r="H3877" s="72" t="s">
        <v>24</v>
      </c>
      <c r="I3877" s="72" t="s">
        <v>18</v>
      </c>
      <c r="J3877" s="72" t="s">
        <v>19</v>
      </c>
      <c r="K3877" s="72" t="s">
        <v>25</v>
      </c>
      <c r="L3877" s="72" t="s">
        <v>52</v>
      </c>
      <c r="M3877" s="72"/>
    </row>
    <row r="3878" spans="2:13" x14ac:dyDescent="0.25">
      <c r="B3878" s="72" t="s">
        <v>12</v>
      </c>
      <c r="C3878" s="72" t="s">
        <v>13</v>
      </c>
      <c r="D3878" s="72" t="s">
        <v>14</v>
      </c>
      <c r="E3878" s="72" t="s">
        <v>94</v>
      </c>
      <c r="F3878" s="73">
        <v>656</v>
      </c>
      <c r="G3878" s="72" t="s">
        <v>16</v>
      </c>
      <c r="H3878" s="72" t="s">
        <v>17</v>
      </c>
      <c r="I3878" s="72" t="s">
        <v>18</v>
      </c>
      <c r="J3878" s="72" t="s">
        <v>19</v>
      </c>
      <c r="K3878" s="72" t="s">
        <v>25</v>
      </c>
      <c r="L3878" s="72" t="s">
        <v>252</v>
      </c>
      <c r="M3878" s="72"/>
    </row>
    <row r="3879" spans="2:13" x14ac:dyDescent="0.25">
      <c r="B3879" s="72" t="s">
        <v>12</v>
      </c>
      <c r="C3879" s="72" t="s">
        <v>13</v>
      </c>
      <c r="D3879" s="72" t="s">
        <v>14</v>
      </c>
      <c r="E3879" s="72" t="s">
        <v>68</v>
      </c>
      <c r="F3879" s="73">
        <v>-29167</v>
      </c>
      <c r="G3879" s="72" t="s">
        <v>16</v>
      </c>
      <c r="H3879" s="72" t="s">
        <v>24</v>
      </c>
      <c r="I3879" s="72" t="s">
        <v>18</v>
      </c>
      <c r="J3879" s="72" t="s">
        <v>19</v>
      </c>
      <c r="K3879" s="72" t="s">
        <v>117</v>
      </c>
      <c r="L3879" s="72" t="s">
        <v>475</v>
      </c>
      <c r="M3879" s="72"/>
    </row>
    <row r="3880" spans="2:13" x14ac:dyDescent="0.25">
      <c r="B3880" s="72" t="s">
        <v>12</v>
      </c>
      <c r="C3880" s="72" t="s">
        <v>13</v>
      </c>
      <c r="D3880" s="72" t="s">
        <v>14</v>
      </c>
      <c r="E3880" s="72" t="s">
        <v>79</v>
      </c>
      <c r="F3880" s="73">
        <v>-1069</v>
      </c>
      <c r="G3880" s="72" t="s">
        <v>16</v>
      </c>
      <c r="H3880" s="72" t="s">
        <v>17</v>
      </c>
      <c r="I3880" s="72" t="s">
        <v>18</v>
      </c>
      <c r="J3880" s="72" t="s">
        <v>19</v>
      </c>
      <c r="K3880" s="72" t="s">
        <v>25</v>
      </c>
      <c r="L3880" s="72" t="s">
        <v>432</v>
      </c>
      <c r="M3880" s="72"/>
    </row>
    <row r="3881" spans="2:13" x14ac:dyDescent="0.25">
      <c r="B3881" s="72" t="s">
        <v>12</v>
      </c>
      <c r="C3881" s="72" t="s">
        <v>13</v>
      </c>
      <c r="D3881" s="72" t="s">
        <v>14</v>
      </c>
      <c r="E3881" s="72" t="s">
        <v>187</v>
      </c>
      <c r="F3881" s="73">
        <v>500409</v>
      </c>
      <c r="G3881" s="72" t="s">
        <v>16</v>
      </c>
      <c r="H3881" s="72" t="s">
        <v>24</v>
      </c>
      <c r="I3881" s="72" t="s">
        <v>18</v>
      </c>
      <c r="J3881" s="72" t="s">
        <v>19</v>
      </c>
      <c r="K3881" s="72" t="s">
        <v>25</v>
      </c>
      <c r="L3881" s="72" t="s">
        <v>432</v>
      </c>
      <c r="M3881" s="72" t="s">
        <v>112</v>
      </c>
    </row>
    <row r="3882" spans="2:13" x14ac:dyDescent="0.25">
      <c r="B3882" s="72" t="s">
        <v>12</v>
      </c>
      <c r="C3882" s="72" t="s">
        <v>13</v>
      </c>
      <c r="D3882" s="72" t="s">
        <v>14</v>
      </c>
      <c r="E3882" s="72" t="s">
        <v>36</v>
      </c>
      <c r="F3882" s="73">
        <v>54334</v>
      </c>
      <c r="G3882" s="72" t="s">
        <v>16</v>
      </c>
      <c r="H3882" s="72" t="s">
        <v>24</v>
      </c>
      <c r="I3882" s="72" t="s">
        <v>18</v>
      </c>
      <c r="J3882" s="72" t="s">
        <v>19</v>
      </c>
      <c r="K3882" s="72" t="s">
        <v>25</v>
      </c>
      <c r="L3882" s="72" t="s">
        <v>514</v>
      </c>
      <c r="M3882" s="72" t="s">
        <v>47</v>
      </c>
    </row>
    <row r="3883" spans="2:13" x14ac:dyDescent="0.25">
      <c r="B3883" s="72" t="s">
        <v>12</v>
      </c>
      <c r="C3883" s="72" t="s">
        <v>13</v>
      </c>
      <c r="D3883" s="72" t="s">
        <v>14</v>
      </c>
      <c r="E3883" s="72" t="s">
        <v>41</v>
      </c>
      <c r="F3883" s="73">
        <v>-232</v>
      </c>
      <c r="G3883" s="72" t="s">
        <v>16</v>
      </c>
      <c r="H3883" s="72" t="s">
        <v>24</v>
      </c>
      <c r="I3883" s="72" t="s">
        <v>18</v>
      </c>
      <c r="J3883" s="72" t="s">
        <v>19</v>
      </c>
      <c r="K3883" s="72" t="s">
        <v>37</v>
      </c>
      <c r="L3883" s="72" t="s">
        <v>413</v>
      </c>
      <c r="M3883" s="72"/>
    </row>
    <row r="3884" spans="2:13" x14ac:dyDescent="0.25">
      <c r="B3884" s="72" t="s">
        <v>12</v>
      </c>
      <c r="C3884" s="72" t="s">
        <v>13</v>
      </c>
      <c r="D3884" s="72" t="s">
        <v>14</v>
      </c>
      <c r="E3884" s="72" t="s">
        <v>39</v>
      </c>
      <c r="F3884" s="73">
        <v>-1735</v>
      </c>
      <c r="G3884" s="72" t="s">
        <v>16</v>
      </c>
      <c r="H3884" s="72" t="s">
        <v>17</v>
      </c>
      <c r="I3884" s="72" t="s">
        <v>18</v>
      </c>
      <c r="J3884" s="72" t="s">
        <v>19</v>
      </c>
      <c r="K3884" s="72" t="s">
        <v>25</v>
      </c>
      <c r="L3884" s="72" t="s">
        <v>80</v>
      </c>
      <c r="M3884" s="72"/>
    </row>
    <row r="3885" spans="2:13" x14ac:dyDescent="0.25">
      <c r="B3885" s="72" t="s">
        <v>12</v>
      </c>
      <c r="C3885" s="72" t="s">
        <v>13</v>
      </c>
      <c r="D3885" s="72" t="s">
        <v>14</v>
      </c>
      <c r="E3885" s="72" t="s">
        <v>55</v>
      </c>
      <c r="F3885" s="73">
        <v>483713</v>
      </c>
      <c r="G3885" s="72" t="s">
        <v>16</v>
      </c>
      <c r="H3885" s="72" t="s">
        <v>17</v>
      </c>
      <c r="I3885" s="72" t="s">
        <v>48</v>
      </c>
      <c r="J3885" s="72" t="s">
        <v>19</v>
      </c>
      <c r="K3885" s="72" t="s">
        <v>117</v>
      </c>
      <c r="L3885" s="72" t="s">
        <v>73</v>
      </c>
      <c r="M3885" s="72" t="s">
        <v>57</v>
      </c>
    </row>
    <row r="3886" spans="2:13" x14ac:dyDescent="0.25">
      <c r="B3886" s="72" t="s">
        <v>12</v>
      </c>
      <c r="C3886" s="72" t="s">
        <v>13</v>
      </c>
      <c r="D3886" s="72" t="s">
        <v>14</v>
      </c>
      <c r="E3886" s="72" t="s">
        <v>123</v>
      </c>
      <c r="F3886" s="73">
        <v>-151415</v>
      </c>
      <c r="G3886" s="72" t="s">
        <v>16</v>
      </c>
      <c r="H3886" s="72" t="s">
        <v>24</v>
      </c>
      <c r="I3886" s="72" t="s">
        <v>18</v>
      </c>
      <c r="J3886" s="72" t="s">
        <v>19</v>
      </c>
      <c r="K3886" s="72" t="s">
        <v>49</v>
      </c>
      <c r="L3886" s="72" t="s">
        <v>255</v>
      </c>
      <c r="M3886" s="72"/>
    </row>
    <row r="3887" spans="2:13" x14ac:dyDescent="0.25">
      <c r="B3887" s="72" t="s">
        <v>12</v>
      </c>
      <c r="C3887" s="72" t="s">
        <v>13</v>
      </c>
      <c r="D3887" s="72" t="s">
        <v>14</v>
      </c>
      <c r="E3887" s="72" t="s">
        <v>83</v>
      </c>
      <c r="F3887" s="73">
        <v>80163</v>
      </c>
      <c r="G3887" s="72" t="s">
        <v>16</v>
      </c>
      <c r="H3887" s="72" t="s">
        <v>24</v>
      </c>
      <c r="I3887" s="72" t="s">
        <v>18</v>
      </c>
      <c r="J3887" s="72" t="s">
        <v>19</v>
      </c>
      <c r="K3887" s="72" t="s">
        <v>99</v>
      </c>
      <c r="L3887" s="72" t="s">
        <v>305</v>
      </c>
      <c r="M3887" s="72"/>
    </row>
    <row r="3888" spans="2:13" x14ac:dyDescent="0.25">
      <c r="B3888" s="72" t="s">
        <v>12</v>
      </c>
      <c r="C3888" s="72" t="s">
        <v>13</v>
      </c>
      <c r="D3888" s="72" t="s">
        <v>14</v>
      </c>
      <c r="E3888" s="72" t="s">
        <v>27</v>
      </c>
      <c r="F3888" s="73">
        <v>95869</v>
      </c>
      <c r="G3888" s="72" t="s">
        <v>16</v>
      </c>
      <c r="H3888" s="72" t="s">
        <v>24</v>
      </c>
      <c r="I3888" s="72" t="s">
        <v>18</v>
      </c>
      <c r="J3888" s="72" t="s">
        <v>19</v>
      </c>
      <c r="K3888" s="72" t="s">
        <v>37</v>
      </c>
      <c r="L3888" s="72" t="s">
        <v>213</v>
      </c>
      <c r="M3888" s="72" t="s">
        <v>29</v>
      </c>
    </row>
    <row r="3889" spans="2:13" x14ac:dyDescent="0.25">
      <c r="B3889" s="72" t="s">
        <v>12</v>
      </c>
      <c r="C3889" s="72" t="s">
        <v>13</v>
      </c>
      <c r="D3889" s="72" t="s">
        <v>14</v>
      </c>
      <c r="E3889" s="72" t="s">
        <v>79</v>
      </c>
      <c r="F3889" s="73">
        <v>-73112</v>
      </c>
      <c r="G3889" s="72" t="s">
        <v>16</v>
      </c>
      <c r="H3889" s="72" t="s">
        <v>24</v>
      </c>
      <c r="I3889" s="72" t="s">
        <v>18</v>
      </c>
      <c r="J3889" s="72" t="s">
        <v>19</v>
      </c>
      <c r="K3889" s="72" t="s">
        <v>37</v>
      </c>
      <c r="L3889" s="72" t="s">
        <v>272</v>
      </c>
      <c r="M3889" s="72"/>
    </row>
    <row r="3890" spans="2:13" x14ac:dyDescent="0.25">
      <c r="B3890" s="72" t="s">
        <v>12</v>
      </c>
      <c r="C3890" s="72" t="s">
        <v>13</v>
      </c>
      <c r="D3890" s="72" t="s">
        <v>14</v>
      </c>
      <c r="E3890" s="72" t="s">
        <v>79</v>
      </c>
      <c r="F3890" s="73">
        <v>-347</v>
      </c>
      <c r="G3890" s="72" t="s">
        <v>16</v>
      </c>
      <c r="H3890" s="72" t="s">
        <v>24</v>
      </c>
      <c r="I3890" s="72" t="s">
        <v>18</v>
      </c>
      <c r="J3890" s="72" t="s">
        <v>19</v>
      </c>
      <c r="K3890" s="72" t="s">
        <v>99</v>
      </c>
      <c r="L3890" s="72" t="s">
        <v>642</v>
      </c>
      <c r="M3890" s="72"/>
    </row>
    <row r="3891" spans="2:13" x14ac:dyDescent="0.25">
      <c r="B3891" s="72" t="s">
        <v>12</v>
      </c>
      <c r="C3891" s="72" t="s">
        <v>13</v>
      </c>
      <c r="D3891" s="72" t="s">
        <v>14</v>
      </c>
      <c r="E3891" s="72" t="s">
        <v>83</v>
      </c>
      <c r="F3891" s="73">
        <v>949953</v>
      </c>
      <c r="G3891" s="72" t="s">
        <v>16</v>
      </c>
      <c r="H3891" s="72" t="s">
        <v>24</v>
      </c>
      <c r="I3891" s="72" t="s">
        <v>18</v>
      </c>
      <c r="J3891" s="72" t="s">
        <v>19</v>
      </c>
      <c r="K3891" s="72" t="s">
        <v>31</v>
      </c>
      <c r="L3891" s="72" t="s">
        <v>247</v>
      </c>
      <c r="M3891" s="72"/>
    </row>
    <row r="3892" spans="2:13" x14ac:dyDescent="0.25">
      <c r="B3892" s="72" t="s">
        <v>12</v>
      </c>
      <c r="C3892" s="72" t="s">
        <v>13</v>
      </c>
      <c r="D3892" s="72" t="s">
        <v>14</v>
      </c>
      <c r="E3892" s="72" t="s">
        <v>693</v>
      </c>
      <c r="F3892" s="73">
        <v>16462</v>
      </c>
      <c r="G3892" s="72" t="s">
        <v>269</v>
      </c>
      <c r="H3892" s="72" t="s">
        <v>24</v>
      </c>
      <c r="I3892" s="72" t="s">
        <v>18</v>
      </c>
      <c r="J3892" s="72" t="s">
        <v>19</v>
      </c>
      <c r="K3892" s="72"/>
      <c r="L3892" s="72"/>
      <c r="M3892" s="72" t="s">
        <v>444</v>
      </c>
    </row>
    <row r="3893" spans="2:13" x14ac:dyDescent="0.25">
      <c r="B3893" s="72" t="s">
        <v>12</v>
      </c>
      <c r="C3893" s="72" t="s">
        <v>13</v>
      </c>
      <c r="D3893" s="72" t="s">
        <v>14</v>
      </c>
      <c r="E3893" s="72" t="s">
        <v>55</v>
      </c>
      <c r="F3893" s="73">
        <v>550157</v>
      </c>
      <c r="G3893" s="72" t="s">
        <v>16</v>
      </c>
      <c r="H3893" s="72" t="s">
        <v>17</v>
      </c>
      <c r="I3893" s="72" t="s">
        <v>48</v>
      </c>
      <c r="J3893" s="72" t="s">
        <v>19</v>
      </c>
      <c r="K3893" s="72" t="s">
        <v>49</v>
      </c>
      <c r="L3893" s="72" t="s">
        <v>222</v>
      </c>
      <c r="M3893" s="72" t="s">
        <v>57</v>
      </c>
    </row>
    <row r="3894" spans="2:13" x14ac:dyDescent="0.25">
      <c r="B3894" s="72" t="s">
        <v>12</v>
      </c>
      <c r="C3894" s="72" t="s">
        <v>13</v>
      </c>
      <c r="D3894" s="72" t="s">
        <v>14</v>
      </c>
      <c r="E3894" s="72" t="s">
        <v>39</v>
      </c>
      <c r="F3894" s="73">
        <v>-7883</v>
      </c>
      <c r="G3894" s="72" t="s">
        <v>16</v>
      </c>
      <c r="H3894" s="72" t="s">
        <v>24</v>
      </c>
      <c r="I3894" s="72" t="s">
        <v>18</v>
      </c>
      <c r="J3894" s="72" t="s">
        <v>19</v>
      </c>
      <c r="K3894" s="72" t="s">
        <v>99</v>
      </c>
      <c r="L3894" s="72" t="s">
        <v>345</v>
      </c>
      <c r="M3894" s="72"/>
    </row>
    <row r="3895" spans="2:13" x14ac:dyDescent="0.25">
      <c r="B3895" s="72" t="s">
        <v>12</v>
      </c>
      <c r="C3895" s="72" t="s">
        <v>13</v>
      </c>
      <c r="D3895" s="72" t="s">
        <v>14</v>
      </c>
      <c r="E3895" s="72" t="s">
        <v>256</v>
      </c>
      <c r="F3895" s="73">
        <v>-2880</v>
      </c>
      <c r="G3895" s="72" t="s">
        <v>16</v>
      </c>
      <c r="H3895" s="72" t="s">
        <v>24</v>
      </c>
      <c r="I3895" s="72" t="s">
        <v>18</v>
      </c>
      <c r="J3895" s="72" t="s">
        <v>19</v>
      </c>
      <c r="K3895" s="72" t="s">
        <v>63</v>
      </c>
      <c r="L3895" s="72" t="s">
        <v>465</v>
      </c>
      <c r="M3895" s="72"/>
    </row>
    <row r="3896" spans="2:13" x14ac:dyDescent="0.25">
      <c r="B3896" s="72" t="s">
        <v>12</v>
      </c>
      <c r="C3896" s="72" t="s">
        <v>13</v>
      </c>
      <c r="D3896" s="72" t="s">
        <v>14</v>
      </c>
      <c r="E3896" s="72" t="s">
        <v>81</v>
      </c>
      <c r="F3896" s="73">
        <v>181115</v>
      </c>
      <c r="G3896" s="72" t="s">
        <v>16</v>
      </c>
      <c r="H3896" s="72" t="s">
        <v>24</v>
      </c>
      <c r="I3896" s="72" t="s">
        <v>18</v>
      </c>
      <c r="J3896" s="72" t="s">
        <v>19</v>
      </c>
      <c r="K3896" s="72" t="s">
        <v>25</v>
      </c>
      <c r="L3896" s="72" t="s">
        <v>235</v>
      </c>
      <c r="M3896" s="72" t="s">
        <v>57</v>
      </c>
    </row>
    <row r="3897" spans="2:13" x14ac:dyDescent="0.25">
      <c r="B3897" s="72" t="s">
        <v>12</v>
      </c>
      <c r="C3897" s="72" t="s">
        <v>13</v>
      </c>
      <c r="D3897" s="72" t="s">
        <v>14</v>
      </c>
      <c r="E3897" s="72" t="s">
        <v>132</v>
      </c>
      <c r="F3897" s="73">
        <v>64964</v>
      </c>
      <c r="G3897" s="72" t="s">
        <v>16</v>
      </c>
      <c r="H3897" s="72" t="s">
        <v>17</v>
      </c>
      <c r="I3897" s="72" t="s">
        <v>18</v>
      </c>
      <c r="J3897" s="72" t="s">
        <v>19</v>
      </c>
      <c r="K3897" s="72" t="s">
        <v>25</v>
      </c>
      <c r="L3897" s="72" t="s">
        <v>374</v>
      </c>
      <c r="M3897" s="72" t="s">
        <v>133</v>
      </c>
    </row>
    <row r="3898" spans="2:13" x14ac:dyDescent="0.25">
      <c r="B3898" s="72" t="s">
        <v>12</v>
      </c>
      <c r="C3898" s="72" t="s">
        <v>13</v>
      </c>
      <c r="D3898" s="72" t="s">
        <v>14</v>
      </c>
      <c r="E3898" s="72" t="s">
        <v>30</v>
      </c>
      <c r="F3898" s="73">
        <v>-535</v>
      </c>
      <c r="G3898" s="72" t="s">
        <v>16</v>
      </c>
      <c r="H3898" s="72" t="s">
        <v>24</v>
      </c>
      <c r="I3898" s="72" t="s">
        <v>18</v>
      </c>
      <c r="J3898" s="72" t="s">
        <v>19</v>
      </c>
      <c r="K3898" s="72" t="s">
        <v>37</v>
      </c>
      <c r="L3898" s="72" t="s">
        <v>627</v>
      </c>
      <c r="M3898" s="72"/>
    </row>
    <row r="3899" spans="2:13" x14ac:dyDescent="0.25">
      <c r="B3899" s="72" t="s">
        <v>12</v>
      </c>
      <c r="C3899" s="72" t="s">
        <v>13</v>
      </c>
      <c r="D3899" s="72" t="s">
        <v>14</v>
      </c>
      <c r="E3899" s="72" t="s">
        <v>94</v>
      </c>
      <c r="F3899" s="73">
        <v>2511</v>
      </c>
      <c r="G3899" s="72" t="s">
        <v>16</v>
      </c>
      <c r="H3899" s="72" t="s">
        <v>24</v>
      </c>
      <c r="I3899" s="72" t="s">
        <v>18</v>
      </c>
      <c r="J3899" s="72" t="s">
        <v>19</v>
      </c>
      <c r="K3899" s="72" t="s">
        <v>96</v>
      </c>
      <c r="L3899" s="72" t="s">
        <v>172</v>
      </c>
      <c r="M3899" s="72"/>
    </row>
    <row r="3900" spans="2:13" x14ac:dyDescent="0.25">
      <c r="B3900" s="72" t="s">
        <v>12</v>
      </c>
      <c r="C3900" s="72" t="s">
        <v>13</v>
      </c>
      <c r="D3900" s="72" t="s">
        <v>14</v>
      </c>
      <c r="E3900" s="72" t="s">
        <v>60</v>
      </c>
      <c r="F3900" s="73">
        <v>141745</v>
      </c>
      <c r="G3900" s="72" t="s">
        <v>16</v>
      </c>
      <c r="H3900" s="72" t="s">
        <v>24</v>
      </c>
      <c r="I3900" s="72" t="s">
        <v>18</v>
      </c>
      <c r="J3900" s="72" t="s">
        <v>19</v>
      </c>
      <c r="K3900" s="72" t="s">
        <v>25</v>
      </c>
      <c r="L3900" s="72" t="s">
        <v>164</v>
      </c>
      <c r="M3900" s="72" t="s">
        <v>22</v>
      </c>
    </row>
    <row r="3901" spans="2:13" x14ac:dyDescent="0.25">
      <c r="B3901" s="72" t="s">
        <v>12</v>
      </c>
      <c r="C3901" s="72" t="s">
        <v>13</v>
      </c>
      <c r="D3901" s="72" t="s">
        <v>14</v>
      </c>
      <c r="E3901" s="72" t="s">
        <v>81</v>
      </c>
      <c r="F3901" s="73">
        <v>21339</v>
      </c>
      <c r="G3901" s="72" t="s">
        <v>16</v>
      </c>
      <c r="H3901" s="72" t="s">
        <v>24</v>
      </c>
      <c r="I3901" s="72" t="s">
        <v>18</v>
      </c>
      <c r="J3901" s="72" t="s">
        <v>19</v>
      </c>
      <c r="K3901" s="72" t="s">
        <v>25</v>
      </c>
      <c r="L3901" s="72" t="s">
        <v>493</v>
      </c>
      <c r="M3901" s="72" t="s">
        <v>112</v>
      </c>
    </row>
    <row r="3902" spans="2:13" x14ac:dyDescent="0.25">
      <c r="B3902" s="72" t="s">
        <v>12</v>
      </c>
      <c r="C3902" s="72" t="s">
        <v>13</v>
      </c>
      <c r="D3902" s="72" t="s">
        <v>14</v>
      </c>
      <c r="E3902" s="72" t="s">
        <v>83</v>
      </c>
      <c r="F3902" s="73">
        <v>131364</v>
      </c>
      <c r="G3902" s="72" t="s">
        <v>16</v>
      </c>
      <c r="H3902" s="72" t="s">
        <v>24</v>
      </c>
      <c r="I3902" s="72" t="s">
        <v>18</v>
      </c>
      <c r="J3902" s="72" t="s">
        <v>19</v>
      </c>
      <c r="K3902" s="72" t="s">
        <v>99</v>
      </c>
      <c r="L3902" s="72" t="s">
        <v>655</v>
      </c>
      <c r="M3902" s="72"/>
    </row>
    <row r="3903" spans="2:13" x14ac:dyDescent="0.25">
      <c r="B3903" s="72" t="s">
        <v>12</v>
      </c>
      <c r="C3903" s="72" t="s">
        <v>13</v>
      </c>
      <c r="D3903" s="72" t="s">
        <v>14</v>
      </c>
      <c r="E3903" s="72" t="s">
        <v>30</v>
      </c>
      <c r="F3903" s="73">
        <v>-2150</v>
      </c>
      <c r="G3903" s="72" t="s">
        <v>16</v>
      </c>
      <c r="H3903" s="72" t="s">
        <v>24</v>
      </c>
      <c r="I3903" s="72" t="s">
        <v>18</v>
      </c>
      <c r="J3903" s="72" t="s">
        <v>19</v>
      </c>
      <c r="K3903" s="72" t="s">
        <v>99</v>
      </c>
      <c r="L3903" s="72" t="s">
        <v>490</v>
      </c>
      <c r="M3903" s="72"/>
    </row>
    <row r="3904" spans="2:13" x14ac:dyDescent="0.25">
      <c r="B3904" s="72" t="s">
        <v>12</v>
      </c>
      <c r="C3904" s="72" t="s">
        <v>13</v>
      </c>
      <c r="D3904" s="72" t="s">
        <v>14</v>
      </c>
      <c r="E3904" s="72" t="s">
        <v>81</v>
      </c>
      <c r="F3904" s="73">
        <v>30765555</v>
      </c>
      <c r="G3904" s="72" t="s">
        <v>16</v>
      </c>
      <c r="H3904" s="72" t="s">
        <v>24</v>
      </c>
      <c r="I3904" s="72" t="s">
        <v>18</v>
      </c>
      <c r="J3904" s="72" t="s">
        <v>19</v>
      </c>
      <c r="K3904" s="72" t="s">
        <v>102</v>
      </c>
      <c r="L3904" s="72" t="s">
        <v>196</v>
      </c>
      <c r="M3904" s="72" t="s">
        <v>29</v>
      </c>
    </row>
    <row r="3905" spans="2:13" x14ac:dyDescent="0.25">
      <c r="B3905" s="72" t="s">
        <v>12</v>
      </c>
      <c r="C3905" s="72" t="s">
        <v>13</v>
      </c>
      <c r="D3905" s="72" t="s">
        <v>14</v>
      </c>
      <c r="E3905" s="72" t="s">
        <v>36</v>
      </c>
      <c r="F3905" s="73">
        <v>2097098</v>
      </c>
      <c r="G3905" s="72" t="s">
        <v>16</v>
      </c>
      <c r="H3905" s="72" t="s">
        <v>17</v>
      </c>
      <c r="I3905" s="72" t="s">
        <v>18</v>
      </c>
      <c r="J3905" s="72" t="s">
        <v>19</v>
      </c>
      <c r="K3905" s="72" t="s">
        <v>25</v>
      </c>
      <c r="L3905" s="72" t="s">
        <v>234</v>
      </c>
      <c r="M3905" s="72" t="s">
        <v>29</v>
      </c>
    </row>
    <row r="3906" spans="2:13" x14ac:dyDescent="0.25">
      <c r="B3906" s="72" t="s">
        <v>12</v>
      </c>
      <c r="C3906" s="72" t="s">
        <v>13</v>
      </c>
      <c r="D3906" s="72" t="s">
        <v>14</v>
      </c>
      <c r="E3906" s="72" t="s">
        <v>41</v>
      </c>
      <c r="F3906" s="73">
        <v>-40219</v>
      </c>
      <c r="G3906" s="72" t="s">
        <v>16</v>
      </c>
      <c r="H3906" s="72" t="s">
        <v>24</v>
      </c>
      <c r="I3906" s="72" t="s">
        <v>18</v>
      </c>
      <c r="J3906" s="72" t="s">
        <v>19</v>
      </c>
      <c r="K3906" s="72" t="s">
        <v>185</v>
      </c>
      <c r="L3906" s="72" t="s">
        <v>217</v>
      </c>
      <c r="M3906" s="72"/>
    </row>
    <row r="3907" spans="2:13" x14ac:dyDescent="0.25">
      <c r="B3907" s="72" t="s">
        <v>12</v>
      </c>
      <c r="C3907" s="72" t="s">
        <v>13</v>
      </c>
      <c r="D3907" s="72" t="s">
        <v>14</v>
      </c>
      <c r="E3907" s="72" t="s">
        <v>123</v>
      </c>
      <c r="F3907" s="73">
        <v>-4126</v>
      </c>
      <c r="G3907" s="72" t="s">
        <v>16</v>
      </c>
      <c r="H3907" s="72" t="s">
        <v>24</v>
      </c>
      <c r="I3907" s="72" t="s">
        <v>18</v>
      </c>
      <c r="J3907" s="72" t="s">
        <v>19</v>
      </c>
      <c r="K3907" s="72" t="s">
        <v>37</v>
      </c>
      <c r="L3907" s="72" t="s">
        <v>59</v>
      </c>
      <c r="M3907" s="72"/>
    </row>
    <row r="3908" spans="2:13" x14ac:dyDescent="0.25">
      <c r="B3908" s="72" t="s">
        <v>12</v>
      </c>
      <c r="C3908" s="72" t="s">
        <v>13</v>
      </c>
      <c r="D3908" s="72" t="s">
        <v>14</v>
      </c>
      <c r="E3908" s="72" t="s">
        <v>146</v>
      </c>
      <c r="F3908" s="73">
        <v>-591</v>
      </c>
      <c r="G3908" s="72" t="s">
        <v>16</v>
      </c>
      <c r="H3908" s="72" t="s">
        <v>17</v>
      </c>
      <c r="I3908" s="72" t="s">
        <v>48</v>
      </c>
      <c r="J3908" s="72" t="s">
        <v>19</v>
      </c>
      <c r="K3908" s="72" t="s">
        <v>49</v>
      </c>
      <c r="L3908" s="72" t="s">
        <v>82</v>
      </c>
      <c r="M3908" s="72"/>
    </row>
    <row r="3909" spans="2:13" x14ac:dyDescent="0.25">
      <c r="B3909" s="72" t="s">
        <v>12</v>
      </c>
      <c r="C3909" s="72" t="s">
        <v>13</v>
      </c>
      <c r="D3909" s="72" t="s">
        <v>14</v>
      </c>
      <c r="E3909" s="72" t="s">
        <v>36</v>
      </c>
      <c r="F3909" s="73">
        <v>17435</v>
      </c>
      <c r="G3909" s="72" t="s">
        <v>16</v>
      </c>
      <c r="H3909" s="72" t="s">
        <v>24</v>
      </c>
      <c r="I3909" s="72" t="s">
        <v>18</v>
      </c>
      <c r="J3909" s="72" t="s">
        <v>19</v>
      </c>
      <c r="K3909" s="72" t="s">
        <v>25</v>
      </c>
      <c r="L3909" s="72" t="s">
        <v>448</v>
      </c>
      <c r="M3909" s="72" t="s">
        <v>29</v>
      </c>
    </row>
    <row r="3910" spans="2:13" x14ac:dyDescent="0.25">
      <c r="B3910" s="72" t="s">
        <v>12</v>
      </c>
      <c r="C3910" s="72" t="s">
        <v>13</v>
      </c>
      <c r="D3910" s="72" t="s">
        <v>14</v>
      </c>
      <c r="E3910" s="72" t="s">
        <v>81</v>
      </c>
      <c r="F3910" s="73">
        <v>33658</v>
      </c>
      <c r="G3910" s="72" t="s">
        <v>16</v>
      </c>
      <c r="H3910" s="72" t="s">
        <v>24</v>
      </c>
      <c r="I3910" s="72" t="s">
        <v>18</v>
      </c>
      <c r="J3910" s="72" t="s">
        <v>19</v>
      </c>
      <c r="K3910" s="72" t="s">
        <v>37</v>
      </c>
      <c r="L3910" s="72" t="s">
        <v>120</v>
      </c>
      <c r="M3910" s="72" t="s">
        <v>47</v>
      </c>
    </row>
    <row r="3911" spans="2:13" x14ac:dyDescent="0.25">
      <c r="B3911" s="72" t="s">
        <v>12</v>
      </c>
      <c r="C3911" s="72" t="s">
        <v>13</v>
      </c>
      <c r="D3911" s="72" t="s">
        <v>14</v>
      </c>
      <c r="E3911" s="72" t="s">
        <v>41</v>
      </c>
      <c r="F3911" s="73">
        <v>-1228</v>
      </c>
      <c r="G3911" s="72" t="s">
        <v>16</v>
      </c>
      <c r="H3911" s="72" t="s">
        <v>17</v>
      </c>
      <c r="I3911" s="72" t="s">
        <v>18</v>
      </c>
      <c r="J3911" s="72" t="s">
        <v>19</v>
      </c>
      <c r="K3911" s="72" t="s">
        <v>25</v>
      </c>
      <c r="L3911" s="72" t="s">
        <v>304</v>
      </c>
      <c r="M3911" s="72"/>
    </row>
    <row r="3912" spans="2:13" x14ac:dyDescent="0.25">
      <c r="B3912" s="72" t="s">
        <v>12</v>
      </c>
      <c r="C3912" s="72" t="s">
        <v>13</v>
      </c>
      <c r="D3912" s="72" t="s">
        <v>14</v>
      </c>
      <c r="E3912" s="72" t="s">
        <v>68</v>
      </c>
      <c r="F3912" s="73">
        <v>-154842</v>
      </c>
      <c r="G3912" s="72" t="s">
        <v>16</v>
      </c>
      <c r="H3912" s="72" t="s">
        <v>24</v>
      </c>
      <c r="I3912" s="72" t="s">
        <v>18</v>
      </c>
      <c r="J3912" s="72" t="s">
        <v>19</v>
      </c>
      <c r="K3912" s="72" t="s">
        <v>37</v>
      </c>
      <c r="L3912" s="72" t="s">
        <v>202</v>
      </c>
      <c r="M3912" s="72"/>
    </row>
    <row r="3913" spans="2:13" x14ac:dyDescent="0.25">
      <c r="B3913" s="72" t="s">
        <v>12</v>
      </c>
      <c r="C3913" s="72" t="s">
        <v>13</v>
      </c>
      <c r="D3913" s="72" t="s">
        <v>14</v>
      </c>
      <c r="E3913" s="72" t="s">
        <v>712</v>
      </c>
      <c r="F3913" s="73">
        <v>-22884</v>
      </c>
      <c r="G3913" s="72" t="s">
        <v>16</v>
      </c>
      <c r="H3913" s="72" t="s">
        <v>24</v>
      </c>
      <c r="I3913" s="72" t="s">
        <v>18</v>
      </c>
      <c r="J3913" s="72" t="s">
        <v>526</v>
      </c>
      <c r="K3913" s="72"/>
      <c r="L3913" s="72"/>
      <c r="M3913" s="72"/>
    </row>
    <row r="3914" spans="2:13" x14ac:dyDescent="0.25">
      <c r="B3914" s="72" t="s">
        <v>12</v>
      </c>
      <c r="C3914" s="72" t="s">
        <v>13</v>
      </c>
      <c r="D3914" s="72" t="s">
        <v>14</v>
      </c>
      <c r="E3914" s="72" t="s">
        <v>27</v>
      </c>
      <c r="F3914" s="73">
        <v>957617</v>
      </c>
      <c r="G3914" s="72" t="s">
        <v>16</v>
      </c>
      <c r="H3914" s="72" t="s">
        <v>24</v>
      </c>
      <c r="I3914" s="72" t="s">
        <v>18</v>
      </c>
      <c r="J3914" s="72" t="s">
        <v>19</v>
      </c>
      <c r="K3914" s="72" t="s">
        <v>25</v>
      </c>
      <c r="L3914" s="72" t="s">
        <v>289</v>
      </c>
      <c r="M3914" s="72" t="s">
        <v>57</v>
      </c>
    </row>
    <row r="3915" spans="2:13" x14ac:dyDescent="0.25">
      <c r="B3915" s="72" t="s">
        <v>12</v>
      </c>
      <c r="C3915" s="72" t="s">
        <v>13</v>
      </c>
      <c r="D3915" s="72" t="s">
        <v>14</v>
      </c>
      <c r="E3915" s="72" t="s">
        <v>39</v>
      </c>
      <c r="F3915" s="73">
        <v>-273045</v>
      </c>
      <c r="G3915" s="72" t="s">
        <v>16</v>
      </c>
      <c r="H3915" s="72" t="s">
        <v>24</v>
      </c>
      <c r="I3915" s="72" t="s">
        <v>18</v>
      </c>
      <c r="J3915" s="72" t="s">
        <v>19</v>
      </c>
      <c r="K3915" s="72" t="s">
        <v>157</v>
      </c>
      <c r="L3915" s="72" t="s">
        <v>414</v>
      </c>
      <c r="M3915" s="72"/>
    </row>
    <row r="3916" spans="2:13" x14ac:dyDescent="0.25">
      <c r="B3916" s="72" t="s">
        <v>12</v>
      </c>
      <c r="C3916" s="72" t="s">
        <v>13</v>
      </c>
      <c r="D3916" s="72" t="s">
        <v>14</v>
      </c>
      <c r="E3916" s="72" t="s">
        <v>41</v>
      </c>
      <c r="F3916" s="73">
        <v>-156</v>
      </c>
      <c r="G3916" s="72" t="s">
        <v>16</v>
      </c>
      <c r="H3916" s="72" t="s">
        <v>24</v>
      </c>
      <c r="I3916" s="72" t="s">
        <v>18</v>
      </c>
      <c r="J3916" s="72" t="s">
        <v>19</v>
      </c>
      <c r="K3916" s="72" t="s">
        <v>25</v>
      </c>
      <c r="L3916" s="72" t="s">
        <v>591</v>
      </c>
      <c r="M3916" s="72"/>
    </row>
    <row r="3917" spans="2:13" x14ac:dyDescent="0.25">
      <c r="B3917" s="72" t="s">
        <v>12</v>
      </c>
      <c r="C3917" s="72" t="s">
        <v>13</v>
      </c>
      <c r="D3917" s="72" t="s">
        <v>14</v>
      </c>
      <c r="E3917" s="72" t="s">
        <v>23</v>
      </c>
      <c r="F3917" s="73">
        <v>-526</v>
      </c>
      <c r="G3917" s="72" t="s">
        <v>16</v>
      </c>
      <c r="H3917" s="72" t="s">
        <v>17</v>
      </c>
      <c r="I3917" s="72" t="s">
        <v>18</v>
      </c>
      <c r="J3917" s="72" t="s">
        <v>19</v>
      </c>
      <c r="K3917" s="72" t="s">
        <v>25</v>
      </c>
      <c r="L3917" s="72" t="s">
        <v>77</v>
      </c>
      <c r="M3917" s="72"/>
    </row>
    <row r="3918" spans="2:13" x14ac:dyDescent="0.25">
      <c r="B3918" s="72" t="s">
        <v>12</v>
      </c>
      <c r="C3918" s="72" t="s">
        <v>13</v>
      </c>
      <c r="D3918" s="72" t="s">
        <v>14</v>
      </c>
      <c r="E3918" s="72" t="s">
        <v>68</v>
      </c>
      <c r="F3918" s="73">
        <v>-121100</v>
      </c>
      <c r="G3918" s="72" t="s">
        <v>16</v>
      </c>
      <c r="H3918" s="72" t="s">
        <v>17</v>
      </c>
      <c r="I3918" s="72" t="s">
        <v>18</v>
      </c>
      <c r="J3918" s="72" t="s">
        <v>19</v>
      </c>
      <c r="K3918" s="72" t="s">
        <v>25</v>
      </c>
      <c r="L3918" s="72" t="s">
        <v>433</v>
      </c>
      <c r="M3918" s="72"/>
    </row>
    <row r="3919" spans="2:13" x14ac:dyDescent="0.25">
      <c r="B3919" s="72" t="s">
        <v>12</v>
      </c>
      <c r="C3919" s="72" t="s">
        <v>13</v>
      </c>
      <c r="D3919" s="72" t="s">
        <v>14</v>
      </c>
      <c r="E3919" s="72" t="s">
        <v>79</v>
      </c>
      <c r="F3919" s="73">
        <v>-18868</v>
      </c>
      <c r="G3919" s="72" t="s">
        <v>16</v>
      </c>
      <c r="H3919" s="72" t="s">
        <v>24</v>
      </c>
      <c r="I3919" s="72" t="s">
        <v>18</v>
      </c>
      <c r="J3919" s="72" t="s">
        <v>19</v>
      </c>
      <c r="K3919" s="72" t="s">
        <v>99</v>
      </c>
      <c r="L3919" s="72" t="s">
        <v>490</v>
      </c>
      <c r="M3919" s="72"/>
    </row>
    <row r="3920" spans="2:13" x14ac:dyDescent="0.25">
      <c r="B3920" s="72" t="s">
        <v>12</v>
      </c>
      <c r="C3920" s="72" t="s">
        <v>13</v>
      </c>
      <c r="D3920" s="72" t="s">
        <v>14</v>
      </c>
      <c r="E3920" s="72" t="s">
        <v>15</v>
      </c>
      <c r="F3920" s="73">
        <v>7679429</v>
      </c>
      <c r="G3920" s="72" t="s">
        <v>16</v>
      </c>
      <c r="H3920" s="72" t="s">
        <v>24</v>
      </c>
      <c r="I3920" s="72" t="s">
        <v>18</v>
      </c>
      <c r="J3920" s="72" t="s">
        <v>19</v>
      </c>
      <c r="K3920" s="72" t="s">
        <v>130</v>
      </c>
      <c r="L3920" s="72" t="s">
        <v>600</v>
      </c>
      <c r="M3920" s="72" t="s">
        <v>67</v>
      </c>
    </row>
    <row r="3921" spans="2:13" x14ac:dyDescent="0.25">
      <c r="B3921" s="72" t="s">
        <v>12</v>
      </c>
      <c r="C3921" s="72" t="s">
        <v>13</v>
      </c>
      <c r="D3921" s="72" t="s">
        <v>14</v>
      </c>
      <c r="E3921" s="72" t="s">
        <v>81</v>
      </c>
      <c r="F3921" s="73">
        <v>172731</v>
      </c>
      <c r="G3921" s="72" t="s">
        <v>16</v>
      </c>
      <c r="H3921" s="72" t="s">
        <v>17</v>
      </c>
      <c r="I3921" s="72" t="s">
        <v>48</v>
      </c>
      <c r="J3921" s="72" t="s">
        <v>19</v>
      </c>
      <c r="K3921" s="72" t="s">
        <v>49</v>
      </c>
      <c r="L3921" s="72" t="s">
        <v>222</v>
      </c>
      <c r="M3921" s="72" t="s">
        <v>47</v>
      </c>
    </row>
    <row r="3922" spans="2:13" x14ac:dyDescent="0.25">
      <c r="B3922" s="72" t="s">
        <v>12</v>
      </c>
      <c r="C3922" s="72" t="s">
        <v>13</v>
      </c>
      <c r="D3922" s="72" t="s">
        <v>14</v>
      </c>
      <c r="E3922" s="72" t="s">
        <v>39</v>
      </c>
      <c r="F3922" s="73">
        <v>-15107</v>
      </c>
      <c r="G3922" s="72" t="s">
        <v>16</v>
      </c>
      <c r="H3922" s="72" t="s">
        <v>24</v>
      </c>
      <c r="I3922" s="72" t="s">
        <v>18</v>
      </c>
      <c r="J3922" s="72" t="s">
        <v>19</v>
      </c>
      <c r="K3922" s="72" t="s">
        <v>25</v>
      </c>
      <c r="L3922" s="72" t="s">
        <v>330</v>
      </c>
      <c r="M3922" s="72"/>
    </row>
    <row r="3923" spans="2:13" x14ac:dyDescent="0.25">
      <c r="B3923" s="72" t="s">
        <v>12</v>
      </c>
      <c r="C3923" s="72" t="s">
        <v>13</v>
      </c>
      <c r="D3923" s="72" t="s">
        <v>14</v>
      </c>
      <c r="E3923" s="72" t="s">
        <v>300</v>
      </c>
      <c r="F3923" s="73">
        <v>3557</v>
      </c>
      <c r="G3923" s="72" t="s">
        <v>16</v>
      </c>
      <c r="H3923" s="72" t="s">
        <v>24</v>
      </c>
      <c r="I3923" s="72" t="s">
        <v>18</v>
      </c>
      <c r="J3923" s="72" t="s">
        <v>19</v>
      </c>
      <c r="K3923" s="72" t="s">
        <v>43</v>
      </c>
      <c r="L3923" s="72" t="s">
        <v>163</v>
      </c>
      <c r="M3923" s="72" t="s">
        <v>57</v>
      </c>
    </row>
    <row r="3924" spans="2:13" x14ac:dyDescent="0.25">
      <c r="B3924" s="72" t="s">
        <v>12</v>
      </c>
      <c r="C3924" s="72" t="s">
        <v>13</v>
      </c>
      <c r="D3924" s="72" t="s">
        <v>14</v>
      </c>
      <c r="E3924" s="72" t="s">
        <v>81</v>
      </c>
      <c r="F3924" s="73">
        <v>169275</v>
      </c>
      <c r="G3924" s="72" t="s">
        <v>16</v>
      </c>
      <c r="H3924" s="72" t="s">
        <v>24</v>
      </c>
      <c r="I3924" s="72" t="s">
        <v>18</v>
      </c>
      <c r="J3924" s="72" t="s">
        <v>19</v>
      </c>
      <c r="K3924" s="72" t="s">
        <v>25</v>
      </c>
      <c r="L3924" s="72" t="s">
        <v>153</v>
      </c>
      <c r="M3924" s="72" t="s">
        <v>29</v>
      </c>
    </row>
    <row r="3925" spans="2:13" x14ac:dyDescent="0.25">
      <c r="B3925" s="72" t="s">
        <v>12</v>
      </c>
      <c r="C3925" s="72" t="s">
        <v>13</v>
      </c>
      <c r="D3925" s="72" t="s">
        <v>14</v>
      </c>
      <c r="E3925" s="72" t="s">
        <v>68</v>
      </c>
      <c r="F3925" s="73">
        <v>-154277</v>
      </c>
      <c r="G3925" s="72" t="s">
        <v>16</v>
      </c>
      <c r="H3925" s="72" t="s">
        <v>24</v>
      </c>
      <c r="I3925" s="72" t="s">
        <v>18</v>
      </c>
      <c r="J3925" s="72" t="s">
        <v>19</v>
      </c>
      <c r="K3925" s="72" t="s">
        <v>37</v>
      </c>
      <c r="L3925" s="72" t="s">
        <v>61</v>
      </c>
      <c r="M3925" s="72"/>
    </row>
    <row r="3926" spans="2:13" x14ac:dyDescent="0.25">
      <c r="B3926" s="72" t="s">
        <v>12</v>
      </c>
      <c r="C3926" s="72" t="s">
        <v>13</v>
      </c>
      <c r="D3926" s="72" t="s">
        <v>14</v>
      </c>
      <c r="E3926" s="72" t="s">
        <v>74</v>
      </c>
      <c r="F3926" s="73">
        <v>17266</v>
      </c>
      <c r="G3926" s="72" t="s">
        <v>16</v>
      </c>
      <c r="H3926" s="72" t="s">
        <v>17</v>
      </c>
      <c r="I3926" s="72" t="s">
        <v>18</v>
      </c>
      <c r="J3926" s="72" t="s">
        <v>19</v>
      </c>
      <c r="K3926" s="72" t="s">
        <v>37</v>
      </c>
      <c r="L3926" s="72" t="s">
        <v>287</v>
      </c>
      <c r="M3926" s="72" t="s">
        <v>57</v>
      </c>
    </row>
    <row r="3927" spans="2:13" x14ac:dyDescent="0.25">
      <c r="B3927" s="72" t="s">
        <v>12</v>
      </c>
      <c r="C3927" s="72" t="s">
        <v>13</v>
      </c>
      <c r="D3927" s="72" t="s">
        <v>14</v>
      </c>
      <c r="E3927" s="72" t="s">
        <v>30</v>
      </c>
      <c r="F3927" s="73">
        <v>-5713</v>
      </c>
      <c r="G3927" s="72" t="s">
        <v>16</v>
      </c>
      <c r="H3927" s="72" t="s">
        <v>17</v>
      </c>
      <c r="I3927" s="72" t="s">
        <v>48</v>
      </c>
      <c r="J3927" s="72" t="s">
        <v>19</v>
      </c>
      <c r="K3927" s="72" t="s">
        <v>49</v>
      </c>
      <c r="L3927" s="72" t="s">
        <v>209</v>
      </c>
      <c r="M3927" s="72"/>
    </row>
    <row r="3928" spans="2:13" x14ac:dyDescent="0.25">
      <c r="B3928" s="72" t="s">
        <v>12</v>
      </c>
      <c r="C3928" s="72" t="s">
        <v>13</v>
      </c>
      <c r="D3928" s="72" t="s">
        <v>14</v>
      </c>
      <c r="E3928" s="72" t="s">
        <v>15</v>
      </c>
      <c r="F3928" s="73">
        <v>580185</v>
      </c>
      <c r="G3928" s="72" t="s">
        <v>16</v>
      </c>
      <c r="H3928" s="72" t="s">
        <v>24</v>
      </c>
      <c r="I3928" s="72" t="s">
        <v>18</v>
      </c>
      <c r="J3928" s="72" t="s">
        <v>19</v>
      </c>
      <c r="K3928" s="72" t="s">
        <v>157</v>
      </c>
      <c r="L3928" s="72" t="s">
        <v>471</v>
      </c>
      <c r="M3928" s="72" t="s">
        <v>184</v>
      </c>
    </row>
    <row r="3929" spans="2:13" x14ac:dyDescent="0.25">
      <c r="B3929" s="72" t="s">
        <v>12</v>
      </c>
      <c r="C3929" s="72" t="s">
        <v>13</v>
      </c>
      <c r="D3929" s="72" t="s">
        <v>14</v>
      </c>
      <c r="E3929" s="72" t="s">
        <v>36</v>
      </c>
      <c r="F3929" s="73">
        <v>39389</v>
      </c>
      <c r="G3929" s="72" t="s">
        <v>16</v>
      </c>
      <c r="H3929" s="72" t="s">
        <v>24</v>
      </c>
      <c r="I3929" s="72" t="s">
        <v>18</v>
      </c>
      <c r="J3929" s="72" t="s">
        <v>19</v>
      </c>
      <c r="K3929" s="72" t="s">
        <v>130</v>
      </c>
      <c r="L3929" s="72" t="s">
        <v>606</v>
      </c>
      <c r="M3929" s="72" t="s">
        <v>57</v>
      </c>
    </row>
    <row r="3930" spans="2:13" x14ac:dyDescent="0.25">
      <c r="B3930" s="72" t="s">
        <v>12</v>
      </c>
      <c r="C3930" s="72" t="s">
        <v>13</v>
      </c>
      <c r="D3930" s="72" t="s">
        <v>14</v>
      </c>
      <c r="E3930" s="72" t="s">
        <v>55</v>
      </c>
      <c r="F3930" s="73">
        <v>279463</v>
      </c>
      <c r="G3930" s="72" t="s">
        <v>16</v>
      </c>
      <c r="H3930" s="72" t="s">
        <v>24</v>
      </c>
      <c r="I3930" s="72" t="s">
        <v>18</v>
      </c>
      <c r="J3930" s="72" t="s">
        <v>19</v>
      </c>
      <c r="K3930" s="72" t="s">
        <v>99</v>
      </c>
      <c r="L3930" s="72" t="s">
        <v>312</v>
      </c>
      <c r="M3930" s="72" t="s">
        <v>57</v>
      </c>
    </row>
    <row r="3931" spans="2:13" x14ac:dyDescent="0.25">
      <c r="B3931" s="72" t="s">
        <v>12</v>
      </c>
      <c r="C3931" s="72" t="s">
        <v>13</v>
      </c>
      <c r="D3931" s="72" t="s">
        <v>14</v>
      </c>
      <c r="E3931" s="72" t="s">
        <v>74</v>
      </c>
      <c r="F3931" s="73">
        <v>20486</v>
      </c>
      <c r="G3931" s="72" t="s">
        <v>16</v>
      </c>
      <c r="H3931" s="72" t="s">
        <v>17</v>
      </c>
      <c r="I3931" s="72" t="s">
        <v>18</v>
      </c>
      <c r="J3931" s="72" t="s">
        <v>19</v>
      </c>
      <c r="K3931" s="72" t="s">
        <v>20</v>
      </c>
      <c r="L3931" s="72" t="s">
        <v>233</v>
      </c>
      <c r="M3931" s="72" t="s">
        <v>302</v>
      </c>
    </row>
    <row r="3932" spans="2:13" x14ac:dyDescent="0.25">
      <c r="B3932" s="72" t="s">
        <v>12</v>
      </c>
      <c r="C3932" s="72" t="s">
        <v>13</v>
      </c>
      <c r="D3932" s="72" t="s">
        <v>14</v>
      </c>
      <c r="E3932" s="72" t="s">
        <v>39</v>
      </c>
      <c r="F3932" s="73">
        <v>-4902</v>
      </c>
      <c r="G3932" s="72" t="s">
        <v>16</v>
      </c>
      <c r="H3932" s="72" t="s">
        <v>17</v>
      </c>
      <c r="I3932" s="72" t="s">
        <v>48</v>
      </c>
      <c r="J3932" s="72" t="s">
        <v>19</v>
      </c>
      <c r="K3932" s="72" t="s">
        <v>49</v>
      </c>
      <c r="L3932" s="72" t="s">
        <v>95</v>
      </c>
      <c r="M3932" s="72"/>
    </row>
    <row r="3933" spans="2:13" x14ac:dyDescent="0.25">
      <c r="B3933" s="72" t="s">
        <v>12</v>
      </c>
      <c r="C3933" s="72" t="s">
        <v>13</v>
      </c>
      <c r="D3933" s="72" t="s">
        <v>14</v>
      </c>
      <c r="E3933" s="72" t="s">
        <v>79</v>
      </c>
      <c r="F3933" s="73">
        <v>-4322</v>
      </c>
      <c r="G3933" s="72" t="s">
        <v>16</v>
      </c>
      <c r="H3933" s="72" t="s">
        <v>24</v>
      </c>
      <c r="I3933" s="72" t="s">
        <v>48</v>
      </c>
      <c r="J3933" s="72" t="s">
        <v>19</v>
      </c>
      <c r="K3933" s="72" t="s">
        <v>205</v>
      </c>
      <c r="L3933" s="72" t="s">
        <v>206</v>
      </c>
      <c r="M3933" s="72"/>
    </row>
    <row r="3934" spans="2:13" x14ac:dyDescent="0.25">
      <c r="B3934" s="72" t="s">
        <v>12</v>
      </c>
      <c r="C3934" s="72" t="s">
        <v>13</v>
      </c>
      <c r="D3934" s="72" t="s">
        <v>14</v>
      </c>
      <c r="E3934" s="72" t="s">
        <v>123</v>
      </c>
      <c r="F3934" s="73">
        <v>-2446</v>
      </c>
      <c r="G3934" s="72" t="s">
        <v>16</v>
      </c>
      <c r="H3934" s="72" t="s">
        <v>24</v>
      </c>
      <c r="I3934" s="72" t="s">
        <v>18</v>
      </c>
      <c r="J3934" s="72" t="s">
        <v>19</v>
      </c>
      <c r="K3934" s="72" t="s">
        <v>96</v>
      </c>
      <c r="L3934" s="72" t="s">
        <v>318</v>
      </c>
      <c r="M3934" s="72"/>
    </row>
    <row r="3935" spans="2:13" x14ac:dyDescent="0.25">
      <c r="B3935" s="72" t="s">
        <v>12</v>
      </c>
      <c r="C3935" s="72" t="s">
        <v>13</v>
      </c>
      <c r="D3935" s="72" t="s">
        <v>14</v>
      </c>
      <c r="E3935" s="72" t="s">
        <v>152</v>
      </c>
      <c r="F3935" s="73">
        <v>-34038</v>
      </c>
      <c r="G3935" s="72" t="s">
        <v>16</v>
      </c>
      <c r="H3935" s="72" t="s">
        <v>24</v>
      </c>
      <c r="I3935" s="72" t="s">
        <v>18</v>
      </c>
      <c r="J3935" s="72" t="s">
        <v>19</v>
      </c>
      <c r="K3935" s="72" t="s">
        <v>25</v>
      </c>
      <c r="L3935" s="72" t="s">
        <v>410</v>
      </c>
      <c r="M3935" s="72"/>
    </row>
    <row r="3936" spans="2:13" x14ac:dyDescent="0.25">
      <c r="B3936" s="72" t="s">
        <v>12</v>
      </c>
      <c r="C3936" s="72" t="s">
        <v>13</v>
      </c>
      <c r="D3936" s="72" t="s">
        <v>14</v>
      </c>
      <c r="E3936" s="72" t="s">
        <v>258</v>
      </c>
      <c r="F3936" s="73">
        <v>7327350</v>
      </c>
      <c r="G3936" s="72" t="s">
        <v>16</v>
      </c>
      <c r="H3936" s="72" t="s">
        <v>17</v>
      </c>
      <c r="I3936" s="72" t="s">
        <v>18</v>
      </c>
      <c r="J3936" s="72" t="s">
        <v>19</v>
      </c>
      <c r="K3936" s="72" t="s">
        <v>20</v>
      </c>
      <c r="L3936" s="72" t="s">
        <v>181</v>
      </c>
      <c r="M3936" s="72" t="s">
        <v>259</v>
      </c>
    </row>
    <row r="3937" spans="2:13" x14ac:dyDescent="0.25">
      <c r="B3937" s="72" t="s">
        <v>12</v>
      </c>
      <c r="C3937" s="72" t="s">
        <v>13</v>
      </c>
      <c r="D3937" s="72" t="s">
        <v>14</v>
      </c>
      <c r="E3937" s="72" t="s">
        <v>51</v>
      </c>
      <c r="F3937" s="73">
        <v>76150</v>
      </c>
      <c r="G3937" s="72" t="s">
        <v>16</v>
      </c>
      <c r="H3937" s="72" t="s">
        <v>17</v>
      </c>
      <c r="I3937" s="72" t="s">
        <v>18</v>
      </c>
      <c r="J3937" s="72" t="s">
        <v>19</v>
      </c>
      <c r="K3937" s="72" t="s">
        <v>25</v>
      </c>
      <c r="L3937" s="72" t="s">
        <v>159</v>
      </c>
      <c r="M3937" s="72"/>
    </row>
    <row r="3938" spans="2:13" x14ac:dyDescent="0.25">
      <c r="B3938" s="72" t="s">
        <v>12</v>
      </c>
      <c r="C3938" s="72" t="s">
        <v>13</v>
      </c>
      <c r="D3938" s="72" t="s">
        <v>14</v>
      </c>
      <c r="E3938" s="72" t="s">
        <v>79</v>
      </c>
      <c r="F3938" s="73">
        <v>-287</v>
      </c>
      <c r="G3938" s="72" t="s">
        <v>16</v>
      </c>
      <c r="H3938" s="72" t="s">
        <v>24</v>
      </c>
      <c r="I3938" s="72" t="s">
        <v>48</v>
      </c>
      <c r="J3938" s="72" t="s">
        <v>19</v>
      </c>
      <c r="K3938" s="72" t="s">
        <v>37</v>
      </c>
      <c r="L3938" s="72" t="s">
        <v>193</v>
      </c>
      <c r="M3938" s="72"/>
    </row>
    <row r="3939" spans="2:13" x14ac:dyDescent="0.25">
      <c r="B3939" s="72" t="s">
        <v>12</v>
      </c>
      <c r="C3939" s="72" t="s">
        <v>13</v>
      </c>
      <c r="D3939" s="72" t="s">
        <v>14</v>
      </c>
      <c r="E3939" s="72" t="s">
        <v>132</v>
      </c>
      <c r="F3939" s="73">
        <v>35265</v>
      </c>
      <c r="G3939" s="72" t="s">
        <v>16</v>
      </c>
      <c r="H3939" s="72" t="s">
        <v>24</v>
      </c>
      <c r="I3939" s="72" t="s">
        <v>18</v>
      </c>
      <c r="J3939" s="72" t="s">
        <v>19</v>
      </c>
      <c r="K3939" s="72" t="s">
        <v>49</v>
      </c>
      <c r="L3939" s="72" t="s">
        <v>209</v>
      </c>
      <c r="M3939" s="72" t="s">
        <v>67</v>
      </c>
    </row>
    <row r="3940" spans="2:13" x14ac:dyDescent="0.25">
      <c r="B3940" s="72" t="s">
        <v>12</v>
      </c>
      <c r="C3940" s="72" t="s">
        <v>13</v>
      </c>
      <c r="D3940" s="72" t="s">
        <v>14</v>
      </c>
      <c r="E3940" s="72" t="s">
        <v>51</v>
      </c>
      <c r="F3940" s="73">
        <v>35142</v>
      </c>
      <c r="G3940" s="72" t="s">
        <v>16</v>
      </c>
      <c r="H3940" s="72" t="s">
        <v>24</v>
      </c>
      <c r="I3940" s="72" t="s">
        <v>18</v>
      </c>
      <c r="J3940" s="72" t="s">
        <v>19</v>
      </c>
      <c r="K3940" s="72" t="s">
        <v>25</v>
      </c>
      <c r="L3940" s="72" t="s">
        <v>680</v>
      </c>
      <c r="M3940" s="72"/>
    </row>
    <row r="3941" spans="2:13" x14ac:dyDescent="0.25">
      <c r="B3941" s="72" t="s">
        <v>12</v>
      </c>
      <c r="C3941" s="72" t="s">
        <v>13</v>
      </c>
      <c r="D3941" s="72" t="s">
        <v>14</v>
      </c>
      <c r="E3941" s="72" t="s">
        <v>39</v>
      </c>
      <c r="F3941" s="73">
        <v>-23883</v>
      </c>
      <c r="G3941" s="72" t="s">
        <v>16</v>
      </c>
      <c r="H3941" s="72" t="s">
        <v>24</v>
      </c>
      <c r="I3941" s="72" t="s">
        <v>18</v>
      </c>
      <c r="J3941" s="72" t="s">
        <v>19</v>
      </c>
      <c r="K3941" s="72" t="s">
        <v>37</v>
      </c>
      <c r="L3941" s="72" t="s">
        <v>129</v>
      </c>
      <c r="M3941" s="72"/>
    </row>
    <row r="3942" spans="2:13" x14ac:dyDescent="0.25">
      <c r="B3942" s="72" t="s">
        <v>12</v>
      </c>
      <c r="C3942" s="72" t="s">
        <v>13</v>
      </c>
      <c r="D3942" s="72" t="s">
        <v>14</v>
      </c>
      <c r="E3942" s="72" t="s">
        <v>30</v>
      </c>
      <c r="F3942" s="73">
        <v>-6603</v>
      </c>
      <c r="G3942" s="72" t="s">
        <v>16</v>
      </c>
      <c r="H3942" s="72" t="s">
        <v>24</v>
      </c>
      <c r="I3942" s="72" t="s">
        <v>18</v>
      </c>
      <c r="J3942" s="72" t="s">
        <v>19</v>
      </c>
      <c r="K3942" s="72" t="s">
        <v>185</v>
      </c>
      <c r="L3942" s="72" t="s">
        <v>217</v>
      </c>
      <c r="M3942" s="72"/>
    </row>
    <row r="3943" spans="2:13" x14ac:dyDescent="0.25">
      <c r="B3943" s="72" t="s">
        <v>12</v>
      </c>
      <c r="C3943" s="72" t="s">
        <v>13</v>
      </c>
      <c r="D3943" s="72" t="s">
        <v>14</v>
      </c>
      <c r="E3943" s="72" t="s">
        <v>79</v>
      </c>
      <c r="F3943" s="73">
        <v>-121139</v>
      </c>
      <c r="G3943" s="72" t="s">
        <v>16</v>
      </c>
      <c r="H3943" s="72" t="s">
        <v>24</v>
      </c>
      <c r="I3943" s="72" t="s">
        <v>18</v>
      </c>
      <c r="J3943" s="72" t="s">
        <v>19</v>
      </c>
      <c r="K3943" s="72" t="s">
        <v>96</v>
      </c>
      <c r="L3943" s="72" t="s">
        <v>141</v>
      </c>
      <c r="M3943" s="72"/>
    </row>
    <row r="3944" spans="2:13" x14ac:dyDescent="0.25">
      <c r="B3944" s="72" t="s">
        <v>12</v>
      </c>
      <c r="C3944" s="72" t="s">
        <v>13</v>
      </c>
      <c r="D3944" s="72" t="s">
        <v>14</v>
      </c>
      <c r="E3944" s="72" t="s">
        <v>187</v>
      </c>
      <c r="F3944" s="73">
        <v>20551023</v>
      </c>
      <c r="G3944" s="72" t="s">
        <v>16</v>
      </c>
      <c r="H3944" s="72" t="s">
        <v>24</v>
      </c>
      <c r="I3944" s="72" t="s">
        <v>18</v>
      </c>
      <c r="J3944" s="72" t="s">
        <v>19</v>
      </c>
      <c r="K3944" s="72" t="s">
        <v>63</v>
      </c>
      <c r="L3944" s="72" t="s">
        <v>439</v>
      </c>
      <c r="M3944" s="72" t="s">
        <v>47</v>
      </c>
    </row>
    <row r="3945" spans="2:13" x14ac:dyDescent="0.25">
      <c r="B3945" s="72" t="s">
        <v>12</v>
      </c>
      <c r="C3945" s="72" t="s">
        <v>13</v>
      </c>
      <c r="D3945" s="72" t="s">
        <v>14</v>
      </c>
      <c r="E3945" s="72" t="s">
        <v>41</v>
      </c>
      <c r="F3945" s="73">
        <v>-14482</v>
      </c>
      <c r="G3945" s="72" t="s">
        <v>16</v>
      </c>
      <c r="H3945" s="72" t="s">
        <v>24</v>
      </c>
      <c r="I3945" s="72" t="s">
        <v>18</v>
      </c>
      <c r="J3945" s="72" t="s">
        <v>19</v>
      </c>
      <c r="K3945" s="72" t="s">
        <v>99</v>
      </c>
      <c r="L3945" s="72" t="s">
        <v>490</v>
      </c>
      <c r="M3945" s="72"/>
    </row>
    <row r="3946" spans="2:13" x14ac:dyDescent="0.25">
      <c r="B3946" s="72" t="s">
        <v>12</v>
      </c>
      <c r="C3946" s="72" t="s">
        <v>13</v>
      </c>
      <c r="D3946" s="72" t="s">
        <v>14</v>
      </c>
      <c r="E3946" s="72" t="s">
        <v>51</v>
      </c>
      <c r="F3946" s="73">
        <v>19446</v>
      </c>
      <c r="G3946" s="72" t="s">
        <v>16</v>
      </c>
      <c r="H3946" s="72" t="s">
        <v>24</v>
      </c>
      <c r="I3946" s="72" t="s">
        <v>18</v>
      </c>
      <c r="J3946" s="72" t="s">
        <v>19</v>
      </c>
      <c r="K3946" s="72" t="s">
        <v>37</v>
      </c>
      <c r="L3946" s="72" t="s">
        <v>106</v>
      </c>
      <c r="M3946" s="72"/>
    </row>
    <row r="3947" spans="2:13" x14ac:dyDescent="0.25">
      <c r="B3947" s="72" t="s">
        <v>12</v>
      </c>
      <c r="C3947" s="72" t="s">
        <v>13</v>
      </c>
      <c r="D3947" s="72" t="s">
        <v>14</v>
      </c>
      <c r="E3947" s="72" t="s">
        <v>39</v>
      </c>
      <c r="F3947" s="73">
        <v>-2365</v>
      </c>
      <c r="G3947" s="72" t="s">
        <v>16</v>
      </c>
      <c r="H3947" s="72" t="s">
        <v>17</v>
      </c>
      <c r="I3947" s="72" t="s">
        <v>48</v>
      </c>
      <c r="J3947" s="72" t="s">
        <v>19</v>
      </c>
      <c r="K3947" s="72" t="s">
        <v>20</v>
      </c>
      <c r="L3947" s="72" t="s">
        <v>417</v>
      </c>
      <c r="M3947" s="72"/>
    </row>
    <row r="3948" spans="2:13" x14ac:dyDescent="0.25">
      <c r="B3948" s="72" t="s">
        <v>12</v>
      </c>
      <c r="C3948" s="72" t="s">
        <v>13</v>
      </c>
      <c r="D3948" s="72" t="s">
        <v>14</v>
      </c>
      <c r="E3948" s="72" t="s">
        <v>156</v>
      </c>
      <c r="F3948" s="73">
        <v>69697</v>
      </c>
      <c r="G3948" s="72" t="s">
        <v>16</v>
      </c>
      <c r="H3948" s="72" t="s">
        <v>24</v>
      </c>
      <c r="I3948" s="72" t="s">
        <v>18</v>
      </c>
      <c r="J3948" s="72" t="s">
        <v>19</v>
      </c>
      <c r="K3948" s="72" t="s">
        <v>37</v>
      </c>
      <c r="L3948" s="72" t="s">
        <v>38</v>
      </c>
      <c r="M3948" s="72"/>
    </row>
    <row r="3949" spans="2:13" x14ac:dyDescent="0.25">
      <c r="B3949" s="72" t="s">
        <v>12</v>
      </c>
      <c r="C3949" s="72" t="s">
        <v>13</v>
      </c>
      <c r="D3949" s="72" t="s">
        <v>14</v>
      </c>
      <c r="E3949" s="72" t="s">
        <v>152</v>
      </c>
      <c r="F3949" s="73">
        <v>-2887</v>
      </c>
      <c r="G3949" s="72" t="s">
        <v>16</v>
      </c>
      <c r="H3949" s="72" t="s">
        <v>24</v>
      </c>
      <c r="I3949" s="72" t="s">
        <v>18</v>
      </c>
      <c r="J3949" s="72" t="s">
        <v>19</v>
      </c>
      <c r="K3949" s="72" t="s">
        <v>25</v>
      </c>
      <c r="L3949" s="72" t="s">
        <v>128</v>
      </c>
      <c r="M3949" s="72"/>
    </row>
    <row r="3950" spans="2:13" x14ac:dyDescent="0.25">
      <c r="B3950" s="72" t="s">
        <v>12</v>
      </c>
      <c r="C3950" s="72" t="s">
        <v>13</v>
      </c>
      <c r="D3950" s="72" t="s">
        <v>14</v>
      </c>
      <c r="E3950" s="72" t="s">
        <v>79</v>
      </c>
      <c r="F3950" s="73">
        <v>-480</v>
      </c>
      <c r="G3950" s="72" t="s">
        <v>16</v>
      </c>
      <c r="H3950" s="72" t="s">
        <v>24</v>
      </c>
      <c r="I3950" s="72" t="s">
        <v>18</v>
      </c>
      <c r="J3950" s="72" t="s">
        <v>19</v>
      </c>
      <c r="K3950" s="72" t="s">
        <v>117</v>
      </c>
      <c r="L3950" s="72" t="s">
        <v>654</v>
      </c>
      <c r="M3950" s="72"/>
    </row>
    <row r="3951" spans="2:13" x14ac:dyDescent="0.25">
      <c r="B3951" s="72" t="s">
        <v>12</v>
      </c>
      <c r="C3951" s="72" t="s">
        <v>13</v>
      </c>
      <c r="D3951" s="72" t="s">
        <v>14</v>
      </c>
      <c r="E3951" s="72" t="s">
        <v>68</v>
      </c>
      <c r="F3951" s="73">
        <v>-11177</v>
      </c>
      <c r="G3951" s="72" t="s">
        <v>16</v>
      </c>
      <c r="H3951" s="72" t="s">
        <v>24</v>
      </c>
      <c r="I3951" s="72" t="s">
        <v>18</v>
      </c>
      <c r="J3951" s="72" t="s">
        <v>19</v>
      </c>
      <c r="K3951" s="72" t="s">
        <v>75</v>
      </c>
      <c r="L3951" s="72" t="s">
        <v>341</v>
      </c>
      <c r="M3951" s="72"/>
    </row>
    <row r="3952" spans="2:13" x14ac:dyDescent="0.25">
      <c r="B3952" s="72" t="s">
        <v>12</v>
      </c>
      <c r="C3952" s="72" t="s">
        <v>13</v>
      </c>
      <c r="D3952" s="72" t="s">
        <v>14</v>
      </c>
      <c r="E3952" s="72" t="s">
        <v>94</v>
      </c>
      <c r="F3952" s="73">
        <v>396</v>
      </c>
      <c r="G3952" s="72" t="s">
        <v>16</v>
      </c>
      <c r="H3952" s="72" t="s">
        <v>24</v>
      </c>
      <c r="I3952" s="72" t="s">
        <v>18</v>
      </c>
      <c r="J3952" s="72" t="s">
        <v>19</v>
      </c>
      <c r="K3952" s="72" t="s">
        <v>25</v>
      </c>
      <c r="L3952" s="72" t="s">
        <v>477</v>
      </c>
      <c r="M3952" s="72"/>
    </row>
    <row r="3953" spans="2:13" x14ac:dyDescent="0.25">
      <c r="B3953" s="72" t="s">
        <v>12</v>
      </c>
      <c r="C3953" s="72" t="s">
        <v>13</v>
      </c>
      <c r="D3953" s="72" t="s">
        <v>14</v>
      </c>
      <c r="E3953" s="72" t="s">
        <v>85</v>
      </c>
      <c r="F3953" s="73">
        <v>25045</v>
      </c>
      <c r="G3953" s="72" t="s">
        <v>16</v>
      </c>
      <c r="H3953" s="72" t="s">
        <v>24</v>
      </c>
      <c r="I3953" s="72" t="s">
        <v>18</v>
      </c>
      <c r="J3953" s="72" t="s">
        <v>19</v>
      </c>
      <c r="K3953" s="72" t="s">
        <v>25</v>
      </c>
      <c r="L3953" s="72" t="s">
        <v>448</v>
      </c>
      <c r="M3953" s="72"/>
    </row>
    <row r="3954" spans="2:13" x14ac:dyDescent="0.25">
      <c r="B3954" s="72" t="s">
        <v>12</v>
      </c>
      <c r="C3954" s="72" t="s">
        <v>13</v>
      </c>
      <c r="D3954" s="72" t="s">
        <v>14</v>
      </c>
      <c r="E3954" s="72" t="s">
        <v>55</v>
      </c>
      <c r="F3954" s="73">
        <v>3401866</v>
      </c>
      <c r="G3954" s="72" t="s">
        <v>16</v>
      </c>
      <c r="H3954" s="72" t="s">
        <v>24</v>
      </c>
      <c r="I3954" s="72" t="s">
        <v>18</v>
      </c>
      <c r="J3954" s="72" t="s">
        <v>19</v>
      </c>
      <c r="K3954" s="72" t="s">
        <v>25</v>
      </c>
      <c r="L3954" s="72" t="s">
        <v>459</v>
      </c>
      <c r="M3954" s="72" t="s">
        <v>57</v>
      </c>
    </row>
    <row r="3955" spans="2:13" x14ac:dyDescent="0.25">
      <c r="B3955" s="72" t="s">
        <v>12</v>
      </c>
      <c r="C3955" s="72" t="s">
        <v>13</v>
      </c>
      <c r="D3955" s="72" t="s">
        <v>14</v>
      </c>
      <c r="E3955" s="72" t="s">
        <v>41</v>
      </c>
      <c r="F3955" s="73">
        <v>-6420</v>
      </c>
      <c r="G3955" s="72" t="s">
        <v>16</v>
      </c>
      <c r="H3955" s="72" t="s">
        <v>24</v>
      </c>
      <c r="I3955" s="72" t="s">
        <v>18</v>
      </c>
      <c r="J3955" s="72" t="s">
        <v>19</v>
      </c>
      <c r="K3955" s="72" t="s">
        <v>37</v>
      </c>
      <c r="L3955" s="72" t="s">
        <v>274</v>
      </c>
      <c r="M3955" s="72"/>
    </row>
    <row r="3956" spans="2:13" x14ac:dyDescent="0.25">
      <c r="B3956" s="72" t="s">
        <v>12</v>
      </c>
      <c r="C3956" s="72" t="s">
        <v>13</v>
      </c>
      <c r="D3956" s="72" t="s">
        <v>14</v>
      </c>
      <c r="E3956" s="72" t="s">
        <v>83</v>
      </c>
      <c r="F3956" s="73">
        <v>4382</v>
      </c>
      <c r="G3956" s="72" t="s">
        <v>16</v>
      </c>
      <c r="H3956" s="72" t="s">
        <v>17</v>
      </c>
      <c r="I3956" s="72" t="s">
        <v>18</v>
      </c>
      <c r="J3956" s="72" t="s">
        <v>19</v>
      </c>
      <c r="K3956" s="72" t="s">
        <v>25</v>
      </c>
      <c r="L3956" s="72" t="s">
        <v>566</v>
      </c>
      <c r="M3956" s="72"/>
    </row>
    <row r="3957" spans="2:13" x14ac:dyDescent="0.25">
      <c r="B3957" s="72" t="s">
        <v>12</v>
      </c>
      <c r="C3957" s="72" t="s">
        <v>13</v>
      </c>
      <c r="D3957" s="72" t="s">
        <v>14</v>
      </c>
      <c r="E3957" s="72" t="s">
        <v>152</v>
      </c>
      <c r="F3957" s="73">
        <v>-11376</v>
      </c>
      <c r="G3957" s="72" t="s">
        <v>16</v>
      </c>
      <c r="H3957" s="72" t="s">
        <v>17</v>
      </c>
      <c r="I3957" s="72" t="s">
        <v>18</v>
      </c>
      <c r="J3957" s="72" t="s">
        <v>19</v>
      </c>
      <c r="K3957" s="72" t="s">
        <v>25</v>
      </c>
      <c r="L3957" s="72" t="s">
        <v>230</v>
      </c>
      <c r="M3957" s="72"/>
    </row>
    <row r="3958" spans="2:13" x14ac:dyDescent="0.25">
      <c r="B3958" s="72" t="s">
        <v>12</v>
      </c>
      <c r="C3958" s="72" t="s">
        <v>13</v>
      </c>
      <c r="D3958" s="72" t="s">
        <v>14</v>
      </c>
      <c r="E3958" s="72" t="s">
        <v>39</v>
      </c>
      <c r="F3958" s="73">
        <v>-87009</v>
      </c>
      <c r="G3958" s="72" t="s">
        <v>16</v>
      </c>
      <c r="H3958" s="72" t="s">
        <v>17</v>
      </c>
      <c r="I3958" s="72" t="s">
        <v>18</v>
      </c>
      <c r="J3958" s="72" t="s">
        <v>19</v>
      </c>
      <c r="K3958" s="72" t="s">
        <v>49</v>
      </c>
      <c r="L3958" s="72" t="s">
        <v>255</v>
      </c>
      <c r="M3958" s="72"/>
    </row>
    <row r="3959" spans="2:13" x14ac:dyDescent="0.25">
      <c r="B3959" s="72" t="s">
        <v>12</v>
      </c>
      <c r="C3959" s="72" t="s">
        <v>13</v>
      </c>
      <c r="D3959" s="72" t="s">
        <v>14</v>
      </c>
      <c r="E3959" s="72" t="s">
        <v>58</v>
      </c>
      <c r="F3959" s="73">
        <v>107855</v>
      </c>
      <c r="G3959" s="72" t="s">
        <v>16</v>
      </c>
      <c r="H3959" s="72" t="s">
        <v>24</v>
      </c>
      <c r="I3959" s="72" t="s">
        <v>18</v>
      </c>
      <c r="J3959" s="72" t="s">
        <v>19</v>
      </c>
      <c r="K3959" s="72" t="s">
        <v>130</v>
      </c>
      <c r="L3959" s="72" t="s">
        <v>147</v>
      </c>
      <c r="M3959" s="72" t="s">
        <v>29</v>
      </c>
    </row>
    <row r="3960" spans="2:13" x14ac:dyDescent="0.25">
      <c r="B3960" s="72" t="s">
        <v>12</v>
      </c>
      <c r="C3960" s="72" t="s">
        <v>13</v>
      </c>
      <c r="D3960" s="72" t="s">
        <v>14</v>
      </c>
      <c r="E3960" s="72" t="s">
        <v>79</v>
      </c>
      <c r="F3960" s="73">
        <v>-56496</v>
      </c>
      <c r="G3960" s="72" t="s">
        <v>16</v>
      </c>
      <c r="H3960" s="72" t="s">
        <v>24</v>
      </c>
      <c r="I3960" s="72" t="s">
        <v>18</v>
      </c>
      <c r="J3960" s="72" t="s">
        <v>19</v>
      </c>
      <c r="K3960" s="72" t="s">
        <v>185</v>
      </c>
      <c r="L3960" s="72" t="s">
        <v>440</v>
      </c>
      <c r="M3960" s="72"/>
    </row>
    <row r="3961" spans="2:13" x14ac:dyDescent="0.25">
      <c r="B3961" s="72" t="s">
        <v>12</v>
      </c>
      <c r="C3961" s="72" t="s">
        <v>13</v>
      </c>
      <c r="D3961" s="72" t="s">
        <v>14</v>
      </c>
      <c r="E3961" s="72" t="s">
        <v>79</v>
      </c>
      <c r="F3961" s="73">
        <v>-37</v>
      </c>
      <c r="G3961" s="72" t="s">
        <v>16</v>
      </c>
      <c r="H3961" s="72" t="s">
        <v>17</v>
      </c>
      <c r="I3961" s="72" t="s">
        <v>48</v>
      </c>
      <c r="J3961" s="72" t="s">
        <v>19</v>
      </c>
      <c r="K3961" s="72" t="s">
        <v>25</v>
      </c>
      <c r="L3961" s="72" t="s">
        <v>508</v>
      </c>
      <c r="M3961" s="72"/>
    </row>
    <row r="3962" spans="2:13" x14ac:dyDescent="0.25">
      <c r="B3962" s="72" t="s">
        <v>12</v>
      </c>
      <c r="C3962" s="72" t="s">
        <v>13</v>
      </c>
      <c r="D3962" s="72" t="s">
        <v>14</v>
      </c>
      <c r="E3962" s="72" t="s">
        <v>33</v>
      </c>
      <c r="F3962" s="73">
        <v>71149</v>
      </c>
      <c r="G3962" s="72" t="s">
        <v>16</v>
      </c>
      <c r="H3962" s="72" t="s">
        <v>17</v>
      </c>
      <c r="I3962" s="72" t="s">
        <v>18</v>
      </c>
      <c r="J3962" s="72" t="s">
        <v>19</v>
      </c>
      <c r="K3962" s="72" t="s">
        <v>25</v>
      </c>
      <c r="L3962" s="72" t="s">
        <v>406</v>
      </c>
      <c r="M3962" s="72" t="s">
        <v>35</v>
      </c>
    </row>
    <row r="3963" spans="2:13" x14ac:dyDescent="0.25">
      <c r="B3963" s="72" t="s">
        <v>12</v>
      </c>
      <c r="C3963" s="72" t="s">
        <v>13</v>
      </c>
      <c r="D3963" s="72" t="s">
        <v>14</v>
      </c>
      <c r="E3963" s="72" t="s">
        <v>58</v>
      </c>
      <c r="F3963" s="73">
        <v>15848</v>
      </c>
      <c r="G3963" s="72" t="s">
        <v>16</v>
      </c>
      <c r="H3963" s="72" t="s">
        <v>24</v>
      </c>
      <c r="I3963" s="72" t="s">
        <v>48</v>
      </c>
      <c r="J3963" s="72" t="s">
        <v>19</v>
      </c>
      <c r="K3963" s="72" t="s">
        <v>37</v>
      </c>
      <c r="L3963" s="72" t="s">
        <v>86</v>
      </c>
      <c r="M3963" s="72" t="s">
        <v>112</v>
      </c>
    </row>
    <row r="3964" spans="2:13" x14ac:dyDescent="0.25">
      <c r="B3964" s="72" t="s">
        <v>12</v>
      </c>
      <c r="C3964" s="72" t="s">
        <v>13</v>
      </c>
      <c r="D3964" s="72" t="s">
        <v>14</v>
      </c>
      <c r="E3964" s="72" t="s">
        <v>51</v>
      </c>
      <c r="F3964" s="73">
        <v>2083768</v>
      </c>
      <c r="G3964" s="72" t="s">
        <v>16</v>
      </c>
      <c r="H3964" s="72" t="s">
        <v>24</v>
      </c>
      <c r="I3964" s="72" t="s">
        <v>18</v>
      </c>
      <c r="J3964" s="72" t="s">
        <v>19</v>
      </c>
      <c r="K3964" s="72" t="s">
        <v>37</v>
      </c>
      <c r="L3964" s="72" t="s">
        <v>588</v>
      </c>
      <c r="M3964" s="72"/>
    </row>
    <row r="3965" spans="2:13" x14ac:dyDescent="0.25">
      <c r="B3965" s="72" t="s">
        <v>12</v>
      </c>
      <c r="C3965" s="72" t="s">
        <v>13</v>
      </c>
      <c r="D3965" s="72" t="s">
        <v>14</v>
      </c>
      <c r="E3965" s="72" t="s">
        <v>68</v>
      </c>
      <c r="F3965" s="73">
        <v>-374252</v>
      </c>
      <c r="G3965" s="72" t="s">
        <v>16</v>
      </c>
      <c r="H3965" s="72" t="s">
        <v>24</v>
      </c>
      <c r="I3965" s="72" t="s">
        <v>18</v>
      </c>
      <c r="J3965" s="72" t="s">
        <v>19</v>
      </c>
      <c r="K3965" s="72" t="s">
        <v>49</v>
      </c>
      <c r="L3965" s="72" t="s">
        <v>73</v>
      </c>
      <c r="M3965" s="72"/>
    </row>
    <row r="3966" spans="2:13" x14ac:dyDescent="0.25">
      <c r="B3966" s="72" t="s">
        <v>12</v>
      </c>
      <c r="C3966" s="72" t="s">
        <v>13</v>
      </c>
      <c r="D3966" s="72" t="s">
        <v>14</v>
      </c>
      <c r="E3966" s="72" t="s">
        <v>23</v>
      </c>
      <c r="F3966" s="73">
        <v>-405480</v>
      </c>
      <c r="G3966" s="72" t="s">
        <v>16</v>
      </c>
      <c r="H3966" s="72" t="s">
        <v>17</v>
      </c>
      <c r="I3966" s="72" t="s">
        <v>18</v>
      </c>
      <c r="J3966" s="72" t="s">
        <v>19</v>
      </c>
      <c r="K3966" s="72" t="s">
        <v>37</v>
      </c>
      <c r="L3966" s="72" t="s">
        <v>38</v>
      </c>
      <c r="M3966" s="72"/>
    </row>
    <row r="3967" spans="2:13" x14ac:dyDescent="0.25">
      <c r="B3967" s="72" t="s">
        <v>12</v>
      </c>
      <c r="C3967" s="72" t="s">
        <v>13</v>
      </c>
      <c r="D3967" s="72" t="s">
        <v>14</v>
      </c>
      <c r="E3967" s="72" t="s">
        <v>39</v>
      </c>
      <c r="F3967" s="73">
        <v>-7006</v>
      </c>
      <c r="G3967" s="72" t="s">
        <v>16</v>
      </c>
      <c r="H3967" s="72" t="s">
        <v>24</v>
      </c>
      <c r="I3967" s="72" t="s">
        <v>18</v>
      </c>
      <c r="J3967" s="72" t="s">
        <v>19</v>
      </c>
      <c r="K3967" s="72" t="s">
        <v>25</v>
      </c>
      <c r="L3967" s="72" t="s">
        <v>101</v>
      </c>
      <c r="M3967" s="72"/>
    </row>
    <row r="3968" spans="2:13" x14ac:dyDescent="0.25">
      <c r="B3968" s="72" t="s">
        <v>12</v>
      </c>
      <c r="C3968" s="72" t="s">
        <v>13</v>
      </c>
      <c r="D3968" s="72" t="s">
        <v>14</v>
      </c>
      <c r="E3968" s="72" t="s">
        <v>41</v>
      </c>
      <c r="F3968" s="73">
        <v>-323</v>
      </c>
      <c r="G3968" s="72" t="s">
        <v>16</v>
      </c>
      <c r="H3968" s="72" t="s">
        <v>24</v>
      </c>
      <c r="I3968" s="72" t="s">
        <v>18</v>
      </c>
      <c r="J3968" s="72" t="s">
        <v>19</v>
      </c>
      <c r="K3968" s="72" t="s">
        <v>37</v>
      </c>
      <c r="L3968" s="72" t="s">
        <v>175</v>
      </c>
      <c r="M3968" s="72"/>
    </row>
    <row r="3969" spans="2:13" x14ac:dyDescent="0.25">
      <c r="B3969" s="72" t="s">
        <v>12</v>
      </c>
      <c r="C3969" s="72" t="s">
        <v>13</v>
      </c>
      <c r="D3969" s="72" t="s">
        <v>14</v>
      </c>
      <c r="E3969" s="72" t="s">
        <v>39</v>
      </c>
      <c r="F3969" s="73">
        <v>-317</v>
      </c>
      <c r="G3969" s="72" t="s">
        <v>16</v>
      </c>
      <c r="H3969" s="72" t="s">
        <v>17</v>
      </c>
      <c r="I3969" s="72" t="s">
        <v>18</v>
      </c>
      <c r="J3969" s="72" t="s">
        <v>19</v>
      </c>
      <c r="K3969" s="72" t="s">
        <v>25</v>
      </c>
      <c r="L3969" s="72" t="s">
        <v>552</v>
      </c>
      <c r="M3969" s="72"/>
    </row>
    <row r="3970" spans="2:13" x14ac:dyDescent="0.25">
      <c r="B3970" s="72" t="s">
        <v>12</v>
      </c>
      <c r="C3970" s="72" t="s">
        <v>13</v>
      </c>
      <c r="D3970" s="72" t="s">
        <v>14</v>
      </c>
      <c r="E3970" s="72" t="s">
        <v>146</v>
      </c>
      <c r="F3970" s="73">
        <v>-8453</v>
      </c>
      <c r="G3970" s="72" t="s">
        <v>16</v>
      </c>
      <c r="H3970" s="72" t="s">
        <v>24</v>
      </c>
      <c r="I3970" s="72" t="s">
        <v>18</v>
      </c>
      <c r="J3970" s="72" t="s">
        <v>19</v>
      </c>
      <c r="K3970" s="72" t="s">
        <v>49</v>
      </c>
      <c r="L3970" s="72" t="s">
        <v>288</v>
      </c>
      <c r="M3970" s="72"/>
    </row>
    <row r="3971" spans="2:13" x14ac:dyDescent="0.25">
      <c r="B3971" s="72" t="s">
        <v>12</v>
      </c>
      <c r="C3971" s="72" t="s">
        <v>13</v>
      </c>
      <c r="D3971" s="72" t="s">
        <v>14</v>
      </c>
      <c r="E3971" s="72" t="s">
        <v>79</v>
      </c>
      <c r="F3971" s="73">
        <v>-7</v>
      </c>
      <c r="G3971" s="72" t="s">
        <v>16</v>
      </c>
      <c r="H3971" s="72" t="s">
        <v>24</v>
      </c>
      <c r="I3971" s="72" t="s">
        <v>18</v>
      </c>
      <c r="J3971" s="72" t="s">
        <v>227</v>
      </c>
      <c r="K3971" s="72" t="s">
        <v>37</v>
      </c>
      <c r="L3971" s="72" t="s">
        <v>342</v>
      </c>
      <c r="M3971" s="72"/>
    </row>
    <row r="3972" spans="2:13" x14ac:dyDescent="0.25">
      <c r="B3972" s="72" t="s">
        <v>12</v>
      </c>
      <c r="C3972" s="72" t="s">
        <v>13</v>
      </c>
      <c r="D3972" s="72" t="s">
        <v>14</v>
      </c>
      <c r="E3972" s="72" t="s">
        <v>51</v>
      </c>
      <c r="F3972" s="73">
        <v>130813</v>
      </c>
      <c r="G3972" s="72" t="s">
        <v>16</v>
      </c>
      <c r="H3972" s="72" t="s">
        <v>17</v>
      </c>
      <c r="I3972" s="72" t="s">
        <v>18</v>
      </c>
      <c r="J3972" s="72" t="s">
        <v>19</v>
      </c>
      <c r="K3972" s="72" t="s">
        <v>37</v>
      </c>
      <c r="L3972" s="72" t="s">
        <v>551</v>
      </c>
      <c r="M3972" s="72"/>
    </row>
    <row r="3973" spans="2:13" x14ac:dyDescent="0.25">
      <c r="B3973" s="72" t="s">
        <v>12</v>
      </c>
      <c r="C3973" s="72" t="s">
        <v>13</v>
      </c>
      <c r="D3973" s="72" t="s">
        <v>14</v>
      </c>
      <c r="E3973" s="72" t="s">
        <v>790</v>
      </c>
      <c r="F3973" s="73">
        <v>4442523</v>
      </c>
      <c r="G3973" s="72" t="s">
        <v>16</v>
      </c>
      <c r="H3973" s="72" t="s">
        <v>24</v>
      </c>
      <c r="I3973" s="72" t="s">
        <v>18</v>
      </c>
      <c r="J3973" s="72" t="s">
        <v>19</v>
      </c>
      <c r="K3973" s="72" t="s">
        <v>99</v>
      </c>
      <c r="L3973" s="72" t="s">
        <v>242</v>
      </c>
      <c r="M3973" s="72" t="s">
        <v>719</v>
      </c>
    </row>
    <row r="3974" spans="2:13" x14ac:dyDescent="0.25">
      <c r="B3974" s="72" t="s">
        <v>12</v>
      </c>
      <c r="C3974" s="72" t="s">
        <v>13</v>
      </c>
      <c r="D3974" s="72" t="s">
        <v>14</v>
      </c>
      <c r="E3974" s="72" t="s">
        <v>74</v>
      </c>
      <c r="F3974" s="73">
        <v>11954</v>
      </c>
      <c r="G3974" s="72" t="s">
        <v>16</v>
      </c>
      <c r="H3974" s="72" t="s">
        <v>24</v>
      </c>
      <c r="I3974" s="72" t="s">
        <v>18</v>
      </c>
      <c r="J3974" s="72" t="s">
        <v>19</v>
      </c>
      <c r="K3974" s="72" t="s">
        <v>102</v>
      </c>
      <c r="L3974" s="72" t="s">
        <v>103</v>
      </c>
      <c r="M3974" s="72" t="s">
        <v>57</v>
      </c>
    </row>
    <row r="3975" spans="2:13" x14ac:dyDescent="0.25">
      <c r="B3975" s="72" t="s">
        <v>12</v>
      </c>
      <c r="C3975" s="72" t="s">
        <v>13</v>
      </c>
      <c r="D3975" s="72" t="s">
        <v>14</v>
      </c>
      <c r="E3975" s="72" t="s">
        <v>81</v>
      </c>
      <c r="F3975" s="73">
        <v>23181</v>
      </c>
      <c r="G3975" s="72" t="s">
        <v>16</v>
      </c>
      <c r="H3975" s="72" t="s">
        <v>17</v>
      </c>
      <c r="I3975" s="72" t="s">
        <v>18</v>
      </c>
      <c r="J3975" s="72" t="s">
        <v>19</v>
      </c>
      <c r="K3975" s="72" t="s">
        <v>25</v>
      </c>
      <c r="L3975" s="72" t="s">
        <v>433</v>
      </c>
      <c r="M3975" s="72" t="s">
        <v>47</v>
      </c>
    </row>
    <row r="3976" spans="2:13" x14ac:dyDescent="0.25">
      <c r="B3976" s="72" t="s">
        <v>12</v>
      </c>
      <c r="C3976" s="72" t="s">
        <v>13</v>
      </c>
      <c r="D3976" s="72" t="s">
        <v>14</v>
      </c>
      <c r="E3976" s="72" t="s">
        <v>36</v>
      </c>
      <c r="F3976" s="73">
        <v>2608</v>
      </c>
      <c r="G3976" s="72" t="s">
        <v>16</v>
      </c>
      <c r="H3976" s="72" t="s">
        <v>17</v>
      </c>
      <c r="I3976" s="72" t="s">
        <v>18</v>
      </c>
      <c r="J3976" s="72" t="s">
        <v>19</v>
      </c>
      <c r="K3976" s="72" t="s">
        <v>25</v>
      </c>
      <c r="L3976" s="72" t="s">
        <v>201</v>
      </c>
      <c r="M3976" s="72" t="s">
        <v>112</v>
      </c>
    </row>
    <row r="3977" spans="2:13" x14ac:dyDescent="0.25">
      <c r="B3977" s="72" t="s">
        <v>12</v>
      </c>
      <c r="C3977" s="72" t="s">
        <v>13</v>
      </c>
      <c r="D3977" s="72" t="s">
        <v>14</v>
      </c>
      <c r="E3977" s="72" t="s">
        <v>667</v>
      </c>
      <c r="F3977" s="73">
        <v>24366855</v>
      </c>
      <c r="G3977" s="72" t="s">
        <v>16</v>
      </c>
      <c r="H3977" s="72" t="s">
        <v>24</v>
      </c>
      <c r="I3977" s="72" t="s">
        <v>18</v>
      </c>
      <c r="J3977" s="72" t="s">
        <v>19</v>
      </c>
      <c r="K3977" s="72"/>
      <c r="L3977" s="72"/>
      <c r="M3977" s="72" t="s">
        <v>184</v>
      </c>
    </row>
    <row r="3978" spans="2:13" x14ac:dyDescent="0.25">
      <c r="B3978" s="72" t="s">
        <v>12</v>
      </c>
      <c r="C3978" s="72" t="s">
        <v>13</v>
      </c>
      <c r="D3978" s="72" t="s">
        <v>14</v>
      </c>
      <c r="E3978" s="72" t="s">
        <v>68</v>
      </c>
      <c r="F3978" s="73">
        <v>-173</v>
      </c>
      <c r="G3978" s="72" t="s">
        <v>16</v>
      </c>
      <c r="H3978" s="72" t="s">
        <v>24</v>
      </c>
      <c r="I3978" s="72" t="s">
        <v>18</v>
      </c>
      <c r="J3978" s="72" t="s">
        <v>19</v>
      </c>
      <c r="K3978" s="72" t="s">
        <v>130</v>
      </c>
      <c r="L3978" s="72" t="s">
        <v>612</v>
      </c>
      <c r="M3978" s="72"/>
    </row>
    <row r="3979" spans="2:13" x14ac:dyDescent="0.25">
      <c r="B3979" s="72" t="s">
        <v>12</v>
      </c>
      <c r="C3979" s="72" t="s">
        <v>13</v>
      </c>
      <c r="D3979" s="72" t="s">
        <v>14</v>
      </c>
      <c r="E3979" s="72" t="s">
        <v>55</v>
      </c>
      <c r="F3979" s="73">
        <v>1927516</v>
      </c>
      <c r="G3979" s="72" t="s">
        <v>16</v>
      </c>
      <c r="H3979" s="72" t="s">
        <v>17</v>
      </c>
      <c r="I3979" s="72" t="s">
        <v>18</v>
      </c>
      <c r="J3979" s="72" t="s">
        <v>19</v>
      </c>
      <c r="K3979" s="72" t="s">
        <v>37</v>
      </c>
      <c r="L3979" s="72" t="s">
        <v>113</v>
      </c>
      <c r="M3979" s="72" t="s">
        <v>29</v>
      </c>
    </row>
    <row r="3980" spans="2:13" x14ac:dyDescent="0.25">
      <c r="B3980" s="72" t="s">
        <v>12</v>
      </c>
      <c r="C3980" s="72" t="s">
        <v>13</v>
      </c>
      <c r="D3980" s="72" t="s">
        <v>14</v>
      </c>
      <c r="E3980" s="72" t="s">
        <v>39</v>
      </c>
      <c r="F3980" s="73">
        <v>-3686</v>
      </c>
      <c r="G3980" s="72" t="s">
        <v>16</v>
      </c>
      <c r="H3980" s="72" t="s">
        <v>24</v>
      </c>
      <c r="I3980" s="72" t="s">
        <v>18</v>
      </c>
      <c r="J3980" s="72" t="s">
        <v>19</v>
      </c>
      <c r="K3980" s="72" t="s">
        <v>63</v>
      </c>
      <c r="L3980" s="72" t="s">
        <v>553</v>
      </c>
      <c r="M3980" s="72"/>
    </row>
    <row r="3981" spans="2:13" x14ac:dyDescent="0.25">
      <c r="B3981" s="72" t="s">
        <v>12</v>
      </c>
      <c r="C3981" s="72" t="s">
        <v>13</v>
      </c>
      <c r="D3981" s="72" t="s">
        <v>14</v>
      </c>
      <c r="E3981" s="72" t="s">
        <v>55</v>
      </c>
      <c r="F3981" s="73">
        <v>496506</v>
      </c>
      <c r="G3981" s="72" t="s">
        <v>16</v>
      </c>
      <c r="H3981" s="72" t="s">
        <v>24</v>
      </c>
      <c r="I3981" s="72" t="s">
        <v>18</v>
      </c>
      <c r="J3981" s="72" t="s">
        <v>19</v>
      </c>
      <c r="K3981" s="72" t="s">
        <v>49</v>
      </c>
      <c r="L3981" s="72" t="s">
        <v>50</v>
      </c>
      <c r="M3981" s="72" t="s">
        <v>57</v>
      </c>
    </row>
    <row r="3982" spans="2:13" x14ac:dyDescent="0.25">
      <c r="B3982" s="72" t="s">
        <v>12</v>
      </c>
      <c r="C3982" s="72" t="s">
        <v>13</v>
      </c>
      <c r="D3982" s="72" t="s">
        <v>14</v>
      </c>
      <c r="E3982" s="72" t="s">
        <v>39</v>
      </c>
      <c r="F3982" s="73">
        <v>-55269</v>
      </c>
      <c r="G3982" s="72" t="s">
        <v>16</v>
      </c>
      <c r="H3982" s="72" t="s">
        <v>24</v>
      </c>
      <c r="I3982" s="72" t="s">
        <v>18</v>
      </c>
      <c r="J3982" s="72" t="s">
        <v>19</v>
      </c>
      <c r="K3982" s="72" t="s">
        <v>49</v>
      </c>
      <c r="L3982" s="72" t="s">
        <v>167</v>
      </c>
      <c r="M3982" s="72"/>
    </row>
    <row r="3983" spans="2:13" x14ac:dyDescent="0.25">
      <c r="B3983" s="72" t="s">
        <v>12</v>
      </c>
      <c r="C3983" s="72" t="s">
        <v>13</v>
      </c>
      <c r="D3983" s="72" t="s">
        <v>14</v>
      </c>
      <c r="E3983" s="72" t="s">
        <v>36</v>
      </c>
      <c r="F3983" s="73">
        <v>5680459</v>
      </c>
      <c r="G3983" s="72" t="s">
        <v>16</v>
      </c>
      <c r="H3983" s="72" t="s">
        <v>24</v>
      </c>
      <c r="I3983" s="72" t="s">
        <v>18</v>
      </c>
      <c r="J3983" s="72" t="s">
        <v>19</v>
      </c>
      <c r="K3983" s="72" t="s">
        <v>37</v>
      </c>
      <c r="L3983" s="72" t="s">
        <v>86</v>
      </c>
      <c r="M3983" s="72" t="s">
        <v>29</v>
      </c>
    </row>
    <row r="3984" spans="2:13" x14ac:dyDescent="0.25">
      <c r="B3984" s="72" t="s">
        <v>12</v>
      </c>
      <c r="C3984" s="72" t="s">
        <v>13</v>
      </c>
      <c r="D3984" s="72" t="s">
        <v>14</v>
      </c>
      <c r="E3984" s="72" t="s">
        <v>146</v>
      </c>
      <c r="F3984" s="73">
        <v>-2416</v>
      </c>
      <c r="G3984" s="72" t="s">
        <v>16</v>
      </c>
      <c r="H3984" s="72" t="s">
        <v>24</v>
      </c>
      <c r="I3984" s="72" t="s">
        <v>18</v>
      </c>
      <c r="J3984" s="72" t="s">
        <v>19</v>
      </c>
      <c r="K3984" s="72" t="s">
        <v>37</v>
      </c>
      <c r="L3984" s="72" t="s">
        <v>232</v>
      </c>
      <c r="M3984" s="72"/>
    </row>
    <row r="3985" spans="2:13" x14ac:dyDescent="0.25">
      <c r="B3985" s="72" t="s">
        <v>12</v>
      </c>
      <c r="C3985" s="72" t="s">
        <v>13</v>
      </c>
      <c r="D3985" s="72" t="s">
        <v>14</v>
      </c>
      <c r="E3985" s="72" t="s">
        <v>45</v>
      </c>
      <c r="F3985" s="73">
        <v>500224</v>
      </c>
      <c r="G3985" s="72" t="s">
        <v>16</v>
      </c>
      <c r="H3985" s="72" t="s">
        <v>24</v>
      </c>
      <c r="I3985" s="72" t="s">
        <v>18</v>
      </c>
      <c r="J3985" s="72" t="s">
        <v>19</v>
      </c>
      <c r="K3985" s="72" t="s">
        <v>37</v>
      </c>
      <c r="L3985" s="72" t="s">
        <v>221</v>
      </c>
      <c r="M3985" s="72" t="s">
        <v>35</v>
      </c>
    </row>
    <row r="3986" spans="2:13" x14ac:dyDescent="0.25">
      <c r="B3986" s="72" t="s">
        <v>12</v>
      </c>
      <c r="C3986" s="72" t="s">
        <v>13</v>
      </c>
      <c r="D3986" s="72" t="s">
        <v>14</v>
      </c>
      <c r="E3986" s="72" t="s">
        <v>144</v>
      </c>
      <c r="F3986" s="73">
        <v>416715</v>
      </c>
      <c r="G3986" s="72" t="s">
        <v>16</v>
      </c>
      <c r="H3986" s="72" t="s">
        <v>24</v>
      </c>
      <c r="I3986" s="72" t="s">
        <v>18</v>
      </c>
      <c r="J3986" s="72" t="s">
        <v>19</v>
      </c>
      <c r="K3986" s="72" t="s">
        <v>37</v>
      </c>
      <c r="L3986" s="72" t="s">
        <v>113</v>
      </c>
      <c r="M3986" s="72" t="s">
        <v>184</v>
      </c>
    </row>
    <row r="3987" spans="2:13" x14ac:dyDescent="0.25">
      <c r="B3987" s="72" t="s">
        <v>12</v>
      </c>
      <c r="C3987" s="72" t="s">
        <v>13</v>
      </c>
      <c r="D3987" s="72" t="s">
        <v>14</v>
      </c>
      <c r="E3987" s="72" t="s">
        <v>58</v>
      </c>
      <c r="F3987" s="73">
        <v>329159</v>
      </c>
      <c r="G3987" s="72" t="s">
        <v>16</v>
      </c>
      <c r="H3987" s="72" t="s">
        <v>24</v>
      </c>
      <c r="I3987" s="72" t="s">
        <v>18</v>
      </c>
      <c r="J3987" s="72" t="s">
        <v>19</v>
      </c>
      <c r="K3987" s="72" t="s">
        <v>96</v>
      </c>
      <c r="L3987" s="72" t="s">
        <v>460</v>
      </c>
      <c r="M3987" s="72" t="s">
        <v>35</v>
      </c>
    </row>
    <row r="3988" spans="2:13" x14ac:dyDescent="0.25">
      <c r="B3988" s="72" t="s">
        <v>12</v>
      </c>
      <c r="C3988" s="72" t="s">
        <v>13</v>
      </c>
      <c r="D3988" s="72" t="s">
        <v>14</v>
      </c>
      <c r="E3988" s="72" t="s">
        <v>51</v>
      </c>
      <c r="F3988" s="73">
        <v>11</v>
      </c>
      <c r="G3988" s="72" t="s">
        <v>16</v>
      </c>
      <c r="H3988" s="72" t="s">
        <v>17</v>
      </c>
      <c r="I3988" s="72" t="s">
        <v>48</v>
      </c>
      <c r="J3988" s="72" t="s">
        <v>19</v>
      </c>
      <c r="K3988" s="72" t="s">
        <v>20</v>
      </c>
      <c r="L3988" s="72" t="s">
        <v>524</v>
      </c>
      <c r="M3988" s="72"/>
    </row>
    <row r="3989" spans="2:13" x14ac:dyDescent="0.25">
      <c r="B3989" s="72" t="s">
        <v>12</v>
      </c>
      <c r="C3989" s="72" t="s">
        <v>13</v>
      </c>
      <c r="D3989" s="72" t="s">
        <v>14</v>
      </c>
      <c r="E3989" s="72" t="s">
        <v>83</v>
      </c>
      <c r="F3989" s="73">
        <v>9</v>
      </c>
      <c r="G3989" s="72" t="s">
        <v>16</v>
      </c>
      <c r="H3989" s="72" t="s">
        <v>24</v>
      </c>
      <c r="I3989" s="72" t="s">
        <v>48</v>
      </c>
      <c r="J3989" s="72" t="s">
        <v>19</v>
      </c>
      <c r="K3989" s="72" t="s">
        <v>37</v>
      </c>
      <c r="L3989" s="72" t="s">
        <v>509</v>
      </c>
      <c r="M3989" s="72"/>
    </row>
    <row r="3990" spans="2:13" x14ac:dyDescent="0.25">
      <c r="B3990" s="72" t="s">
        <v>12</v>
      </c>
      <c r="C3990" s="72" t="s">
        <v>13</v>
      </c>
      <c r="D3990" s="72" t="s">
        <v>14</v>
      </c>
      <c r="E3990" s="72" t="s">
        <v>123</v>
      </c>
      <c r="F3990" s="73">
        <v>-14</v>
      </c>
      <c r="G3990" s="72" t="s">
        <v>16</v>
      </c>
      <c r="H3990" s="72" t="s">
        <v>24</v>
      </c>
      <c r="I3990" s="72" t="s">
        <v>18</v>
      </c>
      <c r="J3990" s="72" t="s">
        <v>19</v>
      </c>
      <c r="K3990" s="72" t="s">
        <v>25</v>
      </c>
      <c r="L3990" s="72" t="s">
        <v>356</v>
      </c>
      <c r="M3990" s="72"/>
    </row>
    <row r="3991" spans="2:13" x14ac:dyDescent="0.25">
      <c r="B3991" s="72" t="s">
        <v>12</v>
      </c>
      <c r="C3991" s="72" t="s">
        <v>13</v>
      </c>
      <c r="D3991" s="72" t="s">
        <v>14</v>
      </c>
      <c r="E3991" s="72" t="s">
        <v>33</v>
      </c>
      <c r="F3991" s="73">
        <v>354954</v>
      </c>
      <c r="G3991" s="72" t="s">
        <v>16</v>
      </c>
      <c r="H3991" s="72" t="s">
        <v>17</v>
      </c>
      <c r="I3991" s="72" t="s">
        <v>18</v>
      </c>
      <c r="J3991" s="72" t="s">
        <v>19</v>
      </c>
      <c r="K3991" s="72" t="s">
        <v>25</v>
      </c>
      <c r="L3991" s="72" t="s">
        <v>230</v>
      </c>
      <c r="M3991" s="72" t="s">
        <v>29</v>
      </c>
    </row>
    <row r="3992" spans="2:13" x14ac:dyDescent="0.25">
      <c r="B3992" s="72" t="s">
        <v>12</v>
      </c>
      <c r="C3992" s="72" t="s">
        <v>13</v>
      </c>
      <c r="D3992" s="72" t="s">
        <v>14</v>
      </c>
      <c r="E3992" s="72" t="s">
        <v>453</v>
      </c>
      <c r="F3992" s="73">
        <v>40096</v>
      </c>
      <c r="G3992" s="72" t="s">
        <v>16</v>
      </c>
      <c r="H3992" s="72" t="s">
        <v>24</v>
      </c>
      <c r="I3992" s="72" t="s">
        <v>18</v>
      </c>
      <c r="J3992" s="72" t="s">
        <v>19</v>
      </c>
      <c r="K3992" s="72" t="s">
        <v>37</v>
      </c>
      <c r="L3992" s="72" t="s">
        <v>182</v>
      </c>
      <c r="M3992" s="72"/>
    </row>
    <row r="3993" spans="2:13" x14ac:dyDescent="0.25">
      <c r="B3993" s="72" t="s">
        <v>12</v>
      </c>
      <c r="C3993" s="72" t="s">
        <v>13</v>
      </c>
      <c r="D3993" s="72" t="s">
        <v>14</v>
      </c>
      <c r="E3993" s="72" t="s">
        <v>594</v>
      </c>
      <c r="F3993" s="73">
        <v>189</v>
      </c>
      <c r="G3993" s="72" t="s">
        <v>16</v>
      </c>
      <c r="H3993" s="72" t="s">
        <v>24</v>
      </c>
      <c r="I3993" s="72" t="s">
        <v>18</v>
      </c>
      <c r="J3993" s="72" t="s">
        <v>19</v>
      </c>
      <c r="K3993" s="72" t="s">
        <v>96</v>
      </c>
      <c r="L3993" s="72" t="s">
        <v>318</v>
      </c>
      <c r="M3993" s="72"/>
    </row>
    <row r="3994" spans="2:13" x14ac:dyDescent="0.25">
      <c r="B3994" s="72" t="s">
        <v>12</v>
      </c>
      <c r="C3994" s="72" t="s">
        <v>13</v>
      </c>
      <c r="D3994" s="72" t="s">
        <v>14</v>
      </c>
      <c r="E3994" s="72" t="s">
        <v>51</v>
      </c>
      <c r="F3994" s="73">
        <v>509337</v>
      </c>
      <c r="G3994" s="72" t="s">
        <v>16</v>
      </c>
      <c r="H3994" s="72" t="s">
        <v>24</v>
      </c>
      <c r="I3994" s="72" t="s">
        <v>18</v>
      </c>
      <c r="J3994" s="72" t="s">
        <v>19</v>
      </c>
      <c r="K3994" s="72" t="s">
        <v>37</v>
      </c>
      <c r="L3994" s="72" t="s">
        <v>40</v>
      </c>
      <c r="M3994" s="72"/>
    </row>
    <row r="3995" spans="2:13" x14ac:dyDescent="0.25">
      <c r="B3995" s="72" t="s">
        <v>12</v>
      </c>
      <c r="C3995" s="72" t="s">
        <v>13</v>
      </c>
      <c r="D3995" s="72" t="s">
        <v>14</v>
      </c>
      <c r="E3995" s="72" t="s">
        <v>68</v>
      </c>
      <c r="F3995" s="73">
        <v>-538</v>
      </c>
      <c r="G3995" s="72" t="s">
        <v>16</v>
      </c>
      <c r="H3995" s="72" t="s">
        <v>24</v>
      </c>
      <c r="I3995" s="72" t="s">
        <v>18</v>
      </c>
      <c r="J3995" s="72" t="s">
        <v>19</v>
      </c>
      <c r="K3995" s="72" t="s">
        <v>25</v>
      </c>
      <c r="L3995" s="72" t="s">
        <v>370</v>
      </c>
      <c r="M3995" s="72"/>
    </row>
    <row r="3996" spans="2:13" x14ac:dyDescent="0.25">
      <c r="B3996" s="72" t="s">
        <v>12</v>
      </c>
      <c r="C3996" s="72" t="s">
        <v>13</v>
      </c>
      <c r="D3996" s="72" t="s">
        <v>14</v>
      </c>
      <c r="E3996" s="72" t="s">
        <v>83</v>
      </c>
      <c r="F3996" s="73">
        <v>1542326</v>
      </c>
      <c r="G3996" s="72" t="s">
        <v>16</v>
      </c>
      <c r="H3996" s="72" t="s">
        <v>24</v>
      </c>
      <c r="I3996" s="72" t="s">
        <v>18</v>
      </c>
      <c r="J3996" s="72" t="s">
        <v>19</v>
      </c>
      <c r="K3996" s="72" t="s">
        <v>75</v>
      </c>
      <c r="L3996" s="72" t="s">
        <v>554</v>
      </c>
      <c r="M3996" s="72"/>
    </row>
    <row r="3997" spans="2:13" x14ac:dyDescent="0.25">
      <c r="B3997" s="72" t="s">
        <v>12</v>
      </c>
      <c r="C3997" s="72" t="s">
        <v>13</v>
      </c>
      <c r="D3997" s="72" t="s">
        <v>14</v>
      </c>
      <c r="E3997" s="72" t="s">
        <v>36</v>
      </c>
      <c r="F3997" s="73">
        <v>23761</v>
      </c>
      <c r="G3997" s="72" t="s">
        <v>16</v>
      </c>
      <c r="H3997" s="72" t="s">
        <v>24</v>
      </c>
      <c r="I3997" s="72" t="s">
        <v>18</v>
      </c>
      <c r="J3997" s="72" t="s">
        <v>19</v>
      </c>
      <c r="K3997" s="72" t="s">
        <v>37</v>
      </c>
      <c r="L3997" s="72" t="s">
        <v>695</v>
      </c>
      <c r="M3997" s="72" t="s">
        <v>29</v>
      </c>
    </row>
    <row r="3998" spans="2:13" x14ac:dyDescent="0.25">
      <c r="B3998" s="72" t="s">
        <v>12</v>
      </c>
      <c r="C3998" s="72" t="s">
        <v>13</v>
      </c>
      <c r="D3998" s="72" t="s">
        <v>14</v>
      </c>
      <c r="E3998" s="72" t="s">
        <v>123</v>
      </c>
      <c r="F3998" s="73">
        <v>-1228</v>
      </c>
      <c r="G3998" s="72" t="s">
        <v>16</v>
      </c>
      <c r="H3998" s="72" t="s">
        <v>24</v>
      </c>
      <c r="I3998" s="72" t="s">
        <v>48</v>
      </c>
      <c r="J3998" s="72" t="s">
        <v>19</v>
      </c>
      <c r="K3998" s="72" t="s">
        <v>49</v>
      </c>
      <c r="L3998" s="72" t="s">
        <v>105</v>
      </c>
      <c r="M3998" s="72"/>
    </row>
    <row r="3999" spans="2:13" x14ac:dyDescent="0.25">
      <c r="B3999" s="72" t="s">
        <v>12</v>
      </c>
      <c r="C3999" s="72" t="s">
        <v>13</v>
      </c>
      <c r="D3999" s="72" t="s">
        <v>14</v>
      </c>
      <c r="E3999" s="72" t="s">
        <v>58</v>
      </c>
      <c r="F3999" s="73">
        <v>5</v>
      </c>
      <c r="G3999" s="72" t="s">
        <v>16</v>
      </c>
      <c r="H3999" s="72" t="s">
        <v>24</v>
      </c>
      <c r="I3999" s="72" t="s">
        <v>18</v>
      </c>
      <c r="J3999" s="72" t="s">
        <v>19</v>
      </c>
      <c r="K3999" s="72" t="s">
        <v>37</v>
      </c>
      <c r="L3999" s="72" t="s">
        <v>202</v>
      </c>
      <c r="M3999" s="72" t="s">
        <v>302</v>
      </c>
    </row>
    <row r="4000" spans="2:13" x14ac:dyDescent="0.25">
      <c r="B4000" s="72" t="s">
        <v>12</v>
      </c>
      <c r="C4000" s="72" t="s">
        <v>13</v>
      </c>
      <c r="D4000" s="72" t="s">
        <v>14</v>
      </c>
      <c r="E4000" s="72" t="s">
        <v>83</v>
      </c>
      <c r="F4000" s="73">
        <v>114101</v>
      </c>
      <c r="G4000" s="72" t="s">
        <v>16</v>
      </c>
      <c r="H4000" s="72" t="s">
        <v>17</v>
      </c>
      <c r="I4000" s="72" t="s">
        <v>18</v>
      </c>
      <c r="J4000" s="72" t="s">
        <v>19</v>
      </c>
      <c r="K4000" s="72" t="s">
        <v>37</v>
      </c>
      <c r="L4000" s="72" t="s">
        <v>658</v>
      </c>
      <c r="M4000" s="72"/>
    </row>
    <row r="4001" spans="2:13" x14ac:dyDescent="0.25">
      <c r="B4001" s="72" t="s">
        <v>12</v>
      </c>
      <c r="C4001" s="72" t="s">
        <v>13</v>
      </c>
      <c r="D4001" s="72" t="s">
        <v>14</v>
      </c>
      <c r="E4001" s="72" t="s">
        <v>58</v>
      </c>
      <c r="F4001" s="73">
        <v>9544</v>
      </c>
      <c r="G4001" s="72" t="s">
        <v>16</v>
      </c>
      <c r="H4001" s="72" t="s">
        <v>17</v>
      </c>
      <c r="I4001" s="72" t="s">
        <v>18</v>
      </c>
      <c r="J4001" s="72" t="s">
        <v>19</v>
      </c>
      <c r="K4001" s="72" t="s">
        <v>108</v>
      </c>
      <c r="L4001" s="72" t="s">
        <v>109</v>
      </c>
      <c r="M4001" s="72" t="s">
        <v>57</v>
      </c>
    </row>
    <row r="4002" spans="2:13" x14ac:dyDescent="0.25">
      <c r="B4002" s="72" t="s">
        <v>12</v>
      </c>
      <c r="C4002" s="72" t="s">
        <v>13</v>
      </c>
      <c r="D4002" s="72" t="s">
        <v>14</v>
      </c>
      <c r="E4002" s="72" t="s">
        <v>123</v>
      </c>
      <c r="F4002" s="73">
        <v>-18160</v>
      </c>
      <c r="G4002" s="72" t="s">
        <v>16</v>
      </c>
      <c r="H4002" s="72" t="s">
        <v>24</v>
      </c>
      <c r="I4002" s="72" t="s">
        <v>18</v>
      </c>
      <c r="J4002" s="72" t="s">
        <v>19</v>
      </c>
      <c r="K4002" s="72" t="s">
        <v>31</v>
      </c>
      <c r="L4002" s="72" t="s">
        <v>247</v>
      </c>
      <c r="M4002" s="72"/>
    </row>
    <row r="4003" spans="2:13" x14ac:dyDescent="0.25">
      <c r="B4003" s="72" t="s">
        <v>12</v>
      </c>
      <c r="C4003" s="72" t="s">
        <v>13</v>
      </c>
      <c r="D4003" s="72" t="s">
        <v>14</v>
      </c>
      <c r="E4003" s="72" t="s">
        <v>79</v>
      </c>
      <c r="F4003" s="73">
        <v>-2380</v>
      </c>
      <c r="G4003" s="72" t="s">
        <v>16</v>
      </c>
      <c r="H4003" s="72" t="s">
        <v>17</v>
      </c>
      <c r="I4003" s="72" t="s">
        <v>48</v>
      </c>
      <c r="J4003" s="72" t="s">
        <v>19</v>
      </c>
      <c r="K4003" s="72" t="s">
        <v>25</v>
      </c>
      <c r="L4003" s="72" t="s">
        <v>200</v>
      </c>
      <c r="M4003" s="72"/>
    </row>
    <row r="4004" spans="2:13" x14ac:dyDescent="0.25">
      <c r="B4004" s="72" t="s">
        <v>12</v>
      </c>
      <c r="C4004" s="72" t="s">
        <v>13</v>
      </c>
      <c r="D4004" s="72" t="s">
        <v>14</v>
      </c>
      <c r="E4004" s="72" t="s">
        <v>94</v>
      </c>
      <c r="F4004" s="73">
        <v>429</v>
      </c>
      <c r="G4004" s="72" t="s">
        <v>16</v>
      </c>
      <c r="H4004" s="72" t="s">
        <v>24</v>
      </c>
      <c r="I4004" s="72" t="s">
        <v>18</v>
      </c>
      <c r="J4004" s="72" t="s">
        <v>19</v>
      </c>
      <c r="K4004" s="72" t="s">
        <v>25</v>
      </c>
      <c r="L4004" s="72" t="s">
        <v>126</v>
      </c>
      <c r="M4004" s="72"/>
    </row>
    <row r="4005" spans="2:13" x14ac:dyDescent="0.25">
      <c r="B4005" s="72" t="s">
        <v>12</v>
      </c>
      <c r="C4005" s="72" t="s">
        <v>13</v>
      </c>
      <c r="D4005" s="72" t="s">
        <v>14</v>
      </c>
      <c r="E4005" s="72" t="s">
        <v>51</v>
      </c>
      <c r="F4005" s="73">
        <v>211</v>
      </c>
      <c r="G4005" s="72" t="s">
        <v>16</v>
      </c>
      <c r="H4005" s="72" t="s">
        <v>24</v>
      </c>
      <c r="I4005" s="72" t="s">
        <v>18</v>
      </c>
      <c r="J4005" s="72" t="s">
        <v>19</v>
      </c>
      <c r="K4005" s="72" t="s">
        <v>117</v>
      </c>
      <c r="L4005" s="72" t="s">
        <v>332</v>
      </c>
      <c r="M4005" s="72"/>
    </row>
    <row r="4006" spans="2:13" x14ac:dyDescent="0.25">
      <c r="B4006" s="72" t="s">
        <v>12</v>
      </c>
      <c r="C4006" s="72" t="s">
        <v>13</v>
      </c>
      <c r="D4006" s="72" t="s">
        <v>14</v>
      </c>
      <c r="E4006" s="72" t="s">
        <v>41</v>
      </c>
      <c r="F4006" s="73">
        <v>-117</v>
      </c>
      <c r="G4006" s="72" t="s">
        <v>16</v>
      </c>
      <c r="H4006" s="72" t="s">
        <v>24</v>
      </c>
      <c r="I4006" s="72" t="s">
        <v>18</v>
      </c>
      <c r="J4006" s="72" t="s">
        <v>19</v>
      </c>
      <c r="K4006" s="72" t="s">
        <v>25</v>
      </c>
      <c r="L4006" s="72" t="s">
        <v>442</v>
      </c>
      <c r="M4006" s="72"/>
    </row>
    <row r="4007" spans="2:13" x14ac:dyDescent="0.25">
      <c r="B4007" s="72" t="s">
        <v>12</v>
      </c>
      <c r="C4007" s="72" t="s">
        <v>13</v>
      </c>
      <c r="D4007" s="72" t="s">
        <v>14</v>
      </c>
      <c r="E4007" s="72" t="s">
        <v>55</v>
      </c>
      <c r="F4007" s="73">
        <v>2459344</v>
      </c>
      <c r="G4007" s="72" t="s">
        <v>16</v>
      </c>
      <c r="H4007" s="72" t="s">
        <v>24</v>
      </c>
      <c r="I4007" s="72" t="s">
        <v>18</v>
      </c>
      <c r="J4007" s="72" t="s">
        <v>19</v>
      </c>
      <c r="K4007" s="72" t="s">
        <v>25</v>
      </c>
      <c r="L4007" s="72" t="s">
        <v>234</v>
      </c>
      <c r="M4007" s="72" t="s">
        <v>112</v>
      </c>
    </row>
    <row r="4008" spans="2:13" x14ac:dyDescent="0.25">
      <c r="B4008" s="72" t="s">
        <v>12</v>
      </c>
      <c r="C4008" s="72" t="s">
        <v>13</v>
      </c>
      <c r="D4008" s="72" t="s">
        <v>14</v>
      </c>
      <c r="E4008" s="72" t="s">
        <v>144</v>
      </c>
      <c r="F4008" s="73">
        <v>133463</v>
      </c>
      <c r="G4008" s="72" t="s">
        <v>16</v>
      </c>
      <c r="H4008" s="72" t="s">
        <v>24</v>
      </c>
      <c r="I4008" s="72" t="s">
        <v>18</v>
      </c>
      <c r="J4008" s="72" t="s">
        <v>19</v>
      </c>
      <c r="K4008" s="72" t="s">
        <v>117</v>
      </c>
      <c r="L4008" s="72" t="s">
        <v>421</v>
      </c>
      <c r="M4008" s="72" t="s">
        <v>184</v>
      </c>
    </row>
    <row r="4009" spans="2:13" x14ac:dyDescent="0.25">
      <c r="B4009" s="72" t="s">
        <v>12</v>
      </c>
      <c r="C4009" s="72" t="s">
        <v>13</v>
      </c>
      <c r="D4009" s="72" t="s">
        <v>14</v>
      </c>
      <c r="E4009" s="72" t="s">
        <v>79</v>
      </c>
      <c r="F4009" s="73">
        <v>-1890</v>
      </c>
      <c r="G4009" s="72" t="s">
        <v>16</v>
      </c>
      <c r="H4009" s="72" t="s">
        <v>24</v>
      </c>
      <c r="I4009" s="72" t="s">
        <v>18</v>
      </c>
      <c r="J4009" s="72" t="s">
        <v>19</v>
      </c>
      <c r="K4009" s="72" t="s">
        <v>63</v>
      </c>
      <c r="L4009" s="72" t="s">
        <v>470</v>
      </c>
      <c r="M4009" s="72"/>
    </row>
    <row r="4010" spans="2:13" x14ac:dyDescent="0.25">
      <c r="B4010" s="72" t="s">
        <v>12</v>
      </c>
      <c r="C4010" s="72" t="s">
        <v>13</v>
      </c>
      <c r="D4010" s="72" t="s">
        <v>14</v>
      </c>
      <c r="E4010" s="72" t="s">
        <v>27</v>
      </c>
      <c r="F4010" s="73">
        <v>10094</v>
      </c>
      <c r="G4010" s="72" t="s">
        <v>16</v>
      </c>
      <c r="H4010" s="72" t="s">
        <v>24</v>
      </c>
      <c r="I4010" s="72" t="s">
        <v>18</v>
      </c>
      <c r="J4010" s="72" t="s">
        <v>19</v>
      </c>
      <c r="K4010" s="72" t="s">
        <v>31</v>
      </c>
      <c r="L4010" s="72" t="s">
        <v>32</v>
      </c>
      <c r="M4010" s="72" t="s">
        <v>302</v>
      </c>
    </row>
    <row r="4011" spans="2:13" x14ac:dyDescent="0.25">
      <c r="B4011" s="72" t="s">
        <v>12</v>
      </c>
      <c r="C4011" s="72" t="s">
        <v>13</v>
      </c>
      <c r="D4011" s="72" t="s">
        <v>14</v>
      </c>
      <c r="E4011" s="72" t="s">
        <v>79</v>
      </c>
      <c r="F4011" s="73">
        <v>-127116</v>
      </c>
      <c r="G4011" s="72" t="s">
        <v>16</v>
      </c>
      <c r="H4011" s="72" t="s">
        <v>24</v>
      </c>
      <c r="I4011" s="72" t="s">
        <v>18</v>
      </c>
      <c r="J4011" s="72" t="s">
        <v>19</v>
      </c>
      <c r="K4011" s="72" t="s">
        <v>49</v>
      </c>
      <c r="L4011" s="72" t="s">
        <v>209</v>
      </c>
      <c r="M4011" s="72"/>
    </row>
    <row r="4012" spans="2:13" x14ac:dyDescent="0.25">
      <c r="B4012" s="72" t="s">
        <v>12</v>
      </c>
      <c r="C4012" s="72" t="s">
        <v>13</v>
      </c>
      <c r="D4012" s="72" t="s">
        <v>14</v>
      </c>
      <c r="E4012" s="72" t="s">
        <v>256</v>
      </c>
      <c r="F4012" s="73">
        <v>-23357</v>
      </c>
      <c r="G4012" s="72" t="s">
        <v>16</v>
      </c>
      <c r="H4012" s="72" t="s">
        <v>24</v>
      </c>
      <c r="I4012" s="72" t="s">
        <v>18</v>
      </c>
      <c r="J4012" s="72" t="s">
        <v>19</v>
      </c>
      <c r="K4012" s="72" t="s">
        <v>96</v>
      </c>
      <c r="L4012" s="72" t="s">
        <v>391</v>
      </c>
      <c r="M4012" s="72"/>
    </row>
    <row r="4013" spans="2:13" x14ac:dyDescent="0.25">
      <c r="B4013" s="72" t="s">
        <v>12</v>
      </c>
      <c r="C4013" s="72" t="s">
        <v>13</v>
      </c>
      <c r="D4013" s="72" t="s">
        <v>14</v>
      </c>
      <c r="E4013" s="72" t="s">
        <v>51</v>
      </c>
      <c r="F4013" s="73">
        <v>38387</v>
      </c>
      <c r="G4013" s="72" t="s">
        <v>16</v>
      </c>
      <c r="H4013" s="72" t="s">
        <v>24</v>
      </c>
      <c r="I4013" s="72" t="s">
        <v>18</v>
      </c>
      <c r="J4013" s="72" t="s">
        <v>19</v>
      </c>
      <c r="K4013" s="72" t="s">
        <v>96</v>
      </c>
      <c r="L4013" s="72" t="s">
        <v>210</v>
      </c>
      <c r="M4013" s="72"/>
    </row>
    <row r="4014" spans="2:13" x14ac:dyDescent="0.25">
      <c r="B4014" s="72" t="s">
        <v>12</v>
      </c>
      <c r="C4014" s="72" t="s">
        <v>13</v>
      </c>
      <c r="D4014" s="72" t="s">
        <v>14</v>
      </c>
      <c r="E4014" s="72" t="s">
        <v>33</v>
      </c>
      <c r="F4014" s="73">
        <v>115492</v>
      </c>
      <c r="G4014" s="72" t="s">
        <v>16</v>
      </c>
      <c r="H4014" s="72" t="s">
        <v>17</v>
      </c>
      <c r="I4014" s="72" t="s">
        <v>18</v>
      </c>
      <c r="J4014" s="72" t="s">
        <v>19</v>
      </c>
      <c r="K4014" s="72" t="s">
        <v>20</v>
      </c>
      <c r="L4014" s="72" t="s">
        <v>199</v>
      </c>
      <c r="M4014" s="72" t="s">
        <v>47</v>
      </c>
    </row>
    <row r="4015" spans="2:13" x14ac:dyDescent="0.25">
      <c r="B4015" s="72" t="s">
        <v>12</v>
      </c>
      <c r="C4015" s="72" t="s">
        <v>13</v>
      </c>
      <c r="D4015" s="72" t="s">
        <v>14</v>
      </c>
      <c r="E4015" s="72" t="s">
        <v>36</v>
      </c>
      <c r="F4015" s="73">
        <v>76458</v>
      </c>
      <c r="G4015" s="72" t="s">
        <v>16</v>
      </c>
      <c r="H4015" s="72" t="s">
        <v>17</v>
      </c>
      <c r="I4015" s="72" t="s">
        <v>18</v>
      </c>
      <c r="J4015" s="72" t="s">
        <v>19</v>
      </c>
      <c r="K4015" s="72" t="s">
        <v>25</v>
      </c>
      <c r="L4015" s="72" t="s">
        <v>126</v>
      </c>
      <c r="M4015" s="72" t="s">
        <v>112</v>
      </c>
    </row>
    <row r="4016" spans="2:13" x14ac:dyDescent="0.25">
      <c r="B4016" s="72" t="s">
        <v>12</v>
      </c>
      <c r="C4016" s="72" t="s">
        <v>13</v>
      </c>
      <c r="D4016" s="72" t="s">
        <v>14</v>
      </c>
      <c r="E4016" s="72" t="s">
        <v>45</v>
      </c>
      <c r="F4016" s="73">
        <v>34357</v>
      </c>
      <c r="G4016" s="72" t="s">
        <v>16</v>
      </c>
      <c r="H4016" s="72" t="s">
        <v>24</v>
      </c>
      <c r="I4016" s="72" t="s">
        <v>18</v>
      </c>
      <c r="J4016" s="72" t="s">
        <v>19</v>
      </c>
      <c r="K4016" s="72" t="s">
        <v>185</v>
      </c>
      <c r="L4016" s="72" t="s">
        <v>186</v>
      </c>
      <c r="M4016" s="72" t="s">
        <v>112</v>
      </c>
    </row>
    <row r="4017" spans="2:13" x14ac:dyDescent="0.25">
      <c r="B4017" s="72" t="s">
        <v>12</v>
      </c>
      <c r="C4017" s="72" t="s">
        <v>13</v>
      </c>
      <c r="D4017" s="72" t="s">
        <v>14</v>
      </c>
      <c r="E4017" s="72" t="s">
        <v>30</v>
      </c>
      <c r="F4017" s="73">
        <v>-11260</v>
      </c>
      <c r="G4017" s="72" t="s">
        <v>16</v>
      </c>
      <c r="H4017" s="72" t="s">
        <v>17</v>
      </c>
      <c r="I4017" s="72" t="s">
        <v>18</v>
      </c>
      <c r="J4017" s="72" t="s">
        <v>19</v>
      </c>
      <c r="K4017" s="72" t="s">
        <v>205</v>
      </c>
      <c r="L4017" s="72" t="s">
        <v>206</v>
      </c>
      <c r="M4017" s="72"/>
    </row>
    <row r="4018" spans="2:13" x14ac:dyDescent="0.25">
      <c r="B4018" s="72" t="s">
        <v>12</v>
      </c>
      <c r="C4018" s="72" t="s">
        <v>13</v>
      </c>
      <c r="D4018" s="72" t="s">
        <v>14</v>
      </c>
      <c r="E4018" s="72" t="s">
        <v>152</v>
      </c>
      <c r="F4018" s="73">
        <v>-12882</v>
      </c>
      <c r="G4018" s="72" t="s">
        <v>16</v>
      </c>
      <c r="H4018" s="72" t="s">
        <v>24</v>
      </c>
      <c r="I4018" s="72" t="s">
        <v>18</v>
      </c>
      <c r="J4018" s="72" t="s">
        <v>19</v>
      </c>
      <c r="K4018" s="72" t="s">
        <v>117</v>
      </c>
      <c r="L4018" s="72" t="s">
        <v>282</v>
      </c>
      <c r="M4018" s="72"/>
    </row>
    <row r="4019" spans="2:13" x14ac:dyDescent="0.25">
      <c r="B4019" s="72" t="s">
        <v>12</v>
      </c>
      <c r="C4019" s="72" t="s">
        <v>13</v>
      </c>
      <c r="D4019" s="72" t="s">
        <v>14</v>
      </c>
      <c r="E4019" s="72" t="s">
        <v>79</v>
      </c>
      <c r="F4019" s="73">
        <v>-23892</v>
      </c>
      <c r="G4019" s="72" t="s">
        <v>16</v>
      </c>
      <c r="H4019" s="72" t="s">
        <v>24</v>
      </c>
      <c r="I4019" s="72" t="s">
        <v>18</v>
      </c>
      <c r="J4019" s="72" t="s">
        <v>19</v>
      </c>
      <c r="K4019" s="72" t="s">
        <v>37</v>
      </c>
      <c r="L4019" s="72" t="s">
        <v>496</v>
      </c>
      <c r="M4019" s="72"/>
    </row>
    <row r="4020" spans="2:13" x14ac:dyDescent="0.25">
      <c r="B4020" s="72" t="s">
        <v>12</v>
      </c>
      <c r="C4020" s="72" t="s">
        <v>13</v>
      </c>
      <c r="D4020" s="72" t="s">
        <v>14</v>
      </c>
      <c r="E4020" s="72" t="s">
        <v>36</v>
      </c>
      <c r="F4020" s="73">
        <v>327255</v>
      </c>
      <c r="G4020" s="72" t="s">
        <v>16</v>
      </c>
      <c r="H4020" s="72" t="s">
        <v>17</v>
      </c>
      <c r="I4020" s="72" t="s">
        <v>18</v>
      </c>
      <c r="J4020" s="72" t="s">
        <v>19</v>
      </c>
      <c r="K4020" s="72" t="s">
        <v>25</v>
      </c>
      <c r="L4020" s="72" t="s">
        <v>124</v>
      </c>
      <c r="M4020" s="72" t="s">
        <v>112</v>
      </c>
    </row>
    <row r="4021" spans="2:13" x14ac:dyDescent="0.25">
      <c r="B4021" s="72" t="s">
        <v>12</v>
      </c>
      <c r="C4021" s="72" t="s">
        <v>13</v>
      </c>
      <c r="D4021" s="72" t="s">
        <v>14</v>
      </c>
      <c r="E4021" s="72" t="s">
        <v>30</v>
      </c>
      <c r="F4021" s="73">
        <v>-18018</v>
      </c>
      <c r="G4021" s="72" t="s">
        <v>16</v>
      </c>
      <c r="H4021" s="72" t="s">
        <v>24</v>
      </c>
      <c r="I4021" s="72" t="s">
        <v>18</v>
      </c>
      <c r="J4021" s="72" t="s">
        <v>19</v>
      </c>
      <c r="K4021" s="72" t="s">
        <v>37</v>
      </c>
      <c r="L4021" s="72" t="s">
        <v>480</v>
      </c>
      <c r="M4021" s="72"/>
    </row>
    <row r="4022" spans="2:13" x14ac:dyDescent="0.25">
      <c r="B4022" s="72" t="s">
        <v>12</v>
      </c>
      <c r="C4022" s="72" t="s">
        <v>13</v>
      </c>
      <c r="D4022" s="72" t="s">
        <v>14</v>
      </c>
      <c r="E4022" s="72" t="s">
        <v>123</v>
      </c>
      <c r="F4022" s="73">
        <v>-299739</v>
      </c>
      <c r="G4022" s="72" t="s">
        <v>16</v>
      </c>
      <c r="H4022" s="72" t="s">
        <v>24</v>
      </c>
      <c r="I4022" s="72" t="s">
        <v>18</v>
      </c>
      <c r="J4022" s="72" t="s">
        <v>19</v>
      </c>
      <c r="K4022" s="72" t="s">
        <v>102</v>
      </c>
      <c r="L4022" s="72" t="s">
        <v>429</v>
      </c>
      <c r="M4022" s="72"/>
    </row>
    <row r="4023" spans="2:13" x14ac:dyDescent="0.25">
      <c r="B4023" s="72" t="s">
        <v>12</v>
      </c>
      <c r="C4023" s="72" t="s">
        <v>13</v>
      </c>
      <c r="D4023" s="72" t="s">
        <v>14</v>
      </c>
      <c r="E4023" s="72" t="s">
        <v>123</v>
      </c>
      <c r="F4023" s="73">
        <v>-578</v>
      </c>
      <c r="G4023" s="72" t="s">
        <v>16</v>
      </c>
      <c r="H4023" s="72" t="s">
        <v>24</v>
      </c>
      <c r="I4023" s="72" t="s">
        <v>18</v>
      </c>
      <c r="J4023" s="72" t="s">
        <v>19</v>
      </c>
      <c r="K4023" s="72" t="s">
        <v>37</v>
      </c>
      <c r="L4023" s="72" t="s">
        <v>212</v>
      </c>
      <c r="M4023" s="72"/>
    </row>
    <row r="4024" spans="2:13" x14ac:dyDescent="0.25">
      <c r="B4024" s="72" t="s">
        <v>12</v>
      </c>
      <c r="C4024" s="72" t="s">
        <v>13</v>
      </c>
      <c r="D4024" s="72" t="s">
        <v>14</v>
      </c>
      <c r="E4024" s="72" t="s">
        <v>74</v>
      </c>
      <c r="F4024" s="73">
        <v>17304</v>
      </c>
      <c r="G4024" s="72" t="s">
        <v>16</v>
      </c>
      <c r="H4024" s="72" t="s">
        <v>24</v>
      </c>
      <c r="I4024" s="72" t="s">
        <v>18</v>
      </c>
      <c r="J4024" s="72" t="s">
        <v>19</v>
      </c>
      <c r="K4024" s="72" t="s">
        <v>99</v>
      </c>
      <c r="L4024" s="72" t="s">
        <v>499</v>
      </c>
      <c r="M4024" s="72" t="s">
        <v>302</v>
      </c>
    </row>
    <row r="4025" spans="2:13" x14ac:dyDescent="0.25">
      <c r="B4025" s="72" t="s">
        <v>12</v>
      </c>
      <c r="C4025" s="72" t="s">
        <v>13</v>
      </c>
      <c r="D4025" s="72" t="s">
        <v>14</v>
      </c>
      <c r="E4025" s="72" t="s">
        <v>60</v>
      </c>
      <c r="F4025" s="73">
        <v>113992</v>
      </c>
      <c r="G4025" s="72" t="s">
        <v>16</v>
      </c>
      <c r="H4025" s="72" t="s">
        <v>24</v>
      </c>
      <c r="I4025" s="72" t="s">
        <v>18</v>
      </c>
      <c r="J4025" s="72" t="s">
        <v>19</v>
      </c>
      <c r="K4025" s="72" t="s">
        <v>37</v>
      </c>
      <c r="L4025" s="72" t="s">
        <v>183</v>
      </c>
      <c r="M4025" s="72" t="s">
        <v>67</v>
      </c>
    </row>
    <row r="4026" spans="2:13" x14ac:dyDescent="0.25">
      <c r="B4026" s="72" t="s">
        <v>12</v>
      </c>
      <c r="C4026" s="72" t="s">
        <v>13</v>
      </c>
      <c r="D4026" s="72" t="s">
        <v>14</v>
      </c>
      <c r="E4026" s="72" t="s">
        <v>613</v>
      </c>
      <c r="F4026" s="73">
        <v>747544</v>
      </c>
      <c r="G4026" s="72" t="s">
        <v>16</v>
      </c>
      <c r="H4026" s="72" t="s">
        <v>24</v>
      </c>
      <c r="I4026" s="72" t="s">
        <v>48</v>
      </c>
      <c r="J4026" s="72" t="s">
        <v>19</v>
      </c>
      <c r="K4026" s="72"/>
      <c r="L4026" s="72"/>
      <c r="M4026" s="72" t="s">
        <v>709</v>
      </c>
    </row>
    <row r="4027" spans="2:13" x14ac:dyDescent="0.25">
      <c r="B4027" s="72" t="s">
        <v>12</v>
      </c>
      <c r="C4027" s="72" t="s">
        <v>13</v>
      </c>
      <c r="D4027" s="72" t="s">
        <v>14</v>
      </c>
      <c r="E4027" s="72" t="s">
        <v>94</v>
      </c>
      <c r="F4027" s="73">
        <v>1890</v>
      </c>
      <c r="G4027" s="72" t="s">
        <v>16</v>
      </c>
      <c r="H4027" s="72" t="s">
        <v>17</v>
      </c>
      <c r="I4027" s="72" t="s">
        <v>48</v>
      </c>
      <c r="J4027" s="72" t="s">
        <v>19</v>
      </c>
      <c r="K4027" s="72" t="s">
        <v>49</v>
      </c>
      <c r="L4027" s="72" t="s">
        <v>66</v>
      </c>
      <c r="M4027" s="72"/>
    </row>
    <row r="4028" spans="2:13" x14ac:dyDescent="0.25">
      <c r="B4028" s="72" t="s">
        <v>12</v>
      </c>
      <c r="C4028" s="72" t="s">
        <v>13</v>
      </c>
      <c r="D4028" s="72" t="s">
        <v>14</v>
      </c>
      <c r="E4028" s="72" t="s">
        <v>36</v>
      </c>
      <c r="F4028" s="73">
        <v>22407</v>
      </c>
      <c r="G4028" s="72" t="s">
        <v>16</v>
      </c>
      <c r="H4028" s="72" t="s">
        <v>24</v>
      </c>
      <c r="I4028" s="72" t="s">
        <v>18</v>
      </c>
      <c r="J4028" s="72" t="s">
        <v>19</v>
      </c>
      <c r="K4028" s="72" t="s">
        <v>25</v>
      </c>
      <c r="L4028" s="72" t="s">
        <v>224</v>
      </c>
      <c r="M4028" s="72" t="s">
        <v>112</v>
      </c>
    </row>
    <row r="4029" spans="2:13" x14ac:dyDescent="0.25">
      <c r="B4029" s="72" t="s">
        <v>12</v>
      </c>
      <c r="C4029" s="72" t="s">
        <v>13</v>
      </c>
      <c r="D4029" s="72" t="s">
        <v>14</v>
      </c>
      <c r="E4029" s="72" t="s">
        <v>27</v>
      </c>
      <c r="F4029" s="73">
        <v>1486</v>
      </c>
      <c r="G4029" s="72" t="s">
        <v>16</v>
      </c>
      <c r="H4029" s="72" t="s">
        <v>17</v>
      </c>
      <c r="I4029" s="72" t="s">
        <v>48</v>
      </c>
      <c r="J4029" s="72" t="s">
        <v>19</v>
      </c>
      <c r="K4029" s="72" t="s">
        <v>49</v>
      </c>
      <c r="L4029" s="72" t="s">
        <v>209</v>
      </c>
      <c r="M4029" s="72" t="s">
        <v>302</v>
      </c>
    </row>
    <row r="4030" spans="2:13" x14ac:dyDescent="0.25">
      <c r="B4030" s="72" t="s">
        <v>12</v>
      </c>
      <c r="C4030" s="72" t="s">
        <v>13</v>
      </c>
      <c r="D4030" s="72" t="s">
        <v>14</v>
      </c>
      <c r="E4030" s="72" t="s">
        <v>51</v>
      </c>
      <c r="F4030" s="73">
        <v>247996</v>
      </c>
      <c r="G4030" s="72" t="s">
        <v>16</v>
      </c>
      <c r="H4030" s="72" t="s">
        <v>17</v>
      </c>
      <c r="I4030" s="72" t="s">
        <v>18</v>
      </c>
      <c r="J4030" s="72" t="s">
        <v>19</v>
      </c>
      <c r="K4030" s="72" t="s">
        <v>20</v>
      </c>
      <c r="L4030" s="72" t="s">
        <v>98</v>
      </c>
      <c r="M4030" s="72"/>
    </row>
    <row r="4031" spans="2:13" x14ac:dyDescent="0.25">
      <c r="B4031" s="72" t="s">
        <v>12</v>
      </c>
      <c r="C4031" s="72" t="s">
        <v>13</v>
      </c>
      <c r="D4031" s="72" t="s">
        <v>14</v>
      </c>
      <c r="E4031" s="72" t="s">
        <v>68</v>
      </c>
      <c r="F4031" s="73">
        <v>-763</v>
      </c>
      <c r="G4031" s="72" t="s">
        <v>16</v>
      </c>
      <c r="H4031" s="72" t="s">
        <v>17</v>
      </c>
      <c r="I4031" s="72" t="s">
        <v>18</v>
      </c>
      <c r="J4031" s="72" t="s">
        <v>19</v>
      </c>
      <c r="K4031" s="72" t="s">
        <v>25</v>
      </c>
      <c r="L4031" s="72" t="s">
        <v>299</v>
      </c>
      <c r="M4031" s="72"/>
    </row>
    <row r="4032" spans="2:13" x14ac:dyDescent="0.25">
      <c r="B4032" s="72" t="s">
        <v>12</v>
      </c>
      <c r="C4032" s="72" t="s">
        <v>13</v>
      </c>
      <c r="D4032" s="72" t="s">
        <v>14</v>
      </c>
      <c r="E4032" s="72" t="s">
        <v>51</v>
      </c>
      <c r="F4032" s="73">
        <v>132708</v>
      </c>
      <c r="G4032" s="72" t="s">
        <v>16</v>
      </c>
      <c r="H4032" s="72" t="s">
        <v>24</v>
      </c>
      <c r="I4032" s="72" t="s">
        <v>18</v>
      </c>
      <c r="J4032" s="72" t="s">
        <v>19</v>
      </c>
      <c r="K4032" s="72" t="s">
        <v>75</v>
      </c>
      <c r="L4032" s="72" t="s">
        <v>443</v>
      </c>
      <c r="M4032" s="72"/>
    </row>
    <row r="4033" spans="2:13" x14ac:dyDescent="0.25">
      <c r="B4033" s="72" t="s">
        <v>12</v>
      </c>
      <c r="C4033" s="72" t="s">
        <v>13</v>
      </c>
      <c r="D4033" s="72" t="s">
        <v>14</v>
      </c>
      <c r="E4033" s="72" t="s">
        <v>45</v>
      </c>
      <c r="F4033" s="73">
        <v>157398</v>
      </c>
      <c r="G4033" s="72" t="s">
        <v>16</v>
      </c>
      <c r="H4033" s="72" t="s">
        <v>24</v>
      </c>
      <c r="I4033" s="72" t="s">
        <v>18</v>
      </c>
      <c r="J4033" s="72" t="s">
        <v>19</v>
      </c>
      <c r="K4033" s="72" t="s">
        <v>49</v>
      </c>
      <c r="L4033" s="72" t="s">
        <v>95</v>
      </c>
      <c r="M4033" s="72" t="s">
        <v>29</v>
      </c>
    </row>
    <row r="4034" spans="2:13" x14ac:dyDescent="0.25">
      <c r="B4034" s="72" t="s">
        <v>12</v>
      </c>
      <c r="C4034" s="72" t="s">
        <v>13</v>
      </c>
      <c r="D4034" s="72" t="s">
        <v>14</v>
      </c>
      <c r="E4034" s="72" t="s">
        <v>79</v>
      </c>
      <c r="F4034" s="73">
        <v>-2003</v>
      </c>
      <c r="G4034" s="72" t="s">
        <v>16</v>
      </c>
      <c r="H4034" s="72" t="s">
        <v>24</v>
      </c>
      <c r="I4034" s="72" t="s">
        <v>18</v>
      </c>
      <c r="J4034" s="72" t="s">
        <v>19</v>
      </c>
      <c r="K4034" s="72" t="s">
        <v>96</v>
      </c>
      <c r="L4034" s="72" t="s">
        <v>415</v>
      </c>
      <c r="M4034" s="72"/>
    </row>
    <row r="4035" spans="2:13" x14ac:dyDescent="0.25">
      <c r="B4035" s="72" t="s">
        <v>12</v>
      </c>
      <c r="C4035" s="72" t="s">
        <v>13</v>
      </c>
      <c r="D4035" s="72" t="s">
        <v>14</v>
      </c>
      <c r="E4035" s="72" t="s">
        <v>51</v>
      </c>
      <c r="F4035" s="73">
        <v>54500</v>
      </c>
      <c r="G4035" s="72" t="s">
        <v>16</v>
      </c>
      <c r="H4035" s="72" t="s">
        <v>17</v>
      </c>
      <c r="I4035" s="72" t="s">
        <v>18</v>
      </c>
      <c r="J4035" s="72" t="s">
        <v>19</v>
      </c>
      <c r="K4035" s="72" t="s">
        <v>25</v>
      </c>
      <c r="L4035" s="72" t="s">
        <v>563</v>
      </c>
      <c r="M4035" s="72"/>
    </row>
    <row r="4036" spans="2:13" x14ac:dyDescent="0.25">
      <c r="B4036" s="72" t="s">
        <v>12</v>
      </c>
      <c r="C4036" s="72" t="s">
        <v>13</v>
      </c>
      <c r="D4036" s="72" t="s">
        <v>14</v>
      </c>
      <c r="E4036" s="72" t="s">
        <v>39</v>
      </c>
      <c r="F4036" s="73">
        <v>-483295</v>
      </c>
      <c r="G4036" s="72" t="s">
        <v>16</v>
      </c>
      <c r="H4036" s="72" t="s">
        <v>24</v>
      </c>
      <c r="I4036" s="72" t="s">
        <v>18</v>
      </c>
      <c r="J4036" s="72" t="s">
        <v>19</v>
      </c>
      <c r="K4036" s="72" t="s">
        <v>185</v>
      </c>
      <c r="L4036" s="72" t="s">
        <v>409</v>
      </c>
      <c r="M4036" s="72"/>
    </row>
    <row r="4037" spans="2:13" x14ac:dyDescent="0.25">
      <c r="B4037" s="72" t="s">
        <v>12</v>
      </c>
      <c r="C4037" s="72" t="s">
        <v>13</v>
      </c>
      <c r="D4037" s="72" t="s">
        <v>14</v>
      </c>
      <c r="E4037" s="72" t="s">
        <v>83</v>
      </c>
      <c r="F4037" s="73">
        <v>1429530</v>
      </c>
      <c r="G4037" s="72" t="s">
        <v>16</v>
      </c>
      <c r="H4037" s="72" t="s">
        <v>17</v>
      </c>
      <c r="I4037" s="72" t="s">
        <v>18</v>
      </c>
      <c r="J4037" s="72" t="s">
        <v>19</v>
      </c>
      <c r="K4037" s="72" t="s">
        <v>25</v>
      </c>
      <c r="L4037" s="72" t="s">
        <v>114</v>
      </c>
      <c r="M4037" s="72"/>
    </row>
    <row r="4038" spans="2:13" x14ac:dyDescent="0.25">
      <c r="B4038" s="72" t="s">
        <v>12</v>
      </c>
      <c r="C4038" s="72" t="s">
        <v>13</v>
      </c>
      <c r="D4038" s="72" t="s">
        <v>14</v>
      </c>
      <c r="E4038" s="72" t="s">
        <v>79</v>
      </c>
      <c r="F4038" s="73">
        <v>-669</v>
      </c>
      <c r="G4038" s="72" t="s">
        <v>16</v>
      </c>
      <c r="H4038" s="72" t="s">
        <v>24</v>
      </c>
      <c r="I4038" s="72" t="s">
        <v>48</v>
      </c>
      <c r="J4038" s="72" t="s">
        <v>19</v>
      </c>
      <c r="K4038" s="72" t="s">
        <v>25</v>
      </c>
      <c r="L4038" s="72" t="s">
        <v>296</v>
      </c>
      <c r="M4038" s="72"/>
    </row>
    <row r="4039" spans="2:13" x14ac:dyDescent="0.25">
      <c r="B4039" s="72" t="s">
        <v>12</v>
      </c>
      <c r="C4039" s="72" t="s">
        <v>13</v>
      </c>
      <c r="D4039" s="72" t="s">
        <v>14</v>
      </c>
      <c r="E4039" s="72" t="s">
        <v>83</v>
      </c>
      <c r="F4039" s="73">
        <v>3730787</v>
      </c>
      <c r="G4039" s="72" t="s">
        <v>16</v>
      </c>
      <c r="H4039" s="72" t="s">
        <v>24</v>
      </c>
      <c r="I4039" s="72" t="s">
        <v>18</v>
      </c>
      <c r="J4039" s="72" t="s">
        <v>19</v>
      </c>
      <c r="K4039" s="72" t="s">
        <v>37</v>
      </c>
      <c r="L4039" s="72" t="s">
        <v>177</v>
      </c>
      <c r="M4039" s="72"/>
    </row>
    <row r="4040" spans="2:13" x14ac:dyDescent="0.25">
      <c r="B4040" s="72" t="s">
        <v>12</v>
      </c>
      <c r="C4040" s="72" t="s">
        <v>13</v>
      </c>
      <c r="D4040" s="72" t="s">
        <v>14</v>
      </c>
      <c r="E4040" s="72" t="s">
        <v>51</v>
      </c>
      <c r="F4040" s="73">
        <v>43</v>
      </c>
      <c r="G4040" s="72" t="s">
        <v>16</v>
      </c>
      <c r="H4040" s="72" t="s">
        <v>17</v>
      </c>
      <c r="I4040" s="72" t="s">
        <v>18</v>
      </c>
      <c r="J4040" s="72" t="s">
        <v>19</v>
      </c>
      <c r="K4040" s="72" t="s">
        <v>49</v>
      </c>
      <c r="L4040" s="72" t="s">
        <v>208</v>
      </c>
      <c r="M4040" s="72"/>
    </row>
    <row r="4041" spans="2:13" x14ac:dyDescent="0.25">
      <c r="B4041" s="72" t="s">
        <v>12</v>
      </c>
      <c r="C4041" s="72" t="s">
        <v>13</v>
      </c>
      <c r="D4041" s="72" t="s">
        <v>14</v>
      </c>
      <c r="E4041" s="72" t="s">
        <v>68</v>
      </c>
      <c r="F4041" s="73">
        <v>-608</v>
      </c>
      <c r="G4041" s="72" t="s">
        <v>16</v>
      </c>
      <c r="H4041" s="72" t="s">
        <v>17</v>
      </c>
      <c r="I4041" s="72" t="s">
        <v>18</v>
      </c>
      <c r="J4041" s="72" t="s">
        <v>19</v>
      </c>
      <c r="K4041" s="72" t="s">
        <v>25</v>
      </c>
      <c r="L4041" s="72" t="s">
        <v>338</v>
      </c>
      <c r="M4041" s="72"/>
    </row>
    <row r="4042" spans="2:13" x14ac:dyDescent="0.25">
      <c r="B4042" s="72" t="s">
        <v>12</v>
      </c>
      <c r="C4042" s="72" t="s">
        <v>13</v>
      </c>
      <c r="D4042" s="72" t="s">
        <v>14</v>
      </c>
      <c r="E4042" s="72" t="s">
        <v>41</v>
      </c>
      <c r="F4042" s="73">
        <v>-55470</v>
      </c>
      <c r="G4042" s="72" t="s">
        <v>16</v>
      </c>
      <c r="H4042" s="72" t="s">
        <v>24</v>
      </c>
      <c r="I4042" s="72" t="s">
        <v>18</v>
      </c>
      <c r="J4042" s="72" t="s">
        <v>19</v>
      </c>
      <c r="K4042" s="72" t="s">
        <v>96</v>
      </c>
      <c r="L4042" s="72" t="s">
        <v>162</v>
      </c>
      <c r="M4042" s="72"/>
    </row>
    <row r="4043" spans="2:13" x14ac:dyDescent="0.25">
      <c r="B4043" s="72" t="s">
        <v>12</v>
      </c>
      <c r="C4043" s="72" t="s">
        <v>13</v>
      </c>
      <c r="D4043" s="72" t="s">
        <v>14</v>
      </c>
      <c r="E4043" s="72" t="s">
        <v>30</v>
      </c>
      <c r="F4043" s="73">
        <v>-3453</v>
      </c>
      <c r="G4043" s="72" t="s">
        <v>16</v>
      </c>
      <c r="H4043" s="72" t="s">
        <v>17</v>
      </c>
      <c r="I4043" s="72" t="s">
        <v>18</v>
      </c>
      <c r="J4043" s="72" t="s">
        <v>19</v>
      </c>
      <c r="K4043" s="72" t="s">
        <v>25</v>
      </c>
      <c r="L4043" s="72" t="s">
        <v>53</v>
      </c>
      <c r="M4043" s="72"/>
    </row>
    <row r="4044" spans="2:13" x14ac:dyDescent="0.25">
      <c r="B4044" s="72" t="s">
        <v>12</v>
      </c>
      <c r="C4044" s="72" t="s">
        <v>13</v>
      </c>
      <c r="D4044" s="72" t="s">
        <v>14</v>
      </c>
      <c r="E4044" s="72" t="s">
        <v>68</v>
      </c>
      <c r="F4044" s="73">
        <v>-1055</v>
      </c>
      <c r="G4044" s="72" t="s">
        <v>16</v>
      </c>
      <c r="H4044" s="72" t="s">
        <v>24</v>
      </c>
      <c r="I4044" s="72" t="s">
        <v>18</v>
      </c>
      <c r="J4044" s="72" t="s">
        <v>19</v>
      </c>
      <c r="K4044" s="72" t="s">
        <v>25</v>
      </c>
      <c r="L4044" s="72" t="s">
        <v>114</v>
      </c>
      <c r="M4044" s="72"/>
    </row>
    <row r="4045" spans="2:13" x14ac:dyDescent="0.25">
      <c r="B4045" s="72" t="s">
        <v>12</v>
      </c>
      <c r="C4045" s="72" t="s">
        <v>13</v>
      </c>
      <c r="D4045" s="72" t="s">
        <v>14</v>
      </c>
      <c r="E4045" s="72" t="s">
        <v>55</v>
      </c>
      <c r="F4045" s="73">
        <v>5891438</v>
      </c>
      <c r="G4045" s="72" t="s">
        <v>16</v>
      </c>
      <c r="H4045" s="72" t="s">
        <v>24</v>
      </c>
      <c r="I4045" s="72" t="s">
        <v>18</v>
      </c>
      <c r="J4045" s="72" t="s">
        <v>227</v>
      </c>
      <c r="K4045" s="72" t="s">
        <v>25</v>
      </c>
      <c r="L4045" s="72" t="s">
        <v>180</v>
      </c>
      <c r="M4045" s="72" t="s">
        <v>112</v>
      </c>
    </row>
    <row r="4046" spans="2:13" x14ac:dyDescent="0.25">
      <c r="B4046" s="72" t="s">
        <v>12</v>
      </c>
      <c r="C4046" s="72" t="s">
        <v>13</v>
      </c>
      <c r="D4046" s="72" t="s">
        <v>14</v>
      </c>
      <c r="E4046" s="72" t="s">
        <v>74</v>
      </c>
      <c r="F4046" s="73">
        <v>11248</v>
      </c>
      <c r="G4046" s="72" t="s">
        <v>16</v>
      </c>
      <c r="H4046" s="72" t="s">
        <v>24</v>
      </c>
      <c r="I4046" s="72" t="s">
        <v>18</v>
      </c>
      <c r="J4046" s="72" t="s">
        <v>19</v>
      </c>
      <c r="K4046" s="72" t="s">
        <v>25</v>
      </c>
      <c r="L4046" s="72" t="s">
        <v>370</v>
      </c>
      <c r="M4046" s="72" t="s">
        <v>57</v>
      </c>
    </row>
    <row r="4047" spans="2:13" x14ac:dyDescent="0.25">
      <c r="B4047" s="72" t="s">
        <v>12</v>
      </c>
      <c r="C4047" s="72" t="s">
        <v>160</v>
      </c>
      <c r="D4047" s="72" t="s">
        <v>14</v>
      </c>
      <c r="E4047" s="72" t="s">
        <v>690</v>
      </c>
      <c r="F4047" s="73">
        <v>24224807</v>
      </c>
      <c r="G4047" s="72" t="s">
        <v>16</v>
      </c>
      <c r="H4047" s="72" t="s">
        <v>24</v>
      </c>
      <c r="I4047" s="72" t="s">
        <v>18</v>
      </c>
      <c r="J4047" s="72" t="s">
        <v>19</v>
      </c>
      <c r="K4047" s="72"/>
      <c r="L4047" s="72"/>
      <c r="M4047" s="72" t="s">
        <v>302</v>
      </c>
    </row>
    <row r="4048" spans="2:13" x14ac:dyDescent="0.25">
      <c r="B4048" s="72" t="s">
        <v>12</v>
      </c>
      <c r="C4048" s="72" t="s">
        <v>13</v>
      </c>
      <c r="D4048" s="72" t="s">
        <v>14</v>
      </c>
      <c r="E4048" s="72" t="s">
        <v>23</v>
      </c>
      <c r="F4048" s="73">
        <v>-301175</v>
      </c>
      <c r="G4048" s="72" t="s">
        <v>16</v>
      </c>
      <c r="H4048" s="72" t="s">
        <v>24</v>
      </c>
      <c r="I4048" s="72" t="s">
        <v>18</v>
      </c>
      <c r="J4048" s="72" t="s">
        <v>19</v>
      </c>
      <c r="K4048" s="72" t="s">
        <v>49</v>
      </c>
      <c r="L4048" s="72" t="s">
        <v>209</v>
      </c>
      <c r="M4048" s="72"/>
    </row>
    <row r="4049" spans="2:13" x14ac:dyDescent="0.25">
      <c r="B4049" s="72" t="s">
        <v>12</v>
      </c>
      <c r="C4049" s="72" t="s">
        <v>13</v>
      </c>
      <c r="D4049" s="72" t="s">
        <v>14</v>
      </c>
      <c r="E4049" s="72" t="s">
        <v>33</v>
      </c>
      <c r="F4049" s="73">
        <v>8457</v>
      </c>
      <c r="G4049" s="72" t="s">
        <v>16</v>
      </c>
      <c r="H4049" s="72" t="s">
        <v>17</v>
      </c>
      <c r="I4049" s="72" t="s">
        <v>18</v>
      </c>
      <c r="J4049" s="72" t="s">
        <v>19</v>
      </c>
      <c r="K4049" s="72" t="s">
        <v>205</v>
      </c>
      <c r="L4049" s="72" t="s">
        <v>510</v>
      </c>
      <c r="M4049" s="72" t="s">
        <v>57</v>
      </c>
    </row>
    <row r="4050" spans="2:13" x14ac:dyDescent="0.25">
      <c r="B4050" s="72" t="s">
        <v>12</v>
      </c>
      <c r="C4050" s="72" t="s">
        <v>13</v>
      </c>
      <c r="D4050" s="72" t="s">
        <v>14</v>
      </c>
      <c r="E4050" s="72" t="s">
        <v>79</v>
      </c>
      <c r="F4050" s="73">
        <v>-12</v>
      </c>
      <c r="G4050" s="72" t="s">
        <v>16</v>
      </c>
      <c r="H4050" s="72" t="s">
        <v>17</v>
      </c>
      <c r="I4050" s="72" t="s">
        <v>18</v>
      </c>
      <c r="J4050" s="72" t="s">
        <v>19</v>
      </c>
      <c r="K4050" s="72" t="s">
        <v>25</v>
      </c>
      <c r="L4050" s="72" t="s">
        <v>701</v>
      </c>
      <c r="M4050" s="72"/>
    </row>
    <row r="4051" spans="2:13" x14ac:dyDescent="0.25">
      <c r="B4051" s="72" t="s">
        <v>12</v>
      </c>
      <c r="C4051" s="72" t="s">
        <v>13</v>
      </c>
      <c r="D4051" s="72" t="s">
        <v>14</v>
      </c>
      <c r="E4051" s="72" t="s">
        <v>68</v>
      </c>
      <c r="F4051" s="73">
        <v>-23950</v>
      </c>
      <c r="G4051" s="72" t="s">
        <v>16</v>
      </c>
      <c r="H4051" s="72" t="s">
        <v>24</v>
      </c>
      <c r="I4051" s="72" t="s">
        <v>18</v>
      </c>
      <c r="J4051" s="72" t="s">
        <v>19</v>
      </c>
      <c r="K4051" s="72" t="s">
        <v>37</v>
      </c>
      <c r="L4051" s="72" t="s">
        <v>212</v>
      </c>
      <c r="M4051" s="72"/>
    </row>
    <row r="4052" spans="2:13" x14ac:dyDescent="0.25">
      <c r="B4052" s="72" t="s">
        <v>12</v>
      </c>
      <c r="C4052" s="72" t="s">
        <v>13</v>
      </c>
      <c r="D4052" s="72" t="s">
        <v>14</v>
      </c>
      <c r="E4052" s="72" t="s">
        <v>83</v>
      </c>
      <c r="F4052" s="73">
        <v>9</v>
      </c>
      <c r="G4052" s="72" t="s">
        <v>16</v>
      </c>
      <c r="H4052" s="72" t="s">
        <v>24</v>
      </c>
      <c r="I4052" s="72" t="s">
        <v>18</v>
      </c>
      <c r="J4052" s="72" t="s">
        <v>19</v>
      </c>
      <c r="K4052" s="72" t="s">
        <v>185</v>
      </c>
      <c r="L4052" s="72" t="s">
        <v>619</v>
      </c>
      <c r="M4052" s="72"/>
    </row>
    <row r="4053" spans="2:13" x14ac:dyDescent="0.25">
      <c r="B4053" s="72" t="s">
        <v>12</v>
      </c>
      <c r="C4053" s="72" t="s">
        <v>13</v>
      </c>
      <c r="D4053" s="72" t="s">
        <v>14</v>
      </c>
      <c r="E4053" s="72" t="s">
        <v>36</v>
      </c>
      <c r="F4053" s="73">
        <v>607192</v>
      </c>
      <c r="G4053" s="72" t="s">
        <v>16</v>
      </c>
      <c r="H4053" s="72" t="s">
        <v>17</v>
      </c>
      <c r="I4053" s="72" t="s">
        <v>18</v>
      </c>
      <c r="J4053" s="72" t="s">
        <v>19</v>
      </c>
      <c r="K4053" s="72" t="s">
        <v>25</v>
      </c>
      <c r="L4053" s="72" t="s">
        <v>406</v>
      </c>
      <c r="M4053" s="72" t="s">
        <v>29</v>
      </c>
    </row>
    <row r="4054" spans="2:13" x14ac:dyDescent="0.25">
      <c r="B4054" s="72" t="s">
        <v>12</v>
      </c>
      <c r="C4054" s="72" t="s">
        <v>13</v>
      </c>
      <c r="D4054" s="72" t="s">
        <v>14</v>
      </c>
      <c r="E4054" s="72" t="s">
        <v>81</v>
      </c>
      <c r="F4054" s="73">
        <v>123219</v>
      </c>
      <c r="G4054" s="72" t="s">
        <v>16</v>
      </c>
      <c r="H4054" s="72" t="s">
        <v>24</v>
      </c>
      <c r="I4054" s="72" t="s">
        <v>18</v>
      </c>
      <c r="J4054" s="72" t="s">
        <v>19</v>
      </c>
      <c r="K4054" s="72" t="s">
        <v>37</v>
      </c>
      <c r="L4054" s="72" t="s">
        <v>627</v>
      </c>
      <c r="M4054" s="72" t="s">
        <v>29</v>
      </c>
    </row>
    <row r="4055" spans="2:13" x14ac:dyDescent="0.25">
      <c r="B4055" s="72" t="s">
        <v>12</v>
      </c>
      <c r="C4055" s="72" t="s">
        <v>13</v>
      </c>
      <c r="D4055" s="72" t="s">
        <v>14</v>
      </c>
      <c r="E4055" s="72" t="s">
        <v>27</v>
      </c>
      <c r="F4055" s="73">
        <v>233187</v>
      </c>
      <c r="G4055" s="72" t="s">
        <v>16</v>
      </c>
      <c r="H4055" s="72" t="s">
        <v>17</v>
      </c>
      <c r="I4055" s="72" t="s">
        <v>48</v>
      </c>
      <c r="J4055" s="72" t="s">
        <v>19</v>
      </c>
      <c r="K4055" s="72" t="s">
        <v>49</v>
      </c>
      <c r="L4055" s="72" t="s">
        <v>167</v>
      </c>
      <c r="M4055" s="72" t="s">
        <v>29</v>
      </c>
    </row>
    <row r="4056" spans="2:13" x14ac:dyDescent="0.25">
      <c r="B4056" s="72" t="s">
        <v>12</v>
      </c>
      <c r="C4056" s="72" t="s">
        <v>13</v>
      </c>
      <c r="D4056" s="72" t="s">
        <v>14</v>
      </c>
      <c r="E4056" s="72" t="s">
        <v>51</v>
      </c>
      <c r="F4056" s="73">
        <v>99</v>
      </c>
      <c r="G4056" s="72" t="s">
        <v>16</v>
      </c>
      <c r="H4056" s="72" t="s">
        <v>24</v>
      </c>
      <c r="I4056" s="72" t="s">
        <v>18</v>
      </c>
      <c r="J4056" s="72" t="s">
        <v>227</v>
      </c>
      <c r="K4056" s="72" t="s">
        <v>43</v>
      </c>
      <c r="L4056" s="72" t="s">
        <v>472</v>
      </c>
      <c r="M4056" s="72"/>
    </row>
    <row r="4057" spans="2:13" x14ac:dyDescent="0.25">
      <c r="B4057" s="72" t="s">
        <v>12</v>
      </c>
      <c r="C4057" s="72" t="s">
        <v>13</v>
      </c>
      <c r="D4057" s="72" t="s">
        <v>14</v>
      </c>
      <c r="E4057" s="72" t="s">
        <v>39</v>
      </c>
      <c r="F4057" s="73">
        <v>-1270</v>
      </c>
      <c r="G4057" s="72" t="s">
        <v>16</v>
      </c>
      <c r="H4057" s="72" t="s">
        <v>24</v>
      </c>
      <c r="I4057" s="72" t="s">
        <v>18</v>
      </c>
      <c r="J4057" s="72" t="s">
        <v>19</v>
      </c>
      <c r="K4057" s="72" t="s">
        <v>25</v>
      </c>
      <c r="L4057" s="72" t="s">
        <v>304</v>
      </c>
      <c r="M4057" s="72"/>
    </row>
    <row r="4058" spans="2:13" x14ac:dyDescent="0.25">
      <c r="B4058" s="72" t="s">
        <v>12</v>
      </c>
      <c r="C4058" s="72" t="s">
        <v>13</v>
      </c>
      <c r="D4058" s="72" t="s">
        <v>14</v>
      </c>
      <c r="E4058" s="72" t="s">
        <v>81</v>
      </c>
      <c r="F4058" s="73">
        <v>427788</v>
      </c>
      <c r="G4058" s="72" t="s">
        <v>16</v>
      </c>
      <c r="H4058" s="72" t="s">
        <v>17</v>
      </c>
      <c r="I4058" s="72" t="s">
        <v>18</v>
      </c>
      <c r="J4058" s="72" t="s">
        <v>19</v>
      </c>
      <c r="K4058" s="72" t="s">
        <v>25</v>
      </c>
      <c r="L4058" s="72" t="s">
        <v>603</v>
      </c>
      <c r="M4058" s="72" t="s">
        <v>35</v>
      </c>
    </row>
    <row r="4059" spans="2:13" x14ac:dyDescent="0.25">
      <c r="B4059" s="72" t="s">
        <v>12</v>
      </c>
      <c r="C4059" s="72" t="s">
        <v>13</v>
      </c>
      <c r="D4059" s="72" t="s">
        <v>14</v>
      </c>
      <c r="E4059" s="72" t="s">
        <v>58</v>
      </c>
      <c r="F4059" s="73">
        <v>896</v>
      </c>
      <c r="G4059" s="72" t="s">
        <v>16</v>
      </c>
      <c r="H4059" s="72" t="s">
        <v>24</v>
      </c>
      <c r="I4059" s="72" t="s">
        <v>18</v>
      </c>
      <c r="J4059" s="72" t="s">
        <v>19</v>
      </c>
      <c r="K4059" s="72" t="s">
        <v>37</v>
      </c>
      <c r="L4059" s="72" t="s">
        <v>333</v>
      </c>
      <c r="M4059" s="72" t="s">
        <v>112</v>
      </c>
    </row>
    <row r="4060" spans="2:13" x14ac:dyDescent="0.25">
      <c r="B4060" s="72" t="s">
        <v>12</v>
      </c>
      <c r="C4060" s="72" t="s">
        <v>13</v>
      </c>
      <c r="D4060" s="72" t="s">
        <v>14</v>
      </c>
      <c r="E4060" s="72" t="s">
        <v>51</v>
      </c>
      <c r="F4060" s="73">
        <v>65736</v>
      </c>
      <c r="G4060" s="72" t="s">
        <v>16</v>
      </c>
      <c r="H4060" s="72" t="s">
        <v>17</v>
      </c>
      <c r="I4060" s="72" t="s">
        <v>48</v>
      </c>
      <c r="J4060" s="72" t="s">
        <v>19</v>
      </c>
      <c r="K4060" s="72" t="s">
        <v>49</v>
      </c>
      <c r="L4060" s="72" t="s">
        <v>208</v>
      </c>
      <c r="M4060" s="72"/>
    </row>
    <row r="4061" spans="2:13" x14ac:dyDescent="0.25">
      <c r="B4061" s="72" t="s">
        <v>12</v>
      </c>
      <c r="C4061" s="72" t="s">
        <v>13</v>
      </c>
      <c r="D4061" s="72" t="s">
        <v>14</v>
      </c>
      <c r="E4061" s="72" t="s">
        <v>51</v>
      </c>
      <c r="F4061" s="73">
        <v>184</v>
      </c>
      <c r="G4061" s="72" t="s">
        <v>16</v>
      </c>
      <c r="H4061" s="72" t="s">
        <v>24</v>
      </c>
      <c r="I4061" s="72" t="s">
        <v>48</v>
      </c>
      <c r="J4061" s="72" t="s">
        <v>19</v>
      </c>
      <c r="K4061" s="72" t="s">
        <v>49</v>
      </c>
      <c r="L4061" s="72" t="s">
        <v>82</v>
      </c>
      <c r="M4061" s="72"/>
    </row>
    <row r="4062" spans="2:13" x14ac:dyDescent="0.25">
      <c r="B4062" s="72" t="s">
        <v>12</v>
      </c>
      <c r="C4062" s="72" t="s">
        <v>13</v>
      </c>
      <c r="D4062" s="72" t="s">
        <v>14</v>
      </c>
      <c r="E4062" s="72" t="s">
        <v>94</v>
      </c>
      <c r="F4062" s="73">
        <v>119</v>
      </c>
      <c r="G4062" s="72" t="s">
        <v>16</v>
      </c>
      <c r="H4062" s="72" t="s">
        <v>24</v>
      </c>
      <c r="I4062" s="72" t="s">
        <v>18</v>
      </c>
      <c r="J4062" s="72" t="s">
        <v>19</v>
      </c>
      <c r="K4062" s="72" t="s">
        <v>25</v>
      </c>
      <c r="L4062" s="72" t="s">
        <v>230</v>
      </c>
      <c r="M4062" s="72"/>
    </row>
    <row r="4063" spans="2:13" x14ac:dyDescent="0.25">
      <c r="B4063" s="72" t="s">
        <v>12</v>
      </c>
      <c r="C4063" s="72" t="s">
        <v>13</v>
      </c>
      <c r="D4063" s="72" t="s">
        <v>14</v>
      </c>
      <c r="E4063" s="72" t="s">
        <v>81</v>
      </c>
      <c r="F4063" s="73">
        <v>84482</v>
      </c>
      <c r="G4063" s="72" t="s">
        <v>16</v>
      </c>
      <c r="H4063" s="72" t="s">
        <v>17</v>
      </c>
      <c r="I4063" s="72" t="s">
        <v>18</v>
      </c>
      <c r="J4063" s="72" t="s">
        <v>19</v>
      </c>
      <c r="K4063" s="72" t="s">
        <v>25</v>
      </c>
      <c r="L4063" s="72" t="s">
        <v>245</v>
      </c>
      <c r="M4063" s="72" t="s">
        <v>35</v>
      </c>
    </row>
    <row r="4064" spans="2:13" x14ac:dyDescent="0.25">
      <c r="B4064" s="72" t="s">
        <v>12</v>
      </c>
      <c r="C4064" s="72" t="s">
        <v>13</v>
      </c>
      <c r="D4064" s="72" t="s">
        <v>14</v>
      </c>
      <c r="E4064" s="72" t="s">
        <v>94</v>
      </c>
      <c r="F4064" s="73">
        <v>588</v>
      </c>
      <c r="G4064" s="72" t="s">
        <v>16</v>
      </c>
      <c r="H4064" s="72" t="s">
        <v>17</v>
      </c>
      <c r="I4064" s="72" t="s">
        <v>18</v>
      </c>
      <c r="J4064" s="72" t="s">
        <v>19</v>
      </c>
      <c r="K4064" s="72" t="s">
        <v>49</v>
      </c>
      <c r="L4064" s="72" t="s">
        <v>66</v>
      </c>
      <c r="M4064" s="72"/>
    </row>
    <row r="4065" spans="2:13" x14ac:dyDescent="0.25">
      <c r="B4065" s="72" t="s">
        <v>12</v>
      </c>
      <c r="C4065" s="72" t="s">
        <v>13</v>
      </c>
      <c r="D4065" s="72" t="s">
        <v>14</v>
      </c>
      <c r="E4065" s="72" t="s">
        <v>27</v>
      </c>
      <c r="F4065" s="73">
        <v>22299</v>
      </c>
      <c r="G4065" s="72" t="s">
        <v>16</v>
      </c>
      <c r="H4065" s="72" t="s">
        <v>24</v>
      </c>
      <c r="I4065" s="72" t="s">
        <v>18</v>
      </c>
      <c r="J4065" s="72" t="s">
        <v>19</v>
      </c>
      <c r="K4065" s="72" t="s">
        <v>99</v>
      </c>
      <c r="L4065" s="72" t="s">
        <v>348</v>
      </c>
      <c r="M4065" s="72" t="s">
        <v>302</v>
      </c>
    </row>
    <row r="4066" spans="2:13" x14ac:dyDescent="0.25">
      <c r="B4066" s="72" t="s">
        <v>12</v>
      </c>
      <c r="C4066" s="72" t="s">
        <v>13</v>
      </c>
      <c r="D4066" s="72" t="s">
        <v>14</v>
      </c>
      <c r="E4066" s="72" t="s">
        <v>81</v>
      </c>
      <c r="F4066" s="73">
        <v>512713</v>
      </c>
      <c r="G4066" s="72" t="s">
        <v>16</v>
      </c>
      <c r="H4066" s="72" t="s">
        <v>24</v>
      </c>
      <c r="I4066" s="72" t="s">
        <v>18</v>
      </c>
      <c r="J4066" s="72" t="s">
        <v>19</v>
      </c>
      <c r="K4066" s="72" t="s">
        <v>37</v>
      </c>
      <c r="L4066" s="72" t="s">
        <v>301</v>
      </c>
      <c r="M4066" s="72" t="s">
        <v>47</v>
      </c>
    </row>
    <row r="4067" spans="2:13" x14ac:dyDescent="0.25">
      <c r="B4067" s="72" t="s">
        <v>12</v>
      </c>
      <c r="C4067" s="72" t="s">
        <v>13</v>
      </c>
      <c r="D4067" s="72" t="s">
        <v>14</v>
      </c>
      <c r="E4067" s="72" t="s">
        <v>58</v>
      </c>
      <c r="F4067" s="73">
        <v>238202</v>
      </c>
      <c r="G4067" s="72" t="s">
        <v>16</v>
      </c>
      <c r="H4067" s="72" t="s">
        <v>24</v>
      </c>
      <c r="I4067" s="72" t="s">
        <v>18</v>
      </c>
      <c r="J4067" s="72" t="s">
        <v>19</v>
      </c>
      <c r="K4067" s="72" t="s">
        <v>99</v>
      </c>
      <c r="L4067" s="72" t="s">
        <v>150</v>
      </c>
      <c r="M4067" s="72" t="s">
        <v>47</v>
      </c>
    </row>
    <row r="4068" spans="2:13" x14ac:dyDescent="0.25">
      <c r="B4068" s="72" t="s">
        <v>12</v>
      </c>
      <c r="C4068" s="72" t="s">
        <v>13</v>
      </c>
      <c r="D4068" s="72" t="s">
        <v>14</v>
      </c>
      <c r="E4068" s="72" t="s">
        <v>39</v>
      </c>
      <c r="F4068" s="73">
        <v>-38902</v>
      </c>
      <c r="G4068" s="72" t="s">
        <v>16</v>
      </c>
      <c r="H4068" s="72" t="s">
        <v>24</v>
      </c>
      <c r="I4068" s="72" t="s">
        <v>18</v>
      </c>
      <c r="J4068" s="72" t="s">
        <v>19</v>
      </c>
      <c r="K4068" s="72" t="s">
        <v>25</v>
      </c>
      <c r="L4068" s="72" t="s">
        <v>198</v>
      </c>
      <c r="M4068" s="72"/>
    </row>
    <row r="4069" spans="2:13" x14ac:dyDescent="0.25">
      <c r="B4069" s="72" t="s">
        <v>12</v>
      </c>
      <c r="C4069" s="72" t="s">
        <v>13</v>
      </c>
      <c r="D4069" s="72" t="s">
        <v>14</v>
      </c>
      <c r="E4069" s="72" t="s">
        <v>83</v>
      </c>
      <c r="F4069" s="73">
        <v>39896</v>
      </c>
      <c r="G4069" s="72" t="s">
        <v>16</v>
      </c>
      <c r="H4069" s="72" t="s">
        <v>24</v>
      </c>
      <c r="I4069" s="72" t="s">
        <v>18</v>
      </c>
      <c r="J4069" s="72" t="s">
        <v>19</v>
      </c>
      <c r="K4069" s="72" t="s">
        <v>25</v>
      </c>
      <c r="L4069" s="72" t="s">
        <v>219</v>
      </c>
      <c r="M4069" s="72"/>
    </row>
    <row r="4070" spans="2:13" x14ac:dyDescent="0.25">
      <c r="B4070" s="72" t="s">
        <v>12</v>
      </c>
      <c r="C4070" s="72" t="s">
        <v>13</v>
      </c>
      <c r="D4070" s="72" t="s">
        <v>14</v>
      </c>
      <c r="E4070" s="72" t="s">
        <v>81</v>
      </c>
      <c r="F4070" s="73">
        <v>143993</v>
      </c>
      <c r="G4070" s="72" t="s">
        <v>16</v>
      </c>
      <c r="H4070" s="72" t="s">
        <v>17</v>
      </c>
      <c r="I4070" s="72" t="s">
        <v>18</v>
      </c>
      <c r="J4070" s="72" t="s">
        <v>19</v>
      </c>
      <c r="K4070" s="72" t="s">
        <v>37</v>
      </c>
      <c r="L4070" s="72" t="s">
        <v>551</v>
      </c>
      <c r="M4070" s="72" t="s">
        <v>47</v>
      </c>
    </row>
    <row r="4071" spans="2:13" x14ac:dyDescent="0.25">
      <c r="B4071" s="72" t="s">
        <v>12</v>
      </c>
      <c r="C4071" s="72" t="s">
        <v>13</v>
      </c>
      <c r="D4071" s="72" t="s">
        <v>14</v>
      </c>
      <c r="E4071" s="72" t="s">
        <v>79</v>
      </c>
      <c r="F4071" s="73">
        <v>-68197</v>
      </c>
      <c r="G4071" s="72" t="s">
        <v>16</v>
      </c>
      <c r="H4071" s="72" t="s">
        <v>24</v>
      </c>
      <c r="I4071" s="72" t="s">
        <v>18</v>
      </c>
      <c r="J4071" s="72" t="s">
        <v>19</v>
      </c>
      <c r="K4071" s="72" t="s">
        <v>43</v>
      </c>
      <c r="L4071" s="72" t="s">
        <v>322</v>
      </c>
      <c r="M4071" s="72"/>
    </row>
    <row r="4072" spans="2:13" x14ac:dyDescent="0.25">
      <c r="B4072" s="72" t="s">
        <v>12</v>
      </c>
      <c r="C4072" s="72" t="s">
        <v>13</v>
      </c>
      <c r="D4072" s="72" t="s">
        <v>14</v>
      </c>
      <c r="E4072" s="72" t="s">
        <v>79</v>
      </c>
      <c r="F4072" s="73">
        <v>-610</v>
      </c>
      <c r="G4072" s="72" t="s">
        <v>16</v>
      </c>
      <c r="H4072" s="72" t="s">
        <v>24</v>
      </c>
      <c r="I4072" s="72" t="s">
        <v>48</v>
      </c>
      <c r="J4072" s="72" t="s">
        <v>19</v>
      </c>
      <c r="K4072" s="72" t="s">
        <v>25</v>
      </c>
      <c r="L4072" s="72" t="s">
        <v>159</v>
      </c>
      <c r="M4072" s="72"/>
    </row>
    <row r="4073" spans="2:13" x14ac:dyDescent="0.25">
      <c r="B4073" s="72" t="s">
        <v>12</v>
      </c>
      <c r="C4073" s="72" t="s">
        <v>13</v>
      </c>
      <c r="D4073" s="72" t="s">
        <v>14</v>
      </c>
      <c r="E4073" s="72" t="s">
        <v>30</v>
      </c>
      <c r="F4073" s="73">
        <v>-5775</v>
      </c>
      <c r="G4073" s="72" t="s">
        <v>16</v>
      </c>
      <c r="H4073" s="72" t="s">
        <v>24</v>
      </c>
      <c r="I4073" s="72" t="s">
        <v>18</v>
      </c>
      <c r="J4073" s="72" t="s">
        <v>19</v>
      </c>
      <c r="K4073" s="72" t="s">
        <v>25</v>
      </c>
      <c r="L4073" s="72" t="s">
        <v>244</v>
      </c>
      <c r="M4073" s="72"/>
    </row>
    <row r="4074" spans="2:13" x14ac:dyDescent="0.25">
      <c r="B4074" s="72" t="s">
        <v>12</v>
      </c>
      <c r="C4074" s="72" t="s">
        <v>13</v>
      </c>
      <c r="D4074" s="72" t="s">
        <v>14</v>
      </c>
      <c r="E4074" s="72" t="s">
        <v>51</v>
      </c>
      <c r="F4074" s="73">
        <v>467288</v>
      </c>
      <c r="G4074" s="72" t="s">
        <v>16</v>
      </c>
      <c r="H4074" s="72" t="s">
        <v>24</v>
      </c>
      <c r="I4074" s="72" t="s">
        <v>18</v>
      </c>
      <c r="J4074" s="72" t="s">
        <v>19</v>
      </c>
      <c r="K4074" s="72" t="s">
        <v>99</v>
      </c>
      <c r="L4074" s="72" t="s">
        <v>361</v>
      </c>
      <c r="M4074" s="72"/>
    </row>
    <row r="4075" spans="2:13" x14ac:dyDescent="0.25">
      <c r="B4075" s="72" t="s">
        <v>12</v>
      </c>
      <c r="C4075" s="72" t="s">
        <v>13</v>
      </c>
      <c r="D4075" s="72" t="s">
        <v>14</v>
      </c>
      <c r="E4075" s="72" t="s">
        <v>30</v>
      </c>
      <c r="F4075" s="73">
        <v>-12224</v>
      </c>
      <c r="G4075" s="72" t="s">
        <v>16</v>
      </c>
      <c r="H4075" s="72" t="s">
        <v>24</v>
      </c>
      <c r="I4075" s="72" t="s">
        <v>18</v>
      </c>
      <c r="J4075" s="72" t="s">
        <v>19</v>
      </c>
      <c r="K4075" s="72" t="s">
        <v>117</v>
      </c>
      <c r="L4075" s="72" t="s">
        <v>387</v>
      </c>
      <c r="M4075" s="72"/>
    </row>
    <row r="4076" spans="2:13" x14ac:dyDescent="0.25">
      <c r="B4076" s="72" t="s">
        <v>12</v>
      </c>
      <c r="C4076" s="72" t="s">
        <v>13</v>
      </c>
      <c r="D4076" s="72" t="s">
        <v>14</v>
      </c>
      <c r="E4076" s="72" t="s">
        <v>594</v>
      </c>
      <c r="F4076" s="73">
        <v>2</v>
      </c>
      <c r="G4076" s="72" t="s">
        <v>16</v>
      </c>
      <c r="H4076" s="72" t="s">
        <v>24</v>
      </c>
      <c r="I4076" s="72" t="s">
        <v>18</v>
      </c>
      <c r="J4076" s="72" t="s">
        <v>19</v>
      </c>
      <c r="K4076" s="72" t="s">
        <v>102</v>
      </c>
      <c r="L4076" s="72" t="s">
        <v>196</v>
      </c>
      <c r="M4076" s="72"/>
    </row>
    <row r="4077" spans="2:13" x14ac:dyDescent="0.25">
      <c r="B4077" s="72" t="s">
        <v>12</v>
      </c>
      <c r="C4077" s="72" t="s">
        <v>13</v>
      </c>
      <c r="D4077" s="72" t="s">
        <v>14</v>
      </c>
      <c r="E4077" s="72" t="s">
        <v>771</v>
      </c>
      <c r="F4077" s="73">
        <v>28827934</v>
      </c>
      <c r="G4077" s="72" t="s">
        <v>269</v>
      </c>
      <c r="H4077" s="72" t="s">
        <v>24</v>
      </c>
      <c r="I4077" s="72" t="s">
        <v>18</v>
      </c>
      <c r="J4077" s="72" t="s">
        <v>19</v>
      </c>
      <c r="K4077" s="72"/>
      <c r="L4077" s="72"/>
      <c r="M4077" s="72" t="s">
        <v>761</v>
      </c>
    </row>
    <row r="4078" spans="2:13" x14ac:dyDescent="0.25">
      <c r="B4078" s="72" t="s">
        <v>12</v>
      </c>
      <c r="C4078" s="72" t="s">
        <v>13</v>
      </c>
      <c r="D4078" s="72" t="s">
        <v>14</v>
      </c>
      <c r="E4078" s="72" t="s">
        <v>41</v>
      </c>
      <c r="F4078" s="73">
        <v>-93</v>
      </c>
      <c r="G4078" s="72" t="s">
        <v>16</v>
      </c>
      <c r="H4078" s="72" t="s">
        <v>24</v>
      </c>
      <c r="I4078" s="72" t="s">
        <v>18</v>
      </c>
      <c r="J4078" s="72" t="s">
        <v>19</v>
      </c>
      <c r="K4078" s="72" t="s">
        <v>25</v>
      </c>
      <c r="L4078" s="72" t="s">
        <v>114</v>
      </c>
      <c r="M4078" s="72"/>
    </row>
    <row r="4079" spans="2:13" x14ac:dyDescent="0.25">
      <c r="B4079" s="72" t="s">
        <v>12</v>
      </c>
      <c r="C4079" s="72" t="s">
        <v>13</v>
      </c>
      <c r="D4079" s="72" t="s">
        <v>14</v>
      </c>
      <c r="E4079" s="72" t="s">
        <v>123</v>
      </c>
      <c r="F4079" s="73">
        <v>-2309</v>
      </c>
      <c r="G4079" s="72" t="s">
        <v>16</v>
      </c>
      <c r="H4079" s="72" t="s">
        <v>24</v>
      </c>
      <c r="I4079" s="72" t="s">
        <v>18</v>
      </c>
      <c r="J4079" s="72" t="s">
        <v>19</v>
      </c>
      <c r="K4079" s="72" t="s">
        <v>25</v>
      </c>
      <c r="L4079" s="72" t="s">
        <v>442</v>
      </c>
      <c r="M4079" s="72"/>
    </row>
    <row r="4080" spans="2:13" x14ac:dyDescent="0.25">
      <c r="B4080" s="72" t="s">
        <v>12</v>
      </c>
      <c r="C4080" s="72" t="s">
        <v>13</v>
      </c>
      <c r="D4080" s="72" t="s">
        <v>14</v>
      </c>
      <c r="E4080" s="72" t="s">
        <v>123</v>
      </c>
      <c r="F4080" s="73">
        <v>-158852</v>
      </c>
      <c r="G4080" s="72" t="s">
        <v>16</v>
      </c>
      <c r="H4080" s="72" t="s">
        <v>24</v>
      </c>
      <c r="I4080" s="72" t="s">
        <v>18</v>
      </c>
      <c r="J4080" s="72" t="s">
        <v>19</v>
      </c>
      <c r="K4080" s="72" t="s">
        <v>49</v>
      </c>
      <c r="L4080" s="72" t="s">
        <v>105</v>
      </c>
      <c r="M4080" s="72"/>
    </row>
    <row r="4081" spans="2:13" x14ac:dyDescent="0.25">
      <c r="B4081" s="72" t="s">
        <v>12</v>
      </c>
      <c r="C4081" s="72" t="s">
        <v>13</v>
      </c>
      <c r="D4081" s="72" t="s">
        <v>14</v>
      </c>
      <c r="E4081" s="72" t="s">
        <v>27</v>
      </c>
      <c r="F4081" s="73">
        <v>106731</v>
      </c>
      <c r="G4081" s="72" t="s">
        <v>16</v>
      </c>
      <c r="H4081" s="72" t="s">
        <v>24</v>
      </c>
      <c r="I4081" s="72" t="s">
        <v>18</v>
      </c>
      <c r="J4081" s="72" t="s">
        <v>19</v>
      </c>
      <c r="K4081" s="72" t="s">
        <v>49</v>
      </c>
      <c r="L4081" s="72" t="s">
        <v>95</v>
      </c>
      <c r="M4081" s="72" t="s">
        <v>57</v>
      </c>
    </row>
    <row r="4082" spans="2:13" x14ac:dyDescent="0.25">
      <c r="B4082" s="72" t="s">
        <v>12</v>
      </c>
      <c r="C4082" s="72" t="s">
        <v>13</v>
      </c>
      <c r="D4082" s="72" t="s">
        <v>14</v>
      </c>
      <c r="E4082" s="72" t="s">
        <v>55</v>
      </c>
      <c r="F4082" s="73">
        <v>9862513</v>
      </c>
      <c r="G4082" s="72" t="s">
        <v>16</v>
      </c>
      <c r="H4082" s="72" t="s">
        <v>24</v>
      </c>
      <c r="I4082" s="72" t="s">
        <v>18</v>
      </c>
      <c r="J4082" s="72" t="s">
        <v>19</v>
      </c>
      <c r="K4082" s="72" t="s">
        <v>25</v>
      </c>
      <c r="L4082" s="72" t="s">
        <v>434</v>
      </c>
      <c r="M4082" s="72" t="s">
        <v>57</v>
      </c>
    </row>
    <row r="4083" spans="2:13" x14ac:dyDescent="0.25">
      <c r="B4083" s="72" t="s">
        <v>12</v>
      </c>
      <c r="C4083" s="72" t="s">
        <v>13</v>
      </c>
      <c r="D4083" s="72" t="s">
        <v>14</v>
      </c>
      <c r="E4083" s="72" t="s">
        <v>39</v>
      </c>
      <c r="F4083" s="73">
        <v>-2646</v>
      </c>
      <c r="G4083" s="72" t="s">
        <v>269</v>
      </c>
      <c r="H4083" s="72" t="s">
        <v>24</v>
      </c>
      <c r="I4083" s="72" t="s">
        <v>18</v>
      </c>
      <c r="J4083" s="72" t="s">
        <v>526</v>
      </c>
      <c r="K4083" s="72" t="s">
        <v>117</v>
      </c>
      <c r="L4083" s="72" t="s">
        <v>271</v>
      </c>
      <c r="M4083" s="72"/>
    </row>
    <row r="4084" spans="2:13" x14ac:dyDescent="0.25">
      <c r="B4084" s="72" t="s">
        <v>12</v>
      </c>
      <c r="C4084" s="72" t="s">
        <v>13</v>
      </c>
      <c r="D4084" s="72" t="s">
        <v>14</v>
      </c>
      <c r="E4084" s="72" t="s">
        <v>256</v>
      </c>
      <c r="F4084" s="73">
        <v>-149410</v>
      </c>
      <c r="G4084" s="72" t="s">
        <v>16</v>
      </c>
      <c r="H4084" s="72" t="s">
        <v>24</v>
      </c>
      <c r="I4084" s="72" t="s">
        <v>18</v>
      </c>
      <c r="J4084" s="72" t="s">
        <v>19</v>
      </c>
      <c r="K4084" s="72" t="s">
        <v>25</v>
      </c>
      <c r="L4084" s="72" t="s">
        <v>410</v>
      </c>
      <c r="M4084" s="72"/>
    </row>
    <row r="4085" spans="2:13" x14ac:dyDescent="0.25">
      <c r="B4085" s="72" t="s">
        <v>12</v>
      </c>
      <c r="C4085" s="72" t="s">
        <v>13</v>
      </c>
      <c r="D4085" s="72" t="s">
        <v>14</v>
      </c>
      <c r="E4085" s="72" t="s">
        <v>83</v>
      </c>
      <c r="F4085" s="73">
        <v>1011942</v>
      </c>
      <c r="G4085" s="72" t="s">
        <v>16</v>
      </c>
      <c r="H4085" s="72" t="s">
        <v>17</v>
      </c>
      <c r="I4085" s="72" t="s">
        <v>18</v>
      </c>
      <c r="J4085" s="72" t="s">
        <v>19</v>
      </c>
      <c r="K4085" s="72" t="s">
        <v>25</v>
      </c>
      <c r="L4085" s="72" t="s">
        <v>546</v>
      </c>
      <c r="M4085" s="72"/>
    </row>
    <row r="4086" spans="2:13" x14ac:dyDescent="0.25">
      <c r="B4086" s="72" t="s">
        <v>12</v>
      </c>
      <c r="C4086" s="72" t="s">
        <v>13</v>
      </c>
      <c r="D4086" s="72" t="s">
        <v>14</v>
      </c>
      <c r="E4086" s="72" t="s">
        <v>33</v>
      </c>
      <c r="F4086" s="73">
        <v>7787</v>
      </c>
      <c r="G4086" s="72" t="s">
        <v>16</v>
      </c>
      <c r="H4086" s="72" t="s">
        <v>17</v>
      </c>
      <c r="I4086" s="72" t="s">
        <v>18</v>
      </c>
      <c r="J4086" s="72" t="s">
        <v>19</v>
      </c>
      <c r="K4086" s="72" t="s">
        <v>25</v>
      </c>
      <c r="L4086" s="72" t="s">
        <v>304</v>
      </c>
      <c r="M4086" s="72" t="s">
        <v>29</v>
      </c>
    </row>
    <row r="4087" spans="2:13" x14ac:dyDescent="0.25">
      <c r="B4087" s="72" t="s">
        <v>12</v>
      </c>
      <c r="C4087" s="72" t="s">
        <v>13</v>
      </c>
      <c r="D4087" s="72" t="s">
        <v>14</v>
      </c>
      <c r="E4087" s="72" t="s">
        <v>94</v>
      </c>
      <c r="F4087" s="73">
        <v>31232</v>
      </c>
      <c r="G4087" s="72" t="s">
        <v>16</v>
      </c>
      <c r="H4087" s="72" t="s">
        <v>24</v>
      </c>
      <c r="I4087" s="72" t="s">
        <v>18</v>
      </c>
      <c r="J4087" s="72" t="s">
        <v>19</v>
      </c>
      <c r="K4087" s="72" t="s">
        <v>25</v>
      </c>
      <c r="L4087" s="72" t="s">
        <v>69</v>
      </c>
      <c r="M4087" s="72"/>
    </row>
    <row r="4088" spans="2:13" x14ac:dyDescent="0.25">
      <c r="B4088" s="72" t="s">
        <v>12</v>
      </c>
      <c r="C4088" s="72" t="s">
        <v>13</v>
      </c>
      <c r="D4088" s="72" t="s">
        <v>14</v>
      </c>
      <c r="E4088" s="72" t="s">
        <v>41</v>
      </c>
      <c r="F4088" s="73">
        <v>-263</v>
      </c>
      <c r="G4088" s="72" t="s">
        <v>16</v>
      </c>
      <c r="H4088" s="72" t="s">
        <v>24</v>
      </c>
      <c r="I4088" s="72" t="s">
        <v>18</v>
      </c>
      <c r="J4088" s="72" t="s">
        <v>19</v>
      </c>
      <c r="K4088" s="72" t="s">
        <v>37</v>
      </c>
      <c r="L4088" s="72" t="s">
        <v>212</v>
      </c>
      <c r="M4088" s="72"/>
    </row>
    <row r="4089" spans="2:13" x14ac:dyDescent="0.25">
      <c r="B4089" s="72" t="s">
        <v>12</v>
      </c>
      <c r="C4089" s="72" t="s">
        <v>13</v>
      </c>
      <c r="D4089" s="72" t="s">
        <v>14</v>
      </c>
      <c r="E4089" s="72" t="s">
        <v>132</v>
      </c>
      <c r="F4089" s="73">
        <v>22417</v>
      </c>
      <c r="G4089" s="72" t="s">
        <v>16</v>
      </c>
      <c r="H4089" s="72" t="s">
        <v>24</v>
      </c>
      <c r="I4089" s="72" t="s">
        <v>18</v>
      </c>
      <c r="J4089" s="72" t="s">
        <v>19</v>
      </c>
      <c r="K4089" s="72" t="s">
        <v>20</v>
      </c>
      <c r="L4089" s="72" t="s">
        <v>483</v>
      </c>
      <c r="M4089" s="72" t="s">
        <v>133</v>
      </c>
    </row>
    <row r="4090" spans="2:13" x14ac:dyDescent="0.25">
      <c r="B4090" s="72" t="s">
        <v>12</v>
      </c>
      <c r="C4090" s="72" t="s">
        <v>13</v>
      </c>
      <c r="D4090" s="72" t="s">
        <v>14</v>
      </c>
      <c r="E4090" s="72" t="s">
        <v>258</v>
      </c>
      <c r="F4090" s="73">
        <v>161392</v>
      </c>
      <c r="G4090" s="72" t="s">
        <v>16</v>
      </c>
      <c r="H4090" s="72" t="s">
        <v>17</v>
      </c>
      <c r="I4090" s="72" t="s">
        <v>18</v>
      </c>
      <c r="J4090" s="72" t="s">
        <v>19</v>
      </c>
      <c r="K4090" s="72" t="s">
        <v>25</v>
      </c>
      <c r="L4090" s="72" t="s">
        <v>219</v>
      </c>
      <c r="M4090" s="72" t="s">
        <v>243</v>
      </c>
    </row>
    <row r="4091" spans="2:13" x14ac:dyDescent="0.25">
      <c r="B4091" s="72" t="s">
        <v>12</v>
      </c>
      <c r="C4091" s="72" t="s">
        <v>13</v>
      </c>
      <c r="D4091" s="72" t="s">
        <v>14</v>
      </c>
      <c r="E4091" s="72" t="s">
        <v>79</v>
      </c>
      <c r="F4091" s="73">
        <v>-3709</v>
      </c>
      <c r="G4091" s="72" t="s">
        <v>16</v>
      </c>
      <c r="H4091" s="72" t="s">
        <v>24</v>
      </c>
      <c r="I4091" s="72" t="s">
        <v>18</v>
      </c>
      <c r="J4091" s="72" t="s">
        <v>19</v>
      </c>
      <c r="K4091" s="72" t="s">
        <v>37</v>
      </c>
      <c r="L4091" s="72" t="s">
        <v>188</v>
      </c>
      <c r="M4091" s="72"/>
    </row>
    <row r="4092" spans="2:13" x14ac:dyDescent="0.25">
      <c r="B4092" s="72" t="s">
        <v>12</v>
      </c>
      <c r="C4092" s="72" t="s">
        <v>13</v>
      </c>
      <c r="D4092" s="72" t="s">
        <v>14</v>
      </c>
      <c r="E4092" s="72" t="s">
        <v>36</v>
      </c>
      <c r="F4092" s="73">
        <v>610157</v>
      </c>
      <c r="G4092" s="72" t="s">
        <v>16</v>
      </c>
      <c r="H4092" s="72" t="s">
        <v>17</v>
      </c>
      <c r="I4092" s="72" t="s">
        <v>18</v>
      </c>
      <c r="J4092" s="72" t="s">
        <v>19</v>
      </c>
      <c r="K4092" s="72" t="s">
        <v>108</v>
      </c>
      <c r="L4092" s="72" t="s">
        <v>367</v>
      </c>
      <c r="M4092" s="72" t="s">
        <v>47</v>
      </c>
    </row>
    <row r="4093" spans="2:13" x14ac:dyDescent="0.25">
      <c r="B4093" s="72" t="s">
        <v>12</v>
      </c>
      <c r="C4093" s="72" t="s">
        <v>13</v>
      </c>
      <c r="D4093" s="72" t="s">
        <v>14</v>
      </c>
      <c r="E4093" s="72" t="s">
        <v>79</v>
      </c>
      <c r="F4093" s="73">
        <v>-8323</v>
      </c>
      <c r="G4093" s="72" t="s">
        <v>16</v>
      </c>
      <c r="H4093" s="72" t="s">
        <v>24</v>
      </c>
      <c r="I4093" s="72" t="s">
        <v>18</v>
      </c>
      <c r="J4093" s="72" t="s">
        <v>19</v>
      </c>
      <c r="K4093" s="72" t="s">
        <v>130</v>
      </c>
      <c r="L4093" s="72" t="s">
        <v>600</v>
      </c>
      <c r="M4093" s="72"/>
    </row>
    <row r="4094" spans="2:13" x14ac:dyDescent="0.25">
      <c r="B4094" s="72" t="s">
        <v>12</v>
      </c>
      <c r="C4094" s="72" t="s">
        <v>13</v>
      </c>
      <c r="D4094" s="72" t="s">
        <v>14</v>
      </c>
      <c r="E4094" s="72" t="s">
        <v>81</v>
      </c>
      <c r="F4094" s="73">
        <v>140454</v>
      </c>
      <c r="G4094" s="72" t="s">
        <v>16</v>
      </c>
      <c r="H4094" s="72" t="s">
        <v>17</v>
      </c>
      <c r="I4094" s="72" t="s">
        <v>18</v>
      </c>
      <c r="J4094" s="72" t="s">
        <v>19</v>
      </c>
      <c r="K4094" s="72" t="s">
        <v>25</v>
      </c>
      <c r="L4094" s="72" t="s">
        <v>93</v>
      </c>
      <c r="M4094" s="72" t="s">
        <v>29</v>
      </c>
    </row>
    <row r="4095" spans="2:13" x14ac:dyDescent="0.25">
      <c r="B4095" s="72" t="s">
        <v>12</v>
      </c>
      <c r="C4095" s="72" t="s">
        <v>13</v>
      </c>
      <c r="D4095" s="72" t="s">
        <v>14</v>
      </c>
      <c r="E4095" s="72" t="s">
        <v>79</v>
      </c>
      <c r="F4095" s="73">
        <v>-1919</v>
      </c>
      <c r="G4095" s="72" t="s">
        <v>16</v>
      </c>
      <c r="H4095" s="72" t="s">
        <v>17</v>
      </c>
      <c r="I4095" s="72" t="s">
        <v>18</v>
      </c>
      <c r="J4095" s="72" t="s">
        <v>19</v>
      </c>
      <c r="K4095" s="72" t="s">
        <v>25</v>
      </c>
      <c r="L4095" s="72" t="s">
        <v>323</v>
      </c>
      <c r="M4095" s="72"/>
    </row>
    <row r="4096" spans="2:13" x14ac:dyDescent="0.25">
      <c r="B4096" s="72" t="s">
        <v>12</v>
      </c>
      <c r="C4096" s="72" t="s">
        <v>13</v>
      </c>
      <c r="D4096" s="72" t="s">
        <v>14</v>
      </c>
      <c r="E4096" s="72" t="s">
        <v>41</v>
      </c>
      <c r="F4096" s="73">
        <v>-383</v>
      </c>
      <c r="G4096" s="72" t="s">
        <v>16</v>
      </c>
      <c r="H4096" s="72" t="s">
        <v>17</v>
      </c>
      <c r="I4096" s="72" t="s">
        <v>18</v>
      </c>
      <c r="J4096" s="72" t="s">
        <v>19</v>
      </c>
      <c r="K4096" s="72" t="s">
        <v>20</v>
      </c>
      <c r="L4096" s="72" t="s">
        <v>505</v>
      </c>
      <c r="M4096" s="72"/>
    </row>
    <row r="4097" spans="2:13" x14ac:dyDescent="0.25">
      <c r="B4097" s="72" t="s">
        <v>12</v>
      </c>
      <c r="C4097" s="72" t="s">
        <v>13</v>
      </c>
      <c r="D4097" s="72" t="s">
        <v>14</v>
      </c>
      <c r="E4097" s="72" t="s">
        <v>30</v>
      </c>
      <c r="F4097" s="73">
        <v>-170</v>
      </c>
      <c r="G4097" s="72" t="s">
        <v>16</v>
      </c>
      <c r="H4097" s="72" t="s">
        <v>17</v>
      </c>
      <c r="I4097" s="72" t="s">
        <v>18</v>
      </c>
      <c r="J4097" s="72" t="s">
        <v>19</v>
      </c>
      <c r="K4097" s="72" t="s">
        <v>49</v>
      </c>
      <c r="L4097" s="72" t="s">
        <v>208</v>
      </c>
      <c r="M4097" s="72"/>
    </row>
    <row r="4098" spans="2:13" x14ac:dyDescent="0.25">
      <c r="B4098" s="72" t="s">
        <v>12</v>
      </c>
      <c r="C4098" s="72" t="s">
        <v>13</v>
      </c>
      <c r="D4098" s="72" t="s">
        <v>14</v>
      </c>
      <c r="E4098" s="72" t="s">
        <v>58</v>
      </c>
      <c r="F4098" s="73">
        <v>429461</v>
      </c>
      <c r="G4098" s="72" t="s">
        <v>16</v>
      </c>
      <c r="H4098" s="72" t="s">
        <v>24</v>
      </c>
      <c r="I4098" s="72" t="s">
        <v>18</v>
      </c>
      <c r="J4098" s="72" t="s">
        <v>19</v>
      </c>
      <c r="K4098" s="72" t="s">
        <v>185</v>
      </c>
      <c r="L4098" s="72" t="s">
        <v>307</v>
      </c>
      <c r="M4098" s="72" t="s">
        <v>47</v>
      </c>
    </row>
    <row r="4099" spans="2:13" x14ac:dyDescent="0.25">
      <c r="B4099" s="72" t="s">
        <v>12</v>
      </c>
      <c r="C4099" s="72" t="s">
        <v>13</v>
      </c>
      <c r="D4099" s="72" t="s">
        <v>14</v>
      </c>
      <c r="E4099" s="72" t="s">
        <v>39</v>
      </c>
      <c r="F4099" s="73">
        <v>-53</v>
      </c>
      <c r="G4099" s="72" t="s">
        <v>16</v>
      </c>
      <c r="H4099" s="72" t="s">
        <v>24</v>
      </c>
      <c r="I4099" s="72" t="s">
        <v>18</v>
      </c>
      <c r="J4099" s="72" t="s">
        <v>19</v>
      </c>
      <c r="K4099" s="72" t="s">
        <v>117</v>
      </c>
      <c r="L4099" s="72" t="s">
        <v>527</v>
      </c>
      <c r="M4099" s="72"/>
    </row>
    <row r="4100" spans="2:13" x14ac:dyDescent="0.25">
      <c r="B4100" s="72" t="s">
        <v>12</v>
      </c>
      <c r="C4100" s="72" t="s">
        <v>13</v>
      </c>
      <c r="D4100" s="72" t="s">
        <v>14</v>
      </c>
      <c r="E4100" s="72" t="s">
        <v>300</v>
      </c>
      <c r="F4100" s="73">
        <v>15876</v>
      </c>
      <c r="G4100" s="72" t="s">
        <v>16</v>
      </c>
      <c r="H4100" s="72" t="s">
        <v>24</v>
      </c>
      <c r="I4100" s="72" t="s">
        <v>18</v>
      </c>
      <c r="J4100" s="72" t="s">
        <v>19</v>
      </c>
      <c r="K4100" s="72" t="s">
        <v>25</v>
      </c>
      <c r="L4100" s="72" t="s">
        <v>198</v>
      </c>
      <c r="M4100" s="72" t="s">
        <v>29</v>
      </c>
    </row>
    <row r="4101" spans="2:13" x14ac:dyDescent="0.25">
      <c r="B4101" s="72" t="s">
        <v>12</v>
      </c>
      <c r="C4101" s="72" t="s">
        <v>13</v>
      </c>
      <c r="D4101" s="72" t="s">
        <v>14</v>
      </c>
      <c r="E4101" s="72" t="s">
        <v>27</v>
      </c>
      <c r="F4101" s="73">
        <v>21299</v>
      </c>
      <c r="G4101" s="72" t="s">
        <v>16</v>
      </c>
      <c r="H4101" s="72" t="s">
        <v>17</v>
      </c>
      <c r="I4101" s="72" t="s">
        <v>18</v>
      </c>
      <c r="J4101" s="72" t="s">
        <v>19</v>
      </c>
      <c r="K4101" s="72" t="s">
        <v>20</v>
      </c>
      <c r="L4101" s="72" t="s">
        <v>21</v>
      </c>
      <c r="M4101" s="72" t="s">
        <v>29</v>
      </c>
    </row>
    <row r="4102" spans="2:13" x14ac:dyDescent="0.25">
      <c r="B4102" s="72" t="s">
        <v>12</v>
      </c>
      <c r="C4102" s="72" t="s">
        <v>13</v>
      </c>
      <c r="D4102" s="72" t="s">
        <v>14</v>
      </c>
      <c r="E4102" s="72" t="s">
        <v>55</v>
      </c>
      <c r="F4102" s="73">
        <v>947387</v>
      </c>
      <c r="G4102" s="72" t="s">
        <v>16</v>
      </c>
      <c r="H4102" s="72" t="s">
        <v>17</v>
      </c>
      <c r="I4102" s="72" t="s">
        <v>18</v>
      </c>
      <c r="J4102" s="72" t="s">
        <v>19</v>
      </c>
      <c r="K4102" s="72" t="s">
        <v>25</v>
      </c>
      <c r="L4102" s="72" t="s">
        <v>377</v>
      </c>
      <c r="M4102" s="72" t="s">
        <v>57</v>
      </c>
    </row>
    <row r="4103" spans="2:13" x14ac:dyDescent="0.25">
      <c r="B4103" s="72" t="s">
        <v>12</v>
      </c>
      <c r="C4103" s="72" t="s">
        <v>13</v>
      </c>
      <c r="D4103" s="72" t="s">
        <v>14</v>
      </c>
      <c r="E4103" s="72" t="s">
        <v>94</v>
      </c>
      <c r="F4103" s="73">
        <v>4171</v>
      </c>
      <c r="G4103" s="72" t="s">
        <v>16</v>
      </c>
      <c r="H4103" s="72" t="s">
        <v>24</v>
      </c>
      <c r="I4103" s="72" t="s">
        <v>48</v>
      </c>
      <c r="J4103" s="72" t="s">
        <v>19</v>
      </c>
      <c r="K4103" s="72" t="s">
        <v>49</v>
      </c>
      <c r="L4103" s="72" t="s">
        <v>209</v>
      </c>
      <c r="M4103" s="72"/>
    </row>
    <row r="4104" spans="2:13" x14ac:dyDescent="0.25">
      <c r="B4104" s="72" t="s">
        <v>12</v>
      </c>
      <c r="C4104" s="72" t="s">
        <v>13</v>
      </c>
      <c r="D4104" s="72" t="s">
        <v>14</v>
      </c>
      <c r="E4104" s="72" t="s">
        <v>33</v>
      </c>
      <c r="F4104" s="73">
        <v>10838</v>
      </c>
      <c r="G4104" s="72" t="s">
        <v>16</v>
      </c>
      <c r="H4104" s="72" t="s">
        <v>24</v>
      </c>
      <c r="I4104" s="72" t="s">
        <v>18</v>
      </c>
      <c r="J4104" s="72" t="s">
        <v>19</v>
      </c>
      <c r="K4104" s="72" t="s">
        <v>20</v>
      </c>
      <c r="L4104" s="72" t="s">
        <v>535</v>
      </c>
      <c r="M4104" s="72" t="s">
        <v>35</v>
      </c>
    </row>
    <row r="4105" spans="2:13" x14ac:dyDescent="0.25">
      <c r="B4105" s="72" t="s">
        <v>12</v>
      </c>
      <c r="C4105" s="72" t="s">
        <v>13</v>
      </c>
      <c r="D4105" s="72" t="s">
        <v>14</v>
      </c>
      <c r="E4105" s="72" t="s">
        <v>498</v>
      </c>
      <c r="F4105" s="73">
        <v>-242630</v>
      </c>
      <c r="G4105" s="72" t="s">
        <v>16</v>
      </c>
      <c r="H4105" s="72" t="s">
        <v>17</v>
      </c>
      <c r="I4105" s="72" t="s">
        <v>18</v>
      </c>
      <c r="J4105" s="72" t="s">
        <v>19</v>
      </c>
      <c r="K4105" s="72"/>
      <c r="L4105" s="72"/>
      <c r="M4105" s="72"/>
    </row>
    <row r="4106" spans="2:13" x14ac:dyDescent="0.25">
      <c r="B4106" s="72" t="s">
        <v>12</v>
      </c>
      <c r="C4106" s="72" t="s">
        <v>13</v>
      </c>
      <c r="D4106" s="72" t="s">
        <v>14</v>
      </c>
      <c r="E4106" s="72" t="s">
        <v>36</v>
      </c>
      <c r="F4106" s="73">
        <v>737331</v>
      </c>
      <c r="G4106" s="72" t="s">
        <v>16</v>
      </c>
      <c r="H4106" s="72" t="s">
        <v>24</v>
      </c>
      <c r="I4106" s="72" t="s">
        <v>18</v>
      </c>
      <c r="J4106" s="72" t="s">
        <v>19</v>
      </c>
      <c r="K4106" s="72" t="s">
        <v>37</v>
      </c>
      <c r="L4106" s="72" t="s">
        <v>551</v>
      </c>
      <c r="M4106" s="72" t="s">
        <v>29</v>
      </c>
    </row>
    <row r="4107" spans="2:13" x14ac:dyDescent="0.25">
      <c r="B4107" s="72" t="s">
        <v>12</v>
      </c>
      <c r="C4107" s="72" t="s">
        <v>13</v>
      </c>
      <c r="D4107" s="72" t="s">
        <v>14</v>
      </c>
      <c r="E4107" s="72" t="s">
        <v>39</v>
      </c>
      <c r="F4107" s="73">
        <v>-17</v>
      </c>
      <c r="G4107" s="72" t="s">
        <v>16</v>
      </c>
      <c r="H4107" s="72" t="s">
        <v>24</v>
      </c>
      <c r="I4107" s="72" t="s">
        <v>18</v>
      </c>
      <c r="J4107" s="72" t="s">
        <v>19</v>
      </c>
      <c r="K4107" s="72" t="s">
        <v>25</v>
      </c>
      <c r="L4107" s="72" t="s">
        <v>254</v>
      </c>
      <c r="M4107" s="72"/>
    </row>
    <row r="4108" spans="2:13" x14ac:dyDescent="0.25">
      <c r="B4108" s="72" t="s">
        <v>12</v>
      </c>
      <c r="C4108" s="72" t="s">
        <v>13</v>
      </c>
      <c r="D4108" s="72" t="s">
        <v>14</v>
      </c>
      <c r="E4108" s="72" t="s">
        <v>81</v>
      </c>
      <c r="F4108" s="73">
        <v>251022</v>
      </c>
      <c r="G4108" s="72" t="s">
        <v>16</v>
      </c>
      <c r="H4108" s="72" t="s">
        <v>17</v>
      </c>
      <c r="I4108" s="72" t="s">
        <v>18</v>
      </c>
      <c r="J4108" s="72" t="s">
        <v>19</v>
      </c>
      <c r="K4108" s="72" t="s">
        <v>37</v>
      </c>
      <c r="L4108" s="72" t="s">
        <v>119</v>
      </c>
      <c r="M4108" s="72" t="s">
        <v>57</v>
      </c>
    </row>
    <row r="4109" spans="2:13" x14ac:dyDescent="0.25">
      <c r="B4109" s="72" t="s">
        <v>12</v>
      </c>
      <c r="C4109" s="72" t="s">
        <v>13</v>
      </c>
      <c r="D4109" s="72" t="s">
        <v>14</v>
      </c>
      <c r="E4109" s="72" t="s">
        <v>94</v>
      </c>
      <c r="F4109" s="73">
        <v>9534</v>
      </c>
      <c r="G4109" s="72" t="s">
        <v>16</v>
      </c>
      <c r="H4109" s="72" t="s">
        <v>24</v>
      </c>
      <c r="I4109" s="72" t="s">
        <v>18</v>
      </c>
      <c r="J4109" s="72" t="s">
        <v>19</v>
      </c>
      <c r="K4109" s="72" t="s">
        <v>25</v>
      </c>
      <c r="L4109" s="72" t="s">
        <v>751</v>
      </c>
      <c r="M4109" s="72"/>
    </row>
    <row r="4110" spans="2:13" x14ac:dyDescent="0.25">
      <c r="B4110" s="72" t="s">
        <v>12</v>
      </c>
      <c r="C4110" s="72" t="s">
        <v>13</v>
      </c>
      <c r="D4110" s="72" t="s">
        <v>14</v>
      </c>
      <c r="E4110" s="72" t="s">
        <v>41</v>
      </c>
      <c r="F4110" s="73">
        <v>-205</v>
      </c>
      <c r="G4110" s="72" t="s">
        <v>16</v>
      </c>
      <c r="H4110" s="72" t="s">
        <v>24</v>
      </c>
      <c r="I4110" s="72" t="s">
        <v>18</v>
      </c>
      <c r="J4110" s="72" t="s">
        <v>19</v>
      </c>
      <c r="K4110" s="72" t="s">
        <v>25</v>
      </c>
      <c r="L4110" s="72" t="s">
        <v>26</v>
      </c>
      <c r="M4110" s="72"/>
    </row>
    <row r="4111" spans="2:13" x14ac:dyDescent="0.25">
      <c r="B4111" s="72" t="s">
        <v>12</v>
      </c>
      <c r="C4111" s="72" t="s">
        <v>13</v>
      </c>
      <c r="D4111" s="72" t="s">
        <v>14</v>
      </c>
      <c r="E4111" s="72" t="s">
        <v>55</v>
      </c>
      <c r="F4111" s="73">
        <v>2882</v>
      </c>
      <c r="G4111" s="72" t="s">
        <v>16</v>
      </c>
      <c r="H4111" s="72" t="s">
        <v>24</v>
      </c>
      <c r="I4111" s="72" t="s">
        <v>18</v>
      </c>
      <c r="J4111" s="72" t="s">
        <v>540</v>
      </c>
      <c r="K4111" s="72" t="s">
        <v>25</v>
      </c>
      <c r="L4111" s="72" t="s">
        <v>273</v>
      </c>
      <c r="M4111" s="72" t="s">
        <v>302</v>
      </c>
    </row>
    <row r="4112" spans="2:13" x14ac:dyDescent="0.25">
      <c r="B4112" s="72" t="s">
        <v>12</v>
      </c>
      <c r="C4112" s="72" t="s">
        <v>13</v>
      </c>
      <c r="D4112" s="72" t="s">
        <v>14</v>
      </c>
      <c r="E4112" s="72" t="s">
        <v>83</v>
      </c>
      <c r="F4112" s="73">
        <v>46890</v>
      </c>
      <c r="G4112" s="72" t="s">
        <v>16</v>
      </c>
      <c r="H4112" s="72" t="s">
        <v>17</v>
      </c>
      <c r="I4112" s="72" t="s">
        <v>18</v>
      </c>
      <c r="J4112" s="72" t="s">
        <v>19</v>
      </c>
      <c r="K4112" s="72" t="s">
        <v>25</v>
      </c>
      <c r="L4112" s="72" t="s">
        <v>115</v>
      </c>
      <c r="M4112" s="72"/>
    </row>
    <row r="4113" spans="2:13" x14ac:dyDescent="0.25">
      <c r="B4113" s="72" t="s">
        <v>12</v>
      </c>
      <c r="C4113" s="72" t="s">
        <v>13</v>
      </c>
      <c r="D4113" s="72" t="s">
        <v>14</v>
      </c>
      <c r="E4113" s="72" t="s">
        <v>39</v>
      </c>
      <c r="F4113" s="73">
        <v>-2989</v>
      </c>
      <c r="G4113" s="72" t="s">
        <v>16</v>
      </c>
      <c r="H4113" s="72" t="s">
        <v>24</v>
      </c>
      <c r="I4113" s="72" t="s">
        <v>18</v>
      </c>
      <c r="J4113" s="72" t="s">
        <v>19</v>
      </c>
      <c r="K4113" s="72" t="s">
        <v>117</v>
      </c>
      <c r="L4113" s="72" t="s">
        <v>445</v>
      </c>
      <c r="M4113" s="72"/>
    </row>
    <row r="4114" spans="2:13" x14ac:dyDescent="0.25">
      <c r="B4114" s="72" t="s">
        <v>12</v>
      </c>
      <c r="C4114" s="72" t="s">
        <v>13</v>
      </c>
      <c r="D4114" s="72" t="s">
        <v>14</v>
      </c>
      <c r="E4114" s="72" t="s">
        <v>81</v>
      </c>
      <c r="F4114" s="73">
        <v>1610025</v>
      </c>
      <c r="G4114" s="72" t="s">
        <v>16</v>
      </c>
      <c r="H4114" s="72" t="s">
        <v>17</v>
      </c>
      <c r="I4114" s="72" t="s">
        <v>18</v>
      </c>
      <c r="J4114" s="72" t="s">
        <v>19</v>
      </c>
      <c r="K4114" s="72" t="s">
        <v>20</v>
      </c>
      <c r="L4114" s="72" t="s">
        <v>181</v>
      </c>
      <c r="M4114" s="72" t="s">
        <v>47</v>
      </c>
    </row>
    <row r="4115" spans="2:13" x14ac:dyDescent="0.25">
      <c r="B4115" s="72" t="s">
        <v>12</v>
      </c>
      <c r="C4115" s="72" t="s">
        <v>13</v>
      </c>
      <c r="D4115" s="72" t="s">
        <v>14</v>
      </c>
      <c r="E4115" s="72" t="s">
        <v>83</v>
      </c>
      <c r="F4115" s="73">
        <v>4</v>
      </c>
      <c r="G4115" s="72" t="s">
        <v>16</v>
      </c>
      <c r="H4115" s="72" t="s">
        <v>24</v>
      </c>
      <c r="I4115" s="72" t="s">
        <v>48</v>
      </c>
      <c r="J4115" s="72" t="s">
        <v>19</v>
      </c>
      <c r="K4115" s="72" t="s">
        <v>20</v>
      </c>
      <c r="L4115" s="72" t="s">
        <v>148</v>
      </c>
      <c r="M4115" s="72"/>
    </row>
    <row r="4116" spans="2:13" x14ac:dyDescent="0.25">
      <c r="B4116" s="72" t="s">
        <v>12</v>
      </c>
      <c r="C4116" s="72" t="s">
        <v>13</v>
      </c>
      <c r="D4116" s="72" t="s">
        <v>14</v>
      </c>
      <c r="E4116" s="72" t="s">
        <v>55</v>
      </c>
      <c r="F4116" s="73">
        <v>1028412</v>
      </c>
      <c r="G4116" s="72" t="s">
        <v>16</v>
      </c>
      <c r="H4116" s="72" t="s">
        <v>17</v>
      </c>
      <c r="I4116" s="72" t="s">
        <v>18</v>
      </c>
      <c r="J4116" s="72" t="s">
        <v>19</v>
      </c>
      <c r="K4116" s="72" t="s">
        <v>25</v>
      </c>
      <c r="L4116" s="72" t="s">
        <v>787</v>
      </c>
      <c r="M4116" s="72" t="s">
        <v>112</v>
      </c>
    </row>
    <row r="4117" spans="2:13" x14ac:dyDescent="0.25">
      <c r="B4117" s="72" t="s">
        <v>12</v>
      </c>
      <c r="C4117" s="72" t="s">
        <v>13</v>
      </c>
      <c r="D4117" s="72" t="s">
        <v>14</v>
      </c>
      <c r="E4117" s="72" t="s">
        <v>41</v>
      </c>
      <c r="F4117" s="73">
        <v>-9687</v>
      </c>
      <c r="G4117" s="72" t="s">
        <v>16</v>
      </c>
      <c r="H4117" s="72" t="s">
        <v>24</v>
      </c>
      <c r="I4117" s="72" t="s">
        <v>18</v>
      </c>
      <c r="J4117" s="72" t="s">
        <v>19</v>
      </c>
      <c r="K4117" s="72" t="s">
        <v>49</v>
      </c>
      <c r="L4117" s="72" t="s">
        <v>73</v>
      </c>
      <c r="M4117" s="72"/>
    </row>
    <row r="4118" spans="2:13" x14ac:dyDescent="0.25">
      <c r="B4118" s="72" t="s">
        <v>12</v>
      </c>
      <c r="C4118" s="72" t="s">
        <v>13</v>
      </c>
      <c r="D4118" s="72" t="s">
        <v>14</v>
      </c>
      <c r="E4118" s="72" t="s">
        <v>79</v>
      </c>
      <c r="F4118" s="73">
        <v>-26210</v>
      </c>
      <c r="G4118" s="72" t="s">
        <v>16</v>
      </c>
      <c r="H4118" s="72" t="s">
        <v>24</v>
      </c>
      <c r="I4118" s="72" t="s">
        <v>18</v>
      </c>
      <c r="J4118" s="72" t="s">
        <v>19</v>
      </c>
      <c r="K4118" s="72" t="s">
        <v>96</v>
      </c>
      <c r="L4118" s="72" t="s">
        <v>206</v>
      </c>
      <c r="M4118" s="72"/>
    </row>
    <row r="4119" spans="2:13" x14ac:dyDescent="0.25">
      <c r="B4119" s="72" t="s">
        <v>12</v>
      </c>
      <c r="C4119" s="72" t="s">
        <v>13</v>
      </c>
      <c r="D4119" s="72" t="s">
        <v>14</v>
      </c>
      <c r="E4119" s="72" t="s">
        <v>58</v>
      </c>
      <c r="F4119" s="73">
        <v>648388</v>
      </c>
      <c r="G4119" s="72" t="s">
        <v>16</v>
      </c>
      <c r="H4119" s="72" t="s">
        <v>24</v>
      </c>
      <c r="I4119" s="72" t="s">
        <v>18</v>
      </c>
      <c r="J4119" s="72" t="s">
        <v>19</v>
      </c>
      <c r="K4119" s="72" t="s">
        <v>37</v>
      </c>
      <c r="L4119" s="72" t="s">
        <v>232</v>
      </c>
      <c r="M4119" s="72" t="s">
        <v>29</v>
      </c>
    </row>
    <row r="4120" spans="2:13" x14ac:dyDescent="0.25">
      <c r="B4120" s="72" t="s">
        <v>12</v>
      </c>
      <c r="C4120" s="72" t="s">
        <v>13</v>
      </c>
      <c r="D4120" s="72" t="s">
        <v>14</v>
      </c>
      <c r="E4120" s="72" t="s">
        <v>94</v>
      </c>
      <c r="F4120" s="73">
        <v>29383</v>
      </c>
      <c r="G4120" s="72" t="s">
        <v>16</v>
      </c>
      <c r="H4120" s="72" t="s">
        <v>24</v>
      </c>
      <c r="I4120" s="72" t="s">
        <v>18</v>
      </c>
      <c r="J4120" s="72" t="s">
        <v>19</v>
      </c>
      <c r="K4120" s="72" t="s">
        <v>37</v>
      </c>
      <c r="L4120" s="72" t="s">
        <v>384</v>
      </c>
      <c r="M4120" s="72"/>
    </row>
    <row r="4121" spans="2:13" x14ac:dyDescent="0.25">
      <c r="B4121" s="72" t="s">
        <v>12</v>
      </c>
      <c r="C4121" s="72" t="s">
        <v>13</v>
      </c>
      <c r="D4121" s="72" t="s">
        <v>14</v>
      </c>
      <c r="E4121" s="72" t="s">
        <v>36</v>
      </c>
      <c r="F4121" s="73">
        <v>1011777</v>
      </c>
      <c r="G4121" s="72" t="s">
        <v>16</v>
      </c>
      <c r="H4121" s="72" t="s">
        <v>17</v>
      </c>
      <c r="I4121" s="72" t="s">
        <v>18</v>
      </c>
      <c r="J4121" s="72" t="s">
        <v>19</v>
      </c>
      <c r="K4121" s="72" t="s">
        <v>25</v>
      </c>
      <c r="L4121" s="72" t="s">
        <v>745</v>
      </c>
      <c r="M4121" s="72" t="s">
        <v>57</v>
      </c>
    </row>
    <row r="4122" spans="2:13" x14ac:dyDescent="0.25">
      <c r="B4122" s="72" t="s">
        <v>12</v>
      </c>
      <c r="C4122" s="72" t="s">
        <v>13</v>
      </c>
      <c r="D4122" s="72" t="s">
        <v>14</v>
      </c>
      <c r="E4122" s="72" t="s">
        <v>36</v>
      </c>
      <c r="F4122" s="73">
        <v>314100</v>
      </c>
      <c r="G4122" s="72" t="s">
        <v>16</v>
      </c>
      <c r="H4122" s="72" t="s">
        <v>24</v>
      </c>
      <c r="I4122" s="72" t="s">
        <v>18</v>
      </c>
      <c r="J4122" s="72" t="s">
        <v>19</v>
      </c>
      <c r="K4122" s="72" t="s">
        <v>25</v>
      </c>
      <c r="L4122" s="72" t="s">
        <v>245</v>
      </c>
      <c r="M4122" s="72" t="s">
        <v>57</v>
      </c>
    </row>
    <row r="4123" spans="2:13" x14ac:dyDescent="0.25">
      <c r="B4123" s="72" t="s">
        <v>12</v>
      </c>
      <c r="C4123" s="72" t="s">
        <v>13</v>
      </c>
      <c r="D4123" s="72" t="s">
        <v>14</v>
      </c>
      <c r="E4123" s="72" t="s">
        <v>30</v>
      </c>
      <c r="F4123" s="73">
        <v>-796</v>
      </c>
      <c r="G4123" s="72" t="s">
        <v>16</v>
      </c>
      <c r="H4123" s="72" t="s">
        <v>24</v>
      </c>
      <c r="I4123" s="72" t="s">
        <v>18</v>
      </c>
      <c r="J4123" s="72" t="s">
        <v>19</v>
      </c>
      <c r="K4123" s="72" t="s">
        <v>37</v>
      </c>
      <c r="L4123" s="72" t="s">
        <v>340</v>
      </c>
      <c r="M4123" s="72"/>
    </row>
    <row r="4124" spans="2:13" x14ac:dyDescent="0.25">
      <c r="B4124" s="72" t="s">
        <v>12</v>
      </c>
      <c r="C4124" s="72" t="s">
        <v>13</v>
      </c>
      <c r="D4124" s="72" t="s">
        <v>14</v>
      </c>
      <c r="E4124" s="72" t="s">
        <v>300</v>
      </c>
      <c r="F4124" s="73">
        <v>1184335</v>
      </c>
      <c r="G4124" s="72" t="s">
        <v>16</v>
      </c>
      <c r="H4124" s="72" t="s">
        <v>24</v>
      </c>
      <c r="I4124" s="72" t="s">
        <v>18</v>
      </c>
      <c r="J4124" s="72" t="s">
        <v>19</v>
      </c>
      <c r="K4124" s="72" t="s">
        <v>102</v>
      </c>
      <c r="L4124" s="72" t="s">
        <v>429</v>
      </c>
      <c r="M4124" s="72" t="s">
        <v>47</v>
      </c>
    </row>
    <row r="4125" spans="2:13" x14ac:dyDescent="0.25">
      <c r="B4125" s="72" t="s">
        <v>12</v>
      </c>
      <c r="C4125" s="72" t="s">
        <v>13</v>
      </c>
      <c r="D4125" s="72" t="s">
        <v>14</v>
      </c>
      <c r="E4125" s="72" t="s">
        <v>134</v>
      </c>
      <c r="F4125" s="73">
        <v>885279</v>
      </c>
      <c r="G4125" s="72" t="s">
        <v>16</v>
      </c>
      <c r="H4125" s="72" t="s">
        <v>17</v>
      </c>
      <c r="I4125" s="72" t="s">
        <v>18</v>
      </c>
      <c r="J4125" s="72" t="s">
        <v>19</v>
      </c>
      <c r="K4125" s="72" t="s">
        <v>25</v>
      </c>
      <c r="L4125" s="72" t="s">
        <v>459</v>
      </c>
      <c r="M4125" s="72"/>
    </row>
    <row r="4126" spans="2:13" x14ac:dyDescent="0.25">
      <c r="B4126" s="72" t="s">
        <v>12</v>
      </c>
      <c r="C4126" s="72" t="s">
        <v>13</v>
      </c>
      <c r="D4126" s="72" t="s">
        <v>14</v>
      </c>
      <c r="E4126" s="72" t="s">
        <v>55</v>
      </c>
      <c r="F4126" s="73">
        <v>589966</v>
      </c>
      <c r="G4126" s="72" t="s">
        <v>16</v>
      </c>
      <c r="H4126" s="72" t="s">
        <v>24</v>
      </c>
      <c r="I4126" s="72" t="s">
        <v>18</v>
      </c>
      <c r="J4126" s="72" t="s">
        <v>19</v>
      </c>
      <c r="K4126" s="72" t="s">
        <v>75</v>
      </c>
      <c r="L4126" s="72" t="s">
        <v>231</v>
      </c>
      <c r="M4126" s="72" t="s">
        <v>112</v>
      </c>
    </row>
    <row r="4127" spans="2:13" x14ac:dyDescent="0.25">
      <c r="B4127" s="72" t="s">
        <v>12</v>
      </c>
      <c r="C4127" s="72" t="s">
        <v>13</v>
      </c>
      <c r="D4127" s="72" t="s">
        <v>14</v>
      </c>
      <c r="E4127" s="72" t="s">
        <v>74</v>
      </c>
      <c r="F4127" s="73">
        <v>403</v>
      </c>
      <c r="G4127" s="72" t="s">
        <v>16</v>
      </c>
      <c r="H4127" s="72" t="s">
        <v>24</v>
      </c>
      <c r="I4127" s="72" t="s">
        <v>18</v>
      </c>
      <c r="J4127" s="72" t="s">
        <v>19</v>
      </c>
      <c r="K4127" s="72" t="s">
        <v>63</v>
      </c>
      <c r="L4127" s="72" t="s">
        <v>135</v>
      </c>
      <c r="M4127" s="72" t="s">
        <v>302</v>
      </c>
    </row>
    <row r="4128" spans="2:13" x14ac:dyDescent="0.25">
      <c r="B4128" s="72" t="s">
        <v>12</v>
      </c>
      <c r="C4128" s="72" t="s">
        <v>13</v>
      </c>
      <c r="D4128" s="72" t="s">
        <v>14</v>
      </c>
      <c r="E4128" s="72" t="s">
        <v>187</v>
      </c>
      <c r="F4128" s="73">
        <v>5179361</v>
      </c>
      <c r="G4128" s="72" t="s">
        <v>16</v>
      </c>
      <c r="H4128" s="72" t="s">
        <v>24</v>
      </c>
      <c r="I4128" s="72" t="s">
        <v>18</v>
      </c>
      <c r="J4128" s="72" t="s">
        <v>19</v>
      </c>
      <c r="K4128" s="72" t="s">
        <v>25</v>
      </c>
      <c r="L4128" s="72" t="s">
        <v>77</v>
      </c>
      <c r="M4128" s="72" t="s">
        <v>112</v>
      </c>
    </row>
    <row r="4129" spans="2:13" x14ac:dyDescent="0.25">
      <c r="B4129" s="72" t="s">
        <v>12</v>
      </c>
      <c r="C4129" s="72" t="s">
        <v>13</v>
      </c>
      <c r="D4129" s="72" t="s">
        <v>14</v>
      </c>
      <c r="E4129" s="72" t="s">
        <v>70</v>
      </c>
      <c r="F4129" s="73">
        <v>964710</v>
      </c>
      <c r="G4129" s="72" t="s">
        <v>16</v>
      </c>
      <c r="H4129" s="72" t="s">
        <v>24</v>
      </c>
      <c r="I4129" s="72" t="s">
        <v>18</v>
      </c>
      <c r="J4129" s="72" t="s">
        <v>19</v>
      </c>
      <c r="K4129" s="72" t="s">
        <v>63</v>
      </c>
      <c r="L4129" s="72" t="s">
        <v>135</v>
      </c>
      <c r="M4129" s="72" t="s">
        <v>72</v>
      </c>
    </row>
    <row r="4130" spans="2:13" x14ac:dyDescent="0.25">
      <c r="B4130" s="72" t="s">
        <v>12</v>
      </c>
      <c r="C4130" s="72" t="s">
        <v>13</v>
      </c>
      <c r="D4130" s="72" t="s">
        <v>14</v>
      </c>
      <c r="E4130" s="72" t="s">
        <v>241</v>
      </c>
      <c r="F4130" s="73">
        <v>991615</v>
      </c>
      <c r="G4130" s="72" t="s">
        <v>16</v>
      </c>
      <c r="H4130" s="72" t="s">
        <v>17</v>
      </c>
      <c r="I4130" s="72" t="s">
        <v>18</v>
      </c>
      <c r="J4130" s="72" t="s">
        <v>19</v>
      </c>
      <c r="K4130" s="72" t="s">
        <v>25</v>
      </c>
      <c r="L4130" s="72" t="s">
        <v>286</v>
      </c>
      <c r="M4130" s="72" t="s">
        <v>243</v>
      </c>
    </row>
    <row r="4131" spans="2:13" x14ac:dyDescent="0.25">
      <c r="B4131" s="72" t="s">
        <v>12</v>
      </c>
      <c r="C4131" s="72" t="s">
        <v>13</v>
      </c>
      <c r="D4131" s="72" t="s">
        <v>14</v>
      </c>
      <c r="E4131" s="72" t="s">
        <v>70</v>
      </c>
      <c r="F4131" s="73">
        <v>141153</v>
      </c>
      <c r="G4131" s="72" t="s">
        <v>16</v>
      </c>
      <c r="H4131" s="72" t="s">
        <v>24</v>
      </c>
      <c r="I4131" s="72" t="s">
        <v>18</v>
      </c>
      <c r="J4131" s="72" t="s">
        <v>19</v>
      </c>
      <c r="K4131" s="72" t="s">
        <v>25</v>
      </c>
      <c r="L4131" s="72" t="s">
        <v>173</v>
      </c>
      <c r="M4131" s="72" t="s">
        <v>72</v>
      </c>
    </row>
    <row r="4132" spans="2:13" x14ac:dyDescent="0.25">
      <c r="B4132" s="72" t="s">
        <v>12</v>
      </c>
      <c r="C4132" s="72" t="s">
        <v>13</v>
      </c>
      <c r="D4132" s="72" t="s">
        <v>14</v>
      </c>
      <c r="E4132" s="72" t="s">
        <v>39</v>
      </c>
      <c r="F4132" s="73">
        <v>-340</v>
      </c>
      <c r="G4132" s="72" t="s">
        <v>16</v>
      </c>
      <c r="H4132" s="72" t="s">
        <v>17</v>
      </c>
      <c r="I4132" s="72" t="s">
        <v>18</v>
      </c>
      <c r="J4132" s="72" t="s">
        <v>19</v>
      </c>
      <c r="K4132" s="72" t="s">
        <v>25</v>
      </c>
      <c r="L4132" s="72" t="s">
        <v>646</v>
      </c>
      <c r="M4132" s="72"/>
    </row>
    <row r="4133" spans="2:13" x14ac:dyDescent="0.25">
      <c r="B4133" s="72" t="s">
        <v>12</v>
      </c>
      <c r="C4133" s="72" t="s">
        <v>13</v>
      </c>
      <c r="D4133" s="72" t="s">
        <v>14</v>
      </c>
      <c r="E4133" s="72" t="s">
        <v>81</v>
      </c>
      <c r="F4133" s="73">
        <v>499537</v>
      </c>
      <c r="G4133" s="72" t="s">
        <v>16</v>
      </c>
      <c r="H4133" s="72" t="s">
        <v>24</v>
      </c>
      <c r="I4133" s="72" t="s">
        <v>18</v>
      </c>
      <c r="J4133" s="72" t="s">
        <v>19</v>
      </c>
      <c r="K4133" s="72" t="s">
        <v>108</v>
      </c>
      <c r="L4133" s="72" t="s">
        <v>367</v>
      </c>
      <c r="M4133" s="72" t="s">
        <v>29</v>
      </c>
    </row>
    <row r="4134" spans="2:13" x14ac:dyDescent="0.25">
      <c r="B4134" s="72" t="s">
        <v>12</v>
      </c>
      <c r="C4134" s="72" t="s">
        <v>13</v>
      </c>
      <c r="D4134" s="72" t="s">
        <v>14</v>
      </c>
      <c r="E4134" s="72" t="s">
        <v>85</v>
      </c>
      <c r="F4134" s="73">
        <v>736055</v>
      </c>
      <c r="G4134" s="72" t="s">
        <v>16</v>
      </c>
      <c r="H4134" s="72" t="s">
        <v>17</v>
      </c>
      <c r="I4134" s="72" t="s">
        <v>18</v>
      </c>
      <c r="J4134" s="72" t="s">
        <v>19</v>
      </c>
      <c r="K4134" s="72" t="s">
        <v>37</v>
      </c>
      <c r="L4134" s="72" t="s">
        <v>635</v>
      </c>
      <c r="M4134" s="72"/>
    </row>
    <row r="4135" spans="2:13" x14ac:dyDescent="0.25">
      <c r="B4135" s="72" t="s">
        <v>12</v>
      </c>
      <c r="C4135" s="72" t="s">
        <v>13</v>
      </c>
      <c r="D4135" s="72" t="s">
        <v>14</v>
      </c>
      <c r="E4135" s="72" t="s">
        <v>41</v>
      </c>
      <c r="F4135" s="73">
        <v>-577</v>
      </c>
      <c r="G4135" s="72" t="s">
        <v>16</v>
      </c>
      <c r="H4135" s="72" t="s">
        <v>24</v>
      </c>
      <c r="I4135" s="72" t="s">
        <v>18</v>
      </c>
      <c r="J4135" s="72" t="s">
        <v>19</v>
      </c>
      <c r="K4135" s="72" t="s">
        <v>63</v>
      </c>
      <c r="L4135" s="72" t="s">
        <v>452</v>
      </c>
      <c r="M4135" s="72"/>
    </row>
    <row r="4136" spans="2:13" x14ac:dyDescent="0.25">
      <c r="B4136" s="72" t="s">
        <v>12</v>
      </c>
      <c r="C4136" s="72" t="s">
        <v>13</v>
      </c>
      <c r="D4136" s="72" t="s">
        <v>14</v>
      </c>
      <c r="E4136" s="72" t="s">
        <v>68</v>
      </c>
      <c r="F4136" s="73">
        <v>-5135</v>
      </c>
      <c r="G4136" s="72" t="s">
        <v>16</v>
      </c>
      <c r="H4136" s="72" t="s">
        <v>17</v>
      </c>
      <c r="I4136" s="72" t="s">
        <v>48</v>
      </c>
      <c r="J4136" s="72" t="s">
        <v>19</v>
      </c>
      <c r="K4136" s="72" t="s">
        <v>49</v>
      </c>
      <c r="L4136" s="72" t="s">
        <v>222</v>
      </c>
      <c r="M4136" s="72"/>
    </row>
    <row r="4137" spans="2:13" x14ac:dyDescent="0.25">
      <c r="B4137" s="72" t="s">
        <v>12</v>
      </c>
      <c r="C4137" s="72" t="s">
        <v>13</v>
      </c>
      <c r="D4137" s="72" t="s">
        <v>14</v>
      </c>
      <c r="E4137" s="72" t="s">
        <v>81</v>
      </c>
      <c r="F4137" s="73">
        <v>683441</v>
      </c>
      <c r="G4137" s="72" t="s">
        <v>16</v>
      </c>
      <c r="H4137" s="72" t="s">
        <v>24</v>
      </c>
      <c r="I4137" s="72" t="s">
        <v>18</v>
      </c>
      <c r="J4137" s="72" t="s">
        <v>19</v>
      </c>
      <c r="K4137" s="72" t="s">
        <v>96</v>
      </c>
      <c r="L4137" s="72" t="s">
        <v>298</v>
      </c>
      <c r="M4137" s="72" t="s">
        <v>47</v>
      </c>
    </row>
    <row r="4138" spans="2:13" x14ac:dyDescent="0.25">
      <c r="B4138" s="72" t="s">
        <v>12</v>
      </c>
      <c r="C4138" s="72" t="s">
        <v>13</v>
      </c>
      <c r="D4138" s="72" t="s">
        <v>14</v>
      </c>
      <c r="E4138" s="72" t="s">
        <v>39</v>
      </c>
      <c r="F4138" s="73">
        <v>-5835</v>
      </c>
      <c r="G4138" s="72" t="s">
        <v>16</v>
      </c>
      <c r="H4138" s="72" t="s">
        <v>17</v>
      </c>
      <c r="I4138" s="72" t="s">
        <v>18</v>
      </c>
      <c r="J4138" s="72" t="s">
        <v>19</v>
      </c>
      <c r="K4138" s="72" t="s">
        <v>20</v>
      </c>
      <c r="L4138" s="72" t="s">
        <v>417</v>
      </c>
      <c r="M4138" s="72"/>
    </row>
    <row r="4139" spans="2:13" x14ac:dyDescent="0.25">
      <c r="B4139" s="72" t="s">
        <v>12</v>
      </c>
      <c r="C4139" s="72" t="s">
        <v>13</v>
      </c>
      <c r="D4139" s="72" t="s">
        <v>14</v>
      </c>
      <c r="E4139" s="72" t="s">
        <v>773</v>
      </c>
      <c r="F4139" s="73">
        <v>273374</v>
      </c>
      <c r="G4139" s="72" t="s">
        <v>16</v>
      </c>
      <c r="H4139" s="72" t="s">
        <v>24</v>
      </c>
      <c r="I4139" s="72" t="s">
        <v>48</v>
      </c>
      <c r="J4139" s="72" t="s">
        <v>19</v>
      </c>
      <c r="K4139" s="72"/>
      <c r="L4139" s="72"/>
      <c r="M4139" s="72" t="s">
        <v>530</v>
      </c>
    </row>
    <row r="4140" spans="2:13" x14ac:dyDescent="0.25">
      <c r="B4140" s="72" t="s">
        <v>12</v>
      </c>
      <c r="C4140" s="72" t="s">
        <v>13</v>
      </c>
      <c r="D4140" s="72" t="s">
        <v>14</v>
      </c>
      <c r="E4140" s="72" t="s">
        <v>39</v>
      </c>
      <c r="F4140" s="73">
        <v>-163531</v>
      </c>
      <c r="G4140" s="72" t="s">
        <v>16</v>
      </c>
      <c r="H4140" s="72" t="s">
        <v>17</v>
      </c>
      <c r="I4140" s="72" t="s">
        <v>18</v>
      </c>
      <c r="J4140" s="72" t="s">
        <v>19</v>
      </c>
      <c r="K4140" s="72" t="s">
        <v>37</v>
      </c>
      <c r="L4140" s="72" t="s">
        <v>317</v>
      </c>
      <c r="M4140" s="72"/>
    </row>
    <row r="4141" spans="2:13" x14ac:dyDescent="0.25">
      <c r="B4141" s="72" t="s">
        <v>12</v>
      </c>
      <c r="C4141" s="72" t="s">
        <v>13</v>
      </c>
      <c r="D4141" s="72" t="s">
        <v>14</v>
      </c>
      <c r="E4141" s="72" t="s">
        <v>51</v>
      </c>
      <c r="F4141" s="73">
        <v>38100</v>
      </c>
      <c r="G4141" s="72" t="s">
        <v>16</v>
      </c>
      <c r="H4141" s="72" t="s">
        <v>24</v>
      </c>
      <c r="I4141" s="72" t="s">
        <v>18</v>
      </c>
      <c r="J4141" s="72" t="s">
        <v>19</v>
      </c>
      <c r="K4141" s="72" t="s">
        <v>20</v>
      </c>
      <c r="L4141" s="72" t="s">
        <v>226</v>
      </c>
      <c r="M4141" s="72"/>
    </row>
    <row r="4142" spans="2:13" x14ac:dyDescent="0.25">
      <c r="B4142" s="72" t="s">
        <v>12</v>
      </c>
      <c r="C4142" s="72" t="s">
        <v>13</v>
      </c>
      <c r="D4142" s="72" t="s">
        <v>14</v>
      </c>
      <c r="E4142" s="72" t="s">
        <v>27</v>
      </c>
      <c r="F4142" s="73">
        <v>24566</v>
      </c>
      <c r="G4142" s="72" t="s">
        <v>16</v>
      </c>
      <c r="H4142" s="72" t="s">
        <v>17</v>
      </c>
      <c r="I4142" s="72" t="s">
        <v>48</v>
      </c>
      <c r="J4142" s="72" t="s">
        <v>19</v>
      </c>
      <c r="K4142" s="72" t="s">
        <v>49</v>
      </c>
      <c r="L4142" s="72" t="s">
        <v>253</v>
      </c>
      <c r="M4142" s="72" t="s">
        <v>302</v>
      </c>
    </row>
    <row r="4143" spans="2:13" x14ac:dyDescent="0.25">
      <c r="B4143" s="72" t="s">
        <v>12</v>
      </c>
      <c r="C4143" s="72" t="s">
        <v>13</v>
      </c>
      <c r="D4143" s="72" t="s">
        <v>14</v>
      </c>
      <c r="E4143" s="72" t="s">
        <v>58</v>
      </c>
      <c r="F4143" s="73">
        <v>3376285</v>
      </c>
      <c r="G4143" s="72" t="s">
        <v>16</v>
      </c>
      <c r="H4143" s="72" t="s">
        <v>24</v>
      </c>
      <c r="I4143" s="72" t="s">
        <v>18</v>
      </c>
      <c r="J4143" s="72" t="s">
        <v>19</v>
      </c>
      <c r="K4143" s="72" t="s">
        <v>37</v>
      </c>
      <c r="L4143" s="72" t="s">
        <v>588</v>
      </c>
      <c r="M4143" s="72" t="s">
        <v>47</v>
      </c>
    </row>
    <row r="4144" spans="2:13" x14ac:dyDescent="0.25">
      <c r="B4144" s="72" t="s">
        <v>12</v>
      </c>
      <c r="C4144" s="72" t="s">
        <v>13</v>
      </c>
      <c r="D4144" s="72" t="s">
        <v>14</v>
      </c>
      <c r="E4144" s="72" t="s">
        <v>79</v>
      </c>
      <c r="F4144" s="73">
        <v>-427</v>
      </c>
      <c r="G4144" s="72" t="s">
        <v>16</v>
      </c>
      <c r="H4144" s="72" t="s">
        <v>24</v>
      </c>
      <c r="I4144" s="72" t="s">
        <v>18</v>
      </c>
      <c r="J4144" s="72" t="s">
        <v>628</v>
      </c>
      <c r="K4144" s="72" t="s">
        <v>25</v>
      </c>
      <c r="L4144" s="72" t="s">
        <v>575</v>
      </c>
      <c r="M4144" s="72"/>
    </row>
    <row r="4145" spans="2:13" x14ac:dyDescent="0.25">
      <c r="B4145" s="72" t="s">
        <v>12</v>
      </c>
      <c r="C4145" s="72" t="s">
        <v>13</v>
      </c>
      <c r="D4145" s="72" t="s">
        <v>14</v>
      </c>
      <c r="E4145" s="72" t="s">
        <v>256</v>
      </c>
      <c r="F4145" s="73">
        <v>-3137</v>
      </c>
      <c r="G4145" s="72" t="s">
        <v>16</v>
      </c>
      <c r="H4145" s="72" t="s">
        <v>24</v>
      </c>
      <c r="I4145" s="72" t="s">
        <v>18</v>
      </c>
      <c r="J4145" s="72" t="s">
        <v>19</v>
      </c>
      <c r="K4145" s="72" t="s">
        <v>25</v>
      </c>
      <c r="L4145" s="72" t="s">
        <v>191</v>
      </c>
      <c r="M4145" s="72"/>
    </row>
    <row r="4146" spans="2:13" x14ac:dyDescent="0.25">
      <c r="B4146" s="72" t="s">
        <v>12</v>
      </c>
      <c r="C4146" s="72" t="s">
        <v>13</v>
      </c>
      <c r="D4146" s="72" t="s">
        <v>14</v>
      </c>
      <c r="E4146" s="72" t="s">
        <v>79</v>
      </c>
      <c r="F4146" s="73">
        <v>-1677</v>
      </c>
      <c r="G4146" s="72" t="s">
        <v>16</v>
      </c>
      <c r="H4146" s="72" t="s">
        <v>24</v>
      </c>
      <c r="I4146" s="72" t="s">
        <v>18</v>
      </c>
      <c r="J4146" s="72" t="s">
        <v>19</v>
      </c>
      <c r="K4146" s="72" t="s">
        <v>25</v>
      </c>
      <c r="L4146" s="72" t="s">
        <v>531</v>
      </c>
      <c r="M4146" s="72"/>
    </row>
    <row r="4147" spans="2:13" x14ac:dyDescent="0.25">
      <c r="B4147" s="72" t="s">
        <v>12</v>
      </c>
      <c r="C4147" s="72" t="s">
        <v>13</v>
      </c>
      <c r="D4147" s="72" t="s">
        <v>14</v>
      </c>
      <c r="E4147" s="72" t="s">
        <v>39</v>
      </c>
      <c r="F4147" s="73">
        <v>-32275</v>
      </c>
      <c r="G4147" s="72" t="s">
        <v>16</v>
      </c>
      <c r="H4147" s="72" t="s">
        <v>24</v>
      </c>
      <c r="I4147" s="72" t="s">
        <v>18</v>
      </c>
      <c r="J4147" s="72" t="s">
        <v>19</v>
      </c>
      <c r="K4147" s="72" t="s">
        <v>117</v>
      </c>
      <c r="L4147" s="72" t="s">
        <v>545</v>
      </c>
      <c r="M4147" s="72"/>
    </row>
    <row r="4148" spans="2:13" x14ac:dyDescent="0.25">
      <c r="B4148" s="72" t="s">
        <v>12</v>
      </c>
      <c r="C4148" s="72" t="s">
        <v>13</v>
      </c>
      <c r="D4148" s="72" t="s">
        <v>14</v>
      </c>
      <c r="E4148" s="72" t="s">
        <v>187</v>
      </c>
      <c r="F4148" s="73">
        <v>1022001</v>
      </c>
      <c r="G4148" s="72" t="s">
        <v>16</v>
      </c>
      <c r="H4148" s="72" t="s">
        <v>24</v>
      </c>
      <c r="I4148" s="72" t="s">
        <v>18</v>
      </c>
      <c r="J4148" s="72" t="s">
        <v>19</v>
      </c>
      <c r="K4148" s="72" t="s">
        <v>102</v>
      </c>
      <c r="L4148" s="72" t="s">
        <v>103</v>
      </c>
      <c r="M4148" s="72" t="s">
        <v>112</v>
      </c>
    </row>
    <row r="4149" spans="2:13" x14ac:dyDescent="0.25">
      <c r="B4149" s="72" t="s">
        <v>12</v>
      </c>
      <c r="C4149" s="72" t="s">
        <v>13</v>
      </c>
      <c r="D4149" s="72" t="s">
        <v>14</v>
      </c>
      <c r="E4149" s="72" t="s">
        <v>187</v>
      </c>
      <c r="F4149" s="73">
        <v>923039</v>
      </c>
      <c r="G4149" s="72" t="s">
        <v>16</v>
      </c>
      <c r="H4149" s="72" t="s">
        <v>24</v>
      </c>
      <c r="I4149" s="72" t="s">
        <v>18</v>
      </c>
      <c r="J4149" s="72" t="s">
        <v>19</v>
      </c>
      <c r="K4149" s="72" t="s">
        <v>37</v>
      </c>
      <c r="L4149" s="72" t="s">
        <v>221</v>
      </c>
      <c r="M4149" s="72" t="s">
        <v>112</v>
      </c>
    </row>
    <row r="4150" spans="2:13" x14ac:dyDescent="0.25">
      <c r="B4150" s="72" t="s">
        <v>12</v>
      </c>
      <c r="C4150" s="72" t="s">
        <v>13</v>
      </c>
      <c r="D4150" s="72" t="s">
        <v>14</v>
      </c>
      <c r="E4150" s="72" t="s">
        <v>79</v>
      </c>
      <c r="F4150" s="73">
        <v>-6821</v>
      </c>
      <c r="G4150" s="72" t="s">
        <v>16</v>
      </c>
      <c r="H4150" s="72" t="s">
        <v>24</v>
      </c>
      <c r="I4150" s="72" t="s">
        <v>48</v>
      </c>
      <c r="J4150" s="72" t="s">
        <v>19</v>
      </c>
      <c r="K4150" s="72" t="s">
        <v>43</v>
      </c>
      <c r="L4150" s="72" t="s">
        <v>614</v>
      </c>
      <c r="M4150" s="72"/>
    </row>
    <row r="4151" spans="2:13" x14ac:dyDescent="0.25">
      <c r="B4151" s="72" t="s">
        <v>12</v>
      </c>
      <c r="C4151" s="72" t="s">
        <v>13</v>
      </c>
      <c r="D4151" s="72" t="s">
        <v>14</v>
      </c>
      <c r="E4151" s="72" t="s">
        <v>300</v>
      </c>
      <c r="F4151" s="73">
        <v>84183</v>
      </c>
      <c r="G4151" s="72" t="s">
        <v>16</v>
      </c>
      <c r="H4151" s="72" t="s">
        <v>24</v>
      </c>
      <c r="I4151" s="72" t="s">
        <v>18</v>
      </c>
      <c r="J4151" s="72" t="s">
        <v>19</v>
      </c>
      <c r="K4151" s="72" t="s">
        <v>117</v>
      </c>
      <c r="L4151" s="72" t="s">
        <v>311</v>
      </c>
      <c r="M4151" s="72" t="s">
        <v>302</v>
      </c>
    </row>
    <row r="4152" spans="2:13" x14ac:dyDescent="0.25">
      <c r="B4152" s="72" t="s">
        <v>12</v>
      </c>
      <c r="C4152" s="72" t="s">
        <v>13</v>
      </c>
      <c r="D4152" s="72" t="s">
        <v>14</v>
      </c>
      <c r="E4152" s="72" t="s">
        <v>60</v>
      </c>
      <c r="F4152" s="73">
        <v>284091</v>
      </c>
      <c r="G4152" s="72" t="s">
        <v>16</v>
      </c>
      <c r="H4152" s="72" t="s">
        <v>24</v>
      </c>
      <c r="I4152" s="72" t="s">
        <v>18</v>
      </c>
      <c r="J4152" s="72" t="s">
        <v>19</v>
      </c>
      <c r="K4152" s="72" t="s">
        <v>37</v>
      </c>
      <c r="L4152" s="72" t="s">
        <v>320</v>
      </c>
      <c r="M4152" s="72" t="s">
        <v>184</v>
      </c>
    </row>
    <row r="4153" spans="2:13" x14ac:dyDescent="0.25">
      <c r="B4153" s="72" t="s">
        <v>12</v>
      </c>
      <c r="C4153" s="72" t="s">
        <v>13</v>
      </c>
      <c r="D4153" s="72" t="s">
        <v>14</v>
      </c>
      <c r="E4153" s="72" t="s">
        <v>55</v>
      </c>
      <c r="F4153" s="73">
        <v>359424</v>
      </c>
      <c r="G4153" s="72" t="s">
        <v>16</v>
      </c>
      <c r="H4153" s="72" t="s">
        <v>17</v>
      </c>
      <c r="I4153" s="72" t="s">
        <v>48</v>
      </c>
      <c r="J4153" s="72" t="s">
        <v>19</v>
      </c>
      <c r="K4153" s="72" t="s">
        <v>49</v>
      </c>
      <c r="L4153" s="72" t="s">
        <v>253</v>
      </c>
      <c r="M4153" s="72" t="s">
        <v>57</v>
      </c>
    </row>
    <row r="4154" spans="2:13" x14ac:dyDescent="0.25">
      <c r="B4154" s="72" t="s">
        <v>12</v>
      </c>
      <c r="C4154" s="72" t="s">
        <v>13</v>
      </c>
      <c r="D4154" s="72" t="s">
        <v>14</v>
      </c>
      <c r="E4154" s="72" t="s">
        <v>94</v>
      </c>
      <c r="F4154" s="73">
        <v>6257</v>
      </c>
      <c r="G4154" s="72" t="s">
        <v>16</v>
      </c>
      <c r="H4154" s="72" t="s">
        <v>24</v>
      </c>
      <c r="I4154" s="72" t="s">
        <v>18</v>
      </c>
      <c r="J4154" s="72" t="s">
        <v>19</v>
      </c>
      <c r="K4154" s="72" t="s">
        <v>37</v>
      </c>
      <c r="L4154" s="72" t="s">
        <v>627</v>
      </c>
      <c r="M4154" s="72"/>
    </row>
    <row r="4155" spans="2:13" x14ac:dyDescent="0.25">
      <c r="B4155" s="72" t="s">
        <v>12</v>
      </c>
      <c r="C4155" s="72" t="s">
        <v>13</v>
      </c>
      <c r="D4155" s="72" t="s">
        <v>14</v>
      </c>
      <c r="E4155" s="72" t="s">
        <v>144</v>
      </c>
      <c r="F4155" s="73">
        <v>1150146</v>
      </c>
      <c r="G4155" s="72" t="s">
        <v>16</v>
      </c>
      <c r="H4155" s="72" t="s">
        <v>17</v>
      </c>
      <c r="I4155" s="72" t="s">
        <v>18</v>
      </c>
      <c r="J4155" s="72" t="s">
        <v>19</v>
      </c>
      <c r="K4155" s="72" t="s">
        <v>25</v>
      </c>
      <c r="L4155" s="72" t="s">
        <v>128</v>
      </c>
      <c r="M4155" s="72" t="s">
        <v>67</v>
      </c>
    </row>
    <row r="4156" spans="2:13" x14ac:dyDescent="0.25">
      <c r="B4156" s="72" t="s">
        <v>12</v>
      </c>
      <c r="C4156" s="72" t="s">
        <v>13</v>
      </c>
      <c r="D4156" s="72" t="s">
        <v>14</v>
      </c>
      <c r="E4156" s="72" t="s">
        <v>68</v>
      </c>
      <c r="F4156" s="73">
        <v>-530</v>
      </c>
      <c r="G4156" s="72" t="s">
        <v>16</v>
      </c>
      <c r="H4156" s="72" t="s">
        <v>17</v>
      </c>
      <c r="I4156" s="72" t="s">
        <v>48</v>
      </c>
      <c r="J4156" s="72" t="s">
        <v>19</v>
      </c>
      <c r="K4156" s="72" t="s">
        <v>49</v>
      </c>
      <c r="L4156" s="72" t="s">
        <v>73</v>
      </c>
      <c r="M4156" s="72"/>
    </row>
    <row r="4157" spans="2:13" x14ac:dyDescent="0.25">
      <c r="B4157" s="72" t="s">
        <v>12</v>
      </c>
      <c r="C4157" s="72" t="s">
        <v>13</v>
      </c>
      <c r="D4157" s="72" t="s">
        <v>14</v>
      </c>
      <c r="E4157" s="72" t="s">
        <v>30</v>
      </c>
      <c r="F4157" s="73">
        <v>-7934</v>
      </c>
      <c r="G4157" s="72" t="s">
        <v>16</v>
      </c>
      <c r="H4157" s="72" t="s">
        <v>24</v>
      </c>
      <c r="I4157" s="72" t="s">
        <v>18</v>
      </c>
      <c r="J4157" s="72" t="s">
        <v>19</v>
      </c>
      <c r="K4157" s="72" t="s">
        <v>37</v>
      </c>
      <c r="L4157" s="72" t="s">
        <v>551</v>
      </c>
      <c r="M4157" s="72"/>
    </row>
    <row r="4158" spans="2:13" x14ac:dyDescent="0.25">
      <c r="B4158" s="72" t="s">
        <v>12</v>
      </c>
      <c r="C4158" s="72" t="s">
        <v>13</v>
      </c>
      <c r="D4158" s="72" t="s">
        <v>14</v>
      </c>
      <c r="E4158" s="72" t="s">
        <v>300</v>
      </c>
      <c r="F4158" s="73">
        <v>131</v>
      </c>
      <c r="G4158" s="72" t="s">
        <v>16</v>
      </c>
      <c r="H4158" s="72" t="s">
        <v>17</v>
      </c>
      <c r="I4158" s="72" t="s">
        <v>18</v>
      </c>
      <c r="J4158" s="72" t="s">
        <v>19</v>
      </c>
      <c r="K4158" s="72" t="s">
        <v>25</v>
      </c>
      <c r="L4158" s="72" t="s">
        <v>110</v>
      </c>
      <c r="M4158" s="72" t="s">
        <v>302</v>
      </c>
    </row>
    <row r="4159" spans="2:13" x14ac:dyDescent="0.25">
      <c r="B4159" s="72" t="s">
        <v>12</v>
      </c>
      <c r="C4159" s="72" t="s">
        <v>13</v>
      </c>
      <c r="D4159" s="72" t="s">
        <v>14</v>
      </c>
      <c r="E4159" s="72" t="s">
        <v>94</v>
      </c>
      <c r="F4159" s="73">
        <v>884</v>
      </c>
      <c r="G4159" s="72" t="s">
        <v>16</v>
      </c>
      <c r="H4159" s="72" t="s">
        <v>24</v>
      </c>
      <c r="I4159" s="72" t="s">
        <v>48</v>
      </c>
      <c r="J4159" s="72" t="s">
        <v>19</v>
      </c>
      <c r="K4159" s="72" t="s">
        <v>102</v>
      </c>
      <c r="L4159" s="72" t="s">
        <v>196</v>
      </c>
      <c r="M4159" s="72"/>
    </row>
    <row r="4160" spans="2:13" x14ac:dyDescent="0.25">
      <c r="B4160" s="72" t="s">
        <v>12</v>
      </c>
      <c r="C4160" s="72" t="s">
        <v>13</v>
      </c>
      <c r="D4160" s="72" t="s">
        <v>14</v>
      </c>
      <c r="E4160" s="72" t="s">
        <v>79</v>
      </c>
      <c r="F4160" s="73">
        <v>-3</v>
      </c>
      <c r="G4160" s="72" t="s">
        <v>16</v>
      </c>
      <c r="H4160" s="72" t="s">
        <v>24</v>
      </c>
      <c r="I4160" s="72" t="s">
        <v>18</v>
      </c>
      <c r="J4160" s="72" t="s">
        <v>19</v>
      </c>
      <c r="K4160" s="72" t="s">
        <v>25</v>
      </c>
      <c r="L4160" s="72" t="s">
        <v>525</v>
      </c>
      <c r="M4160" s="72"/>
    </row>
    <row r="4161" spans="2:13" x14ac:dyDescent="0.25">
      <c r="B4161" s="72" t="s">
        <v>12</v>
      </c>
      <c r="C4161" s="72" t="s">
        <v>13</v>
      </c>
      <c r="D4161" s="72" t="s">
        <v>14</v>
      </c>
      <c r="E4161" s="72" t="s">
        <v>33</v>
      </c>
      <c r="F4161" s="73">
        <v>56722</v>
      </c>
      <c r="G4161" s="72" t="s">
        <v>16</v>
      </c>
      <c r="H4161" s="72" t="s">
        <v>24</v>
      </c>
      <c r="I4161" s="72" t="s">
        <v>18</v>
      </c>
      <c r="J4161" s="72" t="s">
        <v>19</v>
      </c>
      <c r="K4161" s="72" t="s">
        <v>99</v>
      </c>
      <c r="L4161" s="72" t="s">
        <v>655</v>
      </c>
      <c r="M4161" s="72" t="s">
        <v>47</v>
      </c>
    </row>
    <row r="4162" spans="2:13" x14ac:dyDescent="0.25">
      <c r="B4162" s="72" t="s">
        <v>12</v>
      </c>
      <c r="C4162" s="72" t="s">
        <v>13</v>
      </c>
      <c r="D4162" s="72" t="s">
        <v>14</v>
      </c>
      <c r="E4162" s="72" t="s">
        <v>60</v>
      </c>
      <c r="F4162" s="73">
        <v>137993</v>
      </c>
      <c r="G4162" s="72" t="s">
        <v>16</v>
      </c>
      <c r="H4162" s="72" t="s">
        <v>24</v>
      </c>
      <c r="I4162" s="72" t="s">
        <v>18</v>
      </c>
      <c r="J4162" s="72" t="s">
        <v>19</v>
      </c>
      <c r="K4162" s="72" t="s">
        <v>37</v>
      </c>
      <c r="L4162" s="72" t="s">
        <v>461</v>
      </c>
      <c r="M4162" s="72" t="s">
        <v>133</v>
      </c>
    </row>
    <row r="4163" spans="2:13" x14ac:dyDescent="0.25">
      <c r="B4163" s="72" t="s">
        <v>12</v>
      </c>
      <c r="C4163" s="72" t="s">
        <v>13</v>
      </c>
      <c r="D4163" s="72" t="s">
        <v>14</v>
      </c>
      <c r="E4163" s="72" t="s">
        <v>83</v>
      </c>
      <c r="F4163" s="73">
        <v>1046300</v>
      </c>
      <c r="G4163" s="72" t="s">
        <v>16</v>
      </c>
      <c r="H4163" s="72" t="s">
        <v>24</v>
      </c>
      <c r="I4163" s="72" t="s">
        <v>18</v>
      </c>
      <c r="J4163" s="72" t="s">
        <v>19</v>
      </c>
      <c r="K4163" s="72" t="s">
        <v>99</v>
      </c>
      <c r="L4163" s="72" t="s">
        <v>150</v>
      </c>
      <c r="M4163" s="72"/>
    </row>
    <row r="4164" spans="2:13" x14ac:dyDescent="0.25">
      <c r="B4164" s="72" t="s">
        <v>12</v>
      </c>
      <c r="C4164" s="72" t="s">
        <v>13</v>
      </c>
      <c r="D4164" s="72" t="s">
        <v>14</v>
      </c>
      <c r="E4164" s="72" t="s">
        <v>85</v>
      </c>
      <c r="F4164" s="73">
        <v>7515</v>
      </c>
      <c r="G4164" s="72" t="s">
        <v>16</v>
      </c>
      <c r="H4164" s="72" t="s">
        <v>17</v>
      </c>
      <c r="I4164" s="72" t="s">
        <v>18</v>
      </c>
      <c r="J4164" s="72" t="s">
        <v>19</v>
      </c>
      <c r="K4164" s="72" t="s">
        <v>20</v>
      </c>
      <c r="L4164" s="72" t="s">
        <v>505</v>
      </c>
      <c r="M4164" s="72"/>
    </row>
    <row r="4165" spans="2:13" x14ac:dyDescent="0.25">
      <c r="B4165" s="72" t="s">
        <v>12</v>
      </c>
      <c r="C4165" s="72" t="s">
        <v>13</v>
      </c>
      <c r="D4165" s="72" t="s">
        <v>14</v>
      </c>
      <c r="E4165" s="72" t="s">
        <v>55</v>
      </c>
      <c r="F4165" s="73">
        <v>23011</v>
      </c>
      <c r="G4165" s="72" t="s">
        <v>16</v>
      </c>
      <c r="H4165" s="72" t="s">
        <v>24</v>
      </c>
      <c r="I4165" s="72" t="s">
        <v>18</v>
      </c>
      <c r="J4165" s="72" t="s">
        <v>19</v>
      </c>
      <c r="K4165" s="72" t="s">
        <v>20</v>
      </c>
      <c r="L4165" s="72" t="s">
        <v>560</v>
      </c>
      <c r="M4165" s="72" t="s">
        <v>29</v>
      </c>
    </row>
    <row r="4166" spans="2:13" x14ac:dyDescent="0.25">
      <c r="B4166" s="72" t="s">
        <v>12</v>
      </c>
      <c r="C4166" s="72" t="s">
        <v>13</v>
      </c>
      <c r="D4166" s="72" t="s">
        <v>14</v>
      </c>
      <c r="E4166" s="72" t="s">
        <v>79</v>
      </c>
      <c r="F4166" s="73">
        <v>-3088</v>
      </c>
      <c r="G4166" s="72" t="s">
        <v>269</v>
      </c>
      <c r="H4166" s="72" t="s">
        <v>24</v>
      </c>
      <c r="I4166" s="72" t="s">
        <v>18</v>
      </c>
      <c r="J4166" s="72" t="s">
        <v>569</v>
      </c>
      <c r="K4166" s="72" t="s">
        <v>117</v>
      </c>
      <c r="L4166" s="72" t="s">
        <v>271</v>
      </c>
      <c r="M4166" s="72"/>
    </row>
    <row r="4167" spans="2:13" x14ac:dyDescent="0.25">
      <c r="B4167" s="72" t="s">
        <v>12</v>
      </c>
      <c r="C4167" s="72" t="s">
        <v>13</v>
      </c>
      <c r="D4167" s="72" t="s">
        <v>14</v>
      </c>
      <c r="E4167" s="72" t="s">
        <v>81</v>
      </c>
      <c r="F4167" s="73">
        <v>33818</v>
      </c>
      <c r="G4167" s="72" t="s">
        <v>16</v>
      </c>
      <c r="H4167" s="72" t="s">
        <v>24</v>
      </c>
      <c r="I4167" s="72" t="s">
        <v>18</v>
      </c>
      <c r="J4167" s="72" t="s">
        <v>19</v>
      </c>
      <c r="K4167" s="72" t="s">
        <v>49</v>
      </c>
      <c r="L4167" s="72" t="s">
        <v>381</v>
      </c>
      <c r="M4167" s="72" t="s">
        <v>57</v>
      </c>
    </row>
    <row r="4168" spans="2:13" x14ac:dyDescent="0.25">
      <c r="B4168" s="72" t="s">
        <v>12</v>
      </c>
      <c r="C4168" s="72" t="s">
        <v>13</v>
      </c>
      <c r="D4168" s="72" t="s">
        <v>14</v>
      </c>
      <c r="E4168" s="72" t="s">
        <v>55</v>
      </c>
      <c r="F4168" s="73">
        <v>723706</v>
      </c>
      <c r="G4168" s="72" t="s">
        <v>16</v>
      </c>
      <c r="H4168" s="72" t="s">
        <v>17</v>
      </c>
      <c r="I4168" s="72" t="s">
        <v>18</v>
      </c>
      <c r="J4168" s="72" t="s">
        <v>19</v>
      </c>
      <c r="K4168" s="72" t="s">
        <v>25</v>
      </c>
      <c r="L4168" s="72" t="s">
        <v>575</v>
      </c>
      <c r="M4168" s="72" t="s">
        <v>112</v>
      </c>
    </row>
    <row r="4169" spans="2:13" x14ac:dyDescent="0.25">
      <c r="B4169" s="72" t="s">
        <v>12</v>
      </c>
      <c r="C4169" s="72" t="s">
        <v>13</v>
      </c>
      <c r="D4169" s="72" t="s">
        <v>14</v>
      </c>
      <c r="E4169" s="72" t="s">
        <v>144</v>
      </c>
      <c r="F4169" s="73">
        <v>17165</v>
      </c>
      <c r="G4169" s="72" t="s">
        <v>16</v>
      </c>
      <c r="H4169" s="72" t="s">
        <v>24</v>
      </c>
      <c r="I4169" s="72" t="s">
        <v>18</v>
      </c>
      <c r="J4169" s="72" t="s">
        <v>19</v>
      </c>
      <c r="K4169" s="72" t="s">
        <v>25</v>
      </c>
      <c r="L4169" s="72" t="s">
        <v>52</v>
      </c>
      <c r="M4169" s="72" t="s">
        <v>133</v>
      </c>
    </row>
    <row r="4170" spans="2:13" x14ac:dyDescent="0.25">
      <c r="B4170" s="72" t="s">
        <v>12</v>
      </c>
      <c r="C4170" s="72" t="s">
        <v>13</v>
      </c>
      <c r="D4170" s="72" t="s">
        <v>14</v>
      </c>
      <c r="E4170" s="72" t="s">
        <v>55</v>
      </c>
      <c r="F4170" s="73">
        <v>2858197</v>
      </c>
      <c r="G4170" s="72" t="s">
        <v>16</v>
      </c>
      <c r="H4170" s="72" t="s">
        <v>24</v>
      </c>
      <c r="I4170" s="72" t="s">
        <v>18</v>
      </c>
      <c r="J4170" s="72" t="s">
        <v>19</v>
      </c>
      <c r="K4170" s="72" t="s">
        <v>49</v>
      </c>
      <c r="L4170" s="72" t="s">
        <v>105</v>
      </c>
      <c r="M4170" s="72" t="s">
        <v>29</v>
      </c>
    </row>
    <row r="4171" spans="2:13" x14ac:dyDescent="0.25">
      <c r="B4171" s="72" t="s">
        <v>12</v>
      </c>
      <c r="C4171" s="72" t="s">
        <v>13</v>
      </c>
      <c r="D4171" s="72" t="s">
        <v>14</v>
      </c>
      <c r="E4171" s="72" t="s">
        <v>39</v>
      </c>
      <c r="F4171" s="73">
        <v>-15616</v>
      </c>
      <c r="G4171" s="72" t="s">
        <v>16</v>
      </c>
      <c r="H4171" s="72" t="s">
        <v>24</v>
      </c>
      <c r="I4171" s="72" t="s">
        <v>18</v>
      </c>
      <c r="J4171" s="72" t="s">
        <v>19</v>
      </c>
      <c r="K4171" s="72" t="s">
        <v>37</v>
      </c>
      <c r="L4171" s="72" t="s">
        <v>413</v>
      </c>
      <c r="M4171" s="72"/>
    </row>
    <row r="4172" spans="2:13" x14ac:dyDescent="0.25">
      <c r="B4172" s="72" t="s">
        <v>12</v>
      </c>
      <c r="C4172" s="72" t="s">
        <v>13</v>
      </c>
      <c r="D4172" s="72" t="s">
        <v>14</v>
      </c>
      <c r="E4172" s="72" t="s">
        <v>187</v>
      </c>
      <c r="F4172" s="73">
        <v>1415305</v>
      </c>
      <c r="G4172" s="72" t="s">
        <v>16</v>
      </c>
      <c r="H4172" s="72" t="s">
        <v>17</v>
      </c>
      <c r="I4172" s="72" t="s">
        <v>18</v>
      </c>
      <c r="J4172" s="72" t="s">
        <v>19</v>
      </c>
      <c r="K4172" s="72" t="s">
        <v>25</v>
      </c>
      <c r="L4172" s="72" t="s">
        <v>198</v>
      </c>
      <c r="M4172" s="72" t="s">
        <v>112</v>
      </c>
    </row>
    <row r="4173" spans="2:13" x14ac:dyDescent="0.25">
      <c r="B4173" s="72" t="s">
        <v>12</v>
      </c>
      <c r="C4173" s="72" t="s">
        <v>13</v>
      </c>
      <c r="D4173" s="72" t="s">
        <v>14</v>
      </c>
      <c r="E4173" s="72" t="s">
        <v>23</v>
      </c>
      <c r="F4173" s="73">
        <v>-96426</v>
      </c>
      <c r="G4173" s="72" t="s">
        <v>16</v>
      </c>
      <c r="H4173" s="72" t="s">
        <v>17</v>
      </c>
      <c r="I4173" s="72" t="s">
        <v>18</v>
      </c>
      <c r="J4173" s="72" t="s">
        <v>19</v>
      </c>
      <c r="K4173" s="72" t="s">
        <v>20</v>
      </c>
      <c r="L4173" s="72" t="s">
        <v>229</v>
      </c>
      <c r="M4173" s="72"/>
    </row>
    <row r="4174" spans="2:13" x14ac:dyDescent="0.25">
      <c r="B4174" s="72" t="s">
        <v>12</v>
      </c>
      <c r="C4174" s="72" t="s">
        <v>13</v>
      </c>
      <c r="D4174" s="72" t="s">
        <v>14</v>
      </c>
      <c r="E4174" s="72" t="s">
        <v>30</v>
      </c>
      <c r="F4174" s="73">
        <v>-237</v>
      </c>
      <c r="G4174" s="72" t="s">
        <v>16</v>
      </c>
      <c r="H4174" s="72" t="s">
        <v>17</v>
      </c>
      <c r="I4174" s="72" t="s">
        <v>18</v>
      </c>
      <c r="J4174" s="72" t="s">
        <v>19</v>
      </c>
      <c r="K4174" s="72" t="s">
        <v>25</v>
      </c>
      <c r="L4174" s="72" t="s">
        <v>407</v>
      </c>
      <c r="M4174" s="72"/>
    </row>
    <row r="4175" spans="2:13" x14ac:dyDescent="0.25">
      <c r="B4175" s="72" t="s">
        <v>12</v>
      </c>
      <c r="C4175" s="72" t="s">
        <v>13</v>
      </c>
      <c r="D4175" s="72" t="s">
        <v>14</v>
      </c>
      <c r="E4175" s="72" t="s">
        <v>55</v>
      </c>
      <c r="F4175" s="73">
        <v>179223</v>
      </c>
      <c r="G4175" s="72" t="s">
        <v>16</v>
      </c>
      <c r="H4175" s="72" t="s">
        <v>24</v>
      </c>
      <c r="I4175" s="72" t="s">
        <v>18</v>
      </c>
      <c r="J4175" s="72" t="s">
        <v>19</v>
      </c>
      <c r="K4175" s="72" t="s">
        <v>37</v>
      </c>
      <c r="L4175" s="72" t="s">
        <v>292</v>
      </c>
      <c r="M4175" s="72" t="s">
        <v>57</v>
      </c>
    </row>
    <row r="4176" spans="2:13" x14ac:dyDescent="0.25">
      <c r="B4176" s="72" t="s">
        <v>12</v>
      </c>
      <c r="C4176" s="72" t="s">
        <v>13</v>
      </c>
      <c r="D4176" s="72" t="s">
        <v>14</v>
      </c>
      <c r="E4176" s="72" t="s">
        <v>156</v>
      </c>
      <c r="F4176" s="73">
        <v>120400</v>
      </c>
      <c r="G4176" s="72" t="s">
        <v>16</v>
      </c>
      <c r="H4176" s="72" t="s">
        <v>24</v>
      </c>
      <c r="I4176" s="72" t="s">
        <v>18</v>
      </c>
      <c r="J4176" s="72" t="s">
        <v>19</v>
      </c>
      <c r="K4176" s="72" t="s">
        <v>37</v>
      </c>
      <c r="L4176" s="72" t="s">
        <v>232</v>
      </c>
      <c r="M4176" s="72"/>
    </row>
    <row r="4177" spans="2:13" x14ac:dyDescent="0.25">
      <c r="B4177" s="72" t="s">
        <v>12</v>
      </c>
      <c r="C4177" s="72" t="s">
        <v>13</v>
      </c>
      <c r="D4177" s="72" t="s">
        <v>14</v>
      </c>
      <c r="E4177" s="72" t="s">
        <v>94</v>
      </c>
      <c r="F4177" s="73">
        <v>66385</v>
      </c>
      <c r="G4177" s="72" t="s">
        <v>16</v>
      </c>
      <c r="H4177" s="72" t="s">
        <v>24</v>
      </c>
      <c r="I4177" s="72" t="s">
        <v>18</v>
      </c>
      <c r="J4177" s="72" t="s">
        <v>19</v>
      </c>
      <c r="K4177" s="72" t="s">
        <v>99</v>
      </c>
      <c r="L4177" s="72" t="s">
        <v>345</v>
      </c>
      <c r="M4177" s="72"/>
    </row>
    <row r="4178" spans="2:13" x14ac:dyDescent="0.25">
      <c r="B4178" s="72" t="s">
        <v>12</v>
      </c>
      <c r="C4178" s="72" t="s">
        <v>13</v>
      </c>
      <c r="D4178" s="72" t="s">
        <v>14</v>
      </c>
      <c r="E4178" s="72" t="s">
        <v>39</v>
      </c>
      <c r="F4178" s="73">
        <v>-928</v>
      </c>
      <c r="G4178" s="72" t="s">
        <v>16</v>
      </c>
      <c r="H4178" s="72" t="s">
        <v>17</v>
      </c>
      <c r="I4178" s="72" t="s">
        <v>18</v>
      </c>
      <c r="J4178" s="72" t="s">
        <v>19</v>
      </c>
      <c r="K4178" s="72" t="s">
        <v>25</v>
      </c>
      <c r="L4178" s="72" t="s">
        <v>420</v>
      </c>
      <c r="M4178" s="72"/>
    </row>
    <row r="4179" spans="2:13" x14ac:dyDescent="0.25">
      <c r="B4179" s="72" t="s">
        <v>12</v>
      </c>
      <c r="C4179" s="72" t="s">
        <v>13</v>
      </c>
      <c r="D4179" s="72" t="s">
        <v>14</v>
      </c>
      <c r="E4179" s="72" t="s">
        <v>68</v>
      </c>
      <c r="F4179" s="73">
        <v>-52140</v>
      </c>
      <c r="G4179" s="72" t="s">
        <v>16</v>
      </c>
      <c r="H4179" s="72" t="s">
        <v>24</v>
      </c>
      <c r="I4179" s="72" t="s">
        <v>48</v>
      </c>
      <c r="J4179" s="72" t="s">
        <v>19</v>
      </c>
      <c r="K4179" s="72" t="s">
        <v>43</v>
      </c>
      <c r="L4179" s="72" t="s">
        <v>163</v>
      </c>
      <c r="M4179" s="72"/>
    </row>
    <row r="4180" spans="2:13" x14ac:dyDescent="0.25">
      <c r="B4180" s="72" t="s">
        <v>12</v>
      </c>
      <c r="C4180" s="72" t="s">
        <v>13</v>
      </c>
      <c r="D4180" s="72" t="s">
        <v>14</v>
      </c>
      <c r="E4180" s="72" t="s">
        <v>30</v>
      </c>
      <c r="F4180" s="73">
        <v>-3175</v>
      </c>
      <c r="G4180" s="72" t="s">
        <v>16</v>
      </c>
      <c r="H4180" s="72" t="s">
        <v>24</v>
      </c>
      <c r="I4180" s="72" t="s">
        <v>18</v>
      </c>
      <c r="J4180" s="72" t="s">
        <v>19</v>
      </c>
      <c r="K4180" s="72" t="s">
        <v>37</v>
      </c>
      <c r="L4180" s="72" t="s">
        <v>487</v>
      </c>
      <c r="M4180" s="72"/>
    </row>
    <row r="4181" spans="2:13" x14ac:dyDescent="0.25">
      <c r="B4181" s="72" t="s">
        <v>12</v>
      </c>
      <c r="C4181" s="72" t="s">
        <v>13</v>
      </c>
      <c r="D4181" s="72" t="s">
        <v>14</v>
      </c>
      <c r="E4181" s="72" t="s">
        <v>83</v>
      </c>
      <c r="F4181" s="73">
        <v>46415</v>
      </c>
      <c r="G4181" s="72" t="s">
        <v>16</v>
      </c>
      <c r="H4181" s="72" t="s">
        <v>17</v>
      </c>
      <c r="I4181" s="72" t="s">
        <v>48</v>
      </c>
      <c r="J4181" s="72" t="s">
        <v>19</v>
      </c>
      <c r="K4181" s="72" t="s">
        <v>20</v>
      </c>
      <c r="L4181" s="72" t="s">
        <v>148</v>
      </c>
      <c r="M4181" s="72"/>
    </row>
    <row r="4182" spans="2:13" x14ac:dyDescent="0.25">
      <c r="B4182" s="72" t="s">
        <v>12</v>
      </c>
      <c r="C4182" s="72" t="s">
        <v>13</v>
      </c>
      <c r="D4182" s="72" t="s">
        <v>14</v>
      </c>
      <c r="E4182" s="72" t="s">
        <v>81</v>
      </c>
      <c r="F4182" s="73">
        <v>351209</v>
      </c>
      <c r="G4182" s="72" t="s">
        <v>16</v>
      </c>
      <c r="H4182" s="72" t="s">
        <v>17</v>
      </c>
      <c r="I4182" s="72" t="s">
        <v>18</v>
      </c>
      <c r="J4182" s="72" t="s">
        <v>19</v>
      </c>
      <c r="K4182" s="72" t="s">
        <v>25</v>
      </c>
      <c r="L4182" s="72" t="s">
        <v>153</v>
      </c>
      <c r="M4182" s="72" t="s">
        <v>29</v>
      </c>
    </row>
    <row r="4183" spans="2:13" x14ac:dyDescent="0.25">
      <c r="B4183" s="72" t="s">
        <v>12</v>
      </c>
      <c r="C4183" s="72" t="s">
        <v>13</v>
      </c>
      <c r="D4183" s="72" t="s">
        <v>14</v>
      </c>
      <c r="E4183" s="72" t="s">
        <v>79</v>
      </c>
      <c r="F4183" s="73">
        <v>-71</v>
      </c>
      <c r="G4183" s="72" t="s">
        <v>16</v>
      </c>
      <c r="H4183" s="72" t="s">
        <v>24</v>
      </c>
      <c r="I4183" s="72" t="s">
        <v>18</v>
      </c>
      <c r="J4183" s="72" t="s">
        <v>19</v>
      </c>
      <c r="K4183" s="72" t="s">
        <v>25</v>
      </c>
      <c r="L4183" s="72" t="s">
        <v>260</v>
      </c>
      <c r="M4183" s="72"/>
    </row>
    <row r="4184" spans="2:13" x14ac:dyDescent="0.25">
      <c r="B4184" s="72" t="s">
        <v>12</v>
      </c>
      <c r="C4184" s="72" t="s">
        <v>13</v>
      </c>
      <c r="D4184" s="72" t="s">
        <v>14</v>
      </c>
      <c r="E4184" s="72" t="s">
        <v>68</v>
      </c>
      <c r="F4184" s="73">
        <v>-5824</v>
      </c>
      <c r="G4184" s="72" t="s">
        <v>16</v>
      </c>
      <c r="H4184" s="72" t="s">
        <v>17</v>
      </c>
      <c r="I4184" s="72" t="s">
        <v>18</v>
      </c>
      <c r="J4184" s="72" t="s">
        <v>19</v>
      </c>
      <c r="K4184" s="72" t="s">
        <v>25</v>
      </c>
      <c r="L4184" s="72" t="s">
        <v>115</v>
      </c>
      <c r="M4184" s="72"/>
    </row>
    <row r="4185" spans="2:13" x14ac:dyDescent="0.25">
      <c r="B4185" s="72" t="s">
        <v>12</v>
      </c>
      <c r="C4185" s="72" t="s">
        <v>13</v>
      </c>
      <c r="D4185" s="72" t="s">
        <v>14</v>
      </c>
      <c r="E4185" s="72" t="s">
        <v>58</v>
      </c>
      <c r="F4185" s="73">
        <v>181296</v>
      </c>
      <c r="G4185" s="72" t="s">
        <v>16</v>
      </c>
      <c r="H4185" s="72" t="s">
        <v>24</v>
      </c>
      <c r="I4185" s="72" t="s">
        <v>18</v>
      </c>
      <c r="J4185" s="72" t="s">
        <v>19</v>
      </c>
      <c r="K4185" s="72" t="s">
        <v>117</v>
      </c>
      <c r="L4185" s="72" t="s">
        <v>421</v>
      </c>
      <c r="M4185" s="72" t="s">
        <v>112</v>
      </c>
    </row>
    <row r="4186" spans="2:13" x14ac:dyDescent="0.25">
      <c r="B4186" s="72" t="s">
        <v>12</v>
      </c>
      <c r="C4186" s="72" t="s">
        <v>13</v>
      </c>
      <c r="D4186" s="72" t="s">
        <v>14</v>
      </c>
      <c r="E4186" s="72" t="s">
        <v>144</v>
      </c>
      <c r="F4186" s="73">
        <v>159988</v>
      </c>
      <c r="G4186" s="72" t="s">
        <v>16</v>
      </c>
      <c r="H4186" s="72" t="s">
        <v>17</v>
      </c>
      <c r="I4186" s="72" t="s">
        <v>18</v>
      </c>
      <c r="J4186" s="72" t="s">
        <v>19</v>
      </c>
      <c r="K4186" s="72" t="s">
        <v>25</v>
      </c>
      <c r="L4186" s="72" t="s">
        <v>370</v>
      </c>
      <c r="M4186" s="72" t="s">
        <v>184</v>
      </c>
    </row>
    <row r="4187" spans="2:13" x14ac:dyDescent="0.25">
      <c r="B4187" s="72" t="s">
        <v>12</v>
      </c>
      <c r="C4187" s="72" t="s">
        <v>13</v>
      </c>
      <c r="D4187" s="72" t="s">
        <v>14</v>
      </c>
      <c r="E4187" s="72" t="s">
        <v>36</v>
      </c>
      <c r="F4187" s="73">
        <v>50591</v>
      </c>
      <c r="G4187" s="72" t="s">
        <v>16</v>
      </c>
      <c r="H4187" s="72" t="s">
        <v>17</v>
      </c>
      <c r="I4187" s="72" t="s">
        <v>18</v>
      </c>
      <c r="J4187" s="72" t="s">
        <v>19</v>
      </c>
      <c r="K4187" s="72" t="s">
        <v>20</v>
      </c>
      <c r="L4187" s="72" t="s">
        <v>560</v>
      </c>
      <c r="M4187" s="72" t="s">
        <v>57</v>
      </c>
    </row>
    <row r="4188" spans="2:13" x14ac:dyDescent="0.25">
      <c r="B4188" s="72" t="s">
        <v>12</v>
      </c>
      <c r="C4188" s="72" t="s">
        <v>13</v>
      </c>
      <c r="D4188" s="72" t="s">
        <v>14</v>
      </c>
      <c r="E4188" s="72" t="s">
        <v>68</v>
      </c>
      <c r="F4188" s="73">
        <v>-873495</v>
      </c>
      <c r="G4188" s="72" t="s">
        <v>16</v>
      </c>
      <c r="H4188" s="72" t="s">
        <v>24</v>
      </c>
      <c r="I4188" s="72" t="s">
        <v>18</v>
      </c>
      <c r="J4188" s="72" t="s">
        <v>19</v>
      </c>
      <c r="K4188" s="72" t="s">
        <v>37</v>
      </c>
      <c r="L4188" s="72" t="s">
        <v>521</v>
      </c>
      <c r="M4188" s="72"/>
    </row>
    <row r="4189" spans="2:13" x14ac:dyDescent="0.25">
      <c r="B4189" s="72" t="s">
        <v>12</v>
      </c>
      <c r="C4189" s="72" t="s">
        <v>13</v>
      </c>
      <c r="D4189" s="72" t="s">
        <v>14</v>
      </c>
      <c r="E4189" s="72" t="s">
        <v>58</v>
      </c>
      <c r="F4189" s="73">
        <v>2651</v>
      </c>
      <c r="G4189" s="72" t="s">
        <v>16</v>
      </c>
      <c r="H4189" s="72" t="s">
        <v>24</v>
      </c>
      <c r="I4189" s="72" t="s">
        <v>18</v>
      </c>
      <c r="J4189" s="72" t="s">
        <v>19</v>
      </c>
      <c r="K4189" s="72" t="s">
        <v>49</v>
      </c>
      <c r="L4189" s="72" t="s">
        <v>95</v>
      </c>
      <c r="M4189" s="72" t="s">
        <v>112</v>
      </c>
    </row>
    <row r="4190" spans="2:13" x14ac:dyDescent="0.25">
      <c r="B4190" s="72" t="s">
        <v>12</v>
      </c>
      <c r="C4190" s="72" t="s">
        <v>13</v>
      </c>
      <c r="D4190" s="72" t="s">
        <v>14</v>
      </c>
      <c r="E4190" s="72" t="s">
        <v>41</v>
      </c>
      <c r="F4190" s="73">
        <v>-104</v>
      </c>
      <c r="G4190" s="72" t="s">
        <v>16</v>
      </c>
      <c r="H4190" s="72" t="s">
        <v>24</v>
      </c>
      <c r="I4190" s="72" t="s">
        <v>18</v>
      </c>
      <c r="J4190" s="72" t="s">
        <v>19</v>
      </c>
      <c r="K4190" s="72" t="s">
        <v>25</v>
      </c>
      <c r="L4190" s="72" t="s">
        <v>149</v>
      </c>
      <c r="M4190" s="72"/>
    </row>
    <row r="4191" spans="2:13" x14ac:dyDescent="0.25">
      <c r="B4191" s="72" t="s">
        <v>12</v>
      </c>
      <c r="C4191" s="72" t="s">
        <v>13</v>
      </c>
      <c r="D4191" s="72" t="s">
        <v>14</v>
      </c>
      <c r="E4191" s="72" t="s">
        <v>79</v>
      </c>
      <c r="F4191" s="73">
        <v>-18843</v>
      </c>
      <c r="G4191" s="72" t="s">
        <v>16</v>
      </c>
      <c r="H4191" s="72" t="s">
        <v>17</v>
      </c>
      <c r="I4191" s="72" t="s">
        <v>18</v>
      </c>
      <c r="J4191" s="72" t="s">
        <v>19</v>
      </c>
      <c r="K4191" s="72" t="s">
        <v>25</v>
      </c>
      <c r="L4191" s="72" t="s">
        <v>69</v>
      </c>
      <c r="M4191" s="72"/>
    </row>
    <row r="4192" spans="2:13" x14ac:dyDescent="0.25">
      <c r="B4192" s="72" t="s">
        <v>12</v>
      </c>
      <c r="C4192" s="72" t="s">
        <v>13</v>
      </c>
      <c r="D4192" s="72" t="s">
        <v>14</v>
      </c>
      <c r="E4192" s="72" t="s">
        <v>83</v>
      </c>
      <c r="F4192" s="73">
        <v>1381480</v>
      </c>
      <c r="G4192" s="72" t="s">
        <v>16</v>
      </c>
      <c r="H4192" s="72" t="s">
        <v>24</v>
      </c>
      <c r="I4192" s="72" t="s">
        <v>18</v>
      </c>
      <c r="J4192" s="72" t="s">
        <v>19</v>
      </c>
      <c r="K4192" s="72" t="s">
        <v>25</v>
      </c>
      <c r="L4192" s="72" t="s">
        <v>278</v>
      </c>
      <c r="M4192" s="72"/>
    </row>
    <row r="4193" spans="2:13" x14ac:dyDescent="0.25">
      <c r="B4193" s="72" t="s">
        <v>12</v>
      </c>
      <c r="C4193" s="72" t="s">
        <v>13</v>
      </c>
      <c r="D4193" s="72" t="s">
        <v>14</v>
      </c>
      <c r="E4193" s="72" t="s">
        <v>79</v>
      </c>
      <c r="F4193" s="73">
        <v>-1506</v>
      </c>
      <c r="G4193" s="72" t="s">
        <v>16</v>
      </c>
      <c r="H4193" s="72" t="s">
        <v>24</v>
      </c>
      <c r="I4193" s="72" t="s">
        <v>18</v>
      </c>
      <c r="J4193" s="72" t="s">
        <v>19</v>
      </c>
      <c r="K4193" s="72" t="s">
        <v>25</v>
      </c>
      <c r="L4193" s="72" t="s">
        <v>424</v>
      </c>
      <c r="M4193" s="72"/>
    </row>
    <row r="4194" spans="2:13" x14ac:dyDescent="0.25">
      <c r="B4194" s="72" t="s">
        <v>12</v>
      </c>
      <c r="C4194" s="72" t="s">
        <v>13</v>
      </c>
      <c r="D4194" s="72" t="s">
        <v>14</v>
      </c>
      <c r="E4194" s="72" t="s">
        <v>55</v>
      </c>
      <c r="F4194" s="73">
        <v>2336625</v>
      </c>
      <c r="G4194" s="72" t="s">
        <v>16</v>
      </c>
      <c r="H4194" s="72" t="s">
        <v>24</v>
      </c>
      <c r="I4194" s="72" t="s">
        <v>18</v>
      </c>
      <c r="J4194" s="72" t="s">
        <v>19</v>
      </c>
      <c r="K4194" s="72" t="s">
        <v>99</v>
      </c>
      <c r="L4194" s="72" t="s">
        <v>499</v>
      </c>
      <c r="M4194" s="72" t="s">
        <v>29</v>
      </c>
    </row>
    <row r="4195" spans="2:13" x14ac:dyDescent="0.25">
      <c r="B4195" s="72" t="s">
        <v>12</v>
      </c>
      <c r="C4195" s="72" t="s">
        <v>13</v>
      </c>
      <c r="D4195" s="72" t="s">
        <v>14</v>
      </c>
      <c r="E4195" s="72" t="s">
        <v>79</v>
      </c>
      <c r="F4195" s="73">
        <v>-623</v>
      </c>
      <c r="G4195" s="72" t="s">
        <v>16</v>
      </c>
      <c r="H4195" s="72" t="s">
        <v>24</v>
      </c>
      <c r="I4195" s="72" t="s">
        <v>48</v>
      </c>
      <c r="J4195" s="72" t="s">
        <v>19</v>
      </c>
      <c r="K4195" s="72" t="s">
        <v>37</v>
      </c>
      <c r="L4195" s="72" t="s">
        <v>38</v>
      </c>
      <c r="M4195" s="72"/>
    </row>
    <row r="4196" spans="2:13" x14ac:dyDescent="0.25">
      <c r="B4196" s="72" t="s">
        <v>12</v>
      </c>
      <c r="C4196" s="72" t="s">
        <v>13</v>
      </c>
      <c r="D4196" s="72" t="s">
        <v>14</v>
      </c>
      <c r="E4196" s="72" t="s">
        <v>27</v>
      </c>
      <c r="F4196" s="73">
        <v>13348</v>
      </c>
      <c r="G4196" s="72" t="s">
        <v>16</v>
      </c>
      <c r="H4196" s="72" t="s">
        <v>24</v>
      </c>
      <c r="I4196" s="72" t="s">
        <v>18</v>
      </c>
      <c r="J4196" s="72" t="s">
        <v>19</v>
      </c>
      <c r="K4196" s="72" t="s">
        <v>25</v>
      </c>
      <c r="L4196" s="72" t="s">
        <v>467</v>
      </c>
      <c r="M4196" s="72" t="s">
        <v>57</v>
      </c>
    </row>
    <row r="4197" spans="2:13" x14ac:dyDescent="0.25">
      <c r="B4197" s="72" t="s">
        <v>12</v>
      </c>
      <c r="C4197" s="72" t="s">
        <v>13</v>
      </c>
      <c r="D4197" s="72" t="s">
        <v>14</v>
      </c>
      <c r="E4197" s="72" t="s">
        <v>79</v>
      </c>
      <c r="F4197" s="73">
        <v>-4948</v>
      </c>
      <c r="G4197" s="72" t="s">
        <v>16</v>
      </c>
      <c r="H4197" s="72" t="s">
        <v>24</v>
      </c>
      <c r="I4197" s="72" t="s">
        <v>18</v>
      </c>
      <c r="J4197" s="72" t="s">
        <v>19</v>
      </c>
      <c r="K4197" s="72" t="s">
        <v>25</v>
      </c>
      <c r="L4197" s="72" t="s">
        <v>277</v>
      </c>
      <c r="M4197" s="72"/>
    </row>
    <row r="4198" spans="2:13" x14ac:dyDescent="0.25">
      <c r="B4198" s="72" t="s">
        <v>12</v>
      </c>
      <c r="C4198" s="72" t="s">
        <v>13</v>
      </c>
      <c r="D4198" s="72" t="s">
        <v>14</v>
      </c>
      <c r="E4198" s="72" t="s">
        <v>27</v>
      </c>
      <c r="F4198" s="73">
        <v>65354</v>
      </c>
      <c r="G4198" s="72" t="s">
        <v>16</v>
      </c>
      <c r="H4198" s="72" t="s">
        <v>24</v>
      </c>
      <c r="I4198" s="72" t="s">
        <v>18</v>
      </c>
      <c r="J4198" s="72" t="s">
        <v>19</v>
      </c>
      <c r="K4198" s="72" t="s">
        <v>117</v>
      </c>
      <c r="L4198" s="72" t="s">
        <v>332</v>
      </c>
      <c r="M4198" s="72" t="s">
        <v>302</v>
      </c>
    </row>
    <row r="4199" spans="2:13" x14ac:dyDescent="0.25">
      <c r="B4199" s="72" t="s">
        <v>12</v>
      </c>
      <c r="C4199" s="72" t="s">
        <v>13</v>
      </c>
      <c r="D4199" s="72" t="s">
        <v>14</v>
      </c>
      <c r="E4199" s="72" t="s">
        <v>51</v>
      </c>
      <c r="F4199" s="73">
        <v>14881</v>
      </c>
      <c r="G4199" s="72" t="s">
        <v>16</v>
      </c>
      <c r="H4199" s="72" t="s">
        <v>17</v>
      </c>
      <c r="I4199" s="72" t="s">
        <v>18</v>
      </c>
      <c r="J4199" s="72" t="s">
        <v>19</v>
      </c>
      <c r="K4199" s="72" t="s">
        <v>20</v>
      </c>
      <c r="L4199" s="72" t="s">
        <v>21</v>
      </c>
      <c r="M4199" s="72"/>
    </row>
    <row r="4200" spans="2:13" x14ac:dyDescent="0.25">
      <c r="B4200" s="72" t="s">
        <v>12</v>
      </c>
      <c r="C4200" s="72" t="s">
        <v>13</v>
      </c>
      <c r="D4200" s="72" t="s">
        <v>14</v>
      </c>
      <c r="E4200" s="72" t="s">
        <v>27</v>
      </c>
      <c r="F4200" s="73">
        <v>264595</v>
      </c>
      <c r="G4200" s="72" t="s">
        <v>16</v>
      </c>
      <c r="H4200" s="72" t="s">
        <v>17</v>
      </c>
      <c r="I4200" s="72" t="s">
        <v>18</v>
      </c>
      <c r="J4200" s="72" t="s">
        <v>19</v>
      </c>
      <c r="K4200" s="72" t="s">
        <v>37</v>
      </c>
      <c r="L4200" s="72" t="s">
        <v>38</v>
      </c>
      <c r="M4200" s="72" t="s">
        <v>47</v>
      </c>
    </row>
    <row r="4201" spans="2:13" x14ac:dyDescent="0.25">
      <c r="B4201" s="72" t="s">
        <v>12</v>
      </c>
      <c r="C4201" s="72" t="s">
        <v>13</v>
      </c>
      <c r="D4201" s="72" t="s">
        <v>14</v>
      </c>
      <c r="E4201" s="72" t="s">
        <v>55</v>
      </c>
      <c r="F4201" s="73">
        <v>1548859</v>
      </c>
      <c r="G4201" s="72" t="s">
        <v>16</v>
      </c>
      <c r="H4201" s="72" t="s">
        <v>17</v>
      </c>
      <c r="I4201" s="72" t="s">
        <v>18</v>
      </c>
      <c r="J4201" s="72" t="s">
        <v>19</v>
      </c>
      <c r="K4201" s="72" t="s">
        <v>25</v>
      </c>
      <c r="L4201" s="72" t="s">
        <v>407</v>
      </c>
      <c r="M4201" s="72" t="s">
        <v>57</v>
      </c>
    </row>
    <row r="4202" spans="2:13" x14ac:dyDescent="0.25">
      <c r="B4202" s="72" t="s">
        <v>12</v>
      </c>
      <c r="C4202" s="72" t="s">
        <v>13</v>
      </c>
      <c r="D4202" s="72" t="s">
        <v>14</v>
      </c>
      <c r="E4202" s="72" t="s">
        <v>94</v>
      </c>
      <c r="F4202" s="73">
        <v>2104</v>
      </c>
      <c r="G4202" s="72" t="s">
        <v>16</v>
      </c>
      <c r="H4202" s="72" t="s">
        <v>17</v>
      </c>
      <c r="I4202" s="72" t="s">
        <v>18</v>
      </c>
      <c r="J4202" s="72" t="s">
        <v>19</v>
      </c>
      <c r="K4202" s="72" t="s">
        <v>37</v>
      </c>
      <c r="L4202" s="72" t="s">
        <v>384</v>
      </c>
      <c r="M4202" s="72"/>
    </row>
    <row r="4203" spans="2:13" x14ac:dyDescent="0.25">
      <c r="B4203" s="72" t="s">
        <v>12</v>
      </c>
      <c r="C4203" s="72" t="s">
        <v>13</v>
      </c>
      <c r="D4203" s="72" t="s">
        <v>14</v>
      </c>
      <c r="E4203" s="72" t="s">
        <v>51</v>
      </c>
      <c r="F4203" s="73">
        <v>607936</v>
      </c>
      <c r="G4203" s="72" t="s">
        <v>16</v>
      </c>
      <c r="H4203" s="72" t="s">
        <v>24</v>
      </c>
      <c r="I4203" s="72" t="s">
        <v>18</v>
      </c>
      <c r="J4203" s="72" t="s">
        <v>19</v>
      </c>
      <c r="K4203" s="72" t="s">
        <v>37</v>
      </c>
      <c r="L4203" s="72" t="s">
        <v>482</v>
      </c>
      <c r="M4203" s="72"/>
    </row>
    <row r="4204" spans="2:13" x14ac:dyDescent="0.25">
      <c r="B4204" s="72" t="s">
        <v>12</v>
      </c>
      <c r="C4204" s="72" t="s">
        <v>13</v>
      </c>
      <c r="D4204" s="72" t="s">
        <v>14</v>
      </c>
      <c r="E4204" s="72" t="s">
        <v>27</v>
      </c>
      <c r="F4204" s="73">
        <v>246047</v>
      </c>
      <c r="G4204" s="72" t="s">
        <v>16</v>
      </c>
      <c r="H4204" s="72" t="s">
        <v>24</v>
      </c>
      <c r="I4204" s="72" t="s">
        <v>18</v>
      </c>
      <c r="J4204" s="72" t="s">
        <v>227</v>
      </c>
      <c r="K4204" s="72" t="s">
        <v>157</v>
      </c>
      <c r="L4204" s="72" t="s">
        <v>598</v>
      </c>
      <c r="M4204" s="72" t="s">
        <v>112</v>
      </c>
    </row>
    <row r="4205" spans="2:13" x14ac:dyDescent="0.25">
      <c r="B4205" s="72" t="s">
        <v>12</v>
      </c>
      <c r="C4205" s="72" t="s">
        <v>13</v>
      </c>
      <c r="D4205" s="72" t="s">
        <v>14</v>
      </c>
      <c r="E4205" s="72" t="s">
        <v>68</v>
      </c>
      <c r="F4205" s="73">
        <v>-119586</v>
      </c>
      <c r="G4205" s="72" t="s">
        <v>16</v>
      </c>
      <c r="H4205" s="72" t="s">
        <v>24</v>
      </c>
      <c r="I4205" s="72" t="s">
        <v>18</v>
      </c>
      <c r="J4205" s="72" t="s">
        <v>19</v>
      </c>
      <c r="K4205" s="72" t="s">
        <v>25</v>
      </c>
      <c r="L4205" s="72" t="s">
        <v>153</v>
      </c>
      <c r="M4205" s="72"/>
    </row>
    <row r="4206" spans="2:13" x14ac:dyDescent="0.25">
      <c r="B4206" s="72" t="s">
        <v>12</v>
      </c>
      <c r="C4206" s="72" t="s">
        <v>13</v>
      </c>
      <c r="D4206" s="72" t="s">
        <v>14</v>
      </c>
      <c r="E4206" s="72" t="s">
        <v>498</v>
      </c>
      <c r="F4206" s="73">
        <v>-26728</v>
      </c>
      <c r="G4206" s="72" t="s">
        <v>16</v>
      </c>
      <c r="H4206" s="72" t="s">
        <v>17</v>
      </c>
      <c r="I4206" s="72" t="s">
        <v>48</v>
      </c>
      <c r="J4206" s="72" t="s">
        <v>19</v>
      </c>
      <c r="K4206" s="72"/>
      <c r="L4206" s="72"/>
      <c r="M4206" s="72"/>
    </row>
    <row r="4207" spans="2:13" x14ac:dyDescent="0.25">
      <c r="B4207" s="72" t="s">
        <v>12</v>
      </c>
      <c r="C4207" s="72" t="s">
        <v>13</v>
      </c>
      <c r="D4207" s="72" t="s">
        <v>14</v>
      </c>
      <c r="E4207" s="72" t="s">
        <v>39</v>
      </c>
      <c r="F4207" s="73">
        <v>-102571</v>
      </c>
      <c r="G4207" s="72" t="s">
        <v>16</v>
      </c>
      <c r="H4207" s="72" t="s">
        <v>24</v>
      </c>
      <c r="I4207" s="72" t="s">
        <v>18</v>
      </c>
      <c r="J4207" s="72" t="s">
        <v>19</v>
      </c>
      <c r="K4207" s="72" t="s">
        <v>96</v>
      </c>
      <c r="L4207" s="72" t="s">
        <v>298</v>
      </c>
      <c r="M4207" s="72"/>
    </row>
    <row r="4208" spans="2:13" x14ac:dyDescent="0.25">
      <c r="B4208" s="72" t="s">
        <v>12</v>
      </c>
      <c r="C4208" s="72" t="s">
        <v>13</v>
      </c>
      <c r="D4208" s="72" t="s">
        <v>14</v>
      </c>
      <c r="E4208" s="72" t="s">
        <v>300</v>
      </c>
      <c r="F4208" s="73">
        <v>147546</v>
      </c>
      <c r="G4208" s="72" t="s">
        <v>16</v>
      </c>
      <c r="H4208" s="72" t="s">
        <v>24</v>
      </c>
      <c r="I4208" s="72" t="s">
        <v>18</v>
      </c>
      <c r="J4208" s="72" t="s">
        <v>19</v>
      </c>
      <c r="K4208" s="72" t="s">
        <v>43</v>
      </c>
      <c r="L4208" s="72" t="s">
        <v>336</v>
      </c>
      <c r="M4208" s="72" t="s">
        <v>112</v>
      </c>
    </row>
    <row r="4209" spans="2:13" x14ac:dyDescent="0.25">
      <c r="B4209" s="72" t="s">
        <v>12</v>
      </c>
      <c r="C4209" s="72" t="s">
        <v>13</v>
      </c>
      <c r="D4209" s="72" t="s">
        <v>14</v>
      </c>
      <c r="E4209" s="72" t="s">
        <v>41</v>
      </c>
      <c r="F4209" s="73">
        <v>-1155</v>
      </c>
      <c r="G4209" s="72" t="s">
        <v>16</v>
      </c>
      <c r="H4209" s="72" t="s">
        <v>24</v>
      </c>
      <c r="I4209" s="72" t="s">
        <v>18</v>
      </c>
      <c r="J4209" s="72" t="s">
        <v>19</v>
      </c>
      <c r="K4209" s="72" t="s">
        <v>96</v>
      </c>
      <c r="L4209" s="72" t="s">
        <v>172</v>
      </c>
      <c r="M4209" s="72"/>
    </row>
    <row r="4210" spans="2:13" x14ac:dyDescent="0.25">
      <c r="B4210" s="72" t="s">
        <v>12</v>
      </c>
      <c r="C4210" s="72" t="s">
        <v>13</v>
      </c>
      <c r="D4210" s="72" t="s">
        <v>14</v>
      </c>
      <c r="E4210" s="72" t="s">
        <v>41</v>
      </c>
      <c r="F4210" s="73">
        <v>-3452</v>
      </c>
      <c r="G4210" s="72" t="s">
        <v>16</v>
      </c>
      <c r="H4210" s="72" t="s">
        <v>24</v>
      </c>
      <c r="I4210" s="72" t="s">
        <v>18</v>
      </c>
      <c r="J4210" s="72" t="s">
        <v>19</v>
      </c>
      <c r="K4210" s="72" t="s">
        <v>157</v>
      </c>
      <c r="L4210" s="72" t="s">
        <v>158</v>
      </c>
      <c r="M4210" s="72"/>
    </row>
    <row r="4211" spans="2:13" x14ac:dyDescent="0.25">
      <c r="B4211" s="72" t="s">
        <v>12</v>
      </c>
      <c r="C4211" s="72" t="s">
        <v>13</v>
      </c>
      <c r="D4211" s="72" t="s">
        <v>14</v>
      </c>
      <c r="E4211" s="72" t="s">
        <v>152</v>
      </c>
      <c r="F4211" s="73">
        <v>-1651</v>
      </c>
      <c r="G4211" s="72" t="s">
        <v>16</v>
      </c>
      <c r="H4211" s="72" t="s">
        <v>17</v>
      </c>
      <c r="I4211" s="72" t="s">
        <v>18</v>
      </c>
      <c r="J4211" s="72" t="s">
        <v>19</v>
      </c>
      <c r="K4211" s="72" t="s">
        <v>25</v>
      </c>
      <c r="L4211" s="72" t="s">
        <v>143</v>
      </c>
      <c r="M4211" s="72"/>
    </row>
    <row r="4212" spans="2:13" x14ac:dyDescent="0.25">
      <c r="B4212" s="72" t="s">
        <v>12</v>
      </c>
      <c r="C4212" s="72" t="s">
        <v>13</v>
      </c>
      <c r="D4212" s="72" t="s">
        <v>14</v>
      </c>
      <c r="E4212" s="72" t="s">
        <v>15</v>
      </c>
      <c r="F4212" s="73">
        <v>7179024</v>
      </c>
      <c r="G4212" s="72" t="s">
        <v>16</v>
      </c>
      <c r="H4212" s="72" t="s">
        <v>24</v>
      </c>
      <c r="I4212" s="72" t="s">
        <v>18</v>
      </c>
      <c r="J4212" s="72" t="s">
        <v>19</v>
      </c>
      <c r="K4212" s="72" t="s">
        <v>37</v>
      </c>
      <c r="L4212" s="72" t="s">
        <v>635</v>
      </c>
      <c r="M4212" s="72" t="s">
        <v>67</v>
      </c>
    </row>
    <row r="4213" spans="2:13" x14ac:dyDescent="0.25">
      <c r="B4213" s="72" t="s">
        <v>12</v>
      </c>
      <c r="C4213" s="72" t="s">
        <v>13</v>
      </c>
      <c r="D4213" s="72" t="s">
        <v>14</v>
      </c>
      <c r="E4213" s="72" t="s">
        <v>68</v>
      </c>
      <c r="F4213" s="73">
        <v>-837</v>
      </c>
      <c r="G4213" s="72" t="s">
        <v>16</v>
      </c>
      <c r="H4213" s="72" t="s">
        <v>17</v>
      </c>
      <c r="I4213" s="72" t="s">
        <v>18</v>
      </c>
      <c r="J4213" s="72" t="s">
        <v>19</v>
      </c>
      <c r="K4213" s="72" t="s">
        <v>25</v>
      </c>
      <c r="L4213" s="72" t="s">
        <v>546</v>
      </c>
      <c r="M4213" s="72"/>
    </row>
    <row r="4214" spans="2:13" x14ac:dyDescent="0.25">
      <c r="B4214" s="72" t="s">
        <v>12</v>
      </c>
      <c r="C4214" s="72" t="s">
        <v>13</v>
      </c>
      <c r="D4214" s="72" t="s">
        <v>14</v>
      </c>
      <c r="E4214" s="72" t="s">
        <v>256</v>
      </c>
      <c r="F4214" s="73">
        <v>-96304</v>
      </c>
      <c r="G4214" s="72" t="s">
        <v>16</v>
      </c>
      <c r="H4214" s="72" t="s">
        <v>24</v>
      </c>
      <c r="I4214" s="72" t="s">
        <v>18</v>
      </c>
      <c r="J4214" s="72" t="s">
        <v>19</v>
      </c>
      <c r="K4214" s="72" t="s">
        <v>37</v>
      </c>
      <c r="L4214" s="72" t="s">
        <v>193</v>
      </c>
      <c r="M4214" s="72"/>
    </row>
    <row r="4215" spans="2:13" x14ac:dyDescent="0.25">
      <c r="B4215" s="72" t="s">
        <v>12</v>
      </c>
      <c r="C4215" s="72" t="s">
        <v>13</v>
      </c>
      <c r="D4215" s="72" t="s">
        <v>14</v>
      </c>
      <c r="E4215" s="72" t="s">
        <v>94</v>
      </c>
      <c r="F4215" s="73">
        <v>16560</v>
      </c>
      <c r="G4215" s="72" t="s">
        <v>16</v>
      </c>
      <c r="H4215" s="72" t="s">
        <v>24</v>
      </c>
      <c r="I4215" s="72" t="s">
        <v>18</v>
      </c>
      <c r="J4215" s="72" t="s">
        <v>19</v>
      </c>
      <c r="K4215" s="72" t="s">
        <v>25</v>
      </c>
      <c r="L4215" s="72" t="s">
        <v>277</v>
      </c>
      <c r="M4215" s="72"/>
    </row>
    <row r="4216" spans="2:13" x14ac:dyDescent="0.25">
      <c r="B4216" s="72" t="s">
        <v>12</v>
      </c>
      <c r="C4216" s="72" t="s">
        <v>13</v>
      </c>
      <c r="D4216" s="72" t="s">
        <v>14</v>
      </c>
      <c r="E4216" s="72" t="s">
        <v>94</v>
      </c>
      <c r="F4216" s="73">
        <v>23</v>
      </c>
      <c r="G4216" s="72" t="s">
        <v>16</v>
      </c>
      <c r="H4216" s="72" t="s">
        <v>24</v>
      </c>
      <c r="I4216" s="72" t="s">
        <v>18</v>
      </c>
      <c r="J4216" s="72" t="s">
        <v>19</v>
      </c>
      <c r="K4216" s="72" t="s">
        <v>25</v>
      </c>
      <c r="L4216" s="72" t="s">
        <v>265</v>
      </c>
      <c r="M4216" s="72"/>
    </row>
    <row r="4217" spans="2:13" x14ac:dyDescent="0.25">
      <c r="B4217" s="72" t="s">
        <v>12</v>
      </c>
      <c r="C4217" s="72" t="s">
        <v>13</v>
      </c>
      <c r="D4217" s="72" t="s">
        <v>14</v>
      </c>
      <c r="E4217" s="72" t="s">
        <v>41</v>
      </c>
      <c r="F4217" s="73">
        <v>-458</v>
      </c>
      <c r="G4217" s="72" t="s">
        <v>16</v>
      </c>
      <c r="H4217" s="72" t="s">
        <v>24</v>
      </c>
      <c r="I4217" s="72" t="s">
        <v>18</v>
      </c>
      <c r="J4217" s="72" t="s">
        <v>227</v>
      </c>
      <c r="K4217" s="72" t="s">
        <v>37</v>
      </c>
      <c r="L4217" s="72" t="s">
        <v>320</v>
      </c>
      <c r="M4217" s="72"/>
    </row>
    <row r="4218" spans="2:13" x14ac:dyDescent="0.25">
      <c r="B4218" s="72" t="s">
        <v>12</v>
      </c>
      <c r="C4218" s="72" t="s">
        <v>13</v>
      </c>
      <c r="D4218" s="72" t="s">
        <v>14</v>
      </c>
      <c r="E4218" s="72" t="s">
        <v>55</v>
      </c>
      <c r="F4218" s="73">
        <v>68621</v>
      </c>
      <c r="G4218" s="72" t="s">
        <v>16</v>
      </c>
      <c r="H4218" s="72" t="s">
        <v>24</v>
      </c>
      <c r="I4218" s="72" t="s">
        <v>48</v>
      </c>
      <c r="J4218" s="72" t="s">
        <v>19</v>
      </c>
      <c r="K4218" s="72" t="s">
        <v>37</v>
      </c>
      <c r="L4218" s="72" t="s">
        <v>212</v>
      </c>
      <c r="M4218" s="72" t="s">
        <v>57</v>
      </c>
    </row>
    <row r="4219" spans="2:13" x14ac:dyDescent="0.25">
      <c r="B4219" s="72" t="s">
        <v>12</v>
      </c>
      <c r="C4219" s="72" t="s">
        <v>13</v>
      </c>
      <c r="D4219" s="72" t="s">
        <v>14</v>
      </c>
      <c r="E4219" s="72" t="s">
        <v>65</v>
      </c>
      <c r="F4219" s="73">
        <v>9560733</v>
      </c>
      <c r="G4219" s="72" t="s">
        <v>16</v>
      </c>
      <c r="H4219" s="72" t="s">
        <v>24</v>
      </c>
      <c r="I4219" s="72" t="s">
        <v>18</v>
      </c>
      <c r="J4219" s="72" t="s">
        <v>19</v>
      </c>
      <c r="K4219" s="72" t="s">
        <v>43</v>
      </c>
      <c r="L4219" s="72" t="s">
        <v>378</v>
      </c>
      <c r="M4219" s="72" t="s">
        <v>184</v>
      </c>
    </row>
    <row r="4220" spans="2:13" x14ac:dyDescent="0.25">
      <c r="B4220" s="72" t="s">
        <v>12</v>
      </c>
      <c r="C4220" s="72" t="s">
        <v>13</v>
      </c>
      <c r="D4220" s="72" t="s">
        <v>14</v>
      </c>
      <c r="E4220" s="72" t="s">
        <v>83</v>
      </c>
      <c r="F4220" s="73">
        <v>17857</v>
      </c>
      <c r="G4220" s="72" t="s">
        <v>16</v>
      </c>
      <c r="H4220" s="72" t="s">
        <v>24</v>
      </c>
      <c r="I4220" s="72" t="s">
        <v>18</v>
      </c>
      <c r="J4220" s="72" t="s">
        <v>19</v>
      </c>
      <c r="K4220" s="72" t="s">
        <v>99</v>
      </c>
      <c r="L4220" s="72" t="s">
        <v>312</v>
      </c>
      <c r="M4220" s="72"/>
    </row>
    <row r="4221" spans="2:13" x14ac:dyDescent="0.25">
      <c r="B4221" s="72" t="s">
        <v>12</v>
      </c>
      <c r="C4221" s="72" t="s">
        <v>13</v>
      </c>
      <c r="D4221" s="72" t="s">
        <v>14</v>
      </c>
      <c r="E4221" s="72" t="s">
        <v>39</v>
      </c>
      <c r="F4221" s="73">
        <v>-20336</v>
      </c>
      <c r="G4221" s="72" t="s">
        <v>16</v>
      </c>
      <c r="H4221" s="72" t="s">
        <v>24</v>
      </c>
      <c r="I4221" s="72" t="s">
        <v>18</v>
      </c>
      <c r="J4221" s="72" t="s">
        <v>19</v>
      </c>
      <c r="K4221" s="72" t="s">
        <v>25</v>
      </c>
      <c r="L4221" s="72" t="s">
        <v>234</v>
      </c>
      <c r="M4221" s="72"/>
    </row>
    <row r="4222" spans="2:13" x14ac:dyDescent="0.25">
      <c r="B4222" s="72" t="s">
        <v>12</v>
      </c>
      <c r="C4222" s="72" t="s">
        <v>13</v>
      </c>
      <c r="D4222" s="72" t="s">
        <v>14</v>
      </c>
      <c r="E4222" s="72" t="s">
        <v>146</v>
      </c>
      <c r="F4222" s="73">
        <v>-60</v>
      </c>
      <c r="G4222" s="72" t="s">
        <v>16</v>
      </c>
      <c r="H4222" s="72" t="s">
        <v>24</v>
      </c>
      <c r="I4222" s="72" t="s">
        <v>18</v>
      </c>
      <c r="J4222" s="72" t="s">
        <v>19</v>
      </c>
      <c r="K4222" s="72" t="s">
        <v>25</v>
      </c>
      <c r="L4222" s="72" t="s">
        <v>142</v>
      </c>
      <c r="M4222" s="72"/>
    </row>
    <row r="4223" spans="2:13" x14ac:dyDescent="0.25">
      <c r="B4223" s="72" t="s">
        <v>12</v>
      </c>
      <c r="C4223" s="72" t="s">
        <v>13</v>
      </c>
      <c r="D4223" s="72" t="s">
        <v>14</v>
      </c>
      <c r="E4223" s="72" t="s">
        <v>33</v>
      </c>
      <c r="F4223" s="73">
        <v>519976</v>
      </c>
      <c r="G4223" s="72" t="s">
        <v>16</v>
      </c>
      <c r="H4223" s="72" t="s">
        <v>17</v>
      </c>
      <c r="I4223" s="72" t="s">
        <v>18</v>
      </c>
      <c r="J4223" s="72" t="s">
        <v>19</v>
      </c>
      <c r="K4223" s="72" t="s">
        <v>25</v>
      </c>
      <c r="L4223" s="72" t="s">
        <v>244</v>
      </c>
      <c r="M4223" s="72" t="s">
        <v>47</v>
      </c>
    </row>
    <row r="4224" spans="2:13" x14ac:dyDescent="0.25">
      <c r="B4224" s="72" t="s">
        <v>12</v>
      </c>
      <c r="C4224" s="72" t="s">
        <v>13</v>
      </c>
      <c r="D4224" s="72" t="s">
        <v>14</v>
      </c>
      <c r="E4224" s="72" t="s">
        <v>81</v>
      </c>
      <c r="F4224" s="73">
        <v>241751</v>
      </c>
      <c r="G4224" s="72" t="s">
        <v>16</v>
      </c>
      <c r="H4224" s="72" t="s">
        <v>17</v>
      </c>
      <c r="I4224" s="72" t="s">
        <v>18</v>
      </c>
      <c r="J4224" s="72" t="s">
        <v>19</v>
      </c>
      <c r="K4224" s="72" t="s">
        <v>20</v>
      </c>
      <c r="L4224" s="72" t="s">
        <v>28</v>
      </c>
      <c r="M4224" s="72" t="s">
        <v>29</v>
      </c>
    </row>
    <row r="4225" spans="2:13" x14ac:dyDescent="0.25">
      <c r="B4225" s="72" t="s">
        <v>12</v>
      </c>
      <c r="C4225" s="72" t="s">
        <v>13</v>
      </c>
      <c r="D4225" s="72" t="s">
        <v>14</v>
      </c>
      <c r="E4225" s="72" t="s">
        <v>300</v>
      </c>
      <c r="F4225" s="73">
        <v>17012</v>
      </c>
      <c r="G4225" s="72" t="s">
        <v>16</v>
      </c>
      <c r="H4225" s="72" t="s">
        <v>24</v>
      </c>
      <c r="I4225" s="72" t="s">
        <v>18</v>
      </c>
      <c r="J4225" s="72" t="s">
        <v>19</v>
      </c>
      <c r="K4225" s="72" t="s">
        <v>49</v>
      </c>
      <c r="L4225" s="72" t="s">
        <v>288</v>
      </c>
      <c r="M4225" s="72" t="s">
        <v>29</v>
      </c>
    </row>
    <row r="4226" spans="2:13" x14ac:dyDescent="0.25">
      <c r="B4226" s="72" t="s">
        <v>12</v>
      </c>
      <c r="C4226" s="72" t="s">
        <v>13</v>
      </c>
      <c r="D4226" s="72" t="s">
        <v>14</v>
      </c>
      <c r="E4226" s="72" t="s">
        <v>51</v>
      </c>
      <c r="F4226" s="73">
        <v>10146</v>
      </c>
      <c r="G4226" s="72" t="s">
        <v>16</v>
      </c>
      <c r="H4226" s="72" t="s">
        <v>17</v>
      </c>
      <c r="I4226" s="72" t="s">
        <v>18</v>
      </c>
      <c r="J4226" s="72" t="s">
        <v>19</v>
      </c>
      <c r="K4226" s="72" t="s">
        <v>108</v>
      </c>
      <c r="L4226" s="72" t="s">
        <v>644</v>
      </c>
      <c r="M4226" s="72"/>
    </row>
    <row r="4227" spans="2:13" x14ac:dyDescent="0.25">
      <c r="B4227" s="72" t="s">
        <v>12</v>
      </c>
      <c r="C4227" s="72" t="s">
        <v>13</v>
      </c>
      <c r="D4227" s="72" t="s">
        <v>14</v>
      </c>
      <c r="E4227" s="72" t="s">
        <v>68</v>
      </c>
      <c r="F4227" s="73">
        <v>-234</v>
      </c>
      <c r="G4227" s="72" t="s">
        <v>16</v>
      </c>
      <c r="H4227" s="72" t="s">
        <v>24</v>
      </c>
      <c r="I4227" s="72" t="s">
        <v>48</v>
      </c>
      <c r="J4227" s="72" t="s">
        <v>19</v>
      </c>
      <c r="K4227" s="72" t="s">
        <v>37</v>
      </c>
      <c r="L4227" s="72" t="s">
        <v>177</v>
      </c>
      <c r="M4227" s="72"/>
    </row>
    <row r="4228" spans="2:13" x14ac:dyDescent="0.25">
      <c r="B4228" s="72" t="s">
        <v>12</v>
      </c>
      <c r="C4228" s="72" t="s">
        <v>13</v>
      </c>
      <c r="D4228" s="72" t="s">
        <v>14</v>
      </c>
      <c r="E4228" s="72" t="s">
        <v>776</v>
      </c>
      <c r="F4228" s="73">
        <v>-1118077</v>
      </c>
      <c r="G4228" s="72" t="s">
        <v>16</v>
      </c>
      <c r="H4228" s="72" t="s">
        <v>24</v>
      </c>
      <c r="I4228" s="72" t="s">
        <v>48</v>
      </c>
      <c r="J4228" s="72" t="s">
        <v>19</v>
      </c>
      <c r="K4228" s="72"/>
      <c r="L4228" s="72"/>
      <c r="M4228" s="72"/>
    </row>
    <row r="4229" spans="2:13" x14ac:dyDescent="0.25">
      <c r="B4229" s="72" t="s">
        <v>12</v>
      </c>
      <c r="C4229" s="72" t="s">
        <v>13</v>
      </c>
      <c r="D4229" s="72" t="s">
        <v>14</v>
      </c>
      <c r="E4229" s="72" t="s">
        <v>83</v>
      </c>
      <c r="F4229" s="73">
        <v>443</v>
      </c>
      <c r="G4229" s="72" t="s">
        <v>16</v>
      </c>
      <c r="H4229" s="72" t="s">
        <v>17</v>
      </c>
      <c r="I4229" s="72" t="s">
        <v>18</v>
      </c>
      <c r="J4229" s="72" t="s">
        <v>19</v>
      </c>
      <c r="K4229" s="72" t="s">
        <v>25</v>
      </c>
      <c r="L4229" s="72" t="s">
        <v>201</v>
      </c>
      <c r="M4229" s="72"/>
    </row>
    <row r="4230" spans="2:13" x14ac:dyDescent="0.25">
      <c r="B4230" s="72" t="s">
        <v>12</v>
      </c>
      <c r="C4230" s="72" t="s">
        <v>13</v>
      </c>
      <c r="D4230" s="72" t="s">
        <v>14</v>
      </c>
      <c r="E4230" s="72" t="s">
        <v>94</v>
      </c>
      <c r="F4230" s="73">
        <v>1121</v>
      </c>
      <c r="G4230" s="72" t="s">
        <v>16</v>
      </c>
      <c r="H4230" s="72" t="s">
        <v>24</v>
      </c>
      <c r="I4230" s="72" t="s">
        <v>18</v>
      </c>
      <c r="J4230" s="72" t="s">
        <v>19</v>
      </c>
      <c r="K4230" s="72" t="s">
        <v>63</v>
      </c>
      <c r="L4230" s="72" t="s">
        <v>306</v>
      </c>
      <c r="M4230" s="72"/>
    </row>
    <row r="4231" spans="2:13" x14ac:dyDescent="0.25">
      <c r="B4231" s="72" t="s">
        <v>12</v>
      </c>
      <c r="C4231" s="72" t="s">
        <v>13</v>
      </c>
      <c r="D4231" s="72" t="s">
        <v>14</v>
      </c>
      <c r="E4231" s="72" t="s">
        <v>94</v>
      </c>
      <c r="F4231" s="73">
        <v>1685</v>
      </c>
      <c r="G4231" s="72" t="s">
        <v>16</v>
      </c>
      <c r="H4231" s="72" t="s">
        <v>17</v>
      </c>
      <c r="I4231" s="72" t="s">
        <v>18</v>
      </c>
      <c r="J4231" s="72" t="s">
        <v>19</v>
      </c>
      <c r="K4231" s="72" t="s">
        <v>25</v>
      </c>
      <c r="L4231" s="72" t="s">
        <v>531</v>
      </c>
      <c r="M4231" s="72"/>
    </row>
    <row r="4232" spans="2:13" x14ac:dyDescent="0.25">
      <c r="B4232" s="72" t="s">
        <v>12</v>
      </c>
      <c r="C4232" s="72" t="s">
        <v>13</v>
      </c>
      <c r="D4232" s="72" t="s">
        <v>14</v>
      </c>
      <c r="E4232" s="72" t="s">
        <v>68</v>
      </c>
      <c r="F4232" s="73">
        <v>-461743</v>
      </c>
      <c r="G4232" s="72" t="s">
        <v>16</v>
      </c>
      <c r="H4232" s="72" t="s">
        <v>17</v>
      </c>
      <c r="I4232" s="72" t="s">
        <v>18</v>
      </c>
      <c r="J4232" s="72" t="s">
        <v>19</v>
      </c>
      <c r="K4232" s="72" t="s">
        <v>49</v>
      </c>
      <c r="L4232" s="72" t="s">
        <v>105</v>
      </c>
      <c r="M4232" s="72"/>
    </row>
    <row r="4233" spans="2:13" x14ac:dyDescent="0.25">
      <c r="B4233" s="72" t="s">
        <v>12</v>
      </c>
      <c r="C4233" s="72" t="s">
        <v>13</v>
      </c>
      <c r="D4233" s="72" t="s">
        <v>14</v>
      </c>
      <c r="E4233" s="72" t="s">
        <v>41</v>
      </c>
      <c r="F4233" s="73">
        <v>-1224</v>
      </c>
      <c r="G4233" s="72" t="s">
        <v>16</v>
      </c>
      <c r="H4233" s="72" t="s">
        <v>24</v>
      </c>
      <c r="I4233" s="72" t="s">
        <v>18</v>
      </c>
      <c r="J4233" s="72" t="s">
        <v>19</v>
      </c>
      <c r="K4233" s="72" t="s">
        <v>37</v>
      </c>
      <c r="L4233" s="72" t="s">
        <v>183</v>
      </c>
      <c r="M4233" s="72"/>
    </row>
    <row r="4234" spans="2:13" x14ac:dyDescent="0.25">
      <c r="B4234" s="72" t="s">
        <v>12</v>
      </c>
      <c r="C4234" s="72" t="s">
        <v>13</v>
      </c>
      <c r="D4234" s="72" t="s">
        <v>14</v>
      </c>
      <c r="E4234" s="72" t="s">
        <v>33</v>
      </c>
      <c r="F4234" s="73">
        <v>2204</v>
      </c>
      <c r="G4234" s="72" t="s">
        <v>16</v>
      </c>
      <c r="H4234" s="72" t="s">
        <v>17</v>
      </c>
      <c r="I4234" s="72" t="s">
        <v>18</v>
      </c>
      <c r="J4234" s="72" t="s">
        <v>19</v>
      </c>
      <c r="K4234" s="72" t="s">
        <v>49</v>
      </c>
      <c r="L4234" s="72" t="s">
        <v>167</v>
      </c>
      <c r="M4234" s="72" t="s">
        <v>112</v>
      </c>
    </row>
    <row r="4235" spans="2:13" x14ac:dyDescent="0.25">
      <c r="B4235" s="72" t="s">
        <v>12</v>
      </c>
      <c r="C4235" s="72" t="s">
        <v>13</v>
      </c>
      <c r="D4235" s="72" t="s">
        <v>14</v>
      </c>
      <c r="E4235" s="72" t="s">
        <v>79</v>
      </c>
      <c r="F4235" s="73">
        <v>-2221</v>
      </c>
      <c r="G4235" s="72" t="s">
        <v>16</v>
      </c>
      <c r="H4235" s="72" t="s">
        <v>17</v>
      </c>
      <c r="I4235" s="72" t="s">
        <v>18</v>
      </c>
      <c r="J4235" s="72" t="s">
        <v>19</v>
      </c>
      <c r="K4235" s="72" t="s">
        <v>25</v>
      </c>
      <c r="L4235" s="72" t="s">
        <v>572</v>
      </c>
      <c r="M4235" s="72"/>
    </row>
    <row r="4236" spans="2:13" x14ac:dyDescent="0.25">
      <c r="B4236" s="72" t="s">
        <v>12</v>
      </c>
      <c r="C4236" s="72" t="s">
        <v>13</v>
      </c>
      <c r="D4236" s="72" t="s">
        <v>14</v>
      </c>
      <c r="E4236" s="72" t="s">
        <v>36</v>
      </c>
      <c r="F4236" s="73">
        <v>137258</v>
      </c>
      <c r="G4236" s="72" t="s">
        <v>16</v>
      </c>
      <c r="H4236" s="72" t="s">
        <v>17</v>
      </c>
      <c r="I4236" s="72" t="s">
        <v>18</v>
      </c>
      <c r="J4236" s="72" t="s">
        <v>19</v>
      </c>
      <c r="K4236" s="72" t="s">
        <v>20</v>
      </c>
      <c r="L4236" s="72" t="s">
        <v>284</v>
      </c>
      <c r="M4236" s="72" t="s">
        <v>29</v>
      </c>
    </row>
    <row r="4237" spans="2:13" x14ac:dyDescent="0.25">
      <c r="B4237" s="72" t="s">
        <v>12</v>
      </c>
      <c r="C4237" s="72" t="s">
        <v>13</v>
      </c>
      <c r="D4237" s="72" t="s">
        <v>14</v>
      </c>
      <c r="E4237" s="72" t="s">
        <v>256</v>
      </c>
      <c r="F4237" s="73">
        <v>-3375</v>
      </c>
      <c r="G4237" s="72" t="s">
        <v>16</v>
      </c>
      <c r="H4237" s="72" t="s">
        <v>24</v>
      </c>
      <c r="I4237" s="72" t="s">
        <v>18</v>
      </c>
      <c r="J4237" s="72" t="s">
        <v>19</v>
      </c>
      <c r="K4237" s="72" t="s">
        <v>25</v>
      </c>
      <c r="L4237" s="72" t="s">
        <v>430</v>
      </c>
      <c r="M4237" s="72"/>
    </row>
    <row r="4238" spans="2:13" x14ac:dyDescent="0.25">
      <c r="B4238" s="72" t="s">
        <v>12</v>
      </c>
      <c r="C4238" s="72" t="s">
        <v>13</v>
      </c>
      <c r="D4238" s="72" t="s">
        <v>14</v>
      </c>
      <c r="E4238" s="72" t="s">
        <v>58</v>
      </c>
      <c r="F4238" s="73">
        <v>27312</v>
      </c>
      <c r="G4238" s="72" t="s">
        <v>16</v>
      </c>
      <c r="H4238" s="72" t="s">
        <v>24</v>
      </c>
      <c r="I4238" s="72" t="s">
        <v>18</v>
      </c>
      <c r="J4238" s="72" t="s">
        <v>19</v>
      </c>
      <c r="K4238" s="72" t="s">
        <v>25</v>
      </c>
      <c r="L4238" s="72" t="s">
        <v>69</v>
      </c>
      <c r="M4238" s="72" t="s">
        <v>112</v>
      </c>
    </row>
    <row r="4239" spans="2:13" x14ac:dyDescent="0.25">
      <c r="B4239" s="72" t="s">
        <v>12</v>
      </c>
      <c r="C4239" s="72" t="s">
        <v>13</v>
      </c>
      <c r="D4239" s="72" t="s">
        <v>14</v>
      </c>
      <c r="E4239" s="72" t="s">
        <v>353</v>
      </c>
      <c r="F4239" s="73">
        <v>17556</v>
      </c>
      <c r="G4239" s="72" t="s">
        <v>16</v>
      </c>
      <c r="H4239" s="72" t="s">
        <v>24</v>
      </c>
      <c r="I4239" s="72" t="s">
        <v>18</v>
      </c>
      <c r="J4239" s="72" t="s">
        <v>19</v>
      </c>
      <c r="K4239" s="72" t="s">
        <v>37</v>
      </c>
      <c r="L4239" s="72" t="s">
        <v>390</v>
      </c>
      <c r="M4239" s="72" t="s">
        <v>67</v>
      </c>
    </row>
    <row r="4240" spans="2:13" x14ac:dyDescent="0.25">
      <c r="B4240" s="72" t="s">
        <v>12</v>
      </c>
      <c r="C4240" s="72" t="s">
        <v>13</v>
      </c>
      <c r="D4240" s="72" t="s">
        <v>14</v>
      </c>
      <c r="E4240" s="72" t="s">
        <v>94</v>
      </c>
      <c r="F4240" s="73">
        <v>472</v>
      </c>
      <c r="G4240" s="72" t="s">
        <v>16</v>
      </c>
      <c r="H4240" s="72" t="s">
        <v>24</v>
      </c>
      <c r="I4240" s="72" t="s">
        <v>18</v>
      </c>
      <c r="J4240" s="72" t="s">
        <v>19</v>
      </c>
      <c r="K4240" s="72" t="s">
        <v>25</v>
      </c>
      <c r="L4240" s="72" t="s">
        <v>729</v>
      </c>
      <c r="M4240" s="72"/>
    </row>
    <row r="4241" spans="2:13" x14ac:dyDescent="0.25">
      <c r="B4241" s="72" t="s">
        <v>12</v>
      </c>
      <c r="C4241" s="72" t="s">
        <v>13</v>
      </c>
      <c r="D4241" s="72" t="s">
        <v>14</v>
      </c>
      <c r="E4241" s="72" t="s">
        <v>41</v>
      </c>
      <c r="F4241" s="73">
        <v>-197</v>
      </c>
      <c r="G4241" s="72" t="s">
        <v>16</v>
      </c>
      <c r="H4241" s="72" t="s">
        <v>24</v>
      </c>
      <c r="I4241" s="72" t="s">
        <v>18</v>
      </c>
      <c r="J4241" s="72" t="s">
        <v>19</v>
      </c>
      <c r="K4241" s="72" t="s">
        <v>37</v>
      </c>
      <c r="L4241" s="72" t="s">
        <v>394</v>
      </c>
      <c r="M4241" s="72"/>
    </row>
    <row r="4242" spans="2:13" x14ac:dyDescent="0.25">
      <c r="B4242" s="72" t="s">
        <v>12</v>
      </c>
      <c r="C4242" s="72" t="s">
        <v>13</v>
      </c>
      <c r="D4242" s="72" t="s">
        <v>14</v>
      </c>
      <c r="E4242" s="72" t="s">
        <v>241</v>
      </c>
      <c r="F4242" s="73">
        <v>325148</v>
      </c>
      <c r="G4242" s="72" t="s">
        <v>16</v>
      </c>
      <c r="H4242" s="72" t="s">
        <v>17</v>
      </c>
      <c r="I4242" s="72" t="s">
        <v>18</v>
      </c>
      <c r="J4242" s="72" t="s">
        <v>19</v>
      </c>
      <c r="K4242" s="72" t="s">
        <v>25</v>
      </c>
      <c r="L4242" s="72" t="s">
        <v>431</v>
      </c>
      <c r="M4242" s="72" t="s">
        <v>72</v>
      </c>
    </row>
    <row r="4243" spans="2:13" x14ac:dyDescent="0.25">
      <c r="B4243" s="72" t="s">
        <v>12</v>
      </c>
      <c r="C4243" s="72" t="s">
        <v>13</v>
      </c>
      <c r="D4243" s="72" t="s">
        <v>14</v>
      </c>
      <c r="E4243" s="72" t="s">
        <v>23</v>
      </c>
      <c r="F4243" s="73">
        <v>-22920</v>
      </c>
      <c r="G4243" s="72" t="s">
        <v>16</v>
      </c>
      <c r="H4243" s="72" t="s">
        <v>17</v>
      </c>
      <c r="I4243" s="72" t="s">
        <v>48</v>
      </c>
      <c r="J4243" s="72" t="s">
        <v>19</v>
      </c>
      <c r="K4243" s="72" t="s">
        <v>49</v>
      </c>
      <c r="L4243" s="72" t="s">
        <v>209</v>
      </c>
      <c r="M4243" s="72"/>
    </row>
    <row r="4244" spans="2:13" x14ac:dyDescent="0.25">
      <c r="B4244" s="72" t="s">
        <v>12</v>
      </c>
      <c r="C4244" s="72" t="s">
        <v>13</v>
      </c>
      <c r="D4244" s="72" t="s">
        <v>14</v>
      </c>
      <c r="E4244" s="72" t="s">
        <v>83</v>
      </c>
      <c r="F4244" s="73">
        <v>66204</v>
      </c>
      <c r="G4244" s="72" t="s">
        <v>16</v>
      </c>
      <c r="H4244" s="72" t="s">
        <v>24</v>
      </c>
      <c r="I4244" s="72" t="s">
        <v>18</v>
      </c>
      <c r="J4244" s="72" t="s">
        <v>19</v>
      </c>
      <c r="K4244" s="72" t="s">
        <v>31</v>
      </c>
      <c r="L4244" s="72" t="s">
        <v>171</v>
      </c>
      <c r="M4244" s="72"/>
    </row>
    <row r="4245" spans="2:13" x14ac:dyDescent="0.25">
      <c r="B4245" s="72" t="s">
        <v>12</v>
      </c>
      <c r="C4245" s="72" t="s">
        <v>13</v>
      </c>
      <c r="D4245" s="72" t="s">
        <v>14</v>
      </c>
      <c r="E4245" s="72" t="s">
        <v>256</v>
      </c>
      <c r="F4245" s="73">
        <v>-4779</v>
      </c>
      <c r="G4245" s="72" t="s">
        <v>16</v>
      </c>
      <c r="H4245" s="72" t="s">
        <v>24</v>
      </c>
      <c r="I4245" s="72" t="s">
        <v>18</v>
      </c>
      <c r="J4245" s="72" t="s">
        <v>19</v>
      </c>
      <c r="K4245" s="72" t="s">
        <v>37</v>
      </c>
      <c r="L4245" s="72" t="s">
        <v>482</v>
      </c>
      <c r="M4245" s="72"/>
    </row>
    <row r="4246" spans="2:13" x14ac:dyDescent="0.25">
      <c r="B4246" s="72" t="s">
        <v>12</v>
      </c>
      <c r="C4246" s="72" t="s">
        <v>13</v>
      </c>
      <c r="D4246" s="72" t="s">
        <v>14</v>
      </c>
      <c r="E4246" s="72" t="s">
        <v>30</v>
      </c>
      <c r="F4246" s="73">
        <v>-793</v>
      </c>
      <c r="G4246" s="72" t="s">
        <v>16</v>
      </c>
      <c r="H4246" s="72" t="s">
        <v>17</v>
      </c>
      <c r="I4246" s="72" t="s">
        <v>18</v>
      </c>
      <c r="J4246" s="72" t="s">
        <v>19</v>
      </c>
      <c r="K4246" s="72" t="s">
        <v>20</v>
      </c>
      <c r="L4246" s="72" t="s">
        <v>541</v>
      </c>
      <c r="M4246" s="72"/>
    </row>
    <row r="4247" spans="2:13" x14ac:dyDescent="0.25">
      <c r="B4247" s="72" t="s">
        <v>12</v>
      </c>
      <c r="C4247" s="72" t="s">
        <v>13</v>
      </c>
      <c r="D4247" s="72" t="s">
        <v>14</v>
      </c>
      <c r="E4247" s="72" t="s">
        <v>39</v>
      </c>
      <c r="F4247" s="73">
        <v>-373</v>
      </c>
      <c r="G4247" s="72" t="s">
        <v>16</v>
      </c>
      <c r="H4247" s="72" t="s">
        <v>24</v>
      </c>
      <c r="I4247" s="72" t="s">
        <v>18</v>
      </c>
      <c r="J4247" s="72" t="s">
        <v>19</v>
      </c>
      <c r="K4247" s="72" t="s">
        <v>25</v>
      </c>
      <c r="L4247" s="72" t="s">
        <v>295</v>
      </c>
      <c r="M4247" s="72"/>
    </row>
    <row r="4248" spans="2:13" x14ac:dyDescent="0.25">
      <c r="B4248" s="72" t="s">
        <v>12</v>
      </c>
      <c r="C4248" s="72" t="s">
        <v>13</v>
      </c>
      <c r="D4248" s="72" t="s">
        <v>14</v>
      </c>
      <c r="E4248" s="72" t="s">
        <v>39</v>
      </c>
      <c r="F4248" s="73">
        <v>-2553</v>
      </c>
      <c r="G4248" s="72" t="s">
        <v>16</v>
      </c>
      <c r="H4248" s="72" t="s">
        <v>17</v>
      </c>
      <c r="I4248" s="72" t="s">
        <v>18</v>
      </c>
      <c r="J4248" s="72" t="s">
        <v>19</v>
      </c>
      <c r="K4248" s="72" t="s">
        <v>25</v>
      </c>
      <c r="L4248" s="72" t="s">
        <v>428</v>
      </c>
      <c r="M4248" s="72"/>
    </row>
    <row r="4249" spans="2:13" x14ac:dyDescent="0.25">
      <c r="B4249" s="72" t="s">
        <v>12</v>
      </c>
      <c r="C4249" s="72" t="s">
        <v>13</v>
      </c>
      <c r="D4249" s="72" t="s">
        <v>14</v>
      </c>
      <c r="E4249" s="72" t="s">
        <v>94</v>
      </c>
      <c r="F4249" s="73">
        <v>1226</v>
      </c>
      <c r="G4249" s="72" t="s">
        <v>16</v>
      </c>
      <c r="H4249" s="72" t="s">
        <v>17</v>
      </c>
      <c r="I4249" s="72" t="s">
        <v>18</v>
      </c>
      <c r="J4249" s="72" t="s">
        <v>19</v>
      </c>
      <c r="K4249" s="72" t="s">
        <v>20</v>
      </c>
      <c r="L4249" s="72" t="s">
        <v>229</v>
      </c>
      <c r="M4249" s="72"/>
    </row>
    <row r="4250" spans="2:13" x14ac:dyDescent="0.25">
      <c r="B4250" s="72" t="s">
        <v>12</v>
      </c>
      <c r="C4250" s="72" t="s">
        <v>13</v>
      </c>
      <c r="D4250" s="72" t="s">
        <v>14</v>
      </c>
      <c r="E4250" s="72" t="s">
        <v>68</v>
      </c>
      <c r="F4250" s="73">
        <v>-8394</v>
      </c>
      <c r="G4250" s="72" t="s">
        <v>16</v>
      </c>
      <c r="H4250" s="72" t="s">
        <v>17</v>
      </c>
      <c r="I4250" s="72" t="s">
        <v>18</v>
      </c>
      <c r="J4250" s="72" t="s">
        <v>19</v>
      </c>
      <c r="K4250" s="72" t="s">
        <v>49</v>
      </c>
      <c r="L4250" s="72" t="s">
        <v>95</v>
      </c>
      <c r="M4250" s="72"/>
    </row>
    <row r="4251" spans="2:13" x14ac:dyDescent="0.25">
      <c r="B4251" s="72" t="s">
        <v>12</v>
      </c>
      <c r="C4251" s="72" t="s">
        <v>13</v>
      </c>
      <c r="D4251" s="72" t="s">
        <v>14</v>
      </c>
      <c r="E4251" s="72" t="s">
        <v>85</v>
      </c>
      <c r="F4251" s="73">
        <v>501944</v>
      </c>
      <c r="G4251" s="72" t="s">
        <v>16</v>
      </c>
      <c r="H4251" s="72" t="s">
        <v>24</v>
      </c>
      <c r="I4251" s="72" t="s">
        <v>18</v>
      </c>
      <c r="J4251" s="72" t="s">
        <v>19</v>
      </c>
      <c r="K4251" s="72" t="s">
        <v>49</v>
      </c>
      <c r="L4251" s="72" t="s">
        <v>73</v>
      </c>
      <c r="M4251" s="72"/>
    </row>
    <row r="4252" spans="2:13" x14ac:dyDescent="0.25">
      <c r="B4252" s="72" t="s">
        <v>12</v>
      </c>
      <c r="C4252" s="72" t="s">
        <v>13</v>
      </c>
      <c r="D4252" s="72" t="s">
        <v>14</v>
      </c>
      <c r="E4252" s="72" t="s">
        <v>74</v>
      </c>
      <c r="F4252" s="73">
        <v>16</v>
      </c>
      <c r="G4252" s="72" t="s">
        <v>16</v>
      </c>
      <c r="H4252" s="72" t="s">
        <v>17</v>
      </c>
      <c r="I4252" s="72" t="s">
        <v>18</v>
      </c>
      <c r="J4252" s="72" t="s">
        <v>19</v>
      </c>
      <c r="K4252" s="72" t="s">
        <v>25</v>
      </c>
      <c r="L4252" s="72" t="s">
        <v>101</v>
      </c>
      <c r="M4252" s="72" t="s">
        <v>302</v>
      </c>
    </row>
    <row r="4253" spans="2:13" x14ac:dyDescent="0.25">
      <c r="B4253" s="72" t="s">
        <v>12</v>
      </c>
      <c r="C4253" s="72" t="s">
        <v>13</v>
      </c>
      <c r="D4253" s="72" t="s">
        <v>14</v>
      </c>
      <c r="E4253" s="72" t="s">
        <v>144</v>
      </c>
      <c r="F4253" s="73">
        <v>365753</v>
      </c>
      <c r="G4253" s="72" t="s">
        <v>16</v>
      </c>
      <c r="H4253" s="72" t="s">
        <v>17</v>
      </c>
      <c r="I4253" s="72" t="s">
        <v>18</v>
      </c>
      <c r="J4253" s="72" t="s">
        <v>19</v>
      </c>
      <c r="K4253" s="72" t="s">
        <v>37</v>
      </c>
      <c r="L4253" s="72" t="s">
        <v>177</v>
      </c>
      <c r="M4253" s="72" t="s">
        <v>22</v>
      </c>
    </row>
    <row r="4254" spans="2:13" x14ac:dyDescent="0.25">
      <c r="B4254" s="72" t="s">
        <v>12</v>
      </c>
      <c r="C4254" s="72" t="s">
        <v>13</v>
      </c>
      <c r="D4254" s="72" t="s">
        <v>14</v>
      </c>
      <c r="E4254" s="72" t="s">
        <v>51</v>
      </c>
      <c r="F4254" s="73">
        <v>30026</v>
      </c>
      <c r="G4254" s="72" t="s">
        <v>16</v>
      </c>
      <c r="H4254" s="72" t="s">
        <v>24</v>
      </c>
      <c r="I4254" s="72" t="s">
        <v>18</v>
      </c>
      <c r="J4254" s="72" t="s">
        <v>19</v>
      </c>
      <c r="K4254" s="72" t="s">
        <v>25</v>
      </c>
      <c r="L4254" s="72" t="s">
        <v>363</v>
      </c>
      <c r="M4254" s="72"/>
    </row>
    <row r="4255" spans="2:13" x14ac:dyDescent="0.25">
      <c r="B4255" s="72" t="s">
        <v>12</v>
      </c>
      <c r="C4255" s="72" t="s">
        <v>13</v>
      </c>
      <c r="D4255" s="72" t="s">
        <v>14</v>
      </c>
      <c r="E4255" s="72" t="s">
        <v>55</v>
      </c>
      <c r="F4255" s="73">
        <v>23188</v>
      </c>
      <c r="G4255" s="72" t="s">
        <v>16</v>
      </c>
      <c r="H4255" s="72" t="s">
        <v>17</v>
      </c>
      <c r="I4255" s="72" t="s">
        <v>48</v>
      </c>
      <c r="J4255" s="72" t="s">
        <v>19</v>
      </c>
      <c r="K4255" s="72" t="s">
        <v>49</v>
      </c>
      <c r="L4255" s="72" t="s">
        <v>178</v>
      </c>
      <c r="M4255" s="72" t="s">
        <v>57</v>
      </c>
    </row>
    <row r="4256" spans="2:13" x14ac:dyDescent="0.25">
      <c r="B4256" s="72" t="s">
        <v>12</v>
      </c>
      <c r="C4256" s="72" t="s">
        <v>13</v>
      </c>
      <c r="D4256" s="72" t="s">
        <v>14</v>
      </c>
      <c r="E4256" s="72" t="s">
        <v>51</v>
      </c>
      <c r="F4256" s="73">
        <v>100225</v>
      </c>
      <c r="G4256" s="72" t="s">
        <v>16</v>
      </c>
      <c r="H4256" s="72" t="s">
        <v>24</v>
      </c>
      <c r="I4256" s="72" t="s">
        <v>18</v>
      </c>
      <c r="J4256" s="72" t="s">
        <v>19</v>
      </c>
      <c r="K4256" s="72" t="s">
        <v>20</v>
      </c>
      <c r="L4256" s="72" t="s">
        <v>98</v>
      </c>
      <c r="M4256" s="72"/>
    </row>
    <row r="4257" spans="2:13" x14ac:dyDescent="0.25">
      <c r="B4257" s="72" t="s">
        <v>12</v>
      </c>
      <c r="C4257" s="72" t="s">
        <v>13</v>
      </c>
      <c r="D4257" s="72" t="s">
        <v>14</v>
      </c>
      <c r="E4257" s="72" t="s">
        <v>55</v>
      </c>
      <c r="F4257" s="73">
        <v>99272</v>
      </c>
      <c r="G4257" s="72" t="s">
        <v>16</v>
      </c>
      <c r="H4257" s="72" t="s">
        <v>17</v>
      </c>
      <c r="I4257" s="72" t="s">
        <v>18</v>
      </c>
      <c r="J4257" s="72" t="s">
        <v>19</v>
      </c>
      <c r="K4257" s="72" t="s">
        <v>20</v>
      </c>
      <c r="L4257" s="72" t="s">
        <v>550</v>
      </c>
      <c r="M4257" s="72" t="s">
        <v>57</v>
      </c>
    </row>
    <row r="4258" spans="2:13" x14ac:dyDescent="0.25">
      <c r="B4258" s="72" t="s">
        <v>12</v>
      </c>
      <c r="C4258" s="72" t="s">
        <v>13</v>
      </c>
      <c r="D4258" s="72" t="s">
        <v>14</v>
      </c>
      <c r="E4258" s="72" t="s">
        <v>51</v>
      </c>
      <c r="F4258" s="73">
        <v>101691</v>
      </c>
      <c r="G4258" s="72" t="s">
        <v>16</v>
      </c>
      <c r="H4258" s="72" t="s">
        <v>24</v>
      </c>
      <c r="I4258" s="72" t="s">
        <v>18</v>
      </c>
      <c r="J4258" s="72" t="s">
        <v>19</v>
      </c>
      <c r="K4258" s="72" t="s">
        <v>49</v>
      </c>
      <c r="L4258" s="72" t="s">
        <v>208</v>
      </c>
      <c r="M4258" s="72"/>
    </row>
    <row r="4259" spans="2:13" x14ac:dyDescent="0.25">
      <c r="B4259" s="72" t="s">
        <v>12</v>
      </c>
      <c r="C4259" s="72" t="s">
        <v>13</v>
      </c>
      <c r="D4259" s="72" t="s">
        <v>14</v>
      </c>
      <c r="E4259" s="72" t="s">
        <v>187</v>
      </c>
      <c r="F4259" s="73">
        <v>10055249</v>
      </c>
      <c r="G4259" s="72" t="s">
        <v>16</v>
      </c>
      <c r="H4259" s="72" t="s">
        <v>24</v>
      </c>
      <c r="I4259" s="72" t="s">
        <v>18</v>
      </c>
      <c r="J4259" s="72" t="s">
        <v>19</v>
      </c>
      <c r="K4259" s="72" t="s">
        <v>25</v>
      </c>
      <c r="L4259" s="72" t="s">
        <v>254</v>
      </c>
      <c r="M4259" s="72" t="s">
        <v>112</v>
      </c>
    </row>
    <row r="4260" spans="2:13" x14ac:dyDescent="0.25">
      <c r="B4260" s="72" t="s">
        <v>12</v>
      </c>
      <c r="C4260" s="72" t="s">
        <v>13</v>
      </c>
      <c r="D4260" s="72" t="s">
        <v>14</v>
      </c>
      <c r="E4260" s="72" t="s">
        <v>41</v>
      </c>
      <c r="F4260" s="73">
        <v>-409</v>
      </c>
      <c r="G4260" s="72" t="s">
        <v>16</v>
      </c>
      <c r="H4260" s="72" t="s">
        <v>24</v>
      </c>
      <c r="I4260" s="72" t="s">
        <v>18</v>
      </c>
      <c r="J4260" s="72" t="s">
        <v>19</v>
      </c>
      <c r="K4260" s="72" t="s">
        <v>99</v>
      </c>
      <c r="L4260" s="72" t="s">
        <v>368</v>
      </c>
      <c r="M4260" s="72"/>
    </row>
    <row r="4261" spans="2:13" x14ac:dyDescent="0.25">
      <c r="B4261" s="72" t="s">
        <v>12</v>
      </c>
      <c r="C4261" s="72" t="s">
        <v>13</v>
      </c>
      <c r="D4261" s="72" t="s">
        <v>14</v>
      </c>
      <c r="E4261" s="72" t="s">
        <v>83</v>
      </c>
      <c r="F4261" s="73">
        <v>4692</v>
      </c>
      <c r="G4261" s="72" t="s">
        <v>16</v>
      </c>
      <c r="H4261" s="72" t="s">
        <v>24</v>
      </c>
      <c r="I4261" s="72" t="s">
        <v>48</v>
      </c>
      <c r="J4261" s="72" t="s">
        <v>19</v>
      </c>
      <c r="K4261" s="72" t="s">
        <v>49</v>
      </c>
      <c r="L4261" s="72" t="s">
        <v>95</v>
      </c>
      <c r="M4261" s="72"/>
    </row>
    <row r="4262" spans="2:13" x14ac:dyDescent="0.25">
      <c r="B4262" s="72" t="s">
        <v>12</v>
      </c>
      <c r="C4262" s="72" t="s">
        <v>13</v>
      </c>
      <c r="D4262" s="72" t="s">
        <v>14</v>
      </c>
      <c r="E4262" s="72" t="s">
        <v>36</v>
      </c>
      <c r="F4262" s="73">
        <v>22546</v>
      </c>
      <c r="G4262" s="72" t="s">
        <v>16</v>
      </c>
      <c r="H4262" s="72" t="s">
        <v>24</v>
      </c>
      <c r="I4262" s="72" t="s">
        <v>18</v>
      </c>
      <c r="J4262" s="72" t="s">
        <v>19</v>
      </c>
      <c r="K4262" s="72" t="s">
        <v>63</v>
      </c>
      <c r="L4262" s="72" t="s">
        <v>596</v>
      </c>
      <c r="M4262" s="72" t="s">
        <v>112</v>
      </c>
    </row>
    <row r="4263" spans="2:13" x14ac:dyDescent="0.25">
      <c r="B4263" s="72" t="s">
        <v>12</v>
      </c>
      <c r="C4263" s="72" t="s">
        <v>13</v>
      </c>
      <c r="D4263" s="72" t="s">
        <v>14</v>
      </c>
      <c r="E4263" s="72" t="s">
        <v>36</v>
      </c>
      <c r="F4263" s="73">
        <v>149342</v>
      </c>
      <c r="G4263" s="72" t="s">
        <v>16</v>
      </c>
      <c r="H4263" s="72" t="s">
        <v>24</v>
      </c>
      <c r="I4263" s="72" t="s">
        <v>18</v>
      </c>
      <c r="J4263" s="72" t="s">
        <v>19</v>
      </c>
      <c r="K4263" s="72" t="s">
        <v>43</v>
      </c>
      <c r="L4263" s="72" t="s">
        <v>238</v>
      </c>
      <c r="M4263" s="72" t="s">
        <v>29</v>
      </c>
    </row>
    <row r="4264" spans="2:13" x14ac:dyDescent="0.25">
      <c r="B4264" s="72" t="s">
        <v>12</v>
      </c>
      <c r="C4264" s="72" t="s">
        <v>13</v>
      </c>
      <c r="D4264" s="72" t="s">
        <v>14</v>
      </c>
      <c r="E4264" s="72" t="s">
        <v>55</v>
      </c>
      <c r="F4264" s="73">
        <v>1579915</v>
      </c>
      <c r="G4264" s="72" t="s">
        <v>16</v>
      </c>
      <c r="H4264" s="72" t="s">
        <v>17</v>
      </c>
      <c r="I4264" s="72" t="s">
        <v>18</v>
      </c>
      <c r="J4264" s="72" t="s">
        <v>19</v>
      </c>
      <c r="K4264" s="72" t="s">
        <v>25</v>
      </c>
      <c r="L4264" s="72" t="s">
        <v>420</v>
      </c>
      <c r="M4264" s="72" t="s">
        <v>57</v>
      </c>
    </row>
    <row r="4265" spans="2:13" x14ac:dyDescent="0.25">
      <c r="B4265" s="72" t="s">
        <v>12</v>
      </c>
      <c r="C4265" s="72" t="s">
        <v>13</v>
      </c>
      <c r="D4265" s="72" t="s">
        <v>14</v>
      </c>
      <c r="E4265" s="72" t="s">
        <v>65</v>
      </c>
      <c r="F4265" s="73">
        <v>12271</v>
      </c>
      <c r="G4265" s="72" t="s">
        <v>16</v>
      </c>
      <c r="H4265" s="72" t="s">
        <v>24</v>
      </c>
      <c r="I4265" s="72" t="s">
        <v>18</v>
      </c>
      <c r="J4265" s="72" t="s">
        <v>19</v>
      </c>
      <c r="K4265" s="72" t="s">
        <v>37</v>
      </c>
      <c r="L4265" s="72" t="s">
        <v>193</v>
      </c>
      <c r="M4265" s="72" t="s">
        <v>133</v>
      </c>
    </row>
    <row r="4266" spans="2:13" x14ac:dyDescent="0.25">
      <c r="B4266" s="72" t="s">
        <v>12</v>
      </c>
      <c r="C4266" s="72" t="s">
        <v>13</v>
      </c>
      <c r="D4266" s="72" t="s">
        <v>14</v>
      </c>
      <c r="E4266" s="72" t="s">
        <v>30</v>
      </c>
      <c r="F4266" s="73">
        <v>-1387</v>
      </c>
      <c r="G4266" s="72" t="s">
        <v>16</v>
      </c>
      <c r="H4266" s="72" t="s">
        <v>24</v>
      </c>
      <c r="I4266" s="72" t="s">
        <v>18</v>
      </c>
      <c r="J4266" s="72" t="s">
        <v>19</v>
      </c>
      <c r="K4266" s="72" t="s">
        <v>37</v>
      </c>
      <c r="L4266" s="72" t="s">
        <v>482</v>
      </c>
      <c r="M4266" s="72"/>
    </row>
    <row r="4267" spans="2:13" x14ac:dyDescent="0.25">
      <c r="B4267" s="72" t="s">
        <v>12</v>
      </c>
      <c r="C4267" s="72" t="s">
        <v>13</v>
      </c>
      <c r="D4267" s="72" t="s">
        <v>14</v>
      </c>
      <c r="E4267" s="72" t="s">
        <v>74</v>
      </c>
      <c r="F4267" s="73">
        <v>128450</v>
      </c>
      <c r="G4267" s="72" t="s">
        <v>16</v>
      </c>
      <c r="H4267" s="72" t="s">
        <v>24</v>
      </c>
      <c r="I4267" s="72" t="s">
        <v>18</v>
      </c>
      <c r="J4267" s="72" t="s">
        <v>19</v>
      </c>
      <c r="K4267" s="72" t="s">
        <v>37</v>
      </c>
      <c r="L4267" s="72" t="s">
        <v>461</v>
      </c>
      <c r="M4267" s="72" t="s">
        <v>57</v>
      </c>
    </row>
    <row r="4268" spans="2:13" x14ac:dyDescent="0.25">
      <c r="B4268" s="72" t="s">
        <v>12</v>
      </c>
      <c r="C4268" s="72" t="s">
        <v>13</v>
      </c>
      <c r="D4268" s="72" t="s">
        <v>14</v>
      </c>
      <c r="E4268" s="72" t="s">
        <v>74</v>
      </c>
      <c r="F4268" s="73">
        <v>80284</v>
      </c>
      <c r="G4268" s="72" t="s">
        <v>16</v>
      </c>
      <c r="H4268" s="72" t="s">
        <v>17</v>
      </c>
      <c r="I4268" s="72" t="s">
        <v>48</v>
      </c>
      <c r="J4268" s="72" t="s">
        <v>19</v>
      </c>
      <c r="K4268" s="72" t="s">
        <v>49</v>
      </c>
      <c r="L4268" s="72" t="s">
        <v>91</v>
      </c>
      <c r="M4268" s="72" t="s">
        <v>57</v>
      </c>
    </row>
    <row r="4269" spans="2:13" x14ac:dyDescent="0.25">
      <c r="B4269" s="72" t="s">
        <v>12</v>
      </c>
      <c r="C4269" s="72" t="s">
        <v>13</v>
      </c>
      <c r="D4269" s="72" t="s">
        <v>14</v>
      </c>
      <c r="E4269" s="72" t="s">
        <v>51</v>
      </c>
      <c r="F4269" s="73">
        <v>7184</v>
      </c>
      <c r="G4269" s="72" t="s">
        <v>16</v>
      </c>
      <c r="H4269" s="72" t="s">
        <v>17</v>
      </c>
      <c r="I4269" s="72" t="s">
        <v>18</v>
      </c>
      <c r="J4269" s="72" t="s">
        <v>19</v>
      </c>
      <c r="K4269" s="72" t="s">
        <v>25</v>
      </c>
      <c r="L4269" s="72" t="s">
        <v>592</v>
      </c>
      <c r="M4269" s="72"/>
    </row>
    <row r="4270" spans="2:13" x14ac:dyDescent="0.25">
      <c r="B4270" s="72" t="s">
        <v>12</v>
      </c>
      <c r="C4270" s="72" t="s">
        <v>13</v>
      </c>
      <c r="D4270" s="72" t="s">
        <v>14</v>
      </c>
      <c r="E4270" s="72" t="s">
        <v>228</v>
      </c>
      <c r="F4270" s="73">
        <v>21352</v>
      </c>
      <c r="G4270" s="72" t="s">
        <v>16</v>
      </c>
      <c r="H4270" s="72" t="s">
        <v>24</v>
      </c>
      <c r="I4270" s="72" t="s">
        <v>18</v>
      </c>
      <c r="J4270" s="72" t="s">
        <v>19</v>
      </c>
      <c r="K4270" s="72" t="s">
        <v>185</v>
      </c>
      <c r="L4270" s="72" t="s">
        <v>186</v>
      </c>
      <c r="M4270" s="72" t="s">
        <v>133</v>
      </c>
    </row>
    <row r="4271" spans="2:13" x14ac:dyDescent="0.25">
      <c r="B4271" s="72" t="s">
        <v>12</v>
      </c>
      <c r="C4271" s="72" t="s">
        <v>13</v>
      </c>
      <c r="D4271" s="72" t="s">
        <v>14</v>
      </c>
      <c r="E4271" s="72" t="s">
        <v>51</v>
      </c>
      <c r="F4271" s="73">
        <v>180736</v>
      </c>
      <c r="G4271" s="72" t="s">
        <v>16</v>
      </c>
      <c r="H4271" s="72" t="s">
        <v>24</v>
      </c>
      <c r="I4271" s="72" t="s">
        <v>18</v>
      </c>
      <c r="J4271" s="72" t="s">
        <v>19</v>
      </c>
      <c r="K4271" s="72" t="s">
        <v>117</v>
      </c>
      <c r="L4271" s="72" t="s">
        <v>545</v>
      </c>
      <c r="M4271" s="72"/>
    </row>
    <row r="4272" spans="2:13" x14ac:dyDescent="0.25">
      <c r="B4272" s="72" t="s">
        <v>12</v>
      </c>
      <c r="C4272" s="72" t="s">
        <v>13</v>
      </c>
      <c r="D4272" s="72" t="s">
        <v>14</v>
      </c>
      <c r="E4272" s="72" t="s">
        <v>256</v>
      </c>
      <c r="F4272" s="73">
        <v>-97205</v>
      </c>
      <c r="G4272" s="72" t="s">
        <v>16</v>
      </c>
      <c r="H4272" s="72" t="s">
        <v>24</v>
      </c>
      <c r="I4272" s="72" t="s">
        <v>18</v>
      </c>
      <c r="J4272" s="72" t="s">
        <v>19</v>
      </c>
      <c r="K4272" s="72" t="s">
        <v>25</v>
      </c>
      <c r="L4272" s="72" t="s">
        <v>427</v>
      </c>
      <c r="M4272" s="72"/>
    </row>
    <row r="4273" spans="2:13" x14ac:dyDescent="0.25">
      <c r="B4273" s="72" t="s">
        <v>12</v>
      </c>
      <c r="C4273" s="72" t="s">
        <v>13</v>
      </c>
      <c r="D4273" s="72" t="s">
        <v>14</v>
      </c>
      <c r="E4273" s="72" t="s">
        <v>300</v>
      </c>
      <c r="F4273" s="73">
        <v>92856</v>
      </c>
      <c r="G4273" s="72" t="s">
        <v>16</v>
      </c>
      <c r="H4273" s="72" t="s">
        <v>17</v>
      </c>
      <c r="I4273" s="72" t="s">
        <v>18</v>
      </c>
      <c r="J4273" s="72" t="s">
        <v>19</v>
      </c>
      <c r="K4273" s="72" t="s">
        <v>25</v>
      </c>
      <c r="L4273" s="72" t="s">
        <v>281</v>
      </c>
      <c r="M4273" s="72" t="s">
        <v>302</v>
      </c>
    </row>
    <row r="4274" spans="2:13" x14ac:dyDescent="0.25">
      <c r="B4274" s="72" t="s">
        <v>12</v>
      </c>
      <c r="C4274" s="72" t="s">
        <v>13</v>
      </c>
      <c r="D4274" s="72" t="s">
        <v>14</v>
      </c>
      <c r="E4274" s="72" t="s">
        <v>58</v>
      </c>
      <c r="F4274" s="73">
        <v>80273</v>
      </c>
      <c r="G4274" s="72" t="s">
        <v>16</v>
      </c>
      <c r="H4274" s="72" t="s">
        <v>17</v>
      </c>
      <c r="I4274" s="72" t="s">
        <v>18</v>
      </c>
      <c r="J4274" s="72" t="s">
        <v>19</v>
      </c>
      <c r="K4274" s="72" t="s">
        <v>20</v>
      </c>
      <c r="L4274" s="72" t="s">
        <v>28</v>
      </c>
      <c r="M4274" s="72" t="s">
        <v>112</v>
      </c>
    </row>
    <row r="4275" spans="2:13" x14ac:dyDescent="0.25">
      <c r="B4275" s="72" t="s">
        <v>12</v>
      </c>
      <c r="C4275" s="72" t="s">
        <v>13</v>
      </c>
      <c r="D4275" s="72" t="s">
        <v>14</v>
      </c>
      <c r="E4275" s="72" t="s">
        <v>123</v>
      </c>
      <c r="F4275" s="73">
        <v>-147</v>
      </c>
      <c r="G4275" s="72" t="s">
        <v>16</v>
      </c>
      <c r="H4275" s="72" t="s">
        <v>17</v>
      </c>
      <c r="I4275" s="72" t="s">
        <v>18</v>
      </c>
      <c r="J4275" s="72" t="s">
        <v>19</v>
      </c>
      <c r="K4275" s="72" t="s">
        <v>37</v>
      </c>
      <c r="L4275" s="72" t="s">
        <v>494</v>
      </c>
      <c r="M4275" s="72"/>
    </row>
    <row r="4276" spans="2:13" x14ac:dyDescent="0.25">
      <c r="B4276" s="72" t="s">
        <v>12</v>
      </c>
      <c r="C4276" s="72" t="s">
        <v>13</v>
      </c>
      <c r="D4276" s="72" t="s">
        <v>14</v>
      </c>
      <c r="E4276" s="72" t="s">
        <v>587</v>
      </c>
      <c r="F4276" s="73">
        <v>789164</v>
      </c>
      <c r="G4276" s="72" t="s">
        <v>16</v>
      </c>
      <c r="H4276" s="72" t="s">
        <v>24</v>
      </c>
      <c r="I4276" s="72" t="s">
        <v>18</v>
      </c>
      <c r="J4276" s="72" t="s">
        <v>19</v>
      </c>
      <c r="K4276" s="72" t="s">
        <v>31</v>
      </c>
      <c r="L4276" s="72" t="s">
        <v>293</v>
      </c>
      <c r="M4276" s="72" t="s">
        <v>72</v>
      </c>
    </row>
    <row r="4277" spans="2:13" x14ac:dyDescent="0.25">
      <c r="B4277" s="72" t="s">
        <v>12</v>
      </c>
      <c r="C4277" s="72" t="s">
        <v>13</v>
      </c>
      <c r="D4277" s="72" t="s">
        <v>14</v>
      </c>
      <c r="E4277" s="72" t="s">
        <v>83</v>
      </c>
      <c r="F4277" s="73">
        <v>490221</v>
      </c>
      <c r="G4277" s="72" t="s">
        <v>16</v>
      </c>
      <c r="H4277" s="72" t="s">
        <v>17</v>
      </c>
      <c r="I4277" s="72" t="s">
        <v>18</v>
      </c>
      <c r="J4277" s="72" t="s">
        <v>19</v>
      </c>
      <c r="K4277" s="72" t="s">
        <v>37</v>
      </c>
      <c r="L4277" s="72" t="s">
        <v>183</v>
      </c>
      <c r="M4277" s="72"/>
    </row>
    <row r="4278" spans="2:13" x14ac:dyDescent="0.25">
      <c r="B4278" s="72" t="s">
        <v>12</v>
      </c>
      <c r="C4278" s="72" t="s">
        <v>13</v>
      </c>
      <c r="D4278" s="72" t="s">
        <v>14</v>
      </c>
      <c r="E4278" s="72" t="s">
        <v>55</v>
      </c>
      <c r="F4278" s="73">
        <v>6917714</v>
      </c>
      <c r="G4278" s="72" t="s">
        <v>16</v>
      </c>
      <c r="H4278" s="72" t="s">
        <v>24</v>
      </c>
      <c r="I4278" s="72" t="s">
        <v>18</v>
      </c>
      <c r="J4278" s="72" t="s">
        <v>19</v>
      </c>
      <c r="K4278" s="72" t="s">
        <v>117</v>
      </c>
      <c r="L4278" s="72" t="s">
        <v>430</v>
      </c>
      <c r="M4278" s="72" t="s">
        <v>112</v>
      </c>
    </row>
    <row r="4279" spans="2:13" x14ac:dyDescent="0.25">
      <c r="B4279" s="72" t="s">
        <v>12</v>
      </c>
      <c r="C4279" s="72" t="s">
        <v>13</v>
      </c>
      <c r="D4279" s="72" t="s">
        <v>14</v>
      </c>
      <c r="E4279" s="72" t="s">
        <v>83</v>
      </c>
      <c r="F4279" s="73">
        <v>147662</v>
      </c>
      <c r="G4279" s="72" t="s">
        <v>16</v>
      </c>
      <c r="H4279" s="72" t="s">
        <v>24</v>
      </c>
      <c r="I4279" s="72" t="s">
        <v>18</v>
      </c>
      <c r="J4279" s="72" t="s">
        <v>19</v>
      </c>
      <c r="K4279" s="72" t="s">
        <v>37</v>
      </c>
      <c r="L4279" s="72" t="s">
        <v>658</v>
      </c>
      <c r="M4279" s="72"/>
    </row>
    <row r="4280" spans="2:13" x14ac:dyDescent="0.25">
      <c r="B4280" s="72" t="s">
        <v>12</v>
      </c>
      <c r="C4280" s="72" t="s">
        <v>13</v>
      </c>
      <c r="D4280" s="72" t="s">
        <v>14</v>
      </c>
      <c r="E4280" s="72" t="s">
        <v>256</v>
      </c>
      <c r="F4280" s="73">
        <v>-9675</v>
      </c>
      <c r="G4280" s="72" t="s">
        <v>16</v>
      </c>
      <c r="H4280" s="72" t="s">
        <v>24</v>
      </c>
      <c r="I4280" s="72" t="s">
        <v>18</v>
      </c>
      <c r="J4280" s="72" t="s">
        <v>19</v>
      </c>
      <c r="K4280" s="72" t="s">
        <v>25</v>
      </c>
      <c r="L4280" s="72" t="s">
        <v>110</v>
      </c>
      <c r="M4280" s="72"/>
    </row>
    <row r="4281" spans="2:13" x14ac:dyDescent="0.25">
      <c r="B4281" s="72" t="s">
        <v>12</v>
      </c>
      <c r="C4281" s="72" t="s">
        <v>13</v>
      </c>
      <c r="D4281" s="72" t="s">
        <v>14</v>
      </c>
      <c r="E4281" s="72" t="s">
        <v>23</v>
      </c>
      <c r="F4281" s="73">
        <v>-43883</v>
      </c>
      <c r="G4281" s="72" t="s">
        <v>16</v>
      </c>
      <c r="H4281" s="72" t="s">
        <v>24</v>
      </c>
      <c r="I4281" s="72" t="s">
        <v>18</v>
      </c>
      <c r="J4281" s="72" t="s">
        <v>19</v>
      </c>
      <c r="K4281" s="72" t="s">
        <v>31</v>
      </c>
      <c r="L4281" s="72" t="s">
        <v>247</v>
      </c>
      <c r="M4281" s="72"/>
    </row>
    <row r="4282" spans="2:13" x14ac:dyDescent="0.25">
      <c r="B4282" s="72" t="s">
        <v>12</v>
      </c>
      <c r="C4282" s="72" t="s">
        <v>13</v>
      </c>
      <c r="D4282" s="72" t="s">
        <v>14</v>
      </c>
      <c r="E4282" s="72" t="s">
        <v>30</v>
      </c>
      <c r="F4282" s="73">
        <v>-3343</v>
      </c>
      <c r="G4282" s="72" t="s">
        <v>16</v>
      </c>
      <c r="H4282" s="72" t="s">
        <v>17</v>
      </c>
      <c r="I4282" s="72" t="s">
        <v>18</v>
      </c>
      <c r="J4282" s="72" t="s">
        <v>19</v>
      </c>
      <c r="K4282" s="72" t="s">
        <v>25</v>
      </c>
      <c r="L4282" s="72" t="s">
        <v>621</v>
      </c>
      <c r="M4282" s="72"/>
    </row>
    <row r="4283" spans="2:13" x14ac:dyDescent="0.25">
      <c r="B4283" s="72" t="s">
        <v>12</v>
      </c>
      <c r="C4283" s="72" t="s">
        <v>13</v>
      </c>
      <c r="D4283" s="72" t="s">
        <v>14</v>
      </c>
      <c r="E4283" s="72" t="s">
        <v>60</v>
      </c>
      <c r="F4283" s="73">
        <v>166876</v>
      </c>
      <c r="G4283" s="72" t="s">
        <v>16</v>
      </c>
      <c r="H4283" s="72" t="s">
        <v>24</v>
      </c>
      <c r="I4283" s="72" t="s">
        <v>18</v>
      </c>
      <c r="J4283" s="72" t="s">
        <v>19</v>
      </c>
      <c r="K4283" s="72" t="s">
        <v>43</v>
      </c>
      <c r="L4283" s="72" t="s">
        <v>447</v>
      </c>
      <c r="M4283" s="72" t="s">
        <v>67</v>
      </c>
    </row>
    <row r="4284" spans="2:13" x14ac:dyDescent="0.25">
      <c r="B4284" s="72" t="s">
        <v>12</v>
      </c>
      <c r="C4284" s="72" t="s">
        <v>13</v>
      </c>
      <c r="D4284" s="72" t="s">
        <v>14</v>
      </c>
      <c r="E4284" s="72" t="s">
        <v>187</v>
      </c>
      <c r="F4284" s="73">
        <v>1513416</v>
      </c>
      <c r="G4284" s="72" t="s">
        <v>16</v>
      </c>
      <c r="H4284" s="72" t="s">
        <v>17</v>
      </c>
      <c r="I4284" s="72" t="s">
        <v>18</v>
      </c>
      <c r="J4284" s="72" t="s">
        <v>19</v>
      </c>
      <c r="K4284" s="72" t="s">
        <v>25</v>
      </c>
      <c r="L4284" s="72" t="s">
        <v>104</v>
      </c>
      <c r="M4284" s="72" t="s">
        <v>112</v>
      </c>
    </row>
    <row r="4285" spans="2:13" x14ac:dyDescent="0.25">
      <c r="B4285" s="72" t="s">
        <v>12</v>
      </c>
      <c r="C4285" s="72" t="s">
        <v>13</v>
      </c>
      <c r="D4285" s="72" t="s">
        <v>14</v>
      </c>
      <c r="E4285" s="72" t="s">
        <v>51</v>
      </c>
      <c r="F4285" s="73">
        <v>203312</v>
      </c>
      <c r="G4285" s="72" t="s">
        <v>16</v>
      </c>
      <c r="H4285" s="72" t="s">
        <v>17</v>
      </c>
      <c r="I4285" s="72" t="s">
        <v>18</v>
      </c>
      <c r="J4285" s="72" t="s">
        <v>19</v>
      </c>
      <c r="K4285" s="72" t="s">
        <v>20</v>
      </c>
      <c r="L4285" s="72" t="s">
        <v>541</v>
      </c>
      <c r="M4285" s="72"/>
    </row>
    <row r="4286" spans="2:13" x14ac:dyDescent="0.25">
      <c r="B4286" s="72" t="s">
        <v>12</v>
      </c>
      <c r="C4286" s="72" t="s">
        <v>13</v>
      </c>
      <c r="D4286" s="72" t="s">
        <v>14</v>
      </c>
      <c r="E4286" s="72" t="s">
        <v>228</v>
      </c>
      <c r="F4286" s="73">
        <v>79840</v>
      </c>
      <c r="G4286" s="72" t="s">
        <v>16</v>
      </c>
      <c r="H4286" s="72" t="s">
        <v>24</v>
      </c>
      <c r="I4286" s="72" t="s">
        <v>18</v>
      </c>
      <c r="J4286" s="72" t="s">
        <v>19</v>
      </c>
      <c r="K4286" s="72" t="s">
        <v>37</v>
      </c>
      <c r="L4286" s="72" t="s">
        <v>291</v>
      </c>
      <c r="M4286" s="72" t="s">
        <v>67</v>
      </c>
    </row>
    <row r="4287" spans="2:13" x14ac:dyDescent="0.25">
      <c r="B4287" s="72" t="s">
        <v>12</v>
      </c>
      <c r="C4287" s="72" t="s">
        <v>13</v>
      </c>
      <c r="D4287" s="72" t="s">
        <v>14</v>
      </c>
      <c r="E4287" s="72" t="s">
        <v>123</v>
      </c>
      <c r="F4287" s="73">
        <v>-3051</v>
      </c>
      <c r="G4287" s="72" t="s">
        <v>16</v>
      </c>
      <c r="H4287" s="72" t="s">
        <v>17</v>
      </c>
      <c r="I4287" s="72" t="s">
        <v>18</v>
      </c>
      <c r="J4287" s="72" t="s">
        <v>19</v>
      </c>
      <c r="K4287" s="72" t="s">
        <v>25</v>
      </c>
      <c r="L4287" s="72" t="s">
        <v>114</v>
      </c>
      <c r="M4287" s="72"/>
    </row>
    <row r="4288" spans="2:13" x14ac:dyDescent="0.25">
      <c r="B4288" s="72" t="s">
        <v>12</v>
      </c>
      <c r="C4288" s="72" t="s">
        <v>13</v>
      </c>
      <c r="D4288" s="72" t="s">
        <v>14</v>
      </c>
      <c r="E4288" s="72" t="s">
        <v>123</v>
      </c>
      <c r="F4288" s="73">
        <v>-254</v>
      </c>
      <c r="G4288" s="72" t="s">
        <v>16</v>
      </c>
      <c r="H4288" s="72" t="s">
        <v>24</v>
      </c>
      <c r="I4288" s="72" t="s">
        <v>18</v>
      </c>
      <c r="J4288" s="72" t="s">
        <v>19</v>
      </c>
      <c r="K4288" s="72" t="s">
        <v>25</v>
      </c>
      <c r="L4288" s="72" t="s">
        <v>338</v>
      </c>
      <c r="M4288" s="72"/>
    </row>
    <row r="4289" spans="2:13" x14ac:dyDescent="0.25">
      <c r="B4289" s="72" t="s">
        <v>12</v>
      </c>
      <c r="C4289" s="72" t="s">
        <v>13</v>
      </c>
      <c r="D4289" s="72" t="s">
        <v>14</v>
      </c>
      <c r="E4289" s="72" t="s">
        <v>39</v>
      </c>
      <c r="F4289" s="73">
        <v>-1295</v>
      </c>
      <c r="G4289" s="72" t="s">
        <v>16</v>
      </c>
      <c r="H4289" s="72" t="s">
        <v>17</v>
      </c>
      <c r="I4289" s="72" t="s">
        <v>18</v>
      </c>
      <c r="J4289" s="72" t="s">
        <v>19</v>
      </c>
      <c r="K4289" s="72" t="s">
        <v>25</v>
      </c>
      <c r="L4289" s="72" t="s">
        <v>433</v>
      </c>
      <c r="M4289" s="72"/>
    </row>
    <row r="4290" spans="2:13" x14ac:dyDescent="0.25">
      <c r="B4290" s="72" t="s">
        <v>12</v>
      </c>
      <c r="C4290" s="72" t="s">
        <v>13</v>
      </c>
      <c r="D4290" s="72" t="s">
        <v>14</v>
      </c>
      <c r="E4290" s="72" t="s">
        <v>55</v>
      </c>
      <c r="F4290" s="73">
        <v>1790677</v>
      </c>
      <c r="G4290" s="72" t="s">
        <v>16</v>
      </c>
      <c r="H4290" s="72" t="s">
        <v>17</v>
      </c>
      <c r="I4290" s="72" t="s">
        <v>18</v>
      </c>
      <c r="J4290" s="72" t="s">
        <v>19</v>
      </c>
      <c r="K4290" s="72" t="s">
        <v>49</v>
      </c>
      <c r="L4290" s="72" t="s">
        <v>255</v>
      </c>
      <c r="M4290" s="72" t="s">
        <v>57</v>
      </c>
    </row>
    <row r="4291" spans="2:13" x14ac:dyDescent="0.25">
      <c r="B4291" s="72" t="s">
        <v>12</v>
      </c>
      <c r="C4291" s="72" t="s">
        <v>13</v>
      </c>
      <c r="D4291" s="72" t="s">
        <v>14</v>
      </c>
      <c r="E4291" s="72" t="s">
        <v>79</v>
      </c>
      <c r="F4291" s="73">
        <v>-7150</v>
      </c>
      <c r="G4291" s="72" t="s">
        <v>16</v>
      </c>
      <c r="H4291" s="72" t="s">
        <v>17</v>
      </c>
      <c r="I4291" s="72" t="s">
        <v>18</v>
      </c>
      <c r="J4291" s="72" t="s">
        <v>19</v>
      </c>
      <c r="K4291" s="72" t="s">
        <v>20</v>
      </c>
      <c r="L4291" s="72" t="s">
        <v>550</v>
      </c>
      <c r="M4291" s="72"/>
    </row>
    <row r="4292" spans="2:13" x14ac:dyDescent="0.25">
      <c r="B4292" s="72" t="s">
        <v>12</v>
      </c>
      <c r="C4292" s="72" t="s">
        <v>13</v>
      </c>
      <c r="D4292" s="72" t="s">
        <v>14</v>
      </c>
      <c r="E4292" s="72" t="s">
        <v>27</v>
      </c>
      <c r="F4292" s="73">
        <v>175603</v>
      </c>
      <c r="G4292" s="72" t="s">
        <v>16</v>
      </c>
      <c r="H4292" s="72" t="s">
        <v>17</v>
      </c>
      <c r="I4292" s="72" t="s">
        <v>18</v>
      </c>
      <c r="J4292" s="72" t="s">
        <v>19</v>
      </c>
      <c r="K4292" s="72" t="s">
        <v>25</v>
      </c>
      <c r="L4292" s="72" t="s">
        <v>326</v>
      </c>
      <c r="M4292" s="72" t="s">
        <v>57</v>
      </c>
    </row>
    <row r="4293" spans="2:13" x14ac:dyDescent="0.25">
      <c r="B4293" s="72" t="s">
        <v>12</v>
      </c>
      <c r="C4293" s="72" t="s">
        <v>13</v>
      </c>
      <c r="D4293" s="72" t="s">
        <v>14</v>
      </c>
      <c r="E4293" s="72" t="s">
        <v>79</v>
      </c>
      <c r="F4293" s="73">
        <v>-3</v>
      </c>
      <c r="G4293" s="72" t="s">
        <v>16</v>
      </c>
      <c r="H4293" s="72" t="s">
        <v>24</v>
      </c>
      <c r="I4293" s="72" t="s">
        <v>18</v>
      </c>
      <c r="J4293" s="72" t="s">
        <v>628</v>
      </c>
      <c r="K4293" s="72" t="s">
        <v>49</v>
      </c>
      <c r="L4293" s="72" t="s">
        <v>255</v>
      </c>
      <c r="M4293" s="72"/>
    </row>
    <row r="4294" spans="2:13" x14ac:dyDescent="0.25">
      <c r="B4294" s="72" t="s">
        <v>12</v>
      </c>
      <c r="C4294" s="72" t="s">
        <v>13</v>
      </c>
      <c r="D4294" s="72" t="s">
        <v>14</v>
      </c>
      <c r="E4294" s="72" t="s">
        <v>33</v>
      </c>
      <c r="F4294" s="73">
        <v>64835</v>
      </c>
      <c r="G4294" s="72" t="s">
        <v>16</v>
      </c>
      <c r="H4294" s="72" t="s">
        <v>24</v>
      </c>
      <c r="I4294" s="72" t="s">
        <v>18</v>
      </c>
      <c r="J4294" s="72" t="s">
        <v>19</v>
      </c>
      <c r="K4294" s="72" t="s">
        <v>25</v>
      </c>
      <c r="L4294" s="72" t="s">
        <v>143</v>
      </c>
      <c r="M4294" s="72" t="s">
        <v>57</v>
      </c>
    </row>
    <row r="4295" spans="2:13" x14ac:dyDescent="0.25">
      <c r="B4295" s="72" t="s">
        <v>12</v>
      </c>
      <c r="C4295" s="72" t="s">
        <v>13</v>
      </c>
      <c r="D4295" s="72" t="s">
        <v>14</v>
      </c>
      <c r="E4295" s="72" t="s">
        <v>83</v>
      </c>
      <c r="F4295" s="73">
        <v>1</v>
      </c>
      <c r="G4295" s="72" t="s">
        <v>16</v>
      </c>
      <c r="H4295" s="72" t="s">
        <v>24</v>
      </c>
      <c r="I4295" s="72" t="s">
        <v>48</v>
      </c>
      <c r="J4295" s="72" t="s">
        <v>19</v>
      </c>
      <c r="K4295" s="72" t="s">
        <v>25</v>
      </c>
      <c r="L4295" s="72" t="s">
        <v>115</v>
      </c>
      <c r="M4295" s="72"/>
    </row>
    <row r="4296" spans="2:13" x14ac:dyDescent="0.25">
      <c r="B4296" s="72" t="s">
        <v>12</v>
      </c>
      <c r="C4296" s="72" t="s">
        <v>13</v>
      </c>
      <c r="D4296" s="72" t="s">
        <v>14</v>
      </c>
      <c r="E4296" s="72" t="s">
        <v>45</v>
      </c>
      <c r="F4296" s="73">
        <v>213</v>
      </c>
      <c r="G4296" s="72" t="s">
        <v>16</v>
      </c>
      <c r="H4296" s="72" t="s">
        <v>24</v>
      </c>
      <c r="I4296" s="72" t="s">
        <v>18</v>
      </c>
      <c r="J4296" s="72" t="s">
        <v>19</v>
      </c>
      <c r="K4296" s="72" t="s">
        <v>37</v>
      </c>
      <c r="L4296" s="72" t="s">
        <v>389</v>
      </c>
      <c r="M4296" s="72" t="s">
        <v>302</v>
      </c>
    </row>
    <row r="4297" spans="2:13" x14ac:dyDescent="0.25">
      <c r="B4297" s="72" t="s">
        <v>12</v>
      </c>
      <c r="C4297" s="72" t="s">
        <v>13</v>
      </c>
      <c r="D4297" s="72" t="s">
        <v>14</v>
      </c>
      <c r="E4297" s="72" t="s">
        <v>144</v>
      </c>
      <c r="F4297" s="73">
        <v>1008933</v>
      </c>
      <c r="G4297" s="72" t="s">
        <v>16</v>
      </c>
      <c r="H4297" s="72" t="s">
        <v>24</v>
      </c>
      <c r="I4297" s="72" t="s">
        <v>18</v>
      </c>
      <c r="J4297" s="72" t="s">
        <v>19</v>
      </c>
      <c r="K4297" s="72" t="s">
        <v>25</v>
      </c>
      <c r="L4297" s="72" t="s">
        <v>365</v>
      </c>
      <c r="M4297" s="72" t="s">
        <v>67</v>
      </c>
    </row>
    <row r="4298" spans="2:13" x14ac:dyDescent="0.25">
      <c r="B4298" s="72" t="s">
        <v>12</v>
      </c>
      <c r="C4298" s="72" t="s">
        <v>13</v>
      </c>
      <c r="D4298" s="72" t="s">
        <v>14</v>
      </c>
      <c r="E4298" s="72" t="s">
        <v>60</v>
      </c>
      <c r="F4298" s="73">
        <v>347233</v>
      </c>
      <c r="G4298" s="72" t="s">
        <v>16</v>
      </c>
      <c r="H4298" s="72" t="s">
        <v>24</v>
      </c>
      <c r="I4298" s="72" t="s">
        <v>18</v>
      </c>
      <c r="J4298" s="72" t="s">
        <v>19</v>
      </c>
      <c r="K4298" s="72" t="s">
        <v>43</v>
      </c>
      <c r="L4298" s="72" t="s">
        <v>163</v>
      </c>
      <c r="M4298" s="72" t="s">
        <v>184</v>
      </c>
    </row>
    <row r="4299" spans="2:13" x14ac:dyDescent="0.25">
      <c r="B4299" s="72" t="s">
        <v>12</v>
      </c>
      <c r="C4299" s="72" t="s">
        <v>13</v>
      </c>
      <c r="D4299" s="72" t="s">
        <v>14</v>
      </c>
      <c r="E4299" s="72" t="s">
        <v>256</v>
      </c>
      <c r="F4299" s="73">
        <v>-4684</v>
      </c>
      <c r="G4299" s="72" t="s">
        <v>16</v>
      </c>
      <c r="H4299" s="72" t="s">
        <v>17</v>
      </c>
      <c r="I4299" s="72" t="s">
        <v>18</v>
      </c>
      <c r="J4299" s="72" t="s">
        <v>19</v>
      </c>
      <c r="K4299" s="72" t="s">
        <v>25</v>
      </c>
      <c r="L4299" s="72" t="s">
        <v>407</v>
      </c>
      <c r="M4299" s="72"/>
    </row>
    <row r="4300" spans="2:13" x14ac:dyDescent="0.25">
      <c r="B4300" s="72" t="s">
        <v>12</v>
      </c>
      <c r="C4300" s="72" t="s">
        <v>13</v>
      </c>
      <c r="D4300" s="72" t="s">
        <v>14</v>
      </c>
      <c r="E4300" s="72" t="s">
        <v>60</v>
      </c>
      <c r="F4300" s="73">
        <v>52339</v>
      </c>
      <c r="G4300" s="72" t="s">
        <v>16</v>
      </c>
      <c r="H4300" s="72" t="s">
        <v>24</v>
      </c>
      <c r="I4300" s="72" t="s">
        <v>18</v>
      </c>
      <c r="J4300" s="72" t="s">
        <v>19</v>
      </c>
      <c r="K4300" s="72" t="s">
        <v>99</v>
      </c>
      <c r="L4300" s="72" t="s">
        <v>361</v>
      </c>
      <c r="M4300" s="72" t="s">
        <v>184</v>
      </c>
    </row>
    <row r="4301" spans="2:13" x14ac:dyDescent="0.25">
      <c r="B4301" s="72" t="s">
        <v>12</v>
      </c>
      <c r="C4301" s="72" t="s">
        <v>13</v>
      </c>
      <c r="D4301" s="72" t="s">
        <v>14</v>
      </c>
      <c r="E4301" s="72" t="s">
        <v>123</v>
      </c>
      <c r="F4301" s="73">
        <v>-6582</v>
      </c>
      <c r="G4301" s="72" t="s">
        <v>16</v>
      </c>
      <c r="H4301" s="72" t="s">
        <v>17</v>
      </c>
      <c r="I4301" s="72" t="s">
        <v>18</v>
      </c>
      <c r="J4301" s="72" t="s">
        <v>19</v>
      </c>
      <c r="K4301" s="72" t="s">
        <v>25</v>
      </c>
      <c r="L4301" s="72" t="s">
        <v>26</v>
      </c>
      <c r="M4301" s="72"/>
    </row>
    <row r="4302" spans="2:13" x14ac:dyDescent="0.25">
      <c r="B4302" s="72" t="s">
        <v>12</v>
      </c>
      <c r="C4302" s="72" t="s">
        <v>13</v>
      </c>
      <c r="D4302" s="72" t="s">
        <v>14</v>
      </c>
      <c r="E4302" s="72" t="s">
        <v>81</v>
      </c>
      <c r="F4302" s="73">
        <v>5252562</v>
      </c>
      <c r="G4302" s="72" t="s">
        <v>16</v>
      </c>
      <c r="H4302" s="72" t="s">
        <v>24</v>
      </c>
      <c r="I4302" s="72" t="s">
        <v>18</v>
      </c>
      <c r="J4302" s="72" t="s">
        <v>19</v>
      </c>
      <c r="K4302" s="72" t="s">
        <v>99</v>
      </c>
      <c r="L4302" s="72" t="s">
        <v>490</v>
      </c>
      <c r="M4302" s="72" t="s">
        <v>47</v>
      </c>
    </row>
    <row r="4303" spans="2:13" x14ac:dyDescent="0.25">
      <c r="B4303" s="72" t="s">
        <v>12</v>
      </c>
      <c r="C4303" s="72" t="s">
        <v>13</v>
      </c>
      <c r="D4303" s="72" t="s">
        <v>14</v>
      </c>
      <c r="E4303" s="72" t="s">
        <v>58</v>
      </c>
      <c r="F4303" s="73">
        <v>37979</v>
      </c>
      <c r="G4303" s="72" t="s">
        <v>16</v>
      </c>
      <c r="H4303" s="72" t="s">
        <v>17</v>
      </c>
      <c r="I4303" s="72" t="s">
        <v>18</v>
      </c>
      <c r="J4303" s="72" t="s">
        <v>19</v>
      </c>
      <c r="K4303" s="72" t="s">
        <v>25</v>
      </c>
      <c r="L4303" s="72" t="s">
        <v>268</v>
      </c>
      <c r="M4303" s="72" t="s">
        <v>57</v>
      </c>
    </row>
    <row r="4304" spans="2:13" x14ac:dyDescent="0.25">
      <c r="B4304" s="72" t="s">
        <v>12</v>
      </c>
      <c r="C4304" s="72" t="s">
        <v>13</v>
      </c>
      <c r="D4304" s="72" t="s">
        <v>14</v>
      </c>
      <c r="E4304" s="72" t="s">
        <v>353</v>
      </c>
      <c r="F4304" s="73">
        <v>37661</v>
      </c>
      <c r="G4304" s="72" t="s">
        <v>16</v>
      </c>
      <c r="H4304" s="72" t="s">
        <v>17</v>
      </c>
      <c r="I4304" s="72" t="s">
        <v>18</v>
      </c>
      <c r="J4304" s="72" t="s">
        <v>19</v>
      </c>
      <c r="K4304" s="72" t="s">
        <v>25</v>
      </c>
      <c r="L4304" s="72" t="s">
        <v>101</v>
      </c>
      <c r="M4304" s="72" t="s">
        <v>133</v>
      </c>
    </row>
    <row r="4305" spans="2:13" x14ac:dyDescent="0.25">
      <c r="B4305" s="72" t="s">
        <v>12</v>
      </c>
      <c r="C4305" s="72" t="s">
        <v>13</v>
      </c>
      <c r="D4305" s="72" t="s">
        <v>14</v>
      </c>
      <c r="E4305" s="72" t="s">
        <v>58</v>
      </c>
      <c r="F4305" s="73">
        <v>9335</v>
      </c>
      <c r="G4305" s="72" t="s">
        <v>16</v>
      </c>
      <c r="H4305" s="72" t="s">
        <v>24</v>
      </c>
      <c r="I4305" s="72" t="s">
        <v>48</v>
      </c>
      <c r="J4305" s="72" t="s">
        <v>19</v>
      </c>
      <c r="K4305" s="72" t="s">
        <v>37</v>
      </c>
      <c r="L4305" s="72" t="s">
        <v>232</v>
      </c>
      <c r="M4305" s="72" t="s">
        <v>57</v>
      </c>
    </row>
    <row r="4306" spans="2:13" x14ac:dyDescent="0.25">
      <c r="B4306" s="72" t="s">
        <v>12</v>
      </c>
      <c r="C4306" s="72" t="s">
        <v>13</v>
      </c>
      <c r="D4306" s="72" t="s">
        <v>14</v>
      </c>
      <c r="E4306" s="72" t="s">
        <v>134</v>
      </c>
      <c r="F4306" s="73">
        <v>1849306</v>
      </c>
      <c r="G4306" s="72" t="s">
        <v>16</v>
      </c>
      <c r="H4306" s="72" t="s">
        <v>24</v>
      </c>
      <c r="I4306" s="72" t="s">
        <v>18</v>
      </c>
      <c r="J4306" s="72" t="s">
        <v>19</v>
      </c>
      <c r="K4306" s="72" t="s">
        <v>49</v>
      </c>
      <c r="L4306" s="72" t="s">
        <v>255</v>
      </c>
      <c r="M4306" s="72"/>
    </row>
    <row r="4307" spans="2:13" x14ac:dyDescent="0.25">
      <c r="B4307" s="72" t="s">
        <v>12</v>
      </c>
      <c r="C4307" s="72" t="s">
        <v>13</v>
      </c>
      <c r="D4307" s="72" t="s">
        <v>14</v>
      </c>
      <c r="E4307" s="72" t="s">
        <v>256</v>
      </c>
      <c r="F4307" s="73">
        <v>-336955</v>
      </c>
      <c r="G4307" s="72" t="s">
        <v>16</v>
      </c>
      <c r="H4307" s="72" t="s">
        <v>24</v>
      </c>
      <c r="I4307" s="72" t="s">
        <v>18</v>
      </c>
      <c r="J4307" s="72" t="s">
        <v>19</v>
      </c>
      <c r="K4307" s="72" t="s">
        <v>157</v>
      </c>
      <c r="L4307" s="72" t="s">
        <v>282</v>
      </c>
      <c r="M4307" s="72"/>
    </row>
    <row r="4308" spans="2:13" x14ac:dyDescent="0.25">
      <c r="B4308" s="72" t="s">
        <v>12</v>
      </c>
      <c r="C4308" s="72" t="s">
        <v>13</v>
      </c>
      <c r="D4308" s="72" t="s">
        <v>14</v>
      </c>
      <c r="E4308" s="72" t="s">
        <v>94</v>
      </c>
      <c r="F4308" s="73">
        <v>174</v>
      </c>
      <c r="G4308" s="72" t="s">
        <v>16</v>
      </c>
      <c r="H4308" s="72" t="s">
        <v>24</v>
      </c>
      <c r="I4308" s="72" t="s">
        <v>18</v>
      </c>
      <c r="J4308" s="72" t="s">
        <v>19</v>
      </c>
      <c r="K4308" s="72" t="s">
        <v>63</v>
      </c>
      <c r="L4308" s="72" t="s">
        <v>633</v>
      </c>
      <c r="M4308" s="72"/>
    </row>
    <row r="4309" spans="2:13" x14ac:dyDescent="0.25">
      <c r="B4309" s="72" t="s">
        <v>12</v>
      </c>
      <c r="C4309" s="72" t="s">
        <v>13</v>
      </c>
      <c r="D4309" s="72" t="s">
        <v>14</v>
      </c>
      <c r="E4309" s="72" t="s">
        <v>27</v>
      </c>
      <c r="F4309" s="73">
        <v>28240</v>
      </c>
      <c r="G4309" s="72" t="s">
        <v>16</v>
      </c>
      <c r="H4309" s="72" t="s">
        <v>24</v>
      </c>
      <c r="I4309" s="72" t="s">
        <v>18</v>
      </c>
      <c r="J4309" s="72" t="s">
        <v>19</v>
      </c>
      <c r="K4309" s="72" t="s">
        <v>99</v>
      </c>
      <c r="L4309" s="72" t="s">
        <v>368</v>
      </c>
      <c r="M4309" s="72" t="s">
        <v>29</v>
      </c>
    </row>
    <row r="4310" spans="2:13" x14ac:dyDescent="0.25">
      <c r="B4310" s="72" t="s">
        <v>12</v>
      </c>
      <c r="C4310" s="72" t="s">
        <v>13</v>
      </c>
      <c r="D4310" s="72" t="s">
        <v>14</v>
      </c>
      <c r="E4310" s="72" t="s">
        <v>55</v>
      </c>
      <c r="F4310" s="73">
        <v>150541</v>
      </c>
      <c r="G4310" s="72" t="s">
        <v>16</v>
      </c>
      <c r="H4310" s="72" t="s">
        <v>17</v>
      </c>
      <c r="I4310" s="72" t="s">
        <v>18</v>
      </c>
      <c r="J4310" s="72" t="s">
        <v>19</v>
      </c>
      <c r="K4310" s="72" t="s">
        <v>25</v>
      </c>
      <c r="L4310" s="72" t="s">
        <v>590</v>
      </c>
      <c r="M4310" s="72" t="s">
        <v>29</v>
      </c>
    </row>
    <row r="4311" spans="2:13" x14ac:dyDescent="0.25">
      <c r="B4311" s="72" t="s">
        <v>12</v>
      </c>
      <c r="C4311" s="72" t="s">
        <v>13</v>
      </c>
      <c r="D4311" s="72" t="s">
        <v>14</v>
      </c>
      <c r="E4311" s="72" t="s">
        <v>79</v>
      </c>
      <c r="F4311" s="73">
        <v>-4799</v>
      </c>
      <c r="G4311" s="72" t="s">
        <v>16</v>
      </c>
      <c r="H4311" s="72" t="s">
        <v>17</v>
      </c>
      <c r="I4311" s="72" t="s">
        <v>18</v>
      </c>
      <c r="J4311" s="72" t="s">
        <v>19</v>
      </c>
      <c r="K4311" s="72" t="s">
        <v>25</v>
      </c>
      <c r="L4311" s="72" t="s">
        <v>126</v>
      </c>
      <c r="M4311" s="72"/>
    </row>
    <row r="4312" spans="2:13" x14ac:dyDescent="0.25">
      <c r="B4312" s="72" t="s">
        <v>12</v>
      </c>
      <c r="C4312" s="72" t="s">
        <v>13</v>
      </c>
      <c r="D4312" s="72" t="s">
        <v>14</v>
      </c>
      <c r="E4312" s="72" t="s">
        <v>55</v>
      </c>
      <c r="F4312" s="73">
        <v>3927781</v>
      </c>
      <c r="G4312" s="72" t="s">
        <v>16</v>
      </c>
      <c r="H4312" s="72" t="s">
        <v>24</v>
      </c>
      <c r="I4312" s="72" t="s">
        <v>18</v>
      </c>
      <c r="J4312" s="72" t="s">
        <v>19</v>
      </c>
      <c r="K4312" s="72" t="s">
        <v>117</v>
      </c>
      <c r="L4312" s="72" t="s">
        <v>311</v>
      </c>
      <c r="M4312" s="72" t="s">
        <v>29</v>
      </c>
    </row>
    <row r="4313" spans="2:13" x14ac:dyDescent="0.25">
      <c r="B4313" s="72" t="s">
        <v>12</v>
      </c>
      <c r="C4313" s="72" t="s">
        <v>13</v>
      </c>
      <c r="D4313" s="72" t="s">
        <v>14</v>
      </c>
      <c r="E4313" s="72" t="s">
        <v>36</v>
      </c>
      <c r="F4313" s="73">
        <v>94641</v>
      </c>
      <c r="G4313" s="72" t="s">
        <v>16</v>
      </c>
      <c r="H4313" s="72" t="s">
        <v>24</v>
      </c>
      <c r="I4313" s="72" t="s">
        <v>18</v>
      </c>
      <c r="J4313" s="72" t="s">
        <v>19</v>
      </c>
      <c r="K4313" s="72" t="s">
        <v>99</v>
      </c>
      <c r="L4313" s="72" t="s">
        <v>348</v>
      </c>
      <c r="M4313" s="72" t="s">
        <v>47</v>
      </c>
    </row>
    <row r="4314" spans="2:13" x14ac:dyDescent="0.25">
      <c r="B4314" s="72" t="s">
        <v>12</v>
      </c>
      <c r="C4314" s="72" t="s">
        <v>13</v>
      </c>
      <c r="D4314" s="72" t="s">
        <v>14</v>
      </c>
      <c r="E4314" s="72" t="s">
        <v>717</v>
      </c>
      <c r="F4314" s="73">
        <v>2844668228</v>
      </c>
      <c r="G4314" s="72" t="s">
        <v>16</v>
      </c>
      <c r="H4314" s="72" t="s">
        <v>24</v>
      </c>
      <c r="I4314" s="72" t="s">
        <v>18</v>
      </c>
      <c r="J4314" s="72" t="s">
        <v>19</v>
      </c>
      <c r="K4314" s="72"/>
      <c r="L4314" s="72"/>
      <c r="M4314" s="72" t="s">
        <v>709</v>
      </c>
    </row>
    <row r="4315" spans="2:13" x14ac:dyDescent="0.25">
      <c r="B4315" s="72" t="s">
        <v>12</v>
      </c>
      <c r="C4315" s="72" t="s">
        <v>13</v>
      </c>
      <c r="D4315" s="72" t="s">
        <v>14</v>
      </c>
      <c r="E4315" s="72" t="s">
        <v>30</v>
      </c>
      <c r="F4315" s="73">
        <v>-50</v>
      </c>
      <c r="G4315" s="72" t="s">
        <v>16</v>
      </c>
      <c r="H4315" s="72" t="s">
        <v>17</v>
      </c>
      <c r="I4315" s="72" t="s">
        <v>18</v>
      </c>
      <c r="J4315" s="72" t="s">
        <v>19</v>
      </c>
      <c r="K4315" s="72" t="s">
        <v>25</v>
      </c>
      <c r="L4315" s="72" t="s">
        <v>245</v>
      </c>
      <c r="M4315" s="72"/>
    </row>
    <row r="4316" spans="2:13" x14ac:dyDescent="0.25">
      <c r="B4316" s="72" t="s">
        <v>12</v>
      </c>
      <c r="C4316" s="72" t="s">
        <v>13</v>
      </c>
      <c r="D4316" s="72" t="s">
        <v>14</v>
      </c>
      <c r="E4316" s="72" t="s">
        <v>41</v>
      </c>
      <c r="F4316" s="73">
        <v>-873</v>
      </c>
      <c r="G4316" s="72" t="s">
        <v>16</v>
      </c>
      <c r="H4316" s="72" t="s">
        <v>17</v>
      </c>
      <c r="I4316" s="72" t="s">
        <v>48</v>
      </c>
      <c r="J4316" s="72" t="s">
        <v>19</v>
      </c>
      <c r="K4316" s="72" t="s">
        <v>20</v>
      </c>
      <c r="L4316" s="72" t="s">
        <v>534</v>
      </c>
      <c r="M4316" s="72"/>
    </row>
    <row r="4317" spans="2:13" x14ac:dyDescent="0.25">
      <c r="B4317" s="72" t="s">
        <v>12</v>
      </c>
      <c r="C4317" s="72" t="s">
        <v>13</v>
      </c>
      <c r="D4317" s="72" t="s">
        <v>14</v>
      </c>
      <c r="E4317" s="72" t="s">
        <v>79</v>
      </c>
      <c r="F4317" s="73">
        <v>-6008</v>
      </c>
      <c r="G4317" s="72" t="s">
        <v>16</v>
      </c>
      <c r="H4317" s="72" t="s">
        <v>17</v>
      </c>
      <c r="I4317" s="72" t="s">
        <v>48</v>
      </c>
      <c r="J4317" s="72" t="s">
        <v>19</v>
      </c>
      <c r="K4317" s="72" t="s">
        <v>49</v>
      </c>
      <c r="L4317" s="72" t="s">
        <v>288</v>
      </c>
      <c r="M4317" s="72"/>
    </row>
    <row r="4318" spans="2:13" x14ac:dyDescent="0.25">
      <c r="B4318" s="72" t="s">
        <v>12</v>
      </c>
      <c r="C4318" s="72" t="s">
        <v>13</v>
      </c>
      <c r="D4318" s="72" t="s">
        <v>14</v>
      </c>
      <c r="E4318" s="72" t="s">
        <v>81</v>
      </c>
      <c r="F4318" s="73">
        <v>34398</v>
      </c>
      <c r="G4318" s="72" t="s">
        <v>16</v>
      </c>
      <c r="H4318" s="72" t="s">
        <v>17</v>
      </c>
      <c r="I4318" s="72" t="s">
        <v>18</v>
      </c>
      <c r="J4318" s="72" t="s">
        <v>19</v>
      </c>
      <c r="K4318" s="72" t="s">
        <v>20</v>
      </c>
      <c r="L4318" s="72" t="s">
        <v>550</v>
      </c>
      <c r="M4318" s="72" t="s">
        <v>47</v>
      </c>
    </row>
    <row r="4319" spans="2:13" x14ac:dyDescent="0.25">
      <c r="B4319" s="72" t="s">
        <v>12</v>
      </c>
      <c r="C4319" s="72" t="s">
        <v>13</v>
      </c>
      <c r="D4319" s="72" t="s">
        <v>14</v>
      </c>
      <c r="E4319" s="72" t="s">
        <v>187</v>
      </c>
      <c r="F4319" s="73">
        <v>4427568</v>
      </c>
      <c r="G4319" s="72" t="s">
        <v>16</v>
      </c>
      <c r="H4319" s="72" t="s">
        <v>17</v>
      </c>
      <c r="I4319" s="72" t="s">
        <v>18</v>
      </c>
      <c r="J4319" s="72" t="s">
        <v>19</v>
      </c>
      <c r="K4319" s="72" t="s">
        <v>25</v>
      </c>
      <c r="L4319" s="72" t="s">
        <v>180</v>
      </c>
      <c r="M4319" s="72" t="s">
        <v>112</v>
      </c>
    </row>
    <row r="4320" spans="2:13" x14ac:dyDescent="0.25">
      <c r="B4320" s="72" t="s">
        <v>12</v>
      </c>
      <c r="C4320" s="72" t="s">
        <v>13</v>
      </c>
      <c r="D4320" s="72" t="s">
        <v>14</v>
      </c>
      <c r="E4320" s="72" t="s">
        <v>39</v>
      </c>
      <c r="F4320" s="73">
        <v>-2445</v>
      </c>
      <c r="G4320" s="72" t="s">
        <v>16</v>
      </c>
      <c r="H4320" s="72" t="s">
        <v>24</v>
      </c>
      <c r="I4320" s="72" t="s">
        <v>48</v>
      </c>
      <c r="J4320" s="72" t="s">
        <v>19</v>
      </c>
      <c r="K4320" s="72" t="s">
        <v>25</v>
      </c>
      <c r="L4320" s="72" t="s">
        <v>388</v>
      </c>
      <c r="M4320" s="72"/>
    </row>
    <row r="4321" spans="2:13" x14ac:dyDescent="0.25">
      <c r="B4321" s="72" t="s">
        <v>12</v>
      </c>
      <c r="C4321" s="72" t="s">
        <v>13</v>
      </c>
      <c r="D4321" s="72" t="s">
        <v>14</v>
      </c>
      <c r="E4321" s="72" t="s">
        <v>132</v>
      </c>
      <c r="F4321" s="73">
        <v>683142</v>
      </c>
      <c r="G4321" s="72" t="s">
        <v>16</v>
      </c>
      <c r="H4321" s="72" t="s">
        <v>24</v>
      </c>
      <c r="I4321" s="72" t="s">
        <v>18</v>
      </c>
      <c r="J4321" s="72" t="s">
        <v>19</v>
      </c>
      <c r="K4321" s="72" t="s">
        <v>37</v>
      </c>
      <c r="L4321" s="72" t="s">
        <v>491</v>
      </c>
      <c r="M4321" s="72" t="s">
        <v>67</v>
      </c>
    </row>
    <row r="4322" spans="2:13" x14ac:dyDescent="0.25">
      <c r="B4322" s="72" t="s">
        <v>12</v>
      </c>
      <c r="C4322" s="72" t="s">
        <v>13</v>
      </c>
      <c r="D4322" s="72" t="s">
        <v>14</v>
      </c>
      <c r="E4322" s="72" t="s">
        <v>146</v>
      </c>
      <c r="F4322" s="73">
        <v>-32100</v>
      </c>
      <c r="G4322" s="72" t="s">
        <v>16</v>
      </c>
      <c r="H4322" s="72" t="s">
        <v>24</v>
      </c>
      <c r="I4322" s="72" t="s">
        <v>18</v>
      </c>
      <c r="J4322" s="72" t="s">
        <v>19</v>
      </c>
      <c r="K4322" s="72" t="s">
        <v>99</v>
      </c>
      <c r="L4322" s="72" t="s">
        <v>490</v>
      </c>
      <c r="M4322" s="72"/>
    </row>
    <row r="4323" spans="2:13" x14ac:dyDescent="0.25">
      <c r="B4323" s="72" t="s">
        <v>12</v>
      </c>
      <c r="C4323" s="72" t="s">
        <v>13</v>
      </c>
      <c r="D4323" s="72" t="s">
        <v>14</v>
      </c>
      <c r="E4323" s="72" t="s">
        <v>144</v>
      </c>
      <c r="F4323" s="73">
        <v>803608</v>
      </c>
      <c r="G4323" s="72" t="s">
        <v>16</v>
      </c>
      <c r="H4323" s="72" t="s">
        <v>24</v>
      </c>
      <c r="I4323" s="72" t="s">
        <v>18</v>
      </c>
      <c r="J4323" s="72" t="s">
        <v>19</v>
      </c>
      <c r="K4323" s="72" t="s">
        <v>37</v>
      </c>
      <c r="L4323" s="72" t="s">
        <v>59</v>
      </c>
      <c r="M4323" s="72" t="s">
        <v>22</v>
      </c>
    </row>
    <row r="4324" spans="2:13" x14ac:dyDescent="0.25">
      <c r="B4324" s="72" t="s">
        <v>12</v>
      </c>
      <c r="C4324" s="72" t="s">
        <v>13</v>
      </c>
      <c r="D4324" s="72" t="s">
        <v>14</v>
      </c>
      <c r="E4324" s="72" t="s">
        <v>81</v>
      </c>
      <c r="F4324" s="73">
        <v>179792</v>
      </c>
      <c r="G4324" s="72" t="s">
        <v>16</v>
      </c>
      <c r="H4324" s="72" t="s">
        <v>24</v>
      </c>
      <c r="I4324" s="72" t="s">
        <v>18</v>
      </c>
      <c r="J4324" s="72" t="s">
        <v>19</v>
      </c>
      <c r="K4324" s="72" t="s">
        <v>37</v>
      </c>
      <c r="L4324" s="72" t="s">
        <v>324</v>
      </c>
      <c r="M4324" s="72" t="s">
        <v>47</v>
      </c>
    </row>
    <row r="4325" spans="2:13" x14ac:dyDescent="0.25">
      <c r="B4325" s="72" t="s">
        <v>12</v>
      </c>
      <c r="C4325" s="72" t="s">
        <v>13</v>
      </c>
      <c r="D4325" s="72" t="s">
        <v>14</v>
      </c>
      <c r="E4325" s="72" t="s">
        <v>68</v>
      </c>
      <c r="F4325" s="73">
        <v>-43</v>
      </c>
      <c r="G4325" s="72" t="s">
        <v>16</v>
      </c>
      <c r="H4325" s="72" t="s">
        <v>24</v>
      </c>
      <c r="I4325" s="72" t="s">
        <v>18</v>
      </c>
      <c r="J4325" s="72" t="s">
        <v>19</v>
      </c>
      <c r="K4325" s="72" t="s">
        <v>25</v>
      </c>
      <c r="L4325" s="72" t="s">
        <v>734</v>
      </c>
      <c r="M4325" s="72"/>
    </row>
    <row r="4326" spans="2:13" x14ac:dyDescent="0.25">
      <c r="B4326" s="72" t="s">
        <v>12</v>
      </c>
      <c r="C4326" s="72" t="s">
        <v>13</v>
      </c>
      <c r="D4326" s="72" t="s">
        <v>14</v>
      </c>
      <c r="E4326" s="72" t="s">
        <v>68</v>
      </c>
      <c r="F4326" s="73">
        <v>-538891</v>
      </c>
      <c r="G4326" s="72" t="s">
        <v>16</v>
      </c>
      <c r="H4326" s="72" t="s">
        <v>17</v>
      </c>
      <c r="I4326" s="72" t="s">
        <v>18</v>
      </c>
      <c r="J4326" s="72" t="s">
        <v>19</v>
      </c>
      <c r="K4326" s="72" t="s">
        <v>20</v>
      </c>
      <c r="L4326" s="72" t="s">
        <v>199</v>
      </c>
      <c r="M4326" s="72"/>
    </row>
    <row r="4327" spans="2:13" x14ac:dyDescent="0.25">
      <c r="B4327" s="72" t="s">
        <v>12</v>
      </c>
      <c r="C4327" s="72" t="s">
        <v>13</v>
      </c>
      <c r="D4327" s="72" t="s">
        <v>14</v>
      </c>
      <c r="E4327" s="72" t="s">
        <v>51</v>
      </c>
      <c r="F4327" s="73">
        <v>868</v>
      </c>
      <c r="G4327" s="72" t="s">
        <v>16</v>
      </c>
      <c r="H4327" s="72" t="s">
        <v>17</v>
      </c>
      <c r="I4327" s="72" t="s">
        <v>18</v>
      </c>
      <c r="J4327" s="72" t="s">
        <v>19</v>
      </c>
      <c r="K4327" s="72" t="s">
        <v>37</v>
      </c>
      <c r="L4327" s="72" t="s">
        <v>340</v>
      </c>
      <c r="M4327" s="72"/>
    </row>
    <row r="4328" spans="2:13" x14ac:dyDescent="0.25">
      <c r="B4328" s="72" t="s">
        <v>12</v>
      </c>
      <c r="C4328" s="72" t="s">
        <v>13</v>
      </c>
      <c r="D4328" s="72" t="s">
        <v>14</v>
      </c>
      <c r="E4328" s="72" t="s">
        <v>94</v>
      </c>
      <c r="F4328" s="73">
        <v>481</v>
      </c>
      <c r="G4328" s="72" t="s">
        <v>269</v>
      </c>
      <c r="H4328" s="72" t="s">
        <v>24</v>
      </c>
      <c r="I4328" s="72" t="s">
        <v>18</v>
      </c>
      <c r="J4328" s="72" t="s">
        <v>634</v>
      </c>
      <c r="K4328" s="72" t="s">
        <v>99</v>
      </c>
      <c r="L4328" s="72" t="s">
        <v>366</v>
      </c>
      <c r="M4328" s="72"/>
    </row>
    <row r="4329" spans="2:13" x14ac:dyDescent="0.25">
      <c r="B4329" s="72" t="s">
        <v>12</v>
      </c>
      <c r="C4329" s="72" t="s">
        <v>13</v>
      </c>
      <c r="D4329" s="72" t="s">
        <v>14</v>
      </c>
      <c r="E4329" s="72" t="s">
        <v>83</v>
      </c>
      <c r="F4329" s="73">
        <v>1704</v>
      </c>
      <c r="G4329" s="72" t="s">
        <v>16</v>
      </c>
      <c r="H4329" s="72" t="s">
        <v>24</v>
      </c>
      <c r="I4329" s="72" t="s">
        <v>48</v>
      </c>
      <c r="J4329" s="72" t="s">
        <v>19</v>
      </c>
      <c r="K4329" s="72" t="s">
        <v>37</v>
      </c>
      <c r="L4329" s="72" t="s">
        <v>92</v>
      </c>
      <c r="M4329" s="72"/>
    </row>
    <row r="4330" spans="2:13" x14ac:dyDescent="0.25">
      <c r="B4330" s="72" t="s">
        <v>12</v>
      </c>
      <c r="C4330" s="72" t="s">
        <v>13</v>
      </c>
      <c r="D4330" s="72" t="s">
        <v>14</v>
      </c>
      <c r="E4330" s="72" t="s">
        <v>353</v>
      </c>
      <c r="F4330" s="73">
        <v>75924</v>
      </c>
      <c r="G4330" s="72" t="s">
        <v>16</v>
      </c>
      <c r="H4330" s="72" t="s">
        <v>24</v>
      </c>
      <c r="I4330" s="72" t="s">
        <v>18</v>
      </c>
      <c r="J4330" s="72" t="s">
        <v>19</v>
      </c>
      <c r="K4330" s="72" t="s">
        <v>63</v>
      </c>
      <c r="L4330" s="72" t="s">
        <v>135</v>
      </c>
      <c r="M4330" s="72" t="s">
        <v>67</v>
      </c>
    </row>
    <row r="4331" spans="2:13" x14ac:dyDescent="0.25">
      <c r="B4331" s="72" t="s">
        <v>12</v>
      </c>
      <c r="C4331" s="72" t="s">
        <v>13</v>
      </c>
      <c r="D4331" s="72" t="s">
        <v>14</v>
      </c>
      <c r="E4331" s="72" t="s">
        <v>85</v>
      </c>
      <c r="F4331" s="73">
        <v>1853541</v>
      </c>
      <c r="G4331" s="72" t="s">
        <v>16</v>
      </c>
      <c r="H4331" s="72" t="s">
        <v>24</v>
      </c>
      <c r="I4331" s="72" t="s">
        <v>18</v>
      </c>
      <c r="J4331" s="72" t="s">
        <v>19</v>
      </c>
      <c r="K4331" s="72" t="s">
        <v>49</v>
      </c>
      <c r="L4331" s="72" t="s">
        <v>105</v>
      </c>
      <c r="M4331" s="72"/>
    </row>
    <row r="4332" spans="2:13" x14ac:dyDescent="0.25">
      <c r="B4332" s="72" t="s">
        <v>12</v>
      </c>
      <c r="C4332" s="72" t="s">
        <v>13</v>
      </c>
      <c r="D4332" s="72" t="s">
        <v>14</v>
      </c>
      <c r="E4332" s="72" t="s">
        <v>187</v>
      </c>
      <c r="F4332" s="73">
        <v>30400680</v>
      </c>
      <c r="G4332" s="72" t="s">
        <v>16</v>
      </c>
      <c r="H4332" s="72" t="s">
        <v>24</v>
      </c>
      <c r="I4332" s="72" t="s">
        <v>18</v>
      </c>
      <c r="J4332" s="72" t="s">
        <v>19</v>
      </c>
      <c r="K4332" s="72" t="s">
        <v>25</v>
      </c>
      <c r="L4332" s="72" t="s">
        <v>723</v>
      </c>
      <c r="M4332" s="72" t="s">
        <v>112</v>
      </c>
    </row>
    <row r="4333" spans="2:13" x14ac:dyDescent="0.25">
      <c r="B4333" s="72" t="s">
        <v>12</v>
      </c>
      <c r="C4333" s="72" t="s">
        <v>13</v>
      </c>
      <c r="D4333" s="72" t="s">
        <v>14</v>
      </c>
      <c r="E4333" s="72" t="s">
        <v>152</v>
      </c>
      <c r="F4333" s="73">
        <v>-1220</v>
      </c>
      <c r="G4333" s="72" t="s">
        <v>16</v>
      </c>
      <c r="H4333" s="72" t="s">
        <v>17</v>
      </c>
      <c r="I4333" s="72" t="s">
        <v>18</v>
      </c>
      <c r="J4333" s="72" t="s">
        <v>19</v>
      </c>
      <c r="K4333" s="72" t="s">
        <v>25</v>
      </c>
      <c r="L4333" s="72" t="s">
        <v>525</v>
      </c>
      <c r="M4333" s="72"/>
    </row>
    <row r="4334" spans="2:13" x14ac:dyDescent="0.25">
      <c r="B4334" s="72" t="s">
        <v>12</v>
      </c>
      <c r="C4334" s="72" t="s">
        <v>13</v>
      </c>
      <c r="D4334" s="72" t="s">
        <v>14</v>
      </c>
      <c r="E4334" s="72" t="s">
        <v>79</v>
      </c>
      <c r="F4334" s="73">
        <v>-9172</v>
      </c>
      <c r="G4334" s="72" t="s">
        <v>16</v>
      </c>
      <c r="H4334" s="72" t="s">
        <v>24</v>
      </c>
      <c r="I4334" s="72" t="s">
        <v>18</v>
      </c>
      <c r="J4334" s="72" t="s">
        <v>19</v>
      </c>
      <c r="K4334" s="72" t="s">
        <v>25</v>
      </c>
      <c r="L4334" s="72" t="s">
        <v>574</v>
      </c>
      <c r="M4334" s="72"/>
    </row>
    <row r="4335" spans="2:13" x14ac:dyDescent="0.25">
      <c r="B4335" s="72" t="s">
        <v>12</v>
      </c>
      <c r="C4335" s="72" t="s">
        <v>13</v>
      </c>
      <c r="D4335" s="72" t="s">
        <v>14</v>
      </c>
      <c r="E4335" s="72" t="s">
        <v>132</v>
      </c>
      <c r="F4335" s="73">
        <v>15225</v>
      </c>
      <c r="G4335" s="72" t="s">
        <v>16</v>
      </c>
      <c r="H4335" s="72" t="s">
        <v>17</v>
      </c>
      <c r="I4335" s="72" t="s">
        <v>18</v>
      </c>
      <c r="J4335" s="72" t="s">
        <v>19</v>
      </c>
      <c r="K4335" s="72" t="s">
        <v>25</v>
      </c>
      <c r="L4335" s="72" t="s">
        <v>433</v>
      </c>
      <c r="M4335" s="72" t="s">
        <v>133</v>
      </c>
    </row>
    <row r="4336" spans="2:13" x14ac:dyDescent="0.25">
      <c r="B4336" s="72" t="s">
        <v>12</v>
      </c>
      <c r="C4336" s="72" t="s">
        <v>13</v>
      </c>
      <c r="D4336" s="72" t="s">
        <v>14</v>
      </c>
      <c r="E4336" s="72" t="s">
        <v>55</v>
      </c>
      <c r="F4336" s="73">
        <v>13559609</v>
      </c>
      <c r="G4336" s="72" t="s">
        <v>16</v>
      </c>
      <c r="H4336" s="72" t="s">
        <v>24</v>
      </c>
      <c r="I4336" s="72" t="s">
        <v>18</v>
      </c>
      <c r="J4336" s="72" t="s">
        <v>19</v>
      </c>
      <c r="K4336" s="72" t="s">
        <v>37</v>
      </c>
      <c r="L4336" s="72" t="s">
        <v>213</v>
      </c>
      <c r="M4336" s="72" t="s">
        <v>57</v>
      </c>
    </row>
    <row r="4337" spans="2:13" x14ac:dyDescent="0.25">
      <c r="B4337" s="72" t="s">
        <v>12</v>
      </c>
      <c r="C4337" s="72" t="s">
        <v>13</v>
      </c>
      <c r="D4337" s="72" t="s">
        <v>14</v>
      </c>
      <c r="E4337" s="72" t="s">
        <v>45</v>
      </c>
      <c r="F4337" s="73">
        <v>71974</v>
      </c>
      <c r="G4337" s="72" t="s">
        <v>16</v>
      </c>
      <c r="H4337" s="72" t="s">
        <v>17</v>
      </c>
      <c r="I4337" s="72" t="s">
        <v>18</v>
      </c>
      <c r="J4337" s="72" t="s">
        <v>19</v>
      </c>
      <c r="K4337" s="72" t="s">
        <v>37</v>
      </c>
      <c r="L4337" s="72" t="s">
        <v>38</v>
      </c>
      <c r="M4337" s="72" t="s">
        <v>35</v>
      </c>
    </row>
    <row r="4338" spans="2:13" x14ac:dyDescent="0.25">
      <c r="B4338" s="72" t="s">
        <v>12</v>
      </c>
      <c r="C4338" s="72" t="s">
        <v>13</v>
      </c>
      <c r="D4338" s="72" t="s">
        <v>14</v>
      </c>
      <c r="E4338" s="72" t="s">
        <v>36</v>
      </c>
      <c r="F4338" s="73">
        <v>554693</v>
      </c>
      <c r="G4338" s="72" t="s">
        <v>16</v>
      </c>
      <c r="H4338" s="72" t="s">
        <v>17</v>
      </c>
      <c r="I4338" s="72" t="s">
        <v>18</v>
      </c>
      <c r="J4338" s="72" t="s">
        <v>19</v>
      </c>
      <c r="K4338" s="72" t="s">
        <v>20</v>
      </c>
      <c r="L4338" s="72" t="s">
        <v>529</v>
      </c>
      <c r="M4338" s="72" t="s">
        <v>29</v>
      </c>
    </row>
    <row r="4339" spans="2:13" x14ac:dyDescent="0.25">
      <c r="B4339" s="72" t="s">
        <v>12</v>
      </c>
      <c r="C4339" s="72" t="s">
        <v>13</v>
      </c>
      <c r="D4339" s="72" t="s">
        <v>14</v>
      </c>
      <c r="E4339" s="72" t="s">
        <v>256</v>
      </c>
      <c r="F4339" s="73">
        <v>-10953</v>
      </c>
      <c r="G4339" s="72" t="s">
        <v>16</v>
      </c>
      <c r="H4339" s="72" t="s">
        <v>24</v>
      </c>
      <c r="I4339" s="72" t="s">
        <v>18</v>
      </c>
      <c r="J4339" s="72" t="s">
        <v>19</v>
      </c>
      <c r="K4339" s="72" t="s">
        <v>37</v>
      </c>
      <c r="L4339" s="72" t="s">
        <v>551</v>
      </c>
      <c r="M4339" s="72"/>
    </row>
    <row r="4340" spans="2:13" x14ac:dyDescent="0.25">
      <c r="B4340" s="72" t="s">
        <v>12</v>
      </c>
      <c r="C4340" s="72" t="s">
        <v>13</v>
      </c>
      <c r="D4340" s="72" t="s">
        <v>14</v>
      </c>
      <c r="E4340" s="72" t="s">
        <v>33</v>
      </c>
      <c r="F4340" s="73">
        <v>5684</v>
      </c>
      <c r="G4340" s="72" t="s">
        <v>16</v>
      </c>
      <c r="H4340" s="72" t="s">
        <v>24</v>
      </c>
      <c r="I4340" s="72" t="s">
        <v>18</v>
      </c>
      <c r="J4340" s="72" t="s">
        <v>19</v>
      </c>
      <c r="K4340" s="72" t="s">
        <v>43</v>
      </c>
      <c r="L4340" s="72" t="s">
        <v>189</v>
      </c>
      <c r="M4340" s="72" t="s">
        <v>302</v>
      </c>
    </row>
    <row r="4341" spans="2:13" x14ac:dyDescent="0.25">
      <c r="B4341" s="72" t="s">
        <v>12</v>
      </c>
      <c r="C4341" s="72" t="s">
        <v>13</v>
      </c>
      <c r="D4341" s="72" t="s">
        <v>14</v>
      </c>
      <c r="E4341" s="72" t="s">
        <v>316</v>
      </c>
      <c r="F4341" s="73">
        <v>2898824</v>
      </c>
      <c r="G4341" s="72" t="s">
        <v>16</v>
      </c>
      <c r="H4341" s="72" t="s">
        <v>24</v>
      </c>
      <c r="I4341" s="72" t="s">
        <v>18</v>
      </c>
      <c r="J4341" s="72" t="s">
        <v>19</v>
      </c>
      <c r="K4341" s="72" t="s">
        <v>130</v>
      </c>
      <c r="L4341" s="72" t="s">
        <v>606</v>
      </c>
      <c r="M4341" s="72" t="s">
        <v>741</v>
      </c>
    </row>
    <row r="4342" spans="2:13" x14ac:dyDescent="0.25">
      <c r="B4342" s="72" t="s">
        <v>12</v>
      </c>
      <c r="C4342" s="72" t="s">
        <v>13</v>
      </c>
      <c r="D4342" s="72" t="s">
        <v>14</v>
      </c>
      <c r="E4342" s="72" t="s">
        <v>51</v>
      </c>
      <c r="F4342" s="73">
        <v>8</v>
      </c>
      <c r="G4342" s="72" t="s">
        <v>16</v>
      </c>
      <c r="H4342" s="72" t="s">
        <v>17</v>
      </c>
      <c r="I4342" s="72" t="s">
        <v>18</v>
      </c>
      <c r="J4342" s="72" t="s">
        <v>227</v>
      </c>
      <c r="K4342" s="72" t="s">
        <v>25</v>
      </c>
      <c r="L4342" s="72" t="s">
        <v>104</v>
      </c>
      <c r="M4342" s="72"/>
    </row>
    <row r="4343" spans="2:13" x14ac:dyDescent="0.25">
      <c r="B4343" s="72" t="s">
        <v>12</v>
      </c>
      <c r="C4343" s="72" t="s">
        <v>13</v>
      </c>
      <c r="D4343" s="72" t="s">
        <v>14</v>
      </c>
      <c r="E4343" s="72" t="s">
        <v>81</v>
      </c>
      <c r="F4343" s="73">
        <v>332630</v>
      </c>
      <c r="G4343" s="72" t="s">
        <v>16</v>
      </c>
      <c r="H4343" s="72" t="s">
        <v>24</v>
      </c>
      <c r="I4343" s="72" t="s">
        <v>18</v>
      </c>
      <c r="J4343" s="72" t="s">
        <v>19</v>
      </c>
      <c r="K4343" s="72" t="s">
        <v>25</v>
      </c>
      <c r="L4343" s="72" t="s">
        <v>365</v>
      </c>
      <c r="M4343" s="72" t="s">
        <v>29</v>
      </c>
    </row>
    <row r="4344" spans="2:13" x14ac:dyDescent="0.25">
      <c r="B4344" s="72" t="s">
        <v>12</v>
      </c>
      <c r="C4344" s="72" t="s">
        <v>13</v>
      </c>
      <c r="D4344" s="72" t="s">
        <v>14</v>
      </c>
      <c r="E4344" s="72" t="s">
        <v>81</v>
      </c>
      <c r="F4344" s="73">
        <v>1575978</v>
      </c>
      <c r="G4344" s="72" t="s">
        <v>16</v>
      </c>
      <c r="H4344" s="72" t="s">
        <v>24</v>
      </c>
      <c r="I4344" s="72" t="s">
        <v>18</v>
      </c>
      <c r="J4344" s="72" t="s">
        <v>19</v>
      </c>
      <c r="K4344" s="72" t="s">
        <v>37</v>
      </c>
      <c r="L4344" s="72" t="s">
        <v>177</v>
      </c>
      <c r="M4344" s="72" t="s">
        <v>47</v>
      </c>
    </row>
    <row r="4345" spans="2:13" x14ac:dyDescent="0.25">
      <c r="B4345" s="72" t="s">
        <v>12</v>
      </c>
      <c r="C4345" s="72" t="s">
        <v>13</v>
      </c>
      <c r="D4345" s="72" t="s">
        <v>14</v>
      </c>
      <c r="E4345" s="72" t="s">
        <v>41</v>
      </c>
      <c r="F4345" s="73">
        <v>-1007</v>
      </c>
      <c r="G4345" s="72" t="s">
        <v>16</v>
      </c>
      <c r="H4345" s="72" t="s">
        <v>24</v>
      </c>
      <c r="I4345" s="72" t="s">
        <v>18</v>
      </c>
      <c r="J4345" s="72" t="s">
        <v>19</v>
      </c>
      <c r="K4345" s="72" t="s">
        <v>37</v>
      </c>
      <c r="L4345" s="72" t="s">
        <v>509</v>
      </c>
      <c r="M4345" s="72"/>
    </row>
    <row r="4346" spans="2:13" x14ac:dyDescent="0.25">
      <c r="B4346" s="72" t="s">
        <v>12</v>
      </c>
      <c r="C4346" s="72" t="s">
        <v>13</v>
      </c>
      <c r="D4346" s="72" t="s">
        <v>14</v>
      </c>
      <c r="E4346" s="72" t="s">
        <v>83</v>
      </c>
      <c r="F4346" s="73">
        <v>1774635</v>
      </c>
      <c r="G4346" s="72" t="s">
        <v>16</v>
      </c>
      <c r="H4346" s="72" t="s">
        <v>24</v>
      </c>
      <c r="I4346" s="72" t="s">
        <v>18</v>
      </c>
      <c r="J4346" s="72" t="s">
        <v>19</v>
      </c>
      <c r="K4346" s="72" t="s">
        <v>49</v>
      </c>
      <c r="L4346" s="72" t="s">
        <v>73</v>
      </c>
      <c r="M4346" s="72"/>
    </row>
    <row r="4347" spans="2:13" x14ac:dyDescent="0.25">
      <c r="B4347" s="72" t="s">
        <v>12</v>
      </c>
      <c r="C4347" s="72" t="s">
        <v>13</v>
      </c>
      <c r="D4347" s="72" t="s">
        <v>14</v>
      </c>
      <c r="E4347" s="72" t="s">
        <v>123</v>
      </c>
      <c r="F4347" s="73">
        <v>-138</v>
      </c>
      <c r="G4347" s="72" t="s">
        <v>16</v>
      </c>
      <c r="H4347" s="72" t="s">
        <v>17</v>
      </c>
      <c r="I4347" s="72" t="s">
        <v>18</v>
      </c>
      <c r="J4347" s="72" t="s">
        <v>19</v>
      </c>
      <c r="K4347" s="72" t="s">
        <v>25</v>
      </c>
      <c r="L4347" s="72" t="s">
        <v>370</v>
      </c>
      <c r="M4347" s="72"/>
    </row>
    <row r="4348" spans="2:13" x14ac:dyDescent="0.25">
      <c r="B4348" s="72" t="s">
        <v>12</v>
      </c>
      <c r="C4348" s="72" t="s">
        <v>13</v>
      </c>
      <c r="D4348" s="72" t="s">
        <v>14</v>
      </c>
      <c r="E4348" s="72" t="s">
        <v>94</v>
      </c>
      <c r="F4348" s="73">
        <v>104486</v>
      </c>
      <c r="G4348" s="72" t="s">
        <v>16</v>
      </c>
      <c r="H4348" s="72" t="s">
        <v>24</v>
      </c>
      <c r="I4348" s="72" t="s">
        <v>18</v>
      </c>
      <c r="J4348" s="72" t="s">
        <v>19</v>
      </c>
      <c r="K4348" s="72" t="s">
        <v>99</v>
      </c>
      <c r="L4348" s="72" t="s">
        <v>373</v>
      </c>
      <c r="M4348" s="72"/>
    </row>
    <row r="4349" spans="2:13" x14ac:dyDescent="0.25">
      <c r="B4349" s="72" t="s">
        <v>12</v>
      </c>
      <c r="C4349" s="72" t="s">
        <v>13</v>
      </c>
      <c r="D4349" s="72" t="s">
        <v>14</v>
      </c>
      <c r="E4349" s="72" t="s">
        <v>15</v>
      </c>
      <c r="F4349" s="73">
        <v>14503692</v>
      </c>
      <c r="G4349" s="72" t="s">
        <v>16</v>
      </c>
      <c r="H4349" s="72" t="s">
        <v>24</v>
      </c>
      <c r="I4349" s="72" t="s">
        <v>18</v>
      </c>
      <c r="J4349" s="72" t="s">
        <v>19</v>
      </c>
      <c r="K4349" s="72" t="s">
        <v>96</v>
      </c>
      <c r="L4349" s="72" t="s">
        <v>206</v>
      </c>
      <c r="M4349" s="72" t="s">
        <v>22</v>
      </c>
    </row>
    <row r="4350" spans="2:13" x14ac:dyDescent="0.25">
      <c r="B4350" s="72" t="s">
        <v>12</v>
      </c>
      <c r="C4350" s="72" t="s">
        <v>13</v>
      </c>
      <c r="D4350" s="72" t="s">
        <v>14</v>
      </c>
      <c r="E4350" s="72" t="s">
        <v>152</v>
      </c>
      <c r="F4350" s="73">
        <v>-475</v>
      </c>
      <c r="G4350" s="72" t="s">
        <v>16</v>
      </c>
      <c r="H4350" s="72" t="s">
        <v>24</v>
      </c>
      <c r="I4350" s="72" t="s">
        <v>18</v>
      </c>
      <c r="J4350" s="72" t="s">
        <v>19</v>
      </c>
      <c r="K4350" s="72" t="s">
        <v>25</v>
      </c>
      <c r="L4350" s="72" t="s">
        <v>234</v>
      </c>
      <c r="M4350" s="72"/>
    </row>
    <row r="4351" spans="2:13" x14ac:dyDescent="0.25">
      <c r="B4351" s="72" t="s">
        <v>12</v>
      </c>
      <c r="C4351" s="72" t="s">
        <v>13</v>
      </c>
      <c r="D4351" s="72" t="s">
        <v>14</v>
      </c>
      <c r="E4351" s="72" t="s">
        <v>41</v>
      </c>
      <c r="F4351" s="73">
        <v>-697</v>
      </c>
      <c r="G4351" s="72" t="s">
        <v>16</v>
      </c>
      <c r="H4351" s="72" t="s">
        <v>24</v>
      </c>
      <c r="I4351" s="72" t="s">
        <v>18</v>
      </c>
      <c r="J4351" s="72" t="s">
        <v>19</v>
      </c>
      <c r="K4351" s="72" t="s">
        <v>117</v>
      </c>
      <c r="L4351" s="72" t="s">
        <v>520</v>
      </c>
      <c r="M4351" s="72"/>
    </row>
    <row r="4352" spans="2:13" x14ac:dyDescent="0.25">
      <c r="B4352" s="72" t="s">
        <v>12</v>
      </c>
      <c r="C4352" s="72" t="s">
        <v>13</v>
      </c>
      <c r="D4352" s="72" t="s">
        <v>14</v>
      </c>
      <c r="E4352" s="72" t="s">
        <v>83</v>
      </c>
      <c r="F4352" s="73">
        <v>414394</v>
      </c>
      <c r="G4352" s="72" t="s">
        <v>16</v>
      </c>
      <c r="H4352" s="72" t="s">
        <v>24</v>
      </c>
      <c r="I4352" s="72" t="s">
        <v>18</v>
      </c>
      <c r="J4352" s="72" t="s">
        <v>19</v>
      </c>
      <c r="K4352" s="72" t="s">
        <v>96</v>
      </c>
      <c r="L4352" s="72" t="s">
        <v>460</v>
      </c>
      <c r="M4352" s="72"/>
    </row>
    <row r="4353" spans="2:13" x14ac:dyDescent="0.25">
      <c r="B4353" s="72" t="s">
        <v>12</v>
      </c>
      <c r="C4353" s="72" t="s">
        <v>13</v>
      </c>
      <c r="D4353" s="72" t="s">
        <v>14</v>
      </c>
      <c r="E4353" s="72" t="s">
        <v>39</v>
      </c>
      <c r="F4353" s="73">
        <v>-228454</v>
      </c>
      <c r="G4353" s="72" t="s">
        <v>16</v>
      </c>
      <c r="H4353" s="72" t="s">
        <v>24</v>
      </c>
      <c r="I4353" s="72" t="s">
        <v>18</v>
      </c>
      <c r="J4353" s="72" t="s">
        <v>19</v>
      </c>
      <c r="K4353" s="72" t="s">
        <v>49</v>
      </c>
      <c r="L4353" s="72" t="s">
        <v>209</v>
      </c>
      <c r="M4353" s="72"/>
    </row>
    <row r="4354" spans="2:13" x14ac:dyDescent="0.25">
      <c r="B4354" s="72" t="s">
        <v>12</v>
      </c>
      <c r="C4354" s="72" t="s">
        <v>13</v>
      </c>
      <c r="D4354" s="72" t="s">
        <v>14</v>
      </c>
      <c r="E4354" s="72" t="s">
        <v>41</v>
      </c>
      <c r="F4354" s="73">
        <v>-1187</v>
      </c>
      <c r="G4354" s="72" t="s">
        <v>16</v>
      </c>
      <c r="H4354" s="72" t="s">
        <v>24</v>
      </c>
      <c r="I4354" s="72" t="s">
        <v>18</v>
      </c>
      <c r="J4354" s="72" t="s">
        <v>19</v>
      </c>
      <c r="K4354" s="72" t="s">
        <v>43</v>
      </c>
      <c r="L4354" s="72" t="s">
        <v>472</v>
      </c>
      <c r="M4354" s="72"/>
    </row>
    <row r="4355" spans="2:13" x14ac:dyDescent="0.25">
      <c r="B4355" s="72" t="s">
        <v>12</v>
      </c>
      <c r="C4355" s="72" t="s">
        <v>13</v>
      </c>
      <c r="D4355" s="72" t="s">
        <v>14</v>
      </c>
      <c r="E4355" s="72" t="s">
        <v>746</v>
      </c>
      <c r="F4355" s="73">
        <v>-42984</v>
      </c>
      <c r="G4355" s="72" t="s">
        <v>269</v>
      </c>
      <c r="H4355" s="72" t="s">
        <v>24</v>
      </c>
      <c r="I4355" s="72" t="s">
        <v>18</v>
      </c>
      <c r="J4355" s="72" t="s">
        <v>19</v>
      </c>
      <c r="K4355" s="72"/>
      <c r="L4355" s="72"/>
      <c r="M4355" s="72"/>
    </row>
    <row r="4356" spans="2:13" x14ac:dyDescent="0.25">
      <c r="B4356" s="72" t="s">
        <v>12</v>
      </c>
      <c r="C4356" s="72" t="s">
        <v>13</v>
      </c>
      <c r="D4356" s="72" t="s">
        <v>14</v>
      </c>
      <c r="E4356" s="72" t="s">
        <v>51</v>
      </c>
      <c r="F4356" s="73">
        <v>101788</v>
      </c>
      <c r="G4356" s="72" t="s">
        <v>16</v>
      </c>
      <c r="H4356" s="72" t="s">
        <v>24</v>
      </c>
      <c r="I4356" s="72" t="s">
        <v>18</v>
      </c>
      <c r="J4356" s="72" t="s">
        <v>19</v>
      </c>
      <c r="K4356" s="72" t="s">
        <v>37</v>
      </c>
      <c r="L4356" s="72" t="s">
        <v>658</v>
      </c>
      <c r="M4356" s="72"/>
    </row>
    <row r="4357" spans="2:13" x14ac:dyDescent="0.25">
      <c r="B4357" s="72" t="s">
        <v>12</v>
      </c>
      <c r="C4357" s="72" t="s">
        <v>13</v>
      </c>
      <c r="D4357" s="72" t="s">
        <v>14</v>
      </c>
      <c r="E4357" s="72" t="s">
        <v>55</v>
      </c>
      <c r="F4357" s="73">
        <v>258689</v>
      </c>
      <c r="G4357" s="72" t="s">
        <v>16</v>
      </c>
      <c r="H4357" s="72" t="s">
        <v>24</v>
      </c>
      <c r="I4357" s="72" t="s">
        <v>18</v>
      </c>
      <c r="J4357" s="72" t="s">
        <v>19</v>
      </c>
      <c r="K4357" s="72" t="s">
        <v>37</v>
      </c>
      <c r="L4357" s="72" t="s">
        <v>397</v>
      </c>
      <c r="M4357" s="72" t="s">
        <v>29</v>
      </c>
    </row>
    <row r="4358" spans="2:13" x14ac:dyDescent="0.25">
      <c r="B4358" s="72" t="s">
        <v>12</v>
      </c>
      <c r="C4358" s="72" t="s">
        <v>13</v>
      </c>
      <c r="D4358" s="72" t="s">
        <v>14</v>
      </c>
      <c r="E4358" s="72" t="s">
        <v>79</v>
      </c>
      <c r="F4358" s="73">
        <v>-2317</v>
      </c>
      <c r="G4358" s="72" t="s">
        <v>16</v>
      </c>
      <c r="H4358" s="72" t="s">
        <v>17</v>
      </c>
      <c r="I4358" s="72" t="s">
        <v>48</v>
      </c>
      <c r="J4358" s="72" t="s">
        <v>19</v>
      </c>
      <c r="K4358" s="72" t="s">
        <v>49</v>
      </c>
      <c r="L4358" s="72" t="s">
        <v>166</v>
      </c>
      <c r="M4358" s="72"/>
    </row>
    <row r="4359" spans="2:13" x14ac:dyDescent="0.25">
      <c r="B4359" s="72" t="s">
        <v>12</v>
      </c>
      <c r="C4359" s="72" t="s">
        <v>13</v>
      </c>
      <c r="D4359" s="72" t="s">
        <v>14</v>
      </c>
      <c r="E4359" s="72" t="s">
        <v>187</v>
      </c>
      <c r="F4359" s="73">
        <v>1004367</v>
      </c>
      <c r="G4359" s="72" t="s">
        <v>16</v>
      </c>
      <c r="H4359" s="72" t="s">
        <v>24</v>
      </c>
      <c r="I4359" s="72" t="s">
        <v>18</v>
      </c>
      <c r="J4359" s="72" t="s">
        <v>19</v>
      </c>
      <c r="K4359" s="72" t="s">
        <v>49</v>
      </c>
      <c r="L4359" s="72" t="s">
        <v>91</v>
      </c>
      <c r="M4359" s="72" t="s">
        <v>112</v>
      </c>
    </row>
    <row r="4360" spans="2:13" x14ac:dyDescent="0.25">
      <c r="B4360" s="72" t="s">
        <v>12</v>
      </c>
      <c r="C4360" s="72" t="s">
        <v>13</v>
      </c>
      <c r="D4360" s="72" t="s">
        <v>14</v>
      </c>
      <c r="E4360" s="72" t="s">
        <v>39</v>
      </c>
      <c r="F4360" s="73">
        <v>-21881</v>
      </c>
      <c r="G4360" s="72" t="s">
        <v>16</v>
      </c>
      <c r="H4360" s="72" t="s">
        <v>24</v>
      </c>
      <c r="I4360" s="72" t="s">
        <v>18</v>
      </c>
      <c r="J4360" s="72" t="s">
        <v>19</v>
      </c>
      <c r="K4360" s="72" t="s">
        <v>96</v>
      </c>
      <c r="L4360" s="72" t="s">
        <v>136</v>
      </c>
      <c r="M4360" s="72"/>
    </row>
    <row r="4361" spans="2:13" x14ac:dyDescent="0.25">
      <c r="B4361" s="72" t="s">
        <v>12</v>
      </c>
      <c r="C4361" s="72" t="s">
        <v>13</v>
      </c>
      <c r="D4361" s="72" t="s">
        <v>14</v>
      </c>
      <c r="E4361" s="72" t="s">
        <v>68</v>
      </c>
      <c r="F4361" s="73">
        <v>-631</v>
      </c>
      <c r="G4361" s="72" t="s">
        <v>16</v>
      </c>
      <c r="H4361" s="72" t="s">
        <v>24</v>
      </c>
      <c r="I4361" s="72" t="s">
        <v>18</v>
      </c>
      <c r="J4361" s="72" t="s">
        <v>19</v>
      </c>
      <c r="K4361" s="72" t="s">
        <v>185</v>
      </c>
      <c r="L4361" s="72" t="s">
        <v>309</v>
      </c>
      <c r="M4361" s="72"/>
    </row>
    <row r="4362" spans="2:13" x14ac:dyDescent="0.25">
      <c r="B4362" s="72" t="s">
        <v>12</v>
      </c>
      <c r="C4362" s="72" t="s">
        <v>13</v>
      </c>
      <c r="D4362" s="72" t="s">
        <v>14</v>
      </c>
      <c r="E4362" s="72" t="s">
        <v>23</v>
      </c>
      <c r="F4362" s="73">
        <v>-78433</v>
      </c>
      <c r="G4362" s="72" t="s">
        <v>16</v>
      </c>
      <c r="H4362" s="72" t="s">
        <v>24</v>
      </c>
      <c r="I4362" s="72" t="s">
        <v>18</v>
      </c>
      <c r="J4362" s="72" t="s">
        <v>19</v>
      </c>
      <c r="K4362" s="72" t="s">
        <v>37</v>
      </c>
      <c r="L4362" s="72" t="s">
        <v>280</v>
      </c>
      <c r="M4362" s="72"/>
    </row>
    <row r="4363" spans="2:13" x14ac:dyDescent="0.25">
      <c r="B4363" s="72" t="s">
        <v>12</v>
      </c>
      <c r="C4363" s="72" t="s">
        <v>13</v>
      </c>
      <c r="D4363" s="72" t="s">
        <v>14</v>
      </c>
      <c r="E4363" s="72" t="s">
        <v>15</v>
      </c>
      <c r="F4363" s="73">
        <v>78881</v>
      </c>
      <c r="G4363" s="72" t="s">
        <v>16</v>
      </c>
      <c r="H4363" s="72" t="s">
        <v>17</v>
      </c>
      <c r="I4363" s="72" t="s">
        <v>18</v>
      </c>
      <c r="J4363" s="72" t="s">
        <v>19</v>
      </c>
      <c r="K4363" s="72" t="s">
        <v>43</v>
      </c>
      <c r="L4363" s="72" t="s">
        <v>189</v>
      </c>
      <c r="M4363" s="72" t="s">
        <v>133</v>
      </c>
    </row>
    <row r="4364" spans="2:13" x14ac:dyDescent="0.25">
      <c r="B4364" s="72" t="s">
        <v>12</v>
      </c>
      <c r="C4364" s="72" t="s">
        <v>13</v>
      </c>
      <c r="D4364" s="72" t="s">
        <v>14</v>
      </c>
      <c r="E4364" s="72" t="s">
        <v>30</v>
      </c>
      <c r="F4364" s="73">
        <v>-1603</v>
      </c>
      <c r="G4364" s="72" t="s">
        <v>16</v>
      </c>
      <c r="H4364" s="72" t="s">
        <v>24</v>
      </c>
      <c r="I4364" s="72" t="s">
        <v>18</v>
      </c>
      <c r="J4364" s="72" t="s">
        <v>19</v>
      </c>
      <c r="K4364" s="72" t="s">
        <v>25</v>
      </c>
      <c r="L4364" s="72" t="s">
        <v>442</v>
      </c>
      <c r="M4364" s="72"/>
    </row>
    <row r="4365" spans="2:13" x14ac:dyDescent="0.25">
      <c r="B4365" s="72" t="s">
        <v>12</v>
      </c>
      <c r="C4365" s="72" t="s">
        <v>13</v>
      </c>
      <c r="D4365" s="72" t="s">
        <v>14</v>
      </c>
      <c r="E4365" s="72" t="s">
        <v>68</v>
      </c>
      <c r="F4365" s="73">
        <v>-393</v>
      </c>
      <c r="G4365" s="72" t="s">
        <v>16</v>
      </c>
      <c r="H4365" s="72" t="s">
        <v>24</v>
      </c>
      <c r="I4365" s="72" t="s">
        <v>48</v>
      </c>
      <c r="J4365" s="72" t="s">
        <v>19</v>
      </c>
      <c r="K4365" s="72" t="s">
        <v>37</v>
      </c>
      <c r="L4365" s="72" t="s">
        <v>182</v>
      </c>
      <c r="M4365" s="72"/>
    </row>
    <row r="4366" spans="2:13" x14ac:dyDescent="0.25">
      <c r="B4366" s="72" t="s">
        <v>12</v>
      </c>
      <c r="C4366" s="72" t="s">
        <v>13</v>
      </c>
      <c r="D4366" s="72" t="s">
        <v>14</v>
      </c>
      <c r="E4366" s="72" t="s">
        <v>65</v>
      </c>
      <c r="F4366" s="73">
        <v>31037</v>
      </c>
      <c r="G4366" s="72" t="s">
        <v>16</v>
      </c>
      <c r="H4366" s="72" t="s">
        <v>17</v>
      </c>
      <c r="I4366" s="72" t="s">
        <v>18</v>
      </c>
      <c r="J4366" s="72" t="s">
        <v>19</v>
      </c>
      <c r="K4366" s="72" t="s">
        <v>37</v>
      </c>
      <c r="L4366" s="72" t="s">
        <v>182</v>
      </c>
      <c r="M4366" s="72" t="s">
        <v>133</v>
      </c>
    </row>
    <row r="4367" spans="2:13" x14ac:dyDescent="0.25">
      <c r="B4367" s="72" t="s">
        <v>12</v>
      </c>
      <c r="C4367" s="72" t="s">
        <v>13</v>
      </c>
      <c r="D4367" s="72" t="s">
        <v>14</v>
      </c>
      <c r="E4367" s="72" t="s">
        <v>55</v>
      </c>
      <c r="F4367" s="73">
        <v>4300214</v>
      </c>
      <c r="G4367" s="72" t="s">
        <v>16</v>
      </c>
      <c r="H4367" s="72" t="s">
        <v>24</v>
      </c>
      <c r="I4367" s="72" t="s">
        <v>18</v>
      </c>
      <c r="J4367" s="72" t="s">
        <v>19</v>
      </c>
      <c r="K4367" s="72" t="s">
        <v>37</v>
      </c>
      <c r="L4367" s="72" t="s">
        <v>551</v>
      </c>
      <c r="M4367" s="72" t="s">
        <v>29</v>
      </c>
    </row>
    <row r="4368" spans="2:13" x14ac:dyDescent="0.25">
      <c r="B4368" s="72" t="s">
        <v>12</v>
      </c>
      <c r="C4368" s="72" t="s">
        <v>13</v>
      </c>
      <c r="D4368" s="72" t="s">
        <v>14</v>
      </c>
      <c r="E4368" s="72" t="s">
        <v>94</v>
      </c>
      <c r="F4368" s="73">
        <v>240</v>
      </c>
      <c r="G4368" s="72" t="s">
        <v>16</v>
      </c>
      <c r="H4368" s="72" t="s">
        <v>24</v>
      </c>
      <c r="I4368" s="72" t="s">
        <v>18</v>
      </c>
      <c r="J4368" s="72" t="s">
        <v>19</v>
      </c>
      <c r="K4368" s="72" t="s">
        <v>63</v>
      </c>
      <c r="L4368" s="72" t="s">
        <v>632</v>
      </c>
      <c r="M4368" s="72"/>
    </row>
    <row r="4369" spans="2:13" x14ac:dyDescent="0.25">
      <c r="B4369" s="72" t="s">
        <v>12</v>
      </c>
      <c r="C4369" s="72" t="s">
        <v>13</v>
      </c>
      <c r="D4369" s="72" t="s">
        <v>14</v>
      </c>
      <c r="E4369" s="72" t="s">
        <v>68</v>
      </c>
      <c r="F4369" s="73">
        <v>-323</v>
      </c>
      <c r="G4369" s="72" t="s">
        <v>16</v>
      </c>
      <c r="H4369" s="72" t="s">
        <v>24</v>
      </c>
      <c r="I4369" s="72" t="s">
        <v>48</v>
      </c>
      <c r="J4369" s="72" t="s">
        <v>19</v>
      </c>
      <c r="K4369" s="72" t="s">
        <v>43</v>
      </c>
      <c r="L4369" s="72" t="s">
        <v>472</v>
      </c>
      <c r="M4369" s="72"/>
    </row>
    <row r="4370" spans="2:13" x14ac:dyDescent="0.25">
      <c r="B4370" s="72" t="s">
        <v>12</v>
      </c>
      <c r="C4370" s="72" t="s">
        <v>13</v>
      </c>
      <c r="D4370" s="72" t="s">
        <v>14</v>
      </c>
      <c r="E4370" s="72" t="s">
        <v>258</v>
      </c>
      <c r="F4370" s="73">
        <v>71879</v>
      </c>
      <c r="G4370" s="72" t="s">
        <v>16</v>
      </c>
      <c r="H4370" s="72" t="s">
        <v>24</v>
      </c>
      <c r="I4370" s="72" t="s">
        <v>18</v>
      </c>
      <c r="J4370" s="72" t="s">
        <v>19</v>
      </c>
      <c r="K4370" s="72" t="s">
        <v>25</v>
      </c>
      <c r="L4370" s="72" t="s">
        <v>262</v>
      </c>
      <c r="M4370" s="72" t="s">
        <v>444</v>
      </c>
    </row>
    <row r="4371" spans="2:13" x14ac:dyDescent="0.25">
      <c r="B4371" s="72" t="s">
        <v>12</v>
      </c>
      <c r="C4371" s="72" t="s">
        <v>13</v>
      </c>
      <c r="D4371" s="72" t="s">
        <v>14</v>
      </c>
      <c r="E4371" s="72" t="s">
        <v>39</v>
      </c>
      <c r="F4371" s="73">
        <v>-403</v>
      </c>
      <c r="G4371" s="72" t="s">
        <v>16</v>
      </c>
      <c r="H4371" s="72" t="s">
        <v>24</v>
      </c>
      <c r="I4371" s="72" t="s">
        <v>18</v>
      </c>
      <c r="J4371" s="72" t="s">
        <v>19</v>
      </c>
      <c r="K4371" s="72" t="s">
        <v>25</v>
      </c>
      <c r="L4371" s="72" t="s">
        <v>477</v>
      </c>
      <c r="M4371" s="72"/>
    </row>
    <row r="4372" spans="2:13" x14ac:dyDescent="0.25">
      <c r="B4372" s="72" t="s">
        <v>12</v>
      </c>
      <c r="C4372" s="72" t="s">
        <v>13</v>
      </c>
      <c r="D4372" s="72" t="s">
        <v>14</v>
      </c>
      <c r="E4372" s="72" t="s">
        <v>27</v>
      </c>
      <c r="F4372" s="73">
        <v>7447</v>
      </c>
      <c r="G4372" s="72" t="s">
        <v>16</v>
      </c>
      <c r="H4372" s="72" t="s">
        <v>24</v>
      </c>
      <c r="I4372" s="72" t="s">
        <v>18</v>
      </c>
      <c r="J4372" s="72" t="s">
        <v>19</v>
      </c>
      <c r="K4372" s="72" t="s">
        <v>20</v>
      </c>
      <c r="L4372" s="72" t="s">
        <v>226</v>
      </c>
      <c r="M4372" s="72" t="s">
        <v>57</v>
      </c>
    </row>
    <row r="4373" spans="2:13" x14ac:dyDescent="0.25">
      <c r="B4373" s="72" t="s">
        <v>12</v>
      </c>
      <c r="C4373" s="72" t="s">
        <v>13</v>
      </c>
      <c r="D4373" s="72" t="s">
        <v>14</v>
      </c>
      <c r="E4373" s="72" t="s">
        <v>55</v>
      </c>
      <c r="F4373" s="73">
        <v>6734304</v>
      </c>
      <c r="G4373" s="72" t="s">
        <v>16</v>
      </c>
      <c r="H4373" s="72" t="s">
        <v>24</v>
      </c>
      <c r="I4373" s="72" t="s">
        <v>18</v>
      </c>
      <c r="J4373" s="72" t="s">
        <v>19</v>
      </c>
      <c r="K4373" s="72" t="s">
        <v>25</v>
      </c>
      <c r="L4373" s="72" t="s">
        <v>107</v>
      </c>
      <c r="M4373" s="72" t="s">
        <v>47</v>
      </c>
    </row>
    <row r="4374" spans="2:13" x14ac:dyDescent="0.25">
      <c r="B4374" s="72" t="s">
        <v>12</v>
      </c>
      <c r="C4374" s="72" t="s">
        <v>13</v>
      </c>
      <c r="D4374" s="72" t="s">
        <v>14</v>
      </c>
      <c r="E4374" s="72" t="s">
        <v>55</v>
      </c>
      <c r="F4374" s="73">
        <v>2665649</v>
      </c>
      <c r="G4374" s="72" t="s">
        <v>16</v>
      </c>
      <c r="H4374" s="72" t="s">
        <v>24</v>
      </c>
      <c r="I4374" s="72" t="s">
        <v>18</v>
      </c>
      <c r="J4374" s="72" t="s">
        <v>19</v>
      </c>
      <c r="K4374" s="72" t="s">
        <v>99</v>
      </c>
      <c r="L4374" s="72" t="s">
        <v>373</v>
      </c>
      <c r="M4374" s="72" t="s">
        <v>57</v>
      </c>
    </row>
    <row r="4375" spans="2:13" x14ac:dyDescent="0.25">
      <c r="B4375" s="72" t="s">
        <v>12</v>
      </c>
      <c r="C4375" s="72" t="s">
        <v>13</v>
      </c>
      <c r="D4375" s="72" t="s">
        <v>14</v>
      </c>
      <c r="E4375" s="72" t="s">
        <v>83</v>
      </c>
      <c r="F4375" s="73">
        <v>55831</v>
      </c>
      <c r="G4375" s="72" t="s">
        <v>16</v>
      </c>
      <c r="H4375" s="72" t="s">
        <v>24</v>
      </c>
      <c r="I4375" s="72" t="s">
        <v>18</v>
      </c>
      <c r="J4375" s="72" t="s">
        <v>19</v>
      </c>
      <c r="K4375" s="72" t="s">
        <v>25</v>
      </c>
      <c r="L4375" s="72" t="s">
        <v>669</v>
      </c>
      <c r="M4375" s="72"/>
    </row>
    <row r="4376" spans="2:13" x14ac:dyDescent="0.25">
      <c r="B4376" s="72" t="s">
        <v>12</v>
      </c>
      <c r="C4376" s="72" t="s">
        <v>13</v>
      </c>
      <c r="D4376" s="72" t="s">
        <v>14</v>
      </c>
      <c r="E4376" s="72" t="s">
        <v>353</v>
      </c>
      <c r="F4376" s="73">
        <v>30450</v>
      </c>
      <c r="G4376" s="72" t="s">
        <v>16</v>
      </c>
      <c r="H4376" s="72" t="s">
        <v>24</v>
      </c>
      <c r="I4376" s="72" t="s">
        <v>18</v>
      </c>
      <c r="J4376" s="72" t="s">
        <v>19</v>
      </c>
      <c r="K4376" s="72" t="s">
        <v>37</v>
      </c>
      <c r="L4376" s="72" t="s">
        <v>182</v>
      </c>
      <c r="M4376" s="72" t="s">
        <v>67</v>
      </c>
    </row>
    <row r="4377" spans="2:13" x14ac:dyDescent="0.25">
      <c r="B4377" s="72" t="s">
        <v>12</v>
      </c>
      <c r="C4377" s="72" t="s">
        <v>13</v>
      </c>
      <c r="D4377" s="72" t="s">
        <v>14</v>
      </c>
      <c r="E4377" s="72" t="s">
        <v>51</v>
      </c>
      <c r="F4377" s="73">
        <v>203</v>
      </c>
      <c r="G4377" s="72" t="s">
        <v>16</v>
      </c>
      <c r="H4377" s="72" t="s">
        <v>24</v>
      </c>
      <c r="I4377" s="72" t="s">
        <v>18</v>
      </c>
      <c r="J4377" s="72" t="s">
        <v>19</v>
      </c>
      <c r="K4377" s="72" t="s">
        <v>99</v>
      </c>
      <c r="L4377" s="72" t="s">
        <v>357</v>
      </c>
      <c r="M4377" s="72"/>
    </row>
    <row r="4378" spans="2:13" x14ac:dyDescent="0.25">
      <c r="B4378" s="72" t="s">
        <v>12</v>
      </c>
      <c r="C4378" s="72" t="s">
        <v>13</v>
      </c>
      <c r="D4378" s="72" t="s">
        <v>14</v>
      </c>
      <c r="E4378" s="72" t="s">
        <v>94</v>
      </c>
      <c r="F4378" s="73">
        <v>28687</v>
      </c>
      <c r="G4378" s="72" t="s">
        <v>16</v>
      </c>
      <c r="H4378" s="72" t="s">
        <v>17</v>
      </c>
      <c r="I4378" s="72" t="s">
        <v>18</v>
      </c>
      <c r="J4378" s="72" t="s">
        <v>19</v>
      </c>
      <c r="K4378" s="72" t="s">
        <v>25</v>
      </c>
      <c r="L4378" s="72" t="s">
        <v>411</v>
      </c>
      <c r="M4378" s="72"/>
    </row>
    <row r="4379" spans="2:13" x14ac:dyDescent="0.25">
      <c r="B4379" s="72" t="s">
        <v>12</v>
      </c>
      <c r="C4379" s="72" t="s">
        <v>13</v>
      </c>
      <c r="D4379" s="72" t="s">
        <v>14</v>
      </c>
      <c r="E4379" s="72" t="s">
        <v>55</v>
      </c>
      <c r="F4379" s="73">
        <v>744053</v>
      </c>
      <c r="G4379" s="72" t="s">
        <v>16</v>
      </c>
      <c r="H4379" s="72" t="s">
        <v>24</v>
      </c>
      <c r="I4379" s="72" t="s">
        <v>18</v>
      </c>
      <c r="J4379" s="72" t="s">
        <v>19</v>
      </c>
      <c r="K4379" s="72" t="s">
        <v>63</v>
      </c>
      <c r="L4379" s="72" t="s">
        <v>64</v>
      </c>
      <c r="M4379" s="72" t="s">
        <v>57</v>
      </c>
    </row>
    <row r="4380" spans="2:13" x14ac:dyDescent="0.25">
      <c r="B4380" s="72" t="s">
        <v>12</v>
      </c>
      <c r="C4380" s="72" t="s">
        <v>13</v>
      </c>
      <c r="D4380" s="72" t="s">
        <v>14</v>
      </c>
      <c r="E4380" s="72" t="s">
        <v>79</v>
      </c>
      <c r="F4380" s="73">
        <v>-366</v>
      </c>
      <c r="G4380" s="72" t="s">
        <v>16</v>
      </c>
      <c r="H4380" s="72" t="s">
        <v>24</v>
      </c>
      <c r="I4380" s="72" t="s">
        <v>48</v>
      </c>
      <c r="J4380" s="72" t="s">
        <v>19</v>
      </c>
      <c r="K4380" s="72" t="s">
        <v>25</v>
      </c>
      <c r="L4380" s="72" t="s">
        <v>198</v>
      </c>
      <c r="M4380" s="72"/>
    </row>
    <row r="4381" spans="2:13" x14ac:dyDescent="0.25">
      <c r="B4381" s="72" t="s">
        <v>12</v>
      </c>
      <c r="C4381" s="72" t="s">
        <v>13</v>
      </c>
      <c r="D4381" s="72" t="s">
        <v>14</v>
      </c>
      <c r="E4381" s="72" t="s">
        <v>146</v>
      </c>
      <c r="F4381" s="73">
        <v>-32875</v>
      </c>
      <c r="G4381" s="72" t="s">
        <v>16</v>
      </c>
      <c r="H4381" s="72" t="s">
        <v>17</v>
      </c>
      <c r="I4381" s="72" t="s">
        <v>18</v>
      </c>
      <c r="J4381" s="72" t="s">
        <v>19</v>
      </c>
      <c r="K4381" s="72" t="s">
        <v>49</v>
      </c>
      <c r="L4381" s="72" t="s">
        <v>166</v>
      </c>
      <c r="M4381" s="72"/>
    </row>
    <row r="4382" spans="2:13" x14ac:dyDescent="0.25">
      <c r="B4382" s="72" t="s">
        <v>12</v>
      </c>
      <c r="C4382" s="72" t="s">
        <v>13</v>
      </c>
      <c r="D4382" s="72" t="s">
        <v>14</v>
      </c>
      <c r="E4382" s="72" t="s">
        <v>55</v>
      </c>
      <c r="F4382" s="73">
        <v>70153816</v>
      </c>
      <c r="G4382" s="72" t="s">
        <v>16</v>
      </c>
      <c r="H4382" s="72" t="s">
        <v>24</v>
      </c>
      <c r="I4382" s="72" t="s">
        <v>18</v>
      </c>
      <c r="J4382" s="72" t="s">
        <v>19</v>
      </c>
      <c r="K4382" s="72" t="s">
        <v>157</v>
      </c>
      <c r="L4382" s="72" t="s">
        <v>282</v>
      </c>
      <c r="M4382" s="72" t="s">
        <v>29</v>
      </c>
    </row>
    <row r="4383" spans="2:13" x14ac:dyDescent="0.25">
      <c r="B4383" s="72" t="s">
        <v>12</v>
      </c>
      <c r="C4383" s="72" t="s">
        <v>13</v>
      </c>
      <c r="D4383" s="72" t="s">
        <v>14</v>
      </c>
      <c r="E4383" s="72" t="s">
        <v>55</v>
      </c>
      <c r="F4383" s="73">
        <v>1631800</v>
      </c>
      <c r="G4383" s="72" t="s">
        <v>16</v>
      </c>
      <c r="H4383" s="72" t="s">
        <v>17</v>
      </c>
      <c r="I4383" s="72" t="s">
        <v>18</v>
      </c>
      <c r="J4383" s="72" t="s">
        <v>19</v>
      </c>
      <c r="K4383" s="72" t="s">
        <v>25</v>
      </c>
      <c r="L4383" s="72" t="s">
        <v>374</v>
      </c>
      <c r="M4383" s="72" t="s">
        <v>29</v>
      </c>
    </row>
    <row r="4384" spans="2:13" x14ac:dyDescent="0.25">
      <c r="B4384" s="72" t="s">
        <v>12</v>
      </c>
      <c r="C4384" s="72" t="s">
        <v>13</v>
      </c>
      <c r="D4384" s="72" t="s">
        <v>14</v>
      </c>
      <c r="E4384" s="72" t="s">
        <v>68</v>
      </c>
      <c r="F4384" s="73">
        <v>-24</v>
      </c>
      <c r="G4384" s="72" t="s">
        <v>16</v>
      </c>
      <c r="H4384" s="72" t="s">
        <v>17</v>
      </c>
      <c r="I4384" s="72" t="s">
        <v>18</v>
      </c>
      <c r="J4384" s="72" t="s">
        <v>19</v>
      </c>
      <c r="K4384" s="72" t="s">
        <v>25</v>
      </c>
      <c r="L4384" s="72" t="s">
        <v>669</v>
      </c>
      <c r="M4384" s="72"/>
    </row>
    <row r="4385" spans="2:13" x14ac:dyDescent="0.25">
      <c r="B4385" s="72" t="s">
        <v>12</v>
      </c>
      <c r="C4385" s="72" t="s">
        <v>13</v>
      </c>
      <c r="D4385" s="72" t="s">
        <v>14</v>
      </c>
      <c r="E4385" s="72" t="s">
        <v>258</v>
      </c>
      <c r="F4385" s="73">
        <v>653981</v>
      </c>
      <c r="G4385" s="72" t="s">
        <v>16</v>
      </c>
      <c r="H4385" s="72" t="s">
        <v>24</v>
      </c>
      <c r="I4385" s="72" t="s">
        <v>18</v>
      </c>
      <c r="J4385" s="72" t="s">
        <v>19</v>
      </c>
      <c r="K4385" s="72" t="s">
        <v>37</v>
      </c>
      <c r="L4385" s="72" t="s">
        <v>491</v>
      </c>
      <c r="M4385" s="72" t="s">
        <v>243</v>
      </c>
    </row>
    <row r="4386" spans="2:13" x14ac:dyDescent="0.25">
      <c r="B4386" s="72" t="s">
        <v>12</v>
      </c>
      <c r="C4386" s="72" t="s">
        <v>13</v>
      </c>
      <c r="D4386" s="72" t="s">
        <v>14</v>
      </c>
      <c r="E4386" s="72" t="s">
        <v>23</v>
      </c>
      <c r="F4386" s="73">
        <v>-225</v>
      </c>
      <c r="G4386" s="72" t="s">
        <v>16</v>
      </c>
      <c r="H4386" s="72" t="s">
        <v>24</v>
      </c>
      <c r="I4386" s="72" t="s">
        <v>18</v>
      </c>
      <c r="J4386" s="72" t="s">
        <v>19</v>
      </c>
      <c r="K4386" s="72" t="s">
        <v>96</v>
      </c>
      <c r="L4386" s="72" t="s">
        <v>403</v>
      </c>
      <c r="M4386" s="72"/>
    </row>
    <row r="4387" spans="2:13" x14ac:dyDescent="0.25">
      <c r="B4387" s="72" t="s">
        <v>12</v>
      </c>
      <c r="C4387" s="72" t="s">
        <v>13</v>
      </c>
      <c r="D4387" s="72" t="s">
        <v>14</v>
      </c>
      <c r="E4387" s="72" t="s">
        <v>55</v>
      </c>
      <c r="F4387" s="73">
        <v>13106939</v>
      </c>
      <c r="G4387" s="72" t="s">
        <v>16</v>
      </c>
      <c r="H4387" s="72" t="s">
        <v>17</v>
      </c>
      <c r="I4387" s="72" t="s">
        <v>18</v>
      </c>
      <c r="J4387" s="72" t="s">
        <v>19</v>
      </c>
      <c r="K4387" s="72" t="s">
        <v>25</v>
      </c>
      <c r="L4387" s="72" t="s">
        <v>191</v>
      </c>
      <c r="M4387" s="72" t="s">
        <v>57</v>
      </c>
    </row>
    <row r="4388" spans="2:13" x14ac:dyDescent="0.25">
      <c r="B4388" s="72" t="s">
        <v>12</v>
      </c>
      <c r="C4388" s="72" t="s">
        <v>13</v>
      </c>
      <c r="D4388" s="72" t="s">
        <v>14</v>
      </c>
      <c r="E4388" s="72" t="s">
        <v>256</v>
      </c>
      <c r="F4388" s="73">
        <v>-22652</v>
      </c>
      <c r="G4388" s="72" t="s">
        <v>16</v>
      </c>
      <c r="H4388" s="72" t="s">
        <v>24</v>
      </c>
      <c r="I4388" s="72" t="s">
        <v>18</v>
      </c>
      <c r="J4388" s="72" t="s">
        <v>19</v>
      </c>
      <c r="K4388" s="72" t="s">
        <v>96</v>
      </c>
      <c r="L4388" s="72" t="s">
        <v>460</v>
      </c>
      <c r="M4388" s="72"/>
    </row>
    <row r="4389" spans="2:13" x14ac:dyDescent="0.25">
      <c r="B4389" s="72" t="s">
        <v>12</v>
      </c>
      <c r="C4389" s="72" t="s">
        <v>13</v>
      </c>
      <c r="D4389" s="72" t="s">
        <v>14</v>
      </c>
      <c r="E4389" s="72" t="s">
        <v>51</v>
      </c>
      <c r="F4389" s="73">
        <v>424049</v>
      </c>
      <c r="G4389" s="72" t="s">
        <v>16</v>
      </c>
      <c r="H4389" s="72" t="s">
        <v>24</v>
      </c>
      <c r="I4389" s="72" t="s">
        <v>18</v>
      </c>
      <c r="J4389" s="72" t="s">
        <v>19</v>
      </c>
      <c r="K4389" s="72" t="s">
        <v>37</v>
      </c>
      <c r="L4389" s="72" t="s">
        <v>212</v>
      </c>
      <c r="M4389" s="72"/>
    </row>
    <row r="4390" spans="2:13" x14ac:dyDescent="0.25">
      <c r="B4390" s="72" t="s">
        <v>12</v>
      </c>
      <c r="C4390" s="72" t="s">
        <v>13</v>
      </c>
      <c r="D4390" s="72" t="s">
        <v>14</v>
      </c>
      <c r="E4390" s="72" t="s">
        <v>45</v>
      </c>
      <c r="F4390" s="73">
        <v>46438</v>
      </c>
      <c r="G4390" s="72" t="s">
        <v>16</v>
      </c>
      <c r="H4390" s="72" t="s">
        <v>24</v>
      </c>
      <c r="I4390" s="72" t="s">
        <v>18</v>
      </c>
      <c r="J4390" s="72" t="s">
        <v>19</v>
      </c>
      <c r="K4390" s="72" t="s">
        <v>37</v>
      </c>
      <c r="L4390" s="72" t="s">
        <v>257</v>
      </c>
      <c r="M4390" s="72" t="s">
        <v>47</v>
      </c>
    </row>
    <row r="4391" spans="2:13" x14ac:dyDescent="0.25">
      <c r="B4391" s="72" t="s">
        <v>12</v>
      </c>
      <c r="C4391" s="72" t="s">
        <v>13</v>
      </c>
      <c r="D4391" s="72" t="s">
        <v>14</v>
      </c>
      <c r="E4391" s="72" t="s">
        <v>83</v>
      </c>
      <c r="F4391" s="73">
        <v>1985792</v>
      </c>
      <c r="G4391" s="72" t="s">
        <v>16</v>
      </c>
      <c r="H4391" s="72" t="s">
        <v>24</v>
      </c>
      <c r="I4391" s="72" t="s">
        <v>18</v>
      </c>
      <c r="J4391" s="72" t="s">
        <v>19</v>
      </c>
      <c r="K4391" s="72" t="s">
        <v>25</v>
      </c>
      <c r="L4391" s="72" t="s">
        <v>110</v>
      </c>
      <c r="M4391" s="72"/>
    </row>
    <row r="4392" spans="2:13" x14ac:dyDescent="0.25">
      <c r="B4392" s="72" t="s">
        <v>12</v>
      </c>
      <c r="C4392" s="72" t="s">
        <v>13</v>
      </c>
      <c r="D4392" s="72" t="s">
        <v>14</v>
      </c>
      <c r="E4392" s="72" t="s">
        <v>123</v>
      </c>
      <c r="F4392" s="73">
        <v>-238</v>
      </c>
      <c r="G4392" s="72" t="s">
        <v>16</v>
      </c>
      <c r="H4392" s="72" t="s">
        <v>17</v>
      </c>
      <c r="I4392" s="72" t="s">
        <v>18</v>
      </c>
      <c r="J4392" s="72" t="s">
        <v>19</v>
      </c>
      <c r="K4392" s="72" t="s">
        <v>25</v>
      </c>
      <c r="L4392" s="72" t="s">
        <v>603</v>
      </c>
      <c r="M4392" s="72"/>
    </row>
    <row r="4393" spans="2:13" x14ac:dyDescent="0.25">
      <c r="B4393" s="72" t="s">
        <v>12</v>
      </c>
      <c r="C4393" s="72" t="s">
        <v>13</v>
      </c>
      <c r="D4393" s="72" t="s">
        <v>14</v>
      </c>
      <c r="E4393" s="72" t="s">
        <v>68</v>
      </c>
      <c r="F4393" s="73">
        <v>-527855</v>
      </c>
      <c r="G4393" s="72" t="s">
        <v>16</v>
      </c>
      <c r="H4393" s="72" t="s">
        <v>24</v>
      </c>
      <c r="I4393" s="72" t="s">
        <v>18</v>
      </c>
      <c r="J4393" s="72" t="s">
        <v>19</v>
      </c>
      <c r="K4393" s="72" t="s">
        <v>25</v>
      </c>
      <c r="L4393" s="72" t="s">
        <v>77</v>
      </c>
      <c r="M4393" s="72"/>
    </row>
    <row r="4394" spans="2:13" x14ac:dyDescent="0.25">
      <c r="B4394" s="72" t="s">
        <v>12</v>
      </c>
      <c r="C4394" s="72" t="s">
        <v>13</v>
      </c>
      <c r="D4394" s="72" t="s">
        <v>14</v>
      </c>
      <c r="E4394" s="72" t="s">
        <v>39</v>
      </c>
      <c r="F4394" s="73">
        <v>-1327</v>
      </c>
      <c r="G4394" s="72" t="s">
        <v>16</v>
      </c>
      <c r="H4394" s="72" t="s">
        <v>24</v>
      </c>
      <c r="I4394" s="72" t="s">
        <v>18</v>
      </c>
      <c r="J4394" s="72" t="s">
        <v>19</v>
      </c>
      <c r="K4394" s="72" t="s">
        <v>37</v>
      </c>
      <c r="L4394" s="72" t="s">
        <v>120</v>
      </c>
      <c r="M4394" s="72"/>
    </row>
    <row r="4395" spans="2:13" x14ac:dyDescent="0.25">
      <c r="B4395" s="72" t="s">
        <v>12</v>
      </c>
      <c r="C4395" s="72" t="s">
        <v>13</v>
      </c>
      <c r="D4395" s="72" t="s">
        <v>14</v>
      </c>
      <c r="E4395" s="72" t="s">
        <v>79</v>
      </c>
      <c r="F4395" s="73">
        <v>-16204</v>
      </c>
      <c r="G4395" s="72" t="s">
        <v>16</v>
      </c>
      <c r="H4395" s="72" t="s">
        <v>24</v>
      </c>
      <c r="I4395" s="72" t="s">
        <v>18</v>
      </c>
      <c r="J4395" s="72" t="s">
        <v>19</v>
      </c>
      <c r="K4395" s="72" t="s">
        <v>25</v>
      </c>
      <c r="L4395" s="72" t="s">
        <v>93</v>
      </c>
      <c r="M4395" s="72"/>
    </row>
    <row r="4396" spans="2:13" x14ac:dyDescent="0.25">
      <c r="B4396" s="72" t="s">
        <v>12</v>
      </c>
      <c r="C4396" s="72" t="s">
        <v>13</v>
      </c>
      <c r="D4396" s="72" t="s">
        <v>14</v>
      </c>
      <c r="E4396" s="72" t="s">
        <v>81</v>
      </c>
      <c r="F4396" s="73">
        <v>21642</v>
      </c>
      <c r="G4396" s="72" t="s">
        <v>16</v>
      </c>
      <c r="H4396" s="72" t="s">
        <v>17</v>
      </c>
      <c r="I4396" s="72" t="s">
        <v>48</v>
      </c>
      <c r="J4396" s="72" t="s">
        <v>19</v>
      </c>
      <c r="K4396" s="72" t="s">
        <v>20</v>
      </c>
      <c r="L4396" s="72" t="s">
        <v>34</v>
      </c>
      <c r="M4396" s="72" t="s">
        <v>29</v>
      </c>
    </row>
    <row r="4397" spans="2:13" x14ac:dyDescent="0.25">
      <c r="B4397" s="72" t="s">
        <v>12</v>
      </c>
      <c r="C4397" s="72" t="s">
        <v>13</v>
      </c>
      <c r="D4397" s="72" t="s">
        <v>14</v>
      </c>
      <c r="E4397" s="72" t="s">
        <v>152</v>
      </c>
      <c r="F4397" s="73">
        <v>-1881</v>
      </c>
      <c r="G4397" s="72" t="s">
        <v>16</v>
      </c>
      <c r="H4397" s="72" t="s">
        <v>17</v>
      </c>
      <c r="I4397" s="72" t="s">
        <v>18</v>
      </c>
      <c r="J4397" s="72" t="s">
        <v>19</v>
      </c>
      <c r="K4397" s="72" t="s">
        <v>25</v>
      </c>
      <c r="L4397" s="72" t="s">
        <v>481</v>
      </c>
      <c r="M4397" s="72"/>
    </row>
    <row r="4398" spans="2:13" x14ac:dyDescent="0.25">
      <c r="B4398" s="72" t="s">
        <v>12</v>
      </c>
      <c r="C4398" s="72" t="s">
        <v>13</v>
      </c>
      <c r="D4398" s="72" t="s">
        <v>14</v>
      </c>
      <c r="E4398" s="72" t="s">
        <v>79</v>
      </c>
      <c r="F4398" s="73">
        <v>-20867</v>
      </c>
      <c r="G4398" s="72" t="s">
        <v>16</v>
      </c>
      <c r="H4398" s="72" t="s">
        <v>17</v>
      </c>
      <c r="I4398" s="72" t="s">
        <v>18</v>
      </c>
      <c r="J4398" s="72" t="s">
        <v>19</v>
      </c>
      <c r="K4398" s="72" t="s">
        <v>49</v>
      </c>
      <c r="L4398" s="72" t="s">
        <v>255</v>
      </c>
      <c r="M4398" s="72"/>
    </row>
    <row r="4399" spans="2:13" x14ac:dyDescent="0.25">
      <c r="B4399" s="72" t="s">
        <v>12</v>
      </c>
      <c r="C4399" s="72" t="s">
        <v>13</v>
      </c>
      <c r="D4399" s="72" t="s">
        <v>14</v>
      </c>
      <c r="E4399" s="72" t="s">
        <v>39</v>
      </c>
      <c r="F4399" s="73">
        <v>-88706</v>
      </c>
      <c r="G4399" s="72" t="s">
        <v>16</v>
      </c>
      <c r="H4399" s="72" t="s">
        <v>24</v>
      </c>
      <c r="I4399" s="72" t="s">
        <v>18</v>
      </c>
      <c r="J4399" s="72" t="s">
        <v>19</v>
      </c>
      <c r="K4399" s="72" t="s">
        <v>63</v>
      </c>
      <c r="L4399" s="72" t="s">
        <v>515</v>
      </c>
      <c r="M4399" s="72"/>
    </row>
    <row r="4400" spans="2:13" x14ac:dyDescent="0.25">
      <c r="B4400" s="72" t="s">
        <v>12</v>
      </c>
      <c r="C4400" s="72" t="s">
        <v>13</v>
      </c>
      <c r="D4400" s="72" t="s">
        <v>14</v>
      </c>
      <c r="E4400" s="72" t="s">
        <v>256</v>
      </c>
      <c r="F4400" s="73">
        <v>-64386</v>
      </c>
      <c r="G4400" s="72" t="s">
        <v>16</v>
      </c>
      <c r="H4400" s="72" t="s">
        <v>24</v>
      </c>
      <c r="I4400" s="72" t="s">
        <v>18</v>
      </c>
      <c r="J4400" s="72" t="s">
        <v>19</v>
      </c>
      <c r="K4400" s="72" t="s">
        <v>185</v>
      </c>
      <c r="L4400" s="72" t="s">
        <v>399</v>
      </c>
      <c r="M4400" s="72"/>
    </row>
    <row r="4401" spans="2:13" x14ac:dyDescent="0.25">
      <c r="B4401" s="72" t="s">
        <v>12</v>
      </c>
      <c r="C4401" s="72" t="s">
        <v>13</v>
      </c>
      <c r="D4401" s="72" t="s">
        <v>14</v>
      </c>
      <c r="E4401" s="72" t="s">
        <v>70</v>
      </c>
      <c r="F4401" s="73">
        <v>62526</v>
      </c>
      <c r="G4401" s="72" t="s">
        <v>16</v>
      </c>
      <c r="H4401" s="72" t="s">
        <v>24</v>
      </c>
      <c r="I4401" s="72" t="s">
        <v>18</v>
      </c>
      <c r="J4401" s="72" t="s">
        <v>19</v>
      </c>
      <c r="K4401" s="72" t="s">
        <v>25</v>
      </c>
      <c r="L4401" s="72" t="s">
        <v>481</v>
      </c>
      <c r="M4401" s="72" t="s">
        <v>72</v>
      </c>
    </row>
    <row r="4402" spans="2:13" x14ac:dyDescent="0.25">
      <c r="B4402" s="72" t="s">
        <v>12</v>
      </c>
      <c r="C4402" s="72" t="s">
        <v>13</v>
      </c>
      <c r="D4402" s="72" t="s">
        <v>14</v>
      </c>
      <c r="E4402" s="72" t="s">
        <v>68</v>
      </c>
      <c r="F4402" s="73">
        <v>-566</v>
      </c>
      <c r="G4402" s="72" t="s">
        <v>16</v>
      </c>
      <c r="H4402" s="72" t="s">
        <v>24</v>
      </c>
      <c r="I4402" s="72" t="s">
        <v>18</v>
      </c>
      <c r="J4402" s="72" t="s">
        <v>19</v>
      </c>
      <c r="K4402" s="72" t="s">
        <v>37</v>
      </c>
      <c r="L4402" s="72" t="s">
        <v>511</v>
      </c>
      <c r="M4402" s="72"/>
    </row>
    <row r="4403" spans="2:13" x14ac:dyDescent="0.25">
      <c r="B4403" s="72" t="s">
        <v>12</v>
      </c>
      <c r="C4403" s="72" t="s">
        <v>13</v>
      </c>
      <c r="D4403" s="72" t="s">
        <v>14</v>
      </c>
      <c r="E4403" s="72" t="s">
        <v>123</v>
      </c>
      <c r="F4403" s="73">
        <v>-4226</v>
      </c>
      <c r="G4403" s="72" t="s">
        <v>16</v>
      </c>
      <c r="H4403" s="72" t="s">
        <v>24</v>
      </c>
      <c r="I4403" s="72" t="s">
        <v>18</v>
      </c>
      <c r="J4403" s="72" t="s">
        <v>19</v>
      </c>
      <c r="K4403" s="72" t="s">
        <v>25</v>
      </c>
      <c r="L4403" s="72" t="s">
        <v>365</v>
      </c>
      <c r="M4403" s="72"/>
    </row>
    <row r="4404" spans="2:13" x14ac:dyDescent="0.25">
      <c r="B4404" s="72" t="s">
        <v>12</v>
      </c>
      <c r="C4404" s="72" t="s">
        <v>13</v>
      </c>
      <c r="D4404" s="72" t="s">
        <v>14</v>
      </c>
      <c r="E4404" s="72" t="s">
        <v>83</v>
      </c>
      <c r="F4404" s="73">
        <v>1264100</v>
      </c>
      <c r="G4404" s="72" t="s">
        <v>16</v>
      </c>
      <c r="H4404" s="72" t="s">
        <v>24</v>
      </c>
      <c r="I4404" s="72" t="s">
        <v>18</v>
      </c>
      <c r="J4404" s="72" t="s">
        <v>19</v>
      </c>
      <c r="K4404" s="72" t="s">
        <v>37</v>
      </c>
      <c r="L4404" s="72" t="s">
        <v>71</v>
      </c>
      <c r="M4404" s="72"/>
    </row>
    <row r="4405" spans="2:13" x14ac:dyDescent="0.25">
      <c r="B4405" s="72" t="s">
        <v>12</v>
      </c>
      <c r="C4405" s="72" t="s">
        <v>13</v>
      </c>
      <c r="D4405" s="72" t="s">
        <v>14</v>
      </c>
      <c r="E4405" s="72" t="s">
        <v>579</v>
      </c>
      <c r="F4405" s="73">
        <v>-4</v>
      </c>
      <c r="G4405" s="72" t="s">
        <v>16</v>
      </c>
      <c r="H4405" s="72" t="s">
        <v>17</v>
      </c>
      <c r="I4405" s="72" t="s">
        <v>48</v>
      </c>
      <c r="J4405" s="72" t="s">
        <v>19</v>
      </c>
      <c r="K4405" s="72"/>
      <c r="L4405" s="72"/>
      <c r="M4405" s="72"/>
    </row>
    <row r="4406" spans="2:13" x14ac:dyDescent="0.25">
      <c r="B4406" s="72" t="s">
        <v>12</v>
      </c>
      <c r="C4406" s="72" t="s">
        <v>13</v>
      </c>
      <c r="D4406" s="72" t="s">
        <v>14</v>
      </c>
      <c r="E4406" s="72" t="s">
        <v>83</v>
      </c>
      <c r="F4406" s="73">
        <v>1284</v>
      </c>
      <c r="G4406" s="72" t="s">
        <v>16</v>
      </c>
      <c r="H4406" s="72" t="s">
        <v>17</v>
      </c>
      <c r="I4406" s="72" t="s">
        <v>18</v>
      </c>
      <c r="J4406" s="72" t="s">
        <v>19</v>
      </c>
      <c r="K4406" s="72" t="s">
        <v>37</v>
      </c>
      <c r="L4406" s="72" t="s">
        <v>511</v>
      </c>
      <c r="M4406" s="72"/>
    </row>
    <row r="4407" spans="2:13" x14ac:dyDescent="0.25">
      <c r="B4407" s="72" t="s">
        <v>12</v>
      </c>
      <c r="C4407" s="72" t="s">
        <v>13</v>
      </c>
      <c r="D4407" s="72" t="s">
        <v>14</v>
      </c>
      <c r="E4407" s="72" t="s">
        <v>51</v>
      </c>
      <c r="F4407" s="73">
        <v>1491496</v>
      </c>
      <c r="G4407" s="72" t="s">
        <v>16</v>
      </c>
      <c r="H4407" s="72" t="s">
        <v>24</v>
      </c>
      <c r="I4407" s="72" t="s">
        <v>18</v>
      </c>
      <c r="J4407" s="72" t="s">
        <v>19</v>
      </c>
      <c r="K4407" s="72" t="s">
        <v>49</v>
      </c>
      <c r="L4407" s="72" t="s">
        <v>73</v>
      </c>
      <c r="M4407" s="72"/>
    </row>
    <row r="4408" spans="2:13" x14ac:dyDescent="0.25">
      <c r="B4408" s="72" t="s">
        <v>12</v>
      </c>
      <c r="C4408" s="72" t="s">
        <v>13</v>
      </c>
      <c r="D4408" s="72" t="s">
        <v>14</v>
      </c>
      <c r="E4408" s="72" t="s">
        <v>83</v>
      </c>
      <c r="F4408" s="73">
        <v>1798831</v>
      </c>
      <c r="G4408" s="72" t="s">
        <v>16</v>
      </c>
      <c r="H4408" s="72" t="s">
        <v>24</v>
      </c>
      <c r="I4408" s="72" t="s">
        <v>18</v>
      </c>
      <c r="J4408" s="72" t="s">
        <v>19</v>
      </c>
      <c r="K4408" s="72" t="s">
        <v>37</v>
      </c>
      <c r="L4408" s="72" t="s">
        <v>487</v>
      </c>
      <c r="M4408" s="72"/>
    </row>
    <row r="4409" spans="2:13" x14ac:dyDescent="0.25">
      <c r="B4409" s="72" t="s">
        <v>12</v>
      </c>
      <c r="C4409" s="72" t="s">
        <v>13</v>
      </c>
      <c r="D4409" s="72" t="s">
        <v>14</v>
      </c>
      <c r="E4409" s="72" t="s">
        <v>258</v>
      </c>
      <c r="F4409" s="73">
        <v>370618</v>
      </c>
      <c r="G4409" s="72" t="s">
        <v>16</v>
      </c>
      <c r="H4409" s="72" t="s">
        <v>24</v>
      </c>
      <c r="I4409" s="72" t="s">
        <v>18</v>
      </c>
      <c r="J4409" s="72" t="s">
        <v>19</v>
      </c>
      <c r="K4409" s="72" t="s">
        <v>37</v>
      </c>
      <c r="L4409" s="72" t="s">
        <v>40</v>
      </c>
      <c r="M4409" s="72" t="s">
        <v>72</v>
      </c>
    </row>
    <row r="4410" spans="2:13" x14ac:dyDescent="0.25">
      <c r="B4410" s="72" t="s">
        <v>12</v>
      </c>
      <c r="C4410" s="72" t="s">
        <v>13</v>
      </c>
      <c r="D4410" s="72" t="s">
        <v>14</v>
      </c>
      <c r="E4410" s="72" t="s">
        <v>51</v>
      </c>
      <c r="F4410" s="73">
        <v>57547</v>
      </c>
      <c r="G4410" s="72" t="s">
        <v>16</v>
      </c>
      <c r="H4410" s="72" t="s">
        <v>24</v>
      </c>
      <c r="I4410" s="72" t="s">
        <v>18</v>
      </c>
      <c r="J4410" s="72" t="s">
        <v>19</v>
      </c>
      <c r="K4410" s="72" t="s">
        <v>25</v>
      </c>
      <c r="L4410" s="72" t="s">
        <v>356</v>
      </c>
      <c r="M4410" s="72"/>
    </row>
    <row r="4411" spans="2:13" x14ac:dyDescent="0.25">
      <c r="B4411" s="72" t="s">
        <v>12</v>
      </c>
      <c r="C4411" s="72" t="s">
        <v>13</v>
      </c>
      <c r="D4411" s="72" t="s">
        <v>14</v>
      </c>
      <c r="E4411" s="72" t="s">
        <v>256</v>
      </c>
      <c r="F4411" s="73">
        <v>-254</v>
      </c>
      <c r="G4411" s="72" t="s">
        <v>16</v>
      </c>
      <c r="H4411" s="72" t="s">
        <v>24</v>
      </c>
      <c r="I4411" s="72" t="s">
        <v>18</v>
      </c>
      <c r="J4411" s="72" t="s">
        <v>19</v>
      </c>
      <c r="K4411" s="72" t="s">
        <v>99</v>
      </c>
      <c r="L4411" s="72" t="s">
        <v>380</v>
      </c>
      <c r="M4411" s="72"/>
    </row>
    <row r="4412" spans="2:13" x14ac:dyDescent="0.25">
      <c r="B4412" s="72" t="s">
        <v>12</v>
      </c>
      <c r="C4412" s="72" t="s">
        <v>13</v>
      </c>
      <c r="D4412" s="72" t="s">
        <v>14</v>
      </c>
      <c r="E4412" s="72" t="s">
        <v>27</v>
      </c>
      <c r="F4412" s="73">
        <v>2508612</v>
      </c>
      <c r="G4412" s="72" t="s">
        <v>16</v>
      </c>
      <c r="H4412" s="72" t="s">
        <v>24</v>
      </c>
      <c r="I4412" s="72" t="s">
        <v>18</v>
      </c>
      <c r="J4412" s="72" t="s">
        <v>19</v>
      </c>
      <c r="K4412" s="72" t="s">
        <v>102</v>
      </c>
      <c r="L4412" s="72" t="s">
        <v>196</v>
      </c>
      <c r="M4412" s="72" t="s">
        <v>47</v>
      </c>
    </row>
    <row r="4413" spans="2:13" x14ac:dyDescent="0.25">
      <c r="B4413" s="72" t="s">
        <v>12</v>
      </c>
      <c r="C4413" s="72" t="s">
        <v>13</v>
      </c>
      <c r="D4413" s="72" t="s">
        <v>14</v>
      </c>
      <c r="E4413" s="72" t="s">
        <v>123</v>
      </c>
      <c r="F4413" s="73">
        <v>-15721</v>
      </c>
      <c r="G4413" s="72" t="s">
        <v>16</v>
      </c>
      <c r="H4413" s="72" t="s">
        <v>24</v>
      </c>
      <c r="I4413" s="72" t="s">
        <v>18</v>
      </c>
      <c r="J4413" s="72" t="s">
        <v>19</v>
      </c>
      <c r="K4413" s="72" t="s">
        <v>37</v>
      </c>
      <c r="L4413" s="72" t="s">
        <v>291</v>
      </c>
      <c r="M4413" s="72"/>
    </row>
    <row r="4414" spans="2:13" x14ac:dyDescent="0.25">
      <c r="B4414" s="72" t="s">
        <v>12</v>
      </c>
      <c r="C4414" s="72" t="s">
        <v>13</v>
      </c>
      <c r="D4414" s="72" t="s">
        <v>14</v>
      </c>
      <c r="E4414" s="72" t="s">
        <v>55</v>
      </c>
      <c r="F4414" s="73">
        <v>8894689</v>
      </c>
      <c r="G4414" s="72" t="s">
        <v>16</v>
      </c>
      <c r="H4414" s="72" t="s">
        <v>24</v>
      </c>
      <c r="I4414" s="72" t="s">
        <v>18</v>
      </c>
      <c r="J4414" s="72" t="s">
        <v>19</v>
      </c>
      <c r="K4414" s="72" t="s">
        <v>37</v>
      </c>
      <c r="L4414" s="72" t="s">
        <v>61</v>
      </c>
      <c r="M4414" s="72" t="s">
        <v>112</v>
      </c>
    </row>
    <row r="4415" spans="2:13" x14ac:dyDescent="0.25">
      <c r="B4415" s="72" t="s">
        <v>12</v>
      </c>
      <c r="C4415" s="72" t="s">
        <v>13</v>
      </c>
      <c r="D4415" s="72" t="s">
        <v>14</v>
      </c>
      <c r="E4415" s="72" t="s">
        <v>68</v>
      </c>
      <c r="F4415" s="73">
        <v>-111</v>
      </c>
      <c r="G4415" s="72" t="s">
        <v>16</v>
      </c>
      <c r="H4415" s="72" t="s">
        <v>24</v>
      </c>
      <c r="I4415" s="72" t="s">
        <v>18</v>
      </c>
      <c r="J4415" s="72" t="s">
        <v>19</v>
      </c>
      <c r="K4415" s="72" t="s">
        <v>25</v>
      </c>
      <c r="L4415" s="72" t="s">
        <v>407</v>
      </c>
      <c r="M4415" s="72"/>
    </row>
    <row r="4416" spans="2:13" x14ac:dyDescent="0.25">
      <c r="B4416" s="72" t="s">
        <v>12</v>
      </c>
      <c r="C4416" s="72" t="s">
        <v>13</v>
      </c>
      <c r="D4416" s="72" t="s">
        <v>14</v>
      </c>
      <c r="E4416" s="72" t="s">
        <v>256</v>
      </c>
      <c r="F4416" s="73">
        <v>-5941</v>
      </c>
      <c r="G4416" s="72" t="s">
        <v>16</v>
      </c>
      <c r="H4416" s="72" t="s">
        <v>24</v>
      </c>
      <c r="I4416" s="72" t="s">
        <v>18</v>
      </c>
      <c r="J4416" s="72" t="s">
        <v>19</v>
      </c>
      <c r="K4416" s="72" t="s">
        <v>25</v>
      </c>
      <c r="L4416" s="72" t="s">
        <v>326</v>
      </c>
      <c r="M4416" s="72"/>
    </row>
    <row r="4417" spans="2:13" x14ac:dyDescent="0.25">
      <c r="B4417" s="72" t="s">
        <v>12</v>
      </c>
      <c r="C4417" s="72" t="s">
        <v>13</v>
      </c>
      <c r="D4417" s="72" t="s">
        <v>14</v>
      </c>
      <c r="E4417" s="72" t="s">
        <v>81</v>
      </c>
      <c r="F4417" s="73">
        <v>188134</v>
      </c>
      <c r="G4417" s="72" t="s">
        <v>16</v>
      </c>
      <c r="H4417" s="72" t="s">
        <v>17</v>
      </c>
      <c r="I4417" s="72" t="s">
        <v>18</v>
      </c>
      <c r="J4417" s="72" t="s">
        <v>19</v>
      </c>
      <c r="K4417" s="72" t="s">
        <v>25</v>
      </c>
      <c r="L4417" s="72" t="s">
        <v>458</v>
      </c>
      <c r="M4417" s="72" t="s">
        <v>57</v>
      </c>
    </row>
    <row r="4418" spans="2:13" x14ac:dyDescent="0.25">
      <c r="B4418" s="72" t="s">
        <v>12</v>
      </c>
      <c r="C4418" s="72" t="s">
        <v>13</v>
      </c>
      <c r="D4418" s="72" t="s">
        <v>14</v>
      </c>
      <c r="E4418" s="72" t="s">
        <v>94</v>
      </c>
      <c r="F4418" s="73">
        <v>62830</v>
      </c>
      <c r="G4418" s="72" t="s">
        <v>16</v>
      </c>
      <c r="H4418" s="72" t="s">
        <v>17</v>
      </c>
      <c r="I4418" s="72" t="s">
        <v>18</v>
      </c>
      <c r="J4418" s="72" t="s">
        <v>19</v>
      </c>
      <c r="K4418" s="72" t="s">
        <v>37</v>
      </c>
      <c r="L4418" s="72" t="s">
        <v>202</v>
      </c>
      <c r="M4418" s="72"/>
    </row>
    <row r="4419" spans="2:13" x14ac:dyDescent="0.25">
      <c r="B4419" s="72" t="s">
        <v>12</v>
      </c>
      <c r="C4419" s="72" t="s">
        <v>13</v>
      </c>
      <c r="D4419" s="72" t="s">
        <v>14</v>
      </c>
      <c r="E4419" s="72" t="s">
        <v>15</v>
      </c>
      <c r="F4419" s="73">
        <v>144426</v>
      </c>
      <c r="G4419" s="72" t="s">
        <v>16</v>
      </c>
      <c r="H4419" s="72" t="s">
        <v>24</v>
      </c>
      <c r="I4419" s="72" t="s">
        <v>18</v>
      </c>
      <c r="J4419" s="72" t="s">
        <v>19</v>
      </c>
      <c r="K4419" s="72" t="s">
        <v>63</v>
      </c>
      <c r="L4419" s="72" t="s">
        <v>515</v>
      </c>
      <c r="M4419" s="72" t="s">
        <v>184</v>
      </c>
    </row>
    <row r="4420" spans="2:13" x14ac:dyDescent="0.25">
      <c r="B4420" s="72" t="s">
        <v>12</v>
      </c>
      <c r="C4420" s="72" t="s">
        <v>13</v>
      </c>
      <c r="D4420" s="72" t="s">
        <v>14</v>
      </c>
      <c r="E4420" s="72" t="s">
        <v>152</v>
      </c>
      <c r="F4420" s="73">
        <v>-4212</v>
      </c>
      <c r="G4420" s="72" t="s">
        <v>16</v>
      </c>
      <c r="H4420" s="72" t="s">
        <v>24</v>
      </c>
      <c r="I4420" s="72" t="s">
        <v>18</v>
      </c>
      <c r="J4420" s="72" t="s">
        <v>19</v>
      </c>
      <c r="K4420" s="72" t="s">
        <v>99</v>
      </c>
      <c r="L4420" s="72" t="s">
        <v>355</v>
      </c>
      <c r="M4420" s="72"/>
    </row>
    <row r="4421" spans="2:13" x14ac:dyDescent="0.25">
      <c r="B4421" s="72" t="s">
        <v>12</v>
      </c>
      <c r="C4421" s="72" t="s">
        <v>13</v>
      </c>
      <c r="D4421" s="72" t="s">
        <v>14</v>
      </c>
      <c r="E4421" s="72" t="s">
        <v>256</v>
      </c>
      <c r="F4421" s="73">
        <v>-23251</v>
      </c>
      <c r="G4421" s="72" t="s">
        <v>16</v>
      </c>
      <c r="H4421" s="72" t="s">
        <v>17</v>
      </c>
      <c r="I4421" s="72" t="s">
        <v>18</v>
      </c>
      <c r="J4421" s="72" t="s">
        <v>19</v>
      </c>
      <c r="K4421" s="72" t="s">
        <v>25</v>
      </c>
      <c r="L4421" s="72" t="s">
        <v>88</v>
      </c>
      <c r="M4421" s="72"/>
    </row>
    <row r="4422" spans="2:13" x14ac:dyDescent="0.25">
      <c r="B4422" s="72" t="s">
        <v>12</v>
      </c>
      <c r="C4422" s="72" t="s">
        <v>13</v>
      </c>
      <c r="D4422" s="72" t="s">
        <v>14</v>
      </c>
      <c r="E4422" s="72" t="s">
        <v>123</v>
      </c>
      <c r="F4422" s="73">
        <v>-58</v>
      </c>
      <c r="G4422" s="72" t="s">
        <v>16</v>
      </c>
      <c r="H4422" s="72" t="s">
        <v>17</v>
      </c>
      <c r="I4422" s="72" t="s">
        <v>18</v>
      </c>
      <c r="J4422" s="72" t="s">
        <v>19</v>
      </c>
      <c r="K4422" s="72" t="s">
        <v>25</v>
      </c>
      <c r="L4422" s="72" t="s">
        <v>107</v>
      </c>
      <c r="M4422" s="72"/>
    </row>
    <row r="4423" spans="2:13" x14ac:dyDescent="0.25">
      <c r="B4423" s="72" t="s">
        <v>12</v>
      </c>
      <c r="C4423" s="72" t="s">
        <v>13</v>
      </c>
      <c r="D4423" s="72" t="s">
        <v>14</v>
      </c>
      <c r="E4423" s="72" t="s">
        <v>79</v>
      </c>
      <c r="F4423" s="73">
        <v>-277</v>
      </c>
      <c r="G4423" s="72" t="s">
        <v>16</v>
      </c>
      <c r="H4423" s="72" t="s">
        <v>17</v>
      </c>
      <c r="I4423" s="72" t="s">
        <v>18</v>
      </c>
      <c r="J4423" s="72" t="s">
        <v>19</v>
      </c>
      <c r="K4423" s="72" t="s">
        <v>25</v>
      </c>
      <c r="L4423" s="72" t="s">
        <v>396</v>
      </c>
      <c r="M4423" s="72"/>
    </row>
    <row r="4424" spans="2:13" x14ac:dyDescent="0.25">
      <c r="B4424" s="72" t="s">
        <v>12</v>
      </c>
      <c r="C4424" s="72" t="s">
        <v>13</v>
      </c>
      <c r="D4424" s="72" t="s">
        <v>14</v>
      </c>
      <c r="E4424" s="72" t="s">
        <v>41</v>
      </c>
      <c r="F4424" s="73">
        <v>-62</v>
      </c>
      <c r="G4424" s="72" t="s">
        <v>16</v>
      </c>
      <c r="H4424" s="72" t="s">
        <v>24</v>
      </c>
      <c r="I4424" s="72" t="s">
        <v>18</v>
      </c>
      <c r="J4424" s="72" t="s">
        <v>19</v>
      </c>
      <c r="K4424" s="72" t="s">
        <v>117</v>
      </c>
      <c r="L4424" s="72" t="s">
        <v>515</v>
      </c>
      <c r="M4424" s="72"/>
    </row>
    <row r="4425" spans="2:13" x14ac:dyDescent="0.25">
      <c r="B4425" s="72" t="s">
        <v>12</v>
      </c>
      <c r="C4425" s="72" t="s">
        <v>13</v>
      </c>
      <c r="D4425" s="72" t="s">
        <v>14</v>
      </c>
      <c r="E4425" s="72" t="s">
        <v>36</v>
      </c>
      <c r="F4425" s="73">
        <v>2021</v>
      </c>
      <c r="G4425" s="72" t="s">
        <v>16</v>
      </c>
      <c r="H4425" s="72" t="s">
        <v>17</v>
      </c>
      <c r="I4425" s="72" t="s">
        <v>18</v>
      </c>
      <c r="J4425" s="72" t="s">
        <v>19</v>
      </c>
      <c r="K4425" s="72" t="s">
        <v>25</v>
      </c>
      <c r="L4425" s="72" t="s">
        <v>388</v>
      </c>
      <c r="M4425" s="72" t="s">
        <v>112</v>
      </c>
    </row>
    <row r="4426" spans="2:13" x14ac:dyDescent="0.25">
      <c r="B4426" s="72" t="s">
        <v>12</v>
      </c>
      <c r="C4426" s="72" t="s">
        <v>13</v>
      </c>
      <c r="D4426" s="72" t="s">
        <v>14</v>
      </c>
      <c r="E4426" s="72" t="s">
        <v>83</v>
      </c>
      <c r="F4426" s="73">
        <v>1036</v>
      </c>
      <c r="G4426" s="72" t="s">
        <v>16</v>
      </c>
      <c r="H4426" s="72" t="s">
        <v>17</v>
      </c>
      <c r="I4426" s="72" t="s">
        <v>18</v>
      </c>
      <c r="J4426" s="72" t="s">
        <v>19</v>
      </c>
      <c r="K4426" s="72" t="s">
        <v>25</v>
      </c>
      <c r="L4426" s="72" t="s">
        <v>622</v>
      </c>
      <c r="M4426" s="72"/>
    </row>
    <row r="4427" spans="2:13" x14ac:dyDescent="0.25">
      <c r="B4427" s="72" t="s">
        <v>12</v>
      </c>
      <c r="C4427" s="72" t="s">
        <v>13</v>
      </c>
      <c r="D4427" s="72" t="s">
        <v>14</v>
      </c>
      <c r="E4427" s="72" t="s">
        <v>187</v>
      </c>
      <c r="F4427" s="73">
        <v>1647036</v>
      </c>
      <c r="G4427" s="72" t="s">
        <v>16</v>
      </c>
      <c r="H4427" s="72" t="s">
        <v>17</v>
      </c>
      <c r="I4427" s="72" t="s">
        <v>18</v>
      </c>
      <c r="J4427" s="72" t="s">
        <v>19</v>
      </c>
      <c r="K4427" s="72" t="s">
        <v>25</v>
      </c>
      <c r="L4427" s="72" t="s">
        <v>101</v>
      </c>
      <c r="M4427" s="72" t="s">
        <v>112</v>
      </c>
    </row>
    <row r="4428" spans="2:13" x14ac:dyDescent="0.25">
      <c r="B4428" s="72" t="s">
        <v>12</v>
      </c>
      <c r="C4428" s="72" t="s">
        <v>13</v>
      </c>
      <c r="D4428" s="72" t="s">
        <v>14</v>
      </c>
      <c r="E4428" s="72" t="s">
        <v>68</v>
      </c>
      <c r="F4428" s="73">
        <v>-13081</v>
      </c>
      <c r="G4428" s="72" t="s">
        <v>16</v>
      </c>
      <c r="H4428" s="72" t="s">
        <v>24</v>
      </c>
      <c r="I4428" s="72" t="s">
        <v>18</v>
      </c>
      <c r="J4428" s="72" t="s">
        <v>19</v>
      </c>
      <c r="K4428" s="72" t="s">
        <v>37</v>
      </c>
      <c r="L4428" s="72" t="s">
        <v>40</v>
      </c>
      <c r="M4428" s="72"/>
    </row>
    <row r="4429" spans="2:13" x14ac:dyDescent="0.25">
      <c r="B4429" s="72" t="s">
        <v>12</v>
      </c>
      <c r="C4429" s="72" t="s">
        <v>13</v>
      </c>
      <c r="D4429" s="72" t="s">
        <v>14</v>
      </c>
      <c r="E4429" s="72" t="s">
        <v>68</v>
      </c>
      <c r="F4429" s="73">
        <v>-874</v>
      </c>
      <c r="G4429" s="72" t="s">
        <v>16</v>
      </c>
      <c r="H4429" s="72" t="s">
        <v>17</v>
      </c>
      <c r="I4429" s="72" t="s">
        <v>48</v>
      </c>
      <c r="J4429" s="72" t="s">
        <v>19</v>
      </c>
      <c r="K4429" s="72" t="s">
        <v>49</v>
      </c>
      <c r="L4429" s="72" t="s">
        <v>50</v>
      </c>
      <c r="M4429" s="72"/>
    </row>
    <row r="4430" spans="2:13" x14ac:dyDescent="0.25">
      <c r="B4430" s="72" t="s">
        <v>12</v>
      </c>
      <c r="C4430" s="72" t="s">
        <v>13</v>
      </c>
      <c r="D4430" s="72" t="s">
        <v>14</v>
      </c>
      <c r="E4430" s="72" t="s">
        <v>33</v>
      </c>
      <c r="F4430" s="73">
        <v>93831</v>
      </c>
      <c r="G4430" s="72" t="s">
        <v>16</v>
      </c>
      <c r="H4430" s="72" t="s">
        <v>17</v>
      </c>
      <c r="I4430" s="72" t="s">
        <v>18</v>
      </c>
      <c r="J4430" s="72" t="s">
        <v>19</v>
      </c>
      <c r="K4430" s="72" t="s">
        <v>25</v>
      </c>
      <c r="L4430" s="72" t="s">
        <v>107</v>
      </c>
      <c r="M4430" s="72" t="s">
        <v>29</v>
      </c>
    </row>
    <row r="4431" spans="2:13" x14ac:dyDescent="0.25">
      <c r="B4431" s="72" t="s">
        <v>12</v>
      </c>
      <c r="C4431" s="72" t="s">
        <v>13</v>
      </c>
      <c r="D4431" s="72" t="s">
        <v>14</v>
      </c>
      <c r="E4431" s="72" t="s">
        <v>123</v>
      </c>
      <c r="F4431" s="73">
        <v>-483</v>
      </c>
      <c r="G4431" s="72" t="s">
        <v>16</v>
      </c>
      <c r="H4431" s="72" t="s">
        <v>24</v>
      </c>
      <c r="I4431" s="72" t="s">
        <v>18</v>
      </c>
      <c r="J4431" s="72" t="s">
        <v>19</v>
      </c>
      <c r="K4431" s="72" t="s">
        <v>63</v>
      </c>
      <c r="L4431" s="72" t="s">
        <v>250</v>
      </c>
      <c r="M4431" s="72"/>
    </row>
    <row r="4432" spans="2:13" x14ac:dyDescent="0.25">
      <c r="B4432" s="72" t="s">
        <v>12</v>
      </c>
      <c r="C4432" s="72" t="s">
        <v>13</v>
      </c>
      <c r="D4432" s="72" t="s">
        <v>14</v>
      </c>
      <c r="E4432" s="72" t="s">
        <v>55</v>
      </c>
      <c r="F4432" s="73">
        <v>11757251</v>
      </c>
      <c r="G4432" s="72" t="s">
        <v>16</v>
      </c>
      <c r="H4432" s="72" t="s">
        <v>24</v>
      </c>
      <c r="I4432" s="72" t="s">
        <v>18</v>
      </c>
      <c r="J4432" s="72" t="s">
        <v>19</v>
      </c>
      <c r="K4432" s="72" t="s">
        <v>25</v>
      </c>
      <c r="L4432" s="72" t="s">
        <v>110</v>
      </c>
      <c r="M4432" s="72" t="s">
        <v>57</v>
      </c>
    </row>
    <row r="4433" spans="2:13" x14ac:dyDescent="0.25">
      <c r="B4433" s="72" t="s">
        <v>12</v>
      </c>
      <c r="C4433" s="72" t="s">
        <v>13</v>
      </c>
      <c r="D4433" s="72" t="s">
        <v>14</v>
      </c>
      <c r="E4433" s="72" t="s">
        <v>187</v>
      </c>
      <c r="F4433" s="73">
        <v>852744</v>
      </c>
      <c r="G4433" s="72" t="s">
        <v>16</v>
      </c>
      <c r="H4433" s="72" t="s">
        <v>24</v>
      </c>
      <c r="I4433" s="72" t="s">
        <v>18</v>
      </c>
      <c r="J4433" s="72" t="s">
        <v>19</v>
      </c>
      <c r="K4433" s="72" t="s">
        <v>49</v>
      </c>
      <c r="L4433" s="72" t="s">
        <v>255</v>
      </c>
      <c r="M4433" s="72" t="s">
        <v>112</v>
      </c>
    </row>
    <row r="4434" spans="2:13" x14ac:dyDescent="0.25">
      <c r="B4434" s="72" t="s">
        <v>12</v>
      </c>
      <c r="C4434" s="72" t="s">
        <v>13</v>
      </c>
      <c r="D4434" s="72" t="s">
        <v>14</v>
      </c>
      <c r="E4434" s="72" t="s">
        <v>27</v>
      </c>
      <c r="F4434" s="73">
        <v>229519</v>
      </c>
      <c r="G4434" s="72" t="s">
        <v>16</v>
      </c>
      <c r="H4434" s="72" t="s">
        <v>24</v>
      </c>
      <c r="I4434" s="72" t="s">
        <v>18</v>
      </c>
      <c r="J4434" s="72" t="s">
        <v>19</v>
      </c>
      <c r="K4434" s="72" t="s">
        <v>37</v>
      </c>
      <c r="L4434" s="72" t="s">
        <v>274</v>
      </c>
      <c r="M4434" s="72" t="s">
        <v>29</v>
      </c>
    </row>
    <row r="4435" spans="2:13" x14ac:dyDescent="0.25">
      <c r="B4435" s="72" t="s">
        <v>12</v>
      </c>
      <c r="C4435" s="72" t="s">
        <v>13</v>
      </c>
      <c r="D4435" s="72" t="s">
        <v>14</v>
      </c>
      <c r="E4435" s="72" t="s">
        <v>146</v>
      </c>
      <c r="F4435" s="73">
        <v>-92</v>
      </c>
      <c r="G4435" s="72" t="s">
        <v>16</v>
      </c>
      <c r="H4435" s="72" t="s">
        <v>24</v>
      </c>
      <c r="I4435" s="72" t="s">
        <v>18</v>
      </c>
      <c r="J4435" s="72" t="s">
        <v>19</v>
      </c>
      <c r="K4435" s="72" t="s">
        <v>37</v>
      </c>
      <c r="L4435" s="72" t="s">
        <v>422</v>
      </c>
      <c r="M4435" s="72"/>
    </row>
    <row r="4436" spans="2:13" x14ac:dyDescent="0.25">
      <c r="B4436" s="72" t="s">
        <v>12</v>
      </c>
      <c r="C4436" s="72" t="s">
        <v>13</v>
      </c>
      <c r="D4436" s="72" t="s">
        <v>14</v>
      </c>
      <c r="E4436" s="72" t="s">
        <v>74</v>
      </c>
      <c r="F4436" s="73">
        <v>11417</v>
      </c>
      <c r="G4436" s="72" t="s">
        <v>16</v>
      </c>
      <c r="H4436" s="72" t="s">
        <v>17</v>
      </c>
      <c r="I4436" s="72" t="s">
        <v>18</v>
      </c>
      <c r="J4436" s="72" t="s">
        <v>19</v>
      </c>
      <c r="K4436" s="72" t="s">
        <v>25</v>
      </c>
      <c r="L4436" s="72" t="s">
        <v>159</v>
      </c>
      <c r="M4436" s="72" t="s">
        <v>302</v>
      </c>
    </row>
    <row r="4437" spans="2:13" x14ac:dyDescent="0.25">
      <c r="B4437" s="72" t="s">
        <v>12</v>
      </c>
      <c r="C4437" s="72" t="s">
        <v>13</v>
      </c>
      <c r="D4437" s="72" t="s">
        <v>14</v>
      </c>
      <c r="E4437" s="72" t="s">
        <v>68</v>
      </c>
      <c r="F4437" s="73">
        <v>-7822</v>
      </c>
      <c r="G4437" s="72" t="s">
        <v>16</v>
      </c>
      <c r="H4437" s="72" t="s">
        <v>24</v>
      </c>
      <c r="I4437" s="72" t="s">
        <v>18</v>
      </c>
      <c r="J4437" s="72" t="s">
        <v>19</v>
      </c>
      <c r="K4437" s="72" t="s">
        <v>96</v>
      </c>
      <c r="L4437" s="72" t="s">
        <v>582</v>
      </c>
      <c r="M4437" s="72"/>
    </row>
    <row r="4438" spans="2:13" x14ac:dyDescent="0.25">
      <c r="B4438" s="72" t="s">
        <v>12</v>
      </c>
      <c r="C4438" s="72" t="s">
        <v>13</v>
      </c>
      <c r="D4438" s="72" t="s">
        <v>14</v>
      </c>
      <c r="E4438" s="72" t="s">
        <v>58</v>
      </c>
      <c r="F4438" s="73">
        <v>122992</v>
      </c>
      <c r="G4438" s="72" t="s">
        <v>16</v>
      </c>
      <c r="H4438" s="72" t="s">
        <v>17</v>
      </c>
      <c r="I4438" s="72" t="s">
        <v>18</v>
      </c>
      <c r="J4438" s="72" t="s">
        <v>19</v>
      </c>
      <c r="K4438" s="72" t="s">
        <v>25</v>
      </c>
      <c r="L4438" s="72" t="s">
        <v>493</v>
      </c>
      <c r="M4438" s="72" t="s">
        <v>47</v>
      </c>
    </row>
    <row r="4439" spans="2:13" x14ac:dyDescent="0.25">
      <c r="B4439" s="72" t="s">
        <v>12</v>
      </c>
      <c r="C4439" s="72" t="s">
        <v>13</v>
      </c>
      <c r="D4439" s="72" t="s">
        <v>14</v>
      </c>
      <c r="E4439" s="72" t="s">
        <v>30</v>
      </c>
      <c r="F4439" s="73">
        <v>-367</v>
      </c>
      <c r="G4439" s="72" t="s">
        <v>16</v>
      </c>
      <c r="H4439" s="72" t="s">
        <v>17</v>
      </c>
      <c r="I4439" s="72" t="s">
        <v>18</v>
      </c>
      <c r="J4439" s="72" t="s">
        <v>19</v>
      </c>
      <c r="K4439" s="72" t="s">
        <v>25</v>
      </c>
      <c r="L4439" s="72" t="s">
        <v>149</v>
      </c>
      <c r="M4439" s="72"/>
    </row>
    <row r="4440" spans="2:13" x14ac:dyDescent="0.25">
      <c r="B4440" s="72" t="s">
        <v>12</v>
      </c>
      <c r="C4440" s="72" t="s">
        <v>13</v>
      </c>
      <c r="D4440" s="72" t="s">
        <v>14</v>
      </c>
      <c r="E4440" s="72" t="s">
        <v>51</v>
      </c>
      <c r="F4440" s="73">
        <v>372827</v>
      </c>
      <c r="G4440" s="72" t="s">
        <v>16</v>
      </c>
      <c r="H4440" s="72" t="s">
        <v>24</v>
      </c>
      <c r="I4440" s="72" t="s">
        <v>18</v>
      </c>
      <c r="J4440" s="72" t="s">
        <v>19</v>
      </c>
      <c r="K4440" s="72" t="s">
        <v>25</v>
      </c>
      <c r="L4440" s="72" t="s">
        <v>115</v>
      </c>
      <c r="M4440" s="72"/>
    </row>
    <row r="4441" spans="2:13" x14ac:dyDescent="0.25">
      <c r="B4441" s="72" t="s">
        <v>12</v>
      </c>
      <c r="C4441" s="72" t="s">
        <v>13</v>
      </c>
      <c r="D4441" s="72" t="s">
        <v>14</v>
      </c>
      <c r="E4441" s="72" t="s">
        <v>68</v>
      </c>
      <c r="F4441" s="73">
        <v>-79085</v>
      </c>
      <c r="G4441" s="72" t="s">
        <v>16</v>
      </c>
      <c r="H4441" s="72" t="s">
        <v>24</v>
      </c>
      <c r="I4441" s="72" t="s">
        <v>18</v>
      </c>
      <c r="J4441" s="72" t="s">
        <v>19</v>
      </c>
      <c r="K4441" s="72" t="s">
        <v>49</v>
      </c>
      <c r="L4441" s="72" t="s">
        <v>91</v>
      </c>
      <c r="M4441" s="72"/>
    </row>
    <row r="4442" spans="2:13" x14ac:dyDescent="0.25">
      <c r="B4442" s="72" t="s">
        <v>12</v>
      </c>
      <c r="C4442" s="72" t="s">
        <v>13</v>
      </c>
      <c r="D4442" s="72" t="s">
        <v>14</v>
      </c>
      <c r="E4442" s="72" t="s">
        <v>79</v>
      </c>
      <c r="F4442" s="73">
        <v>-97601</v>
      </c>
      <c r="G4442" s="72" t="s">
        <v>16</v>
      </c>
      <c r="H4442" s="72" t="s">
        <v>24</v>
      </c>
      <c r="I4442" s="72" t="s">
        <v>18</v>
      </c>
      <c r="J4442" s="72" t="s">
        <v>19</v>
      </c>
      <c r="K4442" s="72" t="s">
        <v>157</v>
      </c>
      <c r="L4442" s="72" t="s">
        <v>640</v>
      </c>
      <c r="M4442" s="72"/>
    </row>
    <row r="4443" spans="2:13" x14ac:dyDescent="0.25">
      <c r="B4443" s="72" t="s">
        <v>12</v>
      </c>
      <c r="C4443" s="72" t="s">
        <v>13</v>
      </c>
      <c r="D4443" s="72" t="s">
        <v>14</v>
      </c>
      <c r="E4443" s="72" t="s">
        <v>783</v>
      </c>
      <c r="F4443" s="73">
        <v>546619</v>
      </c>
      <c r="G4443" s="72" t="s">
        <v>16</v>
      </c>
      <c r="H4443" s="72" t="s">
        <v>17</v>
      </c>
      <c r="I4443" s="72" t="s">
        <v>18</v>
      </c>
      <c r="J4443" s="72" t="s">
        <v>19</v>
      </c>
      <c r="K4443" s="72"/>
      <c r="L4443" s="72"/>
      <c r="M4443" s="72" t="s">
        <v>22</v>
      </c>
    </row>
    <row r="4444" spans="2:13" x14ac:dyDescent="0.25">
      <c r="B4444" s="72" t="s">
        <v>12</v>
      </c>
      <c r="C4444" s="72" t="s">
        <v>13</v>
      </c>
      <c r="D4444" s="72" t="s">
        <v>14</v>
      </c>
      <c r="E4444" s="72" t="s">
        <v>353</v>
      </c>
      <c r="F4444" s="73">
        <v>34361</v>
      </c>
      <c r="G4444" s="72" t="s">
        <v>16</v>
      </c>
      <c r="H4444" s="72" t="s">
        <v>17</v>
      </c>
      <c r="I4444" s="72" t="s">
        <v>18</v>
      </c>
      <c r="J4444" s="72" t="s">
        <v>19</v>
      </c>
      <c r="K4444" s="72" t="s">
        <v>37</v>
      </c>
      <c r="L4444" s="72" t="s">
        <v>38</v>
      </c>
      <c r="M4444" s="72" t="s">
        <v>133</v>
      </c>
    </row>
    <row r="4445" spans="2:13" x14ac:dyDescent="0.25">
      <c r="B4445" s="72" t="s">
        <v>12</v>
      </c>
      <c r="C4445" s="72" t="s">
        <v>13</v>
      </c>
      <c r="D4445" s="72" t="s">
        <v>14</v>
      </c>
      <c r="E4445" s="72" t="s">
        <v>152</v>
      </c>
      <c r="F4445" s="73">
        <v>-28490</v>
      </c>
      <c r="G4445" s="72" t="s">
        <v>16</v>
      </c>
      <c r="H4445" s="72" t="s">
        <v>24</v>
      </c>
      <c r="I4445" s="72" t="s">
        <v>18</v>
      </c>
      <c r="J4445" s="72" t="s">
        <v>19</v>
      </c>
      <c r="K4445" s="72" t="s">
        <v>25</v>
      </c>
      <c r="L4445" s="72" t="s">
        <v>723</v>
      </c>
      <c r="M4445" s="72"/>
    </row>
    <row r="4446" spans="2:13" x14ac:dyDescent="0.25">
      <c r="B4446" s="72" t="s">
        <v>12</v>
      </c>
      <c r="C4446" s="72" t="s">
        <v>13</v>
      </c>
      <c r="D4446" s="72" t="s">
        <v>14</v>
      </c>
      <c r="E4446" s="72" t="s">
        <v>51</v>
      </c>
      <c r="F4446" s="73">
        <v>33874</v>
      </c>
      <c r="G4446" s="72" t="s">
        <v>16</v>
      </c>
      <c r="H4446" s="72" t="s">
        <v>24</v>
      </c>
      <c r="I4446" s="72" t="s">
        <v>18</v>
      </c>
      <c r="J4446" s="72" t="s">
        <v>19</v>
      </c>
      <c r="K4446" s="72" t="s">
        <v>37</v>
      </c>
      <c r="L4446" s="72" t="s">
        <v>485</v>
      </c>
      <c r="M4446" s="72"/>
    </row>
    <row r="4447" spans="2:13" x14ac:dyDescent="0.25">
      <c r="B4447" s="72" t="s">
        <v>12</v>
      </c>
      <c r="C4447" s="72" t="s">
        <v>13</v>
      </c>
      <c r="D4447" s="72" t="s">
        <v>14</v>
      </c>
      <c r="E4447" s="72" t="s">
        <v>51</v>
      </c>
      <c r="F4447" s="73">
        <v>286593</v>
      </c>
      <c r="G4447" s="72" t="s">
        <v>16</v>
      </c>
      <c r="H4447" s="72" t="s">
        <v>17</v>
      </c>
      <c r="I4447" s="72" t="s">
        <v>48</v>
      </c>
      <c r="J4447" s="72" t="s">
        <v>19</v>
      </c>
      <c r="K4447" s="72" t="s">
        <v>20</v>
      </c>
      <c r="L4447" s="72" t="s">
        <v>148</v>
      </c>
      <c r="M4447" s="72"/>
    </row>
    <row r="4448" spans="2:13" x14ac:dyDescent="0.25">
      <c r="B4448" s="72" t="s">
        <v>12</v>
      </c>
      <c r="C4448" s="72" t="s">
        <v>13</v>
      </c>
      <c r="D4448" s="72" t="s">
        <v>14</v>
      </c>
      <c r="E4448" s="72" t="s">
        <v>55</v>
      </c>
      <c r="F4448" s="73">
        <v>92722</v>
      </c>
      <c r="G4448" s="72" t="s">
        <v>16</v>
      </c>
      <c r="H4448" s="72" t="s">
        <v>24</v>
      </c>
      <c r="I4448" s="72" t="s">
        <v>18</v>
      </c>
      <c r="J4448" s="72" t="s">
        <v>19</v>
      </c>
      <c r="K4448" s="72" t="s">
        <v>96</v>
      </c>
      <c r="L4448" s="72" t="s">
        <v>457</v>
      </c>
      <c r="M4448" s="72" t="s">
        <v>29</v>
      </c>
    </row>
    <row r="4449" spans="2:13" x14ac:dyDescent="0.25">
      <c r="B4449" s="72" t="s">
        <v>12</v>
      </c>
      <c r="C4449" s="72" t="s">
        <v>13</v>
      </c>
      <c r="D4449" s="72" t="s">
        <v>14</v>
      </c>
      <c r="E4449" s="72" t="s">
        <v>773</v>
      </c>
      <c r="F4449" s="73">
        <v>692916</v>
      </c>
      <c r="G4449" s="72" t="s">
        <v>16</v>
      </c>
      <c r="H4449" s="72" t="s">
        <v>17</v>
      </c>
      <c r="I4449" s="72" t="s">
        <v>18</v>
      </c>
      <c r="J4449" s="72" t="s">
        <v>19</v>
      </c>
      <c r="K4449" s="72"/>
      <c r="L4449" s="72"/>
      <c r="M4449" s="72" t="s">
        <v>259</v>
      </c>
    </row>
    <row r="4450" spans="2:13" x14ac:dyDescent="0.25">
      <c r="B4450" s="72" t="s">
        <v>12</v>
      </c>
      <c r="C4450" s="72" t="s">
        <v>13</v>
      </c>
      <c r="D4450" s="72" t="s">
        <v>14</v>
      </c>
      <c r="E4450" s="72" t="s">
        <v>74</v>
      </c>
      <c r="F4450" s="73">
        <v>2967</v>
      </c>
      <c r="G4450" s="72" t="s">
        <v>16</v>
      </c>
      <c r="H4450" s="72" t="s">
        <v>24</v>
      </c>
      <c r="I4450" s="72" t="s">
        <v>18</v>
      </c>
      <c r="J4450" s="72" t="s">
        <v>19</v>
      </c>
      <c r="K4450" s="72" t="s">
        <v>49</v>
      </c>
      <c r="L4450" s="72" t="s">
        <v>82</v>
      </c>
      <c r="M4450" s="72" t="s">
        <v>302</v>
      </c>
    </row>
    <row r="4451" spans="2:13" x14ac:dyDescent="0.25">
      <c r="B4451" s="72" t="s">
        <v>12</v>
      </c>
      <c r="C4451" s="72" t="s">
        <v>13</v>
      </c>
      <c r="D4451" s="72" t="s">
        <v>14</v>
      </c>
      <c r="E4451" s="72" t="s">
        <v>51</v>
      </c>
      <c r="F4451" s="73">
        <v>47799</v>
      </c>
      <c r="G4451" s="72" t="s">
        <v>16</v>
      </c>
      <c r="H4451" s="72" t="s">
        <v>24</v>
      </c>
      <c r="I4451" s="72" t="s">
        <v>18</v>
      </c>
      <c r="J4451" s="72" t="s">
        <v>19</v>
      </c>
      <c r="K4451" s="72" t="s">
        <v>96</v>
      </c>
      <c r="L4451" s="72" t="s">
        <v>97</v>
      </c>
      <c r="M4451" s="72"/>
    </row>
    <row r="4452" spans="2:13" x14ac:dyDescent="0.25">
      <c r="B4452" s="72" t="s">
        <v>12</v>
      </c>
      <c r="C4452" s="72" t="s">
        <v>13</v>
      </c>
      <c r="D4452" s="72" t="s">
        <v>14</v>
      </c>
      <c r="E4452" s="72" t="s">
        <v>36</v>
      </c>
      <c r="F4452" s="73">
        <v>278733</v>
      </c>
      <c r="G4452" s="72" t="s">
        <v>16</v>
      </c>
      <c r="H4452" s="72" t="s">
        <v>24</v>
      </c>
      <c r="I4452" s="72" t="s">
        <v>18</v>
      </c>
      <c r="J4452" s="72" t="s">
        <v>19</v>
      </c>
      <c r="K4452" s="72" t="s">
        <v>96</v>
      </c>
      <c r="L4452" s="72" t="s">
        <v>136</v>
      </c>
      <c r="M4452" s="72" t="s">
        <v>57</v>
      </c>
    </row>
    <row r="4453" spans="2:13" x14ac:dyDescent="0.25">
      <c r="B4453" s="72" t="s">
        <v>12</v>
      </c>
      <c r="C4453" s="72" t="s">
        <v>13</v>
      </c>
      <c r="D4453" s="72" t="s">
        <v>14</v>
      </c>
      <c r="E4453" s="72" t="s">
        <v>83</v>
      </c>
      <c r="F4453" s="73">
        <v>20134</v>
      </c>
      <c r="G4453" s="72" t="s">
        <v>16</v>
      </c>
      <c r="H4453" s="72" t="s">
        <v>24</v>
      </c>
      <c r="I4453" s="72" t="s">
        <v>18</v>
      </c>
      <c r="J4453" s="72" t="s">
        <v>19</v>
      </c>
      <c r="K4453" s="72" t="s">
        <v>43</v>
      </c>
      <c r="L4453" s="72" t="s">
        <v>56</v>
      </c>
      <c r="M4453" s="72"/>
    </row>
    <row r="4454" spans="2:13" x14ac:dyDescent="0.25">
      <c r="B4454" s="72" t="s">
        <v>12</v>
      </c>
      <c r="C4454" s="72" t="s">
        <v>13</v>
      </c>
      <c r="D4454" s="72" t="s">
        <v>14</v>
      </c>
      <c r="E4454" s="72" t="s">
        <v>68</v>
      </c>
      <c r="F4454" s="73">
        <v>-268</v>
      </c>
      <c r="G4454" s="72" t="s">
        <v>16</v>
      </c>
      <c r="H4454" s="72" t="s">
        <v>24</v>
      </c>
      <c r="I4454" s="72" t="s">
        <v>18</v>
      </c>
      <c r="J4454" s="72" t="s">
        <v>19</v>
      </c>
      <c r="K4454" s="72" t="s">
        <v>20</v>
      </c>
      <c r="L4454" s="72" t="s">
        <v>21</v>
      </c>
      <c r="M4454" s="72"/>
    </row>
    <row r="4455" spans="2:13" x14ac:dyDescent="0.25">
      <c r="B4455" s="72" t="s">
        <v>12</v>
      </c>
      <c r="C4455" s="72" t="s">
        <v>13</v>
      </c>
      <c r="D4455" s="72" t="s">
        <v>14</v>
      </c>
      <c r="E4455" s="72" t="s">
        <v>36</v>
      </c>
      <c r="F4455" s="73">
        <v>598625</v>
      </c>
      <c r="G4455" s="72" t="s">
        <v>16</v>
      </c>
      <c r="H4455" s="72" t="s">
        <v>24</v>
      </c>
      <c r="I4455" s="72" t="s">
        <v>18</v>
      </c>
      <c r="J4455" s="72" t="s">
        <v>19</v>
      </c>
      <c r="K4455" s="72" t="s">
        <v>25</v>
      </c>
      <c r="L4455" s="72" t="s">
        <v>406</v>
      </c>
      <c r="M4455" s="72" t="s">
        <v>57</v>
      </c>
    </row>
    <row r="4456" spans="2:13" x14ac:dyDescent="0.25">
      <c r="B4456" s="72" t="s">
        <v>12</v>
      </c>
      <c r="C4456" s="72" t="s">
        <v>13</v>
      </c>
      <c r="D4456" s="72" t="s">
        <v>14</v>
      </c>
      <c r="E4456" s="72" t="s">
        <v>33</v>
      </c>
      <c r="F4456" s="73">
        <v>8628</v>
      </c>
      <c r="G4456" s="72" t="s">
        <v>16</v>
      </c>
      <c r="H4456" s="72" t="s">
        <v>24</v>
      </c>
      <c r="I4456" s="72" t="s">
        <v>18</v>
      </c>
      <c r="J4456" s="72" t="s">
        <v>19</v>
      </c>
      <c r="K4456" s="72" t="s">
        <v>63</v>
      </c>
      <c r="L4456" s="72" t="s">
        <v>564</v>
      </c>
      <c r="M4456" s="72" t="s">
        <v>57</v>
      </c>
    </row>
    <row r="4457" spans="2:13" x14ac:dyDescent="0.25">
      <c r="B4457" s="72" t="s">
        <v>12</v>
      </c>
      <c r="C4457" s="72" t="s">
        <v>13</v>
      </c>
      <c r="D4457" s="72" t="s">
        <v>14</v>
      </c>
      <c r="E4457" s="72" t="s">
        <v>79</v>
      </c>
      <c r="F4457" s="73">
        <v>-18426</v>
      </c>
      <c r="G4457" s="72" t="s">
        <v>16</v>
      </c>
      <c r="H4457" s="72" t="s">
        <v>24</v>
      </c>
      <c r="I4457" s="72" t="s">
        <v>18</v>
      </c>
      <c r="J4457" s="72" t="s">
        <v>19</v>
      </c>
      <c r="K4457" s="72" t="s">
        <v>37</v>
      </c>
      <c r="L4457" s="72" t="s">
        <v>90</v>
      </c>
      <c r="M4457" s="72"/>
    </row>
    <row r="4458" spans="2:13" x14ac:dyDescent="0.25">
      <c r="B4458" s="72" t="s">
        <v>12</v>
      </c>
      <c r="C4458" s="72" t="s">
        <v>13</v>
      </c>
      <c r="D4458" s="72" t="s">
        <v>14</v>
      </c>
      <c r="E4458" s="72" t="s">
        <v>39</v>
      </c>
      <c r="F4458" s="73">
        <v>-18465</v>
      </c>
      <c r="G4458" s="72" t="s">
        <v>16</v>
      </c>
      <c r="H4458" s="72" t="s">
        <v>24</v>
      </c>
      <c r="I4458" s="72" t="s">
        <v>18</v>
      </c>
      <c r="J4458" s="72" t="s">
        <v>19</v>
      </c>
      <c r="K4458" s="72" t="s">
        <v>63</v>
      </c>
      <c r="L4458" s="72" t="s">
        <v>64</v>
      </c>
      <c r="M4458" s="72"/>
    </row>
    <row r="4459" spans="2:13" x14ac:dyDescent="0.25">
      <c r="B4459" s="72" t="s">
        <v>12</v>
      </c>
      <c r="C4459" s="72" t="s">
        <v>13</v>
      </c>
      <c r="D4459" s="72" t="s">
        <v>14</v>
      </c>
      <c r="E4459" s="72" t="s">
        <v>39</v>
      </c>
      <c r="F4459" s="73">
        <v>-2</v>
      </c>
      <c r="G4459" s="72" t="s">
        <v>16</v>
      </c>
      <c r="H4459" s="72" t="s">
        <v>24</v>
      </c>
      <c r="I4459" s="72" t="s">
        <v>18</v>
      </c>
      <c r="J4459" s="72" t="s">
        <v>19</v>
      </c>
      <c r="K4459" s="72" t="s">
        <v>117</v>
      </c>
      <c r="L4459" s="72" t="s">
        <v>399</v>
      </c>
      <c r="M4459" s="72"/>
    </row>
    <row r="4460" spans="2:13" x14ac:dyDescent="0.25">
      <c r="B4460" s="72" t="s">
        <v>12</v>
      </c>
      <c r="C4460" s="72" t="s">
        <v>13</v>
      </c>
      <c r="D4460" s="72" t="s">
        <v>14</v>
      </c>
      <c r="E4460" s="72" t="s">
        <v>36</v>
      </c>
      <c r="F4460" s="73">
        <v>12943</v>
      </c>
      <c r="G4460" s="72" t="s">
        <v>16</v>
      </c>
      <c r="H4460" s="72" t="s">
        <v>24</v>
      </c>
      <c r="I4460" s="72" t="s">
        <v>18</v>
      </c>
      <c r="J4460" s="72" t="s">
        <v>19</v>
      </c>
      <c r="K4460" s="72" t="s">
        <v>43</v>
      </c>
      <c r="L4460" s="72" t="s">
        <v>523</v>
      </c>
      <c r="M4460" s="72" t="s">
        <v>57</v>
      </c>
    </row>
    <row r="4461" spans="2:13" x14ac:dyDescent="0.25">
      <c r="B4461" s="72" t="s">
        <v>12</v>
      </c>
      <c r="C4461" s="72" t="s">
        <v>13</v>
      </c>
      <c r="D4461" s="72" t="s">
        <v>14</v>
      </c>
      <c r="E4461" s="72" t="s">
        <v>144</v>
      </c>
      <c r="F4461" s="73">
        <v>1647290</v>
      </c>
      <c r="G4461" s="72" t="s">
        <v>16</v>
      </c>
      <c r="H4461" s="72" t="s">
        <v>24</v>
      </c>
      <c r="I4461" s="72" t="s">
        <v>18</v>
      </c>
      <c r="J4461" s="72" t="s">
        <v>19</v>
      </c>
      <c r="K4461" s="72" t="s">
        <v>37</v>
      </c>
      <c r="L4461" s="72" t="s">
        <v>549</v>
      </c>
      <c r="M4461" s="72" t="s">
        <v>22</v>
      </c>
    </row>
    <row r="4462" spans="2:13" x14ac:dyDescent="0.25">
      <c r="B4462" s="72" t="s">
        <v>12</v>
      </c>
      <c r="C4462" s="72" t="s">
        <v>13</v>
      </c>
      <c r="D4462" s="72" t="s">
        <v>14</v>
      </c>
      <c r="E4462" s="72" t="s">
        <v>55</v>
      </c>
      <c r="F4462" s="73">
        <v>141761</v>
      </c>
      <c r="G4462" s="72" t="s">
        <v>16</v>
      </c>
      <c r="H4462" s="72" t="s">
        <v>17</v>
      </c>
      <c r="I4462" s="72" t="s">
        <v>18</v>
      </c>
      <c r="J4462" s="72" t="s">
        <v>19</v>
      </c>
      <c r="K4462" s="72" t="s">
        <v>25</v>
      </c>
      <c r="L4462" s="72" t="s">
        <v>425</v>
      </c>
      <c r="M4462" s="72" t="s">
        <v>57</v>
      </c>
    </row>
    <row r="4463" spans="2:13" x14ac:dyDescent="0.25">
      <c r="B4463" s="72" t="s">
        <v>12</v>
      </c>
      <c r="C4463" s="72" t="s">
        <v>13</v>
      </c>
      <c r="D4463" s="72" t="s">
        <v>14</v>
      </c>
      <c r="E4463" s="72" t="s">
        <v>39</v>
      </c>
      <c r="F4463" s="73">
        <v>-93</v>
      </c>
      <c r="G4463" s="72" t="s">
        <v>16</v>
      </c>
      <c r="H4463" s="72" t="s">
        <v>24</v>
      </c>
      <c r="I4463" s="72" t="s">
        <v>18</v>
      </c>
      <c r="J4463" s="72" t="s">
        <v>19</v>
      </c>
      <c r="K4463" s="72" t="s">
        <v>20</v>
      </c>
      <c r="L4463" s="72" t="s">
        <v>535</v>
      </c>
      <c r="M4463" s="72"/>
    </row>
    <row r="4464" spans="2:13" x14ac:dyDescent="0.25">
      <c r="B4464" s="72" t="s">
        <v>12</v>
      </c>
      <c r="C4464" s="72" t="s">
        <v>13</v>
      </c>
      <c r="D4464" s="72" t="s">
        <v>14</v>
      </c>
      <c r="E4464" s="72" t="s">
        <v>68</v>
      </c>
      <c r="F4464" s="73">
        <v>-74002</v>
      </c>
      <c r="G4464" s="72" t="s">
        <v>16</v>
      </c>
      <c r="H4464" s="72" t="s">
        <v>24</v>
      </c>
      <c r="I4464" s="72" t="s">
        <v>18</v>
      </c>
      <c r="J4464" s="72" t="s">
        <v>19</v>
      </c>
      <c r="K4464" s="72" t="s">
        <v>130</v>
      </c>
      <c r="L4464" s="72" t="s">
        <v>386</v>
      </c>
      <c r="M4464" s="72"/>
    </row>
    <row r="4465" spans="2:13" x14ac:dyDescent="0.25">
      <c r="B4465" s="72" t="s">
        <v>12</v>
      </c>
      <c r="C4465" s="72" t="s">
        <v>13</v>
      </c>
      <c r="D4465" s="72" t="s">
        <v>14</v>
      </c>
      <c r="E4465" s="72" t="s">
        <v>123</v>
      </c>
      <c r="F4465" s="73">
        <v>-10224</v>
      </c>
      <c r="G4465" s="72" t="s">
        <v>16</v>
      </c>
      <c r="H4465" s="72" t="s">
        <v>24</v>
      </c>
      <c r="I4465" s="72" t="s">
        <v>18</v>
      </c>
      <c r="J4465" s="72" t="s">
        <v>19</v>
      </c>
      <c r="K4465" s="72" t="s">
        <v>43</v>
      </c>
      <c r="L4465" s="72" t="s">
        <v>336</v>
      </c>
      <c r="M4465" s="72"/>
    </row>
    <row r="4466" spans="2:13" x14ac:dyDescent="0.25">
      <c r="B4466" s="72" t="s">
        <v>12</v>
      </c>
      <c r="C4466" s="72" t="s">
        <v>13</v>
      </c>
      <c r="D4466" s="72" t="s">
        <v>14</v>
      </c>
      <c r="E4466" s="72" t="s">
        <v>36</v>
      </c>
      <c r="F4466" s="73">
        <v>196257</v>
      </c>
      <c r="G4466" s="72" t="s">
        <v>16</v>
      </c>
      <c r="H4466" s="72" t="s">
        <v>24</v>
      </c>
      <c r="I4466" s="72" t="s">
        <v>18</v>
      </c>
      <c r="J4466" s="72" t="s">
        <v>19</v>
      </c>
      <c r="K4466" s="72" t="s">
        <v>20</v>
      </c>
      <c r="L4466" s="72" t="s">
        <v>21</v>
      </c>
      <c r="M4466" s="72" t="s">
        <v>57</v>
      </c>
    </row>
    <row r="4467" spans="2:13" x14ac:dyDescent="0.25">
      <c r="B4467" s="72" t="s">
        <v>12</v>
      </c>
      <c r="C4467" s="72" t="s">
        <v>13</v>
      </c>
      <c r="D4467" s="72" t="s">
        <v>14</v>
      </c>
      <c r="E4467" s="72" t="s">
        <v>144</v>
      </c>
      <c r="F4467" s="73">
        <v>161101</v>
      </c>
      <c r="G4467" s="72" t="s">
        <v>16</v>
      </c>
      <c r="H4467" s="72" t="s">
        <v>24</v>
      </c>
      <c r="I4467" s="72" t="s">
        <v>18</v>
      </c>
      <c r="J4467" s="72" t="s">
        <v>19</v>
      </c>
      <c r="K4467" s="72" t="s">
        <v>117</v>
      </c>
      <c r="L4467" s="72" t="s">
        <v>545</v>
      </c>
      <c r="M4467" s="72" t="s">
        <v>67</v>
      </c>
    </row>
    <row r="4468" spans="2:13" x14ac:dyDescent="0.25">
      <c r="B4468" s="72" t="s">
        <v>12</v>
      </c>
      <c r="C4468" s="72" t="s">
        <v>13</v>
      </c>
      <c r="D4468" s="72" t="s">
        <v>14</v>
      </c>
      <c r="E4468" s="72" t="s">
        <v>55</v>
      </c>
      <c r="F4468" s="73">
        <v>369541</v>
      </c>
      <c r="G4468" s="72" t="s">
        <v>16</v>
      </c>
      <c r="H4468" s="72" t="s">
        <v>24</v>
      </c>
      <c r="I4468" s="72" t="s">
        <v>18</v>
      </c>
      <c r="J4468" s="72" t="s">
        <v>19</v>
      </c>
      <c r="K4468" s="72" t="s">
        <v>25</v>
      </c>
      <c r="L4468" s="72" t="s">
        <v>139</v>
      </c>
      <c r="M4468" s="72" t="s">
        <v>29</v>
      </c>
    </row>
    <row r="4469" spans="2:13" x14ac:dyDescent="0.25">
      <c r="B4469" s="72" t="s">
        <v>12</v>
      </c>
      <c r="C4469" s="72" t="s">
        <v>13</v>
      </c>
      <c r="D4469" s="72" t="s">
        <v>14</v>
      </c>
      <c r="E4469" s="72" t="s">
        <v>81</v>
      </c>
      <c r="F4469" s="73">
        <v>374383</v>
      </c>
      <c r="G4469" s="72" t="s">
        <v>16</v>
      </c>
      <c r="H4469" s="72" t="s">
        <v>17</v>
      </c>
      <c r="I4469" s="72" t="s">
        <v>18</v>
      </c>
      <c r="J4469" s="72" t="s">
        <v>19</v>
      </c>
      <c r="K4469" s="72" t="s">
        <v>37</v>
      </c>
      <c r="L4469" s="72" t="s">
        <v>274</v>
      </c>
      <c r="M4469" s="72" t="s">
        <v>47</v>
      </c>
    </row>
    <row r="4470" spans="2:13" x14ac:dyDescent="0.25">
      <c r="B4470" s="72" t="s">
        <v>12</v>
      </c>
      <c r="C4470" s="72" t="s">
        <v>13</v>
      </c>
      <c r="D4470" s="72" t="s">
        <v>14</v>
      </c>
      <c r="E4470" s="72" t="s">
        <v>51</v>
      </c>
      <c r="F4470" s="73">
        <v>25059</v>
      </c>
      <c r="G4470" s="72" t="s">
        <v>16</v>
      </c>
      <c r="H4470" s="72" t="s">
        <v>17</v>
      </c>
      <c r="I4470" s="72" t="s">
        <v>18</v>
      </c>
      <c r="J4470" s="72" t="s">
        <v>19</v>
      </c>
      <c r="K4470" s="72" t="s">
        <v>205</v>
      </c>
      <c r="L4470" s="72" t="s">
        <v>404</v>
      </c>
      <c r="M4470" s="72"/>
    </row>
    <row r="4471" spans="2:13" x14ac:dyDescent="0.25">
      <c r="B4471" s="72" t="s">
        <v>12</v>
      </c>
      <c r="C4471" s="72" t="s">
        <v>13</v>
      </c>
      <c r="D4471" s="72" t="s">
        <v>14</v>
      </c>
      <c r="E4471" s="72" t="s">
        <v>36</v>
      </c>
      <c r="F4471" s="73">
        <v>406955</v>
      </c>
      <c r="G4471" s="72" t="s">
        <v>16</v>
      </c>
      <c r="H4471" s="72" t="s">
        <v>17</v>
      </c>
      <c r="I4471" s="72" t="s">
        <v>18</v>
      </c>
      <c r="J4471" s="72" t="s">
        <v>19</v>
      </c>
      <c r="K4471" s="72" t="s">
        <v>25</v>
      </c>
      <c r="L4471" s="72" t="s">
        <v>115</v>
      </c>
      <c r="M4471" s="72" t="s">
        <v>29</v>
      </c>
    </row>
    <row r="4472" spans="2:13" x14ac:dyDescent="0.25">
      <c r="B4472" s="72" t="s">
        <v>12</v>
      </c>
      <c r="C4472" s="72" t="s">
        <v>13</v>
      </c>
      <c r="D4472" s="72" t="s">
        <v>14</v>
      </c>
      <c r="E4472" s="72" t="s">
        <v>15</v>
      </c>
      <c r="F4472" s="73">
        <v>865369</v>
      </c>
      <c r="G4472" s="72" t="s">
        <v>16</v>
      </c>
      <c r="H4472" s="72" t="s">
        <v>17</v>
      </c>
      <c r="I4472" s="72" t="s">
        <v>18</v>
      </c>
      <c r="J4472" s="72" t="s">
        <v>19</v>
      </c>
      <c r="K4472" s="72" t="s">
        <v>25</v>
      </c>
      <c r="L4472" s="72" t="s">
        <v>230</v>
      </c>
      <c r="M4472" s="72" t="s">
        <v>133</v>
      </c>
    </row>
    <row r="4473" spans="2:13" x14ac:dyDescent="0.25">
      <c r="B4473" s="72" t="s">
        <v>12</v>
      </c>
      <c r="C4473" s="72" t="s">
        <v>13</v>
      </c>
      <c r="D4473" s="72" t="s">
        <v>14</v>
      </c>
      <c r="E4473" s="72" t="s">
        <v>83</v>
      </c>
      <c r="F4473" s="73">
        <v>247898</v>
      </c>
      <c r="G4473" s="72" t="s">
        <v>16</v>
      </c>
      <c r="H4473" s="72" t="s">
        <v>24</v>
      </c>
      <c r="I4473" s="72" t="s">
        <v>18</v>
      </c>
      <c r="J4473" s="72" t="s">
        <v>19</v>
      </c>
      <c r="K4473" s="72" t="s">
        <v>25</v>
      </c>
      <c r="L4473" s="72" t="s">
        <v>648</v>
      </c>
      <c r="M4473" s="72"/>
    </row>
    <row r="4474" spans="2:13" x14ac:dyDescent="0.25">
      <c r="B4474" s="72" t="s">
        <v>12</v>
      </c>
      <c r="C4474" s="72" t="s">
        <v>13</v>
      </c>
      <c r="D4474" s="72" t="s">
        <v>14</v>
      </c>
      <c r="E4474" s="72" t="s">
        <v>55</v>
      </c>
      <c r="F4474" s="73">
        <v>3892349</v>
      </c>
      <c r="G4474" s="72" t="s">
        <v>16</v>
      </c>
      <c r="H4474" s="72" t="s">
        <v>17</v>
      </c>
      <c r="I4474" s="72" t="s">
        <v>18</v>
      </c>
      <c r="J4474" s="72" t="s">
        <v>19</v>
      </c>
      <c r="K4474" s="72" t="s">
        <v>25</v>
      </c>
      <c r="L4474" s="72" t="s">
        <v>406</v>
      </c>
      <c r="M4474" s="72" t="s">
        <v>29</v>
      </c>
    </row>
    <row r="4475" spans="2:13" x14ac:dyDescent="0.25">
      <c r="B4475" s="72" t="s">
        <v>12</v>
      </c>
      <c r="C4475" s="72" t="s">
        <v>13</v>
      </c>
      <c r="D4475" s="72" t="s">
        <v>14</v>
      </c>
      <c r="E4475" s="72" t="s">
        <v>51</v>
      </c>
      <c r="F4475" s="73">
        <v>167460</v>
      </c>
      <c r="G4475" s="72" t="s">
        <v>16</v>
      </c>
      <c r="H4475" s="72" t="s">
        <v>17</v>
      </c>
      <c r="I4475" s="72" t="s">
        <v>48</v>
      </c>
      <c r="J4475" s="72" t="s">
        <v>19</v>
      </c>
      <c r="K4475" s="72" t="s">
        <v>49</v>
      </c>
      <c r="L4475" s="72" t="s">
        <v>222</v>
      </c>
      <c r="M4475" s="72"/>
    </row>
    <row r="4476" spans="2:13" x14ac:dyDescent="0.25">
      <c r="B4476" s="72" t="s">
        <v>12</v>
      </c>
      <c r="C4476" s="72" t="s">
        <v>13</v>
      </c>
      <c r="D4476" s="72" t="s">
        <v>14</v>
      </c>
      <c r="E4476" s="72" t="s">
        <v>36</v>
      </c>
      <c r="F4476" s="73">
        <v>753070</v>
      </c>
      <c r="G4476" s="72" t="s">
        <v>16</v>
      </c>
      <c r="H4476" s="72" t="s">
        <v>24</v>
      </c>
      <c r="I4476" s="72" t="s">
        <v>18</v>
      </c>
      <c r="J4476" s="72" t="s">
        <v>19</v>
      </c>
      <c r="K4476" s="72" t="s">
        <v>49</v>
      </c>
      <c r="L4476" s="72" t="s">
        <v>66</v>
      </c>
      <c r="M4476" s="72" t="s">
        <v>29</v>
      </c>
    </row>
    <row r="4477" spans="2:13" x14ac:dyDescent="0.25">
      <c r="B4477" s="72" t="s">
        <v>12</v>
      </c>
      <c r="C4477" s="72" t="s">
        <v>13</v>
      </c>
      <c r="D4477" s="72" t="s">
        <v>14</v>
      </c>
      <c r="E4477" s="72" t="s">
        <v>60</v>
      </c>
      <c r="F4477" s="73">
        <v>42299</v>
      </c>
      <c r="G4477" s="72" t="s">
        <v>16</v>
      </c>
      <c r="H4477" s="72" t="s">
        <v>24</v>
      </c>
      <c r="I4477" s="72" t="s">
        <v>18</v>
      </c>
      <c r="J4477" s="72" t="s">
        <v>19</v>
      </c>
      <c r="K4477" s="72" t="s">
        <v>31</v>
      </c>
      <c r="L4477" s="72" t="s">
        <v>171</v>
      </c>
      <c r="M4477" s="72" t="s">
        <v>184</v>
      </c>
    </row>
    <row r="4478" spans="2:13" x14ac:dyDescent="0.25">
      <c r="B4478" s="72" t="s">
        <v>12</v>
      </c>
      <c r="C4478" s="72" t="s">
        <v>13</v>
      </c>
      <c r="D4478" s="72" t="s">
        <v>14</v>
      </c>
      <c r="E4478" s="72" t="s">
        <v>94</v>
      </c>
      <c r="F4478" s="73">
        <v>963</v>
      </c>
      <c r="G4478" s="72" t="s">
        <v>16</v>
      </c>
      <c r="H4478" s="72" t="s">
        <v>24</v>
      </c>
      <c r="I4478" s="72" t="s">
        <v>18</v>
      </c>
      <c r="J4478" s="72" t="s">
        <v>19</v>
      </c>
      <c r="K4478" s="72" t="s">
        <v>25</v>
      </c>
      <c r="L4478" s="72" t="s">
        <v>431</v>
      </c>
      <c r="M4478" s="72"/>
    </row>
    <row r="4479" spans="2:13" x14ac:dyDescent="0.25">
      <c r="B4479" s="72" t="s">
        <v>12</v>
      </c>
      <c r="C4479" s="72" t="s">
        <v>13</v>
      </c>
      <c r="D4479" s="72" t="s">
        <v>14</v>
      </c>
      <c r="E4479" s="72" t="s">
        <v>450</v>
      </c>
      <c r="F4479" s="73">
        <v>26767</v>
      </c>
      <c r="G4479" s="72" t="s">
        <v>269</v>
      </c>
      <c r="H4479" s="72" t="s">
        <v>24</v>
      </c>
      <c r="I4479" s="72" t="s">
        <v>18</v>
      </c>
      <c r="J4479" s="72" t="s">
        <v>19</v>
      </c>
      <c r="K4479" s="72"/>
      <c r="L4479" s="72"/>
      <c r="M4479" s="72" t="s">
        <v>29</v>
      </c>
    </row>
    <row r="4480" spans="2:13" x14ac:dyDescent="0.25">
      <c r="B4480" s="72" t="s">
        <v>12</v>
      </c>
      <c r="C4480" s="72" t="s">
        <v>13</v>
      </c>
      <c r="D4480" s="72" t="s">
        <v>14</v>
      </c>
      <c r="E4480" s="72" t="s">
        <v>94</v>
      </c>
      <c r="F4480" s="73">
        <v>68303</v>
      </c>
      <c r="G4480" s="72" t="s">
        <v>16</v>
      </c>
      <c r="H4480" s="72" t="s">
        <v>17</v>
      </c>
      <c r="I4480" s="72" t="s">
        <v>18</v>
      </c>
      <c r="J4480" s="72" t="s">
        <v>19</v>
      </c>
      <c r="K4480" s="72" t="s">
        <v>25</v>
      </c>
      <c r="L4480" s="72" t="s">
        <v>313</v>
      </c>
      <c r="M4480" s="72"/>
    </row>
    <row r="4481" spans="2:13" x14ac:dyDescent="0.25">
      <c r="B4481" s="72" t="s">
        <v>12</v>
      </c>
      <c r="C4481" s="72" t="s">
        <v>13</v>
      </c>
      <c r="D4481" s="72" t="s">
        <v>14</v>
      </c>
      <c r="E4481" s="72" t="s">
        <v>85</v>
      </c>
      <c r="F4481" s="73">
        <v>698762</v>
      </c>
      <c r="G4481" s="72" t="s">
        <v>16</v>
      </c>
      <c r="H4481" s="72" t="s">
        <v>17</v>
      </c>
      <c r="I4481" s="72" t="s">
        <v>18</v>
      </c>
      <c r="J4481" s="72" t="s">
        <v>19</v>
      </c>
      <c r="K4481" s="72" t="s">
        <v>20</v>
      </c>
      <c r="L4481" s="72" t="s">
        <v>284</v>
      </c>
      <c r="M4481" s="72"/>
    </row>
    <row r="4482" spans="2:13" x14ac:dyDescent="0.25">
      <c r="B4482" s="72" t="s">
        <v>12</v>
      </c>
      <c r="C4482" s="72" t="s">
        <v>13</v>
      </c>
      <c r="D4482" s="72" t="s">
        <v>14</v>
      </c>
      <c r="E4482" s="72" t="s">
        <v>58</v>
      </c>
      <c r="F4482" s="73">
        <v>451275</v>
      </c>
      <c r="G4482" s="72" t="s">
        <v>16</v>
      </c>
      <c r="H4482" s="72" t="s">
        <v>24</v>
      </c>
      <c r="I4482" s="72" t="s">
        <v>18</v>
      </c>
      <c r="J4482" s="72" t="s">
        <v>19</v>
      </c>
      <c r="K4482" s="72" t="s">
        <v>37</v>
      </c>
      <c r="L4482" s="72" t="s">
        <v>177</v>
      </c>
      <c r="M4482" s="72" t="s">
        <v>47</v>
      </c>
    </row>
    <row r="4483" spans="2:13" x14ac:dyDescent="0.25">
      <c r="B4483" s="72" t="s">
        <v>12</v>
      </c>
      <c r="C4483" s="72" t="s">
        <v>13</v>
      </c>
      <c r="D4483" s="72" t="s">
        <v>14</v>
      </c>
      <c r="E4483" s="72" t="s">
        <v>79</v>
      </c>
      <c r="F4483" s="73">
        <v>-1589</v>
      </c>
      <c r="G4483" s="72" t="s">
        <v>16</v>
      </c>
      <c r="H4483" s="72" t="s">
        <v>17</v>
      </c>
      <c r="I4483" s="72" t="s">
        <v>18</v>
      </c>
      <c r="J4483" s="72" t="s">
        <v>227</v>
      </c>
      <c r="K4483" s="72" t="s">
        <v>25</v>
      </c>
      <c r="L4483" s="72" t="s">
        <v>459</v>
      </c>
      <c r="M4483" s="72"/>
    </row>
    <row r="4484" spans="2:13" x14ac:dyDescent="0.25">
      <c r="B4484" s="72" t="s">
        <v>12</v>
      </c>
      <c r="C4484" s="72" t="s">
        <v>13</v>
      </c>
      <c r="D4484" s="72" t="s">
        <v>14</v>
      </c>
      <c r="E4484" s="72" t="s">
        <v>41</v>
      </c>
      <c r="F4484" s="73">
        <v>-675</v>
      </c>
      <c r="G4484" s="72" t="s">
        <v>16</v>
      </c>
      <c r="H4484" s="72" t="s">
        <v>24</v>
      </c>
      <c r="I4484" s="72" t="s">
        <v>18</v>
      </c>
      <c r="J4484" s="72" t="s">
        <v>19</v>
      </c>
      <c r="K4484" s="72" t="s">
        <v>117</v>
      </c>
      <c r="L4484" s="72" t="s">
        <v>578</v>
      </c>
      <c r="M4484" s="72"/>
    </row>
    <row r="4485" spans="2:13" x14ac:dyDescent="0.25">
      <c r="B4485" s="72" t="s">
        <v>12</v>
      </c>
      <c r="C4485" s="72" t="s">
        <v>13</v>
      </c>
      <c r="D4485" s="72" t="s">
        <v>14</v>
      </c>
      <c r="E4485" s="72" t="s">
        <v>94</v>
      </c>
      <c r="F4485" s="73">
        <v>879</v>
      </c>
      <c r="G4485" s="72" t="s">
        <v>16</v>
      </c>
      <c r="H4485" s="72" t="s">
        <v>24</v>
      </c>
      <c r="I4485" s="72" t="s">
        <v>18</v>
      </c>
      <c r="J4485" s="72" t="s">
        <v>19</v>
      </c>
      <c r="K4485" s="72" t="s">
        <v>25</v>
      </c>
      <c r="L4485" s="72" t="s">
        <v>428</v>
      </c>
      <c r="M4485" s="72"/>
    </row>
    <row r="4486" spans="2:13" x14ac:dyDescent="0.25">
      <c r="B4486" s="72" t="s">
        <v>12</v>
      </c>
      <c r="C4486" s="72" t="s">
        <v>13</v>
      </c>
      <c r="D4486" s="72" t="s">
        <v>14</v>
      </c>
      <c r="E4486" s="72" t="s">
        <v>39</v>
      </c>
      <c r="F4486" s="73">
        <v>-10875</v>
      </c>
      <c r="G4486" s="72" t="s">
        <v>16</v>
      </c>
      <c r="H4486" s="72" t="s">
        <v>24</v>
      </c>
      <c r="I4486" s="72" t="s">
        <v>18</v>
      </c>
      <c r="J4486" s="72" t="s">
        <v>19</v>
      </c>
      <c r="K4486" s="72" t="s">
        <v>20</v>
      </c>
      <c r="L4486" s="72" t="s">
        <v>229</v>
      </c>
      <c r="M4486" s="72"/>
    </row>
    <row r="4487" spans="2:13" x14ac:dyDescent="0.25">
      <c r="B4487" s="72" t="s">
        <v>12</v>
      </c>
      <c r="C4487" s="72" t="s">
        <v>13</v>
      </c>
      <c r="D4487" s="72" t="s">
        <v>14</v>
      </c>
      <c r="E4487" s="72" t="s">
        <v>724</v>
      </c>
      <c r="F4487" s="73">
        <v>9060970</v>
      </c>
      <c r="G4487" s="72" t="s">
        <v>16</v>
      </c>
      <c r="H4487" s="72" t="s">
        <v>24</v>
      </c>
      <c r="I4487" s="72" t="s">
        <v>18</v>
      </c>
      <c r="J4487" s="72" t="s">
        <v>19</v>
      </c>
      <c r="K4487" s="72" t="s">
        <v>43</v>
      </c>
      <c r="L4487" s="72" t="s">
        <v>681</v>
      </c>
      <c r="M4487" s="72" t="s">
        <v>67</v>
      </c>
    </row>
    <row r="4488" spans="2:13" x14ac:dyDescent="0.25">
      <c r="B4488" s="72" t="s">
        <v>12</v>
      </c>
      <c r="C4488" s="72" t="s">
        <v>13</v>
      </c>
      <c r="D4488" s="72" t="s">
        <v>14</v>
      </c>
      <c r="E4488" s="72" t="s">
        <v>79</v>
      </c>
      <c r="F4488" s="73">
        <v>-333</v>
      </c>
      <c r="G4488" s="72" t="s">
        <v>16</v>
      </c>
      <c r="H4488" s="72" t="s">
        <v>24</v>
      </c>
      <c r="I4488" s="72" t="s">
        <v>18</v>
      </c>
      <c r="J4488" s="72" t="s">
        <v>19</v>
      </c>
      <c r="K4488" s="72" t="s">
        <v>130</v>
      </c>
      <c r="L4488" s="72" t="s">
        <v>643</v>
      </c>
      <c r="M4488" s="72"/>
    </row>
    <row r="4489" spans="2:13" x14ac:dyDescent="0.25">
      <c r="B4489" s="72" t="s">
        <v>12</v>
      </c>
      <c r="C4489" s="72" t="s">
        <v>13</v>
      </c>
      <c r="D4489" s="72" t="s">
        <v>14</v>
      </c>
      <c r="E4489" s="72" t="s">
        <v>41</v>
      </c>
      <c r="F4489" s="73">
        <v>-148</v>
      </c>
      <c r="G4489" s="72" t="s">
        <v>16</v>
      </c>
      <c r="H4489" s="72" t="s">
        <v>24</v>
      </c>
      <c r="I4489" s="72" t="s">
        <v>18</v>
      </c>
      <c r="J4489" s="72" t="s">
        <v>19</v>
      </c>
      <c r="K4489" s="72" t="s">
        <v>43</v>
      </c>
      <c r="L4489" s="72" t="s">
        <v>44</v>
      </c>
      <c r="M4489" s="72"/>
    </row>
    <row r="4490" spans="2:13" x14ac:dyDescent="0.25">
      <c r="B4490" s="72" t="s">
        <v>12</v>
      </c>
      <c r="C4490" s="72" t="s">
        <v>13</v>
      </c>
      <c r="D4490" s="72" t="s">
        <v>14</v>
      </c>
      <c r="E4490" s="72" t="s">
        <v>68</v>
      </c>
      <c r="F4490" s="73">
        <v>-4124545</v>
      </c>
      <c r="G4490" s="72" t="s">
        <v>16</v>
      </c>
      <c r="H4490" s="72" t="s">
        <v>24</v>
      </c>
      <c r="I4490" s="72" t="s">
        <v>18</v>
      </c>
      <c r="J4490" s="72" t="s">
        <v>19</v>
      </c>
      <c r="K4490" s="72" t="s">
        <v>43</v>
      </c>
      <c r="L4490" s="72" t="s">
        <v>336</v>
      </c>
      <c r="M4490" s="72"/>
    </row>
    <row r="4491" spans="2:13" x14ac:dyDescent="0.25">
      <c r="B4491" s="72" t="s">
        <v>12</v>
      </c>
      <c r="C4491" s="72" t="s">
        <v>13</v>
      </c>
      <c r="D4491" s="72" t="s">
        <v>14</v>
      </c>
      <c r="E4491" s="72" t="s">
        <v>39</v>
      </c>
      <c r="F4491" s="73">
        <v>-51584</v>
      </c>
      <c r="G4491" s="72" t="s">
        <v>16</v>
      </c>
      <c r="H4491" s="72" t="s">
        <v>17</v>
      </c>
      <c r="I4491" s="72" t="s">
        <v>18</v>
      </c>
      <c r="J4491" s="72" t="s">
        <v>19</v>
      </c>
      <c r="K4491" s="72" t="s">
        <v>25</v>
      </c>
      <c r="L4491" s="72" t="s">
        <v>225</v>
      </c>
      <c r="M4491" s="72"/>
    </row>
    <row r="4492" spans="2:13" x14ac:dyDescent="0.25">
      <c r="B4492" s="72" t="s">
        <v>12</v>
      </c>
      <c r="C4492" s="72" t="s">
        <v>13</v>
      </c>
      <c r="D4492" s="72" t="s">
        <v>14</v>
      </c>
      <c r="E4492" s="72" t="s">
        <v>45</v>
      </c>
      <c r="F4492" s="73">
        <v>13242</v>
      </c>
      <c r="G4492" s="72" t="s">
        <v>16</v>
      </c>
      <c r="H4492" s="72" t="s">
        <v>24</v>
      </c>
      <c r="I4492" s="72" t="s">
        <v>18</v>
      </c>
      <c r="J4492" s="72" t="s">
        <v>19</v>
      </c>
      <c r="K4492" s="72" t="s">
        <v>25</v>
      </c>
      <c r="L4492" s="72" t="s">
        <v>325</v>
      </c>
      <c r="M4492" s="72" t="s">
        <v>112</v>
      </c>
    </row>
    <row r="4493" spans="2:13" x14ac:dyDescent="0.25">
      <c r="B4493" s="72" t="s">
        <v>12</v>
      </c>
      <c r="C4493" s="72" t="s">
        <v>13</v>
      </c>
      <c r="D4493" s="72" t="s">
        <v>14</v>
      </c>
      <c r="E4493" s="72" t="s">
        <v>58</v>
      </c>
      <c r="F4493" s="73">
        <v>104267</v>
      </c>
      <c r="G4493" s="72" t="s">
        <v>16</v>
      </c>
      <c r="H4493" s="72" t="s">
        <v>24</v>
      </c>
      <c r="I4493" s="72" t="s">
        <v>18</v>
      </c>
      <c r="J4493" s="72" t="s">
        <v>19</v>
      </c>
      <c r="K4493" s="72" t="s">
        <v>43</v>
      </c>
      <c r="L4493" s="72" t="s">
        <v>56</v>
      </c>
      <c r="M4493" s="72" t="s">
        <v>29</v>
      </c>
    </row>
    <row r="4494" spans="2:13" x14ac:dyDescent="0.25">
      <c r="B4494" s="72" t="s">
        <v>12</v>
      </c>
      <c r="C4494" s="72" t="s">
        <v>13</v>
      </c>
      <c r="D4494" s="72" t="s">
        <v>14</v>
      </c>
      <c r="E4494" s="72" t="s">
        <v>94</v>
      </c>
      <c r="F4494" s="73">
        <v>464</v>
      </c>
      <c r="G4494" s="72" t="s">
        <v>16</v>
      </c>
      <c r="H4494" s="72" t="s">
        <v>17</v>
      </c>
      <c r="I4494" s="72" t="s">
        <v>18</v>
      </c>
      <c r="J4494" s="72" t="s">
        <v>19</v>
      </c>
      <c r="K4494" s="72" t="s">
        <v>20</v>
      </c>
      <c r="L4494" s="72" t="s">
        <v>417</v>
      </c>
      <c r="M4494" s="72"/>
    </row>
    <row r="4495" spans="2:13" x14ac:dyDescent="0.25">
      <c r="B4495" s="72" t="s">
        <v>12</v>
      </c>
      <c r="C4495" s="72" t="s">
        <v>13</v>
      </c>
      <c r="D4495" s="72" t="s">
        <v>14</v>
      </c>
      <c r="E4495" s="72" t="s">
        <v>68</v>
      </c>
      <c r="F4495" s="73">
        <v>-357541</v>
      </c>
      <c r="G4495" s="72" t="s">
        <v>16</v>
      </c>
      <c r="H4495" s="72" t="s">
        <v>24</v>
      </c>
      <c r="I4495" s="72" t="s">
        <v>18</v>
      </c>
      <c r="J4495" s="72" t="s">
        <v>19</v>
      </c>
      <c r="K4495" s="72" t="s">
        <v>63</v>
      </c>
      <c r="L4495" s="72" t="s">
        <v>624</v>
      </c>
      <c r="M4495" s="72"/>
    </row>
    <row r="4496" spans="2:13" x14ac:dyDescent="0.25">
      <c r="B4496" s="72" t="s">
        <v>12</v>
      </c>
      <c r="C4496" s="72" t="s">
        <v>13</v>
      </c>
      <c r="D4496" s="72" t="s">
        <v>14</v>
      </c>
      <c r="E4496" s="72" t="s">
        <v>39</v>
      </c>
      <c r="F4496" s="73">
        <v>-56452</v>
      </c>
      <c r="G4496" s="72" t="s">
        <v>16</v>
      </c>
      <c r="H4496" s="72" t="s">
        <v>24</v>
      </c>
      <c r="I4496" s="72" t="s">
        <v>18</v>
      </c>
      <c r="J4496" s="72" t="s">
        <v>19</v>
      </c>
      <c r="K4496" s="72" t="s">
        <v>37</v>
      </c>
      <c r="L4496" s="72" t="s">
        <v>518</v>
      </c>
      <c r="M4496" s="72"/>
    </row>
    <row r="4497" spans="2:13" x14ac:dyDescent="0.25">
      <c r="B4497" s="72" t="s">
        <v>12</v>
      </c>
      <c r="C4497" s="72" t="s">
        <v>13</v>
      </c>
      <c r="D4497" s="72" t="s">
        <v>14</v>
      </c>
      <c r="E4497" s="72" t="s">
        <v>68</v>
      </c>
      <c r="F4497" s="73">
        <v>-22510</v>
      </c>
      <c r="G4497" s="72" t="s">
        <v>16</v>
      </c>
      <c r="H4497" s="72" t="s">
        <v>17</v>
      </c>
      <c r="I4497" s="72" t="s">
        <v>48</v>
      </c>
      <c r="J4497" s="72" t="s">
        <v>19</v>
      </c>
      <c r="K4497" s="72" t="s">
        <v>49</v>
      </c>
      <c r="L4497" s="72" t="s">
        <v>208</v>
      </c>
      <c r="M4497" s="72"/>
    </row>
    <row r="4498" spans="2:13" x14ac:dyDescent="0.25">
      <c r="B4498" s="72" t="s">
        <v>12</v>
      </c>
      <c r="C4498" s="72" t="s">
        <v>13</v>
      </c>
      <c r="D4498" s="72" t="s">
        <v>14</v>
      </c>
      <c r="E4498" s="72" t="s">
        <v>68</v>
      </c>
      <c r="F4498" s="73">
        <v>-642963</v>
      </c>
      <c r="G4498" s="72" t="s">
        <v>16</v>
      </c>
      <c r="H4498" s="72" t="s">
        <v>24</v>
      </c>
      <c r="I4498" s="72" t="s">
        <v>18</v>
      </c>
      <c r="J4498" s="72" t="s">
        <v>19</v>
      </c>
      <c r="K4498" s="72" t="s">
        <v>37</v>
      </c>
      <c r="L4498" s="72" t="s">
        <v>480</v>
      </c>
      <c r="M4498" s="72"/>
    </row>
    <row r="4499" spans="2:13" x14ac:dyDescent="0.25">
      <c r="B4499" s="72" t="s">
        <v>12</v>
      </c>
      <c r="C4499" s="72" t="s">
        <v>13</v>
      </c>
      <c r="D4499" s="72" t="s">
        <v>14</v>
      </c>
      <c r="E4499" s="72" t="s">
        <v>79</v>
      </c>
      <c r="F4499" s="73">
        <v>-1805</v>
      </c>
      <c r="G4499" s="72" t="s">
        <v>16</v>
      </c>
      <c r="H4499" s="72" t="s">
        <v>24</v>
      </c>
      <c r="I4499" s="72" t="s">
        <v>18</v>
      </c>
      <c r="J4499" s="72" t="s">
        <v>19</v>
      </c>
      <c r="K4499" s="72" t="s">
        <v>25</v>
      </c>
      <c r="L4499" s="72" t="s">
        <v>428</v>
      </c>
      <c r="M4499" s="72"/>
    </row>
    <row r="4500" spans="2:13" x14ac:dyDescent="0.25">
      <c r="B4500" s="72" t="s">
        <v>12</v>
      </c>
      <c r="C4500" s="72" t="s">
        <v>13</v>
      </c>
      <c r="D4500" s="72" t="s">
        <v>14</v>
      </c>
      <c r="E4500" s="72" t="s">
        <v>30</v>
      </c>
      <c r="F4500" s="73">
        <v>-87</v>
      </c>
      <c r="G4500" s="72" t="s">
        <v>16</v>
      </c>
      <c r="H4500" s="72" t="s">
        <v>17</v>
      </c>
      <c r="I4500" s="72" t="s">
        <v>18</v>
      </c>
      <c r="J4500" s="72" t="s">
        <v>19</v>
      </c>
      <c r="K4500" s="72" t="s">
        <v>25</v>
      </c>
      <c r="L4500" s="72" t="s">
        <v>423</v>
      </c>
      <c r="M4500" s="72"/>
    </row>
    <row r="4501" spans="2:13" x14ac:dyDescent="0.25">
      <c r="B4501" s="72" t="s">
        <v>12</v>
      </c>
      <c r="C4501" s="72" t="s">
        <v>13</v>
      </c>
      <c r="D4501" s="72" t="s">
        <v>14</v>
      </c>
      <c r="E4501" s="72" t="s">
        <v>45</v>
      </c>
      <c r="F4501" s="73">
        <v>15658</v>
      </c>
      <c r="G4501" s="72" t="s">
        <v>16</v>
      </c>
      <c r="H4501" s="72" t="s">
        <v>17</v>
      </c>
      <c r="I4501" s="72" t="s">
        <v>18</v>
      </c>
      <c r="J4501" s="72" t="s">
        <v>19</v>
      </c>
      <c r="K4501" s="72" t="s">
        <v>25</v>
      </c>
      <c r="L4501" s="72" t="s">
        <v>416</v>
      </c>
      <c r="M4501" s="72" t="s">
        <v>57</v>
      </c>
    </row>
    <row r="4502" spans="2:13" x14ac:dyDescent="0.25">
      <c r="B4502" s="72" t="s">
        <v>12</v>
      </c>
      <c r="C4502" s="72" t="s">
        <v>13</v>
      </c>
      <c r="D4502" s="72" t="s">
        <v>14</v>
      </c>
      <c r="E4502" s="72" t="s">
        <v>36</v>
      </c>
      <c r="F4502" s="73">
        <v>1863162</v>
      </c>
      <c r="G4502" s="72" t="s">
        <v>16</v>
      </c>
      <c r="H4502" s="72" t="s">
        <v>24</v>
      </c>
      <c r="I4502" s="72" t="s">
        <v>18</v>
      </c>
      <c r="J4502" s="72" t="s">
        <v>19</v>
      </c>
      <c r="K4502" s="72" t="s">
        <v>130</v>
      </c>
      <c r="L4502" s="72" t="s">
        <v>147</v>
      </c>
      <c r="M4502" s="72" t="s">
        <v>29</v>
      </c>
    </row>
    <row r="4503" spans="2:13" x14ac:dyDescent="0.25">
      <c r="B4503" s="72" t="s">
        <v>12</v>
      </c>
      <c r="C4503" s="72" t="s">
        <v>13</v>
      </c>
      <c r="D4503" s="72" t="s">
        <v>14</v>
      </c>
      <c r="E4503" s="72" t="s">
        <v>300</v>
      </c>
      <c r="F4503" s="73">
        <v>1190766</v>
      </c>
      <c r="G4503" s="72" t="s">
        <v>16</v>
      </c>
      <c r="H4503" s="72" t="s">
        <v>24</v>
      </c>
      <c r="I4503" s="72" t="s">
        <v>18</v>
      </c>
      <c r="J4503" s="72" t="s">
        <v>19</v>
      </c>
      <c r="K4503" s="72" t="s">
        <v>25</v>
      </c>
      <c r="L4503" s="72" t="s">
        <v>374</v>
      </c>
      <c r="M4503" s="72" t="s">
        <v>29</v>
      </c>
    </row>
    <row r="4504" spans="2:13" x14ac:dyDescent="0.25">
      <c r="B4504" s="72" t="s">
        <v>12</v>
      </c>
      <c r="C4504" s="72" t="s">
        <v>13</v>
      </c>
      <c r="D4504" s="72" t="s">
        <v>14</v>
      </c>
      <c r="E4504" s="72" t="s">
        <v>94</v>
      </c>
      <c r="F4504" s="73">
        <v>1044</v>
      </c>
      <c r="G4504" s="72" t="s">
        <v>16</v>
      </c>
      <c r="H4504" s="72" t="s">
        <v>17</v>
      </c>
      <c r="I4504" s="72" t="s">
        <v>18</v>
      </c>
      <c r="J4504" s="72" t="s">
        <v>19</v>
      </c>
      <c r="K4504" s="72" t="s">
        <v>37</v>
      </c>
      <c r="L4504" s="72" t="s">
        <v>413</v>
      </c>
      <c r="M4504" s="72"/>
    </row>
    <row r="4505" spans="2:13" x14ac:dyDescent="0.25">
      <c r="B4505" s="72" t="s">
        <v>12</v>
      </c>
      <c r="C4505" s="72" t="s">
        <v>13</v>
      </c>
      <c r="D4505" s="72" t="s">
        <v>14</v>
      </c>
      <c r="E4505" s="72" t="s">
        <v>55</v>
      </c>
      <c r="F4505" s="73">
        <v>9609031</v>
      </c>
      <c r="G4505" s="72" t="s">
        <v>16</v>
      </c>
      <c r="H4505" s="72" t="s">
        <v>24</v>
      </c>
      <c r="I4505" s="72" t="s">
        <v>18</v>
      </c>
      <c r="J4505" s="72" t="s">
        <v>19</v>
      </c>
      <c r="K4505" s="72" t="s">
        <v>37</v>
      </c>
      <c r="L4505" s="72" t="s">
        <v>611</v>
      </c>
      <c r="M4505" s="72" t="s">
        <v>57</v>
      </c>
    </row>
    <row r="4506" spans="2:13" x14ac:dyDescent="0.25">
      <c r="B4506" s="72" t="s">
        <v>12</v>
      </c>
      <c r="C4506" s="72" t="s">
        <v>13</v>
      </c>
      <c r="D4506" s="72" t="s">
        <v>14</v>
      </c>
      <c r="E4506" s="72" t="s">
        <v>55</v>
      </c>
      <c r="F4506" s="73">
        <v>42163</v>
      </c>
      <c r="G4506" s="72" t="s">
        <v>16</v>
      </c>
      <c r="H4506" s="72" t="s">
        <v>24</v>
      </c>
      <c r="I4506" s="72" t="s">
        <v>18</v>
      </c>
      <c r="J4506" s="72" t="s">
        <v>227</v>
      </c>
      <c r="K4506" s="72" t="s">
        <v>37</v>
      </c>
      <c r="L4506" s="72" t="s">
        <v>602</v>
      </c>
      <c r="M4506" s="72" t="s">
        <v>112</v>
      </c>
    </row>
    <row r="4507" spans="2:13" x14ac:dyDescent="0.25">
      <c r="B4507" s="72" t="s">
        <v>12</v>
      </c>
      <c r="C4507" s="72" t="s">
        <v>13</v>
      </c>
      <c r="D4507" s="72" t="s">
        <v>14</v>
      </c>
      <c r="E4507" s="72" t="s">
        <v>144</v>
      </c>
      <c r="F4507" s="73">
        <v>464824</v>
      </c>
      <c r="G4507" s="72" t="s">
        <v>16</v>
      </c>
      <c r="H4507" s="72" t="s">
        <v>24</v>
      </c>
      <c r="I4507" s="72" t="s">
        <v>18</v>
      </c>
      <c r="J4507" s="72" t="s">
        <v>19</v>
      </c>
      <c r="K4507" s="72" t="s">
        <v>31</v>
      </c>
      <c r="L4507" s="72" t="s">
        <v>522</v>
      </c>
      <c r="M4507" s="72" t="s">
        <v>184</v>
      </c>
    </row>
    <row r="4508" spans="2:13" x14ac:dyDescent="0.25">
      <c r="B4508" s="72" t="s">
        <v>12</v>
      </c>
      <c r="C4508" s="72" t="s">
        <v>13</v>
      </c>
      <c r="D4508" s="72" t="s">
        <v>14</v>
      </c>
      <c r="E4508" s="72" t="s">
        <v>58</v>
      </c>
      <c r="F4508" s="73">
        <v>21118</v>
      </c>
      <c r="G4508" s="72" t="s">
        <v>16</v>
      </c>
      <c r="H4508" s="72" t="s">
        <v>24</v>
      </c>
      <c r="I4508" s="72" t="s">
        <v>18</v>
      </c>
      <c r="J4508" s="72" t="s">
        <v>19</v>
      </c>
      <c r="K4508" s="72" t="s">
        <v>99</v>
      </c>
      <c r="L4508" s="72" t="s">
        <v>251</v>
      </c>
      <c r="M4508" s="72" t="s">
        <v>112</v>
      </c>
    </row>
    <row r="4509" spans="2:13" x14ac:dyDescent="0.25">
      <c r="B4509" s="72" t="s">
        <v>12</v>
      </c>
      <c r="C4509" s="72" t="s">
        <v>13</v>
      </c>
      <c r="D4509" s="72" t="s">
        <v>14</v>
      </c>
      <c r="E4509" s="72" t="s">
        <v>55</v>
      </c>
      <c r="F4509" s="73">
        <v>827799</v>
      </c>
      <c r="G4509" s="72" t="s">
        <v>16</v>
      </c>
      <c r="H4509" s="72" t="s">
        <v>24</v>
      </c>
      <c r="I4509" s="72" t="s">
        <v>18</v>
      </c>
      <c r="J4509" s="72" t="s">
        <v>19</v>
      </c>
      <c r="K4509" s="72" t="s">
        <v>25</v>
      </c>
      <c r="L4509" s="72" t="s">
        <v>363</v>
      </c>
      <c r="M4509" s="72" t="s">
        <v>47</v>
      </c>
    </row>
    <row r="4510" spans="2:13" x14ac:dyDescent="0.25">
      <c r="B4510" s="72" t="s">
        <v>12</v>
      </c>
      <c r="C4510" s="72" t="s">
        <v>13</v>
      </c>
      <c r="D4510" s="72" t="s">
        <v>14</v>
      </c>
      <c r="E4510" s="72" t="s">
        <v>94</v>
      </c>
      <c r="F4510" s="73">
        <v>48735</v>
      </c>
      <c r="G4510" s="72" t="s">
        <v>16</v>
      </c>
      <c r="H4510" s="72" t="s">
        <v>24</v>
      </c>
      <c r="I4510" s="72" t="s">
        <v>18</v>
      </c>
      <c r="J4510" s="72" t="s">
        <v>19</v>
      </c>
      <c r="K4510" s="72" t="s">
        <v>37</v>
      </c>
      <c r="L4510" s="72" t="s">
        <v>257</v>
      </c>
      <c r="M4510" s="72"/>
    </row>
    <row r="4511" spans="2:13" x14ac:dyDescent="0.25">
      <c r="B4511" s="72" t="s">
        <v>12</v>
      </c>
      <c r="C4511" s="72" t="s">
        <v>13</v>
      </c>
      <c r="D4511" s="72" t="s">
        <v>14</v>
      </c>
      <c r="E4511" s="72" t="s">
        <v>51</v>
      </c>
      <c r="F4511" s="73">
        <v>67840</v>
      </c>
      <c r="G4511" s="72" t="s">
        <v>16</v>
      </c>
      <c r="H4511" s="72" t="s">
        <v>17</v>
      </c>
      <c r="I4511" s="72" t="s">
        <v>18</v>
      </c>
      <c r="J4511" s="72" t="s">
        <v>19</v>
      </c>
      <c r="K4511" s="72" t="s">
        <v>25</v>
      </c>
      <c r="L4511" s="72" t="s">
        <v>347</v>
      </c>
      <c r="M4511" s="72"/>
    </row>
    <row r="4512" spans="2:13" x14ac:dyDescent="0.25">
      <c r="B4512" s="72" t="s">
        <v>12</v>
      </c>
      <c r="C4512" s="72" t="s">
        <v>13</v>
      </c>
      <c r="D4512" s="72" t="s">
        <v>14</v>
      </c>
      <c r="E4512" s="72" t="s">
        <v>81</v>
      </c>
      <c r="F4512" s="73">
        <v>45158</v>
      </c>
      <c r="G4512" s="72" t="s">
        <v>16</v>
      </c>
      <c r="H4512" s="72" t="s">
        <v>17</v>
      </c>
      <c r="I4512" s="72" t="s">
        <v>18</v>
      </c>
      <c r="J4512" s="72" t="s">
        <v>19</v>
      </c>
      <c r="K4512" s="72" t="s">
        <v>25</v>
      </c>
      <c r="L4512" s="72" t="s">
        <v>297</v>
      </c>
      <c r="M4512" s="72" t="s">
        <v>29</v>
      </c>
    </row>
    <row r="4513" spans="2:13" x14ac:dyDescent="0.25">
      <c r="B4513" s="72" t="s">
        <v>12</v>
      </c>
      <c r="C4513" s="72" t="s">
        <v>13</v>
      </c>
      <c r="D4513" s="72" t="s">
        <v>14</v>
      </c>
      <c r="E4513" s="72" t="s">
        <v>55</v>
      </c>
      <c r="F4513" s="73">
        <v>1171831</v>
      </c>
      <c r="G4513" s="72" t="s">
        <v>16</v>
      </c>
      <c r="H4513" s="72" t="s">
        <v>24</v>
      </c>
      <c r="I4513" s="72" t="s">
        <v>18</v>
      </c>
      <c r="J4513" s="72" t="s">
        <v>19</v>
      </c>
      <c r="K4513" s="72" t="s">
        <v>157</v>
      </c>
      <c r="L4513" s="72" t="s">
        <v>570</v>
      </c>
      <c r="M4513" s="72" t="s">
        <v>112</v>
      </c>
    </row>
    <row r="4514" spans="2:13" x14ac:dyDescent="0.25">
      <c r="B4514" s="72" t="s">
        <v>12</v>
      </c>
      <c r="C4514" s="72" t="s">
        <v>13</v>
      </c>
      <c r="D4514" s="72" t="s">
        <v>14</v>
      </c>
      <c r="E4514" s="72" t="s">
        <v>55</v>
      </c>
      <c r="F4514" s="73">
        <v>40491</v>
      </c>
      <c r="G4514" s="72" t="s">
        <v>16</v>
      </c>
      <c r="H4514" s="72" t="s">
        <v>24</v>
      </c>
      <c r="I4514" s="72" t="s">
        <v>18</v>
      </c>
      <c r="J4514" s="72" t="s">
        <v>19</v>
      </c>
      <c r="K4514" s="72" t="s">
        <v>20</v>
      </c>
      <c r="L4514" s="72" t="s">
        <v>673</v>
      </c>
      <c r="M4514" s="72" t="s">
        <v>29</v>
      </c>
    </row>
    <row r="4515" spans="2:13" x14ac:dyDescent="0.25">
      <c r="B4515" s="72" t="s">
        <v>12</v>
      </c>
      <c r="C4515" s="72" t="s">
        <v>13</v>
      </c>
      <c r="D4515" s="72" t="s">
        <v>14</v>
      </c>
      <c r="E4515" s="72" t="s">
        <v>85</v>
      </c>
      <c r="F4515" s="73">
        <v>358</v>
      </c>
      <c r="G4515" s="72" t="s">
        <v>16</v>
      </c>
      <c r="H4515" s="72" t="s">
        <v>24</v>
      </c>
      <c r="I4515" s="72" t="s">
        <v>18</v>
      </c>
      <c r="J4515" s="72" t="s">
        <v>19</v>
      </c>
      <c r="K4515" s="72" t="s">
        <v>31</v>
      </c>
      <c r="L4515" s="72" t="s">
        <v>664</v>
      </c>
      <c r="M4515" s="72"/>
    </row>
    <row r="4516" spans="2:13" x14ac:dyDescent="0.25">
      <c r="B4516" s="72" t="s">
        <v>12</v>
      </c>
      <c r="C4516" s="72" t="s">
        <v>13</v>
      </c>
      <c r="D4516" s="72" t="s">
        <v>14</v>
      </c>
      <c r="E4516" s="72" t="s">
        <v>36</v>
      </c>
      <c r="F4516" s="73">
        <v>1598670</v>
      </c>
      <c r="G4516" s="72" t="s">
        <v>16</v>
      </c>
      <c r="H4516" s="72" t="s">
        <v>17</v>
      </c>
      <c r="I4516" s="72" t="s">
        <v>18</v>
      </c>
      <c r="J4516" s="72" t="s">
        <v>19</v>
      </c>
      <c r="K4516" s="72" t="s">
        <v>25</v>
      </c>
      <c r="L4516" s="72" t="s">
        <v>198</v>
      </c>
      <c r="M4516" s="72" t="s">
        <v>29</v>
      </c>
    </row>
    <row r="4517" spans="2:13" x14ac:dyDescent="0.25">
      <c r="B4517" s="72" t="s">
        <v>12</v>
      </c>
      <c r="C4517" s="72" t="s">
        <v>13</v>
      </c>
      <c r="D4517" s="72" t="s">
        <v>14</v>
      </c>
      <c r="E4517" s="72" t="s">
        <v>51</v>
      </c>
      <c r="F4517" s="73">
        <v>46989</v>
      </c>
      <c r="G4517" s="72" t="s">
        <v>16</v>
      </c>
      <c r="H4517" s="72" t="s">
        <v>24</v>
      </c>
      <c r="I4517" s="72" t="s">
        <v>18</v>
      </c>
      <c r="J4517" s="72" t="s">
        <v>19</v>
      </c>
      <c r="K4517" s="72" t="s">
        <v>25</v>
      </c>
      <c r="L4517" s="72" t="s">
        <v>546</v>
      </c>
      <c r="M4517" s="72"/>
    </row>
    <row r="4518" spans="2:13" x14ac:dyDescent="0.25">
      <c r="B4518" s="72" t="s">
        <v>12</v>
      </c>
      <c r="C4518" s="72" t="s">
        <v>13</v>
      </c>
      <c r="D4518" s="72" t="s">
        <v>14</v>
      </c>
      <c r="E4518" s="72" t="s">
        <v>36</v>
      </c>
      <c r="F4518" s="73">
        <v>2422966</v>
      </c>
      <c r="G4518" s="72" t="s">
        <v>16</v>
      </c>
      <c r="H4518" s="72" t="s">
        <v>17</v>
      </c>
      <c r="I4518" s="72" t="s">
        <v>18</v>
      </c>
      <c r="J4518" s="72" t="s">
        <v>19</v>
      </c>
      <c r="K4518" s="72" t="s">
        <v>25</v>
      </c>
      <c r="L4518" s="72" t="s">
        <v>365</v>
      </c>
      <c r="M4518" s="72" t="s">
        <v>29</v>
      </c>
    </row>
    <row r="4519" spans="2:13" x14ac:dyDescent="0.25">
      <c r="B4519" s="72" t="s">
        <v>12</v>
      </c>
      <c r="C4519" s="72" t="s">
        <v>13</v>
      </c>
      <c r="D4519" s="72" t="s">
        <v>14</v>
      </c>
      <c r="E4519" s="72" t="s">
        <v>39</v>
      </c>
      <c r="F4519" s="73">
        <v>-23</v>
      </c>
      <c r="G4519" s="72" t="s">
        <v>16</v>
      </c>
      <c r="H4519" s="72" t="s">
        <v>24</v>
      </c>
      <c r="I4519" s="72" t="s">
        <v>18</v>
      </c>
      <c r="J4519" s="72" t="s">
        <v>227</v>
      </c>
      <c r="K4519" s="72" t="s">
        <v>117</v>
      </c>
      <c r="L4519" s="72" t="s">
        <v>727</v>
      </c>
      <c r="M4519" s="72"/>
    </row>
    <row r="4520" spans="2:13" x14ac:dyDescent="0.25">
      <c r="B4520" s="72" t="s">
        <v>12</v>
      </c>
      <c r="C4520" s="72" t="s">
        <v>13</v>
      </c>
      <c r="D4520" s="72" t="s">
        <v>14</v>
      </c>
      <c r="E4520" s="72" t="s">
        <v>79</v>
      </c>
      <c r="F4520" s="73">
        <v>-26378</v>
      </c>
      <c r="G4520" s="72" t="s">
        <v>16</v>
      </c>
      <c r="H4520" s="72" t="s">
        <v>17</v>
      </c>
      <c r="I4520" s="72" t="s">
        <v>18</v>
      </c>
      <c r="J4520" s="72" t="s">
        <v>19</v>
      </c>
      <c r="K4520" s="72" t="s">
        <v>25</v>
      </c>
      <c r="L4520" s="72" t="s">
        <v>234</v>
      </c>
      <c r="M4520" s="72"/>
    </row>
    <row r="4521" spans="2:13" x14ac:dyDescent="0.25">
      <c r="B4521" s="72" t="s">
        <v>12</v>
      </c>
      <c r="C4521" s="72" t="s">
        <v>13</v>
      </c>
      <c r="D4521" s="72" t="s">
        <v>14</v>
      </c>
      <c r="E4521" s="72" t="s">
        <v>33</v>
      </c>
      <c r="F4521" s="73">
        <v>74814</v>
      </c>
      <c r="G4521" s="72" t="s">
        <v>16</v>
      </c>
      <c r="H4521" s="72" t="s">
        <v>24</v>
      </c>
      <c r="I4521" s="72" t="s">
        <v>18</v>
      </c>
      <c r="J4521" s="72" t="s">
        <v>19</v>
      </c>
      <c r="K4521" s="72" t="s">
        <v>25</v>
      </c>
      <c r="L4521" s="72" t="s">
        <v>703</v>
      </c>
      <c r="M4521" s="72" t="s">
        <v>29</v>
      </c>
    </row>
    <row r="4522" spans="2:13" x14ac:dyDescent="0.25">
      <c r="B4522" s="72" t="s">
        <v>12</v>
      </c>
      <c r="C4522" s="72" t="s">
        <v>13</v>
      </c>
      <c r="D4522" s="72" t="s">
        <v>14</v>
      </c>
      <c r="E4522" s="72" t="s">
        <v>39</v>
      </c>
      <c r="F4522" s="73">
        <v>-116001</v>
      </c>
      <c r="G4522" s="72" t="s">
        <v>16</v>
      </c>
      <c r="H4522" s="72" t="s">
        <v>17</v>
      </c>
      <c r="I4522" s="72" t="s">
        <v>18</v>
      </c>
      <c r="J4522" s="72" t="s">
        <v>227</v>
      </c>
      <c r="K4522" s="72" t="s">
        <v>25</v>
      </c>
      <c r="L4522" s="72" t="s">
        <v>323</v>
      </c>
      <c r="M4522" s="72"/>
    </row>
    <row r="4523" spans="2:13" x14ac:dyDescent="0.25">
      <c r="B4523" s="72" t="s">
        <v>12</v>
      </c>
      <c r="C4523" s="72" t="s">
        <v>13</v>
      </c>
      <c r="D4523" s="72" t="s">
        <v>14</v>
      </c>
      <c r="E4523" s="72" t="s">
        <v>55</v>
      </c>
      <c r="F4523" s="73">
        <v>14303690</v>
      </c>
      <c r="G4523" s="72" t="s">
        <v>16</v>
      </c>
      <c r="H4523" s="72" t="s">
        <v>24</v>
      </c>
      <c r="I4523" s="72" t="s">
        <v>18</v>
      </c>
      <c r="J4523" s="72" t="s">
        <v>19</v>
      </c>
      <c r="K4523" s="72" t="s">
        <v>37</v>
      </c>
      <c r="L4523" s="72" t="s">
        <v>521</v>
      </c>
      <c r="M4523" s="72" t="s">
        <v>57</v>
      </c>
    </row>
    <row r="4524" spans="2:13" x14ac:dyDescent="0.25">
      <c r="B4524" s="72" t="s">
        <v>12</v>
      </c>
      <c r="C4524" s="72" t="s">
        <v>13</v>
      </c>
      <c r="D4524" s="72" t="s">
        <v>14</v>
      </c>
      <c r="E4524" s="72" t="s">
        <v>36</v>
      </c>
      <c r="F4524" s="73">
        <v>696687</v>
      </c>
      <c r="G4524" s="72" t="s">
        <v>16</v>
      </c>
      <c r="H4524" s="72" t="s">
        <v>17</v>
      </c>
      <c r="I4524" s="72" t="s">
        <v>18</v>
      </c>
      <c r="J4524" s="72" t="s">
        <v>19</v>
      </c>
      <c r="K4524" s="72" t="s">
        <v>25</v>
      </c>
      <c r="L4524" s="72" t="s">
        <v>88</v>
      </c>
      <c r="M4524" s="72" t="s">
        <v>57</v>
      </c>
    </row>
    <row r="4525" spans="2:13" x14ac:dyDescent="0.25">
      <c r="B4525" s="72" t="s">
        <v>12</v>
      </c>
      <c r="C4525" s="72" t="s">
        <v>13</v>
      </c>
      <c r="D4525" s="72" t="s">
        <v>14</v>
      </c>
      <c r="E4525" s="72" t="s">
        <v>83</v>
      </c>
      <c r="F4525" s="73">
        <v>159103</v>
      </c>
      <c r="G4525" s="72" t="s">
        <v>16</v>
      </c>
      <c r="H4525" s="72" t="s">
        <v>24</v>
      </c>
      <c r="I4525" s="72" t="s">
        <v>18</v>
      </c>
      <c r="J4525" s="72" t="s">
        <v>19</v>
      </c>
      <c r="K4525" s="72" t="s">
        <v>43</v>
      </c>
      <c r="L4525" s="72" t="s">
        <v>319</v>
      </c>
      <c r="M4525" s="72"/>
    </row>
    <row r="4526" spans="2:13" x14ac:dyDescent="0.25">
      <c r="B4526" s="72" t="s">
        <v>12</v>
      </c>
      <c r="C4526" s="72" t="s">
        <v>13</v>
      </c>
      <c r="D4526" s="72" t="s">
        <v>14</v>
      </c>
      <c r="E4526" s="72" t="s">
        <v>51</v>
      </c>
      <c r="F4526" s="73">
        <v>620069</v>
      </c>
      <c r="G4526" s="72" t="s">
        <v>16</v>
      </c>
      <c r="H4526" s="72" t="s">
        <v>17</v>
      </c>
      <c r="I4526" s="72" t="s">
        <v>18</v>
      </c>
      <c r="J4526" s="72" t="s">
        <v>19</v>
      </c>
      <c r="K4526" s="72" t="s">
        <v>25</v>
      </c>
      <c r="L4526" s="72" t="s">
        <v>153</v>
      </c>
      <c r="M4526" s="72"/>
    </row>
    <row r="4527" spans="2:13" x14ac:dyDescent="0.25">
      <c r="B4527" s="72" t="s">
        <v>12</v>
      </c>
      <c r="C4527" s="72" t="s">
        <v>13</v>
      </c>
      <c r="D4527" s="72" t="s">
        <v>14</v>
      </c>
      <c r="E4527" s="72" t="s">
        <v>41</v>
      </c>
      <c r="F4527" s="73">
        <v>-46</v>
      </c>
      <c r="G4527" s="72" t="s">
        <v>16</v>
      </c>
      <c r="H4527" s="72" t="s">
        <v>24</v>
      </c>
      <c r="I4527" s="72" t="s">
        <v>18</v>
      </c>
      <c r="J4527" s="72" t="s">
        <v>19</v>
      </c>
      <c r="K4527" s="72" t="s">
        <v>25</v>
      </c>
      <c r="L4527" s="72" t="s">
        <v>195</v>
      </c>
      <c r="M4527" s="72"/>
    </row>
    <row r="4528" spans="2:13" x14ac:dyDescent="0.25">
      <c r="B4528" s="72" t="s">
        <v>12</v>
      </c>
      <c r="C4528" s="72" t="s">
        <v>13</v>
      </c>
      <c r="D4528" s="72" t="s">
        <v>14</v>
      </c>
      <c r="E4528" s="72" t="s">
        <v>27</v>
      </c>
      <c r="F4528" s="73">
        <v>12605</v>
      </c>
      <c r="G4528" s="72" t="s">
        <v>16</v>
      </c>
      <c r="H4528" s="72" t="s">
        <v>24</v>
      </c>
      <c r="I4528" s="72" t="s">
        <v>18</v>
      </c>
      <c r="J4528" s="72" t="s">
        <v>19</v>
      </c>
      <c r="K4528" s="72" t="s">
        <v>25</v>
      </c>
      <c r="L4528" s="72" t="s">
        <v>211</v>
      </c>
      <c r="M4528" s="72" t="s">
        <v>29</v>
      </c>
    </row>
    <row r="4529" spans="2:13" x14ac:dyDescent="0.25">
      <c r="B4529" s="72" t="s">
        <v>12</v>
      </c>
      <c r="C4529" s="72" t="s">
        <v>13</v>
      </c>
      <c r="D4529" s="72" t="s">
        <v>14</v>
      </c>
      <c r="E4529" s="72" t="s">
        <v>36</v>
      </c>
      <c r="F4529" s="73">
        <v>3412751</v>
      </c>
      <c r="G4529" s="72" t="s">
        <v>16</v>
      </c>
      <c r="H4529" s="72" t="s">
        <v>24</v>
      </c>
      <c r="I4529" s="72" t="s">
        <v>48</v>
      </c>
      <c r="J4529" s="72" t="s">
        <v>19</v>
      </c>
      <c r="K4529" s="72" t="s">
        <v>43</v>
      </c>
      <c r="L4529" s="72" t="s">
        <v>319</v>
      </c>
      <c r="M4529" s="72" t="s">
        <v>112</v>
      </c>
    </row>
    <row r="4530" spans="2:13" x14ac:dyDescent="0.25">
      <c r="B4530" s="72" t="s">
        <v>12</v>
      </c>
      <c r="C4530" s="72" t="s">
        <v>13</v>
      </c>
      <c r="D4530" s="72" t="s">
        <v>14</v>
      </c>
      <c r="E4530" s="72" t="s">
        <v>79</v>
      </c>
      <c r="F4530" s="73">
        <v>-3079</v>
      </c>
      <c r="G4530" s="72" t="s">
        <v>16</v>
      </c>
      <c r="H4530" s="72" t="s">
        <v>24</v>
      </c>
      <c r="I4530" s="72" t="s">
        <v>18</v>
      </c>
      <c r="J4530" s="72" t="s">
        <v>19</v>
      </c>
      <c r="K4530" s="72" t="s">
        <v>25</v>
      </c>
      <c r="L4530" s="72" t="s">
        <v>575</v>
      </c>
      <c r="M4530" s="72"/>
    </row>
    <row r="4531" spans="2:13" x14ac:dyDescent="0.25">
      <c r="B4531" s="72" t="s">
        <v>12</v>
      </c>
      <c r="C4531" s="72" t="s">
        <v>13</v>
      </c>
      <c r="D4531" s="72" t="s">
        <v>14</v>
      </c>
      <c r="E4531" s="72" t="s">
        <v>94</v>
      </c>
      <c r="F4531" s="73">
        <v>88</v>
      </c>
      <c r="G4531" s="72" t="s">
        <v>16</v>
      </c>
      <c r="H4531" s="72" t="s">
        <v>24</v>
      </c>
      <c r="I4531" s="72" t="s">
        <v>18</v>
      </c>
      <c r="J4531" s="72" t="s">
        <v>19</v>
      </c>
      <c r="K4531" s="72" t="s">
        <v>25</v>
      </c>
      <c r="L4531" s="72" t="s">
        <v>420</v>
      </c>
      <c r="M4531" s="72"/>
    </row>
    <row r="4532" spans="2:13" x14ac:dyDescent="0.25">
      <c r="B4532" s="72" t="s">
        <v>12</v>
      </c>
      <c r="C4532" s="72" t="s">
        <v>13</v>
      </c>
      <c r="D4532" s="72" t="s">
        <v>14</v>
      </c>
      <c r="E4532" s="72" t="s">
        <v>79</v>
      </c>
      <c r="F4532" s="73">
        <v>-5581</v>
      </c>
      <c r="G4532" s="72" t="s">
        <v>16</v>
      </c>
      <c r="H4532" s="72" t="s">
        <v>24</v>
      </c>
      <c r="I4532" s="72" t="s">
        <v>18</v>
      </c>
      <c r="J4532" s="72" t="s">
        <v>19</v>
      </c>
      <c r="K4532" s="72" t="s">
        <v>117</v>
      </c>
      <c r="L4532" s="72" t="s">
        <v>368</v>
      </c>
      <c r="M4532" s="72"/>
    </row>
    <row r="4533" spans="2:13" x14ac:dyDescent="0.25">
      <c r="B4533" s="72" t="s">
        <v>12</v>
      </c>
      <c r="C4533" s="72" t="s">
        <v>13</v>
      </c>
      <c r="D4533" s="72" t="s">
        <v>14</v>
      </c>
      <c r="E4533" s="72" t="s">
        <v>724</v>
      </c>
      <c r="F4533" s="73">
        <v>194934</v>
      </c>
      <c r="G4533" s="72" t="s">
        <v>16</v>
      </c>
      <c r="H4533" s="72" t="s">
        <v>17</v>
      </c>
      <c r="I4533" s="72" t="s">
        <v>18</v>
      </c>
      <c r="J4533" s="72" t="s">
        <v>19</v>
      </c>
      <c r="K4533" s="72" t="s">
        <v>108</v>
      </c>
      <c r="L4533" s="72" t="s">
        <v>367</v>
      </c>
      <c r="M4533" s="72" t="s">
        <v>22</v>
      </c>
    </row>
    <row r="4534" spans="2:13" x14ac:dyDescent="0.25">
      <c r="B4534" s="72" t="s">
        <v>12</v>
      </c>
      <c r="C4534" s="72" t="s">
        <v>13</v>
      </c>
      <c r="D4534" s="72" t="s">
        <v>14</v>
      </c>
      <c r="E4534" s="72" t="s">
        <v>65</v>
      </c>
      <c r="F4534" s="73">
        <v>64703</v>
      </c>
      <c r="G4534" s="72" t="s">
        <v>16</v>
      </c>
      <c r="H4534" s="72" t="s">
        <v>24</v>
      </c>
      <c r="I4534" s="72" t="s">
        <v>18</v>
      </c>
      <c r="J4534" s="72" t="s">
        <v>19</v>
      </c>
      <c r="K4534" s="72" t="s">
        <v>63</v>
      </c>
      <c r="L4534" s="72" t="s">
        <v>515</v>
      </c>
      <c r="M4534" s="72" t="s">
        <v>67</v>
      </c>
    </row>
    <row r="4535" spans="2:13" x14ac:dyDescent="0.25">
      <c r="B4535" s="72" t="s">
        <v>12</v>
      </c>
      <c r="C4535" s="72" t="s">
        <v>13</v>
      </c>
      <c r="D4535" s="72" t="s">
        <v>14</v>
      </c>
      <c r="E4535" s="72" t="s">
        <v>83</v>
      </c>
      <c r="F4535" s="73">
        <v>175735</v>
      </c>
      <c r="G4535" s="72" t="s">
        <v>16</v>
      </c>
      <c r="H4535" s="72" t="s">
        <v>24</v>
      </c>
      <c r="I4535" s="72" t="s">
        <v>18</v>
      </c>
      <c r="J4535" s="72" t="s">
        <v>19</v>
      </c>
      <c r="K4535" s="72" t="s">
        <v>25</v>
      </c>
      <c r="L4535" s="72" t="s">
        <v>53</v>
      </c>
      <c r="M4535" s="72"/>
    </row>
    <row r="4536" spans="2:13" x14ac:dyDescent="0.25">
      <c r="B4536" s="72" t="s">
        <v>12</v>
      </c>
      <c r="C4536" s="72" t="s">
        <v>13</v>
      </c>
      <c r="D4536" s="72" t="s">
        <v>14</v>
      </c>
      <c r="E4536" s="72" t="s">
        <v>81</v>
      </c>
      <c r="F4536" s="73">
        <v>49104</v>
      </c>
      <c r="G4536" s="72" t="s">
        <v>16</v>
      </c>
      <c r="H4536" s="72" t="s">
        <v>24</v>
      </c>
      <c r="I4536" s="72" t="s">
        <v>18</v>
      </c>
      <c r="J4536" s="72" t="s">
        <v>19</v>
      </c>
      <c r="K4536" s="72" t="s">
        <v>43</v>
      </c>
      <c r="L4536" s="72" t="s">
        <v>501</v>
      </c>
      <c r="M4536" s="72" t="s">
        <v>29</v>
      </c>
    </row>
    <row r="4537" spans="2:13" x14ac:dyDescent="0.25">
      <c r="B4537" s="72" t="s">
        <v>12</v>
      </c>
      <c r="C4537" s="72" t="s">
        <v>13</v>
      </c>
      <c r="D4537" s="72" t="s">
        <v>14</v>
      </c>
      <c r="E4537" s="72" t="s">
        <v>79</v>
      </c>
      <c r="F4537" s="73">
        <v>-61</v>
      </c>
      <c r="G4537" s="72" t="s">
        <v>16</v>
      </c>
      <c r="H4537" s="72" t="s">
        <v>24</v>
      </c>
      <c r="I4537" s="72" t="s">
        <v>18</v>
      </c>
      <c r="J4537" s="72" t="s">
        <v>19</v>
      </c>
      <c r="K4537" s="72" t="s">
        <v>25</v>
      </c>
      <c r="L4537" s="72" t="s">
        <v>559</v>
      </c>
      <c r="M4537" s="72"/>
    </row>
    <row r="4538" spans="2:13" x14ac:dyDescent="0.25">
      <c r="B4538" s="72" t="s">
        <v>12</v>
      </c>
      <c r="C4538" s="72" t="s">
        <v>13</v>
      </c>
      <c r="D4538" s="72" t="s">
        <v>14</v>
      </c>
      <c r="E4538" s="72" t="s">
        <v>187</v>
      </c>
      <c r="F4538" s="73">
        <v>7329619</v>
      </c>
      <c r="G4538" s="72" t="s">
        <v>16</v>
      </c>
      <c r="H4538" s="72" t="s">
        <v>24</v>
      </c>
      <c r="I4538" s="72" t="s">
        <v>18</v>
      </c>
      <c r="J4538" s="72" t="s">
        <v>19</v>
      </c>
      <c r="K4538" s="72" t="s">
        <v>25</v>
      </c>
      <c r="L4538" s="72" t="s">
        <v>407</v>
      </c>
      <c r="M4538" s="72" t="s">
        <v>112</v>
      </c>
    </row>
    <row r="4539" spans="2:13" x14ac:dyDescent="0.25">
      <c r="B4539" s="72" t="s">
        <v>12</v>
      </c>
      <c r="C4539" s="72" t="s">
        <v>13</v>
      </c>
      <c r="D4539" s="72" t="s">
        <v>14</v>
      </c>
      <c r="E4539" s="72" t="s">
        <v>68</v>
      </c>
      <c r="F4539" s="73">
        <v>-1261</v>
      </c>
      <c r="G4539" s="72" t="s">
        <v>16</v>
      </c>
      <c r="H4539" s="72" t="s">
        <v>24</v>
      </c>
      <c r="I4539" s="72" t="s">
        <v>18</v>
      </c>
      <c r="J4539" s="72" t="s">
        <v>19</v>
      </c>
      <c r="K4539" s="72" t="s">
        <v>31</v>
      </c>
      <c r="L4539" s="72" t="s">
        <v>346</v>
      </c>
      <c r="M4539" s="72"/>
    </row>
    <row r="4540" spans="2:13" x14ac:dyDescent="0.25">
      <c r="B4540" s="72" t="s">
        <v>12</v>
      </c>
      <c r="C4540" s="72" t="s">
        <v>13</v>
      </c>
      <c r="D4540" s="72" t="s">
        <v>14</v>
      </c>
      <c r="E4540" s="72" t="s">
        <v>55</v>
      </c>
      <c r="F4540" s="73">
        <v>61305</v>
      </c>
      <c r="G4540" s="72" t="s">
        <v>16</v>
      </c>
      <c r="H4540" s="72" t="s">
        <v>17</v>
      </c>
      <c r="I4540" s="72" t="s">
        <v>18</v>
      </c>
      <c r="J4540" s="72" t="s">
        <v>19</v>
      </c>
      <c r="K4540" s="72" t="s">
        <v>25</v>
      </c>
      <c r="L4540" s="72" t="s">
        <v>648</v>
      </c>
      <c r="M4540" s="72" t="s">
        <v>57</v>
      </c>
    </row>
    <row r="4541" spans="2:13" x14ac:dyDescent="0.25">
      <c r="B4541" s="72" t="s">
        <v>12</v>
      </c>
      <c r="C4541" s="72" t="s">
        <v>13</v>
      </c>
      <c r="D4541" s="72" t="s">
        <v>14</v>
      </c>
      <c r="E4541" s="72" t="s">
        <v>36</v>
      </c>
      <c r="F4541" s="73">
        <v>1163638</v>
      </c>
      <c r="G4541" s="72" t="s">
        <v>16</v>
      </c>
      <c r="H4541" s="72" t="s">
        <v>24</v>
      </c>
      <c r="I4541" s="72" t="s">
        <v>18</v>
      </c>
      <c r="J4541" s="72" t="s">
        <v>19</v>
      </c>
      <c r="K4541" s="72" t="s">
        <v>49</v>
      </c>
      <c r="L4541" s="72" t="s">
        <v>371</v>
      </c>
      <c r="M4541" s="72" t="s">
        <v>112</v>
      </c>
    </row>
    <row r="4542" spans="2:13" x14ac:dyDescent="0.25">
      <c r="B4542" s="72" t="s">
        <v>12</v>
      </c>
      <c r="C4542" s="72" t="s">
        <v>13</v>
      </c>
      <c r="D4542" s="72" t="s">
        <v>14</v>
      </c>
      <c r="E4542" s="72" t="s">
        <v>258</v>
      </c>
      <c r="F4542" s="73">
        <v>157640</v>
      </c>
      <c r="G4542" s="72" t="s">
        <v>16</v>
      </c>
      <c r="H4542" s="72" t="s">
        <v>24</v>
      </c>
      <c r="I4542" s="72" t="s">
        <v>18</v>
      </c>
      <c r="J4542" s="72" t="s">
        <v>19</v>
      </c>
      <c r="K4542" s="72" t="s">
        <v>25</v>
      </c>
      <c r="L4542" s="72" t="s">
        <v>347</v>
      </c>
      <c r="M4542" s="72" t="s">
        <v>72</v>
      </c>
    </row>
    <row r="4543" spans="2:13" x14ac:dyDescent="0.25">
      <c r="B4543" s="72" t="s">
        <v>12</v>
      </c>
      <c r="C4543" s="72" t="s">
        <v>13</v>
      </c>
      <c r="D4543" s="72" t="s">
        <v>14</v>
      </c>
      <c r="E4543" s="72" t="s">
        <v>36</v>
      </c>
      <c r="F4543" s="73">
        <v>886156</v>
      </c>
      <c r="G4543" s="72" t="s">
        <v>16</v>
      </c>
      <c r="H4543" s="72" t="s">
        <v>17</v>
      </c>
      <c r="I4543" s="72" t="s">
        <v>18</v>
      </c>
      <c r="J4543" s="72" t="s">
        <v>19</v>
      </c>
      <c r="K4543" s="72" t="s">
        <v>25</v>
      </c>
      <c r="L4543" s="72" t="s">
        <v>281</v>
      </c>
      <c r="M4543" s="72" t="s">
        <v>29</v>
      </c>
    </row>
    <row r="4544" spans="2:13" x14ac:dyDescent="0.25">
      <c r="B4544" s="72" t="s">
        <v>12</v>
      </c>
      <c r="C4544" s="72" t="s">
        <v>13</v>
      </c>
      <c r="D4544" s="72" t="s">
        <v>14</v>
      </c>
      <c r="E4544" s="72" t="s">
        <v>256</v>
      </c>
      <c r="F4544" s="73">
        <v>-54840</v>
      </c>
      <c r="G4544" s="72" t="s">
        <v>16</v>
      </c>
      <c r="H4544" s="72" t="s">
        <v>24</v>
      </c>
      <c r="I4544" s="72" t="s">
        <v>18</v>
      </c>
      <c r="J4544" s="72" t="s">
        <v>19</v>
      </c>
      <c r="K4544" s="72" t="s">
        <v>185</v>
      </c>
      <c r="L4544" s="72" t="s">
        <v>409</v>
      </c>
      <c r="M4544" s="72"/>
    </row>
    <row r="4545" spans="2:13" x14ac:dyDescent="0.25">
      <c r="B4545" s="72" t="s">
        <v>12</v>
      </c>
      <c r="C4545" s="72" t="s">
        <v>13</v>
      </c>
      <c r="D4545" s="72" t="s">
        <v>14</v>
      </c>
      <c r="E4545" s="72" t="s">
        <v>94</v>
      </c>
      <c r="F4545" s="73">
        <v>200851</v>
      </c>
      <c r="G4545" s="72" t="s">
        <v>16</v>
      </c>
      <c r="H4545" s="72" t="s">
        <v>24</v>
      </c>
      <c r="I4545" s="72" t="s">
        <v>18</v>
      </c>
      <c r="J4545" s="72" t="s">
        <v>19</v>
      </c>
      <c r="K4545" s="72" t="s">
        <v>157</v>
      </c>
      <c r="L4545" s="72" t="s">
        <v>640</v>
      </c>
      <c r="M4545" s="72"/>
    </row>
    <row r="4546" spans="2:13" x14ac:dyDescent="0.25">
      <c r="B4546" s="72" t="s">
        <v>12</v>
      </c>
      <c r="C4546" s="72" t="s">
        <v>13</v>
      </c>
      <c r="D4546" s="72" t="s">
        <v>14</v>
      </c>
      <c r="E4546" s="72" t="s">
        <v>123</v>
      </c>
      <c r="F4546" s="73">
        <v>-1481</v>
      </c>
      <c r="G4546" s="72" t="s">
        <v>16</v>
      </c>
      <c r="H4546" s="72" t="s">
        <v>17</v>
      </c>
      <c r="I4546" s="72" t="s">
        <v>18</v>
      </c>
      <c r="J4546" s="72" t="s">
        <v>19</v>
      </c>
      <c r="K4546" s="72" t="s">
        <v>37</v>
      </c>
      <c r="L4546" s="72" t="s">
        <v>193</v>
      </c>
      <c r="M4546" s="72"/>
    </row>
    <row r="4547" spans="2:13" x14ac:dyDescent="0.25">
      <c r="B4547" s="72" t="s">
        <v>12</v>
      </c>
      <c r="C4547" s="72" t="s">
        <v>13</v>
      </c>
      <c r="D4547" s="72" t="s">
        <v>14</v>
      </c>
      <c r="E4547" s="72" t="s">
        <v>258</v>
      </c>
      <c r="F4547" s="73">
        <v>141279</v>
      </c>
      <c r="G4547" s="72" t="s">
        <v>16</v>
      </c>
      <c r="H4547" s="72" t="s">
        <v>24</v>
      </c>
      <c r="I4547" s="72" t="s">
        <v>18</v>
      </c>
      <c r="J4547" s="72" t="s">
        <v>19</v>
      </c>
      <c r="K4547" s="72" t="s">
        <v>25</v>
      </c>
      <c r="L4547" s="72" t="s">
        <v>458</v>
      </c>
      <c r="M4547" s="72" t="s">
        <v>303</v>
      </c>
    </row>
    <row r="4548" spans="2:13" x14ac:dyDescent="0.25">
      <c r="B4548" s="72" t="s">
        <v>12</v>
      </c>
      <c r="C4548" s="72" t="s">
        <v>13</v>
      </c>
      <c r="D4548" s="72" t="s">
        <v>14</v>
      </c>
      <c r="E4548" s="72" t="s">
        <v>79</v>
      </c>
      <c r="F4548" s="73">
        <v>-1061</v>
      </c>
      <c r="G4548" s="72" t="s">
        <v>16</v>
      </c>
      <c r="H4548" s="72" t="s">
        <v>17</v>
      </c>
      <c r="I4548" s="72" t="s">
        <v>18</v>
      </c>
      <c r="J4548" s="72" t="s">
        <v>19</v>
      </c>
      <c r="K4548" s="72" t="s">
        <v>25</v>
      </c>
      <c r="L4548" s="72" t="s">
        <v>145</v>
      </c>
      <c r="M4548" s="72"/>
    </row>
    <row r="4549" spans="2:13" x14ac:dyDescent="0.25">
      <c r="B4549" s="72" t="s">
        <v>12</v>
      </c>
      <c r="C4549" s="72" t="s">
        <v>13</v>
      </c>
      <c r="D4549" s="72" t="s">
        <v>14</v>
      </c>
      <c r="E4549" s="72" t="s">
        <v>256</v>
      </c>
      <c r="F4549" s="73">
        <v>-5972</v>
      </c>
      <c r="G4549" s="72" t="s">
        <v>16</v>
      </c>
      <c r="H4549" s="72" t="s">
        <v>24</v>
      </c>
      <c r="I4549" s="72" t="s">
        <v>18</v>
      </c>
      <c r="J4549" s="72" t="s">
        <v>19</v>
      </c>
      <c r="K4549" s="72" t="s">
        <v>99</v>
      </c>
      <c r="L4549" s="72" t="s">
        <v>368</v>
      </c>
      <c r="M4549" s="72"/>
    </row>
    <row r="4550" spans="2:13" x14ac:dyDescent="0.25">
      <c r="B4550" s="72" t="s">
        <v>12</v>
      </c>
      <c r="C4550" s="72" t="s">
        <v>13</v>
      </c>
      <c r="D4550" s="72" t="s">
        <v>14</v>
      </c>
      <c r="E4550" s="72" t="s">
        <v>36</v>
      </c>
      <c r="F4550" s="73">
        <v>169920</v>
      </c>
      <c r="G4550" s="72" t="s">
        <v>16</v>
      </c>
      <c r="H4550" s="72" t="s">
        <v>24</v>
      </c>
      <c r="I4550" s="72" t="s">
        <v>48</v>
      </c>
      <c r="J4550" s="72" t="s">
        <v>19</v>
      </c>
      <c r="K4550" s="72" t="s">
        <v>43</v>
      </c>
      <c r="L4550" s="72" t="s">
        <v>336</v>
      </c>
      <c r="M4550" s="72" t="s">
        <v>29</v>
      </c>
    </row>
    <row r="4551" spans="2:13" x14ac:dyDescent="0.25">
      <c r="B4551" s="72" t="s">
        <v>12</v>
      </c>
      <c r="C4551" s="72" t="s">
        <v>13</v>
      </c>
      <c r="D4551" s="72" t="s">
        <v>14</v>
      </c>
      <c r="E4551" s="72" t="s">
        <v>55</v>
      </c>
      <c r="F4551" s="73">
        <v>1183271</v>
      </c>
      <c r="G4551" s="72" t="s">
        <v>16</v>
      </c>
      <c r="H4551" s="72" t="s">
        <v>24</v>
      </c>
      <c r="I4551" s="72" t="s">
        <v>18</v>
      </c>
      <c r="J4551" s="72" t="s">
        <v>19</v>
      </c>
      <c r="K4551" s="72" t="s">
        <v>25</v>
      </c>
      <c r="L4551" s="72" t="s">
        <v>402</v>
      </c>
      <c r="M4551" s="72" t="s">
        <v>112</v>
      </c>
    </row>
    <row r="4552" spans="2:13" x14ac:dyDescent="0.25">
      <c r="B4552" s="72" t="s">
        <v>12</v>
      </c>
      <c r="C4552" s="72" t="s">
        <v>13</v>
      </c>
      <c r="D4552" s="72" t="s">
        <v>14</v>
      </c>
      <c r="E4552" s="72" t="s">
        <v>94</v>
      </c>
      <c r="F4552" s="73">
        <v>148333</v>
      </c>
      <c r="G4552" s="72" t="s">
        <v>16</v>
      </c>
      <c r="H4552" s="72" t="s">
        <v>24</v>
      </c>
      <c r="I4552" s="72" t="s">
        <v>18</v>
      </c>
      <c r="J4552" s="72" t="s">
        <v>19</v>
      </c>
      <c r="K4552" s="72" t="s">
        <v>130</v>
      </c>
      <c r="L4552" s="72" t="s">
        <v>147</v>
      </c>
      <c r="M4552" s="72"/>
    </row>
    <row r="4553" spans="2:13" x14ac:dyDescent="0.25">
      <c r="B4553" s="72" t="s">
        <v>12</v>
      </c>
      <c r="C4553" s="72" t="s">
        <v>13</v>
      </c>
      <c r="D4553" s="72" t="s">
        <v>14</v>
      </c>
      <c r="E4553" s="72" t="s">
        <v>30</v>
      </c>
      <c r="F4553" s="73">
        <v>-23974</v>
      </c>
      <c r="G4553" s="72" t="s">
        <v>16</v>
      </c>
      <c r="H4553" s="72" t="s">
        <v>24</v>
      </c>
      <c r="I4553" s="72" t="s">
        <v>18</v>
      </c>
      <c r="J4553" s="72" t="s">
        <v>19</v>
      </c>
      <c r="K4553" s="72" t="s">
        <v>37</v>
      </c>
      <c r="L4553" s="72" t="s">
        <v>121</v>
      </c>
      <c r="M4553" s="72"/>
    </row>
    <row r="4554" spans="2:13" x14ac:dyDescent="0.25">
      <c r="B4554" s="72" t="s">
        <v>12</v>
      </c>
      <c r="C4554" s="72" t="s">
        <v>13</v>
      </c>
      <c r="D4554" s="72" t="s">
        <v>14</v>
      </c>
      <c r="E4554" s="72" t="s">
        <v>81</v>
      </c>
      <c r="F4554" s="73">
        <v>696856</v>
      </c>
      <c r="G4554" s="72" t="s">
        <v>16</v>
      </c>
      <c r="H4554" s="72" t="s">
        <v>24</v>
      </c>
      <c r="I4554" s="72" t="s">
        <v>18</v>
      </c>
      <c r="J4554" s="72" t="s">
        <v>19</v>
      </c>
      <c r="K4554" s="72" t="s">
        <v>99</v>
      </c>
      <c r="L4554" s="72" t="s">
        <v>499</v>
      </c>
      <c r="M4554" s="72" t="s">
        <v>47</v>
      </c>
    </row>
    <row r="4555" spans="2:13" x14ac:dyDescent="0.25">
      <c r="B4555" s="72" t="s">
        <v>12</v>
      </c>
      <c r="C4555" s="72" t="s">
        <v>13</v>
      </c>
      <c r="D4555" s="72" t="s">
        <v>14</v>
      </c>
      <c r="E4555" s="72" t="s">
        <v>79</v>
      </c>
      <c r="F4555" s="73">
        <v>-30</v>
      </c>
      <c r="G4555" s="72" t="s">
        <v>16</v>
      </c>
      <c r="H4555" s="72" t="s">
        <v>24</v>
      </c>
      <c r="I4555" s="72" t="s">
        <v>18</v>
      </c>
      <c r="J4555" s="72" t="s">
        <v>179</v>
      </c>
      <c r="K4555" s="72" t="s">
        <v>37</v>
      </c>
      <c r="L4555" s="72" t="s">
        <v>46</v>
      </c>
      <c r="M4555" s="72"/>
    </row>
    <row r="4556" spans="2:13" x14ac:dyDescent="0.25">
      <c r="B4556" s="72" t="s">
        <v>12</v>
      </c>
      <c r="C4556" s="72" t="s">
        <v>13</v>
      </c>
      <c r="D4556" s="72" t="s">
        <v>14</v>
      </c>
      <c r="E4556" s="72" t="s">
        <v>39</v>
      </c>
      <c r="F4556" s="73">
        <v>-9977</v>
      </c>
      <c r="G4556" s="72" t="s">
        <v>16</v>
      </c>
      <c r="H4556" s="72" t="s">
        <v>17</v>
      </c>
      <c r="I4556" s="72" t="s">
        <v>18</v>
      </c>
      <c r="J4556" s="72" t="s">
        <v>19</v>
      </c>
      <c r="K4556" s="72" t="s">
        <v>37</v>
      </c>
      <c r="L4556" s="72" t="s">
        <v>384</v>
      </c>
      <c r="M4556" s="72"/>
    </row>
    <row r="4557" spans="2:13" x14ac:dyDescent="0.25">
      <c r="B4557" s="72" t="s">
        <v>12</v>
      </c>
      <c r="C4557" s="72" t="s">
        <v>13</v>
      </c>
      <c r="D4557" s="72" t="s">
        <v>14</v>
      </c>
      <c r="E4557" s="72" t="s">
        <v>68</v>
      </c>
      <c r="F4557" s="73">
        <v>-187372</v>
      </c>
      <c r="G4557" s="72" t="s">
        <v>16</v>
      </c>
      <c r="H4557" s="72" t="s">
        <v>24</v>
      </c>
      <c r="I4557" s="72" t="s">
        <v>18</v>
      </c>
      <c r="J4557" s="72" t="s">
        <v>19</v>
      </c>
      <c r="K4557" s="72" t="s">
        <v>25</v>
      </c>
      <c r="L4557" s="72" t="s">
        <v>53</v>
      </c>
      <c r="M4557" s="72"/>
    </row>
    <row r="4558" spans="2:13" x14ac:dyDescent="0.25">
      <c r="B4558" s="72" t="s">
        <v>12</v>
      </c>
      <c r="C4558" s="72" t="s">
        <v>13</v>
      </c>
      <c r="D4558" s="72" t="s">
        <v>14</v>
      </c>
      <c r="E4558" s="72" t="s">
        <v>30</v>
      </c>
      <c r="F4558" s="73">
        <v>-7715</v>
      </c>
      <c r="G4558" s="72" t="s">
        <v>16</v>
      </c>
      <c r="H4558" s="72" t="s">
        <v>17</v>
      </c>
      <c r="I4558" s="72" t="s">
        <v>18</v>
      </c>
      <c r="J4558" s="72" t="s">
        <v>19</v>
      </c>
      <c r="K4558" s="72" t="s">
        <v>25</v>
      </c>
      <c r="L4558" s="72" t="s">
        <v>114</v>
      </c>
      <c r="M4558" s="72"/>
    </row>
    <row r="4559" spans="2:13" x14ac:dyDescent="0.25">
      <c r="B4559" s="72" t="s">
        <v>12</v>
      </c>
      <c r="C4559" s="72" t="s">
        <v>13</v>
      </c>
      <c r="D4559" s="72" t="s">
        <v>14</v>
      </c>
      <c r="E4559" s="72" t="s">
        <v>79</v>
      </c>
      <c r="F4559" s="73">
        <v>-4453</v>
      </c>
      <c r="G4559" s="72" t="s">
        <v>16</v>
      </c>
      <c r="H4559" s="72" t="s">
        <v>24</v>
      </c>
      <c r="I4559" s="72" t="s">
        <v>18</v>
      </c>
      <c r="J4559" s="72" t="s">
        <v>19</v>
      </c>
      <c r="K4559" s="72" t="s">
        <v>20</v>
      </c>
      <c r="L4559" s="72" t="s">
        <v>629</v>
      </c>
      <c r="M4559" s="72"/>
    </row>
    <row r="4560" spans="2:13" x14ac:dyDescent="0.25">
      <c r="B4560" s="72" t="s">
        <v>12</v>
      </c>
      <c r="C4560" s="72" t="s">
        <v>13</v>
      </c>
      <c r="D4560" s="72" t="s">
        <v>14</v>
      </c>
      <c r="E4560" s="72" t="s">
        <v>36</v>
      </c>
      <c r="F4560" s="73">
        <v>4850093</v>
      </c>
      <c r="G4560" s="72" t="s">
        <v>16</v>
      </c>
      <c r="H4560" s="72" t="s">
        <v>24</v>
      </c>
      <c r="I4560" s="72" t="s">
        <v>18</v>
      </c>
      <c r="J4560" s="72" t="s">
        <v>19</v>
      </c>
      <c r="K4560" s="72" t="s">
        <v>96</v>
      </c>
      <c r="L4560" s="72" t="s">
        <v>141</v>
      </c>
      <c r="M4560" s="72" t="s">
        <v>47</v>
      </c>
    </row>
    <row r="4561" spans="2:13" x14ac:dyDescent="0.25">
      <c r="B4561" s="72" t="s">
        <v>12</v>
      </c>
      <c r="C4561" s="72" t="s">
        <v>13</v>
      </c>
      <c r="D4561" s="72" t="s">
        <v>14</v>
      </c>
      <c r="E4561" s="72" t="s">
        <v>256</v>
      </c>
      <c r="F4561" s="73">
        <v>-911</v>
      </c>
      <c r="G4561" s="72" t="s">
        <v>16</v>
      </c>
      <c r="H4561" s="72" t="s">
        <v>24</v>
      </c>
      <c r="I4561" s="72" t="s">
        <v>18</v>
      </c>
      <c r="J4561" s="72" t="s">
        <v>19</v>
      </c>
      <c r="K4561" s="72" t="s">
        <v>117</v>
      </c>
      <c r="L4561" s="72" t="s">
        <v>475</v>
      </c>
      <c r="M4561" s="72"/>
    </row>
    <row r="4562" spans="2:13" x14ac:dyDescent="0.25">
      <c r="B4562" s="72" t="s">
        <v>12</v>
      </c>
      <c r="C4562" s="72" t="s">
        <v>13</v>
      </c>
      <c r="D4562" s="72" t="s">
        <v>14</v>
      </c>
      <c r="E4562" s="72" t="s">
        <v>74</v>
      </c>
      <c r="F4562" s="73">
        <v>457</v>
      </c>
      <c r="G4562" s="72" t="s">
        <v>16</v>
      </c>
      <c r="H4562" s="72" t="s">
        <v>24</v>
      </c>
      <c r="I4562" s="72" t="s">
        <v>18</v>
      </c>
      <c r="J4562" s="72" t="s">
        <v>19</v>
      </c>
      <c r="K4562" s="72" t="s">
        <v>37</v>
      </c>
      <c r="L4562" s="72" t="s">
        <v>46</v>
      </c>
      <c r="M4562" s="72" t="s">
        <v>302</v>
      </c>
    </row>
    <row r="4563" spans="2:13" x14ac:dyDescent="0.25">
      <c r="B4563" s="72" t="s">
        <v>12</v>
      </c>
      <c r="C4563" s="72" t="s">
        <v>13</v>
      </c>
      <c r="D4563" s="72" t="s">
        <v>14</v>
      </c>
      <c r="E4563" s="72" t="s">
        <v>39</v>
      </c>
      <c r="F4563" s="73">
        <v>-11</v>
      </c>
      <c r="G4563" s="72" t="s">
        <v>16</v>
      </c>
      <c r="H4563" s="72" t="s">
        <v>24</v>
      </c>
      <c r="I4563" s="72" t="s">
        <v>18</v>
      </c>
      <c r="J4563" s="72" t="s">
        <v>19</v>
      </c>
      <c r="K4563" s="72" t="s">
        <v>25</v>
      </c>
      <c r="L4563" s="72" t="s">
        <v>451</v>
      </c>
      <c r="M4563" s="72"/>
    </row>
    <row r="4564" spans="2:13" x14ac:dyDescent="0.25">
      <c r="B4564" s="72" t="s">
        <v>12</v>
      </c>
      <c r="C4564" s="72" t="s">
        <v>13</v>
      </c>
      <c r="D4564" s="72" t="s">
        <v>14</v>
      </c>
      <c r="E4564" s="72" t="s">
        <v>55</v>
      </c>
      <c r="F4564" s="73">
        <v>18373</v>
      </c>
      <c r="G4564" s="72" t="s">
        <v>16</v>
      </c>
      <c r="H4564" s="72" t="s">
        <v>24</v>
      </c>
      <c r="I4564" s="72" t="s">
        <v>18</v>
      </c>
      <c r="J4564" s="72" t="s">
        <v>19</v>
      </c>
      <c r="K4564" s="72" t="s">
        <v>25</v>
      </c>
      <c r="L4564" s="72" t="s">
        <v>313</v>
      </c>
      <c r="M4564" s="72" t="s">
        <v>29</v>
      </c>
    </row>
    <row r="4565" spans="2:13" x14ac:dyDescent="0.25">
      <c r="B4565" s="72" t="s">
        <v>12</v>
      </c>
      <c r="C4565" s="72" t="s">
        <v>13</v>
      </c>
      <c r="D4565" s="72" t="s">
        <v>14</v>
      </c>
      <c r="E4565" s="72" t="s">
        <v>79</v>
      </c>
      <c r="F4565" s="73">
        <v>-3775</v>
      </c>
      <c r="G4565" s="72" t="s">
        <v>16</v>
      </c>
      <c r="H4565" s="72" t="s">
        <v>17</v>
      </c>
      <c r="I4565" s="72" t="s">
        <v>18</v>
      </c>
      <c r="J4565" s="72" t="s">
        <v>19</v>
      </c>
      <c r="K4565" s="72" t="s">
        <v>25</v>
      </c>
      <c r="L4565" s="72" t="s">
        <v>514</v>
      </c>
      <c r="M4565" s="72"/>
    </row>
    <row r="4566" spans="2:13" x14ac:dyDescent="0.25">
      <c r="B4566" s="72" t="s">
        <v>12</v>
      </c>
      <c r="C4566" s="72" t="s">
        <v>13</v>
      </c>
      <c r="D4566" s="72" t="s">
        <v>14</v>
      </c>
      <c r="E4566" s="72" t="s">
        <v>55</v>
      </c>
      <c r="F4566" s="73">
        <v>96918</v>
      </c>
      <c r="G4566" s="72" t="s">
        <v>16</v>
      </c>
      <c r="H4566" s="72" t="s">
        <v>24</v>
      </c>
      <c r="I4566" s="72" t="s">
        <v>18</v>
      </c>
      <c r="J4566" s="72" t="s">
        <v>19</v>
      </c>
      <c r="K4566" s="72" t="s">
        <v>25</v>
      </c>
      <c r="L4566" s="72" t="s">
        <v>646</v>
      </c>
      <c r="M4566" s="72" t="s">
        <v>57</v>
      </c>
    </row>
    <row r="4567" spans="2:13" x14ac:dyDescent="0.25">
      <c r="B4567" s="72" t="s">
        <v>12</v>
      </c>
      <c r="C4567" s="72" t="s">
        <v>13</v>
      </c>
      <c r="D4567" s="72" t="s">
        <v>14</v>
      </c>
      <c r="E4567" s="72" t="s">
        <v>27</v>
      </c>
      <c r="F4567" s="73">
        <v>27209</v>
      </c>
      <c r="G4567" s="72" t="s">
        <v>16</v>
      </c>
      <c r="H4567" s="72" t="s">
        <v>24</v>
      </c>
      <c r="I4567" s="72" t="s">
        <v>18</v>
      </c>
      <c r="J4567" s="72" t="s">
        <v>19</v>
      </c>
      <c r="K4567" s="72" t="s">
        <v>25</v>
      </c>
      <c r="L4567" s="72" t="s">
        <v>93</v>
      </c>
      <c r="M4567" s="72" t="s">
        <v>29</v>
      </c>
    </row>
    <row r="4568" spans="2:13" x14ac:dyDescent="0.25">
      <c r="B4568" s="72" t="s">
        <v>12</v>
      </c>
      <c r="C4568" s="72" t="s">
        <v>13</v>
      </c>
      <c r="D4568" s="72" t="s">
        <v>14</v>
      </c>
      <c r="E4568" s="72" t="s">
        <v>79</v>
      </c>
      <c r="F4568" s="73">
        <v>-5</v>
      </c>
      <c r="G4568" s="72" t="s">
        <v>16</v>
      </c>
      <c r="H4568" s="72" t="s">
        <v>24</v>
      </c>
      <c r="I4568" s="72" t="s">
        <v>18</v>
      </c>
      <c r="J4568" s="72" t="s">
        <v>19</v>
      </c>
      <c r="K4568" s="72" t="s">
        <v>25</v>
      </c>
      <c r="L4568" s="72" t="s">
        <v>382</v>
      </c>
      <c r="M4568" s="72"/>
    </row>
    <row r="4569" spans="2:13" x14ac:dyDescent="0.25">
      <c r="B4569" s="72" t="s">
        <v>12</v>
      </c>
      <c r="C4569" s="72" t="s">
        <v>13</v>
      </c>
      <c r="D4569" s="72" t="s">
        <v>14</v>
      </c>
      <c r="E4569" s="72" t="s">
        <v>51</v>
      </c>
      <c r="F4569" s="73">
        <v>14029</v>
      </c>
      <c r="G4569" s="72" t="s">
        <v>16</v>
      </c>
      <c r="H4569" s="72" t="s">
        <v>24</v>
      </c>
      <c r="I4569" s="72" t="s">
        <v>18</v>
      </c>
      <c r="J4569" s="72" t="s">
        <v>19</v>
      </c>
      <c r="K4569" s="72" t="s">
        <v>43</v>
      </c>
      <c r="L4569" s="72" t="s">
        <v>189</v>
      </c>
      <c r="M4569" s="72"/>
    </row>
    <row r="4570" spans="2:13" x14ac:dyDescent="0.25">
      <c r="B4570" s="72" t="s">
        <v>12</v>
      </c>
      <c r="C4570" s="72" t="s">
        <v>13</v>
      </c>
      <c r="D4570" s="72" t="s">
        <v>14</v>
      </c>
      <c r="E4570" s="72" t="s">
        <v>123</v>
      </c>
      <c r="F4570" s="73">
        <v>-731</v>
      </c>
      <c r="G4570" s="72" t="s">
        <v>16</v>
      </c>
      <c r="H4570" s="72" t="s">
        <v>17</v>
      </c>
      <c r="I4570" s="72" t="s">
        <v>18</v>
      </c>
      <c r="J4570" s="72" t="s">
        <v>19</v>
      </c>
      <c r="K4570" s="72" t="s">
        <v>25</v>
      </c>
      <c r="L4570" s="72" t="s">
        <v>410</v>
      </c>
      <c r="M4570" s="72"/>
    </row>
    <row r="4571" spans="2:13" x14ac:dyDescent="0.25">
      <c r="B4571" s="72" t="s">
        <v>12</v>
      </c>
      <c r="C4571" s="72" t="s">
        <v>13</v>
      </c>
      <c r="D4571" s="72" t="s">
        <v>14</v>
      </c>
      <c r="E4571" s="72" t="s">
        <v>94</v>
      </c>
      <c r="F4571" s="73">
        <v>4410</v>
      </c>
      <c r="G4571" s="72" t="s">
        <v>16</v>
      </c>
      <c r="H4571" s="72" t="s">
        <v>17</v>
      </c>
      <c r="I4571" s="72" t="s">
        <v>18</v>
      </c>
      <c r="J4571" s="72" t="s">
        <v>19</v>
      </c>
      <c r="K4571" s="72" t="s">
        <v>37</v>
      </c>
      <c r="L4571" s="72" t="s">
        <v>119</v>
      </c>
      <c r="M4571" s="72"/>
    </row>
    <row r="4572" spans="2:13" x14ac:dyDescent="0.25">
      <c r="B4572" s="72" t="s">
        <v>12</v>
      </c>
      <c r="C4572" s="72" t="s">
        <v>13</v>
      </c>
      <c r="D4572" s="72" t="s">
        <v>14</v>
      </c>
      <c r="E4572" s="72" t="s">
        <v>79</v>
      </c>
      <c r="F4572" s="73">
        <v>-5452</v>
      </c>
      <c r="G4572" s="72" t="s">
        <v>16</v>
      </c>
      <c r="H4572" s="72" t="s">
        <v>24</v>
      </c>
      <c r="I4572" s="72" t="s">
        <v>18</v>
      </c>
      <c r="J4572" s="72" t="s">
        <v>19</v>
      </c>
      <c r="K4572" s="72" t="s">
        <v>63</v>
      </c>
      <c r="L4572" s="72" t="s">
        <v>624</v>
      </c>
      <c r="M4572" s="72"/>
    </row>
    <row r="4573" spans="2:13" x14ac:dyDescent="0.25">
      <c r="B4573" s="72" t="s">
        <v>12</v>
      </c>
      <c r="C4573" s="72" t="s">
        <v>13</v>
      </c>
      <c r="D4573" s="72" t="s">
        <v>14</v>
      </c>
      <c r="E4573" s="72" t="s">
        <v>36</v>
      </c>
      <c r="F4573" s="73">
        <v>653494</v>
      </c>
      <c r="G4573" s="72" t="s">
        <v>16</v>
      </c>
      <c r="H4573" s="72" t="s">
        <v>24</v>
      </c>
      <c r="I4573" s="72" t="s">
        <v>18</v>
      </c>
      <c r="J4573" s="72" t="s">
        <v>19</v>
      </c>
      <c r="K4573" s="72" t="s">
        <v>25</v>
      </c>
      <c r="L4573" s="72" t="s">
        <v>591</v>
      </c>
      <c r="M4573" s="72" t="s">
        <v>112</v>
      </c>
    </row>
    <row r="4574" spans="2:13" x14ac:dyDescent="0.25">
      <c r="B4574" s="72" t="s">
        <v>12</v>
      </c>
      <c r="C4574" s="72" t="s">
        <v>13</v>
      </c>
      <c r="D4574" s="72" t="s">
        <v>14</v>
      </c>
      <c r="E4574" s="72" t="s">
        <v>83</v>
      </c>
      <c r="F4574" s="73">
        <v>1077241</v>
      </c>
      <c r="G4574" s="72" t="s">
        <v>16</v>
      </c>
      <c r="H4574" s="72" t="s">
        <v>24</v>
      </c>
      <c r="I4574" s="72" t="s">
        <v>18</v>
      </c>
      <c r="J4574" s="72" t="s">
        <v>19</v>
      </c>
      <c r="K4574" s="72" t="s">
        <v>37</v>
      </c>
      <c r="L4574" s="72" t="s">
        <v>581</v>
      </c>
      <c r="M4574" s="72"/>
    </row>
    <row r="4575" spans="2:13" x14ac:dyDescent="0.25">
      <c r="B4575" s="72" t="s">
        <v>12</v>
      </c>
      <c r="C4575" s="72" t="s">
        <v>13</v>
      </c>
      <c r="D4575" s="72" t="s">
        <v>14</v>
      </c>
      <c r="E4575" s="72" t="s">
        <v>187</v>
      </c>
      <c r="F4575" s="73">
        <v>10008842</v>
      </c>
      <c r="G4575" s="72" t="s">
        <v>16</v>
      </c>
      <c r="H4575" s="72" t="s">
        <v>24</v>
      </c>
      <c r="I4575" s="72" t="s">
        <v>18</v>
      </c>
      <c r="J4575" s="72" t="s">
        <v>19</v>
      </c>
      <c r="K4575" s="72" t="s">
        <v>20</v>
      </c>
      <c r="L4575" s="72" t="s">
        <v>148</v>
      </c>
      <c r="M4575" s="72" t="s">
        <v>112</v>
      </c>
    </row>
    <row r="4576" spans="2:13" x14ac:dyDescent="0.25">
      <c r="B4576" s="72" t="s">
        <v>12</v>
      </c>
      <c r="C4576" s="72" t="s">
        <v>13</v>
      </c>
      <c r="D4576" s="72" t="s">
        <v>14</v>
      </c>
      <c r="E4576" s="72" t="s">
        <v>79</v>
      </c>
      <c r="F4576" s="73">
        <v>-5802</v>
      </c>
      <c r="G4576" s="72" t="s">
        <v>16</v>
      </c>
      <c r="H4576" s="72" t="s">
        <v>24</v>
      </c>
      <c r="I4576" s="72" t="s">
        <v>18</v>
      </c>
      <c r="J4576" s="72" t="s">
        <v>19</v>
      </c>
      <c r="K4576" s="72" t="s">
        <v>20</v>
      </c>
      <c r="L4576" s="72" t="s">
        <v>181</v>
      </c>
      <c r="M4576" s="72"/>
    </row>
    <row r="4577" spans="2:13" x14ac:dyDescent="0.25">
      <c r="B4577" s="72" t="s">
        <v>12</v>
      </c>
      <c r="C4577" s="72" t="s">
        <v>13</v>
      </c>
      <c r="D4577" s="72" t="s">
        <v>14</v>
      </c>
      <c r="E4577" s="72" t="s">
        <v>41</v>
      </c>
      <c r="F4577" s="73">
        <v>-1840</v>
      </c>
      <c r="G4577" s="72" t="s">
        <v>16</v>
      </c>
      <c r="H4577" s="72" t="s">
        <v>17</v>
      </c>
      <c r="I4577" s="72" t="s">
        <v>18</v>
      </c>
      <c r="J4577" s="72" t="s">
        <v>19</v>
      </c>
      <c r="K4577" s="72" t="s">
        <v>25</v>
      </c>
      <c r="L4577" s="72" t="s">
        <v>244</v>
      </c>
      <c r="M4577" s="72"/>
    </row>
    <row r="4578" spans="2:13" x14ac:dyDescent="0.25">
      <c r="B4578" s="72" t="s">
        <v>12</v>
      </c>
      <c r="C4578" s="72" t="s">
        <v>13</v>
      </c>
      <c r="D4578" s="72" t="s">
        <v>14</v>
      </c>
      <c r="E4578" s="72" t="s">
        <v>30</v>
      </c>
      <c r="F4578" s="73">
        <v>-957</v>
      </c>
      <c r="G4578" s="72" t="s">
        <v>16</v>
      </c>
      <c r="H4578" s="72" t="s">
        <v>24</v>
      </c>
      <c r="I4578" s="72" t="s">
        <v>18</v>
      </c>
      <c r="J4578" s="72" t="s">
        <v>19</v>
      </c>
      <c r="K4578" s="72" t="s">
        <v>25</v>
      </c>
      <c r="L4578" s="72" t="s">
        <v>423</v>
      </c>
      <c r="M4578" s="72"/>
    </row>
    <row r="4579" spans="2:13" x14ac:dyDescent="0.25">
      <c r="B4579" s="72" t="s">
        <v>12</v>
      </c>
      <c r="C4579" s="72" t="s">
        <v>13</v>
      </c>
      <c r="D4579" s="72" t="s">
        <v>14</v>
      </c>
      <c r="E4579" s="72" t="s">
        <v>33</v>
      </c>
      <c r="F4579" s="73">
        <v>4022</v>
      </c>
      <c r="G4579" s="72" t="s">
        <v>16</v>
      </c>
      <c r="H4579" s="72" t="s">
        <v>24</v>
      </c>
      <c r="I4579" s="72" t="s">
        <v>18</v>
      </c>
      <c r="J4579" s="72" t="s">
        <v>19</v>
      </c>
      <c r="K4579" s="72" t="s">
        <v>130</v>
      </c>
      <c r="L4579" s="72" t="s">
        <v>738</v>
      </c>
      <c r="M4579" s="72" t="s">
        <v>112</v>
      </c>
    </row>
    <row r="4580" spans="2:13" x14ac:dyDescent="0.25">
      <c r="B4580" s="72" t="s">
        <v>12</v>
      </c>
      <c r="C4580" s="72" t="s">
        <v>13</v>
      </c>
      <c r="D4580" s="72" t="s">
        <v>14</v>
      </c>
      <c r="E4580" s="72" t="s">
        <v>55</v>
      </c>
      <c r="F4580" s="73">
        <v>335394</v>
      </c>
      <c r="G4580" s="72" t="s">
        <v>16</v>
      </c>
      <c r="H4580" s="72" t="s">
        <v>24</v>
      </c>
      <c r="I4580" s="72" t="s">
        <v>18</v>
      </c>
      <c r="J4580" s="72" t="s">
        <v>19</v>
      </c>
      <c r="K4580" s="72" t="s">
        <v>185</v>
      </c>
      <c r="L4580" s="72" t="s">
        <v>469</v>
      </c>
      <c r="M4580" s="72" t="s">
        <v>29</v>
      </c>
    </row>
    <row r="4581" spans="2:13" x14ac:dyDescent="0.25">
      <c r="B4581" s="72" t="s">
        <v>12</v>
      </c>
      <c r="C4581" s="72" t="s">
        <v>13</v>
      </c>
      <c r="D4581" s="72" t="s">
        <v>14</v>
      </c>
      <c r="E4581" s="72" t="s">
        <v>36</v>
      </c>
      <c r="F4581" s="73">
        <v>13019</v>
      </c>
      <c r="G4581" s="72" t="s">
        <v>16</v>
      </c>
      <c r="H4581" s="72" t="s">
        <v>17</v>
      </c>
      <c r="I4581" s="72" t="s">
        <v>18</v>
      </c>
      <c r="J4581" s="72" t="s">
        <v>19</v>
      </c>
      <c r="K4581" s="72" t="s">
        <v>25</v>
      </c>
      <c r="L4581" s="72" t="s">
        <v>646</v>
      </c>
      <c r="M4581" s="72" t="s">
        <v>29</v>
      </c>
    </row>
    <row r="4582" spans="2:13" x14ac:dyDescent="0.25">
      <c r="B4582" s="72" t="s">
        <v>12</v>
      </c>
      <c r="C4582" s="72" t="s">
        <v>13</v>
      </c>
      <c r="D4582" s="72" t="s">
        <v>14</v>
      </c>
      <c r="E4582" s="72" t="s">
        <v>36</v>
      </c>
      <c r="F4582" s="73">
        <v>897739</v>
      </c>
      <c r="G4582" s="72" t="s">
        <v>16</v>
      </c>
      <c r="H4582" s="72" t="s">
        <v>24</v>
      </c>
      <c r="I4582" s="72" t="s">
        <v>18</v>
      </c>
      <c r="J4582" s="72" t="s">
        <v>19</v>
      </c>
      <c r="K4582" s="72" t="s">
        <v>37</v>
      </c>
      <c r="L4582" s="72" t="s">
        <v>213</v>
      </c>
      <c r="M4582" s="72" t="s">
        <v>57</v>
      </c>
    </row>
    <row r="4583" spans="2:13" x14ac:dyDescent="0.25">
      <c r="B4583" s="72" t="s">
        <v>12</v>
      </c>
      <c r="C4583" s="72" t="s">
        <v>13</v>
      </c>
      <c r="D4583" s="72" t="s">
        <v>14</v>
      </c>
      <c r="E4583" s="72" t="s">
        <v>146</v>
      </c>
      <c r="F4583" s="73">
        <v>-371</v>
      </c>
      <c r="G4583" s="72" t="s">
        <v>16</v>
      </c>
      <c r="H4583" s="72" t="s">
        <v>24</v>
      </c>
      <c r="I4583" s="72" t="s">
        <v>18</v>
      </c>
      <c r="J4583" s="72" t="s">
        <v>19</v>
      </c>
      <c r="K4583" s="72" t="s">
        <v>37</v>
      </c>
      <c r="L4583" s="72" t="s">
        <v>46</v>
      </c>
      <c r="M4583" s="72"/>
    </row>
    <row r="4584" spans="2:13" x14ac:dyDescent="0.25">
      <c r="B4584" s="72" t="s">
        <v>12</v>
      </c>
      <c r="C4584" s="72" t="s">
        <v>13</v>
      </c>
      <c r="D4584" s="72" t="s">
        <v>14</v>
      </c>
      <c r="E4584" s="72" t="s">
        <v>33</v>
      </c>
      <c r="F4584" s="73">
        <v>174</v>
      </c>
      <c r="G4584" s="72" t="s">
        <v>16</v>
      </c>
      <c r="H4584" s="72" t="s">
        <v>24</v>
      </c>
      <c r="I4584" s="72" t="s">
        <v>18</v>
      </c>
      <c r="J4584" s="72" t="s">
        <v>19</v>
      </c>
      <c r="K4584" s="72" t="s">
        <v>96</v>
      </c>
      <c r="L4584" s="72" t="s">
        <v>343</v>
      </c>
      <c r="M4584" s="72" t="s">
        <v>302</v>
      </c>
    </row>
    <row r="4585" spans="2:13" x14ac:dyDescent="0.25">
      <c r="B4585" s="72" t="s">
        <v>12</v>
      </c>
      <c r="C4585" s="72" t="s">
        <v>13</v>
      </c>
      <c r="D4585" s="72" t="s">
        <v>14</v>
      </c>
      <c r="E4585" s="72" t="s">
        <v>39</v>
      </c>
      <c r="F4585" s="73">
        <v>-202883</v>
      </c>
      <c r="G4585" s="72" t="s">
        <v>16</v>
      </c>
      <c r="H4585" s="72" t="s">
        <v>17</v>
      </c>
      <c r="I4585" s="72" t="s">
        <v>18</v>
      </c>
      <c r="J4585" s="72" t="s">
        <v>19</v>
      </c>
      <c r="K4585" s="72" t="s">
        <v>25</v>
      </c>
      <c r="L4585" s="72" t="s">
        <v>296</v>
      </c>
      <c r="M4585" s="72"/>
    </row>
    <row r="4586" spans="2:13" x14ac:dyDescent="0.25">
      <c r="B4586" s="72" t="s">
        <v>12</v>
      </c>
      <c r="C4586" s="72" t="s">
        <v>13</v>
      </c>
      <c r="D4586" s="72" t="s">
        <v>14</v>
      </c>
      <c r="E4586" s="72" t="s">
        <v>58</v>
      </c>
      <c r="F4586" s="73">
        <v>26429</v>
      </c>
      <c r="G4586" s="72" t="s">
        <v>16</v>
      </c>
      <c r="H4586" s="72" t="s">
        <v>24</v>
      </c>
      <c r="I4586" s="72" t="s">
        <v>18</v>
      </c>
      <c r="J4586" s="72" t="s">
        <v>19</v>
      </c>
      <c r="K4586" s="72" t="s">
        <v>20</v>
      </c>
      <c r="L4586" s="72" t="s">
        <v>199</v>
      </c>
      <c r="M4586" s="72" t="s">
        <v>35</v>
      </c>
    </row>
    <row r="4587" spans="2:13" x14ac:dyDescent="0.25">
      <c r="B4587" s="72" t="s">
        <v>12</v>
      </c>
      <c r="C4587" s="72" t="s">
        <v>13</v>
      </c>
      <c r="D4587" s="72" t="s">
        <v>14</v>
      </c>
      <c r="E4587" s="72" t="s">
        <v>146</v>
      </c>
      <c r="F4587" s="73">
        <v>-6947</v>
      </c>
      <c r="G4587" s="72" t="s">
        <v>16</v>
      </c>
      <c r="H4587" s="72" t="s">
        <v>17</v>
      </c>
      <c r="I4587" s="72" t="s">
        <v>18</v>
      </c>
      <c r="J4587" s="72" t="s">
        <v>19</v>
      </c>
      <c r="K4587" s="72" t="s">
        <v>37</v>
      </c>
      <c r="L4587" s="72" t="s">
        <v>113</v>
      </c>
      <c r="M4587" s="72"/>
    </row>
    <row r="4588" spans="2:13" x14ac:dyDescent="0.25">
      <c r="B4588" s="72" t="s">
        <v>12</v>
      </c>
      <c r="C4588" s="72" t="s">
        <v>13</v>
      </c>
      <c r="D4588" s="72" t="s">
        <v>14</v>
      </c>
      <c r="E4588" s="72" t="s">
        <v>39</v>
      </c>
      <c r="F4588" s="73">
        <v>-13681</v>
      </c>
      <c r="G4588" s="72" t="s">
        <v>16</v>
      </c>
      <c r="H4588" s="72" t="s">
        <v>17</v>
      </c>
      <c r="I4588" s="72" t="s">
        <v>18</v>
      </c>
      <c r="J4588" s="72" t="s">
        <v>19</v>
      </c>
      <c r="K4588" s="72" t="s">
        <v>25</v>
      </c>
      <c r="L4588" s="72" t="s">
        <v>297</v>
      </c>
      <c r="M4588" s="72"/>
    </row>
    <row r="4589" spans="2:13" x14ac:dyDescent="0.25">
      <c r="B4589" s="72" t="s">
        <v>12</v>
      </c>
      <c r="C4589" s="72" t="s">
        <v>13</v>
      </c>
      <c r="D4589" s="72" t="s">
        <v>14</v>
      </c>
      <c r="E4589" s="72" t="s">
        <v>68</v>
      </c>
      <c r="F4589" s="73">
        <v>-845</v>
      </c>
      <c r="G4589" s="72" t="s">
        <v>16</v>
      </c>
      <c r="H4589" s="72" t="s">
        <v>17</v>
      </c>
      <c r="I4589" s="72" t="s">
        <v>48</v>
      </c>
      <c r="J4589" s="72" t="s">
        <v>19</v>
      </c>
      <c r="K4589" s="72" t="s">
        <v>25</v>
      </c>
      <c r="L4589" s="72" t="s">
        <v>77</v>
      </c>
      <c r="M4589" s="72"/>
    </row>
    <row r="4590" spans="2:13" x14ac:dyDescent="0.25">
      <c r="B4590" s="72" t="s">
        <v>12</v>
      </c>
      <c r="C4590" s="72" t="s">
        <v>13</v>
      </c>
      <c r="D4590" s="72" t="s">
        <v>14</v>
      </c>
      <c r="E4590" s="72" t="s">
        <v>94</v>
      </c>
      <c r="F4590" s="73">
        <v>92873</v>
      </c>
      <c r="G4590" s="72" t="s">
        <v>16</v>
      </c>
      <c r="H4590" s="72" t="s">
        <v>24</v>
      </c>
      <c r="I4590" s="72" t="s">
        <v>48</v>
      </c>
      <c r="J4590" s="72" t="s">
        <v>19</v>
      </c>
      <c r="K4590" s="72" t="s">
        <v>49</v>
      </c>
      <c r="L4590" s="72" t="s">
        <v>255</v>
      </c>
      <c r="M4590" s="72"/>
    </row>
    <row r="4591" spans="2:13" x14ac:dyDescent="0.25">
      <c r="B4591" s="72" t="s">
        <v>12</v>
      </c>
      <c r="C4591" s="72" t="s">
        <v>13</v>
      </c>
      <c r="D4591" s="72" t="s">
        <v>14</v>
      </c>
      <c r="E4591" s="72" t="s">
        <v>79</v>
      </c>
      <c r="F4591" s="73">
        <v>-3322</v>
      </c>
      <c r="G4591" s="72" t="s">
        <v>16</v>
      </c>
      <c r="H4591" s="72" t="s">
        <v>17</v>
      </c>
      <c r="I4591" s="72" t="s">
        <v>18</v>
      </c>
      <c r="J4591" s="72" t="s">
        <v>19</v>
      </c>
      <c r="K4591" s="72" t="s">
        <v>25</v>
      </c>
      <c r="L4591" s="72" t="s">
        <v>431</v>
      </c>
      <c r="M4591" s="72"/>
    </row>
    <row r="4592" spans="2:13" x14ac:dyDescent="0.25">
      <c r="B4592" s="72" t="s">
        <v>12</v>
      </c>
      <c r="C4592" s="72" t="s">
        <v>13</v>
      </c>
      <c r="D4592" s="72" t="s">
        <v>14</v>
      </c>
      <c r="E4592" s="72" t="s">
        <v>94</v>
      </c>
      <c r="F4592" s="73">
        <v>4394</v>
      </c>
      <c r="G4592" s="72" t="s">
        <v>16</v>
      </c>
      <c r="H4592" s="72" t="s">
        <v>17</v>
      </c>
      <c r="I4592" s="72" t="s">
        <v>18</v>
      </c>
      <c r="J4592" s="72" t="s">
        <v>19</v>
      </c>
      <c r="K4592" s="72" t="s">
        <v>37</v>
      </c>
      <c r="L4592" s="72" t="s">
        <v>257</v>
      </c>
      <c r="M4592" s="72"/>
    </row>
    <row r="4593" spans="2:13" x14ac:dyDescent="0.25">
      <c r="B4593" s="72" t="s">
        <v>12</v>
      </c>
      <c r="C4593" s="72" t="s">
        <v>13</v>
      </c>
      <c r="D4593" s="72" t="s">
        <v>14</v>
      </c>
      <c r="E4593" s="72" t="s">
        <v>123</v>
      </c>
      <c r="F4593" s="73">
        <v>-1924</v>
      </c>
      <c r="G4593" s="72" t="s">
        <v>16</v>
      </c>
      <c r="H4593" s="72" t="s">
        <v>24</v>
      </c>
      <c r="I4593" s="72" t="s">
        <v>18</v>
      </c>
      <c r="J4593" s="72" t="s">
        <v>19</v>
      </c>
      <c r="K4593" s="72" t="s">
        <v>25</v>
      </c>
      <c r="L4593" s="72" t="s">
        <v>430</v>
      </c>
      <c r="M4593" s="72"/>
    </row>
    <row r="4594" spans="2:13" x14ac:dyDescent="0.25">
      <c r="B4594" s="72" t="s">
        <v>12</v>
      </c>
      <c r="C4594" s="72" t="s">
        <v>13</v>
      </c>
      <c r="D4594" s="72" t="s">
        <v>14</v>
      </c>
      <c r="E4594" s="72" t="s">
        <v>33</v>
      </c>
      <c r="F4594" s="73">
        <v>61843</v>
      </c>
      <c r="G4594" s="72" t="s">
        <v>16</v>
      </c>
      <c r="H4594" s="72" t="s">
        <v>17</v>
      </c>
      <c r="I4594" s="72" t="s">
        <v>18</v>
      </c>
      <c r="J4594" s="72" t="s">
        <v>19</v>
      </c>
      <c r="K4594" s="72" t="s">
        <v>25</v>
      </c>
      <c r="L4594" s="72" t="s">
        <v>225</v>
      </c>
      <c r="M4594" s="72" t="s">
        <v>57</v>
      </c>
    </row>
    <row r="4595" spans="2:13" x14ac:dyDescent="0.25">
      <c r="B4595" s="72" t="s">
        <v>12</v>
      </c>
      <c r="C4595" s="72" t="s">
        <v>13</v>
      </c>
      <c r="D4595" s="72" t="s">
        <v>14</v>
      </c>
      <c r="E4595" s="72" t="s">
        <v>132</v>
      </c>
      <c r="F4595" s="73">
        <v>57555</v>
      </c>
      <c r="G4595" s="72" t="s">
        <v>16</v>
      </c>
      <c r="H4595" s="72" t="s">
        <v>24</v>
      </c>
      <c r="I4595" s="72" t="s">
        <v>18</v>
      </c>
      <c r="J4595" s="72" t="s">
        <v>19</v>
      </c>
      <c r="K4595" s="72" t="s">
        <v>99</v>
      </c>
      <c r="L4595" s="72" t="s">
        <v>373</v>
      </c>
      <c r="M4595" s="72" t="s">
        <v>133</v>
      </c>
    </row>
    <row r="4596" spans="2:13" x14ac:dyDescent="0.25">
      <c r="B4596" s="72" t="s">
        <v>12</v>
      </c>
      <c r="C4596" s="72" t="s">
        <v>13</v>
      </c>
      <c r="D4596" s="72" t="s">
        <v>14</v>
      </c>
      <c r="E4596" s="72" t="s">
        <v>74</v>
      </c>
      <c r="F4596" s="73">
        <v>86253</v>
      </c>
      <c r="G4596" s="72" t="s">
        <v>16</v>
      </c>
      <c r="H4596" s="72" t="s">
        <v>17</v>
      </c>
      <c r="I4596" s="72" t="s">
        <v>18</v>
      </c>
      <c r="J4596" s="72" t="s">
        <v>19</v>
      </c>
      <c r="K4596" s="72" t="s">
        <v>25</v>
      </c>
      <c r="L4596" s="72" t="s">
        <v>234</v>
      </c>
      <c r="M4596" s="72" t="s">
        <v>47</v>
      </c>
    </row>
    <row r="4597" spans="2:13" x14ac:dyDescent="0.25">
      <c r="B4597" s="72" t="s">
        <v>12</v>
      </c>
      <c r="C4597" s="72" t="s">
        <v>13</v>
      </c>
      <c r="D4597" s="72" t="s">
        <v>14</v>
      </c>
      <c r="E4597" s="72" t="s">
        <v>39</v>
      </c>
      <c r="F4597" s="73">
        <v>-11292</v>
      </c>
      <c r="G4597" s="72" t="s">
        <v>16</v>
      </c>
      <c r="H4597" s="72" t="s">
        <v>17</v>
      </c>
      <c r="I4597" s="72" t="s">
        <v>18</v>
      </c>
      <c r="J4597" s="72" t="s">
        <v>19</v>
      </c>
      <c r="K4597" s="72" t="s">
        <v>25</v>
      </c>
      <c r="L4597" s="72" t="s">
        <v>364</v>
      </c>
      <c r="M4597" s="72"/>
    </row>
    <row r="4598" spans="2:13" x14ac:dyDescent="0.25">
      <c r="B4598" s="72" t="s">
        <v>12</v>
      </c>
      <c r="C4598" s="72" t="s">
        <v>13</v>
      </c>
      <c r="D4598" s="72" t="s">
        <v>14</v>
      </c>
      <c r="E4598" s="72" t="s">
        <v>68</v>
      </c>
      <c r="F4598" s="73">
        <v>-85548</v>
      </c>
      <c r="G4598" s="72" t="s">
        <v>16</v>
      </c>
      <c r="H4598" s="72" t="s">
        <v>24</v>
      </c>
      <c r="I4598" s="72" t="s">
        <v>18</v>
      </c>
      <c r="J4598" s="72" t="s">
        <v>19</v>
      </c>
      <c r="K4598" s="72" t="s">
        <v>37</v>
      </c>
      <c r="L4598" s="72" t="s">
        <v>193</v>
      </c>
      <c r="M4598" s="72"/>
    </row>
    <row r="4599" spans="2:13" x14ac:dyDescent="0.25">
      <c r="B4599" s="72" t="s">
        <v>12</v>
      </c>
      <c r="C4599" s="72" t="s">
        <v>13</v>
      </c>
      <c r="D4599" s="72" t="s">
        <v>14</v>
      </c>
      <c r="E4599" s="72" t="s">
        <v>70</v>
      </c>
      <c r="F4599" s="73">
        <v>374914</v>
      </c>
      <c r="G4599" s="72" t="s">
        <v>16</v>
      </c>
      <c r="H4599" s="72" t="s">
        <v>24</v>
      </c>
      <c r="I4599" s="72" t="s">
        <v>18</v>
      </c>
      <c r="J4599" s="72" t="s">
        <v>19</v>
      </c>
      <c r="K4599" s="72" t="s">
        <v>37</v>
      </c>
      <c r="L4599" s="72" t="s">
        <v>90</v>
      </c>
      <c r="M4599" s="72" t="s">
        <v>259</v>
      </c>
    </row>
    <row r="4600" spans="2:13" x14ac:dyDescent="0.25">
      <c r="B4600" s="72" t="s">
        <v>12</v>
      </c>
      <c r="C4600" s="72" t="s">
        <v>13</v>
      </c>
      <c r="D4600" s="72" t="s">
        <v>14</v>
      </c>
      <c r="E4600" s="72" t="s">
        <v>51</v>
      </c>
      <c r="F4600" s="73">
        <v>9861</v>
      </c>
      <c r="G4600" s="72" t="s">
        <v>16</v>
      </c>
      <c r="H4600" s="72" t="s">
        <v>24</v>
      </c>
      <c r="I4600" s="72" t="s">
        <v>48</v>
      </c>
      <c r="J4600" s="72" t="s">
        <v>19</v>
      </c>
      <c r="K4600" s="72" t="s">
        <v>49</v>
      </c>
      <c r="L4600" s="72" t="s">
        <v>222</v>
      </c>
      <c r="M4600" s="72"/>
    </row>
    <row r="4601" spans="2:13" x14ac:dyDescent="0.25">
      <c r="B4601" s="72" t="s">
        <v>12</v>
      </c>
      <c r="C4601" s="72" t="s">
        <v>13</v>
      </c>
      <c r="D4601" s="72" t="s">
        <v>14</v>
      </c>
      <c r="E4601" s="72" t="s">
        <v>36</v>
      </c>
      <c r="F4601" s="73">
        <v>316479</v>
      </c>
      <c r="G4601" s="72" t="s">
        <v>16</v>
      </c>
      <c r="H4601" s="72" t="s">
        <v>17</v>
      </c>
      <c r="I4601" s="72" t="s">
        <v>18</v>
      </c>
      <c r="J4601" s="72" t="s">
        <v>19</v>
      </c>
      <c r="K4601" s="72" t="s">
        <v>49</v>
      </c>
      <c r="L4601" s="72" t="s">
        <v>288</v>
      </c>
      <c r="M4601" s="72" t="s">
        <v>29</v>
      </c>
    </row>
    <row r="4602" spans="2:13" x14ac:dyDescent="0.25">
      <c r="B4602" s="72" t="s">
        <v>12</v>
      </c>
      <c r="C4602" s="72" t="s">
        <v>13</v>
      </c>
      <c r="D4602" s="72" t="s">
        <v>14</v>
      </c>
      <c r="E4602" s="72" t="s">
        <v>79</v>
      </c>
      <c r="F4602" s="73">
        <v>-4126</v>
      </c>
      <c r="G4602" s="72" t="s">
        <v>16</v>
      </c>
      <c r="H4602" s="72" t="s">
        <v>24</v>
      </c>
      <c r="I4602" s="72" t="s">
        <v>18</v>
      </c>
      <c r="J4602" s="72" t="s">
        <v>19</v>
      </c>
      <c r="K4602" s="72" t="s">
        <v>37</v>
      </c>
      <c r="L4602" s="72" t="s">
        <v>413</v>
      </c>
      <c r="M4602" s="72"/>
    </row>
    <row r="4603" spans="2:13" x14ac:dyDescent="0.25">
      <c r="B4603" s="72" t="s">
        <v>12</v>
      </c>
      <c r="C4603" s="72" t="s">
        <v>13</v>
      </c>
      <c r="D4603" s="72" t="s">
        <v>14</v>
      </c>
      <c r="E4603" s="72" t="s">
        <v>39</v>
      </c>
      <c r="F4603" s="73">
        <v>-3</v>
      </c>
      <c r="G4603" s="72" t="s">
        <v>16</v>
      </c>
      <c r="H4603" s="72" t="s">
        <v>24</v>
      </c>
      <c r="I4603" s="72" t="s">
        <v>18</v>
      </c>
      <c r="J4603" s="72" t="s">
        <v>19</v>
      </c>
      <c r="K4603" s="72" t="s">
        <v>99</v>
      </c>
      <c r="L4603" s="72" t="s">
        <v>357</v>
      </c>
      <c r="M4603" s="72"/>
    </row>
    <row r="4604" spans="2:13" x14ac:dyDescent="0.25">
      <c r="B4604" s="72" t="s">
        <v>12</v>
      </c>
      <c r="C4604" s="72" t="s">
        <v>13</v>
      </c>
      <c r="D4604" s="72" t="s">
        <v>14</v>
      </c>
      <c r="E4604" s="72" t="s">
        <v>79</v>
      </c>
      <c r="F4604" s="73">
        <v>-46902</v>
      </c>
      <c r="G4604" s="72" t="s">
        <v>16</v>
      </c>
      <c r="H4604" s="72" t="s">
        <v>24</v>
      </c>
      <c r="I4604" s="72" t="s">
        <v>18</v>
      </c>
      <c r="J4604" s="72" t="s">
        <v>19</v>
      </c>
      <c r="K4604" s="72" t="s">
        <v>25</v>
      </c>
      <c r="L4604" s="72" t="s">
        <v>459</v>
      </c>
      <c r="M4604" s="72"/>
    </row>
    <row r="4605" spans="2:13" x14ac:dyDescent="0.25">
      <c r="B4605" s="72" t="s">
        <v>12</v>
      </c>
      <c r="C4605" s="72" t="s">
        <v>13</v>
      </c>
      <c r="D4605" s="72" t="s">
        <v>14</v>
      </c>
      <c r="E4605" s="72" t="s">
        <v>81</v>
      </c>
      <c r="F4605" s="73">
        <v>9681</v>
      </c>
      <c r="G4605" s="72" t="s">
        <v>16</v>
      </c>
      <c r="H4605" s="72" t="s">
        <v>24</v>
      </c>
      <c r="I4605" s="72" t="s">
        <v>18</v>
      </c>
      <c r="J4605" s="72" t="s">
        <v>19</v>
      </c>
      <c r="K4605" s="72" t="s">
        <v>25</v>
      </c>
      <c r="L4605" s="72" t="s">
        <v>425</v>
      </c>
      <c r="M4605" s="72" t="s">
        <v>57</v>
      </c>
    </row>
    <row r="4606" spans="2:13" x14ac:dyDescent="0.25">
      <c r="B4606" s="72" t="s">
        <v>12</v>
      </c>
      <c r="C4606" s="72" t="s">
        <v>13</v>
      </c>
      <c r="D4606" s="72" t="s">
        <v>14</v>
      </c>
      <c r="E4606" s="72" t="s">
        <v>70</v>
      </c>
      <c r="F4606" s="73">
        <v>17340797</v>
      </c>
      <c r="G4606" s="72" t="s">
        <v>16</v>
      </c>
      <c r="H4606" s="72" t="s">
        <v>24</v>
      </c>
      <c r="I4606" s="72" t="s">
        <v>18</v>
      </c>
      <c r="J4606" s="72" t="s">
        <v>19</v>
      </c>
      <c r="K4606" s="72" t="s">
        <v>99</v>
      </c>
      <c r="L4606" s="72" t="s">
        <v>150</v>
      </c>
      <c r="M4606" s="72" t="s">
        <v>243</v>
      </c>
    </row>
    <row r="4607" spans="2:13" x14ac:dyDescent="0.25">
      <c r="B4607" s="72" t="s">
        <v>12</v>
      </c>
      <c r="C4607" s="72" t="s">
        <v>13</v>
      </c>
      <c r="D4607" s="72" t="s">
        <v>14</v>
      </c>
      <c r="E4607" s="72" t="s">
        <v>85</v>
      </c>
      <c r="F4607" s="73">
        <v>200057</v>
      </c>
      <c r="G4607" s="72" t="s">
        <v>16</v>
      </c>
      <c r="H4607" s="72" t="s">
        <v>17</v>
      </c>
      <c r="I4607" s="72" t="s">
        <v>18</v>
      </c>
      <c r="J4607" s="72" t="s">
        <v>19</v>
      </c>
      <c r="K4607" s="72" t="s">
        <v>25</v>
      </c>
      <c r="L4607" s="72" t="s">
        <v>110</v>
      </c>
      <c r="M4607" s="72"/>
    </row>
    <row r="4608" spans="2:13" x14ac:dyDescent="0.25">
      <c r="B4608" s="72" t="s">
        <v>12</v>
      </c>
      <c r="C4608" s="72" t="s">
        <v>13</v>
      </c>
      <c r="D4608" s="72" t="s">
        <v>14</v>
      </c>
      <c r="E4608" s="72" t="s">
        <v>55</v>
      </c>
      <c r="F4608" s="73">
        <v>352289</v>
      </c>
      <c r="G4608" s="72" t="s">
        <v>16</v>
      </c>
      <c r="H4608" s="72" t="s">
        <v>24</v>
      </c>
      <c r="I4608" s="72" t="s">
        <v>18</v>
      </c>
      <c r="J4608" s="72" t="s">
        <v>19</v>
      </c>
      <c r="K4608" s="72" t="s">
        <v>25</v>
      </c>
      <c r="L4608" s="72" t="s">
        <v>215</v>
      </c>
      <c r="M4608" s="72" t="s">
        <v>29</v>
      </c>
    </row>
    <row r="4609" spans="2:13" x14ac:dyDescent="0.25">
      <c r="B4609" s="72" t="s">
        <v>12</v>
      </c>
      <c r="C4609" s="72" t="s">
        <v>13</v>
      </c>
      <c r="D4609" s="72" t="s">
        <v>14</v>
      </c>
      <c r="E4609" s="72" t="s">
        <v>778</v>
      </c>
      <c r="F4609" s="73">
        <v>11746168</v>
      </c>
      <c r="G4609" s="72" t="s">
        <v>16</v>
      </c>
      <c r="H4609" s="72" t="s">
        <v>24</v>
      </c>
      <c r="I4609" s="72" t="s">
        <v>18</v>
      </c>
      <c r="J4609" s="72" t="s">
        <v>19</v>
      </c>
      <c r="K4609" s="72"/>
      <c r="L4609" s="72"/>
      <c r="M4609" s="72" t="s">
        <v>184</v>
      </c>
    </row>
    <row r="4610" spans="2:13" x14ac:dyDescent="0.25">
      <c r="B4610" s="72" t="s">
        <v>12</v>
      </c>
      <c r="C4610" s="72" t="s">
        <v>13</v>
      </c>
      <c r="D4610" s="72" t="s">
        <v>14</v>
      </c>
      <c r="E4610" s="72" t="s">
        <v>123</v>
      </c>
      <c r="F4610" s="73">
        <v>-188</v>
      </c>
      <c r="G4610" s="72" t="s">
        <v>16</v>
      </c>
      <c r="H4610" s="72" t="s">
        <v>24</v>
      </c>
      <c r="I4610" s="72" t="s">
        <v>18</v>
      </c>
      <c r="J4610" s="72" t="s">
        <v>19</v>
      </c>
      <c r="K4610" s="72" t="s">
        <v>43</v>
      </c>
      <c r="L4610" s="72" t="s">
        <v>56</v>
      </c>
      <c r="M4610" s="72"/>
    </row>
    <row r="4611" spans="2:13" x14ac:dyDescent="0.25">
      <c r="B4611" s="72" t="s">
        <v>12</v>
      </c>
      <c r="C4611" s="72" t="s">
        <v>13</v>
      </c>
      <c r="D4611" s="72" t="s">
        <v>14</v>
      </c>
      <c r="E4611" s="72" t="s">
        <v>55</v>
      </c>
      <c r="F4611" s="73">
        <v>151992</v>
      </c>
      <c r="G4611" s="72" t="s">
        <v>16</v>
      </c>
      <c r="H4611" s="72" t="s">
        <v>17</v>
      </c>
      <c r="I4611" s="72" t="s">
        <v>18</v>
      </c>
      <c r="J4611" s="72" t="s">
        <v>19</v>
      </c>
      <c r="K4611" s="72" t="s">
        <v>25</v>
      </c>
      <c r="L4611" s="72" t="s">
        <v>277</v>
      </c>
      <c r="M4611" s="72" t="s">
        <v>112</v>
      </c>
    </row>
    <row r="4612" spans="2:13" x14ac:dyDescent="0.25">
      <c r="B4612" s="72" t="s">
        <v>12</v>
      </c>
      <c r="C4612" s="72" t="s">
        <v>13</v>
      </c>
      <c r="D4612" s="72" t="s">
        <v>14</v>
      </c>
      <c r="E4612" s="72" t="s">
        <v>79</v>
      </c>
      <c r="F4612" s="73">
        <v>-63552</v>
      </c>
      <c r="G4612" s="72" t="s">
        <v>16</v>
      </c>
      <c r="H4612" s="72" t="s">
        <v>17</v>
      </c>
      <c r="I4612" s="72" t="s">
        <v>18</v>
      </c>
      <c r="J4612" s="72" t="s">
        <v>19</v>
      </c>
      <c r="K4612" s="72" t="s">
        <v>25</v>
      </c>
      <c r="L4612" s="72" t="s">
        <v>408</v>
      </c>
      <c r="M4612" s="72"/>
    </row>
    <row r="4613" spans="2:13" x14ac:dyDescent="0.25">
      <c r="B4613" s="72" t="s">
        <v>12</v>
      </c>
      <c r="C4613" s="72" t="s">
        <v>13</v>
      </c>
      <c r="D4613" s="72" t="s">
        <v>14</v>
      </c>
      <c r="E4613" s="72" t="s">
        <v>27</v>
      </c>
      <c r="F4613" s="73">
        <v>1000671</v>
      </c>
      <c r="G4613" s="72" t="s">
        <v>16</v>
      </c>
      <c r="H4613" s="72" t="s">
        <v>24</v>
      </c>
      <c r="I4613" s="72" t="s">
        <v>18</v>
      </c>
      <c r="J4613" s="72" t="s">
        <v>19</v>
      </c>
      <c r="K4613" s="72" t="s">
        <v>25</v>
      </c>
      <c r="L4613" s="72" t="s">
        <v>636</v>
      </c>
      <c r="M4613" s="72" t="s">
        <v>302</v>
      </c>
    </row>
    <row r="4614" spans="2:13" x14ac:dyDescent="0.25">
      <c r="B4614" s="72" t="s">
        <v>12</v>
      </c>
      <c r="C4614" s="72" t="s">
        <v>13</v>
      </c>
      <c r="D4614" s="72" t="s">
        <v>14</v>
      </c>
      <c r="E4614" s="72" t="s">
        <v>41</v>
      </c>
      <c r="F4614" s="73">
        <v>-676</v>
      </c>
      <c r="G4614" s="72" t="s">
        <v>16</v>
      </c>
      <c r="H4614" s="72" t="s">
        <v>24</v>
      </c>
      <c r="I4614" s="72" t="s">
        <v>18</v>
      </c>
      <c r="J4614" s="72" t="s">
        <v>19</v>
      </c>
      <c r="K4614" s="72" t="s">
        <v>37</v>
      </c>
      <c r="L4614" s="72" t="s">
        <v>272</v>
      </c>
      <c r="M4614" s="72"/>
    </row>
    <row r="4615" spans="2:13" x14ac:dyDescent="0.25">
      <c r="B4615" s="72" t="s">
        <v>12</v>
      </c>
      <c r="C4615" s="72" t="s">
        <v>13</v>
      </c>
      <c r="D4615" s="72" t="s">
        <v>14</v>
      </c>
      <c r="E4615" s="72" t="s">
        <v>36</v>
      </c>
      <c r="F4615" s="73">
        <v>168404</v>
      </c>
      <c r="G4615" s="72" t="s">
        <v>16</v>
      </c>
      <c r="H4615" s="72" t="s">
        <v>17</v>
      </c>
      <c r="I4615" s="72" t="s">
        <v>18</v>
      </c>
      <c r="J4615" s="72" t="s">
        <v>19</v>
      </c>
      <c r="K4615" s="72" t="s">
        <v>25</v>
      </c>
      <c r="L4615" s="72" t="s">
        <v>165</v>
      </c>
      <c r="M4615" s="72" t="s">
        <v>35</v>
      </c>
    </row>
    <row r="4616" spans="2:13" x14ac:dyDescent="0.25">
      <c r="B4616" s="72" t="s">
        <v>12</v>
      </c>
      <c r="C4616" s="72" t="s">
        <v>13</v>
      </c>
      <c r="D4616" s="72" t="s">
        <v>14</v>
      </c>
      <c r="E4616" s="72" t="s">
        <v>45</v>
      </c>
      <c r="F4616" s="73">
        <v>96644</v>
      </c>
      <c r="G4616" s="72" t="s">
        <v>16</v>
      </c>
      <c r="H4616" s="72" t="s">
        <v>24</v>
      </c>
      <c r="I4616" s="72" t="s">
        <v>18</v>
      </c>
      <c r="J4616" s="72" t="s">
        <v>19</v>
      </c>
      <c r="K4616" s="72" t="s">
        <v>37</v>
      </c>
      <c r="L4616" s="72" t="s">
        <v>317</v>
      </c>
      <c r="M4616" s="72" t="s">
        <v>35</v>
      </c>
    </row>
    <row r="4617" spans="2:13" x14ac:dyDescent="0.25">
      <c r="B4617" s="72" t="s">
        <v>12</v>
      </c>
      <c r="C4617" s="72" t="s">
        <v>13</v>
      </c>
      <c r="D4617" s="72" t="s">
        <v>14</v>
      </c>
      <c r="E4617" s="72" t="s">
        <v>68</v>
      </c>
      <c r="F4617" s="73">
        <v>-44710</v>
      </c>
      <c r="G4617" s="72" t="s">
        <v>16</v>
      </c>
      <c r="H4617" s="72" t="s">
        <v>24</v>
      </c>
      <c r="I4617" s="72" t="s">
        <v>18</v>
      </c>
      <c r="J4617" s="72" t="s">
        <v>19</v>
      </c>
      <c r="K4617" s="72" t="s">
        <v>25</v>
      </c>
      <c r="L4617" s="72" t="s">
        <v>392</v>
      </c>
      <c r="M4617" s="72"/>
    </row>
    <row r="4618" spans="2:13" x14ac:dyDescent="0.25">
      <c r="B4618" s="72" t="s">
        <v>12</v>
      </c>
      <c r="C4618" s="72" t="s">
        <v>13</v>
      </c>
      <c r="D4618" s="72" t="s">
        <v>14</v>
      </c>
      <c r="E4618" s="72" t="s">
        <v>36</v>
      </c>
      <c r="F4618" s="73">
        <v>1143700</v>
      </c>
      <c r="G4618" s="72" t="s">
        <v>16</v>
      </c>
      <c r="H4618" s="72" t="s">
        <v>17</v>
      </c>
      <c r="I4618" s="72" t="s">
        <v>18</v>
      </c>
      <c r="J4618" s="72" t="s">
        <v>19</v>
      </c>
      <c r="K4618" s="72" t="s">
        <v>25</v>
      </c>
      <c r="L4618" s="72" t="s">
        <v>225</v>
      </c>
      <c r="M4618" s="72" t="s">
        <v>47</v>
      </c>
    </row>
    <row r="4619" spans="2:13" x14ac:dyDescent="0.25">
      <c r="B4619" s="72" t="s">
        <v>12</v>
      </c>
      <c r="C4619" s="72" t="s">
        <v>13</v>
      </c>
      <c r="D4619" s="72" t="s">
        <v>14</v>
      </c>
      <c r="E4619" s="72" t="s">
        <v>33</v>
      </c>
      <c r="F4619" s="73">
        <v>116910</v>
      </c>
      <c r="G4619" s="72" t="s">
        <v>16</v>
      </c>
      <c r="H4619" s="72" t="s">
        <v>24</v>
      </c>
      <c r="I4619" s="72" t="s">
        <v>18</v>
      </c>
      <c r="J4619" s="72" t="s">
        <v>19</v>
      </c>
      <c r="K4619" s="72" t="s">
        <v>37</v>
      </c>
      <c r="L4619" s="72" t="s">
        <v>507</v>
      </c>
      <c r="M4619" s="72" t="s">
        <v>57</v>
      </c>
    </row>
    <row r="4620" spans="2:13" x14ac:dyDescent="0.25">
      <c r="B4620" s="72" t="s">
        <v>12</v>
      </c>
      <c r="C4620" s="72" t="s">
        <v>13</v>
      </c>
      <c r="D4620" s="72" t="s">
        <v>14</v>
      </c>
      <c r="E4620" s="72" t="s">
        <v>81</v>
      </c>
      <c r="F4620" s="73">
        <v>2665188</v>
      </c>
      <c r="G4620" s="72" t="s">
        <v>16</v>
      </c>
      <c r="H4620" s="72" t="s">
        <v>17</v>
      </c>
      <c r="I4620" s="72" t="s">
        <v>18</v>
      </c>
      <c r="J4620" s="72" t="s">
        <v>19</v>
      </c>
      <c r="K4620" s="72" t="s">
        <v>25</v>
      </c>
      <c r="L4620" s="72" t="s">
        <v>26</v>
      </c>
      <c r="M4620" s="72" t="s">
        <v>47</v>
      </c>
    </row>
    <row r="4621" spans="2:13" x14ac:dyDescent="0.25">
      <c r="B4621" s="72" t="s">
        <v>12</v>
      </c>
      <c r="C4621" s="72" t="s">
        <v>13</v>
      </c>
      <c r="D4621" s="72" t="s">
        <v>14</v>
      </c>
      <c r="E4621" s="72" t="s">
        <v>81</v>
      </c>
      <c r="F4621" s="73">
        <v>322769</v>
      </c>
      <c r="G4621" s="72" t="s">
        <v>16</v>
      </c>
      <c r="H4621" s="72" t="s">
        <v>24</v>
      </c>
      <c r="I4621" s="72" t="s">
        <v>18</v>
      </c>
      <c r="J4621" s="72" t="s">
        <v>19</v>
      </c>
      <c r="K4621" s="72" t="s">
        <v>25</v>
      </c>
      <c r="L4621" s="72" t="s">
        <v>406</v>
      </c>
      <c r="M4621" s="72" t="s">
        <v>29</v>
      </c>
    </row>
    <row r="4622" spans="2:13" x14ac:dyDescent="0.25">
      <c r="B4622" s="72" t="s">
        <v>12</v>
      </c>
      <c r="C4622" s="72" t="s">
        <v>13</v>
      </c>
      <c r="D4622" s="72" t="s">
        <v>14</v>
      </c>
      <c r="E4622" s="72" t="s">
        <v>187</v>
      </c>
      <c r="F4622" s="73">
        <v>5897569</v>
      </c>
      <c r="G4622" s="72" t="s">
        <v>16</v>
      </c>
      <c r="H4622" s="72" t="s">
        <v>17</v>
      </c>
      <c r="I4622" s="72" t="s">
        <v>18</v>
      </c>
      <c r="J4622" s="72" t="s">
        <v>19</v>
      </c>
      <c r="K4622" s="72" t="s">
        <v>25</v>
      </c>
      <c r="L4622" s="72" t="s">
        <v>434</v>
      </c>
      <c r="M4622" s="72" t="s">
        <v>112</v>
      </c>
    </row>
    <row r="4623" spans="2:13" x14ac:dyDescent="0.25">
      <c r="B4623" s="72" t="s">
        <v>12</v>
      </c>
      <c r="C4623" s="72" t="s">
        <v>13</v>
      </c>
      <c r="D4623" s="72" t="s">
        <v>14</v>
      </c>
      <c r="E4623" s="72" t="s">
        <v>27</v>
      </c>
      <c r="F4623" s="73">
        <v>42240</v>
      </c>
      <c r="G4623" s="72" t="s">
        <v>16</v>
      </c>
      <c r="H4623" s="72" t="s">
        <v>24</v>
      </c>
      <c r="I4623" s="72" t="s">
        <v>18</v>
      </c>
      <c r="J4623" s="72" t="s">
        <v>19</v>
      </c>
      <c r="K4623" s="72" t="s">
        <v>37</v>
      </c>
      <c r="L4623" s="72" t="s">
        <v>119</v>
      </c>
      <c r="M4623" s="72" t="s">
        <v>57</v>
      </c>
    </row>
    <row r="4624" spans="2:13" x14ac:dyDescent="0.25">
      <c r="B4624" s="72" t="s">
        <v>12</v>
      </c>
      <c r="C4624" s="72" t="s">
        <v>13</v>
      </c>
      <c r="D4624" s="72" t="s">
        <v>14</v>
      </c>
      <c r="E4624" s="72" t="s">
        <v>94</v>
      </c>
      <c r="F4624" s="73">
        <v>668780</v>
      </c>
      <c r="G4624" s="72" t="s">
        <v>16</v>
      </c>
      <c r="H4624" s="72" t="s">
        <v>24</v>
      </c>
      <c r="I4624" s="72" t="s">
        <v>18</v>
      </c>
      <c r="J4624" s="72" t="s">
        <v>19</v>
      </c>
      <c r="K4624" s="72" t="s">
        <v>185</v>
      </c>
      <c r="L4624" s="72" t="s">
        <v>186</v>
      </c>
      <c r="M4624" s="72"/>
    </row>
    <row r="4625" spans="2:13" x14ac:dyDescent="0.25">
      <c r="B4625" s="72" t="s">
        <v>12</v>
      </c>
      <c r="C4625" s="72" t="s">
        <v>13</v>
      </c>
      <c r="D4625" s="72" t="s">
        <v>14</v>
      </c>
      <c r="E4625" s="72" t="s">
        <v>152</v>
      </c>
      <c r="F4625" s="73">
        <v>-17834</v>
      </c>
      <c r="G4625" s="72" t="s">
        <v>16</v>
      </c>
      <c r="H4625" s="72" t="s">
        <v>17</v>
      </c>
      <c r="I4625" s="72" t="s">
        <v>18</v>
      </c>
      <c r="J4625" s="72" t="s">
        <v>19</v>
      </c>
      <c r="K4625" s="72" t="s">
        <v>25</v>
      </c>
      <c r="L4625" s="72" t="s">
        <v>52</v>
      </c>
      <c r="M4625" s="72"/>
    </row>
    <row r="4626" spans="2:13" x14ac:dyDescent="0.25">
      <c r="B4626" s="72" t="s">
        <v>12</v>
      </c>
      <c r="C4626" s="72" t="s">
        <v>13</v>
      </c>
      <c r="D4626" s="72" t="s">
        <v>14</v>
      </c>
      <c r="E4626" s="72" t="s">
        <v>39</v>
      </c>
      <c r="F4626" s="73">
        <v>-1</v>
      </c>
      <c r="G4626" s="72" t="s">
        <v>16</v>
      </c>
      <c r="H4626" s="72" t="s">
        <v>17</v>
      </c>
      <c r="I4626" s="72" t="s">
        <v>18</v>
      </c>
      <c r="J4626" s="72" t="s">
        <v>19</v>
      </c>
      <c r="K4626" s="72" t="s">
        <v>25</v>
      </c>
      <c r="L4626" s="72" t="s">
        <v>456</v>
      </c>
      <c r="M4626" s="72"/>
    </row>
    <row r="4627" spans="2:13" x14ac:dyDescent="0.25">
      <c r="B4627" s="72" t="s">
        <v>12</v>
      </c>
      <c r="C4627" s="72" t="s">
        <v>13</v>
      </c>
      <c r="D4627" s="72" t="s">
        <v>14</v>
      </c>
      <c r="E4627" s="72" t="s">
        <v>30</v>
      </c>
      <c r="F4627" s="73">
        <v>-332</v>
      </c>
      <c r="G4627" s="72" t="s">
        <v>16</v>
      </c>
      <c r="H4627" s="72" t="s">
        <v>17</v>
      </c>
      <c r="I4627" s="72" t="s">
        <v>18</v>
      </c>
      <c r="J4627" s="72" t="s">
        <v>19</v>
      </c>
      <c r="K4627" s="72" t="s">
        <v>25</v>
      </c>
      <c r="L4627" s="72" t="s">
        <v>326</v>
      </c>
      <c r="M4627" s="72"/>
    </row>
    <row r="4628" spans="2:13" x14ac:dyDescent="0.25">
      <c r="B4628" s="72" t="s">
        <v>12</v>
      </c>
      <c r="C4628" s="72" t="s">
        <v>13</v>
      </c>
      <c r="D4628" s="72" t="s">
        <v>14</v>
      </c>
      <c r="E4628" s="72" t="s">
        <v>300</v>
      </c>
      <c r="F4628" s="73">
        <v>80790</v>
      </c>
      <c r="G4628" s="72" t="s">
        <v>16</v>
      </c>
      <c r="H4628" s="72" t="s">
        <v>24</v>
      </c>
      <c r="I4628" s="72" t="s">
        <v>18</v>
      </c>
      <c r="J4628" s="72" t="s">
        <v>19</v>
      </c>
      <c r="K4628" s="72" t="s">
        <v>31</v>
      </c>
      <c r="L4628" s="72" t="s">
        <v>247</v>
      </c>
      <c r="M4628" s="72" t="s">
        <v>47</v>
      </c>
    </row>
    <row r="4629" spans="2:13" x14ac:dyDescent="0.25">
      <c r="B4629" s="72" t="s">
        <v>12</v>
      </c>
      <c r="C4629" s="72" t="s">
        <v>13</v>
      </c>
      <c r="D4629" s="72" t="s">
        <v>14</v>
      </c>
      <c r="E4629" s="72" t="s">
        <v>27</v>
      </c>
      <c r="F4629" s="73">
        <v>91711</v>
      </c>
      <c r="G4629" s="72" t="s">
        <v>16</v>
      </c>
      <c r="H4629" s="72" t="s">
        <v>24</v>
      </c>
      <c r="I4629" s="72" t="s">
        <v>18</v>
      </c>
      <c r="J4629" s="72" t="s">
        <v>19</v>
      </c>
      <c r="K4629" s="72" t="s">
        <v>20</v>
      </c>
      <c r="L4629" s="72" t="s">
        <v>483</v>
      </c>
      <c r="M4629" s="72" t="s">
        <v>57</v>
      </c>
    </row>
    <row r="4630" spans="2:13" x14ac:dyDescent="0.25">
      <c r="B4630" s="72" t="s">
        <v>12</v>
      </c>
      <c r="C4630" s="72" t="s">
        <v>13</v>
      </c>
      <c r="D4630" s="72" t="s">
        <v>14</v>
      </c>
      <c r="E4630" s="72" t="s">
        <v>39</v>
      </c>
      <c r="F4630" s="73">
        <v>-27283</v>
      </c>
      <c r="G4630" s="72" t="s">
        <v>16</v>
      </c>
      <c r="H4630" s="72" t="s">
        <v>17</v>
      </c>
      <c r="I4630" s="72" t="s">
        <v>18</v>
      </c>
      <c r="J4630" s="72" t="s">
        <v>19</v>
      </c>
      <c r="K4630" s="72" t="s">
        <v>25</v>
      </c>
      <c r="L4630" s="72" t="s">
        <v>406</v>
      </c>
      <c r="M4630" s="72"/>
    </row>
    <row r="4631" spans="2:13" x14ac:dyDescent="0.25">
      <c r="B4631" s="72" t="s">
        <v>12</v>
      </c>
      <c r="C4631" s="72" t="s">
        <v>13</v>
      </c>
      <c r="D4631" s="72" t="s">
        <v>14</v>
      </c>
      <c r="E4631" s="72" t="s">
        <v>60</v>
      </c>
      <c r="F4631" s="73">
        <v>790691</v>
      </c>
      <c r="G4631" s="72" t="s">
        <v>16</v>
      </c>
      <c r="H4631" s="72" t="s">
        <v>24</v>
      </c>
      <c r="I4631" s="72" t="s">
        <v>18</v>
      </c>
      <c r="J4631" s="72" t="s">
        <v>19</v>
      </c>
      <c r="K4631" s="72" t="s">
        <v>63</v>
      </c>
      <c r="L4631" s="72" t="s">
        <v>250</v>
      </c>
      <c r="M4631" s="72" t="s">
        <v>22</v>
      </c>
    </row>
    <row r="4632" spans="2:13" x14ac:dyDescent="0.25">
      <c r="B4632" s="72" t="s">
        <v>12</v>
      </c>
      <c r="C4632" s="72" t="s">
        <v>13</v>
      </c>
      <c r="D4632" s="72" t="s">
        <v>14</v>
      </c>
      <c r="E4632" s="72" t="s">
        <v>30</v>
      </c>
      <c r="F4632" s="73">
        <v>-14442</v>
      </c>
      <c r="G4632" s="72" t="s">
        <v>16</v>
      </c>
      <c r="H4632" s="72" t="s">
        <v>17</v>
      </c>
      <c r="I4632" s="72" t="s">
        <v>18</v>
      </c>
      <c r="J4632" s="72" t="s">
        <v>19</v>
      </c>
      <c r="K4632" s="72" t="s">
        <v>20</v>
      </c>
      <c r="L4632" s="72" t="s">
        <v>199</v>
      </c>
      <c r="M4632" s="72"/>
    </row>
    <row r="4633" spans="2:13" x14ac:dyDescent="0.25">
      <c r="B4633" s="72" t="s">
        <v>12</v>
      </c>
      <c r="C4633" s="72" t="s">
        <v>13</v>
      </c>
      <c r="D4633" s="72" t="s">
        <v>14</v>
      </c>
      <c r="E4633" s="72" t="s">
        <v>83</v>
      </c>
      <c r="F4633" s="73">
        <v>805745</v>
      </c>
      <c r="G4633" s="72" t="s">
        <v>16</v>
      </c>
      <c r="H4633" s="72" t="s">
        <v>17</v>
      </c>
      <c r="I4633" s="72" t="s">
        <v>18</v>
      </c>
      <c r="J4633" s="72" t="s">
        <v>19</v>
      </c>
      <c r="K4633" s="72" t="s">
        <v>20</v>
      </c>
      <c r="L4633" s="72" t="s">
        <v>524</v>
      </c>
      <c r="M4633" s="72"/>
    </row>
    <row r="4634" spans="2:13" x14ac:dyDescent="0.25">
      <c r="B4634" s="72" t="s">
        <v>12</v>
      </c>
      <c r="C4634" s="72" t="s">
        <v>13</v>
      </c>
      <c r="D4634" s="72" t="s">
        <v>14</v>
      </c>
      <c r="E4634" s="72" t="s">
        <v>36</v>
      </c>
      <c r="F4634" s="73">
        <v>68680</v>
      </c>
      <c r="G4634" s="72" t="s">
        <v>16</v>
      </c>
      <c r="H4634" s="72" t="s">
        <v>24</v>
      </c>
      <c r="I4634" s="72" t="s">
        <v>18</v>
      </c>
      <c r="J4634" s="72" t="s">
        <v>19</v>
      </c>
      <c r="K4634" s="72" t="s">
        <v>20</v>
      </c>
      <c r="L4634" s="72" t="s">
        <v>673</v>
      </c>
      <c r="M4634" s="72" t="s">
        <v>47</v>
      </c>
    </row>
    <row r="4635" spans="2:13" x14ac:dyDescent="0.25">
      <c r="B4635" s="72" t="s">
        <v>12</v>
      </c>
      <c r="C4635" s="72" t="s">
        <v>13</v>
      </c>
      <c r="D4635" s="72" t="s">
        <v>14</v>
      </c>
      <c r="E4635" s="72" t="s">
        <v>83</v>
      </c>
      <c r="F4635" s="73">
        <v>15251</v>
      </c>
      <c r="G4635" s="72" t="s">
        <v>16</v>
      </c>
      <c r="H4635" s="72" t="s">
        <v>17</v>
      </c>
      <c r="I4635" s="72" t="s">
        <v>18</v>
      </c>
      <c r="J4635" s="72" t="s">
        <v>19</v>
      </c>
      <c r="K4635" s="72" t="s">
        <v>49</v>
      </c>
      <c r="L4635" s="72" t="s">
        <v>253</v>
      </c>
      <c r="M4635" s="72"/>
    </row>
    <row r="4636" spans="2:13" x14ac:dyDescent="0.25">
      <c r="B4636" s="72" t="s">
        <v>12</v>
      </c>
      <c r="C4636" s="72" t="s">
        <v>13</v>
      </c>
      <c r="D4636" s="72" t="s">
        <v>14</v>
      </c>
      <c r="E4636" s="72" t="s">
        <v>81</v>
      </c>
      <c r="F4636" s="73">
        <v>349962</v>
      </c>
      <c r="G4636" s="72" t="s">
        <v>16</v>
      </c>
      <c r="H4636" s="72" t="s">
        <v>17</v>
      </c>
      <c r="I4636" s="72" t="s">
        <v>18</v>
      </c>
      <c r="J4636" s="72" t="s">
        <v>19</v>
      </c>
      <c r="K4636" s="72" t="s">
        <v>25</v>
      </c>
      <c r="L4636" s="72" t="s">
        <v>149</v>
      </c>
      <c r="M4636" s="72" t="s">
        <v>47</v>
      </c>
    </row>
    <row r="4637" spans="2:13" x14ac:dyDescent="0.25">
      <c r="B4637" s="72" t="s">
        <v>12</v>
      </c>
      <c r="C4637" s="72" t="s">
        <v>13</v>
      </c>
      <c r="D4637" s="72" t="s">
        <v>14</v>
      </c>
      <c r="E4637" s="72" t="s">
        <v>83</v>
      </c>
      <c r="F4637" s="73">
        <v>344430</v>
      </c>
      <c r="G4637" s="72" t="s">
        <v>16</v>
      </c>
      <c r="H4637" s="72" t="s">
        <v>24</v>
      </c>
      <c r="I4637" s="72" t="s">
        <v>18</v>
      </c>
      <c r="J4637" s="72" t="s">
        <v>19</v>
      </c>
      <c r="K4637" s="72" t="s">
        <v>49</v>
      </c>
      <c r="L4637" s="72" t="s">
        <v>246</v>
      </c>
      <c r="M4637" s="72"/>
    </row>
    <row r="4638" spans="2:13" x14ac:dyDescent="0.25">
      <c r="B4638" s="72" t="s">
        <v>12</v>
      </c>
      <c r="C4638" s="72" t="s">
        <v>13</v>
      </c>
      <c r="D4638" s="72" t="s">
        <v>14</v>
      </c>
      <c r="E4638" s="72" t="s">
        <v>81</v>
      </c>
      <c r="F4638" s="73">
        <v>521256</v>
      </c>
      <c r="G4638" s="72" t="s">
        <v>16</v>
      </c>
      <c r="H4638" s="72" t="s">
        <v>24</v>
      </c>
      <c r="I4638" s="72" t="s">
        <v>18</v>
      </c>
      <c r="J4638" s="72" t="s">
        <v>19</v>
      </c>
      <c r="K4638" s="72" t="s">
        <v>37</v>
      </c>
      <c r="L4638" s="72" t="s">
        <v>151</v>
      </c>
      <c r="M4638" s="72" t="s">
        <v>29</v>
      </c>
    </row>
    <row r="4639" spans="2:13" x14ac:dyDescent="0.25">
      <c r="B4639" s="72" t="s">
        <v>12</v>
      </c>
      <c r="C4639" s="72" t="s">
        <v>13</v>
      </c>
      <c r="D4639" s="72" t="s">
        <v>14</v>
      </c>
      <c r="E4639" s="72" t="s">
        <v>15</v>
      </c>
      <c r="F4639" s="73">
        <v>31801289</v>
      </c>
      <c r="G4639" s="72" t="s">
        <v>16</v>
      </c>
      <c r="H4639" s="72" t="s">
        <v>24</v>
      </c>
      <c r="I4639" s="72" t="s">
        <v>18</v>
      </c>
      <c r="J4639" s="72" t="s">
        <v>19</v>
      </c>
      <c r="K4639" s="72" t="s">
        <v>43</v>
      </c>
      <c r="L4639" s="72" t="s">
        <v>472</v>
      </c>
      <c r="M4639" s="72" t="s">
        <v>184</v>
      </c>
    </row>
    <row r="4640" spans="2:13" x14ac:dyDescent="0.25">
      <c r="B4640" s="72" t="s">
        <v>12</v>
      </c>
      <c r="C4640" s="72" t="s">
        <v>13</v>
      </c>
      <c r="D4640" s="72" t="s">
        <v>14</v>
      </c>
      <c r="E4640" s="72" t="s">
        <v>33</v>
      </c>
      <c r="F4640" s="73">
        <v>105090</v>
      </c>
      <c r="G4640" s="72" t="s">
        <v>16</v>
      </c>
      <c r="H4640" s="72" t="s">
        <v>24</v>
      </c>
      <c r="I4640" s="72" t="s">
        <v>18</v>
      </c>
      <c r="J4640" s="72" t="s">
        <v>19</v>
      </c>
      <c r="K4640" s="72" t="s">
        <v>25</v>
      </c>
      <c r="L4640" s="72" t="s">
        <v>326</v>
      </c>
      <c r="M4640" s="72" t="s">
        <v>35</v>
      </c>
    </row>
    <row r="4641" spans="2:13" x14ac:dyDescent="0.25">
      <c r="B4641" s="72" t="s">
        <v>12</v>
      </c>
      <c r="C4641" s="72" t="s">
        <v>13</v>
      </c>
      <c r="D4641" s="72" t="s">
        <v>14</v>
      </c>
      <c r="E4641" s="72" t="s">
        <v>30</v>
      </c>
      <c r="F4641" s="73">
        <v>-464</v>
      </c>
      <c r="G4641" s="72" t="s">
        <v>16</v>
      </c>
      <c r="H4641" s="72" t="s">
        <v>17</v>
      </c>
      <c r="I4641" s="72" t="s">
        <v>18</v>
      </c>
      <c r="J4641" s="72" t="s">
        <v>19</v>
      </c>
      <c r="K4641" s="72" t="s">
        <v>37</v>
      </c>
      <c r="L4641" s="72" t="s">
        <v>349</v>
      </c>
      <c r="M4641" s="72"/>
    </row>
    <row r="4642" spans="2:13" x14ac:dyDescent="0.25">
      <c r="B4642" s="72" t="s">
        <v>12</v>
      </c>
      <c r="C4642" s="72" t="s">
        <v>13</v>
      </c>
      <c r="D4642" s="72" t="s">
        <v>14</v>
      </c>
      <c r="E4642" s="72" t="s">
        <v>146</v>
      </c>
      <c r="F4642" s="73">
        <v>-251</v>
      </c>
      <c r="G4642" s="72" t="s">
        <v>16</v>
      </c>
      <c r="H4642" s="72" t="s">
        <v>24</v>
      </c>
      <c r="I4642" s="72" t="s">
        <v>18</v>
      </c>
      <c r="J4642" s="72" t="s">
        <v>19</v>
      </c>
      <c r="K4642" s="72" t="s">
        <v>37</v>
      </c>
      <c r="L4642" s="72" t="s">
        <v>413</v>
      </c>
      <c r="M4642" s="72"/>
    </row>
    <row r="4643" spans="2:13" x14ac:dyDescent="0.25">
      <c r="B4643" s="72" t="s">
        <v>12</v>
      </c>
      <c r="C4643" s="72" t="s">
        <v>13</v>
      </c>
      <c r="D4643" s="72" t="s">
        <v>14</v>
      </c>
      <c r="E4643" s="72" t="s">
        <v>123</v>
      </c>
      <c r="F4643" s="73">
        <v>-12</v>
      </c>
      <c r="G4643" s="72" t="s">
        <v>16</v>
      </c>
      <c r="H4643" s="72" t="s">
        <v>24</v>
      </c>
      <c r="I4643" s="72" t="s">
        <v>18</v>
      </c>
      <c r="J4643" s="72" t="s">
        <v>19</v>
      </c>
      <c r="K4643" s="72" t="s">
        <v>63</v>
      </c>
      <c r="L4643" s="72" t="s">
        <v>532</v>
      </c>
      <c r="M4643" s="72"/>
    </row>
    <row r="4644" spans="2:13" x14ac:dyDescent="0.25">
      <c r="B4644" s="72" t="s">
        <v>12</v>
      </c>
      <c r="C4644" s="72" t="s">
        <v>13</v>
      </c>
      <c r="D4644" s="72" t="s">
        <v>14</v>
      </c>
      <c r="E4644" s="72" t="s">
        <v>39</v>
      </c>
      <c r="F4644" s="73">
        <v>-252669</v>
      </c>
      <c r="G4644" s="72" t="s">
        <v>16</v>
      </c>
      <c r="H4644" s="72" t="s">
        <v>24</v>
      </c>
      <c r="I4644" s="72" t="s">
        <v>18</v>
      </c>
      <c r="J4644" s="72" t="s">
        <v>19</v>
      </c>
      <c r="K4644" s="72" t="s">
        <v>37</v>
      </c>
      <c r="L4644" s="72" t="s">
        <v>38</v>
      </c>
      <c r="M4644" s="72"/>
    </row>
    <row r="4645" spans="2:13" x14ac:dyDescent="0.25">
      <c r="B4645" s="72" t="s">
        <v>12</v>
      </c>
      <c r="C4645" s="72" t="s">
        <v>13</v>
      </c>
      <c r="D4645" s="72" t="s">
        <v>14</v>
      </c>
      <c r="E4645" s="72" t="s">
        <v>300</v>
      </c>
      <c r="F4645" s="73">
        <v>30472</v>
      </c>
      <c r="G4645" s="72" t="s">
        <v>16</v>
      </c>
      <c r="H4645" s="72" t="s">
        <v>17</v>
      </c>
      <c r="I4645" s="72" t="s">
        <v>18</v>
      </c>
      <c r="J4645" s="72" t="s">
        <v>19</v>
      </c>
      <c r="K4645" s="72" t="s">
        <v>25</v>
      </c>
      <c r="L4645" s="72" t="s">
        <v>537</v>
      </c>
      <c r="M4645" s="72" t="s">
        <v>35</v>
      </c>
    </row>
    <row r="4646" spans="2:13" x14ac:dyDescent="0.25">
      <c r="B4646" s="72" t="s">
        <v>12</v>
      </c>
      <c r="C4646" s="72" t="s">
        <v>13</v>
      </c>
      <c r="D4646" s="72" t="s">
        <v>14</v>
      </c>
      <c r="E4646" s="72" t="s">
        <v>55</v>
      </c>
      <c r="F4646" s="73">
        <v>688091</v>
      </c>
      <c r="G4646" s="72" t="s">
        <v>16</v>
      </c>
      <c r="H4646" s="72" t="s">
        <v>17</v>
      </c>
      <c r="I4646" s="72" t="s">
        <v>18</v>
      </c>
      <c r="J4646" s="72" t="s">
        <v>19</v>
      </c>
      <c r="K4646" s="72" t="s">
        <v>25</v>
      </c>
      <c r="L4646" s="72" t="s">
        <v>734</v>
      </c>
      <c r="M4646" s="72" t="s">
        <v>47</v>
      </c>
    </row>
    <row r="4647" spans="2:13" x14ac:dyDescent="0.25">
      <c r="B4647" s="72" t="s">
        <v>12</v>
      </c>
      <c r="C4647" s="72" t="s">
        <v>13</v>
      </c>
      <c r="D4647" s="72" t="s">
        <v>14</v>
      </c>
      <c r="E4647" s="72" t="s">
        <v>39</v>
      </c>
      <c r="F4647" s="73">
        <v>-17881</v>
      </c>
      <c r="G4647" s="72" t="s">
        <v>16</v>
      </c>
      <c r="H4647" s="72" t="s">
        <v>17</v>
      </c>
      <c r="I4647" s="72" t="s">
        <v>18</v>
      </c>
      <c r="J4647" s="72" t="s">
        <v>19</v>
      </c>
      <c r="K4647" s="72" t="s">
        <v>25</v>
      </c>
      <c r="L4647" s="72" t="s">
        <v>126</v>
      </c>
      <c r="M4647" s="72"/>
    </row>
    <row r="4648" spans="2:13" x14ac:dyDescent="0.25">
      <c r="B4648" s="72" t="s">
        <v>12</v>
      </c>
      <c r="C4648" s="72" t="s">
        <v>13</v>
      </c>
      <c r="D4648" s="72" t="s">
        <v>14</v>
      </c>
      <c r="E4648" s="72" t="s">
        <v>258</v>
      </c>
      <c r="F4648" s="73">
        <v>1685232</v>
      </c>
      <c r="G4648" s="72" t="s">
        <v>16</v>
      </c>
      <c r="H4648" s="72" t="s">
        <v>24</v>
      </c>
      <c r="I4648" s="72" t="s">
        <v>18</v>
      </c>
      <c r="J4648" s="72" t="s">
        <v>19</v>
      </c>
      <c r="K4648" s="72" t="s">
        <v>96</v>
      </c>
      <c r="L4648" s="72" t="s">
        <v>298</v>
      </c>
      <c r="M4648" s="72" t="s">
        <v>259</v>
      </c>
    </row>
    <row r="4649" spans="2:13" x14ac:dyDescent="0.25">
      <c r="B4649" s="72" t="s">
        <v>12</v>
      </c>
      <c r="C4649" s="72" t="s">
        <v>13</v>
      </c>
      <c r="D4649" s="72" t="s">
        <v>14</v>
      </c>
      <c r="E4649" s="72" t="s">
        <v>68</v>
      </c>
      <c r="F4649" s="73">
        <v>-1307939</v>
      </c>
      <c r="G4649" s="72" t="s">
        <v>16</v>
      </c>
      <c r="H4649" s="72" t="s">
        <v>24</v>
      </c>
      <c r="I4649" s="72" t="s">
        <v>18</v>
      </c>
      <c r="J4649" s="72" t="s">
        <v>19</v>
      </c>
      <c r="K4649" s="72" t="s">
        <v>37</v>
      </c>
      <c r="L4649" s="72" t="s">
        <v>272</v>
      </c>
      <c r="M4649" s="72"/>
    </row>
    <row r="4650" spans="2:13" x14ac:dyDescent="0.25">
      <c r="B4650" s="72" t="s">
        <v>12</v>
      </c>
      <c r="C4650" s="72" t="s">
        <v>13</v>
      </c>
      <c r="D4650" s="72" t="s">
        <v>14</v>
      </c>
      <c r="E4650" s="72" t="s">
        <v>228</v>
      </c>
      <c r="F4650" s="73">
        <v>99021</v>
      </c>
      <c r="G4650" s="72" t="s">
        <v>16</v>
      </c>
      <c r="H4650" s="72" t="s">
        <v>24</v>
      </c>
      <c r="I4650" s="72" t="s">
        <v>18</v>
      </c>
      <c r="J4650" s="72" t="s">
        <v>19</v>
      </c>
      <c r="K4650" s="72" t="s">
        <v>37</v>
      </c>
      <c r="L4650" s="72" t="s">
        <v>507</v>
      </c>
      <c r="M4650" s="72" t="s">
        <v>67</v>
      </c>
    </row>
    <row r="4651" spans="2:13" x14ac:dyDescent="0.25">
      <c r="B4651" s="72" t="s">
        <v>12</v>
      </c>
      <c r="C4651" s="72" t="s">
        <v>13</v>
      </c>
      <c r="D4651" s="72" t="s">
        <v>14</v>
      </c>
      <c r="E4651" s="72" t="s">
        <v>241</v>
      </c>
      <c r="F4651" s="73">
        <v>41314</v>
      </c>
      <c r="G4651" s="72" t="s">
        <v>16</v>
      </c>
      <c r="H4651" s="72" t="s">
        <v>17</v>
      </c>
      <c r="I4651" s="72" t="s">
        <v>18</v>
      </c>
      <c r="J4651" s="72" t="s">
        <v>19</v>
      </c>
      <c r="K4651" s="72" t="s">
        <v>20</v>
      </c>
      <c r="L4651" s="72" t="s">
        <v>98</v>
      </c>
      <c r="M4651" s="72" t="s">
        <v>303</v>
      </c>
    </row>
    <row r="4652" spans="2:13" x14ac:dyDescent="0.25">
      <c r="B4652" s="72" t="s">
        <v>12</v>
      </c>
      <c r="C4652" s="72" t="s">
        <v>13</v>
      </c>
      <c r="D4652" s="72" t="s">
        <v>14</v>
      </c>
      <c r="E4652" s="72" t="s">
        <v>36</v>
      </c>
      <c r="F4652" s="73">
        <v>249138</v>
      </c>
      <c r="G4652" s="72" t="s">
        <v>16</v>
      </c>
      <c r="H4652" s="72" t="s">
        <v>24</v>
      </c>
      <c r="I4652" s="72" t="s">
        <v>18</v>
      </c>
      <c r="J4652" s="72" t="s">
        <v>19</v>
      </c>
      <c r="K4652" s="72" t="s">
        <v>25</v>
      </c>
      <c r="L4652" s="72" t="s">
        <v>127</v>
      </c>
      <c r="M4652" s="72" t="s">
        <v>29</v>
      </c>
    </row>
    <row r="4653" spans="2:13" x14ac:dyDescent="0.25">
      <c r="B4653" s="72" t="s">
        <v>12</v>
      </c>
      <c r="C4653" s="72" t="s">
        <v>13</v>
      </c>
      <c r="D4653" s="72" t="s">
        <v>14</v>
      </c>
      <c r="E4653" s="72" t="s">
        <v>83</v>
      </c>
      <c r="F4653" s="73">
        <v>137983</v>
      </c>
      <c r="G4653" s="72" t="s">
        <v>16</v>
      </c>
      <c r="H4653" s="72" t="s">
        <v>17</v>
      </c>
      <c r="I4653" s="72" t="s">
        <v>48</v>
      </c>
      <c r="J4653" s="72" t="s">
        <v>19</v>
      </c>
      <c r="K4653" s="72" t="s">
        <v>49</v>
      </c>
      <c r="L4653" s="72" t="s">
        <v>253</v>
      </c>
      <c r="M4653" s="72"/>
    </row>
    <row r="4654" spans="2:13" x14ac:dyDescent="0.25">
      <c r="B4654" s="72" t="s">
        <v>12</v>
      </c>
      <c r="C4654" s="72" t="s">
        <v>13</v>
      </c>
      <c r="D4654" s="72" t="s">
        <v>14</v>
      </c>
      <c r="E4654" s="72" t="s">
        <v>51</v>
      </c>
      <c r="F4654" s="73">
        <v>1110686</v>
      </c>
      <c r="G4654" s="72" t="s">
        <v>16</v>
      </c>
      <c r="H4654" s="72" t="s">
        <v>24</v>
      </c>
      <c r="I4654" s="72" t="s">
        <v>18</v>
      </c>
      <c r="J4654" s="72" t="s">
        <v>19</v>
      </c>
      <c r="K4654" s="72" t="s">
        <v>63</v>
      </c>
      <c r="L4654" s="72" t="s">
        <v>135</v>
      </c>
      <c r="M4654" s="72"/>
    </row>
    <row r="4655" spans="2:13" x14ac:dyDescent="0.25">
      <c r="B4655" s="72" t="s">
        <v>12</v>
      </c>
      <c r="C4655" s="72" t="s">
        <v>13</v>
      </c>
      <c r="D4655" s="72" t="s">
        <v>14</v>
      </c>
      <c r="E4655" s="72" t="s">
        <v>81</v>
      </c>
      <c r="F4655" s="73">
        <v>512</v>
      </c>
      <c r="G4655" s="72" t="s">
        <v>16</v>
      </c>
      <c r="H4655" s="72" t="s">
        <v>24</v>
      </c>
      <c r="I4655" s="72" t="s">
        <v>18</v>
      </c>
      <c r="J4655" s="72" t="s">
        <v>19</v>
      </c>
      <c r="K4655" s="72" t="s">
        <v>25</v>
      </c>
      <c r="L4655" s="72" t="s">
        <v>646</v>
      </c>
      <c r="M4655" s="72" t="s">
        <v>112</v>
      </c>
    </row>
    <row r="4656" spans="2:13" x14ac:dyDescent="0.25">
      <c r="B4656" s="72" t="s">
        <v>12</v>
      </c>
      <c r="C4656" s="72" t="s">
        <v>13</v>
      </c>
      <c r="D4656" s="72" t="s">
        <v>14</v>
      </c>
      <c r="E4656" s="72" t="s">
        <v>74</v>
      </c>
      <c r="F4656" s="73">
        <v>158</v>
      </c>
      <c r="G4656" s="72" t="s">
        <v>16</v>
      </c>
      <c r="H4656" s="72" t="s">
        <v>24</v>
      </c>
      <c r="I4656" s="72" t="s">
        <v>18</v>
      </c>
      <c r="J4656" s="72" t="s">
        <v>19</v>
      </c>
      <c r="K4656" s="72" t="s">
        <v>25</v>
      </c>
      <c r="L4656" s="72" t="s">
        <v>93</v>
      </c>
      <c r="M4656" s="72" t="s">
        <v>302</v>
      </c>
    </row>
    <row r="4657" spans="2:13" x14ac:dyDescent="0.25">
      <c r="B4657" s="72" t="s">
        <v>12</v>
      </c>
      <c r="C4657" s="72" t="s">
        <v>13</v>
      </c>
      <c r="D4657" s="72" t="s">
        <v>14</v>
      </c>
      <c r="E4657" s="72" t="s">
        <v>55</v>
      </c>
      <c r="F4657" s="73">
        <v>37298</v>
      </c>
      <c r="G4657" s="72" t="s">
        <v>16</v>
      </c>
      <c r="H4657" s="72" t="s">
        <v>24</v>
      </c>
      <c r="I4657" s="72" t="s">
        <v>18</v>
      </c>
      <c r="J4657" s="72" t="s">
        <v>19</v>
      </c>
      <c r="K4657" s="72" t="s">
        <v>25</v>
      </c>
      <c r="L4657" s="72" t="s">
        <v>622</v>
      </c>
      <c r="M4657" s="72" t="s">
        <v>112</v>
      </c>
    </row>
    <row r="4658" spans="2:13" x14ac:dyDescent="0.25">
      <c r="B4658" s="72" t="s">
        <v>12</v>
      </c>
      <c r="C4658" s="72" t="s">
        <v>13</v>
      </c>
      <c r="D4658" s="72" t="s">
        <v>14</v>
      </c>
      <c r="E4658" s="72" t="s">
        <v>41</v>
      </c>
      <c r="F4658" s="73">
        <v>-85</v>
      </c>
      <c r="G4658" s="72" t="s">
        <v>16</v>
      </c>
      <c r="H4658" s="72" t="s">
        <v>24</v>
      </c>
      <c r="I4658" s="72" t="s">
        <v>18</v>
      </c>
      <c r="J4658" s="72" t="s">
        <v>19</v>
      </c>
      <c r="K4658" s="72" t="s">
        <v>130</v>
      </c>
      <c r="L4658" s="72" t="s">
        <v>610</v>
      </c>
      <c r="M4658" s="72"/>
    </row>
    <row r="4659" spans="2:13" x14ac:dyDescent="0.25">
      <c r="B4659" s="72" t="s">
        <v>12</v>
      </c>
      <c r="C4659" s="72" t="s">
        <v>13</v>
      </c>
      <c r="D4659" s="72" t="s">
        <v>14</v>
      </c>
      <c r="E4659" s="72" t="s">
        <v>83</v>
      </c>
      <c r="F4659" s="73">
        <v>144728</v>
      </c>
      <c r="G4659" s="72" t="s">
        <v>16</v>
      </c>
      <c r="H4659" s="72" t="s">
        <v>17</v>
      </c>
      <c r="I4659" s="72" t="s">
        <v>18</v>
      </c>
      <c r="J4659" s="72" t="s">
        <v>19</v>
      </c>
      <c r="K4659" s="72" t="s">
        <v>25</v>
      </c>
      <c r="L4659" s="72" t="s">
        <v>107</v>
      </c>
      <c r="M4659" s="72"/>
    </row>
    <row r="4660" spans="2:13" x14ac:dyDescent="0.25">
      <c r="B4660" s="72" t="s">
        <v>12</v>
      </c>
      <c r="C4660" s="72" t="s">
        <v>13</v>
      </c>
      <c r="D4660" s="72" t="s">
        <v>14</v>
      </c>
      <c r="E4660" s="72" t="s">
        <v>144</v>
      </c>
      <c r="F4660" s="73">
        <v>45032</v>
      </c>
      <c r="G4660" s="72" t="s">
        <v>16</v>
      </c>
      <c r="H4660" s="72" t="s">
        <v>24</v>
      </c>
      <c r="I4660" s="72" t="s">
        <v>18</v>
      </c>
      <c r="J4660" s="72" t="s">
        <v>19</v>
      </c>
      <c r="K4660" s="72" t="s">
        <v>96</v>
      </c>
      <c r="L4660" s="72" t="s">
        <v>223</v>
      </c>
      <c r="M4660" s="72" t="s">
        <v>62</v>
      </c>
    </row>
    <row r="4661" spans="2:13" x14ac:dyDescent="0.25">
      <c r="B4661" s="72" t="s">
        <v>12</v>
      </c>
      <c r="C4661" s="72" t="s">
        <v>13</v>
      </c>
      <c r="D4661" s="72" t="s">
        <v>14</v>
      </c>
      <c r="E4661" s="72" t="s">
        <v>300</v>
      </c>
      <c r="F4661" s="73">
        <v>310071</v>
      </c>
      <c r="G4661" s="72" t="s">
        <v>16</v>
      </c>
      <c r="H4661" s="72" t="s">
        <v>24</v>
      </c>
      <c r="I4661" s="72" t="s">
        <v>18</v>
      </c>
      <c r="J4661" s="72" t="s">
        <v>19</v>
      </c>
      <c r="K4661" s="72" t="s">
        <v>37</v>
      </c>
      <c r="L4661" s="72" t="s">
        <v>38</v>
      </c>
      <c r="M4661" s="72" t="s">
        <v>47</v>
      </c>
    </row>
    <row r="4662" spans="2:13" x14ac:dyDescent="0.25">
      <c r="B4662" s="72" t="s">
        <v>12</v>
      </c>
      <c r="C4662" s="72" t="s">
        <v>13</v>
      </c>
      <c r="D4662" s="72" t="s">
        <v>14</v>
      </c>
      <c r="E4662" s="72" t="s">
        <v>15</v>
      </c>
      <c r="F4662" s="73">
        <v>1224196</v>
      </c>
      <c r="G4662" s="72" t="s">
        <v>16</v>
      </c>
      <c r="H4662" s="72" t="s">
        <v>24</v>
      </c>
      <c r="I4662" s="72" t="s">
        <v>18</v>
      </c>
      <c r="J4662" s="72" t="s">
        <v>19</v>
      </c>
      <c r="K4662" s="72" t="s">
        <v>43</v>
      </c>
      <c r="L4662" s="72" t="s">
        <v>336</v>
      </c>
      <c r="M4662" s="72" t="s">
        <v>133</v>
      </c>
    </row>
    <row r="4663" spans="2:13" x14ac:dyDescent="0.25">
      <c r="B4663" s="72" t="s">
        <v>12</v>
      </c>
      <c r="C4663" s="72" t="s">
        <v>13</v>
      </c>
      <c r="D4663" s="72" t="s">
        <v>14</v>
      </c>
      <c r="E4663" s="72" t="s">
        <v>83</v>
      </c>
      <c r="F4663" s="73">
        <v>2691843</v>
      </c>
      <c r="G4663" s="72" t="s">
        <v>16</v>
      </c>
      <c r="H4663" s="72" t="s">
        <v>17</v>
      </c>
      <c r="I4663" s="72" t="s">
        <v>18</v>
      </c>
      <c r="J4663" s="72" t="s">
        <v>19</v>
      </c>
      <c r="K4663" s="72" t="s">
        <v>37</v>
      </c>
      <c r="L4663" s="72" t="s">
        <v>71</v>
      </c>
      <c r="M4663" s="72"/>
    </row>
    <row r="4664" spans="2:13" x14ac:dyDescent="0.25">
      <c r="B4664" s="72" t="s">
        <v>12</v>
      </c>
      <c r="C4664" s="72" t="s">
        <v>13</v>
      </c>
      <c r="D4664" s="72" t="s">
        <v>14</v>
      </c>
      <c r="E4664" s="72" t="s">
        <v>187</v>
      </c>
      <c r="F4664" s="73">
        <v>9503339</v>
      </c>
      <c r="G4664" s="72" t="s">
        <v>16</v>
      </c>
      <c r="H4664" s="72" t="s">
        <v>24</v>
      </c>
      <c r="I4664" s="72" t="s">
        <v>18</v>
      </c>
      <c r="J4664" s="72" t="s">
        <v>19</v>
      </c>
      <c r="K4664" s="72" t="s">
        <v>99</v>
      </c>
      <c r="L4664" s="72" t="s">
        <v>251</v>
      </c>
      <c r="M4664" s="72" t="s">
        <v>112</v>
      </c>
    </row>
    <row r="4665" spans="2:13" x14ac:dyDescent="0.25">
      <c r="B4665" s="72" t="s">
        <v>12</v>
      </c>
      <c r="C4665" s="72" t="s">
        <v>13</v>
      </c>
      <c r="D4665" s="72" t="s">
        <v>14</v>
      </c>
      <c r="E4665" s="72" t="s">
        <v>74</v>
      </c>
      <c r="F4665" s="73">
        <v>9905</v>
      </c>
      <c r="G4665" s="72" t="s">
        <v>16</v>
      </c>
      <c r="H4665" s="72" t="s">
        <v>24</v>
      </c>
      <c r="I4665" s="72" t="s">
        <v>18</v>
      </c>
      <c r="J4665" s="72" t="s">
        <v>19</v>
      </c>
      <c r="K4665" s="72" t="s">
        <v>63</v>
      </c>
      <c r="L4665" s="72" t="s">
        <v>624</v>
      </c>
      <c r="M4665" s="72" t="s">
        <v>302</v>
      </c>
    </row>
    <row r="4666" spans="2:13" x14ac:dyDescent="0.25">
      <c r="B4666" s="72" t="s">
        <v>12</v>
      </c>
      <c r="C4666" s="72" t="s">
        <v>13</v>
      </c>
      <c r="D4666" s="72" t="s">
        <v>14</v>
      </c>
      <c r="E4666" s="72" t="s">
        <v>51</v>
      </c>
      <c r="F4666" s="73">
        <v>961</v>
      </c>
      <c r="G4666" s="72" t="s">
        <v>16</v>
      </c>
      <c r="H4666" s="72" t="s">
        <v>17</v>
      </c>
      <c r="I4666" s="72" t="s">
        <v>18</v>
      </c>
      <c r="J4666" s="72" t="s">
        <v>19</v>
      </c>
      <c r="K4666" s="72" t="s">
        <v>25</v>
      </c>
      <c r="L4666" s="72" t="s">
        <v>398</v>
      </c>
      <c r="M4666" s="72"/>
    </row>
    <row r="4667" spans="2:13" x14ac:dyDescent="0.25">
      <c r="B4667" s="72" t="s">
        <v>12</v>
      </c>
      <c r="C4667" s="72" t="s">
        <v>13</v>
      </c>
      <c r="D4667" s="72" t="s">
        <v>14</v>
      </c>
      <c r="E4667" s="72" t="s">
        <v>144</v>
      </c>
      <c r="F4667" s="73">
        <v>75793</v>
      </c>
      <c r="G4667" s="72" t="s">
        <v>16</v>
      </c>
      <c r="H4667" s="72" t="s">
        <v>24</v>
      </c>
      <c r="I4667" s="72" t="s">
        <v>18</v>
      </c>
      <c r="J4667" s="72" t="s">
        <v>19</v>
      </c>
      <c r="K4667" s="72" t="s">
        <v>117</v>
      </c>
      <c r="L4667" s="72" t="s">
        <v>468</v>
      </c>
      <c r="M4667" s="72" t="s">
        <v>22</v>
      </c>
    </row>
    <row r="4668" spans="2:13" x14ac:dyDescent="0.25">
      <c r="B4668" s="72" t="s">
        <v>12</v>
      </c>
      <c r="C4668" s="72" t="s">
        <v>13</v>
      </c>
      <c r="D4668" s="72" t="s">
        <v>14</v>
      </c>
      <c r="E4668" s="72" t="s">
        <v>258</v>
      </c>
      <c r="F4668" s="73">
        <v>1421085</v>
      </c>
      <c r="G4668" s="72" t="s">
        <v>16</v>
      </c>
      <c r="H4668" s="72" t="s">
        <v>24</v>
      </c>
      <c r="I4668" s="72" t="s">
        <v>18</v>
      </c>
      <c r="J4668" s="72" t="s">
        <v>19</v>
      </c>
      <c r="K4668" s="72" t="s">
        <v>102</v>
      </c>
      <c r="L4668" s="72" t="s">
        <v>103</v>
      </c>
      <c r="M4668" s="72" t="s">
        <v>243</v>
      </c>
    </row>
    <row r="4669" spans="2:13" x14ac:dyDescent="0.25">
      <c r="B4669" s="72" t="s">
        <v>12</v>
      </c>
      <c r="C4669" s="72" t="s">
        <v>13</v>
      </c>
      <c r="D4669" s="72" t="s">
        <v>14</v>
      </c>
      <c r="E4669" s="72" t="s">
        <v>45</v>
      </c>
      <c r="F4669" s="73">
        <v>978226</v>
      </c>
      <c r="G4669" s="72" t="s">
        <v>16</v>
      </c>
      <c r="H4669" s="72" t="s">
        <v>24</v>
      </c>
      <c r="I4669" s="72" t="s">
        <v>18</v>
      </c>
      <c r="J4669" s="72" t="s">
        <v>19</v>
      </c>
      <c r="K4669" s="72" t="s">
        <v>157</v>
      </c>
      <c r="L4669" s="72" t="s">
        <v>640</v>
      </c>
      <c r="M4669" s="72" t="s">
        <v>35</v>
      </c>
    </row>
    <row r="4670" spans="2:13" x14ac:dyDescent="0.25">
      <c r="B4670" s="72" t="s">
        <v>12</v>
      </c>
      <c r="C4670" s="72" t="s">
        <v>13</v>
      </c>
      <c r="D4670" s="72" t="s">
        <v>14</v>
      </c>
      <c r="E4670" s="72" t="s">
        <v>55</v>
      </c>
      <c r="F4670" s="73">
        <v>265884</v>
      </c>
      <c r="G4670" s="72" t="s">
        <v>16</v>
      </c>
      <c r="H4670" s="72" t="s">
        <v>24</v>
      </c>
      <c r="I4670" s="72" t="s">
        <v>18</v>
      </c>
      <c r="J4670" s="72" t="s">
        <v>19</v>
      </c>
      <c r="K4670" s="72" t="s">
        <v>25</v>
      </c>
      <c r="L4670" s="72" t="s">
        <v>304</v>
      </c>
      <c r="M4670" s="72" t="s">
        <v>29</v>
      </c>
    </row>
    <row r="4671" spans="2:13" x14ac:dyDescent="0.25">
      <c r="B4671" s="72" t="s">
        <v>12</v>
      </c>
      <c r="C4671" s="72" t="s">
        <v>13</v>
      </c>
      <c r="D4671" s="72" t="s">
        <v>14</v>
      </c>
      <c r="E4671" s="72" t="s">
        <v>81</v>
      </c>
      <c r="F4671" s="73">
        <v>1016602</v>
      </c>
      <c r="G4671" s="72" t="s">
        <v>16</v>
      </c>
      <c r="H4671" s="72" t="s">
        <v>24</v>
      </c>
      <c r="I4671" s="72" t="s">
        <v>18</v>
      </c>
      <c r="J4671" s="72" t="s">
        <v>19</v>
      </c>
      <c r="K4671" s="72" t="s">
        <v>63</v>
      </c>
      <c r="L4671" s="72" t="s">
        <v>135</v>
      </c>
      <c r="M4671" s="72" t="s">
        <v>47</v>
      </c>
    </row>
    <row r="4672" spans="2:13" x14ac:dyDescent="0.25">
      <c r="B4672" s="72" t="s">
        <v>12</v>
      </c>
      <c r="C4672" s="72" t="s">
        <v>13</v>
      </c>
      <c r="D4672" s="72" t="s">
        <v>14</v>
      </c>
      <c r="E4672" s="72" t="s">
        <v>94</v>
      </c>
      <c r="F4672" s="73">
        <v>124206</v>
      </c>
      <c r="G4672" s="72" t="s">
        <v>16</v>
      </c>
      <c r="H4672" s="72" t="s">
        <v>24</v>
      </c>
      <c r="I4672" s="72" t="s">
        <v>18</v>
      </c>
      <c r="J4672" s="72" t="s">
        <v>19</v>
      </c>
      <c r="K4672" s="72" t="s">
        <v>37</v>
      </c>
      <c r="L4672" s="72" t="s">
        <v>61</v>
      </c>
      <c r="M4672" s="72"/>
    </row>
    <row r="4673" spans="2:13" x14ac:dyDescent="0.25">
      <c r="B4673" s="72" t="s">
        <v>12</v>
      </c>
      <c r="C4673" s="72" t="s">
        <v>13</v>
      </c>
      <c r="D4673" s="72" t="s">
        <v>14</v>
      </c>
      <c r="E4673" s="72" t="s">
        <v>36</v>
      </c>
      <c r="F4673" s="73">
        <v>161730</v>
      </c>
      <c r="G4673" s="72" t="s">
        <v>16</v>
      </c>
      <c r="H4673" s="72" t="s">
        <v>24</v>
      </c>
      <c r="I4673" s="72" t="s">
        <v>18</v>
      </c>
      <c r="J4673" s="72" t="s">
        <v>19</v>
      </c>
      <c r="K4673" s="72" t="s">
        <v>49</v>
      </c>
      <c r="L4673" s="72" t="s">
        <v>203</v>
      </c>
      <c r="M4673" s="72" t="s">
        <v>29</v>
      </c>
    </row>
    <row r="4674" spans="2:13" x14ac:dyDescent="0.25">
      <c r="B4674" s="72" t="s">
        <v>12</v>
      </c>
      <c r="C4674" s="72" t="s">
        <v>13</v>
      </c>
      <c r="D4674" s="72" t="s">
        <v>14</v>
      </c>
      <c r="E4674" s="72" t="s">
        <v>30</v>
      </c>
      <c r="F4674" s="73">
        <v>-1018</v>
      </c>
      <c r="G4674" s="72" t="s">
        <v>16</v>
      </c>
      <c r="H4674" s="72" t="s">
        <v>24</v>
      </c>
      <c r="I4674" s="72" t="s">
        <v>18</v>
      </c>
      <c r="J4674" s="72" t="s">
        <v>19</v>
      </c>
      <c r="K4674" s="72" t="s">
        <v>31</v>
      </c>
      <c r="L4674" s="72" t="s">
        <v>565</v>
      </c>
      <c r="M4674" s="72"/>
    </row>
    <row r="4675" spans="2:13" x14ac:dyDescent="0.25">
      <c r="B4675" s="72" t="s">
        <v>12</v>
      </c>
      <c r="C4675" s="72" t="s">
        <v>13</v>
      </c>
      <c r="D4675" s="72" t="s">
        <v>14</v>
      </c>
      <c r="E4675" s="72" t="s">
        <v>30</v>
      </c>
      <c r="F4675" s="73">
        <v>-2528</v>
      </c>
      <c r="G4675" s="72" t="s">
        <v>16</v>
      </c>
      <c r="H4675" s="72" t="s">
        <v>24</v>
      </c>
      <c r="I4675" s="72" t="s">
        <v>18</v>
      </c>
      <c r="J4675" s="72" t="s">
        <v>19</v>
      </c>
      <c r="K4675" s="72" t="s">
        <v>37</v>
      </c>
      <c r="L4675" s="72" t="s">
        <v>521</v>
      </c>
      <c r="M4675" s="72"/>
    </row>
    <row r="4676" spans="2:13" x14ac:dyDescent="0.25">
      <c r="B4676" s="72" t="s">
        <v>12</v>
      </c>
      <c r="C4676" s="72" t="s">
        <v>13</v>
      </c>
      <c r="D4676" s="72" t="s">
        <v>14</v>
      </c>
      <c r="E4676" s="72" t="s">
        <v>81</v>
      </c>
      <c r="F4676" s="73">
        <v>222812</v>
      </c>
      <c r="G4676" s="72" t="s">
        <v>16</v>
      </c>
      <c r="H4676" s="72" t="s">
        <v>17</v>
      </c>
      <c r="I4676" s="72" t="s">
        <v>18</v>
      </c>
      <c r="J4676" s="72" t="s">
        <v>19</v>
      </c>
      <c r="K4676" s="72" t="s">
        <v>25</v>
      </c>
      <c r="L4676" s="72" t="s">
        <v>326</v>
      </c>
      <c r="M4676" s="72" t="s">
        <v>47</v>
      </c>
    </row>
    <row r="4677" spans="2:13" x14ac:dyDescent="0.25">
      <c r="B4677" s="72" t="s">
        <v>12</v>
      </c>
      <c r="C4677" s="72" t="s">
        <v>13</v>
      </c>
      <c r="D4677" s="72" t="s">
        <v>14</v>
      </c>
      <c r="E4677" s="72" t="s">
        <v>27</v>
      </c>
      <c r="F4677" s="73">
        <v>11269</v>
      </c>
      <c r="G4677" s="72" t="s">
        <v>16</v>
      </c>
      <c r="H4677" s="72" t="s">
        <v>24</v>
      </c>
      <c r="I4677" s="72" t="s">
        <v>18</v>
      </c>
      <c r="J4677" s="72" t="s">
        <v>19</v>
      </c>
      <c r="K4677" s="72" t="s">
        <v>130</v>
      </c>
      <c r="L4677" s="72" t="s">
        <v>466</v>
      </c>
      <c r="M4677" s="72" t="s">
        <v>29</v>
      </c>
    </row>
    <row r="4678" spans="2:13" x14ac:dyDescent="0.25">
      <c r="B4678" s="72" t="s">
        <v>12</v>
      </c>
      <c r="C4678" s="72" t="s">
        <v>13</v>
      </c>
      <c r="D4678" s="72" t="s">
        <v>14</v>
      </c>
      <c r="E4678" s="72" t="s">
        <v>36</v>
      </c>
      <c r="F4678" s="73">
        <v>1013</v>
      </c>
      <c r="G4678" s="72" t="s">
        <v>16</v>
      </c>
      <c r="H4678" s="72" t="s">
        <v>24</v>
      </c>
      <c r="I4678" s="72" t="s">
        <v>18</v>
      </c>
      <c r="J4678" s="72" t="s">
        <v>19</v>
      </c>
      <c r="K4678" s="72" t="s">
        <v>25</v>
      </c>
      <c r="L4678" s="72" t="s">
        <v>506</v>
      </c>
      <c r="M4678" s="72" t="s">
        <v>112</v>
      </c>
    </row>
    <row r="4679" spans="2:13" x14ac:dyDescent="0.25">
      <c r="B4679" s="72" t="s">
        <v>12</v>
      </c>
      <c r="C4679" s="72" t="s">
        <v>13</v>
      </c>
      <c r="D4679" s="72" t="s">
        <v>14</v>
      </c>
      <c r="E4679" s="72" t="s">
        <v>51</v>
      </c>
      <c r="F4679" s="73">
        <v>23688</v>
      </c>
      <c r="G4679" s="72" t="s">
        <v>16</v>
      </c>
      <c r="H4679" s="72" t="s">
        <v>17</v>
      </c>
      <c r="I4679" s="72" t="s">
        <v>18</v>
      </c>
      <c r="J4679" s="72" t="s">
        <v>19</v>
      </c>
      <c r="K4679" s="72" t="s">
        <v>25</v>
      </c>
      <c r="L4679" s="72" t="s">
        <v>326</v>
      </c>
      <c r="M4679" s="72"/>
    </row>
    <row r="4680" spans="2:13" x14ac:dyDescent="0.25">
      <c r="B4680" s="72" t="s">
        <v>12</v>
      </c>
      <c r="C4680" s="72" t="s">
        <v>13</v>
      </c>
      <c r="D4680" s="72" t="s">
        <v>14</v>
      </c>
      <c r="E4680" s="72" t="s">
        <v>36</v>
      </c>
      <c r="F4680" s="73">
        <v>52671</v>
      </c>
      <c r="G4680" s="72" t="s">
        <v>16</v>
      </c>
      <c r="H4680" s="72" t="s">
        <v>24</v>
      </c>
      <c r="I4680" s="72" t="s">
        <v>18</v>
      </c>
      <c r="J4680" s="72" t="s">
        <v>19</v>
      </c>
      <c r="K4680" s="72" t="s">
        <v>25</v>
      </c>
      <c r="L4680" s="72" t="s">
        <v>377</v>
      </c>
      <c r="M4680" s="72" t="s">
        <v>47</v>
      </c>
    </row>
    <row r="4681" spans="2:13" x14ac:dyDescent="0.25">
      <c r="B4681" s="72" t="s">
        <v>12</v>
      </c>
      <c r="C4681" s="72" t="s">
        <v>13</v>
      </c>
      <c r="D4681" s="72" t="s">
        <v>14</v>
      </c>
      <c r="E4681" s="72" t="s">
        <v>81</v>
      </c>
      <c r="F4681" s="73">
        <v>652600</v>
      </c>
      <c r="G4681" s="72" t="s">
        <v>16</v>
      </c>
      <c r="H4681" s="72" t="s">
        <v>17</v>
      </c>
      <c r="I4681" s="72" t="s">
        <v>18</v>
      </c>
      <c r="J4681" s="72" t="s">
        <v>19</v>
      </c>
      <c r="K4681" s="72" t="s">
        <v>25</v>
      </c>
      <c r="L4681" s="72" t="s">
        <v>110</v>
      </c>
      <c r="M4681" s="72" t="s">
        <v>57</v>
      </c>
    </row>
    <row r="4682" spans="2:13" x14ac:dyDescent="0.25">
      <c r="B4682" s="72" t="s">
        <v>12</v>
      </c>
      <c r="C4682" s="72" t="s">
        <v>13</v>
      </c>
      <c r="D4682" s="72" t="s">
        <v>14</v>
      </c>
      <c r="E4682" s="72" t="s">
        <v>36</v>
      </c>
      <c r="F4682" s="73">
        <v>216598</v>
      </c>
      <c r="G4682" s="72" t="s">
        <v>16</v>
      </c>
      <c r="H4682" s="72" t="s">
        <v>24</v>
      </c>
      <c r="I4682" s="72" t="s">
        <v>18</v>
      </c>
      <c r="J4682" s="72" t="s">
        <v>19</v>
      </c>
      <c r="K4682" s="72" t="s">
        <v>25</v>
      </c>
      <c r="L4682" s="72" t="s">
        <v>107</v>
      </c>
      <c r="M4682" s="72" t="s">
        <v>29</v>
      </c>
    </row>
    <row r="4683" spans="2:13" x14ac:dyDescent="0.25">
      <c r="B4683" s="72" t="s">
        <v>12</v>
      </c>
      <c r="C4683" s="72" t="s">
        <v>13</v>
      </c>
      <c r="D4683" s="72" t="s">
        <v>14</v>
      </c>
      <c r="E4683" s="72" t="s">
        <v>718</v>
      </c>
      <c r="F4683" s="73">
        <v>296037</v>
      </c>
      <c r="G4683" s="72" t="s">
        <v>16</v>
      </c>
      <c r="H4683" s="72" t="s">
        <v>24</v>
      </c>
      <c r="I4683" s="72" t="s">
        <v>18</v>
      </c>
      <c r="J4683" s="72" t="s">
        <v>19</v>
      </c>
      <c r="K4683" s="72" t="s">
        <v>102</v>
      </c>
      <c r="L4683" s="72" t="s">
        <v>429</v>
      </c>
      <c r="M4683" s="72" t="s">
        <v>719</v>
      </c>
    </row>
    <row r="4684" spans="2:13" x14ac:dyDescent="0.25">
      <c r="B4684" s="72" t="s">
        <v>12</v>
      </c>
      <c r="C4684" s="72" t="s">
        <v>13</v>
      </c>
      <c r="D4684" s="72" t="s">
        <v>14</v>
      </c>
      <c r="E4684" s="72" t="s">
        <v>83</v>
      </c>
      <c r="F4684" s="73">
        <v>503</v>
      </c>
      <c r="G4684" s="72" t="s">
        <v>16</v>
      </c>
      <c r="H4684" s="72" t="s">
        <v>17</v>
      </c>
      <c r="I4684" s="72" t="s">
        <v>18</v>
      </c>
      <c r="J4684" s="72" t="s">
        <v>227</v>
      </c>
      <c r="K4684" s="72" t="s">
        <v>25</v>
      </c>
      <c r="L4684" s="72" t="s">
        <v>563</v>
      </c>
      <c r="M4684" s="72"/>
    </row>
    <row r="4685" spans="2:13" x14ac:dyDescent="0.25">
      <c r="B4685" s="72" t="s">
        <v>12</v>
      </c>
      <c r="C4685" s="72" t="s">
        <v>13</v>
      </c>
      <c r="D4685" s="72" t="s">
        <v>14</v>
      </c>
      <c r="E4685" s="72" t="s">
        <v>30</v>
      </c>
      <c r="F4685" s="73">
        <v>-3476</v>
      </c>
      <c r="G4685" s="72" t="s">
        <v>16</v>
      </c>
      <c r="H4685" s="72" t="s">
        <v>24</v>
      </c>
      <c r="I4685" s="72" t="s">
        <v>18</v>
      </c>
      <c r="J4685" s="72" t="s">
        <v>19</v>
      </c>
      <c r="K4685" s="72" t="s">
        <v>49</v>
      </c>
      <c r="L4685" s="72" t="s">
        <v>248</v>
      </c>
      <c r="M4685" s="72"/>
    </row>
    <row r="4686" spans="2:13" x14ac:dyDescent="0.25">
      <c r="B4686" s="72" t="s">
        <v>12</v>
      </c>
      <c r="C4686" s="72" t="s">
        <v>13</v>
      </c>
      <c r="D4686" s="72" t="s">
        <v>14</v>
      </c>
      <c r="E4686" s="72" t="s">
        <v>83</v>
      </c>
      <c r="F4686" s="73">
        <v>4695</v>
      </c>
      <c r="G4686" s="72" t="s">
        <v>16</v>
      </c>
      <c r="H4686" s="72" t="s">
        <v>24</v>
      </c>
      <c r="I4686" s="72" t="s">
        <v>18</v>
      </c>
      <c r="J4686" s="72" t="s">
        <v>19</v>
      </c>
      <c r="K4686" s="72" t="s">
        <v>25</v>
      </c>
      <c r="L4686" s="72" t="s">
        <v>195</v>
      </c>
      <c r="M4686" s="72"/>
    </row>
    <row r="4687" spans="2:13" x14ac:dyDescent="0.25">
      <c r="B4687" s="72" t="s">
        <v>12</v>
      </c>
      <c r="C4687" s="72" t="s">
        <v>13</v>
      </c>
      <c r="D4687" s="72" t="s">
        <v>14</v>
      </c>
      <c r="E4687" s="72" t="s">
        <v>83</v>
      </c>
      <c r="F4687" s="73">
        <v>344</v>
      </c>
      <c r="G4687" s="72" t="s">
        <v>16</v>
      </c>
      <c r="H4687" s="72" t="s">
        <v>17</v>
      </c>
      <c r="I4687" s="72" t="s">
        <v>18</v>
      </c>
      <c r="J4687" s="72" t="s">
        <v>19</v>
      </c>
      <c r="K4687" s="72" t="s">
        <v>25</v>
      </c>
      <c r="L4687" s="72" t="s">
        <v>563</v>
      </c>
      <c r="M4687" s="72"/>
    </row>
    <row r="4688" spans="2:13" x14ac:dyDescent="0.25">
      <c r="B4688" s="72" t="s">
        <v>12</v>
      </c>
      <c r="C4688" s="72" t="s">
        <v>13</v>
      </c>
      <c r="D4688" s="72" t="s">
        <v>14</v>
      </c>
      <c r="E4688" s="72" t="s">
        <v>30</v>
      </c>
      <c r="F4688" s="73">
        <v>-904</v>
      </c>
      <c r="G4688" s="72" t="s">
        <v>16</v>
      </c>
      <c r="H4688" s="72" t="s">
        <v>24</v>
      </c>
      <c r="I4688" s="72" t="s">
        <v>18</v>
      </c>
      <c r="J4688" s="72" t="s">
        <v>19</v>
      </c>
      <c r="K4688" s="72" t="s">
        <v>43</v>
      </c>
      <c r="L4688" s="72" t="s">
        <v>189</v>
      </c>
      <c r="M4688" s="72"/>
    </row>
    <row r="4689" spans="2:13" x14ac:dyDescent="0.25">
      <c r="B4689" s="72" t="s">
        <v>12</v>
      </c>
      <c r="C4689" s="72" t="s">
        <v>13</v>
      </c>
      <c r="D4689" s="72" t="s">
        <v>14</v>
      </c>
      <c r="E4689" s="72" t="s">
        <v>68</v>
      </c>
      <c r="F4689" s="73">
        <v>-23951</v>
      </c>
      <c r="G4689" s="72" t="s">
        <v>16</v>
      </c>
      <c r="H4689" s="72" t="s">
        <v>24</v>
      </c>
      <c r="I4689" s="72" t="s">
        <v>18</v>
      </c>
      <c r="J4689" s="72" t="s">
        <v>19</v>
      </c>
      <c r="K4689" s="72" t="s">
        <v>37</v>
      </c>
      <c r="L4689" s="72" t="s">
        <v>602</v>
      </c>
      <c r="M4689" s="72"/>
    </row>
    <row r="4690" spans="2:13" x14ac:dyDescent="0.25">
      <c r="B4690" s="72" t="s">
        <v>12</v>
      </c>
      <c r="C4690" s="72" t="s">
        <v>13</v>
      </c>
      <c r="D4690" s="72" t="s">
        <v>14</v>
      </c>
      <c r="E4690" s="72" t="s">
        <v>70</v>
      </c>
      <c r="F4690" s="73">
        <v>39029</v>
      </c>
      <c r="G4690" s="72" t="s">
        <v>16</v>
      </c>
      <c r="H4690" s="72" t="s">
        <v>17</v>
      </c>
      <c r="I4690" s="72" t="s">
        <v>18</v>
      </c>
      <c r="J4690" s="72" t="s">
        <v>19</v>
      </c>
      <c r="K4690" s="72" t="s">
        <v>37</v>
      </c>
      <c r="L4690" s="72" t="s">
        <v>113</v>
      </c>
      <c r="M4690" s="72" t="s">
        <v>243</v>
      </c>
    </row>
    <row r="4691" spans="2:13" x14ac:dyDescent="0.25">
      <c r="B4691" s="72" t="s">
        <v>12</v>
      </c>
      <c r="C4691" s="72" t="s">
        <v>13</v>
      </c>
      <c r="D4691" s="72" t="s">
        <v>14</v>
      </c>
      <c r="E4691" s="72" t="s">
        <v>256</v>
      </c>
      <c r="F4691" s="73">
        <v>-1711</v>
      </c>
      <c r="G4691" s="72" t="s">
        <v>16</v>
      </c>
      <c r="H4691" s="72" t="s">
        <v>24</v>
      </c>
      <c r="I4691" s="72" t="s">
        <v>18</v>
      </c>
      <c r="J4691" s="72" t="s">
        <v>19</v>
      </c>
      <c r="K4691" s="72" t="s">
        <v>96</v>
      </c>
      <c r="L4691" s="72" t="s">
        <v>172</v>
      </c>
      <c r="M4691" s="72"/>
    </row>
    <row r="4692" spans="2:13" x14ac:dyDescent="0.25">
      <c r="B4692" s="72" t="s">
        <v>12</v>
      </c>
      <c r="C4692" s="72" t="s">
        <v>13</v>
      </c>
      <c r="D4692" s="72" t="s">
        <v>14</v>
      </c>
      <c r="E4692" s="72" t="s">
        <v>228</v>
      </c>
      <c r="F4692" s="73">
        <v>220551</v>
      </c>
      <c r="G4692" s="72" t="s">
        <v>16</v>
      </c>
      <c r="H4692" s="72" t="s">
        <v>24</v>
      </c>
      <c r="I4692" s="72" t="s">
        <v>18</v>
      </c>
      <c r="J4692" s="72" t="s">
        <v>19</v>
      </c>
      <c r="K4692" s="72" t="s">
        <v>25</v>
      </c>
      <c r="L4692" s="72" t="s">
        <v>286</v>
      </c>
      <c r="M4692" s="72" t="s">
        <v>22</v>
      </c>
    </row>
    <row r="4693" spans="2:13" x14ac:dyDescent="0.25">
      <c r="B4693" s="72" t="s">
        <v>12</v>
      </c>
      <c r="C4693" s="72" t="s">
        <v>13</v>
      </c>
      <c r="D4693" s="72" t="s">
        <v>14</v>
      </c>
      <c r="E4693" s="72" t="s">
        <v>58</v>
      </c>
      <c r="F4693" s="73">
        <v>120963</v>
      </c>
      <c r="G4693" s="72" t="s">
        <v>16</v>
      </c>
      <c r="H4693" s="72" t="s">
        <v>17</v>
      </c>
      <c r="I4693" s="72" t="s">
        <v>18</v>
      </c>
      <c r="J4693" s="72" t="s">
        <v>19</v>
      </c>
      <c r="K4693" s="72" t="s">
        <v>25</v>
      </c>
      <c r="L4693" s="72" t="s">
        <v>52</v>
      </c>
      <c r="M4693" s="72" t="s">
        <v>47</v>
      </c>
    </row>
    <row r="4694" spans="2:13" x14ac:dyDescent="0.25">
      <c r="B4694" s="72" t="s">
        <v>12</v>
      </c>
      <c r="C4694" s="72" t="s">
        <v>13</v>
      </c>
      <c r="D4694" s="72" t="s">
        <v>14</v>
      </c>
      <c r="E4694" s="72" t="s">
        <v>39</v>
      </c>
      <c r="F4694" s="73">
        <v>-24963</v>
      </c>
      <c r="G4694" s="72" t="s">
        <v>16</v>
      </c>
      <c r="H4694" s="72" t="s">
        <v>24</v>
      </c>
      <c r="I4694" s="72" t="s">
        <v>18</v>
      </c>
      <c r="J4694" s="72" t="s">
        <v>19</v>
      </c>
      <c r="K4694" s="72" t="s">
        <v>31</v>
      </c>
      <c r="L4694" s="72" t="s">
        <v>32</v>
      </c>
      <c r="M4694" s="72"/>
    </row>
    <row r="4695" spans="2:13" x14ac:dyDescent="0.25">
      <c r="B4695" s="72" t="s">
        <v>12</v>
      </c>
      <c r="C4695" s="72" t="s">
        <v>13</v>
      </c>
      <c r="D4695" s="72" t="s">
        <v>14</v>
      </c>
      <c r="E4695" s="72" t="s">
        <v>55</v>
      </c>
      <c r="F4695" s="73">
        <v>1056</v>
      </c>
      <c r="G4695" s="72" t="s">
        <v>16</v>
      </c>
      <c r="H4695" s="72" t="s">
        <v>24</v>
      </c>
      <c r="I4695" s="72" t="s">
        <v>18</v>
      </c>
      <c r="J4695" s="72" t="s">
        <v>19</v>
      </c>
      <c r="K4695" s="72" t="s">
        <v>63</v>
      </c>
      <c r="L4695" s="72" t="s">
        <v>532</v>
      </c>
      <c r="M4695" s="72" t="s">
        <v>112</v>
      </c>
    </row>
    <row r="4696" spans="2:13" x14ac:dyDescent="0.25">
      <c r="B4696" s="72" t="s">
        <v>12</v>
      </c>
      <c r="C4696" s="72" t="s">
        <v>13</v>
      </c>
      <c r="D4696" s="72" t="s">
        <v>14</v>
      </c>
      <c r="E4696" s="72" t="s">
        <v>74</v>
      </c>
      <c r="F4696" s="73">
        <v>42156</v>
      </c>
      <c r="G4696" s="72" t="s">
        <v>16</v>
      </c>
      <c r="H4696" s="72" t="s">
        <v>24</v>
      </c>
      <c r="I4696" s="72" t="s">
        <v>18</v>
      </c>
      <c r="J4696" s="72" t="s">
        <v>19</v>
      </c>
      <c r="K4696" s="72" t="s">
        <v>43</v>
      </c>
      <c r="L4696" s="72" t="s">
        <v>501</v>
      </c>
      <c r="M4696" s="72" t="s">
        <v>47</v>
      </c>
    </row>
    <row r="4697" spans="2:13" x14ac:dyDescent="0.25">
      <c r="B4697" s="72" t="s">
        <v>12</v>
      </c>
      <c r="C4697" s="72" t="s">
        <v>13</v>
      </c>
      <c r="D4697" s="72" t="s">
        <v>14</v>
      </c>
      <c r="E4697" s="72" t="s">
        <v>55</v>
      </c>
      <c r="F4697" s="73">
        <v>16822</v>
      </c>
      <c r="G4697" s="72" t="s">
        <v>16</v>
      </c>
      <c r="H4697" s="72" t="s">
        <v>17</v>
      </c>
      <c r="I4697" s="72" t="s">
        <v>18</v>
      </c>
      <c r="J4697" s="72" t="s">
        <v>19</v>
      </c>
      <c r="K4697" s="72" t="s">
        <v>37</v>
      </c>
      <c r="L4697" s="72" t="s">
        <v>714</v>
      </c>
      <c r="M4697" s="72" t="s">
        <v>29</v>
      </c>
    </row>
    <row r="4698" spans="2:13" x14ac:dyDescent="0.25">
      <c r="B4698" s="72" t="s">
        <v>12</v>
      </c>
      <c r="C4698" s="72" t="s">
        <v>13</v>
      </c>
      <c r="D4698" s="72" t="s">
        <v>14</v>
      </c>
      <c r="E4698" s="72" t="s">
        <v>27</v>
      </c>
      <c r="F4698" s="73">
        <v>66681</v>
      </c>
      <c r="G4698" s="72" t="s">
        <v>16</v>
      </c>
      <c r="H4698" s="72" t="s">
        <v>17</v>
      </c>
      <c r="I4698" s="72" t="s">
        <v>18</v>
      </c>
      <c r="J4698" s="72" t="s">
        <v>19</v>
      </c>
      <c r="K4698" s="72" t="s">
        <v>37</v>
      </c>
      <c r="L4698" s="72" t="s">
        <v>280</v>
      </c>
      <c r="M4698" s="72" t="s">
        <v>47</v>
      </c>
    </row>
    <row r="4699" spans="2:13" x14ac:dyDescent="0.25">
      <c r="B4699" s="72" t="s">
        <v>12</v>
      </c>
      <c r="C4699" s="72" t="s">
        <v>13</v>
      </c>
      <c r="D4699" s="72" t="s">
        <v>14</v>
      </c>
      <c r="E4699" s="72" t="s">
        <v>94</v>
      </c>
      <c r="F4699" s="73">
        <v>4039</v>
      </c>
      <c r="G4699" s="72" t="s">
        <v>16</v>
      </c>
      <c r="H4699" s="72" t="s">
        <v>17</v>
      </c>
      <c r="I4699" s="72" t="s">
        <v>18</v>
      </c>
      <c r="J4699" s="72" t="s">
        <v>19</v>
      </c>
      <c r="K4699" s="72" t="s">
        <v>25</v>
      </c>
      <c r="L4699" s="72" t="s">
        <v>101</v>
      </c>
      <c r="M4699" s="72"/>
    </row>
    <row r="4700" spans="2:13" x14ac:dyDescent="0.25">
      <c r="B4700" s="72" t="s">
        <v>12</v>
      </c>
      <c r="C4700" s="72" t="s">
        <v>13</v>
      </c>
      <c r="D4700" s="72" t="s">
        <v>14</v>
      </c>
      <c r="E4700" s="72" t="s">
        <v>81</v>
      </c>
      <c r="F4700" s="73">
        <v>18539</v>
      </c>
      <c r="G4700" s="72" t="s">
        <v>16</v>
      </c>
      <c r="H4700" s="72" t="s">
        <v>24</v>
      </c>
      <c r="I4700" s="72" t="s">
        <v>18</v>
      </c>
      <c r="J4700" s="72" t="s">
        <v>19</v>
      </c>
      <c r="K4700" s="72" t="s">
        <v>37</v>
      </c>
      <c r="L4700" s="72" t="s">
        <v>658</v>
      </c>
      <c r="M4700" s="72" t="s">
        <v>57</v>
      </c>
    </row>
    <row r="4701" spans="2:13" x14ac:dyDescent="0.25">
      <c r="B4701" s="72" t="s">
        <v>12</v>
      </c>
      <c r="C4701" s="72" t="s">
        <v>13</v>
      </c>
      <c r="D4701" s="72" t="s">
        <v>14</v>
      </c>
      <c r="E4701" s="72" t="s">
        <v>79</v>
      </c>
      <c r="F4701" s="73">
        <v>-10868</v>
      </c>
      <c r="G4701" s="72" t="s">
        <v>16</v>
      </c>
      <c r="H4701" s="72" t="s">
        <v>17</v>
      </c>
      <c r="I4701" s="72" t="s">
        <v>18</v>
      </c>
      <c r="J4701" s="72" t="s">
        <v>19</v>
      </c>
      <c r="K4701" s="72" t="s">
        <v>37</v>
      </c>
      <c r="L4701" s="72" t="s">
        <v>280</v>
      </c>
      <c r="M4701" s="72"/>
    </row>
    <row r="4702" spans="2:13" x14ac:dyDescent="0.25">
      <c r="B4702" s="72" t="s">
        <v>12</v>
      </c>
      <c r="C4702" s="72" t="s">
        <v>13</v>
      </c>
      <c r="D4702" s="72" t="s">
        <v>14</v>
      </c>
      <c r="E4702" s="72" t="s">
        <v>256</v>
      </c>
      <c r="F4702" s="73">
        <v>-2257732</v>
      </c>
      <c r="G4702" s="72" t="s">
        <v>16</v>
      </c>
      <c r="H4702" s="72" t="s">
        <v>24</v>
      </c>
      <c r="I4702" s="72" t="s">
        <v>18</v>
      </c>
      <c r="J4702" s="72" t="s">
        <v>19</v>
      </c>
      <c r="K4702" s="72" t="s">
        <v>157</v>
      </c>
      <c r="L4702" s="72" t="s">
        <v>414</v>
      </c>
      <c r="M4702" s="72"/>
    </row>
    <row r="4703" spans="2:13" x14ac:dyDescent="0.25">
      <c r="B4703" s="72" t="s">
        <v>12</v>
      </c>
      <c r="C4703" s="72" t="s">
        <v>13</v>
      </c>
      <c r="D4703" s="72" t="s">
        <v>14</v>
      </c>
      <c r="E4703" s="72" t="s">
        <v>94</v>
      </c>
      <c r="F4703" s="73">
        <v>3758376</v>
      </c>
      <c r="G4703" s="72" t="s">
        <v>16</v>
      </c>
      <c r="H4703" s="72" t="s">
        <v>24</v>
      </c>
      <c r="I4703" s="72" t="s">
        <v>18</v>
      </c>
      <c r="J4703" s="72" t="s">
        <v>19</v>
      </c>
      <c r="K4703" s="72" t="s">
        <v>49</v>
      </c>
      <c r="L4703" s="72" t="s">
        <v>255</v>
      </c>
      <c r="M4703" s="72"/>
    </row>
    <row r="4704" spans="2:13" x14ac:dyDescent="0.25">
      <c r="B4704" s="72" t="s">
        <v>12</v>
      </c>
      <c r="C4704" s="72" t="s">
        <v>13</v>
      </c>
      <c r="D4704" s="72" t="s">
        <v>14</v>
      </c>
      <c r="E4704" s="72" t="s">
        <v>68</v>
      </c>
      <c r="F4704" s="73">
        <v>-964911</v>
      </c>
      <c r="G4704" s="72" t="s">
        <v>16</v>
      </c>
      <c r="H4704" s="72" t="s">
        <v>24</v>
      </c>
      <c r="I4704" s="72" t="s">
        <v>18</v>
      </c>
      <c r="J4704" s="72" t="s">
        <v>19</v>
      </c>
      <c r="K4704" s="72" t="s">
        <v>185</v>
      </c>
      <c r="L4704" s="72" t="s">
        <v>186</v>
      </c>
      <c r="M4704" s="72"/>
    </row>
    <row r="4705" spans="2:13" x14ac:dyDescent="0.25">
      <c r="B4705" s="72" t="s">
        <v>12</v>
      </c>
      <c r="C4705" s="72" t="s">
        <v>13</v>
      </c>
      <c r="D4705" s="72" t="s">
        <v>14</v>
      </c>
      <c r="E4705" s="72" t="s">
        <v>55</v>
      </c>
      <c r="F4705" s="73">
        <v>1873076</v>
      </c>
      <c r="G4705" s="72" t="s">
        <v>16</v>
      </c>
      <c r="H4705" s="72" t="s">
        <v>24</v>
      </c>
      <c r="I4705" s="72" t="s">
        <v>18</v>
      </c>
      <c r="J4705" s="72" t="s">
        <v>19</v>
      </c>
      <c r="K4705" s="72" t="s">
        <v>49</v>
      </c>
      <c r="L4705" s="72" t="s">
        <v>66</v>
      </c>
      <c r="M4705" s="72" t="s">
        <v>112</v>
      </c>
    </row>
    <row r="4706" spans="2:13" x14ac:dyDescent="0.25">
      <c r="B4706" s="72" t="s">
        <v>12</v>
      </c>
      <c r="C4706" s="72" t="s">
        <v>13</v>
      </c>
      <c r="D4706" s="72" t="s">
        <v>14</v>
      </c>
      <c r="E4706" s="72" t="s">
        <v>256</v>
      </c>
      <c r="F4706" s="73">
        <v>-5526</v>
      </c>
      <c r="G4706" s="72" t="s">
        <v>16</v>
      </c>
      <c r="H4706" s="72" t="s">
        <v>24</v>
      </c>
      <c r="I4706" s="72" t="s">
        <v>18</v>
      </c>
      <c r="J4706" s="72" t="s">
        <v>19</v>
      </c>
      <c r="K4706" s="72" t="s">
        <v>37</v>
      </c>
      <c r="L4706" s="72" t="s">
        <v>121</v>
      </c>
      <c r="M4706" s="72"/>
    </row>
    <row r="4707" spans="2:13" x14ac:dyDescent="0.25">
      <c r="B4707" s="72" t="s">
        <v>12</v>
      </c>
      <c r="C4707" s="72" t="s">
        <v>13</v>
      </c>
      <c r="D4707" s="72" t="s">
        <v>14</v>
      </c>
      <c r="E4707" s="72" t="s">
        <v>228</v>
      </c>
      <c r="F4707" s="73">
        <v>262786</v>
      </c>
      <c r="G4707" s="72" t="s">
        <v>16</v>
      </c>
      <c r="H4707" s="72" t="s">
        <v>17</v>
      </c>
      <c r="I4707" s="72" t="s">
        <v>18</v>
      </c>
      <c r="J4707" s="72" t="s">
        <v>19</v>
      </c>
      <c r="K4707" s="72" t="s">
        <v>25</v>
      </c>
      <c r="L4707" s="72" t="s">
        <v>459</v>
      </c>
      <c r="M4707" s="72" t="s">
        <v>67</v>
      </c>
    </row>
    <row r="4708" spans="2:13" x14ac:dyDescent="0.25">
      <c r="B4708" s="72" t="s">
        <v>12</v>
      </c>
      <c r="C4708" s="72" t="s">
        <v>13</v>
      </c>
      <c r="D4708" s="72" t="s">
        <v>14</v>
      </c>
      <c r="E4708" s="72" t="s">
        <v>94</v>
      </c>
      <c r="F4708" s="73">
        <v>2094</v>
      </c>
      <c r="G4708" s="72" t="s">
        <v>16</v>
      </c>
      <c r="H4708" s="72" t="s">
        <v>17</v>
      </c>
      <c r="I4708" s="72" t="s">
        <v>18</v>
      </c>
      <c r="J4708" s="72" t="s">
        <v>19</v>
      </c>
      <c r="K4708" s="72" t="s">
        <v>43</v>
      </c>
      <c r="L4708" s="72" t="s">
        <v>437</v>
      </c>
      <c r="M4708" s="72"/>
    </row>
    <row r="4709" spans="2:13" x14ac:dyDescent="0.25">
      <c r="B4709" s="72" t="s">
        <v>12</v>
      </c>
      <c r="C4709" s="72" t="s">
        <v>13</v>
      </c>
      <c r="D4709" s="72" t="s">
        <v>14</v>
      </c>
      <c r="E4709" s="72" t="s">
        <v>65</v>
      </c>
      <c r="F4709" s="73">
        <v>15057</v>
      </c>
      <c r="G4709" s="72" t="s">
        <v>16</v>
      </c>
      <c r="H4709" s="72" t="s">
        <v>24</v>
      </c>
      <c r="I4709" s="72" t="s">
        <v>18</v>
      </c>
      <c r="J4709" s="72" t="s">
        <v>19</v>
      </c>
      <c r="K4709" s="72" t="s">
        <v>117</v>
      </c>
      <c r="L4709" s="72" t="s">
        <v>468</v>
      </c>
      <c r="M4709" s="72" t="s">
        <v>133</v>
      </c>
    </row>
    <row r="4710" spans="2:13" x14ac:dyDescent="0.25">
      <c r="B4710" s="72" t="s">
        <v>12</v>
      </c>
      <c r="C4710" s="72" t="s">
        <v>13</v>
      </c>
      <c r="D4710" s="72" t="s">
        <v>14</v>
      </c>
      <c r="E4710" s="72" t="s">
        <v>55</v>
      </c>
      <c r="F4710" s="73">
        <v>185039</v>
      </c>
      <c r="G4710" s="72" t="s">
        <v>16</v>
      </c>
      <c r="H4710" s="72" t="s">
        <v>24</v>
      </c>
      <c r="I4710" s="72" t="s">
        <v>18</v>
      </c>
      <c r="J4710" s="72" t="s">
        <v>19</v>
      </c>
      <c r="K4710" s="72" t="s">
        <v>37</v>
      </c>
      <c r="L4710" s="72" t="s">
        <v>390</v>
      </c>
      <c r="M4710" s="72" t="s">
        <v>57</v>
      </c>
    </row>
    <row r="4711" spans="2:13" x14ac:dyDescent="0.25">
      <c r="B4711" s="72" t="s">
        <v>12</v>
      </c>
      <c r="C4711" s="72" t="s">
        <v>13</v>
      </c>
      <c r="D4711" s="72" t="s">
        <v>14</v>
      </c>
      <c r="E4711" s="72" t="s">
        <v>60</v>
      </c>
      <c r="F4711" s="73">
        <v>719294</v>
      </c>
      <c r="G4711" s="72" t="s">
        <v>16</v>
      </c>
      <c r="H4711" s="72" t="s">
        <v>24</v>
      </c>
      <c r="I4711" s="72" t="s">
        <v>18</v>
      </c>
      <c r="J4711" s="72" t="s">
        <v>19</v>
      </c>
      <c r="K4711" s="72" t="s">
        <v>37</v>
      </c>
      <c r="L4711" s="72" t="s">
        <v>588</v>
      </c>
      <c r="M4711" s="72" t="s">
        <v>184</v>
      </c>
    </row>
    <row r="4712" spans="2:13" x14ac:dyDescent="0.25">
      <c r="B4712" s="72" t="s">
        <v>12</v>
      </c>
      <c r="C4712" s="72" t="s">
        <v>13</v>
      </c>
      <c r="D4712" s="72" t="s">
        <v>14</v>
      </c>
      <c r="E4712" s="72" t="s">
        <v>144</v>
      </c>
      <c r="F4712" s="73">
        <v>22935447</v>
      </c>
      <c r="G4712" s="72" t="s">
        <v>16</v>
      </c>
      <c r="H4712" s="72" t="s">
        <v>24</v>
      </c>
      <c r="I4712" s="72" t="s">
        <v>18</v>
      </c>
      <c r="J4712" s="72" t="s">
        <v>19</v>
      </c>
      <c r="K4712" s="72" t="s">
        <v>49</v>
      </c>
      <c r="L4712" s="72" t="s">
        <v>105</v>
      </c>
      <c r="M4712" s="72" t="s">
        <v>22</v>
      </c>
    </row>
    <row r="4713" spans="2:13" x14ac:dyDescent="0.25">
      <c r="B4713" s="72" t="s">
        <v>12</v>
      </c>
      <c r="C4713" s="72" t="s">
        <v>13</v>
      </c>
      <c r="D4713" s="72" t="s">
        <v>14</v>
      </c>
      <c r="E4713" s="72" t="s">
        <v>30</v>
      </c>
      <c r="F4713" s="73">
        <v>-12</v>
      </c>
      <c r="G4713" s="72" t="s">
        <v>16</v>
      </c>
      <c r="H4713" s="72" t="s">
        <v>24</v>
      </c>
      <c r="I4713" s="72" t="s">
        <v>18</v>
      </c>
      <c r="J4713" s="72" t="s">
        <v>19</v>
      </c>
      <c r="K4713" s="72" t="s">
        <v>25</v>
      </c>
      <c r="L4713" s="72" t="s">
        <v>219</v>
      </c>
      <c r="M4713" s="72"/>
    </row>
    <row r="4714" spans="2:13" x14ac:dyDescent="0.25">
      <c r="B4714" s="72" t="s">
        <v>12</v>
      </c>
      <c r="C4714" s="72" t="s">
        <v>13</v>
      </c>
      <c r="D4714" s="72" t="s">
        <v>14</v>
      </c>
      <c r="E4714" s="72" t="s">
        <v>45</v>
      </c>
      <c r="F4714" s="73">
        <v>232313</v>
      </c>
      <c r="G4714" s="72" t="s">
        <v>16</v>
      </c>
      <c r="H4714" s="72" t="s">
        <v>17</v>
      </c>
      <c r="I4714" s="72" t="s">
        <v>18</v>
      </c>
      <c r="J4714" s="72" t="s">
        <v>19</v>
      </c>
      <c r="K4714" s="72" t="s">
        <v>25</v>
      </c>
      <c r="L4714" s="72" t="s">
        <v>128</v>
      </c>
      <c r="M4714" s="72" t="s">
        <v>47</v>
      </c>
    </row>
    <row r="4715" spans="2:13" x14ac:dyDescent="0.25">
      <c r="B4715" s="72" t="s">
        <v>12</v>
      </c>
      <c r="C4715" s="72" t="s">
        <v>13</v>
      </c>
      <c r="D4715" s="72" t="s">
        <v>14</v>
      </c>
      <c r="E4715" s="72" t="s">
        <v>668</v>
      </c>
      <c r="F4715" s="73">
        <v>548977</v>
      </c>
      <c r="G4715" s="72" t="s">
        <v>16</v>
      </c>
      <c r="H4715" s="72" t="s">
        <v>17</v>
      </c>
      <c r="I4715" s="72" t="s">
        <v>48</v>
      </c>
      <c r="J4715" s="72" t="s">
        <v>19</v>
      </c>
      <c r="K4715" s="72"/>
      <c r="L4715" s="72"/>
      <c r="M4715" s="72" t="s">
        <v>22</v>
      </c>
    </row>
    <row r="4716" spans="2:13" x14ac:dyDescent="0.25">
      <c r="B4716" s="72" t="s">
        <v>12</v>
      </c>
      <c r="C4716" s="72" t="s">
        <v>13</v>
      </c>
      <c r="D4716" s="72" t="s">
        <v>14</v>
      </c>
      <c r="E4716" s="72" t="s">
        <v>36</v>
      </c>
      <c r="F4716" s="73">
        <v>37855</v>
      </c>
      <c r="G4716" s="72" t="s">
        <v>16</v>
      </c>
      <c r="H4716" s="72" t="s">
        <v>17</v>
      </c>
      <c r="I4716" s="72" t="s">
        <v>18</v>
      </c>
      <c r="J4716" s="72" t="s">
        <v>19</v>
      </c>
      <c r="K4716" s="72" t="s">
        <v>37</v>
      </c>
      <c r="L4716" s="72" t="s">
        <v>257</v>
      </c>
      <c r="M4716" s="72" t="s">
        <v>29</v>
      </c>
    </row>
    <row r="4717" spans="2:13" x14ac:dyDescent="0.25">
      <c r="B4717" s="72" t="s">
        <v>12</v>
      </c>
      <c r="C4717" s="72" t="s">
        <v>13</v>
      </c>
      <c r="D4717" s="72" t="s">
        <v>14</v>
      </c>
      <c r="E4717" s="72" t="s">
        <v>83</v>
      </c>
      <c r="F4717" s="73">
        <v>590077</v>
      </c>
      <c r="G4717" s="72" t="s">
        <v>16</v>
      </c>
      <c r="H4717" s="72" t="s">
        <v>24</v>
      </c>
      <c r="I4717" s="72" t="s">
        <v>18</v>
      </c>
      <c r="J4717" s="72" t="s">
        <v>19</v>
      </c>
      <c r="K4717" s="72" t="s">
        <v>25</v>
      </c>
      <c r="L4717" s="72" t="s">
        <v>244</v>
      </c>
      <c r="M4717" s="72"/>
    </row>
    <row r="4718" spans="2:13" x14ac:dyDescent="0.25">
      <c r="B4718" s="72" t="s">
        <v>12</v>
      </c>
      <c r="C4718" s="72" t="s">
        <v>13</v>
      </c>
      <c r="D4718" s="72" t="s">
        <v>14</v>
      </c>
      <c r="E4718" s="72" t="s">
        <v>144</v>
      </c>
      <c r="F4718" s="73">
        <v>571092</v>
      </c>
      <c r="G4718" s="72" t="s">
        <v>16</v>
      </c>
      <c r="H4718" s="72" t="s">
        <v>24</v>
      </c>
      <c r="I4718" s="72" t="s">
        <v>18</v>
      </c>
      <c r="J4718" s="72" t="s">
        <v>19</v>
      </c>
      <c r="K4718" s="72" t="s">
        <v>20</v>
      </c>
      <c r="L4718" s="72" t="s">
        <v>483</v>
      </c>
      <c r="M4718" s="72" t="s">
        <v>184</v>
      </c>
    </row>
    <row r="4719" spans="2:13" x14ac:dyDescent="0.25">
      <c r="B4719" s="72" t="s">
        <v>12</v>
      </c>
      <c r="C4719" s="72" t="s">
        <v>13</v>
      </c>
      <c r="D4719" s="72" t="s">
        <v>14</v>
      </c>
      <c r="E4719" s="72" t="s">
        <v>39</v>
      </c>
      <c r="F4719" s="73">
        <v>-19679</v>
      </c>
      <c r="G4719" s="72" t="s">
        <v>16</v>
      </c>
      <c r="H4719" s="72" t="s">
        <v>24</v>
      </c>
      <c r="I4719" s="72" t="s">
        <v>18</v>
      </c>
      <c r="J4719" s="72" t="s">
        <v>19</v>
      </c>
      <c r="K4719" s="72" t="s">
        <v>99</v>
      </c>
      <c r="L4719" s="72" t="s">
        <v>312</v>
      </c>
      <c r="M4719" s="72"/>
    </row>
    <row r="4720" spans="2:13" x14ac:dyDescent="0.25">
      <c r="B4720" s="72" t="s">
        <v>12</v>
      </c>
      <c r="C4720" s="72" t="s">
        <v>13</v>
      </c>
      <c r="D4720" s="72" t="s">
        <v>14</v>
      </c>
      <c r="E4720" s="72" t="s">
        <v>65</v>
      </c>
      <c r="F4720" s="73">
        <v>52279</v>
      </c>
      <c r="G4720" s="72" t="s">
        <v>16</v>
      </c>
      <c r="H4720" s="72" t="s">
        <v>17</v>
      </c>
      <c r="I4720" s="72" t="s">
        <v>48</v>
      </c>
      <c r="J4720" s="72" t="s">
        <v>19</v>
      </c>
      <c r="K4720" s="72" t="s">
        <v>20</v>
      </c>
      <c r="L4720" s="72" t="s">
        <v>327</v>
      </c>
      <c r="M4720" s="72" t="s">
        <v>133</v>
      </c>
    </row>
    <row r="4721" spans="2:13" x14ac:dyDescent="0.25">
      <c r="B4721" s="72" t="s">
        <v>12</v>
      </c>
      <c r="C4721" s="72" t="s">
        <v>13</v>
      </c>
      <c r="D4721" s="72" t="s">
        <v>14</v>
      </c>
      <c r="E4721" s="72" t="s">
        <v>41</v>
      </c>
      <c r="F4721" s="73">
        <v>-312</v>
      </c>
      <c r="G4721" s="72" t="s">
        <v>16</v>
      </c>
      <c r="H4721" s="72" t="s">
        <v>24</v>
      </c>
      <c r="I4721" s="72" t="s">
        <v>18</v>
      </c>
      <c r="J4721" s="72" t="s">
        <v>19</v>
      </c>
      <c r="K4721" s="72" t="s">
        <v>96</v>
      </c>
      <c r="L4721" s="72" t="s">
        <v>97</v>
      </c>
      <c r="M4721" s="72"/>
    </row>
    <row r="4722" spans="2:13" x14ac:dyDescent="0.25">
      <c r="B4722" s="72" t="s">
        <v>12</v>
      </c>
      <c r="C4722" s="72" t="s">
        <v>13</v>
      </c>
      <c r="D4722" s="72" t="s">
        <v>14</v>
      </c>
      <c r="E4722" s="72" t="s">
        <v>79</v>
      </c>
      <c r="F4722" s="73">
        <v>-1957</v>
      </c>
      <c r="G4722" s="72" t="s">
        <v>16</v>
      </c>
      <c r="H4722" s="72" t="s">
        <v>17</v>
      </c>
      <c r="I4722" s="72" t="s">
        <v>18</v>
      </c>
      <c r="J4722" s="72" t="s">
        <v>19</v>
      </c>
      <c r="K4722" s="72" t="s">
        <v>25</v>
      </c>
      <c r="L4722" s="72" t="s">
        <v>433</v>
      </c>
      <c r="M4722" s="72"/>
    </row>
    <row r="4723" spans="2:13" x14ac:dyDescent="0.25">
      <c r="B4723" s="72" t="s">
        <v>12</v>
      </c>
      <c r="C4723" s="72" t="s">
        <v>13</v>
      </c>
      <c r="D4723" s="72" t="s">
        <v>14</v>
      </c>
      <c r="E4723" s="72" t="s">
        <v>39</v>
      </c>
      <c r="F4723" s="73">
        <v>-100845</v>
      </c>
      <c r="G4723" s="72" t="s">
        <v>16</v>
      </c>
      <c r="H4723" s="72" t="s">
        <v>17</v>
      </c>
      <c r="I4723" s="72" t="s">
        <v>18</v>
      </c>
      <c r="J4723" s="72" t="s">
        <v>19</v>
      </c>
      <c r="K4723" s="72" t="s">
        <v>25</v>
      </c>
      <c r="L4723" s="72" t="s">
        <v>548</v>
      </c>
      <c r="M4723" s="72"/>
    </row>
    <row r="4724" spans="2:13" x14ac:dyDescent="0.25">
      <c r="B4724" s="72" t="s">
        <v>12</v>
      </c>
      <c r="C4724" s="72" t="s">
        <v>13</v>
      </c>
      <c r="D4724" s="72" t="s">
        <v>14</v>
      </c>
      <c r="E4724" s="72" t="s">
        <v>144</v>
      </c>
      <c r="F4724" s="73">
        <v>1812807</v>
      </c>
      <c r="G4724" s="72" t="s">
        <v>16</v>
      </c>
      <c r="H4724" s="72" t="s">
        <v>24</v>
      </c>
      <c r="I4724" s="72" t="s">
        <v>18</v>
      </c>
      <c r="J4724" s="72" t="s">
        <v>19</v>
      </c>
      <c r="K4724" s="72" t="s">
        <v>37</v>
      </c>
      <c r="L4724" s="72" t="s">
        <v>301</v>
      </c>
      <c r="M4724" s="72" t="s">
        <v>67</v>
      </c>
    </row>
    <row r="4725" spans="2:13" x14ac:dyDescent="0.25">
      <c r="B4725" s="72" t="s">
        <v>12</v>
      </c>
      <c r="C4725" s="72" t="s">
        <v>13</v>
      </c>
      <c r="D4725" s="72" t="s">
        <v>14</v>
      </c>
      <c r="E4725" s="72" t="s">
        <v>39</v>
      </c>
      <c r="F4725" s="73">
        <v>-10008</v>
      </c>
      <c r="G4725" s="72" t="s">
        <v>16</v>
      </c>
      <c r="H4725" s="72" t="s">
        <v>24</v>
      </c>
      <c r="I4725" s="72" t="s">
        <v>18</v>
      </c>
      <c r="J4725" s="72" t="s">
        <v>19</v>
      </c>
      <c r="K4725" s="72" t="s">
        <v>25</v>
      </c>
      <c r="L4725" s="72" t="s">
        <v>180</v>
      </c>
      <c r="M4725" s="72"/>
    </row>
    <row r="4726" spans="2:13" x14ac:dyDescent="0.25">
      <c r="B4726" s="72" t="s">
        <v>12</v>
      </c>
      <c r="C4726" s="72" t="s">
        <v>13</v>
      </c>
      <c r="D4726" s="72" t="s">
        <v>14</v>
      </c>
      <c r="E4726" s="72" t="s">
        <v>94</v>
      </c>
      <c r="F4726" s="73">
        <v>220</v>
      </c>
      <c r="G4726" s="72" t="s">
        <v>16</v>
      </c>
      <c r="H4726" s="72" t="s">
        <v>17</v>
      </c>
      <c r="I4726" s="72" t="s">
        <v>48</v>
      </c>
      <c r="J4726" s="72" t="s">
        <v>19</v>
      </c>
      <c r="K4726" s="72" t="s">
        <v>49</v>
      </c>
      <c r="L4726" s="72" t="s">
        <v>248</v>
      </c>
      <c r="M4726" s="72"/>
    </row>
    <row r="4727" spans="2:13" x14ac:dyDescent="0.25">
      <c r="B4727" s="72" t="s">
        <v>12</v>
      </c>
      <c r="C4727" s="72" t="s">
        <v>13</v>
      </c>
      <c r="D4727" s="72" t="s">
        <v>14</v>
      </c>
      <c r="E4727" s="72" t="s">
        <v>58</v>
      </c>
      <c r="F4727" s="73">
        <v>589958</v>
      </c>
      <c r="G4727" s="72" t="s">
        <v>16</v>
      </c>
      <c r="H4727" s="72" t="s">
        <v>24</v>
      </c>
      <c r="I4727" s="72" t="s">
        <v>18</v>
      </c>
      <c r="J4727" s="72" t="s">
        <v>19</v>
      </c>
      <c r="K4727" s="72" t="s">
        <v>49</v>
      </c>
      <c r="L4727" s="72" t="s">
        <v>82</v>
      </c>
      <c r="M4727" s="72" t="s">
        <v>29</v>
      </c>
    </row>
    <row r="4728" spans="2:13" x14ac:dyDescent="0.25">
      <c r="B4728" s="72" t="s">
        <v>12</v>
      </c>
      <c r="C4728" s="72" t="s">
        <v>13</v>
      </c>
      <c r="D4728" s="72" t="s">
        <v>14</v>
      </c>
      <c r="E4728" s="72" t="s">
        <v>81</v>
      </c>
      <c r="F4728" s="73">
        <v>3456433</v>
      </c>
      <c r="G4728" s="72" t="s">
        <v>16</v>
      </c>
      <c r="H4728" s="72" t="s">
        <v>24</v>
      </c>
      <c r="I4728" s="72" t="s">
        <v>18</v>
      </c>
      <c r="J4728" s="72" t="s">
        <v>19</v>
      </c>
      <c r="K4728" s="72" t="s">
        <v>185</v>
      </c>
      <c r="L4728" s="72" t="s">
        <v>399</v>
      </c>
      <c r="M4728" s="72" t="s">
        <v>47</v>
      </c>
    </row>
    <row r="4729" spans="2:13" x14ac:dyDescent="0.25">
      <c r="B4729" s="72" t="s">
        <v>12</v>
      </c>
      <c r="C4729" s="72" t="s">
        <v>13</v>
      </c>
      <c r="D4729" s="72" t="s">
        <v>14</v>
      </c>
      <c r="E4729" s="72" t="s">
        <v>81</v>
      </c>
      <c r="F4729" s="73">
        <v>48</v>
      </c>
      <c r="G4729" s="72" t="s">
        <v>16</v>
      </c>
      <c r="H4729" s="72" t="s">
        <v>17</v>
      </c>
      <c r="I4729" s="72" t="s">
        <v>48</v>
      </c>
      <c r="J4729" s="72" t="s">
        <v>19</v>
      </c>
      <c r="K4729" s="72" t="s">
        <v>49</v>
      </c>
      <c r="L4729" s="72" t="s">
        <v>73</v>
      </c>
      <c r="M4729" s="72" t="s">
        <v>302</v>
      </c>
    </row>
    <row r="4730" spans="2:13" x14ac:dyDescent="0.25">
      <c r="B4730" s="72" t="s">
        <v>12</v>
      </c>
      <c r="C4730" s="72" t="s">
        <v>13</v>
      </c>
      <c r="D4730" s="72" t="s">
        <v>14</v>
      </c>
      <c r="E4730" s="72" t="s">
        <v>68</v>
      </c>
      <c r="F4730" s="73">
        <v>-2133</v>
      </c>
      <c r="G4730" s="72" t="s">
        <v>16</v>
      </c>
      <c r="H4730" s="72" t="s">
        <v>24</v>
      </c>
      <c r="I4730" s="72" t="s">
        <v>18</v>
      </c>
      <c r="J4730" s="72" t="s">
        <v>19</v>
      </c>
      <c r="K4730" s="72" t="s">
        <v>63</v>
      </c>
      <c r="L4730" s="72" t="s">
        <v>204</v>
      </c>
      <c r="M4730" s="72"/>
    </row>
    <row r="4731" spans="2:13" x14ac:dyDescent="0.25">
      <c r="B4731" s="72" t="s">
        <v>12</v>
      </c>
      <c r="C4731" s="72" t="s">
        <v>13</v>
      </c>
      <c r="D4731" s="72" t="s">
        <v>14</v>
      </c>
      <c r="E4731" s="72" t="s">
        <v>36</v>
      </c>
      <c r="F4731" s="73">
        <v>189055</v>
      </c>
      <c r="G4731" s="72" t="s">
        <v>16</v>
      </c>
      <c r="H4731" s="72" t="s">
        <v>17</v>
      </c>
      <c r="I4731" s="72" t="s">
        <v>18</v>
      </c>
      <c r="J4731" s="72" t="s">
        <v>19</v>
      </c>
      <c r="K4731" s="72" t="s">
        <v>37</v>
      </c>
      <c r="L4731" s="72" t="s">
        <v>274</v>
      </c>
      <c r="M4731" s="72" t="s">
        <v>29</v>
      </c>
    </row>
    <row r="4732" spans="2:13" x14ac:dyDescent="0.25">
      <c r="B4732" s="72" t="s">
        <v>12</v>
      </c>
      <c r="C4732" s="72" t="s">
        <v>13</v>
      </c>
      <c r="D4732" s="72" t="s">
        <v>14</v>
      </c>
      <c r="E4732" s="72" t="s">
        <v>45</v>
      </c>
      <c r="F4732" s="73">
        <v>40993</v>
      </c>
      <c r="G4732" s="72" t="s">
        <v>16</v>
      </c>
      <c r="H4732" s="72" t="s">
        <v>17</v>
      </c>
      <c r="I4732" s="72" t="s">
        <v>18</v>
      </c>
      <c r="J4732" s="72" t="s">
        <v>19</v>
      </c>
      <c r="K4732" s="72" t="s">
        <v>49</v>
      </c>
      <c r="L4732" s="72" t="s">
        <v>222</v>
      </c>
      <c r="M4732" s="72" t="s">
        <v>57</v>
      </c>
    </row>
    <row r="4733" spans="2:13" x14ac:dyDescent="0.25">
      <c r="B4733" s="72" t="s">
        <v>12</v>
      </c>
      <c r="C4733" s="72" t="s">
        <v>13</v>
      </c>
      <c r="D4733" s="72" t="s">
        <v>14</v>
      </c>
      <c r="E4733" s="72" t="s">
        <v>70</v>
      </c>
      <c r="F4733" s="73">
        <v>447746</v>
      </c>
      <c r="G4733" s="72" t="s">
        <v>16</v>
      </c>
      <c r="H4733" s="72" t="s">
        <v>17</v>
      </c>
      <c r="I4733" s="72" t="s">
        <v>18</v>
      </c>
      <c r="J4733" s="72" t="s">
        <v>19</v>
      </c>
      <c r="K4733" s="72" t="s">
        <v>25</v>
      </c>
      <c r="L4733" s="72" t="s">
        <v>442</v>
      </c>
      <c r="M4733" s="72" t="s">
        <v>243</v>
      </c>
    </row>
    <row r="4734" spans="2:13" x14ac:dyDescent="0.25">
      <c r="B4734" s="72" t="s">
        <v>12</v>
      </c>
      <c r="C4734" s="72" t="s">
        <v>13</v>
      </c>
      <c r="D4734" s="72" t="s">
        <v>14</v>
      </c>
      <c r="E4734" s="72" t="s">
        <v>724</v>
      </c>
      <c r="F4734" s="73">
        <v>133478</v>
      </c>
      <c r="G4734" s="72" t="s">
        <v>16</v>
      </c>
      <c r="H4734" s="72" t="s">
        <v>17</v>
      </c>
      <c r="I4734" s="72" t="s">
        <v>18</v>
      </c>
      <c r="J4734" s="72" t="s">
        <v>19</v>
      </c>
      <c r="K4734" s="72" t="s">
        <v>25</v>
      </c>
      <c r="L4734" s="72" t="s">
        <v>153</v>
      </c>
      <c r="M4734" s="72" t="s">
        <v>133</v>
      </c>
    </row>
    <row r="4735" spans="2:13" x14ac:dyDescent="0.25">
      <c r="B4735" s="72" t="s">
        <v>12</v>
      </c>
      <c r="C4735" s="72" t="s">
        <v>13</v>
      </c>
      <c r="D4735" s="72" t="s">
        <v>14</v>
      </c>
      <c r="E4735" s="72" t="s">
        <v>134</v>
      </c>
      <c r="F4735" s="73">
        <v>92857</v>
      </c>
      <c r="G4735" s="72" t="s">
        <v>16</v>
      </c>
      <c r="H4735" s="72" t="s">
        <v>24</v>
      </c>
      <c r="I4735" s="72" t="s">
        <v>18</v>
      </c>
      <c r="J4735" s="72" t="s">
        <v>19</v>
      </c>
      <c r="K4735" s="72" t="s">
        <v>37</v>
      </c>
      <c r="L4735" s="72" t="s">
        <v>588</v>
      </c>
      <c r="M4735" s="72"/>
    </row>
    <row r="4736" spans="2:13" x14ac:dyDescent="0.25">
      <c r="B4736" s="72" t="s">
        <v>12</v>
      </c>
      <c r="C4736" s="72" t="s">
        <v>13</v>
      </c>
      <c r="D4736" s="72" t="s">
        <v>14</v>
      </c>
      <c r="E4736" s="72" t="s">
        <v>36</v>
      </c>
      <c r="F4736" s="73">
        <v>50199</v>
      </c>
      <c r="G4736" s="72" t="s">
        <v>16</v>
      </c>
      <c r="H4736" s="72" t="s">
        <v>24</v>
      </c>
      <c r="I4736" s="72" t="s">
        <v>18</v>
      </c>
      <c r="J4736" s="72" t="s">
        <v>19</v>
      </c>
      <c r="K4736" s="72" t="s">
        <v>99</v>
      </c>
      <c r="L4736" s="72" t="s">
        <v>380</v>
      </c>
      <c r="M4736" s="72" t="s">
        <v>57</v>
      </c>
    </row>
    <row r="4737" spans="2:13" x14ac:dyDescent="0.25">
      <c r="B4737" s="72" t="s">
        <v>12</v>
      </c>
      <c r="C4737" s="72" t="s">
        <v>13</v>
      </c>
      <c r="D4737" s="72" t="s">
        <v>14</v>
      </c>
      <c r="E4737" s="72" t="s">
        <v>146</v>
      </c>
      <c r="F4737" s="73">
        <v>-1589</v>
      </c>
      <c r="G4737" s="72" t="s">
        <v>16</v>
      </c>
      <c r="H4737" s="72" t="s">
        <v>24</v>
      </c>
      <c r="I4737" s="72" t="s">
        <v>18</v>
      </c>
      <c r="J4737" s="72" t="s">
        <v>19</v>
      </c>
      <c r="K4737" s="72" t="s">
        <v>37</v>
      </c>
      <c r="L4737" s="72" t="s">
        <v>175</v>
      </c>
      <c r="M4737" s="72"/>
    </row>
    <row r="4738" spans="2:13" x14ac:dyDescent="0.25">
      <c r="B4738" s="72" t="s">
        <v>12</v>
      </c>
      <c r="C4738" s="72" t="s">
        <v>13</v>
      </c>
      <c r="D4738" s="72" t="s">
        <v>14</v>
      </c>
      <c r="E4738" s="72" t="s">
        <v>83</v>
      </c>
      <c r="F4738" s="73">
        <v>88156</v>
      </c>
      <c r="G4738" s="72" t="s">
        <v>16</v>
      </c>
      <c r="H4738" s="72" t="s">
        <v>17</v>
      </c>
      <c r="I4738" s="72" t="s">
        <v>18</v>
      </c>
      <c r="J4738" s="72" t="s">
        <v>19</v>
      </c>
      <c r="K4738" s="72" t="s">
        <v>25</v>
      </c>
      <c r="L4738" s="72" t="s">
        <v>261</v>
      </c>
      <c r="M4738" s="72"/>
    </row>
    <row r="4739" spans="2:13" x14ac:dyDescent="0.25">
      <c r="B4739" s="72" t="s">
        <v>12</v>
      </c>
      <c r="C4739" s="72" t="s">
        <v>13</v>
      </c>
      <c r="D4739" s="72" t="s">
        <v>14</v>
      </c>
      <c r="E4739" s="72" t="s">
        <v>83</v>
      </c>
      <c r="F4739" s="73">
        <v>4</v>
      </c>
      <c r="G4739" s="72" t="s">
        <v>16</v>
      </c>
      <c r="H4739" s="72" t="s">
        <v>24</v>
      </c>
      <c r="I4739" s="72" t="s">
        <v>18</v>
      </c>
      <c r="J4739" s="72" t="s">
        <v>19</v>
      </c>
      <c r="K4739" s="72" t="s">
        <v>117</v>
      </c>
      <c r="L4739" s="72" t="s">
        <v>482</v>
      </c>
      <c r="M4739" s="72"/>
    </row>
    <row r="4740" spans="2:13" x14ac:dyDescent="0.25">
      <c r="B4740" s="72" t="s">
        <v>12</v>
      </c>
      <c r="C4740" s="72" t="s">
        <v>13</v>
      </c>
      <c r="D4740" s="72" t="s">
        <v>14</v>
      </c>
      <c r="E4740" s="72" t="s">
        <v>83</v>
      </c>
      <c r="F4740" s="73">
        <v>2532426</v>
      </c>
      <c r="G4740" s="72" t="s">
        <v>16</v>
      </c>
      <c r="H4740" s="72" t="s">
        <v>24</v>
      </c>
      <c r="I4740" s="72" t="s">
        <v>18</v>
      </c>
      <c r="J4740" s="72" t="s">
        <v>19</v>
      </c>
      <c r="K4740" s="72" t="s">
        <v>37</v>
      </c>
      <c r="L4740" s="72" t="s">
        <v>38</v>
      </c>
      <c r="M4740" s="72"/>
    </row>
    <row r="4741" spans="2:13" x14ac:dyDescent="0.25">
      <c r="B4741" s="72" t="s">
        <v>12</v>
      </c>
      <c r="C4741" s="72" t="s">
        <v>13</v>
      </c>
      <c r="D4741" s="72" t="s">
        <v>14</v>
      </c>
      <c r="E4741" s="72" t="s">
        <v>41</v>
      </c>
      <c r="F4741" s="73">
        <v>-112</v>
      </c>
      <c r="G4741" s="72" t="s">
        <v>16</v>
      </c>
      <c r="H4741" s="72" t="s">
        <v>24</v>
      </c>
      <c r="I4741" s="72" t="s">
        <v>18</v>
      </c>
      <c r="J4741" s="72" t="s">
        <v>19</v>
      </c>
      <c r="K4741" s="72" t="s">
        <v>25</v>
      </c>
      <c r="L4741" s="72" t="s">
        <v>230</v>
      </c>
      <c r="M4741" s="72"/>
    </row>
    <row r="4742" spans="2:13" x14ac:dyDescent="0.25">
      <c r="B4742" s="72" t="s">
        <v>12</v>
      </c>
      <c r="C4742" s="72" t="s">
        <v>13</v>
      </c>
      <c r="D4742" s="72" t="s">
        <v>14</v>
      </c>
      <c r="E4742" s="72" t="s">
        <v>94</v>
      </c>
      <c r="F4742" s="73">
        <v>213</v>
      </c>
      <c r="G4742" s="72" t="s">
        <v>16</v>
      </c>
      <c r="H4742" s="72" t="s">
        <v>17</v>
      </c>
      <c r="I4742" s="72" t="s">
        <v>18</v>
      </c>
      <c r="J4742" s="72" t="s">
        <v>19</v>
      </c>
      <c r="K4742" s="72" t="s">
        <v>25</v>
      </c>
      <c r="L4742" s="72" t="s">
        <v>330</v>
      </c>
      <c r="M4742" s="72"/>
    </row>
    <row r="4743" spans="2:13" x14ac:dyDescent="0.25">
      <c r="B4743" s="72" t="s">
        <v>12</v>
      </c>
      <c r="C4743" s="72" t="s">
        <v>13</v>
      </c>
      <c r="D4743" s="72" t="s">
        <v>14</v>
      </c>
      <c r="E4743" s="72" t="s">
        <v>83</v>
      </c>
      <c r="F4743" s="73">
        <v>682006</v>
      </c>
      <c r="G4743" s="72" t="s">
        <v>16</v>
      </c>
      <c r="H4743" s="72" t="s">
        <v>17</v>
      </c>
      <c r="I4743" s="72" t="s">
        <v>18</v>
      </c>
      <c r="J4743" s="72" t="s">
        <v>19</v>
      </c>
      <c r="K4743" s="72" t="s">
        <v>25</v>
      </c>
      <c r="L4743" s="72" t="s">
        <v>126</v>
      </c>
      <c r="M4743" s="72"/>
    </row>
    <row r="4744" spans="2:13" x14ac:dyDescent="0.25">
      <c r="B4744" s="72" t="s">
        <v>12</v>
      </c>
      <c r="C4744" s="72" t="s">
        <v>13</v>
      </c>
      <c r="D4744" s="72" t="s">
        <v>14</v>
      </c>
      <c r="E4744" s="72" t="s">
        <v>51</v>
      </c>
      <c r="F4744" s="73">
        <v>809944</v>
      </c>
      <c r="G4744" s="72" t="s">
        <v>16</v>
      </c>
      <c r="H4744" s="72" t="s">
        <v>24</v>
      </c>
      <c r="I4744" s="72" t="s">
        <v>18</v>
      </c>
      <c r="J4744" s="72" t="s">
        <v>19</v>
      </c>
      <c r="K4744" s="72" t="s">
        <v>37</v>
      </c>
      <c r="L4744" s="72" t="s">
        <v>491</v>
      </c>
      <c r="M4744" s="72"/>
    </row>
    <row r="4745" spans="2:13" x14ac:dyDescent="0.25">
      <c r="B4745" s="72" t="s">
        <v>12</v>
      </c>
      <c r="C4745" s="72" t="s">
        <v>13</v>
      </c>
      <c r="D4745" s="72" t="s">
        <v>14</v>
      </c>
      <c r="E4745" s="72" t="s">
        <v>30</v>
      </c>
      <c r="F4745" s="73">
        <v>-15021</v>
      </c>
      <c r="G4745" s="72" t="s">
        <v>16</v>
      </c>
      <c r="H4745" s="72" t="s">
        <v>24</v>
      </c>
      <c r="I4745" s="72" t="s">
        <v>18</v>
      </c>
      <c r="J4745" s="72" t="s">
        <v>19</v>
      </c>
      <c r="K4745" s="72" t="s">
        <v>25</v>
      </c>
      <c r="L4745" s="72" t="s">
        <v>481</v>
      </c>
      <c r="M4745" s="72"/>
    </row>
    <row r="4746" spans="2:13" x14ac:dyDescent="0.25">
      <c r="B4746" s="72" t="s">
        <v>12</v>
      </c>
      <c r="C4746" s="72" t="s">
        <v>13</v>
      </c>
      <c r="D4746" s="72" t="s">
        <v>14</v>
      </c>
      <c r="E4746" s="72" t="s">
        <v>41</v>
      </c>
      <c r="F4746" s="73">
        <v>-544</v>
      </c>
      <c r="G4746" s="72" t="s">
        <v>16</v>
      </c>
      <c r="H4746" s="72" t="s">
        <v>17</v>
      </c>
      <c r="I4746" s="72" t="s">
        <v>18</v>
      </c>
      <c r="J4746" s="72" t="s">
        <v>19</v>
      </c>
      <c r="K4746" s="72" t="s">
        <v>25</v>
      </c>
      <c r="L4746" s="72" t="s">
        <v>525</v>
      </c>
      <c r="M4746" s="72"/>
    </row>
    <row r="4747" spans="2:13" x14ac:dyDescent="0.25">
      <c r="B4747" s="72" t="s">
        <v>12</v>
      </c>
      <c r="C4747" s="72" t="s">
        <v>13</v>
      </c>
      <c r="D4747" s="72" t="s">
        <v>14</v>
      </c>
      <c r="E4747" s="72" t="s">
        <v>68</v>
      </c>
      <c r="F4747" s="73">
        <v>-236892</v>
      </c>
      <c r="G4747" s="72" t="s">
        <v>16</v>
      </c>
      <c r="H4747" s="72" t="s">
        <v>17</v>
      </c>
      <c r="I4747" s="72" t="s">
        <v>18</v>
      </c>
      <c r="J4747" s="72" t="s">
        <v>19</v>
      </c>
      <c r="K4747" s="72" t="s">
        <v>37</v>
      </c>
      <c r="L4747" s="72" t="s">
        <v>38</v>
      </c>
      <c r="M4747" s="72"/>
    </row>
    <row r="4748" spans="2:13" x14ac:dyDescent="0.25">
      <c r="B4748" s="72" t="s">
        <v>12</v>
      </c>
      <c r="C4748" s="72" t="s">
        <v>13</v>
      </c>
      <c r="D4748" s="72" t="s">
        <v>14</v>
      </c>
      <c r="E4748" s="72" t="s">
        <v>55</v>
      </c>
      <c r="F4748" s="73">
        <v>1691470</v>
      </c>
      <c r="G4748" s="72" t="s">
        <v>16</v>
      </c>
      <c r="H4748" s="72" t="s">
        <v>17</v>
      </c>
      <c r="I4748" s="72" t="s">
        <v>18</v>
      </c>
      <c r="J4748" s="72" t="s">
        <v>19</v>
      </c>
      <c r="K4748" s="72" t="s">
        <v>108</v>
      </c>
      <c r="L4748" s="72" t="s">
        <v>109</v>
      </c>
      <c r="M4748" s="72" t="s">
        <v>57</v>
      </c>
    </row>
    <row r="4749" spans="2:13" x14ac:dyDescent="0.25">
      <c r="B4749" s="72" t="s">
        <v>12</v>
      </c>
      <c r="C4749" s="72" t="s">
        <v>13</v>
      </c>
      <c r="D4749" s="72" t="s">
        <v>14</v>
      </c>
      <c r="E4749" s="72" t="s">
        <v>637</v>
      </c>
      <c r="F4749" s="73">
        <v>634542</v>
      </c>
      <c r="G4749" s="72" t="s">
        <v>269</v>
      </c>
      <c r="H4749" s="72" t="s">
        <v>24</v>
      </c>
      <c r="I4749" s="72" t="s">
        <v>18</v>
      </c>
      <c r="J4749" s="72" t="s">
        <v>19</v>
      </c>
      <c r="K4749" s="72"/>
      <c r="L4749" s="72"/>
      <c r="M4749" s="72" t="s">
        <v>47</v>
      </c>
    </row>
    <row r="4750" spans="2:13" x14ac:dyDescent="0.25">
      <c r="B4750" s="72" t="s">
        <v>12</v>
      </c>
      <c r="C4750" s="72" t="s">
        <v>13</v>
      </c>
      <c r="D4750" s="72" t="s">
        <v>14</v>
      </c>
      <c r="E4750" s="72" t="s">
        <v>68</v>
      </c>
      <c r="F4750" s="73">
        <v>-135226</v>
      </c>
      <c r="G4750" s="72" t="s">
        <v>16</v>
      </c>
      <c r="H4750" s="72" t="s">
        <v>24</v>
      </c>
      <c r="I4750" s="72" t="s">
        <v>48</v>
      </c>
      <c r="J4750" s="72" t="s">
        <v>19</v>
      </c>
      <c r="K4750" s="72" t="s">
        <v>25</v>
      </c>
      <c r="L4750" s="72" t="s">
        <v>406</v>
      </c>
      <c r="M4750" s="72"/>
    </row>
    <row r="4751" spans="2:13" x14ac:dyDescent="0.25">
      <c r="B4751" s="72" t="s">
        <v>12</v>
      </c>
      <c r="C4751" s="72" t="s">
        <v>13</v>
      </c>
      <c r="D4751" s="72" t="s">
        <v>14</v>
      </c>
      <c r="E4751" s="72" t="s">
        <v>264</v>
      </c>
      <c r="F4751" s="73">
        <v>400530</v>
      </c>
      <c r="G4751" s="72" t="s">
        <v>16</v>
      </c>
      <c r="H4751" s="72" t="s">
        <v>24</v>
      </c>
      <c r="I4751" s="72" t="s">
        <v>18</v>
      </c>
      <c r="J4751" s="72" t="s">
        <v>19</v>
      </c>
      <c r="K4751" s="72" t="s">
        <v>157</v>
      </c>
      <c r="L4751" s="72" t="s">
        <v>471</v>
      </c>
      <c r="M4751" s="72" t="s">
        <v>133</v>
      </c>
    </row>
    <row r="4752" spans="2:13" x14ac:dyDescent="0.25">
      <c r="B4752" s="72" t="s">
        <v>12</v>
      </c>
      <c r="C4752" s="72" t="s">
        <v>13</v>
      </c>
      <c r="D4752" s="72" t="s">
        <v>14</v>
      </c>
      <c r="E4752" s="72" t="s">
        <v>68</v>
      </c>
      <c r="F4752" s="73">
        <v>-75084</v>
      </c>
      <c r="G4752" s="72" t="s">
        <v>16</v>
      </c>
      <c r="H4752" s="72" t="s">
        <v>24</v>
      </c>
      <c r="I4752" s="72" t="s">
        <v>18</v>
      </c>
      <c r="J4752" s="72" t="s">
        <v>19</v>
      </c>
      <c r="K4752" s="72" t="s">
        <v>157</v>
      </c>
      <c r="L4752" s="72" t="s">
        <v>570</v>
      </c>
      <c r="M4752" s="72"/>
    </row>
    <row r="4753" spans="2:13" x14ac:dyDescent="0.25">
      <c r="B4753" s="72" t="s">
        <v>12</v>
      </c>
      <c r="C4753" s="72" t="s">
        <v>13</v>
      </c>
      <c r="D4753" s="72" t="s">
        <v>14</v>
      </c>
      <c r="E4753" s="72" t="s">
        <v>41</v>
      </c>
      <c r="F4753" s="73">
        <v>-174</v>
      </c>
      <c r="G4753" s="72" t="s">
        <v>16</v>
      </c>
      <c r="H4753" s="72" t="s">
        <v>24</v>
      </c>
      <c r="I4753" s="72" t="s">
        <v>18</v>
      </c>
      <c r="J4753" s="72" t="s">
        <v>19</v>
      </c>
      <c r="K4753" s="72" t="s">
        <v>25</v>
      </c>
      <c r="L4753" s="72" t="s">
        <v>467</v>
      </c>
      <c r="M4753" s="72"/>
    </row>
    <row r="4754" spans="2:13" x14ac:dyDescent="0.25">
      <c r="B4754" s="72" t="s">
        <v>12</v>
      </c>
      <c r="C4754" s="72" t="s">
        <v>13</v>
      </c>
      <c r="D4754" s="72" t="s">
        <v>14</v>
      </c>
      <c r="E4754" s="72" t="s">
        <v>79</v>
      </c>
      <c r="F4754" s="73">
        <v>-2984</v>
      </c>
      <c r="G4754" s="72" t="s">
        <v>16</v>
      </c>
      <c r="H4754" s="72" t="s">
        <v>17</v>
      </c>
      <c r="I4754" s="72" t="s">
        <v>18</v>
      </c>
      <c r="J4754" s="72" t="s">
        <v>19</v>
      </c>
      <c r="K4754" s="72" t="s">
        <v>20</v>
      </c>
      <c r="L4754" s="72" t="s">
        <v>321</v>
      </c>
      <c r="M4754" s="72"/>
    </row>
    <row r="4755" spans="2:13" x14ac:dyDescent="0.25">
      <c r="B4755" s="72" t="s">
        <v>12</v>
      </c>
      <c r="C4755" s="72" t="s">
        <v>13</v>
      </c>
      <c r="D4755" s="72" t="s">
        <v>14</v>
      </c>
      <c r="E4755" s="72" t="s">
        <v>27</v>
      </c>
      <c r="F4755" s="73">
        <v>928319</v>
      </c>
      <c r="G4755" s="72" t="s">
        <v>16</v>
      </c>
      <c r="H4755" s="72" t="s">
        <v>24</v>
      </c>
      <c r="I4755" s="72" t="s">
        <v>18</v>
      </c>
      <c r="J4755" s="72" t="s">
        <v>19</v>
      </c>
      <c r="K4755" s="72" t="s">
        <v>49</v>
      </c>
      <c r="L4755" s="72" t="s">
        <v>209</v>
      </c>
      <c r="M4755" s="72" t="s">
        <v>29</v>
      </c>
    </row>
    <row r="4756" spans="2:13" x14ac:dyDescent="0.25">
      <c r="B4756" s="72" t="s">
        <v>12</v>
      </c>
      <c r="C4756" s="72" t="s">
        <v>13</v>
      </c>
      <c r="D4756" s="72" t="s">
        <v>14</v>
      </c>
      <c r="E4756" s="72" t="s">
        <v>264</v>
      </c>
      <c r="F4756" s="73">
        <v>259380</v>
      </c>
      <c r="G4756" s="72" t="s">
        <v>16</v>
      </c>
      <c r="H4756" s="72" t="s">
        <v>17</v>
      </c>
      <c r="I4756" s="72" t="s">
        <v>18</v>
      </c>
      <c r="J4756" s="72" t="s">
        <v>19</v>
      </c>
      <c r="K4756" s="72" t="s">
        <v>20</v>
      </c>
      <c r="L4756" s="72" t="s">
        <v>229</v>
      </c>
      <c r="M4756" s="72" t="s">
        <v>22</v>
      </c>
    </row>
    <row r="4757" spans="2:13" x14ac:dyDescent="0.25">
      <c r="B4757" s="72" t="s">
        <v>12</v>
      </c>
      <c r="C4757" s="72" t="s">
        <v>13</v>
      </c>
      <c r="D4757" s="72" t="s">
        <v>14</v>
      </c>
      <c r="E4757" s="72" t="s">
        <v>134</v>
      </c>
      <c r="F4757" s="73">
        <v>341380</v>
      </c>
      <c r="G4757" s="72" t="s">
        <v>16</v>
      </c>
      <c r="H4757" s="72" t="s">
        <v>24</v>
      </c>
      <c r="I4757" s="72" t="s">
        <v>18</v>
      </c>
      <c r="J4757" s="72" t="s">
        <v>19</v>
      </c>
      <c r="K4757" s="72" t="s">
        <v>37</v>
      </c>
      <c r="L4757" s="72" t="s">
        <v>291</v>
      </c>
      <c r="M4757" s="72"/>
    </row>
    <row r="4758" spans="2:13" x14ac:dyDescent="0.25">
      <c r="B4758" s="72" t="s">
        <v>12</v>
      </c>
      <c r="C4758" s="72" t="s">
        <v>13</v>
      </c>
      <c r="D4758" s="72" t="s">
        <v>14</v>
      </c>
      <c r="E4758" s="72" t="s">
        <v>83</v>
      </c>
      <c r="F4758" s="73">
        <v>96</v>
      </c>
      <c r="G4758" s="72" t="s">
        <v>16</v>
      </c>
      <c r="H4758" s="72" t="s">
        <v>24</v>
      </c>
      <c r="I4758" s="72" t="s">
        <v>48</v>
      </c>
      <c r="J4758" s="72" t="s">
        <v>19</v>
      </c>
      <c r="K4758" s="72" t="s">
        <v>25</v>
      </c>
      <c r="L4758" s="72" t="s">
        <v>128</v>
      </c>
      <c r="M4758" s="72"/>
    </row>
    <row r="4759" spans="2:13" x14ac:dyDescent="0.25">
      <c r="B4759" s="72" t="s">
        <v>12</v>
      </c>
      <c r="C4759" s="72" t="s">
        <v>13</v>
      </c>
      <c r="D4759" s="72" t="s">
        <v>14</v>
      </c>
      <c r="E4759" s="72" t="s">
        <v>79</v>
      </c>
      <c r="F4759" s="73">
        <v>-22186</v>
      </c>
      <c r="G4759" s="72" t="s">
        <v>16</v>
      </c>
      <c r="H4759" s="72" t="s">
        <v>24</v>
      </c>
      <c r="I4759" s="72" t="s">
        <v>18</v>
      </c>
      <c r="J4759" s="72" t="s">
        <v>19</v>
      </c>
      <c r="K4759" s="72" t="s">
        <v>25</v>
      </c>
      <c r="L4759" s="72" t="s">
        <v>26</v>
      </c>
      <c r="M4759" s="72"/>
    </row>
    <row r="4760" spans="2:13" x14ac:dyDescent="0.25">
      <c r="B4760" s="72" t="s">
        <v>12</v>
      </c>
      <c r="C4760" s="72" t="s">
        <v>13</v>
      </c>
      <c r="D4760" s="72" t="s">
        <v>14</v>
      </c>
      <c r="E4760" s="72" t="s">
        <v>704</v>
      </c>
      <c r="F4760" s="73">
        <v>7763874</v>
      </c>
      <c r="G4760" s="72" t="s">
        <v>269</v>
      </c>
      <c r="H4760" s="72" t="s">
        <v>24</v>
      </c>
      <c r="I4760" s="72" t="s">
        <v>18</v>
      </c>
      <c r="J4760" s="72" t="s">
        <v>19</v>
      </c>
      <c r="K4760" s="72"/>
      <c r="L4760" s="72"/>
      <c r="M4760" s="72" t="s">
        <v>47</v>
      </c>
    </row>
    <row r="4761" spans="2:13" x14ac:dyDescent="0.25">
      <c r="B4761" s="72" t="s">
        <v>12</v>
      </c>
      <c r="C4761" s="72" t="s">
        <v>13</v>
      </c>
      <c r="D4761" s="72" t="s">
        <v>14</v>
      </c>
      <c r="E4761" s="72" t="s">
        <v>79</v>
      </c>
      <c r="F4761" s="73">
        <v>-19683</v>
      </c>
      <c r="G4761" s="72" t="s">
        <v>16</v>
      </c>
      <c r="H4761" s="72" t="s">
        <v>24</v>
      </c>
      <c r="I4761" s="72" t="s">
        <v>18</v>
      </c>
      <c r="J4761" s="72" t="s">
        <v>19</v>
      </c>
      <c r="K4761" s="72" t="s">
        <v>25</v>
      </c>
      <c r="L4761" s="72" t="s">
        <v>356</v>
      </c>
      <c r="M4761" s="72"/>
    </row>
    <row r="4762" spans="2:13" x14ac:dyDescent="0.25">
      <c r="B4762" s="72" t="s">
        <v>12</v>
      </c>
      <c r="C4762" s="72" t="s">
        <v>13</v>
      </c>
      <c r="D4762" s="72" t="s">
        <v>14</v>
      </c>
      <c r="E4762" s="72" t="s">
        <v>39</v>
      </c>
      <c r="F4762" s="73">
        <v>-30</v>
      </c>
      <c r="G4762" s="72" t="s">
        <v>16</v>
      </c>
      <c r="H4762" s="72" t="s">
        <v>24</v>
      </c>
      <c r="I4762" s="72" t="s">
        <v>18</v>
      </c>
      <c r="J4762" s="72" t="s">
        <v>19</v>
      </c>
      <c r="K4762" s="72" t="s">
        <v>37</v>
      </c>
      <c r="L4762" s="72" t="s">
        <v>511</v>
      </c>
      <c r="M4762" s="72"/>
    </row>
    <row r="4763" spans="2:13" x14ac:dyDescent="0.25">
      <c r="B4763" s="72" t="s">
        <v>12</v>
      </c>
      <c r="C4763" s="72" t="s">
        <v>13</v>
      </c>
      <c r="D4763" s="72" t="s">
        <v>14</v>
      </c>
      <c r="E4763" s="72" t="s">
        <v>81</v>
      </c>
      <c r="F4763" s="73">
        <v>481665</v>
      </c>
      <c r="G4763" s="72" t="s">
        <v>16</v>
      </c>
      <c r="H4763" s="72" t="s">
        <v>17</v>
      </c>
      <c r="I4763" s="72" t="s">
        <v>18</v>
      </c>
      <c r="J4763" s="72" t="s">
        <v>19</v>
      </c>
      <c r="K4763" s="72" t="s">
        <v>25</v>
      </c>
      <c r="L4763" s="72" t="s">
        <v>69</v>
      </c>
      <c r="M4763" s="72" t="s">
        <v>47</v>
      </c>
    </row>
    <row r="4764" spans="2:13" x14ac:dyDescent="0.25">
      <c r="B4764" s="72" t="s">
        <v>12</v>
      </c>
      <c r="C4764" s="72" t="s">
        <v>13</v>
      </c>
      <c r="D4764" s="72" t="s">
        <v>14</v>
      </c>
      <c r="E4764" s="72" t="s">
        <v>23</v>
      </c>
      <c r="F4764" s="73">
        <v>-17102</v>
      </c>
      <c r="G4764" s="72" t="s">
        <v>16</v>
      </c>
      <c r="H4764" s="72" t="s">
        <v>24</v>
      </c>
      <c r="I4764" s="72" t="s">
        <v>18</v>
      </c>
      <c r="J4764" s="72" t="s">
        <v>19</v>
      </c>
      <c r="K4764" s="72" t="s">
        <v>20</v>
      </c>
      <c r="L4764" s="72" t="s">
        <v>483</v>
      </c>
      <c r="M4764" s="72"/>
    </row>
    <row r="4765" spans="2:13" x14ac:dyDescent="0.25">
      <c r="B4765" s="72" t="s">
        <v>12</v>
      </c>
      <c r="C4765" s="72" t="s">
        <v>13</v>
      </c>
      <c r="D4765" s="72" t="s">
        <v>14</v>
      </c>
      <c r="E4765" s="72" t="s">
        <v>79</v>
      </c>
      <c r="F4765" s="73">
        <v>-19449</v>
      </c>
      <c r="G4765" s="72" t="s">
        <v>16</v>
      </c>
      <c r="H4765" s="72" t="s">
        <v>17</v>
      </c>
      <c r="I4765" s="72" t="s">
        <v>18</v>
      </c>
      <c r="J4765" s="72" t="s">
        <v>19</v>
      </c>
      <c r="K4765" s="72" t="s">
        <v>25</v>
      </c>
      <c r="L4765" s="72" t="s">
        <v>149</v>
      </c>
      <c r="M4765" s="72"/>
    </row>
    <row r="4766" spans="2:13" x14ac:dyDescent="0.25">
      <c r="B4766" s="72" t="s">
        <v>12</v>
      </c>
      <c r="C4766" s="72" t="s">
        <v>13</v>
      </c>
      <c r="D4766" s="72" t="s">
        <v>14</v>
      </c>
      <c r="E4766" s="72" t="s">
        <v>146</v>
      </c>
      <c r="F4766" s="73">
        <v>-1383</v>
      </c>
      <c r="G4766" s="72" t="s">
        <v>16</v>
      </c>
      <c r="H4766" s="72" t="s">
        <v>24</v>
      </c>
      <c r="I4766" s="72" t="s">
        <v>18</v>
      </c>
      <c r="J4766" s="72" t="s">
        <v>19</v>
      </c>
      <c r="K4766" s="72" t="s">
        <v>37</v>
      </c>
      <c r="L4766" s="72" t="s">
        <v>354</v>
      </c>
      <c r="M4766" s="72"/>
    </row>
    <row r="4767" spans="2:13" x14ac:dyDescent="0.25">
      <c r="B4767" s="72" t="s">
        <v>12</v>
      </c>
      <c r="C4767" s="72" t="s">
        <v>13</v>
      </c>
      <c r="D4767" s="72" t="s">
        <v>14</v>
      </c>
      <c r="E4767" s="72" t="s">
        <v>68</v>
      </c>
      <c r="F4767" s="73">
        <v>-58239</v>
      </c>
      <c r="G4767" s="72" t="s">
        <v>16</v>
      </c>
      <c r="H4767" s="72" t="s">
        <v>24</v>
      </c>
      <c r="I4767" s="72" t="s">
        <v>18</v>
      </c>
      <c r="J4767" s="72" t="s">
        <v>19</v>
      </c>
      <c r="K4767" s="72" t="s">
        <v>43</v>
      </c>
      <c r="L4767" s="72" t="s">
        <v>523</v>
      </c>
      <c r="M4767" s="72"/>
    </row>
    <row r="4768" spans="2:13" x14ac:dyDescent="0.25">
      <c r="B4768" s="72" t="s">
        <v>12</v>
      </c>
      <c r="C4768" s="72" t="s">
        <v>13</v>
      </c>
      <c r="D4768" s="72" t="s">
        <v>14</v>
      </c>
      <c r="E4768" s="72" t="s">
        <v>94</v>
      </c>
      <c r="F4768" s="73">
        <v>546</v>
      </c>
      <c r="G4768" s="72" t="s">
        <v>16</v>
      </c>
      <c r="H4768" s="72" t="s">
        <v>24</v>
      </c>
      <c r="I4768" s="72" t="s">
        <v>18</v>
      </c>
      <c r="J4768" s="72" t="s">
        <v>19</v>
      </c>
      <c r="K4768" s="72" t="s">
        <v>117</v>
      </c>
      <c r="L4768" s="72" t="s">
        <v>578</v>
      </c>
      <c r="M4768" s="72"/>
    </row>
    <row r="4769" spans="2:13" x14ac:dyDescent="0.25">
      <c r="B4769" s="72" t="s">
        <v>12</v>
      </c>
      <c r="C4769" s="72" t="s">
        <v>13</v>
      </c>
      <c r="D4769" s="72" t="s">
        <v>14</v>
      </c>
      <c r="E4769" s="72" t="s">
        <v>79</v>
      </c>
      <c r="F4769" s="73">
        <v>-5241</v>
      </c>
      <c r="G4769" s="72" t="s">
        <v>16</v>
      </c>
      <c r="H4769" s="72" t="s">
        <v>24</v>
      </c>
      <c r="I4769" s="72" t="s">
        <v>18</v>
      </c>
      <c r="J4769" s="72" t="s">
        <v>19</v>
      </c>
      <c r="K4769" s="72" t="s">
        <v>25</v>
      </c>
      <c r="L4769" s="72" t="s">
        <v>266</v>
      </c>
      <c r="M4769" s="72"/>
    </row>
    <row r="4770" spans="2:13" x14ac:dyDescent="0.25">
      <c r="B4770" s="72" t="s">
        <v>12</v>
      </c>
      <c r="C4770" s="72" t="s">
        <v>13</v>
      </c>
      <c r="D4770" s="72" t="s">
        <v>14</v>
      </c>
      <c r="E4770" s="72" t="s">
        <v>36</v>
      </c>
      <c r="F4770" s="73">
        <v>396359</v>
      </c>
      <c r="G4770" s="72" t="s">
        <v>16</v>
      </c>
      <c r="H4770" s="72" t="s">
        <v>24</v>
      </c>
      <c r="I4770" s="72" t="s">
        <v>18</v>
      </c>
      <c r="J4770" s="72" t="s">
        <v>19</v>
      </c>
      <c r="K4770" s="72" t="s">
        <v>49</v>
      </c>
      <c r="L4770" s="72" t="s">
        <v>95</v>
      </c>
      <c r="M4770" s="72" t="s">
        <v>29</v>
      </c>
    </row>
    <row r="4771" spans="2:13" x14ac:dyDescent="0.25">
      <c r="B4771" s="72" t="s">
        <v>12</v>
      </c>
      <c r="C4771" s="72" t="s">
        <v>13</v>
      </c>
      <c r="D4771" s="72" t="s">
        <v>14</v>
      </c>
      <c r="E4771" s="72" t="s">
        <v>144</v>
      </c>
      <c r="F4771" s="73">
        <v>59693</v>
      </c>
      <c r="G4771" s="72" t="s">
        <v>16</v>
      </c>
      <c r="H4771" s="72" t="s">
        <v>24</v>
      </c>
      <c r="I4771" s="72" t="s">
        <v>18</v>
      </c>
      <c r="J4771" s="72" t="s">
        <v>19</v>
      </c>
      <c r="K4771" s="72" t="s">
        <v>99</v>
      </c>
      <c r="L4771" s="72" t="s">
        <v>373</v>
      </c>
      <c r="M4771" s="72" t="s">
        <v>62</v>
      </c>
    </row>
    <row r="4772" spans="2:13" x14ac:dyDescent="0.25">
      <c r="B4772" s="72" t="s">
        <v>12</v>
      </c>
      <c r="C4772" s="72" t="s">
        <v>13</v>
      </c>
      <c r="D4772" s="72" t="s">
        <v>14</v>
      </c>
      <c r="E4772" s="72" t="s">
        <v>27</v>
      </c>
      <c r="F4772" s="73">
        <v>120263</v>
      </c>
      <c r="G4772" s="72" t="s">
        <v>16</v>
      </c>
      <c r="H4772" s="72" t="s">
        <v>24</v>
      </c>
      <c r="I4772" s="72" t="s">
        <v>18</v>
      </c>
      <c r="J4772" s="72" t="s">
        <v>19</v>
      </c>
      <c r="K4772" s="72" t="s">
        <v>63</v>
      </c>
      <c r="L4772" s="72" t="s">
        <v>626</v>
      </c>
      <c r="M4772" s="72" t="s">
        <v>57</v>
      </c>
    </row>
    <row r="4773" spans="2:13" x14ac:dyDescent="0.25">
      <c r="B4773" s="72" t="s">
        <v>12</v>
      </c>
      <c r="C4773" s="72" t="s">
        <v>13</v>
      </c>
      <c r="D4773" s="72" t="s">
        <v>14</v>
      </c>
      <c r="E4773" s="72" t="s">
        <v>79</v>
      </c>
      <c r="F4773" s="73">
        <v>-1251</v>
      </c>
      <c r="G4773" s="72" t="s">
        <v>16</v>
      </c>
      <c r="H4773" s="72" t="s">
        <v>24</v>
      </c>
      <c r="I4773" s="72" t="s">
        <v>18</v>
      </c>
      <c r="J4773" s="72" t="s">
        <v>19</v>
      </c>
      <c r="K4773" s="72" t="s">
        <v>25</v>
      </c>
      <c r="L4773" s="72" t="s">
        <v>566</v>
      </c>
      <c r="M4773" s="72"/>
    </row>
    <row r="4774" spans="2:13" x14ac:dyDescent="0.25">
      <c r="B4774" s="72" t="s">
        <v>12</v>
      </c>
      <c r="C4774" s="72" t="s">
        <v>13</v>
      </c>
      <c r="D4774" s="72" t="s">
        <v>14</v>
      </c>
      <c r="E4774" s="72" t="s">
        <v>36</v>
      </c>
      <c r="F4774" s="73">
        <v>949076</v>
      </c>
      <c r="G4774" s="72" t="s">
        <v>16</v>
      </c>
      <c r="H4774" s="72" t="s">
        <v>24</v>
      </c>
      <c r="I4774" s="72" t="s">
        <v>18</v>
      </c>
      <c r="J4774" s="72" t="s">
        <v>19</v>
      </c>
      <c r="K4774" s="72" t="s">
        <v>185</v>
      </c>
      <c r="L4774" s="72" t="s">
        <v>399</v>
      </c>
      <c r="M4774" s="72" t="s">
        <v>29</v>
      </c>
    </row>
    <row r="4775" spans="2:13" x14ac:dyDescent="0.25">
      <c r="B4775" s="72" t="s">
        <v>12</v>
      </c>
      <c r="C4775" s="72" t="s">
        <v>13</v>
      </c>
      <c r="D4775" s="72" t="s">
        <v>14</v>
      </c>
      <c r="E4775" s="72" t="s">
        <v>65</v>
      </c>
      <c r="F4775" s="73">
        <v>43519</v>
      </c>
      <c r="G4775" s="72" t="s">
        <v>16</v>
      </c>
      <c r="H4775" s="72" t="s">
        <v>17</v>
      </c>
      <c r="I4775" s="72" t="s">
        <v>18</v>
      </c>
      <c r="J4775" s="72" t="s">
        <v>19</v>
      </c>
      <c r="K4775" s="72" t="s">
        <v>37</v>
      </c>
      <c r="L4775" s="72" t="s">
        <v>317</v>
      </c>
      <c r="M4775" s="72" t="s">
        <v>133</v>
      </c>
    </row>
    <row r="4776" spans="2:13" x14ac:dyDescent="0.25">
      <c r="B4776" s="72" t="s">
        <v>12</v>
      </c>
      <c r="C4776" s="72" t="s">
        <v>13</v>
      </c>
      <c r="D4776" s="72" t="s">
        <v>14</v>
      </c>
      <c r="E4776" s="72" t="s">
        <v>79</v>
      </c>
      <c r="F4776" s="73">
        <v>-1457</v>
      </c>
      <c r="G4776" s="72" t="s">
        <v>16</v>
      </c>
      <c r="H4776" s="72" t="s">
        <v>24</v>
      </c>
      <c r="I4776" s="72" t="s">
        <v>18</v>
      </c>
      <c r="J4776" s="72" t="s">
        <v>19</v>
      </c>
      <c r="K4776" s="72" t="s">
        <v>99</v>
      </c>
      <c r="L4776" s="72" t="s">
        <v>312</v>
      </c>
      <c r="M4776" s="72"/>
    </row>
    <row r="4777" spans="2:13" x14ac:dyDescent="0.25">
      <c r="B4777" s="72" t="s">
        <v>12</v>
      </c>
      <c r="C4777" s="72" t="s">
        <v>13</v>
      </c>
      <c r="D4777" s="72" t="s">
        <v>14</v>
      </c>
      <c r="E4777" s="72" t="s">
        <v>33</v>
      </c>
      <c r="F4777" s="73">
        <v>120581</v>
      </c>
      <c r="G4777" s="72" t="s">
        <v>16</v>
      </c>
      <c r="H4777" s="72" t="s">
        <v>24</v>
      </c>
      <c r="I4777" s="72" t="s">
        <v>18</v>
      </c>
      <c r="J4777" s="72" t="s">
        <v>19</v>
      </c>
      <c r="K4777" s="72" t="s">
        <v>37</v>
      </c>
      <c r="L4777" s="72" t="s">
        <v>611</v>
      </c>
      <c r="M4777" s="72" t="s">
        <v>35</v>
      </c>
    </row>
    <row r="4778" spans="2:13" x14ac:dyDescent="0.25">
      <c r="B4778" s="72" t="s">
        <v>12</v>
      </c>
      <c r="C4778" s="72" t="s">
        <v>13</v>
      </c>
      <c r="D4778" s="72" t="s">
        <v>14</v>
      </c>
      <c r="E4778" s="72" t="s">
        <v>79</v>
      </c>
      <c r="F4778" s="73">
        <v>-3150</v>
      </c>
      <c r="G4778" s="72" t="s">
        <v>16</v>
      </c>
      <c r="H4778" s="72" t="s">
        <v>24</v>
      </c>
      <c r="I4778" s="72" t="s">
        <v>18</v>
      </c>
      <c r="J4778" s="72" t="s">
        <v>19</v>
      </c>
      <c r="K4778" s="72" t="s">
        <v>25</v>
      </c>
      <c r="L4778" s="72" t="s">
        <v>114</v>
      </c>
      <c r="M4778" s="72"/>
    </row>
    <row r="4779" spans="2:13" x14ac:dyDescent="0.25">
      <c r="B4779" s="72" t="s">
        <v>12</v>
      </c>
      <c r="C4779" s="72" t="s">
        <v>13</v>
      </c>
      <c r="D4779" s="72" t="s">
        <v>14</v>
      </c>
      <c r="E4779" s="72" t="s">
        <v>453</v>
      </c>
      <c r="F4779" s="73">
        <v>200057</v>
      </c>
      <c r="G4779" s="72" t="s">
        <v>16</v>
      </c>
      <c r="H4779" s="72" t="s">
        <v>24</v>
      </c>
      <c r="I4779" s="72" t="s">
        <v>18</v>
      </c>
      <c r="J4779" s="72" t="s">
        <v>19</v>
      </c>
      <c r="K4779" s="72" t="s">
        <v>99</v>
      </c>
      <c r="L4779" s="72" t="s">
        <v>100</v>
      </c>
      <c r="M4779" s="72"/>
    </row>
    <row r="4780" spans="2:13" x14ac:dyDescent="0.25">
      <c r="B4780" s="72" t="s">
        <v>12</v>
      </c>
      <c r="C4780" s="72" t="s">
        <v>13</v>
      </c>
      <c r="D4780" s="72" t="s">
        <v>14</v>
      </c>
      <c r="E4780" s="72" t="s">
        <v>81</v>
      </c>
      <c r="F4780" s="73">
        <v>182576</v>
      </c>
      <c r="G4780" s="72" t="s">
        <v>16</v>
      </c>
      <c r="H4780" s="72" t="s">
        <v>17</v>
      </c>
      <c r="I4780" s="72" t="s">
        <v>18</v>
      </c>
      <c r="J4780" s="72" t="s">
        <v>19</v>
      </c>
      <c r="K4780" s="72" t="s">
        <v>25</v>
      </c>
      <c r="L4780" s="72" t="s">
        <v>296</v>
      </c>
      <c r="M4780" s="72" t="s">
        <v>47</v>
      </c>
    </row>
    <row r="4781" spans="2:13" x14ac:dyDescent="0.25">
      <c r="B4781" s="72" t="s">
        <v>12</v>
      </c>
      <c r="C4781" s="72" t="s">
        <v>13</v>
      </c>
      <c r="D4781" s="72" t="s">
        <v>14</v>
      </c>
      <c r="E4781" s="72" t="s">
        <v>83</v>
      </c>
      <c r="F4781" s="73">
        <v>3910</v>
      </c>
      <c r="G4781" s="72" t="s">
        <v>16</v>
      </c>
      <c r="H4781" s="72" t="s">
        <v>24</v>
      </c>
      <c r="I4781" s="72" t="s">
        <v>18</v>
      </c>
      <c r="J4781" s="72" t="s">
        <v>19</v>
      </c>
      <c r="K4781" s="72" t="s">
        <v>63</v>
      </c>
      <c r="L4781" s="72" t="s">
        <v>639</v>
      </c>
      <c r="M4781" s="72"/>
    </row>
    <row r="4782" spans="2:13" x14ac:dyDescent="0.25">
      <c r="B4782" s="72" t="s">
        <v>12</v>
      </c>
      <c r="C4782" s="72" t="s">
        <v>13</v>
      </c>
      <c r="D4782" s="72" t="s">
        <v>14</v>
      </c>
      <c r="E4782" s="72" t="s">
        <v>81</v>
      </c>
      <c r="F4782" s="73">
        <v>232806</v>
      </c>
      <c r="G4782" s="72" t="s">
        <v>16</v>
      </c>
      <c r="H4782" s="72" t="s">
        <v>24</v>
      </c>
      <c r="I4782" s="72" t="s">
        <v>18</v>
      </c>
      <c r="J4782" s="72" t="s">
        <v>19</v>
      </c>
      <c r="K4782" s="72" t="s">
        <v>25</v>
      </c>
      <c r="L4782" s="72" t="s">
        <v>323</v>
      </c>
      <c r="M4782" s="72" t="s">
        <v>29</v>
      </c>
    </row>
    <row r="4783" spans="2:13" x14ac:dyDescent="0.25">
      <c r="B4783" s="72" t="s">
        <v>12</v>
      </c>
      <c r="C4783" s="72" t="s">
        <v>13</v>
      </c>
      <c r="D4783" s="72" t="s">
        <v>14</v>
      </c>
      <c r="E4783" s="72" t="s">
        <v>79</v>
      </c>
      <c r="F4783" s="73">
        <v>-939</v>
      </c>
      <c r="G4783" s="72" t="s">
        <v>16</v>
      </c>
      <c r="H4783" s="72" t="s">
        <v>24</v>
      </c>
      <c r="I4783" s="72" t="s">
        <v>18</v>
      </c>
      <c r="J4783" s="72" t="s">
        <v>19</v>
      </c>
      <c r="K4783" s="72" t="s">
        <v>117</v>
      </c>
      <c r="L4783" s="72" t="s">
        <v>403</v>
      </c>
      <c r="M4783" s="72"/>
    </row>
    <row r="4784" spans="2:13" x14ac:dyDescent="0.25">
      <c r="B4784" s="72" t="s">
        <v>12</v>
      </c>
      <c r="C4784" s="72" t="s">
        <v>13</v>
      </c>
      <c r="D4784" s="72" t="s">
        <v>14</v>
      </c>
      <c r="E4784" s="72" t="s">
        <v>79</v>
      </c>
      <c r="F4784" s="73">
        <v>-16</v>
      </c>
      <c r="G4784" s="72" t="s">
        <v>16</v>
      </c>
      <c r="H4784" s="72" t="s">
        <v>24</v>
      </c>
      <c r="I4784" s="72" t="s">
        <v>48</v>
      </c>
      <c r="J4784" s="72" t="s">
        <v>19</v>
      </c>
      <c r="K4784" s="72" t="s">
        <v>49</v>
      </c>
      <c r="L4784" s="72" t="s">
        <v>105</v>
      </c>
      <c r="M4784" s="72"/>
    </row>
    <row r="4785" spans="2:13" x14ac:dyDescent="0.25">
      <c r="B4785" s="72" t="s">
        <v>12</v>
      </c>
      <c r="C4785" s="72" t="s">
        <v>13</v>
      </c>
      <c r="D4785" s="72" t="s">
        <v>14</v>
      </c>
      <c r="E4785" s="72" t="s">
        <v>39</v>
      </c>
      <c r="F4785" s="73">
        <v>-15474</v>
      </c>
      <c r="G4785" s="72" t="s">
        <v>16</v>
      </c>
      <c r="H4785" s="72" t="s">
        <v>24</v>
      </c>
      <c r="I4785" s="72" t="s">
        <v>18</v>
      </c>
      <c r="J4785" s="72" t="s">
        <v>19</v>
      </c>
      <c r="K4785" s="72" t="s">
        <v>99</v>
      </c>
      <c r="L4785" s="72" t="s">
        <v>348</v>
      </c>
      <c r="M4785" s="72"/>
    </row>
    <row r="4786" spans="2:13" x14ac:dyDescent="0.25">
      <c r="B4786" s="72" t="s">
        <v>12</v>
      </c>
      <c r="C4786" s="72" t="s">
        <v>13</v>
      </c>
      <c r="D4786" s="72" t="s">
        <v>14</v>
      </c>
      <c r="E4786" s="72" t="s">
        <v>30</v>
      </c>
      <c r="F4786" s="73">
        <v>-750</v>
      </c>
      <c r="G4786" s="72" t="s">
        <v>16</v>
      </c>
      <c r="H4786" s="72" t="s">
        <v>24</v>
      </c>
      <c r="I4786" s="72" t="s">
        <v>18</v>
      </c>
      <c r="J4786" s="72" t="s">
        <v>19</v>
      </c>
      <c r="K4786" s="72" t="s">
        <v>99</v>
      </c>
      <c r="L4786" s="72" t="s">
        <v>263</v>
      </c>
      <c r="M4786" s="72"/>
    </row>
    <row r="4787" spans="2:13" x14ac:dyDescent="0.25">
      <c r="B4787" s="72" t="s">
        <v>12</v>
      </c>
      <c r="C4787" s="72" t="s">
        <v>13</v>
      </c>
      <c r="D4787" s="72" t="s">
        <v>14</v>
      </c>
      <c r="E4787" s="72" t="s">
        <v>51</v>
      </c>
      <c r="F4787" s="73">
        <v>33003</v>
      </c>
      <c r="G4787" s="72" t="s">
        <v>16</v>
      </c>
      <c r="H4787" s="72" t="s">
        <v>24</v>
      </c>
      <c r="I4787" s="72" t="s">
        <v>18</v>
      </c>
      <c r="J4787" s="72" t="s">
        <v>19</v>
      </c>
      <c r="K4787" s="72" t="s">
        <v>25</v>
      </c>
      <c r="L4787" s="72" t="s">
        <v>385</v>
      </c>
      <c r="M4787" s="72"/>
    </row>
    <row r="4788" spans="2:13" x14ac:dyDescent="0.25">
      <c r="B4788" s="72" t="s">
        <v>12</v>
      </c>
      <c r="C4788" s="72" t="s">
        <v>13</v>
      </c>
      <c r="D4788" s="72" t="s">
        <v>14</v>
      </c>
      <c r="E4788" s="72" t="s">
        <v>41</v>
      </c>
      <c r="F4788" s="73">
        <v>-34</v>
      </c>
      <c r="G4788" s="72" t="s">
        <v>16</v>
      </c>
      <c r="H4788" s="72" t="s">
        <v>24</v>
      </c>
      <c r="I4788" s="72" t="s">
        <v>18</v>
      </c>
      <c r="J4788" s="72" t="s">
        <v>19</v>
      </c>
      <c r="K4788" s="72" t="s">
        <v>96</v>
      </c>
      <c r="L4788" s="72" t="s">
        <v>582</v>
      </c>
      <c r="M4788" s="72"/>
    </row>
    <row r="4789" spans="2:13" x14ac:dyDescent="0.25">
      <c r="B4789" s="72" t="s">
        <v>12</v>
      </c>
      <c r="C4789" s="72" t="s">
        <v>13</v>
      </c>
      <c r="D4789" s="72" t="s">
        <v>14</v>
      </c>
      <c r="E4789" s="72" t="s">
        <v>68</v>
      </c>
      <c r="F4789" s="73">
        <v>-2657</v>
      </c>
      <c r="G4789" s="72" t="s">
        <v>16</v>
      </c>
      <c r="H4789" s="72" t="s">
        <v>17</v>
      </c>
      <c r="I4789" s="72" t="s">
        <v>18</v>
      </c>
      <c r="J4789" s="72" t="s">
        <v>19</v>
      </c>
      <c r="K4789" s="72" t="s">
        <v>25</v>
      </c>
      <c r="L4789" s="72" t="s">
        <v>138</v>
      </c>
      <c r="M4789" s="72"/>
    </row>
    <row r="4790" spans="2:13" x14ac:dyDescent="0.25">
      <c r="B4790" s="72" t="s">
        <v>12</v>
      </c>
      <c r="C4790" s="72" t="s">
        <v>13</v>
      </c>
      <c r="D4790" s="72" t="s">
        <v>14</v>
      </c>
      <c r="E4790" s="72" t="s">
        <v>300</v>
      </c>
      <c r="F4790" s="73">
        <v>128</v>
      </c>
      <c r="G4790" s="72" t="s">
        <v>16</v>
      </c>
      <c r="H4790" s="72" t="s">
        <v>24</v>
      </c>
      <c r="I4790" s="72" t="s">
        <v>18</v>
      </c>
      <c r="J4790" s="72" t="s">
        <v>19</v>
      </c>
      <c r="K4790" s="72" t="s">
        <v>37</v>
      </c>
      <c r="L4790" s="72" t="s">
        <v>213</v>
      </c>
      <c r="M4790" s="72" t="s">
        <v>302</v>
      </c>
    </row>
    <row r="4791" spans="2:13" x14ac:dyDescent="0.25">
      <c r="B4791" s="72" t="s">
        <v>12</v>
      </c>
      <c r="C4791" s="72" t="s">
        <v>13</v>
      </c>
      <c r="D4791" s="72" t="s">
        <v>14</v>
      </c>
      <c r="E4791" s="72" t="s">
        <v>228</v>
      </c>
      <c r="F4791" s="73">
        <v>511322</v>
      </c>
      <c r="G4791" s="72" t="s">
        <v>16</v>
      </c>
      <c r="H4791" s="72" t="s">
        <v>17</v>
      </c>
      <c r="I4791" s="72" t="s">
        <v>18</v>
      </c>
      <c r="J4791" s="72" t="s">
        <v>19</v>
      </c>
      <c r="K4791" s="72" t="s">
        <v>25</v>
      </c>
      <c r="L4791" s="72" t="s">
        <v>486</v>
      </c>
      <c r="M4791" s="72" t="s">
        <v>67</v>
      </c>
    </row>
    <row r="4792" spans="2:13" x14ac:dyDescent="0.25">
      <c r="B4792" s="72" t="s">
        <v>12</v>
      </c>
      <c r="C4792" s="72" t="s">
        <v>13</v>
      </c>
      <c r="D4792" s="72" t="s">
        <v>14</v>
      </c>
      <c r="E4792" s="72" t="s">
        <v>353</v>
      </c>
      <c r="F4792" s="73">
        <v>87642</v>
      </c>
      <c r="G4792" s="72" t="s">
        <v>16</v>
      </c>
      <c r="H4792" s="72" t="s">
        <v>17</v>
      </c>
      <c r="I4792" s="72" t="s">
        <v>18</v>
      </c>
      <c r="J4792" s="72" t="s">
        <v>19</v>
      </c>
      <c r="K4792" s="72" t="s">
        <v>20</v>
      </c>
      <c r="L4792" s="72" t="s">
        <v>199</v>
      </c>
      <c r="M4792" s="72" t="s">
        <v>133</v>
      </c>
    </row>
    <row r="4793" spans="2:13" x14ac:dyDescent="0.25">
      <c r="B4793" s="72" t="s">
        <v>12</v>
      </c>
      <c r="C4793" s="72" t="s">
        <v>13</v>
      </c>
      <c r="D4793" s="72" t="s">
        <v>14</v>
      </c>
      <c r="E4793" s="72" t="s">
        <v>36</v>
      </c>
      <c r="F4793" s="73">
        <v>122932</v>
      </c>
      <c r="G4793" s="72" t="s">
        <v>16</v>
      </c>
      <c r="H4793" s="72" t="s">
        <v>24</v>
      </c>
      <c r="I4793" s="72" t="s">
        <v>18</v>
      </c>
      <c r="J4793" s="72" t="s">
        <v>19</v>
      </c>
      <c r="K4793" s="72" t="s">
        <v>25</v>
      </c>
      <c r="L4793" s="72" t="s">
        <v>432</v>
      </c>
      <c r="M4793" s="72" t="s">
        <v>29</v>
      </c>
    </row>
    <row r="4794" spans="2:13" x14ac:dyDescent="0.25">
      <c r="B4794" s="72" t="s">
        <v>12</v>
      </c>
      <c r="C4794" s="72" t="s">
        <v>13</v>
      </c>
      <c r="D4794" s="72" t="s">
        <v>14</v>
      </c>
      <c r="E4794" s="72" t="s">
        <v>41</v>
      </c>
      <c r="F4794" s="73">
        <v>-6</v>
      </c>
      <c r="G4794" s="72" t="s">
        <v>16</v>
      </c>
      <c r="H4794" s="72" t="s">
        <v>24</v>
      </c>
      <c r="I4794" s="72" t="s">
        <v>18</v>
      </c>
      <c r="J4794" s="72" t="s">
        <v>19</v>
      </c>
      <c r="K4794" s="72" t="s">
        <v>25</v>
      </c>
      <c r="L4794" s="72" t="s">
        <v>192</v>
      </c>
      <c r="M4794" s="72"/>
    </row>
    <row r="4795" spans="2:13" x14ac:dyDescent="0.25">
      <c r="B4795" s="72" t="s">
        <v>12</v>
      </c>
      <c r="C4795" s="72" t="s">
        <v>13</v>
      </c>
      <c r="D4795" s="72" t="s">
        <v>14</v>
      </c>
      <c r="E4795" s="72" t="s">
        <v>134</v>
      </c>
      <c r="F4795" s="73">
        <v>100151</v>
      </c>
      <c r="G4795" s="72" t="s">
        <v>16</v>
      </c>
      <c r="H4795" s="72" t="s">
        <v>24</v>
      </c>
      <c r="I4795" s="72" t="s">
        <v>18</v>
      </c>
      <c r="J4795" s="72" t="s">
        <v>19</v>
      </c>
      <c r="K4795" s="72" t="s">
        <v>25</v>
      </c>
      <c r="L4795" s="72" t="s">
        <v>244</v>
      </c>
      <c r="M4795" s="72"/>
    </row>
    <row r="4796" spans="2:13" x14ac:dyDescent="0.25">
      <c r="B4796" s="72" t="s">
        <v>12</v>
      </c>
      <c r="C4796" s="72" t="s">
        <v>13</v>
      </c>
      <c r="D4796" s="72" t="s">
        <v>14</v>
      </c>
      <c r="E4796" s="72" t="s">
        <v>146</v>
      </c>
      <c r="F4796" s="73">
        <v>-1653</v>
      </c>
      <c r="G4796" s="72" t="s">
        <v>16</v>
      </c>
      <c r="H4796" s="72" t="s">
        <v>24</v>
      </c>
      <c r="I4796" s="72" t="s">
        <v>18</v>
      </c>
      <c r="J4796" s="72" t="s">
        <v>19</v>
      </c>
      <c r="K4796" s="72" t="s">
        <v>75</v>
      </c>
      <c r="L4796" s="72" t="s">
        <v>76</v>
      </c>
      <c r="M4796" s="72"/>
    </row>
    <row r="4797" spans="2:13" x14ac:dyDescent="0.25">
      <c r="B4797" s="72" t="s">
        <v>12</v>
      </c>
      <c r="C4797" s="72" t="s">
        <v>13</v>
      </c>
      <c r="D4797" s="72" t="s">
        <v>14</v>
      </c>
      <c r="E4797" s="72" t="s">
        <v>70</v>
      </c>
      <c r="F4797" s="73">
        <v>34427</v>
      </c>
      <c r="G4797" s="72" t="s">
        <v>16</v>
      </c>
      <c r="H4797" s="72" t="s">
        <v>17</v>
      </c>
      <c r="I4797" s="72" t="s">
        <v>48</v>
      </c>
      <c r="J4797" s="72" t="s">
        <v>19</v>
      </c>
      <c r="K4797" s="72" t="s">
        <v>49</v>
      </c>
      <c r="L4797" s="72" t="s">
        <v>248</v>
      </c>
      <c r="M4797" s="72" t="s">
        <v>259</v>
      </c>
    </row>
    <row r="4798" spans="2:13" x14ac:dyDescent="0.25">
      <c r="B4798" s="72" t="s">
        <v>12</v>
      </c>
      <c r="C4798" s="72" t="s">
        <v>13</v>
      </c>
      <c r="D4798" s="72" t="s">
        <v>14</v>
      </c>
      <c r="E4798" s="72" t="s">
        <v>68</v>
      </c>
      <c r="F4798" s="73">
        <v>-1328</v>
      </c>
      <c r="G4798" s="72" t="s">
        <v>16</v>
      </c>
      <c r="H4798" s="72" t="s">
        <v>17</v>
      </c>
      <c r="I4798" s="72" t="s">
        <v>18</v>
      </c>
      <c r="J4798" s="72" t="s">
        <v>19</v>
      </c>
      <c r="K4798" s="72" t="s">
        <v>25</v>
      </c>
      <c r="L4798" s="72" t="s">
        <v>701</v>
      </c>
      <c r="M4798" s="72"/>
    </row>
    <row r="4799" spans="2:13" x14ac:dyDescent="0.25">
      <c r="B4799" s="72" t="s">
        <v>12</v>
      </c>
      <c r="C4799" s="72" t="s">
        <v>13</v>
      </c>
      <c r="D4799" s="72" t="s">
        <v>14</v>
      </c>
      <c r="E4799" s="72" t="s">
        <v>45</v>
      </c>
      <c r="F4799" s="73">
        <v>1</v>
      </c>
      <c r="G4799" s="72" t="s">
        <v>16</v>
      </c>
      <c r="H4799" s="72" t="s">
        <v>24</v>
      </c>
      <c r="I4799" s="72" t="s">
        <v>18</v>
      </c>
      <c r="J4799" s="72" t="s">
        <v>19</v>
      </c>
      <c r="K4799" s="72" t="s">
        <v>117</v>
      </c>
      <c r="L4799" s="72" t="s">
        <v>332</v>
      </c>
      <c r="M4799" s="72" t="s">
        <v>302</v>
      </c>
    </row>
    <row r="4800" spans="2:13" x14ac:dyDescent="0.25">
      <c r="B4800" s="72" t="s">
        <v>12</v>
      </c>
      <c r="C4800" s="72" t="s">
        <v>13</v>
      </c>
      <c r="D4800" s="72" t="s">
        <v>14</v>
      </c>
      <c r="E4800" s="72" t="s">
        <v>123</v>
      </c>
      <c r="F4800" s="73">
        <v>-961</v>
      </c>
      <c r="G4800" s="72" t="s">
        <v>16</v>
      </c>
      <c r="H4800" s="72" t="s">
        <v>17</v>
      </c>
      <c r="I4800" s="72" t="s">
        <v>18</v>
      </c>
      <c r="J4800" s="72" t="s">
        <v>19</v>
      </c>
      <c r="K4800" s="72" t="s">
        <v>117</v>
      </c>
      <c r="L4800" s="72" t="s">
        <v>77</v>
      </c>
      <c r="M4800" s="72"/>
    </row>
    <row r="4801" spans="2:13" x14ac:dyDescent="0.25">
      <c r="B4801" s="72" t="s">
        <v>12</v>
      </c>
      <c r="C4801" s="72" t="s">
        <v>13</v>
      </c>
      <c r="D4801" s="72" t="s">
        <v>14</v>
      </c>
      <c r="E4801" s="72" t="s">
        <v>55</v>
      </c>
      <c r="F4801" s="73">
        <v>540742</v>
      </c>
      <c r="G4801" s="72" t="s">
        <v>16</v>
      </c>
      <c r="H4801" s="72" t="s">
        <v>17</v>
      </c>
      <c r="I4801" s="72" t="s">
        <v>18</v>
      </c>
      <c r="J4801" s="72" t="s">
        <v>19</v>
      </c>
      <c r="K4801" s="72" t="s">
        <v>25</v>
      </c>
      <c r="L4801" s="72" t="s">
        <v>115</v>
      </c>
      <c r="M4801" s="72" t="s">
        <v>57</v>
      </c>
    </row>
    <row r="4802" spans="2:13" x14ac:dyDescent="0.25">
      <c r="B4802" s="72" t="s">
        <v>12</v>
      </c>
      <c r="C4802" s="72" t="s">
        <v>13</v>
      </c>
      <c r="D4802" s="72" t="s">
        <v>14</v>
      </c>
      <c r="E4802" s="72" t="s">
        <v>33</v>
      </c>
      <c r="F4802" s="73">
        <v>1264432</v>
      </c>
      <c r="G4802" s="72" t="s">
        <v>16</v>
      </c>
      <c r="H4802" s="72" t="s">
        <v>24</v>
      </c>
      <c r="I4802" s="72" t="s">
        <v>18</v>
      </c>
      <c r="J4802" s="72" t="s">
        <v>19</v>
      </c>
      <c r="K4802" s="72" t="s">
        <v>96</v>
      </c>
      <c r="L4802" s="72" t="s">
        <v>403</v>
      </c>
      <c r="M4802" s="72" t="s">
        <v>47</v>
      </c>
    </row>
    <row r="4803" spans="2:13" x14ac:dyDescent="0.25">
      <c r="B4803" s="72" t="s">
        <v>12</v>
      </c>
      <c r="C4803" s="72" t="s">
        <v>13</v>
      </c>
      <c r="D4803" s="72" t="s">
        <v>14</v>
      </c>
      <c r="E4803" s="72" t="s">
        <v>85</v>
      </c>
      <c r="F4803" s="73">
        <v>505809</v>
      </c>
      <c r="G4803" s="72" t="s">
        <v>16</v>
      </c>
      <c r="H4803" s="72" t="s">
        <v>17</v>
      </c>
      <c r="I4803" s="72" t="s">
        <v>18</v>
      </c>
      <c r="J4803" s="72" t="s">
        <v>19</v>
      </c>
      <c r="K4803" s="72" t="s">
        <v>25</v>
      </c>
      <c r="L4803" s="72" t="s">
        <v>289</v>
      </c>
      <c r="M4803" s="72"/>
    </row>
    <row r="4804" spans="2:13" x14ac:dyDescent="0.25">
      <c r="B4804" s="72" t="s">
        <v>12</v>
      </c>
      <c r="C4804" s="72" t="s">
        <v>13</v>
      </c>
      <c r="D4804" s="72" t="s">
        <v>14</v>
      </c>
      <c r="E4804" s="72" t="s">
        <v>94</v>
      </c>
      <c r="F4804" s="73">
        <v>62724</v>
      </c>
      <c r="G4804" s="72" t="s">
        <v>16</v>
      </c>
      <c r="H4804" s="72" t="s">
        <v>24</v>
      </c>
      <c r="I4804" s="72" t="s">
        <v>18</v>
      </c>
      <c r="J4804" s="72" t="s">
        <v>19</v>
      </c>
      <c r="K4804" s="72" t="s">
        <v>25</v>
      </c>
      <c r="L4804" s="72" t="s">
        <v>26</v>
      </c>
      <c r="M4804" s="72"/>
    </row>
    <row r="4805" spans="2:13" x14ac:dyDescent="0.25">
      <c r="B4805" s="72" t="s">
        <v>12</v>
      </c>
      <c r="C4805" s="72" t="s">
        <v>13</v>
      </c>
      <c r="D4805" s="72" t="s">
        <v>14</v>
      </c>
      <c r="E4805" s="72" t="s">
        <v>68</v>
      </c>
      <c r="F4805" s="73">
        <v>-1186107</v>
      </c>
      <c r="G4805" s="72" t="s">
        <v>16</v>
      </c>
      <c r="H4805" s="72" t="s">
        <v>17</v>
      </c>
      <c r="I4805" s="72" t="s">
        <v>18</v>
      </c>
      <c r="J4805" s="72" t="s">
        <v>19</v>
      </c>
      <c r="K4805" s="72" t="s">
        <v>25</v>
      </c>
      <c r="L4805" s="72" t="s">
        <v>180</v>
      </c>
      <c r="M4805" s="72"/>
    </row>
    <row r="4806" spans="2:13" x14ac:dyDescent="0.25">
      <c r="B4806" s="72" t="s">
        <v>12</v>
      </c>
      <c r="C4806" s="72" t="s">
        <v>13</v>
      </c>
      <c r="D4806" s="72" t="s">
        <v>14</v>
      </c>
      <c r="E4806" s="72" t="s">
        <v>79</v>
      </c>
      <c r="F4806" s="73">
        <v>-850</v>
      </c>
      <c r="G4806" s="72" t="s">
        <v>16</v>
      </c>
      <c r="H4806" s="72" t="s">
        <v>24</v>
      </c>
      <c r="I4806" s="72" t="s">
        <v>18</v>
      </c>
      <c r="J4806" s="72" t="s">
        <v>19</v>
      </c>
      <c r="K4806" s="72" t="s">
        <v>157</v>
      </c>
      <c r="L4806" s="72" t="s">
        <v>598</v>
      </c>
      <c r="M4806" s="72"/>
    </row>
    <row r="4807" spans="2:13" x14ac:dyDescent="0.25">
      <c r="B4807" s="72" t="s">
        <v>12</v>
      </c>
      <c r="C4807" s="72" t="s">
        <v>13</v>
      </c>
      <c r="D4807" s="72" t="s">
        <v>14</v>
      </c>
      <c r="E4807" s="72" t="s">
        <v>51</v>
      </c>
      <c r="F4807" s="73">
        <v>3507</v>
      </c>
      <c r="G4807" s="72" t="s">
        <v>16</v>
      </c>
      <c r="H4807" s="72" t="s">
        <v>24</v>
      </c>
      <c r="I4807" s="72" t="s">
        <v>18</v>
      </c>
      <c r="J4807" s="72" t="s">
        <v>19</v>
      </c>
      <c r="K4807" s="72" t="s">
        <v>358</v>
      </c>
      <c r="L4807" s="72" t="s">
        <v>359</v>
      </c>
      <c r="M4807" s="72"/>
    </row>
    <row r="4808" spans="2:13" x14ac:dyDescent="0.25">
      <c r="B4808" s="72" t="s">
        <v>12</v>
      </c>
      <c r="C4808" s="72" t="s">
        <v>13</v>
      </c>
      <c r="D4808" s="72" t="s">
        <v>14</v>
      </c>
      <c r="E4808" s="72" t="s">
        <v>36</v>
      </c>
      <c r="F4808" s="73">
        <v>1995500</v>
      </c>
      <c r="G4808" s="72" t="s">
        <v>16</v>
      </c>
      <c r="H4808" s="72" t="s">
        <v>24</v>
      </c>
      <c r="I4808" s="72" t="s">
        <v>18</v>
      </c>
      <c r="J4808" s="72" t="s">
        <v>19</v>
      </c>
      <c r="K4808" s="72" t="s">
        <v>25</v>
      </c>
      <c r="L4808" s="72" t="s">
        <v>69</v>
      </c>
      <c r="M4808" s="72" t="s">
        <v>29</v>
      </c>
    </row>
    <row r="4809" spans="2:13" x14ac:dyDescent="0.25">
      <c r="B4809" s="72" t="s">
        <v>12</v>
      </c>
      <c r="C4809" s="72" t="s">
        <v>13</v>
      </c>
      <c r="D4809" s="72" t="s">
        <v>14</v>
      </c>
      <c r="E4809" s="72" t="s">
        <v>55</v>
      </c>
      <c r="F4809" s="73">
        <v>87576</v>
      </c>
      <c r="G4809" s="72" t="s">
        <v>16</v>
      </c>
      <c r="H4809" s="72" t="s">
        <v>17</v>
      </c>
      <c r="I4809" s="72" t="s">
        <v>18</v>
      </c>
      <c r="J4809" s="72" t="s">
        <v>19</v>
      </c>
      <c r="K4809" s="72" t="s">
        <v>25</v>
      </c>
      <c r="L4809" s="72" t="s">
        <v>432</v>
      </c>
      <c r="M4809" s="72" t="s">
        <v>57</v>
      </c>
    </row>
    <row r="4810" spans="2:13" x14ac:dyDescent="0.25">
      <c r="B4810" s="72" t="s">
        <v>12</v>
      </c>
      <c r="C4810" s="72" t="s">
        <v>13</v>
      </c>
      <c r="D4810" s="72" t="s">
        <v>14</v>
      </c>
      <c r="E4810" s="72" t="s">
        <v>51</v>
      </c>
      <c r="F4810" s="73">
        <v>6025</v>
      </c>
      <c r="G4810" s="72" t="s">
        <v>16</v>
      </c>
      <c r="H4810" s="72" t="s">
        <v>17</v>
      </c>
      <c r="I4810" s="72" t="s">
        <v>48</v>
      </c>
      <c r="J4810" s="72" t="s">
        <v>19</v>
      </c>
      <c r="K4810" s="72" t="s">
        <v>49</v>
      </c>
      <c r="L4810" s="72" t="s">
        <v>166</v>
      </c>
      <c r="M4810" s="72"/>
    </row>
    <row r="4811" spans="2:13" x14ac:dyDescent="0.25">
      <c r="B4811" s="72" t="s">
        <v>12</v>
      </c>
      <c r="C4811" s="72" t="s">
        <v>13</v>
      </c>
      <c r="D4811" s="72" t="s">
        <v>14</v>
      </c>
      <c r="E4811" s="72" t="s">
        <v>55</v>
      </c>
      <c r="F4811" s="73">
        <v>400322</v>
      </c>
      <c r="G4811" s="72" t="s">
        <v>16</v>
      </c>
      <c r="H4811" s="72" t="s">
        <v>24</v>
      </c>
      <c r="I4811" s="72" t="s">
        <v>18</v>
      </c>
      <c r="J4811" s="72" t="s">
        <v>19</v>
      </c>
      <c r="K4811" s="72" t="s">
        <v>20</v>
      </c>
      <c r="L4811" s="72" t="s">
        <v>226</v>
      </c>
      <c r="M4811" s="72" t="s">
        <v>29</v>
      </c>
    </row>
    <row r="4812" spans="2:13" x14ac:dyDescent="0.25">
      <c r="B4812" s="72" t="s">
        <v>12</v>
      </c>
      <c r="C4812" s="72" t="s">
        <v>13</v>
      </c>
      <c r="D4812" s="72" t="s">
        <v>14</v>
      </c>
      <c r="E4812" s="72" t="s">
        <v>228</v>
      </c>
      <c r="F4812" s="73">
        <v>655906</v>
      </c>
      <c r="G4812" s="72" t="s">
        <v>16</v>
      </c>
      <c r="H4812" s="72" t="s">
        <v>24</v>
      </c>
      <c r="I4812" s="72" t="s">
        <v>18</v>
      </c>
      <c r="J4812" s="72" t="s">
        <v>19</v>
      </c>
      <c r="K4812" s="72" t="s">
        <v>37</v>
      </c>
      <c r="L4812" s="72" t="s">
        <v>151</v>
      </c>
      <c r="M4812" s="72" t="s">
        <v>184</v>
      </c>
    </row>
    <row r="4813" spans="2:13" x14ac:dyDescent="0.25">
      <c r="B4813" s="72" t="s">
        <v>12</v>
      </c>
      <c r="C4813" s="72" t="s">
        <v>13</v>
      </c>
      <c r="D4813" s="72" t="s">
        <v>14</v>
      </c>
      <c r="E4813" s="72" t="s">
        <v>33</v>
      </c>
      <c r="F4813" s="73">
        <v>29164</v>
      </c>
      <c r="G4813" s="72" t="s">
        <v>16</v>
      </c>
      <c r="H4813" s="72" t="s">
        <v>24</v>
      </c>
      <c r="I4813" s="72" t="s">
        <v>18</v>
      </c>
      <c r="J4813" s="72" t="s">
        <v>19</v>
      </c>
      <c r="K4813" s="72" t="s">
        <v>25</v>
      </c>
      <c r="L4813" s="72" t="s">
        <v>592</v>
      </c>
      <c r="M4813" s="72" t="s">
        <v>29</v>
      </c>
    </row>
    <row r="4814" spans="2:13" x14ac:dyDescent="0.25">
      <c r="B4814" s="72" t="s">
        <v>12</v>
      </c>
      <c r="C4814" s="72" t="s">
        <v>13</v>
      </c>
      <c r="D4814" s="72" t="s">
        <v>14</v>
      </c>
      <c r="E4814" s="72" t="s">
        <v>41</v>
      </c>
      <c r="F4814" s="73">
        <v>-2526</v>
      </c>
      <c r="G4814" s="72" t="s">
        <v>16</v>
      </c>
      <c r="H4814" s="72" t="s">
        <v>17</v>
      </c>
      <c r="I4814" s="72" t="s">
        <v>18</v>
      </c>
      <c r="J4814" s="72" t="s">
        <v>19</v>
      </c>
      <c r="K4814" s="72" t="s">
        <v>25</v>
      </c>
      <c r="L4814" s="72" t="s">
        <v>273</v>
      </c>
      <c r="M4814" s="72"/>
    </row>
    <row r="4815" spans="2:13" x14ac:dyDescent="0.25">
      <c r="B4815" s="72" t="s">
        <v>12</v>
      </c>
      <c r="C4815" s="72" t="s">
        <v>13</v>
      </c>
      <c r="D4815" s="72" t="s">
        <v>14</v>
      </c>
      <c r="E4815" s="72" t="s">
        <v>144</v>
      </c>
      <c r="F4815" s="73">
        <v>4191347</v>
      </c>
      <c r="G4815" s="72" t="s">
        <v>16</v>
      </c>
      <c r="H4815" s="72" t="s">
        <v>17</v>
      </c>
      <c r="I4815" s="72" t="s">
        <v>18</v>
      </c>
      <c r="J4815" s="72" t="s">
        <v>19</v>
      </c>
      <c r="K4815" s="72" t="s">
        <v>20</v>
      </c>
      <c r="L4815" s="72" t="s">
        <v>226</v>
      </c>
      <c r="M4815" s="72" t="s">
        <v>184</v>
      </c>
    </row>
    <row r="4816" spans="2:13" x14ac:dyDescent="0.25">
      <c r="B4816" s="72" t="s">
        <v>12</v>
      </c>
      <c r="C4816" s="72" t="s">
        <v>13</v>
      </c>
      <c r="D4816" s="72" t="s">
        <v>14</v>
      </c>
      <c r="E4816" s="72" t="s">
        <v>27</v>
      </c>
      <c r="F4816" s="73">
        <v>5670</v>
      </c>
      <c r="G4816" s="72" t="s">
        <v>16</v>
      </c>
      <c r="H4816" s="72" t="s">
        <v>24</v>
      </c>
      <c r="I4816" s="72" t="s">
        <v>18</v>
      </c>
      <c r="J4816" s="72" t="s">
        <v>19</v>
      </c>
      <c r="K4816" s="72" t="s">
        <v>37</v>
      </c>
      <c r="L4816" s="72" t="s">
        <v>106</v>
      </c>
      <c r="M4816" s="72" t="s">
        <v>112</v>
      </c>
    </row>
    <row r="4817" spans="2:13" x14ac:dyDescent="0.25">
      <c r="B4817" s="72" t="s">
        <v>12</v>
      </c>
      <c r="C4817" s="72" t="s">
        <v>13</v>
      </c>
      <c r="D4817" s="72" t="s">
        <v>14</v>
      </c>
      <c r="E4817" s="72" t="s">
        <v>30</v>
      </c>
      <c r="F4817" s="73">
        <v>-11364</v>
      </c>
      <c r="G4817" s="72" t="s">
        <v>16</v>
      </c>
      <c r="H4817" s="72" t="s">
        <v>17</v>
      </c>
      <c r="I4817" s="72" t="s">
        <v>18</v>
      </c>
      <c r="J4817" s="72" t="s">
        <v>19</v>
      </c>
      <c r="K4817" s="72" t="s">
        <v>20</v>
      </c>
      <c r="L4817" s="72" t="s">
        <v>181</v>
      </c>
      <c r="M4817" s="72"/>
    </row>
    <row r="4818" spans="2:13" x14ac:dyDescent="0.25">
      <c r="B4818" s="72" t="s">
        <v>12</v>
      </c>
      <c r="C4818" s="72" t="s">
        <v>13</v>
      </c>
      <c r="D4818" s="72" t="s">
        <v>14</v>
      </c>
      <c r="E4818" s="72" t="s">
        <v>68</v>
      </c>
      <c r="F4818" s="73">
        <v>-107000</v>
      </c>
      <c r="G4818" s="72" t="s">
        <v>16</v>
      </c>
      <c r="H4818" s="72" t="s">
        <v>24</v>
      </c>
      <c r="I4818" s="72" t="s">
        <v>18</v>
      </c>
      <c r="J4818" s="72" t="s">
        <v>19</v>
      </c>
      <c r="K4818" s="72" t="s">
        <v>63</v>
      </c>
      <c r="L4818" s="72" t="s">
        <v>439</v>
      </c>
      <c r="M4818" s="72"/>
    </row>
    <row r="4819" spans="2:13" x14ac:dyDescent="0.25">
      <c r="B4819" s="72" t="s">
        <v>12</v>
      </c>
      <c r="C4819" s="72" t="s">
        <v>13</v>
      </c>
      <c r="D4819" s="72" t="s">
        <v>14</v>
      </c>
      <c r="E4819" s="72" t="s">
        <v>123</v>
      </c>
      <c r="F4819" s="73">
        <v>-259</v>
      </c>
      <c r="G4819" s="72" t="s">
        <v>16</v>
      </c>
      <c r="H4819" s="72" t="s">
        <v>24</v>
      </c>
      <c r="I4819" s="72" t="s">
        <v>48</v>
      </c>
      <c r="J4819" s="72" t="s">
        <v>19</v>
      </c>
      <c r="K4819" s="72" t="s">
        <v>43</v>
      </c>
      <c r="L4819" s="72" t="s">
        <v>322</v>
      </c>
      <c r="M4819" s="72"/>
    </row>
    <row r="4820" spans="2:13" x14ac:dyDescent="0.25">
      <c r="B4820" s="72" t="s">
        <v>12</v>
      </c>
      <c r="C4820" s="72" t="s">
        <v>13</v>
      </c>
      <c r="D4820" s="72" t="s">
        <v>14</v>
      </c>
      <c r="E4820" s="72" t="s">
        <v>81</v>
      </c>
      <c r="F4820" s="73">
        <v>818</v>
      </c>
      <c r="G4820" s="72" t="s">
        <v>16</v>
      </c>
      <c r="H4820" s="72" t="s">
        <v>24</v>
      </c>
      <c r="I4820" s="72" t="s">
        <v>18</v>
      </c>
      <c r="J4820" s="72" t="s">
        <v>19</v>
      </c>
      <c r="K4820" s="72" t="s">
        <v>205</v>
      </c>
      <c r="L4820" s="72" t="s">
        <v>404</v>
      </c>
      <c r="M4820" s="72" t="s">
        <v>112</v>
      </c>
    </row>
    <row r="4821" spans="2:13" x14ac:dyDescent="0.25">
      <c r="B4821" s="72" t="s">
        <v>12</v>
      </c>
      <c r="C4821" s="72" t="s">
        <v>13</v>
      </c>
      <c r="D4821" s="72" t="s">
        <v>14</v>
      </c>
      <c r="E4821" s="72" t="s">
        <v>41</v>
      </c>
      <c r="F4821" s="73">
        <v>-2237</v>
      </c>
      <c r="G4821" s="72" t="s">
        <v>16</v>
      </c>
      <c r="H4821" s="72" t="s">
        <v>24</v>
      </c>
      <c r="I4821" s="72" t="s">
        <v>18</v>
      </c>
      <c r="J4821" s="72" t="s">
        <v>19</v>
      </c>
      <c r="K4821" s="72" t="s">
        <v>43</v>
      </c>
      <c r="L4821" s="72" t="s">
        <v>322</v>
      </c>
      <c r="M4821" s="72"/>
    </row>
    <row r="4822" spans="2:13" x14ac:dyDescent="0.25">
      <c r="B4822" s="72" t="s">
        <v>12</v>
      </c>
      <c r="C4822" s="72" t="s">
        <v>13</v>
      </c>
      <c r="D4822" s="72" t="s">
        <v>14</v>
      </c>
      <c r="E4822" s="72" t="s">
        <v>55</v>
      </c>
      <c r="F4822" s="73">
        <v>828980</v>
      </c>
      <c r="G4822" s="72" t="s">
        <v>16</v>
      </c>
      <c r="H4822" s="72" t="s">
        <v>24</v>
      </c>
      <c r="I4822" s="72" t="s">
        <v>18</v>
      </c>
      <c r="J4822" s="72" t="s">
        <v>19</v>
      </c>
      <c r="K4822" s="72" t="s">
        <v>37</v>
      </c>
      <c r="L4822" s="72" t="s">
        <v>384</v>
      </c>
      <c r="M4822" s="72" t="s">
        <v>57</v>
      </c>
    </row>
    <row r="4823" spans="2:13" x14ac:dyDescent="0.25">
      <c r="B4823" s="72" t="s">
        <v>12</v>
      </c>
      <c r="C4823" s="72" t="s">
        <v>13</v>
      </c>
      <c r="D4823" s="72" t="s">
        <v>14</v>
      </c>
      <c r="E4823" s="72" t="s">
        <v>83</v>
      </c>
      <c r="F4823" s="73">
        <v>108485</v>
      </c>
      <c r="G4823" s="72" t="s">
        <v>16</v>
      </c>
      <c r="H4823" s="72" t="s">
        <v>24</v>
      </c>
      <c r="I4823" s="72" t="s">
        <v>18</v>
      </c>
      <c r="J4823" s="72" t="s">
        <v>19</v>
      </c>
      <c r="K4823" s="72" t="s">
        <v>25</v>
      </c>
      <c r="L4823" s="72" t="s">
        <v>174</v>
      </c>
      <c r="M4823" s="72"/>
    </row>
    <row r="4824" spans="2:13" x14ac:dyDescent="0.25">
      <c r="B4824" s="72" t="s">
        <v>12</v>
      </c>
      <c r="C4824" s="72" t="s">
        <v>13</v>
      </c>
      <c r="D4824" s="72" t="s">
        <v>14</v>
      </c>
      <c r="E4824" s="72" t="s">
        <v>79</v>
      </c>
      <c r="F4824" s="73">
        <v>-202</v>
      </c>
      <c r="G4824" s="72" t="s">
        <v>16</v>
      </c>
      <c r="H4824" s="72" t="s">
        <v>17</v>
      </c>
      <c r="I4824" s="72" t="s">
        <v>18</v>
      </c>
      <c r="J4824" s="72" t="s">
        <v>19</v>
      </c>
      <c r="K4824" s="72" t="s">
        <v>25</v>
      </c>
      <c r="L4824" s="72" t="s">
        <v>423</v>
      </c>
      <c r="M4824" s="72"/>
    </row>
    <row r="4825" spans="2:13" x14ac:dyDescent="0.25">
      <c r="B4825" s="72" t="s">
        <v>12</v>
      </c>
      <c r="C4825" s="72" t="s">
        <v>13</v>
      </c>
      <c r="D4825" s="72" t="s">
        <v>14</v>
      </c>
      <c r="E4825" s="72" t="s">
        <v>36</v>
      </c>
      <c r="F4825" s="73">
        <v>241350</v>
      </c>
      <c r="G4825" s="72" t="s">
        <v>16</v>
      </c>
      <c r="H4825" s="72" t="s">
        <v>17</v>
      </c>
      <c r="I4825" s="72" t="s">
        <v>18</v>
      </c>
      <c r="J4825" s="72" t="s">
        <v>19</v>
      </c>
      <c r="K4825" s="72" t="s">
        <v>25</v>
      </c>
      <c r="L4825" s="72" t="s">
        <v>297</v>
      </c>
      <c r="M4825" s="72" t="s">
        <v>47</v>
      </c>
    </row>
    <row r="4826" spans="2:13" x14ac:dyDescent="0.25">
      <c r="B4826" s="72" t="s">
        <v>12</v>
      </c>
      <c r="C4826" s="72" t="s">
        <v>13</v>
      </c>
      <c r="D4826" s="72" t="s">
        <v>14</v>
      </c>
      <c r="E4826" s="72" t="s">
        <v>258</v>
      </c>
      <c r="F4826" s="73">
        <v>687089</v>
      </c>
      <c r="G4826" s="72" t="s">
        <v>16</v>
      </c>
      <c r="H4826" s="72" t="s">
        <v>24</v>
      </c>
      <c r="I4826" s="72" t="s">
        <v>18</v>
      </c>
      <c r="J4826" s="72" t="s">
        <v>19</v>
      </c>
      <c r="K4826" s="72" t="s">
        <v>25</v>
      </c>
      <c r="L4826" s="72" t="s">
        <v>326</v>
      </c>
      <c r="M4826" s="72" t="s">
        <v>243</v>
      </c>
    </row>
    <row r="4827" spans="2:13" x14ac:dyDescent="0.25">
      <c r="B4827" s="72" t="s">
        <v>12</v>
      </c>
      <c r="C4827" s="72" t="s">
        <v>13</v>
      </c>
      <c r="D4827" s="72" t="s">
        <v>14</v>
      </c>
      <c r="E4827" s="72" t="s">
        <v>51</v>
      </c>
      <c r="F4827" s="73">
        <v>4008</v>
      </c>
      <c r="G4827" s="72" t="s">
        <v>16</v>
      </c>
      <c r="H4827" s="72" t="s">
        <v>24</v>
      </c>
      <c r="I4827" s="72" t="s">
        <v>18</v>
      </c>
      <c r="J4827" s="72" t="s">
        <v>19</v>
      </c>
      <c r="K4827" s="72" t="s">
        <v>25</v>
      </c>
      <c r="L4827" s="72" t="s">
        <v>433</v>
      </c>
      <c r="M4827" s="72"/>
    </row>
    <row r="4828" spans="2:13" x14ac:dyDescent="0.25">
      <c r="B4828" s="72" t="s">
        <v>12</v>
      </c>
      <c r="C4828" s="72" t="s">
        <v>13</v>
      </c>
      <c r="D4828" s="72" t="s">
        <v>14</v>
      </c>
      <c r="E4828" s="72" t="s">
        <v>68</v>
      </c>
      <c r="F4828" s="73">
        <v>-1203531</v>
      </c>
      <c r="G4828" s="72" t="s">
        <v>16</v>
      </c>
      <c r="H4828" s="72" t="s">
        <v>24</v>
      </c>
      <c r="I4828" s="72" t="s">
        <v>18</v>
      </c>
      <c r="J4828" s="72" t="s">
        <v>19</v>
      </c>
      <c r="K4828" s="72" t="s">
        <v>49</v>
      </c>
      <c r="L4828" s="72" t="s">
        <v>209</v>
      </c>
      <c r="M4828" s="72"/>
    </row>
    <row r="4829" spans="2:13" x14ac:dyDescent="0.25">
      <c r="B4829" s="72" t="s">
        <v>12</v>
      </c>
      <c r="C4829" s="72" t="s">
        <v>13</v>
      </c>
      <c r="D4829" s="72" t="s">
        <v>14</v>
      </c>
      <c r="E4829" s="72" t="s">
        <v>258</v>
      </c>
      <c r="F4829" s="73">
        <v>186401</v>
      </c>
      <c r="G4829" s="72" t="s">
        <v>16</v>
      </c>
      <c r="H4829" s="72" t="s">
        <v>17</v>
      </c>
      <c r="I4829" s="72" t="s">
        <v>18</v>
      </c>
      <c r="J4829" s="72" t="s">
        <v>19</v>
      </c>
      <c r="K4829" s="72" t="s">
        <v>37</v>
      </c>
      <c r="L4829" s="72" t="s">
        <v>635</v>
      </c>
      <c r="M4829" s="72" t="s">
        <v>243</v>
      </c>
    </row>
    <row r="4830" spans="2:13" x14ac:dyDescent="0.25">
      <c r="B4830" s="72" t="s">
        <v>12</v>
      </c>
      <c r="C4830" s="72" t="s">
        <v>13</v>
      </c>
      <c r="D4830" s="72" t="s">
        <v>14</v>
      </c>
      <c r="E4830" s="72" t="s">
        <v>36</v>
      </c>
      <c r="F4830" s="73">
        <v>60089</v>
      </c>
      <c r="G4830" s="72" t="s">
        <v>16</v>
      </c>
      <c r="H4830" s="72" t="s">
        <v>17</v>
      </c>
      <c r="I4830" s="72" t="s">
        <v>18</v>
      </c>
      <c r="J4830" s="72" t="s">
        <v>19</v>
      </c>
      <c r="K4830" s="72" t="s">
        <v>20</v>
      </c>
      <c r="L4830" s="72" t="s">
        <v>417</v>
      </c>
      <c r="M4830" s="72" t="s">
        <v>57</v>
      </c>
    </row>
    <row r="4831" spans="2:13" x14ac:dyDescent="0.25">
      <c r="B4831" s="72" t="s">
        <v>12</v>
      </c>
      <c r="C4831" s="72" t="s">
        <v>13</v>
      </c>
      <c r="D4831" s="72" t="s">
        <v>14</v>
      </c>
      <c r="E4831" s="72" t="s">
        <v>94</v>
      </c>
      <c r="F4831" s="73">
        <v>22781</v>
      </c>
      <c r="G4831" s="72" t="s">
        <v>16</v>
      </c>
      <c r="H4831" s="72" t="s">
        <v>24</v>
      </c>
      <c r="I4831" s="72" t="s">
        <v>18</v>
      </c>
      <c r="J4831" s="72" t="s">
        <v>19</v>
      </c>
      <c r="K4831" s="72" t="s">
        <v>117</v>
      </c>
      <c r="L4831" s="72" t="s">
        <v>520</v>
      </c>
      <c r="M4831" s="72"/>
    </row>
    <row r="4832" spans="2:13" x14ac:dyDescent="0.25">
      <c r="B4832" s="72" t="s">
        <v>12</v>
      </c>
      <c r="C4832" s="72" t="s">
        <v>13</v>
      </c>
      <c r="D4832" s="72" t="s">
        <v>14</v>
      </c>
      <c r="E4832" s="72" t="s">
        <v>36</v>
      </c>
      <c r="F4832" s="73">
        <v>7037146</v>
      </c>
      <c r="G4832" s="72" t="s">
        <v>16</v>
      </c>
      <c r="H4832" s="72" t="s">
        <v>24</v>
      </c>
      <c r="I4832" s="72" t="s">
        <v>18</v>
      </c>
      <c r="J4832" s="72" t="s">
        <v>19</v>
      </c>
      <c r="K4832" s="72" t="s">
        <v>25</v>
      </c>
      <c r="L4832" s="72" t="s">
        <v>110</v>
      </c>
      <c r="M4832" s="72" t="s">
        <v>29</v>
      </c>
    </row>
    <row r="4833" spans="2:13" x14ac:dyDescent="0.25">
      <c r="B4833" s="72" t="s">
        <v>12</v>
      </c>
      <c r="C4833" s="72" t="s">
        <v>13</v>
      </c>
      <c r="D4833" s="72" t="s">
        <v>14</v>
      </c>
      <c r="E4833" s="72" t="s">
        <v>27</v>
      </c>
      <c r="F4833" s="73">
        <v>27949</v>
      </c>
      <c r="G4833" s="72" t="s">
        <v>16</v>
      </c>
      <c r="H4833" s="72" t="s">
        <v>17</v>
      </c>
      <c r="I4833" s="72" t="s">
        <v>18</v>
      </c>
      <c r="J4833" s="72" t="s">
        <v>19</v>
      </c>
      <c r="K4833" s="72" t="s">
        <v>25</v>
      </c>
      <c r="L4833" s="72" t="s">
        <v>410</v>
      </c>
      <c r="M4833" s="72" t="s">
        <v>302</v>
      </c>
    </row>
    <row r="4834" spans="2:13" x14ac:dyDescent="0.25">
      <c r="B4834" s="72" t="s">
        <v>12</v>
      </c>
      <c r="C4834" s="72" t="s">
        <v>13</v>
      </c>
      <c r="D4834" s="72" t="s">
        <v>14</v>
      </c>
      <c r="E4834" s="72" t="s">
        <v>79</v>
      </c>
      <c r="F4834" s="73">
        <v>-1064</v>
      </c>
      <c r="G4834" s="72" t="s">
        <v>16</v>
      </c>
      <c r="H4834" s="72" t="s">
        <v>24</v>
      </c>
      <c r="I4834" s="72" t="s">
        <v>18</v>
      </c>
      <c r="J4834" s="72" t="s">
        <v>19</v>
      </c>
      <c r="K4834" s="72" t="s">
        <v>99</v>
      </c>
      <c r="L4834" s="72" t="s">
        <v>357</v>
      </c>
      <c r="M4834" s="72"/>
    </row>
    <row r="4835" spans="2:13" x14ac:dyDescent="0.25">
      <c r="B4835" s="72" t="s">
        <v>12</v>
      </c>
      <c r="C4835" s="72" t="s">
        <v>13</v>
      </c>
      <c r="D4835" s="72" t="s">
        <v>14</v>
      </c>
      <c r="E4835" s="72" t="s">
        <v>68</v>
      </c>
      <c r="F4835" s="73">
        <v>-1177262</v>
      </c>
      <c r="G4835" s="72" t="s">
        <v>16</v>
      </c>
      <c r="H4835" s="72" t="s">
        <v>17</v>
      </c>
      <c r="I4835" s="72" t="s">
        <v>18</v>
      </c>
      <c r="J4835" s="72" t="s">
        <v>19</v>
      </c>
      <c r="K4835" s="72" t="s">
        <v>25</v>
      </c>
      <c r="L4835" s="72" t="s">
        <v>200</v>
      </c>
      <c r="M4835" s="72"/>
    </row>
    <row r="4836" spans="2:13" x14ac:dyDescent="0.25">
      <c r="B4836" s="72" t="s">
        <v>12</v>
      </c>
      <c r="C4836" s="72" t="s">
        <v>13</v>
      </c>
      <c r="D4836" s="72" t="s">
        <v>14</v>
      </c>
      <c r="E4836" s="72" t="s">
        <v>300</v>
      </c>
      <c r="F4836" s="73">
        <v>493</v>
      </c>
      <c r="G4836" s="72" t="s">
        <v>16</v>
      </c>
      <c r="H4836" s="72" t="s">
        <v>24</v>
      </c>
      <c r="I4836" s="72" t="s">
        <v>18</v>
      </c>
      <c r="J4836" s="72" t="s">
        <v>19</v>
      </c>
      <c r="K4836" s="72" t="s">
        <v>37</v>
      </c>
      <c r="L4836" s="72" t="s">
        <v>320</v>
      </c>
      <c r="M4836" s="72" t="s">
        <v>302</v>
      </c>
    </row>
    <row r="4837" spans="2:13" x14ac:dyDescent="0.25">
      <c r="B4837" s="72" t="s">
        <v>12</v>
      </c>
      <c r="C4837" s="72" t="s">
        <v>13</v>
      </c>
      <c r="D4837" s="72" t="s">
        <v>14</v>
      </c>
      <c r="E4837" s="72" t="s">
        <v>15</v>
      </c>
      <c r="F4837" s="73">
        <v>65514</v>
      </c>
      <c r="G4837" s="72" t="s">
        <v>16</v>
      </c>
      <c r="H4837" s="72" t="s">
        <v>24</v>
      </c>
      <c r="I4837" s="72" t="s">
        <v>18</v>
      </c>
      <c r="J4837" s="72" t="s">
        <v>19</v>
      </c>
      <c r="K4837" s="72" t="s">
        <v>25</v>
      </c>
      <c r="L4837" s="72" t="s">
        <v>180</v>
      </c>
      <c r="M4837" s="72" t="s">
        <v>184</v>
      </c>
    </row>
    <row r="4838" spans="2:13" x14ac:dyDescent="0.25">
      <c r="B4838" s="72" t="s">
        <v>12</v>
      </c>
      <c r="C4838" s="72" t="s">
        <v>13</v>
      </c>
      <c r="D4838" s="72" t="s">
        <v>14</v>
      </c>
      <c r="E4838" s="72" t="s">
        <v>81</v>
      </c>
      <c r="F4838" s="73">
        <v>535587</v>
      </c>
      <c r="G4838" s="72" t="s">
        <v>16</v>
      </c>
      <c r="H4838" s="72" t="s">
        <v>24</v>
      </c>
      <c r="I4838" s="72" t="s">
        <v>18</v>
      </c>
      <c r="J4838" s="72" t="s">
        <v>19</v>
      </c>
      <c r="K4838" s="72" t="s">
        <v>37</v>
      </c>
      <c r="L4838" s="72" t="s">
        <v>71</v>
      </c>
      <c r="M4838" s="72" t="s">
        <v>47</v>
      </c>
    </row>
    <row r="4839" spans="2:13" x14ac:dyDescent="0.25">
      <c r="B4839" s="72" t="s">
        <v>12</v>
      </c>
      <c r="C4839" s="72" t="s">
        <v>13</v>
      </c>
      <c r="D4839" s="72" t="s">
        <v>14</v>
      </c>
      <c r="E4839" s="72" t="s">
        <v>15</v>
      </c>
      <c r="F4839" s="73">
        <v>167637</v>
      </c>
      <c r="G4839" s="72" t="s">
        <v>16</v>
      </c>
      <c r="H4839" s="72" t="s">
        <v>24</v>
      </c>
      <c r="I4839" s="72" t="s">
        <v>18</v>
      </c>
      <c r="J4839" s="72" t="s">
        <v>628</v>
      </c>
      <c r="K4839" s="72" t="s">
        <v>96</v>
      </c>
      <c r="L4839" s="72" t="s">
        <v>162</v>
      </c>
      <c r="M4839" s="72" t="s">
        <v>22</v>
      </c>
    </row>
    <row r="4840" spans="2:13" x14ac:dyDescent="0.25">
      <c r="B4840" s="72" t="s">
        <v>12</v>
      </c>
      <c r="C4840" s="72" t="s">
        <v>13</v>
      </c>
      <c r="D4840" s="72" t="s">
        <v>14</v>
      </c>
      <c r="E4840" s="72" t="s">
        <v>228</v>
      </c>
      <c r="F4840" s="73">
        <v>200659</v>
      </c>
      <c r="G4840" s="72" t="s">
        <v>16</v>
      </c>
      <c r="H4840" s="72" t="s">
        <v>24</v>
      </c>
      <c r="I4840" s="72" t="s">
        <v>18</v>
      </c>
      <c r="J4840" s="72" t="s">
        <v>19</v>
      </c>
      <c r="K4840" s="72" t="s">
        <v>25</v>
      </c>
      <c r="L4840" s="72" t="s">
        <v>406</v>
      </c>
      <c r="M4840" s="72" t="s">
        <v>184</v>
      </c>
    </row>
    <row r="4841" spans="2:13" x14ac:dyDescent="0.25">
      <c r="B4841" s="72" t="s">
        <v>12</v>
      </c>
      <c r="C4841" s="72" t="s">
        <v>13</v>
      </c>
      <c r="D4841" s="72" t="s">
        <v>14</v>
      </c>
      <c r="E4841" s="72" t="s">
        <v>94</v>
      </c>
      <c r="F4841" s="73">
        <v>16108</v>
      </c>
      <c r="G4841" s="72" t="s">
        <v>16</v>
      </c>
      <c r="H4841" s="72" t="s">
        <v>24</v>
      </c>
      <c r="I4841" s="72" t="s">
        <v>18</v>
      </c>
      <c r="J4841" s="72" t="s">
        <v>19</v>
      </c>
      <c r="K4841" s="72" t="s">
        <v>37</v>
      </c>
      <c r="L4841" s="72" t="s">
        <v>274</v>
      </c>
      <c r="M4841" s="72"/>
    </row>
    <row r="4842" spans="2:13" x14ac:dyDescent="0.25">
      <c r="B4842" s="72" t="s">
        <v>12</v>
      </c>
      <c r="C4842" s="72" t="s">
        <v>13</v>
      </c>
      <c r="D4842" s="72" t="s">
        <v>14</v>
      </c>
      <c r="E4842" s="72" t="s">
        <v>83</v>
      </c>
      <c r="F4842" s="73">
        <v>213941</v>
      </c>
      <c r="G4842" s="72" t="s">
        <v>16</v>
      </c>
      <c r="H4842" s="72" t="s">
        <v>17</v>
      </c>
      <c r="I4842" s="72" t="s">
        <v>18</v>
      </c>
      <c r="J4842" s="72" t="s">
        <v>19</v>
      </c>
      <c r="K4842" s="72" t="s">
        <v>37</v>
      </c>
      <c r="L4842" s="72" t="s">
        <v>384</v>
      </c>
      <c r="M4842" s="72"/>
    </row>
    <row r="4843" spans="2:13" x14ac:dyDescent="0.25">
      <c r="B4843" s="72" t="s">
        <v>12</v>
      </c>
      <c r="C4843" s="72" t="s">
        <v>13</v>
      </c>
      <c r="D4843" s="72" t="s">
        <v>14</v>
      </c>
      <c r="E4843" s="72" t="s">
        <v>83</v>
      </c>
      <c r="F4843" s="73">
        <v>15030</v>
      </c>
      <c r="G4843" s="72" t="s">
        <v>16</v>
      </c>
      <c r="H4843" s="72" t="s">
        <v>24</v>
      </c>
      <c r="I4843" s="72" t="s">
        <v>18</v>
      </c>
      <c r="J4843" s="72" t="s">
        <v>19</v>
      </c>
      <c r="K4843" s="72" t="s">
        <v>25</v>
      </c>
      <c r="L4843" s="72" t="s">
        <v>451</v>
      </c>
      <c r="M4843" s="72"/>
    </row>
    <row r="4844" spans="2:13" x14ac:dyDescent="0.25">
      <c r="B4844" s="72" t="s">
        <v>12</v>
      </c>
      <c r="C4844" s="72" t="s">
        <v>13</v>
      </c>
      <c r="D4844" s="72" t="s">
        <v>14</v>
      </c>
      <c r="E4844" s="72" t="s">
        <v>68</v>
      </c>
      <c r="F4844" s="73">
        <v>-6813</v>
      </c>
      <c r="G4844" s="72" t="s">
        <v>16</v>
      </c>
      <c r="H4844" s="72" t="s">
        <v>24</v>
      </c>
      <c r="I4844" s="72" t="s">
        <v>18</v>
      </c>
      <c r="J4844" s="72" t="s">
        <v>19</v>
      </c>
      <c r="K4844" s="72" t="s">
        <v>25</v>
      </c>
      <c r="L4844" s="72" t="s">
        <v>751</v>
      </c>
      <c r="M4844" s="72"/>
    </row>
    <row r="4845" spans="2:13" x14ac:dyDescent="0.25">
      <c r="B4845" s="72" t="s">
        <v>12</v>
      </c>
      <c r="C4845" s="72" t="s">
        <v>13</v>
      </c>
      <c r="D4845" s="72" t="s">
        <v>14</v>
      </c>
      <c r="E4845" s="72" t="s">
        <v>83</v>
      </c>
      <c r="F4845" s="73">
        <v>247265</v>
      </c>
      <c r="G4845" s="72" t="s">
        <v>16</v>
      </c>
      <c r="H4845" s="72" t="s">
        <v>17</v>
      </c>
      <c r="I4845" s="72" t="s">
        <v>48</v>
      </c>
      <c r="J4845" s="72" t="s">
        <v>19</v>
      </c>
      <c r="K4845" s="72" t="s">
        <v>49</v>
      </c>
      <c r="L4845" s="72" t="s">
        <v>209</v>
      </c>
      <c r="M4845" s="72"/>
    </row>
    <row r="4846" spans="2:13" x14ac:dyDescent="0.25">
      <c r="B4846" s="72" t="s">
        <v>12</v>
      </c>
      <c r="C4846" s="72" t="s">
        <v>13</v>
      </c>
      <c r="D4846" s="72" t="s">
        <v>14</v>
      </c>
      <c r="E4846" s="72" t="s">
        <v>453</v>
      </c>
      <c r="F4846" s="73">
        <v>150586</v>
      </c>
      <c r="G4846" s="72" t="s">
        <v>16</v>
      </c>
      <c r="H4846" s="72" t="s">
        <v>24</v>
      </c>
      <c r="I4846" s="72" t="s">
        <v>18</v>
      </c>
      <c r="J4846" s="72" t="s">
        <v>19</v>
      </c>
      <c r="K4846" s="72" t="s">
        <v>99</v>
      </c>
      <c r="L4846" s="72" t="s">
        <v>251</v>
      </c>
      <c r="M4846" s="72"/>
    </row>
    <row r="4847" spans="2:13" x14ac:dyDescent="0.25">
      <c r="B4847" s="72" t="s">
        <v>12</v>
      </c>
      <c r="C4847" s="72" t="s">
        <v>13</v>
      </c>
      <c r="D4847" s="72" t="s">
        <v>14</v>
      </c>
      <c r="E4847" s="72" t="s">
        <v>51</v>
      </c>
      <c r="F4847" s="73">
        <v>469</v>
      </c>
      <c r="G4847" s="72" t="s">
        <v>16</v>
      </c>
      <c r="H4847" s="72" t="s">
        <v>24</v>
      </c>
      <c r="I4847" s="72" t="s">
        <v>18</v>
      </c>
      <c r="J4847" s="72" t="s">
        <v>19</v>
      </c>
      <c r="K4847" s="72" t="s">
        <v>25</v>
      </c>
      <c r="L4847" s="72" t="s">
        <v>514</v>
      </c>
      <c r="M4847" s="72"/>
    </row>
    <row r="4848" spans="2:13" x14ac:dyDescent="0.25">
      <c r="B4848" s="72" t="s">
        <v>12</v>
      </c>
      <c r="C4848" s="72" t="s">
        <v>13</v>
      </c>
      <c r="D4848" s="72" t="s">
        <v>14</v>
      </c>
      <c r="E4848" s="72" t="s">
        <v>39</v>
      </c>
      <c r="F4848" s="73">
        <v>-1998</v>
      </c>
      <c r="G4848" s="72" t="s">
        <v>16</v>
      </c>
      <c r="H4848" s="72" t="s">
        <v>24</v>
      </c>
      <c r="I4848" s="72" t="s">
        <v>18</v>
      </c>
      <c r="J4848" s="72" t="s">
        <v>19</v>
      </c>
      <c r="K4848" s="72" t="s">
        <v>205</v>
      </c>
      <c r="L4848" s="72" t="s">
        <v>395</v>
      </c>
      <c r="M4848" s="72"/>
    </row>
    <row r="4849" spans="2:13" x14ac:dyDescent="0.25">
      <c r="B4849" s="72" t="s">
        <v>12</v>
      </c>
      <c r="C4849" s="72" t="s">
        <v>13</v>
      </c>
      <c r="D4849" s="72" t="s">
        <v>14</v>
      </c>
      <c r="E4849" s="72" t="s">
        <v>666</v>
      </c>
      <c r="F4849" s="73">
        <v>138078</v>
      </c>
      <c r="G4849" s="72" t="s">
        <v>16</v>
      </c>
      <c r="H4849" s="72" t="s">
        <v>24</v>
      </c>
      <c r="I4849" s="72" t="s">
        <v>18</v>
      </c>
      <c r="J4849" s="72" t="s">
        <v>19</v>
      </c>
      <c r="K4849" s="72" t="s">
        <v>157</v>
      </c>
      <c r="L4849" s="72" t="s">
        <v>640</v>
      </c>
      <c r="M4849" s="72" t="s">
        <v>243</v>
      </c>
    </row>
    <row r="4850" spans="2:13" x14ac:dyDescent="0.25">
      <c r="B4850" s="72" t="s">
        <v>12</v>
      </c>
      <c r="C4850" s="72" t="s">
        <v>13</v>
      </c>
      <c r="D4850" s="72" t="s">
        <v>14</v>
      </c>
      <c r="E4850" s="72" t="s">
        <v>123</v>
      </c>
      <c r="F4850" s="73">
        <v>-121</v>
      </c>
      <c r="G4850" s="72" t="s">
        <v>16</v>
      </c>
      <c r="H4850" s="72" t="s">
        <v>24</v>
      </c>
      <c r="I4850" s="72" t="s">
        <v>18</v>
      </c>
      <c r="J4850" s="72" t="s">
        <v>19</v>
      </c>
      <c r="K4850" s="72" t="s">
        <v>37</v>
      </c>
      <c r="L4850" s="72" t="s">
        <v>604</v>
      </c>
      <c r="M4850" s="72"/>
    </row>
    <row r="4851" spans="2:13" x14ac:dyDescent="0.25">
      <c r="B4851" s="72" t="s">
        <v>12</v>
      </c>
      <c r="C4851" s="72" t="s">
        <v>13</v>
      </c>
      <c r="D4851" s="72" t="s">
        <v>14</v>
      </c>
      <c r="E4851" s="72" t="s">
        <v>81</v>
      </c>
      <c r="F4851" s="73">
        <v>31127</v>
      </c>
      <c r="G4851" s="72" t="s">
        <v>16</v>
      </c>
      <c r="H4851" s="72" t="s">
        <v>17</v>
      </c>
      <c r="I4851" s="72" t="s">
        <v>18</v>
      </c>
      <c r="J4851" s="72" t="s">
        <v>19</v>
      </c>
      <c r="K4851" s="72" t="s">
        <v>37</v>
      </c>
      <c r="L4851" s="72" t="s">
        <v>310</v>
      </c>
      <c r="M4851" s="72" t="s">
        <v>57</v>
      </c>
    </row>
    <row r="4852" spans="2:13" x14ac:dyDescent="0.25">
      <c r="B4852" s="72" t="s">
        <v>12</v>
      </c>
      <c r="C4852" s="72" t="s">
        <v>13</v>
      </c>
      <c r="D4852" s="72" t="s">
        <v>14</v>
      </c>
      <c r="E4852" s="72" t="s">
        <v>74</v>
      </c>
      <c r="F4852" s="73">
        <v>72</v>
      </c>
      <c r="G4852" s="72" t="s">
        <v>16</v>
      </c>
      <c r="H4852" s="72" t="s">
        <v>24</v>
      </c>
      <c r="I4852" s="72" t="s">
        <v>18</v>
      </c>
      <c r="J4852" s="72" t="s">
        <v>19</v>
      </c>
      <c r="K4852" s="72" t="s">
        <v>25</v>
      </c>
      <c r="L4852" s="72" t="s">
        <v>142</v>
      </c>
      <c r="M4852" s="72" t="s">
        <v>302</v>
      </c>
    </row>
    <row r="4853" spans="2:13" x14ac:dyDescent="0.25">
      <c r="B4853" s="72" t="s">
        <v>12</v>
      </c>
      <c r="C4853" s="72" t="s">
        <v>13</v>
      </c>
      <c r="D4853" s="72" t="s">
        <v>14</v>
      </c>
      <c r="E4853" s="72" t="s">
        <v>41</v>
      </c>
      <c r="F4853" s="73">
        <v>-302</v>
      </c>
      <c r="G4853" s="72" t="s">
        <v>16</v>
      </c>
      <c r="H4853" s="72" t="s">
        <v>24</v>
      </c>
      <c r="I4853" s="72" t="s">
        <v>48</v>
      </c>
      <c r="J4853" s="72" t="s">
        <v>19</v>
      </c>
      <c r="K4853" s="72" t="s">
        <v>37</v>
      </c>
      <c r="L4853" s="72" t="s">
        <v>218</v>
      </c>
      <c r="M4853" s="72"/>
    </row>
    <row r="4854" spans="2:13" x14ac:dyDescent="0.25">
      <c r="B4854" s="72" t="s">
        <v>12</v>
      </c>
      <c r="C4854" s="72" t="s">
        <v>13</v>
      </c>
      <c r="D4854" s="72" t="s">
        <v>14</v>
      </c>
      <c r="E4854" s="72" t="s">
        <v>81</v>
      </c>
      <c r="F4854" s="73">
        <v>445902</v>
      </c>
      <c r="G4854" s="72" t="s">
        <v>16</v>
      </c>
      <c r="H4854" s="72" t="s">
        <v>17</v>
      </c>
      <c r="I4854" s="72" t="s">
        <v>18</v>
      </c>
      <c r="J4854" s="72" t="s">
        <v>19</v>
      </c>
      <c r="K4854" s="72" t="s">
        <v>25</v>
      </c>
      <c r="L4854" s="72" t="s">
        <v>508</v>
      </c>
      <c r="M4854" s="72" t="s">
        <v>47</v>
      </c>
    </row>
    <row r="4855" spans="2:13" x14ac:dyDescent="0.25">
      <c r="B4855" s="72" t="s">
        <v>12</v>
      </c>
      <c r="C4855" s="72" t="s">
        <v>13</v>
      </c>
      <c r="D4855" s="72" t="s">
        <v>14</v>
      </c>
      <c r="E4855" s="72" t="s">
        <v>123</v>
      </c>
      <c r="F4855" s="73">
        <v>-7599</v>
      </c>
      <c r="G4855" s="72" t="s">
        <v>16</v>
      </c>
      <c r="H4855" s="72" t="s">
        <v>24</v>
      </c>
      <c r="I4855" s="72" t="s">
        <v>18</v>
      </c>
      <c r="J4855" s="72" t="s">
        <v>19</v>
      </c>
      <c r="K4855" s="72" t="s">
        <v>37</v>
      </c>
      <c r="L4855" s="72" t="s">
        <v>218</v>
      </c>
      <c r="M4855" s="72"/>
    </row>
    <row r="4856" spans="2:13" x14ac:dyDescent="0.25">
      <c r="B4856" s="72" t="s">
        <v>12</v>
      </c>
      <c r="C4856" s="72" t="s">
        <v>13</v>
      </c>
      <c r="D4856" s="72" t="s">
        <v>14</v>
      </c>
      <c r="E4856" s="72" t="s">
        <v>83</v>
      </c>
      <c r="F4856" s="73">
        <v>486357</v>
      </c>
      <c r="G4856" s="72" t="s">
        <v>16</v>
      </c>
      <c r="H4856" s="72" t="s">
        <v>24</v>
      </c>
      <c r="I4856" s="72" t="s">
        <v>18</v>
      </c>
      <c r="J4856" s="72" t="s">
        <v>19</v>
      </c>
      <c r="K4856" s="72" t="s">
        <v>25</v>
      </c>
      <c r="L4856" s="72" t="s">
        <v>323</v>
      </c>
      <c r="M4856" s="72"/>
    </row>
    <row r="4857" spans="2:13" x14ac:dyDescent="0.25">
      <c r="B4857" s="72" t="s">
        <v>12</v>
      </c>
      <c r="C4857" s="72" t="s">
        <v>13</v>
      </c>
      <c r="D4857" s="72" t="s">
        <v>14</v>
      </c>
      <c r="E4857" s="72" t="s">
        <v>123</v>
      </c>
      <c r="F4857" s="73">
        <v>-217</v>
      </c>
      <c r="G4857" s="72" t="s">
        <v>16</v>
      </c>
      <c r="H4857" s="72" t="s">
        <v>24</v>
      </c>
      <c r="I4857" s="72" t="s">
        <v>18</v>
      </c>
      <c r="J4857" s="72" t="s">
        <v>19</v>
      </c>
      <c r="K4857" s="72" t="s">
        <v>99</v>
      </c>
      <c r="L4857" s="72" t="s">
        <v>361</v>
      </c>
      <c r="M4857" s="72"/>
    </row>
    <row r="4858" spans="2:13" x14ac:dyDescent="0.25">
      <c r="B4858" s="72" t="s">
        <v>12</v>
      </c>
      <c r="C4858" s="72" t="s">
        <v>13</v>
      </c>
      <c r="D4858" s="72" t="s">
        <v>14</v>
      </c>
      <c r="E4858" s="72" t="s">
        <v>36</v>
      </c>
      <c r="F4858" s="73">
        <v>152139</v>
      </c>
      <c r="G4858" s="72" t="s">
        <v>16</v>
      </c>
      <c r="H4858" s="72" t="s">
        <v>17</v>
      </c>
      <c r="I4858" s="72" t="s">
        <v>18</v>
      </c>
      <c r="J4858" s="72" t="s">
        <v>19</v>
      </c>
      <c r="K4858" s="72" t="s">
        <v>25</v>
      </c>
      <c r="L4858" s="72" t="s">
        <v>235</v>
      </c>
      <c r="M4858" s="72" t="s">
        <v>57</v>
      </c>
    </row>
    <row r="4859" spans="2:13" x14ac:dyDescent="0.25">
      <c r="B4859" s="72" t="s">
        <v>12</v>
      </c>
      <c r="C4859" s="72" t="s">
        <v>13</v>
      </c>
      <c r="D4859" s="72" t="s">
        <v>14</v>
      </c>
      <c r="E4859" s="72" t="s">
        <v>41</v>
      </c>
      <c r="F4859" s="73">
        <v>-9654</v>
      </c>
      <c r="G4859" s="72" t="s">
        <v>16</v>
      </c>
      <c r="H4859" s="72" t="s">
        <v>24</v>
      </c>
      <c r="I4859" s="72" t="s">
        <v>18</v>
      </c>
      <c r="J4859" s="72" t="s">
        <v>19</v>
      </c>
      <c r="K4859" s="72" t="s">
        <v>63</v>
      </c>
      <c r="L4859" s="72" t="s">
        <v>632</v>
      </c>
      <c r="M4859" s="72"/>
    </row>
    <row r="4860" spans="2:13" x14ac:dyDescent="0.25">
      <c r="B4860" s="72" t="s">
        <v>12</v>
      </c>
      <c r="C4860" s="72" t="s">
        <v>13</v>
      </c>
      <c r="D4860" s="72" t="s">
        <v>14</v>
      </c>
      <c r="E4860" s="72" t="s">
        <v>65</v>
      </c>
      <c r="F4860" s="73">
        <v>1191113</v>
      </c>
      <c r="G4860" s="72" t="s">
        <v>16</v>
      </c>
      <c r="H4860" s="72" t="s">
        <v>24</v>
      </c>
      <c r="I4860" s="72" t="s">
        <v>18</v>
      </c>
      <c r="J4860" s="72" t="s">
        <v>19</v>
      </c>
      <c r="K4860" s="72" t="s">
        <v>43</v>
      </c>
      <c r="L4860" s="72" t="s">
        <v>336</v>
      </c>
      <c r="M4860" s="72" t="s">
        <v>133</v>
      </c>
    </row>
    <row r="4861" spans="2:13" x14ac:dyDescent="0.25">
      <c r="B4861" s="72" t="s">
        <v>12</v>
      </c>
      <c r="C4861" s="72" t="s">
        <v>13</v>
      </c>
      <c r="D4861" s="72" t="s">
        <v>14</v>
      </c>
      <c r="E4861" s="72" t="s">
        <v>81</v>
      </c>
      <c r="F4861" s="73">
        <v>207028</v>
      </c>
      <c r="G4861" s="72" t="s">
        <v>16</v>
      </c>
      <c r="H4861" s="72" t="s">
        <v>24</v>
      </c>
      <c r="I4861" s="72" t="s">
        <v>18</v>
      </c>
      <c r="J4861" s="72" t="s">
        <v>19</v>
      </c>
      <c r="K4861" s="72" t="s">
        <v>37</v>
      </c>
      <c r="L4861" s="72" t="s">
        <v>604</v>
      </c>
      <c r="M4861" s="72" t="s">
        <v>47</v>
      </c>
    </row>
    <row r="4862" spans="2:13" x14ac:dyDescent="0.25">
      <c r="B4862" s="72" t="s">
        <v>12</v>
      </c>
      <c r="C4862" s="72" t="s">
        <v>13</v>
      </c>
      <c r="D4862" s="72" t="s">
        <v>14</v>
      </c>
      <c r="E4862" s="72" t="s">
        <v>36</v>
      </c>
      <c r="F4862" s="73">
        <v>15646</v>
      </c>
      <c r="G4862" s="72" t="s">
        <v>16</v>
      </c>
      <c r="H4862" s="72" t="s">
        <v>24</v>
      </c>
      <c r="I4862" s="72" t="s">
        <v>18</v>
      </c>
      <c r="J4862" s="72" t="s">
        <v>19</v>
      </c>
      <c r="K4862" s="72" t="s">
        <v>25</v>
      </c>
      <c r="L4862" s="72" t="s">
        <v>138</v>
      </c>
      <c r="M4862" s="72" t="s">
        <v>57</v>
      </c>
    </row>
    <row r="4863" spans="2:13" x14ac:dyDescent="0.25">
      <c r="B4863" s="72" t="s">
        <v>12</v>
      </c>
      <c r="C4863" s="72" t="s">
        <v>13</v>
      </c>
      <c r="D4863" s="72" t="s">
        <v>14</v>
      </c>
      <c r="E4863" s="72" t="s">
        <v>68</v>
      </c>
      <c r="F4863" s="73">
        <v>-571</v>
      </c>
      <c r="G4863" s="72" t="s">
        <v>16</v>
      </c>
      <c r="H4863" s="72" t="s">
        <v>24</v>
      </c>
      <c r="I4863" s="72" t="s">
        <v>18</v>
      </c>
      <c r="J4863" s="72" t="s">
        <v>19</v>
      </c>
      <c r="K4863" s="72" t="s">
        <v>96</v>
      </c>
      <c r="L4863" s="72" t="s">
        <v>223</v>
      </c>
      <c r="M4863" s="72"/>
    </row>
    <row r="4864" spans="2:13" x14ac:dyDescent="0.25">
      <c r="B4864" s="72" t="s">
        <v>12</v>
      </c>
      <c r="C4864" s="72" t="s">
        <v>13</v>
      </c>
      <c r="D4864" s="72" t="s">
        <v>14</v>
      </c>
      <c r="E4864" s="72" t="s">
        <v>94</v>
      </c>
      <c r="F4864" s="73">
        <v>1015</v>
      </c>
      <c r="G4864" s="72" t="s">
        <v>16</v>
      </c>
      <c r="H4864" s="72" t="s">
        <v>24</v>
      </c>
      <c r="I4864" s="72" t="s">
        <v>18</v>
      </c>
      <c r="J4864" s="72" t="s">
        <v>19</v>
      </c>
      <c r="K4864" s="72" t="s">
        <v>37</v>
      </c>
      <c r="L4864" s="72" t="s">
        <v>349</v>
      </c>
      <c r="M4864" s="72"/>
    </row>
    <row r="4865" spans="2:13" x14ac:dyDescent="0.25">
      <c r="B4865" s="72" t="s">
        <v>12</v>
      </c>
      <c r="C4865" s="72" t="s">
        <v>13</v>
      </c>
      <c r="D4865" s="72" t="s">
        <v>14</v>
      </c>
      <c r="E4865" s="72" t="s">
        <v>83</v>
      </c>
      <c r="F4865" s="73">
        <v>235857</v>
      </c>
      <c r="G4865" s="72" t="s">
        <v>16</v>
      </c>
      <c r="H4865" s="72" t="s">
        <v>17</v>
      </c>
      <c r="I4865" s="72" t="s">
        <v>18</v>
      </c>
      <c r="J4865" s="72" t="s">
        <v>19</v>
      </c>
      <c r="K4865" s="72" t="s">
        <v>108</v>
      </c>
      <c r="L4865" s="72" t="s">
        <v>109</v>
      </c>
      <c r="M4865" s="72"/>
    </row>
    <row r="4866" spans="2:13" x14ac:dyDescent="0.25">
      <c r="B4866" s="72" t="s">
        <v>12</v>
      </c>
      <c r="C4866" s="72" t="s">
        <v>13</v>
      </c>
      <c r="D4866" s="72" t="s">
        <v>14</v>
      </c>
      <c r="E4866" s="72" t="s">
        <v>94</v>
      </c>
      <c r="F4866" s="73">
        <v>392181</v>
      </c>
      <c r="G4866" s="72" t="s">
        <v>16</v>
      </c>
      <c r="H4866" s="72" t="s">
        <v>24</v>
      </c>
      <c r="I4866" s="72" t="s">
        <v>18</v>
      </c>
      <c r="J4866" s="72" t="s">
        <v>19</v>
      </c>
      <c r="K4866" s="72" t="s">
        <v>37</v>
      </c>
      <c r="L4866" s="72" t="s">
        <v>301</v>
      </c>
      <c r="M4866" s="72"/>
    </row>
    <row r="4867" spans="2:13" x14ac:dyDescent="0.25">
      <c r="B4867" s="72" t="s">
        <v>12</v>
      </c>
      <c r="C4867" s="72" t="s">
        <v>13</v>
      </c>
      <c r="D4867" s="72" t="s">
        <v>14</v>
      </c>
      <c r="E4867" s="72" t="s">
        <v>51</v>
      </c>
      <c r="F4867" s="73">
        <v>222044</v>
      </c>
      <c r="G4867" s="72" t="s">
        <v>16</v>
      </c>
      <c r="H4867" s="72" t="s">
        <v>17</v>
      </c>
      <c r="I4867" s="72" t="s">
        <v>18</v>
      </c>
      <c r="J4867" s="72" t="s">
        <v>19</v>
      </c>
      <c r="K4867" s="72" t="s">
        <v>25</v>
      </c>
      <c r="L4867" s="72" t="s">
        <v>313</v>
      </c>
      <c r="M4867" s="72"/>
    </row>
    <row r="4868" spans="2:13" x14ac:dyDescent="0.25">
      <c r="B4868" s="72" t="s">
        <v>12</v>
      </c>
      <c r="C4868" s="72" t="s">
        <v>13</v>
      </c>
      <c r="D4868" s="72" t="s">
        <v>14</v>
      </c>
      <c r="E4868" s="72" t="s">
        <v>39</v>
      </c>
      <c r="F4868" s="73">
        <v>-58</v>
      </c>
      <c r="G4868" s="72" t="s">
        <v>16</v>
      </c>
      <c r="H4868" s="72" t="s">
        <v>24</v>
      </c>
      <c r="I4868" s="72" t="s">
        <v>48</v>
      </c>
      <c r="J4868" s="72" t="s">
        <v>19</v>
      </c>
      <c r="K4868" s="72" t="s">
        <v>49</v>
      </c>
      <c r="L4868" s="72" t="s">
        <v>82</v>
      </c>
      <c r="M4868" s="72"/>
    </row>
    <row r="4869" spans="2:13" x14ac:dyDescent="0.25">
      <c r="B4869" s="72" t="s">
        <v>12</v>
      </c>
      <c r="C4869" s="72" t="s">
        <v>13</v>
      </c>
      <c r="D4869" s="72" t="s">
        <v>14</v>
      </c>
      <c r="E4869" s="72" t="s">
        <v>39</v>
      </c>
      <c r="F4869" s="73">
        <v>-389821</v>
      </c>
      <c r="G4869" s="72" t="s">
        <v>16</v>
      </c>
      <c r="H4869" s="72" t="s">
        <v>24</v>
      </c>
      <c r="I4869" s="72" t="s">
        <v>18</v>
      </c>
      <c r="J4869" s="72" t="s">
        <v>19</v>
      </c>
      <c r="K4869" s="72" t="s">
        <v>37</v>
      </c>
      <c r="L4869" s="72" t="s">
        <v>480</v>
      </c>
      <c r="M4869" s="72"/>
    </row>
    <row r="4870" spans="2:13" x14ac:dyDescent="0.25">
      <c r="B4870" s="72" t="s">
        <v>12</v>
      </c>
      <c r="C4870" s="72" t="s">
        <v>13</v>
      </c>
      <c r="D4870" s="72" t="s">
        <v>14</v>
      </c>
      <c r="E4870" s="72" t="s">
        <v>264</v>
      </c>
      <c r="F4870" s="73">
        <v>55481</v>
      </c>
      <c r="G4870" s="72" t="s">
        <v>16</v>
      </c>
      <c r="H4870" s="72" t="s">
        <v>24</v>
      </c>
      <c r="I4870" s="72" t="s">
        <v>18</v>
      </c>
      <c r="J4870" s="72" t="s">
        <v>19</v>
      </c>
      <c r="K4870" s="72" t="s">
        <v>117</v>
      </c>
      <c r="L4870" s="72" t="s">
        <v>387</v>
      </c>
      <c r="M4870" s="72" t="s">
        <v>67</v>
      </c>
    </row>
    <row r="4871" spans="2:13" x14ac:dyDescent="0.25">
      <c r="B4871" s="72" t="s">
        <v>12</v>
      </c>
      <c r="C4871" s="72" t="s">
        <v>13</v>
      </c>
      <c r="D4871" s="72" t="s">
        <v>14</v>
      </c>
      <c r="E4871" s="72" t="s">
        <v>36</v>
      </c>
      <c r="F4871" s="73">
        <v>255170</v>
      </c>
      <c r="G4871" s="72" t="s">
        <v>16</v>
      </c>
      <c r="H4871" s="72" t="s">
        <v>24</v>
      </c>
      <c r="I4871" s="72" t="s">
        <v>48</v>
      </c>
      <c r="J4871" s="72" t="s">
        <v>19</v>
      </c>
      <c r="K4871" s="72" t="s">
        <v>49</v>
      </c>
      <c r="L4871" s="72" t="s">
        <v>255</v>
      </c>
      <c r="M4871" s="72" t="s">
        <v>29</v>
      </c>
    </row>
    <row r="4872" spans="2:13" x14ac:dyDescent="0.25">
      <c r="B4872" s="72" t="s">
        <v>12</v>
      </c>
      <c r="C4872" s="72" t="s">
        <v>13</v>
      </c>
      <c r="D4872" s="72" t="s">
        <v>14</v>
      </c>
      <c r="E4872" s="72" t="s">
        <v>144</v>
      </c>
      <c r="F4872" s="73">
        <v>1103540</v>
      </c>
      <c r="G4872" s="72" t="s">
        <v>16</v>
      </c>
      <c r="H4872" s="72" t="s">
        <v>24</v>
      </c>
      <c r="I4872" s="72" t="s">
        <v>18</v>
      </c>
      <c r="J4872" s="72" t="s">
        <v>19</v>
      </c>
      <c r="K4872" s="72" t="s">
        <v>49</v>
      </c>
      <c r="L4872" s="72" t="s">
        <v>209</v>
      </c>
      <c r="M4872" s="72" t="s">
        <v>22</v>
      </c>
    </row>
    <row r="4873" spans="2:13" x14ac:dyDescent="0.25">
      <c r="B4873" s="72" t="s">
        <v>12</v>
      </c>
      <c r="C4873" s="72" t="s">
        <v>13</v>
      </c>
      <c r="D4873" s="72" t="s">
        <v>14</v>
      </c>
      <c r="E4873" s="72" t="s">
        <v>39</v>
      </c>
      <c r="F4873" s="73">
        <v>-46710</v>
      </c>
      <c r="G4873" s="72" t="s">
        <v>16</v>
      </c>
      <c r="H4873" s="72" t="s">
        <v>24</v>
      </c>
      <c r="I4873" s="72" t="s">
        <v>18</v>
      </c>
      <c r="J4873" s="72" t="s">
        <v>19</v>
      </c>
      <c r="K4873" s="72" t="s">
        <v>37</v>
      </c>
      <c r="L4873" s="72" t="s">
        <v>581</v>
      </c>
      <c r="M4873" s="72"/>
    </row>
    <row r="4874" spans="2:13" x14ac:dyDescent="0.25">
      <c r="B4874" s="72" t="s">
        <v>12</v>
      </c>
      <c r="C4874" s="72" t="s">
        <v>13</v>
      </c>
      <c r="D4874" s="72" t="s">
        <v>14</v>
      </c>
      <c r="E4874" s="72" t="s">
        <v>74</v>
      </c>
      <c r="F4874" s="73">
        <v>24251</v>
      </c>
      <c r="G4874" s="72" t="s">
        <v>16</v>
      </c>
      <c r="H4874" s="72" t="s">
        <v>17</v>
      </c>
      <c r="I4874" s="72" t="s">
        <v>18</v>
      </c>
      <c r="J4874" s="72" t="s">
        <v>19</v>
      </c>
      <c r="K4874" s="72" t="s">
        <v>20</v>
      </c>
      <c r="L4874" s="72" t="s">
        <v>28</v>
      </c>
      <c r="M4874" s="72" t="s">
        <v>302</v>
      </c>
    </row>
    <row r="4875" spans="2:13" x14ac:dyDescent="0.25">
      <c r="B4875" s="72" t="s">
        <v>12</v>
      </c>
      <c r="C4875" s="72" t="s">
        <v>13</v>
      </c>
      <c r="D4875" s="72" t="s">
        <v>14</v>
      </c>
      <c r="E4875" s="72" t="s">
        <v>79</v>
      </c>
      <c r="F4875" s="73">
        <v>-13</v>
      </c>
      <c r="G4875" s="72" t="s">
        <v>269</v>
      </c>
      <c r="H4875" s="72" t="s">
        <v>24</v>
      </c>
      <c r="I4875" s="72" t="s">
        <v>18</v>
      </c>
      <c r="J4875" s="72" t="s">
        <v>438</v>
      </c>
      <c r="K4875" s="72" t="s">
        <v>117</v>
      </c>
      <c r="L4875" s="72" t="s">
        <v>752</v>
      </c>
      <c r="M4875" s="72"/>
    </row>
    <row r="4876" spans="2:13" x14ac:dyDescent="0.25">
      <c r="B4876" s="72" t="s">
        <v>12</v>
      </c>
      <c r="C4876" s="72" t="s">
        <v>13</v>
      </c>
      <c r="D4876" s="72" t="s">
        <v>14</v>
      </c>
      <c r="E4876" s="72" t="s">
        <v>39</v>
      </c>
      <c r="F4876" s="73">
        <v>-1164942</v>
      </c>
      <c r="G4876" s="72" t="s">
        <v>16</v>
      </c>
      <c r="H4876" s="72" t="s">
        <v>24</v>
      </c>
      <c r="I4876" s="72" t="s">
        <v>18</v>
      </c>
      <c r="J4876" s="72" t="s">
        <v>19</v>
      </c>
      <c r="K4876" s="72" t="s">
        <v>43</v>
      </c>
      <c r="L4876" s="72" t="s">
        <v>336</v>
      </c>
      <c r="M4876" s="72"/>
    </row>
    <row r="4877" spans="2:13" x14ac:dyDescent="0.25">
      <c r="B4877" s="72" t="s">
        <v>12</v>
      </c>
      <c r="C4877" s="72" t="s">
        <v>13</v>
      </c>
      <c r="D4877" s="72" t="s">
        <v>14</v>
      </c>
      <c r="E4877" s="72" t="s">
        <v>51</v>
      </c>
      <c r="F4877" s="73">
        <v>94732</v>
      </c>
      <c r="G4877" s="72" t="s">
        <v>16</v>
      </c>
      <c r="H4877" s="72" t="s">
        <v>24</v>
      </c>
      <c r="I4877" s="72" t="s">
        <v>18</v>
      </c>
      <c r="J4877" s="72" t="s">
        <v>19</v>
      </c>
      <c r="K4877" s="72" t="s">
        <v>37</v>
      </c>
      <c r="L4877" s="72" t="s">
        <v>257</v>
      </c>
      <c r="M4877" s="72"/>
    </row>
    <row r="4878" spans="2:13" x14ac:dyDescent="0.25">
      <c r="B4878" s="72" t="s">
        <v>12</v>
      </c>
      <c r="C4878" s="72" t="s">
        <v>13</v>
      </c>
      <c r="D4878" s="72" t="s">
        <v>14</v>
      </c>
      <c r="E4878" s="72" t="s">
        <v>41</v>
      </c>
      <c r="F4878" s="73">
        <v>-643</v>
      </c>
      <c r="G4878" s="72" t="s">
        <v>16</v>
      </c>
      <c r="H4878" s="72" t="s">
        <v>24</v>
      </c>
      <c r="I4878" s="72" t="s">
        <v>18</v>
      </c>
      <c r="J4878" s="72" t="s">
        <v>19</v>
      </c>
      <c r="K4878" s="72" t="s">
        <v>37</v>
      </c>
      <c r="L4878" s="72" t="s">
        <v>342</v>
      </c>
      <c r="M4878" s="72"/>
    </row>
    <row r="4879" spans="2:13" x14ac:dyDescent="0.25">
      <c r="B4879" s="72" t="s">
        <v>12</v>
      </c>
      <c r="C4879" s="72" t="s">
        <v>13</v>
      </c>
      <c r="D4879" s="72" t="s">
        <v>14</v>
      </c>
      <c r="E4879" s="72" t="s">
        <v>228</v>
      </c>
      <c r="F4879" s="73">
        <v>48364</v>
      </c>
      <c r="G4879" s="72" t="s">
        <v>16</v>
      </c>
      <c r="H4879" s="72" t="s">
        <v>24</v>
      </c>
      <c r="I4879" s="72" t="s">
        <v>18</v>
      </c>
      <c r="J4879" s="72" t="s">
        <v>19</v>
      </c>
      <c r="K4879" s="72" t="s">
        <v>43</v>
      </c>
      <c r="L4879" s="72" t="s">
        <v>163</v>
      </c>
      <c r="M4879" s="72" t="s">
        <v>67</v>
      </c>
    </row>
    <row r="4880" spans="2:13" x14ac:dyDescent="0.25">
      <c r="B4880" s="72" t="s">
        <v>12</v>
      </c>
      <c r="C4880" s="72" t="s">
        <v>13</v>
      </c>
      <c r="D4880" s="72" t="s">
        <v>14</v>
      </c>
      <c r="E4880" s="72" t="s">
        <v>316</v>
      </c>
      <c r="F4880" s="73">
        <v>76678</v>
      </c>
      <c r="G4880" s="72" t="s">
        <v>16</v>
      </c>
      <c r="H4880" s="72" t="s">
        <v>24</v>
      </c>
      <c r="I4880" s="72" t="s">
        <v>18</v>
      </c>
      <c r="J4880" s="72" t="s">
        <v>19</v>
      </c>
      <c r="K4880" s="72" t="s">
        <v>117</v>
      </c>
      <c r="L4880" s="72" t="s">
        <v>387</v>
      </c>
      <c r="M4880" s="72" t="s">
        <v>243</v>
      </c>
    </row>
    <row r="4881" spans="2:13" x14ac:dyDescent="0.25">
      <c r="B4881" s="72" t="s">
        <v>12</v>
      </c>
      <c r="C4881" s="72" t="s">
        <v>13</v>
      </c>
      <c r="D4881" s="72" t="s">
        <v>14</v>
      </c>
      <c r="E4881" s="72" t="s">
        <v>65</v>
      </c>
      <c r="F4881" s="73">
        <v>223705</v>
      </c>
      <c r="G4881" s="72" t="s">
        <v>16</v>
      </c>
      <c r="H4881" s="72" t="s">
        <v>24</v>
      </c>
      <c r="I4881" s="72" t="s">
        <v>18</v>
      </c>
      <c r="J4881" s="72" t="s">
        <v>19</v>
      </c>
      <c r="K4881" s="72" t="s">
        <v>185</v>
      </c>
      <c r="L4881" s="72" t="s">
        <v>440</v>
      </c>
      <c r="M4881" s="72" t="s">
        <v>67</v>
      </c>
    </row>
    <row r="4882" spans="2:13" x14ac:dyDescent="0.25">
      <c r="B4882" s="72" t="s">
        <v>12</v>
      </c>
      <c r="C4882" s="72" t="s">
        <v>13</v>
      </c>
      <c r="D4882" s="72" t="s">
        <v>14</v>
      </c>
      <c r="E4882" s="72" t="s">
        <v>123</v>
      </c>
      <c r="F4882" s="73">
        <v>-256</v>
      </c>
      <c r="G4882" s="72" t="s">
        <v>16</v>
      </c>
      <c r="H4882" s="72" t="s">
        <v>17</v>
      </c>
      <c r="I4882" s="72" t="s">
        <v>18</v>
      </c>
      <c r="J4882" s="72" t="s">
        <v>19</v>
      </c>
      <c r="K4882" s="72" t="s">
        <v>25</v>
      </c>
      <c r="L4882" s="72" t="s">
        <v>249</v>
      </c>
      <c r="M4882" s="72"/>
    </row>
    <row r="4883" spans="2:13" x14ac:dyDescent="0.25">
      <c r="B4883" s="72" t="s">
        <v>12</v>
      </c>
      <c r="C4883" s="72" t="s">
        <v>13</v>
      </c>
      <c r="D4883" s="72" t="s">
        <v>14</v>
      </c>
      <c r="E4883" s="72" t="s">
        <v>51</v>
      </c>
      <c r="F4883" s="73">
        <v>391805</v>
      </c>
      <c r="G4883" s="72" t="s">
        <v>16</v>
      </c>
      <c r="H4883" s="72" t="s">
        <v>17</v>
      </c>
      <c r="I4883" s="72" t="s">
        <v>18</v>
      </c>
      <c r="J4883" s="72" t="s">
        <v>19</v>
      </c>
      <c r="K4883" s="72" t="s">
        <v>25</v>
      </c>
      <c r="L4883" s="72" t="s">
        <v>459</v>
      </c>
      <c r="M4883" s="72"/>
    </row>
    <row r="4884" spans="2:13" x14ac:dyDescent="0.25">
      <c r="B4884" s="72" t="s">
        <v>12</v>
      </c>
      <c r="C4884" s="72" t="s">
        <v>13</v>
      </c>
      <c r="D4884" s="72" t="s">
        <v>14</v>
      </c>
      <c r="E4884" s="72" t="s">
        <v>68</v>
      </c>
      <c r="F4884" s="73">
        <v>-1015952</v>
      </c>
      <c r="G4884" s="72" t="s">
        <v>16</v>
      </c>
      <c r="H4884" s="72" t="s">
        <v>17</v>
      </c>
      <c r="I4884" s="72" t="s">
        <v>18</v>
      </c>
      <c r="J4884" s="72" t="s">
        <v>19</v>
      </c>
      <c r="K4884" s="72" t="s">
        <v>25</v>
      </c>
      <c r="L4884" s="72" t="s">
        <v>128</v>
      </c>
      <c r="M4884" s="72"/>
    </row>
    <row r="4885" spans="2:13" x14ac:dyDescent="0.25">
      <c r="B4885" s="72" t="s">
        <v>12</v>
      </c>
      <c r="C4885" s="72" t="s">
        <v>13</v>
      </c>
      <c r="D4885" s="72" t="s">
        <v>14</v>
      </c>
      <c r="E4885" s="72" t="s">
        <v>51</v>
      </c>
      <c r="F4885" s="73">
        <v>562</v>
      </c>
      <c r="G4885" s="72" t="s">
        <v>16</v>
      </c>
      <c r="H4885" s="72" t="s">
        <v>17</v>
      </c>
      <c r="I4885" s="72" t="s">
        <v>18</v>
      </c>
      <c r="J4885" s="72" t="s">
        <v>19</v>
      </c>
      <c r="K4885" s="72" t="s">
        <v>37</v>
      </c>
      <c r="L4885" s="72" t="s">
        <v>413</v>
      </c>
      <c r="M4885" s="72"/>
    </row>
    <row r="4886" spans="2:13" x14ac:dyDescent="0.25">
      <c r="B4886" s="72" t="s">
        <v>12</v>
      </c>
      <c r="C4886" s="72" t="s">
        <v>13</v>
      </c>
      <c r="D4886" s="72" t="s">
        <v>14</v>
      </c>
      <c r="E4886" s="72" t="s">
        <v>36</v>
      </c>
      <c r="F4886" s="73">
        <v>175256</v>
      </c>
      <c r="G4886" s="72" t="s">
        <v>16</v>
      </c>
      <c r="H4886" s="72" t="s">
        <v>24</v>
      </c>
      <c r="I4886" s="72" t="s">
        <v>48</v>
      </c>
      <c r="J4886" s="72" t="s">
        <v>19</v>
      </c>
      <c r="K4886" s="72" t="s">
        <v>43</v>
      </c>
      <c r="L4886" s="72" t="s">
        <v>322</v>
      </c>
      <c r="M4886" s="72" t="s">
        <v>57</v>
      </c>
    </row>
    <row r="4887" spans="2:13" x14ac:dyDescent="0.25">
      <c r="B4887" s="72" t="s">
        <v>12</v>
      </c>
      <c r="C4887" s="72" t="s">
        <v>13</v>
      </c>
      <c r="D4887" s="72" t="s">
        <v>14</v>
      </c>
      <c r="E4887" s="72" t="s">
        <v>55</v>
      </c>
      <c r="F4887" s="73">
        <v>666507</v>
      </c>
      <c r="G4887" s="72" t="s">
        <v>16</v>
      </c>
      <c r="H4887" s="72" t="s">
        <v>17</v>
      </c>
      <c r="I4887" s="72" t="s">
        <v>18</v>
      </c>
      <c r="J4887" s="72" t="s">
        <v>19</v>
      </c>
      <c r="K4887" s="72" t="s">
        <v>25</v>
      </c>
      <c r="L4887" s="72" t="s">
        <v>514</v>
      </c>
      <c r="M4887" s="72" t="s">
        <v>57</v>
      </c>
    </row>
    <row r="4888" spans="2:13" x14ac:dyDescent="0.25">
      <c r="B4888" s="72" t="s">
        <v>12</v>
      </c>
      <c r="C4888" s="72" t="s">
        <v>13</v>
      </c>
      <c r="D4888" s="72" t="s">
        <v>14</v>
      </c>
      <c r="E4888" s="72" t="s">
        <v>45</v>
      </c>
      <c r="F4888" s="73">
        <v>1085158</v>
      </c>
      <c r="G4888" s="72" t="s">
        <v>16</v>
      </c>
      <c r="H4888" s="72" t="s">
        <v>24</v>
      </c>
      <c r="I4888" s="72" t="s">
        <v>18</v>
      </c>
      <c r="J4888" s="72" t="s">
        <v>19</v>
      </c>
      <c r="K4888" s="72" t="s">
        <v>49</v>
      </c>
      <c r="L4888" s="72" t="s">
        <v>105</v>
      </c>
      <c r="M4888" s="72" t="s">
        <v>47</v>
      </c>
    </row>
    <row r="4889" spans="2:13" x14ac:dyDescent="0.25">
      <c r="B4889" s="72" t="s">
        <v>12</v>
      </c>
      <c r="C4889" s="72" t="s">
        <v>13</v>
      </c>
      <c r="D4889" s="72" t="s">
        <v>14</v>
      </c>
      <c r="E4889" s="72" t="s">
        <v>94</v>
      </c>
      <c r="F4889" s="73">
        <v>2293</v>
      </c>
      <c r="G4889" s="72" t="s">
        <v>16</v>
      </c>
      <c r="H4889" s="72" t="s">
        <v>24</v>
      </c>
      <c r="I4889" s="72" t="s">
        <v>18</v>
      </c>
      <c r="J4889" s="72" t="s">
        <v>19</v>
      </c>
      <c r="K4889" s="72" t="s">
        <v>25</v>
      </c>
      <c r="L4889" s="72" t="s">
        <v>442</v>
      </c>
      <c r="M4889" s="72"/>
    </row>
    <row r="4890" spans="2:13" x14ac:dyDescent="0.25">
      <c r="B4890" s="72" t="s">
        <v>12</v>
      </c>
      <c r="C4890" s="72" t="s">
        <v>13</v>
      </c>
      <c r="D4890" s="72" t="s">
        <v>14</v>
      </c>
      <c r="E4890" s="72" t="s">
        <v>83</v>
      </c>
      <c r="F4890" s="73">
        <v>252675</v>
      </c>
      <c r="G4890" s="72" t="s">
        <v>16</v>
      </c>
      <c r="H4890" s="72" t="s">
        <v>24</v>
      </c>
      <c r="I4890" s="72" t="s">
        <v>18</v>
      </c>
      <c r="J4890" s="72" t="s">
        <v>19</v>
      </c>
      <c r="K4890" s="72" t="s">
        <v>49</v>
      </c>
      <c r="L4890" s="72" t="s">
        <v>66</v>
      </c>
      <c r="M4890" s="72"/>
    </row>
    <row r="4891" spans="2:13" x14ac:dyDescent="0.25">
      <c r="B4891" s="72" t="s">
        <v>12</v>
      </c>
      <c r="C4891" s="72" t="s">
        <v>13</v>
      </c>
      <c r="D4891" s="72" t="s">
        <v>14</v>
      </c>
      <c r="E4891" s="72" t="s">
        <v>41</v>
      </c>
      <c r="F4891" s="73">
        <v>-1654</v>
      </c>
      <c r="G4891" s="72" t="s">
        <v>16</v>
      </c>
      <c r="H4891" s="72" t="s">
        <v>17</v>
      </c>
      <c r="I4891" s="72" t="s">
        <v>18</v>
      </c>
      <c r="J4891" s="72" t="s">
        <v>19</v>
      </c>
      <c r="K4891" s="72" t="s">
        <v>37</v>
      </c>
      <c r="L4891" s="72" t="s">
        <v>38</v>
      </c>
      <c r="M4891" s="72"/>
    </row>
    <row r="4892" spans="2:13" x14ac:dyDescent="0.25">
      <c r="B4892" s="72" t="s">
        <v>12</v>
      </c>
      <c r="C4892" s="72" t="s">
        <v>13</v>
      </c>
      <c r="D4892" s="72" t="s">
        <v>14</v>
      </c>
      <c r="E4892" s="72" t="s">
        <v>300</v>
      </c>
      <c r="F4892" s="73">
        <v>534154</v>
      </c>
      <c r="G4892" s="72" t="s">
        <v>16</v>
      </c>
      <c r="H4892" s="72" t="s">
        <v>24</v>
      </c>
      <c r="I4892" s="72" t="s">
        <v>18</v>
      </c>
      <c r="J4892" s="72" t="s">
        <v>19</v>
      </c>
      <c r="K4892" s="72" t="s">
        <v>25</v>
      </c>
      <c r="L4892" s="72" t="s">
        <v>295</v>
      </c>
      <c r="M4892" s="72" t="s">
        <v>112</v>
      </c>
    </row>
    <row r="4893" spans="2:13" x14ac:dyDescent="0.25">
      <c r="B4893" s="72" t="s">
        <v>12</v>
      </c>
      <c r="C4893" s="72" t="s">
        <v>13</v>
      </c>
      <c r="D4893" s="72" t="s">
        <v>14</v>
      </c>
      <c r="E4893" s="72" t="s">
        <v>79</v>
      </c>
      <c r="F4893" s="73">
        <v>-68</v>
      </c>
      <c r="G4893" s="72" t="s">
        <v>16</v>
      </c>
      <c r="H4893" s="72" t="s">
        <v>17</v>
      </c>
      <c r="I4893" s="72" t="s">
        <v>18</v>
      </c>
      <c r="J4893" s="72" t="s">
        <v>19</v>
      </c>
      <c r="K4893" s="72" t="s">
        <v>25</v>
      </c>
      <c r="L4893" s="72" t="s">
        <v>595</v>
      </c>
      <c r="M4893" s="72"/>
    </row>
    <row r="4894" spans="2:13" x14ac:dyDescent="0.25">
      <c r="B4894" s="72" t="s">
        <v>12</v>
      </c>
      <c r="C4894" s="72" t="s">
        <v>13</v>
      </c>
      <c r="D4894" s="72" t="s">
        <v>14</v>
      </c>
      <c r="E4894" s="72" t="s">
        <v>33</v>
      </c>
      <c r="F4894" s="73">
        <v>272837</v>
      </c>
      <c r="G4894" s="72" t="s">
        <v>16</v>
      </c>
      <c r="H4894" s="72" t="s">
        <v>17</v>
      </c>
      <c r="I4894" s="72" t="s">
        <v>18</v>
      </c>
      <c r="J4894" s="72" t="s">
        <v>19</v>
      </c>
      <c r="K4894" s="72" t="s">
        <v>25</v>
      </c>
      <c r="L4894" s="72" t="s">
        <v>114</v>
      </c>
      <c r="M4894" s="72" t="s">
        <v>47</v>
      </c>
    </row>
    <row r="4895" spans="2:13" x14ac:dyDescent="0.25">
      <c r="B4895" s="72" t="s">
        <v>12</v>
      </c>
      <c r="C4895" s="72" t="s">
        <v>13</v>
      </c>
      <c r="D4895" s="72" t="s">
        <v>14</v>
      </c>
      <c r="E4895" s="72" t="s">
        <v>30</v>
      </c>
      <c r="F4895" s="73">
        <v>-1849</v>
      </c>
      <c r="G4895" s="72" t="s">
        <v>16</v>
      </c>
      <c r="H4895" s="72" t="s">
        <v>17</v>
      </c>
      <c r="I4895" s="72" t="s">
        <v>18</v>
      </c>
      <c r="J4895" s="72" t="s">
        <v>19</v>
      </c>
      <c r="K4895" s="72" t="s">
        <v>25</v>
      </c>
      <c r="L4895" s="72" t="s">
        <v>425</v>
      </c>
      <c r="M4895" s="72"/>
    </row>
    <row r="4896" spans="2:13" x14ac:dyDescent="0.25">
      <c r="B4896" s="72" t="s">
        <v>12</v>
      </c>
      <c r="C4896" s="72" t="s">
        <v>13</v>
      </c>
      <c r="D4896" s="72" t="s">
        <v>14</v>
      </c>
      <c r="E4896" s="72" t="s">
        <v>39</v>
      </c>
      <c r="F4896" s="73">
        <v>-3392</v>
      </c>
      <c r="G4896" s="72" t="s">
        <v>16</v>
      </c>
      <c r="H4896" s="72" t="s">
        <v>24</v>
      </c>
      <c r="I4896" s="72" t="s">
        <v>18</v>
      </c>
      <c r="J4896" s="72" t="s">
        <v>19</v>
      </c>
      <c r="K4896" s="72" t="s">
        <v>75</v>
      </c>
      <c r="L4896" s="72" t="s">
        <v>426</v>
      </c>
      <c r="M4896" s="72"/>
    </row>
    <row r="4897" spans="2:13" x14ac:dyDescent="0.25">
      <c r="B4897" s="72" t="s">
        <v>12</v>
      </c>
      <c r="C4897" s="72" t="s">
        <v>13</v>
      </c>
      <c r="D4897" s="72" t="s">
        <v>14</v>
      </c>
      <c r="E4897" s="72" t="s">
        <v>55</v>
      </c>
      <c r="F4897" s="73">
        <v>10375546</v>
      </c>
      <c r="G4897" s="72" t="s">
        <v>16</v>
      </c>
      <c r="H4897" s="72" t="s">
        <v>17</v>
      </c>
      <c r="I4897" s="72" t="s">
        <v>18</v>
      </c>
      <c r="J4897" s="72" t="s">
        <v>19</v>
      </c>
      <c r="K4897" s="72" t="s">
        <v>37</v>
      </c>
      <c r="L4897" s="72" t="s">
        <v>635</v>
      </c>
      <c r="M4897" s="72" t="s">
        <v>29</v>
      </c>
    </row>
    <row r="4898" spans="2:13" x14ac:dyDescent="0.25">
      <c r="B4898" s="72" t="s">
        <v>12</v>
      </c>
      <c r="C4898" s="72" t="s">
        <v>13</v>
      </c>
      <c r="D4898" s="72" t="s">
        <v>14</v>
      </c>
      <c r="E4898" s="72" t="s">
        <v>45</v>
      </c>
      <c r="F4898" s="73">
        <v>68657</v>
      </c>
      <c r="G4898" s="72" t="s">
        <v>16</v>
      </c>
      <c r="H4898" s="72" t="s">
        <v>24</v>
      </c>
      <c r="I4898" s="72" t="s">
        <v>18</v>
      </c>
      <c r="J4898" s="72" t="s">
        <v>19</v>
      </c>
      <c r="K4898" s="72" t="s">
        <v>37</v>
      </c>
      <c r="L4898" s="72" t="s">
        <v>320</v>
      </c>
      <c r="M4898" s="72" t="s">
        <v>35</v>
      </c>
    </row>
    <row r="4899" spans="2:13" x14ac:dyDescent="0.25">
      <c r="B4899" s="72" t="s">
        <v>12</v>
      </c>
      <c r="C4899" s="72" t="s">
        <v>13</v>
      </c>
      <c r="D4899" s="72" t="s">
        <v>14</v>
      </c>
      <c r="E4899" s="72" t="s">
        <v>79</v>
      </c>
      <c r="F4899" s="73">
        <v>-5155</v>
      </c>
      <c r="G4899" s="72" t="s">
        <v>16</v>
      </c>
      <c r="H4899" s="72" t="s">
        <v>24</v>
      </c>
      <c r="I4899" s="72" t="s">
        <v>18</v>
      </c>
      <c r="J4899" s="72" t="s">
        <v>19</v>
      </c>
      <c r="K4899" s="72" t="s">
        <v>37</v>
      </c>
      <c r="L4899" s="72" t="s">
        <v>274</v>
      </c>
      <c r="M4899" s="72"/>
    </row>
    <row r="4900" spans="2:13" x14ac:dyDescent="0.25">
      <c r="B4900" s="72" t="s">
        <v>12</v>
      </c>
      <c r="C4900" s="72" t="s">
        <v>13</v>
      </c>
      <c r="D4900" s="72" t="s">
        <v>14</v>
      </c>
      <c r="E4900" s="72" t="s">
        <v>58</v>
      </c>
      <c r="F4900" s="73">
        <v>3734625</v>
      </c>
      <c r="G4900" s="72" t="s">
        <v>16</v>
      </c>
      <c r="H4900" s="72" t="s">
        <v>24</v>
      </c>
      <c r="I4900" s="72" t="s">
        <v>18</v>
      </c>
      <c r="J4900" s="72" t="s">
        <v>19</v>
      </c>
      <c r="K4900" s="72" t="s">
        <v>37</v>
      </c>
      <c r="L4900" s="72" t="s">
        <v>291</v>
      </c>
      <c r="M4900" s="72" t="s">
        <v>29</v>
      </c>
    </row>
    <row r="4901" spans="2:13" x14ac:dyDescent="0.25">
      <c r="B4901" s="72" t="s">
        <v>12</v>
      </c>
      <c r="C4901" s="72" t="s">
        <v>13</v>
      </c>
      <c r="D4901" s="72" t="s">
        <v>14</v>
      </c>
      <c r="E4901" s="72" t="s">
        <v>94</v>
      </c>
      <c r="F4901" s="73">
        <v>2230</v>
      </c>
      <c r="G4901" s="72" t="s">
        <v>16</v>
      </c>
      <c r="H4901" s="72" t="s">
        <v>24</v>
      </c>
      <c r="I4901" s="72" t="s">
        <v>18</v>
      </c>
      <c r="J4901" s="72" t="s">
        <v>19</v>
      </c>
      <c r="K4901" s="72" t="s">
        <v>25</v>
      </c>
      <c r="L4901" s="72" t="s">
        <v>165</v>
      </c>
      <c r="M4901" s="72"/>
    </row>
    <row r="4902" spans="2:13" x14ac:dyDescent="0.25">
      <c r="B4902" s="72" t="s">
        <v>12</v>
      </c>
      <c r="C4902" s="72" t="s">
        <v>13</v>
      </c>
      <c r="D4902" s="72" t="s">
        <v>14</v>
      </c>
      <c r="E4902" s="72" t="s">
        <v>146</v>
      </c>
      <c r="F4902" s="73">
        <v>-1664</v>
      </c>
      <c r="G4902" s="72" t="s">
        <v>16</v>
      </c>
      <c r="H4902" s="72" t="s">
        <v>17</v>
      </c>
      <c r="I4902" s="72" t="s">
        <v>18</v>
      </c>
      <c r="J4902" s="72" t="s">
        <v>19</v>
      </c>
      <c r="K4902" s="72" t="s">
        <v>25</v>
      </c>
      <c r="L4902" s="72" t="s">
        <v>149</v>
      </c>
      <c r="M4902" s="72"/>
    </row>
    <row r="4903" spans="2:13" x14ac:dyDescent="0.25">
      <c r="B4903" s="72" t="s">
        <v>12</v>
      </c>
      <c r="C4903" s="72" t="s">
        <v>13</v>
      </c>
      <c r="D4903" s="72" t="s">
        <v>14</v>
      </c>
      <c r="E4903" s="72" t="s">
        <v>79</v>
      </c>
      <c r="F4903" s="73">
        <v>-6195</v>
      </c>
      <c r="G4903" s="72" t="s">
        <v>16</v>
      </c>
      <c r="H4903" s="72" t="s">
        <v>24</v>
      </c>
      <c r="I4903" s="72" t="s">
        <v>18</v>
      </c>
      <c r="J4903" s="72" t="s">
        <v>19</v>
      </c>
      <c r="K4903" s="72" t="s">
        <v>37</v>
      </c>
      <c r="L4903" s="72" t="s">
        <v>354</v>
      </c>
      <c r="M4903" s="72"/>
    </row>
    <row r="4904" spans="2:13" x14ac:dyDescent="0.25">
      <c r="B4904" s="72" t="s">
        <v>12</v>
      </c>
      <c r="C4904" s="72" t="s">
        <v>13</v>
      </c>
      <c r="D4904" s="72" t="s">
        <v>14</v>
      </c>
      <c r="E4904" s="72" t="s">
        <v>68</v>
      </c>
      <c r="F4904" s="73">
        <v>-149620</v>
      </c>
      <c r="G4904" s="72" t="s">
        <v>16</v>
      </c>
      <c r="H4904" s="72" t="s">
        <v>24</v>
      </c>
      <c r="I4904" s="72" t="s">
        <v>18</v>
      </c>
      <c r="J4904" s="72" t="s">
        <v>19</v>
      </c>
      <c r="K4904" s="72" t="s">
        <v>25</v>
      </c>
      <c r="L4904" s="72" t="s">
        <v>69</v>
      </c>
      <c r="M4904" s="72"/>
    </row>
    <row r="4905" spans="2:13" x14ac:dyDescent="0.25">
      <c r="B4905" s="72" t="s">
        <v>12</v>
      </c>
      <c r="C4905" s="72" t="s">
        <v>13</v>
      </c>
      <c r="D4905" s="72" t="s">
        <v>14</v>
      </c>
      <c r="E4905" s="72" t="s">
        <v>453</v>
      </c>
      <c r="F4905" s="73">
        <v>20295</v>
      </c>
      <c r="G4905" s="72" t="s">
        <v>16</v>
      </c>
      <c r="H4905" s="72" t="s">
        <v>17</v>
      </c>
      <c r="I4905" s="72" t="s">
        <v>18</v>
      </c>
      <c r="J4905" s="72" t="s">
        <v>19</v>
      </c>
      <c r="K4905" s="72" t="s">
        <v>37</v>
      </c>
      <c r="L4905" s="72" t="s">
        <v>202</v>
      </c>
      <c r="M4905" s="72"/>
    </row>
    <row r="4906" spans="2:13" x14ac:dyDescent="0.25">
      <c r="B4906" s="72" t="s">
        <v>12</v>
      </c>
      <c r="C4906" s="72" t="s">
        <v>13</v>
      </c>
      <c r="D4906" s="72" t="s">
        <v>14</v>
      </c>
      <c r="E4906" s="72" t="s">
        <v>39</v>
      </c>
      <c r="F4906" s="73">
        <v>-55346</v>
      </c>
      <c r="G4906" s="72" t="s">
        <v>16</v>
      </c>
      <c r="H4906" s="72" t="s">
        <v>24</v>
      </c>
      <c r="I4906" s="72" t="s">
        <v>18</v>
      </c>
      <c r="J4906" s="72" t="s">
        <v>19</v>
      </c>
      <c r="K4906" s="72" t="s">
        <v>25</v>
      </c>
      <c r="L4906" s="72" t="s">
        <v>191</v>
      </c>
      <c r="M4906" s="72"/>
    </row>
    <row r="4907" spans="2:13" x14ac:dyDescent="0.25">
      <c r="B4907" s="72" t="s">
        <v>12</v>
      </c>
      <c r="C4907" s="72" t="s">
        <v>13</v>
      </c>
      <c r="D4907" s="72" t="s">
        <v>14</v>
      </c>
      <c r="E4907" s="72" t="s">
        <v>55</v>
      </c>
      <c r="F4907" s="73">
        <v>11602842</v>
      </c>
      <c r="G4907" s="72" t="s">
        <v>16</v>
      </c>
      <c r="H4907" s="72" t="s">
        <v>24</v>
      </c>
      <c r="I4907" s="72" t="s">
        <v>18</v>
      </c>
      <c r="J4907" s="72" t="s">
        <v>19</v>
      </c>
      <c r="K4907" s="72" t="s">
        <v>37</v>
      </c>
      <c r="L4907" s="72" t="s">
        <v>461</v>
      </c>
      <c r="M4907" s="72" t="s">
        <v>57</v>
      </c>
    </row>
    <row r="4908" spans="2:13" x14ac:dyDescent="0.25">
      <c r="B4908" s="72" t="s">
        <v>12</v>
      </c>
      <c r="C4908" s="72" t="s">
        <v>13</v>
      </c>
      <c r="D4908" s="72" t="s">
        <v>14</v>
      </c>
      <c r="E4908" s="72" t="s">
        <v>94</v>
      </c>
      <c r="F4908" s="73">
        <v>32631</v>
      </c>
      <c r="G4908" s="72" t="s">
        <v>16</v>
      </c>
      <c r="H4908" s="72" t="s">
        <v>24</v>
      </c>
      <c r="I4908" s="72" t="s">
        <v>18</v>
      </c>
      <c r="J4908" s="72" t="s">
        <v>19</v>
      </c>
      <c r="K4908" s="72" t="s">
        <v>99</v>
      </c>
      <c r="L4908" s="72" t="s">
        <v>419</v>
      </c>
      <c r="M4908" s="72"/>
    </row>
    <row r="4909" spans="2:13" x14ac:dyDescent="0.25">
      <c r="B4909" s="72" t="s">
        <v>12</v>
      </c>
      <c r="C4909" s="72" t="s">
        <v>13</v>
      </c>
      <c r="D4909" s="72" t="s">
        <v>14</v>
      </c>
      <c r="E4909" s="72" t="s">
        <v>36</v>
      </c>
      <c r="F4909" s="73">
        <v>1484489</v>
      </c>
      <c r="G4909" s="72" t="s">
        <v>16</v>
      </c>
      <c r="H4909" s="72" t="s">
        <v>24</v>
      </c>
      <c r="I4909" s="72" t="s">
        <v>18</v>
      </c>
      <c r="J4909" s="72" t="s">
        <v>19</v>
      </c>
      <c r="K4909" s="72" t="s">
        <v>37</v>
      </c>
      <c r="L4909" s="72" t="s">
        <v>125</v>
      </c>
      <c r="M4909" s="72" t="s">
        <v>57</v>
      </c>
    </row>
    <row r="4910" spans="2:13" x14ac:dyDescent="0.25">
      <c r="B4910" s="72" t="s">
        <v>12</v>
      </c>
      <c r="C4910" s="72" t="s">
        <v>13</v>
      </c>
      <c r="D4910" s="72" t="s">
        <v>14</v>
      </c>
      <c r="E4910" s="72" t="s">
        <v>41</v>
      </c>
      <c r="F4910" s="73">
        <v>-199</v>
      </c>
      <c r="G4910" s="72" t="s">
        <v>16</v>
      </c>
      <c r="H4910" s="72" t="s">
        <v>17</v>
      </c>
      <c r="I4910" s="72" t="s">
        <v>48</v>
      </c>
      <c r="J4910" s="72" t="s">
        <v>19</v>
      </c>
      <c r="K4910" s="72" t="s">
        <v>49</v>
      </c>
      <c r="L4910" s="72" t="s">
        <v>288</v>
      </c>
      <c r="M4910" s="72"/>
    </row>
    <row r="4911" spans="2:13" x14ac:dyDescent="0.25">
      <c r="B4911" s="72" t="s">
        <v>12</v>
      </c>
      <c r="C4911" s="72" t="s">
        <v>13</v>
      </c>
      <c r="D4911" s="72" t="s">
        <v>14</v>
      </c>
      <c r="E4911" s="72" t="s">
        <v>55</v>
      </c>
      <c r="F4911" s="73">
        <v>42302</v>
      </c>
      <c r="G4911" s="72" t="s">
        <v>16</v>
      </c>
      <c r="H4911" s="72" t="s">
        <v>17</v>
      </c>
      <c r="I4911" s="72" t="s">
        <v>48</v>
      </c>
      <c r="J4911" s="72" t="s">
        <v>19</v>
      </c>
      <c r="K4911" s="72" t="s">
        <v>25</v>
      </c>
      <c r="L4911" s="72" t="s">
        <v>198</v>
      </c>
      <c r="M4911" s="72" t="s">
        <v>29</v>
      </c>
    </row>
    <row r="4912" spans="2:13" x14ac:dyDescent="0.25">
      <c r="B4912" s="72" t="s">
        <v>12</v>
      </c>
      <c r="C4912" s="72" t="s">
        <v>13</v>
      </c>
      <c r="D4912" s="72" t="s">
        <v>14</v>
      </c>
      <c r="E4912" s="72" t="s">
        <v>83</v>
      </c>
      <c r="F4912" s="73">
        <v>1906</v>
      </c>
      <c r="G4912" s="72" t="s">
        <v>16</v>
      </c>
      <c r="H4912" s="72" t="s">
        <v>24</v>
      </c>
      <c r="I4912" s="72" t="s">
        <v>18</v>
      </c>
      <c r="J4912" s="72" t="s">
        <v>19</v>
      </c>
      <c r="K4912" s="72" t="s">
        <v>25</v>
      </c>
      <c r="L4912" s="72" t="s">
        <v>224</v>
      </c>
      <c r="M4912" s="72"/>
    </row>
    <row r="4913" spans="2:13" x14ac:dyDescent="0.25">
      <c r="B4913" s="72" t="s">
        <v>12</v>
      </c>
      <c r="C4913" s="72" t="s">
        <v>13</v>
      </c>
      <c r="D4913" s="72" t="s">
        <v>14</v>
      </c>
      <c r="E4913" s="72" t="s">
        <v>41</v>
      </c>
      <c r="F4913" s="73">
        <v>-195</v>
      </c>
      <c r="G4913" s="72" t="s">
        <v>16</v>
      </c>
      <c r="H4913" s="72" t="s">
        <v>24</v>
      </c>
      <c r="I4913" s="72" t="s">
        <v>18</v>
      </c>
      <c r="J4913" s="72" t="s">
        <v>19</v>
      </c>
      <c r="K4913" s="72" t="s">
        <v>43</v>
      </c>
      <c r="L4913" s="72" t="s">
        <v>238</v>
      </c>
      <c r="M4913" s="72"/>
    </row>
    <row r="4914" spans="2:13" x14ac:dyDescent="0.25">
      <c r="B4914" s="72" t="s">
        <v>12</v>
      </c>
      <c r="C4914" s="72" t="s">
        <v>13</v>
      </c>
      <c r="D4914" s="72" t="s">
        <v>14</v>
      </c>
      <c r="E4914" s="72" t="s">
        <v>83</v>
      </c>
      <c r="F4914" s="73">
        <v>4</v>
      </c>
      <c r="G4914" s="72" t="s">
        <v>16</v>
      </c>
      <c r="H4914" s="72" t="s">
        <v>24</v>
      </c>
      <c r="I4914" s="72" t="s">
        <v>18</v>
      </c>
      <c r="J4914" s="72" t="s">
        <v>19</v>
      </c>
      <c r="K4914" s="72" t="s">
        <v>20</v>
      </c>
      <c r="L4914" s="72" t="s">
        <v>535</v>
      </c>
      <c r="M4914" s="72"/>
    </row>
    <row r="4915" spans="2:13" x14ac:dyDescent="0.25">
      <c r="B4915" s="72" t="s">
        <v>12</v>
      </c>
      <c r="C4915" s="72" t="s">
        <v>13</v>
      </c>
      <c r="D4915" s="72" t="s">
        <v>14</v>
      </c>
      <c r="E4915" s="72" t="s">
        <v>256</v>
      </c>
      <c r="F4915" s="73">
        <v>-10644</v>
      </c>
      <c r="G4915" s="72" t="s">
        <v>16</v>
      </c>
      <c r="H4915" s="72" t="s">
        <v>24</v>
      </c>
      <c r="I4915" s="72" t="s">
        <v>18</v>
      </c>
      <c r="J4915" s="72" t="s">
        <v>19</v>
      </c>
      <c r="K4915" s="72" t="s">
        <v>37</v>
      </c>
      <c r="L4915" s="72" t="s">
        <v>461</v>
      </c>
      <c r="M4915" s="72"/>
    </row>
    <row r="4916" spans="2:13" x14ac:dyDescent="0.25">
      <c r="B4916" s="72" t="s">
        <v>12</v>
      </c>
      <c r="C4916" s="72" t="s">
        <v>13</v>
      </c>
      <c r="D4916" s="72" t="s">
        <v>14</v>
      </c>
      <c r="E4916" s="72" t="s">
        <v>70</v>
      </c>
      <c r="F4916" s="73">
        <v>1548089</v>
      </c>
      <c r="G4916" s="72" t="s">
        <v>16</v>
      </c>
      <c r="H4916" s="72" t="s">
        <v>24</v>
      </c>
      <c r="I4916" s="72" t="s">
        <v>18</v>
      </c>
      <c r="J4916" s="72" t="s">
        <v>19</v>
      </c>
      <c r="K4916" s="72" t="s">
        <v>102</v>
      </c>
      <c r="L4916" s="72" t="s">
        <v>429</v>
      </c>
      <c r="M4916" s="72" t="s">
        <v>259</v>
      </c>
    </row>
    <row r="4917" spans="2:13" x14ac:dyDescent="0.25">
      <c r="B4917" s="72" t="s">
        <v>12</v>
      </c>
      <c r="C4917" s="72" t="s">
        <v>13</v>
      </c>
      <c r="D4917" s="72" t="s">
        <v>14</v>
      </c>
      <c r="E4917" s="72" t="s">
        <v>51</v>
      </c>
      <c r="F4917" s="73">
        <v>104183</v>
      </c>
      <c r="G4917" s="72" t="s">
        <v>16</v>
      </c>
      <c r="H4917" s="72" t="s">
        <v>24</v>
      </c>
      <c r="I4917" s="72" t="s">
        <v>18</v>
      </c>
      <c r="J4917" s="72" t="s">
        <v>19</v>
      </c>
      <c r="K4917" s="72" t="s">
        <v>37</v>
      </c>
      <c r="L4917" s="72" t="s">
        <v>287</v>
      </c>
      <c r="M4917" s="72"/>
    </row>
    <row r="4918" spans="2:13" x14ac:dyDescent="0.25">
      <c r="B4918" s="72" t="s">
        <v>12</v>
      </c>
      <c r="C4918" s="72" t="s">
        <v>13</v>
      </c>
      <c r="D4918" s="72" t="s">
        <v>14</v>
      </c>
      <c r="E4918" s="72" t="s">
        <v>187</v>
      </c>
      <c r="F4918" s="73">
        <v>905641</v>
      </c>
      <c r="G4918" s="72" t="s">
        <v>16</v>
      </c>
      <c r="H4918" s="72" t="s">
        <v>24</v>
      </c>
      <c r="I4918" s="72" t="s">
        <v>18</v>
      </c>
      <c r="J4918" s="72" t="s">
        <v>19</v>
      </c>
      <c r="K4918" s="72" t="s">
        <v>37</v>
      </c>
      <c r="L4918" s="72" t="s">
        <v>480</v>
      </c>
      <c r="M4918" s="72" t="s">
        <v>112</v>
      </c>
    </row>
    <row r="4919" spans="2:13" x14ac:dyDescent="0.25">
      <c r="B4919" s="72" t="s">
        <v>12</v>
      </c>
      <c r="C4919" s="72" t="s">
        <v>13</v>
      </c>
      <c r="D4919" s="72" t="s">
        <v>14</v>
      </c>
      <c r="E4919" s="72" t="s">
        <v>45</v>
      </c>
      <c r="F4919" s="73">
        <v>128</v>
      </c>
      <c r="G4919" s="72" t="s">
        <v>16</v>
      </c>
      <c r="H4919" s="72" t="s">
        <v>24</v>
      </c>
      <c r="I4919" s="72" t="s">
        <v>18</v>
      </c>
      <c r="J4919" s="72" t="s">
        <v>19</v>
      </c>
      <c r="K4919" s="72" t="s">
        <v>130</v>
      </c>
      <c r="L4919" s="72" t="s">
        <v>131</v>
      </c>
      <c r="M4919" s="72" t="s">
        <v>302</v>
      </c>
    </row>
    <row r="4920" spans="2:13" x14ac:dyDescent="0.25">
      <c r="B4920" s="72" t="s">
        <v>12</v>
      </c>
      <c r="C4920" s="72" t="s">
        <v>13</v>
      </c>
      <c r="D4920" s="72" t="s">
        <v>14</v>
      </c>
      <c r="E4920" s="72" t="s">
        <v>39</v>
      </c>
      <c r="F4920" s="73">
        <v>-775</v>
      </c>
      <c r="G4920" s="72" t="s">
        <v>16</v>
      </c>
      <c r="H4920" s="72" t="s">
        <v>24</v>
      </c>
      <c r="I4920" s="72" t="s">
        <v>18</v>
      </c>
      <c r="J4920" s="72" t="s">
        <v>19</v>
      </c>
      <c r="K4920" s="72" t="s">
        <v>25</v>
      </c>
      <c r="L4920" s="72" t="s">
        <v>275</v>
      </c>
      <c r="M4920" s="72"/>
    </row>
    <row r="4921" spans="2:13" x14ac:dyDescent="0.25">
      <c r="B4921" s="72" t="s">
        <v>12</v>
      </c>
      <c r="C4921" s="72" t="s">
        <v>13</v>
      </c>
      <c r="D4921" s="72" t="s">
        <v>14</v>
      </c>
      <c r="E4921" s="72" t="s">
        <v>30</v>
      </c>
      <c r="F4921" s="73">
        <v>-13</v>
      </c>
      <c r="G4921" s="72" t="s">
        <v>16</v>
      </c>
      <c r="H4921" s="72" t="s">
        <v>24</v>
      </c>
      <c r="I4921" s="72" t="s">
        <v>18</v>
      </c>
      <c r="J4921" s="72" t="s">
        <v>19</v>
      </c>
      <c r="K4921" s="72" t="s">
        <v>43</v>
      </c>
      <c r="L4921" s="72" t="s">
        <v>691</v>
      </c>
      <c r="M4921" s="72"/>
    </row>
    <row r="4922" spans="2:13" x14ac:dyDescent="0.25">
      <c r="B4922" s="72" t="s">
        <v>12</v>
      </c>
      <c r="C4922" s="72" t="s">
        <v>13</v>
      </c>
      <c r="D4922" s="72" t="s">
        <v>14</v>
      </c>
      <c r="E4922" s="72" t="s">
        <v>27</v>
      </c>
      <c r="F4922" s="73">
        <v>102857</v>
      </c>
      <c r="G4922" s="72" t="s">
        <v>16</v>
      </c>
      <c r="H4922" s="72" t="s">
        <v>24</v>
      </c>
      <c r="I4922" s="72" t="s">
        <v>18</v>
      </c>
      <c r="J4922" s="72" t="s">
        <v>19</v>
      </c>
      <c r="K4922" s="72" t="s">
        <v>37</v>
      </c>
      <c r="L4922" s="72" t="s">
        <v>129</v>
      </c>
      <c r="M4922" s="72" t="s">
        <v>29</v>
      </c>
    </row>
    <row r="4923" spans="2:13" x14ac:dyDescent="0.25">
      <c r="B4923" s="72" t="s">
        <v>12</v>
      </c>
      <c r="C4923" s="72" t="s">
        <v>13</v>
      </c>
      <c r="D4923" s="72" t="s">
        <v>14</v>
      </c>
      <c r="E4923" s="72" t="s">
        <v>41</v>
      </c>
      <c r="F4923" s="73">
        <v>-109</v>
      </c>
      <c r="G4923" s="72" t="s">
        <v>16</v>
      </c>
      <c r="H4923" s="72" t="s">
        <v>24</v>
      </c>
      <c r="I4923" s="72" t="s">
        <v>18</v>
      </c>
      <c r="J4923" s="72" t="s">
        <v>19</v>
      </c>
      <c r="K4923" s="72" t="s">
        <v>37</v>
      </c>
      <c r="L4923" s="72" t="s">
        <v>89</v>
      </c>
      <c r="M4923" s="72"/>
    </row>
    <row r="4924" spans="2:13" x14ac:dyDescent="0.25">
      <c r="B4924" s="72" t="s">
        <v>12</v>
      </c>
      <c r="C4924" s="72" t="s">
        <v>13</v>
      </c>
      <c r="D4924" s="72" t="s">
        <v>14</v>
      </c>
      <c r="E4924" s="72" t="s">
        <v>36</v>
      </c>
      <c r="F4924" s="73">
        <v>713577</v>
      </c>
      <c r="G4924" s="72" t="s">
        <v>16</v>
      </c>
      <c r="H4924" s="72" t="s">
        <v>24</v>
      </c>
      <c r="I4924" s="72" t="s">
        <v>18</v>
      </c>
      <c r="J4924" s="72" t="s">
        <v>19</v>
      </c>
      <c r="K4924" s="72" t="s">
        <v>25</v>
      </c>
      <c r="L4924" s="72" t="s">
        <v>513</v>
      </c>
      <c r="M4924" s="72" t="s">
        <v>47</v>
      </c>
    </row>
    <row r="4925" spans="2:13" x14ac:dyDescent="0.25">
      <c r="B4925" s="72" t="s">
        <v>12</v>
      </c>
      <c r="C4925" s="72" t="s">
        <v>13</v>
      </c>
      <c r="D4925" s="72" t="s">
        <v>14</v>
      </c>
      <c r="E4925" s="72" t="s">
        <v>36</v>
      </c>
      <c r="F4925" s="73">
        <v>94670</v>
      </c>
      <c r="G4925" s="72" t="s">
        <v>16</v>
      </c>
      <c r="H4925" s="72" t="s">
        <v>24</v>
      </c>
      <c r="I4925" s="72" t="s">
        <v>18</v>
      </c>
      <c r="J4925" s="72" t="s">
        <v>19</v>
      </c>
      <c r="K4925" s="72" t="s">
        <v>37</v>
      </c>
      <c r="L4925" s="72" t="s">
        <v>375</v>
      </c>
      <c r="M4925" s="72" t="s">
        <v>47</v>
      </c>
    </row>
    <row r="4926" spans="2:13" x14ac:dyDescent="0.25">
      <c r="B4926" s="72" t="s">
        <v>12</v>
      </c>
      <c r="C4926" s="72" t="s">
        <v>13</v>
      </c>
      <c r="D4926" s="72" t="s">
        <v>14</v>
      </c>
      <c r="E4926" s="72" t="s">
        <v>228</v>
      </c>
      <c r="F4926" s="73">
        <v>255009</v>
      </c>
      <c r="G4926" s="72" t="s">
        <v>16</v>
      </c>
      <c r="H4926" s="72" t="s">
        <v>24</v>
      </c>
      <c r="I4926" s="72" t="s">
        <v>18</v>
      </c>
      <c r="J4926" s="72" t="s">
        <v>19</v>
      </c>
      <c r="K4926" s="72" t="s">
        <v>37</v>
      </c>
      <c r="L4926" s="72" t="s">
        <v>504</v>
      </c>
      <c r="M4926" s="72" t="s">
        <v>67</v>
      </c>
    </row>
    <row r="4927" spans="2:13" x14ac:dyDescent="0.25">
      <c r="B4927" s="72" t="s">
        <v>12</v>
      </c>
      <c r="C4927" s="72" t="s">
        <v>13</v>
      </c>
      <c r="D4927" s="72" t="s">
        <v>14</v>
      </c>
      <c r="E4927" s="72" t="s">
        <v>693</v>
      </c>
      <c r="F4927" s="73">
        <v>147390</v>
      </c>
      <c r="G4927" s="72" t="s">
        <v>16</v>
      </c>
      <c r="H4927" s="72" t="s">
        <v>17</v>
      </c>
      <c r="I4927" s="72" t="s">
        <v>18</v>
      </c>
      <c r="J4927" s="72" t="s">
        <v>19</v>
      </c>
      <c r="K4927" s="72"/>
      <c r="L4927" s="72"/>
      <c r="M4927" s="72" t="s">
        <v>72</v>
      </c>
    </row>
    <row r="4928" spans="2:13" x14ac:dyDescent="0.25">
      <c r="B4928" s="72" t="s">
        <v>12</v>
      </c>
      <c r="C4928" s="72" t="s">
        <v>13</v>
      </c>
      <c r="D4928" s="72" t="s">
        <v>14</v>
      </c>
      <c r="E4928" s="72" t="s">
        <v>300</v>
      </c>
      <c r="F4928" s="73">
        <v>193</v>
      </c>
      <c r="G4928" s="72" t="s">
        <v>16</v>
      </c>
      <c r="H4928" s="72" t="s">
        <v>24</v>
      </c>
      <c r="I4928" s="72" t="s">
        <v>18</v>
      </c>
      <c r="J4928" s="72" t="s">
        <v>19</v>
      </c>
      <c r="K4928" s="72" t="s">
        <v>37</v>
      </c>
      <c r="L4928" s="72" t="s">
        <v>182</v>
      </c>
      <c r="M4928" s="72" t="s">
        <v>302</v>
      </c>
    </row>
    <row r="4929" spans="2:13" x14ac:dyDescent="0.25">
      <c r="B4929" s="72" t="s">
        <v>12</v>
      </c>
      <c r="C4929" s="72" t="s">
        <v>13</v>
      </c>
      <c r="D4929" s="72" t="s">
        <v>14</v>
      </c>
      <c r="E4929" s="72" t="s">
        <v>41</v>
      </c>
      <c r="F4929" s="73">
        <v>-4052</v>
      </c>
      <c r="G4929" s="72" t="s">
        <v>16</v>
      </c>
      <c r="H4929" s="72" t="s">
        <v>24</v>
      </c>
      <c r="I4929" s="72" t="s">
        <v>18</v>
      </c>
      <c r="J4929" s="72" t="s">
        <v>19</v>
      </c>
      <c r="K4929" s="72" t="s">
        <v>102</v>
      </c>
      <c r="L4929" s="72" t="s">
        <v>429</v>
      </c>
      <c r="M4929" s="72"/>
    </row>
    <row r="4930" spans="2:13" x14ac:dyDescent="0.25">
      <c r="B4930" s="72" t="s">
        <v>12</v>
      </c>
      <c r="C4930" s="72" t="s">
        <v>13</v>
      </c>
      <c r="D4930" s="72" t="s">
        <v>14</v>
      </c>
      <c r="E4930" s="72" t="s">
        <v>94</v>
      </c>
      <c r="F4930" s="73">
        <v>1830</v>
      </c>
      <c r="G4930" s="72" t="s">
        <v>16</v>
      </c>
      <c r="H4930" s="72" t="s">
        <v>17</v>
      </c>
      <c r="I4930" s="72" t="s">
        <v>18</v>
      </c>
      <c r="J4930" s="72" t="s">
        <v>19</v>
      </c>
      <c r="K4930" s="72" t="s">
        <v>25</v>
      </c>
      <c r="L4930" s="72" t="s">
        <v>506</v>
      </c>
      <c r="M4930" s="72"/>
    </row>
    <row r="4931" spans="2:13" x14ac:dyDescent="0.25">
      <c r="B4931" s="72" t="s">
        <v>12</v>
      </c>
      <c r="C4931" s="72" t="s">
        <v>13</v>
      </c>
      <c r="D4931" s="72" t="s">
        <v>14</v>
      </c>
      <c r="E4931" s="72" t="s">
        <v>36</v>
      </c>
      <c r="F4931" s="73">
        <v>2553157</v>
      </c>
      <c r="G4931" s="72" t="s">
        <v>16</v>
      </c>
      <c r="H4931" s="72" t="s">
        <v>24</v>
      </c>
      <c r="I4931" s="72" t="s">
        <v>18</v>
      </c>
      <c r="J4931" s="72" t="s">
        <v>19</v>
      </c>
      <c r="K4931" s="72" t="s">
        <v>37</v>
      </c>
      <c r="L4931" s="72" t="s">
        <v>151</v>
      </c>
      <c r="M4931" s="72" t="s">
        <v>47</v>
      </c>
    </row>
    <row r="4932" spans="2:13" x14ac:dyDescent="0.25">
      <c r="B4932" s="72" t="s">
        <v>12</v>
      </c>
      <c r="C4932" s="72" t="s">
        <v>13</v>
      </c>
      <c r="D4932" s="72" t="s">
        <v>14</v>
      </c>
      <c r="E4932" s="72" t="s">
        <v>79</v>
      </c>
      <c r="F4932" s="73">
        <v>-1692</v>
      </c>
      <c r="G4932" s="72" t="s">
        <v>16</v>
      </c>
      <c r="H4932" s="72" t="s">
        <v>24</v>
      </c>
      <c r="I4932" s="72" t="s">
        <v>48</v>
      </c>
      <c r="J4932" s="72" t="s">
        <v>19</v>
      </c>
      <c r="K4932" s="72" t="s">
        <v>75</v>
      </c>
      <c r="L4932" s="72" t="s">
        <v>554</v>
      </c>
      <c r="M4932" s="72"/>
    </row>
    <row r="4933" spans="2:13" x14ac:dyDescent="0.25">
      <c r="B4933" s="72" t="s">
        <v>12</v>
      </c>
      <c r="C4933" s="72" t="s">
        <v>13</v>
      </c>
      <c r="D4933" s="72" t="s">
        <v>14</v>
      </c>
      <c r="E4933" s="72" t="s">
        <v>94</v>
      </c>
      <c r="F4933" s="73">
        <v>912</v>
      </c>
      <c r="G4933" s="72" t="s">
        <v>16</v>
      </c>
      <c r="H4933" s="72" t="s">
        <v>17</v>
      </c>
      <c r="I4933" s="72" t="s">
        <v>18</v>
      </c>
      <c r="J4933" s="72" t="s">
        <v>19</v>
      </c>
      <c r="K4933" s="72" t="s">
        <v>25</v>
      </c>
      <c r="L4933" s="72" t="s">
        <v>546</v>
      </c>
      <c r="M4933" s="72"/>
    </row>
    <row r="4934" spans="2:13" x14ac:dyDescent="0.25">
      <c r="B4934" s="72" t="s">
        <v>12</v>
      </c>
      <c r="C4934" s="72" t="s">
        <v>13</v>
      </c>
      <c r="D4934" s="72" t="s">
        <v>14</v>
      </c>
      <c r="E4934" s="72" t="s">
        <v>187</v>
      </c>
      <c r="F4934" s="73">
        <v>1015769</v>
      </c>
      <c r="G4934" s="72" t="s">
        <v>16</v>
      </c>
      <c r="H4934" s="72" t="s">
        <v>24</v>
      </c>
      <c r="I4934" s="72" t="s">
        <v>18</v>
      </c>
      <c r="J4934" s="72" t="s">
        <v>19</v>
      </c>
      <c r="K4934" s="72" t="s">
        <v>96</v>
      </c>
      <c r="L4934" s="72" t="s">
        <v>210</v>
      </c>
      <c r="M4934" s="72" t="s">
        <v>112</v>
      </c>
    </row>
    <row r="4935" spans="2:13" x14ac:dyDescent="0.25">
      <c r="B4935" s="72" t="s">
        <v>12</v>
      </c>
      <c r="C4935" s="72" t="s">
        <v>13</v>
      </c>
      <c r="D4935" s="72" t="s">
        <v>14</v>
      </c>
      <c r="E4935" s="72" t="s">
        <v>55</v>
      </c>
      <c r="F4935" s="73">
        <v>76220</v>
      </c>
      <c r="G4935" s="72" t="s">
        <v>16</v>
      </c>
      <c r="H4935" s="72" t="s">
        <v>24</v>
      </c>
      <c r="I4935" s="72" t="s">
        <v>18</v>
      </c>
      <c r="J4935" s="72" t="s">
        <v>19</v>
      </c>
      <c r="K4935" s="72" t="s">
        <v>25</v>
      </c>
      <c r="L4935" s="72" t="s">
        <v>432</v>
      </c>
      <c r="M4935" s="72" t="s">
        <v>112</v>
      </c>
    </row>
    <row r="4936" spans="2:13" x14ac:dyDescent="0.25">
      <c r="B4936" s="72" t="s">
        <v>12</v>
      </c>
      <c r="C4936" s="72" t="s">
        <v>13</v>
      </c>
      <c r="D4936" s="72" t="s">
        <v>14</v>
      </c>
      <c r="E4936" s="72" t="s">
        <v>256</v>
      </c>
      <c r="F4936" s="73">
        <v>-58551</v>
      </c>
      <c r="G4936" s="72" t="s">
        <v>16</v>
      </c>
      <c r="H4936" s="72" t="s">
        <v>24</v>
      </c>
      <c r="I4936" s="72" t="s">
        <v>18</v>
      </c>
      <c r="J4936" s="72" t="s">
        <v>19</v>
      </c>
      <c r="K4936" s="72" t="s">
        <v>37</v>
      </c>
      <c r="L4936" s="72" t="s">
        <v>317</v>
      </c>
      <c r="M4936" s="72"/>
    </row>
    <row r="4937" spans="2:13" x14ac:dyDescent="0.25">
      <c r="B4937" s="72" t="s">
        <v>12</v>
      </c>
      <c r="C4937" s="72" t="s">
        <v>13</v>
      </c>
      <c r="D4937" s="72" t="s">
        <v>14</v>
      </c>
      <c r="E4937" s="72" t="s">
        <v>15</v>
      </c>
      <c r="F4937" s="73">
        <v>37464</v>
      </c>
      <c r="G4937" s="72" t="s">
        <v>16</v>
      </c>
      <c r="H4937" s="72" t="s">
        <v>24</v>
      </c>
      <c r="I4937" s="72" t="s">
        <v>18</v>
      </c>
      <c r="J4937" s="72" t="s">
        <v>19</v>
      </c>
      <c r="K4937" s="72" t="s">
        <v>96</v>
      </c>
      <c r="L4937" s="72" t="s">
        <v>391</v>
      </c>
      <c r="M4937" s="72" t="s">
        <v>133</v>
      </c>
    </row>
    <row r="4938" spans="2:13" x14ac:dyDescent="0.25">
      <c r="B4938" s="72" t="s">
        <v>12</v>
      </c>
      <c r="C4938" s="72" t="s">
        <v>13</v>
      </c>
      <c r="D4938" s="72" t="s">
        <v>14</v>
      </c>
      <c r="E4938" s="72" t="s">
        <v>45</v>
      </c>
      <c r="F4938" s="73">
        <v>71333</v>
      </c>
      <c r="G4938" s="72" t="s">
        <v>16</v>
      </c>
      <c r="H4938" s="72" t="s">
        <v>24</v>
      </c>
      <c r="I4938" s="72" t="s">
        <v>18</v>
      </c>
      <c r="J4938" s="72" t="s">
        <v>19</v>
      </c>
      <c r="K4938" s="72" t="s">
        <v>37</v>
      </c>
      <c r="L4938" s="72" t="s">
        <v>301</v>
      </c>
      <c r="M4938" s="72" t="s">
        <v>35</v>
      </c>
    </row>
    <row r="4939" spans="2:13" x14ac:dyDescent="0.25">
      <c r="B4939" s="72" t="s">
        <v>12</v>
      </c>
      <c r="C4939" s="72" t="s">
        <v>13</v>
      </c>
      <c r="D4939" s="72" t="s">
        <v>14</v>
      </c>
      <c r="E4939" s="72" t="s">
        <v>79</v>
      </c>
      <c r="F4939" s="73">
        <v>-7271</v>
      </c>
      <c r="G4939" s="72" t="s">
        <v>16</v>
      </c>
      <c r="H4939" s="72" t="s">
        <v>24</v>
      </c>
      <c r="I4939" s="72" t="s">
        <v>18</v>
      </c>
      <c r="J4939" s="72" t="s">
        <v>19</v>
      </c>
      <c r="K4939" s="72" t="s">
        <v>37</v>
      </c>
      <c r="L4939" s="72" t="s">
        <v>504</v>
      </c>
      <c r="M4939" s="72"/>
    </row>
    <row r="4940" spans="2:13" x14ac:dyDescent="0.25">
      <c r="B4940" s="72" t="s">
        <v>12</v>
      </c>
      <c r="C4940" s="72" t="s">
        <v>13</v>
      </c>
      <c r="D4940" s="72" t="s">
        <v>14</v>
      </c>
      <c r="E4940" s="72" t="s">
        <v>83</v>
      </c>
      <c r="F4940" s="73">
        <v>18477</v>
      </c>
      <c r="G4940" s="72" t="s">
        <v>16</v>
      </c>
      <c r="H4940" s="72" t="s">
        <v>24</v>
      </c>
      <c r="I4940" s="72" t="s">
        <v>18</v>
      </c>
      <c r="J4940" s="72" t="s">
        <v>19</v>
      </c>
      <c r="K4940" s="72" t="s">
        <v>25</v>
      </c>
      <c r="L4940" s="72" t="s">
        <v>42</v>
      </c>
      <c r="M4940" s="72"/>
    </row>
    <row r="4941" spans="2:13" x14ac:dyDescent="0.25">
      <c r="B4941" s="72" t="s">
        <v>12</v>
      </c>
      <c r="C4941" s="72" t="s">
        <v>13</v>
      </c>
      <c r="D4941" s="72" t="s">
        <v>14</v>
      </c>
      <c r="E4941" s="72" t="s">
        <v>68</v>
      </c>
      <c r="F4941" s="73">
        <v>-735</v>
      </c>
      <c r="G4941" s="72" t="s">
        <v>16</v>
      </c>
      <c r="H4941" s="72" t="s">
        <v>17</v>
      </c>
      <c r="I4941" s="72" t="s">
        <v>18</v>
      </c>
      <c r="J4941" s="72" t="s">
        <v>19</v>
      </c>
      <c r="K4941" s="72" t="s">
        <v>49</v>
      </c>
      <c r="L4941" s="72" t="s">
        <v>288</v>
      </c>
      <c r="M4941" s="72"/>
    </row>
    <row r="4942" spans="2:13" x14ac:dyDescent="0.25">
      <c r="B4942" s="72" t="s">
        <v>12</v>
      </c>
      <c r="C4942" s="72" t="s">
        <v>13</v>
      </c>
      <c r="D4942" s="72" t="s">
        <v>14</v>
      </c>
      <c r="E4942" s="72" t="s">
        <v>258</v>
      </c>
      <c r="F4942" s="73">
        <v>243132</v>
      </c>
      <c r="G4942" s="72" t="s">
        <v>16</v>
      </c>
      <c r="H4942" s="72" t="s">
        <v>24</v>
      </c>
      <c r="I4942" s="72" t="s">
        <v>18</v>
      </c>
      <c r="J4942" s="72" t="s">
        <v>19</v>
      </c>
      <c r="K4942" s="72" t="s">
        <v>37</v>
      </c>
      <c r="L4942" s="72" t="s">
        <v>494</v>
      </c>
      <c r="M4942" s="72" t="s">
        <v>72</v>
      </c>
    </row>
    <row r="4943" spans="2:13" x14ac:dyDescent="0.25">
      <c r="B4943" s="72" t="s">
        <v>12</v>
      </c>
      <c r="C4943" s="72" t="s">
        <v>13</v>
      </c>
      <c r="D4943" s="72" t="s">
        <v>14</v>
      </c>
      <c r="E4943" s="72" t="s">
        <v>94</v>
      </c>
      <c r="F4943" s="73">
        <v>12</v>
      </c>
      <c r="G4943" s="72" t="s">
        <v>16</v>
      </c>
      <c r="H4943" s="72" t="s">
        <v>24</v>
      </c>
      <c r="I4943" s="72" t="s">
        <v>18</v>
      </c>
      <c r="J4943" s="72" t="s">
        <v>19</v>
      </c>
      <c r="K4943" s="72" t="s">
        <v>43</v>
      </c>
      <c r="L4943" s="72" t="s">
        <v>378</v>
      </c>
      <c r="M4943" s="72"/>
    </row>
    <row r="4944" spans="2:13" x14ac:dyDescent="0.25">
      <c r="B4944" s="72" t="s">
        <v>12</v>
      </c>
      <c r="C4944" s="72" t="s">
        <v>13</v>
      </c>
      <c r="D4944" s="72" t="s">
        <v>14</v>
      </c>
      <c r="E4944" s="72" t="s">
        <v>258</v>
      </c>
      <c r="F4944" s="73">
        <v>166367</v>
      </c>
      <c r="G4944" s="72" t="s">
        <v>16</v>
      </c>
      <c r="H4944" s="72" t="s">
        <v>24</v>
      </c>
      <c r="I4944" s="72" t="s">
        <v>18</v>
      </c>
      <c r="J4944" s="72" t="s">
        <v>19</v>
      </c>
      <c r="K4944" s="72" t="s">
        <v>130</v>
      </c>
      <c r="L4944" s="72" t="s">
        <v>131</v>
      </c>
      <c r="M4944" s="72" t="s">
        <v>303</v>
      </c>
    </row>
    <row r="4945" spans="2:13" x14ac:dyDescent="0.25">
      <c r="B4945" s="72" t="s">
        <v>12</v>
      </c>
      <c r="C4945" s="72" t="s">
        <v>13</v>
      </c>
      <c r="D4945" s="72" t="s">
        <v>14</v>
      </c>
      <c r="E4945" s="72" t="s">
        <v>65</v>
      </c>
      <c r="F4945" s="73">
        <v>91010</v>
      </c>
      <c r="G4945" s="72" t="s">
        <v>16</v>
      </c>
      <c r="H4945" s="72" t="s">
        <v>24</v>
      </c>
      <c r="I4945" s="72" t="s">
        <v>18</v>
      </c>
      <c r="J4945" s="72" t="s">
        <v>19</v>
      </c>
      <c r="K4945" s="72" t="s">
        <v>31</v>
      </c>
      <c r="L4945" s="72" t="s">
        <v>247</v>
      </c>
      <c r="M4945" s="72" t="s">
        <v>67</v>
      </c>
    </row>
    <row r="4946" spans="2:13" x14ac:dyDescent="0.25">
      <c r="B4946" s="72" t="s">
        <v>12</v>
      </c>
      <c r="C4946" s="72" t="s">
        <v>13</v>
      </c>
      <c r="D4946" s="72" t="s">
        <v>14</v>
      </c>
      <c r="E4946" s="72" t="s">
        <v>68</v>
      </c>
      <c r="F4946" s="73">
        <v>-1202269</v>
      </c>
      <c r="G4946" s="72" t="s">
        <v>16</v>
      </c>
      <c r="H4946" s="72" t="s">
        <v>24</v>
      </c>
      <c r="I4946" s="72" t="s">
        <v>18</v>
      </c>
      <c r="J4946" s="72" t="s">
        <v>19</v>
      </c>
      <c r="K4946" s="72" t="s">
        <v>25</v>
      </c>
      <c r="L4946" s="72" t="s">
        <v>128</v>
      </c>
      <c r="M4946" s="72"/>
    </row>
    <row r="4947" spans="2:13" x14ac:dyDescent="0.25">
      <c r="B4947" s="72" t="s">
        <v>12</v>
      </c>
      <c r="C4947" s="72" t="s">
        <v>13</v>
      </c>
      <c r="D4947" s="72" t="s">
        <v>14</v>
      </c>
      <c r="E4947" s="72" t="s">
        <v>68</v>
      </c>
      <c r="F4947" s="73">
        <v>-25864</v>
      </c>
      <c r="G4947" s="72" t="s">
        <v>16</v>
      </c>
      <c r="H4947" s="72" t="s">
        <v>24</v>
      </c>
      <c r="I4947" s="72" t="s">
        <v>18</v>
      </c>
      <c r="J4947" s="72" t="s">
        <v>19</v>
      </c>
      <c r="K4947" s="72" t="s">
        <v>75</v>
      </c>
      <c r="L4947" s="72" t="s">
        <v>231</v>
      </c>
      <c r="M4947" s="72"/>
    </row>
    <row r="4948" spans="2:13" x14ac:dyDescent="0.25">
      <c r="B4948" s="72" t="s">
        <v>12</v>
      </c>
      <c r="C4948" s="72" t="s">
        <v>13</v>
      </c>
      <c r="D4948" s="72" t="s">
        <v>14</v>
      </c>
      <c r="E4948" s="72" t="s">
        <v>68</v>
      </c>
      <c r="F4948" s="73">
        <v>-1217</v>
      </c>
      <c r="G4948" s="72" t="s">
        <v>16</v>
      </c>
      <c r="H4948" s="72" t="s">
        <v>24</v>
      </c>
      <c r="I4948" s="72" t="s">
        <v>18</v>
      </c>
      <c r="J4948" s="72" t="s">
        <v>179</v>
      </c>
      <c r="K4948" s="72" t="s">
        <v>117</v>
      </c>
      <c r="L4948" s="72" t="s">
        <v>475</v>
      </c>
      <c r="M4948" s="72"/>
    </row>
    <row r="4949" spans="2:13" x14ac:dyDescent="0.25">
      <c r="B4949" s="72" t="s">
        <v>12</v>
      </c>
      <c r="C4949" s="72" t="s">
        <v>13</v>
      </c>
      <c r="D4949" s="72" t="s">
        <v>14</v>
      </c>
      <c r="E4949" s="72" t="s">
        <v>453</v>
      </c>
      <c r="F4949" s="73">
        <v>20050</v>
      </c>
      <c r="G4949" s="72" t="s">
        <v>16</v>
      </c>
      <c r="H4949" s="72" t="s">
        <v>24</v>
      </c>
      <c r="I4949" s="72" t="s">
        <v>18</v>
      </c>
      <c r="J4949" s="72" t="s">
        <v>19</v>
      </c>
      <c r="K4949" s="72" t="s">
        <v>63</v>
      </c>
      <c r="L4949" s="72" t="s">
        <v>596</v>
      </c>
      <c r="M4949" s="72"/>
    </row>
    <row r="4950" spans="2:13" x14ac:dyDescent="0.25">
      <c r="B4950" s="72" t="s">
        <v>12</v>
      </c>
      <c r="C4950" s="72" t="s">
        <v>13</v>
      </c>
      <c r="D4950" s="72" t="s">
        <v>14</v>
      </c>
      <c r="E4950" s="72" t="s">
        <v>79</v>
      </c>
      <c r="F4950" s="73">
        <v>-19634</v>
      </c>
      <c r="G4950" s="72" t="s">
        <v>16</v>
      </c>
      <c r="H4950" s="72" t="s">
        <v>24</v>
      </c>
      <c r="I4950" s="72" t="s">
        <v>18</v>
      </c>
      <c r="J4950" s="72" t="s">
        <v>19</v>
      </c>
      <c r="K4950" s="72" t="s">
        <v>37</v>
      </c>
      <c r="L4950" s="72" t="s">
        <v>412</v>
      </c>
      <c r="M4950" s="72"/>
    </row>
    <row r="4951" spans="2:13" x14ac:dyDescent="0.25">
      <c r="B4951" s="72" t="s">
        <v>12</v>
      </c>
      <c r="C4951" s="72" t="s">
        <v>13</v>
      </c>
      <c r="D4951" s="72" t="s">
        <v>14</v>
      </c>
      <c r="E4951" s="72" t="s">
        <v>83</v>
      </c>
      <c r="F4951" s="73">
        <v>396525</v>
      </c>
      <c r="G4951" s="72" t="s">
        <v>16</v>
      </c>
      <c r="H4951" s="72" t="s">
        <v>17</v>
      </c>
      <c r="I4951" s="72" t="s">
        <v>18</v>
      </c>
      <c r="J4951" s="72" t="s">
        <v>19</v>
      </c>
      <c r="K4951" s="72" t="s">
        <v>25</v>
      </c>
      <c r="L4951" s="72" t="s">
        <v>508</v>
      </c>
      <c r="M4951" s="72"/>
    </row>
    <row r="4952" spans="2:13" x14ac:dyDescent="0.25">
      <c r="B4952" s="72" t="s">
        <v>12</v>
      </c>
      <c r="C4952" s="72" t="s">
        <v>13</v>
      </c>
      <c r="D4952" s="72" t="s">
        <v>14</v>
      </c>
      <c r="E4952" s="72" t="s">
        <v>81</v>
      </c>
      <c r="F4952" s="73">
        <v>113150</v>
      </c>
      <c r="G4952" s="72" t="s">
        <v>16</v>
      </c>
      <c r="H4952" s="72" t="s">
        <v>24</v>
      </c>
      <c r="I4952" s="72" t="s">
        <v>18</v>
      </c>
      <c r="J4952" s="72" t="s">
        <v>19</v>
      </c>
      <c r="K4952" s="72" t="s">
        <v>37</v>
      </c>
      <c r="L4952" s="72" t="s">
        <v>310</v>
      </c>
      <c r="M4952" s="72" t="s">
        <v>47</v>
      </c>
    </row>
    <row r="4953" spans="2:13" x14ac:dyDescent="0.25">
      <c r="B4953" s="72" t="s">
        <v>12</v>
      </c>
      <c r="C4953" s="72" t="s">
        <v>13</v>
      </c>
      <c r="D4953" s="72" t="s">
        <v>14</v>
      </c>
      <c r="E4953" s="72" t="s">
        <v>79</v>
      </c>
      <c r="F4953" s="73">
        <v>-2063</v>
      </c>
      <c r="G4953" s="72" t="s">
        <v>16</v>
      </c>
      <c r="H4953" s="72" t="s">
        <v>17</v>
      </c>
      <c r="I4953" s="72" t="s">
        <v>18</v>
      </c>
      <c r="J4953" s="72" t="s">
        <v>19</v>
      </c>
      <c r="K4953" s="72" t="s">
        <v>37</v>
      </c>
      <c r="L4953" s="72" t="s">
        <v>349</v>
      </c>
      <c r="M4953" s="72"/>
    </row>
    <row r="4954" spans="2:13" x14ac:dyDescent="0.25">
      <c r="B4954" s="72" t="s">
        <v>12</v>
      </c>
      <c r="C4954" s="72" t="s">
        <v>13</v>
      </c>
      <c r="D4954" s="72" t="s">
        <v>14</v>
      </c>
      <c r="E4954" s="72" t="s">
        <v>152</v>
      </c>
      <c r="F4954" s="73">
        <v>-3303</v>
      </c>
      <c r="G4954" s="72" t="s">
        <v>16</v>
      </c>
      <c r="H4954" s="72" t="s">
        <v>17</v>
      </c>
      <c r="I4954" s="72" t="s">
        <v>18</v>
      </c>
      <c r="J4954" s="72" t="s">
        <v>19</v>
      </c>
      <c r="K4954" s="72" t="s">
        <v>25</v>
      </c>
      <c r="L4954" s="72" t="s">
        <v>149</v>
      </c>
      <c r="M4954" s="72"/>
    </row>
    <row r="4955" spans="2:13" x14ac:dyDescent="0.25">
      <c r="B4955" s="72" t="s">
        <v>12</v>
      </c>
      <c r="C4955" s="72" t="s">
        <v>13</v>
      </c>
      <c r="D4955" s="72" t="s">
        <v>14</v>
      </c>
      <c r="E4955" s="72" t="s">
        <v>30</v>
      </c>
      <c r="F4955" s="73">
        <v>-37</v>
      </c>
      <c r="G4955" s="72" t="s">
        <v>16</v>
      </c>
      <c r="H4955" s="72" t="s">
        <v>17</v>
      </c>
      <c r="I4955" s="72" t="s">
        <v>18</v>
      </c>
      <c r="J4955" s="72" t="s">
        <v>19</v>
      </c>
      <c r="K4955" s="72" t="s">
        <v>25</v>
      </c>
      <c r="L4955" s="72" t="s">
        <v>215</v>
      </c>
      <c r="M4955" s="72"/>
    </row>
    <row r="4956" spans="2:13" x14ac:dyDescent="0.25">
      <c r="B4956" s="72" t="s">
        <v>12</v>
      </c>
      <c r="C4956" s="72" t="s">
        <v>13</v>
      </c>
      <c r="D4956" s="72" t="s">
        <v>14</v>
      </c>
      <c r="E4956" s="72" t="s">
        <v>41</v>
      </c>
      <c r="F4956" s="73">
        <v>-2743</v>
      </c>
      <c r="G4956" s="72" t="s">
        <v>16</v>
      </c>
      <c r="H4956" s="72" t="s">
        <v>24</v>
      </c>
      <c r="I4956" s="72" t="s">
        <v>18</v>
      </c>
      <c r="J4956" s="72" t="s">
        <v>19</v>
      </c>
      <c r="K4956" s="72" t="s">
        <v>130</v>
      </c>
      <c r="L4956" s="72" t="s">
        <v>236</v>
      </c>
      <c r="M4956" s="72"/>
    </row>
    <row r="4957" spans="2:13" x14ac:dyDescent="0.25">
      <c r="B4957" s="72" t="s">
        <v>12</v>
      </c>
      <c r="C4957" s="72" t="s">
        <v>13</v>
      </c>
      <c r="D4957" s="72" t="s">
        <v>14</v>
      </c>
      <c r="E4957" s="72" t="s">
        <v>85</v>
      </c>
      <c r="F4957" s="73">
        <v>85759</v>
      </c>
      <c r="G4957" s="72" t="s">
        <v>16</v>
      </c>
      <c r="H4957" s="72" t="s">
        <v>24</v>
      </c>
      <c r="I4957" s="72" t="s">
        <v>48</v>
      </c>
      <c r="J4957" s="72" t="s">
        <v>19</v>
      </c>
      <c r="K4957" s="72" t="s">
        <v>37</v>
      </c>
      <c r="L4957" s="72" t="s">
        <v>218</v>
      </c>
      <c r="M4957" s="72"/>
    </row>
    <row r="4958" spans="2:13" x14ac:dyDescent="0.25">
      <c r="B4958" s="72" t="s">
        <v>12</v>
      </c>
      <c r="C4958" s="72" t="s">
        <v>13</v>
      </c>
      <c r="D4958" s="72" t="s">
        <v>14</v>
      </c>
      <c r="E4958" s="72" t="s">
        <v>45</v>
      </c>
      <c r="F4958" s="73">
        <v>73085</v>
      </c>
      <c r="G4958" s="72" t="s">
        <v>16</v>
      </c>
      <c r="H4958" s="72" t="s">
        <v>24</v>
      </c>
      <c r="I4958" s="72" t="s">
        <v>18</v>
      </c>
      <c r="J4958" s="72" t="s">
        <v>19</v>
      </c>
      <c r="K4958" s="72" t="s">
        <v>25</v>
      </c>
      <c r="L4958" s="72" t="s">
        <v>481</v>
      </c>
      <c r="M4958" s="72" t="s">
        <v>29</v>
      </c>
    </row>
    <row r="4959" spans="2:13" x14ac:dyDescent="0.25">
      <c r="B4959" s="72" t="s">
        <v>12</v>
      </c>
      <c r="C4959" s="72" t="s">
        <v>13</v>
      </c>
      <c r="D4959" s="72" t="s">
        <v>14</v>
      </c>
      <c r="E4959" s="72" t="s">
        <v>58</v>
      </c>
      <c r="F4959" s="73">
        <v>3293339</v>
      </c>
      <c r="G4959" s="72" t="s">
        <v>16</v>
      </c>
      <c r="H4959" s="72" t="s">
        <v>24</v>
      </c>
      <c r="I4959" s="72" t="s">
        <v>18</v>
      </c>
      <c r="J4959" s="72" t="s">
        <v>19</v>
      </c>
      <c r="K4959" s="72" t="s">
        <v>37</v>
      </c>
      <c r="L4959" s="72" t="s">
        <v>635</v>
      </c>
      <c r="M4959" s="72" t="s">
        <v>47</v>
      </c>
    </row>
    <row r="4960" spans="2:13" x14ac:dyDescent="0.25">
      <c r="B4960" s="72" t="s">
        <v>12</v>
      </c>
      <c r="C4960" s="72" t="s">
        <v>13</v>
      </c>
      <c r="D4960" s="72" t="s">
        <v>14</v>
      </c>
      <c r="E4960" s="72" t="s">
        <v>721</v>
      </c>
      <c r="F4960" s="73">
        <v>62306</v>
      </c>
      <c r="G4960" s="72" t="s">
        <v>16</v>
      </c>
      <c r="H4960" s="72" t="s">
        <v>17</v>
      </c>
      <c r="I4960" s="72" t="s">
        <v>48</v>
      </c>
      <c r="J4960" s="72" t="s">
        <v>19</v>
      </c>
      <c r="K4960" s="72" t="s">
        <v>25</v>
      </c>
      <c r="L4960" s="72" t="s">
        <v>379</v>
      </c>
      <c r="M4960" s="72" t="s">
        <v>112</v>
      </c>
    </row>
    <row r="4961" spans="2:13" x14ac:dyDescent="0.25">
      <c r="B4961" s="72" t="s">
        <v>12</v>
      </c>
      <c r="C4961" s="72" t="s">
        <v>13</v>
      </c>
      <c r="D4961" s="72" t="s">
        <v>14</v>
      </c>
      <c r="E4961" s="72" t="s">
        <v>36</v>
      </c>
      <c r="F4961" s="73">
        <v>730916</v>
      </c>
      <c r="G4961" s="72" t="s">
        <v>16</v>
      </c>
      <c r="H4961" s="72" t="s">
        <v>24</v>
      </c>
      <c r="I4961" s="72" t="s">
        <v>18</v>
      </c>
      <c r="J4961" s="72" t="s">
        <v>19</v>
      </c>
      <c r="K4961" s="72" t="s">
        <v>37</v>
      </c>
      <c r="L4961" s="72" t="s">
        <v>588</v>
      </c>
      <c r="M4961" s="72" t="s">
        <v>29</v>
      </c>
    </row>
    <row r="4962" spans="2:13" x14ac:dyDescent="0.25">
      <c r="B4962" s="72" t="s">
        <v>12</v>
      </c>
      <c r="C4962" s="72" t="s">
        <v>13</v>
      </c>
      <c r="D4962" s="72" t="s">
        <v>14</v>
      </c>
      <c r="E4962" s="72" t="s">
        <v>55</v>
      </c>
      <c r="F4962" s="73">
        <v>11392056</v>
      </c>
      <c r="G4962" s="72" t="s">
        <v>269</v>
      </c>
      <c r="H4962" s="72" t="s">
        <v>24</v>
      </c>
      <c r="I4962" s="72" t="s">
        <v>18</v>
      </c>
      <c r="J4962" s="72" t="s">
        <v>634</v>
      </c>
      <c r="K4962" s="72" t="s">
        <v>117</v>
      </c>
      <c r="L4962" s="72" t="s">
        <v>271</v>
      </c>
      <c r="M4962" s="72" t="s">
        <v>112</v>
      </c>
    </row>
    <row r="4963" spans="2:13" x14ac:dyDescent="0.25">
      <c r="B4963" s="72" t="s">
        <v>12</v>
      </c>
      <c r="C4963" s="72" t="s">
        <v>13</v>
      </c>
      <c r="D4963" s="72" t="s">
        <v>14</v>
      </c>
      <c r="E4963" s="72" t="s">
        <v>65</v>
      </c>
      <c r="F4963" s="73">
        <v>5021084</v>
      </c>
      <c r="G4963" s="72" t="s">
        <v>16</v>
      </c>
      <c r="H4963" s="72" t="s">
        <v>24</v>
      </c>
      <c r="I4963" s="72" t="s">
        <v>18</v>
      </c>
      <c r="J4963" s="72" t="s">
        <v>19</v>
      </c>
      <c r="K4963" s="72" t="s">
        <v>102</v>
      </c>
      <c r="L4963" s="72" t="s">
        <v>196</v>
      </c>
      <c r="M4963" s="72" t="s">
        <v>184</v>
      </c>
    </row>
    <row r="4964" spans="2:13" x14ac:dyDescent="0.25">
      <c r="B4964" s="72" t="s">
        <v>12</v>
      </c>
      <c r="C4964" s="72" t="s">
        <v>13</v>
      </c>
      <c r="D4964" s="72" t="s">
        <v>14</v>
      </c>
      <c r="E4964" s="72" t="s">
        <v>23</v>
      </c>
      <c r="F4964" s="73">
        <v>-555</v>
      </c>
      <c r="G4964" s="72" t="s">
        <v>16</v>
      </c>
      <c r="H4964" s="72" t="s">
        <v>24</v>
      </c>
      <c r="I4964" s="72" t="s">
        <v>18</v>
      </c>
      <c r="J4964" s="72" t="s">
        <v>19</v>
      </c>
      <c r="K4964" s="72" t="s">
        <v>99</v>
      </c>
      <c r="L4964" s="72" t="s">
        <v>361</v>
      </c>
      <c r="M4964" s="72"/>
    </row>
    <row r="4965" spans="2:13" x14ac:dyDescent="0.25">
      <c r="B4965" s="72" t="s">
        <v>12</v>
      </c>
      <c r="C4965" s="72" t="s">
        <v>13</v>
      </c>
      <c r="D4965" s="72" t="s">
        <v>14</v>
      </c>
      <c r="E4965" s="72" t="s">
        <v>68</v>
      </c>
      <c r="F4965" s="73">
        <v>-1196961</v>
      </c>
      <c r="G4965" s="72" t="s">
        <v>16</v>
      </c>
      <c r="H4965" s="72" t="s">
        <v>24</v>
      </c>
      <c r="I4965" s="72" t="s">
        <v>18</v>
      </c>
      <c r="J4965" s="72" t="s">
        <v>19</v>
      </c>
      <c r="K4965" s="72" t="s">
        <v>25</v>
      </c>
      <c r="L4965" s="72" t="s">
        <v>273</v>
      </c>
      <c r="M4965" s="72"/>
    </row>
    <row r="4966" spans="2:13" x14ac:dyDescent="0.25">
      <c r="B4966" s="72" t="s">
        <v>12</v>
      </c>
      <c r="C4966" s="72" t="s">
        <v>13</v>
      </c>
      <c r="D4966" s="72" t="s">
        <v>14</v>
      </c>
      <c r="E4966" s="72" t="s">
        <v>58</v>
      </c>
      <c r="F4966" s="73">
        <v>59617032</v>
      </c>
      <c r="G4966" s="72" t="s">
        <v>16</v>
      </c>
      <c r="H4966" s="72" t="s">
        <v>24</v>
      </c>
      <c r="I4966" s="72" t="s">
        <v>18</v>
      </c>
      <c r="J4966" s="72" t="s">
        <v>19</v>
      </c>
      <c r="K4966" s="72" t="s">
        <v>49</v>
      </c>
      <c r="L4966" s="72" t="s">
        <v>105</v>
      </c>
      <c r="M4966" s="72" t="s">
        <v>29</v>
      </c>
    </row>
    <row r="4967" spans="2:13" x14ac:dyDescent="0.25">
      <c r="B4967" s="72" t="s">
        <v>12</v>
      </c>
      <c r="C4967" s="72" t="s">
        <v>13</v>
      </c>
      <c r="D4967" s="72" t="s">
        <v>14</v>
      </c>
      <c r="E4967" s="72" t="s">
        <v>68</v>
      </c>
      <c r="F4967" s="73">
        <v>-2900</v>
      </c>
      <c r="G4967" s="72" t="s">
        <v>16</v>
      </c>
      <c r="H4967" s="72" t="s">
        <v>17</v>
      </c>
      <c r="I4967" s="72" t="s">
        <v>18</v>
      </c>
      <c r="J4967" s="72" t="s">
        <v>19</v>
      </c>
      <c r="K4967" s="72" t="s">
        <v>25</v>
      </c>
      <c r="L4967" s="72" t="s">
        <v>364</v>
      </c>
      <c r="M4967" s="72"/>
    </row>
    <row r="4968" spans="2:13" x14ac:dyDescent="0.25">
      <c r="B4968" s="72" t="s">
        <v>12</v>
      </c>
      <c r="C4968" s="72" t="s">
        <v>13</v>
      </c>
      <c r="D4968" s="72" t="s">
        <v>14</v>
      </c>
      <c r="E4968" s="72" t="s">
        <v>51</v>
      </c>
      <c r="F4968" s="73">
        <v>35165</v>
      </c>
      <c r="G4968" s="72" t="s">
        <v>16</v>
      </c>
      <c r="H4968" s="72" t="s">
        <v>24</v>
      </c>
      <c r="I4968" s="72" t="s">
        <v>18</v>
      </c>
      <c r="J4968" s="72" t="s">
        <v>19</v>
      </c>
      <c r="K4968" s="72" t="s">
        <v>20</v>
      </c>
      <c r="L4968" s="72" t="s">
        <v>181</v>
      </c>
      <c r="M4968" s="72"/>
    </row>
    <row r="4969" spans="2:13" x14ac:dyDescent="0.25">
      <c r="B4969" s="72" t="s">
        <v>12</v>
      </c>
      <c r="C4969" s="72" t="s">
        <v>13</v>
      </c>
      <c r="D4969" s="72" t="s">
        <v>14</v>
      </c>
      <c r="E4969" s="72" t="s">
        <v>33</v>
      </c>
      <c r="F4969" s="73">
        <v>76104</v>
      </c>
      <c r="G4969" s="72" t="s">
        <v>16</v>
      </c>
      <c r="H4969" s="72" t="s">
        <v>17</v>
      </c>
      <c r="I4969" s="72" t="s">
        <v>18</v>
      </c>
      <c r="J4969" s="72" t="s">
        <v>19</v>
      </c>
      <c r="K4969" s="72" t="s">
        <v>25</v>
      </c>
      <c r="L4969" s="72" t="s">
        <v>379</v>
      </c>
      <c r="M4969" s="72" t="s">
        <v>35</v>
      </c>
    </row>
    <row r="4970" spans="2:13" x14ac:dyDescent="0.25">
      <c r="B4970" s="72" t="s">
        <v>12</v>
      </c>
      <c r="C4970" s="72" t="s">
        <v>13</v>
      </c>
      <c r="D4970" s="72" t="s">
        <v>14</v>
      </c>
      <c r="E4970" s="72" t="s">
        <v>79</v>
      </c>
      <c r="F4970" s="73">
        <v>-6781</v>
      </c>
      <c r="G4970" s="72" t="s">
        <v>16</v>
      </c>
      <c r="H4970" s="72" t="s">
        <v>24</v>
      </c>
      <c r="I4970" s="72" t="s">
        <v>18</v>
      </c>
      <c r="J4970" s="72" t="s">
        <v>19</v>
      </c>
      <c r="K4970" s="72" t="s">
        <v>31</v>
      </c>
      <c r="L4970" s="72" t="s">
        <v>631</v>
      </c>
      <c r="M4970" s="72"/>
    </row>
    <row r="4971" spans="2:13" x14ac:dyDescent="0.25">
      <c r="B4971" s="72" t="s">
        <v>12</v>
      </c>
      <c r="C4971" s="72" t="s">
        <v>13</v>
      </c>
      <c r="D4971" s="72" t="s">
        <v>14</v>
      </c>
      <c r="E4971" s="72" t="s">
        <v>94</v>
      </c>
      <c r="F4971" s="73">
        <v>54521</v>
      </c>
      <c r="G4971" s="72" t="s">
        <v>16</v>
      </c>
      <c r="H4971" s="72" t="s">
        <v>24</v>
      </c>
      <c r="I4971" s="72" t="s">
        <v>18</v>
      </c>
      <c r="J4971" s="72" t="s">
        <v>19</v>
      </c>
      <c r="K4971" s="72" t="s">
        <v>37</v>
      </c>
      <c r="L4971" s="72" t="s">
        <v>412</v>
      </c>
      <c r="M4971" s="72"/>
    </row>
    <row r="4972" spans="2:13" x14ac:dyDescent="0.25">
      <c r="B4972" s="72" t="s">
        <v>12</v>
      </c>
      <c r="C4972" s="72" t="s">
        <v>13</v>
      </c>
      <c r="D4972" s="72" t="s">
        <v>14</v>
      </c>
      <c r="E4972" s="72" t="s">
        <v>30</v>
      </c>
      <c r="F4972" s="73">
        <v>-11995</v>
      </c>
      <c r="G4972" s="72" t="s">
        <v>16</v>
      </c>
      <c r="H4972" s="72" t="s">
        <v>17</v>
      </c>
      <c r="I4972" s="72" t="s">
        <v>18</v>
      </c>
      <c r="J4972" s="72" t="s">
        <v>19</v>
      </c>
      <c r="K4972" s="72" t="s">
        <v>37</v>
      </c>
      <c r="L4972" s="72" t="s">
        <v>113</v>
      </c>
      <c r="M4972" s="72"/>
    </row>
    <row r="4973" spans="2:13" x14ac:dyDescent="0.25">
      <c r="B4973" s="72" t="s">
        <v>12</v>
      </c>
      <c r="C4973" s="72" t="s">
        <v>13</v>
      </c>
      <c r="D4973" s="72" t="s">
        <v>14</v>
      </c>
      <c r="E4973" s="72" t="s">
        <v>39</v>
      </c>
      <c r="F4973" s="73">
        <v>-26279</v>
      </c>
      <c r="G4973" s="72" t="s">
        <v>16</v>
      </c>
      <c r="H4973" s="72" t="s">
        <v>17</v>
      </c>
      <c r="I4973" s="72" t="s">
        <v>18</v>
      </c>
      <c r="J4973" s="72" t="s">
        <v>19</v>
      </c>
      <c r="K4973" s="72" t="s">
        <v>25</v>
      </c>
      <c r="L4973" s="72" t="s">
        <v>621</v>
      </c>
      <c r="M4973" s="72"/>
    </row>
    <row r="4974" spans="2:13" x14ac:dyDescent="0.25">
      <c r="B4974" s="72" t="s">
        <v>12</v>
      </c>
      <c r="C4974" s="72" t="s">
        <v>13</v>
      </c>
      <c r="D4974" s="72" t="s">
        <v>14</v>
      </c>
      <c r="E4974" s="72" t="s">
        <v>30</v>
      </c>
      <c r="F4974" s="73">
        <v>-1320</v>
      </c>
      <c r="G4974" s="72" t="s">
        <v>16</v>
      </c>
      <c r="H4974" s="72" t="s">
        <v>17</v>
      </c>
      <c r="I4974" s="72" t="s">
        <v>18</v>
      </c>
      <c r="J4974" s="72" t="s">
        <v>19</v>
      </c>
      <c r="K4974" s="72" t="s">
        <v>25</v>
      </c>
      <c r="L4974" s="72" t="s">
        <v>433</v>
      </c>
      <c r="M4974" s="72"/>
    </row>
    <row r="4975" spans="2:13" x14ac:dyDescent="0.25">
      <c r="B4975" s="72" t="s">
        <v>12</v>
      </c>
      <c r="C4975" s="72" t="s">
        <v>13</v>
      </c>
      <c r="D4975" s="72" t="s">
        <v>14</v>
      </c>
      <c r="E4975" s="72" t="s">
        <v>65</v>
      </c>
      <c r="F4975" s="73">
        <v>51850</v>
      </c>
      <c r="G4975" s="72" t="s">
        <v>16</v>
      </c>
      <c r="H4975" s="72" t="s">
        <v>24</v>
      </c>
      <c r="I4975" s="72" t="s">
        <v>18</v>
      </c>
      <c r="J4975" s="72" t="s">
        <v>19</v>
      </c>
      <c r="K4975" s="72" t="s">
        <v>37</v>
      </c>
      <c r="L4975" s="72" t="s">
        <v>394</v>
      </c>
      <c r="M4975" s="72" t="s">
        <v>133</v>
      </c>
    </row>
    <row r="4976" spans="2:13" x14ac:dyDescent="0.25">
      <c r="B4976" s="72" t="s">
        <v>12</v>
      </c>
      <c r="C4976" s="72" t="s">
        <v>13</v>
      </c>
      <c r="D4976" s="72" t="s">
        <v>14</v>
      </c>
      <c r="E4976" s="72" t="s">
        <v>132</v>
      </c>
      <c r="F4976" s="73">
        <v>32953</v>
      </c>
      <c r="G4976" s="72" t="s">
        <v>16</v>
      </c>
      <c r="H4976" s="72" t="s">
        <v>24</v>
      </c>
      <c r="I4976" s="72" t="s">
        <v>18</v>
      </c>
      <c r="J4976" s="72" t="s">
        <v>19</v>
      </c>
      <c r="K4976" s="72" t="s">
        <v>25</v>
      </c>
      <c r="L4976" s="72" t="s">
        <v>191</v>
      </c>
      <c r="M4976" s="72" t="s">
        <v>133</v>
      </c>
    </row>
    <row r="4977" spans="2:13" x14ac:dyDescent="0.25">
      <c r="B4977" s="72" t="s">
        <v>12</v>
      </c>
      <c r="C4977" s="72" t="s">
        <v>13</v>
      </c>
      <c r="D4977" s="72" t="s">
        <v>14</v>
      </c>
      <c r="E4977" s="72" t="s">
        <v>94</v>
      </c>
      <c r="F4977" s="73">
        <v>31377</v>
      </c>
      <c r="G4977" s="72" t="s">
        <v>16</v>
      </c>
      <c r="H4977" s="72" t="s">
        <v>24</v>
      </c>
      <c r="I4977" s="72" t="s">
        <v>18</v>
      </c>
      <c r="J4977" s="72" t="s">
        <v>19</v>
      </c>
      <c r="K4977" s="72" t="s">
        <v>31</v>
      </c>
      <c r="L4977" s="72" t="s">
        <v>32</v>
      </c>
      <c r="M4977" s="72"/>
    </row>
    <row r="4978" spans="2:13" x14ac:dyDescent="0.25">
      <c r="B4978" s="72" t="s">
        <v>12</v>
      </c>
      <c r="C4978" s="72" t="s">
        <v>13</v>
      </c>
      <c r="D4978" s="72" t="s">
        <v>14</v>
      </c>
      <c r="E4978" s="72" t="s">
        <v>55</v>
      </c>
      <c r="F4978" s="73">
        <v>39235</v>
      </c>
      <c r="G4978" s="72" t="s">
        <v>269</v>
      </c>
      <c r="H4978" s="72" t="s">
        <v>24</v>
      </c>
      <c r="I4978" s="72" t="s">
        <v>18</v>
      </c>
      <c r="J4978" s="72" t="s">
        <v>438</v>
      </c>
      <c r="K4978" s="72" t="s">
        <v>37</v>
      </c>
      <c r="L4978" s="72" t="s">
        <v>310</v>
      </c>
      <c r="M4978" s="72" t="s">
        <v>112</v>
      </c>
    </row>
    <row r="4979" spans="2:13" x14ac:dyDescent="0.25">
      <c r="B4979" s="72" t="s">
        <v>12</v>
      </c>
      <c r="C4979" s="72" t="s">
        <v>13</v>
      </c>
      <c r="D4979" s="72" t="s">
        <v>14</v>
      </c>
      <c r="E4979" s="72" t="s">
        <v>79</v>
      </c>
      <c r="F4979" s="73">
        <v>-118407</v>
      </c>
      <c r="G4979" s="72" t="s">
        <v>16</v>
      </c>
      <c r="H4979" s="72" t="s">
        <v>24</v>
      </c>
      <c r="I4979" s="72" t="s">
        <v>18</v>
      </c>
      <c r="J4979" s="72" t="s">
        <v>19</v>
      </c>
      <c r="K4979" s="72" t="s">
        <v>43</v>
      </c>
      <c r="L4979" s="72" t="s">
        <v>378</v>
      </c>
      <c r="M4979" s="72"/>
    </row>
    <row r="4980" spans="2:13" x14ac:dyDescent="0.25">
      <c r="B4980" s="72" t="s">
        <v>12</v>
      </c>
      <c r="C4980" s="72" t="s">
        <v>13</v>
      </c>
      <c r="D4980" s="72" t="s">
        <v>14</v>
      </c>
      <c r="E4980" s="72" t="s">
        <v>687</v>
      </c>
      <c r="F4980" s="73">
        <v>59278882</v>
      </c>
      <c r="G4980" s="72" t="s">
        <v>16</v>
      </c>
      <c r="H4980" s="72" t="s">
        <v>24</v>
      </c>
      <c r="I4980" s="72" t="s">
        <v>18</v>
      </c>
      <c r="J4980" s="72" t="s">
        <v>19</v>
      </c>
      <c r="K4980" s="72" t="s">
        <v>117</v>
      </c>
      <c r="L4980" s="72" t="s">
        <v>430</v>
      </c>
      <c r="M4980" s="72" t="s">
        <v>22</v>
      </c>
    </row>
    <row r="4981" spans="2:13" x14ac:dyDescent="0.25">
      <c r="B4981" s="72" t="s">
        <v>12</v>
      </c>
      <c r="C4981" s="72" t="s">
        <v>13</v>
      </c>
      <c r="D4981" s="72" t="s">
        <v>14</v>
      </c>
      <c r="E4981" s="72" t="s">
        <v>81</v>
      </c>
      <c r="F4981" s="73">
        <v>12348</v>
      </c>
      <c r="G4981" s="72" t="s">
        <v>16</v>
      </c>
      <c r="H4981" s="72" t="s">
        <v>17</v>
      </c>
      <c r="I4981" s="72" t="s">
        <v>18</v>
      </c>
      <c r="J4981" s="72" t="s">
        <v>19</v>
      </c>
      <c r="K4981" s="72" t="s">
        <v>37</v>
      </c>
      <c r="L4981" s="72" t="s">
        <v>182</v>
      </c>
      <c r="M4981" s="72" t="s">
        <v>29</v>
      </c>
    </row>
    <row r="4982" spans="2:13" x14ac:dyDescent="0.25">
      <c r="B4982" s="72" t="s">
        <v>12</v>
      </c>
      <c r="C4982" s="72" t="s">
        <v>13</v>
      </c>
      <c r="D4982" s="72" t="s">
        <v>14</v>
      </c>
      <c r="E4982" s="72" t="s">
        <v>58</v>
      </c>
      <c r="F4982" s="73">
        <v>12167</v>
      </c>
      <c r="G4982" s="72" t="s">
        <v>16</v>
      </c>
      <c r="H4982" s="72" t="s">
        <v>17</v>
      </c>
      <c r="I4982" s="72" t="s">
        <v>18</v>
      </c>
      <c r="J4982" s="72" t="s">
        <v>19</v>
      </c>
      <c r="K4982" s="72" t="s">
        <v>25</v>
      </c>
      <c r="L4982" s="72" t="s">
        <v>442</v>
      </c>
      <c r="M4982" s="72" t="s">
        <v>112</v>
      </c>
    </row>
    <row r="4983" spans="2:13" x14ac:dyDescent="0.25">
      <c r="B4983" s="72" t="s">
        <v>12</v>
      </c>
      <c r="C4983" s="72" t="s">
        <v>13</v>
      </c>
      <c r="D4983" s="72" t="s">
        <v>14</v>
      </c>
      <c r="E4983" s="72" t="s">
        <v>132</v>
      </c>
      <c r="F4983" s="73">
        <v>635305</v>
      </c>
      <c r="G4983" s="72" t="s">
        <v>16</v>
      </c>
      <c r="H4983" s="72" t="s">
        <v>24</v>
      </c>
      <c r="I4983" s="72" t="s">
        <v>18</v>
      </c>
      <c r="J4983" s="72" t="s">
        <v>19</v>
      </c>
      <c r="K4983" s="72" t="s">
        <v>43</v>
      </c>
      <c r="L4983" s="72" t="s">
        <v>336</v>
      </c>
      <c r="M4983" s="72" t="s">
        <v>67</v>
      </c>
    </row>
    <row r="4984" spans="2:13" x14ac:dyDescent="0.25">
      <c r="B4984" s="72" t="s">
        <v>12</v>
      </c>
      <c r="C4984" s="72" t="s">
        <v>13</v>
      </c>
      <c r="D4984" s="72" t="s">
        <v>14</v>
      </c>
      <c r="E4984" s="72" t="s">
        <v>55</v>
      </c>
      <c r="F4984" s="73">
        <v>4619125</v>
      </c>
      <c r="G4984" s="72" t="s">
        <v>16</v>
      </c>
      <c r="H4984" s="72" t="s">
        <v>24</v>
      </c>
      <c r="I4984" s="72" t="s">
        <v>18</v>
      </c>
      <c r="J4984" s="72" t="s">
        <v>19</v>
      </c>
      <c r="K4984" s="72" t="s">
        <v>25</v>
      </c>
      <c r="L4984" s="72" t="s">
        <v>93</v>
      </c>
      <c r="M4984" s="72" t="s">
        <v>57</v>
      </c>
    </row>
    <row r="4985" spans="2:13" x14ac:dyDescent="0.25">
      <c r="B4985" s="72" t="s">
        <v>12</v>
      </c>
      <c r="C4985" s="72" t="s">
        <v>13</v>
      </c>
      <c r="D4985" s="72" t="s">
        <v>14</v>
      </c>
      <c r="E4985" s="72" t="s">
        <v>79</v>
      </c>
      <c r="F4985" s="73">
        <v>-6070</v>
      </c>
      <c r="G4985" s="72" t="s">
        <v>16</v>
      </c>
      <c r="H4985" s="72" t="s">
        <v>24</v>
      </c>
      <c r="I4985" s="72" t="s">
        <v>18</v>
      </c>
      <c r="J4985" s="72" t="s">
        <v>19</v>
      </c>
      <c r="K4985" s="72" t="s">
        <v>25</v>
      </c>
      <c r="L4985" s="72" t="s">
        <v>219</v>
      </c>
      <c r="M4985" s="72"/>
    </row>
    <row r="4986" spans="2:13" x14ac:dyDescent="0.25">
      <c r="B4986" s="72" t="s">
        <v>12</v>
      </c>
      <c r="C4986" s="72" t="s">
        <v>13</v>
      </c>
      <c r="D4986" s="72" t="s">
        <v>14</v>
      </c>
      <c r="E4986" s="72" t="s">
        <v>27</v>
      </c>
      <c r="F4986" s="73">
        <v>87595</v>
      </c>
      <c r="G4986" s="72" t="s">
        <v>16</v>
      </c>
      <c r="H4986" s="72" t="s">
        <v>24</v>
      </c>
      <c r="I4986" s="72" t="s">
        <v>18</v>
      </c>
      <c r="J4986" s="72" t="s">
        <v>19</v>
      </c>
      <c r="K4986" s="72" t="s">
        <v>49</v>
      </c>
      <c r="L4986" s="72" t="s">
        <v>91</v>
      </c>
      <c r="M4986" s="72" t="s">
        <v>57</v>
      </c>
    </row>
    <row r="4987" spans="2:13" x14ac:dyDescent="0.25">
      <c r="B4987" s="72" t="s">
        <v>12</v>
      </c>
      <c r="C4987" s="72" t="s">
        <v>13</v>
      </c>
      <c r="D4987" s="72" t="s">
        <v>14</v>
      </c>
      <c r="E4987" s="72" t="s">
        <v>81</v>
      </c>
      <c r="F4987" s="73">
        <v>24476</v>
      </c>
      <c r="G4987" s="72" t="s">
        <v>16</v>
      </c>
      <c r="H4987" s="72" t="s">
        <v>24</v>
      </c>
      <c r="I4987" s="72" t="s">
        <v>18</v>
      </c>
      <c r="J4987" s="72" t="s">
        <v>19</v>
      </c>
      <c r="K4987" s="72" t="s">
        <v>37</v>
      </c>
      <c r="L4987" s="72" t="s">
        <v>653</v>
      </c>
      <c r="M4987" s="72" t="s">
        <v>112</v>
      </c>
    </row>
    <row r="4988" spans="2:13" x14ac:dyDescent="0.25">
      <c r="B4988" s="72" t="s">
        <v>12</v>
      </c>
      <c r="C4988" s="72" t="s">
        <v>13</v>
      </c>
      <c r="D4988" s="72" t="s">
        <v>14</v>
      </c>
      <c r="E4988" s="72" t="s">
        <v>51</v>
      </c>
      <c r="F4988" s="73">
        <v>98677</v>
      </c>
      <c r="G4988" s="72" t="s">
        <v>16</v>
      </c>
      <c r="H4988" s="72" t="s">
        <v>24</v>
      </c>
      <c r="I4988" s="72" t="s">
        <v>18</v>
      </c>
      <c r="J4988" s="72" t="s">
        <v>19</v>
      </c>
      <c r="K4988" s="72" t="s">
        <v>25</v>
      </c>
      <c r="L4988" s="72" t="s">
        <v>234</v>
      </c>
      <c r="M4988" s="72"/>
    </row>
    <row r="4989" spans="2:13" x14ac:dyDescent="0.25">
      <c r="B4989" s="72" t="s">
        <v>12</v>
      </c>
      <c r="C4989" s="72" t="s">
        <v>13</v>
      </c>
      <c r="D4989" s="72" t="s">
        <v>14</v>
      </c>
      <c r="E4989" s="72" t="s">
        <v>41</v>
      </c>
      <c r="F4989" s="73">
        <v>-40</v>
      </c>
      <c r="G4989" s="72" t="s">
        <v>16</v>
      </c>
      <c r="H4989" s="72" t="s">
        <v>24</v>
      </c>
      <c r="I4989" s="72" t="s">
        <v>18</v>
      </c>
      <c r="J4989" s="72" t="s">
        <v>19</v>
      </c>
      <c r="K4989" s="72" t="s">
        <v>25</v>
      </c>
      <c r="L4989" s="72" t="s">
        <v>127</v>
      </c>
      <c r="M4989" s="72"/>
    </row>
    <row r="4990" spans="2:13" x14ac:dyDescent="0.25">
      <c r="B4990" s="72" t="s">
        <v>12</v>
      </c>
      <c r="C4990" s="72" t="s">
        <v>13</v>
      </c>
      <c r="D4990" s="72" t="s">
        <v>14</v>
      </c>
      <c r="E4990" s="72" t="s">
        <v>146</v>
      </c>
      <c r="F4990" s="73">
        <v>-16146</v>
      </c>
      <c r="G4990" s="72" t="s">
        <v>16</v>
      </c>
      <c r="H4990" s="72" t="s">
        <v>24</v>
      </c>
      <c r="I4990" s="72" t="s">
        <v>18</v>
      </c>
      <c r="J4990" s="72" t="s">
        <v>19</v>
      </c>
      <c r="K4990" s="72" t="s">
        <v>99</v>
      </c>
      <c r="L4990" s="72" t="s">
        <v>373</v>
      </c>
      <c r="M4990" s="72"/>
    </row>
    <row r="4991" spans="2:13" x14ac:dyDescent="0.25">
      <c r="B4991" s="72" t="s">
        <v>12</v>
      </c>
      <c r="C4991" s="72" t="s">
        <v>13</v>
      </c>
      <c r="D4991" s="72" t="s">
        <v>14</v>
      </c>
      <c r="E4991" s="72" t="s">
        <v>15</v>
      </c>
      <c r="F4991" s="73">
        <v>3741232</v>
      </c>
      <c r="G4991" s="72" t="s">
        <v>16</v>
      </c>
      <c r="H4991" s="72" t="s">
        <v>24</v>
      </c>
      <c r="I4991" s="72" t="s">
        <v>18</v>
      </c>
      <c r="J4991" s="72" t="s">
        <v>19</v>
      </c>
      <c r="K4991" s="72" t="s">
        <v>157</v>
      </c>
      <c r="L4991" s="72" t="s">
        <v>282</v>
      </c>
      <c r="M4991" s="72" t="s">
        <v>133</v>
      </c>
    </row>
    <row r="4992" spans="2:13" x14ac:dyDescent="0.25">
      <c r="B4992" s="72" t="s">
        <v>12</v>
      </c>
      <c r="C4992" s="72" t="s">
        <v>13</v>
      </c>
      <c r="D4992" s="72" t="s">
        <v>14</v>
      </c>
      <c r="E4992" s="72" t="s">
        <v>146</v>
      </c>
      <c r="F4992" s="73">
        <v>-17960</v>
      </c>
      <c r="G4992" s="72" t="s">
        <v>16</v>
      </c>
      <c r="H4992" s="72" t="s">
        <v>17</v>
      </c>
      <c r="I4992" s="72" t="s">
        <v>18</v>
      </c>
      <c r="J4992" s="72" t="s">
        <v>19</v>
      </c>
      <c r="K4992" s="72" t="s">
        <v>37</v>
      </c>
      <c r="L4992" s="72" t="s">
        <v>494</v>
      </c>
      <c r="M4992" s="72"/>
    </row>
    <row r="4993" spans="2:13" x14ac:dyDescent="0.25">
      <c r="B4993" s="72" t="s">
        <v>12</v>
      </c>
      <c r="C4993" s="72" t="s">
        <v>13</v>
      </c>
      <c r="D4993" s="72" t="s">
        <v>14</v>
      </c>
      <c r="E4993" s="72" t="s">
        <v>55</v>
      </c>
      <c r="F4993" s="73">
        <v>835392</v>
      </c>
      <c r="G4993" s="72" t="s">
        <v>16</v>
      </c>
      <c r="H4993" s="72" t="s">
        <v>17</v>
      </c>
      <c r="I4993" s="72" t="s">
        <v>18</v>
      </c>
      <c r="J4993" s="72" t="s">
        <v>19</v>
      </c>
      <c r="K4993" s="72" t="s">
        <v>25</v>
      </c>
      <c r="L4993" s="72" t="s">
        <v>143</v>
      </c>
      <c r="M4993" s="72" t="s">
        <v>112</v>
      </c>
    </row>
    <row r="4994" spans="2:13" x14ac:dyDescent="0.25">
      <c r="B4994" s="72" t="s">
        <v>12</v>
      </c>
      <c r="C4994" s="72" t="s">
        <v>13</v>
      </c>
      <c r="D4994" s="72" t="s">
        <v>14</v>
      </c>
      <c r="E4994" s="72" t="s">
        <v>30</v>
      </c>
      <c r="F4994" s="73">
        <v>-622</v>
      </c>
      <c r="G4994" s="72" t="s">
        <v>16</v>
      </c>
      <c r="H4994" s="72" t="s">
        <v>24</v>
      </c>
      <c r="I4994" s="72" t="s">
        <v>18</v>
      </c>
      <c r="J4994" s="72" t="s">
        <v>19</v>
      </c>
      <c r="K4994" s="72" t="s">
        <v>37</v>
      </c>
      <c r="L4994" s="72" t="s">
        <v>310</v>
      </c>
      <c r="M4994" s="72"/>
    </row>
    <row r="4995" spans="2:13" x14ac:dyDescent="0.25">
      <c r="B4995" s="72" t="s">
        <v>12</v>
      </c>
      <c r="C4995" s="72" t="s">
        <v>13</v>
      </c>
      <c r="D4995" s="72" t="s">
        <v>14</v>
      </c>
      <c r="E4995" s="72" t="s">
        <v>83</v>
      </c>
      <c r="F4995" s="73">
        <v>192701</v>
      </c>
      <c r="G4995" s="72" t="s">
        <v>16</v>
      </c>
      <c r="H4995" s="72" t="s">
        <v>24</v>
      </c>
      <c r="I4995" s="72" t="s">
        <v>18</v>
      </c>
      <c r="J4995" s="72" t="s">
        <v>19</v>
      </c>
      <c r="K4995" s="72" t="s">
        <v>37</v>
      </c>
      <c r="L4995" s="72" t="s">
        <v>384</v>
      </c>
      <c r="M4995" s="72"/>
    </row>
    <row r="4996" spans="2:13" x14ac:dyDescent="0.25">
      <c r="B4996" s="72" t="s">
        <v>12</v>
      </c>
      <c r="C4996" s="72" t="s">
        <v>13</v>
      </c>
      <c r="D4996" s="72" t="s">
        <v>14</v>
      </c>
      <c r="E4996" s="72" t="s">
        <v>81</v>
      </c>
      <c r="F4996" s="73">
        <v>355204</v>
      </c>
      <c r="G4996" s="72" t="s">
        <v>16</v>
      </c>
      <c r="H4996" s="72" t="s">
        <v>24</v>
      </c>
      <c r="I4996" s="72" t="s">
        <v>18</v>
      </c>
      <c r="J4996" s="72" t="s">
        <v>19</v>
      </c>
      <c r="K4996" s="72" t="s">
        <v>31</v>
      </c>
      <c r="L4996" s="72" t="s">
        <v>247</v>
      </c>
      <c r="M4996" s="72" t="s">
        <v>47</v>
      </c>
    </row>
    <row r="4997" spans="2:13" x14ac:dyDescent="0.25">
      <c r="B4997" s="72" t="s">
        <v>12</v>
      </c>
      <c r="C4997" s="72" t="s">
        <v>13</v>
      </c>
      <c r="D4997" s="72" t="s">
        <v>14</v>
      </c>
      <c r="E4997" s="72" t="s">
        <v>132</v>
      </c>
      <c r="F4997" s="73">
        <v>158723</v>
      </c>
      <c r="G4997" s="72" t="s">
        <v>16</v>
      </c>
      <c r="H4997" s="72" t="s">
        <v>24</v>
      </c>
      <c r="I4997" s="72" t="s">
        <v>18</v>
      </c>
      <c r="J4997" s="72" t="s">
        <v>19</v>
      </c>
      <c r="K4997" s="72" t="s">
        <v>96</v>
      </c>
      <c r="L4997" s="72" t="s">
        <v>403</v>
      </c>
      <c r="M4997" s="72" t="s">
        <v>67</v>
      </c>
    </row>
    <row r="4998" spans="2:13" x14ac:dyDescent="0.25">
      <c r="B4998" s="72" t="s">
        <v>12</v>
      </c>
      <c r="C4998" s="72" t="s">
        <v>13</v>
      </c>
      <c r="D4998" s="72" t="s">
        <v>14</v>
      </c>
      <c r="E4998" s="72" t="s">
        <v>41</v>
      </c>
      <c r="F4998" s="73">
        <v>-110</v>
      </c>
      <c r="G4998" s="72" t="s">
        <v>16</v>
      </c>
      <c r="H4998" s="72" t="s">
        <v>17</v>
      </c>
      <c r="I4998" s="72" t="s">
        <v>18</v>
      </c>
      <c r="J4998" s="72" t="s">
        <v>19</v>
      </c>
      <c r="K4998" s="72" t="s">
        <v>25</v>
      </c>
      <c r="L4998" s="72" t="s">
        <v>477</v>
      </c>
      <c r="M4998" s="72"/>
    </row>
    <row r="4999" spans="2:13" x14ac:dyDescent="0.25">
      <c r="B4999" s="72" t="s">
        <v>12</v>
      </c>
      <c r="C4999" s="72" t="s">
        <v>13</v>
      </c>
      <c r="D4999" s="72" t="s">
        <v>14</v>
      </c>
      <c r="E4999" s="72" t="s">
        <v>81</v>
      </c>
      <c r="F4999" s="73">
        <v>6498</v>
      </c>
      <c r="G4999" s="72" t="s">
        <v>16</v>
      </c>
      <c r="H4999" s="72" t="s">
        <v>24</v>
      </c>
      <c r="I4999" s="72" t="s">
        <v>18</v>
      </c>
      <c r="J4999" s="72" t="s">
        <v>19</v>
      </c>
      <c r="K4999" s="72" t="s">
        <v>20</v>
      </c>
      <c r="L4999" s="72" t="s">
        <v>229</v>
      </c>
      <c r="M4999" s="72" t="s">
        <v>29</v>
      </c>
    </row>
    <row r="5000" spans="2:13" x14ac:dyDescent="0.25">
      <c r="B5000" s="72" t="s">
        <v>12</v>
      </c>
      <c r="C5000" s="72" t="s">
        <v>13</v>
      </c>
      <c r="D5000" s="72" t="s">
        <v>14</v>
      </c>
      <c r="E5000" s="72" t="s">
        <v>94</v>
      </c>
      <c r="F5000" s="73">
        <v>2039</v>
      </c>
      <c r="G5000" s="72" t="s">
        <v>16</v>
      </c>
      <c r="H5000" s="72" t="s">
        <v>17</v>
      </c>
      <c r="I5000" s="72" t="s">
        <v>48</v>
      </c>
      <c r="J5000" s="72" t="s">
        <v>19</v>
      </c>
      <c r="K5000" s="72" t="s">
        <v>20</v>
      </c>
      <c r="L5000" s="72" t="s">
        <v>534</v>
      </c>
      <c r="M5000" s="72"/>
    </row>
    <row r="5001" spans="2:13" x14ac:dyDescent="0.25">
      <c r="B5001" s="72" t="s">
        <v>12</v>
      </c>
      <c r="C5001" s="72" t="s">
        <v>13</v>
      </c>
      <c r="D5001" s="72" t="s">
        <v>14</v>
      </c>
      <c r="E5001" s="72" t="s">
        <v>55</v>
      </c>
      <c r="F5001" s="73">
        <v>15570135</v>
      </c>
      <c r="G5001" s="72" t="s">
        <v>16</v>
      </c>
      <c r="H5001" s="72" t="s">
        <v>17</v>
      </c>
      <c r="I5001" s="72" t="s">
        <v>18</v>
      </c>
      <c r="J5001" s="72" t="s">
        <v>19</v>
      </c>
      <c r="K5001" s="72" t="s">
        <v>25</v>
      </c>
      <c r="L5001" s="72" t="s">
        <v>410</v>
      </c>
      <c r="M5001" s="72" t="s">
        <v>57</v>
      </c>
    </row>
    <row r="5002" spans="2:13" x14ac:dyDescent="0.25">
      <c r="B5002" s="72" t="s">
        <v>12</v>
      </c>
      <c r="C5002" s="72" t="s">
        <v>13</v>
      </c>
      <c r="D5002" s="72" t="s">
        <v>14</v>
      </c>
      <c r="E5002" s="72" t="s">
        <v>94</v>
      </c>
      <c r="F5002" s="73">
        <v>10063</v>
      </c>
      <c r="G5002" s="72" t="s">
        <v>16</v>
      </c>
      <c r="H5002" s="72" t="s">
        <v>24</v>
      </c>
      <c r="I5002" s="72" t="s">
        <v>18</v>
      </c>
      <c r="J5002" s="72" t="s">
        <v>19</v>
      </c>
      <c r="K5002" s="72" t="s">
        <v>130</v>
      </c>
      <c r="L5002" s="72" t="s">
        <v>466</v>
      </c>
      <c r="M5002" s="72"/>
    </row>
    <row r="5003" spans="2:13" x14ac:dyDescent="0.25">
      <c r="B5003" s="72" t="s">
        <v>12</v>
      </c>
      <c r="C5003" s="72" t="s">
        <v>13</v>
      </c>
      <c r="D5003" s="72" t="s">
        <v>14</v>
      </c>
      <c r="E5003" s="72" t="s">
        <v>30</v>
      </c>
      <c r="F5003" s="73">
        <v>-15471</v>
      </c>
      <c r="G5003" s="72" t="s">
        <v>16</v>
      </c>
      <c r="H5003" s="72" t="s">
        <v>24</v>
      </c>
      <c r="I5003" s="72" t="s">
        <v>18</v>
      </c>
      <c r="J5003" s="72" t="s">
        <v>19</v>
      </c>
      <c r="K5003" s="72" t="s">
        <v>96</v>
      </c>
      <c r="L5003" s="72" t="s">
        <v>318</v>
      </c>
      <c r="M5003" s="72"/>
    </row>
    <row r="5004" spans="2:13" x14ac:dyDescent="0.25">
      <c r="B5004" s="72" t="s">
        <v>12</v>
      </c>
      <c r="C5004" s="72" t="s">
        <v>13</v>
      </c>
      <c r="D5004" s="72" t="s">
        <v>14</v>
      </c>
      <c r="E5004" s="72" t="s">
        <v>33</v>
      </c>
      <c r="F5004" s="73">
        <v>36390</v>
      </c>
      <c r="G5004" s="72" t="s">
        <v>16</v>
      </c>
      <c r="H5004" s="72" t="s">
        <v>24</v>
      </c>
      <c r="I5004" s="72" t="s">
        <v>18</v>
      </c>
      <c r="J5004" s="72" t="s">
        <v>19</v>
      </c>
      <c r="K5004" s="72" t="s">
        <v>117</v>
      </c>
      <c r="L5004" s="72" t="s">
        <v>578</v>
      </c>
      <c r="M5004" s="72" t="s">
        <v>47</v>
      </c>
    </row>
    <row r="5005" spans="2:13" x14ac:dyDescent="0.25">
      <c r="B5005" s="72" t="s">
        <v>12</v>
      </c>
      <c r="C5005" s="72" t="s">
        <v>13</v>
      </c>
      <c r="D5005" s="72" t="s">
        <v>14</v>
      </c>
      <c r="E5005" s="72" t="s">
        <v>27</v>
      </c>
      <c r="F5005" s="73">
        <v>96195</v>
      </c>
      <c r="G5005" s="72" t="s">
        <v>16</v>
      </c>
      <c r="H5005" s="72" t="s">
        <v>24</v>
      </c>
      <c r="I5005" s="72" t="s">
        <v>18</v>
      </c>
      <c r="J5005" s="72" t="s">
        <v>19</v>
      </c>
      <c r="K5005" s="72" t="s">
        <v>37</v>
      </c>
      <c r="L5005" s="72" t="s">
        <v>509</v>
      </c>
      <c r="M5005" s="72" t="s">
        <v>47</v>
      </c>
    </row>
    <row r="5006" spans="2:13" x14ac:dyDescent="0.25">
      <c r="B5006" s="72" t="s">
        <v>12</v>
      </c>
      <c r="C5006" s="72" t="s">
        <v>13</v>
      </c>
      <c r="D5006" s="72" t="s">
        <v>14</v>
      </c>
      <c r="E5006" s="72" t="s">
        <v>94</v>
      </c>
      <c r="F5006" s="73">
        <v>232</v>
      </c>
      <c r="G5006" s="72" t="s">
        <v>16</v>
      </c>
      <c r="H5006" s="72" t="s">
        <v>24</v>
      </c>
      <c r="I5006" s="72" t="s">
        <v>18</v>
      </c>
      <c r="J5006" s="72" t="s">
        <v>19</v>
      </c>
      <c r="K5006" s="72" t="s">
        <v>75</v>
      </c>
      <c r="L5006" s="72" t="s">
        <v>554</v>
      </c>
      <c r="M5006" s="72"/>
    </row>
    <row r="5007" spans="2:13" x14ac:dyDescent="0.25">
      <c r="B5007" s="72" t="s">
        <v>12</v>
      </c>
      <c r="C5007" s="72" t="s">
        <v>13</v>
      </c>
      <c r="D5007" s="72" t="s">
        <v>14</v>
      </c>
      <c r="E5007" s="72" t="s">
        <v>123</v>
      </c>
      <c r="F5007" s="73">
        <v>-2098</v>
      </c>
      <c r="G5007" s="72" t="s">
        <v>16</v>
      </c>
      <c r="H5007" s="72" t="s">
        <v>24</v>
      </c>
      <c r="I5007" s="72" t="s">
        <v>18</v>
      </c>
      <c r="J5007" s="72" t="s">
        <v>19</v>
      </c>
      <c r="K5007" s="72" t="s">
        <v>96</v>
      </c>
      <c r="L5007" s="72" t="s">
        <v>597</v>
      </c>
      <c r="M5007" s="72"/>
    </row>
    <row r="5008" spans="2:13" x14ac:dyDescent="0.25">
      <c r="B5008" s="72" t="s">
        <v>12</v>
      </c>
      <c r="C5008" s="72" t="s">
        <v>13</v>
      </c>
      <c r="D5008" s="72" t="s">
        <v>14</v>
      </c>
      <c r="E5008" s="72" t="s">
        <v>79</v>
      </c>
      <c r="F5008" s="73">
        <v>-6759</v>
      </c>
      <c r="G5008" s="72" t="s">
        <v>16</v>
      </c>
      <c r="H5008" s="72" t="s">
        <v>17</v>
      </c>
      <c r="I5008" s="72" t="s">
        <v>18</v>
      </c>
      <c r="J5008" s="72" t="s">
        <v>19</v>
      </c>
      <c r="K5008" s="72" t="s">
        <v>25</v>
      </c>
      <c r="L5008" s="72" t="s">
        <v>657</v>
      </c>
      <c r="M5008" s="72"/>
    </row>
    <row r="5009" spans="2:13" x14ac:dyDescent="0.25">
      <c r="B5009" s="72" t="s">
        <v>12</v>
      </c>
      <c r="C5009" s="72" t="s">
        <v>13</v>
      </c>
      <c r="D5009" s="72" t="s">
        <v>14</v>
      </c>
      <c r="E5009" s="72" t="s">
        <v>94</v>
      </c>
      <c r="F5009" s="73">
        <v>2446</v>
      </c>
      <c r="G5009" s="72" t="s">
        <v>16</v>
      </c>
      <c r="H5009" s="72" t="s">
        <v>24</v>
      </c>
      <c r="I5009" s="72" t="s">
        <v>18</v>
      </c>
      <c r="J5009" s="72" t="s">
        <v>19</v>
      </c>
      <c r="K5009" s="72" t="s">
        <v>20</v>
      </c>
      <c r="L5009" s="72" t="s">
        <v>148</v>
      </c>
      <c r="M5009" s="72"/>
    </row>
    <row r="5010" spans="2:13" x14ac:dyDescent="0.25">
      <c r="B5010" s="72" t="s">
        <v>12</v>
      </c>
      <c r="C5010" s="72" t="s">
        <v>13</v>
      </c>
      <c r="D5010" s="72" t="s">
        <v>14</v>
      </c>
      <c r="E5010" s="72" t="s">
        <v>256</v>
      </c>
      <c r="F5010" s="73">
        <v>-43496</v>
      </c>
      <c r="G5010" s="72" t="s">
        <v>16</v>
      </c>
      <c r="H5010" s="72" t="s">
        <v>24</v>
      </c>
      <c r="I5010" s="72" t="s">
        <v>18</v>
      </c>
      <c r="J5010" s="72" t="s">
        <v>19</v>
      </c>
      <c r="K5010" s="72" t="s">
        <v>37</v>
      </c>
      <c r="L5010" s="72" t="s">
        <v>61</v>
      </c>
      <c r="M5010" s="72"/>
    </row>
    <row r="5011" spans="2:13" x14ac:dyDescent="0.25">
      <c r="B5011" s="72" t="s">
        <v>12</v>
      </c>
      <c r="C5011" s="72" t="s">
        <v>13</v>
      </c>
      <c r="D5011" s="72" t="s">
        <v>14</v>
      </c>
      <c r="E5011" s="72" t="s">
        <v>94</v>
      </c>
      <c r="F5011" s="73">
        <v>1215</v>
      </c>
      <c r="G5011" s="72" t="s">
        <v>16</v>
      </c>
      <c r="H5011" s="72" t="s">
        <v>17</v>
      </c>
      <c r="I5011" s="72" t="s">
        <v>18</v>
      </c>
      <c r="J5011" s="72" t="s">
        <v>19</v>
      </c>
      <c r="K5011" s="72" t="s">
        <v>25</v>
      </c>
      <c r="L5011" s="72" t="s">
        <v>493</v>
      </c>
      <c r="M5011" s="72"/>
    </row>
    <row r="5012" spans="2:13" x14ac:dyDescent="0.25">
      <c r="B5012" s="72" t="s">
        <v>12</v>
      </c>
      <c r="C5012" s="72" t="s">
        <v>13</v>
      </c>
      <c r="D5012" s="72" t="s">
        <v>14</v>
      </c>
      <c r="E5012" s="72" t="s">
        <v>94</v>
      </c>
      <c r="F5012" s="73">
        <v>621637</v>
      </c>
      <c r="G5012" s="72" t="s">
        <v>16</v>
      </c>
      <c r="H5012" s="72" t="s">
        <v>24</v>
      </c>
      <c r="I5012" s="72" t="s">
        <v>18</v>
      </c>
      <c r="J5012" s="72" t="s">
        <v>19</v>
      </c>
      <c r="K5012" s="72" t="s">
        <v>43</v>
      </c>
      <c r="L5012" s="72" t="s">
        <v>163</v>
      </c>
      <c r="M5012" s="72"/>
    </row>
    <row r="5013" spans="2:13" x14ac:dyDescent="0.25">
      <c r="B5013" s="72" t="s">
        <v>12</v>
      </c>
      <c r="C5013" s="72" t="s">
        <v>13</v>
      </c>
      <c r="D5013" s="72" t="s">
        <v>14</v>
      </c>
      <c r="E5013" s="72" t="s">
        <v>33</v>
      </c>
      <c r="F5013" s="73">
        <v>167675</v>
      </c>
      <c r="G5013" s="72" t="s">
        <v>16</v>
      </c>
      <c r="H5013" s="72" t="s">
        <v>24</v>
      </c>
      <c r="I5013" s="72" t="s">
        <v>18</v>
      </c>
      <c r="J5013" s="72" t="s">
        <v>19</v>
      </c>
      <c r="K5013" s="72" t="s">
        <v>96</v>
      </c>
      <c r="L5013" s="72" t="s">
        <v>318</v>
      </c>
      <c r="M5013" s="72" t="s">
        <v>47</v>
      </c>
    </row>
    <row r="5014" spans="2:13" x14ac:dyDescent="0.25">
      <c r="B5014" s="72" t="s">
        <v>12</v>
      </c>
      <c r="C5014" s="72" t="s">
        <v>13</v>
      </c>
      <c r="D5014" s="72" t="s">
        <v>14</v>
      </c>
      <c r="E5014" s="72" t="s">
        <v>144</v>
      </c>
      <c r="F5014" s="73">
        <v>239758</v>
      </c>
      <c r="G5014" s="72" t="s">
        <v>16</v>
      </c>
      <c r="H5014" s="72" t="s">
        <v>17</v>
      </c>
      <c r="I5014" s="72" t="s">
        <v>18</v>
      </c>
      <c r="J5014" s="72" t="s">
        <v>19</v>
      </c>
      <c r="K5014" s="72" t="s">
        <v>25</v>
      </c>
      <c r="L5014" s="72" t="s">
        <v>406</v>
      </c>
      <c r="M5014" s="72" t="s">
        <v>67</v>
      </c>
    </row>
    <row r="5015" spans="2:13" x14ac:dyDescent="0.25">
      <c r="B5015" s="72" t="s">
        <v>12</v>
      </c>
      <c r="C5015" s="72" t="s">
        <v>13</v>
      </c>
      <c r="D5015" s="72" t="s">
        <v>14</v>
      </c>
      <c r="E5015" s="72" t="s">
        <v>39</v>
      </c>
      <c r="F5015" s="73">
        <v>-1850</v>
      </c>
      <c r="G5015" s="72" t="s">
        <v>16</v>
      </c>
      <c r="H5015" s="72" t="s">
        <v>17</v>
      </c>
      <c r="I5015" s="72" t="s">
        <v>18</v>
      </c>
      <c r="J5015" s="72" t="s">
        <v>19</v>
      </c>
      <c r="K5015" s="72" t="s">
        <v>25</v>
      </c>
      <c r="L5015" s="72" t="s">
        <v>374</v>
      </c>
      <c r="M5015" s="72"/>
    </row>
    <row r="5016" spans="2:13" x14ac:dyDescent="0.25">
      <c r="B5016" s="72" t="s">
        <v>12</v>
      </c>
      <c r="C5016" s="72" t="s">
        <v>13</v>
      </c>
      <c r="D5016" s="72" t="s">
        <v>14</v>
      </c>
      <c r="E5016" s="72" t="s">
        <v>144</v>
      </c>
      <c r="F5016" s="73">
        <v>266303</v>
      </c>
      <c r="G5016" s="72" t="s">
        <v>16</v>
      </c>
      <c r="H5016" s="72" t="s">
        <v>24</v>
      </c>
      <c r="I5016" s="72" t="s">
        <v>48</v>
      </c>
      <c r="J5016" s="72" t="s">
        <v>19</v>
      </c>
      <c r="K5016" s="72" t="s">
        <v>157</v>
      </c>
      <c r="L5016" s="72" t="s">
        <v>640</v>
      </c>
      <c r="M5016" s="72" t="s">
        <v>22</v>
      </c>
    </row>
    <row r="5017" spans="2:13" x14ac:dyDescent="0.25">
      <c r="B5017" s="72" t="s">
        <v>12</v>
      </c>
      <c r="C5017" s="72" t="s">
        <v>13</v>
      </c>
      <c r="D5017" s="72" t="s">
        <v>14</v>
      </c>
      <c r="E5017" s="72" t="s">
        <v>33</v>
      </c>
      <c r="F5017" s="73">
        <v>7615</v>
      </c>
      <c r="G5017" s="72" t="s">
        <v>16</v>
      </c>
      <c r="H5017" s="72" t="s">
        <v>17</v>
      </c>
      <c r="I5017" s="72" t="s">
        <v>18</v>
      </c>
      <c r="J5017" s="72" t="s">
        <v>19</v>
      </c>
      <c r="K5017" s="72" t="s">
        <v>49</v>
      </c>
      <c r="L5017" s="72" t="s">
        <v>208</v>
      </c>
      <c r="M5017" s="72" t="s">
        <v>112</v>
      </c>
    </row>
    <row r="5018" spans="2:13" x14ac:dyDescent="0.25">
      <c r="B5018" s="72" t="s">
        <v>12</v>
      </c>
      <c r="C5018" s="72" t="s">
        <v>13</v>
      </c>
      <c r="D5018" s="72" t="s">
        <v>14</v>
      </c>
      <c r="E5018" s="72" t="s">
        <v>27</v>
      </c>
      <c r="F5018" s="73">
        <v>141</v>
      </c>
      <c r="G5018" s="72" t="s">
        <v>16</v>
      </c>
      <c r="H5018" s="72" t="s">
        <v>17</v>
      </c>
      <c r="I5018" s="72" t="s">
        <v>18</v>
      </c>
      <c r="J5018" s="72" t="s">
        <v>19</v>
      </c>
      <c r="K5018" s="72" t="s">
        <v>25</v>
      </c>
      <c r="L5018" s="72" t="s">
        <v>432</v>
      </c>
      <c r="M5018" s="72" t="s">
        <v>302</v>
      </c>
    </row>
    <row r="5019" spans="2:13" x14ac:dyDescent="0.25">
      <c r="B5019" s="72" t="s">
        <v>12</v>
      </c>
      <c r="C5019" s="72" t="s">
        <v>13</v>
      </c>
      <c r="D5019" s="72" t="s">
        <v>14</v>
      </c>
      <c r="E5019" s="72" t="s">
        <v>68</v>
      </c>
      <c r="F5019" s="73">
        <v>-464592</v>
      </c>
      <c r="G5019" s="72" t="s">
        <v>16</v>
      </c>
      <c r="H5019" s="72" t="s">
        <v>24</v>
      </c>
      <c r="I5019" s="72" t="s">
        <v>18</v>
      </c>
      <c r="J5019" s="72" t="s">
        <v>19</v>
      </c>
      <c r="K5019" s="72" t="s">
        <v>37</v>
      </c>
      <c r="L5019" s="72" t="s">
        <v>549</v>
      </c>
      <c r="M5019" s="72"/>
    </row>
    <row r="5020" spans="2:13" x14ac:dyDescent="0.25">
      <c r="B5020" s="72" t="s">
        <v>12</v>
      </c>
      <c r="C5020" s="72" t="s">
        <v>13</v>
      </c>
      <c r="D5020" s="72" t="s">
        <v>14</v>
      </c>
      <c r="E5020" s="72" t="s">
        <v>79</v>
      </c>
      <c r="F5020" s="73">
        <v>-14</v>
      </c>
      <c r="G5020" s="72" t="s">
        <v>16</v>
      </c>
      <c r="H5020" s="72" t="s">
        <v>24</v>
      </c>
      <c r="I5020" s="72" t="s">
        <v>18</v>
      </c>
      <c r="J5020" s="72" t="s">
        <v>19</v>
      </c>
      <c r="K5020" s="72" t="s">
        <v>117</v>
      </c>
      <c r="L5020" s="72" t="s">
        <v>439</v>
      </c>
      <c r="M5020" s="72"/>
    </row>
    <row r="5021" spans="2:13" x14ac:dyDescent="0.25">
      <c r="B5021" s="72" t="s">
        <v>12</v>
      </c>
      <c r="C5021" s="72" t="s">
        <v>13</v>
      </c>
      <c r="D5021" s="72" t="s">
        <v>14</v>
      </c>
      <c r="E5021" s="72" t="s">
        <v>55</v>
      </c>
      <c r="F5021" s="73">
        <v>103832</v>
      </c>
      <c r="G5021" s="72" t="s">
        <v>16</v>
      </c>
      <c r="H5021" s="72" t="s">
        <v>24</v>
      </c>
      <c r="I5021" s="72" t="s">
        <v>18</v>
      </c>
      <c r="J5021" s="72" t="s">
        <v>19</v>
      </c>
      <c r="K5021" s="72" t="s">
        <v>37</v>
      </c>
      <c r="L5021" s="72" t="s">
        <v>294</v>
      </c>
      <c r="M5021" s="72" t="s">
        <v>112</v>
      </c>
    </row>
    <row r="5022" spans="2:13" x14ac:dyDescent="0.25">
      <c r="B5022" s="72" t="s">
        <v>12</v>
      </c>
      <c r="C5022" s="72" t="s">
        <v>13</v>
      </c>
      <c r="D5022" s="72" t="s">
        <v>14</v>
      </c>
      <c r="E5022" s="72" t="s">
        <v>94</v>
      </c>
      <c r="F5022" s="73">
        <v>1250</v>
      </c>
      <c r="G5022" s="72" t="s">
        <v>16</v>
      </c>
      <c r="H5022" s="72" t="s">
        <v>17</v>
      </c>
      <c r="I5022" s="72" t="s">
        <v>18</v>
      </c>
      <c r="J5022" s="72" t="s">
        <v>19</v>
      </c>
      <c r="K5022" s="72" t="s">
        <v>25</v>
      </c>
      <c r="L5022" s="72" t="s">
        <v>650</v>
      </c>
      <c r="M5022" s="72"/>
    </row>
    <row r="5023" spans="2:13" x14ac:dyDescent="0.25">
      <c r="B5023" s="72" t="s">
        <v>12</v>
      </c>
      <c r="C5023" s="72" t="s">
        <v>13</v>
      </c>
      <c r="D5023" s="72" t="s">
        <v>14</v>
      </c>
      <c r="E5023" s="72" t="s">
        <v>36</v>
      </c>
      <c r="F5023" s="73">
        <v>5174</v>
      </c>
      <c r="G5023" s="72" t="s">
        <v>16</v>
      </c>
      <c r="H5023" s="72" t="s">
        <v>24</v>
      </c>
      <c r="I5023" s="72" t="s">
        <v>48</v>
      </c>
      <c r="J5023" s="72" t="s">
        <v>19</v>
      </c>
      <c r="K5023" s="72" t="s">
        <v>25</v>
      </c>
      <c r="L5023" s="72" t="s">
        <v>159</v>
      </c>
      <c r="M5023" s="72" t="s">
        <v>57</v>
      </c>
    </row>
    <row r="5024" spans="2:13" x14ac:dyDescent="0.25">
      <c r="B5024" s="72" t="s">
        <v>12</v>
      </c>
      <c r="C5024" s="72" t="s">
        <v>13</v>
      </c>
      <c r="D5024" s="72" t="s">
        <v>14</v>
      </c>
      <c r="E5024" s="72" t="s">
        <v>81</v>
      </c>
      <c r="F5024" s="73">
        <v>86297</v>
      </c>
      <c r="G5024" s="72" t="s">
        <v>16</v>
      </c>
      <c r="H5024" s="72" t="s">
        <v>24</v>
      </c>
      <c r="I5024" s="72" t="s">
        <v>18</v>
      </c>
      <c r="J5024" s="72" t="s">
        <v>19</v>
      </c>
      <c r="K5024" s="72" t="s">
        <v>63</v>
      </c>
      <c r="L5024" s="72" t="s">
        <v>452</v>
      </c>
      <c r="M5024" s="72" t="s">
        <v>35</v>
      </c>
    </row>
    <row r="5025" spans="2:13" x14ac:dyDescent="0.25">
      <c r="B5025" s="72" t="s">
        <v>12</v>
      </c>
      <c r="C5025" s="72" t="s">
        <v>13</v>
      </c>
      <c r="D5025" s="72" t="s">
        <v>14</v>
      </c>
      <c r="E5025" s="72" t="s">
        <v>55</v>
      </c>
      <c r="F5025" s="73">
        <v>186133</v>
      </c>
      <c r="G5025" s="72" t="s">
        <v>16</v>
      </c>
      <c r="H5025" s="72" t="s">
        <v>17</v>
      </c>
      <c r="I5025" s="72" t="s">
        <v>18</v>
      </c>
      <c r="J5025" s="72" t="s">
        <v>19</v>
      </c>
      <c r="K5025" s="72" t="s">
        <v>49</v>
      </c>
      <c r="L5025" s="72" t="s">
        <v>73</v>
      </c>
      <c r="M5025" s="72" t="s">
        <v>57</v>
      </c>
    </row>
    <row r="5026" spans="2:13" x14ac:dyDescent="0.25">
      <c r="B5026" s="72" t="s">
        <v>12</v>
      </c>
      <c r="C5026" s="72" t="s">
        <v>13</v>
      </c>
      <c r="D5026" s="72" t="s">
        <v>14</v>
      </c>
      <c r="E5026" s="72" t="s">
        <v>85</v>
      </c>
      <c r="F5026" s="73">
        <v>250113</v>
      </c>
      <c r="G5026" s="72" t="s">
        <v>16</v>
      </c>
      <c r="H5026" s="72" t="s">
        <v>24</v>
      </c>
      <c r="I5026" s="72" t="s">
        <v>18</v>
      </c>
      <c r="J5026" s="72" t="s">
        <v>19</v>
      </c>
      <c r="K5026" s="72" t="s">
        <v>25</v>
      </c>
      <c r="L5026" s="72" t="s">
        <v>42</v>
      </c>
      <c r="M5026" s="72"/>
    </row>
    <row r="5027" spans="2:13" x14ac:dyDescent="0.25">
      <c r="B5027" s="72" t="s">
        <v>12</v>
      </c>
      <c r="C5027" s="72" t="s">
        <v>13</v>
      </c>
      <c r="D5027" s="72" t="s">
        <v>14</v>
      </c>
      <c r="E5027" s="72" t="s">
        <v>33</v>
      </c>
      <c r="F5027" s="73">
        <v>266845</v>
      </c>
      <c r="G5027" s="72" t="s">
        <v>16</v>
      </c>
      <c r="H5027" s="72" t="s">
        <v>24</v>
      </c>
      <c r="I5027" s="72" t="s">
        <v>18</v>
      </c>
      <c r="J5027" s="72" t="s">
        <v>19</v>
      </c>
      <c r="K5027" s="72" t="s">
        <v>37</v>
      </c>
      <c r="L5027" s="72" t="s">
        <v>272</v>
      </c>
      <c r="M5027" s="72" t="s">
        <v>29</v>
      </c>
    </row>
    <row r="5028" spans="2:13" x14ac:dyDescent="0.25">
      <c r="B5028" s="72" t="s">
        <v>12</v>
      </c>
      <c r="C5028" s="72" t="s">
        <v>13</v>
      </c>
      <c r="D5028" s="72" t="s">
        <v>14</v>
      </c>
      <c r="E5028" s="72" t="s">
        <v>123</v>
      </c>
      <c r="F5028" s="73">
        <v>-1359</v>
      </c>
      <c r="G5028" s="72" t="s">
        <v>16</v>
      </c>
      <c r="H5028" s="72" t="s">
        <v>24</v>
      </c>
      <c r="I5028" s="72" t="s">
        <v>18</v>
      </c>
      <c r="J5028" s="72" t="s">
        <v>19</v>
      </c>
      <c r="K5028" s="72" t="s">
        <v>117</v>
      </c>
      <c r="L5028" s="72" t="s">
        <v>545</v>
      </c>
      <c r="M5028" s="72"/>
    </row>
    <row r="5029" spans="2:13" x14ac:dyDescent="0.25">
      <c r="B5029" s="72" t="s">
        <v>12</v>
      </c>
      <c r="C5029" s="72" t="s">
        <v>13</v>
      </c>
      <c r="D5029" s="72" t="s">
        <v>14</v>
      </c>
      <c r="E5029" s="72" t="s">
        <v>79</v>
      </c>
      <c r="F5029" s="73">
        <v>-11981</v>
      </c>
      <c r="G5029" s="72" t="s">
        <v>16</v>
      </c>
      <c r="H5029" s="72" t="s">
        <v>24</v>
      </c>
      <c r="I5029" s="72" t="s">
        <v>18</v>
      </c>
      <c r="J5029" s="72" t="s">
        <v>19</v>
      </c>
      <c r="K5029" s="72" t="s">
        <v>99</v>
      </c>
      <c r="L5029" s="72" t="s">
        <v>419</v>
      </c>
      <c r="M5029" s="72"/>
    </row>
    <row r="5030" spans="2:13" x14ac:dyDescent="0.25">
      <c r="B5030" s="72" t="s">
        <v>12</v>
      </c>
      <c r="C5030" s="72" t="s">
        <v>13</v>
      </c>
      <c r="D5030" s="72" t="s">
        <v>14</v>
      </c>
      <c r="E5030" s="72" t="s">
        <v>55</v>
      </c>
      <c r="F5030" s="73">
        <v>6578798</v>
      </c>
      <c r="G5030" s="72" t="s">
        <v>16</v>
      </c>
      <c r="H5030" s="72" t="s">
        <v>24</v>
      </c>
      <c r="I5030" s="72" t="s">
        <v>18</v>
      </c>
      <c r="J5030" s="72" t="s">
        <v>19</v>
      </c>
      <c r="K5030" s="72" t="s">
        <v>63</v>
      </c>
      <c r="L5030" s="72" t="s">
        <v>135</v>
      </c>
      <c r="M5030" s="72" t="s">
        <v>57</v>
      </c>
    </row>
    <row r="5031" spans="2:13" x14ac:dyDescent="0.25">
      <c r="B5031" s="72" t="s">
        <v>12</v>
      </c>
      <c r="C5031" s="72" t="s">
        <v>13</v>
      </c>
      <c r="D5031" s="72" t="s">
        <v>14</v>
      </c>
      <c r="E5031" s="72" t="s">
        <v>39</v>
      </c>
      <c r="F5031" s="73">
        <v>-686</v>
      </c>
      <c r="G5031" s="72" t="s">
        <v>16</v>
      </c>
      <c r="H5031" s="72" t="s">
        <v>24</v>
      </c>
      <c r="I5031" s="72" t="s">
        <v>48</v>
      </c>
      <c r="J5031" s="72" t="s">
        <v>19</v>
      </c>
      <c r="K5031" s="72" t="s">
        <v>102</v>
      </c>
      <c r="L5031" s="72" t="s">
        <v>344</v>
      </c>
      <c r="M5031" s="72"/>
    </row>
    <row r="5032" spans="2:13" x14ac:dyDescent="0.25">
      <c r="B5032" s="72" t="s">
        <v>12</v>
      </c>
      <c r="C5032" s="72" t="s">
        <v>13</v>
      </c>
      <c r="D5032" s="72" t="s">
        <v>14</v>
      </c>
      <c r="E5032" s="72" t="s">
        <v>79</v>
      </c>
      <c r="F5032" s="73">
        <v>-7424</v>
      </c>
      <c r="G5032" s="72" t="s">
        <v>16</v>
      </c>
      <c r="H5032" s="72" t="s">
        <v>24</v>
      </c>
      <c r="I5032" s="72" t="s">
        <v>18</v>
      </c>
      <c r="J5032" s="72" t="s">
        <v>19</v>
      </c>
      <c r="K5032" s="72" t="s">
        <v>37</v>
      </c>
      <c r="L5032" s="72" t="s">
        <v>129</v>
      </c>
      <c r="M5032" s="72"/>
    </row>
    <row r="5033" spans="2:13" x14ac:dyDescent="0.25">
      <c r="B5033" s="72" t="s">
        <v>12</v>
      </c>
      <c r="C5033" s="72" t="s">
        <v>13</v>
      </c>
      <c r="D5033" s="72" t="s">
        <v>14</v>
      </c>
      <c r="E5033" s="72" t="s">
        <v>36</v>
      </c>
      <c r="F5033" s="73">
        <v>796496</v>
      </c>
      <c r="G5033" s="72" t="s">
        <v>16</v>
      </c>
      <c r="H5033" s="72" t="s">
        <v>24</v>
      </c>
      <c r="I5033" s="72" t="s">
        <v>18</v>
      </c>
      <c r="J5033" s="72" t="s">
        <v>19</v>
      </c>
      <c r="K5033" s="72" t="s">
        <v>37</v>
      </c>
      <c r="L5033" s="72" t="s">
        <v>627</v>
      </c>
      <c r="M5033" s="72" t="s">
        <v>29</v>
      </c>
    </row>
    <row r="5034" spans="2:13" x14ac:dyDescent="0.25">
      <c r="B5034" s="72" t="s">
        <v>12</v>
      </c>
      <c r="C5034" s="72" t="s">
        <v>13</v>
      </c>
      <c r="D5034" s="72" t="s">
        <v>14</v>
      </c>
      <c r="E5034" s="72" t="s">
        <v>68</v>
      </c>
      <c r="F5034" s="73">
        <v>-6270</v>
      </c>
      <c r="G5034" s="72" t="s">
        <v>16</v>
      </c>
      <c r="H5034" s="72" t="s">
        <v>24</v>
      </c>
      <c r="I5034" s="72" t="s">
        <v>18</v>
      </c>
      <c r="J5034" s="72" t="s">
        <v>19</v>
      </c>
      <c r="K5034" s="72" t="s">
        <v>25</v>
      </c>
      <c r="L5034" s="72" t="s">
        <v>127</v>
      </c>
      <c r="M5034" s="72"/>
    </row>
    <row r="5035" spans="2:13" x14ac:dyDescent="0.25">
      <c r="B5035" s="72" t="s">
        <v>12</v>
      </c>
      <c r="C5035" s="72" t="s">
        <v>13</v>
      </c>
      <c r="D5035" s="72" t="s">
        <v>14</v>
      </c>
      <c r="E5035" s="72" t="s">
        <v>187</v>
      </c>
      <c r="F5035" s="73">
        <v>6044904</v>
      </c>
      <c r="G5035" s="72" t="s">
        <v>16</v>
      </c>
      <c r="H5035" s="72" t="s">
        <v>24</v>
      </c>
      <c r="I5035" s="72" t="s">
        <v>18</v>
      </c>
      <c r="J5035" s="72" t="s">
        <v>19</v>
      </c>
      <c r="K5035" s="72" t="s">
        <v>37</v>
      </c>
      <c r="L5035" s="72" t="s">
        <v>232</v>
      </c>
      <c r="M5035" s="72" t="s">
        <v>112</v>
      </c>
    </row>
    <row r="5036" spans="2:13" x14ac:dyDescent="0.25">
      <c r="B5036" s="72" t="s">
        <v>12</v>
      </c>
      <c r="C5036" s="72" t="s">
        <v>13</v>
      </c>
      <c r="D5036" s="72" t="s">
        <v>14</v>
      </c>
      <c r="E5036" s="72" t="s">
        <v>79</v>
      </c>
      <c r="F5036" s="73">
        <v>-8463</v>
      </c>
      <c r="G5036" s="72" t="s">
        <v>16</v>
      </c>
      <c r="H5036" s="72" t="s">
        <v>17</v>
      </c>
      <c r="I5036" s="72" t="s">
        <v>18</v>
      </c>
      <c r="J5036" s="72" t="s">
        <v>19</v>
      </c>
      <c r="K5036" s="72" t="s">
        <v>37</v>
      </c>
      <c r="L5036" s="72" t="s">
        <v>494</v>
      </c>
      <c r="M5036" s="72"/>
    </row>
    <row r="5037" spans="2:13" x14ac:dyDescent="0.25">
      <c r="B5037" s="72" t="s">
        <v>12</v>
      </c>
      <c r="C5037" s="72" t="s">
        <v>13</v>
      </c>
      <c r="D5037" s="72" t="s">
        <v>14</v>
      </c>
      <c r="E5037" s="72" t="s">
        <v>187</v>
      </c>
      <c r="F5037" s="73">
        <v>2532637</v>
      </c>
      <c r="G5037" s="72" t="s">
        <v>16</v>
      </c>
      <c r="H5037" s="72" t="s">
        <v>24</v>
      </c>
      <c r="I5037" s="72" t="s">
        <v>18</v>
      </c>
      <c r="J5037" s="72" t="s">
        <v>19</v>
      </c>
      <c r="K5037" s="72" t="s">
        <v>37</v>
      </c>
      <c r="L5037" s="72" t="s">
        <v>151</v>
      </c>
      <c r="M5037" s="72" t="s">
        <v>112</v>
      </c>
    </row>
    <row r="5038" spans="2:13" x14ac:dyDescent="0.25">
      <c r="B5038" s="72" t="s">
        <v>12</v>
      </c>
      <c r="C5038" s="72" t="s">
        <v>13</v>
      </c>
      <c r="D5038" s="72" t="s">
        <v>14</v>
      </c>
      <c r="E5038" s="72" t="s">
        <v>146</v>
      </c>
      <c r="F5038" s="73">
        <v>-99</v>
      </c>
      <c r="G5038" s="72" t="s">
        <v>16</v>
      </c>
      <c r="H5038" s="72" t="s">
        <v>17</v>
      </c>
      <c r="I5038" s="72" t="s">
        <v>18</v>
      </c>
      <c r="J5038" s="72" t="s">
        <v>19</v>
      </c>
      <c r="K5038" s="72" t="s">
        <v>25</v>
      </c>
      <c r="L5038" s="72" t="s">
        <v>546</v>
      </c>
      <c r="M5038" s="72"/>
    </row>
    <row r="5039" spans="2:13" x14ac:dyDescent="0.25">
      <c r="B5039" s="72" t="s">
        <v>12</v>
      </c>
      <c r="C5039" s="72" t="s">
        <v>13</v>
      </c>
      <c r="D5039" s="72" t="s">
        <v>14</v>
      </c>
      <c r="E5039" s="72" t="s">
        <v>81</v>
      </c>
      <c r="F5039" s="73">
        <v>72864</v>
      </c>
      <c r="G5039" s="72" t="s">
        <v>16</v>
      </c>
      <c r="H5039" s="72" t="s">
        <v>24</v>
      </c>
      <c r="I5039" s="72" t="s">
        <v>18</v>
      </c>
      <c r="J5039" s="72" t="s">
        <v>19</v>
      </c>
      <c r="K5039" s="72" t="s">
        <v>37</v>
      </c>
      <c r="L5039" s="72" t="s">
        <v>352</v>
      </c>
      <c r="M5039" s="72" t="s">
        <v>47</v>
      </c>
    </row>
    <row r="5040" spans="2:13" x14ac:dyDescent="0.25">
      <c r="B5040" s="72" t="s">
        <v>12</v>
      </c>
      <c r="C5040" s="72" t="s">
        <v>13</v>
      </c>
      <c r="D5040" s="72" t="s">
        <v>14</v>
      </c>
      <c r="E5040" s="72" t="s">
        <v>70</v>
      </c>
      <c r="F5040" s="73">
        <v>93981</v>
      </c>
      <c r="G5040" s="72" t="s">
        <v>16</v>
      </c>
      <c r="H5040" s="72" t="s">
        <v>24</v>
      </c>
      <c r="I5040" s="72" t="s">
        <v>18</v>
      </c>
      <c r="J5040" s="72" t="s">
        <v>19</v>
      </c>
      <c r="K5040" s="72" t="s">
        <v>102</v>
      </c>
      <c r="L5040" s="72" t="s">
        <v>103</v>
      </c>
      <c r="M5040" s="72" t="s">
        <v>243</v>
      </c>
    </row>
    <row r="5041" spans="2:13" x14ac:dyDescent="0.25">
      <c r="B5041" s="72" t="s">
        <v>12</v>
      </c>
      <c r="C5041" s="72" t="s">
        <v>13</v>
      </c>
      <c r="D5041" s="72" t="s">
        <v>14</v>
      </c>
      <c r="E5041" s="72" t="s">
        <v>123</v>
      </c>
      <c r="F5041" s="73">
        <v>-49</v>
      </c>
      <c r="G5041" s="72" t="s">
        <v>16</v>
      </c>
      <c r="H5041" s="72" t="s">
        <v>24</v>
      </c>
      <c r="I5041" s="72" t="s">
        <v>48</v>
      </c>
      <c r="J5041" s="72" t="s">
        <v>19</v>
      </c>
      <c r="K5041" s="72" t="s">
        <v>37</v>
      </c>
      <c r="L5041" s="72" t="s">
        <v>86</v>
      </c>
      <c r="M5041" s="72"/>
    </row>
    <row r="5042" spans="2:13" x14ac:dyDescent="0.25">
      <c r="B5042" s="72" t="s">
        <v>12</v>
      </c>
      <c r="C5042" s="72" t="s">
        <v>13</v>
      </c>
      <c r="D5042" s="72" t="s">
        <v>14</v>
      </c>
      <c r="E5042" s="72" t="s">
        <v>83</v>
      </c>
      <c r="F5042" s="73">
        <v>11512</v>
      </c>
      <c r="G5042" s="72" t="s">
        <v>16</v>
      </c>
      <c r="H5042" s="72" t="s">
        <v>17</v>
      </c>
      <c r="I5042" s="72" t="s">
        <v>18</v>
      </c>
      <c r="J5042" s="72" t="s">
        <v>19</v>
      </c>
      <c r="K5042" s="72" t="s">
        <v>25</v>
      </c>
      <c r="L5042" s="72" t="s">
        <v>680</v>
      </c>
      <c r="M5042" s="72"/>
    </row>
    <row r="5043" spans="2:13" x14ac:dyDescent="0.25">
      <c r="B5043" s="72" t="s">
        <v>12</v>
      </c>
      <c r="C5043" s="72" t="s">
        <v>13</v>
      </c>
      <c r="D5043" s="72" t="s">
        <v>14</v>
      </c>
      <c r="E5043" s="72" t="s">
        <v>36</v>
      </c>
      <c r="F5043" s="73">
        <v>540075</v>
      </c>
      <c r="G5043" s="72" t="s">
        <v>16</v>
      </c>
      <c r="H5043" s="72" t="s">
        <v>24</v>
      </c>
      <c r="I5043" s="72" t="s">
        <v>18</v>
      </c>
      <c r="J5043" s="72" t="s">
        <v>19</v>
      </c>
      <c r="K5043" s="72" t="s">
        <v>96</v>
      </c>
      <c r="L5043" s="72" t="s">
        <v>97</v>
      </c>
      <c r="M5043" s="72" t="s">
        <v>57</v>
      </c>
    </row>
    <row r="5044" spans="2:13" x14ac:dyDescent="0.25">
      <c r="B5044" s="72" t="s">
        <v>12</v>
      </c>
      <c r="C5044" s="72" t="s">
        <v>13</v>
      </c>
      <c r="D5044" s="72" t="s">
        <v>14</v>
      </c>
      <c r="E5044" s="72" t="s">
        <v>30</v>
      </c>
      <c r="F5044" s="73">
        <v>-3444</v>
      </c>
      <c r="G5044" s="72" t="s">
        <v>16</v>
      </c>
      <c r="H5044" s="72" t="s">
        <v>24</v>
      </c>
      <c r="I5044" s="72" t="s">
        <v>18</v>
      </c>
      <c r="J5044" s="72" t="s">
        <v>19</v>
      </c>
      <c r="K5044" s="72" t="s">
        <v>99</v>
      </c>
      <c r="L5044" s="72" t="s">
        <v>419</v>
      </c>
      <c r="M5044" s="72"/>
    </row>
    <row r="5045" spans="2:13" x14ac:dyDescent="0.25">
      <c r="B5045" s="72" t="s">
        <v>12</v>
      </c>
      <c r="C5045" s="72" t="s">
        <v>13</v>
      </c>
      <c r="D5045" s="72" t="s">
        <v>14</v>
      </c>
      <c r="E5045" s="72" t="s">
        <v>30</v>
      </c>
      <c r="F5045" s="73">
        <v>-6753</v>
      </c>
      <c r="G5045" s="72" t="s">
        <v>16</v>
      </c>
      <c r="H5045" s="72" t="s">
        <v>17</v>
      </c>
      <c r="I5045" s="72" t="s">
        <v>18</v>
      </c>
      <c r="J5045" s="72" t="s">
        <v>19</v>
      </c>
      <c r="K5045" s="72" t="s">
        <v>25</v>
      </c>
      <c r="L5045" s="72" t="s">
        <v>281</v>
      </c>
      <c r="M5045" s="72"/>
    </row>
    <row r="5046" spans="2:13" x14ac:dyDescent="0.25">
      <c r="B5046" s="72" t="s">
        <v>12</v>
      </c>
      <c r="C5046" s="72" t="s">
        <v>13</v>
      </c>
      <c r="D5046" s="72" t="s">
        <v>14</v>
      </c>
      <c r="E5046" s="72" t="s">
        <v>83</v>
      </c>
      <c r="F5046" s="73">
        <v>181103</v>
      </c>
      <c r="G5046" s="72" t="s">
        <v>16</v>
      </c>
      <c r="H5046" s="72" t="s">
        <v>24</v>
      </c>
      <c r="I5046" s="72" t="s">
        <v>18</v>
      </c>
      <c r="J5046" s="72" t="s">
        <v>19</v>
      </c>
      <c r="K5046" s="72" t="s">
        <v>31</v>
      </c>
      <c r="L5046" s="72" t="s">
        <v>522</v>
      </c>
      <c r="M5046" s="72"/>
    </row>
    <row r="5047" spans="2:13" x14ac:dyDescent="0.25">
      <c r="B5047" s="72" t="s">
        <v>12</v>
      </c>
      <c r="C5047" s="72" t="s">
        <v>13</v>
      </c>
      <c r="D5047" s="72" t="s">
        <v>14</v>
      </c>
      <c r="E5047" s="72" t="s">
        <v>94</v>
      </c>
      <c r="F5047" s="73">
        <v>807735</v>
      </c>
      <c r="G5047" s="72" t="s">
        <v>16</v>
      </c>
      <c r="H5047" s="72" t="s">
        <v>17</v>
      </c>
      <c r="I5047" s="72" t="s">
        <v>18</v>
      </c>
      <c r="J5047" s="72" t="s">
        <v>19</v>
      </c>
      <c r="K5047" s="72" t="s">
        <v>25</v>
      </c>
      <c r="L5047" s="72" t="s">
        <v>26</v>
      </c>
      <c r="M5047" s="72"/>
    </row>
    <row r="5048" spans="2:13" x14ac:dyDescent="0.25">
      <c r="B5048" s="72" t="s">
        <v>12</v>
      </c>
      <c r="C5048" s="72" t="s">
        <v>13</v>
      </c>
      <c r="D5048" s="72" t="s">
        <v>14</v>
      </c>
      <c r="E5048" s="72" t="s">
        <v>83</v>
      </c>
      <c r="F5048" s="73">
        <v>3847</v>
      </c>
      <c r="G5048" s="72" t="s">
        <v>16</v>
      </c>
      <c r="H5048" s="72" t="s">
        <v>24</v>
      </c>
      <c r="I5048" s="72" t="s">
        <v>18</v>
      </c>
      <c r="J5048" s="72" t="s">
        <v>19</v>
      </c>
      <c r="K5048" s="72" t="s">
        <v>96</v>
      </c>
      <c r="L5048" s="72" t="s">
        <v>206</v>
      </c>
      <c r="M5048" s="72"/>
    </row>
    <row r="5049" spans="2:13" x14ac:dyDescent="0.25">
      <c r="B5049" s="72" t="s">
        <v>12</v>
      </c>
      <c r="C5049" s="72" t="s">
        <v>13</v>
      </c>
      <c r="D5049" s="72" t="s">
        <v>14</v>
      </c>
      <c r="E5049" s="72" t="s">
        <v>258</v>
      </c>
      <c r="F5049" s="73">
        <v>5483482</v>
      </c>
      <c r="G5049" s="72" t="s">
        <v>16</v>
      </c>
      <c r="H5049" s="72" t="s">
        <v>24</v>
      </c>
      <c r="I5049" s="72" t="s">
        <v>18</v>
      </c>
      <c r="J5049" s="72" t="s">
        <v>19</v>
      </c>
      <c r="K5049" s="72" t="s">
        <v>49</v>
      </c>
      <c r="L5049" s="72" t="s">
        <v>255</v>
      </c>
      <c r="M5049" s="72" t="s">
        <v>259</v>
      </c>
    </row>
    <row r="5050" spans="2:13" x14ac:dyDescent="0.25">
      <c r="B5050" s="72" t="s">
        <v>12</v>
      </c>
      <c r="C5050" s="72" t="s">
        <v>13</v>
      </c>
      <c r="D5050" s="72" t="s">
        <v>14</v>
      </c>
      <c r="E5050" s="72" t="s">
        <v>36</v>
      </c>
      <c r="F5050" s="73">
        <v>4583</v>
      </c>
      <c r="G5050" s="72" t="s">
        <v>16</v>
      </c>
      <c r="H5050" s="72" t="s">
        <v>17</v>
      </c>
      <c r="I5050" s="72" t="s">
        <v>18</v>
      </c>
      <c r="J5050" s="72" t="s">
        <v>19</v>
      </c>
      <c r="K5050" s="72" t="s">
        <v>25</v>
      </c>
      <c r="L5050" s="72" t="s">
        <v>552</v>
      </c>
      <c r="M5050" s="72" t="s">
        <v>57</v>
      </c>
    </row>
    <row r="5051" spans="2:13" x14ac:dyDescent="0.25">
      <c r="B5051" s="72" t="s">
        <v>12</v>
      </c>
      <c r="C5051" s="72" t="s">
        <v>13</v>
      </c>
      <c r="D5051" s="72" t="s">
        <v>14</v>
      </c>
      <c r="E5051" s="72" t="s">
        <v>55</v>
      </c>
      <c r="F5051" s="73">
        <v>280335914</v>
      </c>
      <c r="G5051" s="72" t="s">
        <v>16</v>
      </c>
      <c r="H5051" s="72" t="s">
        <v>24</v>
      </c>
      <c r="I5051" s="72" t="s">
        <v>18</v>
      </c>
      <c r="J5051" s="72" t="s">
        <v>19</v>
      </c>
      <c r="K5051" s="72" t="s">
        <v>37</v>
      </c>
      <c r="L5051" s="72" t="s">
        <v>177</v>
      </c>
      <c r="M5051" s="72" t="s">
        <v>29</v>
      </c>
    </row>
    <row r="5052" spans="2:13" x14ac:dyDescent="0.25">
      <c r="B5052" s="72" t="s">
        <v>12</v>
      </c>
      <c r="C5052" s="72" t="s">
        <v>13</v>
      </c>
      <c r="D5052" s="72" t="s">
        <v>14</v>
      </c>
      <c r="E5052" s="72" t="s">
        <v>83</v>
      </c>
      <c r="F5052" s="73">
        <v>187039</v>
      </c>
      <c r="G5052" s="72" t="s">
        <v>16</v>
      </c>
      <c r="H5052" s="72" t="s">
        <v>24</v>
      </c>
      <c r="I5052" s="72" t="s">
        <v>18</v>
      </c>
      <c r="J5052" s="72" t="s">
        <v>19</v>
      </c>
      <c r="K5052" s="72" t="s">
        <v>25</v>
      </c>
      <c r="L5052" s="72" t="s">
        <v>477</v>
      </c>
      <c r="M5052" s="72"/>
    </row>
    <row r="5053" spans="2:13" x14ac:dyDescent="0.25">
      <c r="B5053" s="72" t="s">
        <v>12</v>
      </c>
      <c r="C5053" s="72" t="s">
        <v>13</v>
      </c>
      <c r="D5053" s="72" t="s">
        <v>14</v>
      </c>
      <c r="E5053" s="72" t="s">
        <v>15</v>
      </c>
      <c r="F5053" s="73">
        <v>166885</v>
      </c>
      <c r="G5053" s="72" t="s">
        <v>16</v>
      </c>
      <c r="H5053" s="72" t="s">
        <v>24</v>
      </c>
      <c r="I5053" s="72" t="s">
        <v>18</v>
      </c>
      <c r="J5053" s="72" t="s">
        <v>19</v>
      </c>
      <c r="K5053" s="72" t="s">
        <v>20</v>
      </c>
      <c r="L5053" s="72" t="s">
        <v>534</v>
      </c>
      <c r="M5053" s="72" t="s">
        <v>184</v>
      </c>
    </row>
    <row r="5054" spans="2:13" x14ac:dyDescent="0.25">
      <c r="B5054" s="72" t="s">
        <v>12</v>
      </c>
      <c r="C5054" s="72" t="s">
        <v>13</v>
      </c>
      <c r="D5054" s="72" t="s">
        <v>14</v>
      </c>
      <c r="E5054" s="72" t="s">
        <v>68</v>
      </c>
      <c r="F5054" s="73">
        <v>-118</v>
      </c>
      <c r="G5054" s="72" t="s">
        <v>16</v>
      </c>
      <c r="H5054" s="72" t="s">
        <v>24</v>
      </c>
      <c r="I5054" s="72" t="s">
        <v>18</v>
      </c>
      <c r="J5054" s="72" t="s">
        <v>19</v>
      </c>
      <c r="K5054" s="72" t="s">
        <v>37</v>
      </c>
      <c r="L5054" s="72" t="s">
        <v>89</v>
      </c>
      <c r="M5054" s="72"/>
    </row>
    <row r="5055" spans="2:13" x14ac:dyDescent="0.25">
      <c r="B5055" s="72" t="s">
        <v>12</v>
      </c>
      <c r="C5055" s="72" t="s">
        <v>13</v>
      </c>
      <c r="D5055" s="72" t="s">
        <v>14</v>
      </c>
      <c r="E5055" s="72" t="s">
        <v>51</v>
      </c>
      <c r="F5055" s="73">
        <v>11264545</v>
      </c>
      <c r="G5055" s="72" t="s">
        <v>16</v>
      </c>
      <c r="H5055" s="72" t="s">
        <v>24</v>
      </c>
      <c r="I5055" s="72" t="s">
        <v>18</v>
      </c>
      <c r="J5055" s="72" t="s">
        <v>19</v>
      </c>
      <c r="K5055" s="72" t="s">
        <v>49</v>
      </c>
      <c r="L5055" s="72" t="s">
        <v>255</v>
      </c>
      <c r="M5055" s="72"/>
    </row>
    <row r="5056" spans="2:13" x14ac:dyDescent="0.25">
      <c r="B5056" s="72" t="s">
        <v>12</v>
      </c>
      <c r="C5056" s="72" t="s">
        <v>13</v>
      </c>
      <c r="D5056" s="72" t="s">
        <v>14</v>
      </c>
      <c r="E5056" s="72" t="s">
        <v>30</v>
      </c>
      <c r="F5056" s="73">
        <v>-18926</v>
      </c>
      <c r="G5056" s="72" t="s">
        <v>16</v>
      </c>
      <c r="H5056" s="72" t="s">
        <v>24</v>
      </c>
      <c r="I5056" s="72" t="s">
        <v>18</v>
      </c>
      <c r="J5056" s="72" t="s">
        <v>19</v>
      </c>
      <c r="K5056" s="72" t="s">
        <v>37</v>
      </c>
      <c r="L5056" s="72" t="s">
        <v>285</v>
      </c>
      <c r="M5056" s="72"/>
    </row>
    <row r="5057" spans="2:13" x14ac:dyDescent="0.25">
      <c r="B5057" s="72" t="s">
        <v>12</v>
      </c>
      <c r="C5057" s="72" t="s">
        <v>13</v>
      </c>
      <c r="D5057" s="72" t="s">
        <v>14</v>
      </c>
      <c r="E5057" s="72" t="s">
        <v>33</v>
      </c>
      <c r="F5057" s="73">
        <v>25833</v>
      </c>
      <c r="G5057" s="72" t="s">
        <v>16</v>
      </c>
      <c r="H5057" s="72" t="s">
        <v>24</v>
      </c>
      <c r="I5057" s="72" t="s">
        <v>18</v>
      </c>
      <c r="J5057" s="72" t="s">
        <v>19</v>
      </c>
      <c r="K5057" s="72" t="s">
        <v>25</v>
      </c>
      <c r="L5057" s="72" t="s">
        <v>467</v>
      </c>
      <c r="M5057" s="72" t="s">
        <v>35</v>
      </c>
    </row>
    <row r="5058" spans="2:13" x14ac:dyDescent="0.25">
      <c r="B5058" s="72" t="s">
        <v>12</v>
      </c>
      <c r="C5058" s="72" t="s">
        <v>13</v>
      </c>
      <c r="D5058" s="72" t="s">
        <v>14</v>
      </c>
      <c r="E5058" s="72" t="s">
        <v>81</v>
      </c>
      <c r="F5058" s="73">
        <v>78950</v>
      </c>
      <c r="G5058" s="72" t="s">
        <v>16</v>
      </c>
      <c r="H5058" s="72" t="s">
        <v>24</v>
      </c>
      <c r="I5058" s="72" t="s">
        <v>18</v>
      </c>
      <c r="J5058" s="72" t="s">
        <v>19</v>
      </c>
      <c r="K5058" s="72" t="s">
        <v>37</v>
      </c>
      <c r="L5058" s="72" t="s">
        <v>113</v>
      </c>
      <c r="M5058" s="72" t="s">
        <v>57</v>
      </c>
    </row>
    <row r="5059" spans="2:13" x14ac:dyDescent="0.25">
      <c r="B5059" s="72" t="s">
        <v>12</v>
      </c>
      <c r="C5059" s="72" t="s">
        <v>13</v>
      </c>
      <c r="D5059" s="72" t="s">
        <v>14</v>
      </c>
      <c r="E5059" s="72" t="s">
        <v>55</v>
      </c>
      <c r="F5059" s="73">
        <v>1671274</v>
      </c>
      <c r="G5059" s="72" t="s">
        <v>16</v>
      </c>
      <c r="H5059" s="72" t="s">
        <v>24</v>
      </c>
      <c r="I5059" s="72" t="s">
        <v>18</v>
      </c>
      <c r="J5059" s="72" t="s">
        <v>19</v>
      </c>
      <c r="K5059" s="72" t="s">
        <v>25</v>
      </c>
      <c r="L5059" s="72" t="s">
        <v>219</v>
      </c>
      <c r="M5059" s="72" t="s">
        <v>29</v>
      </c>
    </row>
    <row r="5060" spans="2:13" x14ac:dyDescent="0.25">
      <c r="B5060" s="72" t="s">
        <v>12</v>
      </c>
      <c r="C5060" s="72" t="s">
        <v>13</v>
      </c>
      <c r="D5060" s="72" t="s">
        <v>14</v>
      </c>
      <c r="E5060" s="72" t="s">
        <v>68</v>
      </c>
      <c r="F5060" s="73">
        <v>-27718</v>
      </c>
      <c r="G5060" s="72" t="s">
        <v>16</v>
      </c>
      <c r="H5060" s="72" t="s">
        <v>24</v>
      </c>
      <c r="I5060" s="72" t="s">
        <v>18</v>
      </c>
      <c r="J5060" s="72" t="s">
        <v>19</v>
      </c>
      <c r="K5060" s="72" t="s">
        <v>43</v>
      </c>
      <c r="L5060" s="72" t="s">
        <v>238</v>
      </c>
      <c r="M5060" s="72"/>
    </row>
    <row r="5061" spans="2:13" x14ac:dyDescent="0.25">
      <c r="B5061" s="72" t="s">
        <v>12</v>
      </c>
      <c r="C5061" s="72" t="s">
        <v>13</v>
      </c>
      <c r="D5061" s="72" t="s">
        <v>14</v>
      </c>
      <c r="E5061" s="72" t="s">
        <v>33</v>
      </c>
      <c r="F5061" s="73">
        <v>91</v>
      </c>
      <c r="G5061" s="72" t="s">
        <v>16</v>
      </c>
      <c r="H5061" s="72" t="s">
        <v>24</v>
      </c>
      <c r="I5061" s="72" t="s">
        <v>18</v>
      </c>
      <c r="J5061" s="72" t="s">
        <v>19</v>
      </c>
      <c r="K5061" s="72" t="s">
        <v>25</v>
      </c>
      <c r="L5061" s="72" t="s">
        <v>325</v>
      </c>
      <c r="M5061" s="72" t="s">
        <v>302</v>
      </c>
    </row>
    <row r="5062" spans="2:13" x14ac:dyDescent="0.25">
      <c r="B5062" s="72" t="s">
        <v>12</v>
      </c>
      <c r="C5062" s="72" t="s">
        <v>13</v>
      </c>
      <c r="D5062" s="72" t="s">
        <v>14</v>
      </c>
      <c r="E5062" s="72" t="s">
        <v>353</v>
      </c>
      <c r="F5062" s="73">
        <v>36802</v>
      </c>
      <c r="G5062" s="72" t="s">
        <v>16</v>
      </c>
      <c r="H5062" s="72" t="s">
        <v>17</v>
      </c>
      <c r="I5062" s="72" t="s">
        <v>18</v>
      </c>
      <c r="J5062" s="72" t="s">
        <v>19</v>
      </c>
      <c r="K5062" s="72" t="s">
        <v>37</v>
      </c>
      <c r="L5062" s="72" t="s">
        <v>177</v>
      </c>
      <c r="M5062" s="72" t="s">
        <v>67</v>
      </c>
    </row>
    <row r="5063" spans="2:13" x14ac:dyDescent="0.25">
      <c r="B5063" s="72" t="s">
        <v>12</v>
      </c>
      <c r="C5063" s="72" t="s">
        <v>13</v>
      </c>
      <c r="D5063" s="72" t="s">
        <v>14</v>
      </c>
      <c r="E5063" s="72" t="s">
        <v>30</v>
      </c>
      <c r="F5063" s="73">
        <v>-300</v>
      </c>
      <c r="G5063" s="72" t="s">
        <v>16</v>
      </c>
      <c r="H5063" s="72" t="s">
        <v>24</v>
      </c>
      <c r="I5063" s="72" t="s">
        <v>18</v>
      </c>
      <c r="J5063" s="72" t="s">
        <v>19</v>
      </c>
      <c r="K5063" s="72" t="s">
        <v>37</v>
      </c>
      <c r="L5063" s="72" t="s">
        <v>125</v>
      </c>
      <c r="M5063" s="72"/>
    </row>
    <row r="5064" spans="2:13" x14ac:dyDescent="0.25">
      <c r="B5064" s="72" t="s">
        <v>12</v>
      </c>
      <c r="C5064" s="72" t="s">
        <v>13</v>
      </c>
      <c r="D5064" s="72" t="s">
        <v>14</v>
      </c>
      <c r="E5064" s="72" t="s">
        <v>23</v>
      </c>
      <c r="F5064" s="73">
        <v>-1806</v>
      </c>
      <c r="G5064" s="72" t="s">
        <v>16</v>
      </c>
      <c r="H5064" s="72" t="s">
        <v>24</v>
      </c>
      <c r="I5064" s="72" t="s">
        <v>18</v>
      </c>
      <c r="J5064" s="72" t="s">
        <v>19</v>
      </c>
      <c r="K5064" s="72" t="s">
        <v>20</v>
      </c>
      <c r="L5064" s="72" t="s">
        <v>148</v>
      </c>
      <c r="M5064" s="72"/>
    </row>
    <row r="5065" spans="2:13" x14ac:dyDescent="0.25">
      <c r="B5065" s="72" t="s">
        <v>12</v>
      </c>
      <c r="C5065" s="72" t="s">
        <v>13</v>
      </c>
      <c r="D5065" s="72" t="s">
        <v>14</v>
      </c>
      <c r="E5065" s="72" t="s">
        <v>30</v>
      </c>
      <c r="F5065" s="73">
        <v>-4380</v>
      </c>
      <c r="G5065" s="72" t="s">
        <v>16</v>
      </c>
      <c r="H5065" s="72" t="s">
        <v>17</v>
      </c>
      <c r="I5065" s="72" t="s">
        <v>18</v>
      </c>
      <c r="J5065" s="72" t="s">
        <v>19</v>
      </c>
      <c r="K5065" s="72" t="s">
        <v>37</v>
      </c>
      <c r="L5065" s="72" t="s">
        <v>119</v>
      </c>
      <c r="M5065" s="72"/>
    </row>
    <row r="5066" spans="2:13" x14ac:dyDescent="0.25">
      <c r="B5066" s="72" t="s">
        <v>12</v>
      </c>
      <c r="C5066" s="72" t="s">
        <v>13</v>
      </c>
      <c r="D5066" s="72" t="s">
        <v>14</v>
      </c>
      <c r="E5066" s="72" t="s">
        <v>51</v>
      </c>
      <c r="F5066" s="73">
        <v>245581</v>
      </c>
      <c r="G5066" s="72" t="s">
        <v>16</v>
      </c>
      <c r="H5066" s="72" t="s">
        <v>24</v>
      </c>
      <c r="I5066" s="72" t="s">
        <v>18</v>
      </c>
      <c r="J5066" s="72" t="s">
        <v>19</v>
      </c>
      <c r="K5066" s="72" t="s">
        <v>130</v>
      </c>
      <c r="L5066" s="72" t="s">
        <v>386</v>
      </c>
      <c r="M5066" s="72"/>
    </row>
    <row r="5067" spans="2:13" x14ac:dyDescent="0.25">
      <c r="B5067" s="72" t="s">
        <v>12</v>
      </c>
      <c r="C5067" s="72" t="s">
        <v>13</v>
      </c>
      <c r="D5067" s="72" t="s">
        <v>14</v>
      </c>
      <c r="E5067" s="72" t="s">
        <v>15</v>
      </c>
      <c r="F5067" s="73">
        <v>1075652</v>
      </c>
      <c r="G5067" s="72" t="s">
        <v>16</v>
      </c>
      <c r="H5067" s="72" t="s">
        <v>17</v>
      </c>
      <c r="I5067" s="72" t="s">
        <v>18</v>
      </c>
      <c r="J5067" s="72" t="s">
        <v>19</v>
      </c>
      <c r="K5067" s="72" t="s">
        <v>25</v>
      </c>
      <c r="L5067" s="72" t="s">
        <v>442</v>
      </c>
      <c r="M5067" s="72" t="s">
        <v>133</v>
      </c>
    </row>
    <row r="5068" spans="2:13" x14ac:dyDescent="0.25">
      <c r="B5068" s="72" t="s">
        <v>12</v>
      </c>
      <c r="C5068" s="72" t="s">
        <v>13</v>
      </c>
      <c r="D5068" s="72" t="s">
        <v>14</v>
      </c>
      <c r="E5068" s="72" t="s">
        <v>51</v>
      </c>
      <c r="F5068" s="73">
        <v>24955</v>
      </c>
      <c r="G5068" s="72" t="s">
        <v>16</v>
      </c>
      <c r="H5068" s="72" t="s">
        <v>24</v>
      </c>
      <c r="I5068" s="72" t="s">
        <v>48</v>
      </c>
      <c r="J5068" s="72" t="s">
        <v>19</v>
      </c>
      <c r="K5068" s="72" t="s">
        <v>25</v>
      </c>
      <c r="L5068" s="72" t="s">
        <v>388</v>
      </c>
      <c r="M5068" s="72"/>
    </row>
    <row r="5069" spans="2:13" x14ac:dyDescent="0.25">
      <c r="B5069" s="72" t="s">
        <v>12</v>
      </c>
      <c r="C5069" s="72" t="s">
        <v>13</v>
      </c>
      <c r="D5069" s="72" t="s">
        <v>14</v>
      </c>
      <c r="E5069" s="72" t="s">
        <v>353</v>
      </c>
      <c r="F5069" s="73">
        <v>14055</v>
      </c>
      <c r="G5069" s="72" t="s">
        <v>16</v>
      </c>
      <c r="H5069" s="72" t="s">
        <v>24</v>
      </c>
      <c r="I5069" s="72" t="s">
        <v>18</v>
      </c>
      <c r="J5069" s="72" t="s">
        <v>19</v>
      </c>
      <c r="K5069" s="72" t="s">
        <v>37</v>
      </c>
      <c r="L5069" s="72" t="s">
        <v>333</v>
      </c>
      <c r="M5069" s="72" t="s">
        <v>133</v>
      </c>
    </row>
    <row r="5070" spans="2:13" x14ac:dyDescent="0.25">
      <c r="B5070" s="72" t="s">
        <v>12</v>
      </c>
      <c r="C5070" s="72" t="s">
        <v>13</v>
      </c>
      <c r="D5070" s="72" t="s">
        <v>14</v>
      </c>
      <c r="E5070" s="72" t="s">
        <v>55</v>
      </c>
      <c r="F5070" s="73">
        <v>50377</v>
      </c>
      <c r="G5070" s="72" t="s">
        <v>16</v>
      </c>
      <c r="H5070" s="72" t="s">
        <v>24</v>
      </c>
      <c r="I5070" s="72" t="s">
        <v>18</v>
      </c>
      <c r="J5070" s="72" t="s">
        <v>19</v>
      </c>
      <c r="K5070" s="72" t="s">
        <v>63</v>
      </c>
      <c r="L5070" s="72" t="s">
        <v>306</v>
      </c>
      <c r="M5070" s="72" t="s">
        <v>57</v>
      </c>
    </row>
    <row r="5071" spans="2:13" x14ac:dyDescent="0.25">
      <c r="B5071" s="72" t="s">
        <v>12</v>
      </c>
      <c r="C5071" s="72" t="s">
        <v>13</v>
      </c>
      <c r="D5071" s="72" t="s">
        <v>14</v>
      </c>
      <c r="E5071" s="72" t="s">
        <v>41</v>
      </c>
      <c r="F5071" s="73">
        <v>-534</v>
      </c>
      <c r="G5071" s="72" t="s">
        <v>16</v>
      </c>
      <c r="H5071" s="72" t="s">
        <v>17</v>
      </c>
      <c r="I5071" s="72" t="s">
        <v>18</v>
      </c>
      <c r="J5071" s="72" t="s">
        <v>19</v>
      </c>
      <c r="K5071" s="72" t="s">
        <v>25</v>
      </c>
      <c r="L5071" s="72" t="s">
        <v>406</v>
      </c>
      <c r="M5071" s="72"/>
    </row>
    <row r="5072" spans="2:13" x14ac:dyDescent="0.25">
      <c r="B5072" s="72" t="s">
        <v>12</v>
      </c>
      <c r="C5072" s="72" t="s">
        <v>13</v>
      </c>
      <c r="D5072" s="72" t="s">
        <v>14</v>
      </c>
      <c r="E5072" s="72" t="s">
        <v>83</v>
      </c>
      <c r="F5072" s="73">
        <v>231</v>
      </c>
      <c r="G5072" s="72" t="s">
        <v>16</v>
      </c>
      <c r="H5072" s="72" t="s">
        <v>24</v>
      </c>
      <c r="I5072" s="72" t="s">
        <v>18</v>
      </c>
      <c r="J5072" s="72" t="s">
        <v>19</v>
      </c>
      <c r="K5072" s="72" t="s">
        <v>130</v>
      </c>
      <c r="L5072" s="72" t="s">
        <v>600</v>
      </c>
      <c r="M5072" s="72"/>
    </row>
    <row r="5073" spans="2:13" x14ac:dyDescent="0.25">
      <c r="B5073" s="72" t="s">
        <v>12</v>
      </c>
      <c r="C5073" s="72" t="s">
        <v>13</v>
      </c>
      <c r="D5073" s="72" t="s">
        <v>14</v>
      </c>
      <c r="E5073" s="72" t="s">
        <v>39</v>
      </c>
      <c r="F5073" s="73">
        <v>-1154581</v>
      </c>
      <c r="G5073" s="72" t="s">
        <v>16</v>
      </c>
      <c r="H5073" s="72" t="s">
        <v>24</v>
      </c>
      <c r="I5073" s="72" t="s">
        <v>18</v>
      </c>
      <c r="J5073" s="72" t="s">
        <v>19</v>
      </c>
      <c r="K5073" s="72" t="s">
        <v>157</v>
      </c>
      <c r="L5073" s="72" t="s">
        <v>282</v>
      </c>
      <c r="M5073" s="72"/>
    </row>
    <row r="5074" spans="2:13" x14ac:dyDescent="0.25">
      <c r="B5074" s="72" t="s">
        <v>12</v>
      </c>
      <c r="C5074" s="72" t="s">
        <v>13</v>
      </c>
      <c r="D5074" s="72" t="s">
        <v>14</v>
      </c>
      <c r="E5074" s="72" t="s">
        <v>39</v>
      </c>
      <c r="F5074" s="73">
        <v>-2637</v>
      </c>
      <c r="G5074" s="72" t="s">
        <v>16</v>
      </c>
      <c r="H5074" s="72" t="s">
        <v>17</v>
      </c>
      <c r="I5074" s="72" t="s">
        <v>18</v>
      </c>
      <c r="J5074" s="72" t="s">
        <v>19</v>
      </c>
      <c r="K5074" s="72" t="s">
        <v>37</v>
      </c>
      <c r="L5074" s="72" t="s">
        <v>340</v>
      </c>
      <c r="M5074" s="72"/>
    </row>
    <row r="5075" spans="2:13" x14ac:dyDescent="0.25">
      <c r="B5075" s="72" t="s">
        <v>12</v>
      </c>
      <c r="C5075" s="72" t="s">
        <v>13</v>
      </c>
      <c r="D5075" s="72" t="s">
        <v>14</v>
      </c>
      <c r="E5075" s="72" t="s">
        <v>55</v>
      </c>
      <c r="F5075" s="73">
        <v>289333</v>
      </c>
      <c r="G5075" s="72" t="s">
        <v>16</v>
      </c>
      <c r="H5075" s="72" t="s">
        <v>24</v>
      </c>
      <c r="I5075" s="72" t="s">
        <v>48</v>
      </c>
      <c r="J5075" s="72" t="s">
        <v>19</v>
      </c>
      <c r="K5075" s="72" t="s">
        <v>43</v>
      </c>
      <c r="L5075" s="72" t="s">
        <v>238</v>
      </c>
      <c r="M5075" s="72" t="s">
        <v>112</v>
      </c>
    </row>
    <row r="5076" spans="2:13" x14ac:dyDescent="0.25">
      <c r="B5076" s="72" t="s">
        <v>12</v>
      </c>
      <c r="C5076" s="72" t="s">
        <v>13</v>
      </c>
      <c r="D5076" s="72" t="s">
        <v>14</v>
      </c>
      <c r="E5076" s="72" t="s">
        <v>33</v>
      </c>
      <c r="F5076" s="73">
        <v>17100</v>
      </c>
      <c r="G5076" s="72" t="s">
        <v>16</v>
      </c>
      <c r="H5076" s="72" t="s">
        <v>24</v>
      </c>
      <c r="I5076" s="72" t="s">
        <v>18</v>
      </c>
      <c r="J5076" s="72" t="s">
        <v>19</v>
      </c>
      <c r="K5076" s="72" t="s">
        <v>37</v>
      </c>
      <c r="L5076" s="72" t="s">
        <v>340</v>
      </c>
      <c r="M5076" s="72" t="s">
        <v>35</v>
      </c>
    </row>
    <row r="5077" spans="2:13" x14ac:dyDescent="0.25">
      <c r="B5077" s="72" t="s">
        <v>12</v>
      </c>
      <c r="C5077" s="72" t="s">
        <v>13</v>
      </c>
      <c r="D5077" s="72" t="s">
        <v>14</v>
      </c>
      <c r="E5077" s="72" t="s">
        <v>41</v>
      </c>
      <c r="F5077" s="73">
        <v>-3760</v>
      </c>
      <c r="G5077" s="72" t="s">
        <v>16</v>
      </c>
      <c r="H5077" s="72" t="s">
        <v>24</v>
      </c>
      <c r="I5077" s="72" t="s">
        <v>18</v>
      </c>
      <c r="J5077" s="72" t="s">
        <v>19</v>
      </c>
      <c r="K5077" s="72" t="s">
        <v>25</v>
      </c>
      <c r="L5077" s="72" t="s">
        <v>128</v>
      </c>
      <c r="M5077" s="72"/>
    </row>
    <row r="5078" spans="2:13" x14ac:dyDescent="0.25">
      <c r="B5078" s="72" t="s">
        <v>12</v>
      </c>
      <c r="C5078" s="72" t="s">
        <v>13</v>
      </c>
      <c r="D5078" s="72" t="s">
        <v>14</v>
      </c>
      <c r="E5078" s="72" t="s">
        <v>45</v>
      </c>
      <c r="F5078" s="73">
        <v>20372</v>
      </c>
      <c r="G5078" s="72" t="s">
        <v>16</v>
      </c>
      <c r="H5078" s="72" t="s">
        <v>24</v>
      </c>
      <c r="I5078" s="72" t="s">
        <v>18</v>
      </c>
      <c r="J5078" s="72" t="s">
        <v>19</v>
      </c>
      <c r="K5078" s="72" t="s">
        <v>37</v>
      </c>
      <c r="L5078" s="72" t="s">
        <v>422</v>
      </c>
      <c r="M5078" s="72" t="s">
        <v>57</v>
      </c>
    </row>
    <row r="5079" spans="2:13" x14ac:dyDescent="0.25">
      <c r="B5079" s="72" t="s">
        <v>12</v>
      </c>
      <c r="C5079" s="72" t="s">
        <v>13</v>
      </c>
      <c r="D5079" s="72" t="s">
        <v>14</v>
      </c>
      <c r="E5079" s="72" t="s">
        <v>39</v>
      </c>
      <c r="F5079" s="73">
        <v>-98266</v>
      </c>
      <c r="G5079" s="72" t="s">
        <v>16</v>
      </c>
      <c r="H5079" s="72" t="s">
        <v>24</v>
      </c>
      <c r="I5079" s="72" t="s">
        <v>18</v>
      </c>
      <c r="J5079" s="72" t="s">
        <v>19</v>
      </c>
      <c r="K5079" s="72" t="s">
        <v>37</v>
      </c>
      <c r="L5079" s="72" t="s">
        <v>497</v>
      </c>
      <c r="M5079" s="72"/>
    </row>
    <row r="5080" spans="2:13" x14ac:dyDescent="0.25">
      <c r="B5080" s="72" t="s">
        <v>12</v>
      </c>
      <c r="C5080" s="72" t="s">
        <v>13</v>
      </c>
      <c r="D5080" s="72" t="s">
        <v>14</v>
      </c>
      <c r="E5080" s="72" t="s">
        <v>41</v>
      </c>
      <c r="F5080" s="73">
        <v>-395</v>
      </c>
      <c r="G5080" s="72" t="s">
        <v>16</v>
      </c>
      <c r="H5080" s="72" t="s">
        <v>17</v>
      </c>
      <c r="I5080" s="72" t="s">
        <v>18</v>
      </c>
      <c r="J5080" s="72" t="s">
        <v>19</v>
      </c>
      <c r="K5080" s="72" t="s">
        <v>20</v>
      </c>
      <c r="L5080" s="72" t="s">
        <v>229</v>
      </c>
      <c r="M5080" s="72"/>
    </row>
    <row r="5081" spans="2:13" x14ac:dyDescent="0.25">
      <c r="B5081" s="72" t="s">
        <v>12</v>
      </c>
      <c r="C5081" s="72" t="s">
        <v>13</v>
      </c>
      <c r="D5081" s="72" t="s">
        <v>14</v>
      </c>
      <c r="E5081" s="72" t="s">
        <v>83</v>
      </c>
      <c r="F5081" s="73">
        <v>-107</v>
      </c>
      <c r="G5081" s="72" t="s">
        <v>16</v>
      </c>
      <c r="H5081" s="72" t="s">
        <v>24</v>
      </c>
      <c r="I5081" s="72" t="s">
        <v>48</v>
      </c>
      <c r="J5081" s="72" t="s">
        <v>19</v>
      </c>
      <c r="K5081" s="72" t="s">
        <v>25</v>
      </c>
      <c r="L5081" s="72" t="s">
        <v>467</v>
      </c>
      <c r="M5081" s="72"/>
    </row>
    <row r="5082" spans="2:13" x14ac:dyDescent="0.25">
      <c r="B5082" s="72" t="s">
        <v>12</v>
      </c>
      <c r="C5082" s="72" t="s">
        <v>13</v>
      </c>
      <c r="D5082" s="72" t="s">
        <v>14</v>
      </c>
      <c r="E5082" s="72" t="s">
        <v>132</v>
      </c>
      <c r="F5082" s="73">
        <v>25691</v>
      </c>
      <c r="G5082" s="72" t="s">
        <v>16</v>
      </c>
      <c r="H5082" s="72" t="s">
        <v>24</v>
      </c>
      <c r="I5082" s="72" t="s">
        <v>18</v>
      </c>
      <c r="J5082" s="72" t="s">
        <v>19</v>
      </c>
      <c r="K5082" s="72" t="s">
        <v>130</v>
      </c>
      <c r="L5082" s="72" t="s">
        <v>147</v>
      </c>
      <c r="M5082" s="72" t="s">
        <v>133</v>
      </c>
    </row>
    <row r="5083" spans="2:13" x14ac:dyDescent="0.25">
      <c r="B5083" s="72" t="s">
        <v>12</v>
      </c>
      <c r="C5083" s="72" t="s">
        <v>13</v>
      </c>
      <c r="D5083" s="72" t="s">
        <v>14</v>
      </c>
      <c r="E5083" s="72" t="s">
        <v>33</v>
      </c>
      <c r="F5083" s="73">
        <v>379871</v>
      </c>
      <c r="G5083" s="72" t="s">
        <v>16</v>
      </c>
      <c r="H5083" s="72" t="s">
        <v>17</v>
      </c>
      <c r="I5083" s="72" t="s">
        <v>18</v>
      </c>
      <c r="J5083" s="72" t="s">
        <v>19</v>
      </c>
      <c r="K5083" s="72" t="s">
        <v>25</v>
      </c>
      <c r="L5083" s="72" t="s">
        <v>198</v>
      </c>
      <c r="M5083" s="72" t="s">
        <v>29</v>
      </c>
    </row>
    <row r="5084" spans="2:13" x14ac:dyDescent="0.25">
      <c r="B5084" s="72" t="s">
        <v>12</v>
      </c>
      <c r="C5084" s="72" t="s">
        <v>13</v>
      </c>
      <c r="D5084" s="72" t="s">
        <v>14</v>
      </c>
      <c r="E5084" s="72" t="s">
        <v>51</v>
      </c>
      <c r="F5084" s="73">
        <v>42006</v>
      </c>
      <c r="G5084" s="72" t="s">
        <v>16</v>
      </c>
      <c r="H5084" s="72" t="s">
        <v>24</v>
      </c>
      <c r="I5084" s="72" t="s">
        <v>18</v>
      </c>
      <c r="J5084" s="72" t="s">
        <v>19</v>
      </c>
      <c r="K5084" s="72" t="s">
        <v>25</v>
      </c>
      <c r="L5084" s="72" t="s">
        <v>52</v>
      </c>
      <c r="M5084" s="72"/>
    </row>
    <row r="5085" spans="2:13" x14ac:dyDescent="0.25">
      <c r="B5085" s="72" t="s">
        <v>12</v>
      </c>
      <c r="C5085" s="72" t="s">
        <v>13</v>
      </c>
      <c r="D5085" s="72" t="s">
        <v>14</v>
      </c>
      <c r="E5085" s="72" t="s">
        <v>41</v>
      </c>
      <c r="F5085" s="73">
        <v>-14</v>
      </c>
      <c r="G5085" s="72" t="s">
        <v>16</v>
      </c>
      <c r="H5085" s="72" t="s">
        <v>17</v>
      </c>
      <c r="I5085" s="72" t="s">
        <v>18</v>
      </c>
      <c r="J5085" s="72" t="s">
        <v>19</v>
      </c>
      <c r="K5085" s="72" t="s">
        <v>25</v>
      </c>
      <c r="L5085" s="72" t="s">
        <v>531</v>
      </c>
      <c r="M5085" s="72"/>
    </row>
    <row r="5086" spans="2:13" x14ac:dyDescent="0.25">
      <c r="B5086" s="72" t="s">
        <v>12</v>
      </c>
      <c r="C5086" s="72" t="s">
        <v>13</v>
      </c>
      <c r="D5086" s="72" t="s">
        <v>14</v>
      </c>
      <c r="E5086" s="72" t="s">
        <v>30</v>
      </c>
      <c r="F5086" s="73">
        <v>-428</v>
      </c>
      <c r="G5086" s="72" t="s">
        <v>16</v>
      </c>
      <c r="H5086" s="72" t="s">
        <v>24</v>
      </c>
      <c r="I5086" s="72" t="s">
        <v>18</v>
      </c>
      <c r="J5086" s="72" t="s">
        <v>19</v>
      </c>
      <c r="K5086" s="72" t="s">
        <v>63</v>
      </c>
      <c r="L5086" s="72" t="s">
        <v>564</v>
      </c>
      <c r="M5086" s="72"/>
    </row>
    <row r="5087" spans="2:13" x14ac:dyDescent="0.25">
      <c r="B5087" s="72" t="s">
        <v>12</v>
      </c>
      <c r="C5087" s="72" t="s">
        <v>13</v>
      </c>
      <c r="D5087" s="72" t="s">
        <v>14</v>
      </c>
      <c r="E5087" s="72" t="s">
        <v>81</v>
      </c>
      <c r="F5087" s="73">
        <v>34684</v>
      </c>
      <c r="G5087" s="72" t="s">
        <v>16</v>
      </c>
      <c r="H5087" s="72" t="s">
        <v>24</v>
      </c>
      <c r="I5087" s="72" t="s">
        <v>18</v>
      </c>
      <c r="J5087" s="72" t="s">
        <v>19</v>
      </c>
      <c r="K5087" s="72" t="s">
        <v>25</v>
      </c>
      <c r="L5087" s="72" t="s">
        <v>385</v>
      </c>
      <c r="M5087" s="72" t="s">
        <v>47</v>
      </c>
    </row>
    <row r="5088" spans="2:13" x14ac:dyDescent="0.25">
      <c r="B5088" s="72" t="s">
        <v>12</v>
      </c>
      <c r="C5088" s="72" t="s">
        <v>13</v>
      </c>
      <c r="D5088" s="72" t="s">
        <v>14</v>
      </c>
      <c r="E5088" s="72" t="s">
        <v>68</v>
      </c>
      <c r="F5088" s="73">
        <v>-119273</v>
      </c>
      <c r="G5088" s="72" t="s">
        <v>16</v>
      </c>
      <c r="H5088" s="72" t="s">
        <v>17</v>
      </c>
      <c r="I5088" s="72" t="s">
        <v>18</v>
      </c>
      <c r="J5088" s="72" t="s">
        <v>19</v>
      </c>
      <c r="K5088" s="72" t="s">
        <v>25</v>
      </c>
      <c r="L5088" s="72" t="s">
        <v>261</v>
      </c>
      <c r="M5088" s="72"/>
    </row>
    <row r="5089" spans="2:13" x14ac:dyDescent="0.25">
      <c r="B5089" s="72" t="s">
        <v>12</v>
      </c>
      <c r="C5089" s="72" t="s">
        <v>13</v>
      </c>
      <c r="D5089" s="72" t="s">
        <v>14</v>
      </c>
      <c r="E5089" s="72" t="s">
        <v>146</v>
      </c>
      <c r="F5089" s="73">
        <v>-27556</v>
      </c>
      <c r="G5089" s="72" t="s">
        <v>16</v>
      </c>
      <c r="H5089" s="72" t="s">
        <v>17</v>
      </c>
      <c r="I5089" s="72" t="s">
        <v>48</v>
      </c>
      <c r="J5089" s="72" t="s">
        <v>19</v>
      </c>
      <c r="K5089" s="72" t="s">
        <v>49</v>
      </c>
      <c r="L5089" s="72" t="s">
        <v>73</v>
      </c>
      <c r="M5089" s="72"/>
    </row>
    <row r="5090" spans="2:13" x14ac:dyDescent="0.25">
      <c r="B5090" s="72" t="s">
        <v>12</v>
      </c>
      <c r="C5090" s="72" t="s">
        <v>13</v>
      </c>
      <c r="D5090" s="72" t="s">
        <v>14</v>
      </c>
      <c r="E5090" s="72" t="s">
        <v>51</v>
      </c>
      <c r="F5090" s="73">
        <v>1</v>
      </c>
      <c r="G5090" s="72" t="s">
        <v>16</v>
      </c>
      <c r="H5090" s="72" t="s">
        <v>24</v>
      </c>
      <c r="I5090" s="72" t="s">
        <v>18</v>
      </c>
      <c r="J5090" s="72" t="s">
        <v>19</v>
      </c>
      <c r="K5090" s="72" t="s">
        <v>25</v>
      </c>
      <c r="L5090" s="72" t="s">
        <v>573</v>
      </c>
      <c r="M5090" s="72"/>
    </row>
    <row r="5091" spans="2:13" x14ac:dyDescent="0.25">
      <c r="B5091" s="72" t="s">
        <v>12</v>
      </c>
      <c r="C5091" s="72" t="s">
        <v>13</v>
      </c>
      <c r="D5091" s="72" t="s">
        <v>14</v>
      </c>
      <c r="E5091" s="72" t="s">
        <v>83</v>
      </c>
      <c r="F5091" s="73">
        <v>469594</v>
      </c>
      <c r="G5091" s="72" t="s">
        <v>16</v>
      </c>
      <c r="H5091" s="72" t="s">
        <v>24</v>
      </c>
      <c r="I5091" s="72" t="s">
        <v>18</v>
      </c>
      <c r="J5091" s="72" t="s">
        <v>19</v>
      </c>
      <c r="K5091" s="72" t="s">
        <v>25</v>
      </c>
      <c r="L5091" s="72" t="s">
        <v>261</v>
      </c>
      <c r="M5091" s="72"/>
    </row>
    <row r="5092" spans="2:13" x14ac:dyDescent="0.25">
      <c r="B5092" s="72" t="s">
        <v>12</v>
      </c>
      <c r="C5092" s="72" t="s">
        <v>13</v>
      </c>
      <c r="D5092" s="72" t="s">
        <v>14</v>
      </c>
      <c r="E5092" s="72" t="s">
        <v>41</v>
      </c>
      <c r="F5092" s="73">
        <v>-1370</v>
      </c>
      <c r="G5092" s="72" t="s">
        <v>16</v>
      </c>
      <c r="H5092" s="72" t="s">
        <v>24</v>
      </c>
      <c r="I5092" s="72" t="s">
        <v>18</v>
      </c>
      <c r="J5092" s="72" t="s">
        <v>19</v>
      </c>
      <c r="K5092" s="72" t="s">
        <v>49</v>
      </c>
      <c r="L5092" s="72" t="s">
        <v>66</v>
      </c>
      <c r="M5092" s="72"/>
    </row>
    <row r="5093" spans="2:13" x14ac:dyDescent="0.25">
      <c r="B5093" s="72" t="s">
        <v>12</v>
      </c>
      <c r="C5093" s="72" t="s">
        <v>13</v>
      </c>
      <c r="D5093" s="72" t="s">
        <v>14</v>
      </c>
      <c r="E5093" s="72" t="s">
        <v>68</v>
      </c>
      <c r="F5093" s="73">
        <v>-567</v>
      </c>
      <c r="G5093" s="72" t="s">
        <v>16</v>
      </c>
      <c r="H5093" s="72" t="s">
        <v>24</v>
      </c>
      <c r="I5093" s="72" t="s">
        <v>18</v>
      </c>
      <c r="J5093" s="72" t="s">
        <v>19</v>
      </c>
      <c r="K5093" s="72" t="s">
        <v>37</v>
      </c>
      <c r="L5093" s="72" t="s">
        <v>372</v>
      </c>
      <c r="M5093" s="72"/>
    </row>
    <row r="5094" spans="2:13" x14ac:dyDescent="0.25">
      <c r="B5094" s="72" t="s">
        <v>12</v>
      </c>
      <c r="C5094" s="72" t="s">
        <v>13</v>
      </c>
      <c r="D5094" s="72" t="s">
        <v>14</v>
      </c>
      <c r="E5094" s="72" t="s">
        <v>81</v>
      </c>
      <c r="F5094" s="73">
        <v>206692</v>
      </c>
      <c r="G5094" s="72" t="s">
        <v>16</v>
      </c>
      <c r="H5094" s="72" t="s">
        <v>24</v>
      </c>
      <c r="I5094" s="72" t="s">
        <v>18</v>
      </c>
      <c r="J5094" s="72" t="s">
        <v>19</v>
      </c>
      <c r="K5094" s="72" t="s">
        <v>117</v>
      </c>
      <c r="L5094" s="72" t="s">
        <v>475</v>
      </c>
      <c r="M5094" s="72" t="s">
        <v>47</v>
      </c>
    </row>
    <row r="5095" spans="2:13" x14ac:dyDescent="0.25">
      <c r="B5095" s="72" t="s">
        <v>12</v>
      </c>
      <c r="C5095" s="72" t="s">
        <v>13</v>
      </c>
      <c r="D5095" s="72" t="s">
        <v>14</v>
      </c>
      <c r="E5095" s="72" t="s">
        <v>68</v>
      </c>
      <c r="F5095" s="73">
        <v>-6646</v>
      </c>
      <c r="G5095" s="72" t="s">
        <v>16</v>
      </c>
      <c r="H5095" s="72" t="s">
        <v>17</v>
      </c>
      <c r="I5095" s="72" t="s">
        <v>18</v>
      </c>
      <c r="J5095" s="72" t="s">
        <v>19</v>
      </c>
      <c r="K5095" s="72" t="s">
        <v>25</v>
      </c>
      <c r="L5095" s="72" t="s">
        <v>84</v>
      </c>
      <c r="M5095" s="72"/>
    </row>
    <row r="5096" spans="2:13" x14ac:dyDescent="0.25">
      <c r="B5096" s="72" t="s">
        <v>12</v>
      </c>
      <c r="C5096" s="72" t="s">
        <v>13</v>
      </c>
      <c r="D5096" s="72" t="s">
        <v>14</v>
      </c>
      <c r="E5096" s="72" t="s">
        <v>27</v>
      </c>
      <c r="F5096" s="73">
        <v>20174</v>
      </c>
      <c r="G5096" s="72" t="s">
        <v>16</v>
      </c>
      <c r="H5096" s="72" t="s">
        <v>24</v>
      </c>
      <c r="I5096" s="72" t="s">
        <v>18</v>
      </c>
      <c r="J5096" s="72" t="s">
        <v>19</v>
      </c>
      <c r="K5096" s="72" t="s">
        <v>25</v>
      </c>
      <c r="L5096" s="72" t="s">
        <v>410</v>
      </c>
      <c r="M5096" s="72" t="s">
        <v>29</v>
      </c>
    </row>
    <row r="5097" spans="2:13" x14ac:dyDescent="0.25">
      <c r="B5097" s="72" t="s">
        <v>12</v>
      </c>
      <c r="C5097" s="72" t="s">
        <v>13</v>
      </c>
      <c r="D5097" s="72" t="s">
        <v>14</v>
      </c>
      <c r="E5097" s="72" t="s">
        <v>51</v>
      </c>
      <c r="F5097" s="73">
        <v>2864</v>
      </c>
      <c r="G5097" s="72" t="s">
        <v>16</v>
      </c>
      <c r="H5097" s="72" t="s">
        <v>17</v>
      </c>
      <c r="I5097" s="72" t="s">
        <v>18</v>
      </c>
      <c r="J5097" s="72" t="s">
        <v>19</v>
      </c>
      <c r="K5097" s="72" t="s">
        <v>49</v>
      </c>
      <c r="L5097" s="72" t="s">
        <v>167</v>
      </c>
      <c r="M5097" s="72"/>
    </row>
    <row r="5098" spans="2:13" x14ac:dyDescent="0.25">
      <c r="B5098" s="72" t="s">
        <v>12</v>
      </c>
      <c r="C5098" s="72" t="s">
        <v>13</v>
      </c>
      <c r="D5098" s="72" t="s">
        <v>14</v>
      </c>
      <c r="E5098" s="72" t="s">
        <v>144</v>
      </c>
      <c r="F5098" s="73">
        <v>69796</v>
      </c>
      <c r="G5098" s="72" t="s">
        <v>16</v>
      </c>
      <c r="H5098" s="72" t="s">
        <v>17</v>
      </c>
      <c r="I5098" s="72" t="s">
        <v>18</v>
      </c>
      <c r="J5098" s="72" t="s">
        <v>19</v>
      </c>
      <c r="K5098" s="72" t="s">
        <v>25</v>
      </c>
      <c r="L5098" s="72" t="s">
        <v>165</v>
      </c>
      <c r="M5098" s="72" t="s">
        <v>133</v>
      </c>
    </row>
    <row r="5099" spans="2:13" x14ac:dyDescent="0.25">
      <c r="B5099" s="72" t="s">
        <v>12</v>
      </c>
      <c r="C5099" s="72" t="s">
        <v>13</v>
      </c>
      <c r="D5099" s="72" t="s">
        <v>14</v>
      </c>
      <c r="E5099" s="72" t="s">
        <v>300</v>
      </c>
      <c r="F5099" s="73">
        <v>3421</v>
      </c>
      <c r="G5099" s="72" t="s">
        <v>16</v>
      </c>
      <c r="H5099" s="72" t="s">
        <v>24</v>
      </c>
      <c r="I5099" s="72" t="s">
        <v>18</v>
      </c>
      <c r="J5099" s="72" t="s">
        <v>19</v>
      </c>
      <c r="K5099" s="72" t="s">
        <v>185</v>
      </c>
      <c r="L5099" s="72" t="s">
        <v>186</v>
      </c>
      <c r="M5099" s="72" t="s">
        <v>112</v>
      </c>
    </row>
    <row r="5100" spans="2:13" x14ac:dyDescent="0.25">
      <c r="B5100" s="72" t="s">
        <v>12</v>
      </c>
      <c r="C5100" s="72" t="s">
        <v>13</v>
      </c>
      <c r="D5100" s="72" t="s">
        <v>14</v>
      </c>
      <c r="E5100" s="72" t="s">
        <v>83</v>
      </c>
      <c r="F5100" s="73">
        <v>220437</v>
      </c>
      <c r="G5100" s="72" t="s">
        <v>16</v>
      </c>
      <c r="H5100" s="72" t="s">
        <v>24</v>
      </c>
      <c r="I5100" s="72" t="s">
        <v>18</v>
      </c>
      <c r="J5100" s="72" t="s">
        <v>19</v>
      </c>
      <c r="K5100" s="72" t="s">
        <v>157</v>
      </c>
      <c r="L5100" s="72" t="s">
        <v>570</v>
      </c>
      <c r="M5100" s="72"/>
    </row>
    <row r="5101" spans="2:13" x14ac:dyDescent="0.25">
      <c r="B5101" s="72" t="s">
        <v>12</v>
      </c>
      <c r="C5101" s="72" t="s">
        <v>13</v>
      </c>
      <c r="D5101" s="72" t="s">
        <v>14</v>
      </c>
      <c r="E5101" s="72" t="s">
        <v>79</v>
      </c>
      <c r="F5101" s="73">
        <v>-5847</v>
      </c>
      <c r="G5101" s="72" t="s">
        <v>16</v>
      </c>
      <c r="H5101" s="72" t="s">
        <v>24</v>
      </c>
      <c r="I5101" s="72" t="s">
        <v>18</v>
      </c>
      <c r="J5101" s="72" t="s">
        <v>19</v>
      </c>
      <c r="K5101" s="72" t="s">
        <v>20</v>
      </c>
      <c r="L5101" s="72" t="s">
        <v>284</v>
      </c>
      <c r="M5101" s="72"/>
    </row>
    <row r="5102" spans="2:13" x14ac:dyDescent="0.25">
      <c r="B5102" s="72" t="s">
        <v>12</v>
      </c>
      <c r="C5102" s="72" t="s">
        <v>13</v>
      </c>
      <c r="D5102" s="72" t="s">
        <v>14</v>
      </c>
      <c r="E5102" s="72" t="s">
        <v>79</v>
      </c>
      <c r="F5102" s="73">
        <v>-75</v>
      </c>
      <c r="G5102" s="72" t="s">
        <v>16</v>
      </c>
      <c r="H5102" s="72" t="s">
        <v>17</v>
      </c>
      <c r="I5102" s="72" t="s">
        <v>18</v>
      </c>
      <c r="J5102" s="72" t="s">
        <v>19</v>
      </c>
      <c r="K5102" s="72" t="s">
        <v>25</v>
      </c>
      <c r="L5102" s="72" t="s">
        <v>669</v>
      </c>
      <c r="M5102" s="72"/>
    </row>
    <row r="5103" spans="2:13" x14ac:dyDescent="0.25">
      <c r="B5103" s="72" t="s">
        <v>12</v>
      </c>
      <c r="C5103" s="72" t="s">
        <v>13</v>
      </c>
      <c r="D5103" s="72" t="s">
        <v>14</v>
      </c>
      <c r="E5103" s="72" t="s">
        <v>81</v>
      </c>
      <c r="F5103" s="73">
        <v>271549</v>
      </c>
      <c r="G5103" s="72" t="s">
        <v>16</v>
      </c>
      <c r="H5103" s="72" t="s">
        <v>24</v>
      </c>
      <c r="I5103" s="72" t="s">
        <v>18</v>
      </c>
      <c r="J5103" s="72" t="s">
        <v>19</v>
      </c>
      <c r="K5103" s="72" t="s">
        <v>43</v>
      </c>
      <c r="L5103" s="72" t="s">
        <v>472</v>
      </c>
      <c r="M5103" s="72" t="s">
        <v>29</v>
      </c>
    </row>
    <row r="5104" spans="2:13" x14ac:dyDescent="0.25">
      <c r="B5104" s="72" t="s">
        <v>12</v>
      </c>
      <c r="C5104" s="72" t="s">
        <v>13</v>
      </c>
      <c r="D5104" s="72" t="s">
        <v>14</v>
      </c>
      <c r="E5104" s="72" t="s">
        <v>30</v>
      </c>
      <c r="F5104" s="73">
        <v>-14</v>
      </c>
      <c r="G5104" s="72" t="s">
        <v>16</v>
      </c>
      <c r="H5104" s="72" t="s">
        <v>24</v>
      </c>
      <c r="I5104" s="72" t="s">
        <v>18</v>
      </c>
      <c r="J5104" s="72" t="s">
        <v>19</v>
      </c>
      <c r="K5104" s="72" t="s">
        <v>37</v>
      </c>
      <c r="L5104" s="72" t="s">
        <v>188</v>
      </c>
      <c r="M5104" s="72"/>
    </row>
    <row r="5105" spans="2:13" x14ac:dyDescent="0.25">
      <c r="B5105" s="72" t="s">
        <v>12</v>
      </c>
      <c r="C5105" s="72" t="s">
        <v>13</v>
      </c>
      <c r="D5105" s="72" t="s">
        <v>14</v>
      </c>
      <c r="E5105" s="72" t="s">
        <v>94</v>
      </c>
      <c r="F5105" s="73">
        <v>609608</v>
      </c>
      <c r="G5105" s="72" t="s">
        <v>16</v>
      </c>
      <c r="H5105" s="72" t="s">
        <v>24</v>
      </c>
      <c r="I5105" s="72" t="s">
        <v>18</v>
      </c>
      <c r="J5105" s="72" t="s">
        <v>19</v>
      </c>
      <c r="K5105" s="72" t="s">
        <v>37</v>
      </c>
      <c r="L5105" s="72" t="s">
        <v>588</v>
      </c>
      <c r="M5105" s="72"/>
    </row>
    <row r="5106" spans="2:13" x14ac:dyDescent="0.25">
      <c r="B5106" s="72" t="s">
        <v>12</v>
      </c>
      <c r="C5106" s="72" t="s">
        <v>13</v>
      </c>
      <c r="D5106" s="72" t="s">
        <v>14</v>
      </c>
      <c r="E5106" s="72" t="s">
        <v>83</v>
      </c>
      <c r="F5106" s="73">
        <v>55995</v>
      </c>
      <c r="G5106" s="72" t="s">
        <v>16</v>
      </c>
      <c r="H5106" s="72" t="s">
        <v>17</v>
      </c>
      <c r="I5106" s="72" t="s">
        <v>18</v>
      </c>
      <c r="J5106" s="72" t="s">
        <v>19</v>
      </c>
      <c r="K5106" s="72" t="s">
        <v>25</v>
      </c>
      <c r="L5106" s="72" t="s">
        <v>328</v>
      </c>
      <c r="M5106" s="72"/>
    </row>
    <row r="5107" spans="2:13" x14ac:dyDescent="0.25">
      <c r="B5107" s="72" t="s">
        <v>12</v>
      </c>
      <c r="C5107" s="72" t="s">
        <v>13</v>
      </c>
      <c r="D5107" s="72" t="s">
        <v>14</v>
      </c>
      <c r="E5107" s="72" t="s">
        <v>55</v>
      </c>
      <c r="F5107" s="73">
        <v>1128295</v>
      </c>
      <c r="G5107" s="72" t="s">
        <v>16</v>
      </c>
      <c r="H5107" s="72" t="s">
        <v>17</v>
      </c>
      <c r="I5107" s="72" t="s">
        <v>18</v>
      </c>
      <c r="J5107" s="72" t="s">
        <v>19</v>
      </c>
      <c r="K5107" s="72" t="s">
        <v>25</v>
      </c>
      <c r="L5107" s="72" t="s">
        <v>266</v>
      </c>
      <c r="M5107" s="72" t="s">
        <v>47</v>
      </c>
    </row>
    <row r="5108" spans="2:13" x14ac:dyDescent="0.25">
      <c r="B5108" s="72" t="s">
        <v>12</v>
      </c>
      <c r="C5108" s="72" t="s">
        <v>13</v>
      </c>
      <c r="D5108" s="72" t="s">
        <v>14</v>
      </c>
      <c r="E5108" s="72" t="s">
        <v>51</v>
      </c>
      <c r="F5108" s="73">
        <v>109981</v>
      </c>
      <c r="G5108" s="72" t="s">
        <v>16</v>
      </c>
      <c r="H5108" s="72" t="s">
        <v>17</v>
      </c>
      <c r="I5108" s="72" t="s">
        <v>18</v>
      </c>
      <c r="J5108" s="72" t="s">
        <v>19</v>
      </c>
      <c r="K5108" s="72" t="s">
        <v>25</v>
      </c>
      <c r="L5108" s="72" t="s">
        <v>127</v>
      </c>
      <c r="M5108" s="72"/>
    </row>
    <row r="5109" spans="2:13" x14ac:dyDescent="0.25">
      <c r="B5109" s="72" t="s">
        <v>12</v>
      </c>
      <c r="C5109" s="72" t="s">
        <v>13</v>
      </c>
      <c r="D5109" s="72" t="s">
        <v>14</v>
      </c>
      <c r="E5109" s="72" t="s">
        <v>81</v>
      </c>
      <c r="F5109" s="73">
        <v>13448</v>
      </c>
      <c r="G5109" s="72" t="s">
        <v>16</v>
      </c>
      <c r="H5109" s="72" t="s">
        <v>24</v>
      </c>
      <c r="I5109" s="72" t="s">
        <v>18</v>
      </c>
      <c r="J5109" s="72" t="s">
        <v>19</v>
      </c>
      <c r="K5109" s="72" t="s">
        <v>25</v>
      </c>
      <c r="L5109" s="72" t="s">
        <v>244</v>
      </c>
      <c r="M5109" s="72" t="s">
        <v>29</v>
      </c>
    </row>
    <row r="5110" spans="2:13" x14ac:dyDescent="0.25">
      <c r="B5110" s="72" t="s">
        <v>12</v>
      </c>
      <c r="C5110" s="72" t="s">
        <v>13</v>
      </c>
      <c r="D5110" s="72" t="s">
        <v>14</v>
      </c>
      <c r="E5110" s="72" t="s">
        <v>27</v>
      </c>
      <c r="F5110" s="73">
        <v>2556</v>
      </c>
      <c r="G5110" s="72" t="s">
        <v>16</v>
      </c>
      <c r="H5110" s="72" t="s">
        <v>24</v>
      </c>
      <c r="I5110" s="72" t="s">
        <v>18</v>
      </c>
      <c r="J5110" s="72" t="s">
        <v>19</v>
      </c>
      <c r="K5110" s="72" t="s">
        <v>37</v>
      </c>
      <c r="L5110" s="72" t="s">
        <v>257</v>
      </c>
      <c r="M5110" s="72" t="s">
        <v>112</v>
      </c>
    </row>
    <row r="5111" spans="2:13" x14ac:dyDescent="0.25">
      <c r="B5111" s="72" t="s">
        <v>12</v>
      </c>
      <c r="C5111" s="72" t="s">
        <v>13</v>
      </c>
      <c r="D5111" s="72" t="s">
        <v>14</v>
      </c>
      <c r="E5111" s="72" t="s">
        <v>79</v>
      </c>
      <c r="F5111" s="73">
        <v>-140</v>
      </c>
      <c r="G5111" s="72" t="s">
        <v>16</v>
      </c>
      <c r="H5111" s="72" t="s">
        <v>24</v>
      </c>
      <c r="I5111" s="72" t="s">
        <v>18</v>
      </c>
      <c r="J5111" s="72" t="s">
        <v>227</v>
      </c>
      <c r="K5111" s="72" t="s">
        <v>49</v>
      </c>
      <c r="L5111" s="72" t="s">
        <v>82</v>
      </c>
      <c r="M5111" s="72"/>
    </row>
    <row r="5112" spans="2:13" x14ac:dyDescent="0.25">
      <c r="B5112" s="72" t="s">
        <v>12</v>
      </c>
      <c r="C5112" s="72" t="s">
        <v>13</v>
      </c>
      <c r="D5112" s="72" t="s">
        <v>14</v>
      </c>
      <c r="E5112" s="72" t="s">
        <v>241</v>
      </c>
      <c r="F5112" s="73">
        <v>34379</v>
      </c>
      <c r="G5112" s="72" t="s">
        <v>16</v>
      </c>
      <c r="H5112" s="72" t="s">
        <v>24</v>
      </c>
      <c r="I5112" s="72" t="s">
        <v>18</v>
      </c>
      <c r="J5112" s="72" t="s">
        <v>19</v>
      </c>
      <c r="K5112" s="72" t="s">
        <v>37</v>
      </c>
      <c r="L5112" s="72" t="s">
        <v>635</v>
      </c>
      <c r="M5112" s="72" t="s">
        <v>243</v>
      </c>
    </row>
    <row r="5113" spans="2:13" x14ac:dyDescent="0.25">
      <c r="B5113" s="72" t="s">
        <v>12</v>
      </c>
      <c r="C5113" s="72" t="s">
        <v>13</v>
      </c>
      <c r="D5113" s="72" t="s">
        <v>14</v>
      </c>
      <c r="E5113" s="72" t="s">
        <v>123</v>
      </c>
      <c r="F5113" s="73">
        <v>-1572</v>
      </c>
      <c r="G5113" s="72" t="s">
        <v>16</v>
      </c>
      <c r="H5113" s="72" t="s">
        <v>24</v>
      </c>
      <c r="I5113" s="72" t="s">
        <v>18</v>
      </c>
      <c r="J5113" s="72" t="s">
        <v>19</v>
      </c>
      <c r="K5113" s="72" t="s">
        <v>37</v>
      </c>
      <c r="L5113" s="72" t="s">
        <v>151</v>
      </c>
      <c r="M5113" s="72"/>
    </row>
    <row r="5114" spans="2:13" x14ac:dyDescent="0.25">
      <c r="B5114" s="72" t="s">
        <v>12</v>
      </c>
      <c r="C5114" s="72" t="s">
        <v>13</v>
      </c>
      <c r="D5114" s="72" t="s">
        <v>14</v>
      </c>
      <c r="E5114" s="72" t="s">
        <v>39</v>
      </c>
      <c r="F5114" s="73">
        <v>-863</v>
      </c>
      <c r="G5114" s="72" t="s">
        <v>16</v>
      </c>
      <c r="H5114" s="72" t="s">
        <v>24</v>
      </c>
      <c r="I5114" s="72" t="s">
        <v>18</v>
      </c>
      <c r="J5114" s="72" t="s">
        <v>19</v>
      </c>
      <c r="K5114" s="72" t="s">
        <v>37</v>
      </c>
      <c r="L5114" s="72" t="s">
        <v>695</v>
      </c>
      <c r="M5114" s="72"/>
    </row>
    <row r="5115" spans="2:13" x14ac:dyDescent="0.25">
      <c r="B5115" s="72" t="s">
        <v>12</v>
      </c>
      <c r="C5115" s="72" t="s">
        <v>13</v>
      </c>
      <c r="D5115" s="72" t="s">
        <v>14</v>
      </c>
      <c r="E5115" s="72" t="s">
        <v>65</v>
      </c>
      <c r="F5115" s="73">
        <v>20787</v>
      </c>
      <c r="G5115" s="72" t="s">
        <v>16</v>
      </c>
      <c r="H5115" s="72" t="s">
        <v>24</v>
      </c>
      <c r="I5115" s="72" t="s">
        <v>18</v>
      </c>
      <c r="J5115" s="72" t="s">
        <v>19</v>
      </c>
      <c r="K5115" s="72" t="s">
        <v>49</v>
      </c>
      <c r="L5115" s="72" t="s">
        <v>209</v>
      </c>
      <c r="M5115" s="72" t="s">
        <v>133</v>
      </c>
    </row>
    <row r="5116" spans="2:13" x14ac:dyDescent="0.25">
      <c r="B5116" s="72" t="s">
        <v>12</v>
      </c>
      <c r="C5116" s="72" t="s">
        <v>13</v>
      </c>
      <c r="D5116" s="72" t="s">
        <v>14</v>
      </c>
      <c r="E5116" s="72" t="s">
        <v>228</v>
      </c>
      <c r="F5116" s="73">
        <v>154237</v>
      </c>
      <c r="G5116" s="72" t="s">
        <v>16</v>
      </c>
      <c r="H5116" s="72" t="s">
        <v>17</v>
      </c>
      <c r="I5116" s="72" t="s">
        <v>18</v>
      </c>
      <c r="J5116" s="72" t="s">
        <v>19</v>
      </c>
      <c r="K5116" s="72" t="s">
        <v>25</v>
      </c>
      <c r="L5116" s="72" t="s">
        <v>77</v>
      </c>
      <c r="M5116" s="72" t="s">
        <v>67</v>
      </c>
    </row>
    <row r="5117" spans="2:13" x14ac:dyDescent="0.25">
      <c r="B5117" s="72" t="s">
        <v>12</v>
      </c>
      <c r="C5117" s="72" t="s">
        <v>13</v>
      </c>
      <c r="D5117" s="72" t="s">
        <v>14</v>
      </c>
      <c r="E5117" s="72" t="s">
        <v>83</v>
      </c>
      <c r="F5117" s="73">
        <v>195529</v>
      </c>
      <c r="G5117" s="72" t="s">
        <v>16</v>
      </c>
      <c r="H5117" s="72" t="s">
        <v>24</v>
      </c>
      <c r="I5117" s="72" t="s">
        <v>18</v>
      </c>
      <c r="J5117" s="72" t="s">
        <v>227</v>
      </c>
      <c r="K5117" s="72" t="s">
        <v>37</v>
      </c>
      <c r="L5117" s="72" t="s">
        <v>59</v>
      </c>
      <c r="M5117" s="72"/>
    </row>
    <row r="5118" spans="2:13" x14ac:dyDescent="0.25">
      <c r="B5118" s="72" t="s">
        <v>12</v>
      </c>
      <c r="C5118" s="72" t="s">
        <v>13</v>
      </c>
      <c r="D5118" s="72" t="s">
        <v>14</v>
      </c>
      <c r="E5118" s="72" t="s">
        <v>27</v>
      </c>
      <c r="F5118" s="73">
        <v>46365</v>
      </c>
      <c r="G5118" s="72" t="s">
        <v>16</v>
      </c>
      <c r="H5118" s="72" t="s">
        <v>24</v>
      </c>
      <c r="I5118" s="72" t="s">
        <v>18</v>
      </c>
      <c r="J5118" s="72" t="s">
        <v>19</v>
      </c>
      <c r="K5118" s="72" t="s">
        <v>99</v>
      </c>
      <c r="L5118" s="72" t="s">
        <v>380</v>
      </c>
      <c r="M5118" s="72" t="s">
        <v>112</v>
      </c>
    </row>
    <row r="5119" spans="2:13" x14ac:dyDescent="0.25">
      <c r="B5119" s="72" t="s">
        <v>12</v>
      </c>
      <c r="C5119" s="72" t="s">
        <v>13</v>
      </c>
      <c r="D5119" s="72" t="s">
        <v>14</v>
      </c>
      <c r="E5119" s="72" t="s">
        <v>68</v>
      </c>
      <c r="F5119" s="73">
        <v>-201676</v>
      </c>
      <c r="G5119" s="72" t="s">
        <v>16</v>
      </c>
      <c r="H5119" s="72" t="s">
        <v>24</v>
      </c>
      <c r="I5119" s="72" t="s">
        <v>18</v>
      </c>
      <c r="J5119" s="72" t="s">
        <v>19</v>
      </c>
      <c r="K5119" s="72" t="s">
        <v>37</v>
      </c>
      <c r="L5119" s="72" t="s">
        <v>280</v>
      </c>
      <c r="M5119" s="72"/>
    </row>
    <row r="5120" spans="2:13" x14ac:dyDescent="0.25">
      <c r="B5120" s="72" t="s">
        <v>12</v>
      </c>
      <c r="C5120" s="72" t="s">
        <v>13</v>
      </c>
      <c r="D5120" s="72" t="s">
        <v>14</v>
      </c>
      <c r="E5120" s="72" t="s">
        <v>51</v>
      </c>
      <c r="F5120" s="73">
        <v>51153</v>
      </c>
      <c r="G5120" s="72" t="s">
        <v>16</v>
      </c>
      <c r="H5120" s="72" t="s">
        <v>24</v>
      </c>
      <c r="I5120" s="72" t="s">
        <v>18</v>
      </c>
      <c r="J5120" s="72" t="s">
        <v>19</v>
      </c>
      <c r="K5120" s="72" t="s">
        <v>25</v>
      </c>
      <c r="L5120" s="72" t="s">
        <v>477</v>
      </c>
      <c r="M5120" s="72"/>
    </row>
    <row r="5121" spans="2:13" x14ac:dyDescent="0.25">
      <c r="B5121" s="72" t="s">
        <v>12</v>
      </c>
      <c r="C5121" s="72" t="s">
        <v>13</v>
      </c>
      <c r="D5121" s="72" t="s">
        <v>14</v>
      </c>
      <c r="E5121" s="72" t="s">
        <v>39</v>
      </c>
      <c r="F5121" s="73">
        <v>-4451</v>
      </c>
      <c r="G5121" s="72" t="s">
        <v>16</v>
      </c>
      <c r="H5121" s="72" t="s">
        <v>24</v>
      </c>
      <c r="I5121" s="72" t="s">
        <v>18</v>
      </c>
      <c r="J5121" s="72" t="s">
        <v>19</v>
      </c>
      <c r="K5121" s="72" t="s">
        <v>25</v>
      </c>
      <c r="L5121" s="72" t="s">
        <v>114</v>
      </c>
      <c r="M5121" s="72"/>
    </row>
    <row r="5122" spans="2:13" x14ac:dyDescent="0.25">
      <c r="B5122" s="72" t="s">
        <v>12</v>
      </c>
      <c r="C5122" s="72" t="s">
        <v>13</v>
      </c>
      <c r="D5122" s="72" t="s">
        <v>14</v>
      </c>
      <c r="E5122" s="72" t="s">
        <v>123</v>
      </c>
      <c r="F5122" s="73">
        <v>-15</v>
      </c>
      <c r="G5122" s="72" t="s">
        <v>16</v>
      </c>
      <c r="H5122" s="72" t="s">
        <v>24</v>
      </c>
      <c r="I5122" s="72" t="s">
        <v>18</v>
      </c>
      <c r="J5122" s="72" t="s">
        <v>19</v>
      </c>
      <c r="K5122" s="72" t="s">
        <v>25</v>
      </c>
      <c r="L5122" s="72" t="s">
        <v>433</v>
      </c>
      <c r="M5122" s="72"/>
    </row>
    <row r="5123" spans="2:13" x14ac:dyDescent="0.25">
      <c r="B5123" s="72" t="s">
        <v>12</v>
      </c>
      <c r="C5123" s="72" t="s">
        <v>13</v>
      </c>
      <c r="D5123" s="72" t="s">
        <v>14</v>
      </c>
      <c r="E5123" s="72" t="s">
        <v>79</v>
      </c>
      <c r="F5123" s="73">
        <v>-2759</v>
      </c>
      <c r="G5123" s="72" t="s">
        <v>16</v>
      </c>
      <c r="H5123" s="72" t="s">
        <v>24</v>
      </c>
      <c r="I5123" s="72" t="s">
        <v>18</v>
      </c>
      <c r="J5123" s="72" t="s">
        <v>19</v>
      </c>
      <c r="K5123" s="72" t="s">
        <v>25</v>
      </c>
      <c r="L5123" s="72" t="s">
        <v>592</v>
      </c>
      <c r="M5123" s="72"/>
    </row>
    <row r="5124" spans="2:13" x14ac:dyDescent="0.25">
      <c r="B5124" s="72" t="s">
        <v>12</v>
      </c>
      <c r="C5124" s="72" t="s">
        <v>13</v>
      </c>
      <c r="D5124" s="72" t="s">
        <v>14</v>
      </c>
      <c r="E5124" s="72" t="s">
        <v>55</v>
      </c>
      <c r="F5124" s="73">
        <v>161822</v>
      </c>
      <c r="G5124" s="72" t="s">
        <v>16</v>
      </c>
      <c r="H5124" s="72" t="s">
        <v>24</v>
      </c>
      <c r="I5124" s="72" t="s">
        <v>18</v>
      </c>
      <c r="J5124" s="72" t="s">
        <v>19</v>
      </c>
      <c r="K5124" s="72" t="s">
        <v>25</v>
      </c>
      <c r="L5124" s="72" t="s">
        <v>451</v>
      </c>
      <c r="M5124" s="72" t="s">
        <v>29</v>
      </c>
    </row>
    <row r="5125" spans="2:13" x14ac:dyDescent="0.25">
      <c r="B5125" s="72" t="s">
        <v>12</v>
      </c>
      <c r="C5125" s="72" t="s">
        <v>13</v>
      </c>
      <c r="D5125" s="72" t="s">
        <v>14</v>
      </c>
      <c r="E5125" s="72" t="s">
        <v>51</v>
      </c>
      <c r="F5125" s="73">
        <v>10133</v>
      </c>
      <c r="G5125" s="72" t="s">
        <v>16</v>
      </c>
      <c r="H5125" s="72" t="s">
        <v>24</v>
      </c>
      <c r="I5125" s="72" t="s">
        <v>48</v>
      </c>
      <c r="J5125" s="72" t="s">
        <v>19</v>
      </c>
      <c r="K5125" s="72" t="s">
        <v>37</v>
      </c>
      <c r="L5125" s="72" t="s">
        <v>218</v>
      </c>
      <c r="M5125" s="72"/>
    </row>
    <row r="5126" spans="2:13" x14ac:dyDescent="0.25">
      <c r="B5126" s="72" t="s">
        <v>12</v>
      </c>
      <c r="C5126" s="72" t="s">
        <v>13</v>
      </c>
      <c r="D5126" s="72" t="s">
        <v>14</v>
      </c>
      <c r="E5126" s="72" t="s">
        <v>187</v>
      </c>
      <c r="F5126" s="73">
        <v>3524289</v>
      </c>
      <c r="G5126" s="72" t="s">
        <v>16</v>
      </c>
      <c r="H5126" s="72" t="s">
        <v>17</v>
      </c>
      <c r="I5126" s="72" t="s">
        <v>18</v>
      </c>
      <c r="J5126" s="72" t="s">
        <v>19</v>
      </c>
      <c r="K5126" s="72" t="s">
        <v>25</v>
      </c>
      <c r="L5126" s="72" t="s">
        <v>149</v>
      </c>
      <c r="M5126" s="72" t="s">
        <v>112</v>
      </c>
    </row>
    <row r="5127" spans="2:13" x14ac:dyDescent="0.25">
      <c r="B5127" s="72" t="s">
        <v>12</v>
      </c>
      <c r="C5127" s="72" t="s">
        <v>13</v>
      </c>
      <c r="D5127" s="72" t="s">
        <v>14</v>
      </c>
      <c r="E5127" s="72" t="s">
        <v>74</v>
      </c>
      <c r="F5127" s="73">
        <v>30553</v>
      </c>
      <c r="G5127" s="72" t="s">
        <v>16</v>
      </c>
      <c r="H5127" s="72" t="s">
        <v>24</v>
      </c>
      <c r="I5127" s="72" t="s">
        <v>18</v>
      </c>
      <c r="J5127" s="72" t="s">
        <v>19</v>
      </c>
      <c r="K5127" s="72" t="s">
        <v>130</v>
      </c>
      <c r="L5127" s="72" t="s">
        <v>418</v>
      </c>
      <c r="M5127" s="72" t="s">
        <v>47</v>
      </c>
    </row>
    <row r="5128" spans="2:13" x14ac:dyDescent="0.25">
      <c r="B5128" s="72" t="s">
        <v>12</v>
      </c>
      <c r="C5128" s="72" t="s">
        <v>13</v>
      </c>
      <c r="D5128" s="72" t="s">
        <v>14</v>
      </c>
      <c r="E5128" s="72" t="s">
        <v>30</v>
      </c>
      <c r="F5128" s="73">
        <v>-2776</v>
      </c>
      <c r="G5128" s="72" t="s">
        <v>16</v>
      </c>
      <c r="H5128" s="72" t="s">
        <v>24</v>
      </c>
      <c r="I5128" s="72" t="s">
        <v>48</v>
      </c>
      <c r="J5128" s="72" t="s">
        <v>19</v>
      </c>
      <c r="K5128" s="72" t="s">
        <v>25</v>
      </c>
      <c r="L5128" s="72" t="s">
        <v>159</v>
      </c>
      <c r="M5128" s="72"/>
    </row>
    <row r="5129" spans="2:13" x14ac:dyDescent="0.25">
      <c r="B5129" s="72" t="s">
        <v>12</v>
      </c>
      <c r="C5129" s="72" t="s">
        <v>13</v>
      </c>
      <c r="D5129" s="72" t="s">
        <v>14</v>
      </c>
      <c r="E5129" s="72" t="s">
        <v>55</v>
      </c>
      <c r="F5129" s="73">
        <v>2239867</v>
      </c>
      <c r="G5129" s="72" t="s">
        <v>16</v>
      </c>
      <c r="H5129" s="72" t="s">
        <v>24</v>
      </c>
      <c r="I5129" s="72" t="s">
        <v>18</v>
      </c>
      <c r="J5129" s="72" t="s">
        <v>19</v>
      </c>
      <c r="K5129" s="72" t="s">
        <v>157</v>
      </c>
      <c r="L5129" s="72" t="s">
        <v>471</v>
      </c>
      <c r="M5129" s="72" t="s">
        <v>47</v>
      </c>
    </row>
    <row r="5130" spans="2:13" x14ac:dyDescent="0.25">
      <c r="B5130" s="72" t="s">
        <v>12</v>
      </c>
      <c r="C5130" s="72" t="s">
        <v>13</v>
      </c>
      <c r="D5130" s="72" t="s">
        <v>14</v>
      </c>
      <c r="E5130" s="72" t="s">
        <v>39</v>
      </c>
      <c r="F5130" s="73">
        <v>-58674</v>
      </c>
      <c r="G5130" s="72" t="s">
        <v>16</v>
      </c>
      <c r="H5130" s="72" t="s">
        <v>24</v>
      </c>
      <c r="I5130" s="72" t="s">
        <v>18</v>
      </c>
      <c r="J5130" s="72" t="s">
        <v>19</v>
      </c>
      <c r="K5130" s="72" t="s">
        <v>37</v>
      </c>
      <c r="L5130" s="72" t="s">
        <v>454</v>
      </c>
      <c r="M5130" s="72"/>
    </row>
    <row r="5131" spans="2:13" x14ac:dyDescent="0.25">
      <c r="B5131" s="72" t="s">
        <v>12</v>
      </c>
      <c r="C5131" s="72" t="s">
        <v>13</v>
      </c>
      <c r="D5131" s="72" t="s">
        <v>14</v>
      </c>
      <c r="E5131" s="72" t="s">
        <v>79</v>
      </c>
      <c r="F5131" s="73">
        <v>-1518</v>
      </c>
      <c r="G5131" s="72" t="s">
        <v>16</v>
      </c>
      <c r="H5131" s="72" t="s">
        <v>24</v>
      </c>
      <c r="I5131" s="72" t="s">
        <v>18</v>
      </c>
      <c r="J5131" s="72" t="s">
        <v>19</v>
      </c>
      <c r="K5131" s="72" t="s">
        <v>43</v>
      </c>
      <c r="L5131" s="72" t="s">
        <v>501</v>
      </c>
      <c r="M5131" s="72"/>
    </row>
    <row r="5132" spans="2:13" x14ac:dyDescent="0.25">
      <c r="B5132" s="72" t="s">
        <v>12</v>
      </c>
      <c r="C5132" s="72" t="s">
        <v>13</v>
      </c>
      <c r="D5132" s="72" t="s">
        <v>14</v>
      </c>
      <c r="E5132" s="72" t="s">
        <v>36</v>
      </c>
      <c r="F5132" s="73">
        <v>2359494</v>
      </c>
      <c r="G5132" s="72" t="s">
        <v>16</v>
      </c>
      <c r="H5132" s="72" t="s">
        <v>24</v>
      </c>
      <c r="I5132" s="72" t="s">
        <v>18</v>
      </c>
      <c r="J5132" s="72" t="s">
        <v>19</v>
      </c>
      <c r="K5132" s="72" t="s">
        <v>37</v>
      </c>
      <c r="L5132" s="72" t="s">
        <v>285</v>
      </c>
      <c r="M5132" s="72" t="s">
        <v>57</v>
      </c>
    </row>
    <row r="5133" spans="2:13" x14ac:dyDescent="0.25">
      <c r="B5133" s="72" t="s">
        <v>12</v>
      </c>
      <c r="C5133" s="72" t="s">
        <v>13</v>
      </c>
      <c r="D5133" s="72" t="s">
        <v>14</v>
      </c>
      <c r="E5133" s="72" t="s">
        <v>68</v>
      </c>
      <c r="F5133" s="73">
        <v>-10428</v>
      </c>
      <c r="G5133" s="72" t="s">
        <v>16</v>
      </c>
      <c r="H5133" s="72" t="s">
        <v>24</v>
      </c>
      <c r="I5133" s="72" t="s">
        <v>18</v>
      </c>
      <c r="J5133" s="72" t="s">
        <v>19</v>
      </c>
      <c r="K5133" s="72" t="s">
        <v>25</v>
      </c>
      <c r="L5133" s="72" t="s">
        <v>433</v>
      </c>
      <c r="M5133" s="72"/>
    </row>
    <row r="5134" spans="2:13" x14ac:dyDescent="0.25">
      <c r="B5134" s="72" t="s">
        <v>12</v>
      </c>
      <c r="C5134" s="72" t="s">
        <v>13</v>
      </c>
      <c r="D5134" s="72" t="s">
        <v>14</v>
      </c>
      <c r="E5134" s="72" t="s">
        <v>51</v>
      </c>
      <c r="F5134" s="73">
        <v>104494</v>
      </c>
      <c r="G5134" s="72" t="s">
        <v>16</v>
      </c>
      <c r="H5134" s="72" t="s">
        <v>17</v>
      </c>
      <c r="I5134" s="72" t="s">
        <v>18</v>
      </c>
      <c r="J5134" s="72" t="s">
        <v>19</v>
      </c>
      <c r="K5134" s="72" t="s">
        <v>25</v>
      </c>
      <c r="L5134" s="72" t="s">
        <v>174</v>
      </c>
      <c r="M5134" s="72"/>
    </row>
    <row r="5135" spans="2:13" x14ac:dyDescent="0.25">
      <c r="B5135" s="72" t="s">
        <v>12</v>
      </c>
      <c r="C5135" s="72" t="s">
        <v>13</v>
      </c>
      <c r="D5135" s="72" t="s">
        <v>14</v>
      </c>
      <c r="E5135" s="72" t="s">
        <v>39</v>
      </c>
      <c r="F5135" s="73">
        <v>-1278</v>
      </c>
      <c r="G5135" s="72" t="s">
        <v>16</v>
      </c>
      <c r="H5135" s="72" t="s">
        <v>24</v>
      </c>
      <c r="I5135" s="72" t="s">
        <v>18</v>
      </c>
      <c r="J5135" s="72" t="s">
        <v>19</v>
      </c>
      <c r="K5135" s="72" t="s">
        <v>157</v>
      </c>
      <c r="L5135" s="72" t="s">
        <v>598</v>
      </c>
      <c r="M5135" s="72"/>
    </row>
    <row r="5136" spans="2:13" x14ac:dyDescent="0.25">
      <c r="B5136" s="72" t="s">
        <v>12</v>
      </c>
      <c r="C5136" s="72" t="s">
        <v>13</v>
      </c>
      <c r="D5136" s="72" t="s">
        <v>14</v>
      </c>
      <c r="E5136" s="72" t="s">
        <v>68</v>
      </c>
      <c r="F5136" s="73">
        <v>-1541003</v>
      </c>
      <c r="G5136" s="72" t="s">
        <v>16</v>
      </c>
      <c r="H5136" s="72" t="s">
        <v>24</v>
      </c>
      <c r="I5136" s="72" t="s">
        <v>18</v>
      </c>
      <c r="J5136" s="72" t="s">
        <v>19</v>
      </c>
      <c r="K5136" s="72" t="s">
        <v>37</v>
      </c>
      <c r="L5136" s="72" t="s">
        <v>113</v>
      </c>
      <c r="M5136" s="72"/>
    </row>
    <row r="5137" spans="2:13" x14ac:dyDescent="0.25">
      <c r="B5137" s="72" t="s">
        <v>12</v>
      </c>
      <c r="C5137" s="72" t="s">
        <v>13</v>
      </c>
      <c r="D5137" s="72" t="s">
        <v>14</v>
      </c>
      <c r="E5137" s="72" t="s">
        <v>132</v>
      </c>
      <c r="F5137" s="73">
        <v>50316</v>
      </c>
      <c r="G5137" s="72" t="s">
        <v>16</v>
      </c>
      <c r="H5137" s="72" t="s">
        <v>24</v>
      </c>
      <c r="I5137" s="72" t="s">
        <v>18</v>
      </c>
      <c r="J5137" s="72" t="s">
        <v>19</v>
      </c>
      <c r="K5137" s="72" t="s">
        <v>37</v>
      </c>
      <c r="L5137" s="72" t="s">
        <v>202</v>
      </c>
      <c r="M5137" s="72" t="s">
        <v>133</v>
      </c>
    </row>
    <row r="5138" spans="2:13" x14ac:dyDescent="0.25">
      <c r="B5138" s="72" t="s">
        <v>12</v>
      </c>
      <c r="C5138" s="72" t="s">
        <v>13</v>
      </c>
      <c r="D5138" s="72" t="s">
        <v>14</v>
      </c>
      <c r="E5138" s="72" t="s">
        <v>60</v>
      </c>
      <c r="F5138" s="73">
        <v>352262</v>
      </c>
      <c r="G5138" s="72" t="s">
        <v>16</v>
      </c>
      <c r="H5138" s="72" t="s">
        <v>17</v>
      </c>
      <c r="I5138" s="72" t="s">
        <v>18</v>
      </c>
      <c r="J5138" s="72" t="s">
        <v>19</v>
      </c>
      <c r="K5138" s="72" t="s">
        <v>25</v>
      </c>
      <c r="L5138" s="72" t="s">
        <v>191</v>
      </c>
      <c r="M5138" s="72" t="s">
        <v>22</v>
      </c>
    </row>
    <row r="5139" spans="2:13" x14ac:dyDescent="0.25">
      <c r="B5139" s="72" t="s">
        <v>12</v>
      </c>
      <c r="C5139" s="72" t="s">
        <v>13</v>
      </c>
      <c r="D5139" s="72" t="s">
        <v>14</v>
      </c>
      <c r="E5139" s="72" t="s">
        <v>146</v>
      </c>
      <c r="F5139" s="73">
        <v>-8</v>
      </c>
      <c r="G5139" s="72" t="s">
        <v>16</v>
      </c>
      <c r="H5139" s="72" t="s">
        <v>24</v>
      </c>
      <c r="I5139" s="72" t="s">
        <v>18</v>
      </c>
      <c r="J5139" s="72" t="s">
        <v>19</v>
      </c>
      <c r="K5139" s="72" t="s">
        <v>25</v>
      </c>
      <c r="L5139" s="72" t="s">
        <v>410</v>
      </c>
      <c r="M5139" s="72"/>
    </row>
    <row r="5140" spans="2:13" x14ac:dyDescent="0.25">
      <c r="B5140" s="72" t="s">
        <v>12</v>
      </c>
      <c r="C5140" s="72" t="s">
        <v>13</v>
      </c>
      <c r="D5140" s="72" t="s">
        <v>14</v>
      </c>
      <c r="E5140" s="72" t="s">
        <v>27</v>
      </c>
      <c r="F5140" s="73">
        <v>727712</v>
      </c>
      <c r="G5140" s="72" t="s">
        <v>16</v>
      </c>
      <c r="H5140" s="72" t="s">
        <v>24</v>
      </c>
      <c r="I5140" s="72" t="s">
        <v>18</v>
      </c>
      <c r="J5140" s="72" t="s">
        <v>19</v>
      </c>
      <c r="K5140" s="72" t="s">
        <v>25</v>
      </c>
      <c r="L5140" s="72" t="s">
        <v>474</v>
      </c>
      <c r="M5140" s="72" t="s">
        <v>29</v>
      </c>
    </row>
    <row r="5141" spans="2:13" x14ac:dyDescent="0.25">
      <c r="B5141" s="72" t="s">
        <v>12</v>
      </c>
      <c r="C5141" s="72" t="s">
        <v>13</v>
      </c>
      <c r="D5141" s="72" t="s">
        <v>14</v>
      </c>
      <c r="E5141" s="72" t="s">
        <v>36</v>
      </c>
      <c r="F5141" s="73">
        <v>70475</v>
      </c>
      <c r="G5141" s="72" t="s">
        <v>16</v>
      </c>
      <c r="H5141" s="72" t="s">
        <v>24</v>
      </c>
      <c r="I5141" s="72" t="s">
        <v>18</v>
      </c>
      <c r="J5141" s="72" t="s">
        <v>19</v>
      </c>
      <c r="K5141" s="72" t="s">
        <v>99</v>
      </c>
      <c r="L5141" s="72" t="s">
        <v>519</v>
      </c>
      <c r="M5141" s="72" t="s">
        <v>29</v>
      </c>
    </row>
    <row r="5142" spans="2:13" x14ac:dyDescent="0.25">
      <c r="B5142" s="72" t="s">
        <v>12</v>
      </c>
      <c r="C5142" s="72" t="s">
        <v>13</v>
      </c>
      <c r="D5142" s="72" t="s">
        <v>14</v>
      </c>
      <c r="E5142" s="72" t="s">
        <v>55</v>
      </c>
      <c r="F5142" s="73">
        <v>96652</v>
      </c>
      <c r="G5142" s="72" t="s">
        <v>16</v>
      </c>
      <c r="H5142" s="72" t="s">
        <v>17</v>
      </c>
      <c r="I5142" s="72" t="s">
        <v>48</v>
      </c>
      <c r="J5142" s="72" t="s">
        <v>19</v>
      </c>
      <c r="K5142" s="72" t="s">
        <v>25</v>
      </c>
      <c r="L5142" s="72" t="s">
        <v>219</v>
      </c>
      <c r="M5142" s="72" t="s">
        <v>29</v>
      </c>
    </row>
    <row r="5143" spans="2:13" x14ac:dyDescent="0.25">
      <c r="B5143" s="72" t="s">
        <v>12</v>
      </c>
      <c r="C5143" s="72" t="s">
        <v>13</v>
      </c>
      <c r="D5143" s="72" t="s">
        <v>14</v>
      </c>
      <c r="E5143" s="72" t="s">
        <v>68</v>
      </c>
      <c r="F5143" s="73">
        <v>-464079</v>
      </c>
      <c r="G5143" s="72" t="s">
        <v>16</v>
      </c>
      <c r="H5143" s="72" t="s">
        <v>17</v>
      </c>
      <c r="I5143" s="72" t="s">
        <v>18</v>
      </c>
      <c r="J5143" s="72" t="s">
        <v>19</v>
      </c>
      <c r="K5143" s="72" t="s">
        <v>25</v>
      </c>
      <c r="L5143" s="72" t="s">
        <v>52</v>
      </c>
      <c r="M5143" s="72"/>
    </row>
    <row r="5144" spans="2:13" x14ac:dyDescent="0.25">
      <c r="B5144" s="72" t="s">
        <v>12</v>
      </c>
      <c r="C5144" s="72" t="s">
        <v>13</v>
      </c>
      <c r="D5144" s="72" t="s">
        <v>14</v>
      </c>
      <c r="E5144" s="72" t="s">
        <v>27</v>
      </c>
      <c r="F5144" s="73">
        <v>6500</v>
      </c>
      <c r="G5144" s="72" t="s">
        <v>16</v>
      </c>
      <c r="H5144" s="72" t="s">
        <v>17</v>
      </c>
      <c r="I5144" s="72" t="s">
        <v>18</v>
      </c>
      <c r="J5144" s="72" t="s">
        <v>19</v>
      </c>
      <c r="K5144" s="72" t="s">
        <v>49</v>
      </c>
      <c r="L5144" s="72" t="s">
        <v>248</v>
      </c>
      <c r="M5144" s="72" t="s">
        <v>112</v>
      </c>
    </row>
    <row r="5145" spans="2:13" x14ac:dyDescent="0.25">
      <c r="B5145" s="72" t="s">
        <v>12</v>
      </c>
      <c r="C5145" s="72" t="s">
        <v>13</v>
      </c>
      <c r="D5145" s="72" t="s">
        <v>14</v>
      </c>
      <c r="E5145" s="72" t="s">
        <v>33</v>
      </c>
      <c r="F5145" s="73">
        <v>483</v>
      </c>
      <c r="G5145" s="72" t="s">
        <v>16</v>
      </c>
      <c r="H5145" s="72" t="s">
        <v>24</v>
      </c>
      <c r="I5145" s="72" t="s">
        <v>18</v>
      </c>
      <c r="J5145" s="72" t="s">
        <v>19</v>
      </c>
      <c r="K5145" s="72" t="s">
        <v>25</v>
      </c>
      <c r="L5145" s="72" t="s">
        <v>430</v>
      </c>
      <c r="M5145" s="72" t="s">
        <v>112</v>
      </c>
    </row>
    <row r="5146" spans="2:13" x14ac:dyDescent="0.25">
      <c r="B5146" s="72" t="s">
        <v>12</v>
      </c>
      <c r="C5146" s="72" t="s">
        <v>13</v>
      </c>
      <c r="D5146" s="72" t="s">
        <v>14</v>
      </c>
      <c r="E5146" s="72" t="s">
        <v>79</v>
      </c>
      <c r="F5146" s="73">
        <v>-25393</v>
      </c>
      <c r="G5146" s="72" t="s">
        <v>16</v>
      </c>
      <c r="H5146" s="72" t="s">
        <v>24</v>
      </c>
      <c r="I5146" s="72" t="s">
        <v>18</v>
      </c>
      <c r="J5146" s="72" t="s">
        <v>19</v>
      </c>
      <c r="K5146" s="72" t="s">
        <v>25</v>
      </c>
      <c r="L5146" s="72" t="s">
        <v>365</v>
      </c>
      <c r="M5146" s="72"/>
    </row>
    <row r="5147" spans="2:13" x14ac:dyDescent="0.25">
      <c r="B5147" s="72" t="s">
        <v>12</v>
      </c>
      <c r="C5147" s="72" t="s">
        <v>13</v>
      </c>
      <c r="D5147" s="72" t="s">
        <v>14</v>
      </c>
      <c r="E5147" s="72" t="s">
        <v>51</v>
      </c>
      <c r="F5147" s="73">
        <v>564011</v>
      </c>
      <c r="G5147" s="72" t="s">
        <v>16</v>
      </c>
      <c r="H5147" s="72" t="s">
        <v>24</v>
      </c>
      <c r="I5147" s="72" t="s">
        <v>18</v>
      </c>
      <c r="J5147" s="72" t="s">
        <v>19</v>
      </c>
      <c r="K5147" s="72" t="s">
        <v>63</v>
      </c>
      <c r="L5147" s="72" t="s">
        <v>250</v>
      </c>
      <c r="M5147" s="72"/>
    </row>
    <row r="5148" spans="2:13" x14ac:dyDescent="0.25">
      <c r="B5148" s="72" t="s">
        <v>12</v>
      </c>
      <c r="C5148" s="72" t="s">
        <v>13</v>
      </c>
      <c r="D5148" s="72" t="s">
        <v>14</v>
      </c>
      <c r="E5148" s="72" t="s">
        <v>187</v>
      </c>
      <c r="F5148" s="73">
        <v>12208357</v>
      </c>
      <c r="G5148" s="72" t="s">
        <v>16</v>
      </c>
      <c r="H5148" s="72" t="s">
        <v>24</v>
      </c>
      <c r="I5148" s="72" t="s">
        <v>18</v>
      </c>
      <c r="J5148" s="72" t="s">
        <v>19</v>
      </c>
      <c r="K5148" s="72" t="s">
        <v>96</v>
      </c>
      <c r="L5148" s="72" t="s">
        <v>403</v>
      </c>
      <c r="M5148" s="72" t="s">
        <v>112</v>
      </c>
    </row>
    <row r="5149" spans="2:13" x14ac:dyDescent="0.25">
      <c r="B5149" s="72" t="s">
        <v>12</v>
      </c>
      <c r="C5149" s="72" t="s">
        <v>13</v>
      </c>
      <c r="D5149" s="72" t="s">
        <v>14</v>
      </c>
      <c r="E5149" s="72" t="s">
        <v>39</v>
      </c>
      <c r="F5149" s="73">
        <v>-10522</v>
      </c>
      <c r="G5149" s="72" t="s">
        <v>16</v>
      </c>
      <c r="H5149" s="72" t="s">
        <v>24</v>
      </c>
      <c r="I5149" s="72" t="s">
        <v>18</v>
      </c>
      <c r="J5149" s="72" t="s">
        <v>19</v>
      </c>
      <c r="K5149" s="72" t="s">
        <v>25</v>
      </c>
      <c r="L5149" s="72" t="s">
        <v>370</v>
      </c>
      <c r="M5149" s="72"/>
    </row>
    <row r="5150" spans="2:13" x14ac:dyDescent="0.25">
      <c r="B5150" s="72" t="s">
        <v>12</v>
      </c>
      <c r="C5150" s="72" t="s">
        <v>13</v>
      </c>
      <c r="D5150" s="72" t="s">
        <v>14</v>
      </c>
      <c r="E5150" s="72" t="s">
        <v>39</v>
      </c>
      <c r="F5150" s="73">
        <v>-114219</v>
      </c>
      <c r="G5150" s="72" t="s">
        <v>16</v>
      </c>
      <c r="H5150" s="72" t="s">
        <v>17</v>
      </c>
      <c r="I5150" s="72" t="s">
        <v>18</v>
      </c>
      <c r="J5150" s="72" t="s">
        <v>19</v>
      </c>
      <c r="K5150" s="72" t="s">
        <v>25</v>
      </c>
      <c r="L5150" s="72" t="s">
        <v>377</v>
      </c>
      <c r="M5150" s="72"/>
    </row>
    <row r="5151" spans="2:13" x14ac:dyDescent="0.25">
      <c r="B5151" s="72" t="s">
        <v>12</v>
      </c>
      <c r="C5151" s="72" t="s">
        <v>13</v>
      </c>
      <c r="D5151" s="72" t="s">
        <v>14</v>
      </c>
      <c r="E5151" s="72" t="s">
        <v>83</v>
      </c>
      <c r="F5151" s="73">
        <v>333</v>
      </c>
      <c r="G5151" s="72" t="s">
        <v>16</v>
      </c>
      <c r="H5151" s="72" t="s">
        <v>17</v>
      </c>
      <c r="I5151" s="72" t="s">
        <v>18</v>
      </c>
      <c r="J5151" s="72" t="s">
        <v>19</v>
      </c>
      <c r="K5151" s="72" t="s">
        <v>25</v>
      </c>
      <c r="L5151" s="72" t="s">
        <v>215</v>
      </c>
      <c r="M5151" s="72"/>
    </row>
    <row r="5152" spans="2:13" x14ac:dyDescent="0.25">
      <c r="B5152" s="72" t="s">
        <v>12</v>
      </c>
      <c r="C5152" s="72" t="s">
        <v>13</v>
      </c>
      <c r="D5152" s="72" t="s">
        <v>14</v>
      </c>
      <c r="E5152" s="72" t="s">
        <v>754</v>
      </c>
      <c r="F5152" s="73">
        <v>159784026</v>
      </c>
      <c r="G5152" s="72" t="s">
        <v>16</v>
      </c>
      <c r="H5152" s="72" t="s">
        <v>24</v>
      </c>
      <c r="I5152" s="72" t="s">
        <v>18</v>
      </c>
      <c r="J5152" s="72" t="s">
        <v>19</v>
      </c>
      <c r="K5152" s="72"/>
      <c r="L5152" s="72"/>
      <c r="M5152" s="72" t="s">
        <v>608</v>
      </c>
    </row>
    <row r="5153" spans="2:13" x14ac:dyDescent="0.25">
      <c r="B5153" s="72" t="s">
        <v>12</v>
      </c>
      <c r="C5153" s="72" t="s">
        <v>13</v>
      </c>
      <c r="D5153" s="72" t="s">
        <v>14</v>
      </c>
      <c r="E5153" s="72" t="s">
        <v>58</v>
      </c>
      <c r="F5153" s="73">
        <v>217091</v>
      </c>
      <c r="G5153" s="72" t="s">
        <v>16</v>
      </c>
      <c r="H5153" s="72" t="s">
        <v>24</v>
      </c>
      <c r="I5153" s="72" t="s">
        <v>18</v>
      </c>
      <c r="J5153" s="72" t="s">
        <v>19</v>
      </c>
      <c r="K5153" s="72" t="s">
        <v>31</v>
      </c>
      <c r="L5153" s="72" t="s">
        <v>293</v>
      </c>
      <c r="M5153" s="72" t="s">
        <v>57</v>
      </c>
    </row>
    <row r="5154" spans="2:13" x14ac:dyDescent="0.25">
      <c r="B5154" s="72" t="s">
        <v>12</v>
      </c>
      <c r="C5154" s="72" t="s">
        <v>13</v>
      </c>
      <c r="D5154" s="72" t="s">
        <v>14</v>
      </c>
      <c r="E5154" s="72" t="s">
        <v>39</v>
      </c>
      <c r="F5154" s="73">
        <v>-35</v>
      </c>
      <c r="G5154" s="72" t="s">
        <v>16</v>
      </c>
      <c r="H5154" s="72" t="s">
        <v>17</v>
      </c>
      <c r="I5154" s="72" t="s">
        <v>18</v>
      </c>
      <c r="J5154" s="72" t="s">
        <v>19</v>
      </c>
      <c r="K5154" s="72" t="s">
        <v>20</v>
      </c>
      <c r="L5154" s="72" t="s">
        <v>571</v>
      </c>
      <c r="M5154" s="72"/>
    </row>
    <row r="5155" spans="2:13" x14ac:dyDescent="0.25">
      <c r="B5155" s="72" t="s">
        <v>12</v>
      </c>
      <c r="C5155" s="72" t="s">
        <v>13</v>
      </c>
      <c r="D5155" s="72" t="s">
        <v>14</v>
      </c>
      <c r="E5155" s="72" t="s">
        <v>74</v>
      </c>
      <c r="F5155" s="73">
        <v>156026</v>
      </c>
      <c r="G5155" s="72" t="s">
        <v>16</v>
      </c>
      <c r="H5155" s="72" t="s">
        <v>24</v>
      </c>
      <c r="I5155" s="72" t="s">
        <v>18</v>
      </c>
      <c r="J5155" s="72" t="s">
        <v>19</v>
      </c>
      <c r="K5155" s="72" t="s">
        <v>102</v>
      </c>
      <c r="L5155" s="72" t="s">
        <v>344</v>
      </c>
      <c r="M5155" s="72" t="s">
        <v>47</v>
      </c>
    </row>
    <row r="5156" spans="2:13" x14ac:dyDescent="0.25">
      <c r="B5156" s="72" t="s">
        <v>12</v>
      </c>
      <c r="C5156" s="72" t="s">
        <v>13</v>
      </c>
      <c r="D5156" s="72" t="s">
        <v>14</v>
      </c>
      <c r="E5156" s="72" t="s">
        <v>81</v>
      </c>
      <c r="F5156" s="73">
        <v>348393</v>
      </c>
      <c r="G5156" s="72" t="s">
        <v>16</v>
      </c>
      <c r="H5156" s="72" t="s">
        <v>17</v>
      </c>
      <c r="I5156" s="72" t="s">
        <v>18</v>
      </c>
      <c r="J5156" s="72" t="s">
        <v>19</v>
      </c>
      <c r="K5156" s="72" t="s">
        <v>25</v>
      </c>
      <c r="L5156" s="72" t="s">
        <v>410</v>
      </c>
      <c r="M5156" s="72" t="s">
        <v>29</v>
      </c>
    </row>
    <row r="5157" spans="2:13" x14ac:dyDescent="0.25">
      <c r="B5157" s="72" t="s">
        <v>12</v>
      </c>
      <c r="C5157" s="72" t="s">
        <v>13</v>
      </c>
      <c r="D5157" s="72" t="s">
        <v>14</v>
      </c>
      <c r="E5157" s="72" t="s">
        <v>94</v>
      </c>
      <c r="F5157" s="73">
        <v>21550</v>
      </c>
      <c r="G5157" s="72" t="s">
        <v>16</v>
      </c>
      <c r="H5157" s="72" t="s">
        <v>17</v>
      </c>
      <c r="I5157" s="72" t="s">
        <v>18</v>
      </c>
      <c r="J5157" s="72" t="s">
        <v>19</v>
      </c>
      <c r="K5157" s="72" t="s">
        <v>25</v>
      </c>
      <c r="L5157" s="72" t="s">
        <v>164</v>
      </c>
      <c r="M5157" s="72"/>
    </row>
    <row r="5158" spans="2:13" x14ac:dyDescent="0.25">
      <c r="B5158" s="72" t="s">
        <v>12</v>
      </c>
      <c r="C5158" s="72" t="s">
        <v>13</v>
      </c>
      <c r="D5158" s="72" t="s">
        <v>14</v>
      </c>
      <c r="E5158" s="72" t="s">
        <v>36</v>
      </c>
      <c r="F5158" s="73">
        <v>618208</v>
      </c>
      <c r="G5158" s="72" t="s">
        <v>16</v>
      </c>
      <c r="H5158" s="72" t="s">
        <v>24</v>
      </c>
      <c r="I5158" s="72" t="s">
        <v>18</v>
      </c>
      <c r="J5158" s="72" t="s">
        <v>19</v>
      </c>
      <c r="K5158" s="72" t="s">
        <v>130</v>
      </c>
      <c r="L5158" s="72" t="s">
        <v>131</v>
      </c>
      <c r="M5158" s="72" t="s">
        <v>57</v>
      </c>
    </row>
    <row r="5159" spans="2:13" x14ac:dyDescent="0.25">
      <c r="B5159" s="72" t="s">
        <v>12</v>
      </c>
      <c r="C5159" s="72" t="s">
        <v>13</v>
      </c>
      <c r="D5159" s="72" t="s">
        <v>14</v>
      </c>
      <c r="E5159" s="72" t="s">
        <v>41</v>
      </c>
      <c r="F5159" s="73">
        <v>-813</v>
      </c>
      <c r="G5159" s="72" t="s">
        <v>16</v>
      </c>
      <c r="H5159" s="72" t="s">
        <v>24</v>
      </c>
      <c r="I5159" s="72" t="s">
        <v>18</v>
      </c>
      <c r="J5159" s="72" t="s">
        <v>19</v>
      </c>
      <c r="K5159" s="72" t="s">
        <v>25</v>
      </c>
      <c r="L5159" s="72" t="s">
        <v>408</v>
      </c>
      <c r="M5159" s="72"/>
    </row>
    <row r="5160" spans="2:13" x14ac:dyDescent="0.25">
      <c r="B5160" s="72" t="s">
        <v>12</v>
      </c>
      <c r="C5160" s="72" t="s">
        <v>13</v>
      </c>
      <c r="D5160" s="72" t="s">
        <v>14</v>
      </c>
      <c r="E5160" s="72" t="s">
        <v>79</v>
      </c>
      <c r="F5160" s="73">
        <v>-357</v>
      </c>
      <c r="G5160" s="72" t="s">
        <v>16</v>
      </c>
      <c r="H5160" s="72" t="s">
        <v>17</v>
      </c>
      <c r="I5160" s="72" t="s">
        <v>18</v>
      </c>
      <c r="J5160" s="72" t="s">
        <v>19</v>
      </c>
      <c r="K5160" s="72" t="s">
        <v>25</v>
      </c>
      <c r="L5160" s="72" t="s">
        <v>556</v>
      </c>
      <c r="M5160" s="72"/>
    </row>
    <row r="5161" spans="2:13" x14ac:dyDescent="0.25">
      <c r="B5161" s="72" t="s">
        <v>12</v>
      </c>
      <c r="C5161" s="72" t="s">
        <v>13</v>
      </c>
      <c r="D5161" s="72" t="s">
        <v>14</v>
      </c>
      <c r="E5161" s="72" t="s">
        <v>33</v>
      </c>
      <c r="F5161" s="73">
        <v>75</v>
      </c>
      <c r="G5161" s="72" t="s">
        <v>16</v>
      </c>
      <c r="H5161" s="72" t="s">
        <v>24</v>
      </c>
      <c r="I5161" s="72" t="s">
        <v>18</v>
      </c>
      <c r="J5161" s="72" t="s">
        <v>19</v>
      </c>
      <c r="K5161" s="72" t="s">
        <v>130</v>
      </c>
      <c r="L5161" s="72" t="s">
        <v>576</v>
      </c>
      <c r="M5161" s="72" t="s">
        <v>302</v>
      </c>
    </row>
    <row r="5162" spans="2:13" x14ac:dyDescent="0.25">
      <c r="B5162" s="72" t="s">
        <v>12</v>
      </c>
      <c r="C5162" s="72" t="s">
        <v>13</v>
      </c>
      <c r="D5162" s="72" t="s">
        <v>14</v>
      </c>
      <c r="E5162" s="72" t="s">
        <v>68</v>
      </c>
      <c r="F5162" s="73">
        <v>-652425</v>
      </c>
      <c r="G5162" s="72" t="s">
        <v>16</v>
      </c>
      <c r="H5162" s="72" t="s">
        <v>24</v>
      </c>
      <c r="I5162" s="72" t="s">
        <v>18</v>
      </c>
      <c r="J5162" s="72" t="s">
        <v>19</v>
      </c>
      <c r="K5162" s="72" t="s">
        <v>37</v>
      </c>
      <c r="L5162" s="72" t="s">
        <v>491</v>
      </c>
      <c r="M5162" s="72"/>
    </row>
    <row r="5163" spans="2:13" x14ac:dyDescent="0.25">
      <c r="B5163" s="72" t="s">
        <v>12</v>
      </c>
      <c r="C5163" s="72" t="s">
        <v>13</v>
      </c>
      <c r="D5163" s="72" t="s">
        <v>14</v>
      </c>
      <c r="E5163" s="72" t="s">
        <v>146</v>
      </c>
      <c r="F5163" s="73">
        <v>-643</v>
      </c>
      <c r="G5163" s="72" t="s">
        <v>16</v>
      </c>
      <c r="H5163" s="72" t="s">
        <v>24</v>
      </c>
      <c r="I5163" s="72" t="s">
        <v>18</v>
      </c>
      <c r="J5163" s="72" t="s">
        <v>19</v>
      </c>
      <c r="K5163" s="72" t="s">
        <v>96</v>
      </c>
      <c r="L5163" s="72" t="s">
        <v>415</v>
      </c>
      <c r="M5163" s="72"/>
    </row>
    <row r="5164" spans="2:13" x14ac:dyDescent="0.25">
      <c r="B5164" s="72" t="s">
        <v>12</v>
      </c>
      <c r="C5164" s="72" t="s">
        <v>13</v>
      </c>
      <c r="D5164" s="72" t="s">
        <v>14</v>
      </c>
      <c r="E5164" s="72" t="s">
        <v>83</v>
      </c>
      <c r="F5164" s="73">
        <v>11844</v>
      </c>
      <c r="G5164" s="72" t="s">
        <v>16</v>
      </c>
      <c r="H5164" s="72" t="s">
        <v>24</v>
      </c>
      <c r="I5164" s="72" t="s">
        <v>18</v>
      </c>
      <c r="J5164" s="72" t="s">
        <v>19</v>
      </c>
      <c r="K5164" s="72" t="s">
        <v>25</v>
      </c>
      <c r="L5164" s="72" t="s">
        <v>122</v>
      </c>
      <c r="M5164" s="72"/>
    </row>
    <row r="5165" spans="2:13" x14ac:dyDescent="0.25">
      <c r="B5165" s="72" t="s">
        <v>12</v>
      </c>
      <c r="C5165" s="72" t="s">
        <v>13</v>
      </c>
      <c r="D5165" s="72" t="s">
        <v>14</v>
      </c>
      <c r="E5165" s="72" t="s">
        <v>74</v>
      </c>
      <c r="F5165" s="73">
        <v>3383</v>
      </c>
      <c r="G5165" s="72" t="s">
        <v>16</v>
      </c>
      <c r="H5165" s="72" t="s">
        <v>24</v>
      </c>
      <c r="I5165" s="72" t="s">
        <v>18</v>
      </c>
      <c r="J5165" s="72" t="s">
        <v>19</v>
      </c>
      <c r="K5165" s="72" t="s">
        <v>37</v>
      </c>
      <c r="L5165" s="72" t="s">
        <v>232</v>
      </c>
      <c r="M5165" s="72" t="s">
        <v>302</v>
      </c>
    </row>
    <row r="5166" spans="2:13" x14ac:dyDescent="0.25">
      <c r="B5166" s="72" t="s">
        <v>12</v>
      </c>
      <c r="C5166" s="72" t="s">
        <v>13</v>
      </c>
      <c r="D5166" s="72" t="s">
        <v>14</v>
      </c>
      <c r="E5166" s="72" t="s">
        <v>79</v>
      </c>
      <c r="F5166" s="73">
        <v>-21140</v>
      </c>
      <c r="G5166" s="72" t="s">
        <v>16</v>
      </c>
      <c r="H5166" s="72" t="s">
        <v>24</v>
      </c>
      <c r="I5166" s="72" t="s">
        <v>18</v>
      </c>
      <c r="J5166" s="72" t="s">
        <v>19</v>
      </c>
      <c r="K5166" s="72" t="s">
        <v>43</v>
      </c>
      <c r="L5166" s="72" t="s">
        <v>44</v>
      </c>
      <c r="M5166" s="72"/>
    </row>
    <row r="5167" spans="2:13" x14ac:dyDescent="0.25">
      <c r="B5167" s="72" t="s">
        <v>12</v>
      </c>
      <c r="C5167" s="72" t="s">
        <v>13</v>
      </c>
      <c r="D5167" s="72" t="s">
        <v>14</v>
      </c>
      <c r="E5167" s="72" t="s">
        <v>51</v>
      </c>
      <c r="F5167" s="73">
        <v>38</v>
      </c>
      <c r="G5167" s="72" t="s">
        <v>16</v>
      </c>
      <c r="H5167" s="72" t="s">
        <v>24</v>
      </c>
      <c r="I5167" s="72" t="s">
        <v>18</v>
      </c>
      <c r="J5167" s="72" t="s">
        <v>19</v>
      </c>
      <c r="K5167" s="72" t="s">
        <v>25</v>
      </c>
      <c r="L5167" s="72" t="s">
        <v>126</v>
      </c>
      <c r="M5167" s="72"/>
    </row>
    <row r="5168" spans="2:13" x14ac:dyDescent="0.25">
      <c r="B5168" s="72" t="s">
        <v>12</v>
      </c>
      <c r="C5168" s="72" t="s">
        <v>13</v>
      </c>
      <c r="D5168" s="72" t="s">
        <v>14</v>
      </c>
      <c r="E5168" s="72" t="s">
        <v>36</v>
      </c>
      <c r="F5168" s="73">
        <v>35555</v>
      </c>
      <c r="G5168" s="72" t="s">
        <v>269</v>
      </c>
      <c r="H5168" s="72" t="s">
        <v>24</v>
      </c>
      <c r="I5168" s="72" t="s">
        <v>18</v>
      </c>
      <c r="J5168" s="72" t="s">
        <v>569</v>
      </c>
      <c r="K5168" s="72" t="s">
        <v>117</v>
      </c>
      <c r="L5168" s="72" t="s">
        <v>271</v>
      </c>
      <c r="M5168" s="72" t="s">
        <v>112</v>
      </c>
    </row>
    <row r="5169" spans="2:13" x14ac:dyDescent="0.25">
      <c r="B5169" s="72" t="s">
        <v>12</v>
      </c>
      <c r="C5169" s="72" t="s">
        <v>13</v>
      </c>
      <c r="D5169" s="72" t="s">
        <v>14</v>
      </c>
      <c r="E5169" s="72" t="s">
        <v>79</v>
      </c>
      <c r="F5169" s="73">
        <v>-15481</v>
      </c>
      <c r="G5169" s="72" t="s">
        <v>16</v>
      </c>
      <c r="H5169" s="72" t="s">
        <v>24</v>
      </c>
      <c r="I5169" s="72" t="s">
        <v>18</v>
      </c>
      <c r="J5169" s="72" t="s">
        <v>19</v>
      </c>
      <c r="K5169" s="72" t="s">
        <v>99</v>
      </c>
      <c r="L5169" s="72" t="s">
        <v>368</v>
      </c>
      <c r="M5169" s="72"/>
    </row>
    <row r="5170" spans="2:13" x14ac:dyDescent="0.25">
      <c r="B5170" s="72" t="s">
        <v>12</v>
      </c>
      <c r="C5170" s="72" t="s">
        <v>13</v>
      </c>
      <c r="D5170" s="72" t="s">
        <v>14</v>
      </c>
      <c r="E5170" s="72" t="s">
        <v>132</v>
      </c>
      <c r="F5170" s="73">
        <v>18891</v>
      </c>
      <c r="G5170" s="72" t="s">
        <v>16</v>
      </c>
      <c r="H5170" s="72" t="s">
        <v>24</v>
      </c>
      <c r="I5170" s="72" t="s">
        <v>18</v>
      </c>
      <c r="J5170" s="72" t="s">
        <v>19</v>
      </c>
      <c r="K5170" s="72" t="s">
        <v>31</v>
      </c>
      <c r="L5170" s="72" t="s">
        <v>247</v>
      </c>
      <c r="M5170" s="72" t="s">
        <v>67</v>
      </c>
    </row>
    <row r="5171" spans="2:13" x14ac:dyDescent="0.25">
      <c r="B5171" s="72" t="s">
        <v>12</v>
      </c>
      <c r="C5171" s="72" t="s">
        <v>13</v>
      </c>
      <c r="D5171" s="72" t="s">
        <v>14</v>
      </c>
      <c r="E5171" s="72" t="s">
        <v>41</v>
      </c>
      <c r="F5171" s="73">
        <v>-640</v>
      </c>
      <c r="G5171" s="72" t="s">
        <v>16</v>
      </c>
      <c r="H5171" s="72" t="s">
        <v>17</v>
      </c>
      <c r="I5171" s="72" t="s">
        <v>18</v>
      </c>
      <c r="J5171" s="72" t="s">
        <v>19</v>
      </c>
      <c r="K5171" s="72" t="s">
        <v>25</v>
      </c>
      <c r="L5171" s="72" t="s">
        <v>388</v>
      </c>
      <c r="M5171" s="72"/>
    </row>
    <row r="5172" spans="2:13" x14ac:dyDescent="0.25">
      <c r="B5172" s="72" t="s">
        <v>12</v>
      </c>
      <c r="C5172" s="72" t="s">
        <v>13</v>
      </c>
      <c r="D5172" s="72" t="s">
        <v>14</v>
      </c>
      <c r="E5172" s="72" t="s">
        <v>51</v>
      </c>
      <c r="F5172" s="73">
        <v>12183</v>
      </c>
      <c r="G5172" s="72" t="s">
        <v>16</v>
      </c>
      <c r="H5172" s="72" t="s">
        <v>24</v>
      </c>
      <c r="I5172" s="72" t="s">
        <v>48</v>
      </c>
      <c r="J5172" s="72" t="s">
        <v>19</v>
      </c>
      <c r="K5172" s="72" t="s">
        <v>25</v>
      </c>
      <c r="L5172" s="72" t="s">
        <v>69</v>
      </c>
      <c r="M5172" s="72"/>
    </row>
    <row r="5173" spans="2:13" x14ac:dyDescent="0.25">
      <c r="B5173" s="72" t="s">
        <v>12</v>
      </c>
      <c r="C5173" s="72" t="s">
        <v>13</v>
      </c>
      <c r="D5173" s="72" t="s">
        <v>14</v>
      </c>
      <c r="E5173" s="72" t="s">
        <v>146</v>
      </c>
      <c r="F5173" s="73">
        <v>-12537</v>
      </c>
      <c r="G5173" s="72" t="s">
        <v>16</v>
      </c>
      <c r="H5173" s="72" t="s">
        <v>24</v>
      </c>
      <c r="I5173" s="72" t="s">
        <v>18</v>
      </c>
      <c r="J5173" s="72" t="s">
        <v>19</v>
      </c>
      <c r="K5173" s="72" t="s">
        <v>49</v>
      </c>
      <c r="L5173" s="72" t="s">
        <v>91</v>
      </c>
      <c r="M5173" s="72"/>
    </row>
    <row r="5174" spans="2:13" x14ac:dyDescent="0.25">
      <c r="B5174" s="72" t="s">
        <v>12</v>
      </c>
      <c r="C5174" s="72" t="s">
        <v>13</v>
      </c>
      <c r="D5174" s="72" t="s">
        <v>14</v>
      </c>
      <c r="E5174" s="72" t="s">
        <v>123</v>
      </c>
      <c r="F5174" s="73">
        <v>-1251</v>
      </c>
      <c r="G5174" s="72" t="s">
        <v>16</v>
      </c>
      <c r="H5174" s="72" t="s">
        <v>24</v>
      </c>
      <c r="I5174" s="72" t="s">
        <v>48</v>
      </c>
      <c r="J5174" s="72" t="s">
        <v>19</v>
      </c>
      <c r="K5174" s="72" t="s">
        <v>157</v>
      </c>
      <c r="L5174" s="72" t="s">
        <v>640</v>
      </c>
      <c r="M5174" s="72"/>
    </row>
    <row r="5175" spans="2:13" x14ac:dyDescent="0.25">
      <c r="B5175" s="72" t="s">
        <v>12</v>
      </c>
      <c r="C5175" s="72" t="s">
        <v>13</v>
      </c>
      <c r="D5175" s="72" t="s">
        <v>14</v>
      </c>
      <c r="E5175" s="72" t="s">
        <v>74</v>
      </c>
      <c r="F5175" s="73">
        <v>163090</v>
      </c>
      <c r="G5175" s="72" t="s">
        <v>16</v>
      </c>
      <c r="H5175" s="72" t="s">
        <v>17</v>
      </c>
      <c r="I5175" s="72" t="s">
        <v>18</v>
      </c>
      <c r="J5175" s="72" t="s">
        <v>19</v>
      </c>
      <c r="K5175" s="72" t="s">
        <v>25</v>
      </c>
      <c r="L5175" s="72" t="s">
        <v>26</v>
      </c>
      <c r="M5175" s="72" t="s">
        <v>57</v>
      </c>
    </row>
    <row r="5176" spans="2:13" x14ac:dyDescent="0.25">
      <c r="B5176" s="72" t="s">
        <v>12</v>
      </c>
      <c r="C5176" s="72" t="s">
        <v>13</v>
      </c>
      <c r="D5176" s="72" t="s">
        <v>14</v>
      </c>
      <c r="E5176" s="72" t="s">
        <v>30</v>
      </c>
      <c r="F5176" s="73">
        <v>-10071</v>
      </c>
      <c r="G5176" s="72" t="s">
        <v>16</v>
      </c>
      <c r="H5176" s="72" t="s">
        <v>24</v>
      </c>
      <c r="I5176" s="72" t="s">
        <v>18</v>
      </c>
      <c r="J5176" s="72" t="s">
        <v>19</v>
      </c>
      <c r="K5176" s="72" t="s">
        <v>25</v>
      </c>
      <c r="L5176" s="72" t="s">
        <v>69</v>
      </c>
      <c r="M5176" s="72"/>
    </row>
    <row r="5177" spans="2:13" x14ac:dyDescent="0.25">
      <c r="B5177" s="72" t="s">
        <v>12</v>
      </c>
      <c r="C5177" s="72" t="s">
        <v>13</v>
      </c>
      <c r="D5177" s="72" t="s">
        <v>14</v>
      </c>
      <c r="E5177" s="72" t="s">
        <v>39</v>
      </c>
      <c r="F5177" s="73">
        <v>-45849</v>
      </c>
      <c r="G5177" s="72" t="s">
        <v>269</v>
      </c>
      <c r="H5177" s="72" t="s">
        <v>24</v>
      </c>
      <c r="I5177" s="72" t="s">
        <v>18</v>
      </c>
      <c r="J5177" s="72" t="s">
        <v>438</v>
      </c>
      <c r="K5177" s="72" t="s">
        <v>96</v>
      </c>
      <c r="L5177" s="72" t="s">
        <v>162</v>
      </c>
      <c r="M5177" s="72"/>
    </row>
    <row r="5178" spans="2:13" x14ac:dyDescent="0.25">
      <c r="B5178" s="72" t="s">
        <v>12</v>
      </c>
      <c r="C5178" s="72" t="s">
        <v>13</v>
      </c>
      <c r="D5178" s="72" t="s">
        <v>14</v>
      </c>
      <c r="E5178" s="72" t="s">
        <v>228</v>
      </c>
      <c r="F5178" s="73">
        <v>76363</v>
      </c>
      <c r="G5178" s="72" t="s">
        <v>16</v>
      </c>
      <c r="H5178" s="72" t="s">
        <v>24</v>
      </c>
      <c r="I5178" s="72" t="s">
        <v>18</v>
      </c>
      <c r="J5178" s="72" t="s">
        <v>19</v>
      </c>
      <c r="K5178" s="72" t="s">
        <v>25</v>
      </c>
      <c r="L5178" s="72" t="s">
        <v>347</v>
      </c>
      <c r="M5178" s="72" t="s">
        <v>67</v>
      </c>
    </row>
    <row r="5179" spans="2:13" x14ac:dyDescent="0.25">
      <c r="B5179" s="72" t="s">
        <v>12</v>
      </c>
      <c r="C5179" s="72" t="s">
        <v>13</v>
      </c>
      <c r="D5179" s="72" t="s">
        <v>14</v>
      </c>
      <c r="E5179" s="72" t="s">
        <v>79</v>
      </c>
      <c r="F5179" s="73">
        <v>-9790</v>
      </c>
      <c r="G5179" s="72" t="s">
        <v>16</v>
      </c>
      <c r="H5179" s="72" t="s">
        <v>17</v>
      </c>
      <c r="I5179" s="72" t="s">
        <v>18</v>
      </c>
      <c r="J5179" s="72" t="s">
        <v>19</v>
      </c>
      <c r="K5179" s="72" t="s">
        <v>25</v>
      </c>
      <c r="L5179" s="72" t="s">
        <v>107</v>
      </c>
      <c r="M5179" s="72"/>
    </row>
    <row r="5180" spans="2:13" x14ac:dyDescent="0.25">
      <c r="B5180" s="72" t="s">
        <v>12</v>
      </c>
      <c r="C5180" s="72" t="s">
        <v>13</v>
      </c>
      <c r="D5180" s="72" t="s">
        <v>14</v>
      </c>
      <c r="E5180" s="72" t="s">
        <v>65</v>
      </c>
      <c r="F5180" s="73">
        <v>70565</v>
      </c>
      <c r="G5180" s="72" t="s">
        <v>16</v>
      </c>
      <c r="H5180" s="72" t="s">
        <v>17</v>
      </c>
      <c r="I5180" s="72" t="s">
        <v>18</v>
      </c>
      <c r="J5180" s="72" t="s">
        <v>19</v>
      </c>
      <c r="K5180" s="72" t="s">
        <v>25</v>
      </c>
      <c r="L5180" s="72" t="s">
        <v>128</v>
      </c>
      <c r="M5180" s="72" t="s">
        <v>133</v>
      </c>
    </row>
    <row r="5181" spans="2:13" x14ac:dyDescent="0.25">
      <c r="B5181" s="72" t="s">
        <v>12</v>
      </c>
      <c r="C5181" s="72" t="s">
        <v>13</v>
      </c>
      <c r="D5181" s="72" t="s">
        <v>14</v>
      </c>
      <c r="E5181" s="72" t="s">
        <v>123</v>
      </c>
      <c r="F5181" s="73">
        <v>-161</v>
      </c>
      <c r="G5181" s="72" t="s">
        <v>16</v>
      </c>
      <c r="H5181" s="72" t="s">
        <v>17</v>
      </c>
      <c r="I5181" s="72" t="s">
        <v>18</v>
      </c>
      <c r="J5181" s="72" t="s">
        <v>19</v>
      </c>
      <c r="K5181" s="72" t="s">
        <v>25</v>
      </c>
      <c r="L5181" s="72" t="s">
        <v>396</v>
      </c>
      <c r="M5181" s="72"/>
    </row>
    <row r="5182" spans="2:13" x14ac:dyDescent="0.25">
      <c r="B5182" s="72" t="s">
        <v>12</v>
      </c>
      <c r="C5182" s="72" t="s">
        <v>13</v>
      </c>
      <c r="D5182" s="72" t="s">
        <v>14</v>
      </c>
      <c r="E5182" s="72" t="s">
        <v>256</v>
      </c>
      <c r="F5182" s="73">
        <v>-1905</v>
      </c>
      <c r="G5182" s="72" t="s">
        <v>16</v>
      </c>
      <c r="H5182" s="72" t="s">
        <v>17</v>
      </c>
      <c r="I5182" s="72" t="s">
        <v>18</v>
      </c>
      <c r="J5182" s="72" t="s">
        <v>19</v>
      </c>
      <c r="K5182" s="72" t="s">
        <v>37</v>
      </c>
      <c r="L5182" s="72" t="s">
        <v>38</v>
      </c>
      <c r="M5182" s="72"/>
    </row>
    <row r="5183" spans="2:13" x14ac:dyDescent="0.25">
      <c r="B5183" s="72" t="s">
        <v>12</v>
      </c>
      <c r="C5183" s="72" t="s">
        <v>13</v>
      </c>
      <c r="D5183" s="72" t="s">
        <v>14</v>
      </c>
      <c r="E5183" s="72" t="s">
        <v>79</v>
      </c>
      <c r="F5183" s="73">
        <v>-1947</v>
      </c>
      <c r="G5183" s="72" t="s">
        <v>16</v>
      </c>
      <c r="H5183" s="72" t="s">
        <v>24</v>
      </c>
      <c r="I5183" s="72" t="s">
        <v>18</v>
      </c>
      <c r="J5183" s="72" t="s">
        <v>19</v>
      </c>
      <c r="K5183" s="72" t="s">
        <v>37</v>
      </c>
      <c r="L5183" s="72" t="s">
        <v>106</v>
      </c>
      <c r="M5183" s="72"/>
    </row>
    <row r="5184" spans="2:13" x14ac:dyDescent="0.25">
      <c r="B5184" s="72" t="s">
        <v>12</v>
      </c>
      <c r="C5184" s="72" t="s">
        <v>13</v>
      </c>
      <c r="D5184" s="72" t="s">
        <v>14</v>
      </c>
      <c r="E5184" s="72" t="s">
        <v>68</v>
      </c>
      <c r="F5184" s="73">
        <v>-6039</v>
      </c>
      <c r="G5184" s="72" t="s">
        <v>16</v>
      </c>
      <c r="H5184" s="72" t="s">
        <v>24</v>
      </c>
      <c r="I5184" s="72" t="s">
        <v>18</v>
      </c>
      <c r="J5184" s="72" t="s">
        <v>19</v>
      </c>
      <c r="K5184" s="72" t="s">
        <v>63</v>
      </c>
      <c r="L5184" s="72" t="s">
        <v>585</v>
      </c>
      <c r="M5184" s="72"/>
    </row>
    <row r="5185" spans="2:13" x14ac:dyDescent="0.25">
      <c r="B5185" s="72" t="s">
        <v>12</v>
      </c>
      <c r="C5185" s="72" t="s">
        <v>13</v>
      </c>
      <c r="D5185" s="72" t="s">
        <v>14</v>
      </c>
      <c r="E5185" s="72" t="s">
        <v>33</v>
      </c>
      <c r="F5185" s="73">
        <v>43186</v>
      </c>
      <c r="G5185" s="72" t="s">
        <v>16</v>
      </c>
      <c r="H5185" s="72" t="s">
        <v>24</v>
      </c>
      <c r="I5185" s="72" t="s">
        <v>18</v>
      </c>
      <c r="J5185" s="72" t="s">
        <v>19</v>
      </c>
      <c r="K5185" s="72" t="s">
        <v>25</v>
      </c>
      <c r="L5185" s="72" t="s">
        <v>410</v>
      </c>
      <c r="M5185" s="72" t="s">
        <v>57</v>
      </c>
    </row>
    <row r="5186" spans="2:13" x14ac:dyDescent="0.25">
      <c r="B5186" s="72" t="s">
        <v>12</v>
      </c>
      <c r="C5186" s="72" t="s">
        <v>13</v>
      </c>
      <c r="D5186" s="72" t="s">
        <v>14</v>
      </c>
      <c r="E5186" s="72" t="s">
        <v>256</v>
      </c>
      <c r="F5186" s="73">
        <v>-2318</v>
      </c>
      <c r="G5186" s="72" t="s">
        <v>16</v>
      </c>
      <c r="H5186" s="72" t="s">
        <v>24</v>
      </c>
      <c r="I5186" s="72" t="s">
        <v>18</v>
      </c>
      <c r="J5186" s="72" t="s">
        <v>19</v>
      </c>
      <c r="K5186" s="72" t="s">
        <v>99</v>
      </c>
      <c r="L5186" s="72" t="s">
        <v>251</v>
      </c>
      <c r="M5186" s="72"/>
    </row>
    <row r="5187" spans="2:13" x14ac:dyDescent="0.25">
      <c r="B5187" s="72" t="s">
        <v>12</v>
      </c>
      <c r="C5187" s="72" t="s">
        <v>13</v>
      </c>
      <c r="D5187" s="72" t="s">
        <v>14</v>
      </c>
      <c r="E5187" s="72" t="s">
        <v>39</v>
      </c>
      <c r="F5187" s="73">
        <v>-3236</v>
      </c>
      <c r="G5187" s="72" t="s">
        <v>16</v>
      </c>
      <c r="H5187" s="72" t="s">
        <v>24</v>
      </c>
      <c r="I5187" s="72" t="s">
        <v>18</v>
      </c>
      <c r="J5187" s="72" t="s">
        <v>19</v>
      </c>
      <c r="K5187" s="72" t="s">
        <v>25</v>
      </c>
      <c r="L5187" s="72" t="s">
        <v>356</v>
      </c>
      <c r="M5187" s="72"/>
    </row>
    <row r="5188" spans="2:13" x14ac:dyDescent="0.25">
      <c r="B5188" s="72" t="s">
        <v>12</v>
      </c>
      <c r="C5188" s="72" t="s">
        <v>13</v>
      </c>
      <c r="D5188" s="72" t="s">
        <v>14</v>
      </c>
      <c r="E5188" s="72" t="s">
        <v>39</v>
      </c>
      <c r="F5188" s="73">
        <v>-6921</v>
      </c>
      <c r="G5188" s="72" t="s">
        <v>16</v>
      </c>
      <c r="H5188" s="72" t="s">
        <v>24</v>
      </c>
      <c r="I5188" s="72" t="s">
        <v>18</v>
      </c>
      <c r="J5188" s="72" t="s">
        <v>19</v>
      </c>
      <c r="K5188" s="72" t="s">
        <v>25</v>
      </c>
      <c r="L5188" s="72" t="s">
        <v>326</v>
      </c>
      <c r="M5188" s="72"/>
    </row>
    <row r="5189" spans="2:13" x14ac:dyDescent="0.25">
      <c r="B5189" s="72" t="s">
        <v>12</v>
      </c>
      <c r="C5189" s="72" t="s">
        <v>13</v>
      </c>
      <c r="D5189" s="72" t="s">
        <v>14</v>
      </c>
      <c r="E5189" s="72" t="s">
        <v>316</v>
      </c>
      <c r="F5189" s="73">
        <v>78949</v>
      </c>
      <c r="G5189" s="72" t="s">
        <v>16</v>
      </c>
      <c r="H5189" s="72" t="s">
        <v>24</v>
      </c>
      <c r="I5189" s="72" t="s">
        <v>18</v>
      </c>
      <c r="J5189" s="72" t="s">
        <v>19</v>
      </c>
      <c r="K5189" s="72" t="s">
        <v>157</v>
      </c>
      <c r="L5189" s="72" t="s">
        <v>282</v>
      </c>
      <c r="M5189" s="72" t="s">
        <v>243</v>
      </c>
    </row>
    <row r="5190" spans="2:13" x14ac:dyDescent="0.25">
      <c r="B5190" s="72" t="s">
        <v>12</v>
      </c>
      <c r="C5190" s="72" t="s">
        <v>13</v>
      </c>
      <c r="D5190" s="72" t="s">
        <v>14</v>
      </c>
      <c r="E5190" s="72" t="s">
        <v>228</v>
      </c>
      <c r="F5190" s="73">
        <v>205635</v>
      </c>
      <c r="G5190" s="72" t="s">
        <v>16</v>
      </c>
      <c r="H5190" s="72" t="s">
        <v>24</v>
      </c>
      <c r="I5190" s="72" t="s">
        <v>18</v>
      </c>
      <c r="J5190" s="72" t="s">
        <v>19</v>
      </c>
      <c r="K5190" s="72" t="s">
        <v>25</v>
      </c>
      <c r="L5190" s="72" t="s">
        <v>323</v>
      </c>
      <c r="M5190" s="72" t="s">
        <v>133</v>
      </c>
    </row>
    <row r="5191" spans="2:13" x14ac:dyDescent="0.25">
      <c r="B5191" s="72" t="s">
        <v>12</v>
      </c>
      <c r="C5191" s="72" t="s">
        <v>13</v>
      </c>
      <c r="D5191" s="72" t="s">
        <v>14</v>
      </c>
      <c r="E5191" s="72" t="s">
        <v>55</v>
      </c>
      <c r="F5191" s="73">
        <v>39120</v>
      </c>
      <c r="G5191" s="72" t="s">
        <v>16</v>
      </c>
      <c r="H5191" s="72" t="s">
        <v>24</v>
      </c>
      <c r="I5191" s="72" t="s">
        <v>18</v>
      </c>
      <c r="J5191" s="72" t="s">
        <v>19</v>
      </c>
      <c r="K5191" s="72" t="s">
        <v>25</v>
      </c>
      <c r="L5191" s="72" t="s">
        <v>138</v>
      </c>
      <c r="M5191" s="72" t="s">
        <v>57</v>
      </c>
    </row>
    <row r="5192" spans="2:13" x14ac:dyDescent="0.25">
      <c r="B5192" s="72" t="s">
        <v>12</v>
      </c>
      <c r="C5192" s="72" t="s">
        <v>13</v>
      </c>
      <c r="D5192" s="72" t="s">
        <v>14</v>
      </c>
      <c r="E5192" s="72" t="s">
        <v>33</v>
      </c>
      <c r="F5192" s="73">
        <v>6829</v>
      </c>
      <c r="G5192" s="72" t="s">
        <v>16</v>
      </c>
      <c r="H5192" s="72" t="s">
        <v>24</v>
      </c>
      <c r="I5192" s="72" t="s">
        <v>18</v>
      </c>
      <c r="J5192" s="72" t="s">
        <v>19</v>
      </c>
      <c r="K5192" s="72" t="s">
        <v>20</v>
      </c>
      <c r="L5192" s="72" t="s">
        <v>98</v>
      </c>
      <c r="M5192" s="72" t="s">
        <v>112</v>
      </c>
    </row>
    <row r="5193" spans="2:13" x14ac:dyDescent="0.25">
      <c r="B5193" s="72" t="s">
        <v>12</v>
      </c>
      <c r="C5193" s="72" t="s">
        <v>13</v>
      </c>
      <c r="D5193" s="72" t="s">
        <v>14</v>
      </c>
      <c r="E5193" s="72" t="s">
        <v>39</v>
      </c>
      <c r="F5193" s="73">
        <v>-58400</v>
      </c>
      <c r="G5193" s="72" t="s">
        <v>16</v>
      </c>
      <c r="H5193" s="72" t="s">
        <v>24</v>
      </c>
      <c r="I5193" s="72" t="s">
        <v>18</v>
      </c>
      <c r="J5193" s="72" t="s">
        <v>19</v>
      </c>
      <c r="K5193" s="72" t="s">
        <v>25</v>
      </c>
      <c r="L5193" s="72" t="s">
        <v>26</v>
      </c>
      <c r="M5193" s="72"/>
    </row>
    <row r="5194" spans="2:13" x14ac:dyDescent="0.25">
      <c r="B5194" s="72" t="s">
        <v>12</v>
      </c>
      <c r="C5194" s="72" t="s">
        <v>13</v>
      </c>
      <c r="D5194" s="72" t="s">
        <v>14</v>
      </c>
      <c r="E5194" s="72" t="s">
        <v>79</v>
      </c>
      <c r="F5194" s="73">
        <v>-152</v>
      </c>
      <c r="G5194" s="72" t="s">
        <v>16</v>
      </c>
      <c r="H5194" s="72" t="s">
        <v>24</v>
      </c>
      <c r="I5194" s="72" t="s">
        <v>18</v>
      </c>
      <c r="J5194" s="72" t="s">
        <v>19</v>
      </c>
      <c r="K5194" s="72" t="s">
        <v>25</v>
      </c>
      <c r="L5194" s="72" t="s">
        <v>104</v>
      </c>
      <c r="M5194" s="72"/>
    </row>
    <row r="5195" spans="2:13" x14ac:dyDescent="0.25">
      <c r="B5195" s="72" t="s">
        <v>12</v>
      </c>
      <c r="C5195" s="72" t="s">
        <v>13</v>
      </c>
      <c r="D5195" s="72" t="s">
        <v>14</v>
      </c>
      <c r="E5195" s="72" t="s">
        <v>79</v>
      </c>
      <c r="F5195" s="73">
        <v>-69295</v>
      </c>
      <c r="G5195" s="72" t="s">
        <v>16</v>
      </c>
      <c r="H5195" s="72" t="s">
        <v>24</v>
      </c>
      <c r="I5195" s="72" t="s">
        <v>18</v>
      </c>
      <c r="J5195" s="72" t="s">
        <v>19</v>
      </c>
      <c r="K5195" s="72" t="s">
        <v>37</v>
      </c>
      <c r="L5195" s="72" t="s">
        <v>588</v>
      </c>
      <c r="M5195" s="72"/>
    </row>
    <row r="5196" spans="2:13" x14ac:dyDescent="0.25">
      <c r="B5196" s="72" t="s">
        <v>12</v>
      </c>
      <c r="C5196" s="72" t="s">
        <v>13</v>
      </c>
      <c r="D5196" s="72" t="s">
        <v>14</v>
      </c>
      <c r="E5196" s="72" t="s">
        <v>144</v>
      </c>
      <c r="F5196" s="73">
        <v>76082</v>
      </c>
      <c r="G5196" s="72" t="s">
        <v>16</v>
      </c>
      <c r="H5196" s="72" t="s">
        <v>24</v>
      </c>
      <c r="I5196" s="72" t="s">
        <v>18</v>
      </c>
      <c r="J5196" s="72" t="s">
        <v>19</v>
      </c>
      <c r="K5196" s="72" t="s">
        <v>25</v>
      </c>
      <c r="L5196" s="72" t="s">
        <v>235</v>
      </c>
      <c r="M5196" s="72" t="s">
        <v>62</v>
      </c>
    </row>
    <row r="5197" spans="2:13" x14ac:dyDescent="0.25">
      <c r="B5197" s="72" t="s">
        <v>12</v>
      </c>
      <c r="C5197" s="72" t="s">
        <v>13</v>
      </c>
      <c r="D5197" s="72" t="s">
        <v>14</v>
      </c>
      <c r="E5197" s="72" t="s">
        <v>30</v>
      </c>
      <c r="F5197" s="73">
        <v>-664</v>
      </c>
      <c r="G5197" s="72" t="s">
        <v>16</v>
      </c>
      <c r="H5197" s="72" t="s">
        <v>24</v>
      </c>
      <c r="I5197" s="72" t="s">
        <v>18</v>
      </c>
      <c r="J5197" s="72" t="s">
        <v>19</v>
      </c>
      <c r="K5197" s="72" t="s">
        <v>20</v>
      </c>
      <c r="L5197" s="72" t="s">
        <v>535</v>
      </c>
      <c r="M5197" s="72"/>
    </row>
    <row r="5198" spans="2:13" x14ac:dyDescent="0.25">
      <c r="B5198" s="72" t="s">
        <v>12</v>
      </c>
      <c r="C5198" s="72" t="s">
        <v>13</v>
      </c>
      <c r="D5198" s="72" t="s">
        <v>14</v>
      </c>
      <c r="E5198" s="72" t="s">
        <v>83</v>
      </c>
      <c r="F5198" s="73">
        <v>53943</v>
      </c>
      <c r="G5198" s="72" t="s">
        <v>16</v>
      </c>
      <c r="H5198" s="72" t="s">
        <v>24</v>
      </c>
      <c r="I5198" s="72" t="s">
        <v>18</v>
      </c>
      <c r="J5198" s="72" t="s">
        <v>19</v>
      </c>
      <c r="K5198" s="72" t="s">
        <v>99</v>
      </c>
      <c r="L5198" s="72" t="s">
        <v>239</v>
      </c>
      <c r="M5198" s="72"/>
    </row>
    <row r="5199" spans="2:13" x14ac:dyDescent="0.25">
      <c r="B5199" s="72" t="s">
        <v>12</v>
      </c>
      <c r="C5199" s="72" t="s">
        <v>13</v>
      </c>
      <c r="D5199" s="72" t="s">
        <v>14</v>
      </c>
      <c r="E5199" s="72" t="s">
        <v>755</v>
      </c>
      <c r="F5199" s="73">
        <v>145078516</v>
      </c>
      <c r="G5199" s="72" t="s">
        <v>16</v>
      </c>
      <c r="H5199" s="72" t="s">
        <v>24</v>
      </c>
      <c r="I5199" s="72" t="s">
        <v>18</v>
      </c>
      <c r="J5199" s="72" t="s">
        <v>19</v>
      </c>
      <c r="K5199" s="72"/>
      <c r="L5199" s="72"/>
      <c r="M5199" s="72" t="s">
        <v>47</v>
      </c>
    </row>
    <row r="5200" spans="2:13" x14ac:dyDescent="0.25">
      <c r="B5200" s="72" t="s">
        <v>12</v>
      </c>
      <c r="C5200" s="72" t="s">
        <v>13</v>
      </c>
      <c r="D5200" s="72" t="s">
        <v>14</v>
      </c>
      <c r="E5200" s="72" t="s">
        <v>228</v>
      </c>
      <c r="F5200" s="73">
        <v>123586</v>
      </c>
      <c r="G5200" s="72" t="s">
        <v>16</v>
      </c>
      <c r="H5200" s="72" t="s">
        <v>17</v>
      </c>
      <c r="I5200" s="72" t="s">
        <v>18</v>
      </c>
      <c r="J5200" s="72" t="s">
        <v>19</v>
      </c>
      <c r="K5200" s="72" t="s">
        <v>25</v>
      </c>
      <c r="L5200" s="72" t="s">
        <v>382</v>
      </c>
      <c r="M5200" s="72" t="s">
        <v>67</v>
      </c>
    </row>
    <row r="5201" spans="2:13" x14ac:dyDescent="0.25">
      <c r="B5201" s="72" t="s">
        <v>12</v>
      </c>
      <c r="C5201" s="72" t="s">
        <v>13</v>
      </c>
      <c r="D5201" s="72" t="s">
        <v>14</v>
      </c>
      <c r="E5201" s="72" t="s">
        <v>55</v>
      </c>
      <c r="F5201" s="73">
        <v>116816</v>
      </c>
      <c r="G5201" s="72" t="s">
        <v>269</v>
      </c>
      <c r="H5201" s="72" t="s">
        <v>24</v>
      </c>
      <c r="I5201" s="72" t="s">
        <v>18</v>
      </c>
      <c r="J5201" s="72" t="s">
        <v>716</v>
      </c>
      <c r="K5201" s="72" t="s">
        <v>117</v>
      </c>
      <c r="L5201" s="72" t="s">
        <v>271</v>
      </c>
      <c r="M5201" s="72" t="s">
        <v>112</v>
      </c>
    </row>
    <row r="5202" spans="2:13" x14ac:dyDescent="0.25">
      <c r="B5202" s="72" t="s">
        <v>12</v>
      </c>
      <c r="C5202" s="72" t="s">
        <v>13</v>
      </c>
      <c r="D5202" s="72" t="s">
        <v>14</v>
      </c>
      <c r="E5202" s="72" t="s">
        <v>74</v>
      </c>
      <c r="F5202" s="73">
        <v>965</v>
      </c>
      <c r="G5202" s="72" t="s">
        <v>16</v>
      </c>
      <c r="H5202" s="72" t="s">
        <v>24</v>
      </c>
      <c r="I5202" s="72" t="s">
        <v>18</v>
      </c>
      <c r="J5202" s="72" t="s">
        <v>19</v>
      </c>
      <c r="K5202" s="72" t="s">
        <v>99</v>
      </c>
      <c r="L5202" s="72" t="s">
        <v>100</v>
      </c>
      <c r="M5202" s="72" t="s">
        <v>302</v>
      </c>
    </row>
    <row r="5203" spans="2:13" x14ac:dyDescent="0.25">
      <c r="B5203" s="72" t="s">
        <v>12</v>
      </c>
      <c r="C5203" s="72" t="s">
        <v>13</v>
      </c>
      <c r="D5203" s="72" t="s">
        <v>14</v>
      </c>
      <c r="E5203" s="72" t="s">
        <v>30</v>
      </c>
      <c r="F5203" s="73">
        <v>-248</v>
      </c>
      <c r="G5203" s="72" t="s">
        <v>16</v>
      </c>
      <c r="H5203" s="72" t="s">
        <v>24</v>
      </c>
      <c r="I5203" s="72" t="s">
        <v>18</v>
      </c>
      <c r="J5203" s="72" t="s">
        <v>19</v>
      </c>
      <c r="K5203" s="72" t="s">
        <v>25</v>
      </c>
      <c r="L5203" s="72" t="s">
        <v>84</v>
      </c>
      <c r="M5203" s="72"/>
    </row>
    <row r="5204" spans="2:13" x14ac:dyDescent="0.25">
      <c r="B5204" s="72" t="s">
        <v>12</v>
      </c>
      <c r="C5204" s="72" t="s">
        <v>13</v>
      </c>
      <c r="D5204" s="72" t="s">
        <v>14</v>
      </c>
      <c r="E5204" s="72" t="s">
        <v>83</v>
      </c>
      <c r="F5204" s="73">
        <v>2874181</v>
      </c>
      <c r="G5204" s="72" t="s">
        <v>16</v>
      </c>
      <c r="H5204" s="72" t="s">
        <v>24</v>
      </c>
      <c r="I5204" s="72" t="s">
        <v>18</v>
      </c>
      <c r="J5204" s="72" t="s">
        <v>19</v>
      </c>
      <c r="K5204" s="72" t="s">
        <v>25</v>
      </c>
      <c r="L5204" s="72" t="s">
        <v>459</v>
      </c>
      <c r="M5204" s="72"/>
    </row>
    <row r="5205" spans="2:13" x14ac:dyDescent="0.25">
      <c r="B5205" s="72" t="s">
        <v>12</v>
      </c>
      <c r="C5205" s="72" t="s">
        <v>13</v>
      </c>
      <c r="D5205" s="72" t="s">
        <v>14</v>
      </c>
      <c r="E5205" s="72" t="s">
        <v>30</v>
      </c>
      <c r="F5205" s="73">
        <v>-768</v>
      </c>
      <c r="G5205" s="72" t="s">
        <v>16</v>
      </c>
      <c r="H5205" s="72" t="s">
        <v>24</v>
      </c>
      <c r="I5205" s="72" t="s">
        <v>18</v>
      </c>
      <c r="J5205" s="72" t="s">
        <v>19</v>
      </c>
      <c r="K5205" s="72" t="s">
        <v>157</v>
      </c>
      <c r="L5205" s="72" t="s">
        <v>570</v>
      </c>
      <c r="M5205" s="72"/>
    </row>
    <row r="5206" spans="2:13" x14ac:dyDescent="0.25">
      <c r="B5206" s="72" t="s">
        <v>12</v>
      </c>
      <c r="C5206" s="72" t="s">
        <v>13</v>
      </c>
      <c r="D5206" s="72" t="s">
        <v>14</v>
      </c>
      <c r="E5206" s="72" t="s">
        <v>51</v>
      </c>
      <c r="F5206" s="73">
        <v>859695</v>
      </c>
      <c r="G5206" s="72" t="s">
        <v>16</v>
      </c>
      <c r="H5206" s="72" t="s">
        <v>17</v>
      </c>
      <c r="I5206" s="72" t="s">
        <v>18</v>
      </c>
      <c r="J5206" s="72" t="s">
        <v>19</v>
      </c>
      <c r="K5206" s="72" t="s">
        <v>25</v>
      </c>
      <c r="L5206" s="72" t="s">
        <v>128</v>
      </c>
      <c r="M5206" s="72"/>
    </row>
    <row r="5207" spans="2:13" x14ac:dyDescent="0.25">
      <c r="B5207" s="72" t="s">
        <v>12</v>
      </c>
      <c r="C5207" s="72" t="s">
        <v>13</v>
      </c>
      <c r="D5207" s="72" t="s">
        <v>14</v>
      </c>
      <c r="E5207" s="72" t="s">
        <v>30</v>
      </c>
      <c r="F5207" s="73">
        <v>-2281</v>
      </c>
      <c r="G5207" s="72" t="s">
        <v>16</v>
      </c>
      <c r="H5207" s="72" t="s">
        <v>24</v>
      </c>
      <c r="I5207" s="72" t="s">
        <v>18</v>
      </c>
      <c r="J5207" s="72" t="s">
        <v>19</v>
      </c>
      <c r="K5207" s="72" t="s">
        <v>25</v>
      </c>
      <c r="L5207" s="72" t="s">
        <v>126</v>
      </c>
      <c r="M5207" s="72"/>
    </row>
    <row r="5208" spans="2:13" x14ac:dyDescent="0.25">
      <c r="B5208" s="72" t="s">
        <v>12</v>
      </c>
      <c r="C5208" s="72" t="s">
        <v>13</v>
      </c>
      <c r="D5208" s="72" t="s">
        <v>14</v>
      </c>
      <c r="E5208" s="72" t="s">
        <v>41</v>
      </c>
      <c r="F5208" s="73">
        <v>-2541</v>
      </c>
      <c r="G5208" s="72" t="s">
        <v>16</v>
      </c>
      <c r="H5208" s="72" t="s">
        <v>17</v>
      </c>
      <c r="I5208" s="72" t="s">
        <v>18</v>
      </c>
      <c r="J5208" s="72" t="s">
        <v>19</v>
      </c>
      <c r="K5208" s="72" t="s">
        <v>25</v>
      </c>
      <c r="L5208" s="72" t="s">
        <v>52</v>
      </c>
      <c r="M5208" s="72"/>
    </row>
    <row r="5209" spans="2:13" x14ac:dyDescent="0.25">
      <c r="B5209" s="72" t="s">
        <v>12</v>
      </c>
      <c r="C5209" s="72" t="s">
        <v>13</v>
      </c>
      <c r="D5209" s="72" t="s">
        <v>14</v>
      </c>
      <c r="E5209" s="72" t="s">
        <v>36</v>
      </c>
      <c r="F5209" s="73">
        <v>2965150</v>
      </c>
      <c r="G5209" s="72" t="s">
        <v>16</v>
      </c>
      <c r="H5209" s="72" t="s">
        <v>24</v>
      </c>
      <c r="I5209" s="72" t="s">
        <v>18</v>
      </c>
      <c r="J5209" s="72" t="s">
        <v>19</v>
      </c>
      <c r="K5209" s="72" t="s">
        <v>37</v>
      </c>
      <c r="L5209" s="72" t="s">
        <v>272</v>
      </c>
      <c r="M5209" s="72" t="s">
        <v>57</v>
      </c>
    </row>
    <row r="5210" spans="2:13" x14ac:dyDescent="0.25">
      <c r="B5210" s="72" t="s">
        <v>12</v>
      </c>
      <c r="C5210" s="72" t="s">
        <v>13</v>
      </c>
      <c r="D5210" s="72" t="s">
        <v>14</v>
      </c>
      <c r="E5210" s="72" t="s">
        <v>58</v>
      </c>
      <c r="F5210" s="73">
        <v>8499</v>
      </c>
      <c r="G5210" s="72" t="s">
        <v>16</v>
      </c>
      <c r="H5210" s="72" t="s">
        <v>24</v>
      </c>
      <c r="I5210" s="72" t="s">
        <v>18</v>
      </c>
      <c r="J5210" s="72" t="s">
        <v>19</v>
      </c>
      <c r="K5210" s="72" t="s">
        <v>37</v>
      </c>
      <c r="L5210" s="72" t="s">
        <v>175</v>
      </c>
      <c r="M5210" s="72" t="s">
        <v>112</v>
      </c>
    </row>
    <row r="5211" spans="2:13" x14ac:dyDescent="0.25">
      <c r="B5211" s="72" t="s">
        <v>12</v>
      </c>
      <c r="C5211" s="72" t="s">
        <v>13</v>
      </c>
      <c r="D5211" s="72" t="s">
        <v>14</v>
      </c>
      <c r="E5211" s="72" t="s">
        <v>83</v>
      </c>
      <c r="F5211" s="73">
        <v>6003079</v>
      </c>
      <c r="G5211" s="72" t="s">
        <v>16</v>
      </c>
      <c r="H5211" s="72" t="s">
        <v>24</v>
      </c>
      <c r="I5211" s="72" t="s">
        <v>18</v>
      </c>
      <c r="J5211" s="72" t="s">
        <v>19</v>
      </c>
      <c r="K5211" s="72" t="s">
        <v>37</v>
      </c>
      <c r="L5211" s="72" t="s">
        <v>461</v>
      </c>
      <c r="M5211" s="72"/>
    </row>
    <row r="5212" spans="2:13" x14ac:dyDescent="0.25">
      <c r="B5212" s="72" t="s">
        <v>12</v>
      </c>
      <c r="C5212" s="72" t="s">
        <v>13</v>
      </c>
      <c r="D5212" s="72" t="s">
        <v>14</v>
      </c>
      <c r="E5212" s="72" t="s">
        <v>51</v>
      </c>
      <c r="F5212" s="73">
        <v>269092</v>
      </c>
      <c r="G5212" s="72" t="s">
        <v>16</v>
      </c>
      <c r="H5212" s="72" t="s">
        <v>24</v>
      </c>
      <c r="I5212" s="72" t="s">
        <v>18</v>
      </c>
      <c r="J5212" s="72" t="s">
        <v>19</v>
      </c>
      <c r="K5212" s="72" t="s">
        <v>117</v>
      </c>
      <c r="L5212" s="72" t="s">
        <v>311</v>
      </c>
      <c r="M5212" s="72"/>
    </row>
    <row r="5213" spans="2:13" x14ac:dyDescent="0.25">
      <c r="B5213" s="72" t="s">
        <v>12</v>
      </c>
      <c r="C5213" s="72" t="s">
        <v>13</v>
      </c>
      <c r="D5213" s="72" t="s">
        <v>14</v>
      </c>
      <c r="E5213" s="72" t="s">
        <v>58</v>
      </c>
      <c r="F5213" s="73">
        <v>27238</v>
      </c>
      <c r="G5213" s="72" t="s">
        <v>16</v>
      </c>
      <c r="H5213" s="72" t="s">
        <v>17</v>
      </c>
      <c r="I5213" s="72" t="s">
        <v>18</v>
      </c>
      <c r="J5213" s="72" t="s">
        <v>19</v>
      </c>
      <c r="K5213" s="72" t="s">
        <v>25</v>
      </c>
      <c r="L5213" s="72" t="s">
        <v>165</v>
      </c>
      <c r="M5213" s="72" t="s">
        <v>57</v>
      </c>
    </row>
    <row r="5214" spans="2:13" x14ac:dyDescent="0.25">
      <c r="B5214" s="72" t="s">
        <v>12</v>
      </c>
      <c r="C5214" s="72" t="s">
        <v>13</v>
      </c>
      <c r="D5214" s="72" t="s">
        <v>14</v>
      </c>
      <c r="E5214" s="72" t="s">
        <v>724</v>
      </c>
      <c r="F5214" s="73">
        <v>27443</v>
      </c>
      <c r="G5214" s="72" t="s">
        <v>16</v>
      </c>
      <c r="H5214" s="72" t="s">
        <v>17</v>
      </c>
      <c r="I5214" s="72" t="s">
        <v>48</v>
      </c>
      <c r="J5214" s="72" t="s">
        <v>19</v>
      </c>
      <c r="K5214" s="72" t="s">
        <v>49</v>
      </c>
      <c r="L5214" s="72" t="s">
        <v>73</v>
      </c>
      <c r="M5214" s="72" t="s">
        <v>133</v>
      </c>
    </row>
    <row r="5215" spans="2:13" x14ac:dyDescent="0.25">
      <c r="B5215" s="72" t="s">
        <v>12</v>
      </c>
      <c r="C5215" s="72" t="s">
        <v>13</v>
      </c>
      <c r="D5215" s="72" t="s">
        <v>14</v>
      </c>
      <c r="E5215" s="72" t="s">
        <v>79</v>
      </c>
      <c r="F5215" s="73">
        <v>-4677</v>
      </c>
      <c r="G5215" s="72" t="s">
        <v>16</v>
      </c>
      <c r="H5215" s="72" t="s">
        <v>17</v>
      </c>
      <c r="I5215" s="72" t="s">
        <v>18</v>
      </c>
      <c r="J5215" s="72" t="s">
        <v>19</v>
      </c>
      <c r="K5215" s="72" t="s">
        <v>25</v>
      </c>
      <c r="L5215" s="72" t="s">
        <v>392</v>
      </c>
      <c r="M5215" s="72"/>
    </row>
    <row r="5216" spans="2:13" x14ac:dyDescent="0.25">
      <c r="B5216" s="72" t="s">
        <v>12</v>
      </c>
      <c r="C5216" s="72" t="s">
        <v>13</v>
      </c>
      <c r="D5216" s="72" t="s">
        <v>14</v>
      </c>
      <c r="E5216" s="72" t="s">
        <v>256</v>
      </c>
      <c r="F5216" s="73">
        <v>-57813</v>
      </c>
      <c r="G5216" s="72" t="s">
        <v>16</v>
      </c>
      <c r="H5216" s="72" t="s">
        <v>24</v>
      </c>
      <c r="I5216" s="72" t="s">
        <v>18</v>
      </c>
      <c r="J5216" s="72" t="s">
        <v>19</v>
      </c>
      <c r="K5216" s="72" t="s">
        <v>25</v>
      </c>
      <c r="L5216" s="72" t="s">
        <v>224</v>
      </c>
      <c r="M5216" s="72"/>
    </row>
    <row r="5217" spans="2:13" x14ac:dyDescent="0.25">
      <c r="B5217" s="72" t="s">
        <v>12</v>
      </c>
      <c r="C5217" s="72" t="s">
        <v>13</v>
      </c>
      <c r="D5217" s="72" t="s">
        <v>14</v>
      </c>
      <c r="E5217" s="72" t="s">
        <v>41</v>
      </c>
      <c r="F5217" s="73">
        <v>-9127</v>
      </c>
      <c r="G5217" s="72" t="s">
        <v>16</v>
      </c>
      <c r="H5217" s="72" t="s">
        <v>24</v>
      </c>
      <c r="I5217" s="72" t="s">
        <v>18</v>
      </c>
      <c r="J5217" s="72" t="s">
        <v>19</v>
      </c>
      <c r="K5217" s="72" t="s">
        <v>96</v>
      </c>
      <c r="L5217" s="72" t="s">
        <v>403</v>
      </c>
      <c r="M5217" s="72"/>
    </row>
    <row r="5218" spans="2:13" x14ac:dyDescent="0.25">
      <c r="B5218" s="72" t="s">
        <v>12</v>
      </c>
      <c r="C5218" s="72" t="s">
        <v>13</v>
      </c>
      <c r="D5218" s="72" t="s">
        <v>14</v>
      </c>
      <c r="E5218" s="72" t="s">
        <v>68</v>
      </c>
      <c r="F5218" s="73">
        <v>-607630</v>
      </c>
      <c r="G5218" s="72" t="s">
        <v>16</v>
      </c>
      <c r="H5218" s="72" t="s">
        <v>24</v>
      </c>
      <c r="I5218" s="72" t="s">
        <v>18</v>
      </c>
      <c r="J5218" s="72" t="s">
        <v>19</v>
      </c>
      <c r="K5218" s="72" t="s">
        <v>37</v>
      </c>
      <c r="L5218" s="72" t="s">
        <v>54</v>
      </c>
      <c r="M5218" s="72"/>
    </row>
    <row r="5219" spans="2:13" x14ac:dyDescent="0.25">
      <c r="B5219" s="72" t="s">
        <v>12</v>
      </c>
      <c r="C5219" s="72" t="s">
        <v>13</v>
      </c>
      <c r="D5219" s="72" t="s">
        <v>14</v>
      </c>
      <c r="E5219" s="72" t="s">
        <v>30</v>
      </c>
      <c r="F5219" s="73">
        <v>-18578</v>
      </c>
      <c r="G5219" s="72" t="s">
        <v>16</v>
      </c>
      <c r="H5219" s="72" t="s">
        <v>24</v>
      </c>
      <c r="I5219" s="72" t="s">
        <v>18</v>
      </c>
      <c r="J5219" s="72" t="s">
        <v>19</v>
      </c>
      <c r="K5219" s="72" t="s">
        <v>96</v>
      </c>
      <c r="L5219" s="72" t="s">
        <v>298</v>
      </c>
      <c r="M5219" s="72"/>
    </row>
    <row r="5220" spans="2:13" x14ac:dyDescent="0.25">
      <c r="B5220" s="72" t="s">
        <v>12</v>
      </c>
      <c r="C5220" s="72" t="s">
        <v>13</v>
      </c>
      <c r="D5220" s="72" t="s">
        <v>14</v>
      </c>
      <c r="E5220" s="72" t="s">
        <v>83</v>
      </c>
      <c r="F5220" s="73">
        <v>2485449</v>
      </c>
      <c r="G5220" s="72" t="s">
        <v>16</v>
      </c>
      <c r="H5220" s="72" t="s">
        <v>24</v>
      </c>
      <c r="I5220" s="72" t="s">
        <v>18</v>
      </c>
      <c r="J5220" s="72" t="s">
        <v>19</v>
      </c>
      <c r="K5220" s="72" t="s">
        <v>25</v>
      </c>
      <c r="L5220" s="72" t="s">
        <v>388</v>
      </c>
      <c r="M5220" s="72"/>
    </row>
    <row r="5221" spans="2:13" x14ac:dyDescent="0.25">
      <c r="B5221" s="72" t="s">
        <v>12</v>
      </c>
      <c r="C5221" s="72" t="s">
        <v>13</v>
      </c>
      <c r="D5221" s="72" t="s">
        <v>14</v>
      </c>
      <c r="E5221" s="72" t="s">
        <v>55</v>
      </c>
      <c r="F5221" s="73">
        <v>1972654</v>
      </c>
      <c r="G5221" s="72" t="s">
        <v>16</v>
      </c>
      <c r="H5221" s="72" t="s">
        <v>17</v>
      </c>
      <c r="I5221" s="72" t="s">
        <v>18</v>
      </c>
      <c r="J5221" s="72" t="s">
        <v>19</v>
      </c>
      <c r="K5221" s="72" t="s">
        <v>25</v>
      </c>
      <c r="L5221" s="72" t="s">
        <v>265</v>
      </c>
      <c r="M5221" s="72" t="s">
        <v>57</v>
      </c>
    </row>
    <row r="5222" spans="2:13" x14ac:dyDescent="0.25">
      <c r="B5222" s="72" t="s">
        <v>12</v>
      </c>
      <c r="C5222" s="72" t="s">
        <v>13</v>
      </c>
      <c r="D5222" s="72" t="s">
        <v>14</v>
      </c>
      <c r="E5222" s="72" t="s">
        <v>256</v>
      </c>
      <c r="F5222" s="73">
        <v>-9</v>
      </c>
      <c r="G5222" s="72" t="s">
        <v>16</v>
      </c>
      <c r="H5222" s="72" t="s">
        <v>24</v>
      </c>
      <c r="I5222" s="72" t="s">
        <v>18</v>
      </c>
      <c r="J5222" s="72" t="s">
        <v>19</v>
      </c>
      <c r="K5222" s="72" t="s">
        <v>130</v>
      </c>
      <c r="L5222" s="72" t="s">
        <v>131</v>
      </c>
      <c r="M5222" s="72"/>
    </row>
    <row r="5223" spans="2:13" x14ac:dyDescent="0.25">
      <c r="B5223" s="72" t="s">
        <v>12</v>
      </c>
      <c r="C5223" s="72" t="s">
        <v>13</v>
      </c>
      <c r="D5223" s="72" t="s">
        <v>14</v>
      </c>
      <c r="E5223" s="72" t="s">
        <v>94</v>
      </c>
      <c r="F5223" s="73">
        <v>646526</v>
      </c>
      <c r="G5223" s="72" t="s">
        <v>16</v>
      </c>
      <c r="H5223" s="72" t="s">
        <v>24</v>
      </c>
      <c r="I5223" s="72" t="s">
        <v>18</v>
      </c>
      <c r="J5223" s="72" t="s">
        <v>19</v>
      </c>
      <c r="K5223" s="72" t="s">
        <v>37</v>
      </c>
      <c r="L5223" s="72" t="s">
        <v>480</v>
      </c>
      <c r="M5223" s="72"/>
    </row>
    <row r="5224" spans="2:13" x14ac:dyDescent="0.25">
      <c r="B5224" s="72" t="s">
        <v>12</v>
      </c>
      <c r="C5224" s="72" t="s">
        <v>13</v>
      </c>
      <c r="D5224" s="72" t="s">
        <v>14</v>
      </c>
      <c r="E5224" s="72" t="s">
        <v>756</v>
      </c>
      <c r="F5224" s="73">
        <v>509935</v>
      </c>
      <c r="G5224" s="72" t="s">
        <v>16</v>
      </c>
      <c r="H5224" s="72" t="s">
        <v>24</v>
      </c>
      <c r="I5224" s="72" t="s">
        <v>18</v>
      </c>
      <c r="J5224" s="72" t="s">
        <v>19</v>
      </c>
      <c r="K5224" s="72"/>
      <c r="L5224" s="72"/>
      <c r="M5224" s="72" t="s">
        <v>184</v>
      </c>
    </row>
    <row r="5225" spans="2:13" x14ac:dyDescent="0.25">
      <c r="B5225" s="72" t="s">
        <v>12</v>
      </c>
      <c r="C5225" s="72" t="s">
        <v>13</v>
      </c>
      <c r="D5225" s="72" t="s">
        <v>14</v>
      </c>
      <c r="E5225" s="72" t="s">
        <v>79</v>
      </c>
      <c r="F5225" s="73">
        <v>-18</v>
      </c>
      <c r="G5225" s="72" t="s">
        <v>16</v>
      </c>
      <c r="H5225" s="72" t="s">
        <v>24</v>
      </c>
      <c r="I5225" s="72" t="s">
        <v>18</v>
      </c>
      <c r="J5225" s="72" t="s">
        <v>19</v>
      </c>
      <c r="K5225" s="72" t="s">
        <v>117</v>
      </c>
      <c r="L5225" s="72" t="s">
        <v>640</v>
      </c>
      <c r="M5225" s="72"/>
    </row>
    <row r="5226" spans="2:13" x14ac:dyDescent="0.25">
      <c r="B5226" s="72" t="s">
        <v>12</v>
      </c>
      <c r="C5226" s="72" t="s">
        <v>13</v>
      </c>
      <c r="D5226" s="72" t="s">
        <v>14</v>
      </c>
      <c r="E5226" s="72" t="s">
        <v>94</v>
      </c>
      <c r="F5226" s="73">
        <v>74120</v>
      </c>
      <c r="G5226" s="72" t="s">
        <v>269</v>
      </c>
      <c r="H5226" s="72" t="s">
        <v>24</v>
      </c>
      <c r="I5226" s="72" t="s">
        <v>18</v>
      </c>
      <c r="J5226" s="72" t="s">
        <v>634</v>
      </c>
      <c r="K5226" s="72" t="s">
        <v>96</v>
      </c>
      <c r="L5226" s="72" t="s">
        <v>162</v>
      </c>
      <c r="M5226" s="72"/>
    </row>
    <row r="5227" spans="2:13" x14ac:dyDescent="0.25">
      <c r="B5227" s="72" t="s">
        <v>12</v>
      </c>
      <c r="C5227" s="72" t="s">
        <v>13</v>
      </c>
      <c r="D5227" s="72" t="s">
        <v>14</v>
      </c>
      <c r="E5227" s="72" t="s">
        <v>123</v>
      </c>
      <c r="F5227" s="73">
        <v>-445</v>
      </c>
      <c r="G5227" s="72" t="s">
        <v>16</v>
      </c>
      <c r="H5227" s="72" t="s">
        <v>24</v>
      </c>
      <c r="I5227" s="72" t="s">
        <v>18</v>
      </c>
      <c r="J5227" s="72" t="s">
        <v>19</v>
      </c>
      <c r="K5227" s="72" t="s">
        <v>37</v>
      </c>
      <c r="L5227" s="72" t="s">
        <v>90</v>
      </c>
      <c r="M5227" s="72"/>
    </row>
    <row r="5228" spans="2:13" x14ac:dyDescent="0.25">
      <c r="B5228" s="72" t="s">
        <v>12</v>
      </c>
      <c r="C5228" s="72" t="s">
        <v>13</v>
      </c>
      <c r="D5228" s="72" t="s">
        <v>14</v>
      </c>
      <c r="E5228" s="72" t="s">
        <v>81</v>
      </c>
      <c r="F5228" s="73">
        <v>67000</v>
      </c>
      <c r="G5228" s="72" t="s">
        <v>16</v>
      </c>
      <c r="H5228" s="72" t="s">
        <v>17</v>
      </c>
      <c r="I5228" s="72" t="s">
        <v>18</v>
      </c>
      <c r="J5228" s="72" t="s">
        <v>19</v>
      </c>
      <c r="K5228" s="72" t="s">
        <v>25</v>
      </c>
      <c r="L5228" s="72" t="s">
        <v>87</v>
      </c>
      <c r="M5228" s="72" t="s">
        <v>47</v>
      </c>
    </row>
    <row r="5229" spans="2:13" x14ac:dyDescent="0.25">
      <c r="B5229" s="72" t="s">
        <v>12</v>
      </c>
      <c r="C5229" s="72" t="s">
        <v>13</v>
      </c>
      <c r="D5229" s="72" t="s">
        <v>14</v>
      </c>
      <c r="E5229" s="72" t="s">
        <v>65</v>
      </c>
      <c r="F5229" s="73">
        <v>25629</v>
      </c>
      <c r="G5229" s="72" t="s">
        <v>16</v>
      </c>
      <c r="H5229" s="72" t="s">
        <v>24</v>
      </c>
      <c r="I5229" s="72" t="s">
        <v>18</v>
      </c>
      <c r="J5229" s="72" t="s">
        <v>19</v>
      </c>
      <c r="K5229" s="72" t="s">
        <v>49</v>
      </c>
      <c r="L5229" s="72" t="s">
        <v>253</v>
      </c>
      <c r="M5229" s="72" t="s">
        <v>133</v>
      </c>
    </row>
    <row r="5230" spans="2:13" x14ac:dyDescent="0.25">
      <c r="B5230" s="72" t="s">
        <v>12</v>
      </c>
      <c r="C5230" s="72" t="s">
        <v>13</v>
      </c>
      <c r="D5230" s="72" t="s">
        <v>14</v>
      </c>
      <c r="E5230" s="72" t="s">
        <v>83</v>
      </c>
      <c r="F5230" s="73">
        <v>50506</v>
      </c>
      <c r="G5230" s="72" t="s">
        <v>16</v>
      </c>
      <c r="H5230" s="72" t="s">
        <v>24</v>
      </c>
      <c r="I5230" s="72" t="s">
        <v>18</v>
      </c>
      <c r="J5230" s="72" t="s">
        <v>19</v>
      </c>
      <c r="K5230" s="72" t="s">
        <v>25</v>
      </c>
      <c r="L5230" s="72" t="s">
        <v>646</v>
      </c>
      <c r="M5230" s="72"/>
    </row>
    <row r="5231" spans="2:13" x14ac:dyDescent="0.25">
      <c r="B5231" s="72" t="s">
        <v>12</v>
      </c>
      <c r="C5231" s="72" t="s">
        <v>13</v>
      </c>
      <c r="D5231" s="72" t="s">
        <v>14</v>
      </c>
      <c r="E5231" s="72" t="s">
        <v>51</v>
      </c>
      <c r="F5231" s="73">
        <v>49</v>
      </c>
      <c r="G5231" s="72" t="s">
        <v>16</v>
      </c>
      <c r="H5231" s="72" t="s">
        <v>17</v>
      </c>
      <c r="I5231" s="72" t="s">
        <v>18</v>
      </c>
      <c r="J5231" s="72" t="s">
        <v>19</v>
      </c>
      <c r="K5231" s="72" t="s">
        <v>25</v>
      </c>
      <c r="L5231" s="72" t="s">
        <v>249</v>
      </c>
      <c r="M5231" s="72"/>
    </row>
    <row r="5232" spans="2:13" x14ac:dyDescent="0.25">
      <c r="B5232" s="72" t="s">
        <v>12</v>
      </c>
      <c r="C5232" s="72" t="s">
        <v>13</v>
      </c>
      <c r="D5232" s="72" t="s">
        <v>14</v>
      </c>
      <c r="E5232" s="72" t="s">
        <v>123</v>
      </c>
      <c r="F5232" s="73">
        <v>-6442</v>
      </c>
      <c r="G5232" s="72" t="s">
        <v>16</v>
      </c>
      <c r="H5232" s="72" t="s">
        <v>17</v>
      </c>
      <c r="I5232" s="72" t="s">
        <v>18</v>
      </c>
      <c r="J5232" s="72" t="s">
        <v>19</v>
      </c>
      <c r="K5232" s="72" t="s">
        <v>25</v>
      </c>
      <c r="L5232" s="72" t="s">
        <v>459</v>
      </c>
      <c r="M5232" s="72"/>
    </row>
    <row r="5233" spans="2:13" x14ac:dyDescent="0.25">
      <c r="B5233" s="72" t="s">
        <v>12</v>
      </c>
      <c r="C5233" s="72" t="s">
        <v>13</v>
      </c>
      <c r="D5233" s="72" t="s">
        <v>14</v>
      </c>
      <c r="E5233" s="72" t="s">
        <v>41</v>
      </c>
      <c r="F5233" s="73">
        <v>-1968</v>
      </c>
      <c r="G5233" s="72" t="s">
        <v>16</v>
      </c>
      <c r="H5233" s="72" t="s">
        <v>17</v>
      </c>
      <c r="I5233" s="72" t="s">
        <v>18</v>
      </c>
      <c r="J5233" s="72" t="s">
        <v>19</v>
      </c>
      <c r="K5233" s="72" t="s">
        <v>49</v>
      </c>
      <c r="L5233" s="72" t="s">
        <v>255</v>
      </c>
      <c r="M5233" s="72"/>
    </row>
    <row r="5234" spans="2:13" x14ac:dyDescent="0.25">
      <c r="B5234" s="72" t="s">
        <v>12</v>
      </c>
      <c r="C5234" s="72" t="s">
        <v>13</v>
      </c>
      <c r="D5234" s="72" t="s">
        <v>14</v>
      </c>
      <c r="E5234" s="72" t="s">
        <v>81</v>
      </c>
      <c r="F5234" s="73">
        <v>642172</v>
      </c>
      <c r="G5234" s="72" t="s">
        <v>16</v>
      </c>
      <c r="H5234" s="72" t="s">
        <v>17</v>
      </c>
      <c r="I5234" s="72" t="s">
        <v>18</v>
      </c>
      <c r="J5234" s="72" t="s">
        <v>19</v>
      </c>
      <c r="K5234" s="72" t="s">
        <v>25</v>
      </c>
      <c r="L5234" s="72" t="s">
        <v>459</v>
      </c>
      <c r="M5234" s="72" t="s">
        <v>47</v>
      </c>
    </row>
    <row r="5235" spans="2:13" x14ac:dyDescent="0.25">
      <c r="B5235" s="72" t="s">
        <v>12</v>
      </c>
      <c r="C5235" s="72" t="s">
        <v>13</v>
      </c>
      <c r="D5235" s="72" t="s">
        <v>14</v>
      </c>
      <c r="E5235" s="72" t="s">
        <v>41</v>
      </c>
      <c r="F5235" s="73">
        <v>-1056</v>
      </c>
      <c r="G5235" s="72" t="s">
        <v>16</v>
      </c>
      <c r="H5235" s="72" t="s">
        <v>24</v>
      </c>
      <c r="I5235" s="72" t="s">
        <v>18</v>
      </c>
      <c r="J5235" s="72" t="s">
        <v>19</v>
      </c>
      <c r="K5235" s="72" t="s">
        <v>25</v>
      </c>
      <c r="L5235" s="72" t="s">
        <v>93</v>
      </c>
      <c r="M5235" s="72"/>
    </row>
    <row r="5236" spans="2:13" x14ac:dyDescent="0.25">
      <c r="B5236" s="72" t="s">
        <v>12</v>
      </c>
      <c r="C5236" s="72" t="s">
        <v>13</v>
      </c>
      <c r="D5236" s="72" t="s">
        <v>14</v>
      </c>
      <c r="E5236" s="72" t="s">
        <v>60</v>
      </c>
      <c r="F5236" s="73">
        <v>98388</v>
      </c>
      <c r="G5236" s="72" t="s">
        <v>16</v>
      </c>
      <c r="H5236" s="72" t="s">
        <v>24</v>
      </c>
      <c r="I5236" s="72" t="s">
        <v>18</v>
      </c>
      <c r="J5236" s="72" t="s">
        <v>19</v>
      </c>
      <c r="K5236" s="72" t="s">
        <v>49</v>
      </c>
      <c r="L5236" s="72" t="s">
        <v>166</v>
      </c>
      <c r="M5236" s="72" t="s">
        <v>133</v>
      </c>
    </row>
    <row r="5237" spans="2:13" x14ac:dyDescent="0.25">
      <c r="B5237" s="72" t="s">
        <v>12</v>
      </c>
      <c r="C5237" s="72" t="s">
        <v>13</v>
      </c>
      <c r="D5237" s="72" t="s">
        <v>14</v>
      </c>
      <c r="E5237" s="72" t="s">
        <v>51</v>
      </c>
      <c r="F5237" s="73">
        <v>90076</v>
      </c>
      <c r="G5237" s="72" t="s">
        <v>16</v>
      </c>
      <c r="H5237" s="72" t="s">
        <v>17</v>
      </c>
      <c r="I5237" s="72" t="s">
        <v>18</v>
      </c>
      <c r="J5237" s="72" t="s">
        <v>19</v>
      </c>
      <c r="K5237" s="72" t="s">
        <v>20</v>
      </c>
      <c r="L5237" s="72" t="s">
        <v>529</v>
      </c>
      <c r="M5237" s="72"/>
    </row>
    <row r="5238" spans="2:13" x14ac:dyDescent="0.25">
      <c r="B5238" s="72" t="s">
        <v>12</v>
      </c>
      <c r="C5238" s="72" t="s">
        <v>13</v>
      </c>
      <c r="D5238" s="72" t="s">
        <v>14</v>
      </c>
      <c r="E5238" s="72" t="s">
        <v>70</v>
      </c>
      <c r="F5238" s="73">
        <v>59777</v>
      </c>
      <c r="G5238" s="72" t="s">
        <v>16</v>
      </c>
      <c r="H5238" s="72" t="s">
        <v>17</v>
      </c>
      <c r="I5238" s="72" t="s">
        <v>18</v>
      </c>
      <c r="J5238" s="72" t="s">
        <v>19</v>
      </c>
      <c r="K5238" s="72" t="s">
        <v>25</v>
      </c>
      <c r="L5238" s="72" t="s">
        <v>481</v>
      </c>
      <c r="M5238" s="72" t="s">
        <v>72</v>
      </c>
    </row>
    <row r="5239" spans="2:13" x14ac:dyDescent="0.25">
      <c r="B5239" s="72" t="s">
        <v>12</v>
      </c>
      <c r="C5239" s="72" t="s">
        <v>13</v>
      </c>
      <c r="D5239" s="72" t="s">
        <v>14</v>
      </c>
      <c r="E5239" s="72" t="s">
        <v>36</v>
      </c>
      <c r="F5239" s="73">
        <v>22021</v>
      </c>
      <c r="G5239" s="72" t="s">
        <v>16</v>
      </c>
      <c r="H5239" s="72" t="s">
        <v>17</v>
      </c>
      <c r="I5239" s="72" t="s">
        <v>18</v>
      </c>
      <c r="J5239" s="72" t="s">
        <v>19</v>
      </c>
      <c r="K5239" s="72" t="s">
        <v>20</v>
      </c>
      <c r="L5239" s="72" t="s">
        <v>524</v>
      </c>
      <c r="M5239" s="72" t="s">
        <v>112</v>
      </c>
    </row>
    <row r="5240" spans="2:13" x14ac:dyDescent="0.25">
      <c r="B5240" s="72" t="s">
        <v>12</v>
      </c>
      <c r="C5240" s="72" t="s">
        <v>13</v>
      </c>
      <c r="D5240" s="72" t="s">
        <v>14</v>
      </c>
      <c r="E5240" s="72" t="s">
        <v>36</v>
      </c>
      <c r="F5240" s="73">
        <v>46176</v>
      </c>
      <c r="G5240" s="72" t="s">
        <v>16</v>
      </c>
      <c r="H5240" s="72" t="s">
        <v>24</v>
      </c>
      <c r="I5240" s="72" t="s">
        <v>18</v>
      </c>
      <c r="J5240" s="72" t="s">
        <v>179</v>
      </c>
      <c r="K5240" s="72" t="s">
        <v>117</v>
      </c>
      <c r="L5240" s="72" t="s">
        <v>271</v>
      </c>
      <c r="M5240" s="72" t="s">
        <v>112</v>
      </c>
    </row>
    <row r="5241" spans="2:13" x14ac:dyDescent="0.25">
      <c r="B5241" s="72" t="s">
        <v>12</v>
      </c>
      <c r="C5241" s="72" t="s">
        <v>13</v>
      </c>
      <c r="D5241" s="72" t="s">
        <v>14</v>
      </c>
      <c r="E5241" s="72" t="s">
        <v>41</v>
      </c>
      <c r="F5241" s="73">
        <v>-39</v>
      </c>
      <c r="G5241" s="72" t="s">
        <v>16</v>
      </c>
      <c r="H5241" s="72" t="s">
        <v>24</v>
      </c>
      <c r="I5241" s="72" t="s">
        <v>18</v>
      </c>
      <c r="J5241" s="72" t="s">
        <v>19</v>
      </c>
      <c r="K5241" s="72" t="s">
        <v>25</v>
      </c>
      <c r="L5241" s="72" t="s">
        <v>101</v>
      </c>
      <c r="M5241" s="72"/>
    </row>
    <row r="5242" spans="2:13" x14ac:dyDescent="0.25">
      <c r="B5242" s="72" t="s">
        <v>12</v>
      </c>
      <c r="C5242" s="72" t="s">
        <v>13</v>
      </c>
      <c r="D5242" s="72" t="s">
        <v>14</v>
      </c>
      <c r="E5242" s="72" t="s">
        <v>51</v>
      </c>
      <c r="F5242" s="73">
        <v>514107</v>
      </c>
      <c r="G5242" s="72" t="s">
        <v>16</v>
      </c>
      <c r="H5242" s="72" t="s">
        <v>24</v>
      </c>
      <c r="I5242" s="72" t="s">
        <v>18</v>
      </c>
      <c r="J5242" s="72" t="s">
        <v>19</v>
      </c>
      <c r="K5242" s="72" t="s">
        <v>96</v>
      </c>
      <c r="L5242" s="72" t="s">
        <v>141</v>
      </c>
      <c r="M5242" s="72"/>
    </row>
    <row r="5243" spans="2:13" x14ac:dyDescent="0.25">
      <c r="B5243" s="72" t="s">
        <v>12</v>
      </c>
      <c r="C5243" s="72" t="s">
        <v>13</v>
      </c>
      <c r="D5243" s="72" t="s">
        <v>14</v>
      </c>
      <c r="E5243" s="72" t="s">
        <v>30</v>
      </c>
      <c r="F5243" s="73">
        <v>-644</v>
      </c>
      <c r="G5243" s="72" t="s">
        <v>16</v>
      </c>
      <c r="H5243" s="72" t="s">
        <v>24</v>
      </c>
      <c r="I5243" s="72" t="s">
        <v>48</v>
      </c>
      <c r="J5243" s="72" t="s">
        <v>19</v>
      </c>
      <c r="K5243" s="72" t="s">
        <v>49</v>
      </c>
      <c r="L5243" s="72" t="s">
        <v>288</v>
      </c>
      <c r="M5243" s="72"/>
    </row>
    <row r="5244" spans="2:13" x14ac:dyDescent="0.25">
      <c r="B5244" s="72" t="s">
        <v>12</v>
      </c>
      <c r="C5244" s="72" t="s">
        <v>13</v>
      </c>
      <c r="D5244" s="72" t="s">
        <v>14</v>
      </c>
      <c r="E5244" s="72" t="s">
        <v>757</v>
      </c>
      <c r="F5244" s="73">
        <v>454904</v>
      </c>
      <c r="G5244" s="72" t="s">
        <v>16</v>
      </c>
      <c r="H5244" s="72" t="s">
        <v>24</v>
      </c>
      <c r="I5244" s="72" t="s">
        <v>18</v>
      </c>
      <c r="J5244" s="72" t="s">
        <v>19</v>
      </c>
      <c r="K5244" s="72" t="s">
        <v>157</v>
      </c>
      <c r="L5244" s="72" t="s">
        <v>282</v>
      </c>
      <c r="M5244" s="72" t="s">
        <v>719</v>
      </c>
    </row>
    <row r="5245" spans="2:13" x14ac:dyDescent="0.25">
      <c r="B5245" s="72" t="s">
        <v>12</v>
      </c>
      <c r="C5245" s="72" t="s">
        <v>13</v>
      </c>
      <c r="D5245" s="72" t="s">
        <v>14</v>
      </c>
      <c r="E5245" s="72" t="s">
        <v>23</v>
      </c>
      <c r="F5245" s="73">
        <v>-426483</v>
      </c>
      <c r="G5245" s="72" t="s">
        <v>16</v>
      </c>
      <c r="H5245" s="72" t="s">
        <v>24</v>
      </c>
      <c r="I5245" s="72" t="s">
        <v>18</v>
      </c>
      <c r="J5245" s="72" t="s">
        <v>19</v>
      </c>
      <c r="K5245" s="72" t="s">
        <v>43</v>
      </c>
      <c r="L5245" s="72" t="s">
        <v>336</v>
      </c>
      <c r="M5245" s="72"/>
    </row>
    <row r="5246" spans="2:13" x14ac:dyDescent="0.25">
      <c r="B5246" s="72" t="s">
        <v>12</v>
      </c>
      <c r="C5246" s="72" t="s">
        <v>13</v>
      </c>
      <c r="D5246" s="72" t="s">
        <v>14</v>
      </c>
      <c r="E5246" s="72" t="s">
        <v>144</v>
      </c>
      <c r="F5246" s="73">
        <v>2662152</v>
      </c>
      <c r="G5246" s="72" t="s">
        <v>16</v>
      </c>
      <c r="H5246" s="72" t="s">
        <v>17</v>
      </c>
      <c r="I5246" s="72" t="s">
        <v>18</v>
      </c>
      <c r="J5246" s="72" t="s">
        <v>19</v>
      </c>
      <c r="K5246" s="72" t="s">
        <v>49</v>
      </c>
      <c r="L5246" s="72" t="s">
        <v>105</v>
      </c>
      <c r="M5246" s="72" t="s">
        <v>62</v>
      </c>
    </row>
    <row r="5247" spans="2:13" x14ac:dyDescent="0.25">
      <c r="B5247" s="72" t="s">
        <v>12</v>
      </c>
      <c r="C5247" s="72" t="s">
        <v>13</v>
      </c>
      <c r="D5247" s="72" t="s">
        <v>14</v>
      </c>
      <c r="E5247" s="72" t="s">
        <v>123</v>
      </c>
      <c r="F5247" s="73">
        <v>-411</v>
      </c>
      <c r="G5247" s="72" t="s">
        <v>16</v>
      </c>
      <c r="H5247" s="72" t="s">
        <v>24</v>
      </c>
      <c r="I5247" s="72" t="s">
        <v>18</v>
      </c>
      <c r="J5247" s="72" t="s">
        <v>19</v>
      </c>
      <c r="K5247" s="72" t="s">
        <v>96</v>
      </c>
      <c r="L5247" s="72" t="s">
        <v>97</v>
      </c>
      <c r="M5247" s="72"/>
    </row>
    <row r="5248" spans="2:13" x14ac:dyDescent="0.25">
      <c r="B5248" s="72" t="s">
        <v>12</v>
      </c>
      <c r="C5248" s="72" t="s">
        <v>13</v>
      </c>
      <c r="D5248" s="72" t="s">
        <v>14</v>
      </c>
      <c r="E5248" s="72" t="s">
        <v>83</v>
      </c>
      <c r="F5248" s="73">
        <v>2775805</v>
      </c>
      <c r="G5248" s="72" t="s">
        <v>16</v>
      </c>
      <c r="H5248" s="72" t="s">
        <v>24</v>
      </c>
      <c r="I5248" s="72" t="s">
        <v>18</v>
      </c>
      <c r="J5248" s="72" t="s">
        <v>19</v>
      </c>
      <c r="K5248" s="72" t="s">
        <v>37</v>
      </c>
      <c r="L5248" s="72" t="s">
        <v>125</v>
      </c>
      <c r="M5248" s="72"/>
    </row>
    <row r="5249" spans="2:13" x14ac:dyDescent="0.25">
      <c r="B5249" s="72" t="s">
        <v>12</v>
      </c>
      <c r="C5249" s="72" t="s">
        <v>13</v>
      </c>
      <c r="D5249" s="72" t="s">
        <v>14</v>
      </c>
      <c r="E5249" s="72" t="s">
        <v>132</v>
      </c>
      <c r="F5249" s="73">
        <v>1022004</v>
      </c>
      <c r="G5249" s="72" t="s">
        <v>16</v>
      </c>
      <c r="H5249" s="72" t="s">
        <v>17</v>
      </c>
      <c r="I5249" s="72" t="s">
        <v>18</v>
      </c>
      <c r="J5249" s="72" t="s">
        <v>19</v>
      </c>
      <c r="K5249" s="72" t="s">
        <v>25</v>
      </c>
      <c r="L5249" s="72" t="s">
        <v>77</v>
      </c>
      <c r="M5249" s="72" t="s">
        <v>67</v>
      </c>
    </row>
    <row r="5250" spans="2:13" x14ac:dyDescent="0.25">
      <c r="B5250" s="72" t="s">
        <v>12</v>
      </c>
      <c r="C5250" s="72" t="s">
        <v>13</v>
      </c>
      <c r="D5250" s="72" t="s">
        <v>14</v>
      </c>
      <c r="E5250" s="72" t="s">
        <v>123</v>
      </c>
      <c r="F5250" s="73">
        <v>-15</v>
      </c>
      <c r="G5250" s="72" t="s">
        <v>16</v>
      </c>
      <c r="H5250" s="72" t="s">
        <v>17</v>
      </c>
      <c r="I5250" s="72" t="s">
        <v>18</v>
      </c>
      <c r="J5250" s="72" t="s">
        <v>19</v>
      </c>
      <c r="K5250" s="72" t="s">
        <v>25</v>
      </c>
      <c r="L5250" s="72" t="s">
        <v>646</v>
      </c>
      <c r="M5250" s="72"/>
    </row>
    <row r="5251" spans="2:13" x14ac:dyDescent="0.25">
      <c r="B5251" s="72" t="s">
        <v>12</v>
      </c>
      <c r="C5251" s="72" t="s">
        <v>13</v>
      </c>
      <c r="D5251" s="72" t="s">
        <v>14</v>
      </c>
      <c r="E5251" s="72" t="s">
        <v>36</v>
      </c>
      <c r="F5251" s="73">
        <v>102937</v>
      </c>
      <c r="G5251" s="72" t="s">
        <v>16</v>
      </c>
      <c r="H5251" s="72" t="s">
        <v>17</v>
      </c>
      <c r="I5251" s="72" t="s">
        <v>18</v>
      </c>
      <c r="J5251" s="72" t="s">
        <v>19</v>
      </c>
      <c r="K5251" s="72" t="s">
        <v>25</v>
      </c>
      <c r="L5251" s="72" t="s">
        <v>432</v>
      </c>
      <c r="M5251" s="72" t="s">
        <v>57</v>
      </c>
    </row>
    <row r="5252" spans="2:13" x14ac:dyDescent="0.25">
      <c r="B5252" s="72" t="s">
        <v>12</v>
      </c>
      <c r="C5252" s="72" t="s">
        <v>13</v>
      </c>
      <c r="D5252" s="72" t="s">
        <v>14</v>
      </c>
      <c r="E5252" s="72" t="s">
        <v>79</v>
      </c>
      <c r="F5252" s="73">
        <v>-874</v>
      </c>
      <c r="G5252" s="72" t="s">
        <v>16</v>
      </c>
      <c r="H5252" s="72" t="s">
        <v>24</v>
      </c>
      <c r="I5252" s="72" t="s">
        <v>18</v>
      </c>
      <c r="J5252" s="72" t="s">
        <v>19</v>
      </c>
      <c r="K5252" s="72" t="s">
        <v>20</v>
      </c>
      <c r="L5252" s="72" t="s">
        <v>21</v>
      </c>
      <c r="M5252" s="72"/>
    </row>
    <row r="5253" spans="2:13" x14ac:dyDescent="0.25">
      <c r="B5253" s="72" t="s">
        <v>12</v>
      </c>
      <c r="C5253" s="72" t="s">
        <v>13</v>
      </c>
      <c r="D5253" s="72" t="s">
        <v>14</v>
      </c>
      <c r="E5253" s="72" t="s">
        <v>132</v>
      </c>
      <c r="F5253" s="73">
        <v>106114</v>
      </c>
      <c r="G5253" s="72" t="s">
        <v>16</v>
      </c>
      <c r="H5253" s="72" t="s">
        <v>24</v>
      </c>
      <c r="I5253" s="72" t="s">
        <v>18</v>
      </c>
      <c r="J5253" s="72" t="s">
        <v>19</v>
      </c>
      <c r="K5253" s="72" t="s">
        <v>99</v>
      </c>
      <c r="L5253" s="72" t="s">
        <v>490</v>
      </c>
      <c r="M5253" s="72" t="s">
        <v>133</v>
      </c>
    </row>
    <row r="5254" spans="2:13" x14ac:dyDescent="0.25">
      <c r="B5254" s="72" t="s">
        <v>12</v>
      </c>
      <c r="C5254" s="72" t="s">
        <v>13</v>
      </c>
      <c r="D5254" s="72" t="s">
        <v>14</v>
      </c>
      <c r="E5254" s="72" t="s">
        <v>81</v>
      </c>
      <c r="F5254" s="73">
        <v>2686950</v>
      </c>
      <c r="G5254" s="72" t="s">
        <v>16</v>
      </c>
      <c r="H5254" s="72" t="s">
        <v>24</v>
      </c>
      <c r="I5254" s="72" t="s">
        <v>18</v>
      </c>
      <c r="J5254" s="72" t="s">
        <v>19</v>
      </c>
      <c r="K5254" s="72" t="s">
        <v>102</v>
      </c>
      <c r="L5254" s="72" t="s">
        <v>429</v>
      </c>
      <c r="M5254" s="72" t="s">
        <v>47</v>
      </c>
    </row>
    <row r="5255" spans="2:13" x14ac:dyDescent="0.25">
      <c r="B5255" s="72" t="s">
        <v>12</v>
      </c>
      <c r="C5255" s="72" t="s">
        <v>13</v>
      </c>
      <c r="D5255" s="72" t="s">
        <v>14</v>
      </c>
      <c r="E5255" s="72" t="s">
        <v>51</v>
      </c>
      <c r="F5255" s="73">
        <v>26626</v>
      </c>
      <c r="G5255" s="72" t="s">
        <v>16</v>
      </c>
      <c r="H5255" s="72" t="s">
        <v>17</v>
      </c>
      <c r="I5255" s="72" t="s">
        <v>48</v>
      </c>
      <c r="J5255" s="72" t="s">
        <v>19</v>
      </c>
      <c r="K5255" s="72" t="s">
        <v>49</v>
      </c>
      <c r="L5255" s="72" t="s">
        <v>203</v>
      </c>
      <c r="M5255" s="72"/>
    </row>
    <row r="5256" spans="2:13" x14ac:dyDescent="0.25">
      <c r="B5256" s="72" t="s">
        <v>12</v>
      </c>
      <c r="C5256" s="72" t="s">
        <v>13</v>
      </c>
      <c r="D5256" s="72" t="s">
        <v>14</v>
      </c>
      <c r="E5256" s="72" t="s">
        <v>79</v>
      </c>
      <c r="F5256" s="73">
        <v>-18</v>
      </c>
      <c r="G5256" s="72" t="s">
        <v>16</v>
      </c>
      <c r="H5256" s="72" t="s">
        <v>17</v>
      </c>
      <c r="I5256" s="72" t="s">
        <v>48</v>
      </c>
      <c r="J5256" s="72" t="s">
        <v>19</v>
      </c>
      <c r="K5256" s="72" t="s">
        <v>20</v>
      </c>
      <c r="L5256" s="72" t="s">
        <v>649</v>
      </c>
      <c r="M5256" s="72"/>
    </row>
    <row r="5257" spans="2:13" x14ac:dyDescent="0.25">
      <c r="B5257" s="72" t="s">
        <v>12</v>
      </c>
      <c r="C5257" s="72" t="s">
        <v>13</v>
      </c>
      <c r="D5257" s="72" t="s">
        <v>14</v>
      </c>
      <c r="E5257" s="72" t="s">
        <v>39</v>
      </c>
      <c r="F5257" s="73">
        <v>-63376</v>
      </c>
      <c r="G5257" s="72" t="s">
        <v>16</v>
      </c>
      <c r="H5257" s="72" t="s">
        <v>17</v>
      </c>
      <c r="I5257" s="72" t="s">
        <v>18</v>
      </c>
      <c r="J5257" s="72" t="s">
        <v>19</v>
      </c>
      <c r="K5257" s="72" t="s">
        <v>25</v>
      </c>
      <c r="L5257" s="72" t="s">
        <v>268</v>
      </c>
      <c r="M5257" s="72"/>
    </row>
    <row r="5258" spans="2:13" x14ac:dyDescent="0.25">
      <c r="B5258" s="72" t="s">
        <v>12</v>
      </c>
      <c r="C5258" s="72" t="s">
        <v>13</v>
      </c>
      <c r="D5258" s="72" t="s">
        <v>14</v>
      </c>
      <c r="E5258" s="72" t="s">
        <v>94</v>
      </c>
      <c r="F5258" s="73">
        <v>536</v>
      </c>
      <c r="G5258" s="72" t="s">
        <v>16</v>
      </c>
      <c r="H5258" s="72" t="s">
        <v>24</v>
      </c>
      <c r="I5258" s="72" t="s">
        <v>18</v>
      </c>
      <c r="J5258" s="72" t="s">
        <v>19</v>
      </c>
      <c r="K5258" s="72" t="s">
        <v>20</v>
      </c>
      <c r="L5258" s="72" t="s">
        <v>21</v>
      </c>
      <c r="M5258" s="72"/>
    </row>
    <row r="5259" spans="2:13" x14ac:dyDescent="0.25">
      <c r="B5259" s="72" t="s">
        <v>12</v>
      </c>
      <c r="C5259" s="72" t="s">
        <v>13</v>
      </c>
      <c r="D5259" s="72" t="s">
        <v>14</v>
      </c>
      <c r="E5259" s="72" t="s">
        <v>30</v>
      </c>
      <c r="F5259" s="73">
        <v>-2342</v>
      </c>
      <c r="G5259" s="72" t="s">
        <v>16</v>
      </c>
      <c r="H5259" s="72" t="s">
        <v>17</v>
      </c>
      <c r="I5259" s="72" t="s">
        <v>18</v>
      </c>
      <c r="J5259" s="72" t="s">
        <v>19</v>
      </c>
      <c r="K5259" s="72" t="s">
        <v>25</v>
      </c>
      <c r="L5259" s="72" t="s">
        <v>138</v>
      </c>
      <c r="M5259" s="72"/>
    </row>
    <row r="5260" spans="2:13" x14ac:dyDescent="0.25">
      <c r="B5260" s="72" t="s">
        <v>12</v>
      </c>
      <c r="C5260" s="72" t="s">
        <v>13</v>
      </c>
      <c r="D5260" s="72" t="s">
        <v>14</v>
      </c>
      <c r="E5260" s="72" t="s">
        <v>94</v>
      </c>
      <c r="F5260" s="73">
        <v>896</v>
      </c>
      <c r="G5260" s="72" t="s">
        <v>16</v>
      </c>
      <c r="H5260" s="72" t="s">
        <v>24</v>
      </c>
      <c r="I5260" s="72" t="s">
        <v>18</v>
      </c>
      <c r="J5260" s="72" t="s">
        <v>19</v>
      </c>
      <c r="K5260" s="72" t="s">
        <v>49</v>
      </c>
      <c r="L5260" s="72" t="s">
        <v>246</v>
      </c>
      <c r="M5260" s="72"/>
    </row>
    <row r="5261" spans="2:13" x14ac:dyDescent="0.25">
      <c r="B5261" s="72" t="s">
        <v>12</v>
      </c>
      <c r="C5261" s="72" t="s">
        <v>13</v>
      </c>
      <c r="D5261" s="72" t="s">
        <v>14</v>
      </c>
      <c r="E5261" s="72" t="s">
        <v>81</v>
      </c>
      <c r="F5261" s="73">
        <v>83751</v>
      </c>
      <c r="G5261" s="72" t="s">
        <v>16</v>
      </c>
      <c r="H5261" s="72" t="s">
        <v>24</v>
      </c>
      <c r="I5261" s="72" t="s">
        <v>18</v>
      </c>
      <c r="J5261" s="72" t="s">
        <v>19</v>
      </c>
      <c r="K5261" s="72" t="s">
        <v>37</v>
      </c>
      <c r="L5261" s="72" t="s">
        <v>497</v>
      </c>
      <c r="M5261" s="72" t="s">
        <v>57</v>
      </c>
    </row>
    <row r="5262" spans="2:13" x14ac:dyDescent="0.25">
      <c r="B5262" s="72" t="s">
        <v>12</v>
      </c>
      <c r="C5262" s="72" t="s">
        <v>13</v>
      </c>
      <c r="D5262" s="72" t="s">
        <v>14</v>
      </c>
      <c r="E5262" s="72" t="s">
        <v>41</v>
      </c>
      <c r="F5262" s="73">
        <v>-2018</v>
      </c>
      <c r="G5262" s="72" t="s">
        <v>16</v>
      </c>
      <c r="H5262" s="72" t="s">
        <v>24</v>
      </c>
      <c r="I5262" s="72" t="s">
        <v>18</v>
      </c>
      <c r="J5262" s="72" t="s">
        <v>19</v>
      </c>
      <c r="K5262" s="72" t="s">
        <v>99</v>
      </c>
      <c r="L5262" s="72" t="s">
        <v>638</v>
      </c>
      <c r="M5262" s="72"/>
    </row>
    <row r="5263" spans="2:13" x14ac:dyDescent="0.25">
      <c r="B5263" s="72" t="s">
        <v>12</v>
      </c>
      <c r="C5263" s="72" t="s">
        <v>13</v>
      </c>
      <c r="D5263" s="72" t="s">
        <v>14</v>
      </c>
      <c r="E5263" s="72" t="s">
        <v>83</v>
      </c>
      <c r="F5263" s="73">
        <v>400897</v>
      </c>
      <c r="G5263" s="72" t="s">
        <v>16</v>
      </c>
      <c r="H5263" s="72" t="s">
        <v>24</v>
      </c>
      <c r="I5263" s="72" t="s">
        <v>18</v>
      </c>
      <c r="J5263" s="72" t="s">
        <v>19</v>
      </c>
      <c r="K5263" s="72" t="s">
        <v>25</v>
      </c>
      <c r="L5263" s="72" t="s">
        <v>234</v>
      </c>
      <c r="M5263" s="72"/>
    </row>
    <row r="5264" spans="2:13" x14ac:dyDescent="0.25">
      <c r="B5264" s="72" t="s">
        <v>12</v>
      </c>
      <c r="C5264" s="72" t="s">
        <v>13</v>
      </c>
      <c r="D5264" s="72" t="s">
        <v>14</v>
      </c>
      <c r="E5264" s="72" t="s">
        <v>33</v>
      </c>
      <c r="F5264" s="73">
        <v>14468</v>
      </c>
      <c r="G5264" s="72" t="s">
        <v>16</v>
      </c>
      <c r="H5264" s="72" t="s">
        <v>17</v>
      </c>
      <c r="I5264" s="72" t="s">
        <v>18</v>
      </c>
      <c r="J5264" s="72" t="s">
        <v>19</v>
      </c>
      <c r="K5264" s="72" t="s">
        <v>37</v>
      </c>
      <c r="L5264" s="72" t="s">
        <v>354</v>
      </c>
      <c r="M5264" s="72" t="s">
        <v>57</v>
      </c>
    </row>
    <row r="5265" spans="2:13" x14ac:dyDescent="0.25">
      <c r="B5265" s="72" t="s">
        <v>12</v>
      </c>
      <c r="C5265" s="72" t="s">
        <v>13</v>
      </c>
      <c r="D5265" s="72" t="s">
        <v>14</v>
      </c>
      <c r="E5265" s="72" t="s">
        <v>94</v>
      </c>
      <c r="F5265" s="73">
        <v>7350</v>
      </c>
      <c r="G5265" s="72" t="s">
        <v>16</v>
      </c>
      <c r="H5265" s="72" t="s">
        <v>24</v>
      </c>
      <c r="I5265" s="72" t="s">
        <v>18</v>
      </c>
      <c r="J5265" s="72" t="s">
        <v>19</v>
      </c>
      <c r="K5265" s="72" t="s">
        <v>63</v>
      </c>
      <c r="L5265" s="72" t="s">
        <v>585</v>
      </c>
      <c r="M5265" s="72"/>
    </row>
    <row r="5266" spans="2:13" x14ac:dyDescent="0.25">
      <c r="B5266" s="72" t="s">
        <v>12</v>
      </c>
      <c r="C5266" s="72" t="s">
        <v>13</v>
      </c>
      <c r="D5266" s="72" t="s">
        <v>14</v>
      </c>
      <c r="E5266" s="72" t="s">
        <v>94</v>
      </c>
      <c r="F5266" s="73">
        <v>17611</v>
      </c>
      <c r="G5266" s="72" t="s">
        <v>16</v>
      </c>
      <c r="H5266" s="72" t="s">
        <v>24</v>
      </c>
      <c r="I5266" s="72" t="s">
        <v>18</v>
      </c>
      <c r="J5266" s="72" t="s">
        <v>19</v>
      </c>
      <c r="K5266" s="72" t="s">
        <v>25</v>
      </c>
      <c r="L5266" s="72" t="s">
        <v>191</v>
      </c>
      <c r="M5266" s="72"/>
    </row>
    <row r="5267" spans="2:13" x14ac:dyDescent="0.25">
      <c r="B5267" s="72" t="s">
        <v>12</v>
      </c>
      <c r="C5267" s="72" t="s">
        <v>13</v>
      </c>
      <c r="D5267" s="72" t="s">
        <v>14</v>
      </c>
      <c r="E5267" s="72" t="s">
        <v>228</v>
      </c>
      <c r="F5267" s="73">
        <v>15265</v>
      </c>
      <c r="G5267" s="72" t="s">
        <v>16</v>
      </c>
      <c r="H5267" s="72" t="s">
        <v>24</v>
      </c>
      <c r="I5267" s="72" t="s">
        <v>18</v>
      </c>
      <c r="J5267" s="72" t="s">
        <v>19</v>
      </c>
      <c r="K5267" s="72" t="s">
        <v>117</v>
      </c>
      <c r="L5267" s="72" t="s">
        <v>393</v>
      </c>
      <c r="M5267" s="72" t="s">
        <v>133</v>
      </c>
    </row>
    <row r="5268" spans="2:13" x14ac:dyDescent="0.25">
      <c r="B5268" s="72" t="s">
        <v>12</v>
      </c>
      <c r="C5268" s="72" t="s">
        <v>13</v>
      </c>
      <c r="D5268" s="72" t="s">
        <v>14</v>
      </c>
      <c r="E5268" s="72" t="s">
        <v>51</v>
      </c>
      <c r="F5268" s="73">
        <v>1217</v>
      </c>
      <c r="G5268" s="72" t="s">
        <v>16</v>
      </c>
      <c r="H5268" s="72" t="s">
        <v>24</v>
      </c>
      <c r="I5268" s="72" t="s">
        <v>18</v>
      </c>
      <c r="J5268" s="72" t="s">
        <v>19</v>
      </c>
      <c r="K5268" s="72" t="s">
        <v>117</v>
      </c>
      <c r="L5268" s="72" t="s">
        <v>186</v>
      </c>
      <c r="M5268" s="72"/>
    </row>
    <row r="5269" spans="2:13" x14ac:dyDescent="0.25">
      <c r="B5269" s="72" t="s">
        <v>12</v>
      </c>
      <c r="C5269" s="72" t="s">
        <v>13</v>
      </c>
      <c r="D5269" s="72" t="s">
        <v>14</v>
      </c>
      <c r="E5269" s="72" t="s">
        <v>51</v>
      </c>
      <c r="F5269" s="73">
        <v>41660</v>
      </c>
      <c r="G5269" s="72" t="s">
        <v>16</v>
      </c>
      <c r="H5269" s="72" t="s">
        <v>24</v>
      </c>
      <c r="I5269" s="72" t="s">
        <v>18</v>
      </c>
      <c r="J5269" s="72" t="s">
        <v>19</v>
      </c>
      <c r="K5269" s="72" t="s">
        <v>37</v>
      </c>
      <c r="L5269" s="72" t="s">
        <v>188</v>
      </c>
      <c r="M5269" s="72"/>
    </row>
    <row r="5270" spans="2:13" x14ac:dyDescent="0.25">
      <c r="B5270" s="72" t="s">
        <v>12</v>
      </c>
      <c r="C5270" s="72" t="s">
        <v>13</v>
      </c>
      <c r="D5270" s="72" t="s">
        <v>14</v>
      </c>
      <c r="E5270" s="72" t="s">
        <v>36</v>
      </c>
      <c r="F5270" s="73">
        <v>773394</v>
      </c>
      <c r="G5270" s="72" t="s">
        <v>16</v>
      </c>
      <c r="H5270" s="72" t="s">
        <v>24</v>
      </c>
      <c r="I5270" s="72" t="s">
        <v>18</v>
      </c>
      <c r="J5270" s="72" t="s">
        <v>19</v>
      </c>
      <c r="K5270" s="72" t="s">
        <v>96</v>
      </c>
      <c r="L5270" s="72" t="s">
        <v>460</v>
      </c>
      <c r="M5270" s="72" t="s">
        <v>47</v>
      </c>
    </row>
    <row r="5271" spans="2:13" x14ac:dyDescent="0.25">
      <c r="B5271" s="72" t="s">
        <v>12</v>
      </c>
      <c r="C5271" s="72" t="s">
        <v>13</v>
      </c>
      <c r="D5271" s="72" t="s">
        <v>14</v>
      </c>
      <c r="E5271" s="72" t="s">
        <v>30</v>
      </c>
      <c r="F5271" s="73">
        <v>-1919</v>
      </c>
      <c r="G5271" s="72" t="s">
        <v>16</v>
      </c>
      <c r="H5271" s="72" t="s">
        <v>24</v>
      </c>
      <c r="I5271" s="72" t="s">
        <v>18</v>
      </c>
      <c r="J5271" s="72" t="s">
        <v>19</v>
      </c>
      <c r="K5271" s="72" t="s">
        <v>117</v>
      </c>
      <c r="L5271" s="72" t="s">
        <v>369</v>
      </c>
      <c r="M5271" s="72"/>
    </row>
    <row r="5272" spans="2:13" x14ac:dyDescent="0.25">
      <c r="B5272" s="72" t="s">
        <v>12</v>
      </c>
      <c r="C5272" s="72" t="s">
        <v>13</v>
      </c>
      <c r="D5272" s="72" t="s">
        <v>14</v>
      </c>
      <c r="E5272" s="72" t="s">
        <v>144</v>
      </c>
      <c r="F5272" s="73">
        <v>77099</v>
      </c>
      <c r="G5272" s="72" t="s">
        <v>16</v>
      </c>
      <c r="H5272" s="72" t="s">
        <v>24</v>
      </c>
      <c r="I5272" s="72" t="s">
        <v>18</v>
      </c>
      <c r="J5272" s="72" t="s">
        <v>19</v>
      </c>
      <c r="K5272" s="72" t="s">
        <v>99</v>
      </c>
      <c r="L5272" s="72" t="s">
        <v>655</v>
      </c>
      <c r="M5272" s="72" t="s">
        <v>133</v>
      </c>
    </row>
    <row r="5273" spans="2:13" x14ac:dyDescent="0.25">
      <c r="B5273" s="72" t="s">
        <v>12</v>
      </c>
      <c r="C5273" s="72" t="s">
        <v>13</v>
      </c>
      <c r="D5273" s="72" t="s">
        <v>14</v>
      </c>
      <c r="E5273" s="72" t="s">
        <v>453</v>
      </c>
      <c r="F5273" s="73">
        <v>15057</v>
      </c>
      <c r="G5273" s="72" t="s">
        <v>16</v>
      </c>
      <c r="H5273" s="72" t="s">
        <v>17</v>
      </c>
      <c r="I5273" s="72" t="s">
        <v>18</v>
      </c>
      <c r="J5273" s="72" t="s">
        <v>19</v>
      </c>
      <c r="K5273" s="72" t="s">
        <v>37</v>
      </c>
      <c r="L5273" s="72" t="s">
        <v>38</v>
      </c>
      <c r="M5273" s="72"/>
    </row>
    <row r="5274" spans="2:13" x14ac:dyDescent="0.25">
      <c r="B5274" s="72" t="s">
        <v>12</v>
      </c>
      <c r="C5274" s="72" t="s">
        <v>13</v>
      </c>
      <c r="D5274" s="72" t="s">
        <v>14</v>
      </c>
      <c r="E5274" s="72" t="s">
        <v>39</v>
      </c>
      <c r="F5274" s="73">
        <v>-70853</v>
      </c>
      <c r="G5274" s="72" t="s">
        <v>16</v>
      </c>
      <c r="H5274" s="72" t="s">
        <v>17</v>
      </c>
      <c r="I5274" s="72" t="s">
        <v>18</v>
      </c>
      <c r="J5274" s="72" t="s">
        <v>19</v>
      </c>
      <c r="K5274" s="72" t="s">
        <v>25</v>
      </c>
      <c r="L5274" s="72" t="s">
        <v>153</v>
      </c>
      <c r="M5274" s="72"/>
    </row>
    <row r="5275" spans="2:13" x14ac:dyDescent="0.25">
      <c r="B5275" s="72" t="s">
        <v>12</v>
      </c>
      <c r="C5275" s="72" t="s">
        <v>13</v>
      </c>
      <c r="D5275" s="72" t="s">
        <v>14</v>
      </c>
      <c r="E5275" s="72" t="s">
        <v>123</v>
      </c>
      <c r="F5275" s="73">
        <v>-25</v>
      </c>
      <c r="G5275" s="72" t="s">
        <v>16</v>
      </c>
      <c r="H5275" s="72" t="s">
        <v>24</v>
      </c>
      <c r="I5275" s="72" t="s">
        <v>18</v>
      </c>
      <c r="J5275" s="72" t="s">
        <v>19</v>
      </c>
      <c r="K5275" s="72" t="s">
        <v>25</v>
      </c>
      <c r="L5275" s="72" t="s">
        <v>304</v>
      </c>
      <c r="M5275" s="72"/>
    </row>
    <row r="5276" spans="2:13" x14ac:dyDescent="0.25">
      <c r="B5276" s="72" t="s">
        <v>12</v>
      </c>
      <c r="C5276" s="72" t="s">
        <v>13</v>
      </c>
      <c r="D5276" s="72" t="s">
        <v>14</v>
      </c>
      <c r="E5276" s="72" t="s">
        <v>45</v>
      </c>
      <c r="F5276" s="73">
        <v>137218</v>
      </c>
      <c r="G5276" s="72" t="s">
        <v>16</v>
      </c>
      <c r="H5276" s="72" t="s">
        <v>24</v>
      </c>
      <c r="I5276" s="72" t="s">
        <v>18</v>
      </c>
      <c r="J5276" s="72" t="s">
        <v>19</v>
      </c>
      <c r="K5276" s="72" t="s">
        <v>25</v>
      </c>
      <c r="L5276" s="72" t="s">
        <v>313</v>
      </c>
      <c r="M5276" s="72" t="s">
        <v>47</v>
      </c>
    </row>
    <row r="5277" spans="2:13" x14ac:dyDescent="0.25">
      <c r="B5277" s="72" t="s">
        <v>12</v>
      </c>
      <c r="C5277" s="72" t="s">
        <v>13</v>
      </c>
      <c r="D5277" s="72" t="s">
        <v>14</v>
      </c>
      <c r="E5277" s="72" t="s">
        <v>68</v>
      </c>
      <c r="F5277" s="73">
        <v>-4251</v>
      </c>
      <c r="G5277" s="72" t="s">
        <v>16</v>
      </c>
      <c r="H5277" s="72" t="s">
        <v>24</v>
      </c>
      <c r="I5277" s="72" t="s">
        <v>18</v>
      </c>
      <c r="J5277" s="72" t="s">
        <v>19</v>
      </c>
      <c r="K5277" s="72" t="s">
        <v>25</v>
      </c>
      <c r="L5277" s="72" t="s">
        <v>514</v>
      </c>
      <c r="M5277" s="72"/>
    </row>
    <row r="5278" spans="2:13" x14ac:dyDescent="0.25">
      <c r="B5278" s="72" t="s">
        <v>12</v>
      </c>
      <c r="C5278" s="72" t="s">
        <v>13</v>
      </c>
      <c r="D5278" s="72" t="s">
        <v>14</v>
      </c>
      <c r="E5278" s="72" t="s">
        <v>36</v>
      </c>
      <c r="F5278" s="73">
        <v>57153</v>
      </c>
      <c r="G5278" s="72" t="s">
        <v>16</v>
      </c>
      <c r="H5278" s="72" t="s">
        <v>17</v>
      </c>
      <c r="I5278" s="72" t="s">
        <v>18</v>
      </c>
      <c r="J5278" s="72" t="s">
        <v>19</v>
      </c>
      <c r="K5278" s="72" t="s">
        <v>25</v>
      </c>
      <c r="L5278" s="72" t="s">
        <v>592</v>
      </c>
      <c r="M5278" s="72" t="s">
        <v>47</v>
      </c>
    </row>
    <row r="5279" spans="2:13" x14ac:dyDescent="0.25">
      <c r="B5279" s="72" t="s">
        <v>12</v>
      </c>
      <c r="C5279" s="72" t="s">
        <v>13</v>
      </c>
      <c r="D5279" s="72" t="s">
        <v>14</v>
      </c>
      <c r="E5279" s="72" t="s">
        <v>94</v>
      </c>
      <c r="F5279" s="73">
        <v>4056</v>
      </c>
      <c r="G5279" s="72" t="s">
        <v>16</v>
      </c>
      <c r="H5279" s="72" t="s">
        <v>24</v>
      </c>
      <c r="I5279" s="72" t="s">
        <v>18</v>
      </c>
      <c r="J5279" s="72" t="s">
        <v>19</v>
      </c>
      <c r="K5279" s="72" t="s">
        <v>20</v>
      </c>
      <c r="L5279" s="72" t="s">
        <v>34</v>
      </c>
      <c r="M5279" s="72"/>
    </row>
    <row r="5280" spans="2:13" x14ac:dyDescent="0.25">
      <c r="B5280" s="72" t="s">
        <v>12</v>
      </c>
      <c r="C5280" s="72" t="s">
        <v>13</v>
      </c>
      <c r="D5280" s="72" t="s">
        <v>14</v>
      </c>
      <c r="E5280" s="72" t="s">
        <v>79</v>
      </c>
      <c r="F5280" s="73">
        <v>-334334</v>
      </c>
      <c r="G5280" s="72" t="s">
        <v>16</v>
      </c>
      <c r="H5280" s="72" t="s">
        <v>24</v>
      </c>
      <c r="I5280" s="72" t="s">
        <v>18</v>
      </c>
      <c r="J5280" s="72" t="s">
        <v>19</v>
      </c>
      <c r="K5280" s="72" t="s">
        <v>117</v>
      </c>
      <c r="L5280" s="72" t="s">
        <v>332</v>
      </c>
      <c r="M5280" s="72"/>
    </row>
    <row r="5281" spans="2:13" x14ac:dyDescent="0.25">
      <c r="B5281" s="72" t="s">
        <v>12</v>
      </c>
      <c r="C5281" s="72" t="s">
        <v>13</v>
      </c>
      <c r="D5281" s="72" t="s">
        <v>14</v>
      </c>
      <c r="E5281" s="72" t="s">
        <v>68</v>
      </c>
      <c r="F5281" s="73">
        <v>-85697</v>
      </c>
      <c r="G5281" s="72" t="s">
        <v>16</v>
      </c>
      <c r="H5281" s="72" t="s">
        <v>24</v>
      </c>
      <c r="I5281" s="72" t="s">
        <v>18</v>
      </c>
      <c r="J5281" s="72" t="s">
        <v>19</v>
      </c>
      <c r="K5281" s="72" t="s">
        <v>96</v>
      </c>
      <c r="L5281" s="72" t="s">
        <v>597</v>
      </c>
      <c r="M5281" s="72"/>
    </row>
    <row r="5282" spans="2:13" x14ac:dyDescent="0.25">
      <c r="B5282" s="72" t="s">
        <v>12</v>
      </c>
      <c r="C5282" s="72" t="s">
        <v>13</v>
      </c>
      <c r="D5282" s="72" t="s">
        <v>14</v>
      </c>
      <c r="E5282" s="72" t="s">
        <v>33</v>
      </c>
      <c r="F5282" s="73">
        <v>108113</v>
      </c>
      <c r="G5282" s="72" t="s">
        <v>16</v>
      </c>
      <c r="H5282" s="72" t="s">
        <v>17</v>
      </c>
      <c r="I5282" s="72" t="s">
        <v>18</v>
      </c>
      <c r="J5282" s="72" t="s">
        <v>19</v>
      </c>
      <c r="K5282" s="72" t="s">
        <v>25</v>
      </c>
      <c r="L5282" s="72" t="s">
        <v>115</v>
      </c>
      <c r="M5282" s="72" t="s">
        <v>47</v>
      </c>
    </row>
    <row r="5283" spans="2:13" x14ac:dyDescent="0.25">
      <c r="B5283" s="72" t="s">
        <v>12</v>
      </c>
      <c r="C5283" s="72" t="s">
        <v>13</v>
      </c>
      <c r="D5283" s="72" t="s">
        <v>14</v>
      </c>
      <c r="E5283" s="72" t="s">
        <v>258</v>
      </c>
      <c r="F5283" s="73">
        <v>196980</v>
      </c>
      <c r="G5283" s="72" t="s">
        <v>16</v>
      </c>
      <c r="H5283" s="72" t="s">
        <v>24</v>
      </c>
      <c r="I5283" s="72" t="s">
        <v>18</v>
      </c>
      <c r="J5283" s="72" t="s">
        <v>19</v>
      </c>
      <c r="K5283" s="72" t="s">
        <v>63</v>
      </c>
      <c r="L5283" s="72" t="s">
        <v>137</v>
      </c>
      <c r="M5283" s="72" t="s">
        <v>72</v>
      </c>
    </row>
    <row r="5284" spans="2:13" x14ac:dyDescent="0.25">
      <c r="B5284" s="72" t="s">
        <v>12</v>
      </c>
      <c r="C5284" s="72" t="s">
        <v>13</v>
      </c>
      <c r="D5284" s="72" t="s">
        <v>14</v>
      </c>
      <c r="E5284" s="72" t="s">
        <v>79</v>
      </c>
      <c r="F5284" s="73">
        <v>-101577</v>
      </c>
      <c r="G5284" s="72" t="s">
        <v>16</v>
      </c>
      <c r="H5284" s="72" t="s">
        <v>24</v>
      </c>
      <c r="I5284" s="72" t="s">
        <v>18</v>
      </c>
      <c r="J5284" s="72" t="s">
        <v>19</v>
      </c>
      <c r="K5284" s="72" t="s">
        <v>43</v>
      </c>
      <c r="L5284" s="72" t="s">
        <v>472</v>
      </c>
      <c r="M5284" s="72"/>
    </row>
    <row r="5285" spans="2:13" x14ac:dyDescent="0.25">
      <c r="B5285" s="72" t="s">
        <v>12</v>
      </c>
      <c r="C5285" s="72" t="s">
        <v>13</v>
      </c>
      <c r="D5285" s="72" t="s">
        <v>14</v>
      </c>
      <c r="E5285" s="72" t="s">
        <v>51</v>
      </c>
      <c r="F5285" s="73">
        <v>57373</v>
      </c>
      <c r="G5285" s="72" t="s">
        <v>16</v>
      </c>
      <c r="H5285" s="72" t="s">
        <v>17</v>
      </c>
      <c r="I5285" s="72" t="s">
        <v>18</v>
      </c>
      <c r="J5285" s="72" t="s">
        <v>19</v>
      </c>
      <c r="K5285" s="72" t="s">
        <v>37</v>
      </c>
      <c r="L5285" s="72" t="s">
        <v>390</v>
      </c>
      <c r="M5285" s="72"/>
    </row>
    <row r="5286" spans="2:13" x14ac:dyDescent="0.25">
      <c r="B5286" s="72" t="s">
        <v>12</v>
      </c>
      <c r="C5286" s="72" t="s">
        <v>13</v>
      </c>
      <c r="D5286" s="72" t="s">
        <v>14</v>
      </c>
      <c r="E5286" s="72" t="s">
        <v>36</v>
      </c>
      <c r="F5286" s="73">
        <v>78029</v>
      </c>
      <c r="G5286" s="72" t="s">
        <v>16</v>
      </c>
      <c r="H5286" s="72" t="s">
        <v>24</v>
      </c>
      <c r="I5286" s="72" t="s">
        <v>18</v>
      </c>
      <c r="J5286" s="72" t="s">
        <v>19</v>
      </c>
      <c r="K5286" s="72" t="s">
        <v>25</v>
      </c>
      <c r="L5286" s="72" t="s">
        <v>648</v>
      </c>
      <c r="M5286" s="72" t="s">
        <v>57</v>
      </c>
    </row>
    <row r="5287" spans="2:13" x14ac:dyDescent="0.25">
      <c r="B5287" s="72" t="s">
        <v>12</v>
      </c>
      <c r="C5287" s="72" t="s">
        <v>13</v>
      </c>
      <c r="D5287" s="72" t="s">
        <v>14</v>
      </c>
      <c r="E5287" s="72" t="s">
        <v>81</v>
      </c>
      <c r="F5287" s="73">
        <v>6172</v>
      </c>
      <c r="G5287" s="72" t="s">
        <v>16</v>
      </c>
      <c r="H5287" s="72" t="s">
        <v>24</v>
      </c>
      <c r="I5287" s="72" t="s">
        <v>18</v>
      </c>
      <c r="J5287" s="72" t="s">
        <v>19</v>
      </c>
      <c r="K5287" s="72" t="s">
        <v>117</v>
      </c>
      <c r="L5287" s="72" t="s">
        <v>654</v>
      </c>
      <c r="M5287" s="72" t="s">
        <v>57</v>
      </c>
    </row>
    <row r="5288" spans="2:13" x14ac:dyDescent="0.25">
      <c r="B5288" s="72" t="s">
        <v>12</v>
      </c>
      <c r="C5288" s="72" t="s">
        <v>13</v>
      </c>
      <c r="D5288" s="72" t="s">
        <v>14</v>
      </c>
      <c r="E5288" s="72" t="s">
        <v>79</v>
      </c>
      <c r="F5288" s="73">
        <v>-28316</v>
      </c>
      <c r="G5288" s="72" t="s">
        <v>16</v>
      </c>
      <c r="H5288" s="72" t="s">
        <v>24</v>
      </c>
      <c r="I5288" s="72" t="s">
        <v>18</v>
      </c>
      <c r="J5288" s="72" t="s">
        <v>19</v>
      </c>
      <c r="K5288" s="72" t="s">
        <v>37</v>
      </c>
      <c r="L5288" s="72" t="s">
        <v>581</v>
      </c>
      <c r="M5288" s="72"/>
    </row>
    <row r="5289" spans="2:13" x14ac:dyDescent="0.25">
      <c r="B5289" s="72" t="s">
        <v>12</v>
      </c>
      <c r="C5289" s="72" t="s">
        <v>13</v>
      </c>
      <c r="D5289" s="72" t="s">
        <v>14</v>
      </c>
      <c r="E5289" s="72" t="s">
        <v>83</v>
      </c>
      <c r="F5289" s="73">
        <v>465656</v>
      </c>
      <c r="G5289" s="72" t="s">
        <v>16</v>
      </c>
      <c r="H5289" s="72" t="s">
        <v>24</v>
      </c>
      <c r="I5289" s="72" t="s">
        <v>18</v>
      </c>
      <c r="J5289" s="72" t="s">
        <v>19</v>
      </c>
      <c r="K5289" s="72" t="s">
        <v>20</v>
      </c>
      <c r="L5289" s="72" t="s">
        <v>181</v>
      </c>
      <c r="M5289" s="72"/>
    </row>
    <row r="5290" spans="2:13" x14ac:dyDescent="0.25">
      <c r="B5290" s="72" t="s">
        <v>12</v>
      </c>
      <c r="C5290" s="72" t="s">
        <v>13</v>
      </c>
      <c r="D5290" s="72" t="s">
        <v>14</v>
      </c>
      <c r="E5290" s="72" t="s">
        <v>15</v>
      </c>
      <c r="F5290" s="73">
        <v>1833305</v>
      </c>
      <c r="G5290" s="72" t="s">
        <v>16</v>
      </c>
      <c r="H5290" s="72" t="s">
        <v>24</v>
      </c>
      <c r="I5290" s="72" t="s">
        <v>18</v>
      </c>
      <c r="J5290" s="72" t="s">
        <v>19</v>
      </c>
      <c r="K5290" s="72" t="s">
        <v>25</v>
      </c>
      <c r="L5290" s="72" t="s">
        <v>408</v>
      </c>
      <c r="M5290" s="72" t="s">
        <v>133</v>
      </c>
    </row>
    <row r="5291" spans="2:13" x14ac:dyDescent="0.25">
      <c r="B5291" s="72" t="s">
        <v>12</v>
      </c>
      <c r="C5291" s="72" t="s">
        <v>13</v>
      </c>
      <c r="D5291" s="72" t="s">
        <v>14</v>
      </c>
      <c r="E5291" s="72" t="s">
        <v>94</v>
      </c>
      <c r="F5291" s="73">
        <v>1317029</v>
      </c>
      <c r="G5291" s="72" t="s">
        <v>16</v>
      </c>
      <c r="H5291" s="72" t="s">
        <v>24</v>
      </c>
      <c r="I5291" s="72" t="s">
        <v>18</v>
      </c>
      <c r="J5291" s="72" t="s">
        <v>19</v>
      </c>
      <c r="K5291" s="72" t="s">
        <v>43</v>
      </c>
      <c r="L5291" s="72" t="s">
        <v>336</v>
      </c>
      <c r="M5291" s="72"/>
    </row>
    <row r="5292" spans="2:13" x14ac:dyDescent="0.25">
      <c r="B5292" s="72" t="s">
        <v>12</v>
      </c>
      <c r="C5292" s="72" t="s">
        <v>13</v>
      </c>
      <c r="D5292" s="72" t="s">
        <v>14</v>
      </c>
      <c r="E5292" s="72" t="s">
        <v>51</v>
      </c>
      <c r="F5292" s="73">
        <v>6</v>
      </c>
      <c r="G5292" s="72" t="s">
        <v>16</v>
      </c>
      <c r="H5292" s="72" t="s">
        <v>24</v>
      </c>
      <c r="I5292" s="72" t="s">
        <v>48</v>
      </c>
      <c r="J5292" s="72" t="s">
        <v>19</v>
      </c>
      <c r="K5292" s="72" t="s">
        <v>102</v>
      </c>
      <c r="L5292" s="72" t="s">
        <v>196</v>
      </c>
      <c r="M5292" s="72"/>
    </row>
    <row r="5293" spans="2:13" x14ac:dyDescent="0.25">
      <c r="B5293" s="72" t="s">
        <v>12</v>
      </c>
      <c r="C5293" s="72" t="s">
        <v>13</v>
      </c>
      <c r="D5293" s="72" t="s">
        <v>14</v>
      </c>
      <c r="E5293" s="72" t="s">
        <v>81</v>
      </c>
      <c r="F5293" s="73">
        <v>65776</v>
      </c>
      <c r="G5293" s="72" t="s">
        <v>16</v>
      </c>
      <c r="H5293" s="72" t="s">
        <v>24</v>
      </c>
      <c r="I5293" s="72" t="s">
        <v>18</v>
      </c>
      <c r="J5293" s="72" t="s">
        <v>19</v>
      </c>
      <c r="K5293" s="72" t="s">
        <v>75</v>
      </c>
      <c r="L5293" s="72" t="s">
        <v>517</v>
      </c>
      <c r="M5293" s="72" t="s">
        <v>112</v>
      </c>
    </row>
    <row r="5294" spans="2:13" x14ac:dyDescent="0.25">
      <c r="B5294" s="72" t="s">
        <v>12</v>
      </c>
      <c r="C5294" s="72" t="s">
        <v>13</v>
      </c>
      <c r="D5294" s="72" t="s">
        <v>14</v>
      </c>
      <c r="E5294" s="72" t="s">
        <v>51</v>
      </c>
      <c r="F5294" s="73">
        <v>2350761</v>
      </c>
      <c r="G5294" s="72" t="s">
        <v>16</v>
      </c>
      <c r="H5294" s="72" t="s">
        <v>24</v>
      </c>
      <c r="I5294" s="72" t="s">
        <v>18</v>
      </c>
      <c r="J5294" s="72" t="s">
        <v>19</v>
      </c>
      <c r="K5294" s="72" t="s">
        <v>37</v>
      </c>
      <c r="L5294" s="72" t="s">
        <v>218</v>
      </c>
      <c r="M5294" s="72"/>
    </row>
    <row r="5295" spans="2:13" x14ac:dyDescent="0.25">
      <c r="B5295" s="72" t="s">
        <v>12</v>
      </c>
      <c r="C5295" s="72" t="s">
        <v>13</v>
      </c>
      <c r="D5295" s="72" t="s">
        <v>14</v>
      </c>
      <c r="E5295" s="72" t="s">
        <v>39</v>
      </c>
      <c r="F5295" s="73">
        <v>-20271</v>
      </c>
      <c r="G5295" s="72" t="s">
        <v>16</v>
      </c>
      <c r="H5295" s="72" t="s">
        <v>24</v>
      </c>
      <c r="I5295" s="72" t="s">
        <v>48</v>
      </c>
      <c r="J5295" s="72" t="s">
        <v>19</v>
      </c>
      <c r="K5295" s="72" t="s">
        <v>37</v>
      </c>
      <c r="L5295" s="72" t="s">
        <v>635</v>
      </c>
      <c r="M5295" s="72"/>
    </row>
    <row r="5296" spans="2:13" x14ac:dyDescent="0.25">
      <c r="B5296" s="72" t="s">
        <v>12</v>
      </c>
      <c r="C5296" s="72" t="s">
        <v>13</v>
      </c>
      <c r="D5296" s="72" t="s">
        <v>14</v>
      </c>
      <c r="E5296" s="72" t="s">
        <v>51</v>
      </c>
      <c r="F5296" s="73">
        <v>994</v>
      </c>
      <c r="G5296" s="72" t="s">
        <v>16</v>
      </c>
      <c r="H5296" s="72" t="s">
        <v>24</v>
      </c>
      <c r="I5296" s="72" t="s">
        <v>48</v>
      </c>
      <c r="J5296" s="72" t="s">
        <v>19</v>
      </c>
      <c r="K5296" s="72" t="s">
        <v>25</v>
      </c>
      <c r="L5296" s="72" t="s">
        <v>159</v>
      </c>
      <c r="M5296" s="72"/>
    </row>
    <row r="5297" spans="2:13" x14ac:dyDescent="0.25">
      <c r="B5297" s="72" t="s">
        <v>12</v>
      </c>
      <c r="C5297" s="72" t="s">
        <v>13</v>
      </c>
      <c r="D5297" s="72" t="s">
        <v>14</v>
      </c>
      <c r="E5297" s="72" t="s">
        <v>666</v>
      </c>
      <c r="F5297" s="73">
        <v>1906766</v>
      </c>
      <c r="G5297" s="72" t="s">
        <v>16</v>
      </c>
      <c r="H5297" s="72" t="s">
        <v>24</v>
      </c>
      <c r="I5297" s="72" t="s">
        <v>18</v>
      </c>
      <c r="J5297" s="72" t="s">
        <v>19</v>
      </c>
      <c r="K5297" s="72" t="s">
        <v>37</v>
      </c>
      <c r="L5297" s="72" t="s">
        <v>320</v>
      </c>
      <c r="M5297" s="72" t="s">
        <v>243</v>
      </c>
    </row>
    <row r="5298" spans="2:13" x14ac:dyDescent="0.25">
      <c r="B5298" s="72" t="s">
        <v>12</v>
      </c>
      <c r="C5298" s="72" t="s">
        <v>13</v>
      </c>
      <c r="D5298" s="72" t="s">
        <v>14</v>
      </c>
      <c r="E5298" s="72" t="s">
        <v>30</v>
      </c>
      <c r="F5298" s="73">
        <v>-3000</v>
      </c>
      <c r="G5298" s="72" t="s">
        <v>16</v>
      </c>
      <c r="H5298" s="72" t="s">
        <v>17</v>
      </c>
      <c r="I5298" s="72" t="s">
        <v>18</v>
      </c>
      <c r="J5298" s="72" t="s">
        <v>19</v>
      </c>
      <c r="K5298" s="72" t="s">
        <v>25</v>
      </c>
      <c r="L5298" s="72" t="s">
        <v>180</v>
      </c>
      <c r="M5298" s="72"/>
    </row>
    <row r="5299" spans="2:13" x14ac:dyDescent="0.25">
      <c r="B5299" s="72" t="s">
        <v>12</v>
      </c>
      <c r="C5299" s="72" t="s">
        <v>13</v>
      </c>
      <c r="D5299" s="72" t="s">
        <v>14</v>
      </c>
      <c r="E5299" s="72" t="s">
        <v>65</v>
      </c>
      <c r="F5299" s="73">
        <v>102401</v>
      </c>
      <c r="G5299" s="72" t="s">
        <v>16</v>
      </c>
      <c r="H5299" s="72" t="s">
        <v>24</v>
      </c>
      <c r="I5299" s="72" t="s">
        <v>18</v>
      </c>
      <c r="J5299" s="72" t="s">
        <v>19</v>
      </c>
      <c r="K5299" s="72" t="s">
        <v>25</v>
      </c>
      <c r="L5299" s="72" t="s">
        <v>69</v>
      </c>
      <c r="M5299" s="72" t="s">
        <v>133</v>
      </c>
    </row>
    <row r="5300" spans="2:13" x14ac:dyDescent="0.25">
      <c r="B5300" s="72" t="s">
        <v>12</v>
      </c>
      <c r="C5300" s="72" t="s">
        <v>13</v>
      </c>
      <c r="D5300" s="72" t="s">
        <v>14</v>
      </c>
      <c r="E5300" s="72" t="s">
        <v>81</v>
      </c>
      <c r="F5300" s="73">
        <v>652045</v>
      </c>
      <c r="G5300" s="72" t="s">
        <v>16</v>
      </c>
      <c r="H5300" s="72" t="s">
        <v>24</v>
      </c>
      <c r="I5300" s="72" t="s">
        <v>18</v>
      </c>
      <c r="J5300" s="72" t="s">
        <v>19</v>
      </c>
      <c r="K5300" s="72" t="s">
        <v>43</v>
      </c>
      <c r="L5300" s="72" t="s">
        <v>319</v>
      </c>
      <c r="M5300" s="72" t="s">
        <v>35</v>
      </c>
    </row>
    <row r="5301" spans="2:13" x14ac:dyDescent="0.25">
      <c r="B5301" s="72" t="s">
        <v>12</v>
      </c>
      <c r="C5301" s="72" t="s">
        <v>13</v>
      </c>
      <c r="D5301" s="72" t="s">
        <v>14</v>
      </c>
      <c r="E5301" s="72" t="s">
        <v>83</v>
      </c>
      <c r="F5301" s="73">
        <v>573</v>
      </c>
      <c r="G5301" s="72" t="s">
        <v>16</v>
      </c>
      <c r="H5301" s="72" t="s">
        <v>24</v>
      </c>
      <c r="I5301" s="72" t="s">
        <v>18</v>
      </c>
      <c r="J5301" s="72" t="s">
        <v>19</v>
      </c>
      <c r="K5301" s="72" t="s">
        <v>117</v>
      </c>
      <c r="L5301" s="72" t="s">
        <v>758</v>
      </c>
      <c r="M5301" s="72"/>
    </row>
    <row r="5302" spans="2:13" x14ac:dyDescent="0.25">
      <c r="B5302" s="72" t="s">
        <v>12</v>
      </c>
      <c r="C5302" s="72" t="s">
        <v>13</v>
      </c>
      <c r="D5302" s="72" t="s">
        <v>14</v>
      </c>
      <c r="E5302" s="72" t="s">
        <v>33</v>
      </c>
      <c r="F5302" s="73">
        <v>85482</v>
      </c>
      <c r="G5302" s="72" t="s">
        <v>16</v>
      </c>
      <c r="H5302" s="72" t="s">
        <v>24</v>
      </c>
      <c r="I5302" s="72" t="s">
        <v>18</v>
      </c>
      <c r="J5302" s="72" t="s">
        <v>19</v>
      </c>
      <c r="K5302" s="72" t="s">
        <v>25</v>
      </c>
      <c r="L5302" s="72" t="s">
        <v>286</v>
      </c>
      <c r="M5302" s="72" t="s">
        <v>57</v>
      </c>
    </row>
    <row r="5303" spans="2:13" x14ac:dyDescent="0.25">
      <c r="B5303" s="72" t="s">
        <v>12</v>
      </c>
      <c r="C5303" s="72" t="s">
        <v>13</v>
      </c>
      <c r="D5303" s="72" t="s">
        <v>14</v>
      </c>
      <c r="E5303" s="72" t="s">
        <v>41</v>
      </c>
      <c r="F5303" s="73">
        <v>-605</v>
      </c>
      <c r="G5303" s="72" t="s">
        <v>16</v>
      </c>
      <c r="H5303" s="72" t="s">
        <v>17</v>
      </c>
      <c r="I5303" s="72" t="s">
        <v>48</v>
      </c>
      <c r="J5303" s="72" t="s">
        <v>19</v>
      </c>
      <c r="K5303" s="72" t="s">
        <v>20</v>
      </c>
      <c r="L5303" s="72" t="s">
        <v>327</v>
      </c>
      <c r="M5303" s="72"/>
    </row>
    <row r="5304" spans="2:13" x14ac:dyDescent="0.25">
      <c r="B5304" s="72" t="s">
        <v>12</v>
      </c>
      <c r="C5304" s="72" t="s">
        <v>13</v>
      </c>
      <c r="D5304" s="72" t="s">
        <v>14</v>
      </c>
      <c r="E5304" s="72" t="s">
        <v>79</v>
      </c>
      <c r="F5304" s="73">
        <v>-3942</v>
      </c>
      <c r="G5304" s="72" t="s">
        <v>16</v>
      </c>
      <c r="H5304" s="72" t="s">
        <v>24</v>
      </c>
      <c r="I5304" s="72" t="s">
        <v>18</v>
      </c>
      <c r="J5304" s="72" t="s">
        <v>19</v>
      </c>
      <c r="K5304" s="72" t="s">
        <v>96</v>
      </c>
      <c r="L5304" s="72" t="s">
        <v>597</v>
      </c>
      <c r="M5304" s="72"/>
    </row>
    <row r="5305" spans="2:13" x14ac:dyDescent="0.25">
      <c r="B5305" s="72" t="s">
        <v>12</v>
      </c>
      <c r="C5305" s="72" t="s">
        <v>13</v>
      </c>
      <c r="D5305" s="72" t="s">
        <v>14</v>
      </c>
      <c r="E5305" s="72" t="s">
        <v>68</v>
      </c>
      <c r="F5305" s="73">
        <v>-4696</v>
      </c>
      <c r="G5305" s="72" t="s">
        <v>16</v>
      </c>
      <c r="H5305" s="72" t="s">
        <v>17</v>
      </c>
      <c r="I5305" s="72" t="s">
        <v>18</v>
      </c>
      <c r="J5305" s="72" t="s">
        <v>19</v>
      </c>
      <c r="K5305" s="72" t="s">
        <v>25</v>
      </c>
      <c r="L5305" s="72" t="s">
        <v>428</v>
      </c>
      <c r="M5305" s="72"/>
    </row>
    <row r="5306" spans="2:13" x14ac:dyDescent="0.25">
      <c r="B5306" s="72" t="s">
        <v>12</v>
      </c>
      <c r="C5306" s="72" t="s">
        <v>13</v>
      </c>
      <c r="D5306" s="72" t="s">
        <v>14</v>
      </c>
      <c r="E5306" s="72" t="s">
        <v>79</v>
      </c>
      <c r="F5306" s="73">
        <v>-1064</v>
      </c>
      <c r="G5306" s="72" t="s">
        <v>16</v>
      </c>
      <c r="H5306" s="72" t="s">
        <v>24</v>
      </c>
      <c r="I5306" s="72" t="s">
        <v>18</v>
      </c>
      <c r="J5306" s="72" t="s">
        <v>19</v>
      </c>
      <c r="K5306" s="72" t="s">
        <v>99</v>
      </c>
      <c r="L5306" s="72" t="s">
        <v>380</v>
      </c>
      <c r="M5306" s="72"/>
    </row>
    <row r="5307" spans="2:13" x14ac:dyDescent="0.25">
      <c r="B5307" s="72" t="s">
        <v>12</v>
      </c>
      <c r="C5307" s="72" t="s">
        <v>13</v>
      </c>
      <c r="D5307" s="72" t="s">
        <v>14</v>
      </c>
      <c r="E5307" s="72" t="s">
        <v>39</v>
      </c>
      <c r="F5307" s="73">
        <v>-344</v>
      </c>
      <c r="G5307" s="72" t="s">
        <v>16</v>
      </c>
      <c r="H5307" s="72" t="s">
        <v>24</v>
      </c>
      <c r="I5307" s="72" t="s">
        <v>18</v>
      </c>
      <c r="J5307" s="72" t="s">
        <v>19</v>
      </c>
      <c r="K5307" s="72" t="s">
        <v>25</v>
      </c>
      <c r="L5307" s="72" t="s">
        <v>219</v>
      </c>
      <c r="M5307" s="72"/>
    </row>
    <row r="5308" spans="2:13" x14ac:dyDescent="0.25">
      <c r="B5308" s="72" t="s">
        <v>12</v>
      </c>
      <c r="C5308" s="72" t="s">
        <v>13</v>
      </c>
      <c r="D5308" s="72" t="s">
        <v>14</v>
      </c>
      <c r="E5308" s="72" t="s">
        <v>27</v>
      </c>
      <c r="F5308" s="73">
        <v>151376</v>
      </c>
      <c r="G5308" s="72" t="s">
        <v>16</v>
      </c>
      <c r="H5308" s="72" t="s">
        <v>17</v>
      </c>
      <c r="I5308" s="72" t="s">
        <v>18</v>
      </c>
      <c r="J5308" s="72" t="s">
        <v>19</v>
      </c>
      <c r="K5308" s="72" t="s">
        <v>37</v>
      </c>
      <c r="L5308" s="72" t="s">
        <v>202</v>
      </c>
      <c r="M5308" s="72" t="s">
        <v>29</v>
      </c>
    </row>
    <row r="5309" spans="2:13" x14ac:dyDescent="0.25">
      <c r="B5309" s="72" t="s">
        <v>12</v>
      </c>
      <c r="C5309" s="72" t="s">
        <v>13</v>
      </c>
      <c r="D5309" s="72" t="s">
        <v>14</v>
      </c>
      <c r="E5309" s="72" t="s">
        <v>94</v>
      </c>
      <c r="F5309" s="73">
        <v>4114</v>
      </c>
      <c r="G5309" s="72" t="s">
        <v>16</v>
      </c>
      <c r="H5309" s="72" t="s">
        <v>24</v>
      </c>
      <c r="I5309" s="72" t="s">
        <v>18</v>
      </c>
      <c r="J5309" s="72" t="s">
        <v>19</v>
      </c>
      <c r="K5309" s="72" t="s">
        <v>99</v>
      </c>
      <c r="L5309" s="72" t="s">
        <v>368</v>
      </c>
      <c r="M5309" s="72"/>
    </row>
    <row r="5310" spans="2:13" x14ac:dyDescent="0.25">
      <c r="B5310" s="72" t="s">
        <v>12</v>
      </c>
      <c r="C5310" s="72" t="s">
        <v>13</v>
      </c>
      <c r="D5310" s="72" t="s">
        <v>14</v>
      </c>
      <c r="E5310" s="72" t="s">
        <v>39</v>
      </c>
      <c r="F5310" s="73">
        <v>-16277</v>
      </c>
      <c r="G5310" s="72" t="s">
        <v>16</v>
      </c>
      <c r="H5310" s="72" t="s">
        <v>24</v>
      </c>
      <c r="I5310" s="72" t="s">
        <v>18</v>
      </c>
      <c r="J5310" s="72" t="s">
        <v>19</v>
      </c>
      <c r="K5310" s="72" t="s">
        <v>25</v>
      </c>
      <c r="L5310" s="72" t="s">
        <v>347</v>
      </c>
      <c r="M5310" s="72"/>
    </row>
    <row r="5311" spans="2:13" x14ac:dyDescent="0.25">
      <c r="B5311" s="72" t="s">
        <v>12</v>
      </c>
      <c r="C5311" s="72" t="s">
        <v>13</v>
      </c>
      <c r="D5311" s="72" t="s">
        <v>14</v>
      </c>
      <c r="E5311" s="72" t="s">
        <v>30</v>
      </c>
      <c r="F5311" s="73">
        <v>-1986</v>
      </c>
      <c r="G5311" s="72" t="s">
        <v>16</v>
      </c>
      <c r="H5311" s="72" t="s">
        <v>17</v>
      </c>
      <c r="I5311" s="72" t="s">
        <v>18</v>
      </c>
      <c r="J5311" s="72" t="s">
        <v>19</v>
      </c>
      <c r="K5311" s="72" t="s">
        <v>20</v>
      </c>
      <c r="L5311" s="72" t="s">
        <v>550</v>
      </c>
      <c r="M5311" s="72"/>
    </row>
    <row r="5312" spans="2:13" x14ac:dyDescent="0.25">
      <c r="B5312" s="72" t="s">
        <v>12</v>
      </c>
      <c r="C5312" s="72" t="s">
        <v>13</v>
      </c>
      <c r="D5312" s="72" t="s">
        <v>14</v>
      </c>
      <c r="E5312" s="72" t="s">
        <v>83</v>
      </c>
      <c r="F5312" s="73">
        <v>1080</v>
      </c>
      <c r="G5312" s="72" t="s">
        <v>16</v>
      </c>
      <c r="H5312" s="72" t="s">
        <v>24</v>
      </c>
      <c r="I5312" s="72" t="s">
        <v>18</v>
      </c>
      <c r="J5312" s="72" t="s">
        <v>19</v>
      </c>
      <c r="K5312" s="72" t="s">
        <v>117</v>
      </c>
      <c r="L5312" s="72" t="s">
        <v>460</v>
      </c>
      <c r="M5312" s="72"/>
    </row>
    <row r="5313" spans="2:13" x14ac:dyDescent="0.25">
      <c r="B5313" s="72" t="s">
        <v>12</v>
      </c>
      <c r="C5313" s="72" t="s">
        <v>13</v>
      </c>
      <c r="D5313" s="72" t="s">
        <v>14</v>
      </c>
      <c r="E5313" s="72" t="s">
        <v>144</v>
      </c>
      <c r="F5313" s="73">
        <v>57413</v>
      </c>
      <c r="G5313" s="72" t="s">
        <v>16</v>
      </c>
      <c r="H5313" s="72" t="s">
        <v>17</v>
      </c>
      <c r="I5313" s="72" t="s">
        <v>18</v>
      </c>
      <c r="J5313" s="72" t="s">
        <v>19</v>
      </c>
      <c r="K5313" s="72" t="s">
        <v>49</v>
      </c>
      <c r="L5313" s="72" t="s">
        <v>255</v>
      </c>
      <c r="M5313" s="72" t="s">
        <v>62</v>
      </c>
    </row>
    <row r="5314" spans="2:13" x14ac:dyDescent="0.25">
      <c r="B5314" s="72" t="s">
        <v>12</v>
      </c>
      <c r="C5314" s="72" t="s">
        <v>13</v>
      </c>
      <c r="D5314" s="72" t="s">
        <v>14</v>
      </c>
      <c r="E5314" s="72" t="s">
        <v>587</v>
      </c>
      <c r="F5314" s="73">
        <v>1052029</v>
      </c>
      <c r="G5314" s="72" t="s">
        <v>16</v>
      </c>
      <c r="H5314" s="72" t="s">
        <v>24</v>
      </c>
      <c r="I5314" s="72" t="s">
        <v>18</v>
      </c>
      <c r="J5314" s="72" t="s">
        <v>19</v>
      </c>
      <c r="K5314" s="72" t="s">
        <v>157</v>
      </c>
      <c r="L5314" s="72" t="s">
        <v>640</v>
      </c>
      <c r="M5314" s="72" t="s">
        <v>259</v>
      </c>
    </row>
    <row r="5315" spans="2:13" x14ac:dyDescent="0.25">
      <c r="B5315" s="72" t="s">
        <v>12</v>
      </c>
      <c r="C5315" s="72" t="s">
        <v>13</v>
      </c>
      <c r="D5315" s="72" t="s">
        <v>14</v>
      </c>
      <c r="E5315" s="72" t="s">
        <v>258</v>
      </c>
      <c r="F5315" s="73">
        <v>145624</v>
      </c>
      <c r="G5315" s="72" t="s">
        <v>16</v>
      </c>
      <c r="H5315" s="72" t="s">
        <v>17</v>
      </c>
      <c r="I5315" s="72" t="s">
        <v>18</v>
      </c>
      <c r="J5315" s="72" t="s">
        <v>19</v>
      </c>
      <c r="K5315" s="72" t="s">
        <v>25</v>
      </c>
      <c r="L5315" s="72" t="s">
        <v>459</v>
      </c>
      <c r="M5315" s="72" t="s">
        <v>72</v>
      </c>
    </row>
    <row r="5316" spans="2:13" x14ac:dyDescent="0.25">
      <c r="B5316" s="72" t="s">
        <v>12</v>
      </c>
      <c r="C5316" s="72" t="s">
        <v>13</v>
      </c>
      <c r="D5316" s="72" t="s">
        <v>14</v>
      </c>
      <c r="E5316" s="72" t="s">
        <v>27</v>
      </c>
      <c r="F5316" s="73">
        <v>283337</v>
      </c>
      <c r="G5316" s="72" t="s">
        <v>16</v>
      </c>
      <c r="H5316" s="72" t="s">
        <v>24</v>
      </c>
      <c r="I5316" s="72" t="s">
        <v>18</v>
      </c>
      <c r="J5316" s="72" t="s">
        <v>19</v>
      </c>
      <c r="K5316" s="72" t="s">
        <v>99</v>
      </c>
      <c r="L5316" s="72" t="s">
        <v>366</v>
      </c>
      <c r="M5316" s="72" t="s">
        <v>57</v>
      </c>
    </row>
    <row r="5317" spans="2:13" x14ac:dyDescent="0.25">
      <c r="B5317" s="72" t="s">
        <v>12</v>
      </c>
      <c r="C5317" s="72" t="s">
        <v>13</v>
      </c>
      <c r="D5317" s="72" t="s">
        <v>14</v>
      </c>
      <c r="E5317" s="72" t="s">
        <v>83</v>
      </c>
      <c r="F5317" s="73">
        <v>250366</v>
      </c>
      <c r="G5317" s="72" t="s">
        <v>16</v>
      </c>
      <c r="H5317" s="72" t="s">
        <v>24</v>
      </c>
      <c r="I5317" s="72" t="s">
        <v>18</v>
      </c>
      <c r="J5317" s="72" t="s">
        <v>19</v>
      </c>
      <c r="K5317" s="72" t="s">
        <v>25</v>
      </c>
      <c r="L5317" s="72" t="s">
        <v>304</v>
      </c>
      <c r="M5317" s="72"/>
    </row>
    <row r="5318" spans="2:13" x14ac:dyDescent="0.25">
      <c r="B5318" s="72" t="s">
        <v>12</v>
      </c>
      <c r="C5318" s="72" t="s">
        <v>13</v>
      </c>
      <c r="D5318" s="72" t="s">
        <v>14</v>
      </c>
      <c r="E5318" s="72" t="s">
        <v>134</v>
      </c>
      <c r="F5318" s="73">
        <v>191533</v>
      </c>
      <c r="G5318" s="72" t="s">
        <v>16</v>
      </c>
      <c r="H5318" s="72" t="s">
        <v>24</v>
      </c>
      <c r="I5318" s="72" t="s">
        <v>48</v>
      </c>
      <c r="J5318" s="72" t="s">
        <v>19</v>
      </c>
      <c r="K5318" s="72" t="s">
        <v>157</v>
      </c>
      <c r="L5318" s="72" t="s">
        <v>414</v>
      </c>
      <c r="M5318" s="72"/>
    </row>
    <row r="5319" spans="2:13" x14ac:dyDescent="0.25">
      <c r="B5319" s="72" t="s">
        <v>12</v>
      </c>
      <c r="C5319" s="72" t="s">
        <v>13</v>
      </c>
      <c r="D5319" s="72" t="s">
        <v>14</v>
      </c>
      <c r="E5319" s="72" t="s">
        <v>30</v>
      </c>
      <c r="F5319" s="73">
        <v>-1092</v>
      </c>
      <c r="G5319" s="72" t="s">
        <v>16</v>
      </c>
      <c r="H5319" s="72" t="s">
        <v>24</v>
      </c>
      <c r="I5319" s="72" t="s">
        <v>18</v>
      </c>
      <c r="J5319" s="72" t="s">
        <v>19</v>
      </c>
      <c r="K5319" s="72" t="s">
        <v>99</v>
      </c>
      <c r="L5319" s="72" t="s">
        <v>380</v>
      </c>
      <c r="M5319" s="72"/>
    </row>
    <row r="5320" spans="2:13" x14ac:dyDescent="0.25">
      <c r="B5320" s="72" t="s">
        <v>12</v>
      </c>
      <c r="C5320" s="72" t="s">
        <v>13</v>
      </c>
      <c r="D5320" s="72" t="s">
        <v>14</v>
      </c>
      <c r="E5320" s="72" t="s">
        <v>258</v>
      </c>
      <c r="F5320" s="73">
        <v>97011</v>
      </c>
      <c r="G5320" s="72" t="s">
        <v>16</v>
      </c>
      <c r="H5320" s="72" t="s">
        <v>24</v>
      </c>
      <c r="I5320" s="72" t="s">
        <v>18</v>
      </c>
      <c r="J5320" s="72" t="s">
        <v>19</v>
      </c>
      <c r="K5320" s="72" t="s">
        <v>96</v>
      </c>
      <c r="L5320" s="72" t="s">
        <v>415</v>
      </c>
      <c r="M5320" s="72" t="s">
        <v>72</v>
      </c>
    </row>
    <row r="5321" spans="2:13" x14ac:dyDescent="0.25">
      <c r="B5321" s="72" t="s">
        <v>12</v>
      </c>
      <c r="C5321" s="72" t="s">
        <v>13</v>
      </c>
      <c r="D5321" s="72" t="s">
        <v>14</v>
      </c>
      <c r="E5321" s="72" t="s">
        <v>45</v>
      </c>
      <c r="F5321" s="73">
        <v>41250</v>
      </c>
      <c r="G5321" s="72" t="s">
        <v>16</v>
      </c>
      <c r="H5321" s="72" t="s">
        <v>17</v>
      </c>
      <c r="I5321" s="72" t="s">
        <v>18</v>
      </c>
      <c r="J5321" s="72" t="s">
        <v>19</v>
      </c>
      <c r="K5321" s="72" t="s">
        <v>25</v>
      </c>
      <c r="L5321" s="72" t="s">
        <v>423</v>
      </c>
      <c r="M5321" s="72" t="s">
        <v>35</v>
      </c>
    </row>
    <row r="5322" spans="2:13" x14ac:dyDescent="0.25">
      <c r="B5322" s="72" t="s">
        <v>12</v>
      </c>
      <c r="C5322" s="72" t="s">
        <v>13</v>
      </c>
      <c r="D5322" s="72" t="s">
        <v>14</v>
      </c>
      <c r="E5322" s="72" t="s">
        <v>39</v>
      </c>
      <c r="F5322" s="73">
        <v>-936</v>
      </c>
      <c r="G5322" s="72" t="s">
        <v>16</v>
      </c>
      <c r="H5322" s="72" t="s">
        <v>24</v>
      </c>
      <c r="I5322" s="72" t="s">
        <v>18</v>
      </c>
      <c r="J5322" s="72" t="s">
        <v>19</v>
      </c>
      <c r="K5322" s="72" t="s">
        <v>31</v>
      </c>
      <c r="L5322" s="72" t="s">
        <v>522</v>
      </c>
      <c r="M5322" s="72"/>
    </row>
    <row r="5323" spans="2:13" x14ac:dyDescent="0.25">
      <c r="B5323" s="72" t="s">
        <v>12</v>
      </c>
      <c r="C5323" s="72" t="s">
        <v>13</v>
      </c>
      <c r="D5323" s="72" t="s">
        <v>14</v>
      </c>
      <c r="E5323" s="72" t="s">
        <v>33</v>
      </c>
      <c r="F5323" s="73">
        <v>59260</v>
      </c>
      <c r="G5323" s="72" t="s">
        <v>16</v>
      </c>
      <c r="H5323" s="72" t="s">
        <v>24</v>
      </c>
      <c r="I5323" s="72" t="s">
        <v>18</v>
      </c>
      <c r="J5323" s="72" t="s">
        <v>19</v>
      </c>
      <c r="K5323" s="72" t="s">
        <v>99</v>
      </c>
      <c r="L5323" s="72" t="s">
        <v>150</v>
      </c>
      <c r="M5323" s="72" t="s">
        <v>35</v>
      </c>
    </row>
    <row r="5324" spans="2:13" x14ac:dyDescent="0.25">
      <c r="B5324" s="72" t="s">
        <v>12</v>
      </c>
      <c r="C5324" s="72" t="s">
        <v>13</v>
      </c>
      <c r="D5324" s="72" t="s">
        <v>14</v>
      </c>
      <c r="E5324" s="72" t="s">
        <v>39</v>
      </c>
      <c r="F5324" s="73">
        <v>-34314</v>
      </c>
      <c r="G5324" s="72" t="s">
        <v>16</v>
      </c>
      <c r="H5324" s="72" t="s">
        <v>17</v>
      </c>
      <c r="I5324" s="72" t="s">
        <v>18</v>
      </c>
      <c r="J5324" s="72" t="s">
        <v>19</v>
      </c>
      <c r="K5324" s="72" t="s">
        <v>25</v>
      </c>
      <c r="L5324" s="72" t="s">
        <v>441</v>
      </c>
      <c r="M5324" s="72"/>
    </row>
    <row r="5325" spans="2:13" x14ac:dyDescent="0.25">
      <c r="B5325" s="72" t="s">
        <v>12</v>
      </c>
      <c r="C5325" s="72" t="s">
        <v>13</v>
      </c>
      <c r="D5325" s="72" t="s">
        <v>14</v>
      </c>
      <c r="E5325" s="72" t="s">
        <v>453</v>
      </c>
      <c r="F5325" s="73">
        <v>13814</v>
      </c>
      <c r="G5325" s="72" t="s">
        <v>16</v>
      </c>
      <c r="H5325" s="72" t="s">
        <v>24</v>
      </c>
      <c r="I5325" s="72" t="s">
        <v>18</v>
      </c>
      <c r="J5325" s="72" t="s">
        <v>19</v>
      </c>
      <c r="K5325" s="72" t="s">
        <v>99</v>
      </c>
      <c r="L5325" s="72" t="s">
        <v>242</v>
      </c>
      <c r="M5325" s="72"/>
    </row>
    <row r="5326" spans="2:13" x14ac:dyDescent="0.25">
      <c r="B5326" s="72" t="s">
        <v>12</v>
      </c>
      <c r="C5326" s="72" t="s">
        <v>13</v>
      </c>
      <c r="D5326" s="72" t="s">
        <v>14</v>
      </c>
      <c r="E5326" s="72" t="s">
        <v>45</v>
      </c>
      <c r="F5326" s="73">
        <v>755209</v>
      </c>
      <c r="G5326" s="72" t="s">
        <v>16</v>
      </c>
      <c r="H5326" s="72" t="s">
        <v>24</v>
      </c>
      <c r="I5326" s="72" t="s">
        <v>18</v>
      </c>
      <c r="J5326" s="72" t="s">
        <v>19</v>
      </c>
      <c r="K5326" s="72" t="s">
        <v>37</v>
      </c>
      <c r="L5326" s="72" t="s">
        <v>86</v>
      </c>
      <c r="M5326" s="72" t="s">
        <v>47</v>
      </c>
    </row>
    <row r="5327" spans="2:13" x14ac:dyDescent="0.25">
      <c r="B5327" s="72" t="s">
        <v>12</v>
      </c>
      <c r="C5327" s="72" t="s">
        <v>13</v>
      </c>
      <c r="D5327" s="72" t="s">
        <v>14</v>
      </c>
      <c r="E5327" s="72" t="s">
        <v>68</v>
      </c>
      <c r="F5327" s="73">
        <v>-18833</v>
      </c>
      <c r="G5327" s="72" t="s">
        <v>16</v>
      </c>
      <c r="H5327" s="72" t="s">
        <v>17</v>
      </c>
      <c r="I5327" s="72" t="s">
        <v>18</v>
      </c>
      <c r="J5327" s="72" t="s">
        <v>19</v>
      </c>
      <c r="K5327" s="72" t="s">
        <v>25</v>
      </c>
      <c r="L5327" s="72" t="s">
        <v>281</v>
      </c>
      <c r="M5327" s="72"/>
    </row>
    <row r="5328" spans="2:13" x14ac:dyDescent="0.25">
      <c r="B5328" s="72" t="s">
        <v>12</v>
      </c>
      <c r="C5328" s="72" t="s">
        <v>13</v>
      </c>
      <c r="D5328" s="72" t="s">
        <v>14</v>
      </c>
      <c r="E5328" s="72" t="s">
        <v>79</v>
      </c>
      <c r="F5328" s="73">
        <v>-43430</v>
      </c>
      <c r="G5328" s="72" t="s">
        <v>16</v>
      </c>
      <c r="H5328" s="72" t="s">
        <v>24</v>
      </c>
      <c r="I5328" s="72" t="s">
        <v>18</v>
      </c>
      <c r="J5328" s="72" t="s">
        <v>19</v>
      </c>
      <c r="K5328" s="72" t="s">
        <v>37</v>
      </c>
      <c r="L5328" s="72" t="s">
        <v>482</v>
      </c>
      <c r="M5328" s="72"/>
    </row>
    <row r="5329" spans="2:13" x14ac:dyDescent="0.25">
      <c r="B5329" s="72" t="s">
        <v>12</v>
      </c>
      <c r="C5329" s="72" t="s">
        <v>13</v>
      </c>
      <c r="D5329" s="72" t="s">
        <v>14</v>
      </c>
      <c r="E5329" s="72" t="s">
        <v>60</v>
      </c>
      <c r="F5329" s="73">
        <v>95497</v>
      </c>
      <c r="G5329" s="72" t="s">
        <v>16</v>
      </c>
      <c r="H5329" s="72" t="s">
        <v>24</v>
      </c>
      <c r="I5329" s="72" t="s">
        <v>18</v>
      </c>
      <c r="J5329" s="72" t="s">
        <v>19</v>
      </c>
      <c r="K5329" s="72" t="s">
        <v>102</v>
      </c>
      <c r="L5329" s="72" t="s">
        <v>103</v>
      </c>
      <c r="M5329" s="72" t="s">
        <v>133</v>
      </c>
    </row>
    <row r="5330" spans="2:13" x14ac:dyDescent="0.25">
      <c r="B5330" s="72" t="s">
        <v>12</v>
      </c>
      <c r="C5330" s="72" t="s">
        <v>13</v>
      </c>
      <c r="D5330" s="72" t="s">
        <v>14</v>
      </c>
      <c r="E5330" s="72" t="s">
        <v>33</v>
      </c>
      <c r="F5330" s="73">
        <v>44857</v>
      </c>
      <c r="G5330" s="72" t="s">
        <v>16</v>
      </c>
      <c r="H5330" s="72" t="s">
        <v>24</v>
      </c>
      <c r="I5330" s="72" t="s">
        <v>18</v>
      </c>
      <c r="J5330" s="72" t="s">
        <v>19</v>
      </c>
      <c r="K5330" s="72" t="s">
        <v>49</v>
      </c>
      <c r="L5330" s="72" t="s">
        <v>203</v>
      </c>
      <c r="M5330" s="72" t="s">
        <v>112</v>
      </c>
    </row>
    <row r="5331" spans="2:13" x14ac:dyDescent="0.25">
      <c r="B5331" s="72" t="s">
        <v>12</v>
      </c>
      <c r="C5331" s="72" t="s">
        <v>13</v>
      </c>
      <c r="D5331" s="72" t="s">
        <v>14</v>
      </c>
      <c r="E5331" s="72" t="s">
        <v>132</v>
      </c>
      <c r="F5331" s="73">
        <v>156175</v>
      </c>
      <c r="G5331" s="72" t="s">
        <v>269</v>
      </c>
      <c r="H5331" s="72" t="s">
        <v>24</v>
      </c>
      <c r="I5331" s="72" t="s">
        <v>18</v>
      </c>
      <c r="J5331" s="72" t="s">
        <v>438</v>
      </c>
      <c r="K5331" s="72" t="s">
        <v>96</v>
      </c>
      <c r="L5331" s="72" t="s">
        <v>162</v>
      </c>
      <c r="M5331" s="72" t="s">
        <v>22</v>
      </c>
    </row>
    <row r="5332" spans="2:13" x14ac:dyDescent="0.25">
      <c r="B5332" s="72" t="s">
        <v>12</v>
      </c>
      <c r="C5332" s="72" t="s">
        <v>13</v>
      </c>
      <c r="D5332" s="72" t="s">
        <v>14</v>
      </c>
      <c r="E5332" s="72" t="s">
        <v>94</v>
      </c>
      <c r="F5332" s="73">
        <v>2083</v>
      </c>
      <c r="G5332" s="72" t="s">
        <v>16</v>
      </c>
      <c r="H5332" s="72" t="s">
        <v>17</v>
      </c>
      <c r="I5332" s="72" t="s">
        <v>18</v>
      </c>
      <c r="J5332" s="72" t="s">
        <v>19</v>
      </c>
      <c r="K5332" s="72" t="s">
        <v>25</v>
      </c>
      <c r="L5332" s="72" t="s">
        <v>245</v>
      </c>
      <c r="M5332" s="72"/>
    </row>
    <row r="5333" spans="2:13" x14ac:dyDescent="0.25">
      <c r="B5333" s="72" t="s">
        <v>12</v>
      </c>
      <c r="C5333" s="72" t="s">
        <v>13</v>
      </c>
      <c r="D5333" s="72" t="s">
        <v>14</v>
      </c>
      <c r="E5333" s="72" t="s">
        <v>55</v>
      </c>
      <c r="F5333" s="73">
        <v>1282320</v>
      </c>
      <c r="G5333" s="72" t="s">
        <v>16</v>
      </c>
      <c r="H5333" s="72" t="s">
        <v>17</v>
      </c>
      <c r="I5333" s="72" t="s">
        <v>18</v>
      </c>
      <c r="J5333" s="72" t="s">
        <v>19</v>
      </c>
      <c r="K5333" s="72" t="s">
        <v>25</v>
      </c>
      <c r="L5333" s="72" t="s">
        <v>392</v>
      </c>
      <c r="M5333" s="72" t="s">
        <v>112</v>
      </c>
    </row>
    <row r="5334" spans="2:13" x14ac:dyDescent="0.25">
      <c r="B5334" s="72" t="s">
        <v>12</v>
      </c>
      <c r="C5334" s="72" t="s">
        <v>13</v>
      </c>
      <c r="D5334" s="72" t="s">
        <v>14</v>
      </c>
      <c r="E5334" s="72" t="s">
        <v>94</v>
      </c>
      <c r="F5334" s="73">
        <v>3271</v>
      </c>
      <c r="G5334" s="72" t="s">
        <v>16</v>
      </c>
      <c r="H5334" s="72" t="s">
        <v>24</v>
      </c>
      <c r="I5334" s="72" t="s">
        <v>18</v>
      </c>
      <c r="J5334" s="72" t="s">
        <v>19</v>
      </c>
      <c r="K5334" s="72" t="s">
        <v>49</v>
      </c>
      <c r="L5334" s="72" t="s">
        <v>50</v>
      </c>
      <c r="M5334" s="72"/>
    </row>
    <row r="5335" spans="2:13" x14ac:dyDescent="0.25">
      <c r="B5335" s="72" t="s">
        <v>12</v>
      </c>
      <c r="C5335" s="72" t="s">
        <v>13</v>
      </c>
      <c r="D5335" s="72" t="s">
        <v>14</v>
      </c>
      <c r="E5335" s="72" t="s">
        <v>123</v>
      </c>
      <c r="F5335" s="73">
        <v>-232</v>
      </c>
      <c r="G5335" s="72" t="s">
        <v>16</v>
      </c>
      <c r="H5335" s="72" t="s">
        <v>24</v>
      </c>
      <c r="I5335" s="72" t="s">
        <v>18</v>
      </c>
      <c r="J5335" s="72" t="s">
        <v>19</v>
      </c>
      <c r="K5335" s="72" t="s">
        <v>20</v>
      </c>
      <c r="L5335" s="72" t="s">
        <v>181</v>
      </c>
      <c r="M5335" s="72"/>
    </row>
    <row r="5336" spans="2:13" x14ac:dyDescent="0.25">
      <c r="B5336" s="72" t="s">
        <v>12</v>
      </c>
      <c r="C5336" s="72" t="s">
        <v>13</v>
      </c>
      <c r="D5336" s="72" t="s">
        <v>14</v>
      </c>
      <c r="E5336" s="72" t="s">
        <v>94</v>
      </c>
      <c r="F5336" s="73">
        <v>3191</v>
      </c>
      <c r="G5336" s="72" t="s">
        <v>16</v>
      </c>
      <c r="H5336" s="72" t="s">
        <v>24</v>
      </c>
      <c r="I5336" s="72" t="s">
        <v>18</v>
      </c>
      <c r="J5336" s="72" t="s">
        <v>19</v>
      </c>
      <c r="K5336" s="72" t="s">
        <v>117</v>
      </c>
      <c r="L5336" s="72" t="s">
        <v>468</v>
      </c>
      <c r="M5336" s="72"/>
    </row>
    <row r="5337" spans="2:13" x14ac:dyDescent="0.25">
      <c r="B5337" s="72" t="s">
        <v>12</v>
      </c>
      <c r="C5337" s="72" t="s">
        <v>13</v>
      </c>
      <c r="D5337" s="72" t="s">
        <v>14</v>
      </c>
      <c r="E5337" s="72" t="s">
        <v>30</v>
      </c>
      <c r="F5337" s="73">
        <v>-1340</v>
      </c>
      <c r="G5337" s="72" t="s">
        <v>16</v>
      </c>
      <c r="H5337" s="72" t="s">
        <v>24</v>
      </c>
      <c r="I5337" s="72" t="s">
        <v>18</v>
      </c>
      <c r="J5337" s="72" t="s">
        <v>19</v>
      </c>
      <c r="K5337" s="72" t="s">
        <v>25</v>
      </c>
      <c r="L5337" s="72" t="s">
        <v>127</v>
      </c>
      <c r="M5337" s="72"/>
    </row>
    <row r="5338" spans="2:13" x14ac:dyDescent="0.25">
      <c r="B5338" s="72" t="s">
        <v>12</v>
      </c>
      <c r="C5338" s="72" t="s">
        <v>13</v>
      </c>
      <c r="D5338" s="72" t="s">
        <v>14</v>
      </c>
      <c r="E5338" s="72" t="s">
        <v>144</v>
      </c>
      <c r="F5338" s="73">
        <v>460852</v>
      </c>
      <c r="G5338" s="72" t="s">
        <v>16</v>
      </c>
      <c r="H5338" s="72" t="s">
        <v>24</v>
      </c>
      <c r="I5338" s="72" t="s">
        <v>18</v>
      </c>
      <c r="J5338" s="72" t="s">
        <v>19</v>
      </c>
      <c r="K5338" s="72" t="s">
        <v>49</v>
      </c>
      <c r="L5338" s="72" t="s">
        <v>167</v>
      </c>
      <c r="M5338" s="72" t="s">
        <v>184</v>
      </c>
    </row>
    <row r="5339" spans="2:13" x14ac:dyDescent="0.25">
      <c r="B5339" s="72" t="s">
        <v>12</v>
      </c>
      <c r="C5339" s="72" t="s">
        <v>13</v>
      </c>
      <c r="D5339" s="72" t="s">
        <v>14</v>
      </c>
      <c r="E5339" s="72" t="s">
        <v>51</v>
      </c>
      <c r="F5339" s="73">
        <v>1752</v>
      </c>
      <c r="G5339" s="72" t="s">
        <v>16</v>
      </c>
      <c r="H5339" s="72" t="s">
        <v>24</v>
      </c>
      <c r="I5339" s="72" t="s">
        <v>18</v>
      </c>
      <c r="J5339" s="72" t="s">
        <v>19</v>
      </c>
      <c r="K5339" s="72" t="s">
        <v>25</v>
      </c>
      <c r="L5339" s="72" t="s">
        <v>323</v>
      </c>
      <c r="M5339" s="72"/>
    </row>
    <row r="5340" spans="2:13" x14ac:dyDescent="0.25">
      <c r="B5340" s="72" t="s">
        <v>12</v>
      </c>
      <c r="C5340" s="72" t="s">
        <v>13</v>
      </c>
      <c r="D5340" s="72" t="s">
        <v>14</v>
      </c>
      <c r="E5340" s="72" t="s">
        <v>81</v>
      </c>
      <c r="F5340" s="73">
        <v>551225</v>
      </c>
      <c r="G5340" s="72" t="s">
        <v>16</v>
      </c>
      <c r="H5340" s="72" t="s">
        <v>17</v>
      </c>
      <c r="I5340" s="72" t="s">
        <v>18</v>
      </c>
      <c r="J5340" s="72" t="s">
        <v>19</v>
      </c>
      <c r="K5340" s="72" t="s">
        <v>25</v>
      </c>
      <c r="L5340" s="72" t="s">
        <v>365</v>
      </c>
      <c r="M5340" s="72" t="s">
        <v>29</v>
      </c>
    </row>
    <row r="5341" spans="2:13" x14ac:dyDescent="0.25">
      <c r="B5341" s="72" t="s">
        <v>12</v>
      </c>
      <c r="C5341" s="72" t="s">
        <v>13</v>
      </c>
      <c r="D5341" s="72" t="s">
        <v>14</v>
      </c>
      <c r="E5341" s="72" t="s">
        <v>55</v>
      </c>
      <c r="F5341" s="73">
        <v>785201</v>
      </c>
      <c r="G5341" s="72" t="s">
        <v>16</v>
      </c>
      <c r="H5341" s="72" t="s">
        <v>17</v>
      </c>
      <c r="I5341" s="72" t="s">
        <v>18</v>
      </c>
      <c r="J5341" s="72" t="s">
        <v>19</v>
      </c>
      <c r="K5341" s="72" t="s">
        <v>25</v>
      </c>
      <c r="L5341" s="72" t="s">
        <v>516</v>
      </c>
      <c r="M5341" s="72" t="s">
        <v>57</v>
      </c>
    </row>
    <row r="5342" spans="2:13" x14ac:dyDescent="0.25">
      <c r="B5342" s="72" t="s">
        <v>12</v>
      </c>
      <c r="C5342" s="72" t="s">
        <v>13</v>
      </c>
      <c r="D5342" s="72" t="s">
        <v>14</v>
      </c>
      <c r="E5342" s="72" t="s">
        <v>94</v>
      </c>
      <c r="F5342" s="73">
        <v>2836</v>
      </c>
      <c r="G5342" s="72" t="s">
        <v>16</v>
      </c>
      <c r="H5342" s="72" t="s">
        <v>24</v>
      </c>
      <c r="I5342" s="72" t="s">
        <v>18</v>
      </c>
      <c r="J5342" s="72" t="s">
        <v>19</v>
      </c>
      <c r="K5342" s="72" t="s">
        <v>37</v>
      </c>
      <c r="L5342" s="72" t="s">
        <v>292</v>
      </c>
      <c r="M5342" s="72"/>
    </row>
    <row r="5343" spans="2:13" x14ac:dyDescent="0.25">
      <c r="B5343" s="72" t="s">
        <v>12</v>
      </c>
      <c r="C5343" s="72" t="s">
        <v>13</v>
      </c>
      <c r="D5343" s="72" t="s">
        <v>14</v>
      </c>
      <c r="E5343" s="72" t="s">
        <v>83</v>
      </c>
      <c r="F5343" s="73">
        <v>26331</v>
      </c>
      <c r="G5343" s="72" t="s">
        <v>16</v>
      </c>
      <c r="H5343" s="72" t="s">
        <v>24</v>
      </c>
      <c r="I5343" s="72" t="s">
        <v>18</v>
      </c>
      <c r="J5343" s="72" t="s">
        <v>19</v>
      </c>
      <c r="K5343" s="72" t="s">
        <v>25</v>
      </c>
      <c r="L5343" s="72" t="s">
        <v>360</v>
      </c>
      <c r="M5343" s="72"/>
    </row>
    <row r="5344" spans="2:13" x14ac:dyDescent="0.25">
      <c r="B5344" s="72" t="s">
        <v>12</v>
      </c>
      <c r="C5344" s="72" t="s">
        <v>13</v>
      </c>
      <c r="D5344" s="72" t="s">
        <v>14</v>
      </c>
      <c r="E5344" s="72" t="s">
        <v>15</v>
      </c>
      <c r="F5344" s="73">
        <v>841099</v>
      </c>
      <c r="G5344" s="72" t="s">
        <v>16</v>
      </c>
      <c r="H5344" s="72" t="s">
        <v>24</v>
      </c>
      <c r="I5344" s="72" t="s">
        <v>18</v>
      </c>
      <c r="J5344" s="72" t="s">
        <v>19</v>
      </c>
      <c r="K5344" s="72" t="s">
        <v>31</v>
      </c>
      <c r="L5344" s="72" t="s">
        <v>664</v>
      </c>
      <c r="M5344" s="72" t="s">
        <v>62</v>
      </c>
    </row>
    <row r="5345" spans="2:13" x14ac:dyDescent="0.25">
      <c r="B5345" s="72" t="s">
        <v>12</v>
      </c>
      <c r="C5345" s="72" t="s">
        <v>13</v>
      </c>
      <c r="D5345" s="72" t="s">
        <v>14</v>
      </c>
      <c r="E5345" s="72" t="s">
        <v>41</v>
      </c>
      <c r="F5345" s="73">
        <v>-178</v>
      </c>
      <c r="G5345" s="72" t="s">
        <v>16</v>
      </c>
      <c r="H5345" s="72" t="s">
        <v>17</v>
      </c>
      <c r="I5345" s="72" t="s">
        <v>18</v>
      </c>
      <c r="J5345" s="72" t="s">
        <v>19</v>
      </c>
      <c r="K5345" s="72" t="s">
        <v>37</v>
      </c>
      <c r="L5345" s="72" t="s">
        <v>280</v>
      </c>
      <c r="M5345" s="72"/>
    </row>
    <row r="5346" spans="2:13" x14ac:dyDescent="0.25">
      <c r="B5346" s="72" t="s">
        <v>12</v>
      </c>
      <c r="C5346" s="72" t="s">
        <v>13</v>
      </c>
      <c r="D5346" s="72" t="s">
        <v>14</v>
      </c>
      <c r="E5346" s="72" t="s">
        <v>39</v>
      </c>
      <c r="F5346" s="73">
        <v>-18089</v>
      </c>
      <c r="G5346" s="72" t="s">
        <v>16</v>
      </c>
      <c r="H5346" s="72" t="s">
        <v>24</v>
      </c>
      <c r="I5346" s="72" t="s">
        <v>18</v>
      </c>
      <c r="J5346" s="72" t="s">
        <v>19</v>
      </c>
      <c r="K5346" s="72" t="s">
        <v>25</v>
      </c>
      <c r="L5346" s="72" t="s">
        <v>153</v>
      </c>
      <c r="M5346" s="72"/>
    </row>
    <row r="5347" spans="2:13" x14ac:dyDescent="0.25">
      <c r="B5347" s="72" t="s">
        <v>12</v>
      </c>
      <c r="C5347" s="72" t="s">
        <v>13</v>
      </c>
      <c r="D5347" s="72" t="s">
        <v>14</v>
      </c>
      <c r="E5347" s="72" t="s">
        <v>79</v>
      </c>
      <c r="F5347" s="73">
        <v>-242690</v>
      </c>
      <c r="G5347" s="72" t="s">
        <v>16</v>
      </c>
      <c r="H5347" s="72" t="s">
        <v>24</v>
      </c>
      <c r="I5347" s="72" t="s">
        <v>18</v>
      </c>
      <c r="J5347" s="72" t="s">
        <v>628</v>
      </c>
      <c r="K5347" s="72" t="s">
        <v>117</v>
      </c>
      <c r="L5347" s="72" t="s">
        <v>271</v>
      </c>
      <c r="M5347" s="72"/>
    </row>
    <row r="5348" spans="2:13" x14ac:dyDescent="0.25">
      <c r="B5348" s="72" t="s">
        <v>12</v>
      </c>
      <c r="C5348" s="72" t="s">
        <v>13</v>
      </c>
      <c r="D5348" s="72" t="s">
        <v>14</v>
      </c>
      <c r="E5348" s="72" t="s">
        <v>27</v>
      </c>
      <c r="F5348" s="73">
        <v>94047</v>
      </c>
      <c r="G5348" s="72" t="s">
        <v>16</v>
      </c>
      <c r="H5348" s="72" t="s">
        <v>24</v>
      </c>
      <c r="I5348" s="72" t="s">
        <v>18</v>
      </c>
      <c r="J5348" s="72" t="s">
        <v>19</v>
      </c>
      <c r="K5348" s="72" t="s">
        <v>37</v>
      </c>
      <c r="L5348" s="72" t="s">
        <v>310</v>
      </c>
      <c r="M5348" s="72" t="s">
        <v>57</v>
      </c>
    </row>
    <row r="5349" spans="2:13" x14ac:dyDescent="0.25">
      <c r="B5349" s="72" t="s">
        <v>12</v>
      </c>
      <c r="C5349" s="72" t="s">
        <v>13</v>
      </c>
      <c r="D5349" s="72" t="s">
        <v>14</v>
      </c>
      <c r="E5349" s="72" t="s">
        <v>68</v>
      </c>
      <c r="F5349" s="73">
        <v>-35589</v>
      </c>
      <c r="G5349" s="72" t="s">
        <v>16</v>
      </c>
      <c r="H5349" s="72" t="s">
        <v>17</v>
      </c>
      <c r="I5349" s="72" t="s">
        <v>18</v>
      </c>
      <c r="J5349" s="72" t="s">
        <v>19</v>
      </c>
      <c r="K5349" s="72" t="s">
        <v>25</v>
      </c>
      <c r="L5349" s="72" t="s">
        <v>513</v>
      </c>
      <c r="M5349" s="72"/>
    </row>
    <row r="5350" spans="2:13" x14ac:dyDescent="0.25">
      <c r="B5350" s="72" t="s">
        <v>12</v>
      </c>
      <c r="C5350" s="72" t="s">
        <v>13</v>
      </c>
      <c r="D5350" s="72" t="s">
        <v>14</v>
      </c>
      <c r="E5350" s="72" t="s">
        <v>146</v>
      </c>
      <c r="F5350" s="73">
        <v>-31925</v>
      </c>
      <c r="G5350" s="72" t="s">
        <v>16</v>
      </c>
      <c r="H5350" s="72" t="s">
        <v>17</v>
      </c>
      <c r="I5350" s="72" t="s">
        <v>18</v>
      </c>
      <c r="J5350" s="72" t="s">
        <v>19</v>
      </c>
      <c r="K5350" s="72" t="s">
        <v>25</v>
      </c>
      <c r="L5350" s="72" t="s">
        <v>77</v>
      </c>
      <c r="M5350" s="72"/>
    </row>
    <row r="5351" spans="2:13" x14ac:dyDescent="0.25">
      <c r="B5351" s="72" t="s">
        <v>12</v>
      </c>
      <c r="C5351" s="72" t="s">
        <v>13</v>
      </c>
      <c r="D5351" s="72" t="s">
        <v>14</v>
      </c>
      <c r="E5351" s="72" t="s">
        <v>41</v>
      </c>
      <c r="F5351" s="73">
        <v>-163</v>
      </c>
      <c r="G5351" s="72" t="s">
        <v>16</v>
      </c>
      <c r="H5351" s="72" t="s">
        <v>17</v>
      </c>
      <c r="I5351" s="72" t="s">
        <v>18</v>
      </c>
      <c r="J5351" s="72" t="s">
        <v>19</v>
      </c>
      <c r="K5351" s="72" t="s">
        <v>25</v>
      </c>
      <c r="L5351" s="72" t="s">
        <v>93</v>
      </c>
      <c r="M5351" s="72"/>
    </row>
    <row r="5352" spans="2:13" x14ac:dyDescent="0.25">
      <c r="B5352" s="72" t="s">
        <v>12</v>
      </c>
      <c r="C5352" s="72" t="s">
        <v>13</v>
      </c>
      <c r="D5352" s="72" t="s">
        <v>14</v>
      </c>
      <c r="E5352" s="72" t="s">
        <v>94</v>
      </c>
      <c r="F5352" s="73">
        <v>1714</v>
      </c>
      <c r="G5352" s="72" t="s">
        <v>16</v>
      </c>
      <c r="H5352" s="72" t="s">
        <v>24</v>
      </c>
      <c r="I5352" s="72" t="s">
        <v>18</v>
      </c>
      <c r="J5352" s="72" t="s">
        <v>19</v>
      </c>
      <c r="K5352" s="72" t="s">
        <v>63</v>
      </c>
      <c r="L5352" s="72" t="s">
        <v>562</v>
      </c>
      <c r="M5352" s="72"/>
    </row>
    <row r="5353" spans="2:13" x14ac:dyDescent="0.25">
      <c r="B5353" s="72" t="s">
        <v>12</v>
      </c>
      <c r="C5353" s="72" t="s">
        <v>13</v>
      </c>
      <c r="D5353" s="72" t="s">
        <v>14</v>
      </c>
      <c r="E5353" s="72" t="s">
        <v>55</v>
      </c>
      <c r="F5353" s="73">
        <v>5562</v>
      </c>
      <c r="G5353" s="72" t="s">
        <v>16</v>
      </c>
      <c r="H5353" s="72" t="s">
        <v>17</v>
      </c>
      <c r="I5353" s="72" t="s">
        <v>18</v>
      </c>
      <c r="J5353" s="72" t="s">
        <v>19</v>
      </c>
      <c r="K5353" s="72" t="s">
        <v>25</v>
      </c>
      <c r="L5353" s="72" t="s">
        <v>396</v>
      </c>
      <c r="M5353" s="72" t="s">
        <v>112</v>
      </c>
    </row>
    <row r="5354" spans="2:13" x14ac:dyDescent="0.25">
      <c r="B5354" s="72" t="s">
        <v>12</v>
      </c>
      <c r="C5354" s="72" t="s">
        <v>13</v>
      </c>
      <c r="D5354" s="72" t="s">
        <v>14</v>
      </c>
      <c r="E5354" s="72" t="s">
        <v>68</v>
      </c>
      <c r="F5354" s="73">
        <v>-15390</v>
      </c>
      <c r="G5354" s="72" t="s">
        <v>16</v>
      </c>
      <c r="H5354" s="72" t="s">
        <v>24</v>
      </c>
      <c r="I5354" s="72" t="s">
        <v>18</v>
      </c>
      <c r="J5354" s="72" t="s">
        <v>19</v>
      </c>
      <c r="K5354" s="72" t="s">
        <v>37</v>
      </c>
      <c r="L5354" s="72" t="s">
        <v>287</v>
      </c>
      <c r="M5354" s="72"/>
    </row>
    <row r="5355" spans="2:13" x14ac:dyDescent="0.25">
      <c r="B5355" s="72" t="s">
        <v>12</v>
      </c>
      <c r="C5355" s="72" t="s">
        <v>13</v>
      </c>
      <c r="D5355" s="72" t="s">
        <v>14</v>
      </c>
      <c r="E5355" s="72" t="s">
        <v>256</v>
      </c>
      <c r="F5355" s="73">
        <v>-17021</v>
      </c>
      <c r="G5355" s="72" t="s">
        <v>16</v>
      </c>
      <c r="H5355" s="72" t="s">
        <v>17</v>
      </c>
      <c r="I5355" s="72" t="s">
        <v>18</v>
      </c>
      <c r="J5355" s="72" t="s">
        <v>19</v>
      </c>
      <c r="K5355" s="72" t="s">
        <v>25</v>
      </c>
      <c r="L5355" s="72" t="s">
        <v>230</v>
      </c>
      <c r="M5355" s="72"/>
    </row>
    <row r="5356" spans="2:13" x14ac:dyDescent="0.25">
      <c r="B5356" s="72" t="s">
        <v>12</v>
      </c>
      <c r="C5356" s="72" t="s">
        <v>13</v>
      </c>
      <c r="D5356" s="72" t="s">
        <v>14</v>
      </c>
      <c r="E5356" s="72" t="s">
        <v>68</v>
      </c>
      <c r="F5356" s="73">
        <v>-39369</v>
      </c>
      <c r="G5356" s="72" t="s">
        <v>16</v>
      </c>
      <c r="H5356" s="72" t="s">
        <v>17</v>
      </c>
      <c r="I5356" s="72" t="s">
        <v>18</v>
      </c>
      <c r="J5356" s="72" t="s">
        <v>19</v>
      </c>
      <c r="K5356" s="72" t="s">
        <v>37</v>
      </c>
      <c r="L5356" s="72" t="s">
        <v>119</v>
      </c>
      <c r="M5356" s="72"/>
    </row>
    <row r="5357" spans="2:13" x14ac:dyDescent="0.25">
      <c r="B5357" s="72" t="s">
        <v>12</v>
      </c>
      <c r="C5357" s="72" t="s">
        <v>13</v>
      </c>
      <c r="D5357" s="72" t="s">
        <v>14</v>
      </c>
      <c r="E5357" s="72" t="s">
        <v>36</v>
      </c>
      <c r="F5357" s="73">
        <v>11739</v>
      </c>
      <c r="G5357" s="72" t="s">
        <v>16</v>
      </c>
      <c r="H5357" s="72" t="s">
        <v>24</v>
      </c>
      <c r="I5357" s="72" t="s">
        <v>48</v>
      </c>
      <c r="J5357" s="72" t="s">
        <v>19</v>
      </c>
      <c r="K5357" s="72" t="s">
        <v>37</v>
      </c>
      <c r="L5357" s="72" t="s">
        <v>232</v>
      </c>
      <c r="M5357" s="72" t="s">
        <v>57</v>
      </c>
    </row>
    <row r="5358" spans="2:13" x14ac:dyDescent="0.25">
      <c r="B5358" s="72" t="s">
        <v>12</v>
      </c>
      <c r="C5358" s="72" t="s">
        <v>13</v>
      </c>
      <c r="D5358" s="72" t="s">
        <v>14</v>
      </c>
      <c r="E5358" s="72" t="s">
        <v>60</v>
      </c>
      <c r="F5358" s="73">
        <v>237760</v>
      </c>
      <c r="G5358" s="72" t="s">
        <v>16</v>
      </c>
      <c r="H5358" s="72" t="s">
        <v>17</v>
      </c>
      <c r="I5358" s="72" t="s">
        <v>18</v>
      </c>
      <c r="J5358" s="72" t="s">
        <v>19</v>
      </c>
      <c r="K5358" s="72" t="s">
        <v>25</v>
      </c>
      <c r="L5358" s="72" t="s">
        <v>69</v>
      </c>
      <c r="M5358" s="72" t="s">
        <v>62</v>
      </c>
    </row>
    <row r="5359" spans="2:13" x14ac:dyDescent="0.25">
      <c r="B5359" s="72" t="s">
        <v>12</v>
      </c>
      <c r="C5359" s="72" t="s">
        <v>13</v>
      </c>
      <c r="D5359" s="72" t="s">
        <v>14</v>
      </c>
      <c r="E5359" s="72" t="s">
        <v>68</v>
      </c>
      <c r="F5359" s="73">
        <v>-351</v>
      </c>
      <c r="G5359" s="72" t="s">
        <v>16</v>
      </c>
      <c r="H5359" s="72" t="s">
        <v>24</v>
      </c>
      <c r="I5359" s="72" t="s">
        <v>18</v>
      </c>
      <c r="J5359" s="72" t="s">
        <v>19</v>
      </c>
      <c r="K5359" s="72" t="s">
        <v>75</v>
      </c>
      <c r="L5359" s="72" t="s">
        <v>759</v>
      </c>
      <c r="M5359" s="72"/>
    </row>
    <row r="5360" spans="2:13" x14ac:dyDescent="0.25">
      <c r="B5360" s="72" t="s">
        <v>12</v>
      </c>
      <c r="C5360" s="72" t="s">
        <v>13</v>
      </c>
      <c r="D5360" s="72" t="s">
        <v>14</v>
      </c>
      <c r="E5360" s="72" t="s">
        <v>228</v>
      </c>
      <c r="F5360" s="73">
        <v>104916</v>
      </c>
      <c r="G5360" s="72" t="s">
        <v>16</v>
      </c>
      <c r="H5360" s="72" t="s">
        <v>24</v>
      </c>
      <c r="I5360" s="72" t="s">
        <v>18</v>
      </c>
      <c r="J5360" s="72" t="s">
        <v>19</v>
      </c>
      <c r="K5360" s="72" t="s">
        <v>49</v>
      </c>
      <c r="L5360" s="72" t="s">
        <v>209</v>
      </c>
      <c r="M5360" s="72" t="s">
        <v>67</v>
      </c>
    </row>
    <row r="5361" spans="2:13" x14ac:dyDescent="0.25">
      <c r="B5361" s="72" t="s">
        <v>12</v>
      </c>
      <c r="C5361" s="72" t="s">
        <v>13</v>
      </c>
      <c r="D5361" s="72" t="s">
        <v>14</v>
      </c>
      <c r="E5361" s="72" t="s">
        <v>36</v>
      </c>
      <c r="F5361" s="73">
        <v>184259</v>
      </c>
      <c r="G5361" s="72" t="s">
        <v>16</v>
      </c>
      <c r="H5361" s="72" t="s">
        <v>24</v>
      </c>
      <c r="I5361" s="72" t="s">
        <v>18</v>
      </c>
      <c r="J5361" s="72" t="s">
        <v>19</v>
      </c>
      <c r="K5361" s="72" t="s">
        <v>25</v>
      </c>
      <c r="L5361" s="72" t="s">
        <v>552</v>
      </c>
      <c r="M5361" s="72" t="s">
        <v>29</v>
      </c>
    </row>
    <row r="5362" spans="2:13" x14ac:dyDescent="0.25">
      <c r="B5362" s="72" t="s">
        <v>12</v>
      </c>
      <c r="C5362" s="72" t="s">
        <v>13</v>
      </c>
      <c r="D5362" s="72" t="s">
        <v>14</v>
      </c>
      <c r="E5362" s="72" t="s">
        <v>39</v>
      </c>
      <c r="F5362" s="73">
        <v>-19693</v>
      </c>
      <c r="G5362" s="72" t="s">
        <v>16</v>
      </c>
      <c r="H5362" s="72" t="s">
        <v>24</v>
      </c>
      <c r="I5362" s="72" t="s">
        <v>48</v>
      </c>
      <c r="J5362" s="72" t="s">
        <v>19</v>
      </c>
      <c r="K5362" s="72" t="s">
        <v>43</v>
      </c>
      <c r="L5362" s="72" t="s">
        <v>163</v>
      </c>
      <c r="M5362" s="72"/>
    </row>
    <row r="5363" spans="2:13" x14ac:dyDescent="0.25">
      <c r="B5363" s="72" t="s">
        <v>12</v>
      </c>
      <c r="C5363" s="72" t="s">
        <v>13</v>
      </c>
      <c r="D5363" s="72" t="s">
        <v>14</v>
      </c>
      <c r="E5363" s="72" t="s">
        <v>256</v>
      </c>
      <c r="F5363" s="73">
        <v>-4724</v>
      </c>
      <c r="G5363" s="72" t="s">
        <v>16</v>
      </c>
      <c r="H5363" s="72" t="s">
        <v>24</v>
      </c>
      <c r="I5363" s="72" t="s">
        <v>18</v>
      </c>
      <c r="J5363" s="72" t="s">
        <v>19</v>
      </c>
      <c r="K5363" s="72" t="s">
        <v>96</v>
      </c>
      <c r="L5363" s="72" t="s">
        <v>194</v>
      </c>
      <c r="M5363" s="72"/>
    </row>
    <row r="5364" spans="2:13" x14ac:dyDescent="0.25">
      <c r="B5364" s="72" t="s">
        <v>12</v>
      </c>
      <c r="C5364" s="72" t="s">
        <v>13</v>
      </c>
      <c r="D5364" s="72" t="s">
        <v>14</v>
      </c>
      <c r="E5364" s="72" t="s">
        <v>74</v>
      </c>
      <c r="F5364" s="73">
        <v>39836</v>
      </c>
      <c r="G5364" s="72" t="s">
        <v>16</v>
      </c>
      <c r="H5364" s="72" t="s">
        <v>17</v>
      </c>
      <c r="I5364" s="72" t="s">
        <v>18</v>
      </c>
      <c r="J5364" s="72" t="s">
        <v>19</v>
      </c>
      <c r="K5364" s="72" t="s">
        <v>25</v>
      </c>
      <c r="L5364" s="72" t="s">
        <v>191</v>
      </c>
      <c r="M5364" s="72" t="s">
        <v>57</v>
      </c>
    </row>
    <row r="5365" spans="2:13" x14ac:dyDescent="0.25">
      <c r="B5365" s="72" t="s">
        <v>12</v>
      </c>
      <c r="C5365" s="72" t="s">
        <v>13</v>
      </c>
      <c r="D5365" s="72" t="s">
        <v>14</v>
      </c>
      <c r="E5365" s="72" t="s">
        <v>83</v>
      </c>
      <c r="F5365" s="73">
        <v>734053</v>
      </c>
      <c r="G5365" s="72" t="s">
        <v>16</v>
      </c>
      <c r="H5365" s="72" t="s">
        <v>24</v>
      </c>
      <c r="I5365" s="72" t="s">
        <v>18</v>
      </c>
      <c r="J5365" s="72" t="s">
        <v>19</v>
      </c>
      <c r="K5365" s="72" t="s">
        <v>37</v>
      </c>
      <c r="L5365" s="72" t="s">
        <v>90</v>
      </c>
      <c r="M5365" s="72"/>
    </row>
    <row r="5366" spans="2:13" x14ac:dyDescent="0.25">
      <c r="B5366" s="72" t="s">
        <v>12</v>
      </c>
      <c r="C5366" s="72" t="s">
        <v>13</v>
      </c>
      <c r="D5366" s="72" t="s">
        <v>14</v>
      </c>
      <c r="E5366" s="72" t="s">
        <v>132</v>
      </c>
      <c r="F5366" s="73">
        <v>73763</v>
      </c>
      <c r="G5366" s="72" t="s">
        <v>16</v>
      </c>
      <c r="H5366" s="72" t="s">
        <v>24</v>
      </c>
      <c r="I5366" s="72" t="s">
        <v>18</v>
      </c>
      <c r="J5366" s="72" t="s">
        <v>19</v>
      </c>
      <c r="K5366" s="72" t="s">
        <v>117</v>
      </c>
      <c r="L5366" s="72" t="s">
        <v>393</v>
      </c>
      <c r="M5366" s="72" t="s">
        <v>67</v>
      </c>
    </row>
    <row r="5367" spans="2:13" x14ac:dyDescent="0.25">
      <c r="B5367" s="72" t="s">
        <v>12</v>
      </c>
      <c r="C5367" s="72" t="s">
        <v>13</v>
      </c>
      <c r="D5367" s="72" t="s">
        <v>14</v>
      </c>
      <c r="E5367" s="72" t="s">
        <v>41</v>
      </c>
      <c r="F5367" s="73">
        <v>-18</v>
      </c>
      <c r="G5367" s="72" t="s">
        <v>16</v>
      </c>
      <c r="H5367" s="72" t="s">
        <v>24</v>
      </c>
      <c r="I5367" s="72" t="s">
        <v>18</v>
      </c>
      <c r="J5367" s="72" t="s">
        <v>19</v>
      </c>
      <c r="K5367" s="72" t="s">
        <v>25</v>
      </c>
      <c r="L5367" s="72" t="s">
        <v>425</v>
      </c>
      <c r="M5367" s="72"/>
    </row>
    <row r="5368" spans="2:13" x14ac:dyDescent="0.25">
      <c r="B5368" s="72" t="s">
        <v>12</v>
      </c>
      <c r="C5368" s="72" t="s">
        <v>13</v>
      </c>
      <c r="D5368" s="72" t="s">
        <v>14</v>
      </c>
      <c r="E5368" s="72" t="s">
        <v>81</v>
      </c>
      <c r="F5368" s="73">
        <v>564167</v>
      </c>
      <c r="G5368" s="72" t="s">
        <v>16</v>
      </c>
      <c r="H5368" s="72" t="s">
        <v>24</v>
      </c>
      <c r="I5368" s="72" t="s">
        <v>18</v>
      </c>
      <c r="J5368" s="72" t="s">
        <v>19</v>
      </c>
      <c r="K5368" s="72" t="s">
        <v>37</v>
      </c>
      <c r="L5368" s="72" t="s">
        <v>59</v>
      </c>
      <c r="M5368" s="72" t="s">
        <v>47</v>
      </c>
    </row>
    <row r="5369" spans="2:13" x14ac:dyDescent="0.25">
      <c r="B5369" s="72" t="s">
        <v>12</v>
      </c>
      <c r="C5369" s="72" t="s">
        <v>13</v>
      </c>
      <c r="D5369" s="72" t="s">
        <v>14</v>
      </c>
      <c r="E5369" s="72" t="s">
        <v>258</v>
      </c>
      <c r="F5369" s="73">
        <v>1140601</v>
      </c>
      <c r="G5369" s="72" t="s">
        <v>16</v>
      </c>
      <c r="H5369" s="72" t="s">
        <v>24</v>
      </c>
      <c r="I5369" s="72" t="s">
        <v>18</v>
      </c>
      <c r="J5369" s="72" t="s">
        <v>19</v>
      </c>
      <c r="K5369" s="72" t="s">
        <v>96</v>
      </c>
      <c r="L5369" s="72" t="s">
        <v>403</v>
      </c>
      <c r="M5369" s="72" t="s">
        <v>243</v>
      </c>
    </row>
    <row r="5370" spans="2:13" x14ac:dyDescent="0.25">
      <c r="B5370" s="72" t="s">
        <v>12</v>
      </c>
      <c r="C5370" s="72" t="s">
        <v>13</v>
      </c>
      <c r="D5370" s="72" t="s">
        <v>14</v>
      </c>
      <c r="E5370" s="72" t="s">
        <v>33</v>
      </c>
      <c r="F5370" s="73">
        <v>61158</v>
      </c>
      <c r="G5370" s="72" t="s">
        <v>16</v>
      </c>
      <c r="H5370" s="72" t="s">
        <v>24</v>
      </c>
      <c r="I5370" s="72" t="s">
        <v>18</v>
      </c>
      <c r="J5370" s="72" t="s">
        <v>19</v>
      </c>
      <c r="K5370" s="72" t="s">
        <v>63</v>
      </c>
      <c r="L5370" s="72" t="s">
        <v>250</v>
      </c>
      <c r="M5370" s="72" t="s">
        <v>47</v>
      </c>
    </row>
    <row r="5371" spans="2:13" x14ac:dyDescent="0.25">
      <c r="B5371" s="72" t="s">
        <v>12</v>
      </c>
      <c r="C5371" s="72" t="s">
        <v>13</v>
      </c>
      <c r="D5371" s="72" t="s">
        <v>14</v>
      </c>
      <c r="E5371" s="72" t="s">
        <v>41</v>
      </c>
      <c r="F5371" s="73">
        <v>-3</v>
      </c>
      <c r="G5371" s="72" t="s">
        <v>16</v>
      </c>
      <c r="H5371" s="72" t="s">
        <v>24</v>
      </c>
      <c r="I5371" s="72" t="s">
        <v>18</v>
      </c>
      <c r="J5371" s="72" t="s">
        <v>19</v>
      </c>
      <c r="K5371" s="72" t="s">
        <v>130</v>
      </c>
      <c r="L5371" s="72" t="s">
        <v>502</v>
      </c>
      <c r="M5371" s="72"/>
    </row>
    <row r="5372" spans="2:13" x14ac:dyDescent="0.25">
      <c r="B5372" s="72" t="s">
        <v>12</v>
      </c>
      <c r="C5372" s="72" t="s">
        <v>13</v>
      </c>
      <c r="D5372" s="72" t="s">
        <v>14</v>
      </c>
      <c r="E5372" s="72" t="s">
        <v>51</v>
      </c>
      <c r="F5372" s="73">
        <v>1162203</v>
      </c>
      <c r="G5372" s="72" t="s">
        <v>16</v>
      </c>
      <c r="H5372" s="72" t="s">
        <v>24</v>
      </c>
      <c r="I5372" s="72" t="s">
        <v>18</v>
      </c>
      <c r="J5372" s="72" t="s">
        <v>19</v>
      </c>
      <c r="K5372" s="72" t="s">
        <v>25</v>
      </c>
      <c r="L5372" s="72" t="s">
        <v>128</v>
      </c>
      <c r="M5372" s="72"/>
    </row>
    <row r="5373" spans="2:13" x14ac:dyDescent="0.25">
      <c r="B5373" s="72" t="s">
        <v>12</v>
      </c>
      <c r="C5373" s="72" t="s">
        <v>13</v>
      </c>
      <c r="D5373" s="72" t="s">
        <v>14</v>
      </c>
      <c r="E5373" s="72" t="s">
        <v>587</v>
      </c>
      <c r="F5373" s="73">
        <v>12751483</v>
      </c>
      <c r="G5373" s="72" t="s">
        <v>16</v>
      </c>
      <c r="H5373" s="72" t="s">
        <v>17</v>
      </c>
      <c r="I5373" s="72" t="s">
        <v>18</v>
      </c>
      <c r="J5373" s="72" t="s">
        <v>19</v>
      </c>
      <c r="K5373" s="72" t="s">
        <v>102</v>
      </c>
      <c r="L5373" s="72" t="s">
        <v>442</v>
      </c>
      <c r="M5373" s="72" t="s">
        <v>243</v>
      </c>
    </row>
    <row r="5374" spans="2:13" x14ac:dyDescent="0.25">
      <c r="B5374" s="72" t="s">
        <v>12</v>
      </c>
      <c r="C5374" s="72" t="s">
        <v>13</v>
      </c>
      <c r="D5374" s="72" t="s">
        <v>14</v>
      </c>
      <c r="E5374" s="72" t="s">
        <v>83</v>
      </c>
      <c r="F5374" s="73">
        <v>4</v>
      </c>
      <c r="G5374" s="72" t="s">
        <v>16</v>
      </c>
      <c r="H5374" s="72" t="s">
        <v>17</v>
      </c>
      <c r="I5374" s="72" t="s">
        <v>18</v>
      </c>
      <c r="J5374" s="72" t="s">
        <v>19</v>
      </c>
      <c r="K5374" s="72" t="s">
        <v>37</v>
      </c>
      <c r="L5374" s="72" t="s">
        <v>413</v>
      </c>
      <c r="M5374" s="72"/>
    </row>
    <row r="5375" spans="2:13" x14ac:dyDescent="0.25">
      <c r="B5375" s="72" t="s">
        <v>12</v>
      </c>
      <c r="C5375" s="72" t="s">
        <v>13</v>
      </c>
      <c r="D5375" s="72" t="s">
        <v>14</v>
      </c>
      <c r="E5375" s="72" t="s">
        <v>300</v>
      </c>
      <c r="F5375" s="73">
        <v>579</v>
      </c>
      <c r="G5375" s="72" t="s">
        <v>16</v>
      </c>
      <c r="H5375" s="72" t="s">
        <v>24</v>
      </c>
      <c r="I5375" s="72" t="s">
        <v>18</v>
      </c>
      <c r="J5375" s="72" t="s">
        <v>19</v>
      </c>
      <c r="K5375" s="72" t="s">
        <v>49</v>
      </c>
      <c r="L5375" s="72" t="s">
        <v>95</v>
      </c>
      <c r="M5375" s="72" t="s">
        <v>302</v>
      </c>
    </row>
    <row r="5376" spans="2:13" x14ac:dyDescent="0.25">
      <c r="B5376" s="72" t="s">
        <v>12</v>
      </c>
      <c r="C5376" s="72" t="s">
        <v>13</v>
      </c>
      <c r="D5376" s="72" t="s">
        <v>14</v>
      </c>
      <c r="E5376" s="72" t="s">
        <v>55</v>
      </c>
      <c r="F5376" s="73">
        <v>2055</v>
      </c>
      <c r="G5376" s="72" t="s">
        <v>16</v>
      </c>
      <c r="H5376" s="72" t="s">
        <v>24</v>
      </c>
      <c r="I5376" s="72" t="s">
        <v>18</v>
      </c>
      <c r="J5376" s="72" t="s">
        <v>19</v>
      </c>
      <c r="K5376" s="72" t="s">
        <v>20</v>
      </c>
      <c r="L5376" s="72" t="s">
        <v>505</v>
      </c>
      <c r="M5376" s="72" t="s">
        <v>57</v>
      </c>
    </row>
    <row r="5377" spans="2:13" x14ac:dyDescent="0.25">
      <c r="B5377" s="72" t="s">
        <v>12</v>
      </c>
      <c r="C5377" s="72" t="s">
        <v>13</v>
      </c>
      <c r="D5377" s="72" t="s">
        <v>14</v>
      </c>
      <c r="E5377" s="72" t="s">
        <v>41</v>
      </c>
      <c r="F5377" s="73">
        <v>-6497</v>
      </c>
      <c r="G5377" s="72" t="s">
        <v>16</v>
      </c>
      <c r="H5377" s="72" t="s">
        <v>24</v>
      </c>
      <c r="I5377" s="72" t="s">
        <v>18</v>
      </c>
      <c r="J5377" s="72" t="s">
        <v>19</v>
      </c>
      <c r="K5377" s="72" t="s">
        <v>99</v>
      </c>
      <c r="L5377" s="72" t="s">
        <v>242</v>
      </c>
      <c r="M5377" s="72"/>
    </row>
    <row r="5378" spans="2:13" x14ac:dyDescent="0.25">
      <c r="B5378" s="72" t="s">
        <v>12</v>
      </c>
      <c r="C5378" s="72" t="s">
        <v>13</v>
      </c>
      <c r="D5378" s="72" t="s">
        <v>14</v>
      </c>
      <c r="E5378" s="72" t="s">
        <v>94</v>
      </c>
      <c r="F5378" s="73">
        <v>82811</v>
      </c>
      <c r="G5378" s="72" t="s">
        <v>16</v>
      </c>
      <c r="H5378" s="72" t="s">
        <v>24</v>
      </c>
      <c r="I5378" s="72" t="s">
        <v>18</v>
      </c>
      <c r="J5378" s="72" t="s">
        <v>19</v>
      </c>
      <c r="K5378" s="72" t="s">
        <v>43</v>
      </c>
      <c r="L5378" s="72" t="s">
        <v>449</v>
      </c>
      <c r="M5378" s="72"/>
    </row>
    <row r="5379" spans="2:13" x14ac:dyDescent="0.25">
      <c r="B5379" s="72" t="s">
        <v>12</v>
      </c>
      <c r="C5379" s="72" t="s">
        <v>13</v>
      </c>
      <c r="D5379" s="72" t="s">
        <v>14</v>
      </c>
      <c r="E5379" s="72" t="s">
        <v>58</v>
      </c>
      <c r="F5379" s="73">
        <v>654274</v>
      </c>
      <c r="G5379" s="72" t="s">
        <v>16</v>
      </c>
      <c r="H5379" s="72" t="s">
        <v>17</v>
      </c>
      <c r="I5379" s="72" t="s">
        <v>18</v>
      </c>
      <c r="J5379" s="72" t="s">
        <v>19</v>
      </c>
      <c r="K5379" s="72" t="s">
        <v>25</v>
      </c>
      <c r="L5379" s="72" t="s">
        <v>69</v>
      </c>
      <c r="M5379" s="72" t="s">
        <v>47</v>
      </c>
    </row>
    <row r="5380" spans="2:13" x14ac:dyDescent="0.25">
      <c r="B5380" s="72" t="s">
        <v>12</v>
      </c>
      <c r="C5380" s="72" t="s">
        <v>13</v>
      </c>
      <c r="D5380" s="72" t="s">
        <v>14</v>
      </c>
      <c r="E5380" s="72" t="s">
        <v>36</v>
      </c>
      <c r="F5380" s="73">
        <v>59513</v>
      </c>
      <c r="G5380" s="72" t="s">
        <v>16</v>
      </c>
      <c r="H5380" s="72" t="s">
        <v>24</v>
      </c>
      <c r="I5380" s="72" t="s">
        <v>18</v>
      </c>
      <c r="J5380" s="72" t="s">
        <v>19</v>
      </c>
      <c r="K5380" s="72" t="s">
        <v>25</v>
      </c>
      <c r="L5380" s="72" t="s">
        <v>601</v>
      </c>
      <c r="M5380" s="72" t="s">
        <v>112</v>
      </c>
    </row>
    <row r="5381" spans="2:13" x14ac:dyDescent="0.25">
      <c r="B5381" s="72" t="s">
        <v>12</v>
      </c>
      <c r="C5381" s="72" t="s">
        <v>13</v>
      </c>
      <c r="D5381" s="72" t="s">
        <v>14</v>
      </c>
      <c r="E5381" s="72" t="s">
        <v>79</v>
      </c>
      <c r="F5381" s="73">
        <v>-62</v>
      </c>
      <c r="G5381" s="72" t="s">
        <v>16</v>
      </c>
      <c r="H5381" s="72" t="s">
        <v>24</v>
      </c>
      <c r="I5381" s="72" t="s">
        <v>18</v>
      </c>
      <c r="J5381" s="72" t="s">
        <v>19</v>
      </c>
      <c r="K5381" s="72" t="s">
        <v>99</v>
      </c>
      <c r="L5381" s="72" t="s">
        <v>682</v>
      </c>
      <c r="M5381" s="72"/>
    </row>
    <row r="5382" spans="2:13" x14ac:dyDescent="0.25">
      <c r="B5382" s="72" t="s">
        <v>12</v>
      </c>
      <c r="C5382" s="72" t="s">
        <v>13</v>
      </c>
      <c r="D5382" s="72" t="s">
        <v>14</v>
      </c>
      <c r="E5382" s="72" t="s">
        <v>79</v>
      </c>
      <c r="F5382" s="73">
        <v>-67105</v>
      </c>
      <c r="G5382" s="72" t="s">
        <v>16</v>
      </c>
      <c r="H5382" s="72" t="s">
        <v>24</v>
      </c>
      <c r="I5382" s="72" t="s">
        <v>18</v>
      </c>
      <c r="J5382" s="72" t="s">
        <v>760</v>
      </c>
      <c r="K5382" s="72" t="s">
        <v>117</v>
      </c>
      <c r="L5382" s="72" t="s">
        <v>271</v>
      </c>
      <c r="M5382" s="72"/>
    </row>
    <row r="5383" spans="2:13" x14ac:dyDescent="0.25">
      <c r="B5383" s="72" t="s">
        <v>12</v>
      </c>
      <c r="C5383" s="72" t="s">
        <v>13</v>
      </c>
      <c r="D5383" s="72" t="s">
        <v>14</v>
      </c>
      <c r="E5383" s="72" t="s">
        <v>36</v>
      </c>
      <c r="F5383" s="73">
        <v>36178</v>
      </c>
      <c r="G5383" s="72" t="s">
        <v>16</v>
      </c>
      <c r="H5383" s="72" t="s">
        <v>17</v>
      </c>
      <c r="I5383" s="72" t="s">
        <v>18</v>
      </c>
      <c r="J5383" s="72" t="s">
        <v>19</v>
      </c>
      <c r="K5383" s="72" t="s">
        <v>205</v>
      </c>
      <c r="L5383" s="72" t="s">
        <v>404</v>
      </c>
      <c r="M5383" s="72" t="s">
        <v>112</v>
      </c>
    </row>
    <row r="5384" spans="2:13" x14ac:dyDescent="0.25">
      <c r="B5384" s="72" t="s">
        <v>12</v>
      </c>
      <c r="C5384" s="72" t="s">
        <v>13</v>
      </c>
      <c r="D5384" s="72" t="s">
        <v>14</v>
      </c>
      <c r="E5384" s="72" t="s">
        <v>27</v>
      </c>
      <c r="F5384" s="73">
        <v>697985</v>
      </c>
      <c r="G5384" s="72" t="s">
        <v>16</v>
      </c>
      <c r="H5384" s="72" t="s">
        <v>24</v>
      </c>
      <c r="I5384" s="72" t="s">
        <v>18</v>
      </c>
      <c r="J5384" s="72" t="s">
        <v>19</v>
      </c>
      <c r="K5384" s="72" t="s">
        <v>37</v>
      </c>
      <c r="L5384" s="72" t="s">
        <v>320</v>
      </c>
      <c r="M5384" s="72" t="s">
        <v>29</v>
      </c>
    </row>
    <row r="5385" spans="2:13" x14ac:dyDescent="0.25">
      <c r="B5385" s="72" t="s">
        <v>12</v>
      </c>
      <c r="C5385" s="72" t="s">
        <v>13</v>
      </c>
      <c r="D5385" s="72" t="s">
        <v>14</v>
      </c>
      <c r="E5385" s="72" t="s">
        <v>258</v>
      </c>
      <c r="F5385" s="73">
        <v>267737</v>
      </c>
      <c r="G5385" s="72" t="s">
        <v>16</v>
      </c>
      <c r="H5385" s="72" t="s">
        <v>24</v>
      </c>
      <c r="I5385" s="72" t="s">
        <v>18</v>
      </c>
      <c r="J5385" s="72" t="s">
        <v>19</v>
      </c>
      <c r="K5385" s="72" t="s">
        <v>31</v>
      </c>
      <c r="L5385" s="72" t="s">
        <v>32</v>
      </c>
      <c r="M5385" s="72" t="s">
        <v>259</v>
      </c>
    </row>
    <row r="5386" spans="2:13" x14ac:dyDescent="0.25">
      <c r="B5386" s="72" t="s">
        <v>12</v>
      </c>
      <c r="C5386" s="72" t="s">
        <v>13</v>
      </c>
      <c r="D5386" s="72" t="s">
        <v>14</v>
      </c>
      <c r="E5386" s="72" t="s">
        <v>68</v>
      </c>
      <c r="F5386" s="73">
        <v>-1215</v>
      </c>
      <c r="G5386" s="72" t="s">
        <v>16</v>
      </c>
      <c r="H5386" s="72" t="s">
        <v>24</v>
      </c>
      <c r="I5386" s="72" t="s">
        <v>18</v>
      </c>
      <c r="J5386" s="72" t="s">
        <v>19</v>
      </c>
      <c r="K5386" s="72" t="s">
        <v>31</v>
      </c>
      <c r="L5386" s="72" t="s">
        <v>664</v>
      </c>
      <c r="M5386" s="72"/>
    </row>
    <row r="5387" spans="2:13" x14ac:dyDescent="0.25">
      <c r="B5387" s="72" t="s">
        <v>12</v>
      </c>
      <c r="C5387" s="72" t="s">
        <v>13</v>
      </c>
      <c r="D5387" s="72" t="s">
        <v>14</v>
      </c>
      <c r="E5387" s="72" t="s">
        <v>51</v>
      </c>
      <c r="F5387" s="73">
        <v>8403</v>
      </c>
      <c r="G5387" s="72" t="s">
        <v>16</v>
      </c>
      <c r="H5387" s="72" t="s">
        <v>17</v>
      </c>
      <c r="I5387" s="72" t="s">
        <v>18</v>
      </c>
      <c r="J5387" s="72" t="s">
        <v>19</v>
      </c>
      <c r="K5387" s="72" t="s">
        <v>25</v>
      </c>
      <c r="L5387" s="72" t="s">
        <v>42</v>
      </c>
      <c r="M5387" s="72"/>
    </row>
    <row r="5388" spans="2:13" x14ac:dyDescent="0.25">
      <c r="B5388" s="72" t="s">
        <v>12</v>
      </c>
      <c r="C5388" s="72" t="s">
        <v>13</v>
      </c>
      <c r="D5388" s="72" t="s">
        <v>14</v>
      </c>
      <c r="E5388" s="72" t="s">
        <v>68</v>
      </c>
      <c r="F5388" s="73">
        <v>-399451</v>
      </c>
      <c r="G5388" s="72" t="s">
        <v>16</v>
      </c>
      <c r="H5388" s="72" t="s">
        <v>24</v>
      </c>
      <c r="I5388" s="72" t="s">
        <v>18</v>
      </c>
      <c r="J5388" s="72" t="s">
        <v>19</v>
      </c>
      <c r="K5388" s="72" t="s">
        <v>37</v>
      </c>
      <c r="L5388" s="72" t="s">
        <v>317</v>
      </c>
      <c r="M5388" s="72"/>
    </row>
    <row r="5389" spans="2:13" x14ac:dyDescent="0.25">
      <c r="B5389" s="72" t="s">
        <v>12</v>
      </c>
      <c r="C5389" s="72" t="s">
        <v>13</v>
      </c>
      <c r="D5389" s="72" t="s">
        <v>14</v>
      </c>
      <c r="E5389" s="72" t="s">
        <v>39</v>
      </c>
      <c r="F5389" s="73">
        <v>-32114</v>
      </c>
      <c r="G5389" s="72" t="s">
        <v>16</v>
      </c>
      <c r="H5389" s="72" t="s">
        <v>24</v>
      </c>
      <c r="I5389" s="72" t="s">
        <v>18</v>
      </c>
      <c r="J5389" s="72" t="s">
        <v>19</v>
      </c>
      <c r="K5389" s="72" t="s">
        <v>37</v>
      </c>
      <c r="L5389" s="72" t="s">
        <v>504</v>
      </c>
      <c r="M5389" s="72"/>
    </row>
    <row r="5390" spans="2:13" x14ac:dyDescent="0.25">
      <c r="B5390" s="72" t="s">
        <v>12</v>
      </c>
      <c r="C5390" s="72" t="s">
        <v>13</v>
      </c>
      <c r="D5390" s="72" t="s">
        <v>14</v>
      </c>
      <c r="E5390" s="72" t="s">
        <v>30</v>
      </c>
      <c r="F5390" s="73">
        <v>-14494</v>
      </c>
      <c r="G5390" s="72" t="s">
        <v>16</v>
      </c>
      <c r="H5390" s="72" t="s">
        <v>17</v>
      </c>
      <c r="I5390" s="72" t="s">
        <v>18</v>
      </c>
      <c r="J5390" s="72" t="s">
        <v>19</v>
      </c>
      <c r="K5390" s="72" t="s">
        <v>108</v>
      </c>
      <c r="L5390" s="72" t="s">
        <v>367</v>
      </c>
      <c r="M5390" s="72"/>
    </row>
    <row r="5391" spans="2:13" x14ac:dyDescent="0.25">
      <c r="B5391" s="72" t="s">
        <v>12</v>
      </c>
      <c r="C5391" s="72" t="s">
        <v>13</v>
      </c>
      <c r="D5391" s="72" t="s">
        <v>14</v>
      </c>
      <c r="E5391" s="72" t="s">
        <v>68</v>
      </c>
      <c r="F5391" s="73">
        <v>-118769</v>
      </c>
      <c r="G5391" s="72" t="s">
        <v>16</v>
      </c>
      <c r="H5391" s="72" t="s">
        <v>24</v>
      </c>
      <c r="I5391" s="72" t="s">
        <v>18</v>
      </c>
      <c r="J5391" s="72" t="s">
        <v>19</v>
      </c>
      <c r="K5391" s="72" t="s">
        <v>25</v>
      </c>
      <c r="L5391" s="72" t="s">
        <v>388</v>
      </c>
      <c r="M5391" s="72"/>
    </row>
    <row r="5392" spans="2:13" x14ac:dyDescent="0.25">
      <c r="B5392" s="72" t="s">
        <v>12</v>
      </c>
      <c r="C5392" s="72" t="s">
        <v>13</v>
      </c>
      <c r="D5392" s="72" t="s">
        <v>14</v>
      </c>
      <c r="E5392" s="72" t="s">
        <v>83</v>
      </c>
      <c r="F5392" s="73">
        <v>4038</v>
      </c>
      <c r="G5392" s="72" t="s">
        <v>16</v>
      </c>
      <c r="H5392" s="72" t="s">
        <v>17</v>
      </c>
      <c r="I5392" s="72" t="s">
        <v>18</v>
      </c>
      <c r="J5392" s="72" t="s">
        <v>19</v>
      </c>
      <c r="K5392" s="72" t="s">
        <v>20</v>
      </c>
      <c r="L5392" s="72" t="s">
        <v>417</v>
      </c>
      <c r="M5392" s="72"/>
    </row>
    <row r="5393" spans="2:13" x14ac:dyDescent="0.25">
      <c r="B5393" s="72" t="s">
        <v>12</v>
      </c>
      <c r="C5393" s="72" t="s">
        <v>13</v>
      </c>
      <c r="D5393" s="72" t="s">
        <v>14</v>
      </c>
      <c r="E5393" s="72" t="s">
        <v>94</v>
      </c>
      <c r="F5393" s="73">
        <v>335</v>
      </c>
      <c r="G5393" s="72" t="s">
        <v>16</v>
      </c>
      <c r="H5393" s="72" t="s">
        <v>24</v>
      </c>
      <c r="I5393" s="72" t="s">
        <v>18</v>
      </c>
      <c r="J5393" s="72" t="s">
        <v>19</v>
      </c>
      <c r="K5393" s="72" t="s">
        <v>117</v>
      </c>
      <c r="L5393" s="72" t="s">
        <v>684</v>
      </c>
      <c r="M5393" s="72"/>
    </row>
    <row r="5394" spans="2:13" x14ac:dyDescent="0.25">
      <c r="B5394" s="72" t="s">
        <v>12</v>
      </c>
      <c r="C5394" s="72" t="s">
        <v>13</v>
      </c>
      <c r="D5394" s="72" t="s">
        <v>14</v>
      </c>
      <c r="E5394" s="72" t="s">
        <v>55</v>
      </c>
      <c r="F5394" s="73">
        <v>133348</v>
      </c>
      <c r="G5394" s="72" t="s">
        <v>16</v>
      </c>
      <c r="H5394" s="72" t="s">
        <v>24</v>
      </c>
      <c r="I5394" s="72" t="s">
        <v>18</v>
      </c>
      <c r="J5394" s="72" t="s">
        <v>19</v>
      </c>
      <c r="K5394" s="72" t="s">
        <v>99</v>
      </c>
      <c r="L5394" s="72" t="s">
        <v>334</v>
      </c>
      <c r="M5394" s="72" t="s">
        <v>57</v>
      </c>
    </row>
    <row r="5395" spans="2:13" x14ac:dyDescent="0.25">
      <c r="B5395" s="72" t="s">
        <v>12</v>
      </c>
      <c r="C5395" s="72" t="s">
        <v>13</v>
      </c>
      <c r="D5395" s="72" t="s">
        <v>14</v>
      </c>
      <c r="E5395" s="72" t="s">
        <v>123</v>
      </c>
      <c r="F5395" s="73">
        <v>-473</v>
      </c>
      <c r="G5395" s="72" t="s">
        <v>16</v>
      </c>
      <c r="H5395" s="72" t="s">
        <v>24</v>
      </c>
      <c r="I5395" s="72" t="s">
        <v>18</v>
      </c>
      <c r="J5395" s="72" t="s">
        <v>19</v>
      </c>
      <c r="K5395" s="72" t="s">
        <v>130</v>
      </c>
      <c r="L5395" s="72" t="s">
        <v>418</v>
      </c>
      <c r="M5395" s="72"/>
    </row>
    <row r="5396" spans="2:13" x14ac:dyDescent="0.25">
      <c r="B5396" s="72" t="s">
        <v>12</v>
      </c>
      <c r="C5396" s="72" t="s">
        <v>13</v>
      </c>
      <c r="D5396" s="72" t="s">
        <v>14</v>
      </c>
      <c r="E5396" s="72" t="s">
        <v>79</v>
      </c>
      <c r="F5396" s="73">
        <v>-5892</v>
      </c>
      <c r="G5396" s="72" t="s">
        <v>16</v>
      </c>
      <c r="H5396" s="72" t="s">
        <v>17</v>
      </c>
      <c r="I5396" s="72" t="s">
        <v>48</v>
      </c>
      <c r="J5396" s="72" t="s">
        <v>19</v>
      </c>
      <c r="K5396" s="72" t="s">
        <v>25</v>
      </c>
      <c r="L5396" s="72" t="s">
        <v>407</v>
      </c>
      <c r="M5396" s="72"/>
    </row>
    <row r="5397" spans="2:13" x14ac:dyDescent="0.25">
      <c r="B5397" s="72" t="s">
        <v>12</v>
      </c>
      <c r="C5397" s="72" t="s">
        <v>13</v>
      </c>
      <c r="D5397" s="72" t="s">
        <v>14</v>
      </c>
      <c r="E5397" s="72" t="s">
        <v>748</v>
      </c>
      <c r="F5397" s="73">
        <v>16788009195</v>
      </c>
      <c r="G5397" s="72" t="s">
        <v>16</v>
      </c>
      <c r="H5397" s="72" t="s">
        <v>24</v>
      </c>
      <c r="I5397" s="72" t="s">
        <v>18</v>
      </c>
      <c r="J5397" s="72" t="s">
        <v>19</v>
      </c>
      <c r="K5397" s="72"/>
      <c r="L5397" s="72"/>
      <c r="M5397" s="72" t="s">
        <v>749</v>
      </c>
    </row>
    <row r="5398" spans="2:13" x14ac:dyDescent="0.25">
      <c r="B5398" s="72" t="s">
        <v>12</v>
      </c>
      <c r="C5398" s="72" t="s">
        <v>13</v>
      </c>
      <c r="D5398" s="72" t="s">
        <v>14</v>
      </c>
      <c r="E5398" s="72" t="s">
        <v>123</v>
      </c>
      <c r="F5398" s="73">
        <v>-226</v>
      </c>
      <c r="G5398" s="72" t="s">
        <v>16</v>
      </c>
      <c r="H5398" s="72" t="s">
        <v>17</v>
      </c>
      <c r="I5398" s="72" t="s">
        <v>48</v>
      </c>
      <c r="J5398" s="72" t="s">
        <v>19</v>
      </c>
      <c r="K5398" s="72" t="s">
        <v>49</v>
      </c>
      <c r="L5398" s="72" t="s">
        <v>167</v>
      </c>
      <c r="M5398" s="72"/>
    </row>
    <row r="5399" spans="2:13" x14ac:dyDescent="0.25">
      <c r="B5399" s="72" t="s">
        <v>12</v>
      </c>
      <c r="C5399" s="72" t="s">
        <v>13</v>
      </c>
      <c r="D5399" s="72" t="s">
        <v>14</v>
      </c>
      <c r="E5399" s="72" t="s">
        <v>68</v>
      </c>
      <c r="F5399" s="73">
        <v>-1333</v>
      </c>
      <c r="G5399" s="72" t="s">
        <v>16</v>
      </c>
      <c r="H5399" s="72" t="s">
        <v>24</v>
      </c>
      <c r="I5399" s="72" t="s">
        <v>18</v>
      </c>
      <c r="J5399" s="72" t="s">
        <v>19</v>
      </c>
      <c r="K5399" s="72" t="s">
        <v>117</v>
      </c>
      <c r="L5399" s="72" t="s">
        <v>421</v>
      </c>
      <c r="M5399" s="72"/>
    </row>
    <row r="5400" spans="2:13" x14ac:dyDescent="0.25">
      <c r="B5400" s="72" t="s">
        <v>12</v>
      </c>
      <c r="C5400" s="72" t="s">
        <v>13</v>
      </c>
      <c r="D5400" s="72" t="s">
        <v>14</v>
      </c>
      <c r="E5400" s="72" t="s">
        <v>79</v>
      </c>
      <c r="F5400" s="73">
        <v>-1</v>
      </c>
      <c r="G5400" s="72" t="s">
        <v>16</v>
      </c>
      <c r="H5400" s="72" t="s">
        <v>24</v>
      </c>
      <c r="I5400" s="72" t="s">
        <v>18</v>
      </c>
      <c r="J5400" s="72" t="s">
        <v>628</v>
      </c>
      <c r="K5400" s="72" t="s">
        <v>37</v>
      </c>
      <c r="L5400" s="72" t="s">
        <v>394</v>
      </c>
      <c r="M5400" s="72"/>
    </row>
    <row r="5401" spans="2:13" x14ac:dyDescent="0.25">
      <c r="B5401" s="72" t="s">
        <v>12</v>
      </c>
      <c r="C5401" s="72" t="s">
        <v>13</v>
      </c>
      <c r="D5401" s="72" t="s">
        <v>14</v>
      </c>
      <c r="E5401" s="72" t="s">
        <v>27</v>
      </c>
      <c r="F5401" s="73">
        <v>6165</v>
      </c>
      <c r="G5401" s="72" t="s">
        <v>16</v>
      </c>
      <c r="H5401" s="72" t="s">
        <v>17</v>
      </c>
      <c r="I5401" s="72" t="s">
        <v>18</v>
      </c>
      <c r="J5401" s="72" t="s">
        <v>19</v>
      </c>
      <c r="K5401" s="72" t="s">
        <v>25</v>
      </c>
      <c r="L5401" s="72" t="s">
        <v>297</v>
      </c>
      <c r="M5401" s="72" t="s">
        <v>29</v>
      </c>
    </row>
    <row r="5402" spans="2:13" x14ac:dyDescent="0.25">
      <c r="B5402" s="72" t="s">
        <v>12</v>
      </c>
      <c r="C5402" s="72" t="s">
        <v>13</v>
      </c>
      <c r="D5402" s="72" t="s">
        <v>14</v>
      </c>
      <c r="E5402" s="72" t="s">
        <v>83</v>
      </c>
      <c r="F5402" s="73">
        <v>53785</v>
      </c>
      <c r="G5402" s="72" t="s">
        <v>16</v>
      </c>
      <c r="H5402" s="72" t="s">
        <v>24</v>
      </c>
      <c r="I5402" s="72" t="s">
        <v>18</v>
      </c>
      <c r="J5402" s="72" t="s">
        <v>19</v>
      </c>
      <c r="K5402" s="72" t="s">
        <v>25</v>
      </c>
      <c r="L5402" s="72" t="s">
        <v>101</v>
      </c>
      <c r="M5402" s="72"/>
    </row>
    <row r="5403" spans="2:13" x14ac:dyDescent="0.25">
      <c r="B5403" s="72" t="s">
        <v>12</v>
      </c>
      <c r="C5403" s="72" t="s">
        <v>13</v>
      </c>
      <c r="D5403" s="72" t="s">
        <v>14</v>
      </c>
      <c r="E5403" s="72" t="s">
        <v>81</v>
      </c>
      <c r="F5403" s="73">
        <v>28785</v>
      </c>
      <c r="G5403" s="72" t="s">
        <v>16</v>
      </c>
      <c r="H5403" s="72" t="s">
        <v>17</v>
      </c>
      <c r="I5403" s="72" t="s">
        <v>18</v>
      </c>
      <c r="J5403" s="72" t="s">
        <v>19</v>
      </c>
      <c r="K5403" s="72" t="s">
        <v>25</v>
      </c>
      <c r="L5403" s="72" t="s">
        <v>328</v>
      </c>
      <c r="M5403" s="72" t="s">
        <v>57</v>
      </c>
    </row>
    <row r="5404" spans="2:13" x14ac:dyDescent="0.25">
      <c r="B5404" s="72" t="s">
        <v>12</v>
      </c>
      <c r="C5404" s="72" t="s">
        <v>13</v>
      </c>
      <c r="D5404" s="72" t="s">
        <v>14</v>
      </c>
      <c r="E5404" s="72" t="s">
        <v>30</v>
      </c>
      <c r="F5404" s="73">
        <v>-14515</v>
      </c>
      <c r="G5404" s="72" t="s">
        <v>16</v>
      </c>
      <c r="H5404" s="72" t="s">
        <v>17</v>
      </c>
      <c r="I5404" s="72" t="s">
        <v>18</v>
      </c>
      <c r="J5404" s="72" t="s">
        <v>19</v>
      </c>
      <c r="K5404" s="72" t="s">
        <v>25</v>
      </c>
      <c r="L5404" s="72" t="s">
        <v>69</v>
      </c>
      <c r="M5404" s="72"/>
    </row>
    <row r="5405" spans="2:13" x14ac:dyDescent="0.25">
      <c r="B5405" s="72" t="s">
        <v>12</v>
      </c>
      <c r="C5405" s="72" t="s">
        <v>13</v>
      </c>
      <c r="D5405" s="72" t="s">
        <v>14</v>
      </c>
      <c r="E5405" s="72" t="s">
        <v>27</v>
      </c>
      <c r="F5405" s="73">
        <v>41952</v>
      </c>
      <c r="G5405" s="72" t="s">
        <v>16</v>
      </c>
      <c r="H5405" s="72" t="s">
        <v>17</v>
      </c>
      <c r="I5405" s="72" t="s">
        <v>18</v>
      </c>
      <c r="J5405" s="72" t="s">
        <v>19</v>
      </c>
      <c r="K5405" s="72" t="s">
        <v>25</v>
      </c>
      <c r="L5405" s="72" t="s">
        <v>286</v>
      </c>
      <c r="M5405" s="72" t="s">
        <v>57</v>
      </c>
    </row>
    <row r="5406" spans="2:13" x14ac:dyDescent="0.25">
      <c r="B5406" s="72" t="s">
        <v>12</v>
      </c>
      <c r="C5406" s="72" t="s">
        <v>13</v>
      </c>
      <c r="D5406" s="72" t="s">
        <v>14</v>
      </c>
      <c r="E5406" s="72" t="s">
        <v>79</v>
      </c>
      <c r="F5406" s="73">
        <v>-335413</v>
      </c>
      <c r="G5406" s="72" t="s">
        <v>16</v>
      </c>
      <c r="H5406" s="72" t="s">
        <v>24</v>
      </c>
      <c r="I5406" s="72" t="s">
        <v>18</v>
      </c>
      <c r="J5406" s="72" t="s">
        <v>19</v>
      </c>
      <c r="K5406" s="72" t="s">
        <v>157</v>
      </c>
      <c r="L5406" s="72" t="s">
        <v>282</v>
      </c>
      <c r="M5406" s="72"/>
    </row>
    <row r="5407" spans="2:13" x14ac:dyDescent="0.25">
      <c r="B5407" s="72" t="s">
        <v>12</v>
      </c>
      <c r="C5407" s="72" t="s">
        <v>13</v>
      </c>
      <c r="D5407" s="72" t="s">
        <v>14</v>
      </c>
      <c r="E5407" s="72" t="s">
        <v>258</v>
      </c>
      <c r="F5407" s="73">
        <v>1073298</v>
      </c>
      <c r="G5407" s="72" t="s">
        <v>16</v>
      </c>
      <c r="H5407" s="72" t="s">
        <v>24</v>
      </c>
      <c r="I5407" s="72" t="s">
        <v>18</v>
      </c>
      <c r="J5407" s="72" t="s">
        <v>19</v>
      </c>
      <c r="K5407" s="72" t="s">
        <v>99</v>
      </c>
      <c r="L5407" s="72" t="s">
        <v>214</v>
      </c>
      <c r="M5407" s="72" t="s">
        <v>243</v>
      </c>
    </row>
    <row r="5408" spans="2:13" x14ac:dyDescent="0.25">
      <c r="B5408" s="72" t="s">
        <v>12</v>
      </c>
      <c r="C5408" s="72" t="s">
        <v>13</v>
      </c>
      <c r="D5408" s="72" t="s">
        <v>14</v>
      </c>
      <c r="E5408" s="72" t="s">
        <v>74</v>
      </c>
      <c r="F5408" s="73">
        <v>28728</v>
      </c>
      <c r="G5408" s="72" t="s">
        <v>16</v>
      </c>
      <c r="H5408" s="72" t="s">
        <v>17</v>
      </c>
      <c r="I5408" s="72" t="s">
        <v>18</v>
      </c>
      <c r="J5408" s="72" t="s">
        <v>19</v>
      </c>
      <c r="K5408" s="72" t="s">
        <v>20</v>
      </c>
      <c r="L5408" s="72" t="s">
        <v>199</v>
      </c>
      <c r="M5408" s="72" t="s">
        <v>57</v>
      </c>
    </row>
    <row r="5409" spans="2:13" x14ac:dyDescent="0.25">
      <c r="B5409" s="72" t="s">
        <v>12</v>
      </c>
      <c r="C5409" s="72" t="s">
        <v>13</v>
      </c>
      <c r="D5409" s="72" t="s">
        <v>14</v>
      </c>
      <c r="E5409" s="72" t="s">
        <v>39</v>
      </c>
      <c r="F5409" s="73">
        <v>-17803</v>
      </c>
      <c r="G5409" s="72" t="s">
        <v>16</v>
      </c>
      <c r="H5409" s="72" t="s">
        <v>17</v>
      </c>
      <c r="I5409" s="72" t="s">
        <v>18</v>
      </c>
      <c r="J5409" s="72" t="s">
        <v>19</v>
      </c>
      <c r="K5409" s="72" t="s">
        <v>25</v>
      </c>
      <c r="L5409" s="72" t="s">
        <v>326</v>
      </c>
      <c r="M5409" s="72"/>
    </row>
    <row r="5410" spans="2:13" x14ac:dyDescent="0.25">
      <c r="B5410" s="72" t="s">
        <v>12</v>
      </c>
      <c r="C5410" s="72" t="s">
        <v>13</v>
      </c>
      <c r="D5410" s="72" t="s">
        <v>14</v>
      </c>
      <c r="E5410" s="72" t="s">
        <v>36</v>
      </c>
      <c r="F5410" s="73">
        <v>370051</v>
      </c>
      <c r="G5410" s="72" t="s">
        <v>16</v>
      </c>
      <c r="H5410" s="72" t="s">
        <v>24</v>
      </c>
      <c r="I5410" s="72" t="s">
        <v>18</v>
      </c>
      <c r="J5410" s="72" t="s">
        <v>19</v>
      </c>
      <c r="K5410" s="72" t="s">
        <v>37</v>
      </c>
      <c r="L5410" s="72" t="s">
        <v>310</v>
      </c>
      <c r="M5410" s="72" t="s">
        <v>57</v>
      </c>
    </row>
    <row r="5411" spans="2:13" x14ac:dyDescent="0.25">
      <c r="B5411" s="72" t="s">
        <v>12</v>
      </c>
      <c r="C5411" s="72" t="s">
        <v>13</v>
      </c>
      <c r="D5411" s="72" t="s">
        <v>14</v>
      </c>
      <c r="E5411" s="72" t="s">
        <v>94</v>
      </c>
      <c r="F5411" s="73">
        <v>3066</v>
      </c>
      <c r="G5411" s="72" t="s">
        <v>16</v>
      </c>
      <c r="H5411" s="72" t="s">
        <v>17</v>
      </c>
      <c r="I5411" s="72" t="s">
        <v>18</v>
      </c>
      <c r="J5411" s="72" t="s">
        <v>19</v>
      </c>
      <c r="K5411" s="72" t="s">
        <v>49</v>
      </c>
      <c r="L5411" s="72" t="s">
        <v>82</v>
      </c>
      <c r="M5411" s="72"/>
    </row>
    <row r="5412" spans="2:13" x14ac:dyDescent="0.25">
      <c r="B5412" s="72" t="s">
        <v>12</v>
      </c>
      <c r="C5412" s="72" t="s">
        <v>13</v>
      </c>
      <c r="D5412" s="72" t="s">
        <v>14</v>
      </c>
      <c r="E5412" s="72" t="s">
        <v>41</v>
      </c>
      <c r="F5412" s="73">
        <v>-104</v>
      </c>
      <c r="G5412" s="72" t="s">
        <v>16</v>
      </c>
      <c r="H5412" s="72" t="s">
        <v>24</v>
      </c>
      <c r="I5412" s="72" t="s">
        <v>18</v>
      </c>
      <c r="J5412" s="72" t="s">
        <v>19</v>
      </c>
      <c r="K5412" s="72" t="s">
        <v>25</v>
      </c>
      <c r="L5412" s="72" t="s">
        <v>647</v>
      </c>
      <c r="M5412" s="72"/>
    </row>
    <row r="5413" spans="2:13" x14ac:dyDescent="0.25">
      <c r="B5413" s="72" t="s">
        <v>12</v>
      </c>
      <c r="C5413" s="72" t="s">
        <v>13</v>
      </c>
      <c r="D5413" s="72" t="s">
        <v>14</v>
      </c>
      <c r="E5413" s="72" t="s">
        <v>450</v>
      </c>
      <c r="F5413" s="73">
        <v>75893334</v>
      </c>
      <c r="G5413" s="72" t="s">
        <v>16</v>
      </c>
      <c r="H5413" s="72" t="s">
        <v>24</v>
      </c>
      <c r="I5413" s="72" t="s">
        <v>18</v>
      </c>
      <c r="J5413" s="72" t="s">
        <v>19</v>
      </c>
      <c r="K5413" s="72"/>
      <c r="L5413" s="72"/>
      <c r="M5413" s="72" t="s">
        <v>35</v>
      </c>
    </row>
    <row r="5414" spans="2:13" x14ac:dyDescent="0.25">
      <c r="B5414" s="72" t="s">
        <v>12</v>
      </c>
      <c r="C5414" s="72" t="s">
        <v>13</v>
      </c>
      <c r="D5414" s="72" t="s">
        <v>14</v>
      </c>
      <c r="E5414" s="72" t="s">
        <v>81</v>
      </c>
      <c r="F5414" s="73">
        <v>113599</v>
      </c>
      <c r="G5414" s="72" t="s">
        <v>16</v>
      </c>
      <c r="H5414" s="72" t="s">
        <v>17</v>
      </c>
      <c r="I5414" s="72" t="s">
        <v>18</v>
      </c>
      <c r="J5414" s="72" t="s">
        <v>19</v>
      </c>
      <c r="K5414" s="72" t="s">
        <v>20</v>
      </c>
      <c r="L5414" s="72" t="s">
        <v>229</v>
      </c>
      <c r="M5414" s="72" t="s">
        <v>57</v>
      </c>
    </row>
    <row r="5415" spans="2:13" x14ac:dyDescent="0.25">
      <c r="B5415" s="72" t="s">
        <v>12</v>
      </c>
      <c r="C5415" s="72" t="s">
        <v>13</v>
      </c>
      <c r="D5415" s="72" t="s">
        <v>14</v>
      </c>
      <c r="E5415" s="72" t="s">
        <v>81</v>
      </c>
      <c r="F5415" s="73">
        <v>703684</v>
      </c>
      <c r="G5415" s="72" t="s">
        <v>16</v>
      </c>
      <c r="H5415" s="72" t="s">
        <v>24</v>
      </c>
      <c r="I5415" s="72" t="s">
        <v>18</v>
      </c>
      <c r="J5415" s="72" t="s">
        <v>19</v>
      </c>
      <c r="K5415" s="72" t="s">
        <v>96</v>
      </c>
      <c r="L5415" s="72" t="s">
        <v>318</v>
      </c>
      <c r="M5415" s="72" t="s">
        <v>47</v>
      </c>
    </row>
    <row r="5416" spans="2:13" x14ac:dyDescent="0.25">
      <c r="B5416" s="72" t="s">
        <v>12</v>
      </c>
      <c r="C5416" s="72" t="s">
        <v>13</v>
      </c>
      <c r="D5416" s="72" t="s">
        <v>14</v>
      </c>
      <c r="E5416" s="72" t="s">
        <v>132</v>
      </c>
      <c r="F5416" s="73">
        <v>148380</v>
      </c>
      <c r="G5416" s="72" t="s">
        <v>16</v>
      </c>
      <c r="H5416" s="72" t="s">
        <v>24</v>
      </c>
      <c r="I5416" s="72" t="s">
        <v>18</v>
      </c>
      <c r="J5416" s="72" t="s">
        <v>19</v>
      </c>
      <c r="K5416" s="72" t="s">
        <v>63</v>
      </c>
      <c r="L5416" s="72" t="s">
        <v>585</v>
      </c>
      <c r="M5416" s="72" t="s">
        <v>133</v>
      </c>
    </row>
    <row r="5417" spans="2:13" x14ac:dyDescent="0.25">
      <c r="B5417" s="72" t="s">
        <v>12</v>
      </c>
      <c r="C5417" s="72" t="s">
        <v>13</v>
      </c>
      <c r="D5417" s="72" t="s">
        <v>14</v>
      </c>
      <c r="E5417" s="72" t="s">
        <v>79</v>
      </c>
      <c r="F5417" s="73">
        <v>-782</v>
      </c>
      <c r="G5417" s="72" t="s">
        <v>16</v>
      </c>
      <c r="H5417" s="72" t="s">
        <v>17</v>
      </c>
      <c r="I5417" s="72" t="s">
        <v>48</v>
      </c>
      <c r="J5417" s="72" t="s">
        <v>19</v>
      </c>
      <c r="K5417" s="72" t="s">
        <v>20</v>
      </c>
      <c r="L5417" s="72" t="s">
        <v>34</v>
      </c>
      <c r="M5417" s="72"/>
    </row>
    <row r="5418" spans="2:13" x14ac:dyDescent="0.25">
      <c r="B5418" s="72" t="s">
        <v>12</v>
      </c>
      <c r="C5418" s="72" t="s">
        <v>13</v>
      </c>
      <c r="D5418" s="72" t="s">
        <v>14</v>
      </c>
      <c r="E5418" s="72" t="s">
        <v>23</v>
      </c>
      <c r="F5418" s="73">
        <v>-37149</v>
      </c>
      <c r="G5418" s="72" t="s">
        <v>16</v>
      </c>
      <c r="H5418" s="72" t="s">
        <v>24</v>
      </c>
      <c r="I5418" s="72" t="s">
        <v>18</v>
      </c>
      <c r="J5418" s="72" t="s">
        <v>19</v>
      </c>
      <c r="K5418" s="72" t="s">
        <v>37</v>
      </c>
      <c r="L5418" s="72" t="s">
        <v>497</v>
      </c>
      <c r="M5418" s="72"/>
    </row>
    <row r="5419" spans="2:13" x14ac:dyDescent="0.25">
      <c r="B5419" s="72" t="s">
        <v>12</v>
      </c>
      <c r="C5419" s="72" t="s">
        <v>13</v>
      </c>
      <c r="D5419" s="72" t="s">
        <v>14</v>
      </c>
      <c r="E5419" s="72" t="s">
        <v>58</v>
      </c>
      <c r="F5419" s="73">
        <v>252289</v>
      </c>
      <c r="G5419" s="72" t="s">
        <v>16</v>
      </c>
      <c r="H5419" s="72" t="s">
        <v>24</v>
      </c>
      <c r="I5419" s="72" t="s">
        <v>18</v>
      </c>
      <c r="J5419" s="72" t="s">
        <v>19</v>
      </c>
      <c r="K5419" s="72" t="s">
        <v>130</v>
      </c>
      <c r="L5419" s="72" t="s">
        <v>466</v>
      </c>
      <c r="M5419" s="72" t="s">
        <v>47</v>
      </c>
    </row>
    <row r="5420" spans="2:13" x14ac:dyDescent="0.25">
      <c r="B5420" s="72" t="s">
        <v>12</v>
      </c>
      <c r="C5420" s="72" t="s">
        <v>13</v>
      </c>
      <c r="D5420" s="72" t="s">
        <v>14</v>
      </c>
      <c r="E5420" s="72" t="s">
        <v>27</v>
      </c>
      <c r="F5420" s="73">
        <v>224100</v>
      </c>
      <c r="G5420" s="72" t="s">
        <v>16</v>
      </c>
      <c r="H5420" s="72" t="s">
        <v>24</v>
      </c>
      <c r="I5420" s="72" t="s">
        <v>18</v>
      </c>
      <c r="J5420" s="72" t="s">
        <v>19</v>
      </c>
      <c r="K5420" s="72" t="s">
        <v>25</v>
      </c>
      <c r="L5420" s="72" t="s">
        <v>115</v>
      </c>
      <c r="M5420" s="72" t="s">
        <v>47</v>
      </c>
    </row>
    <row r="5421" spans="2:13" x14ac:dyDescent="0.25">
      <c r="B5421" s="72" t="s">
        <v>12</v>
      </c>
      <c r="C5421" s="72" t="s">
        <v>13</v>
      </c>
      <c r="D5421" s="72" t="s">
        <v>14</v>
      </c>
      <c r="E5421" s="72" t="s">
        <v>144</v>
      </c>
      <c r="F5421" s="73">
        <v>366861</v>
      </c>
      <c r="G5421" s="72" t="s">
        <v>16</v>
      </c>
      <c r="H5421" s="72" t="s">
        <v>24</v>
      </c>
      <c r="I5421" s="72" t="s">
        <v>18</v>
      </c>
      <c r="J5421" s="72" t="s">
        <v>19</v>
      </c>
      <c r="K5421" s="72" t="s">
        <v>96</v>
      </c>
      <c r="L5421" s="72" t="s">
        <v>318</v>
      </c>
      <c r="M5421" s="72" t="s">
        <v>184</v>
      </c>
    </row>
    <row r="5422" spans="2:13" x14ac:dyDescent="0.25">
      <c r="B5422" s="72" t="s">
        <v>12</v>
      </c>
      <c r="C5422" s="72" t="s">
        <v>13</v>
      </c>
      <c r="D5422" s="72" t="s">
        <v>14</v>
      </c>
      <c r="E5422" s="72" t="s">
        <v>152</v>
      </c>
      <c r="F5422" s="73">
        <v>-13762</v>
      </c>
      <c r="G5422" s="72" t="s">
        <v>16</v>
      </c>
      <c r="H5422" s="72" t="s">
        <v>17</v>
      </c>
      <c r="I5422" s="72" t="s">
        <v>18</v>
      </c>
      <c r="J5422" s="72" t="s">
        <v>19</v>
      </c>
      <c r="K5422" s="72" t="s">
        <v>20</v>
      </c>
      <c r="L5422" s="72" t="s">
        <v>233</v>
      </c>
      <c r="M5422" s="72"/>
    </row>
    <row r="5423" spans="2:13" x14ac:dyDescent="0.25">
      <c r="B5423" s="72" t="s">
        <v>12</v>
      </c>
      <c r="C5423" s="72" t="s">
        <v>13</v>
      </c>
      <c r="D5423" s="72" t="s">
        <v>14</v>
      </c>
      <c r="E5423" s="72" t="s">
        <v>39</v>
      </c>
      <c r="F5423" s="73">
        <v>-1183</v>
      </c>
      <c r="G5423" s="72" t="s">
        <v>16</v>
      </c>
      <c r="H5423" s="72" t="s">
        <v>17</v>
      </c>
      <c r="I5423" s="72" t="s">
        <v>18</v>
      </c>
      <c r="J5423" s="72" t="s">
        <v>19</v>
      </c>
      <c r="K5423" s="72" t="s">
        <v>25</v>
      </c>
      <c r="L5423" s="72" t="s">
        <v>370</v>
      </c>
      <c r="M5423" s="72"/>
    </row>
    <row r="5424" spans="2:13" x14ac:dyDescent="0.25">
      <c r="B5424" s="72" t="s">
        <v>12</v>
      </c>
      <c r="C5424" s="72" t="s">
        <v>13</v>
      </c>
      <c r="D5424" s="72" t="s">
        <v>14</v>
      </c>
      <c r="E5424" s="72" t="s">
        <v>83</v>
      </c>
      <c r="F5424" s="73">
        <v>529483</v>
      </c>
      <c r="G5424" s="72" t="s">
        <v>16</v>
      </c>
      <c r="H5424" s="72" t="s">
        <v>17</v>
      </c>
      <c r="I5424" s="72" t="s">
        <v>18</v>
      </c>
      <c r="J5424" s="72" t="s">
        <v>19</v>
      </c>
      <c r="K5424" s="72" t="s">
        <v>25</v>
      </c>
      <c r="L5424" s="72" t="s">
        <v>52</v>
      </c>
      <c r="M5424" s="72"/>
    </row>
    <row r="5425" spans="2:13" x14ac:dyDescent="0.25">
      <c r="B5425" s="72" t="s">
        <v>12</v>
      </c>
      <c r="C5425" s="72" t="s">
        <v>13</v>
      </c>
      <c r="D5425" s="72" t="s">
        <v>14</v>
      </c>
      <c r="E5425" s="72" t="s">
        <v>23</v>
      </c>
      <c r="F5425" s="73">
        <v>-25839</v>
      </c>
      <c r="G5425" s="72" t="s">
        <v>16</v>
      </c>
      <c r="H5425" s="72" t="s">
        <v>24</v>
      </c>
      <c r="I5425" s="72" t="s">
        <v>18</v>
      </c>
      <c r="J5425" s="72" t="s">
        <v>19</v>
      </c>
      <c r="K5425" s="72" t="s">
        <v>25</v>
      </c>
      <c r="L5425" s="72" t="s">
        <v>107</v>
      </c>
      <c r="M5425" s="72"/>
    </row>
    <row r="5426" spans="2:13" x14ac:dyDescent="0.25">
      <c r="B5426" s="72" t="s">
        <v>12</v>
      </c>
      <c r="C5426" s="72" t="s">
        <v>13</v>
      </c>
      <c r="D5426" s="72" t="s">
        <v>14</v>
      </c>
      <c r="E5426" s="72" t="s">
        <v>79</v>
      </c>
      <c r="F5426" s="73">
        <v>-148986</v>
      </c>
      <c r="G5426" s="72" t="s">
        <v>16</v>
      </c>
      <c r="H5426" s="72" t="s">
        <v>17</v>
      </c>
      <c r="I5426" s="72" t="s">
        <v>18</v>
      </c>
      <c r="J5426" s="72" t="s">
        <v>19</v>
      </c>
      <c r="K5426" s="72" t="s">
        <v>25</v>
      </c>
      <c r="L5426" s="72" t="s">
        <v>365</v>
      </c>
      <c r="M5426" s="72"/>
    </row>
    <row r="5427" spans="2:13" x14ac:dyDescent="0.25">
      <c r="B5427" s="72" t="s">
        <v>12</v>
      </c>
      <c r="C5427" s="72" t="s">
        <v>13</v>
      </c>
      <c r="D5427" s="72" t="s">
        <v>14</v>
      </c>
      <c r="E5427" s="72" t="s">
        <v>41</v>
      </c>
      <c r="F5427" s="73">
        <v>-3483</v>
      </c>
      <c r="G5427" s="72" t="s">
        <v>16</v>
      </c>
      <c r="H5427" s="72" t="s">
        <v>17</v>
      </c>
      <c r="I5427" s="72" t="s">
        <v>18</v>
      </c>
      <c r="J5427" s="72" t="s">
        <v>19</v>
      </c>
      <c r="K5427" s="72" t="s">
        <v>25</v>
      </c>
      <c r="L5427" s="72" t="s">
        <v>481</v>
      </c>
      <c r="M5427" s="72"/>
    </row>
    <row r="5428" spans="2:13" x14ac:dyDescent="0.25">
      <c r="B5428" s="72" t="s">
        <v>12</v>
      </c>
      <c r="C5428" s="72" t="s">
        <v>13</v>
      </c>
      <c r="D5428" s="72" t="s">
        <v>14</v>
      </c>
      <c r="E5428" s="72" t="s">
        <v>39</v>
      </c>
      <c r="F5428" s="73">
        <v>-20</v>
      </c>
      <c r="G5428" s="72" t="s">
        <v>16</v>
      </c>
      <c r="H5428" s="72" t="s">
        <v>24</v>
      </c>
      <c r="I5428" s="72" t="s">
        <v>18</v>
      </c>
      <c r="J5428" s="72" t="s">
        <v>628</v>
      </c>
      <c r="K5428" s="72" t="s">
        <v>102</v>
      </c>
      <c r="L5428" s="72" t="s">
        <v>196</v>
      </c>
      <c r="M5428" s="72"/>
    </row>
    <row r="5429" spans="2:13" x14ac:dyDescent="0.25">
      <c r="B5429" s="72" t="s">
        <v>12</v>
      </c>
      <c r="C5429" s="72" t="s">
        <v>13</v>
      </c>
      <c r="D5429" s="72" t="s">
        <v>14</v>
      </c>
      <c r="E5429" s="72" t="s">
        <v>144</v>
      </c>
      <c r="F5429" s="73">
        <v>76393</v>
      </c>
      <c r="G5429" s="72" t="s">
        <v>16</v>
      </c>
      <c r="H5429" s="72" t="s">
        <v>17</v>
      </c>
      <c r="I5429" s="72" t="s">
        <v>18</v>
      </c>
      <c r="J5429" s="72" t="s">
        <v>19</v>
      </c>
      <c r="K5429" s="72" t="s">
        <v>25</v>
      </c>
      <c r="L5429" s="72" t="s">
        <v>392</v>
      </c>
      <c r="M5429" s="72" t="s">
        <v>133</v>
      </c>
    </row>
    <row r="5430" spans="2:13" x14ac:dyDescent="0.25">
      <c r="B5430" s="72" t="s">
        <v>12</v>
      </c>
      <c r="C5430" s="72" t="s">
        <v>13</v>
      </c>
      <c r="D5430" s="72" t="s">
        <v>14</v>
      </c>
      <c r="E5430" s="72" t="s">
        <v>51</v>
      </c>
      <c r="F5430" s="73">
        <v>64983</v>
      </c>
      <c r="G5430" s="72" t="s">
        <v>16</v>
      </c>
      <c r="H5430" s="72" t="s">
        <v>24</v>
      </c>
      <c r="I5430" s="72" t="s">
        <v>18</v>
      </c>
      <c r="J5430" s="72" t="s">
        <v>19</v>
      </c>
      <c r="K5430" s="72" t="s">
        <v>99</v>
      </c>
      <c r="L5430" s="72" t="s">
        <v>638</v>
      </c>
      <c r="M5430" s="72"/>
    </row>
    <row r="5431" spans="2:13" x14ac:dyDescent="0.25">
      <c r="B5431" s="72" t="s">
        <v>12</v>
      </c>
      <c r="C5431" s="72" t="s">
        <v>13</v>
      </c>
      <c r="D5431" s="72" t="s">
        <v>14</v>
      </c>
      <c r="E5431" s="72" t="s">
        <v>94</v>
      </c>
      <c r="F5431" s="73">
        <v>3783</v>
      </c>
      <c r="G5431" s="72" t="s">
        <v>16</v>
      </c>
      <c r="H5431" s="72" t="s">
        <v>24</v>
      </c>
      <c r="I5431" s="72" t="s">
        <v>18</v>
      </c>
      <c r="J5431" s="72" t="s">
        <v>19</v>
      </c>
      <c r="K5431" s="72" t="s">
        <v>25</v>
      </c>
      <c r="L5431" s="72" t="s">
        <v>164</v>
      </c>
      <c r="M5431" s="72"/>
    </row>
    <row r="5432" spans="2:13" x14ac:dyDescent="0.25">
      <c r="B5432" s="72" t="s">
        <v>12</v>
      </c>
      <c r="C5432" s="72" t="s">
        <v>13</v>
      </c>
      <c r="D5432" s="72" t="s">
        <v>14</v>
      </c>
      <c r="E5432" s="72" t="s">
        <v>41</v>
      </c>
      <c r="F5432" s="73">
        <v>-232</v>
      </c>
      <c r="G5432" s="72" t="s">
        <v>16</v>
      </c>
      <c r="H5432" s="72" t="s">
        <v>24</v>
      </c>
      <c r="I5432" s="72" t="s">
        <v>18</v>
      </c>
      <c r="J5432" s="72" t="s">
        <v>19</v>
      </c>
      <c r="K5432" s="72" t="s">
        <v>37</v>
      </c>
      <c r="L5432" s="72" t="s">
        <v>397</v>
      </c>
      <c r="M5432" s="72"/>
    </row>
    <row r="5433" spans="2:13" x14ac:dyDescent="0.25">
      <c r="B5433" s="72" t="s">
        <v>12</v>
      </c>
      <c r="C5433" s="72" t="s">
        <v>13</v>
      </c>
      <c r="D5433" s="72" t="s">
        <v>14</v>
      </c>
      <c r="E5433" s="72" t="s">
        <v>94</v>
      </c>
      <c r="F5433" s="73">
        <v>446</v>
      </c>
      <c r="G5433" s="72" t="s">
        <v>16</v>
      </c>
      <c r="H5433" s="72" t="s">
        <v>17</v>
      </c>
      <c r="I5433" s="72" t="s">
        <v>18</v>
      </c>
      <c r="J5433" s="72" t="s">
        <v>19</v>
      </c>
      <c r="K5433" s="72" t="s">
        <v>25</v>
      </c>
      <c r="L5433" s="72" t="s">
        <v>374</v>
      </c>
      <c r="M5433" s="72"/>
    </row>
    <row r="5434" spans="2:13" x14ac:dyDescent="0.25">
      <c r="B5434" s="72" t="s">
        <v>12</v>
      </c>
      <c r="C5434" s="72" t="s">
        <v>13</v>
      </c>
      <c r="D5434" s="72" t="s">
        <v>14</v>
      </c>
      <c r="E5434" s="72" t="s">
        <v>258</v>
      </c>
      <c r="F5434" s="73">
        <v>118316</v>
      </c>
      <c r="G5434" s="72" t="s">
        <v>16</v>
      </c>
      <c r="H5434" s="72" t="s">
        <v>24</v>
      </c>
      <c r="I5434" s="72" t="s">
        <v>18</v>
      </c>
      <c r="J5434" s="72" t="s">
        <v>19</v>
      </c>
      <c r="K5434" s="72" t="s">
        <v>37</v>
      </c>
      <c r="L5434" s="72" t="s">
        <v>175</v>
      </c>
      <c r="M5434" s="72" t="s">
        <v>444</v>
      </c>
    </row>
    <row r="5435" spans="2:13" x14ac:dyDescent="0.25">
      <c r="B5435" s="72" t="s">
        <v>12</v>
      </c>
      <c r="C5435" s="72" t="s">
        <v>13</v>
      </c>
      <c r="D5435" s="72" t="s">
        <v>14</v>
      </c>
      <c r="E5435" s="72" t="s">
        <v>55</v>
      </c>
      <c r="F5435" s="73">
        <v>3520138</v>
      </c>
      <c r="G5435" s="72" t="s">
        <v>16</v>
      </c>
      <c r="H5435" s="72" t="s">
        <v>17</v>
      </c>
      <c r="I5435" s="72" t="s">
        <v>18</v>
      </c>
      <c r="J5435" s="72" t="s">
        <v>19</v>
      </c>
      <c r="K5435" s="72" t="s">
        <v>25</v>
      </c>
      <c r="L5435" s="72" t="s">
        <v>93</v>
      </c>
      <c r="M5435" s="72" t="s">
        <v>29</v>
      </c>
    </row>
    <row r="5436" spans="2:13" x14ac:dyDescent="0.25">
      <c r="B5436" s="72" t="s">
        <v>12</v>
      </c>
      <c r="C5436" s="72" t="s">
        <v>13</v>
      </c>
      <c r="D5436" s="72" t="s">
        <v>14</v>
      </c>
      <c r="E5436" s="72" t="s">
        <v>23</v>
      </c>
      <c r="F5436" s="73">
        <v>-47555</v>
      </c>
      <c r="G5436" s="72" t="s">
        <v>16</v>
      </c>
      <c r="H5436" s="72" t="s">
        <v>24</v>
      </c>
      <c r="I5436" s="72" t="s">
        <v>18</v>
      </c>
      <c r="J5436" s="72" t="s">
        <v>19</v>
      </c>
      <c r="K5436" s="72" t="s">
        <v>37</v>
      </c>
      <c r="L5436" s="72" t="s">
        <v>487</v>
      </c>
      <c r="M5436" s="72"/>
    </row>
    <row r="5437" spans="2:13" x14ac:dyDescent="0.25">
      <c r="B5437" s="72" t="s">
        <v>12</v>
      </c>
      <c r="C5437" s="72" t="s">
        <v>13</v>
      </c>
      <c r="D5437" s="72" t="s">
        <v>14</v>
      </c>
      <c r="E5437" s="72" t="s">
        <v>33</v>
      </c>
      <c r="F5437" s="73">
        <v>385534</v>
      </c>
      <c r="G5437" s="72" t="s">
        <v>16</v>
      </c>
      <c r="H5437" s="72" t="s">
        <v>17</v>
      </c>
      <c r="I5437" s="72" t="s">
        <v>18</v>
      </c>
      <c r="J5437" s="72" t="s">
        <v>19</v>
      </c>
      <c r="K5437" s="72" t="s">
        <v>108</v>
      </c>
      <c r="L5437" s="72" t="s">
        <v>367</v>
      </c>
      <c r="M5437" s="72" t="s">
        <v>47</v>
      </c>
    </row>
    <row r="5438" spans="2:13" x14ac:dyDescent="0.25">
      <c r="B5438" s="72" t="s">
        <v>12</v>
      </c>
      <c r="C5438" s="72" t="s">
        <v>13</v>
      </c>
      <c r="D5438" s="72" t="s">
        <v>14</v>
      </c>
      <c r="E5438" s="72" t="s">
        <v>51</v>
      </c>
      <c r="F5438" s="73">
        <v>1550354</v>
      </c>
      <c r="G5438" s="72" t="s">
        <v>16</v>
      </c>
      <c r="H5438" s="72" t="s">
        <v>24</v>
      </c>
      <c r="I5438" s="72" t="s">
        <v>18</v>
      </c>
      <c r="J5438" s="72" t="s">
        <v>19</v>
      </c>
      <c r="K5438" s="72" t="s">
        <v>37</v>
      </c>
      <c r="L5438" s="72" t="s">
        <v>38</v>
      </c>
      <c r="M5438" s="72"/>
    </row>
    <row r="5439" spans="2:13" x14ac:dyDescent="0.25">
      <c r="B5439" s="72" t="s">
        <v>12</v>
      </c>
      <c r="C5439" s="72" t="s">
        <v>13</v>
      </c>
      <c r="D5439" s="72" t="s">
        <v>14</v>
      </c>
      <c r="E5439" s="72" t="s">
        <v>39</v>
      </c>
      <c r="F5439" s="73">
        <v>-12529</v>
      </c>
      <c r="G5439" s="72" t="s">
        <v>16</v>
      </c>
      <c r="H5439" s="72" t="s">
        <v>24</v>
      </c>
      <c r="I5439" s="72" t="s">
        <v>18</v>
      </c>
      <c r="J5439" s="72" t="s">
        <v>19</v>
      </c>
      <c r="K5439" s="72" t="s">
        <v>20</v>
      </c>
      <c r="L5439" s="72" t="s">
        <v>148</v>
      </c>
      <c r="M5439" s="72"/>
    </row>
    <row r="5440" spans="2:13" x14ac:dyDescent="0.25">
      <c r="B5440" s="72" t="s">
        <v>12</v>
      </c>
      <c r="C5440" s="72" t="s">
        <v>13</v>
      </c>
      <c r="D5440" s="72" t="s">
        <v>14</v>
      </c>
      <c r="E5440" s="72" t="s">
        <v>144</v>
      </c>
      <c r="F5440" s="73">
        <v>3612011</v>
      </c>
      <c r="G5440" s="72" t="s">
        <v>16</v>
      </c>
      <c r="H5440" s="72" t="s">
        <v>24</v>
      </c>
      <c r="I5440" s="72" t="s">
        <v>18</v>
      </c>
      <c r="J5440" s="72" t="s">
        <v>19</v>
      </c>
      <c r="K5440" s="72" t="s">
        <v>130</v>
      </c>
      <c r="L5440" s="72" t="s">
        <v>466</v>
      </c>
      <c r="M5440" s="72" t="s">
        <v>62</v>
      </c>
    </row>
    <row r="5441" spans="2:13" x14ac:dyDescent="0.25">
      <c r="B5441" s="72" t="s">
        <v>12</v>
      </c>
      <c r="C5441" s="72" t="s">
        <v>13</v>
      </c>
      <c r="D5441" s="72" t="s">
        <v>14</v>
      </c>
      <c r="E5441" s="72" t="s">
        <v>668</v>
      </c>
      <c r="F5441" s="73">
        <v>40161062</v>
      </c>
      <c r="G5441" s="72" t="s">
        <v>269</v>
      </c>
      <c r="H5441" s="72" t="s">
        <v>24</v>
      </c>
      <c r="I5441" s="72" t="s">
        <v>18</v>
      </c>
      <c r="J5441" s="72" t="s">
        <v>19</v>
      </c>
      <c r="K5441" s="72"/>
      <c r="L5441" s="72"/>
      <c r="M5441" s="72" t="s">
        <v>184</v>
      </c>
    </row>
    <row r="5442" spans="2:13" x14ac:dyDescent="0.25">
      <c r="B5442" s="72" t="s">
        <v>12</v>
      </c>
      <c r="C5442" s="72" t="s">
        <v>13</v>
      </c>
      <c r="D5442" s="72" t="s">
        <v>14</v>
      </c>
      <c r="E5442" s="72" t="s">
        <v>55</v>
      </c>
      <c r="F5442" s="73">
        <v>697272</v>
      </c>
      <c r="G5442" s="72" t="s">
        <v>16</v>
      </c>
      <c r="H5442" s="72" t="s">
        <v>17</v>
      </c>
      <c r="I5442" s="72" t="s">
        <v>18</v>
      </c>
      <c r="J5442" s="72" t="s">
        <v>19</v>
      </c>
      <c r="K5442" s="72" t="s">
        <v>20</v>
      </c>
      <c r="L5442" s="72" t="s">
        <v>673</v>
      </c>
      <c r="M5442" s="72" t="s">
        <v>112</v>
      </c>
    </row>
    <row r="5443" spans="2:13" x14ac:dyDescent="0.25">
      <c r="B5443" s="72" t="s">
        <v>12</v>
      </c>
      <c r="C5443" s="72" t="s">
        <v>13</v>
      </c>
      <c r="D5443" s="72" t="s">
        <v>14</v>
      </c>
      <c r="E5443" s="72" t="s">
        <v>79</v>
      </c>
      <c r="F5443" s="73">
        <v>-6799</v>
      </c>
      <c r="G5443" s="72" t="s">
        <v>16</v>
      </c>
      <c r="H5443" s="72" t="s">
        <v>17</v>
      </c>
      <c r="I5443" s="72" t="s">
        <v>18</v>
      </c>
      <c r="J5443" s="72" t="s">
        <v>19</v>
      </c>
      <c r="K5443" s="72" t="s">
        <v>25</v>
      </c>
      <c r="L5443" s="72" t="s">
        <v>374</v>
      </c>
      <c r="M5443" s="72"/>
    </row>
    <row r="5444" spans="2:13" x14ac:dyDescent="0.25">
      <c r="B5444" s="72" t="s">
        <v>12</v>
      </c>
      <c r="C5444" s="72" t="s">
        <v>13</v>
      </c>
      <c r="D5444" s="72" t="s">
        <v>14</v>
      </c>
      <c r="E5444" s="72" t="s">
        <v>724</v>
      </c>
      <c r="F5444" s="73">
        <v>31493</v>
      </c>
      <c r="G5444" s="72" t="s">
        <v>16</v>
      </c>
      <c r="H5444" s="72" t="s">
        <v>17</v>
      </c>
      <c r="I5444" s="72" t="s">
        <v>18</v>
      </c>
      <c r="J5444" s="72" t="s">
        <v>19</v>
      </c>
      <c r="K5444" s="72" t="s">
        <v>25</v>
      </c>
      <c r="L5444" s="72" t="s">
        <v>230</v>
      </c>
      <c r="M5444" s="72" t="s">
        <v>133</v>
      </c>
    </row>
    <row r="5445" spans="2:13" x14ac:dyDescent="0.25">
      <c r="B5445" s="72" t="s">
        <v>12</v>
      </c>
      <c r="C5445" s="72" t="s">
        <v>13</v>
      </c>
      <c r="D5445" s="72" t="s">
        <v>14</v>
      </c>
      <c r="E5445" s="72" t="s">
        <v>33</v>
      </c>
      <c r="F5445" s="73">
        <v>6218</v>
      </c>
      <c r="G5445" s="72" t="s">
        <v>16</v>
      </c>
      <c r="H5445" s="72" t="s">
        <v>24</v>
      </c>
      <c r="I5445" s="72" t="s">
        <v>18</v>
      </c>
      <c r="J5445" s="72" t="s">
        <v>19</v>
      </c>
      <c r="K5445" s="72" t="s">
        <v>37</v>
      </c>
      <c r="L5445" s="72" t="s">
        <v>294</v>
      </c>
      <c r="M5445" s="72" t="s">
        <v>57</v>
      </c>
    </row>
    <row r="5446" spans="2:13" x14ac:dyDescent="0.25">
      <c r="B5446" s="72" t="s">
        <v>12</v>
      </c>
      <c r="C5446" s="72" t="s">
        <v>13</v>
      </c>
      <c r="D5446" s="72" t="s">
        <v>14</v>
      </c>
      <c r="E5446" s="72" t="s">
        <v>74</v>
      </c>
      <c r="F5446" s="73">
        <v>7447</v>
      </c>
      <c r="G5446" s="72" t="s">
        <v>16</v>
      </c>
      <c r="H5446" s="72" t="s">
        <v>24</v>
      </c>
      <c r="I5446" s="72" t="s">
        <v>18</v>
      </c>
      <c r="J5446" s="72" t="s">
        <v>19</v>
      </c>
      <c r="K5446" s="72" t="s">
        <v>96</v>
      </c>
      <c r="L5446" s="72" t="s">
        <v>457</v>
      </c>
      <c r="M5446" s="72" t="s">
        <v>112</v>
      </c>
    </row>
    <row r="5447" spans="2:13" x14ac:dyDescent="0.25">
      <c r="B5447" s="72" t="s">
        <v>12</v>
      </c>
      <c r="C5447" s="72" t="s">
        <v>13</v>
      </c>
      <c r="D5447" s="72" t="s">
        <v>14</v>
      </c>
      <c r="E5447" s="72" t="s">
        <v>15</v>
      </c>
      <c r="F5447" s="73">
        <v>260618</v>
      </c>
      <c r="G5447" s="72" t="s">
        <v>16</v>
      </c>
      <c r="H5447" s="72" t="s">
        <v>24</v>
      </c>
      <c r="I5447" s="72" t="s">
        <v>18</v>
      </c>
      <c r="J5447" s="72" t="s">
        <v>19</v>
      </c>
      <c r="K5447" s="72" t="s">
        <v>37</v>
      </c>
      <c r="L5447" s="72" t="s">
        <v>602</v>
      </c>
      <c r="M5447" s="72" t="s">
        <v>67</v>
      </c>
    </row>
    <row r="5448" spans="2:13" x14ac:dyDescent="0.25">
      <c r="B5448" s="72" t="s">
        <v>12</v>
      </c>
      <c r="C5448" s="72" t="s">
        <v>13</v>
      </c>
      <c r="D5448" s="72" t="s">
        <v>14</v>
      </c>
      <c r="E5448" s="72" t="s">
        <v>15</v>
      </c>
      <c r="F5448" s="73">
        <v>7626233</v>
      </c>
      <c r="G5448" s="72" t="s">
        <v>16</v>
      </c>
      <c r="H5448" s="72" t="s">
        <v>24</v>
      </c>
      <c r="I5448" s="72" t="s">
        <v>18</v>
      </c>
      <c r="J5448" s="72" t="s">
        <v>19</v>
      </c>
      <c r="K5448" s="72" t="s">
        <v>25</v>
      </c>
      <c r="L5448" s="72" t="s">
        <v>211</v>
      </c>
      <c r="M5448" s="72" t="s">
        <v>133</v>
      </c>
    </row>
    <row r="5449" spans="2:13" x14ac:dyDescent="0.25">
      <c r="B5449" s="72" t="s">
        <v>12</v>
      </c>
      <c r="C5449" s="72" t="s">
        <v>13</v>
      </c>
      <c r="D5449" s="72" t="s">
        <v>14</v>
      </c>
      <c r="E5449" s="72" t="s">
        <v>30</v>
      </c>
      <c r="F5449" s="73">
        <v>-153</v>
      </c>
      <c r="G5449" s="72" t="s">
        <v>16</v>
      </c>
      <c r="H5449" s="72" t="s">
        <v>24</v>
      </c>
      <c r="I5449" s="72" t="s">
        <v>18</v>
      </c>
      <c r="J5449" s="72" t="s">
        <v>19</v>
      </c>
      <c r="K5449" s="72" t="s">
        <v>25</v>
      </c>
      <c r="L5449" s="72" t="s">
        <v>660</v>
      </c>
      <c r="M5449" s="72"/>
    </row>
    <row r="5450" spans="2:13" x14ac:dyDescent="0.25">
      <c r="B5450" s="72" t="s">
        <v>12</v>
      </c>
      <c r="C5450" s="72" t="s">
        <v>13</v>
      </c>
      <c r="D5450" s="72" t="s">
        <v>14</v>
      </c>
      <c r="E5450" s="72" t="s">
        <v>187</v>
      </c>
      <c r="F5450" s="73">
        <v>748670719</v>
      </c>
      <c r="G5450" s="72" t="s">
        <v>16</v>
      </c>
      <c r="H5450" s="72" t="s">
        <v>24</v>
      </c>
      <c r="I5450" s="72" t="s">
        <v>18</v>
      </c>
      <c r="J5450" s="72" t="s">
        <v>19</v>
      </c>
      <c r="K5450" s="72" t="s">
        <v>96</v>
      </c>
      <c r="L5450" s="72" t="s">
        <v>141</v>
      </c>
      <c r="M5450" s="72" t="s">
        <v>57</v>
      </c>
    </row>
    <row r="5451" spans="2:13" x14ac:dyDescent="0.25">
      <c r="B5451" s="72" t="s">
        <v>12</v>
      </c>
      <c r="C5451" s="72" t="s">
        <v>13</v>
      </c>
      <c r="D5451" s="72" t="s">
        <v>14</v>
      </c>
      <c r="E5451" s="72" t="s">
        <v>68</v>
      </c>
      <c r="F5451" s="73">
        <v>-87124</v>
      </c>
      <c r="G5451" s="72" t="s">
        <v>16</v>
      </c>
      <c r="H5451" s="72" t="s">
        <v>17</v>
      </c>
      <c r="I5451" s="72" t="s">
        <v>48</v>
      </c>
      <c r="J5451" s="72" t="s">
        <v>19</v>
      </c>
      <c r="K5451" s="72" t="s">
        <v>20</v>
      </c>
      <c r="L5451" s="72" t="s">
        <v>327</v>
      </c>
      <c r="M5451" s="72"/>
    </row>
    <row r="5452" spans="2:13" x14ac:dyDescent="0.25">
      <c r="B5452" s="72" t="s">
        <v>12</v>
      </c>
      <c r="C5452" s="72" t="s">
        <v>13</v>
      </c>
      <c r="D5452" s="72" t="s">
        <v>14</v>
      </c>
      <c r="E5452" s="72" t="s">
        <v>39</v>
      </c>
      <c r="F5452" s="73">
        <v>-18316</v>
      </c>
      <c r="G5452" s="72" t="s">
        <v>16</v>
      </c>
      <c r="H5452" s="72" t="s">
        <v>24</v>
      </c>
      <c r="I5452" s="72" t="s">
        <v>18</v>
      </c>
      <c r="J5452" s="72" t="s">
        <v>19</v>
      </c>
      <c r="K5452" s="72" t="s">
        <v>37</v>
      </c>
      <c r="L5452" s="72" t="s">
        <v>394</v>
      </c>
      <c r="M5452" s="72"/>
    </row>
    <row r="5453" spans="2:13" x14ac:dyDescent="0.25">
      <c r="B5453" s="72" t="s">
        <v>12</v>
      </c>
      <c r="C5453" s="72" t="s">
        <v>13</v>
      </c>
      <c r="D5453" s="72" t="s">
        <v>14</v>
      </c>
      <c r="E5453" s="72" t="s">
        <v>258</v>
      </c>
      <c r="F5453" s="73">
        <v>206036</v>
      </c>
      <c r="G5453" s="72" t="s">
        <v>16</v>
      </c>
      <c r="H5453" s="72" t="s">
        <v>24</v>
      </c>
      <c r="I5453" s="72" t="s">
        <v>18</v>
      </c>
      <c r="J5453" s="72" t="s">
        <v>19</v>
      </c>
      <c r="K5453" s="72" t="s">
        <v>99</v>
      </c>
      <c r="L5453" s="72" t="s">
        <v>154</v>
      </c>
      <c r="M5453" s="72" t="s">
        <v>72</v>
      </c>
    </row>
    <row r="5454" spans="2:13" x14ac:dyDescent="0.25">
      <c r="B5454" s="72" t="s">
        <v>12</v>
      </c>
      <c r="C5454" s="72" t="s">
        <v>13</v>
      </c>
      <c r="D5454" s="72" t="s">
        <v>14</v>
      </c>
      <c r="E5454" s="72" t="s">
        <v>85</v>
      </c>
      <c r="F5454" s="73">
        <v>346560</v>
      </c>
      <c r="G5454" s="72" t="s">
        <v>16</v>
      </c>
      <c r="H5454" s="72" t="s">
        <v>24</v>
      </c>
      <c r="I5454" s="72" t="s">
        <v>18</v>
      </c>
      <c r="J5454" s="72" t="s">
        <v>19</v>
      </c>
      <c r="K5454" s="72" t="s">
        <v>157</v>
      </c>
      <c r="L5454" s="72" t="s">
        <v>640</v>
      </c>
      <c r="M5454" s="72"/>
    </row>
    <row r="5455" spans="2:13" x14ac:dyDescent="0.25">
      <c r="B5455" s="72" t="s">
        <v>12</v>
      </c>
      <c r="C5455" s="72" t="s">
        <v>13</v>
      </c>
      <c r="D5455" s="72" t="s">
        <v>14</v>
      </c>
      <c r="E5455" s="72" t="s">
        <v>36</v>
      </c>
      <c r="F5455" s="73">
        <v>294118</v>
      </c>
      <c r="G5455" s="72" t="s">
        <v>16</v>
      </c>
      <c r="H5455" s="72" t="s">
        <v>24</v>
      </c>
      <c r="I5455" s="72" t="s">
        <v>18</v>
      </c>
      <c r="J5455" s="72" t="s">
        <v>19</v>
      </c>
      <c r="K5455" s="72" t="s">
        <v>37</v>
      </c>
      <c r="L5455" s="72" t="s">
        <v>394</v>
      </c>
      <c r="M5455" s="72" t="s">
        <v>29</v>
      </c>
    </row>
    <row r="5456" spans="2:13" x14ac:dyDescent="0.25">
      <c r="B5456" s="72" t="s">
        <v>12</v>
      </c>
      <c r="C5456" s="72" t="s">
        <v>13</v>
      </c>
      <c r="D5456" s="72" t="s">
        <v>14</v>
      </c>
      <c r="E5456" s="72" t="s">
        <v>68</v>
      </c>
      <c r="F5456" s="73">
        <v>-52551</v>
      </c>
      <c r="G5456" s="72" t="s">
        <v>16</v>
      </c>
      <c r="H5456" s="72" t="s">
        <v>17</v>
      </c>
      <c r="I5456" s="72" t="s">
        <v>18</v>
      </c>
      <c r="J5456" s="72" t="s">
        <v>19</v>
      </c>
      <c r="K5456" s="72" t="s">
        <v>37</v>
      </c>
      <c r="L5456" s="72" t="s">
        <v>113</v>
      </c>
      <c r="M5456" s="72"/>
    </row>
    <row r="5457" spans="2:13" x14ac:dyDescent="0.25">
      <c r="B5457" s="72" t="s">
        <v>12</v>
      </c>
      <c r="C5457" s="72" t="s">
        <v>13</v>
      </c>
      <c r="D5457" s="72" t="s">
        <v>14</v>
      </c>
      <c r="E5457" s="72" t="s">
        <v>152</v>
      </c>
      <c r="F5457" s="73">
        <v>-15113</v>
      </c>
      <c r="G5457" s="72" t="s">
        <v>16</v>
      </c>
      <c r="H5457" s="72" t="s">
        <v>17</v>
      </c>
      <c r="I5457" s="72" t="s">
        <v>18</v>
      </c>
      <c r="J5457" s="72" t="s">
        <v>19</v>
      </c>
      <c r="K5457" s="72" t="s">
        <v>25</v>
      </c>
      <c r="L5457" s="72" t="s">
        <v>430</v>
      </c>
      <c r="M5457" s="72"/>
    </row>
    <row r="5458" spans="2:13" x14ac:dyDescent="0.25">
      <c r="B5458" s="72" t="s">
        <v>12</v>
      </c>
      <c r="C5458" s="72" t="s">
        <v>13</v>
      </c>
      <c r="D5458" s="72" t="s">
        <v>14</v>
      </c>
      <c r="E5458" s="72" t="s">
        <v>74</v>
      </c>
      <c r="F5458" s="73">
        <v>231</v>
      </c>
      <c r="G5458" s="72" t="s">
        <v>16</v>
      </c>
      <c r="H5458" s="72" t="s">
        <v>24</v>
      </c>
      <c r="I5458" s="72" t="s">
        <v>18</v>
      </c>
      <c r="J5458" s="72" t="s">
        <v>19</v>
      </c>
      <c r="K5458" s="72" t="s">
        <v>102</v>
      </c>
      <c r="L5458" s="72" t="s">
        <v>196</v>
      </c>
      <c r="M5458" s="72" t="s">
        <v>302</v>
      </c>
    </row>
    <row r="5459" spans="2:13" x14ac:dyDescent="0.25">
      <c r="B5459" s="72" t="s">
        <v>12</v>
      </c>
      <c r="C5459" s="72" t="s">
        <v>13</v>
      </c>
      <c r="D5459" s="72" t="s">
        <v>14</v>
      </c>
      <c r="E5459" s="72" t="s">
        <v>51</v>
      </c>
      <c r="F5459" s="73">
        <v>202137</v>
      </c>
      <c r="G5459" s="72" t="s">
        <v>16</v>
      </c>
      <c r="H5459" s="72" t="s">
        <v>17</v>
      </c>
      <c r="I5459" s="72" t="s">
        <v>18</v>
      </c>
      <c r="J5459" s="72" t="s">
        <v>19</v>
      </c>
      <c r="K5459" s="72" t="s">
        <v>49</v>
      </c>
      <c r="L5459" s="72" t="s">
        <v>209</v>
      </c>
      <c r="M5459" s="72"/>
    </row>
    <row r="5460" spans="2:13" x14ac:dyDescent="0.25">
      <c r="B5460" s="72" t="s">
        <v>12</v>
      </c>
      <c r="C5460" s="72" t="s">
        <v>13</v>
      </c>
      <c r="D5460" s="72" t="s">
        <v>14</v>
      </c>
      <c r="E5460" s="72" t="s">
        <v>94</v>
      </c>
      <c r="F5460" s="73">
        <v>162</v>
      </c>
      <c r="G5460" s="72" t="s">
        <v>269</v>
      </c>
      <c r="H5460" s="72" t="s">
        <v>24</v>
      </c>
      <c r="I5460" s="72" t="s">
        <v>18</v>
      </c>
      <c r="J5460" s="72" t="s">
        <v>526</v>
      </c>
      <c r="K5460" s="72" t="s">
        <v>20</v>
      </c>
      <c r="L5460" s="72" t="s">
        <v>483</v>
      </c>
      <c r="M5460" s="72"/>
    </row>
    <row r="5461" spans="2:13" x14ac:dyDescent="0.25">
      <c r="B5461" s="72" t="s">
        <v>12</v>
      </c>
      <c r="C5461" s="72" t="s">
        <v>13</v>
      </c>
      <c r="D5461" s="72" t="s">
        <v>14</v>
      </c>
      <c r="E5461" s="72" t="s">
        <v>33</v>
      </c>
      <c r="F5461" s="73">
        <v>11814</v>
      </c>
      <c r="G5461" s="72" t="s">
        <v>16</v>
      </c>
      <c r="H5461" s="72" t="s">
        <v>17</v>
      </c>
      <c r="I5461" s="72" t="s">
        <v>18</v>
      </c>
      <c r="J5461" s="72" t="s">
        <v>19</v>
      </c>
      <c r="K5461" s="72" t="s">
        <v>25</v>
      </c>
      <c r="L5461" s="72" t="s">
        <v>260</v>
      </c>
      <c r="M5461" s="72" t="s">
        <v>112</v>
      </c>
    </row>
    <row r="5462" spans="2:13" x14ac:dyDescent="0.25">
      <c r="B5462" s="72" t="s">
        <v>12</v>
      </c>
      <c r="C5462" s="72" t="s">
        <v>13</v>
      </c>
      <c r="D5462" s="72" t="s">
        <v>14</v>
      </c>
      <c r="E5462" s="72" t="s">
        <v>55</v>
      </c>
      <c r="F5462" s="73">
        <v>338992</v>
      </c>
      <c r="G5462" s="72" t="s">
        <v>16</v>
      </c>
      <c r="H5462" s="72" t="s">
        <v>24</v>
      </c>
      <c r="I5462" s="72" t="s">
        <v>18</v>
      </c>
      <c r="J5462" s="72" t="s">
        <v>19</v>
      </c>
      <c r="K5462" s="72" t="s">
        <v>31</v>
      </c>
      <c r="L5462" s="72" t="s">
        <v>362</v>
      </c>
      <c r="M5462" s="72" t="s">
        <v>29</v>
      </c>
    </row>
    <row r="5463" spans="2:13" x14ac:dyDescent="0.25">
      <c r="B5463" s="72" t="s">
        <v>12</v>
      </c>
      <c r="C5463" s="72" t="s">
        <v>13</v>
      </c>
      <c r="D5463" s="72" t="s">
        <v>14</v>
      </c>
      <c r="E5463" s="72" t="s">
        <v>60</v>
      </c>
      <c r="F5463" s="73">
        <v>50549</v>
      </c>
      <c r="G5463" s="72" t="s">
        <v>16</v>
      </c>
      <c r="H5463" s="72" t="s">
        <v>24</v>
      </c>
      <c r="I5463" s="72" t="s">
        <v>18</v>
      </c>
      <c r="J5463" s="72" t="s">
        <v>19</v>
      </c>
      <c r="K5463" s="72" t="s">
        <v>96</v>
      </c>
      <c r="L5463" s="72" t="s">
        <v>172</v>
      </c>
      <c r="M5463" s="72" t="s">
        <v>62</v>
      </c>
    </row>
    <row r="5464" spans="2:13" x14ac:dyDescent="0.25">
      <c r="B5464" s="72" t="s">
        <v>12</v>
      </c>
      <c r="C5464" s="72" t="s">
        <v>13</v>
      </c>
      <c r="D5464" s="72" t="s">
        <v>14</v>
      </c>
      <c r="E5464" s="72" t="s">
        <v>94</v>
      </c>
      <c r="F5464" s="73">
        <v>453</v>
      </c>
      <c r="G5464" s="72" t="s">
        <v>16</v>
      </c>
      <c r="H5464" s="72" t="s">
        <v>17</v>
      </c>
      <c r="I5464" s="72" t="s">
        <v>48</v>
      </c>
      <c r="J5464" s="72" t="s">
        <v>19</v>
      </c>
      <c r="K5464" s="72" t="s">
        <v>49</v>
      </c>
      <c r="L5464" s="72" t="s">
        <v>91</v>
      </c>
      <c r="M5464" s="72"/>
    </row>
    <row r="5465" spans="2:13" x14ac:dyDescent="0.25">
      <c r="B5465" s="72" t="s">
        <v>12</v>
      </c>
      <c r="C5465" s="72" t="s">
        <v>13</v>
      </c>
      <c r="D5465" s="72" t="s">
        <v>14</v>
      </c>
      <c r="E5465" s="72" t="s">
        <v>156</v>
      </c>
      <c r="F5465" s="73">
        <v>47672</v>
      </c>
      <c r="G5465" s="72" t="s">
        <v>16</v>
      </c>
      <c r="H5465" s="72" t="s">
        <v>17</v>
      </c>
      <c r="I5465" s="72" t="s">
        <v>18</v>
      </c>
      <c r="J5465" s="72" t="s">
        <v>19</v>
      </c>
      <c r="K5465" s="72" t="s">
        <v>20</v>
      </c>
      <c r="L5465" s="72" t="s">
        <v>98</v>
      </c>
      <c r="M5465" s="72"/>
    </row>
    <row r="5466" spans="2:13" x14ac:dyDescent="0.25">
      <c r="B5466" s="72" t="s">
        <v>12</v>
      </c>
      <c r="C5466" s="72" t="s">
        <v>13</v>
      </c>
      <c r="D5466" s="72" t="s">
        <v>14</v>
      </c>
      <c r="E5466" s="72" t="s">
        <v>36</v>
      </c>
      <c r="F5466" s="73">
        <v>5261645</v>
      </c>
      <c r="G5466" s="72" t="s">
        <v>16</v>
      </c>
      <c r="H5466" s="72" t="s">
        <v>24</v>
      </c>
      <c r="I5466" s="72" t="s">
        <v>18</v>
      </c>
      <c r="J5466" s="72" t="s">
        <v>19</v>
      </c>
      <c r="K5466" s="72" t="s">
        <v>37</v>
      </c>
      <c r="L5466" s="72" t="s">
        <v>320</v>
      </c>
      <c r="M5466" s="72" t="s">
        <v>29</v>
      </c>
    </row>
    <row r="5467" spans="2:13" x14ac:dyDescent="0.25">
      <c r="B5467" s="72" t="s">
        <v>12</v>
      </c>
      <c r="C5467" s="72" t="s">
        <v>13</v>
      </c>
      <c r="D5467" s="72" t="s">
        <v>14</v>
      </c>
      <c r="E5467" s="72" t="s">
        <v>94</v>
      </c>
      <c r="F5467" s="73">
        <v>1027</v>
      </c>
      <c r="G5467" s="72" t="s">
        <v>16</v>
      </c>
      <c r="H5467" s="72" t="s">
        <v>17</v>
      </c>
      <c r="I5467" s="72" t="s">
        <v>18</v>
      </c>
      <c r="J5467" s="72" t="s">
        <v>19</v>
      </c>
      <c r="K5467" s="72" t="s">
        <v>25</v>
      </c>
      <c r="L5467" s="72" t="s">
        <v>622</v>
      </c>
      <c r="M5467" s="72"/>
    </row>
    <row r="5468" spans="2:13" x14ac:dyDescent="0.25">
      <c r="B5468" s="72" t="s">
        <v>12</v>
      </c>
      <c r="C5468" s="72" t="s">
        <v>13</v>
      </c>
      <c r="D5468" s="72" t="s">
        <v>14</v>
      </c>
      <c r="E5468" s="72" t="s">
        <v>146</v>
      </c>
      <c r="F5468" s="73">
        <v>-12319</v>
      </c>
      <c r="G5468" s="72" t="s">
        <v>16</v>
      </c>
      <c r="H5468" s="72" t="s">
        <v>24</v>
      </c>
      <c r="I5468" s="72" t="s">
        <v>18</v>
      </c>
      <c r="J5468" s="72" t="s">
        <v>19</v>
      </c>
      <c r="K5468" s="72" t="s">
        <v>37</v>
      </c>
      <c r="L5468" s="72" t="s">
        <v>193</v>
      </c>
      <c r="M5468" s="72"/>
    </row>
    <row r="5469" spans="2:13" x14ac:dyDescent="0.25">
      <c r="B5469" s="72" t="s">
        <v>12</v>
      </c>
      <c r="C5469" s="72" t="s">
        <v>13</v>
      </c>
      <c r="D5469" s="72" t="s">
        <v>14</v>
      </c>
      <c r="E5469" s="72" t="s">
        <v>353</v>
      </c>
      <c r="F5469" s="73">
        <v>39218</v>
      </c>
      <c r="G5469" s="72" t="s">
        <v>16</v>
      </c>
      <c r="H5469" s="72" t="s">
        <v>24</v>
      </c>
      <c r="I5469" s="72" t="s">
        <v>18</v>
      </c>
      <c r="J5469" s="72" t="s">
        <v>19</v>
      </c>
      <c r="K5469" s="72" t="s">
        <v>99</v>
      </c>
      <c r="L5469" s="72" t="s">
        <v>242</v>
      </c>
      <c r="M5469" s="72" t="s">
        <v>133</v>
      </c>
    </row>
    <row r="5470" spans="2:13" x14ac:dyDescent="0.25">
      <c r="B5470" s="72" t="s">
        <v>12</v>
      </c>
      <c r="C5470" s="72" t="s">
        <v>13</v>
      </c>
      <c r="D5470" s="72" t="s">
        <v>14</v>
      </c>
      <c r="E5470" s="72" t="s">
        <v>85</v>
      </c>
      <c r="F5470" s="73">
        <v>25015</v>
      </c>
      <c r="G5470" s="72" t="s">
        <v>16</v>
      </c>
      <c r="H5470" s="72" t="s">
        <v>17</v>
      </c>
      <c r="I5470" s="72" t="s">
        <v>18</v>
      </c>
      <c r="J5470" s="72" t="s">
        <v>19</v>
      </c>
      <c r="K5470" s="72" t="s">
        <v>25</v>
      </c>
      <c r="L5470" s="72" t="s">
        <v>459</v>
      </c>
      <c r="M5470" s="72"/>
    </row>
    <row r="5471" spans="2:13" x14ac:dyDescent="0.25">
      <c r="B5471" s="72" t="s">
        <v>12</v>
      </c>
      <c r="C5471" s="72" t="s">
        <v>13</v>
      </c>
      <c r="D5471" s="72" t="s">
        <v>14</v>
      </c>
      <c r="E5471" s="72" t="s">
        <v>70</v>
      </c>
      <c r="F5471" s="73">
        <v>155596</v>
      </c>
      <c r="G5471" s="72" t="s">
        <v>16</v>
      </c>
      <c r="H5471" s="72" t="s">
        <v>24</v>
      </c>
      <c r="I5471" s="72" t="s">
        <v>18</v>
      </c>
      <c r="J5471" s="72" t="s">
        <v>19</v>
      </c>
      <c r="K5471" s="72" t="s">
        <v>49</v>
      </c>
      <c r="L5471" s="72" t="s">
        <v>209</v>
      </c>
      <c r="M5471" s="72" t="s">
        <v>303</v>
      </c>
    </row>
    <row r="5472" spans="2:13" x14ac:dyDescent="0.25">
      <c r="B5472" s="72" t="s">
        <v>12</v>
      </c>
      <c r="C5472" s="72" t="s">
        <v>13</v>
      </c>
      <c r="D5472" s="72" t="s">
        <v>14</v>
      </c>
      <c r="E5472" s="72" t="s">
        <v>79</v>
      </c>
      <c r="F5472" s="73">
        <v>-77</v>
      </c>
      <c r="G5472" s="72" t="s">
        <v>16</v>
      </c>
      <c r="H5472" s="72" t="s">
        <v>24</v>
      </c>
      <c r="I5472" s="72" t="s">
        <v>18</v>
      </c>
      <c r="J5472" s="72" t="s">
        <v>19</v>
      </c>
      <c r="K5472" s="72" t="s">
        <v>25</v>
      </c>
      <c r="L5472" s="72" t="s">
        <v>563</v>
      </c>
      <c r="M5472" s="72"/>
    </row>
    <row r="5473" spans="2:13" x14ac:dyDescent="0.25">
      <c r="B5473" s="72" t="s">
        <v>12</v>
      </c>
      <c r="C5473" s="72" t="s">
        <v>13</v>
      </c>
      <c r="D5473" s="72" t="s">
        <v>14</v>
      </c>
      <c r="E5473" s="72" t="s">
        <v>79</v>
      </c>
      <c r="F5473" s="73">
        <v>-2117</v>
      </c>
      <c r="G5473" s="72" t="s">
        <v>16</v>
      </c>
      <c r="H5473" s="72" t="s">
        <v>24</v>
      </c>
      <c r="I5473" s="72" t="s">
        <v>18</v>
      </c>
      <c r="J5473" s="72" t="s">
        <v>19</v>
      </c>
      <c r="K5473" s="72" t="s">
        <v>20</v>
      </c>
      <c r="L5473" s="72" t="s">
        <v>673</v>
      </c>
      <c r="M5473" s="72"/>
    </row>
    <row r="5474" spans="2:13" x14ac:dyDescent="0.25">
      <c r="B5474" s="72" t="s">
        <v>12</v>
      </c>
      <c r="C5474" s="72" t="s">
        <v>13</v>
      </c>
      <c r="D5474" s="72" t="s">
        <v>14</v>
      </c>
      <c r="E5474" s="72" t="s">
        <v>60</v>
      </c>
      <c r="F5474" s="73">
        <v>1011313</v>
      </c>
      <c r="G5474" s="72" t="s">
        <v>16</v>
      </c>
      <c r="H5474" s="72" t="s">
        <v>24</v>
      </c>
      <c r="I5474" s="72" t="s">
        <v>18</v>
      </c>
      <c r="J5474" s="72" t="s">
        <v>19</v>
      </c>
      <c r="K5474" s="72" t="s">
        <v>185</v>
      </c>
      <c r="L5474" s="72" t="s">
        <v>399</v>
      </c>
      <c r="M5474" s="72" t="s">
        <v>67</v>
      </c>
    </row>
    <row r="5475" spans="2:13" x14ac:dyDescent="0.25">
      <c r="B5475" s="72" t="s">
        <v>12</v>
      </c>
      <c r="C5475" s="72" t="s">
        <v>13</v>
      </c>
      <c r="D5475" s="72" t="s">
        <v>14</v>
      </c>
      <c r="E5475" s="72" t="s">
        <v>81</v>
      </c>
      <c r="F5475" s="73">
        <v>109991</v>
      </c>
      <c r="G5475" s="72" t="s">
        <v>16</v>
      </c>
      <c r="H5475" s="72" t="s">
        <v>24</v>
      </c>
      <c r="I5475" s="72" t="s">
        <v>18</v>
      </c>
      <c r="J5475" s="72" t="s">
        <v>19</v>
      </c>
      <c r="K5475" s="72" t="s">
        <v>117</v>
      </c>
      <c r="L5475" s="72" t="s">
        <v>216</v>
      </c>
      <c r="M5475" s="72" t="s">
        <v>47</v>
      </c>
    </row>
    <row r="5476" spans="2:13" x14ac:dyDescent="0.25">
      <c r="B5476" s="72" t="s">
        <v>12</v>
      </c>
      <c r="C5476" s="72" t="s">
        <v>13</v>
      </c>
      <c r="D5476" s="72" t="s">
        <v>14</v>
      </c>
      <c r="E5476" s="72" t="s">
        <v>146</v>
      </c>
      <c r="F5476" s="73">
        <v>-47393</v>
      </c>
      <c r="G5476" s="72" t="s">
        <v>16</v>
      </c>
      <c r="H5476" s="72" t="s">
        <v>24</v>
      </c>
      <c r="I5476" s="72" t="s">
        <v>18</v>
      </c>
      <c r="J5476" s="72" t="s">
        <v>19</v>
      </c>
      <c r="K5476" s="72" t="s">
        <v>37</v>
      </c>
      <c r="L5476" s="72" t="s">
        <v>482</v>
      </c>
      <c r="M5476" s="72"/>
    </row>
    <row r="5477" spans="2:13" x14ac:dyDescent="0.25">
      <c r="B5477" s="72" t="s">
        <v>12</v>
      </c>
      <c r="C5477" s="72" t="s">
        <v>13</v>
      </c>
      <c r="D5477" s="72" t="s">
        <v>14</v>
      </c>
      <c r="E5477" s="72" t="s">
        <v>68</v>
      </c>
      <c r="F5477" s="73">
        <v>-34370</v>
      </c>
      <c r="G5477" s="72" t="s">
        <v>16</v>
      </c>
      <c r="H5477" s="72" t="s">
        <v>24</v>
      </c>
      <c r="I5477" s="72" t="s">
        <v>18</v>
      </c>
      <c r="J5477" s="72" t="s">
        <v>19</v>
      </c>
      <c r="K5477" s="72" t="s">
        <v>63</v>
      </c>
      <c r="L5477" s="72" t="s">
        <v>562</v>
      </c>
      <c r="M5477" s="72"/>
    </row>
    <row r="5478" spans="2:13" x14ac:dyDescent="0.25">
      <c r="B5478" s="72" t="s">
        <v>12</v>
      </c>
      <c r="C5478" s="72" t="s">
        <v>13</v>
      </c>
      <c r="D5478" s="72" t="s">
        <v>14</v>
      </c>
      <c r="E5478" s="72" t="s">
        <v>83</v>
      </c>
      <c r="F5478" s="73">
        <v>119645</v>
      </c>
      <c r="G5478" s="72" t="s">
        <v>16</v>
      </c>
      <c r="H5478" s="72" t="s">
        <v>17</v>
      </c>
      <c r="I5478" s="72" t="s">
        <v>18</v>
      </c>
      <c r="J5478" s="72" t="s">
        <v>19</v>
      </c>
      <c r="K5478" s="72" t="s">
        <v>37</v>
      </c>
      <c r="L5478" s="72" t="s">
        <v>310</v>
      </c>
      <c r="M5478" s="72"/>
    </row>
    <row r="5479" spans="2:13" x14ac:dyDescent="0.25">
      <c r="B5479" s="72" t="s">
        <v>12</v>
      </c>
      <c r="C5479" s="72" t="s">
        <v>13</v>
      </c>
      <c r="D5479" s="72" t="s">
        <v>14</v>
      </c>
      <c r="E5479" s="72" t="s">
        <v>41</v>
      </c>
      <c r="F5479" s="73">
        <v>-35</v>
      </c>
      <c r="G5479" s="72" t="s">
        <v>16</v>
      </c>
      <c r="H5479" s="72" t="s">
        <v>17</v>
      </c>
      <c r="I5479" s="72" t="s">
        <v>18</v>
      </c>
      <c r="J5479" s="72" t="s">
        <v>19</v>
      </c>
      <c r="K5479" s="72" t="s">
        <v>25</v>
      </c>
      <c r="L5479" s="72" t="s">
        <v>513</v>
      </c>
      <c r="M5479" s="72"/>
    </row>
    <row r="5480" spans="2:13" x14ac:dyDescent="0.25">
      <c r="B5480" s="72" t="s">
        <v>12</v>
      </c>
      <c r="C5480" s="72" t="s">
        <v>13</v>
      </c>
      <c r="D5480" s="72" t="s">
        <v>14</v>
      </c>
      <c r="E5480" s="72" t="s">
        <v>27</v>
      </c>
      <c r="F5480" s="73">
        <v>15</v>
      </c>
      <c r="G5480" s="72" t="s">
        <v>16</v>
      </c>
      <c r="H5480" s="72" t="s">
        <v>17</v>
      </c>
      <c r="I5480" s="72" t="s">
        <v>18</v>
      </c>
      <c r="J5480" s="72" t="s">
        <v>19</v>
      </c>
      <c r="K5480" s="72" t="s">
        <v>25</v>
      </c>
      <c r="L5480" s="72" t="s">
        <v>374</v>
      </c>
      <c r="M5480" s="72" t="s">
        <v>302</v>
      </c>
    </row>
    <row r="5481" spans="2:13" x14ac:dyDescent="0.25">
      <c r="B5481" s="72" t="s">
        <v>12</v>
      </c>
      <c r="C5481" s="72" t="s">
        <v>13</v>
      </c>
      <c r="D5481" s="72" t="s">
        <v>14</v>
      </c>
      <c r="E5481" s="72" t="s">
        <v>152</v>
      </c>
      <c r="F5481" s="73">
        <v>-6584</v>
      </c>
      <c r="G5481" s="72" t="s">
        <v>16</v>
      </c>
      <c r="H5481" s="72" t="s">
        <v>17</v>
      </c>
      <c r="I5481" s="72" t="s">
        <v>18</v>
      </c>
      <c r="J5481" s="72" t="s">
        <v>19</v>
      </c>
      <c r="K5481" s="72" t="s">
        <v>37</v>
      </c>
      <c r="L5481" s="72" t="s">
        <v>193</v>
      </c>
      <c r="M5481" s="72"/>
    </row>
    <row r="5482" spans="2:13" x14ac:dyDescent="0.25">
      <c r="B5482" s="72" t="s">
        <v>12</v>
      </c>
      <c r="C5482" s="72" t="s">
        <v>13</v>
      </c>
      <c r="D5482" s="72" t="s">
        <v>14</v>
      </c>
      <c r="E5482" s="72" t="s">
        <v>39</v>
      </c>
      <c r="F5482" s="73">
        <v>-49522</v>
      </c>
      <c r="G5482" s="72" t="s">
        <v>16</v>
      </c>
      <c r="H5482" s="72" t="s">
        <v>17</v>
      </c>
      <c r="I5482" s="72" t="s">
        <v>18</v>
      </c>
      <c r="J5482" s="72" t="s">
        <v>19</v>
      </c>
      <c r="K5482" s="72" t="s">
        <v>37</v>
      </c>
      <c r="L5482" s="72" t="s">
        <v>389</v>
      </c>
      <c r="M5482" s="72"/>
    </row>
    <row r="5483" spans="2:13" x14ac:dyDescent="0.25">
      <c r="B5483" s="72" t="s">
        <v>12</v>
      </c>
      <c r="C5483" s="72" t="s">
        <v>13</v>
      </c>
      <c r="D5483" s="72" t="s">
        <v>14</v>
      </c>
      <c r="E5483" s="72" t="s">
        <v>30</v>
      </c>
      <c r="F5483" s="73">
        <v>-15190</v>
      </c>
      <c r="G5483" s="72" t="s">
        <v>16</v>
      </c>
      <c r="H5483" s="72" t="s">
        <v>24</v>
      </c>
      <c r="I5483" s="72" t="s">
        <v>18</v>
      </c>
      <c r="J5483" s="72" t="s">
        <v>19</v>
      </c>
      <c r="K5483" s="72" t="s">
        <v>63</v>
      </c>
      <c r="L5483" s="72" t="s">
        <v>376</v>
      </c>
      <c r="M5483" s="72"/>
    </row>
    <row r="5484" spans="2:13" x14ac:dyDescent="0.25">
      <c r="B5484" s="72" t="s">
        <v>12</v>
      </c>
      <c r="C5484" s="72" t="s">
        <v>13</v>
      </c>
      <c r="D5484" s="72" t="s">
        <v>14</v>
      </c>
      <c r="E5484" s="72" t="s">
        <v>94</v>
      </c>
      <c r="F5484" s="73">
        <v>53475</v>
      </c>
      <c r="G5484" s="72" t="s">
        <v>16</v>
      </c>
      <c r="H5484" s="72" t="s">
        <v>24</v>
      </c>
      <c r="I5484" s="72" t="s">
        <v>18</v>
      </c>
      <c r="J5484" s="72" t="s">
        <v>19</v>
      </c>
      <c r="K5484" s="72" t="s">
        <v>37</v>
      </c>
      <c r="L5484" s="72" t="s">
        <v>71</v>
      </c>
      <c r="M5484" s="72"/>
    </row>
    <row r="5485" spans="2:13" x14ac:dyDescent="0.25">
      <c r="B5485" s="72" t="s">
        <v>12</v>
      </c>
      <c r="C5485" s="72" t="s">
        <v>13</v>
      </c>
      <c r="D5485" s="72" t="s">
        <v>14</v>
      </c>
      <c r="E5485" s="72" t="s">
        <v>51</v>
      </c>
      <c r="F5485" s="73">
        <v>1925</v>
      </c>
      <c r="G5485" s="72" t="s">
        <v>16</v>
      </c>
      <c r="H5485" s="72" t="s">
        <v>24</v>
      </c>
      <c r="I5485" s="72" t="s">
        <v>18</v>
      </c>
      <c r="J5485" s="72" t="s">
        <v>19</v>
      </c>
      <c r="K5485" s="72" t="s">
        <v>25</v>
      </c>
      <c r="L5485" s="72" t="s">
        <v>138</v>
      </c>
      <c r="M5485" s="72"/>
    </row>
    <row r="5486" spans="2:13" x14ac:dyDescent="0.25">
      <c r="B5486" s="72" t="s">
        <v>12</v>
      </c>
      <c r="C5486" s="72" t="s">
        <v>13</v>
      </c>
      <c r="D5486" s="72" t="s">
        <v>14</v>
      </c>
      <c r="E5486" s="72" t="s">
        <v>94</v>
      </c>
      <c r="F5486" s="73">
        <v>1124</v>
      </c>
      <c r="G5486" s="72" t="s">
        <v>16</v>
      </c>
      <c r="H5486" s="72" t="s">
        <v>24</v>
      </c>
      <c r="I5486" s="72" t="s">
        <v>18</v>
      </c>
      <c r="J5486" s="72" t="s">
        <v>19</v>
      </c>
      <c r="K5486" s="72" t="s">
        <v>25</v>
      </c>
      <c r="L5486" s="72" t="s">
        <v>107</v>
      </c>
      <c r="M5486" s="72"/>
    </row>
    <row r="5487" spans="2:13" x14ac:dyDescent="0.25">
      <c r="B5487" s="72" t="s">
        <v>12</v>
      </c>
      <c r="C5487" s="72" t="s">
        <v>13</v>
      </c>
      <c r="D5487" s="72" t="s">
        <v>14</v>
      </c>
      <c r="E5487" s="72" t="s">
        <v>74</v>
      </c>
      <c r="F5487" s="73">
        <v>10162</v>
      </c>
      <c r="G5487" s="72" t="s">
        <v>16</v>
      </c>
      <c r="H5487" s="72" t="s">
        <v>24</v>
      </c>
      <c r="I5487" s="72" t="s">
        <v>18</v>
      </c>
      <c r="J5487" s="72" t="s">
        <v>19</v>
      </c>
      <c r="K5487" s="72" t="s">
        <v>37</v>
      </c>
      <c r="L5487" s="72" t="s">
        <v>496</v>
      </c>
      <c r="M5487" s="72" t="s">
        <v>302</v>
      </c>
    </row>
    <row r="5488" spans="2:13" x14ac:dyDescent="0.25">
      <c r="B5488" s="72" t="s">
        <v>12</v>
      </c>
      <c r="C5488" s="72" t="s">
        <v>13</v>
      </c>
      <c r="D5488" s="72" t="s">
        <v>14</v>
      </c>
      <c r="E5488" s="72" t="s">
        <v>228</v>
      </c>
      <c r="F5488" s="73">
        <v>3021</v>
      </c>
      <c r="G5488" s="72" t="s">
        <v>16</v>
      </c>
      <c r="H5488" s="72" t="s">
        <v>24</v>
      </c>
      <c r="I5488" s="72" t="s">
        <v>18</v>
      </c>
      <c r="J5488" s="72" t="s">
        <v>19</v>
      </c>
      <c r="K5488" s="72" t="s">
        <v>37</v>
      </c>
      <c r="L5488" s="72" t="s">
        <v>611</v>
      </c>
      <c r="M5488" s="72" t="s">
        <v>67</v>
      </c>
    </row>
    <row r="5489" spans="2:13" x14ac:dyDescent="0.25">
      <c r="B5489" s="72" t="s">
        <v>12</v>
      </c>
      <c r="C5489" s="72" t="s">
        <v>13</v>
      </c>
      <c r="D5489" s="72" t="s">
        <v>14</v>
      </c>
      <c r="E5489" s="72" t="s">
        <v>39</v>
      </c>
      <c r="F5489" s="73">
        <v>-469191</v>
      </c>
      <c r="G5489" s="72" t="s">
        <v>16</v>
      </c>
      <c r="H5489" s="72" t="s">
        <v>24</v>
      </c>
      <c r="I5489" s="72" t="s">
        <v>18</v>
      </c>
      <c r="J5489" s="72" t="s">
        <v>19</v>
      </c>
      <c r="K5489" s="72" t="s">
        <v>157</v>
      </c>
      <c r="L5489" s="72" t="s">
        <v>158</v>
      </c>
      <c r="M5489" s="72"/>
    </row>
    <row r="5490" spans="2:13" x14ac:dyDescent="0.25">
      <c r="B5490" s="72" t="s">
        <v>12</v>
      </c>
      <c r="C5490" s="72" t="s">
        <v>13</v>
      </c>
      <c r="D5490" s="72" t="s">
        <v>14</v>
      </c>
      <c r="E5490" s="72" t="s">
        <v>58</v>
      </c>
      <c r="F5490" s="73">
        <v>125171</v>
      </c>
      <c r="G5490" s="72" t="s">
        <v>16</v>
      </c>
      <c r="H5490" s="72" t="s">
        <v>24</v>
      </c>
      <c r="I5490" s="72" t="s">
        <v>18</v>
      </c>
      <c r="J5490" s="72" t="s">
        <v>19</v>
      </c>
      <c r="K5490" s="72" t="s">
        <v>130</v>
      </c>
      <c r="L5490" s="72" t="s">
        <v>236</v>
      </c>
      <c r="M5490" s="72" t="s">
        <v>57</v>
      </c>
    </row>
    <row r="5491" spans="2:13" x14ac:dyDescent="0.25">
      <c r="B5491" s="72" t="s">
        <v>12</v>
      </c>
      <c r="C5491" s="72" t="s">
        <v>13</v>
      </c>
      <c r="D5491" s="72" t="s">
        <v>14</v>
      </c>
      <c r="E5491" s="72" t="s">
        <v>79</v>
      </c>
      <c r="F5491" s="73">
        <v>-1072</v>
      </c>
      <c r="G5491" s="72" t="s">
        <v>16</v>
      </c>
      <c r="H5491" s="72" t="s">
        <v>17</v>
      </c>
      <c r="I5491" s="72" t="s">
        <v>18</v>
      </c>
      <c r="J5491" s="72" t="s">
        <v>19</v>
      </c>
      <c r="K5491" s="72" t="s">
        <v>25</v>
      </c>
      <c r="L5491" s="72" t="s">
        <v>592</v>
      </c>
      <c r="M5491" s="72"/>
    </row>
    <row r="5492" spans="2:13" x14ac:dyDescent="0.25">
      <c r="B5492" s="72" t="s">
        <v>12</v>
      </c>
      <c r="C5492" s="72" t="s">
        <v>13</v>
      </c>
      <c r="D5492" s="72" t="s">
        <v>14</v>
      </c>
      <c r="E5492" s="72" t="s">
        <v>228</v>
      </c>
      <c r="F5492" s="73">
        <v>76339</v>
      </c>
      <c r="G5492" s="72" t="s">
        <v>16</v>
      </c>
      <c r="H5492" s="72" t="s">
        <v>17</v>
      </c>
      <c r="I5492" s="72" t="s">
        <v>18</v>
      </c>
      <c r="J5492" s="72" t="s">
        <v>19</v>
      </c>
      <c r="K5492" s="72" t="s">
        <v>25</v>
      </c>
      <c r="L5492" s="72" t="s">
        <v>143</v>
      </c>
      <c r="M5492" s="72" t="s">
        <v>67</v>
      </c>
    </row>
    <row r="5493" spans="2:13" x14ac:dyDescent="0.25">
      <c r="B5493" s="72" t="s">
        <v>12</v>
      </c>
      <c r="C5493" s="72" t="s">
        <v>13</v>
      </c>
      <c r="D5493" s="72" t="s">
        <v>14</v>
      </c>
      <c r="E5493" s="72" t="s">
        <v>33</v>
      </c>
      <c r="F5493" s="73">
        <v>142536</v>
      </c>
      <c r="G5493" s="72" t="s">
        <v>16</v>
      </c>
      <c r="H5493" s="72" t="s">
        <v>24</v>
      </c>
      <c r="I5493" s="72" t="s">
        <v>18</v>
      </c>
      <c r="J5493" s="72" t="s">
        <v>19</v>
      </c>
      <c r="K5493" s="72" t="s">
        <v>25</v>
      </c>
      <c r="L5493" s="72" t="s">
        <v>149</v>
      </c>
      <c r="M5493" s="72" t="s">
        <v>57</v>
      </c>
    </row>
    <row r="5494" spans="2:13" x14ac:dyDescent="0.25">
      <c r="B5494" s="72" t="s">
        <v>12</v>
      </c>
      <c r="C5494" s="72" t="s">
        <v>13</v>
      </c>
      <c r="D5494" s="72" t="s">
        <v>14</v>
      </c>
      <c r="E5494" s="72" t="s">
        <v>58</v>
      </c>
      <c r="F5494" s="73">
        <v>127022</v>
      </c>
      <c r="G5494" s="72" t="s">
        <v>16</v>
      </c>
      <c r="H5494" s="72" t="s">
        <v>24</v>
      </c>
      <c r="I5494" s="72" t="s">
        <v>18</v>
      </c>
      <c r="J5494" s="72" t="s">
        <v>19</v>
      </c>
      <c r="K5494" s="72" t="s">
        <v>117</v>
      </c>
      <c r="L5494" s="72" t="s">
        <v>387</v>
      </c>
      <c r="M5494" s="72" t="s">
        <v>29</v>
      </c>
    </row>
    <row r="5495" spans="2:13" x14ac:dyDescent="0.25">
      <c r="B5495" s="72" t="s">
        <v>12</v>
      </c>
      <c r="C5495" s="72" t="s">
        <v>13</v>
      </c>
      <c r="D5495" s="72" t="s">
        <v>14</v>
      </c>
      <c r="E5495" s="72" t="s">
        <v>58</v>
      </c>
      <c r="F5495" s="73">
        <v>942703</v>
      </c>
      <c r="G5495" s="72" t="s">
        <v>16</v>
      </c>
      <c r="H5495" s="72" t="s">
        <v>24</v>
      </c>
      <c r="I5495" s="72" t="s">
        <v>18</v>
      </c>
      <c r="J5495" s="72" t="s">
        <v>19</v>
      </c>
      <c r="K5495" s="72" t="s">
        <v>43</v>
      </c>
      <c r="L5495" s="72" t="s">
        <v>322</v>
      </c>
      <c r="M5495" s="72" t="s">
        <v>47</v>
      </c>
    </row>
    <row r="5496" spans="2:13" x14ac:dyDescent="0.25">
      <c r="B5496" s="72" t="s">
        <v>12</v>
      </c>
      <c r="C5496" s="72" t="s">
        <v>13</v>
      </c>
      <c r="D5496" s="72" t="s">
        <v>14</v>
      </c>
      <c r="E5496" s="72" t="s">
        <v>94</v>
      </c>
      <c r="F5496" s="73">
        <v>56379</v>
      </c>
      <c r="G5496" s="72" t="s">
        <v>16</v>
      </c>
      <c r="H5496" s="72" t="s">
        <v>24</v>
      </c>
      <c r="I5496" s="72" t="s">
        <v>18</v>
      </c>
      <c r="J5496" s="72" t="s">
        <v>19</v>
      </c>
      <c r="K5496" s="72" t="s">
        <v>25</v>
      </c>
      <c r="L5496" s="72" t="s">
        <v>159</v>
      </c>
      <c r="M5496" s="72"/>
    </row>
    <row r="5497" spans="2:13" x14ac:dyDescent="0.25">
      <c r="B5497" s="72" t="s">
        <v>12</v>
      </c>
      <c r="C5497" s="72" t="s">
        <v>13</v>
      </c>
      <c r="D5497" s="72" t="s">
        <v>14</v>
      </c>
      <c r="E5497" s="72" t="s">
        <v>94</v>
      </c>
      <c r="F5497" s="73">
        <v>3151</v>
      </c>
      <c r="G5497" s="72" t="s">
        <v>16</v>
      </c>
      <c r="H5497" s="72" t="s">
        <v>17</v>
      </c>
      <c r="I5497" s="72" t="s">
        <v>18</v>
      </c>
      <c r="J5497" s="72" t="s">
        <v>19</v>
      </c>
      <c r="K5497" s="72" t="s">
        <v>25</v>
      </c>
      <c r="L5497" s="72" t="s">
        <v>138</v>
      </c>
      <c r="M5497" s="72"/>
    </row>
    <row r="5498" spans="2:13" x14ac:dyDescent="0.25">
      <c r="B5498" s="72" t="s">
        <v>12</v>
      </c>
      <c r="C5498" s="72" t="s">
        <v>13</v>
      </c>
      <c r="D5498" s="72" t="s">
        <v>14</v>
      </c>
      <c r="E5498" s="72" t="s">
        <v>27</v>
      </c>
      <c r="F5498" s="73">
        <v>766691</v>
      </c>
      <c r="G5498" s="72" t="s">
        <v>16</v>
      </c>
      <c r="H5498" s="72" t="s">
        <v>17</v>
      </c>
      <c r="I5498" s="72" t="s">
        <v>18</v>
      </c>
      <c r="J5498" s="72" t="s">
        <v>19</v>
      </c>
      <c r="K5498" s="72" t="s">
        <v>108</v>
      </c>
      <c r="L5498" s="72" t="s">
        <v>367</v>
      </c>
      <c r="M5498" s="72" t="s">
        <v>47</v>
      </c>
    </row>
    <row r="5499" spans="2:13" x14ac:dyDescent="0.25">
      <c r="B5499" s="72" t="s">
        <v>12</v>
      </c>
      <c r="C5499" s="72" t="s">
        <v>13</v>
      </c>
      <c r="D5499" s="72" t="s">
        <v>14</v>
      </c>
      <c r="E5499" s="72" t="s">
        <v>83</v>
      </c>
      <c r="F5499" s="73">
        <v>1</v>
      </c>
      <c r="G5499" s="72" t="s">
        <v>16</v>
      </c>
      <c r="H5499" s="72" t="s">
        <v>24</v>
      </c>
      <c r="I5499" s="72" t="s">
        <v>18</v>
      </c>
      <c r="J5499" s="72" t="s">
        <v>19</v>
      </c>
      <c r="K5499" s="72" t="s">
        <v>20</v>
      </c>
      <c r="L5499" s="72" t="s">
        <v>321</v>
      </c>
      <c r="M5499" s="72"/>
    </row>
    <row r="5500" spans="2:13" x14ac:dyDescent="0.25">
      <c r="B5500" s="72" t="s">
        <v>12</v>
      </c>
      <c r="C5500" s="72" t="s">
        <v>13</v>
      </c>
      <c r="D5500" s="72" t="s">
        <v>14</v>
      </c>
      <c r="E5500" s="72" t="s">
        <v>228</v>
      </c>
      <c r="F5500" s="73">
        <v>96342</v>
      </c>
      <c r="G5500" s="72" t="s">
        <v>16</v>
      </c>
      <c r="H5500" s="72" t="s">
        <v>24</v>
      </c>
      <c r="I5500" s="72" t="s">
        <v>18</v>
      </c>
      <c r="J5500" s="72" t="s">
        <v>19</v>
      </c>
      <c r="K5500" s="72" t="s">
        <v>117</v>
      </c>
      <c r="L5500" s="72" t="s">
        <v>455</v>
      </c>
      <c r="M5500" s="72" t="s">
        <v>62</v>
      </c>
    </row>
    <row r="5501" spans="2:13" x14ac:dyDescent="0.25">
      <c r="B5501" s="72" t="s">
        <v>12</v>
      </c>
      <c r="C5501" s="72" t="s">
        <v>13</v>
      </c>
      <c r="D5501" s="72" t="s">
        <v>14</v>
      </c>
      <c r="E5501" s="72" t="s">
        <v>123</v>
      </c>
      <c r="F5501" s="73">
        <v>-1353</v>
      </c>
      <c r="G5501" s="72" t="s">
        <v>16</v>
      </c>
      <c r="H5501" s="72" t="s">
        <v>17</v>
      </c>
      <c r="I5501" s="72" t="s">
        <v>18</v>
      </c>
      <c r="J5501" s="72" t="s">
        <v>19</v>
      </c>
      <c r="K5501" s="72" t="s">
        <v>25</v>
      </c>
      <c r="L5501" s="72" t="s">
        <v>377</v>
      </c>
      <c r="M5501" s="72"/>
    </row>
    <row r="5502" spans="2:13" x14ac:dyDescent="0.25">
      <c r="B5502" s="72" t="s">
        <v>12</v>
      </c>
      <c r="C5502" s="72" t="s">
        <v>13</v>
      </c>
      <c r="D5502" s="72" t="s">
        <v>14</v>
      </c>
      <c r="E5502" s="72" t="s">
        <v>68</v>
      </c>
      <c r="F5502" s="73">
        <v>-21821</v>
      </c>
      <c r="G5502" s="72" t="s">
        <v>16</v>
      </c>
      <c r="H5502" s="72" t="s">
        <v>24</v>
      </c>
      <c r="I5502" s="72" t="s">
        <v>18</v>
      </c>
      <c r="J5502" s="72" t="s">
        <v>19</v>
      </c>
      <c r="K5502" s="72" t="s">
        <v>117</v>
      </c>
      <c r="L5502" s="72" t="s">
        <v>393</v>
      </c>
      <c r="M5502" s="72"/>
    </row>
    <row r="5503" spans="2:13" x14ac:dyDescent="0.25">
      <c r="B5503" s="72" t="s">
        <v>12</v>
      </c>
      <c r="C5503" s="72" t="s">
        <v>13</v>
      </c>
      <c r="D5503" s="72" t="s">
        <v>14</v>
      </c>
      <c r="E5503" s="72" t="s">
        <v>83</v>
      </c>
      <c r="F5503" s="73">
        <v>623</v>
      </c>
      <c r="G5503" s="72" t="s">
        <v>16</v>
      </c>
      <c r="H5503" s="72" t="s">
        <v>17</v>
      </c>
      <c r="I5503" s="72" t="s">
        <v>18</v>
      </c>
      <c r="J5503" s="72" t="s">
        <v>19</v>
      </c>
      <c r="K5503" s="72" t="s">
        <v>49</v>
      </c>
      <c r="L5503" s="72" t="s">
        <v>73</v>
      </c>
      <c r="M5503" s="72"/>
    </row>
    <row r="5504" spans="2:13" x14ac:dyDescent="0.25">
      <c r="B5504" s="72" t="s">
        <v>12</v>
      </c>
      <c r="C5504" s="72" t="s">
        <v>13</v>
      </c>
      <c r="D5504" s="72" t="s">
        <v>14</v>
      </c>
      <c r="E5504" s="72" t="s">
        <v>55</v>
      </c>
      <c r="F5504" s="73">
        <v>1259299</v>
      </c>
      <c r="G5504" s="72" t="s">
        <v>16</v>
      </c>
      <c r="H5504" s="72" t="s">
        <v>24</v>
      </c>
      <c r="I5504" s="72" t="s">
        <v>18</v>
      </c>
      <c r="J5504" s="72" t="s">
        <v>19</v>
      </c>
      <c r="K5504" s="72" t="s">
        <v>25</v>
      </c>
      <c r="L5504" s="72" t="s">
        <v>648</v>
      </c>
      <c r="M5504" s="72" t="s">
        <v>29</v>
      </c>
    </row>
    <row r="5505" spans="2:13" x14ac:dyDescent="0.25">
      <c r="B5505" s="72" t="s">
        <v>12</v>
      </c>
      <c r="C5505" s="72" t="s">
        <v>13</v>
      </c>
      <c r="D5505" s="72" t="s">
        <v>14</v>
      </c>
      <c r="E5505" s="72" t="s">
        <v>65</v>
      </c>
      <c r="F5505" s="73">
        <v>37865</v>
      </c>
      <c r="G5505" s="72" t="s">
        <v>16</v>
      </c>
      <c r="H5505" s="72" t="s">
        <v>24</v>
      </c>
      <c r="I5505" s="72" t="s">
        <v>18</v>
      </c>
      <c r="J5505" s="72" t="s">
        <v>19</v>
      </c>
      <c r="K5505" s="72" t="s">
        <v>37</v>
      </c>
      <c r="L5505" s="72" t="s">
        <v>384</v>
      </c>
      <c r="M5505" s="72" t="s">
        <v>133</v>
      </c>
    </row>
    <row r="5506" spans="2:13" x14ac:dyDescent="0.25">
      <c r="B5506" s="72" t="s">
        <v>12</v>
      </c>
      <c r="C5506" s="72" t="s">
        <v>13</v>
      </c>
      <c r="D5506" s="72" t="s">
        <v>14</v>
      </c>
      <c r="E5506" s="72" t="s">
        <v>123</v>
      </c>
      <c r="F5506" s="73">
        <v>-1411</v>
      </c>
      <c r="G5506" s="72" t="s">
        <v>16</v>
      </c>
      <c r="H5506" s="72" t="s">
        <v>24</v>
      </c>
      <c r="I5506" s="72" t="s">
        <v>18</v>
      </c>
      <c r="J5506" s="72" t="s">
        <v>19</v>
      </c>
      <c r="K5506" s="72" t="s">
        <v>20</v>
      </c>
      <c r="L5506" s="72" t="s">
        <v>483</v>
      </c>
      <c r="M5506" s="72"/>
    </row>
    <row r="5507" spans="2:13" x14ac:dyDescent="0.25">
      <c r="B5507" s="72" t="s">
        <v>12</v>
      </c>
      <c r="C5507" s="72" t="s">
        <v>13</v>
      </c>
      <c r="D5507" s="72" t="s">
        <v>14</v>
      </c>
      <c r="E5507" s="72" t="s">
        <v>68</v>
      </c>
      <c r="F5507" s="73">
        <v>-208209</v>
      </c>
      <c r="G5507" s="72" t="s">
        <v>16</v>
      </c>
      <c r="H5507" s="72" t="s">
        <v>24</v>
      </c>
      <c r="I5507" s="72" t="s">
        <v>18</v>
      </c>
      <c r="J5507" s="72" t="s">
        <v>19</v>
      </c>
      <c r="K5507" s="72" t="s">
        <v>96</v>
      </c>
      <c r="L5507" s="72" t="s">
        <v>337</v>
      </c>
      <c r="M5507" s="72"/>
    </row>
    <row r="5508" spans="2:13" x14ac:dyDescent="0.25">
      <c r="B5508" s="72" t="s">
        <v>12</v>
      </c>
      <c r="C5508" s="72" t="s">
        <v>13</v>
      </c>
      <c r="D5508" s="72" t="s">
        <v>14</v>
      </c>
      <c r="E5508" s="72" t="s">
        <v>70</v>
      </c>
      <c r="F5508" s="73">
        <v>10103387</v>
      </c>
      <c r="G5508" s="72" t="s">
        <v>16</v>
      </c>
      <c r="H5508" s="72" t="s">
        <v>24</v>
      </c>
      <c r="I5508" s="72" t="s">
        <v>18</v>
      </c>
      <c r="J5508" s="72" t="s">
        <v>19</v>
      </c>
      <c r="K5508" s="72" t="s">
        <v>96</v>
      </c>
      <c r="L5508" s="72" t="s">
        <v>162</v>
      </c>
      <c r="M5508" s="72" t="s">
        <v>243</v>
      </c>
    </row>
    <row r="5509" spans="2:13" x14ac:dyDescent="0.25">
      <c r="B5509" s="72" t="s">
        <v>12</v>
      </c>
      <c r="C5509" s="72" t="s">
        <v>13</v>
      </c>
      <c r="D5509" s="72" t="s">
        <v>14</v>
      </c>
      <c r="E5509" s="72" t="s">
        <v>81</v>
      </c>
      <c r="F5509" s="73">
        <v>645870</v>
      </c>
      <c r="G5509" s="72" t="s">
        <v>16</v>
      </c>
      <c r="H5509" s="72" t="s">
        <v>24</v>
      </c>
      <c r="I5509" s="72" t="s">
        <v>18</v>
      </c>
      <c r="J5509" s="72" t="s">
        <v>19</v>
      </c>
      <c r="K5509" s="72" t="s">
        <v>43</v>
      </c>
      <c r="L5509" s="72" t="s">
        <v>322</v>
      </c>
      <c r="M5509" s="72" t="s">
        <v>29</v>
      </c>
    </row>
    <row r="5510" spans="2:13" x14ac:dyDescent="0.25">
      <c r="B5510" s="72" t="s">
        <v>12</v>
      </c>
      <c r="C5510" s="72" t="s">
        <v>13</v>
      </c>
      <c r="D5510" s="72" t="s">
        <v>14</v>
      </c>
      <c r="E5510" s="72" t="s">
        <v>45</v>
      </c>
      <c r="F5510" s="73">
        <v>677127</v>
      </c>
      <c r="G5510" s="72" t="s">
        <v>16</v>
      </c>
      <c r="H5510" s="72" t="s">
        <v>17</v>
      </c>
      <c r="I5510" s="72" t="s">
        <v>48</v>
      </c>
      <c r="J5510" s="72" t="s">
        <v>19</v>
      </c>
      <c r="K5510" s="72" t="s">
        <v>20</v>
      </c>
      <c r="L5510" s="72" t="s">
        <v>148</v>
      </c>
      <c r="M5510" s="72" t="s">
        <v>35</v>
      </c>
    </row>
    <row r="5511" spans="2:13" x14ac:dyDescent="0.25">
      <c r="B5511" s="72" t="s">
        <v>12</v>
      </c>
      <c r="C5511" s="72" t="s">
        <v>13</v>
      </c>
      <c r="D5511" s="72" t="s">
        <v>14</v>
      </c>
      <c r="E5511" s="72" t="s">
        <v>68</v>
      </c>
      <c r="F5511" s="73">
        <v>-115504</v>
      </c>
      <c r="G5511" s="72" t="s">
        <v>16</v>
      </c>
      <c r="H5511" s="72" t="s">
        <v>24</v>
      </c>
      <c r="I5511" s="72" t="s">
        <v>18</v>
      </c>
      <c r="J5511" s="72" t="s">
        <v>19</v>
      </c>
      <c r="K5511" s="72" t="s">
        <v>25</v>
      </c>
      <c r="L5511" s="72" t="s">
        <v>356</v>
      </c>
      <c r="M5511" s="72"/>
    </row>
    <row r="5512" spans="2:13" x14ac:dyDescent="0.25">
      <c r="B5512" s="72" t="s">
        <v>12</v>
      </c>
      <c r="C5512" s="72" t="s">
        <v>13</v>
      </c>
      <c r="D5512" s="72" t="s">
        <v>14</v>
      </c>
      <c r="E5512" s="72" t="s">
        <v>30</v>
      </c>
      <c r="F5512" s="73">
        <v>-476320</v>
      </c>
      <c r="G5512" s="72" t="s">
        <v>16</v>
      </c>
      <c r="H5512" s="72" t="s">
        <v>24</v>
      </c>
      <c r="I5512" s="72" t="s">
        <v>18</v>
      </c>
      <c r="J5512" s="72" t="s">
        <v>19</v>
      </c>
      <c r="K5512" s="72" t="s">
        <v>43</v>
      </c>
      <c r="L5512" s="72" t="s">
        <v>336</v>
      </c>
      <c r="M5512" s="72"/>
    </row>
    <row r="5513" spans="2:13" x14ac:dyDescent="0.25">
      <c r="B5513" s="72" t="s">
        <v>12</v>
      </c>
      <c r="C5513" s="72" t="s">
        <v>13</v>
      </c>
      <c r="D5513" s="72" t="s">
        <v>14</v>
      </c>
      <c r="E5513" s="72" t="s">
        <v>94</v>
      </c>
      <c r="F5513" s="73">
        <v>25165</v>
      </c>
      <c r="G5513" s="72" t="s">
        <v>16</v>
      </c>
      <c r="H5513" s="72" t="s">
        <v>24</v>
      </c>
      <c r="I5513" s="72" t="s">
        <v>18</v>
      </c>
      <c r="J5513" s="72" t="s">
        <v>19</v>
      </c>
      <c r="K5513" s="72" t="s">
        <v>49</v>
      </c>
      <c r="L5513" s="72" t="s">
        <v>670</v>
      </c>
      <c r="M5513" s="72"/>
    </row>
    <row r="5514" spans="2:13" x14ac:dyDescent="0.25">
      <c r="B5514" s="72" t="s">
        <v>12</v>
      </c>
      <c r="C5514" s="72" t="s">
        <v>13</v>
      </c>
      <c r="D5514" s="72" t="s">
        <v>14</v>
      </c>
      <c r="E5514" s="72" t="s">
        <v>146</v>
      </c>
      <c r="F5514" s="73">
        <v>-4929</v>
      </c>
      <c r="G5514" s="72" t="s">
        <v>16</v>
      </c>
      <c r="H5514" s="72" t="s">
        <v>17</v>
      </c>
      <c r="I5514" s="72" t="s">
        <v>18</v>
      </c>
      <c r="J5514" s="72" t="s">
        <v>19</v>
      </c>
      <c r="K5514" s="72" t="s">
        <v>25</v>
      </c>
      <c r="L5514" s="72" t="s">
        <v>225</v>
      </c>
      <c r="M5514" s="72"/>
    </row>
    <row r="5515" spans="2:13" x14ac:dyDescent="0.25">
      <c r="B5515" s="72" t="s">
        <v>12</v>
      </c>
      <c r="C5515" s="72" t="s">
        <v>13</v>
      </c>
      <c r="D5515" s="72" t="s">
        <v>14</v>
      </c>
      <c r="E5515" s="72" t="s">
        <v>146</v>
      </c>
      <c r="F5515" s="73">
        <v>-6448</v>
      </c>
      <c r="G5515" s="72" t="s">
        <v>16</v>
      </c>
      <c r="H5515" s="72" t="s">
        <v>17</v>
      </c>
      <c r="I5515" s="72" t="s">
        <v>18</v>
      </c>
      <c r="J5515" s="72" t="s">
        <v>19</v>
      </c>
      <c r="K5515" s="72" t="s">
        <v>20</v>
      </c>
      <c r="L5515" s="72" t="s">
        <v>620</v>
      </c>
      <c r="M5515" s="72"/>
    </row>
    <row r="5516" spans="2:13" x14ac:dyDescent="0.25">
      <c r="B5516" s="72" t="s">
        <v>12</v>
      </c>
      <c r="C5516" s="72" t="s">
        <v>13</v>
      </c>
      <c r="D5516" s="72" t="s">
        <v>14</v>
      </c>
      <c r="E5516" s="72" t="s">
        <v>51</v>
      </c>
      <c r="F5516" s="73">
        <v>212</v>
      </c>
      <c r="G5516" s="72" t="s">
        <v>16</v>
      </c>
      <c r="H5516" s="72" t="s">
        <v>24</v>
      </c>
      <c r="I5516" s="72" t="s">
        <v>18</v>
      </c>
      <c r="J5516" s="72" t="s">
        <v>19</v>
      </c>
      <c r="K5516" s="72" t="s">
        <v>31</v>
      </c>
      <c r="L5516" s="72" t="s">
        <v>664</v>
      </c>
      <c r="M5516" s="72"/>
    </row>
    <row r="5517" spans="2:13" x14ac:dyDescent="0.25">
      <c r="B5517" s="72" t="s">
        <v>12</v>
      </c>
      <c r="C5517" s="72" t="s">
        <v>13</v>
      </c>
      <c r="D5517" s="72" t="s">
        <v>14</v>
      </c>
      <c r="E5517" s="72" t="s">
        <v>83</v>
      </c>
      <c r="F5517" s="73">
        <v>52250</v>
      </c>
      <c r="G5517" s="72" t="s">
        <v>16</v>
      </c>
      <c r="H5517" s="72" t="s">
        <v>24</v>
      </c>
      <c r="I5517" s="72" t="s">
        <v>18</v>
      </c>
      <c r="J5517" s="72" t="s">
        <v>19</v>
      </c>
      <c r="K5517" s="72" t="s">
        <v>20</v>
      </c>
      <c r="L5517" s="72" t="s">
        <v>148</v>
      </c>
      <c r="M5517" s="72"/>
    </row>
    <row r="5518" spans="2:13" x14ac:dyDescent="0.25">
      <c r="B5518" s="72" t="s">
        <v>12</v>
      </c>
      <c r="C5518" s="72" t="s">
        <v>13</v>
      </c>
      <c r="D5518" s="72" t="s">
        <v>14</v>
      </c>
      <c r="E5518" s="72" t="s">
        <v>68</v>
      </c>
      <c r="F5518" s="73">
        <v>-66</v>
      </c>
      <c r="G5518" s="72" t="s">
        <v>16</v>
      </c>
      <c r="H5518" s="72" t="s">
        <v>24</v>
      </c>
      <c r="I5518" s="72" t="s">
        <v>48</v>
      </c>
      <c r="J5518" s="72" t="s">
        <v>19</v>
      </c>
      <c r="K5518" s="72" t="s">
        <v>25</v>
      </c>
      <c r="L5518" s="72" t="s">
        <v>115</v>
      </c>
      <c r="M5518" s="72"/>
    </row>
    <row r="5519" spans="2:13" x14ac:dyDescent="0.25">
      <c r="B5519" s="72" t="s">
        <v>12</v>
      </c>
      <c r="C5519" s="72" t="s">
        <v>13</v>
      </c>
      <c r="D5519" s="72" t="s">
        <v>14</v>
      </c>
      <c r="E5519" s="72" t="s">
        <v>94</v>
      </c>
      <c r="F5519" s="73">
        <v>4651</v>
      </c>
      <c r="G5519" s="72" t="s">
        <v>16</v>
      </c>
      <c r="H5519" s="72" t="s">
        <v>24</v>
      </c>
      <c r="I5519" s="72" t="s">
        <v>18</v>
      </c>
      <c r="J5519" s="72" t="s">
        <v>19</v>
      </c>
      <c r="K5519" s="72" t="s">
        <v>117</v>
      </c>
      <c r="L5519" s="72" t="s">
        <v>609</v>
      </c>
      <c r="M5519" s="72"/>
    </row>
    <row r="5520" spans="2:13" x14ac:dyDescent="0.25">
      <c r="B5520" s="72" t="s">
        <v>12</v>
      </c>
      <c r="C5520" s="72" t="s">
        <v>13</v>
      </c>
      <c r="D5520" s="72" t="s">
        <v>14</v>
      </c>
      <c r="E5520" s="72" t="s">
        <v>27</v>
      </c>
      <c r="F5520" s="73">
        <v>462165</v>
      </c>
      <c r="G5520" s="72" t="s">
        <v>16</v>
      </c>
      <c r="H5520" s="72" t="s">
        <v>24</v>
      </c>
      <c r="I5520" s="72" t="s">
        <v>18</v>
      </c>
      <c r="J5520" s="72" t="s">
        <v>19</v>
      </c>
      <c r="K5520" s="72" t="s">
        <v>99</v>
      </c>
      <c r="L5520" s="72" t="s">
        <v>242</v>
      </c>
      <c r="M5520" s="72" t="s">
        <v>57</v>
      </c>
    </row>
    <row r="5521" spans="2:13" x14ac:dyDescent="0.25">
      <c r="B5521" s="72" t="s">
        <v>12</v>
      </c>
      <c r="C5521" s="72" t="s">
        <v>13</v>
      </c>
      <c r="D5521" s="72" t="s">
        <v>14</v>
      </c>
      <c r="E5521" s="72" t="s">
        <v>94</v>
      </c>
      <c r="F5521" s="73">
        <v>504097</v>
      </c>
      <c r="G5521" s="72" t="s">
        <v>16</v>
      </c>
      <c r="H5521" s="72" t="s">
        <v>24</v>
      </c>
      <c r="I5521" s="72" t="s">
        <v>18</v>
      </c>
      <c r="J5521" s="72" t="s">
        <v>19</v>
      </c>
      <c r="K5521" s="72" t="s">
        <v>49</v>
      </c>
      <c r="L5521" s="72" t="s">
        <v>209</v>
      </c>
      <c r="M5521" s="72"/>
    </row>
    <row r="5522" spans="2:13" x14ac:dyDescent="0.25">
      <c r="B5522" s="72" t="s">
        <v>12</v>
      </c>
      <c r="C5522" s="72" t="s">
        <v>13</v>
      </c>
      <c r="D5522" s="72" t="s">
        <v>14</v>
      </c>
      <c r="E5522" s="72" t="s">
        <v>79</v>
      </c>
      <c r="F5522" s="73">
        <v>-39183</v>
      </c>
      <c r="G5522" s="72" t="s">
        <v>269</v>
      </c>
      <c r="H5522" s="72" t="s">
        <v>24</v>
      </c>
      <c r="I5522" s="72" t="s">
        <v>18</v>
      </c>
      <c r="J5522" s="72" t="s">
        <v>628</v>
      </c>
      <c r="K5522" s="72" t="s">
        <v>25</v>
      </c>
      <c r="L5522" s="72" t="s">
        <v>463</v>
      </c>
      <c r="M5522" s="72"/>
    </row>
    <row r="5523" spans="2:13" x14ac:dyDescent="0.25">
      <c r="B5523" s="72" t="s">
        <v>12</v>
      </c>
      <c r="C5523" s="72" t="s">
        <v>13</v>
      </c>
      <c r="D5523" s="72" t="s">
        <v>14</v>
      </c>
      <c r="E5523" s="72" t="s">
        <v>39</v>
      </c>
      <c r="F5523" s="73">
        <v>-303</v>
      </c>
      <c r="G5523" s="72" t="s">
        <v>16</v>
      </c>
      <c r="H5523" s="72" t="s">
        <v>24</v>
      </c>
      <c r="I5523" s="72" t="s">
        <v>18</v>
      </c>
      <c r="J5523" s="72" t="s">
        <v>19</v>
      </c>
      <c r="K5523" s="72" t="s">
        <v>43</v>
      </c>
      <c r="L5523" s="72" t="s">
        <v>437</v>
      </c>
      <c r="M5523" s="72"/>
    </row>
    <row r="5524" spans="2:13" x14ac:dyDescent="0.25">
      <c r="B5524" s="72" t="s">
        <v>12</v>
      </c>
      <c r="C5524" s="72" t="s">
        <v>13</v>
      </c>
      <c r="D5524" s="72" t="s">
        <v>14</v>
      </c>
      <c r="E5524" s="72" t="s">
        <v>51</v>
      </c>
      <c r="F5524" s="73">
        <v>72700</v>
      </c>
      <c r="G5524" s="72" t="s">
        <v>16</v>
      </c>
      <c r="H5524" s="72" t="s">
        <v>24</v>
      </c>
      <c r="I5524" s="72" t="s">
        <v>18</v>
      </c>
      <c r="J5524" s="72" t="s">
        <v>19</v>
      </c>
      <c r="K5524" s="72" t="s">
        <v>25</v>
      </c>
      <c r="L5524" s="72" t="s">
        <v>432</v>
      </c>
      <c r="M5524" s="72"/>
    </row>
    <row r="5525" spans="2:13" x14ac:dyDescent="0.25">
      <c r="B5525" s="72" t="s">
        <v>12</v>
      </c>
      <c r="C5525" s="72" t="s">
        <v>13</v>
      </c>
      <c r="D5525" s="72" t="s">
        <v>14</v>
      </c>
      <c r="E5525" s="72" t="s">
        <v>83</v>
      </c>
      <c r="F5525" s="73">
        <v>4</v>
      </c>
      <c r="G5525" s="72" t="s">
        <v>16</v>
      </c>
      <c r="H5525" s="72" t="s">
        <v>24</v>
      </c>
      <c r="I5525" s="72" t="s">
        <v>18</v>
      </c>
      <c r="J5525" s="72" t="s">
        <v>19</v>
      </c>
      <c r="K5525" s="72" t="s">
        <v>20</v>
      </c>
      <c r="L5525" s="72" t="s">
        <v>571</v>
      </c>
      <c r="M5525" s="72"/>
    </row>
    <row r="5526" spans="2:13" x14ac:dyDescent="0.25">
      <c r="B5526" s="72" t="s">
        <v>12</v>
      </c>
      <c r="C5526" s="72" t="s">
        <v>13</v>
      </c>
      <c r="D5526" s="72" t="s">
        <v>14</v>
      </c>
      <c r="E5526" s="72" t="s">
        <v>55</v>
      </c>
      <c r="F5526" s="73">
        <v>25594</v>
      </c>
      <c r="G5526" s="72" t="s">
        <v>16</v>
      </c>
      <c r="H5526" s="72" t="s">
        <v>24</v>
      </c>
      <c r="I5526" s="72" t="s">
        <v>18</v>
      </c>
      <c r="J5526" s="72" t="s">
        <v>19</v>
      </c>
      <c r="K5526" s="72" t="s">
        <v>185</v>
      </c>
      <c r="L5526" s="72" t="s">
        <v>619</v>
      </c>
      <c r="M5526" s="72" t="s">
        <v>57</v>
      </c>
    </row>
    <row r="5527" spans="2:13" x14ac:dyDescent="0.25">
      <c r="B5527" s="72" t="s">
        <v>12</v>
      </c>
      <c r="C5527" s="72" t="s">
        <v>13</v>
      </c>
      <c r="D5527" s="72" t="s">
        <v>14</v>
      </c>
      <c r="E5527" s="72" t="s">
        <v>256</v>
      </c>
      <c r="F5527" s="73">
        <v>-553</v>
      </c>
      <c r="G5527" s="72" t="s">
        <v>16</v>
      </c>
      <c r="H5527" s="72" t="s">
        <v>24</v>
      </c>
      <c r="I5527" s="72" t="s">
        <v>18</v>
      </c>
      <c r="J5527" s="72" t="s">
        <v>19</v>
      </c>
      <c r="K5527" s="72" t="s">
        <v>37</v>
      </c>
      <c r="L5527" s="72" t="s">
        <v>340</v>
      </c>
      <c r="M5527" s="72"/>
    </row>
    <row r="5528" spans="2:13" x14ac:dyDescent="0.25">
      <c r="B5528" s="72" t="s">
        <v>12</v>
      </c>
      <c r="C5528" s="72" t="s">
        <v>13</v>
      </c>
      <c r="D5528" s="72" t="s">
        <v>14</v>
      </c>
      <c r="E5528" s="72" t="s">
        <v>79</v>
      </c>
      <c r="F5528" s="73">
        <v>-55</v>
      </c>
      <c r="G5528" s="72" t="s">
        <v>16</v>
      </c>
      <c r="H5528" s="72" t="s">
        <v>17</v>
      </c>
      <c r="I5528" s="72" t="s">
        <v>18</v>
      </c>
      <c r="J5528" s="72" t="s">
        <v>19</v>
      </c>
      <c r="K5528" s="72" t="s">
        <v>37</v>
      </c>
      <c r="L5528" s="72" t="s">
        <v>372</v>
      </c>
      <c r="M5528" s="72"/>
    </row>
    <row r="5529" spans="2:13" x14ac:dyDescent="0.25">
      <c r="B5529" s="72" t="s">
        <v>12</v>
      </c>
      <c r="C5529" s="72" t="s">
        <v>13</v>
      </c>
      <c r="D5529" s="72" t="s">
        <v>14</v>
      </c>
      <c r="E5529" s="72" t="s">
        <v>27</v>
      </c>
      <c r="F5529" s="73">
        <v>649198</v>
      </c>
      <c r="G5529" s="72" t="s">
        <v>16</v>
      </c>
      <c r="H5529" s="72" t="s">
        <v>24</v>
      </c>
      <c r="I5529" s="72" t="s">
        <v>18</v>
      </c>
      <c r="J5529" s="72" t="s">
        <v>19</v>
      </c>
      <c r="K5529" s="72" t="s">
        <v>96</v>
      </c>
      <c r="L5529" s="72" t="s">
        <v>460</v>
      </c>
      <c r="M5529" s="72" t="s">
        <v>29</v>
      </c>
    </row>
    <row r="5530" spans="2:13" x14ac:dyDescent="0.25">
      <c r="B5530" s="72" t="s">
        <v>12</v>
      </c>
      <c r="C5530" s="72" t="s">
        <v>13</v>
      </c>
      <c r="D5530" s="72" t="s">
        <v>14</v>
      </c>
      <c r="E5530" s="72" t="s">
        <v>79</v>
      </c>
      <c r="F5530" s="73">
        <v>-4542</v>
      </c>
      <c r="G5530" s="72" t="s">
        <v>16</v>
      </c>
      <c r="H5530" s="72" t="s">
        <v>24</v>
      </c>
      <c r="I5530" s="72" t="s">
        <v>18</v>
      </c>
      <c r="J5530" s="72" t="s">
        <v>19</v>
      </c>
      <c r="K5530" s="72" t="s">
        <v>157</v>
      </c>
      <c r="L5530" s="72" t="s">
        <v>570</v>
      </c>
      <c r="M5530" s="72"/>
    </row>
    <row r="5531" spans="2:13" x14ac:dyDescent="0.25">
      <c r="B5531" s="72" t="s">
        <v>12</v>
      </c>
      <c r="C5531" s="72" t="s">
        <v>13</v>
      </c>
      <c r="D5531" s="72" t="s">
        <v>14</v>
      </c>
      <c r="E5531" s="72" t="s">
        <v>83</v>
      </c>
      <c r="F5531" s="73">
        <v>28247</v>
      </c>
      <c r="G5531" s="72" t="s">
        <v>16</v>
      </c>
      <c r="H5531" s="72" t="s">
        <v>24</v>
      </c>
      <c r="I5531" s="72" t="s">
        <v>18</v>
      </c>
      <c r="J5531" s="72" t="s">
        <v>19</v>
      </c>
      <c r="K5531" s="72" t="s">
        <v>25</v>
      </c>
      <c r="L5531" s="72" t="s">
        <v>87</v>
      </c>
      <c r="M5531" s="72"/>
    </row>
    <row r="5532" spans="2:13" x14ac:dyDescent="0.25">
      <c r="B5532" s="72" t="s">
        <v>12</v>
      </c>
      <c r="C5532" s="72" t="s">
        <v>13</v>
      </c>
      <c r="D5532" s="72" t="s">
        <v>14</v>
      </c>
      <c r="E5532" s="72" t="s">
        <v>27</v>
      </c>
      <c r="F5532" s="73">
        <v>280989</v>
      </c>
      <c r="G5532" s="72" t="s">
        <v>16</v>
      </c>
      <c r="H5532" s="72" t="s">
        <v>24</v>
      </c>
      <c r="I5532" s="72" t="s">
        <v>18</v>
      </c>
      <c r="J5532" s="72" t="s">
        <v>19</v>
      </c>
      <c r="K5532" s="72" t="s">
        <v>157</v>
      </c>
      <c r="L5532" s="72" t="s">
        <v>640</v>
      </c>
      <c r="M5532" s="72" t="s">
        <v>29</v>
      </c>
    </row>
    <row r="5533" spans="2:13" x14ac:dyDescent="0.25">
      <c r="B5533" s="72" t="s">
        <v>12</v>
      </c>
      <c r="C5533" s="72" t="s">
        <v>13</v>
      </c>
      <c r="D5533" s="72" t="s">
        <v>14</v>
      </c>
      <c r="E5533" s="72" t="s">
        <v>79</v>
      </c>
      <c r="F5533" s="73">
        <v>-1813</v>
      </c>
      <c r="G5533" s="72" t="s">
        <v>16</v>
      </c>
      <c r="H5533" s="72" t="s">
        <v>24</v>
      </c>
      <c r="I5533" s="72" t="s">
        <v>18</v>
      </c>
      <c r="J5533" s="72" t="s">
        <v>19</v>
      </c>
      <c r="K5533" s="72" t="s">
        <v>25</v>
      </c>
      <c r="L5533" s="72" t="s">
        <v>84</v>
      </c>
      <c r="M5533" s="72"/>
    </row>
    <row r="5534" spans="2:13" x14ac:dyDescent="0.25">
      <c r="B5534" s="72" t="s">
        <v>12</v>
      </c>
      <c r="C5534" s="72" t="s">
        <v>13</v>
      </c>
      <c r="D5534" s="72" t="s">
        <v>14</v>
      </c>
      <c r="E5534" s="72" t="s">
        <v>187</v>
      </c>
      <c r="F5534" s="73">
        <v>3854509</v>
      </c>
      <c r="G5534" s="72" t="s">
        <v>16</v>
      </c>
      <c r="H5534" s="72" t="s">
        <v>24</v>
      </c>
      <c r="I5534" s="72" t="s">
        <v>18</v>
      </c>
      <c r="J5534" s="72" t="s">
        <v>19</v>
      </c>
      <c r="K5534" s="72" t="s">
        <v>37</v>
      </c>
      <c r="L5534" s="72" t="s">
        <v>218</v>
      </c>
      <c r="M5534" s="72" t="s">
        <v>112</v>
      </c>
    </row>
    <row r="5535" spans="2:13" x14ac:dyDescent="0.25">
      <c r="B5535" s="72" t="s">
        <v>12</v>
      </c>
      <c r="C5535" s="72" t="s">
        <v>13</v>
      </c>
      <c r="D5535" s="72" t="s">
        <v>14</v>
      </c>
      <c r="E5535" s="72" t="s">
        <v>94</v>
      </c>
      <c r="F5535" s="73">
        <v>1864</v>
      </c>
      <c r="G5535" s="72" t="s">
        <v>16</v>
      </c>
      <c r="H5535" s="72" t="s">
        <v>17</v>
      </c>
      <c r="I5535" s="72" t="s">
        <v>18</v>
      </c>
      <c r="J5535" s="72" t="s">
        <v>19</v>
      </c>
      <c r="K5535" s="72" t="s">
        <v>25</v>
      </c>
      <c r="L5535" s="72" t="s">
        <v>143</v>
      </c>
      <c r="M5535" s="72"/>
    </row>
    <row r="5536" spans="2:13" x14ac:dyDescent="0.25">
      <c r="B5536" s="72" t="s">
        <v>12</v>
      </c>
      <c r="C5536" s="72" t="s">
        <v>13</v>
      </c>
      <c r="D5536" s="72" t="s">
        <v>14</v>
      </c>
      <c r="E5536" s="72" t="s">
        <v>256</v>
      </c>
      <c r="F5536" s="73">
        <v>-602</v>
      </c>
      <c r="G5536" s="72" t="s">
        <v>16</v>
      </c>
      <c r="H5536" s="72" t="s">
        <v>24</v>
      </c>
      <c r="I5536" s="72" t="s">
        <v>18</v>
      </c>
      <c r="J5536" s="72" t="s">
        <v>19</v>
      </c>
      <c r="K5536" s="72" t="s">
        <v>37</v>
      </c>
      <c r="L5536" s="72" t="s">
        <v>106</v>
      </c>
      <c r="M5536" s="72"/>
    </row>
    <row r="5537" spans="2:13" x14ac:dyDescent="0.25">
      <c r="B5537" s="72" t="s">
        <v>12</v>
      </c>
      <c r="C5537" s="72" t="s">
        <v>13</v>
      </c>
      <c r="D5537" s="72" t="s">
        <v>14</v>
      </c>
      <c r="E5537" s="72" t="s">
        <v>51</v>
      </c>
      <c r="F5537" s="73">
        <v>17</v>
      </c>
      <c r="G5537" s="72" t="s">
        <v>16</v>
      </c>
      <c r="H5537" s="72" t="s">
        <v>17</v>
      </c>
      <c r="I5537" s="72" t="s">
        <v>48</v>
      </c>
      <c r="J5537" s="72" t="s">
        <v>19</v>
      </c>
      <c r="K5537" s="72" t="s">
        <v>49</v>
      </c>
      <c r="L5537" s="72" t="s">
        <v>50</v>
      </c>
      <c r="M5537" s="72"/>
    </row>
    <row r="5538" spans="2:13" x14ac:dyDescent="0.25">
      <c r="B5538" s="72" t="s">
        <v>12</v>
      </c>
      <c r="C5538" s="72" t="s">
        <v>13</v>
      </c>
      <c r="D5538" s="72" t="s">
        <v>14</v>
      </c>
      <c r="E5538" s="72" t="s">
        <v>39</v>
      </c>
      <c r="F5538" s="73">
        <v>-85950</v>
      </c>
      <c r="G5538" s="72" t="s">
        <v>16</v>
      </c>
      <c r="H5538" s="72" t="s">
        <v>17</v>
      </c>
      <c r="I5538" s="72" t="s">
        <v>18</v>
      </c>
      <c r="J5538" s="72" t="s">
        <v>19</v>
      </c>
      <c r="K5538" s="72" t="s">
        <v>25</v>
      </c>
      <c r="L5538" s="72" t="s">
        <v>52</v>
      </c>
      <c r="M5538" s="72"/>
    </row>
    <row r="5539" spans="2:13" x14ac:dyDescent="0.25">
      <c r="B5539" s="72" t="s">
        <v>12</v>
      </c>
      <c r="C5539" s="72" t="s">
        <v>13</v>
      </c>
      <c r="D5539" s="72" t="s">
        <v>14</v>
      </c>
      <c r="E5539" s="72" t="s">
        <v>41</v>
      </c>
      <c r="F5539" s="73">
        <v>-1128</v>
      </c>
      <c r="G5539" s="72" t="s">
        <v>16</v>
      </c>
      <c r="H5539" s="72" t="s">
        <v>24</v>
      </c>
      <c r="I5539" s="72" t="s">
        <v>18</v>
      </c>
      <c r="J5539" s="72" t="s">
        <v>19</v>
      </c>
      <c r="K5539" s="72" t="s">
        <v>63</v>
      </c>
      <c r="L5539" s="72" t="s">
        <v>376</v>
      </c>
      <c r="M5539" s="72"/>
    </row>
    <row r="5540" spans="2:13" x14ac:dyDescent="0.25">
      <c r="B5540" s="72" t="s">
        <v>12</v>
      </c>
      <c r="C5540" s="72" t="s">
        <v>13</v>
      </c>
      <c r="D5540" s="72" t="s">
        <v>14</v>
      </c>
      <c r="E5540" s="72" t="s">
        <v>36</v>
      </c>
      <c r="F5540" s="73">
        <v>887854</v>
      </c>
      <c r="G5540" s="72" t="s">
        <v>16</v>
      </c>
      <c r="H5540" s="72" t="s">
        <v>17</v>
      </c>
      <c r="I5540" s="72" t="s">
        <v>18</v>
      </c>
      <c r="J5540" s="72" t="s">
        <v>19</v>
      </c>
      <c r="K5540" s="72" t="s">
        <v>25</v>
      </c>
      <c r="L5540" s="72" t="s">
        <v>459</v>
      </c>
      <c r="M5540" s="72" t="s">
        <v>29</v>
      </c>
    </row>
    <row r="5541" spans="2:13" x14ac:dyDescent="0.25">
      <c r="B5541" s="72" t="s">
        <v>12</v>
      </c>
      <c r="C5541" s="72" t="s">
        <v>13</v>
      </c>
      <c r="D5541" s="72" t="s">
        <v>14</v>
      </c>
      <c r="E5541" s="72" t="s">
        <v>83</v>
      </c>
      <c r="F5541" s="73">
        <v>37020</v>
      </c>
      <c r="G5541" s="72" t="s">
        <v>16</v>
      </c>
      <c r="H5541" s="72" t="s">
        <v>24</v>
      </c>
      <c r="I5541" s="72" t="s">
        <v>18</v>
      </c>
      <c r="J5541" s="72" t="s">
        <v>19</v>
      </c>
      <c r="K5541" s="72" t="s">
        <v>130</v>
      </c>
      <c r="L5541" s="72" t="s">
        <v>576</v>
      </c>
      <c r="M5541" s="72"/>
    </row>
    <row r="5542" spans="2:13" x14ac:dyDescent="0.25">
      <c r="B5542" s="72" t="s">
        <v>12</v>
      </c>
      <c r="C5542" s="72" t="s">
        <v>13</v>
      </c>
      <c r="D5542" s="72" t="s">
        <v>14</v>
      </c>
      <c r="E5542" s="72" t="s">
        <v>30</v>
      </c>
      <c r="F5542" s="73">
        <v>-5805</v>
      </c>
      <c r="G5542" s="72" t="s">
        <v>16</v>
      </c>
      <c r="H5542" s="72" t="s">
        <v>17</v>
      </c>
      <c r="I5542" s="72" t="s">
        <v>18</v>
      </c>
      <c r="J5542" s="72" t="s">
        <v>19</v>
      </c>
      <c r="K5542" s="72" t="s">
        <v>37</v>
      </c>
      <c r="L5542" s="72" t="s">
        <v>193</v>
      </c>
      <c r="M5542" s="72"/>
    </row>
    <row r="5543" spans="2:13" x14ac:dyDescent="0.25">
      <c r="B5543" s="72" t="s">
        <v>12</v>
      </c>
      <c r="C5543" s="72" t="s">
        <v>13</v>
      </c>
      <c r="D5543" s="72" t="s">
        <v>14</v>
      </c>
      <c r="E5543" s="72" t="s">
        <v>33</v>
      </c>
      <c r="F5543" s="73">
        <v>18755</v>
      </c>
      <c r="G5543" s="72" t="s">
        <v>16</v>
      </c>
      <c r="H5543" s="72" t="s">
        <v>17</v>
      </c>
      <c r="I5543" s="72" t="s">
        <v>18</v>
      </c>
      <c r="J5543" s="72" t="s">
        <v>19</v>
      </c>
      <c r="K5543" s="72" t="s">
        <v>25</v>
      </c>
      <c r="L5543" s="72" t="s">
        <v>268</v>
      </c>
      <c r="M5543" s="72" t="s">
        <v>57</v>
      </c>
    </row>
    <row r="5544" spans="2:13" x14ac:dyDescent="0.25">
      <c r="B5544" s="72" t="s">
        <v>12</v>
      </c>
      <c r="C5544" s="72" t="s">
        <v>13</v>
      </c>
      <c r="D5544" s="72" t="s">
        <v>14</v>
      </c>
      <c r="E5544" s="72" t="s">
        <v>55</v>
      </c>
      <c r="F5544" s="73">
        <v>229357</v>
      </c>
      <c r="G5544" s="72" t="s">
        <v>16</v>
      </c>
      <c r="H5544" s="72" t="s">
        <v>17</v>
      </c>
      <c r="I5544" s="72" t="s">
        <v>18</v>
      </c>
      <c r="J5544" s="72" t="s">
        <v>19</v>
      </c>
      <c r="K5544" s="72" t="s">
        <v>25</v>
      </c>
      <c r="L5544" s="72" t="s">
        <v>433</v>
      </c>
      <c r="M5544" s="72" t="s">
        <v>57</v>
      </c>
    </row>
    <row r="5545" spans="2:13" x14ac:dyDescent="0.25">
      <c r="B5545" s="72" t="s">
        <v>12</v>
      </c>
      <c r="C5545" s="72" t="s">
        <v>13</v>
      </c>
      <c r="D5545" s="72" t="s">
        <v>14</v>
      </c>
      <c r="E5545" s="72" t="s">
        <v>123</v>
      </c>
      <c r="F5545" s="73">
        <v>-914</v>
      </c>
      <c r="G5545" s="72" t="s">
        <v>16</v>
      </c>
      <c r="H5545" s="72" t="s">
        <v>24</v>
      </c>
      <c r="I5545" s="72" t="s">
        <v>18</v>
      </c>
      <c r="J5545" s="72" t="s">
        <v>19</v>
      </c>
      <c r="K5545" s="72" t="s">
        <v>37</v>
      </c>
      <c r="L5545" s="72" t="s">
        <v>494</v>
      </c>
      <c r="M5545" s="72"/>
    </row>
    <row r="5546" spans="2:13" x14ac:dyDescent="0.25">
      <c r="B5546" s="72" t="s">
        <v>12</v>
      </c>
      <c r="C5546" s="72" t="s">
        <v>13</v>
      </c>
      <c r="D5546" s="72" t="s">
        <v>14</v>
      </c>
      <c r="E5546" s="72" t="s">
        <v>51</v>
      </c>
      <c r="F5546" s="73">
        <v>38</v>
      </c>
      <c r="G5546" s="72" t="s">
        <v>16</v>
      </c>
      <c r="H5546" s="72" t="s">
        <v>24</v>
      </c>
      <c r="I5546" s="72" t="s">
        <v>18</v>
      </c>
      <c r="J5546" s="72" t="s">
        <v>19</v>
      </c>
      <c r="K5546" s="72" t="s">
        <v>99</v>
      </c>
      <c r="L5546" s="72" t="s">
        <v>154</v>
      </c>
      <c r="M5546" s="72"/>
    </row>
    <row r="5547" spans="2:13" x14ac:dyDescent="0.25">
      <c r="B5547" s="72" t="s">
        <v>12</v>
      </c>
      <c r="C5547" s="72" t="s">
        <v>13</v>
      </c>
      <c r="D5547" s="72" t="s">
        <v>14</v>
      </c>
      <c r="E5547" s="72" t="s">
        <v>39</v>
      </c>
      <c r="F5547" s="73">
        <v>-30893</v>
      </c>
      <c r="G5547" s="72" t="s">
        <v>16</v>
      </c>
      <c r="H5547" s="72" t="s">
        <v>24</v>
      </c>
      <c r="I5547" s="72" t="s">
        <v>18</v>
      </c>
      <c r="J5547" s="72" t="s">
        <v>19</v>
      </c>
      <c r="K5547" s="72" t="s">
        <v>63</v>
      </c>
      <c r="L5547" s="72" t="s">
        <v>585</v>
      </c>
      <c r="M5547" s="72"/>
    </row>
    <row r="5548" spans="2:13" x14ac:dyDescent="0.25">
      <c r="B5548" s="72" t="s">
        <v>12</v>
      </c>
      <c r="C5548" s="72" t="s">
        <v>13</v>
      </c>
      <c r="D5548" s="72" t="s">
        <v>14</v>
      </c>
      <c r="E5548" s="72" t="s">
        <v>68</v>
      </c>
      <c r="F5548" s="73">
        <v>-37974</v>
      </c>
      <c r="G5548" s="72" t="s">
        <v>269</v>
      </c>
      <c r="H5548" s="72" t="s">
        <v>24</v>
      </c>
      <c r="I5548" s="72" t="s">
        <v>18</v>
      </c>
      <c r="J5548" s="72" t="s">
        <v>438</v>
      </c>
      <c r="K5548" s="72" t="s">
        <v>96</v>
      </c>
      <c r="L5548" s="72" t="s">
        <v>162</v>
      </c>
      <c r="M5548" s="72"/>
    </row>
    <row r="5549" spans="2:13" x14ac:dyDescent="0.25">
      <c r="B5549" s="72" t="s">
        <v>12</v>
      </c>
      <c r="C5549" s="72" t="s">
        <v>13</v>
      </c>
      <c r="D5549" s="72" t="s">
        <v>14</v>
      </c>
      <c r="E5549" s="72" t="s">
        <v>39</v>
      </c>
      <c r="F5549" s="73">
        <v>-13779</v>
      </c>
      <c r="G5549" s="72" t="s">
        <v>16</v>
      </c>
      <c r="H5549" s="72" t="s">
        <v>17</v>
      </c>
      <c r="I5549" s="72" t="s">
        <v>18</v>
      </c>
      <c r="J5549" s="72" t="s">
        <v>19</v>
      </c>
      <c r="K5549" s="72" t="s">
        <v>37</v>
      </c>
      <c r="L5549" s="72" t="s">
        <v>202</v>
      </c>
      <c r="M5549" s="72"/>
    </row>
    <row r="5550" spans="2:13" x14ac:dyDescent="0.25">
      <c r="B5550" s="72" t="s">
        <v>12</v>
      </c>
      <c r="C5550" s="72" t="s">
        <v>13</v>
      </c>
      <c r="D5550" s="72" t="s">
        <v>14</v>
      </c>
      <c r="E5550" s="72" t="s">
        <v>33</v>
      </c>
      <c r="F5550" s="73">
        <v>22757</v>
      </c>
      <c r="G5550" s="72" t="s">
        <v>16</v>
      </c>
      <c r="H5550" s="72" t="s">
        <v>24</v>
      </c>
      <c r="I5550" s="72" t="s">
        <v>18</v>
      </c>
      <c r="J5550" s="72" t="s">
        <v>19</v>
      </c>
      <c r="K5550" s="72" t="s">
        <v>25</v>
      </c>
      <c r="L5550" s="72" t="s">
        <v>101</v>
      </c>
      <c r="M5550" s="72" t="s">
        <v>29</v>
      </c>
    </row>
    <row r="5551" spans="2:13" x14ac:dyDescent="0.25">
      <c r="B5551" s="72" t="s">
        <v>12</v>
      </c>
      <c r="C5551" s="72" t="s">
        <v>13</v>
      </c>
      <c r="D5551" s="72" t="s">
        <v>14</v>
      </c>
      <c r="E5551" s="72" t="s">
        <v>228</v>
      </c>
      <c r="F5551" s="73">
        <v>33445</v>
      </c>
      <c r="G5551" s="72" t="s">
        <v>16</v>
      </c>
      <c r="H5551" s="72" t="s">
        <v>17</v>
      </c>
      <c r="I5551" s="72" t="s">
        <v>18</v>
      </c>
      <c r="J5551" s="72" t="s">
        <v>19</v>
      </c>
      <c r="K5551" s="72" t="s">
        <v>20</v>
      </c>
      <c r="L5551" s="72" t="s">
        <v>181</v>
      </c>
      <c r="M5551" s="72" t="s">
        <v>22</v>
      </c>
    </row>
    <row r="5552" spans="2:13" x14ac:dyDescent="0.25">
      <c r="B5552" s="72" t="s">
        <v>12</v>
      </c>
      <c r="C5552" s="72" t="s">
        <v>13</v>
      </c>
      <c r="D5552" s="72" t="s">
        <v>14</v>
      </c>
      <c r="E5552" s="72" t="s">
        <v>55</v>
      </c>
      <c r="F5552" s="73">
        <v>525025</v>
      </c>
      <c r="G5552" s="72" t="s">
        <v>16</v>
      </c>
      <c r="H5552" s="72" t="s">
        <v>24</v>
      </c>
      <c r="I5552" s="72" t="s">
        <v>18</v>
      </c>
      <c r="J5552" s="72" t="s">
        <v>19</v>
      </c>
      <c r="K5552" s="72" t="s">
        <v>31</v>
      </c>
      <c r="L5552" s="72" t="s">
        <v>32</v>
      </c>
      <c r="M5552" s="72" t="s">
        <v>29</v>
      </c>
    </row>
    <row r="5553" spans="2:13" x14ac:dyDescent="0.25">
      <c r="B5553" s="72" t="s">
        <v>12</v>
      </c>
      <c r="C5553" s="72" t="s">
        <v>13</v>
      </c>
      <c r="D5553" s="72" t="s">
        <v>14</v>
      </c>
      <c r="E5553" s="72" t="s">
        <v>81</v>
      </c>
      <c r="F5553" s="73">
        <v>158916</v>
      </c>
      <c r="G5553" s="72" t="s">
        <v>16</v>
      </c>
      <c r="H5553" s="72" t="s">
        <v>24</v>
      </c>
      <c r="I5553" s="72" t="s">
        <v>18</v>
      </c>
      <c r="J5553" s="72" t="s">
        <v>19</v>
      </c>
      <c r="K5553" s="72" t="s">
        <v>117</v>
      </c>
      <c r="L5553" s="72" t="s">
        <v>393</v>
      </c>
      <c r="M5553" s="72" t="s">
        <v>35</v>
      </c>
    </row>
    <row r="5554" spans="2:13" x14ac:dyDescent="0.25">
      <c r="B5554" s="72" t="s">
        <v>12</v>
      </c>
      <c r="C5554" s="72" t="s">
        <v>13</v>
      </c>
      <c r="D5554" s="72" t="s">
        <v>14</v>
      </c>
      <c r="E5554" s="72" t="s">
        <v>83</v>
      </c>
      <c r="F5554" s="73">
        <v>44980</v>
      </c>
      <c r="G5554" s="72" t="s">
        <v>16</v>
      </c>
      <c r="H5554" s="72" t="s">
        <v>24</v>
      </c>
      <c r="I5554" s="72" t="s">
        <v>18</v>
      </c>
      <c r="J5554" s="72" t="s">
        <v>19</v>
      </c>
      <c r="K5554" s="72" t="s">
        <v>25</v>
      </c>
      <c r="L5554" s="72" t="s">
        <v>423</v>
      </c>
      <c r="M5554" s="72"/>
    </row>
    <row r="5555" spans="2:13" x14ac:dyDescent="0.25">
      <c r="B5555" s="72" t="s">
        <v>12</v>
      </c>
      <c r="C5555" s="72" t="s">
        <v>13</v>
      </c>
      <c r="D5555" s="72" t="s">
        <v>14</v>
      </c>
      <c r="E5555" s="72" t="s">
        <v>228</v>
      </c>
      <c r="F5555" s="73">
        <v>68361</v>
      </c>
      <c r="G5555" s="72" t="s">
        <v>16</v>
      </c>
      <c r="H5555" s="72" t="s">
        <v>24</v>
      </c>
      <c r="I5555" s="72" t="s">
        <v>18</v>
      </c>
      <c r="J5555" s="72" t="s">
        <v>19</v>
      </c>
      <c r="K5555" s="72" t="s">
        <v>25</v>
      </c>
      <c r="L5555" s="72" t="s">
        <v>273</v>
      </c>
      <c r="M5555" s="72" t="s">
        <v>67</v>
      </c>
    </row>
    <row r="5556" spans="2:13" x14ac:dyDescent="0.25">
      <c r="B5556" s="72" t="s">
        <v>12</v>
      </c>
      <c r="C5556" s="72" t="s">
        <v>13</v>
      </c>
      <c r="D5556" s="72" t="s">
        <v>14</v>
      </c>
      <c r="E5556" s="72" t="s">
        <v>68</v>
      </c>
      <c r="F5556" s="73">
        <v>-147</v>
      </c>
      <c r="G5556" s="72" t="s">
        <v>16</v>
      </c>
      <c r="H5556" s="72" t="s">
        <v>17</v>
      </c>
      <c r="I5556" s="72" t="s">
        <v>48</v>
      </c>
      <c r="J5556" s="72" t="s">
        <v>19</v>
      </c>
      <c r="K5556" s="72" t="s">
        <v>49</v>
      </c>
      <c r="L5556" s="72" t="s">
        <v>248</v>
      </c>
      <c r="M5556" s="72"/>
    </row>
    <row r="5557" spans="2:13" x14ac:dyDescent="0.25">
      <c r="B5557" s="72" t="s">
        <v>12</v>
      </c>
      <c r="C5557" s="72" t="s">
        <v>13</v>
      </c>
      <c r="D5557" s="72" t="s">
        <v>14</v>
      </c>
      <c r="E5557" s="72" t="s">
        <v>41</v>
      </c>
      <c r="F5557" s="73">
        <v>-549</v>
      </c>
      <c r="G5557" s="72" t="s">
        <v>16</v>
      </c>
      <c r="H5557" s="72" t="s">
        <v>24</v>
      </c>
      <c r="I5557" s="72" t="s">
        <v>18</v>
      </c>
      <c r="J5557" s="72" t="s">
        <v>19</v>
      </c>
      <c r="K5557" s="72" t="s">
        <v>49</v>
      </c>
      <c r="L5557" s="72" t="s">
        <v>95</v>
      </c>
      <c r="M5557" s="72"/>
    </row>
    <row r="5558" spans="2:13" x14ac:dyDescent="0.25">
      <c r="B5558" s="72" t="s">
        <v>12</v>
      </c>
      <c r="C5558" s="72" t="s">
        <v>13</v>
      </c>
      <c r="D5558" s="72" t="s">
        <v>14</v>
      </c>
      <c r="E5558" s="72" t="s">
        <v>258</v>
      </c>
      <c r="F5558" s="73">
        <v>180285</v>
      </c>
      <c r="G5558" s="72" t="s">
        <v>16</v>
      </c>
      <c r="H5558" s="72" t="s">
        <v>17</v>
      </c>
      <c r="I5558" s="72" t="s">
        <v>18</v>
      </c>
      <c r="J5558" s="72" t="s">
        <v>19</v>
      </c>
      <c r="K5558" s="72" t="s">
        <v>25</v>
      </c>
      <c r="L5558" s="72" t="s">
        <v>87</v>
      </c>
      <c r="M5558" s="72" t="s">
        <v>243</v>
      </c>
    </row>
    <row r="5559" spans="2:13" x14ac:dyDescent="0.25">
      <c r="B5559" s="72" t="s">
        <v>12</v>
      </c>
      <c r="C5559" s="72" t="s">
        <v>13</v>
      </c>
      <c r="D5559" s="72" t="s">
        <v>14</v>
      </c>
      <c r="E5559" s="72" t="s">
        <v>15</v>
      </c>
      <c r="F5559" s="73">
        <v>467324</v>
      </c>
      <c r="G5559" s="72" t="s">
        <v>16</v>
      </c>
      <c r="H5559" s="72" t="s">
        <v>17</v>
      </c>
      <c r="I5559" s="72" t="s">
        <v>18</v>
      </c>
      <c r="J5559" s="72" t="s">
        <v>19</v>
      </c>
      <c r="K5559" s="72" t="s">
        <v>20</v>
      </c>
      <c r="L5559" s="72" t="s">
        <v>98</v>
      </c>
      <c r="M5559" s="72" t="s">
        <v>22</v>
      </c>
    </row>
    <row r="5560" spans="2:13" x14ac:dyDescent="0.25">
      <c r="B5560" s="72" t="s">
        <v>12</v>
      </c>
      <c r="C5560" s="72" t="s">
        <v>13</v>
      </c>
      <c r="D5560" s="72" t="s">
        <v>14</v>
      </c>
      <c r="E5560" s="72" t="s">
        <v>264</v>
      </c>
      <c r="F5560" s="73">
        <v>867626</v>
      </c>
      <c r="G5560" s="72" t="s">
        <v>16</v>
      </c>
      <c r="H5560" s="72" t="s">
        <v>24</v>
      </c>
      <c r="I5560" s="72" t="s">
        <v>18</v>
      </c>
      <c r="J5560" s="72" t="s">
        <v>19</v>
      </c>
      <c r="K5560" s="72" t="s">
        <v>43</v>
      </c>
      <c r="L5560" s="72" t="s">
        <v>336</v>
      </c>
      <c r="M5560" s="72" t="s">
        <v>184</v>
      </c>
    </row>
    <row r="5561" spans="2:13" x14ac:dyDescent="0.25">
      <c r="B5561" s="72" t="s">
        <v>12</v>
      </c>
      <c r="C5561" s="72" t="s">
        <v>13</v>
      </c>
      <c r="D5561" s="72" t="s">
        <v>14</v>
      </c>
      <c r="E5561" s="72" t="s">
        <v>55</v>
      </c>
      <c r="F5561" s="73">
        <v>162220</v>
      </c>
      <c r="G5561" s="72" t="s">
        <v>16</v>
      </c>
      <c r="H5561" s="72" t="s">
        <v>24</v>
      </c>
      <c r="I5561" s="72" t="s">
        <v>18</v>
      </c>
      <c r="J5561" s="72" t="s">
        <v>19</v>
      </c>
      <c r="K5561" s="72" t="s">
        <v>130</v>
      </c>
      <c r="L5561" s="72" t="s">
        <v>738</v>
      </c>
      <c r="M5561" s="72" t="s">
        <v>112</v>
      </c>
    </row>
    <row r="5562" spans="2:13" x14ac:dyDescent="0.25">
      <c r="B5562" s="72" t="s">
        <v>12</v>
      </c>
      <c r="C5562" s="72" t="s">
        <v>13</v>
      </c>
      <c r="D5562" s="72" t="s">
        <v>14</v>
      </c>
      <c r="E5562" s="72" t="s">
        <v>79</v>
      </c>
      <c r="F5562" s="73">
        <v>-3457</v>
      </c>
      <c r="G5562" s="72" t="s">
        <v>16</v>
      </c>
      <c r="H5562" s="72" t="s">
        <v>24</v>
      </c>
      <c r="I5562" s="72" t="s">
        <v>18</v>
      </c>
      <c r="J5562" s="72" t="s">
        <v>19</v>
      </c>
      <c r="K5562" s="72" t="s">
        <v>49</v>
      </c>
      <c r="L5562" s="72" t="s">
        <v>670</v>
      </c>
      <c r="M5562" s="72"/>
    </row>
    <row r="5563" spans="2:13" x14ac:dyDescent="0.25">
      <c r="B5563" s="72" t="s">
        <v>12</v>
      </c>
      <c r="C5563" s="72" t="s">
        <v>13</v>
      </c>
      <c r="D5563" s="72" t="s">
        <v>14</v>
      </c>
      <c r="E5563" s="72" t="s">
        <v>300</v>
      </c>
      <c r="F5563" s="73">
        <v>97177</v>
      </c>
      <c r="G5563" s="72" t="s">
        <v>16</v>
      </c>
      <c r="H5563" s="72" t="s">
        <v>17</v>
      </c>
      <c r="I5563" s="72" t="s">
        <v>18</v>
      </c>
      <c r="J5563" s="72" t="s">
        <v>19</v>
      </c>
      <c r="K5563" s="72" t="s">
        <v>20</v>
      </c>
      <c r="L5563" s="72" t="s">
        <v>28</v>
      </c>
      <c r="M5563" s="72" t="s">
        <v>29</v>
      </c>
    </row>
    <row r="5564" spans="2:13" x14ac:dyDescent="0.25">
      <c r="B5564" s="72" t="s">
        <v>12</v>
      </c>
      <c r="C5564" s="72" t="s">
        <v>13</v>
      </c>
      <c r="D5564" s="72" t="s">
        <v>14</v>
      </c>
      <c r="E5564" s="72" t="s">
        <v>27</v>
      </c>
      <c r="F5564" s="73">
        <v>57275</v>
      </c>
      <c r="G5564" s="72" t="s">
        <v>16</v>
      </c>
      <c r="H5564" s="72" t="s">
        <v>24</v>
      </c>
      <c r="I5564" s="72" t="s">
        <v>18</v>
      </c>
      <c r="J5564" s="72" t="s">
        <v>19</v>
      </c>
      <c r="K5564" s="72" t="s">
        <v>63</v>
      </c>
      <c r="L5564" s="72" t="s">
        <v>553</v>
      </c>
      <c r="M5564" s="72" t="s">
        <v>29</v>
      </c>
    </row>
    <row r="5565" spans="2:13" x14ac:dyDescent="0.25">
      <c r="B5565" s="72" t="s">
        <v>12</v>
      </c>
      <c r="C5565" s="72" t="s">
        <v>13</v>
      </c>
      <c r="D5565" s="72" t="s">
        <v>14</v>
      </c>
      <c r="E5565" s="72" t="s">
        <v>68</v>
      </c>
      <c r="F5565" s="73">
        <v>-97466</v>
      </c>
      <c r="G5565" s="72" t="s">
        <v>16</v>
      </c>
      <c r="H5565" s="72" t="s">
        <v>24</v>
      </c>
      <c r="I5565" s="72" t="s">
        <v>18</v>
      </c>
      <c r="J5565" s="72" t="s">
        <v>19</v>
      </c>
      <c r="K5565" s="72" t="s">
        <v>37</v>
      </c>
      <c r="L5565" s="72" t="s">
        <v>213</v>
      </c>
      <c r="M5565" s="72"/>
    </row>
    <row r="5566" spans="2:13" x14ac:dyDescent="0.25">
      <c r="B5566" s="72" t="s">
        <v>12</v>
      </c>
      <c r="C5566" s="72" t="s">
        <v>13</v>
      </c>
      <c r="D5566" s="72" t="s">
        <v>14</v>
      </c>
      <c r="E5566" s="72" t="s">
        <v>30</v>
      </c>
      <c r="F5566" s="73">
        <v>-283</v>
      </c>
      <c r="G5566" s="72" t="s">
        <v>16</v>
      </c>
      <c r="H5566" s="72" t="s">
        <v>17</v>
      </c>
      <c r="I5566" s="72" t="s">
        <v>18</v>
      </c>
      <c r="J5566" s="72" t="s">
        <v>19</v>
      </c>
      <c r="K5566" s="72" t="s">
        <v>205</v>
      </c>
      <c r="L5566" s="72" t="s">
        <v>510</v>
      </c>
      <c r="M5566" s="72"/>
    </row>
    <row r="5567" spans="2:13" x14ac:dyDescent="0.25">
      <c r="B5567" s="72" t="s">
        <v>12</v>
      </c>
      <c r="C5567" s="72" t="s">
        <v>13</v>
      </c>
      <c r="D5567" s="72" t="s">
        <v>14</v>
      </c>
      <c r="E5567" s="72" t="s">
        <v>144</v>
      </c>
      <c r="F5567" s="73">
        <v>140849</v>
      </c>
      <c r="G5567" s="72" t="s">
        <v>16</v>
      </c>
      <c r="H5567" s="72" t="s">
        <v>24</v>
      </c>
      <c r="I5567" s="72" t="s">
        <v>18</v>
      </c>
      <c r="J5567" s="72" t="s">
        <v>19</v>
      </c>
      <c r="K5567" s="72" t="s">
        <v>49</v>
      </c>
      <c r="L5567" s="72" t="s">
        <v>166</v>
      </c>
      <c r="M5567" s="72" t="s">
        <v>67</v>
      </c>
    </row>
    <row r="5568" spans="2:13" x14ac:dyDescent="0.25">
      <c r="B5568" s="72" t="s">
        <v>12</v>
      </c>
      <c r="C5568" s="72" t="s">
        <v>13</v>
      </c>
      <c r="D5568" s="72" t="s">
        <v>14</v>
      </c>
      <c r="E5568" s="72" t="s">
        <v>60</v>
      </c>
      <c r="F5568" s="73">
        <v>217706</v>
      </c>
      <c r="G5568" s="72" t="s">
        <v>16</v>
      </c>
      <c r="H5568" s="72" t="s">
        <v>24</v>
      </c>
      <c r="I5568" s="72" t="s">
        <v>18</v>
      </c>
      <c r="J5568" s="72" t="s">
        <v>19</v>
      </c>
      <c r="K5568" s="72" t="s">
        <v>37</v>
      </c>
      <c r="L5568" s="72" t="s">
        <v>272</v>
      </c>
      <c r="M5568" s="72" t="s">
        <v>22</v>
      </c>
    </row>
    <row r="5569" spans="2:13" x14ac:dyDescent="0.25">
      <c r="B5569" s="72" t="s">
        <v>12</v>
      </c>
      <c r="C5569" s="72" t="s">
        <v>13</v>
      </c>
      <c r="D5569" s="72" t="s">
        <v>14</v>
      </c>
      <c r="E5569" s="72" t="s">
        <v>123</v>
      </c>
      <c r="F5569" s="73">
        <v>-46</v>
      </c>
      <c r="G5569" s="72" t="s">
        <v>16</v>
      </c>
      <c r="H5569" s="72" t="s">
        <v>17</v>
      </c>
      <c r="I5569" s="72" t="s">
        <v>18</v>
      </c>
      <c r="J5569" s="72" t="s">
        <v>19</v>
      </c>
      <c r="K5569" s="72" t="s">
        <v>37</v>
      </c>
      <c r="L5569" s="72" t="s">
        <v>183</v>
      </c>
      <c r="M5569" s="72"/>
    </row>
    <row r="5570" spans="2:13" x14ac:dyDescent="0.25">
      <c r="B5570" s="72" t="s">
        <v>12</v>
      </c>
      <c r="C5570" s="72" t="s">
        <v>13</v>
      </c>
      <c r="D5570" s="72" t="s">
        <v>14</v>
      </c>
      <c r="E5570" s="72" t="s">
        <v>83</v>
      </c>
      <c r="F5570" s="73">
        <v>199179</v>
      </c>
      <c r="G5570" s="72" t="s">
        <v>16</v>
      </c>
      <c r="H5570" s="72" t="s">
        <v>24</v>
      </c>
      <c r="I5570" s="72" t="s">
        <v>18</v>
      </c>
      <c r="J5570" s="72" t="s">
        <v>19</v>
      </c>
      <c r="K5570" s="72" t="s">
        <v>37</v>
      </c>
      <c r="L5570" s="72" t="s">
        <v>129</v>
      </c>
      <c r="M5570" s="72"/>
    </row>
    <row r="5571" spans="2:13" x14ac:dyDescent="0.25">
      <c r="B5571" s="72" t="s">
        <v>12</v>
      </c>
      <c r="C5571" s="72" t="s">
        <v>13</v>
      </c>
      <c r="D5571" s="72" t="s">
        <v>14</v>
      </c>
      <c r="E5571" s="72" t="s">
        <v>152</v>
      </c>
      <c r="F5571" s="73">
        <v>-13449</v>
      </c>
      <c r="G5571" s="72" t="s">
        <v>16</v>
      </c>
      <c r="H5571" s="72" t="s">
        <v>24</v>
      </c>
      <c r="I5571" s="72" t="s">
        <v>18</v>
      </c>
      <c r="J5571" s="72" t="s">
        <v>19</v>
      </c>
      <c r="K5571" s="72" t="s">
        <v>117</v>
      </c>
      <c r="L5571" s="72" t="s">
        <v>408</v>
      </c>
      <c r="M5571" s="72"/>
    </row>
    <row r="5572" spans="2:13" x14ac:dyDescent="0.25">
      <c r="B5572" s="72" t="s">
        <v>12</v>
      </c>
      <c r="C5572" s="72" t="s">
        <v>13</v>
      </c>
      <c r="D5572" s="72" t="s">
        <v>14</v>
      </c>
      <c r="E5572" s="72" t="s">
        <v>83</v>
      </c>
      <c r="F5572" s="73">
        <v>1598905</v>
      </c>
      <c r="G5572" s="72" t="s">
        <v>16</v>
      </c>
      <c r="H5572" s="72" t="s">
        <v>17</v>
      </c>
      <c r="I5572" s="72" t="s">
        <v>18</v>
      </c>
      <c r="J5572" s="72" t="s">
        <v>19</v>
      </c>
      <c r="K5572" s="72" t="s">
        <v>37</v>
      </c>
      <c r="L5572" s="72" t="s">
        <v>635</v>
      </c>
      <c r="M5572" s="72"/>
    </row>
    <row r="5573" spans="2:13" x14ac:dyDescent="0.25">
      <c r="B5573" s="72" t="s">
        <v>12</v>
      </c>
      <c r="C5573" s="72" t="s">
        <v>13</v>
      </c>
      <c r="D5573" s="72" t="s">
        <v>14</v>
      </c>
      <c r="E5573" s="72" t="s">
        <v>83</v>
      </c>
      <c r="F5573" s="73">
        <v>3877114</v>
      </c>
      <c r="G5573" s="72" t="s">
        <v>16</v>
      </c>
      <c r="H5573" s="72" t="s">
        <v>24</v>
      </c>
      <c r="I5573" s="72" t="s">
        <v>18</v>
      </c>
      <c r="J5573" s="72" t="s">
        <v>19</v>
      </c>
      <c r="K5573" s="72" t="s">
        <v>96</v>
      </c>
      <c r="L5573" s="72" t="s">
        <v>391</v>
      </c>
      <c r="M5573" s="72"/>
    </row>
    <row r="5574" spans="2:13" x14ac:dyDescent="0.25">
      <c r="B5574" s="72" t="s">
        <v>12</v>
      </c>
      <c r="C5574" s="72" t="s">
        <v>13</v>
      </c>
      <c r="D5574" s="72" t="s">
        <v>14</v>
      </c>
      <c r="E5574" s="72" t="s">
        <v>68</v>
      </c>
      <c r="F5574" s="73">
        <v>-652968</v>
      </c>
      <c r="G5574" s="72" t="s">
        <v>16</v>
      </c>
      <c r="H5574" s="72" t="s">
        <v>24</v>
      </c>
      <c r="I5574" s="72" t="s">
        <v>48</v>
      </c>
      <c r="J5574" s="72" t="s">
        <v>19</v>
      </c>
      <c r="K5574" s="72" t="s">
        <v>49</v>
      </c>
      <c r="L5574" s="72" t="s">
        <v>105</v>
      </c>
      <c r="M5574" s="72"/>
    </row>
    <row r="5575" spans="2:13" x14ac:dyDescent="0.25">
      <c r="B5575" s="72" t="s">
        <v>12</v>
      </c>
      <c r="C5575" s="72" t="s">
        <v>13</v>
      </c>
      <c r="D5575" s="72" t="s">
        <v>14</v>
      </c>
      <c r="E5575" s="72" t="s">
        <v>33</v>
      </c>
      <c r="F5575" s="73">
        <v>36634</v>
      </c>
      <c r="G5575" s="72" t="s">
        <v>16</v>
      </c>
      <c r="H5575" s="72" t="s">
        <v>17</v>
      </c>
      <c r="I5575" s="72" t="s">
        <v>18</v>
      </c>
      <c r="J5575" s="72" t="s">
        <v>19</v>
      </c>
      <c r="K5575" s="72" t="s">
        <v>25</v>
      </c>
      <c r="L5575" s="72" t="s">
        <v>622</v>
      </c>
      <c r="M5575" s="72" t="s">
        <v>47</v>
      </c>
    </row>
    <row r="5576" spans="2:13" x14ac:dyDescent="0.25">
      <c r="B5576" s="72" t="s">
        <v>12</v>
      </c>
      <c r="C5576" s="72" t="s">
        <v>13</v>
      </c>
      <c r="D5576" s="72" t="s">
        <v>14</v>
      </c>
      <c r="E5576" s="72" t="s">
        <v>41</v>
      </c>
      <c r="F5576" s="73">
        <v>-540</v>
      </c>
      <c r="G5576" s="72" t="s">
        <v>16</v>
      </c>
      <c r="H5576" s="72" t="s">
        <v>24</v>
      </c>
      <c r="I5576" s="72" t="s">
        <v>18</v>
      </c>
      <c r="J5576" s="72" t="s">
        <v>19</v>
      </c>
      <c r="K5576" s="72" t="s">
        <v>99</v>
      </c>
      <c r="L5576" s="72" t="s">
        <v>642</v>
      </c>
      <c r="M5576" s="72"/>
    </row>
    <row r="5577" spans="2:13" x14ac:dyDescent="0.25">
      <c r="B5577" s="72" t="s">
        <v>12</v>
      </c>
      <c r="C5577" s="72" t="s">
        <v>13</v>
      </c>
      <c r="D5577" s="72" t="s">
        <v>14</v>
      </c>
      <c r="E5577" s="72" t="s">
        <v>81</v>
      </c>
      <c r="F5577" s="73">
        <v>78382</v>
      </c>
      <c r="G5577" s="72" t="s">
        <v>16</v>
      </c>
      <c r="H5577" s="72" t="s">
        <v>24</v>
      </c>
      <c r="I5577" s="72" t="s">
        <v>18</v>
      </c>
      <c r="J5577" s="72" t="s">
        <v>19</v>
      </c>
      <c r="K5577" s="72" t="s">
        <v>117</v>
      </c>
      <c r="L5577" s="72" t="s">
        <v>520</v>
      </c>
      <c r="M5577" s="72" t="s">
        <v>35</v>
      </c>
    </row>
    <row r="5578" spans="2:13" x14ac:dyDescent="0.25">
      <c r="B5578" s="72" t="s">
        <v>12</v>
      </c>
      <c r="C5578" s="72" t="s">
        <v>13</v>
      </c>
      <c r="D5578" s="72" t="s">
        <v>14</v>
      </c>
      <c r="E5578" s="72" t="s">
        <v>123</v>
      </c>
      <c r="F5578" s="73">
        <v>-50134</v>
      </c>
      <c r="G5578" s="72" t="s">
        <v>16</v>
      </c>
      <c r="H5578" s="72" t="s">
        <v>24</v>
      </c>
      <c r="I5578" s="72" t="s">
        <v>18</v>
      </c>
      <c r="J5578" s="72" t="s">
        <v>19</v>
      </c>
      <c r="K5578" s="72" t="s">
        <v>157</v>
      </c>
      <c r="L5578" s="72" t="s">
        <v>598</v>
      </c>
      <c r="M5578" s="72"/>
    </row>
    <row r="5579" spans="2:13" x14ac:dyDescent="0.25">
      <c r="B5579" s="72" t="s">
        <v>12</v>
      </c>
      <c r="C5579" s="72" t="s">
        <v>13</v>
      </c>
      <c r="D5579" s="72" t="s">
        <v>14</v>
      </c>
      <c r="E5579" s="72" t="s">
        <v>83</v>
      </c>
      <c r="F5579" s="73">
        <v>59881</v>
      </c>
      <c r="G5579" s="72" t="s">
        <v>16</v>
      </c>
      <c r="H5579" s="72" t="s">
        <v>24</v>
      </c>
      <c r="I5579" s="72" t="s">
        <v>18</v>
      </c>
      <c r="J5579" s="72" t="s">
        <v>19</v>
      </c>
      <c r="K5579" s="72" t="s">
        <v>25</v>
      </c>
      <c r="L5579" s="72" t="s">
        <v>338</v>
      </c>
      <c r="M5579" s="72"/>
    </row>
    <row r="5580" spans="2:13" x14ac:dyDescent="0.25">
      <c r="B5580" s="72" t="s">
        <v>12</v>
      </c>
      <c r="C5580" s="72" t="s">
        <v>13</v>
      </c>
      <c r="D5580" s="72" t="s">
        <v>14</v>
      </c>
      <c r="E5580" s="72" t="s">
        <v>94</v>
      </c>
      <c r="F5580" s="73">
        <v>1682</v>
      </c>
      <c r="G5580" s="72" t="s">
        <v>16</v>
      </c>
      <c r="H5580" s="72" t="s">
        <v>17</v>
      </c>
      <c r="I5580" s="72" t="s">
        <v>18</v>
      </c>
      <c r="J5580" s="72" t="s">
        <v>19</v>
      </c>
      <c r="K5580" s="72" t="s">
        <v>25</v>
      </c>
      <c r="L5580" s="72" t="s">
        <v>574</v>
      </c>
      <c r="M5580" s="72"/>
    </row>
    <row r="5581" spans="2:13" x14ac:dyDescent="0.25">
      <c r="B5581" s="72" t="s">
        <v>12</v>
      </c>
      <c r="C5581" s="72" t="s">
        <v>13</v>
      </c>
      <c r="D5581" s="72" t="s">
        <v>14</v>
      </c>
      <c r="E5581" s="72" t="s">
        <v>30</v>
      </c>
      <c r="F5581" s="73">
        <v>-3010</v>
      </c>
      <c r="G5581" s="72" t="s">
        <v>16</v>
      </c>
      <c r="H5581" s="72" t="s">
        <v>24</v>
      </c>
      <c r="I5581" s="72" t="s">
        <v>18</v>
      </c>
      <c r="J5581" s="72" t="s">
        <v>19</v>
      </c>
      <c r="K5581" s="72" t="s">
        <v>37</v>
      </c>
      <c r="L5581" s="72" t="s">
        <v>182</v>
      </c>
      <c r="M5581" s="72"/>
    </row>
    <row r="5582" spans="2:13" x14ac:dyDescent="0.25">
      <c r="B5582" s="72" t="s">
        <v>12</v>
      </c>
      <c r="C5582" s="72" t="s">
        <v>13</v>
      </c>
      <c r="D5582" s="72" t="s">
        <v>14</v>
      </c>
      <c r="E5582" s="72" t="s">
        <v>79</v>
      </c>
      <c r="F5582" s="73">
        <v>-585</v>
      </c>
      <c r="G5582" s="72" t="s">
        <v>16</v>
      </c>
      <c r="H5582" s="72" t="s">
        <v>17</v>
      </c>
      <c r="I5582" s="72" t="s">
        <v>18</v>
      </c>
      <c r="J5582" s="72" t="s">
        <v>19</v>
      </c>
      <c r="K5582" s="72" t="s">
        <v>25</v>
      </c>
      <c r="L5582" s="72" t="s">
        <v>590</v>
      </c>
      <c r="M5582" s="72"/>
    </row>
    <row r="5583" spans="2:13" x14ac:dyDescent="0.25">
      <c r="B5583" s="72" t="s">
        <v>12</v>
      </c>
      <c r="C5583" s="72" t="s">
        <v>13</v>
      </c>
      <c r="D5583" s="72" t="s">
        <v>14</v>
      </c>
      <c r="E5583" s="72" t="s">
        <v>55</v>
      </c>
      <c r="F5583" s="73">
        <v>222998</v>
      </c>
      <c r="G5583" s="72" t="s">
        <v>16</v>
      </c>
      <c r="H5583" s="72" t="s">
        <v>24</v>
      </c>
      <c r="I5583" s="72" t="s">
        <v>18</v>
      </c>
      <c r="J5583" s="72" t="s">
        <v>19</v>
      </c>
      <c r="K5583" s="72" t="s">
        <v>37</v>
      </c>
      <c r="L5583" s="72" t="s">
        <v>287</v>
      </c>
      <c r="M5583" s="72" t="s">
        <v>29</v>
      </c>
    </row>
    <row r="5584" spans="2:13" x14ac:dyDescent="0.25">
      <c r="B5584" s="72" t="s">
        <v>12</v>
      </c>
      <c r="C5584" s="72" t="s">
        <v>13</v>
      </c>
      <c r="D5584" s="72" t="s">
        <v>14</v>
      </c>
      <c r="E5584" s="72" t="s">
        <v>51</v>
      </c>
      <c r="F5584" s="73">
        <v>7432</v>
      </c>
      <c r="G5584" s="72" t="s">
        <v>16</v>
      </c>
      <c r="H5584" s="72" t="s">
        <v>24</v>
      </c>
      <c r="I5584" s="72" t="s">
        <v>18</v>
      </c>
      <c r="J5584" s="72" t="s">
        <v>19</v>
      </c>
      <c r="K5584" s="72" t="s">
        <v>25</v>
      </c>
      <c r="L5584" s="72" t="s">
        <v>473</v>
      </c>
      <c r="M5584" s="72"/>
    </row>
    <row r="5585" spans="2:13" x14ac:dyDescent="0.25">
      <c r="B5585" s="72" t="s">
        <v>12</v>
      </c>
      <c r="C5585" s="72" t="s">
        <v>13</v>
      </c>
      <c r="D5585" s="72" t="s">
        <v>14</v>
      </c>
      <c r="E5585" s="72" t="s">
        <v>83</v>
      </c>
      <c r="F5585" s="73">
        <v>4</v>
      </c>
      <c r="G5585" s="72" t="s">
        <v>16</v>
      </c>
      <c r="H5585" s="72" t="s">
        <v>24</v>
      </c>
      <c r="I5585" s="72" t="s">
        <v>18</v>
      </c>
      <c r="J5585" s="72" t="s">
        <v>19</v>
      </c>
      <c r="K5585" s="72" t="s">
        <v>20</v>
      </c>
      <c r="L5585" s="72" t="s">
        <v>505</v>
      </c>
      <c r="M5585" s="72"/>
    </row>
    <row r="5586" spans="2:13" x14ac:dyDescent="0.25">
      <c r="B5586" s="72" t="s">
        <v>12</v>
      </c>
      <c r="C5586" s="72" t="s">
        <v>13</v>
      </c>
      <c r="D5586" s="72" t="s">
        <v>14</v>
      </c>
      <c r="E5586" s="72" t="s">
        <v>132</v>
      </c>
      <c r="F5586" s="73">
        <v>128702</v>
      </c>
      <c r="G5586" s="72" t="s">
        <v>16</v>
      </c>
      <c r="H5586" s="72" t="s">
        <v>24</v>
      </c>
      <c r="I5586" s="72" t="s">
        <v>18</v>
      </c>
      <c r="J5586" s="72" t="s">
        <v>19</v>
      </c>
      <c r="K5586" s="72" t="s">
        <v>37</v>
      </c>
      <c r="L5586" s="72" t="s">
        <v>497</v>
      </c>
      <c r="M5586" s="72" t="s">
        <v>133</v>
      </c>
    </row>
    <row r="5587" spans="2:13" x14ac:dyDescent="0.25">
      <c r="B5587" s="72" t="s">
        <v>12</v>
      </c>
      <c r="C5587" s="72" t="s">
        <v>13</v>
      </c>
      <c r="D5587" s="72" t="s">
        <v>14</v>
      </c>
      <c r="E5587" s="72" t="s">
        <v>79</v>
      </c>
      <c r="F5587" s="73">
        <v>-4212</v>
      </c>
      <c r="G5587" s="72" t="s">
        <v>16</v>
      </c>
      <c r="H5587" s="72" t="s">
        <v>24</v>
      </c>
      <c r="I5587" s="72" t="s">
        <v>18</v>
      </c>
      <c r="J5587" s="72" t="s">
        <v>19</v>
      </c>
      <c r="K5587" s="72" t="s">
        <v>25</v>
      </c>
      <c r="L5587" s="72" t="s">
        <v>477</v>
      </c>
      <c r="M5587" s="72"/>
    </row>
    <row r="5588" spans="2:13" x14ac:dyDescent="0.25">
      <c r="B5588" s="72" t="s">
        <v>12</v>
      </c>
      <c r="C5588" s="72" t="s">
        <v>13</v>
      </c>
      <c r="D5588" s="72" t="s">
        <v>14</v>
      </c>
      <c r="E5588" s="72" t="s">
        <v>79</v>
      </c>
      <c r="F5588" s="73">
        <v>-5393</v>
      </c>
      <c r="G5588" s="72" t="s">
        <v>16</v>
      </c>
      <c r="H5588" s="72" t="s">
        <v>17</v>
      </c>
      <c r="I5588" s="72" t="s">
        <v>18</v>
      </c>
      <c r="J5588" s="72" t="s">
        <v>19</v>
      </c>
      <c r="K5588" s="72" t="s">
        <v>25</v>
      </c>
      <c r="L5588" s="72" t="s">
        <v>142</v>
      </c>
      <c r="M5588" s="72"/>
    </row>
    <row r="5589" spans="2:13" x14ac:dyDescent="0.25">
      <c r="B5589" s="72" t="s">
        <v>12</v>
      </c>
      <c r="C5589" s="72" t="s">
        <v>13</v>
      </c>
      <c r="D5589" s="72" t="s">
        <v>14</v>
      </c>
      <c r="E5589" s="72" t="s">
        <v>68</v>
      </c>
      <c r="F5589" s="73">
        <v>-46133</v>
      </c>
      <c r="G5589" s="72" t="s">
        <v>16</v>
      </c>
      <c r="H5589" s="72" t="s">
        <v>24</v>
      </c>
      <c r="I5589" s="72" t="s">
        <v>18</v>
      </c>
      <c r="J5589" s="72" t="s">
        <v>19</v>
      </c>
      <c r="K5589" s="72" t="s">
        <v>25</v>
      </c>
      <c r="L5589" s="72" t="s">
        <v>325</v>
      </c>
      <c r="M5589" s="72"/>
    </row>
    <row r="5590" spans="2:13" x14ac:dyDescent="0.25">
      <c r="B5590" s="72" t="s">
        <v>12</v>
      </c>
      <c r="C5590" s="72" t="s">
        <v>13</v>
      </c>
      <c r="D5590" s="72" t="s">
        <v>14</v>
      </c>
      <c r="E5590" s="72" t="s">
        <v>94</v>
      </c>
      <c r="F5590" s="73">
        <v>1540</v>
      </c>
      <c r="G5590" s="72" t="s">
        <v>16</v>
      </c>
      <c r="H5590" s="72" t="s">
        <v>24</v>
      </c>
      <c r="I5590" s="72" t="s">
        <v>18</v>
      </c>
      <c r="J5590" s="72" t="s">
        <v>19</v>
      </c>
      <c r="K5590" s="72" t="s">
        <v>37</v>
      </c>
      <c r="L5590" s="72" t="s">
        <v>653</v>
      </c>
      <c r="M5590" s="72"/>
    </row>
    <row r="5591" spans="2:13" x14ac:dyDescent="0.25">
      <c r="B5591" s="72" t="s">
        <v>12</v>
      </c>
      <c r="C5591" s="72" t="s">
        <v>13</v>
      </c>
      <c r="D5591" s="72" t="s">
        <v>14</v>
      </c>
      <c r="E5591" s="72" t="s">
        <v>258</v>
      </c>
      <c r="F5591" s="73">
        <v>180167</v>
      </c>
      <c r="G5591" s="72" t="s">
        <v>16</v>
      </c>
      <c r="H5591" s="72" t="s">
        <v>24</v>
      </c>
      <c r="I5591" s="72" t="s">
        <v>18</v>
      </c>
      <c r="J5591" s="72" t="s">
        <v>19</v>
      </c>
      <c r="K5591" s="72" t="s">
        <v>99</v>
      </c>
      <c r="L5591" s="72" t="s">
        <v>368</v>
      </c>
      <c r="M5591" s="72" t="s">
        <v>72</v>
      </c>
    </row>
    <row r="5592" spans="2:13" x14ac:dyDescent="0.25">
      <c r="B5592" s="72" t="s">
        <v>12</v>
      </c>
      <c r="C5592" s="72" t="s">
        <v>13</v>
      </c>
      <c r="D5592" s="72" t="s">
        <v>14</v>
      </c>
      <c r="E5592" s="72" t="s">
        <v>81</v>
      </c>
      <c r="F5592" s="73">
        <v>182256</v>
      </c>
      <c r="G5592" s="72" t="s">
        <v>16</v>
      </c>
      <c r="H5592" s="72" t="s">
        <v>17</v>
      </c>
      <c r="I5592" s="72" t="s">
        <v>18</v>
      </c>
      <c r="J5592" s="72" t="s">
        <v>19</v>
      </c>
      <c r="K5592" s="72" t="s">
        <v>25</v>
      </c>
      <c r="L5592" s="72" t="s">
        <v>382</v>
      </c>
      <c r="M5592" s="72" t="s">
        <v>29</v>
      </c>
    </row>
    <row r="5593" spans="2:13" x14ac:dyDescent="0.25">
      <c r="B5593" s="72" t="s">
        <v>12</v>
      </c>
      <c r="C5593" s="72" t="s">
        <v>13</v>
      </c>
      <c r="D5593" s="72" t="s">
        <v>14</v>
      </c>
      <c r="E5593" s="72" t="s">
        <v>39</v>
      </c>
      <c r="F5593" s="73">
        <v>-12695</v>
      </c>
      <c r="G5593" s="72" t="s">
        <v>16</v>
      </c>
      <c r="H5593" s="72" t="s">
        <v>24</v>
      </c>
      <c r="I5593" s="72" t="s">
        <v>18</v>
      </c>
      <c r="J5593" s="72" t="s">
        <v>19</v>
      </c>
      <c r="K5593" s="72" t="s">
        <v>99</v>
      </c>
      <c r="L5593" s="72" t="s">
        <v>642</v>
      </c>
      <c r="M5593" s="72"/>
    </row>
    <row r="5594" spans="2:13" x14ac:dyDescent="0.25">
      <c r="B5594" s="72" t="s">
        <v>12</v>
      </c>
      <c r="C5594" s="72" t="s">
        <v>13</v>
      </c>
      <c r="D5594" s="72" t="s">
        <v>14</v>
      </c>
      <c r="E5594" s="72" t="s">
        <v>27</v>
      </c>
      <c r="F5594" s="73">
        <v>328951</v>
      </c>
      <c r="G5594" s="72" t="s">
        <v>16</v>
      </c>
      <c r="H5594" s="72" t="s">
        <v>24</v>
      </c>
      <c r="I5594" s="72" t="s">
        <v>18</v>
      </c>
      <c r="J5594" s="72" t="s">
        <v>19</v>
      </c>
      <c r="K5594" s="72" t="s">
        <v>37</v>
      </c>
      <c r="L5594" s="72" t="s">
        <v>324</v>
      </c>
      <c r="M5594" s="72" t="s">
        <v>302</v>
      </c>
    </row>
    <row r="5595" spans="2:13" x14ac:dyDescent="0.25">
      <c r="B5595" s="72" t="s">
        <v>12</v>
      </c>
      <c r="C5595" s="72" t="s">
        <v>13</v>
      </c>
      <c r="D5595" s="72" t="s">
        <v>14</v>
      </c>
      <c r="E5595" s="72" t="s">
        <v>39</v>
      </c>
      <c r="F5595" s="73">
        <v>-4050</v>
      </c>
      <c r="G5595" s="72" t="s">
        <v>16</v>
      </c>
      <c r="H5595" s="72" t="s">
        <v>24</v>
      </c>
      <c r="I5595" s="72" t="s">
        <v>18</v>
      </c>
      <c r="J5595" s="72" t="s">
        <v>19</v>
      </c>
      <c r="K5595" s="72" t="s">
        <v>25</v>
      </c>
      <c r="L5595" s="72" t="s">
        <v>385</v>
      </c>
      <c r="M5595" s="72"/>
    </row>
    <row r="5596" spans="2:13" x14ac:dyDescent="0.25">
      <c r="B5596" s="72" t="s">
        <v>12</v>
      </c>
      <c r="C5596" s="72" t="s">
        <v>13</v>
      </c>
      <c r="D5596" s="72" t="s">
        <v>14</v>
      </c>
      <c r="E5596" s="72" t="s">
        <v>51</v>
      </c>
      <c r="F5596" s="73">
        <v>87898</v>
      </c>
      <c r="G5596" s="72" t="s">
        <v>16</v>
      </c>
      <c r="H5596" s="72" t="s">
        <v>24</v>
      </c>
      <c r="I5596" s="72" t="s">
        <v>18</v>
      </c>
      <c r="J5596" s="72" t="s">
        <v>19</v>
      </c>
      <c r="K5596" s="72" t="s">
        <v>25</v>
      </c>
      <c r="L5596" s="72" t="s">
        <v>592</v>
      </c>
      <c r="M5596" s="72"/>
    </row>
    <row r="5597" spans="2:13" x14ac:dyDescent="0.25">
      <c r="B5597" s="72" t="s">
        <v>12</v>
      </c>
      <c r="C5597" s="72" t="s">
        <v>13</v>
      </c>
      <c r="D5597" s="72" t="s">
        <v>14</v>
      </c>
      <c r="E5597" s="72" t="s">
        <v>58</v>
      </c>
      <c r="F5597" s="73">
        <v>557056</v>
      </c>
      <c r="G5597" s="72" t="s">
        <v>16</v>
      </c>
      <c r="H5597" s="72" t="s">
        <v>24</v>
      </c>
      <c r="I5597" s="72" t="s">
        <v>18</v>
      </c>
      <c r="J5597" s="72" t="s">
        <v>19</v>
      </c>
      <c r="K5597" s="72" t="s">
        <v>75</v>
      </c>
      <c r="L5597" s="72" t="s">
        <v>554</v>
      </c>
      <c r="M5597" s="72" t="s">
        <v>29</v>
      </c>
    </row>
    <row r="5598" spans="2:13" x14ac:dyDescent="0.25">
      <c r="B5598" s="72" t="s">
        <v>12</v>
      </c>
      <c r="C5598" s="72" t="s">
        <v>13</v>
      </c>
      <c r="D5598" s="72" t="s">
        <v>14</v>
      </c>
      <c r="E5598" s="72" t="s">
        <v>39</v>
      </c>
      <c r="F5598" s="73">
        <v>-5841</v>
      </c>
      <c r="G5598" s="72" t="s">
        <v>16</v>
      </c>
      <c r="H5598" s="72" t="s">
        <v>24</v>
      </c>
      <c r="I5598" s="72" t="s">
        <v>18</v>
      </c>
      <c r="J5598" s="72" t="s">
        <v>19</v>
      </c>
      <c r="K5598" s="72" t="s">
        <v>37</v>
      </c>
      <c r="L5598" s="72" t="s">
        <v>375</v>
      </c>
      <c r="M5598" s="72"/>
    </row>
    <row r="5599" spans="2:13" x14ac:dyDescent="0.25">
      <c r="B5599" s="72" t="s">
        <v>12</v>
      </c>
      <c r="C5599" s="72" t="s">
        <v>13</v>
      </c>
      <c r="D5599" s="72" t="s">
        <v>14</v>
      </c>
      <c r="E5599" s="72" t="s">
        <v>65</v>
      </c>
      <c r="F5599" s="73">
        <v>810553</v>
      </c>
      <c r="G5599" s="72" t="s">
        <v>16</v>
      </c>
      <c r="H5599" s="72" t="s">
        <v>24</v>
      </c>
      <c r="I5599" s="72" t="s">
        <v>18</v>
      </c>
      <c r="J5599" s="72" t="s">
        <v>19</v>
      </c>
      <c r="K5599" s="72" t="s">
        <v>185</v>
      </c>
      <c r="L5599" s="72" t="s">
        <v>399</v>
      </c>
      <c r="M5599" s="72" t="s">
        <v>133</v>
      </c>
    </row>
    <row r="5600" spans="2:13" x14ac:dyDescent="0.25">
      <c r="B5600" s="72" t="s">
        <v>12</v>
      </c>
      <c r="C5600" s="72" t="s">
        <v>13</v>
      </c>
      <c r="D5600" s="72" t="s">
        <v>14</v>
      </c>
      <c r="E5600" s="72" t="s">
        <v>33</v>
      </c>
      <c r="F5600" s="73">
        <v>46</v>
      </c>
      <c r="G5600" s="72" t="s">
        <v>16</v>
      </c>
      <c r="H5600" s="72" t="s">
        <v>24</v>
      </c>
      <c r="I5600" s="72" t="s">
        <v>18</v>
      </c>
      <c r="J5600" s="72" t="s">
        <v>19</v>
      </c>
      <c r="K5600" s="72" t="s">
        <v>25</v>
      </c>
      <c r="L5600" s="72" t="s">
        <v>396</v>
      </c>
      <c r="M5600" s="72" t="s">
        <v>302</v>
      </c>
    </row>
    <row r="5601" spans="2:13" x14ac:dyDescent="0.25">
      <c r="B5601" s="72" t="s">
        <v>12</v>
      </c>
      <c r="C5601" s="72" t="s">
        <v>13</v>
      </c>
      <c r="D5601" s="72" t="s">
        <v>14</v>
      </c>
      <c r="E5601" s="72" t="s">
        <v>36</v>
      </c>
      <c r="F5601" s="73">
        <v>510147</v>
      </c>
      <c r="G5601" s="72" t="s">
        <v>16</v>
      </c>
      <c r="H5601" s="72" t="s">
        <v>17</v>
      </c>
      <c r="I5601" s="72" t="s">
        <v>18</v>
      </c>
      <c r="J5601" s="72" t="s">
        <v>19</v>
      </c>
      <c r="K5601" s="72" t="s">
        <v>37</v>
      </c>
      <c r="L5601" s="72" t="s">
        <v>182</v>
      </c>
      <c r="M5601" s="72" t="s">
        <v>29</v>
      </c>
    </row>
    <row r="5602" spans="2:13" x14ac:dyDescent="0.25">
      <c r="B5602" s="72" t="s">
        <v>12</v>
      </c>
      <c r="C5602" s="72" t="s">
        <v>13</v>
      </c>
      <c r="D5602" s="72" t="s">
        <v>14</v>
      </c>
      <c r="E5602" s="72" t="s">
        <v>256</v>
      </c>
      <c r="F5602" s="73">
        <v>-9013</v>
      </c>
      <c r="G5602" s="72" t="s">
        <v>16</v>
      </c>
      <c r="H5602" s="72" t="s">
        <v>24</v>
      </c>
      <c r="I5602" s="72" t="s">
        <v>18</v>
      </c>
      <c r="J5602" s="72" t="s">
        <v>19</v>
      </c>
      <c r="K5602" s="72" t="s">
        <v>96</v>
      </c>
      <c r="L5602" s="72" t="s">
        <v>136</v>
      </c>
      <c r="M5602" s="72"/>
    </row>
    <row r="5603" spans="2:13" x14ac:dyDescent="0.25">
      <c r="B5603" s="72" t="s">
        <v>12</v>
      </c>
      <c r="C5603" s="72" t="s">
        <v>13</v>
      </c>
      <c r="D5603" s="72" t="s">
        <v>14</v>
      </c>
      <c r="E5603" s="72" t="s">
        <v>55</v>
      </c>
      <c r="F5603" s="73">
        <v>15044</v>
      </c>
      <c r="G5603" s="72" t="s">
        <v>16</v>
      </c>
      <c r="H5603" s="72" t="s">
        <v>17</v>
      </c>
      <c r="I5603" s="72" t="s">
        <v>18</v>
      </c>
      <c r="J5603" s="72" t="s">
        <v>19</v>
      </c>
      <c r="K5603" s="72" t="s">
        <v>37</v>
      </c>
      <c r="L5603" s="72" t="s">
        <v>292</v>
      </c>
      <c r="M5603" s="72" t="s">
        <v>47</v>
      </c>
    </row>
    <row r="5604" spans="2:13" x14ac:dyDescent="0.25">
      <c r="B5604" s="72" t="s">
        <v>12</v>
      </c>
      <c r="C5604" s="72" t="s">
        <v>13</v>
      </c>
      <c r="D5604" s="72" t="s">
        <v>14</v>
      </c>
      <c r="E5604" s="72" t="s">
        <v>256</v>
      </c>
      <c r="F5604" s="73">
        <v>-14170</v>
      </c>
      <c r="G5604" s="72" t="s">
        <v>16</v>
      </c>
      <c r="H5604" s="72" t="s">
        <v>24</v>
      </c>
      <c r="I5604" s="72" t="s">
        <v>18</v>
      </c>
      <c r="J5604" s="72" t="s">
        <v>19</v>
      </c>
      <c r="K5604" s="72" t="s">
        <v>37</v>
      </c>
      <c r="L5604" s="72" t="s">
        <v>182</v>
      </c>
      <c r="M5604" s="72"/>
    </row>
    <row r="5605" spans="2:13" x14ac:dyDescent="0.25">
      <c r="B5605" s="72" t="s">
        <v>12</v>
      </c>
      <c r="C5605" s="72" t="s">
        <v>13</v>
      </c>
      <c r="D5605" s="72" t="s">
        <v>14</v>
      </c>
      <c r="E5605" s="72" t="s">
        <v>79</v>
      </c>
      <c r="F5605" s="73">
        <v>-5704</v>
      </c>
      <c r="G5605" s="72" t="s">
        <v>16</v>
      </c>
      <c r="H5605" s="72" t="s">
        <v>17</v>
      </c>
      <c r="I5605" s="72" t="s">
        <v>18</v>
      </c>
      <c r="J5605" s="72" t="s">
        <v>19</v>
      </c>
      <c r="K5605" s="72" t="s">
        <v>37</v>
      </c>
      <c r="L5605" s="72" t="s">
        <v>390</v>
      </c>
      <c r="M5605" s="72"/>
    </row>
    <row r="5606" spans="2:13" x14ac:dyDescent="0.25">
      <c r="B5606" s="72" t="s">
        <v>12</v>
      </c>
      <c r="C5606" s="72" t="s">
        <v>13</v>
      </c>
      <c r="D5606" s="72" t="s">
        <v>14</v>
      </c>
      <c r="E5606" s="72" t="s">
        <v>132</v>
      </c>
      <c r="F5606" s="73">
        <v>55255</v>
      </c>
      <c r="G5606" s="72" t="s">
        <v>16</v>
      </c>
      <c r="H5606" s="72" t="s">
        <v>24</v>
      </c>
      <c r="I5606" s="72" t="s">
        <v>18</v>
      </c>
      <c r="J5606" s="72" t="s">
        <v>19</v>
      </c>
      <c r="K5606" s="72" t="s">
        <v>49</v>
      </c>
      <c r="L5606" s="72" t="s">
        <v>208</v>
      </c>
      <c r="M5606" s="72" t="s">
        <v>133</v>
      </c>
    </row>
    <row r="5607" spans="2:13" x14ac:dyDescent="0.25">
      <c r="B5607" s="72" t="s">
        <v>12</v>
      </c>
      <c r="C5607" s="72" t="s">
        <v>13</v>
      </c>
      <c r="D5607" s="72" t="s">
        <v>14</v>
      </c>
      <c r="E5607" s="72" t="s">
        <v>51</v>
      </c>
      <c r="F5607" s="73">
        <v>134767</v>
      </c>
      <c r="G5607" s="72" t="s">
        <v>16</v>
      </c>
      <c r="H5607" s="72" t="s">
        <v>24</v>
      </c>
      <c r="I5607" s="72" t="s">
        <v>18</v>
      </c>
      <c r="J5607" s="72" t="s">
        <v>19</v>
      </c>
      <c r="K5607" s="72" t="s">
        <v>43</v>
      </c>
      <c r="L5607" s="72" t="s">
        <v>472</v>
      </c>
      <c r="M5607" s="72"/>
    </row>
    <row r="5608" spans="2:13" x14ac:dyDescent="0.25">
      <c r="B5608" s="72" t="s">
        <v>12</v>
      </c>
      <c r="C5608" s="72" t="s">
        <v>13</v>
      </c>
      <c r="D5608" s="72" t="s">
        <v>14</v>
      </c>
      <c r="E5608" s="72" t="s">
        <v>83</v>
      </c>
      <c r="F5608" s="73">
        <v>4</v>
      </c>
      <c r="G5608" s="72" t="s">
        <v>16</v>
      </c>
      <c r="H5608" s="72" t="s">
        <v>17</v>
      </c>
      <c r="I5608" s="72" t="s">
        <v>18</v>
      </c>
      <c r="J5608" s="72" t="s">
        <v>19</v>
      </c>
      <c r="K5608" s="72" t="s">
        <v>49</v>
      </c>
      <c r="L5608" s="72" t="s">
        <v>105</v>
      </c>
      <c r="M5608" s="72"/>
    </row>
    <row r="5609" spans="2:13" x14ac:dyDescent="0.25">
      <c r="B5609" s="72" t="s">
        <v>12</v>
      </c>
      <c r="C5609" s="72" t="s">
        <v>13</v>
      </c>
      <c r="D5609" s="72" t="s">
        <v>14</v>
      </c>
      <c r="E5609" s="72" t="s">
        <v>51</v>
      </c>
      <c r="F5609" s="73">
        <v>25187</v>
      </c>
      <c r="G5609" s="72" t="s">
        <v>16</v>
      </c>
      <c r="H5609" s="72" t="s">
        <v>17</v>
      </c>
      <c r="I5609" s="72" t="s">
        <v>48</v>
      </c>
      <c r="J5609" s="72" t="s">
        <v>19</v>
      </c>
      <c r="K5609" s="72" t="s">
        <v>20</v>
      </c>
      <c r="L5609" s="72" t="s">
        <v>98</v>
      </c>
      <c r="M5609" s="72"/>
    </row>
    <row r="5610" spans="2:13" x14ac:dyDescent="0.25">
      <c r="B5610" s="72" t="s">
        <v>12</v>
      </c>
      <c r="C5610" s="72" t="s">
        <v>13</v>
      </c>
      <c r="D5610" s="72" t="s">
        <v>14</v>
      </c>
      <c r="E5610" s="72" t="s">
        <v>41</v>
      </c>
      <c r="F5610" s="73">
        <v>-395</v>
      </c>
      <c r="G5610" s="72" t="s">
        <v>16</v>
      </c>
      <c r="H5610" s="72" t="s">
        <v>17</v>
      </c>
      <c r="I5610" s="72" t="s">
        <v>18</v>
      </c>
      <c r="J5610" s="72" t="s">
        <v>19</v>
      </c>
      <c r="K5610" s="72" t="s">
        <v>37</v>
      </c>
      <c r="L5610" s="72" t="s">
        <v>183</v>
      </c>
      <c r="M5610" s="72"/>
    </row>
    <row r="5611" spans="2:13" x14ac:dyDescent="0.25">
      <c r="B5611" s="72" t="s">
        <v>12</v>
      </c>
      <c r="C5611" s="72" t="s">
        <v>13</v>
      </c>
      <c r="D5611" s="72" t="s">
        <v>14</v>
      </c>
      <c r="E5611" s="72" t="s">
        <v>27</v>
      </c>
      <c r="F5611" s="73">
        <v>52628</v>
      </c>
      <c r="G5611" s="72" t="s">
        <v>16</v>
      </c>
      <c r="H5611" s="72" t="s">
        <v>24</v>
      </c>
      <c r="I5611" s="72" t="s">
        <v>18</v>
      </c>
      <c r="J5611" s="72" t="s">
        <v>19</v>
      </c>
      <c r="K5611" s="72" t="s">
        <v>75</v>
      </c>
      <c r="L5611" s="72" t="s">
        <v>76</v>
      </c>
      <c r="M5611" s="72" t="s">
        <v>302</v>
      </c>
    </row>
    <row r="5612" spans="2:13" x14ac:dyDescent="0.25">
      <c r="B5612" s="72" t="s">
        <v>12</v>
      </c>
      <c r="C5612" s="72" t="s">
        <v>13</v>
      </c>
      <c r="D5612" s="72" t="s">
        <v>14</v>
      </c>
      <c r="E5612" s="72" t="s">
        <v>79</v>
      </c>
      <c r="F5612" s="73">
        <v>-13</v>
      </c>
      <c r="G5612" s="72" t="s">
        <v>16</v>
      </c>
      <c r="H5612" s="72" t="s">
        <v>17</v>
      </c>
      <c r="I5612" s="72" t="s">
        <v>18</v>
      </c>
      <c r="J5612" s="72" t="s">
        <v>19</v>
      </c>
      <c r="K5612" s="72" t="s">
        <v>37</v>
      </c>
      <c r="L5612" s="72" t="s">
        <v>294</v>
      </c>
      <c r="M5612" s="72"/>
    </row>
    <row r="5613" spans="2:13" x14ac:dyDescent="0.25">
      <c r="B5613" s="72" t="s">
        <v>12</v>
      </c>
      <c r="C5613" s="72" t="s">
        <v>13</v>
      </c>
      <c r="D5613" s="72" t="s">
        <v>14</v>
      </c>
      <c r="E5613" s="72" t="s">
        <v>123</v>
      </c>
      <c r="F5613" s="73">
        <v>-2496</v>
      </c>
      <c r="G5613" s="72" t="s">
        <v>16</v>
      </c>
      <c r="H5613" s="72" t="s">
        <v>24</v>
      </c>
      <c r="I5613" s="72" t="s">
        <v>18</v>
      </c>
      <c r="J5613" s="72" t="s">
        <v>19</v>
      </c>
      <c r="K5613" s="72" t="s">
        <v>75</v>
      </c>
      <c r="L5613" s="72" t="s">
        <v>76</v>
      </c>
      <c r="M5613" s="72"/>
    </row>
    <row r="5614" spans="2:13" x14ac:dyDescent="0.25">
      <c r="B5614" s="72" t="s">
        <v>12</v>
      </c>
      <c r="C5614" s="72" t="s">
        <v>13</v>
      </c>
      <c r="D5614" s="72" t="s">
        <v>14</v>
      </c>
      <c r="E5614" s="72" t="s">
        <v>94</v>
      </c>
      <c r="F5614" s="73">
        <v>7732</v>
      </c>
      <c r="G5614" s="72" t="s">
        <v>16</v>
      </c>
      <c r="H5614" s="72" t="s">
        <v>24</v>
      </c>
      <c r="I5614" s="72" t="s">
        <v>18</v>
      </c>
      <c r="J5614" s="72" t="s">
        <v>19</v>
      </c>
      <c r="K5614" s="72" t="s">
        <v>20</v>
      </c>
      <c r="L5614" s="72" t="s">
        <v>28</v>
      </c>
      <c r="M5614" s="72"/>
    </row>
    <row r="5615" spans="2:13" x14ac:dyDescent="0.25">
      <c r="B5615" s="72" t="s">
        <v>12</v>
      </c>
      <c r="C5615" s="72" t="s">
        <v>13</v>
      </c>
      <c r="D5615" s="72" t="s">
        <v>14</v>
      </c>
      <c r="E5615" s="72" t="s">
        <v>79</v>
      </c>
      <c r="F5615" s="73">
        <v>-160573</v>
      </c>
      <c r="G5615" s="72" t="s">
        <v>16</v>
      </c>
      <c r="H5615" s="72" t="s">
        <v>24</v>
      </c>
      <c r="I5615" s="72" t="s">
        <v>18</v>
      </c>
      <c r="J5615" s="72" t="s">
        <v>19</v>
      </c>
      <c r="K5615" s="72" t="s">
        <v>37</v>
      </c>
      <c r="L5615" s="72" t="s">
        <v>218</v>
      </c>
      <c r="M5615" s="72"/>
    </row>
    <row r="5616" spans="2:13" x14ac:dyDescent="0.25">
      <c r="B5616" s="72" t="s">
        <v>12</v>
      </c>
      <c r="C5616" s="72" t="s">
        <v>13</v>
      </c>
      <c r="D5616" s="72" t="s">
        <v>14</v>
      </c>
      <c r="E5616" s="72" t="s">
        <v>51</v>
      </c>
      <c r="F5616" s="73">
        <v>798694</v>
      </c>
      <c r="G5616" s="72" t="s">
        <v>16</v>
      </c>
      <c r="H5616" s="72" t="s">
        <v>24</v>
      </c>
      <c r="I5616" s="72" t="s">
        <v>18</v>
      </c>
      <c r="J5616" s="72" t="s">
        <v>19</v>
      </c>
      <c r="K5616" s="72" t="s">
        <v>25</v>
      </c>
      <c r="L5616" s="72" t="s">
        <v>410</v>
      </c>
      <c r="M5616" s="72"/>
    </row>
    <row r="5617" spans="2:13" x14ac:dyDescent="0.25">
      <c r="B5617" s="72" t="s">
        <v>12</v>
      </c>
      <c r="C5617" s="72" t="s">
        <v>13</v>
      </c>
      <c r="D5617" s="72" t="s">
        <v>14</v>
      </c>
      <c r="E5617" s="72" t="s">
        <v>68</v>
      </c>
      <c r="F5617" s="73">
        <v>-11616</v>
      </c>
      <c r="G5617" s="72" t="s">
        <v>16</v>
      </c>
      <c r="H5617" s="72" t="s">
        <v>24</v>
      </c>
      <c r="I5617" s="72" t="s">
        <v>18</v>
      </c>
      <c r="J5617" s="72" t="s">
        <v>19</v>
      </c>
      <c r="K5617" s="72" t="s">
        <v>25</v>
      </c>
      <c r="L5617" s="72" t="s">
        <v>211</v>
      </c>
      <c r="M5617" s="72"/>
    </row>
    <row r="5618" spans="2:13" x14ac:dyDescent="0.25">
      <c r="B5618" s="72" t="s">
        <v>12</v>
      </c>
      <c r="C5618" s="72" t="s">
        <v>13</v>
      </c>
      <c r="D5618" s="72" t="s">
        <v>14</v>
      </c>
      <c r="E5618" s="72" t="s">
        <v>123</v>
      </c>
      <c r="F5618" s="73">
        <v>-33</v>
      </c>
      <c r="G5618" s="72" t="s">
        <v>16</v>
      </c>
      <c r="H5618" s="72" t="s">
        <v>17</v>
      </c>
      <c r="I5618" s="72" t="s">
        <v>18</v>
      </c>
      <c r="J5618" s="72" t="s">
        <v>19</v>
      </c>
      <c r="K5618" s="72" t="s">
        <v>25</v>
      </c>
      <c r="L5618" s="72" t="s">
        <v>268</v>
      </c>
      <c r="M5618" s="72"/>
    </row>
    <row r="5619" spans="2:13" x14ac:dyDescent="0.25">
      <c r="B5619" s="72" t="s">
        <v>12</v>
      </c>
      <c r="C5619" s="72" t="s">
        <v>13</v>
      </c>
      <c r="D5619" s="72" t="s">
        <v>14</v>
      </c>
      <c r="E5619" s="72" t="s">
        <v>39</v>
      </c>
      <c r="F5619" s="73">
        <v>-5537</v>
      </c>
      <c r="G5619" s="72" t="s">
        <v>16</v>
      </c>
      <c r="H5619" s="72" t="s">
        <v>24</v>
      </c>
      <c r="I5619" s="72" t="s">
        <v>18</v>
      </c>
      <c r="J5619" s="72" t="s">
        <v>19</v>
      </c>
      <c r="K5619" s="72" t="s">
        <v>25</v>
      </c>
      <c r="L5619" s="72" t="s">
        <v>428</v>
      </c>
      <c r="M5619" s="72"/>
    </row>
    <row r="5620" spans="2:13" x14ac:dyDescent="0.25">
      <c r="B5620" s="72" t="s">
        <v>12</v>
      </c>
      <c r="C5620" s="72" t="s">
        <v>13</v>
      </c>
      <c r="D5620" s="72" t="s">
        <v>14</v>
      </c>
      <c r="E5620" s="72" t="s">
        <v>68</v>
      </c>
      <c r="F5620" s="73">
        <v>-715383</v>
      </c>
      <c r="G5620" s="72" t="s">
        <v>16</v>
      </c>
      <c r="H5620" s="72" t="s">
        <v>17</v>
      </c>
      <c r="I5620" s="72" t="s">
        <v>18</v>
      </c>
      <c r="J5620" s="72" t="s">
        <v>19</v>
      </c>
      <c r="K5620" s="72" t="s">
        <v>25</v>
      </c>
      <c r="L5620" s="72" t="s">
        <v>286</v>
      </c>
      <c r="M5620" s="72"/>
    </row>
    <row r="5621" spans="2:13" x14ac:dyDescent="0.25">
      <c r="B5621" s="72" t="s">
        <v>12</v>
      </c>
      <c r="C5621" s="72" t="s">
        <v>13</v>
      </c>
      <c r="D5621" s="72" t="s">
        <v>14</v>
      </c>
      <c r="E5621" s="72" t="s">
        <v>55</v>
      </c>
      <c r="F5621" s="73">
        <v>1983311</v>
      </c>
      <c r="G5621" s="72" t="s">
        <v>16</v>
      </c>
      <c r="H5621" s="72" t="s">
        <v>24</v>
      </c>
      <c r="I5621" s="72" t="s">
        <v>18</v>
      </c>
      <c r="J5621" s="72" t="s">
        <v>19</v>
      </c>
      <c r="K5621" s="72" t="s">
        <v>25</v>
      </c>
      <c r="L5621" s="72" t="s">
        <v>407</v>
      </c>
      <c r="M5621" s="72" t="s">
        <v>47</v>
      </c>
    </row>
    <row r="5622" spans="2:13" x14ac:dyDescent="0.25">
      <c r="B5622" s="72" t="s">
        <v>12</v>
      </c>
      <c r="C5622" s="72" t="s">
        <v>13</v>
      </c>
      <c r="D5622" s="72" t="s">
        <v>14</v>
      </c>
      <c r="E5622" s="72" t="s">
        <v>94</v>
      </c>
      <c r="F5622" s="73">
        <v>229</v>
      </c>
      <c r="G5622" s="72" t="s">
        <v>16</v>
      </c>
      <c r="H5622" s="72" t="s">
        <v>24</v>
      </c>
      <c r="I5622" s="72" t="s">
        <v>18</v>
      </c>
      <c r="J5622" s="72" t="s">
        <v>19</v>
      </c>
      <c r="K5622" s="72" t="s">
        <v>130</v>
      </c>
      <c r="L5622" s="72" t="s">
        <v>612</v>
      </c>
      <c r="M5622" s="72"/>
    </row>
    <row r="5623" spans="2:13" x14ac:dyDescent="0.25">
      <c r="B5623" s="72" t="s">
        <v>12</v>
      </c>
      <c r="C5623" s="72" t="s">
        <v>13</v>
      </c>
      <c r="D5623" s="72" t="s">
        <v>14</v>
      </c>
      <c r="E5623" s="72" t="s">
        <v>15</v>
      </c>
      <c r="F5623" s="73">
        <v>754870</v>
      </c>
      <c r="G5623" s="72" t="s">
        <v>16</v>
      </c>
      <c r="H5623" s="72" t="s">
        <v>24</v>
      </c>
      <c r="I5623" s="72" t="s">
        <v>18</v>
      </c>
      <c r="J5623" s="72" t="s">
        <v>19</v>
      </c>
      <c r="K5623" s="72" t="s">
        <v>130</v>
      </c>
      <c r="L5623" s="72" t="s">
        <v>418</v>
      </c>
      <c r="M5623" s="72" t="s">
        <v>67</v>
      </c>
    </row>
    <row r="5624" spans="2:13" x14ac:dyDescent="0.25">
      <c r="B5624" s="72" t="s">
        <v>12</v>
      </c>
      <c r="C5624" s="72" t="s">
        <v>13</v>
      </c>
      <c r="D5624" s="72" t="s">
        <v>14</v>
      </c>
      <c r="E5624" s="72" t="s">
        <v>51</v>
      </c>
      <c r="F5624" s="73">
        <v>75074</v>
      </c>
      <c r="G5624" s="72" t="s">
        <v>16</v>
      </c>
      <c r="H5624" s="72" t="s">
        <v>24</v>
      </c>
      <c r="I5624" s="72" t="s">
        <v>18</v>
      </c>
      <c r="J5624" s="72" t="s">
        <v>19</v>
      </c>
      <c r="K5624" s="72" t="s">
        <v>205</v>
      </c>
      <c r="L5624" s="72" t="s">
        <v>395</v>
      </c>
      <c r="M5624" s="72"/>
    </row>
    <row r="5625" spans="2:13" x14ac:dyDescent="0.25">
      <c r="B5625" s="72" t="s">
        <v>12</v>
      </c>
      <c r="C5625" s="72" t="s">
        <v>13</v>
      </c>
      <c r="D5625" s="72" t="s">
        <v>14</v>
      </c>
      <c r="E5625" s="72" t="s">
        <v>30</v>
      </c>
      <c r="F5625" s="73">
        <v>-30379</v>
      </c>
      <c r="G5625" s="72" t="s">
        <v>16</v>
      </c>
      <c r="H5625" s="72" t="s">
        <v>24</v>
      </c>
      <c r="I5625" s="72" t="s">
        <v>18</v>
      </c>
      <c r="J5625" s="72" t="s">
        <v>19</v>
      </c>
      <c r="K5625" s="72" t="s">
        <v>99</v>
      </c>
      <c r="L5625" s="72" t="s">
        <v>242</v>
      </c>
      <c r="M5625" s="72"/>
    </row>
    <row r="5626" spans="2:13" x14ac:dyDescent="0.25">
      <c r="B5626" s="72" t="s">
        <v>12</v>
      </c>
      <c r="C5626" s="72" t="s">
        <v>13</v>
      </c>
      <c r="D5626" s="72" t="s">
        <v>14</v>
      </c>
      <c r="E5626" s="72" t="s">
        <v>123</v>
      </c>
      <c r="F5626" s="73">
        <v>-21627</v>
      </c>
      <c r="G5626" s="72" t="s">
        <v>16</v>
      </c>
      <c r="H5626" s="72" t="s">
        <v>24</v>
      </c>
      <c r="I5626" s="72" t="s">
        <v>18</v>
      </c>
      <c r="J5626" s="72" t="s">
        <v>19</v>
      </c>
      <c r="K5626" s="72" t="s">
        <v>185</v>
      </c>
      <c r="L5626" s="72" t="s">
        <v>186</v>
      </c>
      <c r="M5626" s="72"/>
    </row>
    <row r="5627" spans="2:13" x14ac:dyDescent="0.25">
      <c r="B5627" s="72" t="s">
        <v>12</v>
      </c>
      <c r="C5627" s="72" t="s">
        <v>13</v>
      </c>
      <c r="D5627" s="72" t="s">
        <v>14</v>
      </c>
      <c r="E5627" s="72" t="s">
        <v>152</v>
      </c>
      <c r="F5627" s="73">
        <v>-55127</v>
      </c>
      <c r="G5627" s="72" t="s">
        <v>16</v>
      </c>
      <c r="H5627" s="72" t="s">
        <v>24</v>
      </c>
      <c r="I5627" s="72" t="s">
        <v>18</v>
      </c>
      <c r="J5627" s="72" t="s">
        <v>19</v>
      </c>
      <c r="K5627" s="72" t="s">
        <v>25</v>
      </c>
      <c r="L5627" s="72" t="s">
        <v>143</v>
      </c>
      <c r="M5627" s="72"/>
    </row>
    <row r="5628" spans="2:13" x14ac:dyDescent="0.25">
      <c r="B5628" s="72" t="s">
        <v>12</v>
      </c>
      <c r="C5628" s="72" t="s">
        <v>13</v>
      </c>
      <c r="D5628" s="72" t="s">
        <v>14</v>
      </c>
      <c r="E5628" s="72" t="s">
        <v>123</v>
      </c>
      <c r="F5628" s="73">
        <v>-113</v>
      </c>
      <c r="G5628" s="72" t="s">
        <v>16</v>
      </c>
      <c r="H5628" s="72" t="s">
        <v>24</v>
      </c>
      <c r="I5628" s="72" t="s">
        <v>48</v>
      </c>
      <c r="J5628" s="72" t="s">
        <v>19</v>
      </c>
      <c r="K5628" s="72" t="s">
        <v>37</v>
      </c>
      <c r="L5628" s="72" t="s">
        <v>635</v>
      </c>
      <c r="M5628" s="72"/>
    </row>
    <row r="5629" spans="2:13" x14ac:dyDescent="0.25">
      <c r="B5629" s="72" t="s">
        <v>12</v>
      </c>
      <c r="C5629" s="72" t="s">
        <v>13</v>
      </c>
      <c r="D5629" s="72" t="s">
        <v>14</v>
      </c>
      <c r="E5629" s="72" t="s">
        <v>36</v>
      </c>
      <c r="F5629" s="73">
        <v>139753</v>
      </c>
      <c r="G5629" s="72" t="s">
        <v>16</v>
      </c>
      <c r="H5629" s="72" t="s">
        <v>24</v>
      </c>
      <c r="I5629" s="72" t="s">
        <v>18</v>
      </c>
      <c r="J5629" s="72" t="s">
        <v>19</v>
      </c>
      <c r="K5629" s="72" t="s">
        <v>20</v>
      </c>
      <c r="L5629" s="72" t="s">
        <v>229</v>
      </c>
      <c r="M5629" s="72" t="s">
        <v>29</v>
      </c>
    </row>
    <row r="5630" spans="2:13" x14ac:dyDescent="0.25">
      <c r="B5630" s="72" t="s">
        <v>12</v>
      </c>
      <c r="C5630" s="72" t="s">
        <v>13</v>
      </c>
      <c r="D5630" s="72" t="s">
        <v>14</v>
      </c>
      <c r="E5630" s="72" t="s">
        <v>258</v>
      </c>
      <c r="F5630" s="73">
        <v>428673</v>
      </c>
      <c r="G5630" s="72" t="s">
        <v>16</v>
      </c>
      <c r="H5630" s="72" t="s">
        <v>24</v>
      </c>
      <c r="I5630" s="72" t="s">
        <v>18</v>
      </c>
      <c r="J5630" s="72" t="s">
        <v>19</v>
      </c>
      <c r="K5630" s="72" t="s">
        <v>43</v>
      </c>
      <c r="L5630" s="72" t="s">
        <v>472</v>
      </c>
      <c r="M5630" s="72" t="s">
        <v>444</v>
      </c>
    </row>
    <row r="5631" spans="2:13" x14ac:dyDescent="0.25">
      <c r="B5631" s="72" t="s">
        <v>12</v>
      </c>
      <c r="C5631" s="72" t="s">
        <v>13</v>
      </c>
      <c r="D5631" s="72" t="s">
        <v>14</v>
      </c>
      <c r="E5631" s="72" t="s">
        <v>353</v>
      </c>
      <c r="F5631" s="73">
        <v>289050</v>
      </c>
      <c r="G5631" s="72" t="s">
        <v>16</v>
      </c>
      <c r="H5631" s="72" t="s">
        <v>24</v>
      </c>
      <c r="I5631" s="72" t="s">
        <v>18</v>
      </c>
      <c r="J5631" s="72" t="s">
        <v>19</v>
      </c>
      <c r="K5631" s="72" t="s">
        <v>130</v>
      </c>
      <c r="L5631" s="72" t="s">
        <v>147</v>
      </c>
      <c r="M5631" s="72" t="s">
        <v>67</v>
      </c>
    </row>
    <row r="5632" spans="2:13" x14ac:dyDescent="0.25">
      <c r="B5632" s="72" t="s">
        <v>12</v>
      </c>
      <c r="C5632" s="72" t="s">
        <v>13</v>
      </c>
      <c r="D5632" s="72" t="s">
        <v>14</v>
      </c>
      <c r="E5632" s="72" t="s">
        <v>30</v>
      </c>
      <c r="F5632" s="73">
        <v>-735</v>
      </c>
      <c r="G5632" s="72" t="s">
        <v>16</v>
      </c>
      <c r="H5632" s="72" t="s">
        <v>17</v>
      </c>
      <c r="I5632" s="72" t="s">
        <v>18</v>
      </c>
      <c r="J5632" s="72" t="s">
        <v>19</v>
      </c>
      <c r="K5632" s="72" t="s">
        <v>25</v>
      </c>
      <c r="L5632" s="72" t="s">
        <v>363</v>
      </c>
      <c r="M5632" s="72"/>
    </row>
    <row r="5633" spans="2:13" x14ac:dyDescent="0.25">
      <c r="B5633" s="72" t="s">
        <v>12</v>
      </c>
      <c r="C5633" s="72" t="s">
        <v>13</v>
      </c>
      <c r="D5633" s="72" t="s">
        <v>14</v>
      </c>
      <c r="E5633" s="72" t="s">
        <v>228</v>
      </c>
      <c r="F5633" s="73">
        <v>137054</v>
      </c>
      <c r="G5633" s="72" t="s">
        <v>16</v>
      </c>
      <c r="H5633" s="72" t="s">
        <v>17</v>
      </c>
      <c r="I5633" s="72" t="s">
        <v>18</v>
      </c>
      <c r="J5633" s="72" t="s">
        <v>19</v>
      </c>
      <c r="K5633" s="72" t="s">
        <v>25</v>
      </c>
      <c r="L5633" s="72" t="s">
        <v>268</v>
      </c>
      <c r="M5633" s="72" t="s">
        <v>67</v>
      </c>
    </row>
    <row r="5634" spans="2:13" x14ac:dyDescent="0.25">
      <c r="B5634" s="72" t="s">
        <v>12</v>
      </c>
      <c r="C5634" s="72" t="s">
        <v>13</v>
      </c>
      <c r="D5634" s="72" t="s">
        <v>14</v>
      </c>
      <c r="E5634" s="72" t="s">
        <v>33</v>
      </c>
      <c r="F5634" s="73">
        <v>582364</v>
      </c>
      <c r="G5634" s="72" t="s">
        <v>16</v>
      </c>
      <c r="H5634" s="72" t="s">
        <v>17</v>
      </c>
      <c r="I5634" s="72" t="s">
        <v>18</v>
      </c>
      <c r="J5634" s="72" t="s">
        <v>19</v>
      </c>
      <c r="K5634" s="72" t="s">
        <v>25</v>
      </c>
      <c r="L5634" s="72" t="s">
        <v>128</v>
      </c>
      <c r="M5634" s="72" t="s">
        <v>47</v>
      </c>
    </row>
    <row r="5635" spans="2:13" x14ac:dyDescent="0.25">
      <c r="B5635" s="72" t="s">
        <v>12</v>
      </c>
      <c r="C5635" s="72" t="s">
        <v>13</v>
      </c>
      <c r="D5635" s="72" t="s">
        <v>14</v>
      </c>
      <c r="E5635" s="72" t="s">
        <v>55</v>
      </c>
      <c r="F5635" s="73">
        <v>577050</v>
      </c>
      <c r="G5635" s="72" t="s">
        <v>16</v>
      </c>
      <c r="H5635" s="72" t="s">
        <v>24</v>
      </c>
      <c r="I5635" s="72" t="s">
        <v>18</v>
      </c>
      <c r="J5635" s="72" t="s">
        <v>19</v>
      </c>
      <c r="K5635" s="72" t="s">
        <v>96</v>
      </c>
      <c r="L5635" s="72" t="s">
        <v>172</v>
      </c>
      <c r="M5635" s="72" t="s">
        <v>29</v>
      </c>
    </row>
    <row r="5636" spans="2:13" x14ac:dyDescent="0.25">
      <c r="B5636" s="72" t="s">
        <v>12</v>
      </c>
      <c r="C5636" s="72" t="s">
        <v>13</v>
      </c>
      <c r="D5636" s="72" t="s">
        <v>14</v>
      </c>
      <c r="E5636" s="72" t="s">
        <v>79</v>
      </c>
      <c r="F5636" s="73">
        <v>-787</v>
      </c>
      <c r="G5636" s="72" t="s">
        <v>16</v>
      </c>
      <c r="H5636" s="72" t="s">
        <v>24</v>
      </c>
      <c r="I5636" s="72" t="s">
        <v>18</v>
      </c>
      <c r="J5636" s="72" t="s">
        <v>540</v>
      </c>
      <c r="K5636" s="72" t="s">
        <v>25</v>
      </c>
      <c r="L5636" s="72" t="s">
        <v>591</v>
      </c>
      <c r="M5636" s="72"/>
    </row>
    <row r="5637" spans="2:13" x14ac:dyDescent="0.25">
      <c r="B5637" s="72" t="s">
        <v>12</v>
      </c>
      <c r="C5637" s="72" t="s">
        <v>13</v>
      </c>
      <c r="D5637" s="72" t="s">
        <v>14</v>
      </c>
      <c r="E5637" s="72" t="s">
        <v>256</v>
      </c>
      <c r="F5637" s="73">
        <v>-27847</v>
      </c>
      <c r="G5637" s="72" t="s">
        <v>16</v>
      </c>
      <c r="H5637" s="72" t="s">
        <v>24</v>
      </c>
      <c r="I5637" s="72" t="s">
        <v>18</v>
      </c>
      <c r="J5637" s="72" t="s">
        <v>19</v>
      </c>
      <c r="K5637" s="72" t="s">
        <v>37</v>
      </c>
      <c r="L5637" s="72" t="s">
        <v>480</v>
      </c>
      <c r="M5637" s="72"/>
    </row>
    <row r="5638" spans="2:13" x14ac:dyDescent="0.25">
      <c r="B5638" s="72" t="s">
        <v>12</v>
      </c>
      <c r="C5638" s="72" t="s">
        <v>13</v>
      </c>
      <c r="D5638" s="72" t="s">
        <v>14</v>
      </c>
      <c r="E5638" s="72" t="s">
        <v>70</v>
      </c>
      <c r="F5638" s="73">
        <v>190670</v>
      </c>
      <c r="G5638" s="72" t="s">
        <v>16</v>
      </c>
      <c r="H5638" s="72" t="s">
        <v>24</v>
      </c>
      <c r="I5638" s="72" t="s">
        <v>18</v>
      </c>
      <c r="J5638" s="72" t="s">
        <v>19</v>
      </c>
      <c r="K5638" s="72" t="s">
        <v>49</v>
      </c>
      <c r="L5638" s="72" t="s">
        <v>66</v>
      </c>
      <c r="M5638" s="72" t="s">
        <v>303</v>
      </c>
    </row>
    <row r="5639" spans="2:13" x14ac:dyDescent="0.25">
      <c r="B5639" s="72" t="s">
        <v>12</v>
      </c>
      <c r="C5639" s="72" t="s">
        <v>13</v>
      </c>
      <c r="D5639" s="72" t="s">
        <v>14</v>
      </c>
      <c r="E5639" s="72" t="s">
        <v>68</v>
      </c>
      <c r="F5639" s="73">
        <v>-70542</v>
      </c>
      <c r="G5639" s="72" t="s">
        <v>16</v>
      </c>
      <c r="H5639" s="72" t="s">
        <v>17</v>
      </c>
      <c r="I5639" s="72" t="s">
        <v>18</v>
      </c>
      <c r="J5639" s="72" t="s">
        <v>19</v>
      </c>
      <c r="K5639" s="72" t="s">
        <v>25</v>
      </c>
      <c r="L5639" s="72" t="s">
        <v>268</v>
      </c>
      <c r="M5639" s="72"/>
    </row>
    <row r="5640" spans="2:13" x14ac:dyDescent="0.25">
      <c r="B5640" s="72" t="s">
        <v>12</v>
      </c>
      <c r="C5640" s="72" t="s">
        <v>13</v>
      </c>
      <c r="D5640" s="72" t="s">
        <v>14</v>
      </c>
      <c r="E5640" s="72" t="s">
        <v>41</v>
      </c>
      <c r="F5640" s="73">
        <v>-17</v>
      </c>
      <c r="G5640" s="72" t="s">
        <v>16</v>
      </c>
      <c r="H5640" s="72" t="s">
        <v>24</v>
      </c>
      <c r="I5640" s="72" t="s">
        <v>18</v>
      </c>
      <c r="J5640" s="72" t="s">
        <v>19</v>
      </c>
      <c r="K5640" s="72" t="s">
        <v>25</v>
      </c>
      <c r="L5640" s="72" t="s">
        <v>325</v>
      </c>
      <c r="M5640" s="72"/>
    </row>
    <row r="5641" spans="2:13" x14ac:dyDescent="0.25">
      <c r="B5641" s="72" t="s">
        <v>12</v>
      </c>
      <c r="C5641" s="72" t="s">
        <v>13</v>
      </c>
      <c r="D5641" s="72" t="s">
        <v>14</v>
      </c>
      <c r="E5641" s="72" t="s">
        <v>258</v>
      </c>
      <c r="F5641" s="73">
        <v>127601</v>
      </c>
      <c r="G5641" s="72" t="s">
        <v>16</v>
      </c>
      <c r="H5641" s="72" t="s">
        <v>24</v>
      </c>
      <c r="I5641" s="72" t="s">
        <v>18</v>
      </c>
      <c r="J5641" s="72" t="s">
        <v>19</v>
      </c>
      <c r="K5641" s="72" t="s">
        <v>37</v>
      </c>
      <c r="L5641" s="72" t="s">
        <v>90</v>
      </c>
      <c r="M5641" s="72" t="s">
        <v>243</v>
      </c>
    </row>
    <row r="5642" spans="2:13" x14ac:dyDescent="0.25">
      <c r="B5642" s="72" t="s">
        <v>12</v>
      </c>
      <c r="C5642" s="72" t="s">
        <v>13</v>
      </c>
      <c r="D5642" s="72" t="s">
        <v>14</v>
      </c>
      <c r="E5642" s="72" t="s">
        <v>83</v>
      </c>
      <c r="F5642" s="73">
        <v>1670763</v>
      </c>
      <c r="G5642" s="72" t="s">
        <v>16</v>
      </c>
      <c r="H5642" s="72" t="s">
        <v>17</v>
      </c>
      <c r="I5642" s="72" t="s">
        <v>18</v>
      </c>
      <c r="J5642" s="72" t="s">
        <v>19</v>
      </c>
      <c r="K5642" s="72" t="s">
        <v>20</v>
      </c>
      <c r="L5642" s="72" t="s">
        <v>699</v>
      </c>
      <c r="M5642" s="72"/>
    </row>
    <row r="5643" spans="2:13" x14ac:dyDescent="0.25">
      <c r="B5643" s="72" t="s">
        <v>12</v>
      </c>
      <c r="C5643" s="72" t="s">
        <v>13</v>
      </c>
      <c r="D5643" s="72" t="s">
        <v>14</v>
      </c>
      <c r="E5643" s="72" t="s">
        <v>55</v>
      </c>
      <c r="F5643" s="73">
        <v>1099</v>
      </c>
      <c r="G5643" s="72" t="s">
        <v>16</v>
      </c>
      <c r="H5643" s="72" t="s">
        <v>24</v>
      </c>
      <c r="I5643" s="72" t="s">
        <v>48</v>
      </c>
      <c r="J5643" s="72" t="s">
        <v>19</v>
      </c>
      <c r="K5643" s="72" t="s">
        <v>25</v>
      </c>
      <c r="L5643" s="72" t="s">
        <v>159</v>
      </c>
      <c r="M5643" s="72" t="s">
        <v>112</v>
      </c>
    </row>
    <row r="5644" spans="2:13" x14ac:dyDescent="0.25">
      <c r="B5644" s="72" t="s">
        <v>12</v>
      </c>
      <c r="C5644" s="72" t="s">
        <v>13</v>
      </c>
      <c r="D5644" s="72" t="s">
        <v>14</v>
      </c>
      <c r="E5644" s="72" t="s">
        <v>30</v>
      </c>
      <c r="F5644" s="73">
        <v>-5899</v>
      </c>
      <c r="G5644" s="72" t="s">
        <v>16</v>
      </c>
      <c r="H5644" s="72" t="s">
        <v>24</v>
      </c>
      <c r="I5644" s="72" t="s">
        <v>48</v>
      </c>
      <c r="J5644" s="72" t="s">
        <v>19</v>
      </c>
      <c r="K5644" s="72" t="s">
        <v>43</v>
      </c>
      <c r="L5644" s="72" t="s">
        <v>336</v>
      </c>
      <c r="M5644" s="72"/>
    </row>
    <row r="5645" spans="2:13" x14ac:dyDescent="0.25">
      <c r="B5645" s="72" t="s">
        <v>12</v>
      </c>
      <c r="C5645" s="72" t="s">
        <v>13</v>
      </c>
      <c r="D5645" s="72" t="s">
        <v>14</v>
      </c>
      <c r="E5645" s="72" t="s">
        <v>83</v>
      </c>
      <c r="F5645" s="73">
        <v>1745</v>
      </c>
      <c r="G5645" s="72" t="s">
        <v>16</v>
      </c>
      <c r="H5645" s="72" t="s">
        <v>24</v>
      </c>
      <c r="I5645" s="72" t="s">
        <v>18</v>
      </c>
      <c r="J5645" s="72" t="s">
        <v>19</v>
      </c>
      <c r="K5645" s="72" t="s">
        <v>117</v>
      </c>
      <c r="L5645" s="72" t="s">
        <v>439</v>
      </c>
      <c r="M5645" s="72"/>
    </row>
    <row r="5646" spans="2:13" x14ac:dyDescent="0.25">
      <c r="B5646" s="72" t="s">
        <v>12</v>
      </c>
      <c r="C5646" s="72" t="s">
        <v>13</v>
      </c>
      <c r="D5646" s="72" t="s">
        <v>14</v>
      </c>
      <c r="E5646" s="72" t="s">
        <v>123</v>
      </c>
      <c r="F5646" s="73">
        <v>-784</v>
      </c>
      <c r="G5646" s="72" t="s">
        <v>16</v>
      </c>
      <c r="H5646" s="72" t="s">
        <v>24</v>
      </c>
      <c r="I5646" s="72" t="s">
        <v>18</v>
      </c>
      <c r="J5646" s="72" t="s">
        <v>19</v>
      </c>
      <c r="K5646" s="72" t="s">
        <v>37</v>
      </c>
      <c r="L5646" s="72" t="s">
        <v>175</v>
      </c>
      <c r="M5646" s="72"/>
    </row>
    <row r="5647" spans="2:13" x14ac:dyDescent="0.25">
      <c r="B5647" s="72" t="s">
        <v>12</v>
      </c>
      <c r="C5647" s="72" t="s">
        <v>13</v>
      </c>
      <c r="D5647" s="72" t="s">
        <v>14</v>
      </c>
      <c r="E5647" s="72" t="s">
        <v>36</v>
      </c>
      <c r="F5647" s="73">
        <v>31405</v>
      </c>
      <c r="G5647" s="72" t="s">
        <v>16</v>
      </c>
      <c r="H5647" s="72" t="s">
        <v>17</v>
      </c>
      <c r="I5647" s="72" t="s">
        <v>48</v>
      </c>
      <c r="J5647" s="72" t="s">
        <v>19</v>
      </c>
      <c r="K5647" s="72" t="s">
        <v>49</v>
      </c>
      <c r="L5647" s="72" t="s">
        <v>167</v>
      </c>
      <c r="M5647" s="72" t="s">
        <v>29</v>
      </c>
    </row>
    <row r="5648" spans="2:13" x14ac:dyDescent="0.25">
      <c r="B5648" s="72" t="s">
        <v>12</v>
      </c>
      <c r="C5648" s="72" t="s">
        <v>13</v>
      </c>
      <c r="D5648" s="72" t="s">
        <v>14</v>
      </c>
      <c r="E5648" s="72" t="s">
        <v>704</v>
      </c>
      <c r="F5648" s="73">
        <v>992606</v>
      </c>
      <c r="G5648" s="72" t="s">
        <v>16</v>
      </c>
      <c r="H5648" s="72" t="s">
        <v>17</v>
      </c>
      <c r="I5648" s="72" t="s">
        <v>18</v>
      </c>
      <c r="J5648" s="72" t="s">
        <v>19</v>
      </c>
      <c r="K5648" s="72"/>
      <c r="L5648" s="72"/>
      <c r="M5648" s="72" t="s">
        <v>47</v>
      </c>
    </row>
    <row r="5649" spans="2:13" x14ac:dyDescent="0.25">
      <c r="B5649" s="72" t="s">
        <v>12</v>
      </c>
      <c r="C5649" s="72" t="s">
        <v>13</v>
      </c>
      <c r="D5649" s="72" t="s">
        <v>14</v>
      </c>
      <c r="E5649" s="72" t="s">
        <v>79</v>
      </c>
      <c r="F5649" s="73">
        <v>-1483</v>
      </c>
      <c r="G5649" s="72" t="s">
        <v>16</v>
      </c>
      <c r="H5649" s="72" t="s">
        <v>24</v>
      </c>
      <c r="I5649" s="72" t="s">
        <v>18</v>
      </c>
      <c r="J5649" s="72" t="s">
        <v>19</v>
      </c>
      <c r="K5649" s="72" t="s">
        <v>25</v>
      </c>
      <c r="L5649" s="72" t="s">
        <v>224</v>
      </c>
      <c r="M5649" s="72"/>
    </row>
    <row r="5650" spans="2:13" x14ac:dyDescent="0.25">
      <c r="B5650" s="72" t="s">
        <v>12</v>
      </c>
      <c r="C5650" s="72" t="s">
        <v>13</v>
      </c>
      <c r="D5650" s="72" t="s">
        <v>14</v>
      </c>
      <c r="E5650" s="72" t="s">
        <v>41</v>
      </c>
      <c r="F5650" s="73">
        <v>-299</v>
      </c>
      <c r="G5650" s="72" t="s">
        <v>16</v>
      </c>
      <c r="H5650" s="72" t="s">
        <v>24</v>
      </c>
      <c r="I5650" s="72" t="s">
        <v>18</v>
      </c>
      <c r="J5650" s="72" t="s">
        <v>19</v>
      </c>
      <c r="K5650" s="72" t="s">
        <v>96</v>
      </c>
      <c r="L5650" s="72" t="s">
        <v>597</v>
      </c>
      <c r="M5650" s="72"/>
    </row>
    <row r="5651" spans="2:13" x14ac:dyDescent="0.25">
      <c r="B5651" s="72" t="s">
        <v>12</v>
      </c>
      <c r="C5651" s="72" t="s">
        <v>13</v>
      </c>
      <c r="D5651" s="72" t="s">
        <v>14</v>
      </c>
      <c r="E5651" s="72" t="s">
        <v>58</v>
      </c>
      <c r="F5651" s="73">
        <v>2055519</v>
      </c>
      <c r="G5651" s="72" t="s">
        <v>16</v>
      </c>
      <c r="H5651" s="72" t="s">
        <v>24</v>
      </c>
      <c r="I5651" s="72" t="s">
        <v>18</v>
      </c>
      <c r="J5651" s="72" t="s">
        <v>19</v>
      </c>
      <c r="K5651" s="72" t="s">
        <v>37</v>
      </c>
      <c r="L5651" s="72" t="s">
        <v>151</v>
      </c>
      <c r="M5651" s="72" t="s">
        <v>29</v>
      </c>
    </row>
    <row r="5652" spans="2:13" x14ac:dyDescent="0.25">
      <c r="B5652" s="72" t="s">
        <v>12</v>
      </c>
      <c r="C5652" s="72" t="s">
        <v>13</v>
      </c>
      <c r="D5652" s="72" t="s">
        <v>14</v>
      </c>
      <c r="E5652" s="72" t="s">
        <v>83</v>
      </c>
      <c r="F5652" s="73">
        <v>118968</v>
      </c>
      <c r="G5652" s="72" t="s">
        <v>16</v>
      </c>
      <c r="H5652" s="72" t="s">
        <v>17</v>
      </c>
      <c r="I5652" s="72" t="s">
        <v>18</v>
      </c>
      <c r="J5652" s="72" t="s">
        <v>19</v>
      </c>
      <c r="K5652" s="72" t="s">
        <v>37</v>
      </c>
      <c r="L5652" s="72" t="s">
        <v>354</v>
      </c>
      <c r="M5652" s="72"/>
    </row>
    <row r="5653" spans="2:13" x14ac:dyDescent="0.25">
      <c r="B5653" s="72" t="s">
        <v>12</v>
      </c>
      <c r="C5653" s="72" t="s">
        <v>13</v>
      </c>
      <c r="D5653" s="72" t="s">
        <v>14</v>
      </c>
      <c r="E5653" s="72" t="s">
        <v>41</v>
      </c>
      <c r="F5653" s="73">
        <v>-2155</v>
      </c>
      <c r="G5653" s="72" t="s">
        <v>16</v>
      </c>
      <c r="H5653" s="72" t="s">
        <v>17</v>
      </c>
      <c r="I5653" s="72" t="s">
        <v>18</v>
      </c>
      <c r="J5653" s="72" t="s">
        <v>19</v>
      </c>
      <c r="K5653" s="72" t="s">
        <v>25</v>
      </c>
      <c r="L5653" s="72" t="s">
        <v>537</v>
      </c>
      <c r="M5653" s="72"/>
    </row>
    <row r="5654" spans="2:13" x14ac:dyDescent="0.25">
      <c r="B5654" s="72" t="s">
        <v>12</v>
      </c>
      <c r="C5654" s="72" t="s">
        <v>13</v>
      </c>
      <c r="D5654" s="72" t="s">
        <v>14</v>
      </c>
      <c r="E5654" s="72" t="s">
        <v>30</v>
      </c>
      <c r="F5654" s="73">
        <v>-1505</v>
      </c>
      <c r="G5654" s="72" t="s">
        <v>16</v>
      </c>
      <c r="H5654" s="72" t="s">
        <v>24</v>
      </c>
      <c r="I5654" s="72" t="s">
        <v>18</v>
      </c>
      <c r="J5654" s="72" t="s">
        <v>19</v>
      </c>
      <c r="K5654" s="72" t="s">
        <v>37</v>
      </c>
      <c r="L5654" s="72" t="s">
        <v>106</v>
      </c>
      <c r="M5654" s="72"/>
    </row>
    <row r="5655" spans="2:13" x14ac:dyDescent="0.25">
      <c r="B5655" s="72" t="s">
        <v>12</v>
      </c>
      <c r="C5655" s="72" t="s">
        <v>13</v>
      </c>
      <c r="D5655" s="72" t="s">
        <v>14</v>
      </c>
      <c r="E5655" s="72" t="s">
        <v>81</v>
      </c>
      <c r="F5655" s="73">
        <v>61</v>
      </c>
      <c r="G5655" s="72" t="s">
        <v>16</v>
      </c>
      <c r="H5655" s="72" t="s">
        <v>17</v>
      </c>
      <c r="I5655" s="72" t="s">
        <v>18</v>
      </c>
      <c r="J5655" s="72" t="s">
        <v>19</v>
      </c>
      <c r="K5655" s="72" t="s">
        <v>25</v>
      </c>
      <c r="L5655" s="72" t="s">
        <v>190</v>
      </c>
      <c r="M5655" s="72" t="s">
        <v>302</v>
      </c>
    </row>
    <row r="5656" spans="2:13" x14ac:dyDescent="0.25">
      <c r="B5656" s="72" t="s">
        <v>12</v>
      </c>
      <c r="C5656" s="72" t="s">
        <v>13</v>
      </c>
      <c r="D5656" s="72" t="s">
        <v>14</v>
      </c>
      <c r="E5656" s="72" t="s">
        <v>39</v>
      </c>
      <c r="F5656" s="73">
        <v>-89829</v>
      </c>
      <c r="G5656" s="72" t="s">
        <v>16</v>
      </c>
      <c r="H5656" s="72" t="s">
        <v>24</v>
      </c>
      <c r="I5656" s="72" t="s">
        <v>18</v>
      </c>
      <c r="J5656" s="72" t="s">
        <v>19</v>
      </c>
      <c r="K5656" s="72" t="s">
        <v>185</v>
      </c>
      <c r="L5656" s="72" t="s">
        <v>399</v>
      </c>
      <c r="M5656" s="72"/>
    </row>
    <row r="5657" spans="2:13" x14ac:dyDescent="0.25">
      <c r="B5657" s="72" t="s">
        <v>12</v>
      </c>
      <c r="C5657" s="72" t="s">
        <v>13</v>
      </c>
      <c r="D5657" s="72" t="s">
        <v>14</v>
      </c>
      <c r="E5657" s="72" t="s">
        <v>33</v>
      </c>
      <c r="F5657" s="73">
        <v>315731</v>
      </c>
      <c r="G5657" s="72" t="s">
        <v>16</v>
      </c>
      <c r="H5657" s="72" t="s">
        <v>24</v>
      </c>
      <c r="I5657" s="72" t="s">
        <v>18</v>
      </c>
      <c r="J5657" s="72" t="s">
        <v>19</v>
      </c>
      <c r="K5657" s="72" t="s">
        <v>99</v>
      </c>
      <c r="L5657" s="72" t="s">
        <v>242</v>
      </c>
      <c r="M5657" s="72" t="s">
        <v>29</v>
      </c>
    </row>
    <row r="5658" spans="2:13" x14ac:dyDescent="0.25">
      <c r="B5658" s="72" t="s">
        <v>12</v>
      </c>
      <c r="C5658" s="72" t="s">
        <v>13</v>
      </c>
      <c r="D5658" s="72" t="s">
        <v>14</v>
      </c>
      <c r="E5658" s="72" t="s">
        <v>39</v>
      </c>
      <c r="F5658" s="73">
        <v>-8593</v>
      </c>
      <c r="G5658" s="72" t="s">
        <v>16</v>
      </c>
      <c r="H5658" s="72" t="s">
        <v>17</v>
      </c>
      <c r="I5658" s="72" t="s">
        <v>18</v>
      </c>
      <c r="J5658" s="72" t="s">
        <v>19</v>
      </c>
      <c r="K5658" s="72" t="s">
        <v>37</v>
      </c>
      <c r="L5658" s="72" t="s">
        <v>287</v>
      </c>
      <c r="M5658" s="72"/>
    </row>
    <row r="5659" spans="2:13" x14ac:dyDescent="0.25">
      <c r="B5659" s="72" t="s">
        <v>12</v>
      </c>
      <c r="C5659" s="72" t="s">
        <v>13</v>
      </c>
      <c r="D5659" s="72" t="s">
        <v>14</v>
      </c>
      <c r="E5659" s="72" t="s">
        <v>94</v>
      </c>
      <c r="F5659" s="73">
        <v>464</v>
      </c>
      <c r="G5659" s="72" t="s">
        <v>16</v>
      </c>
      <c r="H5659" s="72" t="s">
        <v>17</v>
      </c>
      <c r="I5659" s="72" t="s">
        <v>48</v>
      </c>
      <c r="J5659" s="72" t="s">
        <v>19</v>
      </c>
      <c r="K5659" s="72" t="s">
        <v>25</v>
      </c>
      <c r="L5659" s="72" t="s">
        <v>139</v>
      </c>
      <c r="M5659" s="72"/>
    </row>
    <row r="5660" spans="2:13" x14ac:dyDescent="0.25">
      <c r="B5660" s="72" t="s">
        <v>12</v>
      </c>
      <c r="C5660" s="72" t="s">
        <v>13</v>
      </c>
      <c r="D5660" s="72" t="s">
        <v>14</v>
      </c>
      <c r="E5660" s="72" t="s">
        <v>74</v>
      </c>
      <c r="F5660" s="73">
        <v>35092</v>
      </c>
      <c r="G5660" s="72" t="s">
        <v>16</v>
      </c>
      <c r="H5660" s="72" t="s">
        <v>24</v>
      </c>
      <c r="I5660" s="72" t="s">
        <v>18</v>
      </c>
      <c r="J5660" s="72" t="s">
        <v>19</v>
      </c>
      <c r="K5660" s="72" t="s">
        <v>25</v>
      </c>
      <c r="L5660" s="72" t="s">
        <v>289</v>
      </c>
      <c r="M5660" s="72" t="s">
        <v>57</v>
      </c>
    </row>
    <row r="5661" spans="2:13" x14ac:dyDescent="0.25">
      <c r="B5661" s="72" t="s">
        <v>12</v>
      </c>
      <c r="C5661" s="72" t="s">
        <v>13</v>
      </c>
      <c r="D5661" s="72" t="s">
        <v>14</v>
      </c>
      <c r="E5661" s="72" t="s">
        <v>51</v>
      </c>
      <c r="F5661" s="73">
        <v>193</v>
      </c>
      <c r="G5661" s="72" t="s">
        <v>16</v>
      </c>
      <c r="H5661" s="72" t="s">
        <v>24</v>
      </c>
      <c r="I5661" s="72" t="s">
        <v>18</v>
      </c>
      <c r="J5661" s="72" t="s">
        <v>19</v>
      </c>
      <c r="K5661" s="72" t="s">
        <v>20</v>
      </c>
      <c r="L5661" s="72" t="s">
        <v>21</v>
      </c>
      <c r="M5661" s="72"/>
    </row>
    <row r="5662" spans="2:13" x14ac:dyDescent="0.25">
      <c r="B5662" s="72" t="s">
        <v>12</v>
      </c>
      <c r="C5662" s="72" t="s">
        <v>13</v>
      </c>
      <c r="D5662" s="72" t="s">
        <v>14</v>
      </c>
      <c r="E5662" s="72" t="s">
        <v>81</v>
      </c>
      <c r="F5662" s="73">
        <v>498909</v>
      </c>
      <c r="G5662" s="72" t="s">
        <v>16</v>
      </c>
      <c r="H5662" s="72" t="s">
        <v>24</v>
      </c>
      <c r="I5662" s="72" t="s">
        <v>18</v>
      </c>
      <c r="J5662" s="72" t="s">
        <v>19</v>
      </c>
      <c r="K5662" s="72" t="s">
        <v>37</v>
      </c>
      <c r="L5662" s="72" t="s">
        <v>121</v>
      </c>
      <c r="M5662" s="72" t="s">
        <v>29</v>
      </c>
    </row>
    <row r="5663" spans="2:13" x14ac:dyDescent="0.25">
      <c r="B5663" s="72" t="s">
        <v>12</v>
      </c>
      <c r="C5663" s="72" t="s">
        <v>13</v>
      </c>
      <c r="D5663" s="72" t="s">
        <v>14</v>
      </c>
      <c r="E5663" s="72" t="s">
        <v>79</v>
      </c>
      <c r="F5663" s="73">
        <v>-4803</v>
      </c>
      <c r="G5663" s="72" t="s">
        <v>16</v>
      </c>
      <c r="H5663" s="72" t="s">
        <v>17</v>
      </c>
      <c r="I5663" s="72" t="s">
        <v>18</v>
      </c>
      <c r="J5663" s="72" t="s">
        <v>19</v>
      </c>
      <c r="K5663" s="72" t="s">
        <v>20</v>
      </c>
      <c r="L5663" s="72" t="s">
        <v>707</v>
      </c>
      <c r="M5663" s="72"/>
    </row>
    <row r="5664" spans="2:13" x14ac:dyDescent="0.25">
      <c r="B5664" s="72" t="s">
        <v>12</v>
      </c>
      <c r="C5664" s="72" t="s">
        <v>13</v>
      </c>
      <c r="D5664" s="72" t="s">
        <v>14</v>
      </c>
      <c r="E5664" s="72" t="s">
        <v>83</v>
      </c>
      <c r="F5664" s="73">
        <v>4</v>
      </c>
      <c r="G5664" s="72" t="s">
        <v>16</v>
      </c>
      <c r="H5664" s="72" t="s">
        <v>24</v>
      </c>
      <c r="I5664" s="72" t="s">
        <v>48</v>
      </c>
      <c r="J5664" s="72" t="s">
        <v>19</v>
      </c>
      <c r="K5664" s="72" t="s">
        <v>37</v>
      </c>
      <c r="L5664" s="72" t="s">
        <v>221</v>
      </c>
      <c r="M5664" s="72"/>
    </row>
    <row r="5665" spans="2:13" x14ac:dyDescent="0.25">
      <c r="B5665" s="72" t="s">
        <v>12</v>
      </c>
      <c r="C5665" s="72" t="s">
        <v>13</v>
      </c>
      <c r="D5665" s="72" t="s">
        <v>14</v>
      </c>
      <c r="E5665" s="72" t="s">
        <v>55</v>
      </c>
      <c r="F5665" s="73">
        <v>2420524</v>
      </c>
      <c r="G5665" s="72" t="s">
        <v>16</v>
      </c>
      <c r="H5665" s="72" t="s">
        <v>24</v>
      </c>
      <c r="I5665" s="72" t="s">
        <v>18</v>
      </c>
      <c r="J5665" s="72" t="s">
        <v>19</v>
      </c>
      <c r="K5665" s="72" t="s">
        <v>25</v>
      </c>
      <c r="L5665" s="72" t="s">
        <v>669</v>
      </c>
      <c r="M5665" s="72" t="s">
        <v>112</v>
      </c>
    </row>
    <row r="5666" spans="2:13" x14ac:dyDescent="0.25">
      <c r="B5666" s="72" t="s">
        <v>12</v>
      </c>
      <c r="C5666" s="72" t="s">
        <v>13</v>
      </c>
      <c r="D5666" s="72" t="s">
        <v>14</v>
      </c>
      <c r="E5666" s="72" t="s">
        <v>33</v>
      </c>
      <c r="F5666" s="73">
        <v>38335</v>
      </c>
      <c r="G5666" s="72" t="s">
        <v>16</v>
      </c>
      <c r="H5666" s="72" t="s">
        <v>24</v>
      </c>
      <c r="I5666" s="72" t="s">
        <v>18</v>
      </c>
      <c r="J5666" s="72" t="s">
        <v>19</v>
      </c>
      <c r="K5666" s="72" t="s">
        <v>102</v>
      </c>
      <c r="L5666" s="72" t="s">
        <v>429</v>
      </c>
      <c r="M5666" s="72" t="s">
        <v>35</v>
      </c>
    </row>
    <row r="5667" spans="2:13" x14ac:dyDescent="0.25">
      <c r="B5667" s="72" t="s">
        <v>12</v>
      </c>
      <c r="C5667" s="72" t="s">
        <v>13</v>
      </c>
      <c r="D5667" s="72" t="s">
        <v>14</v>
      </c>
      <c r="E5667" s="72" t="s">
        <v>68</v>
      </c>
      <c r="F5667" s="73">
        <v>-250000</v>
      </c>
      <c r="G5667" s="72" t="s">
        <v>16</v>
      </c>
      <c r="H5667" s="72" t="s">
        <v>24</v>
      </c>
      <c r="I5667" s="72" t="s">
        <v>18</v>
      </c>
      <c r="J5667" s="72" t="s">
        <v>19</v>
      </c>
      <c r="K5667" s="72" t="s">
        <v>37</v>
      </c>
      <c r="L5667" s="72" t="s">
        <v>92</v>
      </c>
      <c r="M5667" s="72"/>
    </row>
    <row r="5668" spans="2:13" x14ac:dyDescent="0.25">
      <c r="B5668" s="72" t="s">
        <v>12</v>
      </c>
      <c r="C5668" s="72" t="s">
        <v>13</v>
      </c>
      <c r="D5668" s="72" t="s">
        <v>14</v>
      </c>
      <c r="E5668" s="72" t="s">
        <v>68</v>
      </c>
      <c r="F5668" s="73">
        <v>-670796</v>
      </c>
      <c r="G5668" s="72" t="s">
        <v>16</v>
      </c>
      <c r="H5668" s="72" t="s">
        <v>24</v>
      </c>
      <c r="I5668" s="72" t="s">
        <v>18</v>
      </c>
      <c r="J5668" s="72" t="s">
        <v>19</v>
      </c>
      <c r="K5668" s="72" t="s">
        <v>37</v>
      </c>
      <c r="L5668" s="72" t="s">
        <v>301</v>
      </c>
      <c r="M5668" s="72"/>
    </row>
    <row r="5669" spans="2:13" x14ac:dyDescent="0.25">
      <c r="B5669" s="72" t="s">
        <v>12</v>
      </c>
      <c r="C5669" s="72" t="s">
        <v>13</v>
      </c>
      <c r="D5669" s="72" t="s">
        <v>14</v>
      </c>
      <c r="E5669" s="72" t="s">
        <v>27</v>
      </c>
      <c r="F5669" s="73">
        <v>471206</v>
      </c>
      <c r="G5669" s="72" t="s">
        <v>16</v>
      </c>
      <c r="H5669" s="72" t="s">
        <v>24</v>
      </c>
      <c r="I5669" s="72" t="s">
        <v>18</v>
      </c>
      <c r="J5669" s="72" t="s">
        <v>19</v>
      </c>
      <c r="K5669" s="72" t="s">
        <v>25</v>
      </c>
      <c r="L5669" s="72" t="s">
        <v>77</v>
      </c>
      <c r="M5669" s="72" t="s">
        <v>47</v>
      </c>
    </row>
    <row r="5670" spans="2:13" x14ac:dyDescent="0.25">
      <c r="B5670" s="72" t="s">
        <v>12</v>
      </c>
      <c r="C5670" s="72" t="s">
        <v>13</v>
      </c>
      <c r="D5670" s="72" t="s">
        <v>14</v>
      </c>
      <c r="E5670" s="72" t="s">
        <v>144</v>
      </c>
      <c r="F5670" s="73">
        <v>52092</v>
      </c>
      <c r="G5670" s="72" t="s">
        <v>16</v>
      </c>
      <c r="H5670" s="72" t="s">
        <v>24</v>
      </c>
      <c r="I5670" s="72" t="s">
        <v>18</v>
      </c>
      <c r="J5670" s="72" t="s">
        <v>19</v>
      </c>
      <c r="K5670" s="72" t="s">
        <v>130</v>
      </c>
      <c r="L5670" s="72" t="s">
        <v>610</v>
      </c>
      <c r="M5670" s="72" t="s">
        <v>62</v>
      </c>
    </row>
    <row r="5671" spans="2:13" x14ac:dyDescent="0.25">
      <c r="B5671" s="72" t="s">
        <v>12</v>
      </c>
      <c r="C5671" s="72" t="s">
        <v>13</v>
      </c>
      <c r="D5671" s="72" t="s">
        <v>14</v>
      </c>
      <c r="E5671" s="72" t="s">
        <v>453</v>
      </c>
      <c r="F5671" s="73">
        <v>300486</v>
      </c>
      <c r="G5671" s="72" t="s">
        <v>16</v>
      </c>
      <c r="H5671" s="72" t="s">
        <v>24</v>
      </c>
      <c r="I5671" s="72" t="s">
        <v>48</v>
      </c>
      <c r="J5671" s="72" t="s">
        <v>19</v>
      </c>
      <c r="K5671" s="72" t="s">
        <v>102</v>
      </c>
      <c r="L5671" s="72" t="s">
        <v>429</v>
      </c>
      <c r="M5671" s="72"/>
    </row>
    <row r="5672" spans="2:13" x14ac:dyDescent="0.25">
      <c r="B5672" s="72" t="s">
        <v>12</v>
      </c>
      <c r="C5672" s="72" t="s">
        <v>13</v>
      </c>
      <c r="D5672" s="72" t="s">
        <v>14</v>
      </c>
      <c r="E5672" s="72" t="s">
        <v>79</v>
      </c>
      <c r="F5672" s="73">
        <v>-4422</v>
      </c>
      <c r="G5672" s="72" t="s">
        <v>16</v>
      </c>
      <c r="H5672" s="72" t="s">
        <v>24</v>
      </c>
      <c r="I5672" s="72" t="s">
        <v>18</v>
      </c>
      <c r="J5672" s="72" t="s">
        <v>19</v>
      </c>
      <c r="K5672" s="72" t="s">
        <v>20</v>
      </c>
      <c r="L5672" s="72" t="s">
        <v>28</v>
      </c>
      <c r="M5672" s="72"/>
    </row>
    <row r="5673" spans="2:13" x14ac:dyDescent="0.25">
      <c r="B5673" s="72" t="s">
        <v>12</v>
      </c>
      <c r="C5673" s="72" t="s">
        <v>13</v>
      </c>
      <c r="D5673" s="72" t="s">
        <v>14</v>
      </c>
      <c r="E5673" s="72" t="s">
        <v>58</v>
      </c>
      <c r="F5673" s="73">
        <v>44032</v>
      </c>
      <c r="G5673" s="72" t="s">
        <v>16</v>
      </c>
      <c r="H5673" s="72" t="s">
        <v>24</v>
      </c>
      <c r="I5673" s="72" t="s">
        <v>18</v>
      </c>
      <c r="J5673" s="72" t="s">
        <v>19</v>
      </c>
      <c r="K5673" s="72" t="s">
        <v>37</v>
      </c>
      <c r="L5673" s="72" t="s">
        <v>89</v>
      </c>
      <c r="M5673" s="72" t="s">
        <v>29</v>
      </c>
    </row>
    <row r="5674" spans="2:13" x14ac:dyDescent="0.25">
      <c r="B5674" s="72" t="s">
        <v>12</v>
      </c>
      <c r="C5674" s="72" t="s">
        <v>13</v>
      </c>
      <c r="D5674" s="72" t="s">
        <v>14</v>
      </c>
      <c r="E5674" s="72" t="s">
        <v>55</v>
      </c>
      <c r="F5674" s="73">
        <v>317041</v>
      </c>
      <c r="G5674" s="72" t="s">
        <v>16</v>
      </c>
      <c r="H5674" s="72" t="s">
        <v>24</v>
      </c>
      <c r="I5674" s="72" t="s">
        <v>18</v>
      </c>
      <c r="J5674" s="72" t="s">
        <v>19</v>
      </c>
      <c r="K5674" s="72" t="s">
        <v>25</v>
      </c>
      <c r="L5674" s="72" t="s">
        <v>420</v>
      </c>
      <c r="M5674" s="72" t="s">
        <v>112</v>
      </c>
    </row>
    <row r="5675" spans="2:13" x14ac:dyDescent="0.25">
      <c r="B5675" s="72" t="s">
        <v>12</v>
      </c>
      <c r="C5675" s="72" t="s">
        <v>13</v>
      </c>
      <c r="D5675" s="72" t="s">
        <v>14</v>
      </c>
      <c r="E5675" s="72" t="s">
        <v>45</v>
      </c>
      <c r="F5675" s="73">
        <v>64067</v>
      </c>
      <c r="G5675" s="72" t="s">
        <v>16</v>
      </c>
      <c r="H5675" s="72" t="s">
        <v>24</v>
      </c>
      <c r="I5675" s="72" t="s">
        <v>18</v>
      </c>
      <c r="J5675" s="72" t="s">
        <v>19</v>
      </c>
      <c r="K5675" s="72" t="s">
        <v>37</v>
      </c>
      <c r="L5675" s="72" t="s">
        <v>119</v>
      </c>
      <c r="M5675" s="72" t="s">
        <v>47</v>
      </c>
    </row>
    <row r="5676" spans="2:13" x14ac:dyDescent="0.25">
      <c r="B5676" s="72" t="s">
        <v>12</v>
      </c>
      <c r="C5676" s="72" t="s">
        <v>13</v>
      </c>
      <c r="D5676" s="72" t="s">
        <v>14</v>
      </c>
      <c r="E5676" s="72" t="s">
        <v>453</v>
      </c>
      <c r="F5676" s="73">
        <v>30148</v>
      </c>
      <c r="G5676" s="72" t="s">
        <v>16</v>
      </c>
      <c r="H5676" s="72" t="s">
        <v>24</v>
      </c>
      <c r="I5676" s="72" t="s">
        <v>18</v>
      </c>
      <c r="J5676" s="72" t="s">
        <v>19</v>
      </c>
      <c r="K5676" s="72" t="s">
        <v>49</v>
      </c>
      <c r="L5676" s="72" t="s">
        <v>82</v>
      </c>
      <c r="M5676" s="72"/>
    </row>
    <row r="5677" spans="2:13" x14ac:dyDescent="0.25">
      <c r="B5677" s="72" t="s">
        <v>12</v>
      </c>
      <c r="C5677" s="72" t="s">
        <v>13</v>
      </c>
      <c r="D5677" s="72" t="s">
        <v>14</v>
      </c>
      <c r="E5677" s="72" t="s">
        <v>41</v>
      </c>
      <c r="F5677" s="73">
        <v>-41</v>
      </c>
      <c r="G5677" s="72" t="s">
        <v>16</v>
      </c>
      <c r="H5677" s="72" t="s">
        <v>24</v>
      </c>
      <c r="I5677" s="72" t="s">
        <v>18</v>
      </c>
      <c r="J5677" s="72" t="s">
        <v>19</v>
      </c>
      <c r="K5677" s="72" t="s">
        <v>25</v>
      </c>
      <c r="L5677" s="72" t="s">
        <v>493</v>
      </c>
      <c r="M5677" s="72"/>
    </row>
    <row r="5678" spans="2:13" x14ac:dyDescent="0.25">
      <c r="B5678" s="72" t="s">
        <v>12</v>
      </c>
      <c r="C5678" s="72" t="s">
        <v>13</v>
      </c>
      <c r="D5678" s="72" t="s">
        <v>14</v>
      </c>
      <c r="E5678" s="72" t="s">
        <v>74</v>
      </c>
      <c r="F5678" s="73">
        <v>11357</v>
      </c>
      <c r="G5678" s="72" t="s">
        <v>16</v>
      </c>
      <c r="H5678" s="72" t="s">
        <v>17</v>
      </c>
      <c r="I5678" s="72" t="s">
        <v>18</v>
      </c>
      <c r="J5678" s="72" t="s">
        <v>19</v>
      </c>
      <c r="K5678" s="72" t="s">
        <v>25</v>
      </c>
      <c r="L5678" s="72" t="s">
        <v>347</v>
      </c>
      <c r="M5678" s="72" t="s">
        <v>57</v>
      </c>
    </row>
    <row r="5679" spans="2:13" x14ac:dyDescent="0.25">
      <c r="B5679" s="72" t="s">
        <v>12</v>
      </c>
      <c r="C5679" s="72" t="s">
        <v>13</v>
      </c>
      <c r="D5679" s="72" t="s">
        <v>14</v>
      </c>
      <c r="E5679" s="72" t="s">
        <v>79</v>
      </c>
      <c r="F5679" s="73">
        <v>-14089</v>
      </c>
      <c r="G5679" s="72" t="s">
        <v>16</v>
      </c>
      <c r="H5679" s="72" t="s">
        <v>24</v>
      </c>
      <c r="I5679" s="72" t="s">
        <v>18</v>
      </c>
      <c r="J5679" s="72" t="s">
        <v>19</v>
      </c>
      <c r="K5679" s="72" t="s">
        <v>63</v>
      </c>
      <c r="L5679" s="72" t="s">
        <v>250</v>
      </c>
      <c r="M5679" s="72"/>
    </row>
    <row r="5680" spans="2:13" x14ac:dyDescent="0.25">
      <c r="B5680" s="72" t="s">
        <v>12</v>
      </c>
      <c r="C5680" s="72" t="s">
        <v>13</v>
      </c>
      <c r="D5680" s="72" t="s">
        <v>14</v>
      </c>
      <c r="E5680" s="72" t="s">
        <v>94</v>
      </c>
      <c r="F5680" s="73">
        <v>4462</v>
      </c>
      <c r="G5680" s="72" t="s">
        <v>16</v>
      </c>
      <c r="H5680" s="72" t="s">
        <v>24</v>
      </c>
      <c r="I5680" s="72" t="s">
        <v>18</v>
      </c>
      <c r="J5680" s="72" t="s">
        <v>19</v>
      </c>
      <c r="K5680" s="72" t="s">
        <v>99</v>
      </c>
      <c r="L5680" s="72" t="s">
        <v>355</v>
      </c>
      <c r="M5680" s="72"/>
    </row>
    <row r="5681" spans="2:13" x14ac:dyDescent="0.25">
      <c r="B5681" s="72" t="s">
        <v>12</v>
      </c>
      <c r="C5681" s="72" t="s">
        <v>13</v>
      </c>
      <c r="D5681" s="72" t="s">
        <v>14</v>
      </c>
      <c r="E5681" s="72" t="s">
        <v>85</v>
      </c>
      <c r="F5681" s="73">
        <v>337148</v>
      </c>
      <c r="G5681" s="72" t="s">
        <v>16</v>
      </c>
      <c r="H5681" s="72" t="s">
        <v>24</v>
      </c>
      <c r="I5681" s="72" t="s">
        <v>18</v>
      </c>
      <c r="J5681" s="72" t="s">
        <v>19</v>
      </c>
      <c r="K5681" s="72" t="s">
        <v>37</v>
      </c>
      <c r="L5681" s="72" t="s">
        <v>121</v>
      </c>
      <c r="M5681" s="72"/>
    </row>
    <row r="5682" spans="2:13" x14ac:dyDescent="0.25">
      <c r="B5682" s="72" t="s">
        <v>12</v>
      </c>
      <c r="C5682" s="72" t="s">
        <v>13</v>
      </c>
      <c r="D5682" s="72" t="s">
        <v>14</v>
      </c>
      <c r="E5682" s="72" t="s">
        <v>39</v>
      </c>
      <c r="F5682" s="73">
        <v>-18986</v>
      </c>
      <c r="G5682" s="72" t="s">
        <v>16</v>
      </c>
      <c r="H5682" s="72" t="s">
        <v>24</v>
      </c>
      <c r="I5682" s="72" t="s">
        <v>18</v>
      </c>
      <c r="J5682" s="72" t="s">
        <v>19</v>
      </c>
      <c r="K5682" s="72" t="s">
        <v>37</v>
      </c>
      <c r="L5682" s="72" t="s">
        <v>257</v>
      </c>
      <c r="M5682" s="72"/>
    </row>
    <row r="5683" spans="2:13" x14ac:dyDescent="0.25">
      <c r="B5683" s="72" t="s">
        <v>12</v>
      </c>
      <c r="C5683" s="72" t="s">
        <v>13</v>
      </c>
      <c r="D5683" s="72" t="s">
        <v>14</v>
      </c>
      <c r="E5683" s="72" t="s">
        <v>30</v>
      </c>
      <c r="F5683" s="73">
        <v>-5847</v>
      </c>
      <c r="G5683" s="72" t="s">
        <v>16</v>
      </c>
      <c r="H5683" s="72" t="s">
        <v>24</v>
      </c>
      <c r="I5683" s="72" t="s">
        <v>18</v>
      </c>
      <c r="J5683" s="72" t="s">
        <v>19</v>
      </c>
      <c r="K5683" s="72" t="s">
        <v>63</v>
      </c>
      <c r="L5683" s="72" t="s">
        <v>250</v>
      </c>
      <c r="M5683" s="72"/>
    </row>
    <row r="5684" spans="2:13" x14ac:dyDescent="0.25">
      <c r="B5684" s="72" t="s">
        <v>12</v>
      </c>
      <c r="C5684" s="72" t="s">
        <v>13</v>
      </c>
      <c r="D5684" s="72" t="s">
        <v>14</v>
      </c>
      <c r="E5684" s="72" t="s">
        <v>94</v>
      </c>
      <c r="F5684" s="73">
        <v>1737</v>
      </c>
      <c r="G5684" s="72" t="s">
        <v>16</v>
      </c>
      <c r="H5684" s="72" t="s">
        <v>17</v>
      </c>
      <c r="I5684" s="72" t="s">
        <v>18</v>
      </c>
      <c r="J5684" s="72" t="s">
        <v>19</v>
      </c>
      <c r="K5684" s="72" t="s">
        <v>25</v>
      </c>
      <c r="L5684" s="72" t="s">
        <v>273</v>
      </c>
      <c r="M5684" s="72"/>
    </row>
    <row r="5685" spans="2:13" x14ac:dyDescent="0.25">
      <c r="B5685" s="72" t="s">
        <v>12</v>
      </c>
      <c r="C5685" s="72" t="s">
        <v>13</v>
      </c>
      <c r="D5685" s="72" t="s">
        <v>14</v>
      </c>
      <c r="E5685" s="72" t="s">
        <v>55</v>
      </c>
      <c r="F5685" s="73">
        <v>462817</v>
      </c>
      <c r="G5685" s="72" t="s">
        <v>16</v>
      </c>
      <c r="H5685" s="72" t="s">
        <v>17</v>
      </c>
      <c r="I5685" s="72" t="s">
        <v>18</v>
      </c>
      <c r="J5685" s="72" t="s">
        <v>19</v>
      </c>
      <c r="K5685" s="72" t="s">
        <v>37</v>
      </c>
      <c r="L5685" s="72" t="s">
        <v>551</v>
      </c>
      <c r="M5685" s="72" t="s">
        <v>57</v>
      </c>
    </row>
    <row r="5686" spans="2:13" x14ac:dyDescent="0.25">
      <c r="B5686" s="72" t="s">
        <v>12</v>
      </c>
      <c r="C5686" s="72" t="s">
        <v>13</v>
      </c>
      <c r="D5686" s="72" t="s">
        <v>14</v>
      </c>
      <c r="E5686" s="72" t="s">
        <v>123</v>
      </c>
      <c r="F5686" s="73">
        <v>-1070</v>
      </c>
      <c r="G5686" s="72" t="s">
        <v>16</v>
      </c>
      <c r="H5686" s="72" t="s">
        <v>24</v>
      </c>
      <c r="I5686" s="72" t="s">
        <v>18</v>
      </c>
      <c r="J5686" s="72" t="s">
        <v>19</v>
      </c>
      <c r="K5686" s="72" t="s">
        <v>37</v>
      </c>
      <c r="L5686" s="72" t="s">
        <v>354</v>
      </c>
      <c r="M5686" s="72"/>
    </row>
    <row r="5687" spans="2:13" x14ac:dyDescent="0.25">
      <c r="B5687" s="72" t="s">
        <v>12</v>
      </c>
      <c r="C5687" s="72" t="s">
        <v>13</v>
      </c>
      <c r="D5687" s="72" t="s">
        <v>14</v>
      </c>
      <c r="E5687" s="72" t="s">
        <v>594</v>
      </c>
      <c r="F5687" s="73">
        <v>317</v>
      </c>
      <c r="G5687" s="72" t="s">
        <v>16</v>
      </c>
      <c r="H5687" s="72" t="s">
        <v>24</v>
      </c>
      <c r="I5687" s="72" t="s">
        <v>18</v>
      </c>
      <c r="J5687" s="72" t="s">
        <v>19</v>
      </c>
      <c r="K5687" s="72" t="s">
        <v>25</v>
      </c>
      <c r="L5687" s="72" t="s">
        <v>430</v>
      </c>
      <c r="M5687" s="72"/>
    </row>
    <row r="5688" spans="2:13" x14ac:dyDescent="0.25">
      <c r="B5688" s="72" t="s">
        <v>12</v>
      </c>
      <c r="C5688" s="72" t="s">
        <v>13</v>
      </c>
      <c r="D5688" s="72" t="s">
        <v>14</v>
      </c>
      <c r="E5688" s="72" t="s">
        <v>187</v>
      </c>
      <c r="F5688" s="73">
        <v>1500322</v>
      </c>
      <c r="G5688" s="72" t="s">
        <v>16</v>
      </c>
      <c r="H5688" s="72" t="s">
        <v>24</v>
      </c>
      <c r="I5688" s="72" t="s">
        <v>18</v>
      </c>
      <c r="J5688" s="72" t="s">
        <v>19</v>
      </c>
      <c r="K5688" s="72" t="s">
        <v>96</v>
      </c>
      <c r="L5688" s="72" t="s">
        <v>298</v>
      </c>
      <c r="M5688" s="72" t="s">
        <v>112</v>
      </c>
    </row>
    <row r="5689" spans="2:13" x14ac:dyDescent="0.25">
      <c r="B5689" s="72" t="s">
        <v>12</v>
      </c>
      <c r="C5689" s="72" t="s">
        <v>13</v>
      </c>
      <c r="D5689" s="72" t="s">
        <v>14</v>
      </c>
      <c r="E5689" s="72" t="s">
        <v>55</v>
      </c>
      <c r="F5689" s="73">
        <v>14618</v>
      </c>
      <c r="G5689" s="72" t="s">
        <v>16</v>
      </c>
      <c r="H5689" s="72" t="s">
        <v>24</v>
      </c>
      <c r="I5689" s="72" t="s">
        <v>48</v>
      </c>
      <c r="J5689" s="72" t="s">
        <v>19</v>
      </c>
      <c r="K5689" s="72" t="s">
        <v>25</v>
      </c>
      <c r="L5689" s="72" t="s">
        <v>219</v>
      </c>
      <c r="M5689" s="72" t="s">
        <v>29</v>
      </c>
    </row>
    <row r="5690" spans="2:13" x14ac:dyDescent="0.25">
      <c r="B5690" s="72" t="s">
        <v>12</v>
      </c>
      <c r="C5690" s="72" t="s">
        <v>13</v>
      </c>
      <c r="D5690" s="72" t="s">
        <v>14</v>
      </c>
      <c r="E5690" s="72" t="s">
        <v>724</v>
      </c>
      <c r="F5690" s="73">
        <v>40530</v>
      </c>
      <c r="G5690" s="72" t="s">
        <v>16</v>
      </c>
      <c r="H5690" s="72" t="s">
        <v>17</v>
      </c>
      <c r="I5690" s="72" t="s">
        <v>18</v>
      </c>
      <c r="J5690" s="72" t="s">
        <v>19</v>
      </c>
      <c r="K5690" s="72" t="s">
        <v>25</v>
      </c>
      <c r="L5690" s="72" t="s">
        <v>537</v>
      </c>
      <c r="M5690" s="72" t="s">
        <v>133</v>
      </c>
    </row>
    <row r="5691" spans="2:13" x14ac:dyDescent="0.25">
      <c r="B5691" s="72" t="s">
        <v>12</v>
      </c>
      <c r="C5691" s="72" t="s">
        <v>13</v>
      </c>
      <c r="D5691" s="72" t="s">
        <v>14</v>
      </c>
      <c r="E5691" s="72" t="s">
        <v>81</v>
      </c>
      <c r="F5691" s="73">
        <v>42779</v>
      </c>
      <c r="G5691" s="72" t="s">
        <v>16</v>
      </c>
      <c r="H5691" s="72" t="s">
        <v>17</v>
      </c>
      <c r="I5691" s="72" t="s">
        <v>48</v>
      </c>
      <c r="J5691" s="72" t="s">
        <v>19</v>
      </c>
      <c r="K5691" s="72" t="s">
        <v>20</v>
      </c>
      <c r="L5691" s="72" t="s">
        <v>534</v>
      </c>
      <c r="M5691" s="72" t="s">
        <v>47</v>
      </c>
    </row>
    <row r="5692" spans="2:13" x14ac:dyDescent="0.25">
      <c r="B5692" s="72" t="s">
        <v>12</v>
      </c>
      <c r="C5692" s="72" t="s">
        <v>13</v>
      </c>
      <c r="D5692" s="72" t="s">
        <v>14</v>
      </c>
      <c r="E5692" s="72" t="s">
        <v>51</v>
      </c>
      <c r="F5692" s="73">
        <v>76808</v>
      </c>
      <c r="G5692" s="72" t="s">
        <v>16</v>
      </c>
      <c r="H5692" s="72" t="s">
        <v>24</v>
      </c>
      <c r="I5692" s="72" t="s">
        <v>18</v>
      </c>
      <c r="J5692" s="72" t="s">
        <v>19</v>
      </c>
      <c r="K5692" s="72" t="s">
        <v>20</v>
      </c>
      <c r="L5692" s="72" t="s">
        <v>34</v>
      </c>
      <c r="M5692" s="72"/>
    </row>
    <row r="5693" spans="2:13" x14ac:dyDescent="0.25">
      <c r="B5693" s="72" t="s">
        <v>12</v>
      </c>
      <c r="C5693" s="72" t="s">
        <v>13</v>
      </c>
      <c r="D5693" s="72" t="s">
        <v>14</v>
      </c>
      <c r="E5693" s="72" t="s">
        <v>81</v>
      </c>
      <c r="F5693" s="73">
        <v>26851</v>
      </c>
      <c r="G5693" s="72" t="s">
        <v>16</v>
      </c>
      <c r="H5693" s="72" t="s">
        <v>24</v>
      </c>
      <c r="I5693" s="72" t="s">
        <v>18</v>
      </c>
      <c r="J5693" s="72" t="s">
        <v>19</v>
      </c>
      <c r="K5693" s="72" t="s">
        <v>63</v>
      </c>
      <c r="L5693" s="72" t="s">
        <v>624</v>
      </c>
      <c r="M5693" s="72" t="s">
        <v>47</v>
      </c>
    </row>
    <row r="5694" spans="2:13" x14ac:dyDescent="0.25">
      <c r="B5694" s="72" t="s">
        <v>12</v>
      </c>
      <c r="C5694" s="72" t="s">
        <v>13</v>
      </c>
      <c r="D5694" s="72" t="s">
        <v>14</v>
      </c>
      <c r="E5694" s="72" t="s">
        <v>36</v>
      </c>
      <c r="F5694" s="73">
        <v>152653</v>
      </c>
      <c r="G5694" s="72" t="s">
        <v>16</v>
      </c>
      <c r="H5694" s="72" t="s">
        <v>24</v>
      </c>
      <c r="I5694" s="72" t="s">
        <v>18</v>
      </c>
      <c r="J5694" s="72" t="s">
        <v>19</v>
      </c>
      <c r="K5694" s="72" t="s">
        <v>63</v>
      </c>
      <c r="L5694" s="72" t="s">
        <v>439</v>
      </c>
      <c r="M5694" s="72" t="s">
        <v>29</v>
      </c>
    </row>
    <row r="5695" spans="2:13" x14ac:dyDescent="0.25">
      <c r="B5695" s="72" t="s">
        <v>12</v>
      </c>
      <c r="C5695" s="72" t="s">
        <v>13</v>
      </c>
      <c r="D5695" s="72" t="s">
        <v>14</v>
      </c>
      <c r="E5695" s="72" t="s">
        <v>94</v>
      </c>
      <c r="F5695" s="73">
        <v>2696</v>
      </c>
      <c r="G5695" s="72" t="s">
        <v>16</v>
      </c>
      <c r="H5695" s="72" t="s">
        <v>17</v>
      </c>
      <c r="I5695" s="72" t="s">
        <v>18</v>
      </c>
      <c r="J5695" s="72" t="s">
        <v>19</v>
      </c>
      <c r="K5695" s="72" t="s">
        <v>37</v>
      </c>
      <c r="L5695" s="72" t="s">
        <v>390</v>
      </c>
      <c r="M5695" s="72"/>
    </row>
    <row r="5696" spans="2:13" x14ac:dyDescent="0.25">
      <c r="B5696" s="72" t="s">
        <v>12</v>
      </c>
      <c r="C5696" s="72" t="s">
        <v>13</v>
      </c>
      <c r="D5696" s="72" t="s">
        <v>14</v>
      </c>
      <c r="E5696" s="72" t="s">
        <v>68</v>
      </c>
      <c r="F5696" s="73">
        <v>-785</v>
      </c>
      <c r="G5696" s="72" t="s">
        <v>16</v>
      </c>
      <c r="H5696" s="72" t="s">
        <v>24</v>
      </c>
      <c r="I5696" s="72" t="s">
        <v>48</v>
      </c>
      <c r="J5696" s="72" t="s">
        <v>19</v>
      </c>
      <c r="K5696" s="72" t="s">
        <v>37</v>
      </c>
      <c r="L5696" s="72" t="s">
        <v>221</v>
      </c>
      <c r="M5696" s="72"/>
    </row>
    <row r="5697" spans="2:13" x14ac:dyDescent="0.25">
      <c r="B5697" s="72" t="s">
        <v>12</v>
      </c>
      <c r="C5697" s="72" t="s">
        <v>13</v>
      </c>
      <c r="D5697" s="72" t="s">
        <v>14</v>
      </c>
      <c r="E5697" s="72" t="s">
        <v>33</v>
      </c>
      <c r="F5697" s="73">
        <v>48694</v>
      </c>
      <c r="G5697" s="72" t="s">
        <v>16</v>
      </c>
      <c r="H5697" s="72" t="s">
        <v>17</v>
      </c>
      <c r="I5697" s="72" t="s">
        <v>18</v>
      </c>
      <c r="J5697" s="72" t="s">
        <v>19</v>
      </c>
      <c r="K5697" s="72" t="s">
        <v>37</v>
      </c>
      <c r="L5697" s="72" t="s">
        <v>551</v>
      </c>
      <c r="M5697" s="72" t="s">
        <v>29</v>
      </c>
    </row>
    <row r="5698" spans="2:13" x14ac:dyDescent="0.25">
      <c r="B5698" s="72" t="s">
        <v>12</v>
      </c>
      <c r="C5698" s="72" t="s">
        <v>13</v>
      </c>
      <c r="D5698" s="72" t="s">
        <v>14</v>
      </c>
      <c r="E5698" s="72" t="s">
        <v>74</v>
      </c>
      <c r="F5698" s="73">
        <v>101927</v>
      </c>
      <c r="G5698" s="72" t="s">
        <v>16</v>
      </c>
      <c r="H5698" s="72" t="s">
        <v>17</v>
      </c>
      <c r="I5698" s="72" t="s">
        <v>18</v>
      </c>
      <c r="J5698" s="72" t="s">
        <v>19</v>
      </c>
      <c r="K5698" s="72" t="s">
        <v>25</v>
      </c>
      <c r="L5698" s="72" t="s">
        <v>174</v>
      </c>
      <c r="M5698" s="72" t="s">
        <v>302</v>
      </c>
    </row>
    <row r="5699" spans="2:13" x14ac:dyDescent="0.25">
      <c r="B5699" s="72" t="s">
        <v>12</v>
      </c>
      <c r="C5699" s="72" t="s">
        <v>13</v>
      </c>
      <c r="D5699" s="72" t="s">
        <v>14</v>
      </c>
      <c r="E5699" s="72" t="s">
        <v>144</v>
      </c>
      <c r="F5699" s="73">
        <v>315199</v>
      </c>
      <c r="G5699" s="72" t="s">
        <v>16</v>
      </c>
      <c r="H5699" s="72" t="s">
        <v>24</v>
      </c>
      <c r="I5699" s="72" t="s">
        <v>18</v>
      </c>
      <c r="J5699" s="72" t="s">
        <v>19</v>
      </c>
      <c r="K5699" s="72" t="s">
        <v>185</v>
      </c>
      <c r="L5699" s="72" t="s">
        <v>307</v>
      </c>
      <c r="M5699" s="72" t="s">
        <v>184</v>
      </c>
    </row>
    <row r="5700" spans="2:13" x14ac:dyDescent="0.25">
      <c r="B5700" s="72" t="s">
        <v>12</v>
      </c>
      <c r="C5700" s="72" t="s">
        <v>13</v>
      </c>
      <c r="D5700" s="72" t="s">
        <v>14</v>
      </c>
      <c r="E5700" s="72" t="s">
        <v>45</v>
      </c>
      <c r="F5700" s="73">
        <v>126457</v>
      </c>
      <c r="G5700" s="72" t="s">
        <v>16</v>
      </c>
      <c r="H5700" s="72" t="s">
        <v>24</v>
      </c>
      <c r="I5700" s="72" t="s">
        <v>18</v>
      </c>
      <c r="J5700" s="72" t="s">
        <v>19</v>
      </c>
      <c r="K5700" s="72" t="s">
        <v>25</v>
      </c>
      <c r="L5700" s="72" t="s">
        <v>128</v>
      </c>
      <c r="M5700" s="72" t="s">
        <v>35</v>
      </c>
    </row>
    <row r="5701" spans="2:13" x14ac:dyDescent="0.25">
      <c r="B5701" s="72" t="s">
        <v>12</v>
      </c>
      <c r="C5701" s="72" t="s">
        <v>13</v>
      </c>
      <c r="D5701" s="72" t="s">
        <v>14</v>
      </c>
      <c r="E5701" s="72" t="s">
        <v>30</v>
      </c>
      <c r="F5701" s="73">
        <v>-3052</v>
      </c>
      <c r="G5701" s="72" t="s">
        <v>16</v>
      </c>
      <c r="H5701" s="72" t="s">
        <v>24</v>
      </c>
      <c r="I5701" s="72" t="s">
        <v>18</v>
      </c>
      <c r="J5701" s="72" t="s">
        <v>19</v>
      </c>
      <c r="K5701" s="72" t="s">
        <v>37</v>
      </c>
      <c r="L5701" s="72" t="s">
        <v>497</v>
      </c>
      <c r="M5701" s="72"/>
    </row>
    <row r="5702" spans="2:13" x14ac:dyDescent="0.25">
      <c r="B5702" s="72" t="s">
        <v>12</v>
      </c>
      <c r="C5702" s="72" t="s">
        <v>13</v>
      </c>
      <c r="D5702" s="72" t="s">
        <v>14</v>
      </c>
      <c r="E5702" s="72" t="s">
        <v>79</v>
      </c>
      <c r="F5702" s="73">
        <v>-15317</v>
      </c>
      <c r="G5702" s="72" t="s">
        <v>16</v>
      </c>
      <c r="H5702" s="72" t="s">
        <v>17</v>
      </c>
      <c r="I5702" s="72" t="s">
        <v>18</v>
      </c>
      <c r="J5702" s="72" t="s">
        <v>19</v>
      </c>
      <c r="K5702" s="72" t="s">
        <v>20</v>
      </c>
      <c r="L5702" s="72" t="s">
        <v>229</v>
      </c>
      <c r="M5702" s="72"/>
    </row>
    <row r="5703" spans="2:13" x14ac:dyDescent="0.25">
      <c r="B5703" s="72" t="s">
        <v>12</v>
      </c>
      <c r="C5703" s="72" t="s">
        <v>13</v>
      </c>
      <c r="D5703" s="72" t="s">
        <v>14</v>
      </c>
      <c r="E5703" s="72" t="s">
        <v>94</v>
      </c>
      <c r="F5703" s="73">
        <v>3813</v>
      </c>
      <c r="G5703" s="72" t="s">
        <v>16</v>
      </c>
      <c r="H5703" s="72" t="s">
        <v>17</v>
      </c>
      <c r="I5703" s="72" t="s">
        <v>18</v>
      </c>
      <c r="J5703" s="72" t="s">
        <v>19</v>
      </c>
      <c r="K5703" s="72" t="s">
        <v>108</v>
      </c>
      <c r="L5703" s="72" t="s">
        <v>109</v>
      </c>
      <c r="M5703" s="72"/>
    </row>
    <row r="5704" spans="2:13" x14ac:dyDescent="0.25">
      <c r="B5704" s="72" t="s">
        <v>12</v>
      </c>
      <c r="C5704" s="72" t="s">
        <v>13</v>
      </c>
      <c r="D5704" s="72" t="s">
        <v>14</v>
      </c>
      <c r="E5704" s="72" t="s">
        <v>55</v>
      </c>
      <c r="F5704" s="73">
        <v>7976</v>
      </c>
      <c r="G5704" s="72" t="s">
        <v>16</v>
      </c>
      <c r="H5704" s="72" t="s">
        <v>17</v>
      </c>
      <c r="I5704" s="72" t="s">
        <v>48</v>
      </c>
      <c r="J5704" s="72" t="s">
        <v>19</v>
      </c>
      <c r="K5704" s="72" t="s">
        <v>49</v>
      </c>
      <c r="L5704" s="72" t="s">
        <v>203</v>
      </c>
      <c r="M5704" s="72" t="s">
        <v>112</v>
      </c>
    </row>
    <row r="5705" spans="2:13" x14ac:dyDescent="0.25">
      <c r="B5705" s="72" t="s">
        <v>12</v>
      </c>
      <c r="C5705" s="72" t="s">
        <v>13</v>
      </c>
      <c r="D5705" s="72" t="s">
        <v>14</v>
      </c>
      <c r="E5705" s="72" t="s">
        <v>123</v>
      </c>
      <c r="F5705" s="73">
        <v>-1323</v>
      </c>
      <c r="G5705" s="72" t="s">
        <v>16</v>
      </c>
      <c r="H5705" s="72" t="s">
        <v>24</v>
      </c>
      <c r="I5705" s="72" t="s">
        <v>18</v>
      </c>
      <c r="J5705" s="72" t="s">
        <v>19</v>
      </c>
      <c r="K5705" s="72" t="s">
        <v>25</v>
      </c>
      <c r="L5705" s="72" t="s">
        <v>595</v>
      </c>
      <c r="M5705" s="72"/>
    </row>
    <row r="5706" spans="2:13" x14ac:dyDescent="0.25">
      <c r="B5706" s="72" t="s">
        <v>12</v>
      </c>
      <c r="C5706" s="72" t="s">
        <v>13</v>
      </c>
      <c r="D5706" s="72" t="s">
        <v>14</v>
      </c>
      <c r="E5706" s="72" t="s">
        <v>58</v>
      </c>
      <c r="F5706" s="73">
        <v>15233783</v>
      </c>
      <c r="G5706" s="72" t="s">
        <v>16</v>
      </c>
      <c r="H5706" s="72" t="s">
        <v>24</v>
      </c>
      <c r="I5706" s="72" t="s">
        <v>18</v>
      </c>
      <c r="J5706" s="72" t="s">
        <v>19</v>
      </c>
      <c r="K5706" s="72" t="s">
        <v>157</v>
      </c>
      <c r="L5706" s="72" t="s">
        <v>598</v>
      </c>
      <c r="M5706" s="72" t="s">
        <v>29</v>
      </c>
    </row>
    <row r="5707" spans="2:13" x14ac:dyDescent="0.25">
      <c r="B5707" s="72" t="s">
        <v>12</v>
      </c>
      <c r="C5707" s="72" t="s">
        <v>13</v>
      </c>
      <c r="D5707" s="72" t="s">
        <v>14</v>
      </c>
      <c r="E5707" s="72" t="s">
        <v>68</v>
      </c>
      <c r="F5707" s="73">
        <v>-325570</v>
      </c>
      <c r="G5707" s="72" t="s">
        <v>16</v>
      </c>
      <c r="H5707" s="72" t="s">
        <v>24</v>
      </c>
      <c r="I5707" s="72" t="s">
        <v>18</v>
      </c>
      <c r="J5707" s="72" t="s">
        <v>19</v>
      </c>
      <c r="K5707" s="72" t="s">
        <v>37</v>
      </c>
      <c r="L5707" s="72" t="s">
        <v>504</v>
      </c>
      <c r="M5707" s="72"/>
    </row>
    <row r="5708" spans="2:13" x14ac:dyDescent="0.25">
      <c r="B5708" s="72" t="s">
        <v>12</v>
      </c>
      <c r="C5708" s="72" t="s">
        <v>13</v>
      </c>
      <c r="D5708" s="72" t="s">
        <v>14</v>
      </c>
      <c r="E5708" s="72" t="s">
        <v>68</v>
      </c>
      <c r="F5708" s="73">
        <v>-460</v>
      </c>
      <c r="G5708" s="72" t="s">
        <v>16</v>
      </c>
      <c r="H5708" s="72" t="s">
        <v>24</v>
      </c>
      <c r="I5708" s="72" t="s">
        <v>48</v>
      </c>
      <c r="J5708" s="72" t="s">
        <v>19</v>
      </c>
      <c r="K5708" s="72" t="s">
        <v>49</v>
      </c>
      <c r="L5708" s="72" t="s">
        <v>222</v>
      </c>
      <c r="M5708" s="72"/>
    </row>
    <row r="5709" spans="2:13" x14ac:dyDescent="0.25">
      <c r="B5709" s="72" t="s">
        <v>12</v>
      </c>
      <c r="C5709" s="72" t="s">
        <v>13</v>
      </c>
      <c r="D5709" s="72" t="s">
        <v>14</v>
      </c>
      <c r="E5709" s="72" t="s">
        <v>39</v>
      </c>
      <c r="F5709" s="73">
        <v>-21898</v>
      </c>
      <c r="G5709" s="72" t="s">
        <v>16</v>
      </c>
      <c r="H5709" s="72" t="s">
        <v>24</v>
      </c>
      <c r="I5709" s="72" t="s">
        <v>18</v>
      </c>
      <c r="J5709" s="72" t="s">
        <v>19</v>
      </c>
      <c r="K5709" s="72" t="s">
        <v>25</v>
      </c>
      <c r="L5709" s="72" t="s">
        <v>388</v>
      </c>
      <c r="M5709" s="72"/>
    </row>
    <row r="5710" spans="2:13" x14ac:dyDescent="0.25">
      <c r="B5710" s="72" t="s">
        <v>12</v>
      </c>
      <c r="C5710" s="72" t="s">
        <v>13</v>
      </c>
      <c r="D5710" s="72" t="s">
        <v>14</v>
      </c>
      <c r="E5710" s="72" t="s">
        <v>146</v>
      </c>
      <c r="F5710" s="73">
        <v>-451094</v>
      </c>
      <c r="G5710" s="72" t="s">
        <v>16</v>
      </c>
      <c r="H5710" s="72" t="s">
        <v>17</v>
      </c>
      <c r="I5710" s="72" t="s">
        <v>18</v>
      </c>
      <c r="J5710" s="72" t="s">
        <v>19</v>
      </c>
      <c r="K5710" s="72" t="s">
        <v>108</v>
      </c>
      <c r="L5710" s="72" t="s">
        <v>367</v>
      </c>
      <c r="M5710" s="72"/>
    </row>
    <row r="5711" spans="2:13" x14ac:dyDescent="0.25">
      <c r="B5711" s="72" t="s">
        <v>12</v>
      </c>
      <c r="C5711" s="72" t="s">
        <v>13</v>
      </c>
      <c r="D5711" s="72" t="s">
        <v>14</v>
      </c>
      <c r="E5711" s="72" t="s">
        <v>79</v>
      </c>
      <c r="F5711" s="73">
        <v>-3093</v>
      </c>
      <c r="G5711" s="72" t="s">
        <v>16</v>
      </c>
      <c r="H5711" s="72" t="s">
        <v>17</v>
      </c>
      <c r="I5711" s="72" t="s">
        <v>18</v>
      </c>
      <c r="J5711" s="72" t="s">
        <v>19</v>
      </c>
      <c r="K5711" s="72" t="s">
        <v>25</v>
      </c>
      <c r="L5711" s="72" t="s">
        <v>42</v>
      </c>
      <c r="M5711" s="72"/>
    </row>
    <row r="5712" spans="2:13" x14ac:dyDescent="0.25">
      <c r="B5712" s="72" t="s">
        <v>12</v>
      </c>
      <c r="C5712" s="72" t="s">
        <v>13</v>
      </c>
      <c r="D5712" s="72" t="s">
        <v>14</v>
      </c>
      <c r="E5712" s="72" t="s">
        <v>79</v>
      </c>
      <c r="F5712" s="73">
        <v>-108197</v>
      </c>
      <c r="G5712" s="72" t="s">
        <v>16</v>
      </c>
      <c r="H5712" s="72" t="s">
        <v>17</v>
      </c>
      <c r="I5712" s="72" t="s">
        <v>18</v>
      </c>
      <c r="J5712" s="72" t="s">
        <v>19</v>
      </c>
      <c r="K5712" s="72" t="s">
        <v>20</v>
      </c>
      <c r="L5712" s="72" t="s">
        <v>28</v>
      </c>
      <c r="M5712" s="72"/>
    </row>
    <row r="5713" spans="2:13" x14ac:dyDescent="0.25">
      <c r="B5713" s="72" t="s">
        <v>12</v>
      </c>
      <c r="C5713" s="72" t="s">
        <v>13</v>
      </c>
      <c r="D5713" s="72" t="s">
        <v>14</v>
      </c>
      <c r="E5713" s="72" t="s">
        <v>39</v>
      </c>
      <c r="F5713" s="73">
        <v>-127880</v>
      </c>
      <c r="G5713" s="72" t="s">
        <v>16</v>
      </c>
      <c r="H5713" s="72" t="s">
        <v>17</v>
      </c>
      <c r="I5713" s="72" t="s">
        <v>18</v>
      </c>
      <c r="J5713" s="72" t="s">
        <v>19</v>
      </c>
      <c r="K5713" s="72" t="s">
        <v>25</v>
      </c>
      <c r="L5713" s="72" t="s">
        <v>481</v>
      </c>
      <c r="M5713" s="72"/>
    </row>
    <row r="5714" spans="2:13" x14ac:dyDescent="0.25">
      <c r="B5714" s="72" t="s">
        <v>12</v>
      </c>
      <c r="C5714" s="72" t="s">
        <v>13</v>
      </c>
      <c r="D5714" s="72" t="s">
        <v>14</v>
      </c>
      <c r="E5714" s="72" t="s">
        <v>79</v>
      </c>
      <c r="F5714" s="73">
        <v>-5161</v>
      </c>
      <c r="G5714" s="72" t="s">
        <v>16</v>
      </c>
      <c r="H5714" s="72" t="s">
        <v>17</v>
      </c>
      <c r="I5714" s="72" t="s">
        <v>18</v>
      </c>
      <c r="J5714" s="72" t="s">
        <v>19</v>
      </c>
      <c r="K5714" s="72" t="s">
        <v>25</v>
      </c>
      <c r="L5714" s="72" t="s">
        <v>289</v>
      </c>
      <c r="M5714" s="72"/>
    </row>
    <row r="5715" spans="2:13" x14ac:dyDescent="0.25">
      <c r="B5715" s="72" t="s">
        <v>12</v>
      </c>
      <c r="C5715" s="72" t="s">
        <v>13</v>
      </c>
      <c r="D5715" s="72" t="s">
        <v>14</v>
      </c>
      <c r="E5715" s="72" t="s">
        <v>94</v>
      </c>
      <c r="F5715" s="73">
        <v>3038</v>
      </c>
      <c r="G5715" s="72" t="s">
        <v>16</v>
      </c>
      <c r="H5715" s="72" t="s">
        <v>17</v>
      </c>
      <c r="I5715" s="72" t="s">
        <v>18</v>
      </c>
      <c r="J5715" s="72" t="s">
        <v>19</v>
      </c>
      <c r="K5715" s="72" t="s">
        <v>25</v>
      </c>
      <c r="L5715" s="72" t="s">
        <v>364</v>
      </c>
      <c r="M5715" s="72"/>
    </row>
    <row r="5716" spans="2:13" x14ac:dyDescent="0.25">
      <c r="B5716" s="72" t="s">
        <v>12</v>
      </c>
      <c r="C5716" s="72" t="s">
        <v>13</v>
      </c>
      <c r="D5716" s="72" t="s">
        <v>14</v>
      </c>
      <c r="E5716" s="72" t="s">
        <v>39</v>
      </c>
      <c r="F5716" s="73">
        <v>-5555</v>
      </c>
      <c r="G5716" s="72" t="s">
        <v>16</v>
      </c>
      <c r="H5716" s="72" t="s">
        <v>17</v>
      </c>
      <c r="I5716" s="72" t="s">
        <v>18</v>
      </c>
      <c r="J5716" s="72" t="s">
        <v>19</v>
      </c>
      <c r="K5716" s="72" t="s">
        <v>37</v>
      </c>
      <c r="L5716" s="72" t="s">
        <v>257</v>
      </c>
      <c r="M5716" s="72"/>
    </row>
    <row r="5717" spans="2:13" x14ac:dyDescent="0.25">
      <c r="B5717" s="72" t="s">
        <v>12</v>
      </c>
      <c r="C5717" s="72" t="s">
        <v>13</v>
      </c>
      <c r="D5717" s="72" t="s">
        <v>14</v>
      </c>
      <c r="E5717" s="72" t="s">
        <v>41</v>
      </c>
      <c r="F5717" s="73">
        <v>-671</v>
      </c>
      <c r="G5717" s="72" t="s">
        <v>16</v>
      </c>
      <c r="H5717" s="72" t="s">
        <v>24</v>
      </c>
      <c r="I5717" s="72" t="s">
        <v>18</v>
      </c>
      <c r="J5717" s="72" t="s">
        <v>19</v>
      </c>
      <c r="K5717" s="72" t="s">
        <v>25</v>
      </c>
      <c r="L5717" s="72" t="s">
        <v>377</v>
      </c>
      <c r="M5717" s="72"/>
    </row>
    <row r="5718" spans="2:13" x14ac:dyDescent="0.25">
      <c r="B5718" s="72" t="s">
        <v>12</v>
      </c>
      <c r="C5718" s="72" t="s">
        <v>13</v>
      </c>
      <c r="D5718" s="72" t="s">
        <v>14</v>
      </c>
      <c r="E5718" s="72" t="s">
        <v>30</v>
      </c>
      <c r="F5718" s="73">
        <v>-1331</v>
      </c>
      <c r="G5718" s="72" t="s">
        <v>16</v>
      </c>
      <c r="H5718" s="72" t="s">
        <v>17</v>
      </c>
      <c r="I5718" s="72" t="s">
        <v>18</v>
      </c>
      <c r="J5718" s="72" t="s">
        <v>19</v>
      </c>
      <c r="K5718" s="72" t="s">
        <v>25</v>
      </c>
      <c r="L5718" s="72" t="s">
        <v>432</v>
      </c>
      <c r="M5718" s="72"/>
    </row>
    <row r="5719" spans="2:13" x14ac:dyDescent="0.25">
      <c r="B5719" s="72" t="s">
        <v>12</v>
      </c>
      <c r="C5719" s="72" t="s">
        <v>13</v>
      </c>
      <c r="D5719" s="72" t="s">
        <v>14</v>
      </c>
      <c r="E5719" s="72" t="s">
        <v>123</v>
      </c>
      <c r="F5719" s="73">
        <v>-60</v>
      </c>
      <c r="G5719" s="72" t="s">
        <v>16</v>
      </c>
      <c r="H5719" s="72" t="s">
        <v>17</v>
      </c>
      <c r="I5719" s="72" t="s">
        <v>18</v>
      </c>
      <c r="J5719" s="72" t="s">
        <v>19</v>
      </c>
      <c r="K5719" s="72" t="s">
        <v>37</v>
      </c>
      <c r="L5719" s="72" t="s">
        <v>274</v>
      </c>
      <c r="M5719" s="72"/>
    </row>
    <row r="5720" spans="2:13" x14ac:dyDescent="0.25">
      <c r="B5720" s="72" t="s">
        <v>12</v>
      </c>
      <c r="C5720" s="72" t="s">
        <v>13</v>
      </c>
      <c r="D5720" s="72" t="s">
        <v>14</v>
      </c>
      <c r="E5720" s="72" t="s">
        <v>51</v>
      </c>
      <c r="F5720" s="73">
        <v>124303</v>
      </c>
      <c r="G5720" s="72" t="s">
        <v>16</v>
      </c>
      <c r="H5720" s="72" t="s">
        <v>24</v>
      </c>
      <c r="I5720" s="72" t="s">
        <v>18</v>
      </c>
      <c r="J5720" s="72" t="s">
        <v>19</v>
      </c>
      <c r="K5720" s="72" t="s">
        <v>20</v>
      </c>
      <c r="L5720" s="72" t="s">
        <v>233</v>
      </c>
      <c r="M5720" s="72"/>
    </row>
    <row r="5721" spans="2:13" x14ac:dyDescent="0.25">
      <c r="B5721" s="72" t="s">
        <v>12</v>
      </c>
      <c r="C5721" s="72" t="s">
        <v>13</v>
      </c>
      <c r="D5721" s="72" t="s">
        <v>14</v>
      </c>
      <c r="E5721" s="72" t="s">
        <v>94</v>
      </c>
      <c r="F5721" s="73">
        <v>3831</v>
      </c>
      <c r="G5721" s="72" t="s">
        <v>16</v>
      </c>
      <c r="H5721" s="72" t="s">
        <v>17</v>
      </c>
      <c r="I5721" s="72" t="s">
        <v>18</v>
      </c>
      <c r="J5721" s="72" t="s">
        <v>19</v>
      </c>
      <c r="K5721" s="72" t="s">
        <v>25</v>
      </c>
      <c r="L5721" s="72" t="s">
        <v>296</v>
      </c>
      <c r="M5721" s="72"/>
    </row>
    <row r="5722" spans="2:13" x14ac:dyDescent="0.25">
      <c r="B5722" s="72" t="s">
        <v>12</v>
      </c>
      <c r="C5722" s="72" t="s">
        <v>13</v>
      </c>
      <c r="D5722" s="72" t="s">
        <v>14</v>
      </c>
      <c r="E5722" s="72" t="s">
        <v>68</v>
      </c>
      <c r="F5722" s="73">
        <v>-907</v>
      </c>
      <c r="G5722" s="72" t="s">
        <v>16</v>
      </c>
      <c r="H5722" s="72" t="s">
        <v>24</v>
      </c>
      <c r="I5722" s="72" t="s">
        <v>18</v>
      </c>
      <c r="J5722" s="72" t="s">
        <v>19</v>
      </c>
      <c r="K5722" s="72" t="s">
        <v>117</v>
      </c>
      <c r="L5722" s="72" t="s">
        <v>339</v>
      </c>
      <c r="M5722" s="72"/>
    </row>
    <row r="5723" spans="2:13" x14ac:dyDescent="0.25">
      <c r="B5723" s="72" t="s">
        <v>12</v>
      </c>
      <c r="C5723" s="72" t="s">
        <v>13</v>
      </c>
      <c r="D5723" s="72" t="s">
        <v>14</v>
      </c>
      <c r="E5723" s="72" t="s">
        <v>23</v>
      </c>
      <c r="F5723" s="73">
        <v>-2998</v>
      </c>
      <c r="G5723" s="72" t="s">
        <v>16</v>
      </c>
      <c r="H5723" s="72" t="s">
        <v>24</v>
      </c>
      <c r="I5723" s="72" t="s">
        <v>18</v>
      </c>
      <c r="J5723" s="72" t="s">
        <v>19</v>
      </c>
      <c r="K5723" s="72" t="s">
        <v>130</v>
      </c>
      <c r="L5723" s="72" t="s">
        <v>147</v>
      </c>
      <c r="M5723" s="72"/>
    </row>
    <row r="5724" spans="2:13" x14ac:dyDescent="0.25">
      <c r="B5724" s="72" t="s">
        <v>12</v>
      </c>
      <c r="C5724" s="72" t="s">
        <v>13</v>
      </c>
      <c r="D5724" s="72" t="s">
        <v>14</v>
      </c>
      <c r="E5724" s="72" t="s">
        <v>256</v>
      </c>
      <c r="F5724" s="73">
        <v>-2247</v>
      </c>
      <c r="G5724" s="72" t="s">
        <v>16</v>
      </c>
      <c r="H5724" s="72" t="s">
        <v>24</v>
      </c>
      <c r="I5724" s="72" t="s">
        <v>48</v>
      </c>
      <c r="J5724" s="72" t="s">
        <v>19</v>
      </c>
      <c r="K5724" s="72" t="s">
        <v>117</v>
      </c>
      <c r="L5724" s="72" t="s">
        <v>393</v>
      </c>
      <c r="M5724" s="72"/>
    </row>
    <row r="5725" spans="2:13" x14ac:dyDescent="0.25">
      <c r="B5725" s="72" t="s">
        <v>12</v>
      </c>
      <c r="C5725" s="72" t="s">
        <v>13</v>
      </c>
      <c r="D5725" s="72" t="s">
        <v>14</v>
      </c>
      <c r="E5725" s="72" t="s">
        <v>55</v>
      </c>
      <c r="F5725" s="73">
        <v>2877239</v>
      </c>
      <c r="G5725" s="72" t="s">
        <v>16</v>
      </c>
      <c r="H5725" s="72" t="s">
        <v>17</v>
      </c>
      <c r="I5725" s="72" t="s">
        <v>18</v>
      </c>
      <c r="J5725" s="72" t="s">
        <v>19</v>
      </c>
      <c r="K5725" s="72" t="s">
        <v>108</v>
      </c>
      <c r="L5725" s="72" t="s">
        <v>367</v>
      </c>
      <c r="M5725" s="72" t="s">
        <v>29</v>
      </c>
    </row>
    <row r="5726" spans="2:13" x14ac:dyDescent="0.25">
      <c r="B5726" s="72" t="s">
        <v>12</v>
      </c>
      <c r="C5726" s="72" t="s">
        <v>13</v>
      </c>
      <c r="D5726" s="72" t="s">
        <v>14</v>
      </c>
      <c r="E5726" s="72" t="s">
        <v>58</v>
      </c>
      <c r="F5726" s="73">
        <v>569709</v>
      </c>
      <c r="G5726" s="72" t="s">
        <v>16</v>
      </c>
      <c r="H5726" s="72" t="s">
        <v>17</v>
      </c>
      <c r="I5726" s="72" t="s">
        <v>18</v>
      </c>
      <c r="J5726" s="72" t="s">
        <v>19</v>
      </c>
      <c r="K5726" s="72" t="s">
        <v>25</v>
      </c>
      <c r="L5726" s="72" t="s">
        <v>481</v>
      </c>
      <c r="M5726" s="72" t="s">
        <v>29</v>
      </c>
    </row>
    <row r="5727" spans="2:13" x14ac:dyDescent="0.25">
      <c r="B5727" s="72" t="s">
        <v>12</v>
      </c>
      <c r="C5727" s="72" t="s">
        <v>13</v>
      </c>
      <c r="D5727" s="72" t="s">
        <v>14</v>
      </c>
      <c r="E5727" s="72" t="s">
        <v>94</v>
      </c>
      <c r="F5727" s="73">
        <v>25082</v>
      </c>
      <c r="G5727" s="72" t="s">
        <v>16</v>
      </c>
      <c r="H5727" s="72" t="s">
        <v>17</v>
      </c>
      <c r="I5727" s="72" t="s">
        <v>48</v>
      </c>
      <c r="J5727" s="72" t="s">
        <v>19</v>
      </c>
      <c r="K5727" s="72" t="s">
        <v>49</v>
      </c>
      <c r="L5727" s="72" t="s">
        <v>209</v>
      </c>
      <c r="M5727" s="72"/>
    </row>
    <row r="5728" spans="2:13" x14ac:dyDescent="0.25">
      <c r="B5728" s="72" t="s">
        <v>12</v>
      </c>
      <c r="C5728" s="72" t="s">
        <v>13</v>
      </c>
      <c r="D5728" s="72" t="s">
        <v>14</v>
      </c>
      <c r="E5728" s="72" t="s">
        <v>51</v>
      </c>
      <c r="F5728" s="73">
        <v>5006</v>
      </c>
      <c r="G5728" s="72" t="s">
        <v>16</v>
      </c>
      <c r="H5728" s="72" t="s">
        <v>24</v>
      </c>
      <c r="I5728" s="72" t="s">
        <v>18</v>
      </c>
      <c r="J5728" s="72" t="s">
        <v>19</v>
      </c>
      <c r="K5728" s="72" t="s">
        <v>25</v>
      </c>
      <c r="L5728" s="72" t="s">
        <v>683</v>
      </c>
      <c r="M5728" s="72"/>
    </row>
    <row r="5729" spans="2:13" x14ac:dyDescent="0.25">
      <c r="B5729" s="72" t="s">
        <v>12</v>
      </c>
      <c r="C5729" s="72" t="s">
        <v>13</v>
      </c>
      <c r="D5729" s="72" t="s">
        <v>14</v>
      </c>
      <c r="E5729" s="72" t="s">
        <v>83</v>
      </c>
      <c r="F5729" s="73">
        <v>4</v>
      </c>
      <c r="G5729" s="72" t="s">
        <v>16</v>
      </c>
      <c r="H5729" s="72" t="s">
        <v>17</v>
      </c>
      <c r="I5729" s="72" t="s">
        <v>18</v>
      </c>
      <c r="J5729" s="72" t="s">
        <v>19</v>
      </c>
      <c r="K5729" s="72" t="s">
        <v>25</v>
      </c>
      <c r="L5729" s="72" t="s">
        <v>595</v>
      </c>
      <c r="M5729" s="72"/>
    </row>
    <row r="5730" spans="2:13" x14ac:dyDescent="0.25">
      <c r="B5730" s="72" t="s">
        <v>12</v>
      </c>
      <c r="C5730" s="72" t="s">
        <v>13</v>
      </c>
      <c r="D5730" s="72" t="s">
        <v>14</v>
      </c>
      <c r="E5730" s="72" t="s">
        <v>94</v>
      </c>
      <c r="F5730" s="73">
        <v>40792</v>
      </c>
      <c r="G5730" s="72" t="s">
        <v>16</v>
      </c>
      <c r="H5730" s="72" t="s">
        <v>24</v>
      </c>
      <c r="I5730" s="72" t="s">
        <v>18</v>
      </c>
      <c r="J5730" s="72" t="s">
        <v>19</v>
      </c>
      <c r="K5730" s="72" t="s">
        <v>37</v>
      </c>
      <c r="L5730" s="72" t="s">
        <v>324</v>
      </c>
      <c r="M5730" s="72"/>
    </row>
    <row r="5731" spans="2:13" x14ac:dyDescent="0.25">
      <c r="B5731" s="72" t="s">
        <v>12</v>
      </c>
      <c r="C5731" s="72" t="s">
        <v>13</v>
      </c>
      <c r="D5731" s="72" t="s">
        <v>14</v>
      </c>
      <c r="E5731" s="72" t="s">
        <v>41</v>
      </c>
      <c r="F5731" s="73">
        <v>-770</v>
      </c>
      <c r="G5731" s="72" t="s">
        <v>16</v>
      </c>
      <c r="H5731" s="72" t="s">
        <v>24</v>
      </c>
      <c r="I5731" s="72" t="s">
        <v>18</v>
      </c>
      <c r="J5731" s="72" t="s">
        <v>19</v>
      </c>
      <c r="K5731" s="72" t="s">
        <v>96</v>
      </c>
      <c r="L5731" s="72" t="s">
        <v>210</v>
      </c>
      <c r="M5731" s="72"/>
    </row>
    <row r="5732" spans="2:13" x14ac:dyDescent="0.25">
      <c r="B5732" s="72" t="s">
        <v>12</v>
      </c>
      <c r="C5732" s="72" t="s">
        <v>13</v>
      </c>
      <c r="D5732" s="72" t="s">
        <v>14</v>
      </c>
      <c r="E5732" s="72" t="s">
        <v>41</v>
      </c>
      <c r="F5732" s="73">
        <v>-2833</v>
      </c>
      <c r="G5732" s="72" t="s">
        <v>16</v>
      </c>
      <c r="H5732" s="72" t="s">
        <v>24</v>
      </c>
      <c r="I5732" s="72" t="s">
        <v>18</v>
      </c>
      <c r="J5732" s="72" t="s">
        <v>19</v>
      </c>
      <c r="K5732" s="72" t="s">
        <v>49</v>
      </c>
      <c r="L5732" s="72" t="s">
        <v>222</v>
      </c>
      <c r="M5732" s="72"/>
    </row>
    <row r="5733" spans="2:13" x14ac:dyDescent="0.25">
      <c r="B5733" s="72" t="s">
        <v>12</v>
      </c>
      <c r="C5733" s="72" t="s">
        <v>13</v>
      </c>
      <c r="D5733" s="72" t="s">
        <v>14</v>
      </c>
      <c r="E5733" s="72" t="s">
        <v>144</v>
      </c>
      <c r="F5733" s="73">
        <v>65676</v>
      </c>
      <c r="G5733" s="72" t="s">
        <v>16</v>
      </c>
      <c r="H5733" s="72" t="s">
        <v>24</v>
      </c>
      <c r="I5733" s="72" t="s">
        <v>18</v>
      </c>
      <c r="J5733" s="72" t="s">
        <v>19</v>
      </c>
      <c r="K5733" s="72" t="s">
        <v>37</v>
      </c>
      <c r="L5733" s="72" t="s">
        <v>257</v>
      </c>
      <c r="M5733" s="72" t="s">
        <v>184</v>
      </c>
    </row>
    <row r="5734" spans="2:13" x14ac:dyDescent="0.25">
      <c r="B5734" s="72" t="s">
        <v>12</v>
      </c>
      <c r="C5734" s="72" t="s">
        <v>13</v>
      </c>
      <c r="D5734" s="72" t="s">
        <v>14</v>
      </c>
      <c r="E5734" s="72" t="s">
        <v>68</v>
      </c>
      <c r="F5734" s="73">
        <v>-102136</v>
      </c>
      <c r="G5734" s="72" t="s">
        <v>16</v>
      </c>
      <c r="H5734" s="72" t="s">
        <v>17</v>
      </c>
      <c r="I5734" s="72" t="s">
        <v>18</v>
      </c>
      <c r="J5734" s="72" t="s">
        <v>19</v>
      </c>
      <c r="K5734" s="72" t="s">
        <v>37</v>
      </c>
      <c r="L5734" s="72" t="s">
        <v>354</v>
      </c>
      <c r="M5734" s="72"/>
    </row>
    <row r="5735" spans="2:13" x14ac:dyDescent="0.25">
      <c r="B5735" s="72" t="s">
        <v>12</v>
      </c>
      <c r="C5735" s="72" t="s">
        <v>13</v>
      </c>
      <c r="D5735" s="72" t="s">
        <v>14</v>
      </c>
      <c r="E5735" s="72" t="s">
        <v>15</v>
      </c>
      <c r="F5735" s="73">
        <v>5924173</v>
      </c>
      <c r="G5735" s="72" t="s">
        <v>16</v>
      </c>
      <c r="H5735" s="72" t="s">
        <v>17</v>
      </c>
      <c r="I5735" s="72" t="s">
        <v>18</v>
      </c>
      <c r="J5735" s="72" t="s">
        <v>19</v>
      </c>
      <c r="K5735" s="72" t="s">
        <v>20</v>
      </c>
      <c r="L5735" s="72" t="s">
        <v>541</v>
      </c>
      <c r="M5735" s="72" t="s">
        <v>184</v>
      </c>
    </row>
    <row r="5736" spans="2:13" x14ac:dyDescent="0.25">
      <c r="B5736" s="72" t="s">
        <v>12</v>
      </c>
      <c r="C5736" s="72" t="s">
        <v>13</v>
      </c>
      <c r="D5736" s="72" t="s">
        <v>14</v>
      </c>
      <c r="E5736" s="72" t="s">
        <v>41</v>
      </c>
      <c r="F5736" s="73">
        <v>-7</v>
      </c>
      <c r="G5736" s="72" t="s">
        <v>16</v>
      </c>
      <c r="H5736" s="72" t="s">
        <v>24</v>
      </c>
      <c r="I5736" s="72" t="s">
        <v>18</v>
      </c>
      <c r="J5736" s="72" t="s">
        <v>19</v>
      </c>
      <c r="K5736" s="72" t="s">
        <v>25</v>
      </c>
      <c r="L5736" s="72" t="s">
        <v>537</v>
      </c>
      <c r="M5736" s="72"/>
    </row>
    <row r="5737" spans="2:13" x14ac:dyDescent="0.25">
      <c r="B5737" s="72" t="s">
        <v>12</v>
      </c>
      <c r="C5737" s="72" t="s">
        <v>13</v>
      </c>
      <c r="D5737" s="72" t="s">
        <v>14</v>
      </c>
      <c r="E5737" s="72" t="s">
        <v>123</v>
      </c>
      <c r="F5737" s="73">
        <v>-550</v>
      </c>
      <c r="G5737" s="72" t="s">
        <v>16</v>
      </c>
      <c r="H5737" s="72" t="s">
        <v>17</v>
      </c>
      <c r="I5737" s="72" t="s">
        <v>48</v>
      </c>
      <c r="J5737" s="72" t="s">
        <v>19</v>
      </c>
      <c r="K5737" s="72" t="s">
        <v>49</v>
      </c>
      <c r="L5737" s="72" t="s">
        <v>73</v>
      </c>
      <c r="M5737" s="72"/>
    </row>
    <row r="5738" spans="2:13" x14ac:dyDescent="0.25">
      <c r="B5738" s="72" t="s">
        <v>12</v>
      </c>
      <c r="C5738" s="72" t="s">
        <v>13</v>
      </c>
      <c r="D5738" s="72" t="s">
        <v>14</v>
      </c>
      <c r="E5738" s="72" t="s">
        <v>27</v>
      </c>
      <c r="F5738" s="73">
        <v>25154</v>
      </c>
      <c r="G5738" s="72" t="s">
        <v>16</v>
      </c>
      <c r="H5738" s="72" t="s">
        <v>24</v>
      </c>
      <c r="I5738" s="72" t="s">
        <v>18</v>
      </c>
      <c r="J5738" s="72" t="s">
        <v>19</v>
      </c>
      <c r="K5738" s="72" t="s">
        <v>99</v>
      </c>
      <c r="L5738" s="72" t="s">
        <v>543</v>
      </c>
      <c r="M5738" s="72" t="s">
        <v>29</v>
      </c>
    </row>
    <row r="5739" spans="2:13" x14ac:dyDescent="0.25">
      <c r="B5739" s="72" t="s">
        <v>12</v>
      </c>
      <c r="C5739" s="72" t="s">
        <v>13</v>
      </c>
      <c r="D5739" s="72" t="s">
        <v>14</v>
      </c>
      <c r="E5739" s="72" t="s">
        <v>51</v>
      </c>
      <c r="F5739" s="73">
        <v>242</v>
      </c>
      <c r="G5739" s="72" t="s">
        <v>16</v>
      </c>
      <c r="H5739" s="72" t="s">
        <v>17</v>
      </c>
      <c r="I5739" s="72" t="s">
        <v>18</v>
      </c>
      <c r="J5739" s="72" t="s">
        <v>19</v>
      </c>
      <c r="K5739" s="72" t="s">
        <v>25</v>
      </c>
      <c r="L5739" s="72" t="s">
        <v>245</v>
      </c>
      <c r="M5739" s="72"/>
    </row>
    <row r="5740" spans="2:13" x14ac:dyDescent="0.25">
      <c r="B5740" s="72" t="s">
        <v>12</v>
      </c>
      <c r="C5740" s="72" t="s">
        <v>13</v>
      </c>
      <c r="D5740" s="72" t="s">
        <v>14</v>
      </c>
      <c r="E5740" s="72" t="s">
        <v>33</v>
      </c>
      <c r="F5740" s="73">
        <v>11148</v>
      </c>
      <c r="G5740" s="72" t="s">
        <v>16</v>
      </c>
      <c r="H5740" s="72" t="s">
        <v>17</v>
      </c>
      <c r="I5740" s="72" t="s">
        <v>18</v>
      </c>
      <c r="J5740" s="72" t="s">
        <v>19</v>
      </c>
      <c r="K5740" s="72" t="s">
        <v>25</v>
      </c>
      <c r="L5740" s="72" t="s">
        <v>277</v>
      </c>
      <c r="M5740" s="72" t="s">
        <v>57</v>
      </c>
    </row>
    <row r="5741" spans="2:13" x14ac:dyDescent="0.25">
      <c r="B5741" s="72" t="s">
        <v>12</v>
      </c>
      <c r="C5741" s="72" t="s">
        <v>13</v>
      </c>
      <c r="D5741" s="72" t="s">
        <v>14</v>
      </c>
      <c r="E5741" s="72" t="s">
        <v>85</v>
      </c>
      <c r="F5741" s="73">
        <v>851561</v>
      </c>
      <c r="G5741" s="72" t="s">
        <v>16</v>
      </c>
      <c r="H5741" s="72" t="s">
        <v>24</v>
      </c>
      <c r="I5741" s="72" t="s">
        <v>18</v>
      </c>
      <c r="J5741" s="72" t="s">
        <v>19</v>
      </c>
      <c r="K5741" s="72" t="s">
        <v>37</v>
      </c>
      <c r="L5741" s="72" t="s">
        <v>507</v>
      </c>
      <c r="M5741" s="72"/>
    </row>
    <row r="5742" spans="2:13" x14ac:dyDescent="0.25">
      <c r="B5742" s="72" t="s">
        <v>12</v>
      </c>
      <c r="C5742" s="72" t="s">
        <v>13</v>
      </c>
      <c r="D5742" s="72" t="s">
        <v>14</v>
      </c>
      <c r="E5742" s="72" t="s">
        <v>58</v>
      </c>
      <c r="F5742" s="73">
        <v>486629</v>
      </c>
      <c r="G5742" s="72" t="s">
        <v>16</v>
      </c>
      <c r="H5742" s="72" t="s">
        <v>24</v>
      </c>
      <c r="I5742" s="72" t="s">
        <v>18</v>
      </c>
      <c r="J5742" s="72" t="s">
        <v>19</v>
      </c>
      <c r="K5742" s="72" t="s">
        <v>157</v>
      </c>
      <c r="L5742" s="72" t="s">
        <v>471</v>
      </c>
      <c r="M5742" s="72" t="s">
        <v>29</v>
      </c>
    </row>
    <row r="5743" spans="2:13" x14ac:dyDescent="0.25">
      <c r="B5743" s="72" t="s">
        <v>12</v>
      </c>
      <c r="C5743" s="72" t="s">
        <v>13</v>
      </c>
      <c r="D5743" s="72" t="s">
        <v>14</v>
      </c>
      <c r="E5743" s="72" t="s">
        <v>58</v>
      </c>
      <c r="F5743" s="73">
        <v>22788</v>
      </c>
      <c r="G5743" s="72" t="s">
        <v>16</v>
      </c>
      <c r="H5743" s="72" t="s">
        <v>24</v>
      </c>
      <c r="I5743" s="72" t="s">
        <v>18</v>
      </c>
      <c r="J5743" s="72" t="s">
        <v>19</v>
      </c>
      <c r="K5743" s="72" t="s">
        <v>49</v>
      </c>
      <c r="L5743" s="72" t="s">
        <v>246</v>
      </c>
      <c r="M5743" s="72" t="s">
        <v>57</v>
      </c>
    </row>
    <row r="5744" spans="2:13" x14ac:dyDescent="0.25">
      <c r="B5744" s="72" t="s">
        <v>12</v>
      </c>
      <c r="C5744" s="72" t="s">
        <v>13</v>
      </c>
      <c r="D5744" s="72" t="s">
        <v>14</v>
      </c>
      <c r="E5744" s="72" t="s">
        <v>68</v>
      </c>
      <c r="F5744" s="73">
        <v>-354754</v>
      </c>
      <c r="G5744" s="72" t="s">
        <v>16</v>
      </c>
      <c r="H5744" s="72" t="s">
        <v>24</v>
      </c>
      <c r="I5744" s="72" t="s">
        <v>18</v>
      </c>
      <c r="J5744" s="72" t="s">
        <v>19</v>
      </c>
      <c r="K5744" s="72" t="s">
        <v>99</v>
      </c>
      <c r="L5744" s="72" t="s">
        <v>446</v>
      </c>
      <c r="M5744" s="72"/>
    </row>
    <row r="5745" spans="2:13" x14ac:dyDescent="0.25">
      <c r="B5745" s="72" t="s">
        <v>12</v>
      </c>
      <c r="C5745" s="72" t="s">
        <v>13</v>
      </c>
      <c r="D5745" s="72" t="s">
        <v>14</v>
      </c>
      <c r="E5745" s="72" t="s">
        <v>30</v>
      </c>
      <c r="F5745" s="73">
        <v>-79351</v>
      </c>
      <c r="G5745" s="72" t="s">
        <v>16</v>
      </c>
      <c r="H5745" s="72" t="s">
        <v>24</v>
      </c>
      <c r="I5745" s="72" t="s">
        <v>18</v>
      </c>
      <c r="J5745" s="72" t="s">
        <v>19</v>
      </c>
      <c r="K5745" s="72" t="s">
        <v>157</v>
      </c>
      <c r="L5745" s="72" t="s">
        <v>282</v>
      </c>
      <c r="M5745" s="72"/>
    </row>
    <row r="5746" spans="2:13" x14ac:dyDescent="0.25">
      <c r="B5746" s="72" t="s">
        <v>12</v>
      </c>
      <c r="C5746" s="72" t="s">
        <v>13</v>
      </c>
      <c r="D5746" s="72" t="s">
        <v>14</v>
      </c>
      <c r="E5746" s="72" t="s">
        <v>79</v>
      </c>
      <c r="F5746" s="73">
        <v>-11</v>
      </c>
      <c r="G5746" s="72" t="s">
        <v>16</v>
      </c>
      <c r="H5746" s="72" t="s">
        <v>24</v>
      </c>
      <c r="I5746" s="72" t="s">
        <v>18</v>
      </c>
      <c r="J5746" s="72" t="s">
        <v>179</v>
      </c>
      <c r="K5746" s="72" t="s">
        <v>25</v>
      </c>
      <c r="L5746" s="72" t="s">
        <v>180</v>
      </c>
      <c r="M5746" s="72"/>
    </row>
    <row r="5747" spans="2:13" x14ac:dyDescent="0.25">
      <c r="B5747" s="72" t="s">
        <v>12</v>
      </c>
      <c r="C5747" s="72" t="s">
        <v>13</v>
      </c>
      <c r="D5747" s="72" t="s">
        <v>14</v>
      </c>
      <c r="E5747" s="72" t="s">
        <v>94</v>
      </c>
      <c r="F5747" s="73">
        <v>53933</v>
      </c>
      <c r="G5747" s="72" t="s">
        <v>16</v>
      </c>
      <c r="H5747" s="72" t="s">
        <v>24</v>
      </c>
      <c r="I5747" s="72" t="s">
        <v>18</v>
      </c>
      <c r="J5747" s="72" t="s">
        <v>19</v>
      </c>
      <c r="K5747" s="72" t="s">
        <v>185</v>
      </c>
      <c r="L5747" s="72" t="s">
        <v>440</v>
      </c>
      <c r="M5747" s="72"/>
    </row>
    <row r="5748" spans="2:13" x14ac:dyDescent="0.25">
      <c r="B5748" s="72" t="s">
        <v>12</v>
      </c>
      <c r="C5748" s="72" t="s">
        <v>13</v>
      </c>
      <c r="D5748" s="72" t="s">
        <v>14</v>
      </c>
      <c r="E5748" s="72" t="s">
        <v>79</v>
      </c>
      <c r="F5748" s="73">
        <v>-1068</v>
      </c>
      <c r="G5748" s="72" t="s">
        <v>16</v>
      </c>
      <c r="H5748" s="72" t="s">
        <v>24</v>
      </c>
      <c r="I5748" s="72" t="s">
        <v>18</v>
      </c>
      <c r="J5748" s="72" t="s">
        <v>19</v>
      </c>
      <c r="K5748" s="72" t="s">
        <v>25</v>
      </c>
      <c r="L5748" s="72" t="s">
        <v>451</v>
      </c>
      <c r="M5748" s="72"/>
    </row>
    <row r="5749" spans="2:13" x14ac:dyDescent="0.25">
      <c r="B5749" s="72" t="s">
        <v>12</v>
      </c>
      <c r="C5749" s="72" t="s">
        <v>13</v>
      </c>
      <c r="D5749" s="72" t="s">
        <v>14</v>
      </c>
      <c r="E5749" s="72" t="s">
        <v>55</v>
      </c>
      <c r="F5749" s="73">
        <v>1290594</v>
      </c>
      <c r="G5749" s="72" t="s">
        <v>269</v>
      </c>
      <c r="H5749" s="72" t="s">
        <v>24</v>
      </c>
      <c r="I5749" s="72" t="s">
        <v>18</v>
      </c>
      <c r="J5749" s="72" t="s">
        <v>526</v>
      </c>
      <c r="K5749" s="72" t="s">
        <v>37</v>
      </c>
      <c r="L5749" s="72" t="s">
        <v>54</v>
      </c>
      <c r="M5749" s="72" t="s">
        <v>112</v>
      </c>
    </row>
    <row r="5750" spans="2:13" x14ac:dyDescent="0.25">
      <c r="B5750" s="72" t="s">
        <v>12</v>
      </c>
      <c r="C5750" s="72" t="s">
        <v>13</v>
      </c>
      <c r="D5750" s="72" t="s">
        <v>14</v>
      </c>
      <c r="E5750" s="72" t="s">
        <v>74</v>
      </c>
      <c r="F5750" s="73">
        <v>7539</v>
      </c>
      <c r="G5750" s="72" t="s">
        <v>16</v>
      </c>
      <c r="H5750" s="72" t="s">
        <v>24</v>
      </c>
      <c r="I5750" s="72" t="s">
        <v>18</v>
      </c>
      <c r="J5750" s="72" t="s">
        <v>19</v>
      </c>
      <c r="K5750" s="72" t="s">
        <v>37</v>
      </c>
      <c r="L5750" s="72" t="s">
        <v>480</v>
      </c>
      <c r="M5750" s="72" t="s">
        <v>29</v>
      </c>
    </row>
    <row r="5751" spans="2:13" x14ac:dyDescent="0.25">
      <c r="B5751" s="72" t="s">
        <v>12</v>
      </c>
      <c r="C5751" s="72" t="s">
        <v>13</v>
      </c>
      <c r="D5751" s="72" t="s">
        <v>14</v>
      </c>
      <c r="E5751" s="72" t="s">
        <v>39</v>
      </c>
      <c r="F5751" s="73">
        <v>-21133</v>
      </c>
      <c r="G5751" s="72" t="s">
        <v>16</v>
      </c>
      <c r="H5751" s="72" t="s">
        <v>17</v>
      </c>
      <c r="I5751" s="72" t="s">
        <v>18</v>
      </c>
      <c r="J5751" s="72" t="s">
        <v>19</v>
      </c>
      <c r="K5751" s="72" t="s">
        <v>25</v>
      </c>
      <c r="L5751" s="72" t="s">
        <v>514</v>
      </c>
      <c r="M5751" s="72"/>
    </row>
    <row r="5752" spans="2:13" x14ac:dyDescent="0.25">
      <c r="B5752" s="72" t="s">
        <v>12</v>
      </c>
      <c r="C5752" s="72" t="s">
        <v>13</v>
      </c>
      <c r="D5752" s="72" t="s">
        <v>14</v>
      </c>
      <c r="E5752" s="72" t="s">
        <v>51</v>
      </c>
      <c r="F5752" s="73">
        <v>2389</v>
      </c>
      <c r="G5752" s="72" t="s">
        <v>16</v>
      </c>
      <c r="H5752" s="72" t="s">
        <v>17</v>
      </c>
      <c r="I5752" s="72" t="s">
        <v>18</v>
      </c>
      <c r="J5752" s="72" t="s">
        <v>19</v>
      </c>
      <c r="K5752" s="72" t="s">
        <v>205</v>
      </c>
      <c r="L5752" s="72" t="s">
        <v>395</v>
      </c>
      <c r="M5752" s="72"/>
    </row>
    <row r="5753" spans="2:13" x14ac:dyDescent="0.25">
      <c r="B5753" s="72" t="s">
        <v>12</v>
      </c>
      <c r="C5753" s="72" t="s">
        <v>13</v>
      </c>
      <c r="D5753" s="72" t="s">
        <v>14</v>
      </c>
      <c r="E5753" s="72" t="s">
        <v>152</v>
      </c>
      <c r="F5753" s="73">
        <v>-1558</v>
      </c>
      <c r="G5753" s="72" t="s">
        <v>16</v>
      </c>
      <c r="H5753" s="72" t="s">
        <v>17</v>
      </c>
      <c r="I5753" s="72" t="s">
        <v>48</v>
      </c>
      <c r="J5753" s="72" t="s">
        <v>19</v>
      </c>
      <c r="K5753" s="72" t="s">
        <v>25</v>
      </c>
      <c r="L5753" s="72" t="s">
        <v>200</v>
      </c>
      <c r="M5753" s="72"/>
    </row>
    <row r="5754" spans="2:13" x14ac:dyDescent="0.25">
      <c r="B5754" s="72" t="s">
        <v>12</v>
      </c>
      <c r="C5754" s="72" t="s">
        <v>13</v>
      </c>
      <c r="D5754" s="72" t="s">
        <v>14</v>
      </c>
      <c r="E5754" s="72" t="s">
        <v>55</v>
      </c>
      <c r="F5754" s="73">
        <v>10580</v>
      </c>
      <c r="G5754" s="72" t="s">
        <v>16</v>
      </c>
      <c r="H5754" s="72" t="s">
        <v>24</v>
      </c>
      <c r="I5754" s="72" t="s">
        <v>48</v>
      </c>
      <c r="J5754" s="72" t="s">
        <v>19</v>
      </c>
      <c r="K5754" s="72" t="s">
        <v>37</v>
      </c>
      <c r="L5754" s="72" t="s">
        <v>384</v>
      </c>
      <c r="M5754" s="72" t="s">
        <v>57</v>
      </c>
    </row>
    <row r="5755" spans="2:13" x14ac:dyDescent="0.25">
      <c r="B5755" s="72" t="s">
        <v>12</v>
      </c>
      <c r="C5755" s="72" t="s">
        <v>13</v>
      </c>
      <c r="D5755" s="72" t="s">
        <v>14</v>
      </c>
      <c r="E5755" s="72" t="s">
        <v>79</v>
      </c>
      <c r="F5755" s="73">
        <v>-5506</v>
      </c>
      <c r="G5755" s="72" t="s">
        <v>16</v>
      </c>
      <c r="H5755" s="72" t="s">
        <v>17</v>
      </c>
      <c r="I5755" s="72" t="s">
        <v>18</v>
      </c>
      <c r="J5755" s="72" t="s">
        <v>19</v>
      </c>
      <c r="K5755" s="72" t="s">
        <v>37</v>
      </c>
      <c r="L5755" s="72" t="s">
        <v>384</v>
      </c>
      <c r="M5755" s="72"/>
    </row>
    <row r="5756" spans="2:13" x14ac:dyDescent="0.25">
      <c r="B5756" s="72" t="s">
        <v>12</v>
      </c>
      <c r="C5756" s="72" t="s">
        <v>13</v>
      </c>
      <c r="D5756" s="72" t="s">
        <v>14</v>
      </c>
      <c r="E5756" s="72" t="s">
        <v>94</v>
      </c>
      <c r="F5756" s="73">
        <v>7755</v>
      </c>
      <c r="G5756" s="72" t="s">
        <v>16</v>
      </c>
      <c r="H5756" s="72" t="s">
        <v>17</v>
      </c>
      <c r="I5756" s="72" t="s">
        <v>18</v>
      </c>
      <c r="J5756" s="72" t="s">
        <v>19</v>
      </c>
      <c r="K5756" s="72" t="s">
        <v>25</v>
      </c>
      <c r="L5756" s="72" t="s">
        <v>69</v>
      </c>
      <c r="M5756" s="72"/>
    </row>
    <row r="5757" spans="2:13" x14ac:dyDescent="0.25">
      <c r="B5757" s="72" t="s">
        <v>12</v>
      </c>
      <c r="C5757" s="72" t="s">
        <v>13</v>
      </c>
      <c r="D5757" s="72" t="s">
        <v>14</v>
      </c>
      <c r="E5757" s="72" t="s">
        <v>94</v>
      </c>
      <c r="F5757" s="73">
        <v>195</v>
      </c>
      <c r="G5757" s="72" t="s">
        <v>16</v>
      </c>
      <c r="H5757" s="72" t="s">
        <v>24</v>
      </c>
      <c r="I5757" s="72" t="s">
        <v>18</v>
      </c>
      <c r="J5757" s="72" t="s">
        <v>628</v>
      </c>
      <c r="K5757" s="72" t="s">
        <v>37</v>
      </c>
      <c r="L5757" s="72" t="s">
        <v>121</v>
      </c>
      <c r="M5757" s="72"/>
    </row>
    <row r="5758" spans="2:13" x14ac:dyDescent="0.25">
      <c r="B5758" s="72" t="s">
        <v>12</v>
      </c>
      <c r="C5758" s="72" t="s">
        <v>13</v>
      </c>
      <c r="D5758" s="72" t="s">
        <v>14</v>
      </c>
      <c r="E5758" s="72" t="s">
        <v>256</v>
      </c>
      <c r="F5758" s="73">
        <v>-1839</v>
      </c>
      <c r="G5758" s="72" t="s">
        <v>16</v>
      </c>
      <c r="H5758" s="72" t="s">
        <v>17</v>
      </c>
      <c r="I5758" s="72" t="s">
        <v>18</v>
      </c>
      <c r="J5758" s="72" t="s">
        <v>19</v>
      </c>
      <c r="K5758" s="72" t="s">
        <v>25</v>
      </c>
      <c r="L5758" s="72" t="s">
        <v>410</v>
      </c>
      <c r="M5758" s="72"/>
    </row>
    <row r="5759" spans="2:13" x14ac:dyDescent="0.25">
      <c r="B5759" s="72" t="s">
        <v>12</v>
      </c>
      <c r="C5759" s="72" t="s">
        <v>13</v>
      </c>
      <c r="D5759" s="72" t="s">
        <v>14</v>
      </c>
      <c r="E5759" s="72" t="s">
        <v>353</v>
      </c>
      <c r="F5759" s="73">
        <v>35138</v>
      </c>
      <c r="G5759" s="72" t="s">
        <v>16</v>
      </c>
      <c r="H5759" s="72" t="s">
        <v>24</v>
      </c>
      <c r="I5759" s="72" t="s">
        <v>18</v>
      </c>
      <c r="J5759" s="72" t="s">
        <v>19</v>
      </c>
      <c r="K5759" s="72" t="s">
        <v>99</v>
      </c>
      <c r="L5759" s="72" t="s">
        <v>655</v>
      </c>
      <c r="M5759" s="72" t="s">
        <v>67</v>
      </c>
    </row>
    <row r="5760" spans="2:13" x14ac:dyDescent="0.25">
      <c r="B5760" s="72" t="s">
        <v>12</v>
      </c>
      <c r="C5760" s="72" t="s">
        <v>13</v>
      </c>
      <c r="D5760" s="72" t="s">
        <v>14</v>
      </c>
      <c r="E5760" s="72" t="s">
        <v>754</v>
      </c>
      <c r="F5760" s="73">
        <v>3012244</v>
      </c>
      <c r="G5760" s="72" t="s">
        <v>16</v>
      </c>
      <c r="H5760" s="72" t="s">
        <v>24</v>
      </c>
      <c r="I5760" s="72" t="s">
        <v>48</v>
      </c>
      <c r="J5760" s="72" t="s">
        <v>19</v>
      </c>
      <c r="K5760" s="72"/>
      <c r="L5760" s="72"/>
      <c r="M5760" s="72" t="s">
        <v>761</v>
      </c>
    </row>
    <row r="5761" spans="2:13" x14ac:dyDescent="0.25">
      <c r="B5761" s="72" t="s">
        <v>12</v>
      </c>
      <c r="C5761" s="72" t="s">
        <v>13</v>
      </c>
      <c r="D5761" s="72" t="s">
        <v>14</v>
      </c>
      <c r="E5761" s="72" t="s">
        <v>41</v>
      </c>
      <c r="F5761" s="73">
        <v>-2497</v>
      </c>
      <c r="G5761" s="72" t="s">
        <v>16</v>
      </c>
      <c r="H5761" s="72" t="s">
        <v>17</v>
      </c>
      <c r="I5761" s="72" t="s">
        <v>18</v>
      </c>
      <c r="J5761" s="72" t="s">
        <v>19</v>
      </c>
      <c r="K5761" s="72" t="s">
        <v>37</v>
      </c>
      <c r="L5761" s="72" t="s">
        <v>635</v>
      </c>
      <c r="M5761" s="72"/>
    </row>
    <row r="5762" spans="2:13" x14ac:dyDescent="0.25">
      <c r="B5762" s="72" t="s">
        <v>12</v>
      </c>
      <c r="C5762" s="72" t="s">
        <v>13</v>
      </c>
      <c r="D5762" s="72" t="s">
        <v>14</v>
      </c>
      <c r="E5762" s="72" t="s">
        <v>27</v>
      </c>
      <c r="F5762" s="73">
        <v>407220</v>
      </c>
      <c r="G5762" s="72" t="s">
        <v>16</v>
      </c>
      <c r="H5762" s="72" t="s">
        <v>24</v>
      </c>
      <c r="I5762" s="72" t="s">
        <v>18</v>
      </c>
      <c r="J5762" s="72" t="s">
        <v>19</v>
      </c>
      <c r="K5762" s="72" t="s">
        <v>63</v>
      </c>
      <c r="L5762" s="72" t="s">
        <v>624</v>
      </c>
      <c r="M5762" s="72" t="s">
        <v>57</v>
      </c>
    </row>
    <row r="5763" spans="2:13" x14ac:dyDescent="0.25">
      <c r="B5763" s="72" t="s">
        <v>12</v>
      </c>
      <c r="C5763" s="72" t="s">
        <v>13</v>
      </c>
      <c r="D5763" s="72" t="s">
        <v>14</v>
      </c>
      <c r="E5763" s="72" t="s">
        <v>41</v>
      </c>
      <c r="F5763" s="73">
        <v>-190</v>
      </c>
      <c r="G5763" s="72" t="s">
        <v>16</v>
      </c>
      <c r="H5763" s="72" t="s">
        <v>24</v>
      </c>
      <c r="I5763" s="72" t="s">
        <v>18</v>
      </c>
      <c r="J5763" s="72" t="s">
        <v>19</v>
      </c>
      <c r="K5763" s="72" t="s">
        <v>25</v>
      </c>
      <c r="L5763" s="72" t="s">
        <v>299</v>
      </c>
      <c r="M5763" s="72"/>
    </row>
    <row r="5764" spans="2:13" x14ac:dyDescent="0.25">
      <c r="B5764" s="72" t="s">
        <v>12</v>
      </c>
      <c r="C5764" s="72" t="s">
        <v>13</v>
      </c>
      <c r="D5764" s="72" t="s">
        <v>14</v>
      </c>
      <c r="E5764" s="72" t="s">
        <v>464</v>
      </c>
      <c r="F5764" s="73">
        <v>1123962</v>
      </c>
      <c r="G5764" s="72" t="s">
        <v>16</v>
      </c>
      <c r="H5764" s="72" t="s">
        <v>24</v>
      </c>
      <c r="I5764" s="72" t="s">
        <v>48</v>
      </c>
      <c r="J5764" s="72" t="s">
        <v>19</v>
      </c>
      <c r="K5764" s="72"/>
      <c r="L5764" s="72"/>
      <c r="M5764" s="72" t="s">
        <v>184</v>
      </c>
    </row>
    <row r="5765" spans="2:13" x14ac:dyDescent="0.25">
      <c r="B5765" s="72" t="s">
        <v>12</v>
      </c>
      <c r="C5765" s="72" t="s">
        <v>13</v>
      </c>
      <c r="D5765" s="72" t="s">
        <v>14</v>
      </c>
      <c r="E5765" s="72" t="s">
        <v>83</v>
      </c>
      <c r="F5765" s="73">
        <v>73705</v>
      </c>
      <c r="G5765" s="72" t="s">
        <v>16</v>
      </c>
      <c r="H5765" s="72" t="s">
        <v>24</v>
      </c>
      <c r="I5765" s="72" t="s">
        <v>18</v>
      </c>
      <c r="J5765" s="72" t="s">
        <v>19</v>
      </c>
      <c r="K5765" s="72" t="s">
        <v>96</v>
      </c>
      <c r="L5765" s="72" t="s">
        <v>97</v>
      </c>
      <c r="M5765" s="72"/>
    </row>
    <row r="5766" spans="2:13" x14ac:dyDescent="0.25">
      <c r="B5766" s="72" t="s">
        <v>12</v>
      </c>
      <c r="C5766" s="72" t="s">
        <v>13</v>
      </c>
      <c r="D5766" s="72" t="s">
        <v>14</v>
      </c>
      <c r="E5766" s="72" t="s">
        <v>256</v>
      </c>
      <c r="F5766" s="73">
        <v>-613</v>
      </c>
      <c r="G5766" s="72" t="s">
        <v>16</v>
      </c>
      <c r="H5766" s="72" t="s">
        <v>24</v>
      </c>
      <c r="I5766" s="72" t="s">
        <v>18</v>
      </c>
      <c r="J5766" s="72" t="s">
        <v>19</v>
      </c>
      <c r="K5766" s="72" t="s">
        <v>31</v>
      </c>
      <c r="L5766" s="72" t="s">
        <v>171</v>
      </c>
      <c r="M5766" s="72"/>
    </row>
    <row r="5767" spans="2:13" x14ac:dyDescent="0.25">
      <c r="B5767" s="72" t="s">
        <v>12</v>
      </c>
      <c r="C5767" s="72" t="s">
        <v>13</v>
      </c>
      <c r="D5767" s="72" t="s">
        <v>14</v>
      </c>
      <c r="E5767" s="72" t="s">
        <v>39</v>
      </c>
      <c r="F5767" s="73">
        <v>-64974</v>
      </c>
      <c r="G5767" s="72" t="s">
        <v>16</v>
      </c>
      <c r="H5767" s="72" t="s">
        <v>24</v>
      </c>
      <c r="I5767" s="72" t="s">
        <v>18</v>
      </c>
      <c r="J5767" s="72" t="s">
        <v>19</v>
      </c>
      <c r="K5767" s="72" t="s">
        <v>49</v>
      </c>
      <c r="L5767" s="72" t="s">
        <v>166</v>
      </c>
      <c r="M5767" s="72"/>
    </row>
    <row r="5768" spans="2:13" x14ac:dyDescent="0.25">
      <c r="B5768" s="72" t="s">
        <v>12</v>
      </c>
      <c r="C5768" s="72" t="s">
        <v>13</v>
      </c>
      <c r="D5768" s="72" t="s">
        <v>14</v>
      </c>
      <c r="E5768" s="72" t="s">
        <v>79</v>
      </c>
      <c r="F5768" s="73">
        <v>-3165</v>
      </c>
      <c r="G5768" s="72" t="s">
        <v>16</v>
      </c>
      <c r="H5768" s="72" t="s">
        <v>24</v>
      </c>
      <c r="I5768" s="72" t="s">
        <v>18</v>
      </c>
      <c r="J5768" s="72" t="s">
        <v>19</v>
      </c>
      <c r="K5768" s="72" t="s">
        <v>37</v>
      </c>
      <c r="L5768" s="72" t="s">
        <v>324</v>
      </c>
      <c r="M5768" s="72"/>
    </row>
    <row r="5769" spans="2:13" x14ac:dyDescent="0.25">
      <c r="B5769" s="72" t="s">
        <v>12</v>
      </c>
      <c r="C5769" s="72" t="s">
        <v>13</v>
      </c>
      <c r="D5769" s="72" t="s">
        <v>14</v>
      </c>
      <c r="E5769" s="72" t="s">
        <v>453</v>
      </c>
      <c r="F5769" s="73">
        <v>168525</v>
      </c>
      <c r="G5769" s="72" t="s">
        <v>16</v>
      </c>
      <c r="H5769" s="72" t="s">
        <v>24</v>
      </c>
      <c r="I5769" s="72" t="s">
        <v>18</v>
      </c>
      <c r="J5769" s="72" t="s">
        <v>19</v>
      </c>
      <c r="K5769" s="72" t="s">
        <v>96</v>
      </c>
      <c r="L5769" s="72" t="s">
        <v>210</v>
      </c>
      <c r="M5769" s="72"/>
    </row>
    <row r="5770" spans="2:13" x14ac:dyDescent="0.25">
      <c r="B5770" s="72" t="s">
        <v>12</v>
      </c>
      <c r="C5770" s="72" t="s">
        <v>13</v>
      </c>
      <c r="D5770" s="72" t="s">
        <v>14</v>
      </c>
      <c r="E5770" s="72" t="s">
        <v>55</v>
      </c>
      <c r="F5770" s="73">
        <v>437963</v>
      </c>
      <c r="G5770" s="72" t="s">
        <v>16</v>
      </c>
      <c r="H5770" s="72" t="s">
        <v>24</v>
      </c>
      <c r="I5770" s="72" t="s">
        <v>18</v>
      </c>
      <c r="J5770" s="72" t="s">
        <v>19</v>
      </c>
      <c r="K5770" s="72" t="s">
        <v>63</v>
      </c>
      <c r="L5770" s="72" t="s">
        <v>624</v>
      </c>
      <c r="M5770" s="72" t="s">
        <v>112</v>
      </c>
    </row>
    <row r="5771" spans="2:13" x14ac:dyDescent="0.25">
      <c r="B5771" s="72" t="s">
        <v>12</v>
      </c>
      <c r="C5771" s="72" t="s">
        <v>13</v>
      </c>
      <c r="D5771" s="72" t="s">
        <v>14</v>
      </c>
      <c r="E5771" s="72" t="s">
        <v>123</v>
      </c>
      <c r="F5771" s="73">
        <v>-375</v>
      </c>
      <c r="G5771" s="72" t="s">
        <v>16</v>
      </c>
      <c r="H5771" s="72" t="s">
        <v>24</v>
      </c>
      <c r="I5771" s="72" t="s">
        <v>18</v>
      </c>
      <c r="J5771" s="72" t="s">
        <v>19</v>
      </c>
      <c r="K5771" s="72" t="s">
        <v>25</v>
      </c>
      <c r="L5771" s="72" t="s">
        <v>347</v>
      </c>
      <c r="M5771" s="72"/>
    </row>
    <row r="5772" spans="2:13" x14ac:dyDescent="0.25">
      <c r="B5772" s="72" t="s">
        <v>12</v>
      </c>
      <c r="C5772" s="72" t="s">
        <v>13</v>
      </c>
      <c r="D5772" s="72" t="s">
        <v>14</v>
      </c>
      <c r="E5772" s="72" t="s">
        <v>83</v>
      </c>
      <c r="F5772" s="73">
        <v>9</v>
      </c>
      <c r="G5772" s="72" t="s">
        <v>16</v>
      </c>
      <c r="H5772" s="72" t="s">
        <v>17</v>
      </c>
      <c r="I5772" s="72" t="s">
        <v>18</v>
      </c>
      <c r="J5772" s="72" t="s">
        <v>19</v>
      </c>
      <c r="K5772" s="72" t="s">
        <v>25</v>
      </c>
      <c r="L5772" s="72" t="s">
        <v>539</v>
      </c>
      <c r="M5772" s="72"/>
    </row>
    <row r="5773" spans="2:13" x14ac:dyDescent="0.25">
      <c r="B5773" s="72" t="s">
        <v>12</v>
      </c>
      <c r="C5773" s="72" t="s">
        <v>13</v>
      </c>
      <c r="D5773" s="72" t="s">
        <v>14</v>
      </c>
      <c r="E5773" s="72" t="s">
        <v>547</v>
      </c>
      <c r="F5773" s="73">
        <v>-38128</v>
      </c>
      <c r="G5773" s="72" t="s">
        <v>16</v>
      </c>
      <c r="H5773" s="72" t="s">
        <v>17</v>
      </c>
      <c r="I5773" s="72" t="s">
        <v>18</v>
      </c>
      <c r="J5773" s="72" t="s">
        <v>19</v>
      </c>
      <c r="K5773" s="72"/>
      <c r="L5773" s="72"/>
      <c r="M5773" s="72"/>
    </row>
    <row r="5774" spans="2:13" x14ac:dyDescent="0.25">
      <c r="B5774" s="72" t="s">
        <v>12</v>
      </c>
      <c r="C5774" s="72" t="s">
        <v>13</v>
      </c>
      <c r="D5774" s="72" t="s">
        <v>14</v>
      </c>
      <c r="E5774" s="72" t="s">
        <v>228</v>
      </c>
      <c r="F5774" s="73">
        <v>1390501</v>
      </c>
      <c r="G5774" s="72" t="s">
        <v>16</v>
      </c>
      <c r="H5774" s="72" t="s">
        <v>24</v>
      </c>
      <c r="I5774" s="72" t="s">
        <v>18</v>
      </c>
      <c r="J5774" s="72" t="s">
        <v>19</v>
      </c>
      <c r="K5774" s="72" t="s">
        <v>25</v>
      </c>
      <c r="L5774" s="72" t="s">
        <v>265</v>
      </c>
      <c r="M5774" s="72" t="s">
        <v>133</v>
      </c>
    </row>
    <row r="5775" spans="2:13" x14ac:dyDescent="0.25">
      <c r="B5775" s="72" t="s">
        <v>12</v>
      </c>
      <c r="C5775" s="72" t="s">
        <v>13</v>
      </c>
      <c r="D5775" s="72" t="s">
        <v>14</v>
      </c>
      <c r="E5775" s="72" t="s">
        <v>70</v>
      </c>
      <c r="F5775" s="73">
        <v>2782464</v>
      </c>
      <c r="G5775" s="72" t="s">
        <v>16</v>
      </c>
      <c r="H5775" s="72" t="s">
        <v>24</v>
      </c>
      <c r="I5775" s="72" t="s">
        <v>18</v>
      </c>
      <c r="J5775" s="72" t="s">
        <v>19</v>
      </c>
      <c r="K5775" s="72" t="s">
        <v>49</v>
      </c>
      <c r="L5775" s="72" t="s">
        <v>255</v>
      </c>
      <c r="M5775" s="72" t="s">
        <v>444</v>
      </c>
    </row>
    <row r="5776" spans="2:13" x14ac:dyDescent="0.25">
      <c r="B5776" s="72" t="s">
        <v>12</v>
      </c>
      <c r="C5776" s="72" t="s">
        <v>13</v>
      </c>
      <c r="D5776" s="72" t="s">
        <v>14</v>
      </c>
      <c r="E5776" s="72" t="s">
        <v>152</v>
      </c>
      <c r="F5776" s="73">
        <v>-6135</v>
      </c>
      <c r="G5776" s="72" t="s">
        <v>16</v>
      </c>
      <c r="H5776" s="72" t="s">
        <v>17</v>
      </c>
      <c r="I5776" s="72" t="s">
        <v>18</v>
      </c>
      <c r="J5776" s="72" t="s">
        <v>19</v>
      </c>
      <c r="K5776" s="72" t="s">
        <v>25</v>
      </c>
      <c r="L5776" s="72" t="s">
        <v>174</v>
      </c>
      <c r="M5776" s="72"/>
    </row>
    <row r="5777" spans="2:13" x14ac:dyDescent="0.25">
      <c r="B5777" s="72" t="s">
        <v>12</v>
      </c>
      <c r="C5777" s="72" t="s">
        <v>13</v>
      </c>
      <c r="D5777" s="72" t="s">
        <v>14</v>
      </c>
      <c r="E5777" s="72" t="s">
        <v>300</v>
      </c>
      <c r="F5777" s="73">
        <v>57</v>
      </c>
      <c r="G5777" s="72" t="s">
        <v>16</v>
      </c>
      <c r="H5777" s="72" t="s">
        <v>24</v>
      </c>
      <c r="I5777" s="72" t="s">
        <v>18</v>
      </c>
      <c r="J5777" s="72" t="s">
        <v>19</v>
      </c>
      <c r="K5777" s="72" t="s">
        <v>63</v>
      </c>
      <c r="L5777" s="72" t="s">
        <v>135</v>
      </c>
      <c r="M5777" s="72" t="s">
        <v>302</v>
      </c>
    </row>
    <row r="5778" spans="2:13" x14ac:dyDescent="0.25">
      <c r="B5778" s="72" t="s">
        <v>12</v>
      </c>
      <c r="C5778" s="72" t="s">
        <v>13</v>
      </c>
      <c r="D5778" s="72" t="s">
        <v>14</v>
      </c>
      <c r="E5778" s="72" t="s">
        <v>51</v>
      </c>
      <c r="F5778" s="73">
        <v>1469</v>
      </c>
      <c r="G5778" s="72" t="s">
        <v>16</v>
      </c>
      <c r="H5778" s="72" t="s">
        <v>17</v>
      </c>
      <c r="I5778" s="72" t="s">
        <v>18</v>
      </c>
      <c r="J5778" s="72" t="s">
        <v>19</v>
      </c>
      <c r="K5778" s="72" t="s">
        <v>25</v>
      </c>
      <c r="L5778" s="72" t="s">
        <v>623</v>
      </c>
      <c r="M5778" s="72"/>
    </row>
    <row r="5779" spans="2:13" x14ac:dyDescent="0.25">
      <c r="B5779" s="72" t="s">
        <v>12</v>
      </c>
      <c r="C5779" s="72" t="s">
        <v>13</v>
      </c>
      <c r="D5779" s="72" t="s">
        <v>14</v>
      </c>
      <c r="E5779" s="72" t="s">
        <v>264</v>
      </c>
      <c r="F5779" s="73">
        <v>134148</v>
      </c>
      <c r="G5779" s="72" t="s">
        <v>16</v>
      </c>
      <c r="H5779" s="72" t="s">
        <v>24</v>
      </c>
      <c r="I5779" s="72" t="s">
        <v>18</v>
      </c>
      <c r="J5779" s="72" t="s">
        <v>19</v>
      </c>
      <c r="K5779" s="72" t="s">
        <v>37</v>
      </c>
      <c r="L5779" s="72" t="s">
        <v>497</v>
      </c>
      <c r="M5779" s="72" t="s">
        <v>184</v>
      </c>
    </row>
    <row r="5780" spans="2:13" x14ac:dyDescent="0.25">
      <c r="B5780" s="72" t="s">
        <v>12</v>
      </c>
      <c r="C5780" s="72" t="s">
        <v>13</v>
      </c>
      <c r="D5780" s="72" t="s">
        <v>14</v>
      </c>
      <c r="E5780" s="72" t="s">
        <v>41</v>
      </c>
      <c r="F5780" s="73">
        <v>-1805</v>
      </c>
      <c r="G5780" s="72" t="s">
        <v>16</v>
      </c>
      <c r="H5780" s="72" t="s">
        <v>24</v>
      </c>
      <c r="I5780" s="72" t="s">
        <v>18</v>
      </c>
      <c r="J5780" s="72" t="s">
        <v>19</v>
      </c>
      <c r="K5780" s="72" t="s">
        <v>96</v>
      </c>
      <c r="L5780" s="72" t="s">
        <v>298</v>
      </c>
      <c r="M5780" s="72"/>
    </row>
    <row r="5781" spans="2:13" x14ac:dyDescent="0.25">
      <c r="B5781" s="72" t="s">
        <v>12</v>
      </c>
      <c r="C5781" s="72" t="s">
        <v>13</v>
      </c>
      <c r="D5781" s="72" t="s">
        <v>14</v>
      </c>
      <c r="E5781" s="72" t="s">
        <v>228</v>
      </c>
      <c r="F5781" s="73">
        <v>44695</v>
      </c>
      <c r="G5781" s="72" t="s">
        <v>16</v>
      </c>
      <c r="H5781" s="72" t="s">
        <v>17</v>
      </c>
      <c r="I5781" s="72" t="s">
        <v>18</v>
      </c>
      <c r="J5781" s="72" t="s">
        <v>19</v>
      </c>
      <c r="K5781" s="72" t="s">
        <v>37</v>
      </c>
      <c r="L5781" s="72" t="s">
        <v>317</v>
      </c>
      <c r="M5781" s="72" t="s">
        <v>133</v>
      </c>
    </row>
    <row r="5782" spans="2:13" x14ac:dyDescent="0.25">
      <c r="B5782" s="72" t="s">
        <v>12</v>
      </c>
      <c r="C5782" s="72" t="s">
        <v>13</v>
      </c>
      <c r="D5782" s="72" t="s">
        <v>14</v>
      </c>
      <c r="E5782" s="72" t="s">
        <v>94</v>
      </c>
      <c r="F5782" s="73">
        <v>3504</v>
      </c>
      <c r="G5782" s="72" t="s">
        <v>16</v>
      </c>
      <c r="H5782" s="72" t="s">
        <v>17</v>
      </c>
      <c r="I5782" s="72" t="s">
        <v>18</v>
      </c>
      <c r="J5782" s="72" t="s">
        <v>19</v>
      </c>
      <c r="K5782" s="72" t="s">
        <v>25</v>
      </c>
      <c r="L5782" s="72" t="s">
        <v>467</v>
      </c>
      <c r="M5782" s="72"/>
    </row>
    <row r="5783" spans="2:13" x14ac:dyDescent="0.25">
      <c r="B5783" s="72" t="s">
        <v>12</v>
      </c>
      <c r="C5783" s="72" t="s">
        <v>13</v>
      </c>
      <c r="D5783" s="72" t="s">
        <v>14</v>
      </c>
      <c r="E5783" s="72" t="s">
        <v>94</v>
      </c>
      <c r="F5783" s="73">
        <v>15827</v>
      </c>
      <c r="G5783" s="72" t="s">
        <v>16</v>
      </c>
      <c r="H5783" s="72" t="s">
        <v>24</v>
      </c>
      <c r="I5783" s="72" t="s">
        <v>18</v>
      </c>
      <c r="J5783" s="72" t="s">
        <v>19</v>
      </c>
      <c r="K5783" s="72" t="s">
        <v>117</v>
      </c>
      <c r="L5783" s="72" t="s">
        <v>654</v>
      </c>
      <c r="M5783" s="72"/>
    </row>
    <row r="5784" spans="2:13" x14ac:dyDescent="0.25">
      <c r="B5784" s="72" t="s">
        <v>12</v>
      </c>
      <c r="C5784" s="72" t="s">
        <v>13</v>
      </c>
      <c r="D5784" s="72" t="s">
        <v>14</v>
      </c>
      <c r="E5784" s="72" t="s">
        <v>132</v>
      </c>
      <c r="F5784" s="73">
        <v>126363</v>
      </c>
      <c r="G5784" s="72" t="s">
        <v>16</v>
      </c>
      <c r="H5784" s="72" t="s">
        <v>24</v>
      </c>
      <c r="I5784" s="72" t="s">
        <v>18</v>
      </c>
      <c r="J5784" s="72" t="s">
        <v>19</v>
      </c>
      <c r="K5784" s="72" t="s">
        <v>25</v>
      </c>
      <c r="L5784" s="72" t="s">
        <v>128</v>
      </c>
      <c r="M5784" s="72" t="s">
        <v>67</v>
      </c>
    </row>
    <row r="5785" spans="2:13" x14ac:dyDescent="0.25">
      <c r="B5785" s="72" t="s">
        <v>12</v>
      </c>
      <c r="C5785" s="72" t="s">
        <v>13</v>
      </c>
      <c r="D5785" s="72" t="s">
        <v>14</v>
      </c>
      <c r="E5785" s="72" t="s">
        <v>132</v>
      </c>
      <c r="F5785" s="73">
        <v>126668</v>
      </c>
      <c r="G5785" s="72" t="s">
        <v>16</v>
      </c>
      <c r="H5785" s="72" t="s">
        <v>24</v>
      </c>
      <c r="I5785" s="72" t="s">
        <v>18</v>
      </c>
      <c r="J5785" s="72" t="s">
        <v>19</v>
      </c>
      <c r="K5785" s="72" t="s">
        <v>37</v>
      </c>
      <c r="L5785" s="72" t="s">
        <v>301</v>
      </c>
      <c r="M5785" s="72" t="s">
        <v>133</v>
      </c>
    </row>
    <row r="5786" spans="2:13" x14ac:dyDescent="0.25">
      <c r="B5786" s="72" t="s">
        <v>12</v>
      </c>
      <c r="C5786" s="72" t="s">
        <v>13</v>
      </c>
      <c r="D5786" s="72" t="s">
        <v>14</v>
      </c>
      <c r="E5786" s="72" t="s">
        <v>79</v>
      </c>
      <c r="F5786" s="73">
        <v>-822</v>
      </c>
      <c r="G5786" s="72" t="s">
        <v>16</v>
      </c>
      <c r="H5786" s="72" t="s">
        <v>17</v>
      </c>
      <c r="I5786" s="72" t="s">
        <v>18</v>
      </c>
      <c r="J5786" s="72" t="s">
        <v>19</v>
      </c>
      <c r="K5786" s="72" t="s">
        <v>25</v>
      </c>
      <c r="L5786" s="72" t="s">
        <v>297</v>
      </c>
      <c r="M5786" s="72"/>
    </row>
    <row r="5787" spans="2:13" x14ac:dyDescent="0.25">
      <c r="B5787" s="72" t="s">
        <v>12</v>
      </c>
      <c r="C5787" s="72" t="s">
        <v>13</v>
      </c>
      <c r="D5787" s="72" t="s">
        <v>14</v>
      </c>
      <c r="E5787" s="72" t="s">
        <v>39</v>
      </c>
      <c r="F5787" s="73">
        <v>-4295</v>
      </c>
      <c r="G5787" s="72" t="s">
        <v>16</v>
      </c>
      <c r="H5787" s="72" t="s">
        <v>17</v>
      </c>
      <c r="I5787" s="72" t="s">
        <v>18</v>
      </c>
      <c r="J5787" s="72" t="s">
        <v>19</v>
      </c>
      <c r="K5787" s="72" t="s">
        <v>25</v>
      </c>
      <c r="L5787" s="72" t="s">
        <v>304</v>
      </c>
      <c r="M5787" s="72"/>
    </row>
    <row r="5788" spans="2:13" x14ac:dyDescent="0.25">
      <c r="B5788" s="72" t="s">
        <v>12</v>
      </c>
      <c r="C5788" s="72" t="s">
        <v>13</v>
      </c>
      <c r="D5788" s="72" t="s">
        <v>14</v>
      </c>
      <c r="E5788" s="72" t="s">
        <v>68</v>
      </c>
      <c r="F5788" s="73">
        <v>-620454</v>
      </c>
      <c r="G5788" s="72" t="s">
        <v>16</v>
      </c>
      <c r="H5788" s="72" t="s">
        <v>24</v>
      </c>
      <c r="I5788" s="72" t="s">
        <v>18</v>
      </c>
      <c r="J5788" s="72" t="s">
        <v>19</v>
      </c>
      <c r="K5788" s="72" t="s">
        <v>117</v>
      </c>
      <c r="L5788" s="72" t="s">
        <v>387</v>
      </c>
      <c r="M5788" s="72"/>
    </row>
    <row r="5789" spans="2:13" x14ac:dyDescent="0.25">
      <c r="B5789" s="72" t="s">
        <v>12</v>
      </c>
      <c r="C5789" s="72" t="s">
        <v>13</v>
      </c>
      <c r="D5789" s="72" t="s">
        <v>14</v>
      </c>
      <c r="E5789" s="72" t="s">
        <v>51</v>
      </c>
      <c r="F5789" s="73">
        <v>4183</v>
      </c>
      <c r="G5789" s="72" t="s">
        <v>16</v>
      </c>
      <c r="H5789" s="72" t="s">
        <v>24</v>
      </c>
      <c r="I5789" s="72" t="s">
        <v>18</v>
      </c>
      <c r="J5789" s="72" t="s">
        <v>19</v>
      </c>
      <c r="K5789" s="72" t="s">
        <v>205</v>
      </c>
      <c r="L5789" s="72" t="s">
        <v>206</v>
      </c>
      <c r="M5789" s="72"/>
    </row>
    <row r="5790" spans="2:13" x14ac:dyDescent="0.25">
      <c r="B5790" s="72" t="s">
        <v>12</v>
      </c>
      <c r="C5790" s="72" t="s">
        <v>13</v>
      </c>
      <c r="D5790" s="72" t="s">
        <v>14</v>
      </c>
      <c r="E5790" s="72" t="s">
        <v>39</v>
      </c>
      <c r="F5790" s="73">
        <v>-72</v>
      </c>
      <c r="G5790" s="72" t="s">
        <v>16</v>
      </c>
      <c r="H5790" s="72" t="s">
        <v>24</v>
      </c>
      <c r="I5790" s="72" t="s">
        <v>18</v>
      </c>
      <c r="J5790" s="72" t="s">
        <v>227</v>
      </c>
      <c r="K5790" s="72" t="s">
        <v>25</v>
      </c>
      <c r="L5790" s="72" t="s">
        <v>591</v>
      </c>
      <c r="M5790" s="72"/>
    </row>
    <row r="5791" spans="2:13" x14ac:dyDescent="0.25">
      <c r="B5791" s="72" t="s">
        <v>12</v>
      </c>
      <c r="C5791" s="72" t="s">
        <v>13</v>
      </c>
      <c r="D5791" s="72" t="s">
        <v>14</v>
      </c>
      <c r="E5791" s="72" t="s">
        <v>453</v>
      </c>
      <c r="F5791" s="73">
        <v>60791</v>
      </c>
      <c r="G5791" s="72" t="s">
        <v>16</v>
      </c>
      <c r="H5791" s="72" t="s">
        <v>24</v>
      </c>
      <c r="I5791" s="72" t="s">
        <v>18</v>
      </c>
      <c r="J5791" s="72" t="s">
        <v>19</v>
      </c>
      <c r="K5791" s="72" t="s">
        <v>157</v>
      </c>
      <c r="L5791" s="72" t="s">
        <v>282</v>
      </c>
      <c r="M5791" s="72"/>
    </row>
    <row r="5792" spans="2:13" x14ac:dyDescent="0.25">
      <c r="B5792" s="72" t="s">
        <v>12</v>
      </c>
      <c r="C5792" s="72" t="s">
        <v>13</v>
      </c>
      <c r="D5792" s="72" t="s">
        <v>14</v>
      </c>
      <c r="E5792" s="72" t="s">
        <v>36</v>
      </c>
      <c r="F5792" s="73">
        <v>1330841</v>
      </c>
      <c r="G5792" s="72" t="s">
        <v>16</v>
      </c>
      <c r="H5792" s="72" t="s">
        <v>24</v>
      </c>
      <c r="I5792" s="72" t="s">
        <v>18</v>
      </c>
      <c r="J5792" s="72" t="s">
        <v>19</v>
      </c>
      <c r="K5792" s="72" t="s">
        <v>25</v>
      </c>
      <c r="L5792" s="72" t="s">
        <v>481</v>
      </c>
      <c r="M5792" s="72" t="s">
        <v>29</v>
      </c>
    </row>
    <row r="5793" spans="2:13" x14ac:dyDescent="0.25">
      <c r="B5793" s="72" t="s">
        <v>12</v>
      </c>
      <c r="C5793" s="72" t="s">
        <v>13</v>
      </c>
      <c r="D5793" s="72" t="s">
        <v>14</v>
      </c>
      <c r="E5793" s="72" t="s">
        <v>144</v>
      </c>
      <c r="F5793" s="73">
        <v>90215</v>
      </c>
      <c r="G5793" s="72" t="s">
        <v>16</v>
      </c>
      <c r="H5793" s="72" t="s">
        <v>17</v>
      </c>
      <c r="I5793" s="72" t="s">
        <v>48</v>
      </c>
      <c r="J5793" s="72" t="s">
        <v>19</v>
      </c>
      <c r="K5793" s="72" t="s">
        <v>49</v>
      </c>
      <c r="L5793" s="72" t="s">
        <v>222</v>
      </c>
      <c r="M5793" s="72" t="s">
        <v>22</v>
      </c>
    </row>
    <row r="5794" spans="2:13" x14ac:dyDescent="0.25">
      <c r="B5794" s="72" t="s">
        <v>12</v>
      </c>
      <c r="C5794" s="72" t="s">
        <v>13</v>
      </c>
      <c r="D5794" s="72" t="s">
        <v>14</v>
      </c>
      <c r="E5794" s="72" t="s">
        <v>717</v>
      </c>
      <c r="F5794" s="73">
        <v>36010335</v>
      </c>
      <c r="G5794" s="72" t="s">
        <v>16</v>
      </c>
      <c r="H5794" s="72" t="s">
        <v>24</v>
      </c>
      <c r="I5794" s="72" t="s">
        <v>48</v>
      </c>
      <c r="J5794" s="72" t="s">
        <v>19</v>
      </c>
      <c r="K5794" s="72"/>
      <c r="L5794" s="72"/>
      <c r="M5794" s="72" t="s">
        <v>530</v>
      </c>
    </row>
    <row r="5795" spans="2:13" x14ac:dyDescent="0.25">
      <c r="B5795" s="72" t="s">
        <v>12</v>
      </c>
      <c r="C5795" s="72" t="s">
        <v>13</v>
      </c>
      <c r="D5795" s="72" t="s">
        <v>14</v>
      </c>
      <c r="E5795" s="72" t="s">
        <v>30</v>
      </c>
      <c r="F5795" s="73">
        <v>-39239</v>
      </c>
      <c r="G5795" s="72" t="s">
        <v>16</v>
      </c>
      <c r="H5795" s="72" t="s">
        <v>17</v>
      </c>
      <c r="I5795" s="72" t="s">
        <v>18</v>
      </c>
      <c r="J5795" s="72" t="s">
        <v>19</v>
      </c>
      <c r="K5795" s="72" t="s">
        <v>25</v>
      </c>
      <c r="L5795" s="72" t="s">
        <v>244</v>
      </c>
      <c r="M5795" s="72"/>
    </row>
    <row r="5796" spans="2:13" x14ac:dyDescent="0.25">
      <c r="B5796" s="72" t="s">
        <v>12</v>
      </c>
      <c r="C5796" s="72" t="s">
        <v>13</v>
      </c>
      <c r="D5796" s="72" t="s">
        <v>14</v>
      </c>
      <c r="E5796" s="72" t="s">
        <v>83</v>
      </c>
      <c r="F5796" s="73">
        <v>190428</v>
      </c>
      <c r="G5796" s="72" t="s">
        <v>16</v>
      </c>
      <c r="H5796" s="72" t="s">
        <v>17</v>
      </c>
      <c r="I5796" s="72" t="s">
        <v>18</v>
      </c>
      <c r="J5796" s="72" t="s">
        <v>19</v>
      </c>
      <c r="K5796" s="72" t="s">
        <v>25</v>
      </c>
      <c r="L5796" s="72" t="s">
        <v>347</v>
      </c>
      <c r="M5796" s="72"/>
    </row>
    <row r="5797" spans="2:13" x14ac:dyDescent="0.25">
      <c r="B5797" s="72" t="s">
        <v>12</v>
      </c>
      <c r="C5797" s="72" t="s">
        <v>13</v>
      </c>
      <c r="D5797" s="72" t="s">
        <v>14</v>
      </c>
      <c r="E5797" s="72" t="s">
        <v>258</v>
      </c>
      <c r="F5797" s="73">
        <v>516019</v>
      </c>
      <c r="G5797" s="72" t="s">
        <v>16</v>
      </c>
      <c r="H5797" s="72" t="s">
        <v>24</v>
      </c>
      <c r="I5797" s="72" t="s">
        <v>18</v>
      </c>
      <c r="J5797" s="72" t="s">
        <v>19</v>
      </c>
      <c r="K5797" s="72" t="s">
        <v>25</v>
      </c>
      <c r="L5797" s="72" t="s">
        <v>191</v>
      </c>
      <c r="M5797" s="72" t="s">
        <v>72</v>
      </c>
    </row>
    <row r="5798" spans="2:13" x14ac:dyDescent="0.25">
      <c r="B5798" s="72" t="s">
        <v>12</v>
      </c>
      <c r="C5798" s="72" t="s">
        <v>13</v>
      </c>
      <c r="D5798" s="72" t="s">
        <v>14</v>
      </c>
      <c r="E5798" s="72" t="s">
        <v>134</v>
      </c>
      <c r="F5798" s="73">
        <v>10090</v>
      </c>
      <c r="G5798" s="72" t="s">
        <v>16</v>
      </c>
      <c r="H5798" s="72" t="s">
        <v>24</v>
      </c>
      <c r="I5798" s="72" t="s">
        <v>18</v>
      </c>
      <c r="J5798" s="72" t="s">
        <v>19</v>
      </c>
      <c r="K5798" s="72" t="s">
        <v>185</v>
      </c>
      <c r="L5798" s="72" t="s">
        <v>440</v>
      </c>
      <c r="M5798" s="72"/>
    </row>
    <row r="5799" spans="2:13" x14ac:dyDescent="0.25">
      <c r="B5799" s="72" t="s">
        <v>12</v>
      </c>
      <c r="C5799" s="72" t="s">
        <v>13</v>
      </c>
      <c r="D5799" s="72" t="s">
        <v>14</v>
      </c>
      <c r="E5799" s="72" t="s">
        <v>81</v>
      </c>
      <c r="F5799" s="73">
        <v>20068</v>
      </c>
      <c r="G5799" s="72" t="s">
        <v>16</v>
      </c>
      <c r="H5799" s="72" t="s">
        <v>24</v>
      </c>
      <c r="I5799" s="72" t="s">
        <v>18</v>
      </c>
      <c r="J5799" s="72" t="s">
        <v>19</v>
      </c>
      <c r="K5799" s="72" t="s">
        <v>117</v>
      </c>
      <c r="L5799" s="72" t="s">
        <v>484</v>
      </c>
      <c r="M5799" s="72" t="s">
        <v>35</v>
      </c>
    </row>
    <row r="5800" spans="2:13" x14ac:dyDescent="0.25">
      <c r="B5800" s="72" t="s">
        <v>12</v>
      </c>
      <c r="C5800" s="72" t="s">
        <v>13</v>
      </c>
      <c r="D5800" s="72" t="s">
        <v>14</v>
      </c>
      <c r="E5800" s="72" t="s">
        <v>39</v>
      </c>
      <c r="F5800" s="73">
        <v>-191</v>
      </c>
      <c r="G5800" s="72" t="s">
        <v>269</v>
      </c>
      <c r="H5800" s="72" t="s">
        <v>24</v>
      </c>
      <c r="I5800" s="72" t="s">
        <v>18</v>
      </c>
      <c r="J5800" s="72" t="s">
        <v>634</v>
      </c>
      <c r="K5800" s="72" t="s">
        <v>96</v>
      </c>
      <c r="L5800" s="72" t="s">
        <v>162</v>
      </c>
      <c r="M5800" s="72"/>
    </row>
    <row r="5801" spans="2:13" x14ac:dyDescent="0.25">
      <c r="B5801" s="72" t="s">
        <v>12</v>
      </c>
      <c r="C5801" s="72" t="s">
        <v>13</v>
      </c>
      <c r="D5801" s="72" t="s">
        <v>14</v>
      </c>
      <c r="E5801" s="72" t="s">
        <v>81</v>
      </c>
      <c r="F5801" s="73">
        <v>121843</v>
      </c>
      <c r="G5801" s="72" t="s">
        <v>16</v>
      </c>
      <c r="H5801" s="72" t="s">
        <v>24</v>
      </c>
      <c r="I5801" s="72" t="s">
        <v>18</v>
      </c>
      <c r="J5801" s="72" t="s">
        <v>19</v>
      </c>
      <c r="K5801" s="72" t="s">
        <v>37</v>
      </c>
      <c r="L5801" s="72" t="s">
        <v>40</v>
      </c>
      <c r="M5801" s="72" t="s">
        <v>47</v>
      </c>
    </row>
    <row r="5802" spans="2:13" x14ac:dyDescent="0.25">
      <c r="B5802" s="72" t="s">
        <v>12</v>
      </c>
      <c r="C5802" s="72" t="s">
        <v>13</v>
      </c>
      <c r="D5802" s="72" t="s">
        <v>14</v>
      </c>
      <c r="E5802" s="72" t="s">
        <v>27</v>
      </c>
      <c r="F5802" s="73">
        <v>142604</v>
      </c>
      <c r="G5802" s="72" t="s">
        <v>16</v>
      </c>
      <c r="H5802" s="72" t="s">
        <v>24</v>
      </c>
      <c r="I5802" s="72" t="s">
        <v>18</v>
      </c>
      <c r="J5802" s="72" t="s">
        <v>19</v>
      </c>
      <c r="K5802" s="72" t="s">
        <v>37</v>
      </c>
      <c r="L5802" s="72" t="s">
        <v>384</v>
      </c>
      <c r="M5802" s="72" t="s">
        <v>47</v>
      </c>
    </row>
    <row r="5803" spans="2:13" x14ac:dyDescent="0.25">
      <c r="B5803" s="72" t="s">
        <v>12</v>
      </c>
      <c r="C5803" s="72" t="s">
        <v>13</v>
      </c>
      <c r="D5803" s="72" t="s">
        <v>14</v>
      </c>
      <c r="E5803" s="72" t="s">
        <v>83</v>
      </c>
      <c r="F5803" s="73">
        <v>4</v>
      </c>
      <c r="G5803" s="72" t="s">
        <v>16</v>
      </c>
      <c r="H5803" s="72" t="s">
        <v>17</v>
      </c>
      <c r="I5803" s="72" t="s">
        <v>18</v>
      </c>
      <c r="J5803" s="72" t="s">
        <v>19</v>
      </c>
      <c r="K5803" s="72" t="s">
        <v>117</v>
      </c>
      <c r="L5803" s="72" t="s">
        <v>206</v>
      </c>
      <c r="M5803" s="72"/>
    </row>
    <row r="5804" spans="2:13" x14ac:dyDescent="0.25">
      <c r="B5804" s="72" t="s">
        <v>12</v>
      </c>
      <c r="C5804" s="72" t="s">
        <v>13</v>
      </c>
      <c r="D5804" s="72" t="s">
        <v>14</v>
      </c>
      <c r="E5804" s="72" t="s">
        <v>33</v>
      </c>
      <c r="F5804" s="73">
        <v>19328</v>
      </c>
      <c r="G5804" s="72" t="s">
        <v>16</v>
      </c>
      <c r="H5804" s="72" t="s">
        <v>17</v>
      </c>
      <c r="I5804" s="72" t="s">
        <v>18</v>
      </c>
      <c r="J5804" s="72" t="s">
        <v>19</v>
      </c>
      <c r="K5804" s="72" t="s">
        <v>25</v>
      </c>
      <c r="L5804" s="72" t="s">
        <v>149</v>
      </c>
      <c r="M5804" s="72" t="s">
        <v>112</v>
      </c>
    </row>
    <row r="5805" spans="2:13" x14ac:dyDescent="0.25">
      <c r="B5805" s="72" t="s">
        <v>12</v>
      </c>
      <c r="C5805" s="72" t="s">
        <v>13</v>
      </c>
      <c r="D5805" s="72" t="s">
        <v>14</v>
      </c>
      <c r="E5805" s="72" t="s">
        <v>51</v>
      </c>
      <c r="F5805" s="73">
        <v>178478</v>
      </c>
      <c r="G5805" s="72" t="s">
        <v>16</v>
      </c>
      <c r="H5805" s="72" t="s">
        <v>24</v>
      </c>
      <c r="I5805" s="72" t="s">
        <v>18</v>
      </c>
      <c r="J5805" s="72" t="s">
        <v>19</v>
      </c>
      <c r="K5805" s="72" t="s">
        <v>43</v>
      </c>
      <c r="L5805" s="72" t="s">
        <v>449</v>
      </c>
      <c r="M5805" s="72"/>
    </row>
    <row r="5806" spans="2:13" x14ac:dyDescent="0.25">
      <c r="B5806" s="72" t="s">
        <v>12</v>
      </c>
      <c r="C5806" s="72" t="s">
        <v>13</v>
      </c>
      <c r="D5806" s="72" t="s">
        <v>14</v>
      </c>
      <c r="E5806" s="72" t="s">
        <v>144</v>
      </c>
      <c r="F5806" s="73">
        <v>453482</v>
      </c>
      <c r="G5806" s="72" t="s">
        <v>16</v>
      </c>
      <c r="H5806" s="72" t="s">
        <v>17</v>
      </c>
      <c r="I5806" s="72" t="s">
        <v>18</v>
      </c>
      <c r="J5806" s="72" t="s">
        <v>19</v>
      </c>
      <c r="K5806" s="72" t="s">
        <v>25</v>
      </c>
      <c r="L5806" s="72" t="s">
        <v>377</v>
      </c>
      <c r="M5806" s="72" t="s">
        <v>62</v>
      </c>
    </row>
    <row r="5807" spans="2:13" x14ac:dyDescent="0.25">
      <c r="B5807" s="72" t="s">
        <v>12</v>
      </c>
      <c r="C5807" s="72" t="s">
        <v>13</v>
      </c>
      <c r="D5807" s="72" t="s">
        <v>14</v>
      </c>
      <c r="E5807" s="72" t="s">
        <v>51</v>
      </c>
      <c r="F5807" s="73">
        <v>55180</v>
      </c>
      <c r="G5807" s="72" t="s">
        <v>16</v>
      </c>
      <c r="H5807" s="72" t="s">
        <v>17</v>
      </c>
      <c r="I5807" s="72" t="s">
        <v>18</v>
      </c>
      <c r="J5807" s="72" t="s">
        <v>19</v>
      </c>
      <c r="K5807" s="72" t="s">
        <v>25</v>
      </c>
      <c r="L5807" s="72" t="s">
        <v>621</v>
      </c>
      <c r="M5807" s="72"/>
    </row>
    <row r="5808" spans="2:13" x14ac:dyDescent="0.25">
      <c r="B5808" s="72" t="s">
        <v>12</v>
      </c>
      <c r="C5808" s="72" t="s">
        <v>13</v>
      </c>
      <c r="D5808" s="72" t="s">
        <v>14</v>
      </c>
      <c r="E5808" s="72" t="s">
        <v>453</v>
      </c>
      <c r="F5808" s="73">
        <v>75677</v>
      </c>
      <c r="G5808" s="72" t="s">
        <v>16</v>
      </c>
      <c r="H5808" s="72" t="s">
        <v>24</v>
      </c>
      <c r="I5808" s="72" t="s">
        <v>18</v>
      </c>
      <c r="J5808" s="72" t="s">
        <v>19</v>
      </c>
      <c r="K5808" s="72" t="s">
        <v>37</v>
      </c>
      <c r="L5808" s="72" t="s">
        <v>487</v>
      </c>
      <c r="M5808" s="72"/>
    </row>
    <row r="5809" spans="2:13" x14ac:dyDescent="0.25">
      <c r="B5809" s="72" t="s">
        <v>12</v>
      </c>
      <c r="C5809" s="72" t="s">
        <v>13</v>
      </c>
      <c r="D5809" s="72" t="s">
        <v>14</v>
      </c>
      <c r="E5809" s="72" t="s">
        <v>300</v>
      </c>
      <c r="F5809" s="73">
        <v>5564</v>
      </c>
      <c r="G5809" s="72" t="s">
        <v>16</v>
      </c>
      <c r="H5809" s="72" t="s">
        <v>24</v>
      </c>
      <c r="I5809" s="72" t="s">
        <v>18</v>
      </c>
      <c r="J5809" s="72" t="s">
        <v>19</v>
      </c>
      <c r="K5809" s="72" t="s">
        <v>37</v>
      </c>
      <c r="L5809" s="72" t="s">
        <v>480</v>
      </c>
      <c r="M5809" s="72" t="s">
        <v>112</v>
      </c>
    </row>
    <row r="5810" spans="2:13" x14ac:dyDescent="0.25">
      <c r="B5810" s="72" t="s">
        <v>12</v>
      </c>
      <c r="C5810" s="72" t="s">
        <v>13</v>
      </c>
      <c r="D5810" s="72" t="s">
        <v>14</v>
      </c>
      <c r="E5810" s="72" t="s">
        <v>187</v>
      </c>
      <c r="F5810" s="73">
        <v>781550</v>
      </c>
      <c r="G5810" s="72" t="s">
        <v>16</v>
      </c>
      <c r="H5810" s="72" t="s">
        <v>24</v>
      </c>
      <c r="I5810" s="72" t="s">
        <v>18</v>
      </c>
      <c r="J5810" s="72" t="s">
        <v>19</v>
      </c>
      <c r="K5810" s="72" t="s">
        <v>99</v>
      </c>
      <c r="L5810" s="72" t="s">
        <v>242</v>
      </c>
      <c r="M5810" s="72" t="s">
        <v>112</v>
      </c>
    </row>
    <row r="5811" spans="2:13" x14ac:dyDescent="0.25">
      <c r="B5811" s="72" t="s">
        <v>12</v>
      </c>
      <c r="C5811" s="72" t="s">
        <v>13</v>
      </c>
      <c r="D5811" s="72" t="s">
        <v>14</v>
      </c>
      <c r="E5811" s="72" t="s">
        <v>65</v>
      </c>
      <c r="F5811" s="73">
        <v>26631</v>
      </c>
      <c r="G5811" s="72" t="s">
        <v>16</v>
      </c>
      <c r="H5811" s="72" t="s">
        <v>24</v>
      </c>
      <c r="I5811" s="72" t="s">
        <v>18</v>
      </c>
      <c r="J5811" s="72" t="s">
        <v>19</v>
      </c>
      <c r="K5811" s="72" t="s">
        <v>37</v>
      </c>
      <c r="L5811" s="72" t="s">
        <v>46</v>
      </c>
      <c r="M5811" s="72" t="s">
        <v>133</v>
      </c>
    </row>
    <row r="5812" spans="2:13" x14ac:dyDescent="0.25">
      <c r="B5812" s="72" t="s">
        <v>12</v>
      </c>
      <c r="C5812" s="72" t="s">
        <v>13</v>
      </c>
      <c r="D5812" s="72" t="s">
        <v>14</v>
      </c>
      <c r="E5812" s="72" t="s">
        <v>33</v>
      </c>
      <c r="F5812" s="73">
        <v>6335</v>
      </c>
      <c r="G5812" s="72" t="s">
        <v>16</v>
      </c>
      <c r="H5812" s="72" t="s">
        <v>17</v>
      </c>
      <c r="I5812" s="72" t="s">
        <v>18</v>
      </c>
      <c r="J5812" s="72" t="s">
        <v>19</v>
      </c>
      <c r="K5812" s="72" t="s">
        <v>20</v>
      </c>
      <c r="L5812" s="72" t="s">
        <v>34</v>
      </c>
      <c r="M5812" s="72" t="s">
        <v>57</v>
      </c>
    </row>
    <row r="5813" spans="2:13" x14ac:dyDescent="0.25">
      <c r="B5813" s="72" t="s">
        <v>12</v>
      </c>
      <c r="C5813" s="72" t="s">
        <v>13</v>
      </c>
      <c r="D5813" s="72" t="s">
        <v>14</v>
      </c>
      <c r="E5813" s="72" t="s">
        <v>41</v>
      </c>
      <c r="F5813" s="73">
        <v>-646</v>
      </c>
      <c r="G5813" s="72" t="s">
        <v>16</v>
      </c>
      <c r="H5813" s="72" t="s">
        <v>17</v>
      </c>
      <c r="I5813" s="72" t="s">
        <v>18</v>
      </c>
      <c r="J5813" s="72" t="s">
        <v>19</v>
      </c>
      <c r="K5813" s="72" t="s">
        <v>25</v>
      </c>
      <c r="L5813" s="72" t="s">
        <v>165</v>
      </c>
      <c r="M5813" s="72"/>
    </row>
    <row r="5814" spans="2:13" x14ac:dyDescent="0.25">
      <c r="B5814" s="72" t="s">
        <v>12</v>
      </c>
      <c r="C5814" s="72" t="s">
        <v>13</v>
      </c>
      <c r="D5814" s="72" t="s">
        <v>14</v>
      </c>
      <c r="E5814" s="72" t="s">
        <v>68</v>
      </c>
      <c r="F5814" s="73">
        <v>-57444</v>
      </c>
      <c r="G5814" s="72" t="s">
        <v>16</v>
      </c>
      <c r="H5814" s="72" t="s">
        <v>17</v>
      </c>
      <c r="I5814" s="72" t="s">
        <v>18</v>
      </c>
      <c r="J5814" s="72" t="s">
        <v>19</v>
      </c>
      <c r="K5814" s="72" t="s">
        <v>37</v>
      </c>
      <c r="L5814" s="72" t="s">
        <v>494</v>
      </c>
      <c r="M5814" s="72"/>
    </row>
    <row r="5815" spans="2:13" x14ac:dyDescent="0.25">
      <c r="B5815" s="72" t="s">
        <v>12</v>
      </c>
      <c r="C5815" s="72" t="s">
        <v>13</v>
      </c>
      <c r="D5815" s="72" t="s">
        <v>14</v>
      </c>
      <c r="E5815" s="72" t="s">
        <v>51</v>
      </c>
      <c r="F5815" s="73">
        <v>215822</v>
      </c>
      <c r="G5815" s="72" t="s">
        <v>16</v>
      </c>
      <c r="H5815" s="72" t="s">
        <v>24</v>
      </c>
      <c r="I5815" s="72" t="s">
        <v>18</v>
      </c>
      <c r="J5815" s="72" t="s">
        <v>19</v>
      </c>
      <c r="K5815" s="72" t="s">
        <v>37</v>
      </c>
      <c r="L5815" s="72" t="s">
        <v>602</v>
      </c>
      <c r="M5815" s="72"/>
    </row>
    <row r="5816" spans="2:13" x14ac:dyDescent="0.25">
      <c r="B5816" s="72" t="s">
        <v>12</v>
      </c>
      <c r="C5816" s="72" t="s">
        <v>13</v>
      </c>
      <c r="D5816" s="72" t="s">
        <v>14</v>
      </c>
      <c r="E5816" s="72" t="s">
        <v>68</v>
      </c>
      <c r="F5816" s="73">
        <v>-1746</v>
      </c>
      <c r="G5816" s="72" t="s">
        <v>16</v>
      </c>
      <c r="H5816" s="72" t="s">
        <v>17</v>
      </c>
      <c r="I5816" s="72" t="s">
        <v>18</v>
      </c>
      <c r="J5816" s="72" t="s">
        <v>19</v>
      </c>
      <c r="K5816" s="72" t="s">
        <v>37</v>
      </c>
      <c r="L5816" s="72" t="s">
        <v>635</v>
      </c>
      <c r="M5816" s="72"/>
    </row>
    <row r="5817" spans="2:13" x14ac:dyDescent="0.25">
      <c r="B5817" s="72" t="s">
        <v>12</v>
      </c>
      <c r="C5817" s="72" t="s">
        <v>13</v>
      </c>
      <c r="D5817" s="72" t="s">
        <v>14</v>
      </c>
      <c r="E5817" s="72" t="s">
        <v>83</v>
      </c>
      <c r="F5817" s="73">
        <v>88000</v>
      </c>
      <c r="G5817" s="72" t="s">
        <v>16</v>
      </c>
      <c r="H5817" s="72" t="s">
        <v>24</v>
      </c>
      <c r="I5817" s="72" t="s">
        <v>18</v>
      </c>
      <c r="J5817" s="72" t="s">
        <v>19</v>
      </c>
      <c r="K5817" s="72" t="s">
        <v>185</v>
      </c>
      <c r="L5817" s="72" t="s">
        <v>469</v>
      </c>
      <c r="M5817" s="72"/>
    </row>
    <row r="5818" spans="2:13" x14ac:dyDescent="0.25">
      <c r="B5818" s="72" t="s">
        <v>12</v>
      </c>
      <c r="C5818" s="72" t="s">
        <v>13</v>
      </c>
      <c r="D5818" s="72" t="s">
        <v>14</v>
      </c>
      <c r="E5818" s="72" t="s">
        <v>70</v>
      </c>
      <c r="F5818" s="73">
        <v>267333</v>
      </c>
      <c r="G5818" s="72" t="s">
        <v>16</v>
      </c>
      <c r="H5818" s="72" t="s">
        <v>24</v>
      </c>
      <c r="I5818" s="72" t="s">
        <v>18</v>
      </c>
      <c r="J5818" s="72" t="s">
        <v>19</v>
      </c>
      <c r="K5818" s="72" t="s">
        <v>96</v>
      </c>
      <c r="L5818" s="72" t="s">
        <v>136</v>
      </c>
      <c r="M5818" s="72" t="s">
        <v>303</v>
      </c>
    </row>
    <row r="5819" spans="2:13" x14ac:dyDescent="0.25">
      <c r="B5819" s="72" t="s">
        <v>12</v>
      </c>
      <c r="C5819" s="72" t="s">
        <v>13</v>
      </c>
      <c r="D5819" s="72" t="s">
        <v>14</v>
      </c>
      <c r="E5819" s="72" t="s">
        <v>68</v>
      </c>
      <c r="F5819" s="73">
        <v>-210609</v>
      </c>
      <c r="G5819" s="72" t="s">
        <v>16</v>
      </c>
      <c r="H5819" s="72" t="s">
        <v>17</v>
      </c>
      <c r="I5819" s="72" t="s">
        <v>18</v>
      </c>
      <c r="J5819" s="72" t="s">
        <v>19</v>
      </c>
      <c r="K5819" s="72" t="s">
        <v>25</v>
      </c>
      <c r="L5819" s="72" t="s">
        <v>114</v>
      </c>
      <c r="M5819" s="72"/>
    </row>
    <row r="5820" spans="2:13" x14ac:dyDescent="0.25">
      <c r="B5820" s="72" t="s">
        <v>12</v>
      </c>
      <c r="C5820" s="72" t="s">
        <v>13</v>
      </c>
      <c r="D5820" s="72" t="s">
        <v>14</v>
      </c>
      <c r="E5820" s="72" t="s">
        <v>23</v>
      </c>
      <c r="F5820" s="73">
        <v>-526</v>
      </c>
      <c r="G5820" s="72" t="s">
        <v>16</v>
      </c>
      <c r="H5820" s="72" t="s">
        <v>17</v>
      </c>
      <c r="I5820" s="72" t="s">
        <v>18</v>
      </c>
      <c r="J5820" s="72" t="s">
        <v>19</v>
      </c>
      <c r="K5820" s="72" t="s">
        <v>25</v>
      </c>
      <c r="L5820" s="72" t="s">
        <v>124</v>
      </c>
      <c r="M5820" s="72"/>
    </row>
    <row r="5821" spans="2:13" x14ac:dyDescent="0.25">
      <c r="B5821" s="72" t="s">
        <v>12</v>
      </c>
      <c r="C5821" s="72" t="s">
        <v>13</v>
      </c>
      <c r="D5821" s="72" t="s">
        <v>14</v>
      </c>
      <c r="E5821" s="72" t="s">
        <v>144</v>
      </c>
      <c r="F5821" s="73">
        <v>55859</v>
      </c>
      <c r="G5821" s="72" t="s">
        <v>16</v>
      </c>
      <c r="H5821" s="72" t="s">
        <v>24</v>
      </c>
      <c r="I5821" s="72" t="s">
        <v>18</v>
      </c>
      <c r="J5821" s="72" t="s">
        <v>19</v>
      </c>
      <c r="K5821" s="72" t="s">
        <v>117</v>
      </c>
      <c r="L5821" s="72" t="s">
        <v>654</v>
      </c>
      <c r="M5821" s="72" t="s">
        <v>184</v>
      </c>
    </row>
    <row r="5822" spans="2:13" x14ac:dyDescent="0.25">
      <c r="B5822" s="72" t="s">
        <v>12</v>
      </c>
      <c r="C5822" s="72" t="s">
        <v>13</v>
      </c>
      <c r="D5822" s="72" t="s">
        <v>14</v>
      </c>
      <c r="E5822" s="72" t="s">
        <v>123</v>
      </c>
      <c r="F5822" s="73">
        <v>-829407</v>
      </c>
      <c r="G5822" s="72" t="s">
        <v>16</v>
      </c>
      <c r="H5822" s="72" t="s">
        <v>24</v>
      </c>
      <c r="I5822" s="72" t="s">
        <v>18</v>
      </c>
      <c r="J5822" s="72" t="s">
        <v>19</v>
      </c>
      <c r="K5822" s="72" t="s">
        <v>157</v>
      </c>
      <c r="L5822" s="72" t="s">
        <v>414</v>
      </c>
      <c r="M5822" s="72"/>
    </row>
    <row r="5823" spans="2:13" x14ac:dyDescent="0.25">
      <c r="B5823" s="72" t="s">
        <v>12</v>
      </c>
      <c r="C5823" s="72" t="s">
        <v>13</v>
      </c>
      <c r="D5823" s="72" t="s">
        <v>14</v>
      </c>
      <c r="E5823" s="72" t="s">
        <v>27</v>
      </c>
      <c r="F5823" s="73">
        <v>106767</v>
      </c>
      <c r="G5823" s="72" t="s">
        <v>16</v>
      </c>
      <c r="H5823" s="72" t="s">
        <v>24</v>
      </c>
      <c r="I5823" s="72" t="s">
        <v>18</v>
      </c>
      <c r="J5823" s="72" t="s">
        <v>19</v>
      </c>
      <c r="K5823" s="72" t="s">
        <v>185</v>
      </c>
      <c r="L5823" s="72" t="s">
        <v>399</v>
      </c>
      <c r="M5823" s="72" t="s">
        <v>29</v>
      </c>
    </row>
    <row r="5824" spans="2:13" x14ac:dyDescent="0.25">
      <c r="B5824" s="72" t="s">
        <v>12</v>
      </c>
      <c r="C5824" s="72" t="s">
        <v>13</v>
      </c>
      <c r="D5824" s="72" t="s">
        <v>14</v>
      </c>
      <c r="E5824" s="72" t="s">
        <v>68</v>
      </c>
      <c r="F5824" s="73">
        <v>-2208</v>
      </c>
      <c r="G5824" s="72" t="s">
        <v>16</v>
      </c>
      <c r="H5824" s="72" t="s">
        <v>17</v>
      </c>
      <c r="I5824" s="72" t="s">
        <v>48</v>
      </c>
      <c r="J5824" s="72" t="s">
        <v>19</v>
      </c>
      <c r="K5824" s="72" t="s">
        <v>49</v>
      </c>
      <c r="L5824" s="72" t="s">
        <v>95</v>
      </c>
      <c r="M5824" s="72"/>
    </row>
    <row r="5825" spans="2:13" x14ac:dyDescent="0.25">
      <c r="B5825" s="72" t="s">
        <v>12</v>
      </c>
      <c r="C5825" s="72" t="s">
        <v>13</v>
      </c>
      <c r="D5825" s="72" t="s">
        <v>14</v>
      </c>
      <c r="E5825" s="72" t="s">
        <v>81</v>
      </c>
      <c r="F5825" s="73">
        <v>137076</v>
      </c>
      <c r="G5825" s="72" t="s">
        <v>16</v>
      </c>
      <c r="H5825" s="72" t="s">
        <v>24</v>
      </c>
      <c r="I5825" s="72" t="s">
        <v>18</v>
      </c>
      <c r="J5825" s="72" t="s">
        <v>19</v>
      </c>
      <c r="K5825" s="72" t="s">
        <v>25</v>
      </c>
      <c r="L5825" s="72" t="s">
        <v>338</v>
      </c>
      <c r="M5825" s="72" t="s">
        <v>35</v>
      </c>
    </row>
    <row r="5826" spans="2:13" x14ac:dyDescent="0.25">
      <c r="B5826" s="72" t="s">
        <v>12</v>
      </c>
      <c r="C5826" s="72" t="s">
        <v>13</v>
      </c>
      <c r="D5826" s="72" t="s">
        <v>14</v>
      </c>
      <c r="E5826" s="72" t="s">
        <v>94</v>
      </c>
      <c r="F5826" s="73">
        <v>185</v>
      </c>
      <c r="G5826" s="72" t="s">
        <v>16</v>
      </c>
      <c r="H5826" s="72" t="s">
        <v>24</v>
      </c>
      <c r="I5826" s="72" t="s">
        <v>18</v>
      </c>
      <c r="J5826" s="72" t="s">
        <v>19</v>
      </c>
      <c r="K5826" s="72" t="s">
        <v>37</v>
      </c>
      <c r="L5826" s="72" t="s">
        <v>89</v>
      </c>
      <c r="M5826" s="72"/>
    </row>
    <row r="5827" spans="2:13" x14ac:dyDescent="0.25">
      <c r="B5827" s="72" t="s">
        <v>12</v>
      </c>
      <c r="C5827" s="72" t="s">
        <v>13</v>
      </c>
      <c r="D5827" s="72" t="s">
        <v>14</v>
      </c>
      <c r="E5827" s="72" t="s">
        <v>83</v>
      </c>
      <c r="F5827" s="73">
        <v>18223</v>
      </c>
      <c r="G5827" s="72" t="s">
        <v>16</v>
      </c>
      <c r="H5827" s="72" t="s">
        <v>24</v>
      </c>
      <c r="I5827" s="72" t="s">
        <v>18</v>
      </c>
      <c r="J5827" s="72" t="s">
        <v>19</v>
      </c>
      <c r="K5827" s="72" t="s">
        <v>37</v>
      </c>
      <c r="L5827" s="72" t="s">
        <v>695</v>
      </c>
      <c r="M5827" s="72"/>
    </row>
    <row r="5828" spans="2:13" x14ac:dyDescent="0.25">
      <c r="B5828" s="72" t="s">
        <v>12</v>
      </c>
      <c r="C5828" s="72" t="s">
        <v>13</v>
      </c>
      <c r="D5828" s="72" t="s">
        <v>14</v>
      </c>
      <c r="E5828" s="72" t="s">
        <v>41</v>
      </c>
      <c r="F5828" s="73">
        <v>-211</v>
      </c>
      <c r="G5828" s="72" t="s">
        <v>16</v>
      </c>
      <c r="H5828" s="72" t="s">
        <v>24</v>
      </c>
      <c r="I5828" s="72" t="s">
        <v>18</v>
      </c>
      <c r="J5828" s="72" t="s">
        <v>19</v>
      </c>
      <c r="K5828" s="72" t="s">
        <v>117</v>
      </c>
      <c r="L5828" s="72" t="s">
        <v>475</v>
      </c>
      <c r="M5828" s="72"/>
    </row>
    <row r="5829" spans="2:13" x14ac:dyDescent="0.25">
      <c r="B5829" s="72" t="s">
        <v>12</v>
      </c>
      <c r="C5829" s="72" t="s">
        <v>13</v>
      </c>
      <c r="D5829" s="72" t="s">
        <v>14</v>
      </c>
      <c r="E5829" s="72" t="s">
        <v>58</v>
      </c>
      <c r="F5829" s="73">
        <v>26361</v>
      </c>
      <c r="G5829" s="72" t="s">
        <v>16</v>
      </c>
      <c r="H5829" s="72" t="s">
        <v>24</v>
      </c>
      <c r="I5829" s="72" t="s">
        <v>18</v>
      </c>
      <c r="J5829" s="72" t="s">
        <v>19</v>
      </c>
      <c r="K5829" s="72" t="s">
        <v>37</v>
      </c>
      <c r="L5829" s="72" t="s">
        <v>349</v>
      </c>
      <c r="M5829" s="72" t="s">
        <v>57</v>
      </c>
    </row>
    <row r="5830" spans="2:13" x14ac:dyDescent="0.25">
      <c r="B5830" s="72" t="s">
        <v>12</v>
      </c>
      <c r="C5830" s="72" t="s">
        <v>13</v>
      </c>
      <c r="D5830" s="72" t="s">
        <v>14</v>
      </c>
      <c r="E5830" s="72" t="s">
        <v>256</v>
      </c>
      <c r="F5830" s="73">
        <v>-24836</v>
      </c>
      <c r="G5830" s="72" t="s">
        <v>16</v>
      </c>
      <c r="H5830" s="72" t="s">
        <v>17</v>
      </c>
      <c r="I5830" s="72" t="s">
        <v>18</v>
      </c>
      <c r="J5830" s="72" t="s">
        <v>19</v>
      </c>
      <c r="K5830" s="72" t="s">
        <v>25</v>
      </c>
      <c r="L5830" s="72" t="s">
        <v>244</v>
      </c>
      <c r="M5830" s="72"/>
    </row>
    <row r="5831" spans="2:13" x14ac:dyDescent="0.25">
      <c r="B5831" s="72" t="s">
        <v>12</v>
      </c>
      <c r="C5831" s="72" t="s">
        <v>13</v>
      </c>
      <c r="D5831" s="72" t="s">
        <v>14</v>
      </c>
      <c r="E5831" s="72" t="s">
        <v>146</v>
      </c>
      <c r="F5831" s="73">
        <v>-1591</v>
      </c>
      <c r="G5831" s="72" t="s">
        <v>16</v>
      </c>
      <c r="H5831" s="72" t="s">
        <v>24</v>
      </c>
      <c r="I5831" s="72" t="s">
        <v>18</v>
      </c>
      <c r="J5831" s="72" t="s">
        <v>19</v>
      </c>
      <c r="K5831" s="72" t="s">
        <v>37</v>
      </c>
      <c r="L5831" s="72" t="s">
        <v>324</v>
      </c>
      <c r="M5831" s="72"/>
    </row>
    <row r="5832" spans="2:13" x14ac:dyDescent="0.25">
      <c r="B5832" s="72" t="s">
        <v>12</v>
      </c>
      <c r="C5832" s="72" t="s">
        <v>13</v>
      </c>
      <c r="D5832" s="72" t="s">
        <v>14</v>
      </c>
      <c r="E5832" s="72" t="s">
        <v>79</v>
      </c>
      <c r="F5832" s="73">
        <v>-15823</v>
      </c>
      <c r="G5832" s="72" t="s">
        <v>16</v>
      </c>
      <c r="H5832" s="72" t="s">
        <v>24</v>
      </c>
      <c r="I5832" s="72" t="s">
        <v>18</v>
      </c>
      <c r="J5832" s="72" t="s">
        <v>19</v>
      </c>
      <c r="K5832" s="72" t="s">
        <v>99</v>
      </c>
      <c r="L5832" s="72" t="s">
        <v>355</v>
      </c>
      <c r="M5832" s="72"/>
    </row>
    <row r="5833" spans="2:13" x14ac:dyDescent="0.25">
      <c r="B5833" s="72" t="s">
        <v>12</v>
      </c>
      <c r="C5833" s="72" t="s">
        <v>13</v>
      </c>
      <c r="D5833" s="72" t="s">
        <v>14</v>
      </c>
      <c r="E5833" s="72" t="s">
        <v>240</v>
      </c>
      <c r="F5833" s="73">
        <v>55645</v>
      </c>
      <c r="G5833" s="72" t="s">
        <v>16</v>
      </c>
      <c r="H5833" s="72" t="s">
        <v>24</v>
      </c>
      <c r="I5833" s="72" t="s">
        <v>18</v>
      </c>
      <c r="J5833" s="72" t="s">
        <v>19</v>
      </c>
      <c r="K5833" s="72" t="s">
        <v>25</v>
      </c>
      <c r="L5833" s="72" t="s">
        <v>323</v>
      </c>
      <c r="M5833" s="72"/>
    </row>
    <row r="5834" spans="2:13" x14ac:dyDescent="0.25">
      <c r="B5834" s="72" t="s">
        <v>12</v>
      </c>
      <c r="C5834" s="72" t="s">
        <v>13</v>
      </c>
      <c r="D5834" s="72" t="s">
        <v>14</v>
      </c>
      <c r="E5834" s="72" t="s">
        <v>39</v>
      </c>
      <c r="F5834" s="73">
        <v>-60332</v>
      </c>
      <c r="G5834" s="72" t="s">
        <v>16</v>
      </c>
      <c r="H5834" s="72" t="s">
        <v>17</v>
      </c>
      <c r="I5834" s="72" t="s">
        <v>18</v>
      </c>
      <c r="J5834" s="72" t="s">
        <v>19</v>
      </c>
      <c r="K5834" s="72" t="s">
        <v>37</v>
      </c>
      <c r="L5834" s="72" t="s">
        <v>113</v>
      </c>
      <c r="M5834" s="72"/>
    </row>
    <row r="5835" spans="2:13" x14ac:dyDescent="0.25">
      <c r="B5835" s="72" t="s">
        <v>12</v>
      </c>
      <c r="C5835" s="72" t="s">
        <v>13</v>
      </c>
      <c r="D5835" s="72" t="s">
        <v>14</v>
      </c>
      <c r="E5835" s="72" t="s">
        <v>68</v>
      </c>
      <c r="F5835" s="73">
        <v>-550855</v>
      </c>
      <c r="G5835" s="72" t="s">
        <v>16</v>
      </c>
      <c r="H5835" s="72" t="s">
        <v>24</v>
      </c>
      <c r="I5835" s="72" t="s">
        <v>18</v>
      </c>
      <c r="J5835" s="72" t="s">
        <v>19</v>
      </c>
      <c r="K5835" s="72" t="s">
        <v>157</v>
      </c>
      <c r="L5835" s="72" t="s">
        <v>414</v>
      </c>
      <c r="M5835" s="72"/>
    </row>
    <row r="5836" spans="2:13" x14ac:dyDescent="0.25">
      <c r="B5836" s="72" t="s">
        <v>12</v>
      </c>
      <c r="C5836" s="72" t="s">
        <v>13</v>
      </c>
      <c r="D5836" s="72" t="s">
        <v>14</v>
      </c>
      <c r="E5836" s="72" t="s">
        <v>123</v>
      </c>
      <c r="F5836" s="73">
        <v>-1072</v>
      </c>
      <c r="G5836" s="72" t="s">
        <v>16</v>
      </c>
      <c r="H5836" s="72" t="s">
        <v>24</v>
      </c>
      <c r="I5836" s="72" t="s">
        <v>18</v>
      </c>
      <c r="J5836" s="72" t="s">
        <v>19</v>
      </c>
      <c r="K5836" s="72" t="s">
        <v>99</v>
      </c>
      <c r="L5836" s="72" t="s">
        <v>251</v>
      </c>
      <c r="M5836" s="72"/>
    </row>
    <row r="5837" spans="2:13" x14ac:dyDescent="0.25">
      <c r="B5837" s="72" t="s">
        <v>12</v>
      </c>
      <c r="C5837" s="72" t="s">
        <v>13</v>
      </c>
      <c r="D5837" s="72" t="s">
        <v>14</v>
      </c>
      <c r="E5837" s="72" t="s">
        <v>353</v>
      </c>
      <c r="F5837" s="73">
        <v>34987</v>
      </c>
      <c r="G5837" s="72" t="s">
        <v>16</v>
      </c>
      <c r="H5837" s="72" t="s">
        <v>24</v>
      </c>
      <c r="I5837" s="72" t="s">
        <v>18</v>
      </c>
      <c r="J5837" s="72" t="s">
        <v>19</v>
      </c>
      <c r="K5837" s="72" t="s">
        <v>43</v>
      </c>
      <c r="L5837" s="72" t="s">
        <v>322</v>
      </c>
      <c r="M5837" s="72" t="s">
        <v>67</v>
      </c>
    </row>
    <row r="5838" spans="2:13" x14ac:dyDescent="0.25">
      <c r="B5838" s="72" t="s">
        <v>12</v>
      </c>
      <c r="C5838" s="72" t="s">
        <v>13</v>
      </c>
      <c r="D5838" s="72" t="s">
        <v>14</v>
      </c>
      <c r="E5838" s="72" t="s">
        <v>60</v>
      </c>
      <c r="F5838" s="73">
        <v>80803</v>
      </c>
      <c r="G5838" s="72" t="s">
        <v>16</v>
      </c>
      <c r="H5838" s="72" t="s">
        <v>24</v>
      </c>
      <c r="I5838" s="72" t="s">
        <v>18</v>
      </c>
      <c r="J5838" s="72" t="s">
        <v>19</v>
      </c>
      <c r="K5838" s="72" t="s">
        <v>117</v>
      </c>
      <c r="L5838" s="72" t="s">
        <v>578</v>
      </c>
      <c r="M5838" s="72" t="s">
        <v>22</v>
      </c>
    </row>
    <row r="5839" spans="2:13" x14ac:dyDescent="0.25">
      <c r="B5839" s="72" t="s">
        <v>12</v>
      </c>
      <c r="C5839" s="72" t="s">
        <v>13</v>
      </c>
      <c r="D5839" s="72" t="s">
        <v>14</v>
      </c>
      <c r="E5839" s="72" t="s">
        <v>79</v>
      </c>
      <c r="F5839" s="73">
        <v>-2199</v>
      </c>
      <c r="G5839" s="72" t="s">
        <v>269</v>
      </c>
      <c r="H5839" s="72" t="s">
        <v>24</v>
      </c>
      <c r="I5839" s="72" t="s">
        <v>18</v>
      </c>
      <c r="J5839" s="72" t="s">
        <v>438</v>
      </c>
      <c r="K5839" s="72" t="s">
        <v>96</v>
      </c>
      <c r="L5839" s="72" t="s">
        <v>162</v>
      </c>
      <c r="M5839" s="72"/>
    </row>
    <row r="5840" spans="2:13" x14ac:dyDescent="0.25">
      <c r="B5840" s="72" t="s">
        <v>12</v>
      </c>
      <c r="C5840" s="72" t="s">
        <v>13</v>
      </c>
      <c r="D5840" s="72" t="s">
        <v>14</v>
      </c>
      <c r="E5840" s="72" t="s">
        <v>79</v>
      </c>
      <c r="F5840" s="73">
        <v>-90240</v>
      </c>
      <c r="G5840" s="72" t="s">
        <v>16</v>
      </c>
      <c r="H5840" s="72" t="s">
        <v>24</v>
      </c>
      <c r="I5840" s="72" t="s">
        <v>18</v>
      </c>
      <c r="J5840" s="72" t="s">
        <v>227</v>
      </c>
      <c r="K5840" s="72" t="s">
        <v>25</v>
      </c>
      <c r="L5840" s="72" t="s">
        <v>180</v>
      </c>
      <c r="M5840" s="72"/>
    </row>
    <row r="5841" spans="2:13" x14ac:dyDescent="0.25">
      <c r="B5841" s="72" t="s">
        <v>12</v>
      </c>
      <c r="C5841" s="72" t="s">
        <v>13</v>
      </c>
      <c r="D5841" s="72" t="s">
        <v>14</v>
      </c>
      <c r="E5841" s="72" t="s">
        <v>353</v>
      </c>
      <c r="F5841" s="73">
        <v>238454</v>
      </c>
      <c r="G5841" s="72" t="s">
        <v>16</v>
      </c>
      <c r="H5841" s="72" t="s">
        <v>24</v>
      </c>
      <c r="I5841" s="72" t="s">
        <v>18</v>
      </c>
      <c r="J5841" s="72" t="s">
        <v>19</v>
      </c>
      <c r="K5841" s="72" t="s">
        <v>49</v>
      </c>
      <c r="L5841" s="72" t="s">
        <v>91</v>
      </c>
      <c r="M5841" s="72" t="s">
        <v>133</v>
      </c>
    </row>
    <row r="5842" spans="2:13" x14ac:dyDescent="0.25">
      <c r="B5842" s="72" t="s">
        <v>12</v>
      </c>
      <c r="C5842" s="72" t="s">
        <v>13</v>
      </c>
      <c r="D5842" s="72" t="s">
        <v>14</v>
      </c>
      <c r="E5842" s="72" t="s">
        <v>60</v>
      </c>
      <c r="F5842" s="73">
        <v>206835</v>
      </c>
      <c r="G5842" s="72" t="s">
        <v>16</v>
      </c>
      <c r="H5842" s="72" t="s">
        <v>24</v>
      </c>
      <c r="I5842" s="72" t="s">
        <v>18</v>
      </c>
      <c r="J5842" s="72" t="s">
        <v>19</v>
      </c>
      <c r="K5842" s="72" t="s">
        <v>25</v>
      </c>
      <c r="L5842" s="72" t="s">
        <v>289</v>
      </c>
      <c r="M5842" s="72" t="s">
        <v>22</v>
      </c>
    </row>
    <row r="5843" spans="2:13" x14ac:dyDescent="0.25">
      <c r="B5843" s="72" t="s">
        <v>12</v>
      </c>
      <c r="C5843" s="72" t="s">
        <v>13</v>
      </c>
      <c r="D5843" s="72" t="s">
        <v>14</v>
      </c>
      <c r="E5843" s="72" t="s">
        <v>55</v>
      </c>
      <c r="F5843" s="73">
        <v>1809521</v>
      </c>
      <c r="G5843" s="72" t="s">
        <v>16</v>
      </c>
      <c r="H5843" s="72" t="s">
        <v>17</v>
      </c>
      <c r="I5843" s="72" t="s">
        <v>18</v>
      </c>
      <c r="J5843" s="72" t="s">
        <v>19</v>
      </c>
      <c r="K5843" s="72" t="s">
        <v>25</v>
      </c>
      <c r="L5843" s="72" t="s">
        <v>268</v>
      </c>
      <c r="M5843" s="72" t="s">
        <v>29</v>
      </c>
    </row>
    <row r="5844" spans="2:13" x14ac:dyDescent="0.25">
      <c r="B5844" s="72" t="s">
        <v>12</v>
      </c>
      <c r="C5844" s="72" t="s">
        <v>13</v>
      </c>
      <c r="D5844" s="72" t="s">
        <v>14</v>
      </c>
      <c r="E5844" s="72" t="s">
        <v>81</v>
      </c>
      <c r="F5844" s="73">
        <v>744</v>
      </c>
      <c r="G5844" s="72" t="s">
        <v>16</v>
      </c>
      <c r="H5844" s="72" t="s">
        <v>24</v>
      </c>
      <c r="I5844" s="72" t="s">
        <v>48</v>
      </c>
      <c r="J5844" s="72" t="s">
        <v>19</v>
      </c>
      <c r="K5844" s="72" t="s">
        <v>43</v>
      </c>
      <c r="L5844" s="72" t="s">
        <v>44</v>
      </c>
      <c r="M5844" s="72" t="s">
        <v>112</v>
      </c>
    </row>
    <row r="5845" spans="2:13" x14ac:dyDescent="0.25">
      <c r="B5845" s="72" t="s">
        <v>12</v>
      </c>
      <c r="C5845" s="72" t="s">
        <v>13</v>
      </c>
      <c r="D5845" s="72" t="s">
        <v>14</v>
      </c>
      <c r="E5845" s="72" t="s">
        <v>81</v>
      </c>
      <c r="F5845" s="73">
        <v>203522</v>
      </c>
      <c r="G5845" s="72" t="s">
        <v>16</v>
      </c>
      <c r="H5845" s="72" t="s">
        <v>24</v>
      </c>
      <c r="I5845" s="72" t="s">
        <v>18</v>
      </c>
      <c r="J5845" s="72" t="s">
        <v>19</v>
      </c>
      <c r="K5845" s="72" t="s">
        <v>25</v>
      </c>
      <c r="L5845" s="72" t="s">
        <v>488</v>
      </c>
      <c r="M5845" s="72" t="s">
        <v>47</v>
      </c>
    </row>
    <row r="5846" spans="2:13" x14ac:dyDescent="0.25">
      <c r="B5846" s="72" t="s">
        <v>12</v>
      </c>
      <c r="C5846" s="72" t="s">
        <v>13</v>
      </c>
      <c r="D5846" s="72" t="s">
        <v>14</v>
      </c>
      <c r="E5846" s="72" t="s">
        <v>258</v>
      </c>
      <c r="F5846" s="73">
        <v>1541203</v>
      </c>
      <c r="G5846" s="72" t="s">
        <v>16</v>
      </c>
      <c r="H5846" s="72" t="s">
        <v>17</v>
      </c>
      <c r="I5846" s="72" t="s">
        <v>18</v>
      </c>
      <c r="J5846" s="72" t="s">
        <v>19</v>
      </c>
      <c r="K5846" s="72" t="s">
        <v>25</v>
      </c>
      <c r="L5846" s="72" t="s">
        <v>26</v>
      </c>
      <c r="M5846" s="72" t="s">
        <v>243</v>
      </c>
    </row>
    <row r="5847" spans="2:13" x14ac:dyDescent="0.25">
      <c r="B5847" s="72" t="s">
        <v>12</v>
      </c>
      <c r="C5847" s="72" t="s">
        <v>13</v>
      </c>
      <c r="D5847" s="72" t="s">
        <v>14</v>
      </c>
      <c r="E5847" s="72" t="s">
        <v>134</v>
      </c>
      <c r="F5847" s="73">
        <v>67028</v>
      </c>
      <c r="G5847" s="72" t="s">
        <v>16</v>
      </c>
      <c r="H5847" s="72" t="s">
        <v>24</v>
      </c>
      <c r="I5847" s="72" t="s">
        <v>18</v>
      </c>
      <c r="J5847" s="72" t="s">
        <v>19</v>
      </c>
      <c r="K5847" s="72" t="s">
        <v>37</v>
      </c>
      <c r="L5847" s="72" t="s">
        <v>59</v>
      </c>
      <c r="M5847" s="72"/>
    </row>
    <row r="5848" spans="2:13" x14ac:dyDescent="0.25">
      <c r="B5848" s="72" t="s">
        <v>12</v>
      </c>
      <c r="C5848" s="72" t="s">
        <v>13</v>
      </c>
      <c r="D5848" s="72" t="s">
        <v>14</v>
      </c>
      <c r="E5848" s="72" t="s">
        <v>36</v>
      </c>
      <c r="F5848" s="73">
        <v>1287687</v>
      </c>
      <c r="G5848" s="72" t="s">
        <v>16</v>
      </c>
      <c r="H5848" s="72" t="s">
        <v>24</v>
      </c>
      <c r="I5848" s="72" t="s">
        <v>18</v>
      </c>
      <c r="J5848" s="72" t="s">
        <v>19</v>
      </c>
      <c r="K5848" s="72" t="s">
        <v>49</v>
      </c>
      <c r="L5848" s="72" t="s">
        <v>73</v>
      </c>
      <c r="M5848" s="72" t="s">
        <v>57</v>
      </c>
    </row>
    <row r="5849" spans="2:13" x14ac:dyDescent="0.25">
      <c r="B5849" s="72" t="s">
        <v>12</v>
      </c>
      <c r="C5849" s="72" t="s">
        <v>13</v>
      </c>
      <c r="D5849" s="72" t="s">
        <v>14</v>
      </c>
      <c r="E5849" s="72" t="s">
        <v>79</v>
      </c>
      <c r="F5849" s="73">
        <v>-793</v>
      </c>
      <c r="G5849" s="72" t="s">
        <v>16</v>
      </c>
      <c r="H5849" s="72" t="s">
        <v>24</v>
      </c>
      <c r="I5849" s="72" t="s">
        <v>48</v>
      </c>
      <c r="J5849" s="72" t="s">
        <v>19</v>
      </c>
      <c r="K5849" s="72" t="s">
        <v>37</v>
      </c>
      <c r="L5849" s="72" t="s">
        <v>86</v>
      </c>
      <c r="M5849" s="72"/>
    </row>
    <row r="5850" spans="2:13" x14ac:dyDescent="0.25">
      <c r="B5850" s="72" t="s">
        <v>12</v>
      </c>
      <c r="C5850" s="72" t="s">
        <v>13</v>
      </c>
      <c r="D5850" s="72" t="s">
        <v>14</v>
      </c>
      <c r="E5850" s="72" t="s">
        <v>41</v>
      </c>
      <c r="F5850" s="73">
        <v>-179</v>
      </c>
      <c r="G5850" s="72" t="s">
        <v>16</v>
      </c>
      <c r="H5850" s="72" t="s">
        <v>24</v>
      </c>
      <c r="I5850" s="72" t="s">
        <v>18</v>
      </c>
      <c r="J5850" s="72" t="s">
        <v>19</v>
      </c>
      <c r="K5850" s="72" t="s">
        <v>25</v>
      </c>
      <c r="L5850" s="72" t="s">
        <v>347</v>
      </c>
      <c r="M5850" s="72"/>
    </row>
    <row r="5851" spans="2:13" x14ac:dyDescent="0.25">
      <c r="B5851" s="72" t="s">
        <v>12</v>
      </c>
      <c r="C5851" s="72" t="s">
        <v>13</v>
      </c>
      <c r="D5851" s="72" t="s">
        <v>14</v>
      </c>
      <c r="E5851" s="72" t="s">
        <v>81</v>
      </c>
      <c r="F5851" s="73">
        <v>412108</v>
      </c>
      <c r="G5851" s="72" t="s">
        <v>16</v>
      </c>
      <c r="H5851" s="72" t="s">
        <v>24</v>
      </c>
      <c r="I5851" s="72" t="s">
        <v>18</v>
      </c>
      <c r="J5851" s="72" t="s">
        <v>19</v>
      </c>
      <c r="K5851" s="72" t="s">
        <v>25</v>
      </c>
      <c r="L5851" s="72" t="s">
        <v>115</v>
      </c>
      <c r="M5851" s="72" t="s">
        <v>29</v>
      </c>
    </row>
    <row r="5852" spans="2:13" x14ac:dyDescent="0.25">
      <c r="B5852" s="72" t="s">
        <v>12</v>
      </c>
      <c r="C5852" s="72" t="s">
        <v>13</v>
      </c>
      <c r="D5852" s="72" t="s">
        <v>14</v>
      </c>
      <c r="E5852" s="72" t="s">
        <v>55</v>
      </c>
      <c r="F5852" s="73">
        <v>441580</v>
      </c>
      <c r="G5852" s="72" t="s">
        <v>16</v>
      </c>
      <c r="H5852" s="72" t="s">
        <v>24</v>
      </c>
      <c r="I5852" s="72" t="s">
        <v>18</v>
      </c>
      <c r="J5852" s="72" t="s">
        <v>19</v>
      </c>
      <c r="K5852" s="72" t="s">
        <v>25</v>
      </c>
      <c r="L5852" s="72" t="s">
        <v>592</v>
      </c>
      <c r="M5852" s="72" t="s">
        <v>29</v>
      </c>
    </row>
    <row r="5853" spans="2:13" x14ac:dyDescent="0.25">
      <c r="B5853" s="72" t="s">
        <v>12</v>
      </c>
      <c r="C5853" s="72" t="s">
        <v>13</v>
      </c>
      <c r="D5853" s="72" t="s">
        <v>14</v>
      </c>
      <c r="E5853" s="72" t="s">
        <v>81</v>
      </c>
      <c r="F5853" s="73">
        <v>268234</v>
      </c>
      <c r="G5853" s="72" t="s">
        <v>16</v>
      </c>
      <c r="H5853" s="72" t="s">
        <v>17</v>
      </c>
      <c r="I5853" s="72" t="s">
        <v>18</v>
      </c>
      <c r="J5853" s="72" t="s">
        <v>19</v>
      </c>
      <c r="K5853" s="72" t="s">
        <v>25</v>
      </c>
      <c r="L5853" s="72" t="s">
        <v>53</v>
      </c>
      <c r="M5853" s="72" t="s">
        <v>29</v>
      </c>
    </row>
    <row r="5854" spans="2:13" x14ac:dyDescent="0.25">
      <c r="B5854" s="72" t="s">
        <v>12</v>
      </c>
      <c r="C5854" s="72" t="s">
        <v>13</v>
      </c>
      <c r="D5854" s="72" t="s">
        <v>14</v>
      </c>
      <c r="E5854" s="72" t="s">
        <v>55</v>
      </c>
      <c r="F5854" s="73">
        <v>794082</v>
      </c>
      <c r="G5854" s="72" t="s">
        <v>16</v>
      </c>
      <c r="H5854" s="72" t="s">
        <v>24</v>
      </c>
      <c r="I5854" s="72" t="s">
        <v>18</v>
      </c>
      <c r="J5854" s="72" t="s">
        <v>19</v>
      </c>
      <c r="K5854" s="72" t="s">
        <v>25</v>
      </c>
      <c r="L5854" s="72" t="s">
        <v>463</v>
      </c>
      <c r="M5854" s="72" t="s">
        <v>29</v>
      </c>
    </row>
    <row r="5855" spans="2:13" x14ac:dyDescent="0.25">
      <c r="B5855" s="72" t="s">
        <v>12</v>
      </c>
      <c r="C5855" s="72" t="s">
        <v>13</v>
      </c>
      <c r="D5855" s="72" t="s">
        <v>14</v>
      </c>
      <c r="E5855" s="72" t="s">
        <v>300</v>
      </c>
      <c r="F5855" s="73">
        <v>72262</v>
      </c>
      <c r="G5855" s="72" t="s">
        <v>16</v>
      </c>
      <c r="H5855" s="72" t="s">
        <v>24</v>
      </c>
      <c r="I5855" s="72" t="s">
        <v>18</v>
      </c>
      <c r="J5855" s="72" t="s">
        <v>19</v>
      </c>
      <c r="K5855" s="72" t="s">
        <v>185</v>
      </c>
      <c r="L5855" s="72" t="s">
        <v>440</v>
      </c>
      <c r="M5855" s="72" t="s">
        <v>29</v>
      </c>
    </row>
    <row r="5856" spans="2:13" x14ac:dyDescent="0.25">
      <c r="B5856" s="72" t="s">
        <v>12</v>
      </c>
      <c r="C5856" s="72" t="s">
        <v>13</v>
      </c>
      <c r="D5856" s="72" t="s">
        <v>14</v>
      </c>
      <c r="E5856" s="72" t="s">
        <v>68</v>
      </c>
      <c r="F5856" s="73">
        <v>-4373</v>
      </c>
      <c r="G5856" s="72" t="s">
        <v>16</v>
      </c>
      <c r="H5856" s="72" t="s">
        <v>17</v>
      </c>
      <c r="I5856" s="72" t="s">
        <v>18</v>
      </c>
      <c r="J5856" s="72" t="s">
        <v>19</v>
      </c>
      <c r="K5856" s="72" t="s">
        <v>25</v>
      </c>
      <c r="L5856" s="72" t="s">
        <v>493</v>
      </c>
      <c r="M5856" s="72"/>
    </row>
    <row r="5857" spans="2:13" x14ac:dyDescent="0.25">
      <c r="B5857" s="72" t="s">
        <v>12</v>
      </c>
      <c r="C5857" s="72" t="s">
        <v>13</v>
      </c>
      <c r="D5857" s="72" t="s">
        <v>14</v>
      </c>
      <c r="E5857" s="72" t="s">
        <v>41</v>
      </c>
      <c r="F5857" s="73">
        <v>-6</v>
      </c>
      <c r="G5857" s="72" t="s">
        <v>16</v>
      </c>
      <c r="H5857" s="72" t="s">
        <v>24</v>
      </c>
      <c r="I5857" s="72" t="s">
        <v>18</v>
      </c>
      <c r="J5857" s="72" t="s">
        <v>19</v>
      </c>
      <c r="K5857" s="72" t="s">
        <v>205</v>
      </c>
      <c r="L5857" s="72" t="s">
        <v>404</v>
      </c>
      <c r="M5857" s="72"/>
    </row>
    <row r="5858" spans="2:13" x14ac:dyDescent="0.25">
      <c r="B5858" s="72" t="s">
        <v>12</v>
      </c>
      <c r="C5858" s="72" t="s">
        <v>13</v>
      </c>
      <c r="D5858" s="72" t="s">
        <v>14</v>
      </c>
      <c r="E5858" s="72" t="s">
        <v>58</v>
      </c>
      <c r="F5858" s="73">
        <v>735831</v>
      </c>
      <c r="G5858" s="72" t="s">
        <v>16</v>
      </c>
      <c r="H5858" s="72" t="s">
        <v>24</v>
      </c>
      <c r="I5858" s="72" t="s">
        <v>18</v>
      </c>
      <c r="J5858" s="72" t="s">
        <v>19</v>
      </c>
      <c r="K5858" s="72" t="s">
        <v>185</v>
      </c>
      <c r="L5858" s="72" t="s">
        <v>186</v>
      </c>
      <c r="M5858" s="72" t="s">
        <v>29</v>
      </c>
    </row>
    <row r="5859" spans="2:13" x14ac:dyDescent="0.25">
      <c r="B5859" s="72" t="s">
        <v>12</v>
      </c>
      <c r="C5859" s="72" t="s">
        <v>13</v>
      </c>
      <c r="D5859" s="72" t="s">
        <v>14</v>
      </c>
      <c r="E5859" s="72" t="s">
        <v>187</v>
      </c>
      <c r="F5859" s="73">
        <v>3080888</v>
      </c>
      <c r="G5859" s="72" t="s">
        <v>16</v>
      </c>
      <c r="H5859" s="72" t="s">
        <v>24</v>
      </c>
      <c r="I5859" s="72" t="s">
        <v>18</v>
      </c>
      <c r="J5859" s="72" t="s">
        <v>19</v>
      </c>
      <c r="K5859" s="72" t="s">
        <v>25</v>
      </c>
      <c r="L5859" s="72" t="s">
        <v>128</v>
      </c>
      <c r="M5859" s="72" t="s">
        <v>112</v>
      </c>
    </row>
    <row r="5860" spans="2:13" x14ac:dyDescent="0.25">
      <c r="B5860" s="72" t="s">
        <v>12</v>
      </c>
      <c r="C5860" s="72" t="s">
        <v>13</v>
      </c>
      <c r="D5860" s="72" t="s">
        <v>14</v>
      </c>
      <c r="E5860" s="72" t="s">
        <v>15</v>
      </c>
      <c r="F5860" s="73">
        <v>244388</v>
      </c>
      <c r="G5860" s="72" t="s">
        <v>16</v>
      </c>
      <c r="H5860" s="72" t="s">
        <v>17</v>
      </c>
      <c r="I5860" s="72" t="s">
        <v>18</v>
      </c>
      <c r="J5860" s="72" t="s">
        <v>19</v>
      </c>
      <c r="K5860" s="72" t="s">
        <v>25</v>
      </c>
      <c r="L5860" s="72" t="s">
        <v>406</v>
      </c>
      <c r="M5860" s="72" t="s">
        <v>67</v>
      </c>
    </row>
    <row r="5861" spans="2:13" x14ac:dyDescent="0.25">
      <c r="B5861" s="72" t="s">
        <v>12</v>
      </c>
      <c r="C5861" s="72" t="s">
        <v>13</v>
      </c>
      <c r="D5861" s="72" t="s">
        <v>14</v>
      </c>
      <c r="E5861" s="72" t="s">
        <v>41</v>
      </c>
      <c r="F5861" s="73">
        <v>-29</v>
      </c>
      <c r="G5861" s="72" t="s">
        <v>16</v>
      </c>
      <c r="H5861" s="72" t="s">
        <v>24</v>
      </c>
      <c r="I5861" s="72" t="s">
        <v>18</v>
      </c>
      <c r="J5861" s="72" t="s">
        <v>19</v>
      </c>
      <c r="K5861" s="72" t="s">
        <v>37</v>
      </c>
      <c r="L5861" s="72" t="s">
        <v>412</v>
      </c>
      <c r="M5861" s="72"/>
    </row>
    <row r="5862" spans="2:13" x14ac:dyDescent="0.25">
      <c r="B5862" s="72" t="s">
        <v>12</v>
      </c>
      <c r="C5862" s="72" t="s">
        <v>13</v>
      </c>
      <c r="D5862" s="72" t="s">
        <v>14</v>
      </c>
      <c r="E5862" s="72" t="s">
        <v>74</v>
      </c>
      <c r="F5862" s="73">
        <v>1049</v>
      </c>
      <c r="G5862" s="72" t="s">
        <v>16</v>
      </c>
      <c r="H5862" s="72" t="s">
        <v>24</v>
      </c>
      <c r="I5862" s="72" t="s">
        <v>18</v>
      </c>
      <c r="J5862" s="72" t="s">
        <v>19</v>
      </c>
      <c r="K5862" s="72" t="s">
        <v>96</v>
      </c>
      <c r="L5862" s="72" t="s">
        <v>172</v>
      </c>
      <c r="M5862" s="72" t="s">
        <v>302</v>
      </c>
    </row>
    <row r="5863" spans="2:13" x14ac:dyDescent="0.25">
      <c r="B5863" s="72" t="s">
        <v>12</v>
      </c>
      <c r="C5863" s="72" t="s">
        <v>13</v>
      </c>
      <c r="D5863" s="72" t="s">
        <v>14</v>
      </c>
      <c r="E5863" s="72" t="s">
        <v>30</v>
      </c>
      <c r="F5863" s="73">
        <v>-1233</v>
      </c>
      <c r="G5863" s="72" t="s">
        <v>16</v>
      </c>
      <c r="H5863" s="72" t="s">
        <v>24</v>
      </c>
      <c r="I5863" s="72" t="s">
        <v>18</v>
      </c>
      <c r="J5863" s="72" t="s">
        <v>19</v>
      </c>
      <c r="K5863" s="72" t="s">
        <v>25</v>
      </c>
      <c r="L5863" s="72" t="s">
        <v>703</v>
      </c>
      <c r="M5863" s="72"/>
    </row>
    <row r="5864" spans="2:13" x14ac:dyDescent="0.25">
      <c r="B5864" s="72" t="s">
        <v>12</v>
      </c>
      <c r="C5864" s="72" t="s">
        <v>13</v>
      </c>
      <c r="D5864" s="72" t="s">
        <v>14</v>
      </c>
      <c r="E5864" s="72" t="s">
        <v>94</v>
      </c>
      <c r="F5864" s="73">
        <v>588</v>
      </c>
      <c r="G5864" s="72" t="s">
        <v>16</v>
      </c>
      <c r="H5864" s="72" t="s">
        <v>24</v>
      </c>
      <c r="I5864" s="72" t="s">
        <v>18</v>
      </c>
      <c r="J5864" s="72" t="s">
        <v>19</v>
      </c>
      <c r="K5864" s="72" t="s">
        <v>25</v>
      </c>
      <c r="L5864" s="72" t="s">
        <v>139</v>
      </c>
      <c r="M5864" s="72"/>
    </row>
    <row r="5865" spans="2:13" x14ac:dyDescent="0.25">
      <c r="B5865" s="72" t="s">
        <v>12</v>
      </c>
      <c r="C5865" s="72" t="s">
        <v>13</v>
      </c>
      <c r="D5865" s="72" t="s">
        <v>14</v>
      </c>
      <c r="E5865" s="72" t="s">
        <v>83</v>
      </c>
      <c r="F5865" s="73">
        <v>562</v>
      </c>
      <c r="G5865" s="72" t="s">
        <v>16</v>
      </c>
      <c r="H5865" s="72" t="s">
        <v>24</v>
      </c>
      <c r="I5865" s="72" t="s">
        <v>48</v>
      </c>
      <c r="J5865" s="72" t="s">
        <v>19</v>
      </c>
      <c r="K5865" s="72" t="s">
        <v>37</v>
      </c>
      <c r="L5865" s="72" t="s">
        <v>274</v>
      </c>
      <c r="M5865" s="72"/>
    </row>
    <row r="5866" spans="2:13" x14ac:dyDescent="0.25">
      <c r="B5866" s="72" t="s">
        <v>12</v>
      </c>
      <c r="C5866" s="72" t="s">
        <v>13</v>
      </c>
      <c r="D5866" s="72" t="s">
        <v>14</v>
      </c>
      <c r="E5866" s="72" t="s">
        <v>68</v>
      </c>
      <c r="F5866" s="73">
        <v>-1054</v>
      </c>
      <c r="G5866" s="72" t="s">
        <v>16</v>
      </c>
      <c r="H5866" s="72" t="s">
        <v>24</v>
      </c>
      <c r="I5866" s="72" t="s">
        <v>18</v>
      </c>
      <c r="J5866" s="72" t="s">
        <v>19</v>
      </c>
      <c r="K5866" s="72" t="s">
        <v>25</v>
      </c>
      <c r="L5866" s="72" t="s">
        <v>87</v>
      </c>
      <c r="M5866" s="72"/>
    </row>
    <row r="5867" spans="2:13" x14ac:dyDescent="0.25">
      <c r="B5867" s="72" t="s">
        <v>12</v>
      </c>
      <c r="C5867" s="72" t="s">
        <v>13</v>
      </c>
      <c r="D5867" s="72" t="s">
        <v>14</v>
      </c>
      <c r="E5867" s="72" t="s">
        <v>547</v>
      </c>
      <c r="F5867" s="73">
        <v>-340129</v>
      </c>
      <c r="G5867" s="72" t="s">
        <v>269</v>
      </c>
      <c r="H5867" s="72" t="s">
        <v>24</v>
      </c>
      <c r="I5867" s="72" t="s">
        <v>18</v>
      </c>
      <c r="J5867" s="72" t="s">
        <v>19</v>
      </c>
      <c r="K5867" s="72"/>
      <c r="L5867" s="72"/>
      <c r="M5867" s="72"/>
    </row>
    <row r="5868" spans="2:13" x14ac:dyDescent="0.25">
      <c r="B5868" s="72" t="s">
        <v>12</v>
      </c>
      <c r="C5868" s="72" t="s">
        <v>13</v>
      </c>
      <c r="D5868" s="72" t="s">
        <v>14</v>
      </c>
      <c r="E5868" s="72" t="s">
        <v>68</v>
      </c>
      <c r="F5868" s="73">
        <v>-249</v>
      </c>
      <c r="G5868" s="72" t="s">
        <v>16</v>
      </c>
      <c r="H5868" s="72" t="s">
        <v>24</v>
      </c>
      <c r="I5868" s="72" t="s">
        <v>18</v>
      </c>
      <c r="J5868" s="72" t="s">
        <v>19</v>
      </c>
      <c r="K5868" s="72" t="s">
        <v>25</v>
      </c>
      <c r="L5868" s="72" t="s">
        <v>377</v>
      </c>
      <c r="M5868" s="72"/>
    </row>
    <row r="5869" spans="2:13" x14ac:dyDescent="0.25">
      <c r="B5869" s="72" t="s">
        <v>12</v>
      </c>
      <c r="C5869" s="72" t="s">
        <v>13</v>
      </c>
      <c r="D5869" s="72" t="s">
        <v>14</v>
      </c>
      <c r="E5869" s="72" t="s">
        <v>83</v>
      </c>
      <c r="F5869" s="73">
        <v>130</v>
      </c>
      <c r="G5869" s="72" t="s">
        <v>16</v>
      </c>
      <c r="H5869" s="72" t="s">
        <v>24</v>
      </c>
      <c r="I5869" s="72" t="s">
        <v>18</v>
      </c>
      <c r="J5869" s="72" t="s">
        <v>19</v>
      </c>
      <c r="K5869" s="72" t="s">
        <v>25</v>
      </c>
      <c r="L5869" s="72" t="s">
        <v>80</v>
      </c>
      <c r="M5869" s="72"/>
    </row>
    <row r="5870" spans="2:13" x14ac:dyDescent="0.25">
      <c r="B5870" s="72" t="s">
        <v>12</v>
      </c>
      <c r="C5870" s="72" t="s">
        <v>13</v>
      </c>
      <c r="D5870" s="72" t="s">
        <v>14</v>
      </c>
      <c r="E5870" s="72" t="s">
        <v>51</v>
      </c>
      <c r="F5870" s="73">
        <v>1924162</v>
      </c>
      <c r="G5870" s="72" t="s">
        <v>16</v>
      </c>
      <c r="H5870" s="72" t="s">
        <v>24</v>
      </c>
      <c r="I5870" s="72" t="s">
        <v>18</v>
      </c>
      <c r="J5870" s="72" t="s">
        <v>19</v>
      </c>
      <c r="K5870" s="72" t="s">
        <v>37</v>
      </c>
      <c r="L5870" s="72" t="s">
        <v>272</v>
      </c>
      <c r="M5870" s="72"/>
    </row>
    <row r="5871" spans="2:13" x14ac:dyDescent="0.25">
      <c r="B5871" s="72" t="s">
        <v>12</v>
      </c>
      <c r="C5871" s="72" t="s">
        <v>13</v>
      </c>
      <c r="D5871" s="72" t="s">
        <v>14</v>
      </c>
      <c r="E5871" s="72" t="s">
        <v>68</v>
      </c>
      <c r="F5871" s="73">
        <v>-97508</v>
      </c>
      <c r="G5871" s="72" t="s">
        <v>16</v>
      </c>
      <c r="H5871" s="72" t="s">
        <v>24</v>
      </c>
      <c r="I5871" s="72" t="s">
        <v>18</v>
      </c>
      <c r="J5871" s="72" t="s">
        <v>19</v>
      </c>
      <c r="K5871" s="72" t="s">
        <v>117</v>
      </c>
      <c r="L5871" s="72" t="s">
        <v>311</v>
      </c>
      <c r="M5871" s="72"/>
    </row>
    <row r="5872" spans="2:13" x14ac:dyDescent="0.25">
      <c r="B5872" s="72" t="s">
        <v>12</v>
      </c>
      <c r="C5872" s="72" t="s">
        <v>13</v>
      </c>
      <c r="D5872" s="72" t="s">
        <v>14</v>
      </c>
      <c r="E5872" s="72" t="s">
        <v>697</v>
      </c>
      <c r="F5872" s="73">
        <v>194341</v>
      </c>
      <c r="G5872" s="72" t="s">
        <v>269</v>
      </c>
      <c r="H5872" s="72" t="s">
        <v>24</v>
      </c>
      <c r="I5872" s="72" t="s">
        <v>18</v>
      </c>
      <c r="J5872" s="72" t="s">
        <v>19</v>
      </c>
      <c r="K5872" s="72"/>
      <c r="L5872" s="72"/>
      <c r="M5872" s="72" t="s">
        <v>29</v>
      </c>
    </row>
    <row r="5873" spans="2:13" x14ac:dyDescent="0.25">
      <c r="B5873" s="72" t="s">
        <v>12</v>
      </c>
      <c r="C5873" s="72" t="s">
        <v>13</v>
      </c>
      <c r="D5873" s="72" t="s">
        <v>14</v>
      </c>
      <c r="E5873" s="72" t="s">
        <v>258</v>
      </c>
      <c r="F5873" s="73">
        <v>305120</v>
      </c>
      <c r="G5873" s="72" t="s">
        <v>16</v>
      </c>
      <c r="H5873" s="72" t="s">
        <v>17</v>
      </c>
      <c r="I5873" s="72" t="s">
        <v>18</v>
      </c>
      <c r="J5873" s="72" t="s">
        <v>19</v>
      </c>
      <c r="K5873" s="72" t="s">
        <v>25</v>
      </c>
      <c r="L5873" s="72" t="s">
        <v>481</v>
      </c>
      <c r="M5873" s="72" t="s">
        <v>444</v>
      </c>
    </row>
    <row r="5874" spans="2:13" x14ac:dyDescent="0.25">
      <c r="B5874" s="72" t="s">
        <v>12</v>
      </c>
      <c r="C5874" s="72" t="s">
        <v>13</v>
      </c>
      <c r="D5874" s="72" t="s">
        <v>14</v>
      </c>
      <c r="E5874" s="72" t="s">
        <v>85</v>
      </c>
      <c r="F5874" s="73">
        <v>230601</v>
      </c>
      <c r="G5874" s="72" t="s">
        <v>16</v>
      </c>
      <c r="H5874" s="72" t="s">
        <v>24</v>
      </c>
      <c r="I5874" s="72" t="s">
        <v>18</v>
      </c>
      <c r="J5874" s="72" t="s">
        <v>19</v>
      </c>
      <c r="K5874" s="72" t="s">
        <v>63</v>
      </c>
      <c r="L5874" s="72" t="s">
        <v>515</v>
      </c>
      <c r="M5874" s="72"/>
    </row>
    <row r="5875" spans="2:13" x14ac:dyDescent="0.25">
      <c r="B5875" s="72" t="s">
        <v>12</v>
      </c>
      <c r="C5875" s="72" t="s">
        <v>13</v>
      </c>
      <c r="D5875" s="72" t="s">
        <v>14</v>
      </c>
      <c r="E5875" s="72" t="s">
        <v>41</v>
      </c>
      <c r="F5875" s="73">
        <v>-3503</v>
      </c>
      <c r="G5875" s="72" t="s">
        <v>16</v>
      </c>
      <c r="H5875" s="72" t="s">
        <v>24</v>
      </c>
      <c r="I5875" s="72" t="s">
        <v>18</v>
      </c>
      <c r="J5875" s="72" t="s">
        <v>19</v>
      </c>
      <c r="K5875" s="72" t="s">
        <v>37</v>
      </c>
      <c r="L5875" s="72" t="s">
        <v>521</v>
      </c>
      <c r="M5875" s="72"/>
    </row>
    <row r="5876" spans="2:13" x14ac:dyDescent="0.25">
      <c r="B5876" s="72" t="s">
        <v>12</v>
      </c>
      <c r="C5876" s="72" t="s">
        <v>13</v>
      </c>
      <c r="D5876" s="72" t="s">
        <v>14</v>
      </c>
      <c r="E5876" s="72" t="s">
        <v>51</v>
      </c>
      <c r="F5876" s="73">
        <v>602666</v>
      </c>
      <c r="G5876" s="72" t="s">
        <v>16</v>
      </c>
      <c r="H5876" s="72" t="s">
        <v>24</v>
      </c>
      <c r="I5876" s="72" t="s">
        <v>18</v>
      </c>
      <c r="J5876" s="72" t="s">
        <v>19</v>
      </c>
      <c r="K5876" s="72" t="s">
        <v>37</v>
      </c>
      <c r="L5876" s="72" t="s">
        <v>71</v>
      </c>
      <c r="M5876" s="72"/>
    </row>
    <row r="5877" spans="2:13" x14ac:dyDescent="0.25">
      <c r="B5877" s="72" t="s">
        <v>12</v>
      </c>
      <c r="C5877" s="72" t="s">
        <v>13</v>
      </c>
      <c r="D5877" s="72" t="s">
        <v>14</v>
      </c>
      <c r="E5877" s="72" t="s">
        <v>300</v>
      </c>
      <c r="F5877" s="73">
        <v>31466</v>
      </c>
      <c r="G5877" s="72" t="s">
        <v>16</v>
      </c>
      <c r="H5877" s="72" t="s">
        <v>24</v>
      </c>
      <c r="I5877" s="72" t="s">
        <v>18</v>
      </c>
      <c r="J5877" s="72" t="s">
        <v>19</v>
      </c>
      <c r="K5877" s="72" t="s">
        <v>31</v>
      </c>
      <c r="L5877" s="72" t="s">
        <v>293</v>
      </c>
      <c r="M5877" s="72" t="s">
        <v>57</v>
      </c>
    </row>
    <row r="5878" spans="2:13" x14ac:dyDescent="0.25">
      <c r="B5878" s="72" t="s">
        <v>12</v>
      </c>
      <c r="C5878" s="72" t="s">
        <v>13</v>
      </c>
      <c r="D5878" s="72" t="s">
        <v>14</v>
      </c>
      <c r="E5878" s="72" t="s">
        <v>300</v>
      </c>
      <c r="F5878" s="73">
        <v>31070</v>
      </c>
      <c r="G5878" s="72" t="s">
        <v>16</v>
      </c>
      <c r="H5878" s="72" t="s">
        <v>17</v>
      </c>
      <c r="I5878" s="72" t="s">
        <v>18</v>
      </c>
      <c r="J5878" s="72" t="s">
        <v>19</v>
      </c>
      <c r="K5878" s="72" t="s">
        <v>25</v>
      </c>
      <c r="L5878" s="72" t="s">
        <v>138</v>
      </c>
      <c r="M5878" s="72" t="s">
        <v>47</v>
      </c>
    </row>
    <row r="5879" spans="2:13" x14ac:dyDescent="0.25">
      <c r="B5879" s="72" t="s">
        <v>12</v>
      </c>
      <c r="C5879" s="72" t="s">
        <v>13</v>
      </c>
      <c r="D5879" s="72" t="s">
        <v>14</v>
      </c>
      <c r="E5879" s="72" t="s">
        <v>79</v>
      </c>
      <c r="F5879" s="73">
        <v>-98</v>
      </c>
      <c r="G5879" s="72" t="s">
        <v>16</v>
      </c>
      <c r="H5879" s="72" t="s">
        <v>24</v>
      </c>
      <c r="I5879" s="72" t="s">
        <v>48</v>
      </c>
      <c r="J5879" s="72" t="s">
        <v>19</v>
      </c>
      <c r="K5879" s="72" t="s">
        <v>25</v>
      </c>
      <c r="L5879" s="72" t="s">
        <v>128</v>
      </c>
      <c r="M5879" s="72"/>
    </row>
    <row r="5880" spans="2:13" x14ac:dyDescent="0.25">
      <c r="B5880" s="72" t="s">
        <v>12</v>
      </c>
      <c r="C5880" s="72" t="s">
        <v>13</v>
      </c>
      <c r="D5880" s="72" t="s">
        <v>14</v>
      </c>
      <c r="E5880" s="72" t="s">
        <v>45</v>
      </c>
      <c r="F5880" s="73">
        <v>77</v>
      </c>
      <c r="G5880" s="72" t="s">
        <v>16</v>
      </c>
      <c r="H5880" s="72" t="s">
        <v>24</v>
      </c>
      <c r="I5880" s="72" t="s">
        <v>18</v>
      </c>
      <c r="J5880" s="72" t="s">
        <v>19</v>
      </c>
      <c r="K5880" s="72" t="s">
        <v>37</v>
      </c>
      <c r="L5880" s="72" t="s">
        <v>461</v>
      </c>
      <c r="M5880" s="72" t="s">
        <v>302</v>
      </c>
    </row>
    <row r="5881" spans="2:13" x14ac:dyDescent="0.25">
      <c r="B5881" s="72" t="s">
        <v>12</v>
      </c>
      <c r="C5881" s="72" t="s">
        <v>13</v>
      </c>
      <c r="D5881" s="72" t="s">
        <v>14</v>
      </c>
      <c r="E5881" s="72" t="s">
        <v>36</v>
      </c>
      <c r="F5881" s="73">
        <v>47677</v>
      </c>
      <c r="G5881" s="72" t="s">
        <v>16</v>
      </c>
      <c r="H5881" s="72" t="s">
        <v>24</v>
      </c>
      <c r="I5881" s="72" t="s">
        <v>18</v>
      </c>
      <c r="J5881" s="72" t="s">
        <v>628</v>
      </c>
      <c r="K5881" s="72" t="s">
        <v>117</v>
      </c>
      <c r="L5881" s="72" t="s">
        <v>271</v>
      </c>
      <c r="M5881" s="72" t="s">
        <v>112</v>
      </c>
    </row>
    <row r="5882" spans="2:13" x14ac:dyDescent="0.25">
      <c r="B5882" s="72" t="s">
        <v>12</v>
      </c>
      <c r="C5882" s="72" t="s">
        <v>13</v>
      </c>
      <c r="D5882" s="72" t="s">
        <v>14</v>
      </c>
      <c r="E5882" s="72" t="s">
        <v>68</v>
      </c>
      <c r="F5882" s="73">
        <v>-36472</v>
      </c>
      <c r="G5882" s="72" t="s">
        <v>16</v>
      </c>
      <c r="H5882" s="72" t="s">
        <v>24</v>
      </c>
      <c r="I5882" s="72" t="s">
        <v>18</v>
      </c>
      <c r="J5882" s="72" t="s">
        <v>19</v>
      </c>
      <c r="K5882" s="72" t="s">
        <v>117</v>
      </c>
      <c r="L5882" s="72" t="s">
        <v>654</v>
      </c>
      <c r="M5882" s="72"/>
    </row>
    <row r="5883" spans="2:13" x14ac:dyDescent="0.25">
      <c r="B5883" s="72" t="s">
        <v>12</v>
      </c>
      <c r="C5883" s="72" t="s">
        <v>13</v>
      </c>
      <c r="D5883" s="72" t="s">
        <v>14</v>
      </c>
      <c r="E5883" s="72" t="s">
        <v>728</v>
      </c>
      <c r="F5883" s="73">
        <v>18375176</v>
      </c>
      <c r="G5883" s="72" t="s">
        <v>16</v>
      </c>
      <c r="H5883" s="72" t="s">
        <v>17</v>
      </c>
      <c r="I5883" s="72" t="s">
        <v>18</v>
      </c>
      <c r="J5883" s="72" t="s">
        <v>19</v>
      </c>
      <c r="K5883" s="72" t="s">
        <v>20</v>
      </c>
      <c r="L5883" s="72" t="s">
        <v>226</v>
      </c>
      <c r="M5883" s="72" t="s">
        <v>112</v>
      </c>
    </row>
    <row r="5884" spans="2:13" x14ac:dyDescent="0.25">
      <c r="B5884" s="72" t="s">
        <v>12</v>
      </c>
      <c r="C5884" s="72" t="s">
        <v>13</v>
      </c>
      <c r="D5884" s="72" t="s">
        <v>14</v>
      </c>
      <c r="E5884" s="72" t="s">
        <v>68</v>
      </c>
      <c r="F5884" s="73">
        <v>-3340822</v>
      </c>
      <c r="G5884" s="72" t="s">
        <v>16</v>
      </c>
      <c r="H5884" s="72" t="s">
        <v>17</v>
      </c>
      <c r="I5884" s="72" t="s">
        <v>18</v>
      </c>
      <c r="J5884" s="72" t="s">
        <v>19</v>
      </c>
      <c r="K5884" s="72" t="s">
        <v>25</v>
      </c>
      <c r="L5884" s="72" t="s">
        <v>26</v>
      </c>
      <c r="M5884" s="72"/>
    </row>
    <row r="5885" spans="2:13" x14ac:dyDescent="0.25">
      <c r="B5885" s="72" t="s">
        <v>12</v>
      </c>
      <c r="C5885" s="72" t="s">
        <v>13</v>
      </c>
      <c r="D5885" s="72" t="s">
        <v>14</v>
      </c>
      <c r="E5885" s="72" t="s">
        <v>68</v>
      </c>
      <c r="F5885" s="73">
        <v>-408</v>
      </c>
      <c r="G5885" s="72" t="s">
        <v>16</v>
      </c>
      <c r="H5885" s="72" t="s">
        <v>24</v>
      </c>
      <c r="I5885" s="72" t="s">
        <v>18</v>
      </c>
      <c r="J5885" s="72" t="s">
        <v>227</v>
      </c>
      <c r="K5885" s="72" t="s">
        <v>37</v>
      </c>
      <c r="L5885" s="72" t="s">
        <v>221</v>
      </c>
      <c r="M5885" s="72"/>
    </row>
    <row r="5886" spans="2:13" x14ac:dyDescent="0.25">
      <c r="B5886" s="72" t="s">
        <v>12</v>
      </c>
      <c r="C5886" s="72" t="s">
        <v>13</v>
      </c>
      <c r="D5886" s="72" t="s">
        <v>14</v>
      </c>
      <c r="E5886" s="72" t="s">
        <v>123</v>
      </c>
      <c r="F5886" s="73">
        <v>-666</v>
      </c>
      <c r="G5886" s="72" t="s">
        <v>16</v>
      </c>
      <c r="H5886" s="72" t="s">
        <v>24</v>
      </c>
      <c r="I5886" s="72" t="s">
        <v>18</v>
      </c>
      <c r="J5886" s="72" t="s">
        <v>19</v>
      </c>
      <c r="K5886" s="72" t="s">
        <v>25</v>
      </c>
      <c r="L5886" s="72" t="s">
        <v>377</v>
      </c>
      <c r="M5886" s="72"/>
    </row>
    <row r="5887" spans="2:13" x14ac:dyDescent="0.25">
      <c r="B5887" s="72" t="s">
        <v>12</v>
      </c>
      <c r="C5887" s="72" t="s">
        <v>13</v>
      </c>
      <c r="D5887" s="72" t="s">
        <v>14</v>
      </c>
      <c r="E5887" s="72" t="s">
        <v>353</v>
      </c>
      <c r="F5887" s="73">
        <v>242325</v>
      </c>
      <c r="G5887" s="72" t="s">
        <v>16</v>
      </c>
      <c r="H5887" s="72" t="s">
        <v>24</v>
      </c>
      <c r="I5887" s="72" t="s">
        <v>18</v>
      </c>
      <c r="J5887" s="72" t="s">
        <v>19</v>
      </c>
      <c r="K5887" s="72" t="s">
        <v>49</v>
      </c>
      <c r="L5887" s="72" t="s">
        <v>73</v>
      </c>
      <c r="M5887" s="72" t="s">
        <v>67</v>
      </c>
    </row>
    <row r="5888" spans="2:13" x14ac:dyDescent="0.25">
      <c r="B5888" s="72" t="s">
        <v>12</v>
      </c>
      <c r="C5888" s="72" t="s">
        <v>13</v>
      </c>
      <c r="D5888" s="72" t="s">
        <v>14</v>
      </c>
      <c r="E5888" s="72" t="s">
        <v>39</v>
      </c>
      <c r="F5888" s="73">
        <v>-2124450</v>
      </c>
      <c r="G5888" s="72" t="s">
        <v>16</v>
      </c>
      <c r="H5888" s="72" t="s">
        <v>24</v>
      </c>
      <c r="I5888" s="72" t="s">
        <v>18</v>
      </c>
      <c r="J5888" s="72" t="s">
        <v>19</v>
      </c>
      <c r="K5888" s="72" t="s">
        <v>49</v>
      </c>
      <c r="L5888" s="72" t="s">
        <v>255</v>
      </c>
      <c r="M5888" s="72"/>
    </row>
    <row r="5889" spans="2:13" x14ac:dyDescent="0.25">
      <c r="B5889" s="72" t="s">
        <v>12</v>
      </c>
      <c r="C5889" s="72" t="s">
        <v>13</v>
      </c>
      <c r="D5889" s="72" t="s">
        <v>14</v>
      </c>
      <c r="E5889" s="72" t="s">
        <v>36</v>
      </c>
      <c r="F5889" s="73">
        <v>435764</v>
      </c>
      <c r="G5889" s="72" t="s">
        <v>16</v>
      </c>
      <c r="H5889" s="72" t="s">
        <v>24</v>
      </c>
      <c r="I5889" s="72" t="s">
        <v>18</v>
      </c>
      <c r="J5889" s="72" t="s">
        <v>19</v>
      </c>
      <c r="K5889" s="72" t="s">
        <v>99</v>
      </c>
      <c r="L5889" s="72" t="s">
        <v>490</v>
      </c>
      <c r="M5889" s="72" t="s">
        <v>29</v>
      </c>
    </row>
    <row r="5890" spans="2:13" x14ac:dyDescent="0.25">
      <c r="B5890" s="72" t="s">
        <v>12</v>
      </c>
      <c r="C5890" s="72" t="s">
        <v>13</v>
      </c>
      <c r="D5890" s="72" t="s">
        <v>14</v>
      </c>
      <c r="E5890" s="72" t="s">
        <v>33</v>
      </c>
      <c r="F5890" s="73">
        <v>140667</v>
      </c>
      <c r="G5890" s="72" t="s">
        <v>16</v>
      </c>
      <c r="H5890" s="72" t="s">
        <v>24</v>
      </c>
      <c r="I5890" s="72" t="s">
        <v>18</v>
      </c>
      <c r="J5890" s="72" t="s">
        <v>19</v>
      </c>
      <c r="K5890" s="72" t="s">
        <v>49</v>
      </c>
      <c r="L5890" s="72" t="s">
        <v>166</v>
      </c>
      <c r="M5890" s="72" t="s">
        <v>47</v>
      </c>
    </row>
    <row r="5891" spans="2:13" x14ac:dyDescent="0.25">
      <c r="B5891" s="72" t="s">
        <v>12</v>
      </c>
      <c r="C5891" s="72" t="s">
        <v>13</v>
      </c>
      <c r="D5891" s="72" t="s">
        <v>14</v>
      </c>
      <c r="E5891" s="72" t="s">
        <v>70</v>
      </c>
      <c r="F5891" s="73">
        <v>397706</v>
      </c>
      <c r="G5891" s="72" t="s">
        <v>16</v>
      </c>
      <c r="H5891" s="72" t="s">
        <v>24</v>
      </c>
      <c r="I5891" s="72" t="s">
        <v>18</v>
      </c>
      <c r="J5891" s="72" t="s">
        <v>19</v>
      </c>
      <c r="K5891" s="72" t="s">
        <v>96</v>
      </c>
      <c r="L5891" s="72" t="s">
        <v>391</v>
      </c>
      <c r="M5891" s="72" t="s">
        <v>259</v>
      </c>
    </row>
    <row r="5892" spans="2:13" x14ac:dyDescent="0.25">
      <c r="B5892" s="72" t="s">
        <v>12</v>
      </c>
      <c r="C5892" s="72" t="s">
        <v>13</v>
      </c>
      <c r="D5892" s="72" t="s">
        <v>14</v>
      </c>
      <c r="E5892" s="72" t="s">
        <v>23</v>
      </c>
      <c r="F5892" s="73">
        <v>-310071</v>
      </c>
      <c r="G5892" s="72" t="s">
        <v>16</v>
      </c>
      <c r="H5892" s="72" t="s">
        <v>24</v>
      </c>
      <c r="I5892" s="72" t="s">
        <v>18</v>
      </c>
      <c r="J5892" s="72" t="s">
        <v>19</v>
      </c>
      <c r="K5892" s="72" t="s">
        <v>37</v>
      </c>
      <c r="L5892" s="72" t="s">
        <v>38</v>
      </c>
      <c r="M5892" s="72"/>
    </row>
    <row r="5893" spans="2:13" x14ac:dyDescent="0.25">
      <c r="B5893" s="72" t="s">
        <v>12</v>
      </c>
      <c r="C5893" s="72" t="s">
        <v>13</v>
      </c>
      <c r="D5893" s="72" t="s">
        <v>14</v>
      </c>
      <c r="E5893" s="72" t="s">
        <v>152</v>
      </c>
      <c r="F5893" s="73">
        <v>-2249</v>
      </c>
      <c r="G5893" s="72" t="s">
        <v>16</v>
      </c>
      <c r="H5893" s="72" t="s">
        <v>24</v>
      </c>
      <c r="I5893" s="72" t="s">
        <v>18</v>
      </c>
      <c r="J5893" s="72" t="s">
        <v>19</v>
      </c>
      <c r="K5893" s="72" t="s">
        <v>185</v>
      </c>
      <c r="L5893" s="72" t="s">
        <v>186</v>
      </c>
      <c r="M5893" s="72"/>
    </row>
    <row r="5894" spans="2:13" x14ac:dyDescent="0.25">
      <c r="B5894" s="72" t="s">
        <v>12</v>
      </c>
      <c r="C5894" s="72" t="s">
        <v>13</v>
      </c>
      <c r="D5894" s="72" t="s">
        <v>14</v>
      </c>
      <c r="E5894" s="72" t="s">
        <v>79</v>
      </c>
      <c r="F5894" s="73">
        <v>-1578</v>
      </c>
      <c r="G5894" s="72" t="s">
        <v>16</v>
      </c>
      <c r="H5894" s="72" t="s">
        <v>24</v>
      </c>
      <c r="I5894" s="72" t="s">
        <v>18</v>
      </c>
      <c r="J5894" s="72" t="s">
        <v>19</v>
      </c>
      <c r="K5894" s="72" t="s">
        <v>117</v>
      </c>
      <c r="L5894" s="72" t="s">
        <v>393</v>
      </c>
      <c r="M5894" s="72"/>
    </row>
    <row r="5895" spans="2:13" x14ac:dyDescent="0.25">
      <c r="B5895" s="72" t="s">
        <v>12</v>
      </c>
      <c r="C5895" s="72" t="s">
        <v>13</v>
      </c>
      <c r="D5895" s="72" t="s">
        <v>14</v>
      </c>
      <c r="E5895" s="72" t="s">
        <v>83</v>
      </c>
      <c r="F5895" s="73">
        <v>31227</v>
      </c>
      <c r="G5895" s="72" t="s">
        <v>16</v>
      </c>
      <c r="H5895" s="72" t="s">
        <v>24</v>
      </c>
      <c r="I5895" s="72" t="s">
        <v>18</v>
      </c>
      <c r="J5895" s="72" t="s">
        <v>19</v>
      </c>
      <c r="K5895" s="72" t="s">
        <v>63</v>
      </c>
      <c r="L5895" s="72" t="s">
        <v>351</v>
      </c>
      <c r="M5895" s="72"/>
    </row>
    <row r="5896" spans="2:13" x14ac:dyDescent="0.25">
      <c r="B5896" s="72" t="s">
        <v>12</v>
      </c>
      <c r="C5896" s="72" t="s">
        <v>13</v>
      </c>
      <c r="D5896" s="72" t="s">
        <v>14</v>
      </c>
      <c r="E5896" s="72" t="s">
        <v>83</v>
      </c>
      <c r="F5896" s="73">
        <v>283948</v>
      </c>
      <c r="G5896" s="72" t="s">
        <v>16</v>
      </c>
      <c r="H5896" s="72" t="s">
        <v>24</v>
      </c>
      <c r="I5896" s="72" t="s">
        <v>18</v>
      </c>
      <c r="J5896" s="72" t="s">
        <v>19</v>
      </c>
      <c r="K5896" s="72" t="s">
        <v>25</v>
      </c>
      <c r="L5896" s="72" t="s">
        <v>356</v>
      </c>
      <c r="M5896" s="72"/>
    </row>
    <row r="5897" spans="2:13" x14ac:dyDescent="0.25">
      <c r="B5897" s="72" t="s">
        <v>12</v>
      </c>
      <c r="C5897" s="72" t="s">
        <v>13</v>
      </c>
      <c r="D5897" s="72" t="s">
        <v>14</v>
      </c>
      <c r="E5897" s="72" t="s">
        <v>81</v>
      </c>
      <c r="F5897" s="73">
        <v>118120</v>
      </c>
      <c r="G5897" s="72" t="s">
        <v>16</v>
      </c>
      <c r="H5897" s="72" t="s">
        <v>17</v>
      </c>
      <c r="I5897" s="72" t="s">
        <v>48</v>
      </c>
      <c r="J5897" s="72" t="s">
        <v>19</v>
      </c>
      <c r="K5897" s="72" t="s">
        <v>49</v>
      </c>
      <c r="L5897" s="72" t="s">
        <v>209</v>
      </c>
      <c r="M5897" s="72" t="s">
        <v>47</v>
      </c>
    </row>
    <row r="5898" spans="2:13" x14ac:dyDescent="0.25">
      <c r="B5898" s="72" t="s">
        <v>12</v>
      </c>
      <c r="C5898" s="72" t="s">
        <v>13</v>
      </c>
      <c r="D5898" s="72" t="s">
        <v>14</v>
      </c>
      <c r="E5898" s="72" t="s">
        <v>55</v>
      </c>
      <c r="F5898" s="73">
        <v>4542795</v>
      </c>
      <c r="G5898" s="72" t="s">
        <v>16</v>
      </c>
      <c r="H5898" s="72" t="s">
        <v>17</v>
      </c>
      <c r="I5898" s="72" t="s">
        <v>18</v>
      </c>
      <c r="J5898" s="72" t="s">
        <v>19</v>
      </c>
      <c r="K5898" s="72" t="s">
        <v>25</v>
      </c>
      <c r="L5898" s="72" t="s">
        <v>153</v>
      </c>
      <c r="M5898" s="72" t="s">
        <v>57</v>
      </c>
    </row>
    <row r="5899" spans="2:13" x14ac:dyDescent="0.25">
      <c r="B5899" s="72" t="s">
        <v>12</v>
      </c>
      <c r="C5899" s="72" t="s">
        <v>13</v>
      </c>
      <c r="D5899" s="72" t="s">
        <v>14</v>
      </c>
      <c r="E5899" s="72" t="s">
        <v>41</v>
      </c>
      <c r="F5899" s="73">
        <v>-4756</v>
      </c>
      <c r="G5899" s="72" t="s">
        <v>16</v>
      </c>
      <c r="H5899" s="72" t="s">
        <v>24</v>
      </c>
      <c r="I5899" s="72" t="s">
        <v>18</v>
      </c>
      <c r="J5899" s="72" t="s">
        <v>19</v>
      </c>
      <c r="K5899" s="72" t="s">
        <v>37</v>
      </c>
      <c r="L5899" s="72" t="s">
        <v>480</v>
      </c>
      <c r="M5899" s="72"/>
    </row>
    <row r="5900" spans="2:13" x14ac:dyDescent="0.25">
      <c r="B5900" s="72" t="s">
        <v>12</v>
      </c>
      <c r="C5900" s="72" t="s">
        <v>13</v>
      </c>
      <c r="D5900" s="72" t="s">
        <v>14</v>
      </c>
      <c r="E5900" s="72" t="s">
        <v>94</v>
      </c>
      <c r="F5900" s="73">
        <v>377</v>
      </c>
      <c r="G5900" s="72" t="s">
        <v>16</v>
      </c>
      <c r="H5900" s="72" t="s">
        <v>24</v>
      </c>
      <c r="I5900" s="72" t="s">
        <v>18</v>
      </c>
      <c r="J5900" s="72" t="s">
        <v>19</v>
      </c>
      <c r="K5900" s="72" t="s">
        <v>25</v>
      </c>
      <c r="L5900" s="72" t="s">
        <v>618</v>
      </c>
      <c r="M5900" s="72"/>
    </row>
    <row r="5901" spans="2:13" x14ac:dyDescent="0.25">
      <c r="B5901" s="72" t="s">
        <v>12</v>
      </c>
      <c r="C5901" s="72" t="s">
        <v>13</v>
      </c>
      <c r="D5901" s="72" t="s">
        <v>14</v>
      </c>
      <c r="E5901" s="72" t="s">
        <v>144</v>
      </c>
      <c r="F5901" s="73">
        <v>551405</v>
      </c>
      <c r="G5901" s="72" t="s">
        <v>16</v>
      </c>
      <c r="H5901" s="72" t="s">
        <v>24</v>
      </c>
      <c r="I5901" s="72" t="s">
        <v>18</v>
      </c>
      <c r="J5901" s="72" t="s">
        <v>19</v>
      </c>
      <c r="K5901" s="72" t="s">
        <v>37</v>
      </c>
      <c r="L5901" s="72" t="s">
        <v>389</v>
      </c>
      <c r="M5901" s="72" t="s">
        <v>22</v>
      </c>
    </row>
    <row r="5902" spans="2:13" x14ac:dyDescent="0.25">
      <c r="B5902" s="72" t="s">
        <v>12</v>
      </c>
      <c r="C5902" s="72" t="s">
        <v>13</v>
      </c>
      <c r="D5902" s="72" t="s">
        <v>14</v>
      </c>
      <c r="E5902" s="72" t="s">
        <v>83</v>
      </c>
      <c r="F5902" s="73">
        <v>16310</v>
      </c>
      <c r="G5902" s="72" t="s">
        <v>16</v>
      </c>
      <c r="H5902" s="72" t="s">
        <v>24</v>
      </c>
      <c r="I5902" s="72" t="s">
        <v>18</v>
      </c>
      <c r="J5902" s="72" t="s">
        <v>19</v>
      </c>
      <c r="K5902" s="72" t="s">
        <v>25</v>
      </c>
      <c r="L5902" s="72" t="s">
        <v>164</v>
      </c>
      <c r="M5902" s="72"/>
    </row>
    <row r="5903" spans="2:13" x14ac:dyDescent="0.25">
      <c r="B5903" s="72" t="s">
        <v>12</v>
      </c>
      <c r="C5903" s="72" t="s">
        <v>13</v>
      </c>
      <c r="D5903" s="72" t="s">
        <v>14</v>
      </c>
      <c r="E5903" s="72" t="s">
        <v>30</v>
      </c>
      <c r="F5903" s="73">
        <v>-1219</v>
      </c>
      <c r="G5903" s="72" t="s">
        <v>16</v>
      </c>
      <c r="H5903" s="72" t="s">
        <v>24</v>
      </c>
      <c r="I5903" s="72" t="s">
        <v>18</v>
      </c>
      <c r="J5903" s="72" t="s">
        <v>19</v>
      </c>
      <c r="K5903" s="72" t="s">
        <v>49</v>
      </c>
      <c r="L5903" s="72" t="s">
        <v>95</v>
      </c>
      <c r="M5903" s="72"/>
    </row>
    <row r="5904" spans="2:13" x14ac:dyDescent="0.25">
      <c r="B5904" s="72" t="s">
        <v>12</v>
      </c>
      <c r="C5904" s="72" t="s">
        <v>13</v>
      </c>
      <c r="D5904" s="72" t="s">
        <v>14</v>
      </c>
      <c r="E5904" s="72" t="s">
        <v>83</v>
      </c>
      <c r="F5904" s="73">
        <v>2763</v>
      </c>
      <c r="G5904" s="72" t="s">
        <v>16</v>
      </c>
      <c r="H5904" s="72" t="s">
        <v>24</v>
      </c>
      <c r="I5904" s="72" t="s">
        <v>18</v>
      </c>
      <c r="J5904" s="72" t="s">
        <v>19</v>
      </c>
      <c r="K5904" s="72" t="s">
        <v>99</v>
      </c>
      <c r="L5904" s="72" t="s">
        <v>682</v>
      </c>
      <c r="M5904" s="72"/>
    </row>
    <row r="5905" spans="2:13" x14ac:dyDescent="0.25">
      <c r="B5905" s="72" t="s">
        <v>12</v>
      </c>
      <c r="C5905" s="72" t="s">
        <v>13</v>
      </c>
      <c r="D5905" s="72" t="s">
        <v>14</v>
      </c>
      <c r="E5905" s="72" t="s">
        <v>83</v>
      </c>
      <c r="F5905" s="73">
        <v>909310</v>
      </c>
      <c r="G5905" s="72" t="s">
        <v>16</v>
      </c>
      <c r="H5905" s="72" t="s">
        <v>17</v>
      </c>
      <c r="I5905" s="72" t="s">
        <v>18</v>
      </c>
      <c r="J5905" s="72" t="s">
        <v>19</v>
      </c>
      <c r="K5905" s="72" t="s">
        <v>20</v>
      </c>
      <c r="L5905" s="72" t="s">
        <v>541</v>
      </c>
      <c r="M5905" s="72"/>
    </row>
    <row r="5906" spans="2:13" x14ac:dyDescent="0.25">
      <c r="B5906" s="72" t="s">
        <v>12</v>
      </c>
      <c r="C5906" s="72" t="s">
        <v>13</v>
      </c>
      <c r="D5906" s="72" t="s">
        <v>14</v>
      </c>
      <c r="E5906" s="72" t="s">
        <v>79</v>
      </c>
      <c r="F5906" s="73">
        <v>-66987</v>
      </c>
      <c r="G5906" s="72" t="s">
        <v>16</v>
      </c>
      <c r="H5906" s="72" t="s">
        <v>24</v>
      </c>
      <c r="I5906" s="72" t="s">
        <v>18</v>
      </c>
      <c r="J5906" s="72" t="s">
        <v>19</v>
      </c>
      <c r="K5906" s="72" t="s">
        <v>37</v>
      </c>
      <c r="L5906" s="72" t="s">
        <v>151</v>
      </c>
      <c r="M5906" s="72"/>
    </row>
    <row r="5907" spans="2:13" x14ac:dyDescent="0.25">
      <c r="B5907" s="72" t="s">
        <v>12</v>
      </c>
      <c r="C5907" s="72" t="s">
        <v>13</v>
      </c>
      <c r="D5907" s="72" t="s">
        <v>14</v>
      </c>
      <c r="E5907" s="72" t="s">
        <v>68</v>
      </c>
      <c r="F5907" s="73">
        <v>-21865</v>
      </c>
      <c r="G5907" s="72" t="s">
        <v>16</v>
      </c>
      <c r="H5907" s="72" t="s">
        <v>17</v>
      </c>
      <c r="I5907" s="72" t="s">
        <v>18</v>
      </c>
      <c r="J5907" s="72" t="s">
        <v>19</v>
      </c>
      <c r="K5907" s="72" t="s">
        <v>25</v>
      </c>
      <c r="L5907" s="72" t="s">
        <v>164</v>
      </c>
      <c r="M5907" s="72"/>
    </row>
    <row r="5908" spans="2:13" x14ac:dyDescent="0.25">
      <c r="B5908" s="72" t="s">
        <v>12</v>
      </c>
      <c r="C5908" s="72" t="s">
        <v>13</v>
      </c>
      <c r="D5908" s="72" t="s">
        <v>14</v>
      </c>
      <c r="E5908" s="72" t="s">
        <v>33</v>
      </c>
      <c r="F5908" s="73">
        <v>14357</v>
      </c>
      <c r="G5908" s="72" t="s">
        <v>16</v>
      </c>
      <c r="H5908" s="72" t="s">
        <v>17</v>
      </c>
      <c r="I5908" s="72" t="s">
        <v>18</v>
      </c>
      <c r="J5908" s="72" t="s">
        <v>19</v>
      </c>
      <c r="K5908" s="72" t="s">
        <v>20</v>
      </c>
      <c r="L5908" s="72" t="s">
        <v>560</v>
      </c>
      <c r="M5908" s="72" t="s">
        <v>29</v>
      </c>
    </row>
    <row r="5909" spans="2:13" x14ac:dyDescent="0.25">
      <c r="B5909" s="72" t="s">
        <v>12</v>
      </c>
      <c r="C5909" s="72" t="s">
        <v>13</v>
      </c>
      <c r="D5909" s="72" t="s">
        <v>14</v>
      </c>
      <c r="E5909" s="72" t="s">
        <v>68</v>
      </c>
      <c r="F5909" s="73">
        <v>-77307</v>
      </c>
      <c r="G5909" s="72" t="s">
        <v>16</v>
      </c>
      <c r="H5909" s="72" t="s">
        <v>24</v>
      </c>
      <c r="I5909" s="72" t="s">
        <v>18</v>
      </c>
      <c r="J5909" s="72" t="s">
        <v>19</v>
      </c>
      <c r="K5909" s="72" t="s">
        <v>43</v>
      </c>
      <c r="L5909" s="72" t="s">
        <v>501</v>
      </c>
      <c r="M5909" s="72"/>
    </row>
    <row r="5910" spans="2:13" x14ac:dyDescent="0.25">
      <c r="B5910" s="72" t="s">
        <v>12</v>
      </c>
      <c r="C5910" s="72" t="s">
        <v>13</v>
      </c>
      <c r="D5910" s="72" t="s">
        <v>14</v>
      </c>
      <c r="E5910" s="72" t="s">
        <v>39</v>
      </c>
      <c r="F5910" s="73">
        <v>-162770</v>
      </c>
      <c r="G5910" s="72" t="s">
        <v>16</v>
      </c>
      <c r="H5910" s="72" t="s">
        <v>17</v>
      </c>
      <c r="I5910" s="72" t="s">
        <v>18</v>
      </c>
      <c r="J5910" s="72" t="s">
        <v>19</v>
      </c>
      <c r="K5910" s="72" t="s">
        <v>25</v>
      </c>
      <c r="L5910" s="72" t="s">
        <v>174</v>
      </c>
      <c r="M5910" s="72"/>
    </row>
    <row r="5911" spans="2:13" x14ac:dyDescent="0.25">
      <c r="B5911" s="72" t="s">
        <v>12</v>
      </c>
      <c r="C5911" s="72" t="s">
        <v>13</v>
      </c>
      <c r="D5911" s="72" t="s">
        <v>14</v>
      </c>
      <c r="E5911" s="72" t="s">
        <v>41</v>
      </c>
      <c r="F5911" s="73">
        <v>-512</v>
      </c>
      <c r="G5911" s="72" t="s">
        <v>16</v>
      </c>
      <c r="H5911" s="72" t="s">
        <v>17</v>
      </c>
      <c r="I5911" s="72" t="s">
        <v>48</v>
      </c>
      <c r="J5911" s="72" t="s">
        <v>19</v>
      </c>
      <c r="K5911" s="72" t="s">
        <v>49</v>
      </c>
      <c r="L5911" s="72" t="s">
        <v>208</v>
      </c>
      <c r="M5911" s="72"/>
    </row>
    <row r="5912" spans="2:13" x14ac:dyDescent="0.25">
      <c r="B5912" s="72" t="s">
        <v>12</v>
      </c>
      <c r="C5912" s="72" t="s">
        <v>13</v>
      </c>
      <c r="D5912" s="72" t="s">
        <v>14</v>
      </c>
      <c r="E5912" s="72" t="s">
        <v>83</v>
      </c>
      <c r="F5912" s="73">
        <v>508162</v>
      </c>
      <c r="G5912" s="72" t="s">
        <v>16</v>
      </c>
      <c r="H5912" s="72" t="s">
        <v>17</v>
      </c>
      <c r="I5912" s="72" t="s">
        <v>18</v>
      </c>
      <c r="J5912" s="72" t="s">
        <v>19</v>
      </c>
      <c r="K5912" s="72" t="s">
        <v>25</v>
      </c>
      <c r="L5912" s="72" t="s">
        <v>601</v>
      </c>
      <c r="M5912" s="72"/>
    </row>
    <row r="5913" spans="2:13" x14ac:dyDescent="0.25">
      <c r="B5913" s="72" t="s">
        <v>12</v>
      </c>
      <c r="C5913" s="72" t="s">
        <v>13</v>
      </c>
      <c r="D5913" s="72" t="s">
        <v>14</v>
      </c>
      <c r="E5913" s="72" t="s">
        <v>83</v>
      </c>
      <c r="F5913" s="73">
        <v>1756242</v>
      </c>
      <c r="G5913" s="72" t="s">
        <v>16</v>
      </c>
      <c r="H5913" s="72" t="s">
        <v>17</v>
      </c>
      <c r="I5913" s="72" t="s">
        <v>18</v>
      </c>
      <c r="J5913" s="72" t="s">
        <v>19</v>
      </c>
      <c r="K5913" s="72" t="s">
        <v>25</v>
      </c>
      <c r="L5913" s="72" t="s">
        <v>244</v>
      </c>
      <c r="M5913" s="72"/>
    </row>
    <row r="5914" spans="2:13" x14ac:dyDescent="0.25">
      <c r="B5914" s="72" t="s">
        <v>12</v>
      </c>
      <c r="C5914" s="72" t="s">
        <v>13</v>
      </c>
      <c r="D5914" s="72" t="s">
        <v>14</v>
      </c>
      <c r="E5914" s="72" t="s">
        <v>39</v>
      </c>
      <c r="F5914" s="73">
        <v>-2909</v>
      </c>
      <c r="G5914" s="72" t="s">
        <v>16</v>
      </c>
      <c r="H5914" s="72" t="s">
        <v>24</v>
      </c>
      <c r="I5914" s="72" t="s">
        <v>18</v>
      </c>
      <c r="J5914" s="72" t="s">
        <v>19</v>
      </c>
      <c r="K5914" s="72" t="s">
        <v>20</v>
      </c>
      <c r="L5914" s="72" t="s">
        <v>550</v>
      </c>
      <c r="M5914" s="72"/>
    </row>
    <row r="5915" spans="2:13" x14ac:dyDescent="0.25">
      <c r="B5915" s="72" t="s">
        <v>12</v>
      </c>
      <c r="C5915" s="72" t="s">
        <v>13</v>
      </c>
      <c r="D5915" s="72" t="s">
        <v>14</v>
      </c>
      <c r="E5915" s="72" t="s">
        <v>39</v>
      </c>
      <c r="F5915" s="73">
        <v>-712506</v>
      </c>
      <c r="G5915" s="72" t="s">
        <v>16</v>
      </c>
      <c r="H5915" s="72" t="s">
        <v>24</v>
      </c>
      <c r="I5915" s="72" t="s">
        <v>18</v>
      </c>
      <c r="J5915" s="72" t="s">
        <v>19</v>
      </c>
      <c r="K5915" s="72" t="s">
        <v>102</v>
      </c>
      <c r="L5915" s="72" t="s">
        <v>196</v>
      </c>
      <c r="M5915" s="72"/>
    </row>
    <row r="5916" spans="2:13" x14ac:dyDescent="0.25">
      <c r="B5916" s="72" t="s">
        <v>12</v>
      </c>
      <c r="C5916" s="72" t="s">
        <v>13</v>
      </c>
      <c r="D5916" s="72" t="s">
        <v>14</v>
      </c>
      <c r="E5916" s="72" t="s">
        <v>27</v>
      </c>
      <c r="F5916" s="73">
        <v>53299</v>
      </c>
      <c r="G5916" s="72" t="s">
        <v>16</v>
      </c>
      <c r="H5916" s="72" t="s">
        <v>24</v>
      </c>
      <c r="I5916" s="72" t="s">
        <v>18</v>
      </c>
      <c r="J5916" s="72" t="s">
        <v>19</v>
      </c>
      <c r="K5916" s="72" t="s">
        <v>43</v>
      </c>
      <c r="L5916" s="72" t="s">
        <v>447</v>
      </c>
      <c r="M5916" s="72" t="s">
        <v>57</v>
      </c>
    </row>
    <row r="5917" spans="2:13" x14ac:dyDescent="0.25">
      <c r="B5917" s="72" t="s">
        <v>12</v>
      </c>
      <c r="C5917" s="72" t="s">
        <v>13</v>
      </c>
      <c r="D5917" s="72" t="s">
        <v>14</v>
      </c>
      <c r="E5917" s="72" t="s">
        <v>300</v>
      </c>
      <c r="F5917" s="73">
        <v>32363</v>
      </c>
      <c r="G5917" s="72" t="s">
        <v>16</v>
      </c>
      <c r="H5917" s="72" t="s">
        <v>24</v>
      </c>
      <c r="I5917" s="72" t="s">
        <v>48</v>
      </c>
      <c r="J5917" s="72" t="s">
        <v>19</v>
      </c>
      <c r="K5917" s="72" t="s">
        <v>25</v>
      </c>
      <c r="L5917" s="72" t="s">
        <v>115</v>
      </c>
      <c r="M5917" s="72" t="s">
        <v>302</v>
      </c>
    </row>
    <row r="5918" spans="2:13" x14ac:dyDescent="0.25">
      <c r="B5918" s="72" t="s">
        <v>12</v>
      </c>
      <c r="C5918" s="72" t="s">
        <v>13</v>
      </c>
      <c r="D5918" s="72" t="s">
        <v>14</v>
      </c>
      <c r="E5918" s="72" t="s">
        <v>58</v>
      </c>
      <c r="F5918" s="73">
        <v>41143</v>
      </c>
      <c r="G5918" s="72" t="s">
        <v>16</v>
      </c>
      <c r="H5918" s="72" t="s">
        <v>24</v>
      </c>
      <c r="I5918" s="72" t="s">
        <v>18</v>
      </c>
      <c r="J5918" s="72" t="s">
        <v>19</v>
      </c>
      <c r="K5918" s="72" t="s">
        <v>20</v>
      </c>
      <c r="L5918" s="72" t="s">
        <v>229</v>
      </c>
      <c r="M5918" s="72" t="s">
        <v>57</v>
      </c>
    </row>
    <row r="5919" spans="2:13" x14ac:dyDescent="0.25">
      <c r="B5919" s="72" t="s">
        <v>12</v>
      </c>
      <c r="C5919" s="72" t="s">
        <v>13</v>
      </c>
      <c r="D5919" s="72" t="s">
        <v>14</v>
      </c>
      <c r="E5919" s="72" t="s">
        <v>55</v>
      </c>
      <c r="F5919" s="73">
        <v>149578</v>
      </c>
      <c r="G5919" s="72" t="s">
        <v>16</v>
      </c>
      <c r="H5919" s="72" t="s">
        <v>17</v>
      </c>
      <c r="I5919" s="72" t="s">
        <v>18</v>
      </c>
      <c r="J5919" s="72" t="s">
        <v>19</v>
      </c>
      <c r="K5919" s="72" t="s">
        <v>37</v>
      </c>
      <c r="L5919" s="72" t="s">
        <v>658</v>
      </c>
      <c r="M5919" s="72" t="s">
        <v>57</v>
      </c>
    </row>
    <row r="5920" spans="2:13" x14ac:dyDescent="0.25">
      <c r="B5920" s="72" t="s">
        <v>12</v>
      </c>
      <c r="C5920" s="72" t="s">
        <v>13</v>
      </c>
      <c r="D5920" s="72" t="s">
        <v>14</v>
      </c>
      <c r="E5920" s="72" t="s">
        <v>123</v>
      </c>
      <c r="F5920" s="73">
        <v>-304</v>
      </c>
      <c r="G5920" s="72" t="s">
        <v>16</v>
      </c>
      <c r="H5920" s="72" t="s">
        <v>24</v>
      </c>
      <c r="I5920" s="72" t="s">
        <v>18</v>
      </c>
      <c r="J5920" s="72" t="s">
        <v>19</v>
      </c>
      <c r="K5920" s="72" t="s">
        <v>25</v>
      </c>
      <c r="L5920" s="72" t="s">
        <v>592</v>
      </c>
      <c r="M5920" s="72"/>
    </row>
    <row r="5921" spans="2:13" x14ac:dyDescent="0.25">
      <c r="B5921" s="72" t="s">
        <v>12</v>
      </c>
      <c r="C5921" s="72" t="s">
        <v>13</v>
      </c>
      <c r="D5921" s="72" t="s">
        <v>14</v>
      </c>
      <c r="E5921" s="72" t="s">
        <v>152</v>
      </c>
      <c r="F5921" s="73">
        <v>-2357</v>
      </c>
      <c r="G5921" s="72" t="s">
        <v>16</v>
      </c>
      <c r="H5921" s="72" t="s">
        <v>17</v>
      </c>
      <c r="I5921" s="72" t="s">
        <v>18</v>
      </c>
      <c r="J5921" s="72" t="s">
        <v>19</v>
      </c>
      <c r="K5921" s="72" t="s">
        <v>25</v>
      </c>
      <c r="L5921" s="72" t="s">
        <v>514</v>
      </c>
      <c r="M5921" s="72"/>
    </row>
    <row r="5922" spans="2:13" x14ac:dyDescent="0.25">
      <c r="B5922" s="72" t="s">
        <v>12</v>
      </c>
      <c r="C5922" s="72" t="s">
        <v>13</v>
      </c>
      <c r="D5922" s="72" t="s">
        <v>14</v>
      </c>
      <c r="E5922" s="72" t="s">
        <v>15</v>
      </c>
      <c r="F5922" s="73">
        <v>1076275</v>
      </c>
      <c r="G5922" s="72" t="s">
        <v>16</v>
      </c>
      <c r="H5922" s="72" t="s">
        <v>24</v>
      </c>
      <c r="I5922" s="72" t="s">
        <v>18</v>
      </c>
      <c r="J5922" s="72" t="s">
        <v>19</v>
      </c>
      <c r="K5922" s="72" t="s">
        <v>185</v>
      </c>
      <c r="L5922" s="72" t="s">
        <v>186</v>
      </c>
      <c r="M5922" s="72" t="s">
        <v>67</v>
      </c>
    </row>
    <row r="5923" spans="2:13" x14ac:dyDescent="0.25">
      <c r="B5923" s="72" t="s">
        <v>12</v>
      </c>
      <c r="C5923" s="72" t="s">
        <v>13</v>
      </c>
      <c r="D5923" s="72" t="s">
        <v>14</v>
      </c>
      <c r="E5923" s="72" t="s">
        <v>58</v>
      </c>
      <c r="F5923" s="73">
        <v>1523712</v>
      </c>
      <c r="G5923" s="72" t="s">
        <v>16</v>
      </c>
      <c r="H5923" s="72" t="s">
        <v>24</v>
      </c>
      <c r="I5923" s="72" t="s">
        <v>18</v>
      </c>
      <c r="J5923" s="72" t="s">
        <v>19</v>
      </c>
      <c r="K5923" s="72" t="s">
        <v>37</v>
      </c>
      <c r="L5923" s="72" t="s">
        <v>320</v>
      </c>
      <c r="M5923" s="72" t="s">
        <v>47</v>
      </c>
    </row>
    <row r="5924" spans="2:13" x14ac:dyDescent="0.25">
      <c r="B5924" s="72" t="s">
        <v>12</v>
      </c>
      <c r="C5924" s="72" t="s">
        <v>13</v>
      </c>
      <c r="D5924" s="72" t="s">
        <v>14</v>
      </c>
      <c r="E5924" s="72" t="s">
        <v>41</v>
      </c>
      <c r="F5924" s="73">
        <v>-244</v>
      </c>
      <c r="G5924" s="72" t="s">
        <v>16</v>
      </c>
      <c r="H5924" s="72" t="s">
        <v>24</v>
      </c>
      <c r="I5924" s="72" t="s">
        <v>18</v>
      </c>
      <c r="J5924" s="72" t="s">
        <v>19</v>
      </c>
      <c r="K5924" s="72" t="s">
        <v>25</v>
      </c>
      <c r="L5924" s="72" t="s">
        <v>410</v>
      </c>
      <c r="M5924" s="72"/>
    </row>
    <row r="5925" spans="2:13" x14ac:dyDescent="0.25">
      <c r="B5925" s="72" t="s">
        <v>12</v>
      </c>
      <c r="C5925" s="72" t="s">
        <v>13</v>
      </c>
      <c r="D5925" s="72" t="s">
        <v>14</v>
      </c>
      <c r="E5925" s="72" t="s">
        <v>83</v>
      </c>
      <c r="F5925" s="73">
        <v>17</v>
      </c>
      <c r="G5925" s="72" t="s">
        <v>16</v>
      </c>
      <c r="H5925" s="72" t="s">
        <v>17</v>
      </c>
      <c r="I5925" s="72" t="s">
        <v>18</v>
      </c>
      <c r="J5925" s="72" t="s">
        <v>19</v>
      </c>
      <c r="K5925" s="72" t="s">
        <v>25</v>
      </c>
      <c r="L5925" s="72" t="s">
        <v>625</v>
      </c>
      <c r="M5925" s="72"/>
    </row>
    <row r="5926" spans="2:13" x14ac:dyDescent="0.25">
      <c r="B5926" s="72" t="s">
        <v>12</v>
      </c>
      <c r="C5926" s="72" t="s">
        <v>13</v>
      </c>
      <c r="D5926" s="72" t="s">
        <v>14</v>
      </c>
      <c r="E5926" s="72" t="s">
        <v>65</v>
      </c>
      <c r="F5926" s="73">
        <v>64553</v>
      </c>
      <c r="G5926" s="72" t="s">
        <v>16</v>
      </c>
      <c r="H5926" s="72" t="s">
        <v>24</v>
      </c>
      <c r="I5926" s="72" t="s">
        <v>18</v>
      </c>
      <c r="J5926" s="72" t="s">
        <v>19</v>
      </c>
      <c r="K5926" s="72" t="s">
        <v>130</v>
      </c>
      <c r="L5926" s="72" t="s">
        <v>131</v>
      </c>
      <c r="M5926" s="72" t="s">
        <v>67</v>
      </c>
    </row>
    <row r="5927" spans="2:13" x14ac:dyDescent="0.25">
      <c r="B5927" s="72" t="s">
        <v>12</v>
      </c>
      <c r="C5927" s="72" t="s">
        <v>13</v>
      </c>
      <c r="D5927" s="72" t="s">
        <v>14</v>
      </c>
      <c r="E5927" s="72" t="s">
        <v>41</v>
      </c>
      <c r="F5927" s="73">
        <v>-3807</v>
      </c>
      <c r="G5927" s="72" t="s">
        <v>16</v>
      </c>
      <c r="H5927" s="72" t="s">
        <v>17</v>
      </c>
      <c r="I5927" s="72" t="s">
        <v>18</v>
      </c>
      <c r="J5927" s="72" t="s">
        <v>19</v>
      </c>
      <c r="K5927" s="72" t="s">
        <v>37</v>
      </c>
      <c r="L5927" s="72" t="s">
        <v>193</v>
      </c>
      <c r="M5927" s="72"/>
    </row>
    <row r="5928" spans="2:13" x14ac:dyDescent="0.25">
      <c r="B5928" s="72" t="s">
        <v>12</v>
      </c>
      <c r="C5928" s="72" t="s">
        <v>13</v>
      </c>
      <c r="D5928" s="72" t="s">
        <v>14</v>
      </c>
      <c r="E5928" s="72" t="s">
        <v>60</v>
      </c>
      <c r="F5928" s="73">
        <v>157891</v>
      </c>
      <c r="G5928" s="72" t="s">
        <v>16</v>
      </c>
      <c r="H5928" s="72" t="s">
        <v>24</v>
      </c>
      <c r="I5928" s="72" t="s">
        <v>18</v>
      </c>
      <c r="J5928" s="72" t="s">
        <v>19</v>
      </c>
      <c r="K5928" s="72" t="s">
        <v>37</v>
      </c>
      <c r="L5928" s="72" t="s">
        <v>257</v>
      </c>
      <c r="M5928" s="72" t="s">
        <v>67</v>
      </c>
    </row>
    <row r="5929" spans="2:13" x14ac:dyDescent="0.25">
      <c r="B5929" s="72" t="s">
        <v>12</v>
      </c>
      <c r="C5929" s="72" t="s">
        <v>13</v>
      </c>
      <c r="D5929" s="72" t="s">
        <v>14</v>
      </c>
      <c r="E5929" s="72" t="s">
        <v>33</v>
      </c>
      <c r="F5929" s="73">
        <v>159960</v>
      </c>
      <c r="G5929" s="72" t="s">
        <v>16</v>
      </c>
      <c r="H5929" s="72" t="s">
        <v>24</v>
      </c>
      <c r="I5929" s="72" t="s">
        <v>18</v>
      </c>
      <c r="J5929" s="72" t="s">
        <v>19</v>
      </c>
      <c r="K5929" s="72" t="s">
        <v>37</v>
      </c>
      <c r="L5929" s="72" t="s">
        <v>151</v>
      </c>
      <c r="M5929" s="72" t="s">
        <v>47</v>
      </c>
    </row>
    <row r="5930" spans="2:13" x14ac:dyDescent="0.25">
      <c r="B5930" s="72" t="s">
        <v>12</v>
      </c>
      <c r="C5930" s="72" t="s">
        <v>13</v>
      </c>
      <c r="D5930" s="72" t="s">
        <v>14</v>
      </c>
      <c r="E5930" s="72" t="s">
        <v>55</v>
      </c>
      <c r="F5930" s="73">
        <v>203994</v>
      </c>
      <c r="G5930" s="72" t="s">
        <v>16</v>
      </c>
      <c r="H5930" s="72" t="s">
        <v>17</v>
      </c>
      <c r="I5930" s="72" t="s">
        <v>48</v>
      </c>
      <c r="J5930" s="72" t="s">
        <v>19</v>
      </c>
      <c r="K5930" s="72" t="s">
        <v>49</v>
      </c>
      <c r="L5930" s="72" t="s">
        <v>167</v>
      </c>
      <c r="M5930" s="72" t="s">
        <v>29</v>
      </c>
    </row>
    <row r="5931" spans="2:13" x14ac:dyDescent="0.25">
      <c r="B5931" s="72" t="s">
        <v>12</v>
      </c>
      <c r="C5931" s="72" t="s">
        <v>13</v>
      </c>
      <c r="D5931" s="72" t="s">
        <v>14</v>
      </c>
      <c r="E5931" s="72" t="s">
        <v>51</v>
      </c>
      <c r="F5931" s="73">
        <v>225</v>
      </c>
      <c r="G5931" s="72" t="s">
        <v>16</v>
      </c>
      <c r="H5931" s="72" t="s">
        <v>17</v>
      </c>
      <c r="I5931" s="72" t="s">
        <v>48</v>
      </c>
      <c r="J5931" s="72" t="s">
        <v>19</v>
      </c>
      <c r="K5931" s="72" t="s">
        <v>25</v>
      </c>
      <c r="L5931" s="72" t="s">
        <v>268</v>
      </c>
      <c r="M5931" s="72"/>
    </row>
    <row r="5932" spans="2:13" x14ac:dyDescent="0.25">
      <c r="B5932" s="72" t="s">
        <v>12</v>
      </c>
      <c r="C5932" s="72" t="s">
        <v>13</v>
      </c>
      <c r="D5932" s="72" t="s">
        <v>14</v>
      </c>
      <c r="E5932" s="72" t="s">
        <v>36</v>
      </c>
      <c r="F5932" s="73">
        <v>106715</v>
      </c>
      <c r="G5932" s="72" t="s">
        <v>16</v>
      </c>
      <c r="H5932" s="72" t="s">
        <v>24</v>
      </c>
      <c r="I5932" s="72" t="s">
        <v>18</v>
      </c>
      <c r="J5932" s="72" t="s">
        <v>19</v>
      </c>
      <c r="K5932" s="72" t="s">
        <v>96</v>
      </c>
      <c r="L5932" s="72" t="s">
        <v>597</v>
      </c>
      <c r="M5932" s="72" t="s">
        <v>29</v>
      </c>
    </row>
    <row r="5933" spans="2:13" x14ac:dyDescent="0.25">
      <c r="B5933" s="72" t="s">
        <v>12</v>
      </c>
      <c r="C5933" s="72" t="s">
        <v>13</v>
      </c>
      <c r="D5933" s="72" t="s">
        <v>14</v>
      </c>
      <c r="E5933" s="72" t="s">
        <v>83</v>
      </c>
      <c r="F5933" s="73">
        <v>2915</v>
      </c>
      <c r="G5933" s="72" t="s">
        <v>16</v>
      </c>
      <c r="H5933" s="72" t="s">
        <v>24</v>
      </c>
      <c r="I5933" s="72" t="s">
        <v>18</v>
      </c>
      <c r="J5933" s="72" t="s">
        <v>19</v>
      </c>
      <c r="K5933" s="72" t="s">
        <v>117</v>
      </c>
      <c r="L5933" s="72" t="s">
        <v>527</v>
      </c>
      <c r="M5933" s="72"/>
    </row>
    <row r="5934" spans="2:13" x14ac:dyDescent="0.25">
      <c r="B5934" s="72" t="s">
        <v>12</v>
      </c>
      <c r="C5934" s="72" t="s">
        <v>13</v>
      </c>
      <c r="D5934" s="72" t="s">
        <v>14</v>
      </c>
      <c r="E5934" s="72" t="s">
        <v>79</v>
      </c>
      <c r="F5934" s="73">
        <v>-14695</v>
      </c>
      <c r="G5934" s="72" t="s">
        <v>16</v>
      </c>
      <c r="H5934" s="72" t="s">
        <v>24</v>
      </c>
      <c r="I5934" s="72" t="s">
        <v>18</v>
      </c>
      <c r="J5934" s="72" t="s">
        <v>19</v>
      </c>
      <c r="K5934" s="72" t="s">
        <v>37</v>
      </c>
      <c r="L5934" s="72" t="s">
        <v>113</v>
      </c>
      <c r="M5934" s="72"/>
    </row>
    <row r="5935" spans="2:13" x14ac:dyDescent="0.25">
      <c r="B5935" s="72" t="s">
        <v>12</v>
      </c>
      <c r="C5935" s="72" t="s">
        <v>13</v>
      </c>
      <c r="D5935" s="72" t="s">
        <v>14</v>
      </c>
      <c r="E5935" s="72" t="s">
        <v>39</v>
      </c>
      <c r="F5935" s="73">
        <v>-690</v>
      </c>
      <c r="G5935" s="72" t="s">
        <v>16</v>
      </c>
      <c r="H5935" s="72" t="s">
        <v>24</v>
      </c>
      <c r="I5935" s="72" t="s">
        <v>18</v>
      </c>
      <c r="J5935" s="72" t="s">
        <v>19</v>
      </c>
      <c r="K5935" s="72" t="s">
        <v>25</v>
      </c>
      <c r="L5935" s="72" t="s">
        <v>124</v>
      </c>
      <c r="M5935" s="72"/>
    </row>
    <row r="5936" spans="2:13" x14ac:dyDescent="0.25">
      <c r="B5936" s="72" t="s">
        <v>12</v>
      </c>
      <c r="C5936" s="72" t="s">
        <v>13</v>
      </c>
      <c r="D5936" s="72" t="s">
        <v>14</v>
      </c>
      <c r="E5936" s="72" t="s">
        <v>33</v>
      </c>
      <c r="F5936" s="73">
        <v>19752</v>
      </c>
      <c r="G5936" s="72" t="s">
        <v>16</v>
      </c>
      <c r="H5936" s="72" t="s">
        <v>24</v>
      </c>
      <c r="I5936" s="72" t="s">
        <v>18</v>
      </c>
      <c r="J5936" s="72" t="s">
        <v>19</v>
      </c>
      <c r="K5936" s="72" t="s">
        <v>63</v>
      </c>
      <c r="L5936" s="72" t="s">
        <v>624</v>
      </c>
      <c r="M5936" s="72" t="s">
        <v>112</v>
      </c>
    </row>
    <row r="5937" spans="2:13" x14ac:dyDescent="0.25">
      <c r="B5937" s="72" t="s">
        <v>12</v>
      </c>
      <c r="C5937" s="72" t="s">
        <v>13</v>
      </c>
      <c r="D5937" s="72" t="s">
        <v>14</v>
      </c>
      <c r="E5937" s="72" t="s">
        <v>123</v>
      </c>
      <c r="F5937" s="73">
        <v>-159</v>
      </c>
      <c r="G5937" s="72" t="s">
        <v>16</v>
      </c>
      <c r="H5937" s="72" t="s">
        <v>24</v>
      </c>
      <c r="I5937" s="72" t="s">
        <v>18</v>
      </c>
      <c r="J5937" s="72" t="s">
        <v>19</v>
      </c>
      <c r="K5937" s="72" t="s">
        <v>43</v>
      </c>
      <c r="L5937" s="72" t="s">
        <v>501</v>
      </c>
      <c r="M5937" s="72"/>
    </row>
    <row r="5938" spans="2:13" x14ac:dyDescent="0.25">
      <c r="B5938" s="72" t="s">
        <v>12</v>
      </c>
      <c r="C5938" s="72" t="s">
        <v>13</v>
      </c>
      <c r="D5938" s="72" t="s">
        <v>14</v>
      </c>
      <c r="E5938" s="72" t="s">
        <v>94</v>
      </c>
      <c r="F5938" s="73">
        <v>26170</v>
      </c>
      <c r="G5938" s="72" t="s">
        <v>16</v>
      </c>
      <c r="H5938" s="72" t="s">
        <v>24</v>
      </c>
      <c r="I5938" s="72" t="s">
        <v>18</v>
      </c>
      <c r="J5938" s="72" t="s">
        <v>19</v>
      </c>
      <c r="K5938" s="72" t="s">
        <v>43</v>
      </c>
      <c r="L5938" s="72" t="s">
        <v>447</v>
      </c>
      <c r="M5938" s="72"/>
    </row>
    <row r="5939" spans="2:13" x14ac:dyDescent="0.25">
      <c r="B5939" s="72" t="s">
        <v>12</v>
      </c>
      <c r="C5939" s="72" t="s">
        <v>13</v>
      </c>
      <c r="D5939" s="72" t="s">
        <v>14</v>
      </c>
      <c r="E5939" s="72" t="s">
        <v>55</v>
      </c>
      <c r="F5939" s="73">
        <v>7913571</v>
      </c>
      <c r="G5939" s="72" t="s">
        <v>16</v>
      </c>
      <c r="H5939" s="72" t="s">
        <v>24</v>
      </c>
      <c r="I5939" s="72" t="s">
        <v>18</v>
      </c>
      <c r="J5939" s="72" t="s">
        <v>19</v>
      </c>
      <c r="K5939" s="72" t="s">
        <v>37</v>
      </c>
      <c r="L5939" s="72" t="s">
        <v>581</v>
      </c>
      <c r="M5939" s="72" t="s">
        <v>112</v>
      </c>
    </row>
    <row r="5940" spans="2:13" x14ac:dyDescent="0.25">
      <c r="B5940" s="72" t="s">
        <v>12</v>
      </c>
      <c r="C5940" s="72" t="s">
        <v>13</v>
      </c>
      <c r="D5940" s="72" t="s">
        <v>14</v>
      </c>
      <c r="E5940" s="72" t="s">
        <v>74</v>
      </c>
      <c r="F5940" s="73">
        <v>268</v>
      </c>
      <c r="G5940" s="72" t="s">
        <v>16</v>
      </c>
      <c r="H5940" s="72" t="s">
        <v>24</v>
      </c>
      <c r="I5940" s="72" t="s">
        <v>18</v>
      </c>
      <c r="J5940" s="72" t="s">
        <v>19</v>
      </c>
      <c r="K5940" s="72" t="s">
        <v>37</v>
      </c>
      <c r="L5940" s="72" t="s">
        <v>389</v>
      </c>
      <c r="M5940" s="72" t="s">
        <v>302</v>
      </c>
    </row>
    <row r="5941" spans="2:13" x14ac:dyDescent="0.25">
      <c r="B5941" s="72" t="s">
        <v>12</v>
      </c>
      <c r="C5941" s="72" t="s">
        <v>13</v>
      </c>
      <c r="D5941" s="72" t="s">
        <v>14</v>
      </c>
      <c r="E5941" s="72" t="s">
        <v>39</v>
      </c>
      <c r="F5941" s="73">
        <v>-7349</v>
      </c>
      <c r="G5941" s="72" t="s">
        <v>16</v>
      </c>
      <c r="H5941" s="72" t="s">
        <v>24</v>
      </c>
      <c r="I5941" s="72" t="s">
        <v>48</v>
      </c>
      <c r="J5941" s="72" t="s">
        <v>19</v>
      </c>
      <c r="K5941" s="72" t="s">
        <v>43</v>
      </c>
      <c r="L5941" s="72" t="s">
        <v>322</v>
      </c>
      <c r="M5941" s="72"/>
    </row>
    <row r="5942" spans="2:13" x14ac:dyDescent="0.25">
      <c r="B5942" s="72" t="s">
        <v>12</v>
      </c>
      <c r="C5942" s="72" t="s">
        <v>13</v>
      </c>
      <c r="D5942" s="72" t="s">
        <v>14</v>
      </c>
      <c r="E5942" s="72" t="s">
        <v>79</v>
      </c>
      <c r="F5942" s="73">
        <v>-1387</v>
      </c>
      <c r="G5942" s="72" t="s">
        <v>16</v>
      </c>
      <c r="H5942" s="72" t="s">
        <v>24</v>
      </c>
      <c r="I5942" s="72" t="s">
        <v>18</v>
      </c>
      <c r="J5942" s="72" t="s">
        <v>19</v>
      </c>
      <c r="K5942" s="72" t="s">
        <v>25</v>
      </c>
      <c r="L5942" s="72" t="s">
        <v>328</v>
      </c>
      <c r="M5942" s="72"/>
    </row>
    <row r="5943" spans="2:13" x14ac:dyDescent="0.25">
      <c r="B5943" s="72" t="s">
        <v>12</v>
      </c>
      <c r="C5943" s="72" t="s">
        <v>13</v>
      </c>
      <c r="D5943" s="72" t="s">
        <v>14</v>
      </c>
      <c r="E5943" s="72" t="s">
        <v>39</v>
      </c>
      <c r="F5943" s="73">
        <v>-35</v>
      </c>
      <c r="G5943" s="72" t="s">
        <v>16</v>
      </c>
      <c r="H5943" s="72" t="s">
        <v>24</v>
      </c>
      <c r="I5943" s="72" t="s">
        <v>18</v>
      </c>
      <c r="J5943" s="72" t="s">
        <v>19</v>
      </c>
      <c r="K5943" s="72" t="s">
        <v>63</v>
      </c>
      <c r="L5943" s="72" t="s">
        <v>204</v>
      </c>
      <c r="M5943" s="72"/>
    </row>
    <row r="5944" spans="2:13" x14ac:dyDescent="0.25">
      <c r="B5944" s="72" t="s">
        <v>12</v>
      </c>
      <c r="C5944" s="72" t="s">
        <v>13</v>
      </c>
      <c r="D5944" s="72" t="s">
        <v>14</v>
      </c>
      <c r="E5944" s="72" t="s">
        <v>51</v>
      </c>
      <c r="F5944" s="73">
        <v>5011</v>
      </c>
      <c r="G5944" s="72" t="s">
        <v>16</v>
      </c>
      <c r="H5944" s="72" t="s">
        <v>17</v>
      </c>
      <c r="I5944" s="72" t="s">
        <v>18</v>
      </c>
      <c r="J5944" s="72" t="s">
        <v>19</v>
      </c>
      <c r="K5944" s="72" t="s">
        <v>37</v>
      </c>
      <c r="L5944" s="72" t="s">
        <v>129</v>
      </c>
      <c r="M5944" s="72"/>
    </row>
    <row r="5945" spans="2:13" x14ac:dyDescent="0.25">
      <c r="B5945" s="72" t="s">
        <v>12</v>
      </c>
      <c r="C5945" s="72" t="s">
        <v>13</v>
      </c>
      <c r="D5945" s="72" t="s">
        <v>14</v>
      </c>
      <c r="E5945" s="72" t="s">
        <v>30</v>
      </c>
      <c r="F5945" s="73">
        <v>-1010</v>
      </c>
      <c r="G5945" s="72" t="s">
        <v>16</v>
      </c>
      <c r="H5945" s="72" t="s">
        <v>24</v>
      </c>
      <c r="I5945" s="72" t="s">
        <v>18</v>
      </c>
      <c r="J5945" s="72" t="s">
        <v>19</v>
      </c>
      <c r="K5945" s="72" t="s">
        <v>75</v>
      </c>
      <c r="L5945" s="72" t="s">
        <v>76</v>
      </c>
      <c r="M5945" s="72"/>
    </row>
    <row r="5946" spans="2:13" x14ac:dyDescent="0.25">
      <c r="B5946" s="72" t="s">
        <v>12</v>
      </c>
      <c r="C5946" s="72" t="s">
        <v>13</v>
      </c>
      <c r="D5946" s="72" t="s">
        <v>14</v>
      </c>
      <c r="E5946" s="72" t="s">
        <v>39</v>
      </c>
      <c r="F5946" s="73">
        <v>-83</v>
      </c>
      <c r="G5946" s="72" t="s">
        <v>16</v>
      </c>
      <c r="H5946" s="72" t="s">
        <v>24</v>
      </c>
      <c r="I5946" s="72" t="s">
        <v>48</v>
      </c>
      <c r="J5946" s="72" t="s">
        <v>19</v>
      </c>
      <c r="K5946" s="72" t="s">
        <v>37</v>
      </c>
      <c r="L5946" s="72" t="s">
        <v>218</v>
      </c>
      <c r="M5946" s="72"/>
    </row>
    <row r="5947" spans="2:13" x14ac:dyDescent="0.25">
      <c r="B5947" s="72" t="s">
        <v>12</v>
      </c>
      <c r="C5947" s="72" t="s">
        <v>13</v>
      </c>
      <c r="D5947" s="72" t="s">
        <v>14</v>
      </c>
      <c r="E5947" s="72" t="s">
        <v>51</v>
      </c>
      <c r="F5947" s="73">
        <v>318883</v>
      </c>
      <c r="G5947" s="72" t="s">
        <v>16</v>
      </c>
      <c r="H5947" s="72" t="s">
        <v>24</v>
      </c>
      <c r="I5947" s="72" t="s">
        <v>18</v>
      </c>
      <c r="J5947" s="72" t="s">
        <v>19</v>
      </c>
      <c r="K5947" s="72" t="s">
        <v>37</v>
      </c>
      <c r="L5947" s="72" t="s">
        <v>494</v>
      </c>
      <c r="M5947" s="72"/>
    </row>
    <row r="5948" spans="2:13" x14ac:dyDescent="0.25">
      <c r="B5948" s="72" t="s">
        <v>12</v>
      </c>
      <c r="C5948" s="72" t="s">
        <v>13</v>
      </c>
      <c r="D5948" s="72" t="s">
        <v>14</v>
      </c>
      <c r="E5948" s="72" t="s">
        <v>36</v>
      </c>
      <c r="F5948" s="73">
        <v>269357</v>
      </c>
      <c r="G5948" s="72" t="s">
        <v>16</v>
      </c>
      <c r="H5948" s="72" t="s">
        <v>24</v>
      </c>
      <c r="I5948" s="72" t="s">
        <v>18</v>
      </c>
      <c r="J5948" s="72" t="s">
        <v>19</v>
      </c>
      <c r="K5948" s="72" t="s">
        <v>37</v>
      </c>
      <c r="L5948" s="72" t="s">
        <v>604</v>
      </c>
      <c r="M5948" s="72" t="s">
        <v>29</v>
      </c>
    </row>
    <row r="5949" spans="2:13" x14ac:dyDescent="0.25">
      <c r="B5949" s="72" t="s">
        <v>12</v>
      </c>
      <c r="C5949" s="72" t="s">
        <v>13</v>
      </c>
      <c r="D5949" s="72" t="s">
        <v>14</v>
      </c>
      <c r="E5949" s="72" t="s">
        <v>94</v>
      </c>
      <c r="F5949" s="73">
        <v>878</v>
      </c>
      <c r="G5949" s="72" t="s">
        <v>16</v>
      </c>
      <c r="H5949" s="72" t="s">
        <v>24</v>
      </c>
      <c r="I5949" s="72" t="s">
        <v>18</v>
      </c>
      <c r="J5949" s="72" t="s">
        <v>19</v>
      </c>
      <c r="K5949" s="72" t="s">
        <v>25</v>
      </c>
      <c r="L5949" s="72" t="s">
        <v>101</v>
      </c>
      <c r="M5949" s="72"/>
    </row>
    <row r="5950" spans="2:13" x14ac:dyDescent="0.25">
      <c r="B5950" s="72" t="s">
        <v>12</v>
      </c>
      <c r="C5950" s="72" t="s">
        <v>13</v>
      </c>
      <c r="D5950" s="72" t="s">
        <v>14</v>
      </c>
      <c r="E5950" s="72" t="s">
        <v>15</v>
      </c>
      <c r="F5950" s="73">
        <v>4061947</v>
      </c>
      <c r="G5950" s="72" t="s">
        <v>16</v>
      </c>
      <c r="H5950" s="72" t="s">
        <v>17</v>
      </c>
      <c r="I5950" s="72" t="s">
        <v>18</v>
      </c>
      <c r="J5950" s="72" t="s">
        <v>19</v>
      </c>
      <c r="K5950" s="72" t="s">
        <v>25</v>
      </c>
      <c r="L5950" s="72" t="s">
        <v>410</v>
      </c>
      <c r="M5950" s="72" t="s">
        <v>67</v>
      </c>
    </row>
    <row r="5951" spans="2:13" x14ac:dyDescent="0.25">
      <c r="B5951" s="72" t="s">
        <v>12</v>
      </c>
      <c r="C5951" s="72" t="s">
        <v>13</v>
      </c>
      <c r="D5951" s="72" t="s">
        <v>14</v>
      </c>
      <c r="E5951" s="72" t="s">
        <v>144</v>
      </c>
      <c r="F5951" s="73">
        <v>2090664</v>
      </c>
      <c r="G5951" s="72" t="s">
        <v>16</v>
      </c>
      <c r="H5951" s="72" t="s">
        <v>24</v>
      </c>
      <c r="I5951" s="72" t="s">
        <v>18</v>
      </c>
      <c r="J5951" s="72" t="s">
        <v>19</v>
      </c>
      <c r="K5951" s="72" t="s">
        <v>37</v>
      </c>
      <c r="L5951" s="72" t="s">
        <v>320</v>
      </c>
      <c r="M5951" s="72" t="s">
        <v>67</v>
      </c>
    </row>
    <row r="5952" spans="2:13" x14ac:dyDescent="0.25">
      <c r="B5952" s="72" t="s">
        <v>12</v>
      </c>
      <c r="C5952" s="72" t="s">
        <v>13</v>
      </c>
      <c r="D5952" s="72" t="s">
        <v>14</v>
      </c>
      <c r="E5952" s="72" t="s">
        <v>300</v>
      </c>
      <c r="F5952" s="73">
        <v>109</v>
      </c>
      <c r="G5952" s="72" t="s">
        <v>16</v>
      </c>
      <c r="H5952" s="72" t="s">
        <v>24</v>
      </c>
      <c r="I5952" s="72" t="s">
        <v>18</v>
      </c>
      <c r="J5952" s="72" t="s">
        <v>19</v>
      </c>
      <c r="K5952" s="72" t="s">
        <v>37</v>
      </c>
      <c r="L5952" s="72" t="s">
        <v>482</v>
      </c>
      <c r="M5952" s="72" t="s">
        <v>302</v>
      </c>
    </row>
    <row r="5953" spans="2:13" x14ac:dyDescent="0.25">
      <c r="B5953" s="72" t="s">
        <v>12</v>
      </c>
      <c r="C5953" s="72" t="s">
        <v>13</v>
      </c>
      <c r="D5953" s="72" t="s">
        <v>14</v>
      </c>
      <c r="E5953" s="72" t="s">
        <v>187</v>
      </c>
      <c r="F5953" s="73">
        <v>2000385</v>
      </c>
      <c r="G5953" s="72" t="s">
        <v>16</v>
      </c>
      <c r="H5953" s="72" t="s">
        <v>17</v>
      </c>
      <c r="I5953" s="72" t="s">
        <v>18</v>
      </c>
      <c r="J5953" s="72" t="s">
        <v>19</v>
      </c>
      <c r="K5953" s="72" t="s">
        <v>25</v>
      </c>
      <c r="L5953" s="72" t="s">
        <v>516</v>
      </c>
      <c r="M5953" s="72" t="s">
        <v>112</v>
      </c>
    </row>
    <row r="5954" spans="2:13" x14ac:dyDescent="0.25">
      <c r="B5954" s="72" t="s">
        <v>12</v>
      </c>
      <c r="C5954" s="72" t="s">
        <v>13</v>
      </c>
      <c r="D5954" s="72" t="s">
        <v>14</v>
      </c>
      <c r="E5954" s="72" t="s">
        <v>51</v>
      </c>
      <c r="F5954" s="73">
        <v>249</v>
      </c>
      <c r="G5954" s="72" t="s">
        <v>16</v>
      </c>
      <c r="H5954" s="72" t="s">
        <v>24</v>
      </c>
      <c r="I5954" s="72" t="s">
        <v>18</v>
      </c>
      <c r="J5954" s="72" t="s">
        <v>19</v>
      </c>
      <c r="K5954" s="72" t="s">
        <v>37</v>
      </c>
      <c r="L5954" s="72" t="s">
        <v>695</v>
      </c>
      <c r="M5954" s="72"/>
    </row>
    <row r="5955" spans="2:13" x14ac:dyDescent="0.25">
      <c r="B5955" s="72" t="s">
        <v>12</v>
      </c>
      <c r="C5955" s="72" t="s">
        <v>13</v>
      </c>
      <c r="D5955" s="72" t="s">
        <v>14</v>
      </c>
      <c r="E5955" s="72" t="s">
        <v>36</v>
      </c>
      <c r="F5955" s="73">
        <v>378567</v>
      </c>
      <c r="G5955" s="72" t="s">
        <v>16</v>
      </c>
      <c r="H5955" s="72" t="s">
        <v>17</v>
      </c>
      <c r="I5955" s="72" t="s">
        <v>18</v>
      </c>
      <c r="J5955" s="72" t="s">
        <v>19</v>
      </c>
      <c r="K5955" s="72" t="s">
        <v>25</v>
      </c>
      <c r="L5955" s="72" t="s">
        <v>84</v>
      </c>
      <c r="M5955" s="72" t="s">
        <v>29</v>
      </c>
    </row>
    <row r="5956" spans="2:13" x14ac:dyDescent="0.25">
      <c r="B5956" s="72" t="s">
        <v>12</v>
      </c>
      <c r="C5956" s="72" t="s">
        <v>13</v>
      </c>
      <c r="D5956" s="72" t="s">
        <v>14</v>
      </c>
      <c r="E5956" s="72" t="s">
        <v>51</v>
      </c>
      <c r="F5956" s="73">
        <v>29462</v>
      </c>
      <c r="G5956" s="72" t="s">
        <v>16</v>
      </c>
      <c r="H5956" s="72" t="s">
        <v>24</v>
      </c>
      <c r="I5956" s="72" t="s">
        <v>18</v>
      </c>
      <c r="J5956" s="72" t="s">
        <v>19</v>
      </c>
      <c r="K5956" s="72" t="s">
        <v>63</v>
      </c>
      <c r="L5956" s="72" t="s">
        <v>351</v>
      </c>
      <c r="M5956" s="72"/>
    </row>
    <row r="5957" spans="2:13" x14ac:dyDescent="0.25">
      <c r="B5957" s="72" t="s">
        <v>12</v>
      </c>
      <c r="C5957" s="72" t="s">
        <v>13</v>
      </c>
      <c r="D5957" s="72" t="s">
        <v>14</v>
      </c>
      <c r="E5957" s="72" t="s">
        <v>33</v>
      </c>
      <c r="F5957" s="73">
        <v>55151</v>
      </c>
      <c r="G5957" s="72" t="s">
        <v>16</v>
      </c>
      <c r="H5957" s="72" t="s">
        <v>24</v>
      </c>
      <c r="I5957" s="72" t="s">
        <v>18</v>
      </c>
      <c r="J5957" s="72" t="s">
        <v>19</v>
      </c>
      <c r="K5957" s="72" t="s">
        <v>37</v>
      </c>
      <c r="L5957" s="72" t="s">
        <v>509</v>
      </c>
      <c r="M5957" s="72" t="s">
        <v>47</v>
      </c>
    </row>
    <row r="5958" spans="2:13" x14ac:dyDescent="0.25">
      <c r="B5958" s="72" t="s">
        <v>12</v>
      </c>
      <c r="C5958" s="72" t="s">
        <v>13</v>
      </c>
      <c r="D5958" s="72" t="s">
        <v>14</v>
      </c>
      <c r="E5958" s="72" t="s">
        <v>146</v>
      </c>
      <c r="F5958" s="73">
        <v>-15420</v>
      </c>
      <c r="G5958" s="72" t="s">
        <v>16</v>
      </c>
      <c r="H5958" s="72" t="s">
        <v>24</v>
      </c>
      <c r="I5958" s="72" t="s">
        <v>18</v>
      </c>
      <c r="J5958" s="72" t="s">
        <v>19</v>
      </c>
      <c r="K5958" s="72" t="s">
        <v>25</v>
      </c>
      <c r="L5958" s="72" t="s">
        <v>514</v>
      </c>
      <c r="M5958" s="72"/>
    </row>
    <row r="5959" spans="2:13" x14ac:dyDescent="0.25">
      <c r="B5959" s="72" t="s">
        <v>12</v>
      </c>
      <c r="C5959" s="72" t="s">
        <v>13</v>
      </c>
      <c r="D5959" s="72" t="s">
        <v>14</v>
      </c>
      <c r="E5959" s="72" t="s">
        <v>51</v>
      </c>
      <c r="F5959" s="73">
        <v>68830</v>
      </c>
      <c r="G5959" s="72" t="s">
        <v>16</v>
      </c>
      <c r="H5959" s="72" t="s">
        <v>24</v>
      </c>
      <c r="I5959" s="72" t="s">
        <v>18</v>
      </c>
      <c r="J5959" s="72" t="s">
        <v>19</v>
      </c>
      <c r="K5959" s="72" t="s">
        <v>25</v>
      </c>
      <c r="L5959" s="72" t="s">
        <v>325</v>
      </c>
      <c r="M5959" s="72"/>
    </row>
    <row r="5960" spans="2:13" x14ac:dyDescent="0.25">
      <c r="B5960" s="72" t="s">
        <v>12</v>
      </c>
      <c r="C5960" s="72" t="s">
        <v>13</v>
      </c>
      <c r="D5960" s="72" t="s">
        <v>14</v>
      </c>
      <c r="E5960" s="72" t="s">
        <v>152</v>
      </c>
      <c r="F5960" s="73">
        <v>-23068</v>
      </c>
      <c r="G5960" s="72" t="s">
        <v>16</v>
      </c>
      <c r="H5960" s="72" t="s">
        <v>24</v>
      </c>
      <c r="I5960" s="72" t="s">
        <v>18</v>
      </c>
      <c r="J5960" s="72" t="s">
        <v>19</v>
      </c>
      <c r="K5960" s="72" t="s">
        <v>25</v>
      </c>
      <c r="L5960" s="72" t="s">
        <v>220</v>
      </c>
      <c r="M5960" s="72"/>
    </row>
    <row r="5961" spans="2:13" x14ac:dyDescent="0.25">
      <c r="B5961" s="72" t="s">
        <v>12</v>
      </c>
      <c r="C5961" s="72" t="s">
        <v>13</v>
      </c>
      <c r="D5961" s="72" t="s">
        <v>14</v>
      </c>
      <c r="E5961" s="72" t="s">
        <v>55</v>
      </c>
      <c r="F5961" s="73">
        <v>585080</v>
      </c>
      <c r="G5961" s="72" t="s">
        <v>16</v>
      </c>
      <c r="H5961" s="72" t="s">
        <v>24</v>
      </c>
      <c r="I5961" s="72" t="s">
        <v>18</v>
      </c>
      <c r="J5961" s="72" t="s">
        <v>227</v>
      </c>
      <c r="K5961" s="72" t="s">
        <v>43</v>
      </c>
      <c r="L5961" s="72" t="s">
        <v>336</v>
      </c>
      <c r="M5961" s="72" t="s">
        <v>47</v>
      </c>
    </row>
    <row r="5962" spans="2:13" x14ac:dyDescent="0.25">
      <c r="B5962" s="72" t="s">
        <v>12</v>
      </c>
      <c r="C5962" s="72" t="s">
        <v>13</v>
      </c>
      <c r="D5962" s="72" t="s">
        <v>14</v>
      </c>
      <c r="E5962" s="72" t="s">
        <v>55</v>
      </c>
      <c r="F5962" s="73">
        <v>26016</v>
      </c>
      <c r="G5962" s="72" t="s">
        <v>16</v>
      </c>
      <c r="H5962" s="72" t="s">
        <v>24</v>
      </c>
      <c r="I5962" s="72" t="s">
        <v>48</v>
      </c>
      <c r="J5962" s="72" t="s">
        <v>19</v>
      </c>
      <c r="K5962" s="72" t="s">
        <v>25</v>
      </c>
      <c r="L5962" s="72" t="s">
        <v>467</v>
      </c>
      <c r="M5962" s="72" t="s">
        <v>29</v>
      </c>
    </row>
    <row r="5963" spans="2:13" x14ac:dyDescent="0.25">
      <c r="B5963" s="72" t="s">
        <v>12</v>
      </c>
      <c r="C5963" s="72" t="s">
        <v>13</v>
      </c>
      <c r="D5963" s="72" t="s">
        <v>14</v>
      </c>
      <c r="E5963" s="72" t="s">
        <v>27</v>
      </c>
      <c r="F5963" s="73">
        <v>6</v>
      </c>
      <c r="G5963" s="72" t="s">
        <v>16</v>
      </c>
      <c r="H5963" s="72" t="s">
        <v>17</v>
      </c>
      <c r="I5963" s="72" t="s">
        <v>18</v>
      </c>
      <c r="J5963" s="72" t="s">
        <v>19</v>
      </c>
      <c r="K5963" s="72" t="s">
        <v>25</v>
      </c>
      <c r="L5963" s="72" t="s">
        <v>273</v>
      </c>
      <c r="M5963" s="72" t="s">
        <v>302</v>
      </c>
    </row>
    <row r="5964" spans="2:13" x14ac:dyDescent="0.25">
      <c r="B5964" s="72" t="s">
        <v>12</v>
      </c>
      <c r="C5964" s="72" t="s">
        <v>13</v>
      </c>
      <c r="D5964" s="72" t="s">
        <v>14</v>
      </c>
      <c r="E5964" s="72" t="s">
        <v>51</v>
      </c>
      <c r="F5964" s="73">
        <v>19740</v>
      </c>
      <c r="G5964" s="72" t="s">
        <v>16</v>
      </c>
      <c r="H5964" s="72" t="s">
        <v>24</v>
      </c>
      <c r="I5964" s="72" t="s">
        <v>18</v>
      </c>
      <c r="J5964" s="72" t="s">
        <v>19</v>
      </c>
      <c r="K5964" s="72" t="s">
        <v>185</v>
      </c>
      <c r="L5964" s="72" t="s">
        <v>469</v>
      </c>
      <c r="M5964" s="72"/>
    </row>
    <row r="5965" spans="2:13" x14ac:dyDescent="0.25">
      <c r="B5965" s="72" t="s">
        <v>12</v>
      </c>
      <c r="C5965" s="72" t="s">
        <v>13</v>
      </c>
      <c r="D5965" s="72" t="s">
        <v>14</v>
      </c>
      <c r="E5965" s="72" t="s">
        <v>55</v>
      </c>
      <c r="F5965" s="73">
        <v>3998128</v>
      </c>
      <c r="G5965" s="72" t="s">
        <v>16</v>
      </c>
      <c r="H5965" s="72" t="s">
        <v>17</v>
      </c>
      <c r="I5965" s="72" t="s">
        <v>18</v>
      </c>
      <c r="J5965" s="72" t="s">
        <v>19</v>
      </c>
      <c r="K5965" s="72" t="s">
        <v>20</v>
      </c>
      <c r="L5965" s="72" t="s">
        <v>28</v>
      </c>
      <c r="M5965" s="72" t="s">
        <v>57</v>
      </c>
    </row>
    <row r="5966" spans="2:13" x14ac:dyDescent="0.25">
      <c r="B5966" s="72" t="s">
        <v>12</v>
      </c>
      <c r="C5966" s="72" t="s">
        <v>13</v>
      </c>
      <c r="D5966" s="72" t="s">
        <v>14</v>
      </c>
      <c r="E5966" s="72" t="s">
        <v>152</v>
      </c>
      <c r="F5966" s="73">
        <v>-25989</v>
      </c>
      <c r="G5966" s="72" t="s">
        <v>16</v>
      </c>
      <c r="H5966" s="72" t="s">
        <v>24</v>
      </c>
      <c r="I5966" s="72" t="s">
        <v>18</v>
      </c>
      <c r="J5966" s="72" t="s">
        <v>19</v>
      </c>
      <c r="K5966" s="72" t="s">
        <v>25</v>
      </c>
      <c r="L5966" s="72" t="s">
        <v>459</v>
      </c>
      <c r="M5966" s="72"/>
    </row>
    <row r="5967" spans="2:13" x14ac:dyDescent="0.25">
      <c r="B5967" s="72" t="s">
        <v>12</v>
      </c>
      <c r="C5967" s="72" t="s">
        <v>13</v>
      </c>
      <c r="D5967" s="72" t="s">
        <v>14</v>
      </c>
      <c r="E5967" s="72" t="s">
        <v>68</v>
      </c>
      <c r="F5967" s="73">
        <v>-18027</v>
      </c>
      <c r="G5967" s="72" t="s">
        <v>16</v>
      </c>
      <c r="H5967" s="72" t="s">
        <v>17</v>
      </c>
      <c r="I5967" s="72" t="s">
        <v>18</v>
      </c>
      <c r="J5967" s="72" t="s">
        <v>19</v>
      </c>
      <c r="K5967" s="72" t="s">
        <v>25</v>
      </c>
      <c r="L5967" s="72" t="s">
        <v>111</v>
      </c>
      <c r="M5967" s="72"/>
    </row>
    <row r="5968" spans="2:13" x14ac:dyDescent="0.25">
      <c r="B5968" s="72" t="s">
        <v>12</v>
      </c>
      <c r="C5968" s="72" t="s">
        <v>13</v>
      </c>
      <c r="D5968" s="72" t="s">
        <v>14</v>
      </c>
      <c r="E5968" s="72" t="s">
        <v>146</v>
      </c>
      <c r="F5968" s="73">
        <v>-12396</v>
      </c>
      <c r="G5968" s="72" t="s">
        <v>16</v>
      </c>
      <c r="H5968" s="72" t="s">
        <v>17</v>
      </c>
      <c r="I5968" s="72" t="s">
        <v>18</v>
      </c>
      <c r="J5968" s="72" t="s">
        <v>19</v>
      </c>
      <c r="K5968" s="72" t="s">
        <v>37</v>
      </c>
      <c r="L5968" s="72" t="s">
        <v>287</v>
      </c>
      <c r="M5968" s="72"/>
    </row>
    <row r="5969" spans="2:13" x14ac:dyDescent="0.25">
      <c r="B5969" s="72" t="s">
        <v>12</v>
      </c>
      <c r="C5969" s="72" t="s">
        <v>13</v>
      </c>
      <c r="D5969" s="72" t="s">
        <v>14</v>
      </c>
      <c r="E5969" s="72" t="s">
        <v>27</v>
      </c>
      <c r="F5969" s="73">
        <v>24145</v>
      </c>
      <c r="G5969" s="72" t="s">
        <v>16</v>
      </c>
      <c r="H5969" s="72" t="s">
        <v>24</v>
      </c>
      <c r="I5969" s="72" t="s">
        <v>18</v>
      </c>
      <c r="J5969" s="72" t="s">
        <v>19</v>
      </c>
      <c r="K5969" s="72" t="s">
        <v>31</v>
      </c>
      <c r="L5969" s="72" t="s">
        <v>565</v>
      </c>
      <c r="M5969" s="72" t="s">
        <v>57</v>
      </c>
    </row>
    <row r="5970" spans="2:13" x14ac:dyDescent="0.25">
      <c r="B5970" s="72" t="s">
        <v>12</v>
      </c>
      <c r="C5970" s="72" t="s">
        <v>13</v>
      </c>
      <c r="D5970" s="72" t="s">
        <v>14</v>
      </c>
      <c r="E5970" s="72" t="s">
        <v>74</v>
      </c>
      <c r="F5970" s="73">
        <v>32</v>
      </c>
      <c r="G5970" s="72" t="s">
        <v>16</v>
      </c>
      <c r="H5970" s="72" t="s">
        <v>17</v>
      </c>
      <c r="I5970" s="72" t="s">
        <v>18</v>
      </c>
      <c r="J5970" s="72" t="s">
        <v>19</v>
      </c>
      <c r="K5970" s="72" t="s">
        <v>49</v>
      </c>
      <c r="L5970" s="72" t="s">
        <v>209</v>
      </c>
      <c r="M5970" s="72" t="s">
        <v>302</v>
      </c>
    </row>
    <row r="5971" spans="2:13" x14ac:dyDescent="0.25">
      <c r="B5971" s="72" t="s">
        <v>12</v>
      </c>
      <c r="C5971" s="72" t="s">
        <v>13</v>
      </c>
      <c r="D5971" s="72" t="s">
        <v>14</v>
      </c>
      <c r="E5971" s="72" t="s">
        <v>39</v>
      </c>
      <c r="F5971" s="73">
        <v>-6689</v>
      </c>
      <c r="G5971" s="72" t="s">
        <v>16</v>
      </c>
      <c r="H5971" s="72" t="s">
        <v>24</v>
      </c>
      <c r="I5971" s="72" t="s">
        <v>48</v>
      </c>
      <c r="J5971" s="72" t="s">
        <v>19</v>
      </c>
      <c r="K5971" s="72" t="s">
        <v>49</v>
      </c>
      <c r="L5971" s="72" t="s">
        <v>288</v>
      </c>
      <c r="M5971" s="72"/>
    </row>
    <row r="5972" spans="2:13" x14ac:dyDescent="0.25">
      <c r="B5972" s="72" t="s">
        <v>12</v>
      </c>
      <c r="C5972" s="72" t="s">
        <v>13</v>
      </c>
      <c r="D5972" s="72" t="s">
        <v>14</v>
      </c>
      <c r="E5972" s="72" t="s">
        <v>83</v>
      </c>
      <c r="F5972" s="73">
        <v>1641072</v>
      </c>
      <c r="G5972" s="72" t="s">
        <v>16</v>
      </c>
      <c r="H5972" s="72" t="s">
        <v>17</v>
      </c>
      <c r="I5972" s="72" t="s">
        <v>18</v>
      </c>
      <c r="J5972" s="72" t="s">
        <v>19</v>
      </c>
      <c r="K5972" s="72" t="s">
        <v>25</v>
      </c>
      <c r="L5972" s="72" t="s">
        <v>104</v>
      </c>
      <c r="M5972" s="72"/>
    </row>
    <row r="5973" spans="2:13" x14ac:dyDescent="0.25">
      <c r="B5973" s="72" t="s">
        <v>12</v>
      </c>
      <c r="C5973" s="72" t="s">
        <v>13</v>
      </c>
      <c r="D5973" s="72" t="s">
        <v>14</v>
      </c>
      <c r="E5973" s="72" t="s">
        <v>81</v>
      </c>
      <c r="F5973" s="73">
        <v>43513</v>
      </c>
      <c r="G5973" s="72" t="s">
        <v>16</v>
      </c>
      <c r="H5973" s="72" t="s">
        <v>24</v>
      </c>
      <c r="I5973" s="72" t="s">
        <v>18</v>
      </c>
      <c r="J5973" s="72" t="s">
        <v>19</v>
      </c>
      <c r="K5973" s="72" t="s">
        <v>25</v>
      </c>
      <c r="L5973" s="72" t="s">
        <v>296</v>
      </c>
      <c r="M5973" s="72" t="s">
        <v>112</v>
      </c>
    </row>
    <row r="5974" spans="2:13" x14ac:dyDescent="0.25">
      <c r="B5974" s="72" t="s">
        <v>12</v>
      </c>
      <c r="C5974" s="72" t="s">
        <v>13</v>
      </c>
      <c r="D5974" s="72" t="s">
        <v>14</v>
      </c>
      <c r="E5974" s="72" t="s">
        <v>258</v>
      </c>
      <c r="F5974" s="73">
        <v>2501178</v>
      </c>
      <c r="G5974" s="72" t="s">
        <v>16</v>
      </c>
      <c r="H5974" s="72" t="s">
        <v>24</v>
      </c>
      <c r="I5974" s="72" t="s">
        <v>18</v>
      </c>
      <c r="J5974" s="72" t="s">
        <v>19</v>
      </c>
      <c r="K5974" s="72" t="s">
        <v>25</v>
      </c>
      <c r="L5974" s="72" t="s">
        <v>128</v>
      </c>
      <c r="M5974" s="72" t="s">
        <v>444</v>
      </c>
    </row>
    <row r="5975" spans="2:13" x14ac:dyDescent="0.25">
      <c r="B5975" s="72" t="s">
        <v>12</v>
      </c>
      <c r="C5975" s="72" t="s">
        <v>13</v>
      </c>
      <c r="D5975" s="72" t="s">
        <v>14</v>
      </c>
      <c r="E5975" s="72" t="s">
        <v>300</v>
      </c>
      <c r="F5975" s="73">
        <v>212577</v>
      </c>
      <c r="G5975" s="72" t="s">
        <v>16</v>
      </c>
      <c r="H5975" s="72" t="s">
        <v>17</v>
      </c>
      <c r="I5975" s="72" t="s">
        <v>18</v>
      </c>
      <c r="J5975" s="72" t="s">
        <v>19</v>
      </c>
      <c r="K5975" s="72" t="s">
        <v>25</v>
      </c>
      <c r="L5975" s="72" t="s">
        <v>174</v>
      </c>
      <c r="M5975" s="72" t="s">
        <v>302</v>
      </c>
    </row>
    <row r="5976" spans="2:13" x14ac:dyDescent="0.25">
      <c r="B5976" s="72" t="s">
        <v>12</v>
      </c>
      <c r="C5976" s="72" t="s">
        <v>13</v>
      </c>
      <c r="D5976" s="72" t="s">
        <v>14</v>
      </c>
      <c r="E5976" s="72" t="s">
        <v>36</v>
      </c>
      <c r="F5976" s="73">
        <v>157127</v>
      </c>
      <c r="G5976" s="72" t="s">
        <v>16</v>
      </c>
      <c r="H5976" s="72" t="s">
        <v>24</v>
      </c>
      <c r="I5976" s="72" t="s">
        <v>18</v>
      </c>
      <c r="J5976" s="72" t="s">
        <v>19</v>
      </c>
      <c r="K5976" s="72" t="s">
        <v>37</v>
      </c>
      <c r="L5976" s="72" t="s">
        <v>412</v>
      </c>
      <c r="M5976" s="72" t="s">
        <v>57</v>
      </c>
    </row>
    <row r="5977" spans="2:13" x14ac:dyDescent="0.25">
      <c r="B5977" s="72" t="s">
        <v>12</v>
      </c>
      <c r="C5977" s="72" t="s">
        <v>13</v>
      </c>
      <c r="D5977" s="72" t="s">
        <v>14</v>
      </c>
      <c r="E5977" s="72" t="s">
        <v>27</v>
      </c>
      <c r="F5977" s="73">
        <v>2816336</v>
      </c>
      <c r="G5977" s="72" t="s">
        <v>16</v>
      </c>
      <c r="H5977" s="72" t="s">
        <v>24</v>
      </c>
      <c r="I5977" s="72" t="s">
        <v>18</v>
      </c>
      <c r="J5977" s="72" t="s">
        <v>19</v>
      </c>
      <c r="K5977" s="72" t="s">
        <v>25</v>
      </c>
      <c r="L5977" s="72" t="s">
        <v>143</v>
      </c>
      <c r="M5977" s="72" t="s">
        <v>29</v>
      </c>
    </row>
    <row r="5978" spans="2:13" x14ac:dyDescent="0.25">
      <c r="B5978" s="72" t="s">
        <v>12</v>
      </c>
      <c r="C5978" s="72" t="s">
        <v>13</v>
      </c>
      <c r="D5978" s="72" t="s">
        <v>14</v>
      </c>
      <c r="E5978" s="72" t="s">
        <v>83</v>
      </c>
      <c r="F5978" s="73">
        <v>159160</v>
      </c>
      <c r="G5978" s="72" t="s">
        <v>16</v>
      </c>
      <c r="H5978" s="72" t="s">
        <v>17</v>
      </c>
      <c r="I5978" s="72" t="s">
        <v>18</v>
      </c>
      <c r="J5978" s="72" t="s">
        <v>19</v>
      </c>
      <c r="K5978" s="72" t="s">
        <v>25</v>
      </c>
      <c r="L5978" s="72" t="s">
        <v>407</v>
      </c>
      <c r="M5978" s="72"/>
    </row>
    <row r="5979" spans="2:13" x14ac:dyDescent="0.25">
      <c r="B5979" s="72" t="s">
        <v>12</v>
      </c>
      <c r="C5979" s="72" t="s">
        <v>13</v>
      </c>
      <c r="D5979" s="72" t="s">
        <v>14</v>
      </c>
      <c r="E5979" s="72" t="s">
        <v>711</v>
      </c>
      <c r="F5979" s="73">
        <v>-1825</v>
      </c>
      <c r="G5979" s="72" t="s">
        <v>16</v>
      </c>
      <c r="H5979" s="72" t="s">
        <v>17</v>
      </c>
      <c r="I5979" s="72" t="s">
        <v>18</v>
      </c>
      <c r="J5979" s="72" t="s">
        <v>19</v>
      </c>
      <c r="K5979" s="72" t="s">
        <v>20</v>
      </c>
      <c r="L5979" s="72" t="s">
        <v>226</v>
      </c>
      <c r="M5979" s="72"/>
    </row>
    <row r="5980" spans="2:13" x14ac:dyDescent="0.25">
      <c r="B5980" s="72" t="s">
        <v>12</v>
      </c>
      <c r="C5980" s="72" t="s">
        <v>13</v>
      </c>
      <c r="D5980" s="72" t="s">
        <v>14</v>
      </c>
      <c r="E5980" s="72" t="s">
        <v>33</v>
      </c>
      <c r="F5980" s="73">
        <v>36737</v>
      </c>
      <c r="G5980" s="72" t="s">
        <v>16</v>
      </c>
      <c r="H5980" s="72" t="s">
        <v>24</v>
      </c>
      <c r="I5980" s="72" t="s">
        <v>18</v>
      </c>
      <c r="J5980" s="72" t="s">
        <v>19</v>
      </c>
      <c r="K5980" s="72" t="s">
        <v>25</v>
      </c>
      <c r="L5980" s="72" t="s">
        <v>191</v>
      </c>
      <c r="M5980" s="72" t="s">
        <v>35</v>
      </c>
    </row>
    <row r="5981" spans="2:13" x14ac:dyDescent="0.25">
      <c r="B5981" s="72" t="s">
        <v>12</v>
      </c>
      <c r="C5981" s="72" t="s">
        <v>13</v>
      </c>
      <c r="D5981" s="72" t="s">
        <v>14</v>
      </c>
      <c r="E5981" s="72" t="s">
        <v>79</v>
      </c>
      <c r="F5981" s="73">
        <v>-1244</v>
      </c>
      <c r="G5981" s="72" t="s">
        <v>16</v>
      </c>
      <c r="H5981" s="72" t="s">
        <v>24</v>
      </c>
      <c r="I5981" s="72" t="s">
        <v>18</v>
      </c>
      <c r="J5981" s="72" t="s">
        <v>19</v>
      </c>
      <c r="K5981" s="72" t="s">
        <v>25</v>
      </c>
      <c r="L5981" s="72" t="s">
        <v>215</v>
      </c>
      <c r="M5981" s="72"/>
    </row>
    <row r="5982" spans="2:13" x14ac:dyDescent="0.25">
      <c r="B5982" s="72" t="s">
        <v>12</v>
      </c>
      <c r="C5982" s="72" t="s">
        <v>13</v>
      </c>
      <c r="D5982" s="72" t="s">
        <v>14</v>
      </c>
      <c r="E5982" s="72" t="s">
        <v>68</v>
      </c>
      <c r="F5982" s="73">
        <v>-175</v>
      </c>
      <c r="G5982" s="72" t="s">
        <v>16</v>
      </c>
      <c r="H5982" s="72" t="s">
        <v>24</v>
      </c>
      <c r="I5982" s="72" t="s">
        <v>18</v>
      </c>
      <c r="J5982" s="72" t="s">
        <v>19</v>
      </c>
      <c r="K5982" s="72" t="s">
        <v>25</v>
      </c>
      <c r="L5982" s="72" t="s">
        <v>432</v>
      </c>
      <c r="M5982" s="72"/>
    </row>
    <row r="5983" spans="2:13" x14ac:dyDescent="0.25">
      <c r="B5983" s="72" t="s">
        <v>12</v>
      </c>
      <c r="C5983" s="72" t="s">
        <v>13</v>
      </c>
      <c r="D5983" s="72" t="s">
        <v>14</v>
      </c>
      <c r="E5983" s="72" t="s">
        <v>36</v>
      </c>
      <c r="F5983" s="73">
        <v>78949</v>
      </c>
      <c r="G5983" s="72" t="s">
        <v>16</v>
      </c>
      <c r="H5983" s="72" t="s">
        <v>24</v>
      </c>
      <c r="I5983" s="72" t="s">
        <v>18</v>
      </c>
      <c r="J5983" s="72" t="s">
        <v>19</v>
      </c>
      <c r="K5983" s="72" t="s">
        <v>96</v>
      </c>
      <c r="L5983" s="72" t="s">
        <v>194</v>
      </c>
      <c r="M5983" s="72" t="s">
        <v>29</v>
      </c>
    </row>
    <row r="5984" spans="2:13" x14ac:dyDescent="0.25">
      <c r="B5984" s="72" t="s">
        <v>12</v>
      </c>
      <c r="C5984" s="72" t="s">
        <v>13</v>
      </c>
      <c r="D5984" s="72" t="s">
        <v>14</v>
      </c>
      <c r="E5984" s="72" t="s">
        <v>27</v>
      </c>
      <c r="F5984" s="73">
        <v>18161</v>
      </c>
      <c r="G5984" s="72" t="s">
        <v>16</v>
      </c>
      <c r="H5984" s="72" t="s">
        <v>17</v>
      </c>
      <c r="I5984" s="72" t="s">
        <v>18</v>
      </c>
      <c r="J5984" s="72" t="s">
        <v>19</v>
      </c>
      <c r="K5984" s="72" t="s">
        <v>25</v>
      </c>
      <c r="L5984" s="72" t="s">
        <v>531</v>
      </c>
      <c r="M5984" s="72" t="s">
        <v>29</v>
      </c>
    </row>
    <row r="5985" spans="2:13" x14ac:dyDescent="0.25">
      <c r="B5985" s="72" t="s">
        <v>12</v>
      </c>
      <c r="C5985" s="72" t="s">
        <v>13</v>
      </c>
      <c r="D5985" s="72" t="s">
        <v>14</v>
      </c>
      <c r="E5985" s="72" t="s">
        <v>146</v>
      </c>
      <c r="F5985" s="73">
        <v>-216109</v>
      </c>
      <c r="G5985" s="72" t="s">
        <v>16</v>
      </c>
      <c r="H5985" s="72" t="s">
        <v>24</v>
      </c>
      <c r="I5985" s="72" t="s">
        <v>18</v>
      </c>
      <c r="J5985" s="72" t="s">
        <v>19</v>
      </c>
      <c r="K5985" s="72" t="s">
        <v>25</v>
      </c>
      <c r="L5985" s="72" t="s">
        <v>481</v>
      </c>
      <c r="M5985" s="72"/>
    </row>
    <row r="5986" spans="2:13" x14ac:dyDescent="0.25">
      <c r="B5986" s="72" t="s">
        <v>12</v>
      </c>
      <c r="C5986" s="72" t="s">
        <v>13</v>
      </c>
      <c r="D5986" s="72" t="s">
        <v>14</v>
      </c>
      <c r="E5986" s="72" t="s">
        <v>83</v>
      </c>
      <c r="F5986" s="73">
        <v>87</v>
      </c>
      <c r="G5986" s="72" t="s">
        <v>16</v>
      </c>
      <c r="H5986" s="72" t="s">
        <v>17</v>
      </c>
      <c r="I5986" s="72" t="s">
        <v>48</v>
      </c>
      <c r="J5986" s="72" t="s">
        <v>19</v>
      </c>
      <c r="K5986" s="72" t="s">
        <v>49</v>
      </c>
      <c r="L5986" s="72" t="s">
        <v>91</v>
      </c>
      <c r="M5986" s="72"/>
    </row>
    <row r="5987" spans="2:13" x14ac:dyDescent="0.25">
      <c r="B5987" s="72" t="s">
        <v>12</v>
      </c>
      <c r="C5987" s="72" t="s">
        <v>13</v>
      </c>
      <c r="D5987" s="72" t="s">
        <v>14</v>
      </c>
      <c r="E5987" s="72" t="s">
        <v>55</v>
      </c>
      <c r="F5987" s="73">
        <v>23442216</v>
      </c>
      <c r="G5987" s="72" t="s">
        <v>16</v>
      </c>
      <c r="H5987" s="72" t="s">
        <v>24</v>
      </c>
      <c r="I5987" s="72" t="s">
        <v>18</v>
      </c>
      <c r="J5987" s="72" t="s">
        <v>19</v>
      </c>
      <c r="K5987" s="72" t="s">
        <v>49</v>
      </c>
      <c r="L5987" s="72" t="s">
        <v>209</v>
      </c>
      <c r="M5987" s="72" t="s">
        <v>57</v>
      </c>
    </row>
    <row r="5988" spans="2:13" x14ac:dyDescent="0.25">
      <c r="B5988" s="72" t="s">
        <v>12</v>
      </c>
      <c r="C5988" s="72" t="s">
        <v>13</v>
      </c>
      <c r="D5988" s="72" t="s">
        <v>14</v>
      </c>
      <c r="E5988" s="72" t="s">
        <v>123</v>
      </c>
      <c r="F5988" s="73">
        <v>-5091</v>
      </c>
      <c r="G5988" s="72" t="s">
        <v>16</v>
      </c>
      <c r="H5988" s="72" t="s">
        <v>17</v>
      </c>
      <c r="I5988" s="72" t="s">
        <v>18</v>
      </c>
      <c r="J5988" s="72" t="s">
        <v>19</v>
      </c>
      <c r="K5988" s="72" t="s">
        <v>37</v>
      </c>
      <c r="L5988" s="72" t="s">
        <v>71</v>
      </c>
      <c r="M5988" s="72"/>
    </row>
    <row r="5989" spans="2:13" x14ac:dyDescent="0.25">
      <c r="B5989" s="72" t="s">
        <v>12</v>
      </c>
      <c r="C5989" s="72" t="s">
        <v>13</v>
      </c>
      <c r="D5989" s="72" t="s">
        <v>14</v>
      </c>
      <c r="E5989" s="72" t="s">
        <v>83</v>
      </c>
      <c r="F5989" s="73">
        <v>5574</v>
      </c>
      <c r="G5989" s="72" t="s">
        <v>16</v>
      </c>
      <c r="H5989" s="72" t="s">
        <v>17</v>
      </c>
      <c r="I5989" s="72" t="s">
        <v>48</v>
      </c>
      <c r="J5989" s="72" t="s">
        <v>19</v>
      </c>
      <c r="K5989" s="72" t="s">
        <v>49</v>
      </c>
      <c r="L5989" s="72" t="s">
        <v>246</v>
      </c>
      <c r="M5989" s="72"/>
    </row>
    <row r="5990" spans="2:13" x14ac:dyDescent="0.25">
      <c r="B5990" s="72" t="s">
        <v>12</v>
      </c>
      <c r="C5990" s="72" t="s">
        <v>13</v>
      </c>
      <c r="D5990" s="72" t="s">
        <v>14</v>
      </c>
      <c r="E5990" s="72" t="s">
        <v>94</v>
      </c>
      <c r="F5990" s="73">
        <v>7886</v>
      </c>
      <c r="G5990" s="72" t="s">
        <v>16</v>
      </c>
      <c r="H5990" s="72" t="s">
        <v>17</v>
      </c>
      <c r="I5990" s="72" t="s">
        <v>48</v>
      </c>
      <c r="J5990" s="72" t="s">
        <v>19</v>
      </c>
      <c r="K5990" s="72" t="s">
        <v>49</v>
      </c>
      <c r="L5990" s="72" t="s">
        <v>166</v>
      </c>
      <c r="M5990" s="72"/>
    </row>
    <row r="5991" spans="2:13" x14ac:dyDescent="0.25">
      <c r="B5991" s="72" t="s">
        <v>12</v>
      </c>
      <c r="C5991" s="72" t="s">
        <v>13</v>
      </c>
      <c r="D5991" s="72" t="s">
        <v>14</v>
      </c>
      <c r="E5991" s="72" t="s">
        <v>51</v>
      </c>
      <c r="F5991" s="73">
        <v>26207</v>
      </c>
      <c r="G5991" s="72" t="s">
        <v>16</v>
      </c>
      <c r="H5991" s="72" t="s">
        <v>24</v>
      </c>
      <c r="I5991" s="72" t="s">
        <v>18</v>
      </c>
      <c r="J5991" s="72" t="s">
        <v>19</v>
      </c>
      <c r="K5991" s="72" t="s">
        <v>25</v>
      </c>
      <c r="L5991" s="72" t="s">
        <v>370</v>
      </c>
      <c r="M5991" s="72"/>
    </row>
    <row r="5992" spans="2:13" x14ac:dyDescent="0.25">
      <c r="B5992" s="72" t="s">
        <v>12</v>
      </c>
      <c r="C5992" s="72" t="s">
        <v>13</v>
      </c>
      <c r="D5992" s="72" t="s">
        <v>14</v>
      </c>
      <c r="E5992" s="72" t="s">
        <v>39</v>
      </c>
      <c r="F5992" s="73">
        <v>-75567</v>
      </c>
      <c r="G5992" s="72" t="s">
        <v>16</v>
      </c>
      <c r="H5992" s="72" t="s">
        <v>24</v>
      </c>
      <c r="I5992" s="72" t="s">
        <v>18</v>
      </c>
      <c r="J5992" s="72" t="s">
        <v>19</v>
      </c>
      <c r="K5992" s="72" t="s">
        <v>37</v>
      </c>
      <c r="L5992" s="72" t="s">
        <v>342</v>
      </c>
      <c r="M5992" s="72"/>
    </row>
    <row r="5993" spans="2:13" x14ac:dyDescent="0.25">
      <c r="B5993" s="72" t="s">
        <v>12</v>
      </c>
      <c r="C5993" s="72" t="s">
        <v>13</v>
      </c>
      <c r="D5993" s="72" t="s">
        <v>14</v>
      </c>
      <c r="E5993" s="72" t="s">
        <v>79</v>
      </c>
      <c r="F5993" s="73">
        <v>-86169</v>
      </c>
      <c r="G5993" s="72" t="s">
        <v>16</v>
      </c>
      <c r="H5993" s="72" t="s">
        <v>24</v>
      </c>
      <c r="I5993" s="72" t="s">
        <v>18</v>
      </c>
      <c r="J5993" s="72" t="s">
        <v>19</v>
      </c>
      <c r="K5993" s="72" t="s">
        <v>37</v>
      </c>
      <c r="L5993" s="72" t="s">
        <v>491</v>
      </c>
      <c r="M5993" s="72"/>
    </row>
    <row r="5994" spans="2:13" x14ac:dyDescent="0.25">
      <c r="B5994" s="72" t="s">
        <v>12</v>
      </c>
      <c r="C5994" s="72" t="s">
        <v>13</v>
      </c>
      <c r="D5994" s="72" t="s">
        <v>14</v>
      </c>
      <c r="E5994" s="72" t="s">
        <v>41</v>
      </c>
      <c r="F5994" s="73">
        <v>-2371</v>
      </c>
      <c r="G5994" s="72" t="s">
        <v>16</v>
      </c>
      <c r="H5994" s="72" t="s">
        <v>24</v>
      </c>
      <c r="I5994" s="72" t="s">
        <v>18</v>
      </c>
      <c r="J5994" s="72" t="s">
        <v>19</v>
      </c>
      <c r="K5994" s="72" t="s">
        <v>205</v>
      </c>
      <c r="L5994" s="72" t="s">
        <v>255</v>
      </c>
      <c r="M5994" s="72"/>
    </row>
    <row r="5995" spans="2:13" x14ac:dyDescent="0.25">
      <c r="B5995" s="72" t="s">
        <v>12</v>
      </c>
      <c r="C5995" s="72" t="s">
        <v>13</v>
      </c>
      <c r="D5995" s="72" t="s">
        <v>14</v>
      </c>
      <c r="E5995" s="72" t="s">
        <v>83</v>
      </c>
      <c r="F5995" s="73">
        <v>2023938</v>
      </c>
      <c r="G5995" s="72" t="s">
        <v>16</v>
      </c>
      <c r="H5995" s="72" t="s">
        <v>24</v>
      </c>
      <c r="I5995" s="72" t="s">
        <v>18</v>
      </c>
      <c r="J5995" s="72" t="s">
        <v>19</v>
      </c>
      <c r="K5995" s="72" t="s">
        <v>25</v>
      </c>
      <c r="L5995" s="72" t="s">
        <v>329</v>
      </c>
      <c r="M5995" s="72"/>
    </row>
    <row r="5996" spans="2:13" x14ac:dyDescent="0.25">
      <c r="B5996" s="72" t="s">
        <v>12</v>
      </c>
      <c r="C5996" s="72" t="s">
        <v>13</v>
      </c>
      <c r="D5996" s="72" t="s">
        <v>14</v>
      </c>
      <c r="E5996" s="72" t="s">
        <v>51</v>
      </c>
      <c r="F5996" s="73">
        <v>3561</v>
      </c>
      <c r="G5996" s="72" t="s">
        <v>16</v>
      </c>
      <c r="H5996" s="72" t="s">
        <v>17</v>
      </c>
      <c r="I5996" s="72" t="s">
        <v>18</v>
      </c>
      <c r="J5996" s="72" t="s">
        <v>19</v>
      </c>
      <c r="K5996" s="72" t="s">
        <v>25</v>
      </c>
      <c r="L5996" s="72" t="s">
        <v>416</v>
      </c>
      <c r="M5996" s="72"/>
    </row>
    <row r="5997" spans="2:13" x14ac:dyDescent="0.25">
      <c r="B5997" s="72" t="s">
        <v>12</v>
      </c>
      <c r="C5997" s="72" t="s">
        <v>13</v>
      </c>
      <c r="D5997" s="72" t="s">
        <v>14</v>
      </c>
      <c r="E5997" s="72" t="s">
        <v>718</v>
      </c>
      <c r="F5997" s="73">
        <v>254146</v>
      </c>
      <c r="G5997" s="72" t="s">
        <v>16</v>
      </c>
      <c r="H5997" s="72" t="s">
        <v>24</v>
      </c>
      <c r="I5997" s="72" t="s">
        <v>18</v>
      </c>
      <c r="J5997" s="72" t="s">
        <v>19</v>
      </c>
      <c r="K5997" s="72" t="s">
        <v>102</v>
      </c>
      <c r="L5997" s="72" t="s">
        <v>196</v>
      </c>
      <c r="M5997" s="72" t="s">
        <v>719</v>
      </c>
    </row>
    <row r="5998" spans="2:13" x14ac:dyDescent="0.25">
      <c r="B5998" s="72" t="s">
        <v>12</v>
      </c>
      <c r="C5998" s="72" t="s">
        <v>13</v>
      </c>
      <c r="D5998" s="72" t="s">
        <v>14</v>
      </c>
      <c r="E5998" s="72" t="s">
        <v>79</v>
      </c>
      <c r="F5998" s="73">
        <v>-14</v>
      </c>
      <c r="G5998" s="72" t="s">
        <v>16</v>
      </c>
      <c r="H5998" s="72" t="s">
        <v>24</v>
      </c>
      <c r="I5998" s="72" t="s">
        <v>18</v>
      </c>
      <c r="J5998" s="72" t="s">
        <v>19</v>
      </c>
      <c r="K5998" s="72" t="s">
        <v>43</v>
      </c>
      <c r="L5998" s="72" t="s">
        <v>437</v>
      </c>
      <c r="M5998" s="72"/>
    </row>
    <row r="5999" spans="2:13" x14ac:dyDescent="0.25">
      <c r="B5999" s="72" t="s">
        <v>12</v>
      </c>
      <c r="C5999" s="72" t="s">
        <v>13</v>
      </c>
      <c r="D5999" s="72" t="s">
        <v>14</v>
      </c>
      <c r="E5999" s="72" t="s">
        <v>81</v>
      </c>
      <c r="F5999" s="73">
        <v>159955</v>
      </c>
      <c r="G5999" s="72" t="s">
        <v>16</v>
      </c>
      <c r="H5999" s="72" t="s">
        <v>17</v>
      </c>
      <c r="I5999" s="72" t="s">
        <v>18</v>
      </c>
      <c r="J5999" s="72" t="s">
        <v>19</v>
      </c>
      <c r="K5999" s="72" t="s">
        <v>37</v>
      </c>
      <c r="L5999" s="72" t="s">
        <v>389</v>
      </c>
      <c r="M5999" s="72" t="s">
        <v>47</v>
      </c>
    </row>
    <row r="6000" spans="2:13" x14ac:dyDescent="0.25">
      <c r="B6000" s="72" t="s">
        <v>12</v>
      </c>
      <c r="C6000" s="72" t="s">
        <v>13</v>
      </c>
      <c r="D6000" s="72" t="s">
        <v>14</v>
      </c>
      <c r="E6000" s="72" t="s">
        <v>152</v>
      </c>
      <c r="F6000" s="73">
        <v>-2994</v>
      </c>
      <c r="G6000" s="72" t="s">
        <v>16</v>
      </c>
      <c r="H6000" s="72" t="s">
        <v>24</v>
      </c>
      <c r="I6000" s="72" t="s">
        <v>18</v>
      </c>
      <c r="J6000" s="72" t="s">
        <v>19</v>
      </c>
      <c r="K6000" s="72" t="s">
        <v>37</v>
      </c>
      <c r="L6000" s="72" t="s">
        <v>125</v>
      </c>
      <c r="M6000" s="72"/>
    </row>
    <row r="6001" spans="2:13" x14ac:dyDescent="0.25">
      <c r="B6001" s="72" t="s">
        <v>12</v>
      </c>
      <c r="C6001" s="72" t="s">
        <v>13</v>
      </c>
      <c r="D6001" s="72" t="s">
        <v>14</v>
      </c>
      <c r="E6001" s="72" t="s">
        <v>83</v>
      </c>
      <c r="F6001" s="73">
        <v>1178662</v>
      </c>
      <c r="G6001" s="72" t="s">
        <v>16</v>
      </c>
      <c r="H6001" s="72" t="s">
        <v>17</v>
      </c>
      <c r="I6001" s="72" t="s">
        <v>18</v>
      </c>
      <c r="J6001" s="72" t="s">
        <v>19</v>
      </c>
      <c r="K6001" s="72" t="s">
        <v>25</v>
      </c>
      <c r="L6001" s="72" t="s">
        <v>191</v>
      </c>
      <c r="M6001" s="72"/>
    </row>
    <row r="6002" spans="2:13" x14ac:dyDescent="0.25">
      <c r="B6002" s="72" t="s">
        <v>12</v>
      </c>
      <c r="C6002" s="72" t="s">
        <v>13</v>
      </c>
      <c r="D6002" s="72" t="s">
        <v>14</v>
      </c>
      <c r="E6002" s="72" t="s">
        <v>15</v>
      </c>
      <c r="F6002" s="73">
        <v>7773560</v>
      </c>
      <c r="G6002" s="72" t="s">
        <v>16</v>
      </c>
      <c r="H6002" s="72" t="s">
        <v>24</v>
      </c>
      <c r="I6002" s="72" t="s">
        <v>18</v>
      </c>
      <c r="J6002" s="72" t="s">
        <v>19</v>
      </c>
      <c r="K6002" s="72" t="s">
        <v>25</v>
      </c>
      <c r="L6002" s="72" t="s">
        <v>299</v>
      </c>
      <c r="M6002" s="72" t="s">
        <v>184</v>
      </c>
    </row>
    <row r="6003" spans="2:13" x14ac:dyDescent="0.25">
      <c r="B6003" s="72" t="s">
        <v>12</v>
      </c>
      <c r="C6003" s="72" t="s">
        <v>13</v>
      </c>
      <c r="D6003" s="72" t="s">
        <v>14</v>
      </c>
      <c r="E6003" s="72" t="s">
        <v>79</v>
      </c>
      <c r="F6003" s="73">
        <v>-1619</v>
      </c>
      <c r="G6003" s="72" t="s">
        <v>16</v>
      </c>
      <c r="H6003" s="72" t="s">
        <v>24</v>
      </c>
      <c r="I6003" s="72" t="s">
        <v>18</v>
      </c>
      <c r="J6003" s="72" t="s">
        <v>19</v>
      </c>
      <c r="K6003" s="72" t="s">
        <v>63</v>
      </c>
      <c r="L6003" s="72" t="s">
        <v>596</v>
      </c>
      <c r="M6003" s="72"/>
    </row>
    <row r="6004" spans="2:13" x14ac:dyDescent="0.25">
      <c r="B6004" s="72" t="s">
        <v>12</v>
      </c>
      <c r="C6004" s="72" t="s">
        <v>13</v>
      </c>
      <c r="D6004" s="72" t="s">
        <v>14</v>
      </c>
      <c r="E6004" s="72" t="s">
        <v>39</v>
      </c>
      <c r="F6004" s="73">
        <v>-2758</v>
      </c>
      <c r="G6004" s="72" t="s">
        <v>16</v>
      </c>
      <c r="H6004" s="72" t="s">
        <v>17</v>
      </c>
      <c r="I6004" s="72" t="s">
        <v>18</v>
      </c>
      <c r="J6004" s="72" t="s">
        <v>19</v>
      </c>
      <c r="K6004" s="72" t="s">
        <v>25</v>
      </c>
      <c r="L6004" s="72" t="s">
        <v>424</v>
      </c>
      <c r="M6004" s="72"/>
    </row>
    <row r="6005" spans="2:13" x14ac:dyDescent="0.25">
      <c r="B6005" s="72" t="s">
        <v>12</v>
      </c>
      <c r="C6005" s="72" t="s">
        <v>13</v>
      </c>
      <c r="D6005" s="72" t="s">
        <v>14</v>
      </c>
      <c r="E6005" s="72" t="s">
        <v>39</v>
      </c>
      <c r="F6005" s="73">
        <v>-16123</v>
      </c>
      <c r="G6005" s="72" t="s">
        <v>16</v>
      </c>
      <c r="H6005" s="72" t="s">
        <v>24</v>
      </c>
      <c r="I6005" s="72" t="s">
        <v>18</v>
      </c>
      <c r="J6005" s="72" t="s">
        <v>19</v>
      </c>
      <c r="K6005" s="72" t="s">
        <v>25</v>
      </c>
      <c r="L6005" s="72" t="s">
        <v>406</v>
      </c>
      <c r="M6005" s="72"/>
    </row>
    <row r="6006" spans="2:13" x14ac:dyDescent="0.25">
      <c r="B6006" s="72" t="s">
        <v>12</v>
      </c>
      <c r="C6006" s="72" t="s">
        <v>13</v>
      </c>
      <c r="D6006" s="72" t="s">
        <v>14</v>
      </c>
      <c r="E6006" s="72" t="s">
        <v>241</v>
      </c>
      <c r="F6006" s="73">
        <v>101133</v>
      </c>
      <c r="G6006" s="72" t="s">
        <v>16</v>
      </c>
      <c r="H6006" s="72" t="s">
        <v>17</v>
      </c>
      <c r="I6006" s="72" t="s">
        <v>18</v>
      </c>
      <c r="J6006" s="72" t="s">
        <v>19</v>
      </c>
      <c r="K6006" s="72" t="s">
        <v>25</v>
      </c>
      <c r="L6006" s="72" t="s">
        <v>442</v>
      </c>
      <c r="M6006" s="72" t="s">
        <v>72</v>
      </c>
    </row>
    <row r="6007" spans="2:13" x14ac:dyDescent="0.25">
      <c r="B6007" s="72" t="s">
        <v>12</v>
      </c>
      <c r="C6007" s="72" t="s">
        <v>13</v>
      </c>
      <c r="D6007" s="72" t="s">
        <v>14</v>
      </c>
      <c r="E6007" s="72" t="s">
        <v>36</v>
      </c>
      <c r="F6007" s="73">
        <v>446332</v>
      </c>
      <c r="G6007" s="72" t="s">
        <v>16</v>
      </c>
      <c r="H6007" s="72" t="s">
        <v>24</v>
      </c>
      <c r="I6007" s="72" t="s">
        <v>18</v>
      </c>
      <c r="J6007" s="72" t="s">
        <v>19</v>
      </c>
      <c r="K6007" s="72" t="s">
        <v>37</v>
      </c>
      <c r="L6007" s="72" t="s">
        <v>212</v>
      </c>
      <c r="M6007" s="72" t="s">
        <v>29</v>
      </c>
    </row>
    <row r="6008" spans="2:13" x14ac:dyDescent="0.25">
      <c r="B6008" s="72" t="s">
        <v>12</v>
      </c>
      <c r="C6008" s="72" t="s">
        <v>13</v>
      </c>
      <c r="D6008" s="72" t="s">
        <v>14</v>
      </c>
      <c r="E6008" s="72" t="s">
        <v>33</v>
      </c>
      <c r="F6008" s="73">
        <v>28012</v>
      </c>
      <c r="G6008" s="72" t="s">
        <v>16</v>
      </c>
      <c r="H6008" s="72" t="s">
        <v>24</v>
      </c>
      <c r="I6008" s="72" t="s">
        <v>18</v>
      </c>
      <c r="J6008" s="72" t="s">
        <v>19</v>
      </c>
      <c r="K6008" s="72" t="s">
        <v>49</v>
      </c>
      <c r="L6008" s="72" t="s">
        <v>50</v>
      </c>
      <c r="M6008" s="72" t="s">
        <v>47</v>
      </c>
    </row>
    <row r="6009" spans="2:13" x14ac:dyDescent="0.25">
      <c r="B6009" s="72" t="s">
        <v>12</v>
      </c>
      <c r="C6009" s="72" t="s">
        <v>13</v>
      </c>
      <c r="D6009" s="72" t="s">
        <v>14</v>
      </c>
      <c r="E6009" s="72" t="s">
        <v>55</v>
      </c>
      <c r="F6009" s="73">
        <v>3646380</v>
      </c>
      <c r="G6009" s="72" t="s">
        <v>16</v>
      </c>
      <c r="H6009" s="72" t="s">
        <v>24</v>
      </c>
      <c r="I6009" s="72" t="s">
        <v>18</v>
      </c>
      <c r="J6009" s="72" t="s">
        <v>19</v>
      </c>
      <c r="K6009" s="72" t="s">
        <v>25</v>
      </c>
      <c r="L6009" s="72" t="s">
        <v>115</v>
      </c>
      <c r="M6009" s="72" t="s">
        <v>57</v>
      </c>
    </row>
    <row r="6010" spans="2:13" x14ac:dyDescent="0.25">
      <c r="B6010" s="72" t="s">
        <v>12</v>
      </c>
      <c r="C6010" s="72" t="s">
        <v>13</v>
      </c>
      <c r="D6010" s="72" t="s">
        <v>14</v>
      </c>
      <c r="E6010" s="72" t="s">
        <v>51</v>
      </c>
      <c r="F6010" s="73">
        <v>192545</v>
      </c>
      <c r="G6010" s="72" t="s">
        <v>16</v>
      </c>
      <c r="H6010" s="72" t="s">
        <v>24</v>
      </c>
      <c r="I6010" s="72" t="s">
        <v>18</v>
      </c>
      <c r="J6010" s="72" t="s">
        <v>19</v>
      </c>
      <c r="K6010" s="72" t="s">
        <v>99</v>
      </c>
      <c r="L6010" s="72" t="s">
        <v>312</v>
      </c>
      <c r="M6010" s="72"/>
    </row>
    <row r="6011" spans="2:13" x14ac:dyDescent="0.25">
      <c r="B6011" s="72" t="s">
        <v>12</v>
      </c>
      <c r="C6011" s="72" t="s">
        <v>13</v>
      </c>
      <c r="D6011" s="72" t="s">
        <v>14</v>
      </c>
      <c r="E6011" s="72" t="s">
        <v>187</v>
      </c>
      <c r="F6011" s="73">
        <v>1500648</v>
      </c>
      <c r="G6011" s="72" t="s">
        <v>16</v>
      </c>
      <c r="H6011" s="72" t="s">
        <v>24</v>
      </c>
      <c r="I6011" s="72" t="s">
        <v>18</v>
      </c>
      <c r="J6011" s="72" t="s">
        <v>19</v>
      </c>
      <c r="K6011" s="72" t="s">
        <v>37</v>
      </c>
      <c r="L6011" s="72" t="s">
        <v>482</v>
      </c>
      <c r="M6011" s="72" t="s">
        <v>112</v>
      </c>
    </row>
    <row r="6012" spans="2:13" x14ac:dyDescent="0.25">
      <c r="B6012" s="72" t="s">
        <v>12</v>
      </c>
      <c r="C6012" s="72" t="s">
        <v>13</v>
      </c>
      <c r="D6012" s="72" t="s">
        <v>14</v>
      </c>
      <c r="E6012" s="72" t="s">
        <v>30</v>
      </c>
      <c r="F6012" s="73">
        <v>-8092</v>
      </c>
      <c r="G6012" s="72" t="s">
        <v>16</v>
      </c>
      <c r="H6012" s="72" t="s">
        <v>24</v>
      </c>
      <c r="I6012" s="72" t="s">
        <v>18</v>
      </c>
      <c r="J6012" s="72" t="s">
        <v>19</v>
      </c>
      <c r="K6012" s="72" t="s">
        <v>20</v>
      </c>
      <c r="L6012" s="72" t="s">
        <v>199</v>
      </c>
      <c r="M6012" s="72"/>
    </row>
    <row r="6013" spans="2:13" x14ac:dyDescent="0.25">
      <c r="B6013" s="72" t="s">
        <v>12</v>
      </c>
      <c r="C6013" s="72" t="s">
        <v>13</v>
      </c>
      <c r="D6013" s="72" t="s">
        <v>14</v>
      </c>
      <c r="E6013" s="72" t="s">
        <v>60</v>
      </c>
      <c r="F6013" s="73">
        <v>204778</v>
      </c>
      <c r="G6013" s="72" t="s">
        <v>16</v>
      </c>
      <c r="H6013" s="72" t="s">
        <v>24</v>
      </c>
      <c r="I6013" s="72" t="s">
        <v>18</v>
      </c>
      <c r="J6013" s="72" t="s">
        <v>19</v>
      </c>
      <c r="K6013" s="72" t="s">
        <v>31</v>
      </c>
      <c r="L6013" s="72" t="s">
        <v>293</v>
      </c>
      <c r="M6013" s="72" t="s">
        <v>184</v>
      </c>
    </row>
    <row r="6014" spans="2:13" x14ac:dyDescent="0.25">
      <c r="B6014" s="72" t="s">
        <v>12</v>
      </c>
      <c r="C6014" s="72" t="s">
        <v>13</v>
      </c>
      <c r="D6014" s="72" t="s">
        <v>14</v>
      </c>
      <c r="E6014" s="72" t="s">
        <v>81</v>
      </c>
      <c r="F6014" s="73">
        <v>336427</v>
      </c>
      <c r="G6014" s="72" t="s">
        <v>16</v>
      </c>
      <c r="H6014" s="72" t="s">
        <v>24</v>
      </c>
      <c r="I6014" s="72" t="s">
        <v>18</v>
      </c>
      <c r="J6014" s="72" t="s">
        <v>19</v>
      </c>
      <c r="K6014" s="72" t="s">
        <v>49</v>
      </c>
      <c r="L6014" s="72" t="s">
        <v>253</v>
      </c>
      <c r="M6014" s="72" t="s">
        <v>47</v>
      </c>
    </row>
    <row r="6015" spans="2:13" x14ac:dyDescent="0.25">
      <c r="B6015" s="72" t="s">
        <v>12</v>
      </c>
      <c r="C6015" s="72" t="s">
        <v>13</v>
      </c>
      <c r="D6015" s="72" t="s">
        <v>14</v>
      </c>
      <c r="E6015" s="72" t="s">
        <v>36</v>
      </c>
      <c r="F6015" s="73">
        <v>431499</v>
      </c>
      <c r="G6015" s="72" t="s">
        <v>16</v>
      </c>
      <c r="H6015" s="72" t="s">
        <v>24</v>
      </c>
      <c r="I6015" s="72" t="s">
        <v>18</v>
      </c>
      <c r="J6015" s="72" t="s">
        <v>19</v>
      </c>
      <c r="K6015" s="72" t="s">
        <v>37</v>
      </c>
      <c r="L6015" s="72" t="s">
        <v>454</v>
      </c>
      <c r="M6015" s="72" t="s">
        <v>29</v>
      </c>
    </row>
    <row r="6016" spans="2:13" x14ac:dyDescent="0.25">
      <c r="B6016" s="72" t="s">
        <v>12</v>
      </c>
      <c r="C6016" s="72" t="s">
        <v>13</v>
      </c>
      <c r="D6016" s="72" t="s">
        <v>14</v>
      </c>
      <c r="E6016" s="72" t="s">
        <v>256</v>
      </c>
      <c r="F6016" s="73">
        <v>-9225</v>
      </c>
      <c r="G6016" s="72" t="s">
        <v>16</v>
      </c>
      <c r="H6016" s="72" t="s">
        <v>17</v>
      </c>
      <c r="I6016" s="72" t="s">
        <v>48</v>
      </c>
      <c r="J6016" s="72" t="s">
        <v>19</v>
      </c>
      <c r="K6016" s="72" t="s">
        <v>49</v>
      </c>
      <c r="L6016" s="72" t="s">
        <v>222</v>
      </c>
      <c r="M6016" s="72"/>
    </row>
    <row r="6017" spans="2:13" x14ac:dyDescent="0.25">
      <c r="B6017" s="72" t="s">
        <v>12</v>
      </c>
      <c r="C6017" s="72" t="s">
        <v>13</v>
      </c>
      <c r="D6017" s="72" t="s">
        <v>14</v>
      </c>
      <c r="E6017" s="72" t="s">
        <v>30</v>
      </c>
      <c r="F6017" s="73">
        <v>-199</v>
      </c>
      <c r="G6017" s="72" t="s">
        <v>16</v>
      </c>
      <c r="H6017" s="72" t="s">
        <v>24</v>
      </c>
      <c r="I6017" s="72" t="s">
        <v>18</v>
      </c>
      <c r="J6017" s="72" t="s">
        <v>19</v>
      </c>
      <c r="K6017" s="72" t="s">
        <v>63</v>
      </c>
      <c r="L6017" s="72" t="s">
        <v>596</v>
      </c>
      <c r="M6017" s="72"/>
    </row>
    <row r="6018" spans="2:13" x14ac:dyDescent="0.25">
      <c r="B6018" s="72" t="s">
        <v>12</v>
      </c>
      <c r="C6018" s="72" t="s">
        <v>13</v>
      </c>
      <c r="D6018" s="72" t="s">
        <v>14</v>
      </c>
      <c r="E6018" s="72" t="s">
        <v>68</v>
      </c>
      <c r="F6018" s="73">
        <v>-1529061</v>
      </c>
      <c r="G6018" s="72" t="s">
        <v>16</v>
      </c>
      <c r="H6018" s="72" t="s">
        <v>24</v>
      </c>
      <c r="I6018" s="72" t="s">
        <v>18</v>
      </c>
      <c r="J6018" s="72" t="s">
        <v>19</v>
      </c>
      <c r="K6018" s="72" t="s">
        <v>25</v>
      </c>
      <c r="L6018" s="72" t="s">
        <v>245</v>
      </c>
      <c r="M6018" s="72"/>
    </row>
    <row r="6019" spans="2:13" x14ac:dyDescent="0.25">
      <c r="B6019" s="72" t="s">
        <v>12</v>
      </c>
      <c r="C6019" s="72" t="s">
        <v>13</v>
      </c>
      <c r="D6019" s="72" t="s">
        <v>14</v>
      </c>
      <c r="E6019" s="72" t="s">
        <v>587</v>
      </c>
      <c r="F6019" s="73">
        <v>10110</v>
      </c>
      <c r="G6019" s="72" t="s">
        <v>16</v>
      </c>
      <c r="H6019" s="72" t="s">
        <v>24</v>
      </c>
      <c r="I6019" s="72" t="s">
        <v>18</v>
      </c>
      <c r="J6019" s="72" t="s">
        <v>19</v>
      </c>
      <c r="K6019" s="72" t="s">
        <v>49</v>
      </c>
      <c r="L6019" s="72" t="s">
        <v>95</v>
      </c>
      <c r="M6019" s="72" t="s">
        <v>259</v>
      </c>
    </row>
    <row r="6020" spans="2:13" x14ac:dyDescent="0.25">
      <c r="B6020" s="72" t="s">
        <v>12</v>
      </c>
      <c r="C6020" s="72" t="s">
        <v>13</v>
      </c>
      <c r="D6020" s="72" t="s">
        <v>14</v>
      </c>
      <c r="E6020" s="72" t="s">
        <v>27</v>
      </c>
      <c r="F6020" s="73">
        <v>193705</v>
      </c>
      <c r="G6020" s="72" t="s">
        <v>16</v>
      </c>
      <c r="H6020" s="72" t="s">
        <v>24</v>
      </c>
      <c r="I6020" s="72" t="s">
        <v>18</v>
      </c>
      <c r="J6020" s="72" t="s">
        <v>19</v>
      </c>
      <c r="K6020" s="72" t="s">
        <v>37</v>
      </c>
      <c r="L6020" s="72" t="s">
        <v>389</v>
      </c>
      <c r="M6020" s="72" t="s">
        <v>29</v>
      </c>
    </row>
    <row r="6021" spans="2:13" x14ac:dyDescent="0.25">
      <c r="B6021" s="72" t="s">
        <v>12</v>
      </c>
      <c r="C6021" s="72" t="s">
        <v>13</v>
      </c>
      <c r="D6021" s="72" t="s">
        <v>14</v>
      </c>
      <c r="E6021" s="72" t="s">
        <v>27</v>
      </c>
      <c r="F6021" s="73">
        <v>329138</v>
      </c>
      <c r="G6021" s="72" t="s">
        <v>16</v>
      </c>
      <c r="H6021" s="72" t="s">
        <v>24</v>
      </c>
      <c r="I6021" s="72" t="s">
        <v>18</v>
      </c>
      <c r="J6021" s="72" t="s">
        <v>19</v>
      </c>
      <c r="K6021" s="72" t="s">
        <v>43</v>
      </c>
      <c r="L6021" s="72" t="s">
        <v>378</v>
      </c>
      <c r="M6021" s="72" t="s">
        <v>57</v>
      </c>
    </row>
    <row r="6022" spans="2:13" x14ac:dyDescent="0.25">
      <c r="B6022" s="72" t="s">
        <v>12</v>
      </c>
      <c r="C6022" s="72" t="s">
        <v>13</v>
      </c>
      <c r="D6022" s="72" t="s">
        <v>14</v>
      </c>
      <c r="E6022" s="72" t="s">
        <v>94</v>
      </c>
      <c r="F6022" s="73">
        <v>14236</v>
      </c>
      <c r="G6022" s="72" t="s">
        <v>16</v>
      </c>
      <c r="H6022" s="72" t="s">
        <v>17</v>
      </c>
      <c r="I6022" s="72" t="s">
        <v>18</v>
      </c>
      <c r="J6022" s="72" t="s">
        <v>19</v>
      </c>
      <c r="K6022" s="72" t="s">
        <v>25</v>
      </c>
      <c r="L6022" s="72" t="s">
        <v>234</v>
      </c>
      <c r="M6022" s="72"/>
    </row>
    <row r="6023" spans="2:13" x14ac:dyDescent="0.25">
      <c r="B6023" s="72" t="s">
        <v>12</v>
      </c>
      <c r="C6023" s="72" t="s">
        <v>13</v>
      </c>
      <c r="D6023" s="72" t="s">
        <v>14</v>
      </c>
      <c r="E6023" s="72" t="s">
        <v>94</v>
      </c>
      <c r="F6023" s="73">
        <v>784</v>
      </c>
      <c r="G6023" s="72" t="s">
        <v>16</v>
      </c>
      <c r="H6023" s="72" t="s">
        <v>24</v>
      </c>
      <c r="I6023" s="72" t="s">
        <v>18</v>
      </c>
      <c r="J6023" s="72" t="s">
        <v>19</v>
      </c>
      <c r="K6023" s="72" t="s">
        <v>185</v>
      </c>
      <c r="L6023" s="72" t="s">
        <v>309</v>
      </c>
      <c r="M6023" s="72"/>
    </row>
    <row r="6024" spans="2:13" x14ac:dyDescent="0.25">
      <c r="B6024" s="72" t="s">
        <v>12</v>
      </c>
      <c r="C6024" s="72" t="s">
        <v>13</v>
      </c>
      <c r="D6024" s="72" t="s">
        <v>14</v>
      </c>
      <c r="E6024" s="72" t="s">
        <v>79</v>
      </c>
      <c r="F6024" s="73">
        <v>-37074</v>
      </c>
      <c r="G6024" s="72" t="s">
        <v>16</v>
      </c>
      <c r="H6024" s="72" t="s">
        <v>17</v>
      </c>
      <c r="I6024" s="72" t="s">
        <v>18</v>
      </c>
      <c r="J6024" s="72" t="s">
        <v>19</v>
      </c>
      <c r="K6024" s="72" t="s">
        <v>25</v>
      </c>
      <c r="L6024" s="72" t="s">
        <v>220</v>
      </c>
      <c r="M6024" s="72"/>
    </row>
    <row r="6025" spans="2:13" x14ac:dyDescent="0.25">
      <c r="B6025" s="72" t="s">
        <v>12</v>
      </c>
      <c r="C6025" s="72" t="s">
        <v>13</v>
      </c>
      <c r="D6025" s="72" t="s">
        <v>14</v>
      </c>
      <c r="E6025" s="72" t="s">
        <v>152</v>
      </c>
      <c r="F6025" s="73">
        <v>-16756</v>
      </c>
      <c r="G6025" s="72" t="s">
        <v>16</v>
      </c>
      <c r="H6025" s="72" t="s">
        <v>17</v>
      </c>
      <c r="I6025" s="72" t="s">
        <v>18</v>
      </c>
      <c r="J6025" s="72" t="s">
        <v>19</v>
      </c>
      <c r="K6025" s="72" t="s">
        <v>25</v>
      </c>
      <c r="L6025" s="72" t="s">
        <v>488</v>
      </c>
      <c r="M6025" s="72"/>
    </row>
    <row r="6026" spans="2:13" x14ac:dyDescent="0.25">
      <c r="B6026" s="72" t="s">
        <v>12</v>
      </c>
      <c r="C6026" s="72" t="s">
        <v>13</v>
      </c>
      <c r="D6026" s="72" t="s">
        <v>14</v>
      </c>
      <c r="E6026" s="72" t="s">
        <v>70</v>
      </c>
      <c r="F6026" s="73">
        <v>338724</v>
      </c>
      <c r="G6026" s="72" t="s">
        <v>16</v>
      </c>
      <c r="H6026" s="72" t="s">
        <v>24</v>
      </c>
      <c r="I6026" s="72" t="s">
        <v>18</v>
      </c>
      <c r="J6026" s="72" t="s">
        <v>19</v>
      </c>
      <c r="K6026" s="72" t="s">
        <v>37</v>
      </c>
      <c r="L6026" s="72" t="s">
        <v>551</v>
      </c>
      <c r="M6026" s="72" t="s">
        <v>243</v>
      </c>
    </row>
    <row r="6027" spans="2:13" x14ac:dyDescent="0.25">
      <c r="B6027" s="72" t="s">
        <v>12</v>
      </c>
      <c r="C6027" s="72" t="s">
        <v>13</v>
      </c>
      <c r="D6027" s="72" t="s">
        <v>14</v>
      </c>
      <c r="E6027" s="72" t="s">
        <v>666</v>
      </c>
      <c r="F6027" s="73">
        <v>4126180</v>
      </c>
      <c r="G6027" s="72" t="s">
        <v>16</v>
      </c>
      <c r="H6027" s="72" t="s">
        <v>24</v>
      </c>
      <c r="I6027" s="72" t="s">
        <v>18</v>
      </c>
      <c r="J6027" s="72" t="s">
        <v>19</v>
      </c>
      <c r="K6027" s="72" t="s">
        <v>96</v>
      </c>
      <c r="L6027" s="72" t="s">
        <v>210</v>
      </c>
      <c r="M6027" s="72" t="s">
        <v>259</v>
      </c>
    </row>
    <row r="6028" spans="2:13" x14ac:dyDescent="0.25">
      <c r="B6028" s="72" t="s">
        <v>12</v>
      </c>
      <c r="C6028" s="72" t="s">
        <v>13</v>
      </c>
      <c r="D6028" s="72" t="s">
        <v>14</v>
      </c>
      <c r="E6028" s="72" t="s">
        <v>79</v>
      </c>
      <c r="F6028" s="73">
        <v>-81679</v>
      </c>
      <c r="G6028" s="72" t="s">
        <v>16</v>
      </c>
      <c r="H6028" s="72" t="s">
        <v>17</v>
      </c>
      <c r="I6028" s="72" t="s">
        <v>18</v>
      </c>
      <c r="J6028" s="72" t="s">
        <v>19</v>
      </c>
      <c r="K6028" s="72" t="s">
        <v>25</v>
      </c>
      <c r="L6028" s="72" t="s">
        <v>459</v>
      </c>
      <c r="M6028" s="72"/>
    </row>
    <row r="6029" spans="2:13" x14ac:dyDescent="0.25">
      <c r="B6029" s="72" t="s">
        <v>12</v>
      </c>
      <c r="C6029" s="72" t="s">
        <v>13</v>
      </c>
      <c r="D6029" s="72" t="s">
        <v>14</v>
      </c>
      <c r="E6029" s="72" t="s">
        <v>39</v>
      </c>
      <c r="F6029" s="73">
        <v>-255907</v>
      </c>
      <c r="G6029" s="72" t="s">
        <v>16</v>
      </c>
      <c r="H6029" s="72" t="s">
        <v>24</v>
      </c>
      <c r="I6029" s="72" t="s">
        <v>18</v>
      </c>
      <c r="J6029" s="72" t="s">
        <v>19</v>
      </c>
      <c r="K6029" s="72" t="s">
        <v>37</v>
      </c>
      <c r="L6029" s="72" t="s">
        <v>232</v>
      </c>
      <c r="M6029" s="72"/>
    </row>
    <row r="6030" spans="2:13" x14ac:dyDescent="0.25">
      <c r="B6030" s="72" t="s">
        <v>12</v>
      </c>
      <c r="C6030" s="72" t="s">
        <v>13</v>
      </c>
      <c r="D6030" s="72" t="s">
        <v>14</v>
      </c>
      <c r="E6030" s="72" t="s">
        <v>81</v>
      </c>
      <c r="F6030" s="73">
        <v>219615</v>
      </c>
      <c r="G6030" s="72" t="s">
        <v>16</v>
      </c>
      <c r="H6030" s="72" t="s">
        <v>17</v>
      </c>
      <c r="I6030" s="72" t="s">
        <v>18</v>
      </c>
      <c r="J6030" s="72" t="s">
        <v>19</v>
      </c>
      <c r="K6030" s="72" t="s">
        <v>25</v>
      </c>
      <c r="L6030" s="72" t="s">
        <v>165</v>
      </c>
      <c r="M6030" s="72" t="s">
        <v>47</v>
      </c>
    </row>
    <row r="6031" spans="2:13" x14ac:dyDescent="0.25">
      <c r="B6031" s="72" t="s">
        <v>12</v>
      </c>
      <c r="C6031" s="72" t="s">
        <v>13</v>
      </c>
      <c r="D6031" s="72" t="s">
        <v>14</v>
      </c>
      <c r="E6031" s="72" t="s">
        <v>83</v>
      </c>
      <c r="F6031" s="73">
        <v>291739</v>
      </c>
      <c r="G6031" s="72" t="s">
        <v>16</v>
      </c>
      <c r="H6031" s="72" t="s">
        <v>24</v>
      </c>
      <c r="I6031" s="72" t="s">
        <v>18</v>
      </c>
      <c r="J6031" s="72" t="s">
        <v>19</v>
      </c>
      <c r="K6031" s="72" t="s">
        <v>25</v>
      </c>
      <c r="L6031" s="72" t="s">
        <v>703</v>
      </c>
      <c r="M6031" s="72"/>
    </row>
    <row r="6032" spans="2:13" x14ac:dyDescent="0.25">
      <c r="B6032" s="72" t="s">
        <v>12</v>
      </c>
      <c r="C6032" s="72" t="s">
        <v>13</v>
      </c>
      <c r="D6032" s="72" t="s">
        <v>14</v>
      </c>
      <c r="E6032" s="72" t="s">
        <v>39</v>
      </c>
      <c r="F6032" s="73">
        <v>-92157</v>
      </c>
      <c r="G6032" s="72" t="s">
        <v>16</v>
      </c>
      <c r="H6032" s="72" t="s">
        <v>24</v>
      </c>
      <c r="I6032" s="72" t="s">
        <v>18</v>
      </c>
      <c r="J6032" s="72" t="s">
        <v>19</v>
      </c>
      <c r="K6032" s="72" t="s">
        <v>96</v>
      </c>
      <c r="L6032" s="72" t="s">
        <v>318</v>
      </c>
      <c r="M6032" s="72"/>
    </row>
    <row r="6033" spans="2:13" x14ac:dyDescent="0.25">
      <c r="B6033" s="72" t="s">
        <v>12</v>
      </c>
      <c r="C6033" s="72" t="s">
        <v>13</v>
      </c>
      <c r="D6033" s="72" t="s">
        <v>14</v>
      </c>
      <c r="E6033" s="72" t="s">
        <v>27</v>
      </c>
      <c r="F6033" s="73">
        <v>3422</v>
      </c>
      <c r="G6033" s="72" t="s">
        <v>16</v>
      </c>
      <c r="H6033" s="72" t="s">
        <v>17</v>
      </c>
      <c r="I6033" s="72" t="s">
        <v>18</v>
      </c>
      <c r="J6033" s="72" t="s">
        <v>19</v>
      </c>
      <c r="K6033" s="72" t="s">
        <v>25</v>
      </c>
      <c r="L6033" s="72" t="s">
        <v>574</v>
      </c>
      <c r="M6033" s="72" t="s">
        <v>302</v>
      </c>
    </row>
    <row r="6034" spans="2:13" x14ac:dyDescent="0.25">
      <c r="B6034" s="72" t="s">
        <v>12</v>
      </c>
      <c r="C6034" s="72" t="s">
        <v>13</v>
      </c>
      <c r="D6034" s="72" t="s">
        <v>14</v>
      </c>
      <c r="E6034" s="72" t="s">
        <v>83</v>
      </c>
      <c r="F6034" s="73">
        <v>190</v>
      </c>
      <c r="G6034" s="72" t="s">
        <v>16</v>
      </c>
      <c r="H6034" s="72" t="s">
        <v>17</v>
      </c>
      <c r="I6034" s="72" t="s">
        <v>18</v>
      </c>
      <c r="J6034" s="72" t="s">
        <v>19</v>
      </c>
      <c r="K6034" s="72" t="s">
        <v>25</v>
      </c>
      <c r="L6034" s="72" t="s">
        <v>762</v>
      </c>
      <c r="M6034" s="72"/>
    </row>
    <row r="6035" spans="2:13" x14ac:dyDescent="0.25">
      <c r="B6035" s="72" t="s">
        <v>12</v>
      </c>
      <c r="C6035" s="72" t="s">
        <v>13</v>
      </c>
      <c r="D6035" s="72" t="s">
        <v>14</v>
      </c>
      <c r="E6035" s="72" t="s">
        <v>94</v>
      </c>
      <c r="F6035" s="73">
        <v>453</v>
      </c>
      <c r="G6035" s="72" t="s">
        <v>16</v>
      </c>
      <c r="H6035" s="72" t="s">
        <v>17</v>
      </c>
      <c r="I6035" s="72" t="s">
        <v>18</v>
      </c>
      <c r="J6035" s="72" t="s">
        <v>19</v>
      </c>
      <c r="K6035" s="72" t="s">
        <v>25</v>
      </c>
      <c r="L6035" s="72" t="s">
        <v>235</v>
      </c>
      <c r="M6035" s="72"/>
    </row>
    <row r="6036" spans="2:13" x14ac:dyDescent="0.25">
      <c r="B6036" s="72" t="s">
        <v>12</v>
      </c>
      <c r="C6036" s="72" t="s">
        <v>13</v>
      </c>
      <c r="D6036" s="72" t="s">
        <v>14</v>
      </c>
      <c r="E6036" s="72" t="s">
        <v>94</v>
      </c>
      <c r="F6036" s="73">
        <v>290</v>
      </c>
      <c r="G6036" s="72" t="s">
        <v>16</v>
      </c>
      <c r="H6036" s="72" t="s">
        <v>17</v>
      </c>
      <c r="I6036" s="72" t="s">
        <v>18</v>
      </c>
      <c r="J6036" s="72" t="s">
        <v>19</v>
      </c>
      <c r="K6036" s="72" t="s">
        <v>20</v>
      </c>
      <c r="L6036" s="72" t="s">
        <v>435</v>
      </c>
      <c r="M6036" s="72"/>
    </row>
    <row r="6037" spans="2:13" x14ac:dyDescent="0.25">
      <c r="B6037" s="72" t="s">
        <v>12</v>
      </c>
      <c r="C6037" s="72" t="s">
        <v>13</v>
      </c>
      <c r="D6037" s="72" t="s">
        <v>14</v>
      </c>
      <c r="E6037" s="72" t="s">
        <v>228</v>
      </c>
      <c r="F6037" s="73">
        <v>84371</v>
      </c>
      <c r="G6037" s="72" t="s">
        <v>16</v>
      </c>
      <c r="H6037" s="72" t="s">
        <v>24</v>
      </c>
      <c r="I6037" s="72" t="s">
        <v>18</v>
      </c>
      <c r="J6037" s="72" t="s">
        <v>19</v>
      </c>
      <c r="K6037" s="72" t="s">
        <v>96</v>
      </c>
      <c r="L6037" s="72" t="s">
        <v>343</v>
      </c>
      <c r="M6037" s="72" t="s">
        <v>184</v>
      </c>
    </row>
    <row r="6038" spans="2:13" x14ac:dyDescent="0.25">
      <c r="B6038" s="72" t="s">
        <v>12</v>
      </c>
      <c r="C6038" s="72" t="s">
        <v>13</v>
      </c>
      <c r="D6038" s="72" t="s">
        <v>14</v>
      </c>
      <c r="E6038" s="72" t="s">
        <v>27</v>
      </c>
      <c r="F6038" s="73">
        <v>314382</v>
      </c>
      <c r="G6038" s="72" t="s">
        <v>16</v>
      </c>
      <c r="H6038" s="72" t="s">
        <v>24</v>
      </c>
      <c r="I6038" s="72" t="s">
        <v>18</v>
      </c>
      <c r="J6038" s="72" t="s">
        <v>19</v>
      </c>
      <c r="K6038" s="72" t="s">
        <v>37</v>
      </c>
      <c r="L6038" s="72" t="s">
        <v>461</v>
      </c>
      <c r="M6038" s="72" t="s">
        <v>29</v>
      </c>
    </row>
    <row r="6039" spans="2:13" x14ac:dyDescent="0.25">
      <c r="B6039" s="72" t="s">
        <v>12</v>
      </c>
      <c r="C6039" s="72" t="s">
        <v>13</v>
      </c>
      <c r="D6039" s="72" t="s">
        <v>14</v>
      </c>
      <c r="E6039" s="72" t="s">
        <v>51</v>
      </c>
      <c r="F6039" s="73">
        <v>153359</v>
      </c>
      <c r="G6039" s="72" t="s">
        <v>16</v>
      </c>
      <c r="H6039" s="72" t="s">
        <v>17</v>
      </c>
      <c r="I6039" s="72" t="s">
        <v>18</v>
      </c>
      <c r="J6039" s="72" t="s">
        <v>19</v>
      </c>
      <c r="K6039" s="72" t="s">
        <v>37</v>
      </c>
      <c r="L6039" s="72" t="s">
        <v>412</v>
      </c>
      <c r="M6039" s="72"/>
    </row>
    <row r="6040" spans="2:13" x14ac:dyDescent="0.25">
      <c r="B6040" s="72" t="s">
        <v>12</v>
      </c>
      <c r="C6040" s="72" t="s">
        <v>13</v>
      </c>
      <c r="D6040" s="72" t="s">
        <v>14</v>
      </c>
      <c r="E6040" s="72" t="s">
        <v>144</v>
      </c>
      <c r="F6040" s="73">
        <v>247453</v>
      </c>
      <c r="G6040" s="72" t="s">
        <v>16</v>
      </c>
      <c r="H6040" s="72" t="s">
        <v>24</v>
      </c>
      <c r="I6040" s="72" t="s">
        <v>18</v>
      </c>
      <c r="J6040" s="72" t="s">
        <v>19</v>
      </c>
      <c r="K6040" s="72" t="s">
        <v>63</v>
      </c>
      <c r="L6040" s="72" t="s">
        <v>306</v>
      </c>
      <c r="M6040" s="72" t="s">
        <v>62</v>
      </c>
    </row>
    <row r="6041" spans="2:13" x14ac:dyDescent="0.25">
      <c r="B6041" s="72" t="s">
        <v>12</v>
      </c>
      <c r="C6041" s="72" t="s">
        <v>13</v>
      </c>
      <c r="D6041" s="72" t="s">
        <v>14</v>
      </c>
      <c r="E6041" s="72" t="s">
        <v>68</v>
      </c>
      <c r="F6041" s="73">
        <v>-12642</v>
      </c>
      <c r="G6041" s="72" t="s">
        <v>16</v>
      </c>
      <c r="H6041" s="72" t="s">
        <v>24</v>
      </c>
      <c r="I6041" s="72" t="s">
        <v>18</v>
      </c>
      <c r="J6041" s="72" t="s">
        <v>19</v>
      </c>
      <c r="K6041" s="72" t="s">
        <v>20</v>
      </c>
      <c r="L6041" s="72" t="s">
        <v>34</v>
      </c>
      <c r="M6041" s="72"/>
    </row>
    <row r="6042" spans="2:13" x14ac:dyDescent="0.25">
      <c r="B6042" s="72" t="s">
        <v>12</v>
      </c>
      <c r="C6042" s="72" t="s">
        <v>13</v>
      </c>
      <c r="D6042" s="72" t="s">
        <v>14</v>
      </c>
      <c r="E6042" s="72" t="s">
        <v>123</v>
      </c>
      <c r="F6042" s="73">
        <v>-102</v>
      </c>
      <c r="G6042" s="72" t="s">
        <v>16</v>
      </c>
      <c r="H6042" s="72" t="s">
        <v>17</v>
      </c>
      <c r="I6042" s="72" t="s">
        <v>18</v>
      </c>
      <c r="J6042" s="72" t="s">
        <v>19</v>
      </c>
      <c r="K6042" s="72" t="s">
        <v>20</v>
      </c>
      <c r="L6042" s="72" t="s">
        <v>524</v>
      </c>
      <c r="M6042" s="72"/>
    </row>
    <row r="6043" spans="2:13" x14ac:dyDescent="0.25">
      <c r="B6043" s="72" t="s">
        <v>12</v>
      </c>
      <c r="C6043" s="72" t="s">
        <v>13</v>
      </c>
      <c r="D6043" s="72" t="s">
        <v>14</v>
      </c>
      <c r="E6043" s="72" t="s">
        <v>36</v>
      </c>
      <c r="F6043" s="73">
        <v>204336</v>
      </c>
      <c r="G6043" s="72" t="s">
        <v>16</v>
      </c>
      <c r="H6043" s="72" t="s">
        <v>24</v>
      </c>
      <c r="I6043" s="72" t="s">
        <v>18</v>
      </c>
      <c r="J6043" s="72" t="s">
        <v>19</v>
      </c>
      <c r="K6043" s="72" t="s">
        <v>157</v>
      </c>
      <c r="L6043" s="72" t="s">
        <v>170</v>
      </c>
      <c r="M6043" s="72" t="s">
        <v>29</v>
      </c>
    </row>
    <row r="6044" spans="2:13" x14ac:dyDescent="0.25">
      <c r="B6044" s="72" t="s">
        <v>12</v>
      </c>
      <c r="C6044" s="72" t="s">
        <v>13</v>
      </c>
      <c r="D6044" s="72" t="s">
        <v>14</v>
      </c>
      <c r="E6044" s="72" t="s">
        <v>68</v>
      </c>
      <c r="F6044" s="73">
        <v>-51818</v>
      </c>
      <c r="G6044" s="72" t="s">
        <v>16</v>
      </c>
      <c r="H6044" s="72" t="s">
        <v>17</v>
      </c>
      <c r="I6044" s="72" t="s">
        <v>18</v>
      </c>
      <c r="J6044" s="72" t="s">
        <v>19</v>
      </c>
      <c r="K6044" s="72" t="s">
        <v>20</v>
      </c>
      <c r="L6044" s="72" t="s">
        <v>233</v>
      </c>
      <c r="M6044" s="72"/>
    </row>
    <row r="6045" spans="2:13" x14ac:dyDescent="0.25">
      <c r="B6045" s="72" t="s">
        <v>12</v>
      </c>
      <c r="C6045" s="72" t="s">
        <v>13</v>
      </c>
      <c r="D6045" s="72" t="s">
        <v>14</v>
      </c>
      <c r="E6045" s="72" t="s">
        <v>123</v>
      </c>
      <c r="F6045" s="73">
        <v>-51</v>
      </c>
      <c r="G6045" s="72" t="s">
        <v>16</v>
      </c>
      <c r="H6045" s="72" t="s">
        <v>24</v>
      </c>
      <c r="I6045" s="72" t="s">
        <v>18</v>
      </c>
      <c r="J6045" s="72" t="s">
        <v>19</v>
      </c>
      <c r="K6045" s="72" t="s">
        <v>49</v>
      </c>
      <c r="L6045" s="72" t="s">
        <v>246</v>
      </c>
      <c r="M6045" s="72"/>
    </row>
    <row r="6046" spans="2:13" x14ac:dyDescent="0.25">
      <c r="B6046" s="72" t="s">
        <v>12</v>
      </c>
      <c r="C6046" s="72" t="s">
        <v>13</v>
      </c>
      <c r="D6046" s="72" t="s">
        <v>14</v>
      </c>
      <c r="E6046" s="72" t="s">
        <v>36</v>
      </c>
      <c r="F6046" s="73">
        <v>289606</v>
      </c>
      <c r="G6046" s="72" t="s">
        <v>16</v>
      </c>
      <c r="H6046" s="72" t="s">
        <v>17</v>
      </c>
      <c r="I6046" s="72" t="s">
        <v>18</v>
      </c>
      <c r="J6046" s="72" t="s">
        <v>19</v>
      </c>
      <c r="K6046" s="72" t="s">
        <v>25</v>
      </c>
      <c r="L6046" s="72" t="s">
        <v>546</v>
      </c>
      <c r="M6046" s="72" t="s">
        <v>57</v>
      </c>
    </row>
    <row r="6047" spans="2:13" x14ac:dyDescent="0.25">
      <c r="B6047" s="72" t="s">
        <v>12</v>
      </c>
      <c r="C6047" s="72" t="s">
        <v>13</v>
      </c>
      <c r="D6047" s="72" t="s">
        <v>14</v>
      </c>
      <c r="E6047" s="72" t="s">
        <v>79</v>
      </c>
      <c r="F6047" s="73">
        <v>-41627</v>
      </c>
      <c r="G6047" s="72" t="s">
        <v>16</v>
      </c>
      <c r="H6047" s="72" t="s">
        <v>24</v>
      </c>
      <c r="I6047" s="72" t="s">
        <v>18</v>
      </c>
      <c r="J6047" s="72" t="s">
        <v>19</v>
      </c>
      <c r="K6047" s="72" t="s">
        <v>37</v>
      </c>
      <c r="L6047" s="72" t="s">
        <v>54</v>
      </c>
      <c r="M6047" s="72"/>
    </row>
    <row r="6048" spans="2:13" x14ac:dyDescent="0.25">
      <c r="B6048" s="72" t="s">
        <v>12</v>
      </c>
      <c r="C6048" s="72" t="s">
        <v>13</v>
      </c>
      <c r="D6048" s="72" t="s">
        <v>14</v>
      </c>
      <c r="E6048" s="72" t="s">
        <v>51</v>
      </c>
      <c r="F6048" s="73">
        <v>16360</v>
      </c>
      <c r="G6048" s="72" t="s">
        <v>16</v>
      </c>
      <c r="H6048" s="72" t="s">
        <v>24</v>
      </c>
      <c r="I6048" s="72" t="s">
        <v>18</v>
      </c>
      <c r="J6048" s="72" t="s">
        <v>19</v>
      </c>
      <c r="K6048" s="72" t="s">
        <v>31</v>
      </c>
      <c r="L6048" s="72" t="s">
        <v>171</v>
      </c>
      <c r="M6048" s="72"/>
    </row>
    <row r="6049" spans="2:13" x14ac:dyDescent="0.25">
      <c r="B6049" s="72" t="s">
        <v>12</v>
      </c>
      <c r="C6049" s="72" t="s">
        <v>13</v>
      </c>
      <c r="D6049" s="72" t="s">
        <v>14</v>
      </c>
      <c r="E6049" s="72" t="s">
        <v>94</v>
      </c>
      <c r="F6049" s="73">
        <v>29353</v>
      </c>
      <c r="G6049" s="72" t="s">
        <v>16</v>
      </c>
      <c r="H6049" s="72" t="s">
        <v>24</v>
      </c>
      <c r="I6049" s="72" t="s">
        <v>18</v>
      </c>
      <c r="J6049" s="72" t="s">
        <v>19</v>
      </c>
      <c r="K6049" s="72" t="s">
        <v>99</v>
      </c>
      <c r="L6049" s="72" t="s">
        <v>100</v>
      </c>
      <c r="M6049" s="72"/>
    </row>
    <row r="6050" spans="2:13" x14ac:dyDescent="0.25">
      <c r="B6050" s="72" t="s">
        <v>12</v>
      </c>
      <c r="C6050" s="72" t="s">
        <v>13</v>
      </c>
      <c r="D6050" s="72" t="s">
        <v>14</v>
      </c>
      <c r="E6050" s="72" t="s">
        <v>39</v>
      </c>
      <c r="F6050" s="73">
        <v>-15459</v>
      </c>
      <c r="G6050" s="72" t="s">
        <v>16</v>
      </c>
      <c r="H6050" s="72" t="s">
        <v>24</v>
      </c>
      <c r="I6050" s="72" t="s">
        <v>18</v>
      </c>
      <c r="J6050" s="72" t="s">
        <v>19</v>
      </c>
      <c r="K6050" s="72" t="s">
        <v>20</v>
      </c>
      <c r="L6050" s="72" t="s">
        <v>28</v>
      </c>
      <c r="M6050" s="72"/>
    </row>
    <row r="6051" spans="2:13" x14ac:dyDescent="0.25">
      <c r="B6051" s="72" t="s">
        <v>12</v>
      </c>
      <c r="C6051" s="72" t="s">
        <v>13</v>
      </c>
      <c r="D6051" s="72" t="s">
        <v>14</v>
      </c>
      <c r="E6051" s="72" t="s">
        <v>33</v>
      </c>
      <c r="F6051" s="73">
        <v>457543</v>
      </c>
      <c r="G6051" s="72" t="s">
        <v>16</v>
      </c>
      <c r="H6051" s="72" t="s">
        <v>24</v>
      </c>
      <c r="I6051" s="72" t="s">
        <v>18</v>
      </c>
      <c r="J6051" s="72" t="s">
        <v>19</v>
      </c>
      <c r="K6051" s="72" t="s">
        <v>37</v>
      </c>
      <c r="L6051" s="72" t="s">
        <v>480</v>
      </c>
      <c r="M6051" s="72" t="s">
        <v>47</v>
      </c>
    </row>
    <row r="6052" spans="2:13" x14ac:dyDescent="0.25">
      <c r="B6052" s="72" t="s">
        <v>12</v>
      </c>
      <c r="C6052" s="72" t="s">
        <v>13</v>
      </c>
      <c r="D6052" s="72" t="s">
        <v>14</v>
      </c>
      <c r="E6052" s="72" t="s">
        <v>55</v>
      </c>
      <c r="F6052" s="73">
        <v>19477</v>
      </c>
      <c r="G6052" s="72" t="s">
        <v>16</v>
      </c>
      <c r="H6052" s="72" t="s">
        <v>24</v>
      </c>
      <c r="I6052" s="72" t="s">
        <v>18</v>
      </c>
      <c r="J6052" s="72" t="s">
        <v>19</v>
      </c>
      <c r="K6052" s="72" t="s">
        <v>25</v>
      </c>
      <c r="L6052" s="72" t="s">
        <v>563</v>
      </c>
      <c r="M6052" s="72" t="s">
        <v>57</v>
      </c>
    </row>
    <row r="6053" spans="2:13" x14ac:dyDescent="0.25">
      <c r="B6053" s="72" t="s">
        <v>12</v>
      </c>
      <c r="C6053" s="72" t="s">
        <v>13</v>
      </c>
      <c r="D6053" s="72" t="s">
        <v>14</v>
      </c>
      <c r="E6053" s="72" t="s">
        <v>23</v>
      </c>
      <c r="F6053" s="73">
        <v>-93915</v>
      </c>
      <c r="G6053" s="72" t="s">
        <v>16</v>
      </c>
      <c r="H6053" s="72" t="s">
        <v>17</v>
      </c>
      <c r="I6053" s="72" t="s">
        <v>18</v>
      </c>
      <c r="J6053" s="72" t="s">
        <v>19</v>
      </c>
      <c r="K6053" s="72" t="s">
        <v>25</v>
      </c>
      <c r="L6053" s="72" t="s">
        <v>234</v>
      </c>
      <c r="M6053" s="72"/>
    </row>
    <row r="6054" spans="2:13" x14ac:dyDescent="0.25">
      <c r="B6054" s="72" t="s">
        <v>12</v>
      </c>
      <c r="C6054" s="72" t="s">
        <v>13</v>
      </c>
      <c r="D6054" s="72" t="s">
        <v>14</v>
      </c>
      <c r="E6054" s="72" t="s">
        <v>81</v>
      </c>
      <c r="F6054" s="73">
        <v>1256</v>
      </c>
      <c r="G6054" s="72" t="s">
        <v>16</v>
      </c>
      <c r="H6054" s="72" t="s">
        <v>17</v>
      </c>
      <c r="I6054" s="72" t="s">
        <v>18</v>
      </c>
      <c r="J6054" s="72" t="s">
        <v>19</v>
      </c>
      <c r="K6054" s="72" t="s">
        <v>25</v>
      </c>
      <c r="L6054" s="72" t="s">
        <v>402</v>
      </c>
      <c r="M6054" s="72" t="s">
        <v>112</v>
      </c>
    </row>
    <row r="6055" spans="2:13" x14ac:dyDescent="0.25">
      <c r="B6055" s="72" t="s">
        <v>12</v>
      </c>
      <c r="C6055" s="72" t="s">
        <v>13</v>
      </c>
      <c r="D6055" s="72" t="s">
        <v>14</v>
      </c>
      <c r="E6055" s="72" t="s">
        <v>39</v>
      </c>
      <c r="F6055" s="73">
        <v>-141544</v>
      </c>
      <c r="G6055" s="72" t="s">
        <v>16</v>
      </c>
      <c r="H6055" s="72" t="s">
        <v>24</v>
      </c>
      <c r="I6055" s="72" t="s">
        <v>18</v>
      </c>
      <c r="J6055" s="72" t="s">
        <v>19</v>
      </c>
      <c r="K6055" s="72" t="s">
        <v>43</v>
      </c>
      <c r="L6055" s="72" t="s">
        <v>322</v>
      </c>
      <c r="M6055" s="72"/>
    </row>
    <row r="6056" spans="2:13" x14ac:dyDescent="0.25">
      <c r="B6056" s="72" t="s">
        <v>12</v>
      </c>
      <c r="C6056" s="72" t="s">
        <v>13</v>
      </c>
      <c r="D6056" s="72" t="s">
        <v>14</v>
      </c>
      <c r="E6056" s="72" t="s">
        <v>27</v>
      </c>
      <c r="F6056" s="73">
        <v>133997</v>
      </c>
      <c r="G6056" s="72" t="s">
        <v>16</v>
      </c>
      <c r="H6056" s="72" t="s">
        <v>17</v>
      </c>
      <c r="I6056" s="72" t="s">
        <v>48</v>
      </c>
      <c r="J6056" s="72" t="s">
        <v>19</v>
      </c>
      <c r="K6056" s="72" t="s">
        <v>49</v>
      </c>
      <c r="L6056" s="72" t="s">
        <v>255</v>
      </c>
      <c r="M6056" s="72" t="s">
        <v>29</v>
      </c>
    </row>
    <row r="6057" spans="2:13" x14ac:dyDescent="0.25">
      <c r="B6057" s="72" t="s">
        <v>12</v>
      </c>
      <c r="C6057" s="72" t="s">
        <v>13</v>
      </c>
      <c r="D6057" s="72" t="s">
        <v>14</v>
      </c>
      <c r="E6057" s="72" t="s">
        <v>83</v>
      </c>
      <c r="F6057" s="73">
        <v>92186</v>
      </c>
      <c r="G6057" s="72" t="s">
        <v>16</v>
      </c>
      <c r="H6057" s="72" t="s">
        <v>24</v>
      </c>
      <c r="I6057" s="72" t="s">
        <v>18</v>
      </c>
      <c r="J6057" s="72" t="s">
        <v>19</v>
      </c>
      <c r="K6057" s="72" t="s">
        <v>25</v>
      </c>
      <c r="L6057" s="72" t="s">
        <v>641</v>
      </c>
      <c r="M6057" s="72"/>
    </row>
    <row r="6058" spans="2:13" x14ac:dyDescent="0.25">
      <c r="B6058" s="72" t="s">
        <v>12</v>
      </c>
      <c r="C6058" s="72" t="s">
        <v>13</v>
      </c>
      <c r="D6058" s="72" t="s">
        <v>14</v>
      </c>
      <c r="E6058" s="72" t="s">
        <v>123</v>
      </c>
      <c r="F6058" s="73">
        <v>-628</v>
      </c>
      <c r="G6058" s="72" t="s">
        <v>16</v>
      </c>
      <c r="H6058" s="72" t="s">
        <v>24</v>
      </c>
      <c r="I6058" s="72" t="s">
        <v>18</v>
      </c>
      <c r="J6058" s="72" t="s">
        <v>19</v>
      </c>
      <c r="K6058" s="72" t="s">
        <v>63</v>
      </c>
      <c r="L6058" s="72" t="s">
        <v>470</v>
      </c>
      <c r="M6058" s="72"/>
    </row>
    <row r="6059" spans="2:13" x14ac:dyDescent="0.25">
      <c r="B6059" s="72" t="s">
        <v>12</v>
      </c>
      <c r="C6059" s="72" t="s">
        <v>13</v>
      </c>
      <c r="D6059" s="72" t="s">
        <v>14</v>
      </c>
      <c r="E6059" s="72" t="s">
        <v>132</v>
      </c>
      <c r="F6059" s="73">
        <v>276348</v>
      </c>
      <c r="G6059" s="72" t="s">
        <v>16</v>
      </c>
      <c r="H6059" s="72" t="s">
        <v>24</v>
      </c>
      <c r="I6059" s="72" t="s">
        <v>18</v>
      </c>
      <c r="J6059" s="72" t="s">
        <v>19</v>
      </c>
      <c r="K6059" s="72" t="s">
        <v>157</v>
      </c>
      <c r="L6059" s="72" t="s">
        <v>158</v>
      </c>
      <c r="M6059" s="72" t="s">
        <v>133</v>
      </c>
    </row>
    <row r="6060" spans="2:13" x14ac:dyDescent="0.25">
      <c r="B6060" s="72" t="s">
        <v>12</v>
      </c>
      <c r="C6060" s="72" t="s">
        <v>13</v>
      </c>
      <c r="D6060" s="72" t="s">
        <v>14</v>
      </c>
      <c r="E6060" s="72" t="s">
        <v>27</v>
      </c>
      <c r="F6060" s="73">
        <v>412370</v>
      </c>
      <c r="G6060" s="72" t="s">
        <v>16</v>
      </c>
      <c r="H6060" s="72" t="s">
        <v>24</v>
      </c>
      <c r="I6060" s="72" t="s">
        <v>18</v>
      </c>
      <c r="J6060" s="72" t="s">
        <v>19</v>
      </c>
      <c r="K6060" s="72" t="s">
        <v>37</v>
      </c>
      <c r="L6060" s="72" t="s">
        <v>232</v>
      </c>
      <c r="M6060" s="72" t="s">
        <v>57</v>
      </c>
    </row>
    <row r="6061" spans="2:13" x14ac:dyDescent="0.25">
      <c r="B6061" s="72" t="s">
        <v>12</v>
      </c>
      <c r="C6061" s="72" t="s">
        <v>13</v>
      </c>
      <c r="D6061" s="72" t="s">
        <v>14</v>
      </c>
      <c r="E6061" s="72" t="s">
        <v>83</v>
      </c>
      <c r="F6061" s="73">
        <v>5029</v>
      </c>
      <c r="G6061" s="72" t="s">
        <v>16</v>
      </c>
      <c r="H6061" s="72" t="s">
        <v>24</v>
      </c>
      <c r="I6061" s="72" t="s">
        <v>18</v>
      </c>
      <c r="J6061" s="72" t="s">
        <v>19</v>
      </c>
      <c r="K6061" s="72" t="s">
        <v>205</v>
      </c>
      <c r="L6061" s="72" t="s">
        <v>206</v>
      </c>
      <c r="M6061" s="72"/>
    </row>
    <row r="6062" spans="2:13" x14ac:dyDescent="0.25">
      <c r="B6062" s="72" t="s">
        <v>12</v>
      </c>
      <c r="C6062" s="72" t="s">
        <v>13</v>
      </c>
      <c r="D6062" s="72" t="s">
        <v>14</v>
      </c>
      <c r="E6062" s="72" t="s">
        <v>30</v>
      </c>
      <c r="F6062" s="73">
        <v>-10667</v>
      </c>
      <c r="G6062" s="72" t="s">
        <v>16</v>
      </c>
      <c r="H6062" s="72" t="s">
        <v>24</v>
      </c>
      <c r="I6062" s="72" t="s">
        <v>18</v>
      </c>
      <c r="J6062" s="72" t="s">
        <v>19</v>
      </c>
      <c r="K6062" s="72" t="s">
        <v>37</v>
      </c>
      <c r="L6062" s="72" t="s">
        <v>454</v>
      </c>
      <c r="M6062" s="72"/>
    </row>
    <row r="6063" spans="2:13" x14ac:dyDescent="0.25">
      <c r="B6063" s="72" t="s">
        <v>12</v>
      </c>
      <c r="C6063" s="72" t="s">
        <v>13</v>
      </c>
      <c r="D6063" s="72" t="s">
        <v>14</v>
      </c>
      <c r="E6063" s="72" t="s">
        <v>60</v>
      </c>
      <c r="F6063" s="73">
        <v>1114752</v>
      </c>
      <c r="G6063" s="72" t="s">
        <v>16</v>
      </c>
      <c r="H6063" s="72" t="s">
        <v>17</v>
      </c>
      <c r="I6063" s="72" t="s">
        <v>18</v>
      </c>
      <c r="J6063" s="72" t="s">
        <v>19</v>
      </c>
      <c r="K6063" s="72" t="s">
        <v>25</v>
      </c>
      <c r="L6063" s="72" t="s">
        <v>26</v>
      </c>
      <c r="M6063" s="72" t="s">
        <v>67</v>
      </c>
    </row>
    <row r="6064" spans="2:13" x14ac:dyDescent="0.25">
      <c r="B6064" s="72" t="s">
        <v>12</v>
      </c>
      <c r="C6064" s="72" t="s">
        <v>13</v>
      </c>
      <c r="D6064" s="72" t="s">
        <v>14</v>
      </c>
      <c r="E6064" s="72" t="s">
        <v>70</v>
      </c>
      <c r="F6064" s="73">
        <v>378715</v>
      </c>
      <c r="G6064" s="72" t="s">
        <v>16</v>
      </c>
      <c r="H6064" s="72" t="s">
        <v>24</v>
      </c>
      <c r="I6064" s="72" t="s">
        <v>18</v>
      </c>
      <c r="J6064" s="72" t="s">
        <v>19</v>
      </c>
      <c r="K6064" s="72" t="s">
        <v>37</v>
      </c>
      <c r="L6064" s="72" t="s">
        <v>218</v>
      </c>
      <c r="M6064" s="72" t="s">
        <v>259</v>
      </c>
    </row>
    <row r="6065" spans="2:13" x14ac:dyDescent="0.25">
      <c r="B6065" s="72" t="s">
        <v>12</v>
      </c>
      <c r="C6065" s="72" t="s">
        <v>13</v>
      </c>
      <c r="D6065" s="72" t="s">
        <v>14</v>
      </c>
      <c r="E6065" s="72" t="s">
        <v>68</v>
      </c>
      <c r="F6065" s="73">
        <v>-18579</v>
      </c>
      <c r="G6065" s="72" t="s">
        <v>16</v>
      </c>
      <c r="H6065" s="72" t="s">
        <v>24</v>
      </c>
      <c r="I6065" s="72" t="s">
        <v>48</v>
      </c>
      <c r="J6065" s="72" t="s">
        <v>19</v>
      </c>
      <c r="K6065" s="72" t="s">
        <v>49</v>
      </c>
      <c r="L6065" s="72" t="s">
        <v>82</v>
      </c>
      <c r="M6065" s="72"/>
    </row>
    <row r="6066" spans="2:13" x14ac:dyDescent="0.25">
      <c r="B6066" s="72" t="s">
        <v>12</v>
      </c>
      <c r="C6066" s="72" t="s">
        <v>13</v>
      </c>
      <c r="D6066" s="72" t="s">
        <v>14</v>
      </c>
      <c r="E6066" s="72" t="s">
        <v>68</v>
      </c>
      <c r="F6066" s="73">
        <v>-2858</v>
      </c>
      <c r="G6066" s="72" t="s">
        <v>16</v>
      </c>
      <c r="H6066" s="72" t="s">
        <v>17</v>
      </c>
      <c r="I6066" s="72" t="s">
        <v>18</v>
      </c>
      <c r="J6066" s="72" t="s">
        <v>19</v>
      </c>
      <c r="K6066" s="72" t="s">
        <v>205</v>
      </c>
      <c r="L6066" s="72" t="s">
        <v>206</v>
      </c>
      <c r="M6066" s="72"/>
    </row>
    <row r="6067" spans="2:13" x14ac:dyDescent="0.25">
      <c r="B6067" s="72" t="s">
        <v>12</v>
      </c>
      <c r="C6067" s="72" t="s">
        <v>13</v>
      </c>
      <c r="D6067" s="72" t="s">
        <v>14</v>
      </c>
      <c r="E6067" s="72" t="s">
        <v>79</v>
      </c>
      <c r="F6067" s="73">
        <v>-816</v>
      </c>
      <c r="G6067" s="72" t="s">
        <v>16</v>
      </c>
      <c r="H6067" s="72" t="s">
        <v>24</v>
      </c>
      <c r="I6067" s="72" t="s">
        <v>18</v>
      </c>
      <c r="J6067" s="72" t="s">
        <v>19</v>
      </c>
      <c r="K6067" s="72" t="s">
        <v>358</v>
      </c>
      <c r="L6067" s="72" t="s">
        <v>359</v>
      </c>
      <c r="M6067" s="72"/>
    </row>
    <row r="6068" spans="2:13" x14ac:dyDescent="0.25">
      <c r="B6068" s="72" t="s">
        <v>12</v>
      </c>
      <c r="C6068" s="72" t="s">
        <v>13</v>
      </c>
      <c r="D6068" s="72" t="s">
        <v>14</v>
      </c>
      <c r="E6068" s="72" t="s">
        <v>45</v>
      </c>
      <c r="F6068" s="73">
        <v>11174</v>
      </c>
      <c r="G6068" s="72" t="s">
        <v>16</v>
      </c>
      <c r="H6068" s="72" t="s">
        <v>24</v>
      </c>
      <c r="I6068" s="72" t="s">
        <v>18</v>
      </c>
      <c r="J6068" s="72" t="s">
        <v>19</v>
      </c>
      <c r="K6068" s="72" t="s">
        <v>37</v>
      </c>
      <c r="L6068" s="72" t="s">
        <v>287</v>
      </c>
      <c r="M6068" s="72" t="s">
        <v>57</v>
      </c>
    </row>
    <row r="6069" spans="2:13" x14ac:dyDescent="0.25">
      <c r="B6069" s="72" t="s">
        <v>12</v>
      </c>
      <c r="C6069" s="72" t="s">
        <v>13</v>
      </c>
      <c r="D6069" s="72" t="s">
        <v>14</v>
      </c>
      <c r="E6069" s="72" t="s">
        <v>51</v>
      </c>
      <c r="F6069" s="73">
        <v>79</v>
      </c>
      <c r="G6069" s="72" t="s">
        <v>16</v>
      </c>
      <c r="H6069" s="72" t="s">
        <v>24</v>
      </c>
      <c r="I6069" s="72" t="s">
        <v>18</v>
      </c>
      <c r="J6069" s="72" t="s">
        <v>19</v>
      </c>
      <c r="K6069" s="72" t="s">
        <v>25</v>
      </c>
      <c r="L6069" s="72" t="s">
        <v>512</v>
      </c>
      <c r="M6069" s="72"/>
    </row>
    <row r="6070" spans="2:13" x14ac:dyDescent="0.25">
      <c r="B6070" s="72" t="s">
        <v>12</v>
      </c>
      <c r="C6070" s="72" t="s">
        <v>13</v>
      </c>
      <c r="D6070" s="72" t="s">
        <v>14</v>
      </c>
      <c r="E6070" s="72" t="s">
        <v>36</v>
      </c>
      <c r="F6070" s="73">
        <v>12296</v>
      </c>
      <c r="G6070" s="72" t="s">
        <v>16</v>
      </c>
      <c r="H6070" s="72" t="s">
        <v>17</v>
      </c>
      <c r="I6070" s="72" t="s">
        <v>18</v>
      </c>
      <c r="J6070" s="72" t="s">
        <v>19</v>
      </c>
      <c r="K6070" s="72" t="s">
        <v>20</v>
      </c>
      <c r="L6070" s="72" t="s">
        <v>673</v>
      </c>
      <c r="M6070" s="72" t="s">
        <v>57</v>
      </c>
    </row>
    <row r="6071" spans="2:13" x14ac:dyDescent="0.25">
      <c r="B6071" s="72" t="s">
        <v>12</v>
      </c>
      <c r="C6071" s="72" t="s">
        <v>13</v>
      </c>
      <c r="D6071" s="72" t="s">
        <v>14</v>
      </c>
      <c r="E6071" s="72" t="s">
        <v>83</v>
      </c>
      <c r="F6071" s="73">
        <v>3898</v>
      </c>
      <c r="G6071" s="72" t="s">
        <v>16</v>
      </c>
      <c r="H6071" s="72" t="s">
        <v>24</v>
      </c>
      <c r="I6071" s="72" t="s">
        <v>18</v>
      </c>
      <c r="J6071" s="72" t="s">
        <v>19</v>
      </c>
      <c r="K6071" s="72" t="s">
        <v>99</v>
      </c>
      <c r="L6071" s="72" t="s">
        <v>642</v>
      </c>
      <c r="M6071" s="72"/>
    </row>
    <row r="6072" spans="2:13" x14ac:dyDescent="0.25">
      <c r="B6072" s="72" t="s">
        <v>12</v>
      </c>
      <c r="C6072" s="72" t="s">
        <v>13</v>
      </c>
      <c r="D6072" s="72" t="s">
        <v>14</v>
      </c>
      <c r="E6072" s="72" t="s">
        <v>146</v>
      </c>
      <c r="F6072" s="73">
        <v>-10549</v>
      </c>
      <c r="G6072" s="72" t="s">
        <v>16</v>
      </c>
      <c r="H6072" s="72" t="s">
        <v>24</v>
      </c>
      <c r="I6072" s="72" t="s">
        <v>18</v>
      </c>
      <c r="J6072" s="72" t="s">
        <v>19</v>
      </c>
      <c r="K6072" s="72" t="s">
        <v>25</v>
      </c>
      <c r="L6072" s="72" t="s">
        <v>433</v>
      </c>
      <c r="M6072" s="72"/>
    </row>
    <row r="6073" spans="2:13" x14ac:dyDescent="0.25">
      <c r="B6073" s="72" t="s">
        <v>12</v>
      </c>
      <c r="C6073" s="72" t="s">
        <v>13</v>
      </c>
      <c r="D6073" s="72" t="s">
        <v>14</v>
      </c>
      <c r="E6073" s="72" t="s">
        <v>81</v>
      </c>
      <c r="F6073" s="73">
        <v>107739</v>
      </c>
      <c r="G6073" s="72" t="s">
        <v>16</v>
      </c>
      <c r="H6073" s="72" t="s">
        <v>17</v>
      </c>
      <c r="I6073" s="72" t="s">
        <v>18</v>
      </c>
      <c r="J6073" s="72" t="s">
        <v>19</v>
      </c>
      <c r="K6073" s="72" t="s">
        <v>37</v>
      </c>
      <c r="L6073" s="72" t="s">
        <v>384</v>
      </c>
      <c r="M6073" s="72" t="s">
        <v>47</v>
      </c>
    </row>
    <row r="6074" spans="2:13" x14ac:dyDescent="0.25">
      <c r="B6074" s="72" t="s">
        <v>12</v>
      </c>
      <c r="C6074" s="72" t="s">
        <v>13</v>
      </c>
      <c r="D6074" s="72" t="s">
        <v>14</v>
      </c>
      <c r="E6074" s="72" t="s">
        <v>79</v>
      </c>
      <c r="F6074" s="73">
        <v>-1639</v>
      </c>
      <c r="G6074" s="72" t="s">
        <v>16</v>
      </c>
      <c r="H6074" s="72" t="s">
        <v>24</v>
      </c>
      <c r="I6074" s="72" t="s">
        <v>18</v>
      </c>
      <c r="J6074" s="72" t="s">
        <v>19</v>
      </c>
      <c r="K6074" s="72" t="s">
        <v>25</v>
      </c>
      <c r="L6074" s="72" t="s">
        <v>304</v>
      </c>
      <c r="M6074" s="72"/>
    </row>
    <row r="6075" spans="2:13" x14ac:dyDescent="0.25">
      <c r="B6075" s="72" t="s">
        <v>12</v>
      </c>
      <c r="C6075" s="72" t="s">
        <v>13</v>
      </c>
      <c r="D6075" s="72" t="s">
        <v>14</v>
      </c>
      <c r="E6075" s="72" t="s">
        <v>83</v>
      </c>
      <c r="F6075" s="73">
        <v>21750692</v>
      </c>
      <c r="G6075" s="72" t="s">
        <v>16</v>
      </c>
      <c r="H6075" s="72" t="s">
        <v>24</v>
      </c>
      <c r="I6075" s="72" t="s">
        <v>18</v>
      </c>
      <c r="J6075" s="72" t="s">
        <v>19</v>
      </c>
      <c r="K6075" s="72" t="s">
        <v>96</v>
      </c>
      <c r="L6075" s="72" t="s">
        <v>162</v>
      </c>
      <c r="M6075" s="72"/>
    </row>
    <row r="6076" spans="2:13" x14ac:dyDescent="0.25">
      <c r="B6076" s="72" t="s">
        <v>12</v>
      </c>
      <c r="C6076" s="72" t="s">
        <v>13</v>
      </c>
      <c r="D6076" s="72" t="s">
        <v>14</v>
      </c>
      <c r="E6076" s="72" t="s">
        <v>144</v>
      </c>
      <c r="F6076" s="73">
        <v>6155986</v>
      </c>
      <c r="G6076" s="72" t="s">
        <v>16</v>
      </c>
      <c r="H6076" s="72" t="s">
        <v>24</v>
      </c>
      <c r="I6076" s="72" t="s">
        <v>48</v>
      </c>
      <c r="J6076" s="72" t="s">
        <v>19</v>
      </c>
      <c r="K6076" s="72" t="s">
        <v>157</v>
      </c>
      <c r="L6076" s="72" t="s">
        <v>414</v>
      </c>
      <c r="M6076" s="72" t="s">
        <v>62</v>
      </c>
    </row>
    <row r="6077" spans="2:13" x14ac:dyDescent="0.25">
      <c r="B6077" s="72" t="s">
        <v>12</v>
      </c>
      <c r="C6077" s="72" t="s">
        <v>13</v>
      </c>
      <c r="D6077" s="72" t="s">
        <v>14</v>
      </c>
      <c r="E6077" s="72" t="s">
        <v>55</v>
      </c>
      <c r="F6077" s="73">
        <v>1509311</v>
      </c>
      <c r="G6077" s="72" t="s">
        <v>16</v>
      </c>
      <c r="H6077" s="72" t="s">
        <v>24</v>
      </c>
      <c r="I6077" s="72" t="s">
        <v>18</v>
      </c>
      <c r="J6077" s="72" t="s">
        <v>19</v>
      </c>
      <c r="K6077" s="72" t="s">
        <v>117</v>
      </c>
      <c r="L6077" s="72" t="s">
        <v>492</v>
      </c>
      <c r="M6077" s="72" t="s">
        <v>57</v>
      </c>
    </row>
    <row r="6078" spans="2:13" x14ac:dyDescent="0.25">
      <c r="B6078" s="72" t="s">
        <v>12</v>
      </c>
      <c r="C6078" s="72" t="s">
        <v>13</v>
      </c>
      <c r="D6078" s="72" t="s">
        <v>14</v>
      </c>
      <c r="E6078" s="72" t="s">
        <v>79</v>
      </c>
      <c r="F6078" s="73">
        <v>-15</v>
      </c>
      <c r="G6078" s="72" t="s">
        <v>16</v>
      </c>
      <c r="H6078" s="72" t="s">
        <v>24</v>
      </c>
      <c r="I6078" s="72" t="s">
        <v>48</v>
      </c>
      <c r="J6078" s="72" t="s">
        <v>19</v>
      </c>
      <c r="K6078" s="72" t="s">
        <v>102</v>
      </c>
      <c r="L6078" s="72" t="s">
        <v>103</v>
      </c>
      <c r="M6078" s="72"/>
    </row>
    <row r="6079" spans="2:13" x14ac:dyDescent="0.25">
      <c r="B6079" s="72" t="s">
        <v>12</v>
      </c>
      <c r="C6079" s="72" t="s">
        <v>13</v>
      </c>
      <c r="D6079" s="72" t="s">
        <v>14</v>
      </c>
      <c r="E6079" s="72" t="s">
        <v>41</v>
      </c>
      <c r="F6079" s="73">
        <v>-3032</v>
      </c>
      <c r="G6079" s="72" t="s">
        <v>16</v>
      </c>
      <c r="H6079" s="72" t="s">
        <v>17</v>
      </c>
      <c r="I6079" s="72" t="s">
        <v>18</v>
      </c>
      <c r="J6079" s="72" t="s">
        <v>19</v>
      </c>
      <c r="K6079" s="72" t="s">
        <v>25</v>
      </c>
      <c r="L6079" s="72" t="s">
        <v>603</v>
      </c>
      <c r="M6079" s="72"/>
    </row>
    <row r="6080" spans="2:13" x14ac:dyDescent="0.25">
      <c r="B6080" s="72" t="s">
        <v>12</v>
      </c>
      <c r="C6080" s="72" t="s">
        <v>13</v>
      </c>
      <c r="D6080" s="72" t="s">
        <v>14</v>
      </c>
      <c r="E6080" s="72" t="s">
        <v>146</v>
      </c>
      <c r="F6080" s="73">
        <v>-17</v>
      </c>
      <c r="G6080" s="72" t="s">
        <v>16</v>
      </c>
      <c r="H6080" s="72" t="s">
        <v>24</v>
      </c>
      <c r="I6080" s="72" t="s">
        <v>18</v>
      </c>
      <c r="J6080" s="72" t="s">
        <v>19</v>
      </c>
      <c r="K6080" s="72" t="s">
        <v>185</v>
      </c>
      <c r="L6080" s="72" t="s">
        <v>469</v>
      </c>
      <c r="M6080" s="72"/>
    </row>
    <row r="6081" spans="2:13" x14ac:dyDescent="0.25">
      <c r="B6081" s="72" t="s">
        <v>12</v>
      </c>
      <c r="C6081" s="72" t="s">
        <v>13</v>
      </c>
      <c r="D6081" s="72" t="s">
        <v>14</v>
      </c>
      <c r="E6081" s="72" t="s">
        <v>55</v>
      </c>
      <c r="F6081" s="73">
        <v>8051</v>
      </c>
      <c r="G6081" s="72" t="s">
        <v>16</v>
      </c>
      <c r="H6081" s="72" t="s">
        <v>17</v>
      </c>
      <c r="I6081" s="72" t="s">
        <v>18</v>
      </c>
      <c r="J6081" s="72" t="s">
        <v>19</v>
      </c>
      <c r="K6081" s="72" t="s">
        <v>25</v>
      </c>
      <c r="L6081" s="72" t="s">
        <v>78</v>
      </c>
      <c r="M6081" s="72" t="s">
        <v>57</v>
      </c>
    </row>
    <row r="6082" spans="2:13" x14ac:dyDescent="0.25">
      <c r="B6082" s="72" t="s">
        <v>12</v>
      </c>
      <c r="C6082" s="72" t="s">
        <v>13</v>
      </c>
      <c r="D6082" s="72" t="s">
        <v>14</v>
      </c>
      <c r="E6082" s="72" t="s">
        <v>123</v>
      </c>
      <c r="F6082" s="73">
        <v>-4774</v>
      </c>
      <c r="G6082" s="72" t="s">
        <v>16</v>
      </c>
      <c r="H6082" s="72" t="s">
        <v>17</v>
      </c>
      <c r="I6082" s="72" t="s">
        <v>18</v>
      </c>
      <c r="J6082" s="72" t="s">
        <v>19</v>
      </c>
      <c r="K6082" s="72" t="s">
        <v>25</v>
      </c>
      <c r="L6082" s="72" t="s">
        <v>430</v>
      </c>
      <c r="M6082" s="72"/>
    </row>
    <row r="6083" spans="2:13" x14ac:dyDescent="0.25">
      <c r="B6083" s="72" t="s">
        <v>12</v>
      </c>
      <c r="C6083" s="72" t="s">
        <v>13</v>
      </c>
      <c r="D6083" s="72" t="s">
        <v>14</v>
      </c>
      <c r="E6083" s="72" t="s">
        <v>51</v>
      </c>
      <c r="F6083" s="73">
        <v>73391</v>
      </c>
      <c r="G6083" s="72" t="s">
        <v>16</v>
      </c>
      <c r="H6083" s="72" t="s">
        <v>24</v>
      </c>
      <c r="I6083" s="72" t="s">
        <v>18</v>
      </c>
      <c r="J6083" s="72" t="s">
        <v>19</v>
      </c>
      <c r="K6083" s="72" t="s">
        <v>25</v>
      </c>
      <c r="L6083" s="72" t="s">
        <v>165</v>
      </c>
      <c r="M6083" s="72"/>
    </row>
    <row r="6084" spans="2:13" x14ac:dyDescent="0.25">
      <c r="B6084" s="72" t="s">
        <v>12</v>
      </c>
      <c r="C6084" s="72" t="s">
        <v>13</v>
      </c>
      <c r="D6084" s="72" t="s">
        <v>14</v>
      </c>
      <c r="E6084" s="72" t="s">
        <v>39</v>
      </c>
      <c r="F6084" s="73">
        <v>-15945</v>
      </c>
      <c r="G6084" s="72" t="s">
        <v>16</v>
      </c>
      <c r="H6084" s="72" t="s">
        <v>24</v>
      </c>
      <c r="I6084" s="72" t="s">
        <v>18</v>
      </c>
      <c r="J6084" s="72" t="s">
        <v>19</v>
      </c>
      <c r="K6084" s="72" t="s">
        <v>37</v>
      </c>
      <c r="L6084" s="72" t="s">
        <v>188</v>
      </c>
      <c r="M6084" s="72"/>
    </row>
    <row r="6085" spans="2:13" x14ac:dyDescent="0.25">
      <c r="B6085" s="72" t="s">
        <v>12</v>
      </c>
      <c r="C6085" s="72" t="s">
        <v>13</v>
      </c>
      <c r="D6085" s="72" t="s">
        <v>14</v>
      </c>
      <c r="E6085" s="72" t="s">
        <v>74</v>
      </c>
      <c r="F6085" s="73">
        <v>38003</v>
      </c>
      <c r="G6085" s="72" t="s">
        <v>16</v>
      </c>
      <c r="H6085" s="72" t="s">
        <v>24</v>
      </c>
      <c r="I6085" s="72" t="s">
        <v>18</v>
      </c>
      <c r="J6085" s="72" t="s">
        <v>19</v>
      </c>
      <c r="K6085" s="72" t="s">
        <v>37</v>
      </c>
      <c r="L6085" s="72" t="s">
        <v>301</v>
      </c>
      <c r="M6085" s="72" t="s">
        <v>47</v>
      </c>
    </row>
    <row r="6086" spans="2:13" x14ac:dyDescent="0.25">
      <c r="B6086" s="72" t="s">
        <v>12</v>
      </c>
      <c r="C6086" s="72" t="s">
        <v>13</v>
      </c>
      <c r="D6086" s="72" t="s">
        <v>14</v>
      </c>
      <c r="E6086" s="72" t="s">
        <v>134</v>
      </c>
      <c r="F6086" s="73">
        <v>148453</v>
      </c>
      <c r="G6086" s="72" t="s">
        <v>16</v>
      </c>
      <c r="H6086" s="72" t="s">
        <v>24</v>
      </c>
      <c r="I6086" s="72" t="s">
        <v>18</v>
      </c>
      <c r="J6086" s="72" t="s">
        <v>19</v>
      </c>
      <c r="K6086" s="72" t="s">
        <v>37</v>
      </c>
      <c r="L6086" s="72" t="s">
        <v>218</v>
      </c>
      <c r="M6086" s="72"/>
    </row>
    <row r="6087" spans="2:13" x14ac:dyDescent="0.25">
      <c r="B6087" s="72" t="s">
        <v>12</v>
      </c>
      <c r="C6087" s="72" t="s">
        <v>13</v>
      </c>
      <c r="D6087" s="72" t="s">
        <v>14</v>
      </c>
      <c r="E6087" s="72" t="s">
        <v>94</v>
      </c>
      <c r="F6087" s="73">
        <v>204</v>
      </c>
      <c r="G6087" s="72" t="s">
        <v>16</v>
      </c>
      <c r="H6087" s="72" t="s">
        <v>24</v>
      </c>
      <c r="I6087" s="72" t="s">
        <v>48</v>
      </c>
      <c r="J6087" s="72" t="s">
        <v>19</v>
      </c>
      <c r="K6087" s="72" t="s">
        <v>49</v>
      </c>
      <c r="L6087" s="72" t="s">
        <v>167</v>
      </c>
      <c r="M6087" s="72"/>
    </row>
    <row r="6088" spans="2:13" x14ac:dyDescent="0.25">
      <c r="B6088" s="72" t="s">
        <v>12</v>
      </c>
      <c r="C6088" s="72" t="s">
        <v>13</v>
      </c>
      <c r="D6088" s="72" t="s">
        <v>14</v>
      </c>
      <c r="E6088" s="72" t="s">
        <v>68</v>
      </c>
      <c r="F6088" s="73">
        <v>-627569</v>
      </c>
      <c r="G6088" s="72" t="s">
        <v>16</v>
      </c>
      <c r="H6088" s="72" t="s">
        <v>24</v>
      </c>
      <c r="I6088" s="72" t="s">
        <v>18</v>
      </c>
      <c r="J6088" s="72" t="s">
        <v>19</v>
      </c>
      <c r="K6088" s="72" t="s">
        <v>37</v>
      </c>
      <c r="L6088" s="72" t="s">
        <v>611</v>
      </c>
      <c r="M6088" s="72"/>
    </row>
    <row r="6089" spans="2:13" x14ac:dyDescent="0.25">
      <c r="B6089" s="72" t="s">
        <v>12</v>
      </c>
      <c r="C6089" s="72" t="s">
        <v>13</v>
      </c>
      <c r="D6089" s="72" t="s">
        <v>14</v>
      </c>
      <c r="E6089" s="72" t="s">
        <v>94</v>
      </c>
      <c r="F6089" s="73">
        <v>27070</v>
      </c>
      <c r="G6089" s="72" t="s">
        <v>16</v>
      </c>
      <c r="H6089" s="72" t="s">
        <v>24</v>
      </c>
      <c r="I6089" s="72" t="s">
        <v>18</v>
      </c>
      <c r="J6089" s="72" t="s">
        <v>19</v>
      </c>
      <c r="K6089" s="72" t="s">
        <v>37</v>
      </c>
      <c r="L6089" s="72" t="s">
        <v>90</v>
      </c>
      <c r="M6089" s="72"/>
    </row>
    <row r="6090" spans="2:13" x14ac:dyDescent="0.25">
      <c r="B6090" s="72" t="s">
        <v>12</v>
      </c>
      <c r="C6090" s="72" t="s">
        <v>13</v>
      </c>
      <c r="D6090" s="72" t="s">
        <v>14</v>
      </c>
      <c r="E6090" s="72" t="s">
        <v>33</v>
      </c>
      <c r="F6090" s="73">
        <v>214591</v>
      </c>
      <c r="G6090" s="72" t="s">
        <v>16</v>
      </c>
      <c r="H6090" s="72" t="s">
        <v>24</v>
      </c>
      <c r="I6090" s="72" t="s">
        <v>18</v>
      </c>
      <c r="J6090" s="72" t="s">
        <v>19</v>
      </c>
      <c r="K6090" s="72" t="s">
        <v>96</v>
      </c>
      <c r="L6090" s="72" t="s">
        <v>298</v>
      </c>
      <c r="M6090" s="72" t="s">
        <v>47</v>
      </c>
    </row>
    <row r="6091" spans="2:13" x14ac:dyDescent="0.25">
      <c r="B6091" s="72" t="s">
        <v>12</v>
      </c>
      <c r="C6091" s="72" t="s">
        <v>13</v>
      </c>
      <c r="D6091" s="72" t="s">
        <v>14</v>
      </c>
      <c r="E6091" s="72" t="s">
        <v>79</v>
      </c>
      <c r="F6091" s="73">
        <v>-35485</v>
      </c>
      <c r="G6091" s="72" t="s">
        <v>16</v>
      </c>
      <c r="H6091" s="72" t="s">
        <v>24</v>
      </c>
      <c r="I6091" s="72" t="s">
        <v>18</v>
      </c>
      <c r="J6091" s="72" t="s">
        <v>19</v>
      </c>
      <c r="K6091" s="72" t="s">
        <v>20</v>
      </c>
      <c r="L6091" s="72" t="s">
        <v>327</v>
      </c>
      <c r="M6091" s="72"/>
    </row>
    <row r="6092" spans="2:13" x14ac:dyDescent="0.25">
      <c r="B6092" s="72" t="s">
        <v>12</v>
      </c>
      <c r="C6092" s="72" t="s">
        <v>13</v>
      </c>
      <c r="D6092" s="72" t="s">
        <v>14</v>
      </c>
      <c r="E6092" s="72" t="s">
        <v>79</v>
      </c>
      <c r="F6092" s="73">
        <v>-1347</v>
      </c>
      <c r="G6092" s="72" t="s">
        <v>16</v>
      </c>
      <c r="H6092" s="72" t="s">
        <v>24</v>
      </c>
      <c r="I6092" s="72" t="s">
        <v>18</v>
      </c>
      <c r="J6092" s="72" t="s">
        <v>227</v>
      </c>
      <c r="K6092" s="72" t="s">
        <v>117</v>
      </c>
      <c r="L6092" s="72" t="s">
        <v>332</v>
      </c>
      <c r="M6092" s="72"/>
    </row>
    <row r="6093" spans="2:13" x14ac:dyDescent="0.25">
      <c r="B6093" s="72" t="s">
        <v>12</v>
      </c>
      <c r="C6093" s="72" t="s">
        <v>13</v>
      </c>
      <c r="D6093" s="72" t="s">
        <v>14</v>
      </c>
      <c r="E6093" s="72" t="s">
        <v>83</v>
      </c>
      <c r="F6093" s="73">
        <v>2455864</v>
      </c>
      <c r="G6093" s="72" t="s">
        <v>16</v>
      </c>
      <c r="H6093" s="72" t="s">
        <v>24</v>
      </c>
      <c r="I6093" s="72" t="s">
        <v>18</v>
      </c>
      <c r="J6093" s="72" t="s">
        <v>19</v>
      </c>
      <c r="K6093" s="72" t="s">
        <v>37</v>
      </c>
      <c r="L6093" s="72" t="s">
        <v>482</v>
      </c>
      <c r="M6093" s="72"/>
    </row>
    <row r="6094" spans="2:13" x14ac:dyDescent="0.25">
      <c r="B6094" s="72" t="s">
        <v>12</v>
      </c>
      <c r="C6094" s="72" t="s">
        <v>13</v>
      </c>
      <c r="D6094" s="72" t="s">
        <v>14</v>
      </c>
      <c r="E6094" s="72" t="s">
        <v>39</v>
      </c>
      <c r="F6094" s="73">
        <v>-924</v>
      </c>
      <c r="G6094" s="72" t="s">
        <v>16</v>
      </c>
      <c r="H6094" s="72" t="s">
        <v>17</v>
      </c>
      <c r="I6094" s="72" t="s">
        <v>18</v>
      </c>
      <c r="J6094" s="72" t="s">
        <v>19</v>
      </c>
      <c r="K6094" s="72" t="s">
        <v>25</v>
      </c>
      <c r="L6094" s="72" t="s">
        <v>451</v>
      </c>
      <c r="M6094" s="72"/>
    </row>
    <row r="6095" spans="2:13" x14ac:dyDescent="0.25">
      <c r="B6095" s="72" t="s">
        <v>12</v>
      </c>
      <c r="C6095" s="72" t="s">
        <v>13</v>
      </c>
      <c r="D6095" s="72" t="s">
        <v>14</v>
      </c>
      <c r="E6095" s="72" t="s">
        <v>300</v>
      </c>
      <c r="F6095" s="73">
        <v>10771</v>
      </c>
      <c r="G6095" s="72" t="s">
        <v>16</v>
      </c>
      <c r="H6095" s="72" t="s">
        <v>24</v>
      </c>
      <c r="I6095" s="72" t="s">
        <v>18</v>
      </c>
      <c r="J6095" s="72" t="s">
        <v>19</v>
      </c>
      <c r="K6095" s="72" t="s">
        <v>96</v>
      </c>
      <c r="L6095" s="72" t="s">
        <v>391</v>
      </c>
      <c r="M6095" s="72" t="s">
        <v>302</v>
      </c>
    </row>
    <row r="6096" spans="2:13" x14ac:dyDescent="0.25">
      <c r="B6096" s="72" t="s">
        <v>12</v>
      </c>
      <c r="C6096" s="72" t="s">
        <v>13</v>
      </c>
      <c r="D6096" s="72" t="s">
        <v>14</v>
      </c>
      <c r="E6096" s="72" t="s">
        <v>51</v>
      </c>
      <c r="F6096" s="73">
        <v>110354</v>
      </c>
      <c r="G6096" s="72" t="s">
        <v>16</v>
      </c>
      <c r="H6096" s="72" t="s">
        <v>17</v>
      </c>
      <c r="I6096" s="72" t="s">
        <v>18</v>
      </c>
      <c r="J6096" s="72" t="s">
        <v>19</v>
      </c>
      <c r="K6096" s="72" t="s">
        <v>25</v>
      </c>
      <c r="L6096" s="72" t="s">
        <v>268</v>
      </c>
      <c r="M6096" s="72"/>
    </row>
    <row r="6097" spans="2:13" x14ac:dyDescent="0.25">
      <c r="B6097" s="72" t="s">
        <v>12</v>
      </c>
      <c r="C6097" s="72" t="s">
        <v>13</v>
      </c>
      <c r="D6097" s="72" t="s">
        <v>14</v>
      </c>
      <c r="E6097" s="72" t="s">
        <v>30</v>
      </c>
      <c r="F6097" s="73">
        <v>-243</v>
      </c>
      <c r="G6097" s="72" t="s">
        <v>16</v>
      </c>
      <c r="H6097" s="72" t="s">
        <v>24</v>
      </c>
      <c r="I6097" s="72" t="s">
        <v>18</v>
      </c>
      <c r="J6097" s="72" t="s">
        <v>19</v>
      </c>
      <c r="K6097" s="72" t="s">
        <v>37</v>
      </c>
      <c r="L6097" s="72" t="s">
        <v>389</v>
      </c>
      <c r="M6097" s="72"/>
    </row>
    <row r="6098" spans="2:13" x14ac:dyDescent="0.25">
      <c r="B6098" s="72" t="s">
        <v>12</v>
      </c>
      <c r="C6098" s="72" t="s">
        <v>13</v>
      </c>
      <c r="D6098" s="72" t="s">
        <v>14</v>
      </c>
      <c r="E6098" s="72" t="s">
        <v>68</v>
      </c>
      <c r="F6098" s="73">
        <v>-469151</v>
      </c>
      <c r="G6098" s="72" t="s">
        <v>16</v>
      </c>
      <c r="H6098" s="72" t="s">
        <v>17</v>
      </c>
      <c r="I6098" s="72" t="s">
        <v>18</v>
      </c>
      <c r="J6098" s="72" t="s">
        <v>19</v>
      </c>
      <c r="K6098" s="72" t="s">
        <v>25</v>
      </c>
      <c r="L6098" s="72" t="s">
        <v>53</v>
      </c>
      <c r="M6098" s="72"/>
    </row>
    <row r="6099" spans="2:13" x14ac:dyDescent="0.25">
      <c r="B6099" s="72" t="s">
        <v>12</v>
      </c>
      <c r="C6099" s="72" t="s">
        <v>13</v>
      </c>
      <c r="D6099" s="72" t="s">
        <v>14</v>
      </c>
      <c r="E6099" s="72" t="s">
        <v>68</v>
      </c>
      <c r="F6099" s="73">
        <v>-1513</v>
      </c>
      <c r="G6099" s="72" t="s">
        <v>16</v>
      </c>
      <c r="H6099" s="72" t="s">
        <v>24</v>
      </c>
      <c r="I6099" s="72" t="s">
        <v>18</v>
      </c>
      <c r="J6099" s="72" t="s">
        <v>19</v>
      </c>
      <c r="K6099" s="72" t="s">
        <v>99</v>
      </c>
      <c r="L6099" s="72" t="s">
        <v>239</v>
      </c>
      <c r="M6099" s="72"/>
    </row>
    <row r="6100" spans="2:13" x14ac:dyDescent="0.25">
      <c r="B6100" s="72" t="s">
        <v>12</v>
      </c>
      <c r="C6100" s="72" t="s">
        <v>13</v>
      </c>
      <c r="D6100" s="72" t="s">
        <v>14</v>
      </c>
      <c r="E6100" s="72" t="s">
        <v>68</v>
      </c>
      <c r="F6100" s="73">
        <v>-104818</v>
      </c>
      <c r="G6100" s="72" t="s">
        <v>16</v>
      </c>
      <c r="H6100" s="72" t="s">
        <v>24</v>
      </c>
      <c r="I6100" s="72" t="s">
        <v>18</v>
      </c>
      <c r="J6100" s="72" t="s">
        <v>19</v>
      </c>
      <c r="K6100" s="72" t="s">
        <v>37</v>
      </c>
      <c r="L6100" s="72" t="s">
        <v>182</v>
      </c>
      <c r="M6100" s="72"/>
    </row>
    <row r="6101" spans="2:13" x14ac:dyDescent="0.25">
      <c r="B6101" s="72" t="s">
        <v>12</v>
      </c>
      <c r="C6101" s="72" t="s">
        <v>13</v>
      </c>
      <c r="D6101" s="72" t="s">
        <v>14</v>
      </c>
      <c r="E6101" s="72" t="s">
        <v>36</v>
      </c>
      <c r="F6101" s="73">
        <v>22389</v>
      </c>
      <c r="G6101" s="72" t="s">
        <v>16</v>
      </c>
      <c r="H6101" s="72" t="s">
        <v>24</v>
      </c>
      <c r="I6101" s="72" t="s">
        <v>18</v>
      </c>
      <c r="J6101" s="72" t="s">
        <v>19</v>
      </c>
      <c r="K6101" s="72" t="s">
        <v>25</v>
      </c>
      <c r="L6101" s="72" t="s">
        <v>356</v>
      </c>
      <c r="M6101" s="72" t="s">
        <v>29</v>
      </c>
    </row>
    <row r="6102" spans="2:13" x14ac:dyDescent="0.25">
      <c r="B6102" s="72" t="s">
        <v>12</v>
      </c>
      <c r="C6102" s="72" t="s">
        <v>13</v>
      </c>
      <c r="D6102" s="72" t="s">
        <v>14</v>
      </c>
      <c r="E6102" s="72" t="s">
        <v>15</v>
      </c>
      <c r="F6102" s="73">
        <v>350832</v>
      </c>
      <c r="G6102" s="72" t="s">
        <v>16</v>
      </c>
      <c r="H6102" s="72" t="s">
        <v>24</v>
      </c>
      <c r="I6102" s="72" t="s">
        <v>48</v>
      </c>
      <c r="J6102" s="72" t="s">
        <v>19</v>
      </c>
      <c r="K6102" s="72" t="s">
        <v>25</v>
      </c>
      <c r="L6102" s="72" t="s">
        <v>428</v>
      </c>
      <c r="M6102" s="72" t="s">
        <v>184</v>
      </c>
    </row>
    <row r="6103" spans="2:13" x14ac:dyDescent="0.25">
      <c r="B6103" s="72" t="s">
        <v>12</v>
      </c>
      <c r="C6103" s="72" t="s">
        <v>13</v>
      </c>
      <c r="D6103" s="72" t="s">
        <v>14</v>
      </c>
      <c r="E6103" s="72" t="s">
        <v>79</v>
      </c>
      <c r="F6103" s="73">
        <v>-5851</v>
      </c>
      <c r="G6103" s="72" t="s">
        <v>16</v>
      </c>
      <c r="H6103" s="72" t="s">
        <v>17</v>
      </c>
      <c r="I6103" s="72" t="s">
        <v>18</v>
      </c>
      <c r="J6103" s="72" t="s">
        <v>19</v>
      </c>
      <c r="K6103" s="72" t="s">
        <v>25</v>
      </c>
      <c r="L6103" s="72" t="s">
        <v>382</v>
      </c>
      <c r="M6103" s="72"/>
    </row>
    <row r="6104" spans="2:13" x14ac:dyDescent="0.25">
      <c r="B6104" s="72" t="s">
        <v>12</v>
      </c>
      <c r="C6104" s="72" t="s">
        <v>13</v>
      </c>
      <c r="D6104" s="72" t="s">
        <v>14</v>
      </c>
      <c r="E6104" s="72" t="s">
        <v>763</v>
      </c>
      <c r="F6104" s="73">
        <v>-45</v>
      </c>
      <c r="G6104" s="72" t="s">
        <v>16</v>
      </c>
      <c r="H6104" s="72" t="s">
        <v>24</v>
      </c>
      <c r="I6104" s="72" t="s">
        <v>18</v>
      </c>
      <c r="J6104" s="72" t="s">
        <v>19</v>
      </c>
      <c r="K6104" s="72"/>
      <c r="L6104" s="72"/>
      <c r="M6104" s="72"/>
    </row>
    <row r="6105" spans="2:13" x14ac:dyDescent="0.25">
      <c r="B6105" s="72" t="s">
        <v>12</v>
      </c>
      <c r="C6105" s="72" t="s">
        <v>13</v>
      </c>
      <c r="D6105" s="72" t="s">
        <v>14</v>
      </c>
      <c r="E6105" s="72" t="s">
        <v>256</v>
      </c>
      <c r="F6105" s="73">
        <v>-160102</v>
      </c>
      <c r="G6105" s="72" t="s">
        <v>16</v>
      </c>
      <c r="H6105" s="72" t="s">
        <v>24</v>
      </c>
      <c r="I6105" s="72" t="s">
        <v>18</v>
      </c>
      <c r="J6105" s="72" t="s">
        <v>19</v>
      </c>
      <c r="K6105" s="72" t="s">
        <v>49</v>
      </c>
      <c r="L6105" s="72" t="s">
        <v>105</v>
      </c>
      <c r="M6105" s="72"/>
    </row>
    <row r="6106" spans="2:13" x14ac:dyDescent="0.25">
      <c r="B6106" s="72" t="s">
        <v>12</v>
      </c>
      <c r="C6106" s="72" t="s">
        <v>13</v>
      </c>
      <c r="D6106" s="72" t="s">
        <v>14</v>
      </c>
      <c r="E6106" s="72" t="s">
        <v>187</v>
      </c>
      <c r="F6106" s="73">
        <v>452318</v>
      </c>
      <c r="G6106" s="72" t="s">
        <v>16</v>
      </c>
      <c r="H6106" s="72" t="s">
        <v>24</v>
      </c>
      <c r="I6106" s="72" t="s">
        <v>18</v>
      </c>
      <c r="J6106" s="72" t="s">
        <v>19</v>
      </c>
      <c r="K6106" s="72" t="s">
        <v>25</v>
      </c>
      <c r="L6106" s="72" t="s">
        <v>234</v>
      </c>
      <c r="M6106" s="72" t="s">
        <v>112</v>
      </c>
    </row>
    <row r="6107" spans="2:13" x14ac:dyDescent="0.25">
      <c r="B6107" s="72" t="s">
        <v>12</v>
      </c>
      <c r="C6107" s="72" t="s">
        <v>13</v>
      </c>
      <c r="D6107" s="72" t="s">
        <v>14</v>
      </c>
      <c r="E6107" s="72" t="s">
        <v>55</v>
      </c>
      <c r="F6107" s="73">
        <v>775092</v>
      </c>
      <c r="G6107" s="72" t="s">
        <v>16</v>
      </c>
      <c r="H6107" s="72" t="s">
        <v>24</v>
      </c>
      <c r="I6107" s="72" t="s">
        <v>18</v>
      </c>
      <c r="J6107" s="72" t="s">
        <v>19</v>
      </c>
      <c r="K6107" s="72" t="s">
        <v>99</v>
      </c>
      <c r="L6107" s="72" t="s">
        <v>214</v>
      </c>
      <c r="M6107" s="72" t="s">
        <v>57</v>
      </c>
    </row>
    <row r="6108" spans="2:13" x14ac:dyDescent="0.25">
      <c r="B6108" s="72" t="s">
        <v>12</v>
      </c>
      <c r="C6108" s="72" t="s">
        <v>13</v>
      </c>
      <c r="D6108" s="72" t="s">
        <v>14</v>
      </c>
      <c r="E6108" s="72" t="s">
        <v>81</v>
      </c>
      <c r="F6108" s="73">
        <v>171129</v>
      </c>
      <c r="G6108" s="72" t="s">
        <v>16</v>
      </c>
      <c r="H6108" s="72" t="s">
        <v>24</v>
      </c>
      <c r="I6108" s="72" t="s">
        <v>18</v>
      </c>
      <c r="J6108" s="72" t="s">
        <v>19</v>
      </c>
      <c r="K6108" s="72" t="s">
        <v>130</v>
      </c>
      <c r="L6108" s="72" t="s">
        <v>418</v>
      </c>
      <c r="M6108" s="72" t="s">
        <v>29</v>
      </c>
    </row>
    <row r="6109" spans="2:13" x14ac:dyDescent="0.25">
      <c r="B6109" s="72" t="s">
        <v>12</v>
      </c>
      <c r="C6109" s="72" t="s">
        <v>13</v>
      </c>
      <c r="D6109" s="72" t="s">
        <v>14</v>
      </c>
      <c r="E6109" s="72" t="s">
        <v>60</v>
      </c>
      <c r="F6109" s="73">
        <v>907542</v>
      </c>
      <c r="G6109" s="72" t="s">
        <v>16</v>
      </c>
      <c r="H6109" s="72" t="s">
        <v>24</v>
      </c>
      <c r="I6109" s="72" t="s">
        <v>18</v>
      </c>
      <c r="J6109" s="72" t="s">
        <v>19</v>
      </c>
      <c r="K6109" s="72" t="s">
        <v>25</v>
      </c>
      <c r="L6109" s="72" t="s">
        <v>198</v>
      </c>
      <c r="M6109" s="72" t="s">
        <v>184</v>
      </c>
    </row>
    <row r="6110" spans="2:13" x14ac:dyDescent="0.25">
      <c r="B6110" s="72" t="s">
        <v>12</v>
      </c>
      <c r="C6110" s="72" t="s">
        <v>13</v>
      </c>
      <c r="D6110" s="72" t="s">
        <v>14</v>
      </c>
      <c r="E6110" s="72" t="s">
        <v>27</v>
      </c>
      <c r="F6110" s="73">
        <v>5889</v>
      </c>
      <c r="G6110" s="72" t="s">
        <v>16</v>
      </c>
      <c r="H6110" s="72" t="s">
        <v>17</v>
      </c>
      <c r="I6110" s="72" t="s">
        <v>18</v>
      </c>
      <c r="J6110" s="72" t="s">
        <v>19</v>
      </c>
      <c r="K6110" s="72" t="s">
        <v>37</v>
      </c>
      <c r="L6110" s="72" t="s">
        <v>274</v>
      </c>
      <c r="M6110" s="72" t="s">
        <v>302</v>
      </c>
    </row>
    <row r="6111" spans="2:13" x14ac:dyDescent="0.25">
      <c r="B6111" s="72" t="s">
        <v>12</v>
      </c>
      <c r="C6111" s="72" t="s">
        <v>13</v>
      </c>
      <c r="D6111" s="72" t="s">
        <v>14</v>
      </c>
      <c r="E6111" s="72" t="s">
        <v>132</v>
      </c>
      <c r="F6111" s="73">
        <v>14093</v>
      </c>
      <c r="G6111" s="72" t="s">
        <v>16</v>
      </c>
      <c r="H6111" s="72" t="s">
        <v>24</v>
      </c>
      <c r="I6111" s="72" t="s">
        <v>18</v>
      </c>
      <c r="J6111" s="72" t="s">
        <v>19</v>
      </c>
      <c r="K6111" s="72" t="s">
        <v>37</v>
      </c>
      <c r="L6111" s="72" t="s">
        <v>317</v>
      </c>
      <c r="M6111" s="72" t="s">
        <v>67</v>
      </c>
    </row>
    <row r="6112" spans="2:13" x14ac:dyDescent="0.25">
      <c r="B6112" s="72" t="s">
        <v>12</v>
      </c>
      <c r="C6112" s="72" t="s">
        <v>13</v>
      </c>
      <c r="D6112" s="72" t="s">
        <v>14</v>
      </c>
      <c r="E6112" s="72" t="s">
        <v>30</v>
      </c>
      <c r="F6112" s="73">
        <v>-48492</v>
      </c>
      <c r="G6112" s="72" t="s">
        <v>16</v>
      </c>
      <c r="H6112" s="72" t="s">
        <v>24</v>
      </c>
      <c r="I6112" s="72" t="s">
        <v>18</v>
      </c>
      <c r="J6112" s="72" t="s">
        <v>19</v>
      </c>
      <c r="K6112" s="72" t="s">
        <v>37</v>
      </c>
      <c r="L6112" s="72" t="s">
        <v>320</v>
      </c>
      <c r="M6112" s="72"/>
    </row>
    <row r="6113" spans="2:13" x14ac:dyDescent="0.25">
      <c r="B6113" s="72" t="s">
        <v>12</v>
      </c>
      <c r="C6113" s="72" t="s">
        <v>13</v>
      </c>
      <c r="D6113" s="72" t="s">
        <v>14</v>
      </c>
      <c r="E6113" s="72" t="s">
        <v>58</v>
      </c>
      <c r="F6113" s="73">
        <v>2923160</v>
      </c>
      <c r="G6113" s="72" t="s">
        <v>16</v>
      </c>
      <c r="H6113" s="72" t="s">
        <v>24</v>
      </c>
      <c r="I6113" s="72" t="s">
        <v>18</v>
      </c>
      <c r="J6113" s="72" t="s">
        <v>19</v>
      </c>
      <c r="K6113" s="72" t="s">
        <v>102</v>
      </c>
      <c r="L6113" s="72" t="s">
        <v>344</v>
      </c>
      <c r="M6113" s="72" t="s">
        <v>29</v>
      </c>
    </row>
    <row r="6114" spans="2:13" x14ac:dyDescent="0.25">
      <c r="B6114" s="72" t="s">
        <v>12</v>
      </c>
      <c r="C6114" s="72" t="s">
        <v>13</v>
      </c>
      <c r="D6114" s="72" t="s">
        <v>14</v>
      </c>
      <c r="E6114" s="72" t="s">
        <v>453</v>
      </c>
      <c r="F6114" s="73">
        <v>124510</v>
      </c>
      <c r="G6114" s="72" t="s">
        <v>16</v>
      </c>
      <c r="H6114" s="72" t="s">
        <v>17</v>
      </c>
      <c r="I6114" s="72" t="s">
        <v>18</v>
      </c>
      <c r="J6114" s="72" t="s">
        <v>19</v>
      </c>
      <c r="K6114" s="72" t="s">
        <v>25</v>
      </c>
      <c r="L6114" s="72" t="s">
        <v>262</v>
      </c>
      <c r="M6114" s="72"/>
    </row>
    <row r="6115" spans="2:13" x14ac:dyDescent="0.25">
      <c r="B6115" s="72" t="s">
        <v>12</v>
      </c>
      <c r="C6115" s="72" t="s">
        <v>13</v>
      </c>
      <c r="D6115" s="72" t="s">
        <v>14</v>
      </c>
      <c r="E6115" s="72" t="s">
        <v>68</v>
      </c>
      <c r="F6115" s="73">
        <v>-108587</v>
      </c>
      <c r="G6115" s="72" t="s">
        <v>16</v>
      </c>
      <c r="H6115" s="72" t="s">
        <v>24</v>
      </c>
      <c r="I6115" s="72" t="s">
        <v>18</v>
      </c>
      <c r="J6115" s="72" t="s">
        <v>19</v>
      </c>
      <c r="K6115" s="72" t="s">
        <v>130</v>
      </c>
      <c r="L6115" s="72" t="s">
        <v>236</v>
      </c>
      <c r="M6115" s="72"/>
    </row>
    <row r="6116" spans="2:13" x14ac:dyDescent="0.25">
      <c r="B6116" s="72" t="s">
        <v>12</v>
      </c>
      <c r="C6116" s="72" t="s">
        <v>13</v>
      </c>
      <c r="D6116" s="72" t="s">
        <v>14</v>
      </c>
      <c r="E6116" s="72" t="s">
        <v>39</v>
      </c>
      <c r="F6116" s="73">
        <v>-431528</v>
      </c>
      <c r="G6116" s="72" t="s">
        <v>16</v>
      </c>
      <c r="H6116" s="72" t="s">
        <v>24</v>
      </c>
      <c r="I6116" s="72" t="s">
        <v>18</v>
      </c>
      <c r="J6116" s="72" t="s">
        <v>19</v>
      </c>
      <c r="K6116" s="72" t="s">
        <v>37</v>
      </c>
      <c r="L6116" s="72" t="s">
        <v>86</v>
      </c>
      <c r="M6116" s="72"/>
    </row>
    <row r="6117" spans="2:13" x14ac:dyDescent="0.25">
      <c r="B6117" s="72" t="s">
        <v>12</v>
      </c>
      <c r="C6117" s="72" t="s">
        <v>13</v>
      </c>
      <c r="D6117" s="72" t="s">
        <v>14</v>
      </c>
      <c r="E6117" s="72" t="s">
        <v>30</v>
      </c>
      <c r="F6117" s="73">
        <v>-2986</v>
      </c>
      <c r="G6117" s="72" t="s">
        <v>16</v>
      </c>
      <c r="H6117" s="72" t="s">
        <v>24</v>
      </c>
      <c r="I6117" s="72" t="s">
        <v>18</v>
      </c>
      <c r="J6117" s="72" t="s">
        <v>19</v>
      </c>
      <c r="K6117" s="72" t="s">
        <v>31</v>
      </c>
      <c r="L6117" s="72" t="s">
        <v>346</v>
      </c>
      <c r="M6117" s="72"/>
    </row>
    <row r="6118" spans="2:13" x14ac:dyDescent="0.25">
      <c r="B6118" s="72" t="s">
        <v>12</v>
      </c>
      <c r="C6118" s="72" t="s">
        <v>13</v>
      </c>
      <c r="D6118" s="72" t="s">
        <v>14</v>
      </c>
      <c r="E6118" s="72" t="s">
        <v>45</v>
      </c>
      <c r="F6118" s="73">
        <v>15038</v>
      </c>
      <c r="G6118" s="72" t="s">
        <v>16</v>
      </c>
      <c r="H6118" s="72" t="s">
        <v>24</v>
      </c>
      <c r="I6118" s="72" t="s">
        <v>18</v>
      </c>
      <c r="J6118" s="72" t="s">
        <v>19</v>
      </c>
      <c r="K6118" s="72" t="s">
        <v>37</v>
      </c>
      <c r="L6118" s="72" t="s">
        <v>106</v>
      </c>
      <c r="M6118" s="72" t="s">
        <v>29</v>
      </c>
    </row>
    <row r="6119" spans="2:13" x14ac:dyDescent="0.25">
      <c r="B6119" s="72" t="s">
        <v>12</v>
      </c>
      <c r="C6119" s="72" t="s">
        <v>13</v>
      </c>
      <c r="D6119" s="72" t="s">
        <v>14</v>
      </c>
      <c r="E6119" s="72" t="s">
        <v>83</v>
      </c>
      <c r="F6119" s="73">
        <v>193335</v>
      </c>
      <c r="G6119" s="72" t="s">
        <v>16</v>
      </c>
      <c r="H6119" s="72" t="s">
        <v>24</v>
      </c>
      <c r="I6119" s="72" t="s">
        <v>18</v>
      </c>
      <c r="J6119" s="72" t="s">
        <v>19</v>
      </c>
      <c r="K6119" s="72" t="s">
        <v>205</v>
      </c>
      <c r="L6119" s="72" t="s">
        <v>395</v>
      </c>
      <c r="M6119" s="72"/>
    </row>
    <row r="6120" spans="2:13" x14ac:dyDescent="0.25">
      <c r="B6120" s="72" t="s">
        <v>12</v>
      </c>
      <c r="C6120" s="72" t="s">
        <v>13</v>
      </c>
      <c r="D6120" s="72" t="s">
        <v>14</v>
      </c>
      <c r="E6120" s="72" t="s">
        <v>256</v>
      </c>
      <c r="F6120" s="73">
        <v>-25</v>
      </c>
      <c r="G6120" s="72" t="s">
        <v>16</v>
      </c>
      <c r="H6120" s="72" t="s">
        <v>17</v>
      </c>
      <c r="I6120" s="72" t="s">
        <v>18</v>
      </c>
      <c r="J6120" s="72" t="s">
        <v>19</v>
      </c>
      <c r="K6120" s="72" t="s">
        <v>25</v>
      </c>
      <c r="L6120" s="72" t="s">
        <v>512</v>
      </c>
      <c r="M6120" s="72"/>
    </row>
    <row r="6121" spans="2:13" x14ac:dyDescent="0.25">
      <c r="B6121" s="72" t="s">
        <v>12</v>
      </c>
      <c r="C6121" s="72" t="s">
        <v>13</v>
      </c>
      <c r="D6121" s="72" t="s">
        <v>14</v>
      </c>
      <c r="E6121" s="72" t="s">
        <v>187</v>
      </c>
      <c r="F6121" s="73">
        <v>3303365</v>
      </c>
      <c r="G6121" s="72" t="s">
        <v>16</v>
      </c>
      <c r="H6121" s="72" t="s">
        <v>24</v>
      </c>
      <c r="I6121" s="72" t="s">
        <v>48</v>
      </c>
      <c r="J6121" s="72" t="s">
        <v>19</v>
      </c>
      <c r="K6121" s="72" t="s">
        <v>43</v>
      </c>
      <c r="L6121" s="72" t="s">
        <v>322</v>
      </c>
      <c r="M6121" s="72" t="s">
        <v>112</v>
      </c>
    </row>
    <row r="6122" spans="2:13" x14ac:dyDescent="0.25">
      <c r="B6122" s="72" t="s">
        <v>12</v>
      </c>
      <c r="C6122" s="72" t="s">
        <v>13</v>
      </c>
      <c r="D6122" s="72" t="s">
        <v>14</v>
      </c>
      <c r="E6122" s="72" t="s">
        <v>94</v>
      </c>
      <c r="F6122" s="73">
        <v>52974</v>
      </c>
      <c r="G6122" s="72" t="s">
        <v>16</v>
      </c>
      <c r="H6122" s="72" t="s">
        <v>17</v>
      </c>
      <c r="I6122" s="72" t="s">
        <v>48</v>
      </c>
      <c r="J6122" s="72" t="s">
        <v>19</v>
      </c>
      <c r="K6122" s="72" t="s">
        <v>49</v>
      </c>
      <c r="L6122" s="72" t="s">
        <v>167</v>
      </c>
      <c r="M6122" s="72"/>
    </row>
    <row r="6123" spans="2:13" x14ac:dyDescent="0.25">
      <c r="B6123" s="72" t="s">
        <v>12</v>
      </c>
      <c r="C6123" s="72" t="s">
        <v>13</v>
      </c>
      <c r="D6123" s="72" t="s">
        <v>14</v>
      </c>
      <c r="E6123" s="72" t="s">
        <v>51</v>
      </c>
      <c r="F6123" s="73">
        <v>68229</v>
      </c>
      <c r="G6123" s="72" t="s">
        <v>16</v>
      </c>
      <c r="H6123" s="72" t="s">
        <v>24</v>
      </c>
      <c r="I6123" s="72" t="s">
        <v>18</v>
      </c>
      <c r="J6123" s="72" t="s">
        <v>19</v>
      </c>
      <c r="K6123" s="72" t="s">
        <v>25</v>
      </c>
      <c r="L6123" s="72" t="s">
        <v>153</v>
      </c>
      <c r="M6123" s="72"/>
    </row>
    <row r="6124" spans="2:13" x14ac:dyDescent="0.25">
      <c r="B6124" s="72" t="s">
        <v>12</v>
      </c>
      <c r="C6124" s="72" t="s">
        <v>13</v>
      </c>
      <c r="D6124" s="72" t="s">
        <v>14</v>
      </c>
      <c r="E6124" s="72" t="s">
        <v>79</v>
      </c>
      <c r="F6124" s="73">
        <v>-2066</v>
      </c>
      <c r="G6124" s="72" t="s">
        <v>16</v>
      </c>
      <c r="H6124" s="72" t="s">
        <v>24</v>
      </c>
      <c r="I6124" s="72" t="s">
        <v>18</v>
      </c>
      <c r="J6124" s="72" t="s">
        <v>19</v>
      </c>
      <c r="K6124" s="72" t="s">
        <v>99</v>
      </c>
      <c r="L6124" s="72" t="s">
        <v>239</v>
      </c>
      <c r="M6124" s="72"/>
    </row>
    <row r="6125" spans="2:13" x14ac:dyDescent="0.25">
      <c r="B6125" s="72" t="s">
        <v>12</v>
      </c>
      <c r="C6125" s="72" t="s">
        <v>13</v>
      </c>
      <c r="D6125" s="72" t="s">
        <v>14</v>
      </c>
      <c r="E6125" s="72" t="s">
        <v>81</v>
      </c>
      <c r="F6125" s="73">
        <v>65867</v>
      </c>
      <c r="G6125" s="72" t="s">
        <v>16</v>
      </c>
      <c r="H6125" s="72" t="s">
        <v>17</v>
      </c>
      <c r="I6125" s="72" t="s">
        <v>18</v>
      </c>
      <c r="J6125" s="72" t="s">
        <v>19</v>
      </c>
      <c r="K6125" s="72" t="s">
        <v>25</v>
      </c>
      <c r="L6125" s="72" t="s">
        <v>289</v>
      </c>
      <c r="M6125" s="72" t="s">
        <v>47</v>
      </c>
    </row>
    <row r="6126" spans="2:13" x14ac:dyDescent="0.25">
      <c r="B6126" s="72" t="s">
        <v>12</v>
      </c>
      <c r="C6126" s="72" t="s">
        <v>13</v>
      </c>
      <c r="D6126" s="72" t="s">
        <v>14</v>
      </c>
      <c r="E6126" s="72" t="s">
        <v>144</v>
      </c>
      <c r="F6126" s="73">
        <v>464256</v>
      </c>
      <c r="G6126" s="72" t="s">
        <v>16</v>
      </c>
      <c r="H6126" s="72" t="s">
        <v>24</v>
      </c>
      <c r="I6126" s="72" t="s">
        <v>18</v>
      </c>
      <c r="J6126" s="72" t="s">
        <v>19</v>
      </c>
      <c r="K6126" s="72" t="s">
        <v>37</v>
      </c>
      <c r="L6126" s="72" t="s">
        <v>480</v>
      </c>
      <c r="M6126" s="72" t="s">
        <v>67</v>
      </c>
    </row>
    <row r="6127" spans="2:13" x14ac:dyDescent="0.25">
      <c r="B6127" s="72" t="s">
        <v>12</v>
      </c>
      <c r="C6127" s="72" t="s">
        <v>13</v>
      </c>
      <c r="D6127" s="72" t="s">
        <v>14</v>
      </c>
      <c r="E6127" s="72" t="s">
        <v>81</v>
      </c>
      <c r="F6127" s="73">
        <v>1884194</v>
      </c>
      <c r="G6127" s="72" t="s">
        <v>16</v>
      </c>
      <c r="H6127" s="72" t="s">
        <v>24</v>
      </c>
      <c r="I6127" s="72" t="s">
        <v>18</v>
      </c>
      <c r="J6127" s="72" t="s">
        <v>19</v>
      </c>
      <c r="K6127" s="72" t="s">
        <v>25</v>
      </c>
      <c r="L6127" s="72" t="s">
        <v>143</v>
      </c>
      <c r="M6127" s="72" t="s">
        <v>57</v>
      </c>
    </row>
    <row r="6128" spans="2:13" x14ac:dyDescent="0.25">
      <c r="B6128" s="72" t="s">
        <v>12</v>
      </c>
      <c r="C6128" s="72" t="s">
        <v>13</v>
      </c>
      <c r="D6128" s="72" t="s">
        <v>14</v>
      </c>
      <c r="E6128" s="72" t="s">
        <v>15</v>
      </c>
      <c r="F6128" s="73">
        <v>232308</v>
      </c>
      <c r="G6128" s="72" t="s">
        <v>16</v>
      </c>
      <c r="H6128" s="72" t="s">
        <v>24</v>
      </c>
      <c r="I6128" s="72" t="s">
        <v>18</v>
      </c>
      <c r="J6128" s="72" t="s">
        <v>19</v>
      </c>
      <c r="K6128" s="72" t="s">
        <v>25</v>
      </c>
      <c r="L6128" s="72" t="s">
        <v>442</v>
      </c>
      <c r="M6128" s="72" t="s">
        <v>133</v>
      </c>
    </row>
    <row r="6129" spans="2:13" x14ac:dyDescent="0.25">
      <c r="B6129" s="72" t="s">
        <v>12</v>
      </c>
      <c r="C6129" s="72" t="s">
        <v>13</v>
      </c>
      <c r="D6129" s="72" t="s">
        <v>14</v>
      </c>
      <c r="E6129" s="72" t="s">
        <v>79</v>
      </c>
      <c r="F6129" s="73">
        <v>-135</v>
      </c>
      <c r="G6129" s="72" t="s">
        <v>16</v>
      </c>
      <c r="H6129" s="72" t="s">
        <v>17</v>
      </c>
      <c r="I6129" s="72" t="s">
        <v>18</v>
      </c>
      <c r="J6129" s="72" t="s">
        <v>19</v>
      </c>
      <c r="K6129" s="72" t="s">
        <v>108</v>
      </c>
      <c r="L6129" s="72" t="s">
        <v>383</v>
      </c>
      <c r="M6129" s="72"/>
    </row>
    <row r="6130" spans="2:13" x14ac:dyDescent="0.25">
      <c r="B6130" s="72" t="s">
        <v>12</v>
      </c>
      <c r="C6130" s="72" t="s">
        <v>13</v>
      </c>
      <c r="D6130" s="72" t="s">
        <v>14</v>
      </c>
      <c r="E6130" s="72" t="s">
        <v>83</v>
      </c>
      <c r="F6130" s="73">
        <v>152910</v>
      </c>
      <c r="G6130" s="72" t="s">
        <v>16</v>
      </c>
      <c r="H6130" s="72" t="s">
        <v>24</v>
      </c>
      <c r="I6130" s="72" t="s">
        <v>18</v>
      </c>
      <c r="J6130" s="72" t="s">
        <v>19</v>
      </c>
      <c r="K6130" s="72" t="s">
        <v>117</v>
      </c>
      <c r="L6130" s="72" t="s">
        <v>475</v>
      </c>
      <c r="M6130" s="72"/>
    </row>
    <row r="6131" spans="2:13" x14ac:dyDescent="0.25">
      <c r="B6131" s="72" t="s">
        <v>12</v>
      </c>
      <c r="C6131" s="72" t="s">
        <v>13</v>
      </c>
      <c r="D6131" s="72" t="s">
        <v>14</v>
      </c>
      <c r="E6131" s="72" t="s">
        <v>41</v>
      </c>
      <c r="F6131" s="73">
        <v>-3002</v>
      </c>
      <c r="G6131" s="72" t="s">
        <v>16</v>
      </c>
      <c r="H6131" s="72" t="s">
        <v>24</v>
      </c>
      <c r="I6131" s="72" t="s">
        <v>18</v>
      </c>
      <c r="J6131" s="72" t="s">
        <v>19</v>
      </c>
      <c r="K6131" s="72" t="s">
        <v>25</v>
      </c>
      <c r="L6131" s="72" t="s">
        <v>427</v>
      </c>
      <c r="M6131" s="72"/>
    </row>
    <row r="6132" spans="2:13" x14ac:dyDescent="0.25">
      <c r="B6132" s="72" t="s">
        <v>12</v>
      </c>
      <c r="C6132" s="72" t="s">
        <v>13</v>
      </c>
      <c r="D6132" s="72" t="s">
        <v>14</v>
      </c>
      <c r="E6132" s="72" t="s">
        <v>58</v>
      </c>
      <c r="F6132" s="73">
        <v>105638540</v>
      </c>
      <c r="G6132" s="72" t="s">
        <v>16</v>
      </c>
      <c r="H6132" s="72" t="s">
        <v>24</v>
      </c>
      <c r="I6132" s="72" t="s">
        <v>18</v>
      </c>
      <c r="J6132" s="72" t="s">
        <v>19</v>
      </c>
      <c r="K6132" s="72" t="s">
        <v>49</v>
      </c>
      <c r="L6132" s="72" t="s">
        <v>255</v>
      </c>
      <c r="M6132" s="72" t="s">
        <v>57</v>
      </c>
    </row>
    <row r="6133" spans="2:13" x14ac:dyDescent="0.25">
      <c r="B6133" s="72" t="s">
        <v>12</v>
      </c>
      <c r="C6133" s="72" t="s">
        <v>13</v>
      </c>
      <c r="D6133" s="72" t="s">
        <v>14</v>
      </c>
      <c r="E6133" s="72" t="s">
        <v>453</v>
      </c>
      <c r="F6133" s="73">
        <v>107754</v>
      </c>
      <c r="G6133" s="72" t="s">
        <v>16</v>
      </c>
      <c r="H6133" s="72" t="s">
        <v>24</v>
      </c>
      <c r="I6133" s="72" t="s">
        <v>18</v>
      </c>
      <c r="J6133" s="72" t="s">
        <v>19</v>
      </c>
      <c r="K6133" s="72" t="s">
        <v>37</v>
      </c>
      <c r="L6133" s="72" t="s">
        <v>221</v>
      </c>
      <c r="M6133" s="72"/>
    </row>
    <row r="6134" spans="2:13" x14ac:dyDescent="0.25">
      <c r="B6134" s="72" t="s">
        <v>12</v>
      </c>
      <c r="C6134" s="72" t="s">
        <v>13</v>
      </c>
      <c r="D6134" s="72" t="s">
        <v>14</v>
      </c>
      <c r="E6134" s="72" t="s">
        <v>353</v>
      </c>
      <c r="F6134" s="73">
        <v>15659</v>
      </c>
      <c r="G6134" s="72" t="s">
        <v>16</v>
      </c>
      <c r="H6134" s="72" t="s">
        <v>24</v>
      </c>
      <c r="I6134" s="72" t="s">
        <v>18</v>
      </c>
      <c r="J6134" s="72" t="s">
        <v>19</v>
      </c>
      <c r="K6134" s="72" t="s">
        <v>63</v>
      </c>
      <c r="L6134" s="72" t="s">
        <v>250</v>
      </c>
      <c r="M6134" s="72" t="s">
        <v>133</v>
      </c>
    </row>
    <row r="6135" spans="2:13" x14ac:dyDescent="0.25">
      <c r="B6135" s="72" t="s">
        <v>12</v>
      </c>
      <c r="C6135" s="72" t="s">
        <v>13</v>
      </c>
      <c r="D6135" s="72" t="s">
        <v>14</v>
      </c>
      <c r="E6135" s="72" t="s">
        <v>33</v>
      </c>
      <c r="F6135" s="73">
        <v>68812</v>
      </c>
      <c r="G6135" s="72" t="s">
        <v>16</v>
      </c>
      <c r="H6135" s="72" t="s">
        <v>24</v>
      </c>
      <c r="I6135" s="72" t="s">
        <v>18</v>
      </c>
      <c r="J6135" s="72" t="s">
        <v>19</v>
      </c>
      <c r="K6135" s="72" t="s">
        <v>96</v>
      </c>
      <c r="L6135" s="72" t="s">
        <v>210</v>
      </c>
      <c r="M6135" s="72" t="s">
        <v>35</v>
      </c>
    </row>
    <row r="6136" spans="2:13" x14ac:dyDescent="0.25">
      <c r="B6136" s="72" t="s">
        <v>12</v>
      </c>
      <c r="C6136" s="72" t="s">
        <v>13</v>
      </c>
      <c r="D6136" s="72" t="s">
        <v>14</v>
      </c>
      <c r="E6136" s="72" t="s">
        <v>74</v>
      </c>
      <c r="F6136" s="73">
        <v>30218</v>
      </c>
      <c r="G6136" s="72" t="s">
        <v>16</v>
      </c>
      <c r="H6136" s="72" t="s">
        <v>24</v>
      </c>
      <c r="I6136" s="72" t="s">
        <v>18</v>
      </c>
      <c r="J6136" s="72" t="s">
        <v>19</v>
      </c>
      <c r="K6136" s="72" t="s">
        <v>117</v>
      </c>
      <c r="L6136" s="72" t="s">
        <v>311</v>
      </c>
      <c r="M6136" s="72" t="s">
        <v>57</v>
      </c>
    </row>
    <row r="6137" spans="2:13" x14ac:dyDescent="0.25">
      <c r="B6137" s="72" t="s">
        <v>12</v>
      </c>
      <c r="C6137" s="72" t="s">
        <v>13</v>
      </c>
      <c r="D6137" s="72" t="s">
        <v>14</v>
      </c>
      <c r="E6137" s="72" t="s">
        <v>83</v>
      </c>
      <c r="F6137" s="73">
        <v>130236</v>
      </c>
      <c r="G6137" s="72" t="s">
        <v>16</v>
      </c>
      <c r="H6137" s="72" t="s">
        <v>24</v>
      </c>
      <c r="I6137" s="72" t="s">
        <v>48</v>
      </c>
      <c r="J6137" s="72" t="s">
        <v>19</v>
      </c>
      <c r="K6137" s="72" t="s">
        <v>49</v>
      </c>
      <c r="L6137" s="72" t="s">
        <v>82</v>
      </c>
      <c r="M6137" s="72"/>
    </row>
    <row r="6138" spans="2:13" x14ac:dyDescent="0.25">
      <c r="B6138" s="72" t="s">
        <v>12</v>
      </c>
      <c r="C6138" s="72" t="s">
        <v>13</v>
      </c>
      <c r="D6138" s="72" t="s">
        <v>14</v>
      </c>
      <c r="E6138" s="72" t="s">
        <v>39</v>
      </c>
      <c r="F6138" s="73">
        <v>-15170</v>
      </c>
      <c r="G6138" s="72" t="s">
        <v>16</v>
      </c>
      <c r="H6138" s="72" t="s">
        <v>24</v>
      </c>
      <c r="I6138" s="72" t="s">
        <v>18</v>
      </c>
      <c r="J6138" s="72" t="s">
        <v>19</v>
      </c>
      <c r="K6138" s="72" t="s">
        <v>25</v>
      </c>
      <c r="L6138" s="72" t="s">
        <v>660</v>
      </c>
      <c r="M6138" s="72"/>
    </row>
    <row r="6139" spans="2:13" x14ac:dyDescent="0.25">
      <c r="B6139" s="72" t="s">
        <v>12</v>
      </c>
      <c r="C6139" s="72" t="s">
        <v>13</v>
      </c>
      <c r="D6139" s="72" t="s">
        <v>14</v>
      </c>
      <c r="E6139" s="72" t="s">
        <v>187</v>
      </c>
      <c r="F6139" s="73">
        <v>656498</v>
      </c>
      <c r="G6139" s="72" t="s">
        <v>16</v>
      </c>
      <c r="H6139" s="72" t="s">
        <v>24</v>
      </c>
      <c r="I6139" s="72" t="s">
        <v>18</v>
      </c>
      <c r="J6139" s="72" t="s">
        <v>19</v>
      </c>
      <c r="K6139" s="72" t="s">
        <v>25</v>
      </c>
      <c r="L6139" s="72" t="s">
        <v>52</v>
      </c>
      <c r="M6139" s="72" t="s">
        <v>112</v>
      </c>
    </row>
    <row r="6140" spans="2:13" x14ac:dyDescent="0.25">
      <c r="B6140" s="72" t="s">
        <v>12</v>
      </c>
      <c r="C6140" s="72" t="s">
        <v>13</v>
      </c>
      <c r="D6140" s="72" t="s">
        <v>14</v>
      </c>
      <c r="E6140" s="72" t="s">
        <v>256</v>
      </c>
      <c r="F6140" s="73">
        <v>-2959</v>
      </c>
      <c r="G6140" s="72" t="s">
        <v>16</v>
      </c>
      <c r="H6140" s="72" t="s">
        <v>24</v>
      </c>
      <c r="I6140" s="72" t="s">
        <v>18</v>
      </c>
      <c r="J6140" s="72" t="s">
        <v>19</v>
      </c>
      <c r="K6140" s="72" t="s">
        <v>49</v>
      </c>
      <c r="L6140" s="72" t="s">
        <v>248</v>
      </c>
      <c r="M6140" s="72"/>
    </row>
    <row r="6141" spans="2:13" x14ac:dyDescent="0.25">
      <c r="B6141" s="72" t="s">
        <v>12</v>
      </c>
      <c r="C6141" s="72" t="s">
        <v>13</v>
      </c>
      <c r="D6141" s="72" t="s">
        <v>14</v>
      </c>
      <c r="E6141" s="72" t="s">
        <v>81</v>
      </c>
      <c r="F6141" s="73">
        <v>125286</v>
      </c>
      <c r="G6141" s="72" t="s">
        <v>16</v>
      </c>
      <c r="H6141" s="72" t="s">
        <v>17</v>
      </c>
      <c r="I6141" s="72" t="s">
        <v>18</v>
      </c>
      <c r="J6141" s="72" t="s">
        <v>19</v>
      </c>
      <c r="K6141" s="72" t="s">
        <v>25</v>
      </c>
      <c r="L6141" s="72" t="s">
        <v>408</v>
      </c>
      <c r="M6141" s="72" t="s">
        <v>47</v>
      </c>
    </row>
    <row r="6142" spans="2:13" x14ac:dyDescent="0.25">
      <c r="B6142" s="72" t="s">
        <v>12</v>
      </c>
      <c r="C6142" s="72" t="s">
        <v>13</v>
      </c>
      <c r="D6142" s="72" t="s">
        <v>14</v>
      </c>
      <c r="E6142" s="72" t="s">
        <v>256</v>
      </c>
      <c r="F6142" s="73">
        <v>-1857</v>
      </c>
      <c r="G6142" s="72" t="s">
        <v>16</v>
      </c>
      <c r="H6142" s="72" t="s">
        <v>24</v>
      </c>
      <c r="I6142" s="72" t="s">
        <v>18</v>
      </c>
      <c r="J6142" s="72" t="s">
        <v>19</v>
      </c>
      <c r="K6142" s="72" t="s">
        <v>99</v>
      </c>
      <c r="L6142" s="72" t="s">
        <v>499</v>
      </c>
      <c r="M6142" s="72"/>
    </row>
    <row r="6143" spans="2:13" x14ac:dyDescent="0.25">
      <c r="B6143" s="72" t="s">
        <v>12</v>
      </c>
      <c r="C6143" s="72" t="s">
        <v>13</v>
      </c>
      <c r="D6143" s="72" t="s">
        <v>14</v>
      </c>
      <c r="E6143" s="72" t="s">
        <v>146</v>
      </c>
      <c r="F6143" s="73">
        <v>-15800</v>
      </c>
      <c r="G6143" s="72" t="s">
        <v>16</v>
      </c>
      <c r="H6143" s="72" t="s">
        <v>17</v>
      </c>
      <c r="I6143" s="72" t="s">
        <v>48</v>
      </c>
      <c r="J6143" s="72" t="s">
        <v>19</v>
      </c>
      <c r="K6143" s="72" t="s">
        <v>20</v>
      </c>
      <c r="L6143" s="72" t="s">
        <v>327</v>
      </c>
      <c r="M6143" s="72"/>
    </row>
    <row r="6144" spans="2:13" x14ac:dyDescent="0.25">
      <c r="B6144" s="72" t="s">
        <v>12</v>
      </c>
      <c r="C6144" s="72" t="s">
        <v>13</v>
      </c>
      <c r="D6144" s="72" t="s">
        <v>14</v>
      </c>
      <c r="E6144" s="72" t="s">
        <v>36</v>
      </c>
      <c r="F6144" s="73">
        <v>903301</v>
      </c>
      <c r="G6144" s="72" t="s">
        <v>16</v>
      </c>
      <c r="H6144" s="72" t="s">
        <v>24</v>
      </c>
      <c r="I6144" s="72" t="s">
        <v>18</v>
      </c>
      <c r="J6144" s="72" t="s">
        <v>19</v>
      </c>
      <c r="K6144" s="72" t="s">
        <v>25</v>
      </c>
      <c r="L6144" s="72" t="s">
        <v>26</v>
      </c>
      <c r="M6144" s="72" t="s">
        <v>29</v>
      </c>
    </row>
    <row r="6145" spans="2:13" x14ac:dyDescent="0.25">
      <c r="B6145" s="72" t="s">
        <v>12</v>
      </c>
      <c r="C6145" s="72" t="s">
        <v>13</v>
      </c>
      <c r="D6145" s="72" t="s">
        <v>14</v>
      </c>
      <c r="E6145" s="72" t="s">
        <v>58</v>
      </c>
      <c r="F6145" s="73">
        <v>133378</v>
      </c>
      <c r="G6145" s="72" t="s">
        <v>16</v>
      </c>
      <c r="H6145" s="72" t="s">
        <v>24</v>
      </c>
      <c r="I6145" s="72" t="s">
        <v>18</v>
      </c>
      <c r="J6145" s="72" t="s">
        <v>19</v>
      </c>
      <c r="K6145" s="72" t="s">
        <v>99</v>
      </c>
      <c r="L6145" s="72" t="s">
        <v>490</v>
      </c>
      <c r="M6145" s="72" t="s">
        <v>29</v>
      </c>
    </row>
    <row r="6146" spans="2:13" x14ac:dyDescent="0.25">
      <c r="B6146" s="72" t="s">
        <v>12</v>
      </c>
      <c r="C6146" s="72" t="s">
        <v>13</v>
      </c>
      <c r="D6146" s="72" t="s">
        <v>14</v>
      </c>
      <c r="E6146" s="72" t="s">
        <v>81</v>
      </c>
      <c r="F6146" s="73">
        <v>3110666</v>
      </c>
      <c r="G6146" s="72" t="s">
        <v>16</v>
      </c>
      <c r="H6146" s="72" t="s">
        <v>24</v>
      </c>
      <c r="I6146" s="72" t="s">
        <v>18</v>
      </c>
      <c r="J6146" s="72" t="s">
        <v>19</v>
      </c>
      <c r="K6146" s="72" t="s">
        <v>205</v>
      </c>
      <c r="L6146" s="72" t="s">
        <v>255</v>
      </c>
      <c r="M6146" s="72" t="s">
        <v>29</v>
      </c>
    </row>
    <row r="6147" spans="2:13" x14ac:dyDescent="0.25">
      <c r="B6147" s="72" t="s">
        <v>12</v>
      </c>
      <c r="C6147" s="72" t="s">
        <v>13</v>
      </c>
      <c r="D6147" s="72" t="s">
        <v>14</v>
      </c>
      <c r="E6147" s="72" t="s">
        <v>94</v>
      </c>
      <c r="F6147" s="73">
        <v>12574</v>
      </c>
      <c r="G6147" s="72" t="s">
        <v>16</v>
      </c>
      <c r="H6147" s="72" t="s">
        <v>24</v>
      </c>
      <c r="I6147" s="72" t="s">
        <v>48</v>
      </c>
      <c r="J6147" s="72" t="s">
        <v>19</v>
      </c>
      <c r="K6147" s="72" t="s">
        <v>102</v>
      </c>
      <c r="L6147" s="72" t="s">
        <v>344</v>
      </c>
      <c r="M6147" s="72"/>
    </row>
    <row r="6148" spans="2:13" x14ac:dyDescent="0.25">
      <c r="B6148" s="72" t="s">
        <v>12</v>
      </c>
      <c r="C6148" s="72" t="s">
        <v>13</v>
      </c>
      <c r="D6148" s="72" t="s">
        <v>14</v>
      </c>
      <c r="E6148" s="72" t="s">
        <v>60</v>
      </c>
      <c r="F6148" s="73">
        <v>63495</v>
      </c>
      <c r="G6148" s="72" t="s">
        <v>16</v>
      </c>
      <c r="H6148" s="72" t="s">
        <v>24</v>
      </c>
      <c r="I6148" s="72" t="s">
        <v>18</v>
      </c>
      <c r="J6148" s="72" t="s">
        <v>19</v>
      </c>
      <c r="K6148" s="72" t="s">
        <v>185</v>
      </c>
      <c r="L6148" s="72" t="s">
        <v>409</v>
      </c>
      <c r="M6148" s="72" t="s">
        <v>22</v>
      </c>
    </row>
    <row r="6149" spans="2:13" x14ac:dyDescent="0.25">
      <c r="B6149" s="72" t="s">
        <v>12</v>
      </c>
      <c r="C6149" s="72" t="s">
        <v>13</v>
      </c>
      <c r="D6149" s="72" t="s">
        <v>14</v>
      </c>
      <c r="E6149" s="72" t="s">
        <v>81</v>
      </c>
      <c r="F6149" s="73">
        <v>33953</v>
      </c>
      <c r="G6149" s="72" t="s">
        <v>16</v>
      </c>
      <c r="H6149" s="72" t="s">
        <v>24</v>
      </c>
      <c r="I6149" s="72" t="s">
        <v>18</v>
      </c>
      <c r="J6149" s="72" t="s">
        <v>19</v>
      </c>
      <c r="K6149" s="72" t="s">
        <v>25</v>
      </c>
      <c r="L6149" s="72" t="s">
        <v>215</v>
      </c>
      <c r="M6149" s="72" t="s">
        <v>35</v>
      </c>
    </row>
    <row r="6150" spans="2:13" x14ac:dyDescent="0.25">
      <c r="B6150" s="72" t="s">
        <v>12</v>
      </c>
      <c r="C6150" s="72" t="s">
        <v>13</v>
      </c>
      <c r="D6150" s="72" t="s">
        <v>14</v>
      </c>
      <c r="E6150" s="72" t="s">
        <v>68</v>
      </c>
      <c r="F6150" s="73">
        <v>-384945</v>
      </c>
      <c r="G6150" s="72" t="s">
        <v>16</v>
      </c>
      <c r="H6150" s="72" t="s">
        <v>24</v>
      </c>
      <c r="I6150" s="72" t="s">
        <v>18</v>
      </c>
      <c r="J6150" s="72" t="s">
        <v>19</v>
      </c>
      <c r="K6150" s="72" t="s">
        <v>31</v>
      </c>
      <c r="L6150" s="72" t="s">
        <v>247</v>
      </c>
      <c r="M6150" s="72"/>
    </row>
    <row r="6151" spans="2:13" x14ac:dyDescent="0.25">
      <c r="B6151" s="72" t="s">
        <v>12</v>
      </c>
      <c r="C6151" s="72" t="s">
        <v>13</v>
      </c>
      <c r="D6151" s="72" t="s">
        <v>14</v>
      </c>
      <c r="E6151" s="72" t="s">
        <v>579</v>
      </c>
      <c r="F6151" s="73">
        <v>-179774</v>
      </c>
      <c r="G6151" s="72" t="s">
        <v>16</v>
      </c>
      <c r="H6151" s="72" t="s">
        <v>24</v>
      </c>
      <c r="I6151" s="72" t="s">
        <v>18</v>
      </c>
      <c r="J6151" s="72" t="s">
        <v>19</v>
      </c>
      <c r="K6151" s="72"/>
      <c r="L6151" s="72"/>
      <c r="M6151" s="72"/>
    </row>
    <row r="6152" spans="2:13" x14ac:dyDescent="0.25">
      <c r="B6152" s="72" t="s">
        <v>12</v>
      </c>
      <c r="C6152" s="72" t="s">
        <v>13</v>
      </c>
      <c r="D6152" s="72" t="s">
        <v>14</v>
      </c>
      <c r="E6152" s="72" t="s">
        <v>60</v>
      </c>
      <c r="F6152" s="73">
        <v>1121556</v>
      </c>
      <c r="G6152" s="72" t="s">
        <v>16</v>
      </c>
      <c r="H6152" s="72" t="s">
        <v>24</v>
      </c>
      <c r="I6152" s="72" t="s">
        <v>18</v>
      </c>
      <c r="J6152" s="72" t="s">
        <v>19</v>
      </c>
      <c r="K6152" s="72" t="s">
        <v>185</v>
      </c>
      <c r="L6152" s="72" t="s">
        <v>309</v>
      </c>
      <c r="M6152" s="72" t="s">
        <v>184</v>
      </c>
    </row>
    <row r="6153" spans="2:13" x14ac:dyDescent="0.25">
      <c r="B6153" s="72" t="s">
        <v>12</v>
      </c>
      <c r="C6153" s="72" t="s">
        <v>13</v>
      </c>
      <c r="D6153" s="72" t="s">
        <v>14</v>
      </c>
      <c r="E6153" s="72" t="s">
        <v>79</v>
      </c>
      <c r="F6153" s="73">
        <v>-761</v>
      </c>
      <c r="G6153" s="72" t="s">
        <v>16</v>
      </c>
      <c r="H6153" s="72" t="s">
        <v>24</v>
      </c>
      <c r="I6153" s="72" t="s">
        <v>18</v>
      </c>
      <c r="J6153" s="72" t="s">
        <v>19</v>
      </c>
      <c r="K6153" s="72" t="s">
        <v>25</v>
      </c>
      <c r="L6153" s="72" t="s">
        <v>308</v>
      </c>
      <c r="M6153" s="72"/>
    </row>
    <row r="6154" spans="2:13" x14ac:dyDescent="0.25">
      <c r="B6154" s="72" t="s">
        <v>12</v>
      </c>
      <c r="C6154" s="72" t="s">
        <v>13</v>
      </c>
      <c r="D6154" s="72" t="s">
        <v>14</v>
      </c>
      <c r="E6154" s="72" t="s">
        <v>83</v>
      </c>
      <c r="F6154" s="73">
        <v>179</v>
      </c>
      <c r="G6154" s="72" t="s">
        <v>16</v>
      </c>
      <c r="H6154" s="72" t="s">
        <v>24</v>
      </c>
      <c r="I6154" s="72" t="s">
        <v>18</v>
      </c>
      <c r="J6154" s="72" t="s">
        <v>19</v>
      </c>
      <c r="K6154" s="72" t="s">
        <v>63</v>
      </c>
      <c r="L6154" s="72" t="s">
        <v>583</v>
      </c>
      <c r="M6154" s="72"/>
    </row>
    <row r="6155" spans="2:13" x14ac:dyDescent="0.25">
      <c r="B6155" s="72" t="s">
        <v>12</v>
      </c>
      <c r="C6155" s="72" t="s">
        <v>13</v>
      </c>
      <c r="D6155" s="72" t="s">
        <v>14</v>
      </c>
      <c r="E6155" s="72" t="s">
        <v>33</v>
      </c>
      <c r="F6155" s="73">
        <v>1611201</v>
      </c>
      <c r="G6155" s="72" t="s">
        <v>16</v>
      </c>
      <c r="H6155" s="72" t="s">
        <v>24</v>
      </c>
      <c r="I6155" s="72" t="s">
        <v>18</v>
      </c>
      <c r="J6155" s="72" t="s">
        <v>19</v>
      </c>
      <c r="K6155" s="72" t="s">
        <v>185</v>
      </c>
      <c r="L6155" s="72" t="s">
        <v>409</v>
      </c>
      <c r="M6155" s="72" t="s">
        <v>35</v>
      </c>
    </row>
    <row r="6156" spans="2:13" x14ac:dyDescent="0.25">
      <c r="B6156" s="72" t="s">
        <v>12</v>
      </c>
      <c r="C6156" s="72" t="s">
        <v>13</v>
      </c>
      <c r="D6156" s="72" t="s">
        <v>14</v>
      </c>
      <c r="E6156" s="72" t="s">
        <v>55</v>
      </c>
      <c r="F6156" s="73">
        <v>3015161</v>
      </c>
      <c r="G6156" s="72" t="s">
        <v>16</v>
      </c>
      <c r="H6156" s="72" t="s">
        <v>17</v>
      </c>
      <c r="I6156" s="72" t="s">
        <v>18</v>
      </c>
      <c r="J6156" s="72" t="s">
        <v>19</v>
      </c>
      <c r="K6156" s="72" t="s">
        <v>37</v>
      </c>
      <c r="L6156" s="72" t="s">
        <v>193</v>
      </c>
      <c r="M6156" s="72" t="s">
        <v>57</v>
      </c>
    </row>
    <row r="6157" spans="2:13" x14ac:dyDescent="0.25">
      <c r="B6157" s="72" t="s">
        <v>12</v>
      </c>
      <c r="C6157" s="72" t="s">
        <v>13</v>
      </c>
      <c r="D6157" s="72" t="s">
        <v>14</v>
      </c>
      <c r="E6157" s="72" t="s">
        <v>33</v>
      </c>
      <c r="F6157" s="73">
        <v>43920</v>
      </c>
      <c r="G6157" s="72" t="s">
        <v>16</v>
      </c>
      <c r="H6157" s="72" t="s">
        <v>24</v>
      </c>
      <c r="I6157" s="72" t="s">
        <v>18</v>
      </c>
      <c r="J6157" s="72" t="s">
        <v>19</v>
      </c>
      <c r="K6157" s="72" t="s">
        <v>185</v>
      </c>
      <c r="L6157" s="72" t="s">
        <v>309</v>
      </c>
      <c r="M6157" s="72" t="s">
        <v>47</v>
      </c>
    </row>
    <row r="6158" spans="2:13" x14ac:dyDescent="0.25">
      <c r="B6158" s="72" t="s">
        <v>12</v>
      </c>
      <c r="C6158" s="72" t="s">
        <v>13</v>
      </c>
      <c r="D6158" s="72" t="s">
        <v>14</v>
      </c>
      <c r="E6158" s="72" t="s">
        <v>41</v>
      </c>
      <c r="F6158" s="73">
        <v>-191</v>
      </c>
      <c r="G6158" s="72" t="s">
        <v>16</v>
      </c>
      <c r="H6158" s="72" t="s">
        <v>24</v>
      </c>
      <c r="I6158" s="72" t="s">
        <v>18</v>
      </c>
      <c r="J6158" s="72" t="s">
        <v>19</v>
      </c>
      <c r="K6158" s="72" t="s">
        <v>185</v>
      </c>
      <c r="L6158" s="72" t="s">
        <v>469</v>
      </c>
      <c r="M6158" s="72"/>
    </row>
    <row r="6159" spans="2:13" x14ac:dyDescent="0.25">
      <c r="B6159" s="72" t="s">
        <v>12</v>
      </c>
      <c r="C6159" s="72" t="s">
        <v>13</v>
      </c>
      <c r="D6159" s="72" t="s">
        <v>14</v>
      </c>
      <c r="E6159" s="72" t="s">
        <v>256</v>
      </c>
      <c r="F6159" s="73">
        <v>-34322</v>
      </c>
      <c r="G6159" s="72" t="s">
        <v>16</v>
      </c>
      <c r="H6159" s="72" t="s">
        <v>24</v>
      </c>
      <c r="I6159" s="72" t="s">
        <v>18</v>
      </c>
      <c r="J6159" s="72" t="s">
        <v>19</v>
      </c>
      <c r="K6159" s="72" t="s">
        <v>37</v>
      </c>
      <c r="L6159" s="72" t="s">
        <v>509</v>
      </c>
      <c r="M6159" s="72"/>
    </row>
    <row r="6160" spans="2:13" x14ac:dyDescent="0.25">
      <c r="B6160" s="72" t="s">
        <v>12</v>
      </c>
      <c r="C6160" s="72" t="s">
        <v>13</v>
      </c>
      <c r="D6160" s="72" t="s">
        <v>14</v>
      </c>
      <c r="E6160" s="72" t="s">
        <v>41</v>
      </c>
      <c r="F6160" s="73">
        <v>-461</v>
      </c>
      <c r="G6160" s="72" t="s">
        <v>16</v>
      </c>
      <c r="H6160" s="72" t="s">
        <v>17</v>
      </c>
      <c r="I6160" s="72" t="s">
        <v>18</v>
      </c>
      <c r="J6160" s="72" t="s">
        <v>19</v>
      </c>
      <c r="K6160" s="72" t="s">
        <v>25</v>
      </c>
      <c r="L6160" s="72" t="s">
        <v>622</v>
      </c>
      <c r="M6160" s="72"/>
    </row>
    <row r="6161" spans="2:13" x14ac:dyDescent="0.25">
      <c r="B6161" s="72" t="s">
        <v>12</v>
      </c>
      <c r="C6161" s="72" t="s">
        <v>13</v>
      </c>
      <c r="D6161" s="72" t="s">
        <v>14</v>
      </c>
      <c r="E6161" s="72" t="s">
        <v>79</v>
      </c>
      <c r="F6161" s="73">
        <v>-3</v>
      </c>
      <c r="G6161" s="72" t="s">
        <v>16</v>
      </c>
      <c r="H6161" s="72" t="s">
        <v>24</v>
      </c>
      <c r="I6161" s="72" t="s">
        <v>18</v>
      </c>
      <c r="J6161" s="72" t="s">
        <v>19</v>
      </c>
      <c r="K6161" s="72" t="s">
        <v>43</v>
      </c>
      <c r="L6161" s="72" t="s">
        <v>332</v>
      </c>
      <c r="M6161" s="72"/>
    </row>
    <row r="6162" spans="2:13" x14ac:dyDescent="0.25">
      <c r="B6162" s="72" t="s">
        <v>12</v>
      </c>
      <c r="C6162" s="72" t="s">
        <v>13</v>
      </c>
      <c r="D6162" s="72" t="s">
        <v>14</v>
      </c>
      <c r="E6162" s="72" t="s">
        <v>39</v>
      </c>
      <c r="F6162" s="73">
        <v>-60838</v>
      </c>
      <c r="G6162" s="72" t="s">
        <v>16</v>
      </c>
      <c r="H6162" s="72" t="s">
        <v>24</v>
      </c>
      <c r="I6162" s="72" t="s">
        <v>18</v>
      </c>
      <c r="J6162" s="72" t="s">
        <v>19</v>
      </c>
      <c r="K6162" s="72" t="s">
        <v>49</v>
      </c>
      <c r="L6162" s="72" t="s">
        <v>66</v>
      </c>
      <c r="M6162" s="72"/>
    </row>
    <row r="6163" spans="2:13" x14ac:dyDescent="0.25">
      <c r="B6163" s="72" t="s">
        <v>12</v>
      </c>
      <c r="C6163" s="72" t="s">
        <v>13</v>
      </c>
      <c r="D6163" s="72" t="s">
        <v>14</v>
      </c>
      <c r="E6163" s="72" t="s">
        <v>39</v>
      </c>
      <c r="F6163" s="73">
        <v>-52882</v>
      </c>
      <c r="G6163" s="72" t="s">
        <v>16</v>
      </c>
      <c r="H6163" s="72" t="s">
        <v>17</v>
      </c>
      <c r="I6163" s="72" t="s">
        <v>18</v>
      </c>
      <c r="J6163" s="72" t="s">
        <v>19</v>
      </c>
      <c r="K6163" s="72" t="s">
        <v>25</v>
      </c>
      <c r="L6163" s="72" t="s">
        <v>289</v>
      </c>
      <c r="M6163" s="72"/>
    </row>
    <row r="6164" spans="2:13" x14ac:dyDescent="0.25">
      <c r="B6164" s="72" t="s">
        <v>12</v>
      </c>
      <c r="C6164" s="72" t="s">
        <v>13</v>
      </c>
      <c r="D6164" s="72" t="s">
        <v>14</v>
      </c>
      <c r="E6164" s="72" t="s">
        <v>79</v>
      </c>
      <c r="F6164" s="73">
        <v>-34462</v>
      </c>
      <c r="G6164" s="72" t="s">
        <v>16</v>
      </c>
      <c r="H6164" s="72" t="s">
        <v>17</v>
      </c>
      <c r="I6164" s="72" t="s">
        <v>18</v>
      </c>
      <c r="J6164" s="72" t="s">
        <v>19</v>
      </c>
      <c r="K6164" s="72" t="s">
        <v>25</v>
      </c>
      <c r="L6164" s="72" t="s">
        <v>481</v>
      </c>
      <c r="M6164" s="72"/>
    </row>
    <row r="6165" spans="2:13" x14ac:dyDescent="0.25">
      <c r="B6165" s="72" t="s">
        <v>12</v>
      </c>
      <c r="C6165" s="72" t="s">
        <v>13</v>
      </c>
      <c r="D6165" s="72" t="s">
        <v>14</v>
      </c>
      <c r="E6165" s="72" t="s">
        <v>453</v>
      </c>
      <c r="F6165" s="73">
        <v>50066</v>
      </c>
      <c r="G6165" s="72" t="s">
        <v>16</v>
      </c>
      <c r="H6165" s="72" t="s">
        <v>24</v>
      </c>
      <c r="I6165" s="72" t="s">
        <v>18</v>
      </c>
      <c r="J6165" s="72" t="s">
        <v>19</v>
      </c>
      <c r="K6165" s="72" t="s">
        <v>157</v>
      </c>
      <c r="L6165" s="72" t="s">
        <v>158</v>
      </c>
      <c r="M6165" s="72"/>
    </row>
    <row r="6166" spans="2:13" x14ac:dyDescent="0.25">
      <c r="B6166" s="72" t="s">
        <v>12</v>
      </c>
      <c r="C6166" s="72" t="s">
        <v>13</v>
      </c>
      <c r="D6166" s="72" t="s">
        <v>14</v>
      </c>
      <c r="E6166" s="72" t="s">
        <v>30</v>
      </c>
      <c r="F6166" s="73">
        <v>-2872</v>
      </c>
      <c r="G6166" s="72" t="s">
        <v>16</v>
      </c>
      <c r="H6166" s="72" t="s">
        <v>24</v>
      </c>
      <c r="I6166" s="72" t="s">
        <v>18</v>
      </c>
      <c r="J6166" s="72" t="s">
        <v>19</v>
      </c>
      <c r="K6166" s="72" t="s">
        <v>99</v>
      </c>
      <c r="L6166" s="72" t="s">
        <v>373</v>
      </c>
      <c r="M6166" s="72"/>
    </row>
    <row r="6167" spans="2:13" x14ac:dyDescent="0.25">
      <c r="B6167" s="72" t="s">
        <v>12</v>
      </c>
      <c r="C6167" s="72" t="s">
        <v>13</v>
      </c>
      <c r="D6167" s="72" t="s">
        <v>14</v>
      </c>
      <c r="E6167" s="72" t="s">
        <v>23</v>
      </c>
      <c r="F6167" s="73">
        <v>-107166</v>
      </c>
      <c r="G6167" s="72" t="s">
        <v>16</v>
      </c>
      <c r="H6167" s="72" t="s">
        <v>24</v>
      </c>
      <c r="I6167" s="72" t="s">
        <v>18</v>
      </c>
      <c r="J6167" s="72" t="s">
        <v>19</v>
      </c>
      <c r="K6167" s="72" t="s">
        <v>117</v>
      </c>
      <c r="L6167" s="72" t="s">
        <v>311</v>
      </c>
      <c r="M6167" s="72"/>
    </row>
    <row r="6168" spans="2:13" x14ac:dyDescent="0.25">
      <c r="B6168" s="72" t="s">
        <v>12</v>
      </c>
      <c r="C6168" s="72" t="s">
        <v>13</v>
      </c>
      <c r="D6168" s="72" t="s">
        <v>14</v>
      </c>
      <c r="E6168" s="72" t="s">
        <v>36</v>
      </c>
      <c r="F6168" s="73">
        <v>152873</v>
      </c>
      <c r="G6168" s="72" t="s">
        <v>16</v>
      </c>
      <c r="H6168" s="72" t="s">
        <v>24</v>
      </c>
      <c r="I6168" s="72" t="s">
        <v>18</v>
      </c>
      <c r="J6168" s="72" t="s">
        <v>19</v>
      </c>
      <c r="K6168" s="72" t="s">
        <v>25</v>
      </c>
      <c r="L6168" s="72" t="s">
        <v>363</v>
      </c>
      <c r="M6168" s="72" t="s">
        <v>29</v>
      </c>
    </row>
    <row r="6169" spans="2:13" x14ac:dyDescent="0.25">
      <c r="B6169" s="72" t="s">
        <v>12</v>
      </c>
      <c r="C6169" s="72" t="s">
        <v>13</v>
      </c>
      <c r="D6169" s="72" t="s">
        <v>14</v>
      </c>
      <c r="E6169" s="72" t="s">
        <v>41</v>
      </c>
      <c r="F6169" s="73">
        <v>-19</v>
      </c>
      <c r="G6169" s="72" t="s">
        <v>16</v>
      </c>
      <c r="H6169" s="72" t="s">
        <v>17</v>
      </c>
      <c r="I6169" s="72" t="s">
        <v>18</v>
      </c>
      <c r="J6169" s="72" t="s">
        <v>19</v>
      </c>
      <c r="K6169" s="72" t="s">
        <v>25</v>
      </c>
      <c r="L6169" s="72" t="s">
        <v>432</v>
      </c>
      <c r="M6169" s="72"/>
    </row>
    <row r="6170" spans="2:13" x14ac:dyDescent="0.25">
      <c r="B6170" s="72" t="s">
        <v>12</v>
      </c>
      <c r="C6170" s="72" t="s">
        <v>13</v>
      </c>
      <c r="D6170" s="72" t="s">
        <v>14</v>
      </c>
      <c r="E6170" s="72" t="s">
        <v>58</v>
      </c>
      <c r="F6170" s="73">
        <v>290663</v>
      </c>
      <c r="G6170" s="72" t="s">
        <v>16</v>
      </c>
      <c r="H6170" s="72" t="s">
        <v>17</v>
      </c>
      <c r="I6170" s="72" t="s">
        <v>18</v>
      </c>
      <c r="J6170" s="72" t="s">
        <v>19</v>
      </c>
      <c r="K6170" s="72" t="s">
        <v>25</v>
      </c>
      <c r="L6170" s="72" t="s">
        <v>115</v>
      </c>
      <c r="M6170" s="72" t="s">
        <v>35</v>
      </c>
    </row>
    <row r="6171" spans="2:13" x14ac:dyDescent="0.25">
      <c r="B6171" s="72" t="s">
        <v>12</v>
      </c>
      <c r="C6171" s="72" t="s">
        <v>13</v>
      </c>
      <c r="D6171" s="72" t="s">
        <v>14</v>
      </c>
      <c r="E6171" s="72" t="s">
        <v>144</v>
      </c>
      <c r="F6171" s="73">
        <v>253307</v>
      </c>
      <c r="G6171" s="72" t="s">
        <v>16</v>
      </c>
      <c r="H6171" s="72" t="s">
        <v>17</v>
      </c>
      <c r="I6171" s="72" t="s">
        <v>18</v>
      </c>
      <c r="J6171" s="72" t="s">
        <v>19</v>
      </c>
      <c r="K6171" s="72" t="s">
        <v>37</v>
      </c>
      <c r="L6171" s="72" t="s">
        <v>317</v>
      </c>
      <c r="M6171" s="72" t="s">
        <v>67</v>
      </c>
    </row>
    <row r="6172" spans="2:13" x14ac:dyDescent="0.25">
      <c r="B6172" s="72" t="s">
        <v>12</v>
      </c>
      <c r="C6172" s="72" t="s">
        <v>13</v>
      </c>
      <c r="D6172" s="72" t="s">
        <v>14</v>
      </c>
      <c r="E6172" s="72" t="s">
        <v>58</v>
      </c>
      <c r="F6172" s="73">
        <v>3738448</v>
      </c>
      <c r="G6172" s="72" t="s">
        <v>16</v>
      </c>
      <c r="H6172" s="72" t="s">
        <v>24</v>
      </c>
      <c r="I6172" s="72" t="s">
        <v>18</v>
      </c>
      <c r="J6172" s="72" t="s">
        <v>19</v>
      </c>
      <c r="K6172" s="72" t="s">
        <v>49</v>
      </c>
      <c r="L6172" s="72" t="s">
        <v>91</v>
      </c>
      <c r="M6172" s="72" t="s">
        <v>57</v>
      </c>
    </row>
    <row r="6173" spans="2:13" x14ac:dyDescent="0.25">
      <c r="B6173" s="72" t="s">
        <v>12</v>
      </c>
      <c r="C6173" s="72" t="s">
        <v>13</v>
      </c>
      <c r="D6173" s="72" t="s">
        <v>14</v>
      </c>
      <c r="E6173" s="72" t="s">
        <v>316</v>
      </c>
      <c r="F6173" s="73">
        <v>92047</v>
      </c>
      <c r="G6173" s="72" t="s">
        <v>16</v>
      </c>
      <c r="H6173" s="72" t="s">
        <v>24</v>
      </c>
      <c r="I6173" s="72" t="s">
        <v>18</v>
      </c>
      <c r="J6173" s="72" t="s">
        <v>19</v>
      </c>
      <c r="K6173" s="72" t="s">
        <v>157</v>
      </c>
      <c r="L6173" s="72" t="s">
        <v>158</v>
      </c>
      <c r="M6173" s="72" t="s">
        <v>72</v>
      </c>
    </row>
    <row r="6174" spans="2:13" x14ac:dyDescent="0.25">
      <c r="B6174" s="72" t="s">
        <v>12</v>
      </c>
      <c r="C6174" s="72" t="s">
        <v>13</v>
      </c>
      <c r="D6174" s="72" t="s">
        <v>14</v>
      </c>
      <c r="E6174" s="72" t="s">
        <v>83</v>
      </c>
      <c r="F6174" s="73">
        <v>476248</v>
      </c>
      <c r="G6174" s="72" t="s">
        <v>16</v>
      </c>
      <c r="H6174" s="72" t="s">
        <v>17</v>
      </c>
      <c r="I6174" s="72" t="s">
        <v>18</v>
      </c>
      <c r="J6174" s="72" t="s">
        <v>19</v>
      </c>
      <c r="K6174" s="72" t="s">
        <v>20</v>
      </c>
      <c r="L6174" s="72" t="s">
        <v>233</v>
      </c>
      <c r="M6174" s="72"/>
    </row>
    <row r="6175" spans="2:13" x14ac:dyDescent="0.25">
      <c r="B6175" s="72" t="s">
        <v>12</v>
      </c>
      <c r="C6175" s="72" t="s">
        <v>13</v>
      </c>
      <c r="D6175" s="72" t="s">
        <v>14</v>
      </c>
      <c r="E6175" s="72" t="s">
        <v>132</v>
      </c>
      <c r="F6175" s="73">
        <v>198778</v>
      </c>
      <c r="G6175" s="72" t="s">
        <v>16</v>
      </c>
      <c r="H6175" s="72" t="s">
        <v>17</v>
      </c>
      <c r="I6175" s="72" t="s">
        <v>18</v>
      </c>
      <c r="J6175" s="72" t="s">
        <v>19</v>
      </c>
      <c r="K6175" s="72" t="s">
        <v>25</v>
      </c>
      <c r="L6175" s="72" t="s">
        <v>299</v>
      </c>
      <c r="M6175" s="72" t="s">
        <v>133</v>
      </c>
    </row>
    <row r="6176" spans="2:13" x14ac:dyDescent="0.25">
      <c r="B6176" s="72" t="s">
        <v>12</v>
      </c>
      <c r="C6176" s="72" t="s">
        <v>13</v>
      </c>
      <c r="D6176" s="72" t="s">
        <v>14</v>
      </c>
      <c r="E6176" s="72" t="s">
        <v>144</v>
      </c>
      <c r="F6176" s="73">
        <v>99766</v>
      </c>
      <c r="G6176" s="72" t="s">
        <v>16</v>
      </c>
      <c r="H6176" s="72" t="s">
        <v>24</v>
      </c>
      <c r="I6176" s="72" t="s">
        <v>48</v>
      </c>
      <c r="J6176" s="72" t="s">
        <v>19</v>
      </c>
      <c r="K6176" s="72" t="s">
        <v>185</v>
      </c>
      <c r="L6176" s="72" t="s">
        <v>440</v>
      </c>
      <c r="M6176" s="72" t="s">
        <v>184</v>
      </c>
    </row>
    <row r="6177" spans="2:13" x14ac:dyDescent="0.25">
      <c r="B6177" s="72" t="s">
        <v>12</v>
      </c>
      <c r="C6177" s="72" t="s">
        <v>13</v>
      </c>
      <c r="D6177" s="72" t="s">
        <v>14</v>
      </c>
      <c r="E6177" s="72" t="s">
        <v>81</v>
      </c>
      <c r="F6177" s="73">
        <v>104662</v>
      </c>
      <c r="G6177" s="72" t="s">
        <v>16</v>
      </c>
      <c r="H6177" s="72" t="s">
        <v>17</v>
      </c>
      <c r="I6177" s="72" t="s">
        <v>18</v>
      </c>
      <c r="J6177" s="72" t="s">
        <v>19</v>
      </c>
      <c r="K6177" s="72" t="s">
        <v>25</v>
      </c>
      <c r="L6177" s="72" t="s">
        <v>139</v>
      </c>
      <c r="M6177" s="72" t="s">
        <v>29</v>
      </c>
    </row>
    <row r="6178" spans="2:13" x14ac:dyDescent="0.25">
      <c r="B6178" s="72" t="s">
        <v>12</v>
      </c>
      <c r="C6178" s="72" t="s">
        <v>13</v>
      </c>
      <c r="D6178" s="72" t="s">
        <v>14</v>
      </c>
      <c r="E6178" s="72" t="s">
        <v>55</v>
      </c>
      <c r="F6178" s="73">
        <v>1115100</v>
      </c>
      <c r="G6178" s="72" t="s">
        <v>16</v>
      </c>
      <c r="H6178" s="72" t="s">
        <v>17</v>
      </c>
      <c r="I6178" s="72" t="s">
        <v>18</v>
      </c>
      <c r="J6178" s="72" t="s">
        <v>19</v>
      </c>
      <c r="K6178" s="72" t="s">
        <v>25</v>
      </c>
      <c r="L6178" s="72" t="s">
        <v>382</v>
      </c>
      <c r="M6178" s="72" t="s">
        <v>57</v>
      </c>
    </row>
    <row r="6179" spans="2:13" x14ac:dyDescent="0.25">
      <c r="B6179" s="72" t="s">
        <v>12</v>
      </c>
      <c r="C6179" s="72" t="s">
        <v>13</v>
      </c>
      <c r="D6179" s="72" t="s">
        <v>14</v>
      </c>
      <c r="E6179" s="72" t="s">
        <v>453</v>
      </c>
      <c r="F6179" s="73">
        <v>298945</v>
      </c>
      <c r="G6179" s="72" t="s">
        <v>16</v>
      </c>
      <c r="H6179" s="72" t="s">
        <v>24</v>
      </c>
      <c r="I6179" s="72" t="s">
        <v>18</v>
      </c>
      <c r="J6179" s="72" t="s">
        <v>19</v>
      </c>
      <c r="K6179" s="72" t="s">
        <v>37</v>
      </c>
      <c r="L6179" s="72" t="s">
        <v>121</v>
      </c>
      <c r="M6179" s="72"/>
    </row>
    <row r="6180" spans="2:13" x14ac:dyDescent="0.25">
      <c r="B6180" s="72" t="s">
        <v>12</v>
      </c>
      <c r="C6180" s="72" t="s">
        <v>13</v>
      </c>
      <c r="D6180" s="72" t="s">
        <v>14</v>
      </c>
      <c r="E6180" s="72" t="s">
        <v>83</v>
      </c>
      <c r="F6180" s="73">
        <v>805366</v>
      </c>
      <c r="G6180" s="72" t="s">
        <v>16</v>
      </c>
      <c r="H6180" s="72" t="s">
        <v>24</v>
      </c>
      <c r="I6180" s="72" t="s">
        <v>18</v>
      </c>
      <c r="J6180" s="72" t="s">
        <v>19</v>
      </c>
      <c r="K6180" s="72" t="s">
        <v>49</v>
      </c>
      <c r="L6180" s="72" t="s">
        <v>91</v>
      </c>
      <c r="M6180" s="72"/>
    </row>
    <row r="6181" spans="2:13" x14ac:dyDescent="0.25">
      <c r="B6181" s="72" t="s">
        <v>12</v>
      </c>
      <c r="C6181" s="72" t="s">
        <v>13</v>
      </c>
      <c r="D6181" s="72" t="s">
        <v>14</v>
      </c>
      <c r="E6181" s="72" t="s">
        <v>717</v>
      </c>
      <c r="F6181" s="73">
        <v>1593760</v>
      </c>
      <c r="G6181" s="72" t="s">
        <v>16</v>
      </c>
      <c r="H6181" s="72" t="s">
        <v>17</v>
      </c>
      <c r="I6181" s="72" t="s">
        <v>48</v>
      </c>
      <c r="J6181" s="72" t="s">
        <v>19</v>
      </c>
      <c r="K6181" s="72"/>
      <c r="L6181" s="72"/>
      <c r="M6181" s="72" t="s">
        <v>709</v>
      </c>
    </row>
    <row r="6182" spans="2:13" x14ac:dyDescent="0.25">
      <c r="B6182" s="72" t="s">
        <v>12</v>
      </c>
      <c r="C6182" s="72" t="s">
        <v>13</v>
      </c>
      <c r="D6182" s="72" t="s">
        <v>14</v>
      </c>
      <c r="E6182" s="72" t="s">
        <v>353</v>
      </c>
      <c r="F6182" s="73">
        <v>11798</v>
      </c>
      <c r="G6182" s="72" t="s">
        <v>16</v>
      </c>
      <c r="H6182" s="72" t="s">
        <v>24</v>
      </c>
      <c r="I6182" s="72" t="s">
        <v>18</v>
      </c>
      <c r="J6182" s="72" t="s">
        <v>19</v>
      </c>
      <c r="K6182" s="72" t="s">
        <v>185</v>
      </c>
      <c r="L6182" s="72" t="s">
        <v>409</v>
      </c>
      <c r="M6182" s="72" t="s">
        <v>133</v>
      </c>
    </row>
    <row r="6183" spans="2:13" x14ac:dyDescent="0.25">
      <c r="B6183" s="72" t="s">
        <v>12</v>
      </c>
      <c r="C6183" s="72" t="s">
        <v>13</v>
      </c>
      <c r="D6183" s="72" t="s">
        <v>14</v>
      </c>
      <c r="E6183" s="72" t="s">
        <v>55</v>
      </c>
      <c r="F6183" s="73">
        <v>194339</v>
      </c>
      <c r="G6183" s="72" t="s">
        <v>16</v>
      </c>
      <c r="H6183" s="72" t="s">
        <v>24</v>
      </c>
      <c r="I6183" s="72" t="s">
        <v>18</v>
      </c>
      <c r="J6183" s="72" t="s">
        <v>227</v>
      </c>
      <c r="K6183" s="72" t="s">
        <v>185</v>
      </c>
      <c r="L6183" s="72" t="s">
        <v>617</v>
      </c>
      <c r="M6183" s="72" t="s">
        <v>112</v>
      </c>
    </row>
    <row r="6184" spans="2:13" x14ac:dyDescent="0.25">
      <c r="B6184" s="72" t="s">
        <v>12</v>
      </c>
      <c r="C6184" s="72" t="s">
        <v>13</v>
      </c>
      <c r="D6184" s="72" t="s">
        <v>14</v>
      </c>
      <c r="E6184" s="72" t="s">
        <v>36</v>
      </c>
      <c r="F6184" s="73">
        <v>114440</v>
      </c>
      <c r="G6184" s="72" t="s">
        <v>16</v>
      </c>
      <c r="H6184" s="72" t="s">
        <v>24</v>
      </c>
      <c r="I6184" s="72" t="s">
        <v>18</v>
      </c>
      <c r="J6184" s="72" t="s">
        <v>19</v>
      </c>
      <c r="K6184" s="72" t="s">
        <v>25</v>
      </c>
      <c r="L6184" s="72" t="s">
        <v>592</v>
      </c>
      <c r="M6184" s="72" t="s">
        <v>29</v>
      </c>
    </row>
    <row r="6185" spans="2:13" x14ac:dyDescent="0.25">
      <c r="B6185" s="72" t="s">
        <v>12</v>
      </c>
      <c r="C6185" s="72" t="s">
        <v>13</v>
      </c>
      <c r="D6185" s="72" t="s">
        <v>14</v>
      </c>
      <c r="E6185" s="72" t="s">
        <v>30</v>
      </c>
      <c r="F6185" s="73">
        <v>-77</v>
      </c>
      <c r="G6185" s="72" t="s">
        <v>16</v>
      </c>
      <c r="H6185" s="72" t="s">
        <v>24</v>
      </c>
      <c r="I6185" s="72" t="s">
        <v>18</v>
      </c>
      <c r="J6185" s="72" t="s">
        <v>19</v>
      </c>
      <c r="K6185" s="72" t="s">
        <v>25</v>
      </c>
      <c r="L6185" s="72" t="s">
        <v>88</v>
      </c>
      <c r="M6185" s="72"/>
    </row>
    <row r="6186" spans="2:13" x14ac:dyDescent="0.25">
      <c r="B6186" s="72" t="s">
        <v>12</v>
      </c>
      <c r="C6186" s="72" t="s">
        <v>13</v>
      </c>
      <c r="D6186" s="72" t="s">
        <v>14</v>
      </c>
      <c r="E6186" s="72" t="s">
        <v>36</v>
      </c>
      <c r="F6186" s="73">
        <v>347111</v>
      </c>
      <c r="G6186" s="72" t="s">
        <v>16</v>
      </c>
      <c r="H6186" s="72" t="s">
        <v>17</v>
      </c>
      <c r="I6186" s="72" t="s">
        <v>18</v>
      </c>
      <c r="J6186" s="72" t="s">
        <v>19</v>
      </c>
      <c r="K6186" s="72" t="s">
        <v>37</v>
      </c>
      <c r="L6186" s="72" t="s">
        <v>280</v>
      </c>
      <c r="M6186" s="72" t="s">
        <v>47</v>
      </c>
    </row>
    <row r="6187" spans="2:13" x14ac:dyDescent="0.25">
      <c r="B6187" s="72" t="s">
        <v>12</v>
      </c>
      <c r="C6187" s="72" t="s">
        <v>13</v>
      </c>
      <c r="D6187" s="72" t="s">
        <v>14</v>
      </c>
      <c r="E6187" s="72" t="s">
        <v>144</v>
      </c>
      <c r="F6187" s="73">
        <v>306421</v>
      </c>
      <c r="G6187" s="72" t="s">
        <v>16</v>
      </c>
      <c r="H6187" s="72" t="s">
        <v>24</v>
      </c>
      <c r="I6187" s="72" t="s">
        <v>18</v>
      </c>
      <c r="J6187" s="72" t="s">
        <v>19</v>
      </c>
      <c r="K6187" s="72" t="s">
        <v>37</v>
      </c>
      <c r="L6187" s="72" t="s">
        <v>183</v>
      </c>
      <c r="M6187" s="72" t="s">
        <v>184</v>
      </c>
    </row>
    <row r="6188" spans="2:13" x14ac:dyDescent="0.25">
      <c r="B6188" s="72" t="s">
        <v>12</v>
      </c>
      <c r="C6188" s="72" t="s">
        <v>13</v>
      </c>
      <c r="D6188" s="72" t="s">
        <v>14</v>
      </c>
      <c r="E6188" s="72" t="s">
        <v>58</v>
      </c>
      <c r="F6188" s="73">
        <v>394497</v>
      </c>
      <c r="G6188" s="72" t="s">
        <v>16</v>
      </c>
      <c r="H6188" s="72" t="s">
        <v>17</v>
      </c>
      <c r="I6188" s="72" t="s">
        <v>18</v>
      </c>
      <c r="J6188" s="72" t="s">
        <v>19</v>
      </c>
      <c r="K6188" s="72" t="s">
        <v>25</v>
      </c>
      <c r="L6188" s="72" t="s">
        <v>149</v>
      </c>
      <c r="M6188" s="72" t="s">
        <v>29</v>
      </c>
    </row>
    <row r="6189" spans="2:13" x14ac:dyDescent="0.25">
      <c r="B6189" s="72" t="s">
        <v>12</v>
      </c>
      <c r="C6189" s="72" t="s">
        <v>13</v>
      </c>
      <c r="D6189" s="72" t="s">
        <v>14</v>
      </c>
      <c r="E6189" s="72" t="s">
        <v>36</v>
      </c>
      <c r="F6189" s="73">
        <v>253348</v>
      </c>
      <c r="G6189" s="72" t="s">
        <v>16</v>
      </c>
      <c r="H6189" s="72" t="s">
        <v>17</v>
      </c>
      <c r="I6189" s="72" t="s">
        <v>18</v>
      </c>
      <c r="J6189" s="72" t="s">
        <v>19</v>
      </c>
      <c r="K6189" s="72" t="s">
        <v>25</v>
      </c>
      <c r="L6189" s="72" t="s">
        <v>467</v>
      </c>
      <c r="M6189" s="72" t="s">
        <v>29</v>
      </c>
    </row>
    <row r="6190" spans="2:13" x14ac:dyDescent="0.25">
      <c r="B6190" s="72" t="s">
        <v>12</v>
      </c>
      <c r="C6190" s="72" t="s">
        <v>13</v>
      </c>
      <c r="D6190" s="72" t="s">
        <v>14</v>
      </c>
      <c r="E6190" s="72" t="s">
        <v>70</v>
      </c>
      <c r="F6190" s="73">
        <v>133139</v>
      </c>
      <c r="G6190" s="72" t="s">
        <v>16</v>
      </c>
      <c r="H6190" s="72" t="s">
        <v>17</v>
      </c>
      <c r="I6190" s="72" t="s">
        <v>18</v>
      </c>
      <c r="J6190" s="72" t="s">
        <v>19</v>
      </c>
      <c r="K6190" s="72" t="s">
        <v>25</v>
      </c>
      <c r="L6190" s="72" t="s">
        <v>407</v>
      </c>
      <c r="M6190" s="72" t="s">
        <v>243</v>
      </c>
    </row>
    <row r="6191" spans="2:13" x14ac:dyDescent="0.25">
      <c r="B6191" s="72" t="s">
        <v>12</v>
      </c>
      <c r="C6191" s="72" t="s">
        <v>13</v>
      </c>
      <c r="D6191" s="72" t="s">
        <v>14</v>
      </c>
      <c r="E6191" s="72" t="s">
        <v>55</v>
      </c>
      <c r="F6191" s="73">
        <v>4581</v>
      </c>
      <c r="G6191" s="72" t="s">
        <v>16</v>
      </c>
      <c r="H6191" s="72" t="s">
        <v>24</v>
      </c>
      <c r="I6191" s="72" t="s">
        <v>18</v>
      </c>
      <c r="J6191" s="72" t="s">
        <v>19</v>
      </c>
      <c r="K6191" s="72" t="s">
        <v>63</v>
      </c>
      <c r="L6191" s="72" t="s">
        <v>633</v>
      </c>
      <c r="M6191" s="72" t="s">
        <v>112</v>
      </c>
    </row>
    <row r="6192" spans="2:13" x14ac:dyDescent="0.25">
      <c r="B6192" s="72" t="s">
        <v>12</v>
      </c>
      <c r="C6192" s="72" t="s">
        <v>13</v>
      </c>
      <c r="D6192" s="72" t="s">
        <v>14</v>
      </c>
      <c r="E6192" s="72" t="s">
        <v>55</v>
      </c>
      <c r="F6192" s="73">
        <v>614542</v>
      </c>
      <c r="G6192" s="72" t="s">
        <v>16</v>
      </c>
      <c r="H6192" s="72" t="s">
        <v>17</v>
      </c>
      <c r="I6192" s="72" t="s">
        <v>18</v>
      </c>
      <c r="J6192" s="72" t="s">
        <v>19</v>
      </c>
      <c r="K6192" s="72" t="s">
        <v>25</v>
      </c>
      <c r="L6192" s="72" t="s">
        <v>289</v>
      </c>
      <c r="M6192" s="72" t="s">
        <v>57</v>
      </c>
    </row>
    <row r="6193" spans="2:13" x14ac:dyDescent="0.25">
      <c r="B6193" s="72" t="s">
        <v>12</v>
      </c>
      <c r="C6193" s="72" t="s">
        <v>13</v>
      </c>
      <c r="D6193" s="72" t="s">
        <v>14</v>
      </c>
      <c r="E6193" s="72" t="s">
        <v>41</v>
      </c>
      <c r="F6193" s="73">
        <v>-42</v>
      </c>
      <c r="G6193" s="72" t="s">
        <v>16</v>
      </c>
      <c r="H6193" s="72" t="s">
        <v>17</v>
      </c>
      <c r="I6193" s="72" t="s">
        <v>48</v>
      </c>
      <c r="J6193" s="72" t="s">
        <v>19</v>
      </c>
      <c r="K6193" s="72" t="s">
        <v>20</v>
      </c>
      <c r="L6193" s="72" t="s">
        <v>34</v>
      </c>
      <c r="M6193" s="72"/>
    </row>
    <row r="6194" spans="2:13" x14ac:dyDescent="0.25">
      <c r="B6194" s="72" t="s">
        <v>12</v>
      </c>
      <c r="C6194" s="72" t="s">
        <v>13</v>
      </c>
      <c r="D6194" s="72" t="s">
        <v>14</v>
      </c>
      <c r="E6194" s="72" t="s">
        <v>36</v>
      </c>
      <c r="F6194" s="73">
        <v>51646</v>
      </c>
      <c r="G6194" s="72" t="s">
        <v>16</v>
      </c>
      <c r="H6194" s="72" t="s">
        <v>17</v>
      </c>
      <c r="I6194" s="72" t="s">
        <v>18</v>
      </c>
      <c r="J6194" s="72" t="s">
        <v>19</v>
      </c>
      <c r="K6194" s="72" t="s">
        <v>37</v>
      </c>
      <c r="L6194" s="72" t="s">
        <v>129</v>
      </c>
      <c r="M6194" s="72" t="s">
        <v>29</v>
      </c>
    </row>
    <row r="6195" spans="2:13" x14ac:dyDescent="0.25">
      <c r="B6195" s="72" t="s">
        <v>12</v>
      </c>
      <c r="C6195" s="72" t="s">
        <v>13</v>
      </c>
      <c r="D6195" s="72" t="s">
        <v>14</v>
      </c>
      <c r="E6195" s="72" t="s">
        <v>33</v>
      </c>
      <c r="F6195" s="73">
        <v>1211</v>
      </c>
      <c r="G6195" s="72" t="s">
        <v>16</v>
      </c>
      <c r="H6195" s="72" t="s">
        <v>24</v>
      </c>
      <c r="I6195" s="72" t="s">
        <v>18</v>
      </c>
      <c r="J6195" s="72" t="s">
        <v>19</v>
      </c>
      <c r="K6195" s="72" t="s">
        <v>37</v>
      </c>
      <c r="L6195" s="72" t="s">
        <v>40</v>
      </c>
      <c r="M6195" s="72" t="s">
        <v>112</v>
      </c>
    </row>
    <row r="6196" spans="2:13" x14ac:dyDescent="0.25">
      <c r="B6196" s="72" t="s">
        <v>12</v>
      </c>
      <c r="C6196" s="72" t="s">
        <v>13</v>
      </c>
      <c r="D6196" s="72" t="s">
        <v>14</v>
      </c>
      <c r="E6196" s="72" t="s">
        <v>41</v>
      </c>
      <c r="F6196" s="73">
        <v>-48</v>
      </c>
      <c r="G6196" s="72" t="s">
        <v>16</v>
      </c>
      <c r="H6196" s="72" t="s">
        <v>24</v>
      </c>
      <c r="I6196" s="72" t="s">
        <v>18</v>
      </c>
      <c r="J6196" s="72" t="s">
        <v>19</v>
      </c>
      <c r="K6196" s="72" t="s">
        <v>185</v>
      </c>
      <c r="L6196" s="72" t="s">
        <v>617</v>
      </c>
      <c r="M6196" s="72"/>
    </row>
    <row r="6197" spans="2:13" x14ac:dyDescent="0.25">
      <c r="B6197" s="72" t="s">
        <v>12</v>
      </c>
      <c r="C6197" s="72" t="s">
        <v>13</v>
      </c>
      <c r="D6197" s="72" t="s">
        <v>14</v>
      </c>
      <c r="E6197" s="72" t="s">
        <v>453</v>
      </c>
      <c r="F6197" s="73">
        <v>40088</v>
      </c>
      <c r="G6197" s="72" t="s">
        <v>16</v>
      </c>
      <c r="H6197" s="72" t="s">
        <v>17</v>
      </c>
      <c r="I6197" s="72" t="s">
        <v>18</v>
      </c>
      <c r="J6197" s="72" t="s">
        <v>19</v>
      </c>
      <c r="K6197" s="72" t="s">
        <v>25</v>
      </c>
      <c r="L6197" s="72" t="s">
        <v>546</v>
      </c>
      <c r="M6197" s="72"/>
    </row>
    <row r="6198" spans="2:13" x14ac:dyDescent="0.25">
      <c r="B6198" s="72" t="s">
        <v>12</v>
      </c>
      <c r="C6198" s="72" t="s">
        <v>13</v>
      </c>
      <c r="D6198" s="72" t="s">
        <v>14</v>
      </c>
      <c r="E6198" s="72" t="s">
        <v>55</v>
      </c>
      <c r="F6198" s="73">
        <v>107537</v>
      </c>
      <c r="G6198" s="72" t="s">
        <v>16</v>
      </c>
      <c r="H6198" s="72" t="s">
        <v>17</v>
      </c>
      <c r="I6198" s="72" t="s">
        <v>18</v>
      </c>
      <c r="J6198" s="72" t="s">
        <v>19</v>
      </c>
      <c r="K6198" s="72" t="s">
        <v>49</v>
      </c>
      <c r="L6198" s="72" t="s">
        <v>253</v>
      </c>
      <c r="M6198" s="72" t="s">
        <v>112</v>
      </c>
    </row>
    <row r="6199" spans="2:13" x14ac:dyDescent="0.25">
      <c r="B6199" s="72" t="s">
        <v>12</v>
      </c>
      <c r="C6199" s="72" t="s">
        <v>13</v>
      </c>
      <c r="D6199" s="72" t="s">
        <v>14</v>
      </c>
      <c r="E6199" s="72" t="s">
        <v>81</v>
      </c>
      <c r="F6199" s="73">
        <v>16989</v>
      </c>
      <c r="G6199" s="72" t="s">
        <v>16</v>
      </c>
      <c r="H6199" s="72" t="s">
        <v>24</v>
      </c>
      <c r="I6199" s="72" t="s">
        <v>48</v>
      </c>
      <c r="J6199" s="72" t="s">
        <v>19</v>
      </c>
      <c r="K6199" s="72" t="s">
        <v>49</v>
      </c>
      <c r="L6199" s="72" t="s">
        <v>253</v>
      </c>
      <c r="M6199" s="72" t="s">
        <v>35</v>
      </c>
    </row>
    <row r="6200" spans="2:13" x14ac:dyDescent="0.25">
      <c r="B6200" s="72" t="s">
        <v>12</v>
      </c>
      <c r="C6200" s="72" t="s">
        <v>13</v>
      </c>
      <c r="D6200" s="72" t="s">
        <v>14</v>
      </c>
      <c r="E6200" s="72" t="s">
        <v>79</v>
      </c>
      <c r="F6200" s="73">
        <v>-2</v>
      </c>
      <c r="G6200" s="72" t="s">
        <v>269</v>
      </c>
      <c r="H6200" s="72" t="s">
        <v>24</v>
      </c>
      <c r="I6200" s="72" t="s">
        <v>18</v>
      </c>
      <c r="J6200" s="72" t="s">
        <v>438</v>
      </c>
      <c r="K6200" s="72" t="s">
        <v>63</v>
      </c>
      <c r="L6200" s="72" t="s">
        <v>439</v>
      </c>
      <c r="M6200" s="72"/>
    </row>
    <row r="6201" spans="2:13" x14ac:dyDescent="0.25">
      <c r="B6201" s="72" t="s">
        <v>12</v>
      </c>
      <c r="C6201" s="72" t="s">
        <v>13</v>
      </c>
      <c r="D6201" s="72" t="s">
        <v>14</v>
      </c>
      <c r="E6201" s="72" t="s">
        <v>79</v>
      </c>
      <c r="F6201" s="73">
        <v>-359</v>
      </c>
      <c r="G6201" s="72" t="s">
        <v>16</v>
      </c>
      <c r="H6201" s="72" t="s">
        <v>24</v>
      </c>
      <c r="I6201" s="72" t="s">
        <v>18</v>
      </c>
      <c r="J6201" s="72" t="s">
        <v>19</v>
      </c>
      <c r="K6201" s="72" t="s">
        <v>99</v>
      </c>
      <c r="L6201" s="72" t="s">
        <v>348</v>
      </c>
      <c r="M6201" s="72"/>
    </row>
    <row r="6202" spans="2:13" x14ac:dyDescent="0.25">
      <c r="B6202" s="72" t="s">
        <v>12</v>
      </c>
      <c r="C6202" s="72" t="s">
        <v>13</v>
      </c>
      <c r="D6202" s="72" t="s">
        <v>14</v>
      </c>
      <c r="E6202" s="72" t="s">
        <v>68</v>
      </c>
      <c r="F6202" s="73">
        <v>-10950</v>
      </c>
      <c r="G6202" s="72" t="s">
        <v>16</v>
      </c>
      <c r="H6202" s="72" t="s">
        <v>24</v>
      </c>
      <c r="I6202" s="72" t="s">
        <v>48</v>
      </c>
      <c r="J6202" s="72" t="s">
        <v>19</v>
      </c>
      <c r="K6202" s="72" t="s">
        <v>102</v>
      </c>
      <c r="L6202" s="72" t="s">
        <v>344</v>
      </c>
      <c r="M6202" s="72"/>
    </row>
    <row r="6203" spans="2:13" x14ac:dyDescent="0.25">
      <c r="B6203" s="72" t="s">
        <v>12</v>
      </c>
      <c r="C6203" s="72" t="s">
        <v>13</v>
      </c>
      <c r="D6203" s="72" t="s">
        <v>14</v>
      </c>
      <c r="E6203" s="72" t="s">
        <v>41</v>
      </c>
      <c r="F6203" s="73">
        <v>-552</v>
      </c>
      <c r="G6203" s="72" t="s">
        <v>16</v>
      </c>
      <c r="H6203" s="72" t="s">
        <v>24</v>
      </c>
      <c r="I6203" s="72" t="s">
        <v>18</v>
      </c>
      <c r="J6203" s="72" t="s">
        <v>19</v>
      </c>
      <c r="K6203" s="72" t="s">
        <v>99</v>
      </c>
      <c r="L6203" s="72" t="s">
        <v>543</v>
      </c>
      <c r="M6203" s="72"/>
    </row>
    <row r="6204" spans="2:13" x14ac:dyDescent="0.25">
      <c r="B6204" s="72" t="s">
        <v>12</v>
      </c>
      <c r="C6204" s="72" t="s">
        <v>13</v>
      </c>
      <c r="D6204" s="72" t="s">
        <v>14</v>
      </c>
      <c r="E6204" s="72" t="s">
        <v>83</v>
      </c>
      <c r="F6204" s="73">
        <v>29315</v>
      </c>
      <c r="G6204" s="72" t="s">
        <v>16</v>
      </c>
      <c r="H6204" s="72" t="s">
        <v>24</v>
      </c>
      <c r="I6204" s="72" t="s">
        <v>18</v>
      </c>
      <c r="J6204" s="72" t="s">
        <v>19</v>
      </c>
      <c r="K6204" s="72" t="s">
        <v>99</v>
      </c>
      <c r="L6204" s="72" t="s">
        <v>154</v>
      </c>
      <c r="M6204" s="72"/>
    </row>
    <row r="6205" spans="2:13" x14ac:dyDescent="0.25">
      <c r="B6205" s="72" t="s">
        <v>12</v>
      </c>
      <c r="C6205" s="72" t="s">
        <v>13</v>
      </c>
      <c r="D6205" s="72" t="s">
        <v>14</v>
      </c>
      <c r="E6205" s="72" t="s">
        <v>60</v>
      </c>
      <c r="F6205" s="73">
        <v>261942</v>
      </c>
      <c r="G6205" s="72" t="s">
        <v>16</v>
      </c>
      <c r="H6205" s="72" t="s">
        <v>24</v>
      </c>
      <c r="I6205" s="72" t="s">
        <v>18</v>
      </c>
      <c r="J6205" s="72" t="s">
        <v>19</v>
      </c>
      <c r="K6205" s="72" t="s">
        <v>96</v>
      </c>
      <c r="L6205" s="72" t="s">
        <v>460</v>
      </c>
      <c r="M6205" s="72" t="s">
        <v>22</v>
      </c>
    </row>
    <row r="6206" spans="2:13" x14ac:dyDescent="0.25">
      <c r="B6206" s="72" t="s">
        <v>12</v>
      </c>
      <c r="C6206" s="72" t="s">
        <v>13</v>
      </c>
      <c r="D6206" s="72" t="s">
        <v>14</v>
      </c>
      <c r="E6206" s="72" t="s">
        <v>55</v>
      </c>
      <c r="F6206" s="73">
        <v>560311</v>
      </c>
      <c r="G6206" s="72" t="s">
        <v>16</v>
      </c>
      <c r="H6206" s="72" t="s">
        <v>24</v>
      </c>
      <c r="I6206" s="72" t="s">
        <v>18</v>
      </c>
      <c r="J6206" s="72" t="s">
        <v>19</v>
      </c>
      <c r="K6206" s="72" t="s">
        <v>25</v>
      </c>
      <c r="L6206" s="72" t="s">
        <v>325</v>
      </c>
      <c r="M6206" s="72" t="s">
        <v>57</v>
      </c>
    </row>
    <row r="6207" spans="2:13" x14ac:dyDescent="0.25">
      <c r="B6207" s="72" t="s">
        <v>12</v>
      </c>
      <c r="C6207" s="72" t="s">
        <v>13</v>
      </c>
      <c r="D6207" s="72" t="s">
        <v>14</v>
      </c>
      <c r="E6207" s="72" t="s">
        <v>85</v>
      </c>
      <c r="F6207" s="73">
        <v>35204</v>
      </c>
      <c r="G6207" s="72" t="s">
        <v>16</v>
      </c>
      <c r="H6207" s="72" t="s">
        <v>24</v>
      </c>
      <c r="I6207" s="72" t="s">
        <v>18</v>
      </c>
      <c r="J6207" s="72" t="s">
        <v>19</v>
      </c>
      <c r="K6207" s="72" t="s">
        <v>37</v>
      </c>
      <c r="L6207" s="72" t="s">
        <v>611</v>
      </c>
      <c r="M6207" s="72"/>
    </row>
    <row r="6208" spans="2:13" x14ac:dyDescent="0.25">
      <c r="B6208" s="72" t="s">
        <v>12</v>
      </c>
      <c r="C6208" s="72" t="s">
        <v>13</v>
      </c>
      <c r="D6208" s="72" t="s">
        <v>14</v>
      </c>
      <c r="E6208" s="72" t="s">
        <v>79</v>
      </c>
      <c r="F6208" s="73">
        <v>-1871</v>
      </c>
      <c r="G6208" s="72" t="s">
        <v>16</v>
      </c>
      <c r="H6208" s="72" t="s">
        <v>24</v>
      </c>
      <c r="I6208" s="72" t="s">
        <v>18</v>
      </c>
      <c r="J6208" s="72" t="s">
        <v>19</v>
      </c>
      <c r="K6208" s="72" t="s">
        <v>25</v>
      </c>
      <c r="L6208" s="72" t="s">
        <v>52</v>
      </c>
      <c r="M6208" s="72"/>
    </row>
    <row r="6209" spans="2:13" x14ac:dyDescent="0.25">
      <c r="B6209" s="72" t="s">
        <v>12</v>
      </c>
      <c r="C6209" s="72" t="s">
        <v>13</v>
      </c>
      <c r="D6209" s="72" t="s">
        <v>14</v>
      </c>
      <c r="E6209" s="72" t="s">
        <v>68</v>
      </c>
      <c r="F6209" s="73">
        <v>-418034</v>
      </c>
      <c r="G6209" s="72" t="s">
        <v>16</v>
      </c>
      <c r="H6209" s="72" t="s">
        <v>17</v>
      </c>
      <c r="I6209" s="72" t="s">
        <v>18</v>
      </c>
      <c r="J6209" s="72" t="s">
        <v>19</v>
      </c>
      <c r="K6209" s="72" t="s">
        <v>25</v>
      </c>
      <c r="L6209" s="72" t="s">
        <v>365</v>
      </c>
      <c r="M6209" s="72"/>
    </row>
    <row r="6210" spans="2:13" x14ac:dyDescent="0.25">
      <c r="B6210" s="72" t="s">
        <v>12</v>
      </c>
      <c r="C6210" s="72" t="s">
        <v>13</v>
      </c>
      <c r="D6210" s="72" t="s">
        <v>14</v>
      </c>
      <c r="E6210" s="72" t="s">
        <v>146</v>
      </c>
      <c r="F6210" s="73">
        <v>-25536</v>
      </c>
      <c r="G6210" s="72" t="s">
        <v>16</v>
      </c>
      <c r="H6210" s="72" t="s">
        <v>17</v>
      </c>
      <c r="I6210" s="72" t="s">
        <v>18</v>
      </c>
      <c r="J6210" s="72" t="s">
        <v>19</v>
      </c>
      <c r="K6210" s="72" t="s">
        <v>25</v>
      </c>
      <c r="L6210" s="72" t="s">
        <v>481</v>
      </c>
      <c r="M6210" s="72"/>
    </row>
    <row r="6211" spans="2:13" x14ac:dyDescent="0.25">
      <c r="B6211" s="72" t="s">
        <v>12</v>
      </c>
      <c r="C6211" s="72" t="s">
        <v>13</v>
      </c>
      <c r="D6211" s="72" t="s">
        <v>14</v>
      </c>
      <c r="E6211" s="72" t="s">
        <v>33</v>
      </c>
      <c r="F6211" s="73">
        <v>302926</v>
      </c>
      <c r="G6211" s="72" t="s">
        <v>16</v>
      </c>
      <c r="H6211" s="72" t="s">
        <v>24</v>
      </c>
      <c r="I6211" s="72" t="s">
        <v>18</v>
      </c>
      <c r="J6211" s="72" t="s">
        <v>19</v>
      </c>
      <c r="K6211" s="72" t="s">
        <v>25</v>
      </c>
      <c r="L6211" s="72" t="s">
        <v>110</v>
      </c>
      <c r="M6211" s="72" t="s">
        <v>29</v>
      </c>
    </row>
    <row r="6212" spans="2:13" x14ac:dyDescent="0.25">
      <c r="B6212" s="72" t="s">
        <v>12</v>
      </c>
      <c r="C6212" s="72" t="s">
        <v>13</v>
      </c>
      <c r="D6212" s="72" t="s">
        <v>14</v>
      </c>
      <c r="E6212" s="72" t="s">
        <v>123</v>
      </c>
      <c r="F6212" s="73">
        <v>-8226</v>
      </c>
      <c r="G6212" s="72" t="s">
        <v>16</v>
      </c>
      <c r="H6212" s="72" t="s">
        <v>24</v>
      </c>
      <c r="I6212" s="72" t="s">
        <v>18</v>
      </c>
      <c r="J6212" s="72" t="s">
        <v>19</v>
      </c>
      <c r="K6212" s="72" t="s">
        <v>25</v>
      </c>
      <c r="L6212" s="72" t="s">
        <v>434</v>
      </c>
      <c r="M6212" s="72"/>
    </row>
    <row r="6213" spans="2:13" x14ac:dyDescent="0.25">
      <c r="B6213" s="72" t="s">
        <v>12</v>
      </c>
      <c r="C6213" s="72" t="s">
        <v>13</v>
      </c>
      <c r="D6213" s="72" t="s">
        <v>14</v>
      </c>
      <c r="E6213" s="72" t="s">
        <v>144</v>
      </c>
      <c r="F6213" s="73">
        <v>33276</v>
      </c>
      <c r="G6213" s="72" t="s">
        <v>16</v>
      </c>
      <c r="H6213" s="72" t="s">
        <v>17</v>
      </c>
      <c r="I6213" s="72" t="s">
        <v>48</v>
      </c>
      <c r="J6213" s="72" t="s">
        <v>19</v>
      </c>
      <c r="K6213" s="72" t="s">
        <v>49</v>
      </c>
      <c r="L6213" s="72" t="s">
        <v>288</v>
      </c>
      <c r="M6213" s="72" t="s">
        <v>67</v>
      </c>
    </row>
    <row r="6214" spans="2:13" x14ac:dyDescent="0.25">
      <c r="B6214" s="72" t="s">
        <v>12</v>
      </c>
      <c r="C6214" s="72" t="s">
        <v>13</v>
      </c>
      <c r="D6214" s="72" t="s">
        <v>14</v>
      </c>
      <c r="E6214" s="72" t="s">
        <v>41</v>
      </c>
      <c r="F6214" s="73">
        <v>-6870</v>
      </c>
      <c r="G6214" s="72" t="s">
        <v>16</v>
      </c>
      <c r="H6214" s="72" t="s">
        <v>17</v>
      </c>
      <c r="I6214" s="72" t="s">
        <v>18</v>
      </c>
      <c r="J6214" s="72" t="s">
        <v>19</v>
      </c>
      <c r="K6214" s="72" t="s">
        <v>20</v>
      </c>
      <c r="L6214" s="72" t="s">
        <v>226</v>
      </c>
      <c r="M6214" s="72"/>
    </row>
    <row r="6215" spans="2:13" x14ac:dyDescent="0.25">
      <c r="B6215" s="72" t="s">
        <v>12</v>
      </c>
      <c r="C6215" s="72" t="s">
        <v>13</v>
      </c>
      <c r="D6215" s="72" t="s">
        <v>14</v>
      </c>
      <c r="E6215" s="72" t="s">
        <v>123</v>
      </c>
      <c r="F6215" s="73">
        <v>-4289</v>
      </c>
      <c r="G6215" s="72" t="s">
        <v>16</v>
      </c>
      <c r="H6215" s="72" t="s">
        <v>17</v>
      </c>
      <c r="I6215" s="72" t="s">
        <v>18</v>
      </c>
      <c r="J6215" s="72" t="s">
        <v>19</v>
      </c>
      <c r="K6215" s="72" t="s">
        <v>25</v>
      </c>
      <c r="L6215" s="72" t="s">
        <v>104</v>
      </c>
      <c r="M6215" s="72"/>
    </row>
    <row r="6216" spans="2:13" x14ac:dyDescent="0.25">
      <c r="B6216" s="72" t="s">
        <v>12</v>
      </c>
      <c r="C6216" s="72" t="s">
        <v>13</v>
      </c>
      <c r="D6216" s="72" t="s">
        <v>14</v>
      </c>
      <c r="E6216" s="72" t="s">
        <v>30</v>
      </c>
      <c r="F6216" s="73">
        <v>-1117</v>
      </c>
      <c r="G6216" s="72" t="s">
        <v>16</v>
      </c>
      <c r="H6216" s="72" t="s">
        <v>24</v>
      </c>
      <c r="I6216" s="72" t="s">
        <v>18</v>
      </c>
      <c r="J6216" s="72" t="s">
        <v>19</v>
      </c>
      <c r="K6216" s="72" t="s">
        <v>99</v>
      </c>
      <c r="L6216" s="72" t="s">
        <v>348</v>
      </c>
      <c r="M6216" s="72"/>
    </row>
    <row r="6217" spans="2:13" x14ac:dyDescent="0.25">
      <c r="B6217" s="72" t="s">
        <v>12</v>
      </c>
      <c r="C6217" s="72" t="s">
        <v>13</v>
      </c>
      <c r="D6217" s="72" t="s">
        <v>14</v>
      </c>
      <c r="E6217" s="72" t="s">
        <v>83</v>
      </c>
      <c r="F6217" s="73">
        <v>9</v>
      </c>
      <c r="G6217" s="72" t="s">
        <v>16</v>
      </c>
      <c r="H6217" s="72" t="s">
        <v>17</v>
      </c>
      <c r="I6217" s="72" t="s">
        <v>18</v>
      </c>
      <c r="J6217" s="72" t="s">
        <v>19</v>
      </c>
      <c r="K6217" s="72" t="s">
        <v>25</v>
      </c>
      <c r="L6217" s="72" t="s">
        <v>556</v>
      </c>
      <c r="M6217" s="72"/>
    </row>
    <row r="6218" spans="2:13" x14ac:dyDescent="0.25">
      <c r="B6218" s="72" t="s">
        <v>12</v>
      </c>
      <c r="C6218" s="72" t="s">
        <v>13</v>
      </c>
      <c r="D6218" s="72" t="s">
        <v>14</v>
      </c>
      <c r="E6218" s="72" t="s">
        <v>94</v>
      </c>
      <c r="F6218" s="73">
        <v>1539</v>
      </c>
      <c r="G6218" s="72" t="s">
        <v>16</v>
      </c>
      <c r="H6218" s="72" t="s">
        <v>17</v>
      </c>
      <c r="I6218" s="72" t="s">
        <v>48</v>
      </c>
      <c r="J6218" s="72" t="s">
        <v>19</v>
      </c>
      <c r="K6218" s="72" t="s">
        <v>20</v>
      </c>
      <c r="L6218" s="72" t="s">
        <v>327</v>
      </c>
      <c r="M6218" s="72"/>
    </row>
    <row r="6219" spans="2:13" x14ac:dyDescent="0.25">
      <c r="B6219" s="72" t="s">
        <v>12</v>
      </c>
      <c r="C6219" s="72" t="s">
        <v>13</v>
      </c>
      <c r="D6219" s="72" t="s">
        <v>14</v>
      </c>
      <c r="E6219" s="72" t="s">
        <v>41</v>
      </c>
      <c r="F6219" s="73">
        <v>-366</v>
      </c>
      <c r="G6219" s="72" t="s">
        <v>16</v>
      </c>
      <c r="H6219" s="72" t="s">
        <v>24</v>
      </c>
      <c r="I6219" s="72" t="s">
        <v>18</v>
      </c>
      <c r="J6219" s="72" t="s">
        <v>19</v>
      </c>
      <c r="K6219" s="72" t="s">
        <v>117</v>
      </c>
      <c r="L6219" s="72" t="s">
        <v>196</v>
      </c>
      <c r="M6219" s="72"/>
    </row>
    <row r="6220" spans="2:13" x14ac:dyDescent="0.25">
      <c r="B6220" s="72" t="s">
        <v>12</v>
      </c>
      <c r="C6220" s="72" t="s">
        <v>13</v>
      </c>
      <c r="D6220" s="72" t="s">
        <v>14</v>
      </c>
      <c r="E6220" s="72" t="s">
        <v>79</v>
      </c>
      <c r="F6220" s="73">
        <v>-1901</v>
      </c>
      <c r="G6220" s="72" t="s">
        <v>16</v>
      </c>
      <c r="H6220" s="72" t="s">
        <v>17</v>
      </c>
      <c r="I6220" s="72" t="s">
        <v>18</v>
      </c>
      <c r="J6220" s="72" t="s">
        <v>19</v>
      </c>
      <c r="K6220" s="72" t="s">
        <v>43</v>
      </c>
      <c r="L6220" s="72" t="s">
        <v>437</v>
      </c>
      <c r="M6220" s="72"/>
    </row>
    <row r="6221" spans="2:13" x14ac:dyDescent="0.25">
      <c r="B6221" s="72" t="s">
        <v>12</v>
      </c>
      <c r="C6221" s="72" t="s">
        <v>13</v>
      </c>
      <c r="D6221" s="72" t="s">
        <v>14</v>
      </c>
      <c r="E6221" s="72" t="s">
        <v>79</v>
      </c>
      <c r="F6221" s="73">
        <v>-1534</v>
      </c>
      <c r="G6221" s="72" t="s">
        <v>16</v>
      </c>
      <c r="H6221" s="72" t="s">
        <v>17</v>
      </c>
      <c r="I6221" s="72" t="s">
        <v>18</v>
      </c>
      <c r="J6221" s="72" t="s">
        <v>19</v>
      </c>
      <c r="K6221" s="72" t="s">
        <v>49</v>
      </c>
      <c r="L6221" s="72" t="s">
        <v>167</v>
      </c>
      <c r="M6221" s="72"/>
    </row>
    <row r="6222" spans="2:13" x14ac:dyDescent="0.25">
      <c r="B6222" s="72" t="s">
        <v>12</v>
      </c>
      <c r="C6222" s="72" t="s">
        <v>13</v>
      </c>
      <c r="D6222" s="72" t="s">
        <v>14</v>
      </c>
      <c r="E6222" s="72" t="s">
        <v>65</v>
      </c>
      <c r="F6222" s="73">
        <v>36097</v>
      </c>
      <c r="G6222" s="72" t="s">
        <v>16</v>
      </c>
      <c r="H6222" s="72" t="s">
        <v>24</v>
      </c>
      <c r="I6222" s="72" t="s">
        <v>18</v>
      </c>
      <c r="J6222" s="72" t="s">
        <v>19</v>
      </c>
      <c r="K6222" s="72" t="s">
        <v>31</v>
      </c>
      <c r="L6222" s="72" t="s">
        <v>565</v>
      </c>
      <c r="M6222" s="72" t="s">
        <v>67</v>
      </c>
    </row>
    <row r="6223" spans="2:13" x14ac:dyDescent="0.25">
      <c r="B6223" s="72" t="s">
        <v>12</v>
      </c>
      <c r="C6223" s="72" t="s">
        <v>13</v>
      </c>
      <c r="D6223" s="72" t="s">
        <v>14</v>
      </c>
      <c r="E6223" s="72" t="s">
        <v>51</v>
      </c>
      <c r="F6223" s="73">
        <v>1363846</v>
      </c>
      <c r="G6223" s="72" t="s">
        <v>16</v>
      </c>
      <c r="H6223" s="72" t="s">
        <v>17</v>
      </c>
      <c r="I6223" s="72" t="s">
        <v>18</v>
      </c>
      <c r="J6223" s="72" t="s">
        <v>19</v>
      </c>
      <c r="K6223" s="72" t="s">
        <v>25</v>
      </c>
      <c r="L6223" s="72" t="s">
        <v>26</v>
      </c>
      <c r="M6223" s="72"/>
    </row>
    <row r="6224" spans="2:13" x14ac:dyDescent="0.25">
      <c r="B6224" s="72" t="s">
        <v>12</v>
      </c>
      <c r="C6224" s="72" t="s">
        <v>13</v>
      </c>
      <c r="D6224" s="72" t="s">
        <v>14</v>
      </c>
      <c r="E6224" s="72" t="s">
        <v>27</v>
      </c>
      <c r="F6224" s="73">
        <v>99790</v>
      </c>
      <c r="G6224" s="72" t="s">
        <v>16</v>
      </c>
      <c r="H6224" s="72" t="s">
        <v>17</v>
      </c>
      <c r="I6224" s="72" t="s">
        <v>18</v>
      </c>
      <c r="J6224" s="72" t="s">
        <v>19</v>
      </c>
      <c r="K6224" s="72" t="s">
        <v>25</v>
      </c>
      <c r="L6224" s="72" t="s">
        <v>230</v>
      </c>
      <c r="M6224" s="72" t="s">
        <v>57</v>
      </c>
    </row>
    <row r="6225" spans="2:13" x14ac:dyDescent="0.25">
      <c r="B6225" s="72" t="s">
        <v>12</v>
      </c>
      <c r="C6225" s="72" t="s">
        <v>13</v>
      </c>
      <c r="D6225" s="72" t="s">
        <v>14</v>
      </c>
      <c r="E6225" s="72" t="s">
        <v>83</v>
      </c>
      <c r="F6225" s="73">
        <v>143419</v>
      </c>
      <c r="G6225" s="72" t="s">
        <v>16</v>
      </c>
      <c r="H6225" s="72" t="s">
        <v>24</v>
      </c>
      <c r="I6225" s="72" t="s">
        <v>18</v>
      </c>
      <c r="J6225" s="72" t="s">
        <v>19</v>
      </c>
      <c r="K6225" s="72" t="s">
        <v>37</v>
      </c>
      <c r="L6225" s="72" t="s">
        <v>340</v>
      </c>
      <c r="M6225" s="72"/>
    </row>
    <row r="6226" spans="2:13" x14ac:dyDescent="0.25">
      <c r="B6226" s="72" t="s">
        <v>12</v>
      </c>
      <c r="C6226" s="72" t="s">
        <v>13</v>
      </c>
      <c r="D6226" s="72" t="s">
        <v>14</v>
      </c>
      <c r="E6226" s="72" t="s">
        <v>60</v>
      </c>
      <c r="F6226" s="73">
        <v>187773</v>
      </c>
      <c r="G6226" s="72" t="s">
        <v>16</v>
      </c>
      <c r="H6226" s="72" t="s">
        <v>24</v>
      </c>
      <c r="I6226" s="72" t="s">
        <v>18</v>
      </c>
      <c r="J6226" s="72" t="s">
        <v>19</v>
      </c>
      <c r="K6226" s="72" t="s">
        <v>37</v>
      </c>
      <c r="L6226" s="72" t="s">
        <v>92</v>
      </c>
      <c r="M6226" s="72" t="s">
        <v>22</v>
      </c>
    </row>
    <row r="6227" spans="2:13" x14ac:dyDescent="0.25">
      <c r="B6227" s="72" t="s">
        <v>12</v>
      </c>
      <c r="C6227" s="72" t="s">
        <v>13</v>
      </c>
      <c r="D6227" s="72" t="s">
        <v>14</v>
      </c>
      <c r="E6227" s="72" t="s">
        <v>41</v>
      </c>
      <c r="F6227" s="73">
        <v>-122</v>
      </c>
      <c r="G6227" s="72" t="s">
        <v>16</v>
      </c>
      <c r="H6227" s="72" t="s">
        <v>24</v>
      </c>
      <c r="I6227" s="72" t="s">
        <v>18</v>
      </c>
      <c r="J6227" s="72" t="s">
        <v>19</v>
      </c>
      <c r="K6227" s="72" t="s">
        <v>63</v>
      </c>
      <c r="L6227" s="72" t="s">
        <v>626</v>
      </c>
      <c r="M6227" s="72"/>
    </row>
    <row r="6228" spans="2:13" x14ac:dyDescent="0.25">
      <c r="B6228" s="72" t="s">
        <v>12</v>
      </c>
      <c r="C6228" s="72" t="s">
        <v>13</v>
      </c>
      <c r="D6228" s="72" t="s">
        <v>14</v>
      </c>
      <c r="E6228" s="72" t="s">
        <v>79</v>
      </c>
      <c r="F6228" s="73">
        <v>-647932</v>
      </c>
      <c r="G6228" s="72" t="s">
        <v>16</v>
      </c>
      <c r="H6228" s="72" t="s">
        <v>24</v>
      </c>
      <c r="I6228" s="72" t="s">
        <v>18</v>
      </c>
      <c r="J6228" s="72" t="s">
        <v>19</v>
      </c>
      <c r="K6228" s="72" t="s">
        <v>49</v>
      </c>
      <c r="L6228" s="72" t="s">
        <v>255</v>
      </c>
      <c r="M6228" s="72"/>
    </row>
    <row r="6229" spans="2:13" x14ac:dyDescent="0.25">
      <c r="B6229" s="72" t="s">
        <v>12</v>
      </c>
      <c r="C6229" s="72" t="s">
        <v>13</v>
      </c>
      <c r="D6229" s="72" t="s">
        <v>14</v>
      </c>
      <c r="E6229" s="72" t="s">
        <v>353</v>
      </c>
      <c r="F6229" s="73">
        <v>136999</v>
      </c>
      <c r="G6229" s="72" t="s">
        <v>16</v>
      </c>
      <c r="H6229" s="72" t="s">
        <v>24</v>
      </c>
      <c r="I6229" s="72" t="s">
        <v>18</v>
      </c>
      <c r="J6229" s="72" t="s">
        <v>19</v>
      </c>
      <c r="K6229" s="72" t="s">
        <v>102</v>
      </c>
      <c r="L6229" s="72" t="s">
        <v>344</v>
      </c>
      <c r="M6229" s="72" t="s">
        <v>67</v>
      </c>
    </row>
    <row r="6230" spans="2:13" x14ac:dyDescent="0.25">
      <c r="B6230" s="72" t="s">
        <v>12</v>
      </c>
      <c r="C6230" s="72" t="s">
        <v>13</v>
      </c>
      <c r="D6230" s="72" t="s">
        <v>14</v>
      </c>
      <c r="E6230" s="72" t="s">
        <v>240</v>
      </c>
      <c r="F6230" s="73">
        <v>160184</v>
      </c>
      <c r="G6230" s="72" t="s">
        <v>16</v>
      </c>
      <c r="H6230" s="72" t="s">
        <v>24</v>
      </c>
      <c r="I6230" s="72" t="s">
        <v>18</v>
      </c>
      <c r="J6230" s="72" t="s">
        <v>19</v>
      </c>
      <c r="K6230" s="72" t="s">
        <v>37</v>
      </c>
      <c r="L6230" s="72" t="s">
        <v>461</v>
      </c>
      <c r="M6230" s="72"/>
    </row>
    <row r="6231" spans="2:13" x14ac:dyDescent="0.25">
      <c r="B6231" s="72" t="s">
        <v>12</v>
      </c>
      <c r="C6231" s="72" t="s">
        <v>13</v>
      </c>
      <c r="D6231" s="72" t="s">
        <v>14</v>
      </c>
      <c r="E6231" s="72" t="s">
        <v>36</v>
      </c>
      <c r="F6231" s="73">
        <v>459467</v>
      </c>
      <c r="G6231" s="72" t="s">
        <v>16</v>
      </c>
      <c r="H6231" s="72" t="s">
        <v>24</v>
      </c>
      <c r="I6231" s="72" t="s">
        <v>18</v>
      </c>
      <c r="J6231" s="72" t="s">
        <v>19</v>
      </c>
      <c r="K6231" s="72" t="s">
        <v>25</v>
      </c>
      <c r="L6231" s="72" t="s">
        <v>93</v>
      </c>
      <c r="M6231" s="72" t="s">
        <v>29</v>
      </c>
    </row>
    <row r="6232" spans="2:13" x14ac:dyDescent="0.25">
      <c r="B6232" s="72" t="s">
        <v>12</v>
      </c>
      <c r="C6232" s="72" t="s">
        <v>13</v>
      </c>
      <c r="D6232" s="72" t="s">
        <v>14</v>
      </c>
      <c r="E6232" s="72" t="s">
        <v>33</v>
      </c>
      <c r="F6232" s="73">
        <v>109530</v>
      </c>
      <c r="G6232" s="72" t="s">
        <v>16</v>
      </c>
      <c r="H6232" s="72" t="s">
        <v>17</v>
      </c>
      <c r="I6232" s="72" t="s">
        <v>18</v>
      </c>
      <c r="J6232" s="72" t="s">
        <v>19</v>
      </c>
      <c r="K6232" s="72" t="s">
        <v>25</v>
      </c>
      <c r="L6232" s="72" t="s">
        <v>235</v>
      </c>
      <c r="M6232" s="72" t="s">
        <v>57</v>
      </c>
    </row>
    <row r="6233" spans="2:13" x14ac:dyDescent="0.25">
      <c r="B6233" s="72" t="s">
        <v>12</v>
      </c>
      <c r="C6233" s="72" t="s">
        <v>13</v>
      </c>
      <c r="D6233" s="72" t="s">
        <v>14</v>
      </c>
      <c r="E6233" s="72" t="s">
        <v>123</v>
      </c>
      <c r="F6233" s="73">
        <v>-403</v>
      </c>
      <c r="G6233" s="72" t="s">
        <v>16</v>
      </c>
      <c r="H6233" s="72" t="s">
        <v>24</v>
      </c>
      <c r="I6233" s="72" t="s">
        <v>18</v>
      </c>
      <c r="J6233" s="72" t="s">
        <v>19</v>
      </c>
      <c r="K6233" s="72" t="s">
        <v>157</v>
      </c>
      <c r="L6233" s="72" t="s">
        <v>471</v>
      </c>
      <c r="M6233" s="72"/>
    </row>
    <row r="6234" spans="2:13" x14ac:dyDescent="0.25">
      <c r="B6234" s="72" t="s">
        <v>12</v>
      </c>
      <c r="C6234" s="72" t="s">
        <v>13</v>
      </c>
      <c r="D6234" s="72" t="s">
        <v>14</v>
      </c>
      <c r="E6234" s="72" t="s">
        <v>123</v>
      </c>
      <c r="F6234" s="73">
        <v>-38</v>
      </c>
      <c r="G6234" s="72" t="s">
        <v>16</v>
      </c>
      <c r="H6234" s="72" t="s">
        <v>17</v>
      </c>
      <c r="I6234" s="72" t="s">
        <v>18</v>
      </c>
      <c r="J6234" s="72" t="s">
        <v>19</v>
      </c>
      <c r="K6234" s="72" t="s">
        <v>25</v>
      </c>
      <c r="L6234" s="72" t="s">
        <v>365</v>
      </c>
      <c r="M6234" s="72"/>
    </row>
    <row r="6235" spans="2:13" x14ac:dyDescent="0.25">
      <c r="B6235" s="72" t="s">
        <v>12</v>
      </c>
      <c r="C6235" s="72" t="s">
        <v>13</v>
      </c>
      <c r="D6235" s="72" t="s">
        <v>14</v>
      </c>
      <c r="E6235" s="72" t="s">
        <v>83</v>
      </c>
      <c r="F6235" s="73">
        <v>3508152</v>
      </c>
      <c r="G6235" s="72" t="s">
        <v>16</v>
      </c>
      <c r="H6235" s="72" t="s">
        <v>17</v>
      </c>
      <c r="I6235" s="72" t="s">
        <v>18</v>
      </c>
      <c r="J6235" s="72" t="s">
        <v>19</v>
      </c>
      <c r="K6235" s="72" t="s">
        <v>25</v>
      </c>
      <c r="L6235" s="72" t="s">
        <v>434</v>
      </c>
      <c r="M6235" s="72"/>
    </row>
    <row r="6236" spans="2:13" x14ac:dyDescent="0.25">
      <c r="B6236" s="72" t="s">
        <v>12</v>
      </c>
      <c r="C6236" s="72" t="s">
        <v>13</v>
      </c>
      <c r="D6236" s="72" t="s">
        <v>14</v>
      </c>
      <c r="E6236" s="72" t="s">
        <v>41</v>
      </c>
      <c r="F6236" s="73">
        <v>-60</v>
      </c>
      <c r="G6236" s="72" t="s">
        <v>16</v>
      </c>
      <c r="H6236" s="72" t="s">
        <v>24</v>
      </c>
      <c r="I6236" s="72" t="s">
        <v>18</v>
      </c>
      <c r="J6236" s="72" t="s">
        <v>19</v>
      </c>
      <c r="K6236" s="72" t="s">
        <v>37</v>
      </c>
      <c r="L6236" s="72" t="s">
        <v>292</v>
      </c>
      <c r="M6236" s="72"/>
    </row>
    <row r="6237" spans="2:13" x14ac:dyDescent="0.25">
      <c r="B6237" s="72" t="s">
        <v>12</v>
      </c>
      <c r="C6237" s="72" t="s">
        <v>13</v>
      </c>
      <c r="D6237" s="72" t="s">
        <v>14</v>
      </c>
      <c r="E6237" s="72" t="s">
        <v>55</v>
      </c>
      <c r="F6237" s="73">
        <v>1409098</v>
      </c>
      <c r="G6237" s="72" t="s">
        <v>16</v>
      </c>
      <c r="H6237" s="72" t="s">
        <v>17</v>
      </c>
      <c r="I6237" s="72" t="s">
        <v>48</v>
      </c>
      <c r="J6237" s="72" t="s">
        <v>19</v>
      </c>
      <c r="K6237" s="72" t="s">
        <v>20</v>
      </c>
      <c r="L6237" s="72" t="s">
        <v>327</v>
      </c>
      <c r="M6237" s="72" t="s">
        <v>29</v>
      </c>
    </row>
    <row r="6238" spans="2:13" x14ac:dyDescent="0.25">
      <c r="B6238" s="72" t="s">
        <v>12</v>
      </c>
      <c r="C6238" s="72" t="s">
        <v>13</v>
      </c>
      <c r="D6238" s="72" t="s">
        <v>14</v>
      </c>
      <c r="E6238" s="72" t="s">
        <v>94</v>
      </c>
      <c r="F6238" s="73">
        <v>55649</v>
      </c>
      <c r="G6238" s="72" t="s">
        <v>16</v>
      </c>
      <c r="H6238" s="72" t="s">
        <v>24</v>
      </c>
      <c r="I6238" s="72" t="s">
        <v>18</v>
      </c>
      <c r="J6238" s="72" t="s">
        <v>19</v>
      </c>
      <c r="K6238" s="72" t="s">
        <v>130</v>
      </c>
      <c r="L6238" s="72" t="s">
        <v>236</v>
      </c>
      <c r="M6238" s="72"/>
    </row>
    <row r="6239" spans="2:13" x14ac:dyDescent="0.25">
      <c r="B6239" s="72" t="s">
        <v>12</v>
      </c>
      <c r="C6239" s="72" t="s">
        <v>13</v>
      </c>
      <c r="D6239" s="72" t="s">
        <v>14</v>
      </c>
      <c r="E6239" s="72" t="s">
        <v>39</v>
      </c>
      <c r="F6239" s="73">
        <v>-95341</v>
      </c>
      <c r="G6239" s="72" t="s">
        <v>16</v>
      </c>
      <c r="H6239" s="72" t="s">
        <v>24</v>
      </c>
      <c r="I6239" s="72" t="s">
        <v>18</v>
      </c>
      <c r="J6239" s="72" t="s">
        <v>19</v>
      </c>
      <c r="K6239" s="72" t="s">
        <v>99</v>
      </c>
      <c r="L6239" s="72" t="s">
        <v>150</v>
      </c>
      <c r="M6239" s="72"/>
    </row>
    <row r="6240" spans="2:13" x14ac:dyDescent="0.25">
      <c r="B6240" s="72" t="s">
        <v>12</v>
      </c>
      <c r="C6240" s="72" t="s">
        <v>13</v>
      </c>
      <c r="D6240" s="72" t="s">
        <v>14</v>
      </c>
      <c r="E6240" s="72" t="s">
        <v>33</v>
      </c>
      <c r="F6240" s="73">
        <v>45061</v>
      </c>
      <c r="G6240" s="72" t="s">
        <v>16</v>
      </c>
      <c r="H6240" s="72" t="s">
        <v>24</v>
      </c>
      <c r="I6240" s="72" t="s">
        <v>18</v>
      </c>
      <c r="J6240" s="72" t="s">
        <v>19</v>
      </c>
      <c r="K6240" s="72" t="s">
        <v>43</v>
      </c>
      <c r="L6240" s="72" t="s">
        <v>472</v>
      </c>
      <c r="M6240" s="72" t="s">
        <v>35</v>
      </c>
    </row>
    <row r="6241" spans="2:13" x14ac:dyDescent="0.25">
      <c r="B6241" s="72" t="s">
        <v>12</v>
      </c>
      <c r="C6241" s="72" t="s">
        <v>13</v>
      </c>
      <c r="D6241" s="72" t="s">
        <v>14</v>
      </c>
      <c r="E6241" s="72" t="s">
        <v>300</v>
      </c>
      <c r="F6241" s="73">
        <v>46176</v>
      </c>
      <c r="G6241" s="72" t="s">
        <v>16</v>
      </c>
      <c r="H6241" s="72" t="s">
        <v>24</v>
      </c>
      <c r="I6241" s="72" t="s">
        <v>18</v>
      </c>
      <c r="J6241" s="72" t="s">
        <v>19</v>
      </c>
      <c r="K6241" s="72" t="s">
        <v>99</v>
      </c>
      <c r="L6241" s="72" t="s">
        <v>419</v>
      </c>
      <c r="M6241" s="72" t="s">
        <v>302</v>
      </c>
    </row>
    <row r="6242" spans="2:13" x14ac:dyDescent="0.25">
      <c r="B6242" s="72" t="s">
        <v>12</v>
      </c>
      <c r="C6242" s="72" t="s">
        <v>13</v>
      </c>
      <c r="D6242" s="72" t="s">
        <v>14</v>
      </c>
      <c r="E6242" s="72" t="s">
        <v>123</v>
      </c>
      <c r="F6242" s="73">
        <v>-2660</v>
      </c>
      <c r="G6242" s="72" t="s">
        <v>16</v>
      </c>
      <c r="H6242" s="72" t="s">
        <v>24</v>
      </c>
      <c r="I6242" s="72" t="s">
        <v>18</v>
      </c>
      <c r="J6242" s="72" t="s">
        <v>19</v>
      </c>
      <c r="K6242" s="72" t="s">
        <v>37</v>
      </c>
      <c r="L6242" s="72" t="s">
        <v>272</v>
      </c>
      <c r="M6242" s="72"/>
    </row>
    <row r="6243" spans="2:13" x14ac:dyDescent="0.25">
      <c r="B6243" s="72" t="s">
        <v>12</v>
      </c>
      <c r="C6243" s="72" t="s">
        <v>13</v>
      </c>
      <c r="D6243" s="72" t="s">
        <v>14</v>
      </c>
      <c r="E6243" s="72" t="s">
        <v>41</v>
      </c>
      <c r="F6243" s="73">
        <v>-265</v>
      </c>
      <c r="G6243" s="72" t="s">
        <v>16</v>
      </c>
      <c r="H6243" s="72" t="s">
        <v>24</v>
      </c>
      <c r="I6243" s="72" t="s">
        <v>18</v>
      </c>
      <c r="J6243" s="72" t="s">
        <v>19</v>
      </c>
      <c r="K6243" s="72" t="s">
        <v>49</v>
      </c>
      <c r="L6243" s="72" t="s">
        <v>50</v>
      </c>
      <c r="M6243" s="72"/>
    </row>
    <row r="6244" spans="2:13" x14ac:dyDescent="0.25">
      <c r="B6244" s="72" t="s">
        <v>12</v>
      </c>
      <c r="C6244" s="72" t="s">
        <v>13</v>
      </c>
      <c r="D6244" s="72" t="s">
        <v>14</v>
      </c>
      <c r="E6244" s="72" t="s">
        <v>144</v>
      </c>
      <c r="F6244" s="73">
        <v>229904</v>
      </c>
      <c r="G6244" s="72" t="s">
        <v>16</v>
      </c>
      <c r="H6244" s="72" t="s">
        <v>17</v>
      </c>
      <c r="I6244" s="72" t="s">
        <v>18</v>
      </c>
      <c r="J6244" s="72" t="s">
        <v>19</v>
      </c>
      <c r="K6244" s="72" t="s">
        <v>25</v>
      </c>
      <c r="L6244" s="72" t="s">
        <v>159</v>
      </c>
      <c r="M6244" s="72" t="s">
        <v>62</v>
      </c>
    </row>
    <row r="6245" spans="2:13" x14ac:dyDescent="0.25">
      <c r="B6245" s="72" t="s">
        <v>12</v>
      </c>
      <c r="C6245" s="72" t="s">
        <v>13</v>
      </c>
      <c r="D6245" s="72" t="s">
        <v>14</v>
      </c>
      <c r="E6245" s="72" t="s">
        <v>94</v>
      </c>
      <c r="F6245" s="73">
        <v>33236</v>
      </c>
      <c r="G6245" s="72" t="s">
        <v>16</v>
      </c>
      <c r="H6245" s="72" t="s">
        <v>17</v>
      </c>
      <c r="I6245" s="72" t="s">
        <v>18</v>
      </c>
      <c r="J6245" s="72" t="s">
        <v>19</v>
      </c>
      <c r="K6245" s="72" t="s">
        <v>25</v>
      </c>
      <c r="L6245" s="72" t="s">
        <v>328</v>
      </c>
      <c r="M6245" s="72"/>
    </row>
    <row r="6246" spans="2:13" x14ac:dyDescent="0.25">
      <c r="B6246" s="72" t="s">
        <v>12</v>
      </c>
      <c r="C6246" s="72" t="s">
        <v>13</v>
      </c>
      <c r="D6246" s="72" t="s">
        <v>14</v>
      </c>
      <c r="E6246" s="72" t="s">
        <v>83</v>
      </c>
      <c r="F6246" s="73">
        <v>3418468</v>
      </c>
      <c r="G6246" s="72" t="s">
        <v>16</v>
      </c>
      <c r="H6246" s="72" t="s">
        <v>24</v>
      </c>
      <c r="I6246" s="72" t="s">
        <v>18</v>
      </c>
      <c r="J6246" s="72" t="s">
        <v>19</v>
      </c>
      <c r="K6246" s="72" t="s">
        <v>37</v>
      </c>
      <c r="L6246" s="72" t="s">
        <v>588</v>
      </c>
      <c r="M6246" s="72"/>
    </row>
    <row r="6247" spans="2:13" x14ac:dyDescent="0.25">
      <c r="B6247" s="72" t="s">
        <v>12</v>
      </c>
      <c r="C6247" s="72" t="s">
        <v>13</v>
      </c>
      <c r="D6247" s="72" t="s">
        <v>14</v>
      </c>
      <c r="E6247" s="72" t="s">
        <v>55</v>
      </c>
      <c r="F6247" s="73">
        <v>445698</v>
      </c>
      <c r="G6247" s="72" t="s">
        <v>16</v>
      </c>
      <c r="H6247" s="72" t="s">
        <v>17</v>
      </c>
      <c r="I6247" s="72" t="s">
        <v>48</v>
      </c>
      <c r="J6247" s="72" t="s">
        <v>19</v>
      </c>
      <c r="K6247" s="72" t="s">
        <v>25</v>
      </c>
      <c r="L6247" s="72" t="s">
        <v>407</v>
      </c>
      <c r="M6247" s="72" t="s">
        <v>112</v>
      </c>
    </row>
    <row r="6248" spans="2:13" x14ac:dyDescent="0.25">
      <c r="B6248" s="72" t="s">
        <v>12</v>
      </c>
      <c r="C6248" s="72" t="s">
        <v>13</v>
      </c>
      <c r="D6248" s="72" t="s">
        <v>14</v>
      </c>
      <c r="E6248" s="72" t="s">
        <v>33</v>
      </c>
      <c r="F6248" s="73">
        <v>21767</v>
      </c>
      <c r="G6248" s="72" t="s">
        <v>16</v>
      </c>
      <c r="H6248" s="72" t="s">
        <v>24</v>
      </c>
      <c r="I6248" s="72" t="s">
        <v>18</v>
      </c>
      <c r="J6248" s="72" t="s">
        <v>19</v>
      </c>
      <c r="K6248" s="72" t="s">
        <v>20</v>
      </c>
      <c r="L6248" s="72" t="s">
        <v>181</v>
      </c>
      <c r="M6248" s="72" t="s">
        <v>57</v>
      </c>
    </row>
    <row r="6249" spans="2:13" x14ac:dyDescent="0.25">
      <c r="B6249" s="72" t="s">
        <v>12</v>
      </c>
      <c r="C6249" s="72" t="s">
        <v>13</v>
      </c>
      <c r="D6249" s="72" t="s">
        <v>14</v>
      </c>
      <c r="E6249" s="72" t="s">
        <v>94</v>
      </c>
      <c r="F6249" s="73">
        <v>432</v>
      </c>
      <c r="G6249" s="72" t="s">
        <v>16</v>
      </c>
      <c r="H6249" s="72" t="s">
        <v>24</v>
      </c>
      <c r="I6249" s="72" t="s">
        <v>18</v>
      </c>
      <c r="J6249" s="72" t="s">
        <v>227</v>
      </c>
      <c r="K6249" s="72" t="s">
        <v>37</v>
      </c>
      <c r="L6249" s="72" t="s">
        <v>59</v>
      </c>
      <c r="M6249" s="72"/>
    </row>
    <row r="6250" spans="2:13" x14ac:dyDescent="0.25">
      <c r="B6250" s="72" t="s">
        <v>12</v>
      </c>
      <c r="C6250" s="72" t="s">
        <v>13</v>
      </c>
      <c r="D6250" s="72" t="s">
        <v>14</v>
      </c>
      <c r="E6250" s="72" t="s">
        <v>123</v>
      </c>
      <c r="F6250" s="73">
        <v>-315</v>
      </c>
      <c r="G6250" s="72" t="s">
        <v>16</v>
      </c>
      <c r="H6250" s="72" t="s">
        <v>24</v>
      </c>
      <c r="I6250" s="72" t="s">
        <v>18</v>
      </c>
      <c r="J6250" s="72" t="s">
        <v>19</v>
      </c>
      <c r="K6250" s="72" t="s">
        <v>37</v>
      </c>
      <c r="L6250" s="72" t="s">
        <v>497</v>
      </c>
      <c r="M6250" s="72"/>
    </row>
    <row r="6251" spans="2:13" x14ac:dyDescent="0.25">
      <c r="B6251" s="72" t="s">
        <v>12</v>
      </c>
      <c r="C6251" s="72" t="s">
        <v>13</v>
      </c>
      <c r="D6251" s="72" t="s">
        <v>14</v>
      </c>
      <c r="E6251" s="72" t="s">
        <v>187</v>
      </c>
      <c r="F6251" s="73">
        <v>4311321</v>
      </c>
      <c r="G6251" s="72" t="s">
        <v>16</v>
      </c>
      <c r="H6251" s="72" t="s">
        <v>17</v>
      </c>
      <c r="I6251" s="72" t="s">
        <v>18</v>
      </c>
      <c r="J6251" s="72" t="s">
        <v>19</v>
      </c>
      <c r="K6251" s="72" t="s">
        <v>25</v>
      </c>
      <c r="L6251" s="72" t="s">
        <v>442</v>
      </c>
      <c r="M6251" s="72" t="s">
        <v>112</v>
      </c>
    </row>
    <row r="6252" spans="2:13" x14ac:dyDescent="0.25">
      <c r="B6252" s="72" t="s">
        <v>12</v>
      </c>
      <c r="C6252" s="72" t="s">
        <v>13</v>
      </c>
      <c r="D6252" s="72" t="s">
        <v>14</v>
      </c>
      <c r="E6252" s="72" t="s">
        <v>94</v>
      </c>
      <c r="F6252" s="73">
        <v>81797</v>
      </c>
      <c r="G6252" s="72" t="s">
        <v>16</v>
      </c>
      <c r="H6252" s="72" t="s">
        <v>24</v>
      </c>
      <c r="I6252" s="72" t="s">
        <v>18</v>
      </c>
      <c r="J6252" s="72" t="s">
        <v>19</v>
      </c>
      <c r="K6252" s="72" t="s">
        <v>37</v>
      </c>
      <c r="L6252" s="72" t="s">
        <v>59</v>
      </c>
      <c r="M6252" s="72"/>
    </row>
    <row r="6253" spans="2:13" x14ac:dyDescent="0.25">
      <c r="B6253" s="72" t="s">
        <v>12</v>
      </c>
      <c r="C6253" s="72" t="s">
        <v>13</v>
      </c>
      <c r="D6253" s="72" t="s">
        <v>14</v>
      </c>
      <c r="E6253" s="72" t="s">
        <v>146</v>
      </c>
      <c r="F6253" s="73">
        <v>-7181</v>
      </c>
      <c r="G6253" s="72" t="s">
        <v>16</v>
      </c>
      <c r="H6253" s="72" t="s">
        <v>24</v>
      </c>
      <c r="I6253" s="72" t="s">
        <v>18</v>
      </c>
      <c r="J6253" s="72" t="s">
        <v>19</v>
      </c>
      <c r="K6253" s="72" t="s">
        <v>37</v>
      </c>
      <c r="L6253" s="72" t="s">
        <v>285</v>
      </c>
      <c r="M6253" s="72"/>
    </row>
    <row r="6254" spans="2:13" x14ac:dyDescent="0.25">
      <c r="B6254" s="72" t="s">
        <v>12</v>
      </c>
      <c r="C6254" s="72" t="s">
        <v>13</v>
      </c>
      <c r="D6254" s="72" t="s">
        <v>14</v>
      </c>
      <c r="E6254" s="72" t="s">
        <v>55</v>
      </c>
      <c r="F6254" s="73">
        <v>2721781</v>
      </c>
      <c r="G6254" s="72" t="s">
        <v>16</v>
      </c>
      <c r="H6254" s="72" t="s">
        <v>24</v>
      </c>
      <c r="I6254" s="72" t="s">
        <v>18</v>
      </c>
      <c r="J6254" s="72" t="s">
        <v>19</v>
      </c>
      <c r="K6254" s="72" t="s">
        <v>25</v>
      </c>
      <c r="L6254" s="72" t="s">
        <v>356</v>
      </c>
      <c r="M6254" s="72" t="s">
        <v>112</v>
      </c>
    </row>
    <row r="6255" spans="2:13" x14ac:dyDescent="0.25">
      <c r="B6255" s="72" t="s">
        <v>12</v>
      </c>
      <c r="C6255" s="72" t="s">
        <v>13</v>
      </c>
      <c r="D6255" s="72" t="s">
        <v>14</v>
      </c>
      <c r="E6255" s="72" t="s">
        <v>55</v>
      </c>
      <c r="F6255" s="73">
        <v>193521</v>
      </c>
      <c r="G6255" s="72" t="s">
        <v>16</v>
      </c>
      <c r="H6255" s="72" t="s">
        <v>24</v>
      </c>
      <c r="I6255" s="72" t="s">
        <v>18</v>
      </c>
      <c r="J6255" s="72" t="s">
        <v>19</v>
      </c>
      <c r="K6255" s="72" t="s">
        <v>99</v>
      </c>
      <c r="L6255" s="72" t="s">
        <v>335</v>
      </c>
      <c r="M6255" s="72" t="s">
        <v>29</v>
      </c>
    </row>
    <row r="6256" spans="2:13" x14ac:dyDescent="0.25">
      <c r="B6256" s="72" t="s">
        <v>12</v>
      </c>
      <c r="C6256" s="72" t="s">
        <v>13</v>
      </c>
      <c r="D6256" s="72" t="s">
        <v>14</v>
      </c>
      <c r="E6256" s="72" t="s">
        <v>39</v>
      </c>
      <c r="F6256" s="73">
        <v>-25559</v>
      </c>
      <c r="G6256" s="72" t="s">
        <v>16</v>
      </c>
      <c r="H6256" s="72" t="s">
        <v>17</v>
      </c>
      <c r="I6256" s="72" t="s">
        <v>18</v>
      </c>
      <c r="J6256" s="72" t="s">
        <v>19</v>
      </c>
      <c r="K6256" s="72" t="s">
        <v>20</v>
      </c>
      <c r="L6256" s="72" t="s">
        <v>708</v>
      </c>
      <c r="M6256" s="72"/>
    </row>
    <row r="6257" spans="2:13" x14ac:dyDescent="0.25">
      <c r="B6257" s="72" t="s">
        <v>12</v>
      </c>
      <c r="C6257" s="72" t="s">
        <v>13</v>
      </c>
      <c r="D6257" s="72" t="s">
        <v>14</v>
      </c>
      <c r="E6257" s="72" t="s">
        <v>36</v>
      </c>
      <c r="F6257" s="73">
        <v>44860</v>
      </c>
      <c r="G6257" s="72" t="s">
        <v>16</v>
      </c>
      <c r="H6257" s="72" t="s">
        <v>24</v>
      </c>
      <c r="I6257" s="72" t="s">
        <v>18</v>
      </c>
      <c r="J6257" s="72" t="s">
        <v>19</v>
      </c>
      <c r="K6257" s="72" t="s">
        <v>31</v>
      </c>
      <c r="L6257" s="72" t="s">
        <v>565</v>
      </c>
      <c r="M6257" s="72" t="s">
        <v>29</v>
      </c>
    </row>
    <row r="6258" spans="2:13" x14ac:dyDescent="0.25">
      <c r="B6258" s="72" t="s">
        <v>12</v>
      </c>
      <c r="C6258" s="72" t="s">
        <v>13</v>
      </c>
      <c r="D6258" s="72" t="s">
        <v>14</v>
      </c>
      <c r="E6258" s="72" t="s">
        <v>152</v>
      </c>
      <c r="F6258" s="73">
        <v>-550665</v>
      </c>
      <c r="G6258" s="72" t="s">
        <v>16</v>
      </c>
      <c r="H6258" s="72" t="s">
        <v>24</v>
      </c>
      <c r="I6258" s="72" t="s">
        <v>18</v>
      </c>
      <c r="J6258" s="72" t="s">
        <v>19</v>
      </c>
      <c r="K6258" s="72" t="s">
        <v>96</v>
      </c>
      <c r="L6258" s="72" t="s">
        <v>141</v>
      </c>
      <c r="M6258" s="72"/>
    </row>
    <row r="6259" spans="2:13" x14ac:dyDescent="0.25">
      <c r="B6259" s="72" t="s">
        <v>12</v>
      </c>
      <c r="C6259" s="72" t="s">
        <v>13</v>
      </c>
      <c r="D6259" s="72" t="s">
        <v>14</v>
      </c>
      <c r="E6259" s="72" t="s">
        <v>83</v>
      </c>
      <c r="F6259" s="73">
        <v>2265</v>
      </c>
      <c r="G6259" s="72" t="s">
        <v>16</v>
      </c>
      <c r="H6259" s="72" t="s">
        <v>17</v>
      </c>
      <c r="I6259" s="72" t="s">
        <v>18</v>
      </c>
      <c r="J6259" s="72" t="s">
        <v>19</v>
      </c>
      <c r="K6259" s="72" t="s">
        <v>49</v>
      </c>
      <c r="L6259" s="72" t="s">
        <v>208</v>
      </c>
      <c r="M6259" s="72"/>
    </row>
    <row r="6260" spans="2:13" x14ac:dyDescent="0.25">
      <c r="B6260" s="72" t="s">
        <v>12</v>
      </c>
      <c r="C6260" s="72" t="s">
        <v>13</v>
      </c>
      <c r="D6260" s="72" t="s">
        <v>14</v>
      </c>
      <c r="E6260" s="72" t="s">
        <v>55</v>
      </c>
      <c r="F6260" s="73">
        <v>280532</v>
      </c>
      <c r="G6260" s="72" t="s">
        <v>16</v>
      </c>
      <c r="H6260" s="72" t="s">
        <v>24</v>
      </c>
      <c r="I6260" s="72" t="s">
        <v>18</v>
      </c>
      <c r="J6260" s="72" t="s">
        <v>227</v>
      </c>
      <c r="K6260" s="72" t="s">
        <v>37</v>
      </c>
      <c r="L6260" s="72" t="s">
        <v>177</v>
      </c>
      <c r="M6260" s="72" t="s">
        <v>112</v>
      </c>
    </row>
    <row r="6261" spans="2:13" x14ac:dyDescent="0.25">
      <c r="B6261" s="72" t="s">
        <v>12</v>
      </c>
      <c r="C6261" s="72" t="s">
        <v>13</v>
      </c>
      <c r="D6261" s="72" t="s">
        <v>14</v>
      </c>
      <c r="E6261" s="72" t="s">
        <v>353</v>
      </c>
      <c r="F6261" s="73">
        <v>78406</v>
      </c>
      <c r="G6261" s="72" t="s">
        <v>16</v>
      </c>
      <c r="H6261" s="72" t="s">
        <v>17</v>
      </c>
      <c r="I6261" s="72" t="s">
        <v>18</v>
      </c>
      <c r="J6261" s="72" t="s">
        <v>19</v>
      </c>
      <c r="K6261" s="72" t="s">
        <v>25</v>
      </c>
      <c r="L6261" s="72" t="s">
        <v>304</v>
      </c>
      <c r="M6261" s="72" t="s">
        <v>67</v>
      </c>
    </row>
    <row r="6262" spans="2:13" x14ac:dyDescent="0.25">
      <c r="B6262" s="72" t="s">
        <v>12</v>
      </c>
      <c r="C6262" s="72" t="s">
        <v>13</v>
      </c>
      <c r="D6262" s="72" t="s">
        <v>14</v>
      </c>
      <c r="E6262" s="72" t="s">
        <v>51</v>
      </c>
      <c r="F6262" s="73">
        <v>5</v>
      </c>
      <c r="G6262" s="72" t="s">
        <v>16</v>
      </c>
      <c r="H6262" s="72" t="s">
        <v>24</v>
      </c>
      <c r="I6262" s="72" t="s">
        <v>18</v>
      </c>
      <c r="J6262" s="72" t="s">
        <v>19</v>
      </c>
      <c r="K6262" s="72" t="s">
        <v>25</v>
      </c>
      <c r="L6262" s="72" t="s">
        <v>338</v>
      </c>
      <c r="M6262" s="72"/>
    </row>
    <row r="6263" spans="2:13" x14ac:dyDescent="0.25">
      <c r="B6263" s="72" t="s">
        <v>12</v>
      </c>
      <c r="C6263" s="72" t="s">
        <v>13</v>
      </c>
      <c r="D6263" s="72" t="s">
        <v>14</v>
      </c>
      <c r="E6263" s="72" t="s">
        <v>23</v>
      </c>
      <c r="F6263" s="73">
        <v>-223</v>
      </c>
      <c r="G6263" s="72" t="s">
        <v>16</v>
      </c>
      <c r="H6263" s="72" t="s">
        <v>17</v>
      </c>
      <c r="I6263" s="72" t="s">
        <v>48</v>
      </c>
      <c r="J6263" s="72" t="s">
        <v>19</v>
      </c>
      <c r="K6263" s="72" t="s">
        <v>20</v>
      </c>
      <c r="L6263" s="72" t="s">
        <v>327</v>
      </c>
      <c r="M6263" s="72"/>
    </row>
    <row r="6264" spans="2:13" x14ac:dyDescent="0.25">
      <c r="B6264" s="72" t="s">
        <v>12</v>
      </c>
      <c r="C6264" s="72" t="s">
        <v>13</v>
      </c>
      <c r="D6264" s="72" t="s">
        <v>14</v>
      </c>
      <c r="E6264" s="72" t="s">
        <v>27</v>
      </c>
      <c r="F6264" s="73">
        <v>1056552</v>
      </c>
      <c r="G6264" s="72" t="s">
        <v>16</v>
      </c>
      <c r="H6264" s="72" t="s">
        <v>24</v>
      </c>
      <c r="I6264" s="72" t="s">
        <v>18</v>
      </c>
      <c r="J6264" s="72" t="s">
        <v>19</v>
      </c>
      <c r="K6264" s="72" t="s">
        <v>96</v>
      </c>
      <c r="L6264" s="72" t="s">
        <v>403</v>
      </c>
      <c r="M6264" s="72" t="s">
        <v>29</v>
      </c>
    </row>
    <row r="6265" spans="2:13" x14ac:dyDescent="0.25">
      <c r="B6265" s="72" t="s">
        <v>12</v>
      </c>
      <c r="C6265" s="72" t="s">
        <v>13</v>
      </c>
      <c r="D6265" s="72" t="s">
        <v>14</v>
      </c>
      <c r="E6265" s="72" t="s">
        <v>51</v>
      </c>
      <c r="F6265" s="73">
        <v>65756</v>
      </c>
      <c r="G6265" s="72" t="s">
        <v>16</v>
      </c>
      <c r="H6265" s="72" t="s">
        <v>17</v>
      </c>
      <c r="I6265" s="72" t="s">
        <v>18</v>
      </c>
      <c r="J6265" s="72" t="s">
        <v>19</v>
      </c>
      <c r="K6265" s="72" t="s">
        <v>37</v>
      </c>
      <c r="L6265" s="72" t="s">
        <v>494</v>
      </c>
      <c r="M6265" s="72"/>
    </row>
    <row r="6266" spans="2:13" x14ac:dyDescent="0.25">
      <c r="B6266" s="72" t="s">
        <v>12</v>
      </c>
      <c r="C6266" s="72" t="s">
        <v>13</v>
      </c>
      <c r="D6266" s="72" t="s">
        <v>14</v>
      </c>
      <c r="E6266" s="72" t="s">
        <v>79</v>
      </c>
      <c r="F6266" s="73">
        <v>-635</v>
      </c>
      <c r="G6266" s="72" t="s">
        <v>16</v>
      </c>
      <c r="H6266" s="72" t="s">
        <v>17</v>
      </c>
      <c r="I6266" s="72" t="s">
        <v>18</v>
      </c>
      <c r="J6266" s="72" t="s">
        <v>227</v>
      </c>
      <c r="K6266" s="72" t="s">
        <v>25</v>
      </c>
      <c r="L6266" s="72" t="s">
        <v>328</v>
      </c>
      <c r="M6266" s="72"/>
    </row>
    <row r="6267" spans="2:13" x14ac:dyDescent="0.25">
      <c r="B6267" s="72" t="s">
        <v>12</v>
      </c>
      <c r="C6267" s="72" t="s">
        <v>13</v>
      </c>
      <c r="D6267" s="72" t="s">
        <v>14</v>
      </c>
      <c r="E6267" s="72" t="s">
        <v>51</v>
      </c>
      <c r="F6267" s="73">
        <v>439611</v>
      </c>
      <c r="G6267" s="72" t="s">
        <v>16</v>
      </c>
      <c r="H6267" s="72" t="s">
        <v>24</v>
      </c>
      <c r="I6267" s="72" t="s">
        <v>18</v>
      </c>
      <c r="J6267" s="72" t="s">
        <v>19</v>
      </c>
      <c r="K6267" s="72" t="s">
        <v>37</v>
      </c>
      <c r="L6267" s="72" t="s">
        <v>129</v>
      </c>
      <c r="M6267" s="72"/>
    </row>
    <row r="6268" spans="2:13" x14ac:dyDescent="0.25">
      <c r="B6268" s="72" t="s">
        <v>12</v>
      </c>
      <c r="C6268" s="72" t="s">
        <v>13</v>
      </c>
      <c r="D6268" s="72" t="s">
        <v>14</v>
      </c>
      <c r="E6268" s="72" t="s">
        <v>146</v>
      </c>
      <c r="F6268" s="73">
        <v>-47707</v>
      </c>
      <c r="G6268" s="72" t="s">
        <v>16</v>
      </c>
      <c r="H6268" s="72" t="s">
        <v>24</v>
      </c>
      <c r="I6268" s="72" t="s">
        <v>18</v>
      </c>
      <c r="J6268" s="72" t="s">
        <v>19</v>
      </c>
      <c r="K6268" s="72" t="s">
        <v>25</v>
      </c>
      <c r="L6268" s="72" t="s">
        <v>234</v>
      </c>
      <c r="M6268" s="72"/>
    </row>
    <row r="6269" spans="2:13" x14ac:dyDescent="0.25">
      <c r="B6269" s="72" t="s">
        <v>12</v>
      </c>
      <c r="C6269" s="72" t="s">
        <v>13</v>
      </c>
      <c r="D6269" s="72" t="s">
        <v>14</v>
      </c>
      <c r="E6269" s="72" t="s">
        <v>83</v>
      </c>
      <c r="F6269" s="73">
        <v>481353</v>
      </c>
      <c r="G6269" s="72" t="s">
        <v>16</v>
      </c>
      <c r="H6269" s="72" t="s">
        <v>24</v>
      </c>
      <c r="I6269" s="72" t="s">
        <v>18</v>
      </c>
      <c r="J6269" s="72" t="s">
        <v>19</v>
      </c>
      <c r="K6269" s="72" t="s">
        <v>37</v>
      </c>
      <c r="L6269" s="72" t="s">
        <v>352</v>
      </c>
      <c r="M6269" s="72"/>
    </row>
    <row r="6270" spans="2:13" x14ac:dyDescent="0.25">
      <c r="B6270" s="72" t="s">
        <v>12</v>
      </c>
      <c r="C6270" s="72" t="s">
        <v>13</v>
      </c>
      <c r="D6270" s="72" t="s">
        <v>14</v>
      </c>
      <c r="E6270" s="72" t="s">
        <v>55</v>
      </c>
      <c r="F6270" s="73">
        <v>12619217</v>
      </c>
      <c r="G6270" s="72" t="s">
        <v>16</v>
      </c>
      <c r="H6270" s="72" t="s">
        <v>24</v>
      </c>
      <c r="I6270" s="72" t="s">
        <v>18</v>
      </c>
      <c r="J6270" s="72" t="s">
        <v>19</v>
      </c>
      <c r="K6270" s="72" t="s">
        <v>37</v>
      </c>
      <c r="L6270" s="72" t="s">
        <v>454</v>
      </c>
      <c r="M6270" s="72" t="s">
        <v>112</v>
      </c>
    </row>
    <row r="6271" spans="2:13" x14ac:dyDescent="0.25">
      <c r="B6271" s="72" t="s">
        <v>12</v>
      </c>
      <c r="C6271" s="72" t="s">
        <v>13</v>
      </c>
      <c r="D6271" s="72" t="s">
        <v>14</v>
      </c>
      <c r="E6271" s="72" t="s">
        <v>83</v>
      </c>
      <c r="F6271" s="73">
        <v>3251563</v>
      </c>
      <c r="G6271" s="72" t="s">
        <v>16</v>
      </c>
      <c r="H6271" s="72" t="s">
        <v>17</v>
      </c>
      <c r="I6271" s="72" t="s">
        <v>18</v>
      </c>
      <c r="J6271" s="72" t="s">
        <v>19</v>
      </c>
      <c r="K6271" s="72" t="s">
        <v>25</v>
      </c>
      <c r="L6271" s="72" t="s">
        <v>110</v>
      </c>
      <c r="M6271" s="72"/>
    </row>
    <row r="6272" spans="2:13" x14ac:dyDescent="0.25">
      <c r="B6272" s="72" t="s">
        <v>12</v>
      </c>
      <c r="C6272" s="72" t="s">
        <v>13</v>
      </c>
      <c r="D6272" s="72" t="s">
        <v>14</v>
      </c>
      <c r="E6272" s="72" t="s">
        <v>33</v>
      </c>
      <c r="F6272" s="73">
        <v>50</v>
      </c>
      <c r="G6272" s="72" t="s">
        <v>16</v>
      </c>
      <c r="H6272" s="72" t="s">
        <v>24</v>
      </c>
      <c r="I6272" s="72" t="s">
        <v>18</v>
      </c>
      <c r="J6272" s="72" t="s">
        <v>19</v>
      </c>
      <c r="K6272" s="72" t="s">
        <v>25</v>
      </c>
      <c r="L6272" s="72" t="s">
        <v>385</v>
      </c>
      <c r="M6272" s="72" t="s">
        <v>302</v>
      </c>
    </row>
    <row r="6273" spans="2:13" x14ac:dyDescent="0.25">
      <c r="B6273" s="72" t="s">
        <v>12</v>
      </c>
      <c r="C6273" s="72" t="s">
        <v>13</v>
      </c>
      <c r="D6273" s="72" t="s">
        <v>14</v>
      </c>
      <c r="E6273" s="72" t="s">
        <v>68</v>
      </c>
      <c r="F6273" s="73">
        <v>-768049</v>
      </c>
      <c r="G6273" s="72" t="s">
        <v>16</v>
      </c>
      <c r="H6273" s="72" t="s">
        <v>24</v>
      </c>
      <c r="I6273" s="72" t="s">
        <v>18</v>
      </c>
      <c r="J6273" s="72" t="s">
        <v>19</v>
      </c>
      <c r="K6273" s="72" t="s">
        <v>25</v>
      </c>
      <c r="L6273" s="72" t="s">
        <v>110</v>
      </c>
      <c r="M6273" s="72"/>
    </row>
    <row r="6274" spans="2:13" x14ac:dyDescent="0.25">
      <c r="B6274" s="72" t="s">
        <v>12</v>
      </c>
      <c r="C6274" s="72" t="s">
        <v>13</v>
      </c>
      <c r="D6274" s="72" t="s">
        <v>14</v>
      </c>
      <c r="E6274" s="72" t="s">
        <v>33</v>
      </c>
      <c r="F6274" s="73">
        <v>4642</v>
      </c>
      <c r="G6274" s="72" t="s">
        <v>16</v>
      </c>
      <c r="H6274" s="72" t="s">
        <v>24</v>
      </c>
      <c r="I6274" s="72" t="s">
        <v>18</v>
      </c>
      <c r="J6274" s="72" t="s">
        <v>19</v>
      </c>
      <c r="K6274" s="72" t="s">
        <v>99</v>
      </c>
      <c r="L6274" s="72" t="s">
        <v>100</v>
      </c>
      <c r="M6274" s="72" t="s">
        <v>302</v>
      </c>
    </row>
    <row r="6275" spans="2:13" x14ac:dyDescent="0.25">
      <c r="B6275" s="72" t="s">
        <v>12</v>
      </c>
      <c r="C6275" s="72" t="s">
        <v>13</v>
      </c>
      <c r="D6275" s="72" t="s">
        <v>14</v>
      </c>
      <c r="E6275" s="72" t="s">
        <v>132</v>
      </c>
      <c r="F6275" s="73">
        <v>297971</v>
      </c>
      <c r="G6275" s="72" t="s">
        <v>16</v>
      </c>
      <c r="H6275" s="72" t="s">
        <v>17</v>
      </c>
      <c r="I6275" s="72" t="s">
        <v>18</v>
      </c>
      <c r="J6275" s="72" t="s">
        <v>19</v>
      </c>
      <c r="K6275" s="72" t="s">
        <v>25</v>
      </c>
      <c r="L6275" s="72" t="s">
        <v>548</v>
      </c>
      <c r="M6275" s="72" t="s">
        <v>133</v>
      </c>
    </row>
    <row r="6276" spans="2:13" x14ac:dyDescent="0.25">
      <c r="B6276" s="72" t="s">
        <v>12</v>
      </c>
      <c r="C6276" s="72" t="s">
        <v>13</v>
      </c>
      <c r="D6276" s="72" t="s">
        <v>14</v>
      </c>
      <c r="E6276" s="72" t="s">
        <v>36</v>
      </c>
      <c r="F6276" s="73">
        <v>641381</v>
      </c>
      <c r="G6276" s="72" t="s">
        <v>16</v>
      </c>
      <c r="H6276" s="72" t="s">
        <v>24</v>
      </c>
      <c r="I6276" s="72" t="s">
        <v>18</v>
      </c>
      <c r="J6276" s="72" t="s">
        <v>19</v>
      </c>
      <c r="K6276" s="72" t="s">
        <v>117</v>
      </c>
      <c r="L6276" s="72" t="s">
        <v>311</v>
      </c>
      <c r="M6276" s="72" t="s">
        <v>29</v>
      </c>
    </row>
    <row r="6277" spans="2:13" x14ac:dyDescent="0.25">
      <c r="B6277" s="72" t="s">
        <v>12</v>
      </c>
      <c r="C6277" s="72" t="s">
        <v>13</v>
      </c>
      <c r="D6277" s="72" t="s">
        <v>14</v>
      </c>
      <c r="E6277" s="72" t="s">
        <v>152</v>
      </c>
      <c r="F6277" s="73">
        <v>-4691</v>
      </c>
      <c r="G6277" s="72" t="s">
        <v>16</v>
      </c>
      <c r="H6277" s="72" t="s">
        <v>24</v>
      </c>
      <c r="I6277" s="72" t="s">
        <v>18</v>
      </c>
      <c r="J6277" s="72" t="s">
        <v>19</v>
      </c>
      <c r="K6277" s="72" t="s">
        <v>185</v>
      </c>
      <c r="L6277" s="72" t="s">
        <v>217</v>
      </c>
      <c r="M6277" s="72"/>
    </row>
    <row r="6278" spans="2:13" x14ac:dyDescent="0.25">
      <c r="B6278" s="72" t="s">
        <v>12</v>
      </c>
      <c r="C6278" s="72" t="s">
        <v>13</v>
      </c>
      <c r="D6278" s="72" t="s">
        <v>14</v>
      </c>
      <c r="E6278" s="72" t="s">
        <v>81</v>
      </c>
      <c r="F6278" s="73">
        <v>20580</v>
      </c>
      <c r="G6278" s="72" t="s">
        <v>16</v>
      </c>
      <c r="H6278" s="72" t="s">
        <v>17</v>
      </c>
      <c r="I6278" s="72" t="s">
        <v>18</v>
      </c>
      <c r="J6278" s="72" t="s">
        <v>19</v>
      </c>
      <c r="K6278" s="72" t="s">
        <v>25</v>
      </c>
      <c r="L6278" s="72" t="s">
        <v>625</v>
      </c>
      <c r="M6278" s="72" t="s">
        <v>29</v>
      </c>
    </row>
    <row r="6279" spans="2:13" x14ac:dyDescent="0.25">
      <c r="B6279" s="72" t="s">
        <v>12</v>
      </c>
      <c r="C6279" s="72" t="s">
        <v>13</v>
      </c>
      <c r="D6279" s="72" t="s">
        <v>14</v>
      </c>
      <c r="E6279" s="72" t="s">
        <v>41</v>
      </c>
      <c r="F6279" s="73">
        <v>-83</v>
      </c>
      <c r="G6279" s="72" t="s">
        <v>16</v>
      </c>
      <c r="H6279" s="72" t="s">
        <v>17</v>
      </c>
      <c r="I6279" s="72" t="s">
        <v>18</v>
      </c>
      <c r="J6279" s="72" t="s">
        <v>19</v>
      </c>
      <c r="K6279" s="72" t="s">
        <v>37</v>
      </c>
      <c r="L6279" s="72" t="s">
        <v>182</v>
      </c>
      <c r="M6279" s="72"/>
    </row>
    <row r="6280" spans="2:13" x14ac:dyDescent="0.25">
      <c r="B6280" s="72" t="s">
        <v>12</v>
      </c>
      <c r="C6280" s="72" t="s">
        <v>13</v>
      </c>
      <c r="D6280" s="72" t="s">
        <v>14</v>
      </c>
      <c r="E6280" s="72" t="s">
        <v>55</v>
      </c>
      <c r="F6280" s="73">
        <v>1056404</v>
      </c>
      <c r="G6280" s="72" t="s">
        <v>16</v>
      </c>
      <c r="H6280" s="72" t="s">
        <v>17</v>
      </c>
      <c r="I6280" s="72" t="s">
        <v>18</v>
      </c>
      <c r="J6280" s="72" t="s">
        <v>19</v>
      </c>
      <c r="K6280" s="72" t="s">
        <v>25</v>
      </c>
      <c r="L6280" s="72" t="s">
        <v>379</v>
      </c>
      <c r="M6280" s="72" t="s">
        <v>57</v>
      </c>
    </row>
    <row r="6281" spans="2:13" x14ac:dyDescent="0.25">
      <c r="B6281" s="72" t="s">
        <v>12</v>
      </c>
      <c r="C6281" s="72" t="s">
        <v>13</v>
      </c>
      <c r="D6281" s="72" t="s">
        <v>14</v>
      </c>
      <c r="E6281" s="72" t="s">
        <v>353</v>
      </c>
      <c r="F6281" s="73">
        <v>41088</v>
      </c>
      <c r="G6281" s="72" t="s">
        <v>16</v>
      </c>
      <c r="H6281" s="72" t="s">
        <v>24</v>
      </c>
      <c r="I6281" s="72" t="s">
        <v>18</v>
      </c>
      <c r="J6281" s="72" t="s">
        <v>19</v>
      </c>
      <c r="K6281" s="72" t="s">
        <v>63</v>
      </c>
      <c r="L6281" s="72" t="s">
        <v>452</v>
      </c>
      <c r="M6281" s="72" t="s">
        <v>67</v>
      </c>
    </row>
    <row r="6282" spans="2:13" x14ac:dyDescent="0.25">
      <c r="B6282" s="72" t="s">
        <v>12</v>
      </c>
      <c r="C6282" s="72" t="s">
        <v>13</v>
      </c>
      <c r="D6282" s="72" t="s">
        <v>14</v>
      </c>
      <c r="E6282" s="72" t="s">
        <v>55</v>
      </c>
      <c r="F6282" s="73">
        <v>217563</v>
      </c>
      <c r="G6282" s="72" t="s">
        <v>16</v>
      </c>
      <c r="H6282" s="72" t="s">
        <v>17</v>
      </c>
      <c r="I6282" s="72" t="s">
        <v>18</v>
      </c>
      <c r="J6282" s="72" t="s">
        <v>19</v>
      </c>
      <c r="K6282" s="72" t="s">
        <v>49</v>
      </c>
      <c r="L6282" s="72" t="s">
        <v>208</v>
      </c>
      <c r="M6282" s="72" t="s">
        <v>29</v>
      </c>
    </row>
    <row r="6283" spans="2:13" x14ac:dyDescent="0.25">
      <c r="B6283" s="72" t="s">
        <v>12</v>
      </c>
      <c r="C6283" s="72" t="s">
        <v>13</v>
      </c>
      <c r="D6283" s="72" t="s">
        <v>14</v>
      </c>
      <c r="E6283" s="72" t="s">
        <v>41</v>
      </c>
      <c r="F6283" s="73">
        <v>-968</v>
      </c>
      <c r="G6283" s="72" t="s">
        <v>16</v>
      </c>
      <c r="H6283" s="72" t="s">
        <v>17</v>
      </c>
      <c r="I6283" s="72" t="s">
        <v>48</v>
      </c>
      <c r="J6283" s="72" t="s">
        <v>19</v>
      </c>
      <c r="K6283" s="72" t="s">
        <v>49</v>
      </c>
      <c r="L6283" s="72" t="s">
        <v>82</v>
      </c>
      <c r="M6283" s="72"/>
    </row>
    <row r="6284" spans="2:13" x14ac:dyDescent="0.25">
      <c r="B6284" s="72" t="s">
        <v>12</v>
      </c>
      <c r="C6284" s="72" t="s">
        <v>13</v>
      </c>
      <c r="D6284" s="72" t="s">
        <v>14</v>
      </c>
      <c r="E6284" s="72" t="s">
        <v>79</v>
      </c>
      <c r="F6284" s="73">
        <v>-8346</v>
      </c>
      <c r="G6284" s="72" t="s">
        <v>16</v>
      </c>
      <c r="H6284" s="72" t="s">
        <v>17</v>
      </c>
      <c r="I6284" s="72" t="s">
        <v>48</v>
      </c>
      <c r="J6284" s="72" t="s">
        <v>19</v>
      </c>
      <c r="K6284" s="72" t="s">
        <v>20</v>
      </c>
      <c r="L6284" s="72" t="s">
        <v>327</v>
      </c>
      <c r="M6284" s="72"/>
    </row>
    <row r="6285" spans="2:13" x14ac:dyDescent="0.25">
      <c r="B6285" s="72" t="s">
        <v>12</v>
      </c>
      <c r="C6285" s="72" t="s">
        <v>13</v>
      </c>
      <c r="D6285" s="72" t="s">
        <v>14</v>
      </c>
      <c r="E6285" s="72" t="s">
        <v>83</v>
      </c>
      <c r="F6285" s="73">
        <v>7501855</v>
      </c>
      <c r="G6285" s="72" t="s">
        <v>16</v>
      </c>
      <c r="H6285" s="72" t="s">
        <v>24</v>
      </c>
      <c r="I6285" s="72" t="s">
        <v>18</v>
      </c>
      <c r="J6285" s="72" t="s">
        <v>19</v>
      </c>
      <c r="K6285" s="72" t="s">
        <v>96</v>
      </c>
      <c r="L6285" s="72" t="s">
        <v>298</v>
      </c>
      <c r="M6285" s="72"/>
    </row>
    <row r="6286" spans="2:13" x14ac:dyDescent="0.25">
      <c r="B6286" s="72" t="s">
        <v>12</v>
      </c>
      <c r="C6286" s="72" t="s">
        <v>13</v>
      </c>
      <c r="D6286" s="72" t="s">
        <v>14</v>
      </c>
      <c r="E6286" s="72" t="s">
        <v>39</v>
      </c>
      <c r="F6286" s="73">
        <v>-37681</v>
      </c>
      <c r="G6286" s="72" t="s">
        <v>16</v>
      </c>
      <c r="H6286" s="72" t="s">
        <v>24</v>
      </c>
      <c r="I6286" s="72" t="s">
        <v>18</v>
      </c>
      <c r="J6286" s="72" t="s">
        <v>19</v>
      </c>
      <c r="K6286" s="72" t="s">
        <v>130</v>
      </c>
      <c r="L6286" s="72" t="s">
        <v>466</v>
      </c>
      <c r="M6286" s="72"/>
    </row>
    <row r="6287" spans="2:13" x14ac:dyDescent="0.25">
      <c r="B6287" s="72" t="s">
        <v>12</v>
      </c>
      <c r="C6287" s="72" t="s">
        <v>13</v>
      </c>
      <c r="D6287" s="72" t="s">
        <v>14</v>
      </c>
      <c r="E6287" s="72" t="s">
        <v>30</v>
      </c>
      <c r="F6287" s="73">
        <v>-1235</v>
      </c>
      <c r="G6287" s="72" t="s">
        <v>16</v>
      </c>
      <c r="H6287" s="72" t="s">
        <v>24</v>
      </c>
      <c r="I6287" s="72" t="s">
        <v>18</v>
      </c>
      <c r="J6287" s="72" t="s">
        <v>19</v>
      </c>
      <c r="K6287" s="72" t="s">
        <v>185</v>
      </c>
      <c r="L6287" s="72" t="s">
        <v>309</v>
      </c>
      <c r="M6287" s="72"/>
    </row>
    <row r="6288" spans="2:13" x14ac:dyDescent="0.25">
      <c r="B6288" s="72" t="s">
        <v>12</v>
      </c>
      <c r="C6288" s="72" t="s">
        <v>13</v>
      </c>
      <c r="D6288" s="72" t="s">
        <v>14</v>
      </c>
      <c r="E6288" s="72" t="s">
        <v>132</v>
      </c>
      <c r="F6288" s="73">
        <v>496426</v>
      </c>
      <c r="G6288" s="72" t="s">
        <v>16</v>
      </c>
      <c r="H6288" s="72" t="s">
        <v>24</v>
      </c>
      <c r="I6288" s="72" t="s">
        <v>18</v>
      </c>
      <c r="J6288" s="72" t="s">
        <v>19</v>
      </c>
      <c r="K6288" s="72" t="s">
        <v>157</v>
      </c>
      <c r="L6288" s="72" t="s">
        <v>640</v>
      </c>
      <c r="M6288" s="72" t="s">
        <v>67</v>
      </c>
    </row>
    <row r="6289" spans="2:13" x14ac:dyDescent="0.25">
      <c r="B6289" s="72" t="s">
        <v>12</v>
      </c>
      <c r="C6289" s="72" t="s">
        <v>13</v>
      </c>
      <c r="D6289" s="72" t="s">
        <v>14</v>
      </c>
      <c r="E6289" s="72" t="s">
        <v>79</v>
      </c>
      <c r="F6289" s="73">
        <v>-25</v>
      </c>
      <c r="G6289" s="72" t="s">
        <v>16</v>
      </c>
      <c r="H6289" s="72" t="s">
        <v>24</v>
      </c>
      <c r="I6289" s="72" t="s">
        <v>48</v>
      </c>
      <c r="J6289" s="72" t="s">
        <v>19</v>
      </c>
      <c r="K6289" s="72" t="s">
        <v>49</v>
      </c>
      <c r="L6289" s="72" t="s">
        <v>166</v>
      </c>
      <c r="M6289" s="72"/>
    </row>
    <row r="6290" spans="2:13" x14ac:dyDescent="0.25">
      <c r="B6290" s="72" t="s">
        <v>12</v>
      </c>
      <c r="C6290" s="72" t="s">
        <v>13</v>
      </c>
      <c r="D6290" s="72" t="s">
        <v>14</v>
      </c>
      <c r="E6290" s="72" t="s">
        <v>146</v>
      </c>
      <c r="F6290" s="73">
        <v>-32129</v>
      </c>
      <c r="G6290" s="72" t="s">
        <v>16</v>
      </c>
      <c r="H6290" s="72" t="s">
        <v>17</v>
      </c>
      <c r="I6290" s="72" t="s">
        <v>18</v>
      </c>
      <c r="J6290" s="72" t="s">
        <v>19</v>
      </c>
      <c r="K6290" s="72" t="s">
        <v>25</v>
      </c>
      <c r="L6290" s="72" t="s">
        <v>198</v>
      </c>
      <c r="M6290" s="72"/>
    </row>
    <row r="6291" spans="2:13" x14ac:dyDescent="0.25">
      <c r="B6291" s="72" t="s">
        <v>12</v>
      </c>
      <c r="C6291" s="72" t="s">
        <v>13</v>
      </c>
      <c r="D6291" s="72" t="s">
        <v>14</v>
      </c>
      <c r="E6291" s="72" t="s">
        <v>94</v>
      </c>
      <c r="F6291" s="73">
        <v>340</v>
      </c>
      <c r="G6291" s="72" t="s">
        <v>16</v>
      </c>
      <c r="H6291" s="72" t="s">
        <v>17</v>
      </c>
      <c r="I6291" s="72" t="s">
        <v>18</v>
      </c>
      <c r="J6291" s="72" t="s">
        <v>19</v>
      </c>
      <c r="K6291" s="72" t="s">
        <v>25</v>
      </c>
      <c r="L6291" s="72" t="s">
        <v>474</v>
      </c>
      <c r="M6291" s="72"/>
    </row>
    <row r="6292" spans="2:13" x14ac:dyDescent="0.25">
      <c r="B6292" s="72" t="s">
        <v>12</v>
      </c>
      <c r="C6292" s="72" t="s">
        <v>13</v>
      </c>
      <c r="D6292" s="72" t="s">
        <v>14</v>
      </c>
      <c r="E6292" s="72" t="s">
        <v>65</v>
      </c>
      <c r="F6292" s="73">
        <v>23811</v>
      </c>
      <c r="G6292" s="72" t="s">
        <v>16</v>
      </c>
      <c r="H6292" s="72" t="s">
        <v>24</v>
      </c>
      <c r="I6292" s="72" t="s">
        <v>18</v>
      </c>
      <c r="J6292" s="72" t="s">
        <v>19</v>
      </c>
      <c r="K6292" s="72" t="s">
        <v>37</v>
      </c>
      <c r="L6292" s="72" t="s">
        <v>202</v>
      </c>
      <c r="M6292" s="72" t="s">
        <v>133</v>
      </c>
    </row>
    <row r="6293" spans="2:13" x14ac:dyDescent="0.25">
      <c r="B6293" s="72" t="s">
        <v>12</v>
      </c>
      <c r="C6293" s="72" t="s">
        <v>13</v>
      </c>
      <c r="D6293" s="72" t="s">
        <v>14</v>
      </c>
      <c r="E6293" s="72" t="s">
        <v>68</v>
      </c>
      <c r="F6293" s="73">
        <v>-459</v>
      </c>
      <c r="G6293" s="72" t="s">
        <v>16</v>
      </c>
      <c r="H6293" s="72" t="s">
        <v>17</v>
      </c>
      <c r="I6293" s="72" t="s">
        <v>18</v>
      </c>
      <c r="J6293" s="72" t="s">
        <v>19</v>
      </c>
      <c r="K6293" s="72" t="s">
        <v>25</v>
      </c>
      <c r="L6293" s="72" t="s">
        <v>374</v>
      </c>
      <c r="M6293" s="72"/>
    </row>
    <row r="6294" spans="2:13" x14ac:dyDescent="0.25">
      <c r="B6294" s="72" t="s">
        <v>12</v>
      </c>
      <c r="C6294" s="72" t="s">
        <v>13</v>
      </c>
      <c r="D6294" s="72" t="s">
        <v>14</v>
      </c>
      <c r="E6294" s="72" t="s">
        <v>33</v>
      </c>
      <c r="F6294" s="73">
        <v>405025</v>
      </c>
      <c r="G6294" s="72" t="s">
        <v>16</v>
      </c>
      <c r="H6294" s="72" t="s">
        <v>17</v>
      </c>
      <c r="I6294" s="72" t="s">
        <v>18</v>
      </c>
      <c r="J6294" s="72" t="s">
        <v>19</v>
      </c>
      <c r="K6294" s="72" t="s">
        <v>25</v>
      </c>
      <c r="L6294" s="72" t="s">
        <v>745</v>
      </c>
      <c r="M6294" s="72" t="s">
        <v>29</v>
      </c>
    </row>
    <row r="6295" spans="2:13" x14ac:dyDescent="0.25">
      <c r="B6295" s="72" t="s">
        <v>12</v>
      </c>
      <c r="C6295" s="72" t="s">
        <v>13</v>
      </c>
      <c r="D6295" s="72" t="s">
        <v>14</v>
      </c>
      <c r="E6295" s="72" t="s">
        <v>41</v>
      </c>
      <c r="F6295" s="73">
        <v>-1193</v>
      </c>
      <c r="G6295" s="72" t="s">
        <v>16</v>
      </c>
      <c r="H6295" s="72" t="s">
        <v>24</v>
      </c>
      <c r="I6295" s="72" t="s">
        <v>18</v>
      </c>
      <c r="J6295" s="72" t="s">
        <v>19</v>
      </c>
      <c r="K6295" s="72" t="s">
        <v>37</v>
      </c>
      <c r="L6295" s="72" t="s">
        <v>193</v>
      </c>
      <c r="M6295" s="72"/>
    </row>
    <row r="6296" spans="2:13" x14ac:dyDescent="0.25">
      <c r="B6296" s="72" t="s">
        <v>12</v>
      </c>
      <c r="C6296" s="72" t="s">
        <v>13</v>
      </c>
      <c r="D6296" s="72" t="s">
        <v>14</v>
      </c>
      <c r="E6296" s="72" t="s">
        <v>65</v>
      </c>
      <c r="F6296" s="73">
        <v>75758</v>
      </c>
      <c r="G6296" s="72" t="s">
        <v>16</v>
      </c>
      <c r="H6296" s="72" t="s">
        <v>24</v>
      </c>
      <c r="I6296" s="72" t="s">
        <v>18</v>
      </c>
      <c r="J6296" s="72" t="s">
        <v>19</v>
      </c>
      <c r="K6296" s="72" t="s">
        <v>37</v>
      </c>
      <c r="L6296" s="72" t="s">
        <v>482</v>
      </c>
      <c r="M6296" s="72" t="s">
        <v>133</v>
      </c>
    </row>
    <row r="6297" spans="2:13" x14ac:dyDescent="0.25">
      <c r="B6297" s="72" t="s">
        <v>12</v>
      </c>
      <c r="C6297" s="72" t="s">
        <v>13</v>
      </c>
      <c r="D6297" s="72" t="s">
        <v>14</v>
      </c>
      <c r="E6297" s="72" t="s">
        <v>258</v>
      </c>
      <c r="F6297" s="73">
        <v>298878</v>
      </c>
      <c r="G6297" s="72" t="s">
        <v>16</v>
      </c>
      <c r="H6297" s="72" t="s">
        <v>17</v>
      </c>
      <c r="I6297" s="72" t="s">
        <v>48</v>
      </c>
      <c r="J6297" s="72" t="s">
        <v>19</v>
      </c>
      <c r="K6297" s="72" t="s">
        <v>49</v>
      </c>
      <c r="L6297" s="72" t="s">
        <v>82</v>
      </c>
      <c r="M6297" s="72" t="s">
        <v>72</v>
      </c>
    </row>
    <row r="6298" spans="2:13" x14ac:dyDescent="0.25">
      <c r="B6298" s="72" t="s">
        <v>12</v>
      </c>
      <c r="C6298" s="72" t="s">
        <v>13</v>
      </c>
      <c r="D6298" s="72" t="s">
        <v>14</v>
      </c>
      <c r="E6298" s="72" t="s">
        <v>30</v>
      </c>
      <c r="F6298" s="73">
        <v>-2786</v>
      </c>
      <c r="G6298" s="72" t="s">
        <v>16</v>
      </c>
      <c r="H6298" s="72" t="s">
        <v>24</v>
      </c>
      <c r="I6298" s="72" t="s">
        <v>18</v>
      </c>
      <c r="J6298" s="72" t="s">
        <v>19</v>
      </c>
      <c r="K6298" s="72" t="s">
        <v>99</v>
      </c>
      <c r="L6298" s="72" t="s">
        <v>100</v>
      </c>
      <c r="M6298" s="72"/>
    </row>
    <row r="6299" spans="2:13" x14ac:dyDescent="0.25">
      <c r="B6299" s="72" t="s">
        <v>12</v>
      </c>
      <c r="C6299" s="72" t="s">
        <v>13</v>
      </c>
      <c r="D6299" s="72" t="s">
        <v>14</v>
      </c>
      <c r="E6299" s="72" t="s">
        <v>55</v>
      </c>
      <c r="F6299" s="73">
        <v>7593054</v>
      </c>
      <c r="G6299" s="72" t="s">
        <v>16</v>
      </c>
      <c r="H6299" s="72" t="s">
        <v>24</v>
      </c>
      <c r="I6299" s="72" t="s">
        <v>18</v>
      </c>
      <c r="J6299" s="72" t="s">
        <v>19</v>
      </c>
      <c r="K6299" s="72" t="s">
        <v>99</v>
      </c>
      <c r="L6299" s="72" t="s">
        <v>490</v>
      </c>
      <c r="M6299" s="72" t="s">
        <v>29</v>
      </c>
    </row>
    <row r="6300" spans="2:13" x14ac:dyDescent="0.25">
      <c r="B6300" s="72" t="s">
        <v>12</v>
      </c>
      <c r="C6300" s="72" t="s">
        <v>13</v>
      </c>
      <c r="D6300" s="72" t="s">
        <v>14</v>
      </c>
      <c r="E6300" s="72" t="s">
        <v>144</v>
      </c>
      <c r="F6300" s="73">
        <v>1128453</v>
      </c>
      <c r="G6300" s="72" t="s">
        <v>16</v>
      </c>
      <c r="H6300" s="72" t="s">
        <v>24</v>
      </c>
      <c r="I6300" s="72" t="s">
        <v>18</v>
      </c>
      <c r="J6300" s="72" t="s">
        <v>19</v>
      </c>
      <c r="K6300" s="72" t="s">
        <v>37</v>
      </c>
      <c r="L6300" s="72" t="s">
        <v>496</v>
      </c>
      <c r="M6300" s="72" t="s">
        <v>184</v>
      </c>
    </row>
    <row r="6301" spans="2:13" x14ac:dyDescent="0.25">
      <c r="B6301" s="72" t="s">
        <v>12</v>
      </c>
      <c r="C6301" s="72" t="s">
        <v>13</v>
      </c>
      <c r="D6301" s="72" t="s">
        <v>14</v>
      </c>
      <c r="E6301" s="72" t="s">
        <v>74</v>
      </c>
      <c r="F6301" s="73">
        <v>48247</v>
      </c>
      <c r="G6301" s="72" t="s">
        <v>16</v>
      </c>
      <c r="H6301" s="72" t="s">
        <v>24</v>
      </c>
      <c r="I6301" s="72" t="s">
        <v>18</v>
      </c>
      <c r="J6301" s="72" t="s">
        <v>19</v>
      </c>
      <c r="K6301" s="72" t="s">
        <v>96</v>
      </c>
      <c r="L6301" s="72" t="s">
        <v>162</v>
      </c>
      <c r="M6301" s="72" t="s">
        <v>57</v>
      </c>
    </row>
    <row r="6302" spans="2:13" x14ac:dyDescent="0.25">
      <c r="B6302" s="72" t="s">
        <v>12</v>
      </c>
      <c r="C6302" s="72" t="s">
        <v>13</v>
      </c>
      <c r="D6302" s="72" t="s">
        <v>14</v>
      </c>
      <c r="E6302" s="72" t="s">
        <v>33</v>
      </c>
      <c r="F6302" s="73">
        <v>481352</v>
      </c>
      <c r="G6302" s="72" t="s">
        <v>16</v>
      </c>
      <c r="H6302" s="72" t="s">
        <v>24</v>
      </c>
      <c r="I6302" s="72" t="s">
        <v>18</v>
      </c>
      <c r="J6302" s="72" t="s">
        <v>19</v>
      </c>
      <c r="K6302" s="72" t="s">
        <v>102</v>
      </c>
      <c r="L6302" s="72" t="s">
        <v>344</v>
      </c>
      <c r="M6302" s="72" t="s">
        <v>47</v>
      </c>
    </row>
    <row r="6303" spans="2:13" x14ac:dyDescent="0.25">
      <c r="B6303" s="72" t="s">
        <v>12</v>
      </c>
      <c r="C6303" s="72" t="s">
        <v>13</v>
      </c>
      <c r="D6303" s="72" t="s">
        <v>14</v>
      </c>
      <c r="E6303" s="72" t="s">
        <v>74</v>
      </c>
      <c r="F6303" s="73">
        <v>28035</v>
      </c>
      <c r="G6303" s="72" t="s">
        <v>16</v>
      </c>
      <c r="H6303" s="72" t="s">
        <v>24</v>
      </c>
      <c r="I6303" s="72" t="s">
        <v>18</v>
      </c>
      <c r="J6303" s="72" t="s">
        <v>19</v>
      </c>
      <c r="K6303" s="72" t="s">
        <v>185</v>
      </c>
      <c r="L6303" s="72" t="s">
        <v>186</v>
      </c>
      <c r="M6303" s="72" t="s">
        <v>57</v>
      </c>
    </row>
    <row r="6304" spans="2:13" x14ac:dyDescent="0.25">
      <c r="B6304" s="72" t="s">
        <v>12</v>
      </c>
      <c r="C6304" s="72" t="s">
        <v>13</v>
      </c>
      <c r="D6304" s="72" t="s">
        <v>14</v>
      </c>
      <c r="E6304" s="72" t="s">
        <v>41</v>
      </c>
      <c r="F6304" s="73">
        <v>-331</v>
      </c>
      <c r="G6304" s="72" t="s">
        <v>16</v>
      </c>
      <c r="H6304" s="72" t="s">
        <v>24</v>
      </c>
      <c r="I6304" s="72" t="s">
        <v>18</v>
      </c>
      <c r="J6304" s="72" t="s">
        <v>19</v>
      </c>
      <c r="K6304" s="72" t="s">
        <v>43</v>
      </c>
      <c r="L6304" s="72" t="s">
        <v>449</v>
      </c>
      <c r="M6304" s="72"/>
    </row>
    <row r="6305" spans="2:13" x14ac:dyDescent="0.25">
      <c r="B6305" s="72" t="s">
        <v>12</v>
      </c>
      <c r="C6305" s="72" t="s">
        <v>13</v>
      </c>
      <c r="D6305" s="72" t="s">
        <v>14</v>
      </c>
      <c r="E6305" s="72" t="s">
        <v>60</v>
      </c>
      <c r="F6305" s="73">
        <v>287052</v>
      </c>
      <c r="G6305" s="72" t="s">
        <v>16</v>
      </c>
      <c r="H6305" s="72" t="s">
        <v>24</v>
      </c>
      <c r="I6305" s="72" t="s">
        <v>18</v>
      </c>
      <c r="J6305" s="72" t="s">
        <v>19</v>
      </c>
      <c r="K6305" s="72" t="s">
        <v>96</v>
      </c>
      <c r="L6305" s="72" t="s">
        <v>391</v>
      </c>
      <c r="M6305" s="72" t="s">
        <v>67</v>
      </c>
    </row>
    <row r="6306" spans="2:13" x14ac:dyDescent="0.25">
      <c r="B6306" s="72" t="s">
        <v>12</v>
      </c>
      <c r="C6306" s="72" t="s">
        <v>13</v>
      </c>
      <c r="D6306" s="72" t="s">
        <v>14</v>
      </c>
      <c r="E6306" s="72" t="s">
        <v>55</v>
      </c>
      <c r="F6306" s="73">
        <v>9573381</v>
      </c>
      <c r="G6306" s="72" t="s">
        <v>16</v>
      </c>
      <c r="H6306" s="72" t="s">
        <v>17</v>
      </c>
      <c r="I6306" s="72" t="s">
        <v>18</v>
      </c>
      <c r="J6306" s="72" t="s">
        <v>19</v>
      </c>
      <c r="K6306" s="72" t="s">
        <v>25</v>
      </c>
      <c r="L6306" s="72" t="s">
        <v>661</v>
      </c>
      <c r="M6306" s="72" t="s">
        <v>112</v>
      </c>
    </row>
    <row r="6307" spans="2:13" x14ac:dyDescent="0.25">
      <c r="B6307" s="72" t="s">
        <v>12</v>
      </c>
      <c r="C6307" s="72" t="s">
        <v>13</v>
      </c>
      <c r="D6307" s="72" t="s">
        <v>14</v>
      </c>
      <c r="E6307" s="72" t="s">
        <v>764</v>
      </c>
      <c r="F6307" s="73">
        <v>-9105</v>
      </c>
      <c r="G6307" s="72" t="s">
        <v>16</v>
      </c>
      <c r="H6307" s="72" t="s">
        <v>24</v>
      </c>
      <c r="I6307" s="72" t="s">
        <v>18</v>
      </c>
      <c r="J6307" s="72" t="s">
        <v>19</v>
      </c>
      <c r="K6307" s="72" t="s">
        <v>25</v>
      </c>
      <c r="L6307" s="72" t="s">
        <v>410</v>
      </c>
      <c r="M6307" s="72"/>
    </row>
    <row r="6308" spans="2:13" x14ac:dyDescent="0.25">
      <c r="B6308" s="72" t="s">
        <v>12</v>
      </c>
      <c r="C6308" s="72" t="s">
        <v>13</v>
      </c>
      <c r="D6308" s="72" t="s">
        <v>14</v>
      </c>
      <c r="E6308" s="72" t="s">
        <v>94</v>
      </c>
      <c r="F6308" s="73">
        <v>125</v>
      </c>
      <c r="G6308" s="72" t="s">
        <v>16</v>
      </c>
      <c r="H6308" s="72" t="s">
        <v>24</v>
      </c>
      <c r="I6308" s="72" t="s">
        <v>18</v>
      </c>
      <c r="J6308" s="72" t="s">
        <v>19</v>
      </c>
      <c r="K6308" s="72" t="s">
        <v>130</v>
      </c>
      <c r="L6308" s="72" t="s">
        <v>576</v>
      </c>
      <c r="M6308" s="72"/>
    </row>
    <row r="6309" spans="2:13" x14ac:dyDescent="0.25">
      <c r="B6309" s="72" t="s">
        <v>12</v>
      </c>
      <c r="C6309" s="72" t="s">
        <v>13</v>
      </c>
      <c r="D6309" s="72" t="s">
        <v>14</v>
      </c>
      <c r="E6309" s="72" t="s">
        <v>55</v>
      </c>
      <c r="F6309" s="73">
        <v>96797</v>
      </c>
      <c r="G6309" s="72" t="s">
        <v>16</v>
      </c>
      <c r="H6309" s="72" t="s">
        <v>17</v>
      </c>
      <c r="I6309" s="72" t="s">
        <v>18</v>
      </c>
      <c r="J6309" s="72" t="s">
        <v>19</v>
      </c>
      <c r="K6309" s="72" t="s">
        <v>25</v>
      </c>
      <c r="L6309" s="72" t="s">
        <v>573</v>
      </c>
      <c r="M6309" s="72" t="s">
        <v>29</v>
      </c>
    </row>
    <row r="6310" spans="2:13" x14ac:dyDescent="0.25">
      <c r="B6310" s="72" t="s">
        <v>12</v>
      </c>
      <c r="C6310" s="72" t="s">
        <v>13</v>
      </c>
      <c r="D6310" s="72" t="s">
        <v>14</v>
      </c>
      <c r="E6310" s="72" t="s">
        <v>94</v>
      </c>
      <c r="F6310" s="73">
        <v>5216</v>
      </c>
      <c r="G6310" s="72" t="s">
        <v>16</v>
      </c>
      <c r="H6310" s="72" t="s">
        <v>24</v>
      </c>
      <c r="I6310" s="72" t="s">
        <v>18</v>
      </c>
      <c r="J6310" s="72" t="s">
        <v>19</v>
      </c>
      <c r="K6310" s="72" t="s">
        <v>37</v>
      </c>
      <c r="L6310" s="72" t="s">
        <v>454</v>
      </c>
      <c r="M6310" s="72"/>
    </row>
    <row r="6311" spans="2:13" x14ac:dyDescent="0.25">
      <c r="B6311" s="72" t="s">
        <v>12</v>
      </c>
      <c r="C6311" s="72" t="s">
        <v>13</v>
      </c>
      <c r="D6311" s="72" t="s">
        <v>14</v>
      </c>
      <c r="E6311" s="72" t="s">
        <v>68</v>
      </c>
      <c r="F6311" s="73">
        <v>-489224</v>
      </c>
      <c r="G6311" s="72" t="s">
        <v>16</v>
      </c>
      <c r="H6311" s="72" t="s">
        <v>24</v>
      </c>
      <c r="I6311" s="72" t="s">
        <v>18</v>
      </c>
      <c r="J6311" s="72" t="s">
        <v>19</v>
      </c>
      <c r="K6311" s="72" t="s">
        <v>37</v>
      </c>
      <c r="L6311" s="72" t="s">
        <v>342</v>
      </c>
      <c r="M6311" s="72"/>
    </row>
    <row r="6312" spans="2:13" x14ac:dyDescent="0.25">
      <c r="B6312" s="72" t="s">
        <v>12</v>
      </c>
      <c r="C6312" s="72" t="s">
        <v>13</v>
      </c>
      <c r="D6312" s="72" t="s">
        <v>14</v>
      </c>
      <c r="E6312" s="72" t="s">
        <v>60</v>
      </c>
      <c r="F6312" s="73">
        <v>459442</v>
      </c>
      <c r="G6312" s="72" t="s">
        <v>16</v>
      </c>
      <c r="H6312" s="72" t="s">
        <v>24</v>
      </c>
      <c r="I6312" s="72" t="s">
        <v>18</v>
      </c>
      <c r="J6312" s="72" t="s">
        <v>19</v>
      </c>
      <c r="K6312" s="72" t="s">
        <v>37</v>
      </c>
      <c r="L6312" s="72" t="s">
        <v>480</v>
      </c>
      <c r="M6312" s="72" t="s">
        <v>22</v>
      </c>
    </row>
    <row r="6313" spans="2:13" x14ac:dyDescent="0.25">
      <c r="B6313" s="72" t="s">
        <v>12</v>
      </c>
      <c r="C6313" s="72" t="s">
        <v>13</v>
      </c>
      <c r="D6313" s="72" t="s">
        <v>14</v>
      </c>
      <c r="E6313" s="72" t="s">
        <v>94</v>
      </c>
      <c r="F6313" s="73">
        <v>37307</v>
      </c>
      <c r="G6313" s="72" t="s">
        <v>16</v>
      </c>
      <c r="H6313" s="72" t="s">
        <v>24</v>
      </c>
      <c r="I6313" s="72" t="s">
        <v>18</v>
      </c>
      <c r="J6313" s="72" t="s">
        <v>19</v>
      </c>
      <c r="K6313" s="72" t="s">
        <v>37</v>
      </c>
      <c r="L6313" s="72" t="s">
        <v>213</v>
      </c>
      <c r="M6313" s="72"/>
    </row>
    <row r="6314" spans="2:13" x14ac:dyDescent="0.25">
      <c r="B6314" s="72" t="s">
        <v>12</v>
      </c>
      <c r="C6314" s="72" t="s">
        <v>13</v>
      </c>
      <c r="D6314" s="72" t="s">
        <v>14</v>
      </c>
      <c r="E6314" s="72" t="s">
        <v>132</v>
      </c>
      <c r="F6314" s="73">
        <v>1148692</v>
      </c>
      <c r="G6314" s="72" t="s">
        <v>16</v>
      </c>
      <c r="H6314" s="72" t="s">
        <v>24</v>
      </c>
      <c r="I6314" s="72" t="s">
        <v>18</v>
      </c>
      <c r="J6314" s="72" t="s">
        <v>19</v>
      </c>
      <c r="K6314" s="72" t="s">
        <v>102</v>
      </c>
      <c r="L6314" s="72" t="s">
        <v>429</v>
      </c>
      <c r="M6314" s="72" t="s">
        <v>184</v>
      </c>
    </row>
    <row r="6315" spans="2:13" x14ac:dyDescent="0.25">
      <c r="B6315" s="72" t="s">
        <v>12</v>
      </c>
      <c r="C6315" s="72" t="s">
        <v>13</v>
      </c>
      <c r="D6315" s="72" t="s">
        <v>14</v>
      </c>
      <c r="E6315" s="72" t="s">
        <v>36</v>
      </c>
      <c r="F6315" s="73">
        <v>1132791</v>
      </c>
      <c r="G6315" s="72" t="s">
        <v>16</v>
      </c>
      <c r="H6315" s="72" t="s">
        <v>24</v>
      </c>
      <c r="I6315" s="72" t="s">
        <v>18</v>
      </c>
      <c r="J6315" s="72" t="s">
        <v>19</v>
      </c>
      <c r="K6315" s="72" t="s">
        <v>99</v>
      </c>
      <c r="L6315" s="72" t="s">
        <v>373</v>
      </c>
      <c r="M6315" s="72" t="s">
        <v>29</v>
      </c>
    </row>
    <row r="6316" spans="2:13" x14ac:dyDescent="0.25">
      <c r="B6316" s="72" t="s">
        <v>12</v>
      </c>
      <c r="C6316" s="72" t="s">
        <v>13</v>
      </c>
      <c r="D6316" s="72" t="s">
        <v>14</v>
      </c>
      <c r="E6316" s="72" t="s">
        <v>41</v>
      </c>
      <c r="F6316" s="73">
        <v>-374</v>
      </c>
      <c r="G6316" s="72" t="s">
        <v>16</v>
      </c>
      <c r="H6316" s="72" t="s">
        <v>17</v>
      </c>
      <c r="I6316" s="72" t="s">
        <v>18</v>
      </c>
      <c r="J6316" s="72" t="s">
        <v>19</v>
      </c>
      <c r="K6316" s="72" t="s">
        <v>25</v>
      </c>
      <c r="L6316" s="72" t="s">
        <v>225</v>
      </c>
      <c r="M6316" s="72"/>
    </row>
    <row r="6317" spans="2:13" x14ac:dyDescent="0.25">
      <c r="B6317" s="72" t="s">
        <v>12</v>
      </c>
      <c r="C6317" s="72" t="s">
        <v>13</v>
      </c>
      <c r="D6317" s="72" t="s">
        <v>14</v>
      </c>
      <c r="E6317" s="72" t="s">
        <v>68</v>
      </c>
      <c r="F6317" s="73">
        <v>-365</v>
      </c>
      <c r="G6317" s="72" t="s">
        <v>16</v>
      </c>
      <c r="H6317" s="72" t="s">
        <v>24</v>
      </c>
      <c r="I6317" s="72" t="s">
        <v>18</v>
      </c>
      <c r="J6317" s="72" t="s">
        <v>19</v>
      </c>
      <c r="K6317" s="72" t="s">
        <v>25</v>
      </c>
      <c r="L6317" s="72" t="s">
        <v>126</v>
      </c>
      <c r="M6317" s="72"/>
    </row>
    <row r="6318" spans="2:13" x14ac:dyDescent="0.25">
      <c r="B6318" s="72" t="s">
        <v>12</v>
      </c>
      <c r="C6318" s="72" t="s">
        <v>13</v>
      </c>
      <c r="D6318" s="72" t="s">
        <v>14</v>
      </c>
      <c r="E6318" s="72" t="s">
        <v>41</v>
      </c>
      <c r="F6318" s="73">
        <v>-405</v>
      </c>
      <c r="G6318" s="72" t="s">
        <v>16</v>
      </c>
      <c r="H6318" s="72" t="s">
        <v>24</v>
      </c>
      <c r="I6318" s="72" t="s">
        <v>18</v>
      </c>
      <c r="J6318" s="72" t="s">
        <v>19</v>
      </c>
      <c r="K6318" s="72" t="s">
        <v>25</v>
      </c>
      <c r="L6318" s="72" t="s">
        <v>289</v>
      </c>
      <c r="M6318" s="72"/>
    </row>
    <row r="6319" spans="2:13" x14ac:dyDescent="0.25">
      <c r="B6319" s="72" t="s">
        <v>12</v>
      </c>
      <c r="C6319" s="72" t="s">
        <v>13</v>
      </c>
      <c r="D6319" s="72" t="s">
        <v>14</v>
      </c>
      <c r="E6319" s="72" t="s">
        <v>41</v>
      </c>
      <c r="F6319" s="73">
        <v>-823</v>
      </c>
      <c r="G6319" s="72" t="s">
        <v>16</v>
      </c>
      <c r="H6319" s="72" t="s">
        <v>24</v>
      </c>
      <c r="I6319" s="72" t="s">
        <v>18</v>
      </c>
      <c r="J6319" s="72" t="s">
        <v>19</v>
      </c>
      <c r="K6319" s="72" t="s">
        <v>130</v>
      </c>
      <c r="L6319" s="72" t="s">
        <v>131</v>
      </c>
      <c r="M6319" s="72"/>
    </row>
    <row r="6320" spans="2:13" x14ac:dyDescent="0.25">
      <c r="B6320" s="72" t="s">
        <v>12</v>
      </c>
      <c r="C6320" s="72" t="s">
        <v>13</v>
      </c>
      <c r="D6320" s="72" t="s">
        <v>14</v>
      </c>
      <c r="E6320" s="72" t="s">
        <v>79</v>
      </c>
      <c r="F6320" s="73">
        <v>-5</v>
      </c>
      <c r="G6320" s="72" t="s">
        <v>16</v>
      </c>
      <c r="H6320" s="72" t="s">
        <v>24</v>
      </c>
      <c r="I6320" s="72" t="s">
        <v>48</v>
      </c>
      <c r="J6320" s="72" t="s">
        <v>19</v>
      </c>
      <c r="K6320" s="72" t="s">
        <v>37</v>
      </c>
      <c r="L6320" s="72" t="s">
        <v>274</v>
      </c>
      <c r="M6320" s="72"/>
    </row>
    <row r="6321" spans="2:13" x14ac:dyDescent="0.25">
      <c r="B6321" s="72" t="s">
        <v>12</v>
      </c>
      <c r="C6321" s="72" t="s">
        <v>13</v>
      </c>
      <c r="D6321" s="72" t="s">
        <v>14</v>
      </c>
      <c r="E6321" s="72" t="s">
        <v>15</v>
      </c>
      <c r="F6321" s="73">
        <v>227619</v>
      </c>
      <c r="G6321" s="72" t="s">
        <v>16</v>
      </c>
      <c r="H6321" s="72" t="s">
        <v>24</v>
      </c>
      <c r="I6321" s="72" t="s">
        <v>18</v>
      </c>
      <c r="J6321" s="72" t="s">
        <v>19</v>
      </c>
      <c r="K6321" s="72" t="s">
        <v>185</v>
      </c>
      <c r="L6321" s="72" t="s">
        <v>469</v>
      </c>
      <c r="M6321" s="72" t="s">
        <v>133</v>
      </c>
    </row>
    <row r="6322" spans="2:13" x14ac:dyDescent="0.25">
      <c r="B6322" s="72" t="s">
        <v>12</v>
      </c>
      <c r="C6322" s="72" t="s">
        <v>13</v>
      </c>
      <c r="D6322" s="72" t="s">
        <v>14</v>
      </c>
      <c r="E6322" s="72" t="s">
        <v>316</v>
      </c>
      <c r="F6322" s="73">
        <v>494415</v>
      </c>
      <c r="G6322" s="72" t="s">
        <v>16</v>
      </c>
      <c r="H6322" s="72" t="s">
        <v>24</v>
      </c>
      <c r="I6322" s="72" t="s">
        <v>18</v>
      </c>
      <c r="J6322" s="72" t="s">
        <v>19</v>
      </c>
      <c r="K6322" s="72" t="s">
        <v>99</v>
      </c>
      <c r="L6322" s="72" t="s">
        <v>150</v>
      </c>
      <c r="M6322" s="72" t="s">
        <v>259</v>
      </c>
    </row>
    <row r="6323" spans="2:13" x14ac:dyDescent="0.25">
      <c r="B6323" s="72" t="s">
        <v>12</v>
      </c>
      <c r="C6323" s="72" t="s">
        <v>13</v>
      </c>
      <c r="D6323" s="72" t="s">
        <v>14</v>
      </c>
      <c r="E6323" s="72" t="s">
        <v>187</v>
      </c>
      <c r="F6323" s="73">
        <v>13778161</v>
      </c>
      <c r="G6323" s="72" t="s">
        <v>16</v>
      </c>
      <c r="H6323" s="72" t="s">
        <v>17</v>
      </c>
      <c r="I6323" s="72" t="s">
        <v>18</v>
      </c>
      <c r="J6323" s="72" t="s">
        <v>19</v>
      </c>
      <c r="K6323" s="72" t="s">
        <v>20</v>
      </c>
      <c r="L6323" s="72" t="s">
        <v>233</v>
      </c>
      <c r="M6323" s="72" t="s">
        <v>112</v>
      </c>
    </row>
    <row r="6324" spans="2:13" x14ac:dyDescent="0.25">
      <c r="B6324" s="72" t="s">
        <v>12</v>
      </c>
      <c r="C6324" s="72" t="s">
        <v>13</v>
      </c>
      <c r="D6324" s="72" t="s">
        <v>14</v>
      </c>
      <c r="E6324" s="72" t="s">
        <v>123</v>
      </c>
      <c r="F6324" s="73">
        <v>-702</v>
      </c>
      <c r="G6324" s="72" t="s">
        <v>16</v>
      </c>
      <c r="H6324" s="72" t="s">
        <v>17</v>
      </c>
      <c r="I6324" s="72" t="s">
        <v>18</v>
      </c>
      <c r="J6324" s="72" t="s">
        <v>19</v>
      </c>
      <c r="K6324" s="72" t="s">
        <v>25</v>
      </c>
      <c r="L6324" s="72" t="s">
        <v>574</v>
      </c>
      <c r="M6324" s="72"/>
    </row>
    <row r="6325" spans="2:13" x14ac:dyDescent="0.25">
      <c r="B6325" s="72" t="s">
        <v>12</v>
      </c>
      <c r="C6325" s="72" t="s">
        <v>13</v>
      </c>
      <c r="D6325" s="72" t="s">
        <v>14</v>
      </c>
      <c r="E6325" s="72" t="s">
        <v>132</v>
      </c>
      <c r="F6325" s="73">
        <v>142179</v>
      </c>
      <c r="G6325" s="72" t="s">
        <v>16</v>
      </c>
      <c r="H6325" s="72" t="s">
        <v>24</v>
      </c>
      <c r="I6325" s="72" t="s">
        <v>18</v>
      </c>
      <c r="J6325" s="72" t="s">
        <v>19</v>
      </c>
      <c r="K6325" s="72" t="s">
        <v>37</v>
      </c>
      <c r="L6325" s="72" t="s">
        <v>324</v>
      </c>
      <c r="M6325" s="72" t="s">
        <v>67</v>
      </c>
    </row>
    <row r="6326" spans="2:13" x14ac:dyDescent="0.25">
      <c r="B6326" s="72" t="s">
        <v>12</v>
      </c>
      <c r="C6326" s="72" t="s">
        <v>13</v>
      </c>
      <c r="D6326" s="72" t="s">
        <v>14</v>
      </c>
      <c r="E6326" s="72" t="s">
        <v>94</v>
      </c>
      <c r="F6326" s="73">
        <v>335</v>
      </c>
      <c r="G6326" s="72" t="s">
        <v>16</v>
      </c>
      <c r="H6326" s="72" t="s">
        <v>24</v>
      </c>
      <c r="I6326" s="72" t="s">
        <v>18</v>
      </c>
      <c r="J6326" s="72" t="s">
        <v>227</v>
      </c>
      <c r="K6326" s="72" t="s">
        <v>157</v>
      </c>
      <c r="L6326" s="72" t="s">
        <v>598</v>
      </c>
      <c r="M6326" s="72"/>
    </row>
    <row r="6327" spans="2:13" x14ac:dyDescent="0.25">
      <c r="B6327" s="72" t="s">
        <v>12</v>
      </c>
      <c r="C6327" s="72" t="s">
        <v>13</v>
      </c>
      <c r="D6327" s="72" t="s">
        <v>14</v>
      </c>
      <c r="E6327" s="72" t="s">
        <v>256</v>
      </c>
      <c r="F6327" s="73">
        <v>-2</v>
      </c>
      <c r="G6327" s="72" t="s">
        <v>16</v>
      </c>
      <c r="H6327" s="72" t="s">
        <v>24</v>
      </c>
      <c r="I6327" s="72" t="s">
        <v>18</v>
      </c>
      <c r="J6327" s="72" t="s">
        <v>19</v>
      </c>
      <c r="K6327" s="72" t="s">
        <v>25</v>
      </c>
      <c r="L6327" s="72" t="s">
        <v>93</v>
      </c>
      <c r="M6327" s="72"/>
    </row>
    <row r="6328" spans="2:13" x14ac:dyDescent="0.25">
      <c r="B6328" s="72" t="s">
        <v>12</v>
      </c>
      <c r="C6328" s="72" t="s">
        <v>13</v>
      </c>
      <c r="D6328" s="72" t="s">
        <v>14</v>
      </c>
      <c r="E6328" s="72" t="s">
        <v>33</v>
      </c>
      <c r="F6328" s="73">
        <v>6057</v>
      </c>
      <c r="G6328" s="72" t="s">
        <v>16</v>
      </c>
      <c r="H6328" s="72" t="s">
        <v>17</v>
      </c>
      <c r="I6328" s="72" t="s">
        <v>18</v>
      </c>
      <c r="J6328" s="72" t="s">
        <v>19</v>
      </c>
      <c r="K6328" s="72" t="s">
        <v>25</v>
      </c>
      <c r="L6328" s="72" t="s">
        <v>297</v>
      </c>
      <c r="M6328" s="72" t="s">
        <v>57</v>
      </c>
    </row>
    <row r="6329" spans="2:13" x14ac:dyDescent="0.25">
      <c r="B6329" s="72" t="s">
        <v>12</v>
      </c>
      <c r="C6329" s="72" t="s">
        <v>13</v>
      </c>
      <c r="D6329" s="72" t="s">
        <v>14</v>
      </c>
      <c r="E6329" s="72" t="s">
        <v>79</v>
      </c>
      <c r="F6329" s="73">
        <v>-4853</v>
      </c>
      <c r="G6329" s="72" t="s">
        <v>16</v>
      </c>
      <c r="H6329" s="72" t="s">
        <v>24</v>
      </c>
      <c r="I6329" s="72" t="s">
        <v>18</v>
      </c>
      <c r="J6329" s="72" t="s">
        <v>19</v>
      </c>
      <c r="K6329" s="72" t="s">
        <v>20</v>
      </c>
      <c r="L6329" s="72" t="s">
        <v>199</v>
      </c>
      <c r="M6329" s="72"/>
    </row>
    <row r="6330" spans="2:13" x14ac:dyDescent="0.25">
      <c r="B6330" s="72" t="s">
        <v>12</v>
      </c>
      <c r="C6330" s="72" t="s">
        <v>13</v>
      </c>
      <c r="D6330" s="72" t="s">
        <v>14</v>
      </c>
      <c r="E6330" s="72" t="s">
        <v>68</v>
      </c>
      <c r="F6330" s="73">
        <v>-1339</v>
      </c>
      <c r="G6330" s="72" t="s">
        <v>16</v>
      </c>
      <c r="H6330" s="72" t="s">
        <v>24</v>
      </c>
      <c r="I6330" s="72" t="s">
        <v>18</v>
      </c>
      <c r="J6330" s="72" t="s">
        <v>19</v>
      </c>
      <c r="K6330" s="72" t="s">
        <v>37</v>
      </c>
      <c r="L6330" s="72" t="s">
        <v>653</v>
      </c>
      <c r="M6330" s="72"/>
    </row>
    <row r="6331" spans="2:13" x14ac:dyDescent="0.25">
      <c r="B6331" s="72" t="s">
        <v>12</v>
      </c>
      <c r="C6331" s="72" t="s">
        <v>13</v>
      </c>
      <c r="D6331" s="72" t="s">
        <v>14</v>
      </c>
      <c r="E6331" s="72" t="s">
        <v>258</v>
      </c>
      <c r="F6331" s="73">
        <v>276603</v>
      </c>
      <c r="G6331" s="72" t="s">
        <v>16</v>
      </c>
      <c r="H6331" s="72" t="s">
        <v>17</v>
      </c>
      <c r="I6331" s="72" t="s">
        <v>18</v>
      </c>
      <c r="J6331" s="72" t="s">
        <v>19</v>
      </c>
      <c r="K6331" s="72" t="s">
        <v>25</v>
      </c>
      <c r="L6331" s="72" t="s">
        <v>603</v>
      </c>
      <c r="M6331" s="72" t="s">
        <v>72</v>
      </c>
    </row>
    <row r="6332" spans="2:13" x14ac:dyDescent="0.25">
      <c r="B6332" s="72" t="s">
        <v>12</v>
      </c>
      <c r="C6332" s="72" t="s">
        <v>13</v>
      </c>
      <c r="D6332" s="72" t="s">
        <v>14</v>
      </c>
      <c r="E6332" s="72" t="s">
        <v>55</v>
      </c>
      <c r="F6332" s="73">
        <v>1600791</v>
      </c>
      <c r="G6332" s="72" t="s">
        <v>16</v>
      </c>
      <c r="H6332" s="72" t="s">
        <v>17</v>
      </c>
      <c r="I6332" s="72" t="s">
        <v>18</v>
      </c>
      <c r="J6332" s="72" t="s">
        <v>19</v>
      </c>
      <c r="K6332" s="72" t="s">
        <v>25</v>
      </c>
      <c r="L6332" s="72" t="s">
        <v>296</v>
      </c>
      <c r="M6332" s="72" t="s">
        <v>57</v>
      </c>
    </row>
    <row r="6333" spans="2:13" x14ac:dyDescent="0.25">
      <c r="B6333" s="72" t="s">
        <v>12</v>
      </c>
      <c r="C6333" s="72" t="s">
        <v>13</v>
      </c>
      <c r="D6333" s="72" t="s">
        <v>14</v>
      </c>
      <c r="E6333" s="72" t="s">
        <v>83</v>
      </c>
      <c r="F6333" s="73">
        <v>12722384</v>
      </c>
      <c r="G6333" s="72" t="s">
        <v>16</v>
      </c>
      <c r="H6333" s="72" t="s">
        <v>24</v>
      </c>
      <c r="I6333" s="72" t="s">
        <v>18</v>
      </c>
      <c r="J6333" s="72" t="s">
        <v>19</v>
      </c>
      <c r="K6333" s="72" t="s">
        <v>96</v>
      </c>
      <c r="L6333" s="72" t="s">
        <v>403</v>
      </c>
      <c r="M6333" s="72"/>
    </row>
    <row r="6334" spans="2:13" x14ac:dyDescent="0.25">
      <c r="B6334" s="72" t="s">
        <v>12</v>
      </c>
      <c r="C6334" s="72" t="s">
        <v>13</v>
      </c>
      <c r="D6334" s="72" t="s">
        <v>14</v>
      </c>
      <c r="E6334" s="72" t="s">
        <v>41</v>
      </c>
      <c r="F6334" s="73">
        <v>-3946</v>
      </c>
      <c r="G6334" s="72" t="s">
        <v>16</v>
      </c>
      <c r="H6334" s="72" t="s">
        <v>17</v>
      </c>
      <c r="I6334" s="72" t="s">
        <v>18</v>
      </c>
      <c r="J6334" s="72" t="s">
        <v>19</v>
      </c>
      <c r="K6334" s="72" t="s">
        <v>25</v>
      </c>
      <c r="L6334" s="72" t="s">
        <v>265</v>
      </c>
      <c r="M6334" s="72"/>
    </row>
    <row r="6335" spans="2:13" x14ac:dyDescent="0.25">
      <c r="B6335" s="72" t="s">
        <v>12</v>
      </c>
      <c r="C6335" s="72" t="s">
        <v>13</v>
      </c>
      <c r="D6335" s="72" t="s">
        <v>14</v>
      </c>
      <c r="E6335" s="72" t="s">
        <v>74</v>
      </c>
      <c r="F6335" s="73">
        <v>22429</v>
      </c>
      <c r="G6335" s="72" t="s">
        <v>16</v>
      </c>
      <c r="H6335" s="72" t="s">
        <v>24</v>
      </c>
      <c r="I6335" s="72" t="s">
        <v>18</v>
      </c>
      <c r="J6335" s="72" t="s">
        <v>19</v>
      </c>
      <c r="K6335" s="72" t="s">
        <v>37</v>
      </c>
      <c r="L6335" s="72" t="s">
        <v>113</v>
      </c>
      <c r="M6335" s="72" t="s">
        <v>302</v>
      </c>
    </row>
    <row r="6336" spans="2:13" x14ac:dyDescent="0.25">
      <c r="B6336" s="72" t="s">
        <v>12</v>
      </c>
      <c r="C6336" s="72" t="s">
        <v>13</v>
      </c>
      <c r="D6336" s="72" t="s">
        <v>14</v>
      </c>
      <c r="E6336" s="72" t="s">
        <v>83</v>
      </c>
      <c r="F6336" s="73">
        <v>24087</v>
      </c>
      <c r="G6336" s="72" t="s">
        <v>16</v>
      </c>
      <c r="H6336" s="72" t="s">
        <v>24</v>
      </c>
      <c r="I6336" s="72" t="s">
        <v>18</v>
      </c>
      <c r="J6336" s="72" t="s">
        <v>19</v>
      </c>
      <c r="K6336" s="72" t="s">
        <v>99</v>
      </c>
      <c r="L6336" s="72" t="s">
        <v>519</v>
      </c>
      <c r="M6336" s="72"/>
    </row>
    <row r="6337" spans="2:13" x14ac:dyDescent="0.25">
      <c r="B6337" s="72" t="s">
        <v>12</v>
      </c>
      <c r="C6337" s="72" t="s">
        <v>13</v>
      </c>
      <c r="D6337" s="72" t="s">
        <v>14</v>
      </c>
      <c r="E6337" s="72" t="s">
        <v>79</v>
      </c>
      <c r="F6337" s="73">
        <v>-33319</v>
      </c>
      <c r="G6337" s="72" t="s">
        <v>16</v>
      </c>
      <c r="H6337" s="72" t="s">
        <v>17</v>
      </c>
      <c r="I6337" s="72" t="s">
        <v>18</v>
      </c>
      <c r="J6337" s="72" t="s">
        <v>19</v>
      </c>
      <c r="K6337" s="72" t="s">
        <v>25</v>
      </c>
      <c r="L6337" s="72" t="s">
        <v>537</v>
      </c>
      <c r="M6337" s="72"/>
    </row>
    <row r="6338" spans="2:13" x14ac:dyDescent="0.25">
      <c r="B6338" s="72" t="s">
        <v>12</v>
      </c>
      <c r="C6338" s="72" t="s">
        <v>13</v>
      </c>
      <c r="D6338" s="72" t="s">
        <v>14</v>
      </c>
      <c r="E6338" s="72" t="s">
        <v>27</v>
      </c>
      <c r="F6338" s="73">
        <v>404</v>
      </c>
      <c r="G6338" s="72" t="s">
        <v>16</v>
      </c>
      <c r="H6338" s="72" t="s">
        <v>24</v>
      </c>
      <c r="I6338" s="72" t="s">
        <v>18</v>
      </c>
      <c r="J6338" s="72" t="s">
        <v>19</v>
      </c>
      <c r="K6338" s="72" t="s">
        <v>117</v>
      </c>
      <c r="L6338" s="72" t="s">
        <v>197</v>
      </c>
      <c r="M6338" s="72" t="s">
        <v>302</v>
      </c>
    </row>
    <row r="6339" spans="2:13" x14ac:dyDescent="0.25">
      <c r="B6339" s="72" t="s">
        <v>12</v>
      </c>
      <c r="C6339" s="72" t="s">
        <v>13</v>
      </c>
      <c r="D6339" s="72" t="s">
        <v>14</v>
      </c>
      <c r="E6339" s="72" t="s">
        <v>123</v>
      </c>
      <c r="F6339" s="73">
        <v>-2099</v>
      </c>
      <c r="G6339" s="72" t="s">
        <v>16</v>
      </c>
      <c r="H6339" s="72" t="s">
        <v>17</v>
      </c>
      <c r="I6339" s="72" t="s">
        <v>18</v>
      </c>
      <c r="J6339" s="72" t="s">
        <v>19</v>
      </c>
      <c r="K6339" s="72" t="s">
        <v>37</v>
      </c>
      <c r="L6339" s="72" t="s">
        <v>38</v>
      </c>
      <c r="M6339" s="72"/>
    </row>
    <row r="6340" spans="2:13" x14ac:dyDescent="0.25">
      <c r="B6340" s="72" t="s">
        <v>12</v>
      </c>
      <c r="C6340" s="72" t="s">
        <v>13</v>
      </c>
      <c r="D6340" s="72" t="s">
        <v>14</v>
      </c>
      <c r="E6340" s="72" t="s">
        <v>79</v>
      </c>
      <c r="F6340" s="73">
        <v>-1088</v>
      </c>
      <c r="G6340" s="72" t="s">
        <v>16</v>
      </c>
      <c r="H6340" s="72" t="s">
        <v>17</v>
      </c>
      <c r="I6340" s="72" t="s">
        <v>18</v>
      </c>
      <c r="J6340" s="72" t="s">
        <v>227</v>
      </c>
      <c r="K6340" s="72" t="s">
        <v>25</v>
      </c>
      <c r="L6340" s="72" t="s">
        <v>149</v>
      </c>
      <c r="M6340" s="72"/>
    </row>
    <row r="6341" spans="2:13" x14ac:dyDescent="0.25">
      <c r="B6341" s="72" t="s">
        <v>12</v>
      </c>
      <c r="C6341" s="72" t="s">
        <v>13</v>
      </c>
      <c r="D6341" s="72" t="s">
        <v>14</v>
      </c>
      <c r="E6341" s="72" t="s">
        <v>33</v>
      </c>
      <c r="F6341" s="73">
        <v>48501</v>
      </c>
      <c r="G6341" s="72" t="s">
        <v>16</v>
      </c>
      <c r="H6341" s="72" t="s">
        <v>24</v>
      </c>
      <c r="I6341" s="72" t="s">
        <v>18</v>
      </c>
      <c r="J6341" s="72" t="s">
        <v>19</v>
      </c>
      <c r="K6341" s="72" t="s">
        <v>37</v>
      </c>
      <c r="L6341" s="72" t="s">
        <v>487</v>
      </c>
      <c r="M6341" s="72" t="s">
        <v>47</v>
      </c>
    </row>
    <row r="6342" spans="2:13" x14ac:dyDescent="0.25">
      <c r="B6342" s="72" t="s">
        <v>12</v>
      </c>
      <c r="C6342" s="72" t="s">
        <v>13</v>
      </c>
      <c r="D6342" s="72" t="s">
        <v>14</v>
      </c>
      <c r="E6342" s="72" t="s">
        <v>68</v>
      </c>
      <c r="F6342" s="73">
        <v>-1578</v>
      </c>
      <c r="G6342" s="72" t="s">
        <v>16</v>
      </c>
      <c r="H6342" s="72" t="s">
        <v>17</v>
      </c>
      <c r="I6342" s="72" t="s">
        <v>48</v>
      </c>
      <c r="J6342" s="72" t="s">
        <v>19</v>
      </c>
      <c r="K6342" s="72" t="s">
        <v>49</v>
      </c>
      <c r="L6342" s="72" t="s">
        <v>66</v>
      </c>
      <c r="M6342" s="72"/>
    </row>
    <row r="6343" spans="2:13" x14ac:dyDescent="0.25">
      <c r="B6343" s="72" t="s">
        <v>12</v>
      </c>
      <c r="C6343" s="72" t="s">
        <v>13</v>
      </c>
      <c r="D6343" s="72" t="s">
        <v>14</v>
      </c>
      <c r="E6343" s="72" t="s">
        <v>39</v>
      </c>
      <c r="F6343" s="73">
        <v>-28886</v>
      </c>
      <c r="G6343" s="72" t="s">
        <v>16</v>
      </c>
      <c r="H6343" s="72" t="s">
        <v>17</v>
      </c>
      <c r="I6343" s="72" t="s">
        <v>18</v>
      </c>
      <c r="J6343" s="72" t="s">
        <v>19</v>
      </c>
      <c r="K6343" s="72" t="s">
        <v>25</v>
      </c>
      <c r="L6343" s="72" t="s">
        <v>434</v>
      </c>
      <c r="M6343" s="72"/>
    </row>
    <row r="6344" spans="2:13" x14ac:dyDescent="0.25">
      <c r="B6344" s="72" t="s">
        <v>12</v>
      </c>
      <c r="C6344" s="72" t="s">
        <v>13</v>
      </c>
      <c r="D6344" s="72" t="s">
        <v>14</v>
      </c>
      <c r="E6344" s="72" t="s">
        <v>41</v>
      </c>
      <c r="F6344" s="73">
        <v>-184</v>
      </c>
      <c r="G6344" s="72" t="s">
        <v>16</v>
      </c>
      <c r="H6344" s="72" t="s">
        <v>24</v>
      </c>
      <c r="I6344" s="72" t="s">
        <v>18</v>
      </c>
      <c r="J6344" s="72" t="s">
        <v>19</v>
      </c>
      <c r="K6344" s="72" t="s">
        <v>99</v>
      </c>
      <c r="L6344" s="72" t="s">
        <v>100</v>
      </c>
      <c r="M6344" s="72"/>
    </row>
    <row r="6345" spans="2:13" x14ac:dyDescent="0.25">
      <c r="B6345" s="72" t="s">
        <v>12</v>
      </c>
      <c r="C6345" s="72" t="s">
        <v>13</v>
      </c>
      <c r="D6345" s="72" t="s">
        <v>14</v>
      </c>
      <c r="E6345" s="72" t="s">
        <v>60</v>
      </c>
      <c r="F6345" s="73">
        <v>931824</v>
      </c>
      <c r="G6345" s="72" t="s">
        <v>16</v>
      </c>
      <c r="H6345" s="72" t="s">
        <v>24</v>
      </c>
      <c r="I6345" s="72" t="s">
        <v>18</v>
      </c>
      <c r="J6345" s="72" t="s">
        <v>19</v>
      </c>
      <c r="K6345" s="72" t="s">
        <v>37</v>
      </c>
      <c r="L6345" s="72" t="s">
        <v>193</v>
      </c>
      <c r="M6345" s="72" t="s">
        <v>67</v>
      </c>
    </row>
    <row r="6346" spans="2:13" x14ac:dyDescent="0.25">
      <c r="B6346" s="72" t="s">
        <v>12</v>
      </c>
      <c r="C6346" s="72" t="s">
        <v>13</v>
      </c>
      <c r="D6346" s="72" t="s">
        <v>14</v>
      </c>
      <c r="E6346" s="72" t="s">
        <v>39</v>
      </c>
      <c r="F6346" s="73">
        <v>-3307</v>
      </c>
      <c r="G6346" s="72" t="s">
        <v>16</v>
      </c>
      <c r="H6346" s="72" t="s">
        <v>24</v>
      </c>
      <c r="I6346" s="72" t="s">
        <v>18</v>
      </c>
      <c r="J6346" s="72" t="s">
        <v>19</v>
      </c>
      <c r="K6346" s="72" t="s">
        <v>37</v>
      </c>
      <c r="L6346" s="72" t="s">
        <v>340</v>
      </c>
      <c r="M6346" s="72"/>
    </row>
    <row r="6347" spans="2:13" x14ac:dyDescent="0.25">
      <c r="B6347" s="72" t="s">
        <v>12</v>
      </c>
      <c r="C6347" s="72" t="s">
        <v>13</v>
      </c>
      <c r="D6347" s="72" t="s">
        <v>14</v>
      </c>
      <c r="E6347" s="72" t="s">
        <v>123</v>
      </c>
      <c r="F6347" s="73">
        <v>-6725</v>
      </c>
      <c r="G6347" s="72" t="s">
        <v>16</v>
      </c>
      <c r="H6347" s="72" t="s">
        <v>24</v>
      </c>
      <c r="I6347" s="72" t="s">
        <v>18</v>
      </c>
      <c r="J6347" s="72" t="s">
        <v>19</v>
      </c>
      <c r="K6347" s="72" t="s">
        <v>157</v>
      </c>
      <c r="L6347" s="72" t="s">
        <v>570</v>
      </c>
      <c r="M6347" s="72"/>
    </row>
    <row r="6348" spans="2:13" x14ac:dyDescent="0.25">
      <c r="B6348" s="72" t="s">
        <v>12</v>
      </c>
      <c r="C6348" s="72" t="s">
        <v>13</v>
      </c>
      <c r="D6348" s="72" t="s">
        <v>14</v>
      </c>
      <c r="E6348" s="72" t="s">
        <v>58</v>
      </c>
      <c r="F6348" s="73">
        <v>306574</v>
      </c>
      <c r="G6348" s="72" t="s">
        <v>16</v>
      </c>
      <c r="H6348" s="72" t="s">
        <v>24</v>
      </c>
      <c r="I6348" s="72" t="s">
        <v>18</v>
      </c>
      <c r="J6348" s="72" t="s">
        <v>19</v>
      </c>
      <c r="K6348" s="72" t="s">
        <v>37</v>
      </c>
      <c r="L6348" s="72" t="s">
        <v>549</v>
      </c>
      <c r="M6348" s="72" t="s">
        <v>29</v>
      </c>
    </row>
    <row r="6349" spans="2:13" x14ac:dyDescent="0.25">
      <c r="B6349" s="72" t="s">
        <v>12</v>
      </c>
      <c r="C6349" s="72" t="s">
        <v>13</v>
      </c>
      <c r="D6349" s="72" t="s">
        <v>14</v>
      </c>
      <c r="E6349" s="72" t="s">
        <v>55</v>
      </c>
      <c r="F6349" s="73">
        <v>1075744</v>
      </c>
      <c r="G6349" s="72" t="s">
        <v>16</v>
      </c>
      <c r="H6349" s="72" t="s">
        <v>17</v>
      </c>
      <c r="I6349" s="72" t="s">
        <v>18</v>
      </c>
      <c r="J6349" s="72" t="s">
        <v>19</v>
      </c>
      <c r="K6349" s="72" t="s">
        <v>25</v>
      </c>
      <c r="L6349" s="72" t="s">
        <v>107</v>
      </c>
      <c r="M6349" s="72" t="s">
        <v>112</v>
      </c>
    </row>
    <row r="6350" spans="2:13" x14ac:dyDescent="0.25">
      <c r="B6350" s="72" t="s">
        <v>12</v>
      </c>
      <c r="C6350" s="72" t="s">
        <v>13</v>
      </c>
      <c r="D6350" s="72" t="s">
        <v>14</v>
      </c>
      <c r="E6350" s="72" t="s">
        <v>94</v>
      </c>
      <c r="F6350" s="73">
        <v>115310</v>
      </c>
      <c r="G6350" s="72" t="s">
        <v>16</v>
      </c>
      <c r="H6350" s="72" t="s">
        <v>17</v>
      </c>
      <c r="I6350" s="72" t="s">
        <v>18</v>
      </c>
      <c r="J6350" s="72" t="s">
        <v>19</v>
      </c>
      <c r="K6350" s="72" t="s">
        <v>37</v>
      </c>
      <c r="L6350" s="72" t="s">
        <v>177</v>
      </c>
      <c r="M6350" s="72"/>
    </row>
    <row r="6351" spans="2:13" x14ac:dyDescent="0.25">
      <c r="B6351" s="72" t="s">
        <v>12</v>
      </c>
      <c r="C6351" s="72" t="s">
        <v>13</v>
      </c>
      <c r="D6351" s="72" t="s">
        <v>14</v>
      </c>
      <c r="E6351" s="72" t="s">
        <v>27</v>
      </c>
      <c r="F6351" s="73">
        <v>41670</v>
      </c>
      <c r="G6351" s="72" t="s">
        <v>16</v>
      </c>
      <c r="H6351" s="72" t="s">
        <v>17</v>
      </c>
      <c r="I6351" s="72" t="s">
        <v>18</v>
      </c>
      <c r="J6351" s="72" t="s">
        <v>19</v>
      </c>
      <c r="K6351" s="72" t="s">
        <v>25</v>
      </c>
      <c r="L6351" s="72" t="s">
        <v>114</v>
      </c>
      <c r="M6351" s="72" t="s">
        <v>57</v>
      </c>
    </row>
    <row r="6352" spans="2:13" x14ac:dyDescent="0.25">
      <c r="B6352" s="72" t="s">
        <v>12</v>
      </c>
      <c r="C6352" s="72" t="s">
        <v>13</v>
      </c>
      <c r="D6352" s="72" t="s">
        <v>14</v>
      </c>
      <c r="E6352" s="72" t="s">
        <v>81</v>
      </c>
      <c r="F6352" s="73">
        <v>69948</v>
      </c>
      <c r="G6352" s="72" t="s">
        <v>16</v>
      </c>
      <c r="H6352" s="72" t="s">
        <v>24</v>
      </c>
      <c r="I6352" s="72" t="s">
        <v>18</v>
      </c>
      <c r="J6352" s="72" t="s">
        <v>19</v>
      </c>
      <c r="K6352" s="72" t="s">
        <v>63</v>
      </c>
      <c r="L6352" s="72" t="s">
        <v>470</v>
      </c>
      <c r="M6352" s="72" t="s">
        <v>47</v>
      </c>
    </row>
    <row r="6353" spans="2:13" x14ac:dyDescent="0.25">
      <c r="B6353" s="72" t="s">
        <v>12</v>
      </c>
      <c r="C6353" s="72" t="s">
        <v>13</v>
      </c>
      <c r="D6353" s="72" t="s">
        <v>14</v>
      </c>
      <c r="E6353" s="72" t="s">
        <v>55</v>
      </c>
      <c r="F6353" s="73">
        <v>3191</v>
      </c>
      <c r="G6353" s="72" t="s">
        <v>16</v>
      </c>
      <c r="H6353" s="72" t="s">
        <v>24</v>
      </c>
      <c r="I6353" s="72" t="s">
        <v>18</v>
      </c>
      <c r="J6353" s="72" t="s">
        <v>19</v>
      </c>
      <c r="K6353" s="72" t="s">
        <v>25</v>
      </c>
      <c r="L6353" s="72" t="s">
        <v>124</v>
      </c>
      <c r="M6353" s="72" t="s">
        <v>112</v>
      </c>
    </row>
    <row r="6354" spans="2:13" x14ac:dyDescent="0.25">
      <c r="B6354" s="72" t="s">
        <v>12</v>
      </c>
      <c r="C6354" s="72" t="s">
        <v>13</v>
      </c>
      <c r="D6354" s="72" t="s">
        <v>14</v>
      </c>
      <c r="E6354" s="72" t="s">
        <v>68</v>
      </c>
      <c r="F6354" s="73">
        <v>-57653</v>
      </c>
      <c r="G6354" s="72" t="s">
        <v>16</v>
      </c>
      <c r="H6354" s="72" t="s">
        <v>24</v>
      </c>
      <c r="I6354" s="72" t="s">
        <v>18</v>
      </c>
      <c r="J6354" s="72" t="s">
        <v>19</v>
      </c>
      <c r="K6354" s="72" t="s">
        <v>99</v>
      </c>
      <c r="L6354" s="72" t="s">
        <v>419</v>
      </c>
      <c r="M6354" s="72"/>
    </row>
    <row r="6355" spans="2:13" x14ac:dyDescent="0.25">
      <c r="B6355" s="72" t="s">
        <v>12</v>
      </c>
      <c r="C6355" s="72" t="s">
        <v>13</v>
      </c>
      <c r="D6355" s="72" t="s">
        <v>14</v>
      </c>
      <c r="E6355" s="72" t="s">
        <v>70</v>
      </c>
      <c r="F6355" s="73">
        <v>102746</v>
      </c>
      <c r="G6355" s="72" t="s">
        <v>16</v>
      </c>
      <c r="H6355" s="72" t="s">
        <v>24</v>
      </c>
      <c r="I6355" s="72" t="s">
        <v>18</v>
      </c>
      <c r="J6355" s="72" t="s">
        <v>19</v>
      </c>
      <c r="K6355" s="72" t="s">
        <v>31</v>
      </c>
      <c r="L6355" s="72" t="s">
        <v>247</v>
      </c>
      <c r="M6355" s="72" t="s">
        <v>72</v>
      </c>
    </row>
    <row r="6356" spans="2:13" x14ac:dyDescent="0.25">
      <c r="B6356" s="72" t="s">
        <v>12</v>
      </c>
      <c r="C6356" s="72" t="s">
        <v>13</v>
      </c>
      <c r="D6356" s="72" t="s">
        <v>14</v>
      </c>
      <c r="E6356" s="72" t="s">
        <v>228</v>
      </c>
      <c r="F6356" s="73">
        <v>821</v>
      </c>
      <c r="G6356" s="72" t="s">
        <v>16</v>
      </c>
      <c r="H6356" s="72" t="s">
        <v>24</v>
      </c>
      <c r="I6356" s="72" t="s">
        <v>18</v>
      </c>
      <c r="J6356" s="72" t="s">
        <v>19</v>
      </c>
      <c r="K6356" s="72" t="s">
        <v>49</v>
      </c>
      <c r="L6356" s="72" t="s">
        <v>203</v>
      </c>
      <c r="M6356" s="72" t="s">
        <v>133</v>
      </c>
    </row>
    <row r="6357" spans="2:13" x14ac:dyDescent="0.25">
      <c r="B6357" s="72" t="s">
        <v>12</v>
      </c>
      <c r="C6357" s="72" t="s">
        <v>13</v>
      </c>
      <c r="D6357" s="72" t="s">
        <v>14</v>
      </c>
      <c r="E6357" s="72" t="s">
        <v>27</v>
      </c>
      <c r="F6357" s="73">
        <v>48744</v>
      </c>
      <c r="G6357" s="72" t="s">
        <v>16</v>
      </c>
      <c r="H6357" s="72" t="s">
        <v>24</v>
      </c>
      <c r="I6357" s="72" t="s">
        <v>18</v>
      </c>
      <c r="J6357" s="72" t="s">
        <v>19</v>
      </c>
      <c r="K6357" s="72" t="s">
        <v>37</v>
      </c>
      <c r="L6357" s="72" t="s">
        <v>125</v>
      </c>
      <c r="M6357" s="72" t="s">
        <v>57</v>
      </c>
    </row>
    <row r="6358" spans="2:13" x14ac:dyDescent="0.25">
      <c r="B6358" s="72" t="s">
        <v>12</v>
      </c>
      <c r="C6358" s="72" t="s">
        <v>13</v>
      </c>
      <c r="D6358" s="72" t="s">
        <v>14</v>
      </c>
      <c r="E6358" s="72" t="s">
        <v>27</v>
      </c>
      <c r="F6358" s="73">
        <v>30623</v>
      </c>
      <c r="G6358" s="72" t="s">
        <v>16</v>
      </c>
      <c r="H6358" s="72" t="s">
        <v>24</v>
      </c>
      <c r="I6358" s="72" t="s">
        <v>18</v>
      </c>
      <c r="J6358" s="72" t="s">
        <v>19</v>
      </c>
      <c r="K6358" s="72" t="s">
        <v>130</v>
      </c>
      <c r="L6358" s="72" t="s">
        <v>131</v>
      </c>
      <c r="M6358" s="72" t="s">
        <v>112</v>
      </c>
    </row>
    <row r="6359" spans="2:13" x14ac:dyDescent="0.25">
      <c r="B6359" s="72" t="s">
        <v>12</v>
      </c>
      <c r="C6359" s="72" t="s">
        <v>13</v>
      </c>
      <c r="D6359" s="72" t="s">
        <v>14</v>
      </c>
      <c r="E6359" s="72" t="s">
        <v>39</v>
      </c>
      <c r="F6359" s="73">
        <v>-434</v>
      </c>
      <c r="G6359" s="72" t="s">
        <v>16</v>
      </c>
      <c r="H6359" s="72" t="s">
        <v>24</v>
      </c>
      <c r="I6359" s="72" t="s">
        <v>18</v>
      </c>
      <c r="J6359" s="72" t="s">
        <v>19</v>
      </c>
      <c r="K6359" s="72" t="s">
        <v>96</v>
      </c>
      <c r="L6359" s="72" t="s">
        <v>582</v>
      </c>
      <c r="M6359" s="72"/>
    </row>
    <row r="6360" spans="2:13" x14ac:dyDescent="0.25">
      <c r="B6360" s="72" t="s">
        <v>12</v>
      </c>
      <c r="C6360" s="72" t="s">
        <v>13</v>
      </c>
      <c r="D6360" s="72" t="s">
        <v>14</v>
      </c>
      <c r="E6360" s="72" t="s">
        <v>453</v>
      </c>
      <c r="F6360" s="73">
        <v>225492</v>
      </c>
      <c r="G6360" s="72" t="s">
        <v>16</v>
      </c>
      <c r="H6360" s="72" t="s">
        <v>24</v>
      </c>
      <c r="I6360" s="72" t="s">
        <v>18</v>
      </c>
      <c r="J6360" s="72" t="s">
        <v>19</v>
      </c>
      <c r="K6360" s="72" t="s">
        <v>25</v>
      </c>
      <c r="L6360" s="72" t="s">
        <v>408</v>
      </c>
      <c r="M6360" s="72"/>
    </row>
    <row r="6361" spans="2:13" x14ac:dyDescent="0.25">
      <c r="B6361" s="72" t="s">
        <v>12</v>
      </c>
      <c r="C6361" s="72" t="s">
        <v>13</v>
      </c>
      <c r="D6361" s="72" t="s">
        <v>14</v>
      </c>
      <c r="E6361" s="72" t="s">
        <v>27</v>
      </c>
      <c r="F6361" s="73">
        <v>1261</v>
      </c>
      <c r="G6361" s="72" t="s">
        <v>16</v>
      </c>
      <c r="H6361" s="72" t="s">
        <v>24</v>
      </c>
      <c r="I6361" s="72" t="s">
        <v>18</v>
      </c>
      <c r="J6361" s="72" t="s">
        <v>19</v>
      </c>
      <c r="K6361" s="72" t="s">
        <v>96</v>
      </c>
      <c r="L6361" s="72" t="s">
        <v>194</v>
      </c>
      <c r="M6361" s="72" t="s">
        <v>112</v>
      </c>
    </row>
    <row r="6362" spans="2:13" x14ac:dyDescent="0.25">
      <c r="B6362" s="72" t="s">
        <v>12</v>
      </c>
      <c r="C6362" s="72" t="s">
        <v>13</v>
      </c>
      <c r="D6362" s="72" t="s">
        <v>14</v>
      </c>
      <c r="E6362" s="72" t="s">
        <v>41</v>
      </c>
      <c r="F6362" s="73">
        <v>-113</v>
      </c>
      <c r="G6362" s="72" t="s">
        <v>16</v>
      </c>
      <c r="H6362" s="72" t="s">
        <v>17</v>
      </c>
      <c r="I6362" s="72" t="s">
        <v>18</v>
      </c>
      <c r="J6362" s="72" t="s">
        <v>19</v>
      </c>
      <c r="K6362" s="72" t="s">
        <v>25</v>
      </c>
      <c r="L6362" s="72" t="s">
        <v>323</v>
      </c>
      <c r="M6362" s="72"/>
    </row>
    <row r="6363" spans="2:13" x14ac:dyDescent="0.25">
      <c r="B6363" s="72" t="s">
        <v>12</v>
      </c>
      <c r="C6363" s="72" t="s">
        <v>13</v>
      </c>
      <c r="D6363" s="72" t="s">
        <v>14</v>
      </c>
      <c r="E6363" s="72" t="s">
        <v>94</v>
      </c>
      <c r="F6363" s="73">
        <v>927</v>
      </c>
      <c r="G6363" s="72" t="s">
        <v>16</v>
      </c>
      <c r="H6363" s="72" t="s">
        <v>17</v>
      </c>
      <c r="I6363" s="72" t="s">
        <v>18</v>
      </c>
      <c r="J6363" s="72" t="s">
        <v>19</v>
      </c>
      <c r="K6363" s="72" t="s">
        <v>49</v>
      </c>
      <c r="L6363" s="72" t="s">
        <v>222</v>
      </c>
      <c r="M6363" s="72"/>
    </row>
    <row r="6364" spans="2:13" x14ac:dyDescent="0.25">
      <c r="B6364" s="72" t="s">
        <v>12</v>
      </c>
      <c r="C6364" s="72" t="s">
        <v>13</v>
      </c>
      <c r="D6364" s="72" t="s">
        <v>14</v>
      </c>
      <c r="E6364" s="72" t="s">
        <v>55</v>
      </c>
      <c r="F6364" s="73">
        <v>62729</v>
      </c>
      <c r="G6364" s="72" t="s">
        <v>16</v>
      </c>
      <c r="H6364" s="72" t="s">
        <v>24</v>
      </c>
      <c r="I6364" s="72" t="s">
        <v>48</v>
      </c>
      <c r="J6364" s="72" t="s">
        <v>19</v>
      </c>
      <c r="K6364" s="72" t="s">
        <v>37</v>
      </c>
      <c r="L6364" s="72" t="s">
        <v>635</v>
      </c>
      <c r="M6364" s="72" t="s">
        <v>47</v>
      </c>
    </row>
    <row r="6365" spans="2:13" x14ac:dyDescent="0.25">
      <c r="B6365" s="72" t="s">
        <v>12</v>
      </c>
      <c r="C6365" s="72" t="s">
        <v>13</v>
      </c>
      <c r="D6365" s="72" t="s">
        <v>14</v>
      </c>
      <c r="E6365" s="72" t="s">
        <v>74</v>
      </c>
      <c r="F6365" s="73">
        <v>288766</v>
      </c>
      <c r="G6365" s="72" t="s">
        <v>16</v>
      </c>
      <c r="H6365" s="72" t="s">
        <v>24</v>
      </c>
      <c r="I6365" s="72" t="s">
        <v>18</v>
      </c>
      <c r="J6365" s="72" t="s">
        <v>19</v>
      </c>
      <c r="K6365" s="72" t="s">
        <v>25</v>
      </c>
      <c r="L6365" s="72" t="s">
        <v>636</v>
      </c>
      <c r="M6365" s="72" t="s">
        <v>302</v>
      </c>
    </row>
    <row r="6366" spans="2:13" x14ac:dyDescent="0.25">
      <c r="B6366" s="72" t="s">
        <v>12</v>
      </c>
      <c r="C6366" s="72" t="s">
        <v>13</v>
      </c>
      <c r="D6366" s="72" t="s">
        <v>14</v>
      </c>
      <c r="E6366" s="72" t="s">
        <v>39</v>
      </c>
      <c r="F6366" s="73">
        <v>-2811</v>
      </c>
      <c r="G6366" s="72" t="s">
        <v>16</v>
      </c>
      <c r="H6366" s="72" t="s">
        <v>24</v>
      </c>
      <c r="I6366" s="72" t="s">
        <v>48</v>
      </c>
      <c r="J6366" s="72" t="s">
        <v>19</v>
      </c>
      <c r="K6366" s="72" t="s">
        <v>43</v>
      </c>
      <c r="L6366" s="72" t="s">
        <v>472</v>
      </c>
      <c r="M6366" s="72"/>
    </row>
    <row r="6367" spans="2:13" x14ac:dyDescent="0.25">
      <c r="B6367" s="72" t="s">
        <v>12</v>
      </c>
      <c r="C6367" s="72" t="s">
        <v>13</v>
      </c>
      <c r="D6367" s="72" t="s">
        <v>14</v>
      </c>
      <c r="E6367" s="72" t="s">
        <v>228</v>
      </c>
      <c r="F6367" s="73">
        <v>12655</v>
      </c>
      <c r="G6367" s="72" t="s">
        <v>16</v>
      </c>
      <c r="H6367" s="72" t="s">
        <v>17</v>
      </c>
      <c r="I6367" s="72" t="s">
        <v>18</v>
      </c>
      <c r="J6367" s="72" t="s">
        <v>19</v>
      </c>
      <c r="K6367" s="72" t="s">
        <v>20</v>
      </c>
      <c r="L6367" s="72" t="s">
        <v>229</v>
      </c>
      <c r="M6367" s="72" t="s">
        <v>184</v>
      </c>
    </row>
    <row r="6368" spans="2:13" x14ac:dyDescent="0.25">
      <c r="B6368" s="72" t="s">
        <v>12</v>
      </c>
      <c r="C6368" s="72" t="s">
        <v>13</v>
      </c>
      <c r="D6368" s="72" t="s">
        <v>14</v>
      </c>
      <c r="E6368" s="72" t="s">
        <v>74</v>
      </c>
      <c r="F6368" s="73">
        <v>107511</v>
      </c>
      <c r="G6368" s="72" t="s">
        <v>16</v>
      </c>
      <c r="H6368" s="72" t="s">
        <v>17</v>
      </c>
      <c r="I6368" s="72" t="s">
        <v>18</v>
      </c>
      <c r="J6368" s="72" t="s">
        <v>19</v>
      </c>
      <c r="K6368" s="72" t="s">
        <v>25</v>
      </c>
      <c r="L6368" s="72" t="s">
        <v>114</v>
      </c>
      <c r="M6368" s="72" t="s">
        <v>47</v>
      </c>
    </row>
    <row r="6369" spans="2:13" x14ac:dyDescent="0.25">
      <c r="B6369" s="72" t="s">
        <v>12</v>
      </c>
      <c r="C6369" s="72" t="s">
        <v>13</v>
      </c>
      <c r="D6369" s="72" t="s">
        <v>14</v>
      </c>
      <c r="E6369" s="72" t="s">
        <v>68</v>
      </c>
      <c r="F6369" s="73">
        <v>-303</v>
      </c>
      <c r="G6369" s="72" t="s">
        <v>16</v>
      </c>
      <c r="H6369" s="72" t="s">
        <v>24</v>
      </c>
      <c r="I6369" s="72" t="s">
        <v>18</v>
      </c>
      <c r="J6369" s="72" t="s">
        <v>19</v>
      </c>
      <c r="K6369" s="72" t="s">
        <v>25</v>
      </c>
      <c r="L6369" s="72" t="s">
        <v>477</v>
      </c>
      <c r="M6369" s="72"/>
    </row>
    <row r="6370" spans="2:13" x14ac:dyDescent="0.25">
      <c r="B6370" s="72" t="s">
        <v>12</v>
      </c>
      <c r="C6370" s="72" t="s">
        <v>13</v>
      </c>
      <c r="D6370" s="72" t="s">
        <v>14</v>
      </c>
      <c r="E6370" s="72" t="s">
        <v>39</v>
      </c>
      <c r="F6370" s="73">
        <v>-11</v>
      </c>
      <c r="G6370" s="72" t="s">
        <v>16</v>
      </c>
      <c r="H6370" s="72" t="s">
        <v>24</v>
      </c>
      <c r="I6370" s="72" t="s">
        <v>18</v>
      </c>
      <c r="J6370" s="72" t="s">
        <v>19</v>
      </c>
      <c r="K6370" s="72" t="s">
        <v>117</v>
      </c>
      <c r="L6370" s="72" t="s">
        <v>282</v>
      </c>
      <c r="M6370" s="72"/>
    </row>
    <row r="6371" spans="2:13" x14ac:dyDescent="0.25">
      <c r="B6371" s="72" t="s">
        <v>12</v>
      </c>
      <c r="C6371" s="72" t="s">
        <v>13</v>
      </c>
      <c r="D6371" s="72" t="s">
        <v>14</v>
      </c>
      <c r="E6371" s="72" t="s">
        <v>123</v>
      </c>
      <c r="F6371" s="73">
        <v>-7728</v>
      </c>
      <c r="G6371" s="72" t="s">
        <v>16</v>
      </c>
      <c r="H6371" s="72" t="s">
        <v>24</v>
      </c>
      <c r="I6371" s="72" t="s">
        <v>18</v>
      </c>
      <c r="J6371" s="72" t="s">
        <v>19</v>
      </c>
      <c r="K6371" s="72" t="s">
        <v>37</v>
      </c>
      <c r="L6371" s="72" t="s">
        <v>496</v>
      </c>
      <c r="M6371" s="72"/>
    </row>
    <row r="6372" spans="2:13" x14ac:dyDescent="0.25">
      <c r="B6372" s="72" t="s">
        <v>12</v>
      </c>
      <c r="C6372" s="72" t="s">
        <v>13</v>
      </c>
      <c r="D6372" s="72" t="s">
        <v>14</v>
      </c>
      <c r="E6372" s="72" t="s">
        <v>94</v>
      </c>
      <c r="F6372" s="73">
        <v>1522</v>
      </c>
      <c r="G6372" s="72" t="s">
        <v>16</v>
      </c>
      <c r="H6372" s="72" t="s">
        <v>24</v>
      </c>
      <c r="I6372" s="72" t="s">
        <v>18</v>
      </c>
      <c r="J6372" s="72" t="s">
        <v>19</v>
      </c>
      <c r="K6372" s="72" t="s">
        <v>75</v>
      </c>
      <c r="L6372" s="72" t="s">
        <v>341</v>
      </c>
      <c r="M6372" s="72"/>
    </row>
    <row r="6373" spans="2:13" x14ac:dyDescent="0.25">
      <c r="B6373" s="72" t="s">
        <v>12</v>
      </c>
      <c r="C6373" s="72" t="s">
        <v>13</v>
      </c>
      <c r="D6373" s="72" t="s">
        <v>14</v>
      </c>
      <c r="E6373" s="72" t="s">
        <v>453</v>
      </c>
      <c r="F6373" s="73">
        <v>1003240</v>
      </c>
      <c r="G6373" s="72" t="s">
        <v>16</v>
      </c>
      <c r="H6373" s="72" t="s">
        <v>24</v>
      </c>
      <c r="I6373" s="72" t="s">
        <v>18</v>
      </c>
      <c r="J6373" s="72" t="s">
        <v>19</v>
      </c>
      <c r="K6373" s="72" t="s">
        <v>157</v>
      </c>
      <c r="L6373" s="72" t="s">
        <v>640</v>
      </c>
      <c r="M6373" s="72"/>
    </row>
    <row r="6374" spans="2:13" x14ac:dyDescent="0.25">
      <c r="B6374" s="72" t="s">
        <v>12</v>
      </c>
      <c r="C6374" s="72" t="s">
        <v>13</v>
      </c>
      <c r="D6374" s="72" t="s">
        <v>14</v>
      </c>
      <c r="E6374" s="72" t="s">
        <v>41</v>
      </c>
      <c r="F6374" s="73">
        <v>-74</v>
      </c>
      <c r="G6374" s="72" t="s">
        <v>16</v>
      </c>
      <c r="H6374" s="72" t="s">
        <v>24</v>
      </c>
      <c r="I6374" s="72" t="s">
        <v>18</v>
      </c>
      <c r="J6374" s="72" t="s">
        <v>19</v>
      </c>
      <c r="K6374" s="72" t="s">
        <v>25</v>
      </c>
      <c r="L6374" s="72" t="s">
        <v>296</v>
      </c>
      <c r="M6374" s="72"/>
    </row>
    <row r="6375" spans="2:13" x14ac:dyDescent="0.25">
      <c r="B6375" s="72" t="s">
        <v>12</v>
      </c>
      <c r="C6375" s="72" t="s">
        <v>13</v>
      </c>
      <c r="D6375" s="72" t="s">
        <v>14</v>
      </c>
      <c r="E6375" s="72" t="s">
        <v>123</v>
      </c>
      <c r="F6375" s="73">
        <v>-2829</v>
      </c>
      <c r="G6375" s="72" t="s">
        <v>16</v>
      </c>
      <c r="H6375" s="72" t="s">
        <v>24</v>
      </c>
      <c r="I6375" s="72" t="s">
        <v>48</v>
      </c>
      <c r="J6375" s="72" t="s">
        <v>19</v>
      </c>
      <c r="K6375" s="72" t="s">
        <v>25</v>
      </c>
      <c r="L6375" s="72" t="s">
        <v>296</v>
      </c>
      <c r="M6375" s="72"/>
    </row>
    <row r="6376" spans="2:13" x14ac:dyDescent="0.25">
      <c r="B6376" s="72" t="s">
        <v>12</v>
      </c>
      <c r="C6376" s="72" t="s">
        <v>13</v>
      </c>
      <c r="D6376" s="72" t="s">
        <v>14</v>
      </c>
      <c r="E6376" s="72" t="s">
        <v>41</v>
      </c>
      <c r="F6376" s="73">
        <v>-371</v>
      </c>
      <c r="G6376" s="72" t="s">
        <v>16</v>
      </c>
      <c r="H6376" s="72" t="s">
        <v>17</v>
      </c>
      <c r="I6376" s="72" t="s">
        <v>18</v>
      </c>
      <c r="J6376" s="72" t="s">
        <v>19</v>
      </c>
      <c r="K6376" s="72" t="s">
        <v>37</v>
      </c>
      <c r="L6376" s="72" t="s">
        <v>390</v>
      </c>
      <c r="M6376" s="72"/>
    </row>
    <row r="6377" spans="2:13" x14ac:dyDescent="0.25">
      <c r="B6377" s="72" t="s">
        <v>12</v>
      </c>
      <c r="C6377" s="72" t="s">
        <v>13</v>
      </c>
      <c r="D6377" s="72" t="s">
        <v>14</v>
      </c>
      <c r="E6377" s="72" t="s">
        <v>36</v>
      </c>
      <c r="F6377" s="73">
        <v>2685419</v>
      </c>
      <c r="G6377" s="72" t="s">
        <v>16</v>
      </c>
      <c r="H6377" s="72" t="s">
        <v>17</v>
      </c>
      <c r="I6377" s="72" t="s">
        <v>18</v>
      </c>
      <c r="J6377" s="72" t="s">
        <v>19</v>
      </c>
      <c r="K6377" s="72" t="s">
        <v>25</v>
      </c>
      <c r="L6377" s="72" t="s">
        <v>442</v>
      </c>
      <c r="M6377" s="72" t="s">
        <v>57</v>
      </c>
    </row>
    <row r="6378" spans="2:13" x14ac:dyDescent="0.25">
      <c r="B6378" s="72" t="s">
        <v>12</v>
      </c>
      <c r="C6378" s="72" t="s">
        <v>13</v>
      </c>
      <c r="D6378" s="72" t="s">
        <v>14</v>
      </c>
      <c r="E6378" s="72" t="s">
        <v>33</v>
      </c>
      <c r="F6378" s="73">
        <v>66823</v>
      </c>
      <c r="G6378" s="72" t="s">
        <v>16</v>
      </c>
      <c r="H6378" s="72" t="s">
        <v>24</v>
      </c>
      <c r="I6378" s="72" t="s">
        <v>18</v>
      </c>
      <c r="J6378" s="72" t="s">
        <v>19</v>
      </c>
      <c r="K6378" s="72" t="s">
        <v>185</v>
      </c>
      <c r="L6378" s="72" t="s">
        <v>307</v>
      </c>
      <c r="M6378" s="72" t="s">
        <v>57</v>
      </c>
    </row>
    <row r="6379" spans="2:13" x14ac:dyDescent="0.25">
      <c r="B6379" s="72" t="s">
        <v>12</v>
      </c>
      <c r="C6379" s="72" t="s">
        <v>13</v>
      </c>
      <c r="D6379" s="72" t="s">
        <v>14</v>
      </c>
      <c r="E6379" s="72" t="s">
        <v>39</v>
      </c>
      <c r="F6379" s="73">
        <v>-1138</v>
      </c>
      <c r="G6379" s="72" t="s">
        <v>16</v>
      </c>
      <c r="H6379" s="72" t="s">
        <v>24</v>
      </c>
      <c r="I6379" s="72" t="s">
        <v>48</v>
      </c>
      <c r="J6379" s="72" t="s">
        <v>19</v>
      </c>
      <c r="K6379" s="72" t="s">
        <v>37</v>
      </c>
      <c r="L6379" s="72" t="s">
        <v>182</v>
      </c>
      <c r="M6379" s="72"/>
    </row>
    <row r="6380" spans="2:13" x14ac:dyDescent="0.25">
      <c r="B6380" s="72" t="s">
        <v>12</v>
      </c>
      <c r="C6380" s="72" t="s">
        <v>13</v>
      </c>
      <c r="D6380" s="72" t="s">
        <v>14</v>
      </c>
      <c r="E6380" s="72" t="s">
        <v>594</v>
      </c>
      <c r="F6380" s="73">
        <v>2462</v>
      </c>
      <c r="G6380" s="72" t="s">
        <v>16</v>
      </c>
      <c r="H6380" s="72" t="s">
        <v>24</v>
      </c>
      <c r="I6380" s="72" t="s">
        <v>18</v>
      </c>
      <c r="J6380" s="72" t="s">
        <v>19</v>
      </c>
      <c r="K6380" s="72" t="s">
        <v>49</v>
      </c>
      <c r="L6380" s="72" t="s">
        <v>255</v>
      </c>
      <c r="M6380" s="72"/>
    </row>
    <row r="6381" spans="2:13" x14ac:dyDescent="0.25">
      <c r="B6381" s="72" t="s">
        <v>12</v>
      </c>
      <c r="C6381" s="72" t="s">
        <v>13</v>
      </c>
      <c r="D6381" s="72" t="s">
        <v>14</v>
      </c>
      <c r="E6381" s="72" t="s">
        <v>68</v>
      </c>
      <c r="F6381" s="73">
        <v>-323097</v>
      </c>
      <c r="G6381" s="72" t="s">
        <v>16</v>
      </c>
      <c r="H6381" s="72" t="s">
        <v>24</v>
      </c>
      <c r="I6381" s="72" t="s">
        <v>18</v>
      </c>
      <c r="J6381" s="72" t="s">
        <v>19</v>
      </c>
      <c r="K6381" s="72" t="s">
        <v>63</v>
      </c>
      <c r="L6381" s="72" t="s">
        <v>515</v>
      </c>
      <c r="M6381" s="72"/>
    </row>
    <row r="6382" spans="2:13" x14ac:dyDescent="0.25">
      <c r="B6382" s="72" t="s">
        <v>12</v>
      </c>
      <c r="C6382" s="72" t="s">
        <v>13</v>
      </c>
      <c r="D6382" s="72" t="s">
        <v>14</v>
      </c>
      <c r="E6382" s="72" t="s">
        <v>258</v>
      </c>
      <c r="F6382" s="73">
        <v>575206</v>
      </c>
      <c r="G6382" s="72" t="s">
        <v>16</v>
      </c>
      <c r="H6382" s="72" t="s">
        <v>17</v>
      </c>
      <c r="I6382" s="72" t="s">
        <v>18</v>
      </c>
      <c r="J6382" s="72" t="s">
        <v>19</v>
      </c>
      <c r="K6382" s="72" t="s">
        <v>25</v>
      </c>
      <c r="L6382" s="72" t="s">
        <v>379</v>
      </c>
      <c r="M6382" s="72" t="s">
        <v>259</v>
      </c>
    </row>
    <row r="6383" spans="2:13" x14ac:dyDescent="0.25">
      <c r="B6383" s="72" t="s">
        <v>12</v>
      </c>
      <c r="C6383" s="72" t="s">
        <v>13</v>
      </c>
      <c r="D6383" s="72" t="s">
        <v>14</v>
      </c>
      <c r="E6383" s="72" t="s">
        <v>30</v>
      </c>
      <c r="F6383" s="73">
        <v>-9976</v>
      </c>
      <c r="G6383" s="72" t="s">
        <v>16</v>
      </c>
      <c r="H6383" s="72" t="s">
        <v>24</v>
      </c>
      <c r="I6383" s="72" t="s">
        <v>18</v>
      </c>
      <c r="J6383" s="72" t="s">
        <v>19</v>
      </c>
      <c r="K6383" s="72" t="s">
        <v>25</v>
      </c>
      <c r="L6383" s="72" t="s">
        <v>198</v>
      </c>
      <c r="M6383" s="72"/>
    </row>
    <row r="6384" spans="2:13" x14ac:dyDescent="0.25">
      <c r="B6384" s="72" t="s">
        <v>12</v>
      </c>
      <c r="C6384" s="72" t="s">
        <v>13</v>
      </c>
      <c r="D6384" s="72" t="s">
        <v>14</v>
      </c>
      <c r="E6384" s="72" t="s">
        <v>144</v>
      </c>
      <c r="F6384" s="73">
        <v>255537</v>
      </c>
      <c r="G6384" s="72" t="s">
        <v>16</v>
      </c>
      <c r="H6384" s="72" t="s">
        <v>24</v>
      </c>
      <c r="I6384" s="72" t="s">
        <v>18</v>
      </c>
      <c r="J6384" s="72" t="s">
        <v>19</v>
      </c>
      <c r="K6384" s="72" t="s">
        <v>117</v>
      </c>
      <c r="L6384" s="72" t="s">
        <v>196</v>
      </c>
      <c r="M6384" s="72" t="s">
        <v>22</v>
      </c>
    </row>
    <row r="6385" spans="2:13" x14ac:dyDescent="0.25">
      <c r="B6385" s="72" t="s">
        <v>12</v>
      </c>
      <c r="C6385" s="72" t="s">
        <v>13</v>
      </c>
      <c r="D6385" s="72" t="s">
        <v>14</v>
      </c>
      <c r="E6385" s="72" t="s">
        <v>41</v>
      </c>
      <c r="F6385" s="73">
        <v>-6377</v>
      </c>
      <c r="G6385" s="72" t="s">
        <v>16</v>
      </c>
      <c r="H6385" s="72" t="s">
        <v>24</v>
      </c>
      <c r="I6385" s="72" t="s">
        <v>18</v>
      </c>
      <c r="J6385" s="72" t="s">
        <v>19</v>
      </c>
      <c r="K6385" s="72" t="s">
        <v>37</v>
      </c>
      <c r="L6385" s="72" t="s">
        <v>218</v>
      </c>
      <c r="M6385" s="72"/>
    </row>
    <row r="6386" spans="2:13" x14ac:dyDescent="0.25">
      <c r="B6386" s="72" t="s">
        <v>12</v>
      </c>
      <c r="C6386" s="72" t="s">
        <v>13</v>
      </c>
      <c r="D6386" s="72" t="s">
        <v>14</v>
      </c>
      <c r="E6386" s="72" t="s">
        <v>83</v>
      </c>
      <c r="F6386" s="73">
        <v>48331</v>
      </c>
      <c r="G6386" s="72" t="s">
        <v>16</v>
      </c>
      <c r="H6386" s="72" t="s">
        <v>24</v>
      </c>
      <c r="I6386" s="72" t="s">
        <v>48</v>
      </c>
      <c r="J6386" s="72" t="s">
        <v>19</v>
      </c>
      <c r="K6386" s="72" t="s">
        <v>37</v>
      </c>
      <c r="L6386" s="72" t="s">
        <v>86</v>
      </c>
      <c r="M6386" s="72"/>
    </row>
    <row r="6387" spans="2:13" x14ac:dyDescent="0.25">
      <c r="B6387" s="72" t="s">
        <v>12</v>
      </c>
      <c r="C6387" s="72" t="s">
        <v>13</v>
      </c>
      <c r="D6387" s="72" t="s">
        <v>14</v>
      </c>
      <c r="E6387" s="72" t="s">
        <v>60</v>
      </c>
      <c r="F6387" s="73">
        <v>145032</v>
      </c>
      <c r="G6387" s="72" t="s">
        <v>16</v>
      </c>
      <c r="H6387" s="72" t="s">
        <v>24</v>
      </c>
      <c r="I6387" s="72" t="s">
        <v>18</v>
      </c>
      <c r="J6387" s="72" t="s">
        <v>19</v>
      </c>
      <c r="K6387" s="72" t="s">
        <v>96</v>
      </c>
      <c r="L6387" s="72" t="s">
        <v>194</v>
      </c>
      <c r="M6387" s="72" t="s">
        <v>22</v>
      </c>
    </row>
    <row r="6388" spans="2:13" x14ac:dyDescent="0.25">
      <c r="B6388" s="72" t="s">
        <v>12</v>
      </c>
      <c r="C6388" s="72" t="s">
        <v>13</v>
      </c>
      <c r="D6388" s="72" t="s">
        <v>14</v>
      </c>
      <c r="E6388" s="72" t="s">
        <v>60</v>
      </c>
      <c r="F6388" s="73">
        <v>76574</v>
      </c>
      <c r="G6388" s="72" t="s">
        <v>16</v>
      </c>
      <c r="H6388" s="72" t="s">
        <v>17</v>
      </c>
      <c r="I6388" s="72" t="s">
        <v>18</v>
      </c>
      <c r="J6388" s="72" t="s">
        <v>19</v>
      </c>
      <c r="K6388" s="72" t="s">
        <v>20</v>
      </c>
      <c r="L6388" s="72" t="s">
        <v>34</v>
      </c>
      <c r="M6388" s="72" t="s">
        <v>184</v>
      </c>
    </row>
    <row r="6389" spans="2:13" x14ac:dyDescent="0.25">
      <c r="B6389" s="72" t="s">
        <v>12</v>
      </c>
      <c r="C6389" s="72" t="s">
        <v>13</v>
      </c>
      <c r="D6389" s="72" t="s">
        <v>14</v>
      </c>
      <c r="E6389" s="72" t="s">
        <v>68</v>
      </c>
      <c r="F6389" s="73">
        <v>-432800</v>
      </c>
      <c r="G6389" s="72" t="s">
        <v>16</v>
      </c>
      <c r="H6389" s="72" t="s">
        <v>17</v>
      </c>
      <c r="I6389" s="72" t="s">
        <v>18</v>
      </c>
      <c r="J6389" s="72" t="s">
        <v>19</v>
      </c>
      <c r="K6389" s="72" t="s">
        <v>25</v>
      </c>
      <c r="L6389" s="72" t="s">
        <v>174</v>
      </c>
      <c r="M6389" s="72"/>
    </row>
    <row r="6390" spans="2:13" x14ac:dyDescent="0.25">
      <c r="B6390" s="72" t="s">
        <v>12</v>
      </c>
      <c r="C6390" s="72" t="s">
        <v>13</v>
      </c>
      <c r="D6390" s="72" t="s">
        <v>14</v>
      </c>
      <c r="E6390" s="72" t="s">
        <v>152</v>
      </c>
      <c r="F6390" s="73">
        <v>-128075</v>
      </c>
      <c r="G6390" s="72" t="s">
        <v>16</v>
      </c>
      <c r="H6390" s="72" t="s">
        <v>24</v>
      </c>
      <c r="I6390" s="72" t="s">
        <v>18</v>
      </c>
      <c r="J6390" s="72" t="s">
        <v>19</v>
      </c>
      <c r="K6390" s="72" t="s">
        <v>157</v>
      </c>
      <c r="L6390" s="72" t="s">
        <v>414</v>
      </c>
      <c r="M6390" s="72"/>
    </row>
    <row r="6391" spans="2:13" x14ac:dyDescent="0.25">
      <c r="B6391" s="72" t="s">
        <v>12</v>
      </c>
      <c r="C6391" s="72" t="s">
        <v>13</v>
      </c>
      <c r="D6391" s="72" t="s">
        <v>14</v>
      </c>
      <c r="E6391" s="72" t="s">
        <v>36</v>
      </c>
      <c r="F6391" s="73">
        <v>110016</v>
      </c>
      <c r="G6391" s="72" t="s">
        <v>16</v>
      </c>
      <c r="H6391" s="72" t="s">
        <v>17</v>
      </c>
      <c r="I6391" s="72" t="s">
        <v>48</v>
      </c>
      <c r="J6391" s="72" t="s">
        <v>19</v>
      </c>
      <c r="K6391" s="72" t="s">
        <v>49</v>
      </c>
      <c r="L6391" s="72" t="s">
        <v>95</v>
      </c>
      <c r="M6391" s="72" t="s">
        <v>47</v>
      </c>
    </row>
    <row r="6392" spans="2:13" x14ac:dyDescent="0.25">
      <c r="B6392" s="72" t="s">
        <v>12</v>
      </c>
      <c r="C6392" s="72" t="s">
        <v>13</v>
      </c>
      <c r="D6392" s="72" t="s">
        <v>14</v>
      </c>
      <c r="E6392" s="72" t="s">
        <v>81</v>
      </c>
      <c r="F6392" s="73">
        <v>622712</v>
      </c>
      <c r="G6392" s="72" t="s">
        <v>16</v>
      </c>
      <c r="H6392" s="72" t="s">
        <v>24</v>
      </c>
      <c r="I6392" s="72" t="s">
        <v>18</v>
      </c>
      <c r="J6392" s="72" t="s">
        <v>19</v>
      </c>
      <c r="K6392" s="72" t="s">
        <v>37</v>
      </c>
      <c r="L6392" s="72" t="s">
        <v>92</v>
      </c>
      <c r="M6392" s="72" t="s">
        <v>29</v>
      </c>
    </row>
    <row r="6393" spans="2:13" x14ac:dyDescent="0.25">
      <c r="B6393" s="72" t="s">
        <v>12</v>
      </c>
      <c r="C6393" s="72" t="s">
        <v>13</v>
      </c>
      <c r="D6393" s="72" t="s">
        <v>14</v>
      </c>
      <c r="E6393" s="72" t="s">
        <v>81</v>
      </c>
      <c r="F6393" s="73">
        <v>606059</v>
      </c>
      <c r="G6393" s="72" t="s">
        <v>16</v>
      </c>
      <c r="H6393" s="72" t="s">
        <v>17</v>
      </c>
      <c r="I6393" s="72" t="s">
        <v>18</v>
      </c>
      <c r="J6393" s="72" t="s">
        <v>19</v>
      </c>
      <c r="K6393" s="72" t="s">
        <v>25</v>
      </c>
      <c r="L6393" s="72" t="s">
        <v>180</v>
      </c>
      <c r="M6393" s="72" t="s">
        <v>47</v>
      </c>
    </row>
    <row r="6394" spans="2:13" x14ac:dyDescent="0.25">
      <c r="B6394" s="72" t="s">
        <v>12</v>
      </c>
      <c r="C6394" s="72" t="s">
        <v>13</v>
      </c>
      <c r="D6394" s="72" t="s">
        <v>14</v>
      </c>
      <c r="E6394" s="72" t="s">
        <v>68</v>
      </c>
      <c r="F6394" s="73">
        <v>-849467</v>
      </c>
      <c r="G6394" s="72" t="s">
        <v>16</v>
      </c>
      <c r="H6394" s="72" t="s">
        <v>24</v>
      </c>
      <c r="I6394" s="72" t="s">
        <v>18</v>
      </c>
      <c r="J6394" s="72" t="s">
        <v>19</v>
      </c>
      <c r="K6394" s="72" t="s">
        <v>96</v>
      </c>
      <c r="L6394" s="72" t="s">
        <v>318</v>
      </c>
      <c r="M6394" s="72"/>
    </row>
    <row r="6395" spans="2:13" x14ac:dyDescent="0.25">
      <c r="B6395" s="72" t="s">
        <v>12</v>
      </c>
      <c r="C6395" s="72" t="s">
        <v>13</v>
      </c>
      <c r="D6395" s="72" t="s">
        <v>14</v>
      </c>
      <c r="E6395" s="72" t="s">
        <v>68</v>
      </c>
      <c r="F6395" s="73">
        <v>-410</v>
      </c>
      <c r="G6395" s="72" t="s">
        <v>16</v>
      </c>
      <c r="H6395" s="72" t="s">
        <v>24</v>
      </c>
      <c r="I6395" s="72" t="s">
        <v>18</v>
      </c>
      <c r="J6395" s="72" t="s">
        <v>19</v>
      </c>
      <c r="K6395" s="72" t="s">
        <v>117</v>
      </c>
      <c r="L6395" s="72" t="s">
        <v>578</v>
      </c>
      <c r="M6395" s="72"/>
    </row>
    <row r="6396" spans="2:13" x14ac:dyDescent="0.25">
      <c r="B6396" s="72" t="s">
        <v>12</v>
      </c>
      <c r="C6396" s="72" t="s">
        <v>13</v>
      </c>
      <c r="D6396" s="72" t="s">
        <v>14</v>
      </c>
      <c r="E6396" s="72" t="s">
        <v>33</v>
      </c>
      <c r="F6396" s="73">
        <v>62554</v>
      </c>
      <c r="G6396" s="72" t="s">
        <v>16</v>
      </c>
      <c r="H6396" s="72" t="s">
        <v>24</v>
      </c>
      <c r="I6396" s="72" t="s">
        <v>18</v>
      </c>
      <c r="J6396" s="72" t="s">
        <v>19</v>
      </c>
      <c r="K6396" s="72" t="s">
        <v>25</v>
      </c>
      <c r="L6396" s="72" t="s">
        <v>273</v>
      </c>
      <c r="M6396" s="72" t="s">
        <v>29</v>
      </c>
    </row>
    <row r="6397" spans="2:13" x14ac:dyDescent="0.25">
      <c r="B6397" s="72" t="s">
        <v>12</v>
      </c>
      <c r="C6397" s="72" t="s">
        <v>13</v>
      </c>
      <c r="D6397" s="72" t="s">
        <v>14</v>
      </c>
      <c r="E6397" s="72" t="s">
        <v>23</v>
      </c>
      <c r="F6397" s="73">
        <v>-4578086</v>
      </c>
      <c r="G6397" s="72" t="s">
        <v>16</v>
      </c>
      <c r="H6397" s="72" t="s">
        <v>24</v>
      </c>
      <c r="I6397" s="72" t="s">
        <v>18</v>
      </c>
      <c r="J6397" s="72" t="s">
        <v>19</v>
      </c>
      <c r="K6397" s="72" t="s">
        <v>49</v>
      </c>
      <c r="L6397" s="72" t="s">
        <v>105</v>
      </c>
      <c r="M6397" s="72"/>
    </row>
    <row r="6398" spans="2:13" x14ac:dyDescent="0.25">
      <c r="B6398" s="72" t="s">
        <v>12</v>
      </c>
      <c r="C6398" s="72" t="s">
        <v>13</v>
      </c>
      <c r="D6398" s="72" t="s">
        <v>14</v>
      </c>
      <c r="E6398" s="72" t="s">
        <v>58</v>
      </c>
      <c r="F6398" s="73">
        <v>87</v>
      </c>
      <c r="G6398" s="72" t="s">
        <v>16</v>
      </c>
      <c r="H6398" s="72" t="s">
        <v>24</v>
      </c>
      <c r="I6398" s="72" t="s">
        <v>18</v>
      </c>
      <c r="J6398" s="72" t="s">
        <v>19</v>
      </c>
      <c r="K6398" s="72" t="s">
        <v>37</v>
      </c>
      <c r="L6398" s="72" t="s">
        <v>129</v>
      </c>
      <c r="M6398" s="72" t="s">
        <v>302</v>
      </c>
    </row>
    <row r="6399" spans="2:13" x14ac:dyDescent="0.25">
      <c r="B6399" s="72" t="s">
        <v>12</v>
      </c>
      <c r="C6399" s="72" t="s">
        <v>13</v>
      </c>
      <c r="D6399" s="72" t="s">
        <v>14</v>
      </c>
      <c r="E6399" s="72" t="s">
        <v>36</v>
      </c>
      <c r="F6399" s="73">
        <v>24378</v>
      </c>
      <c r="G6399" s="72" t="s">
        <v>16</v>
      </c>
      <c r="H6399" s="72" t="s">
        <v>24</v>
      </c>
      <c r="I6399" s="72" t="s">
        <v>18</v>
      </c>
      <c r="J6399" s="72" t="s">
        <v>19</v>
      </c>
      <c r="K6399" s="72" t="s">
        <v>63</v>
      </c>
      <c r="L6399" s="72" t="s">
        <v>585</v>
      </c>
      <c r="M6399" s="72" t="s">
        <v>57</v>
      </c>
    </row>
    <row r="6400" spans="2:13" x14ac:dyDescent="0.25">
      <c r="B6400" s="72" t="s">
        <v>12</v>
      </c>
      <c r="C6400" s="72" t="s">
        <v>13</v>
      </c>
      <c r="D6400" s="72" t="s">
        <v>14</v>
      </c>
      <c r="E6400" s="72" t="s">
        <v>55</v>
      </c>
      <c r="F6400" s="73">
        <v>1220082</v>
      </c>
      <c r="G6400" s="72" t="s">
        <v>16</v>
      </c>
      <c r="H6400" s="72" t="s">
        <v>24</v>
      </c>
      <c r="I6400" s="72" t="s">
        <v>18</v>
      </c>
      <c r="J6400" s="72" t="s">
        <v>19</v>
      </c>
      <c r="K6400" s="72" t="s">
        <v>25</v>
      </c>
      <c r="L6400" s="72" t="s">
        <v>254</v>
      </c>
      <c r="M6400" s="72" t="s">
        <v>57</v>
      </c>
    </row>
    <row r="6401" spans="2:13" x14ac:dyDescent="0.25">
      <c r="B6401" s="72" t="s">
        <v>12</v>
      </c>
      <c r="C6401" s="72" t="s">
        <v>13</v>
      </c>
      <c r="D6401" s="72" t="s">
        <v>14</v>
      </c>
      <c r="E6401" s="72" t="s">
        <v>144</v>
      </c>
      <c r="F6401" s="73">
        <v>14981482</v>
      </c>
      <c r="G6401" s="72" t="s">
        <v>16</v>
      </c>
      <c r="H6401" s="72" t="s">
        <v>24</v>
      </c>
      <c r="I6401" s="72" t="s">
        <v>18</v>
      </c>
      <c r="J6401" s="72" t="s">
        <v>19</v>
      </c>
      <c r="K6401" s="72" t="s">
        <v>157</v>
      </c>
      <c r="L6401" s="72" t="s">
        <v>640</v>
      </c>
      <c r="M6401" s="72" t="s">
        <v>184</v>
      </c>
    </row>
    <row r="6402" spans="2:13" x14ac:dyDescent="0.25">
      <c r="B6402" s="72" t="s">
        <v>12</v>
      </c>
      <c r="C6402" s="72" t="s">
        <v>13</v>
      </c>
      <c r="D6402" s="72" t="s">
        <v>14</v>
      </c>
      <c r="E6402" s="72" t="s">
        <v>144</v>
      </c>
      <c r="F6402" s="73">
        <v>491200</v>
      </c>
      <c r="G6402" s="72" t="s">
        <v>16</v>
      </c>
      <c r="H6402" s="72" t="s">
        <v>17</v>
      </c>
      <c r="I6402" s="72" t="s">
        <v>18</v>
      </c>
      <c r="J6402" s="72" t="s">
        <v>19</v>
      </c>
      <c r="K6402" s="72" t="s">
        <v>25</v>
      </c>
      <c r="L6402" s="72" t="s">
        <v>313</v>
      </c>
      <c r="M6402" s="72" t="s">
        <v>62</v>
      </c>
    </row>
    <row r="6403" spans="2:13" x14ac:dyDescent="0.25">
      <c r="B6403" s="72" t="s">
        <v>12</v>
      </c>
      <c r="C6403" s="72" t="s">
        <v>13</v>
      </c>
      <c r="D6403" s="72" t="s">
        <v>14</v>
      </c>
      <c r="E6403" s="72" t="s">
        <v>33</v>
      </c>
      <c r="F6403" s="73">
        <v>7828</v>
      </c>
      <c r="G6403" s="72" t="s">
        <v>16</v>
      </c>
      <c r="H6403" s="72" t="s">
        <v>24</v>
      </c>
      <c r="I6403" s="72" t="s">
        <v>18</v>
      </c>
      <c r="J6403" s="72" t="s">
        <v>19</v>
      </c>
      <c r="K6403" s="72" t="s">
        <v>20</v>
      </c>
      <c r="L6403" s="72" t="s">
        <v>284</v>
      </c>
      <c r="M6403" s="72" t="s">
        <v>57</v>
      </c>
    </row>
    <row r="6404" spans="2:13" x14ac:dyDescent="0.25">
      <c r="B6404" s="72" t="s">
        <v>12</v>
      </c>
      <c r="C6404" s="72" t="s">
        <v>13</v>
      </c>
      <c r="D6404" s="72" t="s">
        <v>14</v>
      </c>
      <c r="E6404" s="72" t="s">
        <v>36</v>
      </c>
      <c r="F6404" s="73">
        <v>2782087</v>
      </c>
      <c r="G6404" s="72" t="s">
        <v>16</v>
      </c>
      <c r="H6404" s="72" t="s">
        <v>24</v>
      </c>
      <c r="I6404" s="72" t="s">
        <v>18</v>
      </c>
      <c r="J6404" s="72" t="s">
        <v>19</v>
      </c>
      <c r="K6404" s="72" t="s">
        <v>49</v>
      </c>
      <c r="L6404" s="72" t="s">
        <v>209</v>
      </c>
      <c r="M6404" s="72" t="s">
        <v>29</v>
      </c>
    </row>
    <row r="6405" spans="2:13" x14ac:dyDescent="0.25">
      <c r="B6405" s="72" t="s">
        <v>12</v>
      </c>
      <c r="C6405" s="72" t="s">
        <v>13</v>
      </c>
      <c r="D6405" s="72" t="s">
        <v>14</v>
      </c>
      <c r="E6405" s="72" t="s">
        <v>41</v>
      </c>
      <c r="F6405" s="73">
        <v>-167</v>
      </c>
      <c r="G6405" s="72" t="s">
        <v>16</v>
      </c>
      <c r="H6405" s="72" t="s">
        <v>17</v>
      </c>
      <c r="I6405" s="72" t="s">
        <v>18</v>
      </c>
      <c r="J6405" s="72" t="s">
        <v>19</v>
      </c>
      <c r="K6405" s="72" t="s">
        <v>25</v>
      </c>
      <c r="L6405" s="72" t="s">
        <v>142</v>
      </c>
      <c r="M6405" s="72"/>
    </row>
    <row r="6406" spans="2:13" x14ac:dyDescent="0.25">
      <c r="B6406" s="72" t="s">
        <v>12</v>
      </c>
      <c r="C6406" s="72" t="s">
        <v>13</v>
      </c>
      <c r="D6406" s="72" t="s">
        <v>14</v>
      </c>
      <c r="E6406" s="72" t="s">
        <v>23</v>
      </c>
      <c r="F6406" s="73">
        <v>-894</v>
      </c>
      <c r="G6406" s="72" t="s">
        <v>16</v>
      </c>
      <c r="H6406" s="72" t="s">
        <v>24</v>
      </c>
      <c r="I6406" s="72" t="s">
        <v>18</v>
      </c>
      <c r="J6406" s="72" t="s">
        <v>19</v>
      </c>
      <c r="K6406" s="72" t="s">
        <v>102</v>
      </c>
      <c r="L6406" s="72" t="s">
        <v>344</v>
      </c>
      <c r="M6406" s="72"/>
    </row>
    <row r="6407" spans="2:13" x14ac:dyDescent="0.25">
      <c r="B6407" s="72" t="s">
        <v>12</v>
      </c>
      <c r="C6407" s="72" t="s">
        <v>13</v>
      </c>
      <c r="D6407" s="72" t="s">
        <v>14</v>
      </c>
      <c r="E6407" s="72" t="s">
        <v>39</v>
      </c>
      <c r="F6407" s="73">
        <v>-150521</v>
      </c>
      <c r="G6407" s="72" t="s">
        <v>16</v>
      </c>
      <c r="H6407" s="72" t="s">
        <v>24</v>
      </c>
      <c r="I6407" s="72" t="s">
        <v>18</v>
      </c>
      <c r="J6407" s="72" t="s">
        <v>19</v>
      </c>
      <c r="K6407" s="72" t="s">
        <v>37</v>
      </c>
      <c r="L6407" s="72" t="s">
        <v>611</v>
      </c>
      <c r="M6407" s="72"/>
    </row>
    <row r="6408" spans="2:13" x14ac:dyDescent="0.25">
      <c r="B6408" s="72" t="s">
        <v>12</v>
      </c>
      <c r="C6408" s="72" t="s">
        <v>13</v>
      </c>
      <c r="D6408" s="72" t="s">
        <v>14</v>
      </c>
      <c r="E6408" s="72" t="s">
        <v>51</v>
      </c>
      <c r="F6408" s="73">
        <v>304883</v>
      </c>
      <c r="G6408" s="72" t="s">
        <v>16</v>
      </c>
      <c r="H6408" s="72" t="s">
        <v>24</v>
      </c>
      <c r="I6408" s="72" t="s">
        <v>18</v>
      </c>
      <c r="J6408" s="72" t="s">
        <v>19</v>
      </c>
      <c r="K6408" s="72" t="s">
        <v>25</v>
      </c>
      <c r="L6408" s="72" t="s">
        <v>513</v>
      </c>
      <c r="M6408" s="72"/>
    </row>
    <row r="6409" spans="2:13" x14ac:dyDescent="0.25">
      <c r="B6409" s="72" t="s">
        <v>12</v>
      </c>
      <c r="C6409" s="72" t="s">
        <v>13</v>
      </c>
      <c r="D6409" s="72" t="s">
        <v>14</v>
      </c>
      <c r="E6409" s="72" t="s">
        <v>81</v>
      </c>
      <c r="F6409" s="73">
        <v>2519729</v>
      </c>
      <c r="G6409" s="72" t="s">
        <v>16</v>
      </c>
      <c r="H6409" s="72" t="s">
        <v>24</v>
      </c>
      <c r="I6409" s="72" t="s">
        <v>18</v>
      </c>
      <c r="J6409" s="72" t="s">
        <v>19</v>
      </c>
      <c r="K6409" s="72" t="s">
        <v>185</v>
      </c>
      <c r="L6409" s="72" t="s">
        <v>440</v>
      </c>
      <c r="M6409" s="72" t="s">
        <v>47</v>
      </c>
    </row>
    <row r="6410" spans="2:13" x14ac:dyDescent="0.25">
      <c r="B6410" s="72" t="s">
        <v>12</v>
      </c>
      <c r="C6410" s="72" t="s">
        <v>13</v>
      </c>
      <c r="D6410" s="72" t="s">
        <v>14</v>
      </c>
      <c r="E6410" s="72" t="s">
        <v>300</v>
      </c>
      <c r="F6410" s="73">
        <v>59463</v>
      </c>
      <c r="G6410" s="72" t="s">
        <v>16</v>
      </c>
      <c r="H6410" s="72" t="s">
        <v>24</v>
      </c>
      <c r="I6410" s="72" t="s">
        <v>18</v>
      </c>
      <c r="J6410" s="72" t="s">
        <v>19</v>
      </c>
      <c r="K6410" s="72" t="s">
        <v>49</v>
      </c>
      <c r="L6410" s="72" t="s">
        <v>208</v>
      </c>
      <c r="M6410" s="72" t="s">
        <v>302</v>
      </c>
    </row>
    <row r="6411" spans="2:13" x14ac:dyDescent="0.25">
      <c r="B6411" s="72" t="s">
        <v>12</v>
      </c>
      <c r="C6411" s="72" t="s">
        <v>13</v>
      </c>
      <c r="D6411" s="72" t="s">
        <v>14</v>
      </c>
      <c r="E6411" s="72" t="s">
        <v>55</v>
      </c>
      <c r="F6411" s="73">
        <v>8791607</v>
      </c>
      <c r="G6411" s="72" t="s">
        <v>16</v>
      </c>
      <c r="H6411" s="72" t="s">
        <v>24</v>
      </c>
      <c r="I6411" s="72" t="s">
        <v>18</v>
      </c>
      <c r="J6411" s="72" t="s">
        <v>19</v>
      </c>
      <c r="K6411" s="72" t="s">
        <v>99</v>
      </c>
      <c r="L6411" s="72" t="s">
        <v>366</v>
      </c>
      <c r="M6411" s="72" t="s">
        <v>29</v>
      </c>
    </row>
    <row r="6412" spans="2:13" x14ac:dyDescent="0.25">
      <c r="B6412" s="72" t="s">
        <v>12</v>
      </c>
      <c r="C6412" s="72" t="s">
        <v>13</v>
      </c>
      <c r="D6412" s="72" t="s">
        <v>14</v>
      </c>
      <c r="E6412" s="72" t="s">
        <v>33</v>
      </c>
      <c r="F6412" s="73">
        <v>3414</v>
      </c>
      <c r="G6412" s="72" t="s">
        <v>16</v>
      </c>
      <c r="H6412" s="72" t="s">
        <v>24</v>
      </c>
      <c r="I6412" s="72" t="s">
        <v>18</v>
      </c>
      <c r="J6412" s="72" t="s">
        <v>19</v>
      </c>
      <c r="K6412" s="72" t="s">
        <v>25</v>
      </c>
      <c r="L6412" s="72" t="s">
        <v>88</v>
      </c>
      <c r="M6412" s="72" t="s">
        <v>112</v>
      </c>
    </row>
    <row r="6413" spans="2:13" x14ac:dyDescent="0.25">
      <c r="B6413" s="72" t="s">
        <v>12</v>
      </c>
      <c r="C6413" s="72" t="s">
        <v>13</v>
      </c>
      <c r="D6413" s="72" t="s">
        <v>14</v>
      </c>
      <c r="E6413" s="72" t="s">
        <v>81</v>
      </c>
      <c r="F6413" s="73">
        <v>2247233</v>
      </c>
      <c r="G6413" s="72" t="s">
        <v>16</v>
      </c>
      <c r="H6413" s="72" t="s">
        <v>24</v>
      </c>
      <c r="I6413" s="72" t="s">
        <v>18</v>
      </c>
      <c r="J6413" s="72" t="s">
        <v>19</v>
      </c>
      <c r="K6413" s="72" t="s">
        <v>99</v>
      </c>
      <c r="L6413" s="72" t="s">
        <v>355</v>
      </c>
      <c r="M6413" s="72" t="s">
        <v>29</v>
      </c>
    </row>
    <row r="6414" spans="2:13" x14ac:dyDescent="0.25">
      <c r="B6414" s="72" t="s">
        <v>12</v>
      </c>
      <c r="C6414" s="72" t="s">
        <v>13</v>
      </c>
      <c r="D6414" s="72" t="s">
        <v>14</v>
      </c>
      <c r="E6414" s="72" t="s">
        <v>144</v>
      </c>
      <c r="F6414" s="73">
        <v>2175562</v>
      </c>
      <c r="G6414" s="72" t="s">
        <v>16</v>
      </c>
      <c r="H6414" s="72" t="s">
        <v>24</v>
      </c>
      <c r="I6414" s="72" t="s">
        <v>18</v>
      </c>
      <c r="J6414" s="72" t="s">
        <v>19</v>
      </c>
      <c r="K6414" s="72" t="s">
        <v>185</v>
      </c>
      <c r="L6414" s="72" t="s">
        <v>440</v>
      </c>
      <c r="M6414" s="72" t="s">
        <v>184</v>
      </c>
    </row>
    <row r="6415" spans="2:13" x14ac:dyDescent="0.25">
      <c r="B6415" s="72" t="s">
        <v>12</v>
      </c>
      <c r="C6415" s="72" t="s">
        <v>13</v>
      </c>
      <c r="D6415" s="72" t="s">
        <v>14</v>
      </c>
      <c r="E6415" s="72" t="s">
        <v>79</v>
      </c>
      <c r="F6415" s="73">
        <v>-250</v>
      </c>
      <c r="G6415" s="72" t="s">
        <v>16</v>
      </c>
      <c r="H6415" s="72" t="s">
        <v>24</v>
      </c>
      <c r="I6415" s="72" t="s">
        <v>18</v>
      </c>
      <c r="J6415" s="72" t="s">
        <v>19</v>
      </c>
      <c r="K6415" s="72" t="s">
        <v>20</v>
      </c>
      <c r="L6415" s="72" t="s">
        <v>560</v>
      </c>
      <c r="M6415" s="72"/>
    </row>
    <row r="6416" spans="2:13" x14ac:dyDescent="0.25">
      <c r="B6416" s="72" t="s">
        <v>12</v>
      </c>
      <c r="C6416" s="72" t="s">
        <v>13</v>
      </c>
      <c r="D6416" s="72" t="s">
        <v>14</v>
      </c>
      <c r="E6416" s="72" t="s">
        <v>83</v>
      </c>
      <c r="F6416" s="73">
        <v>382</v>
      </c>
      <c r="G6416" s="72" t="s">
        <v>16</v>
      </c>
      <c r="H6416" s="72" t="s">
        <v>17</v>
      </c>
      <c r="I6416" s="72" t="s">
        <v>18</v>
      </c>
      <c r="J6416" s="72" t="s">
        <v>19</v>
      </c>
      <c r="K6416" s="72" t="s">
        <v>25</v>
      </c>
      <c r="L6416" s="72" t="s">
        <v>572</v>
      </c>
      <c r="M6416" s="72"/>
    </row>
    <row r="6417" spans="2:13" x14ac:dyDescent="0.25">
      <c r="B6417" s="72" t="s">
        <v>12</v>
      </c>
      <c r="C6417" s="72" t="s">
        <v>13</v>
      </c>
      <c r="D6417" s="72" t="s">
        <v>14</v>
      </c>
      <c r="E6417" s="72" t="s">
        <v>33</v>
      </c>
      <c r="F6417" s="73">
        <v>125895</v>
      </c>
      <c r="G6417" s="72" t="s">
        <v>16</v>
      </c>
      <c r="H6417" s="72" t="s">
        <v>24</v>
      </c>
      <c r="I6417" s="72" t="s">
        <v>18</v>
      </c>
      <c r="J6417" s="72" t="s">
        <v>19</v>
      </c>
      <c r="K6417" s="72" t="s">
        <v>37</v>
      </c>
      <c r="L6417" s="72" t="s">
        <v>518</v>
      </c>
      <c r="M6417" s="72" t="s">
        <v>47</v>
      </c>
    </row>
    <row r="6418" spans="2:13" x14ac:dyDescent="0.25">
      <c r="B6418" s="72" t="s">
        <v>12</v>
      </c>
      <c r="C6418" s="72" t="s">
        <v>13</v>
      </c>
      <c r="D6418" s="72" t="s">
        <v>14</v>
      </c>
      <c r="E6418" s="72" t="s">
        <v>58</v>
      </c>
      <c r="F6418" s="73">
        <v>180528</v>
      </c>
      <c r="G6418" s="72" t="s">
        <v>16</v>
      </c>
      <c r="H6418" s="72" t="s">
        <v>17</v>
      </c>
      <c r="I6418" s="72" t="s">
        <v>18</v>
      </c>
      <c r="J6418" s="72" t="s">
        <v>19</v>
      </c>
      <c r="K6418" s="72" t="s">
        <v>20</v>
      </c>
      <c r="L6418" s="72" t="s">
        <v>284</v>
      </c>
      <c r="M6418" s="72" t="s">
        <v>47</v>
      </c>
    </row>
    <row r="6419" spans="2:13" x14ac:dyDescent="0.25">
      <c r="B6419" s="72" t="s">
        <v>12</v>
      </c>
      <c r="C6419" s="72" t="s">
        <v>13</v>
      </c>
      <c r="D6419" s="72" t="s">
        <v>14</v>
      </c>
      <c r="E6419" s="72" t="s">
        <v>60</v>
      </c>
      <c r="F6419" s="73">
        <v>951059</v>
      </c>
      <c r="G6419" s="72" t="s">
        <v>16</v>
      </c>
      <c r="H6419" s="72" t="s">
        <v>24</v>
      </c>
      <c r="I6419" s="72" t="s">
        <v>18</v>
      </c>
      <c r="J6419" s="72" t="s">
        <v>19</v>
      </c>
      <c r="K6419" s="72" t="s">
        <v>37</v>
      </c>
      <c r="L6419" s="72" t="s">
        <v>232</v>
      </c>
      <c r="M6419" s="72" t="s">
        <v>22</v>
      </c>
    </row>
    <row r="6420" spans="2:13" x14ac:dyDescent="0.25">
      <c r="B6420" s="72" t="s">
        <v>12</v>
      </c>
      <c r="C6420" s="72" t="s">
        <v>13</v>
      </c>
      <c r="D6420" s="72" t="s">
        <v>14</v>
      </c>
      <c r="E6420" s="72" t="s">
        <v>23</v>
      </c>
      <c r="F6420" s="73">
        <v>-214368</v>
      </c>
      <c r="G6420" s="72" t="s">
        <v>16</v>
      </c>
      <c r="H6420" s="72" t="s">
        <v>24</v>
      </c>
      <c r="I6420" s="72" t="s">
        <v>18</v>
      </c>
      <c r="J6420" s="72" t="s">
        <v>19</v>
      </c>
      <c r="K6420" s="72" t="s">
        <v>25</v>
      </c>
      <c r="L6420" s="72" t="s">
        <v>165</v>
      </c>
      <c r="M6420" s="72"/>
    </row>
    <row r="6421" spans="2:13" x14ac:dyDescent="0.25">
      <c r="B6421" s="72" t="s">
        <v>12</v>
      </c>
      <c r="C6421" s="72" t="s">
        <v>13</v>
      </c>
      <c r="D6421" s="72" t="s">
        <v>14</v>
      </c>
      <c r="E6421" s="72" t="s">
        <v>23</v>
      </c>
      <c r="F6421" s="73">
        <v>-208033</v>
      </c>
      <c r="G6421" s="72" t="s">
        <v>16</v>
      </c>
      <c r="H6421" s="72" t="s">
        <v>24</v>
      </c>
      <c r="I6421" s="72" t="s">
        <v>18</v>
      </c>
      <c r="J6421" s="72" t="s">
        <v>19</v>
      </c>
      <c r="K6421" s="72" t="s">
        <v>99</v>
      </c>
      <c r="L6421" s="72" t="s">
        <v>490</v>
      </c>
      <c r="M6421" s="72"/>
    </row>
    <row r="6422" spans="2:13" x14ac:dyDescent="0.25">
      <c r="B6422" s="72" t="s">
        <v>12</v>
      </c>
      <c r="C6422" s="72" t="s">
        <v>13</v>
      </c>
      <c r="D6422" s="72" t="s">
        <v>14</v>
      </c>
      <c r="E6422" s="72" t="s">
        <v>33</v>
      </c>
      <c r="F6422" s="73">
        <v>83170</v>
      </c>
      <c r="G6422" s="72" t="s">
        <v>16</v>
      </c>
      <c r="H6422" s="72" t="s">
        <v>24</v>
      </c>
      <c r="I6422" s="72" t="s">
        <v>18</v>
      </c>
      <c r="J6422" s="72" t="s">
        <v>19</v>
      </c>
      <c r="K6422" s="72" t="s">
        <v>49</v>
      </c>
      <c r="L6422" s="72" t="s">
        <v>248</v>
      </c>
      <c r="M6422" s="72" t="s">
        <v>29</v>
      </c>
    </row>
    <row r="6423" spans="2:13" x14ac:dyDescent="0.25">
      <c r="B6423" s="72" t="s">
        <v>12</v>
      </c>
      <c r="C6423" s="72" t="s">
        <v>13</v>
      </c>
      <c r="D6423" s="72" t="s">
        <v>14</v>
      </c>
      <c r="E6423" s="72" t="s">
        <v>721</v>
      </c>
      <c r="F6423" s="73">
        <v>6089</v>
      </c>
      <c r="G6423" s="72" t="s">
        <v>16</v>
      </c>
      <c r="H6423" s="72" t="s">
        <v>24</v>
      </c>
      <c r="I6423" s="72" t="s">
        <v>18</v>
      </c>
      <c r="J6423" s="72" t="s">
        <v>19</v>
      </c>
      <c r="K6423" s="72" t="s">
        <v>25</v>
      </c>
      <c r="L6423" s="72" t="s">
        <v>330</v>
      </c>
      <c r="M6423" s="72" t="s">
        <v>112</v>
      </c>
    </row>
    <row r="6424" spans="2:13" x14ac:dyDescent="0.25">
      <c r="B6424" s="72" t="s">
        <v>12</v>
      </c>
      <c r="C6424" s="72" t="s">
        <v>13</v>
      </c>
      <c r="D6424" s="72" t="s">
        <v>14</v>
      </c>
      <c r="E6424" s="72" t="s">
        <v>55</v>
      </c>
      <c r="F6424" s="73">
        <v>87447</v>
      </c>
      <c r="G6424" s="72" t="s">
        <v>16</v>
      </c>
      <c r="H6424" s="72" t="s">
        <v>24</v>
      </c>
      <c r="I6424" s="72" t="s">
        <v>18</v>
      </c>
      <c r="J6424" s="72" t="s">
        <v>19</v>
      </c>
      <c r="K6424" s="72" t="s">
        <v>358</v>
      </c>
      <c r="L6424" s="72" t="s">
        <v>359</v>
      </c>
      <c r="M6424" s="72" t="s">
        <v>29</v>
      </c>
    </row>
    <row r="6425" spans="2:13" x14ac:dyDescent="0.25">
      <c r="B6425" s="72" t="s">
        <v>12</v>
      </c>
      <c r="C6425" s="72" t="s">
        <v>13</v>
      </c>
      <c r="D6425" s="72" t="s">
        <v>14</v>
      </c>
      <c r="E6425" s="72" t="s">
        <v>27</v>
      </c>
      <c r="F6425" s="73">
        <v>5458</v>
      </c>
      <c r="G6425" s="72" t="s">
        <v>16</v>
      </c>
      <c r="H6425" s="72" t="s">
        <v>24</v>
      </c>
      <c r="I6425" s="72" t="s">
        <v>18</v>
      </c>
      <c r="J6425" s="72" t="s">
        <v>19</v>
      </c>
      <c r="K6425" s="72" t="s">
        <v>96</v>
      </c>
      <c r="L6425" s="72" t="s">
        <v>136</v>
      </c>
      <c r="M6425" s="72" t="s">
        <v>302</v>
      </c>
    </row>
    <row r="6426" spans="2:13" x14ac:dyDescent="0.25">
      <c r="B6426" s="72" t="s">
        <v>12</v>
      </c>
      <c r="C6426" s="72" t="s">
        <v>13</v>
      </c>
      <c r="D6426" s="72" t="s">
        <v>14</v>
      </c>
      <c r="E6426" s="72" t="s">
        <v>58</v>
      </c>
      <c r="F6426" s="73">
        <v>26344</v>
      </c>
      <c r="G6426" s="72" t="s">
        <v>16</v>
      </c>
      <c r="H6426" s="72" t="s">
        <v>17</v>
      </c>
      <c r="I6426" s="72" t="s">
        <v>18</v>
      </c>
      <c r="J6426" s="72" t="s">
        <v>19</v>
      </c>
      <c r="K6426" s="72" t="s">
        <v>37</v>
      </c>
      <c r="L6426" s="72" t="s">
        <v>551</v>
      </c>
      <c r="M6426" s="72" t="s">
        <v>57</v>
      </c>
    </row>
    <row r="6427" spans="2:13" x14ac:dyDescent="0.25">
      <c r="B6427" s="72" t="s">
        <v>12</v>
      </c>
      <c r="C6427" s="72" t="s">
        <v>13</v>
      </c>
      <c r="D6427" s="72" t="s">
        <v>14</v>
      </c>
      <c r="E6427" s="72" t="s">
        <v>30</v>
      </c>
      <c r="F6427" s="73">
        <v>-3763</v>
      </c>
      <c r="G6427" s="72" t="s">
        <v>16</v>
      </c>
      <c r="H6427" s="72" t="s">
        <v>24</v>
      </c>
      <c r="I6427" s="72" t="s">
        <v>18</v>
      </c>
      <c r="J6427" s="72" t="s">
        <v>19</v>
      </c>
      <c r="K6427" s="72" t="s">
        <v>37</v>
      </c>
      <c r="L6427" s="72" t="s">
        <v>113</v>
      </c>
      <c r="M6427" s="72"/>
    </row>
    <row r="6428" spans="2:13" x14ac:dyDescent="0.25">
      <c r="B6428" s="72" t="s">
        <v>12</v>
      </c>
      <c r="C6428" s="72" t="s">
        <v>13</v>
      </c>
      <c r="D6428" s="72" t="s">
        <v>14</v>
      </c>
      <c r="E6428" s="72" t="s">
        <v>144</v>
      </c>
      <c r="F6428" s="73">
        <v>288457</v>
      </c>
      <c r="G6428" s="72" t="s">
        <v>16</v>
      </c>
      <c r="H6428" s="72" t="s">
        <v>24</v>
      </c>
      <c r="I6428" s="72" t="s">
        <v>18</v>
      </c>
      <c r="J6428" s="72" t="s">
        <v>19</v>
      </c>
      <c r="K6428" s="72" t="s">
        <v>25</v>
      </c>
      <c r="L6428" s="72" t="s">
        <v>110</v>
      </c>
      <c r="M6428" s="72" t="s">
        <v>22</v>
      </c>
    </row>
    <row r="6429" spans="2:13" x14ac:dyDescent="0.25">
      <c r="B6429" s="72" t="s">
        <v>12</v>
      </c>
      <c r="C6429" s="72" t="s">
        <v>13</v>
      </c>
      <c r="D6429" s="72" t="s">
        <v>14</v>
      </c>
      <c r="E6429" s="72" t="s">
        <v>51</v>
      </c>
      <c r="F6429" s="73">
        <v>30114</v>
      </c>
      <c r="G6429" s="72" t="s">
        <v>16</v>
      </c>
      <c r="H6429" s="72" t="s">
        <v>24</v>
      </c>
      <c r="I6429" s="72" t="s">
        <v>18</v>
      </c>
      <c r="J6429" s="72" t="s">
        <v>19</v>
      </c>
      <c r="K6429" s="72" t="s">
        <v>25</v>
      </c>
      <c r="L6429" s="72" t="s">
        <v>428</v>
      </c>
      <c r="M6429" s="72"/>
    </row>
    <row r="6430" spans="2:13" x14ac:dyDescent="0.25">
      <c r="B6430" s="72" t="s">
        <v>12</v>
      </c>
      <c r="C6430" s="72" t="s">
        <v>13</v>
      </c>
      <c r="D6430" s="72" t="s">
        <v>14</v>
      </c>
      <c r="E6430" s="72" t="s">
        <v>81</v>
      </c>
      <c r="F6430" s="73">
        <v>118720</v>
      </c>
      <c r="G6430" s="72" t="s">
        <v>16</v>
      </c>
      <c r="H6430" s="72" t="s">
        <v>24</v>
      </c>
      <c r="I6430" s="72" t="s">
        <v>18</v>
      </c>
      <c r="J6430" s="72" t="s">
        <v>19</v>
      </c>
      <c r="K6430" s="72" t="s">
        <v>49</v>
      </c>
      <c r="L6430" s="72" t="s">
        <v>371</v>
      </c>
      <c r="M6430" s="72" t="s">
        <v>29</v>
      </c>
    </row>
    <row r="6431" spans="2:13" x14ac:dyDescent="0.25">
      <c r="B6431" s="72" t="s">
        <v>12</v>
      </c>
      <c r="C6431" s="72" t="s">
        <v>13</v>
      </c>
      <c r="D6431" s="72" t="s">
        <v>14</v>
      </c>
      <c r="E6431" s="72" t="s">
        <v>36</v>
      </c>
      <c r="F6431" s="73">
        <v>170603</v>
      </c>
      <c r="G6431" s="72" t="s">
        <v>269</v>
      </c>
      <c r="H6431" s="72" t="s">
        <v>24</v>
      </c>
      <c r="I6431" s="72" t="s">
        <v>18</v>
      </c>
      <c r="J6431" s="72" t="s">
        <v>526</v>
      </c>
      <c r="K6431" s="72" t="s">
        <v>117</v>
      </c>
      <c r="L6431" s="72" t="s">
        <v>271</v>
      </c>
      <c r="M6431" s="72" t="s">
        <v>112</v>
      </c>
    </row>
    <row r="6432" spans="2:13" x14ac:dyDescent="0.25">
      <c r="B6432" s="72" t="s">
        <v>12</v>
      </c>
      <c r="C6432" s="72" t="s">
        <v>13</v>
      </c>
      <c r="D6432" s="72" t="s">
        <v>14</v>
      </c>
      <c r="E6432" s="72" t="s">
        <v>152</v>
      </c>
      <c r="F6432" s="73">
        <v>-5389</v>
      </c>
      <c r="G6432" s="72" t="s">
        <v>16</v>
      </c>
      <c r="H6432" s="72" t="s">
        <v>24</v>
      </c>
      <c r="I6432" s="72" t="s">
        <v>18</v>
      </c>
      <c r="J6432" s="72" t="s">
        <v>19</v>
      </c>
      <c r="K6432" s="72" t="s">
        <v>37</v>
      </c>
      <c r="L6432" s="72" t="s">
        <v>320</v>
      </c>
      <c r="M6432" s="72"/>
    </row>
    <row r="6433" spans="2:13" x14ac:dyDescent="0.25">
      <c r="B6433" s="72" t="s">
        <v>12</v>
      </c>
      <c r="C6433" s="72" t="s">
        <v>13</v>
      </c>
      <c r="D6433" s="72" t="s">
        <v>14</v>
      </c>
      <c r="E6433" s="72" t="s">
        <v>256</v>
      </c>
      <c r="F6433" s="73">
        <v>-8128</v>
      </c>
      <c r="G6433" s="72" t="s">
        <v>16</v>
      </c>
      <c r="H6433" s="72" t="s">
        <v>24</v>
      </c>
      <c r="I6433" s="72" t="s">
        <v>18</v>
      </c>
      <c r="J6433" s="72" t="s">
        <v>19</v>
      </c>
      <c r="K6433" s="72" t="s">
        <v>20</v>
      </c>
      <c r="L6433" s="72" t="s">
        <v>327</v>
      </c>
      <c r="M6433" s="72"/>
    </row>
    <row r="6434" spans="2:13" x14ac:dyDescent="0.25">
      <c r="B6434" s="72" t="s">
        <v>12</v>
      </c>
      <c r="C6434" s="72" t="s">
        <v>13</v>
      </c>
      <c r="D6434" s="72" t="s">
        <v>14</v>
      </c>
      <c r="E6434" s="72" t="s">
        <v>51</v>
      </c>
      <c r="F6434" s="73">
        <v>1144</v>
      </c>
      <c r="G6434" s="72" t="s">
        <v>16</v>
      </c>
      <c r="H6434" s="72" t="s">
        <v>17</v>
      </c>
      <c r="I6434" s="72" t="s">
        <v>18</v>
      </c>
      <c r="J6434" s="72" t="s">
        <v>19</v>
      </c>
      <c r="K6434" s="72" t="s">
        <v>25</v>
      </c>
      <c r="L6434" s="72" t="s">
        <v>591</v>
      </c>
      <c r="M6434" s="72"/>
    </row>
    <row r="6435" spans="2:13" x14ac:dyDescent="0.25">
      <c r="B6435" s="72" t="s">
        <v>12</v>
      </c>
      <c r="C6435" s="72" t="s">
        <v>13</v>
      </c>
      <c r="D6435" s="72" t="s">
        <v>14</v>
      </c>
      <c r="E6435" s="72" t="s">
        <v>39</v>
      </c>
      <c r="F6435" s="73">
        <v>-30352</v>
      </c>
      <c r="G6435" s="72" t="s">
        <v>16</v>
      </c>
      <c r="H6435" s="72" t="s">
        <v>24</v>
      </c>
      <c r="I6435" s="72" t="s">
        <v>18</v>
      </c>
      <c r="J6435" s="72" t="s">
        <v>19</v>
      </c>
      <c r="K6435" s="72" t="s">
        <v>43</v>
      </c>
      <c r="L6435" s="72" t="s">
        <v>472</v>
      </c>
      <c r="M6435" s="72"/>
    </row>
    <row r="6436" spans="2:13" x14ac:dyDescent="0.25">
      <c r="B6436" s="72" t="s">
        <v>12</v>
      </c>
      <c r="C6436" s="72" t="s">
        <v>13</v>
      </c>
      <c r="D6436" s="72" t="s">
        <v>14</v>
      </c>
      <c r="E6436" s="72" t="s">
        <v>58</v>
      </c>
      <c r="F6436" s="73">
        <v>47518</v>
      </c>
      <c r="G6436" s="72" t="s">
        <v>16</v>
      </c>
      <c r="H6436" s="72" t="s">
        <v>24</v>
      </c>
      <c r="I6436" s="72" t="s">
        <v>18</v>
      </c>
      <c r="J6436" s="72" t="s">
        <v>19</v>
      </c>
      <c r="K6436" s="72" t="s">
        <v>37</v>
      </c>
      <c r="L6436" s="72" t="s">
        <v>301</v>
      </c>
      <c r="M6436" s="72" t="s">
        <v>57</v>
      </c>
    </row>
    <row r="6437" spans="2:13" x14ac:dyDescent="0.25">
      <c r="B6437" s="72" t="s">
        <v>12</v>
      </c>
      <c r="C6437" s="72" t="s">
        <v>13</v>
      </c>
      <c r="D6437" s="72" t="s">
        <v>14</v>
      </c>
      <c r="E6437" s="72" t="s">
        <v>33</v>
      </c>
      <c r="F6437" s="73">
        <v>1010395</v>
      </c>
      <c r="G6437" s="72" t="s">
        <v>16</v>
      </c>
      <c r="H6437" s="72" t="s">
        <v>24</v>
      </c>
      <c r="I6437" s="72" t="s">
        <v>18</v>
      </c>
      <c r="J6437" s="72" t="s">
        <v>19</v>
      </c>
      <c r="K6437" s="72" t="s">
        <v>157</v>
      </c>
      <c r="L6437" s="72" t="s">
        <v>282</v>
      </c>
      <c r="M6437" s="72" t="s">
        <v>47</v>
      </c>
    </row>
    <row r="6438" spans="2:13" x14ac:dyDescent="0.25">
      <c r="B6438" s="72" t="s">
        <v>12</v>
      </c>
      <c r="C6438" s="72" t="s">
        <v>13</v>
      </c>
      <c r="D6438" s="72" t="s">
        <v>14</v>
      </c>
      <c r="E6438" s="72" t="s">
        <v>45</v>
      </c>
      <c r="F6438" s="73">
        <v>5040</v>
      </c>
      <c r="G6438" s="72" t="s">
        <v>16</v>
      </c>
      <c r="H6438" s="72" t="s">
        <v>24</v>
      </c>
      <c r="I6438" s="72" t="s">
        <v>18</v>
      </c>
      <c r="J6438" s="72" t="s">
        <v>19</v>
      </c>
      <c r="K6438" s="72" t="s">
        <v>75</v>
      </c>
      <c r="L6438" s="72" t="s">
        <v>503</v>
      </c>
      <c r="M6438" s="72" t="s">
        <v>57</v>
      </c>
    </row>
    <row r="6439" spans="2:13" x14ac:dyDescent="0.25">
      <c r="B6439" s="72" t="s">
        <v>12</v>
      </c>
      <c r="C6439" s="72" t="s">
        <v>13</v>
      </c>
      <c r="D6439" s="72" t="s">
        <v>14</v>
      </c>
      <c r="E6439" s="72" t="s">
        <v>94</v>
      </c>
      <c r="F6439" s="73">
        <v>35456</v>
      </c>
      <c r="G6439" s="72" t="s">
        <v>16</v>
      </c>
      <c r="H6439" s="72" t="s">
        <v>24</v>
      </c>
      <c r="I6439" s="72" t="s">
        <v>18</v>
      </c>
      <c r="J6439" s="72" t="s">
        <v>19</v>
      </c>
      <c r="K6439" s="72" t="s">
        <v>63</v>
      </c>
      <c r="L6439" s="72" t="s">
        <v>564</v>
      </c>
      <c r="M6439" s="72"/>
    </row>
    <row r="6440" spans="2:13" x14ac:dyDescent="0.25">
      <c r="B6440" s="72" t="s">
        <v>12</v>
      </c>
      <c r="C6440" s="72" t="s">
        <v>13</v>
      </c>
      <c r="D6440" s="72" t="s">
        <v>14</v>
      </c>
      <c r="E6440" s="72" t="s">
        <v>94</v>
      </c>
      <c r="F6440" s="73">
        <v>137343</v>
      </c>
      <c r="G6440" s="72" t="s">
        <v>16</v>
      </c>
      <c r="H6440" s="72" t="s">
        <v>24</v>
      </c>
      <c r="I6440" s="72" t="s">
        <v>18</v>
      </c>
      <c r="J6440" s="72" t="s">
        <v>19</v>
      </c>
      <c r="K6440" s="72" t="s">
        <v>37</v>
      </c>
      <c r="L6440" s="72" t="s">
        <v>175</v>
      </c>
      <c r="M6440" s="72"/>
    </row>
    <row r="6441" spans="2:13" x14ac:dyDescent="0.25">
      <c r="B6441" s="72" t="s">
        <v>12</v>
      </c>
      <c r="C6441" s="72" t="s">
        <v>13</v>
      </c>
      <c r="D6441" s="72" t="s">
        <v>14</v>
      </c>
      <c r="E6441" s="72" t="s">
        <v>241</v>
      </c>
      <c r="F6441" s="73">
        <v>28196</v>
      </c>
      <c r="G6441" s="72" t="s">
        <v>16</v>
      </c>
      <c r="H6441" s="72" t="s">
        <v>17</v>
      </c>
      <c r="I6441" s="72" t="s">
        <v>18</v>
      </c>
      <c r="J6441" s="72" t="s">
        <v>19</v>
      </c>
      <c r="K6441" s="72" t="s">
        <v>25</v>
      </c>
      <c r="L6441" s="72" t="s">
        <v>77</v>
      </c>
      <c r="M6441" s="72" t="s">
        <v>72</v>
      </c>
    </row>
    <row r="6442" spans="2:13" x14ac:dyDescent="0.25">
      <c r="B6442" s="72" t="s">
        <v>12</v>
      </c>
      <c r="C6442" s="72" t="s">
        <v>13</v>
      </c>
      <c r="D6442" s="72" t="s">
        <v>14</v>
      </c>
      <c r="E6442" s="72" t="s">
        <v>41</v>
      </c>
      <c r="F6442" s="73">
        <v>-3202</v>
      </c>
      <c r="G6442" s="72" t="s">
        <v>16</v>
      </c>
      <c r="H6442" s="72" t="s">
        <v>24</v>
      </c>
      <c r="I6442" s="72" t="s">
        <v>18</v>
      </c>
      <c r="J6442" s="72" t="s">
        <v>19</v>
      </c>
      <c r="K6442" s="72" t="s">
        <v>49</v>
      </c>
      <c r="L6442" s="72" t="s">
        <v>670</v>
      </c>
      <c r="M6442" s="72"/>
    </row>
    <row r="6443" spans="2:13" x14ac:dyDescent="0.25">
      <c r="B6443" s="72" t="s">
        <v>12</v>
      </c>
      <c r="C6443" s="72" t="s">
        <v>13</v>
      </c>
      <c r="D6443" s="72" t="s">
        <v>14</v>
      </c>
      <c r="E6443" s="72" t="s">
        <v>300</v>
      </c>
      <c r="F6443" s="73">
        <v>524</v>
      </c>
      <c r="G6443" s="72" t="s">
        <v>16</v>
      </c>
      <c r="H6443" s="72" t="s">
        <v>24</v>
      </c>
      <c r="I6443" s="72" t="s">
        <v>18</v>
      </c>
      <c r="J6443" s="72" t="s">
        <v>19</v>
      </c>
      <c r="K6443" s="72" t="s">
        <v>96</v>
      </c>
      <c r="L6443" s="72" t="s">
        <v>403</v>
      </c>
      <c r="M6443" s="72" t="s">
        <v>302</v>
      </c>
    </row>
    <row r="6444" spans="2:13" x14ac:dyDescent="0.25">
      <c r="B6444" s="72" t="s">
        <v>12</v>
      </c>
      <c r="C6444" s="72" t="s">
        <v>13</v>
      </c>
      <c r="D6444" s="72" t="s">
        <v>14</v>
      </c>
      <c r="E6444" s="72" t="s">
        <v>81</v>
      </c>
      <c r="F6444" s="73">
        <v>20985</v>
      </c>
      <c r="G6444" s="72" t="s">
        <v>16</v>
      </c>
      <c r="H6444" s="72" t="s">
        <v>24</v>
      </c>
      <c r="I6444" s="72" t="s">
        <v>18</v>
      </c>
      <c r="J6444" s="72" t="s">
        <v>19</v>
      </c>
      <c r="K6444" s="72" t="s">
        <v>25</v>
      </c>
      <c r="L6444" s="72" t="s">
        <v>164</v>
      </c>
      <c r="M6444" s="72" t="s">
        <v>57</v>
      </c>
    </row>
    <row r="6445" spans="2:13" x14ac:dyDescent="0.25">
      <c r="B6445" s="72" t="s">
        <v>12</v>
      </c>
      <c r="C6445" s="72" t="s">
        <v>13</v>
      </c>
      <c r="D6445" s="72" t="s">
        <v>14</v>
      </c>
      <c r="E6445" s="72" t="s">
        <v>81</v>
      </c>
      <c r="F6445" s="73">
        <v>78507</v>
      </c>
      <c r="G6445" s="72" t="s">
        <v>16</v>
      </c>
      <c r="H6445" s="72" t="s">
        <v>24</v>
      </c>
      <c r="I6445" s="72" t="s">
        <v>18</v>
      </c>
      <c r="J6445" s="72" t="s">
        <v>19</v>
      </c>
      <c r="K6445" s="72" t="s">
        <v>25</v>
      </c>
      <c r="L6445" s="72" t="s">
        <v>548</v>
      </c>
      <c r="M6445" s="72" t="s">
        <v>47</v>
      </c>
    </row>
    <row r="6446" spans="2:13" x14ac:dyDescent="0.25">
      <c r="B6446" s="72" t="s">
        <v>12</v>
      </c>
      <c r="C6446" s="72" t="s">
        <v>13</v>
      </c>
      <c r="D6446" s="72" t="s">
        <v>14</v>
      </c>
      <c r="E6446" s="72" t="s">
        <v>83</v>
      </c>
      <c r="F6446" s="73">
        <v>8133724</v>
      </c>
      <c r="G6446" s="72" t="s">
        <v>16</v>
      </c>
      <c r="H6446" s="72" t="s">
        <v>17</v>
      </c>
      <c r="I6446" s="72" t="s">
        <v>18</v>
      </c>
      <c r="J6446" s="72" t="s">
        <v>19</v>
      </c>
      <c r="K6446" s="72" t="s">
        <v>20</v>
      </c>
      <c r="L6446" s="72" t="s">
        <v>28</v>
      </c>
      <c r="M6446" s="72"/>
    </row>
    <row r="6447" spans="2:13" x14ac:dyDescent="0.25">
      <c r="B6447" s="72" t="s">
        <v>12</v>
      </c>
      <c r="C6447" s="72" t="s">
        <v>13</v>
      </c>
      <c r="D6447" s="72" t="s">
        <v>14</v>
      </c>
      <c r="E6447" s="72" t="s">
        <v>83</v>
      </c>
      <c r="F6447" s="73">
        <v>17604</v>
      </c>
      <c r="G6447" s="72" t="s">
        <v>16</v>
      </c>
      <c r="H6447" s="72" t="s">
        <v>17</v>
      </c>
      <c r="I6447" s="72" t="s">
        <v>18</v>
      </c>
      <c r="J6447" s="72" t="s">
        <v>19</v>
      </c>
      <c r="K6447" s="72" t="s">
        <v>49</v>
      </c>
      <c r="L6447" s="72" t="s">
        <v>288</v>
      </c>
      <c r="M6447" s="72"/>
    </row>
    <row r="6448" spans="2:13" x14ac:dyDescent="0.25">
      <c r="B6448" s="72" t="s">
        <v>12</v>
      </c>
      <c r="C6448" s="72" t="s">
        <v>13</v>
      </c>
      <c r="D6448" s="72" t="s">
        <v>14</v>
      </c>
      <c r="E6448" s="72" t="s">
        <v>51</v>
      </c>
      <c r="F6448" s="73">
        <v>671341</v>
      </c>
      <c r="G6448" s="72" t="s">
        <v>16</v>
      </c>
      <c r="H6448" s="72" t="s">
        <v>17</v>
      </c>
      <c r="I6448" s="72" t="s">
        <v>18</v>
      </c>
      <c r="J6448" s="72" t="s">
        <v>19</v>
      </c>
      <c r="K6448" s="72" t="s">
        <v>37</v>
      </c>
      <c r="L6448" s="72" t="s">
        <v>317</v>
      </c>
      <c r="M6448" s="72"/>
    </row>
    <row r="6449" spans="2:13" x14ac:dyDescent="0.25">
      <c r="B6449" s="72" t="s">
        <v>12</v>
      </c>
      <c r="C6449" s="72" t="s">
        <v>13</v>
      </c>
      <c r="D6449" s="72" t="s">
        <v>14</v>
      </c>
      <c r="E6449" s="72" t="s">
        <v>258</v>
      </c>
      <c r="F6449" s="73">
        <v>216089</v>
      </c>
      <c r="G6449" s="72" t="s">
        <v>16</v>
      </c>
      <c r="H6449" s="72" t="s">
        <v>24</v>
      </c>
      <c r="I6449" s="72" t="s">
        <v>18</v>
      </c>
      <c r="J6449" s="72" t="s">
        <v>19</v>
      </c>
      <c r="K6449" s="72" t="s">
        <v>63</v>
      </c>
      <c r="L6449" s="72" t="s">
        <v>562</v>
      </c>
      <c r="M6449" s="72" t="s">
        <v>243</v>
      </c>
    </row>
    <row r="6450" spans="2:13" x14ac:dyDescent="0.25">
      <c r="B6450" s="72" t="s">
        <v>12</v>
      </c>
      <c r="C6450" s="72" t="s">
        <v>13</v>
      </c>
      <c r="D6450" s="72" t="s">
        <v>14</v>
      </c>
      <c r="E6450" s="72" t="s">
        <v>94</v>
      </c>
      <c r="F6450" s="73">
        <v>116</v>
      </c>
      <c r="G6450" s="72" t="s">
        <v>16</v>
      </c>
      <c r="H6450" s="72" t="s">
        <v>24</v>
      </c>
      <c r="I6450" s="72" t="s">
        <v>18</v>
      </c>
      <c r="J6450" s="72" t="s">
        <v>19</v>
      </c>
      <c r="K6450" s="72" t="s">
        <v>25</v>
      </c>
      <c r="L6450" s="72" t="s">
        <v>512</v>
      </c>
      <c r="M6450" s="72"/>
    </row>
    <row r="6451" spans="2:13" x14ac:dyDescent="0.25">
      <c r="B6451" s="72" t="s">
        <v>12</v>
      </c>
      <c r="C6451" s="72" t="s">
        <v>13</v>
      </c>
      <c r="D6451" s="72" t="s">
        <v>14</v>
      </c>
      <c r="E6451" s="72" t="s">
        <v>83</v>
      </c>
      <c r="F6451" s="73">
        <v>180118</v>
      </c>
      <c r="G6451" s="72" t="s">
        <v>16</v>
      </c>
      <c r="H6451" s="72" t="s">
        <v>24</v>
      </c>
      <c r="I6451" s="72" t="s">
        <v>18</v>
      </c>
      <c r="J6451" s="72" t="s">
        <v>19</v>
      </c>
      <c r="K6451" s="72" t="s">
        <v>99</v>
      </c>
      <c r="L6451" s="72" t="s">
        <v>355</v>
      </c>
      <c r="M6451" s="72"/>
    </row>
    <row r="6452" spans="2:13" x14ac:dyDescent="0.25">
      <c r="B6452" s="72" t="s">
        <v>12</v>
      </c>
      <c r="C6452" s="72" t="s">
        <v>13</v>
      </c>
      <c r="D6452" s="72" t="s">
        <v>14</v>
      </c>
      <c r="E6452" s="72" t="s">
        <v>58</v>
      </c>
      <c r="F6452" s="73">
        <v>88245</v>
      </c>
      <c r="G6452" s="72" t="s">
        <v>16</v>
      </c>
      <c r="H6452" s="72" t="s">
        <v>17</v>
      </c>
      <c r="I6452" s="72" t="s">
        <v>18</v>
      </c>
      <c r="J6452" s="72" t="s">
        <v>19</v>
      </c>
      <c r="K6452" s="72" t="s">
        <v>25</v>
      </c>
      <c r="L6452" s="72" t="s">
        <v>110</v>
      </c>
      <c r="M6452" s="72" t="s">
        <v>29</v>
      </c>
    </row>
    <row r="6453" spans="2:13" x14ac:dyDescent="0.25">
      <c r="B6453" s="72" t="s">
        <v>12</v>
      </c>
      <c r="C6453" s="72" t="s">
        <v>13</v>
      </c>
      <c r="D6453" s="72" t="s">
        <v>14</v>
      </c>
      <c r="E6453" s="72" t="s">
        <v>123</v>
      </c>
      <c r="F6453" s="73">
        <v>-4006</v>
      </c>
      <c r="G6453" s="72" t="s">
        <v>16</v>
      </c>
      <c r="H6453" s="72" t="s">
        <v>24</v>
      </c>
      <c r="I6453" s="72" t="s">
        <v>18</v>
      </c>
      <c r="J6453" s="72" t="s">
        <v>19</v>
      </c>
      <c r="K6453" s="72" t="s">
        <v>99</v>
      </c>
      <c r="L6453" s="72" t="s">
        <v>368</v>
      </c>
      <c r="M6453" s="72"/>
    </row>
    <row r="6454" spans="2:13" x14ac:dyDescent="0.25">
      <c r="B6454" s="72" t="s">
        <v>12</v>
      </c>
      <c r="C6454" s="72" t="s">
        <v>13</v>
      </c>
      <c r="D6454" s="72" t="s">
        <v>14</v>
      </c>
      <c r="E6454" s="72" t="s">
        <v>39</v>
      </c>
      <c r="F6454" s="73">
        <v>-8584</v>
      </c>
      <c r="G6454" s="72" t="s">
        <v>16</v>
      </c>
      <c r="H6454" s="72" t="s">
        <v>24</v>
      </c>
      <c r="I6454" s="72" t="s">
        <v>18</v>
      </c>
      <c r="J6454" s="72" t="s">
        <v>19</v>
      </c>
      <c r="K6454" s="72" t="s">
        <v>20</v>
      </c>
      <c r="L6454" s="72" t="s">
        <v>34</v>
      </c>
      <c r="M6454" s="72"/>
    </row>
    <row r="6455" spans="2:13" x14ac:dyDescent="0.25">
      <c r="B6455" s="72" t="s">
        <v>12</v>
      </c>
      <c r="C6455" s="72" t="s">
        <v>13</v>
      </c>
      <c r="D6455" s="72" t="s">
        <v>14</v>
      </c>
      <c r="E6455" s="72" t="s">
        <v>83</v>
      </c>
      <c r="F6455" s="73">
        <v>1175452</v>
      </c>
      <c r="G6455" s="72" t="s">
        <v>16</v>
      </c>
      <c r="H6455" s="72" t="s">
        <v>24</v>
      </c>
      <c r="I6455" s="72" t="s">
        <v>18</v>
      </c>
      <c r="J6455" s="72" t="s">
        <v>19</v>
      </c>
      <c r="K6455" s="72" t="s">
        <v>25</v>
      </c>
      <c r="L6455" s="72" t="s">
        <v>128</v>
      </c>
      <c r="M6455" s="72"/>
    </row>
    <row r="6456" spans="2:13" x14ac:dyDescent="0.25">
      <c r="B6456" s="72" t="s">
        <v>12</v>
      </c>
      <c r="C6456" s="72" t="s">
        <v>13</v>
      </c>
      <c r="D6456" s="72" t="s">
        <v>14</v>
      </c>
      <c r="E6456" s="72" t="s">
        <v>39</v>
      </c>
      <c r="F6456" s="73">
        <v>-35522</v>
      </c>
      <c r="G6456" s="72" t="s">
        <v>16</v>
      </c>
      <c r="H6456" s="72" t="s">
        <v>24</v>
      </c>
      <c r="I6456" s="72" t="s">
        <v>18</v>
      </c>
      <c r="J6456" s="72" t="s">
        <v>19</v>
      </c>
      <c r="K6456" s="72" t="s">
        <v>25</v>
      </c>
      <c r="L6456" s="72" t="s">
        <v>458</v>
      </c>
      <c r="M6456" s="72"/>
    </row>
    <row r="6457" spans="2:13" x14ac:dyDescent="0.25">
      <c r="B6457" s="72" t="s">
        <v>12</v>
      </c>
      <c r="C6457" s="72" t="s">
        <v>13</v>
      </c>
      <c r="D6457" s="72" t="s">
        <v>14</v>
      </c>
      <c r="E6457" s="72" t="s">
        <v>70</v>
      </c>
      <c r="F6457" s="73">
        <v>122883</v>
      </c>
      <c r="G6457" s="72" t="s">
        <v>16</v>
      </c>
      <c r="H6457" s="72" t="s">
        <v>17</v>
      </c>
      <c r="I6457" s="72" t="s">
        <v>18</v>
      </c>
      <c r="J6457" s="72" t="s">
        <v>19</v>
      </c>
      <c r="K6457" s="72" t="s">
        <v>25</v>
      </c>
      <c r="L6457" s="72" t="s">
        <v>244</v>
      </c>
      <c r="M6457" s="72" t="s">
        <v>243</v>
      </c>
    </row>
    <row r="6458" spans="2:13" x14ac:dyDescent="0.25">
      <c r="B6458" s="72" t="s">
        <v>12</v>
      </c>
      <c r="C6458" s="72" t="s">
        <v>13</v>
      </c>
      <c r="D6458" s="72" t="s">
        <v>14</v>
      </c>
      <c r="E6458" s="72" t="s">
        <v>23</v>
      </c>
      <c r="F6458" s="73">
        <v>-131407</v>
      </c>
      <c r="G6458" s="72" t="s">
        <v>16</v>
      </c>
      <c r="H6458" s="72" t="s">
        <v>24</v>
      </c>
      <c r="I6458" s="72" t="s">
        <v>18</v>
      </c>
      <c r="J6458" s="72" t="s">
        <v>19</v>
      </c>
      <c r="K6458" s="72" t="s">
        <v>185</v>
      </c>
      <c r="L6458" s="72" t="s">
        <v>409</v>
      </c>
      <c r="M6458" s="72"/>
    </row>
    <row r="6459" spans="2:13" x14ac:dyDescent="0.25">
      <c r="B6459" s="72" t="s">
        <v>12</v>
      </c>
      <c r="C6459" s="72" t="s">
        <v>13</v>
      </c>
      <c r="D6459" s="72" t="s">
        <v>14</v>
      </c>
      <c r="E6459" s="72" t="s">
        <v>27</v>
      </c>
      <c r="F6459" s="73">
        <v>85252</v>
      </c>
      <c r="G6459" s="72" t="s">
        <v>16</v>
      </c>
      <c r="H6459" s="72" t="s">
        <v>24</v>
      </c>
      <c r="I6459" s="72" t="s">
        <v>18</v>
      </c>
      <c r="J6459" s="72" t="s">
        <v>19</v>
      </c>
      <c r="K6459" s="72" t="s">
        <v>43</v>
      </c>
      <c r="L6459" s="72" t="s">
        <v>501</v>
      </c>
      <c r="M6459" s="72" t="s">
        <v>47</v>
      </c>
    </row>
    <row r="6460" spans="2:13" x14ac:dyDescent="0.25">
      <c r="B6460" s="72" t="s">
        <v>12</v>
      </c>
      <c r="C6460" s="72" t="s">
        <v>13</v>
      </c>
      <c r="D6460" s="72" t="s">
        <v>14</v>
      </c>
      <c r="E6460" s="72" t="s">
        <v>81</v>
      </c>
      <c r="F6460" s="73">
        <v>74086594</v>
      </c>
      <c r="G6460" s="72" t="s">
        <v>16</v>
      </c>
      <c r="H6460" s="72" t="s">
        <v>24</v>
      </c>
      <c r="I6460" s="72" t="s">
        <v>18</v>
      </c>
      <c r="J6460" s="72" t="s">
        <v>19</v>
      </c>
      <c r="K6460" s="72" t="s">
        <v>99</v>
      </c>
      <c r="L6460" s="72" t="s">
        <v>251</v>
      </c>
      <c r="M6460" s="72" t="s">
        <v>57</v>
      </c>
    </row>
    <row r="6461" spans="2:13" x14ac:dyDescent="0.25">
      <c r="B6461" s="72" t="s">
        <v>12</v>
      </c>
      <c r="C6461" s="72" t="s">
        <v>13</v>
      </c>
      <c r="D6461" s="72" t="s">
        <v>14</v>
      </c>
      <c r="E6461" s="72" t="s">
        <v>51</v>
      </c>
      <c r="F6461" s="73">
        <v>27427</v>
      </c>
      <c r="G6461" s="72" t="s">
        <v>16</v>
      </c>
      <c r="H6461" s="72" t="s">
        <v>17</v>
      </c>
      <c r="I6461" s="72" t="s">
        <v>18</v>
      </c>
      <c r="J6461" s="72" t="s">
        <v>19</v>
      </c>
      <c r="K6461" s="72" t="s">
        <v>20</v>
      </c>
      <c r="L6461" s="72" t="s">
        <v>417</v>
      </c>
      <c r="M6461" s="72"/>
    </row>
    <row r="6462" spans="2:13" x14ac:dyDescent="0.25">
      <c r="B6462" s="72" t="s">
        <v>12</v>
      </c>
      <c r="C6462" s="72" t="s">
        <v>13</v>
      </c>
      <c r="D6462" s="72" t="s">
        <v>14</v>
      </c>
      <c r="E6462" s="72" t="s">
        <v>55</v>
      </c>
      <c r="F6462" s="73">
        <v>4225267</v>
      </c>
      <c r="G6462" s="72" t="s">
        <v>16</v>
      </c>
      <c r="H6462" s="72" t="s">
        <v>24</v>
      </c>
      <c r="I6462" s="72" t="s">
        <v>18</v>
      </c>
      <c r="J6462" s="72" t="s">
        <v>19</v>
      </c>
      <c r="K6462" s="72" t="s">
        <v>37</v>
      </c>
      <c r="L6462" s="72" t="s">
        <v>333</v>
      </c>
      <c r="M6462" s="72" t="s">
        <v>112</v>
      </c>
    </row>
    <row r="6463" spans="2:13" x14ac:dyDescent="0.25">
      <c r="B6463" s="72" t="s">
        <v>12</v>
      </c>
      <c r="C6463" s="72" t="s">
        <v>13</v>
      </c>
      <c r="D6463" s="72" t="s">
        <v>14</v>
      </c>
      <c r="E6463" s="72" t="s">
        <v>353</v>
      </c>
      <c r="F6463" s="73">
        <v>53102</v>
      </c>
      <c r="G6463" s="72" t="s">
        <v>16</v>
      </c>
      <c r="H6463" s="72" t="s">
        <v>17</v>
      </c>
      <c r="I6463" s="72" t="s">
        <v>18</v>
      </c>
      <c r="J6463" s="72" t="s">
        <v>19</v>
      </c>
      <c r="K6463" s="72" t="s">
        <v>37</v>
      </c>
      <c r="L6463" s="72" t="s">
        <v>412</v>
      </c>
      <c r="M6463" s="72" t="s">
        <v>67</v>
      </c>
    </row>
    <row r="6464" spans="2:13" x14ac:dyDescent="0.25">
      <c r="B6464" s="72" t="s">
        <v>12</v>
      </c>
      <c r="C6464" s="72" t="s">
        <v>13</v>
      </c>
      <c r="D6464" s="72" t="s">
        <v>14</v>
      </c>
      <c r="E6464" s="72" t="s">
        <v>39</v>
      </c>
      <c r="F6464" s="73">
        <v>-10511</v>
      </c>
      <c r="G6464" s="72" t="s">
        <v>16</v>
      </c>
      <c r="H6464" s="72" t="s">
        <v>24</v>
      </c>
      <c r="I6464" s="72" t="s">
        <v>18</v>
      </c>
      <c r="J6464" s="72" t="s">
        <v>19</v>
      </c>
      <c r="K6464" s="72" t="s">
        <v>31</v>
      </c>
      <c r="L6464" s="72" t="s">
        <v>346</v>
      </c>
      <c r="M6464" s="72"/>
    </row>
    <row r="6465" spans="2:13" x14ac:dyDescent="0.25">
      <c r="B6465" s="72" t="s">
        <v>12</v>
      </c>
      <c r="C6465" s="72" t="s">
        <v>13</v>
      </c>
      <c r="D6465" s="72" t="s">
        <v>14</v>
      </c>
      <c r="E6465" s="72" t="s">
        <v>256</v>
      </c>
      <c r="F6465" s="73">
        <v>-346786</v>
      </c>
      <c r="G6465" s="72" t="s">
        <v>16</v>
      </c>
      <c r="H6465" s="72" t="s">
        <v>24</v>
      </c>
      <c r="I6465" s="72" t="s">
        <v>18</v>
      </c>
      <c r="J6465" s="72" t="s">
        <v>19</v>
      </c>
      <c r="K6465" s="72" t="s">
        <v>157</v>
      </c>
      <c r="L6465" s="72" t="s">
        <v>640</v>
      </c>
      <c r="M6465" s="72"/>
    </row>
    <row r="6466" spans="2:13" x14ac:dyDescent="0.25">
      <c r="B6466" s="72" t="s">
        <v>12</v>
      </c>
      <c r="C6466" s="72" t="s">
        <v>13</v>
      </c>
      <c r="D6466" s="72" t="s">
        <v>14</v>
      </c>
      <c r="E6466" s="72" t="s">
        <v>33</v>
      </c>
      <c r="F6466" s="73">
        <v>141258</v>
      </c>
      <c r="G6466" s="72" t="s">
        <v>16</v>
      </c>
      <c r="H6466" s="72" t="s">
        <v>24</v>
      </c>
      <c r="I6466" s="72" t="s">
        <v>18</v>
      </c>
      <c r="J6466" s="72" t="s">
        <v>19</v>
      </c>
      <c r="K6466" s="72" t="s">
        <v>117</v>
      </c>
      <c r="L6466" s="72" t="s">
        <v>387</v>
      </c>
      <c r="M6466" s="72" t="s">
        <v>35</v>
      </c>
    </row>
    <row r="6467" spans="2:13" x14ac:dyDescent="0.25">
      <c r="B6467" s="72" t="s">
        <v>12</v>
      </c>
      <c r="C6467" s="72" t="s">
        <v>13</v>
      </c>
      <c r="D6467" s="72" t="s">
        <v>14</v>
      </c>
      <c r="E6467" s="72" t="s">
        <v>637</v>
      </c>
      <c r="F6467" s="73">
        <v>854285</v>
      </c>
      <c r="G6467" s="72" t="s">
        <v>16</v>
      </c>
      <c r="H6467" s="72" t="s">
        <v>17</v>
      </c>
      <c r="I6467" s="72" t="s">
        <v>18</v>
      </c>
      <c r="J6467" s="72" t="s">
        <v>19</v>
      </c>
      <c r="K6467" s="72"/>
      <c r="L6467" s="72"/>
      <c r="M6467" s="72" t="s">
        <v>35</v>
      </c>
    </row>
    <row r="6468" spans="2:13" x14ac:dyDescent="0.25">
      <c r="B6468" s="72" t="s">
        <v>12</v>
      </c>
      <c r="C6468" s="72" t="s">
        <v>13</v>
      </c>
      <c r="D6468" s="72" t="s">
        <v>14</v>
      </c>
      <c r="E6468" s="72" t="s">
        <v>51</v>
      </c>
      <c r="F6468" s="73">
        <v>1304</v>
      </c>
      <c r="G6468" s="72" t="s">
        <v>16</v>
      </c>
      <c r="H6468" s="72" t="s">
        <v>17</v>
      </c>
      <c r="I6468" s="72" t="s">
        <v>18</v>
      </c>
      <c r="J6468" s="72" t="s">
        <v>19</v>
      </c>
      <c r="K6468" s="72" t="s">
        <v>25</v>
      </c>
      <c r="L6468" s="72" t="s">
        <v>388</v>
      </c>
      <c r="M6468" s="72"/>
    </row>
    <row r="6469" spans="2:13" x14ac:dyDescent="0.25">
      <c r="B6469" s="72" t="s">
        <v>12</v>
      </c>
      <c r="C6469" s="72" t="s">
        <v>13</v>
      </c>
      <c r="D6469" s="72" t="s">
        <v>14</v>
      </c>
      <c r="E6469" s="72" t="s">
        <v>55</v>
      </c>
      <c r="F6469" s="73">
        <v>6807840</v>
      </c>
      <c r="G6469" s="72" t="s">
        <v>16</v>
      </c>
      <c r="H6469" s="72" t="s">
        <v>24</v>
      </c>
      <c r="I6469" s="72" t="s">
        <v>18</v>
      </c>
      <c r="J6469" s="72" t="s">
        <v>19</v>
      </c>
      <c r="K6469" s="72" t="s">
        <v>37</v>
      </c>
      <c r="L6469" s="72" t="s">
        <v>627</v>
      </c>
      <c r="M6469" s="72" t="s">
        <v>112</v>
      </c>
    </row>
    <row r="6470" spans="2:13" x14ac:dyDescent="0.25">
      <c r="B6470" s="72" t="s">
        <v>12</v>
      </c>
      <c r="C6470" s="72" t="s">
        <v>13</v>
      </c>
      <c r="D6470" s="72" t="s">
        <v>14</v>
      </c>
      <c r="E6470" s="72" t="s">
        <v>79</v>
      </c>
      <c r="F6470" s="73">
        <v>-24</v>
      </c>
      <c r="G6470" s="72" t="s">
        <v>16</v>
      </c>
      <c r="H6470" s="72" t="s">
        <v>24</v>
      </c>
      <c r="I6470" s="72" t="s">
        <v>18</v>
      </c>
      <c r="J6470" s="72" t="s">
        <v>540</v>
      </c>
      <c r="K6470" s="72" t="s">
        <v>25</v>
      </c>
      <c r="L6470" s="72" t="s">
        <v>648</v>
      </c>
      <c r="M6470" s="72"/>
    </row>
    <row r="6471" spans="2:13" x14ac:dyDescent="0.25">
      <c r="B6471" s="72" t="s">
        <v>12</v>
      </c>
      <c r="C6471" s="72" t="s">
        <v>13</v>
      </c>
      <c r="D6471" s="72" t="s">
        <v>14</v>
      </c>
      <c r="E6471" s="72" t="s">
        <v>79</v>
      </c>
      <c r="F6471" s="73">
        <v>-1261</v>
      </c>
      <c r="G6471" s="72" t="s">
        <v>16</v>
      </c>
      <c r="H6471" s="72" t="s">
        <v>24</v>
      </c>
      <c r="I6471" s="72" t="s">
        <v>18</v>
      </c>
      <c r="J6471" s="72" t="s">
        <v>19</v>
      </c>
      <c r="K6471" s="72" t="s">
        <v>37</v>
      </c>
      <c r="L6471" s="72" t="s">
        <v>485</v>
      </c>
      <c r="M6471" s="72"/>
    </row>
    <row r="6472" spans="2:13" x14ac:dyDescent="0.25">
      <c r="B6472" s="72" t="s">
        <v>12</v>
      </c>
      <c r="C6472" s="72" t="s">
        <v>13</v>
      </c>
      <c r="D6472" s="72" t="s">
        <v>14</v>
      </c>
      <c r="E6472" s="72" t="s">
        <v>83</v>
      </c>
      <c r="F6472" s="73">
        <v>355638</v>
      </c>
      <c r="G6472" s="72" t="s">
        <v>16</v>
      </c>
      <c r="H6472" s="72" t="s">
        <v>17</v>
      </c>
      <c r="I6472" s="72" t="s">
        <v>18</v>
      </c>
      <c r="J6472" s="72" t="s">
        <v>19</v>
      </c>
      <c r="K6472" s="72" t="s">
        <v>20</v>
      </c>
      <c r="L6472" s="72" t="s">
        <v>535</v>
      </c>
      <c r="M6472" s="72"/>
    </row>
    <row r="6473" spans="2:13" x14ac:dyDescent="0.25">
      <c r="B6473" s="72" t="s">
        <v>12</v>
      </c>
      <c r="C6473" s="72" t="s">
        <v>13</v>
      </c>
      <c r="D6473" s="72" t="s">
        <v>14</v>
      </c>
      <c r="E6473" s="72" t="s">
        <v>55</v>
      </c>
      <c r="F6473" s="73">
        <v>428684</v>
      </c>
      <c r="G6473" s="72" t="s">
        <v>16</v>
      </c>
      <c r="H6473" s="72" t="s">
        <v>24</v>
      </c>
      <c r="I6473" s="72" t="s">
        <v>18</v>
      </c>
      <c r="J6473" s="72" t="s">
        <v>19</v>
      </c>
      <c r="K6473" s="72" t="s">
        <v>25</v>
      </c>
      <c r="L6473" s="72" t="s">
        <v>374</v>
      </c>
      <c r="M6473" s="72" t="s">
        <v>29</v>
      </c>
    </row>
    <row r="6474" spans="2:13" x14ac:dyDescent="0.25">
      <c r="B6474" s="72" t="s">
        <v>12</v>
      </c>
      <c r="C6474" s="72" t="s">
        <v>13</v>
      </c>
      <c r="D6474" s="72" t="s">
        <v>14</v>
      </c>
      <c r="E6474" s="72" t="s">
        <v>65</v>
      </c>
      <c r="F6474" s="73">
        <v>18160</v>
      </c>
      <c r="G6474" s="72" t="s">
        <v>16</v>
      </c>
      <c r="H6474" s="72" t="s">
        <v>24</v>
      </c>
      <c r="I6474" s="72" t="s">
        <v>18</v>
      </c>
      <c r="J6474" s="72" t="s">
        <v>19</v>
      </c>
      <c r="K6474" s="72" t="s">
        <v>63</v>
      </c>
      <c r="L6474" s="72" t="s">
        <v>585</v>
      </c>
      <c r="M6474" s="72" t="s">
        <v>133</v>
      </c>
    </row>
    <row r="6475" spans="2:13" x14ac:dyDescent="0.25">
      <c r="B6475" s="72" t="s">
        <v>12</v>
      </c>
      <c r="C6475" s="72" t="s">
        <v>13</v>
      </c>
      <c r="D6475" s="72" t="s">
        <v>14</v>
      </c>
      <c r="E6475" s="72" t="s">
        <v>146</v>
      </c>
      <c r="F6475" s="73">
        <v>-9961</v>
      </c>
      <c r="G6475" s="72" t="s">
        <v>16</v>
      </c>
      <c r="H6475" s="72" t="s">
        <v>24</v>
      </c>
      <c r="I6475" s="72" t="s">
        <v>18</v>
      </c>
      <c r="J6475" s="72" t="s">
        <v>19</v>
      </c>
      <c r="K6475" s="72" t="s">
        <v>25</v>
      </c>
      <c r="L6475" s="72" t="s">
        <v>26</v>
      </c>
      <c r="M6475" s="72"/>
    </row>
    <row r="6476" spans="2:13" x14ac:dyDescent="0.25">
      <c r="B6476" s="72" t="s">
        <v>12</v>
      </c>
      <c r="C6476" s="72" t="s">
        <v>13</v>
      </c>
      <c r="D6476" s="72" t="s">
        <v>14</v>
      </c>
      <c r="E6476" s="72" t="s">
        <v>55</v>
      </c>
      <c r="F6476" s="73">
        <v>40734</v>
      </c>
      <c r="G6476" s="72" t="s">
        <v>16</v>
      </c>
      <c r="H6476" s="72" t="s">
        <v>17</v>
      </c>
      <c r="I6476" s="72" t="s">
        <v>18</v>
      </c>
      <c r="J6476" s="72" t="s">
        <v>19</v>
      </c>
      <c r="K6476" s="72" t="s">
        <v>49</v>
      </c>
      <c r="L6476" s="72" t="s">
        <v>203</v>
      </c>
      <c r="M6476" s="72" t="s">
        <v>47</v>
      </c>
    </row>
    <row r="6477" spans="2:13" x14ac:dyDescent="0.25">
      <c r="B6477" s="72" t="s">
        <v>12</v>
      </c>
      <c r="C6477" s="72" t="s">
        <v>13</v>
      </c>
      <c r="D6477" s="72" t="s">
        <v>14</v>
      </c>
      <c r="E6477" s="72" t="s">
        <v>79</v>
      </c>
      <c r="F6477" s="73">
        <v>-3964</v>
      </c>
      <c r="G6477" s="72" t="s">
        <v>16</v>
      </c>
      <c r="H6477" s="72" t="s">
        <v>24</v>
      </c>
      <c r="I6477" s="72" t="s">
        <v>18</v>
      </c>
      <c r="J6477" s="72" t="s">
        <v>19</v>
      </c>
      <c r="K6477" s="72" t="s">
        <v>185</v>
      </c>
      <c r="L6477" s="72" t="s">
        <v>469</v>
      </c>
      <c r="M6477" s="72"/>
    </row>
    <row r="6478" spans="2:13" x14ac:dyDescent="0.25">
      <c r="B6478" s="72" t="s">
        <v>12</v>
      </c>
      <c r="C6478" s="72" t="s">
        <v>13</v>
      </c>
      <c r="D6478" s="72" t="s">
        <v>14</v>
      </c>
      <c r="E6478" s="72" t="s">
        <v>94</v>
      </c>
      <c r="F6478" s="73">
        <v>61348</v>
      </c>
      <c r="G6478" s="72" t="s">
        <v>16</v>
      </c>
      <c r="H6478" s="72" t="s">
        <v>17</v>
      </c>
      <c r="I6478" s="72" t="s">
        <v>18</v>
      </c>
      <c r="J6478" s="72" t="s">
        <v>19</v>
      </c>
      <c r="K6478" s="72" t="s">
        <v>25</v>
      </c>
      <c r="L6478" s="72" t="s">
        <v>153</v>
      </c>
      <c r="M6478" s="72"/>
    </row>
    <row r="6479" spans="2:13" x14ac:dyDescent="0.25">
      <c r="B6479" s="72" t="s">
        <v>12</v>
      </c>
      <c r="C6479" s="72" t="s">
        <v>13</v>
      </c>
      <c r="D6479" s="72" t="s">
        <v>14</v>
      </c>
      <c r="E6479" s="72" t="s">
        <v>79</v>
      </c>
      <c r="F6479" s="73">
        <v>-489</v>
      </c>
      <c r="G6479" s="72" t="s">
        <v>16</v>
      </c>
      <c r="H6479" s="72" t="s">
        <v>17</v>
      </c>
      <c r="I6479" s="72" t="s">
        <v>48</v>
      </c>
      <c r="J6479" s="72" t="s">
        <v>19</v>
      </c>
      <c r="K6479" s="72" t="s">
        <v>25</v>
      </c>
      <c r="L6479" s="72" t="s">
        <v>377</v>
      </c>
      <c r="M6479" s="72"/>
    </row>
    <row r="6480" spans="2:13" x14ac:dyDescent="0.25">
      <c r="B6480" s="72" t="s">
        <v>12</v>
      </c>
      <c r="C6480" s="72" t="s">
        <v>13</v>
      </c>
      <c r="D6480" s="72" t="s">
        <v>14</v>
      </c>
      <c r="E6480" s="72" t="s">
        <v>256</v>
      </c>
      <c r="F6480" s="73">
        <v>-12763</v>
      </c>
      <c r="G6480" s="72" t="s">
        <v>16</v>
      </c>
      <c r="H6480" s="72" t="s">
        <v>17</v>
      </c>
      <c r="I6480" s="72" t="s">
        <v>18</v>
      </c>
      <c r="J6480" s="72" t="s">
        <v>19</v>
      </c>
      <c r="K6480" s="72" t="s">
        <v>25</v>
      </c>
      <c r="L6480" s="72" t="s">
        <v>459</v>
      </c>
      <c r="M6480" s="72"/>
    </row>
    <row r="6481" spans="2:13" x14ac:dyDescent="0.25">
      <c r="B6481" s="72" t="s">
        <v>12</v>
      </c>
      <c r="C6481" s="72" t="s">
        <v>13</v>
      </c>
      <c r="D6481" s="72" t="s">
        <v>14</v>
      </c>
      <c r="E6481" s="72" t="s">
        <v>58</v>
      </c>
      <c r="F6481" s="73">
        <v>1559866</v>
      </c>
      <c r="G6481" s="72" t="s">
        <v>16</v>
      </c>
      <c r="H6481" s="72" t="s">
        <v>17</v>
      </c>
      <c r="I6481" s="72" t="s">
        <v>18</v>
      </c>
      <c r="J6481" s="72" t="s">
        <v>19</v>
      </c>
      <c r="K6481" s="72" t="s">
        <v>20</v>
      </c>
      <c r="L6481" s="72" t="s">
        <v>181</v>
      </c>
      <c r="M6481" s="72" t="s">
        <v>57</v>
      </c>
    </row>
    <row r="6482" spans="2:13" x14ac:dyDescent="0.25">
      <c r="B6482" s="72" t="s">
        <v>12</v>
      </c>
      <c r="C6482" s="72" t="s">
        <v>13</v>
      </c>
      <c r="D6482" s="72" t="s">
        <v>14</v>
      </c>
      <c r="E6482" s="72" t="s">
        <v>74</v>
      </c>
      <c r="F6482" s="73">
        <v>71383</v>
      </c>
      <c r="G6482" s="72" t="s">
        <v>16</v>
      </c>
      <c r="H6482" s="72" t="s">
        <v>24</v>
      </c>
      <c r="I6482" s="72" t="s">
        <v>18</v>
      </c>
      <c r="J6482" s="72" t="s">
        <v>19</v>
      </c>
      <c r="K6482" s="72" t="s">
        <v>25</v>
      </c>
      <c r="L6482" s="72" t="s">
        <v>262</v>
      </c>
      <c r="M6482" s="72" t="s">
        <v>29</v>
      </c>
    </row>
    <row r="6483" spans="2:13" x14ac:dyDescent="0.25">
      <c r="B6483" s="72" t="s">
        <v>12</v>
      </c>
      <c r="C6483" s="72" t="s">
        <v>13</v>
      </c>
      <c r="D6483" s="72" t="s">
        <v>14</v>
      </c>
      <c r="E6483" s="72" t="s">
        <v>300</v>
      </c>
      <c r="F6483" s="73">
        <v>26252</v>
      </c>
      <c r="G6483" s="72" t="s">
        <v>16</v>
      </c>
      <c r="H6483" s="72" t="s">
        <v>17</v>
      </c>
      <c r="I6483" s="72" t="s">
        <v>18</v>
      </c>
      <c r="J6483" s="72" t="s">
        <v>19</v>
      </c>
      <c r="K6483" s="72" t="s">
        <v>25</v>
      </c>
      <c r="L6483" s="72" t="s">
        <v>481</v>
      </c>
      <c r="M6483" s="72" t="s">
        <v>302</v>
      </c>
    </row>
    <row r="6484" spans="2:13" x14ac:dyDescent="0.25">
      <c r="B6484" s="72" t="s">
        <v>12</v>
      </c>
      <c r="C6484" s="72" t="s">
        <v>13</v>
      </c>
      <c r="D6484" s="72" t="s">
        <v>14</v>
      </c>
      <c r="E6484" s="72" t="s">
        <v>51</v>
      </c>
      <c r="F6484" s="73">
        <v>4432032</v>
      </c>
      <c r="G6484" s="72" t="s">
        <v>16</v>
      </c>
      <c r="H6484" s="72" t="s">
        <v>24</v>
      </c>
      <c r="I6484" s="72" t="s">
        <v>18</v>
      </c>
      <c r="J6484" s="72" t="s">
        <v>19</v>
      </c>
      <c r="K6484" s="72" t="s">
        <v>130</v>
      </c>
      <c r="L6484" s="72" t="s">
        <v>147</v>
      </c>
      <c r="M6484" s="72"/>
    </row>
    <row r="6485" spans="2:13" x14ac:dyDescent="0.25">
      <c r="B6485" s="72" t="s">
        <v>12</v>
      </c>
      <c r="C6485" s="72" t="s">
        <v>13</v>
      </c>
      <c r="D6485" s="72" t="s">
        <v>14</v>
      </c>
      <c r="E6485" s="72" t="s">
        <v>55</v>
      </c>
      <c r="F6485" s="73">
        <v>2276465</v>
      </c>
      <c r="G6485" s="72" t="s">
        <v>16</v>
      </c>
      <c r="H6485" s="72" t="s">
        <v>17</v>
      </c>
      <c r="I6485" s="72" t="s">
        <v>18</v>
      </c>
      <c r="J6485" s="72" t="s">
        <v>19</v>
      </c>
      <c r="K6485" s="72" t="s">
        <v>25</v>
      </c>
      <c r="L6485" s="72" t="s">
        <v>508</v>
      </c>
      <c r="M6485" s="72" t="s">
        <v>57</v>
      </c>
    </row>
    <row r="6486" spans="2:13" x14ac:dyDescent="0.25">
      <c r="B6486" s="72" t="s">
        <v>12</v>
      </c>
      <c r="C6486" s="72" t="s">
        <v>13</v>
      </c>
      <c r="D6486" s="72" t="s">
        <v>14</v>
      </c>
      <c r="E6486" s="72" t="s">
        <v>85</v>
      </c>
      <c r="F6486" s="73">
        <v>236635</v>
      </c>
      <c r="G6486" s="72" t="s">
        <v>16</v>
      </c>
      <c r="H6486" s="72" t="s">
        <v>24</v>
      </c>
      <c r="I6486" s="72" t="s">
        <v>18</v>
      </c>
      <c r="J6486" s="72" t="s">
        <v>19</v>
      </c>
      <c r="K6486" s="72" t="s">
        <v>37</v>
      </c>
      <c r="L6486" s="72" t="s">
        <v>549</v>
      </c>
      <c r="M6486" s="72"/>
    </row>
    <row r="6487" spans="2:13" x14ac:dyDescent="0.25">
      <c r="B6487" s="72" t="s">
        <v>12</v>
      </c>
      <c r="C6487" s="72" t="s">
        <v>13</v>
      </c>
      <c r="D6487" s="72" t="s">
        <v>14</v>
      </c>
      <c r="E6487" s="72" t="s">
        <v>39</v>
      </c>
      <c r="F6487" s="73">
        <v>-16000</v>
      </c>
      <c r="G6487" s="72" t="s">
        <v>16</v>
      </c>
      <c r="H6487" s="72" t="s">
        <v>24</v>
      </c>
      <c r="I6487" s="72" t="s">
        <v>18</v>
      </c>
      <c r="J6487" s="72" t="s">
        <v>19</v>
      </c>
      <c r="K6487" s="72" t="s">
        <v>99</v>
      </c>
      <c r="L6487" s="72" t="s">
        <v>334</v>
      </c>
      <c r="M6487" s="72"/>
    </row>
    <row r="6488" spans="2:13" x14ac:dyDescent="0.25">
      <c r="B6488" s="72" t="s">
        <v>12</v>
      </c>
      <c r="C6488" s="72" t="s">
        <v>13</v>
      </c>
      <c r="D6488" s="72" t="s">
        <v>14</v>
      </c>
      <c r="E6488" s="72" t="s">
        <v>146</v>
      </c>
      <c r="F6488" s="73">
        <v>-30116</v>
      </c>
      <c r="G6488" s="72" t="s">
        <v>16</v>
      </c>
      <c r="H6488" s="72" t="s">
        <v>17</v>
      </c>
      <c r="I6488" s="72" t="s">
        <v>18</v>
      </c>
      <c r="J6488" s="72" t="s">
        <v>19</v>
      </c>
      <c r="K6488" s="72" t="s">
        <v>25</v>
      </c>
      <c r="L6488" s="72" t="s">
        <v>537</v>
      </c>
      <c r="M6488" s="72"/>
    </row>
    <row r="6489" spans="2:13" x14ac:dyDescent="0.25">
      <c r="B6489" s="72" t="s">
        <v>12</v>
      </c>
      <c r="C6489" s="72" t="s">
        <v>13</v>
      </c>
      <c r="D6489" s="72" t="s">
        <v>14</v>
      </c>
      <c r="E6489" s="72" t="s">
        <v>39</v>
      </c>
      <c r="F6489" s="73">
        <v>-5549</v>
      </c>
      <c r="G6489" s="72" t="s">
        <v>16</v>
      </c>
      <c r="H6489" s="72" t="s">
        <v>17</v>
      </c>
      <c r="I6489" s="72" t="s">
        <v>18</v>
      </c>
      <c r="J6489" s="72" t="s">
        <v>19</v>
      </c>
      <c r="K6489" s="72" t="s">
        <v>37</v>
      </c>
      <c r="L6489" s="72" t="s">
        <v>292</v>
      </c>
      <c r="M6489" s="72"/>
    </row>
    <row r="6490" spans="2:13" x14ac:dyDescent="0.25">
      <c r="B6490" s="72" t="s">
        <v>12</v>
      </c>
      <c r="C6490" s="72" t="s">
        <v>13</v>
      </c>
      <c r="D6490" s="72" t="s">
        <v>14</v>
      </c>
      <c r="E6490" s="72" t="s">
        <v>55</v>
      </c>
      <c r="F6490" s="73">
        <v>3954436</v>
      </c>
      <c r="G6490" s="72" t="s">
        <v>16</v>
      </c>
      <c r="H6490" s="72" t="s">
        <v>24</v>
      </c>
      <c r="I6490" s="72" t="s">
        <v>18</v>
      </c>
      <c r="J6490" s="72" t="s">
        <v>19</v>
      </c>
      <c r="K6490" s="72" t="s">
        <v>102</v>
      </c>
      <c r="L6490" s="72" t="s">
        <v>429</v>
      </c>
      <c r="M6490" s="72" t="s">
        <v>29</v>
      </c>
    </row>
    <row r="6491" spans="2:13" x14ac:dyDescent="0.25">
      <c r="B6491" s="72" t="s">
        <v>12</v>
      </c>
      <c r="C6491" s="72" t="s">
        <v>13</v>
      </c>
      <c r="D6491" s="72" t="s">
        <v>14</v>
      </c>
      <c r="E6491" s="72" t="s">
        <v>45</v>
      </c>
      <c r="F6491" s="73">
        <v>118</v>
      </c>
      <c r="G6491" s="72" t="s">
        <v>16</v>
      </c>
      <c r="H6491" s="72" t="s">
        <v>24</v>
      </c>
      <c r="I6491" s="72" t="s">
        <v>18</v>
      </c>
      <c r="J6491" s="72" t="s">
        <v>19</v>
      </c>
      <c r="K6491" s="72" t="s">
        <v>63</v>
      </c>
      <c r="L6491" s="72" t="s">
        <v>135</v>
      </c>
      <c r="M6491" s="72" t="s">
        <v>302</v>
      </c>
    </row>
    <row r="6492" spans="2:13" x14ac:dyDescent="0.25">
      <c r="B6492" s="72" t="s">
        <v>12</v>
      </c>
      <c r="C6492" s="72" t="s">
        <v>13</v>
      </c>
      <c r="D6492" s="72" t="s">
        <v>14</v>
      </c>
      <c r="E6492" s="72" t="s">
        <v>258</v>
      </c>
      <c r="F6492" s="73">
        <v>331862</v>
      </c>
      <c r="G6492" s="72" t="s">
        <v>16</v>
      </c>
      <c r="H6492" s="72" t="s">
        <v>24</v>
      </c>
      <c r="I6492" s="72" t="s">
        <v>18</v>
      </c>
      <c r="J6492" s="72" t="s">
        <v>19</v>
      </c>
      <c r="K6492" s="72" t="s">
        <v>99</v>
      </c>
      <c r="L6492" s="72" t="s">
        <v>543</v>
      </c>
      <c r="M6492" s="72" t="s">
        <v>243</v>
      </c>
    </row>
    <row r="6493" spans="2:13" x14ac:dyDescent="0.25">
      <c r="B6493" s="72" t="s">
        <v>12</v>
      </c>
      <c r="C6493" s="72" t="s">
        <v>13</v>
      </c>
      <c r="D6493" s="72" t="s">
        <v>14</v>
      </c>
      <c r="E6493" s="72" t="s">
        <v>39</v>
      </c>
      <c r="F6493" s="73">
        <v>-9544</v>
      </c>
      <c r="G6493" s="72" t="s">
        <v>16</v>
      </c>
      <c r="H6493" s="72" t="s">
        <v>24</v>
      </c>
      <c r="I6493" s="72" t="s">
        <v>18</v>
      </c>
      <c r="J6493" s="72" t="s">
        <v>19</v>
      </c>
      <c r="K6493" s="72" t="s">
        <v>49</v>
      </c>
      <c r="L6493" s="72" t="s">
        <v>50</v>
      </c>
      <c r="M6493" s="72"/>
    </row>
    <row r="6494" spans="2:13" x14ac:dyDescent="0.25">
      <c r="B6494" s="72" t="s">
        <v>12</v>
      </c>
      <c r="C6494" s="72" t="s">
        <v>13</v>
      </c>
      <c r="D6494" s="72" t="s">
        <v>14</v>
      </c>
      <c r="E6494" s="72" t="s">
        <v>83</v>
      </c>
      <c r="F6494" s="73">
        <v>109070</v>
      </c>
      <c r="G6494" s="72" t="s">
        <v>16</v>
      </c>
      <c r="H6494" s="72" t="s">
        <v>24</v>
      </c>
      <c r="I6494" s="72" t="s">
        <v>18</v>
      </c>
      <c r="J6494" s="72" t="s">
        <v>19</v>
      </c>
      <c r="K6494" s="72" t="s">
        <v>96</v>
      </c>
      <c r="L6494" s="72" t="s">
        <v>415</v>
      </c>
      <c r="M6494" s="72"/>
    </row>
    <row r="6495" spans="2:13" x14ac:dyDescent="0.25">
      <c r="B6495" s="72" t="s">
        <v>12</v>
      </c>
      <c r="C6495" s="72" t="s">
        <v>13</v>
      </c>
      <c r="D6495" s="72" t="s">
        <v>14</v>
      </c>
      <c r="E6495" s="72" t="s">
        <v>36</v>
      </c>
      <c r="F6495" s="73">
        <v>210898</v>
      </c>
      <c r="G6495" s="72" t="s">
        <v>16</v>
      </c>
      <c r="H6495" s="72" t="s">
        <v>24</v>
      </c>
      <c r="I6495" s="72" t="s">
        <v>18</v>
      </c>
      <c r="J6495" s="72" t="s">
        <v>19</v>
      </c>
      <c r="K6495" s="72" t="s">
        <v>99</v>
      </c>
      <c r="L6495" s="72" t="s">
        <v>263</v>
      </c>
      <c r="M6495" s="72" t="s">
        <v>47</v>
      </c>
    </row>
    <row r="6496" spans="2:13" x14ac:dyDescent="0.25">
      <c r="B6496" s="72" t="s">
        <v>12</v>
      </c>
      <c r="C6496" s="72" t="s">
        <v>13</v>
      </c>
      <c r="D6496" s="72" t="s">
        <v>14</v>
      </c>
      <c r="E6496" s="72" t="s">
        <v>81</v>
      </c>
      <c r="F6496" s="73">
        <v>74163</v>
      </c>
      <c r="G6496" s="72" t="s">
        <v>16</v>
      </c>
      <c r="H6496" s="72" t="s">
        <v>24</v>
      </c>
      <c r="I6496" s="72" t="s">
        <v>18</v>
      </c>
      <c r="J6496" s="72" t="s">
        <v>19</v>
      </c>
      <c r="K6496" s="72" t="s">
        <v>43</v>
      </c>
      <c r="L6496" s="72" t="s">
        <v>614</v>
      </c>
      <c r="M6496" s="72" t="s">
        <v>112</v>
      </c>
    </row>
    <row r="6497" spans="2:13" x14ac:dyDescent="0.25">
      <c r="B6497" s="72" t="s">
        <v>12</v>
      </c>
      <c r="C6497" s="72" t="s">
        <v>13</v>
      </c>
      <c r="D6497" s="72" t="s">
        <v>14</v>
      </c>
      <c r="E6497" s="72" t="s">
        <v>39</v>
      </c>
      <c r="F6497" s="73">
        <v>-4287</v>
      </c>
      <c r="G6497" s="72" t="s">
        <v>16</v>
      </c>
      <c r="H6497" s="72" t="s">
        <v>17</v>
      </c>
      <c r="I6497" s="72" t="s">
        <v>18</v>
      </c>
      <c r="J6497" s="72" t="s">
        <v>19</v>
      </c>
      <c r="K6497" s="72" t="s">
        <v>25</v>
      </c>
      <c r="L6497" s="72" t="s">
        <v>245</v>
      </c>
      <c r="M6497" s="72"/>
    </row>
    <row r="6498" spans="2:13" x14ac:dyDescent="0.25">
      <c r="B6498" s="72" t="s">
        <v>12</v>
      </c>
      <c r="C6498" s="72" t="s">
        <v>13</v>
      </c>
      <c r="D6498" s="72" t="s">
        <v>14</v>
      </c>
      <c r="E6498" s="72" t="s">
        <v>45</v>
      </c>
      <c r="F6498" s="73">
        <v>22291</v>
      </c>
      <c r="G6498" s="72" t="s">
        <v>16</v>
      </c>
      <c r="H6498" s="72" t="s">
        <v>24</v>
      </c>
      <c r="I6498" s="72" t="s">
        <v>18</v>
      </c>
      <c r="J6498" s="72" t="s">
        <v>19</v>
      </c>
      <c r="K6498" s="72" t="s">
        <v>117</v>
      </c>
      <c r="L6498" s="72" t="s">
        <v>475</v>
      </c>
      <c r="M6498" s="72" t="s">
        <v>29</v>
      </c>
    </row>
    <row r="6499" spans="2:13" x14ac:dyDescent="0.25">
      <c r="B6499" s="72" t="s">
        <v>12</v>
      </c>
      <c r="C6499" s="72" t="s">
        <v>13</v>
      </c>
      <c r="D6499" s="72" t="s">
        <v>14</v>
      </c>
      <c r="E6499" s="72" t="s">
        <v>68</v>
      </c>
      <c r="F6499" s="73">
        <v>-27</v>
      </c>
      <c r="G6499" s="72" t="s">
        <v>16</v>
      </c>
      <c r="H6499" s="72" t="s">
        <v>17</v>
      </c>
      <c r="I6499" s="72" t="s">
        <v>18</v>
      </c>
      <c r="J6499" s="72" t="s">
        <v>19</v>
      </c>
      <c r="K6499" s="72" t="s">
        <v>25</v>
      </c>
      <c r="L6499" s="72" t="s">
        <v>224</v>
      </c>
      <c r="M6499" s="72"/>
    </row>
    <row r="6500" spans="2:13" x14ac:dyDescent="0.25">
      <c r="B6500" s="72" t="s">
        <v>12</v>
      </c>
      <c r="C6500" s="72" t="s">
        <v>13</v>
      </c>
      <c r="D6500" s="72" t="s">
        <v>14</v>
      </c>
      <c r="E6500" s="72" t="s">
        <v>79</v>
      </c>
      <c r="F6500" s="73">
        <v>-12071</v>
      </c>
      <c r="G6500" s="72" t="s">
        <v>16</v>
      </c>
      <c r="H6500" s="72" t="s">
        <v>24</v>
      </c>
      <c r="I6500" s="72" t="s">
        <v>18</v>
      </c>
      <c r="J6500" s="72" t="s">
        <v>227</v>
      </c>
      <c r="K6500" s="72" t="s">
        <v>37</v>
      </c>
      <c r="L6500" s="72" t="s">
        <v>521</v>
      </c>
      <c r="M6500" s="72"/>
    </row>
    <row r="6501" spans="2:13" x14ac:dyDescent="0.25">
      <c r="B6501" s="72" t="s">
        <v>12</v>
      </c>
      <c r="C6501" s="72" t="s">
        <v>13</v>
      </c>
      <c r="D6501" s="72" t="s">
        <v>14</v>
      </c>
      <c r="E6501" s="72" t="s">
        <v>766</v>
      </c>
      <c r="F6501" s="73">
        <v>233455</v>
      </c>
      <c r="G6501" s="72" t="s">
        <v>16</v>
      </c>
      <c r="H6501" s="72" t="s">
        <v>24</v>
      </c>
      <c r="I6501" s="72" t="s">
        <v>18</v>
      </c>
      <c r="J6501" s="72" t="s">
        <v>19</v>
      </c>
      <c r="K6501" s="72"/>
      <c r="L6501" s="72"/>
      <c r="M6501" s="72" t="s">
        <v>29</v>
      </c>
    </row>
    <row r="6502" spans="2:13" x14ac:dyDescent="0.25">
      <c r="B6502" s="72" t="s">
        <v>12</v>
      </c>
      <c r="C6502" s="72" t="s">
        <v>13</v>
      </c>
      <c r="D6502" s="72" t="s">
        <v>14</v>
      </c>
      <c r="E6502" s="72" t="s">
        <v>146</v>
      </c>
      <c r="F6502" s="73">
        <v>-47814</v>
      </c>
      <c r="G6502" s="72" t="s">
        <v>16</v>
      </c>
      <c r="H6502" s="72" t="s">
        <v>24</v>
      </c>
      <c r="I6502" s="72" t="s">
        <v>18</v>
      </c>
      <c r="J6502" s="72" t="s">
        <v>19</v>
      </c>
      <c r="K6502" s="72" t="s">
        <v>49</v>
      </c>
      <c r="L6502" s="72" t="s">
        <v>222</v>
      </c>
      <c r="M6502" s="72"/>
    </row>
    <row r="6503" spans="2:13" x14ac:dyDescent="0.25">
      <c r="B6503" s="72" t="s">
        <v>12</v>
      </c>
      <c r="C6503" s="72" t="s">
        <v>13</v>
      </c>
      <c r="D6503" s="72" t="s">
        <v>14</v>
      </c>
      <c r="E6503" s="72" t="s">
        <v>68</v>
      </c>
      <c r="F6503" s="73">
        <v>-593966</v>
      </c>
      <c r="G6503" s="72" t="s">
        <v>16</v>
      </c>
      <c r="H6503" s="72" t="s">
        <v>17</v>
      </c>
      <c r="I6503" s="72" t="s">
        <v>18</v>
      </c>
      <c r="J6503" s="72" t="s">
        <v>19</v>
      </c>
      <c r="K6503" s="72" t="s">
        <v>20</v>
      </c>
      <c r="L6503" s="72" t="s">
        <v>535</v>
      </c>
      <c r="M6503" s="72"/>
    </row>
    <row r="6504" spans="2:13" x14ac:dyDescent="0.25">
      <c r="B6504" s="72" t="s">
        <v>12</v>
      </c>
      <c r="C6504" s="72" t="s">
        <v>13</v>
      </c>
      <c r="D6504" s="72" t="s">
        <v>14</v>
      </c>
      <c r="E6504" s="72" t="s">
        <v>94</v>
      </c>
      <c r="F6504" s="73">
        <v>1775</v>
      </c>
      <c r="G6504" s="72" t="s">
        <v>16</v>
      </c>
      <c r="H6504" s="72" t="s">
        <v>24</v>
      </c>
      <c r="I6504" s="72" t="s">
        <v>18</v>
      </c>
      <c r="J6504" s="72" t="s">
        <v>19</v>
      </c>
      <c r="K6504" s="72" t="s">
        <v>25</v>
      </c>
      <c r="L6504" s="72" t="s">
        <v>539</v>
      </c>
      <c r="M6504" s="72"/>
    </row>
    <row r="6505" spans="2:13" x14ac:dyDescent="0.25">
      <c r="B6505" s="72" t="s">
        <v>12</v>
      </c>
      <c r="C6505" s="72" t="s">
        <v>13</v>
      </c>
      <c r="D6505" s="72" t="s">
        <v>14</v>
      </c>
      <c r="E6505" s="72" t="s">
        <v>710</v>
      </c>
      <c r="F6505" s="73">
        <v>9900478</v>
      </c>
      <c r="G6505" s="72" t="s">
        <v>16</v>
      </c>
      <c r="H6505" s="72" t="s">
        <v>24</v>
      </c>
      <c r="I6505" s="72" t="s">
        <v>18</v>
      </c>
      <c r="J6505" s="72" t="s">
        <v>19</v>
      </c>
      <c r="K6505" s="72"/>
      <c r="L6505" s="72"/>
      <c r="M6505" s="72" t="s">
        <v>47</v>
      </c>
    </row>
    <row r="6506" spans="2:13" x14ac:dyDescent="0.25">
      <c r="B6506" s="72" t="s">
        <v>12</v>
      </c>
      <c r="C6506" s="72" t="s">
        <v>13</v>
      </c>
      <c r="D6506" s="72" t="s">
        <v>14</v>
      </c>
      <c r="E6506" s="72" t="s">
        <v>132</v>
      </c>
      <c r="F6506" s="73">
        <v>22386</v>
      </c>
      <c r="G6506" s="72" t="s">
        <v>16</v>
      </c>
      <c r="H6506" s="72" t="s">
        <v>24</v>
      </c>
      <c r="I6506" s="72" t="s">
        <v>18</v>
      </c>
      <c r="J6506" s="72" t="s">
        <v>19</v>
      </c>
      <c r="K6506" s="72" t="s">
        <v>130</v>
      </c>
      <c r="L6506" s="72" t="s">
        <v>466</v>
      </c>
      <c r="M6506" s="72" t="s">
        <v>67</v>
      </c>
    </row>
    <row r="6507" spans="2:13" x14ac:dyDescent="0.25">
      <c r="B6507" s="72" t="s">
        <v>12</v>
      </c>
      <c r="C6507" s="72" t="s">
        <v>13</v>
      </c>
      <c r="D6507" s="72" t="s">
        <v>14</v>
      </c>
      <c r="E6507" s="72" t="s">
        <v>144</v>
      </c>
      <c r="F6507" s="73">
        <v>30851</v>
      </c>
      <c r="G6507" s="72" t="s">
        <v>16</v>
      </c>
      <c r="H6507" s="72" t="s">
        <v>24</v>
      </c>
      <c r="I6507" s="72" t="s">
        <v>18</v>
      </c>
      <c r="J6507" s="72" t="s">
        <v>19</v>
      </c>
      <c r="K6507" s="72" t="s">
        <v>63</v>
      </c>
      <c r="L6507" s="72" t="s">
        <v>439</v>
      </c>
      <c r="M6507" s="72" t="s">
        <v>133</v>
      </c>
    </row>
    <row r="6508" spans="2:13" x14ac:dyDescent="0.25">
      <c r="B6508" s="72" t="s">
        <v>12</v>
      </c>
      <c r="C6508" s="72" t="s">
        <v>13</v>
      </c>
      <c r="D6508" s="72" t="s">
        <v>14</v>
      </c>
      <c r="E6508" s="72" t="s">
        <v>65</v>
      </c>
      <c r="F6508" s="73">
        <v>53129</v>
      </c>
      <c r="G6508" s="72" t="s">
        <v>16</v>
      </c>
      <c r="H6508" s="72" t="s">
        <v>24</v>
      </c>
      <c r="I6508" s="72" t="s">
        <v>18</v>
      </c>
      <c r="J6508" s="72" t="s">
        <v>19</v>
      </c>
      <c r="K6508" s="72" t="s">
        <v>49</v>
      </c>
      <c r="L6508" s="72" t="s">
        <v>203</v>
      </c>
      <c r="M6508" s="72" t="s">
        <v>67</v>
      </c>
    </row>
    <row r="6509" spans="2:13" x14ac:dyDescent="0.25">
      <c r="B6509" s="72" t="s">
        <v>12</v>
      </c>
      <c r="C6509" s="72" t="s">
        <v>13</v>
      </c>
      <c r="D6509" s="72" t="s">
        <v>14</v>
      </c>
      <c r="E6509" s="72" t="s">
        <v>83</v>
      </c>
      <c r="F6509" s="73">
        <v>675510</v>
      </c>
      <c r="G6509" s="72" t="s">
        <v>16</v>
      </c>
      <c r="H6509" s="72" t="s">
        <v>17</v>
      </c>
      <c r="I6509" s="72" t="s">
        <v>18</v>
      </c>
      <c r="J6509" s="72" t="s">
        <v>19</v>
      </c>
      <c r="K6509" s="72" t="s">
        <v>25</v>
      </c>
      <c r="L6509" s="72" t="s">
        <v>249</v>
      </c>
      <c r="M6509" s="72"/>
    </row>
    <row r="6510" spans="2:13" x14ac:dyDescent="0.25">
      <c r="B6510" s="72" t="s">
        <v>12</v>
      </c>
      <c r="C6510" s="72" t="s">
        <v>13</v>
      </c>
      <c r="D6510" s="72" t="s">
        <v>14</v>
      </c>
      <c r="E6510" s="72" t="s">
        <v>55</v>
      </c>
      <c r="F6510" s="73">
        <v>3979477</v>
      </c>
      <c r="G6510" s="72" t="s">
        <v>269</v>
      </c>
      <c r="H6510" s="72" t="s">
        <v>24</v>
      </c>
      <c r="I6510" s="72" t="s">
        <v>18</v>
      </c>
      <c r="J6510" s="72" t="s">
        <v>628</v>
      </c>
      <c r="K6510" s="72" t="s">
        <v>117</v>
      </c>
      <c r="L6510" s="72" t="s">
        <v>271</v>
      </c>
      <c r="M6510" s="72" t="s">
        <v>112</v>
      </c>
    </row>
    <row r="6511" spans="2:13" x14ac:dyDescent="0.25">
      <c r="B6511" s="72" t="s">
        <v>12</v>
      </c>
      <c r="C6511" s="72" t="s">
        <v>13</v>
      </c>
      <c r="D6511" s="72" t="s">
        <v>14</v>
      </c>
      <c r="E6511" s="72" t="s">
        <v>144</v>
      </c>
      <c r="F6511" s="73">
        <v>1358813</v>
      </c>
      <c r="G6511" s="72" t="s">
        <v>16</v>
      </c>
      <c r="H6511" s="72" t="s">
        <v>24</v>
      </c>
      <c r="I6511" s="72" t="s">
        <v>18</v>
      </c>
      <c r="J6511" s="72" t="s">
        <v>19</v>
      </c>
      <c r="K6511" s="72" t="s">
        <v>37</v>
      </c>
      <c r="L6511" s="72" t="s">
        <v>588</v>
      </c>
      <c r="M6511" s="72" t="s">
        <v>22</v>
      </c>
    </row>
    <row r="6512" spans="2:13" x14ac:dyDescent="0.25">
      <c r="B6512" s="72" t="s">
        <v>12</v>
      </c>
      <c r="C6512" s="72" t="s">
        <v>13</v>
      </c>
      <c r="D6512" s="72" t="s">
        <v>14</v>
      </c>
      <c r="E6512" s="72" t="s">
        <v>33</v>
      </c>
      <c r="F6512" s="73">
        <v>170357</v>
      </c>
      <c r="G6512" s="72" t="s">
        <v>16</v>
      </c>
      <c r="H6512" s="72" t="s">
        <v>24</v>
      </c>
      <c r="I6512" s="72" t="s">
        <v>18</v>
      </c>
      <c r="J6512" s="72" t="s">
        <v>19</v>
      </c>
      <c r="K6512" s="72" t="s">
        <v>37</v>
      </c>
      <c r="L6512" s="72" t="s">
        <v>92</v>
      </c>
      <c r="M6512" s="72" t="s">
        <v>47</v>
      </c>
    </row>
    <row r="6513" spans="2:13" x14ac:dyDescent="0.25">
      <c r="B6513" s="72" t="s">
        <v>12</v>
      </c>
      <c r="C6513" s="72" t="s">
        <v>13</v>
      </c>
      <c r="D6513" s="72" t="s">
        <v>14</v>
      </c>
      <c r="E6513" s="72" t="s">
        <v>51</v>
      </c>
      <c r="F6513" s="73">
        <v>676230</v>
      </c>
      <c r="G6513" s="72" t="s">
        <v>16</v>
      </c>
      <c r="H6513" s="72" t="s">
        <v>24</v>
      </c>
      <c r="I6513" s="72" t="s">
        <v>18</v>
      </c>
      <c r="J6513" s="72" t="s">
        <v>19</v>
      </c>
      <c r="K6513" s="72" t="s">
        <v>37</v>
      </c>
      <c r="L6513" s="72" t="s">
        <v>125</v>
      </c>
      <c r="M6513" s="72"/>
    </row>
    <row r="6514" spans="2:13" x14ac:dyDescent="0.25">
      <c r="B6514" s="72" t="s">
        <v>12</v>
      </c>
      <c r="C6514" s="72" t="s">
        <v>13</v>
      </c>
      <c r="D6514" s="72" t="s">
        <v>14</v>
      </c>
      <c r="E6514" s="72" t="s">
        <v>68</v>
      </c>
      <c r="F6514" s="73">
        <v>-269</v>
      </c>
      <c r="G6514" s="72" t="s">
        <v>16</v>
      </c>
      <c r="H6514" s="72" t="s">
        <v>24</v>
      </c>
      <c r="I6514" s="72" t="s">
        <v>18</v>
      </c>
      <c r="J6514" s="72" t="s">
        <v>19</v>
      </c>
      <c r="K6514" s="72" t="s">
        <v>25</v>
      </c>
      <c r="L6514" s="72" t="s">
        <v>424</v>
      </c>
      <c r="M6514" s="72"/>
    </row>
    <row r="6515" spans="2:13" x14ac:dyDescent="0.25">
      <c r="B6515" s="72" t="s">
        <v>12</v>
      </c>
      <c r="C6515" s="72" t="s">
        <v>13</v>
      </c>
      <c r="D6515" s="72" t="s">
        <v>14</v>
      </c>
      <c r="E6515" s="72" t="s">
        <v>41</v>
      </c>
      <c r="F6515" s="73">
        <v>-179</v>
      </c>
      <c r="G6515" s="72" t="s">
        <v>16</v>
      </c>
      <c r="H6515" s="72" t="s">
        <v>24</v>
      </c>
      <c r="I6515" s="72" t="s">
        <v>18</v>
      </c>
      <c r="J6515" s="72" t="s">
        <v>19</v>
      </c>
      <c r="K6515" s="72" t="s">
        <v>358</v>
      </c>
      <c r="L6515" s="72" t="s">
        <v>359</v>
      </c>
      <c r="M6515" s="72"/>
    </row>
    <row r="6516" spans="2:13" x14ac:dyDescent="0.25">
      <c r="B6516" s="72" t="s">
        <v>12</v>
      </c>
      <c r="C6516" s="72" t="s">
        <v>13</v>
      </c>
      <c r="D6516" s="72" t="s">
        <v>14</v>
      </c>
      <c r="E6516" s="72" t="s">
        <v>79</v>
      </c>
      <c r="F6516" s="73">
        <v>-3516</v>
      </c>
      <c r="G6516" s="72" t="s">
        <v>16</v>
      </c>
      <c r="H6516" s="72" t="s">
        <v>17</v>
      </c>
      <c r="I6516" s="72" t="s">
        <v>18</v>
      </c>
      <c r="J6516" s="72" t="s">
        <v>19</v>
      </c>
      <c r="K6516" s="72" t="s">
        <v>37</v>
      </c>
      <c r="L6516" s="72" t="s">
        <v>354</v>
      </c>
      <c r="M6516" s="72"/>
    </row>
    <row r="6517" spans="2:13" x14ac:dyDescent="0.25">
      <c r="B6517" s="72" t="s">
        <v>12</v>
      </c>
      <c r="C6517" s="72" t="s">
        <v>13</v>
      </c>
      <c r="D6517" s="72" t="s">
        <v>14</v>
      </c>
      <c r="E6517" s="72" t="s">
        <v>79</v>
      </c>
      <c r="F6517" s="73">
        <v>-15203</v>
      </c>
      <c r="G6517" s="72" t="s">
        <v>16</v>
      </c>
      <c r="H6517" s="72" t="s">
        <v>24</v>
      </c>
      <c r="I6517" s="72" t="s">
        <v>18</v>
      </c>
      <c r="J6517" s="72" t="s">
        <v>19</v>
      </c>
      <c r="K6517" s="72" t="s">
        <v>37</v>
      </c>
      <c r="L6517" s="72" t="s">
        <v>509</v>
      </c>
      <c r="M6517" s="72"/>
    </row>
    <row r="6518" spans="2:13" x14ac:dyDescent="0.25">
      <c r="B6518" s="72" t="s">
        <v>12</v>
      </c>
      <c r="C6518" s="72" t="s">
        <v>13</v>
      </c>
      <c r="D6518" s="72" t="s">
        <v>14</v>
      </c>
      <c r="E6518" s="72" t="s">
        <v>68</v>
      </c>
      <c r="F6518" s="73">
        <v>-13436</v>
      </c>
      <c r="G6518" s="72" t="s">
        <v>16</v>
      </c>
      <c r="H6518" s="72" t="s">
        <v>17</v>
      </c>
      <c r="I6518" s="72" t="s">
        <v>18</v>
      </c>
      <c r="J6518" s="72" t="s">
        <v>19</v>
      </c>
      <c r="K6518" s="72" t="s">
        <v>25</v>
      </c>
      <c r="L6518" s="72" t="s">
        <v>42</v>
      </c>
      <c r="M6518" s="72"/>
    </row>
    <row r="6519" spans="2:13" x14ac:dyDescent="0.25">
      <c r="B6519" s="72" t="s">
        <v>12</v>
      </c>
      <c r="C6519" s="72" t="s">
        <v>13</v>
      </c>
      <c r="D6519" s="72" t="s">
        <v>14</v>
      </c>
      <c r="E6519" s="72" t="s">
        <v>55</v>
      </c>
      <c r="F6519" s="73">
        <v>30194</v>
      </c>
      <c r="G6519" s="72" t="s">
        <v>16</v>
      </c>
      <c r="H6519" s="72" t="s">
        <v>24</v>
      </c>
      <c r="I6519" s="72" t="s">
        <v>18</v>
      </c>
      <c r="J6519" s="72" t="s">
        <v>19</v>
      </c>
      <c r="K6519" s="72" t="s">
        <v>25</v>
      </c>
      <c r="L6519" s="72" t="s">
        <v>173</v>
      </c>
      <c r="M6519" s="72" t="s">
        <v>29</v>
      </c>
    </row>
    <row r="6520" spans="2:13" x14ac:dyDescent="0.25">
      <c r="B6520" s="72" t="s">
        <v>12</v>
      </c>
      <c r="C6520" s="72" t="s">
        <v>13</v>
      </c>
      <c r="D6520" s="72" t="s">
        <v>14</v>
      </c>
      <c r="E6520" s="72" t="s">
        <v>15</v>
      </c>
      <c r="F6520" s="73">
        <v>322062</v>
      </c>
      <c r="G6520" s="72" t="s">
        <v>16</v>
      </c>
      <c r="H6520" s="72" t="s">
        <v>24</v>
      </c>
      <c r="I6520" s="72" t="s">
        <v>18</v>
      </c>
      <c r="J6520" s="72" t="s">
        <v>19</v>
      </c>
      <c r="K6520" s="72" t="s">
        <v>49</v>
      </c>
      <c r="L6520" s="72" t="s">
        <v>209</v>
      </c>
      <c r="M6520" s="72" t="s">
        <v>67</v>
      </c>
    </row>
    <row r="6521" spans="2:13" x14ac:dyDescent="0.25">
      <c r="B6521" s="72" t="s">
        <v>12</v>
      </c>
      <c r="C6521" s="72" t="s">
        <v>13</v>
      </c>
      <c r="D6521" s="72" t="s">
        <v>14</v>
      </c>
      <c r="E6521" s="72" t="s">
        <v>33</v>
      </c>
      <c r="F6521" s="73">
        <v>218486</v>
      </c>
      <c r="G6521" s="72" t="s">
        <v>16</v>
      </c>
      <c r="H6521" s="72" t="s">
        <v>17</v>
      </c>
      <c r="I6521" s="72" t="s">
        <v>48</v>
      </c>
      <c r="J6521" s="72" t="s">
        <v>19</v>
      </c>
      <c r="K6521" s="72" t="s">
        <v>20</v>
      </c>
      <c r="L6521" s="72" t="s">
        <v>327</v>
      </c>
      <c r="M6521" s="72" t="s">
        <v>47</v>
      </c>
    </row>
    <row r="6522" spans="2:13" x14ac:dyDescent="0.25">
      <c r="B6522" s="72" t="s">
        <v>12</v>
      </c>
      <c r="C6522" s="72" t="s">
        <v>13</v>
      </c>
      <c r="D6522" s="72" t="s">
        <v>14</v>
      </c>
      <c r="E6522" s="72" t="s">
        <v>144</v>
      </c>
      <c r="F6522" s="73">
        <v>22851</v>
      </c>
      <c r="G6522" s="72" t="s">
        <v>16</v>
      </c>
      <c r="H6522" s="72" t="s">
        <v>17</v>
      </c>
      <c r="I6522" s="72" t="s">
        <v>18</v>
      </c>
      <c r="J6522" s="72" t="s">
        <v>19</v>
      </c>
      <c r="K6522" s="72" t="s">
        <v>37</v>
      </c>
      <c r="L6522" s="72" t="s">
        <v>389</v>
      </c>
      <c r="M6522" s="72" t="s">
        <v>133</v>
      </c>
    </row>
    <row r="6523" spans="2:13" x14ac:dyDescent="0.25">
      <c r="B6523" s="72" t="s">
        <v>12</v>
      </c>
      <c r="C6523" s="72" t="s">
        <v>13</v>
      </c>
      <c r="D6523" s="72" t="s">
        <v>14</v>
      </c>
      <c r="E6523" s="72" t="s">
        <v>81</v>
      </c>
      <c r="F6523" s="73">
        <v>990744</v>
      </c>
      <c r="G6523" s="72" t="s">
        <v>16</v>
      </c>
      <c r="H6523" s="72" t="s">
        <v>24</v>
      </c>
      <c r="I6523" s="72" t="s">
        <v>18</v>
      </c>
      <c r="J6523" s="72" t="s">
        <v>19</v>
      </c>
      <c r="K6523" s="72" t="s">
        <v>37</v>
      </c>
      <c r="L6523" s="72" t="s">
        <v>635</v>
      </c>
      <c r="M6523" s="72" t="s">
        <v>29</v>
      </c>
    </row>
    <row r="6524" spans="2:13" x14ac:dyDescent="0.25">
      <c r="B6524" s="72" t="s">
        <v>12</v>
      </c>
      <c r="C6524" s="72" t="s">
        <v>13</v>
      </c>
      <c r="D6524" s="72" t="s">
        <v>14</v>
      </c>
      <c r="E6524" s="72" t="s">
        <v>83</v>
      </c>
      <c r="F6524" s="73">
        <v>737598</v>
      </c>
      <c r="G6524" s="72" t="s">
        <v>16</v>
      </c>
      <c r="H6524" s="72" t="s">
        <v>17</v>
      </c>
      <c r="I6524" s="72" t="s">
        <v>18</v>
      </c>
      <c r="J6524" s="72" t="s">
        <v>19</v>
      </c>
      <c r="K6524" s="72" t="s">
        <v>25</v>
      </c>
      <c r="L6524" s="72" t="s">
        <v>128</v>
      </c>
      <c r="M6524" s="72"/>
    </row>
    <row r="6525" spans="2:13" x14ac:dyDescent="0.25">
      <c r="B6525" s="72" t="s">
        <v>12</v>
      </c>
      <c r="C6525" s="72" t="s">
        <v>13</v>
      </c>
      <c r="D6525" s="72" t="s">
        <v>14</v>
      </c>
      <c r="E6525" s="72" t="s">
        <v>39</v>
      </c>
      <c r="F6525" s="73">
        <v>-14491</v>
      </c>
      <c r="G6525" s="72" t="s">
        <v>16</v>
      </c>
      <c r="H6525" s="72" t="s">
        <v>24</v>
      </c>
      <c r="I6525" s="72" t="s">
        <v>18</v>
      </c>
      <c r="J6525" s="72" t="s">
        <v>19</v>
      </c>
      <c r="K6525" s="72" t="s">
        <v>20</v>
      </c>
      <c r="L6525" s="72" t="s">
        <v>233</v>
      </c>
      <c r="M6525" s="72"/>
    </row>
    <row r="6526" spans="2:13" x14ac:dyDescent="0.25">
      <c r="B6526" s="72" t="s">
        <v>12</v>
      </c>
      <c r="C6526" s="72" t="s">
        <v>13</v>
      </c>
      <c r="D6526" s="72" t="s">
        <v>14</v>
      </c>
      <c r="E6526" s="72" t="s">
        <v>85</v>
      </c>
      <c r="F6526" s="73">
        <v>1504669</v>
      </c>
      <c r="G6526" s="72" t="s">
        <v>16</v>
      </c>
      <c r="H6526" s="72" t="s">
        <v>24</v>
      </c>
      <c r="I6526" s="72" t="s">
        <v>18</v>
      </c>
      <c r="J6526" s="72" t="s">
        <v>19</v>
      </c>
      <c r="K6526" s="72" t="s">
        <v>96</v>
      </c>
      <c r="L6526" s="72" t="s">
        <v>403</v>
      </c>
      <c r="M6526" s="72"/>
    </row>
    <row r="6527" spans="2:13" x14ac:dyDescent="0.25">
      <c r="B6527" s="72" t="s">
        <v>12</v>
      </c>
      <c r="C6527" s="72" t="s">
        <v>13</v>
      </c>
      <c r="D6527" s="72" t="s">
        <v>14</v>
      </c>
      <c r="E6527" s="72" t="s">
        <v>51</v>
      </c>
      <c r="F6527" s="73">
        <v>1098</v>
      </c>
      <c r="G6527" s="72" t="s">
        <v>16</v>
      </c>
      <c r="H6527" s="72" t="s">
        <v>24</v>
      </c>
      <c r="I6527" s="72" t="s">
        <v>18</v>
      </c>
      <c r="J6527" s="72" t="s">
        <v>19</v>
      </c>
      <c r="K6527" s="72" t="s">
        <v>99</v>
      </c>
      <c r="L6527" s="72" t="s">
        <v>348</v>
      </c>
      <c r="M6527" s="72"/>
    </row>
    <row r="6528" spans="2:13" x14ac:dyDescent="0.25">
      <c r="B6528" s="72" t="s">
        <v>12</v>
      </c>
      <c r="C6528" s="72" t="s">
        <v>13</v>
      </c>
      <c r="D6528" s="72" t="s">
        <v>14</v>
      </c>
      <c r="E6528" s="72" t="s">
        <v>146</v>
      </c>
      <c r="F6528" s="73">
        <v>-15184</v>
      </c>
      <c r="G6528" s="72" t="s">
        <v>16</v>
      </c>
      <c r="H6528" s="72" t="s">
        <v>17</v>
      </c>
      <c r="I6528" s="72" t="s">
        <v>18</v>
      </c>
      <c r="J6528" s="72" t="s">
        <v>19</v>
      </c>
      <c r="K6528" s="72" t="s">
        <v>25</v>
      </c>
      <c r="L6528" s="72" t="s">
        <v>262</v>
      </c>
      <c r="M6528" s="72"/>
    </row>
    <row r="6529" spans="2:13" x14ac:dyDescent="0.25">
      <c r="B6529" s="72" t="s">
        <v>12</v>
      </c>
      <c r="C6529" s="72" t="s">
        <v>13</v>
      </c>
      <c r="D6529" s="72" t="s">
        <v>14</v>
      </c>
      <c r="E6529" s="72" t="s">
        <v>51</v>
      </c>
      <c r="F6529" s="73">
        <v>173603</v>
      </c>
      <c r="G6529" s="72" t="s">
        <v>16</v>
      </c>
      <c r="H6529" s="72" t="s">
        <v>24</v>
      </c>
      <c r="I6529" s="72" t="s">
        <v>48</v>
      </c>
      <c r="J6529" s="72" t="s">
        <v>19</v>
      </c>
      <c r="K6529" s="72" t="s">
        <v>49</v>
      </c>
      <c r="L6529" s="72" t="s">
        <v>255</v>
      </c>
      <c r="M6529" s="72"/>
    </row>
    <row r="6530" spans="2:13" x14ac:dyDescent="0.25">
      <c r="B6530" s="72" t="s">
        <v>12</v>
      </c>
      <c r="C6530" s="72" t="s">
        <v>13</v>
      </c>
      <c r="D6530" s="72" t="s">
        <v>14</v>
      </c>
      <c r="E6530" s="72" t="s">
        <v>27</v>
      </c>
      <c r="F6530" s="73">
        <v>20091</v>
      </c>
      <c r="G6530" s="72" t="s">
        <v>16</v>
      </c>
      <c r="H6530" s="72" t="s">
        <v>24</v>
      </c>
      <c r="I6530" s="72" t="s">
        <v>18</v>
      </c>
      <c r="J6530" s="72" t="s">
        <v>19</v>
      </c>
      <c r="K6530" s="72" t="s">
        <v>49</v>
      </c>
      <c r="L6530" s="72" t="s">
        <v>50</v>
      </c>
      <c r="M6530" s="72" t="s">
        <v>47</v>
      </c>
    </row>
    <row r="6531" spans="2:13" x14ac:dyDescent="0.25">
      <c r="B6531" s="72" t="s">
        <v>12</v>
      </c>
      <c r="C6531" s="72" t="s">
        <v>13</v>
      </c>
      <c r="D6531" s="72" t="s">
        <v>14</v>
      </c>
      <c r="E6531" s="72" t="s">
        <v>144</v>
      </c>
      <c r="F6531" s="73">
        <v>274869</v>
      </c>
      <c r="G6531" s="72" t="s">
        <v>16</v>
      </c>
      <c r="H6531" s="72" t="s">
        <v>24</v>
      </c>
      <c r="I6531" s="72" t="s">
        <v>18</v>
      </c>
      <c r="J6531" s="72" t="s">
        <v>19</v>
      </c>
      <c r="K6531" s="72" t="s">
        <v>37</v>
      </c>
      <c r="L6531" s="72" t="s">
        <v>551</v>
      </c>
      <c r="M6531" s="72" t="s">
        <v>67</v>
      </c>
    </row>
    <row r="6532" spans="2:13" x14ac:dyDescent="0.25">
      <c r="B6532" s="72" t="s">
        <v>12</v>
      </c>
      <c r="C6532" s="72" t="s">
        <v>13</v>
      </c>
      <c r="D6532" s="72" t="s">
        <v>14</v>
      </c>
      <c r="E6532" s="72" t="s">
        <v>81</v>
      </c>
      <c r="F6532" s="73">
        <v>105324</v>
      </c>
      <c r="G6532" s="72" t="s">
        <v>16</v>
      </c>
      <c r="H6532" s="72" t="s">
        <v>24</v>
      </c>
      <c r="I6532" s="72" t="s">
        <v>18</v>
      </c>
      <c r="J6532" s="72" t="s">
        <v>19</v>
      </c>
      <c r="K6532" s="72" t="s">
        <v>49</v>
      </c>
      <c r="L6532" s="72" t="s">
        <v>248</v>
      </c>
      <c r="M6532" s="72" t="s">
        <v>47</v>
      </c>
    </row>
    <row r="6533" spans="2:13" x14ac:dyDescent="0.25">
      <c r="B6533" s="72" t="s">
        <v>12</v>
      </c>
      <c r="C6533" s="72" t="s">
        <v>13</v>
      </c>
      <c r="D6533" s="72" t="s">
        <v>14</v>
      </c>
      <c r="E6533" s="72" t="s">
        <v>94</v>
      </c>
      <c r="F6533" s="73">
        <v>306</v>
      </c>
      <c r="G6533" s="72" t="s">
        <v>16</v>
      </c>
      <c r="H6533" s="72" t="s">
        <v>24</v>
      </c>
      <c r="I6533" s="72" t="s">
        <v>48</v>
      </c>
      <c r="J6533" s="72" t="s">
        <v>19</v>
      </c>
      <c r="K6533" s="72" t="s">
        <v>37</v>
      </c>
      <c r="L6533" s="72" t="s">
        <v>177</v>
      </c>
      <c r="M6533" s="72"/>
    </row>
    <row r="6534" spans="2:13" x14ac:dyDescent="0.25">
      <c r="B6534" s="72" t="s">
        <v>12</v>
      </c>
      <c r="C6534" s="72" t="s">
        <v>13</v>
      </c>
      <c r="D6534" s="72" t="s">
        <v>14</v>
      </c>
      <c r="E6534" s="72" t="s">
        <v>152</v>
      </c>
      <c r="F6534" s="73">
        <v>-2808</v>
      </c>
      <c r="G6534" s="72" t="s">
        <v>16</v>
      </c>
      <c r="H6534" s="72" t="s">
        <v>17</v>
      </c>
      <c r="I6534" s="72" t="s">
        <v>18</v>
      </c>
      <c r="J6534" s="72" t="s">
        <v>19</v>
      </c>
      <c r="K6534" s="72" t="s">
        <v>25</v>
      </c>
      <c r="L6534" s="72" t="s">
        <v>537</v>
      </c>
      <c r="M6534" s="72"/>
    </row>
    <row r="6535" spans="2:13" x14ac:dyDescent="0.25">
      <c r="B6535" s="72" t="s">
        <v>12</v>
      </c>
      <c r="C6535" s="72" t="s">
        <v>13</v>
      </c>
      <c r="D6535" s="72" t="s">
        <v>14</v>
      </c>
      <c r="E6535" s="72" t="s">
        <v>79</v>
      </c>
      <c r="F6535" s="73">
        <v>-42855</v>
      </c>
      <c r="G6535" s="72" t="s">
        <v>16</v>
      </c>
      <c r="H6535" s="72" t="s">
        <v>24</v>
      </c>
      <c r="I6535" s="72" t="s">
        <v>18</v>
      </c>
      <c r="J6535" s="72" t="s">
        <v>19</v>
      </c>
      <c r="K6535" s="72" t="s">
        <v>63</v>
      </c>
      <c r="L6535" s="72" t="s">
        <v>135</v>
      </c>
      <c r="M6535" s="72"/>
    </row>
    <row r="6536" spans="2:13" x14ac:dyDescent="0.25">
      <c r="B6536" s="72" t="s">
        <v>12</v>
      </c>
      <c r="C6536" s="72" t="s">
        <v>13</v>
      </c>
      <c r="D6536" s="72" t="s">
        <v>14</v>
      </c>
      <c r="E6536" s="72" t="s">
        <v>68</v>
      </c>
      <c r="F6536" s="73">
        <v>-79015</v>
      </c>
      <c r="G6536" s="72" t="s">
        <v>16</v>
      </c>
      <c r="H6536" s="72" t="s">
        <v>17</v>
      </c>
      <c r="I6536" s="72" t="s">
        <v>18</v>
      </c>
      <c r="J6536" s="72" t="s">
        <v>19</v>
      </c>
      <c r="K6536" s="72" t="s">
        <v>25</v>
      </c>
      <c r="L6536" s="72" t="s">
        <v>230</v>
      </c>
      <c r="M6536" s="72"/>
    </row>
    <row r="6537" spans="2:13" x14ac:dyDescent="0.25">
      <c r="B6537" s="72" t="s">
        <v>12</v>
      </c>
      <c r="C6537" s="72" t="s">
        <v>13</v>
      </c>
      <c r="D6537" s="72" t="s">
        <v>14</v>
      </c>
      <c r="E6537" s="72" t="s">
        <v>132</v>
      </c>
      <c r="F6537" s="73">
        <v>155861</v>
      </c>
      <c r="G6537" s="72" t="s">
        <v>16</v>
      </c>
      <c r="H6537" s="72" t="s">
        <v>24</v>
      </c>
      <c r="I6537" s="72" t="s">
        <v>18</v>
      </c>
      <c r="J6537" s="72" t="s">
        <v>19</v>
      </c>
      <c r="K6537" s="72" t="s">
        <v>37</v>
      </c>
      <c r="L6537" s="72" t="s">
        <v>291</v>
      </c>
      <c r="M6537" s="72" t="s">
        <v>133</v>
      </c>
    </row>
    <row r="6538" spans="2:13" x14ac:dyDescent="0.25">
      <c r="B6538" s="72" t="s">
        <v>12</v>
      </c>
      <c r="C6538" s="72" t="s">
        <v>13</v>
      </c>
      <c r="D6538" s="72" t="s">
        <v>14</v>
      </c>
      <c r="E6538" s="72" t="s">
        <v>144</v>
      </c>
      <c r="F6538" s="73">
        <v>550054</v>
      </c>
      <c r="G6538" s="72" t="s">
        <v>16</v>
      </c>
      <c r="H6538" s="72" t="s">
        <v>24</v>
      </c>
      <c r="I6538" s="72" t="s">
        <v>18</v>
      </c>
      <c r="J6538" s="72" t="s">
        <v>19</v>
      </c>
      <c r="K6538" s="72" t="s">
        <v>25</v>
      </c>
      <c r="L6538" s="72" t="s">
        <v>442</v>
      </c>
      <c r="M6538" s="72" t="s">
        <v>62</v>
      </c>
    </row>
    <row r="6539" spans="2:13" x14ac:dyDescent="0.25">
      <c r="B6539" s="72" t="s">
        <v>12</v>
      </c>
      <c r="C6539" s="72" t="s">
        <v>13</v>
      </c>
      <c r="D6539" s="72" t="s">
        <v>14</v>
      </c>
      <c r="E6539" s="72" t="s">
        <v>60</v>
      </c>
      <c r="F6539" s="73">
        <v>65763</v>
      </c>
      <c r="G6539" s="72" t="s">
        <v>16</v>
      </c>
      <c r="H6539" s="72" t="s">
        <v>17</v>
      </c>
      <c r="I6539" s="72" t="s">
        <v>18</v>
      </c>
      <c r="J6539" s="72" t="s">
        <v>19</v>
      </c>
      <c r="K6539" s="72" t="s">
        <v>25</v>
      </c>
      <c r="L6539" s="72" t="s">
        <v>235</v>
      </c>
      <c r="M6539" s="72" t="s">
        <v>62</v>
      </c>
    </row>
    <row r="6540" spans="2:13" x14ac:dyDescent="0.25">
      <c r="B6540" s="72" t="s">
        <v>12</v>
      </c>
      <c r="C6540" s="72" t="s">
        <v>13</v>
      </c>
      <c r="D6540" s="72" t="s">
        <v>14</v>
      </c>
      <c r="E6540" s="72" t="s">
        <v>83</v>
      </c>
      <c r="F6540" s="73">
        <v>333</v>
      </c>
      <c r="G6540" s="72" t="s">
        <v>16</v>
      </c>
      <c r="H6540" s="72" t="s">
        <v>24</v>
      </c>
      <c r="I6540" s="72" t="s">
        <v>18</v>
      </c>
      <c r="J6540" s="72" t="s">
        <v>628</v>
      </c>
      <c r="K6540" s="72" t="s">
        <v>49</v>
      </c>
      <c r="L6540" s="72" t="s">
        <v>255</v>
      </c>
      <c r="M6540" s="72"/>
    </row>
    <row r="6541" spans="2:13" x14ac:dyDescent="0.25">
      <c r="B6541" s="72" t="s">
        <v>12</v>
      </c>
      <c r="C6541" s="72" t="s">
        <v>13</v>
      </c>
      <c r="D6541" s="72" t="s">
        <v>14</v>
      </c>
      <c r="E6541" s="72" t="s">
        <v>123</v>
      </c>
      <c r="F6541" s="73">
        <v>-269</v>
      </c>
      <c r="G6541" s="72" t="s">
        <v>16</v>
      </c>
      <c r="H6541" s="72" t="s">
        <v>24</v>
      </c>
      <c r="I6541" s="72" t="s">
        <v>48</v>
      </c>
      <c r="J6541" s="72" t="s">
        <v>19</v>
      </c>
      <c r="K6541" s="72" t="s">
        <v>37</v>
      </c>
      <c r="L6541" s="72" t="s">
        <v>38</v>
      </c>
      <c r="M6541" s="72"/>
    </row>
    <row r="6542" spans="2:13" x14ac:dyDescent="0.25">
      <c r="B6542" s="72" t="s">
        <v>12</v>
      </c>
      <c r="C6542" s="72" t="s">
        <v>13</v>
      </c>
      <c r="D6542" s="72" t="s">
        <v>14</v>
      </c>
      <c r="E6542" s="72" t="s">
        <v>39</v>
      </c>
      <c r="F6542" s="73">
        <v>-1042</v>
      </c>
      <c r="G6542" s="72" t="s">
        <v>16</v>
      </c>
      <c r="H6542" s="72" t="s">
        <v>24</v>
      </c>
      <c r="I6542" s="72" t="s">
        <v>18</v>
      </c>
      <c r="J6542" s="72" t="s">
        <v>19</v>
      </c>
      <c r="K6542" s="72" t="s">
        <v>25</v>
      </c>
      <c r="L6542" s="72" t="s">
        <v>648</v>
      </c>
      <c r="M6542" s="72"/>
    </row>
    <row r="6543" spans="2:13" x14ac:dyDescent="0.25">
      <c r="B6543" s="72" t="s">
        <v>12</v>
      </c>
      <c r="C6543" s="72" t="s">
        <v>13</v>
      </c>
      <c r="D6543" s="72" t="s">
        <v>14</v>
      </c>
      <c r="E6543" s="72" t="s">
        <v>544</v>
      </c>
      <c r="F6543" s="73">
        <v>-9156</v>
      </c>
      <c r="G6543" s="72" t="s">
        <v>16</v>
      </c>
      <c r="H6543" s="72" t="s">
        <v>24</v>
      </c>
      <c r="I6543" s="72" t="s">
        <v>18</v>
      </c>
      <c r="J6543" s="72" t="s">
        <v>19</v>
      </c>
      <c r="K6543" s="72" t="s">
        <v>205</v>
      </c>
      <c r="L6543" s="72" t="s">
        <v>403</v>
      </c>
      <c r="M6543" s="72"/>
    </row>
    <row r="6544" spans="2:13" x14ac:dyDescent="0.25">
      <c r="B6544" s="72" t="s">
        <v>12</v>
      </c>
      <c r="C6544" s="72" t="s">
        <v>13</v>
      </c>
      <c r="D6544" s="72" t="s">
        <v>14</v>
      </c>
      <c r="E6544" s="72" t="s">
        <v>51</v>
      </c>
      <c r="F6544" s="73">
        <v>534746</v>
      </c>
      <c r="G6544" s="72" t="s">
        <v>16</v>
      </c>
      <c r="H6544" s="72" t="s">
        <v>17</v>
      </c>
      <c r="I6544" s="72" t="s">
        <v>18</v>
      </c>
      <c r="J6544" s="72" t="s">
        <v>19</v>
      </c>
      <c r="K6544" s="72" t="s">
        <v>25</v>
      </c>
      <c r="L6544" s="72" t="s">
        <v>198</v>
      </c>
      <c r="M6544" s="72"/>
    </row>
    <row r="6545" spans="2:13" x14ac:dyDescent="0.25">
      <c r="B6545" s="72" t="s">
        <v>12</v>
      </c>
      <c r="C6545" s="72" t="s">
        <v>13</v>
      </c>
      <c r="D6545" s="72" t="s">
        <v>14</v>
      </c>
      <c r="E6545" s="72" t="s">
        <v>123</v>
      </c>
      <c r="F6545" s="73">
        <v>-644</v>
      </c>
      <c r="G6545" s="72" t="s">
        <v>16</v>
      </c>
      <c r="H6545" s="72" t="s">
        <v>24</v>
      </c>
      <c r="I6545" s="72" t="s">
        <v>18</v>
      </c>
      <c r="J6545" s="72" t="s">
        <v>19</v>
      </c>
      <c r="K6545" s="72" t="s">
        <v>99</v>
      </c>
      <c r="L6545" s="72" t="s">
        <v>490</v>
      </c>
      <c r="M6545" s="72"/>
    </row>
    <row r="6546" spans="2:13" x14ac:dyDescent="0.25">
      <c r="B6546" s="72" t="s">
        <v>12</v>
      </c>
      <c r="C6546" s="72" t="s">
        <v>13</v>
      </c>
      <c r="D6546" s="72" t="s">
        <v>14</v>
      </c>
      <c r="E6546" s="72" t="s">
        <v>83</v>
      </c>
      <c r="F6546" s="73">
        <v>7861173</v>
      </c>
      <c r="G6546" s="72" t="s">
        <v>16</v>
      </c>
      <c r="H6546" s="72" t="s">
        <v>17</v>
      </c>
      <c r="I6546" s="72" t="s">
        <v>18</v>
      </c>
      <c r="J6546" s="72" t="s">
        <v>19</v>
      </c>
      <c r="K6546" s="72" t="s">
        <v>25</v>
      </c>
      <c r="L6546" s="72" t="s">
        <v>273</v>
      </c>
      <c r="M6546" s="72"/>
    </row>
    <row r="6547" spans="2:13" x14ac:dyDescent="0.25">
      <c r="B6547" s="72" t="s">
        <v>12</v>
      </c>
      <c r="C6547" s="72" t="s">
        <v>13</v>
      </c>
      <c r="D6547" s="72" t="s">
        <v>14</v>
      </c>
      <c r="E6547" s="72" t="s">
        <v>74</v>
      </c>
      <c r="F6547" s="73">
        <v>15</v>
      </c>
      <c r="G6547" s="72" t="s">
        <v>16</v>
      </c>
      <c r="H6547" s="72" t="s">
        <v>24</v>
      </c>
      <c r="I6547" s="72" t="s">
        <v>18</v>
      </c>
      <c r="J6547" s="72" t="s">
        <v>19</v>
      </c>
      <c r="K6547" s="72" t="s">
        <v>25</v>
      </c>
      <c r="L6547" s="72" t="s">
        <v>410</v>
      </c>
      <c r="M6547" s="72" t="s">
        <v>302</v>
      </c>
    </row>
    <row r="6548" spans="2:13" x14ac:dyDescent="0.25">
      <c r="B6548" s="72" t="s">
        <v>12</v>
      </c>
      <c r="C6548" s="72" t="s">
        <v>13</v>
      </c>
      <c r="D6548" s="72" t="s">
        <v>14</v>
      </c>
      <c r="E6548" s="72" t="s">
        <v>79</v>
      </c>
      <c r="F6548" s="73">
        <v>-224</v>
      </c>
      <c r="G6548" s="72" t="s">
        <v>16</v>
      </c>
      <c r="H6548" s="72" t="s">
        <v>24</v>
      </c>
      <c r="I6548" s="72" t="s">
        <v>18</v>
      </c>
      <c r="J6548" s="72" t="s">
        <v>19</v>
      </c>
      <c r="K6548" s="72" t="s">
        <v>25</v>
      </c>
      <c r="L6548" s="72" t="s">
        <v>448</v>
      </c>
      <c r="M6548" s="72"/>
    </row>
    <row r="6549" spans="2:13" x14ac:dyDescent="0.25">
      <c r="B6549" s="72" t="s">
        <v>12</v>
      </c>
      <c r="C6549" s="72" t="s">
        <v>13</v>
      </c>
      <c r="D6549" s="72" t="s">
        <v>14</v>
      </c>
      <c r="E6549" s="72" t="s">
        <v>39</v>
      </c>
      <c r="F6549" s="73">
        <v>-284476</v>
      </c>
      <c r="G6549" s="72" t="s">
        <v>16</v>
      </c>
      <c r="H6549" s="72" t="s">
        <v>24</v>
      </c>
      <c r="I6549" s="72" t="s">
        <v>18</v>
      </c>
      <c r="J6549" s="72" t="s">
        <v>19</v>
      </c>
      <c r="K6549" s="72" t="s">
        <v>37</v>
      </c>
      <c r="L6549" s="72" t="s">
        <v>193</v>
      </c>
      <c r="M6549" s="72"/>
    </row>
    <row r="6550" spans="2:13" x14ac:dyDescent="0.25">
      <c r="B6550" s="72" t="s">
        <v>12</v>
      </c>
      <c r="C6550" s="72" t="s">
        <v>13</v>
      </c>
      <c r="D6550" s="72" t="s">
        <v>14</v>
      </c>
      <c r="E6550" s="72" t="s">
        <v>79</v>
      </c>
      <c r="F6550" s="73">
        <v>-9057</v>
      </c>
      <c r="G6550" s="72" t="s">
        <v>16</v>
      </c>
      <c r="H6550" s="72" t="s">
        <v>17</v>
      </c>
      <c r="I6550" s="72" t="s">
        <v>18</v>
      </c>
      <c r="J6550" s="72" t="s">
        <v>19</v>
      </c>
      <c r="K6550" s="72" t="s">
        <v>25</v>
      </c>
      <c r="L6550" s="72" t="s">
        <v>441</v>
      </c>
      <c r="M6550" s="72"/>
    </row>
    <row r="6551" spans="2:13" x14ac:dyDescent="0.25">
      <c r="B6551" s="72" t="s">
        <v>12</v>
      </c>
      <c r="C6551" s="72" t="s">
        <v>13</v>
      </c>
      <c r="D6551" s="72" t="s">
        <v>14</v>
      </c>
      <c r="E6551" s="72" t="s">
        <v>256</v>
      </c>
      <c r="F6551" s="73">
        <v>-87738</v>
      </c>
      <c r="G6551" s="72" t="s">
        <v>16</v>
      </c>
      <c r="H6551" s="72" t="s">
        <v>24</v>
      </c>
      <c r="I6551" s="72" t="s">
        <v>18</v>
      </c>
      <c r="J6551" s="72" t="s">
        <v>19</v>
      </c>
      <c r="K6551" s="72" t="s">
        <v>185</v>
      </c>
      <c r="L6551" s="72" t="s">
        <v>440</v>
      </c>
      <c r="M6551" s="72"/>
    </row>
    <row r="6552" spans="2:13" x14ac:dyDescent="0.25">
      <c r="B6552" s="72" t="s">
        <v>12</v>
      </c>
      <c r="C6552" s="72" t="s">
        <v>13</v>
      </c>
      <c r="D6552" s="72" t="s">
        <v>14</v>
      </c>
      <c r="E6552" s="72" t="s">
        <v>39</v>
      </c>
      <c r="F6552" s="73">
        <v>-493</v>
      </c>
      <c r="G6552" s="72" t="s">
        <v>16</v>
      </c>
      <c r="H6552" s="72" t="s">
        <v>24</v>
      </c>
      <c r="I6552" s="72" t="s">
        <v>18</v>
      </c>
      <c r="J6552" s="72" t="s">
        <v>19</v>
      </c>
      <c r="K6552" s="72" t="s">
        <v>63</v>
      </c>
      <c r="L6552" s="72" t="s">
        <v>596</v>
      </c>
      <c r="M6552" s="72"/>
    </row>
    <row r="6553" spans="2:13" x14ac:dyDescent="0.25">
      <c r="B6553" s="72" t="s">
        <v>12</v>
      </c>
      <c r="C6553" s="72" t="s">
        <v>13</v>
      </c>
      <c r="D6553" s="72" t="s">
        <v>14</v>
      </c>
      <c r="E6553" s="72" t="s">
        <v>81</v>
      </c>
      <c r="F6553" s="73">
        <v>15436</v>
      </c>
      <c r="G6553" s="72" t="s">
        <v>16</v>
      </c>
      <c r="H6553" s="72" t="s">
        <v>24</v>
      </c>
      <c r="I6553" s="72" t="s">
        <v>48</v>
      </c>
      <c r="J6553" s="72" t="s">
        <v>19</v>
      </c>
      <c r="K6553" s="72" t="s">
        <v>49</v>
      </c>
      <c r="L6553" s="72" t="s">
        <v>255</v>
      </c>
      <c r="M6553" s="72" t="s">
        <v>57</v>
      </c>
    </row>
    <row r="6554" spans="2:13" x14ac:dyDescent="0.25">
      <c r="B6554" s="72" t="s">
        <v>12</v>
      </c>
      <c r="C6554" s="72" t="s">
        <v>13</v>
      </c>
      <c r="D6554" s="72" t="s">
        <v>14</v>
      </c>
      <c r="E6554" s="72" t="s">
        <v>68</v>
      </c>
      <c r="F6554" s="73">
        <v>-3223</v>
      </c>
      <c r="G6554" s="72" t="s">
        <v>16</v>
      </c>
      <c r="H6554" s="72" t="s">
        <v>17</v>
      </c>
      <c r="I6554" s="72" t="s">
        <v>18</v>
      </c>
      <c r="J6554" s="72" t="s">
        <v>19</v>
      </c>
      <c r="K6554" s="72" t="s">
        <v>108</v>
      </c>
      <c r="L6554" s="72" t="s">
        <v>109</v>
      </c>
      <c r="M6554" s="72"/>
    </row>
    <row r="6555" spans="2:13" x14ac:dyDescent="0.25">
      <c r="B6555" s="72" t="s">
        <v>12</v>
      </c>
      <c r="C6555" s="72" t="s">
        <v>13</v>
      </c>
      <c r="D6555" s="72" t="s">
        <v>14</v>
      </c>
      <c r="E6555" s="72" t="s">
        <v>23</v>
      </c>
      <c r="F6555" s="73">
        <v>-1486</v>
      </c>
      <c r="G6555" s="72" t="s">
        <v>16</v>
      </c>
      <c r="H6555" s="72" t="s">
        <v>24</v>
      </c>
      <c r="I6555" s="72" t="s">
        <v>18</v>
      </c>
      <c r="J6555" s="72" t="s">
        <v>19</v>
      </c>
      <c r="K6555" s="72" t="s">
        <v>49</v>
      </c>
      <c r="L6555" s="72" t="s">
        <v>248</v>
      </c>
      <c r="M6555" s="72"/>
    </row>
    <row r="6556" spans="2:13" x14ac:dyDescent="0.25">
      <c r="B6556" s="72" t="s">
        <v>12</v>
      </c>
      <c r="C6556" s="72" t="s">
        <v>13</v>
      </c>
      <c r="D6556" s="72" t="s">
        <v>14</v>
      </c>
      <c r="E6556" s="72" t="s">
        <v>228</v>
      </c>
      <c r="F6556" s="73">
        <v>822459</v>
      </c>
      <c r="G6556" s="72" t="s">
        <v>16</v>
      </c>
      <c r="H6556" s="72" t="s">
        <v>24</v>
      </c>
      <c r="I6556" s="72" t="s">
        <v>18</v>
      </c>
      <c r="J6556" s="72" t="s">
        <v>19</v>
      </c>
      <c r="K6556" s="72" t="s">
        <v>37</v>
      </c>
      <c r="L6556" s="72" t="s">
        <v>272</v>
      </c>
      <c r="M6556" s="72" t="s">
        <v>133</v>
      </c>
    </row>
    <row r="6557" spans="2:13" x14ac:dyDescent="0.25">
      <c r="B6557" s="72" t="s">
        <v>12</v>
      </c>
      <c r="C6557" s="72" t="s">
        <v>13</v>
      </c>
      <c r="D6557" s="72" t="s">
        <v>14</v>
      </c>
      <c r="E6557" s="72" t="s">
        <v>39</v>
      </c>
      <c r="F6557" s="73">
        <v>-5683</v>
      </c>
      <c r="G6557" s="72" t="s">
        <v>16</v>
      </c>
      <c r="H6557" s="72" t="s">
        <v>24</v>
      </c>
      <c r="I6557" s="72" t="s">
        <v>18</v>
      </c>
      <c r="J6557" s="72" t="s">
        <v>19</v>
      </c>
      <c r="K6557" s="72" t="s">
        <v>37</v>
      </c>
      <c r="L6557" s="72" t="s">
        <v>542</v>
      </c>
      <c r="M6557" s="72"/>
    </row>
    <row r="6558" spans="2:13" x14ac:dyDescent="0.25">
      <c r="B6558" s="72" t="s">
        <v>12</v>
      </c>
      <c r="C6558" s="72" t="s">
        <v>13</v>
      </c>
      <c r="D6558" s="72" t="s">
        <v>14</v>
      </c>
      <c r="E6558" s="72" t="s">
        <v>256</v>
      </c>
      <c r="F6558" s="73">
        <v>-9272</v>
      </c>
      <c r="G6558" s="72" t="s">
        <v>16</v>
      </c>
      <c r="H6558" s="72" t="s">
        <v>17</v>
      </c>
      <c r="I6558" s="72" t="s">
        <v>18</v>
      </c>
      <c r="J6558" s="72" t="s">
        <v>19</v>
      </c>
      <c r="K6558" s="72" t="s">
        <v>25</v>
      </c>
      <c r="L6558" s="72" t="s">
        <v>281</v>
      </c>
      <c r="M6558" s="72"/>
    </row>
    <row r="6559" spans="2:13" x14ac:dyDescent="0.25">
      <c r="B6559" s="72" t="s">
        <v>12</v>
      </c>
      <c r="C6559" s="72" t="s">
        <v>13</v>
      </c>
      <c r="D6559" s="72" t="s">
        <v>14</v>
      </c>
      <c r="E6559" s="72" t="s">
        <v>55</v>
      </c>
      <c r="F6559" s="73">
        <v>3526510</v>
      </c>
      <c r="G6559" s="72" t="s">
        <v>16</v>
      </c>
      <c r="H6559" s="72" t="s">
        <v>17</v>
      </c>
      <c r="I6559" s="72" t="s">
        <v>18</v>
      </c>
      <c r="J6559" s="72" t="s">
        <v>19</v>
      </c>
      <c r="K6559" s="72" t="s">
        <v>25</v>
      </c>
      <c r="L6559" s="72" t="s">
        <v>299</v>
      </c>
      <c r="M6559" s="72" t="s">
        <v>112</v>
      </c>
    </row>
    <row r="6560" spans="2:13" x14ac:dyDescent="0.25">
      <c r="B6560" s="72" t="s">
        <v>12</v>
      </c>
      <c r="C6560" s="72" t="s">
        <v>13</v>
      </c>
      <c r="D6560" s="72" t="s">
        <v>14</v>
      </c>
      <c r="E6560" s="72" t="s">
        <v>39</v>
      </c>
      <c r="F6560" s="73">
        <v>-11642</v>
      </c>
      <c r="G6560" s="72" t="s">
        <v>16</v>
      </c>
      <c r="H6560" s="72" t="s">
        <v>17</v>
      </c>
      <c r="I6560" s="72" t="s">
        <v>48</v>
      </c>
      <c r="J6560" s="72" t="s">
        <v>19</v>
      </c>
      <c r="K6560" s="72" t="s">
        <v>49</v>
      </c>
      <c r="L6560" s="72" t="s">
        <v>82</v>
      </c>
      <c r="M6560" s="72"/>
    </row>
    <row r="6561" spans="2:13" x14ac:dyDescent="0.25">
      <c r="B6561" s="72" t="s">
        <v>12</v>
      </c>
      <c r="C6561" s="72" t="s">
        <v>13</v>
      </c>
      <c r="D6561" s="72" t="s">
        <v>14</v>
      </c>
      <c r="E6561" s="72" t="s">
        <v>51</v>
      </c>
      <c r="F6561" s="73">
        <v>96858</v>
      </c>
      <c r="G6561" s="72" t="s">
        <v>16</v>
      </c>
      <c r="H6561" s="72" t="s">
        <v>17</v>
      </c>
      <c r="I6561" s="72" t="s">
        <v>18</v>
      </c>
      <c r="J6561" s="72" t="s">
        <v>19</v>
      </c>
      <c r="K6561" s="72" t="s">
        <v>25</v>
      </c>
      <c r="L6561" s="72" t="s">
        <v>431</v>
      </c>
      <c r="M6561" s="72"/>
    </row>
    <row r="6562" spans="2:13" x14ac:dyDescent="0.25">
      <c r="B6562" s="72" t="s">
        <v>12</v>
      </c>
      <c r="C6562" s="72" t="s">
        <v>13</v>
      </c>
      <c r="D6562" s="72" t="s">
        <v>14</v>
      </c>
      <c r="E6562" s="72" t="s">
        <v>55</v>
      </c>
      <c r="F6562" s="73">
        <v>247606</v>
      </c>
      <c r="G6562" s="72" t="s">
        <v>16</v>
      </c>
      <c r="H6562" s="72" t="s">
        <v>24</v>
      </c>
      <c r="I6562" s="72" t="s">
        <v>18</v>
      </c>
      <c r="J6562" s="72" t="s">
        <v>19</v>
      </c>
      <c r="K6562" s="72" t="s">
        <v>157</v>
      </c>
      <c r="L6562" s="72" t="s">
        <v>598</v>
      </c>
      <c r="M6562" s="72" t="s">
        <v>29</v>
      </c>
    </row>
    <row r="6563" spans="2:13" x14ac:dyDescent="0.25">
      <c r="B6563" s="72" t="s">
        <v>12</v>
      </c>
      <c r="C6563" s="72" t="s">
        <v>13</v>
      </c>
      <c r="D6563" s="72" t="s">
        <v>14</v>
      </c>
      <c r="E6563" s="72" t="s">
        <v>146</v>
      </c>
      <c r="F6563" s="73">
        <v>-4763</v>
      </c>
      <c r="G6563" s="72" t="s">
        <v>16</v>
      </c>
      <c r="H6563" s="72" t="s">
        <v>24</v>
      </c>
      <c r="I6563" s="72" t="s">
        <v>18</v>
      </c>
      <c r="J6563" s="72" t="s">
        <v>19</v>
      </c>
      <c r="K6563" s="72" t="s">
        <v>37</v>
      </c>
      <c r="L6563" s="72" t="s">
        <v>394</v>
      </c>
      <c r="M6563" s="72"/>
    </row>
    <row r="6564" spans="2:13" x14ac:dyDescent="0.25">
      <c r="B6564" s="72" t="s">
        <v>12</v>
      </c>
      <c r="C6564" s="72" t="s">
        <v>13</v>
      </c>
      <c r="D6564" s="72" t="s">
        <v>14</v>
      </c>
      <c r="E6564" s="72" t="s">
        <v>79</v>
      </c>
      <c r="F6564" s="73">
        <v>-6471</v>
      </c>
      <c r="G6564" s="72" t="s">
        <v>16</v>
      </c>
      <c r="H6564" s="72" t="s">
        <v>24</v>
      </c>
      <c r="I6564" s="72" t="s">
        <v>18</v>
      </c>
      <c r="J6564" s="72" t="s">
        <v>19</v>
      </c>
      <c r="K6564" s="72" t="s">
        <v>25</v>
      </c>
      <c r="L6564" s="72" t="s">
        <v>347</v>
      </c>
      <c r="M6564" s="72"/>
    </row>
    <row r="6565" spans="2:13" x14ac:dyDescent="0.25">
      <c r="B6565" s="72" t="s">
        <v>12</v>
      </c>
      <c r="C6565" s="72" t="s">
        <v>13</v>
      </c>
      <c r="D6565" s="72" t="s">
        <v>14</v>
      </c>
      <c r="E6565" s="72" t="s">
        <v>41</v>
      </c>
      <c r="F6565" s="73">
        <v>-78</v>
      </c>
      <c r="G6565" s="72" t="s">
        <v>16</v>
      </c>
      <c r="H6565" s="72" t="s">
        <v>24</v>
      </c>
      <c r="I6565" s="72" t="s">
        <v>18</v>
      </c>
      <c r="J6565" s="72" t="s">
        <v>19</v>
      </c>
      <c r="K6565" s="72" t="s">
        <v>75</v>
      </c>
      <c r="L6565" s="72" t="s">
        <v>517</v>
      </c>
      <c r="M6565" s="72"/>
    </row>
    <row r="6566" spans="2:13" x14ac:dyDescent="0.25">
      <c r="B6566" s="72" t="s">
        <v>12</v>
      </c>
      <c r="C6566" s="72" t="s">
        <v>13</v>
      </c>
      <c r="D6566" s="72" t="s">
        <v>14</v>
      </c>
      <c r="E6566" s="72" t="s">
        <v>81</v>
      </c>
      <c r="F6566" s="73">
        <v>149892</v>
      </c>
      <c r="G6566" s="72" t="s">
        <v>16</v>
      </c>
      <c r="H6566" s="72" t="s">
        <v>24</v>
      </c>
      <c r="I6566" s="72" t="s">
        <v>18</v>
      </c>
      <c r="J6566" s="72" t="s">
        <v>19</v>
      </c>
      <c r="K6566" s="72" t="s">
        <v>63</v>
      </c>
      <c r="L6566" s="72" t="s">
        <v>250</v>
      </c>
      <c r="M6566" s="72" t="s">
        <v>47</v>
      </c>
    </row>
    <row r="6567" spans="2:13" x14ac:dyDescent="0.25">
      <c r="B6567" s="72" t="s">
        <v>12</v>
      </c>
      <c r="C6567" s="72" t="s">
        <v>13</v>
      </c>
      <c r="D6567" s="72" t="s">
        <v>14</v>
      </c>
      <c r="E6567" s="72" t="s">
        <v>256</v>
      </c>
      <c r="F6567" s="73">
        <v>-3052</v>
      </c>
      <c r="G6567" s="72" t="s">
        <v>16</v>
      </c>
      <c r="H6567" s="72" t="s">
        <v>24</v>
      </c>
      <c r="I6567" s="72" t="s">
        <v>18</v>
      </c>
      <c r="J6567" s="72" t="s">
        <v>19</v>
      </c>
      <c r="K6567" s="72" t="s">
        <v>25</v>
      </c>
      <c r="L6567" s="72" t="s">
        <v>234</v>
      </c>
      <c r="M6567" s="72"/>
    </row>
    <row r="6568" spans="2:13" x14ac:dyDescent="0.25">
      <c r="B6568" s="72" t="s">
        <v>12</v>
      </c>
      <c r="C6568" s="72" t="s">
        <v>13</v>
      </c>
      <c r="D6568" s="72" t="s">
        <v>14</v>
      </c>
      <c r="E6568" s="72" t="s">
        <v>79</v>
      </c>
      <c r="F6568" s="73">
        <v>-2004</v>
      </c>
      <c r="G6568" s="72" t="s">
        <v>16</v>
      </c>
      <c r="H6568" s="72" t="s">
        <v>24</v>
      </c>
      <c r="I6568" s="72" t="s">
        <v>18</v>
      </c>
      <c r="J6568" s="72" t="s">
        <v>19</v>
      </c>
      <c r="K6568" s="72" t="s">
        <v>117</v>
      </c>
      <c r="L6568" s="72" t="s">
        <v>578</v>
      </c>
      <c r="M6568" s="72"/>
    </row>
    <row r="6569" spans="2:13" x14ac:dyDescent="0.25">
      <c r="B6569" s="72" t="s">
        <v>12</v>
      </c>
      <c r="C6569" s="72" t="s">
        <v>13</v>
      </c>
      <c r="D6569" s="72" t="s">
        <v>14</v>
      </c>
      <c r="E6569" s="72" t="s">
        <v>83</v>
      </c>
      <c r="F6569" s="73">
        <v>48293</v>
      </c>
      <c r="G6569" s="72" t="s">
        <v>16</v>
      </c>
      <c r="H6569" s="72" t="s">
        <v>24</v>
      </c>
      <c r="I6569" s="72" t="s">
        <v>18</v>
      </c>
      <c r="J6569" s="72" t="s">
        <v>19</v>
      </c>
      <c r="K6569" s="72" t="s">
        <v>117</v>
      </c>
      <c r="L6569" s="72" t="s">
        <v>654</v>
      </c>
      <c r="M6569" s="72"/>
    </row>
    <row r="6570" spans="2:13" x14ac:dyDescent="0.25">
      <c r="B6570" s="72" t="s">
        <v>12</v>
      </c>
      <c r="C6570" s="72" t="s">
        <v>13</v>
      </c>
      <c r="D6570" s="72" t="s">
        <v>14</v>
      </c>
      <c r="E6570" s="72" t="s">
        <v>55</v>
      </c>
      <c r="F6570" s="73">
        <v>32362</v>
      </c>
      <c r="G6570" s="72" t="s">
        <v>16</v>
      </c>
      <c r="H6570" s="72" t="s">
        <v>17</v>
      </c>
      <c r="I6570" s="72" t="s">
        <v>18</v>
      </c>
      <c r="J6570" s="72" t="s">
        <v>19</v>
      </c>
      <c r="K6570" s="72" t="s">
        <v>25</v>
      </c>
      <c r="L6570" s="72" t="s">
        <v>423</v>
      </c>
      <c r="M6570" s="72" t="s">
        <v>112</v>
      </c>
    </row>
    <row r="6571" spans="2:13" x14ac:dyDescent="0.25">
      <c r="B6571" s="72" t="s">
        <v>12</v>
      </c>
      <c r="C6571" s="72" t="s">
        <v>13</v>
      </c>
      <c r="D6571" s="72" t="s">
        <v>14</v>
      </c>
      <c r="E6571" s="72" t="s">
        <v>146</v>
      </c>
      <c r="F6571" s="73">
        <v>-218346</v>
      </c>
      <c r="G6571" s="72" t="s">
        <v>16</v>
      </c>
      <c r="H6571" s="72" t="s">
        <v>24</v>
      </c>
      <c r="I6571" s="72" t="s">
        <v>18</v>
      </c>
      <c r="J6571" s="72" t="s">
        <v>19</v>
      </c>
      <c r="K6571" s="72" t="s">
        <v>157</v>
      </c>
      <c r="L6571" s="72" t="s">
        <v>158</v>
      </c>
      <c r="M6571" s="72"/>
    </row>
    <row r="6572" spans="2:13" x14ac:dyDescent="0.25">
      <c r="B6572" s="72" t="s">
        <v>12</v>
      </c>
      <c r="C6572" s="72" t="s">
        <v>13</v>
      </c>
      <c r="D6572" s="72" t="s">
        <v>14</v>
      </c>
      <c r="E6572" s="72" t="s">
        <v>55</v>
      </c>
      <c r="F6572" s="73">
        <v>285376</v>
      </c>
      <c r="G6572" s="72" t="s">
        <v>16</v>
      </c>
      <c r="H6572" s="72" t="s">
        <v>24</v>
      </c>
      <c r="I6572" s="72" t="s">
        <v>18</v>
      </c>
      <c r="J6572" s="72" t="s">
        <v>19</v>
      </c>
      <c r="K6572" s="72" t="s">
        <v>25</v>
      </c>
      <c r="L6572" s="72" t="s">
        <v>127</v>
      </c>
      <c r="M6572" s="72" t="s">
        <v>57</v>
      </c>
    </row>
    <row r="6573" spans="2:13" x14ac:dyDescent="0.25">
      <c r="B6573" s="72" t="s">
        <v>12</v>
      </c>
      <c r="C6573" s="72" t="s">
        <v>13</v>
      </c>
      <c r="D6573" s="72" t="s">
        <v>14</v>
      </c>
      <c r="E6573" s="72" t="s">
        <v>94</v>
      </c>
      <c r="F6573" s="73">
        <v>64418</v>
      </c>
      <c r="G6573" s="72" t="s">
        <v>16</v>
      </c>
      <c r="H6573" s="72" t="s">
        <v>24</v>
      </c>
      <c r="I6573" s="72" t="s">
        <v>18</v>
      </c>
      <c r="J6573" s="72" t="s">
        <v>19</v>
      </c>
      <c r="K6573" s="72" t="s">
        <v>37</v>
      </c>
      <c r="L6573" s="72" t="s">
        <v>509</v>
      </c>
      <c r="M6573" s="72"/>
    </row>
    <row r="6574" spans="2:13" x14ac:dyDescent="0.25">
      <c r="B6574" s="72" t="s">
        <v>12</v>
      </c>
      <c r="C6574" s="72" t="s">
        <v>13</v>
      </c>
      <c r="D6574" s="72" t="s">
        <v>14</v>
      </c>
      <c r="E6574" s="72" t="s">
        <v>721</v>
      </c>
      <c r="F6574" s="73">
        <v>6094334</v>
      </c>
      <c r="G6574" s="72" t="s">
        <v>16</v>
      </c>
      <c r="H6574" s="72" t="s">
        <v>24</v>
      </c>
      <c r="I6574" s="72" t="s">
        <v>18</v>
      </c>
      <c r="J6574" s="72" t="s">
        <v>19</v>
      </c>
      <c r="K6574" s="72" t="s">
        <v>205</v>
      </c>
      <c r="L6574" s="72" t="s">
        <v>403</v>
      </c>
      <c r="M6574" s="72" t="s">
        <v>57</v>
      </c>
    </row>
    <row r="6575" spans="2:13" x14ac:dyDescent="0.25">
      <c r="B6575" s="72" t="s">
        <v>12</v>
      </c>
      <c r="C6575" s="72" t="s">
        <v>13</v>
      </c>
      <c r="D6575" s="72" t="s">
        <v>14</v>
      </c>
      <c r="E6575" s="72" t="s">
        <v>68</v>
      </c>
      <c r="F6575" s="73">
        <v>-1893</v>
      </c>
      <c r="G6575" s="72" t="s">
        <v>16</v>
      </c>
      <c r="H6575" s="72" t="s">
        <v>17</v>
      </c>
      <c r="I6575" s="72" t="s">
        <v>18</v>
      </c>
      <c r="J6575" s="72" t="s">
        <v>19</v>
      </c>
      <c r="K6575" s="72" t="s">
        <v>37</v>
      </c>
      <c r="L6575" s="72" t="s">
        <v>384</v>
      </c>
      <c r="M6575" s="72"/>
    </row>
    <row r="6576" spans="2:13" x14ac:dyDescent="0.25">
      <c r="B6576" s="72" t="s">
        <v>12</v>
      </c>
      <c r="C6576" s="72" t="s">
        <v>13</v>
      </c>
      <c r="D6576" s="72" t="s">
        <v>14</v>
      </c>
      <c r="E6576" s="72" t="s">
        <v>58</v>
      </c>
      <c r="F6576" s="73">
        <v>702159</v>
      </c>
      <c r="G6576" s="72" t="s">
        <v>16</v>
      </c>
      <c r="H6576" s="72" t="s">
        <v>24</v>
      </c>
      <c r="I6576" s="72" t="s">
        <v>18</v>
      </c>
      <c r="J6576" s="72" t="s">
        <v>19</v>
      </c>
      <c r="K6576" s="72" t="s">
        <v>49</v>
      </c>
      <c r="L6576" s="72" t="s">
        <v>208</v>
      </c>
      <c r="M6576" s="72" t="s">
        <v>57</v>
      </c>
    </row>
    <row r="6577" spans="2:13" x14ac:dyDescent="0.25">
      <c r="B6577" s="72" t="s">
        <v>12</v>
      </c>
      <c r="C6577" s="72" t="s">
        <v>13</v>
      </c>
      <c r="D6577" s="72" t="s">
        <v>14</v>
      </c>
      <c r="E6577" s="72" t="s">
        <v>27</v>
      </c>
      <c r="F6577" s="73">
        <v>663905</v>
      </c>
      <c r="G6577" s="72" t="s">
        <v>16</v>
      </c>
      <c r="H6577" s="72" t="s">
        <v>24</v>
      </c>
      <c r="I6577" s="72" t="s">
        <v>18</v>
      </c>
      <c r="J6577" s="72" t="s">
        <v>19</v>
      </c>
      <c r="K6577" s="72" t="s">
        <v>49</v>
      </c>
      <c r="L6577" s="72" t="s">
        <v>222</v>
      </c>
      <c r="M6577" s="72" t="s">
        <v>35</v>
      </c>
    </row>
    <row r="6578" spans="2:13" x14ac:dyDescent="0.25">
      <c r="B6578" s="72" t="s">
        <v>12</v>
      </c>
      <c r="C6578" s="72" t="s">
        <v>13</v>
      </c>
      <c r="D6578" s="72" t="s">
        <v>14</v>
      </c>
      <c r="E6578" s="72" t="s">
        <v>594</v>
      </c>
      <c r="F6578" s="73">
        <v>330</v>
      </c>
      <c r="G6578" s="72" t="s">
        <v>16</v>
      </c>
      <c r="H6578" s="72" t="s">
        <v>24</v>
      </c>
      <c r="I6578" s="72" t="s">
        <v>18</v>
      </c>
      <c r="J6578" s="72" t="s">
        <v>19</v>
      </c>
      <c r="K6578" s="72" t="s">
        <v>37</v>
      </c>
      <c r="L6578" s="72" t="s">
        <v>422</v>
      </c>
      <c r="M6578" s="72"/>
    </row>
    <row r="6579" spans="2:13" x14ac:dyDescent="0.25">
      <c r="B6579" s="72" t="s">
        <v>12</v>
      </c>
      <c r="C6579" s="72" t="s">
        <v>13</v>
      </c>
      <c r="D6579" s="72" t="s">
        <v>14</v>
      </c>
      <c r="E6579" s="72" t="s">
        <v>55</v>
      </c>
      <c r="F6579" s="73">
        <v>2140283</v>
      </c>
      <c r="G6579" s="72" t="s">
        <v>16</v>
      </c>
      <c r="H6579" s="72" t="s">
        <v>17</v>
      </c>
      <c r="I6579" s="72" t="s">
        <v>18</v>
      </c>
      <c r="J6579" s="72" t="s">
        <v>19</v>
      </c>
      <c r="K6579" s="72" t="s">
        <v>37</v>
      </c>
      <c r="L6579" s="72" t="s">
        <v>389</v>
      </c>
      <c r="M6579" s="72" t="s">
        <v>47</v>
      </c>
    </row>
    <row r="6580" spans="2:13" x14ac:dyDescent="0.25">
      <c r="B6580" s="72" t="s">
        <v>12</v>
      </c>
      <c r="C6580" s="72" t="s">
        <v>13</v>
      </c>
      <c r="D6580" s="72" t="s">
        <v>14</v>
      </c>
      <c r="E6580" s="72" t="s">
        <v>68</v>
      </c>
      <c r="F6580" s="73">
        <v>-23167</v>
      </c>
      <c r="G6580" s="72" t="s">
        <v>16</v>
      </c>
      <c r="H6580" s="72" t="s">
        <v>17</v>
      </c>
      <c r="I6580" s="72" t="s">
        <v>48</v>
      </c>
      <c r="J6580" s="72" t="s">
        <v>19</v>
      </c>
      <c r="K6580" s="72" t="s">
        <v>49</v>
      </c>
      <c r="L6580" s="72" t="s">
        <v>209</v>
      </c>
      <c r="M6580" s="72"/>
    </row>
    <row r="6581" spans="2:13" x14ac:dyDescent="0.25">
      <c r="B6581" s="72" t="s">
        <v>12</v>
      </c>
      <c r="C6581" s="72" t="s">
        <v>13</v>
      </c>
      <c r="D6581" s="72" t="s">
        <v>14</v>
      </c>
      <c r="E6581" s="72" t="s">
        <v>83</v>
      </c>
      <c r="F6581" s="73">
        <v>4</v>
      </c>
      <c r="G6581" s="72" t="s">
        <v>16</v>
      </c>
      <c r="H6581" s="72" t="s">
        <v>24</v>
      </c>
      <c r="I6581" s="72" t="s">
        <v>48</v>
      </c>
      <c r="J6581" s="72" t="s">
        <v>19</v>
      </c>
      <c r="K6581" s="72" t="s">
        <v>49</v>
      </c>
      <c r="L6581" s="72" t="s">
        <v>209</v>
      </c>
      <c r="M6581" s="72"/>
    </row>
    <row r="6582" spans="2:13" x14ac:dyDescent="0.25">
      <c r="B6582" s="72" t="s">
        <v>12</v>
      </c>
      <c r="C6582" s="72" t="s">
        <v>13</v>
      </c>
      <c r="D6582" s="72" t="s">
        <v>14</v>
      </c>
      <c r="E6582" s="72" t="s">
        <v>55</v>
      </c>
      <c r="F6582" s="73">
        <v>126471</v>
      </c>
      <c r="G6582" s="72" t="s">
        <v>16</v>
      </c>
      <c r="H6582" s="72" t="s">
        <v>17</v>
      </c>
      <c r="I6582" s="72" t="s">
        <v>18</v>
      </c>
      <c r="J6582" s="72" t="s">
        <v>19</v>
      </c>
      <c r="K6582" s="72" t="s">
        <v>25</v>
      </c>
      <c r="L6582" s="72" t="s">
        <v>595</v>
      </c>
      <c r="M6582" s="72" t="s">
        <v>112</v>
      </c>
    </row>
    <row r="6583" spans="2:13" x14ac:dyDescent="0.25">
      <c r="B6583" s="72" t="s">
        <v>12</v>
      </c>
      <c r="C6583" s="72" t="s">
        <v>13</v>
      </c>
      <c r="D6583" s="72" t="s">
        <v>14</v>
      </c>
      <c r="E6583" s="72" t="s">
        <v>70</v>
      </c>
      <c r="F6583" s="73">
        <v>230554</v>
      </c>
      <c r="G6583" s="72" t="s">
        <v>16</v>
      </c>
      <c r="H6583" s="72" t="s">
        <v>24</v>
      </c>
      <c r="I6583" s="72" t="s">
        <v>18</v>
      </c>
      <c r="J6583" s="72" t="s">
        <v>19</v>
      </c>
      <c r="K6583" s="72" t="s">
        <v>102</v>
      </c>
      <c r="L6583" s="72" t="s">
        <v>344</v>
      </c>
      <c r="M6583" s="72" t="s">
        <v>444</v>
      </c>
    </row>
    <row r="6584" spans="2:13" x14ac:dyDescent="0.25">
      <c r="B6584" s="72" t="s">
        <v>12</v>
      </c>
      <c r="C6584" s="72" t="s">
        <v>13</v>
      </c>
      <c r="D6584" s="72" t="s">
        <v>14</v>
      </c>
      <c r="E6584" s="72" t="s">
        <v>94</v>
      </c>
      <c r="F6584" s="73">
        <v>271924</v>
      </c>
      <c r="G6584" s="72" t="s">
        <v>16</v>
      </c>
      <c r="H6584" s="72" t="s">
        <v>24</v>
      </c>
      <c r="I6584" s="72" t="s">
        <v>18</v>
      </c>
      <c r="J6584" s="72" t="s">
        <v>19</v>
      </c>
      <c r="K6584" s="72" t="s">
        <v>37</v>
      </c>
      <c r="L6584" s="72" t="s">
        <v>521</v>
      </c>
      <c r="M6584" s="72"/>
    </row>
    <row r="6585" spans="2:13" x14ac:dyDescent="0.25">
      <c r="B6585" s="72" t="s">
        <v>12</v>
      </c>
      <c r="C6585" s="72" t="s">
        <v>13</v>
      </c>
      <c r="D6585" s="72" t="s">
        <v>14</v>
      </c>
      <c r="E6585" s="72" t="s">
        <v>30</v>
      </c>
      <c r="F6585" s="73">
        <v>-1949</v>
      </c>
      <c r="G6585" s="72" t="s">
        <v>16</v>
      </c>
      <c r="H6585" s="72" t="s">
        <v>24</v>
      </c>
      <c r="I6585" s="72" t="s">
        <v>18</v>
      </c>
      <c r="J6585" s="72" t="s">
        <v>19</v>
      </c>
      <c r="K6585" s="72" t="s">
        <v>117</v>
      </c>
      <c r="L6585" s="72" t="s">
        <v>578</v>
      </c>
      <c r="M6585" s="72"/>
    </row>
    <row r="6586" spans="2:13" x14ac:dyDescent="0.25">
      <c r="B6586" s="72" t="s">
        <v>12</v>
      </c>
      <c r="C6586" s="72" t="s">
        <v>13</v>
      </c>
      <c r="D6586" s="72" t="s">
        <v>14</v>
      </c>
      <c r="E6586" s="72" t="s">
        <v>15</v>
      </c>
      <c r="F6586" s="73">
        <v>342428</v>
      </c>
      <c r="G6586" s="72" t="s">
        <v>16</v>
      </c>
      <c r="H6586" s="72" t="s">
        <v>17</v>
      </c>
      <c r="I6586" s="72" t="s">
        <v>18</v>
      </c>
      <c r="J6586" s="72" t="s">
        <v>19</v>
      </c>
      <c r="K6586" s="72" t="s">
        <v>25</v>
      </c>
      <c r="L6586" s="72" t="s">
        <v>225</v>
      </c>
      <c r="M6586" s="72" t="s">
        <v>133</v>
      </c>
    </row>
    <row r="6587" spans="2:13" x14ac:dyDescent="0.25">
      <c r="B6587" s="72" t="s">
        <v>12</v>
      </c>
      <c r="C6587" s="72" t="s">
        <v>13</v>
      </c>
      <c r="D6587" s="72" t="s">
        <v>14</v>
      </c>
      <c r="E6587" s="72" t="s">
        <v>94</v>
      </c>
      <c r="F6587" s="73">
        <v>156</v>
      </c>
      <c r="G6587" s="72" t="s">
        <v>16</v>
      </c>
      <c r="H6587" s="72" t="s">
        <v>17</v>
      </c>
      <c r="I6587" s="72" t="s">
        <v>18</v>
      </c>
      <c r="J6587" s="72" t="s">
        <v>19</v>
      </c>
      <c r="K6587" s="72" t="s">
        <v>25</v>
      </c>
      <c r="L6587" s="72" t="s">
        <v>80</v>
      </c>
      <c r="M6587" s="72"/>
    </row>
    <row r="6588" spans="2:13" x14ac:dyDescent="0.25">
      <c r="B6588" s="72" t="s">
        <v>12</v>
      </c>
      <c r="C6588" s="72" t="s">
        <v>13</v>
      </c>
      <c r="D6588" s="72" t="s">
        <v>14</v>
      </c>
      <c r="E6588" s="72" t="s">
        <v>256</v>
      </c>
      <c r="F6588" s="73">
        <v>-1382</v>
      </c>
      <c r="G6588" s="72" t="s">
        <v>16</v>
      </c>
      <c r="H6588" s="72" t="s">
        <v>24</v>
      </c>
      <c r="I6588" s="72" t="s">
        <v>18</v>
      </c>
      <c r="J6588" s="72" t="s">
        <v>19</v>
      </c>
      <c r="K6588" s="72" t="s">
        <v>37</v>
      </c>
      <c r="L6588" s="72" t="s">
        <v>310</v>
      </c>
      <c r="M6588" s="72"/>
    </row>
    <row r="6589" spans="2:13" x14ac:dyDescent="0.25">
      <c r="B6589" s="72" t="s">
        <v>12</v>
      </c>
      <c r="C6589" s="72" t="s">
        <v>13</v>
      </c>
      <c r="D6589" s="72" t="s">
        <v>14</v>
      </c>
      <c r="E6589" s="72" t="s">
        <v>36</v>
      </c>
      <c r="F6589" s="73">
        <v>36076</v>
      </c>
      <c r="G6589" s="72" t="s">
        <v>16</v>
      </c>
      <c r="H6589" s="72" t="s">
        <v>24</v>
      </c>
      <c r="I6589" s="72" t="s">
        <v>18</v>
      </c>
      <c r="J6589" s="72" t="s">
        <v>19</v>
      </c>
      <c r="K6589" s="72" t="s">
        <v>31</v>
      </c>
      <c r="L6589" s="72" t="s">
        <v>522</v>
      </c>
      <c r="M6589" s="72" t="s">
        <v>35</v>
      </c>
    </row>
    <row r="6590" spans="2:13" x14ac:dyDescent="0.25">
      <c r="B6590" s="72" t="s">
        <v>12</v>
      </c>
      <c r="C6590" s="72" t="s">
        <v>13</v>
      </c>
      <c r="D6590" s="72" t="s">
        <v>14</v>
      </c>
      <c r="E6590" s="72" t="s">
        <v>55</v>
      </c>
      <c r="F6590" s="73">
        <v>2692426</v>
      </c>
      <c r="G6590" s="72" t="s">
        <v>16</v>
      </c>
      <c r="H6590" s="72" t="s">
        <v>24</v>
      </c>
      <c r="I6590" s="72" t="s">
        <v>18</v>
      </c>
      <c r="J6590" s="72" t="s">
        <v>19</v>
      </c>
      <c r="K6590" s="72" t="s">
        <v>99</v>
      </c>
      <c r="L6590" s="72" t="s">
        <v>345</v>
      </c>
      <c r="M6590" s="72" t="s">
        <v>29</v>
      </c>
    </row>
    <row r="6591" spans="2:13" x14ac:dyDescent="0.25">
      <c r="B6591" s="72" t="s">
        <v>12</v>
      </c>
      <c r="C6591" s="72" t="s">
        <v>13</v>
      </c>
      <c r="D6591" s="72" t="s">
        <v>14</v>
      </c>
      <c r="E6591" s="72" t="s">
        <v>132</v>
      </c>
      <c r="F6591" s="73">
        <v>678445</v>
      </c>
      <c r="G6591" s="72" t="s">
        <v>16</v>
      </c>
      <c r="H6591" s="72" t="s">
        <v>17</v>
      </c>
      <c r="I6591" s="72" t="s">
        <v>18</v>
      </c>
      <c r="J6591" s="72" t="s">
        <v>19</v>
      </c>
      <c r="K6591" s="72" t="s">
        <v>37</v>
      </c>
      <c r="L6591" s="72" t="s">
        <v>38</v>
      </c>
      <c r="M6591" s="72" t="s">
        <v>133</v>
      </c>
    </row>
    <row r="6592" spans="2:13" x14ac:dyDescent="0.25">
      <c r="B6592" s="72" t="s">
        <v>12</v>
      </c>
      <c r="C6592" s="72" t="s">
        <v>13</v>
      </c>
      <c r="D6592" s="72" t="s">
        <v>14</v>
      </c>
      <c r="E6592" s="72" t="s">
        <v>33</v>
      </c>
      <c r="F6592" s="73">
        <v>17495</v>
      </c>
      <c r="G6592" s="72" t="s">
        <v>16</v>
      </c>
      <c r="H6592" s="72" t="s">
        <v>24</v>
      </c>
      <c r="I6592" s="72" t="s">
        <v>18</v>
      </c>
      <c r="J6592" s="72" t="s">
        <v>19</v>
      </c>
      <c r="K6592" s="72" t="s">
        <v>117</v>
      </c>
      <c r="L6592" s="72" t="s">
        <v>492</v>
      </c>
      <c r="M6592" s="72" t="s">
        <v>29</v>
      </c>
    </row>
    <row r="6593" spans="2:13" x14ac:dyDescent="0.25">
      <c r="B6593" s="72" t="s">
        <v>12</v>
      </c>
      <c r="C6593" s="72" t="s">
        <v>13</v>
      </c>
      <c r="D6593" s="72" t="s">
        <v>14</v>
      </c>
      <c r="E6593" s="72" t="s">
        <v>58</v>
      </c>
      <c r="F6593" s="73">
        <v>23513</v>
      </c>
      <c r="G6593" s="72" t="s">
        <v>16</v>
      </c>
      <c r="H6593" s="72" t="s">
        <v>24</v>
      </c>
      <c r="I6593" s="72" t="s">
        <v>18</v>
      </c>
      <c r="J6593" s="72" t="s">
        <v>19</v>
      </c>
      <c r="K6593" s="72" t="s">
        <v>185</v>
      </c>
      <c r="L6593" s="72" t="s">
        <v>290</v>
      </c>
      <c r="M6593" s="72" t="s">
        <v>57</v>
      </c>
    </row>
    <row r="6594" spans="2:13" x14ac:dyDescent="0.25">
      <c r="B6594" s="72" t="s">
        <v>12</v>
      </c>
      <c r="C6594" s="72" t="s">
        <v>13</v>
      </c>
      <c r="D6594" s="72" t="s">
        <v>14</v>
      </c>
      <c r="E6594" s="72" t="s">
        <v>79</v>
      </c>
      <c r="F6594" s="73">
        <v>-1516</v>
      </c>
      <c r="G6594" s="72" t="s">
        <v>16</v>
      </c>
      <c r="H6594" s="72" t="s">
        <v>17</v>
      </c>
      <c r="I6594" s="72" t="s">
        <v>18</v>
      </c>
      <c r="J6594" s="72" t="s">
        <v>19</v>
      </c>
      <c r="K6594" s="72" t="s">
        <v>37</v>
      </c>
      <c r="L6594" s="72" t="s">
        <v>658</v>
      </c>
      <c r="M6594" s="72"/>
    </row>
    <row r="6595" spans="2:13" x14ac:dyDescent="0.25">
      <c r="B6595" s="72" t="s">
        <v>12</v>
      </c>
      <c r="C6595" s="72" t="s">
        <v>13</v>
      </c>
      <c r="D6595" s="72" t="s">
        <v>14</v>
      </c>
      <c r="E6595" s="72" t="s">
        <v>144</v>
      </c>
      <c r="F6595" s="73">
        <v>14364403</v>
      </c>
      <c r="G6595" s="72" t="s">
        <v>16</v>
      </c>
      <c r="H6595" s="72" t="s">
        <v>24</v>
      </c>
      <c r="I6595" s="72" t="s">
        <v>18</v>
      </c>
      <c r="J6595" s="72" t="s">
        <v>19</v>
      </c>
      <c r="K6595" s="72" t="s">
        <v>49</v>
      </c>
      <c r="L6595" s="72" t="s">
        <v>255</v>
      </c>
      <c r="M6595" s="72" t="s">
        <v>184</v>
      </c>
    </row>
    <row r="6596" spans="2:13" x14ac:dyDescent="0.25">
      <c r="B6596" s="72" t="s">
        <v>12</v>
      </c>
      <c r="C6596" s="72" t="s">
        <v>13</v>
      </c>
      <c r="D6596" s="72" t="s">
        <v>14</v>
      </c>
      <c r="E6596" s="72" t="s">
        <v>51</v>
      </c>
      <c r="F6596" s="73">
        <v>93</v>
      </c>
      <c r="G6596" s="72" t="s">
        <v>16</v>
      </c>
      <c r="H6596" s="72" t="s">
        <v>24</v>
      </c>
      <c r="I6596" s="72" t="s">
        <v>48</v>
      </c>
      <c r="J6596" s="72" t="s">
        <v>19</v>
      </c>
      <c r="K6596" s="72" t="s">
        <v>49</v>
      </c>
      <c r="L6596" s="72" t="s">
        <v>166</v>
      </c>
      <c r="M6596" s="72"/>
    </row>
    <row r="6597" spans="2:13" x14ac:dyDescent="0.25">
      <c r="B6597" s="72" t="s">
        <v>12</v>
      </c>
      <c r="C6597" s="72" t="s">
        <v>13</v>
      </c>
      <c r="D6597" s="72" t="s">
        <v>14</v>
      </c>
      <c r="E6597" s="72" t="s">
        <v>27</v>
      </c>
      <c r="F6597" s="73">
        <v>143817</v>
      </c>
      <c r="G6597" s="72" t="s">
        <v>16</v>
      </c>
      <c r="H6597" s="72" t="s">
        <v>24</v>
      </c>
      <c r="I6597" s="72" t="s">
        <v>18</v>
      </c>
      <c r="J6597" s="72" t="s">
        <v>19</v>
      </c>
      <c r="K6597" s="72" t="s">
        <v>25</v>
      </c>
      <c r="L6597" s="72" t="s">
        <v>234</v>
      </c>
      <c r="M6597" s="72" t="s">
        <v>57</v>
      </c>
    </row>
    <row r="6598" spans="2:13" x14ac:dyDescent="0.25">
      <c r="B6598" s="72" t="s">
        <v>12</v>
      </c>
      <c r="C6598" s="72" t="s">
        <v>13</v>
      </c>
      <c r="D6598" s="72" t="s">
        <v>14</v>
      </c>
      <c r="E6598" s="72" t="s">
        <v>256</v>
      </c>
      <c r="F6598" s="73">
        <v>-110149</v>
      </c>
      <c r="G6598" s="72" t="s">
        <v>16</v>
      </c>
      <c r="H6598" s="72" t="s">
        <v>24</v>
      </c>
      <c r="I6598" s="72" t="s">
        <v>18</v>
      </c>
      <c r="J6598" s="72" t="s">
        <v>19</v>
      </c>
      <c r="K6598" s="72" t="s">
        <v>99</v>
      </c>
      <c r="L6598" s="72" t="s">
        <v>366</v>
      </c>
      <c r="M6598" s="72"/>
    </row>
    <row r="6599" spans="2:13" x14ac:dyDescent="0.25">
      <c r="B6599" s="72" t="s">
        <v>12</v>
      </c>
      <c r="C6599" s="72" t="s">
        <v>13</v>
      </c>
      <c r="D6599" s="72" t="s">
        <v>14</v>
      </c>
      <c r="E6599" s="72" t="s">
        <v>51</v>
      </c>
      <c r="F6599" s="73">
        <v>369015</v>
      </c>
      <c r="G6599" s="72" t="s">
        <v>16</v>
      </c>
      <c r="H6599" s="72" t="s">
        <v>24</v>
      </c>
      <c r="I6599" s="72" t="s">
        <v>18</v>
      </c>
      <c r="J6599" s="72" t="s">
        <v>19</v>
      </c>
      <c r="K6599" s="72" t="s">
        <v>99</v>
      </c>
      <c r="L6599" s="72" t="s">
        <v>251</v>
      </c>
      <c r="M6599" s="72"/>
    </row>
    <row r="6600" spans="2:13" x14ac:dyDescent="0.25">
      <c r="B6600" s="72" t="s">
        <v>12</v>
      </c>
      <c r="C6600" s="72" t="s">
        <v>13</v>
      </c>
      <c r="D6600" s="72" t="s">
        <v>14</v>
      </c>
      <c r="E6600" s="72" t="s">
        <v>79</v>
      </c>
      <c r="F6600" s="73">
        <v>-16</v>
      </c>
      <c r="G6600" s="72" t="s">
        <v>16</v>
      </c>
      <c r="H6600" s="72" t="s">
        <v>24</v>
      </c>
      <c r="I6600" s="72" t="s">
        <v>48</v>
      </c>
      <c r="J6600" s="72" t="s">
        <v>19</v>
      </c>
      <c r="K6600" s="72" t="s">
        <v>43</v>
      </c>
      <c r="L6600" s="72" t="s">
        <v>189</v>
      </c>
      <c r="M6600" s="72"/>
    </row>
    <row r="6601" spans="2:13" x14ac:dyDescent="0.25">
      <c r="B6601" s="72" t="s">
        <v>12</v>
      </c>
      <c r="C6601" s="72" t="s">
        <v>13</v>
      </c>
      <c r="D6601" s="72" t="s">
        <v>14</v>
      </c>
      <c r="E6601" s="72" t="s">
        <v>58</v>
      </c>
      <c r="F6601" s="73">
        <v>42510</v>
      </c>
      <c r="G6601" s="72" t="s">
        <v>16</v>
      </c>
      <c r="H6601" s="72" t="s">
        <v>24</v>
      </c>
      <c r="I6601" s="72" t="s">
        <v>18</v>
      </c>
      <c r="J6601" s="72" t="s">
        <v>19</v>
      </c>
      <c r="K6601" s="72" t="s">
        <v>63</v>
      </c>
      <c r="L6601" s="72" t="s">
        <v>465</v>
      </c>
      <c r="M6601" s="72" t="s">
        <v>29</v>
      </c>
    </row>
    <row r="6602" spans="2:13" x14ac:dyDescent="0.25">
      <c r="B6602" s="72" t="s">
        <v>12</v>
      </c>
      <c r="C6602" s="72" t="s">
        <v>13</v>
      </c>
      <c r="D6602" s="72" t="s">
        <v>14</v>
      </c>
      <c r="E6602" s="72" t="s">
        <v>36</v>
      </c>
      <c r="F6602" s="73">
        <v>177909</v>
      </c>
      <c r="G6602" s="72" t="s">
        <v>16</v>
      </c>
      <c r="H6602" s="72" t="s">
        <v>24</v>
      </c>
      <c r="I6602" s="72" t="s">
        <v>18</v>
      </c>
      <c r="J6602" s="72" t="s">
        <v>19</v>
      </c>
      <c r="K6602" s="72" t="s">
        <v>37</v>
      </c>
      <c r="L6602" s="72" t="s">
        <v>422</v>
      </c>
      <c r="M6602" s="72" t="s">
        <v>29</v>
      </c>
    </row>
    <row r="6603" spans="2:13" x14ac:dyDescent="0.25">
      <c r="B6603" s="72" t="s">
        <v>12</v>
      </c>
      <c r="C6603" s="72" t="s">
        <v>13</v>
      </c>
      <c r="D6603" s="72" t="s">
        <v>14</v>
      </c>
      <c r="E6603" s="72" t="s">
        <v>39</v>
      </c>
      <c r="F6603" s="73">
        <v>-4593</v>
      </c>
      <c r="G6603" s="72" t="s">
        <v>16</v>
      </c>
      <c r="H6603" s="72" t="s">
        <v>24</v>
      </c>
      <c r="I6603" s="72" t="s">
        <v>18</v>
      </c>
      <c r="J6603" s="72" t="s">
        <v>19</v>
      </c>
      <c r="K6603" s="72" t="s">
        <v>25</v>
      </c>
      <c r="L6603" s="72" t="s">
        <v>164</v>
      </c>
      <c r="M6603" s="72"/>
    </row>
    <row r="6604" spans="2:13" x14ac:dyDescent="0.25">
      <c r="B6604" s="72" t="s">
        <v>12</v>
      </c>
      <c r="C6604" s="72" t="s">
        <v>13</v>
      </c>
      <c r="D6604" s="72" t="s">
        <v>14</v>
      </c>
      <c r="E6604" s="72" t="s">
        <v>68</v>
      </c>
      <c r="F6604" s="73">
        <v>-103545</v>
      </c>
      <c r="G6604" s="72" t="s">
        <v>16</v>
      </c>
      <c r="H6604" s="72" t="s">
        <v>24</v>
      </c>
      <c r="I6604" s="72" t="s">
        <v>18</v>
      </c>
      <c r="J6604" s="72" t="s">
        <v>19</v>
      </c>
      <c r="K6604" s="72" t="s">
        <v>99</v>
      </c>
      <c r="L6604" s="72" t="s">
        <v>150</v>
      </c>
      <c r="M6604" s="72"/>
    </row>
    <row r="6605" spans="2:13" x14ac:dyDescent="0.25">
      <c r="B6605" s="72" t="s">
        <v>12</v>
      </c>
      <c r="C6605" s="72" t="s">
        <v>13</v>
      </c>
      <c r="D6605" s="72" t="s">
        <v>14</v>
      </c>
      <c r="E6605" s="72" t="s">
        <v>79</v>
      </c>
      <c r="F6605" s="73">
        <v>-10970</v>
      </c>
      <c r="G6605" s="72" t="s">
        <v>16</v>
      </c>
      <c r="H6605" s="72" t="s">
        <v>17</v>
      </c>
      <c r="I6605" s="72" t="s">
        <v>18</v>
      </c>
      <c r="J6605" s="72" t="s">
        <v>19</v>
      </c>
      <c r="K6605" s="72" t="s">
        <v>37</v>
      </c>
      <c r="L6605" s="72" t="s">
        <v>389</v>
      </c>
      <c r="M6605" s="72"/>
    </row>
    <row r="6606" spans="2:13" x14ac:dyDescent="0.25">
      <c r="B6606" s="72" t="s">
        <v>12</v>
      </c>
      <c r="C6606" s="72" t="s">
        <v>13</v>
      </c>
      <c r="D6606" s="72" t="s">
        <v>14</v>
      </c>
      <c r="E6606" s="72" t="s">
        <v>81</v>
      </c>
      <c r="F6606" s="73">
        <v>224983</v>
      </c>
      <c r="G6606" s="72" t="s">
        <v>16</v>
      </c>
      <c r="H6606" s="72" t="s">
        <v>24</v>
      </c>
      <c r="I6606" s="72" t="s">
        <v>18</v>
      </c>
      <c r="J6606" s="72" t="s">
        <v>19</v>
      </c>
      <c r="K6606" s="72" t="s">
        <v>96</v>
      </c>
      <c r="L6606" s="72" t="s">
        <v>460</v>
      </c>
      <c r="M6606" s="72" t="s">
        <v>47</v>
      </c>
    </row>
    <row r="6607" spans="2:13" x14ac:dyDescent="0.25">
      <c r="B6607" s="72" t="s">
        <v>12</v>
      </c>
      <c r="C6607" s="72" t="s">
        <v>13</v>
      </c>
      <c r="D6607" s="72" t="s">
        <v>14</v>
      </c>
      <c r="E6607" s="72" t="s">
        <v>94</v>
      </c>
      <c r="F6607" s="73">
        <v>8066</v>
      </c>
      <c r="G6607" s="72" t="s">
        <v>16</v>
      </c>
      <c r="H6607" s="72" t="s">
        <v>17</v>
      </c>
      <c r="I6607" s="72" t="s">
        <v>18</v>
      </c>
      <c r="J6607" s="72" t="s">
        <v>19</v>
      </c>
      <c r="K6607" s="72" t="s">
        <v>25</v>
      </c>
      <c r="L6607" s="72" t="s">
        <v>566</v>
      </c>
      <c r="M6607" s="72"/>
    </row>
    <row r="6608" spans="2:13" x14ac:dyDescent="0.25">
      <c r="B6608" s="72" t="s">
        <v>12</v>
      </c>
      <c r="C6608" s="72" t="s">
        <v>13</v>
      </c>
      <c r="D6608" s="72" t="s">
        <v>14</v>
      </c>
      <c r="E6608" s="72" t="s">
        <v>83</v>
      </c>
      <c r="F6608" s="73">
        <v>50109</v>
      </c>
      <c r="G6608" s="72" t="s">
        <v>16</v>
      </c>
      <c r="H6608" s="72" t="s">
        <v>24</v>
      </c>
      <c r="I6608" s="72" t="s">
        <v>48</v>
      </c>
      <c r="J6608" s="72" t="s">
        <v>19</v>
      </c>
      <c r="K6608" s="72" t="s">
        <v>25</v>
      </c>
      <c r="L6608" s="72" t="s">
        <v>296</v>
      </c>
      <c r="M6608" s="72"/>
    </row>
    <row r="6609" spans="2:13" x14ac:dyDescent="0.25">
      <c r="B6609" s="72" t="s">
        <v>12</v>
      </c>
      <c r="C6609" s="72" t="s">
        <v>13</v>
      </c>
      <c r="D6609" s="72" t="s">
        <v>14</v>
      </c>
      <c r="E6609" s="72" t="s">
        <v>36</v>
      </c>
      <c r="F6609" s="73">
        <v>95982</v>
      </c>
      <c r="G6609" s="72" t="s">
        <v>16</v>
      </c>
      <c r="H6609" s="72" t="s">
        <v>24</v>
      </c>
      <c r="I6609" s="72" t="s">
        <v>18</v>
      </c>
      <c r="J6609" s="72" t="s">
        <v>19</v>
      </c>
      <c r="K6609" s="72" t="s">
        <v>130</v>
      </c>
      <c r="L6609" s="72" t="s">
        <v>418</v>
      </c>
      <c r="M6609" s="72" t="s">
        <v>57</v>
      </c>
    </row>
    <row r="6610" spans="2:13" x14ac:dyDescent="0.25">
      <c r="B6610" s="72" t="s">
        <v>12</v>
      </c>
      <c r="C6610" s="72" t="s">
        <v>13</v>
      </c>
      <c r="D6610" s="72" t="s">
        <v>14</v>
      </c>
      <c r="E6610" s="72" t="s">
        <v>27</v>
      </c>
      <c r="F6610" s="73">
        <v>32924</v>
      </c>
      <c r="G6610" s="72" t="s">
        <v>16</v>
      </c>
      <c r="H6610" s="72" t="s">
        <v>17</v>
      </c>
      <c r="I6610" s="72" t="s">
        <v>18</v>
      </c>
      <c r="J6610" s="72" t="s">
        <v>19</v>
      </c>
      <c r="K6610" s="72" t="s">
        <v>37</v>
      </c>
      <c r="L6610" s="72" t="s">
        <v>494</v>
      </c>
      <c r="M6610" s="72" t="s">
        <v>29</v>
      </c>
    </row>
    <row r="6611" spans="2:13" x14ac:dyDescent="0.25">
      <c r="B6611" s="72" t="s">
        <v>12</v>
      </c>
      <c r="C6611" s="72" t="s">
        <v>13</v>
      </c>
      <c r="D6611" s="72" t="s">
        <v>14</v>
      </c>
      <c r="E6611" s="72" t="s">
        <v>81</v>
      </c>
      <c r="F6611" s="73">
        <v>526415</v>
      </c>
      <c r="G6611" s="72" t="s">
        <v>16</v>
      </c>
      <c r="H6611" s="72" t="s">
        <v>24</v>
      </c>
      <c r="I6611" s="72" t="s">
        <v>18</v>
      </c>
      <c r="J6611" s="72" t="s">
        <v>19</v>
      </c>
      <c r="K6611" s="72" t="s">
        <v>25</v>
      </c>
      <c r="L6611" s="72" t="s">
        <v>26</v>
      </c>
      <c r="M6611" s="72" t="s">
        <v>47</v>
      </c>
    </row>
    <row r="6612" spans="2:13" x14ac:dyDescent="0.25">
      <c r="B6612" s="72" t="s">
        <v>12</v>
      </c>
      <c r="C6612" s="72" t="s">
        <v>13</v>
      </c>
      <c r="D6612" s="72" t="s">
        <v>14</v>
      </c>
      <c r="E6612" s="72" t="s">
        <v>74</v>
      </c>
      <c r="F6612" s="73">
        <v>121</v>
      </c>
      <c r="G6612" s="72" t="s">
        <v>16</v>
      </c>
      <c r="H6612" s="72" t="s">
        <v>24</v>
      </c>
      <c r="I6612" s="72" t="s">
        <v>18</v>
      </c>
      <c r="J6612" s="72" t="s">
        <v>19</v>
      </c>
      <c r="K6612" s="72" t="s">
        <v>99</v>
      </c>
      <c r="L6612" s="72" t="s">
        <v>305</v>
      </c>
      <c r="M6612" s="72" t="s">
        <v>302</v>
      </c>
    </row>
    <row r="6613" spans="2:13" x14ac:dyDescent="0.25">
      <c r="B6613" s="72" t="s">
        <v>12</v>
      </c>
      <c r="C6613" s="72" t="s">
        <v>13</v>
      </c>
      <c r="D6613" s="72" t="s">
        <v>14</v>
      </c>
      <c r="E6613" s="72" t="s">
        <v>79</v>
      </c>
      <c r="F6613" s="73">
        <v>-50299</v>
      </c>
      <c r="G6613" s="72" t="s">
        <v>16</v>
      </c>
      <c r="H6613" s="72" t="s">
        <v>17</v>
      </c>
      <c r="I6613" s="72" t="s">
        <v>18</v>
      </c>
      <c r="J6613" s="72" t="s">
        <v>19</v>
      </c>
      <c r="K6613" s="72" t="s">
        <v>37</v>
      </c>
      <c r="L6613" s="72" t="s">
        <v>635</v>
      </c>
      <c r="M6613" s="72"/>
    </row>
    <row r="6614" spans="2:13" x14ac:dyDescent="0.25">
      <c r="B6614" s="72" t="s">
        <v>12</v>
      </c>
      <c r="C6614" s="72" t="s">
        <v>13</v>
      </c>
      <c r="D6614" s="72" t="s">
        <v>14</v>
      </c>
      <c r="E6614" s="72" t="s">
        <v>39</v>
      </c>
      <c r="F6614" s="73">
        <v>-444094</v>
      </c>
      <c r="G6614" s="72" t="s">
        <v>16</v>
      </c>
      <c r="H6614" s="72" t="s">
        <v>24</v>
      </c>
      <c r="I6614" s="72" t="s">
        <v>18</v>
      </c>
      <c r="J6614" s="72" t="s">
        <v>19</v>
      </c>
      <c r="K6614" s="72" t="s">
        <v>25</v>
      </c>
      <c r="L6614" s="72" t="s">
        <v>110</v>
      </c>
      <c r="M6614" s="72"/>
    </row>
    <row r="6615" spans="2:13" x14ac:dyDescent="0.25">
      <c r="B6615" s="72" t="s">
        <v>12</v>
      </c>
      <c r="C6615" s="72" t="s">
        <v>13</v>
      </c>
      <c r="D6615" s="72" t="s">
        <v>14</v>
      </c>
      <c r="E6615" s="72" t="s">
        <v>51</v>
      </c>
      <c r="F6615" s="73">
        <v>199472</v>
      </c>
      <c r="G6615" s="72" t="s">
        <v>16</v>
      </c>
      <c r="H6615" s="72" t="s">
        <v>24</v>
      </c>
      <c r="I6615" s="72" t="s">
        <v>18</v>
      </c>
      <c r="J6615" s="72" t="s">
        <v>19</v>
      </c>
      <c r="K6615" s="72" t="s">
        <v>37</v>
      </c>
      <c r="L6615" s="72" t="s">
        <v>61</v>
      </c>
      <c r="M6615" s="72"/>
    </row>
    <row r="6616" spans="2:13" x14ac:dyDescent="0.25">
      <c r="B6616" s="72" t="s">
        <v>12</v>
      </c>
      <c r="C6616" s="72" t="s">
        <v>13</v>
      </c>
      <c r="D6616" s="72" t="s">
        <v>14</v>
      </c>
      <c r="E6616" s="72" t="s">
        <v>39</v>
      </c>
      <c r="F6616" s="73">
        <v>-30039</v>
      </c>
      <c r="G6616" s="72" t="s">
        <v>16</v>
      </c>
      <c r="H6616" s="72" t="s">
        <v>17</v>
      </c>
      <c r="I6616" s="72" t="s">
        <v>18</v>
      </c>
      <c r="J6616" s="72" t="s">
        <v>19</v>
      </c>
      <c r="K6616" s="72" t="s">
        <v>20</v>
      </c>
      <c r="L6616" s="72" t="s">
        <v>284</v>
      </c>
      <c r="M6616" s="72"/>
    </row>
    <row r="6617" spans="2:13" x14ac:dyDescent="0.25">
      <c r="B6617" s="72" t="s">
        <v>12</v>
      </c>
      <c r="C6617" s="72" t="s">
        <v>13</v>
      </c>
      <c r="D6617" s="72" t="s">
        <v>14</v>
      </c>
      <c r="E6617" s="72" t="s">
        <v>123</v>
      </c>
      <c r="F6617" s="73">
        <v>-2738</v>
      </c>
      <c r="G6617" s="72" t="s">
        <v>269</v>
      </c>
      <c r="H6617" s="72" t="s">
        <v>24</v>
      </c>
      <c r="I6617" s="72" t="s">
        <v>18</v>
      </c>
      <c r="J6617" s="72" t="s">
        <v>19</v>
      </c>
      <c r="K6617" s="72" t="s">
        <v>96</v>
      </c>
      <c r="L6617" s="72" t="s">
        <v>162</v>
      </c>
      <c r="M6617" s="72"/>
    </row>
    <row r="6618" spans="2:13" x14ac:dyDescent="0.25">
      <c r="B6618" s="72" t="s">
        <v>12</v>
      </c>
      <c r="C6618" s="72" t="s">
        <v>13</v>
      </c>
      <c r="D6618" s="72" t="s">
        <v>14</v>
      </c>
      <c r="E6618" s="72" t="s">
        <v>30</v>
      </c>
      <c r="F6618" s="73">
        <v>-7622</v>
      </c>
      <c r="G6618" s="72" t="s">
        <v>16</v>
      </c>
      <c r="H6618" s="72" t="s">
        <v>24</v>
      </c>
      <c r="I6618" s="72" t="s">
        <v>18</v>
      </c>
      <c r="J6618" s="72" t="s">
        <v>19</v>
      </c>
      <c r="K6618" s="72" t="s">
        <v>49</v>
      </c>
      <c r="L6618" s="72" t="s">
        <v>166</v>
      </c>
      <c r="M6618" s="72"/>
    </row>
    <row r="6619" spans="2:13" x14ac:dyDescent="0.25">
      <c r="B6619" s="72" t="s">
        <v>12</v>
      </c>
      <c r="C6619" s="72" t="s">
        <v>13</v>
      </c>
      <c r="D6619" s="72" t="s">
        <v>14</v>
      </c>
      <c r="E6619" s="72" t="s">
        <v>68</v>
      </c>
      <c r="F6619" s="73">
        <v>-2233</v>
      </c>
      <c r="G6619" s="72" t="s">
        <v>16</v>
      </c>
      <c r="H6619" s="72" t="s">
        <v>24</v>
      </c>
      <c r="I6619" s="72" t="s">
        <v>18</v>
      </c>
      <c r="J6619" s="72" t="s">
        <v>19</v>
      </c>
      <c r="K6619" s="72" t="s">
        <v>25</v>
      </c>
      <c r="L6619" s="72" t="s">
        <v>138</v>
      </c>
      <c r="M6619" s="72"/>
    </row>
    <row r="6620" spans="2:13" x14ac:dyDescent="0.25">
      <c r="B6620" s="72" t="s">
        <v>12</v>
      </c>
      <c r="C6620" s="72" t="s">
        <v>13</v>
      </c>
      <c r="D6620" s="72" t="s">
        <v>14</v>
      </c>
      <c r="E6620" s="72" t="s">
        <v>79</v>
      </c>
      <c r="F6620" s="73">
        <v>-212605</v>
      </c>
      <c r="G6620" s="72" t="s">
        <v>16</v>
      </c>
      <c r="H6620" s="72" t="s">
        <v>24</v>
      </c>
      <c r="I6620" s="72" t="s">
        <v>18</v>
      </c>
      <c r="J6620" s="72" t="s">
        <v>19</v>
      </c>
      <c r="K6620" s="72" t="s">
        <v>37</v>
      </c>
      <c r="L6620" s="72" t="s">
        <v>320</v>
      </c>
      <c r="M6620" s="72"/>
    </row>
    <row r="6621" spans="2:13" x14ac:dyDescent="0.25">
      <c r="B6621" s="72" t="s">
        <v>12</v>
      </c>
      <c r="C6621" s="72" t="s">
        <v>13</v>
      </c>
      <c r="D6621" s="72" t="s">
        <v>14</v>
      </c>
      <c r="E6621" s="72" t="s">
        <v>55</v>
      </c>
      <c r="F6621" s="73">
        <v>361778</v>
      </c>
      <c r="G6621" s="72" t="s">
        <v>16</v>
      </c>
      <c r="H6621" s="72" t="s">
        <v>17</v>
      </c>
      <c r="I6621" s="72" t="s">
        <v>48</v>
      </c>
      <c r="J6621" s="72" t="s">
        <v>19</v>
      </c>
      <c r="K6621" s="72" t="s">
        <v>25</v>
      </c>
      <c r="L6621" s="72" t="s">
        <v>104</v>
      </c>
      <c r="M6621" s="72" t="s">
        <v>29</v>
      </c>
    </row>
    <row r="6622" spans="2:13" x14ac:dyDescent="0.25">
      <c r="B6622" s="72" t="s">
        <v>12</v>
      </c>
      <c r="C6622" s="72" t="s">
        <v>13</v>
      </c>
      <c r="D6622" s="72" t="s">
        <v>14</v>
      </c>
      <c r="E6622" s="72" t="s">
        <v>68</v>
      </c>
      <c r="F6622" s="73">
        <v>-109</v>
      </c>
      <c r="G6622" s="72" t="s">
        <v>16</v>
      </c>
      <c r="H6622" s="72" t="s">
        <v>17</v>
      </c>
      <c r="I6622" s="72" t="s">
        <v>18</v>
      </c>
      <c r="J6622" s="72" t="s">
        <v>19</v>
      </c>
      <c r="K6622" s="72" t="s">
        <v>20</v>
      </c>
      <c r="L6622" s="72" t="s">
        <v>708</v>
      </c>
      <c r="M6622" s="72"/>
    </row>
    <row r="6623" spans="2:13" x14ac:dyDescent="0.25">
      <c r="B6623" s="72" t="s">
        <v>12</v>
      </c>
      <c r="C6623" s="72" t="s">
        <v>13</v>
      </c>
      <c r="D6623" s="72" t="s">
        <v>14</v>
      </c>
      <c r="E6623" s="72" t="s">
        <v>68</v>
      </c>
      <c r="F6623" s="73">
        <v>-39546</v>
      </c>
      <c r="G6623" s="72" t="s">
        <v>16</v>
      </c>
      <c r="H6623" s="72" t="s">
        <v>24</v>
      </c>
      <c r="I6623" s="72" t="s">
        <v>18</v>
      </c>
      <c r="J6623" s="72" t="s">
        <v>19</v>
      </c>
      <c r="K6623" s="72" t="s">
        <v>99</v>
      </c>
      <c r="L6623" s="72" t="s">
        <v>543</v>
      </c>
      <c r="M6623" s="72"/>
    </row>
    <row r="6624" spans="2:13" x14ac:dyDescent="0.25">
      <c r="B6624" s="72" t="s">
        <v>12</v>
      </c>
      <c r="C6624" s="72" t="s">
        <v>13</v>
      </c>
      <c r="D6624" s="72" t="s">
        <v>14</v>
      </c>
      <c r="E6624" s="72" t="s">
        <v>152</v>
      </c>
      <c r="F6624" s="73">
        <v>-1516</v>
      </c>
      <c r="G6624" s="72" t="s">
        <v>16</v>
      </c>
      <c r="H6624" s="72" t="s">
        <v>24</v>
      </c>
      <c r="I6624" s="72" t="s">
        <v>18</v>
      </c>
      <c r="J6624" s="72" t="s">
        <v>19</v>
      </c>
      <c r="K6624" s="72" t="s">
        <v>25</v>
      </c>
      <c r="L6624" s="72" t="s">
        <v>211</v>
      </c>
      <c r="M6624" s="72"/>
    </row>
    <row r="6625" spans="2:13" x14ac:dyDescent="0.25">
      <c r="B6625" s="72" t="s">
        <v>12</v>
      </c>
      <c r="C6625" s="72" t="s">
        <v>13</v>
      </c>
      <c r="D6625" s="72" t="s">
        <v>14</v>
      </c>
      <c r="E6625" s="72" t="s">
        <v>94</v>
      </c>
      <c r="F6625" s="73">
        <v>413503</v>
      </c>
      <c r="G6625" s="72" t="s">
        <v>16</v>
      </c>
      <c r="H6625" s="72" t="s">
        <v>24</v>
      </c>
      <c r="I6625" s="72" t="s">
        <v>18</v>
      </c>
      <c r="J6625" s="72" t="s">
        <v>19</v>
      </c>
      <c r="K6625" s="72" t="s">
        <v>37</v>
      </c>
      <c r="L6625" s="72" t="s">
        <v>221</v>
      </c>
      <c r="M6625" s="72"/>
    </row>
    <row r="6626" spans="2:13" x14ac:dyDescent="0.25">
      <c r="B6626" s="72" t="s">
        <v>12</v>
      </c>
      <c r="C6626" s="72" t="s">
        <v>13</v>
      </c>
      <c r="D6626" s="72" t="s">
        <v>14</v>
      </c>
      <c r="E6626" s="72" t="s">
        <v>15</v>
      </c>
      <c r="F6626" s="73">
        <v>2550190</v>
      </c>
      <c r="G6626" s="72" t="s">
        <v>16</v>
      </c>
      <c r="H6626" s="72" t="s">
        <v>24</v>
      </c>
      <c r="I6626" s="72" t="s">
        <v>18</v>
      </c>
      <c r="J6626" s="72" t="s">
        <v>19</v>
      </c>
      <c r="K6626" s="72" t="s">
        <v>37</v>
      </c>
      <c r="L6626" s="72" t="s">
        <v>38</v>
      </c>
      <c r="M6626" s="72" t="s">
        <v>67</v>
      </c>
    </row>
    <row r="6627" spans="2:13" x14ac:dyDescent="0.25">
      <c r="B6627" s="72" t="s">
        <v>12</v>
      </c>
      <c r="C6627" s="72" t="s">
        <v>13</v>
      </c>
      <c r="D6627" s="72" t="s">
        <v>14</v>
      </c>
      <c r="E6627" s="72" t="s">
        <v>79</v>
      </c>
      <c r="F6627" s="73">
        <v>-2326</v>
      </c>
      <c r="G6627" s="72" t="s">
        <v>16</v>
      </c>
      <c r="H6627" s="72" t="s">
        <v>17</v>
      </c>
      <c r="I6627" s="72" t="s">
        <v>18</v>
      </c>
      <c r="J6627" s="72" t="s">
        <v>227</v>
      </c>
      <c r="K6627" s="72" t="s">
        <v>20</v>
      </c>
      <c r="L6627" s="72" t="s">
        <v>199</v>
      </c>
      <c r="M6627" s="72"/>
    </row>
    <row r="6628" spans="2:13" x14ac:dyDescent="0.25">
      <c r="B6628" s="72" t="s">
        <v>12</v>
      </c>
      <c r="C6628" s="72" t="s">
        <v>13</v>
      </c>
      <c r="D6628" s="72" t="s">
        <v>14</v>
      </c>
      <c r="E6628" s="72" t="s">
        <v>27</v>
      </c>
      <c r="F6628" s="73">
        <v>167282</v>
      </c>
      <c r="G6628" s="72" t="s">
        <v>16</v>
      </c>
      <c r="H6628" s="72" t="s">
        <v>24</v>
      </c>
      <c r="I6628" s="72" t="s">
        <v>18</v>
      </c>
      <c r="J6628" s="72" t="s">
        <v>19</v>
      </c>
      <c r="K6628" s="72" t="s">
        <v>37</v>
      </c>
      <c r="L6628" s="72" t="s">
        <v>92</v>
      </c>
      <c r="M6628" s="72" t="s">
        <v>57</v>
      </c>
    </row>
    <row r="6629" spans="2:13" x14ac:dyDescent="0.25">
      <c r="B6629" s="72" t="s">
        <v>12</v>
      </c>
      <c r="C6629" s="72" t="s">
        <v>13</v>
      </c>
      <c r="D6629" s="72" t="s">
        <v>14</v>
      </c>
      <c r="E6629" s="72" t="s">
        <v>33</v>
      </c>
      <c r="F6629" s="73">
        <v>10015</v>
      </c>
      <c r="G6629" s="72" t="s">
        <v>16</v>
      </c>
      <c r="H6629" s="72" t="s">
        <v>24</v>
      </c>
      <c r="I6629" s="72" t="s">
        <v>48</v>
      </c>
      <c r="J6629" s="72" t="s">
        <v>19</v>
      </c>
      <c r="K6629" s="72" t="s">
        <v>25</v>
      </c>
      <c r="L6629" s="72" t="s">
        <v>159</v>
      </c>
      <c r="M6629" s="72" t="s">
        <v>47</v>
      </c>
    </row>
    <row r="6630" spans="2:13" x14ac:dyDescent="0.25">
      <c r="B6630" s="72" t="s">
        <v>12</v>
      </c>
      <c r="C6630" s="72" t="s">
        <v>13</v>
      </c>
      <c r="D6630" s="72" t="s">
        <v>14</v>
      </c>
      <c r="E6630" s="72" t="s">
        <v>70</v>
      </c>
      <c r="F6630" s="73">
        <v>29649</v>
      </c>
      <c r="G6630" s="72" t="s">
        <v>16</v>
      </c>
      <c r="H6630" s="72" t="s">
        <v>24</v>
      </c>
      <c r="I6630" s="72" t="s">
        <v>18</v>
      </c>
      <c r="J6630" s="72" t="s">
        <v>19</v>
      </c>
      <c r="K6630" s="72" t="s">
        <v>49</v>
      </c>
      <c r="L6630" s="72" t="s">
        <v>166</v>
      </c>
      <c r="M6630" s="72" t="s">
        <v>303</v>
      </c>
    </row>
    <row r="6631" spans="2:13" x14ac:dyDescent="0.25">
      <c r="B6631" s="72" t="s">
        <v>12</v>
      </c>
      <c r="C6631" s="72" t="s">
        <v>13</v>
      </c>
      <c r="D6631" s="72" t="s">
        <v>14</v>
      </c>
      <c r="E6631" s="72" t="s">
        <v>94</v>
      </c>
      <c r="F6631" s="73">
        <v>884</v>
      </c>
      <c r="G6631" s="72" t="s">
        <v>16</v>
      </c>
      <c r="H6631" s="72" t="s">
        <v>24</v>
      </c>
      <c r="I6631" s="72" t="s">
        <v>18</v>
      </c>
      <c r="J6631" s="72" t="s">
        <v>19</v>
      </c>
      <c r="K6631" s="72" t="s">
        <v>20</v>
      </c>
      <c r="L6631" s="72" t="s">
        <v>505</v>
      </c>
      <c r="M6631" s="72"/>
    </row>
    <row r="6632" spans="2:13" x14ac:dyDescent="0.25">
      <c r="B6632" s="72" t="s">
        <v>12</v>
      </c>
      <c r="C6632" s="72" t="s">
        <v>13</v>
      </c>
      <c r="D6632" s="72" t="s">
        <v>14</v>
      </c>
      <c r="E6632" s="72" t="s">
        <v>27</v>
      </c>
      <c r="F6632" s="73">
        <v>64976</v>
      </c>
      <c r="G6632" s="72" t="s">
        <v>16</v>
      </c>
      <c r="H6632" s="72" t="s">
        <v>24</v>
      </c>
      <c r="I6632" s="72" t="s">
        <v>18</v>
      </c>
      <c r="J6632" s="72" t="s">
        <v>19</v>
      </c>
      <c r="K6632" s="72" t="s">
        <v>25</v>
      </c>
      <c r="L6632" s="72" t="s">
        <v>325</v>
      </c>
      <c r="M6632" s="72" t="s">
        <v>29</v>
      </c>
    </row>
    <row r="6633" spans="2:13" x14ac:dyDescent="0.25">
      <c r="B6633" s="72" t="s">
        <v>12</v>
      </c>
      <c r="C6633" s="72" t="s">
        <v>13</v>
      </c>
      <c r="D6633" s="72" t="s">
        <v>14</v>
      </c>
      <c r="E6633" s="72" t="s">
        <v>79</v>
      </c>
      <c r="F6633" s="73">
        <v>-55405</v>
      </c>
      <c r="G6633" s="72" t="s">
        <v>16</v>
      </c>
      <c r="H6633" s="72" t="s">
        <v>17</v>
      </c>
      <c r="I6633" s="72" t="s">
        <v>18</v>
      </c>
      <c r="J6633" s="72" t="s">
        <v>19</v>
      </c>
      <c r="K6633" s="72" t="s">
        <v>20</v>
      </c>
      <c r="L6633" s="72" t="s">
        <v>199</v>
      </c>
      <c r="M6633" s="72"/>
    </row>
    <row r="6634" spans="2:13" x14ac:dyDescent="0.25">
      <c r="B6634" s="72" t="s">
        <v>12</v>
      </c>
      <c r="C6634" s="72" t="s">
        <v>13</v>
      </c>
      <c r="D6634" s="72" t="s">
        <v>14</v>
      </c>
      <c r="E6634" s="72" t="s">
        <v>258</v>
      </c>
      <c r="F6634" s="73">
        <v>273322</v>
      </c>
      <c r="G6634" s="72" t="s">
        <v>16</v>
      </c>
      <c r="H6634" s="72" t="s">
        <v>24</v>
      </c>
      <c r="I6634" s="72" t="s">
        <v>18</v>
      </c>
      <c r="J6634" s="72" t="s">
        <v>19</v>
      </c>
      <c r="K6634" s="72" t="s">
        <v>43</v>
      </c>
      <c r="L6634" s="72" t="s">
        <v>163</v>
      </c>
      <c r="M6634" s="72" t="s">
        <v>444</v>
      </c>
    </row>
    <row r="6635" spans="2:13" x14ac:dyDescent="0.25">
      <c r="B6635" s="72" t="s">
        <v>12</v>
      </c>
      <c r="C6635" s="72" t="s">
        <v>13</v>
      </c>
      <c r="D6635" s="72" t="s">
        <v>14</v>
      </c>
      <c r="E6635" s="72" t="s">
        <v>41</v>
      </c>
      <c r="F6635" s="73">
        <v>-1555</v>
      </c>
      <c r="G6635" s="72" t="s">
        <v>16</v>
      </c>
      <c r="H6635" s="72" t="s">
        <v>17</v>
      </c>
      <c r="I6635" s="72" t="s">
        <v>18</v>
      </c>
      <c r="J6635" s="72" t="s">
        <v>19</v>
      </c>
      <c r="K6635" s="72" t="s">
        <v>25</v>
      </c>
      <c r="L6635" s="72" t="s">
        <v>224</v>
      </c>
      <c r="M6635" s="72"/>
    </row>
    <row r="6636" spans="2:13" x14ac:dyDescent="0.25">
      <c r="B6636" s="72" t="s">
        <v>12</v>
      </c>
      <c r="C6636" s="72" t="s">
        <v>13</v>
      </c>
      <c r="D6636" s="72" t="s">
        <v>14</v>
      </c>
      <c r="E6636" s="72" t="s">
        <v>264</v>
      </c>
      <c r="F6636" s="73">
        <v>436330</v>
      </c>
      <c r="G6636" s="72" t="s">
        <v>16</v>
      </c>
      <c r="H6636" s="72" t="s">
        <v>17</v>
      </c>
      <c r="I6636" s="72" t="s">
        <v>18</v>
      </c>
      <c r="J6636" s="72" t="s">
        <v>19</v>
      </c>
      <c r="K6636" s="72" t="s">
        <v>20</v>
      </c>
      <c r="L6636" s="72" t="s">
        <v>535</v>
      </c>
      <c r="M6636" s="72" t="s">
        <v>133</v>
      </c>
    </row>
    <row r="6637" spans="2:13" x14ac:dyDescent="0.25">
      <c r="B6637" s="72" t="s">
        <v>12</v>
      </c>
      <c r="C6637" s="72" t="s">
        <v>13</v>
      </c>
      <c r="D6637" s="72" t="s">
        <v>14</v>
      </c>
      <c r="E6637" s="72" t="s">
        <v>51</v>
      </c>
      <c r="F6637" s="73">
        <v>14080</v>
      </c>
      <c r="G6637" s="72" t="s">
        <v>16</v>
      </c>
      <c r="H6637" s="72" t="s">
        <v>17</v>
      </c>
      <c r="I6637" s="72" t="s">
        <v>18</v>
      </c>
      <c r="J6637" s="72" t="s">
        <v>19</v>
      </c>
      <c r="K6637" s="72" t="s">
        <v>25</v>
      </c>
      <c r="L6637" s="72" t="s">
        <v>436</v>
      </c>
      <c r="M6637" s="72"/>
    </row>
    <row r="6638" spans="2:13" x14ac:dyDescent="0.25">
      <c r="B6638" s="72" t="s">
        <v>12</v>
      </c>
      <c r="C6638" s="72" t="s">
        <v>13</v>
      </c>
      <c r="D6638" s="72" t="s">
        <v>14</v>
      </c>
      <c r="E6638" s="72" t="s">
        <v>705</v>
      </c>
      <c r="F6638" s="73">
        <v>911367</v>
      </c>
      <c r="G6638" s="72" t="s">
        <v>16</v>
      </c>
      <c r="H6638" s="72" t="s">
        <v>24</v>
      </c>
      <c r="I6638" s="72" t="s">
        <v>18</v>
      </c>
      <c r="J6638" s="72" t="s">
        <v>19</v>
      </c>
      <c r="K6638" s="72" t="s">
        <v>157</v>
      </c>
      <c r="L6638" s="72" t="s">
        <v>640</v>
      </c>
      <c r="M6638" s="72" t="s">
        <v>243</v>
      </c>
    </row>
    <row r="6639" spans="2:13" x14ac:dyDescent="0.25">
      <c r="B6639" s="72" t="s">
        <v>12</v>
      </c>
      <c r="C6639" s="72" t="s">
        <v>13</v>
      </c>
      <c r="D6639" s="72" t="s">
        <v>14</v>
      </c>
      <c r="E6639" s="72" t="s">
        <v>68</v>
      </c>
      <c r="F6639" s="73">
        <v>-21116</v>
      </c>
      <c r="G6639" s="72" t="s">
        <v>16</v>
      </c>
      <c r="H6639" s="72" t="s">
        <v>17</v>
      </c>
      <c r="I6639" s="72" t="s">
        <v>48</v>
      </c>
      <c r="J6639" s="72" t="s">
        <v>19</v>
      </c>
      <c r="K6639" s="72" t="s">
        <v>49</v>
      </c>
      <c r="L6639" s="72" t="s">
        <v>288</v>
      </c>
      <c r="M6639" s="72"/>
    </row>
    <row r="6640" spans="2:13" x14ac:dyDescent="0.25">
      <c r="B6640" s="72" t="s">
        <v>12</v>
      </c>
      <c r="C6640" s="72" t="s">
        <v>13</v>
      </c>
      <c r="D6640" s="72" t="s">
        <v>14</v>
      </c>
      <c r="E6640" s="72" t="s">
        <v>94</v>
      </c>
      <c r="F6640" s="73">
        <v>316886</v>
      </c>
      <c r="G6640" s="72" t="s">
        <v>16</v>
      </c>
      <c r="H6640" s="72" t="s">
        <v>24</v>
      </c>
      <c r="I6640" s="72" t="s">
        <v>18</v>
      </c>
      <c r="J6640" s="72" t="s">
        <v>19</v>
      </c>
      <c r="K6640" s="72" t="s">
        <v>37</v>
      </c>
      <c r="L6640" s="72" t="s">
        <v>320</v>
      </c>
      <c r="M6640" s="72"/>
    </row>
    <row r="6641" spans="2:13" x14ac:dyDescent="0.25">
      <c r="B6641" s="72" t="s">
        <v>12</v>
      </c>
      <c r="C6641" s="72" t="s">
        <v>13</v>
      </c>
      <c r="D6641" s="72" t="s">
        <v>14</v>
      </c>
      <c r="E6641" s="72" t="s">
        <v>74</v>
      </c>
      <c r="F6641" s="73">
        <v>30163</v>
      </c>
      <c r="G6641" s="72" t="s">
        <v>16</v>
      </c>
      <c r="H6641" s="72" t="s">
        <v>17</v>
      </c>
      <c r="I6641" s="72" t="s">
        <v>18</v>
      </c>
      <c r="J6641" s="72" t="s">
        <v>19</v>
      </c>
      <c r="K6641" s="72" t="s">
        <v>37</v>
      </c>
      <c r="L6641" s="72" t="s">
        <v>494</v>
      </c>
      <c r="M6641" s="72" t="s">
        <v>35</v>
      </c>
    </row>
    <row r="6642" spans="2:13" x14ac:dyDescent="0.25">
      <c r="B6642" s="72" t="s">
        <v>12</v>
      </c>
      <c r="C6642" s="72" t="s">
        <v>13</v>
      </c>
      <c r="D6642" s="72" t="s">
        <v>14</v>
      </c>
      <c r="E6642" s="72" t="s">
        <v>39</v>
      </c>
      <c r="F6642" s="73">
        <v>-2</v>
      </c>
      <c r="G6642" s="72" t="s">
        <v>16</v>
      </c>
      <c r="H6642" s="72" t="s">
        <v>17</v>
      </c>
      <c r="I6642" s="72" t="s">
        <v>18</v>
      </c>
      <c r="J6642" s="72" t="s">
        <v>227</v>
      </c>
      <c r="K6642" s="72" t="s">
        <v>25</v>
      </c>
      <c r="L6642" s="72" t="s">
        <v>104</v>
      </c>
      <c r="M6642" s="72"/>
    </row>
    <row r="6643" spans="2:13" x14ac:dyDescent="0.25">
      <c r="B6643" s="72" t="s">
        <v>12</v>
      </c>
      <c r="C6643" s="72" t="s">
        <v>13</v>
      </c>
      <c r="D6643" s="72" t="s">
        <v>14</v>
      </c>
      <c r="E6643" s="72" t="s">
        <v>79</v>
      </c>
      <c r="F6643" s="73">
        <v>-4066</v>
      </c>
      <c r="G6643" s="72" t="s">
        <v>16</v>
      </c>
      <c r="H6643" s="72" t="s">
        <v>24</v>
      </c>
      <c r="I6643" s="72" t="s">
        <v>18</v>
      </c>
      <c r="J6643" s="72" t="s">
        <v>19</v>
      </c>
      <c r="K6643" s="72" t="s">
        <v>25</v>
      </c>
      <c r="L6643" s="72" t="s">
        <v>88</v>
      </c>
      <c r="M6643" s="72"/>
    </row>
    <row r="6644" spans="2:13" x14ac:dyDescent="0.25">
      <c r="B6644" s="72" t="s">
        <v>12</v>
      </c>
      <c r="C6644" s="72" t="s">
        <v>13</v>
      </c>
      <c r="D6644" s="72" t="s">
        <v>14</v>
      </c>
      <c r="E6644" s="72" t="s">
        <v>718</v>
      </c>
      <c r="F6644" s="73">
        <v>142036</v>
      </c>
      <c r="G6644" s="72" t="s">
        <v>16</v>
      </c>
      <c r="H6644" s="72" t="s">
        <v>24</v>
      </c>
      <c r="I6644" s="72" t="s">
        <v>18</v>
      </c>
      <c r="J6644" s="72" t="s">
        <v>19</v>
      </c>
      <c r="K6644" s="72" t="s">
        <v>37</v>
      </c>
      <c r="L6644" s="72" t="s">
        <v>182</v>
      </c>
      <c r="M6644" s="72" t="s">
        <v>719</v>
      </c>
    </row>
    <row r="6645" spans="2:13" x14ac:dyDescent="0.25">
      <c r="B6645" s="72" t="s">
        <v>12</v>
      </c>
      <c r="C6645" s="72" t="s">
        <v>13</v>
      </c>
      <c r="D6645" s="72" t="s">
        <v>14</v>
      </c>
      <c r="E6645" s="72" t="s">
        <v>300</v>
      </c>
      <c r="F6645" s="73">
        <v>18753</v>
      </c>
      <c r="G6645" s="72" t="s">
        <v>16</v>
      </c>
      <c r="H6645" s="72" t="s">
        <v>24</v>
      </c>
      <c r="I6645" s="72" t="s">
        <v>18</v>
      </c>
      <c r="J6645" s="72" t="s">
        <v>19</v>
      </c>
      <c r="K6645" s="72" t="s">
        <v>37</v>
      </c>
      <c r="L6645" s="72" t="s">
        <v>291</v>
      </c>
      <c r="M6645" s="72" t="s">
        <v>47</v>
      </c>
    </row>
    <row r="6646" spans="2:13" x14ac:dyDescent="0.25">
      <c r="B6646" s="72" t="s">
        <v>12</v>
      </c>
      <c r="C6646" s="72" t="s">
        <v>13</v>
      </c>
      <c r="D6646" s="72" t="s">
        <v>14</v>
      </c>
      <c r="E6646" s="72" t="s">
        <v>36</v>
      </c>
      <c r="F6646" s="73">
        <v>550539</v>
      </c>
      <c r="G6646" s="72" t="s">
        <v>16</v>
      </c>
      <c r="H6646" s="72" t="s">
        <v>24</v>
      </c>
      <c r="I6646" s="72" t="s">
        <v>18</v>
      </c>
      <c r="J6646" s="72" t="s">
        <v>19</v>
      </c>
      <c r="K6646" s="72" t="s">
        <v>31</v>
      </c>
      <c r="L6646" s="72" t="s">
        <v>362</v>
      </c>
      <c r="M6646" s="72" t="s">
        <v>29</v>
      </c>
    </row>
    <row r="6647" spans="2:13" x14ac:dyDescent="0.25">
      <c r="B6647" s="72" t="s">
        <v>12</v>
      </c>
      <c r="C6647" s="72" t="s">
        <v>13</v>
      </c>
      <c r="D6647" s="72" t="s">
        <v>14</v>
      </c>
      <c r="E6647" s="72" t="s">
        <v>55</v>
      </c>
      <c r="F6647" s="73">
        <v>501940</v>
      </c>
      <c r="G6647" s="72" t="s">
        <v>16</v>
      </c>
      <c r="H6647" s="72" t="s">
        <v>17</v>
      </c>
      <c r="I6647" s="72" t="s">
        <v>18</v>
      </c>
      <c r="J6647" s="72" t="s">
        <v>19</v>
      </c>
      <c r="K6647" s="72" t="s">
        <v>117</v>
      </c>
      <c r="L6647" s="72" t="s">
        <v>206</v>
      </c>
      <c r="M6647" s="72" t="s">
        <v>57</v>
      </c>
    </row>
    <row r="6648" spans="2:13" x14ac:dyDescent="0.25">
      <c r="B6648" s="72" t="s">
        <v>12</v>
      </c>
      <c r="C6648" s="72" t="s">
        <v>13</v>
      </c>
      <c r="D6648" s="72" t="s">
        <v>14</v>
      </c>
      <c r="E6648" s="72" t="s">
        <v>39</v>
      </c>
      <c r="F6648" s="73">
        <v>-6242</v>
      </c>
      <c r="G6648" s="72" t="s">
        <v>16</v>
      </c>
      <c r="H6648" s="72" t="s">
        <v>17</v>
      </c>
      <c r="I6648" s="72" t="s">
        <v>18</v>
      </c>
      <c r="J6648" s="72" t="s">
        <v>19</v>
      </c>
      <c r="K6648" s="72" t="s">
        <v>37</v>
      </c>
      <c r="L6648" s="72" t="s">
        <v>106</v>
      </c>
      <c r="M6648" s="72"/>
    </row>
    <row r="6649" spans="2:13" x14ac:dyDescent="0.25">
      <c r="B6649" s="72" t="s">
        <v>12</v>
      </c>
      <c r="C6649" s="72" t="s">
        <v>13</v>
      </c>
      <c r="D6649" s="72" t="s">
        <v>14</v>
      </c>
      <c r="E6649" s="72" t="s">
        <v>45</v>
      </c>
      <c r="F6649" s="73">
        <v>3944556</v>
      </c>
      <c r="G6649" s="72" t="s">
        <v>16</v>
      </c>
      <c r="H6649" s="72" t="s">
        <v>24</v>
      </c>
      <c r="I6649" s="72" t="s">
        <v>18</v>
      </c>
      <c r="J6649" s="72" t="s">
        <v>19</v>
      </c>
      <c r="K6649" s="72" t="s">
        <v>157</v>
      </c>
      <c r="L6649" s="72" t="s">
        <v>414</v>
      </c>
      <c r="M6649" s="72" t="s">
        <v>47</v>
      </c>
    </row>
    <row r="6650" spans="2:13" x14ac:dyDescent="0.25">
      <c r="B6650" s="72" t="s">
        <v>12</v>
      </c>
      <c r="C6650" s="72" t="s">
        <v>13</v>
      </c>
      <c r="D6650" s="72" t="s">
        <v>14</v>
      </c>
      <c r="E6650" s="72" t="s">
        <v>51</v>
      </c>
      <c r="F6650" s="73">
        <v>4</v>
      </c>
      <c r="G6650" s="72" t="s">
        <v>16</v>
      </c>
      <c r="H6650" s="72" t="s">
        <v>24</v>
      </c>
      <c r="I6650" s="72" t="s">
        <v>18</v>
      </c>
      <c r="J6650" s="72" t="s">
        <v>19</v>
      </c>
      <c r="K6650" s="72" t="s">
        <v>25</v>
      </c>
      <c r="L6650" s="72" t="s">
        <v>411</v>
      </c>
      <c r="M6650" s="72"/>
    </row>
    <row r="6651" spans="2:13" x14ac:dyDescent="0.25">
      <c r="B6651" s="72" t="s">
        <v>12</v>
      </c>
      <c r="C6651" s="72" t="s">
        <v>13</v>
      </c>
      <c r="D6651" s="72" t="s">
        <v>14</v>
      </c>
      <c r="E6651" s="72" t="s">
        <v>81</v>
      </c>
      <c r="F6651" s="73">
        <v>754310</v>
      </c>
      <c r="G6651" s="72" t="s">
        <v>16</v>
      </c>
      <c r="H6651" s="72" t="s">
        <v>24</v>
      </c>
      <c r="I6651" s="72" t="s">
        <v>18</v>
      </c>
      <c r="J6651" s="72" t="s">
        <v>19</v>
      </c>
      <c r="K6651" s="72" t="s">
        <v>37</v>
      </c>
      <c r="L6651" s="72" t="s">
        <v>611</v>
      </c>
      <c r="M6651" s="72" t="s">
        <v>57</v>
      </c>
    </row>
    <row r="6652" spans="2:13" x14ac:dyDescent="0.25">
      <c r="B6652" s="72" t="s">
        <v>12</v>
      </c>
      <c r="C6652" s="72" t="s">
        <v>13</v>
      </c>
      <c r="D6652" s="72" t="s">
        <v>14</v>
      </c>
      <c r="E6652" s="72" t="s">
        <v>41</v>
      </c>
      <c r="F6652" s="73">
        <v>-1682</v>
      </c>
      <c r="G6652" s="72" t="s">
        <v>16</v>
      </c>
      <c r="H6652" s="72" t="s">
        <v>24</v>
      </c>
      <c r="I6652" s="72" t="s">
        <v>18</v>
      </c>
      <c r="J6652" s="72" t="s">
        <v>19</v>
      </c>
      <c r="K6652" s="72" t="s">
        <v>96</v>
      </c>
      <c r="L6652" s="72" t="s">
        <v>194</v>
      </c>
      <c r="M6652" s="72"/>
    </row>
    <row r="6653" spans="2:13" x14ac:dyDescent="0.25">
      <c r="B6653" s="72" t="s">
        <v>12</v>
      </c>
      <c r="C6653" s="72" t="s">
        <v>13</v>
      </c>
      <c r="D6653" s="72" t="s">
        <v>14</v>
      </c>
      <c r="E6653" s="72" t="s">
        <v>68</v>
      </c>
      <c r="F6653" s="73">
        <v>-562</v>
      </c>
      <c r="G6653" s="72" t="s">
        <v>16</v>
      </c>
      <c r="H6653" s="72" t="s">
        <v>24</v>
      </c>
      <c r="I6653" s="72" t="s">
        <v>18</v>
      </c>
      <c r="J6653" s="72" t="s">
        <v>19</v>
      </c>
      <c r="K6653" s="72" t="s">
        <v>25</v>
      </c>
      <c r="L6653" s="72" t="s">
        <v>574</v>
      </c>
      <c r="M6653" s="72"/>
    </row>
    <row r="6654" spans="2:13" x14ac:dyDescent="0.25">
      <c r="B6654" s="72" t="s">
        <v>12</v>
      </c>
      <c r="C6654" s="72" t="s">
        <v>13</v>
      </c>
      <c r="D6654" s="72" t="s">
        <v>14</v>
      </c>
      <c r="E6654" s="72" t="s">
        <v>51</v>
      </c>
      <c r="F6654" s="73">
        <v>26000</v>
      </c>
      <c r="G6654" s="72" t="s">
        <v>16</v>
      </c>
      <c r="H6654" s="72" t="s">
        <v>24</v>
      </c>
      <c r="I6654" s="72" t="s">
        <v>18</v>
      </c>
      <c r="J6654" s="72" t="s">
        <v>19</v>
      </c>
      <c r="K6654" s="72" t="s">
        <v>25</v>
      </c>
      <c r="L6654" s="72" t="s">
        <v>425</v>
      </c>
      <c r="M6654" s="72"/>
    </row>
    <row r="6655" spans="2:13" x14ac:dyDescent="0.25">
      <c r="B6655" s="72" t="s">
        <v>12</v>
      </c>
      <c r="C6655" s="72" t="s">
        <v>13</v>
      </c>
      <c r="D6655" s="72" t="s">
        <v>14</v>
      </c>
      <c r="E6655" s="72" t="s">
        <v>144</v>
      </c>
      <c r="F6655" s="73">
        <v>1123905</v>
      </c>
      <c r="G6655" s="72" t="s">
        <v>16</v>
      </c>
      <c r="H6655" s="72" t="s">
        <v>17</v>
      </c>
      <c r="I6655" s="72" t="s">
        <v>18</v>
      </c>
      <c r="J6655" s="72" t="s">
        <v>19</v>
      </c>
      <c r="K6655" s="72" t="s">
        <v>25</v>
      </c>
      <c r="L6655" s="72" t="s">
        <v>430</v>
      </c>
      <c r="M6655" s="72" t="s">
        <v>133</v>
      </c>
    </row>
    <row r="6656" spans="2:13" x14ac:dyDescent="0.25">
      <c r="B6656" s="72" t="s">
        <v>12</v>
      </c>
      <c r="C6656" s="72" t="s">
        <v>13</v>
      </c>
      <c r="D6656" s="72" t="s">
        <v>14</v>
      </c>
      <c r="E6656" s="72" t="s">
        <v>83</v>
      </c>
      <c r="F6656" s="73">
        <v>8838</v>
      </c>
      <c r="G6656" s="72" t="s">
        <v>16</v>
      </c>
      <c r="H6656" s="72" t="s">
        <v>24</v>
      </c>
      <c r="I6656" s="72" t="s">
        <v>18</v>
      </c>
      <c r="J6656" s="72" t="s">
        <v>19</v>
      </c>
      <c r="K6656" s="72" t="s">
        <v>37</v>
      </c>
      <c r="L6656" s="72" t="s">
        <v>120</v>
      </c>
      <c r="M6656" s="72"/>
    </row>
    <row r="6657" spans="2:13" x14ac:dyDescent="0.25">
      <c r="B6657" s="72" t="s">
        <v>12</v>
      </c>
      <c r="C6657" s="72" t="s">
        <v>13</v>
      </c>
      <c r="D6657" s="72" t="s">
        <v>14</v>
      </c>
      <c r="E6657" s="72" t="s">
        <v>68</v>
      </c>
      <c r="F6657" s="73">
        <v>-25027</v>
      </c>
      <c r="G6657" s="72" t="s">
        <v>16</v>
      </c>
      <c r="H6657" s="72" t="s">
        <v>24</v>
      </c>
      <c r="I6657" s="72" t="s">
        <v>18</v>
      </c>
      <c r="J6657" s="72" t="s">
        <v>19</v>
      </c>
      <c r="K6657" s="72" t="s">
        <v>99</v>
      </c>
      <c r="L6657" s="72" t="s">
        <v>312</v>
      </c>
      <c r="M6657" s="72"/>
    </row>
    <row r="6658" spans="2:13" x14ac:dyDescent="0.25">
      <c r="B6658" s="72" t="s">
        <v>12</v>
      </c>
      <c r="C6658" s="72" t="s">
        <v>13</v>
      </c>
      <c r="D6658" s="72" t="s">
        <v>14</v>
      </c>
      <c r="E6658" s="72" t="s">
        <v>39</v>
      </c>
      <c r="F6658" s="73">
        <v>-471</v>
      </c>
      <c r="G6658" s="72" t="s">
        <v>16</v>
      </c>
      <c r="H6658" s="72" t="s">
        <v>24</v>
      </c>
      <c r="I6658" s="72" t="s">
        <v>18</v>
      </c>
      <c r="J6658" s="72" t="s">
        <v>19</v>
      </c>
      <c r="K6658" s="72" t="s">
        <v>185</v>
      </c>
      <c r="L6658" s="72" t="s">
        <v>478</v>
      </c>
      <c r="M6658" s="72"/>
    </row>
    <row r="6659" spans="2:13" x14ac:dyDescent="0.25">
      <c r="B6659" s="72" t="s">
        <v>12</v>
      </c>
      <c r="C6659" s="72" t="s">
        <v>13</v>
      </c>
      <c r="D6659" s="72" t="s">
        <v>14</v>
      </c>
      <c r="E6659" s="72" t="s">
        <v>79</v>
      </c>
      <c r="F6659" s="73">
        <v>-1140</v>
      </c>
      <c r="G6659" s="72" t="s">
        <v>16</v>
      </c>
      <c r="H6659" s="72" t="s">
        <v>24</v>
      </c>
      <c r="I6659" s="72" t="s">
        <v>18</v>
      </c>
      <c r="J6659" s="72" t="s">
        <v>19</v>
      </c>
      <c r="K6659" s="72" t="s">
        <v>96</v>
      </c>
      <c r="L6659" s="72" t="s">
        <v>136</v>
      </c>
      <c r="M6659" s="72"/>
    </row>
    <row r="6660" spans="2:13" x14ac:dyDescent="0.25">
      <c r="B6660" s="72" t="s">
        <v>12</v>
      </c>
      <c r="C6660" s="72" t="s">
        <v>13</v>
      </c>
      <c r="D6660" s="72" t="s">
        <v>14</v>
      </c>
      <c r="E6660" s="72" t="s">
        <v>36</v>
      </c>
      <c r="F6660" s="73">
        <v>522838</v>
      </c>
      <c r="G6660" s="72" t="s">
        <v>16</v>
      </c>
      <c r="H6660" s="72" t="s">
        <v>17</v>
      </c>
      <c r="I6660" s="72" t="s">
        <v>18</v>
      </c>
      <c r="J6660" s="72" t="s">
        <v>19</v>
      </c>
      <c r="K6660" s="72" t="s">
        <v>25</v>
      </c>
      <c r="L6660" s="72" t="s">
        <v>149</v>
      </c>
      <c r="M6660" s="72" t="s">
        <v>29</v>
      </c>
    </row>
    <row r="6661" spans="2:13" x14ac:dyDescent="0.25">
      <c r="B6661" s="72" t="s">
        <v>12</v>
      </c>
      <c r="C6661" s="72" t="s">
        <v>13</v>
      </c>
      <c r="D6661" s="72" t="s">
        <v>14</v>
      </c>
      <c r="E6661" s="72" t="s">
        <v>767</v>
      </c>
      <c r="F6661" s="73">
        <v>-19596</v>
      </c>
      <c r="G6661" s="72" t="s">
        <v>16</v>
      </c>
      <c r="H6661" s="72" t="s">
        <v>24</v>
      </c>
      <c r="I6661" s="72" t="s">
        <v>18</v>
      </c>
      <c r="J6661" s="72" t="s">
        <v>19</v>
      </c>
      <c r="K6661" s="72"/>
      <c r="L6661" s="72"/>
      <c r="M6661" s="72"/>
    </row>
    <row r="6662" spans="2:13" x14ac:dyDescent="0.25">
      <c r="B6662" s="72" t="s">
        <v>12</v>
      </c>
      <c r="C6662" s="72" t="s">
        <v>13</v>
      </c>
      <c r="D6662" s="72" t="s">
        <v>14</v>
      </c>
      <c r="E6662" s="72" t="s">
        <v>39</v>
      </c>
      <c r="F6662" s="73">
        <v>-954</v>
      </c>
      <c r="G6662" s="72" t="s">
        <v>16</v>
      </c>
      <c r="H6662" s="72" t="s">
        <v>24</v>
      </c>
      <c r="I6662" s="72" t="s">
        <v>48</v>
      </c>
      <c r="J6662" s="72" t="s">
        <v>19</v>
      </c>
      <c r="K6662" s="72" t="s">
        <v>49</v>
      </c>
      <c r="L6662" s="72" t="s">
        <v>253</v>
      </c>
      <c r="M6662" s="72"/>
    </row>
    <row r="6663" spans="2:13" x14ac:dyDescent="0.25">
      <c r="B6663" s="72" t="s">
        <v>12</v>
      </c>
      <c r="C6663" s="72" t="s">
        <v>13</v>
      </c>
      <c r="D6663" s="72" t="s">
        <v>14</v>
      </c>
      <c r="E6663" s="72" t="s">
        <v>74</v>
      </c>
      <c r="F6663" s="73">
        <v>2177</v>
      </c>
      <c r="G6663" s="72" t="s">
        <v>16</v>
      </c>
      <c r="H6663" s="72" t="s">
        <v>17</v>
      </c>
      <c r="I6663" s="72" t="s">
        <v>18</v>
      </c>
      <c r="J6663" s="72" t="s">
        <v>19</v>
      </c>
      <c r="K6663" s="72" t="s">
        <v>25</v>
      </c>
      <c r="L6663" s="72" t="s">
        <v>149</v>
      </c>
      <c r="M6663" s="72" t="s">
        <v>302</v>
      </c>
    </row>
    <row r="6664" spans="2:13" x14ac:dyDescent="0.25">
      <c r="B6664" s="72" t="s">
        <v>12</v>
      </c>
      <c r="C6664" s="72" t="s">
        <v>13</v>
      </c>
      <c r="D6664" s="72" t="s">
        <v>14</v>
      </c>
      <c r="E6664" s="72" t="s">
        <v>30</v>
      </c>
      <c r="F6664" s="73">
        <v>-5107</v>
      </c>
      <c r="G6664" s="72" t="s">
        <v>16</v>
      </c>
      <c r="H6664" s="72" t="s">
        <v>24</v>
      </c>
      <c r="I6664" s="72" t="s">
        <v>18</v>
      </c>
      <c r="J6664" s="72" t="s">
        <v>19</v>
      </c>
      <c r="K6664" s="72" t="s">
        <v>37</v>
      </c>
      <c r="L6664" s="72" t="s">
        <v>461</v>
      </c>
      <c r="M6664" s="72"/>
    </row>
    <row r="6665" spans="2:13" x14ac:dyDescent="0.25">
      <c r="B6665" s="72" t="s">
        <v>12</v>
      </c>
      <c r="C6665" s="72" t="s">
        <v>13</v>
      </c>
      <c r="D6665" s="72" t="s">
        <v>14</v>
      </c>
      <c r="E6665" s="72" t="s">
        <v>79</v>
      </c>
      <c r="F6665" s="73">
        <v>-51444</v>
      </c>
      <c r="G6665" s="72" t="s">
        <v>16</v>
      </c>
      <c r="H6665" s="72" t="s">
        <v>24</v>
      </c>
      <c r="I6665" s="72" t="s">
        <v>18</v>
      </c>
      <c r="J6665" s="72" t="s">
        <v>179</v>
      </c>
      <c r="K6665" s="72" t="s">
        <v>117</v>
      </c>
      <c r="L6665" s="72" t="s">
        <v>271</v>
      </c>
      <c r="M6665" s="72"/>
    </row>
    <row r="6666" spans="2:13" x14ac:dyDescent="0.25">
      <c r="B6666" s="72" t="s">
        <v>12</v>
      </c>
      <c r="C6666" s="72" t="s">
        <v>13</v>
      </c>
      <c r="D6666" s="72" t="s">
        <v>14</v>
      </c>
      <c r="E6666" s="72" t="s">
        <v>123</v>
      </c>
      <c r="F6666" s="73">
        <v>-1180</v>
      </c>
      <c r="G6666" s="72" t="s">
        <v>16</v>
      </c>
      <c r="H6666" s="72" t="s">
        <v>24</v>
      </c>
      <c r="I6666" s="72" t="s">
        <v>18</v>
      </c>
      <c r="J6666" s="72" t="s">
        <v>19</v>
      </c>
      <c r="K6666" s="72" t="s">
        <v>43</v>
      </c>
      <c r="L6666" s="72" t="s">
        <v>238</v>
      </c>
      <c r="M6666" s="72"/>
    </row>
    <row r="6667" spans="2:13" x14ac:dyDescent="0.25">
      <c r="B6667" s="72" t="s">
        <v>12</v>
      </c>
      <c r="C6667" s="72" t="s">
        <v>13</v>
      </c>
      <c r="D6667" s="72" t="s">
        <v>14</v>
      </c>
      <c r="E6667" s="72" t="s">
        <v>724</v>
      </c>
      <c r="F6667" s="73">
        <v>42517</v>
      </c>
      <c r="G6667" s="72" t="s">
        <v>16</v>
      </c>
      <c r="H6667" s="72" t="s">
        <v>17</v>
      </c>
      <c r="I6667" s="72" t="s">
        <v>18</v>
      </c>
      <c r="J6667" s="72" t="s">
        <v>19</v>
      </c>
      <c r="K6667" s="72" t="s">
        <v>25</v>
      </c>
      <c r="L6667" s="72" t="s">
        <v>244</v>
      </c>
      <c r="M6667" s="72" t="s">
        <v>133</v>
      </c>
    </row>
    <row r="6668" spans="2:13" x14ac:dyDescent="0.25">
      <c r="B6668" s="72" t="s">
        <v>12</v>
      </c>
      <c r="C6668" s="72" t="s">
        <v>13</v>
      </c>
      <c r="D6668" s="72" t="s">
        <v>14</v>
      </c>
      <c r="E6668" s="72" t="s">
        <v>68</v>
      </c>
      <c r="F6668" s="73">
        <v>-386192</v>
      </c>
      <c r="G6668" s="72" t="s">
        <v>16</v>
      </c>
      <c r="H6668" s="72" t="s">
        <v>24</v>
      </c>
      <c r="I6668" s="72" t="s">
        <v>18</v>
      </c>
      <c r="J6668" s="72" t="s">
        <v>19</v>
      </c>
      <c r="K6668" s="72" t="s">
        <v>37</v>
      </c>
      <c r="L6668" s="72" t="s">
        <v>38</v>
      </c>
      <c r="M6668" s="72"/>
    </row>
    <row r="6669" spans="2:13" x14ac:dyDescent="0.25">
      <c r="B6669" s="72" t="s">
        <v>12</v>
      </c>
      <c r="C6669" s="72" t="s">
        <v>13</v>
      </c>
      <c r="D6669" s="72" t="s">
        <v>14</v>
      </c>
      <c r="E6669" s="72" t="s">
        <v>132</v>
      </c>
      <c r="F6669" s="73">
        <v>24340</v>
      </c>
      <c r="G6669" s="72" t="s">
        <v>16</v>
      </c>
      <c r="H6669" s="72" t="s">
        <v>24</v>
      </c>
      <c r="I6669" s="72" t="s">
        <v>18</v>
      </c>
      <c r="J6669" s="72" t="s">
        <v>19</v>
      </c>
      <c r="K6669" s="72" t="s">
        <v>117</v>
      </c>
      <c r="L6669" s="72" t="s">
        <v>387</v>
      </c>
      <c r="M6669" s="72" t="s">
        <v>133</v>
      </c>
    </row>
    <row r="6670" spans="2:13" x14ac:dyDescent="0.25">
      <c r="B6670" s="72" t="s">
        <v>12</v>
      </c>
      <c r="C6670" s="72" t="s">
        <v>13</v>
      </c>
      <c r="D6670" s="72" t="s">
        <v>14</v>
      </c>
      <c r="E6670" s="72" t="s">
        <v>39</v>
      </c>
      <c r="F6670" s="73">
        <v>-81991</v>
      </c>
      <c r="G6670" s="72" t="s">
        <v>16</v>
      </c>
      <c r="H6670" s="72" t="s">
        <v>24</v>
      </c>
      <c r="I6670" s="72" t="s">
        <v>18</v>
      </c>
      <c r="J6670" s="72" t="s">
        <v>19</v>
      </c>
      <c r="K6670" s="72" t="s">
        <v>37</v>
      </c>
      <c r="L6670" s="72" t="s">
        <v>551</v>
      </c>
      <c r="M6670" s="72"/>
    </row>
    <row r="6671" spans="2:13" x14ac:dyDescent="0.25">
      <c r="B6671" s="72" t="s">
        <v>12</v>
      </c>
      <c r="C6671" s="72" t="s">
        <v>13</v>
      </c>
      <c r="D6671" s="72" t="s">
        <v>14</v>
      </c>
      <c r="E6671" s="72" t="s">
        <v>55</v>
      </c>
      <c r="F6671" s="73">
        <v>55243</v>
      </c>
      <c r="G6671" s="72" t="s">
        <v>16</v>
      </c>
      <c r="H6671" s="72" t="s">
        <v>24</v>
      </c>
      <c r="I6671" s="72" t="s">
        <v>18</v>
      </c>
      <c r="J6671" s="72" t="s">
        <v>19</v>
      </c>
      <c r="K6671" s="72" t="s">
        <v>25</v>
      </c>
      <c r="L6671" s="72" t="s">
        <v>488</v>
      </c>
      <c r="M6671" s="72" t="s">
        <v>29</v>
      </c>
    </row>
    <row r="6672" spans="2:13" x14ac:dyDescent="0.25">
      <c r="B6672" s="72" t="s">
        <v>12</v>
      </c>
      <c r="C6672" s="72" t="s">
        <v>13</v>
      </c>
      <c r="D6672" s="72" t="s">
        <v>14</v>
      </c>
      <c r="E6672" s="72" t="s">
        <v>79</v>
      </c>
      <c r="F6672" s="73">
        <v>-24414</v>
      </c>
      <c r="G6672" s="72" t="s">
        <v>16</v>
      </c>
      <c r="H6672" s="72" t="s">
        <v>24</v>
      </c>
      <c r="I6672" s="72" t="s">
        <v>18</v>
      </c>
      <c r="J6672" s="72" t="s">
        <v>19</v>
      </c>
      <c r="K6672" s="72" t="s">
        <v>75</v>
      </c>
      <c r="L6672" s="72" t="s">
        <v>554</v>
      </c>
      <c r="M6672" s="72"/>
    </row>
    <row r="6673" spans="2:13" x14ac:dyDescent="0.25">
      <c r="B6673" s="72" t="s">
        <v>12</v>
      </c>
      <c r="C6673" s="72" t="s">
        <v>13</v>
      </c>
      <c r="D6673" s="72" t="s">
        <v>14</v>
      </c>
      <c r="E6673" s="72" t="s">
        <v>55</v>
      </c>
      <c r="F6673" s="73">
        <v>4476045</v>
      </c>
      <c r="G6673" s="72" t="s">
        <v>16</v>
      </c>
      <c r="H6673" s="72" t="s">
        <v>24</v>
      </c>
      <c r="I6673" s="72" t="s">
        <v>18</v>
      </c>
      <c r="J6673" s="72" t="s">
        <v>19</v>
      </c>
      <c r="K6673" s="72" t="s">
        <v>37</v>
      </c>
      <c r="L6673" s="72" t="s">
        <v>193</v>
      </c>
      <c r="M6673" s="72" t="s">
        <v>57</v>
      </c>
    </row>
    <row r="6674" spans="2:13" x14ac:dyDescent="0.25">
      <c r="B6674" s="72" t="s">
        <v>12</v>
      </c>
      <c r="C6674" s="72" t="s">
        <v>13</v>
      </c>
      <c r="D6674" s="72" t="s">
        <v>14</v>
      </c>
      <c r="E6674" s="72" t="s">
        <v>83</v>
      </c>
      <c r="F6674" s="73">
        <v>1084148</v>
      </c>
      <c r="G6674" s="72" t="s">
        <v>16</v>
      </c>
      <c r="H6674" s="72" t="s">
        <v>17</v>
      </c>
      <c r="I6674" s="72" t="s">
        <v>18</v>
      </c>
      <c r="J6674" s="72" t="s">
        <v>19</v>
      </c>
      <c r="K6674" s="72" t="s">
        <v>37</v>
      </c>
      <c r="L6674" s="72" t="s">
        <v>38</v>
      </c>
      <c r="M6674" s="72"/>
    </row>
    <row r="6675" spans="2:13" x14ac:dyDescent="0.25">
      <c r="B6675" s="72" t="s">
        <v>12</v>
      </c>
      <c r="C6675" s="72" t="s">
        <v>13</v>
      </c>
      <c r="D6675" s="72" t="s">
        <v>14</v>
      </c>
      <c r="E6675" s="72" t="s">
        <v>134</v>
      </c>
      <c r="F6675" s="73">
        <v>2</v>
      </c>
      <c r="G6675" s="72" t="s">
        <v>16</v>
      </c>
      <c r="H6675" s="72" t="s">
        <v>24</v>
      </c>
      <c r="I6675" s="72" t="s">
        <v>18</v>
      </c>
      <c r="J6675" s="72" t="s">
        <v>19</v>
      </c>
      <c r="K6675" s="72" t="s">
        <v>37</v>
      </c>
      <c r="L6675" s="72" t="s">
        <v>71</v>
      </c>
      <c r="M6675" s="72"/>
    </row>
    <row r="6676" spans="2:13" x14ac:dyDescent="0.25">
      <c r="B6676" s="72" t="s">
        <v>12</v>
      </c>
      <c r="C6676" s="72" t="s">
        <v>13</v>
      </c>
      <c r="D6676" s="72" t="s">
        <v>14</v>
      </c>
      <c r="E6676" s="72" t="s">
        <v>60</v>
      </c>
      <c r="F6676" s="73">
        <v>19235206</v>
      </c>
      <c r="G6676" s="72" t="s">
        <v>16</v>
      </c>
      <c r="H6676" s="72" t="s">
        <v>24</v>
      </c>
      <c r="I6676" s="72" t="s">
        <v>18</v>
      </c>
      <c r="J6676" s="72" t="s">
        <v>19</v>
      </c>
      <c r="K6676" s="72" t="s">
        <v>157</v>
      </c>
      <c r="L6676" s="72" t="s">
        <v>414</v>
      </c>
      <c r="M6676" s="72" t="s">
        <v>67</v>
      </c>
    </row>
    <row r="6677" spans="2:13" x14ac:dyDescent="0.25">
      <c r="B6677" s="72" t="s">
        <v>12</v>
      </c>
      <c r="C6677" s="72" t="s">
        <v>13</v>
      </c>
      <c r="D6677" s="72" t="s">
        <v>14</v>
      </c>
      <c r="E6677" s="72" t="s">
        <v>51</v>
      </c>
      <c r="F6677" s="73">
        <v>154868</v>
      </c>
      <c r="G6677" s="72" t="s">
        <v>16</v>
      </c>
      <c r="H6677" s="72" t="s">
        <v>17</v>
      </c>
      <c r="I6677" s="72" t="s">
        <v>18</v>
      </c>
      <c r="J6677" s="72" t="s">
        <v>19</v>
      </c>
      <c r="K6677" s="72" t="s">
        <v>25</v>
      </c>
      <c r="L6677" s="72" t="s">
        <v>474</v>
      </c>
      <c r="M6677" s="72"/>
    </row>
    <row r="6678" spans="2:13" x14ac:dyDescent="0.25">
      <c r="B6678" s="72" t="s">
        <v>12</v>
      </c>
      <c r="C6678" s="72" t="s">
        <v>13</v>
      </c>
      <c r="D6678" s="72" t="s">
        <v>14</v>
      </c>
      <c r="E6678" s="72" t="s">
        <v>79</v>
      </c>
      <c r="F6678" s="73">
        <v>-3737</v>
      </c>
      <c r="G6678" s="72" t="s">
        <v>16</v>
      </c>
      <c r="H6678" s="72" t="s">
        <v>24</v>
      </c>
      <c r="I6678" s="72" t="s">
        <v>18</v>
      </c>
      <c r="J6678" s="72" t="s">
        <v>19</v>
      </c>
      <c r="K6678" s="72" t="s">
        <v>25</v>
      </c>
      <c r="L6678" s="72" t="s">
        <v>377</v>
      </c>
      <c r="M6678" s="72"/>
    </row>
    <row r="6679" spans="2:13" x14ac:dyDescent="0.25">
      <c r="B6679" s="72" t="s">
        <v>12</v>
      </c>
      <c r="C6679" s="72" t="s">
        <v>13</v>
      </c>
      <c r="D6679" s="72" t="s">
        <v>14</v>
      </c>
      <c r="E6679" s="72" t="s">
        <v>85</v>
      </c>
      <c r="F6679" s="73">
        <v>50099</v>
      </c>
      <c r="G6679" s="72" t="s">
        <v>16</v>
      </c>
      <c r="H6679" s="72" t="s">
        <v>24</v>
      </c>
      <c r="I6679" s="72" t="s">
        <v>18</v>
      </c>
      <c r="J6679" s="72" t="s">
        <v>19</v>
      </c>
      <c r="K6679" s="72" t="s">
        <v>25</v>
      </c>
      <c r="L6679" s="72" t="s">
        <v>192</v>
      </c>
      <c r="M6679" s="72"/>
    </row>
    <row r="6680" spans="2:13" x14ac:dyDescent="0.25">
      <c r="B6680" s="72" t="s">
        <v>12</v>
      </c>
      <c r="C6680" s="72" t="s">
        <v>13</v>
      </c>
      <c r="D6680" s="72" t="s">
        <v>14</v>
      </c>
      <c r="E6680" s="72" t="s">
        <v>65</v>
      </c>
      <c r="F6680" s="73">
        <v>115181</v>
      </c>
      <c r="G6680" s="72" t="s">
        <v>16</v>
      </c>
      <c r="H6680" s="72" t="s">
        <v>24</v>
      </c>
      <c r="I6680" s="72" t="s">
        <v>18</v>
      </c>
      <c r="J6680" s="72" t="s">
        <v>19</v>
      </c>
      <c r="K6680" s="72" t="s">
        <v>43</v>
      </c>
      <c r="L6680" s="72" t="s">
        <v>614</v>
      </c>
      <c r="M6680" s="72" t="s">
        <v>67</v>
      </c>
    </row>
    <row r="6681" spans="2:13" x14ac:dyDescent="0.25">
      <c r="B6681" s="72" t="s">
        <v>12</v>
      </c>
      <c r="C6681" s="72" t="s">
        <v>13</v>
      </c>
      <c r="D6681" s="72" t="s">
        <v>14</v>
      </c>
      <c r="E6681" s="72" t="s">
        <v>123</v>
      </c>
      <c r="F6681" s="73">
        <v>-996</v>
      </c>
      <c r="G6681" s="72" t="s">
        <v>16</v>
      </c>
      <c r="H6681" s="72" t="s">
        <v>24</v>
      </c>
      <c r="I6681" s="72" t="s">
        <v>18</v>
      </c>
      <c r="J6681" s="72" t="s">
        <v>19</v>
      </c>
      <c r="K6681" s="72" t="s">
        <v>96</v>
      </c>
      <c r="L6681" s="72" t="s">
        <v>460</v>
      </c>
      <c r="M6681" s="72"/>
    </row>
    <row r="6682" spans="2:13" x14ac:dyDescent="0.25">
      <c r="B6682" s="72" t="s">
        <v>12</v>
      </c>
      <c r="C6682" s="72" t="s">
        <v>13</v>
      </c>
      <c r="D6682" s="72" t="s">
        <v>14</v>
      </c>
      <c r="E6682" s="72" t="s">
        <v>258</v>
      </c>
      <c r="F6682" s="73">
        <v>117965</v>
      </c>
      <c r="G6682" s="72" t="s">
        <v>16</v>
      </c>
      <c r="H6682" s="72" t="s">
        <v>24</v>
      </c>
      <c r="I6682" s="72" t="s">
        <v>18</v>
      </c>
      <c r="J6682" s="72" t="s">
        <v>19</v>
      </c>
      <c r="K6682" s="72" t="s">
        <v>37</v>
      </c>
      <c r="L6682" s="72" t="s">
        <v>188</v>
      </c>
      <c r="M6682" s="72" t="s">
        <v>72</v>
      </c>
    </row>
    <row r="6683" spans="2:13" x14ac:dyDescent="0.25">
      <c r="B6683" s="72" t="s">
        <v>12</v>
      </c>
      <c r="C6683" s="72" t="s">
        <v>13</v>
      </c>
      <c r="D6683" s="72" t="s">
        <v>14</v>
      </c>
      <c r="E6683" s="72" t="s">
        <v>70</v>
      </c>
      <c r="F6683" s="73">
        <v>245376</v>
      </c>
      <c r="G6683" s="72" t="s">
        <v>16</v>
      </c>
      <c r="H6683" s="72" t="s">
        <v>24</v>
      </c>
      <c r="I6683" s="72" t="s">
        <v>18</v>
      </c>
      <c r="J6683" s="72" t="s">
        <v>19</v>
      </c>
      <c r="K6683" s="72" t="s">
        <v>37</v>
      </c>
      <c r="L6683" s="72" t="s">
        <v>480</v>
      </c>
      <c r="M6683" s="72" t="s">
        <v>243</v>
      </c>
    </row>
    <row r="6684" spans="2:13" x14ac:dyDescent="0.25">
      <c r="B6684" s="72" t="s">
        <v>12</v>
      </c>
      <c r="C6684" s="72" t="s">
        <v>13</v>
      </c>
      <c r="D6684" s="72" t="s">
        <v>14</v>
      </c>
      <c r="E6684" s="72" t="s">
        <v>60</v>
      </c>
      <c r="F6684" s="73">
        <v>90299</v>
      </c>
      <c r="G6684" s="72" t="s">
        <v>16</v>
      </c>
      <c r="H6684" s="72" t="s">
        <v>24</v>
      </c>
      <c r="I6684" s="72" t="s">
        <v>18</v>
      </c>
      <c r="J6684" s="72" t="s">
        <v>19</v>
      </c>
      <c r="K6684" s="72" t="s">
        <v>37</v>
      </c>
      <c r="L6684" s="72" t="s">
        <v>274</v>
      </c>
      <c r="M6684" s="72" t="s">
        <v>67</v>
      </c>
    </row>
    <row r="6685" spans="2:13" x14ac:dyDescent="0.25">
      <c r="B6685" s="72" t="s">
        <v>12</v>
      </c>
      <c r="C6685" s="72" t="s">
        <v>13</v>
      </c>
      <c r="D6685" s="72" t="s">
        <v>14</v>
      </c>
      <c r="E6685" s="72" t="s">
        <v>55</v>
      </c>
      <c r="F6685" s="73">
        <v>313993</v>
      </c>
      <c r="G6685" s="72" t="s">
        <v>16</v>
      </c>
      <c r="H6685" s="72" t="s">
        <v>24</v>
      </c>
      <c r="I6685" s="72" t="s">
        <v>18</v>
      </c>
      <c r="J6685" s="72" t="s">
        <v>19</v>
      </c>
      <c r="K6685" s="72" t="s">
        <v>25</v>
      </c>
      <c r="L6685" s="72" t="s">
        <v>192</v>
      </c>
      <c r="M6685" s="72" t="s">
        <v>29</v>
      </c>
    </row>
    <row r="6686" spans="2:13" x14ac:dyDescent="0.25">
      <c r="B6686" s="72" t="s">
        <v>12</v>
      </c>
      <c r="C6686" s="72" t="s">
        <v>13</v>
      </c>
      <c r="D6686" s="72" t="s">
        <v>14</v>
      </c>
      <c r="E6686" s="72" t="s">
        <v>146</v>
      </c>
      <c r="F6686" s="73">
        <v>-10957</v>
      </c>
      <c r="G6686" s="72" t="s">
        <v>16</v>
      </c>
      <c r="H6686" s="72" t="s">
        <v>24</v>
      </c>
      <c r="I6686" s="72" t="s">
        <v>18</v>
      </c>
      <c r="J6686" s="72" t="s">
        <v>19</v>
      </c>
      <c r="K6686" s="72" t="s">
        <v>185</v>
      </c>
      <c r="L6686" s="72" t="s">
        <v>307</v>
      </c>
      <c r="M6686" s="72"/>
    </row>
    <row r="6687" spans="2:13" x14ac:dyDescent="0.25">
      <c r="B6687" s="72" t="s">
        <v>12</v>
      </c>
      <c r="C6687" s="72" t="s">
        <v>13</v>
      </c>
      <c r="D6687" s="72" t="s">
        <v>14</v>
      </c>
      <c r="E6687" s="72" t="s">
        <v>68</v>
      </c>
      <c r="F6687" s="73">
        <v>-7550</v>
      </c>
      <c r="G6687" s="72" t="s">
        <v>16</v>
      </c>
      <c r="H6687" s="72" t="s">
        <v>24</v>
      </c>
      <c r="I6687" s="72" t="s">
        <v>18</v>
      </c>
      <c r="J6687" s="72" t="s">
        <v>19</v>
      </c>
      <c r="K6687" s="72" t="s">
        <v>25</v>
      </c>
      <c r="L6687" s="72" t="s">
        <v>385</v>
      </c>
      <c r="M6687" s="72"/>
    </row>
    <row r="6688" spans="2:13" x14ac:dyDescent="0.25">
      <c r="B6688" s="72" t="s">
        <v>12</v>
      </c>
      <c r="C6688" s="72" t="s">
        <v>13</v>
      </c>
      <c r="D6688" s="72" t="s">
        <v>14</v>
      </c>
      <c r="E6688" s="72" t="s">
        <v>258</v>
      </c>
      <c r="F6688" s="73">
        <v>926044</v>
      </c>
      <c r="G6688" s="72" t="s">
        <v>16</v>
      </c>
      <c r="H6688" s="72" t="s">
        <v>24</v>
      </c>
      <c r="I6688" s="72" t="s">
        <v>18</v>
      </c>
      <c r="J6688" s="72" t="s">
        <v>19</v>
      </c>
      <c r="K6688" s="72" t="s">
        <v>37</v>
      </c>
      <c r="L6688" s="72" t="s">
        <v>549</v>
      </c>
      <c r="M6688" s="72" t="s">
        <v>243</v>
      </c>
    </row>
    <row r="6689" spans="2:13" x14ac:dyDescent="0.25">
      <c r="B6689" s="72" t="s">
        <v>12</v>
      </c>
      <c r="C6689" s="72" t="s">
        <v>13</v>
      </c>
      <c r="D6689" s="72" t="s">
        <v>14</v>
      </c>
      <c r="E6689" s="72" t="s">
        <v>83</v>
      </c>
      <c r="F6689" s="73">
        <v>314</v>
      </c>
      <c r="G6689" s="72" t="s">
        <v>16</v>
      </c>
      <c r="H6689" s="72" t="s">
        <v>17</v>
      </c>
      <c r="I6689" s="72" t="s">
        <v>48</v>
      </c>
      <c r="J6689" s="72" t="s">
        <v>19</v>
      </c>
      <c r="K6689" s="72" t="s">
        <v>25</v>
      </c>
      <c r="L6689" s="72" t="s">
        <v>198</v>
      </c>
      <c r="M6689" s="72"/>
    </row>
    <row r="6690" spans="2:13" x14ac:dyDescent="0.25">
      <c r="B6690" s="72" t="s">
        <v>12</v>
      </c>
      <c r="C6690" s="72" t="s">
        <v>13</v>
      </c>
      <c r="D6690" s="72" t="s">
        <v>14</v>
      </c>
      <c r="E6690" s="72" t="s">
        <v>79</v>
      </c>
      <c r="F6690" s="73">
        <v>-15023</v>
      </c>
      <c r="G6690" s="72" t="s">
        <v>16</v>
      </c>
      <c r="H6690" s="72" t="s">
        <v>24</v>
      </c>
      <c r="I6690" s="72" t="s">
        <v>18</v>
      </c>
      <c r="J6690" s="72" t="s">
        <v>19</v>
      </c>
      <c r="K6690" s="72" t="s">
        <v>75</v>
      </c>
      <c r="L6690" s="72" t="s">
        <v>443</v>
      </c>
      <c r="M6690" s="72"/>
    </row>
    <row r="6691" spans="2:13" x14ac:dyDescent="0.25">
      <c r="B6691" s="72" t="s">
        <v>12</v>
      </c>
      <c r="C6691" s="72" t="s">
        <v>13</v>
      </c>
      <c r="D6691" s="72" t="s">
        <v>14</v>
      </c>
      <c r="E6691" s="72" t="s">
        <v>79</v>
      </c>
      <c r="F6691" s="73">
        <v>-48</v>
      </c>
      <c r="G6691" s="72" t="s">
        <v>16</v>
      </c>
      <c r="H6691" s="72" t="s">
        <v>24</v>
      </c>
      <c r="I6691" s="72" t="s">
        <v>18</v>
      </c>
      <c r="J6691" s="72" t="s">
        <v>19</v>
      </c>
      <c r="K6691" s="72" t="s">
        <v>25</v>
      </c>
      <c r="L6691" s="72" t="s">
        <v>195</v>
      </c>
      <c r="M6691" s="72"/>
    </row>
    <row r="6692" spans="2:13" x14ac:dyDescent="0.25">
      <c r="B6692" s="72" t="s">
        <v>12</v>
      </c>
      <c r="C6692" s="72" t="s">
        <v>13</v>
      </c>
      <c r="D6692" s="72" t="s">
        <v>14</v>
      </c>
      <c r="E6692" s="72" t="s">
        <v>68</v>
      </c>
      <c r="F6692" s="73">
        <v>-42</v>
      </c>
      <c r="G6692" s="72" t="s">
        <v>16</v>
      </c>
      <c r="H6692" s="72" t="s">
        <v>24</v>
      </c>
      <c r="I6692" s="72" t="s">
        <v>48</v>
      </c>
      <c r="J6692" s="72" t="s">
        <v>19</v>
      </c>
      <c r="K6692" s="72" t="s">
        <v>25</v>
      </c>
      <c r="L6692" s="72" t="s">
        <v>428</v>
      </c>
      <c r="M6692" s="72"/>
    </row>
    <row r="6693" spans="2:13" x14ac:dyDescent="0.25">
      <c r="B6693" s="72" t="s">
        <v>12</v>
      </c>
      <c r="C6693" s="72" t="s">
        <v>13</v>
      </c>
      <c r="D6693" s="72" t="s">
        <v>14</v>
      </c>
      <c r="E6693" s="72" t="s">
        <v>79</v>
      </c>
      <c r="F6693" s="73">
        <v>-309</v>
      </c>
      <c r="G6693" s="72" t="s">
        <v>16</v>
      </c>
      <c r="H6693" s="72" t="s">
        <v>17</v>
      </c>
      <c r="I6693" s="72" t="s">
        <v>18</v>
      </c>
      <c r="J6693" s="72" t="s">
        <v>19</v>
      </c>
      <c r="K6693" s="72" t="s">
        <v>25</v>
      </c>
      <c r="L6693" s="72" t="s">
        <v>563</v>
      </c>
      <c r="M6693" s="72"/>
    </row>
    <row r="6694" spans="2:13" x14ac:dyDescent="0.25">
      <c r="B6694" s="72" t="s">
        <v>12</v>
      </c>
      <c r="C6694" s="72" t="s">
        <v>13</v>
      </c>
      <c r="D6694" s="72" t="s">
        <v>14</v>
      </c>
      <c r="E6694" s="72" t="s">
        <v>39</v>
      </c>
      <c r="F6694" s="73">
        <v>-25036</v>
      </c>
      <c r="G6694" s="72" t="s">
        <v>16</v>
      </c>
      <c r="H6694" s="72" t="s">
        <v>17</v>
      </c>
      <c r="I6694" s="72" t="s">
        <v>18</v>
      </c>
      <c r="J6694" s="72" t="s">
        <v>19</v>
      </c>
      <c r="K6694" s="72" t="s">
        <v>20</v>
      </c>
      <c r="L6694" s="72" t="s">
        <v>505</v>
      </c>
      <c r="M6694" s="72"/>
    </row>
    <row r="6695" spans="2:13" x14ac:dyDescent="0.25">
      <c r="B6695" s="72" t="s">
        <v>12</v>
      </c>
      <c r="C6695" s="72" t="s">
        <v>13</v>
      </c>
      <c r="D6695" s="72" t="s">
        <v>14</v>
      </c>
      <c r="E6695" s="72" t="s">
        <v>79</v>
      </c>
      <c r="F6695" s="73">
        <v>-886</v>
      </c>
      <c r="G6695" s="72" t="s">
        <v>16</v>
      </c>
      <c r="H6695" s="72" t="s">
        <v>24</v>
      </c>
      <c r="I6695" s="72" t="s">
        <v>18</v>
      </c>
      <c r="J6695" s="72" t="s">
        <v>19</v>
      </c>
      <c r="K6695" s="72" t="s">
        <v>25</v>
      </c>
      <c r="L6695" s="72" t="s">
        <v>473</v>
      </c>
      <c r="M6695" s="72"/>
    </row>
    <row r="6696" spans="2:13" x14ac:dyDescent="0.25">
      <c r="B6696" s="72" t="s">
        <v>12</v>
      </c>
      <c r="C6696" s="72" t="s">
        <v>13</v>
      </c>
      <c r="D6696" s="72" t="s">
        <v>14</v>
      </c>
      <c r="E6696" s="72" t="s">
        <v>74</v>
      </c>
      <c r="F6696" s="73">
        <v>140424</v>
      </c>
      <c r="G6696" s="72" t="s">
        <v>16</v>
      </c>
      <c r="H6696" s="72" t="s">
        <v>24</v>
      </c>
      <c r="I6696" s="72" t="s">
        <v>18</v>
      </c>
      <c r="J6696" s="72" t="s">
        <v>19</v>
      </c>
      <c r="K6696" s="72" t="s">
        <v>20</v>
      </c>
      <c r="L6696" s="72" t="s">
        <v>534</v>
      </c>
      <c r="M6696" s="72" t="s">
        <v>57</v>
      </c>
    </row>
    <row r="6697" spans="2:13" x14ac:dyDescent="0.25">
      <c r="B6697" s="72" t="s">
        <v>12</v>
      </c>
      <c r="C6697" s="72" t="s">
        <v>13</v>
      </c>
      <c r="D6697" s="72" t="s">
        <v>14</v>
      </c>
      <c r="E6697" s="72" t="s">
        <v>79</v>
      </c>
      <c r="F6697" s="73">
        <v>-1080</v>
      </c>
      <c r="G6697" s="72" t="s">
        <v>16</v>
      </c>
      <c r="H6697" s="72" t="s">
        <v>17</v>
      </c>
      <c r="I6697" s="72" t="s">
        <v>18</v>
      </c>
      <c r="J6697" s="72" t="s">
        <v>19</v>
      </c>
      <c r="K6697" s="72" t="s">
        <v>49</v>
      </c>
      <c r="L6697" s="72" t="s">
        <v>208</v>
      </c>
      <c r="M6697" s="72"/>
    </row>
    <row r="6698" spans="2:13" x14ac:dyDescent="0.25">
      <c r="B6698" s="72" t="s">
        <v>12</v>
      </c>
      <c r="C6698" s="72" t="s">
        <v>13</v>
      </c>
      <c r="D6698" s="72" t="s">
        <v>14</v>
      </c>
      <c r="E6698" s="72" t="s">
        <v>68</v>
      </c>
      <c r="F6698" s="73">
        <v>-24977</v>
      </c>
      <c r="G6698" s="72" t="s">
        <v>16</v>
      </c>
      <c r="H6698" s="72" t="s">
        <v>17</v>
      </c>
      <c r="I6698" s="72" t="s">
        <v>18</v>
      </c>
      <c r="J6698" s="72" t="s">
        <v>19</v>
      </c>
      <c r="K6698" s="72" t="s">
        <v>37</v>
      </c>
      <c r="L6698" s="72" t="s">
        <v>310</v>
      </c>
      <c r="M6698" s="72"/>
    </row>
    <row r="6699" spans="2:13" x14ac:dyDescent="0.25">
      <c r="B6699" s="72" t="s">
        <v>12</v>
      </c>
      <c r="C6699" s="72" t="s">
        <v>13</v>
      </c>
      <c r="D6699" s="72" t="s">
        <v>14</v>
      </c>
      <c r="E6699" s="72" t="s">
        <v>81</v>
      </c>
      <c r="F6699" s="73">
        <v>941010</v>
      </c>
      <c r="G6699" s="72" t="s">
        <v>16</v>
      </c>
      <c r="H6699" s="72" t="s">
        <v>17</v>
      </c>
      <c r="I6699" s="72" t="s">
        <v>18</v>
      </c>
      <c r="J6699" s="72" t="s">
        <v>19</v>
      </c>
      <c r="K6699" s="72" t="s">
        <v>20</v>
      </c>
      <c r="L6699" s="72" t="s">
        <v>233</v>
      </c>
      <c r="M6699" s="72" t="s">
        <v>57</v>
      </c>
    </row>
    <row r="6700" spans="2:13" x14ac:dyDescent="0.25">
      <c r="B6700" s="72" t="s">
        <v>12</v>
      </c>
      <c r="C6700" s="72" t="s">
        <v>13</v>
      </c>
      <c r="D6700" s="72" t="s">
        <v>14</v>
      </c>
      <c r="E6700" s="72" t="s">
        <v>81</v>
      </c>
      <c r="F6700" s="73">
        <v>48021</v>
      </c>
      <c r="G6700" s="72" t="s">
        <v>16</v>
      </c>
      <c r="H6700" s="72" t="s">
        <v>17</v>
      </c>
      <c r="I6700" s="72" t="s">
        <v>18</v>
      </c>
      <c r="J6700" s="72" t="s">
        <v>19</v>
      </c>
      <c r="K6700" s="72" t="s">
        <v>49</v>
      </c>
      <c r="L6700" s="72" t="s">
        <v>670</v>
      </c>
      <c r="M6700" s="72" t="s">
        <v>47</v>
      </c>
    </row>
    <row r="6701" spans="2:13" x14ac:dyDescent="0.25">
      <c r="B6701" s="72" t="s">
        <v>12</v>
      </c>
      <c r="C6701" s="72" t="s">
        <v>13</v>
      </c>
      <c r="D6701" s="72" t="s">
        <v>14</v>
      </c>
      <c r="E6701" s="72" t="s">
        <v>79</v>
      </c>
      <c r="F6701" s="73">
        <v>-678</v>
      </c>
      <c r="G6701" s="72" t="s">
        <v>269</v>
      </c>
      <c r="H6701" s="72" t="s">
        <v>24</v>
      </c>
      <c r="I6701" s="72" t="s">
        <v>18</v>
      </c>
      <c r="J6701" s="72" t="s">
        <v>438</v>
      </c>
      <c r="K6701" s="72" t="s">
        <v>25</v>
      </c>
      <c r="L6701" s="72" t="s">
        <v>591</v>
      </c>
      <c r="M6701" s="72"/>
    </row>
    <row r="6702" spans="2:13" x14ac:dyDescent="0.25">
      <c r="B6702" s="72" t="s">
        <v>12</v>
      </c>
      <c r="C6702" s="72" t="s">
        <v>13</v>
      </c>
      <c r="D6702" s="72" t="s">
        <v>14</v>
      </c>
      <c r="E6702" s="72" t="s">
        <v>241</v>
      </c>
      <c r="F6702" s="73">
        <v>352760</v>
      </c>
      <c r="G6702" s="72" t="s">
        <v>16</v>
      </c>
      <c r="H6702" s="72" t="s">
        <v>17</v>
      </c>
      <c r="I6702" s="72" t="s">
        <v>18</v>
      </c>
      <c r="J6702" s="72" t="s">
        <v>19</v>
      </c>
      <c r="K6702" s="72" t="s">
        <v>37</v>
      </c>
      <c r="L6702" s="72" t="s">
        <v>635</v>
      </c>
      <c r="M6702" s="72" t="s">
        <v>530</v>
      </c>
    </row>
    <row r="6703" spans="2:13" x14ac:dyDescent="0.25">
      <c r="B6703" s="72" t="s">
        <v>12</v>
      </c>
      <c r="C6703" s="72" t="s">
        <v>13</v>
      </c>
      <c r="D6703" s="72" t="s">
        <v>14</v>
      </c>
      <c r="E6703" s="72" t="s">
        <v>83</v>
      </c>
      <c r="F6703" s="73">
        <v>299705</v>
      </c>
      <c r="G6703" s="72" t="s">
        <v>16</v>
      </c>
      <c r="H6703" s="72" t="s">
        <v>24</v>
      </c>
      <c r="I6703" s="72" t="s">
        <v>18</v>
      </c>
      <c r="J6703" s="72" t="s">
        <v>19</v>
      </c>
      <c r="K6703" s="72" t="s">
        <v>130</v>
      </c>
      <c r="L6703" s="72" t="s">
        <v>386</v>
      </c>
      <c r="M6703" s="72"/>
    </row>
    <row r="6704" spans="2:13" x14ac:dyDescent="0.25">
      <c r="B6704" s="72" t="s">
        <v>12</v>
      </c>
      <c r="C6704" s="72" t="s">
        <v>13</v>
      </c>
      <c r="D6704" s="72" t="s">
        <v>14</v>
      </c>
      <c r="E6704" s="72" t="s">
        <v>152</v>
      </c>
      <c r="F6704" s="73">
        <v>-10525</v>
      </c>
      <c r="G6704" s="72" t="s">
        <v>16</v>
      </c>
      <c r="H6704" s="72" t="s">
        <v>17</v>
      </c>
      <c r="I6704" s="72" t="s">
        <v>18</v>
      </c>
      <c r="J6704" s="72" t="s">
        <v>19</v>
      </c>
      <c r="K6704" s="72" t="s">
        <v>25</v>
      </c>
      <c r="L6704" s="72" t="s">
        <v>410</v>
      </c>
      <c r="M6704" s="72"/>
    </row>
    <row r="6705" spans="2:13" x14ac:dyDescent="0.25">
      <c r="B6705" s="72" t="s">
        <v>12</v>
      </c>
      <c r="C6705" s="72" t="s">
        <v>13</v>
      </c>
      <c r="D6705" s="72" t="s">
        <v>14</v>
      </c>
      <c r="E6705" s="72" t="s">
        <v>36</v>
      </c>
      <c r="F6705" s="73">
        <v>709134</v>
      </c>
      <c r="G6705" s="72" t="s">
        <v>16</v>
      </c>
      <c r="H6705" s="72" t="s">
        <v>24</v>
      </c>
      <c r="I6705" s="72" t="s">
        <v>18</v>
      </c>
      <c r="J6705" s="72" t="s">
        <v>19</v>
      </c>
      <c r="K6705" s="72" t="s">
        <v>25</v>
      </c>
      <c r="L6705" s="72" t="s">
        <v>153</v>
      </c>
      <c r="M6705" s="72" t="s">
        <v>57</v>
      </c>
    </row>
    <row r="6706" spans="2:13" x14ac:dyDescent="0.25">
      <c r="B6706" s="72" t="s">
        <v>12</v>
      </c>
      <c r="C6706" s="72" t="s">
        <v>13</v>
      </c>
      <c r="D6706" s="72" t="s">
        <v>14</v>
      </c>
      <c r="E6706" s="72" t="s">
        <v>41</v>
      </c>
      <c r="F6706" s="73">
        <v>-679</v>
      </c>
      <c r="G6706" s="72" t="s">
        <v>16</v>
      </c>
      <c r="H6706" s="72" t="s">
        <v>24</v>
      </c>
      <c r="I6706" s="72" t="s">
        <v>18</v>
      </c>
      <c r="J6706" s="72" t="s">
        <v>19</v>
      </c>
      <c r="K6706" s="72" t="s">
        <v>25</v>
      </c>
      <c r="L6706" s="72" t="s">
        <v>514</v>
      </c>
      <c r="M6706" s="72"/>
    </row>
    <row r="6707" spans="2:13" x14ac:dyDescent="0.25">
      <c r="B6707" s="72" t="s">
        <v>12</v>
      </c>
      <c r="C6707" s="72" t="s">
        <v>13</v>
      </c>
      <c r="D6707" s="72" t="s">
        <v>14</v>
      </c>
      <c r="E6707" s="72" t="s">
        <v>94</v>
      </c>
      <c r="F6707" s="73">
        <v>776</v>
      </c>
      <c r="G6707" s="72" t="s">
        <v>16</v>
      </c>
      <c r="H6707" s="72" t="s">
        <v>24</v>
      </c>
      <c r="I6707" s="72" t="s">
        <v>48</v>
      </c>
      <c r="J6707" s="72" t="s">
        <v>19</v>
      </c>
      <c r="K6707" s="72" t="s">
        <v>102</v>
      </c>
      <c r="L6707" s="72" t="s">
        <v>429</v>
      </c>
      <c r="M6707" s="72"/>
    </row>
    <row r="6708" spans="2:13" x14ac:dyDescent="0.25">
      <c r="B6708" s="72" t="s">
        <v>12</v>
      </c>
      <c r="C6708" s="72" t="s">
        <v>13</v>
      </c>
      <c r="D6708" s="72" t="s">
        <v>14</v>
      </c>
      <c r="E6708" s="72" t="s">
        <v>79</v>
      </c>
      <c r="F6708" s="73">
        <v>-27185</v>
      </c>
      <c r="G6708" s="72" t="s">
        <v>16</v>
      </c>
      <c r="H6708" s="72" t="s">
        <v>24</v>
      </c>
      <c r="I6708" s="72" t="s">
        <v>18</v>
      </c>
      <c r="J6708" s="72" t="s">
        <v>19</v>
      </c>
      <c r="K6708" s="72" t="s">
        <v>25</v>
      </c>
      <c r="L6708" s="72" t="s">
        <v>77</v>
      </c>
      <c r="M6708" s="72"/>
    </row>
    <row r="6709" spans="2:13" x14ac:dyDescent="0.25">
      <c r="B6709" s="72" t="s">
        <v>12</v>
      </c>
      <c r="C6709" s="72" t="s">
        <v>13</v>
      </c>
      <c r="D6709" s="72" t="s">
        <v>14</v>
      </c>
      <c r="E6709" s="72" t="s">
        <v>30</v>
      </c>
      <c r="F6709" s="73">
        <v>-4452</v>
      </c>
      <c r="G6709" s="72" t="s">
        <v>16</v>
      </c>
      <c r="H6709" s="72" t="s">
        <v>24</v>
      </c>
      <c r="I6709" s="72" t="s">
        <v>18</v>
      </c>
      <c r="J6709" s="72" t="s">
        <v>19</v>
      </c>
      <c r="K6709" s="72" t="s">
        <v>37</v>
      </c>
      <c r="L6709" s="72" t="s">
        <v>384</v>
      </c>
      <c r="M6709" s="72"/>
    </row>
    <row r="6710" spans="2:13" x14ac:dyDescent="0.25">
      <c r="B6710" s="72" t="s">
        <v>12</v>
      </c>
      <c r="C6710" s="72" t="s">
        <v>13</v>
      </c>
      <c r="D6710" s="72" t="s">
        <v>14</v>
      </c>
      <c r="E6710" s="72" t="s">
        <v>36</v>
      </c>
      <c r="F6710" s="73">
        <v>3000</v>
      </c>
      <c r="G6710" s="72" t="s">
        <v>16</v>
      </c>
      <c r="H6710" s="72" t="s">
        <v>24</v>
      </c>
      <c r="I6710" s="72" t="s">
        <v>48</v>
      </c>
      <c r="J6710" s="72" t="s">
        <v>19</v>
      </c>
      <c r="K6710" s="72" t="s">
        <v>49</v>
      </c>
      <c r="L6710" s="72" t="s">
        <v>209</v>
      </c>
      <c r="M6710" s="72" t="s">
        <v>302</v>
      </c>
    </row>
    <row r="6711" spans="2:13" x14ac:dyDescent="0.25">
      <c r="B6711" s="72" t="s">
        <v>12</v>
      </c>
      <c r="C6711" s="72" t="s">
        <v>13</v>
      </c>
      <c r="D6711" s="72" t="s">
        <v>14</v>
      </c>
      <c r="E6711" s="72" t="s">
        <v>144</v>
      </c>
      <c r="F6711" s="73">
        <v>701358</v>
      </c>
      <c r="G6711" s="72" t="s">
        <v>16</v>
      </c>
      <c r="H6711" s="72" t="s">
        <v>17</v>
      </c>
      <c r="I6711" s="72" t="s">
        <v>18</v>
      </c>
      <c r="J6711" s="72" t="s">
        <v>19</v>
      </c>
      <c r="K6711" s="72" t="s">
        <v>37</v>
      </c>
      <c r="L6711" s="72" t="s">
        <v>635</v>
      </c>
      <c r="M6711" s="72" t="s">
        <v>22</v>
      </c>
    </row>
    <row r="6712" spans="2:13" x14ac:dyDescent="0.25">
      <c r="B6712" s="72" t="s">
        <v>12</v>
      </c>
      <c r="C6712" s="72" t="s">
        <v>13</v>
      </c>
      <c r="D6712" s="72" t="s">
        <v>14</v>
      </c>
      <c r="E6712" s="72" t="s">
        <v>55</v>
      </c>
      <c r="F6712" s="73">
        <v>100932</v>
      </c>
      <c r="G6712" s="72" t="s">
        <v>16</v>
      </c>
      <c r="H6712" s="72" t="s">
        <v>24</v>
      </c>
      <c r="I6712" s="72" t="s">
        <v>18</v>
      </c>
      <c r="J6712" s="72" t="s">
        <v>19</v>
      </c>
      <c r="K6712" s="72" t="s">
        <v>25</v>
      </c>
      <c r="L6712" s="72" t="s">
        <v>552</v>
      </c>
      <c r="M6712" s="72" t="s">
        <v>112</v>
      </c>
    </row>
    <row r="6713" spans="2:13" x14ac:dyDescent="0.25">
      <c r="B6713" s="72" t="s">
        <v>12</v>
      </c>
      <c r="C6713" s="72" t="s">
        <v>13</v>
      </c>
      <c r="D6713" s="72" t="s">
        <v>14</v>
      </c>
      <c r="E6713" s="72" t="s">
        <v>39</v>
      </c>
      <c r="F6713" s="73">
        <v>-2562</v>
      </c>
      <c r="G6713" s="72" t="s">
        <v>16</v>
      </c>
      <c r="H6713" s="72" t="s">
        <v>17</v>
      </c>
      <c r="I6713" s="72" t="s">
        <v>18</v>
      </c>
      <c r="J6713" s="72" t="s">
        <v>19</v>
      </c>
      <c r="K6713" s="72" t="s">
        <v>37</v>
      </c>
      <c r="L6713" s="72" t="s">
        <v>129</v>
      </c>
      <c r="M6713" s="72"/>
    </row>
    <row r="6714" spans="2:13" x14ac:dyDescent="0.25">
      <c r="B6714" s="72" t="s">
        <v>12</v>
      </c>
      <c r="C6714" s="72" t="s">
        <v>13</v>
      </c>
      <c r="D6714" s="72" t="s">
        <v>14</v>
      </c>
      <c r="E6714" s="72" t="s">
        <v>258</v>
      </c>
      <c r="F6714" s="73">
        <v>115278</v>
      </c>
      <c r="G6714" s="72" t="s">
        <v>16</v>
      </c>
      <c r="H6714" s="72" t="s">
        <v>17</v>
      </c>
      <c r="I6714" s="72" t="s">
        <v>18</v>
      </c>
      <c r="J6714" s="72" t="s">
        <v>19</v>
      </c>
      <c r="K6714" s="72" t="s">
        <v>25</v>
      </c>
      <c r="L6714" s="72" t="s">
        <v>347</v>
      </c>
      <c r="M6714" s="72" t="s">
        <v>72</v>
      </c>
    </row>
    <row r="6715" spans="2:13" x14ac:dyDescent="0.25">
      <c r="B6715" s="72" t="s">
        <v>12</v>
      </c>
      <c r="C6715" s="72" t="s">
        <v>13</v>
      </c>
      <c r="D6715" s="72" t="s">
        <v>14</v>
      </c>
      <c r="E6715" s="72" t="s">
        <v>39</v>
      </c>
      <c r="F6715" s="73">
        <v>-416423</v>
      </c>
      <c r="G6715" s="72" t="s">
        <v>16</v>
      </c>
      <c r="H6715" s="72" t="s">
        <v>24</v>
      </c>
      <c r="I6715" s="72" t="s">
        <v>18</v>
      </c>
      <c r="J6715" s="72" t="s">
        <v>19</v>
      </c>
      <c r="K6715" s="72" t="s">
        <v>37</v>
      </c>
      <c r="L6715" s="72" t="s">
        <v>635</v>
      </c>
      <c r="M6715" s="72"/>
    </row>
    <row r="6716" spans="2:13" x14ac:dyDescent="0.25">
      <c r="B6716" s="72" t="s">
        <v>12</v>
      </c>
      <c r="C6716" s="72" t="s">
        <v>13</v>
      </c>
      <c r="D6716" s="72" t="s">
        <v>14</v>
      </c>
      <c r="E6716" s="72" t="s">
        <v>94</v>
      </c>
      <c r="F6716" s="73">
        <v>1664</v>
      </c>
      <c r="G6716" s="72" t="s">
        <v>16</v>
      </c>
      <c r="H6716" s="72" t="s">
        <v>17</v>
      </c>
      <c r="I6716" s="72" t="s">
        <v>18</v>
      </c>
      <c r="J6716" s="72" t="s">
        <v>19</v>
      </c>
      <c r="K6716" s="72" t="s">
        <v>25</v>
      </c>
      <c r="L6716" s="72" t="s">
        <v>111</v>
      </c>
      <c r="M6716" s="72"/>
    </row>
    <row r="6717" spans="2:13" x14ac:dyDescent="0.25">
      <c r="B6717" s="72" t="s">
        <v>12</v>
      </c>
      <c r="C6717" s="72" t="s">
        <v>13</v>
      </c>
      <c r="D6717" s="72" t="s">
        <v>14</v>
      </c>
      <c r="E6717" s="72" t="s">
        <v>39</v>
      </c>
      <c r="F6717" s="73">
        <v>-41373</v>
      </c>
      <c r="G6717" s="72" t="s">
        <v>16</v>
      </c>
      <c r="H6717" s="72" t="s">
        <v>24</v>
      </c>
      <c r="I6717" s="72" t="s">
        <v>18</v>
      </c>
      <c r="J6717" s="72" t="s">
        <v>19</v>
      </c>
      <c r="K6717" s="72" t="s">
        <v>37</v>
      </c>
      <c r="L6717" s="72" t="s">
        <v>494</v>
      </c>
      <c r="M6717" s="72"/>
    </row>
    <row r="6718" spans="2:13" x14ac:dyDescent="0.25">
      <c r="B6718" s="72" t="s">
        <v>12</v>
      </c>
      <c r="C6718" s="72" t="s">
        <v>13</v>
      </c>
      <c r="D6718" s="72" t="s">
        <v>14</v>
      </c>
      <c r="E6718" s="72" t="s">
        <v>79</v>
      </c>
      <c r="F6718" s="73">
        <v>-1703</v>
      </c>
      <c r="G6718" s="72" t="s">
        <v>16</v>
      </c>
      <c r="H6718" s="72" t="s">
        <v>17</v>
      </c>
      <c r="I6718" s="72" t="s">
        <v>18</v>
      </c>
      <c r="J6718" s="72" t="s">
        <v>19</v>
      </c>
      <c r="K6718" s="72" t="s">
        <v>25</v>
      </c>
      <c r="L6718" s="72" t="s">
        <v>696</v>
      </c>
      <c r="M6718" s="72"/>
    </row>
    <row r="6719" spans="2:13" x14ac:dyDescent="0.25">
      <c r="B6719" s="72" t="s">
        <v>12</v>
      </c>
      <c r="C6719" s="72" t="s">
        <v>13</v>
      </c>
      <c r="D6719" s="72" t="s">
        <v>14</v>
      </c>
      <c r="E6719" s="72" t="s">
        <v>79</v>
      </c>
      <c r="F6719" s="73">
        <v>-69920</v>
      </c>
      <c r="G6719" s="72" t="s">
        <v>16</v>
      </c>
      <c r="H6719" s="72" t="s">
        <v>17</v>
      </c>
      <c r="I6719" s="72" t="s">
        <v>18</v>
      </c>
      <c r="J6719" s="72" t="s">
        <v>19</v>
      </c>
      <c r="K6719" s="72" t="s">
        <v>25</v>
      </c>
      <c r="L6719" s="72" t="s">
        <v>110</v>
      </c>
      <c r="M6719" s="72"/>
    </row>
    <row r="6720" spans="2:13" x14ac:dyDescent="0.25">
      <c r="B6720" s="72" t="s">
        <v>12</v>
      </c>
      <c r="C6720" s="72" t="s">
        <v>13</v>
      </c>
      <c r="D6720" s="72" t="s">
        <v>14</v>
      </c>
      <c r="E6720" s="72" t="s">
        <v>94</v>
      </c>
      <c r="F6720" s="73">
        <v>16637</v>
      </c>
      <c r="G6720" s="72" t="s">
        <v>16</v>
      </c>
      <c r="H6720" s="72" t="s">
        <v>24</v>
      </c>
      <c r="I6720" s="72" t="s">
        <v>18</v>
      </c>
      <c r="J6720" s="72" t="s">
        <v>19</v>
      </c>
      <c r="K6720" s="72" t="s">
        <v>37</v>
      </c>
      <c r="L6720" s="72" t="s">
        <v>106</v>
      </c>
      <c r="M6720" s="72"/>
    </row>
    <row r="6721" spans="2:13" x14ac:dyDescent="0.25">
      <c r="B6721" s="72" t="s">
        <v>12</v>
      </c>
      <c r="C6721" s="72" t="s">
        <v>13</v>
      </c>
      <c r="D6721" s="72" t="s">
        <v>14</v>
      </c>
      <c r="E6721" s="72" t="s">
        <v>36</v>
      </c>
      <c r="F6721" s="73">
        <v>331612</v>
      </c>
      <c r="G6721" s="72" t="s">
        <v>16</v>
      </c>
      <c r="H6721" s="72" t="s">
        <v>24</v>
      </c>
      <c r="I6721" s="72" t="s">
        <v>18</v>
      </c>
      <c r="J6721" s="72" t="s">
        <v>19</v>
      </c>
      <c r="K6721" s="72" t="s">
        <v>130</v>
      </c>
      <c r="L6721" s="72" t="s">
        <v>466</v>
      </c>
      <c r="M6721" s="72" t="s">
        <v>29</v>
      </c>
    </row>
    <row r="6722" spans="2:13" x14ac:dyDescent="0.25">
      <c r="B6722" s="72" t="s">
        <v>12</v>
      </c>
      <c r="C6722" s="72" t="s">
        <v>13</v>
      </c>
      <c r="D6722" s="72" t="s">
        <v>14</v>
      </c>
      <c r="E6722" s="72" t="s">
        <v>74</v>
      </c>
      <c r="F6722" s="73">
        <v>147</v>
      </c>
      <c r="G6722" s="72" t="s">
        <v>16</v>
      </c>
      <c r="H6722" s="72" t="s">
        <v>24</v>
      </c>
      <c r="I6722" s="72" t="s">
        <v>18</v>
      </c>
      <c r="J6722" s="72" t="s">
        <v>19</v>
      </c>
      <c r="K6722" s="72" t="s">
        <v>31</v>
      </c>
      <c r="L6722" s="72" t="s">
        <v>247</v>
      </c>
      <c r="M6722" s="72" t="s">
        <v>302</v>
      </c>
    </row>
    <row r="6723" spans="2:13" x14ac:dyDescent="0.25">
      <c r="B6723" s="72" t="s">
        <v>12</v>
      </c>
      <c r="C6723" s="72" t="s">
        <v>13</v>
      </c>
      <c r="D6723" s="72" t="s">
        <v>14</v>
      </c>
      <c r="E6723" s="72" t="s">
        <v>123</v>
      </c>
      <c r="F6723" s="73">
        <v>-491</v>
      </c>
      <c r="G6723" s="72" t="s">
        <v>16</v>
      </c>
      <c r="H6723" s="72" t="s">
        <v>24</v>
      </c>
      <c r="I6723" s="72" t="s">
        <v>18</v>
      </c>
      <c r="J6723" s="72" t="s">
        <v>19</v>
      </c>
      <c r="K6723" s="72" t="s">
        <v>25</v>
      </c>
      <c r="L6723" s="72" t="s">
        <v>328</v>
      </c>
      <c r="M6723" s="72"/>
    </row>
    <row r="6724" spans="2:13" x14ac:dyDescent="0.25">
      <c r="B6724" s="72" t="s">
        <v>12</v>
      </c>
      <c r="C6724" s="72" t="s">
        <v>13</v>
      </c>
      <c r="D6724" s="72" t="s">
        <v>14</v>
      </c>
      <c r="E6724" s="72" t="s">
        <v>51</v>
      </c>
      <c r="F6724" s="73">
        <v>877</v>
      </c>
      <c r="G6724" s="72" t="s">
        <v>16</v>
      </c>
      <c r="H6724" s="72" t="s">
        <v>17</v>
      </c>
      <c r="I6724" s="72" t="s">
        <v>18</v>
      </c>
      <c r="J6724" s="72" t="s">
        <v>19</v>
      </c>
      <c r="K6724" s="72" t="s">
        <v>25</v>
      </c>
      <c r="L6724" s="72" t="s">
        <v>139</v>
      </c>
      <c r="M6724" s="72"/>
    </row>
    <row r="6725" spans="2:13" x14ac:dyDescent="0.25">
      <c r="B6725" s="72" t="s">
        <v>12</v>
      </c>
      <c r="C6725" s="72" t="s">
        <v>13</v>
      </c>
      <c r="D6725" s="72" t="s">
        <v>14</v>
      </c>
      <c r="E6725" s="72" t="s">
        <v>39</v>
      </c>
      <c r="F6725" s="73">
        <v>-427</v>
      </c>
      <c r="G6725" s="72" t="s">
        <v>16</v>
      </c>
      <c r="H6725" s="72" t="s">
        <v>17</v>
      </c>
      <c r="I6725" s="72" t="s">
        <v>48</v>
      </c>
      <c r="J6725" s="72" t="s">
        <v>19</v>
      </c>
      <c r="K6725" s="72" t="s">
        <v>49</v>
      </c>
      <c r="L6725" s="72" t="s">
        <v>248</v>
      </c>
      <c r="M6725" s="72"/>
    </row>
    <row r="6726" spans="2:13" x14ac:dyDescent="0.25">
      <c r="B6726" s="72" t="s">
        <v>12</v>
      </c>
      <c r="C6726" s="72" t="s">
        <v>13</v>
      </c>
      <c r="D6726" s="72" t="s">
        <v>14</v>
      </c>
      <c r="E6726" s="72" t="s">
        <v>94</v>
      </c>
      <c r="F6726" s="73">
        <v>597119</v>
      </c>
      <c r="G6726" s="72" t="s">
        <v>16</v>
      </c>
      <c r="H6726" s="72" t="s">
        <v>24</v>
      </c>
      <c r="I6726" s="72" t="s">
        <v>18</v>
      </c>
      <c r="J6726" s="72" t="s">
        <v>19</v>
      </c>
      <c r="K6726" s="72" t="s">
        <v>37</v>
      </c>
      <c r="L6726" s="72" t="s">
        <v>291</v>
      </c>
      <c r="M6726" s="72"/>
    </row>
    <row r="6727" spans="2:13" x14ac:dyDescent="0.25">
      <c r="B6727" s="72" t="s">
        <v>12</v>
      </c>
      <c r="C6727" s="72" t="s">
        <v>13</v>
      </c>
      <c r="D6727" s="72" t="s">
        <v>14</v>
      </c>
      <c r="E6727" s="72" t="s">
        <v>146</v>
      </c>
      <c r="F6727" s="73">
        <v>-4486</v>
      </c>
      <c r="G6727" s="72" t="s">
        <v>16</v>
      </c>
      <c r="H6727" s="72" t="s">
        <v>24</v>
      </c>
      <c r="I6727" s="72" t="s">
        <v>18</v>
      </c>
      <c r="J6727" s="72" t="s">
        <v>19</v>
      </c>
      <c r="K6727" s="72" t="s">
        <v>37</v>
      </c>
      <c r="L6727" s="72" t="s">
        <v>480</v>
      </c>
      <c r="M6727" s="72"/>
    </row>
    <row r="6728" spans="2:13" x14ac:dyDescent="0.25">
      <c r="B6728" s="72" t="s">
        <v>12</v>
      </c>
      <c r="C6728" s="72" t="s">
        <v>13</v>
      </c>
      <c r="D6728" s="72" t="s">
        <v>14</v>
      </c>
      <c r="E6728" s="72" t="s">
        <v>79</v>
      </c>
      <c r="F6728" s="73">
        <v>-19</v>
      </c>
      <c r="G6728" s="72" t="s">
        <v>16</v>
      </c>
      <c r="H6728" s="72" t="s">
        <v>24</v>
      </c>
      <c r="I6728" s="72" t="s">
        <v>18</v>
      </c>
      <c r="J6728" s="72" t="s">
        <v>19</v>
      </c>
      <c r="K6728" s="72" t="s">
        <v>20</v>
      </c>
      <c r="L6728" s="72" t="s">
        <v>541</v>
      </c>
      <c r="M6728" s="72"/>
    </row>
    <row r="6729" spans="2:13" x14ac:dyDescent="0.25">
      <c r="B6729" s="72" t="s">
        <v>12</v>
      </c>
      <c r="C6729" s="72" t="s">
        <v>13</v>
      </c>
      <c r="D6729" s="72" t="s">
        <v>14</v>
      </c>
      <c r="E6729" s="72" t="s">
        <v>51</v>
      </c>
      <c r="F6729" s="73">
        <v>1612055</v>
      </c>
      <c r="G6729" s="72" t="s">
        <v>16</v>
      </c>
      <c r="H6729" s="72" t="s">
        <v>24</v>
      </c>
      <c r="I6729" s="72" t="s">
        <v>18</v>
      </c>
      <c r="J6729" s="72" t="s">
        <v>19</v>
      </c>
      <c r="K6729" s="72" t="s">
        <v>49</v>
      </c>
      <c r="L6729" s="72" t="s">
        <v>209</v>
      </c>
      <c r="M6729" s="72"/>
    </row>
    <row r="6730" spans="2:13" x14ac:dyDescent="0.25">
      <c r="B6730" s="72" t="s">
        <v>12</v>
      </c>
      <c r="C6730" s="72" t="s">
        <v>13</v>
      </c>
      <c r="D6730" s="72" t="s">
        <v>14</v>
      </c>
      <c r="E6730" s="72" t="s">
        <v>94</v>
      </c>
      <c r="F6730" s="73">
        <v>231</v>
      </c>
      <c r="G6730" s="72" t="s">
        <v>16</v>
      </c>
      <c r="H6730" s="72" t="s">
        <v>24</v>
      </c>
      <c r="I6730" s="72" t="s">
        <v>18</v>
      </c>
      <c r="J6730" s="72" t="s">
        <v>19</v>
      </c>
      <c r="K6730" s="72" t="s">
        <v>25</v>
      </c>
      <c r="L6730" s="72" t="s">
        <v>432</v>
      </c>
      <c r="M6730" s="72"/>
    </row>
    <row r="6731" spans="2:13" x14ac:dyDescent="0.25">
      <c r="B6731" s="72" t="s">
        <v>12</v>
      </c>
      <c r="C6731" s="72" t="s">
        <v>13</v>
      </c>
      <c r="D6731" s="72" t="s">
        <v>14</v>
      </c>
      <c r="E6731" s="72" t="s">
        <v>41</v>
      </c>
      <c r="F6731" s="73">
        <v>-44</v>
      </c>
      <c r="G6731" s="72" t="s">
        <v>16</v>
      </c>
      <c r="H6731" s="72" t="s">
        <v>24</v>
      </c>
      <c r="I6731" s="72" t="s">
        <v>18</v>
      </c>
      <c r="J6731" s="72" t="s">
        <v>19</v>
      </c>
      <c r="K6731" s="72" t="s">
        <v>25</v>
      </c>
      <c r="L6731" s="72" t="s">
        <v>304</v>
      </c>
      <c r="M6731" s="72"/>
    </row>
    <row r="6732" spans="2:13" x14ac:dyDescent="0.25">
      <c r="B6732" s="72" t="s">
        <v>12</v>
      </c>
      <c r="C6732" s="72" t="s">
        <v>13</v>
      </c>
      <c r="D6732" s="72" t="s">
        <v>14</v>
      </c>
      <c r="E6732" s="72" t="s">
        <v>30</v>
      </c>
      <c r="F6732" s="73">
        <v>-4419</v>
      </c>
      <c r="G6732" s="72" t="s">
        <v>16</v>
      </c>
      <c r="H6732" s="72" t="s">
        <v>24</v>
      </c>
      <c r="I6732" s="72" t="s">
        <v>18</v>
      </c>
      <c r="J6732" s="72" t="s">
        <v>19</v>
      </c>
      <c r="K6732" s="72" t="s">
        <v>157</v>
      </c>
      <c r="L6732" s="72" t="s">
        <v>170</v>
      </c>
      <c r="M6732" s="72"/>
    </row>
    <row r="6733" spans="2:13" x14ac:dyDescent="0.25">
      <c r="B6733" s="72" t="s">
        <v>12</v>
      </c>
      <c r="C6733" s="72" t="s">
        <v>13</v>
      </c>
      <c r="D6733" s="72" t="s">
        <v>14</v>
      </c>
      <c r="E6733" s="72" t="s">
        <v>65</v>
      </c>
      <c r="F6733" s="73">
        <v>61705</v>
      </c>
      <c r="G6733" s="72" t="s">
        <v>16</v>
      </c>
      <c r="H6733" s="72" t="s">
        <v>17</v>
      </c>
      <c r="I6733" s="72" t="s">
        <v>18</v>
      </c>
      <c r="J6733" s="72" t="s">
        <v>19</v>
      </c>
      <c r="K6733" s="72" t="s">
        <v>25</v>
      </c>
      <c r="L6733" s="72" t="s">
        <v>360</v>
      </c>
      <c r="M6733" s="72" t="s">
        <v>67</v>
      </c>
    </row>
    <row r="6734" spans="2:13" x14ac:dyDescent="0.25">
      <c r="B6734" s="72" t="s">
        <v>12</v>
      </c>
      <c r="C6734" s="72" t="s">
        <v>13</v>
      </c>
      <c r="D6734" s="72" t="s">
        <v>14</v>
      </c>
      <c r="E6734" s="72" t="s">
        <v>630</v>
      </c>
      <c r="F6734" s="73">
        <v>1526841</v>
      </c>
      <c r="G6734" s="72" t="s">
        <v>16</v>
      </c>
      <c r="H6734" s="72" t="s">
        <v>24</v>
      </c>
      <c r="I6734" s="72" t="s">
        <v>48</v>
      </c>
      <c r="J6734" s="72" t="s">
        <v>19</v>
      </c>
      <c r="K6734" s="72"/>
      <c r="L6734" s="72"/>
      <c r="M6734" s="72" t="s">
        <v>243</v>
      </c>
    </row>
    <row r="6735" spans="2:13" x14ac:dyDescent="0.25">
      <c r="B6735" s="72" t="s">
        <v>12</v>
      </c>
      <c r="C6735" s="72" t="s">
        <v>13</v>
      </c>
      <c r="D6735" s="72" t="s">
        <v>14</v>
      </c>
      <c r="E6735" s="72" t="s">
        <v>30</v>
      </c>
      <c r="F6735" s="73">
        <v>-5215</v>
      </c>
      <c r="G6735" s="72" t="s">
        <v>16</v>
      </c>
      <c r="H6735" s="72" t="s">
        <v>24</v>
      </c>
      <c r="I6735" s="72" t="s">
        <v>18</v>
      </c>
      <c r="J6735" s="72" t="s">
        <v>19</v>
      </c>
      <c r="K6735" s="72" t="s">
        <v>25</v>
      </c>
      <c r="L6735" s="72" t="s">
        <v>230</v>
      </c>
      <c r="M6735" s="72"/>
    </row>
    <row r="6736" spans="2:13" x14ac:dyDescent="0.25">
      <c r="B6736" s="72" t="s">
        <v>12</v>
      </c>
      <c r="C6736" s="72" t="s">
        <v>13</v>
      </c>
      <c r="D6736" s="72" t="s">
        <v>14</v>
      </c>
      <c r="E6736" s="72" t="s">
        <v>36</v>
      </c>
      <c r="F6736" s="73">
        <v>529974</v>
      </c>
      <c r="G6736" s="72" t="s">
        <v>16</v>
      </c>
      <c r="H6736" s="72" t="s">
        <v>24</v>
      </c>
      <c r="I6736" s="72" t="s">
        <v>18</v>
      </c>
      <c r="J6736" s="72" t="s">
        <v>19</v>
      </c>
      <c r="K6736" s="72" t="s">
        <v>37</v>
      </c>
      <c r="L6736" s="72" t="s">
        <v>182</v>
      </c>
      <c r="M6736" s="72" t="s">
        <v>29</v>
      </c>
    </row>
    <row r="6737" spans="2:13" x14ac:dyDescent="0.25">
      <c r="B6737" s="72" t="s">
        <v>12</v>
      </c>
      <c r="C6737" s="72" t="s">
        <v>13</v>
      </c>
      <c r="D6737" s="72" t="s">
        <v>14</v>
      </c>
      <c r="E6737" s="72" t="s">
        <v>74</v>
      </c>
      <c r="F6737" s="73">
        <v>7868</v>
      </c>
      <c r="G6737" s="72" t="s">
        <v>16</v>
      </c>
      <c r="H6737" s="72" t="s">
        <v>24</v>
      </c>
      <c r="I6737" s="72" t="s">
        <v>18</v>
      </c>
      <c r="J6737" s="72" t="s">
        <v>19</v>
      </c>
      <c r="K6737" s="72" t="s">
        <v>185</v>
      </c>
      <c r="L6737" s="72" t="s">
        <v>409</v>
      </c>
      <c r="M6737" s="72" t="s">
        <v>302</v>
      </c>
    </row>
    <row r="6738" spans="2:13" x14ac:dyDescent="0.25">
      <c r="B6738" s="72" t="s">
        <v>12</v>
      </c>
      <c r="C6738" s="72" t="s">
        <v>13</v>
      </c>
      <c r="D6738" s="72" t="s">
        <v>14</v>
      </c>
      <c r="E6738" s="72" t="s">
        <v>27</v>
      </c>
      <c r="F6738" s="73">
        <v>419441</v>
      </c>
      <c r="G6738" s="72" t="s">
        <v>16</v>
      </c>
      <c r="H6738" s="72" t="s">
        <v>24</v>
      </c>
      <c r="I6738" s="72" t="s">
        <v>18</v>
      </c>
      <c r="J6738" s="72" t="s">
        <v>19</v>
      </c>
      <c r="K6738" s="72" t="s">
        <v>37</v>
      </c>
      <c r="L6738" s="72" t="s">
        <v>480</v>
      </c>
      <c r="M6738" s="72" t="s">
        <v>29</v>
      </c>
    </row>
    <row r="6739" spans="2:13" x14ac:dyDescent="0.25">
      <c r="B6739" s="72" t="s">
        <v>12</v>
      </c>
      <c r="C6739" s="72" t="s">
        <v>13</v>
      </c>
      <c r="D6739" s="72" t="s">
        <v>14</v>
      </c>
      <c r="E6739" s="72" t="s">
        <v>55</v>
      </c>
      <c r="F6739" s="73">
        <v>1747151</v>
      </c>
      <c r="G6739" s="72" t="s">
        <v>269</v>
      </c>
      <c r="H6739" s="72" t="s">
        <v>24</v>
      </c>
      <c r="I6739" s="72" t="s">
        <v>18</v>
      </c>
      <c r="J6739" s="72" t="s">
        <v>438</v>
      </c>
      <c r="K6739" s="72" t="s">
        <v>25</v>
      </c>
      <c r="L6739" s="72" t="s">
        <v>591</v>
      </c>
      <c r="M6739" s="72" t="s">
        <v>112</v>
      </c>
    </row>
    <row r="6740" spans="2:13" x14ac:dyDescent="0.25">
      <c r="B6740" s="72" t="s">
        <v>12</v>
      </c>
      <c r="C6740" s="72" t="s">
        <v>13</v>
      </c>
      <c r="D6740" s="72" t="s">
        <v>14</v>
      </c>
      <c r="E6740" s="72" t="s">
        <v>742</v>
      </c>
      <c r="F6740" s="73">
        <v>82302</v>
      </c>
      <c r="G6740" s="72" t="s">
        <v>16</v>
      </c>
      <c r="H6740" s="72" t="s">
        <v>24</v>
      </c>
      <c r="I6740" s="72" t="s">
        <v>48</v>
      </c>
      <c r="J6740" s="72" t="s">
        <v>19</v>
      </c>
      <c r="K6740" s="72"/>
      <c r="L6740" s="72"/>
      <c r="M6740" s="72" t="s">
        <v>608</v>
      </c>
    </row>
    <row r="6741" spans="2:13" x14ac:dyDescent="0.25">
      <c r="B6741" s="72" t="s">
        <v>12</v>
      </c>
      <c r="C6741" s="72" t="s">
        <v>13</v>
      </c>
      <c r="D6741" s="72" t="s">
        <v>14</v>
      </c>
      <c r="E6741" s="72" t="s">
        <v>353</v>
      </c>
      <c r="F6741" s="73">
        <v>14864</v>
      </c>
      <c r="G6741" s="72" t="s">
        <v>16</v>
      </c>
      <c r="H6741" s="72" t="s">
        <v>24</v>
      </c>
      <c r="I6741" s="72" t="s">
        <v>18</v>
      </c>
      <c r="J6741" s="72" t="s">
        <v>19</v>
      </c>
      <c r="K6741" s="72" t="s">
        <v>37</v>
      </c>
      <c r="L6741" s="72" t="s">
        <v>301</v>
      </c>
      <c r="M6741" s="72" t="s">
        <v>133</v>
      </c>
    </row>
    <row r="6742" spans="2:13" x14ac:dyDescent="0.25">
      <c r="B6742" s="72" t="s">
        <v>12</v>
      </c>
      <c r="C6742" s="72" t="s">
        <v>13</v>
      </c>
      <c r="D6742" s="72" t="s">
        <v>14</v>
      </c>
      <c r="E6742" s="72" t="s">
        <v>152</v>
      </c>
      <c r="F6742" s="73">
        <v>-49052</v>
      </c>
      <c r="G6742" s="72" t="s">
        <v>16</v>
      </c>
      <c r="H6742" s="72" t="s">
        <v>24</v>
      </c>
      <c r="I6742" s="72" t="s">
        <v>18</v>
      </c>
      <c r="J6742" s="72" t="s">
        <v>19</v>
      </c>
      <c r="K6742" s="72" t="s">
        <v>63</v>
      </c>
      <c r="L6742" s="72" t="s">
        <v>439</v>
      </c>
      <c r="M6742" s="72"/>
    </row>
    <row r="6743" spans="2:13" x14ac:dyDescent="0.25">
      <c r="B6743" s="72" t="s">
        <v>12</v>
      </c>
      <c r="C6743" s="72" t="s">
        <v>13</v>
      </c>
      <c r="D6743" s="72" t="s">
        <v>14</v>
      </c>
      <c r="E6743" s="72" t="s">
        <v>94</v>
      </c>
      <c r="F6743" s="73">
        <v>22437</v>
      </c>
      <c r="G6743" s="72" t="s">
        <v>16</v>
      </c>
      <c r="H6743" s="72" t="s">
        <v>24</v>
      </c>
      <c r="I6743" s="72" t="s">
        <v>18</v>
      </c>
      <c r="J6743" s="72" t="s">
        <v>19</v>
      </c>
      <c r="K6743" s="72" t="s">
        <v>99</v>
      </c>
      <c r="L6743" s="72" t="s">
        <v>380</v>
      </c>
      <c r="M6743" s="72"/>
    </row>
    <row r="6744" spans="2:13" x14ac:dyDescent="0.25">
      <c r="B6744" s="72" t="s">
        <v>12</v>
      </c>
      <c r="C6744" s="72" t="s">
        <v>13</v>
      </c>
      <c r="D6744" s="72" t="s">
        <v>14</v>
      </c>
      <c r="E6744" s="72" t="s">
        <v>36</v>
      </c>
      <c r="F6744" s="73">
        <v>3726144</v>
      </c>
      <c r="G6744" s="72" t="s">
        <v>16</v>
      </c>
      <c r="H6744" s="72" t="s">
        <v>24</v>
      </c>
      <c r="I6744" s="72" t="s">
        <v>18</v>
      </c>
      <c r="J6744" s="72" t="s">
        <v>19</v>
      </c>
      <c r="K6744" s="72" t="s">
        <v>37</v>
      </c>
      <c r="L6744" s="72" t="s">
        <v>232</v>
      </c>
      <c r="M6744" s="72" t="s">
        <v>29</v>
      </c>
    </row>
    <row r="6745" spans="2:13" x14ac:dyDescent="0.25">
      <c r="B6745" s="72" t="s">
        <v>12</v>
      </c>
      <c r="C6745" s="72" t="s">
        <v>13</v>
      </c>
      <c r="D6745" s="72" t="s">
        <v>14</v>
      </c>
      <c r="E6745" s="72" t="s">
        <v>74</v>
      </c>
      <c r="F6745" s="73">
        <v>7723</v>
      </c>
      <c r="G6745" s="72" t="s">
        <v>16</v>
      </c>
      <c r="H6745" s="72" t="s">
        <v>24</v>
      </c>
      <c r="I6745" s="72" t="s">
        <v>18</v>
      </c>
      <c r="J6745" s="72" t="s">
        <v>19</v>
      </c>
      <c r="K6745" s="72" t="s">
        <v>25</v>
      </c>
      <c r="L6745" s="72" t="s">
        <v>425</v>
      </c>
      <c r="M6745" s="72" t="s">
        <v>47</v>
      </c>
    </row>
    <row r="6746" spans="2:13" x14ac:dyDescent="0.25">
      <c r="B6746" s="72" t="s">
        <v>12</v>
      </c>
      <c r="C6746" s="72" t="s">
        <v>13</v>
      </c>
      <c r="D6746" s="72" t="s">
        <v>14</v>
      </c>
      <c r="E6746" s="72" t="s">
        <v>134</v>
      </c>
      <c r="F6746" s="73">
        <v>233419</v>
      </c>
      <c r="G6746" s="72" t="s">
        <v>16</v>
      </c>
      <c r="H6746" s="72" t="s">
        <v>24</v>
      </c>
      <c r="I6746" s="72" t="s">
        <v>18</v>
      </c>
      <c r="J6746" s="72" t="s">
        <v>19</v>
      </c>
      <c r="K6746" s="72" t="s">
        <v>25</v>
      </c>
      <c r="L6746" s="72" t="s">
        <v>26</v>
      </c>
      <c r="M6746" s="72"/>
    </row>
    <row r="6747" spans="2:13" x14ac:dyDescent="0.25">
      <c r="B6747" s="72" t="s">
        <v>12</v>
      </c>
      <c r="C6747" s="72" t="s">
        <v>13</v>
      </c>
      <c r="D6747" s="72" t="s">
        <v>14</v>
      </c>
      <c r="E6747" s="72" t="s">
        <v>60</v>
      </c>
      <c r="F6747" s="73">
        <v>167237</v>
      </c>
      <c r="G6747" s="72" t="s">
        <v>269</v>
      </c>
      <c r="H6747" s="72" t="s">
        <v>24</v>
      </c>
      <c r="I6747" s="72" t="s">
        <v>18</v>
      </c>
      <c r="J6747" s="72" t="s">
        <v>19</v>
      </c>
      <c r="K6747" s="72" t="s">
        <v>96</v>
      </c>
      <c r="L6747" s="72" t="s">
        <v>162</v>
      </c>
      <c r="M6747" s="72" t="s">
        <v>184</v>
      </c>
    </row>
    <row r="6748" spans="2:13" x14ac:dyDescent="0.25">
      <c r="B6748" s="72" t="s">
        <v>12</v>
      </c>
      <c r="C6748" s="72" t="s">
        <v>13</v>
      </c>
      <c r="D6748" s="72" t="s">
        <v>14</v>
      </c>
      <c r="E6748" s="72" t="s">
        <v>146</v>
      </c>
      <c r="F6748" s="73">
        <v>-17785</v>
      </c>
      <c r="G6748" s="72" t="s">
        <v>16</v>
      </c>
      <c r="H6748" s="72" t="s">
        <v>17</v>
      </c>
      <c r="I6748" s="72" t="s">
        <v>18</v>
      </c>
      <c r="J6748" s="72" t="s">
        <v>19</v>
      </c>
      <c r="K6748" s="72" t="s">
        <v>20</v>
      </c>
      <c r="L6748" s="72" t="s">
        <v>233</v>
      </c>
      <c r="M6748" s="72"/>
    </row>
    <row r="6749" spans="2:13" x14ac:dyDescent="0.25">
      <c r="B6749" s="72" t="s">
        <v>12</v>
      </c>
      <c r="C6749" s="72" t="s">
        <v>13</v>
      </c>
      <c r="D6749" s="72" t="s">
        <v>14</v>
      </c>
      <c r="E6749" s="72" t="s">
        <v>94</v>
      </c>
      <c r="F6749" s="73">
        <v>73401</v>
      </c>
      <c r="G6749" s="72" t="s">
        <v>16</v>
      </c>
      <c r="H6749" s="72" t="s">
        <v>24</v>
      </c>
      <c r="I6749" s="72" t="s">
        <v>18</v>
      </c>
      <c r="J6749" s="72" t="s">
        <v>19</v>
      </c>
      <c r="K6749" s="72" t="s">
        <v>96</v>
      </c>
      <c r="L6749" s="72" t="s">
        <v>597</v>
      </c>
      <c r="M6749" s="72"/>
    </row>
    <row r="6750" spans="2:13" x14ac:dyDescent="0.25">
      <c r="B6750" s="72" t="s">
        <v>12</v>
      </c>
      <c r="C6750" s="72" t="s">
        <v>13</v>
      </c>
      <c r="D6750" s="72" t="s">
        <v>14</v>
      </c>
      <c r="E6750" s="72" t="s">
        <v>79</v>
      </c>
      <c r="F6750" s="73">
        <v>-1990</v>
      </c>
      <c r="G6750" s="72" t="s">
        <v>16</v>
      </c>
      <c r="H6750" s="72" t="s">
        <v>17</v>
      </c>
      <c r="I6750" s="72" t="s">
        <v>48</v>
      </c>
      <c r="J6750" s="72" t="s">
        <v>19</v>
      </c>
      <c r="K6750" s="72" t="s">
        <v>20</v>
      </c>
      <c r="L6750" s="72" t="s">
        <v>524</v>
      </c>
      <c r="M6750" s="72"/>
    </row>
    <row r="6751" spans="2:13" x14ac:dyDescent="0.25">
      <c r="B6751" s="72" t="s">
        <v>12</v>
      </c>
      <c r="C6751" s="72" t="s">
        <v>13</v>
      </c>
      <c r="D6751" s="72" t="s">
        <v>14</v>
      </c>
      <c r="E6751" s="72" t="s">
        <v>68</v>
      </c>
      <c r="F6751" s="73">
        <v>-289</v>
      </c>
      <c r="G6751" s="72" t="s">
        <v>16</v>
      </c>
      <c r="H6751" s="72" t="s">
        <v>24</v>
      </c>
      <c r="I6751" s="72" t="s">
        <v>18</v>
      </c>
      <c r="J6751" s="72" t="s">
        <v>19</v>
      </c>
      <c r="K6751" s="72" t="s">
        <v>25</v>
      </c>
      <c r="L6751" s="72" t="s">
        <v>618</v>
      </c>
      <c r="M6751" s="72"/>
    </row>
    <row r="6752" spans="2:13" x14ac:dyDescent="0.25">
      <c r="B6752" s="72" t="s">
        <v>12</v>
      </c>
      <c r="C6752" s="72" t="s">
        <v>13</v>
      </c>
      <c r="D6752" s="72" t="s">
        <v>14</v>
      </c>
      <c r="E6752" s="72" t="s">
        <v>39</v>
      </c>
      <c r="F6752" s="73">
        <v>-17143</v>
      </c>
      <c r="G6752" s="72" t="s">
        <v>16</v>
      </c>
      <c r="H6752" s="72" t="s">
        <v>24</v>
      </c>
      <c r="I6752" s="72" t="s">
        <v>18</v>
      </c>
      <c r="J6752" s="72" t="s">
        <v>19</v>
      </c>
      <c r="K6752" s="72" t="s">
        <v>20</v>
      </c>
      <c r="L6752" s="72" t="s">
        <v>534</v>
      </c>
      <c r="M6752" s="72"/>
    </row>
    <row r="6753" spans="2:13" x14ac:dyDescent="0.25">
      <c r="B6753" s="72" t="s">
        <v>12</v>
      </c>
      <c r="C6753" s="72" t="s">
        <v>13</v>
      </c>
      <c r="D6753" s="72" t="s">
        <v>14</v>
      </c>
      <c r="E6753" s="72" t="s">
        <v>353</v>
      </c>
      <c r="F6753" s="73">
        <v>141252</v>
      </c>
      <c r="G6753" s="72" t="s">
        <v>16</v>
      </c>
      <c r="H6753" s="72" t="s">
        <v>24</v>
      </c>
      <c r="I6753" s="72" t="s">
        <v>18</v>
      </c>
      <c r="J6753" s="72" t="s">
        <v>19</v>
      </c>
      <c r="K6753" s="72" t="s">
        <v>185</v>
      </c>
      <c r="L6753" s="72" t="s">
        <v>399</v>
      </c>
      <c r="M6753" s="72" t="s">
        <v>67</v>
      </c>
    </row>
    <row r="6754" spans="2:13" x14ac:dyDescent="0.25">
      <c r="B6754" s="72" t="s">
        <v>12</v>
      </c>
      <c r="C6754" s="72" t="s">
        <v>13</v>
      </c>
      <c r="D6754" s="72" t="s">
        <v>14</v>
      </c>
      <c r="E6754" s="72" t="s">
        <v>33</v>
      </c>
      <c r="F6754" s="73">
        <v>24585</v>
      </c>
      <c r="G6754" s="72" t="s">
        <v>16</v>
      </c>
      <c r="H6754" s="72" t="s">
        <v>24</v>
      </c>
      <c r="I6754" s="72" t="s">
        <v>18</v>
      </c>
      <c r="J6754" s="72" t="s">
        <v>19</v>
      </c>
      <c r="K6754" s="72" t="s">
        <v>130</v>
      </c>
      <c r="L6754" s="72" t="s">
        <v>612</v>
      </c>
      <c r="M6754" s="72" t="s">
        <v>35</v>
      </c>
    </row>
    <row r="6755" spans="2:13" x14ac:dyDescent="0.25">
      <c r="B6755" s="72" t="s">
        <v>12</v>
      </c>
      <c r="C6755" s="72" t="s">
        <v>13</v>
      </c>
      <c r="D6755" s="72" t="s">
        <v>14</v>
      </c>
      <c r="E6755" s="72" t="s">
        <v>79</v>
      </c>
      <c r="F6755" s="73">
        <v>-714</v>
      </c>
      <c r="G6755" s="72" t="s">
        <v>16</v>
      </c>
      <c r="H6755" s="72" t="s">
        <v>24</v>
      </c>
      <c r="I6755" s="72" t="s">
        <v>18</v>
      </c>
      <c r="J6755" s="72" t="s">
        <v>19</v>
      </c>
      <c r="K6755" s="72" t="s">
        <v>25</v>
      </c>
      <c r="L6755" s="72" t="s">
        <v>463</v>
      </c>
      <c r="M6755" s="72"/>
    </row>
    <row r="6756" spans="2:13" x14ac:dyDescent="0.25">
      <c r="B6756" s="72" t="s">
        <v>12</v>
      </c>
      <c r="C6756" s="72" t="s">
        <v>13</v>
      </c>
      <c r="D6756" s="72" t="s">
        <v>14</v>
      </c>
      <c r="E6756" s="72" t="s">
        <v>41</v>
      </c>
      <c r="F6756" s="73">
        <v>-90</v>
      </c>
      <c r="G6756" s="72" t="s">
        <v>16</v>
      </c>
      <c r="H6756" s="72" t="s">
        <v>24</v>
      </c>
      <c r="I6756" s="72" t="s">
        <v>18</v>
      </c>
      <c r="J6756" s="72" t="s">
        <v>19</v>
      </c>
      <c r="K6756" s="72" t="s">
        <v>37</v>
      </c>
      <c r="L6756" s="72" t="s">
        <v>119</v>
      </c>
      <c r="M6756" s="72"/>
    </row>
    <row r="6757" spans="2:13" x14ac:dyDescent="0.25">
      <c r="B6757" s="72" t="s">
        <v>12</v>
      </c>
      <c r="C6757" s="72" t="s">
        <v>13</v>
      </c>
      <c r="D6757" s="72" t="s">
        <v>14</v>
      </c>
      <c r="E6757" s="72" t="s">
        <v>83</v>
      </c>
      <c r="F6757" s="73">
        <v>2183689</v>
      </c>
      <c r="G6757" s="72" t="s">
        <v>16</v>
      </c>
      <c r="H6757" s="72" t="s">
        <v>17</v>
      </c>
      <c r="I6757" s="72" t="s">
        <v>18</v>
      </c>
      <c r="J6757" s="72" t="s">
        <v>19</v>
      </c>
      <c r="K6757" s="72" t="s">
        <v>25</v>
      </c>
      <c r="L6757" s="72" t="s">
        <v>101</v>
      </c>
      <c r="M6757" s="72"/>
    </row>
    <row r="6758" spans="2:13" x14ac:dyDescent="0.25">
      <c r="B6758" s="72" t="s">
        <v>12</v>
      </c>
      <c r="C6758" s="72" t="s">
        <v>13</v>
      </c>
      <c r="D6758" s="72" t="s">
        <v>14</v>
      </c>
      <c r="E6758" s="72" t="s">
        <v>94</v>
      </c>
      <c r="F6758" s="73">
        <v>136418</v>
      </c>
      <c r="G6758" s="72" t="s">
        <v>16</v>
      </c>
      <c r="H6758" s="72" t="s">
        <v>17</v>
      </c>
      <c r="I6758" s="72" t="s">
        <v>18</v>
      </c>
      <c r="J6758" s="72" t="s">
        <v>19</v>
      </c>
      <c r="K6758" s="72" t="s">
        <v>25</v>
      </c>
      <c r="L6758" s="72" t="s">
        <v>110</v>
      </c>
      <c r="M6758" s="72"/>
    </row>
    <row r="6759" spans="2:13" x14ac:dyDescent="0.25">
      <c r="B6759" s="72" t="s">
        <v>12</v>
      </c>
      <c r="C6759" s="72" t="s">
        <v>13</v>
      </c>
      <c r="D6759" s="72" t="s">
        <v>14</v>
      </c>
      <c r="E6759" s="72" t="s">
        <v>36</v>
      </c>
      <c r="F6759" s="73">
        <v>438281</v>
      </c>
      <c r="G6759" s="72" t="s">
        <v>16</v>
      </c>
      <c r="H6759" s="72" t="s">
        <v>17</v>
      </c>
      <c r="I6759" s="72" t="s">
        <v>18</v>
      </c>
      <c r="J6759" s="72" t="s">
        <v>19</v>
      </c>
      <c r="K6759" s="72" t="s">
        <v>20</v>
      </c>
      <c r="L6759" s="72" t="s">
        <v>229</v>
      </c>
      <c r="M6759" s="72" t="s">
        <v>29</v>
      </c>
    </row>
    <row r="6760" spans="2:13" x14ac:dyDescent="0.25">
      <c r="B6760" s="72" t="s">
        <v>12</v>
      </c>
      <c r="C6760" s="72" t="s">
        <v>13</v>
      </c>
      <c r="D6760" s="72" t="s">
        <v>14</v>
      </c>
      <c r="E6760" s="72" t="s">
        <v>30</v>
      </c>
      <c r="F6760" s="73">
        <v>-1058</v>
      </c>
      <c r="G6760" s="72" t="s">
        <v>16</v>
      </c>
      <c r="H6760" s="72" t="s">
        <v>24</v>
      </c>
      <c r="I6760" s="72" t="s">
        <v>18</v>
      </c>
      <c r="J6760" s="72" t="s">
        <v>19</v>
      </c>
      <c r="K6760" s="72" t="s">
        <v>130</v>
      </c>
      <c r="L6760" s="72" t="s">
        <v>738</v>
      </c>
      <c r="M6760" s="72"/>
    </row>
    <row r="6761" spans="2:13" x14ac:dyDescent="0.25">
      <c r="B6761" s="72" t="s">
        <v>12</v>
      </c>
      <c r="C6761" s="72" t="s">
        <v>13</v>
      </c>
      <c r="D6761" s="72" t="s">
        <v>14</v>
      </c>
      <c r="E6761" s="72" t="s">
        <v>79</v>
      </c>
      <c r="F6761" s="73">
        <v>-29999</v>
      </c>
      <c r="G6761" s="72" t="s">
        <v>16</v>
      </c>
      <c r="H6761" s="72" t="s">
        <v>17</v>
      </c>
      <c r="I6761" s="72" t="s">
        <v>18</v>
      </c>
      <c r="J6761" s="72" t="s">
        <v>19</v>
      </c>
      <c r="K6761" s="72" t="s">
        <v>37</v>
      </c>
      <c r="L6761" s="72" t="s">
        <v>71</v>
      </c>
      <c r="M6761" s="72"/>
    </row>
    <row r="6762" spans="2:13" x14ac:dyDescent="0.25">
      <c r="B6762" s="72" t="s">
        <v>12</v>
      </c>
      <c r="C6762" s="72" t="s">
        <v>13</v>
      </c>
      <c r="D6762" s="72" t="s">
        <v>14</v>
      </c>
      <c r="E6762" s="72" t="s">
        <v>83</v>
      </c>
      <c r="F6762" s="73">
        <v>177814</v>
      </c>
      <c r="G6762" s="72" t="s">
        <v>16</v>
      </c>
      <c r="H6762" s="72" t="s">
        <v>17</v>
      </c>
      <c r="I6762" s="72" t="s">
        <v>18</v>
      </c>
      <c r="J6762" s="72" t="s">
        <v>19</v>
      </c>
      <c r="K6762" s="72" t="s">
        <v>25</v>
      </c>
      <c r="L6762" s="72" t="s">
        <v>93</v>
      </c>
      <c r="M6762" s="72"/>
    </row>
    <row r="6763" spans="2:13" x14ac:dyDescent="0.25">
      <c r="B6763" s="72" t="s">
        <v>12</v>
      </c>
      <c r="C6763" s="72" t="s">
        <v>13</v>
      </c>
      <c r="D6763" s="72" t="s">
        <v>14</v>
      </c>
      <c r="E6763" s="72" t="s">
        <v>300</v>
      </c>
      <c r="F6763" s="73">
        <v>1249733</v>
      </c>
      <c r="G6763" s="72" t="s">
        <v>16</v>
      </c>
      <c r="H6763" s="72" t="s">
        <v>24</v>
      </c>
      <c r="I6763" s="72" t="s">
        <v>18</v>
      </c>
      <c r="J6763" s="72" t="s">
        <v>19</v>
      </c>
      <c r="K6763" s="72" t="s">
        <v>96</v>
      </c>
      <c r="L6763" s="72" t="s">
        <v>162</v>
      </c>
      <c r="M6763" s="72" t="s">
        <v>29</v>
      </c>
    </row>
    <row r="6764" spans="2:13" x14ac:dyDescent="0.25">
      <c r="B6764" s="72" t="s">
        <v>12</v>
      </c>
      <c r="C6764" s="72" t="s">
        <v>13</v>
      </c>
      <c r="D6764" s="72" t="s">
        <v>14</v>
      </c>
      <c r="E6764" s="72" t="s">
        <v>81</v>
      </c>
      <c r="F6764" s="73">
        <v>66571</v>
      </c>
      <c r="G6764" s="72" t="s">
        <v>16</v>
      </c>
      <c r="H6764" s="72" t="s">
        <v>24</v>
      </c>
      <c r="I6764" s="72" t="s">
        <v>18</v>
      </c>
      <c r="J6764" s="72" t="s">
        <v>19</v>
      </c>
      <c r="K6764" s="72" t="s">
        <v>25</v>
      </c>
      <c r="L6764" s="72" t="s">
        <v>180</v>
      </c>
      <c r="M6764" s="72" t="s">
        <v>35</v>
      </c>
    </row>
    <row r="6765" spans="2:13" x14ac:dyDescent="0.25">
      <c r="B6765" s="72" t="s">
        <v>12</v>
      </c>
      <c r="C6765" s="72" t="s">
        <v>13</v>
      </c>
      <c r="D6765" s="72" t="s">
        <v>14</v>
      </c>
      <c r="E6765" s="72" t="s">
        <v>30</v>
      </c>
      <c r="F6765" s="73">
        <v>-8339</v>
      </c>
      <c r="G6765" s="72" t="s">
        <v>16</v>
      </c>
      <c r="H6765" s="72" t="s">
        <v>24</v>
      </c>
      <c r="I6765" s="72" t="s">
        <v>18</v>
      </c>
      <c r="J6765" s="72" t="s">
        <v>19</v>
      </c>
      <c r="K6765" s="72" t="s">
        <v>99</v>
      </c>
      <c r="L6765" s="72" t="s">
        <v>499</v>
      </c>
      <c r="M6765" s="72"/>
    </row>
    <row r="6766" spans="2:13" x14ac:dyDescent="0.25">
      <c r="B6766" s="72" t="s">
        <v>12</v>
      </c>
      <c r="C6766" s="72" t="s">
        <v>13</v>
      </c>
      <c r="D6766" s="72" t="s">
        <v>14</v>
      </c>
      <c r="E6766" s="72" t="s">
        <v>94</v>
      </c>
      <c r="F6766" s="73">
        <v>131986</v>
      </c>
      <c r="G6766" s="72" t="s">
        <v>16</v>
      </c>
      <c r="H6766" s="72" t="s">
        <v>24</v>
      </c>
      <c r="I6766" s="72" t="s">
        <v>18</v>
      </c>
      <c r="J6766" s="72" t="s">
        <v>19</v>
      </c>
      <c r="K6766" s="72" t="s">
        <v>49</v>
      </c>
      <c r="L6766" s="72" t="s">
        <v>82</v>
      </c>
      <c r="M6766" s="72"/>
    </row>
    <row r="6767" spans="2:13" x14ac:dyDescent="0.25">
      <c r="B6767" s="72" t="s">
        <v>12</v>
      </c>
      <c r="C6767" s="72" t="s">
        <v>13</v>
      </c>
      <c r="D6767" s="72" t="s">
        <v>14</v>
      </c>
      <c r="E6767" s="72" t="s">
        <v>94</v>
      </c>
      <c r="F6767" s="73">
        <v>7680</v>
      </c>
      <c r="G6767" s="72" t="s">
        <v>16</v>
      </c>
      <c r="H6767" s="72" t="s">
        <v>24</v>
      </c>
      <c r="I6767" s="72" t="s">
        <v>18</v>
      </c>
      <c r="J6767" s="72" t="s">
        <v>19</v>
      </c>
      <c r="K6767" s="72" t="s">
        <v>37</v>
      </c>
      <c r="L6767" s="72" t="s">
        <v>352</v>
      </c>
      <c r="M6767" s="72"/>
    </row>
    <row r="6768" spans="2:13" x14ac:dyDescent="0.25">
      <c r="B6768" s="72" t="s">
        <v>12</v>
      </c>
      <c r="C6768" s="72" t="s">
        <v>13</v>
      </c>
      <c r="D6768" s="72" t="s">
        <v>14</v>
      </c>
      <c r="E6768" s="72" t="s">
        <v>30</v>
      </c>
      <c r="F6768" s="73">
        <v>-1362</v>
      </c>
      <c r="G6768" s="72" t="s">
        <v>16</v>
      </c>
      <c r="H6768" s="72" t="s">
        <v>17</v>
      </c>
      <c r="I6768" s="72" t="s">
        <v>18</v>
      </c>
      <c r="J6768" s="72" t="s">
        <v>19</v>
      </c>
      <c r="K6768" s="72" t="s">
        <v>25</v>
      </c>
      <c r="L6768" s="72" t="s">
        <v>260</v>
      </c>
      <c r="M6768" s="72"/>
    </row>
    <row r="6769" spans="2:13" x14ac:dyDescent="0.25">
      <c r="B6769" s="72" t="s">
        <v>12</v>
      </c>
      <c r="C6769" s="72" t="s">
        <v>13</v>
      </c>
      <c r="D6769" s="72" t="s">
        <v>14</v>
      </c>
      <c r="E6769" s="72" t="s">
        <v>74</v>
      </c>
      <c r="F6769" s="73">
        <v>14565</v>
      </c>
      <c r="G6769" s="72" t="s">
        <v>16</v>
      </c>
      <c r="H6769" s="72" t="s">
        <v>24</v>
      </c>
      <c r="I6769" s="72" t="s">
        <v>18</v>
      </c>
      <c r="J6769" s="72" t="s">
        <v>19</v>
      </c>
      <c r="K6769" s="72" t="s">
        <v>185</v>
      </c>
      <c r="L6769" s="72" t="s">
        <v>307</v>
      </c>
      <c r="M6769" s="72" t="s">
        <v>112</v>
      </c>
    </row>
    <row r="6770" spans="2:13" x14ac:dyDescent="0.25">
      <c r="B6770" s="72" t="s">
        <v>12</v>
      </c>
      <c r="C6770" s="72" t="s">
        <v>13</v>
      </c>
      <c r="D6770" s="72" t="s">
        <v>14</v>
      </c>
      <c r="E6770" s="72" t="s">
        <v>94</v>
      </c>
      <c r="F6770" s="73">
        <v>4063</v>
      </c>
      <c r="G6770" s="72" t="s">
        <v>16</v>
      </c>
      <c r="H6770" s="72" t="s">
        <v>17</v>
      </c>
      <c r="I6770" s="72" t="s">
        <v>18</v>
      </c>
      <c r="J6770" s="72" t="s">
        <v>19</v>
      </c>
      <c r="K6770" s="72" t="s">
        <v>20</v>
      </c>
      <c r="L6770" s="72" t="s">
        <v>98</v>
      </c>
      <c r="M6770" s="72"/>
    </row>
    <row r="6771" spans="2:13" x14ac:dyDescent="0.25">
      <c r="B6771" s="72" t="s">
        <v>12</v>
      </c>
      <c r="C6771" s="72" t="s">
        <v>13</v>
      </c>
      <c r="D6771" s="72" t="s">
        <v>14</v>
      </c>
      <c r="E6771" s="72" t="s">
        <v>79</v>
      </c>
      <c r="F6771" s="73">
        <v>-1524</v>
      </c>
      <c r="G6771" s="72" t="s">
        <v>16</v>
      </c>
      <c r="H6771" s="72" t="s">
        <v>24</v>
      </c>
      <c r="I6771" s="72" t="s">
        <v>18</v>
      </c>
      <c r="J6771" s="72" t="s">
        <v>19</v>
      </c>
      <c r="K6771" s="72" t="s">
        <v>117</v>
      </c>
      <c r="L6771" s="72" t="s">
        <v>468</v>
      </c>
      <c r="M6771" s="72"/>
    </row>
    <row r="6772" spans="2:13" x14ac:dyDescent="0.25">
      <c r="B6772" s="72" t="s">
        <v>12</v>
      </c>
      <c r="C6772" s="72" t="s">
        <v>13</v>
      </c>
      <c r="D6772" s="72" t="s">
        <v>14</v>
      </c>
      <c r="E6772" s="72" t="s">
        <v>94</v>
      </c>
      <c r="F6772" s="73">
        <v>29</v>
      </c>
      <c r="G6772" s="72" t="s">
        <v>16</v>
      </c>
      <c r="H6772" s="72" t="s">
        <v>17</v>
      </c>
      <c r="I6772" s="72" t="s">
        <v>18</v>
      </c>
      <c r="J6772" s="72" t="s">
        <v>19</v>
      </c>
      <c r="K6772" s="72" t="s">
        <v>25</v>
      </c>
      <c r="L6772" s="72" t="s">
        <v>669</v>
      </c>
      <c r="M6772" s="72"/>
    </row>
    <row r="6773" spans="2:13" x14ac:dyDescent="0.25">
      <c r="B6773" s="72" t="s">
        <v>12</v>
      </c>
      <c r="C6773" s="72" t="s">
        <v>13</v>
      </c>
      <c r="D6773" s="72" t="s">
        <v>14</v>
      </c>
      <c r="E6773" s="72" t="s">
        <v>256</v>
      </c>
      <c r="F6773" s="73">
        <v>-738</v>
      </c>
      <c r="G6773" s="72" t="s">
        <v>16</v>
      </c>
      <c r="H6773" s="72" t="s">
        <v>24</v>
      </c>
      <c r="I6773" s="72" t="s">
        <v>18</v>
      </c>
      <c r="J6773" s="72" t="s">
        <v>19</v>
      </c>
      <c r="K6773" s="72" t="s">
        <v>37</v>
      </c>
      <c r="L6773" s="72" t="s">
        <v>342</v>
      </c>
      <c r="M6773" s="72"/>
    </row>
    <row r="6774" spans="2:13" x14ac:dyDescent="0.25">
      <c r="B6774" s="72" t="s">
        <v>12</v>
      </c>
      <c r="C6774" s="72" t="s">
        <v>13</v>
      </c>
      <c r="D6774" s="72" t="s">
        <v>14</v>
      </c>
      <c r="E6774" s="72" t="s">
        <v>123</v>
      </c>
      <c r="F6774" s="73">
        <v>-382</v>
      </c>
      <c r="G6774" s="72" t="s">
        <v>16</v>
      </c>
      <c r="H6774" s="72" t="s">
        <v>24</v>
      </c>
      <c r="I6774" s="72" t="s">
        <v>18</v>
      </c>
      <c r="J6774" s="72" t="s">
        <v>19</v>
      </c>
      <c r="K6774" s="72" t="s">
        <v>185</v>
      </c>
      <c r="L6774" s="72" t="s">
        <v>469</v>
      </c>
      <c r="M6774" s="72"/>
    </row>
    <row r="6775" spans="2:13" x14ac:dyDescent="0.25">
      <c r="B6775" s="72" t="s">
        <v>12</v>
      </c>
      <c r="C6775" s="72" t="s">
        <v>13</v>
      </c>
      <c r="D6775" s="72" t="s">
        <v>14</v>
      </c>
      <c r="E6775" s="72" t="s">
        <v>144</v>
      </c>
      <c r="F6775" s="73">
        <v>414791</v>
      </c>
      <c r="G6775" s="72" t="s">
        <v>16</v>
      </c>
      <c r="H6775" s="72" t="s">
        <v>24</v>
      </c>
      <c r="I6775" s="72" t="s">
        <v>18</v>
      </c>
      <c r="J6775" s="72" t="s">
        <v>19</v>
      </c>
      <c r="K6775" s="72" t="s">
        <v>37</v>
      </c>
      <c r="L6775" s="72" t="s">
        <v>491</v>
      </c>
      <c r="M6775" s="72" t="s">
        <v>184</v>
      </c>
    </row>
    <row r="6776" spans="2:13" x14ac:dyDescent="0.25">
      <c r="B6776" s="72" t="s">
        <v>12</v>
      </c>
      <c r="C6776" s="72" t="s">
        <v>13</v>
      </c>
      <c r="D6776" s="72" t="s">
        <v>14</v>
      </c>
      <c r="E6776" s="72" t="s">
        <v>146</v>
      </c>
      <c r="F6776" s="73">
        <v>-493452</v>
      </c>
      <c r="G6776" s="72" t="s">
        <v>16</v>
      </c>
      <c r="H6776" s="72" t="s">
        <v>24</v>
      </c>
      <c r="I6776" s="72" t="s">
        <v>18</v>
      </c>
      <c r="J6776" s="72" t="s">
        <v>19</v>
      </c>
      <c r="K6776" s="72" t="s">
        <v>99</v>
      </c>
      <c r="L6776" s="72" t="s">
        <v>242</v>
      </c>
      <c r="M6776" s="72"/>
    </row>
    <row r="6777" spans="2:13" x14ac:dyDescent="0.25">
      <c r="B6777" s="72" t="s">
        <v>12</v>
      </c>
      <c r="C6777" s="72" t="s">
        <v>13</v>
      </c>
      <c r="D6777" s="72" t="s">
        <v>14</v>
      </c>
      <c r="E6777" s="72" t="s">
        <v>68</v>
      </c>
      <c r="F6777" s="73">
        <v>-263592</v>
      </c>
      <c r="G6777" s="72" t="s">
        <v>16</v>
      </c>
      <c r="H6777" s="72" t="s">
        <v>17</v>
      </c>
      <c r="I6777" s="72" t="s">
        <v>18</v>
      </c>
      <c r="J6777" s="72" t="s">
        <v>19</v>
      </c>
      <c r="K6777" s="72" t="s">
        <v>25</v>
      </c>
      <c r="L6777" s="72" t="s">
        <v>459</v>
      </c>
      <c r="M6777" s="72"/>
    </row>
    <row r="6778" spans="2:13" x14ac:dyDescent="0.25">
      <c r="B6778" s="72" t="s">
        <v>12</v>
      </c>
      <c r="C6778" s="72" t="s">
        <v>13</v>
      </c>
      <c r="D6778" s="72" t="s">
        <v>14</v>
      </c>
      <c r="E6778" s="72" t="s">
        <v>55</v>
      </c>
      <c r="F6778" s="73">
        <v>127062</v>
      </c>
      <c r="G6778" s="72" t="s">
        <v>16</v>
      </c>
      <c r="H6778" s="72" t="s">
        <v>24</v>
      </c>
      <c r="I6778" s="72" t="s">
        <v>18</v>
      </c>
      <c r="J6778" s="72" t="s">
        <v>19</v>
      </c>
      <c r="K6778" s="72" t="s">
        <v>25</v>
      </c>
      <c r="L6778" s="72" t="s">
        <v>276</v>
      </c>
      <c r="M6778" s="72" t="s">
        <v>112</v>
      </c>
    </row>
    <row r="6779" spans="2:13" x14ac:dyDescent="0.25">
      <c r="B6779" s="72" t="s">
        <v>12</v>
      </c>
      <c r="C6779" s="72" t="s">
        <v>13</v>
      </c>
      <c r="D6779" s="72" t="s">
        <v>14</v>
      </c>
      <c r="E6779" s="72" t="s">
        <v>68</v>
      </c>
      <c r="F6779" s="73">
        <v>-262314</v>
      </c>
      <c r="G6779" s="72" t="s">
        <v>16</v>
      </c>
      <c r="H6779" s="72" t="s">
        <v>17</v>
      </c>
      <c r="I6779" s="72" t="s">
        <v>18</v>
      </c>
      <c r="J6779" s="72" t="s">
        <v>19</v>
      </c>
      <c r="K6779" s="72" t="s">
        <v>37</v>
      </c>
      <c r="L6779" s="72" t="s">
        <v>317</v>
      </c>
      <c r="M6779" s="72"/>
    </row>
    <row r="6780" spans="2:13" x14ac:dyDescent="0.25">
      <c r="B6780" s="72" t="s">
        <v>12</v>
      </c>
      <c r="C6780" s="72" t="s">
        <v>13</v>
      </c>
      <c r="D6780" s="72" t="s">
        <v>14</v>
      </c>
      <c r="E6780" s="72" t="s">
        <v>60</v>
      </c>
      <c r="F6780" s="73">
        <v>18899734</v>
      </c>
      <c r="G6780" s="72" t="s">
        <v>16</v>
      </c>
      <c r="H6780" s="72" t="s">
        <v>24</v>
      </c>
      <c r="I6780" s="72" t="s">
        <v>18</v>
      </c>
      <c r="J6780" s="72" t="s">
        <v>19</v>
      </c>
      <c r="K6780" s="72" t="s">
        <v>102</v>
      </c>
      <c r="L6780" s="72" t="s">
        <v>196</v>
      </c>
      <c r="M6780" s="72" t="s">
        <v>184</v>
      </c>
    </row>
    <row r="6781" spans="2:13" x14ac:dyDescent="0.25">
      <c r="B6781" s="72" t="s">
        <v>12</v>
      </c>
      <c r="C6781" s="72" t="s">
        <v>13</v>
      </c>
      <c r="D6781" s="72" t="s">
        <v>14</v>
      </c>
      <c r="E6781" s="72" t="s">
        <v>123</v>
      </c>
      <c r="F6781" s="73">
        <v>-635131</v>
      </c>
      <c r="G6781" s="72" t="s">
        <v>16</v>
      </c>
      <c r="H6781" s="72" t="s">
        <v>24</v>
      </c>
      <c r="I6781" s="72" t="s">
        <v>18</v>
      </c>
      <c r="J6781" s="72" t="s">
        <v>19</v>
      </c>
      <c r="K6781" s="72" t="s">
        <v>157</v>
      </c>
      <c r="L6781" s="72" t="s">
        <v>640</v>
      </c>
      <c r="M6781" s="72"/>
    </row>
    <row r="6782" spans="2:13" x14ac:dyDescent="0.25">
      <c r="B6782" s="72" t="s">
        <v>12</v>
      </c>
      <c r="C6782" s="72" t="s">
        <v>13</v>
      </c>
      <c r="D6782" s="72" t="s">
        <v>14</v>
      </c>
      <c r="E6782" s="72" t="s">
        <v>83</v>
      </c>
      <c r="F6782" s="73">
        <v>54923</v>
      </c>
      <c r="G6782" s="72" t="s">
        <v>16</v>
      </c>
      <c r="H6782" s="72" t="s">
        <v>17</v>
      </c>
      <c r="I6782" s="72" t="s">
        <v>18</v>
      </c>
      <c r="J6782" s="72" t="s">
        <v>19</v>
      </c>
      <c r="K6782" s="72" t="s">
        <v>37</v>
      </c>
      <c r="L6782" s="72" t="s">
        <v>257</v>
      </c>
      <c r="M6782" s="72"/>
    </row>
    <row r="6783" spans="2:13" x14ac:dyDescent="0.25">
      <c r="B6783" s="72" t="s">
        <v>12</v>
      </c>
      <c r="C6783" s="72" t="s">
        <v>13</v>
      </c>
      <c r="D6783" s="72" t="s">
        <v>14</v>
      </c>
      <c r="E6783" s="72" t="s">
        <v>146</v>
      </c>
      <c r="F6783" s="73">
        <v>-37694</v>
      </c>
      <c r="G6783" s="72" t="s">
        <v>16</v>
      </c>
      <c r="H6783" s="72" t="s">
        <v>17</v>
      </c>
      <c r="I6783" s="72" t="s">
        <v>18</v>
      </c>
      <c r="J6783" s="72" t="s">
        <v>19</v>
      </c>
      <c r="K6783" s="72" t="s">
        <v>37</v>
      </c>
      <c r="L6783" s="72" t="s">
        <v>551</v>
      </c>
      <c r="M6783" s="72"/>
    </row>
    <row r="6784" spans="2:13" x14ac:dyDescent="0.25">
      <c r="B6784" s="72" t="s">
        <v>12</v>
      </c>
      <c r="C6784" s="72" t="s">
        <v>13</v>
      </c>
      <c r="D6784" s="72" t="s">
        <v>14</v>
      </c>
      <c r="E6784" s="72" t="s">
        <v>146</v>
      </c>
      <c r="F6784" s="73">
        <v>-451</v>
      </c>
      <c r="G6784" s="72" t="s">
        <v>16</v>
      </c>
      <c r="H6784" s="72" t="s">
        <v>24</v>
      </c>
      <c r="I6784" s="72" t="s">
        <v>18</v>
      </c>
      <c r="J6784" s="72" t="s">
        <v>19</v>
      </c>
      <c r="K6784" s="72" t="s">
        <v>37</v>
      </c>
      <c r="L6784" s="72" t="s">
        <v>40</v>
      </c>
      <c r="M6784" s="72"/>
    </row>
    <row r="6785" spans="2:13" x14ac:dyDescent="0.25">
      <c r="B6785" s="72" t="s">
        <v>12</v>
      </c>
      <c r="C6785" s="72" t="s">
        <v>13</v>
      </c>
      <c r="D6785" s="72" t="s">
        <v>14</v>
      </c>
      <c r="E6785" s="72" t="s">
        <v>51</v>
      </c>
      <c r="F6785" s="73">
        <v>121391</v>
      </c>
      <c r="G6785" s="72" t="s">
        <v>16</v>
      </c>
      <c r="H6785" s="72" t="s">
        <v>24</v>
      </c>
      <c r="I6785" s="72" t="s">
        <v>18</v>
      </c>
      <c r="J6785" s="72" t="s">
        <v>19</v>
      </c>
      <c r="K6785" s="72" t="s">
        <v>25</v>
      </c>
      <c r="L6785" s="72" t="s">
        <v>230</v>
      </c>
      <c r="M6785" s="72"/>
    </row>
    <row r="6786" spans="2:13" x14ac:dyDescent="0.25">
      <c r="B6786" s="72" t="s">
        <v>12</v>
      </c>
      <c r="C6786" s="72" t="s">
        <v>13</v>
      </c>
      <c r="D6786" s="72" t="s">
        <v>14</v>
      </c>
      <c r="E6786" s="72" t="s">
        <v>41</v>
      </c>
      <c r="F6786" s="73">
        <v>-1540</v>
      </c>
      <c r="G6786" s="72" t="s">
        <v>16</v>
      </c>
      <c r="H6786" s="72" t="s">
        <v>24</v>
      </c>
      <c r="I6786" s="72" t="s">
        <v>18</v>
      </c>
      <c r="J6786" s="72" t="s">
        <v>19</v>
      </c>
      <c r="K6786" s="72" t="s">
        <v>37</v>
      </c>
      <c r="L6786" s="72" t="s">
        <v>491</v>
      </c>
      <c r="M6786" s="72"/>
    </row>
    <row r="6787" spans="2:13" x14ac:dyDescent="0.25">
      <c r="B6787" s="72" t="s">
        <v>12</v>
      </c>
      <c r="C6787" s="72" t="s">
        <v>13</v>
      </c>
      <c r="D6787" s="72" t="s">
        <v>14</v>
      </c>
      <c r="E6787" s="72" t="s">
        <v>123</v>
      </c>
      <c r="F6787" s="73">
        <v>-2</v>
      </c>
      <c r="G6787" s="72" t="s">
        <v>16</v>
      </c>
      <c r="H6787" s="72" t="s">
        <v>24</v>
      </c>
      <c r="I6787" s="72" t="s">
        <v>18</v>
      </c>
      <c r="J6787" s="72" t="s">
        <v>19</v>
      </c>
      <c r="K6787" s="72" t="s">
        <v>37</v>
      </c>
      <c r="L6787" s="72" t="s">
        <v>333</v>
      </c>
      <c r="M6787" s="72"/>
    </row>
    <row r="6788" spans="2:13" x14ac:dyDescent="0.25">
      <c r="B6788" s="72" t="s">
        <v>12</v>
      </c>
      <c r="C6788" s="72" t="s">
        <v>13</v>
      </c>
      <c r="D6788" s="72" t="s">
        <v>14</v>
      </c>
      <c r="E6788" s="72" t="s">
        <v>41</v>
      </c>
      <c r="F6788" s="73">
        <v>-46</v>
      </c>
      <c r="G6788" s="72" t="s">
        <v>16</v>
      </c>
      <c r="H6788" s="72" t="s">
        <v>17</v>
      </c>
      <c r="I6788" s="72" t="s">
        <v>18</v>
      </c>
      <c r="J6788" s="72" t="s">
        <v>19</v>
      </c>
      <c r="K6788" s="72" t="s">
        <v>25</v>
      </c>
      <c r="L6788" s="72" t="s">
        <v>573</v>
      </c>
      <c r="M6788" s="72"/>
    </row>
    <row r="6789" spans="2:13" x14ac:dyDescent="0.25">
      <c r="B6789" s="72" t="s">
        <v>12</v>
      </c>
      <c r="C6789" s="72" t="s">
        <v>13</v>
      </c>
      <c r="D6789" s="72" t="s">
        <v>14</v>
      </c>
      <c r="E6789" s="72" t="s">
        <v>81</v>
      </c>
      <c r="F6789" s="73">
        <v>441216</v>
      </c>
      <c r="G6789" s="72" t="s">
        <v>16</v>
      </c>
      <c r="H6789" s="72" t="s">
        <v>17</v>
      </c>
      <c r="I6789" s="72" t="s">
        <v>18</v>
      </c>
      <c r="J6789" s="72" t="s">
        <v>19</v>
      </c>
      <c r="K6789" s="72" t="s">
        <v>25</v>
      </c>
      <c r="L6789" s="72" t="s">
        <v>537</v>
      </c>
      <c r="M6789" s="72" t="s">
        <v>47</v>
      </c>
    </row>
    <row r="6790" spans="2:13" x14ac:dyDescent="0.25">
      <c r="B6790" s="72" t="s">
        <v>12</v>
      </c>
      <c r="C6790" s="72" t="s">
        <v>13</v>
      </c>
      <c r="D6790" s="72" t="s">
        <v>14</v>
      </c>
      <c r="E6790" s="72" t="s">
        <v>55</v>
      </c>
      <c r="F6790" s="73">
        <v>807319</v>
      </c>
      <c r="G6790" s="72" t="s">
        <v>16</v>
      </c>
      <c r="H6790" s="72" t="s">
        <v>17</v>
      </c>
      <c r="I6790" s="72" t="s">
        <v>18</v>
      </c>
      <c r="J6790" s="72" t="s">
        <v>19</v>
      </c>
      <c r="K6790" s="72" t="s">
        <v>37</v>
      </c>
      <c r="L6790" s="72" t="s">
        <v>384</v>
      </c>
      <c r="M6790" s="72" t="s">
        <v>29</v>
      </c>
    </row>
    <row r="6791" spans="2:13" x14ac:dyDescent="0.25">
      <c r="B6791" s="72" t="s">
        <v>12</v>
      </c>
      <c r="C6791" s="72" t="s">
        <v>13</v>
      </c>
      <c r="D6791" s="72" t="s">
        <v>14</v>
      </c>
      <c r="E6791" s="72" t="s">
        <v>51</v>
      </c>
      <c r="F6791" s="73">
        <v>25</v>
      </c>
      <c r="G6791" s="72" t="s">
        <v>16</v>
      </c>
      <c r="H6791" s="72" t="s">
        <v>17</v>
      </c>
      <c r="I6791" s="72" t="s">
        <v>18</v>
      </c>
      <c r="J6791" s="72" t="s">
        <v>19</v>
      </c>
      <c r="K6791" s="72" t="s">
        <v>25</v>
      </c>
      <c r="L6791" s="72" t="s">
        <v>525</v>
      </c>
      <c r="M6791" s="72"/>
    </row>
    <row r="6792" spans="2:13" x14ac:dyDescent="0.25">
      <c r="B6792" s="72" t="s">
        <v>12</v>
      </c>
      <c r="C6792" s="72" t="s">
        <v>13</v>
      </c>
      <c r="D6792" s="72" t="s">
        <v>14</v>
      </c>
      <c r="E6792" s="72" t="s">
        <v>36</v>
      </c>
      <c r="F6792" s="73">
        <v>1134290</v>
      </c>
      <c r="G6792" s="72" t="s">
        <v>16</v>
      </c>
      <c r="H6792" s="72" t="s">
        <v>24</v>
      </c>
      <c r="I6792" s="72" t="s">
        <v>18</v>
      </c>
      <c r="J6792" s="72" t="s">
        <v>19</v>
      </c>
      <c r="K6792" s="72" t="s">
        <v>99</v>
      </c>
      <c r="L6792" s="72" t="s">
        <v>366</v>
      </c>
      <c r="M6792" s="72" t="s">
        <v>29</v>
      </c>
    </row>
    <row r="6793" spans="2:13" x14ac:dyDescent="0.25">
      <c r="B6793" s="72" t="s">
        <v>12</v>
      </c>
      <c r="C6793" s="72" t="s">
        <v>13</v>
      </c>
      <c r="D6793" s="72" t="s">
        <v>14</v>
      </c>
      <c r="E6793" s="72" t="s">
        <v>79</v>
      </c>
      <c r="F6793" s="73">
        <v>-861</v>
      </c>
      <c r="G6793" s="72" t="s">
        <v>16</v>
      </c>
      <c r="H6793" s="72" t="s">
        <v>17</v>
      </c>
      <c r="I6793" s="72" t="s">
        <v>18</v>
      </c>
      <c r="J6793" s="72" t="s">
        <v>19</v>
      </c>
      <c r="K6793" s="72" t="s">
        <v>25</v>
      </c>
      <c r="L6793" s="72" t="s">
        <v>283</v>
      </c>
      <c r="M6793" s="72"/>
    </row>
    <row r="6794" spans="2:13" x14ac:dyDescent="0.25">
      <c r="B6794" s="72" t="s">
        <v>12</v>
      </c>
      <c r="C6794" s="72" t="s">
        <v>13</v>
      </c>
      <c r="D6794" s="72" t="s">
        <v>14</v>
      </c>
      <c r="E6794" s="72" t="s">
        <v>300</v>
      </c>
      <c r="F6794" s="73">
        <v>203178</v>
      </c>
      <c r="G6794" s="72" t="s">
        <v>16</v>
      </c>
      <c r="H6794" s="72" t="s">
        <v>24</v>
      </c>
      <c r="I6794" s="72" t="s">
        <v>18</v>
      </c>
      <c r="J6794" s="72" t="s">
        <v>19</v>
      </c>
      <c r="K6794" s="72" t="s">
        <v>37</v>
      </c>
      <c r="L6794" s="72" t="s">
        <v>232</v>
      </c>
      <c r="M6794" s="72" t="s">
        <v>57</v>
      </c>
    </row>
    <row r="6795" spans="2:13" x14ac:dyDescent="0.25">
      <c r="B6795" s="72" t="s">
        <v>12</v>
      </c>
      <c r="C6795" s="72" t="s">
        <v>13</v>
      </c>
      <c r="D6795" s="72" t="s">
        <v>14</v>
      </c>
      <c r="E6795" s="72" t="s">
        <v>58</v>
      </c>
      <c r="F6795" s="73">
        <v>9377</v>
      </c>
      <c r="G6795" s="72" t="s">
        <v>16</v>
      </c>
      <c r="H6795" s="72" t="s">
        <v>24</v>
      </c>
      <c r="I6795" s="72" t="s">
        <v>18</v>
      </c>
      <c r="J6795" s="72" t="s">
        <v>19</v>
      </c>
      <c r="K6795" s="72" t="s">
        <v>25</v>
      </c>
      <c r="L6795" s="72" t="s">
        <v>563</v>
      </c>
      <c r="M6795" s="72" t="s">
        <v>57</v>
      </c>
    </row>
    <row r="6796" spans="2:13" x14ac:dyDescent="0.25">
      <c r="B6796" s="72" t="s">
        <v>12</v>
      </c>
      <c r="C6796" s="72" t="s">
        <v>13</v>
      </c>
      <c r="D6796" s="72" t="s">
        <v>14</v>
      </c>
      <c r="E6796" s="72" t="s">
        <v>27</v>
      </c>
      <c r="F6796" s="73">
        <v>128433</v>
      </c>
      <c r="G6796" s="72" t="s">
        <v>16</v>
      </c>
      <c r="H6796" s="72" t="s">
        <v>24</v>
      </c>
      <c r="I6796" s="72" t="s">
        <v>18</v>
      </c>
      <c r="J6796" s="72" t="s">
        <v>19</v>
      </c>
      <c r="K6796" s="72" t="s">
        <v>99</v>
      </c>
      <c r="L6796" s="72" t="s">
        <v>499</v>
      </c>
      <c r="M6796" s="72" t="s">
        <v>29</v>
      </c>
    </row>
    <row r="6797" spans="2:13" x14ac:dyDescent="0.25">
      <c r="B6797" s="72" t="s">
        <v>12</v>
      </c>
      <c r="C6797" s="72" t="s">
        <v>13</v>
      </c>
      <c r="D6797" s="72" t="s">
        <v>14</v>
      </c>
      <c r="E6797" s="72" t="s">
        <v>81</v>
      </c>
      <c r="F6797" s="73">
        <v>105838</v>
      </c>
      <c r="G6797" s="72" t="s">
        <v>16</v>
      </c>
      <c r="H6797" s="72" t="s">
        <v>17</v>
      </c>
      <c r="I6797" s="72" t="s">
        <v>18</v>
      </c>
      <c r="J6797" s="72" t="s">
        <v>19</v>
      </c>
      <c r="K6797" s="72" t="s">
        <v>25</v>
      </c>
      <c r="L6797" s="72" t="s">
        <v>347</v>
      </c>
      <c r="M6797" s="72" t="s">
        <v>29</v>
      </c>
    </row>
    <row r="6798" spans="2:13" x14ac:dyDescent="0.25">
      <c r="B6798" s="72" t="s">
        <v>12</v>
      </c>
      <c r="C6798" s="72" t="s">
        <v>13</v>
      </c>
      <c r="D6798" s="72" t="s">
        <v>14</v>
      </c>
      <c r="E6798" s="72" t="s">
        <v>94</v>
      </c>
      <c r="F6798" s="73">
        <v>84831</v>
      </c>
      <c r="G6798" s="72" t="s">
        <v>16</v>
      </c>
      <c r="H6798" s="72" t="s">
        <v>24</v>
      </c>
      <c r="I6798" s="72" t="s">
        <v>18</v>
      </c>
      <c r="J6798" s="72" t="s">
        <v>19</v>
      </c>
      <c r="K6798" s="72" t="s">
        <v>37</v>
      </c>
      <c r="L6798" s="72" t="s">
        <v>182</v>
      </c>
      <c r="M6798" s="72"/>
    </row>
    <row r="6799" spans="2:13" x14ac:dyDescent="0.25">
      <c r="B6799" s="72" t="s">
        <v>12</v>
      </c>
      <c r="C6799" s="72" t="s">
        <v>13</v>
      </c>
      <c r="D6799" s="72" t="s">
        <v>14</v>
      </c>
      <c r="E6799" s="72" t="s">
        <v>36</v>
      </c>
      <c r="F6799" s="73">
        <v>316179</v>
      </c>
      <c r="G6799" s="72" t="s">
        <v>16</v>
      </c>
      <c r="H6799" s="72" t="s">
        <v>24</v>
      </c>
      <c r="I6799" s="72" t="s">
        <v>18</v>
      </c>
      <c r="J6799" s="72" t="s">
        <v>19</v>
      </c>
      <c r="K6799" s="72" t="s">
        <v>130</v>
      </c>
      <c r="L6799" s="72" t="s">
        <v>738</v>
      </c>
      <c r="M6799" s="72" t="s">
        <v>35</v>
      </c>
    </row>
    <row r="6800" spans="2:13" x14ac:dyDescent="0.25">
      <c r="B6800" s="72" t="s">
        <v>12</v>
      </c>
      <c r="C6800" s="72" t="s">
        <v>13</v>
      </c>
      <c r="D6800" s="72" t="s">
        <v>14</v>
      </c>
      <c r="E6800" s="72" t="s">
        <v>55</v>
      </c>
      <c r="F6800" s="73">
        <v>578399</v>
      </c>
      <c r="G6800" s="72" t="s">
        <v>16</v>
      </c>
      <c r="H6800" s="72" t="s">
        <v>17</v>
      </c>
      <c r="I6800" s="72" t="s">
        <v>18</v>
      </c>
      <c r="J6800" s="72" t="s">
        <v>19</v>
      </c>
      <c r="K6800" s="72" t="s">
        <v>25</v>
      </c>
      <c r="L6800" s="72" t="s">
        <v>538</v>
      </c>
      <c r="M6800" s="72" t="s">
        <v>29</v>
      </c>
    </row>
    <row r="6801" spans="2:13" x14ac:dyDescent="0.25">
      <c r="B6801" s="72" t="s">
        <v>12</v>
      </c>
      <c r="C6801" s="72" t="s">
        <v>13</v>
      </c>
      <c r="D6801" s="72" t="s">
        <v>14</v>
      </c>
      <c r="E6801" s="72" t="s">
        <v>79</v>
      </c>
      <c r="F6801" s="73">
        <v>-1</v>
      </c>
      <c r="G6801" s="72" t="s">
        <v>16</v>
      </c>
      <c r="H6801" s="72" t="s">
        <v>24</v>
      </c>
      <c r="I6801" s="72" t="s">
        <v>18</v>
      </c>
      <c r="J6801" s="72" t="s">
        <v>19</v>
      </c>
      <c r="K6801" s="72" t="s">
        <v>117</v>
      </c>
      <c r="L6801" s="72" t="s">
        <v>232</v>
      </c>
      <c r="M6801" s="72"/>
    </row>
    <row r="6802" spans="2:13" x14ac:dyDescent="0.25">
      <c r="B6802" s="72" t="s">
        <v>12</v>
      </c>
      <c r="C6802" s="72" t="s">
        <v>13</v>
      </c>
      <c r="D6802" s="72" t="s">
        <v>14</v>
      </c>
      <c r="E6802" s="72" t="s">
        <v>256</v>
      </c>
      <c r="F6802" s="73">
        <v>-48703</v>
      </c>
      <c r="G6802" s="72" t="s">
        <v>16</v>
      </c>
      <c r="H6802" s="72" t="s">
        <v>24</v>
      </c>
      <c r="I6802" s="72" t="s">
        <v>18</v>
      </c>
      <c r="J6802" s="72" t="s">
        <v>19</v>
      </c>
      <c r="K6802" s="72" t="s">
        <v>185</v>
      </c>
      <c r="L6802" s="72" t="s">
        <v>309</v>
      </c>
      <c r="M6802" s="72"/>
    </row>
    <row r="6803" spans="2:13" x14ac:dyDescent="0.25">
      <c r="B6803" s="72" t="s">
        <v>12</v>
      </c>
      <c r="C6803" s="72" t="s">
        <v>13</v>
      </c>
      <c r="D6803" s="72" t="s">
        <v>14</v>
      </c>
      <c r="E6803" s="72" t="s">
        <v>39</v>
      </c>
      <c r="F6803" s="73">
        <v>-20108</v>
      </c>
      <c r="G6803" s="72" t="s">
        <v>16</v>
      </c>
      <c r="H6803" s="72" t="s">
        <v>17</v>
      </c>
      <c r="I6803" s="72" t="s">
        <v>18</v>
      </c>
      <c r="J6803" s="72" t="s">
        <v>19</v>
      </c>
      <c r="K6803" s="72" t="s">
        <v>25</v>
      </c>
      <c r="L6803" s="72" t="s">
        <v>745</v>
      </c>
      <c r="M6803" s="72"/>
    </row>
    <row r="6804" spans="2:13" x14ac:dyDescent="0.25">
      <c r="B6804" s="72" t="s">
        <v>12</v>
      </c>
      <c r="C6804" s="72" t="s">
        <v>13</v>
      </c>
      <c r="D6804" s="72" t="s">
        <v>14</v>
      </c>
      <c r="E6804" s="72" t="s">
        <v>258</v>
      </c>
      <c r="F6804" s="73">
        <v>159903</v>
      </c>
      <c r="G6804" s="72" t="s">
        <v>16</v>
      </c>
      <c r="H6804" s="72" t="s">
        <v>24</v>
      </c>
      <c r="I6804" s="72" t="s">
        <v>18</v>
      </c>
      <c r="J6804" s="72" t="s">
        <v>19</v>
      </c>
      <c r="K6804" s="72" t="s">
        <v>25</v>
      </c>
      <c r="L6804" s="72" t="s">
        <v>325</v>
      </c>
      <c r="M6804" s="72" t="s">
        <v>72</v>
      </c>
    </row>
    <row r="6805" spans="2:13" x14ac:dyDescent="0.25">
      <c r="B6805" s="72" t="s">
        <v>12</v>
      </c>
      <c r="C6805" s="72" t="s">
        <v>13</v>
      </c>
      <c r="D6805" s="72" t="s">
        <v>14</v>
      </c>
      <c r="E6805" s="72" t="s">
        <v>83</v>
      </c>
      <c r="F6805" s="73">
        <v>101447</v>
      </c>
      <c r="G6805" s="72" t="s">
        <v>16</v>
      </c>
      <c r="H6805" s="72" t="s">
        <v>24</v>
      </c>
      <c r="I6805" s="72" t="s">
        <v>18</v>
      </c>
      <c r="J6805" s="72" t="s">
        <v>19</v>
      </c>
      <c r="K6805" s="72" t="s">
        <v>130</v>
      </c>
      <c r="L6805" s="72" t="s">
        <v>131</v>
      </c>
      <c r="M6805" s="72"/>
    </row>
    <row r="6806" spans="2:13" x14ac:dyDescent="0.25">
      <c r="B6806" s="72" t="s">
        <v>12</v>
      </c>
      <c r="C6806" s="72" t="s">
        <v>13</v>
      </c>
      <c r="D6806" s="72" t="s">
        <v>14</v>
      </c>
      <c r="E6806" s="72" t="s">
        <v>123</v>
      </c>
      <c r="F6806" s="73">
        <v>-664</v>
      </c>
      <c r="G6806" s="72" t="s">
        <v>16</v>
      </c>
      <c r="H6806" s="72" t="s">
        <v>17</v>
      </c>
      <c r="I6806" s="72" t="s">
        <v>18</v>
      </c>
      <c r="J6806" s="72" t="s">
        <v>19</v>
      </c>
      <c r="K6806" s="72" t="s">
        <v>37</v>
      </c>
      <c r="L6806" s="72" t="s">
        <v>317</v>
      </c>
      <c r="M6806" s="72"/>
    </row>
    <row r="6807" spans="2:13" x14ac:dyDescent="0.25">
      <c r="B6807" s="72" t="s">
        <v>12</v>
      </c>
      <c r="C6807" s="72" t="s">
        <v>13</v>
      </c>
      <c r="D6807" s="72" t="s">
        <v>14</v>
      </c>
      <c r="E6807" s="72" t="s">
        <v>58</v>
      </c>
      <c r="F6807" s="73">
        <v>357899</v>
      </c>
      <c r="G6807" s="72" t="s">
        <v>16</v>
      </c>
      <c r="H6807" s="72" t="s">
        <v>24</v>
      </c>
      <c r="I6807" s="72" t="s">
        <v>18</v>
      </c>
      <c r="J6807" s="72" t="s">
        <v>19</v>
      </c>
      <c r="K6807" s="72" t="s">
        <v>25</v>
      </c>
      <c r="L6807" s="72" t="s">
        <v>592</v>
      </c>
      <c r="M6807" s="72" t="s">
        <v>47</v>
      </c>
    </row>
    <row r="6808" spans="2:13" x14ac:dyDescent="0.25">
      <c r="B6808" s="72" t="s">
        <v>12</v>
      </c>
      <c r="C6808" s="72" t="s">
        <v>13</v>
      </c>
      <c r="D6808" s="72" t="s">
        <v>14</v>
      </c>
      <c r="E6808" s="72" t="s">
        <v>39</v>
      </c>
      <c r="F6808" s="73">
        <v>-26519</v>
      </c>
      <c r="G6808" s="72" t="s">
        <v>16</v>
      </c>
      <c r="H6808" s="72" t="s">
        <v>17</v>
      </c>
      <c r="I6808" s="72" t="s">
        <v>18</v>
      </c>
      <c r="J6808" s="72" t="s">
        <v>19</v>
      </c>
      <c r="K6808" s="72" t="s">
        <v>37</v>
      </c>
      <c r="L6808" s="72" t="s">
        <v>509</v>
      </c>
      <c r="M6808" s="72"/>
    </row>
    <row r="6809" spans="2:13" x14ac:dyDescent="0.25">
      <c r="B6809" s="72" t="s">
        <v>12</v>
      </c>
      <c r="C6809" s="72" t="s">
        <v>13</v>
      </c>
      <c r="D6809" s="72" t="s">
        <v>14</v>
      </c>
      <c r="E6809" s="72" t="s">
        <v>79</v>
      </c>
      <c r="F6809" s="73">
        <v>-8908</v>
      </c>
      <c r="G6809" s="72" t="s">
        <v>16</v>
      </c>
      <c r="H6809" s="72" t="s">
        <v>24</v>
      </c>
      <c r="I6809" s="72" t="s">
        <v>18</v>
      </c>
      <c r="J6809" s="72" t="s">
        <v>19</v>
      </c>
      <c r="K6809" s="72" t="s">
        <v>49</v>
      </c>
      <c r="L6809" s="72" t="s">
        <v>246</v>
      </c>
      <c r="M6809" s="72"/>
    </row>
    <row r="6810" spans="2:13" x14ac:dyDescent="0.25">
      <c r="B6810" s="72" t="s">
        <v>12</v>
      </c>
      <c r="C6810" s="72" t="s">
        <v>13</v>
      </c>
      <c r="D6810" s="72" t="s">
        <v>14</v>
      </c>
      <c r="E6810" s="72" t="s">
        <v>70</v>
      </c>
      <c r="F6810" s="73">
        <v>144401</v>
      </c>
      <c r="G6810" s="72" t="s">
        <v>16</v>
      </c>
      <c r="H6810" s="72" t="s">
        <v>24</v>
      </c>
      <c r="I6810" s="72" t="s">
        <v>18</v>
      </c>
      <c r="J6810" s="72" t="s">
        <v>19</v>
      </c>
      <c r="K6810" s="72" t="s">
        <v>96</v>
      </c>
      <c r="L6810" s="72" t="s">
        <v>415</v>
      </c>
      <c r="M6810" s="72" t="s">
        <v>243</v>
      </c>
    </row>
    <row r="6811" spans="2:13" x14ac:dyDescent="0.25">
      <c r="B6811" s="72" t="s">
        <v>12</v>
      </c>
      <c r="C6811" s="72" t="s">
        <v>13</v>
      </c>
      <c r="D6811" s="72" t="s">
        <v>14</v>
      </c>
      <c r="E6811" s="72" t="s">
        <v>81</v>
      </c>
      <c r="F6811" s="73">
        <v>20369</v>
      </c>
      <c r="G6811" s="72" t="s">
        <v>16</v>
      </c>
      <c r="H6811" s="72" t="s">
        <v>24</v>
      </c>
      <c r="I6811" s="72" t="s">
        <v>18</v>
      </c>
      <c r="J6811" s="72" t="s">
        <v>19</v>
      </c>
      <c r="K6811" s="72" t="s">
        <v>25</v>
      </c>
      <c r="L6811" s="72" t="s">
        <v>101</v>
      </c>
      <c r="M6811" s="72" t="s">
        <v>57</v>
      </c>
    </row>
    <row r="6812" spans="2:13" x14ac:dyDescent="0.25">
      <c r="B6812" s="72" t="s">
        <v>12</v>
      </c>
      <c r="C6812" s="72" t="s">
        <v>13</v>
      </c>
      <c r="D6812" s="72" t="s">
        <v>14</v>
      </c>
      <c r="E6812" s="72" t="s">
        <v>79</v>
      </c>
      <c r="F6812" s="73">
        <v>-1322</v>
      </c>
      <c r="G6812" s="72" t="s">
        <v>16</v>
      </c>
      <c r="H6812" s="72" t="s">
        <v>24</v>
      </c>
      <c r="I6812" s="72" t="s">
        <v>18</v>
      </c>
      <c r="J6812" s="72" t="s">
        <v>19</v>
      </c>
      <c r="K6812" s="72" t="s">
        <v>25</v>
      </c>
      <c r="L6812" s="72" t="s">
        <v>245</v>
      </c>
      <c r="M6812" s="72"/>
    </row>
    <row r="6813" spans="2:13" x14ac:dyDescent="0.25">
      <c r="B6813" s="72" t="s">
        <v>12</v>
      </c>
      <c r="C6813" s="72" t="s">
        <v>13</v>
      </c>
      <c r="D6813" s="72" t="s">
        <v>14</v>
      </c>
      <c r="E6813" s="72" t="s">
        <v>39</v>
      </c>
      <c r="F6813" s="73">
        <v>-1512</v>
      </c>
      <c r="G6813" s="72" t="s">
        <v>16</v>
      </c>
      <c r="H6813" s="72" t="s">
        <v>24</v>
      </c>
      <c r="I6813" s="72" t="s">
        <v>18</v>
      </c>
      <c r="J6813" s="72" t="s">
        <v>19</v>
      </c>
      <c r="K6813" s="72" t="s">
        <v>117</v>
      </c>
      <c r="L6813" s="72" t="s">
        <v>609</v>
      </c>
      <c r="M6813" s="72"/>
    </row>
    <row r="6814" spans="2:13" x14ac:dyDescent="0.25">
      <c r="B6814" s="72" t="s">
        <v>12</v>
      </c>
      <c r="C6814" s="72" t="s">
        <v>13</v>
      </c>
      <c r="D6814" s="72" t="s">
        <v>14</v>
      </c>
      <c r="E6814" s="72" t="s">
        <v>258</v>
      </c>
      <c r="F6814" s="73">
        <v>1022327</v>
      </c>
      <c r="G6814" s="72" t="s">
        <v>16</v>
      </c>
      <c r="H6814" s="72" t="s">
        <v>24</v>
      </c>
      <c r="I6814" s="72" t="s">
        <v>18</v>
      </c>
      <c r="J6814" s="72" t="s">
        <v>19</v>
      </c>
      <c r="K6814" s="72" t="s">
        <v>130</v>
      </c>
      <c r="L6814" s="72" t="s">
        <v>386</v>
      </c>
      <c r="M6814" s="72" t="s">
        <v>444</v>
      </c>
    </row>
    <row r="6815" spans="2:13" x14ac:dyDescent="0.25">
      <c r="B6815" s="72" t="s">
        <v>12</v>
      </c>
      <c r="C6815" s="72" t="s">
        <v>13</v>
      </c>
      <c r="D6815" s="72" t="s">
        <v>14</v>
      </c>
      <c r="E6815" s="72" t="s">
        <v>123</v>
      </c>
      <c r="F6815" s="73">
        <v>-581</v>
      </c>
      <c r="G6815" s="72" t="s">
        <v>16</v>
      </c>
      <c r="H6815" s="72" t="s">
        <v>24</v>
      </c>
      <c r="I6815" s="72" t="s">
        <v>18</v>
      </c>
      <c r="J6815" s="72" t="s">
        <v>19</v>
      </c>
      <c r="K6815" s="72" t="s">
        <v>25</v>
      </c>
      <c r="L6815" s="72" t="s">
        <v>408</v>
      </c>
      <c r="M6815" s="72"/>
    </row>
    <row r="6816" spans="2:13" x14ac:dyDescent="0.25">
      <c r="B6816" s="72" t="s">
        <v>12</v>
      </c>
      <c r="C6816" s="72" t="s">
        <v>13</v>
      </c>
      <c r="D6816" s="72" t="s">
        <v>14</v>
      </c>
      <c r="E6816" s="72" t="s">
        <v>79</v>
      </c>
      <c r="F6816" s="73">
        <v>-80</v>
      </c>
      <c r="G6816" s="72" t="s">
        <v>16</v>
      </c>
      <c r="H6816" s="72" t="s">
        <v>17</v>
      </c>
      <c r="I6816" s="72" t="s">
        <v>18</v>
      </c>
      <c r="J6816" s="72" t="s">
        <v>19</v>
      </c>
      <c r="K6816" s="72" t="s">
        <v>43</v>
      </c>
      <c r="L6816" s="72" t="s">
        <v>56</v>
      </c>
      <c r="M6816" s="72"/>
    </row>
    <row r="6817" spans="2:13" x14ac:dyDescent="0.25">
      <c r="B6817" s="72" t="s">
        <v>12</v>
      </c>
      <c r="C6817" s="72" t="s">
        <v>13</v>
      </c>
      <c r="D6817" s="72" t="s">
        <v>14</v>
      </c>
      <c r="E6817" s="72" t="s">
        <v>83</v>
      </c>
      <c r="F6817" s="73">
        <v>2251</v>
      </c>
      <c r="G6817" s="72" t="s">
        <v>16</v>
      </c>
      <c r="H6817" s="72" t="s">
        <v>24</v>
      </c>
      <c r="I6817" s="72" t="s">
        <v>18</v>
      </c>
      <c r="J6817" s="72" t="s">
        <v>19</v>
      </c>
      <c r="K6817" s="72" t="s">
        <v>25</v>
      </c>
      <c r="L6817" s="72" t="s">
        <v>647</v>
      </c>
      <c r="M6817" s="72"/>
    </row>
    <row r="6818" spans="2:13" x14ac:dyDescent="0.25">
      <c r="B6818" s="72" t="s">
        <v>12</v>
      </c>
      <c r="C6818" s="72" t="s">
        <v>13</v>
      </c>
      <c r="D6818" s="72" t="s">
        <v>14</v>
      </c>
      <c r="E6818" s="72" t="s">
        <v>30</v>
      </c>
      <c r="F6818" s="73">
        <v>-1118</v>
      </c>
      <c r="G6818" s="72" t="s">
        <v>16</v>
      </c>
      <c r="H6818" s="72" t="s">
        <v>24</v>
      </c>
      <c r="I6818" s="72" t="s">
        <v>18</v>
      </c>
      <c r="J6818" s="72" t="s">
        <v>19</v>
      </c>
      <c r="K6818" s="72" t="s">
        <v>37</v>
      </c>
      <c r="L6818" s="72" t="s">
        <v>653</v>
      </c>
      <c r="M6818" s="72"/>
    </row>
    <row r="6819" spans="2:13" x14ac:dyDescent="0.25">
      <c r="B6819" s="72" t="s">
        <v>12</v>
      </c>
      <c r="C6819" s="72" t="s">
        <v>13</v>
      </c>
      <c r="D6819" s="72" t="s">
        <v>14</v>
      </c>
      <c r="E6819" s="72" t="s">
        <v>68</v>
      </c>
      <c r="F6819" s="73">
        <v>-163995</v>
      </c>
      <c r="G6819" s="72" t="s">
        <v>16</v>
      </c>
      <c r="H6819" s="72" t="s">
        <v>24</v>
      </c>
      <c r="I6819" s="72" t="s">
        <v>18</v>
      </c>
      <c r="J6819" s="72" t="s">
        <v>19</v>
      </c>
      <c r="K6819" s="72" t="s">
        <v>20</v>
      </c>
      <c r="L6819" s="72" t="s">
        <v>327</v>
      </c>
      <c r="M6819" s="72"/>
    </row>
    <row r="6820" spans="2:13" x14ac:dyDescent="0.25">
      <c r="B6820" s="72" t="s">
        <v>12</v>
      </c>
      <c r="C6820" s="72" t="s">
        <v>13</v>
      </c>
      <c r="D6820" s="72" t="s">
        <v>14</v>
      </c>
      <c r="E6820" s="72" t="s">
        <v>51</v>
      </c>
      <c r="F6820" s="73">
        <v>124410</v>
      </c>
      <c r="G6820" s="72" t="s">
        <v>16</v>
      </c>
      <c r="H6820" s="72" t="s">
        <v>24</v>
      </c>
      <c r="I6820" s="72" t="s">
        <v>18</v>
      </c>
      <c r="J6820" s="72" t="s">
        <v>19</v>
      </c>
      <c r="K6820" s="72" t="s">
        <v>37</v>
      </c>
      <c r="L6820" s="72" t="s">
        <v>384</v>
      </c>
      <c r="M6820" s="72"/>
    </row>
    <row r="6821" spans="2:13" x14ac:dyDescent="0.25">
      <c r="B6821" s="72" t="s">
        <v>12</v>
      </c>
      <c r="C6821" s="72" t="s">
        <v>13</v>
      </c>
      <c r="D6821" s="72" t="s">
        <v>14</v>
      </c>
      <c r="E6821" s="72" t="s">
        <v>83</v>
      </c>
      <c r="F6821" s="73">
        <v>3974</v>
      </c>
      <c r="G6821" s="72" t="s">
        <v>16</v>
      </c>
      <c r="H6821" s="72" t="s">
        <v>24</v>
      </c>
      <c r="I6821" s="72" t="s">
        <v>18</v>
      </c>
      <c r="J6821" s="72" t="s">
        <v>19</v>
      </c>
      <c r="K6821" s="72" t="s">
        <v>31</v>
      </c>
      <c r="L6821" s="72" t="s">
        <v>565</v>
      </c>
      <c r="M6821" s="72"/>
    </row>
    <row r="6822" spans="2:13" x14ac:dyDescent="0.25">
      <c r="B6822" s="72" t="s">
        <v>12</v>
      </c>
      <c r="C6822" s="72" t="s">
        <v>13</v>
      </c>
      <c r="D6822" s="72" t="s">
        <v>14</v>
      </c>
      <c r="E6822" s="72" t="s">
        <v>79</v>
      </c>
      <c r="F6822" s="73">
        <v>-53978</v>
      </c>
      <c r="G6822" s="72" t="s">
        <v>16</v>
      </c>
      <c r="H6822" s="72" t="s">
        <v>24</v>
      </c>
      <c r="I6822" s="72" t="s">
        <v>18</v>
      </c>
      <c r="J6822" s="72" t="s">
        <v>19</v>
      </c>
      <c r="K6822" s="72" t="s">
        <v>37</v>
      </c>
      <c r="L6822" s="72" t="s">
        <v>611</v>
      </c>
      <c r="M6822" s="72"/>
    </row>
    <row r="6823" spans="2:13" x14ac:dyDescent="0.25">
      <c r="B6823" s="72" t="s">
        <v>12</v>
      </c>
      <c r="C6823" s="72" t="s">
        <v>13</v>
      </c>
      <c r="D6823" s="72" t="s">
        <v>14</v>
      </c>
      <c r="E6823" s="72" t="s">
        <v>258</v>
      </c>
      <c r="F6823" s="73">
        <v>1609851</v>
      </c>
      <c r="G6823" s="72" t="s">
        <v>16</v>
      </c>
      <c r="H6823" s="72" t="s">
        <v>24</v>
      </c>
      <c r="I6823" s="72" t="s">
        <v>18</v>
      </c>
      <c r="J6823" s="72" t="s">
        <v>19</v>
      </c>
      <c r="K6823" s="72" t="s">
        <v>117</v>
      </c>
      <c r="L6823" s="72" t="s">
        <v>168</v>
      </c>
      <c r="M6823" s="72" t="s">
        <v>709</v>
      </c>
    </row>
    <row r="6824" spans="2:13" x14ac:dyDescent="0.25">
      <c r="B6824" s="72" t="s">
        <v>12</v>
      </c>
      <c r="C6824" s="72" t="s">
        <v>13</v>
      </c>
      <c r="D6824" s="72" t="s">
        <v>14</v>
      </c>
      <c r="E6824" s="72" t="s">
        <v>30</v>
      </c>
      <c r="F6824" s="73">
        <v>-1</v>
      </c>
      <c r="G6824" s="72" t="s">
        <v>16</v>
      </c>
      <c r="H6824" s="72" t="s">
        <v>17</v>
      </c>
      <c r="I6824" s="72" t="s">
        <v>18</v>
      </c>
      <c r="J6824" s="72" t="s">
        <v>19</v>
      </c>
      <c r="K6824" s="72" t="s">
        <v>25</v>
      </c>
      <c r="L6824" s="72" t="s">
        <v>142</v>
      </c>
      <c r="M6824" s="72"/>
    </row>
    <row r="6825" spans="2:13" x14ac:dyDescent="0.25">
      <c r="B6825" s="72" t="s">
        <v>12</v>
      </c>
      <c r="C6825" s="72" t="s">
        <v>13</v>
      </c>
      <c r="D6825" s="72" t="s">
        <v>14</v>
      </c>
      <c r="E6825" s="72" t="s">
        <v>33</v>
      </c>
      <c r="F6825" s="73">
        <v>107191</v>
      </c>
      <c r="G6825" s="72" t="s">
        <v>16</v>
      </c>
      <c r="H6825" s="72" t="s">
        <v>24</v>
      </c>
      <c r="I6825" s="72" t="s">
        <v>18</v>
      </c>
      <c r="J6825" s="72" t="s">
        <v>19</v>
      </c>
      <c r="K6825" s="72" t="s">
        <v>37</v>
      </c>
      <c r="L6825" s="72" t="s">
        <v>491</v>
      </c>
      <c r="M6825" s="72" t="s">
        <v>47</v>
      </c>
    </row>
    <row r="6826" spans="2:13" x14ac:dyDescent="0.25">
      <c r="B6826" s="72" t="s">
        <v>12</v>
      </c>
      <c r="C6826" s="72" t="s">
        <v>13</v>
      </c>
      <c r="D6826" s="72" t="s">
        <v>14</v>
      </c>
      <c r="E6826" s="72" t="s">
        <v>68</v>
      </c>
      <c r="F6826" s="73">
        <v>-46043</v>
      </c>
      <c r="G6826" s="72" t="s">
        <v>16</v>
      </c>
      <c r="H6826" s="72" t="s">
        <v>17</v>
      </c>
      <c r="I6826" s="72" t="s">
        <v>18</v>
      </c>
      <c r="J6826" s="72" t="s">
        <v>19</v>
      </c>
      <c r="K6826" s="72" t="s">
        <v>25</v>
      </c>
      <c r="L6826" s="72" t="s">
        <v>234</v>
      </c>
      <c r="M6826" s="72"/>
    </row>
    <row r="6827" spans="2:13" x14ac:dyDescent="0.25">
      <c r="B6827" s="72" t="s">
        <v>12</v>
      </c>
      <c r="C6827" s="72" t="s">
        <v>13</v>
      </c>
      <c r="D6827" s="72" t="s">
        <v>14</v>
      </c>
      <c r="E6827" s="72" t="s">
        <v>74</v>
      </c>
      <c r="F6827" s="73">
        <v>66347</v>
      </c>
      <c r="G6827" s="72" t="s">
        <v>16</v>
      </c>
      <c r="H6827" s="72" t="s">
        <v>17</v>
      </c>
      <c r="I6827" s="72" t="s">
        <v>18</v>
      </c>
      <c r="J6827" s="72" t="s">
        <v>19</v>
      </c>
      <c r="K6827" s="72" t="s">
        <v>25</v>
      </c>
      <c r="L6827" s="72" t="s">
        <v>365</v>
      </c>
      <c r="M6827" s="72" t="s">
        <v>112</v>
      </c>
    </row>
    <row r="6828" spans="2:13" x14ac:dyDescent="0.25">
      <c r="B6828" s="72" t="s">
        <v>12</v>
      </c>
      <c r="C6828" s="72" t="s">
        <v>13</v>
      </c>
      <c r="D6828" s="72" t="s">
        <v>14</v>
      </c>
      <c r="E6828" s="72" t="s">
        <v>152</v>
      </c>
      <c r="F6828" s="73">
        <v>-209604</v>
      </c>
      <c r="G6828" s="72" t="s">
        <v>16</v>
      </c>
      <c r="H6828" s="72" t="s">
        <v>24</v>
      </c>
      <c r="I6828" s="72" t="s">
        <v>18</v>
      </c>
      <c r="J6828" s="72" t="s">
        <v>19</v>
      </c>
      <c r="K6828" s="72" t="s">
        <v>96</v>
      </c>
      <c r="L6828" s="72" t="s">
        <v>391</v>
      </c>
      <c r="M6828" s="72"/>
    </row>
    <row r="6829" spans="2:13" x14ac:dyDescent="0.25">
      <c r="B6829" s="72" t="s">
        <v>12</v>
      </c>
      <c r="C6829" s="72" t="s">
        <v>13</v>
      </c>
      <c r="D6829" s="72" t="s">
        <v>14</v>
      </c>
      <c r="E6829" s="72" t="s">
        <v>144</v>
      </c>
      <c r="F6829" s="73">
        <v>590580</v>
      </c>
      <c r="G6829" s="72" t="s">
        <v>16</v>
      </c>
      <c r="H6829" s="72" t="s">
        <v>17</v>
      </c>
      <c r="I6829" s="72" t="s">
        <v>18</v>
      </c>
      <c r="J6829" s="72" t="s">
        <v>19</v>
      </c>
      <c r="K6829" s="72" t="s">
        <v>37</v>
      </c>
      <c r="L6829" s="72" t="s">
        <v>38</v>
      </c>
      <c r="M6829" s="72" t="s">
        <v>184</v>
      </c>
    </row>
    <row r="6830" spans="2:13" x14ac:dyDescent="0.25">
      <c r="B6830" s="72" t="s">
        <v>12</v>
      </c>
      <c r="C6830" s="72" t="s">
        <v>13</v>
      </c>
      <c r="D6830" s="72" t="s">
        <v>14</v>
      </c>
      <c r="E6830" s="72" t="s">
        <v>146</v>
      </c>
      <c r="F6830" s="73">
        <v>-162465</v>
      </c>
      <c r="G6830" s="72" t="s">
        <v>16</v>
      </c>
      <c r="H6830" s="72" t="s">
        <v>17</v>
      </c>
      <c r="I6830" s="72" t="s">
        <v>18</v>
      </c>
      <c r="J6830" s="72" t="s">
        <v>19</v>
      </c>
      <c r="K6830" s="72" t="s">
        <v>25</v>
      </c>
      <c r="L6830" s="72" t="s">
        <v>110</v>
      </c>
      <c r="M6830" s="72"/>
    </row>
    <row r="6831" spans="2:13" x14ac:dyDescent="0.25">
      <c r="B6831" s="72" t="s">
        <v>12</v>
      </c>
      <c r="C6831" s="72" t="s">
        <v>13</v>
      </c>
      <c r="D6831" s="72" t="s">
        <v>14</v>
      </c>
      <c r="E6831" s="72" t="s">
        <v>39</v>
      </c>
      <c r="F6831" s="73">
        <v>-43790</v>
      </c>
      <c r="G6831" s="72" t="s">
        <v>16</v>
      </c>
      <c r="H6831" s="72" t="s">
        <v>24</v>
      </c>
      <c r="I6831" s="72" t="s">
        <v>18</v>
      </c>
      <c r="J6831" s="72" t="s">
        <v>19</v>
      </c>
      <c r="K6831" s="72" t="s">
        <v>25</v>
      </c>
      <c r="L6831" s="72" t="s">
        <v>546</v>
      </c>
      <c r="M6831" s="72"/>
    </row>
    <row r="6832" spans="2:13" x14ac:dyDescent="0.25">
      <c r="B6832" s="72" t="s">
        <v>12</v>
      </c>
      <c r="C6832" s="72" t="s">
        <v>13</v>
      </c>
      <c r="D6832" s="72" t="s">
        <v>14</v>
      </c>
      <c r="E6832" s="72" t="s">
        <v>256</v>
      </c>
      <c r="F6832" s="73">
        <v>-16193</v>
      </c>
      <c r="G6832" s="72" t="s">
        <v>16</v>
      </c>
      <c r="H6832" s="72" t="s">
        <v>24</v>
      </c>
      <c r="I6832" s="72" t="s">
        <v>18</v>
      </c>
      <c r="J6832" s="72" t="s">
        <v>19</v>
      </c>
      <c r="K6832" s="72" t="s">
        <v>157</v>
      </c>
      <c r="L6832" s="72" t="s">
        <v>170</v>
      </c>
      <c r="M6832" s="72"/>
    </row>
    <row r="6833" spans="2:13" x14ac:dyDescent="0.25">
      <c r="B6833" s="72" t="s">
        <v>12</v>
      </c>
      <c r="C6833" s="72" t="s">
        <v>13</v>
      </c>
      <c r="D6833" s="72" t="s">
        <v>14</v>
      </c>
      <c r="E6833" s="72" t="s">
        <v>51</v>
      </c>
      <c r="F6833" s="73">
        <v>41079</v>
      </c>
      <c r="G6833" s="72" t="s">
        <v>16</v>
      </c>
      <c r="H6833" s="72" t="s">
        <v>17</v>
      </c>
      <c r="I6833" s="72" t="s">
        <v>18</v>
      </c>
      <c r="J6833" s="72" t="s">
        <v>19</v>
      </c>
      <c r="K6833" s="72" t="s">
        <v>25</v>
      </c>
      <c r="L6833" s="72" t="s">
        <v>323</v>
      </c>
      <c r="M6833" s="72"/>
    </row>
    <row r="6834" spans="2:13" x14ac:dyDescent="0.25">
      <c r="B6834" s="72" t="s">
        <v>12</v>
      </c>
      <c r="C6834" s="72" t="s">
        <v>13</v>
      </c>
      <c r="D6834" s="72" t="s">
        <v>14</v>
      </c>
      <c r="E6834" s="72" t="s">
        <v>228</v>
      </c>
      <c r="F6834" s="73">
        <v>143472</v>
      </c>
      <c r="G6834" s="72" t="s">
        <v>16</v>
      </c>
      <c r="H6834" s="72" t="s">
        <v>17</v>
      </c>
      <c r="I6834" s="72" t="s">
        <v>18</v>
      </c>
      <c r="J6834" s="72" t="s">
        <v>19</v>
      </c>
      <c r="K6834" s="72" t="s">
        <v>25</v>
      </c>
      <c r="L6834" s="72" t="s">
        <v>225</v>
      </c>
      <c r="M6834" s="72" t="s">
        <v>62</v>
      </c>
    </row>
    <row r="6835" spans="2:13" x14ac:dyDescent="0.25">
      <c r="B6835" s="72" t="s">
        <v>12</v>
      </c>
      <c r="C6835" s="72" t="s">
        <v>13</v>
      </c>
      <c r="D6835" s="72" t="s">
        <v>14</v>
      </c>
      <c r="E6835" s="72" t="s">
        <v>256</v>
      </c>
      <c r="F6835" s="73">
        <v>-107736</v>
      </c>
      <c r="G6835" s="72" t="s">
        <v>16</v>
      </c>
      <c r="H6835" s="72" t="s">
        <v>24</v>
      </c>
      <c r="I6835" s="72" t="s">
        <v>18</v>
      </c>
      <c r="J6835" s="72" t="s">
        <v>19</v>
      </c>
      <c r="K6835" s="72" t="s">
        <v>99</v>
      </c>
      <c r="L6835" s="72" t="s">
        <v>348</v>
      </c>
      <c r="M6835" s="72"/>
    </row>
    <row r="6836" spans="2:13" x14ac:dyDescent="0.25">
      <c r="B6836" s="72" t="s">
        <v>12</v>
      </c>
      <c r="C6836" s="72" t="s">
        <v>13</v>
      </c>
      <c r="D6836" s="72" t="s">
        <v>14</v>
      </c>
      <c r="E6836" s="72" t="s">
        <v>79</v>
      </c>
      <c r="F6836" s="73">
        <v>-8394</v>
      </c>
      <c r="G6836" s="72" t="s">
        <v>16</v>
      </c>
      <c r="H6836" s="72" t="s">
        <v>24</v>
      </c>
      <c r="I6836" s="72" t="s">
        <v>18</v>
      </c>
      <c r="J6836" s="72" t="s">
        <v>19</v>
      </c>
      <c r="K6836" s="72" t="s">
        <v>37</v>
      </c>
      <c r="L6836" s="72" t="s">
        <v>182</v>
      </c>
      <c r="M6836" s="72"/>
    </row>
    <row r="6837" spans="2:13" x14ac:dyDescent="0.25">
      <c r="B6837" s="72" t="s">
        <v>12</v>
      </c>
      <c r="C6837" s="72" t="s">
        <v>13</v>
      </c>
      <c r="D6837" s="72" t="s">
        <v>14</v>
      </c>
      <c r="E6837" s="72" t="s">
        <v>68</v>
      </c>
      <c r="F6837" s="73">
        <v>-24014</v>
      </c>
      <c r="G6837" s="72" t="s">
        <v>16</v>
      </c>
      <c r="H6837" s="72" t="s">
        <v>24</v>
      </c>
      <c r="I6837" s="72" t="s">
        <v>18</v>
      </c>
      <c r="J6837" s="72" t="s">
        <v>19</v>
      </c>
      <c r="K6837" s="72" t="s">
        <v>63</v>
      </c>
      <c r="L6837" s="72" t="s">
        <v>452</v>
      </c>
      <c r="M6837" s="72"/>
    </row>
    <row r="6838" spans="2:13" x14ac:dyDescent="0.25">
      <c r="B6838" s="72" t="s">
        <v>12</v>
      </c>
      <c r="C6838" s="72" t="s">
        <v>13</v>
      </c>
      <c r="D6838" s="72" t="s">
        <v>14</v>
      </c>
      <c r="E6838" s="72" t="s">
        <v>70</v>
      </c>
      <c r="F6838" s="73">
        <v>176169</v>
      </c>
      <c r="G6838" s="72" t="s">
        <v>16</v>
      </c>
      <c r="H6838" s="72" t="s">
        <v>24</v>
      </c>
      <c r="I6838" s="72" t="s">
        <v>18</v>
      </c>
      <c r="J6838" s="72" t="s">
        <v>19</v>
      </c>
      <c r="K6838" s="72" t="s">
        <v>25</v>
      </c>
      <c r="L6838" s="72" t="s">
        <v>77</v>
      </c>
      <c r="M6838" s="72" t="s">
        <v>243</v>
      </c>
    </row>
    <row r="6839" spans="2:13" x14ac:dyDescent="0.25">
      <c r="B6839" s="72" t="s">
        <v>12</v>
      </c>
      <c r="C6839" s="72" t="s">
        <v>13</v>
      </c>
      <c r="D6839" s="72" t="s">
        <v>14</v>
      </c>
      <c r="E6839" s="72" t="s">
        <v>36</v>
      </c>
      <c r="F6839" s="73">
        <v>312206</v>
      </c>
      <c r="G6839" s="72" t="s">
        <v>16</v>
      </c>
      <c r="H6839" s="72" t="s">
        <v>24</v>
      </c>
      <c r="I6839" s="72" t="s">
        <v>18</v>
      </c>
      <c r="J6839" s="72" t="s">
        <v>19</v>
      </c>
      <c r="K6839" s="72" t="s">
        <v>37</v>
      </c>
      <c r="L6839" s="72" t="s">
        <v>280</v>
      </c>
      <c r="M6839" s="72" t="s">
        <v>29</v>
      </c>
    </row>
    <row r="6840" spans="2:13" x14ac:dyDescent="0.25">
      <c r="B6840" s="72" t="s">
        <v>12</v>
      </c>
      <c r="C6840" s="72" t="s">
        <v>13</v>
      </c>
      <c r="D6840" s="72" t="s">
        <v>14</v>
      </c>
      <c r="E6840" s="72" t="s">
        <v>79</v>
      </c>
      <c r="F6840" s="73">
        <v>-485</v>
      </c>
      <c r="G6840" s="72" t="s">
        <v>16</v>
      </c>
      <c r="H6840" s="72" t="s">
        <v>24</v>
      </c>
      <c r="I6840" s="72" t="s">
        <v>18</v>
      </c>
      <c r="J6840" s="72" t="s">
        <v>19</v>
      </c>
      <c r="K6840" s="72" t="s">
        <v>99</v>
      </c>
      <c r="L6840" s="72" t="s">
        <v>154</v>
      </c>
      <c r="M6840" s="72"/>
    </row>
    <row r="6841" spans="2:13" x14ac:dyDescent="0.25">
      <c r="B6841" s="72" t="s">
        <v>12</v>
      </c>
      <c r="C6841" s="72" t="s">
        <v>13</v>
      </c>
      <c r="D6841" s="72" t="s">
        <v>14</v>
      </c>
      <c r="E6841" s="72" t="s">
        <v>83</v>
      </c>
      <c r="F6841" s="73">
        <v>6724</v>
      </c>
      <c r="G6841" s="72" t="s">
        <v>16</v>
      </c>
      <c r="H6841" s="72" t="s">
        <v>24</v>
      </c>
      <c r="I6841" s="72" t="s">
        <v>18</v>
      </c>
      <c r="J6841" s="72" t="s">
        <v>19</v>
      </c>
      <c r="K6841" s="72" t="s">
        <v>25</v>
      </c>
      <c r="L6841" s="72" t="s">
        <v>235</v>
      </c>
      <c r="M6841" s="72"/>
    </row>
    <row r="6842" spans="2:13" x14ac:dyDescent="0.25">
      <c r="B6842" s="72" t="s">
        <v>12</v>
      </c>
      <c r="C6842" s="72" t="s">
        <v>13</v>
      </c>
      <c r="D6842" s="72" t="s">
        <v>14</v>
      </c>
      <c r="E6842" s="72" t="s">
        <v>79</v>
      </c>
      <c r="F6842" s="73">
        <v>-1396</v>
      </c>
      <c r="G6842" s="72" t="s">
        <v>16</v>
      </c>
      <c r="H6842" s="72" t="s">
        <v>17</v>
      </c>
      <c r="I6842" s="72" t="s">
        <v>48</v>
      </c>
      <c r="J6842" s="72" t="s">
        <v>19</v>
      </c>
      <c r="K6842" s="72" t="s">
        <v>49</v>
      </c>
      <c r="L6842" s="72" t="s">
        <v>208</v>
      </c>
      <c r="M6842" s="72"/>
    </row>
    <row r="6843" spans="2:13" x14ac:dyDescent="0.25">
      <c r="B6843" s="72" t="s">
        <v>12</v>
      </c>
      <c r="C6843" s="72" t="s">
        <v>13</v>
      </c>
      <c r="D6843" s="72" t="s">
        <v>14</v>
      </c>
      <c r="E6843" s="72" t="s">
        <v>51</v>
      </c>
      <c r="F6843" s="73">
        <v>182299</v>
      </c>
      <c r="G6843" s="72" t="s">
        <v>16</v>
      </c>
      <c r="H6843" s="72" t="s">
        <v>17</v>
      </c>
      <c r="I6843" s="72" t="s">
        <v>18</v>
      </c>
      <c r="J6843" s="72" t="s">
        <v>19</v>
      </c>
      <c r="K6843" s="72" t="s">
        <v>25</v>
      </c>
      <c r="L6843" s="72" t="s">
        <v>273</v>
      </c>
      <c r="M6843" s="72"/>
    </row>
    <row r="6844" spans="2:13" x14ac:dyDescent="0.25">
      <c r="B6844" s="72" t="s">
        <v>12</v>
      </c>
      <c r="C6844" s="72" t="s">
        <v>13</v>
      </c>
      <c r="D6844" s="72" t="s">
        <v>14</v>
      </c>
      <c r="E6844" s="72" t="s">
        <v>83</v>
      </c>
      <c r="F6844" s="73">
        <v>1719738</v>
      </c>
      <c r="G6844" s="72" t="s">
        <v>16</v>
      </c>
      <c r="H6844" s="72" t="s">
        <v>17</v>
      </c>
      <c r="I6844" s="72" t="s">
        <v>18</v>
      </c>
      <c r="J6844" s="72" t="s">
        <v>19</v>
      </c>
      <c r="K6844" s="72" t="s">
        <v>25</v>
      </c>
      <c r="L6844" s="72" t="s">
        <v>198</v>
      </c>
      <c r="M6844" s="72"/>
    </row>
    <row r="6845" spans="2:13" x14ac:dyDescent="0.25">
      <c r="B6845" s="72" t="s">
        <v>12</v>
      </c>
      <c r="C6845" s="72" t="s">
        <v>13</v>
      </c>
      <c r="D6845" s="72" t="s">
        <v>14</v>
      </c>
      <c r="E6845" s="72" t="s">
        <v>83</v>
      </c>
      <c r="F6845" s="73">
        <v>69808</v>
      </c>
      <c r="G6845" s="72" t="s">
        <v>16</v>
      </c>
      <c r="H6845" s="72" t="s">
        <v>24</v>
      </c>
      <c r="I6845" s="72" t="s">
        <v>18</v>
      </c>
      <c r="J6845" s="72" t="s">
        <v>19</v>
      </c>
      <c r="K6845" s="72" t="s">
        <v>25</v>
      </c>
      <c r="L6845" s="72" t="s">
        <v>308</v>
      </c>
      <c r="M6845" s="72"/>
    </row>
    <row r="6846" spans="2:13" x14ac:dyDescent="0.25">
      <c r="B6846" s="72" t="s">
        <v>12</v>
      </c>
      <c r="C6846" s="72" t="s">
        <v>13</v>
      </c>
      <c r="D6846" s="72" t="s">
        <v>14</v>
      </c>
      <c r="E6846" s="72" t="s">
        <v>33</v>
      </c>
      <c r="F6846" s="73">
        <v>111944</v>
      </c>
      <c r="G6846" s="72" t="s">
        <v>16</v>
      </c>
      <c r="H6846" s="72" t="s">
        <v>24</v>
      </c>
      <c r="I6846" s="72" t="s">
        <v>18</v>
      </c>
      <c r="J6846" s="72" t="s">
        <v>19</v>
      </c>
      <c r="K6846" s="72" t="s">
        <v>37</v>
      </c>
      <c r="L6846" s="72" t="s">
        <v>549</v>
      </c>
      <c r="M6846" s="72" t="s">
        <v>47</v>
      </c>
    </row>
    <row r="6847" spans="2:13" x14ac:dyDescent="0.25">
      <c r="B6847" s="72" t="s">
        <v>12</v>
      </c>
      <c r="C6847" s="72" t="s">
        <v>13</v>
      </c>
      <c r="D6847" s="72" t="s">
        <v>14</v>
      </c>
      <c r="E6847" s="72" t="s">
        <v>241</v>
      </c>
      <c r="F6847" s="73">
        <v>22952190</v>
      </c>
      <c r="G6847" s="72" t="s">
        <v>16</v>
      </c>
      <c r="H6847" s="72" t="s">
        <v>24</v>
      </c>
      <c r="I6847" s="72" t="s">
        <v>18</v>
      </c>
      <c r="J6847" s="72" t="s">
        <v>19</v>
      </c>
      <c r="K6847" s="72" t="s">
        <v>43</v>
      </c>
      <c r="L6847" s="72" t="s">
        <v>472</v>
      </c>
      <c r="M6847" s="72" t="s">
        <v>72</v>
      </c>
    </row>
    <row r="6848" spans="2:13" x14ac:dyDescent="0.25">
      <c r="B6848" s="72" t="s">
        <v>12</v>
      </c>
      <c r="C6848" s="72" t="s">
        <v>13</v>
      </c>
      <c r="D6848" s="72" t="s">
        <v>14</v>
      </c>
      <c r="E6848" s="72" t="s">
        <v>83</v>
      </c>
      <c r="F6848" s="73">
        <v>12612</v>
      </c>
      <c r="G6848" s="72" t="s">
        <v>16</v>
      </c>
      <c r="H6848" s="72" t="s">
        <v>17</v>
      </c>
      <c r="I6848" s="72" t="s">
        <v>18</v>
      </c>
      <c r="J6848" s="72" t="s">
        <v>19</v>
      </c>
      <c r="K6848" s="72" t="s">
        <v>25</v>
      </c>
      <c r="L6848" s="72" t="s">
        <v>431</v>
      </c>
      <c r="M6848" s="72"/>
    </row>
    <row r="6849" spans="2:13" x14ac:dyDescent="0.25">
      <c r="B6849" s="72" t="s">
        <v>12</v>
      </c>
      <c r="C6849" s="72" t="s">
        <v>13</v>
      </c>
      <c r="D6849" s="72" t="s">
        <v>14</v>
      </c>
      <c r="E6849" s="72" t="s">
        <v>41</v>
      </c>
      <c r="F6849" s="73">
        <v>-108</v>
      </c>
      <c r="G6849" s="72" t="s">
        <v>16</v>
      </c>
      <c r="H6849" s="72" t="s">
        <v>17</v>
      </c>
      <c r="I6849" s="72" t="s">
        <v>18</v>
      </c>
      <c r="J6849" s="72" t="s">
        <v>19</v>
      </c>
      <c r="K6849" s="72" t="s">
        <v>37</v>
      </c>
      <c r="L6849" s="72" t="s">
        <v>202</v>
      </c>
      <c r="M6849" s="72"/>
    </row>
    <row r="6850" spans="2:13" x14ac:dyDescent="0.25">
      <c r="B6850" s="72" t="s">
        <v>12</v>
      </c>
      <c r="C6850" s="72" t="s">
        <v>13</v>
      </c>
      <c r="D6850" s="72" t="s">
        <v>14</v>
      </c>
      <c r="E6850" s="72" t="s">
        <v>81</v>
      </c>
      <c r="F6850" s="73">
        <v>3916186</v>
      </c>
      <c r="G6850" s="72" t="s">
        <v>16</v>
      </c>
      <c r="H6850" s="72" t="s">
        <v>17</v>
      </c>
      <c r="I6850" s="72" t="s">
        <v>18</v>
      </c>
      <c r="J6850" s="72" t="s">
        <v>19</v>
      </c>
      <c r="K6850" s="72" t="s">
        <v>25</v>
      </c>
      <c r="L6850" s="72" t="s">
        <v>265</v>
      </c>
      <c r="M6850" s="72" t="s">
        <v>47</v>
      </c>
    </row>
    <row r="6851" spans="2:13" x14ac:dyDescent="0.25">
      <c r="B6851" s="72" t="s">
        <v>12</v>
      </c>
      <c r="C6851" s="72" t="s">
        <v>13</v>
      </c>
      <c r="D6851" s="72" t="s">
        <v>14</v>
      </c>
      <c r="E6851" s="72" t="s">
        <v>81</v>
      </c>
      <c r="F6851" s="73">
        <v>48072</v>
      </c>
      <c r="G6851" s="72" t="s">
        <v>16</v>
      </c>
      <c r="H6851" s="72" t="s">
        <v>24</v>
      </c>
      <c r="I6851" s="72" t="s">
        <v>48</v>
      </c>
      <c r="J6851" s="72" t="s">
        <v>19</v>
      </c>
      <c r="K6851" s="72" t="s">
        <v>37</v>
      </c>
      <c r="L6851" s="72" t="s">
        <v>301</v>
      </c>
      <c r="M6851" s="72" t="s">
        <v>29</v>
      </c>
    </row>
    <row r="6852" spans="2:13" x14ac:dyDescent="0.25">
      <c r="B6852" s="72" t="s">
        <v>12</v>
      </c>
      <c r="C6852" s="72" t="s">
        <v>13</v>
      </c>
      <c r="D6852" s="72" t="s">
        <v>14</v>
      </c>
      <c r="E6852" s="72" t="s">
        <v>258</v>
      </c>
      <c r="F6852" s="73">
        <v>113655</v>
      </c>
      <c r="G6852" s="72" t="s">
        <v>16</v>
      </c>
      <c r="H6852" s="72" t="s">
        <v>24</v>
      </c>
      <c r="I6852" s="72" t="s">
        <v>48</v>
      </c>
      <c r="J6852" s="72" t="s">
        <v>19</v>
      </c>
      <c r="K6852" s="72" t="s">
        <v>96</v>
      </c>
      <c r="L6852" s="72" t="s">
        <v>172</v>
      </c>
      <c r="M6852" s="72" t="s">
        <v>259</v>
      </c>
    </row>
    <row r="6853" spans="2:13" x14ac:dyDescent="0.25">
      <c r="B6853" s="72" t="s">
        <v>12</v>
      </c>
      <c r="C6853" s="72" t="s">
        <v>13</v>
      </c>
      <c r="D6853" s="72" t="s">
        <v>14</v>
      </c>
      <c r="E6853" s="72" t="s">
        <v>36</v>
      </c>
      <c r="F6853" s="73">
        <v>878972</v>
      </c>
      <c r="G6853" s="72" t="s">
        <v>16</v>
      </c>
      <c r="H6853" s="72" t="s">
        <v>24</v>
      </c>
      <c r="I6853" s="72" t="s">
        <v>18</v>
      </c>
      <c r="J6853" s="72" t="s">
        <v>19</v>
      </c>
      <c r="K6853" s="72" t="s">
        <v>102</v>
      </c>
      <c r="L6853" s="72" t="s">
        <v>429</v>
      </c>
      <c r="M6853" s="72" t="s">
        <v>29</v>
      </c>
    </row>
    <row r="6854" spans="2:13" x14ac:dyDescent="0.25">
      <c r="B6854" s="72" t="s">
        <v>12</v>
      </c>
      <c r="C6854" s="72" t="s">
        <v>13</v>
      </c>
      <c r="D6854" s="72" t="s">
        <v>14</v>
      </c>
      <c r="E6854" s="72" t="s">
        <v>30</v>
      </c>
      <c r="F6854" s="73">
        <v>-402</v>
      </c>
      <c r="G6854" s="72" t="s">
        <v>16</v>
      </c>
      <c r="H6854" s="72" t="s">
        <v>24</v>
      </c>
      <c r="I6854" s="72" t="s">
        <v>18</v>
      </c>
      <c r="J6854" s="72" t="s">
        <v>19</v>
      </c>
      <c r="K6854" s="72" t="s">
        <v>25</v>
      </c>
      <c r="L6854" s="72" t="s">
        <v>174</v>
      </c>
      <c r="M6854" s="72"/>
    </row>
    <row r="6855" spans="2:13" x14ac:dyDescent="0.25">
      <c r="B6855" s="72" t="s">
        <v>12</v>
      </c>
      <c r="C6855" s="72" t="s">
        <v>13</v>
      </c>
      <c r="D6855" s="72" t="s">
        <v>14</v>
      </c>
      <c r="E6855" s="72" t="s">
        <v>39</v>
      </c>
      <c r="F6855" s="73">
        <v>-5608</v>
      </c>
      <c r="G6855" s="72" t="s">
        <v>16</v>
      </c>
      <c r="H6855" s="72" t="s">
        <v>24</v>
      </c>
      <c r="I6855" s="72" t="s">
        <v>18</v>
      </c>
      <c r="J6855" s="72" t="s">
        <v>19</v>
      </c>
      <c r="K6855" s="72" t="s">
        <v>25</v>
      </c>
      <c r="L6855" s="72" t="s">
        <v>286</v>
      </c>
      <c r="M6855" s="72"/>
    </row>
    <row r="6856" spans="2:13" x14ac:dyDescent="0.25">
      <c r="B6856" s="72" t="s">
        <v>12</v>
      </c>
      <c r="C6856" s="72" t="s">
        <v>13</v>
      </c>
      <c r="D6856" s="72" t="s">
        <v>14</v>
      </c>
      <c r="E6856" s="72" t="s">
        <v>79</v>
      </c>
      <c r="F6856" s="73">
        <v>-8891</v>
      </c>
      <c r="G6856" s="72" t="s">
        <v>16</v>
      </c>
      <c r="H6856" s="72" t="s">
        <v>17</v>
      </c>
      <c r="I6856" s="72" t="s">
        <v>48</v>
      </c>
      <c r="J6856" s="72" t="s">
        <v>19</v>
      </c>
      <c r="K6856" s="72" t="s">
        <v>49</v>
      </c>
      <c r="L6856" s="72" t="s">
        <v>82</v>
      </c>
      <c r="M6856" s="72"/>
    </row>
    <row r="6857" spans="2:13" x14ac:dyDescent="0.25">
      <c r="B6857" s="72" t="s">
        <v>12</v>
      </c>
      <c r="C6857" s="72" t="s">
        <v>13</v>
      </c>
      <c r="D6857" s="72" t="s">
        <v>14</v>
      </c>
      <c r="E6857" s="72" t="s">
        <v>36</v>
      </c>
      <c r="F6857" s="73">
        <v>149360</v>
      </c>
      <c r="G6857" s="72" t="s">
        <v>16</v>
      </c>
      <c r="H6857" s="72" t="s">
        <v>24</v>
      </c>
      <c r="I6857" s="72" t="s">
        <v>18</v>
      </c>
      <c r="J6857" s="72" t="s">
        <v>19</v>
      </c>
      <c r="K6857" s="72" t="s">
        <v>37</v>
      </c>
      <c r="L6857" s="72" t="s">
        <v>653</v>
      </c>
      <c r="M6857" s="72" t="s">
        <v>57</v>
      </c>
    </row>
    <row r="6858" spans="2:13" x14ac:dyDescent="0.25">
      <c r="B6858" s="72" t="s">
        <v>12</v>
      </c>
      <c r="C6858" s="72" t="s">
        <v>13</v>
      </c>
      <c r="D6858" s="72" t="s">
        <v>14</v>
      </c>
      <c r="E6858" s="72" t="s">
        <v>68</v>
      </c>
      <c r="F6858" s="73">
        <v>-51175</v>
      </c>
      <c r="G6858" s="72" t="s">
        <v>16</v>
      </c>
      <c r="H6858" s="72" t="s">
        <v>24</v>
      </c>
      <c r="I6858" s="72" t="s">
        <v>18</v>
      </c>
      <c r="J6858" s="72" t="s">
        <v>19</v>
      </c>
      <c r="K6858" s="72" t="s">
        <v>117</v>
      </c>
      <c r="L6858" s="72" t="s">
        <v>332</v>
      </c>
      <c r="M6858" s="72"/>
    </row>
    <row r="6859" spans="2:13" x14ac:dyDescent="0.25">
      <c r="B6859" s="72" t="s">
        <v>12</v>
      </c>
      <c r="C6859" s="72" t="s">
        <v>13</v>
      </c>
      <c r="D6859" s="72" t="s">
        <v>14</v>
      </c>
      <c r="E6859" s="72" t="s">
        <v>79</v>
      </c>
      <c r="F6859" s="73">
        <v>-5909</v>
      </c>
      <c r="G6859" s="72" t="s">
        <v>16</v>
      </c>
      <c r="H6859" s="72" t="s">
        <v>24</v>
      </c>
      <c r="I6859" s="72" t="s">
        <v>18</v>
      </c>
      <c r="J6859" s="72" t="s">
        <v>19</v>
      </c>
      <c r="K6859" s="72" t="s">
        <v>37</v>
      </c>
      <c r="L6859" s="72" t="s">
        <v>542</v>
      </c>
      <c r="M6859" s="72"/>
    </row>
    <row r="6860" spans="2:13" x14ac:dyDescent="0.25">
      <c r="B6860" s="72" t="s">
        <v>12</v>
      </c>
      <c r="C6860" s="72" t="s">
        <v>13</v>
      </c>
      <c r="D6860" s="72" t="s">
        <v>14</v>
      </c>
      <c r="E6860" s="72" t="s">
        <v>33</v>
      </c>
      <c r="F6860" s="73">
        <v>156199</v>
      </c>
      <c r="G6860" s="72" t="s">
        <v>16</v>
      </c>
      <c r="H6860" s="72" t="s">
        <v>24</v>
      </c>
      <c r="I6860" s="72" t="s">
        <v>18</v>
      </c>
      <c r="J6860" s="72" t="s">
        <v>19</v>
      </c>
      <c r="K6860" s="72" t="s">
        <v>130</v>
      </c>
      <c r="L6860" s="72" t="s">
        <v>236</v>
      </c>
      <c r="M6860" s="72" t="s">
        <v>35</v>
      </c>
    </row>
    <row r="6861" spans="2:13" x14ac:dyDescent="0.25">
      <c r="B6861" s="72" t="s">
        <v>12</v>
      </c>
      <c r="C6861" s="72" t="s">
        <v>13</v>
      </c>
      <c r="D6861" s="72" t="s">
        <v>14</v>
      </c>
      <c r="E6861" s="72" t="s">
        <v>94</v>
      </c>
      <c r="F6861" s="73">
        <v>223</v>
      </c>
      <c r="G6861" s="72" t="s">
        <v>16</v>
      </c>
      <c r="H6861" s="72" t="s">
        <v>24</v>
      </c>
      <c r="I6861" s="72" t="s">
        <v>18</v>
      </c>
      <c r="J6861" s="72" t="s">
        <v>19</v>
      </c>
      <c r="K6861" s="72" t="s">
        <v>63</v>
      </c>
      <c r="L6861" s="72" t="s">
        <v>583</v>
      </c>
      <c r="M6861" s="72"/>
    </row>
    <row r="6862" spans="2:13" x14ac:dyDescent="0.25">
      <c r="B6862" s="72" t="s">
        <v>12</v>
      </c>
      <c r="C6862" s="72" t="s">
        <v>13</v>
      </c>
      <c r="D6862" s="72" t="s">
        <v>14</v>
      </c>
      <c r="E6862" s="72" t="s">
        <v>132</v>
      </c>
      <c r="F6862" s="73">
        <v>86587</v>
      </c>
      <c r="G6862" s="72" t="s">
        <v>16</v>
      </c>
      <c r="H6862" s="72" t="s">
        <v>17</v>
      </c>
      <c r="I6862" s="72" t="s">
        <v>18</v>
      </c>
      <c r="J6862" s="72" t="s">
        <v>19</v>
      </c>
      <c r="K6862" s="72" t="s">
        <v>25</v>
      </c>
      <c r="L6862" s="72" t="s">
        <v>442</v>
      </c>
      <c r="M6862" s="72" t="s">
        <v>133</v>
      </c>
    </row>
    <row r="6863" spans="2:13" x14ac:dyDescent="0.25">
      <c r="B6863" s="72" t="s">
        <v>12</v>
      </c>
      <c r="C6863" s="72" t="s">
        <v>13</v>
      </c>
      <c r="D6863" s="72" t="s">
        <v>14</v>
      </c>
      <c r="E6863" s="72" t="s">
        <v>258</v>
      </c>
      <c r="F6863" s="73">
        <v>784135</v>
      </c>
      <c r="G6863" s="72" t="s">
        <v>16</v>
      </c>
      <c r="H6863" s="72" t="s">
        <v>24</v>
      </c>
      <c r="I6863" s="72" t="s">
        <v>18</v>
      </c>
      <c r="J6863" s="72" t="s">
        <v>19</v>
      </c>
      <c r="K6863" s="72" t="s">
        <v>117</v>
      </c>
      <c r="L6863" s="72" t="s">
        <v>545</v>
      </c>
      <c r="M6863" s="72" t="s">
        <v>243</v>
      </c>
    </row>
    <row r="6864" spans="2:13" x14ac:dyDescent="0.25">
      <c r="B6864" s="72" t="s">
        <v>12</v>
      </c>
      <c r="C6864" s="72" t="s">
        <v>13</v>
      </c>
      <c r="D6864" s="72" t="s">
        <v>14</v>
      </c>
      <c r="E6864" s="72" t="s">
        <v>79</v>
      </c>
      <c r="F6864" s="73">
        <v>-1</v>
      </c>
      <c r="G6864" s="72" t="s">
        <v>16</v>
      </c>
      <c r="H6864" s="72" t="s">
        <v>24</v>
      </c>
      <c r="I6864" s="72" t="s">
        <v>18</v>
      </c>
      <c r="J6864" s="72" t="s">
        <v>19</v>
      </c>
      <c r="K6864" s="72" t="s">
        <v>205</v>
      </c>
      <c r="L6864" s="72" t="s">
        <v>510</v>
      </c>
      <c r="M6864" s="72"/>
    </row>
    <row r="6865" spans="2:13" x14ac:dyDescent="0.25">
      <c r="B6865" s="72" t="s">
        <v>12</v>
      </c>
      <c r="C6865" s="72" t="s">
        <v>13</v>
      </c>
      <c r="D6865" s="72" t="s">
        <v>14</v>
      </c>
      <c r="E6865" s="72" t="s">
        <v>83</v>
      </c>
      <c r="F6865" s="73">
        <v>6558095</v>
      </c>
      <c r="G6865" s="72" t="s">
        <v>16</v>
      </c>
      <c r="H6865" s="72" t="s">
        <v>17</v>
      </c>
      <c r="I6865" s="72" t="s">
        <v>18</v>
      </c>
      <c r="J6865" s="72" t="s">
        <v>19</v>
      </c>
      <c r="K6865" s="72" t="s">
        <v>20</v>
      </c>
      <c r="L6865" s="72" t="s">
        <v>181</v>
      </c>
      <c r="M6865" s="72"/>
    </row>
    <row r="6866" spans="2:13" x14ac:dyDescent="0.25">
      <c r="B6866" s="72" t="s">
        <v>12</v>
      </c>
      <c r="C6866" s="72" t="s">
        <v>13</v>
      </c>
      <c r="D6866" s="72" t="s">
        <v>14</v>
      </c>
      <c r="E6866" s="72" t="s">
        <v>79</v>
      </c>
      <c r="F6866" s="73">
        <v>-89</v>
      </c>
      <c r="G6866" s="72" t="s">
        <v>16</v>
      </c>
      <c r="H6866" s="72" t="s">
        <v>24</v>
      </c>
      <c r="I6866" s="72" t="s">
        <v>18</v>
      </c>
      <c r="J6866" s="72" t="s">
        <v>19</v>
      </c>
      <c r="K6866" s="72" t="s">
        <v>25</v>
      </c>
      <c r="L6866" s="72" t="s">
        <v>641</v>
      </c>
      <c r="M6866" s="72"/>
    </row>
    <row r="6867" spans="2:13" x14ac:dyDescent="0.25">
      <c r="B6867" s="72" t="s">
        <v>12</v>
      </c>
      <c r="C6867" s="72" t="s">
        <v>13</v>
      </c>
      <c r="D6867" s="72" t="s">
        <v>14</v>
      </c>
      <c r="E6867" s="72" t="s">
        <v>65</v>
      </c>
      <c r="F6867" s="73">
        <v>248262</v>
      </c>
      <c r="G6867" s="72" t="s">
        <v>16</v>
      </c>
      <c r="H6867" s="72" t="s">
        <v>24</v>
      </c>
      <c r="I6867" s="72" t="s">
        <v>18</v>
      </c>
      <c r="J6867" s="72" t="s">
        <v>19</v>
      </c>
      <c r="K6867" s="72" t="s">
        <v>157</v>
      </c>
      <c r="L6867" s="72" t="s">
        <v>158</v>
      </c>
      <c r="M6867" s="72" t="s">
        <v>133</v>
      </c>
    </row>
    <row r="6868" spans="2:13" x14ac:dyDescent="0.25">
      <c r="B6868" s="72" t="s">
        <v>12</v>
      </c>
      <c r="C6868" s="72" t="s">
        <v>13</v>
      </c>
      <c r="D6868" s="72" t="s">
        <v>14</v>
      </c>
      <c r="E6868" s="72" t="s">
        <v>36</v>
      </c>
      <c r="F6868" s="73">
        <v>121421</v>
      </c>
      <c r="G6868" s="72" t="s">
        <v>16</v>
      </c>
      <c r="H6868" s="72" t="s">
        <v>24</v>
      </c>
      <c r="I6868" s="72" t="s">
        <v>18</v>
      </c>
      <c r="J6868" s="72" t="s">
        <v>19</v>
      </c>
      <c r="K6868" s="72" t="s">
        <v>37</v>
      </c>
      <c r="L6868" s="72" t="s">
        <v>352</v>
      </c>
      <c r="M6868" s="72" t="s">
        <v>57</v>
      </c>
    </row>
    <row r="6869" spans="2:13" x14ac:dyDescent="0.25">
      <c r="B6869" s="72" t="s">
        <v>12</v>
      </c>
      <c r="C6869" s="72" t="s">
        <v>13</v>
      </c>
      <c r="D6869" s="72" t="s">
        <v>14</v>
      </c>
      <c r="E6869" s="72" t="s">
        <v>23</v>
      </c>
      <c r="F6869" s="73">
        <v>-307</v>
      </c>
      <c r="G6869" s="72" t="s">
        <v>16</v>
      </c>
      <c r="H6869" s="72" t="s">
        <v>24</v>
      </c>
      <c r="I6869" s="72" t="s">
        <v>18</v>
      </c>
      <c r="J6869" s="72" t="s">
        <v>19</v>
      </c>
      <c r="K6869" s="72" t="s">
        <v>25</v>
      </c>
      <c r="L6869" s="72" t="s">
        <v>430</v>
      </c>
      <c r="M6869" s="72"/>
    </row>
    <row r="6870" spans="2:13" x14ac:dyDescent="0.25">
      <c r="B6870" s="72" t="s">
        <v>12</v>
      </c>
      <c r="C6870" s="72" t="s">
        <v>13</v>
      </c>
      <c r="D6870" s="72" t="s">
        <v>14</v>
      </c>
      <c r="E6870" s="72" t="s">
        <v>70</v>
      </c>
      <c r="F6870" s="73">
        <v>1633247</v>
      </c>
      <c r="G6870" s="72" t="s">
        <v>16</v>
      </c>
      <c r="H6870" s="72" t="s">
        <v>24</v>
      </c>
      <c r="I6870" s="72" t="s">
        <v>18</v>
      </c>
      <c r="J6870" s="72" t="s">
        <v>19</v>
      </c>
      <c r="K6870" s="72" t="s">
        <v>43</v>
      </c>
      <c r="L6870" s="72" t="s">
        <v>472</v>
      </c>
      <c r="M6870" s="72" t="s">
        <v>444</v>
      </c>
    </row>
    <row r="6871" spans="2:13" x14ac:dyDescent="0.25">
      <c r="B6871" s="72" t="s">
        <v>12</v>
      </c>
      <c r="C6871" s="72" t="s">
        <v>13</v>
      </c>
      <c r="D6871" s="72" t="s">
        <v>14</v>
      </c>
      <c r="E6871" s="72" t="s">
        <v>30</v>
      </c>
      <c r="F6871" s="73">
        <v>-5065</v>
      </c>
      <c r="G6871" s="72" t="s">
        <v>16</v>
      </c>
      <c r="H6871" s="72" t="s">
        <v>17</v>
      </c>
      <c r="I6871" s="72" t="s">
        <v>18</v>
      </c>
      <c r="J6871" s="72" t="s">
        <v>19</v>
      </c>
      <c r="K6871" s="72" t="s">
        <v>25</v>
      </c>
      <c r="L6871" s="72" t="s">
        <v>124</v>
      </c>
      <c r="M6871" s="72"/>
    </row>
    <row r="6872" spans="2:13" x14ac:dyDescent="0.25">
      <c r="B6872" s="72" t="s">
        <v>12</v>
      </c>
      <c r="C6872" s="72" t="s">
        <v>13</v>
      </c>
      <c r="D6872" s="72" t="s">
        <v>14</v>
      </c>
      <c r="E6872" s="72" t="s">
        <v>51</v>
      </c>
      <c r="F6872" s="73">
        <v>14956</v>
      </c>
      <c r="G6872" s="72" t="s">
        <v>16</v>
      </c>
      <c r="H6872" s="72" t="s">
        <v>17</v>
      </c>
      <c r="I6872" s="72" t="s">
        <v>18</v>
      </c>
      <c r="J6872" s="72" t="s">
        <v>19</v>
      </c>
      <c r="K6872" s="72" t="s">
        <v>108</v>
      </c>
      <c r="L6872" s="72" t="s">
        <v>109</v>
      </c>
      <c r="M6872" s="72"/>
    </row>
    <row r="6873" spans="2:13" x14ac:dyDescent="0.25">
      <c r="B6873" s="72" t="s">
        <v>12</v>
      </c>
      <c r="C6873" s="72" t="s">
        <v>13</v>
      </c>
      <c r="D6873" s="72" t="s">
        <v>14</v>
      </c>
      <c r="E6873" s="72" t="s">
        <v>41</v>
      </c>
      <c r="F6873" s="73">
        <v>-2960</v>
      </c>
      <c r="G6873" s="72" t="s">
        <v>16</v>
      </c>
      <c r="H6873" s="72" t="s">
        <v>24</v>
      </c>
      <c r="I6873" s="72" t="s">
        <v>18</v>
      </c>
      <c r="J6873" s="72" t="s">
        <v>19</v>
      </c>
      <c r="K6873" s="72" t="s">
        <v>99</v>
      </c>
      <c r="L6873" s="72" t="s">
        <v>366</v>
      </c>
      <c r="M6873" s="72"/>
    </row>
    <row r="6874" spans="2:13" x14ac:dyDescent="0.25">
      <c r="B6874" s="72" t="s">
        <v>12</v>
      </c>
      <c r="C6874" s="72" t="s">
        <v>13</v>
      </c>
      <c r="D6874" s="72" t="s">
        <v>14</v>
      </c>
      <c r="E6874" s="72" t="s">
        <v>27</v>
      </c>
      <c r="F6874" s="73">
        <v>79975</v>
      </c>
      <c r="G6874" s="72" t="s">
        <v>16</v>
      </c>
      <c r="H6874" s="72" t="s">
        <v>24</v>
      </c>
      <c r="I6874" s="72" t="s">
        <v>18</v>
      </c>
      <c r="J6874" s="72" t="s">
        <v>19</v>
      </c>
      <c r="K6874" s="72" t="s">
        <v>37</v>
      </c>
      <c r="L6874" s="72" t="s">
        <v>542</v>
      </c>
      <c r="M6874" s="72" t="s">
        <v>57</v>
      </c>
    </row>
    <row r="6875" spans="2:13" x14ac:dyDescent="0.25">
      <c r="B6875" s="72" t="s">
        <v>12</v>
      </c>
      <c r="C6875" s="72" t="s">
        <v>13</v>
      </c>
      <c r="D6875" s="72" t="s">
        <v>14</v>
      </c>
      <c r="E6875" s="72" t="s">
        <v>81</v>
      </c>
      <c r="F6875" s="73">
        <v>228979</v>
      </c>
      <c r="G6875" s="72" t="s">
        <v>16</v>
      </c>
      <c r="H6875" s="72" t="s">
        <v>17</v>
      </c>
      <c r="I6875" s="72" t="s">
        <v>18</v>
      </c>
      <c r="J6875" s="72" t="s">
        <v>19</v>
      </c>
      <c r="K6875" s="72" t="s">
        <v>37</v>
      </c>
      <c r="L6875" s="72" t="s">
        <v>113</v>
      </c>
      <c r="M6875" s="72" t="s">
        <v>29</v>
      </c>
    </row>
    <row r="6876" spans="2:13" x14ac:dyDescent="0.25">
      <c r="B6876" s="72" t="s">
        <v>12</v>
      </c>
      <c r="C6876" s="72" t="s">
        <v>13</v>
      </c>
      <c r="D6876" s="72" t="s">
        <v>14</v>
      </c>
      <c r="E6876" s="72" t="s">
        <v>94</v>
      </c>
      <c r="F6876" s="73">
        <v>23986</v>
      </c>
      <c r="G6876" s="72" t="s">
        <v>16</v>
      </c>
      <c r="H6876" s="72" t="s">
        <v>24</v>
      </c>
      <c r="I6876" s="72" t="s">
        <v>18</v>
      </c>
      <c r="J6876" s="72" t="s">
        <v>19</v>
      </c>
      <c r="K6876" s="72" t="s">
        <v>99</v>
      </c>
      <c r="L6876" s="72" t="s">
        <v>499</v>
      </c>
      <c r="M6876" s="72"/>
    </row>
    <row r="6877" spans="2:13" x14ac:dyDescent="0.25">
      <c r="B6877" s="72" t="s">
        <v>12</v>
      </c>
      <c r="C6877" s="72" t="s">
        <v>13</v>
      </c>
      <c r="D6877" s="72" t="s">
        <v>14</v>
      </c>
      <c r="E6877" s="72" t="s">
        <v>68</v>
      </c>
      <c r="F6877" s="73">
        <v>-15154</v>
      </c>
      <c r="G6877" s="72" t="s">
        <v>16</v>
      </c>
      <c r="H6877" s="72" t="s">
        <v>24</v>
      </c>
      <c r="I6877" s="72" t="s">
        <v>18</v>
      </c>
      <c r="J6877" s="72" t="s">
        <v>19</v>
      </c>
      <c r="K6877" s="72" t="s">
        <v>117</v>
      </c>
      <c r="L6877" s="72" t="s">
        <v>369</v>
      </c>
      <c r="M6877" s="72"/>
    </row>
    <row r="6878" spans="2:13" x14ac:dyDescent="0.25">
      <c r="B6878" s="72" t="s">
        <v>12</v>
      </c>
      <c r="C6878" s="72" t="s">
        <v>13</v>
      </c>
      <c r="D6878" s="72" t="s">
        <v>14</v>
      </c>
      <c r="E6878" s="72" t="s">
        <v>55</v>
      </c>
      <c r="F6878" s="73">
        <v>376236</v>
      </c>
      <c r="G6878" s="72" t="s">
        <v>16</v>
      </c>
      <c r="H6878" s="72" t="s">
        <v>17</v>
      </c>
      <c r="I6878" s="72" t="s">
        <v>18</v>
      </c>
      <c r="J6878" s="72" t="s">
        <v>19</v>
      </c>
      <c r="K6878" s="72" t="s">
        <v>49</v>
      </c>
      <c r="L6878" s="72" t="s">
        <v>167</v>
      </c>
      <c r="M6878" s="72" t="s">
        <v>29</v>
      </c>
    </row>
    <row r="6879" spans="2:13" x14ac:dyDescent="0.25">
      <c r="B6879" s="72" t="s">
        <v>12</v>
      </c>
      <c r="C6879" s="72" t="s">
        <v>13</v>
      </c>
      <c r="D6879" s="72" t="s">
        <v>14</v>
      </c>
      <c r="E6879" s="72" t="s">
        <v>81</v>
      </c>
      <c r="F6879" s="73">
        <v>14931</v>
      </c>
      <c r="G6879" s="72" t="s">
        <v>16</v>
      </c>
      <c r="H6879" s="72" t="s">
        <v>17</v>
      </c>
      <c r="I6879" s="72" t="s">
        <v>18</v>
      </c>
      <c r="J6879" s="72" t="s">
        <v>19</v>
      </c>
      <c r="K6879" s="72" t="s">
        <v>25</v>
      </c>
      <c r="L6879" s="72" t="s">
        <v>573</v>
      </c>
      <c r="M6879" s="72" t="s">
        <v>57</v>
      </c>
    </row>
    <row r="6880" spans="2:13" x14ac:dyDescent="0.25">
      <c r="B6880" s="72" t="s">
        <v>12</v>
      </c>
      <c r="C6880" s="72" t="s">
        <v>13</v>
      </c>
      <c r="D6880" s="72" t="s">
        <v>14</v>
      </c>
      <c r="E6880" s="72" t="s">
        <v>55</v>
      </c>
      <c r="F6880" s="73">
        <v>1181815</v>
      </c>
      <c r="G6880" s="72" t="s">
        <v>16</v>
      </c>
      <c r="H6880" s="72" t="s">
        <v>24</v>
      </c>
      <c r="I6880" s="72" t="s">
        <v>18</v>
      </c>
      <c r="J6880" s="72" t="s">
        <v>19</v>
      </c>
      <c r="K6880" s="72" t="s">
        <v>25</v>
      </c>
      <c r="L6880" s="72" t="s">
        <v>114</v>
      </c>
      <c r="M6880" s="72" t="s">
        <v>112</v>
      </c>
    </row>
    <row r="6881" spans="2:13" x14ac:dyDescent="0.25">
      <c r="B6881" s="72" t="s">
        <v>12</v>
      </c>
      <c r="C6881" s="72" t="s">
        <v>13</v>
      </c>
      <c r="D6881" s="72" t="s">
        <v>14</v>
      </c>
      <c r="E6881" s="72" t="s">
        <v>353</v>
      </c>
      <c r="F6881" s="73">
        <v>43362</v>
      </c>
      <c r="G6881" s="72" t="s">
        <v>16</v>
      </c>
      <c r="H6881" s="72" t="s">
        <v>17</v>
      </c>
      <c r="I6881" s="72" t="s">
        <v>18</v>
      </c>
      <c r="J6881" s="72" t="s">
        <v>19</v>
      </c>
      <c r="K6881" s="72" t="s">
        <v>25</v>
      </c>
      <c r="L6881" s="72" t="s">
        <v>420</v>
      </c>
      <c r="M6881" s="72" t="s">
        <v>133</v>
      </c>
    </row>
    <row r="6882" spans="2:13" x14ac:dyDescent="0.25">
      <c r="B6882" s="72" t="s">
        <v>12</v>
      </c>
      <c r="C6882" s="72" t="s">
        <v>13</v>
      </c>
      <c r="D6882" s="72" t="s">
        <v>14</v>
      </c>
      <c r="E6882" s="72" t="s">
        <v>79</v>
      </c>
      <c r="F6882" s="73">
        <v>-1017</v>
      </c>
      <c r="G6882" s="72" t="s">
        <v>16</v>
      </c>
      <c r="H6882" s="72" t="s">
        <v>24</v>
      </c>
      <c r="I6882" s="72" t="s">
        <v>18</v>
      </c>
      <c r="J6882" s="72" t="s">
        <v>19</v>
      </c>
      <c r="K6882" s="72" t="s">
        <v>25</v>
      </c>
      <c r="L6882" s="72" t="s">
        <v>430</v>
      </c>
      <c r="M6882" s="72"/>
    </row>
    <row r="6883" spans="2:13" x14ac:dyDescent="0.25">
      <c r="B6883" s="72" t="s">
        <v>12</v>
      </c>
      <c r="C6883" s="72" t="s">
        <v>13</v>
      </c>
      <c r="D6883" s="72" t="s">
        <v>14</v>
      </c>
      <c r="E6883" s="72" t="s">
        <v>144</v>
      </c>
      <c r="F6883" s="73">
        <v>352930</v>
      </c>
      <c r="G6883" s="72" t="s">
        <v>16</v>
      </c>
      <c r="H6883" s="72" t="s">
        <v>24</v>
      </c>
      <c r="I6883" s="72" t="s">
        <v>18</v>
      </c>
      <c r="J6883" s="72" t="s">
        <v>19</v>
      </c>
      <c r="K6883" s="72" t="s">
        <v>37</v>
      </c>
      <c r="L6883" s="72" t="s">
        <v>349</v>
      </c>
      <c r="M6883" s="72" t="s">
        <v>184</v>
      </c>
    </row>
    <row r="6884" spans="2:13" x14ac:dyDescent="0.25">
      <c r="B6884" s="72" t="s">
        <v>12</v>
      </c>
      <c r="C6884" s="72" t="s">
        <v>13</v>
      </c>
      <c r="D6884" s="72" t="s">
        <v>14</v>
      </c>
      <c r="E6884" s="72" t="s">
        <v>39</v>
      </c>
      <c r="F6884" s="73">
        <v>-17019</v>
      </c>
      <c r="G6884" s="72" t="s">
        <v>16</v>
      </c>
      <c r="H6884" s="72" t="s">
        <v>17</v>
      </c>
      <c r="I6884" s="72" t="s">
        <v>18</v>
      </c>
      <c r="J6884" s="72" t="s">
        <v>19</v>
      </c>
      <c r="K6884" s="72" t="s">
        <v>25</v>
      </c>
      <c r="L6884" s="72" t="s">
        <v>546</v>
      </c>
      <c r="M6884" s="72"/>
    </row>
    <row r="6885" spans="2:13" x14ac:dyDescent="0.25">
      <c r="B6885" s="72" t="s">
        <v>12</v>
      </c>
      <c r="C6885" s="72" t="s">
        <v>13</v>
      </c>
      <c r="D6885" s="72" t="s">
        <v>14</v>
      </c>
      <c r="E6885" s="72" t="s">
        <v>132</v>
      </c>
      <c r="F6885" s="73">
        <v>61717</v>
      </c>
      <c r="G6885" s="72" t="s">
        <v>16</v>
      </c>
      <c r="H6885" s="72" t="s">
        <v>24</v>
      </c>
      <c r="I6885" s="72" t="s">
        <v>18</v>
      </c>
      <c r="J6885" s="72" t="s">
        <v>19</v>
      </c>
      <c r="K6885" s="72" t="s">
        <v>37</v>
      </c>
      <c r="L6885" s="72" t="s">
        <v>487</v>
      </c>
      <c r="M6885" s="72" t="s">
        <v>133</v>
      </c>
    </row>
    <row r="6886" spans="2:13" x14ac:dyDescent="0.25">
      <c r="B6886" s="72" t="s">
        <v>12</v>
      </c>
      <c r="C6886" s="72" t="s">
        <v>13</v>
      </c>
      <c r="D6886" s="72" t="s">
        <v>14</v>
      </c>
      <c r="E6886" s="72" t="s">
        <v>85</v>
      </c>
      <c r="F6886" s="73">
        <v>76000</v>
      </c>
      <c r="G6886" s="72" t="s">
        <v>16</v>
      </c>
      <c r="H6886" s="72" t="s">
        <v>24</v>
      </c>
      <c r="I6886" s="72" t="s">
        <v>18</v>
      </c>
      <c r="J6886" s="72" t="s">
        <v>19</v>
      </c>
      <c r="K6886" s="72" t="s">
        <v>37</v>
      </c>
      <c r="L6886" s="72" t="s">
        <v>491</v>
      </c>
      <c r="M6886" s="72"/>
    </row>
    <row r="6887" spans="2:13" x14ac:dyDescent="0.25">
      <c r="B6887" s="72" t="s">
        <v>12</v>
      </c>
      <c r="C6887" s="72" t="s">
        <v>13</v>
      </c>
      <c r="D6887" s="72" t="s">
        <v>14</v>
      </c>
      <c r="E6887" s="72" t="s">
        <v>81</v>
      </c>
      <c r="F6887" s="73">
        <v>20042</v>
      </c>
      <c r="G6887" s="72" t="s">
        <v>16</v>
      </c>
      <c r="H6887" s="72" t="s">
        <v>24</v>
      </c>
      <c r="I6887" s="72" t="s">
        <v>18</v>
      </c>
      <c r="J6887" s="72" t="s">
        <v>19</v>
      </c>
      <c r="K6887" s="72" t="s">
        <v>25</v>
      </c>
      <c r="L6887" s="72" t="s">
        <v>420</v>
      </c>
      <c r="M6887" s="72" t="s">
        <v>47</v>
      </c>
    </row>
    <row r="6888" spans="2:13" x14ac:dyDescent="0.25">
      <c r="B6888" s="72" t="s">
        <v>12</v>
      </c>
      <c r="C6888" s="72" t="s">
        <v>13</v>
      </c>
      <c r="D6888" s="72" t="s">
        <v>14</v>
      </c>
      <c r="E6888" s="72" t="s">
        <v>45</v>
      </c>
      <c r="F6888" s="73">
        <v>179</v>
      </c>
      <c r="G6888" s="72" t="s">
        <v>16</v>
      </c>
      <c r="H6888" s="72" t="s">
        <v>17</v>
      </c>
      <c r="I6888" s="72" t="s">
        <v>18</v>
      </c>
      <c r="J6888" s="72" t="s">
        <v>19</v>
      </c>
      <c r="K6888" s="72" t="s">
        <v>37</v>
      </c>
      <c r="L6888" s="72" t="s">
        <v>71</v>
      </c>
      <c r="M6888" s="72" t="s">
        <v>302</v>
      </c>
    </row>
    <row r="6889" spans="2:13" x14ac:dyDescent="0.25">
      <c r="B6889" s="72" t="s">
        <v>12</v>
      </c>
      <c r="C6889" s="72" t="s">
        <v>13</v>
      </c>
      <c r="D6889" s="72" t="s">
        <v>14</v>
      </c>
      <c r="E6889" s="72" t="s">
        <v>65</v>
      </c>
      <c r="F6889" s="73">
        <v>917192</v>
      </c>
      <c r="G6889" s="72" t="s">
        <v>16</v>
      </c>
      <c r="H6889" s="72" t="s">
        <v>24</v>
      </c>
      <c r="I6889" s="72" t="s">
        <v>18</v>
      </c>
      <c r="J6889" s="72" t="s">
        <v>19</v>
      </c>
      <c r="K6889" s="72" t="s">
        <v>49</v>
      </c>
      <c r="L6889" s="72" t="s">
        <v>255</v>
      </c>
      <c r="M6889" s="72" t="s">
        <v>67</v>
      </c>
    </row>
    <row r="6890" spans="2:13" x14ac:dyDescent="0.25">
      <c r="B6890" s="72" t="s">
        <v>12</v>
      </c>
      <c r="C6890" s="72" t="s">
        <v>13</v>
      </c>
      <c r="D6890" s="72" t="s">
        <v>14</v>
      </c>
      <c r="E6890" s="72" t="s">
        <v>55</v>
      </c>
      <c r="F6890" s="73">
        <v>900962</v>
      </c>
      <c r="G6890" s="72" t="s">
        <v>16</v>
      </c>
      <c r="H6890" s="72" t="s">
        <v>24</v>
      </c>
      <c r="I6890" s="72" t="s">
        <v>18</v>
      </c>
      <c r="J6890" s="72" t="s">
        <v>540</v>
      </c>
      <c r="K6890" s="72" t="s">
        <v>49</v>
      </c>
      <c r="L6890" s="72" t="s">
        <v>105</v>
      </c>
      <c r="M6890" s="72" t="s">
        <v>29</v>
      </c>
    </row>
    <row r="6891" spans="2:13" x14ac:dyDescent="0.25">
      <c r="B6891" s="72" t="s">
        <v>12</v>
      </c>
      <c r="C6891" s="72" t="s">
        <v>13</v>
      </c>
      <c r="D6891" s="72" t="s">
        <v>14</v>
      </c>
      <c r="E6891" s="72" t="s">
        <v>228</v>
      </c>
      <c r="F6891" s="73">
        <v>103530</v>
      </c>
      <c r="G6891" s="72" t="s">
        <v>16</v>
      </c>
      <c r="H6891" s="72" t="s">
        <v>17</v>
      </c>
      <c r="I6891" s="72" t="s">
        <v>18</v>
      </c>
      <c r="J6891" s="72" t="s">
        <v>19</v>
      </c>
      <c r="K6891" s="72" t="s">
        <v>37</v>
      </c>
      <c r="L6891" s="72" t="s">
        <v>412</v>
      </c>
      <c r="M6891" s="72" t="s">
        <v>133</v>
      </c>
    </row>
    <row r="6892" spans="2:13" x14ac:dyDescent="0.25">
      <c r="B6892" s="72" t="s">
        <v>12</v>
      </c>
      <c r="C6892" s="72" t="s">
        <v>13</v>
      </c>
      <c r="D6892" s="72" t="s">
        <v>14</v>
      </c>
      <c r="E6892" s="72" t="s">
        <v>30</v>
      </c>
      <c r="F6892" s="73">
        <v>-3075</v>
      </c>
      <c r="G6892" s="72" t="s">
        <v>16</v>
      </c>
      <c r="H6892" s="72" t="s">
        <v>24</v>
      </c>
      <c r="I6892" s="72" t="s">
        <v>18</v>
      </c>
      <c r="J6892" s="72" t="s">
        <v>19</v>
      </c>
      <c r="K6892" s="72" t="s">
        <v>102</v>
      </c>
      <c r="L6892" s="72" t="s">
        <v>103</v>
      </c>
      <c r="M6892" s="72"/>
    </row>
    <row r="6893" spans="2:13" x14ac:dyDescent="0.25">
      <c r="B6893" s="72" t="s">
        <v>12</v>
      </c>
      <c r="C6893" s="72" t="s">
        <v>13</v>
      </c>
      <c r="D6893" s="72" t="s">
        <v>14</v>
      </c>
      <c r="E6893" s="72" t="s">
        <v>33</v>
      </c>
      <c r="F6893" s="73">
        <v>276381</v>
      </c>
      <c r="G6893" s="72" t="s">
        <v>16</v>
      </c>
      <c r="H6893" s="72" t="s">
        <v>24</v>
      </c>
      <c r="I6893" s="72" t="s">
        <v>18</v>
      </c>
      <c r="J6893" s="72" t="s">
        <v>19</v>
      </c>
      <c r="K6893" s="72" t="s">
        <v>37</v>
      </c>
      <c r="L6893" s="72" t="s">
        <v>221</v>
      </c>
      <c r="M6893" s="72" t="s">
        <v>47</v>
      </c>
    </row>
    <row r="6894" spans="2:13" x14ac:dyDescent="0.25">
      <c r="B6894" s="72" t="s">
        <v>12</v>
      </c>
      <c r="C6894" s="72" t="s">
        <v>13</v>
      </c>
      <c r="D6894" s="72" t="s">
        <v>14</v>
      </c>
      <c r="E6894" s="72" t="s">
        <v>94</v>
      </c>
      <c r="F6894" s="73">
        <v>480</v>
      </c>
      <c r="G6894" s="72" t="s">
        <v>16</v>
      </c>
      <c r="H6894" s="72" t="s">
        <v>17</v>
      </c>
      <c r="I6894" s="72" t="s">
        <v>18</v>
      </c>
      <c r="J6894" s="72" t="s">
        <v>19</v>
      </c>
      <c r="K6894" s="72" t="s">
        <v>108</v>
      </c>
      <c r="L6894" s="72" t="s">
        <v>315</v>
      </c>
      <c r="M6894" s="72"/>
    </row>
    <row r="6895" spans="2:13" x14ac:dyDescent="0.25">
      <c r="B6895" s="72" t="s">
        <v>12</v>
      </c>
      <c r="C6895" s="72" t="s">
        <v>13</v>
      </c>
      <c r="D6895" s="72" t="s">
        <v>14</v>
      </c>
      <c r="E6895" s="72" t="s">
        <v>81</v>
      </c>
      <c r="F6895" s="73">
        <v>52065</v>
      </c>
      <c r="G6895" s="72" t="s">
        <v>16</v>
      </c>
      <c r="H6895" s="72" t="s">
        <v>24</v>
      </c>
      <c r="I6895" s="72" t="s">
        <v>18</v>
      </c>
      <c r="J6895" s="72" t="s">
        <v>19</v>
      </c>
      <c r="K6895" s="72" t="s">
        <v>37</v>
      </c>
      <c r="L6895" s="72" t="s">
        <v>212</v>
      </c>
      <c r="M6895" s="72" t="s">
        <v>29</v>
      </c>
    </row>
    <row r="6896" spans="2:13" x14ac:dyDescent="0.25">
      <c r="B6896" s="72" t="s">
        <v>12</v>
      </c>
      <c r="C6896" s="72" t="s">
        <v>13</v>
      </c>
      <c r="D6896" s="72" t="s">
        <v>14</v>
      </c>
      <c r="E6896" s="72" t="s">
        <v>123</v>
      </c>
      <c r="F6896" s="73">
        <v>-20</v>
      </c>
      <c r="G6896" s="72" t="s">
        <v>16</v>
      </c>
      <c r="H6896" s="72" t="s">
        <v>17</v>
      </c>
      <c r="I6896" s="72" t="s">
        <v>18</v>
      </c>
      <c r="J6896" s="72" t="s">
        <v>19</v>
      </c>
      <c r="K6896" s="72" t="s">
        <v>37</v>
      </c>
      <c r="L6896" s="72" t="s">
        <v>257</v>
      </c>
      <c r="M6896" s="72"/>
    </row>
    <row r="6897" spans="2:13" x14ac:dyDescent="0.25">
      <c r="B6897" s="72" t="s">
        <v>12</v>
      </c>
      <c r="C6897" s="72" t="s">
        <v>13</v>
      </c>
      <c r="D6897" s="72" t="s">
        <v>14</v>
      </c>
      <c r="E6897" s="72" t="s">
        <v>39</v>
      </c>
      <c r="F6897" s="73">
        <v>-44833</v>
      </c>
      <c r="G6897" s="72" t="s">
        <v>16</v>
      </c>
      <c r="H6897" s="72" t="s">
        <v>24</v>
      </c>
      <c r="I6897" s="72" t="s">
        <v>18</v>
      </c>
      <c r="J6897" s="72" t="s">
        <v>19</v>
      </c>
      <c r="K6897" s="72" t="s">
        <v>37</v>
      </c>
      <c r="L6897" s="72" t="s">
        <v>509</v>
      </c>
      <c r="M6897" s="72"/>
    </row>
    <row r="6898" spans="2:13" x14ac:dyDescent="0.25">
      <c r="B6898" s="72" t="s">
        <v>12</v>
      </c>
      <c r="C6898" s="72" t="s">
        <v>13</v>
      </c>
      <c r="D6898" s="72" t="s">
        <v>14</v>
      </c>
      <c r="E6898" s="72" t="s">
        <v>85</v>
      </c>
      <c r="F6898" s="73">
        <v>200033</v>
      </c>
      <c r="G6898" s="72" t="s">
        <v>16</v>
      </c>
      <c r="H6898" s="72" t="s">
        <v>24</v>
      </c>
      <c r="I6898" s="72" t="s">
        <v>18</v>
      </c>
      <c r="J6898" s="72" t="s">
        <v>19</v>
      </c>
      <c r="K6898" s="72" t="s">
        <v>37</v>
      </c>
      <c r="L6898" s="72" t="s">
        <v>151</v>
      </c>
      <c r="M6898" s="72"/>
    </row>
    <row r="6899" spans="2:13" x14ac:dyDescent="0.25">
      <c r="B6899" s="72" t="s">
        <v>12</v>
      </c>
      <c r="C6899" s="72" t="s">
        <v>13</v>
      </c>
      <c r="D6899" s="72" t="s">
        <v>14</v>
      </c>
      <c r="E6899" s="72" t="s">
        <v>51</v>
      </c>
      <c r="F6899" s="73">
        <v>406</v>
      </c>
      <c r="G6899" s="72" t="s">
        <v>16</v>
      </c>
      <c r="H6899" s="72" t="s">
        <v>17</v>
      </c>
      <c r="I6899" s="72" t="s">
        <v>18</v>
      </c>
      <c r="J6899" s="72" t="s">
        <v>19</v>
      </c>
      <c r="K6899" s="72" t="s">
        <v>25</v>
      </c>
      <c r="L6899" s="72" t="s">
        <v>224</v>
      </c>
      <c r="M6899" s="72"/>
    </row>
    <row r="6900" spans="2:13" x14ac:dyDescent="0.25">
      <c r="B6900" s="72" t="s">
        <v>12</v>
      </c>
      <c r="C6900" s="72" t="s">
        <v>13</v>
      </c>
      <c r="D6900" s="72" t="s">
        <v>14</v>
      </c>
      <c r="E6900" s="72" t="s">
        <v>123</v>
      </c>
      <c r="F6900" s="73">
        <v>-26</v>
      </c>
      <c r="G6900" s="72" t="s">
        <v>16</v>
      </c>
      <c r="H6900" s="72" t="s">
        <v>24</v>
      </c>
      <c r="I6900" s="72" t="s">
        <v>18</v>
      </c>
      <c r="J6900" s="72" t="s">
        <v>19</v>
      </c>
      <c r="K6900" s="72" t="s">
        <v>96</v>
      </c>
      <c r="L6900" s="72" t="s">
        <v>136</v>
      </c>
      <c r="M6900" s="72"/>
    </row>
    <row r="6901" spans="2:13" x14ac:dyDescent="0.25">
      <c r="B6901" s="72" t="s">
        <v>12</v>
      </c>
      <c r="C6901" s="72" t="s">
        <v>13</v>
      </c>
      <c r="D6901" s="72" t="s">
        <v>14</v>
      </c>
      <c r="E6901" s="72" t="s">
        <v>33</v>
      </c>
      <c r="F6901" s="73">
        <v>237821</v>
      </c>
      <c r="G6901" s="72" t="s">
        <v>16</v>
      </c>
      <c r="H6901" s="72" t="s">
        <v>17</v>
      </c>
      <c r="I6901" s="72" t="s">
        <v>18</v>
      </c>
      <c r="J6901" s="72" t="s">
        <v>19</v>
      </c>
      <c r="K6901" s="72" t="s">
        <v>25</v>
      </c>
      <c r="L6901" s="72" t="s">
        <v>442</v>
      </c>
      <c r="M6901" s="72" t="s">
        <v>29</v>
      </c>
    </row>
    <row r="6902" spans="2:13" x14ac:dyDescent="0.25">
      <c r="B6902" s="72" t="s">
        <v>12</v>
      </c>
      <c r="C6902" s="72" t="s">
        <v>13</v>
      </c>
      <c r="D6902" s="72" t="s">
        <v>14</v>
      </c>
      <c r="E6902" s="72" t="s">
        <v>123</v>
      </c>
      <c r="F6902" s="73">
        <v>-5923</v>
      </c>
      <c r="G6902" s="72" t="s">
        <v>16</v>
      </c>
      <c r="H6902" s="72" t="s">
        <v>17</v>
      </c>
      <c r="I6902" s="72" t="s">
        <v>18</v>
      </c>
      <c r="J6902" s="72" t="s">
        <v>19</v>
      </c>
      <c r="K6902" s="72" t="s">
        <v>25</v>
      </c>
      <c r="L6902" s="72" t="s">
        <v>481</v>
      </c>
      <c r="M6902" s="72"/>
    </row>
    <row r="6903" spans="2:13" x14ac:dyDescent="0.25">
      <c r="B6903" s="72" t="s">
        <v>12</v>
      </c>
      <c r="C6903" s="72" t="s">
        <v>13</v>
      </c>
      <c r="D6903" s="72" t="s">
        <v>14</v>
      </c>
      <c r="E6903" s="72" t="s">
        <v>79</v>
      </c>
      <c r="F6903" s="73">
        <v>-17</v>
      </c>
      <c r="G6903" s="72" t="s">
        <v>16</v>
      </c>
      <c r="H6903" s="72" t="s">
        <v>24</v>
      </c>
      <c r="I6903" s="72" t="s">
        <v>18</v>
      </c>
      <c r="J6903" s="72" t="s">
        <v>19</v>
      </c>
      <c r="K6903" s="72" t="s">
        <v>25</v>
      </c>
      <c r="L6903" s="72" t="s">
        <v>275</v>
      </c>
      <c r="M6903" s="72"/>
    </row>
    <row r="6904" spans="2:13" x14ac:dyDescent="0.25">
      <c r="B6904" s="72" t="s">
        <v>12</v>
      </c>
      <c r="C6904" s="72" t="s">
        <v>13</v>
      </c>
      <c r="D6904" s="72" t="s">
        <v>14</v>
      </c>
      <c r="E6904" s="72" t="s">
        <v>123</v>
      </c>
      <c r="F6904" s="73">
        <v>-516</v>
      </c>
      <c r="G6904" s="72" t="s">
        <v>16</v>
      </c>
      <c r="H6904" s="72" t="s">
        <v>24</v>
      </c>
      <c r="I6904" s="72" t="s">
        <v>18</v>
      </c>
      <c r="J6904" s="72" t="s">
        <v>19</v>
      </c>
      <c r="K6904" s="72" t="s">
        <v>25</v>
      </c>
      <c r="L6904" s="72" t="s">
        <v>388</v>
      </c>
      <c r="M6904" s="72"/>
    </row>
    <row r="6905" spans="2:13" x14ac:dyDescent="0.25">
      <c r="B6905" s="72" t="s">
        <v>12</v>
      </c>
      <c r="C6905" s="72" t="s">
        <v>13</v>
      </c>
      <c r="D6905" s="72" t="s">
        <v>14</v>
      </c>
      <c r="E6905" s="72" t="s">
        <v>256</v>
      </c>
      <c r="F6905" s="73">
        <v>-69042</v>
      </c>
      <c r="G6905" s="72" t="s">
        <v>16</v>
      </c>
      <c r="H6905" s="72" t="s">
        <v>17</v>
      </c>
      <c r="I6905" s="72" t="s">
        <v>18</v>
      </c>
      <c r="J6905" s="72" t="s">
        <v>19</v>
      </c>
      <c r="K6905" s="72" t="s">
        <v>20</v>
      </c>
      <c r="L6905" s="72" t="s">
        <v>229</v>
      </c>
      <c r="M6905" s="72"/>
    </row>
    <row r="6906" spans="2:13" x14ac:dyDescent="0.25">
      <c r="B6906" s="72" t="s">
        <v>12</v>
      </c>
      <c r="C6906" s="72" t="s">
        <v>13</v>
      </c>
      <c r="D6906" s="72" t="s">
        <v>14</v>
      </c>
      <c r="E6906" s="72" t="s">
        <v>58</v>
      </c>
      <c r="F6906" s="73">
        <v>319168</v>
      </c>
      <c r="G6906" s="72" t="s">
        <v>16</v>
      </c>
      <c r="H6906" s="72" t="s">
        <v>24</v>
      </c>
      <c r="I6906" s="72" t="s">
        <v>18</v>
      </c>
      <c r="J6906" s="72" t="s">
        <v>19</v>
      </c>
      <c r="K6906" s="72" t="s">
        <v>37</v>
      </c>
      <c r="L6906" s="72" t="s">
        <v>212</v>
      </c>
      <c r="M6906" s="72" t="s">
        <v>47</v>
      </c>
    </row>
    <row r="6907" spans="2:13" x14ac:dyDescent="0.25">
      <c r="B6907" s="72" t="s">
        <v>12</v>
      </c>
      <c r="C6907" s="72" t="s">
        <v>13</v>
      </c>
      <c r="D6907" s="72" t="s">
        <v>14</v>
      </c>
      <c r="E6907" s="72" t="s">
        <v>36</v>
      </c>
      <c r="F6907" s="73">
        <v>121892</v>
      </c>
      <c r="G6907" s="72" t="s">
        <v>16</v>
      </c>
      <c r="H6907" s="72" t="s">
        <v>17</v>
      </c>
      <c r="I6907" s="72" t="s">
        <v>18</v>
      </c>
      <c r="J6907" s="72" t="s">
        <v>19</v>
      </c>
      <c r="K6907" s="72" t="s">
        <v>25</v>
      </c>
      <c r="L6907" s="72" t="s">
        <v>323</v>
      </c>
      <c r="M6907" s="72" t="s">
        <v>29</v>
      </c>
    </row>
    <row r="6908" spans="2:13" x14ac:dyDescent="0.25">
      <c r="B6908" s="72" t="s">
        <v>12</v>
      </c>
      <c r="C6908" s="72" t="s">
        <v>13</v>
      </c>
      <c r="D6908" s="72" t="s">
        <v>14</v>
      </c>
      <c r="E6908" s="72" t="s">
        <v>74</v>
      </c>
      <c r="F6908" s="73">
        <v>2506</v>
      </c>
      <c r="G6908" s="72" t="s">
        <v>16</v>
      </c>
      <c r="H6908" s="72" t="s">
        <v>24</v>
      </c>
      <c r="I6908" s="72" t="s">
        <v>18</v>
      </c>
      <c r="J6908" s="72" t="s">
        <v>19</v>
      </c>
      <c r="K6908" s="72" t="s">
        <v>37</v>
      </c>
      <c r="L6908" s="72" t="s">
        <v>106</v>
      </c>
      <c r="M6908" s="72" t="s">
        <v>302</v>
      </c>
    </row>
    <row r="6909" spans="2:13" x14ac:dyDescent="0.25">
      <c r="B6909" s="72" t="s">
        <v>12</v>
      </c>
      <c r="C6909" s="72" t="s">
        <v>13</v>
      </c>
      <c r="D6909" s="72" t="s">
        <v>14</v>
      </c>
      <c r="E6909" s="72" t="s">
        <v>83</v>
      </c>
      <c r="F6909" s="73">
        <v>49728</v>
      </c>
      <c r="G6909" s="72" t="s">
        <v>16</v>
      </c>
      <c r="H6909" s="72" t="s">
        <v>24</v>
      </c>
      <c r="I6909" s="72" t="s">
        <v>18</v>
      </c>
      <c r="J6909" s="72" t="s">
        <v>19</v>
      </c>
      <c r="K6909" s="72" t="s">
        <v>25</v>
      </c>
      <c r="L6909" s="72" t="s">
        <v>254</v>
      </c>
      <c r="M6909" s="72"/>
    </row>
    <row r="6910" spans="2:13" x14ac:dyDescent="0.25">
      <c r="B6910" s="72" t="s">
        <v>12</v>
      </c>
      <c r="C6910" s="72" t="s">
        <v>13</v>
      </c>
      <c r="D6910" s="72" t="s">
        <v>14</v>
      </c>
      <c r="E6910" s="72" t="s">
        <v>55</v>
      </c>
      <c r="F6910" s="73">
        <v>317158</v>
      </c>
      <c r="G6910" s="72" t="s">
        <v>16</v>
      </c>
      <c r="H6910" s="72" t="s">
        <v>24</v>
      </c>
      <c r="I6910" s="72" t="s">
        <v>18</v>
      </c>
      <c r="J6910" s="72" t="s">
        <v>19</v>
      </c>
      <c r="K6910" s="72" t="s">
        <v>37</v>
      </c>
      <c r="L6910" s="72" t="s">
        <v>340</v>
      </c>
      <c r="M6910" s="72" t="s">
        <v>29</v>
      </c>
    </row>
    <row r="6911" spans="2:13" x14ac:dyDescent="0.25">
      <c r="B6911" s="72" t="s">
        <v>12</v>
      </c>
      <c r="C6911" s="72" t="s">
        <v>13</v>
      </c>
      <c r="D6911" s="72" t="s">
        <v>14</v>
      </c>
      <c r="E6911" s="72" t="s">
        <v>258</v>
      </c>
      <c r="F6911" s="73">
        <v>16812207</v>
      </c>
      <c r="G6911" s="72" t="s">
        <v>16</v>
      </c>
      <c r="H6911" s="72" t="s">
        <v>24</v>
      </c>
      <c r="I6911" s="72" t="s">
        <v>18</v>
      </c>
      <c r="J6911" s="72" t="s">
        <v>19</v>
      </c>
      <c r="K6911" s="72" t="s">
        <v>25</v>
      </c>
      <c r="L6911" s="72" t="s">
        <v>126</v>
      </c>
      <c r="M6911" s="72" t="s">
        <v>243</v>
      </c>
    </row>
    <row r="6912" spans="2:13" x14ac:dyDescent="0.25">
      <c r="B6912" s="72" t="s">
        <v>12</v>
      </c>
      <c r="C6912" s="72" t="s">
        <v>13</v>
      </c>
      <c r="D6912" s="72" t="s">
        <v>14</v>
      </c>
      <c r="E6912" s="72" t="s">
        <v>58</v>
      </c>
      <c r="F6912" s="73">
        <v>27332</v>
      </c>
      <c r="G6912" s="72" t="s">
        <v>16</v>
      </c>
      <c r="H6912" s="72" t="s">
        <v>17</v>
      </c>
      <c r="I6912" s="72" t="s">
        <v>18</v>
      </c>
      <c r="J6912" s="72" t="s">
        <v>19</v>
      </c>
      <c r="K6912" s="72" t="s">
        <v>37</v>
      </c>
      <c r="L6912" s="72" t="s">
        <v>193</v>
      </c>
      <c r="M6912" s="72" t="s">
        <v>57</v>
      </c>
    </row>
    <row r="6913" spans="2:13" x14ac:dyDescent="0.25">
      <c r="B6913" s="72" t="s">
        <v>12</v>
      </c>
      <c r="C6913" s="72" t="s">
        <v>13</v>
      </c>
      <c r="D6913" s="72" t="s">
        <v>14</v>
      </c>
      <c r="E6913" s="72" t="s">
        <v>81</v>
      </c>
      <c r="F6913" s="73">
        <v>299540</v>
      </c>
      <c r="G6913" s="72" t="s">
        <v>16</v>
      </c>
      <c r="H6913" s="72" t="s">
        <v>24</v>
      </c>
      <c r="I6913" s="72" t="s">
        <v>18</v>
      </c>
      <c r="J6913" s="72" t="s">
        <v>19</v>
      </c>
      <c r="K6913" s="72" t="s">
        <v>157</v>
      </c>
      <c r="L6913" s="72" t="s">
        <v>170</v>
      </c>
      <c r="M6913" s="72" t="s">
        <v>29</v>
      </c>
    </row>
    <row r="6914" spans="2:13" x14ac:dyDescent="0.25">
      <c r="B6914" s="72" t="s">
        <v>12</v>
      </c>
      <c r="C6914" s="72" t="s">
        <v>13</v>
      </c>
      <c r="D6914" s="72" t="s">
        <v>14</v>
      </c>
      <c r="E6914" s="72" t="s">
        <v>79</v>
      </c>
      <c r="F6914" s="73">
        <v>-2314</v>
      </c>
      <c r="G6914" s="72" t="s">
        <v>16</v>
      </c>
      <c r="H6914" s="72" t="s">
        <v>24</v>
      </c>
      <c r="I6914" s="72" t="s">
        <v>18</v>
      </c>
      <c r="J6914" s="72" t="s">
        <v>19</v>
      </c>
      <c r="K6914" s="72" t="s">
        <v>25</v>
      </c>
      <c r="L6914" s="72" t="s">
        <v>703</v>
      </c>
      <c r="M6914" s="72"/>
    </row>
    <row r="6915" spans="2:13" x14ac:dyDescent="0.25">
      <c r="B6915" s="72" t="s">
        <v>12</v>
      </c>
      <c r="C6915" s="72" t="s">
        <v>13</v>
      </c>
      <c r="D6915" s="72" t="s">
        <v>14</v>
      </c>
      <c r="E6915" s="72" t="s">
        <v>55</v>
      </c>
      <c r="F6915" s="73">
        <v>3688104</v>
      </c>
      <c r="G6915" s="72" t="s">
        <v>16</v>
      </c>
      <c r="H6915" s="72" t="s">
        <v>24</v>
      </c>
      <c r="I6915" s="72" t="s">
        <v>18</v>
      </c>
      <c r="J6915" s="72" t="s">
        <v>19</v>
      </c>
      <c r="K6915" s="72" t="s">
        <v>43</v>
      </c>
      <c r="L6915" s="72" t="s">
        <v>238</v>
      </c>
      <c r="M6915" s="72" t="s">
        <v>57</v>
      </c>
    </row>
    <row r="6916" spans="2:13" x14ac:dyDescent="0.25">
      <c r="B6916" s="72" t="s">
        <v>12</v>
      </c>
      <c r="C6916" s="72" t="s">
        <v>13</v>
      </c>
      <c r="D6916" s="72" t="s">
        <v>14</v>
      </c>
      <c r="E6916" s="72" t="s">
        <v>30</v>
      </c>
      <c r="F6916" s="73">
        <v>-11224</v>
      </c>
      <c r="G6916" s="72" t="s">
        <v>16</v>
      </c>
      <c r="H6916" s="72" t="s">
        <v>24</v>
      </c>
      <c r="I6916" s="72" t="s">
        <v>18</v>
      </c>
      <c r="J6916" s="72" t="s">
        <v>19</v>
      </c>
      <c r="K6916" s="72" t="s">
        <v>37</v>
      </c>
      <c r="L6916" s="72" t="s">
        <v>38</v>
      </c>
      <c r="M6916" s="72"/>
    </row>
    <row r="6917" spans="2:13" x14ac:dyDescent="0.25">
      <c r="B6917" s="72" t="s">
        <v>12</v>
      </c>
      <c r="C6917" s="72" t="s">
        <v>13</v>
      </c>
      <c r="D6917" s="72" t="s">
        <v>14</v>
      </c>
      <c r="E6917" s="72" t="s">
        <v>41</v>
      </c>
      <c r="F6917" s="73">
        <v>-559</v>
      </c>
      <c r="G6917" s="72" t="s">
        <v>16</v>
      </c>
      <c r="H6917" s="72" t="s">
        <v>24</v>
      </c>
      <c r="I6917" s="72" t="s">
        <v>18</v>
      </c>
      <c r="J6917" s="72" t="s">
        <v>19</v>
      </c>
      <c r="K6917" s="72" t="s">
        <v>25</v>
      </c>
      <c r="L6917" s="72" t="s">
        <v>52</v>
      </c>
      <c r="M6917" s="72"/>
    </row>
    <row r="6918" spans="2:13" x14ac:dyDescent="0.25">
      <c r="B6918" s="72" t="s">
        <v>12</v>
      </c>
      <c r="C6918" s="72" t="s">
        <v>13</v>
      </c>
      <c r="D6918" s="72" t="s">
        <v>14</v>
      </c>
      <c r="E6918" s="72" t="s">
        <v>83</v>
      </c>
      <c r="F6918" s="73">
        <v>370924</v>
      </c>
      <c r="G6918" s="72" t="s">
        <v>16</v>
      </c>
      <c r="H6918" s="72" t="s">
        <v>24</v>
      </c>
      <c r="I6918" s="72" t="s">
        <v>18</v>
      </c>
      <c r="J6918" s="72" t="s">
        <v>19</v>
      </c>
      <c r="K6918" s="72" t="s">
        <v>25</v>
      </c>
      <c r="L6918" s="72" t="s">
        <v>481</v>
      </c>
      <c r="M6918" s="72"/>
    </row>
    <row r="6919" spans="2:13" x14ac:dyDescent="0.25">
      <c r="B6919" s="72" t="s">
        <v>12</v>
      </c>
      <c r="C6919" s="72" t="s">
        <v>13</v>
      </c>
      <c r="D6919" s="72" t="s">
        <v>14</v>
      </c>
      <c r="E6919" s="72" t="s">
        <v>51</v>
      </c>
      <c r="F6919" s="73">
        <v>562947</v>
      </c>
      <c r="G6919" s="72" t="s">
        <v>16</v>
      </c>
      <c r="H6919" s="72" t="s">
        <v>17</v>
      </c>
      <c r="I6919" s="72" t="s">
        <v>18</v>
      </c>
      <c r="J6919" s="72" t="s">
        <v>19</v>
      </c>
      <c r="K6919" s="72" t="s">
        <v>20</v>
      </c>
      <c r="L6919" s="72" t="s">
        <v>28</v>
      </c>
      <c r="M6919" s="72"/>
    </row>
    <row r="6920" spans="2:13" x14ac:dyDescent="0.25">
      <c r="B6920" s="72" t="s">
        <v>12</v>
      </c>
      <c r="C6920" s="72" t="s">
        <v>13</v>
      </c>
      <c r="D6920" s="72" t="s">
        <v>14</v>
      </c>
      <c r="E6920" s="72" t="s">
        <v>353</v>
      </c>
      <c r="F6920" s="73">
        <v>41166</v>
      </c>
      <c r="G6920" s="72" t="s">
        <v>16</v>
      </c>
      <c r="H6920" s="72" t="s">
        <v>17</v>
      </c>
      <c r="I6920" s="72" t="s">
        <v>18</v>
      </c>
      <c r="J6920" s="72" t="s">
        <v>19</v>
      </c>
      <c r="K6920" s="72" t="s">
        <v>25</v>
      </c>
      <c r="L6920" s="72" t="s">
        <v>230</v>
      </c>
      <c r="M6920" s="72" t="s">
        <v>133</v>
      </c>
    </row>
    <row r="6921" spans="2:13" x14ac:dyDescent="0.25">
      <c r="B6921" s="72" t="s">
        <v>12</v>
      </c>
      <c r="C6921" s="72" t="s">
        <v>13</v>
      </c>
      <c r="D6921" s="72" t="s">
        <v>14</v>
      </c>
      <c r="E6921" s="72" t="s">
        <v>41</v>
      </c>
      <c r="F6921" s="73">
        <v>-26</v>
      </c>
      <c r="G6921" s="72" t="s">
        <v>16</v>
      </c>
      <c r="H6921" s="72" t="s">
        <v>24</v>
      </c>
      <c r="I6921" s="72" t="s">
        <v>18</v>
      </c>
      <c r="J6921" s="72" t="s">
        <v>19</v>
      </c>
      <c r="K6921" s="72" t="s">
        <v>25</v>
      </c>
      <c r="L6921" s="72" t="s">
        <v>573</v>
      </c>
      <c r="M6921" s="72"/>
    </row>
    <row r="6922" spans="2:13" x14ac:dyDescent="0.25">
      <c r="B6922" s="72" t="s">
        <v>12</v>
      </c>
      <c r="C6922" s="72" t="s">
        <v>13</v>
      </c>
      <c r="D6922" s="72" t="s">
        <v>14</v>
      </c>
      <c r="E6922" s="72" t="s">
        <v>55</v>
      </c>
      <c r="F6922" s="73">
        <v>893211</v>
      </c>
      <c r="G6922" s="72" t="s">
        <v>16</v>
      </c>
      <c r="H6922" s="72" t="s">
        <v>17</v>
      </c>
      <c r="I6922" s="72" t="s">
        <v>18</v>
      </c>
      <c r="J6922" s="72" t="s">
        <v>19</v>
      </c>
      <c r="K6922" s="72" t="s">
        <v>25</v>
      </c>
      <c r="L6922" s="72" t="s">
        <v>574</v>
      </c>
      <c r="M6922" s="72" t="s">
        <v>29</v>
      </c>
    </row>
    <row r="6923" spans="2:13" x14ac:dyDescent="0.25">
      <c r="B6923" s="72" t="s">
        <v>12</v>
      </c>
      <c r="C6923" s="72" t="s">
        <v>13</v>
      </c>
      <c r="D6923" s="72" t="s">
        <v>14</v>
      </c>
      <c r="E6923" s="72" t="s">
        <v>55</v>
      </c>
      <c r="F6923" s="73">
        <v>263587</v>
      </c>
      <c r="G6923" s="72" t="s">
        <v>16</v>
      </c>
      <c r="H6923" s="72" t="s">
        <v>24</v>
      </c>
      <c r="I6923" s="72" t="s">
        <v>18</v>
      </c>
      <c r="J6923" s="72" t="s">
        <v>19</v>
      </c>
      <c r="K6923" s="72" t="s">
        <v>25</v>
      </c>
      <c r="L6923" s="72" t="s">
        <v>330</v>
      </c>
      <c r="M6923" s="72" t="s">
        <v>57</v>
      </c>
    </row>
    <row r="6924" spans="2:13" x14ac:dyDescent="0.25">
      <c r="B6924" s="72" t="s">
        <v>12</v>
      </c>
      <c r="C6924" s="72" t="s">
        <v>13</v>
      </c>
      <c r="D6924" s="72" t="s">
        <v>14</v>
      </c>
      <c r="E6924" s="72" t="s">
        <v>36</v>
      </c>
      <c r="F6924" s="73">
        <v>201475</v>
      </c>
      <c r="G6924" s="72" t="s">
        <v>16</v>
      </c>
      <c r="H6924" s="72" t="s">
        <v>17</v>
      </c>
      <c r="I6924" s="72" t="s">
        <v>48</v>
      </c>
      <c r="J6924" s="72" t="s">
        <v>19</v>
      </c>
      <c r="K6924" s="72" t="s">
        <v>49</v>
      </c>
      <c r="L6924" s="72" t="s">
        <v>208</v>
      </c>
      <c r="M6924" s="72" t="s">
        <v>47</v>
      </c>
    </row>
    <row r="6925" spans="2:13" x14ac:dyDescent="0.25">
      <c r="B6925" s="72" t="s">
        <v>12</v>
      </c>
      <c r="C6925" s="72" t="s">
        <v>13</v>
      </c>
      <c r="D6925" s="72" t="s">
        <v>14</v>
      </c>
      <c r="E6925" s="72" t="s">
        <v>94</v>
      </c>
      <c r="F6925" s="73">
        <v>785</v>
      </c>
      <c r="G6925" s="72" t="s">
        <v>16</v>
      </c>
      <c r="H6925" s="72" t="s">
        <v>24</v>
      </c>
      <c r="I6925" s="72" t="s">
        <v>48</v>
      </c>
      <c r="J6925" s="72" t="s">
        <v>19</v>
      </c>
      <c r="K6925" s="72" t="s">
        <v>37</v>
      </c>
      <c r="L6925" s="72" t="s">
        <v>602</v>
      </c>
      <c r="M6925" s="72"/>
    </row>
    <row r="6926" spans="2:13" x14ac:dyDescent="0.25">
      <c r="B6926" s="72" t="s">
        <v>12</v>
      </c>
      <c r="C6926" s="72" t="s">
        <v>13</v>
      </c>
      <c r="D6926" s="72" t="s">
        <v>14</v>
      </c>
      <c r="E6926" s="72" t="s">
        <v>353</v>
      </c>
      <c r="F6926" s="73">
        <v>89741</v>
      </c>
      <c r="G6926" s="72" t="s">
        <v>16</v>
      </c>
      <c r="H6926" s="72" t="s">
        <v>24</v>
      </c>
      <c r="I6926" s="72" t="s">
        <v>18</v>
      </c>
      <c r="J6926" s="72" t="s">
        <v>19</v>
      </c>
      <c r="K6926" s="72" t="s">
        <v>96</v>
      </c>
      <c r="L6926" s="72" t="s">
        <v>298</v>
      </c>
      <c r="M6926" s="72" t="s">
        <v>22</v>
      </c>
    </row>
    <row r="6927" spans="2:13" x14ac:dyDescent="0.25">
      <c r="B6927" s="72" t="s">
        <v>12</v>
      </c>
      <c r="C6927" s="72" t="s">
        <v>13</v>
      </c>
      <c r="D6927" s="72" t="s">
        <v>14</v>
      </c>
      <c r="E6927" s="72" t="s">
        <v>68</v>
      </c>
      <c r="F6927" s="73">
        <v>-8569</v>
      </c>
      <c r="G6927" s="72" t="s">
        <v>16</v>
      </c>
      <c r="H6927" s="72" t="s">
        <v>24</v>
      </c>
      <c r="I6927" s="72" t="s">
        <v>18</v>
      </c>
      <c r="J6927" s="72" t="s">
        <v>19</v>
      </c>
      <c r="K6927" s="72" t="s">
        <v>96</v>
      </c>
      <c r="L6927" s="72" t="s">
        <v>172</v>
      </c>
      <c r="M6927" s="72"/>
    </row>
    <row r="6928" spans="2:13" x14ac:dyDescent="0.25">
      <c r="B6928" s="72" t="s">
        <v>12</v>
      </c>
      <c r="C6928" s="72" t="s">
        <v>13</v>
      </c>
      <c r="D6928" s="72" t="s">
        <v>14</v>
      </c>
      <c r="E6928" s="72" t="s">
        <v>94</v>
      </c>
      <c r="F6928" s="73">
        <v>29051</v>
      </c>
      <c r="G6928" s="72" t="s">
        <v>16</v>
      </c>
      <c r="H6928" s="72" t="s">
        <v>17</v>
      </c>
      <c r="I6928" s="72" t="s">
        <v>48</v>
      </c>
      <c r="J6928" s="72" t="s">
        <v>19</v>
      </c>
      <c r="K6928" s="72" t="s">
        <v>49</v>
      </c>
      <c r="L6928" s="72" t="s">
        <v>82</v>
      </c>
      <c r="M6928" s="72"/>
    </row>
    <row r="6929" spans="2:13" x14ac:dyDescent="0.25">
      <c r="B6929" s="72" t="s">
        <v>12</v>
      </c>
      <c r="C6929" s="72" t="s">
        <v>13</v>
      </c>
      <c r="D6929" s="72" t="s">
        <v>14</v>
      </c>
      <c r="E6929" s="72" t="s">
        <v>27</v>
      </c>
      <c r="F6929" s="73">
        <v>452335</v>
      </c>
      <c r="G6929" s="72" t="s">
        <v>16</v>
      </c>
      <c r="H6929" s="72" t="s">
        <v>24</v>
      </c>
      <c r="I6929" s="72" t="s">
        <v>18</v>
      </c>
      <c r="J6929" s="72" t="s">
        <v>19</v>
      </c>
      <c r="K6929" s="72" t="s">
        <v>130</v>
      </c>
      <c r="L6929" s="72" t="s">
        <v>147</v>
      </c>
      <c r="M6929" s="72" t="s">
        <v>29</v>
      </c>
    </row>
    <row r="6930" spans="2:13" x14ac:dyDescent="0.25">
      <c r="B6930" s="72" t="s">
        <v>12</v>
      </c>
      <c r="C6930" s="72" t="s">
        <v>13</v>
      </c>
      <c r="D6930" s="72" t="s">
        <v>14</v>
      </c>
      <c r="E6930" s="72" t="s">
        <v>81</v>
      </c>
      <c r="F6930" s="73">
        <v>43474</v>
      </c>
      <c r="G6930" s="72" t="s">
        <v>16</v>
      </c>
      <c r="H6930" s="72" t="s">
        <v>24</v>
      </c>
      <c r="I6930" s="72" t="s">
        <v>18</v>
      </c>
      <c r="J6930" s="72" t="s">
        <v>19</v>
      </c>
      <c r="K6930" s="72" t="s">
        <v>63</v>
      </c>
      <c r="L6930" s="72" t="s">
        <v>64</v>
      </c>
      <c r="M6930" s="72" t="s">
        <v>29</v>
      </c>
    </row>
    <row r="6931" spans="2:13" x14ac:dyDescent="0.25">
      <c r="B6931" s="72" t="s">
        <v>12</v>
      </c>
      <c r="C6931" s="72" t="s">
        <v>13</v>
      </c>
      <c r="D6931" s="72" t="s">
        <v>14</v>
      </c>
      <c r="E6931" s="72" t="s">
        <v>83</v>
      </c>
      <c r="F6931" s="73">
        <v>5055902</v>
      </c>
      <c r="G6931" s="72" t="s">
        <v>16</v>
      </c>
      <c r="H6931" s="72" t="s">
        <v>24</v>
      </c>
      <c r="I6931" s="72" t="s">
        <v>18</v>
      </c>
      <c r="J6931" s="72" t="s">
        <v>19</v>
      </c>
      <c r="K6931" s="72" t="s">
        <v>25</v>
      </c>
      <c r="L6931" s="72" t="s">
        <v>408</v>
      </c>
      <c r="M6931" s="72"/>
    </row>
    <row r="6932" spans="2:13" x14ac:dyDescent="0.25">
      <c r="B6932" s="72" t="s">
        <v>12</v>
      </c>
      <c r="C6932" s="72" t="s">
        <v>13</v>
      </c>
      <c r="D6932" s="72" t="s">
        <v>14</v>
      </c>
      <c r="E6932" s="72" t="s">
        <v>79</v>
      </c>
      <c r="F6932" s="73">
        <v>-8738</v>
      </c>
      <c r="G6932" s="72" t="s">
        <v>16</v>
      </c>
      <c r="H6932" s="72" t="s">
        <v>24</v>
      </c>
      <c r="I6932" s="72" t="s">
        <v>18</v>
      </c>
      <c r="J6932" s="72" t="s">
        <v>19</v>
      </c>
      <c r="K6932" s="72" t="s">
        <v>20</v>
      </c>
      <c r="L6932" s="72" t="s">
        <v>233</v>
      </c>
      <c r="M6932" s="72"/>
    </row>
    <row r="6933" spans="2:13" x14ac:dyDescent="0.25">
      <c r="B6933" s="72" t="s">
        <v>12</v>
      </c>
      <c r="C6933" s="72" t="s">
        <v>13</v>
      </c>
      <c r="D6933" s="72" t="s">
        <v>14</v>
      </c>
      <c r="E6933" s="72" t="s">
        <v>79</v>
      </c>
      <c r="F6933" s="73">
        <v>-45586</v>
      </c>
      <c r="G6933" s="72" t="s">
        <v>16</v>
      </c>
      <c r="H6933" s="72" t="s">
        <v>24</v>
      </c>
      <c r="I6933" s="72" t="s">
        <v>18</v>
      </c>
      <c r="J6933" s="72" t="s">
        <v>19</v>
      </c>
      <c r="K6933" s="72" t="s">
        <v>37</v>
      </c>
      <c r="L6933" s="72" t="s">
        <v>71</v>
      </c>
      <c r="M6933" s="72"/>
    </row>
    <row r="6934" spans="2:13" x14ac:dyDescent="0.25">
      <c r="B6934" s="72" t="s">
        <v>12</v>
      </c>
      <c r="C6934" s="72" t="s">
        <v>13</v>
      </c>
      <c r="D6934" s="72" t="s">
        <v>14</v>
      </c>
      <c r="E6934" s="72" t="s">
        <v>51</v>
      </c>
      <c r="F6934" s="73">
        <v>131309</v>
      </c>
      <c r="G6934" s="72" t="s">
        <v>16</v>
      </c>
      <c r="H6934" s="72" t="s">
        <v>17</v>
      </c>
      <c r="I6934" s="72" t="s">
        <v>48</v>
      </c>
      <c r="J6934" s="72" t="s">
        <v>19</v>
      </c>
      <c r="K6934" s="72" t="s">
        <v>49</v>
      </c>
      <c r="L6934" s="72" t="s">
        <v>288</v>
      </c>
      <c r="M6934" s="72"/>
    </row>
    <row r="6935" spans="2:13" x14ac:dyDescent="0.25">
      <c r="B6935" s="72" t="s">
        <v>12</v>
      </c>
      <c r="C6935" s="72" t="s">
        <v>13</v>
      </c>
      <c r="D6935" s="72" t="s">
        <v>14</v>
      </c>
      <c r="E6935" s="72" t="s">
        <v>123</v>
      </c>
      <c r="F6935" s="73">
        <v>-15</v>
      </c>
      <c r="G6935" s="72" t="s">
        <v>16</v>
      </c>
      <c r="H6935" s="72" t="s">
        <v>24</v>
      </c>
      <c r="I6935" s="72" t="s">
        <v>18</v>
      </c>
      <c r="J6935" s="72" t="s">
        <v>19</v>
      </c>
      <c r="K6935" s="72" t="s">
        <v>25</v>
      </c>
      <c r="L6935" s="72" t="s">
        <v>52</v>
      </c>
      <c r="M6935" s="72"/>
    </row>
    <row r="6936" spans="2:13" x14ac:dyDescent="0.25">
      <c r="B6936" s="72" t="s">
        <v>12</v>
      </c>
      <c r="C6936" s="72" t="s">
        <v>13</v>
      </c>
      <c r="D6936" s="72" t="s">
        <v>14</v>
      </c>
      <c r="E6936" s="72" t="s">
        <v>33</v>
      </c>
      <c r="F6936" s="73">
        <v>3967</v>
      </c>
      <c r="G6936" s="72" t="s">
        <v>16</v>
      </c>
      <c r="H6936" s="72" t="s">
        <v>17</v>
      </c>
      <c r="I6936" s="72" t="s">
        <v>18</v>
      </c>
      <c r="J6936" s="72" t="s">
        <v>19</v>
      </c>
      <c r="K6936" s="72" t="s">
        <v>25</v>
      </c>
      <c r="L6936" s="72" t="s">
        <v>286</v>
      </c>
      <c r="M6936" s="72" t="s">
        <v>112</v>
      </c>
    </row>
    <row r="6937" spans="2:13" x14ac:dyDescent="0.25">
      <c r="B6937" s="72" t="s">
        <v>12</v>
      </c>
      <c r="C6937" s="72" t="s">
        <v>13</v>
      </c>
      <c r="D6937" s="72" t="s">
        <v>14</v>
      </c>
      <c r="E6937" s="72" t="s">
        <v>453</v>
      </c>
      <c r="F6937" s="73">
        <v>34214</v>
      </c>
      <c r="G6937" s="72" t="s">
        <v>16</v>
      </c>
      <c r="H6937" s="72" t="s">
        <v>24</v>
      </c>
      <c r="I6937" s="72" t="s">
        <v>18</v>
      </c>
      <c r="J6937" s="72" t="s">
        <v>19</v>
      </c>
      <c r="K6937" s="72" t="s">
        <v>37</v>
      </c>
      <c r="L6937" s="72" t="s">
        <v>390</v>
      </c>
      <c r="M6937" s="72"/>
    </row>
    <row r="6938" spans="2:13" x14ac:dyDescent="0.25">
      <c r="B6938" s="72" t="s">
        <v>12</v>
      </c>
      <c r="C6938" s="72" t="s">
        <v>13</v>
      </c>
      <c r="D6938" s="72" t="s">
        <v>14</v>
      </c>
      <c r="E6938" s="72" t="s">
        <v>41</v>
      </c>
      <c r="F6938" s="73">
        <v>-133</v>
      </c>
      <c r="G6938" s="72" t="s">
        <v>16</v>
      </c>
      <c r="H6938" s="72" t="s">
        <v>24</v>
      </c>
      <c r="I6938" s="72" t="s">
        <v>18</v>
      </c>
      <c r="J6938" s="72" t="s">
        <v>19</v>
      </c>
      <c r="K6938" s="72" t="s">
        <v>63</v>
      </c>
      <c r="L6938" s="72" t="s">
        <v>470</v>
      </c>
      <c r="M6938" s="72"/>
    </row>
    <row r="6939" spans="2:13" x14ac:dyDescent="0.25">
      <c r="B6939" s="72" t="s">
        <v>12</v>
      </c>
      <c r="C6939" s="72" t="s">
        <v>13</v>
      </c>
      <c r="D6939" s="72" t="s">
        <v>14</v>
      </c>
      <c r="E6939" s="72" t="s">
        <v>39</v>
      </c>
      <c r="F6939" s="73">
        <v>-6159</v>
      </c>
      <c r="G6939" s="72" t="s">
        <v>16</v>
      </c>
      <c r="H6939" s="72" t="s">
        <v>17</v>
      </c>
      <c r="I6939" s="72" t="s">
        <v>18</v>
      </c>
      <c r="J6939" s="72" t="s">
        <v>19</v>
      </c>
      <c r="K6939" s="72" t="s">
        <v>49</v>
      </c>
      <c r="L6939" s="72" t="s">
        <v>73</v>
      </c>
      <c r="M6939" s="72"/>
    </row>
    <row r="6940" spans="2:13" x14ac:dyDescent="0.25">
      <c r="B6940" s="72" t="s">
        <v>12</v>
      </c>
      <c r="C6940" s="72" t="s">
        <v>13</v>
      </c>
      <c r="D6940" s="72" t="s">
        <v>14</v>
      </c>
      <c r="E6940" s="72" t="s">
        <v>79</v>
      </c>
      <c r="F6940" s="73">
        <v>-9389</v>
      </c>
      <c r="G6940" s="72" t="s">
        <v>16</v>
      </c>
      <c r="H6940" s="72" t="s">
        <v>24</v>
      </c>
      <c r="I6940" s="72" t="s">
        <v>18</v>
      </c>
      <c r="J6940" s="72" t="s">
        <v>19</v>
      </c>
      <c r="K6940" s="72" t="s">
        <v>63</v>
      </c>
      <c r="L6940" s="72" t="s">
        <v>585</v>
      </c>
      <c r="M6940" s="72"/>
    </row>
    <row r="6941" spans="2:13" x14ac:dyDescent="0.25">
      <c r="B6941" s="72" t="s">
        <v>12</v>
      </c>
      <c r="C6941" s="72" t="s">
        <v>13</v>
      </c>
      <c r="D6941" s="72" t="s">
        <v>14</v>
      </c>
      <c r="E6941" s="72" t="s">
        <v>83</v>
      </c>
      <c r="F6941" s="73">
        <v>121737</v>
      </c>
      <c r="G6941" s="72" t="s">
        <v>16</v>
      </c>
      <c r="H6941" s="72" t="s">
        <v>24</v>
      </c>
      <c r="I6941" s="72" t="s">
        <v>18</v>
      </c>
      <c r="J6941" s="72" t="s">
        <v>19</v>
      </c>
      <c r="K6941" s="72" t="s">
        <v>130</v>
      </c>
      <c r="L6941" s="72" t="s">
        <v>606</v>
      </c>
      <c r="M6941" s="72"/>
    </row>
    <row r="6942" spans="2:13" x14ac:dyDescent="0.25">
      <c r="B6942" s="72" t="s">
        <v>12</v>
      </c>
      <c r="C6942" s="72" t="s">
        <v>13</v>
      </c>
      <c r="D6942" s="72" t="s">
        <v>14</v>
      </c>
      <c r="E6942" s="72" t="s">
        <v>39</v>
      </c>
      <c r="F6942" s="73">
        <v>-4861</v>
      </c>
      <c r="G6942" s="72" t="s">
        <v>16</v>
      </c>
      <c r="H6942" s="72" t="s">
        <v>17</v>
      </c>
      <c r="I6942" s="72" t="s">
        <v>18</v>
      </c>
      <c r="J6942" s="72" t="s">
        <v>19</v>
      </c>
      <c r="K6942" s="72" t="s">
        <v>25</v>
      </c>
      <c r="L6942" s="72" t="s">
        <v>398</v>
      </c>
      <c r="M6942" s="72"/>
    </row>
    <row r="6943" spans="2:13" x14ac:dyDescent="0.25">
      <c r="B6943" s="72" t="s">
        <v>12</v>
      </c>
      <c r="C6943" s="72" t="s">
        <v>13</v>
      </c>
      <c r="D6943" s="72" t="s">
        <v>14</v>
      </c>
      <c r="E6943" s="72" t="s">
        <v>41</v>
      </c>
      <c r="F6943" s="73">
        <v>-1514</v>
      </c>
      <c r="G6943" s="72" t="s">
        <v>16</v>
      </c>
      <c r="H6943" s="72" t="s">
        <v>17</v>
      </c>
      <c r="I6943" s="72" t="s">
        <v>18</v>
      </c>
      <c r="J6943" s="72" t="s">
        <v>19</v>
      </c>
      <c r="K6943" s="72" t="s">
        <v>37</v>
      </c>
      <c r="L6943" s="72" t="s">
        <v>119</v>
      </c>
      <c r="M6943" s="72"/>
    </row>
    <row r="6944" spans="2:13" x14ac:dyDescent="0.25">
      <c r="B6944" s="72" t="s">
        <v>12</v>
      </c>
      <c r="C6944" s="72" t="s">
        <v>13</v>
      </c>
      <c r="D6944" s="72" t="s">
        <v>14</v>
      </c>
      <c r="E6944" s="72" t="s">
        <v>79</v>
      </c>
      <c r="F6944" s="73">
        <v>-42</v>
      </c>
      <c r="G6944" s="72" t="s">
        <v>16</v>
      </c>
      <c r="H6944" s="72" t="s">
        <v>24</v>
      </c>
      <c r="I6944" s="72" t="s">
        <v>18</v>
      </c>
      <c r="J6944" s="72" t="s">
        <v>19</v>
      </c>
      <c r="K6944" s="72" t="s">
        <v>25</v>
      </c>
      <c r="L6944" s="72" t="s">
        <v>111</v>
      </c>
      <c r="M6944" s="72"/>
    </row>
    <row r="6945" spans="2:13" x14ac:dyDescent="0.25">
      <c r="B6945" s="72" t="s">
        <v>12</v>
      </c>
      <c r="C6945" s="72" t="s">
        <v>13</v>
      </c>
      <c r="D6945" s="72" t="s">
        <v>14</v>
      </c>
      <c r="E6945" s="72" t="s">
        <v>79</v>
      </c>
      <c r="F6945" s="73">
        <v>-75472</v>
      </c>
      <c r="G6945" s="72" t="s">
        <v>16</v>
      </c>
      <c r="H6945" s="72" t="s">
        <v>24</v>
      </c>
      <c r="I6945" s="72" t="s">
        <v>18</v>
      </c>
      <c r="J6945" s="72" t="s">
        <v>19</v>
      </c>
      <c r="K6945" s="72" t="s">
        <v>25</v>
      </c>
      <c r="L6945" s="72" t="s">
        <v>434</v>
      </c>
      <c r="M6945" s="72"/>
    </row>
    <row r="6946" spans="2:13" x14ac:dyDescent="0.25">
      <c r="B6946" s="72" t="s">
        <v>12</v>
      </c>
      <c r="C6946" s="72" t="s">
        <v>13</v>
      </c>
      <c r="D6946" s="72" t="s">
        <v>14</v>
      </c>
      <c r="E6946" s="72" t="s">
        <v>594</v>
      </c>
      <c r="F6946" s="73">
        <v>145888</v>
      </c>
      <c r="G6946" s="72" t="s">
        <v>16</v>
      </c>
      <c r="H6946" s="72" t="s">
        <v>24</v>
      </c>
      <c r="I6946" s="72" t="s">
        <v>18</v>
      </c>
      <c r="J6946" s="72" t="s">
        <v>19</v>
      </c>
      <c r="K6946" s="72" t="s">
        <v>25</v>
      </c>
      <c r="L6946" s="72" t="s">
        <v>124</v>
      </c>
      <c r="M6946" s="72"/>
    </row>
    <row r="6947" spans="2:13" x14ac:dyDescent="0.25">
      <c r="B6947" s="72" t="s">
        <v>12</v>
      </c>
      <c r="C6947" s="72" t="s">
        <v>13</v>
      </c>
      <c r="D6947" s="72" t="s">
        <v>14</v>
      </c>
      <c r="E6947" s="72" t="s">
        <v>83</v>
      </c>
      <c r="F6947" s="73">
        <v>1503888</v>
      </c>
      <c r="G6947" s="72" t="s">
        <v>269</v>
      </c>
      <c r="H6947" s="72" t="s">
        <v>24</v>
      </c>
      <c r="I6947" s="72" t="s">
        <v>18</v>
      </c>
      <c r="J6947" s="72" t="s">
        <v>677</v>
      </c>
      <c r="K6947" s="72" t="s">
        <v>25</v>
      </c>
      <c r="L6947" s="72" t="s">
        <v>365</v>
      </c>
      <c r="M6947" s="72"/>
    </row>
    <row r="6948" spans="2:13" x14ac:dyDescent="0.25">
      <c r="B6948" s="72" t="s">
        <v>12</v>
      </c>
      <c r="C6948" s="72" t="s">
        <v>13</v>
      </c>
      <c r="D6948" s="72" t="s">
        <v>14</v>
      </c>
      <c r="E6948" s="72" t="s">
        <v>15</v>
      </c>
      <c r="F6948" s="73">
        <v>216897</v>
      </c>
      <c r="G6948" s="72" t="s">
        <v>16</v>
      </c>
      <c r="H6948" s="72" t="s">
        <v>17</v>
      </c>
      <c r="I6948" s="72" t="s">
        <v>18</v>
      </c>
      <c r="J6948" s="72" t="s">
        <v>19</v>
      </c>
      <c r="K6948" s="72" t="s">
        <v>25</v>
      </c>
      <c r="L6948" s="72" t="s">
        <v>180</v>
      </c>
      <c r="M6948" s="72" t="s">
        <v>133</v>
      </c>
    </row>
    <row r="6949" spans="2:13" x14ac:dyDescent="0.25">
      <c r="B6949" s="72" t="s">
        <v>12</v>
      </c>
      <c r="C6949" s="72" t="s">
        <v>13</v>
      </c>
      <c r="D6949" s="72" t="s">
        <v>14</v>
      </c>
      <c r="E6949" s="72" t="s">
        <v>41</v>
      </c>
      <c r="F6949" s="73">
        <v>-2825</v>
      </c>
      <c r="G6949" s="72" t="s">
        <v>16</v>
      </c>
      <c r="H6949" s="72" t="s">
        <v>24</v>
      </c>
      <c r="I6949" s="72" t="s">
        <v>18</v>
      </c>
      <c r="J6949" s="72" t="s">
        <v>19</v>
      </c>
      <c r="K6949" s="72" t="s">
        <v>37</v>
      </c>
      <c r="L6949" s="72" t="s">
        <v>285</v>
      </c>
      <c r="M6949" s="72"/>
    </row>
    <row r="6950" spans="2:13" x14ac:dyDescent="0.25">
      <c r="B6950" s="72" t="s">
        <v>12</v>
      </c>
      <c r="C6950" s="72" t="s">
        <v>13</v>
      </c>
      <c r="D6950" s="72" t="s">
        <v>14</v>
      </c>
      <c r="E6950" s="72" t="s">
        <v>39</v>
      </c>
      <c r="F6950" s="73">
        <v>-248482</v>
      </c>
      <c r="G6950" s="72" t="s">
        <v>16</v>
      </c>
      <c r="H6950" s="72" t="s">
        <v>24</v>
      </c>
      <c r="I6950" s="72" t="s">
        <v>18</v>
      </c>
      <c r="J6950" s="72" t="s">
        <v>19</v>
      </c>
      <c r="K6950" s="72" t="s">
        <v>37</v>
      </c>
      <c r="L6950" s="72" t="s">
        <v>221</v>
      </c>
      <c r="M6950" s="72"/>
    </row>
    <row r="6951" spans="2:13" x14ac:dyDescent="0.25">
      <c r="B6951" s="72" t="s">
        <v>12</v>
      </c>
      <c r="C6951" s="72" t="s">
        <v>13</v>
      </c>
      <c r="D6951" s="72" t="s">
        <v>14</v>
      </c>
      <c r="E6951" s="72" t="s">
        <v>144</v>
      </c>
      <c r="F6951" s="73">
        <v>36705</v>
      </c>
      <c r="G6951" s="72" t="s">
        <v>16</v>
      </c>
      <c r="H6951" s="72" t="s">
        <v>24</v>
      </c>
      <c r="I6951" s="72" t="s">
        <v>18</v>
      </c>
      <c r="J6951" s="72" t="s">
        <v>19</v>
      </c>
      <c r="K6951" s="72" t="s">
        <v>49</v>
      </c>
      <c r="L6951" s="72" t="s">
        <v>246</v>
      </c>
      <c r="M6951" s="72" t="s">
        <v>184</v>
      </c>
    </row>
    <row r="6952" spans="2:13" x14ac:dyDescent="0.25">
      <c r="B6952" s="72" t="s">
        <v>12</v>
      </c>
      <c r="C6952" s="72" t="s">
        <v>13</v>
      </c>
      <c r="D6952" s="72" t="s">
        <v>14</v>
      </c>
      <c r="E6952" s="72" t="s">
        <v>79</v>
      </c>
      <c r="F6952" s="73">
        <v>-3917</v>
      </c>
      <c r="G6952" s="72" t="s">
        <v>269</v>
      </c>
      <c r="H6952" s="72" t="s">
        <v>24</v>
      </c>
      <c r="I6952" s="72" t="s">
        <v>18</v>
      </c>
      <c r="J6952" s="72" t="s">
        <v>526</v>
      </c>
      <c r="K6952" s="72" t="s">
        <v>37</v>
      </c>
      <c r="L6952" s="72" t="s">
        <v>54</v>
      </c>
      <c r="M6952" s="72"/>
    </row>
    <row r="6953" spans="2:13" x14ac:dyDescent="0.25">
      <c r="B6953" s="72" t="s">
        <v>12</v>
      </c>
      <c r="C6953" s="72" t="s">
        <v>13</v>
      </c>
      <c r="D6953" s="72" t="s">
        <v>14</v>
      </c>
      <c r="E6953" s="72" t="s">
        <v>51</v>
      </c>
      <c r="F6953" s="73">
        <v>8112</v>
      </c>
      <c r="G6953" s="72" t="s">
        <v>16</v>
      </c>
      <c r="H6953" s="72" t="s">
        <v>24</v>
      </c>
      <c r="I6953" s="72" t="s">
        <v>18</v>
      </c>
      <c r="J6953" s="72" t="s">
        <v>19</v>
      </c>
      <c r="K6953" s="72" t="s">
        <v>25</v>
      </c>
      <c r="L6953" s="72" t="s">
        <v>574</v>
      </c>
      <c r="M6953" s="72"/>
    </row>
    <row r="6954" spans="2:13" x14ac:dyDescent="0.25">
      <c r="B6954" s="72" t="s">
        <v>12</v>
      </c>
      <c r="C6954" s="72" t="s">
        <v>13</v>
      </c>
      <c r="D6954" s="72" t="s">
        <v>14</v>
      </c>
      <c r="E6954" s="72" t="s">
        <v>55</v>
      </c>
      <c r="F6954" s="73">
        <v>20448</v>
      </c>
      <c r="G6954" s="72" t="s">
        <v>16</v>
      </c>
      <c r="H6954" s="72" t="s">
        <v>24</v>
      </c>
      <c r="I6954" s="72" t="s">
        <v>18</v>
      </c>
      <c r="J6954" s="72" t="s">
        <v>19</v>
      </c>
      <c r="K6954" s="72" t="s">
        <v>117</v>
      </c>
      <c r="L6954" s="72" t="s">
        <v>654</v>
      </c>
      <c r="M6954" s="72" t="s">
        <v>57</v>
      </c>
    </row>
    <row r="6955" spans="2:13" x14ac:dyDescent="0.25">
      <c r="B6955" s="72" t="s">
        <v>12</v>
      </c>
      <c r="C6955" s="72" t="s">
        <v>13</v>
      </c>
      <c r="D6955" s="72" t="s">
        <v>14</v>
      </c>
      <c r="E6955" s="72" t="s">
        <v>51</v>
      </c>
      <c r="F6955" s="73">
        <v>82448</v>
      </c>
      <c r="G6955" s="72" t="s">
        <v>16</v>
      </c>
      <c r="H6955" s="72" t="s">
        <v>24</v>
      </c>
      <c r="I6955" s="72" t="s">
        <v>18</v>
      </c>
      <c r="J6955" s="72" t="s">
        <v>19</v>
      </c>
      <c r="K6955" s="72" t="s">
        <v>99</v>
      </c>
      <c r="L6955" s="72" t="s">
        <v>335</v>
      </c>
      <c r="M6955" s="72"/>
    </row>
    <row r="6956" spans="2:13" x14ac:dyDescent="0.25">
      <c r="B6956" s="72" t="s">
        <v>12</v>
      </c>
      <c r="C6956" s="72" t="s">
        <v>13</v>
      </c>
      <c r="D6956" s="72" t="s">
        <v>14</v>
      </c>
      <c r="E6956" s="72" t="s">
        <v>36</v>
      </c>
      <c r="F6956" s="73">
        <v>24958</v>
      </c>
      <c r="G6956" s="72" t="s">
        <v>16</v>
      </c>
      <c r="H6956" s="72" t="s">
        <v>17</v>
      </c>
      <c r="I6956" s="72" t="s">
        <v>18</v>
      </c>
      <c r="J6956" s="72" t="s">
        <v>19</v>
      </c>
      <c r="K6956" s="72" t="s">
        <v>25</v>
      </c>
      <c r="L6956" s="72" t="s">
        <v>686</v>
      </c>
      <c r="M6956" s="72" t="s">
        <v>57</v>
      </c>
    </row>
    <row r="6957" spans="2:13" x14ac:dyDescent="0.25">
      <c r="B6957" s="72" t="s">
        <v>12</v>
      </c>
      <c r="C6957" s="72" t="s">
        <v>13</v>
      </c>
      <c r="D6957" s="72" t="s">
        <v>14</v>
      </c>
      <c r="E6957" s="72" t="s">
        <v>123</v>
      </c>
      <c r="F6957" s="73">
        <v>-14834</v>
      </c>
      <c r="G6957" s="72" t="s">
        <v>16</v>
      </c>
      <c r="H6957" s="72" t="s">
        <v>24</v>
      </c>
      <c r="I6957" s="72" t="s">
        <v>18</v>
      </c>
      <c r="J6957" s="72" t="s">
        <v>19</v>
      </c>
      <c r="K6957" s="72" t="s">
        <v>96</v>
      </c>
      <c r="L6957" s="72" t="s">
        <v>391</v>
      </c>
      <c r="M6957" s="72"/>
    </row>
    <row r="6958" spans="2:13" x14ac:dyDescent="0.25">
      <c r="B6958" s="72" t="s">
        <v>12</v>
      </c>
      <c r="C6958" s="72" t="s">
        <v>13</v>
      </c>
      <c r="D6958" s="72" t="s">
        <v>14</v>
      </c>
      <c r="E6958" s="72" t="s">
        <v>55</v>
      </c>
      <c r="F6958" s="73">
        <v>53354</v>
      </c>
      <c r="G6958" s="72" t="s">
        <v>16</v>
      </c>
      <c r="H6958" s="72" t="s">
        <v>24</v>
      </c>
      <c r="I6958" s="72" t="s">
        <v>18</v>
      </c>
      <c r="J6958" s="72" t="s">
        <v>19</v>
      </c>
      <c r="K6958" s="72" t="s">
        <v>37</v>
      </c>
      <c r="L6958" s="72" t="s">
        <v>485</v>
      </c>
      <c r="M6958" s="72" t="s">
        <v>57</v>
      </c>
    </row>
    <row r="6959" spans="2:13" x14ac:dyDescent="0.25">
      <c r="B6959" s="72" t="s">
        <v>12</v>
      </c>
      <c r="C6959" s="72" t="s">
        <v>13</v>
      </c>
      <c r="D6959" s="72" t="s">
        <v>14</v>
      </c>
      <c r="E6959" s="72" t="s">
        <v>228</v>
      </c>
      <c r="F6959" s="73">
        <v>15856</v>
      </c>
      <c r="G6959" s="72" t="s">
        <v>16</v>
      </c>
      <c r="H6959" s="72" t="s">
        <v>17</v>
      </c>
      <c r="I6959" s="72" t="s">
        <v>18</v>
      </c>
      <c r="J6959" s="72" t="s">
        <v>19</v>
      </c>
      <c r="K6959" s="72" t="s">
        <v>20</v>
      </c>
      <c r="L6959" s="72" t="s">
        <v>417</v>
      </c>
      <c r="M6959" s="72" t="s">
        <v>133</v>
      </c>
    </row>
    <row r="6960" spans="2:13" x14ac:dyDescent="0.25">
      <c r="B6960" s="72" t="s">
        <v>12</v>
      </c>
      <c r="C6960" s="72" t="s">
        <v>13</v>
      </c>
      <c r="D6960" s="72" t="s">
        <v>14</v>
      </c>
      <c r="E6960" s="72" t="s">
        <v>30</v>
      </c>
      <c r="F6960" s="73">
        <v>-5067</v>
      </c>
      <c r="G6960" s="72" t="s">
        <v>16</v>
      </c>
      <c r="H6960" s="72" t="s">
        <v>24</v>
      </c>
      <c r="I6960" s="72" t="s">
        <v>18</v>
      </c>
      <c r="J6960" s="72" t="s">
        <v>19</v>
      </c>
      <c r="K6960" s="72" t="s">
        <v>49</v>
      </c>
      <c r="L6960" s="72" t="s">
        <v>66</v>
      </c>
      <c r="M6960" s="72"/>
    </row>
    <row r="6961" spans="2:13" x14ac:dyDescent="0.25">
      <c r="B6961" s="72" t="s">
        <v>12</v>
      </c>
      <c r="C6961" s="72" t="s">
        <v>13</v>
      </c>
      <c r="D6961" s="72" t="s">
        <v>14</v>
      </c>
      <c r="E6961" s="72" t="s">
        <v>83</v>
      </c>
      <c r="F6961" s="73">
        <v>33325</v>
      </c>
      <c r="G6961" s="72" t="s">
        <v>16</v>
      </c>
      <c r="H6961" s="72" t="s">
        <v>17</v>
      </c>
      <c r="I6961" s="72" t="s">
        <v>18</v>
      </c>
      <c r="J6961" s="72" t="s">
        <v>19</v>
      </c>
      <c r="K6961" s="72" t="s">
        <v>25</v>
      </c>
      <c r="L6961" s="72" t="s">
        <v>396</v>
      </c>
      <c r="M6961" s="72"/>
    </row>
    <row r="6962" spans="2:13" x14ac:dyDescent="0.25">
      <c r="B6962" s="72" t="s">
        <v>12</v>
      </c>
      <c r="C6962" s="72" t="s">
        <v>13</v>
      </c>
      <c r="D6962" s="72" t="s">
        <v>14</v>
      </c>
      <c r="E6962" s="72" t="s">
        <v>41</v>
      </c>
      <c r="F6962" s="73">
        <v>-490</v>
      </c>
      <c r="G6962" s="72" t="s">
        <v>16</v>
      </c>
      <c r="H6962" s="72" t="s">
        <v>17</v>
      </c>
      <c r="I6962" s="72" t="s">
        <v>18</v>
      </c>
      <c r="J6962" s="72" t="s">
        <v>19</v>
      </c>
      <c r="K6962" s="72" t="s">
        <v>37</v>
      </c>
      <c r="L6962" s="72" t="s">
        <v>257</v>
      </c>
      <c r="M6962" s="72"/>
    </row>
    <row r="6963" spans="2:13" x14ac:dyDescent="0.25">
      <c r="B6963" s="72" t="s">
        <v>12</v>
      </c>
      <c r="C6963" s="72" t="s">
        <v>13</v>
      </c>
      <c r="D6963" s="72" t="s">
        <v>14</v>
      </c>
      <c r="E6963" s="72" t="s">
        <v>58</v>
      </c>
      <c r="F6963" s="73">
        <v>39520</v>
      </c>
      <c r="G6963" s="72" t="s">
        <v>16</v>
      </c>
      <c r="H6963" s="72" t="s">
        <v>24</v>
      </c>
      <c r="I6963" s="72" t="s">
        <v>18</v>
      </c>
      <c r="J6963" s="72" t="s">
        <v>19</v>
      </c>
      <c r="K6963" s="72" t="s">
        <v>37</v>
      </c>
      <c r="L6963" s="72" t="s">
        <v>182</v>
      </c>
      <c r="M6963" s="72" t="s">
        <v>35</v>
      </c>
    </row>
    <row r="6964" spans="2:13" x14ac:dyDescent="0.25">
      <c r="B6964" s="72" t="s">
        <v>12</v>
      </c>
      <c r="C6964" s="72" t="s">
        <v>13</v>
      </c>
      <c r="D6964" s="72" t="s">
        <v>14</v>
      </c>
      <c r="E6964" s="72" t="s">
        <v>74</v>
      </c>
      <c r="F6964" s="73">
        <v>20706</v>
      </c>
      <c r="G6964" s="72" t="s">
        <v>16</v>
      </c>
      <c r="H6964" s="72" t="s">
        <v>24</v>
      </c>
      <c r="I6964" s="72" t="s">
        <v>48</v>
      </c>
      <c r="J6964" s="72" t="s">
        <v>19</v>
      </c>
      <c r="K6964" s="72" t="s">
        <v>25</v>
      </c>
      <c r="L6964" s="72" t="s">
        <v>406</v>
      </c>
      <c r="M6964" s="72" t="s">
        <v>112</v>
      </c>
    </row>
    <row r="6965" spans="2:13" x14ac:dyDescent="0.25">
      <c r="B6965" s="72" t="s">
        <v>12</v>
      </c>
      <c r="C6965" s="72" t="s">
        <v>13</v>
      </c>
      <c r="D6965" s="72" t="s">
        <v>14</v>
      </c>
      <c r="E6965" s="72" t="s">
        <v>33</v>
      </c>
      <c r="F6965" s="73">
        <v>22843</v>
      </c>
      <c r="G6965" s="72" t="s">
        <v>16</v>
      </c>
      <c r="H6965" s="72" t="s">
        <v>24</v>
      </c>
      <c r="I6965" s="72" t="s">
        <v>18</v>
      </c>
      <c r="J6965" s="72" t="s">
        <v>19</v>
      </c>
      <c r="K6965" s="72" t="s">
        <v>63</v>
      </c>
      <c r="L6965" s="72" t="s">
        <v>452</v>
      </c>
      <c r="M6965" s="72" t="s">
        <v>35</v>
      </c>
    </row>
    <row r="6966" spans="2:13" x14ac:dyDescent="0.25">
      <c r="B6966" s="72" t="s">
        <v>12</v>
      </c>
      <c r="C6966" s="72" t="s">
        <v>13</v>
      </c>
      <c r="D6966" s="72" t="s">
        <v>14</v>
      </c>
      <c r="E6966" s="72" t="s">
        <v>36</v>
      </c>
      <c r="F6966" s="73">
        <v>14397</v>
      </c>
      <c r="G6966" s="72" t="s">
        <v>16</v>
      </c>
      <c r="H6966" s="72" t="s">
        <v>24</v>
      </c>
      <c r="I6966" s="72" t="s">
        <v>18</v>
      </c>
      <c r="J6966" s="72" t="s">
        <v>19</v>
      </c>
      <c r="K6966" s="72" t="s">
        <v>43</v>
      </c>
      <c r="L6966" s="72" t="s">
        <v>56</v>
      </c>
      <c r="M6966" s="72" t="s">
        <v>112</v>
      </c>
    </row>
    <row r="6967" spans="2:13" x14ac:dyDescent="0.25">
      <c r="B6967" s="72" t="s">
        <v>12</v>
      </c>
      <c r="C6967" s="72" t="s">
        <v>13</v>
      </c>
      <c r="D6967" s="72" t="s">
        <v>14</v>
      </c>
      <c r="E6967" s="72" t="s">
        <v>68</v>
      </c>
      <c r="F6967" s="73">
        <v>-755</v>
      </c>
      <c r="G6967" s="72" t="s">
        <v>16</v>
      </c>
      <c r="H6967" s="72" t="s">
        <v>17</v>
      </c>
      <c r="I6967" s="72" t="s">
        <v>18</v>
      </c>
      <c r="J6967" s="72" t="s">
        <v>19</v>
      </c>
      <c r="K6967" s="72" t="s">
        <v>25</v>
      </c>
      <c r="L6967" s="72" t="s">
        <v>215</v>
      </c>
      <c r="M6967" s="72"/>
    </row>
    <row r="6968" spans="2:13" x14ac:dyDescent="0.25">
      <c r="B6968" s="72" t="s">
        <v>12</v>
      </c>
      <c r="C6968" s="72" t="s">
        <v>13</v>
      </c>
      <c r="D6968" s="72" t="s">
        <v>14</v>
      </c>
      <c r="E6968" s="72" t="s">
        <v>51</v>
      </c>
      <c r="F6968" s="73">
        <v>25105</v>
      </c>
      <c r="G6968" s="72" t="s">
        <v>16</v>
      </c>
      <c r="H6968" s="72" t="s">
        <v>17</v>
      </c>
      <c r="I6968" s="72" t="s">
        <v>18</v>
      </c>
      <c r="J6968" s="72" t="s">
        <v>19</v>
      </c>
      <c r="K6968" s="72" t="s">
        <v>108</v>
      </c>
      <c r="L6968" s="72" t="s">
        <v>267</v>
      </c>
      <c r="M6968" s="72"/>
    </row>
    <row r="6969" spans="2:13" x14ac:dyDescent="0.25">
      <c r="B6969" s="72" t="s">
        <v>12</v>
      </c>
      <c r="C6969" s="72" t="s">
        <v>13</v>
      </c>
      <c r="D6969" s="72" t="s">
        <v>14</v>
      </c>
      <c r="E6969" s="72" t="s">
        <v>33</v>
      </c>
      <c r="F6969" s="73">
        <v>61</v>
      </c>
      <c r="G6969" s="72" t="s">
        <v>16</v>
      </c>
      <c r="H6969" s="72" t="s">
        <v>24</v>
      </c>
      <c r="I6969" s="72" t="s">
        <v>18</v>
      </c>
      <c r="J6969" s="72" t="s">
        <v>19</v>
      </c>
      <c r="K6969" s="72" t="s">
        <v>25</v>
      </c>
      <c r="L6969" s="72" t="s">
        <v>219</v>
      </c>
      <c r="M6969" s="72" t="s">
        <v>302</v>
      </c>
    </row>
    <row r="6970" spans="2:13" x14ac:dyDescent="0.25">
      <c r="B6970" s="72" t="s">
        <v>12</v>
      </c>
      <c r="C6970" s="72" t="s">
        <v>13</v>
      </c>
      <c r="D6970" s="72" t="s">
        <v>14</v>
      </c>
      <c r="E6970" s="72" t="s">
        <v>36</v>
      </c>
      <c r="F6970" s="73">
        <v>948221</v>
      </c>
      <c r="G6970" s="72" t="s">
        <v>16</v>
      </c>
      <c r="H6970" s="72" t="s">
        <v>24</v>
      </c>
      <c r="I6970" s="72" t="s">
        <v>18</v>
      </c>
      <c r="J6970" s="72" t="s">
        <v>19</v>
      </c>
      <c r="K6970" s="72" t="s">
        <v>96</v>
      </c>
      <c r="L6970" s="72" t="s">
        <v>318</v>
      </c>
      <c r="M6970" s="72" t="s">
        <v>29</v>
      </c>
    </row>
    <row r="6971" spans="2:13" x14ac:dyDescent="0.25">
      <c r="B6971" s="72" t="s">
        <v>12</v>
      </c>
      <c r="C6971" s="72" t="s">
        <v>13</v>
      </c>
      <c r="D6971" s="72" t="s">
        <v>14</v>
      </c>
      <c r="E6971" s="72" t="s">
        <v>27</v>
      </c>
      <c r="F6971" s="73">
        <v>45590</v>
      </c>
      <c r="G6971" s="72" t="s">
        <v>16</v>
      </c>
      <c r="H6971" s="72" t="s">
        <v>24</v>
      </c>
      <c r="I6971" s="72" t="s">
        <v>18</v>
      </c>
      <c r="J6971" s="72" t="s">
        <v>19</v>
      </c>
      <c r="K6971" s="72" t="s">
        <v>49</v>
      </c>
      <c r="L6971" s="72" t="s">
        <v>178</v>
      </c>
      <c r="M6971" s="72" t="s">
        <v>112</v>
      </c>
    </row>
    <row r="6972" spans="2:13" x14ac:dyDescent="0.25">
      <c r="B6972" s="72" t="s">
        <v>12</v>
      </c>
      <c r="C6972" s="72" t="s">
        <v>13</v>
      </c>
      <c r="D6972" s="72" t="s">
        <v>14</v>
      </c>
      <c r="E6972" s="72" t="s">
        <v>764</v>
      </c>
      <c r="F6972" s="73">
        <v>-15363</v>
      </c>
      <c r="G6972" s="72" t="s">
        <v>16</v>
      </c>
      <c r="H6972" s="72" t="s">
        <v>24</v>
      </c>
      <c r="I6972" s="72" t="s">
        <v>18</v>
      </c>
      <c r="J6972" s="72" t="s">
        <v>19</v>
      </c>
      <c r="K6972" s="72" t="s">
        <v>96</v>
      </c>
      <c r="L6972" s="72" t="s">
        <v>210</v>
      </c>
      <c r="M6972" s="72"/>
    </row>
    <row r="6973" spans="2:13" x14ac:dyDescent="0.25">
      <c r="B6973" s="72" t="s">
        <v>12</v>
      </c>
      <c r="C6973" s="72" t="s">
        <v>13</v>
      </c>
      <c r="D6973" s="72" t="s">
        <v>14</v>
      </c>
      <c r="E6973" s="72" t="s">
        <v>55</v>
      </c>
      <c r="F6973" s="73">
        <v>464193</v>
      </c>
      <c r="G6973" s="72" t="s">
        <v>16</v>
      </c>
      <c r="H6973" s="72" t="s">
        <v>17</v>
      </c>
      <c r="I6973" s="72" t="s">
        <v>18</v>
      </c>
      <c r="J6973" s="72" t="s">
        <v>19</v>
      </c>
      <c r="K6973" s="72" t="s">
        <v>25</v>
      </c>
      <c r="L6973" s="72" t="s">
        <v>641</v>
      </c>
      <c r="M6973" s="72" t="s">
        <v>57</v>
      </c>
    </row>
    <row r="6974" spans="2:13" x14ac:dyDescent="0.25">
      <c r="B6974" s="72" t="s">
        <v>12</v>
      </c>
      <c r="C6974" s="72" t="s">
        <v>13</v>
      </c>
      <c r="D6974" s="72" t="s">
        <v>14</v>
      </c>
      <c r="E6974" s="72" t="s">
        <v>79</v>
      </c>
      <c r="F6974" s="73">
        <v>-21813</v>
      </c>
      <c r="G6974" s="72" t="s">
        <v>16</v>
      </c>
      <c r="H6974" s="72" t="s">
        <v>24</v>
      </c>
      <c r="I6974" s="72" t="s">
        <v>18</v>
      </c>
      <c r="J6974" s="72" t="s">
        <v>19</v>
      </c>
      <c r="K6974" s="72" t="s">
        <v>37</v>
      </c>
      <c r="L6974" s="72" t="s">
        <v>497</v>
      </c>
      <c r="M6974" s="72"/>
    </row>
    <row r="6975" spans="2:13" x14ac:dyDescent="0.25">
      <c r="B6975" s="72" t="s">
        <v>12</v>
      </c>
      <c r="C6975" s="72" t="s">
        <v>13</v>
      </c>
      <c r="D6975" s="72" t="s">
        <v>14</v>
      </c>
      <c r="E6975" s="72" t="s">
        <v>85</v>
      </c>
      <c r="F6975" s="73">
        <v>295901</v>
      </c>
      <c r="G6975" s="72" t="s">
        <v>16</v>
      </c>
      <c r="H6975" s="72" t="s">
        <v>17</v>
      </c>
      <c r="I6975" s="72" t="s">
        <v>18</v>
      </c>
      <c r="J6975" s="72" t="s">
        <v>19</v>
      </c>
      <c r="K6975" s="72" t="s">
        <v>25</v>
      </c>
      <c r="L6975" s="72" t="s">
        <v>173</v>
      </c>
      <c r="M6975" s="72"/>
    </row>
    <row r="6976" spans="2:13" x14ac:dyDescent="0.25">
      <c r="B6976" s="72" t="s">
        <v>12</v>
      </c>
      <c r="C6976" s="72" t="s">
        <v>13</v>
      </c>
      <c r="D6976" s="72" t="s">
        <v>14</v>
      </c>
      <c r="E6976" s="72" t="s">
        <v>68</v>
      </c>
      <c r="F6976" s="73">
        <v>-209</v>
      </c>
      <c r="G6976" s="72" t="s">
        <v>16</v>
      </c>
      <c r="H6976" s="72" t="s">
        <v>24</v>
      </c>
      <c r="I6976" s="72" t="s">
        <v>18</v>
      </c>
      <c r="J6976" s="72" t="s">
        <v>19</v>
      </c>
      <c r="K6976" s="72" t="s">
        <v>63</v>
      </c>
      <c r="L6976" s="72" t="s">
        <v>583</v>
      </c>
      <c r="M6976" s="72"/>
    </row>
    <row r="6977" spans="2:13" x14ac:dyDescent="0.25">
      <c r="B6977" s="72" t="s">
        <v>12</v>
      </c>
      <c r="C6977" s="72" t="s">
        <v>13</v>
      </c>
      <c r="D6977" s="72" t="s">
        <v>14</v>
      </c>
      <c r="E6977" s="72" t="s">
        <v>79</v>
      </c>
      <c r="F6977" s="73">
        <v>-10</v>
      </c>
      <c r="G6977" s="72" t="s">
        <v>16</v>
      </c>
      <c r="H6977" s="72" t="s">
        <v>24</v>
      </c>
      <c r="I6977" s="72" t="s">
        <v>48</v>
      </c>
      <c r="J6977" s="72" t="s">
        <v>19</v>
      </c>
      <c r="K6977" s="72" t="s">
        <v>49</v>
      </c>
      <c r="L6977" s="72" t="s">
        <v>253</v>
      </c>
      <c r="M6977" s="72"/>
    </row>
    <row r="6978" spans="2:13" x14ac:dyDescent="0.25">
      <c r="B6978" s="72" t="s">
        <v>12</v>
      </c>
      <c r="C6978" s="72" t="s">
        <v>13</v>
      </c>
      <c r="D6978" s="72" t="s">
        <v>14</v>
      </c>
      <c r="E6978" s="72" t="s">
        <v>30</v>
      </c>
      <c r="F6978" s="73">
        <v>-148234</v>
      </c>
      <c r="G6978" s="72" t="s">
        <v>16</v>
      </c>
      <c r="H6978" s="72" t="s">
        <v>24</v>
      </c>
      <c r="I6978" s="72" t="s">
        <v>18</v>
      </c>
      <c r="J6978" s="72" t="s">
        <v>19</v>
      </c>
      <c r="K6978" s="72" t="s">
        <v>185</v>
      </c>
      <c r="L6978" s="72" t="s">
        <v>409</v>
      </c>
      <c r="M6978" s="72"/>
    </row>
    <row r="6979" spans="2:13" x14ac:dyDescent="0.25">
      <c r="B6979" s="72" t="s">
        <v>12</v>
      </c>
      <c r="C6979" s="72" t="s">
        <v>13</v>
      </c>
      <c r="D6979" s="72" t="s">
        <v>14</v>
      </c>
      <c r="E6979" s="72" t="s">
        <v>41</v>
      </c>
      <c r="F6979" s="73">
        <v>-559</v>
      </c>
      <c r="G6979" s="72" t="s">
        <v>16</v>
      </c>
      <c r="H6979" s="72" t="s">
        <v>24</v>
      </c>
      <c r="I6979" s="72" t="s">
        <v>18</v>
      </c>
      <c r="J6979" s="72" t="s">
        <v>19</v>
      </c>
      <c r="K6979" s="72" t="s">
        <v>25</v>
      </c>
      <c r="L6979" s="72" t="s">
        <v>388</v>
      </c>
      <c r="M6979" s="72"/>
    </row>
    <row r="6980" spans="2:13" x14ac:dyDescent="0.25">
      <c r="B6980" s="72" t="s">
        <v>12</v>
      </c>
      <c r="C6980" s="72" t="s">
        <v>13</v>
      </c>
      <c r="D6980" s="72" t="s">
        <v>14</v>
      </c>
      <c r="E6980" s="72" t="s">
        <v>83</v>
      </c>
      <c r="F6980" s="73">
        <v>4492178</v>
      </c>
      <c r="G6980" s="72" t="s">
        <v>16</v>
      </c>
      <c r="H6980" s="72" t="s">
        <v>24</v>
      </c>
      <c r="I6980" s="72" t="s">
        <v>18</v>
      </c>
      <c r="J6980" s="72" t="s">
        <v>19</v>
      </c>
      <c r="K6980" s="72" t="s">
        <v>37</v>
      </c>
      <c r="L6980" s="72" t="s">
        <v>491</v>
      </c>
      <c r="M6980" s="72"/>
    </row>
    <row r="6981" spans="2:13" x14ac:dyDescent="0.25">
      <c r="B6981" s="72" t="s">
        <v>12</v>
      </c>
      <c r="C6981" s="72" t="s">
        <v>13</v>
      </c>
      <c r="D6981" s="72" t="s">
        <v>14</v>
      </c>
      <c r="E6981" s="72" t="s">
        <v>41</v>
      </c>
      <c r="F6981" s="73">
        <v>-139</v>
      </c>
      <c r="G6981" s="72" t="s">
        <v>16</v>
      </c>
      <c r="H6981" s="72" t="s">
        <v>24</v>
      </c>
      <c r="I6981" s="72" t="s">
        <v>18</v>
      </c>
      <c r="J6981" s="72" t="s">
        <v>19</v>
      </c>
      <c r="K6981" s="72" t="s">
        <v>96</v>
      </c>
      <c r="L6981" s="72" t="s">
        <v>415</v>
      </c>
      <c r="M6981" s="72"/>
    </row>
    <row r="6982" spans="2:13" x14ac:dyDescent="0.25">
      <c r="B6982" s="72" t="s">
        <v>12</v>
      </c>
      <c r="C6982" s="72" t="s">
        <v>13</v>
      </c>
      <c r="D6982" s="72" t="s">
        <v>14</v>
      </c>
      <c r="E6982" s="72" t="s">
        <v>146</v>
      </c>
      <c r="F6982" s="73">
        <v>-9789</v>
      </c>
      <c r="G6982" s="72" t="s">
        <v>16</v>
      </c>
      <c r="H6982" s="72" t="s">
        <v>17</v>
      </c>
      <c r="I6982" s="72" t="s">
        <v>18</v>
      </c>
      <c r="J6982" s="72" t="s">
        <v>19</v>
      </c>
      <c r="K6982" s="72" t="s">
        <v>20</v>
      </c>
      <c r="L6982" s="72" t="s">
        <v>226</v>
      </c>
      <c r="M6982" s="72"/>
    </row>
    <row r="6983" spans="2:13" x14ac:dyDescent="0.25">
      <c r="B6983" s="72" t="s">
        <v>12</v>
      </c>
      <c r="C6983" s="72" t="s">
        <v>13</v>
      </c>
      <c r="D6983" s="72" t="s">
        <v>14</v>
      </c>
      <c r="E6983" s="72" t="s">
        <v>51</v>
      </c>
      <c r="F6983" s="73">
        <v>41833</v>
      </c>
      <c r="G6983" s="72" t="s">
        <v>16</v>
      </c>
      <c r="H6983" s="72" t="s">
        <v>17</v>
      </c>
      <c r="I6983" s="72" t="s">
        <v>18</v>
      </c>
      <c r="J6983" s="72" t="s">
        <v>19</v>
      </c>
      <c r="K6983" s="72" t="s">
        <v>25</v>
      </c>
      <c r="L6983" s="72" t="s">
        <v>126</v>
      </c>
      <c r="M6983" s="72"/>
    </row>
    <row r="6984" spans="2:13" x14ac:dyDescent="0.25">
      <c r="B6984" s="72" t="s">
        <v>12</v>
      </c>
      <c r="C6984" s="72" t="s">
        <v>13</v>
      </c>
      <c r="D6984" s="72" t="s">
        <v>14</v>
      </c>
      <c r="E6984" s="72" t="s">
        <v>55</v>
      </c>
      <c r="F6984" s="73">
        <v>79768</v>
      </c>
      <c r="G6984" s="72" t="s">
        <v>16</v>
      </c>
      <c r="H6984" s="72" t="s">
        <v>17</v>
      </c>
      <c r="I6984" s="72" t="s">
        <v>18</v>
      </c>
      <c r="J6984" s="72" t="s">
        <v>19</v>
      </c>
      <c r="K6984" s="72" t="s">
        <v>49</v>
      </c>
      <c r="L6984" s="72" t="s">
        <v>248</v>
      </c>
      <c r="M6984" s="72" t="s">
        <v>29</v>
      </c>
    </row>
    <row r="6985" spans="2:13" x14ac:dyDescent="0.25">
      <c r="B6985" s="72" t="s">
        <v>12</v>
      </c>
      <c r="C6985" s="72" t="s">
        <v>13</v>
      </c>
      <c r="D6985" s="72" t="s">
        <v>14</v>
      </c>
      <c r="E6985" s="72" t="s">
        <v>51</v>
      </c>
      <c r="F6985" s="73">
        <v>603434</v>
      </c>
      <c r="G6985" s="72" t="s">
        <v>16</v>
      </c>
      <c r="H6985" s="72" t="s">
        <v>24</v>
      </c>
      <c r="I6985" s="72" t="s">
        <v>18</v>
      </c>
      <c r="J6985" s="72" t="s">
        <v>19</v>
      </c>
      <c r="K6985" s="72" t="s">
        <v>49</v>
      </c>
      <c r="L6985" s="72" t="s">
        <v>371</v>
      </c>
      <c r="M6985" s="72"/>
    </row>
    <row r="6986" spans="2:13" x14ac:dyDescent="0.25">
      <c r="B6986" s="72" t="s">
        <v>12</v>
      </c>
      <c r="C6986" s="72" t="s">
        <v>13</v>
      </c>
      <c r="D6986" s="72" t="s">
        <v>14</v>
      </c>
      <c r="E6986" s="72" t="s">
        <v>55</v>
      </c>
      <c r="F6986" s="73">
        <v>38708</v>
      </c>
      <c r="G6986" s="72" t="s">
        <v>16</v>
      </c>
      <c r="H6986" s="72" t="s">
        <v>24</v>
      </c>
      <c r="I6986" s="72" t="s">
        <v>18</v>
      </c>
      <c r="J6986" s="72" t="s">
        <v>227</v>
      </c>
      <c r="K6986" s="72" t="s">
        <v>25</v>
      </c>
      <c r="L6986" s="72" t="s">
        <v>592</v>
      </c>
      <c r="M6986" s="72" t="s">
        <v>112</v>
      </c>
    </row>
    <row r="6987" spans="2:13" x14ac:dyDescent="0.25">
      <c r="B6987" s="72" t="s">
        <v>12</v>
      </c>
      <c r="C6987" s="72" t="s">
        <v>13</v>
      </c>
      <c r="D6987" s="72" t="s">
        <v>14</v>
      </c>
      <c r="E6987" s="72" t="s">
        <v>58</v>
      </c>
      <c r="F6987" s="73">
        <v>74942</v>
      </c>
      <c r="G6987" s="72" t="s">
        <v>16</v>
      </c>
      <c r="H6987" s="72" t="s">
        <v>24</v>
      </c>
      <c r="I6987" s="72" t="s">
        <v>18</v>
      </c>
      <c r="J6987" s="72" t="s">
        <v>19</v>
      </c>
      <c r="K6987" s="72" t="s">
        <v>63</v>
      </c>
      <c r="L6987" s="72" t="s">
        <v>137</v>
      </c>
      <c r="M6987" s="72" t="s">
        <v>29</v>
      </c>
    </row>
    <row r="6988" spans="2:13" x14ac:dyDescent="0.25">
      <c r="B6988" s="72" t="s">
        <v>12</v>
      </c>
      <c r="C6988" s="72" t="s">
        <v>13</v>
      </c>
      <c r="D6988" s="72" t="s">
        <v>14</v>
      </c>
      <c r="E6988" s="72" t="s">
        <v>41</v>
      </c>
      <c r="F6988" s="73">
        <v>-448</v>
      </c>
      <c r="G6988" s="72" t="s">
        <v>16</v>
      </c>
      <c r="H6988" s="72" t="s">
        <v>24</v>
      </c>
      <c r="I6988" s="72" t="s">
        <v>18</v>
      </c>
      <c r="J6988" s="72" t="s">
        <v>19</v>
      </c>
      <c r="K6988" s="72" t="s">
        <v>20</v>
      </c>
      <c r="L6988" s="72" t="s">
        <v>181</v>
      </c>
      <c r="M6988" s="72"/>
    </row>
    <row r="6989" spans="2:13" x14ac:dyDescent="0.25">
      <c r="B6989" s="72" t="s">
        <v>12</v>
      </c>
      <c r="C6989" s="72" t="s">
        <v>13</v>
      </c>
      <c r="D6989" s="72" t="s">
        <v>14</v>
      </c>
      <c r="E6989" s="72" t="s">
        <v>79</v>
      </c>
      <c r="F6989" s="73">
        <v>-114686</v>
      </c>
      <c r="G6989" s="72" t="s">
        <v>16</v>
      </c>
      <c r="H6989" s="72" t="s">
        <v>17</v>
      </c>
      <c r="I6989" s="72" t="s">
        <v>18</v>
      </c>
      <c r="J6989" s="72" t="s">
        <v>19</v>
      </c>
      <c r="K6989" s="72" t="s">
        <v>25</v>
      </c>
      <c r="L6989" s="72" t="s">
        <v>244</v>
      </c>
      <c r="M6989" s="72"/>
    </row>
    <row r="6990" spans="2:13" x14ac:dyDescent="0.25">
      <c r="B6990" s="72" t="s">
        <v>12</v>
      </c>
      <c r="C6990" s="72" t="s">
        <v>13</v>
      </c>
      <c r="D6990" s="72" t="s">
        <v>14</v>
      </c>
      <c r="E6990" s="72" t="s">
        <v>144</v>
      </c>
      <c r="F6990" s="73">
        <v>1252995</v>
      </c>
      <c r="G6990" s="72" t="s">
        <v>16</v>
      </c>
      <c r="H6990" s="72" t="s">
        <v>24</v>
      </c>
      <c r="I6990" s="72" t="s">
        <v>18</v>
      </c>
      <c r="J6990" s="72" t="s">
        <v>19</v>
      </c>
      <c r="K6990" s="72" t="s">
        <v>37</v>
      </c>
      <c r="L6990" s="72" t="s">
        <v>218</v>
      </c>
      <c r="M6990" s="72" t="s">
        <v>184</v>
      </c>
    </row>
    <row r="6991" spans="2:13" x14ac:dyDescent="0.25">
      <c r="B6991" s="72" t="s">
        <v>12</v>
      </c>
      <c r="C6991" s="72" t="s">
        <v>13</v>
      </c>
      <c r="D6991" s="72" t="s">
        <v>14</v>
      </c>
      <c r="E6991" s="72" t="s">
        <v>39</v>
      </c>
      <c r="F6991" s="73">
        <v>-3502</v>
      </c>
      <c r="G6991" s="72" t="s">
        <v>16</v>
      </c>
      <c r="H6991" s="72" t="s">
        <v>24</v>
      </c>
      <c r="I6991" s="72" t="s">
        <v>18</v>
      </c>
      <c r="J6991" s="72" t="s">
        <v>19</v>
      </c>
      <c r="K6991" s="72" t="s">
        <v>25</v>
      </c>
      <c r="L6991" s="72" t="s">
        <v>423</v>
      </c>
      <c r="M6991" s="72"/>
    </row>
    <row r="6992" spans="2:13" x14ac:dyDescent="0.25">
      <c r="B6992" s="72" t="s">
        <v>12</v>
      </c>
      <c r="C6992" s="72" t="s">
        <v>13</v>
      </c>
      <c r="D6992" s="72" t="s">
        <v>14</v>
      </c>
      <c r="E6992" s="72" t="s">
        <v>94</v>
      </c>
      <c r="F6992" s="73">
        <v>1565</v>
      </c>
      <c r="G6992" s="72" t="s">
        <v>16</v>
      </c>
      <c r="H6992" s="72" t="s">
        <v>24</v>
      </c>
      <c r="I6992" s="72" t="s">
        <v>18</v>
      </c>
      <c r="J6992" s="72" t="s">
        <v>19</v>
      </c>
      <c r="K6992" s="72" t="s">
        <v>117</v>
      </c>
      <c r="L6992" s="72" t="s">
        <v>421</v>
      </c>
      <c r="M6992" s="72"/>
    </row>
    <row r="6993" spans="2:13" x14ac:dyDescent="0.25">
      <c r="B6993" s="72" t="s">
        <v>12</v>
      </c>
      <c r="C6993" s="72" t="s">
        <v>13</v>
      </c>
      <c r="D6993" s="72" t="s">
        <v>14</v>
      </c>
      <c r="E6993" s="72" t="s">
        <v>68</v>
      </c>
      <c r="F6993" s="73">
        <v>-243</v>
      </c>
      <c r="G6993" s="72" t="s">
        <v>16</v>
      </c>
      <c r="H6993" s="72" t="s">
        <v>24</v>
      </c>
      <c r="I6993" s="72" t="s">
        <v>18</v>
      </c>
      <c r="J6993" s="72" t="s">
        <v>19</v>
      </c>
      <c r="K6993" s="72" t="s">
        <v>117</v>
      </c>
      <c r="L6993" s="72" t="s">
        <v>684</v>
      </c>
      <c r="M6993" s="72"/>
    </row>
    <row r="6994" spans="2:13" x14ac:dyDescent="0.25">
      <c r="B6994" s="72" t="s">
        <v>12</v>
      </c>
      <c r="C6994" s="72" t="s">
        <v>13</v>
      </c>
      <c r="D6994" s="72" t="s">
        <v>14</v>
      </c>
      <c r="E6994" s="72" t="s">
        <v>51</v>
      </c>
      <c r="F6994" s="73">
        <v>49971</v>
      </c>
      <c r="G6994" s="72" t="s">
        <v>16</v>
      </c>
      <c r="H6994" s="72" t="s">
        <v>17</v>
      </c>
      <c r="I6994" s="72" t="s">
        <v>18</v>
      </c>
      <c r="J6994" s="72" t="s">
        <v>19</v>
      </c>
      <c r="K6994" s="72" t="s">
        <v>25</v>
      </c>
      <c r="L6994" s="72" t="s">
        <v>548</v>
      </c>
      <c r="M6994" s="72"/>
    </row>
    <row r="6995" spans="2:13" x14ac:dyDescent="0.25">
      <c r="B6995" s="72" t="s">
        <v>12</v>
      </c>
      <c r="C6995" s="72" t="s">
        <v>13</v>
      </c>
      <c r="D6995" s="72" t="s">
        <v>14</v>
      </c>
      <c r="E6995" s="72" t="s">
        <v>45</v>
      </c>
      <c r="F6995" s="73">
        <v>2146</v>
      </c>
      <c r="G6995" s="72" t="s">
        <v>16</v>
      </c>
      <c r="H6995" s="72" t="s">
        <v>24</v>
      </c>
      <c r="I6995" s="72" t="s">
        <v>18</v>
      </c>
      <c r="J6995" s="72" t="s">
        <v>19</v>
      </c>
      <c r="K6995" s="72" t="s">
        <v>63</v>
      </c>
      <c r="L6995" s="72" t="s">
        <v>585</v>
      </c>
      <c r="M6995" s="72" t="s">
        <v>302</v>
      </c>
    </row>
    <row r="6996" spans="2:13" x14ac:dyDescent="0.25">
      <c r="B6996" s="72" t="s">
        <v>12</v>
      </c>
      <c r="C6996" s="72" t="s">
        <v>13</v>
      </c>
      <c r="D6996" s="72" t="s">
        <v>14</v>
      </c>
      <c r="E6996" s="72" t="s">
        <v>51</v>
      </c>
      <c r="F6996" s="73">
        <v>25122</v>
      </c>
      <c r="G6996" s="72" t="s">
        <v>16</v>
      </c>
      <c r="H6996" s="72" t="s">
        <v>24</v>
      </c>
      <c r="I6996" s="72" t="s">
        <v>18</v>
      </c>
      <c r="J6996" s="72" t="s">
        <v>19</v>
      </c>
      <c r="K6996" s="72" t="s">
        <v>117</v>
      </c>
      <c r="L6996" s="72" t="s">
        <v>609</v>
      </c>
      <c r="M6996" s="72"/>
    </row>
    <row r="6997" spans="2:13" x14ac:dyDescent="0.25">
      <c r="B6997" s="72" t="s">
        <v>12</v>
      </c>
      <c r="C6997" s="72" t="s">
        <v>13</v>
      </c>
      <c r="D6997" s="72" t="s">
        <v>14</v>
      </c>
      <c r="E6997" s="72" t="s">
        <v>41</v>
      </c>
      <c r="F6997" s="73">
        <v>-13</v>
      </c>
      <c r="G6997" s="72" t="s">
        <v>16</v>
      </c>
      <c r="H6997" s="72" t="s">
        <v>17</v>
      </c>
      <c r="I6997" s="72" t="s">
        <v>18</v>
      </c>
      <c r="J6997" s="72" t="s">
        <v>19</v>
      </c>
      <c r="K6997" s="72" t="s">
        <v>25</v>
      </c>
      <c r="L6997" s="72" t="s">
        <v>431</v>
      </c>
      <c r="M6997" s="72"/>
    </row>
    <row r="6998" spans="2:13" x14ac:dyDescent="0.25">
      <c r="B6998" s="72" t="s">
        <v>12</v>
      </c>
      <c r="C6998" s="72" t="s">
        <v>13</v>
      </c>
      <c r="D6998" s="72" t="s">
        <v>14</v>
      </c>
      <c r="E6998" s="72" t="s">
        <v>132</v>
      </c>
      <c r="F6998" s="73">
        <v>52107</v>
      </c>
      <c r="G6998" s="72" t="s">
        <v>16</v>
      </c>
      <c r="H6998" s="72" t="s">
        <v>24</v>
      </c>
      <c r="I6998" s="72" t="s">
        <v>18</v>
      </c>
      <c r="J6998" s="72" t="s">
        <v>19</v>
      </c>
      <c r="K6998" s="72" t="s">
        <v>96</v>
      </c>
      <c r="L6998" s="72" t="s">
        <v>223</v>
      </c>
      <c r="M6998" s="72" t="s">
        <v>133</v>
      </c>
    </row>
    <row r="6999" spans="2:13" x14ac:dyDescent="0.25">
      <c r="B6999" s="72" t="s">
        <v>12</v>
      </c>
      <c r="C6999" s="72" t="s">
        <v>13</v>
      </c>
      <c r="D6999" s="72" t="s">
        <v>14</v>
      </c>
      <c r="E6999" s="72" t="s">
        <v>79</v>
      </c>
      <c r="F6999" s="73">
        <v>-891</v>
      </c>
      <c r="G6999" s="72" t="s">
        <v>16</v>
      </c>
      <c r="H6999" s="72" t="s">
        <v>17</v>
      </c>
      <c r="I6999" s="72" t="s">
        <v>18</v>
      </c>
      <c r="J6999" s="72" t="s">
        <v>19</v>
      </c>
      <c r="K6999" s="72" t="s">
        <v>25</v>
      </c>
      <c r="L6999" s="72" t="s">
        <v>625</v>
      </c>
      <c r="M6999" s="72"/>
    </row>
    <row r="7000" spans="2:13" x14ac:dyDescent="0.25">
      <c r="B7000" s="72" t="s">
        <v>12</v>
      </c>
      <c r="C7000" s="72" t="s">
        <v>13</v>
      </c>
      <c r="D7000" s="72" t="s">
        <v>14</v>
      </c>
      <c r="E7000" s="72" t="s">
        <v>187</v>
      </c>
      <c r="F7000" s="73">
        <v>7541191</v>
      </c>
      <c r="G7000" s="72" t="s">
        <v>16</v>
      </c>
      <c r="H7000" s="72" t="s">
        <v>24</v>
      </c>
      <c r="I7000" s="72" t="s">
        <v>18</v>
      </c>
      <c r="J7000" s="72" t="s">
        <v>19</v>
      </c>
      <c r="K7000" s="72" t="s">
        <v>25</v>
      </c>
      <c r="L7000" s="72" t="s">
        <v>220</v>
      </c>
      <c r="M7000" s="72" t="s">
        <v>112</v>
      </c>
    </row>
    <row r="7001" spans="2:13" x14ac:dyDescent="0.25">
      <c r="B7001" s="72" t="s">
        <v>12</v>
      </c>
      <c r="C7001" s="72" t="s">
        <v>13</v>
      </c>
      <c r="D7001" s="72" t="s">
        <v>14</v>
      </c>
      <c r="E7001" s="72" t="s">
        <v>51</v>
      </c>
      <c r="F7001" s="73">
        <v>25322</v>
      </c>
      <c r="G7001" s="72" t="s">
        <v>16</v>
      </c>
      <c r="H7001" s="72" t="s">
        <v>17</v>
      </c>
      <c r="I7001" s="72" t="s">
        <v>18</v>
      </c>
      <c r="J7001" s="72" t="s">
        <v>19</v>
      </c>
      <c r="K7001" s="72" t="s">
        <v>20</v>
      </c>
      <c r="L7001" s="72" t="s">
        <v>550</v>
      </c>
      <c r="M7001" s="72"/>
    </row>
    <row r="7002" spans="2:13" x14ac:dyDescent="0.25">
      <c r="B7002" s="72" t="s">
        <v>12</v>
      </c>
      <c r="C7002" s="72" t="s">
        <v>13</v>
      </c>
      <c r="D7002" s="72" t="s">
        <v>14</v>
      </c>
      <c r="E7002" s="72" t="s">
        <v>36</v>
      </c>
      <c r="F7002" s="73">
        <v>62784</v>
      </c>
      <c r="G7002" s="72" t="s">
        <v>16</v>
      </c>
      <c r="H7002" s="72" t="s">
        <v>24</v>
      </c>
      <c r="I7002" s="72" t="s">
        <v>18</v>
      </c>
      <c r="J7002" s="72" t="s">
        <v>19</v>
      </c>
      <c r="K7002" s="72" t="s">
        <v>96</v>
      </c>
      <c r="L7002" s="72" t="s">
        <v>415</v>
      </c>
      <c r="M7002" s="72" t="s">
        <v>29</v>
      </c>
    </row>
    <row r="7003" spans="2:13" x14ac:dyDescent="0.25">
      <c r="B7003" s="72" t="s">
        <v>12</v>
      </c>
      <c r="C7003" s="72" t="s">
        <v>13</v>
      </c>
      <c r="D7003" s="72" t="s">
        <v>14</v>
      </c>
      <c r="E7003" s="72" t="s">
        <v>33</v>
      </c>
      <c r="F7003" s="73">
        <v>40636</v>
      </c>
      <c r="G7003" s="72" t="s">
        <v>16</v>
      </c>
      <c r="H7003" s="72" t="s">
        <v>24</v>
      </c>
      <c r="I7003" s="72" t="s">
        <v>18</v>
      </c>
      <c r="J7003" s="72" t="s">
        <v>19</v>
      </c>
      <c r="K7003" s="72" t="s">
        <v>49</v>
      </c>
      <c r="L7003" s="72" t="s">
        <v>246</v>
      </c>
      <c r="M7003" s="72" t="s">
        <v>47</v>
      </c>
    </row>
    <row r="7004" spans="2:13" x14ac:dyDescent="0.25">
      <c r="B7004" s="72" t="s">
        <v>12</v>
      </c>
      <c r="C7004" s="72" t="s">
        <v>13</v>
      </c>
      <c r="D7004" s="72" t="s">
        <v>14</v>
      </c>
      <c r="E7004" s="72" t="s">
        <v>55</v>
      </c>
      <c r="F7004" s="73">
        <v>2884</v>
      </c>
      <c r="G7004" s="72" t="s">
        <v>16</v>
      </c>
      <c r="H7004" s="72" t="s">
        <v>24</v>
      </c>
      <c r="I7004" s="72" t="s">
        <v>48</v>
      </c>
      <c r="J7004" s="72" t="s">
        <v>19</v>
      </c>
      <c r="K7004" s="72" t="s">
        <v>37</v>
      </c>
      <c r="L7004" s="72" t="s">
        <v>310</v>
      </c>
      <c r="M7004" s="72" t="s">
        <v>112</v>
      </c>
    </row>
    <row r="7005" spans="2:13" x14ac:dyDescent="0.25">
      <c r="B7005" s="72" t="s">
        <v>12</v>
      </c>
      <c r="C7005" s="72" t="s">
        <v>13</v>
      </c>
      <c r="D7005" s="72" t="s">
        <v>14</v>
      </c>
      <c r="E7005" s="72" t="s">
        <v>15</v>
      </c>
      <c r="F7005" s="73">
        <v>9016034</v>
      </c>
      <c r="G7005" s="72" t="s">
        <v>16</v>
      </c>
      <c r="H7005" s="72" t="s">
        <v>24</v>
      </c>
      <c r="I7005" s="72" t="s">
        <v>18</v>
      </c>
      <c r="J7005" s="72" t="s">
        <v>19</v>
      </c>
      <c r="K7005" s="72" t="s">
        <v>130</v>
      </c>
      <c r="L7005" s="72" t="s">
        <v>147</v>
      </c>
      <c r="M7005" s="72" t="s">
        <v>62</v>
      </c>
    </row>
    <row r="7006" spans="2:13" x14ac:dyDescent="0.25">
      <c r="B7006" s="72" t="s">
        <v>12</v>
      </c>
      <c r="C7006" s="72" t="s">
        <v>13</v>
      </c>
      <c r="D7006" s="72" t="s">
        <v>14</v>
      </c>
      <c r="E7006" s="72" t="s">
        <v>27</v>
      </c>
      <c r="F7006" s="73">
        <v>52976</v>
      </c>
      <c r="G7006" s="72" t="s">
        <v>16</v>
      </c>
      <c r="H7006" s="72" t="s">
        <v>24</v>
      </c>
      <c r="I7006" s="72" t="s">
        <v>18</v>
      </c>
      <c r="J7006" s="72" t="s">
        <v>19</v>
      </c>
      <c r="K7006" s="72" t="s">
        <v>205</v>
      </c>
      <c r="L7006" s="72" t="s">
        <v>395</v>
      </c>
      <c r="M7006" s="72" t="s">
        <v>302</v>
      </c>
    </row>
    <row r="7007" spans="2:13" x14ac:dyDescent="0.25">
      <c r="B7007" s="72" t="s">
        <v>12</v>
      </c>
      <c r="C7007" s="72" t="s">
        <v>13</v>
      </c>
      <c r="D7007" s="72" t="s">
        <v>14</v>
      </c>
      <c r="E7007" s="72" t="s">
        <v>65</v>
      </c>
      <c r="F7007" s="73">
        <v>93235</v>
      </c>
      <c r="G7007" s="72" t="s">
        <v>16</v>
      </c>
      <c r="H7007" s="72" t="s">
        <v>24</v>
      </c>
      <c r="I7007" s="72" t="s">
        <v>18</v>
      </c>
      <c r="J7007" s="72" t="s">
        <v>19</v>
      </c>
      <c r="K7007" s="72" t="s">
        <v>117</v>
      </c>
      <c r="L7007" s="72" t="s">
        <v>578</v>
      </c>
      <c r="M7007" s="72" t="s">
        <v>67</v>
      </c>
    </row>
    <row r="7008" spans="2:13" x14ac:dyDescent="0.25">
      <c r="B7008" s="72" t="s">
        <v>12</v>
      </c>
      <c r="C7008" s="72" t="s">
        <v>13</v>
      </c>
      <c r="D7008" s="72" t="s">
        <v>14</v>
      </c>
      <c r="E7008" s="72" t="s">
        <v>152</v>
      </c>
      <c r="F7008" s="73">
        <v>-8493</v>
      </c>
      <c r="G7008" s="72" t="s">
        <v>16</v>
      </c>
      <c r="H7008" s="72" t="s">
        <v>24</v>
      </c>
      <c r="I7008" s="72" t="s">
        <v>18</v>
      </c>
      <c r="J7008" s="72" t="s">
        <v>19</v>
      </c>
      <c r="K7008" s="72" t="s">
        <v>43</v>
      </c>
      <c r="L7008" s="72" t="s">
        <v>472</v>
      </c>
      <c r="M7008" s="72"/>
    </row>
    <row r="7009" spans="2:13" x14ac:dyDescent="0.25">
      <c r="B7009" s="72" t="s">
        <v>12</v>
      </c>
      <c r="C7009" s="72" t="s">
        <v>13</v>
      </c>
      <c r="D7009" s="72" t="s">
        <v>14</v>
      </c>
      <c r="E7009" s="72" t="s">
        <v>79</v>
      </c>
      <c r="F7009" s="73">
        <v>-2528</v>
      </c>
      <c r="G7009" s="72" t="s">
        <v>16</v>
      </c>
      <c r="H7009" s="72" t="s">
        <v>24</v>
      </c>
      <c r="I7009" s="72" t="s">
        <v>18</v>
      </c>
      <c r="J7009" s="72" t="s">
        <v>19</v>
      </c>
      <c r="K7009" s="72" t="s">
        <v>25</v>
      </c>
      <c r="L7009" s="72" t="s">
        <v>363</v>
      </c>
      <c r="M7009" s="72"/>
    </row>
    <row r="7010" spans="2:13" x14ac:dyDescent="0.25">
      <c r="B7010" s="72" t="s">
        <v>12</v>
      </c>
      <c r="C7010" s="72" t="s">
        <v>13</v>
      </c>
      <c r="D7010" s="72" t="s">
        <v>14</v>
      </c>
      <c r="E7010" s="72" t="s">
        <v>83</v>
      </c>
      <c r="F7010" s="73">
        <v>1186</v>
      </c>
      <c r="G7010" s="72" t="s">
        <v>16</v>
      </c>
      <c r="H7010" s="72" t="s">
        <v>24</v>
      </c>
      <c r="I7010" s="72" t="s">
        <v>48</v>
      </c>
      <c r="J7010" s="72" t="s">
        <v>19</v>
      </c>
      <c r="K7010" s="72" t="s">
        <v>25</v>
      </c>
      <c r="L7010" s="72" t="s">
        <v>198</v>
      </c>
      <c r="M7010" s="72"/>
    </row>
    <row r="7011" spans="2:13" x14ac:dyDescent="0.25">
      <c r="B7011" s="72" t="s">
        <v>12</v>
      </c>
      <c r="C7011" s="72" t="s">
        <v>13</v>
      </c>
      <c r="D7011" s="72" t="s">
        <v>14</v>
      </c>
      <c r="E7011" s="72" t="s">
        <v>74</v>
      </c>
      <c r="F7011" s="73">
        <v>30246</v>
      </c>
      <c r="G7011" s="72" t="s">
        <v>16</v>
      </c>
      <c r="H7011" s="72" t="s">
        <v>24</v>
      </c>
      <c r="I7011" s="72" t="s">
        <v>18</v>
      </c>
      <c r="J7011" s="72" t="s">
        <v>19</v>
      </c>
      <c r="K7011" s="72" t="s">
        <v>37</v>
      </c>
      <c r="L7011" s="72" t="s">
        <v>218</v>
      </c>
      <c r="M7011" s="72" t="s">
        <v>112</v>
      </c>
    </row>
    <row r="7012" spans="2:13" x14ac:dyDescent="0.25">
      <c r="B7012" s="72" t="s">
        <v>12</v>
      </c>
      <c r="C7012" s="72" t="s">
        <v>13</v>
      </c>
      <c r="D7012" s="72" t="s">
        <v>14</v>
      </c>
      <c r="E7012" s="72" t="s">
        <v>51</v>
      </c>
      <c r="F7012" s="73">
        <v>101</v>
      </c>
      <c r="G7012" s="72" t="s">
        <v>16</v>
      </c>
      <c r="H7012" s="72" t="s">
        <v>24</v>
      </c>
      <c r="I7012" s="72" t="s">
        <v>18</v>
      </c>
      <c r="J7012" s="72" t="s">
        <v>628</v>
      </c>
      <c r="K7012" s="72" t="s">
        <v>102</v>
      </c>
      <c r="L7012" s="72" t="s">
        <v>196</v>
      </c>
      <c r="M7012" s="72"/>
    </row>
    <row r="7013" spans="2:13" x14ac:dyDescent="0.25">
      <c r="B7013" s="72" t="s">
        <v>12</v>
      </c>
      <c r="C7013" s="72" t="s">
        <v>13</v>
      </c>
      <c r="D7013" s="72" t="s">
        <v>14</v>
      </c>
      <c r="E7013" s="72" t="s">
        <v>27</v>
      </c>
      <c r="F7013" s="73">
        <v>147002</v>
      </c>
      <c r="G7013" s="72" t="s">
        <v>16</v>
      </c>
      <c r="H7013" s="72" t="s">
        <v>24</v>
      </c>
      <c r="I7013" s="72" t="s">
        <v>18</v>
      </c>
      <c r="J7013" s="72" t="s">
        <v>19</v>
      </c>
      <c r="K7013" s="72" t="s">
        <v>99</v>
      </c>
      <c r="L7013" s="72" t="s">
        <v>150</v>
      </c>
      <c r="M7013" s="72" t="s">
        <v>47</v>
      </c>
    </row>
    <row r="7014" spans="2:13" x14ac:dyDescent="0.25">
      <c r="B7014" s="72" t="s">
        <v>12</v>
      </c>
      <c r="C7014" s="72" t="s">
        <v>13</v>
      </c>
      <c r="D7014" s="72" t="s">
        <v>14</v>
      </c>
      <c r="E7014" s="72" t="s">
        <v>41</v>
      </c>
      <c r="F7014" s="73">
        <v>-251</v>
      </c>
      <c r="G7014" s="72" t="s">
        <v>16</v>
      </c>
      <c r="H7014" s="72" t="s">
        <v>24</v>
      </c>
      <c r="I7014" s="72" t="s">
        <v>18</v>
      </c>
      <c r="J7014" s="72" t="s">
        <v>19</v>
      </c>
      <c r="K7014" s="72" t="s">
        <v>25</v>
      </c>
      <c r="L7014" s="72" t="s">
        <v>234</v>
      </c>
      <c r="M7014" s="72"/>
    </row>
    <row r="7015" spans="2:13" x14ac:dyDescent="0.25">
      <c r="B7015" s="72" t="s">
        <v>12</v>
      </c>
      <c r="C7015" s="72" t="s">
        <v>13</v>
      </c>
      <c r="D7015" s="72" t="s">
        <v>14</v>
      </c>
      <c r="E7015" s="72" t="s">
        <v>58</v>
      </c>
      <c r="F7015" s="73">
        <v>16740</v>
      </c>
      <c r="G7015" s="72" t="s">
        <v>16</v>
      </c>
      <c r="H7015" s="72" t="s">
        <v>24</v>
      </c>
      <c r="I7015" s="72" t="s">
        <v>18</v>
      </c>
      <c r="J7015" s="72" t="s">
        <v>19</v>
      </c>
      <c r="K7015" s="72" t="s">
        <v>25</v>
      </c>
      <c r="L7015" s="72" t="s">
        <v>356</v>
      </c>
      <c r="M7015" s="72" t="s">
        <v>112</v>
      </c>
    </row>
    <row r="7016" spans="2:13" x14ac:dyDescent="0.25">
      <c r="B7016" s="72" t="s">
        <v>12</v>
      </c>
      <c r="C7016" s="72" t="s">
        <v>13</v>
      </c>
      <c r="D7016" s="72" t="s">
        <v>14</v>
      </c>
      <c r="E7016" s="72" t="s">
        <v>81</v>
      </c>
      <c r="F7016" s="73">
        <v>41111</v>
      </c>
      <c r="G7016" s="72" t="s">
        <v>16</v>
      </c>
      <c r="H7016" s="72" t="s">
        <v>17</v>
      </c>
      <c r="I7016" s="72" t="s">
        <v>18</v>
      </c>
      <c r="J7016" s="72" t="s">
        <v>19</v>
      </c>
      <c r="K7016" s="72" t="s">
        <v>205</v>
      </c>
      <c r="L7016" s="72" t="s">
        <v>395</v>
      </c>
      <c r="M7016" s="72" t="s">
        <v>57</v>
      </c>
    </row>
    <row r="7017" spans="2:13" x14ac:dyDescent="0.25">
      <c r="B7017" s="72" t="s">
        <v>12</v>
      </c>
      <c r="C7017" s="72" t="s">
        <v>13</v>
      </c>
      <c r="D7017" s="72" t="s">
        <v>14</v>
      </c>
      <c r="E7017" s="72" t="s">
        <v>94</v>
      </c>
      <c r="F7017" s="73">
        <v>10078</v>
      </c>
      <c r="G7017" s="72" t="s">
        <v>16</v>
      </c>
      <c r="H7017" s="72" t="s">
        <v>24</v>
      </c>
      <c r="I7017" s="72" t="s">
        <v>18</v>
      </c>
      <c r="J7017" s="72" t="s">
        <v>19</v>
      </c>
      <c r="K7017" s="72" t="s">
        <v>37</v>
      </c>
      <c r="L7017" s="72" t="s">
        <v>487</v>
      </c>
      <c r="M7017" s="72"/>
    </row>
    <row r="7018" spans="2:13" x14ac:dyDescent="0.25">
      <c r="B7018" s="72" t="s">
        <v>12</v>
      </c>
      <c r="C7018" s="72" t="s">
        <v>13</v>
      </c>
      <c r="D7018" s="72" t="s">
        <v>14</v>
      </c>
      <c r="E7018" s="72" t="s">
        <v>81</v>
      </c>
      <c r="F7018" s="73">
        <v>57646</v>
      </c>
      <c r="G7018" s="72" t="s">
        <v>16</v>
      </c>
      <c r="H7018" s="72" t="s">
        <v>24</v>
      </c>
      <c r="I7018" s="72" t="s">
        <v>18</v>
      </c>
      <c r="J7018" s="72" t="s">
        <v>19</v>
      </c>
      <c r="K7018" s="72" t="s">
        <v>96</v>
      </c>
      <c r="L7018" s="72" t="s">
        <v>415</v>
      </c>
      <c r="M7018" s="72" t="s">
        <v>47</v>
      </c>
    </row>
    <row r="7019" spans="2:13" x14ac:dyDescent="0.25">
      <c r="B7019" s="72" t="s">
        <v>12</v>
      </c>
      <c r="C7019" s="72" t="s">
        <v>13</v>
      </c>
      <c r="D7019" s="72" t="s">
        <v>14</v>
      </c>
      <c r="E7019" s="72" t="s">
        <v>79</v>
      </c>
      <c r="F7019" s="73">
        <v>-910</v>
      </c>
      <c r="G7019" s="72" t="s">
        <v>16</v>
      </c>
      <c r="H7019" s="72" t="s">
        <v>24</v>
      </c>
      <c r="I7019" s="72" t="s">
        <v>18</v>
      </c>
      <c r="J7019" s="72" t="s">
        <v>19</v>
      </c>
      <c r="K7019" s="72" t="s">
        <v>25</v>
      </c>
      <c r="L7019" s="72" t="s">
        <v>669</v>
      </c>
      <c r="M7019" s="72"/>
    </row>
    <row r="7020" spans="2:13" x14ac:dyDescent="0.25">
      <c r="B7020" s="72" t="s">
        <v>12</v>
      </c>
      <c r="C7020" s="72" t="s">
        <v>13</v>
      </c>
      <c r="D7020" s="72" t="s">
        <v>14</v>
      </c>
      <c r="E7020" s="72" t="s">
        <v>58</v>
      </c>
      <c r="F7020" s="73">
        <v>149871</v>
      </c>
      <c r="G7020" s="72" t="s">
        <v>16</v>
      </c>
      <c r="H7020" s="72" t="s">
        <v>24</v>
      </c>
      <c r="I7020" s="72" t="s">
        <v>18</v>
      </c>
      <c r="J7020" s="72" t="s">
        <v>19</v>
      </c>
      <c r="K7020" s="72" t="s">
        <v>37</v>
      </c>
      <c r="L7020" s="72" t="s">
        <v>389</v>
      </c>
      <c r="M7020" s="72" t="s">
        <v>47</v>
      </c>
    </row>
    <row r="7021" spans="2:13" x14ac:dyDescent="0.25">
      <c r="B7021" s="72" t="s">
        <v>12</v>
      </c>
      <c r="C7021" s="72" t="s">
        <v>13</v>
      </c>
      <c r="D7021" s="72" t="s">
        <v>14</v>
      </c>
      <c r="E7021" s="72" t="s">
        <v>30</v>
      </c>
      <c r="F7021" s="73">
        <v>-38286</v>
      </c>
      <c r="G7021" s="72" t="s">
        <v>16</v>
      </c>
      <c r="H7021" s="72" t="s">
        <v>24</v>
      </c>
      <c r="I7021" s="72" t="s">
        <v>18</v>
      </c>
      <c r="J7021" s="72" t="s">
        <v>19</v>
      </c>
      <c r="K7021" s="72" t="s">
        <v>37</v>
      </c>
      <c r="L7021" s="72" t="s">
        <v>86</v>
      </c>
      <c r="M7021" s="72"/>
    </row>
    <row r="7022" spans="2:13" x14ac:dyDescent="0.25">
      <c r="B7022" s="72" t="s">
        <v>12</v>
      </c>
      <c r="C7022" s="72" t="s">
        <v>13</v>
      </c>
      <c r="D7022" s="72" t="s">
        <v>14</v>
      </c>
      <c r="E7022" s="72" t="s">
        <v>79</v>
      </c>
      <c r="F7022" s="73">
        <v>-5459</v>
      </c>
      <c r="G7022" s="72" t="s">
        <v>16</v>
      </c>
      <c r="H7022" s="72" t="s">
        <v>17</v>
      </c>
      <c r="I7022" s="72" t="s">
        <v>18</v>
      </c>
      <c r="J7022" s="72" t="s">
        <v>19</v>
      </c>
      <c r="K7022" s="72" t="s">
        <v>20</v>
      </c>
      <c r="L7022" s="72" t="s">
        <v>284</v>
      </c>
      <c r="M7022" s="72"/>
    </row>
    <row r="7023" spans="2:13" x14ac:dyDescent="0.25">
      <c r="B7023" s="72" t="s">
        <v>12</v>
      </c>
      <c r="C7023" s="72" t="s">
        <v>13</v>
      </c>
      <c r="D7023" s="72" t="s">
        <v>14</v>
      </c>
      <c r="E7023" s="72" t="s">
        <v>83</v>
      </c>
      <c r="F7023" s="73">
        <v>31896</v>
      </c>
      <c r="G7023" s="72" t="s">
        <v>16</v>
      </c>
      <c r="H7023" s="72" t="s">
        <v>24</v>
      </c>
      <c r="I7023" s="72" t="s">
        <v>18</v>
      </c>
      <c r="J7023" s="72" t="s">
        <v>19</v>
      </c>
      <c r="K7023" s="72" t="s">
        <v>37</v>
      </c>
      <c r="L7023" s="72" t="s">
        <v>375</v>
      </c>
      <c r="M7023" s="72"/>
    </row>
    <row r="7024" spans="2:13" x14ac:dyDescent="0.25">
      <c r="B7024" s="72" t="s">
        <v>12</v>
      </c>
      <c r="C7024" s="72" t="s">
        <v>13</v>
      </c>
      <c r="D7024" s="72" t="s">
        <v>14</v>
      </c>
      <c r="E7024" s="72" t="s">
        <v>258</v>
      </c>
      <c r="F7024" s="73">
        <v>2881971</v>
      </c>
      <c r="G7024" s="72" t="s">
        <v>16</v>
      </c>
      <c r="H7024" s="72" t="s">
        <v>24</v>
      </c>
      <c r="I7024" s="72" t="s">
        <v>18</v>
      </c>
      <c r="J7024" s="72" t="s">
        <v>19</v>
      </c>
      <c r="K7024" s="72" t="s">
        <v>96</v>
      </c>
      <c r="L7024" s="72" t="s">
        <v>391</v>
      </c>
      <c r="M7024" s="72" t="s">
        <v>259</v>
      </c>
    </row>
    <row r="7025" spans="2:13" x14ac:dyDescent="0.25">
      <c r="B7025" s="72" t="s">
        <v>12</v>
      </c>
      <c r="C7025" s="72" t="s">
        <v>13</v>
      </c>
      <c r="D7025" s="72" t="s">
        <v>14</v>
      </c>
      <c r="E7025" s="72" t="s">
        <v>33</v>
      </c>
      <c r="F7025" s="73">
        <v>19515</v>
      </c>
      <c r="G7025" s="72" t="s">
        <v>16</v>
      </c>
      <c r="H7025" s="72" t="s">
        <v>24</v>
      </c>
      <c r="I7025" s="72" t="s">
        <v>18</v>
      </c>
      <c r="J7025" s="72" t="s">
        <v>19</v>
      </c>
      <c r="K7025" s="72" t="s">
        <v>157</v>
      </c>
      <c r="L7025" s="72" t="s">
        <v>570</v>
      </c>
      <c r="M7025" s="72" t="s">
        <v>47</v>
      </c>
    </row>
    <row r="7026" spans="2:13" x14ac:dyDescent="0.25">
      <c r="B7026" s="72" t="s">
        <v>12</v>
      </c>
      <c r="C7026" s="72" t="s">
        <v>13</v>
      </c>
      <c r="D7026" s="72" t="s">
        <v>14</v>
      </c>
      <c r="E7026" s="72" t="s">
        <v>41</v>
      </c>
      <c r="F7026" s="73">
        <v>-3013</v>
      </c>
      <c r="G7026" s="72" t="s">
        <v>16</v>
      </c>
      <c r="H7026" s="72" t="s">
        <v>24</v>
      </c>
      <c r="I7026" s="72" t="s">
        <v>18</v>
      </c>
      <c r="J7026" s="72" t="s">
        <v>19</v>
      </c>
      <c r="K7026" s="72" t="s">
        <v>117</v>
      </c>
      <c r="L7026" s="72" t="s">
        <v>311</v>
      </c>
      <c r="M7026" s="72"/>
    </row>
    <row r="7027" spans="2:13" x14ac:dyDescent="0.25">
      <c r="B7027" s="72" t="s">
        <v>12</v>
      </c>
      <c r="C7027" s="72" t="s">
        <v>13</v>
      </c>
      <c r="D7027" s="72" t="s">
        <v>14</v>
      </c>
      <c r="E7027" s="72" t="s">
        <v>83</v>
      </c>
      <c r="F7027" s="73">
        <v>1519</v>
      </c>
      <c r="G7027" s="72" t="s">
        <v>16</v>
      </c>
      <c r="H7027" s="72" t="s">
        <v>24</v>
      </c>
      <c r="I7027" s="72" t="s">
        <v>48</v>
      </c>
      <c r="J7027" s="72" t="s">
        <v>19</v>
      </c>
      <c r="K7027" s="72" t="s">
        <v>25</v>
      </c>
      <c r="L7027" s="72" t="s">
        <v>428</v>
      </c>
      <c r="M7027" s="72"/>
    </row>
    <row r="7028" spans="2:13" x14ac:dyDescent="0.25">
      <c r="B7028" s="72" t="s">
        <v>12</v>
      </c>
      <c r="C7028" s="72" t="s">
        <v>13</v>
      </c>
      <c r="D7028" s="72" t="s">
        <v>14</v>
      </c>
      <c r="E7028" s="72" t="s">
        <v>68</v>
      </c>
      <c r="F7028" s="73">
        <v>-81978</v>
      </c>
      <c r="G7028" s="72" t="s">
        <v>16</v>
      </c>
      <c r="H7028" s="72" t="s">
        <v>24</v>
      </c>
      <c r="I7028" s="72" t="s">
        <v>18</v>
      </c>
      <c r="J7028" s="72" t="s">
        <v>19</v>
      </c>
      <c r="K7028" s="72" t="s">
        <v>37</v>
      </c>
      <c r="L7028" s="72" t="s">
        <v>59</v>
      </c>
      <c r="M7028" s="72"/>
    </row>
    <row r="7029" spans="2:13" x14ac:dyDescent="0.25">
      <c r="B7029" s="72" t="s">
        <v>12</v>
      </c>
      <c r="C7029" s="72" t="s">
        <v>13</v>
      </c>
      <c r="D7029" s="72" t="s">
        <v>14</v>
      </c>
      <c r="E7029" s="72" t="s">
        <v>85</v>
      </c>
      <c r="F7029" s="73">
        <v>177731</v>
      </c>
      <c r="G7029" s="72" t="s">
        <v>16</v>
      </c>
      <c r="H7029" s="72" t="s">
        <v>24</v>
      </c>
      <c r="I7029" s="72" t="s">
        <v>18</v>
      </c>
      <c r="J7029" s="72" t="s">
        <v>19</v>
      </c>
      <c r="K7029" s="72" t="s">
        <v>25</v>
      </c>
      <c r="L7029" s="72" t="s">
        <v>481</v>
      </c>
      <c r="M7029" s="72"/>
    </row>
    <row r="7030" spans="2:13" x14ac:dyDescent="0.25">
      <c r="B7030" s="72" t="s">
        <v>12</v>
      </c>
      <c r="C7030" s="72" t="s">
        <v>13</v>
      </c>
      <c r="D7030" s="72" t="s">
        <v>14</v>
      </c>
      <c r="E7030" s="72" t="s">
        <v>85</v>
      </c>
      <c r="F7030" s="73">
        <v>201</v>
      </c>
      <c r="G7030" s="72" t="s">
        <v>16</v>
      </c>
      <c r="H7030" s="72" t="s">
        <v>17</v>
      </c>
      <c r="I7030" s="72" t="s">
        <v>18</v>
      </c>
      <c r="J7030" s="72" t="s">
        <v>19</v>
      </c>
      <c r="K7030" s="72" t="s">
        <v>25</v>
      </c>
      <c r="L7030" s="72" t="s">
        <v>220</v>
      </c>
      <c r="M7030" s="72"/>
    </row>
    <row r="7031" spans="2:13" x14ac:dyDescent="0.25">
      <c r="B7031" s="72" t="s">
        <v>12</v>
      </c>
      <c r="C7031" s="72" t="s">
        <v>13</v>
      </c>
      <c r="D7031" s="72" t="s">
        <v>14</v>
      </c>
      <c r="E7031" s="72" t="s">
        <v>152</v>
      </c>
      <c r="F7031" s="73">
        <v>-27953</v>
      </c>
      <c r="G7031" s="72" t="s">
        <v>16</v>
      </c>
      <c r="H7031" s="72" t="s">
        <v>24</v>
      </c>
      <c r="I7031" s="72" t="s">
        <v>18</v>
      </c>
      <c r="J7031" s="72" t="s">
        <v>19</v>
      </c>
      <c r="K7031" s="72" t="s">
        <v>37</v>
      </c>
      <c r="L7031" s="72" t="s">
        <v>581</v>
      </c>
      <c r="M7031" s="72"/>
    </row>
    <row r="7032" spans="2:13" x14ac:dyDescent="0.25">
      <c r="B7032" s="72" t="s">
        <v>12</v>
      </c>
      <c r="C7032" s="72" t="s">
        <v>13</v>
      </c>
      <c r="D7032" s="72" t="s">
        <v>14</v>
      </c>
      <c r="E7032" s="72" t="s">
        <v>94</v>
      </c>
      <c r="F7032" s="73">
        <v>877</v>
      </c>
      <c r="G7032" s="72" t="s">
        <v>16</v>
      </c>
      <c r="H7032" s="72" t="s">
        <v>17</v>
      </c>
      <c r="I7032" s="72" t="s">
        <v>18</v>
      </c>
      <c r="J7032" s="72" t="s">
        <v>19</v>
      </c>
      <c r="K7032" s="72" t="s">
        <v>25</v>
      </c>
      <c r="L7032" s="72" t="s">
        <v>407</v>
      </c>
      <c r="M7032" s="72"/>
    </row>
    <row r="7033" spans="2:13" x14ac:dyDescent="0.25">
      <c r="B7033" s="72" t="s">
        <v>12</v>
      </c>
      <c r="C7033" s="72" t="s">
        <v>13</v>
      </c>
      <c r="D7033" s="72" t="s">
        <v>14</v>
      </c>
      <c r="E7033" s="72" t="s">
        <v>51</v>
      </c>
      <c r="F7033" s="73">
        <v>153</v>
      </c>
      <c r="G7033" s="72" t="s">
        <v>16</v>
      </c>
      <c r="H7033" s="72" t="s">
        <v>24</v>
      </c>
      <c r="I7033" s="72" t="s">
        <v>18</v>
      </c>
      <c r="J7033" s="72" t="s">
        <v>19</v>
      </c>
      <c r="K7033" s="72" t="s">
        <v>99</v>
      </c>
      <c r="L7033" s="72" t="s">
        <v>519</v>
      </c>
      <c r="M7033" s="72"/>
    </row>
    <row r="7034" spans="2:13" x14ac:dyDescent="0.25">
      <c r="B7034" s="72" t="s">
        <v>12</v>
      </c>
      <c r="C7034" s="72" t="s">
        <v>13</v>
      </c>
      <c r="D7034" s="72" t="s">
        <v>14</v>
      </c>
      <c r="E7034" s="72" t="s">
        <v>146</v>
      </c>
      <c r="F7034" s="73">
        <v>-85</v>
      </c>
      <c r="G7034" s="72" t="s">
        <v>16</v>
      </c>
      <c r="H7034" s="72" t="s">
        <v>24</v>
      </c>
      <c r="I7034" s="72" t="s">
        <v>18</v>
      </c>
      <c r="J7034" s="72" t="s">
        <v>19</v>
      </c>
      <c r="K7034" s="72" t="s">
        <v>117</v>
      </c>
      <c r="L7034" s="72" t="s">
        <v>492</v>
      </c>
      <c r="M7034" s="72"/>
    </row>
    <row r="7035" spans="2:13" x14ac:dyDescent="0.25">
      <c r="B7035" s="72" t="s">
        <v>12</v>
      </c>
      <c r="C7035" s="72" t="s">
        <v>13</v>
      </c>
      <c r="D7035" s="72" t="s">
        <v>14</v>
      </c>
      <c r="E7035" s="72" t="s">
        <v>134</v>
      </c>
      <c r="F7035" s="73">
        <v>4308509</v>
      </c>
      <c r="G7035" s="72" t="s">
        <v>16</v>
      </c>
      <c r="H7035" s="72" t="s">
        <v>24</v>
      </c>
      <c r="I7035" s="72" t="s">
        <v>18</v>
      </c>
      <c r="J7035" s="72" t="s">
        <v>19</v>
      </c>
      <c r="K7035" s="72" t="s">
        <v>157</v>
      </c>
      <c r="L7035" s="72" t="s">
        <v>414</v>
      </c>
      <c r="M7035" s="72"/>
    </row>
    <row r="7036" spans="2:13" x14ac:dyDescent="0.25">
      <c r="B7036" s="72" t="s">
        <v>12</v>
      </c>
      <c r="C7036" s="72" t="s">
        <v>13</v>
      </c>
      <c r="D7036" s="72" t="s">
        <v>14</v>
      </c>
      <c r="E7036" s="72" t="s">
        <v>36</v>
      </c>
      <c r="F7036" s="73">
        <v>502655</v>
      </c>
      <c r="G7036" s="72" t="s">
        <v>16</v>
      </c>
      <c r="H7036" s="72" t="s">
        <v>24</v>
      </c>
      <c r="I7036" s="72" t="s">
        <v>18</v>
      </c>
      <c r="J7036" s="72" t="s">
        <v>19</v>
      </c>
      <c r="K7036" s="72" t="s">
        <v>37</v>
      </c>
      <c r="L7036" s="72" t="s">
        <v>496</v>
      </c>
      <c r="M7036" s="72" t="s">
        <v>29</v>
      </c>
    </row>
    <row r="7037" spans="2:13" x14ac:dyDescent="0.25">
      <c r="B7037" s="72" t="s">
        <v>12</v>
      </c>
      <c r="C7037" s="72" t="s">
        <v>13</v>
      </c>
      <c r="D7037" s="72" t="s">
        <v>14</v>
      </c>
      <c r="E7037" s="72" t="s">
        <v>68</v>
      </c>
      <c r="F7037" s="73">
        <v>-19829</v>
      </c>
      <c r="G7037" s="72" t="s">
        <v>16</v>
      </c>
      <c r="H7037" s="72" t="s">
        <v>24</v>
      </c>
      <c r="I7037" s="72" t="s">
        <v>18</v>
      </c>
      <c r="J7037" s="72" t="s">
        <v>19</v>
      </c>
      <c r="K7037" s="72" t="s">
        <v>99</v>
      </c>
      <c r="L7037" s="72" t="s">
        <v>401</v>
      </c>
      <c r="M7037" s="72"/>
    </row>
    <row r="7038" spans="2:13" x14ac:dyDescent="0.25">
      <c r="B7038" s="72" t="s">
        <v>12</v>
      </c>
      <c r="C7038" s="72" t="s">
        <v>13</v>
      </c>
      <c r="D7038" s="72" t="s">
        <v>14</v>
      </c>
      <c r="E7038" s="72" t="s">
        <v>41</v>
      </c>
      <c r="F7038" s="73">
        <v>-52</v>
      </c>
      <c r="G7038" s="72" t="s">
        <v>16</v>
      </c>
      <c r="H7038" s="72" t="s">
        <v>17</v>
      </c>
      <c r="I7038" s="72" t="s">
        <v>18</v>
      </c>
      <c r="J7038" s="72" t="s">
        <v>19</v>
      </c>
      <c r="K7038" s="72" t="s">
        <v>25</v>
      </c>
      <c r="L7038" s="72" t="s">
        <v>514</v>
      </c>
      <c r="M7038" s="72"/>
    </row>
    <row r="7039" spans="2:13" x14ac:dyDescent="0.25">
      <c r="B7039" s="72" t="s">
        <v>12</v>
      </c>
      <c r="C7039" s="72" t="s">
        <v>13</v>
      </c>
      <c r="D7039" s="72" t="s">
        <v>14</v>
      </c>
      <c r="E7039" s="72" t="s">
        <v>51</v>
      </c>
      <c r="F7039" s="73">
        <v>36310</v>
      </c>
      <c r="G7039" s="72" t="s">
        <v>16</v>
      </c>
      <c r="H7039" s="72" t="s">
        <v>17</v>
      </c>
      <c r="I7039" s="72" t="s">
        <v>18</v>
      </c>
      <c r="J7039" s="72" t="s">
        <v>19</v>
      </c>
      <c r="K7039" s="72" t="s">
        <v>20</v>
      </c>
      <c r="L7039" s="72" t="s">
        <v>708</v>
      </c>
      <c r="M7039" s="72"/>
    </row>
    <row r="7040" spans="2:13" x14ac:dyDescent="0.25">
      <c r="B7040" s="72" t="s">
        <v>12</v>
      </c>
      <c r="C7040" s="72" t="s">
        <v>13</v>
      </c>
      <c r="D7040" s="72" t="s">
        <v>14</v>
      </c>
      <c r="E7040" s="72" t="s">
        <v>39</v>
      </c>
      <c r="F7040" s="73">
        <v>-472914</v>
      </c>
      <c r="G7040" s="72" t="s">
        <v>16</v>
      </c>
      <c r="H7040" s="72" t="s">
        <v>24</v>
      </c>
      <c r="I7040" s="72" t="s">
        <v>18</v>
      </c>
      <c r="J7040" s="72" t="s">
        <v>19</v>
      </c>
      <c r="K7040" s="72" t="s">
        <v>37</v>
      </c>
      <c r="L7040" s="72" t="s">
        <v>177</v>
      </c>
      <c r="M7040" s="72"/>
    </row>
    <row r="7041" spans="2:13" x14ac:dyDescent="0.25">
      <c r="B7041" s="72" t="s">
        <v>12</v>
      </c>
      <c r="C7041" s="72" t="s">
        <v>13</v>
      </c>
      <c r="D7041" s="72" t="s">
        <v>14</v>
      </c>
      <c r="E7041" s="72" t="s">
        <v>33</v>
      </c>
      <c r="F7041" s="73">
        <v>15109</v>
      </c>
      <c r="G7041" s="72" t="s">
        <v>16</v>
      </c>
      <c r="H7041" s="72" t="s">
        <v>24</v>
      </c>
      <c r="I7041" s="72" t="s">
        <v>18</v>
      </c>
      <c r="J7041" s="72" t="s">
        <v>19</v>
      </c>
      <c r="K7041" s="72" t="s">
        <v>117</v>
      </c>
      <c r="L7041" s="72" t="s">
        <v>475</v>
      </c>
      <c r="M7041" s="72" t="s">
        <v>47</v>
      </c>
    </row>
    <row r="7042" spans="2:13" x14ac:dyDescent="0.25">
      <c r="B7042" s="72" t="s">
        <v>12</v>
      </c>
      <c r="C7042" s="72" t="s">
        <v>13</v>
      </c>
      <c r="D7042" s="72" t="s">
        <v>14</v>
      </c>
      <c r="E7042" s="72" t="s">
        <v>55</v>
      </c>
      <c r="F7042" s="73">
        <v>18537</v>
      </c>
      <c r="G7042" s="72" t="s">
        <v>16</v>
      </c>
      <c r="H7042" s="72" t="s">
        <v>24</v>
      </c>
      <c r="I7042" s="72" t="s">
        <v>48</v>
      </c>
      <c r="J7042" s="72" t="s">
        <v>19</v>
      </c>
      <c r="K7042" s="72" t="s">
        <v>49</v>
      </c>
      <c r="L7042" s="72" t="s">
        <v>95</v>
      </c>
      <c r="M7042" s="72" t="s">
        <v>57</v>
      </c>
    </row>
    <row r="7043" spans="2:13" x14ac:dyDescent="0.25">
      <c r="B7043" s="72" t="s">
        <v>12</v>
      </c>
      <c r="C7043" s="72" t="s">
        <v>13</v>
      </c>
      <c r="D7043" s="72" t="s">
        <v>14</v>
      </c>
      <c r="E7043" s="72" t="s">
        <v>94</v>
      </c>
      <c r="F7043" s="73">
        <v>1697</v>
      </c>
      <c r="G7043" s="72" t="s">
        <v>16</v>
      </c>
      <c r="H7043" s="72" t="s">
        <v>17</v>
      </c>
      <c r="I7043" s="72" t="s">
        <v>18</v>
      </c>
      <c r="J7043" s="72" t="s">
        <v>19</v>
      </c>
      <c r="K7043" s="72" t="s">
        <v>37</v>
      </c>
      <c r="L7043" s="72" t="s">
        <v>106</v>
      </c>
      <c r="M7043" s="72"/>
    </row>
    <row r="7044" spans="2:13" x14ac:dyDescent="0.25">
      <c r="B7044" s="72" t="s">
        <v>12</v>
      </c>
      <c r="C7044" s="72" t="s">
        <v>13</v>
      </c>
      <c r="D7044" s="72" t="s">
        <v>14</v>
      </c>
      <c r="E7044" s="72" t="s">
        <v>453</v>
      </c>
      <c r="F7044" s="73">
        <v>25036</v>
      </c>
      <c r="G7044" s="72" t="s">
        <v>16</v>
      </c>
      <c r="H7044" s="72" t="s">
        <v>17</v>
      </c>
      <c r="I7044" s="72" t="s">
        <v>18</v>
      </c>
      <c r="J7044" s="72" t="s">
        <v>19</v>
      </c>
      <c r="K7044" s="72" t="s">
        <v>37</v>
      </c>
      <c r="L7044" s="72" t="s">
        <v>232</v>
      </c>
      <c r="M7044" s="72"/>
    </row>
    <row r="7045" spans="2:13" x14ac:dyDescent="0.25">
      <c r="B7045" s="72" t="s">
        <v>12</v>
      </c>
      <c r="C7045" s="72" t="s">
        <v>13</v>
      </c>
      <c r="D7045" s="72" t="s">
        <v>14</v>
      </c>
      <c r="E7045" s="72" t="s">
        <v>81</v>
      </c>
      <c r="F7045" s="73">
        <v>27179</v>
      </c>
      <c r="G7045" s="72" t="s">
        <v>16</v>
      </c>
      <c r="H7045" s="72" t="s">
        <v>17</v>
      </c>
      <c r="I7045" s="72" t="s">
        <v>18</v>
      </c>
      <c r="J7045" s="72" t="s">
        <v>19</v>
      </c>
      <c r="K7045" s="72" t="s">
        <v>25</v>
      </c>
      <c r="L7045" s="72" t="s">
        <v>514</v>
      </c>
      <c r="M7045" s="72" t="s">
        <v>29</v>
      </c>
    </row>
    <row r="7046" spans="2:13" x14ac:dyDescent="0.25">
      <c r="B7046" s="72" t="s">
        <v>12</v>
      </c>
      <c r="C7046" s="72" t="s">
        <v>13</v>
      </c>
      <c r="D7046" s="72" t="s">
        <v>14</v>
      </c>
      <c r="E7046" s="72" t="s">
        <v>79</v>
      </c>
      <c r="F7046" s="73">
        <v>-57422</v>
      </c>
      <c r="G7046" s="72" t="s">
        <v>16</v>
      </c>
      <c r="H7046" s="72" t="s">
        <v>24</v>
      </c>
      <c r="I7046" s="72" t="s">
        <v>18</v>
      </c>
      <c r="J7046" s="72" t="s">
        <v>19</v>
      </c>
      <c r="K7046" s="72" t="s">
        <v>25</v>
      </c>
      <c r="L7046" s="72" t="s">
        <v>110</v>
      </c>
      <c r="M7046" s="72"/>
    </row>
    <row r="7047" spans="2:13" x14ac:dyDescent="0.25">
      <c r="B7047" s="72" t="s">
        <v>12</v>
      </c>
      <c r="C7047" s="72" t="s">
        <v>13</v>
      </c>
      <c r="D7047" s="72" t="s">
        <v>14</v>
      </c>
      <c r="E7047" s="72" t="s">
        <v>156</v>
      </c>
      <c r="F7047" s="73">
        <v>60000</v>
      </c>
      <c r="G7047" s="72" t="s">
        <v>16</v>
      </c>
      <c r="H7047" s="72" t="s">
        <v>24</v>
      </c>
      <c r="I7047" s="72" t="s">
        <v>18</v>
      </c>
      <c r="J7047" s="72" t="s">
        <v>19</v>
      </c>
      <c r="K7047" s="72" t="s">
        <v>25</v>
      </c>
      <c r="L7047" s="72" t="s">
        <v>244</v>
      </c>
      <c r="M7047" s="72"/>
    </row>
    <row r="7048" spans="2:13" x14ac:dyDescent="0.25">
      <c r="B7048" s="72" t="s">
        <v>12</v>
      </c>
      <c r="C7048" s="72" t="s">
        <v>13</v>
      </c>
      <c r="D7048" s="72" t="s">
        <v>14</v>
      </c>
      <c r="E7048" s="72" t="s">
        <v>55</v>
      </c>
      <c r="F7048" s="73">
        <v>59434</v>
      </c>
      <c r="G7048" s="72" t="s">
        <v>16</v>
      </c>
      <c r="H7048" s="72" t="s">
        <v>17</v>
      </c>
      <c r="I7048" s="72" t="s">
        <v>48</v>
      </c>
      <c r="J7048" s="72" t="s">
        <v>19</v>
      </c>
      <c r="K7048" s="72" t="s">
        <v>49</v>
      </c>
      <c r="L7048" s="72" t="s">
        <v>50</v>
      </c>
      <c r="M7048" s="72" t="s">
        <v>29</v>
      </c>
    </row>
    <row r="7049" spans="2:13" x14ac:dyDescent="0.25">
      <c r="B7049" s="72" t="s">
        <v>12</v>
      </c>
      <c r="C7049" s="72" t="s">
        <v>13</v>
      </c>
      <c r="D7049" s="72" t="s">
        <v>14</v>
      </c>
      <c r="E7049" s="72" t="s">
        <v>464</v>
      </c>
      <c r="F7049" s="73">
        <v>85552</v>
      </c>
      <c r="G7049" s="72" t="s">
        <v>16</v>
      </c>
      <c r="H7049" s="72" t="s">
        <v>17</v>
      </c>
      <c r="I7049" s="72" t="s">
        <v>48</v>
      </c>
      <c r="J7049" s="72" t="s">
        <v>19</v>
      </c>
      <c r="K7049" s="72"/>
      <c r="L7049" s="72"/>
      <c r="M7049" s="72" t="s">
        <v>184</v>
      </c>
    </row>
    <row r="7050" spans="2:13" x14ac:dyDescent="0.25">
      <c r="B7050" s="72" t="s">
        <v>12</v>
      </c>
      <c r="C7050" s="72" t="s">
        <v>13</v>
      </c>
      <c r="D7050" s="72" t="s">
        <v>14</v>
      </c>
      <c r="E7050" s="72" t="s">
        <v>36</v>
      </c>
      <c r="F7050" s="73">
        <v>71572</v>
      </c>
      <c r="G7050" s="72" t="s">
        <v>16</v>
      </c>
      <c r="H7050" s="72" t="s">
        <v>24</v>
      </c>
      <c r="I7050" s="72" t="s">
        <v>18</v>
      </c>
      <c r="J7050" s="72" t="s">
        <v>19</v>
      </c>
      <c r="K7050" s="72" t="s">
        <v>25</v>
      </c>
      <c r="L7050" s="72" t="s">
        <v>173</v>
      </c>
      <c r="M7050" s="72" t="s">
        <v>29</v>
      </c>
    </row>
    <row r="7051" spans="2:13" x14ac:dyDescent="0.25">
      <c r="B7051" s="72" t="s">
        <v>12</v>
      </c>
      <c r="C7051" s="72" t="s">
        <v>13</v>
      </c>
      <c r="D7051" s="72" t="s">
        <v>14</v>
      </c>
      <c r="E7051" s="72" t="s">
        <v>27</v>
      </c>
      <c r="F7051" s="73">
        <v>23366</v>
      </c>
      <c r="G7051" s="72" t="s">
        <v>16</v>
      </c>
      <c r="H7051" s="72" t="s">
        <v>24</v>
      </c>
      <c r="I7051" s="72" t="s">
        <v>18</v>
      </c>
      <c r="J7051" s="72" t="s">
        <v>19</v>
      </c>
      <c r="K7051" s="72" t="s">
        <v>130</v>
      </c>
      <c r="L7051" s="72" t="s">
        <v>418</v>
      </c>
      <c r="M7051" s="72" t="s">
        <v>57</v>
      </c>
    </row>
    <row r="7052" spans="2:13" x14ac:dyDescent="0.25">
      <c r="B7052" s="72" t="s">
        <v>12</v>
      </c>
      <c r="C7052" s="72" t="s">
        <v>13</v>
      </c>
      <c r="D7052" s="72" t="s">
        <v>14</v>
      </c>
      <c r="E7052" s="72" t="s">
        <v>81</v>
      </c>
      <c r="F7052" s="73">
        <v>12212661</v>
      </c>
      <c r="G7052" s="72" t="s">
        <v>16</v>
      </c>
      <c r="H7052" s="72" t="s">
        <v>24</v>
      </c>
      <c r="I7052" s="72" t="s">
        <v>18</v>
      </c>
      <c r="J7052" s="72" t="s">
        <v>19</v>
      </c>
      <c r="K7052" s="72" t="s">
        <v>43</v>
      </c>
      <c r="L7052" s="72" t="s">
        <v>447</v>
      </c>
      <c r="M7052" s="72" t="s">
        <v>47</v>
      </c>
    </row>
    <row r="7053" spans="2:13" x14ac:dyDescent="0.25">
      <c r="B7053" s="72" t="s">
        <v>12</v>
      </c>
      <c r="C7053" s="72" t="s">
        <v>13</v>
      </c>
      <c r="D7053" s="72" t="s">
        <v>14</v>
      </c>
      <c r="E7053" s="72" t="s">
        <v>41</v>
      </c>
      <c r="F7053" s="73">
        <v>-39</v>
      </c>
      <c r="G7053" s="72" t="s">
        <v>16</v>
      </c>
      <c r="H7053" s="72" t="s">
        <v>24</v>
      </c>
      <c r="I7053" s="72" t="s">
        <v>18</v>
      </c>
      <c r="J7053" s="72" t="s">
        <v>19</v>
      </c>
      <c r="K7053" s="72" t="s">
        <v>31</v>
      </c>
      <c r="L7053" s="72" t="s">
        <v>293</v>
      </c>
      <c r="M7053" s="72"/>
    </row>
    <row r="7054" spans="2:13" x14ac:dyDescent="0.25">
      <c r="B7054" s="72" t="s">
        <v>12</v>
      </c>
      <c r="C7054" s="72" t="s">
        <v>13</v>
      </c>
      <c r="D7054" s="72" t="s">
        <v>14</v>
      </c>
      <c r="E7054" s="72" t="s">
        <v>83</v>
      </c>
      <c r="F7054" s="73">
        <v>723315</v>
      </c>
      <c r="G7054" s="72" t="s">
        <v>16</v>
      </c>
      <c r="H7054" s="72" t="s">
        <v>24</v>
      </c>
      <c r="I7054" s="72" t="s">
        <v>18</v>
      </c>
      <c r="J7054" s="72" t="s">
        <v>19</v>
      </c>
      <c r="K7054" s="72" t="s">
        <v>49</v>
      </c>
      <c r="L7054" s="72" t="s">
        <v>222</v>
      </c>
      <c r="M7054" s="72"/>
    </row>
    <row r="7055" spans="2:13" x14ac:dyDescent="0.25">
      <c r="B7055" s="72" t="s">
        <v>12</v>
      </c>
      <c r="C7055" s="72" t="s">
        <v>13</v>
      </c>
      <c r="D7055" s="72" t="s">
        <v>14</v>
      </c>
      <c r="E7055" s="72" t="s">
        <v>51</v>
      </c>
      <c r="F7055" s="73">
        <v>13964</v>
      </c>
      <c r="G7055" s="72" t="s">
        <v>16</v>
      </c>
      <c r="H7055" s="72" t="s">
        <v>17</v>
      </c>
      <c r="I7055" s="72" t="s">
        <v>18</v>
      </c>
      <c r="J7055" s="72" t="s">
        <v>19</v>
      </c>
      <c r="K7055" s="72" t="s">
        <v>25</v>
      </c>
      <c r="L7055" s="72" t="s">
        <v>107</v>
      </c>
      <c r="M7055" s="72"/>
    </row>
    <row r="7056" spans="2:13" x14ac:dyDescent="0.25">
      <c r="B7056" s="72" t="s">
        <v>12</v>
      </c>
      <c r="C7056" s="72" t="s">
        <v>13</v>
      </c>
      <c r="D7056" s="72" t="s">
        <v>14</v>
      </c>
      <c r="E7056" s="72" t="s">
        <v>94</v>
      </c>
      <c r="F7056" s="73">
        <v>367</v>
      </c>
      <c r="G7056" s="72" t="s">
        <v>16</v>
      </c>
      <c r="H7056" s="72" t="s">
        <v>24</v>
      </c>
      <c r="I7056" s="72" t="s">
        <v>48</v>
      </c>
      <c r="J7056" s="72" t="s">
        <v>19</v>
      </c>
      <c r="K7056" s="72" t="s">
        <v>43</v>
      </c>
      <c r="L7056" s="72" t="s">
        <v>322</v>
      </c>
      <c r="M7056" s="72"/>
    </row>
    <row r="7057" spans="2:13" x14ac:dyDescent="0.25">
      <c r="B7057" s="72" t="s">
        <v>12</v>
      </c>
      <c r="C7057" s="72" t="s">
        <v>13</v>
      </c>
      <c r="D7057" s="72" t="s">
        <v>14</v>
      </c>
      <c r="E7057" s="72" t="s">
        <v>300</v>
      </c>
      <c r="F7057" s="73">
        <v>4698</v>
      </c>
      <c r="G7057" s="72" t="s">
        <v>16</v>
      </c>
      <c r="H7057" s="72" t="s">
        <v>24</v>
      </c>
      <c r="I7057" s="72" t="s">
        <v>18</v>
      </c>
      <c r="J7057" s="72" t="s">
        <v>19</v>
      </c>
      <c r="K7057" s="72" t="s">
        <v>130</v>
      </c>
      <c r="L7057" s="72" t="s">
        <v>147</v>
      </c>
      <c r="M7057" s="72" t="s">
        <v>302</v>
      </c>
    </row>
    <row r="7058" spans="2:13" x14ac:dyDescent="0.25">
      <c r="B7058" s="72" t="s">
        <v>12</v>
      </c>
      <c r="C7058" s="72" t="s">
        <v>13</v>
      </c>
      <c r="D7058" s="72" t="s">
        <v>14</v>
      </c>
      <c r="E7058" s="72" t="s">
        <v>83</v>
      </c>
      <c r="F7058" s="73">
        <v>1396545</v>
      </c>
      <c r="G7058" s="72" t="s">
        <v>16</v>
      </c>
      <c r="H7058" s="72" t="s">
        <v>24</v>
      </c>
      <c r="I7058" s="72" t="s">
        <v>18</v>
      </c>
      <c r="J7058" s="72" t="s">
        <v>19</v>
      </c>
      <c r="K7058" s="72" t="s">
        <v>96</v>
      </c>
      <c r="L7058" s="72" t="s">
        <v>318</v>
      </c>
      <c r="M7058" s="72"/>
    </row>
    <row r="7059" spans="2:13" x14ac:dyDescent="0.25">
      <c r="B7059" s="72" t="s">
        <v>12</v>
      </c>
      <c r="C7059" s="72" t="s">
        <v>13</v>
      </c>
      <c r="D7059" s="72" t="s">
        <v>14</v>
      </c>
      <c r="E7059" s="72" t="s">
        <v>79</v>
      </c>
      <c r="F7059" s="73">
        <v>-2</v>
      </c>
      <c r="G7059" s="72" t="s">
        <v>16</v>
      </c>
      <c r="H7059" s="72" t="s">
        <v>24</v>
      </c>
      <c r="I7059" s="72" t="s">
        <v>18</v>
      </c>
      <c r="J7059" s="72" t="s">
        <v>19</v>
      </c>
      <c r="K7059" s="72" t="s">
        <v>205</v>
      </c>
      <c r="L7059" s="72" t="s">
        <v>350</v>
      </c>
      <c r="M7059" s="72"/>
    </row>
    <row r="7060" spans="2:13" x14ac:dyDescent="0.25">
      <c r="B7060" s="72" t="s">
        <v>12</v>
      </c>
      <c r="C7060" s="72" t="s">
        <v>13</v>
      </c>
      <c r="D7060" s="72" t="s">
        <v>14</v>
      </c>
      <c r="E7060" s="72" t="s">
        <v>68</v>
      </c>
      <c r="F7060" s="73">
        <v>-979</v>
      </c>
      <c r="G7060" s="72" t="s">
        <v>16</v>
      </c>
      <c r="H7060" s="72" t="s">
        <v>24</v>
      </c>
      <c r="I7060" s="72" t="s">
        <v>18</v>
      </c>
      <c r="J7060" s="72" t="s">
        <v>19</v>
      </c>
      <c r="K7060" s="72" t="s">
        <v>20</v>
      </c>
      <c r="L7060" s="72" t="s">
        <v>199</v>
      </c>
      <c r="M7060" s="72"/>
    </row>
    <row r="7061" spans="2:13" x14ac:dyDescent="0.25">
      <c r="B7061" s="72" t="s">
        <v>12</v>
      </c>
      <c r="C7061" s="72" t="s">
        <v>13</v>
      </c>
      <c r="D7061" s="72" t="s">
        <v>14</v>
      </c>
      <c r="E7061" s="72" t="s">
        <v>123</v>
      </c>
      <c r="F7061" s="73">
        <v>-10578</v>
      </c>
      <c r="G7061" s="72" t="s">
        <v>16</v>
      </c>
      <c r="H7061" s="72" t="s">
        <v>24</v>
      </c>
      <c r="I7061" s="72" t="s">
        <v>18</v>
      </c>
      <c r="J7061" s="72" t="s">
        <v>19</v>
      </c>
      <c r="K7061" s="72" t="s">
        <v>25</v>
      </c>
      <c r="L7061" s="72" t="s">
        <v>262</v>
      </c>
      <c r="M7061" s="72"/>
    </row>
    <row r="7062" spans="2:13" x14ac:dyDescent="0.25">
      <c r="B7062" s="72" t="s">
        <v>12</v>
      </c>
      <c r="C7062" s="72" t="s">
        <v>13</v>
      </c>
      <c r="D7062" s="72" t="s">
        <v>14</v>
      </c>
      <c r="E7062" s="72" t="s">
        <v>187</v>
      </c>
      <c r="F7062" s="73">
        <v>4105458</v>
      </c>
      <c r="G7062" s="72" t="s">
        <v>16</v>
      </c>
      <c r="H7062" s="72" t="s">
        <v>24</v>
      </c>
      <c r="I7062" s="72" t="s">
        <v>18</v>
      </c>
      <c r="J7062" s="72" t="s">
        <v>19</v>
      </c>
      <c r="K7062" s="72" t="s">
        <v>75</v>
      </c>
      <c r="L7062" s="72" t="s">
        <v>443</v>
      </c>
      <c r="M7062" s="72" t="s">
        <v>112</v>
      </c>
    </row>
    <row r="7063" spans="2:13" x14ac:dyDescent="0.25">
      <c r="B7063" s="72" t="s">
        <v>12</v>
      </c>
      <c r="C7063" s="72" t="s">
        <v>13</v>
      </c>
      <c r="D7063" s="72" t="s">
        <v>14</v>
      </c>
      <c r="E7063" s="72" t="s">
        <v>81</v>
      </c>
      <c r="F7063" s="73">
        <v>767565</v>
      </c>
      <c r="G7063" s="72" t="s">
        <v>16</v>
      </c>
      <c r="H7063" s="72" t="s">
        <v>17</v>
      </c>
      <c r="I7063" s="72" t="s">
        <v>18</v>
      </c>
      <c r="J7063" s="72" t="s">
        <v>19</v>
      </c>
      <c r="K7063" s="72" t="s">
        <v>37</v>
      </c>
      <c r="L7063" s="72" t="s">
        <v>193</v>
      </c>
      <c r="M7063" s="72" t="s">
        <v>29</v>
      </c>
    </row>
    <row r="7064" spans="2:13" x14ac:dyDescent="0.25">
      <c r="B7064" s="72" t="s">
        <v>12</v>
      </c>
      <c r="C7064" s="72" t="s">
        <v>13</v>
      </c>
      <c r="D7064" s="72" t="s">
        <v>14</v>
      </c>
      <c r="E7064" s="72" t="s">
        <v>55</v>
      </c>
      <c r="F7064" s="73">
        <v>123547</v>
      </c>
      <c r="G7064" s="72" t="s">
        <v>16</v>
      </c>
      <c r="H7064" s="72" t="s">
        <v>24</v>
      </c>
      <c r="I7064" s="72" t="s">
        <v>48</v>
      </c>
      <c r="J7064" s="72" t="s">
        <v>19</v>
      </c>
      <c r="K7064" s="72" t="s">
        <v>43</v>
      </c>
      <c r="L7064" s="72" t="s">
        <v>472</v>
      </c>
      <c r="M7064" s="72" t="s">
        <v>57</v>
      </c>
    </row>
    <row r="7065" spans="2:13" x14ac:dyDescent="0.25">
      <c r="B7065" s="72" t="s">
        <v>12</v>
      </c>
      <c r="C7065" s="72" t="s">
        <v>13</v>
      </c>
      <c r="D7065" s="72" t="s">
        <v>14</v>
      </c>
      <c r="E7065" s="72" t="s">
        <v>41</v>
      </c>
      <c r="F7065" s="73">
        <v>-92</v>
      </c>
      <c r="G7065" s="72" t="s">
        <v>16</v>
      </c>
      <c r="H7065" s="72" t="s">
        <v>17</v>
      </c>
      <c r="I7065" s="72" t="s">
        <v>48</v>
      </c>
      <c r="J7065" s="72" t="s">
        <v>19</v>
      </c>
      <c r="K7065" s="72" t="s">
        <v>25</v>
      </c>
      <c r="L7065" s="72" t="s">
        <v>377</v>
      </c>
      <c r="M7065" s="72"/>
    </row>
    <row r="7066" spans="2:13" x14ac:dyDescent="0.25">
      <c r="B7066" s="72" t="s">
        <v>12</v>
      </c>
      <c r="C7066" s="72" t="s">
        <v>13</v>
      </c>
      <c r="D7066" s="72" t="s">
        <v>14</v>
      </c>
      <c r="E7066" s="72" t="s">
        <v>74</v>
      </c>
      <c r="F7066" s="73">
        <v>6560</v>
      </c>
      <c r="G7066" s="72" t="s">
        <v>16</v>
      </c>
      <c r="H7066" s="72" t="s">
        <v>17</v>
      </c>
      <c r="I7066" s="72" t="s">
        <v>18</v>
      </c>
      <c r="J7066" s="72" t="s">
        <v>19</v>
      </c>
      <c r="K7066" s="72" t="s">
        <v>25</v>
      </c>
      <c r="L7066" s="72" t="s">
        <v>225</v>
      </c>
      <c r="M7066" s="72" t="s">
        <v>302</v>
      </c>
    </row>
    <row r="7067" spans="2:13" x14ac:dyDescent="0.25">
      <c r="B7067" s="72" t="s">
        <v>12</v>
      </c>
      <c r="C7067" s="72" t="s">
        <v>13</v>
      </c>
      <c r="D7067" s="72" t="s">
        <v>14</v>
      </c>
      <c r="E7067" s="72" t="s">
        <v>79</v>
      </c>
      <c r="F7067" s="73">
        <v>-69</v>
      </c>
      <c r="G7067" s="72" t="s">
        <v>16</v>
      </c>
      <c r="H7067" s="72" t="s">
        <v>24</v>
      </c>
      <c r="I7067" s="72" t="s">
        <v>18</v>
      </c>
      <c r="J7067" s="72" t="s">
        <v>19</v>
      </c>
      <c r="K7067" s="72" t="s">
        <v>43</v>
      </c>
      <c r="L7067" s="72" t="s">
        <v>523</v>
      </c>
      <c r="M7067" s="72"/>
    </row>
    <row r="7068" spans="2:13" x14ac:dyDescent="0.25">
      <c r="B7068" s="72" t="s">
        <v>12</v>
      </c>
      <c r="C7068" s="72" t="s">
        <v>13</v>
      </c>
      <c r="D7068" s="72" t="s">
        <v>14</v>
      </c>
      <c r="E7068" s="72" t="s">
        <v>146</v>
      </c>
      <c r="F7068" s="73">
        <v>-18211</v>
      </c>
      <c r="G7068" s="72" t="s">
        <v>16</v>
      </c>
      <c r="H7068" s="72" t="s">
        <v>24</v>
      </c>
      <c r="I7068" s="72" t="s">
        <v>18</v>
      </c>
      <c r="J7068" s="72" t="s">
        <v>19</v>
      </c>
      <c r="K7068" s="72" t="s">
        <v>25</v>
      </c>
      <c r="L7068" s="72" t="s">
        <v>69</v>
      </c>
      <c r="M7068" s="72"/>
    </row>
    <row r="7069" spans="2:13" x14ac:dyDescent="0.25">
      <c r="B7069" s="72" t="s">
        <v>12</v>
      </c>
      <c r="C7069" s="72" t="s">
        <v>13</v>
      </c>
      <c r="D7069" s="72" t="s">
        <v>14</v>
      </c>
      <c r="E7069" s="72" t="s">
        <v>45</v>
      </c>
      <c r="F7069" s="73">
        <v>73243</v>
      </c>
      <c r="G7069" s="72" t="s">
        <v>16</v>
      </c>
      <c r="H7069" s="72" t="s">
        <v>24</v>
      </c>
      <c r="I7069" s="72" t="s">
        <v>18</v>
      </c>
      <c r="J7069" s="72" t="s">
        <v>19</v>
      </c>
      <c r="K7069" s="72" t="s">
        <v>25</v>
      </c>
      <c r="L7069" s="72" t="s">
        <v>338</v>
      </c>
      <c r="M7069" s="72" t="s">
        <v>35</v>
      </c>
    </row>
    <row r="7070" spans="2:13" x14ac:dyDescent="0.25">
      <c r="B7070" s="72" t="s">
        <v>12</v>
      </c>
      <c r="C7070" s="72" t="s">
        <v>13</v>
      </c>
      <c r="D7070" s="72" t="s">
        <v>14</v>
      </c>
      <c r="E7070" s="72" t="s">
        <v>83</v>
      </c>
      <c r="F7070" s="73">
        <v>7697</v>
      </c>
      <c r="G7070" s="72" t="s">
        <v>16</v>
      </c>
      <c r="H7070" s="72" t="s">
        <v>24</v>
      </c>
      <c r="I7070" s="72" t="s">
        <v>18</v>
      </c>
      <c r="J7070" s="72" t="s">
        <v>19</v>
      </c>
      <c r="K7070" s="72" t="s">
        <v>25</v>
      </c>
      <c r="L7070" s="72" t="s">
        <v>149</v>
      </c>
      <c r="M7070" s="72"/>
    </row>
    <row r="7071" spans="2:13" x14ac:dyDescent="0.25">
      <c r="B7071" s="72" t="s">
        <v>12</v>
      </c>
      <c r="C7071" s="72" t="s">
        <v>13</v>
      </c>
      <c r="D7071" s="72" t="s">
        <v>14</v>
      </c>
      <c r="E7071" s="72" t="s">
        <v>30</v>
      </c>
      <c r="F7071" s="73">
        <v>-12217</v>
      </c>
      <c r="G7071" s="72" t="s">
        <v>16</v>
      </c>
      <c r="H7071" s="72" t="s">
        <v>24</v>
      </c>
      <c r="I7071" s="72" t="s">
        <v>18</v>
      </c>
      <c r="J7071" s="72" t="s">
        <v>19</v>
      </c>
      <c r="K7071" s="72" t="s">
        <v>25</v>
      </c>
      <c r="L7071" s="72" t="s">
        <v>191</v>
      </c>
      <c r="M7071" s="72"/>
    </row>
    <row r="7072" spans="2:13" x14ac:dyDescent="0.25">
      <c r="B7072" s="72" t="s">
        <v>12</v>
      </c>
      <c r="C7072" s="72" t="s">
        <v>13</v>
      </c>
      <c r="D7072" s="72" t="s">
        <v>14</v>
      </c>
      <c r="E7072" s="72" t="s">
        <v>74</v>
      </c>
      <c r="F7072" s="73">
        <v>36469</v>
      </c>
      <c r="G7072" s="72" t="s">
        <v>16</v>
      </c>
      <c r="H7072" s="72" t="s">
        <v>17</v>
      </c>
      <c r="I7072" s="72" t="s">
        <v>18</v>
      </c>
      <c r="J7072" s="72" t="s">
        <v>19</v>
      </c>
      <c r="K7072" s="72" t="s">
        <v>25</v>
      </c>
      <c r="L7072" s="72" t="s">
        <v>481</v>
      </c>
      <c r="M7072" s="72" t="s">
        <v>29</v>
      </c>
    </row>
    <row r="7073" spans="2:13" x14ac:dyDescent="0.25">
      <c r="B7073" s="72" t="s">
        <v>12</v>
      </c>
      <c r="C7073" s="72" t="s">
        <v>13</v>
      </c>
      <c r="D7073" s="72" t="s">
        <v>14</v>
      </c>
      <c r="E7073" s="72" t="s">
        <v>83</v>
      </c>
      <c r="F7073" s="73">
        <v>33436</v>
      </c>
      <c r="G7073" s="72" t="s">
        <v>16</v>
      </c>
      <c r="H7073" s="72" t="s">
        <v>17</v>
      </c>
      <c r="I7073" s="72" t="s">
        <v>18</v>
      </c>
      <c r="J7073" s="72" t="s">
        <v>19</v>
      </c>
      <c r="K7073" s="72" t="s">
        <v>25</v>
      </c>
      <c r="L7073" s="72" t="s">
        <v>398</v>
      </c>
      <c r="M7073" s="72"/>
    </row>
    <row r="7074" spans="2:13" x14ac:dyDescent="0.25">
      <c r="B7074" s="72" t="s">
        <v>12</v>
      </c>
      <c r="C7074" s="72" t="s">
        <v>13</v>
      </c>
      <c r="D7074" s="72" t="s">
        <v>14</v>
      </c>
      <c r="E7074" s="72" t="s">
        <v>39</v>
      </c>
      <c r="F7074" s="73">
        <v>-12</v>
      </c>
      <c r="G7074" s="72" t="s">
        <v>16</v>
      </c>
      <c r="H7074" s="72" t="s">
        <v>17</v>
      </c>
      <c r="I7074" s="72" t="s">
        <v>18</v>
      </c>
      <c r="J7074" s="72" t="s">
        <v>19</v>
      </c>
      <c r="K7074" s="72" t="s">
        <v>25</v>
      </c>
      <c r="L7074" s="72" t="s">
        <v>573</v>
      </c>
      <c r="M7074" s="72"/>
    </row>
    <row r="7075" spans="2:13" x14ac:dyDescent="0.25">
      <c r="B7075" s="72" t="s">
        <v>12</v>
      </c>
      <c r="C7075" s="72" t="s">
        <v>13</v>
      </c>
      <c r="D7075" s="72" t="s">
        <v>14</v>
      </c>
      <c r="E7075" s="72" t="s">
        <v>39</v>
      </c>
      <c r="F7075" s="73">
        <v>-2</v>
      </c>
      <c r="G7075" s="72" t="s">
        <v>16</v>
      </c>
      <c r="H7075" s="72" t="s">
        <v>24</v>
      </c>
      <c r="I7075" s="72" t="s">
        <v>18</v>
      </c>
      <c r="J7075" s="72" t="s">
        <v>19</v>
      </c>
      <c r="K7075" s="72" t="s">
        <v>25</v>
      </c>
      <c r="L7075" s="72" t="s">
        <v>561</v>
      </c>
      <c r="M7075" s="72"/>
    </row>
    <row r="7076" spans="2:13" x14ac:dyDescent="0.25">
      <c r="B7076" s="72" t="s">
        <v>12</v>
      </c>
      <c r="C7076" s="72" t="s">
        <v>13</v>
      </c>
      <c r="D7076" s="72" t="s">
        <v>14</v>
      </c>
      <c r="E7076" s="72" t="s">
        <v>228</v>
      </c>
      <c r="F7076" s="73">
        <v>22052</v>
      </c>
      <c r="G7076" s="72" t="s">
        <v>16</v>
      </c>
      <c r="H7076" s="72" t="s">
        <v>24</v>
      </c>
      <c r="I7076" s="72" t="s">
        <v>18</v>
      </c>
      <c r="J7076" s="72" t="s">
        <v>19</v>
      </c>
      <c r="K7076" s="72" t="s">
        <v>99</v>
      </c>
      <c r="L7076" s="72" t="s">
        <v>366</v>
      </c>
      <c r="M7076" s="72" t="s">
        <v>67</v>
      </c>
    </row>
    <row r="7077" spans="2:13" x14ac:dyDescent="0.25">
      <c r="B7077" s="72" t="s">
        <v>12</v>
      </c>
      <c r="C7077" s="72" t="s">
        <v>13</v>
      </c>
      <c r="D7077" s="72" t="s">
        <v>14</v>
      </c>
      <c r="E7077" s="72" t="s">
        <v>33</v>
      </c>
      <c r="F7077" s="73">
        <v>5642</v>
      </c>
      <c r="G7077" s="72" t="s">
        <v>16</v>
      </c>
      <c r="H7077" s="72" t="s">
        <v>24</v>
      </c>
      <c r="I7077" s="72" t="s">
        <v>18</v>
      </c>
      <c r="J7077" s="72" t="s">
        <v>19</v>
      </c>
      <c r="K7077" s="72" t="s">
        <v>25</v>
      </c>
      <c r="L7077" s="72" t="s">
        <v>159</v>
      </c>
      <c r="M7077" s="72" t="s">
        <v>112</v>
      </c>
    </row>
    <row r="7078" spans="2:13" x14ac:dyDescent="0.25">
      <c r="B7078" s="72" t="s">
        <v>12</v>
      </c>
      <c r="C7078" s="72" t="s">
        <v>13</v>
      </c>
      <c r="D7078" s="72" t="s">
        <v>14</v>
      </c>
      <c r="E7078" s="72" t="s">
        <v>65</v>
      </c>
      <c r="F7078" s="73">
        <v>28210</v>
      </c>
      <c r="G7078" s="72" t="s">
        <v>16</v>
      </c>
      <c r="H7078" s="72" t="s">
        <v>24</v>
      </c>
      <c r="I7078" s="72" t="s">
        <v>18</v>
      </c>
      <c r="J7078" s="72" t="s">
        <v>19</v>
      </c>
      <c r="K7078" s="72" t="s">
        <v>25</v>
      </c>
      <c r="L7078" s="72" t="s">
        <v>122</v>
      </c>
      <c r="M7078" s="72" t="s">
        <v>133</v>
      </c>
    </row>
    <row r="7079" spans="2:13" x14ac:dyDescent="0.25">
      <c r="B7079" s="72" t="s">
        <v>12</v>
      </c>
      <c r="C7079" s="72" t="s">
        <v>13</v>
      </c>
      <c r="D7079" s="72" t="s">
        <v>14</v>
      </c>
      <c r="E7079" s="72" t="s">
        <v>144</v>
      </c>
      <c r="F7079" s="73">
        <v>57360</v>
      </c>
      <c r="G7079" s="72" t="s">
        <v>16</v>
      </c>
      <c r="H7079" s="72" t="s">
        <v>24</v>
      </c>
      <c r="I7079" s="72" t="s">
        <v>18</v>
      </c>
      <c r="J7079" s="72" t="s">
        <v>19</v>
      </c>
      <c r="K7079" s="72" t="s">
        <v>43</v>
      </c>
      <c r="L7079" s="72" t="s">
        <v>322</v>
      </c>
      <c r="M7079" s="72" t="s">
        <v>67</v>
      </c>
    </row>
    <row r="7080" spans="2:13" x14ac:dyDescent="0.25">
      <c r="B7080" s="72" t="s">
        <v>12</v>
      </c>
      <c r="C7080" s="72" t="s">
        <v>13</v>
      </c>
      <c r="D7080" s="72" t="s">
        <v>14</v>
      </c>
      <c r="E7080" s="72" t="s">
        <v>353</v>
      </c>
      <c r="F7080" s="73">
        <v>248400</v>
      </c>
      <c r="G7080" s="72" t="s">
        <v>16</v>
      </c>
      <c r="H7080" s="72" t="s">
        <v>24</v>
      </c>
      <c r="I7080" s="72" t="s">
        <v>18</v>
      </c>
      <c r="J7080" s="72" t="s">
        <v>19</v>
      </c>
      <c r="K7080" s="72" t="s">
        <v>96</v>
      </c>
      <c r="L7080" s="72" t="s">
        <v>403</v>
      </c>
      <c r="M7080" s="72" t="s">
        <v>133</v>
      </c>
    </row>
    <row r="7081" spans="2:13" x14ac:dyDescent="0.25">
      <c r="B7081" s="72" t="s">
        <v>12</v>
      </c>
      <c r="C7081" s="72" t="s">
        <v>13</v>
      </c>
      <c r="D7081" s="72" t="s">
        <v>14</v>
      </c>
      <c r="E7081" s="72" t="s">
        <v>256</v>
      </c>
      <c r="F7081" s="73">
        <v>-101669</v>
      </c>
      <c r="G7081" s="72" t="s">
        <v>16</v>
      </c>
      <c r="H7081" s="72" t="s">
        <v>24</v>
      </c>
      <c r="I7081" s="72" t="s">
        <v>18</v>
      </c>
      <c r="J7081" s="72" t="s">
        <v>19</v>
      </c>
      <c r="K7081" s="72" t="s">
        <v>37</v>
      </c>
      <c r="L7081" s="72" t="s">
        <v>588</v>
      </c>
      <c r="M7081" s="72"/>
    </row>
    <row r="7082" spans="2:13" x14ac:dyDescent="0.25">
      <c r="B7082" s="72" t="s">
        <v>12</v>
      </c>
      <c r="C7082" s="72" t="s">
        <v>13</v>
      </c>
      <c r="D7082" s="72" t="s">
        <v>14</v>
      </c>
      <c r="E7082" s="72" t="s">
        <v>85</v>
      </c>
      <c r="F7082" s="73">
        <v>197525</v>
      </c>
      <c r="G7082" s="72" t="s">
        <v>16</v>
      </c>
      <c r="H7082" s="72" t="s">
        <v>24</v>
      </c>
      <c r="I7082" s="72" t="s">
        <v>18</v>
      </c>
      <c r="J7082" s="72" t="s">
        <v>19</v>
      </c>
      <c r="K7082" s="72" t="s">
        <v>117</v>
      </c>
      <c r="L7082" s="72" t="s">
        <v>196</v>
      </c>
      <c r="M7082" s="72"/>
    </row>
    <row r="7083" spans="2:13" x14ac:dyDescent="0.25">
      <c r="B7083" s="72" t="s">
        <v>12</v>
      </c>
      <c r="C7083" s="72" t="s">
        <v>13</v>
      </c>
      <c r="D7083" s="72" t="s">
        <v>14</v>
      </c>
      <c r="E7083" s="72" t="s">
        <v>65</v>
      </c>
      <c r="F7083" s="73">
        <v>71066</v>
      </c>
      <c r="G7083" s="72" t="s">
        <v>16</v>
      </c>
      <c r="H7083" s="72" t="s">
        <v>24</v>
      </c>
      <c r="I7083" s="72" t="s">
        <v>18</v>
      </c>
      <c r="J7083" s="72" t="s">
        <v>19</v>
      </c>
      <c r="K7083" s="72" t="s">
        <v>157</v>
      </c>
      <c r="L7083" s="72" t="s">
        <v>170</v>
      </c>
      <c r="M7083" s="72" t="s">
        <v>133</v>
      </c>
    </row>
    <row r="7084" spans="2:13" x14ac:dyDescent="0.25">
      <c r="B7084" s="72" t="s">
        <v>12</v>
      </c>
      <c r="C7084" s="72" t="s">
        <v>13</v>
      </c>
      <c r="D7084" s="72" t="s">
        <v>14</v>
      </c>
      <c r="E7084" s="72" t="s">
        <v>68</v>
      </c>
      <c r="F7084" s="73">
        <v>-176044</v>
      </c>
      <c r="G7084" s="72" t="s">
        <v>16</v>
      </c>
      <c r="H7084" s="72" t="s">
        <v>24</v>
      </c>
      <c r="I7084" s="72" t="s">
        <v>18</v>
      </c>
      <c r="J7084" s="72" t="s">
        <v>19</v>
      </c>
      <c r="K7084" s="72" t="s">
        <v>25</v>
      </c>
      <c r="L7084" s="72" t="s">
        <v>262</v>
      </c>
      <c r="M7084" s="72"/>
    </row>
    <row r="7085" spans="2:13" x14ac:dyDescent="0.25">
      <c r="B7085" s="72" t="s">
        <v>12</v>
      </c>
      <c r="C7085" s="72" t="s">
        <v>13</v>
      </c>
      <c r="D7085" s="72" t="s">
        <v>14</v>
      </c>
      <c r="E7085" s="72" t="s">
        <v>33</v>
      </c>
      <c r="F7085" s="73">
        <v>46346</v>
      </c>
      <c r="G7085" s="72" t="s">
        <v>16</v>
      </c>
      <c r="H7085" s="72" t="s">
        <v>17</v>
      </c>
      <c r="I7085" s="72" t="s">
        <v>18</v>
      </c>
      <c r="J7085" s="72" t="s">
        <v>19</v>
      </c>
      <c r="K7085" s="72" t="s">
        <v>25</v>
      </c>
      <c r="L7085" s="72" t="s">
        <v>425</v>
      </c>
      <c r="M7085" s="72" t="s">
        <v>47</v>
      </c>
    </row>
    <row r="7086" spans="2:13" x14ac:dyDescent="0.25">
      <c r="B7086" s="72" t="s">
        <v>12</v>
      </c>
      <c r="C7086" s="72" t="s">
        <v>13</v>
      </c>
      <c r="D7086" s="72" t="s">
        <v>14</v>
      </c>
      <c r="E7086" s="72" t="s">
        <v>94</v>
      </c>
      <c r="F7086" s="73">
        <v>44700</v>
      </c>
      <c r="G7086" s="72" t="s">
        <v>16</v>
      </c>
      <c r="H7086" s="72" t="s">
        <v>17</v>
      </c>
      <c r="I7086" s="72" t="s">
        <v>18</v>
      </c>
      <c r="J7086" s="72" t="s">
        <v>19</v>
      </c>
      <c r="K7086" s="72" t="s">
        <v>25</v>
      </c>
      <c r="L7086" s="72" t="s">
        <v>174</v>
      </c>
      <c r="M7086" s="72"/>
    </row>
    <row r="7087" spans="2:13" x14ac:dyDescent="0.25">
      <c r="B7087" s="72" t="s">
        <v>12</v>
      </c>
      <c r="C7087" s="72" t="s">
        <v>13</v>
      </c>
      <c r="D7087" s="72" t="s">
        <v>14</v>
      </c>
      <c r="E7087" s="72" t="s">
        <v>33</v>
      </c>
      <c r="F7087" s="73">
        <v>161350</v>
      </c>
      <c r="G7087" s="72" t="s">
        <v>16</v>
      </c>
      <c r="H7087" s="72" t="s">
        <v>24</v>
      </c>
      <c r="I7087" s="72" t="s">
        <v>18</v>
      </c>
      <c r="J7087" s="72" t="s">
        <v>19</v>
      </c>
      <c r="K7087" s="72" t="s">
        <v>25</v>
      </c>
      <c r="L7087" s="72" t="s">
        <v>115</v>
      </c>
      <c r="M7087" s="72" t="s">
        <v>47</v>
      </c>
    </row>
    <row r="7088" spans="2:13" x14ac:dyDescent="0.25">
      <c r="B7088" s="72" t="s">
        <v>12</v>
      </c>
      <c r="C7088" s="72" t="s">
        <v>13</v>
      </c>
      <c r="D7088" s="72" t="s">
        <v>14</v>
      </c>
      <c r="E7088" s="72" t="s">
        <v>258</v>
      </c>
      <c r="F7088" s="73">
        <v>6221498</v>
      </c>
      <c r="G7088" s="72" t="s">
        <v>16</v>
      </c>
      <c r="H7088" s="72" t="s">
        <v>24</v>
      </c>
      <c r="I7088" s="72" t="s">
        <v>18</v>
      </c>
      <c r="J7088" s="72" t="s">
        <v>19</v>
      </c>
      <c r="K7088" s="72" t="s">
        <v>102</v>
      </c>
      <c r="L7088" s="72" t="s">
        <v>344</v>
      </c>
      <c r="M7088" s="72" t="s">
        <v>259</v>
      </c>
    </row>
    <row r="7089" spans="2:13" x14ac:dyDescent="0.25">
      <c r="B7089" s="72" t="s">
        <v>12</v>
      </c>
      <c r="C7089" s="72" t="s">
        <v>13</v>
      </c>
      <c r="D7089" s="72" t="s">
        <v>14</v>
      </c>
      <c r="E7089" s="72" t="s">
        <v>27</v>
      </c>
      <c r="F7089" s="73">
        <v>60301</v>
      </c>
      <c r="G7089" s="72" t="s">
        <v>16</v>
      </c>
      <c r="H7089" s="72" t="s">
        <v>24</v>
      </c>
      <c r="I7089" s="72" t="s">
        <v>48</v>
      </c>
      <c r="J7089" s="72" t="s">
        <v>19</v>
      </c>
      <c r="K7089" s="72" t="s">
        <v>49</v>
      </c>
      <c r="L7089" s="72" t="s">
        <v>255</v>
      </c>
      <c r="M7089" s="72" t="s">
        <v>57</v>
      </c>
    </row>
    <row r="7090" spans="2:13" x14ac:dyDescent="0.25">
      <c r="B7090" s="72" t="s">
        <v>12</v>
      </c>
      <c r="C7090" s="72" t="s">
        <v>13</v>
      </c>
      <c r="D7090" s="72" t="s">
        <v>14</v>
      </c>
      <c r="E7090" s="72" t="s">
        <v>27</v>
      </c>
      <c r="F7090" s="73">
        <v>303435</v>
      </c>
      <c r="G7090" s="72" t="s">
        <v>16</v>
      </c>
      <c r="H7090" s="72" t="s">
        <v>24</v>
      </c>
      <c r="I7090" s="72" t="s">
        <v>18</v>
      </c>
      <c r="J7090" s="72" t="s">
        <v>19</v>
      </c>
      <c r="K7090" s="72" t="s">
        <v>37</v>
      </c>
      <c r="L7090" s="72" t="s">
        <v>494</v>
      </c>
      <c r="M7090" s="72" t="s">
        <v>47</v>
      </c>
    </row>
    <row r="7091" spans="2:13" x14ac:dyDescent="0.25">
      <c r="B7091" s="72" t="s">
        <v>12</v>
      </c>
      <c r="C7091" s="72" t="s">
        <v>13</v>
      </c>
      <c r="D7091" s="72" t="s">
        <v>14</v>
      </c>
      <c r="E7091" s="72" t="s">
        <v>55</v>
      </c>
      <c r="F7091" s="73">
        <v>79042</v>
      </c>
      <c r="G7091" s="72" t="s">
        <v>16</v>
      </c>
      <c r="H7091" s="72" t="s">
        <v>17</v>
      </c>
      <c r="I7091" s="72" t="s">
        <v>18</v>
      </c>
      <c r="J7091" s="72" t="s">
        <v>19</v>
      </c>
      <c r="K7091" s="72" t="s">
        <v>25</v>
      </c>
      <c r="L7091" s="72" t="s">
        <v>563</v>
      </c>
      <c r="M7091" s="72" t="s">
        <v>29</v>
      </c>
    </row>
    <row r="7092" spans="2:13" x14ac:dyDescent="0.25">
      <c r="B7092" s="72" t="s">
        <v>12</v>
      </c>
      <c r="C7092" s="72" t="s">
        <v>13</v>
      </c>
      <c r="D7092" s="72" t="s">
        <v>14</v>
      </c>
      <c r="E7092" s="72" t="s">
        <v>41</v>
      </c>
      <c r="F7092" s="73">
        <v>-6633</v>
      </c>
      <c r="G7092" s="72" t="s">
        <v>16</v>
      </c>
      <c r="H7092" s="72" t="s">
        <v>24</v>
      </c>
      <c r="I7092" s="72" t="s">
        <v>18</v>
      </c>
      <c r="J7092" s="72" t="s">
        <v>19</v>
      </c>
      <c r="K7092" s="72" t="s">
        <v>102</v>
      </c>
      <c r="L7092" s="72" t="s">
        <v>344</v>
      </c>
      <c r="M7092" s="72"/>
    </row>
    <row r="7093" spans="2:13" x14ac:dyDescent="0.25">
      <c r="B7093" s="72" t="s">
        <v>12</v>
      </c>
      <c r="C7093" s="72" t="s">
        <v>13</v>
      </c>
      <c r="D7093" s="72" t="s">
        <v>14</v>
      </c>
      <c r="E7093" s="72" t="s">
        <v>68</v>
      </c>
      <c r="F7093" s="73">
        <v>-147390</v>
      </c>
      <c r="G7093" s="72" t="s">
        <v>16</v>
      </c>
      <c r="H7093" s="72" t="s">
        <v>17</v>
      </c>
      <c r="I7093" s="72" t="s">
        <v>18</v>
      </c>
      <c r="J7093" s="72" t="s">
        <v>19</v>
      </c>
      <c r="K7093" s="72" t="s">
        <v>25</v>
      </c>
      <c r="L7093" s="72" t="s">
        <v>87</v>
      </c>
      <c r="M7093" s="72"/>
    </row>
    <row r="7094" spans="2:13" x14ac:dyDescent="0.25">
      <c r="B7094" s="72" t="s">
        <v>12</v>
      </c>
      <c r="C7094" s="72" t="s">
        <v>13</v>
      </c>
      <c r="D7094" s="72" t="s">
        <v>14</v>
      </c>
      <c r="E7094" s="72" t="s">
        <v>94</v>
      </c>
      <c r="F7094" s="73">
        <v>4504</v>
      </c>
      <c r="G7094" s="72" t="s">
        <v>16</v>
      </c>
      <c r="H7094" s="72" t="s">
        <v>17</v>
      </c>
      <c r="I7094" s="72" t="s">
        <v>18</v>
      </c>
      <c r="J7094" s="72" t="s">
        <v>19</v>
      </c>
      <c r="K7094" s="72" t="s">
        <v>25</v>
      </c>
      <c r="L7094" s="72" t="s">
        <v>180</v>
      </c>
      <c r="M7094" s="72"/>
    </row>
    <row r="7095" spans="2:13" x14ac:dyDescent="0.25">
      <c r="B7095" s="72" t="s">
        <v>12</v>
      </c>
      <c r="C7095" s="72" t="s">
        <v>13</v>
      </c>
      <c r="D7095" s="72" t="s">
        <v>14</v>
      </c>
      <c r="E7095" s="72" t="s">
        <v>256</v>
      </c>
      <c r="F7095" s="73">
        <v>-8184</v>
      </c>
      <c r="G7095" s="72" t="s">
        <v>16</v>
      </c>
      <c r="H7095" s="72" t="s">
        <v>17</v>
      </c>
      <c r="I7095" s="72" t="s">
        <v>18</v>
      </c>
      <c r="J7095" s="72" t="s">
        <v>19</v>
      </c>
      <c r="K7095" s="72" t="s">
        <v>37</v>
      </c>
      <c r="L7095" s="72" t="s">
        <v>71</v>
      </c>
      <c r="M7095" s="72"/>
    </row>
    <row r="7096" spans="2:13" x14ac:dyDescent="0.25">
      <c r="B7096" s="72" t="s">
        <v>12</v>
      </c>
      <c r="C7096" s="72" t="s">
        <v>13</v>
      </c>
      <c r="D7096" s="72" t="s">
        <v>14</v>
      </c>
      <c r="E7096" s="72" t="s">
        <v>36</v>
      </c>
      <c r="F7096" s="73">
        <v>458452</v>
      </c>
      <c r="G7096" s="72" t="s">
        <v>16</v>
      </c>
      <c r="H7096" s="72" t="s">
        <v>24</v>
      </c>
      <c r="I7096" s="72" t="s">
        <v>18</v>
      </c>
      <c r="J7096" s="72" t="s">
        <v>19</v>
      </c>
      <c r="K7096" s="72" t="s">
        <v>25</v>
      </c>
      <c r="L7096" s="72" t="s">
        <v>427</v>
      </c>
      <c r="M7096" s="72" t="s">
        <v>47</v>
      </c>
    </row>
    <row r="7097" spans="2:13" x14ac:dyDescent="0.25">
      <c r="B7097" s="72" t="s">
        <v>12</v>
      </c>
      <c r="C7097" s="72" t="s">
        <v>13</v>
      </c>
      <c r="D7097" s="72" t="s">
        <v>14</v>
      </c>
      <c r="E7097" s="72" t="s">
        <v>81</v>
      </c>
      <c r="F7097" s="73">
        <v>243592</v>
      </c>
      <c r="G7097" s="72" t="s">
        <v>16</v>
      </c>
      <c r="H7097" s="72" t="s">
        <v>24</v>
      </c>
      <c r="I7097" s="72" t="s">
        <v>18</v>
      </c>
      <c r="J7097" s="72" t="s">
        <v>19</v>
      </c>
      <c r="K7097" s="72" t="s">
        <v>117</v>
      </c>
      <c r="L7097" s="72" t="s">
        <v>545</v>
      </c>
      <c r="M7097" s="72" t="s">
        <v>29</v>
      </c>
    </row>
    <row r="7098" spans="2:13" x14ac:dyDescent="0.25">
      <c r="B7098" s="72" t="s">
        <v>12</v>
      </c>
      <c r="C7098" s="72" t="s">
        <v>13</v>
      </c>
      <c r="D7098" s="72" t="s">
        <v>14</v>
      </c>
      <c r="E7098" s="72" t="s">
        <v>83</v>
      </c>
      <c r="F7098" s="73">
        <v>3331</v>
      </c>
      <c r="G7098" s="72" t="s">
        <v>16</v>
      </c>
      <c r="H7098" s="72" t="s">
        <v>24</v>
      </c>
      <c r="I7098" s="72" t="s">
        <v>18</v>
      </c>
      <c r="J7098" s="72" t="s">
        <v>19</v>
      </c>
      <c r="K7098" s="72" t="s">
        <v>25</v>
      </c>
      <c r="L7098" s="72" t="s">
        <v>331</v>
      </c>
      <c r="M7098" s="72"/>
    </row>
    <row r="7099" spans="2:13" x14ac:dyDescent="0.25">
      <c r="B7099" s="72" t="s">
        <v>12</v>
      </c>
      <c r="C7099" s="72" t="s">
        <v>13</v>
      </c>
      <c r="D7099" s="72" t="s">
        <v>14</v>
      </c>
      <c r="E7099" s="72" t="s">
        <v>55</v>
      </c>
      <c r="F7099" s="73">
        <v>3680335</v>
      </c>
      <c r="G7099" s="72" t="s">
        <v>16</v>
      </c>
      <c r="H7099" s="72" t="s">
        <v>17</v>
      </c>
      <c r="I7099" s="72" t="s">
        <v>18</v>
      </c>
      <c r="J7099" s="72" t="s">
        <v>19</v>
      </c>
      <c r="K7099" s="72" t="s">
        <v>25</v>
      </c>
      <c r="L7099" s="72" t="s">
        <v>198</v>
      </c>
      <c r="M7099" s="72" t="s">
        <v>29</v>
      </c>
    </row>
    <row r="7100" spans="2:13" x14ac:dyDescent="0.25">
      <c r="B7100" s="72" t="s">
        <v>12</v>
      </c>
      <c r="C7100" s="72" t="s">
        <v>13</v>
      </c>
      <c r="D7100" s="72" t="s">
        <v>14</v>
      </c>
      <c r="E7100" s="72" t="s">
        <v>51</v>
      </c>
      <c r="F7100" s="73">
        <v>131662</v>
      </c>
      <c r="G7100" s="72" t="s">
        <v>16</v>
      </c>
      <c r="H7100" s="72" t="s">
        <v>24</v>
      </c>
      <c r="I7100" s="72" t="s">
        <v>18</v>
      </c>
      <c r="J7100" s="72" t="s">
        <v>19</v>
      </c>
      <c r="K7100" s="72" t="s">
        <v>25</v>
      </c>
      <c r="L7100" s="72" t="s">
        <v>244</v>
      </c>
      <c r="M7100" s="72"/>
    </row>
    <row r="7101" spans="2:13" x14ac:dyDescent="0.25">
      <c r="B7101" s="72" t="s">
        <v>12</v>
      </c>
      <c r="C7101" s="72" t="s">
        <v>13</v>
      </c>
      <c r="D7101" s="72" t="s">
        <v>14</v>
      </c>
      <c r="E7101" s="72" t="s">
        <v>33</v>
      </c>
      <c r="F7101" s="73">
        <v>36184</v>
      </c>
      <c r="G7101" s="72" t="s">
        <v>16</v>
      </c>
      <c r="H7101" s="72" t="s">
        <v>24</v>
      </c>
      <c r="I7101" s="72" t="s">
        <v>18</v>
      </c>
      <c r="J7101" s="72" t="s">
        <v>19</v>
      </c>
      <c r="K7101" s="72" t="s">
        <v>49</v>
      </c>
      <c r="L7101" s="72" t="s">
        <v>253</v>
      </c>
      <c r="M7101" s="72" t="s">
        <v>47</v>
      </c>
    </row>
    <row r="7102" spans="2:13" x14ac:dyDescent="0.25">
      <c r="B7102" s="72" t="s">
        <v>12</v>
      </c>
      <c r="C7102" s="72" t="s">
        <v>13</v>
      </c>
      <c r="D7102" s="72" t="s">
        <v>14</v>
      </c>
      <c r="E7102" s="72" t="s">
        <v>65</v>
      </c>
      <c r="F7102" s="73">
        <v>33047</v>
      </c>
      <c r="G7102" s="72" t="s">
        <v>16</v>
      </c>
      <c r="H7102" s="72" t="s">
        <v>24</v>
      </c>
      <c r="I7102" s="72" t="s">
        <v>18</v>
      </c>
      <c r="J7102" s="72" t="s">
        <v>19</v>
      </c>
      <c r="K7102" s="72" t="s">
        <v>37</v>
      </c>
      <c r="L7102" s="72" t="s">
        <v>480</v>
      </c>
      <c r="M7102" s="72" t="s">
        <v>67</v>
      </c>
    </row>
    <row r="7103" spans="2:13" x14ac:dyDescent="0.25">
      <c r="B7103" s="72" t="s">
        <v>12</v>
      </c>
      <c r="C7103" s="72" t="s">
        <v>13</v>
      </c>
      <c r="D7103" s="72" t="s">
        <v>14</v>
      </c>
      <c r="E7103" s="72" t="s">
        <v>55</v>
      </c>
      <c r="F7103" s="73">
        <v>20737564</v>
      </c>
      <c r="G7103" s="72" t="s">
        <v>16</v>
      </c>
      <c r="H7103" s="72" t="s">
        <v>24</v>
      </c>
      <c r="I7103" s="72" t="s">
        <v>18</v>
      </c>
      <c r="J7103" s="72" t="s">
        <v>19</v>
      </c>
      <c r="K7103" s="72" t="s">
        <v>96</v>
      </c>
      <c r="L7103" s="72" t="s">
        <v>403</v>
      </c>
      <c r="M7103" s="72" t="s">
        <v>57</v>
      </c>
    </row>
    <row r="7104" spans="2:13" x14ac:dyDescent="0.25">
      <c r="B7104" s="72" t="s">
        <v>12</v>
      </c>
      <c r="C7104" s="72" t="s">
        <v>13</v>
      </c>
      <c r="D7104" s="72" t="s">
        <v>14</v>
      </c>
      <c r="E7104" s="72" t="s">
        <v>498</v>
      </c>
      <c r="F7104" s="73">
        <v>-1517413</v>
      </c>
      <c r="G7104" s="72" t="s">
        <v>269</v>
      </c>
      <c r="H7104" s="72" t="s">
        <v>24</v>
      </c>
      <c r="I7104" s="72" t="s">
        <v>18</v>
      </c>
      <c r="J7104" s="72" t="s">
        <v>19</v>
      </c>
      <c r="K7104" s="72"/>
      <c r="L7104" s="72"/>
      <c r="M7104" s="72"/>
    </row>
    <row r="7105" spans="2:13" x14ac:dyDescent="0.25">
      <c r="B7105" s="72" t="s">
        <v>12</v>
      </c>
      <c r="C7105" s="72" t="s">
        <v>13</v>
      </c>
      <c r="D7105" s="72" t="s">
        <v>14</v>
      </c>
      <c r="E7105" s="72" t="s">
        <v>123</v>
      </c>
      <c r="F7105" s="73">
        <v>-13843</v>
      </c>
      <c r="G7105" s="72" t="s">
        <v>16</v>
      </c>
      <c r="H7105" s="72" t="s">
        <v>24</v>
      </c>
      <c r="I7105" s="72" t="s">
        <v>18</v>
      </c>
      <c r="J7105" s="72" t="s">
        <v>19</v>
      </c>
      <c r="K7105" s="72" t="s">
        <v>37</v>
      </c>
      <c r="L7105" s="72" t="s">
        <v>635</v>
      </c>
      <c r="M7105" s="72"/>
    </row>
    <row r="7106" spans="2:13" x14ac:dyDescent="0.25">
      <c r="B7106" s="72" t="s">
        <v>12</v>
      </c>
      <c r="C7106" s="72" t="s">
        <v>13</v>
      </c>
      <c r="D7106" s="72" t="s">
        <v>14</v>
      </c>
      <c r="E7106" s="72" t="s">
        <v>68</v>
      </c>
      <c r="F7106" s="73">
        <v>-246215</v>
      </c>
      <c r="G7106" s="72" t="s">
        <v>16</v>
      </c>
      <c r="H7106" s="72" t="s">
        <v>24</v>
      </c>
      <c r="I7106" s="72" t="s">
        <v>18</v>
      </c>
      <c r="J7106" s="72" t="s">
        <v>227</v>
      </c>
      <c r="K7106" s="72" t="s">
        <v>157</v>
      </c>
      <c r="L7106" s="72" t="s">
        <v>598</v>
      </c>
      <c r="M7106" s="72"/>
    </row>
    <row r="7107" spans="2:13" x14ac:dyDescent="0.25">
      <c r="B7107" s="72" t="s">
        <v>12</v>
      </c>
      <c r="C7107" s="72" t="s">
        <v>13</v>
      </c>
      <c r="D7107" s="72" t="s">
        <v>14</v>
      </c>
      <c r="E7107" s="72" t="s">
        <v>264</v>
      </c>
      <c r="F7107" s="73">
        <v>154264</v>
      </c>
      <c r="G7107" s="72" t="s">
        <v>16</v>
      </c>
      <c r="H7107" s="72" t="s">
        <v>17</v>
      </c>
      <c r="I7107" s="72" t="s">
        <v>18</v>
      </c>
      <c r="J7107" s="72" t="s">
        <v>19</v>
      </c>
      <c r="K7107" s="72" t="s">
        <v>25</v>
      </c>
      <c r="L7107" s="72" t="s">
        <v>234</v>
      </c>
      <c r="M7107" s="72" t="s">
        <v>67</v>
      </c>
    </row>
    <row r="7108" spans="2:13" x14ac:dyDescent="0.25">
      <c r="B7108" s="72" t="s">
        <v>12</v>
      </c>
      <c r="C7108" s="72" t="s">
        <v>13</v>
      </c>
      <c r="D7108" s="72" t="s">
        <v>14</v>
      </c>
      <c r="E7108" s="72" t="s">
        <v>79</v>
      </c>
      <c r="F7108" s="73">
        <v>-29920</v>
      </c>
      <c r="G7108" s="72" t="s">
        <v>16</v>
      </c>
      <c r="H7108" s="72" t="s">
        <v>17</v>
      </c>
      <c r="I7108" s="72" t="s">
        <v>18</v>
      </c>
      <c r="J7108" s="72" t="s">
        <v>19</v>
      </c>
      <c r="K7108" s="72" t="s">
        <v>25</v>
      </c>
      <c r="L7108" s="72" t="s">
        <v>180</v>
      </c>
      <c r="M7108" s="72"/>
    </row>
    <row r="7109" spans="2:13" x14ac:dyDescent="0.25">
      <c r="B7109" s="72" t="s">
        <v>12</v>
      </c>
      <c r="C7109" s="72" t="s">
        <v>13</v>
      </c>
      <c r="D7109" s="72" t="s">
        <v>14</v>
      </c>
      <c r="E7109" s="72" t="s">
        <v>771</v>
      </c>
      <c r="F7109" s="73">
        <v>19172085</v>
      </c>
      <c r="G7109" s="72" t="s">
        <v>16</v>
      </c>
      <c r="H7109" s="72" t="s">
        <v>24</v>
      </c>
      <c r="I7109" s="72" t="s">
        <v>48</v>
      </c>
      <c r="J7109" s="72" t="s">
        <v>19</v>
      </c>
      <c r="K7109" s="72"/>
      <c r="L7109" s="72"/>
      <c r="M7109" s="72" t="s">
        <v>761</v>
      </c>
    </row>
    <row r="7110" spans="2:13" x14ac:dyDescent="0.25">
      <c r="B7110" s="72" t="s">
        <v>12</v>
      </c>
      <c r="C7110" s="72" t="s">
        <v>13</v>
      </c>
      <c r="D7110" s="72" t="s">
        <v>14</v>
      </c>
      <c r="E7110" s="72" t="s">
        <v>30</v>
      </c>
      <c r="F7110" s="73">
        <v>-11010</v>
      </c>
      <c r="G7110" s="72" t="s">
        <v>16</v>
      </c>
      <c r="H7110" s="72" t="s">
        <v>24</v>
      </c>
      <c r="I7110" s="72" t="s">
        <v>18</v>
      </c>
      <c r="J7110" s="72" t="s">
        <v>19</v>
      </c>
      <c r="K7110" s="72" t="s">
        <v>43</v>
      </c>
      <c r="L7110" s="72" t="s">
        <v>472</v>
      </c>
      <c r="M7110" s="72"/>
    </row>
    <row r="7111" spans="2:13" x14ac:dyDescent="0.25">
      <c r="B7111" s="72" t="s">
        <v>12</v>
      </c>
      <c r="C7111" s="72" t="s">
        <v>13</v>
      </c>
      <c r="D7111" s="72" t="s">
        <v>14</v>
      </c>
      <c r="E7111" s="72" t="s">
        <v>68</v>
      </c>
      <c r="F7111" s="73">
        <v>-37730</v>
      </c>
      <c r="G7111" s="72" t="s">
        <v>16</v>
      </c>
      <c r="H7111" s="72" t="s">
        <v>24</v>
      </c>
      <c r="I7111" s="72" t="s">
        <v>18</v>
      </c>
      <c r="J7111" s="72" t="s">
        <v>19</v>
      </c>
      <c r="K7111" s="72" t="s">
        <v>37</v>
      </c>
      <c r="L7111" s="72" t="s">
        <v>454</v>
      </c>
      <c r="M7111" s="72"/>
    </row>
    <row r="7112" spans="2:13" x14ac:dyDescent="0.25">
      <c r="B7112" s="72" t="s">
        <v>12</v>
      </c>
      <c r="C7112" s="72" t="s">
        <v>13</v>
      </c>
      <c r="D7112" s="72" t="s">
        <v>14</v>
      </c>
      <c r="E7112" s="72" t="s">
        <v>123</v>
      </c>
      <c r="F7112" s="73">
        <v>-581</v>
      </c>
      <c r="G7112" s="72" t="s">
        <v>16</v>
      </c>
      <c r="H7112" s="72" t="s">
        <v>24</v>
      </c>
      <c r="I7112" s="72" t="s">
        <v>18</v>
      </c>
      <c r="J7112" s="72" t="s">
        <v>19</v>
      </c>
      <c r="K7112" s="72" t="s">
        <v>25</v>
      </c>
      <c r="L7112" s="72" t="s">
        <v>325</v>
      </c>
      <c r="M7112" s="72"/>
    </row>
    <row r="7113" spans="2:13" x14ac:dyDescent="0.25">
      <c r="B7113" s="72" t="s">
        <v>12</v>
      </c>
      <c r="C7113" s="72" t="s">
        <v>13</v>
      </c>
      <c r="D7113" s="72" t="s">
        <v>14</v>
      </c>
      <c r="E7113" s="72" t="s">
        <v>132</v>
      </c>
      <c r="F7113" s="73">
        <v>35822</v>
      </c>
      <c r="G7113" s="72" t="s">
        <v>16</v>
      </c>
      <c r="H7113" s="72" t="s">
        <v>24</v>
      </c>
      <c r="I7113" s="72" t="s">
        <v>18</v>
      </c>
      <c r="J7113" s="72" t="s">
        <v>19</v>
      </c>
      <c r="K7113" s="72" t="s">
        <v>20</v>
      </c>
      <c r="L7113" s="72" t="s">
        <v>699</v>
      </c>
      <c r="M7113" s="72" t="s">
        <v>133</v>
      </c>
    </row>
    <row r="7114" spans="2:13" x14ac:dyDescent="0.25">
      <c r="B7114" s="72" t="s">
        <v>12</v>
      </c>
      <c r="C7114" s="72" t="s">
        <v>13</v>
      </c>
      <c r="D7114" s="72" t="s">
        <v>14</v>
      </c>
      <c r="E7114" s="72" t="s">
        <v>85</v>
      </c>
      <c r="F7114" s="73">
        <v>20075</v>
      </c>
      <c r="G7114" s="72" t="s">
        <v>16</v>
      </c>
      <c r="H7114" s="72" t="s">
        <v>17</v>
      </c>
      <c r="I7114" s="72" t="s">
        <v>18</v>
      </c>
      <c r="J7114" s="72" t="s">
        <v>19</v>
      </c>
      <c r="K7114" s="72" t="s">
        <v>37</v>
      </c>
      <c r="L7114" s="72" t="s">
        <v>274</v>
      </c>
      <c r="M7114" s="72"/>
    </row>
    <row r="7115" spans="2:13" x14ac:dyDescent="0.25">
      <c r="B7115" s="72" t="s">
        <v>12</v>
      </c>
      <c r="C7115" s="72" t="s">
        <v>13</v>
      </c>
      <c r="D7115" s="72" t="s">
        <v>14</v>
      </c>
      <c r="E7115" s="72" t="s">
        <v>81</v>
      </c>
      <c r="F7115" s="73">
        <v>112107</v>
      </c>
      <c r="G7115" s="72" t="s">
        <v>16</v>
      </c>
      <c r="H7115" s="72" t="s">
        <v>24</v>
      </c>
      <c r="I7115" s="72" t="s">
        <v>18</v>
      </c>
      <c r="J7115" s="72" t="s">
        <v>19</v>
      </c>
      <c r="K7115" s="72" t="s">
        <v>75</v>
      </c>
      <c r="L7115" s="72" t="s">
        <v>231</v>
      </c>
      <c r="M7115" s="72" t="s">
        <v>57</v>
      </c>
    </row>
    <row r="7116" spans="2:13" x14ac:dyDescent="0.25">
      <c r="B7116" s="72" t="s">
        <v>12</v>
      </c>
      <c r="C7116" s="72" t="s">
        <v>13</v>
      </c>
      <c r="D7116" s="72" t="s">
        <v>14</v>
      </c>
      <c r="E7116" s="72" t="s">
        <v>55</v>
      </c>
      <c r="F7116" s="73">
        <v>91055</v>
      </c>
      <c r="G7116" s="72" t="s">
        <v>16</v>
      </c>
      <c r="H7116" s="72" t="s">
        <v>24</v>
      </c>
      <c r="I7116" s="72" t="s">
        <v>18</v>
      </c>
      <c r="J7116" s="72" t="s">
        <v>19</v>
      </c>
      <c r="K7116" s="72" t="s">
        <v>25</v>
      </c>
      <c r="L7116" s="72" t="s">
        <v>331</v>
      </c>
      <c r="M7116" s="72" t="s">
        <v>57</v>
      </c>
    </row>
    <row r="7117" spans="2:13" x14ac:dyDescent="0.25">
      <c r="B7117" s="72" t="s">
        <v>12</v>
      </c>
      <c r="C7117" s="72" t="s">
        <v>13</v>
      </c>
      <c r="D7117" s="72" t="s">
        <v>14</v>
      </c>
      <c r="E7117" s="72" t="s">
        <v>68</v>
      </c>
      <c r="F7117" s="73">
        <v>-2208817</v>
      </c>
      <c r="G7117" s="72" t="s">
        <v>16</v>
      </c>
      <c r="H7117" s="72" t="s">
        <v>24</v>
      </c>
      <c r="I7117" s="72" t="s">
        <v>18</v>
      </c>
      <c r="J7117" s="72" t="s">
        <v>19</v>
      </c>
      <c r="K7117" s="72" t="s">
        <v>37</v>
      </c>
      <c r="L7117" s="72" t="s">
        <v>507</v>
      </c>
      <c r="M7117" s="72"/>
    </row>
    <row r="7118" spans="2:13" x14ac:dyDescent="0.25">
      <c r="B7118" s="72" t="s">
        <v>12</v>
      </c>
      <c r="C7118" s="72" t="s">
        <v>13</v>
      </c>
      <c r="D7118" s="72" t="s">
        <v>14</v>
      </c>
      <c r="E7118" s="72" t="s">
        <v>79</v>
      </c>
      <c r="F7118" s="73">
        <v>-2986</v>
      </c>
      <c r="G7118" s="72" t="s">
        <v>16</v>
      </c>
      <c r="H7118" s="72" t="s">
        <v>24</v>
      </c>
      <c r="I7118" s="72" t="s">
        <v>18</v>
      </c>
      <c r="J7118" s="72" t="s">
        <v>227</v>
      </c>
      <c r="K7118" s="72" t="s">
        <v>185</v>
      </c>
      <c r="L7118" s="72" t="s">
        <v>617</v>
      </c>
      <c r="M7118" s="72"/>
    </row>
    <row r="7119" spans="2:13" x14ac:dyDescent="0.25">
      <c r="B7119" s="72" t="s">
        <v>12</v>
      </c>
      <c r="C7119" s="72" t="s">
        <v>13</v>
      </c>
      <c r="D7119" s="72" t="s">
        <v>14</v>
      </c>
      <c r="E7119" s="72" t="s">
        <v>15</v>
      </c>
      <c r="F7119" s="73">
        <v>88655</v>
      </c>
      <c r="G7119" s="72" t="s">
        <v>16</v>
      </c>
      <c r="H7119" s="72" t="s">
        <v>24</v>
      </c>
      <c r="I7119" s="72" t="s">
        <v>18</v>
      </c>
      <c r="J7119" s="72" t="s">
        <v>19</v>
      </c>
      <c r="K7119" s="72" t="s">
        <v>31</v>
      </c>
      <c r="L7119" s="72" t="s">
        <v>293</v>
      </c>
      <c r="M7119" s="72" t="s">
        <v>184</v>
      </c>
    </row>
    <row r="7120" spans="2:13" x14ac:dyDescent="0.25">
      <c r="B7120" s="72" t="s">
        <v>12</v>
      </c>
      <c r="C7120" s="72" t="s">
        <v>13</v>
      </c>
      <c r="D7120" s="72" t="s">
        <v>14</v>
      </c>
      <c r="E7120" s="72" t="s">
        <v>258</v>
      </c>
      <c r="F7120" s="73">
        <v>1522561</v>
      </c>
      <c r="G7120" s="72" t="s">
        <v>16</v>
      </c>
      <c r="H7120" s="72" t="s">
        <v>24</v>
      </c>
      <c r="I7120" s="72" t="s">
        <v>18</v>
      </c>
      <c r="J7120" s="72" t="s">
        <v>19</v>
      </c>
      <c r="K7120" s="72" t="s">
        <v>157</v>
      </c>
      <c r="L7120" s="72" t="s">
        <v>170</v>
      </c>
      <c r="M7120" s="72" t="s">
        <v>243</v>
      </c>
    </row>
    <row r="7121" spans="2:13" x14ac:dyDescent="0.25">
      <c r="B7121" s="72" t="s">
        <v>12</v>
      </c>
      <c r="C7121" s="72" t="s">
        <v>13</v>
      </c>
      <c r="D7121" s="72" t="s">
        <v>14</v>
      </c>
      <c r="E7121" s="72" t="s">
        <v>724</v>
      </c>
      <c r="F7121" s="73">
        <v>25077</v>
      </c>
      <c r="G7121" s="72" t="s">
        <v>16</v>
      </c>
      <c r="H7121" s="72" t="s">
        <v>24</v>
      </c>
      <c r="I7121" s="72" t="s">
        <v>18</v>
      </c>
      <c r="J7121" s="72" t="s">
        <v>19</v>
      </c>
      <c r="K7121" s="72" t="s">
        <v>63</v>
      </c>
      <c r="L7121" s="72" t="s">
        <v>135</v>
      </c>
      <c r="M7121" s="72" t="s">
        <v>133</v>
      </c>
    </row>
    <row r="7122" spans="2:13" x14ac:dyDescent="0.25">
      <c r="B7122" s="72" t="s">
        <v>12</v>
      </c>
      <c r="C7122" s="72" t="s">
        <v>13</v>
      </c>
      <c r="D7122" s="72" t="s">
        <v>14</v>
      </c>
      <c r="E7122" s="72" t="s">
        <v>94</v>
      </c>
      <c r="F7122" s="73">
        <v>8780</v>
      </c>
      <c r="G7122" s="72" t="s">
        <v>16</v>
      </c>
      <c r="H7122" s="72" t="s">
        <v>24</v>
      </c>
      <c r="I7122" s="72" t="s">
        <v>18</v>
      </c>
      <c r="J7122" s="72" t="s">
        <v>19</v>
      </c>
      <c r="K7122" s="72" t="s">
        <v>99</v>
      </c>
      <c r="L7122" s="72" t="s">
        <v>335</v>
      </c>
      <c r="M7122" s="72"/>
    </row>
    <row r="7123" spans="2:13" x14ac:dyDescent="0.25">
      <c r="B7123" s="72" t="s">
        <v>12</v>
      </c>
      <c r="C7123" s="72" t="s">
        <v>13</v>
      </c>
      <c r="D7123" s="72" t="s">
        <v>14</v>
      </c>
      <c r="E7123" s="72" t="s">
        <v>55</v>
      </c>
      <c r="F7123" s="73">
        <v>1724282</v>
      </c>
      <c r="G7123" s="72" t="s">
        <v>16</v>
      </c>
      <c r="H7123" s="72" t="s">
        <v>24</v>
      </c>
      <c r="I7123" s="72" t="s">
        <v>18</v>
      </c>
      <c r="J7123" s="72" t="s">
        <v>19</v>
      </c>
      <c r="K7123" s="72" t="s">
        <v>25</v>
      </c>
      <c r="L7123" s="72" t="s">
        <v>575</v>
      </c>
      <c r="M7123" s="72" t="s">
        <v>57</v>
      </c>
    </row>
    <row r="7124" spans="2:13" x14ac:dyDescent="0.25">
      <c r="B7124" s="72" t="s">
        <v>12</v>
      </c>
      <c r="C7124" s="72" t="s">
        <v>13</v>
      </c>
      <c r="D7124" s="72" t="s">
        <v>14</v>
      </c>
      <c r="E7124" s="72" t="s">
        <v>68</v>
      </c>
      <c r="F7124" s="73">
        <v>-17804</v>
      </c>
      <c r="G7124" s="72" t="s">
        <v>16</v>
      </c>
      <c r="H7124" s="72" t="s">
        <v>17</v>
      </c>
      <c r="I7124" s="72" t="s">
        <v>18</v>
      </c>
      <c r="J7124" s="72" t="s">
        <v>19</v>
      </c>
      <c r="K7124" s="72" t="s">
        <v>37</v>
      </c>
      <c r="L7124" s="72" t="s">
        <v>129</v>
      </c>
      <c r="M7124" s="72"/>
    </row>
    <row r="7125" spans="2:13" x14ac:dyDescent="0.25">
      <c r="B7125" s="72" t="s">
        <v>12</v>
      </c>
      <c r="C7125" s="72" t="s">
        <v>13</v>
      </c>
      <c r="D7125" s="72" t="s">
        <v>14</v>
      </c>
      <c r="E7125" s="72" t="s">
        <v>768</v>
      </c>
      <c r="F7125" s="73">
        <v>-105</v>
      </c>
      <c r="G7125" s="72" t="s">
        <v>16</v>
      </c>
      <c r="H7125" s="72" t="s">
        <v>24</v>
      </c>
      <c r="I7125" s="72" t="s">
        <v>18</v>
      </c>
      <c r="J7125" s="72" t="s">
        <v>19</v>
      </c>
      <c r="K7125" s="72"/>
      <c r="L7125" s="72"/>
      <c r="M7125" s="72"/>
    </row>
    <row r="7126" spans="2:13" x14ac:dyDescent="0.25">
      <c r="B7126" s="72" t="s">
        <v>12</v>
      </c>
      <c r="C7126" s="72" t="s">
        <v>13</v>
      </c>
      <c r="D7126" s="72" t="s">
        <v>14</v>
      </c>
      <c r="E7126" s="72" t="s">
        <v>83</v>
      </c>
      <c r="F7126" s="73">
        <v>2743007</v>
      </c>
      <c r="G7126" s="72" t="s">
        <v>16</v>
      </c>
      <c r="H7126" s="72" t="s">
        <v>24</v>
      </c>
      <c r="I7126" s="72" t="s">
        <v>18</v>
      </c>
      <c r="J7126" s="72" t="s">
        <v>19</v>
      </c>
      <c r="K7126" s="72" t="s">
        <v>157</v>
      </c>
      <c r="L7126" s="72" t="s">
        <v>158</v>
      </c>
      <c r="M7126" s="72"/>
    </row>
    <row r="7127" spans="2:13" x14ac:dyDescent="0.25">
      <c r="B7127" s="72" t="s">
        <v>12</v>
      </c>
      <c r="C7127" s="72" t="s">
        <v>13</v>
      </c>
      <c r="D7127" s="72" t="s">
        <v>14</v>
      </c>
      <c r="E7127" s="72" t="s">
        <v>41</v>
      </c>
      <c r="F7127" s="73">
        <v>-50</v>
      </c>
      <c r="G7127" s="72" t="s">
        <v>16</v>
      </c>
      <c r="H7127" s="72" t="s">
        <v>24</v>
      </c>
      <c r="I7127" s="72" t="s">
        <v>18</v>
      </c>
      <c r="J7127" s="72" t="s">
        <v>19</v>
      </c>
      <c r="K7127" s="72" t="s">
        <v>25</v>
      </c>
      <c r="L7127" s="72" t="s">
        <v>546</v>
      </c>
      <c r="M7127" s="72"/>
    </row>
    <row r="7128" spans="2:13" x14ac:dyDescent="0.25">
      <c r="B7128" s="72" t="s">
        <v>12</v>
      </c>
      <c r="C7128" s="72" t="s">
        <v>13</v>
      </c>
      <c r="D7128" s="72" t="s">
        <v>14</v>
      </c>
      <c r="E7128" s="72" t="s">
        <v>83</v>
      </c>
      <c r="F7128" s="73">
        <v>326117</v>
      </c>
      <c r="G7128" s="72" t="s">
        <v>16</v>
      </c>
      <c r="H7128" s="72" t="s">
        <v>17</v>
      </c>
      <c r="I7128" s="72" t="s">
        <v>18</v>
      </c>
      <c r="J7128" s="72" t="s">
        <v>19</v>
      </c>
      <c r="K7128" s="72" t="s">
        <v>37</v>
      </c>
      <c r="L7128" s="72" t="s">
        <v>494</v>
      </c>
      <c r="M7128" s="72"/>
    </row>
    <row r="7129" spans="2:13" x14ac:dyDescent="0.25">
      <c r="B7129" s="72" t="s">
        <v>12</v>
      </c>
      <c r="C7129" s="72" t="s">
        <v>13</v>
      </c>
      <c r="D7129" s="72" t="s">
        <v>14</v>
      </c>
      <c r="E7129" s="72" t="s">
        <v>256</v>
      </c>
      <c r="F7129" s="73">
        <v>-37443</v>
      </c>
      <c r="G7129" s="72" t="s">
        <v>16</v>
      </c>
      <c r="H7129" s="72" t="s">
        <v>24</v>
      </c>
      <c r="I7129" s="72" t="s">
        <v>18</v>
      </c>
      <c r="J7129" s="72" t="s">
        <v>19</v>
      </c>
      <c r="K7129" s="72" t="s">
        <v>63</v>
      </c>
      <c r="L7129" s="72" t="s">
        <v>135</v>
      </c>
      <c r="M7129" s="72"/>
    </row>
    <row r="7130" spans="2:13" x14ac:dyDescent="0.25">
      <c r="B7130" s="72" t="s">
        <v>12</v>
      </c>
      <c r="C7130" s="72" t="s">
        <v>13</v>
      </c>
      <c r="D7130" s="72" t="s">
        <v>14</v>
      </c>
      <c r="E7130" s="72" t="s">
        <v>146</v>
      </c>
      <c r="F7130" s="73">
        <v>-67</v>
      </c>
      <c r="G7130" s="72" t="s">
        <v>16</v>
      </c>
      <c r="H7130" s="72" t="s">
        <v>24</v>
      </c>
      <c r="I7130" s="72" t="s">
        <v>18</v>
      </c>
      <c r="J7130" s="72" t="s">
        <v>19</v>
      </c>
      <c r="K7130" s="72" t="s">
        <v>37</v>
      </c>
      <c r="L7130" s="72" t="s">
        <v>384</v>
      </c>
      <c r="M7130" s="72"/>
    </row>
    <row r="7131" spans="2:13" x14ac:dyDescent="0.25">
      <c r="B7131" s="72" t="s">
        <v>12</v>
      </c>
      <c r="C7131" s="72" t="s">
        <v>13</v>
      </c>
      <c r="D7131" s="72" t="s">
        <v>14</v>
      </c>
      <c r="E7131" s="72" t="s">
        <v>45</v>
      </c>
      <c r="F7131" s="73">
        <v>67</v>
      </c>
      <c r="G7131" s="72" t="s">
        <v>16</v>
      </c>
      <c r="H7131" s="72" t="s">
        <v>24</v>
      </c>
      <c r="I7131" s="72" t="s">
        <v>18</v>
      </c>
      <c r="J7131" s="72" t="s">
        <v>19</v>
      </c>
      <c r="K7131" s="72" t="s">
        <v>37</v>
      </c>
      <c r="L7131" s="72" t="s">
        <v>175</v>
      </c>
      <c r="M7131" s="72" t="s">
        <v>302</v>
      </c>
    </row>
    <row r="7132" spans="2:13" x14ac:dyDescent="0.25">
      <c r="B7132" s="72" t="s">
        <v>12</v>
      </c>
      <c r="C7132" s="72" t="s">
        <v>13</v>
      </c>
      <c r="D7132" s="72" t="s">
        <v>14</v>
      </c>
      <c r="E7132" s="72" t="s">
        <v>83</v>
      </c>
      <c r="F7132" s="73">
        <v>256308</v>
      </c>
      <c r="G7132" s="72" t="s">
        <v>16</v>
      </c>
      <c r="H7132" s="72" t="s">
        <v>17</v>
      </c>
      <c r="I7132" s="72" t="s">
        <v>18</v>
      </c>
      <c r="J7132" s="72" t="s">
        <v>19</v>
      </c>
      <c r="K7132" s="72" t="s">
        <v>37</v>
      </c>
      <c r="L7132" s="72" t="s">
        <v>389</v>
      </c>
      <c r="M7132" s="72"/>
    </row>
    <row r="7133" spans="2:13" x14ac:dyDescent="0.25">
      <c r="B7133" s="72" t="s">
        <v>12</v>
      </c>
      <c r="C7133" s="72" t="s">
        <v>13</v>
      </c>
      <c r="D7133" s="72" t="s">
        <v>14</v>
      </c>
      <c r="E7133" s="72" t="s">
        <v>55</v>
      </c>
      <c r="F7133" s="73">
        <v>4013984</v>
      </c>
      <c r="G7133" s="72" t="s">
        <v>16</v>
      </c>
      <c r="H7133" s="72" t="s">
        <v>24</v>
      </c>
      <c r="I7133" s="72" t="s">
        <v>18</v>
      </c>
      <c r="J7133" s="72" t="s">
        <v>19</v>
      </c>
      <c r="K7133" s="72" t="s">
        <v>49</v>
      </c>
      <c r="L7133" s="72" t="s">
        <v>222</v>
      </c>
      <c r="M7133" s="72" t="s">
        <v>29</v>
      </c>
    </row>
    <row r="7134" spans="2:13" x14ac:dyDescent="0.25">
      <c r="B7134" s="72" t="s">
        <v>12</v>
      </c>
      <c r="C7134" s="72" t="s">
        <v>13</v>
      </c>
      <c r="D7134" s="72" t="s">
        <v>14</v>
      </c>
      <c r="E7134" s="72" t="s">
        <v>81</v>
      </c>
      <c r="F7134" s="73">
        <v>69807</v>
      </c>
      <c r="G7134" s="72" t="s">
        <v>16</v>
      </c>
      <c r="H7134" s="72" t="s">
        <v>24</v>
      </c>
      <c r="I7134" s="72" t="s">
        <v>48</v>
      </c>
      <c r="J7134" s="72" t="s">
        <v>19</v>
      </c>
      <c r="K7134" s="72" t="s">
        <v>43</v>
      </c>
      <c r="L7134" s="72" t="s">
        <v>472</v>
      </c>
      <c r="M7134" s="72" t="s">
        <v>47</v>
      </c>
    </row>
    <row r="7135" spans="2:13" x14ac:dyDescent="0.25">
      <c r="B7135" s="72" t="s">
        <v>12</v>
      </c>
      <c r="C7135" s="72" t="s">
        <v>13</v>
      </c>
      <c r="D7135" s="72" t="s">
        <v>14</v>
      </c>
      <c r="E7135" s="72" t="s">
        <v>144</v>
      </c>
      <c r="F7135" s="73">
        <v>5219708</v>
      </c>
      <c r="G7135" s="72" t="s">
        <v>16</v>
      </c>
      <c r="H7135" s="72" t="s">
        <v>24</v>
      </c>
      <c r="I7135" s="72" t="s">
        <v>18</v>
      </c>
      <c r="J7135" s="72" t="s">
        <v>19</v>
      </c>
      <c r="K7135" s="72" t="s">
        <v>99</v>
      </c>
      <c r="L7135" s="72" t="s">
        <v>242</v>
      </c>
      <c r="M7135" s="72" t="s">
        <v>67</v>
      </c>
    </row>
    <row r="7136" spans="2:13" x14ac:dyDescent="0.25">
      <c r="B7136" s="72" t="s">
        <v>12</v>
      </c>
      <c r="C7136" s="72" t="s">
        <v>13</v>
      </c>
      <c r="D7136" s="72" t="s">
        <v>14</v>
      </c>
      <c r="E7136" s="72" t="s">
        <v>123</v>
      </c>
      <c r="F7136" s="73">
        <v>-344</v>
      </c>
      <c r="G7136" s="72" t="s">
        <v>16</v>
      </c>
      <c r="H7136" s="72" t="s">
        <v>24</v>
      </c>
      <c r="I7136" s="72" t="s">
        <v>18</v>
      </c>
      <c r="J7136" s="72" t="s">
        <v>19</v>
      </c>
      <c r="K7136" s="72" t="s">
        <v>63</v>
      </c>
      <c r="L7136" s="72" t="s">
        <v>465</v>
      </c>
      <c r="M7136" s="72"/>
    </row>
    <row r="7137" spans="2:13" x14ac:dyDescent="0.25">
      <c r="B7137" s="72" t="s">
        <v>12</v>
      </c>
      <c r="C7137" s="72" t="s">
        <v>13</v>
      </c>
      <c r="D7137" s="72" t="s">
        <v>14</v>
      </c>
      <c r="E7137" s="72" t="s">
        <v>228</v>
      </c>
      <c r="F7137" s="73">
        <v>134091</v>
      </c>
      <c r="G7137" s="72" t="s">
        <v>16</v>
      </c>
      <c r="H7137" s="72" t="s">
        <v>17</v>
      </c>
      <c r="I7137" s="72" t="s">
        <v>18</v>
      </c>
      <c r="J7137" s="72" t="s">
        <v>19</v>
      </c>
      <c r="K7137" s="72" t="s">
        <v>25</v>
      </c>
      <c r="L7137" s="72" t="s">
        <v>110</v>
      </c>
      <c r="M7137" s="72" t="s">
        <v>184</v>
      </c>
    </row>
    <row r="7138" spans="2:13" x14ac:dyDescent="0.25">
      <c r="B7138" s="72" t="s">
        <v>12</v>
      </c>
      <c r="C7138" s="72" t="s">
        <v>13</v>
      </c>
      <c r="D7138" s="72" t="s">
        <v>14</v>
      </c>
      <c r="E7138" s="72" t="s">
        <v>81</v>
      </c>
      <c r="F7138" s="73">
        <v>71505</v>
      </c>
      <c r="G7138" s="72" t="s">
        <v>16</v>
      </c>
      <c r="H7138" s="72" t="s">
        <v>24</v>
      </c>
      <c r="I7138" s="72" t="s">
        <v>18</v>
      </c>
      <c r="J7138" s="72" t="s">
        <v>19</v>
      </c>
      <c r="K7138" s="72" t="s">
        <v>117</v>
      </c>
      <c r="L7138" s="72" t="s">
        <v>53</v>
      </c>
      <c r="M7138" s="72" t="s">
        <v>47</v>
      </c>
    </row>
    <row r="7139" spans="2:13" x14ac:dyDescent="0.25">
      <c r="B7139" s="72" t="s">
        <v>12</v>
      </c>
      <c r="C7139" s="72" t="s">
        <v>13</v>
      </c>
      <c r="D7139" s="72" t="s">
        <v>14</v>
      </c>
      <c r="E7139" s="72" t="s">
        <v>55</v>
      </c>
      <c r="F7139" s="73">
        <v>41624</v>
      </c>
      <c r="G7139" s="72" t="s">
        <v>16</v>
      </c>
      <c r="H7139" s="72" t="s">
        <v>24</v>
      </c>
      <c r="I7139" s="72" t="s">
        <v>18</v>
      </c>
      <c r="J7139" s="72" t="s">
        <v>19</v>
      </c>
      <c r="K7139" s="72" t="s">
        <v>99</v>
      </c>
      <c r="L7139" s="72" t="s">
        <v>642</v>
      </c>
      <c r="M7139" s="72" t="s">
        <v>47</v>
      </c>
    </row>
    <row r="7140" spans="2:13" x14ac:dyDescent="0.25">
      <c r="B7140" s="72" t="s">
        <v>12</v>
      </c>
      <c r="C7140" s="72" t="s">
        <v>13</v>
      </c>
      <c r="D7140" s="72" t="s">
        <v>14</v>
      </c>
      <c r="E7140" s="72" t="s">
        <v>83</v>
      </c>
      <c r="F7140" s="73">
        <v>4</v>
      </c>
      <c r="G7140" s="72" t="s">
        <v>16</v>
      </c>
      <c r="H7140" s="72" t="s">
        <v>24</v>
      </c>
      <c r="I7140" s="72" t="s">
        <v>48</v>
      </c>
      <c r="J7140" s="72" t="s">
        <v>19</v>
      </c>
      <c r="K7140" s="72" t="s">
        <v>25</v>
      </c>
      <c r="L7140" s="72" t="s">
        <v>219</v>
      </c>
      <c r="M7140" s="72"/>
    </row>
    <row r="7141" spans="2:13" x14ac:dyDescent="0.25">
      <c r="B7141" s="72" t="s">
        <v>12</v>
      </c>
      <c r="C7141" s="72" t="s">
        <v>13</v>
      </c>
      <c r="D7141" s="72" t="s">
        <v>14</v>
      </c>
      <c r="E7141" s="72" t="s">
        <v>41</v>
      </c>
      <c r="F7141" s="73">
        <v>-569</v>
      </c>
      <c r="G7141" s="72" t="s">
        <v>16</v>
      </c>
      <c r="H7141" s="72" t="s">
        <v>24</v>
      </c>
      <c r="I7141" s="72" t="s">
        <v>18</v>
      </c>
      <c r="J7141" s="72" t="s">
        <v>19</v>
      </c>
      <c r="K7141" s="72" t="s">
        <v>75</v>
      </c>
      <c r="L7141" s="72" t="s">
        <v>76</v>
      </c>
      <c r="M7141" s="72"/>
    </row>
    <row r="7142" spans="2:13" x14ac:dyDescent="0.25">
      <c r="B7142" s="72" t="s">
        <v>12</v>
      </c>
      <c r="C7142" s="72" t="s">
        <v>13</v>
      </c>
      <c r="D7142" s="72" t="s">
        <v>14</v>
      </c>
      <c r="E7142" s="72" t="s">
        <v>152</v>
      </c>
      <c r="F7142" s="73">
        <v>-2126</v>
      </c>
      <c r="G7142" s="72" t="s">
        <v>16</v>
      </c>
      <c r="H7142" s="72" t="s">
        <v>17</v>
      </c>
      <c r="I7142" s="72" t="s">
        <v>18</v>
      </c>
      <c r="J7142" s="72" t="s">
        <v>19</v>
      </c>
      <c r="K7142" s="72" t="s">
        <v>108</v>
      </c>
      <c r="L7142" s="72" t="s">
        <v>109</v>
      </c>
      <c r="M7142" s="72"/>
    </row>
    <row r="7143" spans="2:13" x14ac:dyDescent="0.25">
      <c r="B7143" s="72" t="s">
        <v>12</v>
      </c>
      <c r="C7143" s="72" t="s">
        <v>13</v>
      </c>
      <c r="D7143" s="72" t="s">
        <v>14</v>
      </c>
      <c r="E7143" s="72" t="s">
        <v>68</v>
      </c>
      <c r="F7143" s="73">
        <v>-122</v>
      </c>
      <c r="G7143" s="72" t="s">
        <v>269</v>
      </c>
      <c r="H7143" s="72" t="s">
        <v>24</v>
      </c>
      <c r="I7143" s="72" t="s">
        <v>18</v>
      </c>
      <c r="J7143" s="72" t="s">
        <v>628</v>
      </c>
      <c r="K7143" s="72" t="s">
        <v>102</v>
      </c>
      <c r="L7143" s="72" t="s">
        <v>429</v>
      </c>
      <c r="M7143" s="72"/>
    </row>
    <row r="7144" spans="2:13" x14ac:dyDescent="0.25">
      <c r="B7144" s="72" t="s">
        <v>12</v>
      </c>
      <c r="C7144" s="72" t="s">
        <v>13</v>
      </c>
      <c r="D7144" s="72" t="s">
        <v>14</v>
      </c>
      <c r="E7144" s="72" t="s">
        <v>79</v>
      </c>
      <c r="F7144" s="73">
        <v>-3857</v>
      </c>
      <c r="G7144" s="72" t="s">
        <v>16</v>
      </c>
      <c r="H7144" s="72" t="s">
        <v>17</v>
      </c>
      <c r="I7144" s="72" t="s">
        <v>18</v>
      </c>
      <c r="J7144" s="72" t="s">
        <v>19</v>
      </c>
      <c r="K7144" s="72" t="s">
        <v>25</v>
      </c>
      <c r="L7144" s="72" t="s">
        <v>138</v>
      </c>
      <c r="M7144" s="72"/>
    </row>
    <row r="7145" spans="2:13" x14ac:dyDescent="0.25">
      <c r="B7145" s="72" t="s">
        <v>12</v>
      </c>
      <c r="C7145" s="72" t="s">
        <v>13</v>
      </c>
      <c r="D7145" s="72" t="s">
        <v>14</v>
      </c>
      <c r="E7145" s="72" t="s">
        <v>79</v>
      </c>
      <c r="F7145" s="73">
        <v>-7667</v>
      </c>
      <c r="G7145" s="72" t="s">
        <v>16</v>
      </c>
      <c r="H7145" s="72" t="s">
        <v>24</v>
      </c>
      <c r="I7145" s="72" t="s">
        <v>18</v>
      </c>
      <c r="J7145" s="72" t="s">
        <v>19</v>
      </c>
      <c r="K7145" s="72" t="s">
        <v>25</v>
      </c>
      <c r="L7145" s="72" t="s">
        <v>159</v>
      </c>
      <c r="M7145" s="72"/>
    </row>
    <row r="7146" spans="2:13" x14ac:dyDescent="0.25">
      <c r="B7146" s="72" t="s">
        <v>12</v>
      </c>
      <c r="C7146" s="72" t="s">
        <v>13</v>
      </c>
      <c r="D7146" s="72" t="s">
        <v>14</v>
      </c>
      <c r="E7146" s="72" t="s">
        <v>81</v>
      </c>
      <c r="F7146" s="73">
        <v>500540</v>
      </c>
      <c r="G7146" s="72" t="s">
        <v>16</v>
      </c>
      <c r="H7146" s="72" t="s">
        <v>17</v>
      </c>
      <c r="I7146" s="72" t="s">
        <v>18</v>
      </c>
      <c r="J7146" s="72" t="s">
        <v>19</v>
      </c>
      <c r="K7146" s="72" t="s">
        <v>25</v>
      </c>
      <c r="L7146" s="72" t="s">
        <v>52</v>
      </c>
      <c r="M7146" s="72" t="s">
        <v>47</v>
      </c>
    </row>
    <row r="7147" spans="2:13" x14ac:dyDescent="0.25">
      <c r="B7147" s="72" t="s">
        <v>12</v>
      </c>
      <c r="C7147" s="72" t="s">
        <v>13</v>
      </c>
      <c r="D7147" s="72" t="s">
        <v>14</v>
      </c>
      <c r="E7147" s="72" t="s">
        <v>27</v>
      </c>
      <c r="F7147" s="73">
        <v>116651</v>
      </c>
      <c r="G7147" s="72" t="s">
        <v>16</v>
      </c>
      <c r="H7147" s="72" t="s">
        <v>17</v>
      </c>
      <c r="I7147" s="72" t="s">
        <v>18</v>
      </c>
      <c r="J7147" s="72" t="s">
        <v>19</v>
      </c>
      <c r="K7147" s="72" t="s">
        <v>25</v>
      </c>
      <c r="L7147" s="72" t="s">
        <v>411</v>
      </c>
      <c r="M7147" s="72" t="s">
        <v>57</v>
      </c>
    </row>
    <row r="7148" spans="2:13" x14ac:dyDescent="0.25">
      <c r="B7148" s="72" t="s">
        <v>12</v>
      </c>
      <c r="C7148" s="72" t="s">
        <v>13</v>
      </c>
      <c r="D7148" s="72" t="s">
        <v>14</v>
      </c>
      <c r="E7148" s="72" t="s">
        <v>123</v>
      </c>
      <c r="F7148" s="73">
        <v>-414</v>
      </c>
      <c r="G7148" s="72" t="s">
        <v>16</v>
      </c>
      <c r="H7148" s="72" t="s">
        <v>24</v>
      </c>
      <c r="I7148" s="72" t="s">
        <v>18</v>
      </c>
      <c r="J7148" s="72" t="s">
        <v>19</v>
      </c>
      <c r="K7148" s="72" t="s">
        <v>185</v>
      </c>
      <c r="L7148" s="72" t="s">
        <v>478</v>
      </c>
      <c r="M7148" s="72"/>
    </row>
    <row r="7149" spans="2:13" x14ac:dyDescent="0.25">
      <c r="B7149" s="72" t="s">
        <v>12</v>
      </c>
      <c r="C7149" s="72" t="s">
        <v>13</v>
      </c>
      <c r="D7149" s="72" t="s">
        <v>14</v>
      </c>
      <c r="E7149" s="72" t="s">
        <v>83</v>
      </c>
      <c r="F7149" s="73">
        <v>1027628</v>
      </c>
      <c r="G7149" s="72" t="s">
        <v>16</v>
      </c>
      <c r="H7149" s="72" t="s">
        <v>17</v>
      </c>
      <c r="I7149" s="72" t="s">
        <v>18</v>
      </c>
      <c r="J7149" s="72" t="s">
        <v>19</v>
      </c>
      <c r="K7149" s="72" t="s">
        <v>25</v>
      </c>
      <c r="L7149" s="72" t="s">
        <v>442</v>
      </c>
      <c r="M7149" s="72"/>
    </row>
    <row r="7150" spans="2:13" x14ac:dyDescent="0.25">
      <c r="B7150" s="72" t="s">
        <v>12</v>
      </c>
      <c r="C7150" s="72" t="s">
        <v>13</v>
      </c>
      <c r="D7150" s="72" t="s">
        <v>14</v>
      </c>
      <c r="E7150" s="72" t="s">
        <v>68</v>
      </c>
      <c r="F7150" s="73">
        <v>-1938709</v>
      </c>
      <c r="G7150" s="72" t="s">
        <v>16</v>
      </c>
      <c r="H7150" s="72" t="s">
        <v>24</v>
      </c>
      <c r="I7150" s="72" t="s">
        <v>18</v>
      </c>
      <c r="J7150" s="72" t="s">
        <v>19</v>
      </c>
      <c r="K7150" s="72" t="s">
        <v>49</v>
      </c>
      <c r="L7150" s="72" t="s">
        <v>105</v>
      </c>
      <c r="M7150" s="72"/>
    </row>
    <row r="7151" spans="2:13" x14ac:dyDescent="0.25">
      <c r="B7151" s="72" t="s">
        <v>12</v>
      </c>
      <c r="C7151" s="72" t="s">
        <v>13</v>
      </c>
      <c r="D7151" s="72" t="s">
        <v>14</v>
      </c>
      <c r="E7151" s="72" t="s">
        <v>33</v>
      </c>
      <c r="F7151" s="73">
        <v>321337</v>
      </c>
      <c r="G7151" s="72" t="s">
        <v>16</v>
      </c>
      <c r="H7151" s="72" t="s">
        <v>17</v>
      </c>
      <c r="I7151" s="72" t="s">
        <v>18</v>
      </c>
      <c r="J7151" s="72" t="s">
        <v>19</v>
      </c>
      <c r="K7151" s="72" t="s">
        <v>25</v>
      </c>
      <c r="L7151" s="72" t="s">
        <v>191</v>
      </c>
      <c r="M7151" s="72" t="s">
        <v>47</v>
      </c>
    </row>
    <row r="7152" spans="2:13" x14ac:dyDescent="0.25">
      <c r="B7152" s="72" t="s">
        <v>12</v>
      </c>
      <c r="C7152" s="72" t="s">
        <v>13</v>
      </c>
      <c r="D7152" s="72" t="s">
        <v>14</v>
      </c>
      <c r="E7152" s="72" t="s">
        <v>83</v>
      </c>
      <c r="F7152" s="73">
        <v>38</v>
      </c>
      <c r="G7152" s="72" t="s">
        <v>16</v>
      </c>
      <c r="H7152" s="72" t="s">
        <v>24</v>
      </c>
      <c r="I7152" s="72" t="s">
        <v>18</v>
      </c>
      <c r="J7152" s="72" t="s">
        <v>19</v>
      </c>
      <c r="K7152" s="72" t="s">
        <v>25</v>
      </c>
      <c r="L7152" s="72" t="s">
        <v>201</v>
      </c>
      <c r="M7152" s="72"/>
    </row>
    <row r="7153" spans="2:13" x14ac:dyDescent="0.25">
      <c r="B7153" s="72" t="s">
        <v>12</v>
      </c>
      <c r="C7153" s="72" t="s">
        <v>13</v>
      </c>
      <c r="D7153" s="72" t="s">
        <v>14</v>
      </c>
      <c r="E7153" s="72" t="s">
        <v>81</v>
      </c>
      <c r="F7153" s="73">
        <v>155569</v>
      </c>
      <c r="G7153" s="72" t="s">
        <v>16</v>
      </c>
      <c r="H7153" s="72" t="s">
        <v>24</v>
      </c>
      <c r="I7153" s="72" t="s">
        <v>18</v>
      </c>
      <c r="J7153" s="72" t="s">
        <v>19</v>
      </c>
      <c r="K7153" s="72" t="s">
        <v>99</v>
      </c>
      <c r="L7153" s="72" t="s">
        <v>361</v>
      </c>
      <c r="M7153" s="72" t="s">
        <v>29</v>
      </c>
    </row>
    <row r="7154" spans="2:13" x14ac:dyDescent="0.25">
      <c r="B7154" s="72" t="s">
        <v>12</v>
      </c>
      <c r="C7154" s="72" t="s">
        <v>13</v>
      </c>
      <c r="D7154" s="72" t="s">
        <v>14</v>
      </c>
      <c r="E7154" s="72" t="s">
        <v>65</v>
      </c>
      <c r="F7154" s="73">
        <v>141261</v>
      </c>
      <c r="G7154" s="72" t="s">
        <v>16</v>
      </c>
      <c r="H7154" s="72" t="s">
        <v>24</v>
      </c>
      <c r="I7154" s="72" t="s">
        <v>18</v>
      </c>
      <c r="J7154" s="72" t="s">
        <v>19</v>
      </c>
      <c r="K7154" s="72" t="s">
        <v>31</v>
      </c>
      <c r="L7154" s="72" t="s">
        <v>631</v>
      </c>
      <c r="M7154" s="72" t="s">
        <v>133</v>
      </c>
    </row>
    <row r="7155" spans="2:13" x14ac:dyDescent="0.25">
      <c r="B7155" s="72" t="s">
        <v>12</v>
      </c>
      <c r="C7155" s="72" t="s">
        <v>13</v>
      </c>
      <c r="D7155" s="72" t="s">
        <v>14</v>
      </c>
      <c r="E7155" s="72" t="s">
        <v>45</v>
      </c>
      <c r="F7155" s="73">
        <v>319892</v>
      </c>
      <c r="G7155" s="72" t="s">
        <v>16</v>
      </c>
      <c r="H7155" s="72" t="s">
        <v>24</v>
      </c>
      <c r="I7155" s="72" t="s">
        <v>18</v>
      </c>
      <c r="J7155" s="72" t="s">
        <v>19</v>
      </c>
      <c r="K7155" s="72" t="s">
        <v>96</v>
      </c>
      <c r="L7155" s="72" t="s">
        <v>162</v>
      </c>
      <c r="M7155" s="72" t="s">
        <v>47</v>
      </c>
    </row>
    <row r="7156" spans="2:13" x14ac:dyDescent="0.25">
      <c r="B7156" s="72" t="s">
        <v>12</v>
      </c>
      <c r="C7156" s="72" t="s">
        <v>13</v>
      </c>
      <c r="D7156" s="72" t="s">
        <v>14</v>
      </c>
      <c r="E7156" s="72" t="s">
        <v>39</v>
      </c>
      <c r="F7156" s="73">
        <v>-27740</v>
      </c>
      <c r="G7156" s="72" t="s">
        <v>16</v>
      </c>
      <c r="H7156" s="72" t="s">
        <v>24</v>
      </c>
      <c r="I7156" s="72" t="s">
        <v>18</v>
      </c>
      <c r="J7156" s="72" t="s">
        <v>19</v>
      </c>
      <c r="K7156" s="72" t="s">
        <v>102</v>
      </c>
      <c r="L7156" s="72" t="s">
        <v>103</v>
      </c>
      <c r="M7156" s="72"/>
    </row>
    <row r="7157" spans="2:13" x14ac:dyDescent="0.25">
      <c r="B7157" s="72" t="s">
        <v>12</v>
      </c>
      <c r="C7157" s="72" t="s">
        <v>13</v>
      </c>
      <c r="D7157" s="72" t="s">
        <v>14</v>
      </c>
      <c r="E7157" s="72" t="s">
        <v>27</v>
      </c>
      <c r="F7157" s="73">
        <v>24814</v>
      </c>
      <c r="G7157" s="72" t="s">
        <v>16</v>
      </c>
      <c r="H7157" s="72" t="s">
        <v>24</v>
      </c>
      <c r="I7157" s="72" t="s">
        <v>18</v>
      </c>
      <c r="J7157" s="72" t="s">
        <v>19</v>
      </c>
      <c r="K7157" s="72" t="s">
        <v>130</v>
      </c>
      <c r="L7157" s="72" t="s">
        <v>502</v>
      </c>
      <c r="M7157" s="72" t="s">
        <v>47</v>
      </c>
    </row>
    <row r="7158" spans="2:13" x14ac:dyDescent="0.25">
      <c r="B7158" s="72" t="s">
        <v>12</v>
      </c>
      <c r="C7158" s="72" t="s">
        <v>13</v>
      </c>
      <c r="D7158" s="72" t="s">
        <v>14</v>
      </c>
      <c r="E7158" s="72" t="s">
        <v>68</v>
      </c>
      <c r="F7158" s="73">
        <v>-133389</v>
      </c>
      <c r="G7158" s="72" t="s">
        <v>16</v>
      </c>
      <c r="H7158" s="72" t="s">
        <v>24</v>
      </c>
      <c r="I7158" s="72" t="s">
        <v>18</v>
      </c>
      <c r="J7158" s="72" t="s">
        <v>19</v>
      </c>
      <c r="K7158" s="72" t="s">
        <v>49</v>
      </c>
      <c r="L7158" s="72" t="s">
        <v>95</v>
      </c>
      <c r="M7158" s="72"/>
    </row>
    <row r="7159" spans="2:13" x14ac:dyDescent="0.25">
      <c r="B7159" s="72" t="s">
        <v>12</v>
      </c>
      <c r="C7159" s="72" t="s">
        <v>13</v>
      </c>
      <c r="D7159" s="72" t="s">
        <v>14</v>
      </c>
      <c r="E7159" s="72" t="s">
        <v>256</v>
      </c>
      <c r="F7159" s="73">
        <v>-1013</v>
      </c>
      <c r="G7159" s="72" t="s">
        <v>16</v>
      </c>
      <c r="H7159" s="72" t="s">
        <v>24</v>
      </c>
      <c r="I7159" s="72" t="s">
        <v>18</v>
      </c>
      <c r="J7159" s="72" t="s">
        <v>19</v>
      </c>
      <c r="K7159" s="72" t="s">
        <v>37</v>
      </c>
      <c r="L7159" s="72" t="s">
        <v>611</v>
      </c>
      <c r="M7159" s="72"/>
    </row>
    <row r="7160" spans="2:13" x14ac:dyDescent="0.25">
      <c r="B7160" s="72" t="s">
        <v>12</v>
      </c>
      <c r="C7160" s="72" t="s">
        <v>13</v>
      </c>
      <c r="D7160" s="72" t="s">
        <v>14</v>
      </c>
      <c r="E7160" s="72" t="s">
        <v>79</v>
      </c>
      <c r="F7160" s="73">
        <v>-8301</v>
      </c>
      <c r="G7160" s="72" t="s">
        <v>16</v>
      </c>
      <c r="H7160" s="72" t="s">
        <v>24</v>
      </c>
      <c r="I7160" s="72" t="s">
        <v>18</v>
      </c>
      <c r="J7160" s="72" t="s">
        <v>19</v>
      </c>
      <c r="K7160" s="72" t="s">
        <v>37</v>
      </c>
      <c r="L7160" s="72" t="s">
        <v>604</v>
      </c>
      <c r="M7160" s="72"/>
    </row>
    <row r="7161" spans="2:13" x14ac:dyDescent="0.25">
      <c r="B7161" s="72" t="s">
        <v>12</v>
      </c>
      <c r="C7161" s="72" t="s">
        <v>13</v>
      </c>
      <c r="D7161" s="72" t="s">
        <v>14</v>
      </c>
      <c r="E7161" s="72" t="s">
        <v>94</v>
      </c>
      <c r="F7161" s="73">
        <v>354549</v>
      </c>
      <c r="G7161" s="72" t="s">
        <v>16</v>
      </c>
      <c r="H7161" s="72" t="s">
        <v>17</v>
      </c>
      <c r="I7161" s="72" t="s">
        <v>18</v>
      </c>
      <c r="J7161" s="72" t="s">
        <v>19</v>
      </c>
      <c r="K7161" s="72" t="s">
        <v>25</v>
      </c>
      <c r="L7161" s="72" t="s">
        <v>128</v>
      </c>
      <c r="M7161" s="72"/>
    </row>
    <row r="7162" spans="2:13" x14ac:dyDescent="0.25">
      <c r="B7162" s="72" t="s">
        <v>12</v>
      </c>
      <c r="C7162" s="72" t="s">
        <v>13</v>
      </c>
      <c r="D7162" s="72" t="s">
        <v>14</v>
      </c>
      <c r="E7162" s="72" t="s">
        <v>39</v>
      </c>
      <c r="F7162" s="73">
        <v>-2739</v>
      </c>
      <c r="G7162" s="72" t="s">
        <v>16</v>
      </c>
      <c r="H7162" s="72" t="s">
        <v>17</v>
      </c>
      <c r="I7162" s="72" t="s">
        <v>18</v>
      </c>
      <c r="J7162" s="72" t="s">
        <v>19</v>
      </c>
      <c r="K7162" s="72" t="s">
        <v>25</v>
      </c>
      <c r="L7162" s="72" t="s">
        <v>235</v>
      </c>
      <c r="M7162" s="72"/>
    </row>
    <row r="7163" spans="2:13" x14ac:dyDescent="0.25">
      <c r="B7163" s="72" t="s">
        <v>12</v>
      </c>
      <c r="C7163" s="72" t="s">
        <v>13</v>
      </c>
      <c r="D7163" s="72" t="s">
        <v>14</v>
      </c>
      <c r="E7163" s="72" t="s">
        <v>264</v>
      </c>
      <c r="F7163" s="73">
        <v>11242</v>
      </c>
      <c r="G7163" s="72" t="s">
        <v>16</v>
      </c>
      <c r="H7163" s="72" t="s">
        <v>24</v>
      </c>
      <c r="I7163" s="72" t="s">
        <v>18</v>
      </c>
      <c r="J7163" s="72" t="s">
        <v>19</v>
      </c>
      <c r="K7163" s="72" t="s">
        <v>31</v>
      </c>
      <c r="L7163" s="72" t="s">
        <v>247</v>
      </c>
      <c r="M7163" s="72" t="s">
        <v>62</v>
      </c>
    </row>
    <row r="7164" spans="2:13" x14ac:dyDescent="0.25">
      <c r="B7164" s="72" t="s">
        <v>12</v>
      </c>
      <c r="C7164" s="72" t="s">
        <v>13</v>
      </c>
      <c r="D7164" s="72" t="s">
        <v>14</v>
      </c>
      <c r="E7164" s="72" t="s">
        <v>39</v>
      </c>
      <c r="F7164" s="73">
        <v>-18706</v>
      </c>
      <c r="G7164" s="72" t="s">
        <v>16</v>
      </c>
      <c r="H7164" s="72" t="s">
        <v>24</v>
      </c>
      <c r="I7164" s="72" t="s">
        <v>18</v>
      </c>
      <c r="J7164" s="72" t="s">
        <v>19</v>
      </c>
      <c r="K7164" s="72" t="s">
        <v>25</v>
      </c>
      <c r="L7164" s="72" t="s">
        <v>513</v>
      </c>
      <c r="M7164" s="72"/>
    </row>
    <row r="7165" spans="2:13" x14ac:dyDescent="0.25">
      <c r="B7165" s="72" t="s">
        <v>12</v>
      </c>
      <c r="C7165" s="72" t="s">
        <v>13</v>
      </c>
      <c r="D7165" s="72" t="s">
        <v>14</v>
      </c>
      <c r="E7165" s="72" t="s">
        <v>83</v>
      </c>
      <c r="F7165" s="73">
        <v>198</v>
      </c>
      <c r="G7165" s="72" t="s">
        <v>16</v>
      </c>
      <c r="H7165" s="72" t="s">
        <v>24</v>
      </c>
      <c r="I7165" s="72" t="s">
        <v>18</v>
      </c>
      <c r="J7165" s="72" t="s">
        <v>179</v>
      </c>
      <c r="K7165" s="72" t="s">
        <v>157</v>
      </c>
      <c r="L7165" s="72" t="s">
        <v>414</v>
      </c>
      <c r="M7165" s="72"/>
    </row>
    <row r="7166" spans="2:13" x14ac:dyDescent="0.25">
      <c r="B7166" s="72" t="s">
        <v>12</v>
      </c>
      <c r="C7166" s="72" t="s">
        <v>13</v>
      </c>
      <c r="D7166" s="72" t="s">
        <v>14</v>
      </c>
      <c r="E7166" s="72" t="s">
        <v>33</v>
      </c>
      <c r="F7166" s="73">
        <v>73008</v>
      </c>
      <c r="G7166" s="72" t="s">
        <v>16</v>
      </c>
      <c r="H7166" s="72" t="s">
        <v>24</v>
      </c>
      <c r="I7166" s="72" t="s">
        <v>18</v>
      </c>
      <c r="J7166" s="72" t="s">
        <v>19</v>
      </c>
      <c r="K7166" s="72" t="s">
        <v>37</v>
      </c>
      <c r="L7166" s="72" t="s">
        <v>551</v>
      </c>
      <c r="M7166" s="72" t="s">
        <v>35</v>
      </c>
    </row>
    <row r="7167" spans="2:13" x14ac:dyDescent="0.25">
      <c r="B7167" s="72" t="s">
        <v>12</v>
      </c>
      <c r="C7167" s="72" t="s">
        <v>13</v>
      </c>
      <c r="D7167" s="72" t="s">
        <v>14</v>
      </c>
      <c r="E7167" s="72" t="s">
        <v>39</v>
      </c>
      <c r="F7167" s="73">
        <v>-9451</v>
      </c>
      <c r="G7167" s="72" t="s">
        <v>16</v>
      </c>
      <c r="H7167" s="72" t="s">
        <v>24</v>
      </c>
      <c r="I7167" s="72" t="s">
        <v>18</v>
      </c>
      <c r="J7167" s="72" t="s">
        <v>19</v>
      </c>
      <c r="K7167" s="72" t="s">
        <v>25</v>
      </c>
      <c r="L7167" s="72" t="s">
        <v>360</v>
      </c>
      <c r="M7167" s="72"/>
    </row>
    <row r="7168" spans="2:13" x14ac:dyDescent="0.25">
      <c r="B7168" s="72" t="s">
        <v>12</v>
      </c>
      <c r="C7168" s="72" t="s">
        <v>13</v>
      </c>
      <c r="D7168" s="72" t="s">
        <v>14</v>
      </c>
      <c r="E7168" s="72" t="s">
        <v>60</v>
      </c>
      <c r="F7168" s="73">
        <v>69233</v>
      </c>
      <c r="G7168" s="72" t="s">
        <v>16</v>
      </c>
      <c r="H7168" s="72" t="s">
        <v>17</v>
      </c>
      <c r="I7168" s="72" t="s">
        <v>48</v>
      </c>
      <c r="J7168" s="72" t="s">
        <v>19</v>
      </c>
      <c r="K7168" s="72" t="s">
        <v>49</v>
      </c>
      <c r="L7168" s="72" t="s">
        <v>288</v>
      </c>
      <c r="M7168" s="72" t="s">
        <v>184</v>
      </c>
    </row>
    <row r="7169" spans="2:13" x14ac:dyDescent="0.25">
      <c r="B7169" s="72" t="s">
        <v>12</v>
      </c>
      <c r="C7169" s="72" t="s">
        <v>13</v>
      </c>
      <c r="D7169" s="72" t="s">
        <v>14</v>
      </c>
      <c r="E7169" s="72" t="s">
        <v>55</v>
      </c>
      <c r="F7169" s="73">
        <v>721209</v>
      </c>
      <c r="G7169" s="72" t="s">
        <v>16</v>
      </c>
      <c r="H7169" s="72" t="s">
        <v>24</v>
      </c>
      <c r="I7169" s="72" t="s">
        <v>18</v>
      </c>
      <c r="J7169" s="72" t="s">
        <v>19</v>
      </c>
      <c r="K7169" s="72" t="s">
        <v>117</v>
      </c>
      <c r="L7169" s="72" t="s">
        <v>118</v>
      </c>
      <c r="M7169" s="72" t="s">
        <v>29</v>
      </c>
    </row>
    <row r="7170" spans="2:13" x14ac:dyDescent="0.25">
      <c r="B7170" s="72" t="s">
        <v>12</v>
      </c>
      <c r="C7170" s="72" t="s">
        <v>13</v>
      </c>
      <c r="D7170" s="72" t="s">
        <v>14</v>
      </c>
      <c r="E7170" s="72" t="s">
        <v>36</v>
      </c>
      <c r="F7170" s="73">
        <v>312957</v>
      </c>
      <c r="G7170" s="72" t="s">
        <v>16</v>
      </c>
      <c r="H7170" s="72" t="s">
        <v>24</v>
      </c>
      <c r="I7170" s="72" t="s">
        <v>18</v>
      </c>
      <c r="J7170" s="72" t="s">
        <v>19</v>
      </c>
      <c r="K7170" s="72" t="s">
        <v>31</v>
      </c>
      <c r="L7170" s="72" t="s">
        <v>293</v>
      </c>
      <c r="M7170" s="72" t="s">
        <v>29</v>
      </c>
    </row>
    <row r="7171" spans="2:13" x14ac:dyDescent="0.25">
      <c r="B7171" s="72" t="s">
        <v>12</v>
      </c>
      <c r="C7171" s="72" t="s">
        <v>13</v>
      </c>
      <c r="D7171" s="72" t="s">
        <v>14</v>
      </c>
      <c r="E7171" s="72" t="s">
        <v>41</v>
      </c>
      <c r="F7171" s="73">
        <v>-3442</v>
      </c>
      <c r="G7171" s="72" t="s">
        <v>16</v>
      </c>
      <c r="H7171" s="72" t="s">
        <v>24</v>
      </c>
      <c r="I7171" s="72" t="s">
        <v>18</v>
      </c>
      <c r="J7171" s="72" t="s">
        <v>19</v>
      </c>
      <c r="K7171" s="72" t="s">
        <v>37</v>
      </c>
      <c r="L7171" s="72" t="s">
        <v>635</v>
      </c>
      <c r="M7171" s="72"/>
    </row>
    <row r="7172" spans="2:13" x14ac:dyDescent="0.25">
      <c r="B7172" s="72" t="s">
        <v>12</v>
      </c>
      <c r="C7172" s="72" t="s">
        <v>13</v>
      </c>
      <c r="D7172" s="72" t="s">
        <v>14</v>
      </c>
      <c r="E7172" s="72" t="s">
        <v>55</v>
      </c>
      <c r="F7172" s="73">
        <v>2891138</v>
      </c>
      <c r="G7172" s="72" t="s">
        <v>16</v>
      </c>
      <c r="H7172" s="72" t="s">
        <v>17</v>
      </c>
      <c r="I7172" s="72" t="s">
        <v>18</v>
      </c>
      <c r="J7172" s="72" t="s">
        <v>19</v>
      </c>
      <c r="K7172" s="72" t="s">
        <v>25</v>
      </c>
      <c r="L7172" s="72" t="s">
        <v>159</v>
      </c>
      <c r="M7172" s="72" t="s">
        <v>29</v>
      </c>
    </row>
    <row r="7173" spans="2:13" x14ac:dyDescent="0.25">
      <c r="B7173" s="72" t="s">
        <v>12</v>
      </c>
      <c r="C7173" s="72" t="s">
        <v>13</v>
      </c>
      <c r="D7173" s="72" t="s">
        <v>14</v>
      </c>
      <c r="E7173" s="72" t="s">
        <v>152</v>
      </c>
      <c r="F7173" s="73">
        <v>-55</v>
      </c>
      <c r="G7173" s="72" t="s">
        <v>16</v>
      </c>
      <c r="H7173" s="72" t="s">
        <v>24</v>
      </c>
      <c r="I7173" s="72" t="s">
        <v>18</v>
      </c>
      <c r="J7173" s="72" t="s">
        <v>19</v>
      </c>
      <c r="K7173" s="72" t="s">
        <v>25</v>
      </c>
      <c r="L7173" s="72" t="s">
        <v>174</v>
      </c>
      <c r="M7173" s="72"/>
    </row>
    <row r="7174" spans="2:13" x14ac:dyDescent="0.25">
      <c r="B7174" s="72" t="s">
        <v>12</v>
      </c>
      <c r="C7174" s="72" t="s">
        <v>13</v>
      </c>
      <c r="D7174" s="72" t="s">
        <v>14</v>
      </c>
      <c r="E7174" s="72" t="s">
        <v>146</v>
      </c>
      <c r="F7174" s="73">
        <v>-32585</v>
      </c>
      <c r="G7174" s="72" t="s">
        <v>16</v>
      </c>
      <c r="H7174" s="72" t="s">
        <v>24</v>
      </c>
      <c r="I7174" s="72" t="s">
        <v>18</v>
      </c>
      <c r="J7174" s="72" t="s">
        <v>19</v>
      </c>
      <c r="K7174" s="72" t="s">
        <v>25</v>
      </c>
      <c r="L7174" s="72" t="s">
        <v>159</v>
      </c>
      <c r="M7174" s="72"/>
    </row>
    <row r="7175" spans="2:13" x14ac:dyDescent="0.25">
      <c r="B7175" s="72" t="s">
        <v>12</v>
      </c>
      <c r="C7175" s="72" t="s">
        <v>13</v>
      </c>
      <c r="D7175" s="72" t="s">
        <v>14</v>
      </c>
      <c r="E7175" s="72" t="s">
        <v>39</v>
      </c>
      <c r="F7175" s="73">
        <v>-30</v>
      </c>
      <c r="G7175" s="72" t="s">
        <v>269</v>
      </c>
      <c r="H7175" s="72" t="s">
        <v>24</v>
      </c>
      <c r="I7175" s="72" t="s">
        <v>18</v>
      </c>
      <c r="J7175" s="72" t="s">
        <v>526</v>
      </c>
      <c r="K7175" s="72" t="s">
        <v>117</v>
      </c>
      <c r="L7175" s="72" t="s">
        <v>527</v>
      </c>
      <c r="M7175" s="72"/>
    </row>
    <row r="7176" spans="2:13" x14ac:dyDescent="0.25">
      <c r="B7176" s="72" t="s">
        <v>12</v>
      </c>
      <c r="C7176" s="72" t="s">
        <v>13</v>
      </c>
      <c r="D7176" s="72" t="s">
        <v>14</v>
      </c>
      <c r="E7176" s="72" t="s">
        <v>27</v>
      </c>
      <c r="F7176" s="73">
        <v>34370</v>
      </c>
      <c r="G7176" s="72" t="s">
        <v>16</v>
      </c>
      <c r="H7176" s="72" t="s">
        <v>17</v>
      </c>
      <c r="I7176" s="72" t="s">
        <v>18</v>
      </c>
      <c r="J7176" s="72" t="s">
        <v>19</v>
      </c>
      <c r="K7176" s="72" t="s">
        <v>20</v>
      </c>
      <c r="L7176" s="72" t="s">
        <v>98</v>
      </c>
      <c r="M7176" s="72" t="s">
        <v>57</v>
      </c>
    </row>
    <row r="7177" spans="2:13" x14ac:dyDescent="0.25">
      <c r="B7177" s="72" t="s">
        <v>12</v>
      </c>
      <c r="C7177" s="72" t="s">
        <v>13</v>
      </c>
      <c r="D7177" s="72" t="s">
        <v>14</v>
      </c>
      <c r="E7177" s="72" t="s">
        <v>79</v>
      </c>
      <c r="F7177" s="73">
        <v>-2347</v>
      </c>
      <c r="G7177" s="72" t="s">
        <v>16</v>
      </c>
      <c r="H7177" s="72" t="s">
        <v>24</v>
      </c>
      <c r="I7177" s="72" t="s">
        <v>18</v>
      </c>
      <c r="J7177" s="72" t="s">
        <v>19</v>
      </c>
      <c r="K7177" s="72" t="s">
        <v>25</v>
      </c>
      <c r="L7177" s="72" t="s">
        <v>192</v>
      </c>
      <c r="M7177" s="72"/>
    </row>
    <row r="7178" spans="2:13" x14ac:dyDescent="0.25">
      <c r="B7178" s="72" t="s">
        <v>12</v>
      </c>
      <c r="C7178" s="72" t="s">
        <v>13</v>
      </c>
      <c r="D7178" s="72" t="s">
        <v>14</v>
      </c>
      <c r="E7178" s="72" t="s">
        <v>36</v>
      </c>
      <c r="F7178" s="73">
        <v>463495</v>
      </c>
      <c r="G7178" s="72" t="s">
        <v>16</v>
      </c>
      <c r="H7178" s="72" t="s">
        <v>17</v>
      </c>
      <c r="I7178" s="72" t="s">
        <v>18</v>
      </c>
      <c r="J7178" s="72" t="s">
        <v>19</v>
      </c>
      <c r="K7178" s="72" t="s">
        <v>37</v>
      </c>
      <c r="L7178" s="72" t="s">
        <v>412</v>
      </c>
      <c r="M7178" s="72" t="s">
        <v>29</v>
      </c>
    </row>
    <row r="7179" spans="2:13" x14ac:dyDescent="0.25">
      <c r="B7179" s="72" t="s">
        <v>12</v>
      </c>
      <c r="C7179" s="72" t="s">
        <v>13</v>
      </c>
      <c r="D7179" s="72" t="s">
        <v>14</v>
      </c>
      <c r="E7179" s="72" t="s">
        <v>55</v>
      </c>
      <c r="F7179" s="73">
        <v>97786</v>
      </c>
      <c r="G7179" s="72" t="s">
        <v>16</v>
      </c>
      <c r="H7179" s="72" t="s">
        <v>17</v>
      </c>
      <c r="I7179" s="72" t="s">
        <v>18</v>
      </c>
      <c r="J7179" s="72" t="s">
        <v>227</v>
      </c>
      <c r="K7179" s="72" t="s">
        <v>25</v>
      </c>
      <c r="L7179" s="72" t="s">
        <v>299</v>
      </c>
      <c r="M7179" s="72" t="s">
        <v>112</v>
      </c>
    </row>
    <row r="7180" spans="2:13" x14ac:dyDescent="0.25">
      <c r="B7180" s="72" t="s">
        <v>12</v>
      </c>
      <c r="C7180" s="72" t="s">
        <v>13</v>
      </c>
      <c r="D7180" s="72" t="s">
        <v>14</v>
      </c>
      <c r="E7180" s="72" t="s">
        <v>51</v>
      </c>
      <c r="F7180" s="73">
        <v>169011</v>
      </c>
      <c r="G7180" s="72" t="s">
        <v>16</v>
      </c>
      <c r="H7180" s="72" t="s">
        <v>24</v>
      </c>
      <c r="I7180" s="72" t="s">
        <v>18</v>
      </c>
      <c r="J7180" s="72" t="s">
        <v>19</v>
      </c>
      <c r="K7180" s="72" t="s">
        <v>37</v>
      </c>
      <c r="L7180" s="72" t="s">
        <v>182</v>
      </c>
      <c r="M7180" s="72"/>
    </row>
    <row r="7181" spans="2:13" x14ac:dyDescent="0.25">
      <c r="B7181" s="72" t="s">
        <v>12</v>
      </c>
      <c r="C7181" s="72" t="s">
        <v>13</v>
      </c>
      <c r="D7181" s="72" t="s">
        <v>14</v>
      </c>
      <c r="E7181" s="72" t="s">
        <v>94</v>
      </c>
      <c r="F7181" s="73">
        <v>63181</v>
      </c>
      <c r="G7181" s="72" t="s">
        <v>16</v>
      </c>
      <c r="H7181" s="72" t="s">
        <v>17</v>
      </c>
      <c r="I7181" s="72" t="s">
        <v>18</v>
      </c>
      <c r="J7181" s="72" t="s">
        <v>19</v>
      </c>
      <c r="K7181" s="72" t="s">
        <v>25</v>
      </c>
      <c r="L7181" s="72" t="s">
        <v>249</v>
      </c>
      <c r="M7181" s="72"/>
    </row>
    <row r="7182" spans="2:13" x14ac:dyDescent="0.25">
      <c r="B7182" s="72" t="s">
        <v>12</v>
      </c>
      <c r="C7182" s="72" t="s">
        <v>13</v>
      </c>
      <c r="D7182" s="72" t="s">
        <v>14</v>
      </c>
      <c r="E7182" s="72" t="s">
        <v>94</v>
      </c>
      <c r="F7182" s="73">
        <v>1265</v>
      </c>
      <c r="G7182" s="72" t="s">
        <v>16</v>
      </c>
      <c r="H7182" s="72" t="s">
        <v>24</v>
      </c>
      <c r="I7182" s="72" t="s">
        <v>18</v>
      </c>
      <c r="J7182" s="72" t="s">
        <v>19</v>
      </c>
      <c r="K7182" s="72" t="s">
        <v>25</v>
      </c>
      <c r="L7182" s="72" t="s">
        <v>467</v>
      </c>
      <c r="M7182" s="72"/>
    </row>
    <row r="7183" spans="2:13" x14ac:dyDescent="0.25">
      <c r="B7183" s="72" t="s">
        <v>12</v>
      </c>
      <c r="C7183" s="72" t="s">
        <v>13</v>
      </c>
      <c r="D7183" s="72" t="s">
        <v>14</v>
      </c>
      <c r="E7183" s="72" t="s">
        <v>256</v>
      </c>
      <c r="F7183" s="73">
        <v>-240077</v>
      </c>
      <c r="G7183" s="72" t="s">
        <v>16</v>
      </c>
      <c r="H7183" s="72" t="s">
        <v>24</v>
      </c>
      <c r="I7183" s="72" t="s">
        <v>18</v>
      </c>
      <c r="J7183" s="72" t="s">
        <v>19</v>
      </c>
      <c r="K7183" s="72" t="s">
        <v>43</v>
      </c>
      <c r="L7183" s="72" t="s">
        <v>472</v>
      </c>
      <c r="M7183" s="72"/>
    </row>
    <row r="7184" spans="2:13" x14ac:dyDescent="0.25">
      <c r="B7184" s="72" t="s">
        <v>12</v>
      </c>
      <c r="C7184" s="72" t="s">
        <v>13</v>
      </c>
      <c r="D7184" s="72" t="s">
        <v>14</v>
      </c>
      <c r="E7184" s="72" t="s">
        <v>51</v>
      </c>
      <c r="F7184" s="73">
        <v>135</v>
      </c>
      <c r="G7184" s="72" t="s">
        <v>269</v>
      </c>
      <c r="H7184" s="72" t="s">
        <v>24</v>
      </c>
      <c r="I7184" s="72" t="s">
        <v>18</v>
      </c>
      <c r="J7184" s="72" t="s">
        <v>438</v>
      </c>
      <c r="K7184" s="72" t="s">
        <v>96</v>
      </c>
      <c r="L7184" s="72" t="s">
        <v>141</v>
      </c>
      <c r="M7184" s="72"/>
    </row>
    <row r="7185" spans="2:13" x14ac:dyDescent="0.25">
      <c r="B7185" s="72" t="s">
        <v>12</v>
      </c>
      <c r="C7185" s="72" t="s">
        <v>13</v>
      </c>
      <c r="D7185" s="72" t="s">
        <v>14</v>
      </c>
      <c r="E7185" s="72" t="s">
        <v>41</v>
      </c>
      <c r="F7185" s="73">
        <v>-646</v>
      </c>
      <c r="G7185" s="72" t="s">
        <v>16</v>
      </c>
      <c r="H7185" s="72" t="s">
        <v>24</v>
      </c>
      <c r="I7185" s="72" t="s">
        <v>18</v>
      </c>
      <c r="J7185" s="72" t="s">
        <v>19</v>
      </c>
      <c r="K7185" s="72" t="s">
        <v>96</v>
      </c>
      <c r="L7185" s="72" t="s">
        <v>460</v>
      </c>
      <c r="M7185" s="72"/>
    </row>
    <row r="7186" spans="2:13" x14ac:dyDescent="0.25">
      <c r="B7186" s="72" t="s">
        <v>12</v>
      </c>
      <c r="C7186" s="72" t="s">
        <v>13</v>
      </c>
      <c r="D7186" s="72" t="s">
        <v>14</v>
      </c>
      <c r="E7186" s="72" t="s">
        <v>33</v>
      </c>
      <c r="F7186" s="73">
        <v>250733</v>
      </c>
      <c r="G7186" s="72" t="s">
        <v>16</v>
      </c>
      <c r="H7186" s="72" t="s">
        <v>17</v>
      </c>
      <c r="I7186" s="72" t="s">
        <v>18</v>
      </c>
      <c r="J7186" s="72" t="s">
        <v>19</v>
      </c>
      <c r="K7186" s="72" t="s">
        <v>25</v>
      </c>
      <c r="L7186" s="72" t="s">
        <v>153</v>
      </c>
      <c r="M7186" s="72" t="s">
        <v>47</v>
      </c>
    </row>
    <row r="7187" spans="2:13" x14ac:dyDescent="0.25">
      <c r="B7187" s="72" t="s">
        <v>12</v>
      </c>
      <c r="C7187" s="72" t="s">
        <v>13</v>
      </c>
      <c r="D7187" s="72" t="s">
        <v>14</v>
      </c>
      <c r="E7187" s="72" t="s">
        <v>123</v>
      </c>
      <c r="F7187" s="73">
        <v>-6409</v>
      </c>
      <c r="G7187" s="72" t="s">
        <v>16</v>
      </c>
      <c r="H7187" s="72" t="s">
        <v>24</v>
      </c>
      <c r="I7187" s="72" t="s">
        <v>18</v>
      </c>
      <c r="J7187" s="72" t="s">
        <v>19</v>
      </c>
      <c r="K7187" s="72" t="s">
        <v>130</v>
      </c>
      <c r="L7187" s="72" t="s">
        <v>147</v>
      </c>
      <c r="M7187" s="72"/>
    </row>
    <row r="7188" spans="2:13" x14ac:dyDescent="0.25">
      <c r="B7188" s="72" t="s">
        <v>12</v>
      </c>
      <c r="C7188" s="72" t="s">
        <v>13</v>
      </c>
      <c r="D7188" s="72" t="s">
        <v>14</v>
      </c>
      <c r="E7188" s="72" t="s">
        <v>123</v>
      </c>
      <c r="F7188" s="73">
        <v>-1538</v>
      </c>
      <c r="G7188" s="72" t="s">
        <v>16</v>
      </c>
      <c r="H7188" s="72" t="s">
        <v>24</v>
      </c>
      <c r="I7188" s="72" t="s">
        <v>18</v>
      </c>
      <c r="J7188" s="72" t="s">
        <v>19</v>
      </c>
      <c r="K7188" s="72" t="s">
        <v>37</v>
      </c>
      <c r="L7188" s="72" t="s">
        <v>92</v>
      </c>
      <c r="M7188" s="72"/>
    </row>
    <row r="7189" spans="2:13" x14ac:dyDescent="0.25">
      <c r="B7189" s="72" t="s">
        <v>12</v>
      </c>
      <c r="C7189" s="72" t="s">
        <v>13</v>
      </c>
      <c r="D7189" s="72" t="s">
        <v>14</v>
      </c>
      <c r="E7189" s="72" t="s">
        <v>123</v>
      </c>
      <c r="F7189" s="73">
        <v>-1806</v>
      </c>
      <c r="G7189" s="72" t="s">
        <v>16</v>
      </c>
      <c r="H7189" s="72" t="s">
        <v>24</v>
      </c>
      <c r="I7189" s="72" t="s">
        <v>18</v>
      </c>
      <c r="J7189" s="72" t="s">
        <v>19</v>
      </c>
      <c r="K7189" s="72" t="s">
        <v>37</v>
      </c>
      <c r="L7189" s="72" t="s">
        <v>301</v>
      </c>
      <c r="M7189" s="72"/>
    </row>
    <row r="7190" spans="2:13" x14ac:dyDescent="0.25">
      <c r="B7190" s="72" t="s">
        <v>12</v>
      </c>
      <c r="C7190" s="72" t="s">
        <v>13</v>
      </c>
      <c r="D7190" s="72" t="s">
        <v>14</v>
      </c>
      <c r="E7190" s="72" t="s">
        <v>81</v>
      </c>
      <c r="F7190" s="73">
        <v>59835</v>
      </c>
      <c r="G7190" s="72" t="s">
        <v>16</v>
      </c>
      <c r="H7190" s="72" t="s">
        <v>24</v>
      </c>
      <c r="I7190" s="72" t="s">
        <v>18</v>
      </c>
      <c r="J7190" s="72" t="s">
        <v>19</v>
      </c>
      <c r="K7190" s="72" t="s">
        <v>37</v>
      </c>
      <c r="L7190" s="72" t="s">
        <v>375</v>
      </c>
      <c r="M7190" s="72" t="s">
        <v>47</v>
      </c>
    </row>
    <row r="7191" spans="2:13" x14ac:dyDescent="0.25">
      <c r="B7191" s="72" t="s">
        <v>12</v>
      </c>
      <c r="C7191" s="72" t="s">
        <v>13</v>
      </c>
      <c r="D7191" s="72" t="s">
        <v>14</v>
      </c>
      <c r="E7191" s="72" t="s">
        <v>41</v>
      </c>
      <c r="F7191" s="73">
        <v>-41</v>
      </c>
      <c r="G7191" s="72" t="s">
        <v>16</v>
      </c>
      <c r="H7191" s="72" t="s">
        <v>24</v>
      </c>
      <c r="I7191" s="72" t="s">
        <v>18</v>
      </c>
      <c r="J7191" s="72" t="s">
        <v>19</v>
      </c>
      <c r="K7191" s="72" t="s">
        <v>75</v>
      </c>
      <c r="L7191" s="72" t="s">
        <v>341</v>
      </c>
      <c r="M7191" s="72"/>
    </row>
    <row r="7192" spans="2:13" x14ac:dyDescent="0.25">
      <c r="B7192" s="72" t="s">
        <v>12</v>
      </c>
      <c r="C7192" s="72" t="s">
        <v>13</v>
      </c>
      <c r="D7192" s="72" t="s">
        <v>14</v>
      </c>
      <c r="E7192" s="72" t="s">
        <v>55</v>
      </c>
      <c r="F7192" s="73">
        <v>7182420</v>
      </c>
      <c r="G7192" s="72" t="s">
        <v>16</v>
      </c>
      <c r="H7192" s="72" t="s">
        <v>24</v>
      </c>
      <c r="I7192" s="72" t="s">
        <v>18</v>
      </c>
      <c r="J7192" s="72" t="s">
        <v>19</v>
      </c>
      <c r="K7192" s="72" t="s">
        <v>37</v>
      </c>
      <c r="L7192" s="72" t="s">
        <v>71</v>
      </c>
      <c r="M7192" s="72" t="s">
        <v>29</v>
      </c>
    </row>
    <row r="7193" spans="2:13" x14ac:dyDescent="0.25">
      <c r="B7193" s="72" t="s">
        <v>12</v>
      </c>
      <c r="C7193" s="72" t="s">
        <v>13</v>
      </c>
      <c r="D7193" s="72" t="s">
        <v>14</v>
      </c>
      <c r="E7193" s="72" t="s">
        <v>74</v>
      </c>
      <c r="F7193" s="73">
        <v>22489</v>
      </c>
      <c r="G7193" s="72" t="s">
        <v>16</v>
      </c>
      <c r="H7193" s="72" t="s">
        <v>24</v>
      </c>
      <c r="I7193" s="72" t="s">
        <v>18</v>
      </c>
      <c r="J7193" s="72" t="s">
        <v>19</v>
      </c>
      <c r="K7193" s="72" t="s">
        <v>25</v>
      </c>
      <c r="L7193" s="72" t="s">
        <v>514</v>
      </c>
      <c r="M7193" s="72" t="s">
        <v>112</v>
      </c>
    </row>
    <row r="7194" spans="2:13" x14ac:dyDescent="0.25">
      <c r="B7194" s="72" t="s">
        <v>12</v>
      </c>
      <c r="C7194" s="72" t="s">
        <v>13</v>
      </c>
      <c r="D7194" s="72" t="s">
        <v>14</v>
      </c>
      <c r="E7194" s="72" t="s">
        <v>33</v>
      </c>
      <c r="F7194" s="73">
        <v>10224</v>
      </c>
      <c r="G7194" s="72" t="s">
        <v>16</v>
      </c>
      <c r="H7194" s="72" t="s">
        <v>24</v>
      </c>
      <c r="I7194" s="72" t="s">
        <v>18</v>
      </c>
      <c r="J7194" s="72" t="s">
        <v>19</v>
      </c>
      <c r="K7194" s="72" t="s">
        <v>25</v>
      </c>
      <c r="L7194" s="72" t="s">
        <v>174</v>
      </c>
      <c r="M7194" s="72" t="s">
        <v>29</v>
      </c>
    </row>
    <row r="7195" spans="2:13" x14ac:dyDescent="0.25">
      <c r="B7195" s="72" t="s">
        <v>12</v>
      </c>
      <c r="C7195" s="72" t="s">
        <v>13</v>
      </c>
      <c r="D7195" s="72" t="s">
        <v>14</v>
      </c>
      <c r="E7195" s="72" t="s">
        <v>41</v>
      </c>
      <c r="F7195" s="73">
        <v>-12464</v>
      </c>
      <c r="G7195" s="72" t="s">
        <v>16</v>
      </c>
      <c r="H7195" s="72" t="s">
        <v>24</v>
      </c>
      <c r="I7195" s="72" t="s">
        <v>18</v>
      </c>
      <c r="J7195" s="72" t="s">
        <v>19</v>
      </c>
      <c r="K7195" s="72" t="s">
        <v>185</v>
      </c>
      <c r="L7195" s="72" t="s">
        <v>399</v>
      </c>
      <c r="M7195" s="72"/>
    </row>
    <row r="7196" spans="2:13" x14ac:dyDescent="0.25">
      <c r="B7196" s="72" t="s">
        <v>12</v>
      </c>
      <c r="C7196" s="72" t="s">
        <v>13</v>
      </c>
      <c r="D7196" s="72" t="s">
        <v>14</v>
      </c>
      <c r="E7196" s="72" t="s">
        <v>256</v>
      </c>
      <c r="F7196" s="73">
        <v>-126752</v>
      </c>
      <c r="G7196" s="72" t="s">
        <v>16</v>
      </c>
      <c r="H7196" s="72" t="s">
        <v>24</v>
      </c>
      <c r="I7196" s="72" t="s">
        <v>18</v>
      </c>
      <c r="J7196" s="72" t="s">
        <v>19</v>
      </c>
      <c r="K7196" s="72" t="s">
        <v>43</v>
      </c>
      <c r="L7196" s="72" t="s">
        <v>336</v>
      </c>
      <c r="M7196" s="72"/>
    </row>
    <row r="7197" spans="2:13" x14ac:dyDescent="0.25">
      <c r="B7197" s="72" t="s">
        <v>12</v>
      </c>
      <c r="C7197" s="72" t="s">
        <v>13</v>
      </c>
      <c r="D7197" s="72" t="s">
        <v>14</v>
      </c>
      <c r="E7197" s="72" t="s">
        <v>60</v>
      </c>
      <c r="F7197" s="73">
        <v>92748</v>
      </c>
      <c r="G7197" s="72" t="s">
        <v>16</v>
      </c>
      <c r="H7197" s="72" t="s">
        <v>24</v>
      </c>
      <c r="I7197" s="72" t="s">
        <v>18</v>
      </c>
      <c r="J7197" s="72" t="s">
        <v>19</v>
      </c>
      <c r="K7197" s="72" t="s">
        <v>37</v>
      </c>
      <c r="L7197" s="72" t="s">
        <v>119</v>
      </c>
      <c r="M7197" s="72" t="s">
        <v>67</v>
      </c>
    </row>
    <row r="7198" spans="2:13" x14ac:dyDescent="0.25">
      <c r="B7198" s="72" t="s">
        <v>12</v>
      </c>
      <c r="C7198" s="72" t="s">
        <v>13</v>
      </c>
      <c r="D7198" s="72" t="s">
        <v>14</v>
      </c>
      <c r="E7198" s="72" t="s">
        <v>74</v>
      </c>
      <c r="F7198" s="73">
        <v>16118</v>
      </c>
      <c r="G7198" s="72" t="s">
        <v>16</v>
      </c>
      <c r="H7198" s="72" t="s">
        <v>24</v>
      </c>
      <c r="I7198" s="72" t="s">
        <v>18</v>
      </c>
      <c r="J7198" s="72" t="s">
        <v>19</v>
      </c>
      <c r="K7198" s="72" t="s">
        <v>37</v>
      </c>
      <c r="L7198" s="72" t="s">
        <v>551</v>
      </c>
      <c r="M7198" s="72" t="s">
        <v>302</v>
      </c>
    </row>
    <row r="7199" spans="2:13" x14ac:dyDescent="0.25">
      <c r="B7199" s="72" t="s">
        <v>12</v>
      </c>
      <c r="C7199" s="72" t="s">
        <v>13</v>
      </c>
      <c r="D7199" s="72" t="s">
        <v>14</v>
      </c>
      <c r="E7199" s="72" t="s">
        <v>33</v>
      </c>
      <c r="F7199" s="73">
        <v>5946</v>
      </c>
      <c r="G7199" s="72" t="s">
        <v>16</v>
      </c>
      <c r="H7199" s="72" t="s">
        <v>17</v>
      </c>
      <c r="I7199" s="72" t="s">
        <v>18</v>
      </c>
      <c r="J7199" s="72" t="s">
        <v>19</v>
      </c>
      <c r="K7199" s="72" t="s">
        <v>25</v>
      </c>
      <c r="L7199" s="72" t="s">
        <v>407</v>
      </c>
      <c r="M7199" s="72" t="s">
        <v>29</v>
      </c>
    </row>
    <row r="7200" spans="2:13" x14ac:dyDescent="0.25">
      <c r="B7200" s="72" t="s">
        <v>12</v>
      </c>
      <c r="C7200" s="72" t="s">
        <v>13</v>
      </c>
      <c r="D7200" s="72" t="s">
        <v>14</v>
      </c>
      <c r="E7200" s="72" t="s">
        <v>60</v>
      </c>
      <c r="F7200" s="73">
        <v>2607645</v>
      </c>
      <c r="G7200" s="72" t="s">
        <v>16</v>
      </c>
      <c r="H7200" s="72" t="s">
        <v>24</v>
      </c>
      <c r="I7200" s="72" t="s">
        <v>18</v>
      </c>
      <c r="J7200" s="72" t="s">
        <v>19</v>
      </c>
      <c r="K7200" s="72" t="s">
        <v>96</v>
      </c>
      <c r="L7200" s="72" t="s">
        <v>162</v>
      </c>
      <c r="M7200" s="72" t="s">
        <v>67</v>
      </c>
    </row>
    <row r="7201" spans="2:13" x14ac:dyDescent="0.25">
      <c r="B7201" s="72" t="s">
        <v>12</v>
      </c>
      <c r="C7201" s="72" t="s">
        <v>13</v>
      </c>
      <c r="D7201" s="72" t="s">
        <v>14</v>
      </c>
      <c r="E7201" s="72" t="s">
        <v>55</v>
      </c>
      <c r="F7201" s="73">
        <v>4494243</v>
      </c>
      <c r="G7201" s="72" t="s">
        <v>16</v>
      </c>
      <c r="H7201" s="72" t="s">
        <v>24</v>
      </c>
      <c r="I7201" s="72" t="s">
        <v>18</v>
      </c>
      <c r="J7201" s="72" t="s">
        <v>19</v>
      </c>
      <c r="K7201" s="72" t="s">
        <v>130</v>
      </c>
      <c r="L7201" s="72" t="s">
        <v>147</v>
      </c>
      <c r="M7201" s="72" t="s">
        <v>29</v>
      </c>
    </row>
    <row r="7202" spans="2:13" x14ac:dyDescent="0.25">
      <c r="B7202" s="72" t="s">
        <v>12</v>
      </c>
      <c r="C7202" s="72" t="s">
        <v>13</v>
      </c>
      <c r="D7202" s="72" t="s">
        <v>14</v>
      </c>
      <c r="E7202" s="72" t="s">
        <v>51</v>
      </c>
      <c r="F7202" s="73">
        <v>7</v>
      </c>
      <c r="G7202" s="72" t="s">
        <v>16</v>
      </c>
      <c r="H7202" s="72" t="s">
        <v>24</v>
      </c>
      <c r="I7202" s="72" t="s">
        <v>18</v>
      </c>
      <c r="J7202" s="72" t="s">
        <v>19</v>
      </c>
      <c r="K7202" s="72" t="s">
        <v>130</v>
      </c>
      <c r="L7202" s="72" t="s">
        <v>738</v>
      </c>
      <c r="M7202" s="72"/>
    </row>
    <row r="7203" spans="2:13" x14ac:dyDescent="0.25">
      <c r="B7203" s="72" t="s">
        <v>12</v>
      </c>
      <c r="C7203" s="72" t="s">
        <v>13</v>
      </c>
      <c r="D7203" s="72" t="s">
        <v>14</v>
      </c>
      <c r="E7203" s="72" t="s">
        <v>70</v>
      </c>
      <c r="F7203" s="73">
        <v>769372</v>
      </c>
      <c r="G7203" s="72" t="s">
        <v>16</v>
      </c>
      <c r="H7203" s="72" t="s">
        <v>24</v>
      </c>
      <c r="I7203" s="72" t="s">
        <v>18</v>
      </c>
      <c r="J7203" s="72" t="s">
        <v>19</v>
      </c>
      <c r="K7203" s="72" t="s">
        <v>37</v>
      </c>
      <c r="L7203" s="72" t="s">
        <v>521</v>
      </c>
      <c r="M7203" s="72" t="s">
        <v>243</v>
      </c>
    </row>
    <row r="7204" spans="2:13" x14ac:dyDescent="0.25">
      <c r="B7204" s="72" t="s">
        <v>12</v>
      </c>
      <c r="C7204" s="72" t="s">
        <v>13</v>
      </c>
      <c r="D7204" s="72" t="s">
        <v>14</v>
      </c>
      <c r="E7204" s="72" t="s">
        <v>674</v>
      </c>
      <c r="F7204" s="73">
        <v>94185</v>
      </c>
      <c r="G7204" s="72" t="s">
        <v>16</v>
      </c>
      <c r="H7204" s="72" t="s">
        <v>17</v>
      </c>
      <c r="I7204" s="72" t="s">
        <v>48</v>
      </c>
      <c r="J7204" s="72" t="s">
        <v>19</v>
      </c>
      <c r="K7204" s="72"/>
      <c r="L7204" s="72"/>
      <c r="M7204" s="72" t="s">
        <v>444</v>
      </c>
    </row>
    <row r="7205" spans="2:13" x14ac:dyDescent="0.25">
      <c r="B7205" s="72" t="s">
        <v>12</v>
      </c>
      <c r="C7205" s="72" t="s">
        <v>13</v>
      </c>
      <c r="D7205" s="72" t="s">
        <v>14</v>
      </c>
      <c r="E7205" s="72" t="s">
        <v>51</v>
      </c>
      <c r="F7205" s="73">
        <v>416310</v>
      </c>
      <c r="G7205" s="72" t="s">
        <v>16</v>
      </c>
      <c r="H7205" s="72" t="s">
        <v>24</v>
      </c>
      <c r="I7205" s="72" t="s">
        <v>18</v>
      </c>
      <c r="J7205" s="72" t="s">
        <v>19</v>
      </c>
      <c r="K7205" s="72" t="s">
        <v>99</v>
      </c>
      <c r="L7205" s="72" t="s">
        <v>499</v>
      </c>
      <c r="M7205" s="72"/>
    </row>
    <row r="7206" spans="2:13" x14ac:dyDescent="0.25">
      <c r="B7206" s="72" t="s">
        <v>12</v>
      </c>
      <c r="C7206" s="72" t="s">
        <v>13</v>
      </c>
      <c r="D7206" s="72" t="s">
        <v>14</v>
      </c>
      <c r="E7206" s="72" t="s">
        <v>51</v>
      </c>
      <c r="F7206" s="73">
        <v>12731</v>
      </c>
      <c r="G7206" s="72" t="s">
        <v>16</v>
      </c>
      <c r="H7206" s="72" t="s">
        <v>17</v>
      </c>
      <c r="I7206" s="72" t="s">
        <v>18</v>
      </c>
      <c r="J7206" s="72" t="s">
        <v>19</v>
      </c>
      <c r="K7206" s="72" t="s">
        <v>49</v>
      </c>
      <c r="L7206" s="72" t="s">
        <v>253</v>
      </c>
      <c r="M7206" s="72"/>
    </row>
    <row r="7207" spans="2:13" x14ac:dyDescent="0.25">
      <c r="B7207" s="72" t="s">
        <v>12</v>
      </c>
      <c r="C7207" s="72" t="s">
        <v>13</v>
      </c>
      <c r="D7207" s="72" t="s">
        <v>14</v>
      </c>
      <c r="E7207" s="72" t="s">
        <v>79</v>
      </c>
      <c r="F7207" s="73">
        <v>-1392</v>
      </c>
      <c r="G7207" s="72" t="s">
        <v>16</v>
      </c>
      <c r="H7207" s="72" t="s">
        <v>24</v>
      </c>
      <c r="I7207" s="72" t="s">
        <v>18</v>
      </c>
      <c r="J7207" s="72" t="s">
        <v>19</v>
      </c>
      <c r="K7207" s="72" t="s">
        <v>25</v>
      </c>
      <c r="L7207" s="72" t="s">
        <v>276</v>
      </c>
      <c r="M7207" s="72"/>
    </row>
    <row r="7208" spans="2:13" x14ac:dyDescent="0.25">
      <c r="B7208" s="72" t="s">
        <v>12</v>
      </c>
      <c r="C7208" s="72" t="s">
        <v>13</v>
      </c>
      <c r="D7208" s="72" t="s">
        <v>14</v>
      </c>
      <c r="E7208" s="72" t="s">
        <v>36</v>
      </c>
      <c r="F7208" s="73">
        <v>34311</v>
      </c>
      <c r="G7208" s="72" t="s">
        <v>16</v>
      </c>
      <c r="H7208" s="72" t="s">
        <v>24</v>
      </c>
      <c r="I7208" s="72" t="s">
        <v>18</v>
      </c>
      <c r="J7208" s="72" t="s">
        <v>19</v>
      </c>
      <c r="K7208" s="72" t="s">
        <v>130</v>
      </c>
      <c r="L7208" s="72" t="s">
        <v>643</v>
      </c>
      <c r="M7208" s="72" t="s">
        <v>57</v>
      </c>
    </row>
    <row r="7209" spans="2:13" x14ac:dyDescent="0.25">
      <c r="B7209" s="72" t="s">
        <v>12</v>
      </c>
      <c r="C7209" s="72" t="s">
        <v>13</v>
      </c>
      <c r="D7209" s="72" t="s">
        <v>14</v>
      </c>
      <c r="E7209" s="72" t="s">
        <v>79</v>
      </c>
      <c r="F7209" s="73">
        <v>-29310</v>
      </c>
      <c r="G7209" s="72" t="s">
        <v>16</v>
      </c>
      <c r="H7209" s="72" t="s">
        <v>24</v>
      </c>
      <c r="I7209" s="72" t="s">
        <v>18</v>
      </c>
      <c r="J7209" s="72" t="s">
        <v>19</v>
      </c>
      <c r="K7209" s="72" t="s">
        <v>25</v>
      </c>
      <c r="L7209" s="72" t="s">
        <v>406</v>
      </c>
      <c r="M7209" s="72"/>
    </row>
    <row r="7210" spans="2:13" x14ac:dyDescent="0.25">
      <c r="B7210" s="72" t="s">
        <v>12</v>
      </c>
      <c r="C7210" s="72" t="s">
        <v>13</v>
      </c>
      <c r="D7210" s="72" t="s">
        <v>14</v>
      </c>
      <c r="E7210" s="72" t="s">
        <v>94</v>
      </c>
      <c r="F7210" s="73">
        <v>10705</v>
      </c>
      <c r="G7210" s="72" t="s">
        <v>16</v>
      </c>
      <c r="H7210" s="72" t="s">
        <v>24</v>
      </c>
      <c r="I7210" s="72" t="s">
        <v>18</v>
      </c>
      <c r="J7210" s="72" t="s">
        <v>19</v>
      </c>
      <c r="K7210" s="72" t="s">
        <v>37</v>
      </c>
      <c r="L7210" s="72" t="s">
        <v>604</v>
      </c>
      <c r="M7210" s="72"/>
    </row>
    <row r="7211" spans="2:13" x14ac:dyDescent="0.25">
      <c r="B7211" s="72" t="s">
        <v>12</v>
      </c>
      <c r="C7211" s="72" t="s">
        <v>13</v>
      </c>
      <c r="D7211" s="72" t="s">
        <v>14</v>
      </c>
      <c r="E7211" s="72" t="s">
        <v>55</v>
      </c>
      <c r="F7211" s="73">
        <v>1266807</v>
      </c>
      <c r="G7211" s="72" t="s">
        <v>16</v>
      </c>
      <c r="H7211" s="72" t="s">
        <v>24</v>
      </c>
      <c r="I7211" s="72" t="s">
        <v>18</v>
      </c>
      <c r="J7211" s="72" t="s">
        <v>19</v>
      </c>
      <c r="K7211" s="72" t="s">
        <v>37</v>
      </c>
      <c r="L7211" s="72" t="s">
        <v>188</v>
      </c>
      <c r="M7211" s="72" t="s">
        <v>29</v>
      </c>
    </row>
    <row r="7212" spans="2:13" x14ac:dyDescent="0.25">
      <c r="B7212" s="72" t="s">
        <v>12</v>
      </c>
      <c r="C7212" s="72" t="s">
        <v>13</v>
      </c>
      <c r="D7212" s="72" t="s">
        <v>14</v>
      </c>
      <c r="E7212" s="72" t="s">
        <v>55</v>
      </c>
      <c r="F7212" s="73">
        <v>30234068</v>
      </c>
      <c r="G7212" s="72" t="s">
        <v>16</v>
      </c>
      <c r="H7212" s="72" t="s">
        <v>17</v>
      </c>
      <c r="I7212" s="72" t="s">
        <v>18</v>
      </c>
      <c r="J7212" s="72" t="s">
        <v>19</v>
      </c>
      <c r="K7212" s="72" t="s">
        <v>37</v>
      </c>
      <c r="L7212" s="72" t="s">
        <v>177</v>
      </c>
      <c r="M7212" s="72" t="s">
        <v>112</v>
      </c>
    </row>
    <row r="7213" spans="2:13" x14ac:dyDescent="0.25">
      <c r="B7213" s="72" t="s">
        <v>12</v>
      </c>
      <c r="C7213" s="72" t="s">
        <v>13</v>
      </c>
      <c r="D7213" s="72" t="s">
        <v>14</v>
      </c>
      <c r="E7213" s="72" t="s">
        <v>55</v>
      </c>
      <c r="F7213" s="73">
        <v>13782152</v>
      </c>
      <c r="G7213" s="72" t="s">
        <v>16</v>
      </c>
      <c r="H7213" s="72" t="s">
        <v>24</v>
      </c>
      <c r="I7213" s="72" t="s">
        <v>18</v>
      </c>
      <c r="J7213" s="72" t="s">
        <v>19</v>
      </c>
      <c r="K7213" s="72" t="s">
        <v>37</v>
      </c>
      <c r="L7213" s="72" t="s">
        <v>301</v>
      </c>
      <c r="M7213" s="72" t="s">
        <v>57</v>
      </c>
    </row>
    <row r="7214" spans="2:13" x14ac:dyDescent="0.25">
      <c r="B7214" s="72" t="s">
        <v>12</v>
      </c>
      <c r="C7214" s="72" t="s">
        <v>13</v>
      </c>
      <c r="D7214" s="72" t="s">
        <v>14</v>
      </c>
      <c r="E7214" s="72" t="s">
        <v>94</v>
      </c>
      <c r="F7214" s="73">
        <v>7775</v>
      </c>
      <c r="G7214" s="72" t="s">
        <v>16</v>
      </c>
      <c r="H7214" s="72" t="s">
        <v>24</v>
      </c>
      <c r="I7214" s="72" t="s">
        <v>18</v>
      </c>
      <c r="J7214" s="72" t="s">
        <v>19</v>
      </c>
      <c r="K7214" s="72" t="s">
        <v>37</v>
      </c>
      <c r="L7214" s="72" t="s">
        <v>518</v>
      </c>
      <c r="M7214" s="72"/>
    </row>
    <row r="7215" spans="2:13" x14ac:dyDescent="0.25">
      <c r="B7215" s="72" t="s">
        <v>12</v>
      </c>
      <c r="C7215" s="72" t="s">
        <v>13</v>
      </c>
      <c r="D7215" s="72" t="s">
        <v>14</v>
      </c>
      <c r="E7215" s="72" t="s">
        <v>123</v>
      </c>
      <c r="F7215" s="73">
        <v>-660</v>
      </c>
      <c r="G7215" s="72" t="s">
        <v>16</v>
      </c>
      <c r="H7215" s="72" t="s">
        <v>24</v>
      </c>
      <c r="I7215" s="72" t="s">
        <v>18</v>
      </c>
      <c r="J7215" s="72" t="s">
        <v>19</v>
      </c>
      <c r="K7215" s="72" t="s">
        <v>25</v>
      </c>
      <c r="L7215" s="72" t="s">
        <v>115</v>
      </c>
      <c r="M7215" s="72"/>
    </row>
    <row r="7216" spans="2:13" x14ac:dyDescent="0.25">
      <c r="B7216" s="72" t="s">
        <v>12</v>
      </c>
      <c r="C7216" s="72" t="s">
        <v>13</v>
      </c>
      <c r="D7216" s="72" t="s">
        <v>14</v>
      </c>
      <c r="E7216" s="72" t="s">
        <v>79</v>
      </c>
      <c r="F7216" s="73">
        <v>-79</v>
      </c>
      <c r="G7216" s="72" t="s">
        <v>16</v>
      </c>
      <c r="H7216" s="72" t="s">
        <v>24</v>
      </c>
      <c r="I7216" s="72" t="s">
        <v>18</v>
      </c>
      <c r="J7216" s="72" t="s">
        <v>19</v>
      </c>
      <c r="K7216" s="72" t="s">
        <v>25</v>
      </c>
      <c r="L7216" s="72" t="s">
        <v>78</v>
      </c>
      <c r="M7216" s="72"/>
    </row>
    <row r="7217" spans="2:13" x14ac:dyDescent="0.25">
      <c r="B7217" s="72" t="s">
        <v>12</v>
      </c>
      <c r="C7217" s="72" t="s">
        <v>13</v>
      </c>
      <c r="D7217" s="72" t="s">
        <v>14</v>
      </c>
      <c r="E7217" s="72" t="s">
        <v>41</v>
      </c>
      <c r="F7217" s="73">
        <v>-1463</v>
      </c>
      <c r="G7217" s="72" t="s">
        <v>16</v>
      </c>
      <c r="H7217" s="72" t="s">
        <v>24</v>
      </c>
      <c r="I7217" s="72" t="s">
        <v>18</v>
      </c>
      <c r="J7217" s="72" t="s">
        <v>19</v>
      </c>
      <c r="K7217" s="72" t="s">
        <v>20</v>
      </c>
      <c r="L7217" s="72" t="s">
        <v>534</v>
      </c>
      <c r="M7217" s="72"/>
    </row>
    <row r="7218" spans="2:13" x14ac:dyDescent="0.25">
      <c r="B7218" s="72" t="s">
        <v>12</v>
      </c>
      <c r="C7218" s="72" t="s">
        <v>13</v>
      </c>
      <c r="D7218" s="72" t="s">
        <v>14</v>
      </c>
      <c r="E7218" s="72" t="s">
        <v>36</v>
      </c>
      <c r="F7218" s="73">
        <v>861169</v>
      </c>
      <c r="G7218" s="72" t="s">
        <v>16</v>
      </c>
      <c r="H7218" s="72" t="s">
        <v>24</v>
      </c>
      <c r="I7218" s="72" t="s">
        <v>18</v>
      </c>
      <c r="J7218" s="72" t="s">
        <v>19</v>
      </c>
      <c r="K7218" s="72" t="s">
        <v>31</v>
      </c>
      <c r="L7218" s="72" t="s">
        <v>631</v>
      </c>
      <c r="M7218" s="72" t="s">
        <v>57</v>
      </c>
    </row>
    <row r="7219" spans="2:13" x14ac:dyDescent="0.25">
      <c r="B7219" s="72" t="s">
        <v>12</v>
      </c>
      <c r="C7219" s="72" t="s">
        <v>13</v>
      </c>
      <c r="D7219" s="72" t="s">
        <v>14</v>
      </c>
      <c r="E7219" s="72" t="s">
        <v>36</v>
      </c>
      <c r="F7219" s="73">
        <v>14278</v>
      </c>
      <c r="G7219" s="72" t="s">
        <v>269</v>
      </c>
      <c r="H7219" s="72" t="s">
        <v>24</v>
      </c>
      <c r="I7219" s="72" t="s">
        <v>18</v>
      </c>
      <c r="J7219" s="72" t="s">
        <v>634</v>
      </c>
      <c r="K7219" s="72" t="s">
        <v>96</v>
      </c>
      <c r="L7219" s="72" t="s">
        <v>162</v>
      </c>
      <c r="M7219" s="72" t="s">
        <v>57</v>
      </c>
    </row>
    <row r="7220" spans="2:13" x14ac:dyDescent="0.25">
      <c r="B7220" s="72" t="s">
        <v>12</v>
      </c>
      <c r="C7220" s="72" t="s">
        <v>13</v>
      </c>
      <c r="D7220" s="72" t="s">
        <v>14</v>
      </c>
      <c r="E7220" s="72" t="s">
        <v>187</v>
      </c>
      <c r="F7220" s="73">
        <v>20073534</v>
      </c>
      <c r="G7220" s="72" t="s">
        <v>16</v>
      </c>
      <c r="H7220" s="72" t="s">
        <v>24</v>
      </c>
      <c r="I7220" s="72" t="s">
        <v>18</v>
      </c>
      <c r="J7220" s="72" t="s">
        <v>628</v>
      </c>
      <c r="K7220" s="72" t="s">
        <v>102</v>
      </c>
      <c r="L7220" s="72" t="s">
        <v>196</v>
      </c>
      <c r="M7220" s="72" t="s">
        <v>112</v>
      </c>
    </row>
    <row r="7221" spans="2:13" x14ac:dyDescent="0.25">
      <c r="B7221" s="72" t="s">
        <v>12</v>
      </c>
      <c r="C7221" s="72" t="s">
        <v>13</v>
      </c>
      <c r="D7221" s="72" t="s">
        <v>14</v>
      </c>
      <c r="E7221" s="72" t="s">
        <v>134</v>
      </c>
      <c r="F7221" s="73">
        <v>104365</v>
      </c>
      <c r="G7221" s="72" t="s">
        <v>16</v>
      </c>
      <c r="H7221" s="72" t="s">
        <v>24</v>
      </c>
      <c r="I7221" s="72" t="s">
        <v>18</v>
      </c>
      <c r="J7221" s="72" t="s">
        <v>19</v>
      </c>
      <c r="K7221" s="72" t="s">
        <v>157</v>
      </c>
      <c r="L7221" s="72" t="s">
        <v>640</v>
      </c>
      <c r="M7221" s="72"/>
    </row>
    <row r="7222" spans="2:13" x14ac:dyDescent="0.25">
      <c r="B7222" s="72" t="s">
        <v>12</v>
      </c>
      <c r="C7222" s="72" t="s">
        <v>13</v>
      </c>
      <c r="D7222" s="72" t="s">
        <v>14</v>
      </c>
      <c r="E7222" s="72" t="s">
        <v>256</v>
      </c>
      <c r="F7222" s="73">
        <v>-33042</v>
      </c>
      <c r="G7222" s="72" t="s">
        <v>16</v>
      </c>
      <c r="H7222" s="72" t="s">
        <v>24</v>
      </c>
      <c r="I7222" s="72" t="s">
        <v>18</v>
      </c>
      <c r="J7222" s="72" t="s">
        <v>19</v>
      </c>
      <c r="K7222" s="72" t="s">
        <v>99</v>
      </c>
      <c r="L7222" s="72" t="s">
        <v>419</v>
      </c>
      <c r="M7222" s="72"/>
    </row>
    <row r="7223" spans="2:13" x14ac:dyDescent="0.25">
      <c r="B7223" s="72" t="s">
        <v>12</v>
      </c>
      <c r="C7223" s="72" t="s">
        <v>13</v>
      </c>
      <c r="D7223" s="72" t="s">
        <v>14</v>
      </c>
      <c r="E7223" s="72" t="s">
        <v>123</v>
      </c>
      <c r="F7223" s="73">
        <v>-59</v>
      </c>
      <c r="G7223" s="72" t="s">
        <v>16</v>
      </c>
      <c r="H7223" s="72" t="s">
        <v>24</v>
      </c>
      <c r="I7223" s="72" t="s">
        <v>48</v>
      </c>
      <c r="J7223" s="72" t="s">
        <v>19</v>
      </c>
      <c r="K7223" s="72" t="s">
        <v>102</v>
      </c>
      <c r="L7223" s="72" t="s">
        <v>344</v>
      </c>
      <c r="M7223" s="72"/>
    </row>
    <row r="7224" spans="2:13" x14ac:dyDescent="0.25">
      <c r="B7224" s="72" t="s">
        <v>12</v>
      </c>
      <c r="C7224" s="72" t="s">
        <v>13</v>
      </c>
      <c r="D7224" s="72" t="s">
        <v>14</v>
      </c>
      <c r="E7224" s="72" t="s">
        <v>85</v>
      </c>
      <c r="F7224" s="73">
        <v>48971</v>
      </c>
      <c r="G7224" s="72" t="s">
        <v>16</v>
      </c>
      <c r="H7224" s="72" t="s">
        <v>24</v>
      </c>
      <c r="I7224" s="72" t="s">
        <v>18</v>
      </c>
      <c r="J7224" s="72" t="s">
        <v>19</v>
      </c>
      <c r="K7224" s="72" t="s">
        <v>37</v>
      </c>
      <c r="L7224" s="72" t="s">
        <v>320</v>
      </c>
      <c r="M7224" s="72"/>
    </row>
    <row r="7225" spans="2:13" x14ac:dyDescent="0.25">
      <c r="B7225" s="72" t="s">
        <v>12</v>
      </c>
      <c r="C7225" s="72" t="s">
        <v>13</v>
      </c>
      <c r="D7225" s="72" t="s">
        <v>14</v>
      </c>
      <c r="E7225" s="72" t="s">
        <v>68</v>
      </c>
      <c r="F7225" s="73">
        <v>-181681</v>
      </c>
      <c r="G7225" s="72" t="s">
        <v>16</v>
      </c>
      <c r="H7225" s="72" t="s">
        <v>17</v>
      </c>
      <c r="I7225" s="72" t="s">
        <v>18</v>
      </c>
      <c r="J7225" s="72" t="s">
        <v>19</v>
      </c>
      <c r="K7225" s="72" t="s">
        <v>37</v>
      </c>
      <c r="L7225" s="72" t="s">
        <v>412</v>
      </c>
      <c r="M7225" s="72"/>
    </row>
    <row r="7226" spans="2:13" x14ac:dyDescent="0.25">
      <c r="B7226" s="72" t="s">
        <v>12</v>
      </c>
      <c r="C7226" s="72" t="s">
        <v>13</v>
      </c>
      <c r="D7226" s="72" t="s">
        <v>14</v>
      </c>
      <c r="E7226" s="72" t="s">
        <v>39</v>
      </c>
      <c r="F7226" s="73">
        <v>-273</v>
      </c>
      <c r="G7226" s="72" t="s">
        <v>16</v>
      </c>
      <c r="H7226" s="72" t="s">
        <v>17</v>
      </c>
      <c r="I7226" s="72" t="s">
        <v>18</v>
      </c>
      <c r="J7226" s="72" t="s">
        <v>19</v>
      </c>
      <c r="K7226" s="72" t="s">
        <v>37</v>
      </c>
      <c r="L7226" s="72" t="s">
        <v>413</v>
      </c>
      <c r="M7226" s="72"/>
    </row>
    <row r="7227" spans="2:13" x14ac:dyDescent="0.25">
      <c r="B7227" s="72" t="s">
        <v>12</v>
      </c>
      <c r="C7227" s="72" t="s">
        <v>13</v>
      </c>
      <c r="D7227" s="72" t="s">
        <v>14</v>
      </c>
      <c r="E7227" s="72" t="s">
        <v>83</v>
      </c>
      <c r="F7227" s="73">
        <v>1101</v>
      </c>
      <c r="G7227" s="72" t="s">
        <v>16</v>
      </c>
      <c r="H7227" s="72" t="s">
        <v>24</v>
      </c>
      <c r="I7227" s="72" t="s">
        <v>18</v>
      </c>
      <c r="J7227" s="72" t="s">
        <v>227</v>
      </c>
      <c r="K7227" s="72" t="s">
        <v>37</v>
      </c>
      <c r="L7227" s="72" t="s">
        <v>412</v>
      </c>
      <c r="M7227" s="72"/>
    </row>
    <row r="7228" spans="2:13" x14ac:dyDescent="0.25">
      <c r="B7228" s="72" t="s">
        <v>12</v>
      </c>
      <c r="C7228" s="72" t="s">
        <v>13</v>
      </c>
      <c r="D7228" s="72" t="s">
        <v>14</v>
      </c>
      <c r="E7228" s="72" t="s">
        <v>39</v>
      </c>
      <c r="F7228" s="73">
        <v>-71734</v>
      </c>
      <c r="G7228" s="72" t="s">
        <v>16</v>
      </c>
      <c r="H7228" s="72" t="s">
        <v>17</v>
      </c>
      <c r="I7228" s="72" t="s">
        <v>18</v>
      </c>
      <c r="J7228" s="72" t="s">
        <v>19</v>
      </c>
      <c r="K7228" s="72" t="s">
        <v>25</v>
      </c>
      <c r="L7228" s="72" t="s">
        <v>459</v>
      </c>
      <c r="M7228" s="72"/>
    </row>
    <row r="7229" spans="2:13" x14ac:dyDescent="0.25">
      <c r="B7229" s="72" t="s">
        <v>12</v>
      </c>
      <c r="C7229" s="72" t="s">
        <v>13</v>
      </c>
      <c r="D7229" s="72" t="s">
        <v>14</v>
      </c>
      <c r="E7229" s="72" t="s">
        <v>237</v>
      </c>
      <c r="F7229" s="73">
        <v>7634</v>
      </c>
      <c r="G7229" s="72" t="s">
        <v>16</v>
      </c>
      <c r="H7229" s="72" t="s">
        <v>24</v>
      </c>
      <c r="I7229" s="72" t="s">
        <v>18</v>
      </c>
      <c r="J7229" s="72" t="s">
        <v>19</v>
      </c>
      <c r="K7229" s="72" t="s">
        <v>96</v>
      </c>
      <c r="L7229" s="72" t="s">
        <v>141</v>
      </c>
      <c r="M7229" s="72"/>
    </row>
    <row r="7230" spans="2:13" x14ac:dyDescent="0.25">
      <c r="B7230" s="72" t="s">
        <v>12</v>
      </c>
      <c r="C7230" s="72" t="s">
        <v>13</v>
      </c>
      <c r="D7230" s="72" t="s">
        <v>14</v>
      </c>
      <c r="E7230" s="72" t="s">
        <v>81</v>
      </c>
      <c r="F7230" s="73">
        <v>163495</v>
      </c>
      <c r="G7230" s="72" t="s">
        <v>16</v>
      </c>
      <c r="H7230" s="72" t="s">
        <v>17</v>
      </c>
      <c r="I7230" s="72" t="s">
        <v>18</v>
      </c>
      <c r="J7230" s="72" t="s">
        <v>19</v>
      </c>
      <c r="K7230" s="72" t="s">
        <v>37</v>
      </c>
      <c r="L7230" s="72" t="s">
        <v>71</v>
      </c>
      <c r="M7230" s="72" t="s">
        <v>29</v>
      </c>
    </row>
    <row r="7231" spans="2:13" x14ac:dyDescent="0.25">
      <c r="B7231" s="72" t="s">
        <v>12</v>
      </c>
      <c r="C7231" s="72" t="s">
        <v>13</v>
      </c>
      <c r="D7231" s="72" t="s">
        <v>14</v>
      </c>
      <c r="E7231" s="72" t="s">
        <v>83</v>
      </c>
      <c r="F7231" s="73">
        <v>5</v>
      </c>
      <c r="G7231" s="72" t="s">
        <v>16</v>
      </c>
      <c r="H7231" s="72" t="s">
        <v>24</v>
      </c>
      <c r="I7231" s="72" t="s">
        <v>18</v>
      </c>
      <c r="J7231" s="72" t="s">
        <v>227</v>
      </c>
      <c r="K7231" s="72" t="s">
        <v>37</v>
      </c>
      <c r="L7231" s="72" t="s">
        <v>301</v>
      </c>
      <c r="M7231" s="72"/>
    </row>
    <row r="7232" spans="2:13" x14ac:dyDescent="0.25">
      <c r="B7232" s="72" t="s">
        <v>12</v>
      </c>
      <c r="C7232" s="72" t="s">
        <v>13</v>
      </c>
      <c r="D7232" s="72" t="s">
        <v>14</v>
      </c>
      <c r="E7232" s="72" t="s">
        <v>55</v>
      </c>
      <c r="F7232" s="73">
        <v>10997499</v>
      </c>
      <c r="G7232" s="72" t="s">
        <v>16</v>
      </c>
      <c r="H7232" s="72" t="s">
        <v>24</v>
      </c>
      <c r="I7232" s="72" t="s">
        <v>18</v>
      </c>
      <c r="J7232" s="72" t="s">
        <v>19</v>
      </c>
      <c r="K7232" s="72" t="s">
        <v>185</v>
      </c>
      <c r="L7232" s="72" t="s">
        <v>186</v>
      </c>
      <c r="M7232" s="72" t="s">
        <v>29</v>
      </c>
    </row>
    <row r="7233" spans="2:13" x14ac:dyDescent="0.25">
      <c r="B7233" s="72" t="s">
        <v>12</v>
      </c>
      <c r="C7233" s="72" t="s">
        <v>13</v>
      </c>
      <c r="D7233" s="72" t="s">
        <v>14</v>
      </c>
      <c r="E7233" s="72" t="s">
        <v>152</v>
      </c>
      <c r="F7233" s="73">
        <v>-2826</v>
      </c>
      <c r="G7233" s="72" t="s">
        <v>16</v>
      </c>
      <c r="H7233" s="72" t="s">
        <v>24</v>
      </c>
      <c r="I7233" s="72" t="s">
        <v>18</v>
      </c>
      <c r="J7233" s="72" t="s">
        <v>19</v>
      </c>
      <c r="K7233" s="72" t="s">
        <v>102</v>
      </c>
      <c r="L7233" s="72" t="s">
        <v>429</v>
      </c>
      <c r="M7233" s="72"/>
    </row>
    <row r="7234" spans="2:13" x14ac:dyDescent="0.25">
      <c r="B7234" s="72" t="s">
        <v>12</v>
      </c>
      <c r="C7234" s="72" t="s">
        <v>13</v>
      </c>
      <c r="D7234" s="72" t="s">
        <v>14</v>
      </c>
      <c r="E7234" s="72" t="s">
        <v>27</v>
      </c>
      <c r="F7234" s="73">
        <v>36131</v>
      </c>
      <c r="G7234" s="72" t="s">
        <v>16</v>
      </c>
      <c r="H7234" s="72" t="s">
        <v>24</v>
      </c>
      <c r="I7234" s="72" t="s">
        <v>18</v>
      </c>
      <c r="J7234" s="72" t="s">
        <v>19</v>
      </c>
      <c r="K7234" s="72" t="s">
        <v>185</v>
      </c>
      <c r="L7234" s="72" t="s">
        <v>440</v>
      </c>
      <c r="M7234" s="72" t="s">
        <v>29</v>
      </c>
    </row>
    <row r="7235" spans="2:13" x14ac:dyDescent="0.25">
      <c r="B7235" s="72" t="s">
        <v>12</v>
      </c>
      <c r="C7235" s="72" t="s">
        <v>13</v>
      </c>
      <c r="D7235" s="72" t="s">
        <v>14</v>
      </c>
      <c r="E7235" s="72" t="s">
        <v>228</v>
      </c>
      <c r="F7235" s="73">
        <v>60462</v>
      </c>
      <c r="G7235" s="72" t="s">
        <v>16</v>
      </c>
      <c r="H7235" s="72" t="s">
        <v>24</v>
      </c>
      <c r="I7235" s="72" t="s">
        <v>18</v>
      </c>
      <c r="J7235" s="72" t="s">
        <v>19</v>
      </c>
      <c r="K7235" s="72" t="s">
        <v>37</v>
      </c>
      <c r="L7235" s="72" t="s">
        <v>480</v>
      </c>
      <c r="M7235" s="72" t="s">
        <v>133</v>
      </c>
    </row>
    <row r="7236" spans="2:13" x14ac:dyDescent="0.25">
      <c r="B7236" s="72" t="s">
        <v>12</v>
      </c>
      <c r="C7236" s="72" t="s">
        <v>13</v>
      </c>
      <c r="D7236" s="72" t="s">
        <v>14</v>
      </c>
      <c r="E7236" s="72" t="s">
        <v>51</v>
      </c>
      <c r="F7236" s="73">
        <v>466</v>
      </c>
      <c r="G7236" s="72" t="s">
        <v>16</v>
      </c>
      <c r="H7236" s="72" t="s">
        <v>24</v>
      </c>
      <c r="I7236" s="72" t="s">
        <v>18</v>
      </c>
      <c r="J7236" s="72" t="s">
        <v>19</v>
      </c>
      <c r="K7236" s="72" t="s">
        <v>25</v>
      </c>
      <c r="L7236" s="72" t="s">
        <v>703</v>
      </c>
      <c r="M7236" s="72"/>
    </row>
    <row r="7237" spans="2:13" x14ac:dyDescent="0.25">
      <c r="B7237" s="72" t="s">
        <v>12</v>
      </c>
      <c r="C7237" s="72" t="s">
        <v>13</v>
      </c>
      <c r="D7237" s="72" t="s">
        <v>14</v>
      </c>
      <c r="E7237" s="72" t="s">
        <v>74</v>
      </c>
      <c r="F7237" s="73">
        <v>11186</v>
      </c>
      <c r="G7237" s="72" t="s">
        <v>16</v>
      </c>
      <c r="H7237" s="72" t="s">
        <v>24</v>
      </c>
      <c r="I7237" s="72" t="s">
        <v>18</v>
      </c>
      <c r="J7237" s="72" t="s">
        <v>19</v>
      </c>
      <c r="K7237" s="72" t="s">
        <v>20</v>
      </c>
      <c r="L7237" s="72" t="s">
        <v>327</v>
      </c>
      <c r="M7237" s="72" t="s">
        <v>57</v>
      </c>
    </row>
    <row r="7238" spans="2:13" x14ac:dyDescent="0.25">
      <c r="B7238" s="72" t="s">
        <v>12</v>
      </c>
      <c r="C7238" s="72" t="s">
        <v>13</v>
      </c>
      <c r="D7238" s="72" t="s">
        <v>14</v>
      </c>
      <c r="E7238" s="72" t="s">
        <v>55</v>
      </c>
      <c r="F7238" s="73">
        <v>329787</v>
      </c>
      <c r="G7238" s="72" t="s">
        <v>16</v>
      </c>
      <c r="H7238" s="72" t="s">
        <v>24</v>
      </c>
      <c r="I7238" s="72" t="s">
        <v>18</v>
      </c>
      <c r="J7238" s="72" t="s">
        <v>19</v>
      </c>
      <c r="K7238" s="72" t="s">
        <v>37</v>
      </c>
      <c r="L7238" s="72" t="s">
        <v>695</v>
      </c>
      <c r="M7238" s="72" t="s">
        <v>112</v>
      </c>
    </row>
    <row r="7239" spans="2:13" x14ac:dyDescent="0.25">
      <c r="B7239" s="72" t="s">
        <v>12</v>
      </c>
      <c r="C7239" s="72" t="s">
        <v>13</v>
      </c>
      <c r="D7239" s="72" t="s">
        <v>14</v>
      </c>
      <c r="E7239" s="72" t="s">
        <v>36</v>
      </c>
      <c r="F7239" s="73">
        <v>10198</v>
      </c>
      <c r="G7239" s="72" t="s">
        <v>16</v>
      </c>
      <c r="H7239" s="72" t="s">
        <v>17</v>
      </c>
      <c r="I7239" s="72" t="s">
        <v>18</v>
      </c>
      <c r="J7239" s="72" t="s">
        <v>19</v>
      </c>
      <c r="K7239" s="72" t="s">
        <v>37</v>
      </c>
      <c r="L7239" s="72" t="s">
        <v>714</v>
      </c>
      <c r="M7239" s="72" t="s">
        <v>29</v>
      </c>
    </row>
    <row r="7240" spans="2:13" x14ac:dyDescent="0.25">
      <c r="B7240" s="72" t="s">
        <v>12</v>
      </c>
      <c r="C7240" s="72" t="s">
        <v>13</v>
      </c>
      <c r="D7240" s="72" t="s">
        <v>14</v>
      </c>
      <c r="E7240" s="72" t="s">
        <v>79</v>
      </c>
      <c r="F7240" s="73">
        <v>-267</v>
      </c>
      <c r="G7240" s="72" t="s">
        <v>16</v>
      </c>
      <c r="H7240" s="72" t="s">
        <v>17</v>
      </c>
      <c r="I7240" s="72" t="s">
        <v>18</v>
      </c>
      <c r="J7240" s="72" t="s">
        <v>19</v>
      </c>
      <c r="K7240" s="72" t="s">
        <v>25</v>
      </c>
      <c r="L7240" s="72" t="s">
        <v>580</v>
      </c>
      <c r="M7240" s="72"/>
    </row>
    <row r="7241" spans="2:13" x14ac:dyDescent="0.25">
      <c r="B7241" s="72" t="s">
        <v>12</v>
      </c>
      <c r="C7241" s="72" t="s">
        <v>13</v>
      </c>
      <c r="D7241" s="72" t="s">
        <v>14</v>
      </c>
      <c r="E7241" s="72" t="s">
        <v>41</v>
      </c>
      <c r="F7241" s="73">
        <v>-20821</v>
      </c>
      <c r="G7241" s="72" t="s">
        <v>16</v>
      </c>
      <c r="H7241" s="72" t="s">
        <v>24</v>
      </c>
      <c r="I7241" s="72" t="s">
        <v>18</v>
      </c>
      <c r="J7241" s="72" t="s">
        <v>19</v>
      </c>
      <c r="K7241" s="72" t="s">
        <v>43</v>
      </c>
      <c r="L7241" s="72" t="s">
        <v>163</v>
      </c>
      <c r="M7241" s="72"/>
    </row>
    <row r="7242" spans="2:13" x14ac:dyDescent="0.25">
      <c r="B7242" s="72" t="s">
        <v>12</v>
      </c>
      <c r="C7242" s="72" t="s">
        <v>13</v>
      </c>
      <c r="D7242" s="72" t="s">
        <v>14</v>
      </c>
      <c r="E7242" s="72" t="s">
        <v>187</v>
      </c>
      <c r="F7242" s="73">
        <v>17124659</v>
      </c>
      <c r="G7242" s="72" t="s">
        <v>16</v>
      </c>
      <c r="H7242" s="72" t="s">
        <v>24</v>
      </c>
      <c r="I7242" s="72" t="s">
        <v>18</v>
      </c>
      <c r="J7242" s="72" t="s">
        <v>19</v>
      </c>
      <c r="K7242" s="72" t="s">
        <v>25</v>
      </c>
      <c r="L7242" s="72" t="s">
        <v>143</v>
      </c>
      <c r="M7242" s="72" t="s">
        <v>112</v>
      </c>
    </row>
    <row r="7243" spans="2:13" x14ac:dyDescent="0.25">
      <c r="B7243" s="72" t="s">
        <v>12</v>
      </c>
      <c r="C7243" s="72" t="s">
        <v>13</v>
      </c>
      <c r="D7243" s="72" t="s">
        <v>14</v>
      </c>
      <c r="E7243" s="72" t="s">
        <v>70</v>
      </c>
      <c r="F7243" s="73">
        <v>1670458</v>
      </c>
      <c r="G7243" s="72" t="s">
        <v>16</v>
      </c>
      <c r="H7243" s="72" t="s">
        <v>24</v>
      </c>
      <c r="I7243" s="72" t="s">
        <v>18</v>
      </c>
      <c r="J7243" s="72" t="s">
        <v>19</v>
      </c>
      <c r="K7243" s="72" t="s">
        <v>157</v>
      </c>
      <c r="L7243" s="72" t="s">
        <v>282</v>
      </c>
      <c r="M7243" s="72" t="s">
        <v>444</v>
      </c>
    </row>
    <row r="7244" spans="2:13" x14ac:dyDescent="0.25">
      <c r="B7244" s="72" t="s">
        <v>12</v>
      </c>
      <c r="C7244" s="72" t="s">
        <v>13</v>
      </c>
      <c r="D7244" s="72" t="s">
        <v>14</v>
      </c>
      <c r="E7244" s="72" t="s">
        <v>79</v>
      </c>
      <c r="F7244" s="73">
        <v>-70151</v>
      </c>
      <c r="G7244" s="72" t="s">
        <v>16</v>
      </c>
      <c r="H7244" s="72" t="s">
        <v>17</v>
      </c>
      <c r="I7244" s="72" t="s">
        <v>18</v>
      </c>
      <c r="J7244" s="72" t="s">
        <v>19</v>
      </c>
      <c r="K7244" s="72" t="s">
        <v>25</v>
      </c>
      <c r="L7244" s="72" t="s">
        <v>230</v>
      </c>
      <c r="M7244" s="72"/>
    </row>
    <row r="7245" spans="2:13" x14ac:dyDescent="0.25">
      <c r="B7245" s="72" t="s">
        <v>12</v>
      </c>
      <c r="C7245" s="72" t="s">
        <v>13</v>
      </c>
      <c r="D7245" s="72" t="s">
        <v>14</v>
      </c>
      <c r="E7245" s="72" t="s">
        <v>39</v>
      </c>
      <c r="F7245" s="73">
        <v>-13751</v>
      </c>
      <c r="G7245" s="72" t="s">
        <v>16</v>
      </c>
      <c r="H7245" s="72" t="s">
        <v>24</v>
      </c>
      <c r="I7245" s="72" t="s">
        <v>18</v>
      </c>
      <c r="J7245" s="72" t="s">
        <v>19</v>
      </c>
      <c r="K7245" s="72" t="s">
        <v>25</v>
      </c>
      <c r="L7245" s="72" t="s">
        <v>459</v>
      </c>
      <c r="M7245" s="72"/>
    </row>
    <row r="7246" spans="2:13" x14ac:dyDescent="0.25">
      <c r="B7246" s="72" t="s">
        <v>12</v>
      </c>
      <c r="C7246" s="72" t="s">
        <v>13</v>
      </c>
      <c r="D7246" s="72" t="s">
        <v>14</v>
      </c>
      <c r="E7246" s="72" t="s">
        <v>81</v>
      </c>
      <c r="F7246" s="73">
        <v>1581064</v>
      </c>
      <c r="G7246" s="72" t="s">
        <v>16</v>
      </c>
      <c r="H7246" s="72" t="s">
        <v>17</v>
      </c>
      <c r="I7246" s="72" t="s">
        <v>18</v>
      </c>
      <c r="J7246" s="72" t="s">
        <v>19</v>
      </c>
      <c r="K7246" s="72" t="s">
        <v>25</v>
      </c>
      <c r="L7246" s="72" t="s">
        <v>191</v>
      </c>
      <c r="M7246" s="72" t="s">
        <v>29</v>
      </c>
    </row>
    <row r="7247" spans="2:13" x14ac:dyDescent="0.25">
      <c r="B7247" s="72" t="s">
        <v>12</v>
      </c>
      <c r="C7247" s="72" t="s">
        <v>13</v>
      </c>
      <c r="D7247" s="72" t="s">
        <v>14</v>
      </c>
      <c r="E7247" s="72" t="s">
        <v>81</v>
      </c>
      <c r="F7247" s="73">
        <v>10545</v>
      </c>
      <c r="G7247" s="72" t="s">
        <v>16</v>
      </c>
      <c r="H7247" s="72" t="s">
        <v>17</v>
      </c>
      <c r="I7247" s="72" t="s">
        <v>18</v>
      </c>
      <c r="J7247" s="72" t="s">
        <v>19</v>
      </c>
      <c r="K7247" s="72" t="s">
        <v>25</v>
      </c>
      <c r="L7247" s="72" t="s">
        <v>249</v>
      </c>
      <c r="M7247" s="72" t="s">
        <v>112</v>
      </c>
    </row>
    <row r="7248" spans="2:13" x14ac:dyDescent="0.25">
      <c r="B7248" s="72" t="s">
        <v>12</v>
      </c>
      <c r="C7248" s="72" t="s">
        <v>13</v>
      </c>
      <c r="D7248" s="72" t="s">
        <v>14</v>
      </c>
      <c r="E7248" s="72" t="s">
        <v>55</v>
      </c>
      <c r="F7248" s="73">
        <v>61220</v>
      </c>
      <c r="G7248" s="72" t="s">
        <v>16</v>
      </c>
      <c r="H7248" s="72" t="s">
        <v>17</v>
      </c>
      <c r="I7248" s="72" t="s">
        <v>18</v>
      </c>
      <c r="J7248" s="72" t="s">
        <v>19</v>
      </c>
      <c r="K7248" s="72" t="s">
        <v>25</v>
      </c>
      <c r="L7248" s="72" t="s">
        <v>164</v>
      </c>
      <c r="M7248" s="72" t="s">
        <v>29</v>
      </c>
    </row>
    <row r="7249" spans="2:13" x14ac:dyDescent="0.25">
      <c r="B7249" s="72" t="s">
        <v>12</v>
      </c>
      <c r="C7249" s="72" t="s">
        <v>13</v>
      </c>
      <c r="D7249" s="72" t="s">
        <v>14</v>
      </c>
      <c r="E7249" s="72" t="s">
        <v>81</v>
      </c>
      <c r="F7249" s="73">
        <v>674311</v>
      </c>
      <c r="G7249" s="72" t="s">
        <v>16</v>
      </c>
      <c r="H7249" s="72" t="s">
        <v>24</v>
      </c>
      <c r="I7249" s="72" t="s">
        <v>18</v>
      </c>
      <c r="J7249" s="72" t="s">
        <v>19</v>
      </c>
      <c r="K7249" s="72" t="s">
        <v>130</v>
      </c>
      <c r="L7249" s="72" t="s">
        <v>236</v>
      </c>
      <c r="M7249" s="72" t="s">
        <v>47</v>
      </c>
    </row>
    <row r="7250" spans="2:13" x14ac:dyDescent="0.25">
      <c r="B7250" s="72" t="s">
        <v>12</v>
      </c>
      <c r="C7250" s="72" t="s">
        <v>13</v>
      </c>
      <c r="D7250" s="72" t="s">
        <v>14</v>
      </c>
      <c r="E7250" s="72" t="s">
        <v>39</v>
      </c>
      <c r="F7250" s="73">
        <v>-1100</v>
      </c>
      <c r="G7250" s="72" t="s">
        <v>16</v>
      </c>
      <c r="H7250" s="72" t="s">
        <v>17</v>
      </c>
      <c r="I7250" s="72" t="s">
        <v>48</v>
      </c>
      <c r="J7250" s="72" t="s">
        <v>19</v>
      </c>
      <c r="K7250" s="72" t="s">
        <v>49</v>
      </c>
      <c r="L7250" s="72" t="s">
        <v>167</v>
      </c>
      <c r="M7250" s="72"/>
    </row>
    <row r="7251" spans="2:13" x14ac:dyDescent="0.25">
      <c r="B7251" s="72" t="s">
        <v>12</v>
      </c>
      <c r="C7251" s="72" t="s">
        <v>13</v>
      </c>
      <c r="D7251" s="72" t="s">
        <v>14</v>
      </c>
      <c r="E7251" s="72" t="s">
        <v>79</v>
      </c>
      <c r="F7251" s="73">
        <v>-616</v>
      </c>
      <c r="G7251" s="72" t="s">
        <v>16</v>
      </c>
      <c r="H7251" s="72" t="s">
        <v>24</v>
      </c>
      <c r="I7251" s="72" t="s">
        <v>18</v>
      </c>
      <c r="J7251" s="72" t="s">
        <v>19</v>
      </c>
      <c r="K7251" s="72" t="s">
        <v>25</v>
      </c>
      <c r="L7251" s="72" t="s">
        <v>249</v>
      </c>
      <c r="M7251" s="72"/>
    </row>
    <row r="7252" spans="2:13" x14ac:dyDescent="0.25">
      <c r="B7252" s="72" t="s">
        <v>12</v>
      </c>
      <c r="C7252" s="72" t="s">
        <v>13</v>
      </c>
      <c r="D7252" s="72" t="s">
        <v>14</v>
      </c>
      <c r="E7252" s="72" t="s">
        <v>79</v>
      </c>
      <c r="F7252" s="73">
        <v>-4357</v>
      </c>
      <c r="G7252" s="72" t="s">
        <v>16</v>
      </c>
      <c r="H7252" s="72" t="s">
        <v>24</v>
      </c>
      <c r="I7252" s="72" t="s">
        <v>18</v>
      </c>
      <c r="J7252" s="72" t="s">
        <v>19</v>
      </c>
      <c r="K7252" s="72" t="s">
        <v>25</v>
      </c>
      <c r="L7252" s="72" t="s">
        <v>265</v>
      </c>
      <c r="M7252" s="72"/>
    </row>
    <row r="7253" spans="2:13" x14ac:dyDescent="0.25">
      <c r="B7253" s="72" t="s">
        <v>12</v>
      </c>
      <c r="C7253" s="72" t="s">
        <v>13</v>
      </c>
      <c r="D7253" s="72" t="s">
        <v>14</v>
      </c>
      <c r="E7253" s="72" t="s">
        <v>36</v>
      </c>
      <c r="F7253" s="73">
        <v>111079</v>
      </c>
      <c r="G7253" s="72" t="s">
        <v>16</v>
      </c>
      <c r="H7253" s="72" t="s">
        <v>24</v>
      </c>
      <c r="I7253" s="72" t="s">
        <v>18</v>
      </c>
      <c r="J7253" s="72" t="s">
        <v>19</v>
      </c>
      <c r="K7253" s="72" t="s">
        <v>20</v>
      </c>
      <c r="L7253" s="72" t="s">
        <v>233</v>
      </c>
      <c r="M7253" s="72" t="s">
        <v>29</v>
      </c>
    </row>
    <row r="7254" spans="2:13" x14ac:dyDescent="0.25">
      <c r="B7254" s="72" t="s">
        <v>12</v>
      </c>
      <c r="C7254" s="72" t="s">
        <v>13</v>
      </c>
      <c r="D7254" s="72" t="s">
        <v>14</v>
      </c>
      <c r="E7254" s="72" t="s">
        <v>41</v>
      </c>
      <c r="F7254" s="73">
        <v>-89</v>
      </c>
      <c r="G7254" s="72" t="s">
        <v>16</v>
      </c>
      <c r="H7254" s="72" t="s">
        <v>24</v>
      </c>
      <c r="I7254" s="72" t="s">
        <v>18</v>
      </c>
      <c r="J7254" s="72" t="s">
        <v>19</v>
      </c>
      <c r="K7254" s="72" t="s">
        <v>99</v>
      </c>
      <c r="L7254" s="72" t="s">
        <v>154</v>
      </c>
      <c r="M7254" s="72"/>
    </row>
    <row r="7255" spans="2:13" x14ac:dyDescent="0.25">
      <c r="B7255" s="72" t="s">
        <v>12</v>
      </c>
      <c r="C7255" s="72" t="s">
        <v>13</v>
      </c>
      <c r="D7255" s="72" t="s">
        <v>14</v>
      </c>
      <c r="E7255" s="72" t="s">
        <v>94</v>
      </c>
      <c r="F7255" s="73">
        <v>28</v>
      </c>
      <c r="G7255" s="72" t="s">
        <v>16</v>
      </c>
      <c r="H7255" s="72" t="s">
        <v>24</v>
      </c>
      <c r="I7255" s="72" t="s">
        <v>18</v>
      </c>
      <c r="J7255" s="72" t="s">
        <v>19</v>
      </c>
      <c r="K7255" s="72" t="s">
        <v>25</v>
      </c>
      <c r="L7255" s="72" t="s">
        <v>200</v>
      </c>
      <c r="M7255" s="72"/>
    </row>
    <row r="7256" spans="2:13" x14ac:dyDescent="0.25">
      <c r="B7256" s="72" t="s">
        <v>12</v>
      </c>
      <c r="C7256" s="72" t="s">
        <v>13</v>
      </c>
      <c r="D7256" s="72" t="s">
        <v>14</v>
      </c>
      <c r="E7256" s="72" t="s">
        <v>45</v>
      </c>
      <c r="F7256" s="73">
        <v>270146</v>
      </c>
      <c r="G7256" s="72" t="s">
        <v>16</v>
      </c>
      <c r="H7256" s="72" t="s">
        <v>24</v>
      </c>
      <c r="I7256" s="72" t="s">
        <v>18</v>
      </c>
      <c r="J7256" s="72" t="s">
        <v>19</v>
      </c>
      <c r="K7256" s="72" t="s">
        <v>31</v>
      </c>
      <c r="L7256" s="72" t="s">
        <v>362</v>
      </c>
      <c r="M7256" s="72" t="s">
        <v>57</v>
      </c>
    </row>
    <row r="7257" spans="2:13" x14ac:dyDescent="0.25">
      <c r="B7257" s="72" t="s">
        <v>12</v>
      </c>
      <c r="C7257" s="72" t="s">
        <v>13</v>
      </c>
      <c r="D7257" s="72" t="s">
        <v>14</v>
      </c>
      <c r="E7257" s="72" t="s">
        <v>83</v>
      </c>
      <c r="F7257" s="73">
        <v>207668</v>
      </c>
      <c r="G7257" s="72" t="s">
        <v>16</v>
      </c>
      <c r="H7257" s="72" t="s">
        <v>24</v>
      </c>
      <c r="I7257" s="72" t="s">
        <v>18</v>
      </c>
      <c r="J7257" s="72" t="s">
        <v>19</v>
      </c>
      <c r="K7257" s="72" t="s">
        <v>37</v>
      </c>
      <c r="L7257" s="72" t="s">
        <v>354</v>
      </c>
      <c r="M7257" s="72"/>
    </row>
    <row r="7258" spans="2:13" x14ac:dyDescent="0.25">
      <c r="B7258" s="72" t="s">
        <v>12</v>
      </c>
      <c r="C7258" s="72" t="s">
        <v>13</v>
      </c>
      <c r="D7258" s="72" t="s">
        <v>14</v>
      </c>
      <c r="E7258" s="72" t="s">
        <v>55</v>
      </c>
      <c r="F7258" s="73">
        <v>187660</v>
      </c>
      <c r="G7258" s="72" t="s">
        <v>16</v>
      </c>
      <c r="H7258" s="72" t="s">
        <v>24</v>
      </c>
      <c r="I7258" s="72" t="s">
        <v>18</v>
      </c>
      <c r="J7258" s="72" t="s">
        <v>227</v>
      </c>
      <c r="K7258" s="72" t="s">
        <v>49</v>
      </c>
      <c r="L7258" s="72" t="s">
        <v>73</v>
      </c>
      <c r="M7258" s="72" t="s">
        <v>112</v>
      </c>
    </row>
    <row r="7259" spans="2:13" x14ac:dyDescent="0.25">
      <c r="B7259" s="72" t="s">
        <v>12</v>
      </c>
      <c r="C7259" s="72" t="s">
        <v>13</v>
      </c>
      <c r="D7259" s="72" t="s">
        <v>14</v>
      </c>
      <c r="E7259" s="72" t="s">
        <v>27</v>
      </c>
      <c r="F7259" s="73">
        <v>4528</v>
      </c>
      <c r="G7259" s="72" t="s">
        <v>16</v>
      </c>
      <c r="H7259" s="72" t="s">
        <v>24</v>
      </c>
      <c r="I7259" s="72" t="s">
        <v>18</v>
      </c>
      <c r="J7259" s="72" t="s">
        <v>19</v>
      </c>
      <c r="K7259" s="72" t="s">
        <v>99</v>
      </c>
      <c r="L7259" s="72" t="s">
        <v>655</v>
      </c>
      <c r="M7259" s="72" t="s">
        <v>302</v>
      </c>
    </row>
    <row r="7260" spans="2:13" x14ac:dyDescent="0.25">
      <c r="B7260" s="72" t="s">
        <v>12</v>
      </c>
      <c r="C7260" s="72" t="s">
        <v>13</v>
      </c>
      <c r="D7260" s="72" t="s">
        <v>14</v>
      </c>
      <c r="E7260" s="72" t="s">
        <v>144</v>
      </c>
      <c r="F7260" s="73">
        <v>6430624</v>
      </c>
      <c r="G7260" s="72" t="s">
        <v>16</v>
      </c>
      <c r="H7260" s="72" t="s">
        <v>24</v>
      </c>
      <c r="I7260" s="72" t="s">
        <v>18</v>
      </c>
      <c r="J7260" s="72" t="s">
        <v>19</v>
      </c>
      <c r="K7260" s="72" t="s">
        <v>185</v>
      </c>
      <c r="L7260" s="72" t="s">
        <v>409</v>
      </c>
      <c r="M7260" s="72" t="s">
        <v>22</v>
      </c>
    </row>
    <row r="7261" spans="2:13" x14ac:dyDescent="0.25">
      <c r="B7261" s="72" t="s">
        <v>12</v>
      </c>
      <c r="C7261" s="72" t="s">
        <v>13</v>
      </c>
      <c r="D7261" s="72" t="s">
        <v>14</v>
      </c>
      <c r="E7261" s="72" t="s">
        <v>55</v>
      </c>
      <c r="F7261" s="73">
        <v>18281609</v>
      </c>
      <c r="G7261" s="72" t="s">
        <v>16</v>
      </c>
      <c r="H7261" s="72" t="s">
        <v>24</v>
      </c>
      <c r="I7261" s="72" t="s">
        <v>18</v>
      </c>
      <c r="J7261" s="72" t="s">
        <v>540</v>
      </c>
      <c r="K7261" s="72" t="s">
        <v>117</v>
      </c>
      <c r="L7261" s="72" t="s">
        <v>271</v>
      </c>
      <c r="M7261" s="72" t="s">
        <v>112</v>
      </c>
    </row>
    <row r="7262" spans="2:13" x14ac:dyDescent="0.25">
      <c r="B7262" s="72" t="s">
        <v>12</v>
      </c>
      <c r="C7262" s="72" t="s">
        <v>13</v>
      </c>
      <c r="D7262" s="72" t="s">
        <v>14</v>
      </c>
      <c r="E7262" s="72" t="s">
        <v>27</v>
      </c>
      <c r="F7262" s="73">
        <v>12770489</v>
      </c>
      <c r="G7262" s="72" t="s">
        <v>16</v>
      </c>
      <c r="H7262" s="72" t="s">
        <v>24</v>
      </c>
      <c r="I7262" s="72" t="s">
        <v>18</v>
      </c>
      <c r="J7262" s="72" t="s">
        <v>19</v>
      </c>
      <c r="K7262" s="72" t="s">
        <v>49</v>
      </c>
      <c r="L7262" s="72" t="s">
        <v>255</v>
      </c>
      <c r="M7262" s="72" t="s">
        <v>29</v>
      </c>
    </row>
    <row r="7263" spans="2:13" x14ac:dyDescent="0.25">
      <c r="B7263" s="72" t="s">
        <v>12</v>
      </c>
      <c r="C7263" s="72" t="s">
        <v>13</v>
      </c>
      <c r="D7263" s="72" t="s">
        <v>14</v>
      </c>
      <c r="E7263" s="72" t="s">
        <v>74</v>
      </c>
      <c r="F7263" s="73">
        <v>11010</v>
      </c>
      <c r="G7263" s="72" t="s">
        <v>16</v>
      </c>
      <c r="H7263" s="72" t="s">
        <v>17</v>
      </c>
      <c r="I7263" s="72" t="s">
        <v>18</v>
      </c>
      <c r="J7263" s="72" t="s">
        <v>19</v>
      </c>
      <c r="K7263" s="72" t="s">
        <v>25</v>
      </c>
      <c r="L7263" s="72" t="s">
        <v>69</v>
      </c>
      <c r="M7263" s="72" t="s">
        <v>57</v>
      </c>
    </row>
    <row r="7264" spans="2:13" x14ac:dyDescent="0.25">
      <c r="B7264" s="72" t="s">
        <v>12</v>
      </c>
      <c r="C7264" s="72" t="s">
        <v>13</v>
      </c>
      <c r="D7264" s="72" t="s">
        <v>14</v>
      </c>
      <c r="E7264" s="72" t="s">
        <v>123</v>
      </c>
      <c r="F7264" s="73">
        <v>-420</v>
      </c>
      <c r="G7264" s="72" t="s">
        <v>16</v>
      </c>
      <c r="H7264" s="72" t="s">
        <v>17</v>
      </c>
      <c r="I7264" s="72" t="s">
        <v>18</v>
      </c>
      <c r="J7264" s="72" t="s">
        <v>19</v>
      </c>
      <c r="K7264" s="72" t="s">
        <v>37</v>
      </c>
      <c r="L7264" s="72" t="s">
        <v>349</v>
      </c>
      <c r="M7264" s="72"/>
    </row>
    <row r="7265" spans="2:13" x14ac:dyDescent="0.25">
      <c r="B7265" s="72" t="s">
        <v>12</v>
      </c>
      <c r="C7265" s="72" t="s">
        <v>13</v>
      </c>
      <c r="D7265" s="72" t="s">
        <v>14</v>
      </c>
      <c r="E7265" s="72" t="s">
        <v>51</v>
      </c>
      <c r="F7265" s="73">
        <v>239021</v>
      </c>
      <c r="G7265" s="72" t="s">
        <v>16</v>
      </c>
      <c r="H7265" s="72" t="s">
        <v>24</v>
      </c>
      <c r="I7265" s="72" t="s">
        <v>18</v>
      </c>
      <c r="J7265" s="72" t="s">
        <v>19</v>
      </c>
      <c r="K7265" s="72" t="s">
        <v>49</v>
      </c>
      <c r="L7265" s="72" t="s">
        <v>253</v>
      </c>
      <c r="M7265" s="72"/>
    </row>
    <row r="7266" spans="2:13" x14ac:dyDescent="0.25">
      <c r="B7266" s="72" t="s">
        <v>12</v>
      </c>
      <c r="C7266" s="72" t="s">
        <v>13</v>
      </c>
      <c r="D7266" s="72" t="s">
        <v>14</v>
      </c>
      <c r="E7266" s="72" t="s">
        <v>33</v>
      </c>
      <c r="F7266" s="73">
        <v>708190</v>
      </c>
      <c r="G7266" s="72" t="s">
        <v>16</v>
      </c>
      <c r="H7266" s="72" t="s">
        <v>24</v>
      </c>
      <c r="I7266" s="72" t="s">
        <v>18</v>
      </c>
      <c r="J7266" s="72" t="s">
        <v>19</v>
      </c>
      <c r="K7266" s="72" t="s">
        <v>185</v>
      </c>
      <c r="L7266" s="72" t="s">
        <v>186</v>
      </c>
      <c r="M7266" s="72" t="s">
        <v>47</v>
      </c>
    </row>
    <row r="7267" spans="2:13" x14ac:dyDescent="0.25">
      <c r="B7267" s="72" t="s">
        <v>12</v>
      </c>
      <c r="C7267" s="72" t="s">
        <v>13</v>
      </c>
      <c r="D7267" s="72" t="s">
        <v>14</v>
      </c>
      <c r="E7267" s="72" t="s">
        <v>83</v>
      </c>
      <c r="F7267" s="73">
        <v>269</v>
      </c>
      <c r="G7267" s="72" t="s">
        <v>269</v>
      </c>
      <c r="H7267" s="72" t="s">
        <v>24</v>
      </c>
      <c r="I7267" s="72" t="s">
        <v>18</v>
      </c>
      <c r="J7267" s="72" t="s">
        <v>526</v>
      </c>
      <c r="K7267" s="72" t="s">
        <v>43</v>
      </c>
      <c r="L7267" s="72" t="s">
        <v>322</v>
      </c>
      <c r="M7267" s="72"/>
    </row>
    <row r="7268" spans="2:13" x14ac:dyDescent="0.25">
      <c r="B7268" s="72" t="s">
        <v>12</v>
      </c>
      <c r="C7268" s="72" t="s">
        <v>13</v>
      </c>
      <c r="D7268" s="72" t="s">
        <v>14</v>
      </c>
      <c r="E7268" s="72" t="s">
        <v>83</v>
      </c>
      <c r="F7268" s="73">
        <v>138651</v>
      </c>
      <c r="G7268" s="72" t="s">
        <v>16</v>
      </c>
      <c r="H7268" s="72" t="s">
        <v>24</v>
      </c>
      <c r="I7268" s="72" t="s">
        <v>18</v>
      </c>
      <c r="J7268" s="72" t="s">
        <v>19</v>
      </c>
      <c r="K7268" s="72" t="s">
        <v>37</v>
      </c>
      <c r="L7268" s="72" t="s">
        <v>274</v>
      </c>
      <c r="M7268" s="72"/>
    </row>
    <row r="7269" spans="2:13" x14ac:dyDescent="0.25">
      <c r="B7269" s="72" t="s">
        <v>12</v>
      </c>
      <c r="C7269" s="72" t="s">
        <v>13</v>
      </c>
      <c r="D7269" s="72" t="s">
        <v>14</v>
      </c>
      <c r="E7269" s="72" t="s">
        <v>83</v>
      </c>
      <c r="F7269" s="73">
        <v>4</v>
      </c>
      <c r="G7269" s="72" t="s">
        <v>16</v>
      </c>
      <c r="H7269" s="72" t="s">
        <v>24</v>
      </c>
      <c r="I7269" s="72" t="s">
        <v>18</v>
      </c>
      <c r="J7269" s="72" t="s">
        <v>19</v>
      </c>
      <c r="K7269" s="72" t="s">
        <v>49</v>
      </c>
      <c r="L7269" s="72" t="s">
        <v>178</v>
      </c>
      <c r="M7269" s="72"/>
    </row>
    <row r="7270" spans="2:13" x14ac:dyDescent="0.25">
      <c r="B7270" s="72" t="s">
        <v>12</v>
      </c>
      <c r="C7270" s="72" t="s">
        <v>13</v>
      </c>
      <c r="D7270" s="72" t="s">
        <v>14</v>
      </c>
      <c r="E7270" s="72" t="s">
        <v>94</v>
      </c>
      <c r="F7270" s="73">
        <v>1241</v>
      </c>
      <c r="G7270" s="72" t="s">
        <v>16</v>
      </c>
      <c r="H7270" s="72" t="s">
        <v>17</v>
      </c>
      <c r="I7270" s="72" t="s">
        <v>18</v>
      </c>
      <c r="J7270" s="72" t="s">
        <v>19</v>
      </c>
      <c r="K7270" s="72" t="s">
        <v>25</v>
      </c>
      <c r="L7270" s="72" t="s">
        <v>276</v>
      </c>
      <c r="M7270" s="72"/>
    </row>
    <row r="7271" spans="2:13" x14ac:dyDescent="0.25">
      <c r="B7271" s="72" t="s">
        <v>12</v>
      </c>
      <c r="C7271" s="72" t="s">
        <v>13</v>
      </c>
      <c r="D7271" s="72" t="s">
        <v>14</v>
      </c>
      <c r="E7271" s="72" t="s">
        <v>144</v>
      </c>
      <c r="F7271" s="73">
        <v>132522</v>
      </c>
      <c r="G7271" s="72" t="s">
        <v>16</v>
      </c>
      <c r="H7271" s="72" t="s">
        <v>24</v>
      </c>
      <c r="I7271" s="72" t="s">
        <v>18</v>
      </c>
      <c r="J7271" s="72" t="s">
        <v>19</v>
      </c>
      <c r="K7271" s="72" t="s">
        <v>37</v>
      </c>
      <c r="L7271" s="72" t="s">
        <v>482</v>
      </c>
      <c r="M7271" s="72" t="s">
        <v>22</v>
      </c>
    </row>
    <row r="7272" spans="2:13" x14ac:dyDescent="0.25">
      <c r="B7272" s="72" t="s">
        <v>12</v>
      </c>
      <c r="C7272" s="72" t="s">
        <v>13</v>
      </c>
      <c r="D7272" s="72" t="s">
        <v>14</v>
      </c>
      <c r="E7272" s="72" t="s">
        <v>27</v>
      </c>
      <c r="F7272" s="73">
        <v>14719</v>
      </c>
      <c r="G7272" s="72" t="s">
        <v>16</v>
      </c>
      <c r="H7272" s="72" t="s">
        <v>24</v>
      </c>
      <c r="I7272" s="72" t="s">
        <v>18</v>
      </c>
      <c r="J7272" s="72" t="s">
        <v>19</v>
      </c>
      <c r="K7272" s="72" t="s">
        <v>25</v>
      </c>
      <c r="L7272" s="72" t="s">
        <v>286</v>
      </c>
      <c r="M7272" s="72" t="s">
        <v>57</v>
      </c>
    </row>
    <row r="7273" spans="2:13" x14ac:dyDescent="0.25">
      <c r="B7273" s="72" t="s">
        <v>12</v>
      </c>
      <c r="C7273" s="72" t="s">
        <v>13</v>
      </c>
      <c r="D7273" s="72" t="s">
        <v>14</v>
      </c>
      <c r="E7273" s="72" t="s">
        <v>39</v>
      </c>
      <c r="F7273" s="73">
        <v>-16</v>
      </c>
      <c r="G7273" s="72" t="s">
        <v>16</v>
      </c>
      <c r="H7273" s="72" t="s">
        <v>17</v>
      </c>
      <c r="I7273" s="72" t="s">
        <v>18</v>
      </c>
      <c r="J7273" s="72" t="s">
        <v>19</v>
      </c>
      <c r="K7273" s="72" t="s">
        <v>25</v>
      </c>
      <c r="L7273" s="72" t="s">
        <v>559</v>
      </c>
      <c r="M7273" s="72"/>
    </row>
    <row r="7274" spans="2:13" x14ac:dyDescent="0.25">
      <c r="B7274" s="72" t="s">
        <v>12</v>
      </c>
      <c r="C7274" s="72" t="s">
        <v>13</v>
      </c>
      <c r="D7274" s="72" t="s">
        <v>14</v>
      </c>
      <c r="E7274" s="72" t="s">
        <v>15</v>
      </c>
      <c r="F7274" s="73">
        <v>44801335</v>
      </c>
      <c r="G7274" s="72" t="s">
        <v>16</v>
      </c>
      <c r="H7274" s="72" t="s">
        <v>24</v>
      </c>
      <c r="I7274" s="72" t="s">
        <v>18</v>
      </c>
      <c r="J7274" s="72" t="s">
        <v>19</v>
      </c>
      <c r="K7274" s="72" t="s">
        <v>43</v>
      </c>
      <c r="L7274" s="72" t="s">
        <v>442</v>
      </c>
      <c r="M7274" s="72" t="s">
        <v>22</v>
      </c>
    </row>
    <row r="7275" spans="2:13" x14ac:dyDescent="0.25">
      <c r="B7275" s="72" t="s">
        <v>12</v>
      </c>
      <c r="C7275" s="72" t="s">
        <v>13</v>
      </c>
      <c r="D7275" s="72" t="s">
        <v>14</v>
      </c>
      <c r="E7275" s="72" t="s">
        <v>55</v>
      </c>
      <c r="F7275" s="73">
        <v>955214</v>
      </c>
      <c r="G7275" s="72" t="s">
        <v>16</v>
      </c>
      <c r="H7275" s="72" t="s">
        <v>17</v>
      </c>
      <c r="I7275" s="72" t="s">
        <v>18</v>
      </c>
      <c r="J7275" s="72" t="s">
        <v>19</v>
      </c>
      <c r="K7275" s="72" t="s">
        <v>37</v>
      </c>
      <c r="L7275" s="72" t="s">
        <v>202</v>
      </c>
      <c r="M7275" s="72" t="s">
        <v>57</v>
      </c>
    </row>
    <row r="7276" spans="2:13" x14ac:dyDescent="0.25">
      <c r="B7276" s="72" t="s">
        <v>12</v>
      </c>
      <c r="C7276" s="72" t="s">
        <v>13</v>
      </c>
      <c r="D7276" s="72" t="s">
        <v>14</v>
      </c>
      <c r="E7276" s="72" t="s">
        <v>36</v>
      </c>
      <c r="F7276" s="73">
        <v>6634</v>
      </c>
      <c r="G7276" s="72" t="s">
        <v>16</v>
      </c>
      <c r="H7276" s="72" t="s">
        <v>24</v>
      </c>
      <c r="I7276" s="72" t="s">
        <v>18</v>
      </c>
      <c r="J7276" s="72" t="s">
        <v>19</v>
      </c>
      <c r="K7276" s="72" t="s">
        <v>117</v>
      </c>
      <c r="L7276" s="72" t="s">
        <v>484</v>
      </c>
      <c r="M7276" s="72" t="s">
        <v>57</v>
      </c>
    </row>
    <row r="7277" spans="2:13" x14ac:dyDescent="0.25">
      <c r="B7277" s="72" t="s">
        <v>12</v>
      </c>
      <c r="C7277" s="72" t="s">
        <v>13</v>
      </c>
      <c r="D7277" s="72" t="s">
        <v>14</v>
      </c>
      <c r="E7277" s="72" t="s">
        <v>68</v>
      </c>
      <c r="F7277" s="73">
        <v>-452</v>
      </c>
      <c r="G7277" s="72" t="s">
        <v>16</v>
      </c>
      <c r="H7277" s="72" t="s">
        <v>17</v>
      </c>
      <c r="I7277" s="72" t="s">
        <v>18</v>
      </c>
      <c r="J7277" s="72" t="s">
        <v>19</v>
      </c>
      <c r="K7277" s="72" t="s">
        <v>25</v>
      </c>
      <c r="L7277" s="72" t="s">
        <v>165</v>
      </c>
      <c r="M7277" s="72"/>
    </row>
    <row r="7278" spans="2:13" x14ac:dyDescent="0.25">
      <c r="B7278" s="72" t="s">
        <v>12</v>
      </c>
      <c r="C7278" s="72" t="s">
        <v>13</v>
      </c>
      <c r="D7278" s="72" t="s">
        <v>14</v>
      </c>
      <c r="E7278" s="72" t="s">
        <v>83</v>
      </c>
      <c r="F7278" s="73">
        <v>190481</v>
      </c>
      <c r="G7278" s="72" t="s">
        <v>16</v>
      </c>
      <c r="H7278" s="72" t="s">
        <v>24</v>
      </c>
      <c r="I7278" s="72" t="s">
        <v>18</v>
      </c>
      <c r="J7278" s="72" t="s">
        <v>19</v>
      </c>
      <c r="K7278" s="72" t="s">
        <v>25</v>
      </c>
      <c r="L7278" s="72" t="s">
        <v>165</v>
      </c>
      <c r="M7278" s="72"/>
    </row>
    <row r="7279" spans="2:13" x14ac:dyDescent="0.25">
      <c r="B7279" s="72" t="s">
        <v>12</v>
      </c>
      <c r="C7279" s="72" t="s">
        <v>13</v>
      </c>
      <c r="D7279" s="72" t="s">
        <v>14</v>
      </c>
      <c r="E7279" s="72" t="s">
        <v>123</v>
      </c>
      <c r="F7279" s="73">
        <v>-7958</v>
      </c>
      <c r="G7279" s="72" t="s">
        <v>16</v>
      </c>
      <c r="H7279" s="72" t="s">
        <v>17</v>
      </c>
      <c r="I7279" s="72" t="s">
        <v>18</v>
      </c>
      <c r="J7279" s="72" t="s">
        <v>19</v>
      </c>
      <c r="K7279" s="72" t="s">
        <v>49</v>
      </c>
      <c r="L7279" s="72" t="s">
        <v>105</v>
      </c>
      <c r="M7279" s="72"/>
    </row>
    <row r="7280" spans="2:13" x14ac:dyDescent="0.25">
      <c r="B7280" s="72" t="s">
        <v>12</v>
      </c>
      <c r="C7280" s="72" t="s">
        <v>13</v>
      </c>
      <c r="D7280" s="72" t="s">
        <v>14</v>
      </c>
      <c r="E7280" s="72" t="s">
        <v>70</v>
      </c>
      <c r="F7280" s="73">
        <v>15014</v>
      </c>
      <c r="G7280" s="72" t="s">
        <v>16</v>
      </c>
      <c r="H7280" s="72" t="s">
        <v>17</v>
      </c>
      <c r="I7280" s="72" t="s">
        <v>18</v>
      </c>
      <c r="J7280" s="72" t="s">
        <v>19</v>
      </c>
      <c r="K7280" s="72" t="s">
        <v>20</v>
      </c>
      <c r="L7280" s="72" t="s">
        <v>226</v>
      </c>
      <c r="M7280" s="72" t="s">
        <v>243</v>
      </c>
    </row>
    <row r="7281" spans="2:13" x14ac:dyDescent="0.25">
      <c r="B7281" s="72" t="s">
        <v>12</v>
      </c>
      <c r="C7281" s="72" t="s">
        <v>13</v>
      </c>
      <c r="D7281" s="72" t="s">
        <v>14</v>
      </c>
      <c r="E7281" s="72" t="s">
        <v>55</v>
      </c>
      <c r="F7281" s="73">
        <v>19520</v>
      </c>
      <c r="G7281" s="72" t="s">
        <v>16</v>
      </c>
      <c r="H7281" s="72" t="s">
        <v>17</v>
      </c>
      <c r="I7281" s="72" t="s">
        <v>18</v>
      </c>
      <c r="J7281" s="72" t="s">
        <v>19</v>
      </c>
      <c r="K7281" s="72" t="s">
        <v>49</v>
      </c>
      <c r="L7281" s="72" t="s">
        <v>50</v>
      </c>
      <c r="M7281" s="72" t="s">
        <v>112</v>
      </c>
    </row>
    <row r="7282" spans="2:13" x14ac:dyDescent="0.25">
      <c r="B7282" s="72" t="s">
        <v>12</v>
      </c>
      <c r="C7282" s="72" t="s">
        <v>13</v>
      </c>
      <c r="D7282" s="72" t="s">
        <v>14</v>
      </c>
      <c r="E7282" s="72" t="s">
        <v>65</v>
      </c>
      <c r="F7282" s="73">
        <v>111011</v>
      </c>
      <c r="G7282" s="72" t="s">
        <v>16</v>
      </c>
      <c r="H7282" s="72" t="s">
        <v>24</v>
      </c>
      <c r="I7282" s="72" t="s">
        <v>18</v>
      </c>
      <c r="J7282" s="72" t="s">
        <v>19</v>
      </c>
      <c r="K7282" s="72" t="s">
        <v>37</v>
      </c>
      <c r="L7282" s="72" t="s">
        <v>218</v>
      </c>
      <c r="M7282" s="72" t="s">
        <v>133</v>
      </c>
    </row>
    <row r="7283" spans="2:13" x14ac:dyDescent="0.25">
      <c r="B7283" s="72" t="s">
        <v>12</v>
      </c>
      <c r="C7283" s="72" t="s">
        <v>13</v>
      </c>
      <c r="D7283" s="72" t="s">
        <v>14</v>
      </c>
      <c r="E7283" s="72" t="s">
        <v>94</v>
      </c>
      <c r="F7283" s="73">
        <v>4482</v>
      </c>
      <c r="G7283" s="72" t="s">
        <v>16</v>
      </c>
      <c r="H7283" s="72" t="s">
        <v>17</v>
      </c>
      <c r="I7283" s="72" t="s">
        <v>18</v>
      </c>
      <c r="J7283" s="72" t="s">
        <v>19</v>
      </c>
      <c r="K7283" s="72" t="s">
        <v>20</v>
      </c>
      <c r="L7283" s="72" t="s">
        <v>535</v>
      </c>
      <c r="M7283" s="72"/>
    </row>
    <row r="7284" spans="2:13" x14ac:dyDescent="0.25">
      <c r="B7284" s="72" t="s">
        <v>12</v>
      </c>
      <c r="C7284" s="72" t="s">
        <v>13</v>
      </c>
      <c r="D7284" s="72" t="s">
        <v>14</v>
      </c>
      <c r="E7284" s="72" t="s">
        <v>30</v>
      </c>
      <c r="F7284" s="73">
        <v>-152</v>
      </c>
      <c r="G7284" s="72" t="s">
        <v>16</v>
      </c>
      <c r="H7284" s="72" t="s">
        <v>24</v>
      </c>
      <c r="I7284" s="72" t="s">
        <v>18</v>
      </c>
      <c r="J7284" s="72" t="s">
        <v>19</v>
      </c>
      <c r="K7284" s="72" t="s">
        <v>20</v>
      </c>
      <c r="L7284" s="72" t="s">
        <v>98</v>
      </c>
      <c r="M7284" s="72"/>
    </row>
    <row r="7285" spans="2:13" x14ac:dyDescent="0.25">
      <c r="B7285" s="72" t="s">
        <v>12</v>
      </c>
      <c r="C7285" s="72" t="s">
        <v>13</v>
      </c>
      <c r="D7285" s="72" t="s">
        <v>14</v>
      </c>
      <c r="E7285" s="72" t="s">
        <v>81</v>
      </c>
      <c r="F7285" s="73">
        <v>1039533</v>
      </c>
      <c r="G7285" s="72" t="s">
        <v>16</v>
      </c>
      <c r="H7285" s="72" t="s">
        <v>17</v>
      </c>
      <c r="I7285" s="72" t="s">
        <v>18</v>
      </c>
      <c r="J7285" s="72" t="s">
        <v>19</v>
      </c>
      <c r="K7285" s="72" t="s">
        <v>25</v>
      </c>
      <c r="L7285" s="72" t="s">
        <v>234</v>
      </c>
      <c r="M7285" s="72" t="s">
        <v>47</v>
      </c>
    </row>
    <row r="7286" spans="2:13" x14ac:dyDescent="0.25">
      <c r="B7286" s="72" t="s">
        <v>12</v>
      </c>
      <c r="C7286" s="72" t="s">
        <v>13</v>
      </c>
      <c r="D7286" s="72" t="s">
        <v>14</v>
      </c>
      <c r="E7286" s="72" t="s">
        <v>41</v>
      </c>
      <c r="F7286" s="73">
        <v>-8239</v>
      </c>
      <c r="G7286" s="72" t="s">
        <v>16</v>
      </c>
      <c r="H7286" s="72" t="s">
        <v>24</v>
      </c>
      <c r="I7286" s="72" t="s">
        <v>18</v>
      </c>
      <c r="J7286" s="72" t="s">
        <v>19</v>
      </c>
      <c r="K7286" s="72" t="s">
        <v>37</v>
      </c>
      <c r="L7286" s="72" t="s">
        <v>320</v>
      </c>
      <c r="M7286" s="72"/>
    </row>
    <row r="7287" spans="2:13" x14ac:dyDescent="0.25">
      <c r="B7287" s="72" t="s">
        <v>12</v>
      </c>
      <c r="C7287" s="72" t="s">
        <v>13</v>
      </c>
      <c r="D7287" s="72" t="s">
        <v>14</v>
      </c>
      <c r="E7287" s="72" t="s">
        <v>146</v>
      </c>
      <c r="F7287" s="73">
        <v>-8995</v>
      </c>
      <c r="G7287" s="72" t="s">
        <v>16</v>
      </c>
      <c r="H7287" s="72" t="s">
        <v>17</v>
      </c>
      <c r="I7287" s="72" t="s">
        <v>18</v>
      </c>
      <c r="J7287" s="72" t="s">
        <v>19</v>
      </c>
      <c r="K7287" s="72" t="s">
        <v>25</v>
      </c>
      <c r="L7287" s="72" t="s">
        <v>159</v>
      </c>
      <c r="M7287" s="72"/>
    </row>
    <row r="7288" spans="2:13" x14ac:dyDescent="0.25">
      <c r="B7288" s="72" t="s">
        <v>12</v>
      </c>
      <c r="C7288" s="72" t="s">
        <v>13</v>
      </c>
      <c r="D7288" s="72" t="s">
        <v>14</v>
      </c>
      <c r="E7288" s="72" t="s">
        <v>39</v>
      </c>
      <c r="F7288" s="73">
        <v>-11548</v>
      </c>
      <c r="G7288" s="72" t="s">
        <v>16</v>
      </c>
      <c r="H7288" s="72" t="s">
        <v>24</v>
      </c>
      <c r="I7288" s="72" t="s">
        <v>18</v>
      </c>
      <c r="J7288" s="72" t="s">
        <v>19</v>
      </c>
      <c r="K7288" s="72" t="s">
        <v>96</v>
      </c>
      <c r="L7288" s="72" t="s">
        <v>172</v>
      </c>
      <c r="M7288" s="72"/>
    </row>
    <row r="7289" spans="2:13" x14ac:dyDescent="0.25">
      <c r="B7289" s="72" t="s">
        <v>12</v>
      </c>
      <c r="C7289" s="72" t="s">
        <v>13</v>
      </c>
      <c r="D7289" s="72" t="s">
        <v>14</v>
      </c>
      <c r="E7289" s="72" t="s">
        <v>41</v>
      </c>
      <c r="F7289" s="73">
        <v>-25</v>
      </c>
      <c r="G7289" s="72" t="s">
        <v>16</v>
      </c>
      <c r="H7289" s="72" t="s">
        <v>17</v>
      </c>
      <c r="I7289" s="72" t="s">
        <v>48</v>
      </c>
      <c r="J7289" s="72" t="s">
        <v>19</v>
      </c>
      <c r="K7289" s="72" t="s">
        <v>49</v>
      </c>
      <c r="L7289" s="72" t="s">
        <v>95</v>
      </c>
      <c r="M7289" s="72"/>
    </row>
    <row r="7290" spans="2:13" x14ac:dyDescent="0.25">
      <c r="B7290" s="72" t="s">
        <v>12</v>
      </c>
      <c r="C7290" s="72" t="s">
        <v>13</v>
      </c>
      <c r="D7290" s="72" t="s">
        <v>14</v>
      </c>
      <c r="E7290" s="72" t="s">
        <v>36</v>
      </c>
      <c r="F7290" s="73">
        <v>69277</v>
      </c>
      <c r="G7290" s="72" t="s">
        <v>16</v>
      </c>
      <c r="H7290" s="72" t="s">
        <v>17</v>
      </c>
      <c r="I7290" s="72" t="s">
        <v>18</v>
      </c>
      <c r="J7290" s="72" t="s">
        <v>19</v>
      </c>
      <c r="K7290" s="72" t="s">
        <v>25</v>
      </c>
      <c r="L7290" s="72" t="s">
        <v>428</v>
      </c>
      <c r="M7290" s="72" t="s">
        <v>29</v>
      </c>
    </row>
    <row r="7291" spans="2:13" x14ac:dyDescent="0.25">
      <c r="B7291" s="72" t="s">
        <v>12</v>
      </c>
      <c r="C7291" s="72" t="s">
        <v>13</v>
      </c>
      <c r="D7291" s="72" t="s">
        <v>14</v>
      </c>
      <c r="E7291" s="72" t="s">
        <v>83</v>
      </c>
      <c r="F7291" s="73">
        <v>365483</v>
      </c>
      <c r="G7291" s="72" t="s">
        <v>16</v>
      </c>
      <c r="H7291" s="72" t="s">
        <v>17</v>
      </c>
      <c r="I7291" s="72" t="s">
        <v>18</v>
      </c>
      <c r="J7291" s="72" t="s">
        <v>19</v>
      </c>
      <c r="K7291" s="72" t="s">
        <v>25</v>
      </c>
      <c r="L7291" s="72" t="s">
        <v>268</v>
      </c>
      <c r="M7291" s="72"/>
    </row>
    <row r="7292" spans="2:13" x14ac:dyDescent="0.25">
      <c r="B7292" s="72" t="s">
        <v>12</v>
      </c>
      <c r="C7292" s="72" t="s">
        <v>13</v>
      </c>
      <c r="D7292" s="72" t="s">
        <v>14</v>
      </c>
      <c r="E7292" s="72" t="s">
        <v>30</v>
      </c>
      <c r="F7292" s="73">
        <v>-3196</v>
      </c>
      <c r="G7292" s="72" t="s">
        <v>16</v>
      </c>
      <c r="H7292" s="72" t="s">
        <v>17</v>
      </c>
      <c r="I7292" s="72" t="s">
        <v>18</v>
      </c>
      <c r="J7292" s="72" t="s">
        <v>19</v>
      </c>
      <c r="K7292" s="72" t="s">
        <v>49</v>
      </c>
      <c r="L7292" s="72" t="s">
        <v>82</v>
      </c>
      <c r="M7292" s="72"/>
    </row>
    <row r="7293" spans="2:13" x14ac:dyDescent="0.25">
      <c r="B7293" s="72" t="s">
        <v>12</v>
      </c>
      <c r="C7293" s="72" t="s">
        <v>13</v>
      </c>
      <c r="D7293" s="72" t="s">
        <v>14</v>
      </c>
      <c r="E7293" s="72" t="s">
        <v>30</v>
      </c>
      <c r="F7293" s="73">
        <v>-65127</v>
      </c>
      <c r="G7293" s="72" t="s">
        <v>16</v>
      </c>
      <c r="H7293" s="72" t="s">
        <v>24</v>
      </c>
      <c r="I7293" s="72" t="s">
        <v>18</v>
      </c>
      <c r="J7293" s="72" t="s">
        <v>19</v>
      </c>
      <c r="K7293" s="72" t="s">
        <v>96</v>
      </c>
      <c r="L7293" s="72" t="s">
        <v>403</v>
      </c>
      <c r="M7293" s="72"/>
    </row>
    <row r="7294" spans="2:13" x14ac:dyDescent="0.25">
      <c r="B7294" s="72" t="s">
        <v>12</v>
      </c>
      <c r="C7294" s="72" t="s">
        <v>13</v>
      </c>
      <c r="D7294" s="72" t="s">
        <v>14</v>
      </c>
      <c r="E7294" s="72" t="s">
        <v>79</v>
      </c>
      <c r="F7294" s="73">
        <v>-21346</v>
      </c>
      <c r="G7294" s="72" t="s">
        <v>16</v>
      </c>
      <c r="H7294" s="72" t="s">
        <v>17</v>
      </c>
      <c r="I7294" s="72" t="s">
        <v>18</v>
      </c>
      <c r="J7294" s="72" t="s">
        <v>227</v>
      </c>
      <c r="K7294" s="72" t="s">
        <v>25</v>
      </c>
      <c r="L7294" s="72" t="s">
        <v>296</v>
      </c>
      <c r="M7294" s="72"/>
    </row>
    <row r="7295" spans="2:13" x14ac:dyDescent="0.25">
      <c r="B7295" s="72" t="s">
        <v>12</v>
      </c>
      <c r="C7295" s="72" t="s">
        <v>13</v>
      </c>
      <c r="D7295" s="72" t="s">
        <v>14</v>
      </c>
      <c r="E7295" s="72" t="s">
        <v>65</v>
      </c>
      <c r="F7295" s="73">
        <v>949072</v>
      </c>
      <c r="G7295" s="72" t="s">
        <v>16</v>
      </c>
      <c r="H7295" s="72" t="s">
        <v>24</v>
      </c>
      <c r="I7295" s="72" t="s">
        <v>18</v>
      </c>
      <c r="J7295" s="72" t="s">
        <v>19</v>
      </c>
      <c r="K7295" s="72" t="s">
        <v>185</v>
      </c>
      <c r="L7295" s="72" t="s">
        <v>409</v>
      </c>
      <c r="M7295" s="72" t="s">
        <v>133</v>
      </c>
    </row>
    <row r="7296" spans="2:13" x14ac:dyDescent="0.25">
      <c r="B7296" s="72" t="s">
        <v>12</v>
      </c>
      <c r="C7296" s="72" t="s">
        <v>13</v>
      </c>
      <c r="D7296" s="72" t="s">
        <v>14</v>
      </c>
      <c r="E7296" s="72" t="s">
        <v>68</v>
      </c>
      <c r="F7296" s="73">
        <v>-156</v>
      </c>
      <c r="G7296" s="72" t="s">
        <v>16</v>
      </c>
      <c r="H7296" s="72" t="s">
        <v>24</v>
      </c>
      <c r="I7296" s="72" t="s">
        <v>18</v>
      </c>
      <c r="J7296" s="72" t="s">
        <v>19</v>
      </c>
      <c r="K7296" s="72" t="s">
        <v>63</v>
      </c>
      <c r="L7296" s="72" t="s">
        <v>633</v>
      </c>
      <c r="M7296" s="72"/>
    </row>
    <row r="7297" spans="2:13" x14ac:dyDescent="0.25">
      <c r="B7297" s="72" t="s">
        <v>12</v>
      </c>
      <c r="C7297" s="72" t="s">
        <v>13</v>
      </c>
      <c r="D7297" s="72" t="s">
        <v>14</v>
      </c>
      <c r="E7297" s="72" t="s">
        <v>83</v>
      </c>
      <c r="F7297" s="73">
        <v>380423</v>
      </c>
      <c r="G7297" s="72" t="s">
        <v>16</v>
      </c>
      <c r="H7297" s="72" t="s">
        <v>24</v>
      </c>
      <c r="I7297" s="72" t="s">
        <v>18</v>
      </c>
      <c r="J7297" s="72" t="s">
        <v>19</v>
      </c>
      <c r="K7297" s="72" t="s">
        <v>25</v>
      </c>
      <c r="L7297" s="72" t="s">
        <v>442</v>
      </c>
      <c r="M7297" s="72"/>
    </row>
    <row r="7298" spans="2:13" x14ac:dyDescent="0.25">
      <c r="B7298" s="72" t="s">
        <v>12</v>
      </c>
      <c r="C7298" s="72" t="s">
        <v>13</v>
      </c>
      <c r="D7298" s="72" t="s">
        <v>14</v>
      </c>
      <c r="E7298" s="72" t="s">
        <v>81</v>
      </c>
      <c r="F7298" s="73">
        <v>18552</v>
      </c>
      <c r="G7298" s="72" t="s">
        <v>16</v>
      </c>
      <c r="H7298" s="72" t="s">
        <v>17</v>
      </c>
      <c r="I7298" s="72" t="s">
        <v>18</v>
      </c>
      <c r="J7298" s="72" t="s">
        <v>19</v>
      </c>
      <c r="K7298" s="72" t="s">
        <v>25</v>
      </c>
      <c r="L7298" s="72" t="s">
        <v>513</v>
      </c>
      <c r="M7298" s="72" t="s">
        <v>57</v>
      </c>
    </row>
    <row r="7299" spans="2:13" x14ac:dyDescent="0.25">
      <c r="B7299" s="72" t="s">
        <v>12</v>
      </c>
      <c r="C7299" s="72" t="s">
        <v>13</v>
      </c>
      <c r="D7299" s="72" t="s">
        <v>14</v>
      </c>
      <c r="E7299" s="72" t="s">
        <v>123</v>
      </c>
      <c r="F7299" s="73">
        <v>-11850</v>
      </c>
      <c r="G7299" s="72" t="s">
        <v>16</v>
      </c>
      <c r="H7299" s="72" t="s">
        <v>24</v>
      </c>
      <c r="I7299" s="72" t="s">
        <v>48</v>
      </c>
      <c r="J7299" s="72" t="s">
        <v>19</v>
      </c>
      <c r="K7299" s="72" t="s">
        <v>157</v>
      </c>
      <c r="L7299" s="72" t="s">
        <v>414</v>
      </c>
      <c r="M7299" s="72"/>
    </row>
    <row r="7300" spans="2:13" x14ac:dyDescent="0.25">
      <c r="B7300" s="72" t="s">
        <v>12</v>
      </c>
      <c r="C7300" s="72" t="s">
        <v>13</v>
      </c>
      <c r="D7300" s="72" t="s">
        <v>14</v>
      </c>
      <c r="E7300" s="72" t="s">
        <v>79</v>
      </c>
      <c r="F7300" s="73">
        <v>-7976</v>
      </c>
      <c r="G7300" s="72" t="s">
        <v>16</v>
      </c>
      <c r="H7300" s="72" t="s">
        <v>17</v>
      </c>
      <c r="I7300" s="72" t="s">
        <v>18</v>
      </c>
      <c r="J7300" s="72" t="s">
        <v>19</v>
      </c>
      <c r="K7300" s="72" t="s">
        <v>25</v>
      </c>
      <c r="L7300" s="72" t="s">
        <v>296</v>
      </c>
      <c r="M7300" s="72"/>
    </row>
    <row r="7301" spans="2:13" x14ac:dyDescent="0.25">
      <c r="B7301" s="72" t="s">
        <v>12</v>
      </c>
      <c r="C7301" s="72" t="s">
        <v>13</v>
      </c>
      <c r="D7301" s="72" t="s">
        <v>14</v>
      </c>
      <c r="E7301" s="72" t="s">
        <v>55</v>
      </c>
      <c r="F7301" s="73">
        <v>1964</v>
      </c>
      <c r="G7301" s="72" t="s">
        <v>16</v>
      </c>
      <c r="H7301" s="72" t="s">
        <v>24</v>
      </c>
      <c r="I7301" s="72" t="s">
        <v>18</v>
      </c>
      <c r="J7301" s="72" t="s">
        <v>179</v>
      </c>
      <c r="K7301" s="72" t="s">
        <v>37</v>
      </c>
      <c r="L7301" s="72" t="s">
        <v>46</v>
      </c>
      <c r="M7301" s="72" t="s">
        <v>112</v>
      </c>
    </row>
    <row r="7302" spans="2:13" x14ac:dyDescent="0.25">
      <c r="B7302" s="72" t="s">
        <v>12</v>
      </c>
      <c r="C7302" s="72" t="s">
        <v>13</v>
      </c>
      <c r="D7302" s="72" t="s">
        <v>14</v>
      </c>
      <c r="E7302" s="72" t="s">
        <v>79</v>
      </c>
      <c r="F7302" s="73">
        <v>-9136</v>
      </c>
      <c r="G7302" s="72" t="s">
        <v>16</v>
      </c>
      <c r="H7302" s="72" t="s">
        <v>17</v>
      </c>
      <c r="I7302" s="72" t="s">
        <v>18</v>
      </c>
      <c r="J7302" s="72" t="s">
        <v>19</v>
      </c>
      <c r="K7302" s="72" t="s">
        <v>25</v>
      </c>
      <c r="L7302" s="72" t="s">
        <v>364</v>
      </c>
      <c r="M7302" s="72"/>
    </row>
    <row r="7303" spans="2:13" x14ac:dyDescent="0.25">
      <c r="B7303" s="72" t="s">
        <v>12</v>
      </c>
      <c r="C7303" s="72" t="s">
        <v>13</v>
      </c>
      <c r="D7303" s="72" t="s">
        <v>14</v>
      </c>
      <c r="E7303" s="72" t="s">
        <v>36</v>
      </c>
      <c r="F7303" s="73">
        <v>128603</v>
      </c>
      <c r="G7303" s="72" t="s">
        <v>16</v>
      </c>
      <c r="H7303" s="72" t="s">
        <v>24</v>
      </c>
      <c r="I7303" s="72" t="s">
        <v>18</v>
      </c>
      <c r="J7303" s="72" t="s">
        <v>19</v>
      </c>
      <c r="K7303" s="72" t="s">
        <v>99</v>
      </c>
      <c r="L7303" s="72" t="s">
        <v>419</v>
      </c>
      <c r="M7303" s="72" t="s">
        <v>29</v>
      </c>
    </row>
    <row r="7304" spans="2:13" x14ac:dyDescent="0.25">
      <c r="B7304" s="72" t="s">
        <v>12</v>
      </c>
      <c r="C7304" s="72" t="s">
        <v>13</v>
      </c>
      <c r="D7304" s="72" t="s">
        <v>14</v>
      </c>
      <c r="E7304" s="72" t="s">
        <v>55</v>
      </c>
      <c r="F7304" s="73">
        <v>311779</v>
      </c>
      <c r="G7304" s="72" t="s">
        <v>16</v>
      </c>
      <c r="H7304" s="72" t="s">
        <v>24</v>
      </c>
      <c r="I7304" s="72" t="s">
        <v>18</v>
      </c>
      <c r="J7304" s="72" t="s">
        <v>19</v>
      </c>
      <c r="K7304" s="72" t="s">
        <v>185</v>
      </c>
      <c r="L7304" s="72" t="s">
        <v>290</v>
      </c>
      <c r="M7304" s="72" t="s">
        <v>29</v>
      </c>
    </row>
    <row r="7305" spans="2:13" x14ac:dyDescent="0.25">
      <c r="B7305" s="72" t="s">
        <v>12</v>
      </c>
      <c r="C7305" s="72" t="s">
        <v>13</v>
      </c>
      <c r="D7305" s="72" t="s">
        <v>14</v>
      </c>
      <c r="E7305" s="72" t="s">
        <v>79</v>
      </c>
      <c r="F7305" s="73">
        <v>-5587</v>
      </c>
      <c r="G7305" s="72" t="s">
        <v>16</v>
      </c>
      <c r="H7305" s="72" t="s">
        <v>24</v>
      </c>
      <c r="I7305" s="72" t="s">
        <v>18</v>
      </c>
      <c r="J7305" s="72" t="s">
        <v>19</v>
      </c>
      <c r="K7305" s="72" t="s">
        <v>25</v>
      </c>
      <c r="L7305" s="72" t="s">
        <v>273</v>
      </c>
      <c r="M7305" s="72"/>
    </row>
    <row r="7306" spans="2:13" x14ac:dyDescent="0.25">
      <c r="B7306" s="72" t="s">
        <v>12</v>
      </c>
      <c r="C7306" s="72" t="s">
        <v>13</v>
      </c>
      <c r="D7306" s="72" t="s">
        <v>14</v>
      </c>
      <c r="E7306" s="72" t="s">
        <v>94</v>
      </c>
      <c r="F7306" s="73">
        <v>2206</v>
      </c>
      <c r="G7306" s="72" t="s">
        <v>16</v>
      </c>
      <c r="H7306" s="72" t="s">
        <v>24</v>
      </c>
      <c r="I7306" s="72" t="s">
        <v>18</v>
      </c>
      <c r="J7306" s="72" t="s">
        <v>19</v>
      </c>
      <c r="K7306" s="72" t="s">
        <v>25</v>
      </c>
      <c r="L7306" s="72" t="s">
        <v>489</v>
      </c>
      <c r="M7306" s="72"/>
    </row>
    <row r="7307" spans="2:13" x14ac:dyDescent="0.25">
      <c r="B7307" s="72" t="s">
        <v>12</v>
      </c>
      <c r="C7307" s="72" t="s">
        <v>13</v>
      </c>
      <c r="D7307" s="72" t="s">
        <v>14</v>
      </c>
      <c r="E7307" s="72" t="s">
        <v>687</v>
      </c>
      <c r="F7307" s="73">
        <v>40209627</v>
      </c>
      <c r="G7307" s="72" t="s">
        <v>16</v>
      </c>
      <c r="H7307" s="72" t="s">
        <v>24</v>
      </c>
      <c r="I7307" s="72" t="s">
        <v>48</v>
      </c>
      <c r="J7307" s="72" t="s">
        <v>19</v>
      </c>
      <c r="K7307" s="72" t="s">
        <v>205</v>
      </c>
      <c r="L7307" s="72" t="s">
        <v>206</v>
      </c>
      <c r="M7307" s="72" t="s">
        <v>67</v>
      </c>
    </row>
    <row r="7308" spans="2:13" x14ac:dyDescent="0.25">
      <c r="B7308" s="72" t="s">
        <v>12</v>
      </c>
      <c r="C7308" s="72" t="s">
        <v>13</v>
      </c>
      <c r="D7308" s="72" t="s">
        <v>14</v>
      </c>
      <c r="E7308" s="72" t="s">
        <v>81</v>
      </c>
      <c r="F7308" s="73">
        <v>62147</v>
      </c>
      <c r="G7308" s="72" t="s">
        <v>16</v>
      </c>
      <c r="H7308" s="72" t="s">
        <v>17</v>
      </c>
      <c r="I7308" s="72" t="s">
        <v>18</v>
      </c>
      <c r="J7308" s="72" t="s">
        <v>19</v>
      </c>
      <c r="K7308" s="72" t="s">
        <v>25</v>
      </c>
      <c r="L7308" s="72" t="s">
        <v>283</v>
      </c>
      <c r="M7308" s="72" t="s">
        <v>29</v>
      </c>
    </row>
    <row r="7309" spans="2:13" x14ac:dyDescent="0.25">
      <c r="B7309" s="72" t="s">
        <v>12</v>
      </c>
      <c r="C7309" s="72" t="s">
        <v>13</v>
      </c>
      <c r="D7309" s="72" t="s">
        <v>14</v>
      </c>
      <c r="E7309" s="72" t="s">
        <v>83</v>
      </c>
      <c r="F7309" s="73">
        <v>2743</v>
      </c>
      <c r="G7309" s="72" t="s">
        <v>16</v>
      </c>
      <c r="H7309" s="72" t="s">
        <v>24</v>
      </c>
      <c r="I7309" s="72" t="s">
        <v>48</v>
      </c>
      <c r="J7309" s="72" t="s">
        <v>19</v>
      </c>
      <c r="K7309" s="72" t="s">
        <v>37</v>
      </c>
      <c r="L7309" s="72" t="s">
        <v>212</v>
      </c>
      <c r="M7309" s="72"/>
    </row>
    <row r="7310" spans="2:13" x14ac:dyDescent="0.25">
      <c r="B7310" s="72" t="s">
        <v>12</v>
      </c>
      <c r="C7310" s="72" t="s">
        <v>13</v>
      </c>
      <c r="D7310" s="72" t="s">
        <v>14</v>
      </c>
      <c r="E7310" s="72" t="s">
        <v>79</v>
      </c>
      <c r="F7310" s="73">
        <v>-490</v>
      </c>
      <c r="G7310" s="72" t="s">
        <v>16</v>
      </c>
      <c r="H7310" s="72" t="s">
        <v>24</v>
      </c>
      <c r="I7310" s="72" t="s">
        <v>18</v>
      </c>
      <c r="J7310" s="72" t="s">
        <v>19</v>
      </c>
      <c r="K7310" s="72" t="s">
        <v>130</v>
      </c>
      <c r="L7310" s="72" t="s">
        <v>593</v>
      </c>
      <c r="M7310" s="72"/>
    </row>
    <row r="7311" spans="2:13" x14ac:dyDescent="0.25">
      <c r="B7311" s="72" t="s">
        <v>12</v>
      </c>
      <c r="C7311" s="72" t="s">
        <v>13</v>
      </c>
      <c r="D7311" s="72" t="s">
        <v>14</v>
      </c>
      <c r="E7311" s="72" t="s">
        <v>36</v>
      </c>
      <c r="F7311" s="73">
        <v>877385</v>
      </c>
      <c r="G7311" s="72" t="s">
        <v>16</v>
      </c>
      <c r="H7311" s="72" t="s">
        <v>17</v>
      </c>
      <c r="I7311" s="72" t="s">
        <v>18</v>
      </c>
      <c r="J7311" s="72" t="s">
        <v>19</v>
      </c>
      <c r="K7311" s="72" t="s">
        <v>25</v>
      </c>
      <c r="L7311" s="72" t="s">
        <v>220</v>
      </c>
      <c r="M7311" s="72" t="s">
        <v>112</v>
      </c>
    </row>
    <row r="7312" spans="2:13" x14ac:dyDescent="0.25">
      <c r="B7312" s="72" t="s">
        <v>12</v>
      </c>
      <c r="C7312" s="72" t="s">
        <v>13</v>
      </c>
      <c r="D7312" s="72" t="s">
        <v>14</v>
      </c>
      <c r="E7312" s="72" t="s">
        <v>146</v>
      </c>
      <c r="F7312" s="73">
        <v>-18</v>
      </c>
      <c r="G7312" s="72" t="s">
        <v>16</v>
      </c>
      <c r="H7312" s="72" t="s">
        <v>17</v>
      </c>
      <c r="I7312" s="72" t="s">
        <v>18</v>
      </c>
      <c r="J7312" s="72" t="s">
        <v>19</v>
      </c>
      <c r="K7312" s="72" t="s">
        <v>49</v>
      </c>
      <c r="L7312" s="72" t="s">
        <v>209</v>
      </c>
      <c r="M7312" s="72"/>
    </row>
    <row r="7313" spans="2:13" x14ac:dyDescent="0.25">
      <c r="B7313" s="72" t="s">
        <v>12</v>
      </c>
      <c r="C7313" s="72" t="s">
        <v>13</v>
      </c>
      <c r="D7313" s="72" t="s">
        <v>14</v>
      </c>
      <c r="E7313" s="72" t="s">
        <v>33</v>
      </c>
      <c r="F7313" s="73">
        <v>12735</v>
      </c>
      <c r="G7313" s="72" t="s">
        <v>16</v>
      </c>
      <c r="H7313" s="72" t="s">
        <v>17</v>
      </c>
      <c r="I7313" s="72" t="s">
        <v>18</v>
      </c>
      <c r="J7313" s="72" t="s">
        <v>19</v>
      </c>
      <c r="K7313" s="72" t="s">
        <v>25</v>
      </c>
      <c r="L7313" s="72" t="s">
        <v>364</v>
      </c>
      <c r="M7313" s="72" t="s">
        <v>112</v>
      </c>
    </row>
    <row r="7314" spans="2:13" x14ac:dyDescent="0.25">
      <c r="B7314" s="72" t="s">
        <v>12</v>
      </c>
      <c r="C7314" s="72" t="s">
        <v>13</v>
      </c>
      <c r="D7314" s="72" t="s">
        <v>14</v>
      </c>
      <c r="E7314" s="72" t="s">
        <v>60</v>
      </c>
      <c r="F7314" s="73">
        <v>62920</v>
      </c>
      <c r="G7314" s="72" t="s">
        <v>16</v>
      </c>
      <c r="H7314" s="72" t="s">
        <v>24</v>
      </c>
      <c r="I7314" s="72" t="s">
        <v>18</v>
      </c>
      <c r="J7314" s="72" t="s">
        <v>19</v>
      </c>
      <c r="K7314" s="72" t="s">
        <v>75</v>
      </c>
      <c r="L7314" s="72" t="s">
        <v>76</v>
      </c>
      <c r="M7314" s="72" t="s">
        <v>62</v>
      </c>
    </row>
    <row r="7315" spans="2:13" x14ac:dyDescent="0.25">
      <c r="B7315" s="72" t="s">
        <v>12</v>
      </c>
      <c r="C7315" s="72" t="s">
        <v>13</v>
      </c>
      <c r="D7315" s="72" t="s">
        <v>14</v>
      </c>
      <c r="E7315" s="72" t="s">
        <v>83</v>
      </c>
      <c r="F7315" s="73">
        <v>4</v>
      </c>
      <c r="G7315" s="72" t="s">
        <v>16</v>
      </c>
      <c r="H7315" s="72" t="s">
        <v>24</v>
      </c>
      <c r="I7315" s="72" t="s">
        <v>48</v>
      </c>
      <c r="J7315" s="72" t="s">
        <v>19</v>
      </c>
      <c r="K7315" s="72" t="s">
        <v>49</v>
      </c>
      <c r="L7315" s="72" t="s">
        <v>105</v>
      </c>
      <c r="M7315" s="72"/>
    </row>
    <row r="7316" spans="2:13" x14ac:dyDescent="0.25">
      <c r="B7316" s="72" t="s">
        <v>12</v>
      </c>
      <c r="C7316" s="72" t="s">
        <v>13</v>
      </c>
      <c r="D7316" s="72" t="s">
        <v>14</v>
      </c>
      <c r="E7316" s="72" t="s">
        <v>51</v>
      </c>
      <c r="F7316" s="73">
        <v>275475</v>
      </c>
      <c r="G7316" s="72" t="s">
        <v>16</v>
      </c>
      <c r="H7316" s="72" t="s">
        <v>17</v>
      </c>
      <c r="I7316" s="72" t="s">
        <v>18</v>
      </c>
      <c r="J7316" s="72" t="s">
        <v>19</v>
      </c>
      <c r="K7316" s="72" t="s">
        <v>20</v>
      </c>
      <c r="L7316" s="72" t="s">
        <v>284</v>
      </c>
      <c r="M7316" s="72"/>
    </row>
    <row r="7317" spans="2:13" x14ac:dyDescent="0.25">
      <c r="B7317" s="72" t="s">
        <v>12</v>
      </c>
      <c r="C7317" s="72" t="s">
        <v>13</v>
      </c>
      <c r="D7317" s="72" t="s">
        <v>14</v>
      </c>
      <c r="E7317" s="72" t="s">
        <v>51</v>
      </c>
      <c r="F7317" s="73">
        <v>59</v>
      </c>
      <c r="G7317" s="72" t="s">
        <v>16</v>
      </c>
      <c r="H7317" s="72" t="s">
        <v>17</v>
      </c>
      <c r="I7317" s="72" t="s">
        <v>18</v>
      </c>
      <c r="J7317" s="72" t="s">
        <v>19</v>
      </c>
      <c r="K7317" s="72" t="s">
        <v>25</v>
      </c>
      <c r="L7317" s="72" t="s">
        <v>473</v>
      </c>
      <c r="M7317" s="72"/>
    </row>
    <row r="7318" spans="2:13" x14ac:dyDescent="0.25">
      <c r="B7318" s="72" t="s">
        <v>12</v>
      </c>
      <c r="C7318" s="72" t="s">
        <v>13</v>
      </c>
      <c r="D7318" s="72" t="s">
        <v>14</v>
      </c>
      <c r="E7318" s="72" t="s">
        <v>187</v>
      </c>
      <c r="F7318" s="73">
        <v>32041872</v>
      </c>
      <c r="G7318" s="72" t="s">
        <v>16</v>
      </c>
      <c r="H7318" s="72" t="s">
        <v>24</v>
      </c>
      <c r="I7318" s="72" t="s">
        <v>18</v>
      </c>
      <c r="J7318" s="72" t="s">
        <v>19</v>
      </c>
      <c r="K7318" s="72" t="s">
        <v>37</v>
      </c>
      <c r="L7318" s="72" t="s">
        <v>291</v>
      </c>
      <c r="M7318" s="72" t="s">
        <v>112</v>
      </c>
    </row>
    <row r="7319" spans="2:13" x14ac:dyDescent="0.25">
      <c r="B7319" s="72" t="s">
        <v>12</v>
      </c>
      <c r="C7319" s="72" t="s">
        <v>13</v>
      </c>
      <c r="D7319" s="72" t="s">
        <v>14</v>
      </c>
      <c r="E7319" s="72" t="s">
        <v>146</v>
      </c>
      <c r="F7319" s="73">
        <v>-35059</v>
      </c>
      <c r="G7319" s="72" t="s">
        <v>16</v>
      </c>
      <c r="H7319" s="72" t="s">
        <v>24</v>
      </c>
      <c r="I7319" s="72" t="s">
        <v>18</v>
      </c>
      <c r="J7319" s="72" t="s">
        <v>19</v>
      </c>
      <c r="K7319" s="72" t="s">
        <v>96</v>
      </c>
      <c r="L7319" s="72" t="s">
        <v>162</v>
      </c>
      <c r="M7319" s="72"/>
    </row>
    <row r="7320" spans="2:13" x14ac:dyDescent="0.25">
      <c r="B7320" s="72" t="s">
        <v>12</v>
      </c>
      <c r="C7320" s="72" t="s">
        <v>13</v>
      </c>
      <c r="D7320" s="72" t="s">
        <v>14</v>
      </c>
      <c r="E7320" s="72" t="s">
        <v>41</v>
      </c>
      <c r="F7320" s="73">
        <v>-196</v>
      </c>
      <c r="G7320" s="72" t="s">
        <v>16</v>
      </c>
      <c r="H7320" s="72" t="s">
        <v>17</v>
      </c>
      <c r="I7320" s="72" t="s">
        <v>18</v>
      </c>
      <c r="J7320" s="72" t="s">
        <v>19</v>
      </c>
      <c r="K7320" s="72" t="s">
        <v>25</v>
      </c>
      <c r="L7320" s="72" t="s">
        <v>506</v>
      </c>
      <c r="M7320" s="72"/>
    </row>
    <row r="7321" spans="2:13" x14ac:dyDescent="0.25">
      <c r="B7321" s="72" t="s">
        <v>12</v>
      </c>
      <c r="C7321" s="72" t="s">
        <v>13</v>
      </c>
      <c r="D7321" s="72" t="s">
        <v>14</v>
      </c>
      <c r="E7321" s="72" t="s">
        <v>55</v>
      </c>
      <c r="F7321" s="73">
        <v>246153</v>
      </c>
      <c r="G7321" s="72" t="s">
        <v>16</v>
      </c>
      <c r="H7321" s="72" t="s">
        <v>24</v>
      </c>
      <c r="I7321" s="72" t="s">
        <v>18</v>
      </c>
      <c r="J7321" s="72" t="s">
        <v>19</v>
      </c>
      <c r="K7321" s="72" t="s">
        <v>37</v>
      </c>
      <c r="L7321" s="72" t="s">
        <v>324</v>
      </c>
      <c r="M7321" s="72" t="s">
        <v>57</v>
      </c>
    </row>
    <row r="7322" spans="2:13" x14ac:dyDescent="0.25">
      <c r="B7322" s="72" t="s">
        <v>12</v>
      </c>
      <c r="C7322" s="72" t="s">
        <v>13</v>
      </c>
      <c r="D7322" s="72" t="s">
        <v>14</v>
      </c>
      <c r="E7322" s="72" t="s">
        <v>68</v>
      </c>
      <c r="F7322" s="73">
        <v>-235313</v>
      </c>
      <c r="G7322" s="72" t="s">
        <v>16</v>
      </c>
      <c r="H7322" s="72" t="s">
        <v>17</v>
      </c>
      <c r="I7322" s="72" t="s">
        <v>18</v>
      </c>
      <c r="J7322" s="72" t="s">
        <v>19</v>
      </c>
      <c r="K7322" s="72" t="s">
        <v>37</v>
      </c>
      <c r="L7322" s="72" t="s">
        <v>389</v>
      </c>
      <c r="M7322" s="72"/>
    </row>
    <row r="7323" spans="2:13" x14ac:dyDescent="0.25">
      <c r="B7323" s="72" t="s">
        <v>12</v>
      </c>
      <c r="C7323" s="72" t="s">
        <v>13</v>
      </c>
      <c r="D7323" s="72" t="s">
        <v>14</v>
      </c>
      <c r="E7323" s="72" t="s">
        <v>256</v>
      </c>
      <c r="F7323" s="73">
        <v>-13526</v>
      </c>
      <c r="G7323" s="72" t="s">
        <v>16</v>
      </c>
      <c r="H7323" s="72" t="s">
        <v>24</v>
      </c>
      <c r="I7323" s="72" t="s">
        <v>18</v>
      </c>
      <c r="J7323" s="72" t="s">
        <v>19</v>
      </c>
      <c r="K7323" s="72" t="s">
        <v>25</v>
      </c>
      <c r="L7323" s="72" t="s">
        <v>164</v>
      </c>
      <c r="M7323" s="72"/>
    </row>
    <row r="7324" spans="2:13" x14ac:dyDescent="0.25">
      <c r="B7324" s="72" t="s">
        <v>12</v>
      </c>
      <c r="C7324" s="72" t="s">
        <v>13</v>
      </c>
      <c r="D7324" s="72" t="s">
        <v>14</v>
      </c>
      <c r="E7324" s="72" t="s">
        <v>68</v>
      </c>
      <c r="F7324" s="73">
        <v>-296948</v>
      </c>
      <c r="G7324" s="72" t="s">
        <v>16</v>
      </c>
      <c r="H7324" s="72" t="s">
        <v>24</v>
      </c>
      <c r="I7324" s="72" t="s">
        <v>18</v>
      </c>
      <c r="J7324" s="72" t="s">
        <v>19</v>
      </c>
      <c r="K7324" s="72" t="s">
        <v>37</v>
      </c>
      <c r="L7324" s="72" t="s">
        <v>121</v>
      </c>
      <c r="M7324" s="72"/>
    </row>
    <row r="7325" spans="2:13" x14ac:dyDescent="0.25">
      <c r="B7325" s="72" t="s">
        <v>12</v>
      </c>
      <c r="C7325" s="72" t="s">
        <v>13</v>
      </c>
      <c r="D7325" s="72" t="s">
        <v>14</v>
      </c>
      <c r="E7325" s="72" t="s">
        <v>55</v>
      </c>
      <c r="F7325" s="73">
        <v>3269315</v>
      </c>
      <c r="G7325" s="72" t="s">
        <v>16</v>
      </c>
      <c r="H7325" s="72" t="s">
        <v>17</v>
      </c>
      <c r="I7325" s="72" t="s">
        <v>18</v>
      </c>
      <c r="J7325" s="72" t="s">
        <v>19</v>
      </c>
      <c r="K7325" s="72" t="s">
        <v>25</v>
      </c>
      <c r="L7325" s="72" t="s">
        <v>87</v>
      </c>
      <c r="M7325" s="72" t="s">
        <v>47</v>
      </c>
    </row>
    <row r="7326" spans="2:13" x14ac:dyDescent="0.25">
      <c r="B7326" s="72" t="s">
        <v>12</v>
      </c>
      <c r="C7326" s="72" t="s">
        <v>13</v>
      </c>
      <c r="D7326" s="72" t="s">
        <v>14</v>
      </c>
      <c r="E7326" s="72" t="s">
        <v>94</v>
      </c>
      <c r="F7326" s="73">
        <v>1055</v>
      </c>
      <c r="G7326" s="72" t="s">
        <v>16</v>
      </c>
      <c r="H7326" s="72" t="s">
        <v>24</v>
      </c>
      <c r="I7326" s="72" t="s">
        <v>18</v>
      </c>
      <c r="J7326" s="72" t="s">
        <v>19</v>
      </c>
      <c r="K7326" s="72" t="s">
        <v>117</v>
      </c>
      <c r="L7326" s="72" t="s">
        <v>339</v>
      </c>
      <c r="M7326" s="72"/>
    </row>
    <row r="7327" spans="2:13" x14ac:dyDescent="0.25">
      <c r="B7327" s="72" t="s">
        <v>12</v>
      </c>
      <c r="C7327" s="72" t="s">
        <v>13</v>
      </c>
      <c r="D7327" s="72" t="s">
        <v>14</v>
      </c>
      <c r="E7327" s="72" t="s">
        <v>83</v>
      </c>
      <c r="F7327" s="73">
        <v>809321</v>
      </c>
      <c r="G7327" s="72" t="s">
        <v>16</v>
      </c>
      <c r="H7327" s="72" t="s">
        <v>17</v>
      </c>
      <c r="I7327" s="72" t="s">
        <v>18</v>
      </c>
      <c r="J7327" s="72" t="s">
        <v>19</v>
      </c>
      <c r="K7327" s="72" t="s">
        <v>25</v>
      </c>
      <c r="L7327" s="72" t="s">
        <v>379</v>
      </c>
      <c r="M7327" s="72"/>
    </row>
    <row r="7328" spans="2:13" x14ac:dyDescent="0.25">
      <c r="B7328" s="72" t="s">
        <v>12</v>
      </c>
      <c r="C7328" s="72" t="s">
        <v>13</v>
      </c>
      <c r="D7328" s="72" t="s">
        <v>14</v>
      </c>
      <c r="E7328" s="72" t="s">
        <v>79</v>
      </c>
      <c r="F7328" s="73">
        <v>-3972</v>
      </c>
      <c r="G7328" s="72" t="s">
        <v>16</v>
      </c>
      <c r="H7328" s="72" t="s">
        <v>17</v>
      </c>
      <c r="I7328" s="72" t="s">
        <v>18</v>
      </c>
      <c r="J7328" s="72" t="s">
        <v>19</v>
      </c>
      <c r="K7328" s="72" t="s">
        <v>25</v>
      </c>
      <c r="L7328" s="72" t="s">
        <v>477</v>
      </c>
      <c r="M7328" s="72"/>
    </row>
    <row r="7329" spans="2:13" x14ac:dyDescent="0.25">
      <c r="B7329" s="72" t="s">
        <v>12</v>
      </c>
      <c r="C7329" s="72" t="s">
        <v>13</v>
      </c>
      <c r="D7329" s="72" t="s">
        <v>14</v>
      </c>
      <c r="E7329" s="72" t="s">
        <v>55</v>
      </c>
      <c r="F7329" s="73">
        <v>2116260</v>
      </c>
      <c r="G7329" s="72" t="s">
        <v>16</v>
      </c>
      <c r="H7329" s="72" t="s">
        <v>24</v>
      </c>
      <c r="I7329" s="72" t="s">
        <v>18</v>
      </c>
      <c r="J7329" s="72" t="s">
        <v>19</v>
      </c>
      <c r="K7329" s="72" t="s">
        <v>63</v>
      </c>
      <c r="L7329" s="72" t="s">
        <v>562</v>
      </c>
      <c r="M7329" s="72" t="s">
        <v>112</v>
      </c>
    </row>
    <row r="7330" spans="2:13" x14ac:dyDescent="0.25">
      <c r="B7330" s="72" t="s">
        <v>12</v>
      </c>
      <c r="C7330" s="72" t="s">
        <v>13</v>
      </c>
      <c r="D7330" s="72" t="s">
        <v>14</v>
      </c>
      <c r="E7330" s="72" t="s">
        <v>79</v>
      </c>
      <c r="F7330" s="73">
        <v>-1195</v>
      </c>
      <c r="G7330" s="72" t="s">
        <v>16</v>
      </c>
      <c r="H7330" s="72" t="s">
        <v>17</v>
      </c>
      <c r="I7330" s="72" t="s">
        <v>18</v>
      </c>
      <c r="J7330" s="72" t="s">
        <v>19</v>
      </c>
      <c r="K7330" s="72" t="s">
        <v>20</v>
      </c>
      <c r="L7330" s="72" t="s">
        <v>708</v>
      </c>
      <c r="M7330" s="72"/>
    </row>
    <row r="7331" spans="2:13" x14ac:dyDescent="0.25">
      <c r="B7331" s="72" t="s">
        <v>12</v>
      </c>
      <c r="C7331" s="72" t="s">
        <v>13</v>
      </c>
      <c r="D7331" s="72" t="s">
        <v>14</v>
      </c>
      <c r="E7331" s="72" t="s">
        <v>83</v>
      </c>
      <c r="F7331" s="73">
        <v>29523</v>
      </c>
      <c r="G7331" s="72" t="s">
        <v>16</v>
      </c>
      <c r="H7331" s="72" t="s">
        <v>17</v>
      </c>
      <c r="I7331" s="72" t="s">
        <v>18</v>
      </c>
      <c r="J7331" s="72" t="s">
        <v>19</v>
      </c>
      <c r="K7331" s="72" t="s">
        <v>20</v>
      </c>
      <c r="L7331" s="72" t="s">
        <v>505</v>
      </c>
      <c r="M7331" s="72"/>
    </row>
    <row r="7332" spans="2:13" x14ac:dyDescent="0.25">
      <c r="B7332" s="72" t="s">
        <v>12</v>
      </c>
      <c r="C7332" s="72" t="s">
        <v>13</v>
      </c>
      <c r="D7332" s="72" t="s">
        <v>14</v>
      </c>
      <c r="E7332" s="72" t="s">
        <v>51</v>
      </c>
      <c r="F7332" s="73">
        <v>1433709</v>
      </c>
      <c r="G7332" s="72" t="s">
        <v>16</v>
      </c>
      <c r="H7332" s="72" t="s">
        <v>24</v>
      </c>
      <c r="I7332" s="72" t="s">
        <v>18</v>
      </c>
      <c r="J7332" s="72" t="s">
        <v>19</v>
      </c>
      <c r="K7332" s="72" t="s">
        <v>25</v>
      </c>
      <c r="L7332" s="72" t="s">
        <v>110</v>
      </c>
      <c r="M7332" s="72"/>
    </row>
    <row r="7333" spans="2:13" x14ac:dyDescent="0.25">
      <c r="B7333" s="72" t="s">
        <v>12</v>
      </c>
      <c r="C7333" s="72" t="s">
        <v>13</v>
      </c>
      <c r="D7333" s="72" t="s">
        <v>14</v>
      </c>
      <c r="E7333" s="72" t="s">
        <v>94</v>
      </c>
      <c r="F7333" s="73">
        <v>93165</v>
      </c>
      <c r="G7333" s="72" t="s">
        <v>16</v>
      </c>
      <c r="H7333" s="72" t="s">
        <v>24</v>
      </c>
      <c r="I7333" s="72" t="s">
        <v>18</v>
      </c>
      <c r="J7333" s="72" t="s">
        <v>19</v>
      </c>
      <c r="K7333" s="72" t="s">
        <v>99</v>
      </c>
      <c r="L7333" s="72" t="s">
        <v>366</v>
      </c>
      <c r="M7333" s="72"/>
    </row>
    <row r="7334" spans="2:13" x14ac:dyDescent="0.25">
      <c r="B7334" s="72" t="s">
        <v>12</v>
      </c>
      <c r="C7334" s="72" t="s">
        <v>13</v>
      </c>
      <c r="D7334" s="72" t="s">
        <v>14</v>
      </c>
      <c r="E7334" s="72" t="s">
        <v>68</v>
      </c>
      <c r="F7334" s="73">
        <v>-5263953</v>
      </c>
      <c r="G7334" s="72" t="s">
        <v>16</v>
      </c>
      <c r="H7334" s="72" t="s">
        <v>24</v>
      </c>
      <c r="I7334" s="72" t="s">
        <v>18</v>
      </c>
      <c r="J7334" s="72" t="s">
        <v>19</v>
      </c>
      <c r="K7334" s="72" t="s">
        <v>37</v>
      </c>
      <c r="L7334" s="72" t="s">
        <v>320</v>
      </c>
      <c r="M7334" s="72"/>
    </row>
    <row r="7335" spans="2:13" x14ac:dyDescent="0.25">
      <c r="B7335" s="72" t="s">
        <v>12</v>
      </c>
      <c r="C7335" s="72" t="s">
        <v>13</v>
      </c>
      <c r="D7335" s="72" t="s">
        <v>14</v>
      </c>
      <c r="E7335" s="72" t="s">
        <v>152</v>
      </c>
      <c r="F7335" s="73">
        <v>-38498</v>
      </c>
      <c r="G7335" s="72" t="s">
        <v>16</v>
      </c>
      <c r="H7335" s="72" t="s">
        <v>17</v>
      </c>
      <c r="I7335" s="72" t="s">
        <v>18</v>
      </c>
      <c r="J7335" s="72" t="s">
        <v>19</v>
      </c>
      <c r="K7335" s="72" t="s">
        <v>25</v>
      </c>
      <c r="L7335" s="72" t="s">
        <v>660</v>
      </c>
      <c r="M7335" s="72"/>
    </row>
    <row r="7336" spans="2:13" x14ac:dyDescent="0.25">
      <c r="B7336" s="72" t="s">
        <v>12</v>
      </c>
      <c r="C7336" s="72" t="s">
        <v>13</v>
      </c>
      <c r="D7336" s="72" t="s">
        <v>14</v>
      </c>
      <c r="E7336" s="72" t="s">
        <v>123</v>
      </c>
      <c r="F7336" s="73">
        <v>-28</v>
      </c>
      <c r="G7336" s="72" t="s">
        <v>16</v>
      </c>
      <c r="H7336" s="72" t="s">
        <v>24</v>
      </c>
      <c r="I7336" s="72" t="s">
        <v>48</v>
      </c>
      <c r="J7336" s="72" t="s">
        <v>19</v>
      </c>
      <c r="K7336" s="72" t="s">
        <v>43</v>
      </c>
      <c r="L7336" s="72" t="s">
        <v>189</v>
      </c>
      <c r="M7336" s="72"/>
    </row>
    <row r="7337" spans="2:13" x14ac:dyDescent="0.25">
      <c r="B7337" s="72" t="s">
        <v>12</v>
      </c>
      <c r="C7337" s="72" t="s">
        <v>13</v>
      </c>
      <c r="D7337" s="72" t="s">
        <v>14</v>
      </c>
      <c r="E7337" s="72" t="s">
        <v>70</v>
      </c>
      <c r="F7337" s="73">
        <v>473436</v>
      </c>
      <c r="G7337" s="72" t="s">
        <v>16</v>
      </c>
      <c r="H7337" s="72" t="s">
        <v>24</v>
      </c>
      <c r="I7337" s="72" t="s">
        <v>18</v>
      </c>
      <c r="J7337" s="72" t="s">
        <v>19</v>
      </c>
      <c r="K7337" s="72" t="s">
        <v>37</v>
      </c>
      <c r="L7337" s="72" t="s">
        <v>549</v>
      </c>
      <c r="M7337" s="72" t="s">
        <v>243</v>
      </c>
    </row>
    <row r="7338" spans="2:13" x14ac:dyDescent="0.25">
      <c r="B7338" s="72" t="s">
        <v>12</v>
      </c>
      <c r="C7338" s="72" t="s">
        <v>13</v>
      </c>
      <c r="D7338" s="72" t="s">
        <v>14</v>
      </c>
      <c r="E7338" s="72" t="s">
        <v>123</v>
      </c>
      <c r="F7338" s="73">
        <v>-1574</v>
      </c>
      <c r="G7338" s="72" t="s">
        <v>16</v>
      </c>
      <c r="H7338" s="72" t="s">
        <v>17</v>
      </c>
      <c r="I7338" s="72" t="s">
        <v>18</v>
      </c>
      <c r="J7338" s="72" t="s">
        <v>19</v>
      </c>
      <c r="K7338" s="72" t="s">
        <v>37</v>
      </c>
      <c r="L7338" s="72" t="s">
        <v>635</v>
      </c>
      <c r="M7338" s="72"/>
    </row>
    <row r="7339" spans="2:13" x14ac:dyDescent="0.25">
      <c r="B7339" s="72" t="s">
        <v>12</v>
      </c>
      <c r="C7339" s="72" t="s">
        <v>13</v>
      </c>
      <c r="D7339" s="72" t="s">
        <v>14</v>
      </c>
      <c r="E7339" s="72" t="s">
        <v>51</v>
      </c>
      <c r="F7339" s="73">
        <v>3381</v>
      </c>
      <c r="G7339" s="72" t="s">
        <v>16</v>
      </c>
      <c r="H7339" s="72" t="s">
        <v>17</v>
      </c>
      <c r="I7339" s="72" t="s">
        <v>18</v>
      </c>
      <c r="J7339" s="72" t="s">
        <v>19</v>
      </c>
      <c r="K7339" s="72" t="s">
        <v>25</v>
      </c>
      <c r="L7339" s="72" t="s">
        <v>374</v>
      </c>
      <c r="M7339" s="72"/>
    </row>
    <row r="7340" spans="2:13" x14ac:dyDescent="0.25">
      <c r="B7340" s="72" t="s">
        <v>12</v>
      </c>
      <c r="C7340" s="72" t="s">
        <v>13</v>
      </c>
      <c r="D7340" s="72" t="s">
        <v>14</v>
      </c>
      <c r="E7340" s="72" t="s">
        <v>83</v>
      </c>
      <c r="F7340" s="73">
        <v>263504</v>
      </c>
      <c r="G7340" s="72" t="s">
        <v>16</v>
      </c>
      <c r="H7340" s="72" t="s">
        <v>24</v>
      </c>
      <c r="I7340" s="72" t="s">
        <v>18</v>
      </c>
      <c r="J7340" s="72" t="s">
        <v>19</v>
      </c>
      <c r="K7340" s="72" t="s">
        <v>117</v>
      </c>
      <c r="L7340" s="72" t="s">
        <v>279</v>
      </c>
      <c r="M7340" s="72"/>
    </row>
    <row r="7341" spans="2:13" x14ac:dyDescent="0.25">
      <c r="B7341" s="72" t="s">
        <v>12</v>
      </c>
      <c r="C7341" s="72" t="s">
        <v>13</v>
      </c>
      <c r="D7341" s="72" t="s">
        <v>14</v>
      </c>
      <c r="E7341" s="72" t="s">
        <v>94</v>
      </c>
      <c r="F7341" s="73">
        <v>59966</v>
      </c>
      <c r="G7341" s="72" t="s">
        <v>16</v>
      </c>
      <c r="H7341" s="72" t="s">
        <v>17</v>
      </c>
      <c r="I7341" s="72" t="s">
        <v>18</v>
      </c>
      <c r="J7341" s="72" t="s">
        <v>19</v>
      </c>
      <c r="K7341" s="72" t="s">
        <v>25</v>
      </c>
      <c r="L7341" s="72" t="s">
        <v>261</v>
      </c>
      <c r="M7341" s="72"/>
    </row>
    <row r="7342" spans="2:13" x14ac:dyDescent="0.25">
      <c r="B7342" s="72" t="s">
        <v>12</v>
      </c>
      <c r="C7342" s="72" t="s">
        <v>13</v>
      </c>
      <c r="D7342" s="72" t="s">
        <v>14</v>
      </c>
      <c r="E7342" s="72" t="s">
        <v>68</v>
      </c>
      <c r="F7342" s="73">
        <v>-147</v>
      </c>
      <c r="G7342" s="72" t="s">
        <v>16</v>
      </c>
      <c r="H7342" s="72" t="s">
        <v>24</v>
      </c>
      <c r="I7342" s="72" t="s">
        <v>18</v>
      </c>
      <c r="J7342" s="72" t="s">
        <v>227</v>
      </c>
      <c r="K7342" s="72" t="s">
        <v>63</v>
      </c>
      <c r="L7342" s="72" t="s">
        <v>137</v>
      </c>
      <c r="M7342" s="72"/>
    </row>
    <row r="7343" spans="2:13" x14ac:dyDescent="0.25">
      <c r="B7343" s="72" t="s">
        <v>12</v>
      </c>
      <c r="C7343" s="72" t="s">
        <v>13</v>
      </c>
      <c r="D7343" s="72" t="s">
        <v>14</v>
      </c>
      <c r="E7343" s="72" t="s">
        <v>51</v>
      </c>
      <c r="F7343" s="73">
        <v>34594</v>
      </c>
      <c r="G7343" s="72" t="s">
        <v>16</v>
      </c>
      <c r="H7343" s="72" t="s">
        <v>24</v>
      </c>
      <c r="I7343" s="72" t="s">
        <v>18</v>
      </c>
      <c r="J7343" s="72" t="s">
        <v>19</v>
      </c>
      <c r="K7343" s="72" t="s">
        <v>96</v>
      </c>
      <c r="L7343" s="72" t="s">
        <v>597</v>
      </c>
      <c r="M7343" s="72"/>
    </row>
    <row r="7344" spans="2:13" x14ac:dyDescent="0.25">
      <c r="B7344" s="72" t="s">
        <v>12</v>
      </c>
      <c r="C7344" s="72" t="s">
        <v>13</v>
      </c>
      <c r="D7344" s="72" t="s">
        <v>14</v>
      </c>
      <c r="E7344" s="72" t="s">
        <v>39</v>
      </c>
      <c r="F7344" s="73">
        <v>-53820</v>
      </c>
      <c r="G7344" s="72" t="s">
        <v>16</v>
      </c>
      <c r="H7344" s="72" t="s">
        <v>24</v>
      </c>
      <c r="I7344" s="72" t="s">
        <v>18</v>
      </c>
      <c r="J7344" s="72" t="s">
        <v>19</v>
      </c>
      <c r="K7344" s="72" t="s">
        <v>37</v>
      </c>
      <c r="L7344" s="72" t="s">
        <v>202</v>
      </c>
      <c r="M7344" s="72"/>
    </row>
    <row r="7345" spans="2:13" x14ac:dyDescent="0.25">
      <c r="B7345" s="72" t="s">
        <v>12</v>
      </c>
      <c r="C7345" s="72" t="s">
        <v>13</v>
      </c>
      <c r="D7345" s="72" t="s">
        <v>14</v>
      </c>
      <c r="E7345" s="72" t="s">
        <v>79</v>
      </c>
      <c r="F7345" s="73">
        <v>-2978</v>
      </c>
      <c r="G7345" s="72" t="s">
        <v>16</v>
      </c>
      <c r="H7345" s="72" t="s">
        <v>24</v>
      </c>
      <c r="I7345" s="72" t="s">
        <v>18</v>
      </c>
      <c r="J7345" s="72" t="s">
        <v>19</v>
      </c>
      <c r="K7345" s="72" t="s">
        <v>25</v>
      </c>
      <c r="L7345" s="72" t="s">
        <v>139</v>
      </c>
      <c r="M7345" s="72"/>
    </row>
    <row r="7346" spans="2:13" x14ac:dyDescent="0.25">
      <c r="B7346" s="72" t="s">
        <v>12</v>
      </c>
      <c r="C7346" s="72" t="s">
        <v>13</v>
      </c>
      <c r="D7346" s="72" t="s">
        <v>14</v>
      </c>
      <c r="E7346" s="72" t="s">
        <v>81</v>
      </c>
      <c r="F7346" s="73">
        <v>109222</v>
      </c>
      <c r="G7346" s="72" t="s">
        <v>16</v>
      </c>
      <c r="H7346" s="72" t="s">
        <v>24</v>
      </c>
      <c r="I7346" s="72" t="s">
        <v>18</v>
      </c>
      <c r="J7346" s="72" t="s">
        <v>19</v>
      </c>
      <c r="K7346" s="72" t="s">
        <v>96</v>
      </c>
      <c r="L7346" s="72" t="s">
        <v>97</v>
      </c>
      <c r="M7346" s="72" t="s">
        <v>47</v>
      </c>
    </row>
    <row r="7347" spans="2:13" x14ac:dyDescent="0.25">
      <c r="B7347" s="72" t="s">
        <v>12</v>
      </c>
      <c r="C7347" s="72" t="s">
        <v>13</v>
      </c>
      <c r="D7347" s="72" t="s">
        <v>14</v>
      </c>
      <c r="E7347" s="72" t="s">
        <v>68</v>
      </c>
      <c r="F7347" s="73">
        <v>-369</v>
      </c>
      <c r="G7347" s="72" t="s">
        <v>16</v>
      </c>
      <c r="H7347" s="72" t="s">
        <v>24</v>
      </c>
      <c r="I7347" s="72" t="s">
        <v>18</v>
      </c>
      <c r="J7347" s="72" t="s">
        <v>227</v>
      </c>
      <c r="K7347" s="72" t="s">
        <v>157</v>
      </c>
      <c r="L7347" s="72" t="s">
        <v>414</v>
      </c>
      <c r="M7347" s="72"/>
    </row>
    <row r="7348" spans="2:13" x14ac:dyDescent="0.25">
      <c r="B7348" s="72" t="s">
        <v>12</v>
      </c>
      <c r="C7348" s="72" t="s">
        <v>13</v>
      </c>
      <c r="D7348" s="72" t="s">
        <v>14</v>
      </c>
      <c r="E7348" s="72" t="s">
        <v>83</v>
      </c>
      <c r="F7348" s="73">
        <v>5335</v>
      </c>
      <c r="G7348" s="72" t="s">
        <v>16</v>
      </c>
      <c r="H7348" s="72" t="s">
        <v>24</v>
      </c>
      <c r="I7348" s="72" t="s">
        <v>18</v>
      </c>
      <c r="J7348" s="72" t="s">
        <v>19</v>
      </c>
      <c r="K7348" s="72" t="s">
        <v>157</v>
      </c>
      <c r="L7348" s="72" t="s">
        <v>598</v>
      </c>
      <c r="M7348" s="72"/>
    </row>
    <row r="7349" spans="2:13" x14ac:dyDescent="0.25">
      <c r="B7349" s="72" t="s">
        <v>12</v>
      </c>
      <c r="C7349" s="72" t="s">
        <v>13</v>
      </c>
      <c r="D7349" s="72" t="s">
        <v>14</v>
      </c>
      <c r="E7349" s="72" t="s">
        <v>453</v>
      </c>
      <c r="F7349" s="73">
        <v>29630</v>
      </c>
      <c r="G7349" s="72" t="s">
        <v>16</v>
      </c>
      <c r="H7349" s="72" t="s">
        <v>17</v>
      </c>
      <c r="I7349" s="72" t="s">
        <v>18</v>
      </c>
      <c r="J7349" s="72" t="s">
        <v>19</v>
      </c>
      <c r="K7349" s="72" t="s">
        <v>25</v>
      </c>
      <c r="L7349" s="72" t="s">
        <v>191</v>
      </c>
      <c r="M7349" s="72"/>
    </row>
    <row r="7350" spans="2:13" x14ac:dyDescent="0.25">
      <c r="B7350" s="72" t="s">
        <v>12</v>
      </c>
      <c r="C7350" s="72" t="s">
        <v>13</v>
      </c>
      <c r="D7350" s="72" t="s">
        <v>14</v>
      </c>
      <c r="E7350" s="72" t="s">
        <v>55</v>
      </c>
      <c r="F7350" s="73">
        <v>423213</v>
      </c>
      <c r="G7350" s="72" t="s">
        <v>16</v>
      </c>
      <c r="H7350" s="72" t="s">
        <v>24</v>
      </c>
      <c r="I7350" s="72" t="s">
        <v>48</v>
      </c>
      <c r="J7350" s="72" t="s">
        <v>19</v>
      </c>
      <c r="K7350" s="72" t="s">
        <v>37</v>
      </c>
      <c r="L7350" s="72" t="s">
        <v>291</v>
      </c>
      <c r="M7350" s="72" t="s">
        <v>57</v>
      </c>
    </row>
    <row r="7351" spans="2:13" x14ac:dyDescent="0.25">
      <c r="B7351" s="72" t="s">
        <v>12</v>
      </c>
      <c r="C7351" s="72" t="s">
        <v>13</v>
      </c>
      <c r="D7351" s="72" t="s">
        <v>14</v>
      </c>
      <c r="E7351" s="72" t="s">
        <v>769</v>
      </c>
      <c r="F7351" s="73">
        <v>6270618</v>
      </c>
      <c r="G7351" s="72" t="s">
        <v>16</v>
      </c>
      <c r="H7351" s="72" t="s">
        <v>24</v>
      </c>
      <c r="I7351" s="72" t="s">
        <v>18</v>
      </c>
      <c r="J7351" s="72" t="s">
        <v>19</v>
      </c>
      <c r="K7351" s="72"/>
      <c r="L7351" s="72"/>
      <c r="M7351" s="72" t="s">
        <v>259</v>
      </c>
    </row>
    <row r="7352" spans="2:13" x14ac:dyDescent="0.25">
      <c r="B7352" s="72" t="s">
        <v>12</v>
      </c>
      <c r="C7352" s="72" t="s">
        <v>13</v>
      </c>
      <c r="D7352" s="72" t="s">
        <v>14</v>
      </c>
      <c r="E7352" s="72" t="s">
        <v>30</v>
      </c>
      <c r="F7352" s="73">
        <v>-529</v>
      </c>
      <c r="G7352" s="72" t="s">
        <v>16</v>
      </c>
      <c r="H7352" s="72" t="s">
        <v>24</v>
      </c>
      <c r="I7352" s="72" t="s">
        <v>18</v>
      </c>
      <c r="J7352" s="72" t="s">
        <v>19</v>
      </c>
      <c r="K7352" s="72" t="s">
        <v>37</v>
      </c>
      <c r="L7352" s="72" t="s">
        <v>542</v>
      </c>
      <c r="M7352" s="72"/>
    </row>
    <row r="7353" spans="2:13" x14ac:dyDescent="0.25">
      <c r="B7353" s="72" t="s">
        <v>12</v>
      </c>
      <c r="C7353" s="72" t="s">
        <v>13</v>
      </c>
      <c r="D7353" s="72" t="s">
        <v>14</v>
      </c>
      <c r="E7353" s="72" t="s">
        <v>83</v>
      </c>
      <c r="F7353" s="73">
        <v>3310912</v>
      </c>
      <c r="G7353" s="72" t="s">
        <v>16</v>
      </c>
      <c r="H7353" s="72" t="s">
        <v>24</v>
      </c>
      <c r="I7353" s="72" t="s">
        <v>18</v>
      </c>
      <c r="J7353" s="72" t="s">
        <v>19</v>
      </c>
      <c r="K7353" s="72" t="s">
        <v>37</v>
      </c>
      <c r="L7353" s="72" t="s">
        <v>454</v>
      </c>
      <c r="M7353" s="72"/>
    </row>
    <row r="7354" spans="2:13" x14ac:dyDescent="0.25">
      <c r="B7354" s="72" t="s">
        <v>12</v>
      </c>
      <c r="C7354" s="72" t="s">
        <v>13</v>
      </c>
      <c r="D7354" s="72" t="s">
        <v>14</v>
      </c>
      <c r="E7354" s="72" t="s">
        <v>41</v>
      </c>
      <c r="F7354" s="73">
        <v>-26</v>
      </c>
      <c r="G7354" s="72" t="s">
        <v>16</v>
      </c>
      <c r="H7354" s="72" t="s">
        <v>17</v>
      </c>
      <c r="I7354" s="72" t="s">
        <v>18</v>
      </c>
      <c r="J7354" s="72" t="s">
        <v>19</v>
      </c>
      <c r="K7354" s="72" t="s">
        <v>49</v>
      </c>
      <c r="L7354" s="72" t="s">
        <v>95</v>
      </c>
      <c r="M7354" s="72"/>
    </row>
    <row r="7355" spans="2:13" x14ac:dyDescent="0.25">
      <c r="B7355" s="72" t="s">
        <v>12</v>
      </c>
      <c r="C7355" s="72" t="s">
        <v>13</v>
      </c>
      <c r="D7355" s="72" t="s">
        <v>14</v>
      </c>
      <c r="E7355" s="72" t="s">
        <v>55</v>
      </c>
      <c r="F7355" s="73">
        <v>6730165</v>
      </c>
      <c r="G7355" s="72" t="s">
        <v>16</v>
      </c>
      <c r="H7355" s="72" t="s">
        <v>24</v>
      </c>
      <c r="I7355" s="72" t="s">
        <v>18</v>
      </c>
      <c r="J7355" s="72" t="s">
        <v>19</v>
      </c>
      <c r="K7355" s="72" t="s">
        <v>37</v>
      </c>
      <c r="L7355" s="72" t="s">
        <v>54</v>
      </c>
      <c r="M7355" s="72" t="s">
        <v>57</v>
      </c>
    </row>
    <row r="7356" spans="2:13" x14ac:dyDescent="0.25">
      <c r="B7356" s="72" t="s">
        <v>12</v>
      </c>
      <c r="C7356" s="72" t="s">
        <v>13</v>
      </c>
      <c r="D7356" s="72" t="s">
        <v>14</v>
      </c>
      <c r="E7356" s="72" t="s">
        <v>23</v>
      </c>
      <c r="F7356" s="73">
        <v>-6032263</v>
      </c>
      <c r="G7356" s="72" t="s">
        <v>16</v>
      </c>
      <c r="H7356" s="72" t="s">
        <v>24</v>
      </c>
      <c r="I7356" s="72" t="s">
        <v>18</v>
      </c>
      <c r="J7356" s="72" t="s">
        <v>19</v>
      </c>
      <c r="K7356" s="72" t="s">
        <v>102</v>
      </c>
      <c r="L7356" s="72" t="s">
        <v>429</v>
      </c>
      <c r="M7356" s="72"/>
    </row>
    <row r="7357" spans="2:13" x14ac:dyDescent="0.25">
      <c r="B7357" s="72" t="s">
        <v>12</v>
      </c>
      <c r="C7357" s="72" t="s">
        <v>13</v>
      </c>
      <c r="D7357" s="72" t="s">
        <v>14</v>
      </c>
      <c r="E7357" s="72" t="s">
        <v>30</v>
      </c>
      <c r="F7357" s="73">
        <v>-3455</v>
      </c>
      <c r="G7357" s="72" t="s">
        <v>16</v>
      </c>
      <c r="H7357" s="72" t="s">
        <v>17</v>
      </c>
      <c r="I7357" s="72" t="s">
        <v>48</v>
      </c>
      <c r="J7357" s="72" t="s">
        <v>19</v>
      </c>
      <c r="K7357" s="72" t="s">
        <v>49</v>
      </c>
      <c r="L7357" s="72" t="s">
        <v>82</v>
      </c>
      <c r="M7357" s="72"/>
    </row>
    <row r="7358" spans="2:13" x14ac:dyDescent="0.25">
      <c r="B7358" s="72" t="s">
        <v>12</v>
      </c>
      <c r="C7358" s="72" t="s">
        <v>13</v>
      </c>
      <c r="D7358" s="72" t="s">
        <v>14</v>
      </c>
      <c r="E7358" s="72" t="s">
        <v>41</v>
      </c>
      <c r="F7358" s="73">
        <v>-53</v>
      </c>
      <c r="G7358" s="72" t="s">
        <v>16</v>
      </c>
      <c r="H7358" s="72" t="s">
        <v>17</v>
      </c>
      <c r="I7358" s="72" t="s">
        <v>18</v>
      </c>
      <c r="J7358" s="72" t="s">
        <v>19</v>
      </c>
      <c r="K7358" s="72" t="s">
        <v>25</v>
      </c>
      <c r="L7358" s="72" t="s">
        <v>512</v>
      </c>
      <c r="M7358" s="72"/>
    </row>
    <row r="7359" spans="2:13" x14ac:dyDescent="0.25">
      <c r="B7359" s="72" t="s">
        <v>12</v>
      </c>
      <c r="C7359" s="72" t="s">
        <v>13</v>
      </c>
      <c r="D7359" s="72" t="s">
        <v>14</v>
      </c>
      <c r="E7359" s="72" t="s">
        <v>94</v>
      </c>
      <c r="F7359" s="73">
        <v>27865</v>
      </c>
      <c r="G7359" s="72" t="s">
        <v>16</v>
      </c>
      <c r="H7359" s="72" t="s">
        <v>24</v>
      </c>
      <c r="I7359" s="72" t="s">
        <v>18</v>
      </c>
      <c r="J7359" s="72" t="s">
        <v>19</v>
      </c>
      <c r="K7359" s="72" t="s">
        <v>63</v>
      </c>
      <c r="L7359" s="72" t="s">
        <v>250</v>
      </c>
      <c r="M7359" s="72"/>
    </row>
    <row r="7360" spans="2:13" x14ac:dyDescent="0.25">
      <c r="B7360" s="72" t="s">
        <v>12</v>
      </c>
      <c r="C7360" s="72" t="s">
        <v>13</v>
      </c>
      <c r="D7360" s="72" t="s">
        <v>14</v>
      </c>
      <c r="E7360" s="72" t="s">
        <v>94</v>
      </c>
      <c r="F7360" s="73">
        <v>43886</v>
      </c>
      <c r="G7360" s="72" t="s">
        <v>16</v>
      </c>
      <c r="H7360" s="72" t="s">
        <v>17</v>
      </c>
      <c r="I7360" s="72" t="s">
        <v>18</v>
      </c>
      <c r="J7360" s="72" t="s">
        <v>19</v>
      </c>
      <c r="K7360" s="72" t="s">
        <v>108</v>
      </c>
      <c r="L7360" s="72" t="s">
        <v>367</v>
      </c>
      <c r="M7360" s="72"/>
    </row>
    <row r="7361" spans="2:13" x14ac:dyDescent="0.25">
      <c r="B7361" s="72" t="s">
        <v>12</v>
      </c>
      <c r="C7361" s="72" t="s">
        <v>13</v>
      </c>
      <c r="D7361" s="72" t="s">
        <v>14</v>
      </c>
      <c r="E7361" s="72" t="s">
        <v>36</v>
      </c>
      <c r="F7361" s="73">
        <v>135256</v>
      </c>
      <c r="G7361" s="72" t="s">
        <v>16</v>
      </c>
      <c r="H7361" s="72" t="s">
        <v>24</v>
      </c>
      <c r="I7361" s="72" t="s">
        <v>18</v>
      </c>
      <c r="J7361" s="72" t="s">
        <v>19</v>
      </c>
      <c r="K7361" s="72" t="s">
        <v>75</v>
      </c>
      <c r="L7361" s="72" t="s">
        <v>426</v>
      </c>
      <c r="M7361" s="72" t="s">
        <v>47</v>
      </c>
    </row>
    <row r="7362" spans="2:13" x14ac:dyDescent="0.25">
      <c r="B7362" s="72" t="s">
        <v>12</v>
      </c>
      <c r="C7362" s="72" t="s">
        <v>160</v>
      </c>
      <c r="D7362" s="72" t="s">
        <v>14</v>
      </c>
      <c r="E7362" s="72" t="s">
        <v>781</v>
      </c>
      <c r="F7362" s="73">
        <v>336447594</v>
      </c>
      <c r="G7362" s="72" t="s">
        <v>16</v>
      </c>
      <c r="H7362" s="72" t="s">
        <v>24</v>
      </c>
      <c r="I7362" s="72" t="s">
        <v>18</v>
      </c>
      <c r="J7362" s="72" t="s">
        <v>19</v>
      </c>
      <c r="K7362" s="72"/>
      <c r="L7362" s="72"/>
      <c r="M7362" s="72" t="s">
        <v>782</v>
      </c>
    </row>
    <row r="7363" spans="2:13" x14ac:dyDescent="0.25">
      <c r="B7363" s="72" t="s">
        <v>12</v>
      </c>
      <c r="C7363" s="72" t="s">
        <v>13</v>
      </c>
      <c r="D7363" s="72" t="s">
        <v>14</v>
      </c>
      <c r="E7363" s="72" t="s">
        <v>453</v>
      </c>
      <c r="F7363" s="73">
        <v>100136</v>
      </c>
      <c r="G7363" s="72" t="s">
        <v>16</v>
      </c>
      <c r="H7363" s="72" t="s">
        <v>17</v>
      </c>
      <c r="I7363" s="72" t="s">
        <v>18</v>
      </c>
      <c r="J7363" s="72" t="s">
        <v>19</v>
      </c>
      <c r="K7363" s="72" t="s">
        <v>20</v>
      </c>
      <c r="L7363" s="72" t="s">
        <v>21</v>
      </c>
      <c r="M7363" s="72"/>
    </row>
    <row r="7364" spans="2:13" x14ac:dyDescent="0.25">
      <c r="B7364" s="72" t="s">
        <v>12</v>
      </c>
      <c r="C7364" s="72" t="s">
        <v>13</v>
      </c>
      <c r="D7364" s="72" t="s">
        <v>14</v>
      </c>
      <c r="E7364" s="72" t="s">
        <v>144</v>
      </c>
      <c r="F7364" s="73">
        <v>145059</v>
      </c>
      <c r="G7364" s="72" t="s">
        <v>16</v>
      </c>
      <c r="H7364" s="72" t="s">
        <v>24</v>
      </c>
      <c r="I7364" s="72" t="s">
        <v>18</v>
      </c>
      <c r="J7364" s="72" t="s">
        <v>19</v>
      </c>
      <c r="K7364" s="72" t="s">
        <v>37</v>
      </c>
      <c r="L7364" s="72" t="s">
        <v>487</v>
      </c>
      <c r="M7364" s="72" t="s">
        <v>133</v>
      </c>
    </row>
    <row r="7365" spans="2:13" x14ac:dyDescent="0.25">
      <c r="B7365" s="72" t="s">
        <v>12</v>
      </c>
      <c r="C7365" s="72" t="s">
        <v>13</v>
      </c>
      <c r="D7365" s="72" t="s">
        <v>14</v>
      </c>
      <c r="E7365" s="72" t="s">
        <v>55</v>
      </c>
      <c r="F7365" s="73">
        <v>6433667</v>
      </c>
      <c r="G7365" s="72" t="s">
        <v>16</v>
      </c>
      <c r="H7365" s="72" t="s">
        <v>24</v>
      </c>
      <c r="I7365" s="72" t="s">
        <v>18</v>
      </c>
      <c r="J7365" s="72" t="s">
        <v>19</v>
      </c>
      <c r="K7365" s="72" t="s">
        <v>25</v>
      </c>
      <c r="L7365" s="72" t="s">
        <v>77</v>
      </c>
      <c r="M7365" s="72" t="s">
        <v>29</v>
      </c>
    </row>
    <row r="7366" spans="2:13" x14ac:dyDescent="0.25">
      <c r="B7366" s="72" t="s">
        <v>12</v>
      </c>
      <c r="C7366" s="72" t="s">
        <v>13</v>
      </c>
      <c r="D7366" s="72" t="s">
        <v>14</v>
      </c>
      <c r="E7366" s="72" t="s">
        <v>51</v>
      </c>
      <c r="F7366" s="73">
        <v>325923</v>
      </c>
      <c r="G7366" s="72" t="s">
        <v>16</v>
      </c>
      <c r="H7366" s="72" t="s">
        <v>24</v>
      </c>
      <c r="I7366" s="72" t="s">
        <v>18</v>
      </c>
      <c r="J7366" s="72" t="s">
        <v>19</v>
      </c>
      <c r="K7366" s="72" t="s">
        <v>96</v>
      </c>
      <c r="L7366" s="72" t="s">
        <v>460</v>
      </c>
      <c r="M7366" s="72"/>
    </row>
    <row r="7367" spans="2:13" x14ac:dyDescent="0.25">
      <c r="B7367" s="72" t="s">
        <v>12</v>
      </c>
      <c r="C7367" s="72" t="s">
        <v>13</v>
      </c>
      <c r="D7367" s="72" t="s">
        <v>14</v>
      </c>
      <c r="E7367" s="72" t="s">
        <v>123</v>
      </c>
      <c r="F7367" s="73">
        <v>-902</v>
      </c>
      <c r="G7367" s="72" t="s">
        <v>16</v>
      </c>
      <c r="H7367" s="72" t="s">
        <v>24</v>
      </c>
      <c r="I7367" s="72" t="s">
        <v>18</v>
      </c>
      <c r="J7367" s="72" t="s">
        <v>19</v>
      </c>
      <c r="K7367" s="72" t="s">
        <v>99</v>
      </c>
      <c r="L7367" s="72" t="s">
        <v>373</v>
      </c>
      <c r="M7367" s="72"/>
    </row>
    <row r="7368" spans="2:13" x14ac:dyDescent="0.25">
      <c r="B7368" s="72" t="s">
        <v>12</v>
      </c>
      <c r="C7368" s="72" t="s">
        <v>13</v>
      </c>
      <c r="D7368" s="72" t="s">
        <v>14</v>
      </c>
      <c r="E7368" s="72" t="s">
        <v>39</v>
      </c>
      <c r="F7368" s="73">
        <v>-3447</v>
      </c>
      <c r="G7368" s="72" t="s">
        <v>16</v>
      </c>
      <c r="H7368" s="72" t="s">
        <v>24</v>
      </c>
      <c r="I7368" s="72" t="s">
        <v>18</v>
      </c>
      <c r="J7368" s="72" t="s">
        <v>19</v>
      </c>
      <c r="K7368" s="72" t="s">
        <v>25</v>
      </c>
      <c r="L7368" s="72" t="s">
        <v>573</v>
      </c>
      <c r="M7368" s="72"/>
    </row>
    <row r="7369" spans="2:13" x14ac:dyDescent="0.25">
      <c r="B7369" s="72" t="s">
        <v>12</v>
      </c>
      <c r="C7369" s="72" t="s">
        <v>13</v>
      </c>
      <c r="D7369" s="72" t="s">
        <v>14</v>
      </c>
      <c r="E7369" s="72" t="s">
        <v>94</v>
      </c>
      <c r="F7369" s="73">
        <v>178151</v>
      </c>
      <c r="G7369" s="72" t="s">
        <v>16</v>
      </c>
      <c r="H7369" s="72" t="s">
        <v>24</v>
      </c>
      <c r="I7369" s="72" t="s">
        <v>18</v>
      </c>
      <c r="J7369" s="72" t="s">
        <v>19</v>
      </c>
      <c r="K7369" s="72" t="s">
        <v>37</v>
      </c>
      <c r="L7369" s="72" t="s">
        <v>549</v>
      </c>
      <c r="M7369" s="72"/>
    </row>
    <row r="7370" spans="2:13" x14ac:dyDescent="0.25">
      <c r="B7370" s="72" t="s">
        <v>12</v>
      </c>
      <c r="C7370" s="72" t="s">
        <v>13</v>
      </c>
      <c r="D7370" s="72" t="s">
        <v>14</v>
      </c>
      <c r="E7370" s="72" t="s">
        <v>39</v>
      </c>
      <c r="F7370" s="73">
        <v>-7209</v>
      </c>
      <c r="G7370" s="72" t="s">
        <v>16</v>
      </c>
      <c r="H7370" s="72" t="s">
        <v>17</v>
      </c>
      <c r="I7370" s="72" t="s">
        <v>18</v>
      </c>
      <c r="J7370" s="72" t="s">
        <v>19</v>
      </c>
      <c r="K7370" s="72" t="s">
        <v>49</v>
      </c>
      <c r="L7370" s="72" t="s">
        <v>167</v>
      </c>
      <c r="M7370" s="72"/>
    </row>
    <row r="7371" spans="2:13" x14ac:dyDescent="0.25">
      <c r="B7371" s="72" t="s">
        <v>12</v>
      </c>
      <c r="C7371" s="72" t="s">
        <v>13</v>
      </c>
      <c r="D7371" s="72" t="s">
        <v>14</v>
      </c>
      <c r="E7371" s="72" t="s">
        <v>81</v>
      </c>
      <c r="F7371" s="73">
        <v>77354</v>
      </c>
      <c r="G7371" s="72" t="s">
        <v>16</v>
      </c>
      <c r="H7371" s="72" t="s">
        <v>17</v>
      </c>
      <c r="I7371" s="72" t="s">
        <v>18</v>
      </c>
      <c r="J7371" s="72" t="s">
        <v>19</v>
      </c>
      <c r="K7371" s="72" t="s">
        <v>20</v>
      </c>
      <c r="L7371" s="72" t="s">
        <v>505</v>
      </c>
      <c r="M7371" s="72" t="s">
        <v>47</v>
      </c>
    </row>
    <row r="7372" spans="2:13" x14ac:dyDescent="0.25">
      <c r="B7372" s="72" t="s">
        <v>12</v>
      </c>
      <c r="C7372" s="72" t="s">
        <v>13</v>
      </c>
      <c r="D7372" s="72" t="s">
        <v>14</v>
      </c>
      <c r="E7372" s="72" t="s">
        <v>70</v>
      </c>
      <c r="F7372" s="73">
        <v>159273</v>
      </c>
      <c r="G7372" s="72" t="s">
        <v>16</v>
      </c>
      <c r="H7372" s="72" t="s">
        <v>24</v>
      </c>
      <c r="I7372" s="72" t="s">
        <v>18</v>
      </c>
      <c r="J7372" s="72" t="s">
        <v>19</v>
      </c>
      <c r="K7372" s="72" t="s">
        <v>31</v>
      </c>
      <c r="L7372" s="72" t="s">
        <v>293</v>
      </c>
      <c r="M7372" s="72" t="s">
        <v>243</v>
      </c>
    </row>
    <row r="7373" spans="2:13" x14ac:dyDescent="0.25">
      <c r="B7373" s="72" t="s">
        <v>12</v>
      </c>
      <c r="C7373" s="72" t="s">
        <v>13</v>
      </c>
      <c r="D7373" s="72" t="s">
        <v>14</v>
      </c>
      <c r="E7373" s="72" t="s">
        <v>33</v>
      </c>
      <c r="F7373" s="73">
        <v>415388</v>
      </c>
      <c r="G7373" s="72" t="s">
        <v>16</v>
      </c>
      <c r="H7373" s="72" t="s">
        <v>24</v>
      </c>
      <c r="I7373" s="72" t="s">
        <v>18</v>
      </c>
      <c r="J7373" s="72" t="s">
        <v>19</v>
      </c>
      <c r="K7373" s="72" t="s">
        <v>157</v>
      </c>
      <c r="L7373" s="72" t="s">
        <v>158</v>
      </c>
      <c r="M7373" s="72" t="s">
        <v>47</v>
      </c>
    </row>
    <row r="7374" spans="2:13" x14ac:dyDescent="0.25">
      <c r="B7374" s="72" t="s">
        <v>12</v>
      </c>
      <c r="C7374" s="72" t="s">
        <v>13</v>
      </c>
      <c r="D7374" s="72" t="s">
        <v>14</v>
      </c>
      <c r="E7374" s="72" t="s">
        <v>81</v>
      </c>
      <c r="F7374" s="73">
        <v>44952</v>
      </c>
      <c r="G7374" s="72" t="s">
        <v>16</v>
      </c>
      <c r="H7374" s="72" t="s">
        <v>24</v>
      </c>
      <c r="I7374" s="72" t="s">
        <v>18</v>
      </c>
      <c r="J7374" s="72" t="s">
        <v>19</v>
      </c>
      <c r="K7374" s="72" t="s">
        <v>205</v>
      </c>
      <c r="L7374" s="72" t="s">
        <v>206</v>
      </c>
      <c r="M7374" s="72" t="s">
        <v>47</v>
      </c>
    </row>
    <row r="7375" spans="2:13" x14ac:dyDescent="0.25">
      <c r="B7375" s="72" t="s">
        <v>12</v>
      </c>
      <c r="C7375" s="72" t="s">
        <v>13</v>
      </c>
      <c r="D7375" s="72" t="s">
        <v>14</v>
      </c>
      <c r="E7375" s="72" t="s">
        <v>68</v>
      </c>
      <c r="F7375" s="73">
        <v>-83845</v>
      </c>
      <c r="G7375" s="72" t="s">
        <v>16</v>
      </c>
      <c r="H7375" s="72" t="s">
        <v>24</v>
      </c>
      <c r="I7375" s="72" t="s">
        <v>18</v>
      </c>
      <c r="J7375" s="72" t="s">
        <v>19</v>
      </c>
      <c r="K7375" s="72" t="s">
        <v>185</v>
      </c>
      <c r="L7375" s="72" t="s">
        <v>307</v>
      </c>
      <c r="M7375" s="72"/>
    </row>
    <row r="7376" spans="2:13" x14ac:dyDescent="0.25">
      <c r="B7376" s="72" t="s">
        <v>12</v>
      </c>
      <c r="C7376" s="72" t="s">
        <v>13</v>
      </c>
      <c r="D7376" s="72" t="s">
        <v>14</v>
      </c>
      <c r="E7376" s="72" t="s">
        <v>83</v>
      </c>
      <c r="F7376" s="73">
        <v>984197</v>
      </c>
      <c r="G7376" s="72" t="s">
        <v>16</v>
      </c>
      <c r="H7376" s="72" t="s">
        <v>17</v>
      </c>
      <c r="I7376" s="72" t="s">
        <v>18</v>
      </c>
      <c r="J7376" s="72" t="s">
        <v>19</v>
      </c>
      <c r="K7376" s="72" t="s">
        <v>25</v>
      </c>
      <c r="L7376" s="72" t="s">
        <v>87</v>
      </c>
      <c r="M7376" s="72"/>
    </row>
    <row r="7377" spans="2:13" x14ac:dyDescent="0.25">
      <c r="B7377" s="72" t="s">
        <v>12</v>
      </c>
      <c r="C7377" s="72" t="s">
        <v>13</v>
      </c>
      <c r="D7377" s="72" t="s">
        <v>14</v>
      </c>
      <c r="E7377" s="72" t="s">
        <v>258</v>
      </c>
      <c r="F7377" s="73">
        <v>378274</v>
      </c>
      <c r="G7377" s="72" t="s">
        <v>16</v>
      </c>
      <c r="H7377" s="72" t="s">
        <v>24</v>
      </c>
      <c r="I7377" s="72" t="s">
        <v>18</v>
      </c>
      <c r="J7377" s="72" t="s">
        <v>19</v>
      </c>
      <c r="K7377" s="72" t="s">
        <v>37</v>
      </c>
      <c r="L7377" s="72" t="s">
        <v>285</v>
      </c>
      <c r="M7377" s="72" t="s">
        <v>72</v>
      </c>
    </row>
    <row r="7378" spans="2:13" x14ac:dyDescent="0.25">
      <c r="B7378" s="72" t="s">
        <v>12</v>
      </c>
      <c r="C7378" s="72" t="s">
        <v>13</v>
      </c>
      <c r="D7378" s="72" t="s">
        <v>14</v>
      </c>
      <c r="E7378" s="72" t="s">
        <v>36</v>
      </c>
      <c r="F7378" s="73">
        <v>369961</v>
      </c>
      <c r="G7378" s="72" t="s">
        <v>16</v>
      </c>
      <c r="H7378" s="72" t="s">
        <v>17</v>
      </c>
      <c r="I7378" s="72" t="s">
        <v>18</v>
      </c>
      <c r="J7378" s="72" t="s">
        <v>19</v>
      </c>
      <c r="K7378" s="72" t="s">
        <v>20</v>
      </c>
      <c r="L7378" s="72" t="s">
        <v>699</v>
      </c>
      <c r="M7378" s="72" t="s">
        <v>29</v>
      </c>
    </row>
    <row r="7379" spans="2:13" x14ac:dyDescent="0.25">
      <c r="B7379" s="72" t="s">
        <v>12</v>
      </c>
      <c r="C7379" s="72" t="s">
        <v>13</v>
      </c>
      <c r="D7379" s="72" t="s">
        <v>14</v>
      </c>
      <c r="E7379" s="72" t="s">
        <v>74</v>
      </c>
      <c r="F7379" s="73">
        <v>109457</v>
      </c>
      <c r="G7379" s="72" t="s">
        <v>16</v>
      </c>
      <c r="H7379" s="72" t="s">
        <v>17</v>
      </c>
      <c r="I7379" s="72" t="s">
        <v>18</v>
      </c>
      <c r="J7379" s="72" t="s">
        <v>19</v>
      </c>
      <c r="K7379" s="72" t="s">
        <v>25</v>
      </c>
      <c r="L7379" s="72" t="s">
        <v>431</v>
      </c>
      <c r="M7379" s="72" t="s">
        <v>57</v>
      </c>
    </row>
    <row r="7380" spans="2:13" x14ac:dyDescent="0.25">
      <c r="B7380" s="72" t="s">
        <v>12</v>
      </c>
      <c r="C7380" s="72" t="s">
        <v>13</v>
      </c>
      <c r="D7380" s="72" t="s">
        <v>14</v>
      </c>
      <c r="E7380" s="72" t="s">
        <v>718</v>
      </c>
      <c r="F7380" s="73">
        <v>445505</v>
      </c>
      <c r="G7380" s="72" t="s">
        <v>16</v>
      </c>
      <c r="H7380" s="72" t="s">
        <v>24</v>
      </c>
      <c r="I7380" s="72" t="s">
        <v>18</v>
      </c>
      <c r="J7380" s="72" t="s">
        <v>19</v>
      </c>
      <c r="K7380" s="72" t="s">
        <v>185</v>
      </c>
      <c r="L7380" s="72" t="s">
        <v>399</v>
      </c>
      <c r="M7380" s="72" t="s">
        <v>747</v>
      </c>
    </row>
    <row r="7381" spans="2:13" x14ac:dyDescent="0.25">
      <c r="B7381" s="72" t="s">
        <v>12</v>
      </c>
      <c r="C7381" s="72" t="s">
        <v>13</v>
      </c>
      <c r="D7381" s="72" t="s">
        <v>14</v>
      </c>
      <c r="E7381" s="72" t="s">
        <v>45</v>
      </c>
      <c r="F7381" s="73">
        <v>15386</v>
      </c>
      <c r="G7381" s="72" t="s">
        <v>16</v>
      </c>
      <c r="H7381" s="72" t="s">
        <v>17</v>
      </c>
      <c r="I7381" s="72" t="s">
        <v>18</v>
      </c>
      <c r="J7381" s="72" t="s">
        <v>19</v>
      </c>
      <c r="K7381" s="72" t="s">
        <v>25</v>
      </c>
      <c r="L7381" s="72" t="s">
        <v>52</v>
      </c>
      <c r="M7381" s="72" t="s">
        <v>112</v>
      </c>
    </row>
    <row r="7382" spans="2:13" x14ac:dyDescent="0.25">
      <c r="B7382" s="72" t="s">
        <v>12</v>
      </c>
      <c r="C7382" s="72" t="s">
        <v>13</v>
      </c>
      <c r="D7382" s="72" t="s">
        <v>14</v>
      </c>
      <c r="E7382" s="72" t="s">
        <v>51</v>
      </c>
      <c r="F7382" s="73">
        <v>-187</v>
      </c>
      <c r="G7382" s="72" t="s">
        <v>16</v>
      </c>
      <c r="H7382" s="72" t="s">
        <v>24</v>
      </c>
      <c r="I7382" s="72" t="s">
        <v>18</v>
      </c>
      <c r="J7382" s="72" t="s">
        <v>19</v>
      </c>
      <c r="K7382" s="72" t="s">
        <v>117</v>
      </c>
      <c r="L7382" s="72" t="s">
        <v>527</v>
      </c>
      <c r="M7382" s="72"/>
    </row>
    <row r="7383" spans="2:13" x14ac:dyDescent="0.25">
      <c r="B7383" s="72" t="s">
        <v>12</v>
      </c>
      <c r="C7383" s="72" t="s">
        <v>13</v>
      </c>
      <c r="D7383" s="72" t="s">
        <v>14</v>
      </c>
      <c r="E7383" s="72" t="s">
        <v>123</v>
      </c>
      <c r="F7383" s="73">
        <v>-732</v>
      </c>
      <c r="G7383" s="72" t="s">
        <v>16</v>
      </c>
      <c r="H7383" s="72" t="s">
        <v>24</v>
      </c>
      <c r="I7383" s="72" t="s">
        <v>18</v>
      </c>
      <c r="J7383" s="72" t="s">
        <v>19</v>
      </c>
      <c r="K7383" s="72" t="s">
        <v>25</v>
      </c>
      <c r="L7383" s="72" t="s">
        <v>149</v>
      </c>
      <c r="M7383" s="72"/>
    </row>
    <row r="7384" spans="2:13" x14ac:dyDescent="0.25">
      <c r="B7384" s="72" t="s">
        <v>12</v>
      </c>
      <c r="C7384" s="72" t="s">
        <v>13</v>
      </c>
      <c r="D7384" s="72" t="s">
        <v>14</v>
      </c>
      <c r="E7384" s="72" t="s">
        <v>94</v>
      </c>
      <c r="F7384" s="73">
        <v>2060</v>
      </c>
      <c r="G7384" s="72" t="s">
        <v>16</v>
      </c>
      <c r="H7384" s="72" t="s">
        <v>24</v>
      </c>
      <c r="I7384" s="72" t="s">
        <v>18</v>
      </c>
      <c r="J7384" s="72" t="s">
        <v>19</v>
      </c>
      <c r="K7384" s="72" t="s">
        <v>130</v>
      </c>
      <c r="L7384" s="72" t="s">
        <v>502</v>
      </c>
      <c r="M7384" s="72"/>
    </row>
    <row r="7385" spans="2:13" x14ac:dyDescent="0.25">
      <c r="B7385" s="72" t="s">
        <v>12</v>
      </c>
      <c r="C7385" s="72" t="s">
        <v>13</v>
      </c>
      <c r="D7385" s="72" t="s">
        <v>14</v>
      </c>
      <c r="E7385" s="72" t="s">
        <v>39</v>
      </c>
      <c r="F7385" s="73">
        <v>-37</v>
      </c>
      <c r="G7385" s="72" t="s">
        <v>269</v>
      </c>
      <c r="H7385" s="72" t="s">
        <v>24</v>
      </c>
      <c r="I7385" s="72" t="s">
        <v>18</v>
      </c>
      <c r="J7385" s="72" t="s">
        <v>438</v>
      </c>
      <c r="K7385" s="72" t="s">
        <v>96</v>
      </c>
      <c r="L7385" s="72" t="s">
        <v>141</v>
      </c>
      <c r="M7385" s="72"/>
    </row>
    <row r="7386" spans="2:13" x14ac:dyDescent="0.25">
      <c r="B7386" s="72" t="s">
        <v>12</v>
      </c>
      <c r="C7386" s="72" t="s">
        <v>13</v>
      </c>
      <c r="D7386" s="72" t="s">
        <v>14</v>
      </c>
      <c r="E7386" s="72" t="s">
        <v>30</v>
      </c>
      <c r="F7386" s="73">
        <v>-1455</v>
      </c>
      <c r="G7386" s="72" t="s">
        <v>16</v>
      </c>
      <c r="H7386" s="72" t="s">
        <v>24</v>
      </c>
      <c r="I7386" s="72" t="s">
        <v>18</v>
      </c>
      <c r="J7386" s="72" t="s">
        <v>19</v>
      </c>
      <c r="K7386" s="72" t="s">
        <v>25</v>
      </c>
      <c r="L7386" s="72" t="s">
        <v>648</v>
      </c>
      <c r="M7386" s="72"/>
    </row>
    <row r="7387" spans="2:13" x14ac:dyDescent="0.25">
      <c r="B7387" s="72" t="s">
        <v>12</v>
      </c>
      <c r="C7387" s="72" t="s">
        <v>13</v>
      </c>
      <c r="D7387" s="72" t="s">
        <v>14</v>
      </c>
      <c r="E7387" s="72" t="s">
        <v>228</v>
      </c>
      <c r="F7387" s="73">
        <v>347803</v>
      </c>
      <c r="G7387" s="72" t="s">
        <v>16</v>
      </c>
      <c r="H7387" s="72" t="s">
        <v>24</v>
      </c>
      <c r="I7387" s="72" t="s">
        <v>18</v>
      </c>
      <c r="J7387" s="72" t="s">
        <v>19</v>
      </c>
      <c r="K7387" s="72" t="s">
        <v>25</v>
      </c>
      <c r="L7387" s="72" t="s">
        <v>174</v>
      </c>
      <c r="M7387" s="72" t="s">
        <v>22</v>
      </c>
    </row>
    <row r="7388" spans="2:13" x14ac:dyDescent="0.25">
      <c r="B7388" s="72" t="s">
        <v>12</v>
      </c>
      <c r="C7388" s="72" t="s">
        <v>13</v>
      </c>
      <c r="D7388" s="72" t="s">
        <v>14</v>
      </c>
      <c r="E7388" s="72" t="s">
        <v>65</v>
      </c>
      <c r="F7388" s="73">
        <v>34260</v>
      </c>
      <c r="G7388" s="72" t="s">
        <v>16</v>
      </c>
      <c r="H7388" s="72" t="s">
        <v>24</v>
      </c>
      <c r="I7388" s="72" t="s">
        <v>18</v>
      </c>
      <c r="J7388" s="72" t="s">
        <v>19</v>
      </c>
      <c r="K7388" s="72" t="s">
        <v>37</v>
      </c>
      <c r="L7388" s="72" t="s">
        <v>177</v>
      </c>
      <c r="M7388" s="72" t="s">
        <v>67</v>
      </c>
    </row>
    <row r="7389" spans="2:13" x14ac:dyDescent="0.25">
      <c r="B7389" s="72" t="s">
        <v>12</v>
      </c>
      <c r="C7389" s="72" t="s">
        <v>13</v>
      </c>
      <c r="D7389" s="72" t="s">
        <v>14</v>
      </c>
      <c r="E7389" s="72" t="s">
        <v>264</v>
      </c>
      <c r="F7389" s="73">
        <v>1834800</v>
      </c>
      <c r="G7389" s="72" t="s">
        <v>16</v>
      </c>
      <c r="H7389" s="72" t="s">
        <v>24</v>
      </c>
      <c r="I7389" s="72" t="s">
        <v>18</v>
      </c>
      <c r="J7389" s="72" t="s">
        <v>19</v>
      </c>
      <c r="K7389" s="72" t="s">
        <v>130</v>
      </c>
      <c r="L7389" s="72" t="s">
        <v>502</v>
      </c>
      <c r="M7389" s="72" t="s">
        <v>184</v>
      </c>
    </row>
    <row r="7390" spans="2:13" x14ac:dyDescent="0.25">
      <c r="B7390" s="72" t="s">
        <v>12</v>
      </c>
      <c r="C7390" s="72" t="s">
        <v>13</v>
      </c>
      <c r="D7390" s="72" t="s">
        <v>14</v>
      </c>
      <c r="E7390" s="72" t="s">
        <v>55</v>
      </c>
      <c r="F7390" s="73">
        <v>926710</v>
      </c>
      <c r="G7390" s="72" t="s">
        <v>16</v>
      </c>
      <c r="H7390" s="72" t="s">
        <v>24</v>
      </c>
      <c r="I7390" s="72" t="s">
        <v>18</v>
      </c>
      <c r="J7390" s="72" t="s">
        <v>19</v>
      </c>
      <c r="K7390" s="72" t="s">
        <v>25</v>
      </c>
      <c r="L7390" s="72" t="s">
        <v>433</v>
      </c>
      <c r="M7390" s="72" t="s">
        <v>47</v>
      </c>
    </row>
    <row r="7391" spans="2:13" x14ac:dyDescent="0.25">
      <c r="B7391" s="72" t="s">
        <v>12</v>
      </c>
      <c r="C7391" s="72" t="s">
        <v>13</v>
      </c>
      <c r="D7391" s="72" t="s">
        <v>14</v>
      </c>
      <c r="E7391" s="72" t="s">
        <v>94</v>
      </c>
      <c r="F7391" s="73">
        <v>2703</v>
      </c>
      <c r="G7391" s="72" t="s">
        <v>16</v>
      </c>
      <c r="H7391" s="72" t="s">
        <v>24</v>
      </c>
      <c r="I7391" s="72" t="s">
        <v>18</v>
      </c>
      <c r="J7391" s="72" t="s">
        <v>19</v>
      </c>
      <c r="K7391" s="72" t="s">
        <v>25</v>
      </c>
      <c r="L7391" s="72" t="s">
        <v>138</v>
      </c>
      <c r="M7391" s="72"/>
    </row>
    <row r="7392" spans="2:13" x14ac:dyDescent="0.25">
      <c r="B7392" s="72" t="s">
        <v>12</v>
      </c>
      <c r="C7392" s="72" t="s">
        <v>13</v>
      </c>
      <c r="D7392" s="72" t="s">
        <v>14</v>
      </c>
      <c r="E7392" s="72" t="s">
        <v>55</v>
      </c>
      <c r="F7392" s="73">
        <v>5628594</v>
      </c>
      <c r="G7392" s="72" t="s">
        <v>16</v>
      </c>
      <c r="H7392" s="72" t="s">
        <v>17</v>
      </c>
      <c r="I7392" s="72" t="s">
        <v>18</v>
      </c>
      <c r="J7392" s="72" t="s">
        <v>19</v>
      </c>
      <c r="K7392" s="72" t="s">
        <v>25</v>
      </c>
      <c r="L7392" s="72" t="s">
        <v>114</v>
      </c>
      <c r="M7392" s="72" t="s">
        <v>112</v>
      </c>
    </row>
    <row r="7393" spans="2:13" x14ac:dyDescent="0.25">
      <c r="B7393" s="72" t="s">
        <v>12</v>
      </c>
      <c r="C7393" s="72" t="s">
        <v>13</v>
      </c>
      <c r="D7393" s="72" t="s">
        <v>14</v>
      </c>
      <c r="E7393" s="72" t="s">
        <v>256</v>
      </c>
      <c r="F7393" s="73">
        <v>-10980</v>
      </c>
      <c r="G7393" s="72" t="s">
        <v>16</v>
      </c>
      <c r="H7393" s="72" t="s">
        <v>24</v>
      </c>
      <c r="I7393" s="72" t="s">
        <v>18</v>
      </c>
      <c r="J7393" s="72" t="s">
        <v>19</v>
      </c>
      <c r="K7393" s="72" t="s">
        <v>37</v>
      </c>
      <c r="L7393" s="72" t="s">
        <v>272</v>
      </c>
      <c r="M7393" s="72"/>
    </row>
    <row r="7394" spans="2:13" x14ac:dyDescent="0.25">
      <c r="B7394" s="72" t="s">
        <v>12</v>
      </c>
      <c r="C7394" s="72" t="s">
        <v>13</v>
      </c>
      <c r="D7394" s="72" t="s">
        <v>14</v>
      </c>
      <c r="E7394" s="72" t="s">
        <v>94</v>
      </c>
      <c r="F7394" s="73">
        <v>689</v>
      </c>
      <c r="G7394" s="72" t="s">
        <v>16</v>
      </c>
      <c r="H7394" s="72" t="s">
        <v>24</v>
      </c>
      <c r="I7394" s="72" t="s">
        <v>18</v>
      </c>
      <c r="J7394" s="72" t="s">
        <v>19</v>
      </c>
      <c r="K7394" s="72" t="s">
        <v>25</v>
      </c>
      <c r="L7394" s="72" t="s">
        <v>701</v>
      </c>
      <c r="M7394" s="72"/>
    </row>
    <row r="7395" spans="2:13" x14ac:dyDescent="0.25">
      <c r="B7395" s="72" t="s">
        <v>12</v>
      </c>
      <c r="C7395" s="72" t="s">
        <v>13</v>
      </c>
      <c r="D7395" s="72" t="s">
        <v>14</v>
      </c>
      <c r="E7395" s="72" t="s">
        <v>41</v>
      </c>
      <c r="F7395" s="73">
        <v>-579</v>
      </c>
      <c r="G7395" s="72" t="s">
        <v>16</v>
      </c>
      <c r="H7395" s="72" t="s">
        <v>24</v>
      </c>
      <c r="I7395" s="72" t="s">
        <v>48</v>
      </c>
      <c r="J7395" s="72" t="s">
        <v>19</v>
      </c>
      <c r="K7395" s="72" t="s">
        <v>43</v>
      </c>
      <c r="L7395" s="72" t="s">
        <v>163</v>
      </c>
      <c r="M7395" s="72"/>
    </row>
    <row r="7396" spans="2:13" x14ac:dyDescent="0.25">
      <c r="B7396" s="72" t="s">
        <v>12</v>
      </c>
      <c r="C7396" s="72" t="s">
        <v>13</v>
      </c>
      <c r="D7396" s="72" t="s">
        <v>14</v>
      </c>
      <c r="E7396" s="72" t="s">
        <v>41</v>
      </c>
      <c r="F7396" s="73">
        <v>-2658</v>
      </c>
      <c r="G7396" s="72" t="s">
        <v>16</v>
      </c>
      <c r="H7396" s="72" t="s">
        <v>17</v>
      </c>
      <c r="I7396" s="72" t="s">
        <v>18</v>
      </c>
      <c r="J7396" s="72" t="s">
        <v>19</v>
      </c>
      <c r="K7396" s="72" t="s">
        <v>25</v>
      </c>
      <c r="L7396" s="72" t="s">
        <v>115</v>
      </c>
      <c r="M7396" s="72"/>
    </row>
    <row r="7397" spans="2:13" x14ac:dyDescent="0.25">
      <c r="B7397" s="72" t="s">
        <v>12</v>
      </c>
      <c r="C7397" s="72" t="s">
        <v>13</v>
      </c>
      <c r="D7397" s="72" t="s">
        <v>14</v>
      </c>
      <c r="E7397" s="72" t="s">
        <v>51</v>
      </c>
      <c r="F7397" s="73">
        <v>114</v>
      </c>
      <c r="G7397" s="72" t="s">
        <v>16</v>
      </c>
      <c r="H7397" s="72" t="s">
        <v>24</v>
      </c>
      <c r="I7397" s="72" t="s">
        <v>18</v>
      </c>
      <c r="J7397" s="72" t="s">
        <v>19</v>
      </c>
      <c r="K7397" s="72" t="s">
        <v>25</v>
      </c>
      <c r="L7397" s="72" t="s">
        <v>111</v>
      </c>
      <c r="M7397" s="72"/>
    </row>
    <row r="7398" spans="2:13" x14ac:dyDescent="0.25">
      <c r="B7398" s="72" t="s">
        <v>12</v>
      </c>
      <c r="C7398" s="72" t="s">
        <v>13</v>
      </c>
      <c r="D7398" s="72" t="s">
        <v>14</v>
      </c>
      <c r="E7398" s="72" t="s">
        <v>123</v>
      </c>
      <c r="F7398" s="73">
        <v>-934</v>
      </c>
      <c r="G7398" s="72" t="s">
        <v>16</v>
      </c>
      <c r="H7398" s="72" t="s">
        <v>17</v>
      </c>
      <c r="I7398" s="72" t="s">
        <v>18</v>
      </c>
      <c r="J7398" s="72" t="s">
        <v>19</v>
      </c>
      <c r="K7398" s="72" t="s">
        <v>25</v>
      </c>
      <c r="L7398" s="72" t="s">
        <v>262</v>
      </c>
      <c r="M7398" s="72"/>
    </row>
    <row r="7399" spans="2:13" x14ac:dyDescent="0.25">
      <c r="B7399" s="72" t="s">
        <v>12</v>
      </c>
      <c r="C7399" s="72" t="s">
        <v>13</v>
      </c>
      <c r="D7399" s="72" t="s">
        <v>14</v>
      </c>
      <c r="E7399" s="72" t="s">
        <v>123</v>
      </c>
      <c r="F7399" s="73">
        <v>-3339</v>
      </c>
      <c r="G7399" s="72" t="s">
        <v>16</v>
      </c>
      <c r="H7399" s="72" t="s">
        <v>24</v>
      </c>
      <c r="I7399" s="72" t="s">
        <v>18</v>
      </c>
      <c r="J7399" s="72" t="s">
        <v>19</v>
      </c>
      <c r="K7399" s="72" t="s">
        <v>130</v>
      </c>
      <c r="L7399" s="72" t="s">
        <v>386</v>
      </c>
      <c r="M7399" s="72"/>
    </row>
    <row r="7400" spans="2:13" x14ac:dyDescent="0.25">
      <c r="B7400" s="72" t="s">
        <v>12</v>
      </c>
      <c r="C7400" s="72" t="s">
        <v>13</v>
      </c>
      <c r="D7400" s="72" t="s">
        <v>14</v>
      </c>
      <c r="E7400" s="72" t="s">
        <v>79</v>
      </c>
      <c r="F7400" s="73">
        <v>-1021</v>
      </c>
      <c r="G7400" s="72" t="s">
        <v>16</v>
      </c>
      <c r="H7400" s="72" t="s">
        <v>17</v>
      </c>
      <c r="I7400" s="72" t="s">
        <v>18</v>
      </c>
      <c r="J7400" s="72" t="s">
        <v>19</v>
      </c>
      <c r="K7400" s="72" t="s">
        <v>37</v>
      </c>
      <c r="L7400" s="72" t="s">
        <v>120</v>
      </c>
      <c r="M7400" s="72"/>
    </row>
    <row r="7401" spans="2:13" x14ac:dyDescent="0.25">
      <c r="B7401" s="72" t="s">
        <v>12</v>
      </c>
      <c r="C7401" s="72" t="s">
        <v>13</v>
      </c>
      <c r="D7401" s="72" t="s">
        <v>14</v>
      </c>
      <c r="E7401" s="72" t="s">
        <v>783</v>
      </c>
      <c r="F7401" s="73">
        <v>4809511</v>
      </c>
      <c r="G7401" s="72" t="s">
        <v>16</v>
      </c>
      <c r="H7401" s="72" t="s">
        <v>24</v>
      </c>
      <c r="I7401" s="72" t="s">
        <v>18</v>
      </c>
      <c r="J7401" s="72" t="s">
        <v>19</v>
      </c>
      <c r="K7401" s="72"/>
      <c r="L7401" s="72"/>
      <c r="M7401" s="72" t="s">
        <v>67</v>
      </c>
    </row>
    <row r="7402" spans="2:13" x14ac:dyDescent="0.25">
      <c r="B7402" s="72" t="s">
        <v>12</v>
      </c>
      <c r="C7402" s="72" t="s">
        <v>13</v>
      </c>
      <c r="D7402" s="72" t="s">
        <v>14</v>
      </c>
      <c r="E7402" s="72" t="s">
        <v>68</v>
      </c>
      <c r="F7402" s="73">
        <v>-8195</v>
      </c>
      <c r="G7402" s="72" t="s">
        <v>16</v>
      </c>
      <c r="H7402" s="72" t="s">
        <v>17</v>
      </c>
      <c r="I7402" s="72" t="s">
        <v>18</v>
      </c>
      <c r="J7402" s="72" t="s">
        <v>19</v>
      </c>
      <c r="K7402" s="72" t="s">
        <v>25</v>
      </c>
      <c r="L7402" s="72" t="s">
        <v>566</v>
      </c>
      <c r="M7402" s="72"/>
    </row>
    <row r="7403" spans="2:13" x14ac:dyDescent="0.25">
      <c r="B7403" s="72" t="s">
        <v>12</v>
      </c>
      <c r="C7403" s="72" t="s">
        <v>13</v>
      </c>
      <c r="D7403" s="72" t="s">
        <v>14</v>
      </c>
      <c r="E7403" s="72" t="s">
        <v>65</v>
      </c>
      <c r="F7403" s="73">
        <v>22512</v>
      </c>
      <c r="G7403" s="72" t="s">
        <v>16</v>
      </c>
      <c r="H7403" s="72" t="s">
        <v>17</v>
      </c>
      <c r="I7403" s="72" t="s">
        <v>18</v>
      </c>
      <c r="J7403" s="72" t="s">
        <v>19</v>
      </c>
      <c r="K7403" s="72" t="s">
        <v>49</v>
      </c>
      <c r="L7403" s="72" t="s">
        <v>255</v>
      </c>
      <c r="M7403" s="72" t="s">
        <v>67</v>
      </c>
    </row>
    <row r="7404" spans="2:13" x14ac:dyDescent="0.25">
      <c r="B7404" s="72" t="s">
        <v>12</v>
      </c>
      <c r="C7404" s="72" t="s">
        <v>13</v>
      </c>
      <c r="D7404" s="72" t="s">
        <v>14</v>
      </c>
      <c r="E7404" s="72" t="s">
        <v>83</v>
      </c>
      <c r="F7404" s="73">
        <v>95276</v>
      </c>
      <c r="G7404" s="72" t="s">
        <v>16</v>
      </c>
      <c r="H7404" s="72" t="s">
        <v>24</v>
      </c>
      <c r="I7404" s="72" t="s">
        <v>18</v>
      </c>
      <c r="J7404" s="72" t="s">
        <v>19</v>
      </c>
      <c r="K7404" s="72" t="s">
        <v>25</v>
      </c>
      <c r="L7404" s="72" t="s">
        <v>566</v>
      </c>
      <c r="M7404" s="72"/>
    </row>
    <row r="7405" spans="2:13" x14ac:dyDescent="0.25">
      <c r="B7405" s="72" t="s">
        <v>12</v>
      </c>
      <c r="C7405" s="72" t="s">
        <v>13</v>
      </c>
      <c r="D7405" s="72" t="s">
        <v>14</v>
      </c>
      <c r="E7405" s="72" t="s">
        <v>39</v>
      </c>
      <c r="F7405" s="73">
        <v>-25102</v>
      </c>
      <c r="G7405" s="72" t="s">
        <v>16</v>
      </c>
      <c r="H7405" s="72" t="s">
        <v>17</v>
      </c>
      <c r="I7405" s="72" t="s">
        <v>18</v>
      </c>
      <c r="J7405" s="72" t="s">
        <v>19</v>
      </c>
      <c r="K7405" s="72" t="s">
        <v>25</v>
      </c>
      <c r="L7405" s="72" t="s">
        <v>101</v>
      </c>
      <c r="M7405" s="72"/>
    </row>
    <row r="7406" spans="2:13" x14ac:dyDescent="0.25">
      <c r="B7406" s="72" t="s">
        <v>12</v>
      </c>
      <c r="C7406" s="72" t="s">
        <v>13</v>
      </c>
      <c r="D7406" s="72" t="s">
        <v>14</v>
      </c>
      <c r="E7406" s="72" t="s">
        <v>81</v>
      </c>
      <c r="F7406" s="73">
        <v>1420573</v>
      </c>
      <c r="G7406" s="72" t="s">
        <v>16</v>
      </c>
      <c r="H7406" s="72" t="s">
        <v>24</v>
      </c>
      <c r="I7406" s="72" t="s">
        <v>18</v>
      </c>
      <c r="J7406" s="72" t="s">
        <v>19</v>
      </c>
      <c r="K7406" s="72" t="s">
        <v>102</v>
      </c>
      <c r="L7406" s="72" t="s">
        <v>344</v>
      </c>
      <c r="M7406" s="72" t="s">
        <v>47</v>
      </c>
    </row>
    <row r="7407" spans="2:13" x14ac:dyDescent="0.25">
      <c r="B7407" s="72" t="s">
        <v>12</v>
      </c>
      <c r="C7407" s="72" t="s">
        <v>13</v>
      </c>
      <c r="D7407" s="72" t="s">
        <v>14</v>
      </c>
      <c r="E7407" s="72" t="s">
        <v>55</v>
      </c>
      <c r="F7407" s="73">
        <v>111196638</v>
      </c>
      <c r="G7407" s="72" t="s">
        <v>16</v>
      </c>
      <c r="H7407" s="72" t="s">
        <v>17</v>
      </c>
      <c r="I7407" s="72" t="s">
        <v>18</v>
      </c>
      <c r="J7407" s="72" t="s">
        <v>19</v>
      </c>
      <c r="K7407" s="72" t="s">
        <v>37</v>
      </c>
      <c r="L7407" s="72" t="s">
        <v>509</v>
      </c>
      <c r="M7407" s="72" t="s">
        <v>112</v>
      </c>
    </row>
    <row r="7408" spans="2:13" x14ac:dyDescent="0.25">
      <c r="B7408" s="72" t="s">
        <v>12</v>
      </c>
      <c r="C7408" s="72" t="s">
        <v>13</v>
      </c>
      <c r="D7408" s="72" t="s">
        <v>14</v>
      </c>
      <c r="E7408" s="72" t="s">
        <v>39</v>
      </c>
      <c r="F7408" s="73">
        <v>-50</v>
      </c>
      <c r="G7408" s="72" t="s">
        <v>16</v>
      </c>
      <c r="H7408" s="72" t="s">
        <v>24</v>
      </c>
      <c r="I7408" s="72" t="s">
        <v>18</v>
      </c>
      <c r="J7408" s="72" t="s">
        <v>19</v>
      </c>
      <c r="K7408" s="72" t="s">
        <v>20</v>
      </c>
      <c r="L7408" s="72" t="s">
        <v>725</v>
      </c>
      <c r="M7408" s="72"/>
    </row>
    <row r="7409" spans="2:13" x14ac:dyDescent="0.25">
      <c r="B7409" s="72" t="s">
        <v>12</v>
      </c>
      <c r="C7409" s="72" t="s">
        <v>13</v>
      </c>
      <c r="D7409" s="72" t="s">
        <v>14</v>
      </c>
      <c r="E7409" s="72" t="s">
        <v>33</v>
      </c>
      <c r="F7409" s="73">
        <v>536388</v>
      </c>
      <c r="G7409" s="72" t="s">
        <v>16</v>
      </c>
      <c r="H7409" s="72" t="s">
        <v>24</v>
      </c>
      <c r="I7409" s="72" t="s">
        <v>18</v>
      </c>
      <c r="J7409" s="72" t="s">
        <v>19</v>
      </c>
      <c r="K7409" s="72" t="s">
        <v>25</v>
      </c>
      <c r="L7409" s="72" t="s">
        <v>459</v>
      </c>
      <c r="M7409" s="72" t="s">
        <v>29</v>
      </c>
    </row>
    <row r="7410" spans="2:13" x14ac:dyDescent="0.25">
      <c r="B7410" s="72" t="s">
        <v>12</v>
      </c>
      <c r="C7410" s="72" t="s">
        <v>13</v>
      </c>
      <c r="D7410" s="72" t="s">
        <v>14</v>
      </c>
      <c r="E7410" s="72" t="s">
        <v>51</v>
      </c>
      <c r="F7410" s="73">
        <v>806566</v>
      </c>
      <c r="G7410" s="72" t="s">
        <v>16</v>
      </c>
      <c r="H7410" s="72" t="s">
        <v>24</v>
      </c>
      <c r="I7410" s="72" t="s">
        <v>18</v>
      </c>
      <c r="J7410" s="72" t="s">
        <v>19</v>
      </c>
      <c r="K7410" s="72" t="s">
        <v>37</v>
      </c>
      <c r="L7410" s="72" t="s">
        <v>487</v>
      </c>
      <c r="M7410" s="72"/>
    </row>
    <row r="7411" spans="2:13" x14ac:dyDescent="0.25">
      <c r="B7411" s="72" t="s">
        <v>12</v>
      </c>
      <c r="C7411" s="72" t="s">
        <v>13</v>
      </c>
      <c r="D7411" s="72" t="s">
        <v>14</v>
      </c>
      <c r="E7411" s="72" t="s">
        <v>41</v>
      </c>
      <c r="F7411" s="73">
        <v>-2095</v>
      </c>
      <c r="G7411" s="72" t="s">
        <v>16</v>
      </c>
      <c r="H7411" s="72" t="s">
        <v>17</v>
      </c>
      <c r="I7411" s="72" t="s">
        <v>18</v>
      </c>
      <c r="J7411" s="72" t="s">
        <v>19</v>
      </c>
      <c r="K7411" s="72" t="s">
        <v>205</v>
      </c>
      <c r="L7411" s="72" t="s">
        <v>206</v>
      </c>
      <c r="M7411" s="72"/>
    </row>
    <row r="7412" spans="2:13" x14ac:dyDescent="0.25">
      <c r="B7412" s="72" t="s">
        <v>12</v>
      </c>
      <c r="C7412" s="72" t="s">
        <v>13</v>
      </c>
      <c r="D7412" s="72" t="s">
        <v>14</v>
      </c>
      <c r="E7412" s="72" t="s">
        <v>70</v>
      </c>
      <c r="F7412" s="73">
        <v>760520</v>
      </c>
      <c r="G7412" s="72" t="s">
        <v>16</v>
      </c>
      <c r="H7412" s="72" t="s">
        <v>24</v>
      </c>
      <c r="I7412" s="72" t="s">
        <v>18</v>
      </c>
      <c r="J7412" s="72" t="s">
        <v>19</v>
      </c>
      <c r="K7412" s="72" t="s">
        <v>37</v>
      </c>
      <c r="L7412" s="72" t="s">
        <v>86</v>
      </c>
      <c r="M7412" s="72" t="s">
        <v>243</v>
      </c>
    </row>
    <row r="7413" spans="2:13" x14ac:dyDescent="0.25">
      <c r="B7413" s="72" t="s">
        <v>12</v>
      </c>
      <c r="C7413" s="72" t="s">
        <v>13</v>
      </c>
      <c r="D7413" s="72" t="s">
        <v>14</v>
      </c>
      <c r="E7413" s="72" t="s">
        <v>228</v>
      </c>
      <c r="F7413" s="73">
        <v>179641</v>
      </c>
      <c r="G7413" s="72" t="s">
        <v>16</v>
      </c>
      <c r="H7413" s="72" t="s">
        <v>24</v>
      </c>
      <c r="I7413" s="72" t="s">
        <v>18</v>
      </c>
      <c r="J7413" s="72" t="s">
        <v>19</v>
      </c>
      <c r="K7413" s="72" t="s">
        <v>102</v>
      </c>
      <c r="L7413" s="72" t="s">
        <v>196</v>
      </c>
      <c r="M7413" s="72" t="s">
        <v>67</v>
      </c>
    </row>
    <row r="7414" spans="2:13" x14ac:dyDescent="0.25">
      <c r="B7414" s="72" t="s">
        <v>12</v>
      </c>
      <c r="C7414" s="72" t="s">
        <v>13</v>
      </c>
      <c r="D7414" s="72" t="s">
        <v>14</v>
      </c>
      <c r="E7414" s="72" t="s">
        <v>152</v>
      </c>
      <c r="F7414" s="73">
        <v>-3531</v>
      </c>
      <c r="G7414" s="72" t="s">
        <v>16</v>
      </c>
      <c r="H7414" s="72" t="s">
        <v>17</v>
      </c>
      <c r="I7414" s="72" t="s">
        <v>18</v>
      </c>
      <c r="J7414" s="72" t="s">
        <v>19</v>
      </c>
      <c r="K7414" s="72" t="s">
        <v>25</v>
      </c>
      <c r="L7414" s="72" t="s">
        <v>281</v>
      </c>
      <c r="M7414" s="72"/>
    </row>
    <row r="7415" spans="2:13" x14ac:dyDescent="0.25">
      <c r="B7415" s="72" t="s">
        <v>12</v>
      </c>
      <c r="C7415" s="72" t="s">
        <v>13</v>
      </c>
      <c r="D7415" s="72" t="s">
        <v>14</v>
      </c>
      <c r="E7415" s="72" t="s">
        <v>123</v>
      </c>
      <c r="F7415" s="73">
        <v>-2713</v>
      </c>
      <c r="G7415" s="72" t="s">
        <v>16</v>
      </c>
      <c r="H7415" s="72" t="s">
        <v>17</v>
      </c>
      <c r="I7415" s="72" t="s">
        <v>18</v>
      </c>
      <c r="J7415" s="72" t="s">
        <v>19</v>
      </c>
      <c r="K7415" s="72" t="s">
        <v>20</v>
      </c>
      <c r="L7415" s="72" t="s">
        <v>98</v>
      </c>
      <c r="M7415" s="72"/>
    </row>
    <row r="7416" spans="2:13" x14ac:dyDescent="0.25">
      <c r="B7416" s="72" t="s">
        <v>12</v>
      </c>
      <c r="C7416" s="72" t="s">
        <v>13</v>
      </c>
      <c r="D7416" s="72" t="s">
        <v>14</v>
      </c>
      <c r="E7416" s="72" t="s">
        <v>39</v>
      </c>
      <c r="F7416" s="73">
        <v>4</v>
      </c>
      <c r="G7416" s="72" t="s">
        <v>16</v>
      </c>
      <c r="H7416" s="72" t="s">
        <v>24</v>
      </c>
      <c r="I7416" s="72" t="s">
        <v>18</v>
      </c>
      <c r="J7416" s="72" t="s">
        <v>526</v>
      </c>
      <c r="K7416" s="72" t="s">
        <v>117</v>
      </c>
      <c r="L7416" s="72" t="s">
        <v>332</v>
      </c>
      <c r="M7416" s="72"/>
    </row>
    <row r="7417" spans="2:13" x14ac:dyDescent="0.25">
      <c r="B7417" s="72" t="s">
        <v>12</v>
      </c>
      <c r="C7417" s="72" t="s">
        <v>13</v>
      </c>
      <c r="D7417" s="72" t="s">
        <v>14</v>
      </c>
      <c r="E7417" s="72" t="s">
        <v>81</v>
      </c>
      <c r="F7417" s="73">
        <v>11775</v>
      </c>
      <c r="G7417" s="72" t="s">
        <v>16</v>
      </c>
      <c r="H7417" s="72" t="s">
        <v>17</v>
      </c>
      <c r="I7417" s="72" t="s">
        <v>18</v>
      </c>
      <c r="J7417" s="72" t="s">
        <v>19</v>
      </c>
      <c r="K7417" s="72" t="s">
        <v>25</v>
      </c>
      <c r="L7417" s="72" t="s">
        <v>164</v>
      </c>
      <c r="M7417" s="72" t="s">
        <v>57</v>
      </c>
    </row>
    <row r="7418" spans="2:13" x14ac:dyDescent="0.25">
      <c r="B7418" s="72" t="s">
        <v>12</v>
      </c>
      <c r="C7418" s="72" t="s">
        <v>13</v>
      </c>
      <c r="D7418" s="72" t="s">
        <v>14</v>
      </c>
      <c r="E7418" s="72" t="s">
        <v>58</v>
      </c>
      <c r="F7418" s="73">
        <v>1639137</v>
      </c>
      <c r="G7418" s="72" t="s">
        <v>16</v>
      </c>
      <c r="H7418" s="72" t="s">
        <v>17</v>
      </c>
      <c r="I7418" s="72" t="s">
        <v>18</v>
      </c>
      <c r="J7418" s="72" t="s">
        <v>19</v>
      </c>
      <c r="K7418" s="72" t="s">
        <v>25</v>
      </c>
      <c r="L7418" s="72" t="s">
        <v>114</v>
      </c>
      <c r="M7418" s="72" t="s">
        <v>57</v>
      </c>
    </row>
    <row r="7419" spans="2:13" x14ac:dyDescent="0.25">
      <c r="B7419" s="72" t="s">
        <v>12</v>
      </c>
      <c r="C7419" s="72" t="s">
        <v>13</v>
      </c>
      <c r="D7419" s="72" t="s">
        <v>14</v>
      </c>
      <c r="E7419" s="72" t="s">
        <v>146</v>
      </c>
      <c r="F7419" s="73">
        <v>-122639</v>
      </c>
      <c r="G7419" s="72" t="s">
        <v>16</v>
      </c>
      <c r="H7419" s="72" t="s">
        <v>24</v>
      </c>
      <c r="I7419" s="72" t="s">
        <v>18</v>
      </c>
      <c r="J7419" s="72" t="s">
        <v>19</v>
      </c>
      <c r="K7419" s="72" t="s">
        <v>25</v>
      </c>
      <c r="L7419" s="72" t="s">
        <v>198</v>
      </c>
      <c r="M7419" s="72"/>
    </row>
    <row r="7420" spans="2:13" x14ac:dyDescent="0.25">
      <c r="B7420" s="72" t="s">
        <v>12</v>
      </c>
      <c r="C7420" s="72" t="s">
        <v>13</v>
      </c>
      <c r="D7420" s="72" t="s">
        <v>14</v>
      </c>
      <c r="E7420" s="72" t="s">
        <v>94</v>
      </c>
      <c r="F7420" s="73">
        <v>266675</v>
      </c>
      <c r="G7420" s="72" t="s">
        <v>16</v>
      </c>
      <c r="H7420" s="72" t="s">
        <v>24</v>
      </c>
      <c r="I7420" s="72" t="s">
        <v>18</v>
      </c>
      <c r="J7420" s="72" t="s">
        <v>19</v>
      </c>
      <c r="K7420" s="72" t="s">
        <v>37</v>
      </c>
      <c r="L7420" s="72" t="s">
        <v>491</v>
      </c>
      <c r="M7420" s="72"/>
    </row>
    <row r="7421" spans="2:13" x14ac:dyDescent="0.25">
      <c r="B7421" s="72" t="s">
        <v>12</v>
      </c>
      <c r="C7421" s="72" t="s">
        <v>13</v>
      </c>
      <c r="D7421" s="72" t="s">
        <v>14</v>
      </c>
      <c r="E7421" s="72" t="s">
        <v>146</v>
      </c>
      <c r="F7421" s="73">
        <v>-5594</v>
      </c>
      <c r="G7421" s="72" t="s">
        <v>16</v>
      </c>
      <c r="H7421" s="72" t="s">
        <v>24</v>
      </c>
      <c r="I7421" s="72" t="s">
        <v>18</v>
      </c>
      <c r="J7421" s="72" t="s">
        <v>19</v>
      </c>
      <c r="K7421" s="72" t="s">
        <v>99</v>
      </c>
      <c r="L7421" s="72" t="s">
        <v>312</v>
      </c>
      <c r="M7421" s="72"/>
    </row>
    <row r="7422" spans="2:13" x14ac:dyDescent="0.25">
      <c r="B7422" s="72" t="s">
        <v>12</v>
      </c>
      <c r="C7422" s="72" t="s">
        <v>13</v>
      </c>
      <c r="D7422" s="72" t="s">
        <v>14</v>
      </c>
      <c r="E7422" s="72" t="s">
        <v>70</v>
      </c>
      <c r="F7422" s="73">
        <v>542223</v>
      </c>
      <c r="G7422" s="72" t="s">
        <v>16</v>
      </c>
      <c r="H7422" s="72" t="s">
        <v>24</v>
      </c>
      <c r="I7422" s="72" t="s">
        <v>18</v>
      </c>
      <c r="J7422" s="72" t="s">
        <v>19</v>
      </c>
      <c r="K7422" s="72" t="s">
        <v>37</v>
      </c>
      <c r="L7422" s="72" t="s">
        <v>317</v>
      </c>
      <c r="M7422" s="72" t="s">
        <v>259</v>
      </c>
    </row>
    <row r="7423" spans="2:13" x14ac:dyDescent="0.25">
      <c r="B7423" s="72" t="s">
        <v>12</v>
      </c>
      <c r="C7423" s="72" t="s">
        <v>13</v>
      </c>
      <c r="D7423" s="72" t="s">
        <v>14</v>
      </c>
      <c r="E7423" s="72" t="s">
        <v>41</v>
      </c>
      <c r="F7423" s="73">
        <v>-33391</v>
      </c>
      <c r="G7423" s="72" t="s">
        <v>16</v>
      </c>
      <c r="H7423" s="72" t="s">
        <v>24</v>
      </c>
      <c r="I7423" s="72" t="s">
        <v>18</v>
      </c>
      <c r="J7423" s="72" t="s">
        <v>19</v>
      </c>
      <c r="K7423" s="72" t="s">
        <v>102</v>
      </c>
      <c r="L7423" s="72" t="s">
        <v>196</v>
      </c>
      <c r="M7423" s="72"/>
    </row>
    <row r="7424" spans="2:13" x14ac:dyDescent="0.25">
      <c r="B7424" s="72" t="s">
        <v>12</v>
      </c>
      <c r="C7424" s="72" t="s">
        <v>13</v>
      </c>
      <c r="D7424" s="72" t="s">
        <v>14</v>
      </c>
      <c r="E7424" s="72" t="s">
        <v>33</v>
      </c>
      <c r="F7424" s="73">
        <v>26915</v>
      </c>
      <c r="G7424" s="72" t="s">
        <v>16</v>
      </c>
      <c r="H7424" s="72" t="s">
        <v>17</v>
      </c>
      <c r="I7424" s="72" t="s">
        <v>18</v>
      </c>
      <c r="J7424" s="72" t="s">
        <v>19</v>
      </c>
      <c r="K7424" s="72" t="s">
        <v>25</v>
      </c>
      <c r="L7424" s="72" t="s">
        <v>159</v>
      </c>
      <c r="M7424" s="72" t="s">
        <v>35</v>
      </c>
    </row>
    <row r="7425" spans="2:13" x14ac:dyDescent="0.25">
      <c r="B7425" s="72" t="s">
        <v>12</v>
      </c>
      <c r="C7425" s="72" t="s">
        <v>13</v>
      </c>
      <c r="D7425" s="72" t="s">
        <v>14</v>
      </c>
      <c r="E7425" s="72" t="s">
        <v>152</v>
      </c>
      <c r="F7425" s="73">
        <v>-18812</v>
      </c>
      <c r="G7425" s="72" t="s">
        <v>16</v>
      </c>
      <c r="H7425" s="72" t="s">
        <v>24</v>
      </c>
      <c r="I7425" s="72" t="s">
        <v>18</v>
      </c>
      <c r="J7425" s="72" t="s">
        <v>628</v>
      </c>
      <c r="K7425" s="72" t="s">
        <v>102</v>
      </c>
      <c r="L7425" s="72" t="s">
        <v>196</v>
      </c>
      <c r="M7425" s="72"/>
    </row>
    <row r="7426" spans="2:13" x14ac:dyDescent="0.25">
      <c r="B7426" s="72" t="s">
        <v>12</v>
      </c>
      <c r="C7426" s="72" t="s">
        <v>13</v>
      </c>
      <c r="D7426" s="72" t="s">
        <v>14</v>
      </c>
      <c r="E7426" s="72" t="s">
        <v>36</v>
      </c>
      <c r="F7426" s="73">
        <v>94205</v>
      </c>
      <c r="G7426" s="72" t="s">
        <v>16</v>
      </c>
      <c r="H7426" s="72" t="s">
        <v>17</v>
      </c>
      <c r="I7426" s="72" t="s">
        <v>18</v>
      </c>
      <c r="J7426" s="72" t="s">
        <v>19</v>
      </c>
      <c r="K7426" s="72" t="s">
        <v>205</v>
      </c>
      <c r="L7426" s="72" t="s">
        <v>206</v>
      </c>
      <c r="M7426" s="72" t="s">
        <v>112</v>
      </c>
    </row>
    <row r="7427" spans="2:13" x14ac:dyDescent="0.25">
      <c r="B7427" s="72" t="s">
        <v>12</v>
      </c>
      <c r="C7427" s="72" t="s">
        <v>13</v>
      </c>
      <c r="D7427" s="72" t="s">
        <v>14</v>
      </c>
      <c r="E7427" s="72" t="s">
        <v>256</v>
      </c>
      <c r="F7427" s="73">
        <v>-6643</v>
      </c>
      <c r="G7427" s="72" t="s">
        <v>16</v>
      </c>
      <c r="H7427" s="72" t="s">
        <v>24</v>
      </c>
      <c r="I7427" s="72" t="s">
        <v>18</v>
      </c>
      <c r="J7427" s="72" t="s">
        <v>19</v>
      </c>
      <c r="K7427" s="72" t="s">
        <v>37</v>
      </c>
      <c r="L7427" s="72" t="s">
        <v>494</v>
      </c>
      <c r="M7427" s="72"/>
    </row>
    <row r="7428" spans="2:13" x14ac:dyDescent="0.25">
      <c r="B7428" s="72" t="s">
        <v>12</v>
      </c>
      <c r="C7428" s="72" t="s">
        <v>13</v>
      </c>
      <c r="D7428" s="72" t="s">
        <v>14</v>
      </c>
      <c r="E7428" s="72" t="s">
        <v>94</v>
      </c>
      <c r="F7428" s="73">
        <v>867</v>
      </c>
      <c r="G7428" s="72" t="s">
        <v>16</v>
      </c>
      <c r="H7428" s="72" t="s">
        <v>17</v>
      </c>
      <c r="I7428" s="72" t="s">
        <v>18</v>
      </c>
      <c r="J7428" s="72" t="s">
        <v>19</v>
      </c>
      <c r="K7428" s="72" t="s">
        <v>25</v>
      </c>
      <c r="L7428" s="72" t="s">
        <v>396</v>
      </c>
      <c r="M7428" s="72"/>
    </row>
    <row r="7429" spans="2:13" x14ac:dyDescent="0.25">
      <c r="B7429" s="72" t="s">
        <v>12</v>
      </c>
      <c r="C7429" s="72" t="s">
        <v>13</v>
      </c>
      <c r="D7429" s="72" t="s">
        <v>14</v>
      </c>
      <c r="E7429" s="72" t="s">
        <v>74</v>
      </c>
      <c r="F7429" s="73">
        <v>745</v>
      </c>
      <c r="G7429" s="72" t="s">
        <v>16</v>
      </c>
      <c r="H7429" s="72" t="s">
        <v>24</v>
      </c>
      <c r="I7429" s="72" t="s">
        <v>18</v>
      </c>
      <c r="J7429" s="72" t="s">
        <v>19</v>
      </c>
      <c r="K7429" s="72" t="s">
        <v>37</v>
      </c>
      <c r="L7429" s="72" t="s">
        <v>71</v>
      </c>
      <c r="M7429" s="72" t="s">
        <v>302</v>
      </c>
    </row>
    <row r="7430" spans="2:13" x14ac:dyDescent="0.25">
      <c r="B7430" s="72" t="s">
        <v>12</v>
      </c>
      <c r="C7430" s="72" t="s">
        <v>13</v>
      </c>
      <c r="D7430" s="72" t="s">
        <v>14</v>
      </c>
      <c r="E7430" s="72" t="s">
        <v>300</v>
      </c>
      <c r="F7430" s="73">
        <v>29744</v>
      </c>
      <c r="G7430" s="72" t="s">
        <v>16</v>
      </c>
      <c r="H7430" s="72" t="s">
        <v>24</v>
      </c>
      <c r="I7430" s="72" t="s">
        <v>18</v>
      </c>
      <c r="J7430" s="72" t="s">
        <v>19</v>
      </c>
      <c r="K7430" s="72" t="s">
        <v>37</v>
      </c>
      <c r="L7430" s="72" t="s">
        <v>129</v>
      </c>
      <c r="M7430" s="72" t="s">
        <v>47</v>
      </c>
    </row>
    <row r="7431" spans="2:13" x14ac:dyDescent="0.25">
      <c r="B7431" s="72" t="s">
        <v>12</v>
      </c>
      <c r="C7431" s="72" t="s">
        <v>13</v>
      </c>
      <c r="D7431" s="72" t="s">
        <v>14</v>
      </c>
      <c r="E7431" s="72" t="s">
        <v>754</v>
      </c>
      <c r="F7431" s="73">
        <v>5677256</v>
      </c>
      <c r="G7431" s="72" t="s">
        <v>269</v>
      </c>
      <c r="H7431" s="72" t="s">
        <v>24</v>
      </c>
      <c r="I7431" s="72" t="s">
        <v>18</v>
      </c>
      <c r="J7431" s="72" t="s">
        <v>19</v>
      </c>
      <c r="K7431" s="72"/>
      <c r="L7431" s="72"/>
      <c r="M7431" s="72" t="s">
        <v>608</v>
      </c>
    </row>
    <row r="7432" spans="2:13" x14ac:dyDescent="0.25">
      <c r="B7432" s="72" t="s">
        <v>12</v>
      </c>
      <c r="C7432" s="72" t="s">
        <v>13</v>
      </c>
      <c r="D7432" s="72" t="s">
        <v>14</v>
      </c>
      <c r="E7432" s="72" t="s">
        <v>81</v>
      </c>
      <c r="F7432" s="73">
        <v>725800</v>
      </c>
      <c r="G7432" s="72" t="s">
        <v>16</v>
      </c>
      <c r="H7432" s="72" t="s">
        <v>24</v>
      </c>
      <c r="I7432" s="72" t="s">
        <v>18</v>
      </c>
      <c r="J7432" s="72" t="s">
        <v>19</v>
      </c>
      <c r="K7432" s="72" t="s">
        <v>49</v>
      </c>
      <c r="L7432" s="72" t="s">
        <v>208</v>
      </c>
      <c r="M7432" s="72" t="s">
        <v>29</v>
      </c>
    </row>
    <row r="7433" spans="2:13" x14ac:dyDescent="0.25">
      <c r="B7433" s="72" t="s">
        <v>12</v>
      </c>
      <c r="C7433" s="72" t="s">
        <v>13</v>
      </c>
      <c r="D7433" s="72" t="s">
        <v>14</v>
      </c>
      <c r="E7433" s="72" t="s">
        <v>123</v>
      </c>
      <c r="F7433" s="73">
        <v>-86</v>
      </c>
      <c r="G7433" s="72" t="s">
        <v>16</v>
      </c>
      <c r="H7433" s="72" t="s">
        <v>24</v>
      </c>
      <c r="I7433" s="72" t="s">
        <v>48</v>
      </c>
      <c r="J7433" s="72" t="s">
        <v>19</v>
      </c>
      <c r="K7433" s="72" t="s">
        <v>96</v>
      </c>
      <c r="L7433" s="72" t="s">
        <v>391</v>
      </c>
      <c r="M7433" s="72"/>
    </row>
    <row r="7434" spans="2:13" x14ac:dyDescent="0.25">
      <c r="B7434" s="72" t="s">
        <v>12</v>
      </c>
      <c r="C7434" s="72" t="s">
        <v>13</v>
      </c>
      <c r="D7434" s="72" t="s">
        <v>14</v>
      </c>
      <c r="E7434" s="72" t="s">
        <v>256</v>
      </c>
      <c r="F7434" s="73">
        <v>-5290</v>
      </c>
      <c r="G7434" s="72" t="s">
        <v>16</v>
      </c>
      <c r="H7434" s="72" t="s">
        <v>24</v>
      </c>
      <c r="I7434" s="72" t="s">
        <v>18</v>
      </c>
      <c r="J7434" s="72" t="s">
        <v>19</v>
      </c>
      <c r="K7434" s="72" t="s">
        <v>37</v>
      </c>
      <c r="L7434" s="72" t="s">
        <v>389</v>
      </c>
      <c r="M7434" s="72"/>
    </row>
    <row r="7435" spans="2:13" x14ac:dyDescent="0.25">
      <c r="B7435" s="72" t="s">
        <v>12</v>
      </c>
      <c r="C7435" s="72" t="s">
        <v>13</v>
      </c>
      <c r="D7435" s="72" t="s">
        <v>14</v>
      </c>
      <c r="E7435" s="72" t="s">
        <v>144</v>
      </c>
      <c r="F7435" s="73">
        <v>102572</v>
      </c>
      <c r="G7435" s="72" t="s">
        <v>16</v>
      </c>
      <c r="H7435" s="72" t="s">
        <v>24</v>
      </c>
      <c r="I7435" s="72" t="s">
        <v>18</v>
      </c>
      <c r="J7435" s="72" t="s">
        <v>19</v>
      </c>
      <c r="K7435" s="72" t="s">
        <v>25</v>
      </c>
      <c r="L7435" s="72" t="s">
        <v>244</v>
      </c>
      <c r="M7435" s="72" t="s">
        <v>133</v>
      </c>
    </row>
    <row r="7436" spans="2:13" x14ac:dyDescent="0.25">
      <c r="B7436" s="72" t="s">
        <v>12</v>
      </c>
      <c r="C7436" s="72" t="s">
        <v>13</v>
      </c>
      <c r="D7436" s="72" t="s">
        <v>14</v>
      </c>
      <c r="E7436" s="72" t="s">
        <v>36</v>
      </c>
      <c r="F7436" s="73">
        <v>878285</v>
      </c>
      <c r="G7436" s="72" t="s">
        <v>16</v>
      </c>
      <c r="H7436" s="72" t="s">
        <v>24</v>
      </c>
      <c r="I7436" s="72" t="s">
        <v>18</v>
      </c>
      <c r="J7436" s="72" t="s">
        <v>19</v>
      </c>
      <c r="K7436" s="72" t="s">
        <v>37</v>
      </c>
      <c r="L7436" s="72" t="s">
        <v>71</v>
      </c>
      <c r="M7436" s="72" t="s">
        <v>29</v>
      </c>
    </row>
    <row r="7437" spans="2:13" x14ac:dyDescent="0.25">
      <c r="B7437" s="72" t="s">
        <v>12</v>
      </c>
      <c r="C7437" s="72" t="s">
        <v>13</v>
      </c>
      <c r="D7437" s="72" t="s">
        <v>14</v>
      </c>
      <c r="E7437" s="72" t="s">
        <v>45</v>
      </c>
      <c r="F7437" s="73">
        <v>9246</v>
      </c>
      <c r="G7437" s="72" t="s">
        <v>16</v>
      </c>
      <c r="H7437" s="72" t="s">
        <v>17</v>
      </c>
      <c r="I7437" s="72" t="s">
        <v>18</v>
      </c>
      <c r="J7437" s="72" t="s">
        <v>19</v>
      </c>
      <c r="K7437" s="72" t="s">
        <v>49</v>
      </c>
      <c r="L7437" s="72" t="s">
        <v>209</v>
      </c>
      <c r="M7437" s="72" t="s">
        <v>57</v>
      </c>
    </row>
    <row r="7438" spans="2:13" x14ac:dyDescent="0.25">
      <c r="B7438" s="72" t="s">
        <v>12</v>
      </c>
      <c r="C7438" s="72" t="s">
        <v>13</v>
      </c>
      <c r="D7438" s="72" t="s">
        <v>14</v>
      </c>
      <c r="E7438" s="72" t="s">
        <v>83</v>
      </c>
      <c r="F7438" s="73">
        <v>552</v>
      </c>
      <c r="G7438" s="72" t="s">
        <v>16</v>
      </c>
      <c r="H7438" s="72" t="s">
        <v>24</v>
      </c>
      <c r="I7438" s="72" t="s">
        <v>48</v>
      </c>
      <c r="J7438" s="72" t="s">
        <v>19</v>
      </c>
      <c r="K7438" s="72" t="s">
        <v>205</v>
      </c>
      <c r="L7438" s="72" t="s">
        <v>206</v>
      </c>
      <c r="M7438" s="72"/>
    </row>
    <row r="7439" spans="2:13" x14ac:dyDescent="0.25">
      <c r="B7439" s="72" t="s">
        <v>12</v>
      </c>
      <c r="C7439" s="72" t="s">
        <v>13</v>
      </c>
      <c r="D7439" s="72" t="s">
        <v>14</v>
      </c>
      <c r="E7439" s="72" t="s">
        <v>45</v>
      </c>
      <c r="F7439" s="73">
        <v>103647</v>
      </c>
      <c r="G7439" s="72" t="s">
        <v>16</v>
      </c>
      <c r="H7439" s="72" t="s">
        <v>24</v>
      </c>
      <c r="I7439" s="72" t="s">
        <v>18</v>
      </c>
      <c r="J7439" s="72" t="s">
        <v>19</v>
      </c>
      <c r="K7439" s="72" t="s">
        <v>37</v>
      </c>
      <c r="L7439" s="72" t="s">
        <v>602</v>
      </c>
      <c r="M7439" s="72" t="s">
        <v>29</v>
      </c>
    </row>
    <row r="7440" spans="2:13" x14ac:dyDescent="0.25">
      <c r="B7440" s="72" t="s">
        <v>12</v>
      </c>
      <c r="C7440" s="72" t="s">
        <v>13</v>
      </c>
      <c r="D7440" s="72" t="s">
        <v>14</v>
      </c>
      <c r="E7440" s="72" t="s">
        <v>39</v>
      </c>
      <c r="F7440" s="73">
        <v>-15933</v>
      </c>
      <c r="G7440" s="72" t="s">
        <v>16</v>
      </c>
      <c r="H7440" s="72" t="s">
        <v>24</v>
      </c>
      <c r="I7440" s="72" t="s">
        <v>18</v>
      </c>
      <c r="J7440" s="72" t="s">
        <v>19</v>
      </c>
      <c r="K7440" s="72" t="s">
        <v>130</v>
      </c>
      <c r="L7440" s="72" t="s">
        <v>418</v>
      </c>
      <c r="M7440" s="72"/>
    </row>
    <row r="7441" spans="2:13" x14ac:dyDescent="0.25">
      <c r="B7441" s="72" t="s">
        <v>12</v>
      </c>
      <c r="C7441" s="72" t="s">
        <v>13</v>
      </c>
      <c r="D7441" s="72" t="s">
        <v>14</v>
      </c>
      <c r="E7441" s="72" t="s">
        <v>256</v>
      </c>
      <c r="F7441" s="73">
        <v>-1069</v>
      </c>
      <c r="G7441" s="72" t="s">
        <v>16</v>
      </c>
      <c r="H7441" s="72" t="s">
        <v>17</v>
      </c>
      <c r="I7441" s="72" t="s">
        <v>18</v>
      </c>
      <c r="J7441" s="72" t="s">
        <v>19</v>
      </c>
      <c r="K7441" s="72" t="s">
        <v>25</v>
      </c>
      <c r="L7441" s="72" t="s">
        <v>423</v>
      </c>
      <c r="M7441" s="72"/>
    </row>
    <row r="7442" spans="2:13" x14ac:dyDescent="0.25">
      <c r="B7442" s="72" t="s">
        <v>12</v>
      </c>
      <c r="C7442" s="72" t="s">
        <v>13</v>
      </c>
      <c r="D7442" s="72" t="s">
        <v>14</v>
      </c>
      <c r="E7442" s="72" t="s">
        <v>256</v>
      </c>
      <c r="F7442" s="73">
        <v>-549</v>
      </c>
      <c r="G7442" s="72" t="s">
        <v>16</v>
      </c>
      <c r="H7442" s="72" t="s">
        <v>17</v>
      </c>
      <c r="I7442" s="72" t="s">
        <v>48</v>
      </c>
      <c r="J7442" s="72" t="s">
        <v>19</v>
      </c>
      <c r="K7442" s="72" t="s">
        <v>49</v>
      </c>
      <c r="L7442" s="72" t="s">
        <v>248</v>
      </c>
      <c r="M7442" s="72"/>
    </row>
    <row r="7443" spans="2:13" x14ac:dyDescent="0.25">
      <c r="B7443" s="72" t="s">
        <v>12</v>
      </c>
      <c r="C7443" s="72" t="s">
        <v>13</v>
      </c>
      <c r="D7443" s="72" t="s">
        <v>14</v>
      </c>
      <c r="E7443" s="72" t="s">
        <v>134</v>
      </c>
      <c r="F7443" s="73">
        <v>63118</v>
      </c>
      <c r="G7443" s="72" t="s">
        <v>16</v>
      </c>
      <c r="H7443" s="72" t="s">
        <v>24</v>
      </c>
      <c r="I7443" s="72" t="s">
        <v>18</v>
      </c>
      <c r="J7443" s="72" t="s">
        <v>19</v>
      </c>
      <c r="K7443" s="72" t="s">
        <v>49</v>
      </c>
      <c r="L7443" s="72" t="s">
        <v>209</v>
      </c>
      <c r="M7443" s="72"/>
    </row>
    <row r="7444" spans="2:13" x14ac:dyDescent="0.25">
      <c r="B7444" s="72" t="s">
        <v>12</v>
      </c>
      <c r="C7444" s="72" t="s">
        <v>13</v>
      </c>
      <c r="D7444" s="72" t="s">
        <v>14</v>
      </c>
      <c r="E7444" s="72" t="s">
        <v>68</v>
      </c>
      <c r="F7444" s="73">
        <v>-180</v>
      </c>
      <c r="G7444" s="72" t="s">
        <v>16</v>
      </c>
      <c r="H7444" s="72" t="s">
        <v>17</v>
      </c>
      <c r="I7444" s="72" t="s">
        <v>18</v>
      </c>
      <c r="J7444" s="72" t="s">
        <v>19</v>
      </c>
      <c r="K7444" s="72" t="s">
        <v>20</v>
      </c>
      <c r="L7444" s="72" t="s">
        <v>673</v>
      </c>
      <c r="M7444" s="72"/>
    </row>
    <row r="7445" spans="2:13" x14ac:dyDescent="0.25">
      <c r="B7445" s="72" t="s">
        <v>12</v>
      </c>
      <c r="C7445" s="72" t="s">
        <v>13</v>
      </c>
      <c r="D7445" s="72" t="s">
        <v>14</v>
      </c>
      <c r="E7445" s="72" t="s">
        <v>81</v>
      </c>
      <c r="F7445" s="73">
        <v>46901</v>
      </c>
      <c r="G7445" s="72" t="s">
        <v>16</v>
      </c>
      <c r="H7445" s="72" t="s">
        <v>24</v>
      </c>
      <c r="I7445" s="72" t="s">
        <v>18</v>
      </c>
      <c r="J7445" s="72" t="s">
        <v>19</v>
      </c>
      <c r="K7445" s="72" t="s">
        <v>37</v>
      </c>
      <c r="L7445" s="72" t="s">
        <v>119</v>
      </c>
      <c r="M7445" s="72" t="s">
        <v>29</v>
      </c>
    </row>
    <row r="7446" spans="2:13" x14ac:dyDescent="0.25">
      <c r="B7446" s="72" t="s">
        <v>12</v>
      </c>
      <c r="C7446" s="72" t="s">
        <v>13</v>
      </c>
      <c r="D7446" s="72" t="s">
        <v>14</v>
      </c>
      <c r="E7446" s="72" t="s">
        <v>83</v>
      </c>
      <c r="F7446" s="73">
        <v>1929</v>
      </c>
      <c r="G7446" s="72" t="s">
        <v>16</v>
      </c>
      <c r="H7446" s="72" t="s">
        <v>24</v>
      </c>
      <c r="I7446" s="72" t="s">
        <v>48</v>
      </c>
      <c r="J7446" s="72" t="s">
        <v>19</v>
      </c>
      <c r="K7446" s="72" t="s">
        <v>102</v>
      </c>
      <c r="L7446" s="72" t="s">
        <v>429</v>
      </c>
      <c r="M7446" s="72"/>
    </row>
    <row r="7447" spans="2:13" x14ac:dyDescent="0.25">
      <c r="B7447" s="72" t="s">
        <v>12</v>
      </c>
      <c r="C7447" s="72" t="s">
        <v>13</v>
      </c>
      <c r="D7447" s="72" t="s">
        <v>14</v>
      </c>
      <c r="E7447" s="72" t="s">
        <v>146</v>
      </c>
      <c r="F7447" s="73">
        <v>-6934</v>
      </c>
      <c r="G7447" s="72" t="s">
        <v>16</v>
      </c>
      <c r="H7447" s="72" t="s">
        <v>24</v>
      </c>
      <c r="I7447" s="72" t="s">
        <v>18</v>
      </c>
      <c r="J7447" s="72" t="s">
        <v>19</v>
      </c>
      <c r="K7447" s="72" t="s">
        <v>31</v>
      </c>
      <c r="L7447" s="72" t="s">
        <v>32</v>
      </c>
      <c r="M7447" s="72"/>
    </row>
    <row r="7448" spans="2:13" x14ac:dyDescent="0.25">
      <c r="B7448" s="72" t="s">
        <v>12</v>
      </c>
      <c r="C7448" s="72" t="s">
        <v>13</v>
      </c>
      <c r="D7448" s="72" t="s">
        <v>14</v>
      </c>
      <c r="E7448" s="72" t="s">
        <v>123</v>
      </c>
      <c r="F7448" s="73">
        <v>-905</v>
      </c>
      <c r="G7448" s="72" t="s">
        <v>16</v>
      </c>
      <c r="H7448" s="72" t="s">
        <v>24</v>
      </c>
      <c r="I7448" s="72" t="s">
        <v>18</v>
      </c>
      <c r="J7448" s="72" t="s">
        <v>19</v>
      </c>
      <c r="K7448" s="72" t="s">
        <v>25</v>
      </c>
      <c r="L7448" s="72" t="s">
        <v>244</v>
      </c>
      <c r="M7448" s="72"/>
    </row>
    <row r="7449" spans="2:13" x14ac:dyDescent="0.25">
      <c r="B7449" s="72" t="s">
        <v>12</v>
      </c>
      <c r="C7449" s="72" t="s">
        <v>13</v>
      </c>
      <c r="D7449" s="72" t="s">
        <v>14</v>
      </c>
      <c r="E7449" s="72" t="s">
        <v>256</v>
      </c>
      <c r="F7449" s="73">
        <v>-18128</v>
      </c>
      <c r="G7449" s="72" t="s">
        <v>16</v>
      </c>
      <c r="H7449" s="72" t="s">
        <v>24</v>
      </c>
      <c r="I7449" s="72" t="s">
        <v>18</v>
      </c>
      <c r="J7449" s="72" t="s">
        <v>19</v>
      </c>
      <c r="K7449" s="72" t="s">
        <v>37</v>
      </c>
      <c r="L7449" s="72" t="s">
        <v>213</v>
      </c>
      <c r="M7449" s="72"/>
    </row>
    <row r="7450" spans="2:13" x14ac:dyDescent="0.25">
      <c r="B7450" s="72" t="s">
        <v>12</v>
      </c>
      <c r="C7450" s="72" t="s">
        <v>13</v>
      </c>
      <c r="D7450" s="72" t="s">
        <v>14</v>
      </c>
      <c r="E7450" s="72" t="s">
        <v>83</v>
      </c>
      <c r="F7450" s="73">
        <v>5</v>
      </c>
      <c r="G7450" s="72" t="s">
        <v>16</v>
      </c>
      <c r="H7450" s="72" t="s">
        <v>24</v>
      </c>
      <c r="I7450" s="72" t="s">
        <v>18</v>
      </c>
      <c r="J7450" s="72" t="s">
        <v>19</v>
      </c>
      <c r="K7450" s="72" t="s">
        <v>20</v>
      </c>
      <c r="L7450" s="72" t="s">
        <v>98</v>
      </c>
      <c r="M7450" s="72"/>
    </row>
    <row r="7451" spans="2:13" x14ac:dyDescent="0.25">
      <c r="B7451" s="72" t="s">
        <v>12</v>
      </c>
      <c r="C7451" s="72" t="s">
        <v>13</v>
      </c>
      <c r="D7451" s="72" t="s">
        <v>14</v>
      </c>
      <c r="E7451" s="72" t="s">
        <v>79</v>
      </c>
      <c r="F7451" s="73">
        <v>-1013</v>
      </c>
      <c r="G7451" s="72" t="s">
        <v>16</v>
      </c>
      <c r="H7451" s="72" t="s">
        <v>24</v>
      </c>
      <c r="I7451" s="72" t="s">
        <v>18</v>
      </c>
      <c r="J7451" s="72" t="s">
        <v>19</v>
      </c>
      <c r="K7451" s="72" t="s">
        <v>37</v>
      </c>
      <c r="L7451" s="72" t="s">
        <v>375</v>
      </c>
      <c r="M7451" s="72"/>
    </row>
    <row r="7452" spans="2:13" x14ac:dyDescent="0.25">
      <c r="B7452" s="72" t="s">
        <v>12</v>
      </c>
      <c r="C7452" s="72" t="s">
        <v>13</v>
      </c>
      <c r="D7452" s="72" t="s">
        <v>14</v>
      </c>
      <c r="E7452" s="72" t="s">
        <v>256</v>
      </c>
      <c r="F7452" s="73">
        <v>-4911</v>
      </c>
      <c r="G7452" s="72" t="s">
        <v>16</v>
      </c>
      <c r="H7452" s="72" t="s">
        <v>24</v>
      </c>
      <c r="I7452" s="72" t="s">
        <v>18</v>
      </c>
      <c r="J7452" s="72" t="s">
        <v>19</v>
      </c>
      <c r="K7452" s="72" t="s">
        <v>117</v>
      </c>
      <c r="L7452" s="72" t="s">
        <v>527</v>
      </c>
      <c r="M7452" s="72"/>
    </row>
    <row r="7453" spans="2:13" x14ac:dyDescent="0.25">
      <c r="B7453" s="72" t="s">
        <v>12</v>
      </c>
      <c r="C7453" s="72" t="s">
        <v>13</v>
      </c>
      <c r="D7453" s="72" t="s">
        <v>14</v>
      </c>
      <c r="E7453" s="72" t="s">
        <v>51</v>
      </c>
      <c r="F7453" s="73">
        <v>1147634</v>
      </c>
      <c r="G7453" s="72" t="s">
        <v>16</v>
      </c>
      <c r="H7453" s="72" t="s">
        <v>24</v>
      </c>
      <c r="I7453" s="72" t="s">
        <v>18</v>
      </c>
      <c r="J7453" s="72" t="s">
        <v>19</v>
      </c>
      <c r="K7453" s="72" t="s">
        <v>37</v>
      </c>
      <c r="L7453" s="72" t="s">
        <v>635</v>
      </c>
      <c r="M7453" s="72"/>
    </row>
    <row r="7454" spans="2:13" x14ac:dyDescent="0.25">
      <c r="B7454" s="72" t="s">
        <v>12</v>
      </c>
      <c r="C7454" s="72" t="s">
        <v>13</v>
      </c>
      <c r="D7454" s="72" t="s">
        <v>14</v>
      </c>
      <c r="E7454" s="72" t="s">
        <v>58</v>
      </c>
      <c r="F7454" s="73">
        <v>171185</v>
      </c>
      <c r="G7454" s="72" t="s">
        <v>16</v>
      </c>
      <c r="H7454" s="72" t="s">
        <v>24</v>
      </c>
      <c r="I7454" s="72" t="s">
        <v>18</v>
      </c>
      <c r="J7454" s="72" t="s">
        <v>19</v>
      </c>
      <c r="K7454" s="72" t="s">
        <v>20</v>
      </c>
      <c r="L7454" s="72" t="s">
        <v>483</v>
      </c>
      <c r="M7454" s="72" t="s">
        <v>47</v>
      </c>
    </row>
    <row r="7455" spans="2:13" x14ac:dyDescent="0.25">
      <c r="B7455" s="72" t="s">
        <v>12</v>
      </c>
      <c r="C7455" s="72" t="s">
        <v>13</v>
      </c>
      <c r="D7455" s="72" t="s">
        <v>14</v>
      </c>
      <c r="E7455" s="72" t="s">
        <v>30</v>
      </c>
      <c r="F7455" s="73">
        <v>-21640</v>
      </c>
      <c r="G7455" s="72" t="s">
        <v>16</v>
      </c>
      <c r="H7455" s="72" t="s">
        <v>24</v>
      </c>
      <c r="I7455" s="72" t="s">
        <v>18</v>
      </c>
      <c r="J7455" s="72" t="s">
        <v>19</v>
      </c>
      <c r="K7455" s="72" t="s">
        <v>25</v>
      </c>
      <c r="L7455" s="72" t="s">
        <v>546</v>
      </c>
      <c r="M7455" s="72"/>
    </row>
    <row r="7456" spans="2:13" x14ac:dyDescent="0.25">
      <c r="B7456" s="72" t="s">
        <v>12</v>
      </c>
      <c r="C7456" s="72" t="s">
        <v>13</v>
      </c>
      <c r="D7456" s="72" t="s">
        <v>14</v>
      </c>
      <c r="E7456" s="72" t="s">
        <v>83</v>
      </c>
      <c r="F7456" s="73">
        <v>9</v>
      </c>
      <c r="G7456" s="72" t="s">
        <v>16</v>
      </c>
      <c r="H7456" s="72" t="s">
        <v>17</v>
      </c>
      <c r="I7456" s="72" t="s">
        <v>18</v>
      </c>
      <c r="J7456" s="72" t="s">
        <v>19</v>
      </c>
      <c r="K7456" s="72" t="s">
        <v>25</v>
      </c>
      <c r="L7456" s="72" t="s">
        <v>592</v>
      </c>
      <c r="M7456" s="72"/>
    </row>
    <row r="7457" spans="2:13" x14ac:dyDescent="0.25">
      <c r="B7457" s="72" t="s">
        <v>12</v>
      </c>
      <c r="C7457" s="72" t="s">
        <v>13</v>
      </c>
      <c r="D7457" s="72" t="s">
        <v>14</v>
      </c>
      <c r="E7457" s="72" t="s">
        <v>55</v>
      </c>
      <c r="F7457" s="73">
        <v>2281302</v>
      </c>
      <c r="G7457" s="72" t="s">
        <v>16</v>
      </c>
      <c r="H7457" s="72" t="s">
        <v>24</v>
      </c>
      <c r="I7457" s="72" t="s">
        <v>18</v>
      </c>
      <c r="J7457" s="72" t="s">
        <v>19</v>
      </c>
      <c r="K7457" s="72" t="s">
        <v>49</v>
      </c>
      <c r="L7457" s="72" t="s">
        <v>381</v>
      </c>
      <c r="M7457" s="72" t="s">
        <v>29</v>
      </c>
    </row>
    <row r="7458" spans="2:13" x14ac:dyDescent="0.25">
      <c r="B7458" s="72" t="s">
        <v>12</v>
      </c>
      <c r="C7458" s="72" t="s">
        <v>13</v>
      </c>
      <c r="D7458" s="72" t="s">
        <v>14</v>
      </c>
      <c r="E7458" s="72" t="s">
        <v>36</v>
      </c>
      <c r="F7458" s="73">
        <v>3643</v>
      </c>
      <c r="G7458" s="72" t="s">
        <v>16</v>
      </c>
      <c r="H7458" s="72" t="s">
        <v>17</v>
      </c>
      <c r="I7458" s="72" t="s">
        <v>18</v>
      </c>
      <c r="J7458" s="72" t="s">
        <v>19</v>
      </c>
      <c r="K7458" s="72" t="s">
        <v>205</v>
      </c>
      <c r="L7458" s="72" t="s">
        <v>395</v>
      </c>
      <c r="M7458" s="72" t="s">
        <v>57</v>
      </c>
    </row>
    <row r="7459" spans="2:13" x14ac:dyDescent="0.25">
      <c r="B7459" s="72" t="s">
        <v>12</v>
      </c>
      <c r="C7459" s="72" t="s">
        <v>13</v>
      </c>
      <c r="D7459" s="72" t="s">
        <v>14</v>
      </c>
      <c r="E7459" s="72" t="s">
        <v>74</v>
      </c>
      <c r="F7459" s="73">
        <v>814</v>
      </c>
      <c r="G7459" s="72" t="s">
        <v>16</v>
      </c>
      <c r="H7459" s="72" t="s">
        <v>24</v>
      </c>
      <c r="I7459" s="72" t="s">
        <v>18</v>
      </c>
      <c r="J7459" s="72" t="s">
        <v>628</v>
      </c>
      <c r="K7459" s="72" t="s">
        <v>37</v>
      </c>
      <c r="L7459" s="72" t="s">
        <v>581</v>
      </c>
      <c r="M7459" s="72" t="s">
        <v>302</v>
      </c>
    </row>
    <row r="7460" spans="2:13" x14ac:dyDescent="0.25">
      <c r="B7460" s="72" t="s">
        <v>12</v>
      </c>
      <c r="C7460" s="72" t="s">
        <v>13</v>
      </c>
      <c r="D7460" s="72" t="s">
        <v>14</v>
      </c>
      <c r="E7460" s="72" t="s">
        <v>55</v>
      </c>
      <c r="F7460" s="73">
        <v>11860</v>
      </c>
      <c r="G7460" s="72" t="s">
        <v>16</v>
      </c>
      <c r="H7460" s="72" t="s">
        <v>24</v>
      </c>
      <c r="I7460" s="72" t="s">
        <v>18</v>
      </c>
      <c r="J7460" s="72" t="s">
        <v>19</v>
      </c>
      <c r="K7460" s="72" t="s">
        <v>25</v>
      </c>
      <c r="L7460" s="72" t="s">
        <v>261</v>
      </c>
      <c r="M7460" s="72" t="s">
        <v>29</v>
      </c>
    </row>
    <row r="7461" spans="2:13" x14ac:dyDescent="0.25">
      <c r="B7461" s="72" t="s">
        <v>12</v>
      </c>
      <c r="C7461" s="72" t="s">
        <v>13</v>
      </c>
      <c r="D7461" s="72" t="s">
        <v>14</v>
      </c>
      <c r="E7461" s="72" t="s">
        <v>94</v>
      </c>
      <c r="F7461" s="73">
        <v>2489</v>
      </c>
      <c r="G7461" s="72" t="s">
        <v>16</v>
      </c>
      <c r="H7461" s="72" t="s">
        <v>24</v>
      </c>
      <c r="I7461" s="72" t="s">
        <v>18</v>
      </c>
      <c r="J7461" s="72" t="s">
        <v>19</v>
      </c>
      <c r="K7461" s="72" t="s">
        <v>25</v>
      </c>
      <c r="L7461" s="72" t="s">
        <v>93</v>
      </c>
      <c r="M7461" s="72"/>
    </row>
    <row r="7462" spans="2:13" x14ac:dyDescent="0.25">
      <c r="B7462" s="72" t="s">
        <v>12</v>
      </c>
      <c r="C7462" s="72" t="s">
        <v>13</v>
      </c>
      <c r="D7462" s="72" t="s">
        <v>14</v>
      </c>
      <c r="E7462" s="72" t="s">
        <v>70</v>
      </c>
      <c r="F7462" s="73">
        <v>126507</v>
      </c>
      <c r="G7462" s="72" t="s">
        <v>16</v>
      </c>
      <c r="H7462" s="72" t="s">
        <v>24</v>
      </c>
      <c r="I7462" s="72" t="s">
        <v>18</v>
      </c>
      <c r="J7462" s="72" t="s">
        <v>19</v>
      </c>
      <c r="K7462" s="72" t="s">
        <v>75</v>
      </c>
      <c r="L7462" s="72" t="s">
        <v>443</v>
      </c>
      <c r="M7462" s="72" t="s">
        <v>530</v>
      </c>
    </row>
    <row r="7463" spans="2:13" x14ac:dyDescent="0.25">
      <c r="B7463" s="72" t="s">
        <v>12</v>
      </c>
      <c r="C7463" s="72" t="s">
        <v>13</v>
      </c>
      <c r="D7463" s="72" t="s">
        <v>14</v>
      </c>
      <c r="E7463" s="72" t="s">
        <v>51</v>
      </c>
      <c r="F7463" s="73">
        <v>39081</v>
      </c>
      <c r="G7463" s="72" t="s">
        <v>16</v>
      </c>
      <c r="H7463" s="72" t="s">
        <v>24</v>
      </c>
      <c r="I7463" s="72" t="s">
        <v>18</v>
      </c>
      <c r="J7463" s="72" t="s">
        <v>19</v>
      </c>
      <c r="K7463" s="72" t="s">
        <v>20</v>
      </c>
      <c r="L7463" s="72" t="s">
        <v>199</v>
      </c>
      <c r="M7463" s="72"/>
    </row>
    <row r="7464" spans="2:13" x14ac:dyDescent="0.25">
      <c r="B7464" s="72" t="s">
        <v>12</v>
      </c>
      <c r="C7464" s="72" t="s">
        <v>13</v>
      </c>
      <c r="D7464" s="72" t="s">
        <v>14</v>
      </c>
      <c r="E7464" s="72" t="s">
        <v>81</v>
      </c>
      <c r="F7464" s="73">
        <v>633768</v>
      </c>
      <c r="G7464" s="72" t="s">
        <v>16</v>
      </c>
      <c r="H7464" s="72" t="s">
        <v>24</v>
      </c>
      <c r="I7464" s="72" t="s">
        <v>18</v>
      </c>
      <c r="J7464" s="72" t="s">
        <v>19</v>
      </c>
      <c r="K7464" s="72" t="s">
        <v>37</v>
      </c>
      <c r="L7464" s="72" t="s">
        <v>542</v>
      </c>
      <c r="M7464" s="72" t="s">
        <v>57</v>
      </c>
    </row>
    <row r="7465" spans="2:13" x14ac:dyDescent="0.25">
      <c r="B7465" s="72" t="s">
        <v>12</v>
      </c>
      <c r="C7465" s="72" t="s">
        <v>13</v>
      </c>
      <c r="D7465" s="72" t="s">
        <v>14</v>
      </c>
      <c r="E7465" s="72" t="s">
        <v>30</v>
      </c>
      <c r="F7465" s="73">
        <v>-1672</v>
      </c>
      <c r="G7465" s="72" t="s">
        <v>16</v>
      </c>
      <c r="H7465" s="72" t="s">
        <v>24</v>
      </c>
      <c r="I7465" s="72" t="s">
        <v>18</v>
      </c>
      <c r="J7465" s="72" t="s">
        <v>19</v>
      </c>
      <c r="K7465" s="72" t="s">
        <v>37</v>
      </c>
      <c r="L7465" s="72" t="s">
        <v>274</v>
      </c>
      <c r="M7465" s="72"/>
    </row>
    <row r="7466" spans="2:13" x14ac:dyDescent="0.25">
      <c r="B7466" s="72" t="s">
        <v>12</v>
      </c>
      <c r="C7466" s="72" t="s">
        <v>13</v>
      </c>
      <c r="D7466" s="72" t="s">
        <v>14</v>
      </c>
      <c r="E7466" s="72" t="s">
        <v>68</v>
      </c>
      <c r="F7466" s="73">
        <v>-92995</v>
      </c>
      <c r="G7466" s="72" t="s">
        <v>16</v>
      </c>
      <c r="H7466" s="72" t="s">
        <v>17</v>
      </c>
      <c r="I7466" s="72" t="s">
        <v>18</v>
      </c>
      <c r="J7466" s="72" t="s">
        <v>19</v>
      </c>
      <c r="K7466" s="72" t="s">
        <v>37</v>
      </c>
      <c r="L7466" s="72" t="s">
        <v>71</v>
      </c>
      <c r="M7466" s="72"/>
    </row>
    <row r="7467" spans="2:13" x14ac:dyDescent="0.25">
      <c r="B7467" s="72" t="s">
        <v>12</v>
      </c>
      <c r="C7467" s="72" t="s">
        <v>13</v>
      </c>
      <c r="D7467" s="72" t="s">
        <v>14</v>
      </c>
      <c r="E7467" s="72" t="s">
        <v>353</v>
      </c>
      <c r="F7467" s="73">
        <v>42397</v>
      </c>
      <c r="G7467" s="72" t="s">
        <v>16</v>
      </c>
      <c r="H7467" s="72" t="s">
        <v>24</v>
      </c>
      <c r="I7467" s="72" t="s">
        <v>18</v>
      </c>
      <c r="J7467" s="72" t="s">
        <v>19</v>
      </c>
      <c r="K7467" s="72" t="s">
        <v>37</v>
      </c>
      <c r="L7467" s="72" t="s">
        <v>285</v>
      </c>
      <c r="M7467" s="72" t="s">
        <v>133</v>
      </c>
    </row>
    <row r="7468" spans="2:13" x14ac:dyDescent="0.25">
      <c r="B7468" s="72" t="s">
        <v>12</v>
      </c>
      <c r="C7468" s="72" t="s">
        <v>13</v>
      </c>
      <c r="D7468" s="72" t="s">
        <v>14</v>
      </c>
      <c r="E7468" s="72" t="s">
        <v>30</v>
      </c>
      <c r="F7468" s="73">
        <v>-7</v>
      </c>
      <c r="G7468" s="72" t="s">
        <v>16</v>
      </c>
      <c r="H7468" s="72" t="s">
        <v>17</v>
      </c>
      <c r="I7468" s="72" t="s">
        <v>18</v>
      </c>
      <c r="J7468" s="72" t="s">
        <v>19</v>
      </c>
      <c r="K7468" s="72" t="s">
        <v>37</v>
      </c>
      <c r="L7468" s="72" t="s">
        <v>509</v>
      </c>
      <c r="M7468" s="72"/>
    </row>
    <row r="7469" spans="2:13" x14ac:dyDescent="0.25">
      <c r="B7469" s="72" t="s">
        <v>12</v>
      </c>
      <c r="C7469" s="72" t="s">
        <v>13</v>
      </c>
      <c r="D7469" s="72" t="s">
        <v>14</v>
      </c>
      <c r="E7469" s="72" t="s">
        <v>83</v>
      </c>
      <c r="F7469" s="73">
        <v>702</v>
      </c>
      <c r="G7469" s="72" t="s">
        <v>16</v>
      </c>
      <c r="H7469" s="72" t="s">
        <v>24</v>
      </c>
      <c r="I7469" s="72" t="s">
        <v>18</v>
      </c>
      <c r="J7469" s="72" t="s">
        <v>19</v>
      </c>
      <c r="K7469" s="72" t="s">
        <v>25</v>
      </c>
      <c r="L7469" s="72" t="s">
        <v>107</v>
      </c>
      <c r="M7469" s="72"/>
    </row>
    <row r="7470" spans="2:13" x14ac:dyDescent="0.25">
      <c r="B7470" s="72" t="s">
        <v>12</v>
      </c>
      <c r="C7470" s="72" t="s">
        <v>13</v>
      </c>
      <c r="D7470" s="72" t="s">
        <v>14</v>
      </c>
      <c r="E7470" s="72" t="s">
        <v>146</v>
      </c>
      <c r="F7470" s="73">
        <v>-25922</v>
      </c>
      <c r="G7470" s="72" t="s">
        <v>16</v>
      </c>
      <c r="H7470" s="72" t="s">
        <v>24</v>
      </c>
      <c r="I7470" s="72" t="s">
        <v>18</v>
      </c>
      <c r="J7470" s="72" t="s">
        <v>19</v>
      </c>
      <c r="K7470" s="72" t="s">
        <v>157</v>
      </c>
      <c r="L7470" s="72" t="s">
        <v>640</v>
      </c>
      <c r="M7470" s="72"/>
    </row>
    <row r="7471" spans="2:13" x14ac:dyDescent="0.25">
      <c r="B7471" s="72" t="s">
        <v>12</v>
      </c>
      <c r="C7471" s="72" t="s">
        <v>13</v>
      </c>
      <c r="D7471" s="72" t="s">
        <v>14</v>
      </c>
      <c r="E7471" s="72" t="s">
        <v>70</v>
      </c>
      <c r="F7471" s="73">
        <v>185282</v>
      </c>
      <c r="G7471" s="72" t="s">
        <v>16</v>
      </c>
      <c r="H7471" s="72" t="s">
        <v>24</v>
      </c>
      <c r="I7471" s="72" t="s">
        <v>18</v>
      </c>
      <c r="J7471" s="72" t="s">
        <v>19</v>
      </c>
      <c r="K7471" s="72" t="s">
        <v>99</v>
      </c>
      <c r="L7471" s="72" t="s">
        <v>242</v>
      </c>
      <c r="M7471" s="72" t="s">
        <v>259</v>
      </c>
    </row>
    <row r="7472" spans="2:13" x14ac:dyDescent="0.25">
      <c r="B7472" s="72" t="s">
        <v>12</v>
      </c>
      <c r="C7472" s="72" t="s">
        <v>13</v>
      </c>
      <c r="D7472" s="72" t="s">
        <v>14</v>
      </c>
      <c r="E7472" s="72" t="s">
        <v>123</v>
      </c>
      <c r="F7472" s="73">
        <v>-76685</v>
      </c>
      <c r="G7472" s="72" t="s">
        <v>16</v>
      </c>
      <c r="H7472" s="72" t="s">
        <v>24</v>
      </c>
      <c r="I7472" s="72" t="s">
        <v>18</v>
      </c>
      <c r="J7472" s="72" t="s">
        <v>19</v>
      </c>
      <c r="K7472" s="72" t="s">
        <v>102</v>
      </c>
      <c r="L7472" s="72" t="s">
        <v>91</v>
      </c>
      <c r="M7472" s="72"/>
    </row>
    <row r="7473" spans="2:13" x14ac:dyDescent="0.25">
      <c r="B7473" s="72" t="s">
        <v>12</v>
      </c>
      <c r="C7473" s="72" t="s">
        <v>13</v>
      </c>
      <c r="D7473" s="72" t="s">
        <v>14</v>
      </c>
      <c r="E7473" s="72" t="s">
        <v>613</v>
      </c>
      <c r="F7473" s="73">
        <v>104055</v>
      </c>
      <c r="G7473" s="72" t="s">
        <v>16</v>
      </c>
      <c r="H7473" s="72" t="s">
        <v>17</v>
      </c>
      <c r="I7473" s="72" t="s">
        <v>48</v>
      </c>
      <c r="J7473" s="72" t="s">
        <v>19</v>
      </c>
      <c r="K7473" s="72"/>
      <c r="L7473" s="72"/>
      <c r="M7473" s="72" t="s">
        <v>530</v>
      </c>
    </row>
    <row r="7474" spans="2:13" x14ac:dyDescent="0.25">
      <c r="B7474" s="72" t="s">
        <v>12</v>
      </c>
      <c r="C7474" s="72" t="s">
        <v>13</v>
      </c>
      <c r="D7474" s="72" t="s">
        <v>14</v>
      </c>
      <c r="E7474" s="72" t="s">
        <v>68</v>
      </c>
      <c r="F7474" s="73">
        <v>-78391</v>
      </c>
      <c r="G7474" s="72" t="s">
        <v>16</v>
      </c>
      <c r="H7474" s="72" t="s">
        <v>24</v>
      </c>
      <c r="I7474" s="72" t="s">
        <v>48</v>
      </c>
      <c r="J7474" s="72" t="s">
        <v>19</v>
      </c>
      <c r="K7474" s="72" t="s">
        <v>43</v>
      </c>
      <c r="L7474" s="72" t="s">
        <v>336</v>
      </c>
      <c r="M7474" s="72"/>
    </row>
    <row r="7475" spans="2:13" x14ac:dyDescent="0.25">
      <c r="B7475" s="72" t="s">
        <v>12</v>
      </c>
      <c r="C7475" s="72" t="s">
        <v>13</v>
      </c>
      <c r="D7475" s="72" t="s">
        <v>14</v>
      </c>
      <c r="E7475" s="72" t="s">
        <v>41</v>
      </c>
      <c r="F7475" s="73">
        <v>-89</v>
      </c>
      <c r="G7475" s="72" t="s">
        <v>16</v>
      </c>
      <c r="H7475" s="72" t="s">
        <v>24</v>
      </c>
      <c r="I7475" s="72" t="s">
        <v>18</v>
      </c>
      <c r="J7475" s="72" t="s">
        <v>19</v>
      </c>
      <c r="K7475" s="72" t="s">
        <v>25</v>
      </c>
      <c r="L7475" s="72" t="s">
        <v>245</v>
      </c>
      <c r="M7475" s="72"/>
    </row>
    <row r="7476" spans="2:13" x14ac:dyDescent="0.25">
      <c r="B7476" s="72" t="s">
        <v>12</v>
      </c>
      <c r="C7476" s="72" t="s">
        <v>13</v>
      </c>
      <c r="D7476" s="72" t="s">
        <v>14</v>
      </c>
      <c r="E7476" s="72" t="s">
        <v>51</v>
      </c>
      <c r="F7476" s="73">
        <v>395653</v>
      </c>
      <c r="G7476" s="72" t="s">
        <v>16</v>
      </c>
      <c r="H7476" s="72" t="s">
        <v>17</v>
      </c>
      <c r="I7476" s="72" t="s">
        <v>18</v>
      </c>
      <c r="J7476" s="72" t="s">
        <v>19</v>
      </c>
      <c r="K7476" s="72" t="s">
        <v>25</v>
      </c>
      <c r="L7476" s="72" t="s">
        <v>149</v>
      </c>
      <c r="M7476" s="72"/>
    </row>
    <row r="7477" spans="2:13" x14ac:dyDescent="0.25">
      <c r="B7477" s="72" t="s">
        <v>12</v>
      </c>
      <c r="C7477" s="72" t="s">
        <v>13</v>
      </c>
      <c r="D7477" s="72" t="s">
        <v>14</v>
      </c>
      <c r="E7477" s="72" t="s">
        <v>30</v>
      </c>
      <c r="F7477" s="73">
        <v>-11381</v>
      </c>
      <c r="G7477" s="72" t="s">
        <v>16</v>
      </c>
      <c r="H7477" s="72" t="s">
        <v>24</v>
      </c>
      <c r="I7477" s="72" t="s">
        <v>18</v>
      </c>
      <c r="J7477" s="72" t="s">
        <v>19</v>
      </c>
      <c r="K7477" s="72" t="s">
        <v>25</v>
      </c>
      <c r="L7477" s="72" t="s">
        <v>115</v>
      </c>
      <c r="M7477" s="72"/>
    </row>
    <row r="7478" spans="2:13" x14ac:dyDescent="0.25">
      <c r="B7478" s="72" t="s">
        <v>12</v>
      </c>
      <c r="C7478" s="72" t="s">
        <v>13</v>
      </c>
      <c r="D7478" s="72" t="s">
        <v>14</v>
      </c>
      <c r="E7478" s="72" t="s">
        <v>65</v>
      </c>
      <c r="F7478" s="73">
        <v>44801</v>
      </c>
      <c r="G7478" s="72" t="s">
        <v>16</v>
      </c>
      <c r="H7478" s="72" t="s">
        <v>24</v>
      </c>
      <c r="I7478" s="72" t="s">
        <v>18</v>
      </c>
      <c r="J7478" s="72" t="s">
        <v>19</v>
      </c>
      <c r="K7478" s="72" t="s">
        <v>130</v>
      </c>
      <c r="L7478" s="72" t="s">
        <v>466</v>
      </c>
      <c r="M7478" s="72" t="s">
        <v>133</v>
      </c>
    </row>
    <row r="7479" spans="2:13" x14ac:dyDescent="0.25">
      <c r="B7479" s="72" t="s">
        <v>12</v>
      </c>
      <c r="C7479" s="72" t="s">
        <v>13</v>
      </c>
      <c r="D7479" s="72" t="s">
        <v>14</v>
      </c>
      <c r="E7479" s="72" t="s">
        <v>58</v>
      </c>
      <c r="F7479" s="73">
        <v>14436</v>
      </c>
      <c r="G7479" s="72" t="s">
        <v>16</v>
      </c>
      <c r="H7479" s="72" t="s">
        <v>24</v>
      </c>
      <c r="I7479" s="72" t="s">
        <v>18</v>
      </c>
      <c r="J7479" s="72" t="s">
        <v>19</v>
      </c>
      <c r="K7479" s="72" t="s">
        <v>37</v>
      </c>
      <c r="L7479" s="72" t="s">
        <v>542</v>
      </c>
      <c r="M7479" s="72" t="s">
        <v>35</v>
      </c>
    </row>
    <row r="7480" spans="2:13" x14ac:dyDescent="0.25">
      <c r="B7480" s="72" t="s">
        <v>12</v>
      </c>
      <c r="C7480" s="72" t="s">
        <v>13</v>
      </c>
      <c r="D7480" s="72" t="s">
        <v>14</v>
      </c>
      <c r="E7480" s="72" t="s">
        <v>144</v>
      </c>
      <c r="F7480" s="73">
        <v>21597182</v>
      </c>
      <c r="G7480" s="72" t="s">
        <v>16</v>
      </c>
      <c r="H7480" s="72" t="s">
        <v>17</v>
      </c>
      <c r="I7480" s="72" t="s">
        <v>18</v>
      </c>
      <c r="J7480" s="72" t="s">
        <v>19</v>
      </c>
      <c r="K7480" s="72" t="s">
        <v>20</v>
      </c>
      <c r="L7480" s="72" t="s">
        <v>181</v>
      </c>
      <c r="M7480" s="72" t="s">
        <v>184</v>
      </c>
    </row>
    <row r="7481" spans="2:13" x14ac:dyDescent="0.25">
      <c r="B7481" s="72" t="s">
        <v>12</v>
      </c>
      <c r="C7481" s="72" t="s">
        <v>13</v>
      </c>
      <c r="D7481" s="72" t="s">
        <v>14</v>
      </c>
      <c r="E7481" s="72" t="s">
        <v>55</v>
      </c>
      <c r="F7481" s="73">
        <v>15518290</v>
      </c>
      <c r="G7481" s="72" t="s">
        <v>16</v>
      </c>
      <c r="H7481" s="72" t="s">
        <v>24</v>
      </c>
      <c r="I7481" s="72" t="s">
        <v>18</v>
      </c>
      <c r="J7481" s="72" t="s">
        <v>19</v>
      </c>
      <c r="K7481" s="72" t="s">
        <v>157</v>
      </c>
      <c r="L7481" s="72" t="s">
        <v>640</v>
      </c>
      <c r="M7481" s="72" t="s">
        <v>29</v>
      </c>
    </row>
    <row r="7482" spans="2:13" x14ac:dyDescent="0.25">
      <c r="B7482" s="72" t="s">
        <v>12</v>
      </c>
      <c r="C7482" s="72" t="s">
        <v>13</v>
      </c>
      <c r="D7482" s="72" t="s">
        <v>14</v>
      </c>
      <c r="E7482" s="72" t="s">
        <v>36</v>
      </c>
      <c r="F7482" s="73">
        <v>836827</v>
      </c>
      <c r="G7482" s="72" t="s">
        <v>16</v>
      </c>
      <c r="H7482" s="72" t="s">
        <v>24</v>
      </c>
      <c r="I7482" s="72" t="s">
        <v>18</v>
      </c>
      <c r="J7482" s="72" t="s">
        <v>19</v>
      </c>
      <c r="K7482" s="72" t="s">
        <v>185</v>
      </c>
      <c r="L7482" s="72" t="s">
        <v>217</v>
      </c>
      <c r="M7482" s="72" t="s">
        <v>57</v>
      </c>
    </row>
    <row r="7483" spans="2:13" x14ac:dyDescent="0.25">
      <c r="B7483" s="72" t="s">
        <v>12</v>
      </c>
      <c r="C7483" s="72" t="s">
        <v>13</v>
      </c>
      <c r="D7483" s="72" t="s">
        <v>14</v>
      </c>
      <c r="E7483" s="72" t="s">
        <v>79</v>
      </c>
      <c r="F7483" s="73">
        <v>-129214</v>
      </c>
      <c r="G7483" s="72" t="s">
        <v>16</v>
      </c>
      <c r="H7483" s="72" t="s">
        <v>24</v>
      </c>
      <c r="I7483" s="72" t="s">
        <v>18</v>
      </c>
      <c r="J7483" s="72" t="s">
        <v>19</v>
      </c>
      <c r="K7483" s="72" t="s">
        <v>43</v>
      </c>
      <c r="L7483" s="72" t="s">
        <v>447</v>
      </c>
      <c r="M7483" s="72"/>
    </row>
    <row r="7484" spans="2:13" x14ac:dyDescent="0.25">
      <c r="B7484" s="72" t="s">
        <v>12</v>
      </c>
      <c r="C7484" s="72" t="s">
        <v>13</v>
      </c>
      <c r="D7484" s="72" t="s">
        <v>14</v>
      </c>
      <c r="E7484" s="72" t="s">
        <v>70</v>
      </c>
      <c r="F7484" s="73">
        <v>312606</v>
      </c>
      <c r="G7484" s="72" t="s">
        <v>16</v>
      </c>
      <c r="H7484" s="72" t="s">
        <v>24</v>
      </c>
      <c r="I7484" s="72" t="s">
        <v>18</v>
      </c>
      <c r="J7484" s="72" t="s">
        <v>19</v>
      </c>
      <c r="K7484" s="72" t="s">
        <v>25</v>
      </c>
      <c r="L7484" s="72" t="s">
        <v>124</v>
      </c>
      <c r="M7484" s="72" t="s">
        <v>259</v>
      </c>
    </row>
    <row r="7485" spans="2:13" x14ac:dyDescent="0.25">
      <c r="B7485" s="72" t="s">
        <v>12</v>
      </c>
      <c r="C7485" s="72" t="s">
        <v>13</v>
      </c>
      <c r="D7485" s="72" t="s">
        <v>14</v>
      </c>
      <c r="E7485" s="72" t="s">
        <v>15</v>
      </c>
      <c r="F7485" s="73">
        <v>419973</v>
      </c>
      <c r="G7485" s="72" t="s">
        <v>16</v>
      </c>
      <c r="H7485" s="72" t="s">
        <v>24</v>
      </c>
      <c r="I7485" s="72" t="s">
        <v>18</v>
      </c>
      <c r="J7485" s="72" t="s">
        <v>19</v>
      </c>
      <c r="K7485" s="72" t="s">
        <v>185</v>
      </c>
      <c r="L7485" s="72" t="s">
        <v>440</v>
      </c>
      <c r="M7485" s="72" t="s">
        <v>62</v>
      </c>
    </row>
    <row r="7486" spans="2:13" x14ac:dyDescent="0.25">
      <c r="B7486" s="72" t="s">
        <v>12</v>
      </c>
      <c r="C7486" s="72" t="s">
        <v>13</v>
      </c>
      <c r="D7486" s="72" t="s">
        <v>14</v>
      </c>
      <c r="E7486" s="72" t="s">
        <v>94</v>
      </c>
      <c r="F7486" s="73">
        <v>2518</v>
      </c>
      <c r="G7486" s="72" t="s">
        <v>16</v>
      </c>
      <c r="H7486" s="72" t="s">
        <v>24</v>
      </c>
      <c r="I7486" s="72" t="s">
        <v>18</v>
      </c>
      <c r="J7486" s="72" t="s">
        <v>19</v>
      </c>
      <c r="K7486" s="72" t="s">
        <v>99</v>
      </c>
      <c r="L7486" s="72" t="s">
        <v>334</v>
      </c>
      <c r="M7486" s="72"/>
    </row>
    <row r="7487" spans="2:13" x14ac:dyDescent="0.25">
      <c r="B7487" s="72" t="s">
        <v>12</v>
      </c>
      <c r="C7487" s="72" t="s">
        <v>13</v>
      </c>
      <c r="D7487" s="72" t="s">
        <v>14</v>
      </c>
      <c r="E7487" s="72" t="s">
        <v>258</v>
      </c>
      <c r="F7487" s="73">
        <v>7818770</v>
      </c>
      <c r="G7487" s="72" t="s">
        <v>16</v>
      </c>
      <c r="H7487" s="72" t="s">
        <v>17</v>
      </c>
      <c r="I7487" s="72" t="s">
        <v>18</v>
      </c>
      <c r="J7487" s="72" t="s">
        <v>19</v>
      </c>
      <c r="K7487" s="72" t="s">
        <v>20</v>
      </c>
      <c r="L7487" s="72" t="s">
        <v>199</v>
      </c>
      <c r="M7487" s="72" t="s">
        <v>243</v>
      </c>
    </row>
    <row r="7488" spans="2:13" x14ac:dyDescent="0.25">
      <c r="B7488" s="72" t="s">
        <v>12</v>
      </c>
      <c r="C7488" s="72" t="s">
        <v>13</v>
      </c>
      <c r="D7488" s="72" t="s">
        <v>14</v>
      </c>
      <c r="E7488" s="72" t="s">
        <v>256</v>
      </c>
      <c r="F7488" s="73">
        <v>-369</v>
      </c>
      <c r="G7488" s="72" t="s">
        <v>16</v>
      </c>
      <c r="H7488" s="72" t="s">
        <v>24</v>
      </c>
      <c r="I7488" s="72" t="s">
        <v>18</v>
      </c>
      <c r="J7488" s="72" t="s">
        <v>19</v>
      </c>
      <c r="K7488" s="72" t="s">
        <v>117</v>
      </c>
      <c r="L7488" s="72" t="s">
        <v>545</v>
      </c>
      <c r="M7488" s="72"/>
    </row>
    <row r="7489" spans="2:13" x14ac:dyDescent="0.25">
      <c r="B7489" s="72" t="s">
        <v>12</v>
      </c>
      <c r="C7489" s="72" t="s">
        <v>13</v>
      </c>
      <c r="D7489" s="72" t="s">
        <v>14</v>
      </c>
      <c r="E7489" s="72" t="s">
        <v>256</v>
      </c>
      <c r="F7489" s="73">
        <v>-22650</v>
      </c>
      <c r="G7489" s="72" t="s">
        <v>16</v>
      </c>
      <c r="H7489" s="72" t="s">
        <v>17</v>
      </c>
      <c r="I7489" s="72" t="s">
        <v>18</v>
      </c>
      <c r="J7489" s="72" t="s">
        <v>19</v>
      </c>
      <c r="K7489" s="72" t="s">
        <v>25</v>
      </c>
      <c r="L7489" s="72" t="s">
        <v>149</v>
      </c>
      <c r="M7489" s="72"/>
    </row>
    <row r="7490" spans="2:13" x14ac:dyDescent="0.25">
      <c r="B7490" s="72" t="s">
        <v>12</v>
      </c>
      <c r="C7490" s="72" t="s">
        <v>13</v>
      </c>
      <c r="D7490" s="72" t="s">
        <v>14</v>
      </c>
      <c r="E7490" s="72" t="s">
        <v>132</v>
      </c>
      <c r="F7490" s="73">
        <v>3258738</v>
      </c>
      <c r="G7490" s="72" t="s">
        <v>16</v>
      </c>
      <c r="H7490" s="72" t="s">
        <v>24</v>
      </c>
      <c r="I7490" s="72" t="s">
        <v>18</v>
      </c>
      <c r="J7490" s="72" t="s">
        <v>19</v>
      </c>
      <c r="K7490" s="72" t="s">
        <v>37</v>
      </c>
      <c r="L7490" s="72" t="s">
        <v>635</v>
      </c>
      <c r="M7490" s="72" t="s">
        <v>184</v>
      </c>
    </row>
    <row r="7491" spans="2:13" x14ac:dyDescent="0.25">
      <c r="B7491" s="72" t="s">
        <v>12</v>
      </c>
      <c r="C7491" s="72" t="s">
        <v>13</v>
      </c>
      <c r="D7491" s="72" t="s">
        <v>14</v>
      </c>
      <c r="E7491" s="72" t="s">
        <v>81</v>
      </c>
      <c r="F7491" s="73">
        <v>404893</v>
      </c>
      <c r="G7491" s="72" t="s">
        <v>16</v>
      </c>
      <c r="H7491" s="72" t="s">
        <v>24</v>
      </c>
      <c r="I7491" s="72" t="s">
        <v>18</v>
      </c>
      <c r="J7491" s="72" t="s">
        <v>19</v>
      </c>
      <c r="K7491" s="72" t="s">
        <v>31</v>
      </c>
      <c r="L7491" s="72" t="s">
        <v>32</v>
      </c>
      <c r="M7491" s="72" t="s">
        <v>47</v>
      </c>
    </row>
    <row r="7492" spans="2:13" x14ac:dyDescent="0.25">
      <c r="B7492" s="72" t="s">
        <v>12</v>
      </c>
      <c r="C7492" s="72" t="s">
        <v>13</v>
      </c>
      <c r="D7492" s="72" t="s">
        <v>14</v>
      </c>
      <c r="E7492" s="72" t="s">
        <v>70</v>
      </c>
      <c r="F7492" s="73">
        <v>132497</v>
      </c>
      <c r="G7492" s="72" t="s">
        <v>16</v>
      </c>
      <c r="H7492" s="72" t="s">
        <v>17</v>
      </c>
      <c r="I7492" s="72" t="s">
        <v>18</v>
      </c>
      <c r="J7492" s="72" t="s">
        <v>19</v>
      </c>
      <c r="K7492" s="72" t="s">
        <v>37</v>
      </c>
      <c r="L7492" s="72" t="s">
        <v>509</v>
      </c>
      <c r="M7492" s="72" t="s">
        <v>243</v>
      </c>
    </row>
    <row r="7493" spans="2:13" x14ac:dyDescent="0.25">
      <c r="B7493" s="72" t="s">
        <v>12</v>
      </c>
      <c r="C7493" s="72" t="s">
        <v>13</v>
      </c>
      <c r="D7493" s="72" t="s">
        <v>14</v>
      </c>
      <c r="E7493" s="72" t="s">
        <v>594</v>
      </c>
      <c r="F7493" s="73">
        <v>231</v>
      </c>
      <c r="G7493" s="72" t="s">
        <v>16</v>
      </c>
      <c r="H7493" s="72" t="s">
        <v>24</v>
      </c>
      <c r="I7493" s="72" t="s">
        <v>18</v>
      </c>
      <c r="J7493" s="72" t="s">
        <v>19</v>
      </c>
      <c r="K7493" s="72" t="s">
        <v>37</v>
      </c>
      <c r="L7493" s="72" t="s">
        <v>320</v>
      </c>
      <c r="M7493" s="72"/>
    </row>
    <row r="7494" spans="2:13" x14ac:dyDescent="0.25">
      <c r="B7494" s="72" t="s">
        <v>12</v>
      </c>
      <c r="C7494" s="72" t="s">
        <v>13</v>
      </c>
      <c r="D7494" s="72" t="s">
        <v>14</v>
      </c>
      <c r="E7494" s="72" t="s">
        <v>83</v>
      </c>
      <c r="F7494" s="73">
        <v>4146611</v>
      </c>
      <c r="G7494" s="72" t="s">
        <v>16</v>
      </c>
      <c r="H7494" s="72" t="s">
        <v>24</v>
      </c>
      <c r="I7494" s="72" t="s">
        <v>18</v>
      </c>
      <c r="J7494" s="72" t="s">
        <v>19</v>
      </c>
      <c r="K7494" s="72" t="s">
        <v>37</v>
      </c>
      <c r="L7494" s="72" t="s">
        <v>272</v>
      </c>
      <c r="M7494" s="72"/>
    </row>
    <row r="7495" spans="2:13" x14ac:dyDescent="0.25">
      <c r="B7495" s="72" t="s">
        <v>12</v>
      </c>
      <c r="C7495" s="72" t="s">
        <v>13</v>
      </c>
      <c r="D7495" s="72" t="s">
        <v>14</v>
      </c>
      <c r="E7495" s="72" t="s">
        <v>30</v>
      </c>
      <c r="F7495" s="73">
        <v>-2062</v>
      </c>
      <c r="G7495" s="72" t="s">
        <v>16</v>
      </c>
      <c r="H7495" s="72" t="s">
        <v>24</v>
      </c>
      <c r="I7495" s="72" t="s">
        <v>18</v>
      </c>
      <c r="J7495" s="72" t="s">
        <v>19</v>
      </c>
      <c r="K7495" s="72" t="s">
        <v>37</v>
      </c>
      <c r="L7495" s="72" t="s">
        <v>175</v>
      </c>
      <c r="M7495" s="72"/>
    </row>
    <row r="7496" spans="2:13" x14ac:dyDescent="0.25">
      <c r="B7496" s="72" t="s">
        <v>12</v>
      </c>
      <c r="C7496" s="72" t="s">
        <v>13</v>
      </c>
      <c r="D7496" s="72" t="s">
        <v>14</v>
      </c>
      <c r="E7496" s="72" t="s">
        <v>79</v>
      </c>
      <c r="F7496" s="73">
        <v>-106</v>
      </c>
      <c r="G7496" s="72" t="s">
        <v>16</v>
      </c>
      <c r="H7496" s="72" t="s">
        <v>17</v>
      </c>
      <c r="I7496" s="72" t="s">
        <v>18</v>
      </c>
      <c r="J7496" s="72" t="s">
        <v>19</v>
      </c>
      <c r="K7496" s="72" t="s">
        <v>25</v>
      </c>
      <c r="L7496" s="72" t="s">
        <v>552</v>
      </c>
      <c r="M7496" s="72"/>
    </row>
    <row r="7497" spans="2:13" x14ac:dyDescent="0.25">
      <c r="B7497" s="72" t="s">
        <v>12</v>
      </c>
      <c r="C7497" s="72" t="s">
        <v>13</v>
      </c>
      <c r="D7497" s="72" t="s">
        <v>14</v>
      </c>
      <c r="E7497" s="72" t="s">
        <v>36</v>
      </c>
      <c r="F7497" s="73">
        <v>1040693</v>
      </c>
      <c r="G7497" s="72" t="s">
        <v>16</v>
      </c>
      <c r="H7497" s="72" t="s">
        <v>17</v>
      </c>
      <c r="I7497" s="72" t="s">
        <v>18</v>
      </c>
      <c r="J7497" s="72" t="s">
        <v>19</v>
      </c>
      <c r="K7497" s="72" t="s">
        <v>37</v>
      </c>
      <c r="L7497" s="72" t="s">
        <v>119</v>
      </c>
      <c r="M7497" s="72" t="s">
        <v>47</v>
      </c>
    </row>
    <row r="7498" spans="2:13" x14ac:dyDescent="0.25">
      <c r="B7498" s="72" t="s">
        <v>12</v>
      </c>
      <c r="C7498" s="72" t="s">
        <v>13</v>
      </c>
      <c r="D7498" s="72" t="s">
        <v>14</v>
      </c>
      <c r="E7498" s="72" t="s">
        <v>30</v>
      </c>
      <c r="F7498" s="73">
        <v>-34</v>
      </c>
      <c r="G7498" s="72" t="s">
        <v>16</v>
      </c>
      <c r="H7498" s="72" t="s">
        <v>24</v>
      </c>
      <c r="I7498" s="72" t="s">
        <v>18</v>
      </c>
      <c r="J7498" s="72" t="s">
        <v>19</v>
      </c>
      <c r="K7498" s="72" t="s">
        <v>96</v>
      </c>
      <c r="L7498" s="72" t="s">
        <v>343</v>
      </c>
      <c r="M7498" s="72"/>
    </row>
    <row r="7499" spans="2:13" x14ac:dyDescent="0.25">
      <c r="B7499" s="72" t="s">
        <v>12</v>
      </c>
      <c r="C7499" s="72" t="s">
        <v>13</v>
      </c>
      <c r="D7499" s="72" t="s">
        <v>14</v>
      </c>
      <c r="E7499" s="72" t="s">
        <v>79</v>
      </c>
      <c r="F7499" s="73">
        <v>-28014</v>
      </c>
      <c r="G7499" s="72" t="s">
        <v>16</v>
      </c>
      <c r="H7499" s="72" t="s">
        <v>24</v>
      </c>
      <c r="I7499" s="72" t="s">
        <v>18</v>
      </c>
      <c r="J7499" s="72" t="s">
        <v>19</v>
      </c>
      <c r="K7499" s="72" t="s">
        <v>49</v>
      </c>
      <c r="L7499" s="72" t="s">
        <v>167</v>
      </c>
      <c r="M7499" s="72"/>
    </row>
    <row r="7500" spans="2:13" x14ac:dyDescent="0.25">
      <c r="B7500" s="72" t="s">
        <v>12</v>
      </c>
      <c r="C7500" s="72" t="s">
        <v>13</v>
      </c>
      <c r="D7500" s="72" t="s">
        <v>14</v>
      </c>
      <c r="E7500" s="72" t="s">
        <v>146</v>
      </c>
      <c r="F7500" s="73">
        <v>-11785</v>
      </c>
      <c r="G7500" s="72" t="s">
        <v>16</v>
      </c>
      <c r="H7500" s="72" t="s">
        <v>24</v>
      </c>
      <c r="I7500" s="72" t="s">
        <v>18</v>
      </c>
      <c r="J7500" s="72" t="s">
        <v>19</v>
      </c>
      <c r="K7500" s="72" t="s">
        <v>63</v>
      </c>
      <c r="L7500" s="72" t="s">
        <v>137</v>
      </c>
      <c r="M7500" s="72"/>
    </row>
    <row r="7501" spans="2:13" x14ac:dyDescent="0.25">
      <c r="B7501" s="72" t="s">
        <v>12</v>
      </c>
      <c r="C7501" s="72" t="s">
        <v>13</v>
      </c>
      <c r="D7501" s="72" t="s">
        <v>14</v>
      </c>
      <c r="E7501" s="72" t="s">
        <v>68</v>
      </c>
      <c r="F7501" s="73">
        <v>-1596746</v>
      </c>
      <c r="G7501" s="72" t="s">
        <v>16</v>
      </c>
      <c r="H7501" s="72" t="s">
        <v>24</v>
      </c>
      <c r="I7501" s="72" t="s">
        <v>18</v>
      </c>
      <c r="J7501" s="72" t="s">
        <v>19</v>
      </c>
      <c r="K7501" s="72" t="s">
        <v>37</v>
      </c>
      <c r="L7501" s="72" t="s">
        <v>291</v>
      </c>
      <c r="M7501" s="72"/>
    </row>
    <row r="7502" spans="2:13" x14ac:dyDescent="0.25">
      <c r="B7502" s="72" t="s">
        <v>12</v>
      </c>
      <c r="C7502" s="72" t="s">
        <v>13</v>
      </c>
      <c r="D7502" s="72" t="s">
        <v>14</v>
      </c>
      <c r="E7502" s="72" t="s">
        <v>55</v>
      </c>
      <c r="F7502" s="73">
        <v>148874</v>
      </c>
      <c r="G7502" s="72" t="s">
        <v>16</v>
      </c>
      <c r="H7502" s="72" t="s">
        <v>24</v>
      </c>
      <c r="I7502" s="72" t="s">
        <v>18</v>
      </c>
      <c r="J7502" s="72" t="s">
        <v>19</v>
      </c>
      <c r="K7502" s="72" t="s">
        <v>20</v>
      </c>
      <c r="L7502" s="72" t="s">
        <v>535</v>
      </c>
      <c r="M7502" s="72" t="s">
        <v>29</v>
      </c>
    </row>
    <row r="7503" spans="2:13" x14ac:dyDescent="0.25">
      <c r="B7503" s="72" t="s">
        <v>12</v>
      </c>
      <c r="C7503" s="72" t="s">
        <v>13</v>
      </c>
      <c r="D7503" s="72" t="s">
        <v>14</v>
      </c>
      <c r="E7503" s="72" t="s">
        <v>41</v>
      </c>
      <c r="F7503" s="73">
        <v>-404</v>
      </c>
      <c r="G7503" s="72" t="s">
        <v>16</v>
      </c>
      <c r="H7503" s="72" t="s">
        <v>17</v>
      </c>
      <c r="I7503" s="72" t="s">
        <v>18</v>
      </c>
      <c r="J7503" s="72" t="s">
        <v>19</v>
      </c>
      <c r="K7503" s="72" t="s">
        <v>37</v>
      </c>
      <c r="L7503" s="72" t="s">
        <v>71</v>
      </c>
      <c r="M7503" s="72"/>
    </row>
    <row r="7504" spans="2:13" x14ac:dyDescent="0.25">
      <c r="B7504" s="72" t="s">
        <v>12</v>
      </c>
      <c r="C7504" s="72" t="s">
        <v>13</v>
      </c>
      <c r="D7504" s="72" t="s">
        <v>14</v>
      </c>
      <c r="E7504" s="72" t="s">
        <v>36</v>
      </c>
      <c r="F7504" s="73">
        <v>2190116</v>
      </c>
      <c r="G7504" s="72" t="s">
        <v>16</v>
      </c>
      <c r="H7504" s="72" t="s">
        <v>24</v>
      </c>
      <c r="I7504" s="72" t="s">
        <v>18</v>
      </c>
      <c r="J7504" s="72" t="s">
        <v>19</v>
      </c>
      <c r="K7504" s="72" t="s">
        <v>49</v>
      </c>
      <c r="L7504" s="72" t="s">
        <v>82</v>
      </c>
      <c r="M7504" s="72" t="s">
        <v>29</v>
      </c>
    </row>
    <row r="7505" spans="2:13" x14ac:dyDescent="0.25">
      <c r="B7505" s="72" t="s">
        <v>12</v>
      </c>
      <c r="C7505" s="72" t="s">
        <v>13</v>
      </c>
      <c r="D7505" s="72" t="s">
        <v>14</v>
      </c>
      <c r="E7505" s="72" t="s">
        <v>41</v>
      </c>
      <c r="F7505" s="73">
        <v>-45</v>
      </c>
      <c r="G7505" s="72" t="s">
        <v>16</v>
      </c>
      <c r="H7505" s="72" t="s">
        <v>24</v>
      </c>
      <c r="I7505" s="72" t="s">
        <v>18</v>
      </c>
      <c r="J7505" s="72" t="s">
        <v>19</v>
      </c>
      <c r="K7505" s="72" t="s">
        <v>37</v>
      </c>
      <c r="L7505" s="72" t="s">
        <v>511</v>
      </c>
      <c r="M7505" s="72"/>
    </row>
    <row r="7506" spans="2:13" x14ac:dyDescent="0.25">
      <c r="B7506" s="72" t="s">
        <v>12</v>
      </c>
      <c r="C7506" s="72" t="s">
        <v>13</v>
      </c>
      <c r="D7506" s="72" t="s">
        <v>14</v>
      </c>
      <c r="E7506" s="72" t="s">
        <v>41</v>
      </c>
      <c r="F7506" s="73">
        <v>-72</v>
      </c>
      <c r="G7506" s="72" t="s">
        <v>16</v>
      </c>
      <c r="H7506" s="72" t="s">
        <v>17</v>
      </c>
      <c r="I7506" s="72" t="s">
        <v>18</v>
      </c>
      <c r="J7506" s="72" t="s">
        <v>19</v>
      </c>
      <c r="K7506" s="72" t="s">
        <v>25</v>
      </c>
      <c r="L7506" s="72" t="s">
        <v>107</v>
      </c>
      <c r="M7506" s="72"/>
    </row>
    <row r="7507" spans="2:13" x14ac:dyDescent="0.25">
      <c r="B7507" s="72" t="s">
        <v>12</v>
      </c>
      <c r="C7507" s="72" t="s">
        <v>13</v>
      </c>
      <c r="D7507" s="72" t="s">
        <v>14</v>
      </c>
      <c r="E7507" s="72" t="s">
        <v>55</v>
      </c>
      <c r="F7507" s="73">
        <v>333289</v>
      </c>
      <c r="G7507" s="72" t="s">
        <v>16</v>
      </c>
      <c r="H7507" s="72" t="s">
        <v>24</v>
      </c>
      <c r="I7507" s="72" t="s">
        <v>18</v>
      </c>
      <c r="J7507" s="72" t="s">
        <v>19</v>
      </c>
      <c r="K7507" s="72" t="s">
        <v>117</v>
      </c>
      <c r="L7507" s="72" t="s">
        <v>527</v>
      </c>
      <c r="M7507" s="72" t="s">
        <v>35</v>
      </c>
    </row>
    <row r="7508" spans="2:13" x14ac:dyDescent="0.25">
      <c r="B7508" s="72" t="s">
        <v>12</v>
      </c>
      <c r="C7508" s="72" t="s">
        <v>13</v>
      </c>
      <c r="D7508" s="72" t="s">
        <v>14</v>
      </c>
      <c r="E7508" s="72" t="s">
        <v>41</v>
      </c>
      <c r="F7508" s="73">
        <v>-55</v>
      </c>
      <c r="G7508" s="72" t="s">
        <v>16</v>
      </c>
      <c r="H7508" s="72" t="s">
        <v>24</v>
      </c>
      <c r="I7508" s="72" t="s">
        <v>18</v>
      </c>
      <c r="J7508" s="72" t="s">
        <v>19</v>
      </c>
      <c r="K7508" s="72" t="s">
        <v>63</v>
      </c>
      <c r="L7508" s="72" t="s">
        <v>64</v>
      </c>
      <c r="M7508" s="72"/>
    </row>
    <row r="7509" spans="2:13" x14ac:dyDescent="0.25">
      <c r="B7509" s="72" t="s">
        <v>12</v>
      </c>
      <c r="C7509" s="72" t="s">
        <v>13</v>
      </c>
      <c r="D7509" s="72" t="s">
        <v>14</v>
      </c>
      <c r="E7509" s="72" t="s">
        <v>41</v>
      </c>
      <c r="F7509" s="73">
        <v>-25</v>
      </c>
      <c r="G7509" s="72" t="s">
        <v>16</v>
      </c>
      <c r="H7509" s="72" t="s">
        <v>24</v>
      </c>
      <c r="I7509" s="72" t="s">
        <v>18</v>
      </c>
      <c r="J7509" s="72" t="s">
        <v>19</v>
      </c>
      <c r="K7509" s="72" t="s">
        <v>37</v>
      </c>
      <c r="L7509" s="72" t="s">
        <v>340</v>
      </c>
      <c r="M7509" s="72"/>
    </row>
    <row r="7510" spans="2:13" x14ac:dyDescent="0.25">
      <c r="B7510" s="72" t="s">
        <v>12</v>
      </c>
      <c r="C7510" s="72" t="s">
        <v>13</v>
      </c>
      <c r="D7510" s="72" t="s">
        <v>14</v>
      </c>
      <c r="E7510" s="72" t="s">
        <v>55</v>
      </c>
      <c r="F7510" s="73">
        <v>3248389</v>
      </c>
      <c r="G7510" s="72" t="s">
        <v>16</v>
      </c>
      <c r="H7510" s="72" t="s">
        <v>17</v>
      </c>
      <c r="I7510" s="72" t="s">
        <v>18</v>
      </c>
      <c r="J7510" s="72" t="s">
        <v>19</v>
      </c>
      <c r="K7510" s="72" t="s">
        <v>25</v>
      </c>
      <c r="L7510" s="72" t="s">
        <v>126</v>
      </c>
      <c r="M7510" s="72" t="s">
        <v>112</v>
      </c>
    </row>
    <row r="7511" spans="2:13" x14ac:dyDescent="0.25">
      <c r="B7511" s="72" t="s">
        <v>12</v>
      </c>
      <c r="C7511" s="72" t="s">
        <v>13</v>
      </c>
      <c r="D7511" s="72" t="s">
        <v>14</v>
      </c>
      <c r="E7511" s="72" t="s">
        <v>15</v>
      </c>
      <c r="F7511" s="73">
        <v>987533</v>
      </c>
      <c r="G7511" s="72" t="s">
        <v>16</v>
      </c>
      <c r="H7511" s="72" t="s">
        <v>24</v>
      </c>
      <c r="I7511" s="72" t="s">
        <v>18</v>
      </c>
      <c r="J7511" s="72" t="s">
        <v>19</v>
      </c>
      <c r="K7511" s="72" t="s">
        <v>37</v>
      </c>
      <c r="L7511" s="72" t="s">
        <v>349</v>
      </c>
      <c r="M7511" s="72" t="s">
        <v>67</v>
      </c>
    </row>
    <row r="7512" spans="2:13" x14ac:dyDescent="0.25">
      <c r="B7512" s="72" t="s">
        <v>12</v>
      </c>
      <c r="C7512" s="72" t="s">
        <v>13</v>
      </c>
      <c r="D7512" s="72" t="s">
        <v>14</v>
      </c>
      <c r="E7512" s="72" t="s">
        <v>83</v>
      </c>
      <c r="F7512" s="73">
        <v>1663600</v>
      </c>
      <c r="G7512" s="72" t="s">
        <v>16</v>
      </c>
      <c r="H7512" s="72" t="s">
        <v>24</v>
      </c>
      <c r="I7512" s="72" t="s">
        <v>18</v>
      </c>
      <c r="J7512" s="72" t="s">
        <v>19</v>
      </c>
      <c r="K7512" s="72" t="s">
        <v>49</v>
      </c>
      <c r="L7512" s="72" t="s">
        <v>253</v>
      </c>
      <c r="M7512" s="72"/>
    </row>
    <row r="7513" spans="2:13" x14ac:dyDescent="0.25">
      <c r="B7513" s="72" t="s">
        <v>12</v>
      </c>
      <c r="C7513" s="72" t="s">
        <v>13</v>
      </c>
      <c r="D7513" s="72" t="s">
        <v>14</v>
      </c>
      <c r="E7513" s="72" t="s">
        <v>79</v>
      </c>
      <c r="F7513" s="73">
        <v>-81</v>
      </c>
      <c r="G7513" s="72" t="s">
        <v>16</v>
      </c>
      <c r="H7513" s="72" t="s">
        <v>24</v>
      </c>
      <c r="I7513" s="72" t="s">
        <v>48</v>
      </c>
      <c r="J7513" s="72" t="s">
        <v>19</v>
      </c>
      <c r="K7513" s="72" t="s">
        <v>49</v>
      </c>
      <c r="L7513" s="72" t="s">
        <v>167</v>
      </c>
      <c r="M7513" s="72"/>
    </row>
    <row r="7514" spans="2:13" x14ac:dyDescent="0.25">
      <c r="B7514" s="72" t="s">
        <v>12</v>
      </c>
      <c r="C7514" s="72" t="s">
        <v>13</v>
      </c>
      <c r="D7514" s="72" t="s">
        <v>14</v>
      </c>
      <c r="E7514" s="72" t="s">
        <v>68</v>
      </c>
      <c r="F7514" s="73">
        <v>-185</v>
      </c>
      <c r="G7514" s="72" t="s">
        <v>16</v>
      </c>
      <c r="H7514" s="72" t="s">
        <v>24</v>
      </c>
      <c r="I7514" s="72" t="s">
        <v>18</v>
      </c>
      <c r="J7514" s="72" t="s">
        <v>19</v>
      </c>
      <c r="K7514" s="72" t="s">
        <v>63</v>
      </c>
      <c r="L7514" s="72" t="s">
        <v>632</v>
      </c>
      <c r="M7514" s="72"/>
    </row>
    <row r="7515" spans="2:13" x14ac:dyDescent="0.25">
      <c r="B7515" s="72" t="s">
        <v>12</v>
      </c>
      <c r="C7515" s="72" t="s">
        <v>13</v>
      </c>
      <c r="D7515" s="72" t="s">
        <v>14</v>
      </c>
      <c r="E7515" s="72" t="s">
        <v>51</v>
      </c>
      <c r="F7515" s="73">
        <v>5525</v>
      </c>
      <c r="G7515" s="72" t="s">
        <v>16</v>
      </c>
      <c r="H7515" s="72" t="s">
        <v>17</v>
      </c>
      <c r="I7515" s="72" t="s">
        <v>48</v>
      </c>
      <c r="J7515" s="72" t="s">
        <v>19</v>
      </c>
      <c r="K7515" s="72" t="s">
        <v>25</v>
      </c>
      <c r="L7515" s="72" t="s">
        <v>377</v>
      </c>
      <c r="M7515" s="72"/>
    </row>
    <row r="7516" spans="2:13" x14ac:dyDescent="0.25">
      <c r="B7516" s="72" t="s">
        <v>12</v>
      </c>
      <c r="C7516" s="72" t="s">
        <v>13</v>
      </c>
      <c r="D7516" s="72" t="s">
        <v>14</v>
      </c>
      <c r="E7516" s="72" t="s">
        <v>144</v>
      </c>
      <c r="F7516" s="73">
        <v>1488537</v>
      </c>
      <c r="G7516" s="72" t="s">
        <v>16</v>
      </c>
      <c r="H7516" s="72" t="s">
        <v>24</v>
      </c>
      <c r="I7516" s="72" t="s">
        <v>18</v>
      </c>
      <c r="J7516" s="72" t="s">
        <v>19</v>
      </c>
      <c r="K7516" s="72" t="s">
        <v>49</v>
      </c>
      <c r="L7516" s="72" t="s">
        <v>222</v>
      </c>
      <c r="M7516" s="72" t="s">
        <v>22</v>
      </c>
    </row>
    <row r="7517" spans="2:13" x14ac:dyDescent="0.25">
      <c r="B7517" s="72" t="s">
        <v>12</v>
      </c>
      <c r="C7517" s="72" t="s">
        <v>13</v>
      </c>
      <c r="D7517" s="72" t="s">
        <v>14</v>
      </c>
      <c r="E7517" s="72" t="s">
        <v>39</v>
      </c>
      <c r="F7517" s="73">
        <v>-1633</v>
      </c>
      <c r="G7517" s="72" t="s">
        <v>16</v>
      </c>
      <c r="H7517" s="72" t="s">
        <v>24</v>
      </c>
      <c r="I7517" s="72" t="s">
        <v>18</v>
      </c>
      <c r="J7517" s="72" t="s">
        <v>19</v>
      </c>
      <c r="K7517" s="72" t="s">
        <v>25</v>
      </c>
      <c r="L7517" s="72" t="s">
        <v>224</v>
      </c>
      <c r="M7517" s="72"/>
    </row>
    <row r="7518" spans="2:13" x14ac:dyDescent="0.25">
      <c r="B7518" s="72" t="s">
        <v>12</v>
      </c>
      <c r="C7518" s="72" t="s">
        <v>13</v>
      </c>
      <c r="D7518" s="72" t="s">
        <v>14</v>
      </c>
      <c r="E7518" s="72" t="s">
        <v>81</v>
      </c>
      <c r="F7518" s="73">
        <v>3402</v>
      </c>
      <c r="G7518" s="72" t="s">
        <v>16</v>
      </c>
      <c r="H7518" s="72" t="s">
        <v>24</v>
      </c>
      <c r="I7518" s="72" t="s">
        <v>18</v>
      </c>
      <c r="J7518" s="72" t="s">
        <v>19</v>
      </c>
      <c r="K7518" s="72" t="s">
        <v>25</v>
      </c>
      <c r="L7518" s="72" t="s">
        <v>192</v>
      </c>
      <c r="M7518" s="72" t="s">
        <v>112</v>
      </c>
    </row>
    <row r="7519" spans="2:13" x14ac:dyDescent="0.25">
      <c r="B7519" s="72" t="s">
        <v>12</v>
      </c>
      <c r="C7519" s="72" t="s">
        <v>13</v>
      </c>
      <c r="D7519" s="72" t="s">
        <v>14</v>
      </c>
      <c r="E7519" s="72" t="s">
        <v>81</v>
      </c>
      <c r="F7519" s="73">
        <v>4906</v>
      </c>
      <c r="G7519" s="72" t="s">
        <v>16</v>
      </c>
      <c r="H7519" s="72" t="s">
        <v>24</v>
      </c>
      <c r="I7519" s="72" t="s">
        <v>18</v>
      </c>
      <c r="J7519" s="72" t="s">
        <v>19</v>
      </c>
      <c r="K7519" s="72" t="s">
        <v>37</v>
      </c>
      <c r="L7519" s="72" t="s">
        <v>581</v>
      </c>
      <c r="M7519" s="72" t="s">
        <v>57</v>
      </c>
    </row>
    <row r="7520" spans="2:13" x14ac:dyDescent="0.25">
      <c r="B7520" s="72" t="s">
        <v>12</v>
      </c>
      <c r="C7520" s="72" t="s">
        <v>13</v>
      </c>
      <c r="D7520" s="72" t="s">
        <v>14</v>
      </c>
      <c r="E7520" s="72" t="s">
        <v>23</v>
      </c>
      <c r="F7520" s="73">
        <v>-460203</v>
      </c>
      <c r="G7520" s="72" t="s">
        <v>16</v>
      </c>
      <c r="H7520" s="72" t="s">
        <v>24</v>
      </c>
      <c r="I7520" s="72" t="s">
        <v>18</v>
      </c>
      <c r="J7520" s="72" t="s">
        <v>19</v>
      </c>
      <c r="K7520" s="72" t="s">
        <v>157</v>
      </c>
      <c r="L7520" s="72" t="s">
        <v>640</v>
      </c>
      <c r="M7520" s="72"/>
    </row>
    <row r="7521" spans="2:13" x14ac:dyDescent="0.25">
      <c r="B7521" s="72" t="s">
        <v>12</v>
      </c>
      <c r="C7521" s="72" t="s">
        <v>13</v>
      </c>
      <c r="D7521" s="72" t="s">
        <v>14</v>
      </c>
      <c r="E7521" s="72" t="s">
        <v>81</v>
      </c>
      <c r="F7521" s="73">
        <v>6690</v>
      </c>
      <c r="G7521" s="72" t="s">
        <v>16</v>
      </c>
      <c r="H7521" s="72" t="s">
        <v>24</v>
      </c>
      <c r="I7521" s="72" t="s">
        <v>18</v>
      </c>
      <c r="J7521" s="72" t="s">
        <v>19</v>
      </c>
      <c r="K7521" s="72" t="s">
        <v>63</v>
      </c>
      <c r="L7521" s="72" t="s">
        <v>532</v>
      </c>
      <c r="M7521" s="72" t="s">
        <v>112</v>
      </c>
    </row>
    <row r="7522" spans="2:13" x14ac:dyDescent="0.25">
      <c r="B7522" s="72" t="s">
        <v>12</v>
      </c>
      <c r="C7522" s="72" t="s">
        <v>13</v>
      </c>
      <c r="D7522" s="72" t="s">
        <v>14</v>
      </c>
      <c r="E7522" s="72" t="s">
        <v>27</v>
      </c>
      <c r="F7522" s="73">
        <v>103194</v>
      </c>
      <c r="G7522" s="72" t="s">
        <v>16</v>
      </c>
      <c r="H7522" s="72" t="s">
        <v>17</v>
      </c>
      <c r="I7522" s="72" t="s">
        <v>18</v>
      </c>
      <c r="J7522" s="72" t="s">
        <v>19</v>
      </c>
      <c r="K7522" s="72" t="s">
        <v>25</v>
      </c>
      <c r="L7522" s="72" t="s">
        <v>377</v>
      </c>
      <c r="M7522" s="72" t="s">
        <v>57</v>
      </c>
    </row>
    <row r="7523" spans="2:13" x14ac:dyDescent="0.25">
      <c r="B7523" s="72" t="s">
        <v>12</v>
      </c>
      <c r="C7523" s="72" t="s">
        <v>13</v>
      </c>
      <c r="D7523" s="72" t="s">
        <v>14</v>
      </c>
      <c r="E7523" s="72" t="s">
        <v>453</v>
      </c>
      <c r="F7523" s="73">
        <v>103168</v>
      </c>
      <c r="G7523" s="72" t="s">
        <v>16</v>
      </c>
      <c r="H7523" s="72" t="s">
        <v>24</v>
      </c>
      <c r="I7523" s="72" t="s">
        <v>18</v>
      </c>
      <c r="J7523" s="72" t="s">
        <v>19</v>
      </c>
      <c r="K7523" s="72" t="s">
        <v>37</v>
      </c>
      <c r="L7523" s="72" t="s">
        <v>635</v>
      </c>
      <c r="M7523" s="72"/>
    </row>
    <row r="7524" spans="2:13" x14ac:dyDescent="0.25">
      <c r="B7524" s="72" t="s">
        <v>12</v>
      </c>
      <c r="C7524" s="72" t="s">
        <v>13</v>
      </c>
      <c r="D7524" s="72" t="s">
        <v>14</v>
      </c>
      <c r="E7524" s="72" t="s">
        <v>81</v>
      </c>
      <c r="F7524" s="73">
        <v>27315</v>
      </c>
      <c r="G7524" s="72" t="s">
        <v>16</v>
      </c>
      <c r="H7524" s="72" t="s">
        <v>24</v>
      </c>
      <c r="I7524" s="72" t="s">
        <v>18</v>
      </c>
      <c r="J7524" s="72" t="s">
        <v>19</v>
      </c>
      <c r="K7524" s="72" t="s">
        <v>25</v>
      </c>
      <c r="L7524" s="72" t="s">
        <v>573</v>
      </c>
      <c r="M7524" s="72" t="s">
        <v>35</v>
      </c>
    </row>
    <row r="7525" spans="2:13" x14ac:dyDescent="0.25">
      <c r="B7525" s="72" t="s">
        <v>12</v>
      </c>
      <c r="C7525" s="72" t="s">
        <v>13</v>
      </c>
      <c r="D7525" s="72" t="s">
        <v>14</v>
      </c>
      <c r="E7525" s="72" t="s">
        <v>41</v>
      </c>
      <c r="F7525" s="73">
        <v>-38</v>
      </c>
      <c r="G7525" s="72" t="s">
        <v>16</v>
      </c>
      <c r="H7525" s="72" t="s">
        <v>17</v>
      </c>
      <c r="I7525" s="72" t="s">
        <v>48</v>
      </c>
      <c r="J7525" s="72" t="s">
        <v>19</v>
      </c>
      <c r="K7525" s="72" t="s">
        <v>49</v>
      </c>
      <c r="L7525" s="72" t="s">
        <v>253</v>
      </c>
      <c r="M7525" s="72"/>
    </row>
    <row r="7526" spans="2:13" x14ac:dyDescent="0.25">
      <c r="B7526" s="72" t="s">
        <v>12</v>
      </c>
      <c r="C7526" s="72" t="s">
        <v>13</v>
      </c>
      <c r="D7526" s="72" t="s">
        <v>14</v>
      </c>
      <c r="E7526" s="72" t="s">
        <v>79</v>
      </c>
      <c r="F7526" s="73">
        <v>-36917</v>
      </c>
      <c r="G7526" s="72" t="s">
        <v>16</v>
      </c>
      <c r="H7526" s="72" t="s">
        <v>24</v>
      </c>
      <c r="I7526" s="72" t="s">
        <v>18</v>
      </c>
      <c r="J7526" s="72" t="s">
        <v>19</v>
      </c>
      <c r="K7526" s="72" t="s">
        <v>37</v>
      </c>
      <c r="L7526" s="72" t="s">
        <v>422</v>
      </c>
      <c r="M7526" s="72"/>
    </row>
    <row r="7527" spans="2:13" x14ac:dyDescent="0.25">
      <c r="B7527" s="72" t="s">
        <v>12</v>
      </c>
      <c r="C7527" s="72" t="s">
        <v>13</v>
      </c>
      <c r="D7527" s="72" t="s">
        <v>14</v>
      </c>
      <c r="E7527" s="72" t="s">
        <v>74</v>
      </c>
      <c r="F7527" s="73">
        <v>297</v>
      </c>
      <c r="G7527" s="72" t="s">
        <v>16</v>
      </c>
      <c r="H7527" s="72" t="s">
        <v>24</v>
      </c>
      <c r="I7527" s="72" t="s">
        <v>18</v>
      </c>
      <c r="J7527" s="72" t="s">
        <v>19</v>
      </c>
      <c r="K7527" s="72" t="s">
        <v>37</v>
      </c>
      <c r="L7527" s="72" t="s">
        <v>413</v>
      </c>
      <c r="M7527" s="72" t="s">
        <v>302</v>
      </c>
    </row>
    <row r="7528" spans="2:13" x14ac:dyDescent="0.25">
      <c r="B7528" s="72" t="s">
        <v>12</v>
      </c>
      <c r="C7528" s="72" t="s">
        <v>13</v>
      </c>
      <c r="D7528" s="72" t="s">
        <v>14</v>
      </c>
      <c r="E7528" s="72" t="s">
        <v>41</v>
      </c>
      <c r="F7528" s="73">
        <v>-4643</v>
      </c>
      <c r="G7528" s="72" t="s">
        <v>16</v>
      </c>
      <c r="H7528" s="72" t="s">
        <v>24</v>
      </c>
      <c r="I7528" s="72" t="s">
        <v>18</v>
      </c>
      <c r="J7528" s="72" t="s">
        <v>19</v>
      </c>
      <c r="K7528" s="72" t="s">
        <v>37</v>
      </c>
      <c r="L7528" s="72" t="s">
        <v>291</v>
      </c>
      <c r="M7528" s="72"/>
    </row>
    <row r="7529" spans="2:13" x14ac:dyDescent="0.25">
      <c r="B7529" s="72" t="s">
        <v>12</v>
      </c>
      <c r="C7529" s="72" t="s">
        <v>13</v>
      </c>
      <c r="D7529" s="72" t="s">
        <v>14</v>
      </c>
      <c r="E7529" s="72" t="s">
        <v>68</v>
      </c>
      <c r="F7529" s="73">
        <v>-294581</v>
      </c>
      <c r="G7529" s="72" t="s">
        <v>16</v>
      </c>
      <c r="H7529" s="72" t="s">
        <v>24</v>
      </c>
      <c r="I7529" s="72" t="s">
        <v>18</v>
      </c>
      <c r="J7529" s="72" t="s">
        <v>19</v>
      </c>
      <c r="K7529" s="72" t="s">
        <v>99</v>
      </c>
      <c r="L7529" s="72" t="s">
        <v>373</v>
      </c>
      <c r="M7529" s="72"/>
    </row>
    <row r="7530" spans="2:13" x14ac:dyDescent="0.25">
      <c r="B7530" s="72" t="s">
        <v>12</v>
      </c>
      <c r="C7530" s="72" t="s">
        <v>13</v>
      </c>
      <c r="D7530" s="72" t="s">
        <v>14</v>
      </c>
      <c r="E7530" s="72" t="s">
        <v>123</v>
      </c>
      <c r="F7530" s="73">
        <v>-598</v>
      </c>
      <c r="G7530" s="72" t="s">
        <v>16</v>
      </c>
      <c r="H7530" s="72" t="s">
        <v>24</v>
      </c>
      <c r="I7530" s="72" t="s">
        <v>18</v>
      </c>
      <c r="J7530" s="72" t="s">
        <v>19</v>
      </c>
      <c r="K7530" s="72" t="s">
        <v>20</v>
      </c>
      <c r="L7530" s="72" t="s">
        <v>21</v>
      </c>
      <c r="M7530" s="72"/>
    </row>
    <row r="7531" spans="2:13" x14ac:dyDescent="0.25">
      <c r="B7531" s="72" t="s">
        <v>12</v>
      </c>
      <c r="C7531" s="72" t="s">
        <v>13</v>
      </c>
      <c r="D7531" s="72" t="s">
        <v>14</v>
      </c>
      <c r="E7531" s="72" t="s">
        <v>94</v>
      </c>
      <c r="F7531" s="73">
        <v>38303</v>
      </c>
      <c r="G7531" s="72" t="s">
        <v>16</v>
      </c>
      <c r="H7531" s="72" t="s">
        <v>17</v>
      </c>
      <c r="I7531" s="72" t="s">
        <v>18</v>
      </c>
      <c r="J7531" s="72" t="s">
        <v>19</v>
      </c>
      <c r="K7531" s="72" t="s">
        <v>20</v>
      </c>
      <c r="L7531" s="72" t="s">
        <v>181</v>
      </c>
      <c r="M7531" s="72"/>
    </row>
    <row r="7532" spans="2:13" x14ac:dyDescent="0.25">
      <c r="B7532" s="72" t="s">
        <v>12</v>
      </c>
      <c r="C7532" s="72" t="s">
        <v>13</v>
      </c>
      <c r="D7532" s="72" t="s">
        <v>14</v>
      </c>
      <c r="E7532" s="72" t="s">
        <v>39</v>
      </c>
      <c r="F7532" s="73">
        <v>-177866</v>
      </c>
      <c r="G7532" s="72" t="s">
        <v>16</v>
      </c>
      <c r="H7532" s="72" t="s">
        <v>24</v>
      </c>
      <c r="I7532" s="72" t="s">
        <v>18</v>
      </c>
      <c r="J7532" s="72" t="s">
        <v>19</v>
      </c>
      <c r="K7532" s="72" t="s">
        <v>49</v>
      </c>
      <c r="L7532" s="72" t="s">
        <v>288</v>
      </c>
      <c r="M7532" s="72"/>
    </row>
    <row r="7533" spans="2:13" x14ac:dyDescent="0.25">
      <c r="B7533" s="72" t="s">
        <v>12</v>
      </c>
      <c r="C7533" s="72" t="s">
        <v>13</v>
      </c>
      <c r="D7533" s="72" t="s">
        <v>14</v>
      </c>
      <c r="E7533" s="72" t="s">
        <v>81</v>
      </c>
      <c r="F7533" s="73">
        <v>90341</v>
      </c>
      <c r="G7533" s="72" t="s">
        <v>16</v>
      </c>
      <c r="H7533" s="72" t="s">
        <v>24</v>
      </c>
      <c r="I7533" s="72" t="s">
        <v>18</v>
      </c>
      <c r="J7533" s="72" t="s">
        <v>19</v>
      </c>
      <c r="K7533" s="72" t="s">
        <v>25</v>
      </c>
      <c r="L7533" s="72" t="s">
        <v>363</v>
      </c>
      <c r="M7533" s="72" t="s">
        <v>57</v>
      </c>
    </row>
    <row r="7534" spans="2:13" x14ac:dyDescent="0.25">
      <c r="B7534" s="72" t="s">
        <v>12</v>
      </c>
      <c r="C7534" s="72" t="s">
        <v>13</v>
      </c>
      <c r="D7534" s="72" t="s">
        <v>14</v>
      </c>
      <c r="E7534" s="72" t="s">
        <v>79</v>
      </c>
      <c r="F7534" s="73">
        <v>-1050</v>
      </c>
      <c r="G7534" s="72" t="s">
        <v>16</v>
      </c>
      <c r="H7534" s="72" t="s">
        <v>17</v>
      </c>
      <c r="I7534" s="72" t="s">
        <v>18</v>
      </c>
      <c r="J7534" s="72" t="s">
        <v>19</v>
      </c>
      <c r="K7534" s="72" t="s">
        <v>20</v>
      </c>
      <c r="L7534" s="72" t="s">
        <v>417</v>
      </c>
      <c r="M7534" s="72"/>
    </row>
    <row r="7535" spans="2:13" x14ac:dyDescent="0.25">
      <c r="B7535" s="72" t="s">
        <v>12</v>
      </c>
      <c r="C7535" s="72" t="s">
        <v>13</v>
      </c>
      <c r="D7535" s="72" t="s">
        <v>14</v>
      </c>
      <c r="E7535" s="72" t="s">
        <v>94</v>
      </c>
      <c r="F7535" s="73">
        <v>2211</v>
      </c>
      <c r="G7535" s="72" t="s">
        <v>16</v>
      </c>
      <c r="H7535" s="72" t="s">
        <v>24</v>
      </c>
      <c r="I7535" s="72" t="s">
        <v>18</v>
      </c>
      <c r="J7535" s="72" t="s">
        <v>19</v>
      </c>
      <c r="K7535" s="72" t="s">
        <v>185</v>
      </c>
      <c r="L7535" s="72" t="s">
        <v>290</v>
      </c>
      <c r="M7535" s="72"/>
    </row>
    <row r="7536" spans="2:13" x14ac:dyDescent="0.25">
      <c r="B7536" s="72" t="s">
        <v>12</v>
      </c>
      <c r="C7536" s="72" t="s">
        <v>13</v>
      </c>
      <c r="D7536" s="72" t="s">
        <v>14</v>
      </c>
      <c r="E7536" s="72" t="s">
        <v>36</v>
      </c>
      <c r="F7536" s="73">
        <v>188928</v>
      </c>
      <c r="G7536" s="72" t="s">
        <v>16</v>
      </c>
      <c r="H7536" s="72" t="s">
        <v>24</v>
      </c>
      <c r="I7536" s="72" t="s">
        <v>18</v>
      </c>
      <c r="J7536" s="72" t="s">
        <v>19</v>
      </c>
      <c r="K7536" s="72" t="s">
        <v>96</v>
      </c>
      <c r="L7536" s="72" t="s">
        <v>172</v>
      </c>
      <c r="M7536" s="72" t="s">
        <v>29</v>
      </c>
    </row>
    <row r="7537" spans="2:13" x14ac:dyDescent="0.25">
      <c r="B7537" s="72" t="s">
        <v>12</v>
      </c>
      <c r="C7537" s="72" t="s">
        <v>13</v>
      </c>
      <c r="D7537" s="72" t="s">
        <v>14</v>
      </c>
      <c r="E7537" s="72" t="s">
        <v>85</v>
      </c>
      <c r="F7537" s="73">
        <v>200548</v>
      </c>
      <c r="G7537" s="72" t="s">
        <v>16</v>
      </c>
      <c r="H7537" s="72" t="s">
        <v>17</v>
      </c>
      <c r="I7537" s="72" t="s">
        <v>18</v>
      </c>
      <c r="J7537" s="72" t="s">
        <v>19</v>
      </c>
      <c r="K7537" s="72" t="s">
        <v>25</v>
      </c>
      <c r="L7537" s="72" t="s">
        <v>77</v>
      </c>
      <c r="M7537" s="72"/>
    </row>
    <row r="7538" spans="2:13" x14ac:dyDescent="0.25">
      <c r="B7538" s="72" t="s">
        <v>12</v>
      </c>
      <c r="C7538" s="72" t="s">
        <v>13</v>
      </c>
      <c r="D7538" s="72" t="s">
        <v>14</v>
      </c>
      <c r="E7538" s="72" t="s">
        <v>41</v>
      </c>
      <c r="F7538" s="73">
        <v>-26</v>
      </c>
      <c r="G7538" s="72" t="s">
        <v>16</v>
      </c>
      <c r="H7538" s="72" t="s">
        <v>24</v>
      </c>
      <c r="I7538" s="72" t="s">
        <v>18</v>
      </c>
      <c r="J7538" s="72" t="s">
        <v>19</v>
      </c>
      <c r="K7538" s="72" t="s">
        <v>25</v>
      </c>
      <c r="L7538" s="72" t="s">
        <v>244</v>
      </c>
      <c r="M7538" s="72"/>
    </row>
    <row r="7539" spans="2:13" x14ac:dyDescent="0.25">
      <c r="B7539" s="72" t="s">
        <v>12</v>
      </c>
      <c r="C7539" s="72" t="s">
        <v>13</v>
      </c>
      <c r="D7539" s="72" t="s">
        <v>14</v>
      </c>
      <c r="E7539" s="72" t="s">
        <v>51</v>
      </c>
      <c r="F7539" s="73">
        <v>485616</v>
      </c>
      <c r="G7539" s="72" t="s">
        <v>16</v>
      </c>
      <c r="H7539" s="72" t="s">
        <v>24</v>
      </c>
      <c r="I7539" s="72" t="s">
        <v>18</v>
      </c>
      <c r="J7539" s="72" t="s">
        <v>19</v>
      </c>
      <c r="K7539" s="72" t="s">
        <v>49</v>
      </c>
      <c r="L7539" s="72" t="s">
        <v>105</v>
      </c>
      <c r="M7539" s="72"/>
    </row>
    <row r="7540" spans="2:13" x14ac:dyDescent="0.25">
      <c r="B7540" s="72" t="s">
        <v>12</v>
      </c>
      <c r="C7540" s="72" t="s">
        <v>13</v>
      </c>
      <c r="D7540" s="72" t="s">
        <v>14</v>
      </c>
      <c r="E7540" s="72" t="s">
        <v>27</v>
      </c>
      <c r="F7540" s="73">
        <v>1831802</v>
      </c>
      <c r="G7540" s="72" t="s">
        <v>16</v>
      </c>
      <c r="H7540" s="72" t="s">
        <v>24</v>
      </c>
      <c r="I7540" s="72" t="s">
        <v>18</v>
      </c>
      <c r="J7540" s="72" t="s">
        <v>19</v>
      </c>
      <c r="K7540" s="72" t="s">
        <v>37</v>
      </c>
      <c r="L7540" s="72" t="s">
        <v>291</v>
      </c>
      <c r="M7540" s="72" t="s">
        <v>29</v>
      </c>
    </row>
    <row r="7541" spans="2:13" x14ac:dyDescent="0.25">
      <c r="B7541" s="72" t="s">
        <v>12</v>
      </c>
      <c r="C7541" s="72" t="s">
        <v>13</v>
      </c>
      <c r="D7541" s="72" t="s">
        <v>14</v>
      </c>
      <c r="E7541" s="72" t="s">
        <v>41</v>
      </c>
      <c r="F7541" s="73">
        <v>-255</v>
      </c>
      <c r="G7541" s="72" t="s">
        <v>16</v>
      </c>
      <c r="H7541" s="72" t="s">
        <v>17</v>
      </c>
      <c r="I7541" s="72" t="s">
        <v>18</v>
      </c>
      <c r="J7541" s="72" t="s">
        <v>19</v>
      </c>
      <c r="K7541" s="72" t="s">
        <v>25</v>
      </c>
      <c r="L7541" s="72" t="s">
        <v>427</v>
      </c>
      <c r="M7541" s="72"/>
    </row>
    <row r="7542" spans="2:13" x14ac:dyDescent="0.25">
      <c r="B7542" s="72" t="s">
        <v>12</v>
      </c>
      <c r="C7542" s="72" t="s">
        <v>13</v>
      </c>
      <c r="D7542" s="72" t="s">
        <v>14</v>
      </c>
      <c r="E7542" s="72" t="s">
        <v>79</v>
      </c>
      <c r="F7542" s="73">
        <v>-3505</v>
      </c>
      <c r="G7542" s="72" t="s">
        <v>16</v>
      </c>
      <c r="H7542" s="72" t="s">
        <v>17</v>
      </c>
      <c r="I7542" s="72" t="s">
        <v>18</v>
      </c>
      <c r="J7542" s="72" t="s">
        <v>19</v>
      </c>
      <c r="K7542" s="72" t="s">
        <v>25</v>
      </c>
      <c r="L7542" s="72" t="s">
        <v>235</v>
      </c>
      <c r="M7542" s="72"/>
    </row>
    <row r="7543" spans="2:13" x14ac:dyDescent="0.25">
      <c r="B7543" s="72" t="s">
        <v>12</v>
      </c>
      <c r="C7543" s="72" t="s">
        <v>13</v>
      </c>
      <c r="D7543" s="72" t="s">
        <v>14</v>
      </c>
      <c r="E7543" s="72" t="s">
        <v>55</v>
      </c>
      <c r="F7543" s="73">
        <v>13097</v>
      </c>
      <c r="G7543" s="72" t="s">
        <v>16</v>
      </c>
      <c r="H7543" s="72" t="s">
        <v>24</v>
      </c>
      <c r="I7543" s="72" t="s">
        <v>18</v>
      </c>
      <c r="J7543" s="72" t="s">
        <v>19</v>
      </c>
      <c r="K7543" s="72" t="s">
        <v>25</v>
      </c>
      <c r="L7543" s="72" t="s">
        <v>573</v>
      </c>
      <c r="M7543" s="72" t="s">
        <v>29</v>
      </c>
    </row>
    <row r="7544" spans="2:13" x14ac:dyDescent="0.25">
      <c r="B7544" s="72" t="s">
        <v>12</v>
      </c>
      <c r="C7544" s="72" t="s">
        <v>13</v>
      </c>
      <c r="D7544" s="72" t="s">
        <v>14</v>
      </c>
      <c r="E7544" s="72" t="s">
        <v>51</v>
      </c>
      <c r="F7544" s="73">
        <v>187557</v>
      </c>
      <c r="G7544" s="72" t="s">
        <v>16</v>
      </c>
      <c r="H7544" s="72" t="s">
        <v>24</v>
      </c>
      <c r="I7544" s="72" t="s">
        <v>18</v>
      </c>
      <c r="J7544" s="72" t="s">
        <v>19</v>
      </c>
      <c r="K7544" s="72" t="s">
        <v>25</v>
      </c>
      <c r="L7544" s="72" t="s">
        <v>441</v>
      </c>
      <c r="M7544" s="72"/>
    </row>
    <row r="7545" spans="2:13" x14ac:dyDescent="0.25">
      <c r="B7545" s="72" t="s">
        <v>12</v>
      </c>
      <c r="C7545" s="72" t="s">
        <v>13</v>
      </c>
      <c r="D7545" s="72" t="s">
        <v>14</v>
      </c>
      <c r="E7545" s="72" t="s">
        <v>784</v>
      </c>
      <c r="F7545" s="73">
        <v>133849</v>
      </c>
      <c r="G7545" s="72" t="s">
        <v>16</v>
      </c>
      <c r="H7545" s="72" t="s">
        <v>24</v>
      </c>
      <c r="I7545" s="72" t="s">
        <v>18</v>
      </c>
      <c r="J7545" s="72" t="s">
        <v>19</v>
      </c>
      <c r="K7545" s="72"/>
      <c r="L7545" s="72"/>
      <c r="M7545" s="72"/>
    </row>
    <row r="7546" spans="2:13" x14ac:dyDescent="0.25">
      <c r="B7546" s="72" t="s">
        <v>12</v>
      </c>
      <c r="C7546" s="72" t="s">
        <v>13</v>
      </c>
      <c r="D7546" s="72" t="s">
        <v>14</v>
      </c>
      <c r="E7546" s="72" t="s">
        <v>83</v>
      </c>
      <c r="F7546" s="73">
        <v>4</v>
      </c>
      <c r="G7546" s="72" t="s">
        <v>16</v>
      </c>
      <c r="H7546" s="72" t="s">
        <v>17</v>
      </c>
      <c r="I7546" s="72" t="s">
        <v>48</v>
      </c>
      <c r="J7546" s="72" t="s">
        <v>19</v>
      </c>
      <c r="K7546" s="72" t="s">
        <v>25</v>
      </c>
      <c r="L7546" s="72" t="s">
        <v>77</v>
      </c>
      <c r="M7546" s="72"/>
    </row>
    <row r="7547" spans="2:13" x14ac:dyDescent="0.25">
      <c r="B7547" s="72" t="s">
        <v>12</v>
      </c>
      <c r="C7547" s="72" t="s">
        <v>13</v>
      </c>
      <c r="D7547" s="72" t="s">
        <v>14</v>
      </c>
      <c r="E7547" s="72" t="s">
        <v>146</v>
      </c>
      <c r="F7547" s="73">
        <v>-19055</v>
      </c>
      <c r="G7547" s="72" t="s">
        <v>16</v>
      </c>
      <c r="H7547" s="72" t="s">
        <v>17</v>
      </c>
      <c r="I7547" s="72" t="s">
        <v>18</v>
      </c>
      <c r="J7547" s="72" t="s">
        <v>19</v>
      </c>
      <c r="K7547" s="72" t="s">
        <v>37</v>
      </c>
      <c r="L7547" s="72" t="s">
        <v>202</v>
      </c>
      <c r="M7547" s="72"/>
    </row>
    <row r="7548" spans="2:13" x14ac:dyDescent="0.25">
      <c r="B7548" s="72" t="s">
        <v>12</v>
      </c>
      <c r="C7548" s="72" t="s">
        <v>13</v>
      </c>
      <c r="D7548" s="72" t="s">
        <v>14</v>
      </c>
      <c r="E7548" s="72" t="s">
        <v>68</v>
      </c>
      <c r="F7548" s="73">
        <v>-95006</v>
      </c>
      <c r="G7548" s="72" t="s">
        <v>16</v>
      </c>
      <c r="H7548" s="72" t="s">
        <v>24</v>
      </c>
      <c r="I7548" s="72" t="s">
        <v>18</v>
      </c>
      <c r="J7548" s="72" t="s">
        <v>19</v>
      </c>
      <c r="K7548" s="72" t="s">
        <v>99</v>
      </c>
      <c r="L7548" s="72" t="s">
        <v>251</v>
      </c>
      <c r="M7548" s="72"/>
    </row>
    <row r="7549" spans="2:13" x14ac:dyDescent="0.25">
      <c r="B7549" s="72" t="s">
        <v>12</v>
      </c>
      <c r="C7549" s="72" t="s">
        <v>13</v>
      </c>
      <c r="D7549" s="72" t="s">
        <v>14</v>
      </c>
      <c r="E7549" s="72" t="s">
        <v>51</v>
      </c>
      <c r="F7549" s="73">
        <v>112575</v>
      </c>
      <c r="G7549" s="72" t="s">
        <v>16</v>
      </c>
      <c r="H7549" s="72" t="s">
        <v>24</v>
      </c>
      <c r="I7549" s="72" t="s">
        <v>18</v>
      </c>
      <c r="J7549" s="72" t="s">
        <v>19</v>
      </c>
      <c r="K7549" s="72" t="s">
        <v>63</v>
      </c>
      <c r="L7549" s="72" t="s">
        <v>626</v>
      </c>
      <c r="M7549" s="72"/>
    </row>
    <row r="7550" spans="2:13" x14ac:dyDescent="0.25">
      <c r="B7550" s="72" t="s">
        <v>12</v>
      </c>
      <c r="C7550" s="72" t="s">
        <v>13</v>
      </c>
      <c r="D7550" s="72" t="s">
        <v>14</v>
      </c>
      <c r="E7550" s="72" t="s">
        <v>36</v>
      </c>
      <c r="F7550" s="73">
        <v>91665</v>
      </c>
      <c r="G7550" s="72" t="s">
        <v>16</v>
      </c>
      <c r="H7550" s="72" t="s">
        <v>24</v>
      </c>
      <c r="I7550" s="72" t="s">
        <v>18</v>
      </c>
      <c r="J7550" s="72" t="s">
        <v>19</v>
      </c>
      <c r="K7550" s="72" t="s">
        <v>31</v>
      </c>
      <c r="L7550" s="72" t="s">
        <v>346</v>
      </c>
      <c r="M7550" s="72" t="s">
        <v>29</v>
      </c>
    </row>
    <row r="7551" spans="2:13" x14ac:dyDescent="0.25">
      <c r="B7551" s="72" t="s">
        <v>12</v>
      </c>
      <c r="C7551" s="72" t="s">
        <v>13</v>
      </c>
      <c r="D7551" s="72" t="s">
        <v>14</v>
      </c>
      <c r="E7551" s="72" t="s">
        <v>144</v>
      </c>
      <c r="F7551" s="73">
        <v>222025</v>
      </c>
      <c r="G7551" s="72" t="s">
        <v>16</v>
      </c>
      <c r="H7551" s="72" t="s">
        <v>24</v>
      </c>
      <c r="I7551" s="72" t="s">
        <v>18</v>
      </c>
      <c r="J7551" s="72" t="s">
        <v>19</v>
      </c>
      <c r="K7551" s="72" t="s">
        <v>117</v>
      </c>
      <c r="L7551" s="72" t="s">
        <v>455</v>
      </c>
      <c r="M7551" s="72" t="s">
        <v>22</v>
      </c>
    </row>
    <row r="7552" spans="2:13" x14ac:dyDescent="0.25">
      <c r="B7552" s="72" t="s">
        <v>12</v>
      </c>
      <c r="C7552" s="72" t="s">
        <v>13</v>
      </c>
      <c r="D7552" s="72" t="s">
        <v>14</v>
      </c>
      <c r="E7552" s="72" t="s">
        <v>65</v>
      </c>
      <c r="F7552" s="73">
        <v>66985</v>
      </c>
      <c r="G7552" s="72" t="s">
        <v>16</v>
      </c>
      <c r="H7552" s="72" t="s">
        <v>24</v>
      </c>
      <c r="I7552" s="72" t="s">
        <v>18</v>
      </c>
      <c r="J7552" s="72" t="s">
        <v>19</v>
      </c>
      <c r="K7552" s="72" t="s">
        <v>99</v>
      </c>
      <c r="L7552" s="72" t="s">
        <v>366</v>
      </c>
      <c r="M7552" s="72" t="s">
        <v>133</v>
      </c>
    </row>
    <row r="7553" spans="2:13" x14ac:dyDescent="0.25">
      <c r="B7553" s="72" t="s">
        <v>12</v>
      </c>
      <c r="C7553" s="72" t="s">
        <v>13</v>
      </c>
      <c r="D7553" s="72" t="s">
        <v>14</v>
      </c>
      <c r="E7553" s="72" t="s">
        <v>36</v>
      </c>
      <c r="F7553" s="73">
        <v>1456032</v>
      </c>
      <c r="G7553" s="72" t="s">
        <v>16</v>
      </c>
      <c r="H7553" s="72" t="s">
        <v>17</v>
      </c>
      <c r="I7553" s="72" t="s">
        <v>18</v>
      </c>
      <c r="J7553" s="72" t="s">
        <v>19</v>
      </c>
      <c r="K7553" s="72" t="s">
        <v>37</v>
      </c>
      <c r="L7553" s="72" t="s">
        <v>177</v>
      </c>
      <c r="M7553" s="72" t="s">
        <v>47</v>
      </c>
    </row>
    <row r="7554" spans="2:13" x14ac:dyDescent="0.25">
      <c r="B7554" s="72" t="s">
        <v>12</v>
      </c>
      <c r="C7554" s="72" t="s">
        <v>13</v>
      </c>
      <c r="D7554" s="72" t="s">
        <v>14</v>
      </c>
      <c r="E7554" s="72" t="s">
        <v>79</v>
      </c>
      <c r="F7554" s="73">
        <v>-113</v>
      </c>
      <c r="G7554" s="72" t="s">
        <v>16</v>
      </c>
      <c r="H7554" s="72" t="s">
        <v>24</v>
      </c>
      <c r="I7554" s="72" t="s">
        <v>18</v>
      </c>
      <c r="J7554" s="72" t="s">
        <v>19</v>
      </c>
      <c r="K7554" s="72" t="s">
        <v>25</v>
      </c>
      <c r="L7554" s="72" t="s">
        <v>145</v>
      </c>
      <c r="M7554" s="72"/>
    </row>
    <row r="7555" spans="2:13" x14ac:dyDescent="0.25">
      <c r="B7555" s="72" t="s">
        <v>12</v>
      </c>
      <c r="C7555" s="72" t="s">
        <v>13</v>
      </c>
      <c r="D7555" s="72" t="s">
        <v>14</v>
      </c>
      <c r="E7555" s="72" t="s">
        <v>258</v>
      </c>
      <c r="F7555" s="73">
        <v>343221</v>
      </c>
      <c r="G7555" s="72" t="s">
        <v>16</v>
      </c>
      <c r="H7555" s="72" t="s">
        <v>24</v>
      </c>
      <c r="I7555" s="72" t="s">
        <v>18</v>
      </c>
      <c r="J7555" s="72" t="s">
        <v>19</v>
      </c>
      <c r="K7555" s="72" t="s">
        <v>25</v>
      </c>
      <c r="L7555" s="72" t="s">
        <v>149</v>
      </c>
      <c r="M7555" s="72" t="s">
        <v>72</v>
      </c>
    </row>
    <row r="7556" spans="2:13" x14ac:dyDescent="0.25">
      <c r="B7556" s="72" t="s">
        <v>12</v>
      </c>
      <c r="C7556" s="72" t="s">
        <v>13</v>
      </c>
      <c r="D7556" s="72" t="s">
        <v>14</v>
      </c>
      <c r="E7556" s="72" t="s">
        <v>41</v>
      </c>
      <c r="F7556" s="73">
        <v>-2847</v>
      </c>
      <c r="G7556" s="72" t="s">
        <v>16</v>
      </c>
      <c r="H7556" s="72" t="s">
        <v>24</v>
      </c>
      <c r="I7556" s="72" t="s">
        <v>18</v>
      </c>
      <c r="J7556" s="72" t="s">
        <v>19</v>
      </c>
      <c r="K7556" s="72" t="s">
        <v>63</v>
      </c>
      <c r="L7556" s="72" t="s">
        <v>135</v>
      </c>
      <c r="M7556" s="72"/>
    </row>
    <row r="7557" spans="2:13" x14ac:dyDescent="0.25">
      <c r="B7557" s="72" t="s">
        <v>12</v>
      </c>
      <c r="C7557" s="72" t="s">
        <v>13</v>
      </c>
      <c r="D7557" s="72" t="s">
        <v>14</v>
      </c>
      <c r="E7557" s="72" t="s">
        <v>704</v>
      </c>
      <c r="F7557" s="73">
        <v>2417626</v>
      </c>
      <c r="G7557" s="72" t="s">
        <v>16</v>
      </c>
      <c r="H7557" s="72" t="s">
        <v>24</v>
      </c>
      <c r="I7557" s="72" t="s">
        <v>48</v>
      </c>
      <c r="J7557" s="72" t="s">
        <v>19</v>
      </c>
      <c r="K7557" s="72"/>
      <c r="L7557" s="72"/>
      <c r="M7557" s="72" t="s">
        <v>47</v>
      </c>
    </row>
    <row r="7558" spans="2:13" x14ac:dyDescent="0.25">
      <c r="B7558" s="72" t="s">
        <v>12</v>
      </c>
      <c r="C7558" s="72" t="s">
        <v>13</v>
      </c>
      <c r="D7558" s="72" t="s">
        <v>14</v>
      </c>
      <c r="E7558" s="72" t="s">
        <v>30</v>
      </c>
      <c r="F7558" s="73">
        <v>-18</v>
      </c>
      <c r="G7558" s="72" t="s">
        <v>16</v>
      </c>
      <c r="H7558" s="72" t="s">
        <v>24</v>
      </c>
      <c r="I7558" s="72" t="s">
        <v>18</v>
      </c>
      <c r="J7558" s="72" t="s">
        <v>19</v>
      </c>
      <c r="K7558" s="72" t="s">
        <v>25</v>
      </c>
      <c r="L7558" s="72" t="s">
        <v>325</v>
      </c>
      <c r="M7558" s="72"/>
    </row>
    <row r="7559" spans="2:13" x14ac:dyDescent="0.25">
      <c r="B7559" s="72" t="s">
        <v>12</v>
      </c>
      <c r="C7559" s="72" t="s">
        <v>13</v>
      </c>
      <c r="D7559" s="72" t="s">
        <v>14</v>
      </c>
      <c r="E7559" s="72" t="s">
        <v>68</v>
      </c>
      <c r="F7559" s="73">
        <v>-304785</v>
      </c>
      <c r="G7559" s="72" t="s">
        <v>16</v>
      </c>
      <c r="H7559" s="72" t="s">
        <v>17</v>
      </c>
      <c r="I7559" s="72" t="s">
        <v>48</v>
      </c>
      <c r="J7559" s="72" t="s">
        <v>19</v>
      </c>
      <c r="K7559" s="72" t="s">
        <v>20</v>
      </c>
      <c r="L7559" s="72" t="s">
        <v>649</v>
      </c>
      <c r="M7559" s="72"/>
    </row>
    <row r="7560" spans="2:13" x14ac:dyDescent="0.25">
      <c r="B7560" s="72" t="s">
        <v>12</v>
      </c>
      <c r="C7560" s="72" t="s">
        <v>13</v>
      </c>
      <c r="D7560" s="72" t="s">
        <v>14</v>
      </c>
      <c r="E7560" s="72" t="s">
        <v>41</v>
      </c>
      <c r="F7560" s="73">
        <v>-1320</v>
      </c>
      <c r="G7560" s="72" t="s">
        <v>16</v>
      </c>
      <c r="H7560" s="72" t="s">
        <v>17</v>
      </c>
      <c r="I7560" s="72" t="s">
        <v>18</v>
      </c>
      <c r="J7560" s="72" t="s">
        <v>19</v>
      </c>
      <c r="K7560" s="72" t="s">
        <v>49</v>
      </c>
      <c r="L7560" s="72" t="s">
        <v>208</v>
      </c>
      <c r="M7560" s="72"/>
    </row>
    <row r="7561" spans="2:13" x14ac:dyDescent="0.25">
      <c r="B7561" s="72" t="s">
        <v>12</v>
      </c>
      <c r="C7561" s="72" t="s">
        <v>13</v>
      </c>
      <c r="D7561" s="72" t="s">
        <v>14</v>
      </c>
      <c r="E7561" s="72" t="s">
        <v>41</v>
      </c>
      <c r="F7561" s="73">
        <v>-332</v>
      </c>
      <c r="G7561" s="72" t="s">
        <v>16</v>
      </c>
      <c r="H7561" s="72" t="s">
        <v>24</v>
      </c>
      <c r="I7561" s="72" t="s">
        <v>48</v>
      </c>
      <c r="J7561" s="72" t="s">
        <v>19</v>
      </c>
      <c r="K7561" s="72" t="s">
        <v>43</v>
      </c>
      <c r="L7561" s="72" t="s">
        <v>472</v>
      </c>
      <c r="M7561" s="72"/>
    </row>
    <row r="7562" spans="2:13" x14ac:dyDescent="0.25">
      <c r="B7562" s="72" t="s">
        <v>12</v>
      </c>
      <c r="C7562" s="72" t="s">
        <v>13</v>
      </c>
      <c r="D7562" s="72" t="s">
        <v>14</v>
      </c>
      <c r="E7562" s="72" t="s">
        <v>74</v>
      </c>
      <c r="F7562" s="73">
        <v>21004</v>
      </c>
      <c r="G7562" s="72" t="s">
        <v>16</v>
      </c>
      <c r="H7562" s="72" t="s">
        <v>17</v>
      </c>
      <c r="I7562" s="72" t="s">
        <v>48</v>
      </c>
      <c r="J7562" s="72" t="s">
        <v>19</v>
      </c>
      <c r="K7562" s="72" t="s">
        <v>20</v>
      </c>
      <c r="L7562" s="72" t="s">
        <v>327</v>
      </c>
      <c r="M7562" s="72" t="s">
        <v>57</v>
      </c>
    </row>
    <row r="7563" spans="2:13" x14ac:dyDescent="0.25">
      <c r="B7563" s="72" t="s">
        <v>12</v>
      </c>
      <c r="C7563" s="72" t="s">
        <v>13</v>
      </c>
      <c r="D7563" s="72" t="s">
        <v>14</v>
      </c>
      <c r="E7563" s="72" t="s">
        <v>353</v>
      </c>
      <c r="F7563" s="73">
        <v>44754</v>
      </c>
      <c r="G7563" s="72" t="s">
        <v>16</v>
      </c>
      <c r="H7563" s="72" t="s">
        <v>24</v>
      </c>
      <c r="I7563" s="72" t="s">
        <v>18</v>
      </c>
      <c r="J7563" s="72" t="s">
        <v>19</v>
      </c>
      <c r="K7563" s="72" t="s">
        <v>49</v>
      </c>
      <c r="L7563" s="72" t="s">
        <v>222</v>
      </c>
      <c r="M7563" s="72" t="s">
        <v>133</v>
      </c>
    </row>
    <row r="7564" spans="2:13" x14ac:dyDescent="0.25">
      <c r="B7564" s="72" t="s">
        <v>12</v>
      </c>
      <c r="C7564" s="72" t="s">
        <v>13</v>
      </c>
      <c r="D7564" s="72" t="s">
        <v>14</v>
      </c>
      <c r="E7564" s="72" t="s">
        <v>687</v>
      </c>
      <c r="F7564" s="73">
        <v>16225763</v>
      </c>
      <c r="G7564" s="72" t="s">
        <v>16</v>
      </c>
      <c r="H7564" s="72" t="s">
        <v>17</v>
      </c>
      <c r="I7564" s="72" t="s">
        <v>18</v>
      </c>
      <c r="J7564" s="72" t="s">
        <v>19</v>
      </c>
      <c r="K7564" s="72" t="s">
        <v>25</v>
      </c>
      <c r="L7564" s="72" t="s">
        <v>77</v>
      </c>
      <c r="M7564" s="72" t="s">
        <v>133</v>
      </c>
    </row>
    <row r="7565" spans="2:13" x14ac:dyDescent="0.25">
      <c r="B7565" s="72" t="s">
        <v>12</v>
      </c>
      <c r="C7565" s="72" t="s">
        <v>13</v>
      </c>
      <c r="D7565" s="72" t="s">
        <v>14</v>
      </c>
      <c r="E7565" s="72" t="s">
        <v>81</v>
      </c>
      <c r="F7565" s="73">
        <v>17877</v>
      </c>
      <c r="G7565" s="72" t="s">
        <v>16</v>
      </c>
      <c r="H7565" s="72" t="s">
        <v>24</v>
      </c>
      <c r="I7565" s="72" t="s">
        <v>18</v>
      </c>
      <c r="J7565" s="72" t="s">
        <v>19</v>
      </c>
      <c r="K7565" s="72" t="s">
        <v>96</v>
      </c>
      <c r="L7565" s="72" t="s">
        <v>582</v>
      </c>
      <c r="M7565" s="72" t="s">
        <v>47</v>
      </c>
    </row>
    <row r="7566" spans="2:13" x14ac:dyDescent="0.25">
      <c r="B7566" s="72" t="s">
        <v>12</v>
      </c>
      <c r="C7566" s="72" t="s">
        <v>13</v>
      </c>
      <c r="D7566" s="72" t="s">
        <v>14</v>
      </c>
      <c r="E7566" s="72" t="s">
        <v>81</v>
      </c>
      <c r="F7566" s="73">
        <v>55475</v>
      </c>
      <c r="G7566" s="72" t="s">
        <v>16</v>
      </c>
      <c r="H7566" s="72" t="s">
        <v>17</v>
      </c>
      <c r="I7566" s="72" t="s">
        <v>18</v>
      </c>
      <c r="J7566" s="72" t="s">
        <v>19</v>
      </c>
      <c r="K7566" s="72" t="s">
        <v>25</v>
      </c>
      <c r="L7566" s="72" t="s">
        <v>425</v>
      </c>
      <c r="M7566" s="72" t="s">
        <v>47</v>
      </c>
    </row>
    <row r="7567" spans="2:13" x14ac:dyDescent="0.25">
      <c r="B7567" s="72" t="s">
        <v>12</v>
      </c>
      <c r="C7567" s="72" t="s">
        <v>13</v>
      </c>
      <c r="D7567" s="72" t="s">
        <v>14</v>
      </c>
      <c r="E7567" s="72" t="s">
        <v>33</v>
      </c>
      <c r="F7567" s="73">
        <v>362145</v>
      </c>
      <c r="G7567" s="72" t="s">
        <v>16</v>
      </c>
      <c r="H7567" s="72" t="s">
        <v>17</v>
      </c>
      <c r="I7567" s="72" t="s">
        <v>18</v>
      </c>
      <c r="J7567" s="72" t="s">
        <v>19</v>
      </c>
      <c r="K7567" s="72" t="s">
        <v>25</v>
      </c>
      <c r="L7567" s="72" t="s">
        <v>26</v>
      </c>
      <c r="M7567" s="72" t="s">
        <v>29</v>
      </c>
    </row>
    <row r="7568" spans="2:13" x14ac:dyDescent="0.25">
      <c r="B7568" s="72" t="s">
        <v>12</v>
      </c>
      <c r="C7568" s="72" t="s">
        <v>13</v>
      </c>
      <c r="D7568" s="72" t="s">
        <v>14</v>
      </c>
      <c r="E7568" s="72" t="s">
        <v>51</v>
      </c>
      <c r="F7568" s="73">
        <v>25155</v>
      </c>
      <c r="G7568" s="72" t="s">
        <v>16</v>
      </c>
      <c r="H7568" s="72" t="s">
        <v>17</v>
      </c>
      <c r="I7568" s="72" t="s">
        <v>18</v>
      </c>
      <c r="J7568" s="72" t="s">
        <v>19</v>
      </c>
      <c r="K7568" s="72" t="s">
        <v>43</v>
      </c>
      <c r="L7568" s="72" t="s">
        <v>189</v>
      </c>
      <c r="M7568" s="72"/>
    </row>
    <row r="7569" spans="2:13" x14ac:dyDescent="0.25">
      <c r="B7569" s="72" t="s">
        <v>12</v>
      </c>
      <c r="C7569" s="72" t="s">
        <v>13</v>
      </c>
      <c r="D7569" s="72" t="s">
        <v>14</v>
      </c>
      <c r="E7569" s="72" t="s">
        <v>30</v>
      </c>
      <c r="F7569" s="73">
        <v>-7649</v>
      </c>
      <c r="G7569" s="72" t="s">
        <v>16</v>
      </c>
      <c r="H7569" s="72" t="s">
        <v>24</v>
      </c>
      <c r="I7569" s="72" t="s">
        <v>18</v>
      </c>
      <c r="J7569" s="72" t="s">
        <v>19</v>
      </c>
      <c r="K7569" s="72" t="s">
        <v>130</v>
      </c>
      <c r="L7569" s="72" t="s">
        <v>236</v>
      </c>
      <c r="M7569" s="72"/>
    </row>
    <row r="7570" spans="2:13" x14ac:dyDescent="0.25">
      <c r="B7570" s="72" t="s">
        <v>12</v>
      </c>
      <c r="C7570" s="72" t="s">
        <v>13</v>
      </c>
      <c r="D7570" s="72" t="s">
        <v>14</v>
      </c>
      <c r="E7570" s="72" t="s">
        <v>94</v>
      </c>
      <c r="F7570" s="73">
        <v>7516</v>
      </c>
      <c r="G7570" s="72" t="s">
        <v>16</v>
      </c>
      <c r="H7570" s="72" t="s">
        <v>17</v>
      </c>
      <c r="I7570" s="72" t="s">
        <v>18</v>
      </c>
      <c r="J7570" s="72" t="s">
        <v>19</v>
      </c>
      <c r="K7570" s="72" t="s">
        <v>37</v>
      </c>
      <c r="L7570" s="72" t="s">
        <v>287</v>
      </c>
      <c r="M7570" s="72"/>
    </row>
    <row r="7571" spans="2:13" x14ac:dyDescent="0.25">
      <c r="B7571" s="72" t="s">
        <v>12</v>
      </c>
      <c r="C7571" s="72" t="s">
        <v>13</v>
      </c>
      <c r="D7571" s="72" t="s">
        <v>14</v>
      </c>
      <c r="E7571" s="72" t="s">
        <v>39</v>
      </c>
      <c r="F7571" s="73">
        <v>-1524</v>
      </c>
      <c r="G7571" s="72" t="s">
        <v>16</v>
      </c>
      <c r="H7571" s="72" t="s">
        <v>17</v>
      </c>
      <c r="I7571" s="72" t="s">
        <v>18</v>
      </c>
      <c r="J7571" s="72" t="s">
        <v>19</v>
      </c>
      <c r="K7571" s="72" t="s">
        <v>25</v>
      </c>
      <c r="L7571" s="72" t="s">
        <v>200</v>
      </c>
      <c r="M7571" s="72"/>
    </row>
    <row r="7572" spans="2:13" x14ac:dyDescent="0.25">
      <c r="B7572" s="72" t="s">
        <v>12</v>
      </c>
      <c r="C7572" s="72" t="s">
        <v>13</v>
      </c>
      <c r="D7572" s="72" t="s">
        <v>14</v>
      </c>
      <c r="E7572" s="72" t="s">
        <v>55</v>
      </c>
      <c r="F7572" s="73">
        <v>698367</v>
      </c>
      <c r="G7572" s="72" t="s">
        <v>16</v>
      </c>
      <c r="H7572" s="72" t="s">
        <v>24</v>
      </c>
      <c r="I7572" s="72" t="s">
        <v>18</v>
      </c>
      <c r="J7572" s="72" t="s">
        <v>19</v>
      </c>
      <c r="K7572" s="72" t="s">
        <v>37</v>
      </c>
      <c r="L7572" s="72" t="s">
        <v>542</v>
      </c>
      <c r="M7572" s="72" t="s">
        <v>112</v>
      </c>
    </row>
    <row r="7573" spans="2:13" x14ac:dyDescent="0.25">
      <c r="B7573" s="72" t="s">
        <v>12</v>
      </c>
      <c r="C7573" s="72" t="s">
        <v>13</v>
      </c>
      <c r="D7573" s="72" t="s">
        <v>14</v>
      </c>
      <c r="E7573" s="72" t="s">
        <v>594</v>
      </c>
      <c r="F7573" s="73">
        <v>30544</v>
      </c>
      <c r="G7573" s="72" t="s">
        <v>16</v>
      </c>
      <c r="H7573" s="72" t="s">
        <v>24</v>
      </c>
      <c r="I7573" s="72" t="s">
        <v>18</v>
      </c>
      <c r="J7573" s="72" t="s">
        <v>19</v>
      </c>
      <c r="K7573" s="72" t="s">
        <v>37</v>
      </c>
      <c r="L7573" s="72" t="s">
        <v>175</v>
      </c>
      <c r="M7573" s="72"/>
    </row>
    <row r="7574" spans="2:13" x14ac:dyDescent="0.25">
      <c r="B7574" s="72" t="s">
        <v>12</v>
      </c>
      <c r="C7574" s="72" t="s">
        <v>13</v>
      </c>
      <c r="D7574" s="72" t="s">
        <v>14</v>
      </c>
      <c r="E7574" s="72" t="s">
        <v>45</v>
      </c>
      <c r="F7574" s="73">
        <v>12787</v>
      </c>
      <c r="G7574" s="72" t="s">
        <v>16</v>
      </c>
      <c r="H7574" s="72" t="s">
        <v>17</v>
      </c>
      <c r="I7574" s="72" t="s">
        <v>18</v>
      </c>
      <c r="J7574" s="72" t="s">
        <v>19</v>
      </c>
      <c r="K7574" s="72" t="s">
        <v>25</v>
      </c>
      <c r="L7574" s="72" t="s">
        <v>191</v>
      </c>
      <c r="M7574" s="72" t="s">
        <v>112</v>
      </c>
    </row>
    <row r="7575" spans="2:13" x14ac:dyDescent="0.25">
      <c r="B7575" s="72" t="s">
        <v>12</v>
      </c>
      <c r="C7575" s="72" t="s">
        <v>13</v>
      </c>
      <c r="D7575" s="72" t="s">
        <v>14</v>
      </c>
      <c r="E7575" s="72" t="s">
        <v>27</v>
      </c>
      <c r="F7575" s="73">
        <v>88865</v>
      </c>
      <c r="G7575" s="72" t="s">
        <v>16</v>
      </c>
      <c r="H7575" s="72" t="s">
        <v>24</v>
      </c>
      <c r="I7575" s="72" t="s">
        <v>18</v>
      </c>
      <c r="J7575" s="72" t="s">
        <v>19</v>
      </c>
      <c r="K7575" s="72" t="s">
        <v>37</v>
      </c>
      <c r="L7575" s="72" t="s">
        <v>635</v>
      </c>
      <c r="M7575" s="72" t="s">
        <v>47</v>
      </c>
    </row>
    <row r="7576" spans="2:13" x14ac:dyDescent="0.25">
      <c r="B7576" s="72" t="s">
        <v>12</v>
      </c>
      <c r="C7576" s="72" t="s">
        <v>13</v>
      </c>
      <c r="D7576" s="72" t="s">
        <v>14</v>
      </c>
      <c r="E7576" s="72" t="s">
        <v>36</v>
      </c>
      <c r="F7576" s="73">
        <v>2739220</v>
      </c>
      <c r="G7576" s="72" t="s">
        <v>16</v>
      </c>
      <c r="H7576" s="72" t="s">
        <v>24</v>
      </c>
      <c r="I7576" s="72" t="s">
        <v>18</v>
      </c>
      <c r="J7576" s="72" t="s">
        <v>19</v>
      </c>
      <c r="K7576" s="72" t="s">
        <v>185</v>
      </c>
      <c r="L7576" s="72" t="s">
        <v>186</v>
      </c>
      <c r="M7576" s="72" t="s">
        <v>29</v>
      </c>
    </row>
    <row r="7577" spans="2:13" x14ac:dyDescent="0.25">
      <c r="B7577" s="72" t="s">
        <v>12</v>
      </c>
      <c r="C7577" s="72" t="s">
        <v>13</v>
      </c>
      <c r="D7577" s="72" t="s">
        <v>14</v>
      </c>
      <c r="E7577" s="72" t="s">
        <v>41</v>
      </c>
      <c r="F7577" s="73">
        <v>-49</v>
      </c>
      <c r="G7577" s="72" t="s">
        <v>16</v>
      </c>
      <c r="H7577" s="72" t="s">
        <v>24</v>
      </c>
      <c r="I7577" s="72" t="s">
        <v>18</v>
      </c>
      <c r="J7577" s="72" t="s">
        <v>19</v>
      </c>
      <c r="K7577" s="72" t="s">
        <v>37</v>
      </c>
      <c r="L7577" s="72" t="s">
        <v>602</v>
      </c>
      <c r="M7577" s="72"/>
    </row>
    <row r="7578" spans="2:13" x14ac:dyDescent="0.25">
      <c r="B7578" s="72" t="s">
        <v>12</v>
      </c>
      <c r="C7578" s="72" t="s">
        <v>13</v>
      </c>
      <c r="D7578" s="72" t="s">
        <v>14</v>
      </c>
      <c r="E7578" s="72" t="s">
        <v>55</v>
      </c>
      <c r="F7578" s="73">
        <v>27981711</v>
      </c>
      <c r="G7578" s="72" t="s">
        <v>16</v>
      </c>
      <c r="H7578" s="72" t="s">
        <v>17</v>
      </c>
      <c r="I7578" s="72" t="s">
        <v>18</v>
      </c>
      <c r="J7578" s="72" t="s">
        <v>19</v>
      </c>
      <c r="K7578" s="72" t="s">
        <v>25</v>
      </c>
      <c r="L7578" s="72" t="s">
        <v>26</v>
      </c>
      <c r="M7578" s="72" t="s">
        <v>57</v>
      </c>
    </row>
    <row r="7579" spans="2:13" x14ac:dyDescent="0.25">
      <c r="B7579" s="72" t="s">
        <v>12</v>
      </c>
      <c r="C7579" s="72" t="s">
        <v>13</v>
      </c>
      <c r="D7579" s="72" t="s">
        <v>14</v>
      </c>
      <c r="E7579" s="72" t="s">
        <v>41</v>
      </c>
      <c r="F7579" s="73">
        <v>-715</v>
      </c>
      <c r="G7579" s="72" t="s">
        <v>16</v>
      </c>
      <c r="H7579" s="72" t="s">
        <v>17</v>
      </c>
      <c r="I7579" s="72" t="s">
        <v>18</v>
      </c>
      <c r="J7579" s="72" t="s">
        <v>19</v>
      </c>
      <c r="K7579" s="72" t="s">
        <v>20</v>
      </c>
      <c r="L7579" s="72" t="s">
        <v>284</v>
      </c>
      <c r="M7579" s="72"/>
    </row>
    <row r="7580" spans="2:13" x14ac:dyDescent="0.25">
      <c r="B7580" s="72" t="s">
        <v>12</v>
      </c>
      <c r="C7580" s="72" t="s">
        <v>13</v>
      </c>
      <c r="D7580" s="72" t="s">
        <v>14</v>
      </c>
      <c r="E7580" s="72" t="s">
        <v>353</v>
      </c>
      <c r="F7580" s="73">
        <v>52073</v>
      </c>
      <c r="G7580" s="72" t="s">
        <v>16</v>
      </c>
      <c r="H7580" s="72" t="s">
        <v>17</v>
      </c>
      <c r="I7580" s="72" t="s">
        <v>48</v>
      </c>
      <c r="J7580" s="72" t="s">
        <v>19</v>
      </c>
      <c r="K7580" s="72" t="s">
        <v>49</v>
      </c>
      <c r="L7580" s="72" t="s">
        <v>209</v>
      </c>
      <c r="M7580" s="72" t="s">
        <v>67</v>
      </c>
    </row>
    <row r="7581" spans="2:13" x14ac:dyDescent="0.25">
      <c r="B7581" s="72" t="s">
        <v>12</v>
      </c>
      <c r="C7581" s="72" t="s">
        <v>13</v>
      </c>
      <c r="D7581" s="72" t="s">
        <v>14</v>
      </c>
      <c r="E7581" s="72" t="s">
        <v>79</v>
      </c>
      <c r="F7581" s="73">
        <v>-691</v>
      </c>
      <c r="G7581" s="72" t="s">
        <v>16</v>
      </c>
      <c r="H7581" s="72" t="s">
        <v>17</v>
      </c>
      <c r="I7581" s="72" t="s">
        <v>18</v>
      </c>
      <c r="J7581" s="72" t="s">
        <v>19</v>
      </c>
      <c r="K7581" s="72" t="s">
        <v>25</v>
      </c>
      <c r="L7581" s="72" t="s">
        <v>575</v>
      </c>
      <c r="M7581" s="72"/>
    </row>
    <row r="7582" spans="2:13" x14ac:dyDescent="0.25">
      <c r="B7582" s="72" t="s">
        <v>12</v>
      </c>
      <c r="C7582" s="72" t="s">
        <v>13</v>
      </c>
      <c r="D7582" s="72" t="s">
        <v>14</v>
      </c>
      <c r="E7582" s="72" t="s">
        <v>258</v>
      </c>
      <c r="F7582" s="73">
        <v>442895</v>
      </c>
      <c r="G7582" s="72" t="s">
        <v>16</v>
      </c>
      <c r="H7582" s="72" t="s">
        <v>17</v>
      </c>
      <c r="I7582" s="72" t="s">
        <v>18</v>
      </c>
      <c r="J7582" s="72" t="s">
        <v>19</v>
      </c>
      <c r="K7582" s="72" t="s">
        <v>25</v>
      </c>
      <c r="L7582" s="72" t="s">
        <v>377</v>
      </c>
      <c r="M7582" s="72" t="s">
        <v>243</v>
      </c>
    </row>
    <row r="7583" spans="2:13" x14ac:dyDescent="0.25">
      <c r="B7583" s="72" t="s">
        <v>12</v>
      </c>
      <c r="C7583" s="72" t="s">
        <v>13</v>
      </c>
      <c r="D7583" s="72" t="s">
        <v>14</v>
      </c>
      <c r="E7583" s="72" t="s">
        <v>123</v>
      </c>
      <c r="F7583" s="73">
        <v>-12</v>
      </c>
      <c r="G7583" s="72" t="s">
        <v>16</v>
      </c>
      <c r="H7583" s="72" t="s">
        <v>24</v>
      </c>
      <c r="I7583" s="72" t="s">
        <v>18</v>
      </c>
      <c r="J7583" s="72" t="s">
        <v>19</v>
      </c>
      <c r="K7583" s="72" t="s">
        <v>37</v>
      </c>
      <c r="L7583" s="72" t="s">
        <v>542</v>
      </c>
      <c r="M7583" s="72"/>
    </row>
    <row r="7584" spans="2:13" x14ac:dyDescent="0.25">
      <c r="B7584" s="72" t="s">
        <v>12</v>
      </c>
      <c r="C7584" s="72" t="s">
        <v>13</v>
      </c>
      <c r="D7584" s="72" t="s">
        <v>14</v>
      </c>
      <c r="E7584" s="72" t="s">
        <v>81</v>
      </c>
      <c r="F7584" s="73">
        <v>488171</v>
      </c>
      <c r="G7584" s="72" t="s">
        <v>16</v>
      </c>
      <c r="H7584" s="72" t="s">
        <v>24</v>
      </c>
      <c r="I7584" s="72" t="s">
        <v>18</v>
      </c>
      <c r="J7584" s="72" t="s">
        <v>19</v>
      </c>
      <c r="K7584" s="72" t="s">
        <v>20</v>
      </c>
      <c r="L7584" s="72" t="s">
        <v>534</v>
      </c>
      <c r="M7584" s="72" t="s">
        <v>47</v>
      </c>
    </row>
    <row r="7585" spans="2:13" x14ac:dyDescent="0.25">
      <c r="B7585" s="72" t="s">
        <v>12</v>
      </c>
      <c r="C7585" s="72" t="s">
        <v>13</v>
      </c>
      <c r="D7585" s="72" t="s">
        <v>14</v>
      </c>
      <c r="E7585" s="72" t="s">
        <v>68</v>
      </c>
      <c r="F7585" s="73">
        <v>-87968</v>
      </c>
      <c r="G7585" s="72" t="s">
        <v>16</v>
      </c>
      <c r="H7585" s="72" t="s">
        <v>17</v>
      </c>
      <c r="I7585" s="72" t="s">
        <v>18</v>
      </c>
      <c r="J7585" s="72" t="s">
        <v>19</v>
      </c>
      <c r="K7585" s="72" t="s">
        <v>37</v>
      </c>
      <c r="L7585" s="72" t="s">
        <v>182</v>
      </c>
      <c r="M7585" s="72"/>
    </row>
    <row r="7586" spans="2:13" x14ac:dyDescent="0.25">
      <c r="B7586" s="72" t="s">
        <v>12</v>
      </c>
      <c r="C7586" s="72" t="s">
        <v>13</v>
      </c>
      <c r="D7586" s="72" t="s">
        <v>14</v>
      </c>
      <c r="E7586" s="72" t="s">
        <v>45</v>
      </c>
      <c r="F7586" s="73">
        <v>67623</v>
      </c>
      <c r="G7586" s="72" t="s">
        <v>16</v>
      </c>
      <c r="H7586" s="72" t="s">
        <v>24</v>
      </c>
      <c r="I7586" s="72" t="s">
        <v>18</v>
      </c>
      <c r="J7586" s="72" t="s">
        <v>19</v>
      </c>
      <c r="K7586" s="72" t="s">
        <v>49</v>
      </c>
      <c r="L7586" s="72" t="s">
        <v>253</v>
      </c>
      <c r="M7586" s="72" t="s">
        <v>47</v>
      </c>
    </row>
    <row r="7587" spans="2:13" x14ac:dyDescent="0.25">
      <c r="B7587" s="72" t="s">
        <v>12</v>
      </c>
      <c r="C7587" s="72" t="s">
        <v>13</v>
      </c>
      <c r="D7587" s="72" t="s">
        <v>14</v>
      </c>
      <c r="E7587" s="72" t="s">
        <v>83</v>
      </c>
      <c r="F7587" s="73">
        <v>100375</v>
      </c>
      <c r="G7587" s="72" t="s">
        <v>16</v>
      </c>
      <c r="H7587" s="72" t="s">
        <v>24</v>
      </c>
      <c r="I7587" s="72" t="s">
        <v>18</v>
      </c>
      <c r="J7587" s="72" t="s">
        <v>19</v>
      </c>
      <c r="K7587" s="72" t="s">
        <v>130</v>
      </c>
      <c r="L7587" s="72" t="s">
        <v>738</v>
      </c>
      <c r="M7587" s="72"/>
    </row>
    <row r="7588" spans="2:13" x14ac:dyDescent="0.25">
      <c r="B7588" s="72" t="s">
        <v>12</v>
      </c>
      <c r="C7588" s="72" t="s">
        <v>13</v>
      </c>
      <c r="D7588" s="72" t="s">
        <v>14</v>
      </c>
      <c r="E7588" s="72" t="s">
        <v>79</v>
      </c>
      <c r="F7588" s="73">
        <v>-6977</v>
      </c>
      <c r="G7588" s="72" t="s">
        <v>16</v>
      </c>
      <c r="H7588" s="72" t="s">
        <v>17</v>
      </c>
      <c r="I7588" s="72" t="s">
        <v>18</v>
      </c>
      <c r="J7588" s="72" t="s">
        <v>19</v>
      </c>
      <c r="K7588" s="72" t="s">
        <v>25</v>
      </c>
      <c r="L7588" s="72" t="s">
        <v>360</v>
      </c>
      <c r="M7588" s="72"/>
    </row>
    <row r="7589" spans="2:13" x14ac:dyDescent="0.25">
      <c r="B7589" s="72" t="s">
        <v>12</v>
      </c>
      <c r="C7589" s="72" t="s">
        <v>13</v>
      </c>
      <c r="D7589" s="72" t="s">
        <v>14</v>
      </c>
      <c r="E7589" s="72" t="s">
        <v>81</v>
      </c>
      <c r="F7589" s="73">
        <v>296567</v>
      </c>
      <c r="G7589" s="72" t="s">
        <v>16</v>
      </c>
      <c r="H7589" s="72" t="s">
        <v>24</v>
      </c>
      <c r="I7589" s="72" t="s">
        <v>18</v>
      </c>
      <c r="J7589" s="72" t="s">
        <v>19</v>
      </c>
      <c r="K7589" s="72" t="s">
        <v>99</v>
      </c>
      <c r="L7589" s="72" t="s">
        <v>655</v>
      </c>
      <c r="M7589" s="72" t="s">
        <v>47</v>
      </c>
    </row>
    <row r="7590" spans="2:13" x14ac:dyDescent="0.25">
      <c r="B7590" s="72" t="s">
        <v>12</v>
      </c>
      <c r="C7590" s="72" t="s">
        <v>13</v>
      </c>
      <c r="D7590" s="72" t="s">
        <v>14</v>
      </c>
      <c r="E7590" s="72" t="s">
        <v>144</v>
      </c>
      <c r="F7590" s="73">
        <v>27909</v>
      </c>
      <c r="G7590" s="72" t="s">
        <v>16</v>
      </c>
      <c r="H7590" s="72" t="s">
        <v>24</v>
      </c>
      <c r="I7590" s="72" t="s">
        <v>18</v>
      </c>
      <c r="J7590" s="72" t="s">
        <v>19</v>
      </c>
      <c r="K7590" s="72" t="s">
        <v>25</v>
      </c>
      <c r="L7590" s="72" t="s">
        <v>363</v>
      </c>
      <c r="M7590" s="72" t="s">
        <v>62</v>
      </c>
    </row>
    <row r="7591" spans="2:13" x14ac:dyDescent="0.25">
      <c r="B7591" s="72" t="s">
        <v>12</v>
      </c>
      <c r="C7591" s="72" t="s">
        <v>13</v>
      </c>
      <c r="D7591" s="72" t="s">
        <v>14</v>
      </c>
      <c r="E7591" s="72" t="s">
        <v>36</v>
      </c>
      <c r="F7591" s="73">
        <v>261479</v>
      </c>
      <c r="G7591" s="72" t="s">
        <v>16</v>
      </c>
      <c r="H7591" s="72" t="s">
        <v>24</v>
      </c>
      <c r="I7591" s="72" t="s">
        <v>18</v>
      </c>
      <c r="J7591" s="72" t="s">
        <v>19</v>
      </c>
      <c r="K7591" s="72" t="s">
        <v>37</v>
      </c>
      <c r="L7591" s="72" t="s">
        <v>61</v>
      </c>
      <c r="M7591" s="72" t="s">
        <v>29</v>
      </c>
    </row>
    <row r="7592" spans="2:13" x14ac:dyDescent="0.25">
      <c r="B7592" s="72" t="s">
        <v>12</v>
      </c>
      <c r="C7592" s="72" t="s">
        <v>13</v>
      </c>
      <c r="D7592" s="72" t="s">
        <v>14</v>
      </c>
      <c r="E7592" s="72" t="s">
        <v>51</v>
      </c>
      <c r="F7592" s="73">
        <v>100883</v>
      </c>
      <c r="G7592" s="72" t="s">
        <v>16</v>
      </c>
      <c r="H7592" s="72" t="s">
        <v>24</v>
      </c>
      <c r="I7592" s="72" t="s">
        <v>18</v>
      </c>
      <c r="J7592" s="72" t="s">
        <v>19</v>
      </c>
      <c r="K7592" s="72" t="s">
        <v>49</v>
      </c>
      <c r="L7592" s="72" t="s">
        <v>248</v>
      </c>
      <c r="M7592" s="72"/>
    </row>
    <row r="7593" spans="2:13" x14ac:dyDescent="0.25">
      <c r="B7593" s="72" t="s">
        <v>12</v>
      </c>
      <c r="C7593" s="72" t="s">
        <v>13</v>
      </c>
      <c r="D7593" s="72" t="s">
        <v>14</v>
      </c>
      <c r="E7593" s="72" t="s">
        <v>79</v>
      </c>
      <c r="F7593" s="73">
        <v>-145</v>
      </c>
      <c r="G7593" s="72" t="s">
        <v>16</v>
      </c>
      <c r="H7593" s="72" t="s">
        <v>24</v>
      </c>
      <c r="I7593" s="72" t="s">
        <v>18</v>
      </c>
      <c r="J7593" s="72" t="s">
        <v>19</v>
      </c>
      <c r="K7593" s="72" t="s">
        <v>25</v>
      </c>
      <c r="L7593" s="72" t="s">
        <v>173</v>
      </c>
      <c r="M7593" s="72"/>
    </row>
    <row r="7594" spans="2:13" x14ac:dyDescent="0.25">
      <c r="B7594" s="72" t="s">
        <v>12</v>
      </c>
      <c r="C7594" s="72" t="s">
        <v>13</v>
      </c>
      <c r="D7594" s="72" t="s">
        <v>14</v>
      </c>
      <c r="E7594" s="72" t="s">
        <v>83</v>
      </c>
      <c r="F7594" s="73">
        <v>1006017</v>
      </c>
      <c r="G7594" s="72" t="s">
        <v>16</v>
      </c>
      <c r="H7594" s="72" t="s">
        <v>24</v>
      </c>
      <c r="I7594" s="72" t="s">
        <v>18</v>
      </c>
      <c r="J7594" s="72" t="s">
        <v>19</v>
      </c>
      <c r="K7594" s="72" t="s">
        <v>99</v>
      </c>
      <c r="L7594" s="72" t="s">
        <v>499</v>
      </c>
      <c r="M7594" s="72"/>
    </row>
    <row r="7595" spans="2:13" x14ac:dyDescent="0.25">
      <c r="B7595" s="72" t="s">
        <v>12</v>
      </c>
      <c r="C7595" s="72" t="s">
        <v>13</v>
      </c>
      <c r="D7595" s="72" t="s">
        <v>14</v>
      </c>
      <c r="E7595" s="72" t="s">
        <v>51</v>
      </c>
      <c r="F7595" s="73">
        <v>23426</v>
      </c>
      <c r="G7595" s="72" t="s">
        <v>16</v>
      </c>
      <c r="H7595" s="72" t="s">
        <v>17</v>
      </c>
      <c r="I7595" s="72" t="s">
        <v>18</v>
      </c>
      <c r="J7595" s="72" t="s">
        <v>19</v>
      </c>
      <c r="K7595" s="72" t="s">
        <v>20</v>
      </c>
      <c r="L7595" s="72" t="s">
        <v>560</v>
      </c>
      <c r="M7595" s="72"/>
    </row>
    <row r="7596" spans="2:13" x14ac:dyDescent="0.25">
      <c r="B7596" s="72" t="s">
        <v>12</v>
      </c>
      <c r="C7596" s="72" t="s">
        <v>13</v>
      </c>
      <c r="D7596" s="72" t="s">
        <v>14</v>
      </c>
      <c r="E7596" s="72" t="s">
        <v>33</v>
      </c>
      <c r="F7596" s="73">
        <v>37766</v>
      </c>
      <c r="G7596" s="72" t="s">
        <v>16</v>
      </c>
      <c r="H7596" s="72" t="s">
        <v>24</v>
      </c>
      <c r="I7596" s="72" t="s">
        <v>18</v>
      </c>
      <c r="J7596" s="72" t="s">
        <v>19</v>
      </c>
      <c r="K7596" s="72" t="s">
        <v>63</v>
      </c>
      <c r="L7596" s="72" t="s">
        <v>137</v>
      </c>
      <c r="M7596" s="72" t="s">
        <v>35</v>
      </c>
    </row>
    <row r="7597" spans="2:13" x14ac:dyDescent="0.25">
      <c r="B7597" s="72" t="s">
        <v>12</v>
      </c>
      <c r="C7597" s="72" t="s">
        <v>13</v>
      </c>
      <c r="D7597" s="72" t="s">
        <v>14</v>
      </c>
      <c r="E7597" s="72" t="s">
        <v>55</v>
      </c>
      <c r="F7597" s="73">
        <v>2558074</v>
      </c>
      <c r="G7597" s="72" t="s">
        <v>16</v>
      </c>
      <c r="H7597" s="72" t="s">
        <v>17</v>
      </c>
      <c r="I7597" s="72" t="s">
        <v>18</v>
      </c>
      <c r="J7597" s="72" t="s">
        <v>19</v>
      </c>
      <c r="K7597" s="72" t="s">
        <v>25</v>
      </c>
      <c r="L7597" s="72" t="s">
        <v>149</v>
      </c>
      <c r="M7597" s="72" t="s">
        <v>57</v>
      </c>
    </row>
    <row r="7598" spans="2:13" x14ac:dyDescent="0.25">
      <c r="B7598" s="72" t="s">
        <v>12</v>
      </c>
      <c r="C7598" s="72" t="s">
        <v>13</v>
      </c>
      <c r="D7598" s="72" t="s">
        <v>14</v>
      </c>
      <c r="E7598" s="72" t="s">
        <v>58</v>
      </c>
      <c r="F7598" s="73">
        <v>45631</v>
      </c>
      <c r="G7598" s="72" t="s">
        <v>16</v>
      </c>
      <c r="H7598" s="72" t="s">
        <v>24</v>
      </c>
      <c r="I7598" s="72" t="s">
        <v>18</v>
      </c>
      <c r="J7598" s="72" t="s">
        <v>19</v>
      </c>
      <c r="K7598" s="72" t="s">
        <v>37</v>
      </c>
      <c r="L7598" s="72" t="s">
        <v>422</v>
      </c>
      <c r="M7598" s="72" t="s">
        <v>29</v>
      </c>
    </row>
    <row r="7599" spans="2:13" x14ac:dyDescent="0.25">
      <c r="B7599" s="72" t="s">
        <v>12</v>
      </c>
      <c r="C7599" s="72" t="s">
        <v>13</v>
      </c>
      <c r="D7599" s="72" t="s">
        <v>14</v>
      </c>
      <c r="E7599" s="72" t="s">
        <v>79</v>
      </c>
      <c r="F7599" s="73">
        <v>-586</v>
      </c>
      <c r="G7599" s="72" t="s">
        <v>16</v>
      </c>
      <c r="H7599" s="72" t="s">
        <v>17</v>
      </c>
      <c r="I7599" s="72" t="s">
        <v>18</v>
      </c>
      <c r="J7599" s="72" t="s">
        <v>227</v>
      </c>
      <c r="K7599" s="72" t="s">
        <v>25</v>
      </c>
      <c r="L7599" s="72" t="s">
        <v>538</v>
      </c>
      <c r="M7599" s="72"/>
    </row>
    <row r="7600" spans="2:13" x14ac:dyDescent="0.25">
      <c r="B7600" s="72" t="s">
        <v>12</v>
      </c>
      <c r="C7600" s="72" t="s">
        <v>13</v>
      </c>
      <c r="D7600" s="72" t="s">
        <v>14</v>
      </c>
      <c r="E7600" s="72" t="s">
        <v>30</v>
      </c>
      <c r="F7600" s="73">
        <v>-1161</v>
      </c>
      <c r="G7600" s="72" t="s">
        <v>16</v>
      </c>
      <c r="H7600" s="72" t="s">
        <v>17</v>
      </c>
      <c r="I7600" s="72" t="s">
        <v>18</v>
      </c>
      <c r="J7600" s="72" t="s">
        <v>19</v>
      </c>
      <c r="K7600" s="72" t="s">
        <v>37</v>
      </c>
      <c r="L7600" s="72" t="s">
        <v>494</v>
      </c>
      <c r="M7600" s="72"/>
    </row>
    <row r="7601" spans="2:13" x14ac:dyDescent="0.25">
      <c r="B7601" s="72" t="s">
        <v>12</v>
      </c>
      <c r="C7601" s="72" t="s">
        <v>13</v>
      </c>
      <c r="D7601" s="72" t="s">
        <v>14</v>
      </c>
      <c r="E7601" s="72" t="s">
        <v>74</v>
      </c>
      <c r="F7601" s="73">
        <v>9430</v>
      </c>
      <c r="G7601" s="72" t="s">
        <v>16</v>
      </c>
      <c r="H7601" s="72" t="s">
        <v>17</v>
      </c>
      <c r="I7601" s="72" t="s">
        <v>18</v>
      </c>
      <c r="J7601" s="72" t="s">
        <v>19</v>
      </c>
      <c r="K7601" s="72" t="s">
        <v>37</v>
      </c>
      <c r="L7601" s="72" t="s">
        <v>412</v>
      </c>
      <c r="M7601" s="72" t="s">
        <v>57</v>
      </c>
    </row>
    <row r="7602" spans="2:13" x14ac:dyDescent="0.25">
      <c r="B7602" s="72" t="s">
        <v>12</v>
      </c>
      <c r="C7602" s="72" t="s">
        <v>13</v>
      </c>
      <c r="D7602" s="72" t="s">
        <v>14</v>
      </c>
      <c r="E7602" s="72" t="s">
        <v>81</v>
      </c>
      <c r="F7602" s="73">
        <v>22986</v>
      </c>
      <c r="G7602" s="72" t="s">
        <v>16</v>
      </c>
      <c r="H7602" s="72" t="s">
        <v>17</v>
      </c>
      <c r="I7602" s="72" t="s">
        <v>18</v>
      </c>
      <c r="J7602" s="72" t="s">
        <v>19</v>
      </c>
      <c r="K7602" s="72" t="s">
        <v>37</v>
      </c>
      <c r="L7602" s="72" t="s">
        <v>106</v>
      </c>
      <c r="M7602" s="72" t="s">
        <v>35</v>
      </c>
    </row>
    <row r="7603" spans="2:13" x14ac:dyDescent="0.25">
      <c r="B7603" s="72" t="s">
        <v>12</v>
      </c>
      <c r="C7603" s="72" t="s">
        <v>13</v>
      </c>
      <c r="D7603" s="72" t="s">
        <v>14</v>
      </c>
      <c r="E7603" s="72" t="s">
        <v>353</v>
      </c>
      <c r="F7603" s="73">
        <v>31944</v>
      </c>
      <c r="G7603" s="72" t="s">
        <v>16</v>
      </c>
      <c r="H7603" s="72" t="s">
        <v>24</v>
      </c>
      <c r="I7603" s="72" t="s">
        <v>18</v>
      </c>
      <c r="J7603" s="72" t="s">
        <v>19</v>
      </c>
      <c r="K7603" s="72" t="s">
        <v>37</v>
      </c>
      <c r="L7603" s="72" t="s">
        <v>90</v>
      </c>
      <c r="M7603" s="72" t="s">
        <v>67</v>
      </c>
    </row>
    <row r="7604" spans="2:13" x14ac:dyDescent="0.25">
      <c r="B7604" s="72" t="s">
        <v>12</v>
      </c>
      <c r="C7604" s="72" t="s">
        <v>13</v>
      </c>
      <c r="D7604" s="72" t="s">
        <v>14</v>
      </c>
      <c r="E7604" s="72" t="s">
        <v>51</v>
      </c>
      <c r="F7604" s="73">
        <v>4</v>
      </c>
      <c r="G7604" s="72" t="s">
        <v>16</v>
      </c>
      <c r="H7604" s="72" t="s">
        <v>24</v>
      </c>
      <c r="I7604" s="72" t="s">
        <v>18</v>
      </c>
      <c r="J7604" s="72" t="s">
        <v>19</v>
      </c>
      <c r="K7604" s="72" t="s">
        <v>25</v>
      </c>
      <c r="L7604" s="72" t="s">
        <v>448</v>
      </c>
      <c r="M7604" s="72"/>
    </row>
    <row r="7605" spans="2:13" x14ac:dyDescent="0.25">
      <c r="B7605" s="72" t="s">
        <v>12</v>
      </c>
      <c r="C7605" s="72" t="s">
        <v>13</v>
      </c>
      <c r="D7605" s="72" t="s">
        <v>14</v>
      </c>
      <c r="E7605" s="72" t="s">
        <v>55</v>
      </c>
      <c r="F7605" s="73">
        <v>2995181</v>
      </c>
      <c r="G7605" s="72" t="s">
        <v>16</v>
      </c>
      <c r="H7605" s="72" t="s">
        <v>24</v>
      </c>
      <c r="I7605" s="72" t="s">
        <v>18</v>
      </c>
      <c r="J7605" s="72" t="s">
        <v>19</v>
      </c>
      <c r="K7605" s="72" t="s">
        <v>63</v>
      </c>
      <c r="L7605" s="72" t="s">
        <v>137</v>
      </c>
      <c r="M7605" s="72" t="s">
        <v>57</v>
      </c>
    </row>
    <row r="7606" spans="2:13" x14ac:dyDescent="0.25">
      <c r="B7606" s="72" t="s">
        <v>12</v>
      </c>
      <c r="C7606" s="72" t="s">
        <v>13</v>
      </c>
      <c r="D7606" s="72" t="s">
        <v>14</v>
      </c>
      <c r="E7606" s="72" t="s">
        <v>94</v>
      </c>
      <c r="F7606" s="73">
        <v>44085</v>
      </c>
      <c r="G7606" s="72" t="s">
        <v>16</v>
      </c>
      <c r="H7606" s="72" t="s">
        <v>24</v>
      </c>
      <c r="I7606" s="72" t="s">
        <v>18</v>
      </c>
      <c r="J7606" s="72" t="s">
        <v>19</v>
      </c>
      <c r="K7606" s="72" t="s">
        <v>37</v>
      </c>
      <c r="L7606" s="72" t="s">
        <v>461</v>
      </c>
      <c r="M7606" s="72"/>
    </row>
    <row r="7607" spans="2:13" x14ac:dyDescent="0.25">
      <c r="B7607" s="72" t="s">
        <v>12</v>
      </c>
      <c r="C7607" s="72" t="s">
        <v>13</v>
      </c>
      <c r="D7607" s="72" t="s">
        <v>14</v>
      </c>
      <c r="E7607" s="72" t="s">
        <v>51</v>
      </c>
      <c r="F7607" s="73">
        <v>350440</v>
      </c>
      <c r="G7607" s="72" t="s">
        <v>16</v>
      </c>
      <c r="H7607" s="72" t="s">
        <v>17</v>
      </c>
      <c r="I7607" s="72" t="s">
        <v>18</v>
      </c>
      <c r="J7607" s="72" t="s">
        <v>19</v>
      </c>
      <c r="K7607" s="72" t="s">
        <v>25</v>
      </c>
      <c r="L7607" s="72" t="s">
        <v>442</v>
      </c>
      <c r="M7607" s="72"/>
    </row>
    <row r="7608" spans="2:13" x14ac:dyDescent="0.25">
      <c r="B7608" s="72" t="s">
        <v>12</v>
      </c>
      <c r="C7608" s="72" t="s">
        <v>13</v>
      </c>
      <c r="D7608" s="72" t="s">
        <v>14</v>
      </c>
      <c r="E7608" s="72" t="s">
        <v>23</v>
      </c>
      <c r="F7608" s="73">
        <v>-90750</v>
      </c>
      <c r="G7608" s="72" t="s">
        <v>16</v>
      </c>
      <c r="H7608" s="72" t="s">
        <v>17</v>
      </c>
      <c r="I7608" s="72" t="s">
        <v>18</v>
      </c>
      <c r="J7608" s="72" t="s">
        <v>19</v>
      </c>
      <c r="K7608" s="72" t="s">
        <v>25</v>
      </c>
      <c r="L7608" s="72" t="s">
        <v>281</v>
      </c>
      <c r="M7608" s="72"/>
    </row>
    <row r="7609" spans="2:13" x14ac:dyDescent="0.25">
      <c r="B7609" s="72" t="s">
        <v>12</v>
      </c>
      <c r="C7609" s="72" t="s">
        <v>13</v>
      </c>
      <c r="D7609" s="72" t="s">
        <v>14</v>
      </c>
      <c r="E7609" s="72" t="s">
        <v>36</v>
      </c>
      <c r="F7609" s="73">
        <v>287997</v>
      </c>
      <c r="G7609" s="72" t="s">
        <v>16</v>
      </c>
      <c r="H7609" s="72" t="s">
        <v>24</v>
      </c>
      <c r="I7609" s="72" t="s">
        <v>18</v>
      </c>
      <c r="J7609" s="72" t="s">
        <v>19</v>
      </c>
      <c r="K7609" s="72" t="s">
        <v>99</v>
      </c>
      <c r="L7609" s="72" t="s">
        <v>655</v>
      </c>
      <c r="M7609" s="72" t="s">
        <v>29</v>
      </c>
    </row>
    <row r="7610" spans="2:13" x14ac:dyDescent="0.25">
      <c r="B7610" s="72" t="s">
        <v>12</v>
      </c>
      <c r="C7610" s="72" t="s">
        <v>13</v>
      </c>
      <c r="D7610" s="72" t="s">
        <v>14</v>
      </c>
      <c r="E7610" s="72" t="s">
        <v>81</v>
      </c>
      <c r="F7610" s="73">
        <v>296100</v>
      </c>
      <c r="G7610" s="72" t="s">
        <v>16</v>
      </c>
      <c r="H7610" s="72" t="s">
        <v>24</v>
      </c>
      <c r="I7610" s="72" t="s">
        <v>18</v>
      </c>
      <c r="J7610" s="72" t="s">
        <v>19</v>
      </c>
      <c r="K7610" s="72" t="s">
        <v>49</v>
      </c>
      <c r="L7610" s="72" t="s">
        <v>166</v>
      </c>
      <c r="M7610" s="72" t="s">
        <v>47</v>
      </c>
    </row>
    <row r="7611" spans="2:13" x14ac:dyDescent="0.25">
      <c r="B7611" s="72" t="s">
        <v>12</v>
      </c>
      <c r="C7611" s="72" t="s">
        <v>13</v>
      </c>
      <c r="D7611" s="72" t="s">
        <v>14</v>
      </c>
      <c r="E7611" s="72" t="s">
        <v>94</v>
      </c>
      <c r="F7611" s="73">
        <v>3877</v>
      </c>
      <c r="G7611" s="72" t="s">
        <v>16</v>
      </c>
      <c r="H7611" s="72" t="s">
        <v>24</v>
      </c>
      <c r="I7611" s="72" t="s">
        <v>18</v>
      </c>
      <c r="J7611" s="72" t="s">
        <v>19</v>
      </c>
      <c r="K7611" s="72" t="s">
        <v>37</v>
      </c>
      <c r="L7611" s="72" t="s">
        <v>397</v>
      </c>
      <c r="M7611" s="72"/>
    </row>
    <row r="7612" spans="2:13" x14ac:dyDescent="0.25">
      <c r="B7612" s="72" t="s">
        <v>12</v>
      </c>
      <c r="C7612" s="72" t="s">
        <v>13</v>
      </c>
      <c r="D7612" s="72" t="s">
        <v>14</v>
      </c>
      <c r="E7612" s="72" t="s">
        <v>132</v>
      </c>
      <c r="F7612" s="73">
        <v>21894</v>
      </c>
      <c r="G7612" s="72" t="s">
        <v>16</v>
      </c>
      <c r="H7612" s="72" t="s">
        <v>24</v>
      </c>
      <c r="I7612" s="72" t="s">
        <v>18</v>
      </c>
      <c r="J7612" s="72" t="s">
        <v>19</v>
      </c>
      <c r="K7612" s="72" t="s">
        <v>25</v>
      </c>
      <c r="L7612" s="72" t="s">
        <v>69</v>
      </c>
      <c r="M7612" s="72" t="s">
        <v>133</v>
      </c>
    </row>
    <row r="7613" spans="2:13" x14ac:dyDescent="0.25">
      <c r="B7613" s="72" t="s">
        <v>12</v>
      </c>
      <c r="C7613" s="72" t="s">
        <v>13</v>
      </c>
      <c r="D7613" s="72" t="s">
        <v>14</v>
      </c>
      <c r="E7613" s="72" t="s">
        <v>81</v>
      </c>
      <c r="F7613" s="73">
        <v>28422</v>
      </c>
      <c r="G7613" s="72" t="s">
        <v>16</v>
      </c>
      <c r="H7613" s="72" t="s">
        <v>24</v>
      </c>
      <c r="I7613" s="72" t="s">
        <v>18</v>
      </c>
      <c r="J7613" s="72" t="s">
        <v>19</v>
      </c>
      <c r="K7613" s="72" t="s">
        <v>25</v>
      </c>
      <c r="L7613" s="72" t="s">
        <v>648</v>
      </c>
      <c r="M7613" s="72" t="s">
        <v>57</v>
      </c>
    </row>
    <row r="7614" spans="2:13" x14ac:dyDescent="0.25">
      <c r="B7614" s="72" t="s">
        <v>12</v>
      </c>
      <c r="C7614" s="72" t="s">
        <v>13</v>
      </c>
      <c r="D7614" s="72" t="s">
        <v>14</v>
      </c>
      <c r="E7614" s="72" t="s">
        <v>60</v>
      </c>
      <c r="F7614" s="73">
        <v>571459</v>
      </c>
      <c r="G7614" s="72" t="s">
        <v>16</v>
      </c>
      <c r="H7614" s="72" t="s">
        <v>17</v>
      </c>
      <c r="I7614" s="72" t="s">
        <v>18</v>
      </c>
      <c r="J7614" s="72" t="s">
        <v>19</v>
      </c>
      <c r="K7614" s="72" t="s">
        <v>25</v>
      </c>
      <c r="L7614" s="72" t="s">
        <v>149</v>
      </c>
      <c r="M7614" s="72" t="s">
        <v>184</v>
      </c>
    </row>
    <row r="7615" spans="2:13" x14ac:dyDescent="0.25">
      <c r="B7615" s="72" t="s">
        <v>12</v>
      </c>
      <c r="C7615" s="72" t="s">
        <v>13</v>
      </c>
      <c r="D7615" s="72" t="s">
        <v>14</v>
      </c>
      <c r="E7615" s="72" t="s">
        <v>79</v>
      </c>
      <c r="F7615" s="73">
        <v>-7177</v>
      </c>
      <c r="G7615" s="72" t="s">
        <v>16</v>
      </c>
      <c r="H7615" s="72" t="s">
        <v>17</v>
      </c>
      <c r="I7615" s="72" t="s">
        <v>18</v>
      </c>
      <c r="J7615" s="72" t="s">
        <v>19</v>
      </c>
      <c r="K7615" s="72" t="s">
        <v>25</v>
      </c>
      <c r="L7615" s="72" t="s">
        <v>304</v>
      </c>
      <c r="M7615" s="72"/>
    </row>
    <row r="7616" spans="2:13" x14ac:dyDescent="0.25">
      <c r="B7616" s="72" t="s">
        <v>12</v>
      </c>
      <c r="C7616" s="72" t="s">
        <v>13</v>
      </c>
      <c r="D7616" s="72" t="s">
        <v>14</v>
      </c>
      <c r="E7616" s="72" t="s">
        <v>81</v>
      </c>
      <c r="F7616" s="73">
        <v>4605266</v>
      </c>
      <c r="G7616" s="72" t="s">
        <v>16</v>
      </c>
      <c r="H7616" s="72" t="s">
        <v>24</v>
      </c>
      <c r="I7616" s="72" t="s">
        <v>18</v>
      </c>
      <c r="J7616" s="72" t="s">
        <v>19</v>
      </c>
      <c r="K7616" s="72" t="s">
        <v>157</v>
      </c>
      <c r="L7616" s="72" t="s">
        <v>414</v>
      </c>
      <c r="M7616" s="72" t="s">
        <v>57</v>
      </c>
    </row>
    <row r="7617" spans="2:13" x14ac:dyDescent="0.25">
      <c r="B7617" s="72" t="s">
        <v>12</v>
      </c>
      <c r="C7617" s="72" t="s">
        <v>13</v>
      </c>
      <c r="D7617" s="72" t="s">
        <v>14</v>
      </c>
      <c r="E7617" s="72" t="s">
        <v>94</v>
      </c>
      <c r="F7617" s="73">
        <v>14690</v>
      </c>
      <c r="G7617" s="72" t="s">
        <v>16</v>
      </c>
      <c r="H7617" s="72" t="s">
        <v>24</v>
      </c>
      <c r="I7617" s="72" t="s">
        <v>18</v>
      </c>
      <c r="J7617" s="72" t="s">
        <v>19</v>
      </c>
      <c r="K7617" s="72" t="s">
        <v>25</v>
      </c>
      <c r="L7617" s="72" t="s">
        <v>459</v>
      </c>
      <c r="M7617" s="72"/>
    </row>
    <row r="7618" spans="2:13" x14ac:dyDescent="0.25">
      <c r="B7618" s="72" t="s">
        <v>12</v>
      </c>
      <c r="C7618" s="72" t="s">
        <v>13</v>
      </c>
      <c r="D7618" s="72" t="s">
        <v>14</v>
      </c>
      <c r="E7618" s="72" t="s">
        <v>36</v>
      </c>
      <c r="F7618" s="73">
        <v>106317</v>
      </c>
      <c r="G7618" s="72" t="s">
        <v>16</v>
      </c>
      <c r="H7618" s="72" t="s">
        <v>24</v>
      </c>
      <c r="I7618" s="72" t="s">
        <v>18</v>
      </c>
      <c r="J7618" s="72" t="s">
        <v>19</v>
      </c>
      <c r="K7618" s="72" t="s">
        <v>37</v>
      </c>
      <c r="L7618" s="72" t="s">
        <v>349</v>
      </c>
      <c r="M7618" s="72" t="s">
        <v>29</v>
      </c>
    </row>
    <row r="7619" spans="2:13" x14ac:dyDescent="0.25">
      <c r="B7619" s="72" t="s">
        <v>12</v>
      </c>
      <c r="C7619" s="72" t="s">
        <v>13</v>
      </c>
      <c r="D7619" s="72" t="s">
        <v>14</v>
      </c>
      <c r="E7619" s="72" t="s">
        <v>74</v>
      </c>
      <c r="F7619" s="73">
        <v>1694</v>
      </c>
      <c r="G7619" s="72" t="s">
        <v>16</v>
      </c>
      <c r="H7619" s="72" t="s">
        <v>24</v>
      </c>
      <c r="I7619" s="72" t="s">
        <v>18</v>
      </c>
      <c r="J7619" s="72" t="s">
        <v>19</v>
      </c>
      <c r="K7619" s="72" t="s">
        <v>37</v>
      </c>
      <c r="L7619" s="72" t="s">
        <v>354</v>
      </c>
      <c r="M7619" s="72" t="s">
        <v>302</v>
      </c>
    </row>
    <row r="7620" spans="2:13" x14ac:dyDescent="0.25">
      <c r="B7620" s="72" t="s">
        <v>12</v>
      </c>
      <c r="C7620" s="72" t="s">
        <v>13</v>
      </c>
      <c r="D7620" s="72" t="s">
        <v>14</v>
      </c>
      <c r="E7620" s="72" t="s">
        <v>36</v>
      </c>
      <c r="F7620" s="73">
        <v>592724</v>
      </c>
      <c r="G7620" s="72" t="s">
        <v>16</v>
      </c>
      <c r="H7620" s="72" t="s">
        <v>24</v>
      </c>
      <c r="I7620" s="72" t="s">
        <v>18</v>
      </c>
      <c r="J7620" s="72" t="s">
        <v>19</v>
      </c>
      <c r="K7620" s="72" t="s">
        <v>49</v>
      </c>
      <c r="L7620" s="72" t="s">
        <v>167</v>
      </c>
      <c r="M7620" s="72" t="s">
        <v>29</v>
      </c>
    </row>
    <row r="7621" spans="2:13" x14ac:dyDescent="0.25">
      <c r="B7621" s="72" t="s">
        <v>12</v>
      </c>
      <c r="C7621" s="72" t="s">
        <v>13</v>
      </c>
      <c r="D7621" s="72" t="s">
        <v>14</v>
      </c>
      <c r="E7621" s="72" t="s">
        <v>144</v>
      </c>
      <c r="F7621" s="73">
        <v>660057</v>
      </c>
      <c r="G7621" s="72" t="s">
        <v>16</v>
      </c>
      <c r="H7621" s="72" t="s">
        <v>24</v>
      </c>
      <c r="I7621" s="72" t="s">
        <v>18</v>
      </c>
      <c r="J7621" s="72" t="s">
        <v>19</v>
      </c>
      <c r="K7621" s="72" t="s">
        <v>37</v>
      </c>
      <c r="L7621" s="72" t="s">
        <v>61</v>
      </c>
      <c r="M7621" s="72" t="s">
        <v>22</v>
      </c>
    </row>
    <row r="7622" spans="2:13" x14ac:dyDescent="0.25">
      <c r="B7622" s="72" t="s">
        <v>12</v>
      </c>
      <c r="C7622" s="72" t="s">
        <v>13</v>
      </c>
      <c r="D7622" s="72" t="s">
        <v>14</v>
      </c>
      <c r="E7622" s="72" t="s">
        <v>81</v>
      </c>
      <c r="F7622" s="73">
        <v>91599</v>
      </c>
      <c r="G7622" s="72" t="s">
        <v>16</v>
      </c>
      <c r="H7622" s="72" t="s">
        <v>24</v>
      </c>
      <c r="I7622" s="72" t="s">
        <v>18</v>
      </c>
      <c r="J7622" s="72" t="s">
        <v>19</v>
      </c>
      <c r="K7622" s="72" t="s">
        <v>25</v>
      </c>
      <c r="L7622" s="72" t="s">
        <v>467</v>
      </c>
      <c r="M7622" s="72" t="s">
        <v>47</v>
      </c>
    </row>
    <row r="7623" spans="2:13" x14ac:dyDescent="0.25">
      <c r="B7623" s="72" t="s">
        <v>12</v>
      </c>
      <c r="C7623" s="72" t="s">
        <v>13</v>
      </c>
      <c r="D7623" s="72" t="s">
        <v>14</v>
      </c>
      <c r="E7623" s="72" t="s">
        <v>74</v>
      </c>
      <c r="F7623" s="73">
        <v>140628</v>
      </c>
      <c r="G7623" s="72" t="s">
        <v>16</v>
      </c>
      <c r="H7623" s="72" t="s">
        <v>24</v>
      </c>
      <c r="I7623" s="72" t="s">
        <v>18</v>
      </c>
      <c r="J7623" s="72" t="s">
        <v>19</v>
      </c>
      <c r="K7623" s="72" t="s">
        <v>49</v>
      </c>
      <c r="L7623" s="72" t="s">
        <v>208</v>
      </c>
      <c r="M7623" s="72" t="s">
        <v>47</v>
      </c>
    </row>
    <row r="7624" spans="2:13" x14ac:dyDescent="0.25">
      <c r="B7624" s="72" t="s">
        <v>12</v>
      </c>
      <c r="C7624" s="72" t="s">
        <v>13</v>
      </c>
      <c r="D7624" s="72" t="s">
        <v>14</v>
      </c>
      <c r="E7624" s="72" t="s">
        <v>83</v>
      </c>
      <c r="F7624" s="73">
        <v>4094790</v>
      </c>
      <c r="G7624" s="72" t="s">
        <v>16</v>
      </c>
      <c r="H7624" s="72" t="s">
        <v>24</v>
      </c>
      <c r="I7624" s="72" t="s">
        <v>18</v>
      </c>
      <c r="J7624" s="72" t="s">
        <v>19</v>
      </c>
      <c r="K7624" s="72" t="s">
        <v>25</v>
      </c>
      <c r="L7624" s="72" t="s">
        <v>410</v>
      </c>
      <c r="M7624" s="72"/>
    </row>
    <row r="7625" spans="2:13" x14ac:dyDescent="0.25">
      <c r="B7625" s="72" t="s">
        <v>12</v>
      </c>
      <c r="C7625" s="72" t="s">
        <v>13</v>
      </c>
      <c r="D7625" s="72" t="s">
        <v>14</v>
      </c>
      <c r="E7625" s="72" t="s">
        <v>187</v>
      </c>
      <c r="F7625" s="73">
        <v>904368</v>
      </c>
      <c r="G7625" s="72" t="s">
        <v>16</v>
      </c>
      <c r="H7625" s="72" t="s">
        <v>24</v>
      </c>
      <c r="I7625" s="72" t="s">
        <v>18</v>
      </c>
      <c r="J7625" s="72" t="s">
        <v>19</v>
      </c>
      <c r="K7625" s="72" t="s">
        <v>37</v>
      </c>
      <c r="L7625" s="72" t="s">
        <v>551</v>
      </c>
      <c r="M7625" s="72" t="s">
        <v>112</v>
      </c>
    </row>
    <row r="7626" spans="2:13" x14ac:dyDescent="0.25">
      <c r="B7626" s="72" t="s">
        <v>12</v>
      </c>
      <c r="C7626" s="72" t="s">
        <v>13</v>
      </c>
      <c r="D7626" s="72" t="s">
        <v>14</v>
      </c>
      <c r="E7626" s="72" t="s">
        <v>94</v>
      </c>
      <c r="F7626" s="73">
        <v>107675</v>
      </c>
      <c r="G7626" s="72" t="s">
        <v>16</v>
      </c>
      <c r="H7626" s="72" t="s">
        <v>17</v>
      </c>
      <c r="I7626" s="72" t="s">
        <v>18</v>
      </c>
      <c r="J7626" s="72" t="s">
        <v>19</v>
      </c>
      <c r="K7626" s="72" t="s">
        <v>25</v>
      </c>
      <c r="L7626" s="72" t="s">
        <v>481</v>
      </c>
      <c r="M7626" s="72"/>
    </row>
    <row r="7627" spans="2:13" x14ac:dyDescent="0.25">
      <c r="B7627" s="72" t="s">
        <v>12</v>
      </c>
      <c r="C7627" s="72" t="s">
        <v>13</v>
      </c>
      <c r="D7627" s="72" t="s">
        <v>14</v>
      </c>
      <c r="E7627" s="72" t="s">
        <v>79</v>
      </c>
      <c r="F7627" s="73">
        <v>-2057</v>
      </c>
      <c r="G7627" s="72" t="s">
        <v>16</v>
      </c>
      <c r="H7627" s="72" t="s">
        <v>17</v>
      </c>
      <c r="I7627" s="72" t="s">
        <v>18</v>
      </c>
      <c r="J7627" s="72" t="s">
        <v>19</v>
      </c>
      <c r="K7627" s="72" t="s">
        <v>37</v>
      </c>
      <c r="L7627" s="72" t="s">
        <v>257</v>
      </c>
      <c r="M7627" s="72"/>
    </row>
    <row r="7628" spans="2:13" x14ac:dyDescent="0.25">
      <c r="B7628" s="72" t="s">
        <v>12</v>
      </c>
      <c r="C7628" s="72" t="s">
        <v>13</v>
      </c>
      <c r="D7628" s="72" t="s">
        <v>14</v>
      </c>
      <c r="E7628" s="72" t="s">
        <v>36</v>
      </c>
      <c r="F7628" s="73">
        <v>1667</v>
      </c>
      <c r="G7628" s="72" t="s">
        <v>16</v>
      </c>
      <c r="H7628" s="72" t="s">
        <v>24</v>
      </c>
      <c r="I7628" s="72" t="s">
        <v>18</v>
      </c>
      <c r="J7628" s="72" t="s">
        <v>19</v>
      </c>
      <c r="K7628" s="72" t="s">
        <v>25</v>
      </c>
      <c r="L7628" s="72" t="s">
        <v>52</v>
      </c>
      <c r="M7628" s="72" t="s">
        <v>112</v>
      </c>
    </row>
    <row r="7629" spans="2:13" x14ac:dyDescent="0.25">
      <c r="B7629" s="72" t="s">
        <v>12</v>
      </c>
      <c r="C7629" s="72" t="s">
        <v>13</v>
      </c>
      <c r="D7629" s="72" t="s">
        <v>14</v>
      </c>
      <c r="E7629" s="72" t="s">
        <v>74</v>
      </c>
      <c r="F7629" s="73">
        <v>82</v>
      </c>
      <c r="G7629" s="72" t="s">
        <v>16</v>
      </c>
      <c r="H7629" s="72" t="s">
        <v>24</v>
      </c>
      <c r="I7629" s="72" t="s">
        <v>18</v>
      </c>
      <c r="J7629" s="72" t="s">
        <v>19</v>
      </c>
      <c r="K7629" s="72" t="s">
        <v>96</v>
      </c>
      <c r="L7629" s="72" t="s">
        <v>391</v>
      </c>
      <c r="M7629" s="72" t="s">
        <v>302</v>
      </c>
    </row>
    <row r="7630" spans="2:13" x14ac:dyDescent="0.25">
      <c r="B7630" s="72" t="s">
        <v>12</v>
      </c>
      <c r="C7630" s="72" t="s">
        <v>13</v>
      </c>
      <c r="D7630" s="72" t="s">
        <v>14</v>
      </c>
      <c r="E7630" s="72" t="s">
        <v>41</v>
      </c>
      <c r="F7630" s="73">
        <v>-272</v>
      </c>
      <c r="G7630" s="72" t="s">
        <v>16</v>
      </c>
      <c r="H7630" s="72" t="s">
        <v>24</v>
      </c>
      <c r="I7630" s="72" t="s">
        <v>18</v>
      </c>
      <c r="J7630" s="72" t="s">
        <v>19</v>
      </c>
      <c r="K7630" s="72" t="s">
        <v>157</v>
      </c>
      <c r="L7630" s="72" t="s">
        <v>471</v>
      </c>
      <c r="M7630" s="72"/>
    </row>
    <row r="7631" spans="2:13" x14ac:dyDescent="0.25">
      <c r="B7631" s="72" t="s">
        <v>12</v>
      </c>
      <c r="C7631" s="72" t="s">
        <v>13</v>
      </c>
      <c r="D7631" s="72" t="s">
        <v>14</v>
      </c>
      <c r="E7631" s="72" t="s">
        <v>55</v>
      </c>
      <c r="F7631" s="73">
        <v>1128701</v>
      </c>
      <c r="G7631" s="72" t="s">
        <v>16</v>
      </c>
      <c r="H7631" s="72" t="s">
        <v>24</v>
      </c>
      <c r="I7631" s="72" t="s">
        <v>18</v>
      </c>
      <c r="J7631" s="72" t="s">
        <v>19</v>
      </c>
      <c r="K7631" s="72" t="s">
        <v>37</v>
      </c>
      <c r="L7631" s="72" t="s">
        <v>129</v>
      </c>
      <c r="M7631" s="72" t="s">
        <v>57</v>
      </c>
    </row>
    <row r="7632" spans="2:13" x14ac:dyDescent="0.25">
      <c r="B7632" s="72" t="s">
        <v>12</v>
      </c>
      <c r="C7632" s="72" t="s">
        <v>13</v>
      </c>
      <c r="D7632" s="72" t="s">
        <v>14</v>
      </c>
      <c r="E7632" s="72" t="s">
        <v>94</v>
      </c>
      <c r="F7632" s="73">
        <v>103737</v>
      </c>
      <c r="G7632" s="72" t="s">
        <v>16</v>
      </c>
      <c r="H7632" s="72" t="s">
        <v>17</v>
      </c>
      <c r="I7632" s="72" t="s">
        <v>18</v>
      </c>
      <c r="J7632" s="72" t="s">
        <v>19</v>
      </c>
      <c r="K7632" s="72" t="s">
        <v>25</v>
      </c>
      <c r="L7632" s="72" t="s">
        <v>304</v>
      </c>
      <c r="M7632" s="72"/>
    </row>
    <row r="7633" spans="2:13" x14ac:dyDescent="0.25">
      <c r="B7633" s="72" t="s">
        <v>12</v>
      </c>
      <c r="C7633" s="72" t="s">
        <v>13</v>
      </c>
      <c r="D7633" s="72" t="s">
        <v>14</v>
      </c>
      <c r="E7633" s="72" t="s">
        <v>51</v>
      </c>
      <c r="F7633" s="73">
        <v>128</v>
      </c>
      <c r="G7633" s="72" t="s">
        <v>16</v>
      </c>
      <c r="H7633" s="72" t="s">
        <v>24</v>
      </c>
      <c r="I7633" s="72" t="s">
        <v>18</v>
      </c>
      <c r="J7633" s="72" t="s">
        <v>19</v>
      </c>
      <c r="K7633" s="72" t="s">
        <v>63</v>
      </c>
      <c r="L7633" s="72" t="s">
        <v>204</v>
      </c>
      <c r="M7633" s="72"/>
    </row>
    <row r="7634" spans="2:13" x14ac:dyDescent="0.25">
      <c r="B7634" s="72" t="s">
        <v>12</v>
      </c>
      <c r="C7634" s="72" t="s">
        <v>13</v>
      </c>
      <c r="D7634" s="72" t="s">
        <v>14</v>
      </c>
      <c r="E7634" s="72" t="s">
        <v>55</v>
      </c>
      <c r="F7634" s="73">
        <v>269279</v>
      </c>
      <c r="G7634" s="72" t="s">
        <v>16</v>
      </c>
      <c r="H7634" s="72" t="s">
        <v>24</v>
      </c>
      <c r="I7634" s="72" t="s">
        <v>18</v>
      </c>
      <c r="J7634" s="72" t="s">
        <v>19</v>
      </c>
      <c r="K7634" s="72" t="s">
        <v>63</v>
      </c>
      <c r="L7634" s="72" t="s">
        <v>351</v>
      </c>
      <c r="M7634" s="72" t="s">
        <v>29</v>
      </c>
    </row>
    <row r="7635" spans="2:13" x14ac:dyDescent="0.25">
      <c r="B7635" s="72" t="s">
        <v>12</v>
      </c>
      <c r="C7635" s="72" t="s">
        <v>13</v>
      </c>
      <c r="D7635" s="72" t="s">
        <v>14</v>
      </c>
      <c r="E7635" s="72" t="s">
        <v>264</v>
      </c>
      <c r="F7635" s="73">
        <v>349796</v>
      </c>
      <c r="G7635" s="72" t="s">
        <v>16</v>
      </c>
      <c r="H7635" s="72" t="s">
        <v>17</v>
      </c>
      <c r="I7635" s="72" t="s">
        <v>18</v>
      </c>
      <c r="J7635" s="72" t="s">
        <v>19</v>
      </c>
      <c r="K7635" s="72" t="s">
        <v>25</v>
      </c>
      <c r="L7635" s="72" t="s">
        <v>191</v>
      </c>
      <c r="M7635" s="72" t="s">
        <v>67</v>
      </c>
    </row>
    <row r="7636" spans="2:13" x14ac:dyDescent="0.25">
      <c r="B7636" s="72" t="s">
        <v>12</v>
      </c>
      <c r="C7636" s="72" t="s">
        <v>13</v>
      </c>
      <c r="D7636" s="72" t="s">
        <v>14</v>
      </c>
      <c r="E7636" s="72" t="s">
        <v>41</v>
      </c>
      <c r="F7636" s="73">
        <v>-439</v>
      </c>
      <c r="G7636" s="72" t="s">
        <v>16</v>
      </c>
      <c r="H7636" s="72" t="s">
        <v>24</v>
      </c>
      <c r="I7636" s="72" t="s">
        <v>18</v>
      </c>
      <c r="J7636" s="72" t="s">
        <v>19</v>
      </c>
      <c r="K7636" s="72" t="s">
        <v>37</v>
      </c>
      <c r="L7636" s="72" t="s">
        <v>497</v>
      </c>
      <c r="M7636" s="72"/>
    </row>
    <row r="7637" spans="2:13" x14ac:dyDescent="0.25">
      <c r="B7637" s="72" t="s">
        <v>12</v>
      </c>
      <c r="C7637" s="72" t="s">
        <v>13</v>
      </c>
      <c r="D7637" s="72" t="s">
        <v>14</v>
      </c>
      <c r="E7637" s="72" t="s">
        <v>258</v>
      </c>
      <c r="F7637" s="73">
        <v>240759</v>
      </c>
      <c r="G7637" s="72" t="s">
        <v>16</v>
      </c>
      <c r="H7637" s="72" t="s">
        <v>24</v>
      </c>
      <c r="I7637" s="72" t="s">
        <v>18</v>
      </c>
      <c r="J7637" s="72" t="s">
        <v>19</v>
      </c>
      <c r="K7637" s="72" t="s">
        <v>37</v>
      </c>
      <c r="L7637" s="72" t="s">
        <v>588</v>
      </c>
      <c r="M7637" s="72" t="s">
        <v>72</v>
      </c>
    </row>
    <row r="7638" spans="2:13" x14ac:dyDescent="0.25">
      <c r="B7638" s="72" t="s">
        <v>12</v>
      </c>
      <c r="C7638" s="72" t="s">
        <v>13</v>
      </c>
      <c r="D7638" s="72" t="s">
        <v>14</v>
      </c>
      <c r="E7638" s="72" t="s">
        <v>51</v>
      </c>
      <c r="F7638" s="73">
        <v>208543</v>
      </c>
      <c r="G7638" s="72" t="s">
        <v>16</v>
      </c>
      <c r="H7638" s="72" t="s">
        <v>17</v>
      </c>
      <c r="I7638" s="72" t="s">
        <v>18</v>
      </c>
      <c r="J7638" s="72" t="s">
        <v>19</v>
      </c>
      <c r="K7638" s="72" t="s">
        <v>37</v>
      </c>
      <c r="L7638" s="72" t="s">
        <v>349</v>
      </c>
      <c r="M7638" s="72"/>
    </row>
    <row r="7639" spans="2:13" x14ac:dyDescent="0.25">
      <c r="B7639" s="72" t="s">
        <v>12</v>
      </c>
      <c r="C7639" s="72" t="s">
        <v>13</v>
      </c>
      <c r="D7639" s="72" t="s">
        <v>14</v>
      </c>
      <c r="E7639" s="72" t="s">
        <v>39</v>
      </c>
      <c r="F7639" s="73">
        <v>-204631</v>
      </c>
      <c r="G7639" s="72" t="s">
        <v>16</v>
      </c>
      <c r="H7639" s="72" t="s">
        <v>24</v>
      </c>
      <c r="I7639" s="72" t="s">
        <v>18</v>
      </c>
      <c r="J7639" s="72" t="s">
        <v>19</v>
      </c>
      <c r="K7639" s="72" t="s">
        <v>25</v>
      </c>
      <c r="L7639" s="72" t="s">
        <v>128</v>
      </c>
      <c r="M7639" s="72"/>
    </row>
    <row r="7640" spans="2:13" x14ac:dyDescent="0.25">
      <c r="B7640" s="72" t="s">
        <v>12</v>
      </c>
      <c r="C7640" s="72" t="s">
        <v>13</v>
      </c>
      <c r="D7640" s="72" t="s">
        <v>14</v>
      </c>
      <c r="E7640" s="72" t="s">
        <v>79</v>
      </c>
      <c r="F7640" s="73">
        <v>-2944</v>
      </c>
      <c r="G7640" s="72" t="s">
        <v>16</v>
      </c>
      <c r="H7640" s="72" t="s">
        <v>24</v>
      </c>
      <c r="I7640" s="72" t="s">
        <v>18</v>
      </c>
      <c r="J7640" s="72" t="s">
        <v>19</v>
      </c>
      <c r="K7640" s="72" t="s">
        <v>37</v>
      </c>
      <c r="L7640" s="72" t="s">
        <v>397</v>
      </c>
      <c r="M7640" s="72"/>
    </row>
    <row r="7641" spans="2:13" x14ac:dyDescent="0.25">
      <c r="B7641" s="72" t="s">
        <v>12</v>
      </c>
      <c r="C7641" s="72" t="s">
        <v>13</v>
      </c>
      <c r="D7641" s="72" t="s">
        <v>14</v>
      </c>
      <c r="E7641" s="72" t="s">
        <v>55</v>
      </c>
      <c r="F7641" s="73">
        <v>6601030</v>
      </c>
      <c r="G7641" s="72" t="s">
        <v>16</v>
      </c>
      <c r="H7641" s="72" t="s">
        <v>24</v>
      </c>
      <c r="I7641" s="72" t="s">
        <v>18</v>
      </c>
      <c r="J7641" s="72" t="s">
        <v>227</v>
      </c>
      <c r="K7641" s="72" t="s">
        <v>37</v>
      </c>
      <c r="L7641" s="72" t="s">
        <v>496</v>
      </c>
      <c r="M7641" s="72" t="s">
        <v>112</v>
      </c>
    </row>
    <row r="7642" spans="2:13" x14ac:dyDescent="0.25">
      <c r="B7642" s="72" t="s">
        <v>12</v>
      </c>
      <c r="C7642" s="72" t="s">
        <v>13</v>
      </c>
      <c r="D7642" s="72" t="s">
        <v>14</v>
      </c>
      <c r="E7642" s="72" t="s">
        <v>79</v>
      </c>
      <c r="F7642" s="73">
        <v>-28874</v>
      </c>
      <c r="G7642" s="72" t="s">
        <v>16</v>
      </c>
      <c r="H7642" s="72" t="s">
        <v>24</v>
      </c>
      <c r="I7642" s="72" t="s">
        <v>18</v>
      </c>
      <c r="J7642" s="72" t="s">
        <v>19</v>
      </c>
      <c r="K7642" s="72" t="s">
        <v>99</v>
      </c>
      <c r="L7642" s="72" t="s">
        <v>373</v>
      </c>
      <c r="M7642" s="72"/>
    </row>
    <row r="7643" spans="2:13" x14ac:dyDescent="0.25">
      <c r="B7643" s="72" t="s">
        <v>12</v>
      </c>
      <c r="C7643" s="72" t="s">
        <v>13</v>
      </c>
      <c r="D7643" s="72" t="s">
        <v>14</v>
      </c>
      <c r="E7643" s="72" t="s">
        <v>258</v>
      </c>
      <c r="F7643" s="73">
        <v>243089</v>
      </c>
      <c r="G7643" s="72" t="s">
        <v>16</v>
      </c>
      <c r="H7643" s="72" t="s">
        <v>17</v>
      </c>
      <c r="I7643" s="72" t="s">
        <v>18</v>
      </c>
      <c r="J7643" s="72" t="s">
        <v>19</v>
      </c>
      <c r="K7643" s="72" t="s">
        <v>25</v>
      </c>
      <c r="L7643" s="72" t="s">
        <v>296</v>
      </c>
      <c r="M7643" s="72" t="s">
        <v>444</v>
      </c>
    </row>
    <row r="7644" spans="2:13" x14ac:dyDescent="0.25">
      <c r="B7644" s="72" t="s">
        <v>12</v>
      </c>
      <c r="C7644" s="72" t="s">
        <v>13</v>
      </c>
      <c r="D7644" s="72" t="s">
        <v>14</v>
      </c>
      <c r="E7644" s="72" t="s">
        <v>58</v>
      </c>
      <c r="F7644" s="73">
        <v>489416</v>
      </c>
      <c r="G7644" s="72" t="s">
        <v>16</v>
      </c>
      <c r="H7644" s="72" t="s">
        <v>24</v>
      </c>
      <c r="I7644" s="72" t="s">
        <v>18</v>
      </c>
      <c r="J7644" s="72" t="s">
        <v>19</v>
      </c>
      <c r="K7644" s="72" t="s">
        <v>25</v>
      </c>
      <c r="L7644" s="72" t="s">
        <v>575</v>
      </c>
      <c r="M7644" s="72" t="s">
        <v>47</v>
      </c>
    </row>
    <row r="7645" spans="2:13" x14ac:dyDescent="0.25">
      <c r="B7645" s="72" t="s">
        <v>12</v>
      </c>
      <c r="C7645" s="72" t="s">
        <v>13</v>
      </c>
      <c r="D7645" s="72" t="s">
        <v>14</v>
      </c>
      <c r="E7645" s="72" t="s">
        <v>83</v>
      </c>
      <c r="F7645" s="73">
        <v>30</v>
      </c>
      <c r="G7645" s="72" t="s">
        <v>16</v>
      </c>
      <c r="H7645" s="72" t="s">
        <v>17</v>
      </c>
      <c r="I7645" s="72" t="s">
        <v>18</v>
      </c>
      <c r="J7645" s="72" t="s">
        <v>227</v>
      </c>
      <c r="K7645" s="72" t="s">
        <v>25</v>
      </c>
      <c r="L7645" s="72" t="s">
        <v>392</v>
      </c>
      <c r="M7645" s="72"/>
    </row>
    <row r="7646" spans="2:13" x14ac:dyDescent="0.25">
      <c r="B7646" s="72" t="s">
        <v>12</v>
      </c>
      <c r="C7646" s="72" t="s">
        <v>13</v>
      </c>
      <c r="D7646" s="72" t="s">
        <v>14</v>
      </c>
      <c r="E7646" s="72" t="s">
        <v>68</v>
      </c>
      <c r="F7646" s="73">
        <v>-204128</v>
      </c>
      <c r="G7646" s="72" t="s">
        <v>16</v>
      </c>
      <c r="H7646" s="72" t="s">
        <v>17</v>
      </c>
      <c r="I7646" s="72" t="s">
        <v>18</v>
      </c>
      <c r="J7646" s="72" t="s">
        <v>19</v>
      </c>
      <c r="K7646" s="72" t="s">
        <v>20</v>
      </c>
      <c r="L7646" s="72" t="s">
        <v>226</v>
      </c>
      <c r="M7646" s="72"/>
    </row>
    <row r="7647" spans="2:13" x14ac:dyDescent="0.25">
      <c r="B7647" s="72" t="s">
        <v>12</v>
      </c>
      <c r="C7647" s="72" t="s">
        <v>13</v>
      </c>
      <c r="D7647" s="72" t="s">
        <v>14</v>
      </c>
      <c r="E7647" s="72" t="s">
        <v>51</v>
      </c>
      <c r="F7647" s="73">
        <v>1708</v>
      </c>
      <c r="G7647" s="72" t="s">
        <v>16</v>
      </c>
      <c r="H7647" s="72" t="s">
        <v>17</v>
      </c>
      <c r="I7647" s="72" t="s">
        <v>48</v>
      </c>
      <c r="J7647" s="72" t="s">
        <v>19</v>
      </c>
      <c r="K7647" s="72" t="s">
        <v>49</v>
      </c>
      <c r="L7647" s="72" t="s">
        <v>73</v>
      </c>
      <c r="M7647" s="72"/>
    </row>
    <row r="7648" spans="2:13" x14ac:dyDescent="0.25">
      <c r="B7648" s="72" t="s">
        <v>12</v>
      </c>
      <c r="C7648" s="72" t="s">
        <v>13</v>
      </c>
      <c r="D7648" s="72" t="s">
        <v>14</v>
      </c>
      <c r="E7648" s="72" t="s">
        <v>258</v>
      </c>
      <c r="F7648" s="73">
        <v>109003</v>
      </c>
      <c r="G7648" s="72" t="s">
        <v>16</v>
      </c>
      <c r="H7648" s="72" t="s">
        <v>24</v>
      </c>
      <c r="I7648" s="72" t="s">
        <v>18</v>
      </c>
      <c r="J7648" s="72" t="s">
        <v>19</v>
      </c>
      <c r="K7648" s="72" t="s">
        <v>99</v>
      </c>
      <c r="L7648" s="72" t="s">
        <v>655</v>
      </c>
      <c r="M7648" s="72" t="s">
        <v>72</v>
      </c>
    </row>
    <row r="7649" spans="2:13" x14ac:dyDescent="0.25">
      <c r="B7649" s="72" t="s">
        <v>12</v>
      </c>
      <c r="C7649" s="72" t="s">
        <v>13</v>
      </c>
      <c r="D7649" s="72" t="s">
        <v>14</v>
      </c>
      <c r="E7649" s="72" t="s">
        <v>55</v>
      </c>
      <c r="F7649" s="73">
        <v>523978</v>
      </c>
      <c r="G7649" s="72" t="s">
        <v>16</v>
      </c>
      <c r="H7649" s="72" t="s">
        <v>24</v>
      </c>
      <c r="I7649" s="72" t="s">
        <v>18</v>
      </c>
      <c r="J7649" s="72" t="s">
        <v>19</v>
      </c>
      <c r="K7649" s="72" t="s">
        <v>25</v>
      </c>
      <c r="L7649" s="72" t="s">
        <v>268</v>
      </c>
      <c r="M7649" s="72" t="s">
        <v>57</v>
      </c>
    </row>
    <row r="7650" spans="2:13" x14ac:dyDescent="0.25">
      <c r="B7650" s="72" t="s">
        <v>12</v>
      </c>
      <c r="C7650" s="72" t="s">
        <v>13</v>
      </c>
      <c r="D7650" s="72" t="s">
        <v>14</v>
      </c>
      <c r="E7650" s="72" t="s">
        <v>146</v>
      </c>
      <c r="F7650" s="73">
        <v>-9</v>
      </c>
      <c r="G7650" s="72" t="s">
        <v>16</v>
      </c>
      <c r="H7650" s="72" t="s">
        <v>17</v>
      </c>
      <c r="I7650" s="72" t="s">
        <v>18</v>
      </c>
      <c r="J7650" s="72" t="s">
        <v>19</v>
      </c>
      <c r="K7650" s="72" t="s">
        <v>25</v>
      </c>
      <c r="L7650" s="72" t="s">
        <v>101</v>
      </c>
      <c r="M7650" s="72"/>
    </row>
    <row r="7651" spans="2:13" x14ac:dyDescent="0.25">
      <c r="B7651" s="72" t="s">
        <v>12</v>
      </c>
      <c r="C7651" s="72" t="s">
        <v>13</v>
      </c>
      <c r="D7651" s="72" t="s">
        <v>14</v>
      </c>
      <c r="E7651" s="72" t="s">
        <v>79</v>
      </c>
      <c r="F7651" s="73">
        <v>-320023</v>
      </c>
      <c r="G7651" s="72" t="s">
        <v>16</v>
      </c>
      <c r="H7651" s="72" t="s">
        <v>24</v>
      </c>
      <c r="I7651" s="72" t="s">
        <v>18</v>
      </c>
      <c r="J7651" s="72" t="s">
        <v>227</v>
      </c>
      <c r="K7651" s="72" t="s">
        <v>117</v>
      </c>
      <c r="L7651" s="72" t="s">
        <v>271</v>
      </c>
      <c r="M7651" s="72"/>
    </row>
    <row r="7652" spans="2:13" x14ac:dyDescent="0.25">
      <c r="B7652" s="72" t="s">
        <v>12</v>
      </c>
      <c r="C7652" s="72" t="s">
        <v>13</v>
      </c>
      <c r="D7652" s="72" t="s">
        <v>14</v>
      </c>
      <c r="E7652" s="72" t="s">
        <v>258</v>
      </c>
      <c r="F7652" s="73">
        <v>778554</v>
      </c>
      <c r="G7652" s="72" t="s">
        <v>16</v>
      </c>
      <c r="H7652" s="72" t="s">
        <v>24</v>
      </c>
      <c r="I7652" s="72" t="s">
        <v>18</v>
      </c>
      <c r="J7652" s="72" t="s">
        <v>19</v>
      </c>
      <c r="K7652" s="72" t="s">
        <v>96</v>
      </c>
      <c r="L7652" s="72" t="s">
        <v>318</v>
      </c>
      <c r="M7652" s="72" t="s">
        <v>243</v>
      </c>
    </row>
    <row r="7653" spans="2:13" x14ac:dyDescent="0.25">
      <c r="B7653" s="72" t="s">
        <v>12</v>
      </c>
      <c r="C7653" s="72" t="s">
        <v>13</v>
      </c>
      <c r="D7653" s="72" t="s">
        <v>14</v>
      </c>
      <c r="E7653" s="72" t="s">
        <v>79</v>
      </c>
      <c r="F7653" s="73">
        <v>-285925</v>
      </c>
      <c r="G7653" s="72" t="s">
        <v>16</v>
      </c>
      <c r="H7653" s="72" t="s">
        <v>24</v>
      </c>
      <c r="I7653" s="72" t="s">
        <v>18</v>
      </c>
      <c r="J7653" s="72" t="s">
        <v>540</v>
      </c>
      <c r="K7653" s="72" t="s">
        <v>117</v>
      </c>
      <c r="L7653" s="72" t="s">
        <v>271</v>
      </c>
      <c r="M7653" s="72"/>
    </row>
    <row r="7654" spans="2:13" x14ac:dyDescent="0.25">
      <c r="B7654" s="72" t="s">
        <v>12</v>
      </c>
      <c r="C7654" s="72" t="s">
        <v>13</v>
      </c>
      <c r="D7654" s="72" t="s">
        <v>14</v>
      </c>
      <c r="E7654" s="72" t="s">
        <v>83</v>
      </c>
      <c r="F7654" s="73">
        <v>487248</v>
      </c>
      <c r="G7654" s="72" t="s">
        <v>16</v>
      </c>
      <c r="H7654" s="72" t="s">
        <v>24</v>
      </c>
      <c r="I7654" s="72" t="s">
        <v>18</v>
      </c>
      <c r="J7654" s="72" t="s">
        <v>19</v>
      </c>
      <c r="K7654" s="72" t="s">
        <v>25</v>
      </c>
      <c r="L7654" s="72" t="s">
        <v>191</v>
      </c>
      <c r="M7654" s="72"/>
    </row>
    <row r="7655" spans="2:13" x14ac:dyDescent="0.25">
      <c r="B7655" s="72" t="s">
        <v>12</v>
      </c>
      <c r="C7655" s="72" t="s">
        <v>13</v>
      </c>
      <c r="D7655" s="72" t="s">
        <v>14</v>
      </c>
      <c r="E7655" s="72" t="s">
        <v>146</v>
      </c>
      <c r="F7655" s="73">
        <v>-641710</v>
      </c>
      <c r="G7655" s="72" t="s">
        <v>16</v>
      </c>
      <c r="H7655" s="72" t="s">
        <v>24</v>
      </c>
      <c r="I7655" s="72" t="s">
        <v>18</v>
      </c>
      <c r="J7655" s="72" t="s">
        <v>19</v>
      </c>
      <c r="K7655" s="72" t="s">
        <v>49</v>
      </c>
      <c r="L7655" s="72" t="s">
        <v>255</v>
      </c>
      <c r="M7655" s="72"/>
    </row>
    <row r="7656" spans="2:13" x14ac:dyDescent="0.25">
      <c r="B7656" s="72" t="s">
        <v>12</v>
      </c>
      <c r="C7656" s="72" t="s">
        <v>13</v>
      </c>
      <c r="D7656" s="72" t="s">
        <v>14</v>
      </c>
      <c r="E7656" s="72" t="s">
        <v>81</v>
      </c>
      <c r="F7656" s="73">
        <v>162715</v>
      </c>
      <c r="G7656" s="72" t="s">
        <v>16</v>
      </c>
      <c r="H7656" s="72" t="s">
        <v>17</v>
      </c>
      <c r="I7656" s="72" t="s">
        <v>18</v>
      </c>
      <c r="J7656" s="72" t="s">
        <v>19</v>
      </c>
      <c r="K7656" s="72" t="s">
        <v>49</v>
      </c>
      <c r="L7656" s="72" t="s">
        <v>167</v>
      </c>
      <c r="M7656" s="72" t="s">
        <v>47</v>
      </c>
    </row>
    <row r="7657" spans="2:13" x14ac:dyDescent="0.25">
      <c r="B7657" s="72" t="s">
        <v>12</v>
      </c>
      <c r="C7657" s="72" t="s">
        <v>13</v>
      </c>
      <c r="D7657" s="72" t="s">
        <v>14</v>
      </c>
      <c r="E7657" s="72" t="s">
        <v>51</v>
      </c>
      <c r="F7657" s="73">
        <v>5046846</v>
      </c>
      <c r="G7657" s="72" t="s">
        <v>16</v>
      </c>
      <c r="H7657" s="72" t="s">
        <v>24</v>
      </c>
      <c r="I7657" s="72" t="s">
        <v>18</v>
      </c>
      <c r="J7657" s="72" t="s">
        <v>19</v>
      </c>
      <c r="K7657" s="72" t="s">
        <v>102</v>
      </c>
      <c r="L7657" s="72" t="s">
        <v>196</v>
      </c>
      <c r="M7657" s="72"/>
    </row>
    <row r="7658" spans="2:13" x14ac:dyDescent="0.25">
      <c r="B7658" s="72" t="s">
        <v>12</v>
      </c>
      <c r="C7658" s="72" t="s">
        <v>13</v>
      </c>
      <c r="D7658" s="72" t="s">
        <v>14</v>
      </c>
      <c r="E7658" s="72" t="s">
        <v>123</v>
      </c>
      <c r="F7658" s="73">
        <v>-37</v>
      </c>
      <c r="G7658" s="72" t="s">
        <v>16</v>
      </c>
      <c r="H7658" s="72" t="s">
        <v>24</v>
      </c>
      <c r="I7658" s="72" t="s">
        <v>18</v>
      </c>
      <c r="J7658" s="72" t="s">
        <v>19</v>
      </c>
      <c r="K7658" s="72" t="s">
        <v>117</v>
      </c>
      <c r="L7658" s="72" t="s">
        <v>393</v>
      </c>
      <c r="M7658" s="72"/>
    </row>
    <row r="7659" spans="2:13" x14ac:dyDescent="0.25">
      <c r="B7659" s="72" t="s">
        <v>12</v>
      </c>
      <c r="C7659" s="72" t="s">
        <v>13</v>
      </c>
      <c r="D7659" s="72" t="s">
        <v>14</v>
      </c>
      <c r="E7659" s="72" t="s">
        <v>123</v>
      </c>
      <c r="F7659" s="73">
        <v>-6608</v>
      </c>
      <c r="G7659" s="72" t="s">
        <v>16</v>
      </c>
      <c r="H7659" s="72" t="s">
        <v>24</v>
      </c>
      <c r="I7659" s="72" t="s">
        <v>18</v>
      </c>
      <c r="J7659" s="72" t="s">
        <v>19</v>
      </c>
      <c r="K7659" s="72" t="s">
        <v>96</v>
      </c>
      <c r="L7659" s="72" t="s">
        <v>337</v>
      </c>
      <c r="M7659" s="72"/>
    </row>
    <row r="7660" spans="2:13" x14ac:dyDescent="0.25">
      <c r="B7660" s="72" t="s">
        <v>12</v>
      </c>
      <c r="C7660" s="72" t="s">
        <v>13</v>
      </c>
      <c r="D7660" s="72" t="s">
        <v>14</v>
      </c>
      <c r="E7660" s="72" t="s">
        <v>256</v>
      </c>
      <c r="F7660" s="73">
        <v>-2455</v>
      </c>
      <c r="G7660" s="72" t="s">
        <v>16</v>
      </c>
      <c r="H7660" s="72" t="s">
        <v>24</v>
      </c>
      <c r="I7660" s="72" t="s">
        <v>18</v>
      </c>
      <c r="J7660" s="72" t="s">
        <v>19</v>
      </c>
      <c r="K7660" s="72" t="s">
        <v>37</v>
      </c>
      <c r="L7660" s="72" t="s">
        <v>412</v>
      </c>
      <c r="M7660" s="72"/>
    </row>
    <row r="7661" spans="2:13" x14ac:dyDescent="0.25">
      <c r="B7661" s="72" t="s">
        <v>12</v>
      </c>
      <c r="C7661" s="72" t="s">
        <v>13</v>
      </c>
      <c r="D7661" s="72" t="s">
        <v>14</v>
      </c>
      <c r="E7661" s="72" t="s">
        <v>144</v>
      </c>
      <c r="F7661" s="73">
        <v>13498760</v>
      </c>
      <c r="G7661" s="72" t="s">
        <v>16</v>
      </c>
      <c r="H7661" s="72" t="s">
        <v>24</v>
      </c>
      <c r="I7661" s="72" t="s">
        <v>18</v>
      </c>
      <c r="J7661" s="72" t="s">
        <v>19</v>
      </c>
      <c r="K7661" s="72" t="s">
        <v>37</v>
      </c>
      <c r="L7661" s="72" t="s">
        <v>177</v>
      </c>
      <c r="M7661" s="72" t="s">
        <v>184</v>
      </c>
    </row>
    <row r="7662" spans="2:13" x14ac:dyDescent="0.25">
      <c r="B7662" s="72" t="s">
        <v>12</v>
      </c>
      <c r="C7662" s="72" t="s">
        <v>13</v>
      </c>
      <c r="D7662" s="72" t="s">
        <v>14</v>
      </c>
      <c r="E7662" s="72" t="s">
        <v>81</v>
      </c>
      <c r="F7662" s="73">
        <v>51191</v>
      </c>
      <c r="G7662" s="72" t="s">
        <v>16</v>
      </c>
      <c r="H7662" s="72" t="s">
        <v>24</v>
      </c>
      <c r="I7662" s="72" t="s">
        <v>18</v>
      </c>
      <c r="J7662" s="72" t="s">
        <v>19</v>
      </c>
      <c r="K7662" s="72" t="s">
        <v>25</v>
      </c>
      <c r="L7662" s="72" t="s">
        <v>703</v>
      </c>
      <c r="M7662" s="72" t="s">
        <v>47</v>
      </c>
    </row>
    <row r="7663" spans="2:13" x14ac:dyDescent="0.25">
      <c r="B7663" s="72" t="s">
        <v>12</v>
      </c>
      <c r="C7663" s="72" t="s">
        <v>13</v>
      </c>
      <c r="D7663" s="72" t="s">
        <v>14</v>
      </c>
      <c r="E7663" s="72" t="s">
        <v>55</v>
      </c>
      <c r="F7663" s="73">
        <v>657485</v>
      </c>
      <c r="G7663" s="72" t="s">
        <v>16</v>
      </c>
      <c r="H7663" s="72" t="s">
        <v>17</v>
      </c>
      <c r="I7663" s="72" t="s">
        <v>18</v>
      </c>
      <c r="J7663" s="72" t="s">
        <v>19</v>
      </c>
      <c r="K7663" s="72" t="s">
        <v>25</v>
      </c>
      <c r="L7663" s="72" t="s">
        <v>262</v>
      </c>
      <c r="M7663" s="72" t="s">
        <v>57</v>
      </c>
    </row>
    <row r="7664" spans="2:13" x14ac:dyDescent="0.25">
      <c r="B7664" s="72" t="s">
        <v>12</v>
      </c>
      <c r="C7664" s="72" t="s">
        <v>13</v>
      </c>
      <c r="D7664" s="72" t="s">
        <v>14</v>
      </c>
      <c r="E7664" s="72" t="s">
        <v>152</v>
      </c>
      <c r="F7664" s="73">
        <v>-2335</v>
      </c>
      <c r="G7664" s="72" t="s">
        <v>16</v>
      </c>
      <c r="H7664" s="72" t="s">
        <v>24</v>
      </c>
      <c r="I7664" s="72" t="s">
        <v>18</v>
      </c>
      <c r="J7664" s="72" t="s">
        <v>19</v>
      </c>
      <c r="K7664" s="72" t="s">
        <v>99</v>
      </c>
      <c r="L7664" s="72" t="s">
        <v>242</v>
      </c>
      <c r="M7664" s="72"/>
    </row>
    <row r="7665" spans="2:13" x14ac:dyDescent="0.25">
      <c r="B7665" s="72" t="s">
        <v>12</v>
      </c>
      <c r="C7665" s="72" t="s">
        <v>13</v>
      </c>
      <c r="D7665" s="72" t="s">
        <v>14</v>
      </c>
      <c r="E7665" s="72" t="s">
        <v>39</v>
      </c>
      <c r="F7665" s="73">
        <v>-45496</v>
      </c>
      <c r="G7665" s="72" t="s">
        <v>16</v>
      </c>
      <c r="H7665" s="72" t="s">
        <v>17</v>
      </c>
      <c r="I7665" s="72" t="s">
        <v>18</v>
      </c>
      <c r="J7665" s="72" t="s">
        <v>19</v>
      </c>
      <c r="K7665" s="72" t="s">
        <v>25</v>
      </c>
      <c r="L7665" s="72" t="s">
        <v>467</v>
      </c>
      <c r="M7665" s="72"/>
    </row>
    <row r="7666" spans="2:13" x14ac:dyDescent="0.25">
      <c r="B7666" s="72" t="s">
        <v>12</v>
      </c>
      <c r="C7666" s="72" t="s">
        <v>13</v>
      </c>
      <c r="D7666" s="72" t="s">
        <v>14</v>
      </c>
      <c r="E7666" s="72" t="s">
        <v>27</v>
      </c>
      <c r="F7666" s="73">
        <v>1348</v>
      </c>
      <c r="G7666" s="72" t="s">
        <v>16</v>
      </c>
      <c r="H7666" s="72" t="s">
        <v>17</v>
      </c>
      <c r="I7666" s="72" t="s">
        <v>18</v>
      </c>
      <c r="J7666" s="72" t="s">
        <v>19</v>
      </c>
      <c r="K7666" s="72" t="s">
        <v>25</v>
      </c>
      <c r="L7666" s="72" t="s">
        <v>122</v>
      </c>
      <c r="M7666" s="72" t="s">
        <v>302</v>
      </c>
    </row>
    <row r="7667" spans="2:13" x14ac:dyDescent="0.25">
      <c r="B7667" s="72" t="s">
        <v>12</v>
      </c>
      <c r="C7667" s="72" t="s">
        <v>13</v>
      </c>
      <c r="D7667" s="72" t="s">
        <v>14</v>
      </c>
      <c r="E7667" s="72" t="s">
        <v>83</v>
      </c>
      <c r="F7667" s="73">
        <v>19233</v>
      </c>
      <c r="G7667" s="72" t="s">
        <v>16</v>
      </c>
      <c r="H7667" s="72" t="s">
        <v>24</v>
      </c>
      <c r="I7667" s="72" t="s">
        <v>48</v>
      </c>
      <c r="J7667" s="72" t="s">
        <v>19</v>
      </c>
      <c r="K7667" s="72" t="s">
        <v>37</v>
      </c>
      <c r="L7667" s="72" t="s">
        <v>291</v>
      </c>
      <c r="M7667" s="72"/>
    </row>
    <row r="7668" spans="2:13" x14ac:dyDescent="0.25">
      <c r="B7668" s="72" t="s">
        <v>12</v>
      </c>
      <c r="C7668" s="72" t="s">
        <v>13</v>
      </c>
      <c r="D7668" s="72" t="s">
        <v>14</v>
      </c>
      <c r="E7668" s="72" t="s">
        <v>83</v>
      </c>
      <c r="F7668" s="73">
        <v>13</v>
      </c>
      <c r="G7668" s="72" t="s">
        <v>16</v>
      </c>
      <c r="H7668" s="72" t="s">
        <v>24</v>
      </c>
      <c r="I7668" s="72" t="s">
        <v>18</v>
      </c>
      <c r="J7668" s="72" t="s">
        <v>19</v>
      </c>
      <c r="K7668" s="72" t="s">
        <v>75</v>
      </c>
      <c r="L7668" s="72" t="s">
        <v>426</v>
      </c>
      <c r="M7668" s="72"/>
    </row>
    <row r="7669" spans="2:13" x14ac:dyDescent="0.25">
      <c r="B7669" s="72" t="s">
        <v>12</v>
      </c>
      <c r="C7669" s="72" t="s">
        <v>13</v>
      </c>
      <c r="D7669" s="72" t="s">
        <v>14</v>
      </c>
      <c r="E7669" s="72" t="s">
        <v>146</v>
      </c>
      <c r="F7669" s="73">
        <v>-3800</v>
      </c>
      <c r="G7669" s="72" t="s">
        <v>16</v>
      </c>
      <c r="H7669" s="72" t="s">
        <v>24</v>
      </c>
      <c r="I7669" s="72" t="s">
        <v>18</v>
      </c>
      <c r="J7669" s="72" t="s">
        <v>19</v>
      </c>
      <c r="K7669" s="72" t="s">
        <v>25</v>
      </c>
      <c r="L7669" s="72" t="s">
        <v>425</v>
      </c>
      <c r="M7669" s="72"/>
    </row>
    <row r="7670" spans="2:13" x14ac:dyDescent="0.25">
      <c r="B7670" s="72" t="s">
        <v>12</v>
      </c>
      <c r="C7670" s="72" t="s">
        <v>13</v>
      </c>
      <c r="D7670" s="72" t="s">
        <v>14</v>
      </c>
      <c r="E7670" s="72" t="s">
        <v>30</v>
      </c>
      <c r="F7670" s="73">
        <v>-21758</v>
      </c>
      <c r="G7670" s="72" t="s">
        <v>16</v>
      </c>
      <c r="H7670" s="72" t="s">
        <v>17</v>
      </c>
      <c r="I7670" s="72" t="s">
        <v>18</v>
      </c>
      <c r="J7670" s="72" t="s">
        <v>19</v>
      </c>
      <c r="K7670" s="72" t="s">
        <v>25</v>
      </c>
      <c r="L7670" s="72" t="s">
        <v>26</v>
      </c>
      <c r="M7670" s="72"/>
    </row>
    <row r="7671" spans="2:13" x14ac:dyDescent="0.25">
      <c r="B7671" s="72" t="s">
        <v>12</v>
      </c>
      <c r="C7671" s="72" t="s">
        <v>13</v>
      </c>
      <c r="D7671" s="72" t="s">
        <v>14</v>
      </c>
      <c r="E7671" s="72" t="s">
        <v>15</v>
      </c>
      <c r="F7671" s="73">
        <v>1910976</v>
      </c>
      <c r="G7671" s="72" t="s">
        <v>16</v>
      </c>
      <c r="H7671" s="72" t="s">
        <v>24</v>
      </c>
      <c r="I7671" s="72" t="s">
        <v>48</v>
      </c>
      <c r="J7671" s="72" t="s">
        <v>19</v>
      </c>
      <c r="K7671" s="72" t="s">
        <v>43</v>
      </c>
      <c r="L7671" s="72" t="s">
        <v>472</v>
      </c>
      <c r="M7671" s="72" t="s">
        <v>133</v>
      </c>
    </row>
    <row r="7672" spans="2:13" x14ac:dyDescent="0.25">
      <c r="B7672" s="72" t="s">
        <v>12</v>
      </c>
      <c r="C7672" s="72" t="s">
        <v>13</v>
      </c>
      <c r="D7672" s="72" t="s">
        <v>14</v>
      </c>
      <c r="E7672" s="72" t="s">
        <v>81</v>
      </c>
      <c r="F7672" s="73">
        <v>212144</v>
      </c>
      <c r="G7672" s="72" t="s">
        <v>16</v>
      </c>
      <c r="H7672" s="72" t="s">
        <v>24</v>
      </c>
      <c r="I7672" s="72" t="s">
        <v>18</v>
      </c>
      <c r="J7672" s="72" t="s">
        <v>19</v>
      </c>
      <c r="K7672" s="72" t="s">
        <v>25</v>
      </c>
      <c r="L7672" s="72" t="s">
        <v>473</v>
      </c>
      <c r="M7672" s="72" t="s">
        <v>47</v>
      </c>
    </row>
    <row r="7673" spans="2:13" x14ac:dyDescent="0.25">
      <c r="B7673" s="72" t="s">
        <v>12</v>
      </c>
      <c r="C7673" s="72" t="s">
        <v>13</v>
      </c>
      <c r="D7673" s="72" t="s">
        <v>14</v>
      </c>
      <c r="E7673" s="72" t="s">
        <v>39</v>
      </c>
      <c r="F7673" s="73">
        <v>-23284</v>
      </c>
      <c r="G7673" s="72" t="s">
        <v>16</v>
      </c>
      <c r="H7673" s="72" t="s">
        <v>17</v>
      </c>
      <c r="I7673" s="72" t="s">
        <v>18</v>
      </c>
      <c r="J7673" s="72" t="s">
        <v>19</v>
      </c>
      <c r="K7673" s="72" t="s">
        <v>25</v>
      </c>
      <c r="L7673" s="72" t="s">
        <v>224</v>
      </c>
      <c r="M7673" s="72"/>
    </row>
    <row r="7674" spans="2:13" x14ac:dyDescent="0.25">
      <c r="B7674" s="72" t="s">
        <v>12</v>
      </c>
      <c r="C7674" s="72" t="s">
        <v>13</v>
      </c>
      <c r="D7674" s="72" t="s">
        <v>14</v>
      </c>
      <c r="E7674" s="72" t="s">
        <v>58</v>
      </c>
      <c r="F7674" s="73">
        <v>12828</v>
      </c>
      <c r="G7674" s="72" t="s">
        <v>16</v>
      </c>
      <c r="H7674" s="72" t="s">
        <v>17</v>
      </c>
      <c r="I7674" s="72" t="s">
        <v>18</v>
      </c>
      <c r="J7674" s="72" t="s">
        <v>19</v>
      </c>
      <c r="K7674" s="72" t="s">
        <v>37</v>
      </c>
      <c r="L7674" s="72" t="s">
        <v>354</v>
      </c>
      <c r="M7674" s="72" t="s">
        <v>29</v>
      </c>
    </row>
    <row r="7675" spans="2:13" x14ac:dyDescent="0.25">
      <c r="B7675" s="72" t="s">
        <v>12</v>
      </c>
      <c r="C7675" s="72" t="s">
        <v>13</v>
      </c>
      <c r="D7675" s="72" t="s">
        <v>14</v>
      </c>
      <c r="E7675" s="72" t="s">
        <v>33</v>
      </c>
      <c r="F7675" s="73">
        <v>7506</v>
      </c>
      <c r="G7675" s="72" t="s">
        <v>16</v>
      </c>
      <c r="H7675" s="72" t="s">
        <v>24</v>
      </c>
      <c r="I7675" s="72" t="s">
        <v>18</v>
      </c>
      <c r="J7675" s="72" t="s">
        <v>19</v>
      </c>
      <c r="K7675" s="72" t="s">
        <v>99</v>
      </c>
      <c r="L7675" s="72" t="s">
        <v>335</v>
      </c>
      <c r="M7675" s="72" t="s">
        <v>47</v>
      </c>
    </row>
    <row r="7676" spans="2:13" x14ac:dyDescent="0.25">
      <c r="B7676" s="72" t="s">
        <v>12</v>
      </c>
      <c r="C7676" s="72" t="s">
        <v>13</v>
      </c>
      <c r="D7676" s="72" t="s">
        <v>14</v>
      </c>
      <c r="E7676" s="72" t="s">
        <v>94</v>
      </c>
      <c r="F7676" s="73">
        <v>3815</v>
      </c>
      <c r="G7676" s="72" t="s">
        <v>16</v>
      </c>
      <c r="H7676" s="72" t="s">
        <v>17</v>
      </c>
      <c r="I7676" s="72" t="s">
        <v>18</v>
      </c>
      <c r="J7676" s="72" t="s">
        <v>19</v>
      </c>
      <c r="K7676" s="72" t="s">
        <v>25</v>
      </c>
      <c r="L7676" s="72" t="s">
        <v>433</v>
      </c>
      <c r="M7676" s="72"/>
    </row>
    <row r="7677" spans="2:13" x14ac:dyDescent="0.25">
      <c r="B7677" s="72" t="s">
        <v>12</v>
      </c>
      <c r="C7677" s="72" t="s">
        <v>13</v>
      </c>
      <c r="D7677" s="72" t="s">
        <v>14</v>
      </c>
      <c r="E7677" s="72" t="s">
        <v>27</v>
      </c>
      <c r="F7677" s="73">
        <v>81586</v>
      </c>
      <c r="G7677" s="72" t="s">
        <v>16</v>
      </c>
      <c r="H7677" s="72" t="s">
        <v>17</v>
      </c>
      <c r="I7677" s="72" t="s">
        <v>18</v>
      </c>
      <c r="J7677" s="72" t="s">
        <v>19</v>
      </c>
      <c r="K7677" s="72" t="s">
        <v>25</v>
      </c>
      <c r="L7677" s="72" t="s">
        <v>402</v>
      </c>
      <c r="M7677" s="72" t="s">
        <v>302</v>
      </c>
    </row>
    <row r="7678" spans="2:13" x14ac:dyDescent="0.25">
      <c r="B7678" s="72" t="s">
        <v>12</v>
      </c>
      <c r="C7678" s="72" t="s">
        <v>13</v>
      </c>
      <c r="D7678" s="72" t="s">
        <v>14</v>
      </c>
      <c r="E7678" s="72" t="s">
        <v>187</v>
      </c>
      <c r="F7678" s="73">
        <v>50379</v>
      </c>
      <c r="G7678" s="72" t="s">
        <v>16</v>
      </c>
      <c r="H7678" s="72" t="s">
        <v>17</v>
      </c>
      <c r="I7678" s="72" t="s">
        <v>18</v>
      </c>
      <c r="J7678" s="72" t="s">
        <v>19</v>
      </c>
      <c r="K7678" s="72" t="s">
        <v>20</v>
      </c>
      <c r="L7678" s="72" t="s">
        <v>226</v>
      </c>
      <c r="M7678" s="72" t="s">
        <v>112</v>
      </c>
    </row>
    <row r="7679" spans="2:13" x14ac:dyDescent="0.25">
      <c r="B7679" s="72" t="s">
        <v>12</v>
      </c>
      <c r="C7679" s="72" t="s">
        <v>13</v>
      </c>
      <c r="D7679" s="72" t="s">
        <v>14</v>
      </c>
      <c r="E7679" s="72" t="s">
        <v>27</v>
      </c>
      <c r="F7679" s="73">
        <v>649473</v>
      </c>
      <c r="G7679" s="72" t="s">
        <v>16</v>
      </c>
      <c r="H7679" s="72" t="s">
        <v>24</v>
      </c>
      <c r="I7679" s="72" t="s">
        <v>18</v>
      </c>
      <c r="J7679" s="72" t="s">
        <v>19</v>
      </c>
      <c r="K7679" s="72" t="s">
        <v>43</v>
      </c>
      <c r="L7679" s="72" t="s">
        <v>163</v>
      </c>
      <c r="M7679" s="72" t="s">
        <v>57</v>
      </c>
    </row>
    <row r="7680" spans="2:13" x14ac:dyDescent="0.25">
      <c r="B7680" s="72" t="s">
        <v>12</v>
      </c>
      <c r="C7680" s="72" t="s">
        <v>13</v>
      </c>
      <c r="D7680" s="72" t="s">
        <v>14</v>
      </c>
      <c r="E7680" s="72" t="s">
        <v>51</v>
      </c>
      <c r="F7680" s="73">
        <v>98174</v>
      </c>
      <c r="G7680" s="72" t="s">
        <v>16</v>
      </c>
      <c r="H7680" s="72" t="s">
        <v>17</v>
      </c>
      <c r="I7680" s="72" t="s">
        <v>18</v>
      </c>
      <c r="J7680" s="72" t="s">
        <v>19</v>
      </c>
      <c r="K7680" s="72" t="s">
        <v>25</v>
      </c>
      <c r="L7680" s="72" t="s">
        <v>262</v>
      </c>
      <c r="M7680" s="72"/>
    </row>
    <row r="7681" spans="2:13" x14ac:dyDescent="0.25">
      <c r="B7681" s="72" t="s">
        <v>12</v>
      </c>
      <c r="C7681" s="72" t="s">
        <v>13</v>
      </c>
      <c r="D7681" s="72" t="s">
        <v>14</v>
      </c>
      <c r="E7681" s="72" t="s">
        <v>68</v>
      </c>
      <c r="F7681" s="73">
        <v>-419</v>
      </c>
      <c r="G7681" s="72" t="s">
        <v>16</v>
      </c>
      <c r="H7681" s="72" t="s">
        <v>24</v>
      </c>
      <c r="I7681" s="72" t="s">
        <v>18</v>
      </c>
      <c r="J7681" s="72" t="s">
        <v>19</v>
      </c>
      <c r="K7681" s="72" t="s">
        <v>117</v>
      </c>
      <c r="L7681" s="72" t="s">
        <v>589</v>
      </c>
      <c r="M7681" s="72"/>
    </row>
    <row r="7682" spans="2:13" x14ac:dyDescent="0.25">
      <c r="B7682" s="72" t="s">
        <v>12</v>
      </c>
      <c r="C7682" s="72" t="s">
        <v>13</v>
      </c>
      <c r="D7682" s="72" t="s">
        <v>14</v>
      </c>
      <c r="E7682" s="72" t="s">
        <v>27</v>
      </c>
      <c r="F7682" s="73">
        <v>117756</v>
      </c>
      <c r="G7682" s="72" t="s">
        <v>16</v>
      </c>
      <c r="H7682" s="72" t="s">
        <v>24</v>
      </c>
      <c r="I7682" s="72" t="s">
        <v>18</v>
      </c>
      <c r="J7682" s="72" t="s">
        <v>19</v>
      </c>
      <c r="K7682" s="72" t="s">
        <v>37</v>
      </c>
      <c r="L7682" s="72" t="s">
        <v>352</v>
      </c>
      <c r="M7682" s="72" t="s">
        <v>29</v>
      </c>
    </row>
    <row r="7683" spans="2:13" x14ac:dyDescent="0.25">
      <c r="B7683" s="72" t="s">
        <v>12</v>
      </c>
      <c r="C7683" s="72" t="s">
        <v>13</v>
      </c>
      <c r="D7683" s="72" t="s">
        <v>14</v>
      </c>
      <c r="E7683" s="72" t="s">
        <v>55</v>
      </c>
      <c r="F7683" s="73">
        <v>757007</v>
      </c>
      <c r="G7683" s="72" t="s">
        <v>16</v>
      </c>
      <c r="H7683" s="72" t="s">
        <v>24</v>
      </c>
      <c r="I7683" s="72" t="s">
        <v>18</v>
      </c>
      <c r="J7683" s="72" t="s">
        <v>628</v>
      </c>
      <c r="K7683" s="72" t="s">
        <v>25</v>
      </c>
      <c r="L7683" s="72" t="s">
        <v>591</v>
      </c>
      <c r="M7683" s="72" t="s">
        <v>112</v>
      </c>
    </row>
    <row r="7684" spans="2:13" x14ac:dyDescent="0.25">
      <c r="B7684" s="72" t="s">
        <v>12</v>
      </c>
      <c r="C7684" s="72" t="s">
        <v>13</v>
      </c>
      <c r="D7684" s="72" t="s">
        <v>14</v>
      </c>
      <c r="E7684" s="72" t="s">
        <v>68</v>
      </c>
      <c r="F7684" s="73">
        <v>-4493</v>
      </c>
      <c r="G7684" s="72" t="s">
        <v>16</v>
      </c>
      <c r="H7684" s="72" t="s">
        <v>24</v>
      </c>
      <c r="I7684" s="72" t="s">
        <v>18</v>
      </c>
      <c r="J7684" s="72" t="s">
        <v>19</v>
      </c>
      <c r="K7684" s="72" t="s">
        <v>157</v>
      </c>
      <c r="L7684" s="72" t="s">
        <v>471</v>
      </c>
      <c r="M7684" s="72"/>
    </row>
    <row r="7685" spans="2:13" x14ac:dyDescent="0.25">
      <c r="B7685" s="72" t="s">
        <v>12</v>
      </c>
      <c r="C7685" s="72" t="s">
        <v>13</v>
      </c>
      <c r="D7685" s="72" t="s">
        <v>14</v>
      </c>
      <c r="E7685" s="72" t="s">
        <v>41</v>
      </c>
      <c r="F7685" s="73">
        <v>-54</v>
      </c>
      <c r="G7685" s="72" t="s">
        <v>16</v>
      </c>
      <c r="H7685" s="72" t="s">
        <v>24</v>
      </c>
      <c r="I7685" s="72" t="s">
        <v>18</v>
      </c>
      <c r="J7685" s="72" t="s">
        <v>19</v>
      </c>
      <c r="K7685" s="72" t="s">
        <v>25</v>
      </c>
      <c r="L7685" s="72" t="s">
        <v>648</v>
      </c>
      <c r="M7685" s="72"/>
    </row>
    <row r="7686" spans="2:13" x14ac:dyDescent="0.25">
      <c r="B7686" s="72" t="s">
        <v>12</v>
      </c>
      <c r="C7686" s="72" t="s">
        <v>13</v>
      </c>
      <c r="D7686" s="72" t="s">
        <v>14</v>
      </c>
      <c r="E7686" s="72" t="s">
        <v>83</v>
      </c>
      <c r="F7686" s="73">
        <v>13795</v>
      </c>
      <c r="G7686" s="72" t="s">
        <v>16</v>
      </c>
      <c r="H7686" s="72" t="s">
        <v>24</v>
      </c>
      <c r="I7686" s="72" t="s">
        <v>18</v>
      </c>
      <c r="J7686" s="72" t="s">
        <v>19</v>
      </c>
      <c r="K7686" s="72" t="s">
        <v>117</v>
      </c>
      <c r="L7686" s="72" t="s">
        <v>332</v>
      </c>
      <c r="M7686" s="72"/>
    </row>
    <row r="7687" spans="2:13" x14ac:dyDescent="0.25">
      <c r="B7687" s="72" t="s">
        <v>12</v>
      </c>
      <c r="C7687" s="72" t="s">
        <v>13</v>
      </c>
      <c r="D7687" s="72" t="s">
        <v>14</v>
      </c>
      <c r="E7687" s="72" t="s">
        <v>27</v>
      </c>
      <c r="F7687" s="73">
        <v>159774</v>
      </c>
      <c r="G7687" s="72" t="s">
        <v>16</v>
      </c>
      <c r="H7687" s="72" t="s">
        <v>24</v>
      </c>
      <c r="I7687" s="72" t="s">
        <v>18</v>
      </c>
      <c r="J7687" s="72" t="s">
        <v>19</v>
      </c>
      <c r="K7687" s="72" t="s">
        <v>49</v>
      </c>
      <c r="L7687" s="72" t="s">
        <v>167</v>
      </c>
      <c r="M7687" s="72" t="s">
        <v>29</v>
      </c>
    </row>
    <row r="7688" spans="2:13" x14ac:dyDescent="0.25">
      <c r="B7688" s="72" t="s">
        <v>12</v>
      </c>
      <c r="C7688" s="72" t="s">
        <v>13</v>
      </c>
      <c r="D7688" s="72" t="s">
        <v>14</v>
      </c>
      <c r="E7688" s="72" t="s">
        <v>36</v>
      </c>
      <c r="F7688" s="73">
        <v>2119841</v>
      </c>
      <c r="G7688" s="72" t="s">
        <v>16</v>
      </c>
      <c r="H7688" s="72" t="s">
        <v>24</v>
      </c>
      <c r="I7688" s="72" t="s">
        <v>18</v>
      </c>
      <c r="J7688" s="72" t="s">
        <v>19</v>
      </c>
      <c r="K7688" s="72" t="s">
        <v>99</v>
      </c>
      <c r="L7688" s="72" t="s">
        <v>251</v>
      </c>
      <c r="M7688" s="72" t="s">
        <v>29</v>
      </c>
    </row>
    <row r="7689" spans="2:13" x14ac:dyDescent="0.25">
      <c r="B7689" s="72" t="s">
        <v>12</v>
      </c>
      <c r="C7689" s="72" t="s">
        <v>13</v>
      </c>
      <c r="D7689" s="72" t="s">
        <v>14</v>
      </c>
      <c r="E7689" s="72" t="s">
        <v>33</v>
      </c>
      <c r="F7689" s="73">
        <v>230788</v>
      </c>
      <c r="G7689" s="72" t="s">
        <v>16</v>
      </c>
      <c r="H7689" s="72" t="s">
        <v>17</v>
      </c>
      <c r="I7689" s="72" t="s">
        <v>18</v>
      </c>
      <c r="J7689" s="72" t="s">
        <v>19</v>
      </c>
      <c r="K7689" s="72" t="s">
        <v>25</v>
      </c>
      <c r="L7689" s="72" t="s">
        <v>234</v>
      </c>
      <c r="M7689" s="72" t="s">
        <v>47</v>
      </c>
    </row>
    <row r="7690" spans="2:13" x14ac:dyDescent="0.25">
      <c r="B7690" s="72" t="s">
        <v>12</v>
      </c>
      <c r="C7690" s="72" t="s">
        <v>13</v>
      </c>
      <c r="D7690" s="72" t="s">
        <v>14</v>
      </c>
      <c r="E7690" s="72" t="s">
        <v>74</v>
      </c>
      <c r="F7690" s="73">
        <v>1663</v>
      </c>
      <c r="G7690" s="72" t="s">
        <v>16</v>
      </c>
      <c r="H7690" s="72" t="s">
        <v>24</v>
      </c>
      <c r="I7690" s="72" t="s">
        <v>18</v>
      </c>
      <c r="J7690" s="72" t="s">
        <v>19</v>
      </c>
      <c r="K7690" s="72" t="s">
        <v>25</v>
      </c>
      <c r="L7690" s="72" t="s">
        <v>127</v>
      </c>
      <c r="M7690" s="72" t="s">
        <v>302</v>
      </c>
    </row>
    <row r="7691" spans="2:13" x14ac:dyDescent="0.25">
      <c r="B7691" s="72" t="s">
        <v>12</v>
      </c>
      <c r="C7691" s="72" t="s">
        <v>13</v>
      </c>
      <c r="D7691" s="72" t="s">
        <v>14</v>
      </c>
      <c r="E7691" s="72" t="s">
        <v>256</v>
      </c>
      <c r="F7691" s="73">
        <v>-18082</v>
      </c>
      <c r="G7691" s="72" t="s">
        <v>16</v>
      </c>
      <c r="H7691" s="72" t="s">
        <v>24</v>
      </c>
      <c r="I7691" s="72" t="s">
        <v>18</v>
      </c>
      <c r="J7691" s="72" t="s">
        <v>19</v>
      </c>
      <c r="K7691" s="72" t="s">
        <v>49</v>
      </c>
      <c r="L7691" s="72" t="s">
        <v>222</v>
      </c>
      <c r="M7691" s="72"/>
    </row>
    <row r="7692" spans="2:13" x14ac:dyDescent="0.25">
      <c r="B7692" s="72" t="s">
        <v>12</v>
      </c>
      <c r="C7692" s="72" t="s">
        <v>13</v>
      </c>
      <c r="D7692" s="72" t="s">
        <v>14</v>
      </c>
      <c r="E7692" s="72" t="s">
        <v>228</v>
      </c>
      <c r="F7692" s="73">
        <v>14730</v>
      </c>
      <c r="G7692" s="72" t="s">
        <v>16</v>
      </c>
      <c r="H7692" s="72" t="s">
        <v>24</v>
      </c>
      <c r="I7692" s="72" t="s">
        <v>18</v>
      </c>
      <c r="J7692" s="72" t="s">
        <v>19</v>
      </c>
      <c r="K7692" s="72" t="s">
        <v>75</v>
      </c>
      <c r="L7692" s="72" t="s">
        <v>231</v>
      </c>
      <c r="M7692" s="72" t="s">
        <v>184</v>
      </c>
    </row>
    <row r="7693" spans="2:13" x14ac:dyDescent="0.25">
      <c r="B7693" s="72" t="s">
        <v>12</v>
      </c>
      <c r="C7693" s="72" t="s">
        <v>13</v>
      </c>
      <c r="D7693" s="72" t="s">
        <v>14</v>
      </c>
      <c r="E7693" s="72" t="s">
        <v>41</v>
      </c>
      <c r="F7693" s="73">
        <v>-1249</v>
      </c>
      <c r="G7693" s="72" t="s">
        <v>16</v>
      </c>
      <c r="H7693" s="72" t="s">
        <v>24</v>
      </c>
      <c r="I7693" s="72" t="s">
        <v>18</v>
      </c>
      <c r="J7693" s="72" t="s">
        <v>19</v>
      </c>
      <c r="K7693" s="72" t="s">
        <v>63</v>
      </c>
      <c r="L7693" s="72" t="s">
        <v>137</v>
      </c>
      <c r="M7693" s="72"/>
    </row>
    <row r="7694" spans="2:13" x14ac:dyDescent="0.25">
      <c r="B7694" s="72" t="s">
        <v>12</v>
      </c>
      <c r="C7694" s="72" t="s">
        <v>13</v>
      </c>
      <c r="D7694" s="72" t="s">
        <v>14</v>
      </c>
      <c r="E7694" s="72" t="s">
        <v>146</v>
      </c>
      <c r="F7694" s="73">
        <v>-70</v>
      </c>
      <c r="G7694" s="72" t="s">
        <v>16</v>
      </c>
      <c r="H7694" s="72" t="s">
        <v>24</v>
      </c>
      <c r="I7694" s="72" t="s">
        <v>18</v>
      </c>
      <c r="J7694" s="72" t="s">
        <v>19</v>
      </c>
      <c r="K7694" s="72" t="s">
        <v>99</v>
      </c>
      <c r="L7694" s="72" t="s">
        <v>419</v>
      </c>
      <c r="M7694" s="72"/>
    </row>
    <row r="7695" spans="2:13" x14ac:dyDescent="0.25">
      <c r="B7695" s="72" t="s">
        <v>12</v>
      </c>
      <c r="C7695" s="72" t="s">
        <v>13</v>
      </c>
      <c r="D7695" s="72" t="s">
        <v>14</v>
      </c>
      <c r="E7695" s="72" t="s">
        <v>256</v>
      </c>
      <c r="F7695" s="73">
        <v>-2693</v>
      </c>
      <c r="G7695" s="72" t="s">
        <v>16</v>
      </c>
      <c r="H7695" s="72" t="s">
        <v>24</v>
      </c>
      <c r="I7695" s="72" t="s">
        <v>18</v>
      </c>
      <c r="J7695" s="72" t="s">
        <v>19</v>
      </c>
      <c r="K7695" s="72" t="s">
        <v>117</v>
      </c>
      <c r="L7695" s="72" t="s">
        <v>369</v>
      </c>
      <c r="M7695" s="72"/>
    </row>
    <row r="7696" spans="2:13" x14ac:dyDescent="0.25">
      <c r="B7696" s="72" t="s">
        <v>12</v>
      </c>
      <c r="C7696" s="72" t="s">
        <v>13</v>
      </c>
      <c r="D7696" s="72" t="s">
        <v>14</v>
      </c>
      <c r="E7696" s="72" t="s">
        <v>256</v>
      </c>
      <c r="F7696" s="73">
        <v>-21026</v>
      </c>
      <c r="G7696" s="72" t="s">
        <v>16</v>
      </c>
      <c r="H7696" s="72" t="s">
        <v>24</v>
      </c>
      <c r="I7696" s="72" t="s">
        <v>18</v>
      </c>
      <c r="J7696" s="72" t="s">
        <v>19</v>
      </c>
      <c r="K7696" s="72" t="s">
        <v>37</v>
      </c>
      <c r="L7696" s="72" t="s">
        <v>221</v>
      </c>
      <c r="M7696" s="72"/>
    </row>
    <row r="7697" spans="2:13" x14ac:dyDescent="0.25">
      <c r="B7697" s="72" t="s">
        <v>12</v>
      </c>
      <c r="C7697" s="72" t="s">
        <v>13</v>
      </c>
      <c r="D7697" s="72" t="s">
        <v>14</v>
      </c>
      <c r="E7697" s="72" t="s">
        <v>51</v>
      </c>
      <c r="F7697" s="73">
        <v>41963</v>
      </c>
      <c r="G7697" s="72" t="s">
        <v>16</v>
      </c>
      <c r="H7697" s="72" t="s">
        <v>24</v>
      </c>
      <c r="I7697" s="72" t="s">
        <v>18</v>
      </c>
      <c r="J7697" s="72" t="s">
        <v>19</v>
      </c>
      <c r="K7697" s="72" t="s">
        <v>25</v>
      </c>
      <c r="L7697" s="72" t="s">
        <v>377</v>
      </c>
      <c r="M7697" s="72"/>
    </row>
    <row r="7698" spans="2:13" x14ac:dyDescent="0.25">
      <c r="B7698" s="72" t="s">
        <v>12</v>
      </c>
      <c r="C7698" s="72" t="s">
        <v>13</v>
      </c>
      <c r="D7698" s="72" t="s">
        <v>14</v>
      </c>
      <c r="E7698" s="72" t="s">
        <v>65</v>
      </c>
      <c r="F7698" s="73">
        <v>15421</v>
      </c>
      <c r="G7698" s="72" t="s">
        <v>16</v>
      </c>
      <c r="H7698" s="72" t="s">
        <v>24</v>
      </c>
      <c r="I7698" s="72" t="s">
        <v>18</v>
      </c>
      <c r="J7698" s="72" t="s">
        <v>19</v>
      </c>
      <c r="K7698" s="72" t="s">
        <v>96</v>
      </c>
      <c r="L7698" s="72" t="s">
        <v>415</v>
      </c>
      <c r="M7698" s="72" t="s">
        <v>133</v>
      </c>
    </row>
    <row r="7699" spans="2:13" x14ac:dyDescent="0.25">
      <c r="B7699" s="72" t="s">
        <v>12</v>
      </c>
      <c r="C7699" s="72" t="s">
        <v>13</v>
      </c>
      <c r="D7699" s="72" t="s">
        <v>14</v>
      </c>
      <c r="E7699" s="72" t="s">
        <v>187</v>
      </c>
      <c r="F7699" s="73">
        <v>72735446</v>
      </c>
      <c r="G7699" s="72" t="s">
        <v>16</v>
      </c>
      <c r="H7699" s="72" t="s">
        <v>24</v>
      </c>
      <c r="I7699" s="72" t="s">
        <v>18</v>
      </c>
      <c r="J7699" s="72" t="s">
        <v>19</v>
      </c>
      <c r="K7699" s="72" t="s">
        <v>96</v>
      </c>
      <c r="L7699" s="72" t="s">
        <v>391</v>
      </c>
      <c r="M7699" s="72" t="s">
        <v>29</v>
      </c>
    </row>
    <row r="7700" spans="2:13" x14ac:dyDescent="0.25">
      <c r="B7700" s="72" t="s">
        <v>12</v>
      </c>
      <c r="C7700" s="72" t="s">
        <v>13</v>
      </c>
      <c r="D7700" s="72" t="s">
        <v>14</v>
      </c>
      <c r="E7700" s="72" t="s">
        <v>36</v>
      </c>
      <c r="F7700" s="73">
        <v>127647</v>
      </c>
      <c r="G7700" s="72" t="s">
        <v>16</v>
      </c>
      <c r="H7700" s="72" t="s">
        <v>24</v>
      </c>
      <c r="I7700" s="72" t="s">
        <v>18</v>
      </c>
      <c r="J7700" s="72" t="s">
        <v>19</v>
      </c>
      <c r="K7700" s="72" t="s">
        <v>37</v>
      </c>
      <c r="L7700" s="72" t="s">
        <v>397</v>
      </c>
      <c r="M7700" s="72" t="s">
        <v>47</v>
      </c>
    </row>
    <row r="7701" spans="2:13" x14ac:dyDescent="0.25">
      <c r="B7701" s="72" t="s">
        <v>12</v>
      </c>
      <c r="C7701" s="72" t="s">
        <v>13</v>
      </c>
      <c r="D7701" s="72" t="s">
        <v>14</v>
      </c>
      <c r="E7701" s="72" t="s">
        <v>79</v>
      </c>
      <c r="F7701" s="73">
        <v>-669</v>
      </c>
      <c r="G7701" s="72" t="s">
        <v>16</v>
      </c>
      <c r="H7701" s="72" t="s">
        <v>24</v>
      </c>
      <c r="I7701" s="72" t="s">
        <v>18</v>
      </c>
      <c r="J7701" s="72" t="s">
        <v>19</v>
      </c>
      <c r="K7701" s="72" t="s">
        <v>96</v>
      </c>
      <c r="L7701" s="72" t="s">
        <v>582</v>
      </c>
      <c r="M7701" s="72"/>
    </row>
    <row r="7702" spans="2:13" x14ac:dyDescent="0.25">
      <c r="B7702" s="72" t="s">
        <v>12</v>
      </c>
      <c r="C7702" s="72" t="s">
        <v>13</v>
      </c>
      <c r="D7702" s="72" t="s">
        <v>14</v>
      </c>
      <c r="E7702" s="72" t="s">
        <v>70</v>
      </c>
      <c r="F7702" s="73">
        <v>668819</v>
      </c>
      <c r="G7702" s="72" t="s">
        <v>16</v>
      </c>
      <c r="H7702" s="72" t="s">
        <v>24</v>
      </c>
      <c r="I7702" s="72" t="s">
        <v>18</v>
      </c>
      <c r="J7702" s="72" t="s">
        <v>19</v>
      </c>
      <c r="K7702" s="72" t="s">
        <v>157</v>
      </c>
      <c r="L7702" s="72" t="s">
        <v>158</v>
      </c>
      <c r="M7702" s="72" t="s">
        <v>444</v>
      </c>
    </row>
    <row r="7703" spans="2:13" x14ac:dyDescent="0.25">
      <c r="B7703" s="72" t="s">
        <v>12</v>
      </c>
      <c r="C7703" s="72" t="s">
        <v>13</v>
      </c>
      <c r="D7703" s="72" t="s">
        <v>14</v>
      </c>
      <c r="E7703" s="72" t="s">
        <v>74</v>
      </c>
      <c r="F7703" s="73">
        <v>34838</v>
      </c>
      <c r="G7703" s="72" t="s">
        <v>16</v>
      </c>
      <c r="H7703" s="72" t="s">
        <v>17</v>
      </c>
      <c r="I7703" s="72" t="s">
        <v>18</v>
      </c>
      <c r="J7703" s="72" t="s">
        <v>19</v>
      </c>
      <c r="K7703" s="72" t="s">
        <v>25</v>
      </c>
      <c r="L7703" s="72" t="s">
        <v>87</v>
      </c>
      <c r="M7703" s="72" t="s">
        <v>57</v>
      </c>
    </row>
    <row r="7704" spans="2:13" x14ac:dyDescent="0.25">
      <c r="B7704" s="72" t="s">
        <v>12</v>
      </c>
      <c r="C7704" s="72" t="s">
        <v>13</v>
      </c>
      <c r="D7704" s="72" t="s">
        <v>14</v>
      </c>
      <c r="E7704" s="72" t="s">
        <v>79</v>
      </c>
      <c r="F7704" s="73">
        <v>-83</v>
      </c>
      <c r="G7704" s="72" t="s">
        <v>16</v>
      </c>
      <c r="H7704" s="72" t="s">
        <v>17</v>
      </c>
      <c r="I7704" s="72" t="s">
        <v>18</v>
      </c>
      <c r="J7704" s="72" t="s">
        <v>19</v>
      </c>
      <c r="K7704" s="72" t="s">
        <v>25</v>
      </c>
      <c r="L7704" s="72" t="s">
        <v>618</v>
      </c>
      <c r="M7704" s="72"/>
    </row>
    <row r="7705" spans="2:13" x14ac:dyDescent="0.25">
      <c r="B7705" s="72" t="s">
        <v>12</v>
      </c>
      <c r="C7705" s="72" t="s">
        <v>13</v>
      </c>
      <c r="D7705" s="72" t="s">
        <v>14</v>
      </c>
      <c r="E7705" s="72" t="s">
        <v>123</v>
      </c>
      <c r="F7705" s="73">
        <v>-7321</v>
      </c>
      <c r="G7705" s="72" t="s">
        <v>16</v>
      </c>
      <c r="H7705" s="72" t="s">
        <v>17</v>
      </c>
      <c r="I7705" s="72" t="s">
        <v>18</v>
      </c>
      <c r="J7705" s="72" t="s">
        <v>19</v>
      </c>
      <c r="K7705" s="72" t="s">
        <v>25</v>
      </c>
      <c r="L7705" s="72" t="s">
        <v>407</v>
      </c>
      <c r="M7705" s="72"/>
    </row>
    <row r="7706" spans="2:13" x14ac:dyDescent="0.25">
      <c r="B7706" s="72" t="s">
        <v>12</v>
      </c>
      <c r="C7706" s="72" t="s">
        <v>13</v>
      </c>
      <c r="D7706" s="72" t="s">
        <v>14</v>
      </c>
      <c r="E7706" s="72" t="s">
        <v>39</v>
      </c>
      <c r="F7706" s="73">
        <v>-30</v>
      </c>
      <c r="G7706" s="72" t="s">
        <v>16</v>
      </c>
      <c r="H7706" s="72" t="s">
        <v>24</v>
      </c>
      <c r="I7706" s="72" t="s">
        <v>18</v>
      </c>
      <c r="J7706" s="72" t="s">
        <v>19</v>
      </c>
      <c r="K7706" s="72" t="s">
        <v>185</v>
      </c>
      <c r="L7706" s="72" t="s">
        <v>617</v>
      </c>
      <c r="M7706" s="72"/>
    </row>
    <row r="7707" spans="2:13" x14ac:dyDescent="0.25">
      <c r="B7707" s="72" t="s">
        <v>12</v>
      </c>
      <c r="C7707" s="72" t="s">
        <v>13</v>
      </c>
      <c r="D7707" s="72" t="s">
        <v>14</v>
      </c>
      <c r="E7707" s="72" t="s">
        <v>94</v>
      </c>
      <c r="F7707" s="73">
        <v>77682</v>
      </c>
      <c r="G7707" s="72" t="s">
        <v>16</v>
      </c>
      <c r="H7707" s="72" t="s">
        <v>17</v>
      </c>
      <c r="I7707" s="72" t="s">
        <v>18</v>
      </c>
      <c r="J7707" s="72" t="s">
        <v>19</v>
      </c>
      <c r="K7707" s="72" t="s">
        <v>37</v>
      </c>
      <c r="L7707" s="72" t="s">
        <v>280</v>
      </c>
      <c r="M7707" s="72"/>
    </row>
    <row r="7708" spans="2:13" x14ac:dyDescent="0.25">
      <c r="B7708" s="72" t="s">
        <v>12</v>
      </c>
      <c r="C7708" s="72" t="s">
        <v>13</v>
      </c>
      <c r="D7708" s="72" t="s">
        <v>14</v>
      </c>
      <c r="E7708" s="72" t="s">
        <v>30</v>
      </c>
      <c r="F7708" s="73">
        <v>-8169</v>
      </c>
      <c r="G7708" s="72" t="s">
        <v>16</v>
      </c>
      <c r="H7708" s="72" t="s">
        <v>17</v>
      </c>
      <c r="I7708" s="72" t="s">
        <v>18</v>
      </c>
      <c r="J7708" s="72" t="s">
        <v>19</v>
      </c>
      <c r="K7708" s="72" t="s">
        <v>37</v>
      </c>
      <c r="L7708" s="72" t="s">
        <v>274</v>
      </c>
      <c r="M7708" s="72"/>
    </row>
    <row r="7709" spans="2:13" x14ac:dyDescent="0.25">
      <c r="B7709" s="72" t="s">
        <v>12</v>
      </c>
      <c r="C7709" s="72" t="s">
        <v>13</v>
      </c>
      <c r="D7709" s="72" t="s">
        <v>14</v>
      </c>
      <c r="E7709" s="72" t="s">
        <v>45</v>
      </c>
      <c r="F7709" s="73">
        <v>41439</v>
      </c>
      <c r="G7709" s="72" t="s">
        <v>16</v>
      </c>
      <c r="H7709" s="72" t="s">
        <v>24</v>
      </c>
      <c r="I7709" s="72" t="s">
        <v>18</v>
      </c>
      <c r="J7709" s="72" t="s">
        <v>19</v>
      </c>
      <c r="K7709" s="72" t="s">
        <v>99</v>
      </c>
      <c r="L7709" s="72" t="s">
        <v>373</v>
      </c>
      <c r="M7709" s="72" t="s">
        <v>35</v>
      </c>
    </row>
    <row r="7710" spans="2:13" x14ac:dyDescent="0.25">
      <c r="B7710" s="72" t="s">
        <v>12</v>
      </c>
      <c r="C7710" s="72" t="s">
        <v>13</v>
      </c>
      <c r="D7710" s="72" t="s">
        <v>14</v>
      </c>
      <c r="E7710" s="72" t="s">
        <v>241</v>
      </c>
      <c r="F7710" s="73">
        <v>64489</v>
      </c>
      <c r="G7710" s="72" t="s">
        <v>16</v>
      </c>
      <c r="H7710" s="72" t="s">
        <v>24</v>
      </c>
      <c r="I7710" s="72" t="s">
        <v>18</v>
      </c>
      <c r="J7710" s="72" t="s">
        <v>19</v>
      </c>
      <c r="K7710" s="72" t="s">
        <v>37</v>
      </c>
      <c r="L7710" s="72" t="s">
        <v>480</v>
      </c>
      <c r="M7710" s="72" t="s">
        <v>444</v>
      </c>
    </row>
    <row r="7711" spans="2:13" x14ac:dyDescent="0.25">
      <c r="B7711" s="72" t="s">
        <v>12</v>
      </c>
      <c r="C7711" s="72" t="s">
        <v>13</v>
      </c>
      <c r="D7711" s="72" t="s">
        <v>14</v>
      </c>
      <c r="E7711" s="72" t="s">
        <v>51</v>
      </c>
      <c r="F7711" s="73">
        <v>1221480</v>
      </c>
      <c r="G7711" s="72" t="s">
        <v>16</v>
      </c>
      <c r="H7711" s="72" t="s">
        <v>24</v>
      </c>
      <c r="I7711" s="72" t="s">
        <v>18</v>
      </c>
      <c r="J7711" s="72" t="s">
        <v>19</v>
      </c>
      <c r="K7711" s="72" t="s">
        <v>37</v>
      </c>
      <c r="L7711" s="72" t="s">
        <v>221</v>
      </c>
      <c r="M7711" s="72"/>
    </row>
    <row r="7712" spans="2:13" x14ac:dyDescent="0.25">
      <c r="B7712" s="72" t="s">
        <v>12</v>
      </c>
      <c r="C7712" s="72" t="s">
        <v>13</v>
      </c>
      <c r="D7712" s="72" t="s">
        <v>14</v>
      </c>
      <c r="E7712" s="72" t="s">
        <v>146</v>
      </c>
      <c r="F7712" s="73">
        <v>-18</v>
      </c>
      <c r="G7712" s="72" t="s">
        <v>16</v>
      </c>
      <c r="H7712" s="72" t="s">
        <v>24</v>
      </c>
      <c r="I7712" s="72" t="s">
        <v>18</v>
      </c>
      <c r="J7712" s="72" t="s">
        <v>19</v>
      </c>
      <c r="K7712" s="72" t="s">
        <v>63</v>
      </c>
      <c r="L7712" s="72" t="s">
        <v>439</v>
      </c>
      <c r="M7712" s="72"/>
    </row>
    <row r="7713" spans="2:13" x14ac:dyDescent="0.25">
      <c r="B7713" s="72" t="s">
        <v>12</v>
      </c>
      <c r="C7713" s="72" t="s">
        <v>13</v>
      </c>
      <c r="D7713" s="72" t="s">
        <v>14</v>
      </c>
      <c r="E7713" s="72" t="s">
        <v>27</v>
      </c>
      <c r="F7713" s="73">
        <v>106415</v>
      </c>
      <c r="G7713" s="72" t="s">
        <v>16</v>
      </c>
      <c r="H7713" s="72" t="s">
        <v>24</v>
      </c>
      <c r="I7713" s="72" t="s">
        <v>18</v>
      </c>
      <c r="J7713" s="72" t="s">
        <v>19</v>
      </c>
      <c r="K7713" s="72" t="s">
        <v>37</v>
      </c>
      <c r="L7713" s="72" t="s">
        <v>61</v>
      </c>
      <c r="M7713" s="72" t="s">
        <v>29</v>
      </c>
    </row>
    <row r="7714" spans="2:13" x14ac:dyDescent="0.25">
      <c r="B7714" s="72" t="s">
        <v>12</v>
      </c>
      <c r="C7714" s="72" t="s">
        <v>13</v>
      </c>
      <c r="D7714" s="72" t="s">
        <v>14</v>
      </c>
      <c r="E7714" s="72" t="s">
        <v>123</v>
      </c>
      <c r="F7714" s="73">
        <v>-17</v>
      </c>
      <c r="G7714" s="72" t="s">
        <v>16</v>
      </c>
      <c r="H7714" s="72" t="s">
        <v>17</v>
      </c>
      <c r="I7714" s="72" t="s">
        <v>48</v>
      </c>
      <c r="J7714" s="72" t="s">
        <v>19</v>
      </c>
      <c r="K7714" s="72" t="s">
        <v>49</v>
      </c>
      <c r="L7714" s="72" t="s">
        <v>91</v>
      </c>
      <c r="M7714" s="72"/>
    </row>
    <row r="7715" spans="2:13" x14ac:dyDescent="0.25">
      <c r="B7715" s="72" t="s">
        <v>12</v>
      </c>
      <c r="C7715" s="72" t="s">
        <v>13</v>
      </c>
      <c r="D7715" s="72" t="s">
        <v>14</v>
      </c>
      <c r="E7715" s="72" t="s">
        <v>33</v>
      </c>
      <c r="F7715" s="73">
        <v>1670</v>
      </c>
      <c r="G7715" s="72" t="s">
        <v>16</v>
      </c>
      <c r="H7715" s="72" t="s">
        <v>24</v>
      </c>
      <c r="I7715" s="72" t="s">
        <v>18</v>
      </c>
      <c r="J7715" s="72" t="s">
        <v>19</v>
      </c>
      <c r="K7715" s="72" t="s">
        <v>25</v>
      </c>
      <c r="L7715" s="72" t="s">
        <v>388</v>
      </c>
      <c r="M7715" s="72" t="s">
        <v>112</v>
      </c>
    </row>
    <row r="7716" spans="2:13" x14ac:dyDescent="0.25">
      <c r="B7716" s="72" t="s">
        <v>12</v>
      </c>
      <c r="C7716" s="72" t="s">
        <v>13</v>
      </c>
      <c r="D7716" s="72" t="s">
        <v>14</v>
      </c>
      <c r="E7716" s="72" t="s">
        <v>30</v>
      </c>
      <c r="F7716" s="73">
        <v>-2816</v>
      </c>
      <c r="G7716" s="72" t="s">
        <v>16</v>
      </c>
      <c r="H7716" s="72" t="s">
        <v>24</v>
      </c>
      <c r="I7716" s="72" t="s">
        <v>18</v>
      </c>
      <c r="J7716" s="72" t="s">
        <v>19</v>
      </c>
      <c r="K7716" s="72" t="s">
        <v>37</v>
      </c>
      <c r="L7716" s="72" t="s">
        <v>509</v>
      </c>
      <c r="M7716" s="72"/>
    </row>
    <row r="7717" spans="2:13" x14ac:dyDescent="0.25">
      <c r="B7717" s="72" t="s">
        <v>12</v>
      </c>
      <c r="C7717" s="72" t="s">
        <v>13</v>
      </c>
      <c r="D7717" s="72" t="s">
        <v>14</v>
      </c>
      <c r="E7717" s="72" t="s">
        <v>258</v>
      </c>
      <c r="F7717" s="73">
        <v>361624</v>
      </c>
      <c r="G7717" s="72" t="s">
        <v>16</v>
      </c>
      <c r="H7717" s="72" t="s">
        <v>24</v>
      </c>
      <c r="I7717" s="72" t="s">
        <v>18</v>
      </c>
      <c r="J7717" s="72" t="s">
        <v>19</v>
      </c>
      <c r="K7717" s="72" t="s">
        <v>49</v>
      </c>
      <c r="L7717" s="72" t="s">
        <v>82</v>
      </c>
      <c r="M7717" s="72" t="s">
        <v>243</v>
      </c>
    </row>
    <row r="7718" spans="2:13" x14ac:dyDescent="0.25">
      <c r="B7718" s="72" t="s">
        <v>12</v>
      </c>
      <c r="C7718" s="72" t="s">
        <v>13</v>
      </c>
      <c r="D7718" s="72" t="s">
        <v>14</v>
      </c>
      <c r="E7718" s="72" t="s">
        <v>30</v>
      </c>
      <c r="F7718" s="73">
        <v>-483</v>
      </c>
      <c r="G7718" s="72" t="s">
        <v>16</v>
      </c>
      <c r="H7718" s="72" t="s">
        <v>17</v>
      </c>
      <c r="I7718" s="72" t="s">
        <v>18</v>
      </c>
      <c r="J7718" s="72" t="s">
        <v>19</v>
      </c>
      <c r="K7718" s="72" t="s">
        <v>37</v>
      </c>
      <c r="L7718" s="72" t="s">
        <v>354</v>
      </c>
      <c r="M7718" s="72"/>
    </row>
    <row r="7719" spans="2:13" x14ac:dyDescent="0.25">
      <c r="B7719" s="72" t="s">
        <v>12</v>
      </c>
      <c r="C7719" s="72" t="s">
        <v>13</v>
      </c>
      <c r="D7719" s="72" t="s">
        <v>14</v>
      </c>
      <c r="E7719" s="72" t="s">
        <v>60</v>
      </c>
      <c r="F7719" s="73">
        <v>160529</v>
      </c>
      <c r="G7719" s="72" t="s">
        <v>16</v>
      </c>
      <c r="H7719" s="72" t="s">
        <v>24</v>
      </c>
      <c r="I7719" s="72" t="s">
        <v>18</v>
      </c>
      <c r="J7719" s="72" t="s">
        <v>19</v>
      </c>
      <c r="K7719" s="72" t="s">
        <v>25</v>
      </c>
      <c r="L7719" s="72" t="s">
        <v>69</v>
      </c>
      <c r="M7719" s="72" t="s">
        <v>62</v>
      </c>
    </row>
    <row r="7720" spans="2:13" x14ac:dyDescent="0.25">
      <c r="B7720" s="72" t="s">
        <v>12</v>
      </c>
      <c r="C7720" s="72" t="s">
        <v>13</v>
      </c>
      <c r="D7720" s="72" t="s">
        <v>14</v>
      </c>
      <c r="E7720" s="72" t="s">
        <v>68</v>
      </c>
      <c r="F7720" s="73">
        <v>-8811</v>
      </c>
      <c r="G7720" s="72" t="s">
        <v>16</v>
      </c>
      <c r="H7720" s="72" t="s">
        <v>17</v>
      </c>
      <c r="I7720" s="72" t="s">
        <v>18</v>
      </c>
      <c r="J7720" s="72" t="s">
        <v>19</v>
      </c>
      <c r="K7720" s="72" t="s">
        <v>37</v>
      </c>
      <c r="L7720" s="72" t="s">
        <v>511</v>
      </c>
      <c r="M7720" s="72"/>
    </row>
    <row r="7721" spans="2:13" x14ac:dyDescent="0.25">
      <c r="B7721" s="72" t="s">
        <v>12</v>
      </c>
      <c r="C7721" s="72" t="s">
        <v>13</v>
      </c>
      <c r="D7721" s="72" t="s">
        <v>14</v>
      </c>
      <c r="E7721" s="72" t="s">
        <v>51</v>
      </c>
      <c r="F7721" s="73">
        <v>118</v>
      </c>
      <c r="G7721" s="72" t="s">
        <v>269</v>
      </c>
      <c r="H7721" s="72" t="s">
        <v>24</v>
      </c>
      <c r="I7721" s="72" t="s">
        <v>18</v>
      </c>
      <c r="J7721" s="72" t="s">
        <v>628</v>
      </c>
      <c r="K7721" s="72" t="s">
        <v>130</v>
      </c>
      <c r="L7721" s="72" t="s">
        <v>643</v>
      </c>
      <c r="M7721" s="72"/>
    </row>
    <row r="7722" spans="2:13" x14ac:dyDescent="0.25">
      <c r="B7722" s="72" t="s">
        <v>12</v>
      </c>
      <c r="C7722" s="72" t="s">
        <v>13</v>
      </c>
      <c r="D7722" s="72" t="s">
        <v>14</v>
      </c>
      <c r="E7722" s="72" t="s">
        <v>187</v>
      </c>
      <c r="F7722" s="73">
        <v>69144938</v>
      </c>
      <c r="G7722" s="72" t="s">
        <v>16</v>
      </c>
      <c r="H7722" s="72" t="s">
        <v>24</v>
      </c>
      <c r="I7722" s="72" t="s">
        <v>18</v>
      </c>
      <c r="J7722" s="72" t="s">
        <v>19</v>
      </c>
      <c r="K7722" s="72" t="s">
        <v>37</v>
      </c>
      <c r="L7722" s="72" t="s">
        <v>507</v>
      </c>
      <c r="M7722" s="72" t="s">
        <v>112</v>
      </c>
    </row>
    <row r="7723" spans="2:13" x14ac:dyDescent="0.25">
      <c r="B7723" s="72" t="s">
        <v>12</v>
      </c>
      <c r="C7723" s="72" t="s">
        <v>13</v>
      </c>
      <c r="D7723" s="72" t="s">
        <v>14</v>
      </c>
      <c r="E7723" s="72" t="s">
        <v>68</v>
      </c>
      <c r="F7723" s="73">
        <v>-12548</v>
      </c>
      <c r="G7723" s="72" t="s">
        <v>16</v>
      </c>
      <c r="H7723" s="72" t="s">
        <v>24</v>
      </c>
      <c r="I7723" s="72" t="s">
        <v>18</v>
      </c>
      <c r="J7723" s="72" t="s">
        <v>19</v>
      </c>
      <c r="K7723" s="72" t="s">
        <v>37</v>
      </c>
      <c r="L7723" s="72" t="s">
        <v>487</v>
      </c>
      <c r="M7723" s="72"/>
    </row>
    <row r="7724" spans="2:13" x14ac:dyDescent="0.25">
      <c r="B7724" s="72" t="s">
        <v>12</v>
      </c>
      <c r="C7724" s="72" t="s">
        <v>13</v>
      </c>
      <c r="D7724" s="72" t="s">
        <v>14</v>
      </c>
      <c r="E7724" s="72" t="s">
        <v>68</v>
      </c>
      <c r="F7724" s="73">
        <v>-369957</v>
      </c>
      <c r="G7724" s="72" t="s">
        <v>16</v>
      </c>
      <c r="H7724" s="72" t="s">
        <v>24</v>
      </c>
      <c r="I7724" s="72" t="s">
        <v>18</v>
      </c>
      <c r="J7724" s="72" t="s">
        <v>19</v>
      </c>
      <c r="K7724" s="72" t="s">
        <v>130</v>
      </c>
      <c r="L7724" s="72" t="s">
        <v>147</v>
      </c>
      <c r="M7724" s="72"/>
    </row>
    <row r="7725" spans="2:13" x14ac:dyDescent="0.25">
      <c r="B7725" s="72" t="s">
        <v>12</v>
      </c>
      <c r="C7725" s="72" t="s">
        <v>13</v>
      </c>
      <c r="D7725" s="72" t="s">
        <v>14</v>
      </c>
      <c r="E7725" s="72" t="s">
        <v>94</v>
      </c>
      <c r="F7725" s="73">
        <v>27260</v>
      </c>
      <c r="G7725" s="72" t="s">
        <v>16</v>
      </c>
      <c r="H7725" s="72" t="s">
        <v>24</v>
      </c>
      <c r="I7725" s="72" t="s">
        <v>18</v>
      </c>
      <c r="J7725" s="72" t="s">
        <v>19</v>
      </c>
      <c r="K7725" s="72" t="s">
        <v>63</v>
      </c>
      <c r="L7725" s="72" t="s">
        <v>465</v>
      </c>
      <c r="M7725" s="72"/>
    </row>
    <row r="7726" spans="2:13" x14ac:dyDescent="0.25">
      <c r="B7726" s="72" t="s">
        <v>12</v>
      </c>
      <c r="C7726" s="72" t="s">
        <v>13</v>
      </c>
      <c r="D7726" s="72" t="s">
        <v>14</v>
      </c>
      <c r="E7726" s="72" t="s">
        <v>74</v>
      </c>
      <c r="F7726" s="73">
        <v>40427</v>
      </c>
      <c r="G7726" s="72" t="s">
        <v>16</v>
      </c>
      <c r="H7726" s="72" t="s">
        <v>24</v>
      </c>
      <c r="I7726" s="72" t="s">
        <v>18</v>
      </c>
      <c r="J7726" s="72" t="s">
        <v>19</v>
      </c>
      <c r="K7726" s="72" t="s">
        <v>25</v>
      </c>
      <c r="L7726" s="72" t="s">
        <v>107</v>
      </c>
      <c r="M7726" s="72" t="s">
        <v>302</v>
      </c>
    </row>
    <row r="7727" spans="2:13" x14ac:dyDescent="0.25">
      <c r="B7727" s="72" t="s">
        <v>12</v>
      </c>
      <c r="C7727" s="72" t="s">
        <v>13</v>
      </c>
      <c r="D7727" s="72" t="s">
        <v>14</v>
      </c>
      <c r="E7727" s="72" t="s">
        <v>146</v>
      </c>
      <c r="F7727" s="73">
        <v>-127</v>
      </c>
      <c r="G7727" s="72" t="s">
        <v>16</v>
      </c>
      <c r="H7727" s="72" t="s">
        <v>24</v>
      </c>
      <c r="I7727" s="72" t="s">
        <v>18</v>
      </c>
      <c r="J7727" s="72" t="s">
        <v>19</v>
      </c>
      <c r="K7727" s="72" t="s">
        <v>37</v>
      </c>
      <c r="L7727" s="72" t="s">
        <v>125</v>
      </c>
      <c r="M7727" s="72"/>
    </row>
    <row r="7728" spans="2:13" x14ac:dyDescent="0.25">
      <c r="B7728" s="72" t="s">
        <v>12</v>
      </c>
      <c r="C7728" s="72" t="s">
        <v>13</v>
      </c>
      <c r="D7728" s="72" t="s">
        <v>14</v>
      </c>
      <c r="E7728" s="72" t="s">
        <v>41</v>
      </c>
      <c r="F7728" s="73">
        <v>-81</v>
      </c>
      <c r="G7728" s="72" t="s">
        <v>16</v>
      </c>
      <c r="H7728" s="72" t="s">
        <v>17</v>
      </c>
      <c r="I7728" s="72" t="s">
        <v>18</v>
      </c>
      <c r="J7728" s="72" t="s">
        <v>19</v>
      </c>
      <c r="K7728" s="72" t="s">
        <v>25</v>
      </c>
      <c r="L7728" s="72" t="s">
        <v>245</v>
      </c>
      <c r="M7728" s="72"/>
    </row>
    <row r="7729" spans="2:13" x14ac:dyDescent="0.25">
      <c r="B7729" s="72" t="s">
        <v>12</v>
      </c>
      <c r="C7729" s="72" t="s">
        <v>13</v>
      </c>
      <c r="D7729" s="72" t="s">
        <v>14</v>
      </c>
      <c r="E7729" s="72" t="s">
        <v>594</v>
      </c>
      <c r="F7729" s="73">
        <v>9301</v>
      </c>
      <c r="G7729" s="72" t="s">
        <v>16</v>
      </c>
      <c r="H7729" s="72" t="s">
        <v>24</v>
      </c>
      <c r="I7729" s="72" t="s">
        <v>18</v>
      </c>
      <c r="J7729" s="72" t="s">
        <v>19</v>
      </c>
      <c r="K7729" s="72" t="s">
        <v>37</v>
      </c>
      <c r="L7729" s="72" t="s">
        <v>213</v>
      </c>
      <c r="M7729" s="72"/>
    </row>
    <row r="7730" spans="2:13" x14ac:dyDescent="0.25">
      <c r="B7730" s="72" t="s">
        <v>12</v>
      </c>
      <c r="C7730" s="72" t="s">
        <v>13</v>
      </c>
      <c r="D7730" s="72" t="s">
        <v>14</v>
      </c>
      <c r="E7730" s="72" t="s">
        <v>51</v>
      </c>
      <c r="F7730" s="73">
        <v>27329</v>
      </c>
      <c r="G7730" s="72" t="s">
        <v>16</v>
      </c>
      <c r="H7730" s="72" t="s">
        <v>17</v>
      </c>
      <c r="I7730" s="72" t="s">
        <v>18</v>
      </c>
      <c r="J7730" s="72" t="s">
        <v>19</v>
      </c>
      <c r="K7730" s="72" t="s">
        <v>49</v>
      </c>
      <c r="L7730" s="72" t="s">
        <v>73</v>
      </c>
      <c r="M7730" s="72"/>
    </row>
    <row r="7731" spans="2:13" x14ac:dyDescent="0.25">
      <c r="B7731" s="72" t="s">
        <v>12</v>
      </c>
      <c r="C7731" s="72" t="s">
        <v>13</v>
      </c>
      <c r="D7731" s="72" t="s">
        <v>14</v>
      </c>
      <c r="E7731" s="72" t="s">
        <v>134</v>
      </c>
      <c r="F7731" s="73">
        <v>200446</v>
      </c>
      <c r="G7731" s="72" t="s">
        <v>16</v>
      </c>
      <c r="H7731" s="72" t="s">
        <v>24</v>
      </c>
      <c r="I7731" s="72" t="s">
        <v>18</v>
      </c>
      <c r="J7731" s="72" t="s">
        <v>19</v>
      </c>
      <c r="K7731" s="72" t="s">
        <v>31</v>
      </c>
      <c r="L7731" s="72" t="s">
        <v>247</v>
      </c>
      <c r="M7731" s="72"/>
    </row>
    <row r="7732" spans="2:13" x14ac:dyDescent="0.25">
      <c r="B7732" s="72" t="s">
        <v>12</v>
      </c>
      <c r="C7732" s="72" t="s">
        <v>13</v>
      </c>
      <c r="D7732" s="72" t="s">
        <v>14</v>
      </c>
      <c r="E7732" s="72" t="s">
        <v>94</v>
      </c>
      <c r="F7732" s="73">
        <v>330</v>
      </c>
      <c r="G7732" s="72" t="s">
        <v>16</v>
      </c>
      <c r="H7732" s="72" t="s">
        <v>24</v>
      </c>
      <c r="I7732" s="72" t="s">
        <v>18</v>
      </c>
      <c r="J7732" s="72" t="s">
        <v>19</v>
      </c>
      <c r="K7732" s="72" t="s">
        <v>130</v>
      </c>
      <c r="L7732" s="72" t="s">
        <v>606</v>
      </c>
      <c r="M7732" s="72"/>
    </row>
    <row r="7733" spans="2:13" x14ac:dyDescent="0.25">
      <c r="B7733" s="72" t="s">
        <v>12</v>
      </c>
      <c r="C7733" s="72" t="s">
        <v>13</v>
      </c>
      <c r="D7733" s="72" t="s">
        <v>14</v>
      </c>
      <c r="E7733" s="72" t="s">
        <v>74</v>
      </c>
      <c r="F7733" s="73">
        <v>56310</v>
      </c>
      <c r="G7733" s="72" t="s">
        <v>16</v>
      </c>
      <c r="H7733" s="72" t="s">
        <v>24</v>
      </c>
      <c r="I7733" s="72" t="s">
        <v>18</v>
      </c>
      <c r="J7733" s="72" t="s">
        <v>19</v>
      </c>
      <c r="K7733" s="72" t="s">
        <v>37</v>
      </c>
      <c r="L7733" s="72" t="s">
        <v>54</v>
      </c>
      <c r="M7733" s="72" t="s">
        <v>47</v>
      </c>
    </row>
    <row r="7734" spans="2:13" x14ac:dyDescent="0.25">
      <c r="B7734" s="72" t="s">
        <v>12</v>
      </c>
      <c r="C7734" s="72" t="s">
        <v>13</v>
      </c>
      <c r="D7734" s="72" t="s">
        <v>14</v>
      </c>
      <c r="E7734" s="72" t="s">
        <v>39</v>
      </c>
      <c r="F7734" s="73">
        <v>-9139</v>
      </c>
      <c r="G7734" s="72" t="s">
        <v>16</v>
      </c>
      <c r="H7734" s="72" t="s">
        <v>24</v>
      </c>
      <c r="I7734" s="72" t="s">
        <v>18</v>
      </c>
      <c r="J7734" s="72" t="s">
        <v>19</v>
      </c>
      <c r="K7734" s="72" t="s">
        <v>130</v>
      </c>
      <c r="L7734" s="72" t="s">
        <v>610</v>
      </c>
      <c r="M7734" s="72"/>
    </row>
    <row r="7735" spans="2:13" x14ac:dyDescent="0.25">
      <c r="B7735" s="72" t="s">
        <v>12</v>
      </c>
      <c r="C7735" s="72" t="s">
        <v>13</v>
      </c>
      <c r="D7735" s="72" t="s">
        <v>14</v>
      </c>
      <c r="E7735" s="72" t="s">
        <v>146</v>
      </c>
      <c r="F7735" s="73">
        <v>-7914</v>
      </c>
      <c r="G7735" s="72" t="s">
        <v>16</v>
      </c>
      <c r="H7735" s="72" t="s">
        <v>24</v>
      </c>
      <c r="I7735" s="72" t="s">
        <v>18</v>
      </c>
      <c r="J7735" s="72" t="s">
        <v>19</v>
      </c>
      <c r="K7735" s="72" t="s">
        <v>63</v>
      </c>
      <c r="L7735" s="72" t="s">
        <v>515</v>
      </c>
      <c r="M7735" s="72"/>
    </row>
    <row r="7736" spans="2:13" x14ac:dyDescent="0.25">
      <c r="B7736" s="72" t="s">
        <v>12</v>
      </c>
      <c r="C7736" s="72" t="s">
        <v>13</v>
      </c>
      <c r="D7736" s="72" t="s">
        <v>14</v>
      </c>
      <c r="E7736" s="72" t="s">
        <v>41</v>
      </c>
      <c r="F7736" s="73">
        <v>-1782</v>
      </c>
      <c r="G7736" s="72" t="s">
        <v>16</v>
      </c>
      <c r="H7736" s="72" t="s">
        <v>24</v>
      </c>
      <c r="I7736" s="72" t="s">
        <v>18</v>
      </c>
      <c r="J7736" s="72" t="s">
        <v>19</v>
      </c>
      <c r="K7736" s="72" t="s">
        <v>49</v>
      </c>
      <c r="L7736" s="72" t="s">
        <v>253</v>
      </c>
      <c r="M7736" s="72"/>
    </row>
    <row r="7737" spans="2:13" x14ac:dyDescent="0.25">
      <c r="B7737" s="72" t="s">
        <v>12</v>
      </c>
      <c r="C7737" s="72" t="s">
        <v>13</v>
      </c>
      <c r="D7737" s="72" t="s">
        <v>14</v>
      </c>
      <c r="E7737" s="72" t="s">
        <v>39</v>
      </c>
      <c r="F7737" s="73">
        <v>-42</v>
      </c>
      <c r="G7737" s="72" t="s">
        <v>16</v>
      </c>
      <c r="H7737" s="72" t="s">
        <v>24</v>
      </c>
      <c r="I7737" s="72" t="s">
        <v>18</v>
      </c>
      <c r="J7737" s="72" t="s">
        <v>19</v>
      </c>
      <c r="K7737" s="72" t="s">
        <v>43</v>
      </c>
      <c r="L7737" s="72" t="s">
        <v>614</v>
      </c>
      <c r="M7737" s="72"/>
    </row>
    <row r="7738" spans="2:13" x14ac:dyDescent="0.25">
      <c r="B7738" s="72" t="s">
        <v>12</v>
      </c>
      <c r="C7738" s="72" t="s">
        <v>13</v>
      </c>
      <c r="D7738" s="72" t="s">
        <v>14</v>
      </c>
      <c r="E7738" s="72" t="s">
        <v>27</v>
      </c>
      <c r="F7738" s="73">
        <v>315404</v>
      </c>
      <c r="G7738" s="72" t="s">
        <v>16</v>
      </c>
      <c r="H7738" s="72" t="s">
        <v>17</v>
      </c>
      <c r="I7738" s="72" t="s">
        <v>18</v>
      </c>
      <c r="J7738" s="72" t="s">
        <v>19</v>
      </c>
      <c r="K7738" s="72" t="s">
        <v>25</v>
      </c>
      <c r="L7738" s="72" t="s">
        <v>442</v>
      </c>
      <c r="M7738" s="72" t="s">
        <v>47</v>
      </c>
    </row>
    <row r="7739" spans="2:13" x14ac:dyDescent="0.25">
      <c r="B7739" s="72" t="s">
        <v>12</v>
      </c>
      <c r="C7739" s="72" t="s">
        <v>13</v>
      </c>
      <c r="D7739" s="72" t="s">
        <v>14</v>
      </c>
      <c r="E7739" s="72" t="s">
        <v>15</v>
      </c>
      <c r="F7739" s="73">
        <v>1436250</v>
      </c>
      <c r="G7739" s="72" t="s">
        <v>16</v>
      </c>
      <c r="H7739" s="72" t="s">
        <v>24</v>
      </c>
      <c r="I7739" s="72" t="s">
        <v>18</v>
      </c>
      <c r="J7739" s="72" t="s">
        <v>19</v>
      </c>
      <c r="K7739" s="72" t="s">
        <v>25</v>
      </c>
      <c r="L7739" s="72" t="s">
        <v>379</v>
      </c>
      <c r="M7739" s="72" t="s">
        <v>184</v>
      </c>
    </row>
    <row r="7740" spans="2:13" x14ac:dyDescent="0.25">
      <c r="B7740" s="72" t="s">
        <v>12</v>
      </c>
      <c r="C7740" s="72" t="s">
        <v>13</v>
      </c>
      <c r="D7740" s="72" t="s">
        <v>14</v>
      </c>
      <c r="E7740" s="72" t="s">
        <v>27</v>
      </c>
      <c r="F7740" s="73">
        <v>12919</v>
      </c>
      <c r="G7740" s="72" t="s">
        <v>16</v>
      </c>
      <c r="H7740" s="72" t="s">
        <v>24</v>
      </c>
      <c r="I7740" s="72" t="s">
        <v>18</v>
      </c>
      <c r="J7740" s="72" t="s">
        <v>19</v>
      </c>
      <c r="K7740" s="72" t="s">
        <v>37</v>
      </c>
      <c r="L7740" s="72" t="s">
        <v>518</v>
      </c>
      <c r="M7740" s="72" t="s">
        <v>112</v>
      </c>
    </row>
    <row r="7741" spans="2:13" x14ac:dyDescent="0.25">
      <c r="B7741" s="72" t="s">
        <v>12</v>
      </c>
      <c r="C7741" s="72" t="s">
        <v>13</v>
      </c>
      <c r="D7741" s="72" t="s">
        <v>14</v>
      </c>
      <c r="E7741" s="72" t="s">
        <v>123</v>
      </c>
      <c r="F7741" s="73">
        <v>-2628</v>
      </c>
      <c r="G7741" s="72" t="s">
        <v>16</v>
      </c>
      <c r="H7741" s="72" t="s">
        <v>24</v>
      </c>
      <c r="I7741" s="72" t="s">
        <v>18</v>
      </c>
      <c r="J7741" s="72" t="s">
        <v>19</v>
      </c>
      <c r="K7741" s="72" t="s">
        <v>20</v>
      </c>
      <c r="L7741" s="72" t="s">
        <v>649</v>
      </c>
      <c r="M7741" s="72"/>
    </row>
    <row r="7742" spans="2:13" x14ac:dyDescent="0.25">
      <c r="B7742" s="72" t="s">
        <v>12</v>
      </c>
      <c r="C7742" s="72" t="s">
        <v>13</v>
      </c>
      <c r="D7742" s="72" t="s">
        <v>14</v>
      </c>
      <c r="E7742" s="72" t="s">
        <v>41</v>
      </c>
      <c r="F7742" s="73">
        <v>-269</v>
      </c>
      <c r="G7742" s="72" t="s">
        <v>16</v>
      </c>
      <c r="H7742" s="72" t="s">
        <v>24</v>
      </c>
      <c r="I7742" s="72" t="s">
        <v>18</v>
      </c>
      <c r="J7742" s="72" t="s">
        <v>19</v>
      </c>
      <c r="K7742" s="72" t="s">
        <v>31</v>
      </c>
      <c r="L7742" s="72" t="s">
        <v>171</v>
      </c>
      <c r="M7742" s="72"/>
    </row>
    <row r="7743" spans="2:13" x14ac:dyDescent="0.25">
      <c r="B7743" s="72" t="s">
        <v>12</v>
      </c>
      <c r="C7743" s="72" t="s">
        <v>13</v>
      </c>
      <c r="D7743" s="72" t="s">
        <v>14</v>
      </c>
      <c r="E7743" s="72" t="s">
        <v>55</v>
      </c>
      <c r="F7743" s="73">
        <v>20991613</v>
      </c>
      <c r="G7743" s="72" t="s">
        <v>16</v>
      </c>
      <c r="H7743" s="72" t="s">
        <v>24</v>
      </c>
      <c r="I7743" s="72" t="s">
        <v>18</v>
      </c>
      <c r="J7743" s="72" t="s">
        <v>19</v>
      </c>
      <c r="K7743" s="72" t="s">
        <v>37</v>
      </c>
      <c r="L7743" s="72" t="s">
        <v>491</v>
      </c>
      <c r="M7743" s="72" t="s">
        <v>112</v>
      </c>
    </row>
    <row r="7744" spans="2:13" x14ac:dyDescent="0.25">
      <c r="B7744" s="72" t="s">
        <v>12</v>
      </c>
      <c r="C7744" s="72" t="s">
        <v>13</v>
      </c>
      <c r="D7744" s="72" t="s">
        <v>14</v>
      </c>
      <c r="E7744" s="72" t="s">
        <v>152</v>
      </c>
      <c r="F7744" s="73">
        <v>-852</v>
      </c>
      <c r="G7744" s="72" t="s">
        <v>16</v>
      </c>
      <c r="H7744" s="72" t="s">
        <v>24</v>
      </c>
      <c r="I7744" s="72" t="s">
        <v>18</v>
      </c>
      <c r="J7744" s="72" t="s">
        <v>19</v>
      </c>
      <c r="K7744" s="72" t="s">
        <v>25</v>
      </c>
      <c r="L7744" s="72" t="s">
        <v>198</v>
      </c>
      <c r="M7744" s="72"/>
    </row>
    <row r="7745" spans="2:13" x14ac:dyDescent="0.25">
      <c r="B7745" s="72" t="s">
        <v>12</v>
      </c>
      <c r="C7745" s="72" t="s">
        <v>13</v>
      </c>
      <c r="D7745" s="72" t="s">
        <v>14</v>
      </c>
      <c r="E7745" s="72" t="s">
        <v>83</v>
      </c>
      <c r="F7745" s="73">
        <v>4008</v>
      </c>
      <c r="G7745" s="72" t="s">
        <v>16</v>
      </c>
      <c r="H7745" s="72" t="s">
        <v>24</v>
      </c>
      <c r="I7745" s="72" t="s">
        <v>48</v>
      </c>
      <c r="J7745" s="72" t="s">
        <v>19</v>
      </c>
      <c r="K7745" s="72" t="s">
        <v>43</v>
      </c>
      <c r="L7745" s="72" t="s">
        <v>472</v>
      </c>
      <c r="M7745" s="72"/>
    </row>
    <row r="7746" spans="2:13" x14ac:dyDescent="0.25">
      <c r="B7746" s="72" t="s">
        <v>12</v>
      </c>
      <c r="C7746" s="72" t="s">
        <v>13</v>
      </c>
      <c r="D7746" s="72" t="s">
        <v>14</v>
      </c>
      <c r="E7746" s="72" t="s">
        <v>83</v>
      </c>
      <c r="F7746" s="73">
        <v>601020</v>
      </c>
      <c r="G7746" s="72" t="s">
        <v>16</v>
      </c>
      <c r="H7746" s="72" t="s">
        <v>17</v>
      </c>
      <c r="I7746" s="72" t="s">
        <v>18</v>
      </c>
      <c r="J7746" s="72" t="s">
        <v>19</v>
      </c>
      <c r="K7746" s="72" t="s">
        <v>20</v>
      </c>
      <c r="L7746" s="72" t="s">
        <v>673</v>
      </c>
      <c r="M7746" s="72"/>
    </row>
    <row r="7747" spans="2:13" x14ac:dyDescent="0.25">
      <c r="B7747" s="72" t="s">
        <v>12</v>
      </c>
      <c r="C7747" s="72" t="s">
        <v>13</v>
      </c>
      <c r="D7747" s="72" t="s">
        <v>14</v>
      </c>
      <c r="E7747" s="72" t="s">
        <v>58</v>
      </c>
      <c r="F7747" s="73">
        <v>19120</v>
      </c>
      <c r="G7747" s="72" t="s">
        <v>16</v>
      </c>
      <c r="H7747" s="72" t="s">
        <v>24</v>
      </c>
      <c r="I7747" s="72" t="s">
        <v>18</v>
      </c>
      <c r="J7747" s="72" t="s">
        <v>19</v>
      </c>
      <c r="K7747" s="72" t="s">
        <v>31</v>
      </c>
      <c r="L7747" s="72" t="s">
        <v>32</v>
      </c>
      <c r="M7747" s="72" t="s">
        <v>47</v>
      </c>
    </row>
    <row r="7748" spans="2:13" x14ac:dyDescent="0.25">
      <c r="B7748" s="72" t="s">
        <v>12</v>
      </c>
      <c r="C7748" s="72" t="s">
        <v>13</v>
      </c>
      <c r="D7748" s="72" t="s">
        <v>14</v>
      </c>
      <c r="E7748" s="72" t="s">
        <v>41</v>
      </c>
      <c r="F7748" s="73">
        <v>-6144</v>
      </c>
      <c r="G7748" s="72" t="s">
        <v>16</v>
      </c>
      <c r="H7748" s="72" t="s">
        <v>24</v>
      </c>
      <c r="I7748" s="72" t="s">
        <v>18</v>
      </c>
      <c r="J7748" s="72" t="s">
        <v>19</v>
      </c>
      <c r="K7748" s="72" t="s">
        <v>43</v>
      </c>
      <c r="L7748" s="72" t="s">
        <v>319</v>
      </c>
      <c r="M7748" s="72"/>
    </row>
    <row r="7749" spans="2:13" x14ac:dyDescent="0.25">
      <c r="B7749" s="72" t="s">
        <v>12</v>
      </c>
      <c r="C7749" s="72" t="s">
        <v>13</v>
      </c>
      <c r="D7749" s="72" t="s">
        <v>14</v>
      </c>
      <c r="E7749" s="72" t="s">
        <v>60</v>
      </c>
      <c r="F7749" s="73">
        <v>637814</v>
      </c>
      <c r="G7749" s="72" t="s">
        <v>16</v>
      </c>
      <c r="H7749" s="72" t="s">
        <v>17</v>
      </c>
      <c r="I7749" s="72" t="s">
        <v>18</v>
      </c>
      <c r="J7749" s="72" t="s">
        <v>19</v>
      </c>
      <c r="K7749" s="72" t="s">
        <v>25</v>
      </c>
      <c r="L7749" s="72" t="s">
        <v>244</v>
      </c>
      <c r="M7749" s="72" t="s">
        <v>184</v>
      </c>
    </row>
    <row r="7750" spans="2:13" x14ac:dyDescent="0.25">
      <c r="B7750" s="72" t="s">
        <v>12</v>
      </c>
      <c r="C7750" s="72" t="s">
        <v>13</v>
      </c>
      <c r="D7750" s="72" t="s">
        <v>14</v>
      </c>
      <c r="E7750" s="72" t="s">
        <v>68</v>
      </c>
      <c r="F7750" s="73">
        <v>-3925</v>
      </c>
      <c r="G7750" s="72" t="s">
        <v>16</v>
      </c>
      <c r="H7750" s="72" t="s">
        <v>17</v>
      </c>
      <c r="I7750" s="72" t="s">
        <v>18</v>
      </c>
      <c r="J7750" s="72" t="s">
        <v>19</v>
      </c>
      <c r="K7750" s="72" t="s">
        <v>20</v>
      </c>
      <c r="L7750" s="72" t="s">
        <v>284</v>
      </c>
      <c r="M7750" s="72"/>
    </row>
    <row r="7751" spans="2:13" x14ac:dyDescent="0.25">
      <c r="B7751" s="72" t="s">
        <v>12</v>
      </c>
      <c r="C7751" s="72" t="s">
        <v>13</v>
      </c>
      <c r="D7751" s="72" t="s">
        <v>14</v>
      </c>
      <c r="E7751" s="72" t="s">
        <v>132</v>
      </c>
      <c r="F7751" s="73">
        <v>50245</v>
      </c>
      <c r="G7751" s="72" t="s">
        <v>16</v>
      </c>
      <c r="H7751" s="72" t="s">
        <v>24</v>
      </c>
      <c r="I7751" s="72" t="s">
        <v>18</v>
      </c>
      <c r="J7751" s="72" t="s">
        <v>19</v>
      </c>
      <c r="K7751" s="72" t="s">
        <v>25</v>
      </c>
      <c r="L7751" s="72" t="s">
        <v>110</v>
      </c>
      <c r="M7751" s="72" t="s">
        <v>133</v>
      </c>
    </row>
    <row r="7752" spans="2:13" x14ac:dyDescent="0.25">
      <c r="B7752" s="72" t="s">
        <v>12</v>
      </c>
      <c r="C7752" s="72" t="s">
        <v>13</v>
      </c>
      <c r="D7752" s="72" t="s">
        <v>14</v>
      </c>
      <c r="E7752" s="72" t="s">
        <v>79</v>
      </c>
      <c r="F7752" s="73">
        <v>-270</v>
      </c>
      <c r="G7752" s="72" t="s">
        <v>16</v>
      </c>
      <c r="H7752" s="72" t="s">
        <v>17</v>
      </c>
      <c r="I7752" s="72" t="s">
        <v>48</v>
      </c>
      <c r="J7752" s="72" t="s">
        <v>19</v>
      </c>
      <c r="K7752" s="72" t="s">
        <v>25</v>
      </c>
      <c r="L7752" s="72" t="s">
        <v>198</v>
      </c>
      <c r="M7752" s="72"/>
    </row>
    <row r="7753" spans="2:13" x14ac:dyDescent="0.25">
      <c r="B7753" s="72" t="s">
        <v>12</v>
      </c>
      <c r="C7753" s="72" t="s">
        <v>13</v>
      </c>
      <c r="D7753" s="72" t="s">
        <v>14</v>
      </c>
      <c r="E7753" s="72" t="s">
        <v>36</v>
      </c>
      <c r="F7753" s="73">
        <v>4117739</v>
      </c>
      <c r="G7753" s="72" t="s">
        <v>16</v>
      </c>
      <c r="H7753" s="72" t="s">
        <v>24</v>
      </c>
      <c r="I7753" s="72" t="s">
        <v>18</v>
      </c>
      <c r="J7753" s="72" t="s">
        <v>19</v>
      </c>
      <c r="K7753" s="72" t="s">
        <v>37</v>
      </c>
      <c r="L7753" s="72" t="s">
        <v>218</v>
      </c>
      <c r="M7753" s="72" t="s">
        <v>29</v>
      </c>
    </row>
    <row r="7754" spans="2:13" x14ac:dyDescent="0.25">
      <c r="B7754" s="72" t="s">
        <v>12</v>
      </c>
      <c r="C7754" s="72" t="s">
        <v>13</v>
      </c>
      <c r="D7754" s="72" t="s">
        <v>14</v>
      </c>
      <c r="E7754" s="72" t="s">
        <v>83</v>
      </c>
      <c r="F7754" s="73">
        <v>1038</v>
      </c>
      <c r="G7754" s="72" t="s">
        <v>16</v>
      </c>
      <c r="H7754" s="72" t="s">
        <v>24</v>
      </c>
      <c r="I7754" s="72" t="s">
        <v>18</v>
      </c>
      <c r="J7754" s="72" t="s">
        <v>19</v>
      </c>
      <c r="K7754" s="72" t="s">
        <v>117</v>
      </c>
      <c r="L7754" s="72" t="s">
        <v>232</v>
      </c>
      <c r="M7754" s="72"/>
    </row>
    <row r="7755" spans="2:13" x14ac:dyDescent="0.25">
      <c r="B7755" s="72" t="s">
        <v>12</v>
      </c>
      <c r="C7755" s="72" t="s">
        <v>13</v>
      </c>
      <c r="D7755" s="72" t="s">
        <v>14</v>
      </c>
      <c r="E7755" s="72" t="s">
        <v>81</v>
      </c>
      <c r="F7755" s="73">
        <v>12270</v>
      </c>
      <c r="G7755" s="72" t="s">
        <v>16</v>
      </c>
      <c r="H7755" s="72" t="s">
        <v>24</v>
      </c>
      <c r="I7755" s="72" t="s">
        <v>48</v>
      </c>
      <c r="J7755" s="72" t="s">
        <v>19</v>
      </c>
      <c r="K7755" s="72" t="s">
        <v>49</v>
      </c>
      <c r="L7755" s="72" t="s">
        <v>167</v>
      </c>
      <c r="M7755" s="72" t="s">
        <v>29</v>
      </c>
    </row>
    <row r="7756" spans="2:13" x14ac:dyDescent="0.25">
      <c r="B7756" s="72" t="s">
        <v>12</v>
      </c>
      <c r="C7756" s="72" t="s">
        <v>13</v>
      </c>
      <c r="D7756" s="72" t="s">
        <v>14</v>
      </c>
      <c r="E7756" s="72" t="s">
        <v>60</v>
      </c>
      <c r="F7756" s="73">
        <v>32954</v>
      </c>
      <c r="G7756" s="72" t="s">
        <v>16</v>
      </c>
      <c r="H7756" s="72" t="s">
        <v>24</v>
      </c>
      <c r="I7756" s="72" t="s">
        <v>18</v>
      </c>
      <c r="J7756" s="72" t="s">
        <v>19</v>
      </c>
      <c r="K7756" s="72" t="s">
        <v>25</v>
      </c>
      <c r="L7756" s="72" t="s">
        <v>396</v>
      </c>
      <c r="M7756" s="72" t="s">
        <v>133</v>
      </c>
    </row>
    <row r="7757" spans="2:13" x14ac:dyDescent="0.25">
      <c r="B7757" s="72" t="s">
        <v>12</v>
      </c>
      <c r="C7757" s="72" t="s">
        <v>13</v>
      </c>
      <c r="D7757" s="72" t="s">
        <v>14</v>
      </c>
      <c r="E7757" s="72" t="s">
        <v>94</v>
      </c>
      <c r="F7757" s="73">
        <v>231</v>
      </c>
      <c r="G7757" s="72" t="s">
        <v>16</v>
      </c>
      <c r="H7757" s="72" t="s">
        <v>24</v>
      </c>
      <c r="I7757" s="72" t="s">
        <v>18</v>
      </c>
      <c r="J7757" s="72" t="s">
        <v>19</v>
      </c>
      <c r="K7757" s="72" t="s">
        <v>63</v>
      </c>
      <c r="L7757" s="72" t="s">
        <v>596</v>
      </c>
      <c r="M7757" s="72"/>
    </row>
    <row r="7758" spans="2:13" x14ac:dyDescent="0.25">
      <c r="B7758" s="72" t="s">
        <v>12</v>
      </c>
      <c r="C7758" s="72" t="s">
        <v>13</v>
      </c>
      <c r="D7758" s="72" t="s">
        <v>14</v>
      </c>
      <c r="E7758" s="72" t="s">
        <v>81</v>
      </c>
      <c r="F7758" s="73">
        <v>40060</v>
      </c>
      <c r="G7758" s="72" t="s">
        <v>16</v>
      </c>
      <c r="H7758" s="72" t="s">
        <v>24</v>
      </c>
      <c r="I7758" s="72" t="s">
        <v>18</v>
      </c>
      <c r="J7758" s="72" t="s">
        <v>19</v>
      </c>
      <c r="K7758" s="72" t="s">
        <v>63</v>
      </c>
      <c r="L7758" s="72" t="s">
        <v>585</v>
      </c>
      <c r="M7758" s="72" t="s">
        <v>29</v>
      </c>
    </row>
    <row r="7759" spans="2:13" x14ac:dyDescent="0.25">
      <c r="B7759" s="72" t="s">
        <v>12</v>
      </c>
      <c r="C7759" s="72" t="s">
        <v>13</v>
      </c>
      <c r="D7759" s="72" t="s">
        <v>14</v>
      </c>
      <c r="E7759" s="72" t="s">
        <v>94</v>
      </c>
      <c r="F7759" s="73">
        <v>181</v>
      </c>
      <c r="G7759" s="72" t="s">
        <v>16</v>
      </c>
      <c r="H7759" s="72" t="s">
        <v>24</v>
      </c>
      <c r="I7759" s="72" t="s">
        <v>18</v>
      </c>
      <c r="J7759" s="72" t="s">
        <v>227</v>
      </c>
      <c r="K7759" s="72" t="s">
        <v>20</v>
      </c>
      <c r="L7759" s="72" t="s">
        <v>725</v>
      </c>
      <c r="M7759" s="72"/>
    </row>
    <row r="7760" spans="2:13" x14ac:dyDescent="0.25">
      <c r="B7760" s="72" t="s">
        <v>12</v>
      </c>
      <c r="C7760" s="72" t="s">
        <v>13</v>
      </c>
      <c r="D7760" s="72" t="s">
        <v>14</v>
      </c>
      <c r="E7760" s="72" t="s">
        <v>264</v>
      </c>
      <c r="F7760" s="73">
        <v>178819</v>
      </c>
      <c r="G7760" s="72" t="s">
        <v>16</v>
      </c>
      <c r="H7760" s="72" t="s">
        <v>24</v>
      </c>
      <c r="I7760" s="72" t="s">
        <v>18</v>
      </c>
      <c r="J7760" s="72" t="s">
        <v>19</v>
      </c>
      <c r="K7760" s="72" t="s">
        <v>130</v>
      </c>
      <c r="L7760" s="72" t="s">
        <v>418</v>
      </c>
      <c r="M7760" s="72" t="s">
        <v>133</v>
      </c>
    </row>
    <row r="7761" spans="2:13" x14ac:dyDescent="0.25">
      <c r="B7761" s="72" t="s">
        <v>12</v>
      </c>
      <c r="C7761" s="72" t="s">
        <v>13</v>
      </c>
      <c r="D7761" s="72" t="s">
        <v>14</v>
      </c>
      <c r="E7761" s="72" t="s">
        <v>36</v>
      </c>
      <c r="F7761" s="73">
        <v>183555</v>
      </c>
      <c r="G7761" s="72" t="s">
        <v>16</v>
      </c>
      <c r="H7761" s="72" t="s">
        <v>24</v>
      </c>
      <c r="I7761" s="72" t="s">
        <v>18</v>
      </c>
      <c r="J7761" s="72" t="s">
        <v>19</v>
      </c>
      <c r="K7761" s="72" t="s">
        <v>43</v>
      </c>
      <c r="L7761" s="72" t="s">
        <v>472</v>
      </c>
      <c r="M7761" s="72" t="s">
        <v>29</v>
      </c>
    </row>
    <row r="7762" spans="2:13" x14ac:dyDescent="0.25">
      <c r="B7762" s="72" t="s">
        <v>12</v>
      </c>
      <c r="C7762" s="72" t="s">
        <v>13</v>
      </c>
      <c r="D7762" s="72" t="s">
        <v>14</v>
      </c>
      <c r="E7762" s="72" t="s">
        <v>30</v>
      </c>
      <c r="F7762" s="73">
        <v>-1886</v>
      </c>
      <c r="G7762" s="72" t="s">
        <v>16</v>
      </c>
      <c r="H7762" s="72" t="s">
        <v>17</v>
      </c>
      <c r="I7762" s="72" t="s">
        <v>18</v>
      </c>
      <c r="J7762" s="72" t="s">
        <v>19</v>
      </c>
      <c r="K7762" s="72" t="s">
        <v>25</v>
      </c>
      <c r="L7762" s="72" t="s">
        <v>546</v>
      </c>
      <c r="M7762" s="72"/>
    </row>
    <row r="7763" spans="2:13" x14ac:dyDescent="0.25">
      <c r="B7763" s="72" t="s">
        <v>12</v>
      </c>
      <c r="C7763" s="72" t="s">
        <v>13</v>
      </c>
      <c r="D7763" s="72" t="s">
        <v>14</v>
      </c>
      <c r="E7763" s="72" t="s">
        <v>58</v>
      </c>
      <c r="F7763" s="73">
        <v>65521</v>
      </c>
      <c r="G7763" s="72" t="s">
        <v>16</v>
      </c>
      <c r="H7763" s="72" t="s">
        <v>24</v>
      </c>
      <c r="I7763" s="72" t="s">
        <v>18</v>
      </c>
      <c r="J7763" s="72" t="s">
        <v>19</v>
      </c>
      <c r="K7763" s="72" t="s">
        <v>25</v>
      </c>
      <c r="L7763" s="72" t="s">
        <v>153</v>
      </c>
      <c r="M7763" s="72" t="s">
        <v>35</v>
      </c>
    </row>
    <row r="7764" spans="2:13" x14ac:dyDescent="0.25">
      <c r="B7764" s="72" t="s">
        <v>12</v>
      </c>
      <c r="C7764" s="72" t="s">
        <v>13</v>
      </c>
      <c r="D7764" s="72" t="s">
        <v>14</v>
      </c>
      <c r="E7764" s="72" t="s">
        <v>85</v>
      </c>
      <c r="F7764" s="73">
        <v>162834</v>
      </c>
      <c r="G7764" s="72" t="s">
        <v>16</v>
      </c>
      <c r="H7764" s="72" t="s">
        <v>24</v>
      </c>
      <c r="I7764" s="72" t="s">
        <v>18</v>
      </c>
      <c r="J7764" s="72" t="s">
        <v>19</v>
      </c>
      <c r="K7764" s="72" t="s">
        <v>43</v>
      </c>
      <c r="L7764" s="72" t="s">
        <v>336</v>
      </c>
      <c r="M7764" s="72"/>
    </row>
    <row r="7765" spans="2:13" x14ac:dyDescent="0.25">
      <c r="B7765" s="72" t="s">
        <v>12</v>
      </c>
      <c r="C7765" s="72" t="s">
        <v>13</v>
      </c>
      <c r="D7765" s="72" t="s">
        <v>14</v>
      </c>
      <c r="E7765" s="72" t="s">
        <v>83</v>
      </c>
      <c r="F7765" s="73">
        <v>1010724</v>
      </c>
      <c r="G7765" s="72" t="s">
        <v>16</v>
      </c>
      <c r="H7765" s="72" t="s">
        <v>24</v>
      </c>
      <c r="I7765" s="72" t="s">
        <v>18</v>
      </c>
      <c r="J7765" s="72" t="s">
        <v>19</v>
      </c>
      <c r="K7765" s="72" t="s">
        <v>25</v>
      </c>
      <c r="L7765" s="72" t="s">
        <v>77</v>
      </c>
      <c r="M7765" s="72"/>
    </row>
    <row r="7766" spans="2:13" x14ac:dyDescent="0.25">
      <c r="B7766" s="72" t="s">
        <v>12</v>
      </c>
      <c r="C7766" s="72" t="s">
        <v>13</v>
      </c>
      <c r="D7766" s="72" t="s">
        <v>14</v>
      </c>
      <c r="E7766" s="72" t="s">
        <v>79</v>
      </c>
      <c r="F7766" s="73">
        <v>-6369</v>
      </c>
      <c r="G7766" s="72" t="s">
        <v>16</v>
      </c>
      <c r="H7766" s="72" t="s">
        <v>24</v>
      </c>
      <c r="I7766" s="72" t="s">
        <v>18</v>
      </c>
      <c r="J7766" s="72" t="s">
        <v>19</v>
      </c>
      <c r="K7766" s="72" t="s">
        <v>37</v>
      </c>
      <c r="L7766" s="72" t="s">
        <v>310</v>
      </c>
      <c r="M7766" s="72"/>
    </row>
    <row r="7767" spans="2:13" x14ac:dyDescent="0.25">
      <c r="B7767" s="72" t="s">
        <v>12</v>
      </c>
      <c r="C7767" s="72" t="s">
        <v>13</v>
      </c>
      <c r="D7767" s="72" t="s">
        <v>14</v>
      </c>
      <c r="E7767" s="72" t="s">
        <v>60</v>
      </c>
      <c r="F7767" s="73">
        <v>146396</v>
      </c>
      <c r="G7767" s="72" t="s">
        <v>16</v>
      </c>
      <c r="H7767" s="72" t="s">
        <v>24</v>
      </c>
      <c r="I7767" s="72" t="s">
        <v>18</v>
      </c>
      <c r="J7767" s="72" t="s">
        <v>19</v>
      </c>
      <c r="K7767" s="72" t="s">
        <v>20</v>
      </c>
      <c r="L7767" s="72" t="s">
        <v>233</v>
      </c>
      <c r="M7767" s="72" t="s">
        <v>22</v>
      </c>
    </row>
    <row r="7768" spans="2:13" x14ac:dyDescent="0.25">
      <c r="B7768" s="72" t="s">
        <v>12</v>
      </c>
      <c r="C7768" s="72" t="s">
        <v>13</v>
      </c>
      <c r="D7768" s="72" t="s">
        <v>14</v>
      </c>
      <c r="E7768" s="72" t="s">
        <v>258</v>
      </c>
      <c r="F7768" s="73">
        <v>518564</v>
      </c>
      <c r="G7768" s="72" t="s">
        <v>16</v>
      </c>
      <c r="H7768" s="72" t="s">
        <v>17</v>
      </c>
      <c r="I7768" s="72" t="s">
        <v>18</v>
      </c>
      <c r="J7768" s="72" t="s">
        <v>19</v>
      </c>
      <c r="K7768" s="72" t="s">
        <v>20</v>
      </c>
      <c r="L7768" s="72" t="s">
        <v>229</v>
      </c>
      <c r="M7768" s="72" t="s">
        <v>259</v>
      </c>
    </row>
    <row r="7769" spans="2:13" x14ac:dyDescent="0.25">
      <c r="B7769" s="72" t="s">
        <v>12</v>
      </c>
      <c r="C7769" s="72" t="s">
        <v>13</v>
      </c>
      <c r="D7769" s="72" t="s">
        <v>14</v>
      </c>
      <c r="E7769" s="72" t="s">
        <v>51</v>
      </c>
      <c r="F7769" s="73">
        <v>259</v>
      </c>
      <c r="G7769" s="72" t="s">
        <v>16</v>
      </c>
      <c r="H7769" s="72" t="s">
        <v>24</v>
      </c>
      <c r="I7769" s="72" t="s">
        <v>18</v>
      </c>
      <c r="J7769" s="72" t="s">
        <v>19</v>
      </c>
      <c r="K7769" s="72" t="s">
        <v>20</v>
      </c>
      <c r="L7769" s="72" t="s">
        <v>505</v>
      </c>
      <c r="M7769" s="72"/>
    </row>
    <row r="7770" spans="2:13" x14ac:dyDescent="0.25">
      <c r="B7770" s="72" t="s">
        <v>12</v>
      </c>
      <c r="C7770" s="72" t="s">
        <v>13</v>
      </c>
      <c r="D7770" s="72" t="s">
        <v>14</v>
      </c>
      <c r="E7770" s="72" t="s">
        <v>74</v>
      </c>
      <c r="F7770" s="73">
        <v>13770</v>
      </c>
      <c r="G7770" s="72" t="s">
        <v>16</v>
      </c>
      <c r="H7770" s="72" t="s">
        <v>17</v>
      </c>
      <c r="I7770" s="72" t="s">
        <v>18</v>
      </c>
      <c r="J7770" s="72" t="s">
        <v>19</v>
      </c>
      <c r="K7770" s="72" t="s">
        <v>20</v>
      </c>
      <c r="L7770" s="72" t="s">
        <v>226</v>
      </c>
      <c r="M7770" s="72" t="s">
        <v>57</v>
      </c>
    </row>
    <row r="7771" spans="2:13" x14ac:dyDescent="0.25">
      <c r="B7771" s="72" t="s">
        <v>12</v>
      </c>
      <c r="C7771" s="72" t="s">
        <v>13</v>
      </c>
      <c r="D7771" s="72" t="s">
        <v>14</v>
      </c>
      <c r="E7771" s="72" t="s">
        <v>94</v>
      </c>
      <c r="F7771" s="73">
        <v>959</v>
      </c>
      <c r="G7771" s="72" t="s">
        <v>16</v>
      </c>
      <c r="H7771" s="72" t="s">
        <v>24</v>
      </c>
      <c r="I7771" s="72" t="s">
        <v>48</v>
      </c>
      <c r="J7771" s="72" t="s">
        <v>19</v>
      </c>
      <c r="K7771" s="72" t="s">
        <v>37</v>
      </c>
      <c r="L7771" s="72" t="s">
        <v>285</v>
      </c>
      <c r="M7771" s="72"/>
    </row>
    <row r="7772" spans="2:13" x14ac:dyDescent="0.25">
      <c r="B7772" s="72" t="s">
        <v>12</v>
      </c>
      <c r="C7772" s="72" t="s">
        <v>13</v>
      </c>
      <c r="D7772" s="72" t="s">
        <v>14</v>
      </c>
      <c r="E7772" s="72" t="s">
        <v>79</v>
      </c>
      <c r="F7772" s="73">
        <v>-7570</v>
      </c>
      <c r="G7772" s="72" t="s">
        <v>16</v>
      </c>
      <c r="H7772" s="72" t="s">
        <v>24</v>
      </c>
      <c r="I7772" s="72" t="s">
        <v>18</v>
      </c>
      <c r="J7772" s="72" t="s">
        <v>19</v>
      </c>
      <c r="K7772" s="72" t="s">
        <v>37</v>
      </c>
      <c r="L7772" s="72" t="s">
        <v>46</v>
      </c>
      <c r="M7772" s="72"/>
    </row>
    <row r="7773" spans="2:13" x14ac:dyDescent="0.25">
      <c r="B7773" s="72" t="s">
        <v>12</v>
      </c>
      <c r="C7773" s="72" t="s">
        <v>13</v>
      </c>
      <c r="D7773" s="72" t="s">
        <v>14</v>
      </c>
      <c r="E7773" s="72" t="s">
        <v>36</v>
      </c>
      <c r="F7773" s="73">
        <v>371153</v>
      </c>
      <c r="G7773" s="72" t="s">
        <v>16</v>
      </c>
      <c r="H7773" s="72" t="s">
        <v>24</v>
      </c>
      <c r="I7773" s="72" t="s">
        <v>18</v>
      </c>
      <c r="J7773" s="72" t="s">
        <v>19</v>
      </c>
      <c r="K7773" s="72" t="s">
        <v>25</v>
      </c>
      <c r="L7773" s="72" t="s">
        <v>392</v>
      </c>
      <c r="M7773" s="72" t="s">
        <v>47</v>
      </c>
    </row>
    <row r="7774" spans="2:13" x14ac:dyDescent="0.25">
      <c r="B7774" s="72" t="s">
        <v>12</v>
      </c>
      <c r="C7774" s="72" t="s">
        <v>13</v>
      </c>
      <c r="D7774" s="72" t="s">
        <v>14</v>
      </c>
      <c r="E7774" s="72" t="s">
        <v>33</v>
      </c>
      <c r="F7774" s="73">
        <v>322</v>
      </c>
      <c r="G7774" s="72" t="s">
        <v>16</v>
      </c>
      <c r="H7774" s="72" t="s">
        <v>17</v>
      </c>
      <c r="I7774" s="72" t="s">
        <v>18</v>
      </c>
      <c r="J7774" s="72" t="s">
        <v>19</v>
      </c>
      <c r="K7774" s="72" t="s">
        <v>49</v>
      </c>
      <c r="L7774" s="72" t="s">
        <v>73</v>
      </c>
      <c r="M7774" s="72" t="s">
        <v>302</v>
      </c>
    </row>
    <row r="7775" spans="2:13" x14ac:dyDescent="0.25">
      <c r="B7775" s="72" t="s">
        <v>12</v>
      </c>
      <c r="C7775" s="72" t="s">
        <v>13</v>
      </c>
      <c r="D7775" s="72" t="s">
        <v>14</v>
      </c>
      <c r="E7775" s="72" t="s">
        <v>83</v>
      </c>
      <c r="F7775" s="73">
        <v>403565</v>
      </c>
      <c r="G7775" s="72" t="s">
        <v>16</v>
      </c>
      <c r="H7775" s="72" t="s">
        <v>17</v>
      </c>
      <c r="I7775" s="72" t="s">
        <v>18</v>
      </c>
      <c r="J7775" s="72" t="s">
        <v>19</v>
      </c>
      <c r="K7775" s="72" t="s">
        <v>25</v>
      </c>
      <c r="L7775" s="72" t="s">
        <v>427</v>
      </c>
      <c r="M7775" s="72"/>
    </row>
    <row r="7776" spans="2:13" x14ac:dyDescent="0.25">
      <c r="B7776" s="72" t="s">
        <v>12</v>
      </c>
      <c r="C7776" s="72" t="s">
        <v>13</v>
      </c>
      <c r="D7776" s="72" t="s">
        <v>14</v>
      </c>
      <c r="E7776" s="72" t="s">
        <v>83</v>
      </c>
      <c r="F7776" s="73">
        <v>13113</v>
      </c>
      <c r="G7776" s="72" t="s">
        <v>16</v>
      </c>
      <c r="H7776" s="72" t="s">
        <v>24</v>
      </c>
      <c r="I7776" s="72" t="s">
        <v>18</v>
      </c>
      <c r="J7776" s="72" t="s">
        <v>19</v>
      </c>
      <c r="K7776" s="72" t="s">
        <v>25</v>
      </c>
      <c r="L7776" s="72" t="s">
        <v>374</v>
      </c>
      <c r="M7776" s="72"/>
    </row>
    <row r="7777" spans="2:13" x14ac:dyDescent="0.25">
      <c r="B7777" s="72" t="s">
        <v>12</v>
      </c>
      <c r="C7777" s="72" t="s">
        <v>13</v>
      </c>
      <c r="D7777" s="72" t="s">
        <v>14</v>
      </c>
      <c r="E7777" s="72" t="s">
        <v>41</v>
      </c>
      <c r="F7777" s="73">
        <v>-440</v>
      </c>
      <c r="G7777" s="72" t="s">
        <v>16</v>
      </c>
      <c r="H7777" s="72" t="s">
        <v>24</v>
      </c>
      <c r="I7777" s="72" t="s">
        <v>18</v>
      </c>
      <c r="J7777" s="72" t="s">
        <v>19</v>
      </c>
      <c r="K7777" s="72" t="s">
        <v>99</v>
      </c>
      <c r="L7777" s="72" t="s">
        <v>312</v>
      </c>
      <c r="M7777" s="72"/>
    </row>
    <row r="7778" spans="2:13" x14ac:dyDescent="0.25">
      <c r="B7778" s="72" t="s">
        <v>12</v>
      </c>
      <c r="C7778" s="72" t="s">
        <v>13</v>
      </c>
      <c r="D7778" s="72" t="s">
        <v>14</v>
      </c>
      <c r="E7778" s="72" t="s">
        <v>51</v>
      </c>
      <c r="F7778" s="73">
        <v>100318</v>
      </c>
      <c r="G7778" s="72" t="s">
        <v>16</v>
      </c>
      <c r="H7778" s="72" t="s">
        <v>17</v>
      </c>
      <c r="I7778" s="72" t="s">
        <v>18</v>
      </c>
      <c r="J7778" s="72" t="s">
        <v>19</v>
      </c>
      <c r="K7778" s="72" t="s">
        <v>37</v>
      </c>
      <c r="L7778" s="72" t="s">
        <v>658</v>
      </c>
      <c r="M7778" s="72"/>
    </row>
    <row r="7779" spans="2:13" x14ac:dyDescent="0.25">
      <c r="B7779" s="72" t="s">
        <v>12</v>
      </c>
      <c r="C7779" s="72" t="s">
        <v>13</v>
      </c>
      <c r="D7779" s="72" t="s">
        <v>14</v>
      </c>
      <c r="E7779" s="72" t="s">
        <v>81</v>
      </c>
      <c r="F7779" s="73">
        <v>68067</v>
      </c>
      <c r="G7779" s="72" t="s">
        <v>16</v>
      </c>
      <c r="H7779" s="72" t="s">
        <v>17</v>
      </c>
      <c r="I7779" s="72" t="s">
        <v>18</v>
      </c>
      <c r="J7779" s="72" t="s">
        <v>19</v>
      </c>
      <c r="K7779" s="72" t="s">
        <v>25</v>
      </c>
      <c r="L7779" s="72" t="s">
        <v>107</v>
      </c>
      <c r="M7779" s="72" t="s">
        <v>47</v>
      </c>
    </row>
    <row r="7780" spans="2:13" x14ac:dyDescent="0.25">
      <c r="B7780" s="72" t="s">
        <v>12</v>
      </c>
      <c r="C7780" s="72" t="s">
        <v>13</v>
      </c>
      <c r="D7780" s="72" t="s">
        <v>14</v>
      </c>
      <c r="E7780" s="72" t="s">
        <v>81</v>
      </c>
      <c r="F7780" s="73">
        <v>38832839</v>
      </c>
      <c r="G7780" s="72" t="s">
        <v>16</v>
      </c>
      <c r="H7780" s="72" t="s">
        <v>24</v>
      </c>
      <c r="I7780" s="72" t="s">
        <v>18</v>
      </c>
      <c r="J7780" s="72" t="s">
        <v>19</v>
      </c>
      <c r="K7780" s="72" t="s">
        <v>43</v>
      </c>
      <c r="L7780" s="72" t="s">
        <v>336</v>
      </c>
      <c r="M7780" s="72" t="s">
        <v>29</v>
      </c>
    </row>
    <row r="7781" spans="2:13" x14ac:dyDescent="0.25">
      <c r="B7781" s="72" t="s">
        <v>12</v>
      </c>
      <c r="C7781" s="72" t="s">
        <v>13</v>
      </c>
      <c r="D7781" s="72" t="s">
        <v>14</v>
      </c>
      <c r="E7781" s="72" t="s">
        <v>68</v>
      </c>
      <c r="F7781" s="73">
        <v>-582</v>
      </c>
      <c r="G7781" s="72" t="s">
        <v>16</v>
      </c>
      <c r="H7781" s="72" t="s">
        <v>24</v>
      </c>
      <c r="I7781" s="72" t="s">
        <v>18</v>
      </c>
      <c r="J7781" s="72" t="s">
        <v>19</v>
      </c>
      <c r="K7781" s="72" t="s">
        <v>185</v>
      </c>
      <c r="L7781" s="72" t="s">
        <v>478</v>
      </c>
      <c r="M7781" s="72"/>
    </row>
    <row r="7782" spans="2:13" x14ac:dyDescent="0.25">
      <c r="B7782" s="72" t="s">
        <v>12</v>
      </c>
      <c r="C7782" s="72" t="s">
        <v>13</v>
      </c>
      <c r="D7782" s="72" t="s">
        <v>14</v>
      </c>
      <c r="E7782" s="72" t="s">
        <v>123</v>
      </c>
      <c r="F7782" s="73">
        <v>-1896</v>
      </c>
      <c r="G7782" s="72" t="s">
        <v>16</v>
      </c>
      <c r="H7782" s="72" t="s">
        <v>24</v>
      </c>
      <c r="I7782" s="72" t="s">
        <v>18</v>
      </c>
      <c r="J7782" s="72" t="s">
        <v>19</v>
      </c>
      <c r="K7782" s="72" t="s">
        <v>25</v>
      </c>
      <c r="L7782" s="72" t="s">
        <v>110</v>
      </c>
      <c r="M7782" s="72"/>
    </row>
    <row r="7783" spans="2:13" x14ac:dyDescent="0.25">
      <c r="B7783" s="72" t="s">
        <v>12</v>
      </c>
      <c r="C7783" s="72" t="s">
        <v>13</v>
      </c>
      <c r="D7783" s="72" t="s">
        <v>14</v>
      </c>
      <c r="E7783" s="72" t="s">
        <v>132</v>
      </c>
      <c r="F7783" s="73">
        <v>108737</v>
      </c>
      <c r="G7783" s="72" t="s">
        <v>16</v>
      </c>
      <c r="H7783" s="72" t="s">
        <v>24</v>
      </c>
      <c r="I7783" s="72" t="s">
        <v>48</v>
      </c>
      <c r="J7783" s="72" t="s">
        <v>19</v>
      </c>
      <c r="K7783" s="72" t="s">
        <v>49</v>
      </c>
      <c r="L7783" s="72" t="s">
        <v>255</v>
      </c>
      <c r="M7783" s="72" t="s">
        <v>133</v>
      </c>
    </row>
    <row r="7784" spans="2:13" x14ac:dyDescent="0.25">
      <c r="B7784" s="72" t="s">
        <v>12</v>
      </c>
      <c r="C7784" s="72" t="s">
        <v>13</v>
      </c>
      <c r="D7784" s="72" t="s">
        <v>14</v>
      </c>
      <c r="E7784" s="72" t="s">
        <v>39</v>
      </c>
      <c r="F7784" s="73">
        <v>-14328</v>
      </c>
      <c r="G7784" s="72" t="s">
        <v>16</v>
      </c>
      <c r="H7784" s="72" t="s">
        <v>24</v>
      </c>
      <c r="I7784" s="72" t="s">
        <v>18</v>
      </c>
      <c r="J7784" s="72" t="s">
        <v>19</v>
      </c>
      <c r="K7784" s="72" t="s">
        <v>49</v>
      </c>
      <c r="L7784" s="72" t="s">
        <v>371</v>
      </c>
      <c r="M7784" s="72"/>
    </row>
    <row r="7785" spans="2:13" x14ac:dyDescent="0.25">
      <c r="B7785" s="72" t="s">
        <v>12</v>
      </c>
      <c r="C7785" s="72" t="s">
        <v>13</v>
      </c>
      <c r="D7785" s="72" t="s">
        <v>14</v>
      </c>
      <c r="E7785" s="72" t="s">
        <v>39</v>
      </c>
      <c r="F7785" s="73">
        <v>-213893</v>
      </c>
      <c r="G7785" s="72" t="s">
        <v>16</v>
      </c>
      <c r="H7785" s="72" t="s">
        <v>24</v>
      </c>
      <c r="I7785" s="72" t="s">
        <v>18</v>
      </c>
      <c r="J7785" s="72" t="s">
        <v>540</v>
      </c>
      <c r="K7785" s="72" t="s">
        <v>37</v>
      </c>
      <c r="L7785" s="72" t="s">
        <v>375</v>
      </c>
      <c r="M7785" s="72"/>
    </row>
    <row r="7786" spans="2:13" x14ac:dyDescent="0.25">
      <c r="B7786" s="72" t="s">
        <v>12</v>
      </c>
      <c r="C7786" s="72" t="s">
        <v>13</v>
      </c>
      <c r="D7786" s="72" t="s">
        <v>14</v>
      </c>
      <c r="E7786" s="72" t="s">
        <v>258</v>
      </c>
      <c r="F7786" s="73">
        <v>496804</v>
      </c>
      <c r="G7786" s="72" t="s">
        <v>16</v>
      </c>
      <c r="H7786" s="72" t="s">
        <v>24</v>
      </c>
      <c r="I7786" s="72" t="s">
        <v>18</v>
      </c>
      <c r="J7786" s="72" t="s">
        <v>19</v>
      </c>
      <c r="K7786" s="72" t="s">
        <v>37</v>
      </c>
      <c r="L7786" s="72" t="s">
        <v>221</v>
      </c>
      <c r="M7786" s="72" t="s">
        <v>444</v>
      </c>
    </row>
    <row r="7787" spans="2:13" x14ac:dyDescent="0.25">
      <c r="B7787" s="72" t="s">
        <v>12</v>
      </c>
      <c r="C7787" s="72" t="s">
        <v>13</v>
      </c>
      <c r="D7787" s="72" t="s">
        <v>14</v>
      </c>
      <c r="E7787" s="72" t="s">
        <v>27</v>
      </c>
      <c r="F7787" s="73">
        <v>227741</v>
      </c>
      <c r="G7787" s="72" t="s">
        <v>16</v>
      </c>
      <c r="H7787" s="72" t="s">
        <v>24</v>
      </c>
      <c r="I7787" s="72" t="s">
        <v>18</v>
      </c>
      <c r="J7787" s="72" t="s">
        <v>19</v>
      </c>
      <c r="K7787" s="72" t="s">
        <v>25</v>
      </c>
      <c r="L7787" s="72" t="s">
        <v>262</v>
      </c>
      <c r="M7787" s="72" t="s">
        <v>29</v>
      </c>
    </row>
    <row r="7788" spans="2:13" x14ac:dyDescent="0.25">
      <c r="B7788" s="72" t="s">
        <v>12</v>
      </c>
      <c r="C7788" s="72" t="s">
        <v>13</v>
      </c>
      <c r="D7788" s="72" t="s">
        <v>14</v>
      </c>
      <c r="E7788" s="72" t="s">
        <v>55</v>
      </c>
      <c r="F7788" s="73">
        <v>4360935</v>
      </c>
      <c r="G7788" s="72" t="s">
        <v>16</v>
      </c>
      <c r="H7788" s="72" t="s">
        <v>24</v>
      </c>
      <c r="I7788" s="72" t="s">
        <v>18</v>
      </c>
      <c r="J7788" s="72" t="s">
        <v>760</v>
      </c>
      <c r="K7788" s="72" t="s">
        <v>117</v>
      </c>
      <c r="L7788" s="72" t="s">
        <v>271</v>
      </c>
      <c r="M7788" s="72" t="s">
        <v>112</v>
      </c>
    </row>
    <row r="7789" spans="2:13" x14ac:dyDescent="0.25">
      <c r="B7789" s="72" t="s">
        <v>12</v>
      </c>
      <c r="C7789" s="72" t="s">
        <v>13</v>
      </c>
      <c r="D7789" s="72" t="s">
        <v>14</v>
      </c>
      <c r="E7789" s="72" t="s">
        <v>36</v>
      </c>
      <c r="F7789" s="73">
        <v>68195</v>
      </c>
      <c r="G7789" s="72" t="s">
        <v>16</v>
      </c>
      <c r="H7789" s="72" t="s">
        <v>24</v>
      </c>
      <c r="I7789" s="72" t="s">
        <v>18</v>
      </c>
      <c r="J7789" s="72" t="s">
        <v>19</v>
      </c>
      <c r="K7789" s="72" t="s">
        <v>37</v>
      </c>
      <c r="L7789" s="72" t="s">
        <v>292</v>
      </c>
      <c r="M7789" s="72" t="s">
        <v>57</v>
      </c>
    </row>
    <row r="7790" spans="2:13" x14ac:dyDescent="0.25">
      <c r="B7790" s="72" t="s">
        <v>12</v>
      </c>
      <c r="C7790" s="72" t="s">
        <v>13</v>
      </c>
      <c r="D7790" s="72" t="s">
        <v>14</v>
      </c>
      <c r="E7790" s="72" t="s">
        <v>94</v>
      </c>
      <c r="F7790" s="73">
        <v>3694</v>
      </c>
      <c r="G7790" s="72" t="s">
        <v>16</v>
      </c>
      <c r="H7790" s="72" t="s">
        <v>24</v>
      </c>
      <c r="I7790" s="72" t="s">
        <v>18</v>
      </c>
      <c r="J7790" s="72" t="s">
        <v>19</v>
      </c>
      <c r="K7790" s="72" t="s">
        <v>99</v>
      </c>
      <c r="L7790" s="72" t="s">
        <v>655</v>
      </c>
      <c r="M7790" s="72"/>
    </row>
    <row r="7791" spans="2:13" x14ac:dyDescent="0.25">
      <c r="B7791" s="72" t="s">
        <v>12</v>
      </c>
      <c r="C7791" s="72" t="s">
        <v>13</v>
      </c>
      <c r="D7791" s="72" t="s">
        <v>14</v>
      </c>
      <c r="E7791" s="72" t="s">
        <v>36</v>
      </c>
      <c r="F7791" s="73">
        <v>367426</v>
      </c>
      <c r="G7791" s="72" t="s">
        <v>16</v>
      </c>
      <c r="H7791" s="72" t="s">
        <v>24</v>
      </c>
      <c r="I7791" s="72" t="s">
        <v>18</v>
      </c>
      <c r="J7791" s="72" t="s">
        <v>19</v>
      </c>
      <c r="K7791" s="72" t="s">
        <v>99</v>
      </c>
      <c r="L7791" s="72" t="s">
        <v>361</v>
      </c>
      <c r="M7791" s="72" t="s">
        <v>29</v>
      </c>
    </row>
    <row r="7792" spans="2:13" x14ac:dyDescent="0.25">
      <c r="B7792" s="72" t="s">
        <v>12</v>
      </c>
      <c r="C7792" s="72" t="s">
        <v>13</v>
      </c>
      <c r="D7792" s="72" t="s">
        <v>14</v>
      </c>
      <c r="E7792" s="72" t="s">
        <v>79</v>
      </c>
      <c r="F7792" s="73">
        <v>-21305</v>
      </c>
      <c r="G7792" s="72" t="s">
        <v>16</v>
      </c>
      <c r="H7792" s="72" t="s">
        <v>17</v>
      </c>
      <c r="I7792" s="72" t="s">
        <v>18</v>
      </c>
      <c r="J7792" s="72" t="s">
        <v>19</v>
      </c>
      <c r="K7792" s="72" t="s">
        <v>37</v>
      </c>
      <c r="L7792" s="72" t="s">
        <v>113</v>
      </c>
      <c r="M7792" s="72"/>
    </row>
    <row r="7793" spans="2:13" x14ac:dyDescent="0.25">
      <c r="B7793" s="72" t="s">
        <v>12</v>
      </c>
      <c r="C7793" s="72" t="s">
        <v>13</v>
      </c>
      <c r="D7793" s="72" t="s">
        <v>14</v>
      </c>
      <c r="E7793" s="72" t="s">
        <v>94</v>
      </c>
      <c r="F7793" s="73">
        <v>805</v>
      </c>
      <c r="G7793" s="72" t="s">
        <v>16</v>
      </c>
      <c r="H7793" s="72" t="s">
        <v>17</v>
      </c>
      <c r="I7793" s="72" t="s">
        <v>18</v>
      </c>
      <c r="J7793" s="72" t="s">
        <v>19</v>
      </c>
      <c r="K7793" s="72" t="s">
        <v>25</v>
      </c>
      <c r="L7793" s="72" t="s">
        <v>215</v>
      </c>
      <c r="M7793" s="72"/>
    </row>
    <row r="7794" spans="2:13" x14ac:dyDescent="0.25">
      <c r="B7794" s="72" t="s">
        <v>12</v>
      </c>
      <c r="C7794" s="72" t="s">
        <v>13</v>
      </c>
      <c r="D7794" s="72" t="s">
        <v>14</v>
      </c>
      <c r="E7794" s="72" t="s">
        <v>15</v>
      </c>
      <c r="F7794" s="73">
        <v>295822</v>
      </c>
      <c r="G7794" s="72" t="s">
        <v>16</v>
      </c>
      <c r="H7794" s="72" t="s">
        <v>17</v>
      </c>
      <c r="I7794" s="72" t="s">
        <v>18</v>
      </c>
      <c r="J7794" s="72" t="s">
        <v>19</v>
      </c>
      <c r="K7794" s="72" t="s">
        <v>20</v>
      </c>
      <c r="L7794" s="72" t="s">
        <v>21</v>
      </c>
      <c r="M7794" s="72" t="s">
        <v>22</v>
      </c>
    </row>
    <row r="7795" spans="2:13" x14ac:dyDescent="0.25">
      <c r="B7795" s="72" t="s">
        <v>12</v>
      </c>
      <c r="C7795" s="72" t="s">
        <v>13</v>
      </c>
      <c r="D7795" s="72" t="s">
        <v>14</v>
      </c>
      <c r="E7795" s="72" t="s">
        <v>58</v>
      </c>
      <c r="F7795" s="73">
        <v>70633</v>
      </c>
      <c r="G7795" s="72" t="s">
        <v>16</v>
      </c>
      <c r="H7795" s="72" t="s">
        <v>17</v>
      </c>
      <c r="I7795" s="72" t="s">
        <v>18</v>
      </c>
      <c r="J7795" s="72" t="s">
        <v>19</v>
      </c>
      <c r="K7795" s="72" t="s">
        <v>37</v>
      </c>
      <c r="L7795" s="72" t="s">
        <v>317</v>
      </c>
      <c r="M7795" s="72" t="s">
        <v>57</v>
      </c>
    </row>
    <row r="7796" spans="2:13" x14ac:dyDescent="0.25">
      <c r="B7796" s="72" t="s">
        <v>12</v>
      </c>
      <c r="C7796" s="72" t="s">
        <v>13</v>
      </c>
      <c r="D7796" s="72" t="s">
        <v>14</v>
      </c>
      <c r="E7796" s="72" t="s">
        <v>27</v>
      </c>
      <c r="F7796" s="73">
        <v>243652</v>
      </c>
      <c r="G7796" s="72" t="s">
        <v>16</v>
      </c>
      <c r="H7796" s="72" t="s">
        <v>17</v>
      </c>
      <c r="I7796" s="72" t="s">
        <v>18</v>
      </c>
      <c r="J7796" s="72" t="s">
        <v>19</v>
      </c>
      <c r="K7796" s="72" t="s">
        <v>20</v>
      </c>
      <c r="L7796" s="72" t="s">
        <v>28</v>
      </c>
      <c r="M7796" s="72" t="s">
        <v>29</v>
      </c>
    </row>
    <row r="7797" spans="2:13" x14ac:dyDescent="0.25">
      <c r="B7797" s="72" t="s">
        <v>12</v>
      </c>
      <c r="C7797" s="72" t="s">
        <v>13</v>
      </c>
      <c r="D7797" s="72" t="s">
        <v>14</v>
      </c>
      <c r="E7797" s="72" t="s">
        <v>30</v>
      </c>
      <c r="F7797" s="73">
        <v>-858</v>
      </c>
      <c r="G7797" s="72" t="s">
        <v>16</v>
      </c>
      <c r="H7797" s="72" t="s">
        <v>24</v>
      </c>
      <c r="I7797" s="72" t="s">
        <v>18</v>
      </c>
      <c r="J7797" s="72" t="s">
        <v>19</v>
      </c>
      <c r="K7797" s="72" t="s">
        <v>31</v>
      </c>
      <c r="L7797" s="72" t="s">
        <v>32</v>
      </c>
      <c r="M7797" s="72"/>
    </row>
    <row r="7798" spans="2:13" x14ac:dyDescent="0.25">
      <c r="B7798" s="72" t="s">
        <v>12</v>
      </c>
      <c r="C7798" s="72" t="s">
        <v>13</v>
      </c>
      <c r="D7798" s="72" t="s">
        <v>14</v>
      </c>
      <c r="E7798" s="72" t="s">
        <v>33</v>
      </c>
      <c r="F7798" s="73">
        <v>37896</v>
      </c>
      <c r="G7798" s="72" t="s">
        <v>16</v>
      </c>
      <c r="H7798" s="72" t="s">
        <v>24</v>
      </c>
      <c r="I7798" s="72" t="s">
        <v>18</v>
      </c>
      <c r="J7798" s="72" t="s">
        <v>19</v>
      </c>
      <c r="K7798" s="72" t="s">
        <v>20</v>
      </c>
      <c r="L7798" s="72" t="s">
        <v>34</v>
      </c>
      <c r="M7798" s="72" t="s">
        <v>35</v>
      </c>
    </row>
    <row r="7799" spans="2:13" x14ac:dyDescent="0.25">
      <c r="B7799" s="72" t="s">
        <v>12</v>
      </c>
      <c r="C7799" s="72" t="s">
        <v>13</v>
      </c>
      <c r="D7799" s="72" t="s">
        <v>14</v>
      </c>
      <c r="E7799" s="72" t="s">
        <v>36</v>
      </c>
      <c r="F7799" s="73">
        <v>2992862</v>
      </c>
      <c r="G7799" s="72" t="s">
        <v>16</v>
      </c>
      <c r="H7799" s="72" t="s">
        <v>24</v>
      </c>
      <c r="I7799" s="72" t="s">
        <v>18</v>
      </c>
      <c r="J7799" s="72" t="s">
        <v>19</v>
      </c>
      <c r="K7799" s="72" t="s">
        <v>37</v>
      </c>
      <c r="L7799" s="72" t="s">
        <v>38</v>
      </c>
      <c r="M7799" s="72" t="s">
        <v>29</v>
      </c>
    </row>
    <row r="7800" spans="2:13" x14ac:dyDescent="0.25">
      <c r="B7800" s="72" t="s">
        <v>12</v>
      </c>
      <c r="C7800" s="72" t="s">
        <v>13</v>
      </c>
      <c r="D7800" s="72" t="s">
        <v>14</v>
      </c>
      <c r="E7800" s="72" t="s">
        <v>39</v>
      </c>
      <c r="F7800" s="73">
        <v>-48622</v>
      </c>
      <c r="G7800" s="72" t="s">
        <v>16</v>
      </c>
      <c r="H7800" s="72" t="s">
        <v>24</v>
      </c>
      <c r="I7800" s="72" t="s">
        <v>18</v>
      </c>
      <c r="J7800" s="72" t="s">
        <v>19</v>
      </c>
      <c r="K7800" s="72" t="s">
        <v>37</v>
      </c>
      <c r="L7800" s="72" t="s">
        <v>40</v>
      </c>
      <c r="M7800" s="72"/>
    </row>
    <row r="7801" spans="2:13" x14ac:dyDescent="0.25">
      <c r="B7801" s="72" t="s">
        <v>12</v>
      </c>
      <c r="C7801" s="72" t="s">
        <v>13</v>
      </c>
      <c r="D7801" s="72" t="s">
        <v>14</v>
      </c>
      <c r="E7801" s="72" t="s">
        <v>41</v>
      </c>
      <c r="F7801" s="73">
        <v>-2</v>
      </c>
      <c r="G7801" s="72" t="s">
        <v>16</v>
      </c>
      <c r="H7801" s="72" t="s">
        <v>24</v>
      </c>
      <c r="I7801" s="72" t="s">
        <v>18</v>
      </c>
      <c r="J7801" s="72" t="s">
        <v>19</v>
      </c>
      <c r="K7801" s="72" t="s">
        <v>25</v>
      </c>
      <c r="L7801" s="72" t="s">
        <v>42</v>
      </c>
      <c r="M7801" s="72"/>
    </row>
    <row r="7802" spans="2:13" x14ac:dyDescent="0.25">
      <c r="B7802" s="72" t="s">
        <v>12</v>
      </c>
      <c r="C7802" s="72" t="s">
        <v>13</v>
      </c>
      <c r="D7802" s="72" t="s">
        <v>14</v>
      </c>
      <c r="E7802" s="72" t="s">
        <v>39</v>
      </c>
      <c r="F7802" s="73">
        <v>-20</v>
      </c>
      <c r="G7802" s="72" t="s">
        <v>16</v>
      </c>
      <c r="H7802" s="72" t="s">
        <v>24</v>
      </c>
      <c r="I7802" s="72" t="s">
        <v>18</v>
      </c>
      <c r="J7802" s="72" t="s">
        <v>19</v>
      </c>
      <c r="K7802" s="72" t="s">
        <v>43</v>
      </c>
      <c r="L7802" s="72" t="s">
        <v>44</v>
      </c>
      <c r="M7802" s="72"/>
    </row>
    <row r="7803" spans="2:13" x14ac:dyDescent="0.25">
      <c r="B7803" s="72" t="s">
        <v>12</v>
      </c>
      <c r="C7803" s="72" t="s">
        <v>13</v>
      </c>
      <c r="D7803" s="72" t="s">
        <v>14</v>
      </c>
      <c r="E7803" s="72" t="s">
        <v>45</v>
      </c>
      <c r="F7803" s="73">
        <v>173047</v>
      </c>
      <c r="G7803" s="72" t="s">
        <v>16</v>
      </c>
      <c r="H7803" s="72" t="s">
        <v>24</v>
      </c>
      <c r="I7803" s="72" t="s">
        <v>18</v>
      </c>
      <c r="J7803" s="72" t="s">
        <v>19</v>
      </c>
      <c r="K7803" s="72" t="s">
        <v>37</v>
      </c>
      <c r="L7803" s="72" t="s">
        <v>46</v>
      </c>
      <c r="M7803" s="72" t="s">
        <v>47</v>
      </c>
    </row>
    <row r="7804" spans="2:13" x14ac:dyDescent="0.25">
      <c r="B7804" s="72" t="s">
        <v>12</v>
      </c>
      <c r="C7804" s="72" t="s">
        <v>13</v>
      </c>
      <c r="D7804" s="72" t="s">
        <v>14</v>
      </c>
      <c r="E7804" s="72" t="s">
        <v>39</v>
      </c>
      <c r="F7804" s="73">
        <v>-6728</v>
      </c>
      <c r="G7804" s="72" t="s">
        <v>16</v>
      </c>
      <c r="H7804" s="72" t="s">
        <v>17</v>
      </c>
      <c r="I7804" s="72" t="s">
        <v>48</v>
      </c>
      <c r="J7804" s="72" t="s">
        <v>19</v>
      </c>
      <c r="K7804" s="72" t="s">
        <v>49</v>
      </c>
      <c r="L7804" s="72" t="s">
        <v>50</v>
      </c>
      <c r="M7804" s="72"/>
    </row>
    <row r="7805" spans="2:13" x14ac:dyDescent="0.25">
      <c r="B7805" s="72" t="s">
        <v>12</v>
      </c>
      <c r="C7805" s="72" t="s">
        <v>13</v>
      </c>
      <c r="D7805" s="72" t="s">
        <v>14</v>
      </c>
      <c r="E7805" s="72" t="s">
        <v>51</v>
      </c>
      <c r="F7805" s="73">
        <v>270262</v>
      </c>
      <c r="G7805" s="72" t="s">
        <v>16</v>
      </c>
      <c r="H7805" s="72" t="s">
        <v>17</v>
      </c>
      <c r="I7805" s="72" t="s">
        <v>18</v>
      </c>
      <c r="J7805" s="72" t="s">
        <v>19</v>
      </c>
      <c r="K7805" s="72" t="s">
        <v>25</v>
      </c>
      <c r="L7805" s="72" t="s">
        <v>52</v>
      </c>
      <c r="M7805" s="72"/>
    </row>
    <row r="7806" spans="2:13" x14ac:dyDescent="0.25">
      <c r="B7806" s="72" t="s">
        <v>12</v>
      </c>
      <c r="C7806" s="72" t="s">
        <v>13</v>
      </c>
      <c r="D7806" s="72" t="s">
        <v>14</v>
      </c>
      <c r="E7806" s="72" t="s">
        <v>33</v>
      </c>
      <c r="F7806" s="73">
        <v>57944</v>
      </c>
      <c r="G7806" s="72" t="s">
        <v>16</v>
      </c>
      <c r="H7806" s="72" t="s">
        <v>17</v>
      </c>
      <c r="I7806" s="72" t="s">
        <v>18</v>
      </c>
      <c r="J7806" s="72" t="s">
        <v>19</v>
      </c>
      <c r="K7806" s="72" t="s">
        <v>25</v>
      </c>
      <c r="L7806" s="72" t="s">
        <v>53</v>
      </c>
      <c r="M7806" s="72" t="s">
        <v>35</v>
      </c>
    </row>
    <row r="7807" spans="2:13" x14ac:dyDescent="0.25">
      <c r="B7807" s="72" t="s">
        <v>12</v>
      </c>
      <c r="C7807" s="72" t="s">
        <v>13</v>
      </c>
      <c r="D7807" s="72" t="s">
        <v>14</v>
      </c>
      <c r="E7807" s="72" t="s">
        <v>30</v>
      </c>
      <c r="F7807" s="73">
        <v>-12587</v>
      </c>
      <c r="G7807" s="72" t="s">
        <v>16</v>
      </c>
      <c r="H7807" s="72" t="s">
        <v>24</v>
      </c>
      <c r="I7807" s="72" t="s">
        <v>18</v>
      </c>
      <c r="J7807" s="72" t="s">
        <v>19</v>
      </c>
      <c r="K7807" s="72" t="s">
        <v>37</v>
      </c>
      <c r="L7807" s="72" t="s">
        <v>54</v>
      </c>
      <c r="M7807" s="72"/>
    </row>
    <row r="7808" spans="2:13" x14ac:dyDescent="0.25">
      <c r="B7808" s="72" t="s">
        <v>12</v>
      </c>
      <c r="C7808" s="72" t="s">
        <v>13</v>
      </c>
      <c r="D7808" s="72" t="s">
        <v>14</v>
      </c>
      <c r="E7808" s="72" t="s">
        <v>55</v>
      </c>
      <c r="F7808" s="73">
        <v>20426</v>
      </c>
      <c r="G7808" s="72" t="s">
        <v>16</v>
      </c>
      <c r="H7808" s="72" t="s">
        <v>17</v>
      </c>
      <c r="I7808" s="72" t="s">
        <v>18</v>
      </c>
      <c r="J7808" s="72" t="s">
        <v>19</v>
      </c>
      <c r="K7808" s="72" t="s">
        <v>43</v>
      </c>
      <c r="L7808" s="72" t="s">
        <v>56</v>
      </c>
      <c r="M7808" s="72" t="s">
        <v>57</v>
      </c>
    </row>
    <row r="7809" spans="2:13" x14ac:dyDescent="0.25">
      <c r="B7809" s="72" t="s">
        <v>12</v>
      </c>
      <c r="C7809" s="72" t="s">
        <v>13</v>
      </c>
      <c r="D7809" s="72" t="s">
        <v>14</v>
      </c>
      <c r="E7809" s="72" t="s">
        <v>58</v>
      </c>
      <c r="F7809" s="73">
        <v>311815</v>
      </c>
      <c r="G7809" s="72" t="s">
        <v>16</v>
      </c>
      <c r="H7809" s="72" t="s">
        <v>24</v>
      </c>
      <c r="I7809" s="72" t="s">
        <v>18</v>
      </c>
      <c r="J7809" s="72" t="s">
        <v>19</v>
      </c>
      <c r="K7809" s="72" t="s">
        <v>37</v>
      </c>
      <c r="L7809" s="72" t="s">
        <v>59</v>
      </c>
      <c r="M7809" s="72" t="s">
        <v>47</v>
      </c>
    </row>
    <row r="7810" spans="2:13" x14ac:dyDescent="0.25">
      <c r="B7810" s="72" t="s">
        <v>12</v>
      </c>
      <c r="C7810" s="72" t="s">
        <v>13</v>
      </c>
      <c r="D7810" s="72" t="s">
        <v>14</v>
      </c>
      <c r="E7810" s="72" t="s">
        <v>60</v>
      </c>
      <c r="F7810" s="73">
        <v>650071</v>
      </c>
      <c r="G7810" s="72" t="s">
        <v>16</v>
      </c>
      <c r="H7810" s="72" t="s">
        <v>24</v>
      </c>
      <c r="I7810" s="72" t="s">
        <v>18</v>
      </c>
      <c r="J7810" s="72" t="s">
        <v>19</v>
      </c>
      <c r="K7810" s="72" t="s">
        <v>37</v>
      </c>
      <c r="L7810" s="72" t="s">
        <v>61</v>
      </c>
      <c r="M7810" s="72" t="s">
        <v>62</v>
      </c>
    </row>
    <row r="7811" spans="2:13" x14ac:dyDescent="0.25">
      <c r="B7811" s="72" t="s">
        <v>12</v>
      </c>
      <c r="C7811" s="72" t="s">
        <v>13</v>
      </c>
      <c r="D7811" s="72" t="s">
        <v>14</v>
      </c>
      <c r="E7811" s="72" t="s">
        <v>36</v>
      </c>
      <c r="F7811" s="73">
        <v>260191</v>
      </c>
      <c r="G7811" s="72" t="s">
        <v>16</v>
      </c>
      <c r="H7811" s="72" t="s">
        <v>24</v>
      </c>
      <c r="I7811" s="72" t="s">
        <v>18</v>
      </c>
      <c r="J7811" s="72" t="s">
        <v>19</v>
      </c>
      <c r="K7811" s="72" t="s">
        <v>63</v>
      </c>
      <c r="L7811" s="72" t="s">
        <v>64</v>
      </c>
      <c r="M7811" s="72" t="s">
        <v>29</v>
      </c>
    </row>
    <row r="7812" spans="2:13" x14ac:dyDescent="0.25">
      <c r="B7812" s="72" t="s">
        <v>12</v>
      </c>
      <c r="C7812" s="72" t="s">
        <v>13</v>
      </c>
      <c r="D7812" s="72" t="s">
        <v>14</v>
      </c>
      <c r="E7812" s="72" t="s">
        <v>65</v>
      </c>
      <c r="F7812" s="73">
        <v>20983</v>
      </c>
      <c r="G7812" s="72" t="s">
        <v>16</v>
      </c>
      <c r="H7812" s="72" t="s">
        <v>24</v>
      </c>
      <c r="I7812" s="72" t="s">
        <v>18</v>
      </c>
      <c r="J7812" s="72" t="s">
        <v>19</v>
      </c>
      <c r="K7812" s="72" t="s">
        <v>49</v>
      </c>
      <c r="L7812" s="72" t="s">
        <v>66</v>
      </c>
      <c r="M7812" s="72" t="s">
        <v>67</v>
      </c>
    </row>
    <row r="7813" spans="2:13" x14ac:dyDescent="0.25">
      <c r="B7813" s="72" t="s">
        <v>12</v>
      </c>
      <c r="C7813" s="72" t="s">
        <v>13</v>
      </c>
      <c r="D7813" s="72" t="s">
        <v>14</v>
      </c>
      <c r="E7813" s="72" t="s">
        <v>68</v>
      </c>
      <c r="F7813" s="73">
        <v>-507</v>
      </c>
      <c r="G7813" s="72" t="s">
        <v>16</v>
      </c>
      <c r="H7813" s="72" t="s">
        <v>24</v>
      </c>
      <c r="I7813" s="72" t="s">
        <v>48</v>
      </c>
      <c r="J7813" s="72" t="s">
        <v>19</v>
      </c>
      <c r="K7813" s="72" t="s">
        <v>25</v>
      </c>
      <c r="L7813" s="72" t="s">
        <v>69</v>
      </c>
      <c r="M7813" s="72"/>
    </row>
    <row r="7814" spans="2:13" x14ac:dyDescent="0.25">
      <c r="B7814" s="72" t="s">
        <v>12</v>
      </c>
      <c r="C7814" s="72" t="s">
        <v>13</v>
      </c>
      <c r="D7814" s="72" t="s">
        <v>14</v>
      </c>
      <c r="E7814" s="72" t="s">
        <v>70</v>
      </c>
      <c r="F7814" s="73">
        <v>170117</v>
      </c>
      <c r="G7814" s="72" t="s">
        <v>16</v>
      </c>
      <c r="H7814" s="72" t="s">
        <v>24</v>
      </c>
      <c r="I7814" s="72" t="s">
        <v>18</v>
      </c>
      <c r="J7814" s="72" t="s">
        <v>19</v>
      </c>
      <c r="K7814" s="72" t="s">
        <v>37</v>
      </c>
      <c r="L7814" s="72" t="s">
        <v>71</v>
      </c>
      <c r="M7814" s="72" t="s">
        <v>72</v>
      </c>
    </row>
    <row r="7815" spans="2:13" x14ac:dyDescent="0.25">
      <c r="B7815" s="72" t="s">
        <v>12</v>
      </c>
      <c r="C7815" s="72" t="s">
        <v>13</v>
      </c>
      <c r="D7815" s="72" t="s">
        <v>14</v>
      </c>
      <c r="E7815" s="72" t="s">
        <v>23</v>
      </c>
      <c r="F7815" s="73">
        <v>-1918</v>
      </c>
      <c r="G7815" s="72" t="s">
        <v>16</v>
      </c>
      <c r="H7815" s="72" t="s">
        <v>24</v>
      </c>
      <c r="I7815" s="72" t="s">
        <v>18</v>
      </c>
      <c r="J7815" s="72" t="s">
        <v>19</v>
      </c>
      <c r="K7815" s="72" t="s">
        <v>49</v>
      </c>
      <c r="L7815" s="72" t="s">
        <v>73</v>
      </c>
      <c r="M7815" s="72"/>
    </row>
    <row r="7816" spans="2:13" x14ac:dyDescent="0.25">
      <c r="B7816" s="72" t="s">
        <v>12</v>
      </c>
      <c r="C7816" s="72" t="s">
        <v>13</v>
      </c>
      <c r="D7816" s="72" t="s">
        <v>14</v>
      </c>
      <c r="E7816" s="72" t="s">
        <v>74</v>
      </c>
      <c r="F7816" s="73">
        <v>2004</v>
      </c>
      <c r="G7816" s="72" t="s">
        <v>16</v>
      </c>
      <c r="H7816" s="72" t="s">
        <v>24</v>
      </c>
      <c r="I7816" s="72" t="s">
        <v>18</v>
      </c>
      <c r="J7816" s="72" t="s">
        <v>19</v>
      </c>
      <c r="K7816" s="72" t="s">
        <v>75</v>
      </c>
      <c r="L7816" s="72" t="s">
        <v>76</v>
      </c>
      <c r="M7816" s="72" t="s">
        <v>57</v>
      </c>
    </row>
    <row r="7817" spans="2:13" x14ac:dyDescent="0.25">
      <c r="B7817" s="72" t="s">
        <v>12</v>
      </c>
      <c r="C7817" s="72" t="s">
        <v>13</v>
      </c>
      <c r="D7817" s="72" t="s">
        <v>14</v>
      </c>
      <c r="E7817" s="72" t="s">
        <v>134</v>
      </c>
      <c r="F7817" s="73">
        <v>295339</v>
      </c>
      <c r="G7817" s="72" t="s">
        <v>16</v>
      </c>
      <c r="H7817" s="72" t="s">
        <v>17</v>
      </c>
      <c r="I7817" s="72" t="s">
        <v>18</v>
      </c>
      <c r="J7817" s="72" t="s">
        <v>19</v>
      </c>
      <c r="K7817" s="72" t="s">
        <v>25</v>
      </c>
      <c r="L7817" s="72" t="s">
        <v>434</v>
      </c>
      <c r="M7817" s="72"/>
    </row>
    <row r="7818" spans="2:13" x14ac:dyDescent="0.25">
      <c r="B7818" s="72" t="s">
        <v>12</v>
      </c>
      <c r="C7818" s="72" t="s">
        <v>13</v>
      </c>
      <c r="D7818" s="72" t="s">
        <v>14</v>
      </c>
      <c r="E7818" s="72" t="s">
        <v>33</v>
      </c>
      <c r="F7818" s="73">
        <v>193425</v>
      </c>
      <c r="G7818" s="72" t="s">
        <v>16</v>
      </c>
      <c r="H7818" s="72" t="s">
        <v>24</v>
      </c>
      <c r="I7818" s="72" t="s">
        <v>18</v>
      </c>
      <c r="J7818" s="72" t="s">
        <v>19</v>
      </c>
      <c r="K7818" s="72" t="s">
        <v>25</v>
      </c>
      <c r="L7818" s="72" t="s">
        <v>77</v>
      </c>
      <c r="M7818" s="72" t="s">
        <v>29</v>
      </c>
    </row>
    <row r="7819" spans="2:13" x14ac:dyDescent="0.25">
      <c r="B7819" s="72" t="s">
        <v>12</v>
      </c>
      <c r="C7819" s="72" t="s">
        <v>13</v>
      </c>
      <c r="D7819" s="72" t="s">
        <v>14</v>
      </c>
      <c r="E7819" s="72" t="s">
        <v>55</v>
      </c>
      <c r="F7819" s="73">
        <v>19502</v>
      </c>
      <c r="G7819" s="72" t="s">
        <v>16</v>
      </c>
      <c r="H7819" s="72" t="s">
        <v>24</v>
      </c>
      <c r="I7819" s="72" t="s">
        <v>18</v>
      </c>
      <c r="J7819" s="72" t="s">
        <v>19</v>
      </c>
      <c r="K7819" s="72" t="s">
        <v>25</v>
      </c>
      <c r="L7819" s="72" t="s">
        <v>78</v>
      </c>
      <c r="M7819" s="72" t="s">
        <v>57</v>
      </c>
    </row>
    <row r="7820" spans="2:13" x14ac:dyDescent="0.25">
      <c r="B7820" s="72" t="s">
        <v>12</v>
      </c>
      <c r="C7820" s="72" t="s">
        <v>13</v>
      </c>
      <c r="D7820" s="72" t="s">
        <v>14</v>
      </c>
      <c r="E7820" s="72" t="s">
        <v>79</v>
      </c>
      <c r="F7820" s="73">
        <v>-5033</v>
      </c>
      <c r="G7820" s="72" t="s">
        <v>16</v>
      </c>
      <c r="H7820" s="72" t="s">
        <v>24</v>
      </c>
      <c r="I7820" s="72" t="s">
        <v>18</v>
      </c>
      <c r="J7820" s="72" t="s">
        <v>19</v>
      </c>
      <c r="K7820" s="72" t="s">
        <v>31</v>
      </c>
      <c r="L7820" s="72" t="s">
        <v>32</v>
      </c>
      <c r="M7820" s="72"/>
    </row>
    <row r="7821" spans="2:13" x14ac:dyDescent="0.25">
      <c r="B7821" s="72" t="s">
        <v>12</v>
      </c>
      <c r="C7821" s="72" t="s">
        <v>13</v>
      </c>
      <c r="D7821" s="72" t="s">
        <v>14</v>
      </c>
      <c r="E7821" s="72" t="s">
        <v>79</v>
      </c>
      <c r="F7821" s="73">
        <v>-4106</v>
      </c>
      <c r="G7821" s="72" t="s">
        <v>16</v>
      </c>
      <c r="H7821" s="72" t="s">
        <v>24</v>
      </c>
      <c r="I7821" s="72" t="s">
        <v>18</v>
      </c>
      <c r="J7821" s="72" t="s">
        <v>19</v>
      </c>
      <c r="K7821" s="72" t="s">
        <v>25</v>
      </c>
      <c r="L7821" s="72" t="s">
        <v>80</v>
      </c>
      <c r="M7821" s="72"/>
    </row>
    <row r="7822" spans="2:13" x14ac:dyDescent="0.25">
      <c r="B7822" s="72" t="s">
        <v>12</v>
      </c>
      <c r="C7822" s="72" t="s">
        <v>13</v>
      </c>
      <c r="D7822" s="72" t="s">
        <v>14</v>
      </c>
      <c r="E7822" s="72" t="s">
        <v>81</v>
      </c>
      <c r="F7822" s="73">
        <v>3202926</v>
      </c>
      <c r="G7822" s="72" t="s">
        <v>16</v>
      </c>
      <c r="H7822" s="72" t="s">
        <v>24</v>
      </c>
      <c r="I7822" s="72" t="s">
        <v>18</v>
      </c>
      <c r="J7822" s="72" t="s">
        <v>19</v>
      </c>
      <c r="K7822" s="72" t="s">
        <v>49</v>
      </c>
      <c r="L7822" s="72" t="s">
        <v>82</v>
      </c>
      <c r="M7822" s="72" t="s">
        <v>47</v>
      </c>
    </row>
    <row r="7823" spans="2:13" x14ac:dyDescent="0.25">
      <c r="B7823" s="72" t="s">
        <v>12</v>
      </c>
      <c r="C7823" s="72" t="s">
        <v>13</v>
      </c>
      <c r="D7823" s="72" t="s">
        <v>14</v>
      </c>
      <c r="E7823" s="72" t="s">
        <v>83</v>
      </c>
      <c r="F7823" s="73">
        <v>1211783</v>
      </c>
      <c r="G7823" s="72" t="s">
        <v>16</v>
      </c>
      <c r="H7823" s="72" t="s">
        <v>17</v>
      </c>
      <c r="I7823" s="72" t="s">
        <v>18</v>
      </c>
      <c r="J7823" s="72" t="s">
        <v>19</v>
      </c>
      <c r="K7823" s="72" t="s">
        <v>25</v>
      </c>
      <c r="L7823" s="72" t="s">
        <v>84</v>
      </c>
      <c r="M7823" s="72"/>
    </row>
    <row r="7824" spans="2:13" x14ac:dyDescent="0.25">
      <c r="B7824" s="72" t="s">
        <v>12</v>
      </c>
      <c r="C7824" s="72" t="s">
        <v>13</v>
      </c>
      <c r="D7824" s="72" t="s">
        <v>14</v>
      </c>
      <c r="E7824" s="72" t="s">
        <v>85</v>
      </c>
      <c r="F7824" s="73">
        <v>35104</v>
      </c>
      <c r="G7824" s="72" t="s">
        <v>16</v>
      </c>
      <c r="H7824" s="72" t="s">
        <v>24</v>
      </c>
      <c r="I7824" s="72" t="s">
        <v>18</v>
      </c>
      <c r="J7824" s="72" t="s">
        <v>19</v>
      </c>
      <c r="K7824" s="72" t="s">
        <v>37</v>
      </c>
      <c r="L7824" s="72" t="s">
        <v>86</v>
      </c>
      <c r="M7824" s="72"/>
    </row>
    <row r="7825" spans="2:13" x14ac:dyDescent="0.25">
      <c r="B7825" s="72" t="s">
        <v>12</v>
      </c>
      <c r="C7825" s="72" t="s">
        <v>13</v>
      </c>
      <c r="D7825" s="72" t="s">
        <v>14</v>
      </c>
      <c r="E7825" s="72" t="s">
        <v>79</v>
      </c>
      <c r="F7825" s="73">
        <v>-14700</v>
      </c>
      <c r="G7825" s="72" t="s">
        <v>16</v>
      </c>
      <c r="H7825" s="72" t="s">
        <v>17</v>
      </c>
      <c r="I7825" s="72" t="s">
        <v>18</v>
      </c>
      <c r="J7825" s="72" t="s">
        <v>19</v>
      </c>
      <c r="K7825" s="72" t="s">
        <v>25</v>
      </c>
      <c r="L7825" s="72" t="s">
        <v>87</v>
      </c>
      <c r="M7825" s="72"/>
    </row>
    <row r="7826" spans="2:13" x14ac:dyDescent="0.25">
      <c r="B7826" s="72" t="s">
        <v>12</v>
      </c>
      <c r="C7826" s="72" t="s">
        <v>13</v>
      </c>
      <c r="D7826" s="72" t="s">
        <v>14</v>
      </c>
      <c r="E7826" s="72" t="s">
        <v>36</v>
      </c>
      <c r="F7826" s="73">
        <v>19169</v>
      </c>
      <c r="G7826" s="72" t="s">
        <v>16</v>
      </c>
      <c r="H7826" s="72" t="s">
        <v>24</v>
      </c>
      <c r="I7826" s="72" t="s">
        <v>18</v>
      </c>
      <c r="J7826" s="72" t="s">
        <v>19</v>
      </c>
      <c r="K7826" s="72" t="s">
        <v>25</v>
      </c>
      <c r="L7826" s="72" t="s">
        <v>88</v>
      </c>
      <c r="M7826" s="72" t="s">
        <v>57</v>
      </c>
    </row>
    <row r="7827" spans="2:13" x14ac:dyDescent="0.25">
      <c r="B7827" s="72" t="s">
        <v>12</v>
      </c>
      <c r="C7827" s="72" t="s">
        <v>13</v>
      </c>
      <c r="D7827" s="72" t="s">
        <v>14</v>
      </c>
      <c r="E7827" s="72" t="s">
        <v>83</v>
      </c>
      <c r="F7827" s="73">
        <v>23103</v>
      </c>
      <c r="G7827" s="72" t="s">
        <v>16</v>
      </c>
      <c r="H7827" s="72" t="s">
        <v>24</v>
      </c>
      <c r="I7827" s="72" t="s">
        <v>18</v>
      </c>
      <c r="J7827" s="72" t="s">
        <v>19</v>
      </c>
      <c r="K7827" s="72" t="s">
        <v>37</v>
      </c>
      <c r="L7827" s="72" t="s">
        <v>89</v>
      </c>
      <c r="M7827" s="72"/>
    </row>
    <row r="7828" spans="2:13" x14ac:dyDescent="0.25">
      <c r="B7828" s="72" t="s">
        <v>12</v>
      </c>
      <c r="C7828" s="72" t="s">
        <v>13</v>
      </c>
      <c r="D7828" s="72" t="s">
        <v>14</v>
      </c>
      <c r="E7828" s="72" t="s">
        <v>30</v>
      </c>
      <c r="F7828" s="73">
        <v>-15350</v>
      </c>
      <c r="G7828" s="72" t="s">
        <v>16</v>
      </c>
      <c r="H7828" s="72" t="s">
        <v>24</v>
      </c>
      <c r="I7828" s="72" t="s">
        <v>18</v>
      </c>
      <c r="J7828" s="72" t="s">
        <v>19</v>
      </c>
      <c r="K7828" s="72" t="s">
        <v>37</v>
      </c>
      <c r="L7828" s="72" t="s">
        <v>90</v>
      </c>
      <c r="M7828" s="72"/>
    </row>
    <row r="7829" spans="2:13" x14ac:dyDescent="0.25">
      <c r="B7829" s="72" t="s">
        <v>12</v>
      </c>
      <c r="C7829" s="72" t="s">
        <v>13</v>
      </c>
      <c r="D7829" s="72" t="s">
        <v>14</v>
      </c>
      <c r="E7829" s="72" t="s">
        <v>81</v>
      </c>
      <c r="F7829" s="73">
        <v>2163241</v>
      </c>
      <c r="G7829" s="72" t="s">
        <v>16</v>
      </c>
      <c r="H7829" s="72" t="s">
        <v>24</v>
      </c>
      <c r="I7829" s="72" t="s">
        <v>18</v>
      </c>
      <c r="J7829" s="72" t="s">
        <v>19</v>
      </c>
      <c r="K7829" s="72" t="s">
        <v>49</v>
      </c>
      <c r="L7829" s="72" t="s">
        <v>91</v>
      </c>
      <c r="M7829" s="72" t="s">
        <v>29</v>
      </c>
    </row>
    <row r="7830" spans="2:13" x14ac:dyDescent="0.25">
      <c r="B7830" s="72" t="s">
        <v>12</v>
      </c>
      <c r="C7830" s="72" t="s">
        <v>13</v>
      </c>
      <c r="D7830" s="72" t="s">
        <v>14</v>
      </c>
      <c r="E7830" s="72" t="s">
        <v>79</v>
      </c>
      <c r="F7830" s="73">
        <v>-13</v>
      </c>
      <c r="G7830" s="72" t="s">
        <v>16</v>
      </c>
      <c r="H7830" s="72" t="s">
        <v>24</v>
      </c>
      <c r="I7830" s="72" t="s">
        <v>48</v>
      </c>
      <c r="J7830" s="72" t="s">
        <v>19</v>
      </c>
      <c r="K7830" s="72" t="s">
        <v>37</v>
      </c>
      <c r="L7830" s="72" t="s">
        <v>92</v>
      </c>
      <c r="M7830" s="72"/>
    </row>
    <row r="7831" spans="2:13" x14ac:dyDescent="0.25">
      <c r="B7831" s="72" t="s">
        <v>12</v>
      </c>
      <c r="C7831" s="72" t="s">
        <v>13</v>
      </c>
      <c r="D7831" s="72" t="s">
        <v>14</v>
      </c>
      <c r="E7831" s="72" t="s">
        <v>51</v>
      </c>
      <c r="F7831" s="73">
        <v>100290</v>
      </c>
      <c r="G7831" s="72" t="s">
        <v>16</v>
      </c>
      <c r="H7831" s="72" t="s">
        <v>24</v>
      </c>
      <c r="I7831" s="72" t="s">
        <v>18</v>
      </c>
      <c r="J7831" s="72" t="s">
        <v>19</v>
      </c>
      <c r="K7831" s="72" t="s">
        <v>25</v>
      </c>
      <c r="L7831" s="72" t="s">
        <v>93</v>
      </c>
      <c r="M7831" s="72"/>
    </row>
    <row r="7832" spans="2:13" x14ac:dyDescent="0.25">
      <c r="B7832" s="72" t="s">
        <v>12</v>
      </c>
      <c r="C7832" s="72" t="s">
        <v>13</v>
      </c>
      <c r="D7832" s="72" t="s">
        <v>14</v>
      </c>
      <c r="E7832" s="72" t="s">
        <v>94</v>
      </c>
      <c r="F7832" s="73">
        <v>464</v>
      </c>
      <c r="G7832" s="72" t="s">
        <v>16</v>
      </c>
      <c r="H7832" s="72" t="s">
        <v>24</v>
      </c>
      <c r="I7832" s="72" t="s">
        <v>48</v>
      </c>
      <c r="J7832" s="72" t="s">
        <v>19</v>
      </c>
      <c r="K7832" s="72" t="s">
        <v>49</v>
      </c>
      <c r="L7832" s="72" t="s">
        <v>95</v>
      </c>
      <c r="M7832" s="72"/>
    </row>
    <row r="7833" spans="2:13" x14ac:dyDescent="0.25">
      <c r="B7833" s="72" t="s">
        <v>12</v>
      </c>
      <c r="C7833" s="72" t="s">
        <v>13</v>
      </c>
      <c r="D7833" s="72" t="s">
        <v>14</v>
      </c>
      <c r="E7833" s="72" t="s">
        <v>79</v>
      </c>
      <c r="F7833" s="73">
        <v>-6682</v>
      </c>
      <c r="G7833" s="72" t="s">
        <v>16</v>
      </c>
      <c r="H7833" s="72" t="s">
        <v>24</v>
      </c>
      <c r="I7833" s="72" t="s">
        <v>18</v>
      </c>
      <c r="J7833" s="72" t="s">
        <v>19</v>
      </c>
      <c r="K7833" s="72" t="s">
        <v>96</v>
      </c>
      <c r="L7833" s="72" t="s">
        <v>97</v>
      </c>
      <c r="M7833" s="72"/>
    </row>
    <row r="7834" spans="2:13" x14ac:dyDescent="0.25">
      <c r="B7834" s="72" t="s">
        <v>12</v>
      </c>
      <c r="C7834" s="72" t="s">
        <v>13</v>
      </c>
      <c r="D7834" s="72" t="s">
        <v>14</v>
      </c>
      <c r="E7834" s="72" t="s">
        <v>36</v>
      </c>
      <c r="F7834" s="73">
        <v>309929</v>
      </c>
      <c r="G7834" s="72" t="s">
        <v>16</v>
      </c>
      <c r="H7834" s="72" t="s">
        <v>17</v>
      </c>
      <c r="I7834" s="72" t="s">
        <v>18</v>
      </c>
      <c r="J7834" s="72" t="s">
        <v>19</v>
      </c>
      <c r="K7834" s="72" t="s">
        <v>20</v>
      </c>
      <c r="L7834" s="72" t="s">
        <v>98</v>
      </c>
      <c r="M7834" s="72" t="s">
        <v>29</v>
      </c>
    </row>
    <row r="7835" spans="2:13" x14ac:dyDescent="0.25">
      <c r="B7835" s="72" t="s">
        <v>12</v>
      </c>
      <c r="C7835" s="72" t="s">
        <v>13</v>
      </c>
      <c r="D7835" s="72" t="s">
        <v>14</v>
      </c>
      <c r="E7835" s="72" t="s">
        <v>39</v>
      </c>
      <c r="F7835" s="73">
        <v>-48398</v>
      </c>
      <c r="G7835" s="72" t="s">
        <v>16</v>
      </c>
      <c r="H7835" s="72" t="s">
        <v>24</v>
      </c>
      <c r="I7835" s="72" t="s">
        <v>18</v>
      </c>
      <c r="J7835" s="72" t="s">
        <v>19</v>
      </c>
      <c r="K7835" s="72" t="s">
        <v>99</v>
      </c>
      <c r="L7835" s="72" t="s">
        <v>100</v>
      </c>
      <c r="M7835" s="72"/>
    </row>
    <row r="7836" spans="2:13" x14ac:dyDescent="0.25">
      <c r="B7836" s="72" t="s">
        <v>12</v>
      </c>
      <c r="C7836" s="72" t="s">
        <v>13</v>
      </c>
      <c r="D7836" s="72" t="s">
        <v>14</v>
      </c>
      <c r="E7836" s="72" t="s">
        <v>83</v>
      </c>
      <c r="F7836" s="73">
        <v>165</v>
      </c>
      <c r="G7836" s="72" t="s">
        <v>16</v>
      </c>
      <c r="H7836" s="72" t="s">
        <v>17</v>
      </c>
      <c r="I7836" s="72" t="s">
        <v>48</v>
      </c>
      <c r="J7836" s="72" t="s">
        <v>19</v>
      </c>
      <c r="K7836" s="72" t="s">
        <v>20</v>
      </c>
      <c r="L7836" s="72" t="s">
        <v>28</v>
      </c>
      <c r="M7836" s="72"/>
    </row>
    <row r="7837" spans="2:13" x14ac:dyDescent="0.25">
      <c r="B7837" s="72" t="s">
        <v>12</v>
      </c>
      <c r="C7837" s="72" t="s">
        <v>13</v>
      </c>
      <c r="D7837" s="72" t="s">
        <v>14</v>
      </c>
      <c r="E7837" s="72" t="s">
        <v>51</v>
      </c>
      <c r="F7837" s="73">
        <v>104970</v>
      </c>
      <c r="G7837" s="72" t="s">
        <v>16</v>
      </c>
      <c r="H7837" s="72" t="s">
        <v>24</v>
      </c>
      <c r="I7837" s="72" t="s">
        <v>18</v>
      </c>
      <c r="J7837" s="72" t="s">
        <v>19</v>
      </c>
      <c r="K7837" s="72" t="s">
        <v>25</v>
      </c>
      <c r="L7837" s="72" t="s">
        <v>101</v>
      </c>
      <c r="M7837" s="72"/>
    </row>
    <row r="7838" spans="2:13" x14ac:dyDescent="0.25">
      <c r="B7838" s="72" t="s">
        <v>12</v>
      </c>
      <c r="C7838" s="72" t="s">
        <v>13</v>
      </c>
      <c r="D7838" s="72" t="s">
        <v>14</v>
      </c>
      <c r="E7838" s="72" t="s">
        <v>23</v>
      </c>
      <c r="F7838" s="73">
        <v>-10858</v>
      </c>
      <c r="G7838" s="72" t="s">
        <v>16</v>
      </c>
      <c r="H7838" s="72" t="s">
        <v>24</v>
      </c>
      <c r="I7838" s="72" t="s">
        <v>18</v>
      </c>
      <c r="J7838" s="72" t="s">
        <v>19</v>
      </c>
      <c r="K7838" s="72" t="s">
        <v>102</v>
      </c>
      <c r="L7838" s="72" t="s">
        <v>103</v>
      </c>
      <c r="M7838" s="72"/>
    </row>
    <row r="7839" spans="2:13" x14ac:dyDescent="0.25">
      <c r="B7839" s="72" t="s">
        <v>12</v>
      </c>
      <c r="C7839" s="72" t="s">
        <v>13</v>
      </c>
      <c r="D7839" s="72" t="s">
        <v>14</v>
      </c>
      <c r="E7839" s="72" t="s">
        <v>39</v>
      </c>
      <c r="F7839" s="73">
        <v>-25530</v>
      </c>
      <c r="G7839" s="72" t="s">
        <v>16</v>
      </c>
      <c r="H7839" s="72" t="s">
        <v>24</v>
      </c>
      <c r="I7839" s="72" t="s">
        <v>18</v>
      </c>
      <c r="J7839" s="72" t="s">
        <v>19</v>
      </c>
      <c r="K7839" s="72" t="s">
        <v>25</v>
      </c>
      <c r="L7839" s="72" t="s">
        <v>104</v>
      </c>
      <c r="M7839" s="72"/>
    </row>
    <row r="7840" spans="2:13" x14ac:dyDescent="0.25">
      <c r="B7840" s="72" t="s">
        <v>12</v>
      </c>
      <c r="C7840" s="72" t="s">
        <v>13</v>
      </c>
      <c r="D7840" s="72" t="s">
        <v>14</v>
      </c>
      <c r="E7840" s="72" t="s">
        <v>94</v>
      </c>
      <c r="F7840" s="73">
        <v>737</v>
      </c>
      <c r="G7840" s="72" t="s">
        <v>16</v>
      </c>
      <c r="H7840" s="72" t="s">
        <v>24</v>
      </c>
      <c r="I7840" s="72" t="s">
        <v>48</v>
      </c>
      <c r="J7840" s="72" t="s">
        <v>19</v>
      </c>
      <c r="K7840" s="72" t="s">
        <v>49</v>
      </c>
      <c r="L7840" s="72" t="s">
        <v>105</v>
      </c>
      <c r="M7840" s="72"/>
    </row>
    <row r="7841" spans="2:13" x14ac:dyDescent="0.25">
      <c r="B7841" s="72" t="s">
        <v>12</v>
      </c>
      <c r="C7841" s="72" t="s">
        <v>13</v>
      </c>
      <c r="D7841" s="72" t="s">
        <v>14</v>
      </c>
      <c r="E7841" s="72" t="s">
        <v>39</v>
      </c>
      <c r="F7841" s="73">
        <v>-2479</v>
      </c>
      <c r="G7841" s="72" t="s">
        <v>16</v>
      </c>
      <c r="H7841" s="72" t="s">
        <v>24</v>
      </c>
      <c r="I7841" s="72" t="s">
        <v>18</v>
      </c>
      <c r="J7841" s="72" t="s">
        <v>19</v>
      </c>
      <c r="K7841" s="72" t="s">
        <v>37</v>
      </c>
      <c r="L7841" s="72" t="s">
        <v>106</v>
      </c>
      <c r="M7841" s="72"/>
    </row>
    <row r="7842" spans="2:13" x14ac:dyDescent="0.25">
      <c r="B7842" s="72" t="s">
        <v>12</v>
      </c>
      <c r="C7842" s="72" t="s">
        <v>13</v>
      </c>
      <c r="D7842" s="72" t="s">
        <v>14</v>
      </c>
      <c r="E7842" s="72" t="s">
        <v>39</v>
      </c>
      <c r="F7842" s="73">
        <v>-19564</v>
      </c>
      <c r="G7842" s="72" t="s">
        <v>16</v>
      </c>
      <c r="H7842" s="72" t="s">
        <v>17</v>
      </c>
      <c r="I7842" s="72" t="s">
        <v>18</v>
      </c>
      <c r="J7842" s="72" t="s">
        <v>19</v>
      </c>
      <c r="K7842" s="72" t="s">
        <v>25</v>
      </c>
      <c r="L7842" s="72" t="s">
        <v>107</v>
      </c>
      <c r="M7842" s="72"/>
    </row>
    <row r="7843" spans="2:13" x14ac:dyDescent="0.25">
      <c r="B7843" s="72" t="s">
        <v>12</v>
      </c>
      <c r="C7843" s="72" t="s">
        <v>13</v>
      </c>
      <c r="D7843" s="72" t="s">
        <v>14</v>
      </c>
      <c r="E7843" s="72" t="s">
        <v>85</v>
      </c>
      <c r="F7843" s="73">
        <v>75324</v>
      </c>
      <c r="G7843" s="72" t="s">
        <v>16</v>
      </c>
      <c r="H7843" s="72" t="s">
        <v>17</v>
      </c>
      <c r="I7843" s="72" t="s">
        <v>18</v>
      </c>
      <c r="J7843" s="72" t="s">
        <v>19</v>
      </c>
      <c r="K7843" s="72" t="s">
        <v>108</v>
      </c>
      <c r="L7843" s="72" t="s">
        <v>109</v>
      </c>
      <c r="M7843" s="72"/>
    </row>
    <row r="7844" spans="2:13" x14ac:dyDescent="0.25">
      <c r="B7844" s="72" t="s">
        <v>12</v>
      </c>
      <c r="C7844" s="72" t="s">
        <v>13</v>
      </c>
      <c r="D7844" s="72" t="s">
        <v>14</v>
      </c>
      <c r="E7844" s="72" t="s">
        <v>27</v>
      </c>
      <c r="F7844" s="73">
        <v>796690</v>
      </c>
      <c r="G7844" s="72" t="s">
        <v>16</v>
      </c>
      <c r="H7844" s="72" t="s">
        <v>24</v>
      </c>
      <c r="I7844" s="72" t="s">
        <v>18</v>
      </c>
      <c r="J7844" s="72" t="s">
        <v>19</v>
      </c>
      <c r="K7844" s="72" t="s">
        <v>25</v>
      </c>
      <c r="L7844" s="72" t="s">
        <v>110</v>
      </c>
      <c r="M7844" s="72" t="s">
        <v>29</v>
      </c>
    </row>
    <row r="7845" spans="2:13" x14ac:dyDescent="0.25">
      <c r="B7845" s="72" t="s">
        <v>12</v>
      </c>
      <c r="C7845" s="72" t="s">
        <v>13</v>
      </c>
      <c r="D7845" s="72" t="s">
        <v>14</v>
      </c>
      <c r="E7845" s="72" t="s">
        <v>55</v>
      </c>
      <c r="F7845" s="73">
        <v>9956</v>
      </c>
      <c r="G7845" s="72" t="s">
        <v>16</v>
      </c>
      <c r="H7845" s="72" t="s">
        <v>24</v>
      </c>
      <c r="I7845" s="72" t="s">
        <v>18</v>
      </c>
      <c r="J7845" s="72" t="s">
        <v>19</v>
      </c>
      <c r="K7845" s="72" t="s">
        <v>25</v>
      </c>
      <c r="L7845" s="72" t="s">
        <v>111</v>
      </c>
      <c r="M7845" s="72" t="s">
        <v>112</v>
      </c>
    </row>
    <row r="7846" spans="2:13" x14ac:dyDescent="0.25">
      <c r="B7846" s="72" t="s">
        <v>12</v>
      </c>
      <c r="C7846" s="72" t="s">
        <v>13</v>
      </c>
      <c r="D7846" s="72" t="s">
        <v>14</v>
      </c>
      <c r="E7846" s="72" t="s">
        <v>39</v>
      </c>
      <c r="F7846" s="73">
        <v>-19011</v>
      </c>
      <c r="G7846" s="72" t="s">
        <v>16</v>
      </c>
      <c r="H7846" s="72" t="s">
        <v>17</v>
      </c>
      <c r="I7846" s="72" t="s">
        <v>18</v>
      </c>
      <c r="J7846" s="72" t="s">
        <v>19</v>
      </c>
      <c r="K7846" s="72" t="s">
        <v>25</v>
      </c>
      <c r="L7846" s="72" t="s">
        <v>111</v>
      </c>
      <c r="M7846" s="72"/>
    </row>
    <row r="7847" spans="2:13" x14ac:dyDescent="0.25">
      <c r="B7847" s="72" t="s">
        <v>12</v>
      </c>
      <c r="C7847" s="72" t="s">
        <v>13</v>
      </c>
      <c r="D7847" s="72" t="s">
        <v>14</v>
      </c>
      <c r="E7847" s="72" t="s">
        <v>36</v>
      </c>
      <c r="F7847" s="73">
        <v>723981</v>
      </c>
      <c r="G7847" s="72" t="s">
        <v>16</v>
      </c>
      <c r="H7847" s="72" t="s">
        <v>24</v>
      </c>
      <c r="I7847" s="72" t="s">
        <v>18</v>
      </c>
      <c r="J7847" s="72" t="s">
        <v>19</v>
      </c>
      <c r="K7847" s="72" t="s">
        <v>37</v>
      </c>
      <c r="L7847" s="72" t="s">
        <v>113</v>
      </c>
      <c r="M7847" s="72" t="s">
        <v>29</v>
      </c>
    </row>
    <row r="7848" spans="2:13" x14ac:dyDescent="0.25">
      <c r="B7848" s="72" t="s">
        <v>12</v>
      </c>
      <c r="C7848" s="72" t="s">
        <v>13</v>
      </c>
      <c r="D7848" s="72" t="s">
        <v>14</v>
      </c>
      <c r="E7848" s="72" t="s">
        <v>81</v>
      </c>
      <c r="F7848" s="73">
        <v>2612960</v>
      </c>
      <c r="G7848" s="72" t="s">
        <v>16</v>
      </c>
      <c r="H7848" s="72" t="s">
        <v>17</v>
      </c>
      <c r="I7848" s="72" t="s">
        <v>18</v>
      </c>
      <c r="J7848" s="72" t="s">
        <v>19</v>
      </c>
      <c r="K7848" s="72" t="s">
        <v>25</v>
      </c>
      <c r="L7848" s="72" t="s">
        <v>115</v>
      </c>
      <c r="M7848" s="72" t="s">
        <v>47</v>
      </c>
    </row>
    <row r="7849" spans="2:13" x14ac:dyDescent="0.25">
      <c r="B7849" s="72" t="s">
        <v>12</v>
      </c>
      <c r="C7849" s="72" t="s">
        <v>13</v>
      </c>
      <c r="D7849" s="72" t="s">
        <v>14</v>
      </c>
      <c r="E7849" s="72" t="s">
        <v>94</v>
      </c>
      <c r="F7849" s="73">
        <v>1198</v>
      </c>
      <c r="G7849" s="72" t="s">
        <v>16</v>
      </c>
      <c r="H7849" s="72" t="s">
        <v>24</v>
      </c>
      <c r="I7849" s="72" t="s">
        <v>18</v>
      </c>
      <c r="J7849" s="72" t="s">
        <v>19</v>
      </c>
      <c r="K7849" s="72" t="s">
        <v>25</v>
      </c>
      <c r="L7849" s="72" t="s">
        <v>114</v>
      </c>
      <c r="M7849" s="72"/>
    </row>
    <row r="7850" spans="2:13" x14ac:dyDescent="0.25">
      <c r="B7850" s="72" t="s">
        <v>12</v>
      </c>
      <c r="C7850" s="72" t="s">
        <v>13</v>
      </c>
      <c r="D7850" s="72" t="s">
        <v>14</v>
      </c>
      <c r="E7850" s="72" t="s">
        <v>116</v>
      </c>
      <c r="F7850" s="73">
        <v>391819</v>
      </c>
      <c r="G7850" s="72" t="s">
        <v>16</v>
      </c>
      <c r="H7850" s="72" t="s">
        <v>24</v>
      </c>
      <c r="I7850" s="72" t="s">
        <v>18</v>
      </c>
      <c r="J7850" s="72" t="s">
        <v>19</v>
      </c>
      <c r="K7850" s="72"/>
      <c r="L7850" s="72"/>
      <c r="M7850" s="72" t="s">
        <v>67</v>
      </c>
    </row>
    <row r="7851" spans="2:13" x14ac:dyDescent="0.25">
      <c r="B7851" s="72" t="s">
        <v>12</v>
      </c>
      <c r="C7851" s="72" t="s">
        <v>13</v>
      </c>
      <c r="D7851" s="72" t="s">
        <v>14</v>
      </c>
      <c r="E7851" s="72" t="s">
        <v>83</v>
      </c>
      <c r="F7851" s="73">
        <v>891</v>
      </c>
      <c r="G7851" s="72" t="s">
        <v>16</v>
      </c>
      <c r="H7851" s="72" t="s">
        <v>24</v>
      </c>
      <c r="I7851" s="72" t="s">
        <v>18</v>
      </c>
      <c r="J7851" s="72" t="s">
        <v>19</v>
      </c>
      <c r="K7851" s="72" t="s">
        <v>117</v>
      </c>
      <c r="L7851" s="72" t="s">
        <v>118</v>
      </c>
      <c r="M7851" s="72"/>
    </row>
    <row r="7852" spans="2:13" x14ac:dyDescent="0.25">
      <c r="B7852" s="72" t="s">
        <v>12</v>
      </c>
      <c r="C7852" s="72" t="s">
        <v>13</v>
      </c>
      <c r="D7852" s="72" t="s">
        <v>14</v>
      </c>
      <c r="E7852" s="72" t="s">
        <v>55</v>
      </c>
      <c r="F7852" s="73">
        <v>32861</v>
      </c>
      <c r="G7852" s="72" t="s">
        <v>16</v>
      </c>
      <c r="H7852" s="72" t="s">
        <v>24</v>
      </c>
      <c r="I7852" s="72" t="s">
        <v>48</v>
      </c>
      <c r="J7852" s="72" t="s">
        <v>19</v>
      </c>
      <c r="K7852" s="72" t="s">
        <v>37</v>
      </c>
      <c r="L7852" s="72" t="s">
        <v>119</v>
      </c>
      <c r="M7852" s="72" t="s">
        <v>57</v>
      </c>
    </row>
    <row r="7853" spans="2:13" x14ac:dyDescent="0.25">
      <c r="B7853" s="72" t="s">
        <v>12</v>
      </c>
      <c r="C7853" s="72" t="s">
        <v>13</v>
      </c>
      <c r="D7853" s="72" t="s">
        <v>14</v>
      </c>
      <c r="E7853" s="72" t="s">
        <v>83</v>
      </c>
      <c r="F7853" s="73">
        <v>26670</v>
      </c>
      <c r="G7853" s="72" t="s">
        <v>16</v>
      </c>
      <c r="H7853" s="72" t="s">
        <v>17</v>
      </c>
      <c r="I7853" s="72" t="s">
        <v>18</v>
      </c>
      <c r="J7853" s="72" t="s">
        <v>19</v>
      </c>
      <c r="K7853" s="72" t="s">
        <v>37</v>
      </c>
      <c r="L7853" s="72" t="s">
        <v>120</v>
      </c>
      <c r="M7853" s="72"/>
    </row>
    <row r="7854" spans="2:13" x14ac:dyDescent="0.25">
      <c r="B7854" s="72" t="s">
        <v>12</v>
      </c>
      <c r="C7854" s="72" t="s">
        <v>13</v>
      </c>
      <c r="D7854" s="72" t="s">
        <v>14</v>
      </c>
      <c r="E7854" s="72" t="s">
        <v>55</v>
      </c>
      <c r="F7854" s="73">
        <v>13517881</v>
      </c>
      <c r="G7854" s="72" t="s">
        <v>16</v>
      </c>
      <c r="H7854" s="72" t="s">
        <v>24</v>
      </c>
      <c r="I7854" s="72" t="s">
        <v>18</v>
      </c>
      <c r="J7854" s="72" t="s">
        <v>19</v>
      </c>
      <c r="K7854" s="72" t="s">
        <v>37</v>
      </c>
      <c r="L7854" s="72" t="s">
        <v>121</v>
      </c>
      <c r="M7854" s="72" t="s">
        <v>112</v>
      </c>
    </row>
    <row r="7855" spans="2:13" x14ac:dyDescent="0.25">
      <c r="B7855" s="72" t="s">
        <v>12</v>
      </c>
      <c r="C7855" s="72" t="s">
        <v>13</v>
      </c>
      <c r="D7855" s="72" t="s">
        <v>14</v>
      </c>
      <c r="E7855" s="72" t="s">
        <v>55</v>
      </c>
      <c r="F7855" s="73">
        <v>99715</v>
      </c>
      <c r="G7855" s="72" t="s">
        <v>16</v>
      </c>
      <c r="H7855" s="72" t="s">
        <v>24</v>
      </c>
      <c r="I7855" s="72" t="s">
        <v>18</v>
      </c>
      <c r="J7855" s="72" t="s">
        <v>19</v>
      </c>
      <c r="K7855" s="72" t="s">
        <v>25</v>
      </c>
      <c r="L7855" s="72" t="s">
        <v>122</v>
      </c>
      <c r="M7855" s="72" t="s">
        <v>57</v>
      </c>
    </row>
    <row r="7856" spans="2:13" x14ac:dyDescent="0.25">
      <c r="B7856" s="72" t="s">
        <v>12</v>
      </c>
      <c r="C7856" s="72" t="s">
        <v>13</v>
      </c>
      <c r="D7856" s="72" t="s">
        <v>14</v>
      </c>
      <c r="E7856" s="72" t="s">
        <v>123</v>
      </c>
      <c r="F7856" s="73">
        <v>-86</v>
      </c>
      <c r="G7856" s="72" t="s">
        <v>16</v>
      </c>
      <c r="H7856" s="72" t="s">
        <v>24</v>
      </c>
      <c r="I7856" s="72" t="s">
        <v>18</v>
      </c>
      <c r="J7856" s="72" t="s">
        <v>19</v>
      </c>
      <c r="K7856" s="72" t="s">
        <v>25</v>
      </c>
      <c r="L7856" s="72" t="s">
        <v>124</v>
      </c>
      <c r="M7856" s="72"/>
    </row>
    <row r="7857" spans="2:13" x14ac:dyDescent="0.25">
      <c r="B7857" s="72" t="s">
        <v>12</v>
      </c>
      <c r="C7857" s="72" t="s">
        <v>13</v>
      </c>
      <c r="D7857" s="72" t="s">
        <v>14</v>
      </c>
      <c r="E7857" s="72" t="s">
        <v>33</v>
      </c>
      <c r="F7857" s="73">
        <v>4654</v>
      </c>
      <c r="G7857" s="72" t="s">
        <v>16</v>
      </c>
      <c r="H7857" s="72" t="s">
        <v>24</v>
      </c>
      <c r="I7857" s="72" t="s">
        <v>18</v>
      </c>
      <c r="J7857" s="72" t="s">
        <v>19</v>
      </c>
      <c r="K7857" s="72" t="s">
        <v>37</v>
      </c>
      <c r="L7857" s="72" t="s">
        <v>125</v>
      </c>
      <c r="M7857" s="72" t="s">
        <v>112</v>
      </c>
    </row>
    <row r="7858" spans="2:13" x14ac:dyDescent="0.25">
      <c r="B7858" s="72" t="s">
        <v>12</v>
      </c>
      <c r="C7858" s="72" t="s">
        <v>13</v>
      </c>
      <c r="D7858" s="72" t="s">
        <v>14</v>
      </c>
      <c r="E7858" s="72" t="s">
        <v>55</v>
      </c>
      <c r="F7858" s="73">
        <v>14762</v>
      </c>
      <c r="G7858" s="72" t="s">
        <v>16</v>
      </c>
      <c r="H7858" s="72" t="s">
        <v>24</v>
      </c>
      <c r="I7858" s="72" t="s">
        <v>18</v>
      </c>
      <c r="J7858" s="72" t="s">
        <v>19</v>
      </c>
      <c r="K7858" s="72" t="s">
        <v>25</v>
      </c>
      <c r="L7858" s="72" t="s">
        <v>126</v>
      </c>
      <c r="M7858" s="72" t="s">
        <v>112</v>
      </c>
    </row>
    <row r="7859" spans="2:13" x14ac:dyDescent="0.25">
      <c r="B7859" s="72" t="s">
        <v>12</v>
      </c>
      <c r="C7859" s="72" t="s">
        <v>13</v>
      </c>
      <c r="D7859" s="72" t="s">
        <v>14</v>
      </c>
      <c r="E7859" s="72" t="s">
        <v>83</v>
      </c>
      <c r="F7859" s="73">
        <v>298789</v>
      </c>
      <c r="G7859" s="72" t="s">
        <v>16</v>
      </c>
      <c r="H7859" s="72" t="s">
        <v>24</v>
      </c>
      <c r="I7859" s="72" t="s">
        <v>18</v>
      </c>
      <c r="J7859" s="72" t="s">
        <v>19</v>
      </c>
      <c r="K7859" s="72" t="s">
        <v>25</v>
      </c>
      <c r="L7859" s="72" t="s">
        <v>127</v>
      </c>
      <c r="M7859" s="72"/>
    </row>
    <row r="7860" spans="2:13" x14ac:dyDescent="0.25">
      <c r="B7860" s="72" t="s">
        <v>12</v>
      </c>
      <c r="C7860" s="72" t="s">
        <v>13</v>
      </c>
      <c r="D7860" s="72" t="s">
        <v>14</v>
      </c>
      <c r="E7860" s="72" t="s">
        <v>68</v>
      </c>
      <c r="F7860" s="73">
        <v>-519</v>
      </c>
      <c r="G7860" s="72" t="s">
        <v>16</v>
      </c>
      <c r="H7860" s="72" t="s">
        <v>17</v>
      </c>
      <c r="I7860" s="72" t="s">
        <v>18</v>
      </c>
      <c r="J7860" s="72" t="s">
        <v>19</v>
      </c>
      <c r="K7860" s="72" t="s">
        <v>25</v>
      </c>
      <c r="L7860" s="72" t="s">
        <v>127</v>
      </c>
      <c r="M7860" s="72"/>
    </row>
    <row r="7861" spans="2:13" x14ac:dyDescent="0.25">
      <c r="B7861" s="72" t="s">
        <v>12</v>
      </c>
      <c r="C7861" s="72" t="s">
        <v>13</v>
      </c>
      <c r="D7861" s="72" t="s">
        <v>14</v>
      </c>
      <c r="E7861" s="72" t="s">
        <v>85</v>
      </c>
      <c r="F7861" s="73">
        <v>31815</v>
      </c>
      <c r="G7861" s="72" t="s">
        <v>16</v>
      </c>
      <c r="H7861" s="72" t="s">
        <v>24</v>
      </c>
      <c r="I7861" s="72" t="s">
        <v>18</v>
      </c>
      <c r="J7861" s="72" t="s">
        <v>19</v>
      </c>
      <c r="K7861" s="72" t="s">
        <v>25</v>
      </c>
      <c r="L7861" s="72" t="s">
        <v>128</v>
      </c>
      <c r="M7861" s="72"/>
    </row>
    <row r="7862" spans="2:13" x14ac:dyDescent="0.25">
      <c r="B7862" s="72" t="s">
        <v>12</v>
      </c>
      <c r="C7862" s="72" t="s">
        <v>13</v>
      </c>
      <c r="D7862" s="72" t="s">
        <v>14</v>
      </c>
      <c r="E7862" s="72" t="s">
        <v>79</v>
      </c>
      <c r="F7862" s="73">
        <v>-2492</v>
      </c>
      <c r="G7862" s="72" t="s">
        <v>16</v>
      </c>
      <c r="H7862" s="72" t="s">
        <v>17</v>
      </c>
      <c r="I7862" s="72" t="s">
        <v>18</v>
      </c>
      <c r="J7862" s="72" t="s">
        <v>19</v>
      </c>
      <c r="K7862" s="72" t="s">
        <v>37</v>
      </c>
      <c r="L7862" s="72" t="s">
        <v>129</v>
      </c>
      <c r="M7862" s="72"/>
    </row>
    <row r="7863" spans="2:13" x14ac:dyDescent="0.25">
      <c r="B7863" s="72" t="s">
        <v>12</v>
      </c>
      <c r="C7863" s="72" t="s">
        <v>13</v>
      </c>
      <c r="D7863" s="72" t="s">
        <v>14</v>
      </c>
      <c r="E7863" s="72" t="s">
        <v>55</v>
      </c>
      <c r="F7863" s="73">
        <v>422420</v>
      </c>
      <c r="G7863" s="72" t="s">
        <v>16</v>
      </c>
      <c r="H7863" s="72" t="s">
        <v>24</v>
      </c>
      <c r="I7863" s="72" t="s">
        <v>18</v>
      </c>
      <c r="J7863" s="72" t="s">
        <v>19</v>
      </c>
      <c r="K7863" s="72" t="s">
        <v>130</v>
      </c>
      <c r="L7863" s="72" t="s">
        <v>131</v>
      </c>
      <c r="M7863" s="72" t="s">
        <v>57</v>
      </c>
    </row>
    <row r="7864" spans="2:13" x14ac:dyDescent="0.25">
      <c r="B7864" s="72" t="s">
        <v>12</v>
      </c>
      <c r="C7864" s="72" t="s">
        <v>13</v>
      </c>
      <c r="D7864" s="72" t="s">
        <v>14</v>
      </c>
      <c r="E7864" s="72" t="s">
        <v>132</v>
      </c>
      <c r="F7864" s="73">
        <v>26935</v>
      </c>
      <c r="G7864" s="72" t="s">
        <v>16</v>
      </c>
      <c r="H7864" s="72" t="s">
        <v>24</v>
      </c>
      <c r="I7864" s="72" t="s">
        <v>18</v>
      </c>
      <c r="J7864" s="72" t="s">
        <v>19</v>
      </c>
      <c r="K7864" s="72" t="s">
        <v>25</v>
      </c>
      <c r="L7864" s="72" t="s">
        <v>77</v>
      </c>
      <c r="M7864" s="72" t="s">
        <v>133</v>
      </c>
    </row>
    <row r="7865" spans="2:13" x14ac:dyDescent="0.25">
      <c r="B7865" s="72" t="s">
        <v>12</v>
      </c>
      <c r="C7865" s="72" t="s">
        <v>13</v>
      </c>
      <c r="D7865" s="72" t="s">
        <v>14</v>
      </c>
      <c r="E7865" s="72" t="s">
        <v>134</v>
      </c>
      <c r="F7865" s="73">
        <v>200652</v>
      </c>
      <c r="G7865" s="72" t="s">
        <v>16</v>
      </c>
      <c r="H7865" s="72" t="s">
        <v>24</v>
      </c>
      <c r="I7865" s="72" t="s">
        <v>18</v>
      </c>
      <c r="J7865" s="72" t="s">
        <v>19</v>
      </c>
      <c r="K7865" s="72" t="s">
        <v>63</v>
      </c>
      <c r="L7865" s="72" t="s">
        <v>135</v>
      </c>
      <c r="M7865" s="72"/>
    </row>
    <row r="7866" spans="2:13" x14ac:dyDescent="0.25">
      <c r="B7866" s="72" t="s">
        <v>12</v>
      </c>
      <c r="C7866" s="72" t="s">
        <v>13</v>
      </c>
      <c r="D7866" s="72" t="s">
        <v>14</v>
      </c>
      <c r="E7866" s="72" t="s">
        <v>33</v>
      </c>
      <c r="F7866" s="73">
        <v>8691</v>
      </c>
      <c r="G7866" s="72" t="s">
        <v>16</v>
      </c>
      <c r="H7866" s="72" t="s">
        <v>24</v>
      </c>
      <c r="I7866" s="72" t="s">
        <v>18</v>
      </c>
      <c r="J7866" s="72" t="s">
        <v>19</v>
      </c>
      <c r="K7866" s="72" t="s">
        <v>96</v>
      </c>
      <c r="L7866" s="72" t="s">
        <v>136</v>
      </c>
      <c r="M7866" s="72" t="s">
        <v>112</v>
      </c>
    </row>
    <row r="7867" spans="2:13" x14ac:dyDescent="0.25">
      <c r="B7867" s="72" t="s">
        <v>12</v>
      </c>
      <c r="C7867" s="72" t="s">
        <v>13</v>
      </c>
      <c r="D7867" s="72" t="s">
        <v>14</v>
      </c>
      <c r="E7867" s="72" t="s">
        <v>30</v>
      </c>
      <c r="F7867" s="73">
        <v>-3819</v>
      </c>
      <c r="G7867" s="72" t="s">
        <v>16</v>
      </c>
      <c r="H7867" s="72" t="s">
        <v>24</v>
      </c>
      <c r="I7867" s="72" t="s">
        <v>18</v>
      </c>
      <c r="J7867" s="72" t="s">
        <v>19</v>
      </c>
      <c r="K7867" s="72" t="s">
        <v>63</v>
      </c>
      <c r="L7867" s="72" t="s">
        <v>137</v>
      </c>
      <c r="M7867" s="72"/>
    </row>
    <row r="7868" spans="2:13" x14ac:dyDescent="0.25">
      <c r="B7868" s="72" t="s">
        <v>12</v>
      </c>
      <c r="C7868" s="72" t="s">
        <v>13</v>
      </c>
      <c r="D7868" s="72" t="s">
        <v>14</v>
      </c>
      <c r="E7868" s="72" t="s">
        <v>83</v>
      </c>
      <c r="F7868" s="73">
        <v>238</v>
      </c>
      <c r="G7868" s="72" t="s">
        <v>16</v>
      </c>
      <c r="H7868" s="72" t="s">
        <v>24</v>
      </c>
      <c r="I7868" s="72" t="s">
        <v>18</v>
      </c>
      <c r="J7868" s="72" t="s">
        <v>19</v>
      </c>
      <c r="K7868" s="72" t="s">
        <v>25</v>
      </c>
      <c r="L7868" s="72" t="s">
        <v>138</v>
      </c>
      <c r="M7868" s="72"/>
    </row>
    <row r="7869" spans="2:13" x14ac:dyDescent="0.25">
      <c r="B7869" s="72" t="s">
        <v>12</v>
      </c>
      <c r="C7869" s="72" t="s">
        <v>13</v>
      </c>
      <c r="D7869" s="72" t="s">
        <v>14</v>
      </c>
      <c r="E7869" s="72" t="s">
        <v>55</v>
      </c>
      <c r="F7869" s="73">
        <v>861486</v>
      </c>
      <c r="G7869" s="72" t="s">
        <v>16</v>
      </c>
      <c r="H7869" s="72" t="s">
        <v>17</v>
      </c>
      <c r="I7869" s="72" t="s">
        <v>18</v>
      </c>
      <c r="J7869" s="72" t="s">
        <v>19</v>
      </c>
      <c r="K7869" s="72" t="s">
        <v>25</v>
      </c>
      <c r="L7869" s="72" t="s">
        <v>139</v>
      </c>
      <c r="M7869" s="72" t="s">
        <v>29</v>
      </c>
    </row>
    <row r="7870" spans="2:13" x14ac:dyDescent="0.25">
      <c r="B7870" s="72" t="s">
        <v>12</v>
      </c>
      <c r="C7870" s="72" t="s">
        <v>13</v>
      </c>
      <c r="D7870" s="72" t="s">
        <v>14</v>
      </c>
      <c r="E7870" s="72" t="s">
        <v>55</v>
      </c>
      <c r="F7870" s="73">
        <v>389460</v>
      </c>
      <c r="G7870" s="72" t="s">
        <v>16</v>
      </c>
      <c r="H7870" s="72" t="s">
        <v>17</v>
      </c>
      <c r="I7870" s="72" t="s">
        <v>18</v>
      </c>
      <c r="J7870" s="72" t="s">
        <v>19</v>
      </c>
      <c r="K7870" s="72" t="s">
        <v>20</v>
      </c>
      <c r="L7870" s="72" t="s">
        <v>34</v>
      </c>
      <c r="M7870" s="72" t="s">
        <v>57</v>
      </c>
    </row>
    <row r="7871" spans="2:13" x14ac:dyDescent="0.25">
      <c r="B7871" s="72" t="s">
        <v>12</v>
      </c>
      <c r="C7871" s="72" t="s">
        <v>13</v>
      </c>
      <c r="D7871" s="72" t="s">
        <v>14</v>
      </c>
      <c r="E7871" s="72" t="s">
        <v>704</v>
      </c>
      <c r="F7871" s="73">
        <v>103514</v>
      </c>
      <c r="G7871" s="72" t="s">
        <v>16</v>
      </c>
      <c r="H7871" s="72" t="s">
        <v>17</v>
      </c>
      <c r="I7871" s="72" t="s">
        <v>48</v>
      </c>
      <c r="J7871" s="72" t="s">
        <v>19</v>
      </c>
      <c r="K7871" s="72"/>
      <c r="L7871" s="72"/>
      <c r="M7871" s="72" t="s">
        <v>47</v>
      </c>
    </row>
    <row r="7872" spans="2:13" x14ac:dyDescent="0.25">
      <c r="B7872" s="72" t="s">
        <v>12</v>
      </c>
      <c r="C7872" s="72" t="s">
        <v>13</v>
      </c>
      <c r="D7872" s="72" t="s">
        <v>14</v>
      </c>
      <c r="E7872" s="72" t="s">
        <v>140</v>
      </c>
      <c r="F7872" s="73">
        <v>131229709</v>
      </c>
      <c r="G7872" s="72" t="s">
        <v>16</v>
      </c>
      <c r="H7872" s="72" t="s">
        <v>24</v>
      </c>
      <c r="I7872" s="72" t="s">
        <v>18</v>
      </c>
      <c r="J7872" s="72" t="s">
        <v>19</v>
      </c>
      <c r="K7872" s="72" t="s">
        <v>96</v>
      </c>
      <c r="L7872" s="72" t="s">
        <v>141</v>
      </c>
      <c r="M7872" s="72" t="s">
        <v>72</v>
      </c>
    </row>
    <row r="7873" spans="2:13" x14ac:dyDescent="0.25">
      <c r="B7873" s="72" t="s">
        <v>12</v>
      </c>
      <c r="C7873" s="72" t="s">
        <v>13</v>
      </c>
      <c r="D7873" s="72" t="s">
        <v>14</v>
      </c>
      <c r="E7873" s="72" t="s">
        <v>68</v>
      </c>
      <c r="F7873" s="73">
        <v>-119014</v>
      </c>
      <c r="G7873" s="72" t="s">
        <v>16</v>
      </c>
      <c r="H7873" s="72" t="s">
        <v>17</v>
      </c>
      <c r="I7873" s="72" t="s">
        <v>18</v>
      </c>
      <c r="J7873" s="72" t="s">
        <v>19</v>
      </c>
      <c r="K7873" s="72" t="s">
        <v>25</v>
      </c>
      <c r="L7873" s="72" t="s">
        <v>142</v>
      </c>
      <c r="M7873" s="72"/>
    </row>
    <row r="7874" spans="2:13" x14ac:dyDescent="0.25">
      <c r="B7874" s="72" t="s">
        <v>12</v>
      </c>
      <c r="C7874" s="72" t="s">
        <v>13</v>
      </c>
      <c r="D7874" s="72" t="s">
        <v>14</v>
      </c>
      <c r="E7874" s="72" t="s">
        <v>68</v>
      </c>
      <c r="F7874" s="73">
        <v>-38876</v>
      </c>
      <c r="G7874" s="72" t="s">
        <v>16</v>
      </c>
      <c r="H7874" s="72" t="s">
        <v>17</v>
      </c>
      <c r="I7874" s="72" t="s">
        <v>18</v>
      </c>
      <c r="J7874" s="72" t="s">
        <v>19</v>
      </c>
      <c r="K7874" s="72" t="s">
        <v>25</v>
      </c>
      <c r="L7874" s="72" t="s">
        <v>143</v>
      </c>
      <c r="M7874" s="72"/>
    </row>
    <row r="7875" spans="2:13" x14ac:dyDescent="0.25">
      <c r="B7875" s="72" t="s">
        <v>12</v>
      </c>
      <c r="C7875" s="72" t="s">
        <v>13</v>
      </c>
      <c r="D7875" s="72" t="s">
        <v>14</v>
      </c>
      <c r="E7875" s="72" t="s">
        <v>146</v>
      </c>
      <c r="F7875" s="73">
        <v>-95351</v>
      </c>
      <c r="G7875" s="72" t="s">
        <v>16</v>
      </c>
      <c r="H7875" s="72" t="s">
        <v>24</v>
      </c>
      <c r="I7875" s="72" t="s">
        <v>18</v>
      </c>
      <c r="J7875" s="72" t="s">
        <v>19</v>
      </c>
      <c r="K7875" s="72" t="s">
        <v>130</v>
      </c>
      <c r="L7875" s="72" t="s">
        <v>147</v>
      </c>
      <c r="M7875" s="72"/>
    </row>
    <row r="7876" spans="2:13" x14ac:dyDescent="0.25">
      <c r="B7876" s="72" t="s">
        <v>12</v>
      </c>
      <c r="C7876" s="72" t="s">
        <v>13</v>
      </c>
      <c r="D7876" s="72" t="s">
        <v>14</v>
      </c>
      <c r="E7876" s="72" t="s">
        <v>132</v>
      </c>
      <c r="F7876" s="73">
        <v>32675</v>
      </c>
      <c r="G7876" s="72" t="s">
        <v>16</v>
      </c>
      <c r="H7876" s="72" t="s">
        <v>17</v>
      </c>
      <c r="I7876" s="72" t="s">
        <v>48</v>
      </c>
      <c r="J7876" s="72" t="s">
        <v>19</v>
      </c>
      <c r="K7876" s="72" t="s">
        <v>20</v>
      </c>
      <c r="L7876" s="72" t="s">
        <v>148</v>
      </c>
      <c r="M7876" s="72" t="s">
        <v>133</v>
      </c>
    </row>
    <row r="7877" spans="2:13" x14ac:dyDescent="0.25">
      <c r="B7877" s="72" t="s">
        <v>12</v>
      </c>
      <c r="C7877" s="72" t="s">
        <v>13</v>
      </c>
      <c r="D7877" s="72" t="s">
        <v>14</v>
      </c>
      <c r="E7877" s="72" t="s">
        <v>132</v>
      </c>
      <c r="F7877" s="73">
        <v>24347</v>
      </c>
      <c r="G7877" s="72" t="s">
        <v>16</v>
      </c>
      <c r="H7877" s="72" t="s">
        <v>24</v>
      </c>
      <c r="I7877" s="72" t="s">
        <v>18</v>
      </c>
      <c r="J7877" s="72" t="s">
        <v>19</v>
      </c>
      <c r="K7877" s="72" t="s">
        <v>25</v>
      </c>
      <c r="L7877" s="72" t="s">
        <v>149</v>
      </c>
      <c r="M7877" s="72" t="s">
        <v>133</v>
      </c>
    </row>
    <row r="7878" spans="2:13" x14ac:dyDescent="0.25">
      <c r="B7878" s="72" t="s">
        <v>12</v>
      </c>
      <c r="C7878" s="72" t="s">
        <v>13</v>
      </c>
      <c r="D7878" s="72" t="s">
        <v>14</v>
      </c>
      <c r="E7878" s="72" t="s">
        <v>30</v>
      </c>
      <c r="F7878" s="73">
        <v>-2694</v>
      </c>
      <c r="G7878" s="72" t="s">
        <v>16</v>
      </c>
      <c r="H7878" s="72" t="s">
        <v>24</v>
      </c>
      <c r="I7878" s="72" t="s">
        <v>18</v>
      </c>
      <c r="J7878" s="72" t="s">
        <v>19</v>
      </c>
      <c r="K7878" s="72" t="s">
        <v>99</v>
      </c>
      <c r="L7878" s="72" t="s">
        <v>150</v>
      </c>
      <c r="M7878" s="72"/>
    </row>
    <row r="7879" spans="2:13" x14ac:dyDescent="0.25">
      <c r="B7879" s="72" t="s">
        <v>12</v>
      </c>
      <c r="C7879" s="72" t="s">
        <v>13</v>
      </c>
      <c r="D7879" s="72" t="s">
        <v>14</v>
      </c>
      <c r="E7879" s="72" t="s">
        <v>83</v>
      </c>
      <c r="F7879" s="73">
        <v>7481946</v>
      </c>
      <c r="G7879" s="72" t="s">
        <v>16</v>
      </c>
      <c r="H7879" s="72" t="s">
        <v>24</v>
      </c>
      <c r="I7879" s="72" t="s">
        <v>18</v>
      </c>
      <c r="J7879" s="72" t="s">
        <v>19</v>
      </c>
      <c r="K7879" s="72" t="s">
        <v>25</v>
      </c>
      <c r="L7879" s="72" t="s">
        <v>143</v>
      </c>
      <c r="M7879" s="72"/>
    </row>
    <row r="7880" spans="2:13" x14ac:dyDescent="0.25">
      <c r="B7880" s="72" t="s">
        <v>12</v>
      </c>
      <c r="C7880" s="72" t="s">
        <v>13</v>
      </c>
      <c r="D7880" s="72" t="s">
        <v>14</v>
      </c>
      <c r="E7880" s="72" t="s">
        <v>51</v>
      </c>
      <c r="F7880" s="73">
        <v>101858</v>
      </c>
      <c r="G7880" s="72" t="s">
        <v>16</v>
      </c>
      <c r="H7880" s="72" t="s">
        <v>24</v>
      </c>
      <c r="I7880" s="72" t="s">
        <v>18</v>
      </c>
      <c r="J7880" s="72" t="s">
        <v>19</v>
      </c>
      <c r="K7880" s="72" t="s">
        <v>37</v>
      </c>
      <c r="L7880" s="72" t="s">
        <v>151</v>
      </c>
      <c r="M7880" s="72"/>
    </row>
    <row r="7881" spans="2:13" x14ac:dyDescent="0.25">
      <c r="B7881" s="72" t="s">
        <v>12</v>
      </c>
      <c r="C7881" s="72" t="s">
        <v>13</v>
      </c>
      <c r="D7881" s="72" t="s">
        <v>14</v>
      </c>
      <c r="E7881" s="72" t="s">
        <v>94</v>
      </c>
      <c r="F7881" s="73">
        <v>38897</v>
      </c>
      <c r="G7881" s="72" t="s">
        <v>16</v>
      </c>
      <c r="H7881" s="72" t="s">
        <v>17</v>
      </c>
      <c r="I7881" s="72" t="s">
        <v>18</v>
      </c>
      <c r="J7881" s="72" t="s">
        <v>19</v>
      </c>
      <c r="K7881" s="72" t="s">
        <v>25</v>
      </c>
      <c r="L7881" s="72" t="s">
        <v>87</v>
      </c>
      <c r="M7881" s="72"/>
    </row>
    <row r="7882" spans="2:13" x14ac:dyDescent="0.25">
      <c r="B7882" s="72" t="s">
        <v>12</v>
      </c>
      <c r="C7882" s="72" t="s">
        <v>13</v>
      </c>
      <c r="D7882" s="72" t="s">
        <v>14</v>
      </c>
      <c r="E7882" s="72" t="s">
        <v>81</v>
      </c>
      <c r="F7882" s="73">
        <v>13661</v>
      </c>
      <c r="G7882" s="72" t="s">
        <v>16</v>
      </c>
      <c r="H7882" s="72" t="s">
        <v>17</v>
      </c>
      <c r="I7882" s="72" t="s">
        <v>18</v>
      </c>
      <c r="J7882" s="72" t="s">
        <v>19</v>
      </c>
      <c r="K7882" s="72" t="s">
        <v>49</v>
      </c>
      <c r="L7882" s="72" t="s">
        <v>95</v>
      </c>
      <c r="M7882" s="72" t="s">
        <v>47</v>
      </c>
    </row>
    <row r="7883" spans="2:13" x14ac:dyDescent="0.25">
      <c r="B7883" s="72" t="s">
        <v>12</v>
      </c>
      <c r="C7883" s="72" t="s">
        <v>13</v>
      </c>
      <c r="D7883" s="72" t="s">
        <v>14</v>
      </c>
      <c r="E7883" s="72" t="s">
        <v>152</v>
      </c>
      <c r="F7883" s="73">
        <v>-3754</v>
      </c>
      <c r="G7883" s="72" t="s">
        <v>16</v>
      </c>
      <c r="H7883" s="72" t="s">
        <v>24</v>
      </c>
      <c r="I7883" s="72" t="s">
        <v>18</v>
      </c>
      <c r="J7883" s="72" t="s">
        <v>19</v>
      </c>
      <c r="K7883" s="72" t="s">
        <v>25</v>
      </c>
      <c r="L7883" s="72" t="s">
        <v>153</v>
      </c>
      <c r="M7883" s="72"/>
    </row>
    <row r="7884" spans="2:13" x14ac:dyDescent="0.25">
      <c r="B7884" s="72" t="s">
        <v>12</v>
      </c>
      <c r="C7884" s="72" t="s">
        <v>13</v>
      </c>
      <c r="D7884" s="72" t="s">
        <v>14</v>
      </c>
      <c r="E7884" s="72" t="s">
        <v>36</v>
      </c>
      <c r="F7884" s="73">
        <v>671057</v>
      </c>
      <c r="G7884" s="72" t="s">
        <v>16</v>
      </c>
      <c r="H7884" s="72" t="s">
        <v>17</v>
      </c>
      <c r="I7884" s="72" t="s">
        <v>18</v>
      </c>
      <c r="J7884" s="72" t="s">
        <v>19</v>
      </c>
      <c r="K7884" s="72" t="s">
        <v>25</v>
      </c>
      <c r="L7884" s="72" t="s">
        <v>53</v>
      </c>
      <c r="M7884" s="72" t="s">
        <v>29</v>
      </c>
    </row>
    <row r="7885" spans="2:13" x14ac:dyDescent="0.25">
      <c r="B7885" s="72" t="s">
        <v>12</v>
      </c>
      <c r="C7885" s="72" t="s">
        <v>13</v>
      </c>
      <c r="D7885" s="72" t="s">
        <v>14</v>
      </c>
      <c r="E7885" s="72" t="s">
        <v>123</v>
      </c>
      <c r="F7885" s="73">
        <v>-177</v>
      </c>
      <c r="G7885" s="72" t="s">
        <v>16</v>
      </c>
      <c r="H7885" s="72" t="s">
        <v>24</v>
      </c>
      <c r="I7885" s="72" t="s">
        <v>18</v>
      </c>
      <c r="J7885" s="72" t="s">
        <v>19</v>
      </c>
      <c r="K7885" s="72" t="s">
        <v>99</v>
      </c>
      <c r="L7885" s="72" t="s">
        <v>154</v>
      </c>
      <c r="M7885" s="72"/>
    </row>
    <row r="7886" spans="2:13" x14ac:dyDescent="0.25">
      <c r="B7886" s="72" t="s">
        <v>12</v>
      </c>
      <c r="C7886" s="72" t="s">
        <v>13</v>
      </c>
      <c r="D7886" s="72" t="s">
        <v>14</v>
      </c>
      <c r="E7886" s="72" t="s">
        <v>55</v>
      </c>
      <c r="F7886" s="73">
        <v>293214</v>
      </c>
      <c r="G7886" s="72" t="s">
        <v>16</v>
      </c>
      <c r="H7886" s="72" t="s">
        <v>24</v>
      </c>
      <c r="I7886" s="72" t="s">
        <v>18</v>
      </c>
      <c r="J7886" s="72" t="s">
        <v>19</v>
      </c>
      <c r="K7886" s="72" t="s">
        <v>25</v>
      </c>
      <c r="L7886" s="72" t="s">
        <v>155</v>
      </c>
      <c r="M7886" s="72" t="s">
        <v>47</v>
      </c>
    </row>
    <row r="7887" spans="2:13" x14ac:dyDescent="0.25">
      <c r="B7887" s="72" t="s">
        <v>12</v>
      </c>
      <c r="C7887" s="72" t="s">
        <v>13</v>
      </c>
      <c r="D7887" s="72" t="s">
        <v>14</v>
      </c>
      <c r="E7887" s="72" t="s">
        <v>156</v>
      </c>
      <c r="F7887" s="73">
        <v>29800</v>
      </c>
      <c r="G7887" s="72" t="s">
        <v>16</v>
      </c>
      <c r="H7887" s="72" t="s">
        <v>24</v>
      </c>
      <c r="I7887" s="72" t="s">
        <v>18</v>
      </c>
      <c r="J7887" s="72" t="s">
        <v>19</v>
      </c>
      <c r="K7887" s="72" t="s">
        <v>157</v>
      </c>
      <c r="L7887" s="72" t="s">
        <v>158</v>
      </c>
      <c r="M7887" s="72"/>
    </row>
    <row r="7888" spans="2:13" x14ac:dyDescent="0.25">
      <c r="B7888" s="72" t="s">
        <v>12</v>
      </c>
      <c r="C7888" s="72" t="s">
        <v>13</v>
      </c>
      <c r="D7888" s="72" t="s">
        <v>14</v>
      </c>
      <c r="E7888" s="72" t="s">
        <v>123</v>
      </c>
      <c r="F7888" s="73">
        <v>-96</v>
      </c>
      <c r="G7888" s="72" t="s">
        <v>16</v>
      </c>
      <c r="H7888" s="72" t="s">
        <v>24</v>
      </c>
      <c r="I7888" s="72" t="s">
        <v>18</v>
      </c>
      <c r="J7888" s="72" t="s">
        <v>19</v>
      </c>
      <c r="K7888" s="72" t="s">
        <v>25</v>
      </c>
      <c r="L7888" s="72" t="s">
        <v>159</v>
      </c>
      <c r="M7888" s="72"/>
    </row>
    <row r="7889" spans="2:13" x14ac:dyDescent="0.25">
      <c r="B7889" s="72" t="s">
        <v>12</v>
      </c>
      <c r="C7889" s="72" t="s">
        <v>13</v>
      </c>
      <c r="D7889" s="72" t="s">
        <v>14</v>
      </c>
      <c r="E7889" s="72" t="s">
        <v>55</v>
      </c>
      <c r="F7889" s="73">
        <v>9742935</v>
      </c>
      <c r="G7889" s="72" t="s">
        <v>16</v>
      </c>
      <c r="H7889" s="72" t="s">
        <v>24</v>
      </c>
      <c r="I7889" s="72" t="s">
        <v>18</v>
      </c>
      <c r="J7889" s="72" t="s">
        <v>19</v>
      </c>
      <c r="K7889" s="72" t="s">
        <v>49</v>
      </c>
      <c r="L7889" s="72" t="s">
        <v>82</v>
      </c>
      <c r="M7889" s="72" t="s">
        <v>57</v>
      </c>
    </row>
    <row r="7890" spans="2:13" x14ac:dyDescent="0.25">
      <c r="B7890" s="72" t="s">
        <v>12</v>
      </c>
      <c r="C7890" s="72" t="s">
        <v>13</v>
      </c>
      <c r="D7890" s="72" t="s">
        <v>14</v>
      </c>
      <c r="E7890" s="72" t="s">
        <v>152</v>
      </c>
      <c r="F7890" s="73">
        <v>-166878</v>
      </c>
      <c r="G7890" s="72" t="s">
        <v>16</v>
      </c>
      <c r="H7890" s="72" t="s">
        <v>24</v>
      </c>
      <c r="I7890" s="72" t="s">
        <v>18</v>
      </c>
      <c r="J7890" s="72" t="s">
        <v>19</v>
      </c>
      <c r="K7890" s="72" t="s">
        <v>96</v>
      </c>
      <c r="L7890" s="72" t="s">
        <v>162</v>
      </c>
      <c r="M7890" s="72"/>
    </row>
    <row r="7891" spans="2:13" x14ac:dyDescent="0.25">
      <c r="B7891" s="72" t="s">
        <v>12</v>
      </c>
      <c r="C7891" s="72" t="s">
        <v>13</v>
      </c>
      <c r="D7891" s="72" t="s">
        <v>14</v>
      </c>
      <c r="E7891" s="72" t="s">
        <v>132</v>
      </c>
      <c r="F7891" s="73">
        <v>23135</v>
      </c>
      <c r="G7891" s="72" t="s">
        <v>16</v>
      </c>
      <c r="H7891" s="72" t="s">
        <v>24</v>
      </c>
      <c r="I7891" s="72" t="s">
        <v>18</v>
      </c>
      <c r="J7891" s="72" t="s">
        <v>19</v>
      </c>
      <c r="K7891" s="72" t="s">
        <v>43</v>
      </c>
      <c r="L7891" s="72" t="s">
        <v>163</v>
      </c>
      <c r="M7891" s="72" t="s">
        <v>67</v>
      </c>
    </row>
    <row r="7892" spans="2:13" x14ac:dyDescent="0.25">
      <c r="B7892" s="72" t="s">
        <v>12</v>
      </c>
      <c r="C7892" s="72" t="s">
        <v>13</v>
      </c>
      <c r="D7892" s="72" t="s">
        <v>14</v>
      </c>
      <c r="E7892" s="72" t="s">
        <v>55</v>
      </c>
      <c r="F7892" s="73">
        <v>2979467</v>
      </c>
      <c r="G7892" s="72" t="s">
        <v>16</v>
      </c>
      <c r="H7892" s="72" t="s">
        <v>24</v>
      </c>
      <c r="I7892" s="72" t="s">
        <v>18</v>
      </c>
      <c r="J7892" s="72" t="s">
        <v>19</v>
      </c>
      <c r="K7892" s="72" t="s">
        <v>25</v>
      </c>
      <c r="L7892" s="72" t="s">
        <v>164</v>
      </c>
      <c r="M7892" s="72" t="s">
        <v>112</v>
      </c>
    </row>
    <row r="7893" spans="2:13" x14ac:dyDescent="0.25">
      <c r="B7893" s="72" t="s">
        <v>12</v>
      </c>
      <c r="C7893" s="72" t="s">
        <v>13</v>
      </c>
      <c r="D7893" s="72" t="s">
        <v>14</v>
      </c>
      <c r="E7893" s="72" t="s">
        <v>79</v>
      </c>
      <c r="F7893" s="73">
        <v>-4648</v>
      </c>
      <c r="G7893" s="72" t="s">
        <v>16</v>
      </c>
      <c r="H7893" s="72" t="s">
        <v>24</v>
      </c>
      <c r="I7893" s="72" t="s">
        <v>18</v>
      </c>
      <c r="J7893" s="72" t="s">
        <v>19</v>
      </c>
      <c r="K7893" s="72" t="s">
        <v>25</v>
      </c>
      <c r="L7893" s="72" t="s">
        <v>165</v>
      </c>
      <c r="M7893" s="72"/>
    </row>
    <row r="7894" spans="2:13" x14ac:dyDescent="0.25">
      <c r="B7894" s="72" t="s">
        <v>12</v>
      </c>
      <c r="C7894" s="72" t="s">
        <v>13</v>
      </c>
      <c r="D7894" s="72" t="s">
        <v>14</v>
      </c>
      <c r="E7894" s="72" t="s">
        <v>123</v>
      </c>
      <c r="F7894" s="73">
        <v>-2201</v>
      </c>
      <c r="G7894" s="72" t="s">
        <v>16</v>
      </c>
      <c r="H7894" s="72" t="s">
        <v>17</v>
      </c>
      <c r="I7894" s="72" t="s">
        <v>18</v>
      </c>
      <c r="J7894" s="72" t="s">
        <v>19</v>
      </c>
      <c r="K7894" s="72" t="s">
        <v>25</v>
      </c>
      <c r="L7894" s="72" t="s">
        <v>273</v>
      </c>
      <c r="M7894" s="72"/>
    </row>
    <row r="7895" spans="2:13" x14ac:dyDescent="0.25">
      <c r="B7895" s="72" t="s">
        <v>12</v>
      </c>
      <c r="C7895" s="72" t="s">
        <v>13</v>
      </c>
      <c r="D7895" s="72" t="s">
        <v>14</v>
      </c>
      <c r="E7895" s="72" t="s">
        <v>51</v>
      </c>
      <c r="F7895" s="73">
        <v>25624</v>
      </c>
      <c r="G7895" s="72" t="s">
        <v>16</v>
      </c>
      <c r="H7895" s="72" t="s">
        <v>17</v>
      </c>
      <c r="I7895" s="72" t="s">
        <v>18</v>
      </c>
      <c r="J7895" s="72" t="s">
        <v>19</v>
      </c>
      <c r="K7895" s="72" t="s">
        <v>49</v>
      </c>
      <c r="L7895" s="72" t="s">
        <v>166</v>
      </c>
      <c r="M7895" s="72"/>
    </row>
    <row r="7896" spans="2:13" x14ac:dyDescent="0.25">
      <c r="B7896" s="72" t="s">
        <v>12</v>
      </c>
      <c r="C7896" s="72" t="s">
        <v>13</v>
      </c>
      <c r="D7896" s="72" t="s">
        <v>14</v>
      </c>
      <c r="E7896" s="72" t="s">
        <v>74</v>
      </c>
      <c r="F7896" s="73">
        <v>17474</v>
      </c>
      <c r="G7896" s="72" t="s">
        <v>16</v>
      </c>
      <c r="H7896" s="72" t="s">
        <v>24</v>
      </c>
      <c r="I7896" s="72" t="s">
        <v>18</v>
      </c>
      <c r="J7896" s="72" t="s">
        <v>19</v>
      </c>
      <c r="K7896" s="72" t="s">
        <v>49</v>
      </c>
      <c r="L7896" s="72" t="s">
        <v>167</v>
      </c>
      <c r="M7896" s="72" t="s">
        <v>29</v>
      </c>
    </row>
    <row r="7897" spans="2:13" x14ac:dyDescent="0.25">
      <c r="B7897" s="72" t="s">
        <v>12</v>
      </c>
      <c r="C7897" s="72" t="s">
        <v>13</v>
      </c>
      <c r="D7897" s="72" t="s">
        <v>14</v>
      </c>
      <c r="E7897" s="72" t="s">
        <v>83</v>
      </c>
      <c r="F7897" s="73">
        <v>27775</v>
      </c>
      <c r="G7897" s="72" t="s">
        <v>16</v>
      </c>
      <c r="H7897" s="72" t="s">
        <v>24</v>
      </c>
      <c r="I7897" s="72" t="s">
        <v>18</v>
      </c>
      <c r="J7897" s="72" t="s">
        <v>19</v>
      </c>
      <c r="K7897" s="72" t="s">
        <v>117</v>
      </c>
      <c r="L7897" s="72" t="s">
        <v>168</v>
      </c>
      <c r="M7897" s="72"/>
    </row>
    <row r="7898" spans="2:13" x14ac:dyDescent="0.25">
      <c r="B7898" s="72" t="s">
        <v>12</v>
      </c>
      <c r="C7898" s="72" t="s">
        <v>13</v>
      </c>
      <c r="D7898" s="72" t="s">
        <v>14</v>
      </c>
      <c r="E7898" s="72" t="s">
        <v>146</v>
      </c>
      <c r="F7898" s="73">
        <v>-3434</v>
      </c>
      <c r="G7898" s="72" t="s">
        <v>16</v>
      </c>
      <c r="H7898" s="72" t="s">
        <v>17</v>
      </c>
      <c r="I7898" s="72" t="s">
        <v>18</v>
      </c>
      <c r="J7898" s="72" t="s">
        <v>19</v>
      </c>
      <c r="K7898" s="72" t="s">
        <v>25</v>
      </c>
      <c r="L7898" s="72" t="s">
        <v>169</v>
      </c>
      <c r="M7898" s="72"/>
    </row>
    <row r="7899" spans="2:13" x14ac:dyDescent="0.25">
      <c r="B7899" s="72" t="s">
        <v>12</v>
      </c>
      <c r="C7899" s="72" t="s">
        <v>13</v>
      </c>
      <c r="D7899" s="72" t="s">
        <v>14</v>
      </c>
      <c r="E7899" s="72" t="s">
        <v>123</v>
      </c>
      <c r="F7899" s="73">
        <v>-5930</v>
      </c>
      <c r="G7899" s="72" t="s">
        <v>16</v>
      </c>
      <c r="H7899" s="72" t="s">
        <v>24</v>
      </c>
      <c r="I7899" s="72" t="s">
        <v>18</v>
      </c>
      <c r="J7899" s="72" t="s">
        <v>19</v>
      </c>
      <c r="K7899" s="72" t="s">
        <v>157</v>
      </c>
      <c r="L7899" s="72" t="s">
        <v>170</v>
      </c>
      <c r="M7899" s="72"/>
    </row>
    <row r="7900" spans="2:13" x14ac:dyDescent="0.25">
      <c r="B7900" s="72" t="s">
        <v>12</v>
      </c>
      <c r="C7900" s="72" t="s">
        <v>13</v>
      </c>
      <c r="D7900" s="72" t="s">
        <v>14</v>
      </c>
      <c r="E7900" s="72" t="s">
        <v>81</v>
      </c>
      <c r="F7900" s="73">
        <v>58617</v>
      </c>
      <c r="G7900" s="72" t="s">
        <v>16</v>
      </c>
      <c r="H7900" s="72" t="s">
        <v>24</v>
      </c>
      <c r="I7900" s="72" t="s">
        <v>18</v>
      </c>
      <c r="J7900" s="72" t="s">
        <v>19</v>
      </c>
      <c r="K7900" s="72" t="s">
        <v>31</v>
      </c>
      <c r="L7900" s="72" t="s">
        <v>171</v>
      </c>
      <c r="M7900" s="72" t="s">
        <v>35</v>
      </c>
    </row>
    <row r="7901" spans="2:13" x14ac:dyDescent="0.25">
      <c r="B7901" s="72" t="s">
        <v>12</v>
      </c>
      <c r="C7901" s="72" t="s">
        <v>13</v>
      </c>
      <c r="D7901" s="72" t="s">
        <v>14</v>
      </c>
      <c r="E7901" s="72" t="s">
        <v>27</v>
      </c>
      <c r="F7901" s="73">
        <v>8549</v>
      </c>
      <c r="G7901" s="72" t="s">
        <v>16</v>
      </c>
      <c r="H7901" s="72" t="s">
        <v>24</v>
      </c>
      <c r="I7901" s="72" t="s">
        <v>18</v>
      </c>
      <c r="J7901" s="72" t="s">
        <v>19</v>
      </c>
      <c r="K7901" s="72" t="s">
        <v>96</v>
      </c>
      <c r="L7901" s="72" t="s">
        <v>172</v>
      </c>
      <c r="M7901" s="72" t="s">
        <v>112</v>
      </c>
    </row>
    <row r="7902" spans="2:13" x14ac:dyDescent="0.25">
      <c r="B7902" s="72" t="s">
        <v>12</v>
      </c>
      <c r="C7902" s="72" t="s">
        <v>13</v>
      </c>
      <c r="D7902" s="72" t="s">
        <v>14</v>
      </c>
      <c r="E7902" s="72" t="s">
        <v>55</v>
      </c>
      <c r="F7902" s="73">
        <v>708272</v>
      </c>
      <c r="G7902" s="72" t="s">
        <v>16</v>
      </c>
      <c r="H7902" s="72" t="s">
        <v>17</v>
      </c>
      <c r="I7902" s="72" t="s">
        <v>18</v>
      </c>
      <c r="J7902" s="72" t="s">
        <v>19</v>
      </c>
      <c r="K7902" s="72" t="s">
        <v>25</v>
      </c>
      <c r="L7902" s="72" t="s">
        <v>173</v>
      </c>
      <c r="M7902" s="72" t="s">
        <v>35</v>
      </c>
    </row>
    <row r="7903" spans="2:13" x14ac:dyDescent="0.25">
      <c r="B7903" s="72" t="s">
        <v>12</v>
      </c>
      <c r="C7903" s="72" t="s">
        <v>13</v>
      </c>
      <c r="D7903" s="72" t="s">
        <v>14</v>
      </c>
      <c r="E7903" s="72" t="s">
        <v>36</v>
      </c>
      <c r="F7903" s="73">
        <v>157122</v>
      </c>
      <c r="G7903" s="72" t="s">
        <v>16</v>
      </c>
      <c r="H7903" s="72" t="s">
        <v>24</v>
      </c>
      <c r="I7903" s="72" t="s">
        <v>18</v>
      </c>
      <c r="J7903" s="72" t="s">
        <v>19</v>
      </c>
      <c r="K7903" s="72" t="s">
        <v>25</v>
      </c>
      <c r="L7903" s="72" t="s">
        <v>174</v>
      </c>
      <c r="M7903" s="72" t="s">
        <v>47</v>
      </c>
    </row>
    <row r="7904" spans="2:13" x14ac:dyDescent="0.25">
      <c r="B7904" s="72" t="s">
        <v>12</v>
      </c>
      <c r="C7904" s="72" t="s">
        <v>13</v>
      </c>
      <c r="D7904" s="72" t="s">
        <v>14</v>
      </c>
      <c r="E7904" s="72" t="s">
        <v>33</v>
      </c>
      <c r="F7904" s="73">
        <v>46965</v>
      </c>
      <c r="G7904" s="72" t="s">
        <v>16</v>
      </c>
      <c r="H7904" s="72" t="s">
        <v>24</v>
      </c>
      <c r="I7904" s="72" t="s">
        <v>18</v>
      </c>
      <c r="J7904" s="72" t="s">
        <v>19</v>
      </c>
      <c r="K7904" s="72" t="s">
        <v>37</v>
      </c>
      <c r="L7904" s="72" t="s">
        <v>175</v>
      </c>
      <c r="M7904" s="72" t="s">
        <v>29</v>
      </c>
    </row>
    <row r="7905" spans="2:13" x14ac:dyDescent="0.25">
      <c r="B7905" s="72" t="s">
        <v>12</v>
      </c>
      <c r="C7905" s="72" t="s">
        <v>13</v>
      </c>
      <c r="D7905" s="72" t="s">
        <v>14</v>
      </c>
      <c r="E7905" s="72" t="s">
        <v>55</v>
      </c>
      <c r="F7905" s="73">
        <v>19021673</v>
      </c>
      <c r="G7905" s="72" t="s">
        <v>16</v>
      </c>
      <c r="H7905" s="72" t="s">
        <v>17</v>
      </c>
      <c r="I7905" s="72" t="s">
        <v>18</v>
      </c>
      <c r="J7905" s="72" t="s">
        <v>19</v>
      </c>
      <c r="K7905" s="72" t="s">
        <v>25</v>
      </c>
      <c r="L7905" s="72" t="s">
        <v>176</v>
      </c>
      <c r="M7905" s="72" t="s">
        <v>112</v>
      </c>
    </row>
    <row r="7906" spans="2:13" x14ac:dyDescent="0.25">
      <c r="B7906" s="72" t="s">
        <v>12</v>
      </c>
      <c r="C7906" s="72" t="s">
        <v>13</v>
      </c>
      <c r="D7906" s="72" t="s">
        <v>14</v>
      </c>
      <c r="E7906" s="72" t="s">
        <v>146</v>
      </c>
      <c r="F7906" s="73">
        <v>-13765</v>
      </c>
      <c r="G7906" s="72" t="s">
        <v>16</v>
      </c>
      <c r="H7906" s="72" t="s">
        <v>17</v>
      </c>
      <c r="I7906" s="72" t="s">
        <v>18</v>
      </c>
      <c r="J7906" s="72" t="s">
        <v>19</v>
      </c>
      <c r="K7906" s="72" t="s">
        <v>37</v>
      </c>
      <c r="L7906" s="72" t="s">
        <v>177</v>
      </c>
      <c r="M7906" s="72"/>
    </row>
    <row r="7907" spans="2:13" x14ac:dyDescent="0.25">
      <c r="B7907" s="72" t="s">
        <v>12</v>
      </c>
      <c r="C7907" s="72" t="s">
        <v>13</v>
      </c>
      <c r="D7907" s="72" t="s">
        <v>14</v>
      </c>
      <c r="E7907" s="72" t="s">
        <v>79</v>
      </c>
      <c r="F7907" s="73">
        <v>-23573</v>
      </c>
      <c r="G7907" s="72" t="s">
        <v>16</v>
      </c>
      <c r="H7907" s="72" t="s">
        <v>24</v>
      </c>
      <c r="I7907" s="72" t="s">
        <v>18</v>
      </c>
      <c r="J7907" s="72" t="s">
        <v>19</v>
      </c>
      <c r="K7907" s="72" t="s">
        <v>49</v>
      </c>
      <c r="L7907" s="72" t="s">
        <v>178</v>
      </c>
      <c r="M7907" s="72"/>
    </row>
    <row r="7908" spans="2:13" x14ac:dyDescent="0.25">
      <c r="B7908" s="72" t="s">
        <v>12</v>
      </c>
      <c r="C7908" s="72" t="s">
        <v>13</v>
      </c>
      <c r="D7908" s="72" t="s">
        <v>14</v>
      </c>
      <c r="E7908" s="72" t="s">
        <v>83</v>
      </c>
      <c r="F7908" s="73">
        <v>3648</v>
      </c>
      <c r="G7908" s="72" t="s">
        <v>16</v>
      </c>
      <c r="H7908" s="72" t="s">
        <v>24</v>
      </c>
      <c r="I7908" s="72" t="s">
        <v>18</v>
      </c>
      <c r="J7908" s="72" t="s">
        <v>179</v>
      </c>
      <c r="K7908" s="72" t="s">
        <v>25</v>
      </c>
      <c r="L7908" s="72" t="s">
        <v>180</v>
      </c>
      <c r="M7908" s="72"/>
    </row>
    <row r="7909" spans="2:13" x14ac:dyDescent="0.25">
      <c r="B7909" s="72" t="s">
        <v>12</v>
      </c>
      <c r="C7909" s="72" t="s">
        <v>13</v>
      </c>
      <c r="D7909" s="72" t="s">
        <v>14</v>
      </c>
      <c r="E7909" s="72" t="s">
        <v>55</v>
      </c>
      <c r="F7909" s="73">
        <v>7363924</v>
      </c>
      <c r="G7909" s="72" t="s">
        <v>16</v>
      </c>
      <c r="H7909" s="72" t="s">
        <v>17</v>
      </c>
      <c r="I7909" s="72" t="s">
        <v>18</v>
      </c>
      <c r="J7909" s="72" t="s">
        <v>19</v>
      </c>
      <c r="K7909" s="72" t="s">
        <v>20</v>
      </c>
      <c r="L7909" s="72" t="s">
        <v>181</v>
      </c>
      <c r="M7909" s="72" t="s">
        <v>29</v>
      </c>
    </row>
    <row r="7910" spans="2:13" x14ac:dyDescent="0.25">
      <c r="B7910" s="72" t="s">
        <v>12</v>
      </c>
      <c r="C7910" s="72" t="s">
        <v>13</v>
      </c>
      <c r="D7910" s="72" t="s">
        <v>14</v>
      </c>
      <c r="E7910" s="72" t="s">
        <v>132</v>
      </c>
      <c r="F7910" s="73">
        <v>134306</v>
      </c>
      <c r="G7910" s="72" t="s">
        <v>16</v>
      </c>
      <c r="H7910" s="72" t="s">
        <v>24</v>
      </c>
      <c r="I7910" s="72" t="s">
        <v>18</v>
      </c>
      <c r="J7910" s="72" t="s">
        <v>19</v>
      </c>
      <c r="K7910" s="72" t="s">
        <v>37</v>
      </c>
      <c r="L7910" s="72" t="s">
        <v>40</v>
      </c>
      <c r="M7910" s="72" t="s">
        <v>67</v>
      </c>
    </row>
    <row r="7911" spans="2:13" x14ac:dyDescent="0.25">
      <c r="B7911" s="72" t="s">
        <v>12</v>
      </c>
      <c r="C7911" s="72" t="s">
        <v>13</v>
      </c>
      <c r="D7911" s="72" t="s">
        <v>14</v>
      </c>
      <c r="E7911" s="72" t="s">
        <v>123</v>
      </c>
      <c r="F7911" s="73">
        <v>-102</v>
      </c>
      <c r="G7911" s="72" t="s">
        <v>16</v>
      </c>
      <c r="H7911" s="72" t="s">
        <v>17</v>
      </c>
      <c r="I7911" s="72" t="s">
        <v>18</v>
      </c>
      <c r="J7911" s="72" t="s">
        <v>19</v>
      </c>
      <c r="K7911" s="72" t="s">
        <v>37</v>
      </c>
      <c r="L7911" s="72" t="s">
        <v>390</v>
      </c>
      <c r="M7911" s="72"/>
    </row>
    <row r="7912" spans="2:13" x14ac:dyDescent="0.25">
      <c r="B7912" s="72" t="s">
        <v>12</v>
      </c>
      <c r="C7912" s="72" t="s">
        <v>13</v>
      </c>
      <c r="D7912" s="72" t="s">
        <v>14</v>
      </c>
      <c r="E7912" s="72" t="s">
        <v>39</v>
      </c>
      <c r="F7912" s="73">
        <v>-38725</v>
      </c>
      <c r="G7912" s="72" t="s">
        <v>16</v>
      </c>
      <c r="H7912" s="72" t="s">
        <v>24</v>
      </c>
      <c r="I7912" s="72" t="s">
        <v>18</v>
      </c>
      <c r="J7912" s="72" t="s">
        <v>19</v>
      </c>
      <c r="K7912" s="72" t="s">
        <v>37</v>
      </c>
      <c r="L7912" s="72" t="s">
        <v>182</v>
      </c>
      <c r="M7912" s="72"/>
    </row>
    <row r="7913" spans="2:13" x14ac:dyDescent="0.25">
      <c r="B7913" s="72" t="s">
        <v>12</v>
      </c>
      <c r="C7913" s="72" t="s">
        <v>13</v>
      </c>
      <c r="D7913" s="72" t="s">
        <v>14</v>
      </c>
      <c r="E7913" s="72" t="s">
        <v>23</v>
      </c>
      <c r="F7913" s="73">
        <v>-193</v>
      </c>
      <c r="G7913" s="72" t="s">
        <v>16</v>
      </c>
      <c r="H7913" s="72" t="s">
        <v>24</v>
      </c>
      <c r="I7913" s="72" t="s">
        <v>18</v>
      </c>
      <c r="J7913" s="72" t="s">
        <v>19</v>
      </c>
      <c r="K7913" s="72" t="s">
        <v>49</v>
      </c>
      <c r="L7913" s="72" t="s">
        <v>95</v>
      </c>
      <c r="M7913" s="72"/>
    </row>
    <row r="7914" spans="2:13" x14ac:dyDescent="0.25">
      <c r="B7914" s="72" t="s">
        <v>12</v>
      </c>
      <c r="C7914" s="72" t="s">
        <v>13</v>
      </c>
      <c r="D7914" s="72" t="s">
        <v>14</v>
      </c>
      <c r="E7914" s="72" t="s">
        <v>27</v>
      </c>
      <c r="F7914" s="73">
        <v>118022</v>
      </c>
      <c r="G7914" s="72" t="s">
        <v>16</v>
      </c>
      <c r="H7914" s="72" t="s">
        <v>24</v>
      </c>
      <c r="I7914" s="72" t="s">
        <v>18</v>
      </c>
      <c r="J7914" s="72" t="s">
        <v>19</v>
      </c>
      <c r="K7914" s="72" t="s">
        <v>37</v>
      </c>
      <c r="L7914" s="72" t="s">
        <v>183</v>
      </c>
      <c r="M7914" s="72" t="s">
        <v>47</v>
      </c>
    </row>
    <row r="7915" spans="2:13" x14ac:dyDescent="0.25">
      <c r="B7915" s="72" t="s">
        <v>12</v>
      </c>
      <c r="C7915" s="72" t="s">
        <v>13</v>
      </c>
      <c r="D7915" s="72" t="s">
        <v>14</v>
      </c>
      <c r="E7915" s="72" t="s">
        <v>51</v>
      </c>
      <c r="F7915" s="73">
        <v>896123</v>
      </c>
      <c r="G7915" s="72" t="s">
        <v>16</v>
      </c>
      <c r="H7915" s="72" t="s">
        <v>24</v>
      </c>
      <c r="I7915" s="72" t="s">
        <v>18</v>
      </c>
      <c r="J7915" s="72" t="s">
        <v>19</v>
      </c>
      <c r="K7915" s="72" t="s">
        <v>185</v>
      </c>
      <c r="L7915" s="72" t="s">
        <v>186</v>
      </c>
      <c r="M7915" s="72"/>
    </row>
    <row r="7916" spans="2:13" x14ac:dyDescent="0.25">
      <c r="B7916" s="72" t="s">
        <v>12</v>
      </c>
      <c r="C7916" s="72" t="s">
        <v>13</v>
      </c>
      <c r="D7916" s="72" t="s">
        <v>14</v>
      </c>
      <c r="E7916" s="72" t="s">
        <v>187</v>
      </c>
      <c r="F7916" s="73">
        <v>54705073</v>
      </c>
      <c r="G7916" s="72" t="s">
        <v>16</v>
      </c>
      <c r="H7916" s="72" t="s">
        <v>24</v>
      </c>
      <c r="I7916" s="72" t="s">
        <v>18</v>
      </c>
      <c r="J7916" s="72" t="s">
        <v>19</v>
      </c>
      <c r="K7916" s="72" t="s">
        <v>96</v>
      </c>
      <c r="L7916" s="72" t="s">
        <v>162</v>
      </c>
      <c r="M7916" s="72" t="s">
        <v>57</v>
      </c>
    </row>
    <row r="7917" spans="2:13" x14ac:dyDescent="0.25">
      <c r="B7917" s="72" t="s">
        <v>12</v>
      </c>
      <c r="C7917" s="72" t="s">
        <v>13</v>
      </c>
      <c r="D7917" s="72" t="s">
        <v>14</v>
      </c>
      <c r="E7917" s="72" t="s">
        <v>60</v>
      </c>
      <c r="F7917" s="73">
        <v>169667</v>
      </c>
      <c r="G7917" s="72" t="s">
        <v>16</v>
      </c>
      <c r="H7917" s="72" t="s">
        <v>17</v>
      </c>
      <c r="I7917" s="72" t="s">
        <v>18</v>
      </c>
      <c r="J7917" s="72" t="s">
        <v>19</v>
      </c>
      <c r="K7917" s="72" t="s">
        <v>25</v>
      </c>
      <c r="L7917" s="72" t="s">
        <v>52</v>
      </c>
      <c r="M7917" s="72" t="s">
        <v>62</v>
      </c>
    </row>
    <row r="7918" spans="2:13" x14ac:dyDescent="0.25">
      <c r="B7918" s="72" t="s">
        <v>12</v>
      </c>
      <c r="C7918" s="72" t="s">
        <v>13</v>
      </c>
      <c r="D7918" s="72" t="s">
        <v>14</v>
      </c>
      <c r="E7918" s="72" t="s">
        <v>68</v>
      </c>
      <c r="F7918" s="73">
        <v>-168799</v>
      </c>
      <c r="G7918" s="72" t="s">
        <v>16</v>
      </c>
      <c r="H7918" s="72" t="s">
        <v>24</v>
      </c>
      <c r="I7918" s="72" t="s">
        <v>18</v>
      </c>
      <c r="J7918" s="72" t="s">
        <v>19</v>
      </c>
      <c r="K7918" s="72" t="s">
        <v>37</v>
      </c>
      <c r="L7918" s="72" t="s">
        <v>188</v>
      </c>
      <c r="M7918" s="72"/>
    </row>
    <row r="7919" spans="2:13" x14ac:dyDescent="0.25">
      <c r="B7919" s="72" t="s">
        <v>12</v>
      </c>
      <c r="C7919" s="72" t="s">
        <v>13</v>
      </c>
      <c r="D7919" s="72" t="s">
        <v>14</v>
      </c>
      <c r="E7919" s="72" t="s">
        <v>79</v>
      </c>
      <c r="F7919" s="73">
        <v>-984</v>
      </c>
      <c r="G7919" s="72" t="s">
        <v>16</v>
      </c>
      <c r="H7919" s="72" t="s">
        <v>17</v>
      </c>
      <c r="I7919" s="72" t="s">
        <v>18</v>
      </c>
      <c r="J7919" s="72" t="s">
        <v>19</v>
      </c>
      <c r="K7919" s="72" t="s">
        <v>43</v>
      </c>
      <c r="L7919" s="72" t="s">
        <v>189</v>
      </c>
      <c r="M7919" s="72"/>
    </row>
    <row r="7920" spans="2:13" x14ac:dyDescent="0.25">
      <c r="B7920" s="72" t="s">
        <v>12</v>
      </c>
      <c r="C7920" s="72" t="s">
        <v>13</v>
      </c>
      <c r="D7920" s="72" t="s">
        <v>14</v>
      </c>
      <c r="E7920" s="72" t="s">
        <v>152</v>
      </c>
      <c r="F7920" s="73">
        <v>-707</v>
      </c>
      <c r="G7920" s="72" t="s">
        <v>16</v>
      </c>
      <c r="H7920" s="72" t="s">
        <v>17</v>
      </c>
      <c r="I7920" s="72" t="s">
        <v>18</v>
      </c>
      <c r="J7920" s="72" t="s">
        <v>19</v>
      </c>
      <c r="K7920" s="72" t="s">
        <v>25</v>
      </c>
      <c r="L7920" s="72" t="s">
        <v>190</v>
      </c>
      <c r="M7920" s="72"/>
    </row>
    <row r="7921" spans="2:13" x14ac:dyDescent="0.25">
      <c r="B7921" s="72" t="s">
        <v>12</v>
      </c>
      <c r="C7921" s="72" t="s">
        <v>13</v>
      </c>
      <c r="D7921" s="72" t="s">
        <v>14</v>
      </c>
      <c r="E7921" s="72" t="s">
        <v>15</v>
      </c>
      <c r="F7921" s="73">
        <v>252887</v>
      </c>
      <c r="G7921" s="72" t="s">
        <v>16</v>
      </c>
      <c r="H7921" s="72" t="s">
        <v>17</v>
      </c>
      <c r="I7921" s="72" t="s">
        <v>18</v>
      </c>
      <c r="J7921" s="72" t="s">
        <v>19</v>
      </c>
      <c r="K7921" s="72" t="s">
        <v>25</v>
      </c>
      <c r="L7921" s="72" t="s">
        <v>174</v>
      </c>
      <c r="M7921" s="72" t="s">
        <v>133</v>
      </c>
    </row>
    <row r="7922" spans="2:13" x14ac:dyDescent="0.25">
      <c r="B7922" s="72" t="s">
        <v>12</v>
      </c>
      <c r="C7922" s="72" t="s">
        <v>13</v>
      </c>
      <c r="D7922" s="72" t="s">
        <v>14</v>
      </c>
      <c r="E7922" s="72" t="s">
        <v>81</v>
      </c>
      <c r="F7922" s="73">
        <v>167288</v>
      </c>
      <c r="G7922" s="72" t="s">
        <v>16</v>
      </c>
      <c r="H7922" s="72" t="s">
        <v>24</v>
      </c>
      <c r="I7922" s="72" t="s">
        <v>18</v>
      </c>
      <c r="J7922" s="72" t="s">
        <v>19</v>
      </c>
      <c r="K7922" s="72" t="s">
        <v>25</v>
      </c>
      <c r="L7922" s="72" t="s">
        <v>191</v>
      </c>
      <c r="M7922" s="72" t="s">
        <v>47</v>
      </c>
    </row>
    <row r="7923" spans="2:13" x14ac:dyDescent="0.25">
      <c r="B7923" s="72" t="s">
        <v>12</v>
      </c>
      <c r="C7923" s="72" t="s">
        <v>13</v>
      </c>
      <c r="D7923" s="72" t="s">
        <v>14</v>
      </c>
      <c r="E7923" s="72" t="s">
        <v>83</v>
      </c>
      <c r="F7923" s="73">
        <v>1853</v>
      </c>
      <c r="G7923" s="72" t="s">
        <v>16</v>
      </c>
      <c r="H7923" s="72" t="s">
        <v>17</v>
      </c>
      <c r="I7923" s="72" t="s">
        <v>18</v>
      </c>
      <c r="J7923" s="72" t="s">
        <v>19</v>
      </c>
      <c r="K7923" s="72" t="s">
        <v>25</v>
      </c>
      <c r="L7923" s="72" t="s">
        <v>192</v>
      </c>
      <c r="M7923" s="72"/>
    </row>
    <row r="7924" spans="2:13" x14ac:dyDescent="0.25">
      <c r="B7924" s="72" t="s">
        <v>12</v>
      </c>
      <c r="C7924" s="72" t="s">
        <v>13</v>
      </c>
      <c r="D7924" s="72" t="s">
        <v>14</v>
      </c>
      <c r="E7924" s="72" t="s">
        <v>39</v>
      </c>
      <c r="F7924" s="73">
        <v>-140168</v>
      </c>
      <c r="G7924" s="72" t="s">
        <v>16</v>
      </c>
      <c r="H7924" s="72" t="s">
        <v>17</v>
      </c>
      <c r="I7924" s="72" t="s">
        <v>18</v>
      </c>
      <c r="J7924" s="72" t="s">
        <v>19</v>
      </c>
      <c r="K7924" s="72" t="s">
        <v>37</v>
      </c>
      <c r="L7924" s="72" t="s">
        <v>193</v>
      </c>
      <c r="M7924" s="72"/>
    </row>
    <row r="7925" spans="2:13" x14ac:dyDescent="0.25">
      <c r="B7925" s="72" t="s">
        <v>12</v>
      </c>
      <c r="C7925" s="72" t="s">
        <v>13</v>
      </c>
      <c r="D7925" s="72" t="s">
        <v>14</v>
      </c>
      <c r="E7925" s="72" t="s">
        <v>81</v>
      </c>
      <c r="F7925" s="73">
        <v>21992</v>
      </c>
      <c r="G7925" s="72" t="s">
        <v>16</v>
      </c>
      <c r="H7925" s="72" t="s">
        <v>17</v>
      </c>
      <c r="I7925" s="72" t="s">
        <v>18</v>
      </c>
      <c r="J7925" s="72" t="s">
        <v>19</v>
      </c>
      <c r="K7925" s="72" t="s">
        <v>25</v>
      </c>
      <c r="L7925" s="72" t="s">
        <v>84</v>
      </c>
      <c r="M7925" s="72" t="s">
        <v>47</v>
      </c>
    </row>
    <row r="7926" spans="2:13" x14ac:dyDescent="0.25">
      <c r="B7926" s="72" t="s">
        <v>12</v>
      </c>
      <c r="C7926" s="72" t="s">
        <v>13</v>
      </c>
      <c r="D7926" s="72" t="s">
        <v>14</v>
      </c>
      <c r="E7926" s="72" t="s">
        <v>51</v>
      </c>
      <c r="F7926" s="73">
        <v>318916</v>
      </c>
      <c r="G7926" s="72" t="s">
        <v>16</v>
      </c>
      <c r="H7926" s="72" t="s">
        <v>24</v>
      </c>
      <c r="I7926" s="72" t="s">
        <v>18</v>
      </c>
      <c r="J7926" s="72" t="s">
        <v>19</v>
      </c>
      <c r="K7926" s="72" t="s">
        <v>96</v>
      </c>
      <c r="L7926" s="72" t="s">
        <v>194</v>
      </c>
      <c r="M7926" s="72"/>
    </row>
    <row r="7927" spans="2:13" x14ac:dyDescent="0.25">
      <c r="B7927" s="72" t="s">
        <v>12</v>
      </c>
      <c r="C7927" s="72" t="s">
        <v>13</v>
      </c>
      <c r="D7927" s="72" t="s">
        <v>14</v>
      </c>
      <c r="E7927" s="72" t="s">
        <v>81</v>
      </c>
      <c r="F7927" s="73">
        <v>24592</v>
      </c>
      <c r="G7927" s="72" t="s">
        <v>16</v>
      </c>
      <c r="H7927" s="72" t="s">
        <v>24</v>
      </c>
      <c r="I7927" s="72" t="s">
        <v>18</v>
      </c>
      <c r="J7927" s="72" t="s">
        <v>19</v>
      </c>
      <c r="K7927" s="72" t="s">
        <v>25</v>
      </c>
      <c r="L7927" s="72" t="s">
        <v>195</v>
      </c>
      <c r="M7927" s="72" t="s">
        <v>29</v>
      </c>
    </row>
    <row r="7928" spans="2:13" x14ac:dyDescent="0.25">
      <c r="B7928" s="72" t="s">
        <v>12</v>
      </c>
      <c r="C7928" s="72" t="s">
        <v>13</v>
      </c>
      <c r="D7928" s="72" t="s">
        <v>14</v>
      </c>
      <c r="E7928" s="72" t="s">
        <v>51</v>
      </c>
      <c r="F7928" s="73">
        <v>1357790</v>
      </c>
      <c r="G7928" s="72" t="s">
        <v>16</v>
      </c>
      <c r="H7928" s="72" t="s">
        <v>17</v>
      </c>
      <c r="I7928" s="72" t="s">
        <v>18</v>
      </c>
      <c r="J7928" s="72" t="s">
        <v>19</v>
      </c>
      <c r="K7928" s="72" t="s">
        <v>20</v>
      </c>
      <c r="L7928" s="72" t="s">
        <v>181</v>
      </c>
      <c r="M7928" s="72"/>
    </row>
    <row r="7929" spans="2:13" x14ac:dyDescent="0.25">
      <c r="B7929" s="72" t="s">
        <v>12</v>
      </c>
      <c r="C7929" s="72" t="s">
        <v>13</v>
      </c>
      <c r="D7929" s="72" t="s">
        <v>14</v>
      </c>
      <c r="E7929" s="72" t="s">
        <v>134</v>
      </c>
      <c r="F7929" s="73">
        <v>3789272</v>
      </c>
      <c r="G7929" s="72" t="s">
        <v>16</v>
      </c>
      <c r="H7929" s="72" t="s">
        <v>24</v>
      </c>
      <c r="I7929" s="72" t="s">
        <v>18</v>
      </c>
      <c r="J7929" s="72" t="s">
        <v>19</v>
      </c>
      <c r="K7929" s="72" t="s">
        <v>102</v>
      </c>
      <c r="L7929" s="72" t="s">
        <v>196</v>
      </c>
      <c r="M7929" s="72"/>
    </row>
    <row r="7930" spans="2:13" x14ac:dyDescent="0.25">
      <c r="B7930" s="72" t="s">
        <v>12</v>
      </c>
      <c r="C7930" s="72" t="s">
        <v>13</v>
      </c>
      <c r="D7930" s="72" t="s">
        <v>14</v>
      </c>
      <c r="E7930" s="72" t="s">
        <v>83</v>
      </c>
      <c r="F7930" s="73">
        <v>1204</v>
      </c>
      <c r="G7930" s="72" t="s">
        <v>16</v>
      </c>
      <c r="H7930" s="72" t="s">
        <v>24</v>
      </c>
      <c r="I7930" s="72" t="s">
        <v>18</v>
      </c>
      <c r="J7930" s="72" t="s">
        <v>19</v>
      </c>
      <c r="K7930" s="72" t="s">
        <v>117</v>
      </c>
      <c r="L7930" s="72" t="s">
        <v>197</v>
      </c>
      <c r="M7930" s="72"/>
    </row>
    <row r="7931" spans="2:13" x14ac:dyDescent="0.25">
      <c r="B7931" s="72" t="s">
        <v>12</v>
      </c>
      <c r="C7931" s="72" t="s">
        <v>13</v>
      </c>
      <c r="D7931" s="72" t="s">
        <v>14</v>
      </c>
      <c r="E7931" s="72" t="s">
        <v>152</v>
      </c>
      <c r="F7931" s="73">
        <v>-5429</v>
      </c>
      <c r="G7931" s="72" t="s">
        <v>16</v>
      </c>
      <c r="H7931" s="72" t="s">
        <v>24</v>
      </c>
      <c r="I7931" s="72" t="s">
        <v>18</v>
      </c>
      <c r="J7931" s="72" t="s">
        <v>19</v>
      </c>
      <c r="K7931" s="72" t="s">
        <v>37</v>
      </c>
      <c r="L7931" s="72" t="s">
        <v>177</v>
      </c>
      <c r="M7931" s="72"/>
    </row>
    <row r="7932" spans="2:13" x14ac:dyDescent="0.25">
      <c r="B7932" s="72" t="s">
        <v>12</v>
      </c>
      <c r="C7932" s="72" t="s">
        <v>13</v>
      </c>
      <c r="D7932" s="72" t="s">
        <v>14</v>
      </c>
      <c r="E7932" s="72" t="s">
        <v>51</v>
      </c>
      <c r="F7932" s="73">
        <v>425802</v>
      </c>
      <c r="G7932" s="72" t="s">
        <v>16</v>
      </c>
      <c r="H7932" s="72" t="s">
        <v>24</v>
      </c>
      <c r="I7932" s="72" t="s">
        <v>18</v>
      </c>
      <c r="J7932" s="72" t="s">
        <v>19</v>
      </c>
      <c r="K7932" s="72" t="s">
        <v>25</v>
      </c>
      <c r="L7932" s="72" t="s">
        <v>198</v>
      </c>
      <c r="M7932" s="72"/>
    </row>
    <row r="7933" spans="2:13" x14ac:dyDescent="0.25">
      <c r="B7933" s="72" t="s">
        <v>12</v>
      </c>
      <c r="C7933" s="72" t="s">
        <v>13</v>
      </c>
      <c r="D7933" s="72" t="s">
        <v>14</v>
      </c>
      <c r="E7933" s="72" t="s">
        <v>27</v>
      </c>
      <c r="F7933" s="73">
        <v>491136</v>
      </c>
      <c r="G7933" s="72" t="s">
        <v>16</v>
      </c>
      <c r="H7933" s="72" t="s">
        <v>17</v>
      </c>
      <c r="I7933" s="72" t="s">
        <v>18</v>
      </c>
      <c r="J7933" s="72" t="s">
        <v>19</v>
      </c>
      <c r="K7933" s="72" t="s">
        <v>20</v>
      </c>
      <c r="L7933" s="72" t="s">
        <v>199</v>
      </c>
      <c r="M7933" s="72" t="s">
        <v>29</v>
      </c>
    </row>
    <row r="7934" spans="2:13" x14ac:dyDescent="0.25">
      <c r="B7934" s="72" t="s">
        <v>12</v>
      </c>
      <c r="C7934" s="72" t="s">
        <v>13</v>
      </c>
      <c r="D7934" s="72" t="s">
        <v>14</v>
      </c>
      <c r="E7934" s="72" t="s">
        <v>41</v>
      </c>
      <c r="F7934" s="73">
        <v>-101</v>
      </c>
      <c r="G7934" s="72" t="s">
        <v>16</v>
      </c>
      <c r="H7934" s="72" t="s">
        <v>17</v>
      </c>
      <c r="I7934" s="72" t="s">
        <v>48</v>
      </c>
      <c r="J7934" s="72" t="s">
        <v>19</v>
      </c>
      <c r="K7934" s="72" t="s">
        <v>25</v>
      </c>
      <c r="L7934" s="72" t="s">
        <v>200</v>
      </c>
      <c r="M7934" s="72"/>
    </row>
    <row r="7935" spans="2:13" x14ac:dyDescent="0.25">
      <c r="B7935" s="72" t="s">
        <v>12</v>
      </c>
      <c r="C7935" s="72" t="s">
        <v>13</v>
      </c>
      <c r="D7935" s="72" t="s">
        <v>14</v>
      </c>
      <c r="E7935" s="72" t="s">
        <v>79</v>
      </c>
      <c r="F7935" s="73">
        <v>-2319</v>
      </c>
      <c r="G7935" s="72" t="s">
        <v>16</v>
      </c>
      <c r="H7935" s="72" t="s">
        <v>17</v>
      </c>
      <c r="I7935" s="72" t="s">
        <v>18</v>
      </c>
      <c r="J7935" s="72" t="s">
        <v>19</v>
      </c>
      <c r="K7935" s="72" t="s">
        <v>25</v>
      </c>
      <c r="L7935" s="72" t="s">
        <v>201</v>
      </c>
      <c r="M7935" s="72"/>
    </row>
    <row r="7936" spans="2:13" x14ac:dyDescent="0.25">
      <c r="B7936" s="72" t="s">
        <v>12</v>
      </c>
      <c r="C7936" s="72" t="s">
        <v>13</v>
      </c>
      <c r="D7936" s="72" t="s">
        <v>14</v>
      </c>
      <c r="E7936" s="72" t="s">
        <v>30</v>
      </c>
      <c r="F7936" s="73">
        <v>-18</v>
      </c>
      <c r="G7936" s="72" t="s">
        <v>16</v>
      </c>
      <c r="H7936" s="72" t="s">
        <v>17</v>
      </c>
      <c r="I7936" s="72" t="s">
        <v>18</v>
      </c>
      <c r="J7936" s="72" t="s">
        <v>19</v>
      </c>
      <c r="K7936" s="72" t="s">
        <v>37</v>
      </c>
      <c r="L7936" s="72" t="s">
        <v>202</v>
      </c>
      <c r="M7936" s="72"/>
    </row>
    <row r="7937" spans="2:13" x14ac:dyDescent="0.25">
      <c r="B7937" s="72" t="s">
        <v>12</v>
      </c>
      <c r="C7937" s="72" t="s">
        <v>13</v>
      </c>
      <c r="D7937" s="72" t="s">
        <v>14</v>
      </c>
      <c r="E7937" s="72" t="s">
        <v>41</v>
      </c>
      <c r="F7937" s="73">
        <v>-2891</v>
      </c>
      <c r="G7937" s="72" t="s">
        <v>16</v>
      </c>
      <c r="H7937" s="72" t="s">
        <v>17</v>
      </c>
      <c r="I7937" s="72" t="s">
        <v>18</v>
      </c>
      <c r="J7937" s="72" t="s">
        <v>19</v>
      </c>
      <c r="K7937" s="72" t="s">
        <v>49</v>
      </c>
      <c r="L7937" s="72" t="s">
        <v>203</v>
      </c>
      <c r="M7937" s="72"/>
    </row>
    <row r="7938" spans="2:13" x14ac:dyDescent="0.25">
      <c r="B7938" s="72" t="s">
        <v>12</v>
      </c>
      <c r="C7938" s="72" t="s">
        <v>13</v>
      </c>
      <c r="D7938" s="72" t="s">
        <v>14</v>
      </c>
      <c r="E7938" s="72" t="s">
        <v>187</v>
      </c>
      <c r="F7938" s="73">
        <v>852049</v>
      </c>
      <c r="G7938" s="72" t="s">
        <v>16</v>
      </c>
      <c r="H7938" s="72" t="s">
        <v>17</v>
      </c>
      <c r="I7938" s="72" t="s">
        <v>18</v>
      </c>
      <c r="J7938" s="72" t="s">
        <v>19</v>
      </c>
      <c r="K7938" s="72" t="s">
        <v>117</v>
      </c>
      <c r="L7938" s="72" t="s">
        <v>261</v>
      </c>
      <c r="M7938" s="72" t="s">
        <v>112</v>
      </c>
    </row>
    <row r="7939" spans="2:13" x14ac:dyDescent="0.25">
      <c r="B7939" s="72" t="s">
        <v>12</v>
      </c>
      <c r="C7939" s="72" t="s">
        <v>13</v>
      </c>
      <c r="D7939" s="72" t="s">
        <v>14</v>
      </c>
      <c r="E7939" s="72" t="s">
        <v>94</v>
      </c>
      <c r="F7939" s="73">
        <v>933</v>
      </c>
      <c r="G7939" s="72" t="s">
        <v>16</v>
      </c>
      <c r="H7939" s="72" t="s">
        <v>24</v>
      </c>
      <c r="I7939" s="72" t="s">
        <v>18</v>
      </c>
      <c r="J7939" s="72" t="s">
        <v>19</v>
      </c>
      <c r="K7939" s="72" t="s">
        <v>63</v>
      </c>
      <c r="L7939" s="72" t="s">
        <v>204</v>
      </c>
      <c r="M7939" s="72"/>
    </row>
    <row r="7940" spans="2:13" x14ac:dyDescent="0.25">
      <c r="B7940" s="72" t="s">
        <v>12</v>
      </c>
      <c r="C7940" s="72" t="s">
        <v>13</v>
      </c>
      <c r="D7940" s="72" t="s">
        <v>14</v>
      </c>
      <c r="E7940" s="72" t="s">
        <v>187</v>
      </c>
      <c r="F7940" s="73">
        <v>57918534</v>
      </c>
      <c r="G7940" s="72" t="s">
        <v>16</v>
      </c>
      <c r="H7940" s="72" t="s">
        <v>24</v>
      </c>
      <c r="I7940" s="72" t="s">
        <v>18</v>
      </c>
      <c r="J7940" s="72" t="s">
        <v>19</v>
      </c>
      <c r="K7940" s="72" t="s">
        <v>205</v>
      </c>
      <c r="L7940" s="72" t="s">
        <v>206</v>
      </c>
      <c r="M7940" s="72" t="s">
        <v>112</v>
      </c>
    </row>
    <row r="7941" spans="2:13" x14ac:dyDescent="0.25">
      <c r="B7941" s="72" t="s">
        <v>12</v>
      </c>
      <c r="C7941" s="72" t="s">
        <v>13</v>
      </c>
      <c r="D7941" s="72" t="s">
        <v>14</v>
      </c>
      <c r="E7941" s="72" t="s">
        <v>207</v>
      </c>
      <c r="F7941" s="73">
        <v>-188369</v>
      </c>
      <c r="G7941" s="72" t="s">
        <v>16</v>
      </c>
      <c r="H7941" s="72" t="s">
        <v>24</v>
      </c>
      <c r="I7941" s="72" t="s">
        <v>18</v>
      </c>
      <c r="J7941" s="72" t="s">
        <v>19</v>
      </c>
      <c r="K7941" s="72"/>
      <c r="L7941" s="72"/>
      <c r="M7941" s="72"/>
    </row>
    <row r="7942" spans="2:13" x14ac:dyDescent="0.25">
      <c r="B7942" s="72" t="s">
        <v>12</v>
      </c>
      <c r="C7942" s="72" t="s">
        <v>13</v>
      </c>
      <c r="D7942" s="72" t="s">
        <v>14</v>
      </c>
      <c r="E7942" s="72" t="s">
        <v>39</v>
      </c>
      <c r="F7942" s="73">
        <v>-21292</v>
      </c>
      <c r="G7942" s="72" t="s">
        <v>16</v>
      </c>
      <c r="H7942" s="72" t="s">
        <v>17</v>
      </c>
      <c r="I7942" s="72" t="s">
        <v>48</v>
      </c>
      <c r="J7942" s="72" t="s">
        <v>19</v>
      </c>
      <c r="K7942" s="72" t="s">
        <v>49</v>
      </c>
      <c r="L7942" s="72" t="s">
        <v>208</v>
      </c>
      <c r="M7942" s="72"/>
    </row>
    <row r="7943" spans="2:13" x14ac:dyDescent="0.25">
      <c r="B7943" s="72" t="s">
        <v>12</v>
      </c>
      <c r="C7943" s="72" t="s">
        <v>13</v>
      </c>
      <c r="D7943" s="72" t="s">
        <v>14</v>
      </c>
      <c r="E7943" s="72" t="s">
        <v>41</v>
      </c>
      <c r="F7943" s="73">
        <v>-7966</v>
      </c>
      <c r="G7943" s="72" t="s">
        <v>16</v>
      </c>
      <c r="H7943" s="72" t="s">
        <v>24</v>
      </c>
      <c r="I7943" s="72" t="s">
        <v>18</v>
      </c>
      <c r="J7943" s="72" t="s">
        <v>19</v>
      </c>
      <c r="K7943" s="72" t="s">
        <v>49</v>
      </c>
      <c r="L7943" s="72" t="s">
        <v>209</v>
      </c>
      <c r="M7943" s="72"/>
    </row>
    <row r="7944" spans="2:13" x14ac:dyDescent="0.25">
      <c r="B7944" s="72" t="s">
        <v>12</v>
      </c>
      <c r="C7944" s="72" t="s">
        <v>13</v>
      </c>
      <c r="D7944" s="72" t="s">
        <v>14</v>
      </c>
      <c r="E7944" s="72" t="s">
        <v>81</v>
      </c>
      <c r="F7944" s="73">
        <v>25858</v>
      </c>
      <c r="G7944" s="72" t="s">
        <v>16</v>
      </c>
      <c r="H7944" s="72" t="s">
        <v>24</v>
      </c>
      <c r="I7944" s="72" t="s">
        <v>48</v>
      </c>
      <c r="J7944" s="72" t="s">
        <v>19</v>
      </c>
      <c r="K7944" s="72" t="s">
        <v>43</v>
      </c>
      <c r="L7944" s="72" t="s">
        <v>163</v>
      </c>
      <c r="M7944" s="72" t="s">
        <v>47</v>
      </c>
    </row>
    <row r="7945" spans="2:13" x14ac:dyDescent="0.25">
      <c r="B7945" s="72" t="s">
        <v>12</v>
      </c>
      <c r="C7945" s="72" t="s">
        <v>13</v>
      </c>
      <c r="D7945" s="72" t="s">
        <v>14</v>
      </c>
      <c r="E7945" s="72" t="s">
        <v>58</v>
      </c>
      <c r="F7945" s="73">
        <v>542257</v>
      </c>
      <c r="G7945" s="72" t="s">
        <v>16</v>
      </c>
      <c r="H7945" s="72" t="s">
        <v>24</v>
      </c>
      <c r="I7945" s="72" t="s">
        <v>18</v>
      </c>
      <c r="J7945" s="72" t="s">
        <v>19</v>
      </c>
      <c r="K7945" s="72" t="s">
        <v>96</v>
      </c>
      <c r="L7945" s="72" t="s">
        <v>210</v>
      </c>
      <c r="M7945" s="72" t="s">
        <v>47</v>
      </c>
    </row>
    <row r="7946" spans="2:13" x14ac:dyDescent="0.25">
      <c r="B7946" s="72" t="s">
        <v>12</v>
      </c>
      <c r="C7946" s="72" t="s">
        <v>13</v>
      </c>
      <c r="D7946" s="72" t="s">
        <v>14</v>
      </c>
      <c r="E7946" s="72" t="s">
        <v>79</v>
      </c>
      <c r="F7946" s="73">
        <v>-9167</v>
      </c>
      <c r="G7946" s="72" t="s">
        <v>16</v>
      </c>
      <c r="H7946" s="72" t="s">
        <v>24</v>
      </c>
      <c r="I7946" s="72" t="s">
        <v>18</v>
      </c>
      <c r="J7946" s="72" t="s">
        <v>19</v>
      </c>
      <c r="K7946" s="72" t="s">
        <v>25</v>
      </c>
      <c r="L7946" s="72" t="s">
        <v>211</v>
      </c>
      <c r="M7946" s="72"/>
    </row>
    <row r="7947" spans="2:13" x14ac:dyDescent="0.25">
      <c r="B7947" s="72" t="s">
        <v>12</v>
      </c>
      <c r="C7947" s="72" t="s">
        <v>13</v>
      </c>
      <c r="D7947" s="72" t="s">
        <v>14</v>
      </c>
      <c r="E7947" s="72" t="s">
        <v>79</v>
      </c>
      <c r="F7947" s="73">
        <v>-441</v>
      </c>
      <c r="G7947" s="72" t="s">
        <v>16</v>
      </c>
      <c r="H7947" s="72" t="s">
        <v>24</v>
      </c>
      <c r="I7947" s="72" t="s">
        <v>48</v>
      </c>
      <c r="J7947" s="72" t="s">
        <v>19</v>
      </c>
      <c r="K7947" s="72" t="s">
        <v>37</v>
      </c>
      <c r="L7947" s="72" t="s">
        <v>212</v>
      </c>
      <c r="M7947" s="72"/>
    </row>
    <row r="7948" spans="2:13" x14ac:dyDescent="0.25">
      <c r="B7948" s="72" t="s">
        <v>12</v>
      </c>
      <c r="C7948" s="72" t="s">
        <v>13</v>
      </c>
      <c r="D7948" s="72" t="s">
        <v>14</v>
      </c>
      <c r="E7948" s="72" t="s">
        <v>146</v>
      </c>
      <c r="F7948" s="73">
        <v>-18</v>
      </c>
      <c r="G7948" s="72" t="s">
        <v>16</v>
      </c>
      <c r="H7948" s="72" t="s">
        <v>24</v>
      </c>
      <c r="I7948" s="72" t="s">
        <v>18</v>
      </c>
      <c r="J7948" s="72" t="s">
        <v>19</v>
      </c>
      <c r="K7948" s="72" t="s">
        <v>37</v>
      </c>
      <c r="L7948" s="72" t="s">
        <v>213</v>
      </c>
      <c r="M7948" s="72"/>
    </row>
    <row r="7949" spans="2:13" x14ac:dyDescent="0.25">
      <c r="B7949" s="72" t="s">
        <v>12</v>
      </c>
      <c r="C7949" s="72" t="s">
        <v>13</v>
      </c>
      <c r="D7949" s="72" t="s">
        <v>14</v>
      </c>
      <c r="E7949" s="72" t="s">
        <v>36</v>
      </c>
      <c r="F7949" s="73">
        <v>27911</v>
      </c>
      <c r="G7949" s="72" t="s">
        <v>16</v>
      </c>
      <c r="H7949" s="72" t="s">
        <v>24</v>
      </c>
      <c r="I7949" s="72" t="s">
        <v>18</v>
      </c>
      <c r="J7949" s="72" t="s">
        <v>19</v>
      </c>
      <c r="K7949" s="72" t="s">
        <v>31</v>
      </c>
      <c r="L7949" s="72" t="s">
        <v>171</v>
      </c>
      <c r="M7949" s="72" t="s">
        <v>57</v>
      </c>
    </row>
    <row r="7950" spans="2:13" x14ac:dyDescent="0.25">
      <c r="B7950" s="72" t="s">
        <v>12</v>
      </c>
      <c r="C7950" s="72" t="s">
        <v>13</v>
      </c>
      <c r="D7950" s="72" t="s">
        <v>14</v>
      </c>
      <c r="E7950" s="72" t="s">
        <v>23</v>
      </c>
      <c r="F7950" s="73">
        <v>-633976</v>
      </c>
      <c r="G7950" s="72" t="s">
        <v>16</v>
      </c>
      <c r="H7950" s="72" t="s">
        <v>24</v>
      </c>
      <c r="I7950" s="72" t="s">
        <v>18</v>
      </c>
      <c r="J7950" s="72" t="s">
        <v>19</v>
      </c>
      <c r="K7950" s="72" t="s">
        <v>99</v>
      </c>
      <c r="L7950" s="72" t="s">
        <v>214</v>
      </c>
      <c r="M7950" s="72"/>
    </row>
    <row r="7951" spans="2:13" x14ac:dyDescent="0.25">
      <c r="B7951" s="72" t="s">
        <v>12</v>
      </c>
      <c r="C7951" s="72" t="s">
        <v>13</v>
      </c>
      <c r="D7951" s="72" t="s">
        <v>14</v>
      </c>
      <c r="E7951" s="72" t="s">
        <v>187</v>
      </c>
      <c r="F7951" s="73">
        <v>17620785</v>
      </c>
      <c r="G7951" s="72" t="s">
        <v>16</v>
      </c>
      <c r="H7951" s="72" t="s">
        <v>17</v>
      </c>
      <c r="I7951" s="72" t="s">
        <v>18</v>
      </c>
      <c r="J7951" s="72" t="s">
        <v>19</v>
      </c>
      <c r="K7951" s="72" t="s">
        <v>25</v>
      </c>
      <c r="L7951" s="72" t="s">
        <v>215</v>
      </c>
      <c r="M7951" s="72" t="s">
        <v>112</v>
      </c>
    </row>
    <row r="7952" spans="2:13" x14ac:dyDescent="0.25">
      <c r="B7952" s="72" t="s">
        <v>12</v>
      </c>
      <c r="C7952" s="72" t="s">
        <v>13</v>
      </c>
      <c r="D7952" s="72" t="s">
        <v>14</v>
      </c>
      <c r="E7952" s="72" t="s">
        <v>123</v>
      </c>
      <c r="F7952" s="73">
        <v>-101</v>
      </c>
      <c r="G7952" s="72" t="s">
        <v>16</v>
      </c>
      <c r="H7952" s="72" t="s">
        <v>24</v>
      </c>
      <c r="I7952" s="72" t="s">
        <v>18</v>
      </c>
      <c r="J7952" s="72" t="s">
        <v>19</v>
      </c>
      <c r="K7952" s="72" t="s">
        <v>37</v>
      </c>
      <c r="L7952" s="72" t="s">
        <v>188</v>
      </c>
      <c r="M7952" s="72"/>
    </row>
    <row r="7953" spans="2:13" x14ac:dyDescent="0.25">
      <c r="B7953" s="72" t="s">
        <v>12</v>
      </c>
      <c r="C7953" s="72" t="s">
        <v>13</v>
      </c>
      <c r="D7953" s="72" t="s">
        <v>14</v>
      </c>
      <c r="E7953" s="72" t="s">
        <v>39</v>
      </c>
      <c r="F7953" s="73">
        <v>-29</v>
      </c>
      <c r="G7953" s="72" t="s">
        <v>16</v>
      </c>
      <c r="H7953" s="72" t="s">
        <v>24</v>
      </c>
      <c r="I7953" s="72" t="s">
        <v>18</v>
      </c>
      <c r="J7953" s="72" t="s">
        <v>19</v>
      </c>
      <c r="K7953" s="72" t="s">
        <v>117</v>
      </c>
      <c r="L7953" s="72" t="s">
        <v>216</v>
      </c>
      <c r="M7953" s="72"/>
    </row>
    <row r="7954" spans="2:13" x14ac:dyDescent="0.25">
      <c r="B7954" s="72" t="s">
        <v>12</v>
      </c>
      <c r="C7954" s="72" t="s">
        <v>13</v>
      </c>
      <c r="D7954" s="72" t="s">
        <v>14</v>
      </c>
      <c r="E7954" s="72" t="s">
        <v>58</v>
      </c>
      <c r="F7954" s="73">
        <v>1667019</v>
      </c>
      <c r="G7954" s="72" t="s">
        <v>16</v>
      </c>
      <c r="H7954" s="72" t="s">
        <v>24</v>
      </c>
      <c r="I7954" s="72" t="s">
        <v>18</v>
      </c>
      <c r="J7954" s="72" t="s">
        <v>19</v>
      </c>
      <c r="K7954" s="72" t="s">
        <v>185</v>
      </c>
      <c r="L7954" s="72" t="s">
        <v>217</v>
      </c>
      <c r="M7954" s="72" t="s">
        <v>29</v>
      </c>
    </row>
    <row r="7955" spans="2:13" x14ac:dyDescent="0.25">
      <c r="B7955" s="72" t="s">
        <v>12</v>
      </c>
      <c r="C7955" s="72" t="s">
        <v>13</v>
      </c>
      <c r="D7955" s="72" t="s">
        <v>14</v>
      </c>
      <c r="E7955" s="72" t="s">
        <v>68</v>
      </c>
      <c r="F7955" s="73">
        <v>-2329727</v>
      </c>
      <c r="G7955" s="72" t="s">
        <v>16</v>
      </c>
      <c r="H7955" s="72" t="s">
        <v>24</v>
      </c>
      <c r="I7955" s="72" t="s">
        <v>18</v>
      </c>
      <c r="J7955" s="72" t="s">
        <v>19</v>
      </c>
      <c r="K7955" s="72" t="s">
        <v>37</v>
      </c>
      <c r="L7955" s="72" t="s">
        <v>218</v>
      </c>
      <c r="M7955" s="72"/>
    </row>
    <row r="7956" spans="2:13" x14ac:dyDescent="0.25">
      <c r="B7956" s="72" t="s">
        <v>12</v>
      </c>
      <c r="C7956" s="72" t="s">
        <v>13</v>
      </c>
      <c r="D7956" s="72" t="s">
        <v>14</v>
      </c>
      <c r="E7956" s="72" t="s">
        <v>74</v>
      </c>
      <c r="F7956" s="73">
        <v>43701</v>
      </c>
      <c r="G7956" s="72" t="s">
        <v>16</v>
      </c>
      <c r="H7956" s="72" t="s">
        <v>17</v>
      </c>
      <c r="I7956" s="72" t="s">
        <v>18</v>
      </c>
      <c r="J7956" s="72" t="s">
        <v>19</v>
      </c>
      <c r="K7956" s="72" t="s">
        <v>49</v>
      </c>
      <c r="L7956" s="72" t="s">
        <v>166</v>
      </c>
      <c r="M7956" s="72" t="s">
        <v>29</v>
      </c>
    </row>
    <row r="7957" spans="2:13" x14ac:dyDescent="0.25">
      <c r="B7957" s="72" t="s">
        <v>12</v>
      </c>
      <c r="C7957" s="72" t="s">
        <v>13</v>
      </c>
      <c r="D7957" s="72" t="s">
        <v>14</v>
      </c>
      <c r="E7957" s="72" t="s">
        <v>94</v>
      </c>
      <c r="F7957" s="73">
        <v>3484</v>
      </c>
      <c r="G7957" s="72" t="s">
        <v>16</v>
      </c>
      <c r="H7957" s="72" t="s">
        <v>17</v>
      </c>
      <c r="I7957" s="72" t="s">
        <v>18</v>
      </c>
      <c r="J7957" s="72" t="s">
        <v>19</v>
      </c>
      <c r="K7957" s="72" t="s">
        <v>25</v>
      </c>
      <c r="L7957" s="72" t="s">
        <v>219</v>
      </c>
      <c r="M7957" s="72"/>
    </row>
    <row r="7958" spans="2:13" x14ac:dyDescent="0.25">
      <c r="B7958" s="72" t="s">
        <v>12</v>
      </c>
      <c r="C7958" s="72" t="s">
        <v>13</v>
      </c>
      <c r="D7958" s="72" t="s">
        <v>14</v>
      </c>
      <c r="E7958" s="72" t="s">
        <v>83</v>
      </c>
      <c r="F7958" s="73">
        <v>703606</v>
      </c>
      <c r="G7958" s="72" t="s">
        <v>16</v>
      </c>
      <c r="H7958" s="72" t="s">
        <v>17</v>
      </c>
      <c r="I7958" s="72" t="s">
        <v>18</v>
      </c>
      <c r="J7958" s="72" t="s">
        <v>19</v>
      </c>
      <c r="K7958" s="72" t="s">
        <v>25</v>
      </c>
      <c r="L7958" s="72" t="s">
        <v>42</v>
      </c>
      <c r="M7958" s="72"/>
    </row>
    <row r="7959" spans="2:13" x14ac:dyDescent="0.25">
      <c r="B7959" s="72" t="s">
        <v>12</v>
      </c>
      <c r="C7959" s="72" t="s">
        <v>13</v>
      </c>
      <c r="D7959" s="72" t="s">
        <v>14</v>
      </c>
      <c r="E7959" s="72" t="s">
        <v>51</v>
      </c>
      <c r="F7959" s="73">
        <v>32128</v>
      </c>
      <c r="G7959" s="72" t="s">
        <v>16</v>
      </c>
      <c r="H7959" s="72" t="s">
        <v>17</v>
      </c>
      <c r="I7959" s="72" t="s">
        <v>18</v>
      </c>
      <c r="J7959" s="72" t="s">
        <v>19</v>
      </c>
      <c r="K7959" s="72" t="s">
        <v>25</v>
      </c>
      <c r="L7959" s="72" t="s">
        <v>220</v>
      </c>
      <c r="M7959" s="72"/>
    </row>
    <row r="7960" spans="2:13" x14ac:dyDescent="0.25">
      <c r="B7960" s="72" t="s">
        <v>12</v>
      </c>
      <c r="C7960" s="72" t="s">
        <v>13</v>
      </c>
      <c r="D7960" s="72" t="s">
        <v>14</v>
      </c>
      <c r="E7960" s="72" t="s">
        <v>152</v>
      </c>
      <c r="F7960" s="73">
        <v>-2811</v>
      </c>
      <c r="G7960" s="72" t="s">
        <v>16</v>
      </c>
      <c r="H7960" s="72" t="s">
        <v>24</v>
      </c>
      <c r="I7960" s="72" t="s">
        <v>18</v>
      </c>
      <c r="J7960" s="72" t="s">
        <v>19</v>
      </c>
      <c r="K7960" s="72" t="s">
        <v>37</v>
      </c>
      <c r="L7960" s="72" t="s">
        <v>221</v>
      </c>
      <c r="M7960" s="72"/>
    </row>
    <row r="7961" spans="2:13" x14ac:dyDescent="0.25">
      <c r="B7961" s="72" t="s">
        <v>12</v>
      </c>
      <c r="C7961" s="72" t="s">
        <v>13</v>
      </c>
      <c r="D7961" s="72" t="s">
        <v>14</v>
      </c>
      <c r="E7961" s="72" t="s">
        <v>79</v>
      </c>
      <c r="F7961" s="73">
        <v>-17792</v>
      </c>
      <c r="G7961" s="72" t="s">
        <v>16</v>
      </c>
      <c r="H7961" s="72" t="s">
        <v>24</v>
      </c>
      <c r="I7961" s="72" t="s">
        <v>18</v>
      </c>
      <c r="J7961" s="72" t="s">
        <v>19</v>
      </c>
      <c r="K7961" s="72" t="s">
        <v>37</v>
      </c>
      <c r="L7961" s="72" t="s">
        <v>175</v>
      </c>
      <c r="M7961" s="72"/>
    </row>
    <row r="7962" spans="2:13" x14ac:dyDescent="0.25">
      <c r="B7962" s="72" t="s">
        <v>12</v>
      </c>
      <c r="C7962" s="72" t="s">
        <v>13</v>
      </c>
      <c r="D7962" s="72" t="s">
        <v>14</v>
      </c>
      <c r="E7962" s="72" t="s">
        <v>36</v>
      </c>
      <c r="F7962" s="73">
        <v>16634</v>
      </c>
      <c r="G7962" s="72" t="s">
        <v>16</v>
      </c>
      <c r="H7962" s="72" t="s">
        <v>24</v>
      </c>
      <c r="I7962" s="72" t="s">
        <v>48</v>
      </c>
      <c r="J7962" s="72" t="s">
        <v>19</v>
      </c>
      <c r="K7962" s="72" t="s">
        <v>49</v>
      </c>
      <c r="L7962" s="72" t="s">
        <v>222</v>
      </c>
      <c r="M7962" s="72" t="s">
        <v>47</v>
      </c>
    </row>
    <row r="7963" spans="2:13" x14ac:dyDescent="0.25">
      <c r="B7963" s="72" t="s">
        <v>12</v>
      </c>
      <c r="C7963" s="72" t="s">
        <v>13</v>
      </c>
      <c r="D7963" s="72" t="s">
        <v>14</v>
      </c>
      <c r="E7963" s="72" t="s">
        <v>36</v>
      </c>
      <c r="F7963" s="73">
        <v>54483</v>
      </c>
      <c r="G7963" s="72" t="s">
        <v>16</v>
      </c>
      <c r="H7963" s="72" t="s">
        <v>24</v>
      </c>
      <c r="I7963" s="72" t="s">
        <v>18</v>
      </c>
      <c r="J7963" s="72" t="s">
        <v>19</v>
      </c>
      <c r="K7963" s="72" t="s">
        <v>96</v>
      </c>
      <c r="L7963" s="72" t="s">
        <v>223</v>
      </c>
      <c r="M7963" s="72" t="s">
        <v>57</v>
      </c>
    </row>
    <row r="7964" spans="2:13" x14ac:dyDescent="0.25">
      <c r="B7964" s="72" t="s">
        <v>12</v>
      </c>
      <c r="C7964" s="72" t="s">
        <v>13</v>
      </c>
      <c r="D7964" s="72" t="s">
        <v>14</v>
      </c>
      <c r="E7964" s="72" t="s">
        <v>123</v>
      </c>
      <c r="F7964" s="73">
        <v>-204</v>
      </c>
      <c r="G7964" s="72" t="s">
        <v>16</v>
      </c>
      <c r="H7964" s="72" t="s">
        <v>24</v>
      </c>
      <c r="I7964" s="72" t="s">
        <v>18</v>
      </c>
      <c r="J7964" s="72" t="s">
        <v>19</v>
      </c>
      <c r="K7964" s="72" t="s">
        <v>25</v>
      </c>
      <c r="L7964" s="72" t="s">
        <v>224</v>
      </c>
      <c r="M7964" s="72"/>
    </row>
    <row r="7965" spans="2:13" x14ac:dyDescent="0.25">
      <c r="B7965" s="72" t="s">
        <v>12</v>
      </c>
      <c r="C7965" s="72" t="s">
        <v>13</v>
      </c>
      <c r="D7965" s="72" t="s">
        <v>14</v>
      </c>
      <c r="E7965" s="72" t="s">
        <v>79</v>
      </c>
      <c r="F7965" s="73">
        <v>-7156</v>
      </c>
      <c r="G7965" s="72" t="s">
        <v>16</v>
      </c>
      <c r="H7965" s="72" t="s">
        <v>17</v>
      </c>
      <c r="I7965" s="72" t="s">
        <v>48</v>
      </c>
      <c r="J7965" s="72" t="s">
        <v>19</v>
      </c>
      <c r="K7965" s="72" t="s">
        <v>49</v>
      </c>
      <c r="L7965" s="72" t="s">
        <v>222</v>
      </c>
      <c r="M7965" s="72"/>
    </row>
    <row r="7966" spans="2:13" x14ac:dyDescent="0.25">
      <c r="B7966" s="72" t="s">
        <v>12</v>
      </c>
      <c r="C7966" s="72" t="s">
        <v>13</v>
      </c>
      <c r="D7966" s="72" t="s">
        <v>14</v>
      </c>
      <c r="E7966" s="72" t="s">
        <v>83</v>
      </c>
      <c r="F7966" s="73">
        <v>171006</v>
      </c>
      <c r="G7966" s="72" t="s">
        <v>16</v>
      </c>
      <c r="H7966" s="72" t="s">
        <v>24</v>
      </c>
      <c r="I7966" s="72" t="s">
        <v>18</v>
      </c>
      <c r="J7966" s="72" t="s">
        <v>19</v>
      </c>
      <c r="K7966" s="72" t="s">
        <v>25</v>
      </c>
      <c r="L7966" s="72" t="s">
        <v>225</v>
      </c>
      <c r="M7966" s="72"/>
    </row>
    <row r="7967" spans="2:13" x14ac:dyDescent="0.25">
      <c r="B7967" s="72" t="s">
        <v>12</v>
      </c>
      <c r="C7967" s="72" t="s">
        <v>13</v>
      </c>
      <c r="D7967" s="72" t="s">
        <v>14</v>
      </c>
      <c r="E7967" s="72" t="s">
        <v>39</v>
      </c>
      <c r="F7967" s="73">
        <v>-12035</v>
      </c>
      <c r="G7967" s="72" t="s">
        <v>16</v>
      </c>
      <c r="H7967" s="72" t="s">
        <v>24</v>
      </c>
      <c r="I7967" s="72" t="s">
        <v>18</v>
      </c>
      <c r="J7967" s="72" t="s">
        <v>19</v>
      </c>
      <c r="K7967" s="72" t="s">
        <v>20</v>
      </c>
      <c r="L7967" s="72" t="s">
        <v>226</v>
      </c>
      <c r="M7967" s="72"/>
    </row>
    <row r="7968" spans="2:13" x14ac:dyDescent="0.25">
      <c r="B7968" s="72" t="s">
        <v>12</v>
      </c>
      <c r="C7968" s="72" t="s">
        <v>13</v>
      </c>
      <c r="D7968" s="72" t="s">
        <v>14</v>
      </c>
      <c r="E7968" s="72" t="s">
        <v>83</v>
      </c>
      <c r="F7968" s="73">
        <v>4</v>
      </c>
      <c r="G7968" s="72" t="s">
        <v>16</v>
      </c>
      <c r="H7968" s="72" t="s">
        <v>24</v>
      </c>
      <c r="I7968" s="72" t="s">
        <v>18</v>
      </c>
      <c r="J7968" s="72" t="s">
        <v>227</v>
      </c>
      <c r="K7968" s="72" t="s">
        <v>25</v>
      </c>
      <c r="L7968" s="72" t="s">
        <v>128</v>
      </c>
      <c r="M7968" s="72"/>
    </row>
    <row r="7969" spans="2:13" x14ac:dyDescent="0.25">
      <c r="B7969" s="72" t="s">
        <v>12</v>
      </c>
      <c r="C7969" s="72" t="s">
        <v>13</v>
      </c>
      <c r="D7969" s="72" t="s">
        <v>14</v>
      </c>
      <c r="E7969" s="72" t="s">
        <v>58</v>
      </c>
      <c r="F7969" s="73">
        <v>21550</v>
      </c>
      <c r="G7969" s="72" t="s">
        <v>16</v>
      </c>
      <c r="H7969" s="72" t="s">
        <v>24</v>
      </c>
      <c r="I7969" s="72" t="s">
        <v>18</v>
      </c>
      <c r="J7969" s="72" t="s">
        <v>19</v>
      </c>
      <c r="K7969" s="72" t="s">
        <v>37</v>
      </c>
      <c r="L7969" s="72" t="s">
        <v>257</v>
      </c>
      <c r="M7969" s="72" t="s">
        <v>35</v>
      </c>
    </row>
    <row r="7970" spans="2:13" x14ac:dyDescent="0.25">
      <c r="B7970" s="72" t="s">
        <v>12</v>
      </c>
      <c r="C7970" s="72" t="s">
        <v>13</v>
      </c>
      <c r="D7970" s="72" t="s">
        <v>14</v>
      </c>
      <c r="E7970" s="72" t="s">
        <v>258</v>
      </c>
      <c r="F7970" s="73">
        <v>159351</v>
      </c>
      <c r="G7970" s="72" t="s">
        <v>16</v>
      </c>
      <c r="H7970" s="72" t="s">
        <v>17</v>
      </c>
      <c r="I7970" s="72" t="s">
        <v>18</v>
      </c>
      <c r="J7970" s="72" t="s">
        <v>19</v>
      </c>
      <c r="K7970" s="72" t="s">
        <v>37</v>
      </c>
      <c r="L7970" s="72" t="s">
        <v>389</v>
      </c>
      <c r="M7970" s="72" t="s">
        <v>243</v>
      </c>
    </row>
    <row r="7971" spans="2:13" x14ac:dyDescent="0.25">
      <c r="B7971" s="72" t="s">
        <v>12</v>
      </c>
      <c r="C7971" s="72" t="s">
        <v>13</v>
      </c>
      <c r="D7971" s="72" t="s">
        <v>14</v>
      </c>
      <c r="E7971" s="72" t="s">
        <v>228</v>
      </c>
      <c r="F7971" s="73">
        <v>8005</v>
      </c>
      <c r="G7971" s="72" t="s">
        <v>16</v>
      </c>
      <c r="H7971" s="72" t="s">
        <v>24</v>
      </c>
      <c r="I7971" s="72" t="s">
        <v>18</v>
      </c>
      <c r="J7971" s="72" t="s">
        <v>19</v>
      </c>
      <c r="K7971" s="72" t="s">
        <v>25</v>
      </c>
      <c r="L7971" s="72" t="s">
        <v>26</v>
      </c>
      <c r="M7971" s="72" t="s">
        <v>133</v>
      </c>
    </row>
    <row r="7972" spans="2:13" x14ac:dyDescent="0.25">
      <c r="B7972" s="72" t="s">
        <v>12</v>
      </c>
      <c r="C7972" s="72" t="s">
        <v>13</v>
      </c>
      <c r="D7972" s="72" t="s">
        <v>14</v>
      </c>
      <c r="E7972" s="72" t="s">
        <v>83</v>
      </c>
      <c r="F7972" s="73">
        <v>2232624</v>
      </c>
      <c r="G7972" s="72" t="s">
        <v>16</v>
      </c>
      <c r="H7972" s="72" t="s">
        <v>17</v>
      </c>
      <c r="I7972" s="72" t="s">
        <v>18</v>
      </c>
      <c r="J7972" s="72" t="s">
        <v>19</v>
      </c>
      <c r="K7972" s="72" t="s">
        <v>20</v>
      </c>
      <c r="L7972" s="72" t="s">
        <v>229</v>
      </c>
      <c r="M7972" s="72"/>
    </row>
    <row r="7973" spans="2:13" x14ac:dyDescent="0.25">
      <c r="B7973" s="72" t="s">
        <v>12</v>
      </c>
      <c r="C7973" s="72" t="s">
        <v>13</v>
      </c>
      <c r="D7973" s="72" t="s">
        <v>14</v>
      </c>
      <c r="E7973" s="72" t="s">
        <v>79</v>
      </c>
      <c r="F7973" s="73">
        <v>-69621</v>
      </c>
      <c r="G7973" s="72" t="s">
        <v>16</v>
      </c>
      <c r="H7973" s="72" t="s">
        <v>24</v>
      </c>
      <c r="I7973" s="72" t="s">
        <v>18</v>
      </c>
      <c r="J7973" s="72" t="s">
        <v>19</v>
      </c>
      <c r="K7973" s="72" t="s">
        <v>37</v>
      </c>
      <c r="L7973" s="72" t="s">
        <v>92</v>
      </c>
      <c r="M7973" s="72"/>
    </row>
    <row r="7974" spans="2:13" x14ac:dyDescent="0.25">
      <c r="B7974" s="72" t="s">
        <v>12</v>
      </c>
      <c r="C7974" s="72" t="s">
        <v>13</v>
      </c>
      <c r="D7974" s="72" t="s">
        <v>14</v>
      </c>
      <c r="E7974" s="72" t="s">
        <v>83</v>
      </c>
      <c r="F7974" s="73">
        <v>279850</v>
      </c>
      <c r="G7974" s="72" t="s">
        <v>16</v>
      </c>
      <c r="H7974" s="72" t="s">
        <v>24</v>
      </c>
      <c r="I7974" s="72" t="s">
        <v>18</v>
      </c>
      <c r="J7974" s="72" t="s">
        <v>19</v>
      </c>
      <c r="K7974" s="72" t="s">
        <v>75</v>
      </c>
      <c r="L7974" s="72" t="s">
        <v>231</v>
      </c>
      <c r="M7974" s="72"/>
    </row>
    <row r="7975" spans="2:13" x14ac:dyDescent="0.25">
      <c r="B7975" s="72" t="s">
        <v>12</v>
      </c>
      <c r="C7975" s="72" t="s">
        <v>13</v>
      </c>
      <c r="D7975" s="72" t="s">
        <v>14</v>
      </c>
      <c r="E7975" s="72" t="s">
        <v>187</v>
      </c>
      <c r="F7975" s="73">
        <v>2466945</v>
      </c>
      <c r="G7975" s="72" t="s">
        <v>16</v>
      </c>
      <c r="H7975" s="72" t="s">
        <v>17</v>
      </c>
      <c r="I7975" s="72" t="s">
        <v>18</v>
      </c>
      <c r="J7975" s="72" t="s">
        <v>19</v>
      </c>
      <c r="K7975" s="72" t="s">
        <v>25</v>
      </c>
      <c r="L7975" s="72" t="s">
        <v>230</v>
      </c>
      <c r="M7975" s="72" t="s">
        <v>112</v>
      </c>
    </row>
    <row r="7976" spans="2:13" x14ac:dyDescent="0.25">
      <c r="B7976" s="72" t="s">
        <v>12</v>
      </c>
      <c r="C7976" s="72" t="s">
        <v>13</v>
      </c>
      <c r="D7976" s="72" t="s">
        <v>14</v>
      </c>
      <c r="E7976" s="72" t="s">
        <v>65</v>
      </c>
      <c r="F7976" s="73">
        <v>8431</v>
      </c>
      <c r="G7976" s="72" t="s">
        <v>16</v>
      </c>
      <c r="H7976" s="72" t="s">
        <v>24</v>
      </c>
      <c r="I7976" s="72" t="s">
        <v>18</v>
      </c>
      <c r="J7976" s="72" t="s">
        <v>19</v>
      </c>
      <c r="K7976" s="72" t="s">
        <v>37</v>
      </c>
      <c r="L7976" s="72" t="s">
        <v>232</v>
      </c>
      <c r="M7976" s="72" t="s">
        <v>133</v>
      </c>
    </row>
    <row r="7977" spans="2:13" x14ac:dyDescent="0.25">
      <c r="B7977" s="72" t="s">
        <v>12</v>
      </c>
      <c r="C7977" s="72" t="s">
        <v>13</v>
      </c>
      <c r="D7977" s="72" t="s">
        <v>14</v>
      </c>
      <c r="E7977" s="72" t="s">
        <v>39</v>
      </c>
      <c r="F7977" s="73">
        <v>-14892</v>
      </c>
      <c r="G7977" s="72" t="s">
        <v>16</v>
      </c>
      <c r="H7977" s="72" t="s">
        <v>17</v>
      </c>
      <c r="I7977" s="72" t="s">
        <v>18</v>
      </c>
      <c r="J7977" s="72" t="s">
        <v>19</v>
      </c>
      <c r="K7977" s="72" t="s">
        <v>20</v>
      </c>
      <c r="L7977" s="72" t="s">
        <v>233</v>
      </c>
      <c r="M7977" s="72"/>
    </row>
    <row r="7978" spans="2:13" x14ac:dyDescent="0.25">
      <c r="B7978" s="72" t="s">
        <v>12</v>
      </c>
      <c r="C7978" s="72" t="s">
        <v>13</v>
      </c>
      <c r="D7978" s="72" t="s">
        <v>14</v>
      </c>
      <c r="E7978" s="72" t="s">
        <v>81</v>
      </c>
      <c r="F7978" s="73">
        <v>148057</v>
      </c>
      <c r="G7978" s="72" t="s">
        <v>16</v>
      </c>
      <c r="H7978" s="72" t="s">
        <v>24</v>
      </c>
      <c r="I7978" s="72" t="s">
        <v>18</v>
      </c>
      <c r="J7978" s="72" t="s">
        <v>19</v>
      </c>
      <c r="K7978" s="72" t="s">
        <v>25</v>
      </c>
      <c r="L7978" s="72" t="s">
        <v>234</v>
      </c>
      <c r="M7978" s="72" t="s">
        <v>29</v>
      </c>
    </row>
    <row r="7979" spans="2:13" x14ac:dyDescent="0.25">
      <c r="B7979" s="72" t="s">
        <v>12</v>
      </c>
      <c r="C7979" s="72" t="s">
        <v>13</v>
      </c>
      <c r="D7979" s="72" t="s">
        <v>14</v>
      </c>
      <c r="E7979" s="72" t="s">
        <v>65</v>
      </c>
      <c r="F7979" s="73">
        <v>81306</v>
      </c>
      <c r="G7979" s="72" t="s">
        <v>16</v>
      </c>
      <c r="H7979" s="72" t="s">
        <v>24</v>
      </c>
      <c r="I7979" s="72" t="s">
        <v>18</v>
      </c>
      <c r="J7979" s="72" t="s">
        <v>19</v>
      </c>
      <c r="K7979" s="72" t="s">
        <v>25</v>
      </c>
      <c r="L7979" s="72" t="s">
        <v>235</v>
      </c>
      <c r="M7979" s="72" t="s">
        <v>133</v>
      </c>
    </row>
    <row r="7980" spans="2:13" x14ac:dyDescent="0.25">
      <c r="B7980" s="72" t="s">
        <v>12</v>
      </c>
      <c r="C7980" s="72" t="s">
        <v>13</v>
      </c>
      <c r="D7980" s="72" t="s">
        <v>14</v>
      </c>
      <c r="E7980" s="72" t="s">
        <v>146</v>
      </c>
      <c r="F7980" s="73">
        <v>-16794</v>
      </c>
      <c r="G7980" s="72" t="s">
        <v>16</v>
      </c>
      <c r="H7980" s="72" t="s">
        <v>24</v>
      </c>
      <c r="I7980" s="72" t="s">
        <v>18</v>
      </c>
      <c r="J7980" s="72" t="s">
        <v>19</v>
      </c>
      <c r="K7980" s="72" t="s">
        <v>130</v>
      </c>
      <c r="L7980" s="72" t="s">
        <v>236</v>
      </c>
      <c r="M7980" s="72"/>
    </row>
    <row r="7981" spans="2:13" x14ac:dyDescent="0.25">
      <c r="B7981" s="72" t="s">
        <v>12</v>
      </c>
      <c r="C7981" s="72" t="s">
        <v>13</v>
      </c>
      <c r="D7981" s="72" t="s">
        <v>14</v>
      </c>
      <c r="E7981" s="72" t="s">
        <v>27</v>
      </c>
      <c r="F7981" s="73">
        <v>169608</v>
      </c>
      <c r="G7981" s="72" t="s">
        <v>16</v>
      </c>
      <c r="H7981" s="72" t="s">
        <v>24</v>
      </c>
      <c r="I7981" s="72" t="s">
        <v>18</v>
      </c>
      <c r="J7981" s="72" t="s">
        <v>19</v>
      </c>
      <c r="K7981" s="72" t="s">
        <v>25</v>
      </c>
      <c r="L7981" s="72" t="s">
        <v>69</v>
      </c>
      <c r="M7981" s="72" t="s">
        <v>29</v>
      </c>
    </row>
    <row r="7982" spans="2:13" x14ac:dyDescent="0.25">
      <c r="B7982" s="72" t="s">
        <v>12</v>
      </c>
      <c r="C7982" s="72" t="s">
        <v>13</v>
      </c>
      <c r="D7982" s="72" t="s">
        <v>14</v>
      </c>
      <c r="E7982" s="72" t="s">
        <v>68</v>
      </c>
      <c r="F7982" s="73">
        <v>-380269</v>
      </c>
      <c r="G7982" s="72" t="s">
        <v>16</v>
      </c>
      <c r="H7982" s="72" t="s">
        <v>24</v>
      </c>
      <c r="I7982" s="72" t="s">
        <v>18</v>
      </c>
      <c r="J7982" s="72" t="s">
        <v>19</v>
      </c>
      <c r="K7982" s="72" t="s">
        <v>63</v>
      </c>
      <c r="L7982" s="72" t="s">
        <v>135</v>
      </c>
      <c r="M7982" s="72"/>
    </row>
    <row r="7983" spans="2:13" x14ac:dyDescent="0.25">
      <c r="B7983" s="72" t="s">
        <v>12</v>
      </c>
      <c r="C7983" s="72" t="s">
        <v>13</v>
      </c>
      <c r="D7983" s="72" t="s">
        <v>14</v>
      </c>
      <c r="E7983" s="72" t="s">
        <v>237</v>
      </c>
      <c r="F7983" s="73">
        <v>477</v>
      </c>
      <c r="G7983" s="72" t="s">
        <v>16</v>
      </c>
      <c r="H7983" s="72" t="s">
        <v>24</v>
      </c>
      <c r="I7983" s="72" t="s">
        <v>48</v>
      </c>
      <c r="J7983" s="72" t="s">
        <v>19</v>
      </c>
      <c r="K7983" s="72" t="s">
        <v>43</v>
      </c>
      <c r="L7983" s="72" t="s">
        <v>238</v>
      </c>
      <c r="M7983" s="72"/>
    </row>
    <row r="7984" spans="2:13" x14ac:dyDescent="0.25">
      <c r="B7984" s="72" t="s">
        <v>12</v>
      </c>
      <c r="C7984" s="72" t="s">
        <v>13</v>
      </c>
      <c r="D7984" s="72" t="s">
        <v>14</v>
      </c>
      <c r="E7984" s="72" t="s">
        <v>33</v>
      </c>
      <c r="F7984" s="73">
        <v>244472</v>
      </c>
      <c r="G7984" s="72" t="s">
        <v>16</v>
      </c>
      <c r="H7984" s="72" t="s">
        <v>17</v>
      </c>
      <c r="I7984" s="72" t="s">
        <v>18</v>
      </c>
      <c r="J7984" s="72" t="s">
        <v>19</v>
      </c>
      <c r="K7984" s="72" t="s">
        <v>37</v>
      </c>
      <c r="L7984" s="72" t="s">
        <v>232</v>
      </c>
      <c r="M7984" s="72" t="s">
        <v>47</v>
      </c>
    </row>
    <row r="7985" spans="2:13" x14ac:dyDescent="0.25">
      <c r="B7985" s="72" t="s">
        <v>12</v>
      </c>
      <c r="C7985" s="72" t="s">
        <v>13</v>
      </c>
      <c r="D7985" s="72" t="s">
        <v>14</v>
      </c>
      <c r="E7985" s="72" t="s">
        <v>39</v>
      </c>
      <c r="F7985" s="73">
        <v>-64390</v>
      </c>
      <c r="G7985" s="72" t="s">
        <v>16</v>
      </c>
      <c r="H7985" s="72" t="s">
        <v>24</v>
      </c>
      <c r="I7985" s="72" t="s">
        <v>18</v>
      </c>
      <c r="J7985" s="72" t="s">
        <v>19</v>
      </c>
      <c r="K7985" s="72" t="s">
        <v>99</v>
      </c>
      <c r="L7985" s="72" t="s">
        <v>239</v>
      </c>
      <c r="M7985" s="72"/>
    </row>
    <row r="7986" spans="2:13" x14ac:dyDescent="0.25">
      <c r="B7986" s="72" t="s">
        <v>12</v>
      </c>
      <c r="C7986" s="72" t="s">
        <v>13</v>
      </c>
      <c r="D7986" s="72" t="s">
        <v>14</v>
      </c>
      <c r="E7986" s="72" t="s">
        <v>240</v>
      </c>
      <c r="F7986" s="73">
        <v>25196</v>
      </c>
      <c r="G7986" s="72" t="s">
        <v>16</v>
      </c>
      <c r="H7986" s="72" t="s">
        <v>24</v>
      </c>
      <c r="I7986" s="72" t="s">
        <v>18</v>
      </c>
      <c r="J7986" s="72" t="s">
        <v>19</v>
      </c>
      <c r="K7986" s="72" t="s">
        <v>25</v>
      </c>
      <c r="L7986" s="72" t="s">
        <v>26</v>
      </c>
      <c r="M7986" s="72"/>
    </row>
    <row r="7987" spans="2:13" x14ac:dyDescent="0.25">
      <c r="B7987" s="72" t="s">
        <v>12</v>
      </c>
      <c r="C7987" s="72" t="s">
        <v>13</v>
      </c>
      <c r="D7987" s="72" t="s">
        <v>14</v>
      </c>
      <c r="E7987" s="72" t="s">
        <v>241</v>
      </c>
      <c r="F7987" s="73">
        <v>7673718</v>
      </c>
      <c r="G7987" s="72" t="s">
        <v>16</v>
      </c>
      <c r="H7987" s="72" t="s">
        <v>24</v>
      </c>
      <c r="I7987" s="72" t="s">
        <v>18</v>
      </c>
      <c r="J7987" s="72" t="s">
        <v>19</v>
      </c>
      <c r="K7987" s="72" t="s">
        <v>99</v>
      </c>
      <c r="L7987" s="72" t="s">
        <v>242</v>
      </c>
      <c r="M7987" s="72" t="s">
        <v>243</v>
      </c>
    </row>
    <row r="7988" spans="2:13" x14ac:dyDescent="0.25">
      <c r="B7988" s="72" t="s">
        <v>12</v>
      </c>
      <c r="C7988" s="72" t="s">
        <v>13</v>
      </c>
      <c r="D7988" s="72" t="s">
        <v>14</v>
      </c>
      <c r="E7988" s="72" t="s">
        <v>33</v>
      </c>
      <c r="F7988" s="73">
        <v>70013</v>
      </c>
      <c r="G7988" s="72" t="s">
        <v>16</v>
      </c>
      <c r="H7988" s="72" t="s">
        <v>24</v>
      </c>
      <c r="I7988" s="72" t="s">
        <v>18</v>
      </c>
      <c r="J7988" s="72" t="s">
        <v>19</v>
      </c>
      <c r="K7988" s="72" t="s">
        <v>25</v>
      </c>
      <c r="L7988" s="72" t="s">
        <v>244</v>
      </c>
      <c r="M7988" s="72" t="s">
        <v>29</v>
      </c>
    </row>
    <row r="7989" spans="2:13" x14ac:dyDescent="0.25">
      <c r="B7989" s="72" t="s">
        <v>12</v>
      </c>
      <c r="C7989" s="72" t="s">
        <v>13</v>
      </c>
      <c r="D7989" s="72" t="s">
        <v>14</v>
      </c>
      <c r="E7989" s="72" t="s">
        <v>94</v>
      </c>
      <c r="F7989" s="73">
        <v>6973</v>
      </c>
      <c r="G7989" s="72" t="s">
        <v>16</v>
      </c>
      <c r="H7989" s="72" t="s">
        <v>24</v>
      </c>
      <c r="I7989" s="72" t="s">
        <v>18</v>
      </c>
      <c r="J7989" s="72" t="s">
        <v>19</v>
      </c>
      <c r="K7989" s="72" t="s">
        <v>75</v>
      </c>
      <c r="L7989" s="72" t="s">
        <v>76</v>
      </c>
      <c r="M7989" s="72"/>
    </row>
    <row r="7990" spans="2:13" x14ac:dyDescent="0.25">
      <c r="B7990" s="72" t="s">
        <v>12</v>
      </c>
      <c r="C7990" s="72" t="s">
        <v>13</v>
      </c>
      <c r="D7990" s="72" t="s">
        <v>14</v>
      </c>
      <c r="E7990" s="72" t="s">
        <v>58</v>
      </c>
      <c r="F7990" s="73">
        <v>150059</v>
      </c>
      <c r="G7990" s="72" t="s">
        <v>16</v>
      </c>
      <c r="H7990" s="72" t="s">
        <v>24</v>
      </c>
      <c r="I7990" s="72" t="s">
        <v>18</v>
      </c>
      <c r="J7990" s="72" t="s">
        <v>19</v>
      </c>
      <c r="K7990" s="72" t="s">
        <v>25</v>
      </c>
      <c r="L7990" s="72" t="s">
        <v>124</v>
      </c>
      <c r="M7990" s="72" t="s">
        <v>35</v>
      </c>
    </row>
    <row r="7991" spans="2:13" x14ac:dyDescent="0.25">
      <c r="B7991" s="72" t="s">
        <v>12</v>
      </c>
      <c r="C7991" s="72" t="s">
        <v>13</v>
      </c>
      <c r="D7991" s="72" t="s">
        <v>14</v>
      </c>
      <c r="E7991" s="72" t="s">
        <v>94</v>
      </c>
      <c r="F7991" s="73">
        <v>660</v>
      </c>
      <c r="G7991" s="72" t="s">
        <v>16</v>
      </c>
      <c r="H7991" s="72" t="s">
        <v>17</v>
      </c>
      <c r="I7991" s="72" t="s">
        <v>18</v>
      </c>
      <c r="J7991" s="72" t="s">
        <v>19</v>
      </c>
      <c r="K7991" s="72" t="s">
        <v>43</v>
      </c>
      <c r="L7991" s="72" t="s">
        <v>189</v>
      </c>
      <c r="M7991" s="72"/>
    </row>
    <row r="7992" spans="2:13" x14ac:dyDescent="0.25">
      <c r="B7992" s="72" t="s">
        <v>12</v>
      </c>
      <c r="C7992" s="72" t="s">
        <v>13</v>
      </c>
      <c r="D7992" s="72" t="s">
        <v>14</v>
      </c>
      <c r="E7992" s="72" t="s">
        <v>23</v>
      </c>
      <c r="F7992" s="73">
        <v>-30544</v>
      </c>
      <c r="G7992" s="72" t="s">
        <v>16</v>
      </c>
      <c r="H7992" s="72" t="s">
        <v>24</v>
      </c>
      <c r="I7992" s="72" t="s">
        <v>18</v>
      </c>
      <c r="J7992" s="72" t="s">
        <v>19</v>
      </c>
      <c r="K7992" s="72" t="s">
        <v>37</v>
      </c>
      <c r="L7992" s="72" t="s">
        <v>175</v>
      </c>
      <c r="M7992" s="72"/>
    </row>
    <row r="7993" spans="2:13" x14ac:dyDescent="0.25">
      <c r="B7993" s="72" t="s">
        <v>12</v>
      </c>
      <c r="C7993" s="72" t="s">
        <v>13</v>
      </c>
      <c r="D7993" s="72" t="s">
        <v>14</v>
      </c>
      <c r="E7993" s="72" t="s">
        <v>39</v>
      </c>
      <c r="F7993" s="73">
        <v>-1554</v>
      </c>
      <c r="G7993" s="72" t="s">
        <v>16</v>
      </c>
      <c r="H7993" s="72" t="s">
        <v>24</v>
      </c>
      <c r="I7993" s="72" t="s">
        <v>18</v>
      </c>
      <c r="J7993" s="72" t="s">
        <v>19</v>
      </c>
      <c r="K7993" s="72" t="s">
        <v>25</v>
      </c>
      <c r="L7993" s="72" t="s">
        <v>245</v>
      </c>
      <c r="M7993" s="72"/>
    </row>
    <row r="7994" spans="2:13" x14ac:dyDescent="0.25">
      <c r="B7994" s="72" t="s">
        <v>12</v>
      </c>
      <c r="C7994" s="72" t="s">
        <v>13</v>
      </c>
      <c r="D7994" s="72" t="s">
        <v>14</v>
      </c>
      <c r="E7994" s="72" t="s">
        <v>39</v>
      </c>
      <c r="F7994" s="73">
        <v>-30331</v>
      </c>
      <c r="G7994" s="72" t="s">
        <v>16</v>
      </c>
      <c r="H7994" s="72" t="s">
        <v>24</v>
      </c>
      <c r="I7994" s="72" t="s">
        <v>18</v>
      </c>
      <c r="J7994" s="72" t="s">
        <v>19</v>
      </c>
      <c r="K7994" s="72" t="s">
        <v>49</v>
      </c>
      <c r="L7994" s="72" t="s">
        <v>246</v>
      </c>
      <c r="M7994" s="72"/>
    </row>
    <row r="7995" spans="2:13" x14ac:dyDescent="0.25">
      <c r="B7995" s="72" t="s">
        <v>12</v>
      </c>
      <c r="C7995" s="72" t="s">
        <v>13</v>
      </c>
      <c r="D7995" s="72" t="s">
        <v>14</v>
      </c>
      <c r="E7995" s="72" t="s">
        <v>146</v>
      </c>
      <c r="F7995" s="73">
        <v>-82</v>
      </c>
      <c r="G7995" s="72" t="s">
        <v>16</v>
      </c>
      <c r="H7995" s="72" t="s">
        <v>24</v>
      </c>
      <c r="I7995" s="72" t="s">
        <v>18</v>
      </c>
      <c r="J7995" s="72" t="s">
        <v>19</v>
      </c>
      <c r="K7995" s="72" t="s">
        <v>31</v>
      </c>
      <c r="L7995" s="72" t="s">
        <v>247</v>
      </c>
      <c r="M7995" s="72"/>
    </row>
    <row r="7996" spans="2:13" x14ac:dyDescent="0.25">
      <c r="B7996" s="72" t="s">
        <v>12</v>
      </c>
      <c r="C7996" s="72" t="s">
        <v>13</v>
      </c>
      <c r="D7996" s="72" t="s">
        <v>14</v>
      </c>
      <c r="E7996" s="72" t="s">
        <v>81</v>
      </c>
      <c r="F7996" s="73">
        <v>43955</v>
      </c>
      <c r="G7996" s="72" t="s">
        <v>16</v>
      </c>
      <c r="H7996" s="72" t="s">
        <v>24</v>
      </c>
      <c r="I7996" s="72" t="s">
        <v>18</v>
      </c>
      <c r="J7996" s="72" t="s">
        <v>19</v>
      </c>
      <c r="K7996" s="72" t="s">
        <v>99</v>
      </c>
      <c r="L7996" s="72" t="s">
        <v>214</v>
      </c>
      <c r="M7996" s="72" t="s">
        <v>47</v>
      </c>
    </row>
    <row r="7997" spans="2:13" x14ac:dyDescent="0.25">
      <c r="B7997" s="72" t="s">
        <v>12</v>
      </c>
      <c r="C7997" s="72" t="s">
        <v>13</v>
      </c>
      <c r="D7997" s="72" t="s">
        <v>14</v>
      </c>
      <c r="E7997" s="72" t="s">
        <v>94</v>
      </c>
      <c r="F7997" s="73">
        <v>6335</v>
      </c>
      <c r="G7997" s="72" t="s">
        <v>16</v>
      </c>
      <c r="H7997" s="72" t="s">
        <v>17</v>
      </c>
      <c r="I7997" s="72" t="s">
        <v>18</v>
      </c>
      <c r="J7997" s="72" t="s">
        <v>19</v>
      </c>
      <c r="K7997" s="72" t="s">
        <v>49</v>
      </c>
      <c r="L7997" s="72" t="s">
        <v>248</v>
      </c>
      <c r="M7997" s="72"/>
    </row>
    <row r="7998" spans="2:13" x14ac:dyDescent="0.25">
      <c r="B7998" s="72" t="s">
        <v>12</v>
      </c>
      <c r="C7998" s="72" t="s">
        <v>13</v>
      </c>
      <c r="D7998" s="72" t="s">
        <v>14</v>
      </c>
      <c r="E7998" s="72" t="s">
        <v>83</v>
      </c>
      <c r="F7998" s="73">
        <v>75352</v>
      </c>
      <c r="G7998" s="72" t="s">
        <v>16</v>
      </c>
      <c r="H7998" s="72" t="s">
        <v>24</v>
      </c>
      <c r="I7998" s="72" t="s">
        <v>18</v>
      </c>
      <c r="J7998" s="72" t="s">
        <v>19</v>
      </c>
      <c r="K7998" s="72" t="s">
        <v>25</v>
      </c>
      <c r="L7998" s="72" t="s">
        <v>249</v>
      </c>
      <c r="M7998" s="72"/>
    </row>
    <row r="7999" spans="2:13" x14ac:dyDescent="0.25">
      <c r="B7999" s="72" t="s">
        <v>12</v>
      </c>
      <c r="C7999" s="72" t="s">
        <v>13</v>
      </c>
      <c r="D7999" s="72" t="s">
        <v>14</v>
      </c>
      <c r="E7999" s="72" t="s">
        <v>123</v>
      </c>
      <c r="F7999" s="73">
        <v>-1008</v>
      </c>
      <c r="G7999" s="72" t="s">
        <v>16</v>
      </c>
      <c r="H7999" s="72" t="s">
        <v>24</v>
      </c>
      <c r="I7999" s="72" t="s">
        <v>18</v>
      </c>
      <c r="J7999" s="72" t="s">
        <v>19</v>
      </c>
      <c r="K7999" s="72" t="s">
        <v>20</v>
      </c>
      <c r="L7999" s="72" t="s">
        <v>229</v>
      </c>
      <c r="M7999" s="72"/>
    </row>
    <row r="8000" spans="2:13" x14ac:dyDescent="0.25">
      <c r="B8000" s="72" t="s">
        <v>12</v>
      </c>
      <c r="C8000" s="72" t="s">
        <v>13</v>
      </c>
      <c r="D8000" s="72" t="s">
        <v>14</v>
      </c>
      <c r="E8000" s="72" t="s">
        <v>45</v>
      </c>
      <c r="F8000" s="73">
        <v>7982</v>
      </c>
      <c r="G8000" s="72" t="s">
        <v>16</v>
      </c>
      <c r="H8000" s="72" t="s">
        <v>24</v>
      </c>
      <c r="I8000" s="72" t="s">
        <v>18</v>
      </c>
      <c r="J8000" s="72" t="s">
        <v>19</v>
      </c>
      <c r="K8000" s="72" t="s">
        <v>49</v>
      </c>
      <c r="L8000" s="72" t="s">
        <v>209</v>
      </c>
      <c r="M8000" s="72" t="s">
        <v>57</v>
      </c>
    </row>
    <row r="8001" spans="2:13" x14ac:dyDescent="0.25">
      <c r="B8001" s="72" t="s">
        <v>12</v>
      </c>
      <c r="C8001" s="72" t="s">
        <v>13</v>
      </c>
      <c r="D8001" s="72" t="s">
        <v>14</v>
      </c>
      <c r="E8001" s="72" t="s">
        <v>58</v>
      </c>
      <c r="F8001" s="73">
        <v>17814</v>
      </c>
      <c r="G8001" s="72" t="s">
        <v>16</v>
      </c>
      <c r="H8001" s="72" t="s">
        <v>24</v>
      </c>
      <c r="I8001" s="72" t="s">
        <v>18</v>
      </c>
      <c r="J8001" s="72" t="s">
        <v>19</v>
      </c>
      <c r="K8001" s="72" t="s">
        <v>63</v>
      </c>
      <c r="L8001" s="72" t="s">
        <v>250</v>
      </c>
      <c r="M8001" s="72" t="s">
        <v>47</v>
      </c>
    </row>
    <row r="8002" spans="2:13" x14ac:dyDescent="0.25">
      <c r="B8002" s="72" t="s">
        <v>12</v>
      </c>
      <c r="C8002" s="72" t="s">
        <v>13</v>
      </c>
      <c r="D8002" s="72" t="s">
        <v>14</v>
      </c>
      <c r="E8002" s="72" t="s">
        <v>41</v>
      </c>
      <c r="F8002" s="73">
        <v>-96560</v>
      </c>
      <c r="G8002" s="72" t="s">
        <v>16</v>
      </c>
      <c r="H8002" s="72" t="s">
        <v>24</v>
      </c>
      <c r="I8002" s="72" t="s">
        <v>18</v>
      </c>
      <c r="J8002" s="72" t="s">
        <v>19</v>
      </c>
      <c r="K8002" s="72" t="s">
        <v>99</v>
      </c>
      <c r="L8002" s="72" t="s">
        <v>251</v>
      </c>
      <c r="M8002" s="72"/>
    </row>
    <row r="8003" spans="2:13" x14ac:dyDescent="0.25">
      <c r="B8003" s="72" t="s">
        <v>12</v>
      </c>
      <c r="C8003" s="72" t="s">
        <v>13</v>
      </c>
      <c r="D8003" s="72" t="s">
        <v>14</v>
      </c>
      <c r="E8003" s="72" t="s">
        <v>55</v>
      </c>
      <c r="F8003" s="73">
        <v>592845</v>
      </c>
      <c r="G8003" s="72" t="s">
        <v>16</v>
      </c>
      <c r="H8003" s="72" t="s">
        <v>24</v>
      </c>
      <c r="I8003" s="72" t="s">
        <v>18</v>
      </c>
      <c r="J8003" s="72" t="s">
        <v>19</v>
      </c>
      <c r="K8003" s="72" t="s">
        <v>25</v>
      </c>
      <c r="L8003" s="72" t="s">
        <v>252</v>
      </c>
      <c r="M8003" s="72" t="s">
        <v>57</v>
      </c>
    </row>
    <row r="8004" spans="2:13" x14ac:dyDescent="0.25">
      <c r="B8004" s="72" t="s">
        <v>12</v>
      </c>
      <c r="C8004" s="72" t="s">
        <v>13</v>
      </c>
      <c r="D8004" s="72" t="s">
        <v>14</v>
      </c>
      <c r="E8004" s="72" t="s">
        <v>27</v>
      </c>
      <c r="F8004" s="73">
        <v>15769</v>
      </c>
      <c r="G8004" s="72" t="s">
        <v>16</v>
      </c>
      <c r="H8004" s="72" t="s">
        <v>24</v>
      </c>
      <c r="I8004" s="72" t="s">
        <v>18</v>
      </c>
      <c r="J8004" s="72" t="s">
        <v>19</v>
      </c>
      <c r="K8004" s="72" t="s">
        <v>63</v>
      </c>
      <c r="L8004" s="72" t="s">
        <v>250</v>
      </c>
      <c r="M8004" s="72" t="s">
        <v>57</v>
      </c>
    </row>
    <row r="8005" spans="2:13" x14ac:dyDescent="0.25">
      <c r="B8005" s="72" t="s">
        <v>12</v>
      </c>
      <c r="C8005" s="72" t="s">
        <v>13</v>
      </c>
      <c r="D8005" s="72" t="s">
        <v>14</v>
      </c>
      <c r="E8005" s="72" t="s">
        <v>152</v>
      </c>
      <c r="F8005" s="73">
        <v>-29896</v>
      </c>
      <c r="G8005" s="72" t="s">
        <v>16</v>
      </c>
      <c r="H8005" s="72" t="s">
        <v>24</v>
      </c>
      <c r="I8005" s="72" t="s">
        <v>18</v>
      </c>
      <c r="J8005" s="72" t="s">
        <v>19</v>
      </c>
      <c r="K8005" s="72" t="s">
        <v>20</v>
      </c>
      <c r="L8005" s="72" t="s">
        <v>148</v>
      </c>
      <c r="M8005" s="72"/>
    </row>
    <row r="8006" spans="2:13" x14ac:dyDescent="0.25">
      <c r="B8006" s="72" t="s">
        <v>12</v>
      </c>
      <c r="C8006" s="72" t="s">
        <v>13</v>
      </c>
      <c r="D8006" s="72" t="s">
        <v>14</v>
      </c>
      <c r="E8006" s="72" t="s">
        <v>39</v>
      </c>
      <c r="F8006" s="73">
        <v>-4531</v>
      </c>
      <c r="G8006" s="72" t="s">
        <v>16</v>
      </c>
      <c r="H8006" s="72" t="s">
        <v>17</v>
      </c>
      <c r="I8006" s="72" t="s">
        <v>18</v>
      </c>
      <c r="J8006" s="72" t="s">
        <v>19</v>
      </c>
      <c r="K8006" s="72" t="s">
        <v>49</v>
      </c>
      <c r="L8006" s="72" t="s">
        <v>253</v>
      </c>
      <c r="M8006" s="72"/>
    </row>
    <row r="8007" spans="2:13" x14ac:dyDescent="0.25">
      <c r="B8007" s="72" t="s">
        <v>12</v>
      </c>
      <c r="C8007" s="72" t="s">
        <v>13</v>
      </c>
      <c r="D8007" s="72" t="s">
        <v>14</v>
      </c>
      <c r="E8007" s="72" t="s">
        <v>51</v>
      </c>
      <c r="F8007" s="73">
        <v>2172</v>
      </c>
      <c r="G8007" s="72" t="s">
        <v>16</v>
      </c>
      <c r="H8007" s="72" t="s">
        <v>24</v>
      </c>
      <c r="I8007" s="72" t="s">
        <v>18</v>
      </c>
      <c r="J8007" s="72" t="s">
        <v>19</v>
      </c>
      <c r="K8007" s="72" t="s">
        <v>25</v>
      </c>
      <c r="L8007" s="72" t="s">
        <v>254</v>
      </c>
      <c r="M8007" s="72"/>
    </row>
    <row r="8008" spans="2:13" x14ac:dyDescent="0.25">
      <c r="B8008" s="72" t="s">
        <v>12</v>
      </c>
      <c r="C8008" s="72" t="s">
        <v>13</v>
      </c>
      <c r="D8008" s="72" t="s">
        <v>14</v>
      </c>
      <c r="E8008" s="72" t="s">
        <v>123</v>
      </c>
      <c r="F8008" s="73">
        <v>-2456</v>
      </c>
      <c r="G8008" s="72" t="s">
        <v>16</v>
      </c>
      <c r="H8008" s="72" t="s">
        <v>24</v>
      </c>
      <c r="I8008" s="72" t="s">
        <v>18</v>
      </c>
      <c r="J8008" s="72" t="s">
        <v>19</v>
      </c>
      <c r="K8008" s="72" t="s">
        <v>37</v>
      </c>
      <c r="L8008" s="72" t="s">
        <v>232</v>
      </c>
      <c r="M8008" s="72"/>
    </row>
    <row r="8009" spans="2:13" x14ac:dyDescent="0.25">
      <c r="B8009" s="72" t="s">
        <v>12</v>
      </c>
      <c r="C8009" s="72" t="s">
        <v>13</v>
      </c>
      <c r="D8009" s="72" t="s">
        <v>14</v>
      </c>
      <c r="E8009" s="72" t="s">
        <v>30</v>
      </c>
      <c r="F8009" s="73">
        <v>-10585</v>
      </c>
      <c r="G8009" s="72" t="s">
        <v>16</v>
      </c>
      <c r="H8009" s="72" t="s">
        <v>17</v>
      </c>
      <c r="I8009" s="72" t="s">
        <v>18</v>
      </c>
      <c r="J8009" s="72" t="s">
        <v>19</v>
      </c>
      <c r="K8009" s="72" t="s">
        <v>49</v>
      </c>
      <c r="L8009" s="72" t="s">
        <v>255</v>
      </c>
      <c r="M8009" s="72"/>
    </row>
    <row r="8010" spans="2:13" x14ac:dyDescent="0.25">
      <c r="B8010" s="72" t="s">
        <v>12</v>
      </c>
      <c r="C8010" s="72" t="s">
        <v>13</v>
      </c>
      <c r="D8010" s="72" t="s">
        <v>14</v>
      </c>
      <c r="E8010" s="72" t="s">
        <v>256</v>
      </c>
      <c r="F8010" s="73">
        <v>-27299</v>
      </c>
      <c r="G8010" s="72" t="s">
        <v>16</v>
      </c>
      <c r="H8010" s="72" t="s">
        <v>24</v>
      </c>
      <c r="I8010" s="72" t="s">
        <v>18</v>
      </c>
      <c r="J8010" s="72" t="s">
        <v>19</v>
      </c>
      <c r="K8010" s="72" t="s">
        <v>37</v>
      </c>
      <c r="L8010" s="72" t="s">
        <v>257</v>
      </c>
      <c r="M8010" s="72"/>
    </row>
    <row r="8011" spans="2:13" x14ac:dyDescent="0.25">
      <c r="B8011" s="72" t="s">
        <v>12</v>
      </c>
      <c r="C8011" s="72" t="s">
        <v>13</v>
      </c>
      <c r="D8011" s="72" t="s">
        <v>14</v>
      </c>
      <c r="E8011" s="72" t="s">
        <v>256</v>
      </c>
      <c r="F8011" s="73">
        <v>-3313</v>
      </c>
      <c r="G8011" s="72" t="s">
        <v>16</v>
      </c>
      <c r="H8011" s="72" t="s">
        <v>17</v>
      </c>
      <c r="I8011" s="72" t="s">
        <v>18</v>
      </c>
      <c r="J8011" s="72" t="s">
        <v>19</v>
      </c>
      <c r="K8011" s="72" t="s">
        <v>37</v>
      </c>
      <c r="L8011" s="72" t="s">
        <v>317</v>
      </c>
      <c r="M8011" s="72"/>
    </row>
    <row r="8012" spans="2:13" x14ac:dyDescent="0.25">
      <c r="B8012" s="72" t="s">
        <v>12</v>
      </c>
      <c r="C8012" s="72" t="s">
        <v>13</v>
      </c>
      <c r="D8012" s="72" t="s">
        <v>14</v>
      </c>
      <c r="E8012" s="72" t="s">
        <v>81</v>
      </c>
      <c r="F8012" s="73">
        <v>24871</v>
      </c>
      <c r="G8012" s="72" t="s">
        <v>16</v>
      </c>
      <c r="H8012" s="72" t="s">
        <v>24</v>
      </c>
      <c r="I8012" s="72" t="s">
        <v>18</v>
      </c>
      <c r="J8012" s="72" t="s">
        <v>19</v>
      </c>
      <c r="K8012" s="72" t="s">
        <v>99</v>
      </c>
      <c r="L8012" s="72" t="s">
        <v>239</v>
      </c>
      <c r="M8012" s="72" t="s">
        <v>47</v>
      </c>
    </row>
    <row r="8013" spans="2:13" x14ac:dyDescent="0.25">
      <c r="B8013" s="72" t="s">
        <v>12</v>
      </c>
      <c r="C8013" s="72" t="s">
        <v>13</v>
      </c>
      <c r="D8013" s="72" t="s">
        <v>14</v>
      </c>
      <c r="E8013" s="72" t="s">
        <v>83</v>
      </c>
      <c r="F8013" s="73">
        <v>150369</v>
      </c>
      <c r="G8013" s="72" t="s">
        <v>16</v>
      </c>
      <c r="H8013" s="72" t="s">
        <v>17</v>
      </c>
      <c r="I8013" s="72" t="s">
        <v>18</v>
      </c>
      <c r="J8013" s="72" t="s">
        <v>19</v>
      </c>
      <c r="K8013" s="72" t="s">
        <v>25</v>
      </c>
      <c r="L8013" s="72" t="s">
        <v>69</v>
      </c>
      <c r="M8013" s="72"/>
    </row>
    <row r="8014" spans="2:13" x14ac:dyDescent="0.25">
      <c r="B8014" s="72" t="s">
        <v>12</v>
      </c>
      <c r="C8014" s="72" t="s">
        <v>13</v>
      </c>
      <c r="D8014" s="72" t="s">
        <v>14</v>
      </c>
      <c r="E8014" s="72" t="s">
        <v>258</v>
      </c>
      <c r="F8014" s="73">
        <v>144246</v>
      </c>
      <c r="G8014" s="72" t="s">
        <v>16</v>
      </c>
      <c r="H8014" s="72" t="s">
        <v>24</v>
      </c>
      <c r="I8014" s="72" t="s">
        <v>18</v>
      </c>
      <c r="J8014" s="72" t="s">
        <v>19</v>
      </c>
      <c r="K8014" s="72" t="s">
        <v>130</v>
      </c>
      <c r="L8014" s="72" t="s">
        <v>236</v>
      </c>
      <c r="M8014" s="72" t="s">
        <v>259</v>
      </c>
    </row>
    <row r="8015" spans="2:13" x14ac:dyDescent="0.25">
      <c r="B8015" s="72" t="s">
        <v>12</v>
      </c>
      <c r="C8015" s="72" t="s">
        <v>13</v>
      </c>
      <c r="D8015" s="72" t="s">
        <v>14</v>
      </c>
      <c r="E8015" s="72" t="s">
        <v>83</v>
      </c>
      <c r="F8015" s="73">
        <v>45343</v>
      </c>
      <c r="G8015" s="72" t="s">
        <v>16</v>
      </c>
      <c r="H8015" s="72" t="s">
        <v>17</v>
      </c>
      <c r="I8015" s="72" t="s">
        <v>18</v>
      </c>
      <c r="J8015" s="72" t="s">
        <v>19</v>
      </c>
      <c r="K8015" s="72" t="s">
        <v>25</v>
      </c>
      <c r="L8015" s="72" t="s">
        <v>260</v>
      </c>
      <c r="M8015" s="72"/>
    </row>
    <row r="8016" spans="2:13" x14ac:dyDescent="0.25">
      <c r="B8016" s="72" t="s">
        <v>12</v>
      </c>
      <c r="C8016" s="72" t="s">
        <v>13</v>
      </c>
      <c r="D8016" s="72" t="s">
        <v>14</v>
      </c>
      <c r="E8016" s="72" t="s">
        <v>33</v>
      </c>
      <c r="F8016" s="73">
        <v>32992</v>
      </c>
      <c r="G8016" s="72" t="s">
        <v>16</v>
      </c>
      <c r="H8016" s="72" t="s">
        <v>17</v>
      </c>
      <c r="I8016" s="72" t="s">
        <v>18</v>
      </c>
      <c r="J8016" s="72" t="s">
        <v>19</v>
      </c>
      <c r="K8016" s="72" t="s">
        <v>25</v>
      </c>
      <c r="L8016" s="72" t="s">
        <v>261</v>
      </c>
      <c r="M8016" s="72" t="s">
        <v>57</v>
      </c>
    </row>
    <row r="8017" spans="2:13" x14ac:dyDescent="0.25">
      <c r="B8017" s="72" t="s">
        <v>12</v>
      </c>
      <c r="C8017" s="72" t="s">
        <v>13</v>
      </c>
      <c r="D8017" s="72" t="s">
        <v>14</v>
      </c>
      <c r="E8017" s="72" t="s">
        <v>152</v>
      </c>
      <c r="F8017" s="73">
        <v>-4004</v>
      </c>
      <c r="G8017" s="72" t="s">
        <v>16</v>
      </c>
      <c r="H8017" s="72" t="s">
        <v>24</v>
      </c>
      <c r="I8017" s="72" t="s">
        <v>18</v>
      </c>
      <c r="J8017" s="72" t="s">
        <v>19</v>
      </c>
      <c r="K8017" s="72" t="s">
        <v>25</v>
      </c>
      <c r="L8017" s="72" t="s">
        <v>262</v>
      </c>
      <c r="M8017" s="72"/>
    </row>
    <row r="8018" spans="2:13" x14ac:dyDescent="0.25">
      <c r="B8018" s="72" t="s">
        <v>12</v>
      </c>
      <c r="C8018" s="72" t="s">
        <v>13</v>
      </c>
      <c r="D8018" s="72" t="s">
        <v>14</v>
      </c>
      <c r="E8018" s="72" t="s">
        <v>94</v>
      </c>
      <c r="F8018" s="73">
        <v>30233</v>
      </c>
      <c r="G8018" s="72" t="s">
        <v>16</v>
      </c>
      <c r="H8018" s="72" t="s">
        <v>24</v>
      </c>
      <c r="I8018" s="72" t="s">
        <v>18</v>
      </c>
      <c r="J8018" s="72" t="s">
        <v>19</v>
      </c>
      <c r="K8018" s="72" t="s">
        <v>99</v>
      </c>
      <c r="L8018" s="72" t="s">
        <v>263</v>
      </c>
      <c r="M8018" s="72"/>
    </row>
    <row r="8019" spans="2:13" x14ac:dyDescent="0.25">
      <c r="B8019" s="72" t="s">
        <v>12</v>
      </c>
      <c r="C8019" s="72" t="s">
        <v>13</v>
      </c>
      <c r="D8019" s="72" t="s">
        <v>14</v>
      </c>
      <c r="E8019" s="72" t="s">
        <v>41</v>
      </c>
      <c r="F8019" s="73">
        <v>-795</v>
      </c>
      <c r="G8019" s="72" t="s">
        <v>16</v>
      </c>
      <c r="H8019" s="72" t="s">
        <v>24</v>
      </c>
      <c r="I8019" s="72" t="s">
        <v>18</v>
      </c>
      <c r="J8019" s="72" t="s">
        <v>19</v>
      </c>
      <c r="K8019" s="72" t="s">
        <v>31</v>
      </c>
      <c r="L8019" s="72" t="s">
        <v>247</v>
      </c>
      <c r="M8019" s="72"/>
    </row>
    <row r="8020" spans="2:13" x14ac:dyDescent="0.25">
      <c r="B8020" s="72" t="s">
        <v>12</v>
      </c>
      <c r="C8020" s="72" t="s">
        <v>13</v>
      </c>
      <c r="D8020" s="72" t="s">
        <v>14</v>
      </c>
      <c r="E8020" s="72" t="s">
        <v>264</v>
      </c>
      <c r="F8020" s="73">
        <v>1066913</v>
      </c>
      <c r="G8020" s="72" t="s">
        <v>16</v>
      </c>
      <c r="H8020" s="72" t="s">
        <v>24</v>
      </c>
      <c r="I8020" s="72" t="s">
        <v>18</v>
      </c>
      <c r="J8020" s="72" t="s">
        <v>19</v>
      </c>
      <c r="K8020" s="72" t="s">
        <v>25</v>
      </c>
      <c r="L8020" s="72" t="s">
        <v>265</v>
      </c>
      <c r="M8020" s="72" t="s">
        <v>133</v>
      </c>
    </row>
    <row r="8021" spans="2:13" x14ac:dyDescent="0.25">
      <c r="B8021" s="72" t="s">
        <v>12</v>
      </c>
      <c r="C8021" s="72" t="s">
        <v>13</v>
      </c>
      <c r="D8021" s="72" t="s">
        <v>14</v>
      </c>
      <c r="E8021" s="72" t="s">
        <v>39</v>
      </c>
      <c r="F8021" s="73">
        <v>-29501</v>
      </c>
      <c r="G8021" s="72" t="s">
        <v>16</v>
      </c>
      <c r="H8021" s="72" t="s">
        <v>24</v>
      </c>
      <c r="I8021" s="72" t="s">
        <v>18</v>
      </c>
      <c r="J8021" s="72" t="s">
        <v>19</v>
      </c>
      <c r="K8021" s="72" t="s">
        <v>49</v>
      </c>
      <c r="L8021" s="72" t="s">
        <v>253</v>
      </c>
      <c r="M8021" s="72"/>
    </row>
    <row r="8022" spans="2:13" x14ac:dyDescent="0.25">
      <c r="B8022" s="72" t="s">
        <v>12</v>
      </c>
      <c r="C8022" s="72" t="s">
        <v>13</v>
      </c>
      <c r="D8022" s="72" t="s">
        <v>14</v>
      </c>
      <c r="E8022" s="72" t="s">
        <v>65</v>
      </c>
      <c r="F8022" s="73">
        <v>66293</v>
      </c>
      <c r="G8022" s="72" t="s">
        <v>16</v>
      </c>
      <c r="H8022" s="72" t="s">
        <v>17</v>
      </c>
      <c r="I8022" s="72" t="s">
        <v>18</v>
      </c>
      <c r="J8022" s="72" t="s">
        <v>19</v>
      </c>
      <c r="K8022" s="72" t="s">
        <v>25</v>
      </c>
      <c r="L8022" s="72" t="s">
        <v>266</v>
      </c>
      <c r="M8022" s="72" t="s">
        <v>133</v>
      </c>
    </row>
    <row r="8023" spans="2:13" x14ac:dyDescent="0.25">
      <c r="B8023" s="72" t="s">
        <v>12</v>
      </c>
      <c r="C8023" s="72" t="s">
        <v>13</v>
      </c>
      <c r="D8023" s="72" t="s">
        <v>14</v>
      </c>
      <c r="E8023" s="72" t="s">
        <v>15</v>
      </c>
      <c r="F8023" s="73">
        <v>146173</v>
      </c>
      <c r="G8023" s="72" t="s">
        <v>16</v>
      </c>
      <c r="H8023" s="72" t="s">
        <v>17</v>
      </c>
      <c r="I8023" s="72" t="s">
        <v>18</v>
      </c>
      <c r="J8023" s="72" t="s">
        <v>19</v>
      </c>
      <c r="K8023" s="72" t="s">
        <v>37</v>
      </c>
      <c r="L8023" s="72" t="s">
        <v>232</v>
      </c>
      <c r="M8023" s="72" t="s">
        <v>133</v>
      </c>
    </row>
    <row r="8024" spans="2:13" x14ac:dyDescent="0.25">
      <c r="B8024" s="72" t="s">
        <v>12</v>
      </c>
      <c r="C8024" s="72" t="s">
        <v>13</v>
      </c>
      <c r="D8024" s="72" t="s">
        <v>14</v>
      </c>
      <c r="E8024" s="72" t="s">
        <v>36</v>
      </c>
      <c r="F8024" s="73">
        <v>5933</v>
      </c>
      <c r="G8024" s="72" t="s">
        <v>16</v>
      </c>
      <c r="H8024" s="72" t="s">
        <v>24</v>
      </c>
      <c r="I8024" s="72" t="s">
        <v>18</v>
      </c>
      <c r="J8024" s="72" t="s">
        <v>19</v>
      </c>
      <c r="K8024" s="72" t="s">
        <v>25</v>
      </c>
      <c r="L8024" s="72" t="s">
        <v>126</v>
      </c>
      <c r="M8024" s="72" t="s">
        <v>29</v>
      </c>
    </row>
    <row r="8025" spans="2:13" x14ac:dyDescent="0.25">
      <c r="B8025" s="72" t="s">
        <v>12</v>
      </c>
      <c r="C8025" s="72" t="s">
        <v>13</v>
      </c>
      <c r="D8025" s="72" t="s">
        <v>14</v>
      </c>
      <c r="E8025" s="72" t="s">
        <v>36</v>
      </c>
      <c r="F8025" s="73">
        <v>19477</v>
      </c>
      <c r="G8025" s="72" t="s">
        <v>16</v>
      </c>
      <c r="H8025" s="72" t="s">
        <v>17</v>
      </c>
      <c r="I8025" s="72" t="s">
        <v>18</v>
      </c>
      <c r="J8025" s="72" t="s">
        <v>19</v>
      </c>
      <c r="K8025" s="72" t="s">
        <v>108</v>
      </c>
      <c r="L8025" s="72" t="s">
        <v>267</v>
      </c>
      <c r="M8025" s="72" t="s">
        <v>57</v>
      </c>
    </row>
    <row r="8026" spans="2:13" x14ac:dyDescent="0.25">
      <c r="B8026" s="72" t="s">
        <v>12</v>
      </c>
      <c r="C8026" s="72" t="s">
        <v>13</v>
      </c>
      <c r="D8026" s="72" t="s">
        <v>14</v>
      </c>
      <c r="E8026" s="72" t="s">
        <v>94</v>
      </c>
      <c r="F8026" s="73">
        <v>56067</v>
      </c>
      <c r="G8026" s="72" t="s">
        <v>16</v>
      </c>
      <c r="H8026" s="72" t="s">
        <v>24</v>
      </c>
      <c r="I8026" s="72" t="s">
        <v>18</v>
      </c>
      <c r="J8026" s="72" t="s">
        <v>19</v>
      </c>
      <c r="K8026" s="72" t="s">
        <v>25</v>
      </c>
      <c r="L8026" s="72" t="s">
        <v>268</v>
      </c>
      <c r="M8026" s="72"/>
    </row>
    <row r="8027" spans="2:13" x14ac:dyDescent="0.25">
      <c r="B8027" s="72" t="s">
        <v>12</v>
      </c>
      <c r="C8027" s="72" t="s">
        <v>13</v>
      </c>
      <c r="D8027" s="72" t="s">
        <v>14</v>
      </c>
      <c r="E8027" s="72" t="s">
        <v>258</v>
      </c>
      <c r="F8027" s="73">
        <v>294757</v>
      </c>
      <c r="G8027" s="72" t="s">
        <v>16</v>
      </c>
      <c r="H8027" s="72" t="s">
        <v>24</v>
      </c>
      <c r="I8027" s="72" t="s">
        <v>18</v>
      </c>
      <c r="J8027" s="72" t="s">
        <v>19</v>
      </c>
      <c r="K8027" s="72" t="s">
        <v>37</v>
      </c>
      <c r="L8027" s="72" t="s">
        <v>509</v>
      </c>
      <c r="M8027" s="72" t="s">
        <v>259</v>
      </c>
    </row>
    <row r="8028" spans="2:13" x14ac:dyDescent="0.25">
      <c r="B8028" s="72" t="s">
        <v>12</v>
      </c>
      <c r="C8028" s="72" t="s">
        <v>13</v>
      </c>
      <c r="D8028" s="72" t="s">
        <v>14</v>
      </c>
      <c r="E8028" s="72" t="s">
        <v>36</v>
      </c>
      <c r="F8028" s="73">
        <v>658242</v>
      </c>
      <c r="G8028" s="72" t="s">
        <v>16</v>
      </c>
      <c r="H8028" s="72" t="s">
        <v>24</v>
      </c>
      <c r="I8028" s="72" t="s">
        <v>18</v>
      </c>
      <c r="J8028" s="72" t="s">
        <v>19</v>
      </c>
      <c r="K8028" s="72" t="s">
        <v>99</v>
      </c>
      <c r="L8028" s="72" t="s">
        <v>100</v>
      </c>
      <c r="M8028" s="72" t="s">
        <v>29</v>
      </c>
    </row>
    <row r="8029" spans="2:13" x14ac:dyDescent="0.25">
      <c r="B8029" s="72" t="s">
        <v>12</v>
      </c>
      <c r="C8029" s="72" t="s">
        <v>13</v>
      </c>
      <c r="D8029" s="72" t="s">
        <v>14</v>
      </c>
      <c r="E8029" s="72" t="s">
        <v>79</v>
      </c>
      <c r="F8029" s="73">
        <v>-5826</v>
      </c>
      <c r="G8029" s="72" t="s">
        <v>269</v>
      </c>
      <c r="H8029" s="72" t="s">
        <v>24</v>
      </c>
      <c r="I8029" s="72" t="s">
        <v>18</v>
      </c>
      <c r="J8029" s="72" t="s">
        <v>270</v>
      </c>
      <c r="K8029" s="72" t="s">
        <v>117</v>
      </c>
      <c r="L8029" s="72" t="s">
        <v>271</v>
      </c>
      <c r="M8029" s="72"/>
    </row>
    <row r="8030" spans="2:13" x14ac:dyDescent="0.25">
      <c r="B8030" s="72" t="s">
        <v>12</v>
      </c>
      <c r="C8030" s="72" t="s">
        <v>13</v>
      </c>
      <c r="D8030" s="72" t="s">
        <v>14</v>
      </c>
      <c r="E8030" s="72" t="s">
        <v>74</v>
      </c>
      <c r="F8030" s="73">
        <v>5232</v>
      </c>
      <c r="G8030" s="72" t="s">
        <v>16</v>
      </c>
      <c r="H8030" s="72" t="s">
        <v>24</v>
      </c>
      <c r="I8030" s="72" t="s">
        <v>18</v>
      </c>
      <c r="J8030" s="72" t="s">
        <v>19</v>
      </c>
      <c r="K8030" s="72" t="s">
        <v>37</v>
      </c>
      <c r="L8030" s="72" t="s">
        <v>272</v>
      </c>
      <c r="M8030" s="72" t="s">
        <v>29</v>
      </c>
    </row>
    <row r="8031" spans="2:13" x14ac:dyDescent="0.25">
      <c r="B8031" s="72" t="s">
        <v>12</v>
      </c>
      <c r="C8031" s="72" t="s">
        <v>13</v>
      </c>
      <c r="D8031" s="72" t="s">
        <v>14</v>
      </c>
      <c r="E8031" s="72" t="s">
        <v>15</v>
      </c>
      <c r="F8031" s="73">
        <v>524100</v>
      </c>
      <c r="G8031" s="72" t="s">
        <v>16</v>
      </c>
      <c r="H8031" s="72" t="s">
        <v>17</v>
      </c>
      <c r="I8031" s="72" t="s">
        <v>18</v>
      </c>
      <c r="J8031" s="72" t="s">
        <v>19</v>
      </c>
      <c r="K8031" s="72" t="s">
        <v>25</v>
      </c>
      <c r="L8031" s="72" t="s">
        <v>273</v>
      </c>
      <c r="M8031" s="72" t="s">
        <v>184</v>
      </c>
    </row>
    <row r="8032" spans="2:13" x14ac:dyDescent="0.25">
      <c r="B8032" s="72" t="s">
        <v>12</v>
      </c>
      <c r="C8032" s="72" t="s">
        <v>13</v>
      </c>
      <c r="D8032" s="72" t="s">
        <v>14</v>
      </c>
      <c r="E8032" s="72" t="s">
        <v>79</v>
      </c>
      <c r="F8032" s="73">
        <v>-4099</v>
      </c>
      <c r="G8032" s="72" t="s">
        <v>16</v>
      </c>
      <c r="H8032" s="72" t="s">
        <v>17</v>
      </c>
      <c r="I8032" s="72" t="s">
        <v>18</v>
      </c>
      <c r="J8032" s="72" t="s">
        <v>19</v>
      </c>
      <c r="K8032" s="72" t="s">
        <v>37</v>
      </c>
      <c r="L8032" s="72" t="s">
        <v>274</v>
      </c>
      <c r="M8032" s="72"/>
    </row>
    <row r="8033" spans="2:13" x14ac:dyDescent="0.25">
      <c r="B8033" s="72" t="s">
        <v>12</v>
      </c>
      <c r="C8033" s="72" t="s">
        <v>13</v>
      </c>
      <c r="D8033" s="72" t="s">
        <v>14</v>
      </c>
      <c r="E8033" s="72" t="s">
        <v>55</v>
      </c>
      <c r="F8033" s="73">
        <v>16462</v>
      </c>
      <c r="G8033" s="72" t="s">
        <v>16</v>
      </c>
      <c r="H8033" s="72" t="s">
        <v>17</v>
      </c>
      <c r="I8033" s="72" t="s">
        <v>18</v>
      </c>
      <c r="J8033" s="72" t="s">
        <v>19</v>
      </c>
      <c r="K8033" s="72" t="s">
        <v>25</v>
      </c>
      <c r="L8033" s="72" t="s">
        <v>275</v>
      </c>
      <c r="M8033" s="72" t="s">
        <v>57</v>
      </c>
    </row>
    <row r="8034" spans="2:13" x14ac:dyDescent="0.25">
      <c r="B8034" s="72" t="s">
        <v>12</v>
      </c>
      <c r="C8034" s="72" t="s">
        <v>13</v>
      </c>
      <c r="D8034" s="72" t="s">
        <v>14</v>
      </c>
      <c r="E8034" s="72" t="s">
        <v>68</v>
      </c>
      <c r="F8034" s="73">
        <v>-1163</v>
      </c>
      <c r="G8034" s="72" t="s">
        <v>16</v>
      </c>
      <c r="H8034" s="72" t="s">
        <v>17</v>
      </c>
      <c r="I8034" s="72" t="s">
        <v>18</v>
      </c>
      <c r="J8034" s="72" t="s">
        <v>19</v>
      </c>
      <c r="K8034" s="72" t="s">
        <v>25</v>
      </c>
      <c r="L8034" s="72" t="s">
        <v>276</v>
      </c>
      <c r="M8034" s="72"/>
    </row>
    <row r="8035" spans="2:13" x14ac:dyDescent="0.25">
      <c r="B8035" s="72" t="s">
        <v>12</v>
      </c>
      <c r="C8035" s="72" t="s">
        <v>13</v>
      </c>
      <c r="D8035" s="72" t="s">
        <v>14</v>
      </c>
      <c r="E8035" s="72" t="s">
        <v>68</v>
      </c>
      <c r="F8035" s="73">
        <v>-13157</v>
      </c>
      <c r="G8035" s="72" t="s">
        <v>16</v>
      </c>
      <c r="H8035" s="72" t="s">
        <v>24</v>
      </c>
      <c r="I8035" s="72" t="s">
        <v>18</v>
      </c>
      <c r="J8035" s="72" t="s">
        <v>19</v>
      </c>
      <c r="K8035" s="72" t="s">
        <v>25</v>
      </c>
      <c r="L8035" s="72" t="s">
        <v>277</v>
      </c>
      <c r="M8035" s="72"/>
    </row>
    <row r="8036" spans="2:13" x14ac:dyDescent="0.25">
      <c r="B8036" s="72" t="s">
        <v>12</v>
      </c>
      <c r="C8036" s="72" t="s">
        <v>13</v>
      </c>
      <c r="D8036" s="72" t="s">
        <v>14</v>
      </c>
      <c r="E8036" s="72" t="s">
        <v>79</v>
      </c>
      <c r="F8036" s="73">
        <v>-288</v>
      </c>
      <c r="G8036" s="72" t="s">
        <v>16</v>
      </c>
      <c r="H8036" s="72" t="s">
        <v>17</v>
      </c>
      <c r="I8036" s="72" t="s">
        <v>18</v>
      </c>
      <c r="J8036" s="72" t="s">
        <v>19</v>
      </c>
      <c r="K8036" s="72" t="s">
        <v>25</v>
      </c>
      <c r="L8036" s="72" t="s">
        <v>278</v>
      </c>
      <c r="M8036" s="72"/>
    </row>
    <row r="8037" spans="2:13" x14ac:dyDescent="0.25">
      <c r="B8037" s="72" t="s">
        <v>12</v>
      </c>
      <c r="C8037" s="72" t="s">
        <v>13</v>
      </c>
      <c r="D8037" s="72" t="s">
        <v>14</v>
      </c>
      <c r="E8037" s="72" t="s">
        <v>39</v>
      </c>
      <c r="F8037" s="73">
        <v>-75104</v>
      </c>
      <c r="G8037" s="72" t="s">
        <v>16</v>
      </c>
      <c r="H8037" s="72" t="s">
        <v>24</v>
      </c>
      <c r="I8037" s="72" t="s">
        <v>18</v>
      </c>
      <c r="J8037" s="72" t="s">
        <v>19</v>
      </c>
      <c r="K8037" s="72" t="s">
        <v>31</v>
      </c>
      <c r="L8037" s="72" t="s">
        <v>247</v>
      </c>
      <c r="M8037" s="72"/>
    </row>
    <row r="8038" spans="2:13" x14ac:dyDescent="0.25">
      <c r="B8038" s="72" t="s">
        <v>12</v>
      </c>
      <c r="C8038" s="72" t="s">
        <v>13</v>
      </c>
      <c r="D8038" s="72" t="s">
        <v>14</v>
      </c>
      <c r="E8038" s="72" t="s">
        <v>55</v>
      </c>
      <c r="F8038" s="73">
        <v>2415432</v>
      </c>
      <c r="G8038" s="72" t="s">
        <v>16</v>
      </c>
      <c r="H8038" s="72" t="s">
        <v>24</v>
      </c>
      <c r="I8038" s="72" t="s">
        <v>18</v>
      </c>
      <c r="J8038" s="72" t="s">
        <v>19</v>
      </c>
      <c r="K8038" s="72" t="s">
        <v>117</v>
      </c>
      <c r="L8038" s="72" t="s">
        <v>279</v>
      </c>
      <c r="M8038" s="72" t="s">
        <v>112</v>
      </c>
    </row>
    <row r="8039" spans="2:13" x14ac:dyDescent="0.25">
      <c r="B8039" s="72" t="s">
        <v>12</v>
      </c>
      <c r="C8039" s="72" t="s">
        <v>13</v>
      </c>
      <c r="D8039" s="72" t="s">
        <v>14</v>
      </c>
      <c r="E8039" s="72" t="s">
        <v>258</v>
      </c>
      <c r="F8039" s="73">
        <v>120372</v>
      </c>
      <c r="G8039" s="72" t="s">
        <v>16</v>
      </c>
      <c r="H8039" s="72" t="s">
        <v>24</v>
      </c>
      <c r="I8039" s="72" t="s">
        <v>18</v>
      </c>
      <c r="J8039" s="72" t="s">
        <v>19</v>
      </c>
      <c r="K8039" s="72" t="s">
        <v>37</v>
      </c>
      <c r="L8039" s="72" t="s">
        <v>182</v>
      </c>
      <c r="M8039" s="72" t="s">
        <v>243</v>
      </c>
    </row>
    <row r="8040" spans="2:13" x14ac:dyDescent="0.25">
      <c r="B8040" s="72" t="s">
        <v>12</v>
      </c>
      <c r="C8040" s="72" t="s">
        <v>13</v>
      </c>
      <c r="D8040" s="72" t="s">
        <v>14</v>
      </c>
      <c r="E8040" s="72" t="s">
        <v>27</v>
      </c>
      <c r="F8040" s="73">
        <v>217072</v>
      </c>
      <c r="G8040" s="72" t="s">
        <v>16</v>
      </c>
      <c r="H8040" s="72" t="s">
        <v>24</v>
      </c>
      <c r="I8040" s="72" t="s">
        <v>18</v>
      </c>
      <c r="J8040" s="72" t="s">
        <v>19</v>
      </c>
      <c r="K8040" s="72" t="s">
        <v>37</v>
      </c>
      <c r="L8040" s="72" t="s">
        <v>280</v>
      </c>
      <c r="M8040" s="72" t="s">
        <v>47</v>
      </c>
    </row>
    <row r="8041" spans="2:13" x14ac:dyDescent="0.25">
      <c r="B8041" s="72" t="s">
        <v>12</v>
      </c>
      <c r="C8041" s="72" t="s">
        <v>13</v>
      </c>
      <c r="D8041" s="72" t="s">
        <v>14</v>
      </c>
      <c r="E8041" s="72" t="s">
        <v>55</v>
      </c>
      <c r="F8041" s="73">
        <v>33811252</v>
      </c>
      <c r="G8041" s="72" t="s">
        <v>16</v>
      </c>
      <c r="H8041" s="72" t="s">
        <v>24</v>
      </c>
      <c r="I8041" s="72" t="s">
        <v>18</v>
      </c>
      <c r="J8041" s="72" t="s">
        <v>19</v>
      </c>
      <c r="K8041" s="72" t="s">
        <v>96</v>
      </c>
      <c r="L8041" s="72" t="s">
        <v>162</v>
      </c>
      <c r="M8041" s="72" t="s">
        <v>57</v>
      </c>
    </row>
    <row r="8042" spans="2:13" x14ac:dyDescent="0.25">
      <c r="B8042" s="72" t="s">
        <v>12</v>
      </c>
      <c r="C8042" s="72" t="s">
        <v>13</v>
      </c>
      <c r="D8042" s="72" t="s">
        <v>14</v>
      </c>
      <c r="E8042" s="72" t="s">
        <v>27</v>
      </c>
      <c r="F8042" s="73">
        <v>20000</v>
      </c>
      <c r="G8042" s="72" t="s">
        <v>16</v>
      </c>
      <c r="H8042" s="72" t="s">
        <v>17</v>
      </c>
      <c r="I8042" s="72" t="s">
        <v>18</v>
      </c>
      <c r="J8042" s="72" t="s">
        <v>19</v>
      </c>
      <c r="K8042" s="72" t="s">
        <v>25</v>
      </c>
      <c r="L8042" s="72" t="s">
        <v>281</v>
      </c>
      <c r="M8042" s="72" t="s">
        <v>35</v>
      </c>
    </row>
    <row r="8043" spans="2:13" x14ac:dyDescent="0.25">
      <c r="B8043" s="72" t="s">
        <v>12</v>
      </c>
      <c r="C8043" s="72" t="s">
        <v>13</v>
      </c>
      <c r="D8043" s="72" t="s">
        <v>14</v>
      </c>
      <c r="E8043" s="72" t="s">
        <v>123</v>
      </c>
      <c r="F8043" s="73">
        <v>-987</v>
      </c>
      <c r="G8043" s="72" t="s">
        <v>16</v>
      </c>
      <c r="H8043" s="72" t="s">
        <v>17</v>
      </c>
      <c r="I8043" s="72" t="s">
        <v>18</v>
      </c>
      <c r="J8043" s="72" t="s">
        <v>19</v>
      </c>
      <c r="K8043" s="72" t="s">
        <v>20</v>
      </c>
      <c r="L8043" s="72" t="s">
        <v>535</v>
      </c>
      <c r="M8043" s="72"/>
    </row>
    <row r="8044" spans="2:13" x14ac:dyDescent="0.25">
      <c r="B8044" s="72" t="s">
        <v>12</v>
      </c>
      <c r="C8044" s="72" t="s">
        <v>13</v>
      </c>
      <c r="D8044" s="72" t="s">
        <v>14</v>
      </c>
      <c r="E8044" s="72" t="s">
        <v>81</v>
      </c>
      <c r="F8044" s="73">
        <v>4211158</v>
      </c>
      <c r="G8044" s="72" t="s">
        <v>16</v>
      </c>
      <c r="H8044" s="72" t="s">
        <v>24</v>
      </c>
      <c r="I8044" s="72" t="s">
        <v>18</v>
      </c>
      <c r="J8044" s="72" t="s">
        <v>19</v>
      </c>
      <c r="K8044" s="72" t="s">
        <v>157</v>
      </c>
      <c r="L8044" s="72" t="s">
        <v>282</v>
      </c>
      <c r="M8044" s="72" t="s">
        <v>29</v>
      </c>
    </row>
    <row r="8045" spans="2:13" x14ac:dyDescent="0.25">
      <c r="B8045" s="72" t="s">
        <v>12</v>
      </c>
      <c r="C8045" s="72" t="s">
        <v>13</v>
      </c>
      <c r="D8045" s="72" t="s">
        <v>14</v>
      </c>
      <c r="E8045" s="72" t="s">
        <v>39</v>
      </c>
      <c r="F8045" s="73">
        <v>-45182</v>
      </c>
      <c r="G8045" s="72" t="s">
        <v>16</v>
      </c>
      <c r="H8045" s="72" t="s">
        <v>24</v>
      </c>
      <c r="I8045" s="72" t="s">
        <v>18</v>
      </c>
      <c r="J8045" s="72" t="s">
        <v>19</v>
      </c>
      <c r="K8045" s="72" t="s">
        <v>25</v>
      </c>
      <c r="L8045" s="72" t="s">
        <v>283</v>
      </c>
      <c r="M8045" s="72"/>
    </row>
    <row r="8046" spans="2:13" x14ac:dyDescent="0.25">
      <c r="B8046" s="72" t="s">
        <v>12</v>
      </c>
      <c r="C8046" s="72" t="s">
        <v>13</v>
      </c>
      <c r="D8046" s="72" t="s">
        <v>14</v>
      </c>
      <c r="E8046" s="72" t="s">
        <v>132</v>
      </c>
      <c r="F8046" s="73">
        <v>192090</v>
      </c>
      <c r="G8046" s="72" t="s">
        <v>16</v>
      </c>
      <c r="H8046" s="72" t="s">
        <v>24</v>
      </c>
      <c r="I8046" s="72" t="s">
        <v>18</v>
      </c>
      <c r="J8046" s="72" t="s">
        <v>19</v>
      </c>
      <c r="K8046" s="72" t="s">
        <v>20</v>
      </c>
      <c r="L8046" s="72" t="s">
        <v>284</v>
      </c>
      <c r="M8046" s="72" t="s">
        <v>184</v>
      </c>
    </row>
    <row r="8047" spans="2:13" x14ac:dyDescent="0.25">
      <c r="B8047" s="72" t="s">
        <v>12</v>
      </c>
      <c r="C8047" s="72" t="s">
        <v>13</v>
      </c>
      <c r="D8047" s="72" t="s">
        <v>14</v>
      </c>
      <c r="E8047" s="72" t="s">
        <v>30</v>
      </c>
      <c r="F8047" s="73">
        <v>-36902</v>
      </c>
      <c r="G8047" s="72" t="s">
        <v>16</v>
      </c>
      <c r="H8047" s="72" t="s">
        <v>24</v>
      </c>
      <c r="I8047" s="72" t="s">
        <v>18</v>
      </c>
      <c r="J8047" s="72" t="s">
        <v>19</v>
      </c>
      <c r="K8047" s="72" t="s">
        <v>63</v>
      </c>
      <c r="L8047" s="72" t="s">
        <v>135</v>
      </c>
      <c r="M8047" s="72"/>
    </row>
    <row r="8048" spans="2:13" x14ac:dyDescent="0.25">
      <c r="B8048" s="72" t="s">
        <v>12</v>
      </c>
      <c r="C8048" s="72" t="s">
        <v>13</v>
      </c>
      <c r="D8048" s="72" t="s">
        <v>14</v>
      </c>
      <c r="E8048" s="72" t="s">
        <v>256</v>
      </c>
      <c r="F8048" s="73">
        <v>-4041</v>
      </c>
      <c r="G8048" s="72" t="s">
        <v>16</v>
      </c>
      <c r="H8048" s="72" t="s">
        <v>24</v>
      </c>
      <c r="I8048" s="72" t="s">
        <v>18</v>
      </c>
      <c r="J8048" s="72" t="s">
        <v>19</v>
      </c>
      <c r="K8048" s="72" t="s">
        <v>37</v>
      </c>
      <c r="L8048" s="72" t="s">
        <v>285</v>
      </c>
      <c r="M8048" s="72"/>
    </row>
    <row r="8049" spans="2:13" x14ac:dyDescent="0.25">
      <c r="B8049" s="72" t="s">
        <v>12</v>
      </c>
      <c r="C8049" s="72" t="s">
        <v>13</v>
      </c>
      <c r="D8049" s="72" t="s">
        <v>14</v>
      </c>
      <c r="E8049" s="72" t="s">
        <v>94</v>
      </c>
      <c r="F8049" s="73">
        <v>29991</v>
      </c>
      <c r="G8049" s="72" t="s">
        <v>16</v>
      </c>
      <c r="H8049" s="72" t="s">
        <v>24</v>
      </c>
      <c r="I8049" s="72" t="s">
        <v>18</v>
      </c>
      <c r="J8049" s="72" t="s">
        <v>19</v>
      </c>
      <c r="K8049" s="72" t="s">
        <v>25</v>
      </c>
      <c r="L8049" s="72" t="s">
        <v>286</v>
      </c>
      <c r="M8049" s="72"/>
    </row>
    <row r="8050" spans="2:13" x14ac:dyDescent="0.25">
      <c r="B8050" s="72" t="s">
        <v>12</v>
      </c>
      <c r="C8050" s="72" t="s">
        <v>13</v>
      </c>
      <c r="D8050" s="72" t="s">
        <v>14</v>
      </c>
      <c r="E8050" s="72" t="s">
        <v>256</v>
      </c>
      <c r="F8050" s="73">
        <v>-80809</v>
      </c>
      <c r="G8050" s="72" t="s">
        <v>16</v>
      </c>
      <c r="H8050" s="72" t="s">
        <v>17</v>
      </c>
      <c r="I8050" s="72" t="s">
        <v>18</v>
      </c>
      <c r="J8050" s="72" t="s">
        <v>19</v>
      </c>
      <c r="K8050" s="72" t="s">
        <v>25</v>
      </c>
      <c r="L8050" s="72" t="s">
        <v>420</v>
      </c>
      <c r="M8050" s="72"/>
    </row>
    <row r="8051" spans="2:13" x14ac:dyDescent="0.25">
      <c r="B8051" s="72" t="s">
        <v>12</v>
      </c>
      <c r="C8051" s="72" t="s">
        <v>13</v>
      </c>
      <c r="D8051" s="72" t="s">
        <v>14</v>
      </c>
      <c r="E8051" s="72" t="s">
        <v>256</v>
      </c>
      <c r="F8051" s="73">
        <v>-2018</v>
      </c>
      <c r="G8051" s="72" t="s">
        <v>16</v>
      </c>
      <c r="H8051" s="72" t="s">
        <v>17</v>
      </c>
      <c r="I8051" s="72" t="s">
        <v>18</v>
      </c>
      <c r="J8051" s="72" t="s">
        <v>19</v>
      </c>
      <c r="K8051" s="72" t="s">
        <v>37</v>
      </c>
      <c r="L8051" s="72" t="s">
        <v>119</v>
      </c>
      <c r="M8051" s="72"/>
    </row>
    <row r="8052" spans="2:13" x14ac:dyDescent="0.25">
      <c r="B8052" s="72" t="s">
        <v>12</v>
      </c>
      <c r="C8052" s="72" t="s">
        <v>13</v>
      </c>
      <c r="D8052" s="72" t="s">
        <v>14</v>
      </c>
      <c r="E8052" s="72" t="s">
        <v>55</v>
      </c>
      <c r="F8052" s="73">
        <v>7355711</v>
      </c>
      <c r="G8052" s="72" t="s">
        <v>16</v>
      </c>
      <c r="H8052" s="72" t="s">
        <v>17</v>
      </c>
      <c r="I8052" s="72" t="s">
        <v>18</v>
      </c>
      <c r="J8052" s="72" t="s">
        <v>19</v>
      </c>
      <c r="K8052" s="72" t="s">
        <v>20</v>
      </c>
      <c r="L8052" s="72" t="s">
        <v>233</v>
      </c>
      <c r="M8052" s="72" t="s">
        <v>29</v>
      </c>
    </row>
    <row r="8053" spans="2:13" x14ac:dyDescent="0.25">
      <c r="B8053" s="72" t="s">
        <v>12</v>
      </c>
      <c r="C8053" s="72" t="s">
        <v>13</v>
      </c>
      <c r="D8053" s="72" t="s">
        <v>14</v>
      </c>
      <c r="E8053" s="72" t="s">
        <v>256</v>
      </c>
      <c r="F8053" s="73">
        <v>-1336</v>
      </c>
      <c r="G8053" s="72" t="s">
        <v>16</v>
      </c>
      <c r="H8053" s="72" t="s">
        <v>24</v>
      </c>
      <c r="I8053" s="72" t="s">
        <v>18</v>
      </c>
      <c r="J8053" s="72" t="s">
        <v>19</v>
      </c>
      <c r="K8053" s="72" t="s">
        <v>37</v>
      </c>
      <c r="L8053" s="72" t="s">
        <v>287</v>
      </c>
      <c r="M8053" s="72"/>
    </row>
    <row r="8054" spans="2:13" x14ac:dyDescent="0.25">
      <c r="B8054" s="72" t="s">
        <v>12</v>
      </c>
      <c r="C8054" s="72" t="s">
        <v>13</v>
      </c>
      <c r="D8054" s="72" t="s">
        <v>14</v>
      </c>
      <c r="E8054" s="72" t="s">
        <v>36</v>
      </c>
      <c r="F8054" s="73">
        <v>1277514</v>
      </c>
      <c r="G8054" s="72" t="s">
        <v>16</v>
      </c>
      <c r="H8054" s="72" t="s">
        <v>17</v>
      </c>
      <c r="I8054" s="72" t="s">
        <v>18</v>
      </c>
      <c r="J8054" s="72" t="s">
        <v>19</v>
      </c>
      <c r="K8054" s="72" t="s">
        <v>25</v>
      </c>
      <c r="L8054" s="72" t="s">
        <v>224</v>
      </c>
      <c r="M8054" s="72" t="s">
        <v>29</v>
      </c>
    </row>
    <row r="8055" spans="2:13" x14ac:dyDescent="0.25">
      <c r="B8055" s="72" t="s">
        <v>12</v>
      </c>
      <c r="C8055" s="72" t="s">
        <v>13</v>
      </c>
      <c r="D8055" s="72" t="s">
        <v>14</v>
      </c>
      <c r="E8055" s="72" t="s">
        <v>27</v>
      </c>
      <c r="F8055" s="73">
        <v>1172953</v>
      </c>
      <c r="G8055" s="72" t="s">
        <v>16</v>
      </c>
      <c r="H8055" s="72" t="s">
        <v>24</v>
      </c>
      <c r="I8055" s="72" t="s">
        <v>18</v>
      </c>
      <c r="J8055" s="72" t="s">
        <v>19</v>
      </c>
      <c r="K8055" s="72" t="s">
        <v>157</v>
      </c>
      <c r="L8055" s="72" t="s">
        <v>158</v>
      </c>
      <c r="M8055" s="72" t="s">
        <v>29</v>
      </c>
    </row>
    <row r="8056" spans="2:13" x14ac:dyDescent="0.25">
      <c r="B8056" s="72" t="s">
        <v>12</v>
      </c>
      <c r="C8056" s="72" t="s">
        <v>13</v>
      </c>
      <c r="D8056" s="72" t="s">
        <v>14</v>
      </c>
      <c r="E8056" s="72" t="s">
        <v>58</v>
      </c>
      <c r="F8056" s="73">
        <v>2552793</v>
      </c>
      <c r="G8056" s="72" t="s">
        <v>16</v>
      </c>
      <c r="H8056" s="72" t="s">
        <v>24</v>
      </c>
      <c r="I8056" s="72" t="s">
        <v>18</v>
      </c>
      <c r="J8056" s="72" t="s">
        <v>19</v>
      </c>
      <c r="K8056" s="72" t="s">
        <v>157</v>
      </c>
      <c r="L8056" s="72" t="s">
        <v>282</v>
      </c>
      <c r="M8056" s="72" t="s">
        <v>47</v>
      </c>
    </row>
    <row r="8057" spans="2:13" x14ac:dyDescent="0.25">
      <c r="B8057" s="72" t="s">
        <v>12</v>
      </c>
      <c r="C8057" s="72" t="s">
        <v>13</v>
      </c>
      <c r="D8057" s="72" t="s">
        <v>14</v>
      </c>
      <c r="E8057" s="72" t="s">
        <v>81</v>
      </c>
      <c r="F8057" s="73">
        <v>15234</v>
      </c>
      <c r="G8057" s="72" t="s">
        <v>16</v>
      </c>
      <c r="H8057" s="72" t="s">
        <v>17</v>
      </c>
      <c r="I8057" s="72" t="s">
        <v>18</v>
      </c>
      <c r="J8057" s="72" t="s">
        <v>19</v>
      </c>
      <c r="K8057" s="72" t="s">
        <v>37</v>
      </c>
      <c r="L8057" s="72" t="s">
        <v>120</v>
      </c>
      <c r="M8057" s="72" t="s">
        <v>35</v>
      </c>
    </row>
    <row r="8058" spans="2:13" x14ac:dyDescent="0.25">
      <c r="B8058" s="72" t="s">
        <v>12</v>
      </c>
      <c r="C8058" s="72" t="s">
        <v>13</v>
      </c>
      <c r="D8058" s="72" t="s">
        <v>14</v>
      </c>
      <c r="E8058" s="72" t="s">
        <v>27</v>
      </c>
      <c r="F8058" s="73">
        <v>612004</v>
      </c>
      <c r="G8058" s="72" t="s">
        <v>16</v>
      </c>
      <c r="H8058" s="72" t="s">
        <v>24</v>
      </c>
      <c r="I8058" s="72" t="s">
        <v>18</v>
      </c>
      <c r="J8058" s="72" t="s">
        <v>19</v>
      </c>
      <c r="K8058" s="72" t="s">
        <v>49</v>
      </c>
      <c r="L8058" s="72" t="s">
        <v>288</v>
      </c>
      <c r="M8058" s="72" t="s">
        <v>29</v>
      </c>
    </row>
    <row r="8059" spans="2:13" x14ac:dyDescent="0.25">
      <c r="B8059" s="72" t="s">
        <v>12</v>
      </c>
      <c r="C8059" s="72" t="s">
        <v>13</v>
      </c>
      <c r="D8059" s="72" t="s">
        <v>14</v>
      </c>
      <c r="E8059" s="72" t="s">
        <v>68</v>
      </c>
      <c r="F8059" s="73">
        <v>-10125</v>
      </c>
      <c r="G8059" s="72" t="s">
        <v>16</v>
      </c>
      <c r="H8059" s="72" t="s">
        <v>17</v>
      </c>
      <c r="I8059" s="72" t="s">
        <v>18</v>
      </c>
      <c r="J8059" s="72" t="s">
        <v>19</v>
      </c>
      <c r="K8059" s="72" t="s">
        <v>25</v>
      </c>
      <c r="L8059" s="72" t="s">
        <v>289</v>
      </c>
      <c r="M8059" s="72"/>
    </row>
    <row r="8060" spans="2:13" x14ac:dyDescent="0.25">
      <c r="B8060" s="72" t="s">
        <v>12</v>
      </c>
      <c r="C8060" s="72" t="s">
        <v>13</v>
      </c>
      <c r="D8060" s="72" t="s">
        <v>14</v>
      </c>
      <c r="E8060" s="72" t="s">
        <v>51</v>
      </c>
      <c r="F8060" s="73">
        <v>67581</v>
      </c>
      <c r="G8060" s="72" t="s">
        <v>16</v>
      </c>
      <c r="H8060" s="72" t="s">
        <v>24</v>
      </c>
      <c r="I8060" s="72" t="s">
        <v>18</v>
      </c>
      <c r="J8060" s="72" t="s">
        <v>19</v>
      </c>
      <c r="K8060" s="72" t="s">
        <v>185</v>
      </c>
      <c r="L8060" s="72" t="s">
        <v>290</v>
      </c>
      <c r="M8060" s="72"/>
    </row>
    <row r="8061" spans="2:13" x14ac:dyDescent="0.25">
      <c r="B8061" s="72" t="s">
        <v>12</v>
      </c>
      <c r="C8061" s="72" t="s">
        <v>13</v>
      </c>
      <c r="D8061" s="72" t="s">
        <v>14</v>
      </c>
      <c r="E8061" s="72" t="s">
        <v>60</v>
      </c>
      <c r="F8061" s="73">
        <v>3669601</v>
      </c>
      <c r="G8061" s="72" t="s">
        <v>16</v>
      </c>
      <c r="H8061" s="72" t="s">
        <v>24</v>
      </c>
      <c r="I8061" s="72" t="s">
        <v>18</v>
      </c>
      <c r="J8061" s="72" t="s">
        <v>19</v>
      </c>
      <c r="K8061" s="72" t="s">
        <v>37</v>
      </c>
      <c r="L8061" s="72" t="s">
        <v>291</v>
      </c>
      <c r="M8061" s="72" t="s">
        <v>67</v>
      </c>
    </row>
    <row r="8062" spans="2:13" x14ac:dyDescent="0.25">
      <c r="B8062" s="72" t="s">
        <v>12</v>
      </c>
      <c r="C8062" s="72" t="s">
        <v>13</v>
      </c>
      <c r="D8062" s="72" t="s">
        <v>14</v>
      </c>
      <c r="E8062" s="72" t="s">
        <v>65</v>
      </c>
      <c r="F8062" s="73">
        <v>31645</v>
      </c>
      <c r="G8062" s="72" t="s">
        <v>16</v>
      </c>
      <c r="H8062" s="72" t="s">
        <v>24</v>
      </c>
      <c r="I8062" s="72" t="s">
        <v>18</v>
      </c>
      <c r="J8062" s="72" t="s">
        <v>19</v>
      </c>
      <c r="K8062" s="72" t="s">
        <v>37</v>
      </c>
      <c r="L8062" s="72" t="s">
        <v>292</v>
      </c>
      <c r="M8062" s="72" t="s">
        <v>133</v>
      </c>
    </row>
    <row r="8063" spans="2:13" x14ac:dyDescent="0.25">
      <c r="B8063" s="72" t="s">
        <v>12</v>
      </c>
      <c r="C8063" s="72" t="s">
        <v>13</v>
      </c>
      <c r="D8063" s="72" t="s">
        <v>14</v>
      </c>
      <c r="E8063" s="72" t="s">
        <v>123</v>
      </c>
      <c r="F8063" s="73">
        <v>-12826</v>
      </c>
      <c r="G8063" s="72" t="s">
        <v>16</v>
      </c>
      <c r="H8063" s="72" t="s">
        <v>24</v>
      </c>
      <c r="I8063" s="72" t="s">
        <v>18</v>
      </c>
      <c r="J8063" s="72" t="s">
        <v>19</v>
      </c>
      <c r="K8063" s="72" t="s">
        <v>31</v>
      </c>
      <c r="L8063" s="72" t="s">
        <v>293</v>
      </c>
      <c r="M8063" s="72"/>
    </row>
    <row r="8064" spans="2:13" x14ac:dyDescent="0.25">
      <c r="B8064" s="72" t="s">
        <v>12</v>
      </c>
      <c r="C8064" s="72" t="s">
        <v>13</v>
      </c>
      <c r="D8064" s="72" t="s">
        <v>14</v>
      </c>
      <c r="E8064" s="72" t="s">
        <v>68</v>
      </c>
      <c r="F8064" s="73">
        <v>-65269</v>
      </c>
      <c r="G8064" s="72" t="s">
        <v>16</v>
      </c>
      <c r="H8064" s="72" t="s">
        <v>24</v>
      </c>
      <c r="I8064" s="72" t="s">
        <v>18</v>
      </c>
      <c r="J8064" s="72" t="s">
        <v>19</v>
      </c>
      <c r="K8064" s="72" t="s">
        <v>37</v>
      </c>
      <c r="L8064" s="72" t="s">
        <v>294</v>
      </c>
      <c r="M8064" s="72"/>
    </row>
    <row r="8065" spans="2:13" x14ac:dyDescent="0.25">
      <c r="B8065" s="72" t="s">
        <v>12</v>
      </c>
      <c r="C8065" s="72" t="s">
        <v>13</v>
      </c>
      <c r="D8065" s="72" t="s">
        <v>14</v>
      </c>
      <c r="E8065" s="72" t="s">
        <v>30</v>
      </c>
      <c r="F8065" s="73">
        <v>-1252</v>
      </c>
      <c r="G8065" s="72" t="s">
        <v>16</v>
      </c>
      <c r="H8065" s="72" t="s">
        <v>24</v>
      </c>
      <c r="I8065" s="72" t="s">
        <v>18</v>
      </c>
      <c r="J8065" s="72" t="s">
        <v>19</v>
      </c>
      <c r="K8065" s="72" t="s">
        <v>63</v>
      </c>
      <c r="L8065" s="72" t="s">
        <v>64</v>
      </c>
      <c r="M8065" s="72"/>
    </row>
    <row r="8066" spans="2:13" x14ac:dyDescent="0.25">
      <c r="B8066" s="72" t="s">
        <v>12</v>
      </c>
      <c r="C8066" s="72" t="s">
        <v>13</v>
      </c>
      <c r="D8066" s="72" t="s">
        <v>14</v>
      </c>
      <c r="E8066" s="72" t="s">
        <v>94</v>
      </c>
      <c r="F8066" s="73">
        <v>707</v>
      </c>
      <c r="G8066" s="72" t="s">
        <v>16</v>
      </c>
      <c r="H8066" s="72" t="s">
        <v>17</v>
      </c>
      <c r="I8066" s="72" t="s">
        <v>48</v>
      </c>
      <c r="J8066" s="72" t="s">
        <v>19</v>
      </c>
      <c r="K8066" s="72" t="s">
        <v>49</v>
      </c>
      <c r="L8066" s="72" t="s">
        <v>73</v>
      </c>
      <c r="M8066" s="72"/>
    </row>
    <row r="8067" spans="2:13" x14ac:dyDescent="0.25">
      <c r="B8067" s="72" t="s">
        <v>12</v>
      </c>
      <c r="C8067" s="72" t="s">
        <v>13</v>
      </c>
      <c r="D8067" s="72" t="s">
        <v>14</v>
      </c>
      <c r="E8067" s="72" t="s">
        <v>51</v>
      </c>
      <c r="F8067" s="73">
        <v>862</v>
      </c>
      <c r="G8067" s="72" t="s">
        <v>16</v>
      </c>
      <c r="H8067" s="72" t="s">
        <v>24</v>
      </c>
      <c r="I8067" s="72" t="s">
        <v>18</v>
      </c>
      <c r="J8067" s="72" t="s">
        <v>19</v>
      </c>
      <c r="K8067" s="72" t="s">
        <v>25</v>
      </c>
      <c r="L8067" s="72" t="s">
        <v>295</v>
      </c>
      <c r="M8067" s="72"/>
    </row>
    <row r="8068" spans="2:13" x14ac:dyDescent="0.25">
      <c r="B8068" s="72" t="s">
        <v>12</v>
      </c>
      <c r="C8068" s="72" t="s">
        <v>13</v>
      </c>
      <c r="D8068" s="72" t="s">
        <v>14</v>
      </c>
      <c r="E8068" s="72" t="s">
        <v>68</v>
      </c>
      <c r="F8068" s="73">
        <v>-200674</v>
      </c>
      <c r="G8068" s="72" t="s">
        <v>16</v>
      </c>
      <c r="H8068" s="72" t="s">
        <v>17</v>
      </c>
      <c r="I8068" s="72" t="s">
        <v>18</v>
      </c>
      <c r="J8068" s="72" t="s">
        <v>19</v>
      </c>
      <c r="K8068" s="72" t="s">
        <v>25</v>
      </c>
      <c r="L8068" s="72" t="s">
        <v>296</v>
      </c>
      <c r="M8068" s="72"/>
    </row>
    <row r="8069" spans="2:13" x14ac:dyDescent="0.25">
      <c r="B8069" s="72" t="s">
        <v>12</v>
      </c>
      <c r="C8069" s="72" t="s">
        <v>13</v>
      </c>
      <c r="D8069" s="72" t="s">
        <v>14</v>
      </c>
      <c r="E8069" s="72" t="s">
        <v>41</v>
      </c>
      <c r="F8069" s="73">
        <v>-7237</v>
      </c>
      <c r="G8069" s="72" t="s">
        <v>16</v>
      </c>
      <c r="H8069" s="72" t="s">
        <v>24</v>
      </c>
      <c r="I8069" s="72" t="s">
        <v>18</v>
      </c>
      <c r="J8069" s="72" t="s">
        <v>19</v>
      </c>
      <c r="K8069" s="72" t="s">
        <v>25</v>
      </c>
      <c r="L8069" s="72" t="s">
        <v>143</v>
      </c>
      <c r="M8069" s="72"/>
    </row>
    <row r="8070" spans="2:13" x14ac:dyDescent="0.25">
      <c r="B8070" s="72" t="s">
        <v>12</v>
      </c>
      <c r="C8070" s="72" t="s">
        <v>13</v>
      </c>
      <c r="D8070" s="72" t="s">
        <v>14</v>
      </c>
      <c r="E8070" s="72" t="s">
        <v>68</v>
      </c>
      <c r="F8070" s="73">
        <v>-3033</v>
      </c>
      <c r="G8070" s="72" t="s">
        <v>16</v>
      </c>
      <c r="H8070" s="72" t="s">
        <v>17</v>
      </c>
      <c r="I8070" s="72" t="s">
        <v>18</v>
      </c>
      <c r="J8070" s="72" t="s">
        <v>19</v>
      </c>
      <c r="K8070" s="72" t="s">
        <v>25</v>
      </c>
      <c r="L8070" s="72" t="s">
        <v>297</v>
      </c>
      <c r="M8070" s="72"/>
    </row>
    <row r="8071" spans="2:13" x14ac:dyDescent="0.25">
      <c r="B8071" s="72" t="s">
        <v>12</v>
      </c>
      <c r="C8071" s="72" t="s">
        <v>13</v>
      </c>
      <c r="D8071" s="72" t="s">
        <v>14</v>
      </c>
      <c r="E8071" s="72" t="s">
        <v>152</v>
      </c>
      <c r="F8071" s="73">
        <v>-1406</v>
      </c>
      <c r="G8071" s="72" t="s">
        <v>16</v>
      </c>
      <c r="H8071" s="72" t="s">
        <v>24</v>
      </c>
      <c r="I8071" s="72" t="s">
        <v>18</v>
      </c>
      <c r="J8071" s="72" t="s">
        <v>19</v>
      </c>
      <c r="K8071" s="72" t="s">
        <v>96</v>
      </c>
      <c r="L8071" s="72" t="s">
        <v>298</v>
      </c>
      <c r="M8071" s="72"/>
    </row>
    <row r="8072" spans="2:13" x14ac:dyDescent="0.25">
      <c r="B8072" s="72" t="s">
        <v>12</v>
      </c>
      <c r="C8072" s="72" t="s">
        <v>13</v>
      </c>
      <c r="D8072" s="72" t="s">
        <v>14</v>
      </c>
      <c r="E8072" s="72" t="s">
        <v>36</v>
      </c>
      <c r="F8072" s="73">
        <v>850104</v>
      </c>
      <c r="G8072" s="72" t="s">
        <v>16</v>
      </c>
      <c r="H8072" s="72" t="s">
        <v>24</v>
      </c>
      <c r="I8072" s="72" t="s">
        <v>18</v>
      </c>
      <c r="J8072" s="72" t="s">
        <v>19</v>
      </c>
      <c r="K8072" s="72" t="s">
        <v>31</v>
      </c>
      <c r="L8072" s="72" t="s">
        <v>247</v>
      </c>
      <c r="M8072" s="72" t="s">
        <v>29</v>
      </c>
    </row>
    <row r="8073" spans="2:13" x14ac:dyDescent="0.25">
      <c r="B8073" s="72" t="s">
        <v>12</v>
      </c>
      <c r="C8073" s="72" t="s">
        <v>13</v>
      </c>
      <c r="D8073" s="72" t="s">
        <v>14</v>
      </c>
      <c r="E8073" s="72" t="s">
        <v>152</v>
      </c>
      <c r="F8073" s="73">
        <v>-844</v>
      </c>
      <c r="G8073" s="72" t="s">
        <v>16</v>
      </c>
      <c r="H8073" s="72" t="s">
        <v>17</v>
      </c>
      <c r="I8073" s="72" t="s">
        <v>18</v>
      </c>
      <c r="J8073" s="72" t="s">
        <v>19</v>
      </c>
      <c r="K8073" s="72" t="s">
        <v>25</v>
      </c>
      <c r="L8073" s="72" t="s">
        <v>299</v>
      </c>
      <c r="M8073" s="72"/>
    </row>
    <row r="8074" spans="2:13" x14ac:dyDescent="0.25">
      <c r="B8074" s="72" t="s">
        <v>12</v>
      </c>
      <c r="C8074" s="72" t="s">
        <v>13</v>
      </c>
      <c r="D8074" s="72" t="s">
        <v>14</v>
      </c>
      <c r="E8074" s="72" t="s">
        <v>300</v>
      </c>
      <c r="F8074" s="73">
        <v>113044</v>
      </c>
      <c r="G8074" s="72" t="s">
        <v>16</v>
      </c>
      <c r="H8074" s="72" t="s">
        <v>24</v>
      </c>
      <c r="I8074" s="72" t="s">
        <v>18</v>
      </c>
      <c r="J8074" s="72" t="s">
        <v>19</v>
      </c>
      <c r="K8074" s="72" t="s">
        <v>37</v>
      </c>
      <c r="L8074" s="72" t="s">
        <v>301</v>
      </c>
      <c r="M8074" s="72" t="s">
        <v>302</v>
      </c>
    </row>
    <row r="8075" spans="2:13" x14ac:dyDescent="0.25">
      <c r="B8075" s="72" t="s">
        <v>12</v>
      </c>
      <c r="C8075" s="72" t="s">
        <v>13</v>
      </c>
      <c r="D8075" s="72" t="s">
        <v>14</v>
      </c>
      <c r="E8075" s="72" t="s">
        <v>258</v>
      </c>
      <c r="F8075" s="73">
        <v>17990361</v>
      </c>
      <c r="G8075" s="72" t="s">
        <v>16</v>
      </c>
      <c r="H8075" s="72" t="s">
        <v>24</v>
      </c>
      <c r="I8075" s="72" t="s">
        <v>18</v>
      </c>
      <c r="J8075" s="72" t="s">
        <v>19</v>
      </c>
      <c r="K8075" s="72" t="s">
        <v>96</v>
      </c>
      <c r="L8075" s="72" t="s">
        <v>162</v>
      </c>
      <c r="M8075" s="72" t="s">
        <v>303</v>
      </c>
    </row>
    <row r="8076" spans="2:13" x14ac:dyDescent="0.25">
      <c r="B8076" s="72" t="s">
        <v>12</v>
      </c>
      <c r="C8076" s="72" t="s">
        <v>13</v>
      </c>
      <c r="D8076" s="72" t="s">
        <v>14</v>
      </c>
      <c r="E8076" s="72" t="s">
        <v>39</v>
      </c>
      <c r="F8076" s="73">
        <v>-1408</v>
      </c>
      <c r="G8076" s="72" t="s">
        <v>16</v>
      </c>
      <c r="H8076" s="72" t="s">
        <v>17</v>
      </c>
      <c r="I8076" s="72" t="s">
        <v>48</v>
      </c>
      <c r="J8076" s="72" t="s">
        <v>19</v>
      </c>
      <c r="K8076" s="72" t="s">
        <v>25</v>
      </c>
      <c r="L8076" s="72" t="s">
        <v>77</v>
      </c>
      <c r="M8076" s="72"/>
    </row>
    <row r="8077" spans="2:13" x14ac:dyDescent="0.25">
      <c r="B8077" s="72" t="s">
        <v>12</v>
      </c>
      <c r="C8077" s="72" t="s">
        <v>13</v>
      </c>
      <c r="D8077" s="72" t="s">
        <v>14</v>
      </c>
      <c r="E8077" s="72" t="s">
        <v>51</v>
      </c>
      <c r="F8077" s="73">
        <v>45002</v>
      </c>
      <c r="G8077" s="72" t="s">
        <v>16</v>
      </c>
      <c r="H8077" s="72" t="s">
        <v>17</v>
      </c>
      <c r="I8077" s="72" t="s">
        <v>18</v>
      </c>
      <c r="J8077" s="72" t="s">
        <v>19</v>
      </c>
      <c r="K8077" s="72" t="s">
        <v>25</v>
      </c>
      <c r="L8077" s="72" t="s">
        <v>304</v>
      </c>
      <c r="M8077" s="72"/>
    </row>
    <row r="8078" spans="2:13" x14ac:dyDescent="0.25">
      <c r="B8078" s="72" t="s">
        <v>12</v>
      </c>
      <c r="C8078" s="72" t="s">
        <v>13</v>
      </c>
      <c r="D8078" s="72" t="s">
        <v>14</v>
      </c>
      <c r="E8078" s="72" t="s">
        <v>36</v>
      </c>
      <c r="F8078" s="73">
        <v>231879</v>
      </c>
      <c r="G8078" s="72" t="s">
        <v>16</v>
      </c>
      <c r="H8078" s="72" t="s">
        <v>24</v>
      </c>
      <c r="I8078" s="72" t="s">
        <v>18</v>
      </c>
      <c r="J8078" s="72" t="s">
        <v>19</v>
      </c>
      <c r="K8078" s="72" t="s">
        <v>99</v>
      </c>
      <c r="L8078" s="72" t="s">
        <v>305</v>
      </c>
      <c r="M8078" s="72" t="s">
        <v>112</v>
      </c>
    </row>
    <row r="8079" spans="2:13" x14ac:dyDescent="0.25">
      <c r="B8079" s="72" t="s">
        <v>12</v>
      </c>
      <c r="C8079" s="72" t="s">
        <v>13</v>
      </c>
      <c r="D8079" s="72" t="s">
        <v>14</v>
      </c>
      <c r="E8079" s="72" t="s">
        <v>83</v>
      </c>
      <c r="F8079" s="73">
        <v>86939</v>
      </c>
      <c r="G8079" s="72" t="s">
        <v>16</v>
      </c>
      <c r="H8079" s="72" t="s">
        <v>24</v>
      </c>
      <c r="I8079" s="72" t="s">
        <v>18</v>
      </c>
      <c r="J8079" s="72" t="s">
        <v>19</v>
      </c>
      <c r="K8079" s="72" t="s">
        <v>63</v>
      </c>
      <c r="L8079" s="72" t="s">
        <v>306</v>
      </c>
      <c r="M8079" s="72"/>
    </row>
    <row r="8080" spans="2:13" x14ac:dyDescent="0.25">
      <c r="B8080" s="72" t="s">
        <v>12</v>
      </c>
      <c r="C8080" s="72" t="s">
        <v>13</v>
      </c>
      <c r="D8080" s="72" t="s">
        <v>14</v>
      </c>
      <c r="E8080" s="72" t="s">
        <v>81</v>
      </c>
      <c r="F8080" s="73">
        <v>1388700</v>
      </c>
      <c r="G8080" s="72" t="s">
        <v>16</v>
      </c>
      <c r="H8080" s="72" t="s">
        <v>24</v>
      </c>
      <c r="I8080" s="72" t="s">
        <v>18</v>
      </c>
      <c r="J8080" s="72" t="s">
        <v>19</v>
      </c>
      <c r="K8080" s="72" t="s">
        <v>37</v>
      </c>
      <c r="L8080" s="72" t="s">
        <v>218</v>
      </c>
      <c r="M8080" s="72" t="s">
        <v>47</v>
      </c>
    </row>
    <row r="8081" spans="2:13" x14ac:dyDescent="0.25">
      <c r="B8081" s="72" t="s">
        <v>12</v>
      </c>
      <c r="C8081" s="72" t="s">
        <v>13</v>
      </c>
      <c r="D8081" s="72" t="s">
        <v>14</v>
      </c>
      <c r="E8081" s="72" t="s">
        <v>81</v>
      </c>
      <c r="F8081" s="73">
        <v>81014</v>
      </c>
      <c r="G8081" s="72" t="s">
        <v>16</v>
      </c>
      <c r="H8081" s="72" t="s">
        <v>24</v>
      </c>
      <c r="I8081" s="72" t="s">
        <v>18</v>
      </c>
      <c r="J8081" s="72" t="s">
        <v>19</v>
      </c>
      <c r="K8081" s="72" t="s">
        <v>25</v>
      </c>
      <c r="L8081" s="72" t="s">
        <v>138</v>
      </c>
      <c r="M8081" s="72" t="s">
        <v>29</v>
      </c>
    </row>
    <row r="8082" spans="2:13" x14ac:dyDescent="0.25">
      <c r="B8082" s="72" t="s">
        <v>12</v>
      </c>
      <c r="C8082" s="72" t="s">
        <v>13</v>
      </c>
      <c r="D8082" s="72" t="s">
        <v>14</v>
      </c>
      <c r="E8082" s="72" t="s">
        <v>65</v>
      </c>
      <c r="F8082" s="73">
        <v>119927</v>
      </c>
      <c r="G8082" s="72" t="s">
        <v>16</v>
      </c>
      <c r="H8082" s="72" t="s">
        <v>24</v>
      </c>
      <c r="I8082" s="72" t="s">
        <v>18</v>
      </c>
      <c r="J8082" s="72" t="s">
        <v>19</v>
      </c>
      <c r="K8082" s="72" t="s">
        <v>130</v>
      </c>
      <c r="L8082" s="72" t="s">
        <v>236</v>
      </c>
      <c r="M8082" s="72" t="s">
        <v>133</v>
      </c>
    </row>
    <row r="8083" spans="2:13" x14ac:dyDescent="0.25">
      <c r="B8083" s="72" t="s">
        <v>12</v>
      </c>
      <c r="C8083" s="72" t="s">
        <v>13</v>
      </c>
      <c r="D8083" s="72" t="s">
        <v>14</v>
      </c>
      <c r="E8083" s="72" t="s">
        <v>83</v>
      </c>
      <c r="F8083" s="73">
        <v>791193</v>
      </c>
      <c r="G8083" s="72" t="s">
        <v>16</v>
      </c>
      <c r="H8083" s="72" t="s">
        <v>24</v>
      </c>
      <c r="I8083" s="72" t="s">
        <v>18</v>
      </c>
      <c r="J8083" s="72" t="s">
        <v>19</v>
      </c>
      <c r="K8083" s="72" t="s">
        <v>185</v>
      </c>
      <c r="L8083" s="72" t="s">
        <v>307</v>
      </c>
      <c r="M8083" s="72"/>
    </row>
    <row r="8084" spans="2:13" x14ac:dyDescent="0.25">
      <c r="B8084" s="72" t="s">
        <v>12</v>
      </c>
      <c r="C8084" s="72" t="s">
        <v>13</v>
      </c>
      <c r="D8084" s="72" t="s">
        <v>14</v>
      </c>
      <c r="E8084" s="72" t="s">
        <v>51</v>
      </c>
      <c r="F8084" s="73">
        <v>1905</v>
      </c>
      <c r="G8084" s="72" t="s">
        <v>16</v>
      </c>
      <c r="H8084" s="72" t="s">
        <v>24</v>
      </c>
      <c r="I8084" s="72" t="s">
        <v>18</v>
      </c>
      <c r="J8084" s="72" t="s">
        <v>19</v>
      </c>
      <c r="K8084" s="72" t="s">
        <v>25</v>
      </c>
      <c r="L8084" s="72" t="s">
        <v>308</v>
      </c>
      <c r="M8084" s="72"/>
    </row>
    <row r="8085" spans="2:13" x14ac:dyDescent="0.25">
      <c r="B8085" s="72" t="s">
        <v>12</v>
      </c>
      <c r="C8085" s="72" t="s">
        <v>13</v>
      </c>
      <c r="D8085" s="72" t="s">
        <v>14</v>
      </c>
      <c r="E8085" s="72" t="s">
        <v>51</v>
      </c>
      <c r="F8085" s="73">
        <v>7063</v>
      </c>
      <c r="G8085" s="72" t="s">
        <v>16</v>
      </c>
      <c r="H8085" s="72" t="s">
        <v>24</v>
      </c>
      <c r="I8085" s="72" t="s">
        <v>18</v>
      </c>
      <c r="J8085" s="72" t="s">
        <v>19</v>
      </c>
      <c r="K8085" s="72" t="s">
        <v>185</v>
      </c>
      <c r="L8085" s="72" t="s">
        <v>309</v>
      </c>
      <c r="M8085" s="72"/>
    </row>
    <row r="8086" spans="2:13" x14ac:dyDescent="0.25">
      <c r="B8086" s="72" t="s">
        <v>12</v>
      </c>
      <c r="C8086" s="72" t="s">
        <v>13</v>
      </c>
      <c r="D8086" s="72" t="s">
        <v>14</v>
      </c>
      <c r="E8086" s="72" t="s">
        <v>51</v>
      </c>
      <c r="F8086" s="73">
        <v>3670</v>
      </c>
      <c r="G8086" s="72" t="s">
        <v>16</v>
      </c>
      <c r="H8086" s="72" t="s">
        <v>24</v>
      </c>
      <c r="I8086" s="72" t="s">
        <v>18</v>
      </c>
      <c r="J8086" s="72" t="s">
        <v>19</v>
      </c>
      <c r="K8086" s="72" t="s">
        <v>25</v>
      </c>
      <c r="L8086" s="72" t="s">
        <v>176</v>
      </c>
      <c r="M8086" s="72"/>
    </row>
    <row r="8087" spans="2:13" x14ac:dyDescent="0.25">
      <c r="B8087" s="72" t="s">
        <v>12</v>
      </c>
      <c r="C8087" s="72" t="s">
        <v>13</v>
      </c>
      <c r="D8087" s="72" t="s">
        <v>14</v>
      </c>
      <c r="E8087" s="72" t="s">
        <v>74</v>
      </c>
      <c r="F8087" s="73">
        <v>28829</v>
      </c>
      <c r="G8087" s="72" t="s">
        <v>16</v>
      </c>
      <c r="H8087" s="72" t="s">
        <v>17</v>
      </c>
      <c r="I8087" s="72" t="s">
        <v>18</v>
      </c>
      <c r="J8087" s="72" t="s">
        <v>19</v>
      </c>
      <c r="K8087" s="72" t="s">
        <v>25</v>
      </c>
      <c r="L8087" s="72" t="s">
        <v>295</v>
      </c>
      <c r="M8087" s="72" t="s">
        <v>302</v>
      </c>
    </row>
    <row r="8088" spans="2:13" x14ac:dyDescent="0.25">
      <c r="B8088" s="72" t="s">
        <v>12</v>
      </c>
      <c r="C8088" s="72" t="s">
        <v>13</v>
      </c>
      <c r="D8088" s="72" t="s">
        <v>14</v>
      </c>
      <c r="E8088" s="72" t="s">
        <v>36</v>
      </c>
      <c r="F8088" s="73">
        <v>144061</v>
      </c>
      <c r="G8088" s="72" t="s">
        <v>16</v>
      </c>
      <c r="H8088" s="72" t="s">
        <v>17</v>
      </c>
      <c r="I8088" s="72" t="s">
        <v>18</v>
      </c>
      <c r="J8088" s="72" t="s">
        <v>19</v>
      </c>
      <c r="K8088" s="72" t="s">
        <v>37</v>
      </c>
      <c r="L8088" s="72" t="s">
        <v>310</v>
      </c>
      <c r="M8088" s="72" t="s">
        <v>29</v>
      </c>
    </row>
    <row r="8089" spans="2:13" x14ac:dyDescent="0.25">
      <c r="B8089" s="72" t="s">
        <v>12</v>
      </c>
      <c r="C8089" s="72" t="s">
        <v>13</v>
      </c>
      <c r="D8089" s="72" t="s">
        <v>14</v>
      </c>
      <c r="E8089" s="72" t="s">
        <v>36</v>
      </c>
      <c r="F8089" s="73">
        <v>16332</v>
      </c>
      <c r="G8089" s="72" t="s">
        <v>16</v>
      </c>
      <c r="H8089" s="72" t="s">
        <v>24</v>
      </c>
      <c r="I8089" s="72" t="s">
        <v>18</v>
      </c>
      <c r="J8089" s="72" t="s">
        <v>19</v>
      </c>
      <c r="K8089" s="72" t="s">
        <v>99</v>
      </c>
      <c r="L8089" s="72" t="s">
        <v>154</v>
      </c>
      <c r="M8089" s="72" t="s">
        <v>29</v>
      </c>
    </row>
    <row r="8090" spans="2:13" x14ac:dyDescent="0.25">
      <c r="B8090" s="72" t="s">
        <v>12</v>
      </c>
      <c r="C8090" s="72" t="s">
        <v>13</v>
      </c>
      <c r="D8090" s="72" t="s">
        <v>14</v>
      </c>
      <c r="E8090" s="72" t="s">
        <v>23</v>
      </c>
      <c r="F8090" s="73">
        <v>-1958213</v>
      </c>
      <c r="G8090" s="72" t="s">
        <v>16</v>
      </c>
      <c r="H8090" s="72" t="s">
        <v>24</v>
      </c>
      <c r="I8090" s="72" t="s">
        <v>18</v>
      </c>
      <c r="J8090" s="72" t="s">
        <v>19</v>
      </c>
      <c r="K8090" s="72" t="s">
        <v>25</v>
      </c>
      <c r="L8090" s="72" t="s">
        <v>201</v>
      </c>
      <c r="M8090" s="72"/>
    </row>
    <row r="8091" spans="2:13" x14ac:dyDescent="0.25">
      <c r="B8091" s="72" t="s">
        <v>12</v>
      </c>
      <c r="C8091" s="72" t="s">
        <v>13</v>
      </c>
      <c r="D8091" s="72" t="s">
        <v>14</v>
      </c>
      <c r="E8091" s="72" t="s">
        <v>256</v>
      </c>
      <c r="F8091" s="73">
        <v>-20665</v>
      </c>
      <c r="G8091" s="72" t="s">
        <v>16</v>
      </c>
      <c r="H8091" s="72" t="s">
        <v>24</v>
      </c>
      <c r="I8091" s="72" t="s">
        <v>18</v>
      </c>
      <c r="J8091" s="72" t="s">
        <v>19</v>
      </c>
      <c r="K8091" s="72" t="s">
        <v>117</v>
      </c>
      <c r="L8091" s="72" t="s">
        <v>311</v>
      </c>
      <c r="M8091" s="72"/>
    </row>
    <row r="8092" spans="2:13" x14ac:dyDescent="0.25">
      <c r="B8092" s="72" t="s">
        <v>12</v>
      </c>
      <c r="C8092" s="72" t="s">
        <v>13</v>
      </c>
      <c r="D8092" s="72" t="s">
        <v>14</v>
      </c>
      <c r="E8092" s="72" t="s">
        <v>94</v>
      </c>
      <c r="F8092" s="73">
        <v>26975</v>
      </c>
      <c r="G8092" s="72" t="s">
        <v>16</v>
      </c>
      <c r="H8092" s="72" t="s">
        <v>24</v>
      </c>
      <c r="I8092" s="72" t="s">
        <v>18</v>
      </c>
      <c r="J8092" s="72" t="s">
        <v>19</v>
      </c>
      <c r="K8092" s="72" t="s">
        <v>99</v>
      </c>
      <c r="L8092" s="72" t="s">
        <v>312</v>
      </c>
      <c r="M8092" s="72"/>
    </row>
    <row r="8093" spans="2:13" x14ac:dyDescent="0.25">
      <c r="B8093" s="72" t="s">
        <v>12</v>
      </c>
      <c r="C8093" s="72" t="s">
        <v>13</v>
      </c>
      <c r="D8093" s="72" t="s">
        <v>14</v>
      </c>
      <c r="E8093" s="72" t="s">
        <v>256</v>
      </c>
      <c r="F8093" s="73">
        <v>-10617</v>
      </c>
      <c r="G8093" s="72" t="s">
        <v>16</v>
      </c>
      <c r="H8093" s="72" t="s">
        <v>24</v>
      </c>
      <c r="I8093" s="72" t="s">
        <v>18</v>
      </c>
      <c r="J8093" s="72" t="s">
        <v>19</v>
      </c>
      <c r="K8093" s="72" t="s">
        <v>25</v>
      </c>
      <c r="L8093" s="72" t="s">
        <v>313</v>
      </c>
      <c r="M8093" s="72"/>
    </row>
    <row r="8094" spans="2:13" x14ac:dyDescent="0.25">
      <c r="B8094" s="72" t="s">
        <v>12</v>
      </c>
      <c r="C8094" s="72" t="s">
        <v>13</v>
      </c>
      <c r="D8094" s="72" t="s">
        <v>14</v>
      </c>
      <c r="E8094" s="72" t="s">
        <v>58</v>
      </c>
      <c r="F8094" s="73">
        <v>23422</v>
      </c>
      <c r="G8094" s="72" t="s">
        <v>16</v>
      </c>
      <c r="H8094" s="72" t="s">
        <v>17</v>
      </c>
      <c r="I8094" s="72" t="s">
        <v>18</v>
      </c>
      <c r="J8094" s="72" t="s">
        <v>19</v>
      </c>
      <c r="K8094" s="72" t="s">
        <v>37</v>
      </c>
      <c r="L8094" s="72" t="s">
        <v>257</v>
      </c>
      <c r="M8094" s="72" t="s">
        <v>29</v>
      </c>
    </row>
    <row r="8095" spans="2:13" x14ac:dyDescent="0.25">
      <c r="B8095" s="72" t="s">
        <v>12</v>
      </c>
      <c r="C8095" s="72" t="s">
        <v>13</v>
      </c>
      <c r="D8095" s="72" t="s">
        <v>14</v>
      </c>
      <c r="E8095" s="72" t="s">
        <v>94</v>
      </c>
      <c r="F8095" s="73">
        <v>39571</v>
      </c>
      <c r="G8095" s="72" t="s">
        <v>16</v>
      </c>
      <c r="H8095" s="72" t="s">
        <v>24</v>
      </c>
      <c r="I8095" s="72" t="s">
        <v>18</v>
      </c>
      <c r="J8095" s="72" t="s">
        <v>19</v>
      </c>
      <c r="K8095" s="72" t="s">
        <v>25</v>
      </c>
      <c r="L8095" s="72" t="s">
        <v>314</v>
      </c>
      <c r="M8095" s="72"/>
    </row>
    <row r="8096" spans="2:13" x14ac:dyDescent="0.25">
      <c r="B8096" s="72" t="s">
        <v>12</v>
      </c>
      <c r="C8096" s="72" t="s">
        <v>13</v>
      </c>
      <c r="D8096" s="72" t="s">
        <v>14</v>
      </c>
      <c r="E8096" s="72" t="s">
        <v>187</v>
      </c>
      <c r="F8096" s="73">
        <v>1015910</v>
      </c>
      <c r="G8096" s="72" t="s">
        <v>16</v>
      </c>
      <c r="H8096" s="72" t="s">
        <v>24</v>
      </c>
      <c r="I8096" s="72" t="s">
        <v>18</v>
      </c>
      <c r="J8096" s="72" t="s">
        <v>19</v>
      </c>
      <c r="K8096" s="72" t="s">
        <v>31</v>
      </c>
      <c r="L8096" s="72" t="s">
        <v>247</v>
      </c>
      <c r="M8096" s="72" t="s">
        <v>112</v>
      </c>
    </row>
    <row r="8097" spans="2:13" x14ac:dyDescent="0.25">
      <c r="B8097" s="72" t="s">
        <v>12</v>
      </c>
      <c r="C8097" s="72" t="s">
        <v>13</v>
      </c>
      <c r="D8097" s="72" t="s">
        <v>14</v>
      </c>
      <c r="E8097" s="72" t="s">
        <v>55</v>
      </c>
      <c r="F8097" s="73">
        <v>12910111</v>
      </c>
      <c r="G8097" s="72" t="s">
        <v>16</v>
      </c>
      <c r="H8097" s="72" t="s">
        <v>24</v>
      </c>
      <c r="I8097" s="72" t="s">
        <v>18</v>
      </c>
      <c r="J8097" s="72" t="s">
        <v>19</v>
      </c>
      <c r="K8097" s="72" t="s">
        <v>25</v>
      </c>
      <c r="L8097" s="72" t="s">
        <v>220</v>
      </c>
      <c r="M8097" s="72" t="s">
        <v>112</v>
      </c>
    </row>
    <row r="8098" spans="2:13" x14ac:dyDescent="0.25">
      <c r="B8098" s="72" t="s">
        <v>12</v>
      </c>
      <c r="C8098" s="72" t="s">
        <v>13</v>
      </c>
      <c r="D8098" s="72" t="s">
        <v>14</v>
      </c>
      <c r="E8098" s="72" t="s">
        <v>39</v>
      </c>
      <c r="F8098" s="73">
        <v>-1014</v>
      </c>
      <c r="G8098" s="72" t="s">
        <v>16</v>
      </c>
      <c r="H8098" s="72" t="s">
        <v>17</v>
      </c>
      <c r="I8098" s="72" t="s">
        <v>18</v>
      </c>
      <c r="J8098" s="72" t="s">
        <v>19</v>
      </c>
      <c r="K8098" s="72" t="s">
        <v>108</v>
      </c>
      <c r="L8098" s="72" t="s">
        <v>315</v>
      </c>
      <c r="M8098" s="72"/>
    </row>
    <row r="8099" spans="2:13" x14ac:dyDescent="0.25">
      <c r="B8099" s="72" t="s">
        <v>12</v>
      </c>
      <c r="C8099" s="72" t="s">
        <v>13</v>
      </c>
      <c r="D8099" s="72" t="s">
        <v>14</v>
      </c>
      <c r="E8099" s="72" t="s">
        <v>27</v>
      </c>
      <c r="F8099" s="73">
        <v>13476</v>
      </c>
      <c r="G8099" s="72" t="s">
        <v>16</v>
      </c>
      <c r="H8099" s="72" t="s">
        <v>24</v>
      </c>
      <c r="I8099" s="72" t="s">
        <v>18</v>
      </c>
      <c r="J8099" s="72" t="s">
        <v>19</v>
      </c>
      <c r="K8099" s="72" t="s">
        <v>37</v>
      </c>
      <c r="L8099" s="72" t="s">
        <v>287</v>
      </c>
      <c r="M8099" s="72" t="s">
        <v>35</v>
      </c>
    </row>
    <row r="8100" spans="2:13" x14ac:dyDescent="0.25">
      <c r="B8100" s="72" t="s">
        <v>12</v>
      </c>
      <c r="C8100" s="72" t="s">
        <v>13</v>
      </c>
      <c r="D8100" s="72" t="s">
        <v>14</v>
      </c>
      <c r="E8100" s="72" t="s">
        <v>316</v>
      </c>
      <c r="F8100" s="73">
        <v>149408</v>
      </c>
      <c r="G8100" s="72" t="s">
        <v>16</v>
      </c>
      <c r="H8100" s="72" t="s">
        <v>24</v>
      </c>
      <c r="I8100" s="72" t="s">
        <v>18</v>
      </c>
      <c r="J8100" s="72" t="s">
        <v>19</v>
      </c>
      <c r="K8100" s="72" t="s">
        <v>37</v>
      </c>
      <c r="L8100" s="72" t="s">
        <v>317</v>
      </c>
      <c r="M8100" s="72" t="s">
        <v>303</v>
      </c>
    </row>
    <row r="8101" spans="2:13" x14ac:dyDescent="0.25">
      <c r="B8101" s="72" t="s">
        <v>12</v>
      </c>
      <c r="C8101" s="72" t="s">
        <v>13</v>
      </c>
      <c r="D8101" s="72" t="s">
        <v>14</v>
      </c>
      <c r="E8101" s="72" t="s">
        <v>30</v>
      </c>
      <c r="F8101" s="73">
        <v>-1020</v>
      </c>
      <c r="G8101" s="72" t="s">
        <v>16</v>
      </c>
      <c r="H8101" s="72" t="s">
        <v>17</v>
      </c>
      <c r="I8101" s="72" t="s">
        <v>18</v>
      </c>
      <c r="J8101" s="72" t="s">
        <v>19</v>
      </c>
      <c r="K8101" s="72" t="s">
        <v>37</v>
      </c>
      <c r="L8101" s="72" t="s">
        <v>280</v>
      </c>
      <c r="M8101" s="72"/>
    </row>
    <row r="8102" spans="2:13" x14ac:dyDescent="0.25">
      <c r="B8102" s="72" t="s">
        <v>12</v>
      </c>
      <c r="C8102" s="72" t="s">
        <v>13</v>
      </c>
      <c r="D8102" s="72" t="s">
        <v>14</v>
      </c>
      <c r="E8102" s="72" t="s">
        <v>79</v>
      </c>
      <c r="F8102" s="73">
        <v>-17030</v>
      </c>
      <c r="G8102" s="72" t="s">
        <v>16</v>
      </c>
      <c r="H8102" s="72" t="s">
        <v>24</v>
      </c>
      <c r="I8102" s="72" t="s">
        <v>18</v>
      </c>
      <c r="J8102" s="72" t="s">
        <v>19</v>
      </c>
      <c r="K8102" s="72" t="s">
        <v>25</v>
      </c>
      <c r="L8102" s="72" t="s">
        <v>153</v>
      </c>
      <c r="M8102" s="72"/>
    </row>
    <row r="8103" spans="2:13" x14ac:dyDescent="0.25">
      <c r="B8103" s="72" t="s">
        <v>12</v>
      </c>
      <c r="C8103" s="72" t="s">
        <v>13</v>
      </c>
      <c r="D8103" s="72" t="s">
        <v>14</v>
      </c>
      <c r="E8103" s="72" t="s">
        <v>123</v>
      </c>
      <c r="F8103" s="73">
        <v>-749</v>
      </c>
      <c r="G8103" s="72" t="s">
        <v>16</v>
      </c>
      <c r="H8103" s="72" t="s">
        <v>17</v>
      </c>
      <c r="I8103" s="72" t="s">
        <v>18</v>
      </c>
      <c r="J8103" s="72" t="s">
        <v>19</v>
      </c>
      <c r="K8103" s="72" t="s">
        <v>25</v>
      </c>
      <c r="L8103" s="72" t="s">
        <v>296</v>
      </c>
      <c r="M8103" s="72"/>
    </row>
    <row r="8104" spans="2:13" x14ac:dyDescent="0.25">
      <c r="B8104" s="72" t="s">
        <v>12</v>
      </c>
      <c r="C8104" s="72" t="s">
        <v>13</v>
      </c>
      <c r="D8104" s="72" t="s">
        <v>14</v>
      </c>
      <c r="E8104" s="72" t="s">
        <v>300</v>
      </c>
      <c r="F8104" s="73">
        <v>13967</v>
      </c>
      <c r="G8104" s="72" t="s">
        <v>16</v>
      </c>
      <c r="H8104" s="72" t="s">
        <v>24</v>
      </c>
      <c r="I8104" s="72" t="s">
        <v>18</v>
      </c>
      <c r="J8104" s="72" t="s">
        <v>19</v>
      </c>
      <c r="K8104" s="72" t="s">
        <v>96</v>
      </c>
      <c r="L8104" s="72" t="s">
        <v>318</v>
      </c>
      <c r="M8104" s="72" t="s">
        <v>302</v>
      </c>
    </row>
    <row r="8105" spans="2:13" x14ac:dyDescent="0.25">
      <c r="B8105" s="72" t="s">
        <v>12</v>
      </c>
      <c r="C8105" s="72" t="s">
        <v>13</v>
      </c>
      <c r="D8105" s="72" t="s">
        <v>14</v>
      </c>
      <c r="E8105" s="72" t="s">
        <v>85</v>
      </c>
      <c r="F8105" s="73">
        <v>101247</v>
      </c>
      <c r="G8105" s="72" t="s">
        <v>16</v>
      </c>
      <c r="H8105" s="72" t="s">
        <v>24</v>
      </c>
      <c r="I8105" s="72" t="s">
        <v>48</v>
      </c>
      <c r="J8105" s="72" t="s">
        <v>19</v>
      </c>
      <c r="K8105" s="72" t="s">
        <v>25</v>
      </c>
      <c r="L8105" s="72" t="s">
        <v>69</v>
      </c>
      <c r="M8105" s="72"/>
    </row>
    <row r="8106" spans="2:13" x14ac:dyDescent="0.25">
      <c r="B8106" s="72" t="s">
        <v>12</v>
      </c>
      <c r="C8106" s="72" t="s">
        <v>13</v>
      </c>
      <c r="D8106" s="72" t="s">
        <v>14</v>
      </c>
      <c r="E8106" s="72" t="s">
        <v>146</v>
      </c>
      <c r="F8106" s="73">
        <v>-59</v>
      </c>
      <c r="G8106" s="72" t="s">
        <v>16</v>
      </c>
      <c r="H8106" s="72" t="s">
        <v>24</v>
      </c>
      <c r="I8106" s="72" t="s">
        <v>18</v>
      </c>
      <c r="J8106" s="72" t="s">
        <v>19</v>
      </c>
      <c r="K8106" s="72" t="s">
        <v>37</v>
      </c>
      <c r="L8106" s="72" t="s">
        <v>121</v>
      </c>
      <c r="M8106" s="72"/>
    </row>
    <row r="8107" spans="2:13" x14ac:dyDescent="0.25">
      <c r="B8107" s="72" t="s">
        <v>12</v>
      </c>
      <c r="C8107" s="72" t="s">
        <v>13</v>
      </c>
      <c r="D8107" s="72" t="s">
        <v>14</v>
      </c>
      <c r="E8107" s="72" t="s">
        <v>39</v>
      </c>
      <c r="F8107" s="73">
        <v>-7285</v>
      </c>
      <c r="G8107" s="72" t="s">
        <v>16</v>
      </c>
      <c r="H8107" s="72" t="s">
        <v>24</v>
      </c>
      <c r="I8107" s="72" t="s">
        <v>18</v>
      </c>
      <c r="J8107" s="72" t="s">
        <v>19</v>
      </c>
      <c r="K8107" s="72" t="s">
        <v>43</v>
      </c>
      <c r="L8107" s="72" t="s">
        <v>319</v>
      </c>
      <c r="M8107" s="72"/>
    </row>
    <row r="8108" spans="2:13" x14ac:dyDescent="0.25">
      <c r="B8108" s="72" t="s">
        <v>12</v>
      </c>
      <c r="C8108" s="72" t="s">
        <v>13</v>
      </c>
      <c r="D8108" s="72" t="s">
        <v>14</v>
      </c>
      <c r="E8108" s="72" t="s">
        <v>45</v>
      </c>
      <c r="F8108" s="73">
        <v>88306</v>
      </c>
      <c r="G8108" s="72" t="s">
        <v>16</v>
      </c>
      <c r="H8108" s="72" t="s">
        <v>24</v>
      </c>
      <c r="I8108" s="72" t="s">
        <v>18</v>
      </c>
      <c r="J8108" s="72" t="s">
        <v>19</v>
      </c>
      <c r="K8108" s="72" t="s">
        <v>37</v>
      </c>
      <c r="L8108" s="72" t="s">
        <v>121</v>
      </c>
      <c r="M8108" s="72" t="s">
        <v>57</v>
      </c>
    </row>
    <row r="8109" spans="2:13" x14ac:dyDescent="0.25">
      <c r="B8109" s="72" t="s">
        <v>12</v>
      </c>
      <c r="C8109" s="72" t="s">
        <v>13</v>
      </c>
      <c r="D8109" s="72" t="s">
        <v>14</v>
      </c>
      <c r="E8109" s="72" t="s">
        <v>144</v>
      </c>
      <c r="F8109" s="73">
        <v>75252</v>
      </c>
      <c r="G8109" s="72" t="s">
        <v>16</v>
      </c>
      <c r="H8109" s="72" t="s">
        <v>24</v>
      </c>
      <c r="I8109" s="72" t="s">
        <v>18</v>
      </c>
      <c r="J8109" s="72" t="s">
        <v>19</v>
      </c>
      <c r="K8109" s="72" t="s">
        <v>20</v>
      </c>
      <c r="L8109" s="72" t="s">
        <v>181</v>
      </c>
      <c r="M8109" s="72" t="s">
        <v>67</v>
      </c>
    </row>
    <row r="8110" spans="2:13" x14ac:dyDescent="0.25">
      <c r="B8110" s="72" t="s">
        <v>12</v>
      </c>
      <c r="C8110" s="72" t="s">
        <v>13</v>
      </c>
      <c r="D8110" s="72" t="s">
        <v>14</v>
      </c>
      <c r="E8110" s="72" t="s">
        <v>146</v>
      </c>
      <c r="F8110" s="73">
        <v>-41549</v>
      </c>
      <c r="G8110" s="72" t="s">
        <v>16</v>
      </c>
      <c r="H8110" s="72" t="s">
        <v>24</v>
      </c>
      <c r="I8110" s="72" t="s">
        <v>18</v>
      </c>
      <c r="J8110" s="72" t="s">
        <v>19</v>
      </c>
      <c r="K8110" s="72" t="s">
        <v>37</v>
      </c>
      <c r="L8110" s="72" t="s">
        <v>320</v>
      </c>
      <c r="M8110" s="72"/>
    </row>
    <row r="8111" spans="2:13" x14ac:dyDescent="0.25">
      <c r="B8111" s="72" t="s">
        <v>12</v>
      </c>
      <c r="C8111" s="72" t="s">
        <v>13</v>
      </c>
      <c r="D8111" s="72" t="s">
        <v>14</v>
      </c>
      <c r="E8111" s="72" t="s">
        <v>36</v>
      </c>
      <c r="F8111" s="73">
        <v>14718</v>
      </c>
      <c r="G8111" s="72" t="s">
        <v>16</v>
      </c>
      <c r="H8111" s="72" t="s">
        <v>17</v>
      </c>
      <c r="I8111" s="72" t="s">
        <v>18</v>
      </c>
      <c r="J8111" s="72" t="s">
        <v>19</v>
      </c>
      <c r="K8111" s="72" t="s">
        <v>20</v>
      </c>
      <c r="L8111" s="72" t="s">
        <v>321</v>
      </c>
      <c r="M8111" s="72" t="s">
        <v>57</v>
      </c>
    </row>
    <row r="8112" spans="2:13" x14ac:dyDescent="0.25">
      <c r="B8112" s="72" t="s">
        <v>12</v>
      </c>
      <c r="C8112" s="72" t="s">
        <v>13</v>
      </c>
      <c r="D8112" s="72" t="s">
        <v>14</v>
      </c>
      <c r="E8112" s="72" t="s">
        <v>27</v>
      </c>
      <c r="F8112" s="73">
        <v>221740</v>
      </c>
      <c r="G8112" s="72" t="s">
        <v>16</v>
      </c>
      <c r="H8112" s="72" t="s">
        <v>24</v>
      </c>
      <c r="I8112" s="72" t="s">
        <v>18</v>
      </c>
      <c r="J8112" s="72" t="s">
        <v>19</v>
      </c>
      <c r="K8112" s="72" t="s">
        <v>43</v>
      </c>
      <c r="L8112" s="72" t="s">
        <v>322</v>
      </c>
      <c r="M8112" s="72" t="s">
        <v>29</v>
      </c>
    </row>
    <row r="8113" spans="2:13" x14ac:dyDescent="0.25">
      <c r="B8113" s="72" t="s">
        <v>12</v>
      </c>
      <c r="C8113" s="72" t="s">
        <v>13</v>
      </c>
      <c r="D8113" s="72" t="s">
        <v>14</v>
      </c>
      <c r="E8113" s="72" t="s">
        <v>83</v>
      </c>
      <c r="F8113" s="73">
        <v>1545</v>
      </c>
      <c r="G8113" s="72" t="s">
        <v>16</v>
      </c>
      <c r="H8113" s="72" t="s">
        <v>17</v>
      </c>
      <c r="I8113" s="72" t="s">
        <v>18</v>
      </c>
      <c r="J8113" s="72" t="s">
        <v>19</v>
      </c>
      <c r="K8113" s="72" t="s">
        <v>25</v>
      </c>
      <c r="L8113" s="72" t="s">
        <v>323</v>
      </c>
      <c r="M8113" s="72"/>
    </row>
    <row r="8114" spans="2:13" x14ac:dyDescent="0.25">
      <c r="B8114" s="72" t="s">
        <v>12</v>
      </c>
      <c r="C8114" s="72" t="s">
        <v>13</v>
      </c>
      <c r="D8114" s="72" t="s">
        <v>14</v>
      </c>
      <c r="E8114" s="72" t="s">
        <v>68</v>
      </c>
      <c r="F8114" s="73">
        <v>-300169</v>
      </c>
      <c r="G8114" s="72" t="s">
        <v>16</v>
      </c>
      <c r="H8114" s="72" t="s">
        <v>24</v>
      </c>
      <c r="I8114" s="72" t="s">
        <v>18</v>
      </c>
      <c r="J8114" s="72" t="s">
        <v>19</v>
      </c>
      <c r="K8114" s="72" t="s">
        <v>37</v>
      </c>
      <c r="L8114" s="72" t="s">
        <v>324</v>
      </c>
      <c r="M8114" s="72"/>
    </row>
    <row r="8115" spans="2:13" x14ac:dyDescent="0.25">
      <c r="B8115" s="72" t="s">
        <v>12</v>
      </c>
      <c r="C8115" s="72" t="s">
        <v>13</v>
      </c>
      <c r="D8115" s="72" t="s">
        <v>14</v>
      </c>
      <c r="E8115" s="72" t="s">
        <v>74</v>
      </c>
      <c r="F8115" s="73">
        <v>290</v>
      </c>
      <c r="G8115" s="72" t="s">
        <v>16</v>
      </c>
      <c r="H8115" s="72" t="s">
        <v>24</v>
      </c>
      <c r="I8115" s="72" t="s">
        <v>18</v>
      </c>
      <c r="J8115" s="72" t="s">
        <v>19</v>
      </c>
      <c r="K8115" s="72" t="s">
        <v>25</v>
      </c>
      <c r="L8115" s="72" t="s">
        <v>325</v>
      </c>
      <c r="M8115" s="72" t="s">
        <v>302</v>
      </c>
    </row>
    <row r="8116" spans="2:13" x14ac:dyDescent="0.25">
      <c r="B8116" s="72" t="s">
        <v>12</v>
      </c>
      <c r="C8116" s="72" t="s">
        <v>13</v>
      </c>
      <c r="D8116" s="72" t="s">
        <v>14</v>
      </c>
      <c r="E8116" s="72" t="s">
        <v>81</v>
      </c>
      <c r="F8116" s="73">
        <v>156215</v>
      </c>
      <c r="G8116" s="72" t="s">
        <v>16</v>
      </c>
      <c r="H8116" s="72" t="s">
        <v>24</v>
      </c>
      <c r="I8116" s="72" t="s">
        <v>18</v>
      </c>
      <c r="J8116" s="72" t="s">
        <v>19</v>
      </c>
      <c r="K8116" s="72" t="s">
        <v>25</v>
      </c>
      <c r="L8116" s="72" t="s">
        <v>326</v>
      </c>
      <c r="M8116" s="72" t="s">
        <v>47</v>
      </c>
    </row>
    <row r="8117" spans="2:13" x14ac:dyDescent="0.25">
      <c r="B8117" s="72" t="s">
        <v>12</v>
      </c>
      <c r="C8117" s="72" t="s">
        <v>13</v>
      </c>
      <c r="D8117" s="72" t="s">
        <v>14</v>
      </c>
      <c r="E8117" s="72" t="s">
        <v>36</v>
      </c>
      <c r="F8117" s="73">
        <v>8891</v>
      </c>
      <c r="G8117" s="72" t="s">
        <v>16</v>
      </c>
      <c r="H8117" s="72" t="s">
        <v>24</v>
      </c>
      <c r="I8117" s="72" t="s">
        <v>48</v>
      </c>
      <c r="J8117" s="72" t="s">
        <v>19</v>
      </c>
      <c r="K8117" s="72" t="s">
        <v>25</v>
      </c>
      <c r="L8117" s="72" t="s">
        <v>69</v>
      </c>
      <c r="M8117" s="72" t="s">
        <v>57</v>
      </c>
    </row>
    <row r="8118" spans="2:13" x14ac:dyDescent="0.25">
      <c r="B8118" s="72" t="s">
        <v>12</v>
      </c>
      <c r="C8118" s="72" t="s">
        <v>13</v>
      </c>
      <c r="D8118" s="72" t="s">
        <v>14</v>
      </c>
      <c r="E8118" s="72" t="s">
        <v>81</v>
      </c>
      <c r="F8118" s="73">
        <v>67326</v>
      </c>
      <c r="G8118" s="72" t="s">
        <v>16</v>
      </c>
      <c r="H8118" s="72" t="s">
        <v>17</v>
      </c>
      <c r="I8118" s="72" t="s">
        <v>18</v>
      </c>
      <c r="J8118" s="72" t="s">
        <v>19</v>
      </c>
      <c r="K8118" s="72" t="s">
        <v>25</v>
      </c>
      <c r="L8118" s="72" t="s">
        <v>114</v>
      </c>
      <c r="M8118" s="72" t="s">
        <v>29</v>
      </c>
    </row>
    <row r="8119" spans="2:13" x14ac:dyDescent="0.25">
      <c r="B8119" s="72" t="s">
        <v>12</v>
      </c>
      <c r="C8119" s="72" t="s">
        <v>13</v>
      </c>
      <c r="D8119" s="72" t="s">
        <v>14</v>
      </c>
      <c r="E8119" s="72" t="s">
        <v>79</v>
      </c>
      <c r="F8119" s="73">
        <v>-281</v>
      </c>
      <c r="G8119" s="72" t="s">
        <v>16</v>
      </c>
      <c r="H8119" s="72" t="s">
        <v>17</v>
      </c>
      <c r="I8119" s="72" t="s">
        <v>48</v>
      </c>
      <c r="J8119" s="72" t="s">
        <v>19</v>
      </c>
      <c r="K8119" s="72" t="s">
        <v>49</v>
      </c>
      <c r="L8119" s="72" t="s">
        <v>178</v>
      </c>
      <c r="M8119" s="72"/>
    </row>
    <row r="8120" spans="2:13" x14ac:dyDescent="0.25">
      <c r="B8120" s="72" t="s">
        <v>12</v>
      </c>
      <c r="C8120" s="72" t="s">
        <v>13</v>
      </c>
      <c r="D8120" s="72" t="s">
        <v>14</v>
      </c>
      <c r="E8120" s="72" t="s">
        <v>51</v>
      </c>
      <c r="F8120" s="73">
        <v>222749</v>
      </c>
      <c r="G8120" s="72" t="s">
        <v>16</v>
      </c>
      <c r="H8120" s="72" t="s">
        <v>17</v>
      </c>
      <c r="I8120" s="72" t="s">
        <v>48</v>
      </c>
      <c r="J8120" s="72" t="s">
        <v>19</v>
      </c>
      <c r="K8120" s="72" t="s">
        <v>20</v>
      </c>
      <c r="L8120" s="72" t="s">
        <v>327</v>
      </c>
      <c r="M8120" s="72"/>
    </row>
    <row r="8121" spans="2:13" x14ac:dyDescent="0.25">
      <c r="B8121" s="72" t="s">
        <v>12</v>
      </c>
      <c r="C8121" s="72" t="s">
        <v>13</v>
      </c>
      <c r="D8121" s="72" t="s">
        <v>14</v>
      </c>
      <c r="E8121" s="72" t="s">
        <v>144</v>
      </c>
      <c r="F8121" s="73">
        <v>513320</v>
      </c>
      <c r="G8121" s="72" t="s">
        <v>16</v>
      </c>
      <c r="H8121" s="72" t="s">
        <v>24</v>
      </c>
      <c r="I8121" s="72" t="s">
        <v>18</v>
      </c>
      <c r="J8121" s="72" t="s">
        <v>19</v>
      </c>
      <c r="K8121" s="72" t="s">
        <v>96</v>
      </c>
      <c r="L8121" s="72" t="s">
        <v>97</v>
      </c>
      <c r="M8121" s="72" t="s">
        <v>22</v>
      </c>
    </row>
    <row r="8122" spans="2:13" x14ac:dyDescent="0.25">
      <c r="B8122" s="72" t="s">
        <v>12</v>
      </c>
      <c r="C8122" s="72" t="s">
        <v>13</v>
      </c>
      <c r="D8122" s="72" t="s">
        <v>14</v>
      </c>
      <c r="E8122" s="72" t="s">
        <v>41</v>
      </c>
      <c r="F8122" s="73">
        <v>-2683</v>
      </c>
      <c r="G8122" s="72" t="s">
        <v>16</v>
      </c>
      <c r="H8122" s="72" t="s">
        <v>24</v>
      </c>
      <c r="I8122" s="72" t="s">
        <v>18</v>
      </c>
      <c r="J8122" s="72" t="s">
        <v>19</v>
      </c>
      <c r="K8122" s="72" t="s">
        <v>130</v>
      </c>
      <c r="L8122" s="72" t="s">
        <v>147</v>
      </c>
      <c r="M8122" s="72"/>
    </row>
    <row r="8123" spans="2:13" x14ac:dyDescent="0.25">
      <c r="B8123" s="72" t="s">
        <v>12</v>
      </c>
      <c r="C8123" s="72" t="s">
        <v>13</v>
      </c>
      <c r="D8123" s="72" t="s">
        <v>14</v>
      </c>
      <c r="E8123" s="72" t="s">
        <v>68</v>
      </c>
      <c r="F8123" s="73">
        <v>-1841670</v>
      </c>
      <c r="G8123" s="72" t="s">
        <v>16</v>
      </c>
      <c r="H8123" s="72" t="s">
        <v>24</v>
      </c>
      <c r="I8123" s="72" t="s">
        <v>18</v>
      </c>
      <c r="J8123" s="72" t="s">
        <v>19</v>
      </c>
      <c r="K8123" s="72" t="s">
        <v>25</v>
      </c>
      <c r="L8123" s="72" t="s">
        <v>143</v>
      </c>
      <c r="M8123" s="72"/>
    </row>
    <row r="8124" spans="2:13" x14ac:dyDescent="0.25">
      <c r="B8124" s="72" t="s">
        <v>12</v>
      </c>
      <c r="C8124" s="72" t="s">
        <v>13</v>
      </c>
      <c r="D8124" s="72" t="s">
        <v>14</v>
      </c>
      <c r="E8124" s="72" t="s">
        <v>27</v>
      </c>
      <c r="F8124" s="73">
        <v>1141158</v>
      </c>
      <c r="G8124" s="72" t="s">
        <v>16</v>
      </c>
      <c r="H8124" s="72" t="s">
        <v>17</v>
      </c>
      <c r="I8124" s="72" t="s">
        <v>18</v>
      </c>
      <c r="J8124" s="72" t="s">
        <v>19</v>
      </c>
      <c r="K8124" s="72" t="s">
        <v>25</v>
      </c>
      <c r="L8124" s="72" t="s">
        <v>328</v>
      </c>
      <c r="M8124" s="72" t="s">
        <v>47</v>
      </c>
    </row>
    <row r="8125" spans="2:13" x14ac:dyDescent="0.25">
      <c r="B8125" s="72" t="s">
        <v>12</v>
      </c>
      <c r="C8125" s="72" t="s">
        <v>13</v>
      </c>
      <c r="D8125" s="72" t="s">
        <v>14</v>
      </c>
      <c r="E8125" s="72" t="s">
        <v>41</v>
      </c>
      <c r="F8125" s="73">
        <v>-153</v>
      </c>
      <c r="G8125" s="72" t="s">
        <v>16</v>
      </c>
      <c r="H8125" s="72" t="s">
        <v>24</v>
      </c>
      <c r="I8125" s="72" t="s">
        <v>18</v>
      </c>
      <c r="J8125" s="72" t="s">
        <v>19</v>
      </c>
      <c r="K8125" s="72" t="s">
        <v>37</v>
      </c>
      <c r="L8125" s="72" t="s">
        <v>294</v>
      </c>
      <c r="M8125" s="72"/>
    </row>
    <row r="8126" spans="2:13" x14ac:dyDescent="0.25">
      <c r="B8126" s="72" t="s">
        <v>12</v>
      </c>
      <c r="C8126" s="72" t="s">
        <v>13</v>
      </c>
      <c r="D8126" s="72" t="s">
        <v>14</v>
      </c>
      <c r="E8126" s="72" t="s">
        <v>55</v>
      </c>
      <c r="F8126" s="73">
        <v>393762</v>
      </c>
      <c r="G8126" s="72" t="s">
        <v>16</v>
      </c>
      <c r="H8126" s="72" t="s">
        <v>24</v>
      </c>
      <c r="I8126" s="72" t="s">
        <v>18</v>
      </c>
      <c r="J8126" s="72" t="s">
        <v>19</v>
      </c>
      <c r="K8126" s="72" t="s">
        <v>25</v>
      </c>
      <c r="L8126" s="72" t="s">
        <v>329</v>
      </c>
      <c r="M8126" s="72" t="s">
        <v>57</v>
      </c>
    </row>
    <row r="8127" spans="2:13" x14ac:dyDescent="0.25">
      <c r="B8127" s="72" t="s">
        <v>12</v>
      </c>
      <c r="C8127" s="72" t="s">
        <v>13</v>
      </c>
      <c r="D8127" s="72" t="s">
        <v>14</v>
      </c>
      <c r="E8127" s="72" t="s">
        <v>79</v>
      </c>
      <c r="F8127" s="73">
        <v>-1260</v>
      </c>
      <c r="G8127" s="72" t="s">
        <v>16</v>
      </c>
      <c r="H8127" s="72" t="s">
        <v>24</v>
      </c>
      <c r="I8127" s="72" t="s">
        <v>18</v>
      </c>
      <c r="J8127" s="72" t="s">
        <v>19</v>
      </c>
      <c r="K8127" s="72" t="s">
        <v>25</v>
      </c>
      <c r="L8127" s="72" t="s">
        <v>330</v>
      </c>
      <c r="M8127" s="72"/>
    </row>
    <row r="8128" spans="2:13" x14ac:dyDescent="0.25">
      <c r="B8128" s="72" t="s">
        <v>12</v>
      </c>
      <c r="C8128" s="72" t="s">
        <v>13</v>
      </c>
      <c r="D8128" s="72" t="s">
        <v>14</v>
      </c>
      <c r="E8128" s="72" t="s">
        <v>94</v>
      </c>
      <c r="F8128" s="73">
        <v>610</v>
      </c>
      <c r="G8128" s="72" t="s">
        <v>16</v>
      </c>
      <c r="H8128" s="72" t="s">
        <v>24</v>
      </c>
      <c r="I8128" s="72" t="s">
        <v>18</v>
      </c>
      <c r="J8128" s="72" t="s">
        <v>19</v>
      </c>
      <c r="K8128" s="72" t="s">
        <v>25</v>
      </c>
      <c r="L8128" s="72" t="s">
        <v>331</v>
      </c>
      <c r="M8128" s="72"/>
    </row>
    <row r="8129" spans="2:13" x14ac:dyDescent="0.25">
      <c r="B8129" s="72" t="s">
        <v>12</v>
      </c>
      <c r="C8129" s="72" t="s">
        <v>13</v>
      </c>
      <c r="D8129" s="72" t="s">
        <v>14</v>
      </c>
      <c r="E8129" s="72" t="s">
        <v>83</v>
      </c>
      <c r="F8129" s="73">
        <v>2</v>
      </c>
      <c r="G8129" s="72" t="s">
        <v>16</v>
      </c>
      <c r="H8129" s="72" t="s">
        <v>17</v>
      </c>
      <c r="I8129" s="72" t="s">
        <v>18</v>
      </c>
      <c r="J8129" s="72" t="s">
        <v>19</v>
      </c>
      <c r="K8129" s="72" t="s">
        <v>117</v>
      </c>
      <c r="L8129" s="72" t="s">
        <v>261</v>
      </c>
      <c r="M8129" s="72"/>
    </row>
    <row r="8130" spans="2:13" x14ac:dyDescent="0.25">
      <c r="B8130" s="72" t="s">
        <v>12</v>
      </c>
      <c r="C8130" s="72" t="s">
        <v>13</v>
      </c>
      <c r="D8130" s="72" t="s">
        <v>14</v>
      </c>
      <c r="E8130" s="72" t="s">
        <v>23</v>
      </c>
      <c r="F8130" s="73">
        <v>-1</v>
      </c>
      <c r="G8130" s="72" t="s">
        <v>16</v>
      </c>
      <c r="H8130" s="72" t="s">
        <v>24</v>
      </c>
      <c r="I8130" s="72" t="s">
        <v>18</v>
      </c>
      <c r="J8130" s="72" t="s">
        <v>19</v>
      </c>
      <c r="K8130" s="72" t="s">
        <v>117</v>
      </c>
      <c r="L8130" s="72" t="s">
        <v>332</v>
      </c>
      <c r="M8130" s="72"/>
    </row>
    <row r="8131" spans="2:13" x14ac:dyDescent="0.25">
      <c r="B8131" s="72" t="s">
        <v>12</v>
      </c>
      <c r="C8131" s="72" t="s">
        <v>13</v>
      </c>
      <c r="D8131" s="72" t="s">
        <v>14</v>
      </c>
      <c r="E8131" s="72" t="s">
        <v>36</v>
      </c>
      <c r="F8131" s="73">
        <v>685905</v>
      </c>
      <c r="G8131" s="72" t="s">
        <v>16</v>
      </c>
      <c r="H8131" s="72" t="s">
        <v>24</v>
      </c>
      <c r="I8131" s="72" t="s">
        <v>18</v>
      </c>
      <c r="J8131" s="72" t="s">
        <v>19</v>
      </c>
      <c r="K8131" s="72" t="s">
        <v>37</v>
      </c>
      <c r="L8131" s="72" t="s">
        <v>333</v>
      </c>
      <c r="M8131" s="72" t="s">
        <v>29</v>
      </c>
    </row>
    <row r="8132" spans="2:13" x14ac:dyDescent="0.25">
      <c r="B8132" s="72" t="s">
        <v>12</v>
      </c>
      <c r="C8132" s="72" t="s">
        <v>13</v>
      </c>
      <c r="D8132" s="72" t="s">
        <v>14</v>
      </c>
      <c r="E8132" s="72" t="s">
        <v>123</v>
      </c>
      <c r="F8132" s="73">
        <v>-198</v>
      </c>
      <c r="G8132" s="72" t="s">
        <v>16</v>
      </c>
      <c r="H8132" s="72" t="s">
        <v>17</v>
      </c>
      <c r="I8132" s="72" t="s">
        <v>18</v>
      </c>
      <c r="J8132" s="72" t="s">
        <v>19</v>
      </c>
      <c r="K8132" s="72" t="s">
        <v>25</v>
      </c>
      <c r="L8132" s="72" t="s">
        <v>159</v>
      </c>
      <c r="M8132" s="72"/>
    </row>
    <row r="8133" spans="2:13" x14ac:dyDescent="0.25">
      <c r="B8133" s="72" t="s">
        <v>12</v>
      </c>
      <c r="C8133" s="72" t="s">
        <v>13</v>
      </c>
      <c r="D8133" s="72" t="s">
        <v>14</v>
      </c>
      <c r="E8133" s="72" t="s">
        <v>60</v>
      </c>
      <c r="F8133" s="73">
        <v>44701</v>
      </c>
      <c r="G8133" s="72" t="s">
        <v>16</v>
      </c>
      <c r="H8133" s="72" t="s">
        <v>17</v>
      </c>
      <c r="I8133" s="72" t="s">
        <v>18</v>
      </c>
      <c r="J8133" s="72" t="s">
        <v>19</v>
      </c>
      <c r="K8133" s="72" t="s">
        <v>49</v>
      </c>
      <c r="L8133" s="72" t="s">
        <v>288</v>
      </c>
      <c r="M8133" s="72" t="s">
        <v>184</v>
      </c>
    </row>
    <row r="8134" spans="2:13" x14ac:dyDescent="0.25">
      <c r="B8134" s="72" t="s">
        <v>12</v>
      </c>
      <c r="C8134" s="72" t="s">
        <v>13</v>
      </c>
      <c r="D8134" s="72" t="s">
        <v>14</v>
      </c>
      <c r="E8134" s="72" t="s">
        <v>256</v>
      </c>
      <c r="F8134" s="73">
        <v>-11137</v>
      </c>
      <c r="G8134" s="72" t="s">
        <v>16</v>
      </c>
      <c r="H8134" s="72" t="s">
        <v>24</v>
      </c>
      <c r="I8134" s="72" t="s">
        <v>18</v>
      </c>
      <c r="J8134" s="72" t="s">
        <v>19</v>
      </c>
      <c r="K8134" s="72" t="s">
        <v>37</v>
      </c>
      <c r="L8134" s="72" t="s">
        <v>59</v>
      </c>
      <c r="M8134" s="72"/>
    </row>
    <row r="8135" spans="2:13" x14ac:dyDescent="0.25">
      <c r="B8135" s="72" t="s">
        <v>12</v>
      </c>
      <c r="C8135" s="72" t="s">
        <v>13</v>
      </c>
      <c r="D8135" s="72" t="s">
        <v>14</v>
      </c>
      <c r="E8135" s="72" t="s">
        <v>51</v>
      </c>
      <c r="F8135" s="73">
        <v>99547</v>
      </c>
      <c r="G8135" s="72" t="s">
        <v>16</v>
      </c>
      <c r="H8135" s="72" t="s">
        <v>24</v>
      </c>
      <c r="I8135" s="72" t="s">
        <v>18</v>
      </c>
      <c r="J8135" s="72" t="s">
        <v>19</v>
      </c>
      <c r="K8135" s="72" t="s">
        <v>99</v>
      </c>
      <c r="L8135" s="72" t="s">
        <v>334</v>
      </c>
      <c r="M8135" s="72"/>
    </row>
    <row r="8136" spans="2:13" x14ac:dyDescent="0.25">
      <c r="B8136" s="72" t="s">
        <v>12</v>
      </c>
      <c r="C8136" s="72" t="s">
        <v>13</v>
      </c>
      <c r="D8136" s="72" t="s">
        <v>14</v>
      </c>
      <c r="E8136" s="72" t="s">
        <v>36</v>
      </c>
      <c r="F8136" s="73">
        <v>21786</v>
      </c>
      <c r="G8136" s="72" t="s">
        <v>16</v>
      </c>
      <c r="H8136" s="72" t="s">
        <v>24</v>
      </c>
      <c r="I8136" s="72" t="s">
        <v>18</v>
      </c>
      <c r="J8136" s="72" t="s">
        <v>19</v>
      </c>
      <c r="K8136" s="72" t="s">
        <v>99</v>
      </c>
      <c r="L8136" s="72" t="s">
        <v>335</v>
      </c>
      <c r="M8136" s="72" t="s">
        <v>57</v>
      </c>
    </row>
    <row r="8137" spans="2:13" x14ac:dyDescent="0.25">
      <c r="B8137" s="72" t="s">
        <v>12</v>
      </c>
      <c r="C8137" s="72" t="s">
        <v>13</v>
      </c>
      <c r="D8137" s="72" t="s">
        <v>14</v>
      </c>
      <c r="E8137" s="72" t="s">
        <v>68</v>
      </c>
      <c r="F8137" s="73">
        <v>-171132</v>
      </c>
      <c r="G8137" s="72" t="s">
        <v>16</v>
      </c>
      <c r="H8137" s="72" t="s">
        <v>24</v>
      </c>
      <c r="I8137" s="72" t="s">
        <v>18</v>
      </c>
      <c r="J8137" s="72" t="s">
        <v>19</v>
      </c>
      <c r="K8137" s="72" t="s">
        <v>25</v>
      </c>
      <c r="L8137" s="72" t="s">
        <v>174</v>
      </c>
      <c r="M8137" s="72"/>
    </row>
    <row r="8138" spans="2:13" x14ac:dyDescent="0.25">
      <c r="B8138" s="72" t="s">
        <v>12</v>
      </c>
      <c r="C8138" s="72" t="s">
        <v>13</v>
      </c>
      <c r="D8138" s="72" t="s">
        <v>14</v>
      </c>
      <c r="E8138" s="72" t="s">
        <v>41</v>
      </c>
      <c r="F8138" s="73">
        <v>-2166</v>
      </c>
      <c r="G8138" s="72" t="s">
        <v>16</v>
      </c>
      <c r="H8138" s="72" t="s">
        <v>17</v>
      </c>
      <c r="I8138" s="72" t="s">
        <v>18</v>
      </c>
      <c r="J8138" s="72" t="s">
        <v>19</v>
      </c>
      <c r="K8138" s="72" t="s">
        <v>108</v>
      </c>
      <c r="L8138" s="72" t="s">
        <v>109</v>
      </c>
      <c r="M8138" s="72"/>
    </row>
    <row r="8139" spans="2:13" x14ac:dyDescent="0.25">
      <c r="B8139" s="72" t="s">
        <v>12</v>
      </c>
      <c r="C8139" s="72" t="s">
        <v>13</v>
      </c>
      <c r="D8139" s="72" t="s">
        <v>14</v>
      </c>
      <c r="E8139" s="72" t="s">
        <v>60</v>
      </c>
      <c r="F8139" s="73">
        <v>684746</v>
      </c>
      <c r="G8139" s="72" t="s">
        <v>16</v>
      </c>
      <c r="H8139" s="72" t="s">
        <v>24</v>
      </c>
      <c r="I8139" s="72" t="s">
        <v>18</v>
      </c>
      <c r="J8139" s="72" t="s">
        <v>19</v>
      </c>
      <c r="K8139" s="72" t="s">
        <v>96</v>
      </c>
      <c r="L8139" s="72" t="s">
        <v>318</v>
      </c>
      <c r="M8139" s="72" t="s">
        <v>184</v>
      </c>
    </row>
    <row r="8140" spans="2:13" x14ac:dyDescent="0.25">
      <c r="B8140" s="72" t="s">
        <v>12</v>
      </c>
      <c r="C8140" s="72" t="s">
        <v>13</v>
      </c>
      <c r="D8140" s="72" t="s">
        <v>14</v>
      </c>
      <c r="E8140" s="72" t="s">
        <v>74</v>
      </c>
      <c r="F8140" s="73">
        <v>1548586</v>
      </c>
      <c r="G8140" s="72" t="s">
        <v>16</v>
      </c>
      <c r="H8140" s="72" t="s">
        <v>24</v>
      </c>
      <c r="I8140" s="72" t="s">
        <v>18</v>
      </c>
      <c r="J8140" s="72" t="s">
        <v>19</v>
      </c>
      <c r="K8140" s="72" t="s">
        <v>43</v>
      </c>
      <c r="L8140" s="72" t="s">
        <v>336</v>
      </c>
      <c r="M8140" s="72" t="s">
        <v>57</v>
      </c>
    </row>
    <row r="8141" spans="2:13" x14ac:dyDescent="0.25">
      <c r="B8141" s="72" t="s">
        <v>12</v>
      </c>
      <c r="C8141" s="72" t="s">
        <v>13</v>
      </c>
      <c r="D8141" s="72" t="s">
        <v>14</v>
      </c>
      <c r="E8141" s="72" t="s">
        <v>79</v>
      </c>
      <c r="F8141" s="73">
        <v>-202564</v>
      </c>
      <c r="G8141" s="72" t="s">
        <v>16</v>
      </c>
      <c r="H8141" s="72" t="s">
        <v>24</v>
      </c>
      <c r="I8141" s="72" t="s">
        <v>18</v>
      </c>
      <c r="J8141" s="72" t="s">
        <v>19</v>
      </c>
      <c r="K8141" s="72" t="s">
        <v>37</v>
      </c>
      <c r="L8141" s="72" t="s">
        <v>177</v>
      </c>
      <c r="M8141" s="72"/>
    </row>
    <row r="8142" spans="2:13" x14ac:dyDescent="0.25">
      <c r="B8142" s="72" t="s">
        <v>12</v>
      </c>
      <c r="C8142" s="72" t="s">
        <v>13</v>
      </c>
      <c r="D8142" s="72" t="s">
        <v>14</v>
      </c>
      <c r="E8142" s="72" t="s">
        <v>144</v>
      </c>
      <c r="F8142" s="73">
        <v>734778</v>
      </c>
      <c r="G8142" s="72" t="s">
        <v>16</v>
      </c>
      <c r="H8142" s="72" t="s">
        <v>24</v>
      </c>
      <c r="I8142" s="72" t="s">
        <v>18</v>
      </c>
      <c r="J8142" s="72" t="s">
        <v>19</v>
      </c>
      <c r="K8142" s="72" t="s">
        <v>25</v>
      </c>
      <c r="L8142" s="72" t="s">
        <v>115</v>
      </c>
      <c r="M8142" s="72" t="s">
        <v>133</v>
      </c>
    </row>
    <row r="8143" spans="2:13" x14ac:dyDescent="0.25">
      <c r="B8143" s="72" t="s">
        <v>12</v>
      </c>
      <c r="C8143" s="72" t="s">
        <v>13</v>
      </c>
      <c r="D8143" s="72" t="s">
        <v>14</v>
      </c>
      <c r="E8143" s="72" t="s">
        <v>123</v>
      </c>
      <c r="F8143" s="73">
        <v>-522</v>
      </c>
      <c r="G8143" s="72" t="s">
        <v>16</v>
      </c>
      <c r="H8143" s="72" t="s">
        <v>17</v>
      </c>
      <c r="I8143" s="72" t="s">
        <v>18</v>
      </c>
      <c r="J8143" s="72" t="s">
        <v>19</v>
      </c>
      <c r="K8143" s="72" t="s">
        <v>25</v>
      </c>
      <c r="L8143" s="72" t="s">
        <v>124</v>
      </c>
      <c r="M8143" s="72"/>
    </row>
    <row r="8144" spans="2:13" x14ac:dyDescent="0.25">
      <c r="B8144" s="72" t="s">
        <v>12</v>
      </c>
      <c r="C8144" s="72" t="s">
        <v>13</v>
      </c>
      <c r="D8144" s="72" t="s">
        <v>14</v>
      </c>
      <c r="E8144" s="72" t="s">
        <v>300</v>
      </c>
      <c r="F8144" s="73">
        <v>748</v>
      </c>
      <c r="G8144" s="72" t="s">
        <v>16</v>
      </c>
      <c r="H8144" s="72" t="s">
        <v>24</v>
      </c>
      <c r="I8144" s="72" t="s">
        <v>18</v>
      </c>
      <c r="J8144" s="72" t="s">
        <v>19</v>
      </c>
      <c r="K8144" s="72" t="s">
        <v>96</v>
      </c>
      <c r="L8144" s="72" t="s">
        <v>337</v>
      </c>
      <c r="M8144" s="72" t="s">
        <v>302</v>
      </c>
    </row>
    <row r="8145" spans="2:13" x14ac:dyDescent="0.25">
      <c r="B8145" s="72" t="s">
        <v>12</v>
      </c>
      <c r="C8145" s="72" t="s">
        <v>13</v>
      </c>
      <c r="D8145" s="72" t="s">
        <v>14</v>
      </c>
      <c r="E8145" s="72" t="s">
        <v>33</v>
      </c>
      <c r="F8145" s="73">
        <v>53002</v>
      </c>
      <c r="G8145" s="72" t="s">
        <v>16</v>
      </c>
      <c r="H8145" s="72" t="s">
        <v>24</v>
      </c>
      <c r="I8145" s="72" t="s">
        <v>18</v>
      </c>
      <c r="J8145" s="72" t="s">
        <v>19</v>
      </c>
      <c r="K8145" s="72" t="s">
        <v>49</v>
      </c>
      <c r="L8145" s="72" t="s">
        <v>66</v>
      </c>
      <c r="M8145" s="72" t="s">
        <v>29</v>
      </c>
    </row>
    <row r="8146" spans="2:13" x14ac:dyDescent="0.25">
      <c r="B8146" s="72" t="s">
        <v>12</v>
      </c>
      <c r="C8146" s="72" t="s">
        <v>13</v>
      </c>
      <c r="D8146" s="72" t="s">
        <v>14</v>
      </c>
      <c r="E8146" s="72" t="s">
        <v>79</v>
      </c>
      <c r="F8146" s="73">
        <v>-160</v>
      </c>
      <c r="G8146" s="72" t="s">
        <v>16</v>
      </c>
      <c r="H8146" s="72" t="s">
        <v>24</v>
      </c>
      <c r="I8146" s="72" t="s">
        <v>18</v>
      </c>
      <c r="J8146" s="72" t="s">
        <v>19</v>
      </c>
      <c r="K8146" s="72" t="s">
        <v>25</v>
      </c>
      <c r="L8146" s="72" t="s">
        <v>338</v>
      </c>
      <c r="M8146" s="72"/>
    </row>
    <row r="8147" spans="2:13" x14ac:dyDescent="0.25">
      <c r="B8147" s="72" t="s">
        <v>12</v>
      </c>
      <c r="C8147" s="72" t="s">
        <v>13</v>
      </c>
      <c r="D8147" s="72" t="s">
        <v>14</v>
      </c>
      <c r="E8147" s="72" t="s">
        <v>79</v>
      </c>
      <c r="F8147" s="73">
        <v>-24</v>
      </c>
      <c r="G8147" s="72" t="s">
        <v>16</v>
      </c>
      <c r="H8147" s="72" t="s">
        <v>24</v>
      </c>
      <c r="I8147" s="72" t="s">
        <v>18</v>
      </c>
      <c r="J8147" s="72" t="s">
        <v>227</v>
      </c>
      <c r="K8147" s="72" t="s">
        <v>37</v>
      </c>
      <c r="L8147" s="72" t="s">
        <v>177</v>
      </c>
      <c r="M8147" s="72"/>
    </row>
    <row r="8148" spans="2:13" x14ac:dyDescent="0.25">
      <c r="B8148" s="72" t="s">
        <v>12</v>
      </c>
      <c r="C8148" s="72" t="s">
        <v>13</v>
      </c>
      <c r="D8148" s="72" t="s">
        <v>14</v>
      </c>
      <c r="E8148" s="72" t="s">
        <v>83</v>
      </c>
      <c r="F8148" s="73">
        <v>1016</v>
      </c>
      <c r="G8148" s="72" t="s">
        <v>16</v>
      </c>
      <c r="H8148" s="72" t="s">
        <v>24</v>
      </c>
      <c r="I8148" s="72" t="s">
        <v>18</v>
      </c>
      <c r="J8148" s="72" t="s">
        <v>19</v>
      </c>
      <c r="K8148" s="72" t="s">
        <v>117</v>
      </c>
      <c r="L8148" s="72" t="s">
        <v>339</v>
      </c>
      <c r="M8148" s="72"/>
    </row>
    <row r="8149" spans="2:13" x14ac:dyDescent="0.25">
      <c r="B8149" s="72" t="s">
        <v>12</v>
      </c>
      <c r="C8149" s="72" t="s">
        <v>13</v>
      </c>
      <c r="D8149" s="72" t="s">
        <v>14</v>
      </c>
      <c r="E8149" s="72" t="s">
        <v>68</v>
      </c>
      <c r="F8149" s="73">
        <v>-24468</v>
      </c>
      <c r="G8149" s="72" t="s">
        <v>16</v>
      </c>
      <c r="H8149" s="72" t="s">
        <v>24</v>
      </c>
      <c r="I8149" s="72" t="s">
        <v>18</v>
      </c>
      <c r="J8149" s="72" t="s">
        <v>19</v>
      </c>
      <c r="K8149" s="72" t="s">
        <v>99</v>
      </c>
      <c r="L8149" s="72" t="s">
        <v>263</v>
      </c>
      <c r="M8149" s="72"/>
    </row>
    <row r="8150" spans="2:13" x14ac:dyDescent="0.25">
      <c r="B8150" s="72" t="s">
        <v>12</v>
      </c>
      <c r="C8150" s="72" t="s">
        <v>13</v>
      </c>
      <c r="D8150" s="72" t="s">
        <v>14</v>
      </c>
      <c r="E8150" s="72" t="s">
        <v>41</v>
      </c>
      <c r="F8150" s="73">
        <v>-350</v>
      </c>
      <c r="G8150" s="72" t="s">
        <v>16</v>
      </c>
      <c r="H8150" s="72" t="s">
        <v>24</v>
      </c>
      <c r="I8150" s="72" t="s">
        <v>18</v>
      </c>
      <c r="J8150" s="72" t="s">
        <v>19</v>
      </c>
      <c r="K8150" s="72" t="s">
        <v>37</v>
      </c>
      <c r="L8150" s="72" t="s">
        <v>324</v>
      </c>
      <c r="M8150" s="72"/>
    </row>
    <row r="8151" spans="2:13" x14ac:dyDescent="0.25">
      <c r="B8151" s="72" t="s">
        <v>12</v>
      </c>
      <c r="C8151" s="72" t="s">
        <v>13</v>
      </c>
      <c r="D8151" s="72" t="s">
        <v>14</v>
      </c>
      <c r="E8151" s="72" t="s">
        <v>94</v>
      </c>
      <c r="F8151" s="73">
        <v>94850</v>
      </c>
      <c r="G8151" s="72" t="s">
        <v>16</v>
      </c>
      <c r="H8151" s="72" t="s">
        <v>24</v>
      </c>
      <c r="I8151" s="72" t="s">
        <v>18</v>
      </c>
      <c r="J8151" s="72" t="s">
        <v>19</v>
      </c>
      <c r="K8151" s="72" t="s">
        <v>49</v>
      </c>
      <c r="L8151" s="72" t="s">
        <v>222</v>
      </c>
      <c r="M8151" s="72"/>
    </row>
    <row r="8152" spans="2:13" x14ac:dyDescent="0.25">
      <c r="B8152" s="72" t="s">
        <v>12</v>
      </c>
      <c r="C8152" s="72" t="s">
        <v>13</v>
      </c>
      <c r="D8152" s="72" t="s">
        <v>14</v>
      </c>
      <c r="E8152" s="72" t="s">
        <v>55</v>
      </c>
      <c r="F8152" s="73">
        <v>271816</v>
      </c>
      <c r="G8152" s="72" t="s">
        <v>16</v>
      </c>
      <c r="H8152" s="72" t="s">
        <v>17</v>
      </c>
      <c r="I8152" s="72" t="s">
        <v>18</v>
      </c>
      <c r="J8152" s="72" t="s">
        <v>19</v>
      </c>
      <c r="K8152" s="72" t="s">
        <v>37</v>
      </c>
      <c r="L8152" s="72" t="s">
        <v>340</v>
      </c>
      <c r="M8152" s="72" t="s">
        <v>57</v>
      </c>
    </row>
    <row r="8153" spans="2:13" x14ac:dyDescent="0.25">
      <c r="B8153" s="72" t="s">
        <v>12</v>
      </c>
      <c r="C8153" s="72" t="s">
        <v>13</v>
      </c>
      <c r="D8153" s="72" t="s">
        <v>14</v>
      </c>
      <c r="E8153" s="72" t="s">
        <v>27</v>
      </c>
      <c r="F8153" s="73">
        <v>17580</v>
      </c>
      <c r="G8153" s="72" t="s">
        <v>16</v>
      </c>
      <c r="H8153" s="72" t="s">
        <v>24</v>
      </c>
      <c r="I8153" s="72" t="s">
        <v>18</v>
      </c>
      <c r="J8153" s="72" t="s">
        <v>19</v>
      </c>
      <c r="K8153" s="72" t="s">
        <v>75</v>
      </c>
      <c r="L8153" s="72" t="s">
        <v>341</v>
      </c>
      <c r="M8153" s="72" t="s">
        <v>112</v>
      </c>
    </row>
    <row r="8154" spans="2:13" x14ac:dyDescent="0.25">
      <c r="B8154" s="72" t="s">
        <v>12</v>
      </c>
      <c r="C8154" s="72" t="s">
        <v>13</v>
      </c>
      <c r="D8154" s="72" t="s">
        <v>14</v>
      </c>
      <c r="E8154" s="72" t="s">
        <v>39</v>
      </c>
      <c r="F8154" s="73">
        <v>-7066</v>
      </c>
      <c r="G8154" s="72" t="s">
        <v>16</v>
      </c>
      <c r="H8154" s="72" t="s">
        <v>24</v>
      </c>
      <c r="I8154" s="72" t="s">
        <v>18</v>
      </c>
      <c r="J8154" s="72" t="s">
        <v>19</v>
      </c>
      <c r="K8154" s="72" t="s">
        <v>20</v>
      </c>
      <c r="L8154" s="72" t="s">
        <v>98</v>
      </c>
      <c r="M8154" s="72"/>
    </row>
    <row r="8155" spans="2:13" x14ac:dyDescent="0.25">
      <c r="B8155" s="72" t="s">
        <v>12</v>
      </c>
      <c r="C8155" s="72" t="s">
        <v>13</v>
      </c>
      <c r="D8155" s="72" t="s">
        <v>14</v>
      </c>
      <c r="E8155" s="72" t="s">
        <v>123</v>
      </c>
      <c r="F8155" s="73">
        <v>-2038</v>
      </c>
      <c r="G8155" s="72" t="s">
        <v>16</v>
      </c>
      <c r="H8155" s="72" t="s">
        <v>17</v>
      </c>
      <c r="I8155" s="72" t="s">
        <v>18</v>
      </c>
      <c r="J8155" s="72" t="s">
        <v>19</v>
      </c>
      <c r="K8155" s="72" t="s">
        <v>20</v>
      </c>
      <c r="L8155" s="72" t="s">
        <v>550</v>
      </c>
      <c r="M8155" s="72"/>
    </row>
    <row r="8156" spans="2:13" x14ac:dyDescent="0.25">
      <c r="B8156" s="72" t="s">
        <v>12</v>
      </c>
      <c r="C8156" s="72" t="s">
        <v>13</v>
      </c>
      <c r="D8156" s="72" t="s">
        <v>14</v>
      </c>
      <c r="E8156" s="72" t="s">
        <v>68</v>
      </c>
      <c r="F8156" s="73">
        <v>-2357</v>
      </c>
      <c r="G8156" s="72" t="s">
        <v>16</v>
      </c>
      <c r="H8156" s="72" t="s">
        <v>17</v>
      </c>
      <c r="I8156" s="72" t="s">
        <v>18</v>
      </c>
      <c r="J8156" s="72" t="s">
        <v>19</v>
      </c>
      <c r="K8156" s="72" t="s">
        <v>25</v>
      </c>
      <c r="L8156" s="72" t="s">
        <v>159</v>
      </c>
      <c r="M8156" s="72"/>
    </row>
    <row r="8157" spans="2:13" x14ac:dyDescent="0.25">
      <c r="B8157" s="72" t="s">
        <v>12</v>
      </c>
      <c r="C8157" s="72" t="s">
        <v>13</v>
      </c>
      <c r="D8157" s="72" t="s">
        <v>14</v>
      </c>
      <c r="E8157" s="72" t="s">
        <v>81</v>
      </c>
      <c r="F8157" s="73">
        <v>448122</v>
      </c>
      <c r="G8157" s="72" t="s">
        <v>16</v>
      </c>
      <c r="H8157" s="72" t="s">
        <v>24</v>
      </c>
      <c r="I8157" s="72" t="s">
        <v>18</v>
      </c>
      <c r="J8157" s="72" t="s">
        <v>19</v>
      </c>
      <c r="K8157" s="72" t="s">
        <v>37</v>
      </c>
      <c r="L8157" s="72" t="s">
        <v>342</v>
      </c>
      <c r="M8157" s="72" t="s">
        <v>47</v>
      </c>
    </row>
    <row r="8158" spans="2:13" x14ac:dyDescent="0.25">
      <c r="B8158" s="72" t="s">
        <v>12</v>
      </c>
      <c r="C8158" s="72" t="s">
        <v>13</v>
      </c>
      <c r="D8158" s="72" t="s">
        <v>14</v>
      </c>
      <c r="E8158" s="72" t="s">
        <v>79</v>
      </c>
      <c r="F8158" s="73">
        <v>-144</v>
      </c>
      <c r="G8158" s="72" t="s">
        <v>16</v>
      </c>
      <c r="H8158" s="72" t="s">
        <v>24</v>
      </c>
      <c r="I8158" s="72" t="s">
        <v>48</v>
      </c>
      <c r="J8158" s="72" t="s">
        <v>19</v>
      </c>
      <c r="K8158" s="72" t="s">
        <v>25</v>
      </c>
      <c r="L8158" s="72" t="s">
        <v>219</v>
      </c>
      <c r="M8158" s="72"/>
    </row>
    <row r="8159" spans="2:13" x14ac:dyDescent="0.25">
      <c r="B8159" s="72" t="s">
        <v>12</v>
      </c>
      <c r="C8159" s="72" t="s">
        <v>13</v>
      </c>
      <c r="D8159" s="72" t="s">
        <v>14</v>
      </c>
      <c r="E8159" s="72" t="s">
        <v>41</v>
      </c>
      <c r="F8159" s="73">
        <v>-145</v>
      </c>
      <c r="G8159" s="72" t="s">
        <v>16</v>
      </c>
      <c r="H8159" s="72" t="s">
        <v>24</v>
      </c>
      <c r="I8159" s="72" t="s">
        <v>18</v>
      </c>
      <c r="J8159" s="72" t="s">
        <v>19</v>
      </c>
      <c r="K8159" s="72" t="s">
        <v>96</v>
      </c>
      <c r="L8159" s="72" t="s">
        <v>343</v>
      </c>
      <c r="M8159" s="72"/>
    </row>
    <row r="8160" spans="2:13" x14ac:dyDescent="0.25">
      <c r="B8160" s="72" t="s">
        <v>12</v>
      </c>
      <c r="C8160" s="72" t="s">
        <v>13</v>
      </c>
      <c r="D8160" s="72" t="s">
        <v>14</v>
      </c>
      <c r="E8160" s="72" t="s">
        <v>83</v>
      </c>
      <c r="F8160" s="73">
        <v>11107</v>
      </c>
      <c r="G8160" s="72" t="s">
        <v>16</v>
      </c>
      <c r="H8160" s="72" t="s">
        <v>24</v>
      </c>
      <c r="I8160" s="72" t="s">
        <v>48</v>
      </c>
      <c r="J8160" s="72" t="s">
        <v>19</v>
      </c>
      <c r="K8160" s="72" t="s">
        <v>37</v>
      </c>
      <c r="L8160" s="72" t="s">
        <v>218</v>
      </c>
      <c r="M8160" s="72"/>
    </row>
    <row r="8161" spans="2:13" x14ac:dyDescent="0.25">
      <c r="B8161" s="72" t="s">
        <v>12</v>
      </c>
      <c r="C8161" s="72" t="s">
        <v>13</v>
      </c>
      <c r="D8161" s="72" t="s">
        <v>14</v>
      </c>
      <c r="E8161" s="72" t="s">
        <v>41</v>
      </c>
      <c r="F8161" s="73">
        <v>-31</v>
      </c>
      <c r="G8161" s="72" t="s">
        <v>16</v>
      </c>
      <c r="H8161" s="72" t="s">
        <v>24</v>
      </c>
      <c r="I8161" s="72" t="s">
        <v>48</v>
      </c>
      <c r="J8161" s="72" t="s">
        <v>19</v>
      </c>
      <c r="K8161" s="72" t="s">
        <v>102</v>
      </c>
      <c r="L8161" s="72" t="s">
        <v>344</v>
      </c>
      <c r="M8161" s="72"/>
    </row>
    <row r="8162" spans="2:13" x14ac:dyDescent="0.25">
      <c r="B8162" s="72" t="s">
        <v>12</v>
      </c>
      <c r="C8162" s="72" t="s">
        <v>13</v>
      </c>
      <c r="D8162" s="72" t="s">
        <v>14</v>
      </c>
      <c r="E8162" s="72" t="s">
        <v>55</v>
      </c>
      <c r="F8162" s="73">
        <v>203057</v>
      </c>
      <c r="G8162" s="72" t="s">
        <v>16</v>
      </c>
      <c r="H8162" s="72" t="s">
        <v>17</v>
      </c>
      <c r="I8162" s="72" t="s">
        <v>18</v>
      </c>
      <c r="J8162" s="72" t="s">
        <v>19</v>
      </c>
      <c r="K8162" s="72" t="s">
        <v>49</v>
      </c>
      <c r="L8162" s="72" t="s">
        <v>288</v>
      </c>
      <c r="M8162" s="72" t="s">
        <v>57</v>
      </c>
    </row>
    <row r="8163" spans="2:13" x14ac:dyDescent="0.25">
      <c r="B8163" s="72" t="s">
        <v>12</v>
      </c>
      <c r="C8163" s="72" t="s">
        <v>13</v>
      </c>
      <c r="D8163" s="72" t="s">
        <v>14</v>
      </c>
      <c r="E8163" s="72" t="s">
        <v>33</v>
      </c>
      <c r="F8163" s="73">
        <v>11977</v>
      </c>
      <c r="G8163" s="72" t="s">
        <v>16</v>
      </c>
      <c r="H8163" s="72" t="s">
        <v>24</v>
      </c>
      <c r="I8163" s="72" t="s">
        <v>18</v>
      </c>
      <c r="J8163" s="72" t="s">
        <v>19</v>
      </c>
      <c r="K8163" s="72" t="s">
        <v>99</v>
      </c>
      <c r="L8163" s="72" t="s">
        <v>345</v>
      </c>
      <c r="M8163" s="72" t="s">
        <v>47</v>
      </c>
    </row>
    <row r="8164" spans="2:13" x14ac:dyDescent="0.25">
      <c r="B8164" s="72" t="s">
        <v>12</v>
      </c>
      <c r="C8164" s="72" t="s">
        <v>13</v>
      </c>
      <c r="D8164" s="72" t="s">
        <v>14</v>
      </c>
      <c r="E8164" s="72" t="s">
        <v>132</v>
      </c>
      <c r="F8164" s="73">
        <v>9273</v>
      </c>
      <c r="G8164" s="72" t="s">
        <v>16</v>
      </c>
      <c r="H8164" s="72" t="s">
        <v>17</v>
      </c>
      <c r="I8164" s="72" t="s">
        <v>18</v>
      </c>
      <c r="J8164" s="72" t="s">
        <v>19</v>
      </c>
      <c r="K8164" s="72" t="s">
        <v>37</v>
      </c>
      <c r="L8164" s="72" t="s">
        <v>113</v>
      </c>
      <c r="M8164" s="72" t="s">
        <v>133</v>
      </c>
    </row>
    <row r="8165" spans="2:13" x14ac:dyDescent="0.25">
      <c r="B8165" s="72" t="s">
        <v>12</v>
      </c>
      <c r="C8165" s="72" t="s">
        <v>13</v>
      </c>
      <c r="D8165" s="72" t="s">
        <v>14</v>
      </c>
      <c r="E8165" s="72" t="s">
        <v>60</v>
      </c>
      <c r="F8165" s="73">
        <v>135345</v>
      </c>
      <c r="G8165" s="72" t="s">
        <v>16</v>
      </c>
      <c r="H8165" s="72" t="s">
        <v>17</v>
      </c>
      <c r="I8165" s="72" t="s">
        <v>18</v>
      </c>
      <c r="J8165" s="72" t="s">
        <v>19</v>
      </c>
      <c r="K8165" s="72" t="s">
        <v>25</v>
      </c>
      <c r="L8165" s="72" t="s">
        <v>493</v>
      </c>
      <c r="M8165" s="72" t="s">
        <v>22</v>
      </c>
    </row>
    <row r="8166" spans="2:13" x14ac:dyDescent="0.25">
      <c r="B8166" s="72" t="s">
        <v>12</v>
      </c>
      <c r="C8166" s="72" t="s">
        <v>13</v>
      </c>
      <c r="D8166" s="72" t="s">
        <v>14</v>
      </c>
      <c r="E8166" s="72" t="s">
        <v>51</v>
      </c>
      <c r="F8166" s="73">
        <v>75231</v>
      </c>
      <c r="G8166" s="72" t="s">
        <v>16</v>
      </c>
      <c r="H8166" s="72" t="s">
        <v>24</v>
      </c>
      <c r="I8166" s="72" t="s">
        <v>18</v>
      </c>
      <c r="J8166" s="72" t="s">
        <v>19</v>
      </c>
      <c r="K8166" s="72" t="s">
        <v>31</v>
      </c>
      <c r="L8166" s="72" t="s">
        <v>346</v>
      </c>
      <c r="M8166" s="72"/>
    </row>
    <row r="8167" spans="2:13" x14ac:dyDescent="0.25">
      <c r="B8167" s="72" t="s">
        <v>12</v>
      </c>
      <c r="C8167" s="72" t="s">
        <v>13</v>
      </c>
      <c r="D8167" s="72" t="s">
        <v>14</v>
      </c>
      <c r="E8167" s="72" t="s">
        <v>36</v>
      </c>
      <c r="F8167" s="73">
        <v>121269</v>
      </c>
      <c r="G8167" s="72" t="s">
        <v>16</v>
      </c>
      <c r="H8167" s="72" t="s">
        <v>24</v>
      </c>
      <c r="I8167" s="72" t="s">
        <v>18</v>
      </c>
      <c r="J8167" s="72" t="s">
        <v>19</v>
      </c>
      <c r="K8167" s="72" t="s">
        <v>25</v>
      </c>
      <c r="L8167" s="72" t="s">
        <v>347</v>
      </c>
      <c r="M8167" s="72" t="s">
        <v>29</v>
      </c>
    </row>
    <row r="8168" spans="2:13" x14ac:dyDescent="0.25">
      <c r="B8168" s="72" t="s">
        <v>12</v>
      </c>
      <c r="C8168" s="72" t="s">
        <v>13</v>
      </c>
      <c r="D8168" s="72" t="s">
        <v>14</v>
      </c>
      <c r="E8168" s="72" t="s">
        <v>123</v>
      </c>
      <c r="F8168" s="73">
        <v>-21</v>
      </c>
      <c r="G8168" s="72" t="s">
        <v>16</v>
      </c>
      <c r="H8168" s="72" t="s">
        <v>17</v>
      </c>
      <c r="I8168" s="72" t="s">
        <v>18</v>
      </c>
      <c r="J8168" s="72" t="s">
        <v>19</v>
      </c>
      <c r="K8168" s="72" t="s">
        <v>49</v>
      </c>
      <c r="L8168" s="72" t="s">
        <v>209</v>
      </c>
      <c r="M8168" s="72"/>
    </row>
    <row r="8169" spans="2:13" x14ac:dyDescent="0.25">
      <c r="B8169" s="72" t="s">
        <v>12</v>
      </c>
      <c r="C8169" s="72" t="s">
        <v>13</v>
      </c>
      <c r="D8169" s="72" t="s">
        <v>14</v>
      </c>
      <c r="E8169" s="72" t="s">
        <v>300</v>
      </c>
      <c r="F8169" s="73">
        <v>41332</v>
      </c>
      <c r="G8169" s="72" t="s">
        <v>16</v>
      </c>
      <c r="H8169" s="72" t="s">
        <v>24</v>
      </c>
      <c r="I8169" s="72" t="s">
        <v>18</v>
      </c>
      <c r="J8169" s="72" t="s">
        <v>19</v>
      </c>
      <c r="K8169" s="72" t="s">
        <v>37</v>
      </c>
      <c r="L8169" s="72" t="s">
        <v>121</v>
      </c>
      <c r="M8169" s="72" t="s">
        <v>57</v>
      </c>
    </row>
    <row r="8170" spans="2:13" x14ac:dyDescent="0.25">
      <c r="B8170" s="72" t="s">
        <v>12</v>
      </c>
      <c r="C8170" s="72" t="s">
        <v>13</v>
      </c>
      <c r="D8170" s="72" t="s">
        <v>14</v>
      </c>
      <c r="E8170" s="72" t="s">
        <v>187</v>
      </c>
      <c r="F8170" s="73">
        <v>11496537</v>
      </c>
      <c r="G8170" s="72" t="s">
        <v>16</v>
      </c>
      <c r="H8170" s="72" t="s">
        <v>24</v>
      </c>
      <c r="I8170" s="72" t="s">
        <v>18</v>
      </c>
      <c r="J8170" s="72" t="s">
        <v>19</v>
      </c>
      <c r="K8170" s="72" t="s">
        <v>43</v>
      </c>
      <c r="L8170" s="72" t="s">
        <v>336</v>
      </c>
      <c r="M8170" s="72" t="s">
        <v>112</v>
      </c>
    </row>
    <row r="8171" spans="2:13" x14ac:dyDescent="0.25">
      <c r="B8171" s="72" t="s">
        <v>12</v>
      </c>
      <c r="C8171" s="72" t="s">
        <v>13</v>
      </c>
      <c r="D8171" s="72" t="s">
        <v>14</v>
      </c>
      <c r="E8171" s="72" t="s">
        <v>51</v>
      </c>
      <c r="F8171" s="73">
        <v>205721</v>
      </c>
      <c r="G8171" s="72" t="s">
        <v>16</v>
      </c>
      <c r="H8171" s="72" t="s">
        <v>17</v>
      </c>
      <c r="I8171" s="72" t="s">
        <v>18</v>
      </c>
      <c r="J8171" s="72" t="s">
        <v>19</v>
      </c>
      <c r="K8171" s="72" t="s">
        <v>25</v>
      </c>
      <c r="L8171" s="72" t="s">
        <v>93</v>
      </c>
      <c r="M8171" s="72"/>
    </row>
    <row r="8172" spans="2:13" x14ac:dyDescent="0.25">
      <c r="B8172" s="72" t="s">
        <v>12</v>
      </c>
      <c r="C8172" s="72" t="s">
        <v>13</v>
      </c>
      <c r="D8172" s="72" t="s">
        <v>14</v>
      </c>
      <c r="E8172" s="72" t="s">
        <v>81</v>
      </c>
      <c r="F8172" s="73">
        <v>198442</v>
      </c>
      <c r="G8172" s="72" t="s">
        <v>16</v>
      </c>
      <c r="H8172" s="72" t="s">
        <v>24</v>
      </c>
      <c r="I8172" s="72" t="s">
        <v>18</v>
      </c>
      <c r="J8172" s="72" t="s">
        <v>19</v>
      </c>
      <c r="K8172" s="72" t="s">
        <v>99</v>
      </c>
      <c r="L8172" s="72" t="s">
        <v>348</v>
      </c>
      <c r="M8172" s="72" t="s">
        <v>57</v>
      </c>
    </row>
    <row r="8173" spans="2:13" x14ac:dyDescent="0.25">
      <c r="B8173" s="72" t="s">
        <v>12</v>
      </c>
      <c r="C8173" s="72" t="s">
        <v>13</v>
      </c>
      <c r="D8173" s="72" t="s">
        <v>14</v>
      </c>
      <c r="E8173" s="72" t="s">
        <v>55</v>
      </c>
      <c r="F8173" s="73">
        <v>756127</v>
      </c>
      <c r="G8173" s="72" t="s">
        <v>16</v>
      </c>
      <c r="H8173" s="72" t="s">
        <v>24</v>
      </c>
      <c r="I8173" s="72" t="s">
        <v>18</v>
      </c>
      <c r="J8173" s="72" t="s">
        <v>19</v>
      </c>
      <c r="K8173" s="72" t="s">
        <v>37</v>
      </c>
      <c r="L8173" s="72" t="s">
        <v>349</v>
      </c>
      <c r="M8173" s="72" t="s">
        <v>57</v>
      </c>
    </row>
    <row r="8174" spans="2:13" x14ac:dyDescent="0.25">
      <c r="B8174" s="72" t="s">
        <v>12</v>
      </c>
      <c r="C8174" s="72" t="s">
        <v>13</v>
      </c>
      <c r="D8174" s="72" t="s">
        <v>14</v>
      </c>
      <c r="E8174" s="72" t="s">
        <v>83</v>
      </c>
      <c r="F8174" s="73">
        <v>1120</v>
      </c>
      <c r="G8174" s="72" t="s">
        <v>16</v>
      </c>
      <c r="H8174" s="72" t="s">
        <v>24</v>
      </c>
      <c r="I8174" s="72" t="s">
        <v>18</v>
      </c>
      <c r="J8174" s="72" t="s">
        <v>19</v>
      </c>
      <c r="K8174" s="72" t="s">
        <v>205</v>
      </c>
      <c r="L8174" s="72" t="s">
        <v>350</v>
      </c>
      <c r="M8174" s="72"/>
    </row>
    <row r="8175" spans="2:13" x14ac:dyDescent="0.25">
      <c r="B8175" s="72" t="s">
        <v>12</v>
      </c>
      <c r="C8175" s="72" t="s">
        <v>13</v>
      </c>
      <c r="D8175" s="72" t="s">
        <v>14</v>
      </c>
      <c r="E8175" s="72" t="s">
        <v>94</v>
      </c>
      <c r="F8175" s="73">
        <v>749</v>
      </c>
      <c r="G8175" s="72" t="s">
        <v>16</v>
      </c>
      <c r="H8175" s="72" t="s">
        <v>24</v>
      </c>
      <c r="I8175" s="72" t="s">
        <v>18</v>
      </c>
      <c r="J8175" s="72" t="s">
        <v>19</v>
      </c>
      <c r="K8175" s="72" t="s">
        <v>63</v>
      </c>
      <c r="L8175" s="72" t="s">
        <v>351</v>
      </c>
      <c r="M8175" s="72"/>
    </row>
    <row r="8176" spans="2:13" x14ac:dyDescent="0.25">
      <c r="B8176" s="72" t="s">
        <v>12</v>
      </c>
      <c r="C8176" s="72" t="s">
        <v>13</v>
      </c>
      <c r="D8176" s="72" t="s">
        <v>14</v>
      </c>
      <c r="E8176" s="72" t="s">
        <v>79</v>
      </c>
      <c r="F8176" s="73">
        <v>-32685</v>
      </c>
      <c r="G8176" s="72" t="s">
        <v>16</v>
      </c>
      <c r="H8176" s="72" t="s">
        <v>24</v>
      </c>
      <c r="I8176" s="72" t="s">
        <v>18</v>
      </c>
      <c r="J8176" s="72" t="s">
        <v>19</v>
      </c>
      <c r="K8176" s="72" t="s">
        <v>49</v>
      </c>
      <c r="L8176" s="72" t="s">
        <v>222</v>
      </c>
      <c r="M8176" s="72"/>
    </row>
    <row r="8177" spans="2:13" x14ac:dyDescent="0.25">
      <c r="B8177" s="72" t="s">
        <v>12</v>
      </c>
      <c r="C8177" s="72" t="s">
        <v>13</v>
      </c>
      <c r="D8177" s="72" t="s">
        <v>14</v>
      </c>
      <c r="E8177" s="72" t="s">
        <v>55</v>
      </c>
      <c r="F8177" s="73">
        <v>606652</v>
      </c>
      <c r="G8177" s="72" t="s">
        <v>16</v>
      </c>
      <c r="H8177" s="72" t="s">
        <v>24</v>
      </c>
      <c r="I8177" s="72" t="s">
        <v>18</v>
      </c>
      <c r="J8177" s="72" t="s">
        <v>19</v>
      </c>
      <c r="K8177" s="72" t="s">
        <v>37</v>
      </c>
      <c r="L8177" s="72" t="s">
        <v>352</v>
      </c>
      <c r="M8177" s="72" t="s">
        <v>57</v>
      </c>
    </row>
    <row r="8178" spans="2:13" x14ac:dyDescent="0.25">
      <c r="B8178" s="72" t="s">
        <v>12</v>
      </c>
      <c r="C8178" s="72" t="s">
        <v>13</v>
      </c>
      <c r="D8178" s="72" t="s">
        <v>14</v>
      </c>
      <c r="E8178" s="72" t="s">
        <v>353</v>
      </c>
      <c r="F8178" s="73">
        <v>18634</v>
      </c>
      <c r="G8178" s="72" t="s">
        <v>16</v>
      </c>
      <c r="H8178" s="72" t="s">
        <v>24</v>
      </c>
      <c r="I8178" s="72" t="s">
        <v>18</v>
      </c>
      <c r="J8178" s="72" t="s">
        <v>19</v>
      </c>
      <c r="K8178" s="72" t="s">
        <v>157</v>
      </c>
      <c r="L8178" s="72" t="s">
        <v>158</v>
      </c>
      <c r="M8178" s="72" t="s">
        <v>133</v>
      </c>
    </row>
    <row r="8179" spans="2:13" x14ac:dyDescent="0.25">
      <c r="B8179" s="72" t="s">
        <v>12</v>
      </c>
      <c r="C8179" s="72" t="s">
        <v>13</v>
      </c>
      <c r="D8179" s="72" t="s">
        <v>14</v>
      </c>
      <c r="E8179" s="72" t="s">
        <v>55</v>
      </c>
      <c r="F8179" s="73">
        <v>4272400</v>
      </c>
      <c r="G8179" s="72" t="s">
        <v>16</v>
      </c>
      <c r="H8179" s="72" t="s">
        <v>24</v>
      </c>
      <c r="I8179" s="72" t="s">
        <v>18</v>
      </c>
      <c r="J8179" s="72" t="s">
        <v>19</v>
      </c>
      <c r="K8179" s="72" t="s">
        <v>43</v>
      </c>
      <c r="L8179" s="72" t="s">
        <v>163</v>
      </c>
      <c r="M8179" s="72" t="s">
        <v>29</v>
      </c>
    </row>
    <row r="8180" spans="2:13" x14ac:dyDescent="0.25">
      <c r="B8180" s="72" t="s">
        <v>12</v>
      </c>
      <c r="C8180" s="72" t="s">
        <v>13</v>
      </c>
      <c r="D8180" s="72" t="s">
        <v>14</v>
      </c>
      <c r="E8180" s="72" t="s">
        <v>152</v>
      </c>
      <c r="F8180" s="73">
        <v>-10421</v>
      </c>
      <c r="G8180" s="72" t="s">
        <v>16</v>
      </c>
      <c r="H8180" s="72" t="s">
        <v>24</v>
      </c>
      <c r="I8180" s="72" t="s">
        <v>18</v>
      </c>
      <c r="J8180" s="72" t="s">
        <v>19</v>
      </c>
      <c r="K8180" s="72" t="s">
        <v>37</v>
      </c>
      <c r="L8180" s="72" t="s">
        <v>301</v>
      </c>
      <c r="M8180" s="72"/>
    </row>
    <row r="8181" spans="2:13" x14ac:dyDescent="0.25">
      <c r="B8181" s="72" t="s">
        <v>12</v>
      </c>
      <c r="C8181" s="72" t="s">
        <v>13</v>
      </c>
      <c r="D8181" s="72" t="s">
        <v>14</v>
      </c>
      <c r="E8181" s="72" t="s">
        <v>146</v>
      </c>
      <c r="F8181" s="73">
        <v>-77</v>
      </c>
      <c r="G8181" s="72" t="s">
        <v>16</v>
      </c>
      <c r="H8181" s="72" t="s">
        <v>17</v>
      </c>
      <c r="I8181" s="72" t="s">
        <v>18</v>
      </c>
      <c r="J8181" s="72" t="s">
        <v>19</v>
      </c>
      <c r="K8181" s="72" t="s">
        <v>37</v>
      </c>
      <c r="L8181" s="72" t="s">
        <v>354</v>
      </c>
      <c r="M8181" s="72"/>
    </row>
    <row r="8182" spans="2:13" x14ac:dyDescent="0.25">
      <c r="B8182" s="72" t="s">
        <v>12</v>
      </c>
      <c r="C8182" s="72" t="s">
        <v>13</v>
      </c>
      <c r="D8182" s="72" t="s">
        <v>14</v>
      </c>
      <c r="E8182" s="72" t="s">
        <v>94</v>
      </c>
      <c r="F8182" s="73">
        <v>511093</v>
      </c>
      <c r="G8182" s="72" t="s">
        <v>16</v>
      </c>
      <c r="H8182" s="72" t="s">
        <v>24</v>
      </c>
      <c r="I8182" s="72" t="s">
        <v>18</v>
      </c>
      <c r="J8182" s="72" t="s">
        <v>19</v>
      </c>
      <c r="K8182" s="72" t="s">
        <v>157</v>
      </c>
      <c r="L8182" s="72" t="s">
        <v>158</v>
      </c>
      <c r="M8182" s="72"/>
    </row>
    <row r="8183" spans="2:13" x14ac:dyDescent="0.25">
      <c r="B8183" s="72" t="s">
        <v>12</v>
      </c>
      <c r="C8183" s="72" t="s">
        <v>13</v>
      </c>
      <c r="D8183" s="72" t="s">
        <v>14</v>
      </c>
      <c r="E8183" s="72" t="s">
        <v>81</v>
      </c>
      <c r="F8183" s="73">
        <v>84038</v>
      </c>
      <c r="G8183" s="72" t="s">
        <v>16</v>
      </c>
      <c r="H8183" s="72" t="s">
        <v>17</v>
      </c>
      <c r="I8183" s="72" t="s">
        <v>18</v>
      </c>
      <c r="J8183" s="72" t="s">
        <v>19</v>
      </c>
      <c r="K8183" s="72" t="s">
        <v>20</v>
      </c>
      <c r="L8183" s="72" t="s">
        <v>98</v>
      </c>
      <c r="M8183" s="72" t="s">
        <v>57</v>
      </c>
    </row>
    <row r="8184" spans="2:13" x14ac:dyDescent="0.25">
      <c r="B8184" s="72" t="s">
        <v>12</v>
      </c>
      <c r="C8184" s="72" t="s">
        <v>13</v>
      </c>
      <c r="D8184" s="72" t="s">
        <v>14</v>
      </c>
      <c r="E8184" s="72" t="s">
        <v>83</v>
      </c>
      <c r="F8184" s="73">
        <v>4</v>
      </c>
      <c r="G8184" s="72" t="s">
        <v>16</v>
      </c>
      <c r="H8184" s="72" t="s">
        <v>17</v>
      </c>
      <c r="I8184" s="72" t="s">
        <v>48</v>
      </c>
      <c r="J8184" s="72" t="s">
        <v>19</v>
      </c>
      <c r="K8184" s="72" t="s">
        <v>49</v>
      </c>
      <c r="L8184" s="72" t="s">
        <v>66</v>
      </c>
      <c r="M8184" s="72"/>
    </row>
    <row r="8185" spans="2:13" x14ac:dyDescent="0.25">
      <c r="B8185" s="72" t="s">
        <v>12</v>
      </c>
      <c r="C8185" s="72" t="s">
        <v>13</v>
      </c>
      <c r="D8185" s="72" t="s">
        <v>14</v>
      </c>
      <c r="E8185" s="72" t="s">
        <v>33</v>
      </c>
      <c r="F8185" s="73">
        <v>37045</v>
      </c>
      <c r="G8185" s="72" t="s">
        <v>16</v>
      </c>
      <c r="H8185" s="72" t="s">
        <v>24</v>
      </c>
      <c r="I8185" s="72" t="s">
        <v>18</v>
      </c>
      <c r="J8185" s="72" t="s">
        <v>19</v>
      </c>
      <c r="K8185" s="72" t="s">
        <v>99</v>
      </c>
      <c r="L8185" s="72" t="s">
        <v>355</v>
      </c>
      <c r="M8185" s="72" t="s">
        <v>47</v>
      </c>
    </row>
    <row r="8186" spans="2:13" x14ac:dyDescent="0.25">
      <c r="B8186" s="72" t="s">
        <v>12</v>
      </c>
      <c r="C8186" s="72" t="s">
        <v>13</v>
      </c>
      <c r="D8186" s="72" t="s">
        <v>14</v>
      </c>
      <c r="E8186" s="72" t="s">
        <v>79</v>
      </c>
      <c r="F8186" s="73">
        <v>-2280</v>
      </c>
      <c r="G8186" s="72" t="s">
        <v>16</v>
      </c>
      <c r="H8186" s="72" t="s">
        <v>17</v>
      </c>
      <c r="I8186" s="72" t="s">
        <v>18</v>
      </c>
      <c r="J8186" s="72" t="s">
        <v>19</v>
      </c>
      <c r="K8186" s="72" t="s">
        <v>25</v>
      </c>
      <c r="L8186" s="72" t="s">
        <v>356</v>
      </c>
      <c r="M8186" s="72"/>
    </row>
    <row r="8187" spans="2:13" x14ac:dyDescent="0.25">
      <c r="B8187" s="72" t="s">
        <v>12</v>
      </c>
      <c r="C8187" s="72" t="s">
        <v>13</v>
      </c>
      <c r="D8187" s="72" t="s">
        <v>14</v>
      </c>
      <c r="E8187" s="72" t="s">
        <v>94</v>
      </c>
      <c r="F8187" s="73">
        <v>1000</v>
      </c>
      <c r="G8187" s="72" t="s">
        <v>16</v>
      </c>
      <c r="H8187" s="72" t="s">
        <v>24</v>
      </c>
      <c r="I8187" s="72" t="s">
        <v>18</v>
      </c>
      <c r="J8187" s="72" t="s">
        <v>19</v>
      </c>
      <c r="K8187" s="72" t="s">
        <v>99</v>
      </c>
      <c r="L8187" s="72" t="s">
        <v>357</v>
      </c>
      <c r="M8187" s="72"/>
    </row>
    <row r="8188" spans="2:13" x14ac:dyDescent="0.25">
      <c r="B8188" s="72" t="s">
        <v>12</v>
      </c>
      <c r="C8188" s="72" t="s">
        <v>13</v>
      </c>
      <c r="D8188" s="72" t="s">
        <v>14</v>
      </c>
      <c r="E8188" s="72" t="s">
        <v>81</v>
      </c>
      <c r="F8188" s="73">
        <v>94173</v>
      </c>
      <c r="G8188" s="72" t="s">
        <v>16</v>
      </c>
      <c r="H8188" s="72" t="s">
        <v>24</v>
      </c>
      <c r="I8188" s="72" t="s">
        <v>18</v>
      </c>
      <c r="J8188" s="72" t="s">
        <v>19</v>
      </c>
      <c r="K8188" s="72" t="s">
        <v>358</v>
      </c>
      <c r="L8188" s="72" t="s">
        <v>359</v>
      </c>
      <c r="M8188" s="72" t="s">
        <v>29</v>
      </c>
    </row>
    <row r="8189" spans="2:13" x14ac:dyDescent="0.25">
      <c r="B8189" s="72" t="s">
        <v>12</v>
      </c>
      <c r="C8189" s="72" t="s">
        <v>13</v>
      </c>
      <c r="D8189" s="72" t="s">
        <v>14</v>
      </c>
      <c r="E8189" s="72" t="s">
        <v>36</v>
      </c>
      <c r="F8189" s="73">
        <v>1251</v>
      </c>
      <c r="G8189" s="72" t="s">
        <v>16</v>
      </c>
      <c r="H8189" s="72" t="s">
        <v>24</v>
      </c>
      <c r="I8189" s="72" t="s">
        <v>18</v>
      </c>
      <c r="J8189" s="72" t="s">
        <v>19</v>
      </c>
      <c r="K8189" s="72" t="s">
        <v>25</v>
      </c>
      <c r="L8189" s="72" t="s">
        <v>360</v>
      </c>
      <c r="M8189" s="72" t="s">
        <v>112</v>
      </c>
    </row>
    <row r="8190" spans="2:13" x14ac:dyDescent="0.25">
      <c r="B8190" s="72" t="s">
        <v>12</v>
      </c>
      <c r="C8190" s="72" t="s">
        <v>13</v>
      </c>
      <c r="D8190" s="72" t="s">
        <v>14</v>
      </c>
      <c r="E8190" s="72" t="s">
        <v>94</v>
      </c>
      <c r="F8190" s="73">
        <v>372212</v>
      </c>
      <c r="G8190" s="72" t="s">
        <v>16</v>
      </c>
      <c r="H8190" s="72" t="s">
        <v>24</v>
      </c>
      <c r="I8190" s="72" t="s">
        <v>18</v>
      </c>
      <c r="J8190" s="72" t="s">
        <v>19</v>
      </c>
      <c r="K8190" s="72" t="s">
        <v>37</v>
      </c>
      <c r="L8190" s="72" t="s">
        <v>177</v>
      </c>
      <c r="M8190" s="72"/>
    </row>
    <row r="8191" spans="2:13" x14ac:dyDescent="0.25">
      <c r="B8191" s="72" t="s">
        <v>12</v>
      </c>
      <c r="C8191" s="72" t="s">
        <v>13</v>
      </c>
      <c r="D8191" s="72" t="s">
        <v>14</v>
      </c>
      <c r="E8191" s="72" t="s">
        <v>55</v>
      </c>
      <c r="F8191" s="73">
        <v>2811076</v>
      </c>
      <c r="G8191" s="72" t="s">
        <v>16</v>
      </c>
      <c r="H8191" s="72" t="s">
        <v>24</v>
      </c>
      <c r="I8191" s="72" t="s">
        <v>18</v>
      </c>
      <c r="J8191" s="72" t="s">
        <v>19</v>
      </c>
      <c r="K8191" s="72" t="s">
        <v>99</v>
      </c>
      <c r="L8191" s="72" t="s">
        <v>361</v>
      </c>
      <c r="M8191" s="72" t="s">
        <v>57</v>
      </c>
    </row>
    <row r="8192" spans="2:13" x14ac:dyDescent="0.25">
      <c r="B8192" s="72" t="s">
        <v>12</v>
      </c>
      <c r="C8192" s="72" t="s">
        <v>13</v>
      </c>
      <c r="D8192" s="72" t="s">
        <v>14</v>
      </c>
      <c r="E8192" s="72" t="s">
        <v>30</v>
      </c>
      <c r="F8192" s="73">
        <v>-93936</v>
      </c>
      <c r="G8192" s="72" t="s">
        <v>16</v>
      </c>
      <c r="H8192" s="72" t="s">
        <v>24</v>
      </c>
      <c r="I8192" s="72" t="s">
        <v>18</v>
      </c>
      <c r="J8192" s="72" t="s">
        <v>19</v>
      </c>
      <c r="K8192" s="72" t="s">
        <v>102</v>
      </c>
      <c r="L8192" s="72" t="s">
        <v>196</v>
      </c>
      <c r="M8192" s="72"/>
    </row>
    <row r="8193" spans="2:13" x14ac:dyDescent="0.25">
      <c r="B8193" s="72" t="s">
        <v>12</v>
      </c>
      <c r="C8193" s="72" t="s">
        <v>13</v>
      </c>
      <c r="D8193" s="72" t="s">
        <v>14</v>
      </c>
      <c r="E8193" s="72" t="s">
        <v>83</v>
      </c>
      <c r="F8193" s="73">
        <v>2243442</v>
      </c>
      <c r="G8193" s="72" t="s">
        <v>16</v>
      </c>
      <c r="H8193" s="72" t="s">
        <v>24</v>
      </c>
      <c r="I8193" s="72" t="s">
        <v>18</v>
      </c>
      <c r="J8193" s="72" t="s">
        <v>19</v>
      </c>
      <c r="K8193" s="72" t="s">
        <v>99</v>
      </c>
      <c r="L8193" s="72" t="s">
        <v>242</v>
      </c>
      <c r="M8193" s="72"/>
    </row>
    <row r="8194" spans="2:13" x14ac:dyDescent="0.25">
      <c r="B8194" s="72" t="s">
        <v>12</v>
      </c>
      <c r="C8194" s="72" t="s">
        <v>13</v>
      </c>
      <c r="D8194" s="72" t="s">
        <v>14</v>
      </c>
      <c r="E8194" s="72" t="s">
        <v>23</v>
      </c>
      <c r="F8194" s="73">
        <v>-43812</v>
      </c>
      <c r="G8194" s="72" t="s">
        <v>16</v>
      </c>
      <c r="H8194" s="72" t="s">
        <v>24</v>
      </c>
      <c r="I8194" s="72" t="s">
        <v>18</v>
      </c>
      <c r="J8194" s="72" t="s">
        <v>19</v>
      </c>
      <c r="K8194" s="72" t="s">
        <v>37</v>
      </c>
      <c r="L8194" s="72" t="s">
        <v>221</v>
      </c>
      <c r="M8194" s="72"/>
    </row>
    <row r="8195" spans="2:13" x14ac:dyDescent="0.25">
      <c r="B8195" s="72" t="s">
        <v>12</v>
      </c>
      <c r="C8195" s="72" t="s">
        <v>13</v>
      </c>
      <c r="D8195" s="72" t="s">
        <v>14</v>
      </c>
      <c r="E8195" s="72" t="s">
        <v>144</v>
      </c>
      <c r="F8195" s="73">
        <v>431569</v>
      </c>
      <c r="G8195" s="72" t="s">
        <v>16</v>
      </c>
      <c r="H8195" s="72" t="s">
        <v>24</v>
      </c>
      <c r="I8195" s="72" t="s">
        <v>18</v>
      </c>
      <c r="J8195" s="72" t="s">
        <v>19</v>
      </c>
      <c r="K8195" s="72" t="s">
        <v>31</v>
      </c>
      <c r="L8195" s="72" t="s">
        <v>362</v>
      </c>
      <c r="M8195" s="72" t="s">
        <v>184</v>
      </c>
    </row>
    <row r="8196" spans="2:13" x14ac:dyDescent="0.25">
      <c r="B8196" s="72" t="s">
        <v>12</v>
      </c>
      <c r="C8196" s="72" t="s">
        <v>13</v>
      </c>
      <c r="D8196" s="72" t="s">
        <v>14</v>
      </c>
      <c r="E8196" s="72" t="s">
        <v>55</v>
      </c>
      <c r="F8196" s="73">
        <v>502682</v>
      </c>
      <c r="G8196" s="72" t="s">
        <v>16</v>
      </c>
      <c r="H8196" s="72" t="s">
        <v>17</v>
      </c>
      <c r="I8196" s="72" t="s">
        <v>18</v>
      </c>
      <c r="J8196" s="72" t="s">
        <v>19</v>
      </c>
      <c r="K8196" s="72" t="s">
        <v>25</v>
      </c>
      <c r="L8196" s="72" t="s">
        <v>286</v>
      </c>
      <c r="M8196" s="72" t="s">
        <v>57</v>
      </c>
    </row>
    <row r="8197" spans="2:13" x14ac:dyDescent="0.25">
      <c r="B8197" s="72" t="s">
        <v>12</v>
      </c>
      <c r="C8197" s="72" t="s">
        <v>13</v>
      </c>
      <c r="D8197" s="72" t="s">
        <v>14</v>
      </c>
      <c r="E8197" s="72" t="s">
        <v>23</v>
      </c>
      <c r="F8197" s="73">
        <v>-18322</v>
      </c>
      <c r="G8197" s="72" t="s">
        <v>16</v>
      </c>
      <c r="H8197" s="72" t="s">
        <v>17</v>
      </c>
      <c r="I8197" s="72" t="s">
        <v>18</v>
      </c>
      <c r="J8197" s="72" t="s">
        <v>19</v>
      </c>
      <c r="K8197" s="72" t="s">
        <v>25</v>
      </c>
      <c r="L8197" s="72" t="s">
        <v>26</v>
      </c>
      <c r="M8197" s="72"/>
    </row>
    <row r="8198" spans="2:13" x14ac:dyDescent="0.25">
      <c r="B8198" s="72" t="s">
        <v>12</v>
      </c>
      <c r="C8198" s="72" t="s">
        <v>13</v>
      </c>
      <c r="D8198" s="72" t="s">
        <v>14</v>
      </c>
      <c r="E8198" s="72" t="s">
        <v>81</v>
      </c>
      <c r="F8198" s="73">
        <v>60575</v>
      </c>
      <c r="G8198" s="72" t="s">
        <v>16</v>
      </c>
      <c r="H8198" s="72" t="s">
        <v>17</v>
      </c>
      <c r="I8198" s="72" t="s">
        <v>18</v>
      </c>
      <c r="J8198" s="72" t="s">
        <v>19</v>
      </c>
      <c r="K8198" s="72" t="s">
        <v>37</v>
      </c>
      <c r="L8198" s="72" t="s">
        <v>129</v>
      </c>
      <c r="M8198" s="72" t="s">
        <v>47</v>
      </c>
    </row>
    <row r="8199" spans="2:13" x14ac:dyDescent="0.25">
      <c r="B8199" s="72" t="s">
        <v>12</v>
      </c>
      <c r="C8199" s="72" t="s">
        <v>13</v>
      </c>
      <c r="D8199" s="72" t="s">
        <v>14</v>
      </c>
      <c r="E8199" s="72" t="s">
        <v>33</v>
      </c>
      <c r="F8199" s="73">
        <v>15591</v>
      </c>
      <c r="G8199" s="72" t="s">
        <v>16</v>
      </c>
      <c r="H8199" s="72" t="s">
        <v>17</v>
      </c>
      <c r="I8199" s="72" t="s">
        <v>18</v>
      </c>
      <c r="J8199" s="72" t="s">
        <v>19</v>
      </c>
      <c r="K8199" s="72" t="s">
        <v>25</v>
      </c>
      <c r="L8199" s="72" t="s">
        <v>363</v>
      </c>
      <c r="M8199" s="72" t="s">
        <v>35</v>
      </c>
    </row>
    <row r="8200" spans="2:13" x14ac:dyDescent="0.25">
      <c r="B8200" s="72" t="s">
        <v>12</v>
      </c>
      <c r="C8200" s="72" t="s">
        <v>13</v>
      </c>
      <c r="D8200" s="72" t="s">
        <v>14</v>
      </c>
      <c r="E8200" s="72" t="s">
        <v>258</v>
      </c>
      <c r="F8200" s="73">
        <v>159670</v>
      </c>
      <c r="G8200" s="72" t="s">
        <v>16</v>
      </c>
      <c r="H8200" s="72" t="s">
        <v>24</v>
      </c>
      <c r="I8200" s="72" t="s">
        <v>18</v>
      </c>
      <c r="J8200" s="72" t="s">
        <v>19</v>
      </c>
      <c r="K8200" s="72" t="s">
        <v>117</v>
      </c>
      <c r="L8200" s="72" t="s">
        <v>196</v>
      </c>
      <c r="M8200" s="72" t="s">
        <v>243</v>
      </c>
    </row>
    <row r="8201" spans="2:13" x14ac:dyDescent="0.25">
      <c r="B8201" s="72" t="s">
        <v>12</v>
      </c>
      <c r="C8201" s="72" t="s">
        <v>13</v>
      </c>
      <c r="D8201" s="72" t="s">
        <v>14</v>
      </c>
      <c r="E8201" s="72" t="s">
        <v>36</v>
      </c>
      <c r="F8201" s="73">
        <v>7793</v>
      </c>
      <c r="G8201" s="72" t="s">
        <v>16</v>
      </c>
      <c r="H8201" s="72" t="s">
        <v>17</v>
      </c>
      <c r="I8201" s="72" t="s">
        <v>18</v>
      </c>
      <c r="J8201" s="72" t="s">
        <v>19</v>
      </c>
      <c r="K8201" s="72" t="s">
        <v>25</v>
      </c>
      <c r="L8201" s="72" t="s">
        <v>364</v>
      </c>
      <c r="M8201" s="72" t="s">
        <v>29</v>
      </c>
    </row>
    <row r="8202" spans="2:13" x14ac:dyDescent="0.25">
      <c r="B8202" s="72" t="s">
        <v>12</v>
      </c>
      <c r="C8202" s="72" t="s">
        <v>13</v>
      </c>
      <c r="D8202" s="72" t="s">
        <v>14</v>
      </c>
      <c r="E8202" s="72" t="s">
        <v>33</v>
      </c>
      <c r="F8202" s="73">
        <v>97682</v>
      </c>
      <c r="G8202" s="72" t="s">
        <v>16</v>
      </c>
      <c r="H8202" s="72" t="s">
        <v>17</v>
      </c>
      <c r="I8202" s="72" t="s">
        <v>18</v>
      </c>
      <c r="J8202" s="72" t="s">
        <v>19</v>
      </c>
      <c r="K8202" s="72" t="s">
        <v>25</v>
      </c>
      <c r="L8202" s="72" t="s">
        <v>365</v>
      </c>
      <c r="M8202" s="72" t="s">
        <v>29</v>
      </c>
    </row>
    <row r="8203" spans="2:13" x14ac:dyDescent="0.25">
      <c r="B8203" s="72" t="s">
        <v>12</v>
      </c>
      <c r="C8203" s="72" t="s">
        <v>13</v>
      </c>
      <c r="D8203" s="72" t="s">
        <v>14</v>
      </c>
      <c r="E8203" s="72" t="s">
        <v>83</v>
      </c>
      <c r="F8203" s="73">
        <v>1439050</v>
      </c>
      <c r="G8203" s="72" t="s">
        <v>16</v>
      </c>
      <c r="H8203" s="72" t="s">
        <v>24</v>
      </c>
      <c r="I8203" s="72" t="s">
        <v>18</v>
      </c>
      <c r="J8203" s="72" t="s">
        <v>19</v>
      </c>
      <c r="K8203" s="72" t="s">
        <v>37</v>
      </c>
      <c r="L8203" s="72" t="s">
        <v>342</v>
      </c>
      <c r="M8203" s="72"/>
    </row>
    <row r="8204" spans="2:13" x14ac:dyDescent="0.25">
      <c r="B8204" s="72" t="s">
        <v>12</v>
      </c>
      <c r="C8204" s="72" t="s">
        <v>13</v>
      </c>
      <c r="D8204" s="72" t="s">
        <v>14</v>
      </c>
      <c r="E8204" s="72" t="s">
        <v>81</v>
      </c>
      <c r="F8204" s="73">
        <v>689975</v>
      </c>
      <c r="G8204" s="72" t="s">
        <v>16</v>
      </c>
      <c r="H8204" s="72" t="s">
        <v>24</v>
      </c>
      <c r="I8204" s="72" t="s">
        <v>18</v>
      </c>
      <c r="J8204" s="72" t="s">
        <v>19</v>
      </c>
      <c r="K8204" s="72" t="s">
        <v>99</v>
      </c>
      <c r="L8204" s="72" t="s">
        <v>366</v>
      </c>
      <c r="M8204" s="72" t="s">
        <v>29</v>
      </c>
    </row>
    <row r="8205" spans="2:13" x14ac:dyDescent="0.25">
      <c r="B8205" s="72" t="s">
        <v>12</v>
      </c>
      <c r="C8205" s="72" t="s">
        <v>13</v>
      </c>
      <c r="D8205" s="72" t="s">
        <v>14</v>
      </c>
      <c r="E8205" s="72" t="s">
        <v>68</v>
      </c>
      <c r="F8205" s="73">
        <v>-613438</v>
      </c>
      <c r="G8205" s="72" t="s">
        <v>16</v>
      </c>
      <c r="H8205" s="72" t="s">
        <v>17</v>
      </c>
      <c r="I8205" s="72" t="s">
        <v>18</v>
      </c>
      <c r="J8205" s="72" t="s">
        <v>19</v>
      </c>
      <c r="K8205" s="72" t="s">
        <v>108</v>
      </c>
      <c r="L8205" s="72" t="s">
        <v>367</v>
      </c>
      <c r="M8205" s="72"/>
    </row>
    <row r="8206" spans="2:13" x14ac:dyDescent="0.25">
      <c r="B8206" s="72" t="s">
        <v>12</v>
      </c>
      <c r="C8206" s="72" t="s">
        <v>13</v>
      </c>
      <c r="D8206" s="72" t="s">
        <v>14</v>
      </c>
      <c r="E8206" s="72" t="s">
        <v>55</v>
      </c>
      <c r="F8206" s="73">
        <v>883509</v>
      </c>
      <c r="G8206" s="72" t="s">
        <v>16</v>
      </c>
      <c r="H8206" s="72" t="s">
        <v>24</v>
      </c>
      <c r="I8206" s="72" t="s">
        <v>18</v>
      </c>
      <c r="J8206" s="72" t="s">
        <v>19</v>
      </c>
      <c r="K8206" s="72" t="s">
        <v>99</v>
      </c>
      <c r="L8206" s="72" t="s">
        <v>368</v>
      </c>
      <c r="M8206" s="72" t="s">
        <v>112</v>
      </c>
    </row>
    <row r="8207" spans="2:13" x14ac:dyDescent="0.25">
      <c r="B8207" s="72" t="s">
        <v>12</v>
      </c>
      <c r="C8207" s="72" t="s">
        <v>13</v>
      </c>
      <c r="D8207" s="72" t="s">
        <v>14</v>
      </c>
      <c r="E8207" s="72" t="s">
        <v>36</v>
      </c>
      <c r="F8207" s="73">
        <v>125546</v>
      </c>
      <c r="G8207" s="72" t="s">
        <v>16</v>
      </c>
      <c r="H8207" s="72" t="s">
        <v>24</v>
      </c>
      <c r="I8207" s="72" t="s">
        <v>18</v>
      </c>
      <c r="J8207" s="72" t="s">
        <v>19</v>
      </c>
      <c r="K8207" s="72" t="s">
        <v>25</v>
      </c>
      <c r="L8207" s="72" t="s">
        <v>114</v>
      </c>
      <c r="M8207" s="72" t="s">
        <v>112</v>
      </c>
    </row>
    <row r="8208" spans="2:13" x14ac:dyDescent="0.25">
      <c r="B8208" s="72" t="s">
        <v>12</v>
      </c>
      <c r="C8208" s="72" t="s">
        <v>13</v>
      </c>
      <c r="D8208" s="72" t="s">
        <v>14</v>
      </c>
      <c r="E8208" s="72" t="s">
        <v>83</v>
      </c>
      <c r="F8208" s="73">
        <v>4</v>
      </c>
      <c r="G8208" s="72" t="s">
        <v>16</v>
      </c>
      <c r="H8208" s="72" t="s">
        <v>24</v>
      </c>
      <c r="I8208" s="72" t="s">
        <v>48</v>
      </c>
      <c r="J8208" s="72" t="s">
        <v>19</v>
      </c>
      <c r="K8208" s="72" t="s">
        <v>25</v>
      </c>
      <c r="L8208" s="72" t="s">
        <v>69</v>
      </c>
      <c r="M8208" s="72"/>
    </row>
    <row r="8209" spans="2:13" x14ac:dyDescent="0.25">
      <c r="B8209" s="72" t="s">
        <v>12</v>
      </c>
      <c r="C8209" s="72" t="s">
        <v>13</v>
      </c>
      <c r="D8209" s="72" t="s">
        <v>14</v>
      </c>
      <c r="E8209" s="72" t="s">
        <v>36</v>
      </c>
      <c r="F8209" s="73">
        <v>15028</v>
      </c>
      <c r="G8209" s="72" t="s">
        <v>16</v>
      </c>
      <c r="H8209" s="72" t="s">
        <v>24</v>
      </c>
      <c r="I8209" s="72" t="s">
        <v>18</v>
      </c>
      <c r="J8209" s="72" t="s">
        <v>19</v>
      </c>
      <c r="K8209" s="72" t="s">
        <v>117</v>
      </c>
      <c r="L8209" s="72" t="s">
        <v>369</v>
      </c>
      <c r="M8209" s="72" t="s">
        <v>47</v>
      </c>
    </row>
    <row r="8210" spans="2:13" x14ac:dyDescent="0.25">
      <c r="B8210" s="72" t="s">
        <v>12</v>
      </c>
      <c r="C8210" s="72" t="s">
        <v>13</v>
      </c>
      <c r="D8210" s="72" t="s">
        <v>14</v>
      </c>
      <c r="E8210" s="72" t="s">
        <v>39</v>
      </c>
      <c r="F8210" s="73">
        <v>-206562</v>
      </c>
      <c r="G8210" s="72" t="s">
        <v>16</v>
      </c>
      <c r="H8210" s="72" t="s">
        <v>24</v>
      </c>
      <c r="I8210" s="72" t="s">
        <v>18</v>
      </c>
      <c r="J8210" s="72" t="s">
        <v>19</v>
      </c>
      <c r="K8210" s="72" t="s">
        <v>185</v>
      </c>
      <c r="L8210" s="72" t="s">
        <v>186</v>
      </c>
      <c r="M8210" s="72"/>
    </row>
    <row r="8211" spans="2:13" x14ac:dyDescent="0.25">
      <c r="B8211" s="72" t="s">
        <v>12</v>
      </c>
      <c r="C8211" s="72" t="s">
        <v>13</v>
      </c>
      <c r="D8211" s="72" t="s">
        <v>14</v>
      </c>
      <c r="E8211" s="72" t="s">
        <v>30</v>
      </c>
      <c r="F8211" s="73">
        <v>-2782</v>
      </c>
      <c r="G8211" s="72" t="s">
        <v>16</v>
      </c>
      <c r="H8211" s="72" t="s">
        <v>24</v>
      </c>
      <c r="I8211" s="72" t="s">
        <v>18</v>
      </c>
      <c r="J8211" s="72" t="s">
        <v>19</v>
      </c>
      <c r="K8211" s="72" t="s">
        <v>37</v>
      </c>
      <c r="L8211" s="72" t="s">
        <v>317</v>
      </c>
      <c r="M8211" s="72"/>
    </row>
    <row r="8212" spans="2:13" x14ac:dyDescent="0.25">
      <c r="B8212" s="72" t="s">
        <v>12</v>
      </c>
      <c r="C8212" s="72" t="s">
        <v>13</v>
      </c>
      <c r="D8212" s="72" t="s">
        <v>14</v>
      </c>
      <c r="E8212" s="72" t="s">
        <v>41</v>
      </c>
      <c r="F8212" s="73">
        <v>-5771</v>
      </c>
      <c r="G8212" s="72" t="s">
        <v>16</v>
      </c>
      <c r="H8212" s="72" t="s">
        <v>17</v>
      </c>
      <c r="I8212" s="72" t="s">
        <v>18</v>
      </c>
      <c r="J8212" s="72" t="s">
        <v>19</v>
      </c>
      <c r="K8212" s="72" t="s">
        <v>25</v>
      </c>
      <c r="L8212" s="72" t="s">
        <v>230</v>
      </c>
      <c r="M8212" s="72"/>
    </row>
    <row r="8213" spans="2:13" x14ac:dyDescent="0.25">
      <c r="B8213" s="72" t="s">
        <v>12</v>
      </c>
      <c r="C8213" s="72" t="s">
        <v>13</v>
      </c>
      <c r="D8213" s="72" t="s">
        <v>14</v>
      </c>
      <c r="E8213" s="72" t="s">
        <v>79</v>
      </c>
      <c r="F8213" s="73">
        <v>-574</v>
      </c>
      <c r="G8213" s="72" t="s">
        <v>16</v>
      </c>
      <c r="H8213" s="72" t="s">
        <v>24</v>
      </c>
      <c r="I8213" s="72" t="s">
        <v>18</v>
      </c>
      <c r="J8213" s="72" t="s">
        <v>19</v>
      </c>
      <c r="K8213" s="72" t="s">
        <v>25</v>
      </c>
      <c r="L8213" s="72" t="s">
        <v>331</v>
      </c>
      <c r="M8213" s="72"/>
    </row>
    <row r="8214" spans="2:13" x14ac:dyDescent="0.25">
      <c r="B8214" s="72" t="s">
        <v>12</v>
      </c>
      <c r="C8214" s="72" t="s">
        <v>13</v>
      </c>
      <c r="D8214" s="72" t="s">
        <v>14</v>
      </c>
      <c r="E8214" s="72" t="s">
        <v>68</v>
      </c>
      <c r="F8214" s="73">
        <v>-24918</v>
      </c>
      <c r="G8214" s="72" t="s">
        <v>16</v>
      </c>
      <c r="H8214" s="72" t="s">
        <v>17</v>
      </c>
      <c r="I8214" s="72" t="s">
        <v>18</v>
      </c>
      <c r="J8214" s="72" t="s">
        <v>19</v>
      </c>
      <c r="K8214" s="72" t="s">
        <v>25</v>
      </c>
      <c r="L8214" s="72" t="s">
        <v>126</v>
      </c>
      <c r="M8214" s="72"/>
    </row>
    <row r="8215" spans="2:13" x14ac:dyDescent="0.25">
      <c r="B8215" s="72" t="s">
        <v>12</v>
      </c>
      <c r="C8215" s="72" t="s">
        <v>13</v>
      </c>
      <c r="D8215" s="72" t="s">
        <v>14</v>
      </c>
      <c r="E8215" s="72" t="s">
        <v>79</v>
      </c>
      <c r="F8215" s="73">
        <v>-3</v>
      </c>
      <c r="G8215" s="72" t="s">
        <v>16</v>
      </c>
      <c r="H8215" s="72" t="s">
        <v>17</v>
      </c>
      <c r="I8215" s="72" t="s">
        <v>18</v>
      </c>
      <c r="J8215" s="72" t="s">
        <v>19</v>
      </c>
      <c r="K8215" s="72" t="s">
        <v>25</v>
      </c>
      <c r="L8215" s="72" t="s">
        <v>370</v>
      </c>
      <c r="M8215" s="72"/>
    </row>
    <row r="8216" spans="2:13" x14ac:dyDescent="0.25">
      <c r="B8216" s="72" t="s">
        <v>12</v>
      </c>
      <c r="C8216" s="72" t="s">
        <v>13</v>
      </c>
      <c r="D8216" s="72" t="s">
        <v>14</v>
      </c>
      <c r="E8216" s="72" t="s">
        <v>79</v>
      </c>
      <c r="F8216" s="73">
        <v>-14297</v>
      </c>
      <c r="G8216" s="72" t="s">
        <v>16</v>
      </c>
      <c r="H8216" s="72" t="s">
        <v>24</v>
      </c>
      <c r="I8216" s="72" t="s">
        <v>18</v>
      </c>
      <c r="J8216" s="72" t="s">
        <v>19</v>
      </c>
      <c r="K8216" s="72" t="s">
        <v>31</v>
      </c>
      <c r="L8216" s="72" t="s">
        <v>362</v>
      </c>
      <c r="M8216" s="72"/>
    </row>
    <row r="8217" spans="2:13" x14ac:dyDescent="0.25">
      <c r="B8217" s="72" t="s">
        <v>12</v>
      </c>
      <c r="C8217" s="72" t="s">
        <v>13</v>
      </c>
      <c r="D8217" s="72" t="s">
        <v>14</v>
      </c>
      <c r="E8217" s="72" t="s">
        <v>39</v>
      </c>
      <c r="F8217" s="73">
        <v>-2286</v>
      </c>
      <c r="G8217" s="72" t="s">
        <v>16</v>
      </c>
      <c r="H8217" s="72" t="s">
        <v>17</v>
      </c>
      <c r="I8217" s="72" t="s">
        <v>48</v>
      </c>
      <c r="J8217" s="72" t="s">
        <v>19</v>
      </c>
      <c r="K8217" s="72" t="s">
        <v>49</v>
      </c>
      <c r="L8217" s="72" t="s">
        <v>91</v>
      </c>
      <c r="M8217" s="72"/>
    </row>
    <row r="8218" spans="2:13" x14ac:dyDescent="0.25">
      <c r="B8218" s="72" t="s">
        <v>12</v>
      </c>
      <c r="C8218" s="72" t="s">
        <v>13</v>
      </c>
      <c r="D8218" s="72" t="s">
        <v>14</v>
      </c>
      <c r="E8218" s="72" t="s">
        <v>33</v>
      </c>
      <c r="F8218" s="73">
        <v>240633</v>
      </c>
      <c r="G8218" s="72" t="s">
        <v>16</v>
      </c>
      <c r="H8218" s="72" t="s">
        <v>24</v>
      </c>
      <c r="I8218" s="72" t="s">
        <v>18</v>
      </c>
      <c r="J8218" s="72" t="s">
        <v>19</v>
      </c>
      <c r="K8218" s="72" t="s">
        <v>49</v>
      </c>
      <c r="L8218" s="72" t="s">
        <v>371</v>
      </c>
      <c r="M8218" s="72" t="s">
        <v>112</v>
      </c>
    </row>
    <row r="8219" spans="2:13" x14ac:dyDescent="0.25">
      <c r="B8219" s="72" t="s">
        <v>12</v>
      </c>
      <c r="C8219" s="72" t="s">
        <v>13</v>
      </c>
      <c r="D8219" s="72" t="s">
        <v>14</v>
      </c>
      <c r="E8219" s="72" t="s">
        <v>58</v>
      </c>
      <c r="F8219" s="73">
        <v>748421</v>
      </c>
      <c r="G8219" s="72" t="s">
        <v>16</v>
      </c>
      <c r="H8219" s="72" t="s">
        <v>24</v>
      </c>
      <c r="I8219" s="72" t="s">
        <v>18</v>
      </c>
      <c r="J8219" s="72" t="s">
        <v>19</v>
      </c>
      <c r="K8219" s="72" t="s">
        <v>37</v>
      </c>
      <c r="L8219" s="72" t="s">
        <v>86</v>
      </c>
      <c r="M8219" s="72" t="s">
        <v>47</v>
      </c>
    </row>
    <row r="8220" spans="2:13" x14ac:dyDescent="0.25">
      <c r="B8220" s="72" t="s">
        <v>12</v>
      </c>
      <c r="C8220" s="72" t="s">
        <v>13</v>
      </c>
      <c r="D8220" s="72" t="s">
        <v>14</v>
      </c>
      <c r="E8220" s="72" t="s">
        <v>132</v>
      </c>
      <c r="F8220" s="73">
        <v>345741</v>
      </c>
      <c r="G8220" s="72" t="s">
        <v>16</v>
      </c>
      <c r="H8220" s="72" t="s">
        <v>24</v>
      </c>
      <c r="I8220" s="72" t="s">
        <v>18</v>
      </c>
      <c r="J8220" s="72" t="s">
        <v>19</v>
      </c>
      <c r="K8220" s="72" t="s">
        <v>37</v>
      </c>
      <c r="L8220" s="72" t="s">
        <v>287</v>
      </c>
      <c r="M8220" s="72" t="s">
        <v>133</v>
      </c>
    </row>
    <row r="8221" spans="2:13" x14ac:dyDescent="0.25">
      <c r="B8221" s="72" t="s">
        <v>12</v>
      </c>
      <c r="C8221" s="72" t="s">
        <v>13</v>
      </c>
      <c r="D8221" s="72" t="s">
        <v>14</v>
      </c>
      <c r="E8221" s="72" t="s">
        <v>83</v>
      </c>
      <c r="F8221" s="73">
        <v>4</v>
      </c>
      <c r="G8221" s="72" t="s">
        <v>16</v>
      </c>
      <c r="H8221" s="72" t="s">
        <v>17</v>
      </c>
      <c r="I8221" s="72" t="s">
        <v>18</v>
      </c>
      <c r="J8221" s="72" t="s">
        <v>19</v>
      </c>
      <c r="K8221" s="72" t="s">
        <v>37</v>
      </c>
      <c r="L8221" s="72" t="s">
        <v>372</v>
      </c>
      <c r="M8221" s="72"/>
    </row>
    <row r="8222" spans="2:13" x14ac:dyDescent="0.25">
      <c r="B8222" s="72" t="s">
        <v>12</v>
      </c>
      <c r="C8222" s="72" t="s">
        <v>13</v>
      </c>
      <c r="D8222" s="72" t="s">
        <v>14</v>
      </c>
      <c r="E8222" s="72" t="s">
        <v>51</v>
      </c>
      <c r="F8222" s="73">
        <v>572801</v>
      </c>
      <c r="G8222" s="72" t="s">
        <v>16</v>
      </c>
      <c r="H8222" s="72" t="s">
        <v>24</v>
      </c>
      <c r="I8222" s="72" t="s">
        <v>18</v>
      </c>
      <c r="J8222" s="72" t="s">
        <v>19</v>
      </c>
      <c r="K8222" s="72" t="s">
        <v>99</v>
      </c>
      <c r="L8222" s="72" t="s">
        <v>373</v>
      </c>
      <c r="M8222" s="72"/>
    </row>
    <row r="8223" spans="2:13" x14ac:dyDescent="0.25">
      <c r="B8223" s="72" t="s">
        <v>12</v>
      </c>
      <c r="C8223" s="72" t="s">
        <v>13</v>
      </c>
      <c r="D8223" s="72" t="s">
        <v>14</v>
      </c>
      <c r="E8223" s="72" t="s">
        <v>187</v>
      </c>
      <c r="F8223" s="73">
        <v>2903200</v>
      </c>
      <c r="G8223" s="72" t="s">
        <v>16</v>
      </c>
      <c r="H8223" s="72" t="s">
        <v>17</v>
      </c>
      <c r="I8223" s="72" t="s">
        <v>18</v>
      </c>
      <c r="J8223" s="72" t="s">
        <v>19</v>
      </c>
      <c r="K8223" s="72" t="s">
        <v>25</v>
      </c>
      <c r="L8223" s="72" t="s">
        <v>26</v>
      </c>
      <c r="M8223" s="72" t="s">
        <v>112</v>
      </c>
    </row>
    <row r="8224" spans="2:13" x14ac:dyDescent="0.25">
      <c r="B8224" s="72" t="s">
        <v>12</v>
      </c>
      <c r="C8224" s="72" t="s">
        <v>13</v>
      </c>
      <c r="D8224" s="72" t="s">
        <v>14</v>
      </c>
      <c r="E8224" s="72" t="s">
        <v>23</v>
      </c>
      <c r="F8224" s="73">
        <v>-1258053</v>
      </c>
      <c r="G8224" s="72" t="s">
        <v>16</v>
      </c>
      <c r="H8224" s="72" t="s">
        <v>24</v>
      </c>
      <c r="I8224" s="72" t="s">
        <v>18</v>
      </c>
      <c r="J8224" s="72" t="s">
        <v>19</v>
      </c>
      <c r="K8224" s="72" t="s">
        <v>25</v>
      </c>
      <c r="L8224" s="72" t="s">
        <v>374</v>
      </c>
      <c r="M8224" s="72"/>
    </row>
    <row r="8225" spans="2:13" x14ac:dyDescent="0.25">
      <c r="B8225" s="72" t="s">
        <v>12</v>
      </c>
      <c r="C8225" s="72" t="s">
        <v>13</v>
      </c>
      <c r="D8225" s="72" t="s">
        <v>14</v>
      </c>
      <c r="E8225" s="72" t="s">
        <v>81</v>
      </c>
      <c r="F8225" s="73">
        <v>793824</v>
      </c>
      <c r="G8225" s="72" t="s">
        <v>16</v>
      </c>
      <c r="H8225" s="72" t="s">
        <v>17</v>
      </c>
      <c r="I8225" s="72" t="s">
        <v>18</v>
      </c>
      <c r="J8225" s="72" t="s">
        <v>19</v>
      </c>
      <c r="K8225" s="72" t="s">
        <v>37</v>
      </c>
      <c r="L8225" s="72" t="s">
        <v>232</v>
      </c>
      <c r="M8225" s="72" t="s">
        <v>47</v>
      </c>
    </row>
    <row r="8226" spans="2:13" x14ac:dyDescent="0.25">
      <c r="B8226" s="72" t="s">
        <v>12</v>
      </c>
      <c r="C8226" s="72" t="s">
        <v>13</v>
      </c>
      <c r="D8226" s="72" t="s">
        <v>14</v>
      </c>
      <c r="E8226" s="72" t="s">
        <v>68</v>
      </c>
      <c r="F8226" s="73">
        <v>-2983</v>
      </c>
      <c r="G8226" s="72" t="s">
        <v>16</v>
      </c>
      <c r="H8226" s="72" t="s">
        <v>24</v>
      </c>
      <c r="I8226" s="72" t="s">
        <v>18</v>
      </c>
      <c r="J8226" s="72" t="s">
        <v>19</v>
      </c>
      <c r="K8226" s="72" t="s">
        <v>37</v>
      </c>
      <c r="L8226" s="72" t="s">
        <v>375</v>
      </c>
      <c r="M8226" s="72"/>
    </row>
    <row r="8227" spans="2:13" x14ac:dyDescent="0.25">
      <c r="B8227" s="72" t="s">
        <v>12</v>
      </c>
      <c r="C8227" s="72" t="s">
        <v>13</v>
      </c>
      <c r="D8227" s="72" t="s">
        <v>14</v>
      </c>
      <c r="E8227" s="72" t="s">
        <v>68</v>
      </c>
      <c r="F8227" s="73">
        <v>-29170</v>
      </c>
      <c r="G8227" s="72" t="s">
        <v>16</v>
      </c>
      <c r="H8227" s="72" t="s">
        <v>24</v>
      </c>
      <c r="I8227" s="72" t="s">
        <v>18</v>
      </c>
      <c r="J8227" s="72" t="s">
        <v>19</v>
      </c>
      <c r="K8227" s="72" t="s">
        <v>63</v>
      </c>
      <c r="L8227" s="72" t="s">
        <v>376</v>
      </c>
      <c r="M8227" s="72"/>
    </row>
    <row r="8228" spans="2:13" x14ac:dyDescent="0.25">
      <c r="B8228" s="72" t="s">
        <v>12</v>
      </c>
      <c r="C8228" s="72" t="s">
        <v>13</v>
      </c>
      <c r="D8228" s="72" t="s">
        <v>14</v>
      </c>
      <c r="E8228" s="72" t="s">
        <v>55</v>
      </c>
      <c r="F8228" s="73">
        <v>423193</v>
      </c>
      <c r="G8228" s="72" t="s">
        <v>16</v>
      </c>
      <c r="H8228" s="72" t="s">
        <v>24</v>
      </c>
      <c r="I8228" s="72" t="s">
        <v>18</v>
      </c>
      <c r="J8228" s="72" t="s">
        <v>19</v>
      </c>
      <c r="K8228" s="72" t="s">
        <v>25</v>
      </c>
      <c r="L8228" s="72" t="s">
        <v>377</v>
      </c>
      <c r="M8228" s="72" t="s">
        <v>57</v>
      </c>
    </row>
    <row r="8229" spans="2:13" x14ac:dyDescent="0.25">
      <c r="B8229" s="72" t="s">
        <v>12</v>
      </c>
      <c r="C8229" s="72" t="s">
        <v>13</v>
      </c>
      <c r="D8229" s="72" t="s">
        <v>14</v>
      </c>
      <c r="E8229" s="72" t="s">
        <v>36</v>
      </c>
      <c r="F8229" s="73">
        <v>763437</v>
      </c>
      <c r="G8229" s="72" t="s">
        <v>16</v>
      </c>
      <c r="H8229" s="72" t="s">
        <v>24</v>
      </c>
      <c r="I8229" s="72" t="s">
        <v>18</v>
      </c>
      <c r="J8229" s="72" t="s">
        <v>19</v>
      </c>
      <c r="K8229" s="72" t="s">
        <v>43</v>
      </c>
      <c r="L8229" s="72" t="s">
        <v>378</v>
      </c>
      <c r="M8229" s="72" t="s">
        <v>29</v>
      </c>
    </row>
    <row r="8230" spans="2:13" x14ac:dyDescent="0.25">
      <c r="B8230" s="72" t="s">
        <v>12</v>
      </c>
      <c r="C8230" s="72" t="s">
        <v>13</v>
      </c>
      <c r="D8230" s="72" t="s">
        <v>14</v>
      </c>
      <c r="E8230" s="72" t="s">
        <v>39</v>
      </c>
      <c r="F8230" s="73">
        <v>-1849</v>
      </c>
      <c r="G8230" s="72" t="s">
        <v>16</v>
      </c>
      <c r="H8230" s="72" t="s">
        <v>24</v>
      </c>
      <c r="I8230" s="72" t="s">
        <v>48</v>
      </c>
      <c r="J8230" s="72" t="s">
        <v>19</v>
      </c>
      <c r="K8230" s="72" t="s">
        <v>49</v>
      </c>
      <c r="L8230" s="72" t="s">
        <v>95</v>
      </c>
      <c r="M8230" s="72"/>
    </row>
    <row r="8231" spans="2:13" x14ac:dyDescent="0.25">
      <c r="B8231" s="72" t="s">
        <v>12</v>
      </c>
      <c r="C8231" s="72" t="s">
        <v>13</v>
      </c>
      <c r="D8231" s="72" t="s">
        <v>14</v>
      </c>
      <c r="E8231" s="72" t="s">
        <v>300</v>
      </c>
      <c r="F8231" s="73">
        <v>770165</v>
      </c>
      <c r="G8231" s="72" t="s">
        <v>16</v>
      </c>
      <c r="H8231" s="72" t="s">
        <v>17</v>
      </c>
      <c r="I8231" s="72" t="s">
        <v>18</v>
      </c>
      <c r="J8231" s="72" t="s">
        <v>19</v>
      </c>
      <c r="K8231" s="72" t="s">
        <v>108</v>
      </c>
      <c r="L8231" s="72" t="s">
        <v>109</v>
      </c>
      <c r="M8231" s="72" t="s">
        <v>29</v>
      </c>
    </row>
    <row r="8232" spans="2:13" x14ac:dyDescent="0.25">
      <c r="B8232" s="72" t="s">
        <v>12</v>
      </c>
      <c r="C8232" s="72" t="s">
        <v>13</v>
      </c>
      <c r="D8232" s="72" t="s">
        <v>14</v>
      </c>
      <c r="E8232" s="72" t="s">
        <v>39</v>
      </c>
      <c r="F8232" s="73">
        <v>-5105</v>
      </c>
      <c r="G8232" s="72" t="s">
        <v>16</v>
      </c>
      <c r="H8232" s="72" t="s">
        <v>24</v>
      </c>
      <c r="I8232" s="72" t="s">
        <v>18</v>
      </c>
      <c r="J8232" s="72" t="s">
        <v>19</v>
      </c>
      <c r="K8232" s="72" t="s">
        <v>25</v>
      </c>
      <c r="L8232" s="72" t="s">
        <v>325</v>
      </c>
      <c r="M8232" s="72"/>
    </row>
    <row r="8233" spans="2:13" x14ac:dyDescent="0.25">
      <c r="B8233" s="72" t="s">
        <v>12</v>
      </c>
      <c r="C8233" s="72" t="s">
        <v>13</v>
      </c>
      <c r="D8233" s="72" t="s">
        <v>14</v>
      </c>
      <c r="E8233" s="72" t="s">
        <v>55</v>
      </c>
      <c r="F8233" s="73">
        <v>5329514</v>
      </c>
      <c r="G8233" s="72" t="s">
        <v>16</v>
      </c>
      <c r="H8233" s="72" t="s">
        <v>17</v>
      </c>
      <c r="I8233" s="72" t="s">
        <v>18</v>
      </c>
      <c r="J8233" s="72" t="s">
        <v>19</v>
      </c>
      <c r="K8233" s="72" t="s">
        <v>37</v>
      </c>
      <c r="L8233" s="72" t="s">
        <v>71</v>
      </c>
      <c r="M8233" s="72" t="s">
        <v>29</v>
      </c>
    </row>
    <row r="8234" spans="2:13" x14ac:dyDescent="0.25">
      <c r="B8234" s="72" t="s">
        <v>12</v>
      </c>
      <c r="C8234" s="72" t="s">
        <v>13</v>
      </c>
      <c r="D8234" s="72" t="s">
        <v>14</v>
      </c>
      <c r="E8234" s="72" t="s">
        <v>39</v>
      </c>
      <c r="F8234" s="73">
        <v>-24</v>
      </c>
      <c r="G8234" s="72" t="s">
        <v>16</v>
      </c>
      <c r="H8234" s="72" t="s">
        <v>17</v>
      </c>
      <c r="I8234" s="72" t="s">
        <v>18</v>
      </c>
      <c r="J8234" s="72" t="s">
        <v>19</v>
      </c>
      <c r="K8234" s="72" t="s">
        <v>25</v>
      </c>
      <c r="L8234" s="72" t="s">
        <v>379</v>
      </c>
      <c r="M8234" s="72"/>
    </row>
    <row r="8235" spans="2:13" x14ac:dyDescent="0.25">
      <c r="B8235" s="72" t="s">
        <v>12</v>
      </c>
      <c r="C8235" s="72" t="s">
        <v>13</v>
      </c>
      <c r="D8235" s="72" t="s">
        <v>14</v>
      </c>
      <c r="E8235" s="72" t="s">
        <v>55</v>
      </c>
      <c r="F8235" s="73">
        <v>177884</v>
      </c>
      <c r="G8235" s="72" t="s">
        <v>16</v>
      </c>
      <c r="H8235" s="72" t="s">
        <v>24</v>
      </c>
      <c r="I8235" s="72" t="s">
        <v>18</v>
      </c>
      <c r="J8235" s="72" t="s">
        <v>19</v>
      </c>
      <c r="K8235" s="72" t="s">
        <v>99</v>
      </c>
      <c r="L8235" s="72" t="s">
        <v>380</v>
      </c>
      <c r="M8235" s="72" t="s">
        <v>57</v>
      </c>
    </row>
    <row r="8236" spans="2:13" x14ac:dyDescent="0.25">
      <c r="B8236" s="72" t="s">
        <v>12</v>
      </c>
      <c r="C8236" s="72" t="s">
        <v>13</v>
      </c>
      <c r="D8236" s="72" t="s">
        <v>14</v>
      </c>
      <c r="E8236" s="72" t="s">
        <v>36</v>
      </c>
      <c r="F8236" s="73">
        <v>314159</v>
      </c>
      <c r="G8236" s="72" t="s">
        <v>16</v>
      </c>
      <c r="H8236" s="72" t="s">
        <v>17</v>
      </c>
      <c r="I8236" s="72" t="s">
        <v>18</v>
      </c>
      <c r="J8236" s="72" t="s">
        <v>19</v>
      </c>
      <c r="K8236" s="72" t="s">
        <v>25</v>
      </c>
      <c r="L8236" s="72" t="s">
        <v>245</v>
      </c>
      <c r="M8236" s="72" t="s">
        <v>57</v>
      </c>
    </row>
    <row r="8237" spans="2:13" x14ac:dyDescent="0.25">
      <c r="B8237" s="72" t="s">
        <v>12</v>
      </c>
      <c r="C8237" s="72" t="s">
        <v>13</v>
      </c>
      <c r="D8237" s="72" t="s">
        <v>14</v>
      </c>
      <c r="E8237" s="72" t="s">
        <v>79</v>
      </c>
      <c r="F8237" s="73">
        <v>-6107</v>
      </c>
      <c r="G8237" s="72" t="s">
        <v>16</v>
      </c>
      <c r="H8237" s="72" t="s">
        <v>24</v>
      </c>
      <c r="I8237" s="72" t="s">
        <v>18</v>
      </c>
      <c r="J8237" s="72" t="s">
        <v>19</v>
      </c>
      <c r="K8237" s="72" t="s">
        <v>49</v>
      </c>
      <c r="L8237" s="72" t="s">
        <v>381</v>
      </c>
      <c r="M8237" s="72"/>
    </row>
    <row r="8238" spans="2:13" x14ac:dyDescent="0.25">
      <c r="B8238" s="72" t="s">
        <v>12</v>
      </c>
      <c r="C8238" s="72" t="s">
        <v>13</v>
      </c>
      <c r="D8238" s="72" t="s">
        <v>14</v>
      </c>
      <c r="E8238" s="72" t="s">
        <v>256</v>
      </c>
      <c r="F8238" s="73">
        <v>-40588</v>
      </c>
      <c r="G8238" s="72" t="s">
        <v>16</v>
      </c>
      <c r="H8238" s="72" t="s">
        <v>24</v>
      </c>
      <c r="I8238" s="72" t="s">
        <v>18</v>
      </c>
      <c r="J8238" s="72" t="s">
        <v>19</v>
      </c>
      <c r="K8238" s="72" t="s">
        <v>25</v>
      </c>
      <c r="L8238" s="72" t="s">
        <v>124</v>
      </c>
      <c r="M8238" s="72"/>
    </row>
    <row r="8239" spans="2:13" x14ac:dyDescent="0.25">
      <c r="B8239" s="72" t="s">
        <v>12</v>
      </c>
      <c r="C8239" s="72" t="s">
        <v>13</v>
      </c>
      <c r="D8239" s="72" t="s">
        <v>14</v>
      </c>
      <c r="E8239" s="72" t="s">
        <v>41</v>
      </c>
      <c r="F8239" s="73">
        <v>-733</v>
      </c>
      <c r="G8239" s="72" t="s">
        <v>16</v>
      </c>
      <c r="H8239" s="72" t="s">
        <v>17</v>
      </c>
      <c r="I8239" s="72" t="s">
        <v>18</v>
      </c>
      <c r="J8239" s="72" t="s">
        <v>19</v>
      </c>
      <c r="K8239" s="72" t="s">
        <v>25</v>
      </c>
      <c r="L8239" s="72" t="s">
        <v>382</v>
      </c>
      <c r="M8239" s="72"/>
    </row>
    <row r="8240" spans="2:13" x14ac:dyDescent="0.25">
      <c r="B8240" s="72" t="s">
        <v>12</v>
      </c>
      <c r="C8240" s="72" t="s">
        <v>13</v>
      </c>
      <c r="D8240" s="72" t="s">
        <v>14</v>
      </c>
      <c r="E8240" s="72" t="s">
        <v>41</v>
      </c>
      <c r="F8240" s="73">
        <v>-54</v>
      </c>
      <c r="G8240" s="72" t="s">
        <v>16</v>
      </c>
      <c r="H8240" s="72" t="s">
        <v>24</v>
      </c>
      <c r="I8240" s="72" t="s">
        <v>18</v>
      </c>
      <c r="J8240" s="72" t="s">
        <v>19</v>
      </c>
      <c r="K8240" s="72" t="s">
        <v>117</v>
      </c>
      <c r="L8240" s="72" t="s">
        <v>197</v>
      </c>
      <c r="M8240" s="72"/>
    </row>
    <row r="8241" spans="2:13" x14ac:dyDescent="0.25">
      <c r="B8241" s="72" t="s">
        <v>12</v>
      </c>
      <c r="C8241" s="72" t="s">
        <v>13</v>
      </c>
      <c r="D8241" s="72" t="s">
        <v>14</v>
      </c>
      <c r="E8241" s="72" t="s">
        <v>39</v>
      </c>
      <c r="F8241" s="73">
        <v>-39687</v>
      </c>
      <c r="G8241" s="72" t="s">
        <v>16</v>
      </c>
      <c r="H8241" s="72" t="s">
        <v>17</v>
      </c>
      <c r="I8241" s="72" t="s">
        <v>18</v>
      </c>
      <c r="J8241" s="72" t="s">
        <v>19</v>
      </c>
      <c r="K8241" s="72" t="s">
        <v>25</v>
      </c>
      <c r="L8241" s="72" t="s">
        <v>299</v>
      </c>
      <c r="M8241" s="72"/>
    </row>
    <row r="8242" spans="2:13" x14ac:dyDescent="0.25">
      <c r="B8242" s="72" t="s">
        <v>12</v>
      </c>
      <c r="C8242" s="72" t="s">
        <v>13</v>
      </c>
      <c r="D8242" s="72" t="s">
        <v>14</v>
      </c>
      <c r="E8242" s="72" t="s">
        <v>94</v>
      </c>
      <c r="F8242" s="73">
        <v>810</v>
      </c>
      <c r="G8242" s="72" t="s">
        <v>16</v>
      </c>
      <c r="H8242" s="72" t="s">
        <v>17</v>
      </c>
      <c r="I8242" s="72" t="s">
        <v>18</v>
      </c>
      <c r="J8242" s="72" t="s">
        <v>19</v>
      </c>
      <c r="K8242" s="72" t="s">
        <v>25</v>
      </c>
      <c r="L8242" s="72" t="s">
        <v>107</v>
      </c>
      <c r="M8242" s="72"/>
    </row>
    <row r="8243" spans="2:13" x14ac:dyDescent="0.25">
      <c r="B8243" s="72" t="s">
        <v>12</v>
      </c>
      <c r="C8243" s="72" t="s">
        <v>13</v>
      </c>
      <c r="D8243" s="72" t="s">
        <v>14</v>
      </c>
      <c r="E8243" s="72" t="s">
        <v>55</v>
      </c>
      <c r="F8243" s="73">
        <v>140107</v>
      </c>
      <c r="G8243" s="72" t="s">
        <v>16</v>
      </c>
      <c r="H8243" s="72" t="s">
        <v>17</v>
      </c>
      <c r="I8243" s="72" t="s">
        <v>18</v>
      </c>
      <c r="J8243" s="72" t="s">
        <v>19</v>
      </c>
      <c r="K8243" s="72" t="s">
        <v>108</v>
      </c>
      <c r="L8243" s="72" t="s">
        <v>383</v>
      </c>
      <c r="M8243" s="72" t="s">
        <v>112</v>
      </c>
    </row>
    <row r="8244" spans="2:13" x14ac:dyDescent="0.25">
      <c r="B8244" s="72" t="s">
        <v>12</v>
      </c>
      <c r="C8244" s="72" t="s">
        <v>13</v>
      </c>
      <c r="D8244" s="72" t="s">
        <v>14</v>
      </c>
      <c r="E8244" s="72" t="s">
        <v>94</v>
      </c>
      <c r="F8244" s="73">
        <v>90883</v>
      </c>
      <c r="G8244" s="72" t="s">
        <v>16</v>
      </c>
      <c r="H8244" s="72" t="s">
        <v>17</v>
      </c>
      <c r="I8244" s="72" t="s">
        <v>18</v>
      </c>
      <c r="J8244" s="72" t="s">
        <v>19</v>
      </c>
      <c r="K8244" s="72" t="s">
        <v>37</v>
      </c>
      <c r="L8244" s="72" t="s">
        <v>71</v>
      </c>
      <c r="M8244" s="72"/>
    </row>
    <row r="8245" spans="2:13" x14ac:dyDescent="0.25">
      <c r="B8245" s="72" t="s">
        <v>12</v>
      </c>
      <c r="C8245" s="72" t="s">
        <v>13</v>
      </c>
      <c r="D8245" s="72" t="s">
        <v>14</v>
      </c>
      <c r="E8245" s="72" t="s">
        <v>152</v>
      </c>
      <c r="F8245" s="73">
        <v>-38231</v>
      </c>
      <c r="G8245" s="72" t="s">
        <v>16</v>
      </c>
      <c r="H8245" s="72" t="s">
        <v>24</v>
      </c>
      <c r="I8245" s="72" t="s">
        <v>18</v>
      </c>
      <c r="J8245" s="72" t="s">
        <v>19</v>
      </c>
      <c r="K8245" s="72" t="s">
        <v>43</v>
      </c>
      <c r="L8245" s="72" t="s">
        <v>319</v>
      </c>
      <c r="M8245" s="72"/>
    </row>
    <row r="8246" spans="2:13" x14ac:dyDescent="0.25">
      <c r="B8246" s="72" t="s">
        <v>12</v>
      </c>
      <c r="C8246" s="72" t="s">
        <v>13</v>
      </c>
      <c r="D8246" s="72" t="s">
        <v>14</v>
      </c>
      <c r="E8246" s="72" t="s">
        <v>55</v>
      </c>
      <c r="F8246" s="73">
        <v>6802876</v>
      </c>
      <c r="G8246" s="72" t="s">
        <v>16</v>
      </c>
      <c r="H8246" s="72" t="s">
        <v>24</v>
      </c>
      <c r="I8246" s="72" t="s">
        <v>18</v>
      </c>
      <c r="J8246" s="72" t="s">
        <v>227</v>
      </c>
      <c r="K8246" s="72" t="s">
        <v>37</v>
      </c>
      <c r="L8246" s="72" t="s">
        <v>384</v>
      </c>
      <c r="M8246" s="72" t="s">
        <v>112</v>
      </c>
    </row>
    <row r="8247" spans="2:13" x14ac:dyDescent="0.25">
      <c r="B8247" s="72" t="s">
        <v>12</v>
      </c>
      <c r="C8247" s="72" t="s">
        <v>13</v>
      </c>
      <c r="D8247" s="72" t="s">
        <v>14</v>
      </c>
      <c r="E8247" s="72" t="s">
        <v>94</v>
      </c>
      <c r="F8247" s="73">
        <v>932</v>
      </c>
      <c r="G8247" s="72" t="s">
        <v>16</v>
      </c>
      <c r="H8247" s="72" t="s">
        <v>17</v>
      </c>
      <c r="I8247" s="72" t="s">
        <v>48</v>
      </c>
      <c r="J8247" s="72" t="s">
        <v>19</v>
      </c>
      <c r="K8247" s="72" t="s">
        <v>49</v>
      </c>
      <c r="L8247" s="72" t="s">
        <v>50</v>
      </c>
      <c r="M8247" s="72"/>
    </row>
    <row r="8248" spans="2:13" x14ac:dyDescent="0.25">
      <c r="B8248" s="72" t="s">
        <v>12</v>
      </c>
      <c r="C8248" s="72" t="s">
        <v>13</v>
      </c>
      <c r="D8248" s="72" t="s">
        <v>14</v>
      </c>
      <c r="E8248" s="72" t="s">
        <v>39</v>
      </c>
      <c r="F8248" s="73">
        <v>-115342</v>
      </c>
      <c r="G8248" s="72" t="s">
        <v>16</v>
      </c>
      <c r="H8248" s="72" t="s">
        <v>24</v>
      </c>
      <c r="I8248" s="72" t="s">
        <v>18</v>
      </c>
      <c r="J8248" s="72" t="s">
        <v>19</v>
      </c>
      <c r="K8248" s="72" t="s">
        <v>37</v>
      </c>
      <c r="L8248" s="72" t="s">
        <v>213</v>
      </c>
      <c r="M8248" s="72"/>
    </row>
    <row r="8249" spans="2:13" x14ac:dyDescent="0.25">
      <c r="B8249" s="72" t="s">
        <v>12</v>
      </c>
      <c r="C8249" s="72" t="s">
        <v>13</v>
      </c>
      <c r="D8249" s="72" t="s">
        <v>14</v>
      </c>
      <c r="E8249" s="72" t="s">
        <v>55</v>
      </c>
      <c r="F8249" s="73">
        <v>599453</v>
      </c>
      <c r="G8249" s="72" t="s">
        <v>16</v>
      </c>
      <c r="H8249" s="72" t="s">
        <v>24</v>
      </c>
      <c r="I8249" s="72" t="s">
        <v>18</v>
      </c>
      <c r="J8249" s="72" t="s">
        <v>19</v>
      </c>
      <c r="K8249" s="72" t="s">
        <v>20</v>
      </c>
      <c r="L8249" s="72" t="s">
        <v>148</v>
      </c>
      <c r="M8249" s="72" t="s">
        <v>57</v>
      </c>
    </row>
    <row r="8250" spans="2:13" x14ac:dyDescent="0.25">
      <c r="B8250" s="72" t="s">
        <v>12</v>
      </c>
      <c r="C8250" s="72" t="s">
        <v>13</v>
      </c>
      <c r="D8250" s="72" t="s">
        <v>14</v>
      </c>
      <c r="E8250" s="72" t="s">
        <v>123</v>
      </c>
      <c r="F8250" s="73">
        <v>-199</v>
      </c>
      <c r="G8250" s="72" t="s">
        <v>16</v>
      </c>
      <c r="H8250" s="72" t="s">
        <v>24</v>
      </c>
      <c r="I8250" s="72" t="s">
        <v>18</v>
      </c>
      <c r="J8250" s="72" t="s">
        <v>19</v>
      </c>
      <c r="K8250" s="72" t="s">
        <v>25</v>
      </c>
      <c r="L8250" s="72" t="s">
        <v>385</v>
      </c>
      <c r="M8250" s="72"/>
    </row>
    <row r="8251" spans="2:13" x14ac:dyDescent="0.25">
      <c r="B8251" s="72" t="s">
        <v>12</v>
      </c>
      <c r="C8251" s="72" t="s">
        <v>13</v>
      </c>
      <c r="D8251" s="72" t="s">
        <v>14</v>
      </c>
      <c r="E8251" s="72" t="s">
        <v>256</v>
      </c>
      <c r="F8251" s="73">
        <v>-17403</v>
      </c>
      <c r="G8251" s="72" t="s">
        <v>16</v>
      </c>
      <c r="H8251" s="72" t="s">
        <v>24</v>
      </c>
      <c r="I8251" s="72" t="s">
        <v>18</v>
      </c>
      <c r="J8251" s="72" t="s">
        <v>19</v>
      </c>
      <c r="K8251" s="72" t="s">
        <v>130</v>
      </c>
      <c r="L8251" s="72" t="s">
        <v>386</v>
      </c>
      <c r="M8251" s="72"/>
    </row>
    <row r="8252" spans="2:13" x14ac:dyDescent="0.25">
      <c r="B8252" s="72" t="s">
        <v>12</v>
      </c>
      <c r="C8252" s="72" t="s">
        <v>13</v>
      </c>
      <c r="D8252" s="72" t="s">
        <v>14</v>
      </c>
      <c r="E8252" s="72" t="s">
        <v>187</v>
      </c>
      <c r="F8252" s="73">
        <v>7186997</v>
      </c>
      <c r="G8252" s="72" t="s">
        <v>16</v>
      </c>
      <c r="H8252" s="72" t="s">
        <v>17</v>
      </c>
      <c r="I8252" s="72" t="s">
        <v>18</v>
      </c>
      <c r="J8252" s="72" t="s">
        <v>19</v>
      </c>
      <c r="K8252" s="72" t="s">
        <v>25</v>
      </c>
      <c r="L8252" s="72" t="s">
        <v>77</v>
      </c>
      <c r="M8252" s="72" t="s">
        <v>112</v>
      </c>
    </row>
    <row r="8253" spans="2:13" x14ac:dyDescent="0.25">
      <c r="B8253" s="72" t="s">
        <v>12</v>
      </c>
      <c r="C8253" s="72" t="s">
        <v>13</v>
      </c>
      <c r="D8253" s="72" t="s">
        <v>14</v>
      </c>
      <c r="E8253" s="72" t="s">
        <v>68</v>
      </c>
      <c r="F8253" s="73">
        <v>-1252</v>
      </c>
      <c r="G8253" s="72" t="s">
        <v>16</v>
      </c>
      <c r="H8253" s="72" t="s">
        <v>24</v>
      </c>
      <c r="I8253" s="72" t="s">
        <v>18</v>
      </c>
      <c r="J8253" s="72" t="s">
        <v>19</v>
      </c>
      <c r="K8253" s="72" t="s">
        <v>99</v>
      </c>
      <c r="L8253" s="72" t="s">
        <v>214</v>
      </c>
      <c r="M8253" s="72"/>
    </row>
    <row r="8254" spans="2:13" x14ac:dyDescent="0.25">
      <c r="B8254" s="72" t="s">
        <v>12</v>
      </c>
      <c r="C8254" s="72" t="s">
        <v>13</v>
      </c>
      <c r="D8254" s="72" t="s">
        <v>14</v>
      </c>
      <c r="E8254" s="72" t="s">
        <v>144</v>
      </c>
      <c r="F8254" s="73">
        <v>169860</v>
      </c>
      <c r="G8254" s="72" t="s">
        <v>269</v>
      </c>
      <c r="H8254" s="72" t="s">
        <v>24</v>
      </c>
      <c r="I8254" s="72" t="s">
        <v>18</v>
      </c>
      <c r="J8254" s="72" t="s">
        <v>19</v>
      </c>
      <c r="K8254" s="72" t="s">
        <v>102</v>
      </c>
      <c r="L8254" s="72" t="s">
        <v>196</v>
      </c>
      <c r="M8254" s="72" t="s">
        <v>133</v>
      </c>
    </row>
    <row r="8255" spans="2:13" x14ac:dyDescent="0.25">
      <c r="B8255" s="72" t="s">
        <v>12</v>
      </c>
      <c r="C8255" s="72" t="s">
        <v>13</v>
      </c>
      <c r="D8255" s="72" t="s">
        <v>14</v>
      </c>
      <c r="E8255" s="72" t="s">
        <v>94</v>
      </c>
      <c r="F8255" s="73">
        <v>3693</v>
      </c>
      <c r="G8255" s="72" t="s">
        <v>16</v>
      </c>
      <c r="H8255" s="72" t="s">
        <v>17</v>
      </c>
      <c r="I8255" s="72" t="s">
        <v>48</v>
      </c>
      <c r="J8255" s="72" t="s">
        <v>19</v>
      </c>
      <c r="K8255" s="72" t="s">
        <v>49</v>
      </c>
      <c r="L8255" s="72" t="s">
        <v>253</v>
      </c>
      <c r="M8255" s="72"/>
    </row>
    <row r="8256" spans="2:13" x14ac:dyDescent="0.25">
      <c r="B8256" s="72" t="s">
        <v>12</v>
      </c>
      <c r="C8256" s="72" t="s">
        <v>13</v>
      </c>
      <c r="D8256" s="72" t="s">
        <v>14</v>
      </c>
      <c r="E8256" s="72" t="s">
        <v>39</v>
      </c>
      <c r="F8256" s="73">
        <v>-2</v>
      </c>
      <c r="G8256" s="72" t="s">
        <v>16</v>
      </c>
      <c r="H8256" s="72" t="s">
        <v>17</v>
      </c>
      <c r="I8256" s="72" t="s">
        <v>48</v>
      </c>
      <c r="J8256" s="72" t="s">
        <v>19</v>
      </c>
      <c r="K8256" s="72" t="s">
        <v>25</v>
      </c>
      <c r="L8256" s="72" t="s">
        <v>268</v>
      </c>
      <c r="M8256" s="72"/>
    </row>
    <row r="8257" spans="2:13" x14ac:dyDescent="0.25">
      <c r="B8257" s="72" t="s">
        <v>12</v>
      </c>
      <c r="C8257" s="72" t="s">
        <v>13</v>
      </c>
      <c r="D8257" s="72" t="s">
        <v>14</v>
      </c>
      <c r="E8257" s="72" t="s">
        <v>41</v>
      </c>
      <c r="F8257" s="73">
        <v>-2460</v>
      </c>
      <c r="G8257" s="72" t="s">
        <v>16</v>
      </c>
      <c r="H8257" s="72" t="s">
        <v>24</v>
      </c>
      <c r="I8257" s="72" t="s">
        <v>18</v>
      </c>
      <c r="J8257" s="72" t="s">
        <v>19</v>
      </c>
      <c r="K8257" s="72" t="s">
        <v>96</v>
      </c>
      <c r="L8257" s="72" t="s">
        <v>337</v>
      </c>
      <c r="M8257" s="72"/>
    </row>
    <row r="8258" spans="2:13" x14ac:dyDescent="0.25">
      <c r="B8258" s="72" t="s">
        <v>12</v>
      </c>
      <c r="C8258" s="72" t="s">
        <v>13</v>
      </c>
      <c r="D8258" s="72" t="s">
        <v>14</v>
      </c>
      <c r="E8258" s="72" t="s">
        <v>36</v>
      </c>
      <c r="F8258" s="73">
        <v>140401</v>
      </c>
      <c r="G8258" s="72" t="s">
        <v>16</v>
      </c>
      <c r="H8258" s="72" t="s">
        <v>24</v>
      </c>
      <c r="I8258" s="72" t="s">
        <v>18</v>
      </c>
      <c r="J8258" s="72" t="s">
        <v>19</v>
      </c>
      <c r="K8258" s="72" t="s">
        <v>117</v>
      </c>
      <c r="L8258" s="72" t="s">
        <v>197</v>
      </c>
      <c r="M8258" s="72" t="s">
        <v>29</v>
      </c>
    </row>
    <row r="8259" spans="2:13" x14ac:dyDescent="0.25">
      <c r="B8259" s="72" t="s">
        <v>12</v>
      </c>
      <c r="C8259" s="72" t="s">
        <v>13</v>
      </c>
      <c r="D8259" s="72" t="s">
        <v>14</v>
      </c>
      <c r="E8259" s="72" t="s">
        <v>65</v>
      </c>
      <c r="F8259" s="73">
        <v>22263</v>
      </c>
      <c r="G8259" s="72" t="s">
        <v>16</v>
      </c>
      <c r="H8259" s="72" t="s">
        <v>24</v>
      </c>
      <c r="I8259" s="72" t="s">
        <v>18</v>
      </c>
      <c r="J8259" s="72" t="s">
        <v>19</v>
      </c>
      <c r="K8259" s="72" t="s">
        <v>96</v>
      </c>
      <c r="L8259" s="72" t="s">
        <v>194</v>
      </c>
      <c r="M8259" s="72" t="s">
        <v>133</v>
      </c>
    </row>
    <row r="8260" spans="2:13" x14ac:dyDescent="0.25">
      <c r="B8260" s="72" t="s">
        <v>12</v>
      </c>
      <c r="C8260" s="72" t="s">
        <v>13</v>
      </c>
      <c r="D8260" s="72" t="s">
        <v>14</v>
      </c>
      <c r="E8260" s="72" t="s">
        <v>30</v>
      </c>
      <c r="F8260" s="73">
        <v>-2055</v>
      </c>
      <c r="G8260" s="72" t="s">
        <v>16</v>
      </c>
      <c r="H8260" s="72" t="s">
        <v>24</v>
      </c>
      <c r="I8260" s="72" t="s">
        <v>18</v>
      </c>
      <c r="J8260" s="72" t="s">
        <v>19</v>
      </c>
      <c r="K8260" s="72" t="s">
        <v>99</v>
      </c>
      <c r="L8260" s="72" t="s">
        <v>361</v>
      </c>
      <c r="M8260" s="72"/>
    </row>
    <row r="8261" spans="2:13" x14ac:dyDescent="0.25">
      <c r="B8261" s="72" t="s">
        <v>12</v>
      </c>
      <c r="C8261" s="72" t="s">
        <v>13</v>
      </c>
      <c r="D8261" s="72" t="s">
        <v>14</v>
      </c>
      <c r="E8261" s="72" t="s">
        <v>27</v>
      </c>
      <c r="F8261" s="73">
        <v>122980</v>
      </c>
      <c r="G8261" s="72" t="s">
        <v>16</v>
      </c>
      <c r="H8261" s="72" t="s">
        <v>17</v>
      </c>
      <c r="I8261" s="72" t="s">
        <v>18</v>
      </c>
      <c r="J8261" s="72" t="s">
        <v>19</v>
      </c>
      <c r="K8261" s="72" t="s">
        <v>25</v>
      </c>
      <c r="L8261" s="72" t="s">
        <v>77</v>
      </c>
      <c r="M8261" s="72" t="s">
        <v>47</v>
      </c>
    </row>
    <row r="8262" spans="2:13" x14ac:dyDescent="0.25">
      <c r="B8262" s="72" t="s">
        <v>12</v>
      </c>
      <c r="C8262" s="72" t="s">
        <v>13</v>
      </c>
      <c r="D8262" s="72" t="s">
        <v>14</v>
      </c>
      <c r="E8262" s="72" t="s">
        <v>51</v>
      </c>
      <c r="F8262" s="73">
        <v>420050</v>
      </c>
      <c r="G8262" s="72" t="s">
        <v>16</v>
      </c>
      <c r="H8262" s="72" t="s">
        <v>24</v>
      </c>
      <c r="I8262" s="72" t="s">
        <v>18</v>
      </c>
      <c r="J8262" s="72" t="s">
        <v>19</v>
      </c>
      <c r="K8262" s="72" t="s">
        <v>117</v>
      </c>
      <c r="L8262" s="72" t="s">
        <v>387</v>
      </c>
      <c r="M8262" s="72"/>
    </row>
    <row r="8263" spans="2:13" x14ac:dyDescent="0.25">
      <c r="B8263" s="72" t="s">
        <v>12</v>
      </c>
      <c r="C8263" s="72" t="s">
        <v>13</v>
      </c>
      <c r="D8263" s="72" t="s">
        <v>14</v>
      </c>
      <c r="E8263" s="72" t="s">
        <v>83</v>
      </c>
      <c r="F8263" s="73">
        <v>413831</v>
      </c>
      <c r="G8263" s="72" t="s">
        <v>16</v>
      </c>
      <c r="H8263" s="72" t="s">
        <v>17</v>
      </c>
      <c r="I8263" s="72" t="s">
        <v>48</v>
      </c>
      <c r="J8263" s="72" t="s">
        <v>19</v>
      </c>
      <c r="K8263" s="72" t="s">
        <v>20</v>
      </c>
      <c r="L8263" s="72" t="s">
        <v>327</v>
      </c>
      <c r="M8263" s="72"/>
    </row>
    <row r="8264" spans="2:13" x14ac:dyDescent="0.25">
      <c r="B8264" s="72" t="s">
        <v>12</v>
      </c>
      <c r="C8264" s="72" t="s">
        <v>13</v>
      </c>
      <c r="D8264" s="72" t="s">
        <v>14</v>
      </c>
      <c r="E8264" s="72" t="s">
        <v>36</v>
      </c>
      <c r="F8264" s="73">
        <v>22289</v>
      </c>
      <c r="G8264" s="72" t="s">
        <v>16</v>
      </c>
      <c r="H8264" s="72" t="s">
        <v>24</v>
      </c>
      <c r="I8264" s="72" t="s">
        <v>48</v>
      </c>
      <c r="J8264" s="72" t="s">
        <v>19</v>
      </c>
      <c r="K8264" s="72" t="s">
        <v>25</v>
      </c>
      <c r="L8264" s="72" t="s">
        <v>388</v>
      </c>
      <c r="M8264" s="72" t="s">
        <v>57</v>
      </c>
    </row>
    <row r="8265" spans="2:13" x14ac:dyDescent="0.25">
      <c r="B8265" s="72" t="s">
        <v>12</v>
      </c>
      <c r="C8265" s="72" t="s">
        <v>13</v>
      </c>
      <c r="D8265" s="72" t="s">
        <v>14</v>
      </c>
      <c r="E8265" s="72" t="s">
        <v>51</v>
      </c>
      <c r="F8265" s="73">
        <v>18713</v>
      </c>
      <c r="G8265" s="72" t="s">
        <v>16</v>
      </c>
      <c r="H8265" s="72" t="s">
        <v>17</v>
      </c>
      <c r="I8265" s="72" t="s">
        <v>18</v>
      </c>
      <c r="J8265" s="72" t="s">
        <v>19</v>
      </c>
      <c r="K8265" s="72" t="s">
        <v>49</v>
      </c>
      <c r="L8265" s="72" t="s">
        <v>203</v>
      </c>
      <c r="M8265" s="72"/>
    </row>
    <row r="8266" spans="2:13" x14ac:dyDescent="0.25">
      <c r="B8266" s="72" t="s">
        <v>12</v>
      </c>
      <c r="C8266" s="72" t="s">
        <v>13</v>
      </c>
      <c r="D8266" s="72" t="s">
        <v>14</v>
      </c>
      <c r="E8266" s="72" t="s">
        <v>134</v>
      </c>
      <c r="F8266" s="73">
        <v>26754</v>
      </c>
      <c r="G8266" s="72" t="s">
        <v>16</v>
      </c>
      <c r="H8266" s="72" t="s">
        <v>24</v>
      </c>
      <c r="I8266" s="72" t="s">
        <v>18</v>
      </c>
      <c r="J8266" s="72" t="s">
        <v>19</v>
      </c>
      <c r="K8266" s="72" t="s">
        <v>37</v>
      </c>
      <c r="L8266" s="72" t="s">
        <v>389</v>
      </c>
      <c r="M8266" s="72"/>
    </row>
    <row r="8267" spans="2:13" x14ac:dyDescent="0.25">
      <c r="B8267" s="72" t="s">
        <v>12</v>
      </c>
      <c r="C8267" s="72" t="s">
        <v>13</v>
      </c>
      <c r="D8267" s="72" t="s">
        <v>14</v>
      </c>
      <c r="E8267" s="72" t="s">
        <v>30</v>
      </c>
      <c r="F8267" s="73">
        <v>-85</v>
      </c>
      <c r="G8267" s="72" t="s">
        <v>16</v>
      </c>
      <c r="H8267" s="72" t="s">
        <v>17</v>
      </c>
      <c r="I8267" s="72" t="s">
        <v>18</v>
      </c>
      <c r="J8267" s="72" t="s">
        <v>19</v>
      </c>
      <c r="K8267" s="72" t="s">
        <v>37</v>
      </c>
      <c r="L8267" s="72" t="s">
        <v>390</v>
      </c>
      <c r="M8267" s="72"/>
    </row>
    <row r="8268" spans="2:13" x14ac:dyDescent="0.25">
      <c r="B8268" s="72" t="s">
        <v>12</v>
      </c>
      <c r="C8268" s="72" t="s">
        <v>13</v>
      </c>
      <c r="D8268" s="72" t="s">
        <v>14</v>
      </c>
      <c r="E8268" s="72" t="s">
        <v>33</v>
      </c>
      <c r="F8268" s="73">
        <v>429293</v>
      </c>
      <c r="G8268" s="72" t="s">
        <v>16</v>
      </c>
      <c r="H8268" s="72" t="s">
        <v>24</v>
      </c>
      <c r="I8268" s="72" t="s">
        <v>18</v>
      </c>
      <c r="J8268" s="72" t="s">
        <v>19</v>
      </c>
      <c r="K8268" s="72" t="s">
        <v>96</v>
      </c>
      <c r="L8268" s="72" t="s">
        <v>391</v>
      </c>
      <c r="M8268" s="72" t="s">
        <v>35</v>
      </c>
    </row>
    <row r="8269" spans="2:13" x14ac:dyDescent="0.25">
      <c r="B8269" s="72" t="s">
        <v>12</v>
      </c>
      <c r="C8269" s="72" t="s">
        <v>13</v>
      </c>
      <c r="D8269" s="72" t="s">
        <v>14</v>
      </c>
      <c r="E8269" s="72" t="s">
        <v>81</v>
      </c>
      <c r="F8269" s="73">
        <v>40596</v>
      </c>
      <c r="G8269" s="72" t="s">
        <v>16</v>
      </c>
      <c r="H8269" s="72" t="s">
        <v>24</v>
      </c>
      <c r="I8269" s="72" t="s">
        <v>18</v>
      </c>
      <c r="J8269" s="72" t="s">
        <v>19</v>
      </c>
      <c r="K8269" s="72" t="s">
        <v>25</v>
      </c>
      <c r="L8269" s="72" t="s">
        <v>392</v>
      </c>
      <c r="M8269" s="72" t="s">
        <v>47</v>
      </c>
    </row>
    <row r="8270" spans="2:13" x14ac:dyDescent="0.25">
      <c r="B8270" s="72" t="s">
        <v>12</v>
      </c>
      <c r="C8270" s="72" t="s">
        <v>13</v>
      </c>
      <c r="D8270" s="72" t="s">
        <v>14</v>
      </c>
      <c r="E8270" s="72" t="s">
        <v>39</v>
      </c>
      <c r="F8270" s="73">
        <v>-6501</v>
      </c>
      <c r="G8270" s="72" t="s">
        <v>16</v>
      </c>
      <c r="H8270" s="72" t="s">
        <v>24</v>
      </c>
      <c r="I8270" s="72" t="s">
        <v>18</v>
      </c>
      <c r="J8270" s="72" t="s">
        <v>19</v>
      </c>
      <c r="K8270" s="72" t="s">
        <v>117</v>
      </c>
      <c r="L8270" s="72" t="s">
        <v>393</v>
      </c>
      <c r="M8270" s="72"/>
    </row>
    <row r="8271" spans="2:13" x14ac:dyDescent="0.25">
      <c r="B8271" s="72" t="s">
        <v>12</v>
      </c>
      <c r="C8271" s="72" t="s">
        <v>13</v>
      </c>
      <c r="D8271" s="72" t="s">
        <v>14</v>
      </c>
      <c r="E8271" s="72" t="s">
        <v>81</v>
      </c>
      <c r="F8271" s="73">
        <v>36800</v>
      </c>
      <c r="G8271" s="72" t="s">
        <v>16</v>
      </c>
      <c r="H8271" s="72" t="s">
        <v>17</v>
      </c>
      <c r="I8271" s="72" t="s">
        <v>18</v>
      </c>
      <c r="J8271" s="72" t="s">
        <v>19</v>
      </c>
      <c r="K8271" s="72" t="s">
        <v>37</v>
      </c>
      <c r="L8271" s="72" t="s">
        <v>257</v>
      </c>
      <c r="M8271" s="72" t="s">
        <v>29</v>
      </c>
    </row>
    <row r="8272" spans="2:13" x14ac:dyDescent="0.25">
      <c r="B8272" s="72" t="s">
        <v>12</v>
      </c>
      <c r="C8272" s="72" t="s">
        <v>13</v>
      </c>
      <c r="D8272" s="72" t="s">
        <v>14</v>
      </c>
      <c r="E8272" s="72" t="s">
        <v>152</v>
      </c>
      <c r="F8272" s="73">
        <v>-7750</v>
      </c>
      <c r="G8272" s="72" t="s">
        <v>16</v>
      </c>
      <c r="H8272" s="72" t="s">
        <v>24</v>
      </c>
      <c r="I8272" s="72" t="s">
        <v>18</v>
      </c>
      <c r="J8272" s="72" t="s">
        <v>19</v>
      </c>
      <c r="K8272" s="72" t="s">
        <v>25</v>
      </c>
      <c r="L8272" s="72" t="s">
        <v>53</v>
      </c>
      <c r="M8272" s="72"/>
    </row>
    <row r="8273" spans="2:13" x14ac:dyDescent="0.25">
      <c r="B8273" s="72" t="s">
        <v>12</v>
      </c>
      <c r="C8273" s="72" t="s">
        <v>13</v>
      </c>
      <c r="D8273" s="72" t="s">
        <v>14</v>
      </c>
      <c r="E8273" s="72" t="s">
        <v>85</v>
      </c>
      <c r="F8273" s="73">
        <v>40202</v>
      </c>
      <c r="G8273" s="72" t="s">
        <v>16</v>
      </c>
      <c r="H8273" s="72" t="s">
        <v>24</v>
      </c>
      <c r="I8273" s="72" t="s">
        <v>18</v>
      </c>
      <c r="J8273" s="72" t="s">
        <v>19</v>
      </c>
      <c r="K8273" s="72" t="s">
        <v>130</v>
      </c>
      <c r="L8273" s="72" t="s">
        <v>147</v>
      </c>
      <c r="M8273" s="72"/>
    </row>
    <row r="8274" spans="2:13" x14ac:dyDescent="0.25">
      <c r="B8274" s="72" t="s">
        <v>12</v>
      </c>
      <c r="C8274" s="72" t="s">
        <v>13</v>
      </c>
      <c r="D8274" s="72" t="s">
        <v>14</v>
      </c>
      <c r="E8274" s="72" t="s">
        <v>258</v>
      </c>
      <c r="F8274" s="73">
        <v>104337</v>
      </c>
      <c r="G8274" s="72" t="s">
        <v>16</v>
      </c>
      <c r="H8274" s="72" t="s">
        <v>24</v>
      </c>
      <c r="I8274" s="72" t="s">
        <v>18</v>
      </c>
      <c r="J8274" s="72" t="s">
        <v>19</v>
      </c>
      <c r="K8274" s="72" t="s">
        <v>37</v>
      </c>
      <c r="L8274" s="72" t="s">
        <v>280</v>
      </c>
      <c r="M8274" s="72" t="s">
        <v>72</v>
      </c>
    </row>
    <row r="8275" spans="2:13" x14ac:dyDescent="0.25">
      <c r="B8275" s="72" t="s">
        <v>12</v>
      </c>
      <c r="C8275" s="72" t="s">
        <v>13</v>
      </c>
      <c r="D8275" s="72" t="s">
        <v>14</v>
      </c>
      <c r="E8275" s="72" t="s">
        <v>36</v>
      </c>
      <c r="F8275" s="73">
        <v>16814023</v>
      </c>
      <c r="G8275" s="72" t="s">
        <v>16</v>
      </c>
      <c r="H8275" s="72" t="s">
        <v>24</v>
      </c>
      <c r="I8275" s="72" t="s">
        <v>18</v>
      </c>
      <c r="J8275" s="72" t="s">
        <v>19</v>
      </c>
      <c r="K8275" s="72" t="s">
        <v>43</v>
      </c>
      <c r="L8275" s="72" t="s">
        <v>336</v>
      </c>
      <c r="M8275" s="72" t="s">
        <v>29</v>
      </c>
    </row>
    <row r="8276" spans="2:13" x14ac:dyDescent="0.25">
      <c r="B8276" s="72" t="s">
        <v>12</v>
      </c>
      <c r="C8276" s="72" t="s">
        <v>13</v>
      </c>
      <c r="D8276" s="72" t="s">
        <v>14</v>
      </c>
      <c r="E8276" s="72" t="s">
        <v>146</v>
      </c>
      <c r="F8276" s="73">
        <v>-13248</v>
      </c>
      <c r="G8276" s="72" t="s">
        <v>16</v>
      </c>
      <c r="H8276" s="72" t="s">
        <v>17</v>
      </c>
      <c r="I8276" s="72" t="s">
        <v>18</v>
      </c>
      <c r="J8276" s="72" t="s">
        <v>19</v>
      </c>
      <c r="K8276" s="72" t="s">
        <v>37</v>
      </c>
      <c r="L8276" s="72" t="s">
        <v>193</v>
      </c>
      <c r="M8276" s="72"/>
    </row>
    <row r="8277" spans="2:13" x14ac:dyDescent="0.25">
      <c r="B8277" s="72" t="s">
        <v>12</v>
      </c>
      <c r="C8277" s="72" t="s">
        <v>13</v>
      </c>
      <c r="D8277" s="72" t="s">
        <v>14</v>
      </c>
      <c r="E8277" s="72" t="s">
        <v>58</v>
      </c>
      <c r="F8277" s="73">
        <v>25700</v>
      </c>
      <c r="G8277" s="72" t="s">
        <v>16</v>
      </c>
      <c r="H8277" s="72" t="s">
        <v>24</v>
      </c>
      <c r="I8277" s="72" t="s">
        <v>18</v>
      </c>
      <c r="J8277" s="72" t="s">
        <v>19</v>
      </c>
      <c r="K8277" s="72" t="s">
        <v>37</v>
      </c>
      <c r="L8277" s="72" t="s">
        <v>394</v>
      </c>
      <c r="M8277" s="72" t="s">
        <v>35</v>
      </c>
    </row>
    <row r="8278" spans="2:13" x14ac:dyDescent="0.25">
      <c r="B8278" s="72" t="s">
        <v>12</v>
      </c>
      <c r="C8278" s="72" t="s">
        <v>13</v>
      </c>
      <c r="D8278" s="72" t="s">
        <v>14</v>
      </c>
      <c r="E8278" s="72" t="s">
        <v>81</v>
      </c>
      <c r="F8278" s="73">
        <v>51849</v>
      </c>
      <c r="G8278" s="72" t="s">
        <v>16</v>
      </c>
      <c r="H8278" s="72" t="s">
        <v>24</v>
      </c>
      <c r="I8278" s="72" t="s">
        <v>18</v>
      </c>
      <c r="J8278" s="72" t="s">
        <v>19</v>
      </c>
      <c r="K8278" s="72" t="s">
        <v>205</v>
      </c>
      <c r="L8278" s="72" t="s">
        <v>395</v>
      </c>
      <c r="M8278" s="72" t="s">
        <v>47</v>
      </c>
    </row>
    <row r="8279" spans="2:13" x14ac:dyDescent="0.25">
      <c r="B8279" s="72" t="s">
        <v>12</v>
      </c>
      <c r="C8279" s="72" t="s">
        <v>13</v>
      </c>
      <c r="D8279" s="72" t="s">
        <v>14</v>
      </c>
      <c r="E8279" s="72" t="s">
        <v>55</v>
      </c>
      <c r="F8279" s="73">
        <v>355829</v>
      </c>
      <c r="G8279" s="72" t="s">
        <v>16</v>
      </c>
      <c r="H8279" s="72" t="s">
        <v>24</v>
      </c>
      <c r="I8279" s="72" t="s">
        <v>18</v>
      </c>
      <c r="J8279" s="72" t="s">
        <v>19</v>
      </c>
      <c r="K8279" s="72" t="s">
        <v>25</v>
      </c>
      <c r="L8279" s="72" t="s">
        <v>328</v>
      </c>
      <c r="M8279" s="72" t="s">
        <v>57</v>
      </c>
    </row>
    <row r="8280" spans="2:13" x14ac:dyDescent="0.25">
      <c r="B8280" s="72" t="s">
        <v>12</v>
      </c>
      <c r="C8280" s="72" t="s">
        <v>13</v>
      </c>
      <c r="D8280" s="72" t="s">
        <v>14</v>
      </c>
      <c r="E8280" s="72" t="s">
        <v>81</v>
      </c>
      <c r="F8280" s="73">
        <v>11139151</v>
      </c>
      <c r="G8280" s="72" t="s">
        <v>16</v>
      </c>
      <c r="H8280" s="72" t="s">
        <v>24</v>
      </c>
      <c r="I8280" s="72" t="s">
        <v>18</v>
      </c>
      <c r="J8280" s="72" t="s">
        <v>19</v>
      </c>
      <c r="K8280" s="72" t="s">
        <v>185</v>
      </c>
      <c r="L8280" s="72" t="s">
        <v>217</v>
      </c>
      <c r="M8280" s="72" t="s">
        <v>47</v>
      </c>
    </row>
    <row r="8281" spans="2:13" x14ac:dyDescent="0.25">
      <c r="B8281" s="72" t="s">
        <v>12</v>
      </c>
      <c r="C8281" s="72" t="s">
        <v>13</v>
      </c>
      <c r="D8281" s="72" t="s">
        <v>14</v>
      </c>
      <c r="E8281" s="72" t="s">
        <v>83</v>
      </c>
      <c r="F8281" s="73">
        <v>68859</v>
      </c>
      <c r="G8281" s="72" t="s">
        <v>16</v>
      </c>
      <c r="H8281" s="72" t="s">
        <v>24</v>
      </c>
      <c r="I8281" s="72" t="s">
        <v>18</v>
      </c>
      <c r="J8281" s="72" t="s">
        <v>19</v>
      </c>
      <c r="K8281" s="72" t="s">
        <v>25</v>
      </c>
      <c r="L8281" s="72" t="s">
        <v>52</v>
      </c>
      <c r="M8281" s="72"/>
    </row>
    <row r="8282" spans="2:13" x14ac:dyDescent="0.25">
      <c r="B8282" s="72" t="s">
        <v>12</v>
      </c>
      <c r="C8282" s="72" t="s">
        <v>13</v>
      </c>
      <c r="D8282" s="72" t="s">
        <v>14</v>
      </c>
      <c r="E8282" s="72" t="s">
        <v>83</v>
      </c>
      <c r="F8282" s="73">
        <v>4</v>
      </c>
      <c r="G8282" s="72" t="s">
        <v>16</v>
      </c>
      <c r="H8282" s="72" t="s">
        <v>24</v>
      </c>
      <c r="I8282" s="72" t="s">
        <v>18</v>
      </c>
      <c r="J8282" s="72" t="s">
        <v>19</v>
      </c>
      <c r="K8282" s="72" t="s">
        <v>25</v>
      </c>
      <c r="L8282" s="72" t="s">
        <v>396</v>
      </c>
      <c r="M8282" s="72"/>
    </row>
    <row r="8283" spans="2:13" x14ac:dyDescent="0.25">
      <c r="B8283" s="72" t="s">
        <v>12</v>
      </c>
      <c r="C8283" s="72" t="s">
        <v>13</v>
      </c>
      <c r="D8283" s="72" t="s">
        <v>14</v>
      </c>
      <c r="E8283" s="72" t="s">
        <v>81</v>
      </c>
      <c r="F8283" s="73">
        <v>122220</v>
      </c>
      <c r="G8283" s="72" t="s">
        <v>16</v>
      </c>
      <c r="H8283" s="72" t="s">
        <v>24</v>
      </c>
      <c r="I8283" s="72" t="s">
        <v>18</v>
      </c>
      <c r="J8283" s="72" t="s">
        <v>19</v>
      </c>
      <c r="K8283" s="72" t="s">
        <v>37</v>
      </c>
      <c r="L8283" s="72" t="s">
        <v>397</v>
      </c>
      <c r="M8283" s="72" t="s">
        <v>47</v>
      </c>
    </row>
    <row r="8284" spans="2:13" x14ac:dyDescent="0.25">
      <c r="B8284" s="72" t="s">
        <v>12</v>
      </c>
      <c r="C8284" s="72" t="s">
        <v>13</v>
      </c>
      <c r="D8284" s="72" t="s">
        <v>14</v>
      </c>
      <c r="E8284" s="72" t="s">
        <v>94</v>
      </c>
      <c r="F8284" s="73">
        <v>9537</v>
      </c>
      <c r="G8284" s="72" t="s">
        <v>16</v>
      </c>
      <c r="H8284" s="72" t="s">
        <v>24</v>
      </c>
      <c r="I8284" s="72" t="s">
        <v>18</v>
      </c>
      <c r="J8284" s="72" t="s">
        <v>19</v>
      </c>
      <c r="K8284" s="72" t="s">
        <v>185</v>
      </c>
      <c r="L8284" s="72" t="s">
        <v>399</v>
      </c>
      <c r="M8284" s="72"/>
    </row>
    <row r="8285" spans="2:13" x14ac:dyDescent="0.25">
      <c r="B8285" s="72" t="s">
        <v>12</v>
      </c>
      <c r="C8285" s="72" t="s">
        <v>13</v>
      </c>
      <c r="D8285" s="72" t="s">
        <v>14</v>
      </c>
      <c r="E8285" s="72" t="s">
        <v>58</v>
      </c>
      <c r="F8285" s="73">
        <v>9596</v>
      </c>
      <c r="G8285" s="72" t="s">
        <v>16</v>
      </c>
      <c r="H8285" s="72" t="s">
        <v>24</v>
      </c>
      <c r="I8285" s="72" t="s">
        <v>18</v>
      </c>
      <c r="J8285" s="72" t="s">
        <v>19</v>
      </c>
      <c r="K8285" s="72" t="s">
        <v>25</v>
      </c>
      <c r="L8285" s="72" t="s">
        <v>262</v>
      </c>
      <c r="M8285" s="72" t="s">
        <v>112</v>
      </c>
    </row>
    <row r="8286" spans="2:13" x14ac:dyDescent="0.25">
      <c r="B8286" s="72" t="s">
        <v>12</v>
      </c>
      <c r="C8286" s="72" t="s">
        <v>13</v>
      </c>
      <c r="D8286" s="72" t="s">
        <v>14</v>
      </c>
      <c r="E8286" s="72" t="s">
        <v>58</v>
      </c>
      <c r="F8286" s="73">
        <v>54878</v>
      </c>
      <c r="G8286" s="72" t="s">
        <v>16</v>
      </c>
      <c r="H8286" s="72" t="s">
        <v>24</v>
      </c>
      <c r="I8286" s="72" t="s">
        <v>18</v>
      </c>
      <c r="J8286" s="72" t="s">
        <v>19</v>
      </c>
      <c r="K8286" s="72" t="s">
        <v>63</v>
      </c>
      <c r="L8286" s="72" t="s">
        <v>306</v>
      </c>
      <c r="M8286" s="72" t="s">
        <v>35</v>
      </c>
    </row>
    <row r="8287" spans="2:13" x14ac:dyDescent="0.25">
      <c r="B8287" s="72" t="s">
        <v>12</v>
      </c>
      <c r="C8287" s="72" t="s">
        <v>13</v>
      </c>
      <c r="D8287" s="72" t="s">
        <v>14</v>
      </c>
      <c r="E8287" s="72" t="s">
        <v>123</v>
      </c>
      <c r="F8287" s="73">
        <v>-528</v>
      </c>
      <c r="G8287" s="72" t="s">
        <v>16</v>
      </c>
      <c r="H8287" s="72" t="s">
        <v>17</v>
      </c>
      <c r="I8287" s="72" t="s">
        <v>18</v>
      </c>
      <c r="J8287" s="72" t="s">
        <v>19</v>
      </c>
      <c r="K8287" s="72" t="s">
        <v>25</v>
      </c>
      <c r="L8287" s="72" t="s">
        <v>425</v>
      </c>
      <c r="M8287" s="72"/>
    </row>
    <row r="8288" spans="2:13" x14ac:dyDescent="0.25">
      <c r="B8288" s="72" t="s">
        <v>12</v>
      </c>
      <c r="C8288" s="72" t="s">
        <v>13</v>
      </c>
      <c r="D8288" s="72" t="s">
        <v>14</v>
      </c>
      <c r="E8288" s="72" t="s">
        <v>55</v>
      </c>
      <c r="F8288" s="73">
        <v>7208</v>
      </c>
      <c r="G8288" s="72" t="s">
        <v>16</v>
      </c>
      <c r="H8288" s="72" t="s">
        <v>17</v>
      </c>
      <c r="I8288" s="72" t="s">
        <v>18</v>
      </c>
      <c r="J8288" s="72" t="s">
        <v>19</v>
      </c>
      <c r="K8288" s="72" t="s">
        <v>25</v>
      </c>
      <c r="L8288" s="72" t="s">
        <v>400</v>
      </c>
      <c r="M8288" s="72" t="s">
        <v>29</v>
      </c>
    </row>
    <row r="8289" spans="2:13" x14ac:dyDescent="0.25">
      <c r="B8289" s="72" t="s">
        <v>12</v>
      </c>
      <c r="C8289" s="72" t="s">
        <v>13</v>
      </c>
      <c r="D8289" s="72" t="s">
        <v>14</v>
      </c>
      <c r="E8289" s="72" t="s">
        <v>258</v>
      </c>
      <c r="F8289" s="73">
        <v>105596</v>
      </c>
      <c r="G8289" s="72" t="s">
        <v>16</v>
      </c>
      <c r="H8289" s="72" t="s">
        <v>24</v>
      </c>
      <c r="I8289" s="72" t="s">
        <v>18</v>
      </c>
      <c r="J8289" s="72" t="s">
        <v>19</v>
      </c>
      <c r="K8289" s="72" t="s">
        <v>25</v>
      </c>
      <c r="L8289" s="72" t="s">
        <v>93</v>
      </c>
      <c r="M8289" s="72" t="s">
        <v>72</v>
      </c>
    </row>
    <row r="8290" spans="2:13" x14ac:dyDescent="0.25">
      <c r="B8290" s="72" t="s">
        <v>12</v>
      </c>
      <c r="C8290" s="72" t="s">
        <v>13</v>
      </c>
      <c r="D8290" s="72" t="s">
        <v>14</v>
      </c>
      <c r="E8290" s="72" t="s">
        <v>74</v>
      </c>
      <c r="F8290" s="73">
        <v>20038</v>
      </c>
      <c r="G8290" s="72" t="s">
        <v>16</v>
      </c>
      <c r="H8290" s="72" t="s">
        <v>17</v>
      </c>
      <c r="I8290" s="72" t="s">
        <v>18</v>
      </c>
      <c r="J8290" s="72" t="s">
        <v>19</v>
      </c>
      <c r="K8290" s="72" t="s">
        <v>37</v>
      </c>
      <c r="L8290" s="72" t="s">
        <v>193</v>
      </c>
      <c r="M8290" s="72" t="s">
        <v>57</v>
      </c>
    </row>
    <row r="8291" spans="2:13" x14ac:dyDescent="0.25">
      <c r="B8291" s="72" t="s">
        <v>12</v>
      </c>
      <c r="C8291" s="72" t="s">
        <v>13</v>
      </c>
      <c r="D8291" s="72" t="s">
        <v>14</v>
      </c>
      <c r="E8291" s="72" t="s">
        <v>81</v>
      </c>
      <c r="F8291" s="73">
        <v>17613</v>
      </c>
      <c r="G8291" s="72" t="s">
        <v>16</v>
      </c>
      <c r="H8291" s="72" t="s">
        <v>24</v>
      </c>
      <c r="I8291" s="72" t="s">
        <v>18</v>
      </c>
      <c r="J8291" s="72" t="s">
        <v>19</v>
      </c>
      <c r="K8291" s="72" t="s">
        <v>99</v>
      </c>
      <c r="L8291" s="72" t="s">
        <v>401</v>
      </c>
      <c r="M8291" s="72" t="s">
        <v>47</v>
      </c>
    </row>
    <row r="8292" spans="2:13" x14ac:dyDescent="0.25">
      <c r="B8292" s="72" t="s">
        <v>12</v>
      </c>
      <c r="C8292" s="72" t="s">
        <v>13</v>
      </c>
      <c r="D8292" s="72" t="s">
        <v>14</v>
      </c>
      <c r="E8292" s="72" t="s">
        <v>152</v>
      </c>
      <c r="F8292" s="73">
        <v>-13449</v>
      </c>
      <c r="G8292" s="72" t="s">
        <v>16</v>
      </c>
      <c r="H8292" s="72" t="s">
        <v>17</v>
      </c>
      <c r="I8292" s="72" t="s">
        <v>18</v>
      </c>
      <c r="J8292" s="72" t="s">
        <v>19</v>
      </c>
      <c r="K8292" s="72" t="s">
        <v>20</v>
      </c>
      <c r="L8292" s="72" t="s">
        <v>21</v>
      </c>
      <c r="M8292" s="72"/>
    </row>
    <row r="8293" spans="2:13" x14ac:dyDescent="0.25">
      <c r="B8293" s="72" t="s">
        <v>12</v>
      </c>
      <c r="C8293" s="72" t="s">
        <v>13</v>
      </c>
      <c r="D8293" s="72" t="s">
        <v>14</v>
      </c>
      <c r="E8293" s="72" t="s">
        <v>51</v>
      </c>
      <c r="F8293" s="73">
        <v>1467</v>
      </c>
      <c r="G8293" s="72" t="s">
        <v>16</v>
      </c>
      <c r="H8293" s="72" t="s">
        <v>24</v>
      </c>
      <c r="I8293" s="72" t="s">
        <v>18</v>
      </c>
      <c r="J8293" s="72" t="s">
        <v>19</v>
      </c>
      <c r="K8293" s="72" t="s">
        <v>25</v>
      </c>
      <c r="L8293" s="72" t="s">
        <v>402</v>
      </c>
      <c r="M8293" s="72"/>
    </row>
    <row r="8294" spans="2:13" x14ac:dyDescent="0.25">
      <c r="B8294" s="72" t="s">
        <v>12</v>
      </c>
      <c r="C8294" s="72" t="s">
        <v>13</v>
      </c>
      <c r="D8294" s="72" t="s">
        <v>14</v>
      </c>
      <c r="E8294" s="72" t="s">
        <v>187</v>
      </c>
      <c r="F8294" s="73">
        <v>5006123</v>
      </c>
      <c r="G8294" s="72" t="s">
        <v>16</v>
      </c>
      <c r="H8294" s="72" t="s">
        <v>24</v>
      </c>
      <c r="I8294" s="72" t="s">
        <v>18</v>
      </c>
      <c r="J8294" s="72" t="s">
        <v>19</v>
      </c>
      <c r="K8294" s="72" t="s">
        <v>185</v>
      </c>
      <c r="L8294" s="72" t="s">
        <v>217</v>
      </c>
      <c r="M8294" s="72" t="s">
        <v>112</v>
      </c>
    </row>
    <row r="8295" spans="2:13" x14ac:dyDescent="0.25">
      <c r="B8295" s="72" t="s">
        <v>12</v>
      </c>
      <c r="C8295" s="72" t="s">
        <v>13</v>
      </c>
      <c r="D8295" s="72" t="s">
        <v>14</v>
      </c>
      <c r="E8295" s="72" t="s">
        <v>68</v>
      </c>
      <c r="F8295" s="73">
        <v>-3097610</v>
      </c>
      <c r="G8295" s="72" t="s">
        <v>16</v>
      </c>
      <c r="H8295" s="72" t="s">
        <v>24</v>
      </c>
      <c r="I8295" s="72" t="s">
        <v>18</v>
      </c>
      <c r="J8295" s="72" t="s">
        <v>19</v>
      </c>
      <c r="K8295" s="72" t="s">
        <v>96</v>
      </c>
      <c r="L8295" s="72" t="s">
        <v>162</v>
      </c>
      <c r="M8295" s="72"/>
    </row>
    <row r="8296" spans="2:13" x14ac:dyDescent="0.25">
      <c r="B8296" s="72" t="s">
        <v>12</v>
      </c>
      <c r="C8296" s="72" t="s">
        <v>13</v>
      </c>
      <c r="D8296" s="72" t="s">
        <v>14</v>
      </c>
      <c r="E8296" s="72" t="s">
        <v>81</v>
      </c>
      <c r="F8296" s="73">
        <v>3064587</v>
      </c>
      <c r="G8296" s="72" t="s">
        <v>16</v>
      </c>
      <c r="H8296" s="72" t="s">
        <v>24</v>
      </c>
      <c r="I8296" s="72" t="s">
        <v>18</v>
      </c>
      <c r="J8296" s="72" t="s">
        <v>19</v>
      </c>
      <c r="K8296" s="72" t="s">
        <v>96</v>
      </c>
      <c r="L8296" s="72" t="s">
        <v>403</v>
      </c>
      <c r="M8296" s="72" t="s">
        <v>47</v>
      </c>
    </row>
    <row r="8297" spans="2:13" x14ac:dyDescent="0.25">
      <c r="B8297" s="72" t="s">
        <v>12</v>
      </c>
      <c r="C8297" s="72" t="s">
        <v>13</v>
      </c>
      <c r="D8297" s="72" t="s">
        <v>14</v>
      </c>
      <c r="E8297" s="72" t="s">
        <v>258</v>
      </c>
      <c r="F8297" s="73">
        <v>638854</v>
      </c>
      <c r="G8297" s="72" t="s">
        <v>16</v>
      </c>
      <c r="H8297" s="72" t="s">
        <v>24</v>
      </c>
      <c r="I8297" s="72" t="s">
        <v>18</v>
      </c>
      <c r="J8297" s="72" t="s">
        <v>19</v>
      </c>
      <c r="K8297" s="72" t="s">
        <v>43</v>
      </c>
      <c r="L8297" s="72" t="s">
        <v>238</v>
      </c>
      <c r="M8297" s="72" t="s">
        <v>243</v>
      </c>
    </row>
    <row r="8298" spans="2:13" x14ac:dyDescent="0.25">
      <c r="B8298" s="72" t="s">
        <v>12</v>
      </c>
      <c r="C8298" s="72" t="s">
        <v>13</v>
      </c>
      <c r="D8298" s="72" t="s">
        <v>14</v>
      </c>
      <c r="E8298" s="72" t="s">
        <v>27</v>
      </c>
      <c r="F8298" s="73">
        <v>3349</v>
      </c>
      <c r="G8298" s="72" t="s">
        <v>16</v>
      </c>
      <c r="H8298" s="72" t="s">
        <v>24</v>
      </c>
      <c r="I8298" s="72" t="s">
        <v>18</v>
      </c>
      <c r="J8298" s="72" t="s">
        <v>19</v>
      </c>
      <c r="K8298" s="72" t="s">
        <v>49</v>
      </c>
      <c r="L8298" s="72" t="s">
        <v>371</v>
      </c>
      <c r="M8298" s="72" t="s">
        <v>302</v>
      </c>
    </row>
    <row r="8299" spans="2:13" x14ac:dyDescent="0.25">
      <c r="B8299" s="72" t="s">
        <v>12</v>
      </c>
      <c r="C8299" s="72" t="s">
        <v>13</v>
      </c>
      <c r="D8299" s="72" t="s">
        <v>14</v>
      </c>
      <c r="E8299" s="72" t="s">
        <v>65</v>
      </c>
      <c r="F8299" s="73">
        <v>32486</v>
      </c>
      <c r="G8299" s="72" t="s">
        <v>16</v>
      </c>
      <c r="H8299" s="72" t="s">
        <v>17</v>
      </c>
      <c r="I8299" s="72" t="s">
        <v>18</v>
      </c>
      <c r="J8299" s="72" t="s">
        <v>19</v>
      </c>
      <c r="K8299" s="72" t="s">
        <v>25</v>
      </c>
      <c r="L8299" s="72" t="s">
        <v>153</v>
      </c>
      <c r="M8299" s="72" t="s">
        <v>133</v>
      </c>
    </row>
    <row r="8300" spans="2:13" x14ac:dyDescent="0.25">
      <c r="B8300" s="72" t="s">
        <v>12</v>
      </c>
      <c r="C8300" s="72" t="s">
        <v>13</v>
      </c>
      <c r="D8300" s="72" t="s">
        <v>14</v>
      </c>
      <c r="E8300" s="72" t="s">
        <v>30</v>
      </c>
      <c r="F8300" s="73">
        <v>-370</v>
      </c>
      <c r="G8300" s="72" t="s">
        <v>16</v>
      </c>
      <c r="H8300" s="72" t="s">
        <v>17</v>
      </c>
      <c r="I8300" s="72" t="s">
        <v>18</v>
      </c>
      <c r="J8300" s="72" t="s">
        <v>19</v>
      </c>
      <c r="K8300" s="72" t="s">
        <v>25</v>
      </c>
      <c r="L8300" s="72" t="s">
        <v>277</v>
      </c>
      <c r="M8300" s="72"/>
    </row>
    <row r="8301" spans="2:13" x14ac:dyDescent="0.25">
      <c r="B8301" s="72" t="s">
        <v>12</v>
      </c>
      <c r="C8301" s="72" t="s">
        <v>13</v>
      </c>
      <c r="D8301" s="72" t="s">
        <v>14</v>
      </c>
      <c r="E8301" s="72" t="s">
        <v>23</v>
      </c>
      <c r="F8301" s="73">
        <v>-52053</v>
      </c>
      <c r="G8301" s="72" t="s">
        <v>16</v>
      </c>
      <c r="H8301" s="72" t="s">
        <v>24</v>
      </c>
      <c r="I8301" s="72" t="s">
        <v>18</v>
      </c>
      <c r="J8301" s="72" t="s">
        <v>19</v>
      </c>
      <c r="K8301" s="72" t="s">
        <v>25</v>
      </c>
      <c r="L8301" s="72" t="s">
        <v>365</v>
      </c>
      <c r="M8301" s="72"/>
    </row>
    <row r="8302" spans="2:13" x14ac:dyDescent="0.25">
      <c r="B8302" s="72" t="s">
        <v>12</v>
      </c>
      <c r="C8302" s="72" t="s">
        <v>13</v>
      </c>
      <c r="D8302" s="72" t="s">
        <v>14</v>
      </c>
      <c r="E8302" s="72" t="s">
        <v>68</v>
      </c>
      <c r="F8302" s="73">
        <v>-32977</v>
      </c>
      <c r="G8302" s="72" t="s">
        <v>16</v>
      </c>
      <c r="H8302" s="72" t="s">
        <v>24</v>
      </c>
      <c r="I8302" s="72" t="s">
        <v>18</v>
      </c>
      <c r="J8302" s="72" t="s">
        <v>19</v>
      </c>
      <c r="K8302" s="72" t="s">
        <v>25</v>
      </c>
      <c r="L8302" s="72" t="s">
        <v>101</v>
      </c>
      <c r="M8302" s="72"/>
    </row>
    <row r="8303" spans="2:13" x14ac:dyDescent="0.25">
      <c r="B8303" s="72" t="s">
        <v>12</v>
      </c>
      <c r="C8303" s="72" t="s">
        <v>13</v>
      </c>
      <c r="D8303" s="72" t="s">
        <v>14</v>
      </c>
      <c r="E8303" s="72" t="s">
        <v>65</v>
      </c>
      <c r="F8303" s="73">
        <v>29153</v>
      </c>
      <c r="G8303" s="72" t="s">
        <v>16</v>
      </c>
      <c r="H8303" s="72" t="s">
        <v>17</v>
      </c>
      <c r="I8303" s="72" t="s">
        <v>18</v>
      </c>
      <c r="J8303" s="72" t="s">
        <v>19</v>
      </c>
      <c r="K8303" s="72" t="s">
        <v>205</v>
      </c>
      <c r="L8303" s="72" t="s">
        <v>404</v>
      </c>
      <c r="M8303" s="72" t="s">
        <v>133</v>
      </c>
    </row>
    <row r="8304" spans="2:13" x14ac:dyDescent="0.25">
      <c r="B8304" s="72" t="s">
        <v>12</v>
      </c>
      <c r="C8304" s="72" t="s">
        <v>13</v>
      </c>
      <c r="D8304" s="72" t="s">
        <v>14</v>
      </c>
      <c r="E8304" s="72" t="s">
        <v>39</v>
      </c>
      <c r="F8304" s="73">
        <v>-105</v>
      </c>
      <c r="G8304" s="72" t="s">
        <v>269</v>
      </c>
      <c r="H8304" s="72" t="s">
        <v>24</v>
      </c>
      <c r="I8304" s="72" t="s">
        <v>18</v>
      </c>
      <c r="J8304" s="72" t="s">
        <v>405</v>
      </c>
      <c r="K8304" s="72" t="s">
        <v>96</v>
      </c>
      <c r="L8304" s="72" t="s">
        <v>162</v>
      </c>
      <c r="M8304" s="72"/>
    </row>
    <row r="8305" spans="2:13" x14ac:dyDescent="0.25">
      <c r="B8305" s="72" t="s">
        <v>12</v>
      </c>
      <c r="C8305" s="72" t="s">
        <v>13</v>
      </c>
      <c r="D8305" s="72" t="s">
        <v>14</v>
      </c>
      <c r="E8305" s="72" t="s">
        <v>36</v>
      </c>
      <c r="F8305" s="73">
        <v>167379</v>
      </c>
      <c r="G8305" s="72" t="s">
        <v>16</v>
      </c>
      <c r="H8305" s="72" t="s">
        <v>17</v>
      </c>
      <c r="I8305" s="72" t="s">
        <v>48</v>
      </c>
      <c r="J8305" s="72" t="s">
        <v>19</v>
      </c>
      <c r="K8305" s="72" t="s">
        <v>49</v>
      </c>
      <c r="L8305" s="72" t="s">
        <v>50</v>
      </c>
      <c r="M8305" s="72" t="s">
        <v>47</v>
      </c>
    </row>
    <row r="8306" spans="2:13" x14ac:dyDescent="0.25">
      <c r="B8306" s="72" t="s">
        <v>12</v>
      </c>
      <c r="C8306" s="72" t="s">
        <v>13</v>
      </c>
      <c r="D8306" s="72" t="s">
        <v>14</v>
      </c>
      <c r="E8306" s="72" t="s">
        <v>30</v>
      </c>
      <c r="F8306" s="73">
        <v>-1612</v>
      </c>
      <c r="G8306" s="72" t="s">
        <v>16</v>
      </c>
      <c r="H8306" s="72" t="s">
        <v>24</v>
      </c>
      <c r="I8306" s="72" t="s">
        <v>18</v>
      </c>
      <c r="J8306" s="72" t="s">
        <v>19</v>
      </c>
      <c r="K8306" s="72" t="s">
        <v>25</v>
      </c>
      <c r="L8306" s="72" t="s">
        <v>406</v>
      </c>
      <c r="M8306" s="72"/>
    </row>
    <row r="8307" spans="2:13" x14ac:dyDescent="0.25">
      <c r="B8307" s="72" t="s">
        <v>12</v>
      </c>
      <c r="C8307" s="72" t="s">
        <v>13</v>
      </c>
      <c r="D8307" s="72" t="s">
        <v>14</v>
      </c>
      <c r="E8307" s="72" t="s">
        <v>79</v>
      </c>
      <c r="F8307" s="73">
        <v>-4262</v>
      </c>
      <c r="G8307" s="72" t="s">
        <v>16</v>
      </c>
      <c r="H8307" s="72" t="s">
        <v>24</v>
      </c>
      <c r="I8307" s="72" t="s">
        <v>18</v>
      </c>
      <c r="J8307" s="72" t="s">
        <v>19</v>
      </c>
      <c r="K8307" s="72" t="s">
        <v>37</v>
      </c>
      <c r="L8307" s="72" t="s">
        <v>340</v>
      </c>
      <c r="M8307" s="72"/>
    </row>
    <row r="8308" spans="2:13" x14ac:dyDescent="0.25">
      <c r="B8308" s="72" t="s">
        <v>12</v>
      </c>
      <c r="C8308" s="72" t="s">
        <v>13</v>
      </c>
      <c r="D8308" s="72" t="s">
        <v>14</v>
      </c>
      <c r="E8308" s="72" t="s">
        <v>36</v>
      </c>
      <c r="F8308" s="73">
        <v>25014</v>
      </c>
      <c r="G8308" s="72" t="s">
        <v>16</v>
      </c>
      <c r="H8308" s="72" t="s">
        <v>24</v>
      </c>
      <c r="I8308" s="72" t="s">
        <v>18</v>
      </c>
      <c r="J8308" s="72" t="s">
        <v>19</v>
      </c>
      <c r="K8308" s="72" t="s">
        <v>117</v>
      </c>
      <c r="L8308" s="72" t="s">
        <v>339</v>
      </c>
      <c r="M8308" s="72" t="s">
        <v>29</v>
      </c>
    </row>
    <row r="8309" spans="2:13" x14ac:dyDescent="0.25">
      <c r="B8309" s="72" t="s">
        <v>12</v>
      </c>
      <c r="C8309" s="72" t="s">
        <v>13</v>
      </c>
      <c r="D8309" s="72" t="s">
        <v>14</v>
      </c>
      <c r="E8309" s="72" t="s">
        <v>15</v>
      </c>
      <c r="F8309" s="73">
        <v>892761</v>
      </c>
      <c r="G8309" s="72" t="s">
        <v>16</v>
      </c>
      <c r="H8309" s="72" t="s">
        <v>24</v>
      </c>
      <c r="I8309" s="72" t="s">
        <v>18</v>
      </c>
      <c r="J8309" s="72" t="s">
        <v>19</v>
      </c>
      <c r="K8309" s="72" t="s">
        <v>37</v>
      </c>
      <c r="L8309" s="72" t="s">
        <v>320</v>
      </c>
      <c r="M8309" s="72" t="s">
        <v>67</v>
      </c>
    </row>
    <row r="8310" spans="2:13" x14ac:dyDescent="0.25">
      <c r="B8310" s="72" t="s">
        <v>12</v>
      </c>
      <c r="C8310" s="72" t="s">
        <v>13</v>
      </c>
      <c r="D8310" s="72" t="s">
        <v>14</v>
      </c>
      <c r="E8310" s="72" t="s">
        <v>36</v>
      </c>
      <c r="F8310" s="73">
        <v>2796220</v>
      </c>
      <c r="G8310" s="72" t="s">
        <v>16</v>
      </c>
      <c r="H8310" s="72" t="s">
        <v>17</v>
      </c>
      <c r="I8310" s="72" t="s">
        <v>18</v>
      </c>
      <c r="J8310" s="72" t="s">
        <v>19</v>
      </c>
      <c r="K8310" s="72" t="s">
        <v>25</v>
      </c>
      <c r="L8310" s="72" t="s">
        <v>110</v>
      </c>
      <c r="M8310" s="72" t="s">
        <v>57</v>
      </c>
    </row>
    <row r="8311" spans="2:13" x14ac:dyDescent="0.25">
      <c r="B8311" s="72" t="s">
        <v>12</v>
      </c>
      <c r="C8311" s="72" t="s">
        <v>13</v>
      </c>
      <c r="D8311" s="72" t="s">
        <v>14</v>
      </c>
      <c r="E8311" s="72" t="s">
        <v>27</v>
      </c>
      <c r="F8311" s="73">
        <v>41742</v>
      </c>
      <c r="G8311" s="72" t="s">
        <v>16</v>
      </c>
      <c r="H8311" s="72" t="s">
        <v>24</v>
      </c>
      <c r="I8311" s="72" t="s">
        <v>18</v>
      </c>
      <c r="J8311" s="72" t="s">
        <v>19</v>
      </c>
      <c r="K8311" s="72" t="s">
        <v>25</v>
      </c>
      <c r="L8311" s="72" t="s">
        <v>165</v>
      </c>
      <c r="M8311" s="72" t="s">
        <v>57</v>
      </c>
    </row>
    <row r="8312" spans="2:13" x14ac:dyDescent="0.25">
      <c r="B8312" s="72" t="s">
        <v>12</v>
      </c>
      <c r="C8312" s="72" t="s">
        <v>13</v>
      </c>
      <c r="D8312" s="72" t="s">
        <v>14</v>
      </c>
      <c r="E8312" s="72" t="s">
        <v>27</v>
      </c>
      <c r="F8312" s="73">
        <v>85508</v>
      </c>
      <c r="G8312" s="72" t="s">
        <v>16</v>
      </c>
      <c r="H8312" s="72" t="s">
        <v>24</v>
      </c>
      <c r="I8312" s="72" t="s">
        <v>18</v>
      </c>
      <c r="J8312" s="72" t="s">
        <v>19</v>
      </c>
      <c r="K8312" s="72" t="s">
        <v>117</v>
      </c>
      <c r="L8312" s="72" t="s">
        <v>311</v>
      </c>
      <c r="M8312" s="72" t="s">
        <v>29</v>
      </c>
    </row>
    <row r="8313" spans="2:13" x14ac:dyDescent="0.25">
      <c r="B8313" s="72" t="s">
        <v>12</v>
      </c>
      <c r="C8313" s="72" t="s">
        <v>13</v>
      </c>
      <c r="D8313" s="72" t="s">
        <v>14</v>
      </c>
      <c r="E8313" s="72" t="s">
        <v>79</v>
      </c>
      <c r="F8313" s="73">
        <v>-8919</v>
      </c>
      <c r="G8313" s="72" t="s">
        <v>16</v>
      </c>
      <c r="H8313" s="72" t="s">
        <v>24</v>
      </c>
      <c r="I8313" s="72" t="s">
        <v>18</v>
      </c>
      <c r="J8313" s="72" t="s">
        <v>19</v>
      </c>
      <c r="K8313" s="72" t="s">
        <v>25</v>
      </c>
      <c r="L8313" s="72" t="s">
        <v>407</v>
      </c>
      <c r="M8313" s="72"/>
    </row>
    <row r="8314" spans="2:13" x14ac:dyDescent="0.25">
      <c r="B8314" s="72" t="s">
        <v>12</v>
      </c>
      <c r="C8314" s="72" t="s">
        <v>13</v>
      </c>
      <c r="D8314" s="72" t="s">
        <v>14</v>
      </c>
      <c r="E8314" s="72" t="s">
        <v>132</v>
      </c>
      <c r="F8314" s="73">
        <v>125366</v>
      </c>
      <c r="G8314" s="72" t="s">
        <v>16</v>
      </c>
      <c r="H8314" s="72" t="s">
        <v>17</v>
      </c>
      <c r="I8314" s="72" t="s">
        <v>18</v>
      </c>
      <c r="J8314" s="72" t="s">
        <v>19</v>
      </c>
      <c r="K8314" s="72" t="s">
        <v>25</v>
      </c>
      <c r="L8314" s="72" t="s">
        <v>153</v>
      </c>
      <c r="M8314" s="72" t="s">
        <v>184</v>
      </c>
    </row>
    <row r="8315" spans="2:13" x14ac:dyDescent="0.25">
      <c r="B8315" s="72" t="s">
        <v>12</v>
      </c>
      <c r="C8315" s="72" t="s">
        <v>13</v>
      </c>
      <c r="D8315" s="72" t="s">
        <v>14</v>
      </c>
      <c r="E8315" s="72" t="s">
        <v>83</v>
      </c>
      <c r="F8315" s="73">
        <v>50</v>
      </c>
      <c r="G8315" s="72" t="s">
        <v>16</v>
      </c>
      <c r="H8315" s="72" t="s">
        <v>17</v>
      </c>
      <c r="I8315" s="72" t="s">
        <v>48</v>
      </c>
      <c r="J8315" s="72" t="s">
        <v>19</v>
      </c>
      <c r="K8315" s="72" t="s">
        <v>25</v>
      </c>
      <c r="L8315" s="72" t="s">
        <v>408</v>
      </c>
      <c r="M8315" s="72"/>
    </row>
    <row r="8316" spans="2:13" x14ac:dyDescent="0.25">
      <c r="B8316" s="72" t="s">
        <v>12</v>
      </c>
      <c r="C8316" s="72" t="s">
        <v>13</v>
      </c>
      <c r="D8316" s="72" t="s">
        <v>14</v>
      </c>
      <c r="E8316" s="72" t="s">
        <v>45</v>
      </c>
      <c r="F8316" s="73">
        <v>12050</v>
      </c>
      <c r="G8316" s="72" t="s">
        <v>16</v>
      </c>
      <c r="H8316" s="72" t="s">
        <v>24</v>
      </c>
      <c r="I8316" s="72" t="s">
        <v>18</v>
      </c>
      <c r="J8316" s="72" t="s">
        <v>19</v>
      </c>
      <c r="K8316" s="72" t="s">
        <v>185</v>
      </c>
      <c r="L8316" s="72" t="s">
        <v>409</v>
      </c>
      <c r="M8316" s="72" t="s">
        <v>112</v>
      </c>
    </row>
    <row r="8317" spans="2:13" x14ac:dyDescent="0.25">
      <c r="B8317" s="72" t="s">
        <v>12</v>
      </c>
      <c r="C8317" s="72" t="s">
        <v>13</v>
      </c>
      <c r="D8317" s="72" t="s">
        <v>14</v>
      </c>
      <c r="E8317" s="72" t="s">
        <v>41</v>
      </c>
      <c r="F8317" s="73">
        <v>-5438</v>
      </c>
      <c r="G8317" s="72" t="s">
        <v>16</v>
      </c>
      <c r="H8317" s="72" t="s">
        <v>24</v>
      </c>
      <c r="I8317" s="72" t="s">
        <v>18</v>
      </c>
      <c r="J8317" s="72" t="s">
        <v>19</v>
      </c>
      <c r="K8317" s="72" t="s">
        <v>99</v>
      </c>
      <c r="L8317" s="72" t="s">
        <v>355</v>
      </c>
      <c r="M8317" s="72"/>
    </row>
    <row r="8318" spans="2:13" x14ac:dyDescent="0.25">
      <c r="B8318" s="72" t="s">
        <v>12</v>
      </c>
      <c r="C8318" s="72" t="s">
        <v>13</v>
      </c>
      <c r="D8318" s="72" t="s">
        <v>14</v>
      </c>
      <c r="E8318" s="72" t="s">
        <v>39</v>
      </c>
      <c r="F8318" s="73">
        <v>-576</v>
      </c>
      <c r="G8318" s="72" t="s">
        <v>16</v>
      </c>
      <c r="H8318" s="72" t="s">
        <v>17</v>
      </c>
      <c r="I8318" s="72" t="s">
        <v>18</v>
      </c>
      <c r="J8318" s="72" t="s">
        <v>19</v>
      </c>
      <c r="K8318" s="72" t="s">
        <v>20</v>
      </c>
      <c r="L8318" s="72" t="s">
        <v>321</v>
      </c>
      <c r="M8318" s="72"/>
    </row>
    <row r="8319" spans="2:13" x14ac:dyDescent="0.25">
      <c r="B8319" s="72" t="s">
        <v>12</v>
      </c>
      <c r="C8319" s="72" t="s">
        <v>13</v>
      </c>
      <c r="D8319" s="72" t="s">
        <v>14</v>
      </c>
      <c r="E8319" s="72" t="s">
        <v>15</v>
      </c>
      <c r="F8319" s="73">
        <v>44572</v>
      </c>
      <c r="G8319" s="72" t="s">
        <v>16</v>
      </c>
      <c r="H8319" s="72" t="s">
        <v>24</v>
      </c>
      <c r="I8319" s="72" t="s">
        <v>18</v>
      </c>
      <c r="J8319" s="72" t="s">
        <v>19</v>
      </c>
      <c r="K8319" s="72" t="s">
        <v>25</v>
      </c>
      <c r="L8319" s="72" t="s">
        <v>326</v>
      </c>
      <c r="M8319" s="72" t="s">
        <v>133</v>
      </c>
    </row>
    <row r="8320" spans="2:13" x14ac:dyDescent="0.25">
      <c r="B8320" s="72" t="s">
        <v>12</v>
      </c>
      <c r="C8320" s="72" t="s">
        <v>13</v>
      </c>
      <c r="D8320" s="72" t="s">
        <v>14</v>
      </c>
      <c r="E8320" s="72" t="s">
        <v>45</v>
      </c>
      <c r="F8320" s="73">
        <v>211056</v>
      </c>
      <c r="G8320" s="72" t="s">
        <v>16</v>
      </c>
      <c r="H8320" s="72" t="s">
        <v>24</v>
      </c>
      <c r="I8320" s="72" t="s">
        <v>18</v>
      </c>
      <c r="J8320" s="72" t="s">
        <v>19</v>
      </c>
      <c r="K8320" s="72" t="s">
        <v>25</v>
      </c>
      <c r="L8320" s="72" t="s">
        <v>410</v>
      </c>
      <c r="M8320" s="72" t="s">
        <v>35</v>
      </c>
    </row>
    <row r="8321" spans="2:13" x14ac:dyDescent="0.25">
      <c r="B8321" s="72" t="s">
        <v>12</v>
      </c>
      <c r="C8321" s="72" t="s">
        <v>13</v>
      </c>
      <c r="D8321" s="72" t="s">
        <v>14</v>
      </c>
      <c r="E8321" s="72" t="s">
        <v>51</v>
      </c>
      <c r="F8321" s="73">
        <v>138</v>
      </c>
      <c r="G8321" s="72" t="s">
        <v>16</v>
      </c>
      <c r="H8321" s="72" t="s">
        <v>17</v>
      </c>
      <c r="I8321" s="72" t="s">
        <v>48</v>
      </c>
      <c r="J8321" s="72" t="s">
        <v>19</v>
      </c>
      <c r="K8321" s="72" t="s">
        <v>49</v>
      </c>
      <c r="L8321" s="72" t="s">
        <v>66</v>
      </c>
      <c r="M8321" s="72"/>
    </row>
    <row r="8322" spans="2:13" x14ac:dyDescent="0.25">
      <c r="B8322" s="72" t="s">
        <v>12</v>
      </c>
      <c r="C8322" s="72" t="s">
        <v>13</v>
      </c>
      <c r="D8322" s="72" t="s">
        <v>14</v>
      </c>
      <c r="E8322" s="72" t="s">
        <v>33</v>
      </c>
      <c r="F8322" s="73">
        <v>1</v>
      </c>
      <c r="G8322" s="72" t="s">
        <v>16</v>
      </c>
      <c r="H8322" s="72" t="s">
        <v>24</v>
      </c>
      <c r="I8322" s="72" t="s">
        <v>18</v>
      </c>
      <c r="J8322" s="72" t="s">
        <v>19</v>
      </c>
      <c r="K8322" s="72" t="s">
        <v>117</v>
      </c>
      <c r="L8322" s="72" t="s">
        <v>162</v>
      </c>
      <c r="M8322" s="72" t="s">
        <v>302</v>
      </c>
    </row>
    <row r="8323" spans="2:13" x14ac:dyDescent="0.25">
      <c r="B8323" s="72" t="s">
        <v>12</v>
      </c>
      <c r="C8323" s="72" t="s">
        <v>13</v>
      </c>
      <c r="D8323" s="72" t="s">
        <v>14</v>
      </c>
      <c r="E8323" s="72" t="s">
        <v>68</v>
      </c>
      <c r="F8323" s="73">
        <v>-104782</v>
      </c>
      <c r="G8323" s="72" t="s">
        <v>16</v>
      </c>
      <c r="H8323" s="72" t="s">
        <v>17</v>
      </c>
      <c r="I8323" s="72" t="s">
        <v>18</v>
      </c>
      <c r="J8323" s="72" t="s">
        <v>19</v>
      </c>
      <c r="K8323" s="72" t="s">
        <v>25</v>
      </c>
      <c r="L8323" s="72" t="s">
        <v>411</v>
      </c>
      <c r="M8323" s="72"/>
    </row>
    <row r="8324" spans="2:13" x14ac:dyDescent="0.25">
      <c r="B8324" s="72" t="s">
        <v>12</v>
      </c>
      <c r="C8324" s="72" t="s">
        <v>13</v>
      </c>
      <c r="D8324" s="72" t="s">
        <v>14</v>
      </c>
      <c r="E8324" s="72" t="s">
        <v>23</v>
      </c>
      <c r="F8324" s="73">
        <v>-103078</v>
      </c>
      <c r="G8324" s="72" t="s">
        <v>16</v>
      </c>
      <c r="H8324" s="72" t="s">
        <v>24</v>
      </c>
      <c r="I8324" s="72" t="s">
        <v>18</v>
      </c>
      <c r="J8324" s="72" t="s">
        <v>19</v>
      </c>
      <c r="K8324" s="72" t="s">
        <v>96</v>
      </c>
      <c r="L8324" s="72" t="s">
        <v>391</v>
      </c>
      <c r="M8324" s="72"/>
    </row>
    <row r="8325" spans="2:13" x14ac:dyDescent="0.25">
      <c r="B8325" s="72" t="s">
        <v>12</v>
      </c>
      <c r="C8325" s="72" t="s">
        <v>13</v>
      </c>
      <c r="D8325" s="72" t="s">
        <v>14</v>
      </c>
      <c r="E8325" s="72" t="s">
        <v>144</v>
      </c>
      <c r="F8325" s="73">
        <v>708261</v>
      </c>
      <c r="G8325" s="72" t="s">
        <v>16</v>
      </c>
      <c r="H8325" s="72" t="s">
        <v>24</v>
      </c>
      <c r="I8325" s="72" t="s">
        <v>18</v>
      </c>
      <c r="J8325" s="72" t="s">
        <v>19</v>
      </c>
      <c r="K8325" s="72" t="s">
        <v>37</v>
      </c>
      <c r="L8325" s="72" t="s">
        <v>232</v>
      </c>
      <c r="M8325" s="72" t="s">
        <v>22</v>
      </c>
    </row>
    <row r="8326" spans="2:13" x14ac:dyDescent="0.25">
      <c r="B8326" s="72" t="s">
        <v>12</v>
      </c>
      <c r="C8326" s="72" t="s">
        <v>13</v>
      </c>
      <c r="D8326" s="72" t="s">
        <v>14</v>
      </c>
      <c r="E8326" s="72" t="s">
        <v>36</v>
      </c>
      <c r="F8326" s="73">
        <v>148244</v>
      </c>
      <c r="G8326" s="72" t="s">
        <v>16</v>
      </c>
      <c r="H8326" s="72" t="s">
        <v>17</v>
      </c>
      <c r="I8326" s="72" t="s">
        <v>18</v>
      </c>
      <c r="J8326" s="72" t="s">
        <v>19</v>
      </c>
      <c r="K8326" s="72" t="s">
        <v>49</v>
      </c>
      <c r="L8326" s="72" t="s">
        <v>209</v>
      </c>
      <c r="M8326" s="72" t="s">
        <v>57</v>
      </c>
    </row>
    <row r="8327" spans="2:13" x14ac:dyDescent="0.25">
      <c r="B8327" s="72" t="s">
        <v>12</v>
      </c>
      <c r="C8327" s="72" t="s">
        <v>13</v>
      </c>
      <c r="D8327" s="72" t="s">
        <v>14</v>
      </c>
      <c r="E8327" s="72" t="s">
        <v>39</v>
      </c>
      <c r="F8327" s="73">
        <v>-64277</v>
      </c>
      <c r="G8327" s="72" t="s">
        <v>16</v>
      </c>
      <c r="H8327" s="72" t="s">
        <v>17</v>
      </c>
      <c r="I8327" s="72" t="s">
        <v>18</v>
      </c>
      <c r="J8327" s="72" t="s">
        <v>19</v>
      </c>
      <c r="K8327" s="72" t="s">
        <v>37</v>
      </c>
      <c r="L8327" s="72" t="s">
        <v>412</v>
      </c>
      <c r="M8327" s="72"/>
    </row>
    <row r="8328" spans="2:13" x14ac:dyDescent="0.25">
      <c r="B8328" s="72" t="s">
        <v>12</v>
      </c>
      <c r="C8328" s="72" t="s">
        <v>13</v>
      </c>
      <c r="D8328" s="72" t="s">
        <v>14</v>
      </c>
      <c r="E8328" s="72" t="s">
        <v>68</v>
      </c>
      <c r="F8328" s="73">
        <v>-993</v>
      </c>
      <c r="G8328" s="72" t="s">
        <v>16</v>
      </c>
      <c r="H8328" s="72" t="s">
        <v>17</v>
      </c>
      <c r="I8328" s="72" t="s">
        <v>18</v>
      </c>
      <c r="J8328" s="72" t="s">
        <v>19</v>
      </c>
      <c r="K8328" s="72" t="s">
        <v>37</v>
      </c>
      <c r="L8328" s="72" t="s">
        <v>413</v>
      </c>
      <c r="M8328" s="72"/>
    </row>
    <row r="8329" spans="2:13" x14ac:dyDescent="0.25">
      <c r="B8329" s="72" t="s">
        <v>12</v>
      </c>
      <c r="C8329" s="72" t="s">
        <v>13</v>
      </c>
      <c r="D8329" s="72" t="s">
        <v>14</v>
      </c>
      <c r="E8329" s="72" t="s">
        <v>83</v>
      </c>
      <c r="F8329" s="73">
        <v>90268</v>
      </c>
      <c r="G8329" s="72" t="s">
        <v>16</v>
      </c>
      <c r="H8329" s="72" t="s">
        <v>24</v>
      </c>
      <c r="I8329" s="72" t="s">
        <v>18</v>
      </c>
      <c r="J8329" s="72" t="s">
        <v>19</v>
      </c>
      <c r="K8329" s="72" t="s">
        <v>99</v>
      </c>
      <c r="L8329" s="72" t="s">
        <v>100</v>
      </c>
      <c r="M8329" s="72"/>
    </row>
    <row r="8330" spans="2:13" x14ac:dyDescent="0.25">
      <c r="B8330" s="72" t="s">
        <v>12</v>
      </c>
      <c r="C8330" s="72" t="s">
        <v>13</v>
      </c>
      <c r="D8330" s="72" t="s">
        <v>14</v>
      </c>
      <c r="E8330" s="72" t="s">
        <v>41</v>
      </c>
      <c r="F8330" s="73">
        <v>-103</v>
      </c>
      <c r="G8330" s="72" t="s">
        <v>16</v>
      </c>
      <c r="H8330" s="72" t="s">
        <v>24</v>
      </c>
      <c r="I8330" s="72" t="s">
        <v>18</v>
      </c>
      <c r="J8330" s="72" t="s">
        <v>19</v>
      </c>
      <c r="K8330" s="72" t="s">
        <v>25</v>
      </c>
      <c r="L8330" s="72" t="s">
        <v>215</v>
      </c>
      <c r="M8330" s="72"/>
    </row>
    <row r="8331" spans="2:13" x14ac:dyDescent="0.25">
      <c r="B8331" s="72" t="s">
        <v>12</v>
      </c>
      <c r="C8331" s="72" t="s">
        <v>13</v>
      </c>
      <c r="D8331" s="72" t="s">
        <v>14</v>
      </c>
      <c r="E8331" s="72" t="s">
        <v>123</v>
      </c>
      <c r="F8331" s="73">
        <v>-126</v>
      </c>
      <c r="G8331" s="72" t="s">
        <v>16</v>
      </c>
      <c r="H8331" s="72" t="s">
        <v>24</v>
      </c>
      <c r="I8331" s="72" t="s">
        <v>18</v>
      </c>
      <c r="J8331" s="72" t="s">
        <v>19</v>
      </c>
      <c r="K8331" s="72" t="s">
        <v>31</v>
      </c>
      <c r="L8331" s="72" t="s">
        <v>171</v>
      </c>
      <c r="M8331" s="72"/>
    </row>
    <row r="8332" spans="2:13" x14ac:dyDescent="0.25">
      <c r="B8332" s="72" t="s">
        <v>12</v>
      </c>
      <c r="C8332" s="72" t="s">
        <v>13</v>
      </c>
      <c r="D8332" s="72" t="s">
        <v>14</v>
      </c>
      <c r="E8332" s="72" t="s">
        <v>36</v>
      </c>
      <c r="F8332" s="73">
        <v>134612</v>
      </c>
      <c r="G8332" s="72" t="s">
        <v>16</v>
      </c>
      <c r="H8332" s="72" t="s">
        <v>24</v>
      </c>
      <c r="I8332" s="72" t="s">
        <v>18</v>
      </c>
      <c r="J8332" s="72" t="s">
        <v>19</v>
      </c>
      <c r="K8332" s="72" t="s">
        <v>25</v>
      </c>
      <c r="L8332" s="72" t="s">
        <v>53</v>
      </c>
      <c r="M8332" s="72" t="s">
        <v>57</v>
      </c>
    </row>
    <row r="8333" spans="2:13" x14ac:dyDescent="0.25">
      <c r="B8333" s="72" t="s">
        <v>12</v>
      </c>
      <c r="C8333" s="72" t="s">
        <v>13</v>
      </c>
      <c r="D8333" s="72" t="s">
        <v>14</v>
      </c>
      <c r="E8333" s="72" t="s">
        <v>33</v>
      </c>
      <c r="F8333" s="73">
        <v>478858</v>
      </c>
      <c r="G8333" s="72" t="s">
        <v>16</v>
      </c>
      <c r="H8333" s="72" t="s">
        <v>24</v>
      </c>
      <c r="I8333" s="72" t="s">
        <v>18</v>
      </c>
      <c r="J8333" s="72" t="s">
        <v>19</v>
      </c>
      <c r="K8333" s="72" t="s">
        <v>157</v>
      </c>
      <c r="L8333" s="72" t="s">
        <v>414</v>
      </c>
      <c r="M8333" s="72" t="s">
        <v>47</v>
      </c>
    </row>
    <row r="8334" spans="2:13" x14ac:dyDescent="0.25">
      <c r="B8334" s="72" t="s">
        <v>12</v>
      </c>
      <c r="C8334" s="72" t="s">
        <v>13</v>
      </c>
      <c r="D8334" s="72" t="s">
        <v>14</v>
      </c>
      <c r="E8334" s="72" t="s">
        <v>60</v>
      </c>
      <c r="F8334" s="73">
        <v>66318</v>
      </c>
      <c r="G8334" s="72" t="s">
        <v>16</v>
      </c>
      <c r="H8334" s="72" t="s">
        <v>24</v>
      </c>
      <c r="I8334" s="72" t="s">
        <v>18</v>
      </c>
      <c r="J8334" s="72" t="s">
        <v>19</v>
      </c>
      <c r="K8334" s="72" t="s">
        <v>96</v>
      </c>
      <c r="L8334" s="72" t="s">
        <v>415</v>
      </c>
      <c r="M8334" s="72" t="s">
        <v>62</v>
      </c>
    </row>
    <row r="8335" spans="2:13" x14ac:dyDescent="0.25">
      <c r="B8335" s="72" t="s">
        <v>12</v>
      </c>
      <c r="C8335" s="72" t="s">
        <v>13</v>
      </c>
      <c r="D8335" s="72" t="s">
        <v>14</v>
      </c>
      <c r="E8335" s="72" t="s">
        <v>65</v>
      </c>
      <c r="F8335" s="73">
        <v>136749</v>
      </c>
      <c r="G8335" s="72" t="s">
        <v>16</v>
      </c>
      <c r="H8335" s="72" t="s">
        <v>17</v>
      </c>
      <c r="I8335" s="72" t="s">
        <v>18</v>
      </c>
      <c r="J8335" s="72" t="s">
        <v>19</v>
      </c>
      <c r="K8335" s="72" t="s">
        <v>20</v>
      </c>
      <c r="L8335" s="72" t="s">
        <v>199</v>
      </c>
      <c r="M8335" s="72" t="s">
        <v>133</v>
      </c>
    </row>
    <row r="8336" spans="2:13" x14ac:dyDescent="0.25">
      <c r="B8336" s="72" t="s">
        <v>12</v>
      </c>
      <c r="C8336" s="72" t="s">
        <v>13</v>
      </c>
      <c r="D8336" s="72" t="s">
        <v>14</v>
      </c>
      <c r="E8336" s="72" t="s">
        <v>27</v>
      </c>
      <c r="F8336" s="73">
        <v>3791235</v>
      </c>
      <c r="G8336" s="72" t="s">
        <v>16</v>
      </c>
      <c r="H8336" s="72" t="s">
        <v>24</v>
      </c>
      <c r="I8336" s="72" t="s">
        <v>18</v>
      </c>
      <c r="J8336" s="72" t="s">
        <v>19</v>
      </c>
      <c r="K8336" s="72" t="s">
        <v>43</v>
      </c>
      <c r="L8336" s="72" t="s">
        <v>336</v>
      </c>
      <c r="M8336" s="72" t="s">
        <v>29</v>
      </c>
    </row>
    <row r="8337" spans="2:13" x14ac:dyDescent="0.25">
      <c r="B8337" s="72" t="s">
        <v>12</v>
      </c>
      <c r="C8337" s="72" t="s">
        <v>13</v>
      </c>
      <c r="D8337" s="72" t="s">
        <v>14</v>
      </c>
      <c r="E8337" s="72" t="s">
        <v>51</v>
      </c>
      <c r="F8337" s="73">
        <v>89616</v>
      </c>
      <c r="G8337" s="72" t="s">
        <v>16</v>
      </c>
      <c r="H8337" s="72" t="s">
        <v>24</v>
      </c>
      <c r="I8337" s="72" t="s">
        <v>18</v>
      </c>
      <c r="J8337" s="72" t="s">
        <v>19</v>
      </c>
      <c r="K8337" s="72" t="s">
        <v>20</v>
      </c>
      <c r="L8337" s="72" t="s">
        <v>28</v>
      </c>
      <c r="M8337" s="72"/>
    </row>
    <row r="8338" spans="2:13" x14ac:dyDescent="0.25">
      <c r="B8338" s="72" t="s">
        <v>12</v>
      </c>
      <c r="C8338" s="72" t="s">
        <v>13</v>
      </c>
      <c r="D8338" s="72" t="s">
        <v>14</v>
      </c>
      <c r="E8338" s="72" t="s">
        <v>33</v>
      </c>
      <c r="F8338" s="73">
        <v>40574</v>
      </c>
      <c r="G8338" s="72" t="s">
        <v>16</v>
      </c>
      <c r="H8338" s="72" t="s">
        <v>24</v>
      </c>
      <c r="I8338" s="72" t="s">
        <v>18</v>
      </c>
      <c r="J8338" s="72" t="s">
        <v>19</v>
      </c>
      <c r="K8338" s="72" t="s">
        <v>37</v>
      </c>
      <c r="L8338" s="72" t="s">
        <v>274</v>
      </c>
      <c r="M8338" s="72" t="s">
        <v>47</v>
      </c>
    </row>
    <row r="8339" spans="2:13" x14ac:dyDescent="0.25">
      <c r="B8339" s="72" t="s">
        <v>12</v>
      </c>
      <c r="C8339" s="72" t="s">
        <v>13</v>
      </c>
      <c r="D8339" s="72" t="s">
        <v>14</v>
      </c>
      <c r="E8339" s="72" t="s">
        <v>36</v>
      </c>
      <c r="F8339" s="73">
        <v>414940</v>
      </c>
      <c r="G8339" s="72" t="s">
        <v>16</v>
      </c>
      <c r="H8339" s="72" t="s">
        <v>17</v>
      </c>
      <c r="I8339" s="72" t="s">
        <v>18</v>
      </c>
      <c r="J8339" s="72" t="s">
        <v>19</v>
      </c>
      <c r="K8339" s="72" t="s">
        <v>25</v>
      </c>
      <c r="L8339" s="72" t="s">
        <v>139</v>
      </c>
      <c r="M8339" s="72" t="s">
        <v>29</v>
      </c>
    </row>
    <row r="8340" spans="2:13" x14ac:dyDescent="0.25">
      <c r="B8340" s="72" t="s">
        <v>12</v>
      </c>
      <c r="C8340" s="72" t="s">
        <v>13</v>
      </c>
      <c r="D8340" s="72" t="s">
        <v>14</v>
      </c>
      <c r="E8340" s="72" t="s">
        <v>36</v>
      </c>
      <c r="F8340" s="73">
        <v>18357</v>
      </c>
      <c r="G8340" s="72" t="s">
        <v>16</v>
      </c>
      <c r="H8340" s="72" t="s">
        <v>17</v>
      </c>
      <c r="I8340" s="72" t="s">
        <v>18</v>
      </c>
      <c r="J8340" s="72" t="s">
        <v>19</v>
      </c>
      <c r="K8340" s="72" t="s">
        <v>25</v>
      </c>
      <c r="L8340" s="72" t="s">
        <v>416</v>
      </c>
      <c r="M8340" s="72" t="s">
        <v>57</v>
      </c>
    </row>
    <row r="8341" spans="2:13" x14ac:dyDescent="0.25">
      <c r="B8341" s="72" t="s">
        <v>12</v>
      </c>
      <c r="C8341" s="72" t="s">
        <v>13</v>
      </c>
      <c r="D8341" s="72" t="s">
        <v>14</v>
      </c>
      <c r="E8341" s="72" t="s">
        <v>55</v>
      </c>
      <c r="F8341" s="73">
        <v>3797</v>
      </c>
      <c r="G8341" s="72" t="s">
        <v>16</v>
      </c>
      <c r="H8341" s="72" t="s">
        <v>24</v>
      </c>
      <c r="I8341" s="72" t="s">
        <v>48</v>
      </c>
      <c r="J8341" s="72" t="s">
        <v>19</v>
      </c>
      <c r="K8341" s="72" t="s">
        <v>102</v>
      </c>
      <c r="L8341" s="72" t="s">
        <v>103</v>
      </c>
      <c r="M8341" s="72" t="s">
        <v>112</v>
      </c>
    </row>
    <row r="8342" spans="2:13" x14ac:dyDescent="0.25">
      <c r="B8342" s="72" t="s">
        <v>12</v>
      </c>
      <c r="C8342" s="72" t="s">
        <v>13</v>
      </c>
      <c r="D8342" s="72" t="s">
        <v>14</v>
      </c>
      <c r="E8342" s="72" t="s">
        <v>83</v>
      </c>
      <c r="F8342" s="73">
        <v>4</v>
      </c>
      <c r="G8342" s="72" t="s">
        <v>16</v>
      </c>
      <c r="H8342" s="72" t="s">
        <v>24</v>
      </c>
      <c r="I8342" s="72" t="s">
        <v>18</v>
      </c>
      <c r="J8342" s="72" t="s">
        <v>19</v>
      </c>
      <c r="K8342" s="72" t="s">
        <v>117</v>
      </c>
      <c r="L8342" s="72" t="s">
        <v>177</v>
      </c>
      <c r="M8342" s="72"/>
    </row>
    <row r="8343" spans="2:13" x14ac:dyDescent="0.25">
      <c r="B8343" s="72" t="s">
        <v>12</v>
      </c>
      <c r="C8343" s="72" t="s">
        <v>13</v>
      </c>
      <c r="D8343" s="72" t="s">
        <v>14</v>
      </c>
      <c r="E8343" s="72" t="s">
        <v>256</v>
      </c>
      <c r="F8343" s="73">
        <v>-15340</v>
      </c>
      <c r="G8343" s="72" t="s">
        <v>16</v>
      </c>
      <c r="H8343" s="72" t="s">
        <v>17</v>
      </c>
      <c r="I8343" s="72" t="s">
        <v>18</v>
      </c>
      <c r="J8343" s="72" t="s">
        <v>19</v>
      </c>
      <c r="K8343" s="72" t="s">
        <v>25</v>
      </c>
      <c r="L8343" s="72" t="s">
        <v>260</v>
      </c>
      <c r="M8343" s="72"/>
    </row>
    <row r="8344" spans="2:13" x14ac:dyDescent="0.25">
      <c r="B8344" s="72" t="s">
        <v>12</v>
      </c>
      <c r="C8344" s="72" t="s">
        <v>13</v>
      </c>
      <c r="D8344" s="72" t="s">
        <v>14</v>
      </c>
      <c r="E8344" s="72" t="s">
        <v>79</v>
      </c>
      <c r="F8344" s="73">
        <v>-1414</v>
      </c>
      <c r="G8344" s="72" t="s">
        <v>16</v>
      </c>
      <c r="H8344" s="72" t="s">
        <v>24</v>
      </c>
      <c r="I8344" s="72" t="s">
        <v>18</v>
      </c>
      <c r="J8344" s="72" t="s">
        <v>19</v>
      </c>
      <c r="K8344" s="72" t="s">
        <v>25</v>
      </c>
      <c r="L8344" s="72" t="s">
        <v>155</v>
      </c>
      <c r="M8344" s="72"/>
    </row>
    <row r="8345" spans="2:13" x14ac:dyDescent="0.25">
      <c r="B8345" s="72" t="s">
        <v>12</v>
      </c>
      <c r="C8345" s="72" t="s">
        <v>13</v>
      </c>
      <c r="D8345" s="72" t="s">
        <v>14</v>
      </c>
      <c r="E8345" s="72" t="s">
        <v>68</v>
      </c>
      <c r="F8345" s="73">
        <v>-9527</v>
      </c>
      <c r="G8345" s="72" t="s">
        <v>16</v>
      </c>
      <c r="H8345" s="72" t="s">
        <v>17</v>
      </c>
      <c r="I8345" s="72" t="s">
        <v>18</v>
      </c>
      <c r="J8345" s="72" t="s">
        <v>19</v>
      </c>
      <c r="K8345" s="72" t="s">
        <v>20</v>
      </c>
      <c r="L8345" s="72" t="s">
        <v>417</v>
      </c>
      <c r="M8345" s="72"/>
    </row>
    <row r="8346" spans="2:13" x14ac:dyDescent="0.25">
      <c r="B8346" s="72" t="s">
        <v>12</v>
      </c>
      <c r="C8346" s="72" t="s">
        <v>13</v>
      </c>
      <c r="D8346" s="72" t="s">
        <v>14</v>
      </c>
      <c r="E8346" s="72" t="s">
        <v>258</v>
      </c>
      <c r="F8346" s="73">
        <v>189040</v>
      </c>
      <c r="G8346" s="72" t="s">
        <v>16</v>
      </c>
      <c r="H8346" s="72" t="s">
        <v>24</v>
      </c>
      <c r="I8346" s="72" t="s">
        <v>18</v>
      </c>
      <c r="J8346" s="72" t="s">
        <v>19</v>
      </c>
      <c r="K8346" s="72" t="s">
        <v>25</v>
      </c>
      <c r="L8346" s="72" t="s">
        <v>365</v>
      </c>
      <c r="M8346" s="72" t="s">
        <v>243</v>
      </c>
    </row>
    <row r="8347" spans="2:13" x14ac:dyDescent="0.25">
      <c r="B8347" s="72" t="s">
        <v>12</v>
      </c>
      <c r="C8347" s="72" t="s">
        <v>13</v>
      </c>
      <c r="D8347" s="72" t="s">
        <v>14</v>
      </c>
      <c r="E8347" s="72" t="s">
        <v>794</v>
      </c>
      <c r="F8347" s="73">
        <v>26999430</v>
      </c>
      <c r="G8347" s="72" t="s">
        <v>16</v>
      </c>
      <c r="H8347" s="72" t="s">
        <v>17</v>
      </c>
      <c r="I8347" s="72" t="s">
        <v>18</v>
      </c>
      <c r="J8347" s="72" t="s">
        <v>19</v>
      </c>
      <c r="K8347" s="72" t="s">
        <v>117</v>
      </c>
      <c r="L8347" s="72" t="s">
        <v>206</v>
      </c>
      <c r="M8347" s="72" t="s">
        <v>22</v>
      </c>
    </row>
    <row r="8348" spans="2:13" x14ac:dyDescent="0.25">
      <c r="B8348" s="72" t="s">
        <v>12</v>
      </c>
      <c r="C8348" s="72" t="s">
        <v>13</v>
      </c>
      <c r="D8348" s="72" t="s">
        <v>14</v>
      </c>
      <c r="E8348" s="72" t="s">
        <v>60</v>
      </c>
      <c r="F8348" s="73">
        <v>392040</v>
      </c>
      <c r="G8348" s="72" t="s">
        <v>16</v>
      </c>
      <c r="H8348" s="72" t="s">
        <v>24</v>
      </c>
      <c r="I8348" s="72" t="s">
        <v>18</v>
      </c>
      <c r="J8348" s="72" t="s">
        <v>19</v>
      </c>
      <c r="K8348" s="72" t="s">
        <v>99</v>
      </c>
      <c r="L8348" s="72" t="s">
        <v>419</v>
      </c>
      <c r="M8348" s="72" t="s">
        <v>133</v>
      </c>
    </row>
    <row r="8349" spans="2:13" x14ac:dyDescent="0.25">
      <c r="B8349" s="72" t="s">
        <v>12</v>
      </c>
      <c r="C8349" s="72" t="s">
        <v>13</v>
      </c>
      <c r="D8349" s="72" t="s">
        <v>14</v>
      </c>
      <c r="E8349" s="72" t="s">
        <v>23</v>
      </c>
      <c r="F8349" s="73">
        <v>-373422</v>
      </c>
      <c r="G8349" s="72" t="s">
        <v>16</v>
      </c>
      <c r="H8349" s="72" t="s">
        <v>24</v>
      </c>
      <c r="I8349" s="72" t="s">
        <v>18</v>
      </c>
      <c r="J8349" s="72" t="s">
        <v>19</v>
      </c>
      <c r="K8349" s="72" t="s">
        <v>130</v>
      </c>
      <c r="L8349" s="72" t="s">
        <v>418</v>
      </c>
      <c r="M8349" s="72"/>
    </row>
    <row r="8350" spans="2:13" x14ac:dyDescent="0.25">
      <c r="B8350" s="72" t="s">
        <v>12</v>
      </c>
      <c r="C8350" s="72" t="s">
        <v>13</v>
      </c>
      <c r="D8350" s="72" t="s">
        <v>14</v>
      </c>
      <c r="E8350" s="72" t="s">
        <v>81</v>
      </c>
      <c r="F8350" s="73">
        <v>18917</v>
      </c>
      <c r="G8350" s="72" t="s">
        <v>16</v>
      </c>
      <c r="H8350" s="72" t="s">
        <v>17</v>
      </c>
      <c r="I8350" s="72" t="s">
        <v>18</v>
      </c>
      <c r="J8350" s="72" t="s">
        <v>19</v>
      </c>
      <c r="K8350" s="72" t="s">
        <v>25</v>
      </c>
      <c r="L8350" s="72" t="s">
        <v>420</v>
      </c>
      <c r="M8350" s="72" t="s">
        <v>57</v>
      </c>
    </row>
    <row r="8351" spans="2:13" x14ac:dyDescent="0.25">
      <c r="B8351" s="72" t="s">
        <v>12</v>
      </c>
      <c r="C8351" s="72" t="s">
        <v>13</v>
      </c>
      <c r="D8351" s="72" t="s">
        <v>14</v>
      </c>
      <c r="E8351" s="72" t="s">
        <v>51</v>
      </c>
      <c r="F8351" s="73">
        <v>421380</v>
      </c>
      <c r="G8351" s="72" t="s">
        <v>16</v>
      </c>
      <c r="H8351" s="72" t="s">
        <v>24</v>
      </c>
      <c r="I8351" s="72" t="s">
        <v>18</v>
      </c>
      <c r="J8351" s="72" t="s">
        <v>19</v>
      </c>
      <c r="K8351" s="72" t="s">
        <v>185</v>
      </c>
      <c r="L8351" s="72" t="s">
        <v>307</v>
      </c>
      <c r="M8351" s="72"/>
    </row>
    <row r="8352" spans="2:13" x14ac:dyDescent="0.25">
      <c r="B8352" s="72" t="s">
        <v>12</v>
      </c>
      <c r="C8352" s="72" t="s">
        <v>13</v>
      </c>
      <c r="D8352" s="72" t="s">
        <v>14</v>
      </c>
      <c r="E8352" s="72" t="s">
        <v>94</v>
      </c>
      <c r="F8352" s="73">
        <v>3814</v>
      </c>
      <c r="G8352" s="72" t="s">
        <v>16</v>
      </c>
      <c r="H8352" s="72" t="s">
        <v>17</v>
      </c>
      <c r="I8352" s="72" t="s">
        <v>18</v>
      </c>
      <c r="J8352" s="72" t="s">
        <v>19</v>
      </c>
      <c r="K8352" s="72" t="s">
        <v>205</v>
      </c>
      <c r="L8352" s="72" t="s">
        <v>206</v>
      </c>
      <c r="M8352" s="72"/>
    </row>
    <row r="8353" spans="2:13" x14ac:dyDescent="0.25">
      <c r="B8353" s="72" t="s">
        <v>12</v>
      </c>
      <c r="C8353" s="72" t="s">
        <v>13</v>
      </c>
      <c r="D8353" s="72" t="s">
        <v>14</v>
      </c>
      <c r="E8353" s="72" t="s">
        <v>79</v>
      </c>
      <c r="F8353" s="73">
        <v>-14</v>
      </c>
      <c r="G8353" s="72" t="s">
        <v>16</v>
      </c>
      <c r="H8353" s="72" t="s">
        <v>24</v>
      </c>
      <c r="I8353" s="72" t="s">
        <v>18</v>
      </c>
      <c r="J8353" s="72" t="s">
        <v>19</v>
      </c>
      <c r="K8353" s="72" t="s">
        <v>117</v>
      </c>
      <c r="L8353" s="72" t="s">
        <v>421</v>
      </c>
      <c r="M8353" s="72"/>
    </row>
    <row r="8354" spans="2:13" x14ac:dyDescent="0.25">
      <c r="B8354" s="72" t="s">
        <v>12</v>
      </c>
      <c r="C8354" s="72" t="s">
        <v>13</v>
      </c>
      <c r="D8354" s="72" t="s">
        <v>14</v>
      </c>
      <c r="E8354" s="72" t="s">
        <v>258</v>
      </c>
      <c r="F8354" s="73">
        <v>117965</v>
      </c>
      <c r="G8354" s="72" t="s">
        <v>16</v>
      </c>
      <c r="H8354" s="72" t="s">
        <v>24</v>
      </c>
      <c r="I8354" s="72" t="s">
        <v>18</v>
      </c>
      <c r="J8354" s="72" t="s">
        <v>19</v>
      </c>
      <c r="K8354" s="72" t="s">
        <v>37</v>
      </c>
      <c r="L8354" s="72" t="s">
        <v>301</v>
      </c>
      <c r="M8354" s="72" t="s">
        <v>72</v>
      </c>
    </row>
    <row r="8355" spans="2:13" x14ac:dyDescent="0.25">
      <c r="B8355" s="72" t="s">
        <v>12</v>
      </c>
      <c r="C8355" s="72" t="s">
        <v>13</v>
      </c>
      <c r="D8355" s="72" t="s">
        <v>14</v>
      </c>
      <c r="E8355" s="72" t="s">
        <v>68</v>
      </c>
      <c r="F8355" s="73">
        <v>-1212760</v>
      </c>
      <c r="G8355" s="72" t="s">
        <v>16</v>
      </c>
      <c r="H8355" s="72" t="s">
        <v>24</v>
      </c>
      <c r="I8355" s="72" t="s">
        <v>18</v>
      </c>
      <c r="J8355" s="72" t="s">
        <v>19</v>
      </c>
      <c r="K8355" s="72" t="s">
        <v>37</v>
      </c>
      <c r="L8355" s="72" t="s">
        <v>422</v>
      </c>
      <c r="M8355" s="72"/>
    </row>
    <row r="8356" spans="2:13" x14ac:dyDescent="0.25">
      <c r="B8356" s="72" t="s">
        <v>12</v>
      </c>
      <c r="C8356" s="72" t="s">
        <v>13</v>
      </c>
      <c r="D8356" s="72" t="s">
        <v>14</v>
      </c>
      <c r="E8356" s="72" t="s">
        <v>33</v>
      </c>
      <c r="F8356" s="73">
        <v>119964</v>
      </c>
      <c r="G8356" s="72" t="s">
        <v>16</v>
      </c>
      <c r="H8356" s="72" t="s">
        <v>17</v>
      </c>
      <c r="I8356" s="72" t="s">
        <v>18</v>
      </c>
      <c r="J8356" s="72" t="s">
        <v>19</v>
      </c>
      <c r="K8356" s="72" t="s">
        <v>37</v>
      </c>
      <c r="L8356" s="72" t="s">
        <v>177</v>
      </c>
      <c r="M8356" s="72" t="s">
        <v>29</v>
      </c>
    </row>
    <row r="8357" spans="2:13" x14ac:dyDescent="0.25">
      <c r="B8357" s="72" t="s">
        <v>12</v>
      </c>
      <c r="C8357" s="72" t="s">
        <v>13</v>
      </c>
      <c r="D8357" s="72" t="s">
        <v>14</v>
      </c>
      <c r="E8357" s="72" t="s">
        <v>300</v>
      </c>
      <c r="F8357" s="73">
        <v>18512</v>
      </c>
      <c r="G8357" s="72" t="s">
        <v>16</v>
      </c>
      <c r="H8357" s="72" t="s">
        <v>17</v>
      </c>
      <c r="I8357" s="72" t="s">
        <v>18</v>
      </c>
      <c r="J8357" s="72" t="s">
        <v>19</v>
      </c>
      <c r="K8357" s="72" t="s">
        <v>25</v>
      </c>
      <c r="L8357" s="72" t="s">
        <v>26</v>
      </c>
      <c r="M8357" s="72" t="s">
        <v>302</v>
      </c>
    </row>
    <row r="8358" spans="2:13" x14ac:dyDescent="0.25">
      <c r="B8358" s="72" t="s">
        <v>12</v>
      </c>
      <c r="C8358" s="72" t="s">
        <v>13</v>
      </c>
      <c r="D8358" s="72" t="s">
        <v>14</v>
      </c>
      <c r="E8358" s="72" t="s">
        <v>45</v>
      </c>
      <c r="F8358" s="73">
        <v>84902</v>
      </c>
      <c r="G8358" s="72" t="s">
        <v>16</v>
      </c>
      <c r="H8358" s="72" t="s">
        <v>24</v>
      </c>
      <c r="I8358" s="72" t="s">
        <v>18</v>
      </c>
      <c r="J8358" s="72" t="s">
        <v>19</v>
      </c>
      <c r="K8358" s="72" t="s">
        <v>96</v>
      </c>
      <c r="L8358" s="72" t="s">
        <v>403</v>
      </c>
      <c r="M8358" s="72" t="s">
        <v>29</v>
      </c>
    </row>
    <row r="8359" spans="2:13" x14ac:dyDescent="0.25">
      <c r="B8359" s="72" t="s">
        <v>12</v>
      </c>
      <c r="C8359" s="72" t="s">
        <v>13</v>
      </c>
      <c r="D8359" s="72" t="s">
        <v>14</v>
      </c>
      <c r="E8359" s="72" t="s">
        <v>33</v>
      </c>
      <c r="F8359" s="73">
        <v>19689</v>
      </c>
      <c r="G8359" s="72" t="s">
        <v>16</v>
      </c>
      <c r="H8359" s="72" t="s">
        <v>24</v>
      </c>
      <c r="I8359" s="72" t="s">
        <v>18</v>
      </c>
      <c r="J8359" s="72" t="s">
        <v>19</v>
      </c>
      <c r="K8359" s="72" t="s">
        <v>25</v>
      </c>
      <c r="L8359" s="72" t="s">
        <v>423</v>
      </c>
      <c r="M8359" s="72" t="s">
        <v>47</v>
      </c>
    </row>
    <row r="8360" spans="2:13" x14ac:dyDescent="0.25">
      <c r="B8360" s="72" t="s">
        <v>12</v>
      </c>
      <c r="C8360" s="72" t="s">
        <v>13</v>
      </c>
      <c r="D8360" s="72" t="s">
        <v>14</v>
      </c>
      <c r="E8360" s="72" t="s">
        <v>123</v>
      </c>
      <c r="F8360" s="73">
        <v>-21</v>
      </c>
      <c r="G8360" s="72" t="s">
        <v>16</v>
      </c>
      <c r="H8360" s="72" t="s">
        <v>17</v>
      </c>
      <c r="I8360" s="72" t="s">
        <v>18</v>
      </c>
      <c r="J8360" s="72" t="s">
        <v>19</v>
      </c>
      <c r="K8360" s="72" t="s">
        <v>25</v>
      </c>
      <c r="L8360" s="72" t="s">
        <v>220</v>
      </c>
      <c r="M8360" s="72"/>
    </row>
    <row r="8361" spans="2:13" x14ac:dyDescent="0.25">
      <c r="B8361" s="72" t="s">
        <v>12</v>
      </c>
      <c r="C8361" s="72" t="s">
        <v>13</v>
      </c>
      <c r="D8361" s="72" t="s">
        <v>14</v>
      </c>
      <c r="E8361" s="72" t="s">
        <v>39</v>
      </c>
      <c r="F8361" s="73">
        <v>-3844</v>
      </c>
      <c r="G8361" s="72" t="s">
        <v>16</v>
      </c>
      <c r="H8361" s="72" t="s">
        <v>24</v>
      </c>
      <c r="I8361" s="72" t="s">
        <v>18</v>
      </c>
      <c r="J8361" s="72" t="s">
        <v>19</v>
      </c>
      <c r="K8361" s="72" t="s">
        <v>25</v>
      </c>
      <c r="L8361" s="72" t="s">
        <v>278</v>
      </c>
      <c r="M8361" s="72"/>
    </row>
    <row r="8362" spans="2:13" x14ac:dyDescent="0.25">
      <c r="B8362" s="72" t="s">
        <v>12</v>
      </c>
      <c r="C8362" s="72" t="s">
        <v>13</v>
      </c>
      <c r="D8362" s="72" t="s">
        <v>14</v>
      </c>
      <c r="E8362" s="72" t="s">
        <v>79</v>
      </c>
      <c r="F8362" s="73">
        <v>-102</v>
      </c>
      <c r="G8362" s="72" t="s">
        <v>16</v>
      </c>
      <c r="H8362" s="72" t="s">
        <v>17</v>
      </c>
      <c r="I8362" s="72" t="s">
        <v>18</v>
      </c>
      <c r="J8362" s="72" t="s">
        <v>19</v>
      </c>
      <c r="K8362" s="72" t="s">
        <v>37</v>
      </c>
      <c r="L8362" s="72" t="s">
        <v>292</v>
      </c>
      <c r="M8362" s="72"/>
    </row>
    <row r="8363" spans="2:13" x14ac:dyDescent="0.25">
      <c r="B8363" s="72" t="s">
        <v>12</v>
      </c>
      <c r="C8363" s="72" t="s">
        <v>13</v>
      </c>
      <c r="D8363" s="72" t="s">
        <v>14</v>
      </c>
      <c r="E8363" s="72" t="s">
        <v>146</v>
      </c>
      <c r="F8363" s="73">
        <v>-1391</v>
      </c>
      <c r="G8363" s="72" t="s">
        <v>16</v>
      </c>
      <c r="H8363" s="72" t="s">
        <v>24</v>
      </c>
      <c r="I8363" s="72" t="s">
        <v>18</v>
      </c>
      <c r="J8363" s="72" t="s">
        <v>19</v>
      </c>
      <c r="K8363" s="72" t="s">
        <v>37</v>
      </c>
      <c r="L8363" s="72" t="s">
        <v>106</v>
      </c>
      <c r="M8363" s="72"/>
    </row>
    <row r="8364" spans="2:13" x14ac:dyDescent="0.25">
      <c r="B8364" s="72" t="s">
        <v>12</v>
      </c>
      <c r="C8364" s="72" t="s">
        <v>13</v>
      </c>
      <c r="D8364" s="72" t="s">
        <v>14</v>
      </c>
      <c r="E8364" s="72" t="s">
        <v>33</v>
      </c>
      <c r="F8364" s="73">
        <v>7150</v>
      </c>
      <c r="G8364" s="72" t="s">
        <v>16</v>
      </c>
      <c r="H8364" s="72" t="s">
        <v>17</v>
      </c>
      <c r="I8364" s="72" t="s">
        <v>18</v>
      </c>
      <c r="J8364" s="72" t="s">
        <v>19</v>
      </c>
      <c r="K8364" s="72" t="s">
        <v>25</v>
      </c>
      <c r="L8364" s="72" t="s">
        <v>245</v>
      </c>
      <c r="M8364" s="72" t="s">
        <v>112</v>
      </c>
    </row>
    <row r="8365" spans="2:13" x14ac:dyDescent="0.25">
      <c r="B8365" s="72" t="s">
        <v>12</v>
      </c>
      <c r="C8365" s="72" t="s">
        <v>13</v>
      </c>
      <c r="D8365" s="72" t="s">
        <v>14</v>
      </c>
      <c r="E8365" s="72" t="s">
        <v>240</v>
      </c>
      <c r="F8365" s="73">
        <v>100000</v>
      </c>
      <c r="G8365" s="72" t="s">
        <v>16</v>
      </c>
      <c r="H8365" s="72" t="s">
        <v>24</v>
      </c>
      <c r="I8365" s="72" t="s">
        <v>18</v>
      </c>
      <c r="J8365" s="72" t="s">
        <v>19</v>
      </c>
      <c r="K8365" s="72" t="s">
        <v>37</v>
      </c>
      <c r="L8365" s="72" t="s">
        <v>291</v>
      </c>
      <c r="M8365" s="72"/>
    </row>
    <row r="8366" spans="2:13" x14ac:dyDescent="0.25">
      <c r="B8366" s="72" t="s">
        <v>12</v>
      </c>
      <c r="C8366" s="72" t="s">
        <v>13</v>
      </c>
      <c r="D8366" s="72" t="s">
        <v>14</v>
      </c>
      <c r="E8366" s="72" t="s">
        <v>27</v>
      </c>
      <c r="F8366" s="73">
        <v>3921621</v>
      </c>
      <c r="G8366" s="72" t="s">
        <v>16</v>
      </c>
      <c r="H8366" s="72" t="s">
        <v>24</v>
      </c>
      <c r="I8366" s="72" t="s">
        <v>18</v>
      </c>
      <c r="J8366" s="72" t="s">
        <v>19</v>
      </c>
      <c r="K8366" s="72" t="s">
        <v>96</v>
      </c>
      <c r="L8366" s="72" t="s">
        <v>162</v>
      </c>
      <c r="M8366" s="72" t="s">
        <v>29</v>
      </c>
    </row>
    <row r="8367" spans="2:13" x14ac:dyDescent="0.25">
      <c r="B8367" s="72" t="s">
        <v>12</v>
      </c>
      <c r="C8367" s="72" t="s">
        <v>13</v>
      </c>
      <c r="D8367" s="72" t="s">
        <v>14</v>
      </c>
      <c r="E8367" s="72" t="s">
        <v>81</v>
      </c>
      <c r="F8367" s="73">
        <v>115020</v>
      </c>
      <c r="G8367" s="72" t="s">
        <v>16</v>
      </c>
      <c r="H8367" s="72" t="s">
        <v>24</v>
      </c>
      <c r="I8367" s="72" t="s">
        <v>18</v>
      </c>
      <c r="J8367" s="72" t="s">
        <v>19</v>
      </c>
      <c r="K8367" s="72" t="s">
        <v>25</v>
      </c>
      <c r="L8367" s="72" t="s">
        <v>408</v>
      </c>
      <c r="M8367" s="72" t="s">
        <v>29</v>
      </c>
    </row>
    <row r="8368" spans="2:13" x14ac:dyDescent="0.25">
      <c r="B8368" s="72" t="s">
        <v>12</v>
      </c>
      <c r="C8368" s="72" t="s">
        <v>13</v>
      </c>
      <c r="D8368" s="72" t="s">
        <v>14</v>
      </c>
      <c r="E8368" s="72" t="s">
        <v>51</v>
      </c>
      <c r="F8368" s="73">
        <v>397267</v>
      </c>
      <c r="G8368" s="72" t="s">
        <v>16</v>
      </c>
      <c r="H8368" s="72" t="s">
        <v>17</v>
      </c>
      <c r="I8368" s="72" t="s">
        <v>18</v>
      </c>
      <c r="J8368" s="72" t="s">
        <v>19</v>
      </c>
      <c r="K8368" s="72" t="s">
        <v>25</v>
      </c>
      <c r="L8368" s="72" t="s">
        <v>424</v>
      </c>
      <c r="M8368" s="72"/>
    </row>
    <row r="8369" spans="2:13" x14ac:dyDescent="0.25">
      <c r="B8369" s="72" t="s">
        <v>12</v>
      </c>
      <c r="C8369" s="72" t="s">
        <v>13</v>
      </c>
      <c r="D8369" s="72" t="s">
        <v>14</v>
      </c>
      <c r="E8369" s="72" t="s">
        <v>79</v>
      </c>
      <c r="F8369" s="73">
        <v>-430</v>
      </c>
      <c r="G8369" s="72" t="s">
        <v>16</v>
      </c>
      <c r="H8369" s="72" t="s">
        <v>17</v>
      </c>
      <c r="I8369" s="72" t="s">
        <v>18</v>
      </c>
      <c r="J8369" s="72" t="s">
        <v>19</v>
      </c>
      <c r="K8369" s="72" t="s">
        <v>49</v>
      </c>
      <c r="L8369" s="72" t="s">
        <v>50</v>
      </c>
      <c r="M8369" s="72"/>
    </row>
    <row r="8370" spans="2:13" x14ac:dyDescent="0.25">
      <c r="B8370" s="72" t="s">
        <v>12</v>
      </c>
      <c r="C8370" s="72" t="s">
        <v>13</v>
      </c>
      <c r="D8370" s="72" t="s">
        <v>14</v>
      </c>
      <c r="E8370" s="72" t="s">
        <v>45</v>
      </c>
      <c r="F8370" s="73">
        <v>27341</v>
      </c>
      <c r="G8370" s="72" t="s">
        <v>16</v>
      </c>
      <c r="H8370" s="72" t="s">
        <v>24</v>
      </c>
      <c r="I8370" s="72" t="s">
        <v>18</v>
      </c>
      <c r="J8370" s="72" t="s">
        <v>19</v>
      </c>
      <c r="K8370" s="72" t="s">
        <v>130</v>
      </c>
      <c r="L8370" s="72" t="s">
        <v>236</v>
      </c>
      <c r="M8370" s="72" t="s">
        <v>35</v>
      </c>
    </row>
    <row r="8371" spans="2:13" x14ac:dyDescent="0.25">
      <c r="B8371" s="72" t="s">
        <v>12</v>
      </c>
      <c r="C8371" s="72" t="s">
        <v>13</v>
      </c>
      <c r="D8371" s="72" t="s">
        <v>14</v>
      </c>
      <c r="E8371" s="72" t="s">
        <v>33</v>
      </c>
      <c r="F8371" s="73">
        <v>142753</v>
      </c>
      <c r="G8371" s="72" t="s">
        <v>16</v>
      </c>
      <c r="H8371" s="72" t="s">
        <v>17</v>
      </c>
      <c r="I8371" s="72" t="s">
        <v>18</v>
      </c>
      <c r="J8371" s="72" t="s">
        <v>19</v>
      </c>
      <c r="K8371" s="72" t="s">
        <v>37</v>
      </c>
      <c r="L8371" s="72" t="s">
        <v>113</v>
      </c>
      <c r="M8371" s="72" t="s">
        <v>47</v>
      </c>
    </row>
    <row r="8372" spans="2:13" x14ac:dyDescent="0.25">
      <c r="B8372" s="72" t="s">
        <v>12</v>
      </c>
      <c r="C8372" s="72" t="s">
        <v>13</v>
      </c>
      <c r="D8372" s="72" t="s">
        <v>14</v>
      </c>
      <c r="E8372" s="72" t="s">
        <v>146</v>
      </c>
      <c r="F8372" s="73">
        <v>-106237</v>
      </c>
      <c r="G8372" s="72" t="s">
        <v>16</v>
      </c>
      <c r="H8372" s="72" t="s">
        <v>24</v>
      </c>
      <c r="I8372" s="72" t="s">
        <v>48</v>
      </c>
      <c r="J8372" s="72" t="s">
        <v>19</v>
      </c>
      <c r="K8372" s="72" t="s">
        <v>43</v>
      </c>
      <c r="L8372" s="72" t="s">
        <v>336</v>
      </c>
      <c r="M8372" s="72"/>
    </row>
    <row r="8373" spans="2:13" x14ac:dyDescent="0.25">
      <c r="B8373" s="72" t="s">
        <v>12</v>
      </c>
      <c r="C8373" s="72" t="s">
        <v>13</v>
      </c>
      <c r="D8373" s="72" t="s">
        <v>14</v>
      </c>
      <c r="E8373" s="72" t="s">
        <v>123</v>
      </c>
      <c r="F8373" s="73">
        <v>-1255</v>
      </c>
      <c r="G8373" s="72" t="s">
        <v>16</v>
      </c>
      <c r="H8373" s="72" t="s">
        <v>17</v>
      </c>
      <c r="I8373" s="72" t="s">
        <v>18</v>
      </c>
      <c r="J8373" s="72" t="s">
        <v>19</v>
      </c>
      <c r="K8373" s="72" t="s">
        <v>25</v>
      </c>
      <c r="L8373" s="72" t="s">
        <v>388</v>
      </c>
      <c r="M8373" s="72"/>
    </row>
    <row r="8374" spans="2:13" x14ac:dyDescent="0.25">
      <c r="B8374" s="72" t="s">
        <v>12</v>
      </c>
      <c r="C8374" s="72" t="s">
        <v>13</v>
      </c>
      <c r="D8374" s="72" t="s">
        <v>14</v>
      </c>
      <c r="E8374" s="72" t="s">
        <v>45</v>
      </c>
      <c r="F8374" s="73">
        <v>53481</v>
      </c>
      <c r="G8374" s="72" t="s">
        <v>16</v>
      </c>
      <c r="H8374" s="72" t="s">
        <v>24</v>
      </c>
      <c r="I8374" s="72" t="s">
        <v>18</v>
      </c>
      <c r="J8374" s="72" t="s">
        <v>19</v>
      </c>
      <c r="K8374" s="72" t="s">
        <v>25</v>
      </c>
      <c r="L8374" s="72" t="s">
        <v>143</v>
      </c>
      <c r="M8374" s="72" t="s">
        <v>29</v>
      </c>
    </row>
    <row r="8375" spans="2:13" x14ac:dyDescent="0.25">
      <c r="B8375" s="72" t="s">
        <v>12</v>
      </c>
      <c r="C8375" s="72" t="s">
        <v>13</v>
      </c>
      <c r="D8375" s="72" t="s">
        <v>14</v>
      </c>
      <c r="E8375" s="72" t="s">
        <v>36</v>
      </c>
      <c r="F8375" s="73">
        <v>7437</v>
      </c>
      <c r="G8375" s="72" t="s">
        <v>16</v>
      </c>
      <c r="H8375" s="72" t="s">
        <v>17</v>
      </c>
      <c r="I8375" s="72" t="s">
        <v>18</v>
      </c>
      <c r="J8375" s="72" t="s">
        <v>19</v>
      </c>
      <c r="K8375" s="72" t="s">
        <v>25</v>
      </c>
      <c r="L8375" s="72" t="s">
        <v>370</v>
      </c>
      <c r="M8375" s="72" t="s">
        <v>112</v>
      </c>
    </row>
    <row r="8376" spans="2:13" x14ac:dyDescent="0.25">
      <c r="B8376" s="72" t="s">
        <v>12</v>
      </c>
      <c r="C8376" s="72" t="s">
        <v>13</v>
      </c>
      <c r="D8376" s="72" t="s">
        <v>14</v>
      </c>
      <c r="E8376" s="72" t="s">
        <v>79</v>
      </c>
      <c r="F8376" s="73">
        <v>-67</v>
      </c>
      <c r="G8376" s="72" t="s">
        <v>16</v>
      </c>
      <c r="H8376" s="72" t="s">
        <v>17</v>
      </c>
      <c r="I8376" s="72" t="s">
        <v>18</v>
      </c>
      <c r="J8376" s="72" t="s">
        <v>19</v>
      </c>
      <c r="K8376" s="72" t="s">
        <v>25</v>
      </c>
      <c r="L8376" s="72" t="s">
        <v>275</v>
      </c>
      <c r="M8376" s="72"/>
    </row>
    <row r="8377" spans="2:13" x14ac:dyDescent="0.25">
      <c r="B8377" s="72" t="s">
        <v>12</v>
      </c>
      <c r="C8377" s="72" t="s">
        <v>13</v>
      </c>
      <c r="D8377" s="72" t="s">
        <v>14</v>
      </c>
      <c r="E8377" s="72" t="s">
        <v>258</v>
      </c>
      <c r="F8377" s="73">
        <v>332138</v>
      </c>
      <c r="G8377" s="72" t="s">
        <v>16</v>
      </c>
      <c r="H8377" s="72" t="s">
        <v>17</v>
      </c>
      <c r="I8377" s="72" t="s">
        <v>18</v>
      </c>
      <c r="J8377" s="72" t="s">
        <v>19</v>
      </c>
      <c r="K8377" s="72" t="s">
        <v>25</v>
      </c>
      <c r="L8377" s="72" t="s">
        <v>69</v>
      </c>
      <c r="M8377" s="72" t="s">
        <v>259</v>
      </c>
    </row>
    <row r="8378" spans="2:13" x14ac:dyDescent="0.25">
      <c r="B8378" s="72" t="s">
        <v>12</v>
      </c>
      <c r="C8378" s="72" t="s">
        <v>13</v>
      </c>
      <c r="D8378" s="72" t="s">
        <v>14</v>
      </c>
      <c r="E8378" s="72" t="s">
        <v>33</v>
      </c>
      <c r="F8378" s="73">
        <v>141718</v>
      </c>
      <c r="G8378" s="72" t="s">
        <v>16</v>
      </c>
      <c r="H8378" s="72" t="s">
        <v>17</v>
      </c>
      <c r="I8378" s="72" t="s">
        <v>18</v>
      </c>
      <c r="J8378" s="72" t="s">
        <v>19</v>
      </c>
      <c r="K8378" s="72" t="s">
        <v>25</v>
      </c>
      <c r="L8378" s="72" t="s">
        <v>281</v>
      </c>
      <c r="M8378" s="72" t="s">
        <v>47</v>
      </c>
    </row>
    <row r="8379" spans="2:13" x14ac:dyDescent="0.25">
      <c r="B8379" s="72" t="s">
        <v>12</v>
      </c>
      <c r="C8379" s="72" t="s">
        <v>13</v>
      </c>
      <c r="D8379" s="72" t="s">
        <v>14</v>
      </c>
      <c r="E8379" s="72" t="s">
        <v>256</v>
      </c>
      <c r="F8379" s="73">
        <v>-158061</v>
      </c>
      <c r="G8379" s="72" t="s">
        <v>16</v>
      </c>
      <c r="H8379" s="72" t="s">
        <v>17</v>
      </c>
      <c r="I8379" s="72" t="s">
        <v>18</v>
      </c>
      <c r="J8379" s="72" t="s">
        <v>19</v>
      </c>
      <c r="K8379" s="72" t="s">
        <v>25</v>
      </c>
      <c r="L8379" s="72" t="s">
        <v>128</v>
      </c>
      <c r="M8379" s="72"/>
    </row>
    <row r="8380" spans="2:13" x14ac:dyDescent="0.25">
      <c r="B8380" s="72" t="s">
        <v>12</v>
      </c>
      <c r="C8380" s="72" t="s">
        <v>13</v>
      </c>
      <c r="D8380" s="72" t="s">
        <v>14</v>
      </c>
      <c r="E8380" s="72" t="s">
        <v>68</v>
      </c>
      <c r="F8380" s="73">
        <v>-33805</v>
      </c>
      <c r="G8380" s="72" t="s">
        <v>16</v>
      </c>
      <c r="H8380" s="72" t="s">
        <v>24</v>
      </c>
      <c r="I8380" s="72" t="s">
        <v>48</v>
      </c>
      <c r="J8380" s="72" t="s">
        <v>19</v>
      </c>
      <c r="K8380" s="72" t="s">
        <v>49</v>
      </c>
      <c r="L8380" s="72" t="s">
        <v>167</v>
      </c>
      <c r="M8380" s="72"/>
    </row>
    <row r="8381" spans="2:13" x14ac:dyDescent="0.25">
      <c r="B8381" s="72" t="s">
        <v>12</v>
      </c>
      <c r="C8381" s="72" t="s">
        <v>13</v>
      </c>
      <c r="D8381" s="72" t="s">
        <v>14</v>
      </c>
      <c r="E8381" s="72" t="s">
        <v>41</v>
      </c>
      <c r="F8381" s="73">
        <v>-741</v>
      </c>
      <c r="G8381" s="72" t="s">
        <v>16</v>
      </c>
      <c r="H8381" s="72" t="s">
        <v>17</v>
      </c>
      <c r="I8381" s="72" t="s">
        <v>18</v>
      </c>
      <c r="J8381" s="72" t="s">
        <v>19</v>
      </c>
      <c r="K8381" s="72" t="s">
        <v>25</v>
      </c>
      <c r="L8381" s="72" t="s">
        <v>425</v>
      </c>
      <c r="M8381" s="72"/>
    </row>
    <row r="8382" spans="2:13" x14ac:dyDescent="0.25">
      <c r="B8382" s="72" t="s">
        <v>12</v>
      </c>
      <c r="C8382" s="72" t="s">
        <v>13</v>
      </c>
      <c r="D8382" s="72" t="s">
        <v>14</v>
      </c>
      <c r="E8382" s="72" t="s">
        <v>45</v>
      </c>
      <c r="F8382" s="73">
        <v>270059</v>
      </c>
      <c r="G8382" s="72" t="s">
        <v>16</v>
      </c>
      <c r="H8382" s="72" t="s">
        <v>17</v>
      </c>
      <c r="I8382" s="72" t="s">
        <v>18</v>
      </c>
      <c r="J8382" s="72" t="s">
        <v>19</v>
      </c>
      <c r="K8382" s="72" t="s">
        <v>37</v>
      </c>
      <c r="L8382" s="72" t="s">
        <v>177</v>
      </c>
      <c r="M8382" s="72" t="s">
        <v>47</v>
      </c>
    </row>
    <row r="8383" spans="2:13" x14ac:dyDescent="0.25">
      <c r="B8383" s="72" t="s">
        <v>12</v>
      </c>
      <c r="C8383" s="72" t="s">
        <v>13</v>
      </c>
      <c r="D8383" s="72" t="s">
        <v>14</v>
      </c>
      <c r="E8383" s="72" t="s">
        <v>55</v>
      </c>
      <c r="F8383" s="73">
        <v>1855551</v>
      </c>
      <c r="G8383" s="72" t="s">
        <v>16</v>
      </c>
      <c r="H8383" s="72" t="s">
        <v>17</v>
      </c>
      <c r="I8383" s="72" t="s">
        <v>18</v>
      </c>
      <c r="J8383" s="72" t="s">
        <v>19</v>
      </c>
      <c r="K8383" s="72" t="s">
        <v>25</v>
      </c>
      <c r="L8383" s="72" t="s">
        <v>42</v>
      </c>
      <c r="M8383" s="72" t="s">
        <v>112</v>
      </c>
    </row>
    <row r="8384" spans="2:13" x14ac:dyDescent="0.25">
      <c r="B8384" s="72" t="s">
        <v>12</v>
      </c>
      <c r="C8384" s="72" t="s">
        <v>13</v>
      </c>
      <c r="D8384" s="72" t="s">
        <v>14</v>
      </c>
      <c r="E8384" s="72" t="s">
        <v>83</v>
      </c>
      <c r="F8384" s="73">
        <v>3066513</v>
      </c>
      <c r="G8384" s="72" t="s">
        <v>16</v>
      </c>
      <c r="H8384" s="72" t="s">
        <v>24</v>
      </c>
      <c r="I8384" s="72" t="s">
        <v>18</v>
      </c>
      <c r="J8384" s="72" t="s">
        <v>19</v>
      </c>
      <c r="K8384" s="72" t="s">
        <v>37</v>
      </c>
      <c r="L8384" s="72" t="s">
        <v>285</v>
      </c>
      <c r="M8384" s="72"/>
    </row>
    <row r="8385" spans="2:13" x14ac:dyDescent="0.25">
      <c r="B8385" s="72" t="s">
        <v>12</v>
      </c>
      <c r="C8385" s="72" t="s">
        <v>13</v>
      </c>
      <c r="D8385" s="72" t="s">
        <v>14</v>
      </c>
      <c r="E8385" s="72" t="s">
        <v>94</v>
      </c>
      <c r="F8385" s="73">
        <v>231</v>
      </c>
      <c r="G8385" s="72" t="s">
        <v>16</v>
      </c>
      <c r="H8385" s="72" t="s">
        <v>24</v>
      </c>
      <c r="I8385" s="72" t="s">
        <v>18</v>
      </c>
      <c r="J8385" s="72" t="s">
        <v>19</v>
      </c>
      <c r="K8385" s="72" t="s">
        <v>75</v>
      </c>
      <c r="L8385" s="72" t="s">
        <v>426</v>
      </c>
      <c r="M8385" s="72"/>
    </row>
    <row r="8386" spans="2:13" x14ac:dyDescent="0.25">
      <c r="B8386" s="72" t="s">
        <v>12</v>
      </c>
      <c r="C8386" s="72" t="s">
        <v>13</v>
      </c>
      <c r="D8386" s="72" t="s">
        <v>14</v>
      </c>
      <c r="E8386" s="72" t="s">
        <v>33</v>
      </c>
      <c r="F8386" s="73">
        <v>55365</v>
      </c>
      <c r="G8386" s="72" t="s">
        <v>16</v>
      </c>
      <c r="H8386" s="72" t="s">
        <v>24</v>
      </c>
      <c r="I8386" s="72" t="s">
        <v>18</v>
      </c>
      <c r="J8386" s="72" t="s">
        <v>19</v>
      </c>
      <c r="K8386" s="72" t="s">
        <v>102</v>
      </c>
      <c r="L8386" s="72" t="s">
        <v>103</v>
      </c>
      <c r="M8386" s="72" t="s">
        <v>35</v>
      </c>
    </row>
    <row r="8387" spans="2:13" x14ac:dyDescent="0.25">
      <c r="B8387" s="72" t="s">
        <v>12</v>
      </c>
      <c r="C8387" s="72" t="s">
        <v>13</v>
      </c>
      <c r="D8387" s="72" t="s">
        <v>14</v>
      </c>
      <c r="E8387" s="72" t="s">
        <v>36</v>
      </c>
      <c r="F8387" s="73">
        <v>2204</v>
      </c>
      <c r="G8387" s="72" t="s">
        <v>16</v>
      </c>
      <c r="H8387" s="72" t="s">
        <v>17</v>
      </c>
      <c r="I8387" s="72" t="s">
        <v>18</v>
      </c>
      <c r="J8387" s="72" t="s">
        <v>19</v>
      </c>
      <c r="K8387" s="72" t="s">
        <v>108</v>
      </c>
      <c r="L8387" s="72" t="s">
        <v>109</v>
      </c>
      <c r="M8387" s="72" t="s">
        <v>57</v>
      </c>
    </row>
    <row r="8388" spans="2:13" x14ac:dyDescent="0.25">
      <c r="B8388" s="72" t="s">
        <v>12</v>
      </c>
      <c r="C8388" s="72" t="s">
        <v>13</v>
      </c>
      <c r="D8388" s="72" t="s">
        <v>14</v>
      </c>
      <c r="E8388" s="72" t="s">
        <v>754</v>
      </c>
      <c r="F8388" s="73">
        <v>12218</v>
      </c>
      <c r="G8388" s="72" t="s">
        <v>16</v>
      </c>
      <c r="H8388" s="72" t="s">
        <v>17</v>
      </c>
      <c r="I8388" s="72" t="s">
        <v>48</v>
      </c>
      <c r="J8388" s="72" t="s">
        <v>19</v>
      </c>
      <c r="K8388" s="72"/>
      <c r="L8388" s="72"/>
      <c r="M8388" s="72" t="s">
        <v>797</v>
      </c>
    </row>
    <row r="8389" spans="2:13" x14ac:dyDescent="0.25">
      <c r="B8389" s="72" t="s">
        <v>12</v>
      </c>
      <c r="C8389" s="72" t="s">
        <v>13</v>
      </c>
      <c r="D8389" s="72" t="s">
        <v>14</v>
      </c>
      <c r="E8389" s="72" t="s">
        <v>152</v>
      </c>
      <c r="F8389" s="73">
        <v>-13409</v>
      </c>
      <c r="G8389" s="72" t="s">
        <v>16</v>
      </c>
      <c r="H8389" s="72" t="s">
        <v>24</v>
      </c>
      <c r="I8389" s="72" t="s">
        <v>18</v>
      </c>
      <c r="J8389" s="72" t="s">
        <v>19</v>
      </c>
      <c r="K8389" s="72" t="s">
        <v>25</v>
      </c>
      <c r="L8389" s="72" t="s">
        <v>427</v>
      </c>
      <c r="M8389" s="72"/>
    </row>
    <row r="8390" spans="2:13" x14ac:dyDescent="0.25">
      <c r="B8390" s="72" t="s">
        <v>12</v>
      </c>
      <c r="C8390" s="72" t="s">
        <v>13</v>
      </c>
      <c r="D8390" s="72" t="s">
        <v>14</v>
      </c>
      <c r="E8390" s="72" t="s">
        <v>123</v>
      </c>
      <c r="F8390" s="73">
        <v>-113</v>
      </c>
      <c r="G8390" s="72" t="s">
        <v>16</v>
      </c>
      <c r="H8390" s="72" t="s">
        <v>24</v>
      </c>
      <c r="I8390" s="72" t="s">
        <v>18</v>
      </c>
      <c r="J8390" s="72" t="s">
        <v>19</v>
      </c>
      <c r="K8390" s="72" t="s">
        <v>25</v>
      </c>
      <c r="L8390" s="72" t="s">
        <v>428</v>
      </c>
      <c r="M8390" s="72"/>
    </row>
    <row r="8391" spans="2:13" x14ac:dyDescent="0.25">
      <c r="B8391" s="72" t="s">
        <v>12</v>
      </c>
      <c r="C8391" s="72" t="s">
        <v>13</v>
      </c>
      <c r="D8391" s="72" t="s">
        <v>14</v>
      </c>
      <c r="E8391" s="72" t="s">
        <v>33</v>
      </c>
      <c r="F8391" s="73">
        <v>484565</v>
      </c>
      <c r="G8391" s="72" t="s">
        <v>16</v>
      </c>
      <c r="H8391" s="72" t="s">
        <v>24</v>
      </c>
      <c r="I8391" s="72" t="s">
        <v>18</v>
      </c>
      <c r="J8391" s="72" t="s">
        <v>19</v>
      </c>
      <c r="K8391" s="72" t="s">
        <v>49</v>
      </c>
      <c r="L8391" s="72" t="s">
        <v>82</v>
      </c>
      <c r="M8391" s="72" t="s">
        <v>47</v>
      </c>
    </row>
    <row r="8392" spans="2:13" x14ac:dyDescent="0.25">
      <c r="B8392" s="72" t="s">
        <v>12</v>
      </c>
      <c r="C8392" s="72" t="s">
        <v>13</v>
      </c>
      <c r="D8392" s="72" t="s">
        <v>14</v>
      </c>
      <c r="E8392" s="72" t="s">
        <v>39</v>
      </c>
      <c r="F8392" s="73">
        <v>-68</v>
      </c>
      <c r="G8392" s="72" t="s">
        <v>16</v>
      </c>
      <c r="H8392" s="72" t="s">
        <v>17</v>
      </c>
      <c r="I8392" s="72" t="s">
        <v>18</v>
      </c>
      <c r="J8392" s="72" t="s">
        <v>19</v>
      </c>
      <c r="K8392" s="72" t="s">
        <v>49</v>
      </c>
      <c r="L8392" s="72" t="s">
        <v>248</v>
      </c>
      <c r="M8392" s="72"/>
    </row>
    <row r="8393" spans="2:13" x14ac:dyDescent="0.25">
      <c r="B8393" s="72" t="s">
        <v>12</v>
      </c>
      <c r="C8393" s="72" t="s">
        <v>13</v>
      </c>
      <c r="D8393" s="72" t="s">
        <v>14</v>
      </c>
      <c r="E8393" s="72" t="s">
        <v>30</v>
      </c>
      <c r="F8393" s="73">
        <v>-356</v>
      </c>
      <c r="G8393" s="72" t="s">
        <v>16</v>
      </c>
      <c r="H8393" s="72" t="s">
        <v>24</v>
      </c>
      <c r="I8393" s="72" t="s">
        <v>18</v>
      </c>
      <c r="J8393" s="72" t="s">
        <v>19</v>
      </c>
      <c r="K8393" s="72" t="s">
        <v>25</v>
      </c>
      <c r="L8393" s="72" t="s">
        <v>159</v>
      </c>
      <c r="M8393" s="72"/>
    </row>
    <row r="8394" spans="2:13" x14ac:dyDescent="0.25">
      <c r="B8394" s="72" t="s">
        <v>12</v>
      </c>
      <c r="C8394" s="72" t="s">
        <v>13</v>
      </c>
      <c r="D8394" s="72" t="s">
        <v>14</v>
      </c>
      <c r="E8394" s="72" t="s">
        <v>144</v>
      </c>
      <c r="F8394" s="73">
        <v>59747000</v>
      </c>
      <c r="G8394" s="72" t="s">
        <v>16</v>
      </c>
      <c r="H8394" s="72" t="s">
        <v>24</v>
      </c>
      <c r="I8394" s="72" t="s">
        <v>18</v>
      </c>
      <c r="J8394" s="72" t="s">
        <v>19</v>
      </c>
      <c r="K8394" s="72" t="s">
        <v>102</v>
      </c>
      <c r="L8394" s="72" t="s">
        <v>429</v>
      </c>
      <c r="M8394" s="72" t="s">
        <v>184</v>
      </c>
    </row>
    <row r="8395" spans="2:13" x14ac:dyDescent="0.25">
      <c r="B8395" s="72" t="s">
        <v>12</v>
      </c>
      <c r="C8395" s="72" t="s">
        <v>13</v>
      </c>
      <c r="D8395" s="72" t="s">
        <v>14</v>
      </c>
      <c r="E8395" s="72" t="s">
        <v>94</v>
      </c>
      <c r="F8395" s="73">
        <v>290</v>
      </c>
      <c r="G8395" s="72" t="s">
        <v>16</v>
      </c>
      <c r="H8395" s="72" t="s">
        <v>17</v>
      </c>
      <c r="I8395" s="72" t="s">
        <v>18</v>
      </c>
      <c r="J8395" s="72" t="s">
        <v>19</v>
      </c>
      <c r="K8395" s="72" t="s">
        <v>49</v>
      </c>
      <c r="L8395" s="72" t="s">
        <v>50</v>
      </c>
      <c r="M8395" s="72"/>
    </row>
    <row r="8396" spans="2:13" x14ac:dyDescent="0.25">
      <c r="B8396" s="72" t="s">
        <v>12</v>
      </c>
      <c r="C8396" s="72" t="s">
        <v>13</v>
      </c>
      <c r="D8396" s="72" t="s">
        <v>14</v>
      </c>
      <c r="E8396" s="72" t="s">
        <v>144</v>
      </c>
      <c r="F8396" s="73">
        <v>151656817</v>
      </c>
      <c r="G8396" s="72" t="s">
        <v>16</v>
      </c>
      <c r="H8396" s="72" t="s">
        <v>24</v>
      </c>
      <c r="I8396" s="72" t="s">
        <v>18</v>
      </c>
      <c r="J8396" s="72" t="s">
        <v>19</v>
      </c>
      <c r="K8396" s="72" t="s">
        <v>157</v>
      </c>
      <c r="L8396" s="72" t="s">
        <v>414</v>
      </c>
      <c r="M8396" s="72" t="s">
        <v>184</v>
      </c>
    </row>
    <row r="8397" spans="2:13" x14ac:dyDescent="0.25">
      <c r="B8397" s="72" t="s">
        <v>12</v>
      </c>
      <c r="C8397" s="72" t="s">
        <v>13</v>
      </c>
      <c r="D8397" s="72" t="s">
        <v>14</v>
      </c>
      <c r="E8397" s="72" t="s">
        <v>132</v>
      </c>
      <c r="F8397" s="73">
        <v>270575</v>
      </c>
      <c r="G8397" s="72" t="s">
        <v>16</v>
      </c>
      <c r="H8397" s="72" t="s">
        <v>24</v>
      </c>
      <c r="I8397" s="72" t="s">
        <v>18</v>
      </c>
      <c r="J8397" s="72" t="s">
        <v>19</v>
      </c>
      <c r="K8397" s="72" t="s">
        <v>49</v>
      </c>
      <c r="L8397" s="72" t="s">
        <v>255</v>
      </c>
      <c r="M8397" s="72" t="s">
        <v>133</v>
      </c>
    </row>
    <row r="8398" spans="2:13" x14ac:dyDescent="0.25">
      <c r="B8398" s="72" t="s">
        <v>12</v>
      </c>
      <c r="C8398" s="72" t="s">
        <v>13</v>
      </c>
      <c r="D8398" s="72" t="s">
        <v>14</v>
      </c>
      <c r="E8398" s="72" t="s">
        <v>39</v>
      </c>
      <c r="F8398" s="73">
        <v>-34292</v>
      </c>
      <c r="G8398" s="72" t="s">
        <v>16</v>
      </c>
      <c r="H8398" s="72" t="s">
        <v>24</v>
      </c>
      <c r="I8398" s="72" t="s">
        <v>18</v>
      </c>
      <c r="J8398" s="72" t="s">
        <v>19</v>
      </c>
      <c r="K8398" s="72" t="s">
        <v>75</v>
      </c>
      <c r="L8398" s="72" t="s">
        <v>76</v>
      </c>
      <c r="M8398" s="72"/>
    </row>
    <row r="8399" spans="2:13" x14ac:dyDescent="0.25">
      <c r="B8399" s="72" t="s">
        <v>12</v>
      </c>
      <c r="C8399" s="72" t="s">
        <v>13</v>
      </c>
      <c r="D8399" s="72" t="s">
        <v>14</v>
      </c>
      <c r="E8399" s="72" t="s">
        <v>79</v>
      </c>
      <c r="F8399" s="73">
        <v>-236</v>
      </c>
      <c r="G8399" s="72" t="s">
        <v>16</v>
      </c>
      <c r="H8399" s="72" t="s">
        <v>17</v>
      </c>
      <c r="I8399" s="72" t="s">
        <v>18</v>
      </c>
      <c r="J8399" s="72" t="s">
        <v>227</v>
      </c>
      <c r="K8399" s="72" t="s">
        <v>25</v>
      </c>
      <c r="L8399" s="72" t="s">
        <v>430</v>
      </c>
      <c r="M8399" s="72"/>
    </row>
    <row r="8400" spans="2:13" x14ac:dyDescent="0.25">
      <c r="B8400" s="72" t="s">
        <v>12</v>
      </c>
      <c r="C8400" s="72" t="s">
        <v>13</v>
      </c>
      <c r="D8400" s="72" t="s">
        <v>14</v>
      </c>
      <c r="E8400" s="72" t="s">
        <v>33</v>
      </c>
      <c r="F8400" s="73">
        <v>1067</v>
      </c>
      <c r="G8400" s="72" t="s">
        <v>16</v>
      </c>
      <c r="H8400" s="72" t="s">
        <v>17</v>
      </c>
      <c r="I8400" s="72" t="s">
        <v>18</v>
      </c>
      <c r="J8400" s="72" t="s">
        <v>19</v>
      </c>
      <c r="K8400" s="72" t="s">
        <v>25</v>
      </c>
      <c r="L8400" s="72" t="s">
        <v>431</v>
      </c>
      <c r="M8400" s="72" t="s">
        <v>112</v>
      </c>
    </row>
    <row r="8401" spans="2:13" x14ac:dyDescent="0.25">
      <c r="B8401" s="72" t="s">
        <v>12</v>
      </c>
      <c r="C8401" s="72" t="s">
        <v>13</v>
      </c>
      <c r="D8401" s="72" t="s">
        <v>14</v>
      </c>
      <c r="E8401" s="72" t="s">
        <v>51</v>
      </c>
      <c r="F8401" s="73">
        <v>1011017</v>
      </c>
      <c r="G8401" s="72" t="s">
        <v>16</v>
      </c>
      <c r="H8401" s="72" t="s">
        <v>17</v>
      </c>
      <c r="I8401" s="72" t="s">
        <v>18</v>
      </c>
      <c r="J8401" s="72" t="s">
        <v>227</v>
      </c>
      <c r="K8401" s="72" t="s">
        <v>25</v>
      </c>
      <c r="L8401" s="72" t="s">
        <v>323</v>
      </c>
      <c r="M8401" s="72"/>
    </row>
    <row r="8402" spans="2:13" x14ac:dyDescent="0.25">
      <c r="B8402" s="72" t="s">
        <v>12</v>
      </c>
      <c r="C8402" s="72" t="s">
        <v>13</v>
      </c>
      <c r="D8402" s="72" t="s">
        <v>14</v>
      </c>
      <c r="E8402" s="72" t="s">
        <v>134</v>
      </c>
      <c r="F8402" s="73">
        <v>677625</v>
      </c>
      <c r="G8402" s="72" t="s">
        <v>16</v>
      </c>
      <c r="H8402" s="72" t="s">
        <v>24</v>
      </c>
      <c r="I8402" s="72" t="s">
        <v>18</v>
      </c>
      <c r="J8402" s="72" t="s">
        <v>19</v>
      </c>
      <c r="K8402" s="72" t="s">
        <v>49</v>
      </c>
      <c r="L8402" s="72" t="s">
        <v>105</v>
      </c>
      <c r="M8402" s="72"/>
    </row>
    <row r="8403" spans="2:13" x14ac:dyDescent="0.25">
      <c r="B8403" s="72" t="s">
        <v>12</v>
      </c>
      <c r="C8403" s="72" t="s">
        <v>13</v>
      </c>
      <c r="D8403" s="72" t="s">
        <v>14</v>
      </c>
      <c r="E8403" s="72" t="s">
        <v>33</v>
      </c>
      <c r="F8403" s="73">
        <v>23498</v>
      </c>
      <c r="G8403" s="72" t="s">
        <v>16</v>
      </c>
      <c r="H8403" s="72" t="s">
        <v>17</v>
      </c>
      <c r="I8403" s="72" t="s">
        <v>18</v>
      </c>
      <c r="J8403" s="72" t="s">
        <v>19</v>
      </c>
      <c r="K8403" s="72" t="s">
        <v>25</v>
      </c>
      <c r="L8403" s="72" t="s">
        <v>432</v>
      </c>
      <c r="M8403" s="72" t="s">
        <v>47</v>
      </c>
    </row>
    <row r="8404" spans="2:13" x14ac:dyDescent="0.25">
      <c r="B8404" s="72" t="s">
        <v>12</v>
      </c>
      <c r="C8404" s="72" t="s">
        <v>13</v>
      </c>
      <c r="D8404" s="72" t="s">
        <v>14</v>
      </c>
      <c r="E8404" s="72" t="s">
        <v>187</v>
      </c>
      <c r="F8404" s="73">
        <v>406871</v>
      </c>
      <c r="G8404" s="72" t="s">
        <v>16</v>
      </c>
      <c r="H8404" s="72" t="s">
        <v>24</v>
      </c>
      <c r="I8404" s="72" t="s">
        <v>18</v>
      </c>
      <c r="J8404" s="72" t="s">
        <v>19</v>
      </c>
      <c r="K8404" s="72" t="s">
        <v>102</v>
      </c>
      <c r="L8404" s="72" t="s">
        <v>429</v>
      </c>
      <c r="M8404" s="72" t="s">
        <v>112</v>
      </c>
    </row>
    <row r="8405" spans="2:13" x14ac:dyDescent="0.25">
      <c r="B8405" s="72" t="s">
        <v>12</v>
      </c>
      <c r="C8405" s="72" t="s">
        <v>13</v>
      </c>
      <c r="D8405" s="72" t="s">
        <v>14</v>
      </c>
      <c r="E8405" s="72" t="s">
        <v>33</v>
      </c>
      <c r="F8405" s="73">
        <v>29017</v>
      </c>
      <c r="G8405" s="72" t="s">
        <v>16</v>
      </c>
      <c r="H8405" s="72" t="s">
        <v>17</v>
      </c>
      <c r="I8405" s="72" t="s">
        <v>18</v>
      </c>
      <c r="J8405" s="72" t="s">
        <v>19</v>
      </c>
      <c r="K8405" s="72" t="s">
        <v>25</v>
      </c>
      <c r="L8405" s="72" t="s">
        <v>433</v>
      </c>
      <c r="M8405" s="72" t="s">
        <v>35</v>
      </c>
    </row>
    <row r="8406" spans="2:13" x14ac:dyDescent="0.25">
      <c r="B8406" s="72" t="s">
        <v>12</v>
      </c>
      <c r="C8406" s="72" t="s">
        <v>13</v>
      </c>
      <c r="D8406" s="72" t="s">
        <v>14</v>
      </c>
      <c r="E8406" s="72" t="s">
        <v>41</v>
      </c>
      <c r="F8406" s="73">
        <v>-4</v>
      </c>
      <c r="G8406" s="72" t="s">
        <v>16</v>
      </c>
      <c r="H8406" s="72" t="s">
        <v>24</v>
      </c>
      <c r="I8406" s="72" t="s">
        <v>18</v>
      </c>
      <c r="J8406" s="72" t="s">
        <v>19</v>
      </c>
      <c r="K8406" s="72" t="s">
        <v>37</v>
      </c>
      <c r="L8406" s="72" t="s">
        <v>280</v>
      </c>
      <c r="M8406" s="72"/>
    </row>
    <row r="8407" spans="2:13" x14ac:dyDescent="0.25">
      <c r="B8407" s="72" t="s">
        <v>12</v>
      </c>
      <c r="C8407" s="72" t="s">
        <v>13</v>
      </c>
      <c r="D8407" s="72" t="s">
        <v>14</v>
      </c>
      <c r="E8407" s="72" t="s">
        <v>27</v>
      </c>
      <c r="F8407" s="73">
        <v>1125502</v>
      </c>
      <c r="G8407" s="72" t="s">
        <v>16</v>
      </c>
      <c r="H8407" s="72" t="s">
        <v>24</v>
      </c>
      <c r="I8407" s="72" t="s">
        <v>18</v>
      </c>
      <c r="J8407" s="72" t="s">
        <v>19</v>
      </c>
      <c r="K8407" s="72" t="s">
        <v>25</v>
      </c>
      <c r="L8407" s="72" t="s">
        <v>434</v>
      </c>
      <c r="M8407" s="72" t="s">
        <v>29</v>
      </c>
    </row>
    <row r="8408" spans="2:13" x14ac:dyDescent="0.25">
      <c r="B8408" s="72" t="s">
        <v>12</v>
      </c>
      <c r="C8408" s="72" t="s">
        <v>13</v>
      </c>
      <c r="D8408" s="72" t="s">
        <v>14</v>
      </c>
      <c r="E8408" s="72" t="s">
        <v>33</v>
      </c>
      <c r="F8408" s="73">
        <v>44134</v>
      </c>
      <c r="G8408" s="72" t="s">
        <v>16</v>
      </c>
      <c r="H8408" s="72" t="s">
        <v>24</v>
      </c>
      <c r="I8408" s="72" t="s">
        <v>18</v>
      </c>
      <c r="J8408" s="72" t="s">
        <v>19</v>
      </c>
      <c r="K8408" s="72" t="s">
        <v>25</v>
      </c>
      <c r="L8408" s="72" t="s">
        <v>425</v>
      </c>
      <c r="M8408" s="72" t="s">
        <v>47</v>
      </c>
    </row>
    <row r="8409" spans="2:13" x14ac:dyDescent="0.25">
      <c r="B8409" s="72" t="s">
        <v>12</v>
      </c>
      <c r="C8409" s="72" t="s">
        <v>13</v>
      </c>
      <c r="D8409" s="72" t="s">
        <v>14</v>
      </c>
      <c r="E8409" s="72" t="s">
        <v>187</v>
      </c>
      <c r="F8409" s="73">
        <v>854242</v>
      </c>
      <c r="G8409" s="72" t="s">
        <v>16</v>
      </c>
      <c r="H8409" s="72" t="s">
        <v>17</v>
      </c>
      <c r="I8409" s="72" t="s">
        <v>18</v>
      </c>
      <c r="J8409" s="72" t="s">
        <v>19</v>
      </c>
      <c r="K8409" s="72" t="s">
        <v>25</v>
      </c>
      <c r="L8409" s="72" t="s">
        <v>244</v>
      </c>
      <c r="M8409" s="72" t="s">
        <v>112</v>
      </c>
    </row>
    <row r="8410" spans="2:13" x14ac:dyDescent="0.25">
      <c r="B8410" s="72" t="s">
        <v>12</v>
      </c>
      <c r="C8410" s="72" t="s">
        <v>13</v>
      </c>
      <c r="D8410" s="72" t="s">
        <v>14</v>
      </c>
      <c r="E8410" s="72" t="s">
        <v>79</v>
      </c>
      <c r="F8410" s="73">
        <v>-1283</v>
      </c>
      <c r="G8410" s="72" t="s">
        <v>16</v>
      </c>
      <c r="H8410" s="72" t="s">
        <v>24</v>
      </c>
      <c r="I8410" s="72" t="s">
        <v>48</v>
      </c>
      <c r="J8410" s="72" t="s">
        <v>19</v>
      </c>
      <c r="K8410" s="72" t="s">
        <v>49</v>
      </c>
      <c r="L8410" s="72" t="s">
        <v>82</v>
      </c>
      <c r="M8410" s="72"/>
    </row>
    <row r="8411" spans="2:13" x14ac:dyDescent="0.25">
      <c r="B8411" s="72" t="s">
        <v>12</v>
      </c>
      <c r="C8411" s="72" t="s">
        <v>13</v>
      </c>
      <c r="D8411" s="72" t="s">
        <v>14</v>
      </c>
      <c r="E8411" s="72" t="s">
        <v>68</v>
      </c>
      <c r="F8411" s="73">
        <v>-219</v>
      </c>
      <c r="G8411" s="72" t="s">
        <v>16</v>
      </c>
      <c r="H8411" s="72" t="s">
        <v>17</v>
      </c>
      <c r="I8411" s="72" t="s">
        <v>18</v>
      </c>
      <c r="J8411" s="72" t="s">
        <v>19</v>
      </c>
      <c r="K8411" s="72" t="s">
        <v>20</v>
      </c>
      <c r="L8411" s="72" t="s">
        <v>435</v>
      </c>
      <c r="M8411" s="72"/>
    </row>
    <row r="8412" spans="2:13" x14ac:dyDescent="0.25">
      <c r="B8412" s="72" t="s">
        <v>12</v>
      </c>
      <c r="C8412" s="72" t="s">
        <v>13</v>
      </c>
      <c r="D8412" s="72" t="s">
        <v>14</v>
      </c>
      <c r="E8412" s="72" t="s">
        <v>228</v>
      </c>
      <c r="F8412" s="73">
        <v>48129</v>
      </c>
      <c r="G8412" s="72" t="s">
        <v>16</v>
      </c>
      <c r="H8412" s="72" t="s">
        <v>24</v>
      </c>
      <c r="I8412" s="72" t="s">
        <v>18</v>
      </c>
      <c r="J8412" s="72" t="s">
        <v>19</v>
      </c>
      <c r="K8412" s="72" t="s">
        <v>25</v>
      </c>
      <c r="L8412" s="72" t="s">
        <v>101</v>
      </c>
      <c r="M8412" s="72" t="s">
        <v>62</v>
      </c>
    </row>
    <row r="8413" spans="2:13" x14ac:dyDescent="0.25">
      <c r="B8413" s="72" t="s">
        <v>12</v>
      </c>
      <c r="C8413" s="72" t="s">
        <v>13</v>
      </c>
      <c r="D8413" s="72" t="s">
        <v>14</v>
      </c>
      <c r="E8413" s="72" t="s">
        <v>81</v>
      </c>
      <c r="F8413" s="73">
        <v>22343</v>
      </c>
      <c r="G8413" s="72" t="s">
        <v>16</v>
      </c>
      <c r="H8413" s="72" t="s">
        <v>17</v>
      </c>
      <c r="I8413" s="72" t="s">
        <v>18</v>
      </c>
      <c r="J8413" s="72" t="s">
        <v>19</v>
      </c>
      <c r="K8413" s="72" t="s">
        <v>25</v>
      </c>
      <c r="L8413" s="72" t="s">
        <v>436</v>
      </c>
      <c r="M8413" s="72" t="s">
        <v>29</v>
      </c>
    </row>
    <row r="8414" spans="2:13" x14ac:dyDescent="0.25">
      <c r="B8414" s="72" t="s">
        <v>12</v>
      </c>
      <c r="C8414" s="72" t="s">
        <v>13</v>
      </c>
      <c r="D8414" s="72" t="s">
        <v>14</v>
      </c>
      <c r="E8414" s="72" t="s">
        <v>30</v>
      </c>
      <c r="F8414" s="73">
        <v>-2167</v>
      </c>
      <c r="G8414" s="72" t="s">
        <v>16</v>
      </c>
      <c r="H8414" s="72" t="s">
        <v>17</v>
      </c>
      <c r="I8414" s="72" t="s">
        <v>18</v>
      </c>
      <c r="J8414" s="72" t="s">
        <v>19</v>
      </c>
      <c r="K8414" s="72" t="s">
        <v>25</v>
      </c>
      <c r="L8414" s="72" t="s">
        <v>174</v>
      </c>
      <c r="M8414" s="72"/>
    </row>
    <row r="8415" spans="2:13" x14ac:dyDescent="0.25">
      <c r="B8415" s="72" t="s">
        <v>12</v>
      </c>
      <c r="C8415" s="72" t="s">
        <v>13</v>
      </c>
      <c r="D8415" s="72" t="s">
        <v>14</v>
      </c>
      <c r="E8415" s="72" t="s">
        <v>68</v>
      </c>
      <c r="F8415" s="73">
        <v>-1180363</v>
      </c>
      <c r="G8415" s="72" t="s">
        <v>16</v>
      </c>
      <c r="H8415" s="72" t="s">
        <v>24</v>
      </c>
      <c r="I8415" s="72" t="s">
        <v>18</v>
      </c>
      <c r="J8415" s="72" t="s">
        <v>19</v>
      </c>
      <c r="K8415" s="72" t="s">
        <v>25</v>
      </c>
      <c r="L8415" s="72" t="s">
        <v>198</v>
      </c>
      <c r="M8415" s="72"/>
    </row>
    <row r="8416" spans="2:13" x14ac:dyDescent="0.25">
      <c r="B8416" s="72" t="s">
        <v>12</v>
      </c>
      <c r="C8416" s="72" t="s">
        <v>13</v>
      </c>
      <c r="D8416" s="72" t="s">
        <v>14</v>
      </c>
      <c r="E8416" s="72" t="s">
        <v>27</v>
      </c>
      <c r="F8416" s="73">
        <v>18347</v>
      </c>
      <c r="G8416" s="72" t="s">
        <v>16</v>
      </c>
      <c r="H8416" s="72" t="s">
        <v>17</v>
      </c>
      <c r="I8416" s="72" t="s">
        <v>18</v>
      </c>
      <c r="J8416" s="72" t="s">
        <v>19</v>
      </c>
      <c r="K8416" s="72" t="s">
        <v>43</v>
      </c>
      <c r="L8416" s="72" t="s">
        <v>437</v>
      </c>
      <c r="M8416" s="72" t="s">
        <v>112</v>
      </c>
    </row>
    <row r="8417" spans="2:13" x14ac:dyDescent="0.25">
      <c r="B8417" s="72" t="s">
        <v>12</v>
      </c>
      <c r="C8417" s="72" t="s">
        <v>13</v>
      </c>
      <c r="D8417" s="72" t="s">
        <v>14</v>
      </c>
      <c r="E8417" s="72" t="s">
        <v>39</v>
      </c>
      <c r="F8417" s="73">
        <v>-26327</v>
      </c>
      <c r="G8417" s="72" t="s">
        <v>16</v>
      </c>
      <c r="H8417" s="72" t="s">
        <v>17</v>
      </c>
      <c r="I8417" s="72" t="s">
        <v>18</v>
      </c>
      <c r="J8417" s="72" t="s">
        <v>19</v>
      </c>
      <c r="K8417" s="72" t="s">
        <v>25</v>
      </c>
      <c r="L8417" s="72" t="s">
        <v>347</v>
      </c>
      <c r="M8417" s="72"/>
    </row>
    <row r="8418" spans="2:13" x14ac:dyDescent="0.25">
      <c r="B8418" s="72" t="s">
        <v>12</v>
      </c>
      <c r="C8418" s="72" t="s">
        <v>13</v>
      </c>
      <c r="D8418" s="72" t="s">
        <v>14</v>
      </c>
      <c r="E8418" s="72" t="s">
        <v>83</v>
      </c>
      <c r="F8418" s="73">
        <v>245</v>
      </c>
      <c r="G8418" s="72" t="s">
        <v>269</v>
      </c>
      <c r="H8418" s="72" t="s">
        <v>24</v>
      </c>
      <c r="I8418" s="72" t="s">
        <v>18</v>
      </c>
      <c r="J8418" s="72" t="s">
        <v>438</v>
      </c>
      <c r="K8418" s="72" t="s">
        <v>63</v>
      </c>
      <c r="L8418" s="72" t="s">
        <v>439</v>
      </c>
      <c r="M8418" s="72"/>
    </row>
    <row r="8419" spans="2:13" x14ac:dyDescent="0.25">
      <c r="B8419" s="72" t="s">
        <v>12</v>
      </c>
      <c r="C8419" s="72" t="s">
        <v>13</v>
      </c>
      <c r="D8419" s="72" t="s">
        <v>14</v>
      </c>
      <c r="E8419" s="72" t="s">
        <v>264</v>
      </c>
      <c r="F8419" s="73">
        <v>179041</v>
      </c>
      <c r="G8419" s="72" t="s">
        <v>16</v>
      </c>
      <c r="H8419" s="72" t="s">
        <v>24</v>
      </c>
      <c r="I8419" s="72" t="s">
        <v>18</v>
      </c>
      <c r="J8419" s="72" t="s">
        <v>19</v>
      </c>
      <c r="K8419" s="72" t="s">
        <v>185</v>
      </c>
      <c r="L8419" s="72" t="s">
        <v>440</v>
      </c>
      <c r="M8419" s="72" t="s">
        <v>133</v>
      </c>
    </row>
    <row r="8420" spans="2:13" x14ac:dyDescent="0.25">
      <c r="B8420" s="72" t="s">
        <v>12</v>
      </c>
      <c r="C8420" s="72" t="s">
        <v>13</v>
      </c>
      <c r="D8420" s="72" t="s">
        <v>14</v>
      </c>
      <c r="E8420" s="72" t="s">
        <v>152</v>
      </c>
      <c r="F8420" s="73">
        <v>-8560</v>
      </c>
      <c r="G8420" s="72" t="s">
        <v>16</v>
      </c>
      <c r="H8420" s="72" t="s">
        <v>24</v>
      </c>
      <c r="I8420" s="72" t="s">
        <v>18</v>
      </c>
      <c r="J8420" s="72" t="s">
        <v>19</v>
      </c>
      <c r="K8420" s="72" t="s">
        <v>63</v>
      </c>
      <c r="L8420" s="72" t="s">
        <v>135</v>
      </c>
      <c r="M8420" s="72"/>
    </row>
    <row r="8421" spans="2:13" x14ac:dyDescent="0.25">
      <c r="B8421" s="72" t="s">
        <v>12</v>
      </c>
      <c r="C8421" s="72" t="s">
        <v>13</v>
      </c>
      <c r="D8421" s="72" t="s">
        <v>14</v>
      </c>
      <c r="E8421" s="72" t="s">
        <v>68</v>
      </c>
      <c r="F8421" s="73">
        <v>-1206</v>
      </c>
      <c r="G8421" s="72" t="s">
        <v>16</v>
      </c>
      <c r="H8421" s="72" t="s">
        <v>17</v>
      </c>
      <c r="I8421" s="72" t="s">
        <v>18</v>
      </c>
      <c r="J8421" s="72" t="s">
        <v>19</v>
      </c>
      <c r="K8421" s="72" t="s">
        <v>25</v>
      </c>
      <c r="L8421" s="72" t="s">
        <v>176</v>
      </c>
      <c r="M8421" s="72"/>
    </row>
    <row r="8422" spans="2:13" x14ac:dyDescent="0.25">
      <c r="B8422" s="72" t="s">
        <v>12</v>
      </c>
      <c r="C8422" s="72" t="s">
        <v>13</v>
      </c>
      <c r="D8422" s="72" t="s">
        <v>14</v>
      </c>
      <c r="E8422" s="72" t="s">
        <v>258</v>
      </c>
      <c r="F8422" s="73">
        <v>279222</v>
      </c>
      <c r="G8422" s="72" t="s">
        <v>16</v>
      </c>
      <c r="H8422" s="72" t="s">
        <v>24</v>
      </c>
      <c r="I8422" s="72" t="s">
        <v>48</v>
      </c>
      <c r="J8422" s="72" t="s">
        <v>19</v>
      </c>
      <c r="K8422" s="72" t="s">
        <v>157</v>
      </c>
      <c r="L8422" s="72" t="s">
        <v>282</v>
      </c>
      <c r="M8422" s="72" t="s">
        <v>259</v>
      </c>
    </row>
    <row r="8423" spans="2:13" x14ac:dyDescent="0.25">
      <c r="B8423" s="72" t="s">
        <v>12</v>
      </c>
      <c r="C8423" s="72" t="s">
        <v>13</v>
      </c>
      <c r="D8423" s="72" t="s">
        <v>14</v>
      </c>
      <c r="E8423" s="72" t="s">
        <v>39</v>
      </c>
      <c r="F8423" s="73">
        <v>-37062</v>
      </c>
      <c r="G8423" s="72" t="s">
        <v>16</v>
      </c>
      <c r="H8423" s="72" t="s">
        <v>24</v>
      </c>
      <c r="I8423" s="72" t="s">
        <v>18</v>
      </c>
      <c r="J8423" s="72" t="s">
        <v>19</v>
      </c>
      <c r="K8423" s="72" t="s">
        <v>25</v>
      </c>
      <c r="L8423" s="72" t="s">
        <v>441</v>
      </c>
      <c r="M8423" s="72"/>
    </row>
    <row r="8424" spans="2:13" x14ac:dyDescent="0.25">
      <c r="B8424" s="72" t="s">
        <v>12</v>
      </c>
      <c r="C8424" s="72" t="s">
        <v>13</v>
      </c>
      <c r="D8424" s="72" t="s">
        <v>14</v>
      </c>
      <c r="E8424" s="72" t="s">
        <v>39</v>
      </c>
      <c r="F8424" s="73">
        <v>-7313</v>
      </c>
      <c r="G8424" s="72" t="s">
        <v>16</v>
      </c>
      <c r="H8424" s="72" t="s">
        <v>24</v>
      </c>
      <c r="I8424" s="72" t="s">
        <v>18</v>
      </c>
      <c r="J8424" s="72" t="s">
        <v>19</v>
      </c>
      <c r="K8424" s="72" t="s">
        <v>25</v>
      </c>
      <c r="L8424" s="72" t="s">
        <v>442</v>
      </c>
      <c r="M8424" s="72"/>
    </row>
    <row r="8425" spans="2:13" x14ac:dyDescent="0.25">
      <c r="B8425" s="72" t="s">
        <v>12</v>
      </c>
      <c r="C8425" s="72" t="s">
        <v>13</v>
      </c>
      <c r="D8425" s="72" t="s">
        <v>14</v>
      </c>
      <c r="E8425" s="72" t="s">
        <v>83</v>
      </c>
      <c r="F8425" s="73">
        <v>4</v>
      </c>
      <c r="G8425" s="72" t="s">
        <v>16</v>
      </c>
      <c r="H8425" s="72" t="s">
        <v>24</v>
      </c>
      <c r="I8425" s="72" t="s">
        <v>18</v>
      </c>
      <c r="J8425" s="72" t="s">
        <v>19</v>
      </c>
      <c r="K8425" s="72" t="s">
        <v>117</v>
      </c>
      <c r="L8425" s="72" t="s">
        <v>282</v>
      </c>
      <c r="M8425" s="72"/>
    </row>
    <row r="8426" spans="2:13" x14ac:dyDescent="0.25">
      <c r="B8426" s="72" t="s">
        <v>12</v>
      </c>
      <c r="C8426" s="72" t="s">
        <v>13</v>
      </c>
      <c r="D8426" s="72" t="s">
        <v>14</v>
      </c>
      <c r="E8426" s="72" t="s">
        <v>83</v>
      </c>
      <c r="F8426" s="73">
        <v>55669</v>
      </c>
      <c r="G8426" s="72" t="s">
        <v>16</v>
      </c>
      <c r="H8426" s="72" t="s">
        <v>24</v>
      </c>
      <c r="I8426" s="72" t="s">
        <v>18</v>
      </c>
      <c r="J8426" s="72" t="s">
        <v>19</v>
      </c>
      <c r="K8426" s="72" t="s">
        <v>25</v>
      </c>
      <c r="L8426" s="72" t="s">
        <v>313</v>
      </c>
      <c r="M8426" s="72"/>
    </row>
    <row r="8427" spans="2:13" x14ac:dyDescent="0.25">
      <c r="B8427" s="72" t="s">
        <v>12</v>
      </c>
      <c r="C8427" s="72" t="s">
        <v>13</v>
      </c>
      <c r="D8427" s="72" t="s">
        <v>14</v>
      </c>
      <c r="E8427" s="72" t="s">
        <v>15</v>
      </c>
      <c r="F8427" s="73">
        <v>421473</v>
      </c>
      <c r="G8427" s="72" t="s">
        <v>16</v>
      </c>
      <c r="H8427" s="72" t="s">
        <v>17</v>
      </c>
      <c r="I8427" s="72" t="s">
        <v>18</v>
      </c>
      <c r="J8427" s="72" t="s">
        <v>19</v>
      </c>
      <c r="K8427" s="72" t="s">
        <v>25</v>
      </c>
      <c r="L8427" s="72" t="s">
        <v>268</v>
      </c>
      <c r="M8427" s="72" t="s">
        <v>133</v>
      </c>
    </row>
    <row r="8428" spans="2:13" x14ac:dyDescent="0.25">
      <c r="B8428" s="72" t="s">
        <v>12</v>
      </c>
      <c r="C8428" s="72" t="s">
        <v>13</v>
      </c>
      <c r="D8428" s="72" t="s">
        <v>14</v>
      </c>
      <c r="E8428" s="72" t="s">
        <v>39</v>
      </c>
      <c r="F8428" s="73">
        <v>-5815</v>
      </c>
      <c r="G8428" s="72" t="s">
        <v>16</v>
      </c>
      <c r="H8428" s="72" t="s">
        <v>24</v>
      </c>
      <c r="I8428" s="72" t="s">
        <v>18</v>
      </c>
      <c r="J8428" s="72" t="s">
        <v>19</v>
      </c>
      <c r="K8428" s="72" t="s">
        <v>99</v>
      </c>
      <c r="L8428" s="72" t="s">
        <v>335</v>
      </c>
      <c r="M8428" s="72"/>
    </row>
    <row r="8429" spans="2:13" x14ac:dyDescent="0.25">
      <c r="B8429" s="72" t="s">
        <v>12</v>
      </c>
      <c r="C8429" s="72" t="s">
        <v>13</v>
      </c>
      <c r="D8429" s="72" t="s">
        <v>14</v>
      </c>
      <c r="E8429" s="72" t="s">
        <v>123</v>
      </c>
      <c r="F8429" s="73">
        <v>-17</v>
      </c>
      <c r="G8429" s="72" t="s">
        <v>16</v>
      </c>
      <c r="H8429" s="72" t="s">
        <v>24</v>
      </c>
      <c r="I8429" s="72" t="s">
        <v>18</v>
      </c>
      <c r="J8429" s="72" t="s">
        <v>19</v>
      </c>
      <c r="K8429" s="72" t="s">
        <v>25</v>
      </c>
      <c r="L8429" s="72" t="s">
        <v>360</v>
      </c>
      <c r="M8429" s="72"/>
    </row>
    <row r="8430" spans="2:13" x14ac:dyDescent="0.25">
      <c r="B8430" s="72" t="s">
        <v>12</v>
      </c>
      <c r="C8430" s="72" t="s">
        <v>13</v>
      </c>
      <c r="D8430" s="72" t="s">
        <v>14</v>
      </c>
      <c r="E8430" s="72" t="s">
        <v>58</v>
      </c>
      <c r="F8430" s="73">
        <v>18429</v>
      </c>
      <c r="G8430" s="72" t="s">
        <v>16</v>
      </c>
      <c r="H8430" s="72" t="s">
        <v>24</v>
      </c>
      <c r="I8430" s="72" t="s">
        <v>18</v>
      </c>
      <c r="J8430" s="72" t="s">
        <v>19</v>
      </c>
      <c r="K8430" s="72" t="s">
        <v>75</v>
      </c>
      <c r="L8430" s="72" t="s">
        <v>443</v>
      </c>
      <c r="M8430" s="72" t="s">
        <v>112</v>
      </c>
    </row>
    <row r="8431" spans="2:13" x14ac:dyDescent="0.25">
      <c r="B8431" s="72" t="s">
        <v>12</v>
      </c>
      <c r="C8431" s="72" t="s">
        <v>13</v>
      </c>
      <c r="D8431" s="72" t="s">
        <v>14</v>
      </c>
      <c r="E8431" s="72" t="s">
        <v>70</v>
      </c>
      <c r="F8431" s="73">
        <v>894814</v>
      </c>
      <c r="G8431" s="72" t="s">
        <v>16</v>
      </c>
      <c r="H8431" s="72" t="s">
        <v>24</v>
      </c>
      <c r="I8431" s="72" t="s">
        <v>18</v>
      </c>
      <c r="J8431" s="72" t="s">
        <v>19</v>
      </c>
      <c r="K8431" s="72" t="s">
        <v>96</v>
      </c>
      <c r="L8431" s="72" t="s">
        <v>337</v>
      </c>
      <c r="M8431" s="72" t="s">
        <v>243</v>
      </c>
    </row>
    <row r="8432" spans="2:13" x14ac:dyDescent="0.25">
      <c r="B8432" s="72" t="s">
        <v>12</v>
      </c>
      <c r="C8432" s="72" t="s">
        <v>13</v>
      </c>
      <c r="D8432" s="72" t="s">
        <v>14</v>
      </c>
      <c r="E8432" s="72" t="s">
        <v>258</v>
      </c>
      <c r="F8432" s="73">
        <v>2805840</v>
      </c>
      <c r="G8432" s="72" t="s">
        <v>16</v>
      </c>
      <c r="H8432" s="72" t="s">
        <v>24</v>
      </c>
      <c r="I8432" s="72" t="s">
        <v>18</v>
      </c>
      <c r="J8432" s="72" t="s">
        <v>19</v>
      </c>
      <c r="K8432" s="72" t="s">
        <v>99</v>
      </c>
      <c r="L8432" s="72" t="s">
        <v>242</v>
      </c>
      <c r="M8432" s="72" t="s">
        <v>444</v>
      </c>
    </row>
    <row r="8433" spans="2:13" x14ac:dyDescent="0.25">
      <c r="B8433" s="72" t="s">
        <v>12</v>
      </c>
      <c r="C8433" s="72" t="s">
        <v>13</v>
      </c>
      <c r="D8433" s="72" t="s">
        <v>14</v>
      </c>
      <c r="E8433" s="72" t="s">
        <v>79</v>
      </c>
      <c r="F8433" s="73">
        <v>-597</v>
      </c>
      <c r="G8433" s="72" t="s">
        <v>16</v>
      </c>
      <c r="H8433" s="72" t="s">
        <v>24</v>
      </c>
      <c r="I8433" s="72" t="s">
        <v>18</v>
      </c>
      <c r="J8433" s="72" t="s">
        <v>19</v>
      </c>
      <c r="K8433" s="72" t="s">
        <v>205</v>
      </c>
      <c r="L8433" s="72" t="s">
        <v>206</v>
      </c>
      <c r="M8433" s="72"/>
    </row>
    <row r="8434" spans="2:13" x14ac:dyDescent="0.25">
      <c r="B8434" s="72" t="s">
        <v>12</v>
      </c>
      <c r="C8434" s="72" t="s">
        <v>13</v>
      </c>
      <c r="D8434" s="72" t="s">
        <v>14</v>
      </c>
      <c r="E8434" s="72" t="s">
        <v>79</v>
      </c>
      <c r="F8434" s="73">
        <v>-540</v>
      </c>
      <c r="G8434" s="72" t="s">
        <v>16</v>
      </c>
      <c r="H8434" s="72" t="s">
        <v>24</v>
      </c>
      <c r="I8434" s="72" t="s">
        <v>18</v>
      </c>
      <c r="J8434" s="72" t="s">
        <v>19</v>
      </c>
      <c r="K8434" s="72" t="s">
        <v>117</v>
      </c>
      <c r="L8434" s="72" t="s">
        <v>445</v>
      </c>
      <c r="M8434" s="72"/>
    </row>
    <row r="8435" spans="2:13" x14ac:dyDescent="0.25">
      <c r="B8435" s="72" t="s">
        <v>12</v>
      </c>
      <c r="C8435" s="72" t="s">
        <v>13</v>
      </c>
      <c r="D8435" s="72" t="s">
        <v>14</v>
      </c>
      <c r="E8435" s="72" t="s">
        <v>94</v>
      </c>
      <c r="F8435" s="73">
        <v>9883</v>
      </c>
      <c r="G8435" s="72" t="s">
        <v>16</v>
      </c>
      <c r="H8435" s="72" t="s">
        <v>17</v>
      </c>
      <c r="I8435" s="72" t="s">
        <v>18</v>
      </c>
      <c r="J8435" s="72" t="s">
        <v>19</v>
      </c>
      <c r="K8435" s="72" t="s">
        <v>20</v>
      </c>
      <c r="L8435" s="72" t="s">
        <v>34</v>
      </c>
      <c r="M8435" s="72"/>
    </row>
    <row r="8436" spans="2:13" x14ac:dyDescent="0.25">
      <c r="B8436" s="72" t="s">
        <v>12</v>
      </c>
      <c r="C8436" s="72" t="s">
        <v>13</v>
      </c>
      <c r="D8436" s="72" t="s">
        <v>14</v>
      </c>
      <c r="E8436" s="72" t="s">
        <v>41</v>
      </c>
      <c r="F8436" s="73">
        <v>-181</v>
      </c>
      <c r="G8436" s="72" t="s">
        <v>16</v>
      </c>
      <c r="H8436" s="72" t="s">
        <v>24</v>
      </c>
      <c r="I8436" s="72" t="s">
        <v>18</v>
      </c>
      <c r="J8436" s="72" t="s">
        <v>19</v>
      </c>
      <c r="K8436" s="72" t="s">
        <v>99</v>
      </c>
      <c r="L8436" s="72" t="s">
        <v>446</v>
      </c>
      <c r="M8436" s="72"/>
    </row>
    <row r="8437" spans="2:13" x14ac:dyDescent="0.25">
      <c r="B8437" s="72" t="s">
        <v>12</v>
      </c>
      <c r="C8437" s="72" t="s">
        <v>13</v>
      </c>
      <c r="D8437" s="72" t="s">
        <v>14</v>
      </c>
      <c r="E8437" s="72" t="s">
        <v>55</v>
      </c>
      <c r="F8437" s="73">
        <v>18950551</v>
      </c>
      <c r="G8437" s="72" t="s">
        <v>16</v>
      </c>
      <c r="H8437" s="72" t="s">
        <v>24</v>
      </c>
      <c r="I8437" s="72" t="s">
        <v>18</v>
      </c>
      <c r="J8437" s="72" t="s">
        <v>19</v>
      </c>
      <c r="K8437" s="72" t="s">
        <v>43</v>
      </c>
      <c r="L8437" s="72" t="s">
        <v>447</v>
      </c>
      <c r="M8437" s="72" t="s">
        <v>47</v>
      </c>
    </row>
    <row r="8438" spans="2:13" x14ac:dyDescent="0.25">
      <c r="B8438" s="72" t="s">
        <v>12</v>
      </c>
      <c r="C8438" s="72" t="s">
        <v>13</v>
      </c>
      <c r="D8438" s="72" t="s">
        <v>14</v>
      </c>
      <c r="E8438" s="72" t="s">
        <v>15</v>
      </c>
      <c r="F8438" s="73">
        <v>135642</v>
      </c>
      <c r="G8438" s="72" t="s">
        <v>16</v>
      </c>
      <c r="H8438" s="72" t="s">
        <v>24</v>
      </c>
      <c r="I8438" s="72" t="s">
        <v>18</v>
      </c>
      <c r="J8438" s="72" t="s">
        <v>19</v>
      </c>
      <c r="K8438" s="72" t="s">
        <v>20</v>
      </c>
      <c r="L8438" s="72" t="s">
        <v>327</v>
      </c>
      <c r="M8438" s="72" t="s">
        <v>133</v>
      </c>
    </row>
    <row r="8439" spans="2:13" x14ac:dyDescent="0.25">
      <c r="B8439" s="72" t="s">
        <v>12</v>
      </c>
      <c r="C8439" s="72" t="s">
        <v>13</v>
      </c>
      <c r="D8439" s="72" t="s">
        <v>14</v>
      </c>
      <c r="E8439" s="72" t="s">
        <v>39</v>
      </c>
      <c r="F8439" s="73">
        <v>-558</v>
      </c>
      <c r="G8439" s="72" t="s">
        <v>16</v>
      </c>
      <c r="H8439" s="72" t="s">
        <v>24</v>
      </c>
      <c r="I8439" s="72" t="s">
        <v>18</v>
      </c>
      <c r="J8439" s="72" t="s">
        <v>19</v>
      </c>
      <c r="K8439" s="72" t="s">
        <v>25</v>
      </c>
      <c r="L8439" s="72" t="s">
        <v>448</v>
      </c>
      <c r="M8439" s="72"/>
    </row>
    <row r="8440" spans="2:13" x14ac:dyDescent="0.25">
      <c r="B8440" s="72" t="s">
        <v>12</v>
      </c>
      <c r="C8440" s="72" t="s">
        <v>13</v>
      </c>
      <c r="D8440" s="72" t="s">
        <v>14</v>
      </c>
      <c r="E8440" s="72" t="s">
        <v>144</v>
      </c>
      <c r="F8440" s="73">
        <v>11005948</v>
      </c>
      <c r="G8440" s="72" t="s">
        <v>16</v>
      </c>
      <c r="H8440" s="72" t="s">
        <v>24</v>
      </c>
      <c r="I8440" s="72" t="s">
        <v>18</v>
      </c>
      <c r="J8440" s="72" t="s">
        <v>19</v>
      </c>
      <c r="K8440" s="72" t="s">
        <v>96</v>
      </c>
      <c r="L8440" s="72" t="s">
        <v>162</v>
      </c>
      <c r="M8440" s="72" t="s">
        <v>22</v>
      </c>
    </row>
    <row r="8441" spans="2:13" x14ac:dyDescent="0.25">
      <c r="B8441" s="72" t="s">
        <v>12</v>
      </c>
      <c r="C8441" s="72" t="s">
        <v>13</v>
      </c>
      <c r="D8441" s="72" t="s">
        <v>14</v>
      </c>
      <c r="E8441" s="72" t="s">
        <v>79</v>
      </c>
      <c r="F8441" s="73">
        <v>-76795</v>
      </c>
      <c r="G8441" s="72" t="s">
        <v>16</v>
      </c>
      <c r="H8441" s="72" t="s">
        <v>17</v>
      </c>
      <c r="I8441" s="72" t="s">
        <v>18</v>
      </c>
      <c r="J8441" s="72" t="s">
        <v>19</v>
      </c>
      <c r="K8441" s="72" t="s">
        <v>25</v>
      </c>
      <c r="L8441" s="72" t="s">
        <v>410</v>
      </c>
      <c r="M8441" s="72"/>
    </row>
    <row r="8442" spans="2:13" x14ac:dyDescent="0.25">
      <c r="B8442" s="72" t="s">
        <v>12</v>
      </c>
      <c r="C8442" s="72" t="s">
        <v>13</v>
      </c>
      <c r="D8442" s="72" t="s">
        <v>14</v>
      </c>
      <c r="E8442" s="72" t="s">
        <v>27</v>
      </c>
      <c r="F8442" s="73">
        <v>1594561</v>
      </c>
      <c r="G8442" s="72" t="s">
        <v>16</v>
      </c>
      <c r="H8442" s="72" t="s">
        <v>24</v>
      </c>
      <c r="I8442" s="72" t="s">
        <v>18</v>
      </c>
      <c r="J8442" s="72" t="s">
        <v>19</v>
      </c>
      <c r="K8442" s="72" t="s">
        <v>37</v>
      </c>
      <c r="L8442" s="72" t="s">
        <v>113</v>
      </c>
      <c r="M8442" s="72" t="s">
        <v>112</v>
      </c>
    </row>
    <row r="8443" spans="2:13" x14ac:dyDescent="0.25">
      <c r="B8443" s="72" t="s">
        <v>12</v>
      </c>
      <c r="C8443" s="72" t="s">
        <v>13</v>
      </c>
      <c r="D8443" s="72" t="s">
        <v>14</v>
      </c>
      <c r="E8443" s="72" t="s">
        <v>41</v>
      </c>
      <c r="F8443" s="73">
        <v>-6169</v>
      </c>
      <c r="G8443" s="72" t="s">
        <v>16</v>
      </c>
      <c r="H8443" s="72" t="s">
        <v>24</v>
      </c>
      <c r="I8443" s="72" t="s">
        <v>18</v>
      </c>
      <c r="J8443" s="72" t="s">
        <v>19</v>
      </c>
      <c r="K8443" s="72" t="s">
        <v>37</v>
      </c>
      <c r="L8443" s="72" t="s">
        <v>202</v>
      </c>
      <c r="M8443" s="72"/>
    </row>
    <row r="8444" spans="2:13" x14ac:dyDescent="0.25">
      <c r="B8444" s="72" t="s">
        <v>12</v>
      </c>
      <c r="C8444" s="72" t="s">
        <v>13</v>
      </c>
      <c r="D8444" s="72" t="s">
        <v>14</v>
      </c>
      <c r="E8444" s="72" t="s">
        <v>70</v>
      </c>
      <c r="F8444" s="73">
        <v>146635</v>
      </c>
      <c r="G8444" s="72" t="s">
        <v>16</v>
      </c>
      <c r="H8444" s="72" t="s">
        <v>24</v>
      </c>
      <c r="I8444" s="72" t="s">
        <v>18</v>
      </c>
      <c r="J8444" s="72" t="s">
        <v>19</v>
      </c>
      <c r="K8444" s="72" t="s">
        <v>37</v>
      </c>
      <c r="L8444" s="72" t="s">
        <v>221</v>
      </c>
      <c r="M8444" s="72" t="s">
        <v>259</v>
      </c>
    </row>
    <row r="8445" spans="2:13" x14ac:dyDescent="0.25">
      <c r="B8445" s="72" t="s">
        <v>12</v>
      </c>
      <c r="C8445" s="72" t="s">
        <v>13</v>
      </c>
      <c r="D8445" s="72" t="s">
        <v>14</v>
      </c>
      <c r="E8445" s="72" t="s">
        <v>79</v>
      </c>
      <c r="F8445" s="73">
        <v>-4529</v>
      </c>
      <c r="G8445" s="72" t="s">
        <v>16</v>
      </c>
      <c r="H8445" s="72" t="s">
        <v>24</v>
      </c>
      <c r="I8445" s="72" t="s">
        <v>18</v>
      </c>
      <c r="J8445" s="72" t="s">
        <v>19</v>
      </c>
      <c r="K8445" s="72" t="s">
        <v>43</v>
      </c>
      <c r="L8445" s="72" t="s">
        <v>449</v>
      </c>
      <c r="M8445" s="72"/>
    </row>
    <row r="8446" spans="2:13" x14ac:dyDescent="0.25">
      <c r="B8446" s="72" t="s">
        <v>12</v>
      </c>
      <c r="C8446" s="72" t="s">
        <v>13</v>
      </c>
      <c r="D8446" s="72" t="s">
        <v>14</v>
      </c>
      <c r="E8446" s="72" t="s">
        <v>450</v>
      </c>
      <c r="F8446" s="73">
        <v>45796</v>
      </c>
      <c r="G8446" s="72" t="s">
        <v>16</v>
      </c>
      <c r="H8446" s="72" t="s">
        <v>24</v>
      </c>
      <c r="I8446" s="72" t="s">
        <v>48</v>
      </c>
      <c r="J8446" s="72" t="s">
        <v>19</v>
      </c>
      <c r="K8446" s="72"/>
      <c r="L8446" s="72"/>
      <c r="M8446" s="72" t="s">
        <v>47</v>
      </c>
    </row>
    <row r="8447" spans="2:13" x14ac:dyDescent="0.25">
      <c r="B8447" s="72" t="s">
        <v>12</v>
      </c>
      <c r="C8447" s="72" t="s">
        <v>13</v>
      </c>
      <c r="D8447" s="72" t="s">
        <v>14</v>
      </c>
      <c r="E8447" s="72" t="s">
        <v>51</v>
      </c>
      <c r="F8447" s="73">
        <v>1343</v>
      </c>
      <c r="G8447" s="72" t="s">
        <v>16</v>
      </c>
      <c r="H8447" s="72" t="s">
        <v>24</v>
      </c>
      <c r="I8447" s="72" t="s">
        <v>18</v>
      </c>
      <c r="J8447" s="72" t="s">
        <v>19</v>
      </c>
      <c r="K8447" s="72" t="s">
        <v>25</v>
      </c>
      <c r="L8447" s="72" t="s">
        <v>451</v>
      </c>
      <c r="M8447" s="72"/>
    </row>
    <row r="8448" spans="2:13" x14ac:dyDescent="0.25">
      <c r="B8448" s="72" t="s">
        <v>12</v>
      </c>
      <c r="C8448" s="72" t="s">
        <v>13</v>
      </c>
      <c r="D8448" s="72" t="s">
        <v>14</v>
      </c>
      <c r="E8448" s="72" t="s">
        <v>36</v>
      </c>
      <c r="F8448" s="73">
        <v>169228</v>
      </c>
      <c r="G8448" s="72" t="s">
        <v>16</v>
      </c>
      <c r="H8448" s="72" t="s">
        <v>24</v>
      </c>
      <c r="I8448" s="72" t="s">
        <v>18</v>
      </c>
      <c r="J8448" s="72" t="s">
        <v>19</v>
      </c>
      <c r="K8448" s="72" t="s">
        <v>63</v>
      </c>
      <c r="L8448" s="72" t="s">
        <v>376</v>
      </c>
      <c r="M8448" s="72" t="s">
        <v>29</v>
      </c>
    </row>
    <row r="8449" spans="2:13" x14ac:dyDescent="0.25">
      <c r="B8449" s="72" t="s">
        <v>12</v>
      </c>
      <c r="C8449" s="72" t="s">
        <v>13</v>
      </c>
      <c r="D8449" s="72" t="s">
        <v>14</v>
      </c>
      <c r="E8449" s="72" t="s">
        <v>51</v>
      </c>
      <c r="F8449" s="73">
        <v>137938</v>
      </c>
      <c r="G8449" s="72" t="s">
        <v>16</v>
      </c>
      <c r="H8449" s="72" t="s">
        <v>17</v>
      </c>
      <c r="I8449" s="72" t="s">
        <v>18</v>
      </c>
      <c r="J8449" s="72" t="s">
        <v>19</v>
      </c>
      <c r="K8449" s="72" t="s">
        <v>37</v>
      </c>
      <c r="L8449" s="72" t="s">
        <v>384</v>
      </c>
      <c r="M8449" s="72"/>
    </row>
    <row r="8450" spans="2:13" x14ac:dyDescent="0.25">
      <c r="B8450" s="72" t="s">
        <v>12</v>
      </c>
      <c r="C8450" s="72" t="s">
        <v>13</v>
      </c>
      <c r="D8450" s="72" t="s">
        <v>14</v>
      </c>
      <c r="E8450" s="72" t="s">
        <v>79</v>
      </c>
      <c r="F8450" s="73">
        <v>-5625</v>
      </c>
      <c r="G8450" s="72" t="s">
        <v>16</v>
      </c>
      <c r="H8450" s="72" t="s">
        <v>24</v>
      </c>
      <c r="I8450" s="72" t="s">
        <v>18</v>
      </c>
      <c r="J8450" s="72" t="s">
        <v>19</v>
      </c>
      <c r="K8450" s="72" t="s">
        <v>43</v>
      </c>
      <c r="L8450" s="72" t="s">
        <v>319</v>
      </c>
      <c r="M8450" s="72"/>
    </row>
    <row r="8451" spans="2:13" x14ac:dyDescent="0.25">
      <c r="B8451" s="72" t="s">
        <v>12</v>
      </c>
      <c r="C8451" s="72" t="s">
        <v>13</v>
      </c>
      <c r="D8451" s="72" t="s">
        <v>14</v>
      </c>
      <c r="E8451" s="72" t="s">
        <v>55</v>
      </c>
      <c r="F8451" s="73">
        <v>108592</v>
      </c>
      <c r="G8451" s="72" t="s">
        <v>16</v>
      </c>
      <c r="H8451" s="72" t="s">
        <v>24</v>
      </c>
      <c r="I8451" s="72" t="s">
        <v>18</v>
      </c>
      <c r="J8451" s="72" t="s">
        <v>19</v>
      </c>
      <c r="K8451" s="72" t="s">
        <v>37</v>
      </c>
      <c r="L8451" s="72" t="s">
        <v>89</v>
      </c>
      <c r="M8451" s="72" t="s">
        <v>112</v>
      </c>
    </row>
    <row r="8452" spans="2:13" x14ac:dyDescent="0.25">
      <c r="B8452" s="72" t="s">
        <v>12</v>
      </c>
      <c r="C8452" s="72" t="s">
        <v>13</v>
      </c>
      <c r="D8452" s="72" t="s">
        <v>14</v>
      </c>
      <c r="E8452" s="72" t="s">
        <v>83</v>
      </c>
      <c r="F8452" s="73">
        <v>456008</v>
      </c>
      <c r="G8452" s="72" t="s">
        <v>16</v>
      </c>
      <c r="H8452" s="72" t="s">
        <v>17</v>
      </c>
      <c r="I8452" s="72" t="s">
        <v>18</v>
      </c>
      <c r="J8452" s="72" t="s">
        <v>19</v>
      </c>
      <c r="K8452" s="72" t="s">
        <v>25</v>
      </c>
      <c r="L8452" s="72" t="s">
        <v>234</v>
      </c>
      <c r="M8452" s="72"/>
    </row>
    <row r="8453" spans="2:13" x14ac:dyDescent="0.25">
      <c r="B8453" s="72" t="s">
        <v>12</v>
      </c>
      <c r="C8453" s="72" t="s">
        <v>13</v>
      </c>
      <c r="D8453" s="72" t="s">
        <v>14</v>
      </c>
      <c r="E8453" s="72" t="s">
        <v>41</v>
      </c>
      <c r="F8453" s="73">
        <v>-55</v>
      </c>
      <c r="G8453" s="72" t="s">
        <v>16</v>
      </c>
      <c r="H8453" s="72" t="s">
        <v>17</v>
      </c>
      <c r="I8453" s="72" t="s">
        <v>18</v>
      </c>
      <c r="J8453" s="72" t="s">
        <v>19</v>
      </c>
      <c r="K8453" s="72" t="s">
        <v>25</v>
      </c>
      <c r="L8453" s="72" t="s">
        <v>328</v>
      </c>
      <c r="M8453" s="72"/>
    </row>
    <row r="8454" spans="2:13" x14ac:dyDescent="0.25">
      <c r="B8454" s="72" t="s">
        <v>12</v>
      </c>
      <c r="C8454" s="72" t="s">
        <v>13</v>
      </c>
      <c r="D8454" s="72" t="s">
        <v>14</v>
      </c>
      <c r="E8454" s="72" t="s">
        <v>36</v>
      </c>
      <c r="F8454" s="73">
        <v>1980958</v>
      </c>
      <c r="G8454" s="72" t="s">
        <v>16</v>
      </c>
      <c r="H8454" s="72" t="s">
        <v>24</v>
      </c>
      <c r="I8454" s="72" t="s">
        <v>18</v>
      </c>
      <c r="J8454" s="72" t="s">
        <v>19</v>
      </c>
      <c r="K8454" s="72" t="s">
        <v>37</v>
      </c>
      <c r="L8454" s="72" t="s">
        <v>193</v>
      </c>
      <c r="M8454" s="72" t="s">
        <v>57</v>
      </c>
    </row>
    <row r="8455" spans="2:13" x14ac:dyDescent="0.25">
      <c r="B8455" s="72" t="s">
        <v>12</v>
      </c>
      <c r="C8455" s="72" t="s">
        <v>13</v>
      </c>
      <c r="D8455" s="72" t="s">
        <v>14</v>
      </c>
      <c r="E8455" s="72" t="s">
        <v>27</v>
      </c>
      <c r="F8455" s="73">
        <v>608505</v>
      </c>
      <c r="G8455" s="72" t="s">
        <v>16</v>
      </c>
      <c r="H8455" s="72" t="s">
        <v>17</v>
      </c>
      <c r="I8455" s="72" t="s">
        <v>18</v>
      </c>
      <c r="J8455" s="72" t="s">
        <v>19</v>
      </c>
      <c r="K8455" s="72" t="s">
        <v>25</v>
      </c>
      <c r="L8455" s="72" t="s">
        <v>191</v>
      </c>
      <c r="M8455" s="72" t="s">
        <v>47</v>
      </c>
    </row>
    <row r="8456" spans="2:13" x14ac:dyDescent="0.25">
      <c r="B8456" s="72" t="s">
        <v>12</v>
      </c>
      <c r="C8456" s="72" t="s">
        <v>13</v>
      </c>
      <c r="D8456" s="72" t="s">
        <v>14</v>
      </c>
      <c r="E8456" s="72" t="s">
        <v>94</v>
      </c>
      <c r="F8456" s="73">
        <v>112629</v>
      </c>
      <c r="G8456" s="72" t="s">
        <v>16</v>
      </c>
      <c r="H8456" s="72" t="s">
        <v>17</v>
      </c>
      <c r="I8456" s="72" t="s">
        <v>18</v>
      </c>
      <c r="J8456" s="72" t="s">
        <v>19</v>
      </c>
      <c r="K8456" s="72" t="s">
        <v>25</v>
      </c>
      <c r="L8456" s="72" t="s">
        <v>191</v>
      </c>
      <c r="M8456" s="72"/>
    </row>
    <row r="8457" spans="2:13" x14ac:dyDescent="0.25">
      <c r="B8457" s="72" t="s">
        <v>12</v>
      </c>
      <c r="C8457" s="72" t="s">
        <v>13</v>
      </c>
      <c r="D8457" s="72" t="s">
        <v>14</v>
      </c>
      <c r="E8457" s="72" t="s">
        <v>60</v>
      </c>
      <c r="F8457" s="73">
        <v>159160</v>
      </c>
      <c r="G8457" s="72" t="s">
        <v>16</v>
      </c>
      <c r="H8457" s="72" t="s">
        <v>24</v>
      </c>
      <c r="I8457" s="72" t="s">
        <v>18</v>
      </c>
      <c r="J8457" s="72" t="s">
        <v>19</v>
      </c>
      <c r="K8457" s="72" t="s">
        <v>25</v>
      </c>
      <c r="L8457" s="72" t="s">
        <v>220</v>
      </c>
      <c r="M8457" s="72" t="s">
        <v>133</v>
      </c>
    </row>
    <row r="8458" spans="2:13" x14ac:dyDescent="0.25">
      <c r="B8458" s="72" t="s">
        <v>12</v>
      </c>
      <c r="C8458" s="72" t="s">
        <v>13</v>
      </c>
      <c r="D8458" s="72" t="s">
        <v>14</v>
      </c>
      <c r="E8458" s="72" t="s">
        <v>70</v>
      </c>
      <c r="F8458" s="73">
        <v>973808</v>
      </c>
      <c r="G8458" s="72" t="s">
        <v>16</v>
      </c>
      <c r="H8458" s="72" t="s">
        <v>17</v>
      </c>
      <c r="I8458" s="72" t="s">
        <v>18</v>
      </c>
      <c r="J8458" s="72" t="s">
        <v>19</v>
      </c>
      <c r="K8458" s="72" t="s">
        <v>20</v>
      </c>
      <c r="L8458" s="72" t="s">
        <v>229</v>
      </c>
      <c r="M8458" s="72" t="s">
        <v>444</v>
      </c>
    </row>
    <row r="8459" spans="2:13" x14ac:dyDescent="0.25">
      <c r="B8459" s="72" t="s">
        <v>12</v>
      </c>
      <c r="C8459" s="72" t="s">
        <v>13</v>
      </c>
      <c r="D8459" s="72" t="s">
        <v>14</v>
      </c>
      <c r="E8459" s="72" t="s">
        <v>79</v>
      </c>
      <c r="F8459" s="73">
        <v>-2180</v>
      </c>
      <c r="G8459" s="72" t="s">
        <v>16</v>
      </c>
      <c r="H8459" s="72" t="s">
        <v>24</v>
      </c>
      <c r="I8459" s="72" t="s">
        <v>18</v>
      </c>
      <c r="J8459" s="72" t="s">
        <v>19</v>
      </c>
      <c r="K8459" s="72" t="s">
        <v>63</v>
      </c>
      <c r="L8459" s="72" t="s">
        <v>452</v>
      </c>
      <c r="M8459" s="72"/>
    </row>
    <row r="8460" spans="2:13" x14ac:dyDescent="0.25">
      <c r="B8460" s="72" t="s">
        <v>12</v>
      </c>
      <c r="C8460" s="72" t="s">
        <v>13</v>
      </c>
      <c r="D8460" s="72" t="s">
        <v>14</v>
      </c>
      <c r="E8460" s="72" t="s">
        <v>41</v>
      </c>
      <c r="F8460" s="73">
        <v>-296</v>
      </c>
      <c r="G8460" s="72" t="s">
        <v>16</v>
      </c>
      <c r="H8460" s="72" t="s">
        <v>24</v>
      </c>
      <c r="I8460" s="72" t="s">
        <v>18</v>
      </c>
      <c r="J8460" s="72" t="s">
        <v>19</v>
      </c>
      <c r="K8460" s="72" t="s">
        <v>63</v>
      </c>
      <c r="L8460" s="72" t="s">
        <v>250</v>
      </c>
      <c r="M8460" s="72"/>
    </row>
    <row r="8461" spans="2:13" x14ac:dyDescent="0.25">
      <c r="B8461" s="72" t="s">
        <v>12</v>
      </c>
      <c r="C8461" s="72" t="s">
        <v>13</v>
      </c>
      <c r="D8461" s="72" t="s">
        <v>14</v>
      </c>
      <c r="E8461" s="72" t="s">
        <v>453</v>
      </c>
      <c r="F8461" s="73">
        <v>101395</v>
      </c>
      <c r="G8461" s="72" t="s">
        <v>16</v>
      </c>
      <c r="H8461" s="72" t="s">
        <v>24</v>
      </c>
      <c r="I8461" s="72" t="s">
        <v>18</v>
      </c>
      <c r="J8461" s="72" t="s">
        <v>19</v>
      </c>
      <c r="K8461" s="72" t="s">
        <v>37</v>
      </c>
      <c r="L8461" s="72" t="s">
        <v>38</v>
      </c>
      <c r="M8461" s="72"/>
    </row>
    <row r="8462" spans="2:13" x14ac:dyDescent="0.25">
      <c r="B8462" s="72" t="s">
        <v>12</v>
      </c>
      <c r="C8462" s="72" t="s">
        <v>13</v>
      </c>
      <c r="D8462" s="72" t="s">
        <v>14</v>
      </c>
      <c r="E8462" s="72" t="s">
        <v>55</v>
      </c>
      <c r="F8462" s="73">
        <v>1338366</v>
      </c>
      <c r="G8462" s="72" t="s">
        <v>16</v>
      </c>
      <c r="H8462" s="72" t="s">
        <v>24</v>
      </c>
      <c r="I8462" s="72" t="s">
        <v>18</v>
      </c>
      <c r="J8462" s="72" t="s">
        <v>19</v>
      </c>
      <c r="K8462" s="72" t="s">
        <v>96</v>
      </c>
      <c r="L8462" s="72" t="s">
        <v>210</v>
      </c>
      <c r="M8462" s="72" t="s">
        <v>29</v>
      </c>
    </row>
    <row r="8463" spans="2:13" x14ac:dyDescent="0.25">
      <c r="B8463" s="72" t="s">
        <v>12</v>
      </c>
      <c r="C8463" s="72" t="s">
        <v>13</v>
      </c>
      <c r="D8463" s="72" t="s">
        <v>14</v>
      </c>
      <c r="E8463" s="72" t="s">
        <v>39</v>
      </c>
      <c r="F8463" s="73">
        <v>-7634</v>
      </c>
      <c r="G8463" s="72" t="s">
        <v>16</v>
      </c>
      <c r="H8463" s="72" t="s">
        <v>17</v>
      </c>
      <c r="I8463" s="72" t="s">
        <v>18</v>
      </c>
      <c r="J8463" s="72" t="s">
        <v>19</v>
      </c>
      <c r="K8463" s="72" t="s">
        <v>37</v>
      </c>
      <c r="L8463" s="72" t="s">
        <v>274</v>
      </c>
      <c r="M8463" s="72"/>
    </row>
    <row r="8464" spans="2:13" x14ac:dyDescent="0.25">
      <c r="B8464" s="72" t="s">
        <v>12</v>
      </c>
      <c r="C8464" s="72" t="s">
        <v>13</v>
      </c>
      <c r="D8464" s="72" t="s">
        <v>14</v>
      </c>
      <c r="E8464" s="72" t="s">
        <v>68</v>
      </c>
      <c r="F8464" s="73">
        <v>-42</v>
      </c>
      <c r="G8464" s="72" t="s">
        <v>269</v>
      </c>
      <c r="H8464" s="72" t="s">
        <v>24</v>
      </c>
      <c r="I8464" s="72" t="s">
        <v>18</v>
      </c>
      <c r="J8464" s="72" t="s">
        <v>438</v>
      </c>
      <c r="K8464" s="72" t="s">
        <v>99</v>
      </c>
      <c r="L8464" s="72" t="s">
        <v>242</v>
      </c>
      <c r="M8464" s="72"/>
    </row>
    <row r="8465" spans="2:13" x14ac:dyDescent="0.25">
      <c r="B8465" s="72" t="s">
        <v>12</v>
      </c>
      <c r="C8465" s="72" t="s">
        <v>13</v>
      </c>
      <c r="D8465" s="72" t="s">
        <v>14</v>
      </c>
      <c r="E8465" s="72" t="s">
        <v>39</v>
      </c>
      <c r="F8465" s="73">
        <v>-105681</v>
      </c>
      <c r="G8465" s="72" t="s">
        <v>16</v>
      </c>
      <c r="H8465" s="72" t="s">
        <v>24</v>
      </c>
      <c r="I8465" s="72" t="s">
        <v>18</v>
      </c>
      <c r="J8465" s="72" t="s">
        <v>19</v>
      </c>
      <c r="K8465" s="72" t="s">
        <v>117</v>
      </c>
      <c r="L8465" s="72" t="s">
        <v>387</v>
      </c>
      <c r="M8465" s="72"/>
    </row>
    <row r="8466" spans="2:13" x14ac:dyDescent="0.25">
      <c r="B8466" s="72" t="s">
        <v>12</v>
      </c>
      <c r="C8466" s="72" t="s">
        <v>13</v>
      </c>
      <c r="D8466" s="72" t="s">
        <v>14</v>
      </c>
      <c r="E8466" s="72" t="s">
        <v>39</v>
      </c>
      <c r="F8466" s="73">
        <v>-12869</v>
      </c>
      <c r="G8466" s="72" t="s">
        <v>16</v>
      </c>
      <c r="H8466" s="72" t="s">
        <v>17</v>
      </c>
      <c r="I8466" s="72" t="s">
        <v>18</v>
      </c>
      <c r="J8466" s="72" t="s">
        <v>19</v>
      </c>
      <c r="K8466" s="72" t="s">
        <v>37</v>
      </c>
      <c r="L8466" s="72" t="s">
        <v>354</v>
      </c>
      <c r="M8466" s="72"/>
    </row>
    <row r="8467" spans="2:13" x14ac:dyDescent="0.25">
      <c r="B8467" s="72" t="s">
        <v>12</v>
      </c>
      <c r="C8467" s="72" t="s">
        <v>13</v>
      </c>
      <c r="D8467" s="72" t="s">
        <v>14</v>
      </c>
      <c r="E8467" s="72" t="s">
        <v>123</v>
      </c>
      <c r="F8467" s="73">
        <v>-5151</v>
      </c>
      <c r="G8467" s="72" t="s">
        <v>16</v>
      </c>
      <c r="H8467" s="72" t="s">
        <v>24</v>
      </c>
      <c r="I8467" s="72" t="s">
        <v>18</v>
      </c>
      <c r="J8467" s="72" t="s">
        <v>19</v>
      </c>
      <c r="K8467" s="72" t="s">
        <v>37</v>
      </c>
      <c r="L8467" s="72" t="s">
        <v>317</v>
      </c>
      <c r="M8467" s="72"/>
    </row>
    <row r="8468" spans="2:13" x14ac:dyDescent="0.25">
      <c r="B8468" s="72" t="s">
        <v>12</v>
      </c>
      <c r="C8468" s="72" t="s">
        <v>13</v>
      </c>
      <c r="D8468" s="72" t="s">
        <v>14</v>
      </c>
      <c r="E8468" s="72" t="s">
        <v>79</v>
      </c>
      <c r="F8468" s="73">
        <v>-1716</v>
      </c>
      <c r="G8468" s="72" t="s">
        <v>16</v>
      </c>
      <c r="H8468" s="72" t="s">
        <v>17</v>
      </c>
      <c r="I8468" s="72" t="s">
        <v>18</v>
      </c>
      <c r="J8468" s="72" t="s">
        <v>227</v>
      </c>
      <c r="K8468" s="72" t="s">
        <v>25</v>
      </c>
      <c r="L8468" s="72" t="s">
        <v>191</v>
      </c>
      <c r="M8468" s="72"/>
    </row>
    <row r="8469" spans="2:13" x14ac:dyDescent="0.25">
      <c r="B8469" s="72" t="s">
        <v>12</v>
      </c>
      <c r="C8469" s="72" t="s">
        <v>13</v>
      </c>
      <c r="D8469" s="72" t="s">
        <v>14</v>
      </c>
      <c r="E8469" s="72" t="s">
        <v>79</v>
      </c>
      <c r="F8469" s="73">
        <v>-71936</v>
      </c>
      <c r="G8469" s="72" t="s">
        <v>16</v>
      </c>
      <c r="H8469" s="72" t="s">
        <v>17</v>
      </c>
      <c r="I8469" s="72" t="s">
        <v>18</v>
      </c>
      <c r="J8469" s="72" t="s">
        <v>19</v>
      </c>
      <c r="K8469" s="72" t="s">
        <v>25</v>
      </c>
      <c r="L8469" s="72" t="s">
        <v>191</v>
      </c>
      <c r="M8469" s="72"/>
    </row>
    <row r="8470" spans="2:13" x14ac:dyDescent="0.25">
      <c r="B8470" s="72" t="s">
        <v>12</v>
      </c>
      <c r="C8470" s="72" t="s">
        <v>13</v>
      </c>
      <c r="D8470" s="72" t="s">
        <v>14</v>
      </c>
      <c r="E8470" s="72" t="s">
        <v>258</v>
      </c>
      <c r="F8470" s="73">
        <v>10975336</v>
      </c>
      <c r="G8470" s="72" t="s">
        <v>16</v>
      </c>
      <c r="H8470" s="72" t="s">
        <v>24</v>
      </c>
      <c r="I8470" s="72" t="s">
        <v>18</v>
      </c>
      <c r="J8470" s="72" t="s">
        <v>19</v>
      </c>
      <c r="K8470" s="72" t="s">
        <v>102</v>
      </c>
      <c r="L8470" s="72" t="s">
        <v>105</v>
      </c>
      <c r="M8470" s="72" t="s">
        <v>259</v>
      </c>
    </row>
    <row r="8471" spans="2:13" x14ac:dyDescent="0.25">
      <c r="B8471" s="72" t="s">
        <v>12</v>
      </c>
      <c r="C8471" s="72" t="s">
        <v>13</v>
      </c>
      <c r="D8471" s="72" t="s">
        <v>14</v>
      </c>
      <c r="E8471" s="72" t="s">
        <v>41</v>
      </c>
      <c r="F8471" s="73">
        <v>-996</v>
      </c>
      <c r="G8471" s="72" t="s">
        <v>16</v>
      </c>
      <c r="H8471" s="72" t="s">
        <v>17</v>
      </c>
      <c r="I8471" s="72" t="s">
        <v>18</v>
      </c>
      <c r="J8471" s="72" t="s">
        <v>19</v>
      </c>
      <c r="K8471" s="72" t="s">
        <v>25</v>
      </c>
      <c r="L8471" s="72" t="s">
        <v>101</v>
      </c>
      <c r="M8471" s="72"/>
    </row>
    <row r="8472" spans="2:13" x14ac:dyDescent="0.25">
      <c r="B8472" s="72" t="s">
        <v>12</v>
      </c>
      <c r="C8472" s="72" t="s">
        <v>13</v>
      </c>
      <c r="D8472" s="72" t="s">
        <v>14</v>
      </c>
      <c r="E8472" s="72" t="s">
        <v>79</v>
      </c>
      <c r="F8472" s="73">
        <v>-2970</v>
      </c>
      <c r="G8472" s="72" t="s">
        <v>16</v>
      </c>
      <c r="H8472" s="72" t="s">
        <v>24</v>
      </c>
      <c r="I8472" s="72" t="s">
        <v>18</v>
      </c>
      <c r="J8472" s="72" t="s">
        <v>19</v>
      </c>
      <c r="K8472" s="72" t="s">
        <v>37</v>
      </c>
      <c r="L8472" s="72" t="s">
        <v>292</v>
      </c>
      <c r="M8472" s="72"/>
    </row>
    <row r="8473" spans="2:13" x14ac:dyDescent="0.25">
      <c r="B8473" s="72" t="s">
        <v>12</v>
      </c>
      <c r="C8473" s="72" t="s">
        <v>13</v>
      </c>
      <c r="D8473" s="72" t="s">
        <v>14</v>
      </c>
      <c r="E8473" s="72" t="s">
        <v>81</v>
      </c>
      <c r="F8473" s="73">
        <v>138537</v>
      </c>
      <c r="G8473" s="72" t="s">
        <v>16</v>
      </c>
      <c r="H8473" s="72" t="s">
        <v>24</v>
      </c>
      <c r="I8473" s="72" t="s">
        <v>18</v>
      </c>
      <c r="J8473" s="72" t="s">
        <v>19</v>
      </c>
      <c r="K8473" s="72" t="s">
        <v>37</v>
      </c>
      <c r="L8473" s="72" t="s">
        <v>454</v>
      </c>
      <c r="M8473" s="72" t="s">
        <v>29</v>
      </c>
    </row>
    <row r="8474" spans="2:13" x14ac:dyDescent="0.25">
      <c r="B8474" s="72" t="s">
        <v>12</v>
      </c>
      <c r="C8474" s="72" t="s">
        <v>13</v>
      </c>
      <c r="D8474" s="72" t="s">
        <v>14</v>
      </c>
      <c r="E8474" s="72" t="s">
        <v>258</v>
      </c>
      <c r="F8474" s="73">
        <v>159397</v>
      </c>
      <c r="G8474" s="72" t="s">
        <v>16</v>
      </c>
      <c r="H8474" s="72" t="s">
        <v>17</v>
      </c>
      <c r="I8474" s="72" t="s">
        <v>18</v>
      </c>
      <c r="J8474" s="72" t="s">
        <v>19</v>
      </c>
      <c r="K8474" s="72" t="s">
        <v>20</v>
      </c>
      <c r="L8474" s="72" t="s">
        <v>28</v>
      </c>
      <c r="M8474" s="72" t="s">
        <v>243</v>
      </c>
    </row>
    <row r="8475" spans="2:13" x14ac:dyDescent="0.25">
      <c r="B8475" s="72" t="s">
        <v>12</v>
      </c>
      <c r="C8475" s="72" t="s">
        <v>13</v>
      </c>
      <c r="D8475" s="72" t="s">
        <v>14</v>
      </c>
      <c r="E8475" s="72" t="s">
        <v>36</v>
      </c>
      <c r="F8475" s="73">
        <v>66898</v>
      </c>
      <c r="G8475" s="72" t="s">
        <v>16</v>
      </c>
      <c r="H8475" s="72" t="s">
        <v>24</v>
      </c>
      <c r="I8475" s="72" t="s">
        <v>18</v>
      </c>
      <c r="J8475" s="72" t="s">
        <v>19</v>
      </c>
      <c r="K8475" s="72" t="s">
        <v>25</v>
      </c>
      <c r="L8475" s="72" t="s">
        <v>385</v>
      </c>
      <c r="M8475" s="72" t="s">
        <v>57</v>
      </c>
    </row>
    <row r="8476" spans="2:13" x14ac:dyDescent="0.25">
      <c r="B8476" s="72" t="s">
        <v>12</v>
      </c>
      <c r="C8476" s="72" t="s">
        <v>13</v>
      </c>
      <c r="D8476" s="72" t="s">
        <v>14</v>
      </c>
      <c r="E8476" s="72" t="s">
        <v>39</v>
      </c>
      <c r="F8476" s="73">
        <v>-43314</v>
      </c>
      <c r="G8476" s="72" t="s">
        <v>16</v>
      </c>
      <c r="H8476" s="72" t="s">
        <v>17</v>
      </c>
      <c r="I8476" s="72" t="s">
        <v>18</v>
      </c>
      <c r="J8476" s="72" t="s">
        <v>19</v>
      </c>
      <c r="K8476" s="72" t="s">
        <v>25</v>
      </c>
      <c r="L8476" s="72" t="s">
        <v>115</v>
      </c>
      <c r="M8476" s="72"/>
    </row>
    <row r="8477" spans="2:13" x14ac:dyDescent="0.25">
      <c r="B8477" s="72" t="s">
        <v>12</v>
      </c>
      <c r="C8477" s="72" t="s">
        <v>13</v>
      </c>
      <c r="D8477" s="72" t="s">
        <v>14</v>
      </c>
      <c r="E8477" s="72" t="s">
        <v>51</v>
      </c>
      <c r="F8477" s="73">
        <v>100558</v>
      </c>
      <c r="G8477" s="72" t="s">
        <v>16</v>
      </c>
      <c r="H8477" s="72" t="s">
        <v>24</v>
      </c>
      <c r="I8477" s="72" t="s">
        <v>18</v>
      </c>
      <c r="J8477" s="72" t="s">
        <v>19</v>
      </c>
      <c r="K8477" s="72" t="s">
        <v>25</v>
      </c>
      <c r="L8477" s="72" t="s">
        <v>277</v>
      </c>
      <c r="M8477" s="72"/>
    </row>
    <row r="8478" spans="2:13" x14ac:dyDescent="0.25">
      <c r="B8478" s="72" t="s">
        <v>12</v>
      </c>
      <c r="C8478" s="72" t="s">
        <v>13</v>
      </c>
      <c r="D8478" s="72" t="s">
        <v>14</v>
      </c>
      <c r="E8478" s="72" t="s">
        <v>68</v>
      </c>
      <c r="F8478" s="73">
        <v>-120209</v>
      </c>
      <c r="G8478" s="72" t="s">
        <v>16</v>
      </c>
      <c r="H8478" s="72" t="s">
        <v>24</v>
      </c>
      <c r="I8478" s="72" t="s">
        <v>18</v>
      </c>
      <c r="J8478" s="72" t="s">
        <v>19</v>
      </c>
      <c r="K8478" s="72" t="s">
        <v>37</v>
      </c>
      <c r="L8478" s="72" t="s">
        <v>125</v>
      </c>
      <c r="M8478" s="72"/>
    </row>
    <row r="8479" spans="2:13" x14ac:dyDescent="0.25">
      <c r="B8479" s="72" t="s">
        <v>12</v>
      </c>
      <c r="C8479" s="72" t="s">
        <v>13</v>
      </c>
      <c r="D8479" s="72" t="s">
        <v>14</v>
      </c>
      <c r="E8479" s="72" t="s">
        <v>36</v>
      </c>
      <c r="F8479" s="73">
        <v>9859</v>
      </c>
      <c r="G8479" s="72" t="s">
        <v>16</v>
      </c>
      <c r="H8479" s="72" t="s">
        <v>24</v>
      </c>
      <c r="I8479" s="72" t="s">
        <v>18</v>
      </c>
      <c r="J8479" s="72" t="s">
        <v>19</v>
      </c>
      <c r="K8479" s="72" t="s">
        <v>37</v>
      </c>
      <c r="L8479" s="72" t="s">
        <v>106</v>
      </c>
      <c r="M8479" s="72" t="s">
        <v>29</v>
      </c>
    </row>
    <row r="8480" spans="2:13" x14ac:dyDescent="0.25">
      <c r="B8480" s="72" t="s">
        <v>12</v>
      </c>
      <c r="C8480" s="72" t="s">
        <v>13</v>
      </c>
      <c r="D8480" s="72" t="s">
        <v>14</v>
      </c>
      <c r="E8480" s="72" t="s">
        <v>300</v>
      </c>
      <c r="F8480" s="73">
        <v>199</v>
      </c>
      <c r="G8480" s="72" t="s">
        <v>16</v>
      </c>
      <c r="H8480" s="72" t="s">
        <v>24</v>
      </c>
      <c r="I8480" s="72" t="s">
        <v>18</v>
      </c>
      <c r="J8480" s="72" t="s">
        <v>19</v>
      </c>
      <c r="K8480" s="72" t="s">
        <v>49</v>
      </c>
      <c r="L8480" s="72" t="s">
        <v>253</v>
      </c>
      <c r="M8480" s="72" t="s">
        <v>302</v>
      </c>
    </row>
    <row r="8481" spans="2:13" x14ac:dyDescent="0.25">
      <c r="B8481" s="72" t="s">
        <v>12</v>
      </c>
      <c r="C8481" s="72" t="s">
        <v>13</v>
      </c>
      <c r="D8481" s="72" t="s">
        <v>14</v>
      </c>
      <c r="E8481" s="72" t="s">
        <v>55</v>
      </c>
      <c r="F8481" s="73">
        <v>462513</v>
      </c>
      <c r="G8481" s="72" t="s">
        <v>16</v>
      </c>
      <c r="H8481" s="72" t="s">
        <v>24</v>
      </c>
      <c r="I8481" s="72" t="s">
        <v>18</v>
      </c>
      <c r="J8481" s="72" t="s">
        <v>19</v>
      </c>
      <c r="K8481" s="72" t="s">
        <v>117</v>
      </c>
      <c r="L8481" s="72" t="s">
        <v>455</v>
      </c>
      <c r="M8481" s="72" t="s">
        <v>112</v>
      </c>
    </row>
    <row r="8482" spans="2:13" x14ac:dyDescent="0.25">
      <c r="B8482" s="72" t="s">
        <v>12</v>
      </c>
      <c r="C8482" s="72" t="s">
        <v>13</v>
      </c>
      <c r="D8482" s="72" t="s">
        <v>14</v>
      </c>
      <c r="E8482" s="72" t="s">
        <v>94</v>
      </c>
      <c r="F8482" s="73">
        <v>19334</v>
      </c>
      <c r="G8482" s="72" t="s">
        <v>16</v>
      </c>
      <c r="H8482" s="72" t="s">
        <v>24</v>
      </c>
      <c r="I8482" s="72" t="s">
        <v>18</v>
      </c>
      <c r="J8482" s="72" t="s">
        <v>19</v>
      </c>
      <c r="K8482" s="72" t="s">
        <v>43</v>
      </c>
      <c r="L8482" s="72" t="s">
        <v>319</v>
      </c>
      <c r="M8482" s="72"/>
    </row>
    <row r="8483" spans="2:13" x14ac:dyDescent="0.25">
      <c r="B8483" s="72" t="s">
        <v>12</v>
      </c>
      <c r="C8483" s="72" t="s">
        <v>13</v>
      </c>
      <c r="D8483" s="72" t="s">
        <v>14</v>
      </c>
      <c r="E8483" s="72" t="s">
        <v>51</v>
      </c>
      <c r="F8483" s="73">
        <v>112</v>
      </c>
      <c r="G8483" s="72" t="s">
        <v>16</v>
      </c>
      <c r="H8483" s="72" t="s">
        <v>17</v>
      </c>
      <c r="I8483" s="72" t="s">
        <v>18</v>
      </c>
      <c r="J8483" s="72" t="s">
        <v>19</v>
      </c>
      <c r="K8483" s="72" t="s">
        <v>25</v>
      </c>
      <c r="L8483" s="72" t="s">
        <v>456</v>
      </c>
      <c r="M8483" s="72"/>
    </row>
    <row r="8484" spans="2:13" x14ac:dyDescent="0.25">
      <c r="B8484" s="72" t="s">
        <v>12</v>
      </c>
      <c r="C8484" s="72" t="s">
        <v>13</v>
      </c>
      <c r="D8484" s="72" t="s">
        <v>14</v>
      </c>
      <c r="E8484" s="72" t="s">
        <v>152</v>
      </c>
      <c r="F8484" s="73">
        <v>-565</v>
      </c>
      <c r="G8484" s="72" t="s">
        <v>16</v>
      </c>
      <c r="H8484" s="72" t="s">
        <v>24</v>
      </c>
      <c r="I8484" s="72" t="s">
        <v>18</v>
      </c>
      <c r="J8484" s="72" t="s">
        <v>19</v>
      </c>
      <c r="K8484" s="72" t="s">
        <v>96</v>
      </c>
      <c r="L8484" s="72" t="s">
        <v>457</v>
      </c>
      <c r="M8484" s="72"/>
    </row>
    <row r="8485" spans="2:13" x14ac:dyDescent="0.25">
      <c r="B8485" s="72" t="s">
        <v>12</v>
      </c>
      <c r="C8485" s="72" t="s">
        <v>13</v>
      </c>
      <c r="D8485" s="72" t="s">
        <v>14</v>
      </c>
      <c r="E8485" s="72" t="s">
        <v>33</v>
      </c>
      <c r="F8485" s="73">
        <v>50736</v>
      </c>
      <c r="G8485" s="72" t="s">
        <v>16</v>
      </c>
      <c r="H8485" s="72" t="s">
        <v>17</v>
      </c>
      <c r="I8485" s="72" t="s">
        <v>18</v>
      </c>
      <c r="J8485" s="72" t="s">
        <v>19</v>
      </c>
      <c r="K8485" s="72" t="s">
        <v>25</v>
      </c>
      <c r="L8485" s="72" t="s">
        <v>313</v>
      </c>
      <c r="M8485" s="72" t="s">
        <v>35</v>
      </c>
    </row>
    <row r="8486" spans="2:13" x14ac:dyDescent="0.25">
      <c r="B8486" s="72" t="s">
        <v>12</v>
      </c>
      <c r="C8486" s="72" t="s">
        <v>13</v>
      </c>
      <c r="D8486" s="72" t="s">
        <v>14</v>
      </c>
      <c r="E8486" s="72" t="s">
        <v>79</v>
      </c>
      <c r="F8486" s="73">
        <v>-1986</v>
      </c>
      <c r="G8486" s="72" t="s">
        <v>16</v>
      </c>
      <c r="H8486" s="72" t="s">
        <v>17</v>
      </c>
      <c r="I8486" s="72" t="s">
        <v>18</v>
      </c>
      <c r="J8486" s="72" t="s">
        <v>19</v>
      </c>
      <c r="K8486" s="72" t="s">
        <v>25</v>
      </c>
      <c r="L8486" s="72" t="s">
        <v>458</v>
      </c>
      <c r="M8486" s="72"/>
    </row>
    <row r="8487" spans="2:13" x14ac:dyDescent="0.25">
      <c r="B8487" s="72" t="s">
        <v>12</v>
      </c>
      <c r="C8487" s="72" t="s">
        <v>13</v>
      </c>
      <c r="D8487" s="72" t="s">
        <v>14</v>
      </c>
      <c r="E8487" s="72" t="s">
        <v>68</v>
      </c>
      <c r="F8487" s="73">
        <v>-21729</v>
      </c>
      <c r="G8487" s="72" t="s">
        <v>16</v>
      </c>
      <c r="H8487" s="72" t="s">
        <v>24</v>
      </c>
      <c r="I8487" s="72" t="s">
        <v>18</v>
      </c>
      <c r="J8487" s="72" t="s">
        <v>19</v>
      </c>
      <c r="K8487" s="72" t="s">
        <v>25</v>
      </c>
      <c r="L8487" s="72" t="s">
        <v>459</v>
      </c>
      <c r="M8487" s="72"/>
    </row>
    <row r="8488" spans="2:13" x14ac:dyDescent="0.25">
      <c r="B8488" s="72" t="s">
        <v>12</v>
      </c>
      <c r="C8488" s="72" t="s">
        <v>13</v>
      </c>
      <c r="D8488" s="72" t="s">
        <v>14</v>
      </c>
      <c r="E8488" s="72" t="s">
        <v>55</v>
      </c>
      <c r="F8488" s="73">
        <v>1936995</v>
      </c>
      <c r="G8488" s="72" t="s">
        <v>16</v>
      </c>
      <c r="H8488" s="72" t="s">
        <v>24</v>
      </c>
      <c r="I8488" s="72" t="s">
        <v>18</v>
      </c>
      <c r="J8488" s="72" t="s">
        <v>19</v>
      </c>
      <c r="K8488" s="72" t="s">
        <v>63</v>
      </c>
      <c r="L8488" s="72" t="s">
        <v>250</v>
      </c>
      <c r="M8488" s="72" t="s">
        <v>29</v>
      </c>
    </row>
    <row r="8489" spans="2:13" x14ac:dyDescent="0.25">
      <c r="B8489" s="72" t="s">
        <v>12</v>
      </c>
      <c r="C8489" s="72" t="s">
        <v>13</v>
      </c>
      <c r="D8489" s="72" t="s">
        <v>14</v>
      </c>
      <c r="E8489" s="72" t="s">
        <v>15</v>
      </c>
      <c r="F8489" s="73">
        <v>75946</v>
      </c>
      <c r="G8489" s="72" t="s">
        <v>16</v>
      </c>
      <c r="H8489" s="72" t="s">
        <v>24</v>
      </c>
      <c r="I8489" s="72" t="s">
        <v>18</v>
      </c>
      <c r="J8489" s="72" t="s">
        <v>19</v>
      </c>
      <c r="K8489" s="72" t="s">
        <v>25</v>
      </c>
      <c r="L8489" s="72" t="s">
        <v>388</v>
      </c>
      <c r="M8489" s="72" t="s">
        <v>184</v>
      </c>
    </row>
    <row r="8490" spans="2:13" x14ac:dyDescent="0.25">
      <c r="B8490" s="72" t="s">
        <v>12</v>
      </c>
      <c r="C8490" s="72" t="s">
        <v>13</v>
      </c>
      <c r="D8490" s="72" t="s">
        <v>14</v>
      </c>
      <c r="E8490" s="72" t="s">
        <v>36</v>
      </c>
      <c r="F8490" s="73">
        <v>4803959</v>
      </c>
      <c r="G8490" s="72" t="s">
        <v>16</v>
      </c>
      <c r="H8490" s="72" t="s">
        <v>24</v>
      </c>
      <c r="I8490" s="72" t="s">
        <v>18</v>
      </c>
      <c r="J8490" s="72" t="s">
        <v>19</v>
      </c>
      <c r="K8490" s="72" t="s">
        <v>37</v>
      </c>
      <c r="L8490" s="72" t="s">
        <v>177</v>
      </c>
      <c r="M8490" s="72" t="s">
        <v>29</v>
      </c>
    </row>
    <row r="8491" spans="2:13" x14ac:dyDescent="0.25">
      <c r="B8491" s="72" t="s">
        <v>12</v>
      </c>
      <c r="C8491" s="72" t="s">
        <v>13</v>
      </c>
      <c r="D8491" s="72" t="s">
        <v>14</v>
      </c>
      <c r="E8491" s="72" t="s">
        <v>65</v>
      </c>
      <c r="F8491" s="73">
        <v>28552</v>
      </c>
      <c r="G8491" s="72" t="s">
        <v>16</v>
      </c>
      <c r="H8491" s="72" t="s">
        <v>17</v>
      </c>
      <c r="I8491" s="72" t="s">
        <v>18</v>
      </c>
      <c r="J8491" s="72" t="s">
        <v>19</v>
      </c>
      <c r="K8491" s="72" t="s">
        <v>25</v>
      </c>
      <c r="L8491" s="72" t="s">
        <v>26</v>
      </c>
      <c r="M8491" s="72" t="s">
        <v>133</v>
      </c>
    </row>
    <row r="8492" spans="2:13" x14ac:dyDescent="0.25">
      <c r="B8492" s="72" t="s">
        <v>12</v>
      </c>
      <c r="C8492" s="72" t="s">
        <v>13</v>
      </c>
      <c r="D8492" s="72" t="s">
        <v>14</v>
      </c>
      <c r="E8492" s="72" t="s">
        <v>146</v>
      </c>
      <c r="F8492" s="73">
        <v>-49906</v>
      </c>
      <c r="G8492" s="72" t="s">
        <v>16</v>
      </c>
      <c r="H8492" s="72" t="s">
        <v>17</v>
      </c>
      <c r="I8492" s="72" t="s">
        <v>18</v>
      </c>
      <c r="J8492" s="72" t="s">
        <v>19</v>
      </c>
      <c r="K8492" s="72" t="s">
        <v>25</v>
      </c>
      <c r="L8492" s="72" t="s">
        <v>365</v>
      </c>
      <c r="M8492" s="72"/>
    </row>
    <row r="8493" spans="2:13" x14ac:dyDescent="0.25">
      <c r="B8493" s="72" t="s">
        <v>12</v>
      </c>
      <c r="C8493" s="72" t="s">
        <v>13</v>
      </c>
      <c r="D8493" s="72" t="s">
        <v>14</v>
      </c>
      <c r="E8493" s="72" t="s">
        <v>27</v>
      </c>
      <c r="F8493" s="73">
        <v>14818</v>
      </c>
      <c r="G8493" s="72" t="s">
        <v>16</v>
      </c>
      <c r="H8493" s="72" t="s">
        <v>17</v>
      </c>
      <c r="I8493" s="72" t="s">
        <v>18</v>
      </c>
      <c r="J8493" s="72" t="s">
        <v>19</v>
      </c>
      <c r="K8493" s="72" t="s">
        <v>49</v>
      </c>
      <c r="L8493" s="72" t="s">
        <v>82</v>
      </c>
      <c r="M8493" s="72" t="s">
        <v>112</v>
      </c>
    </row>
    <row r="8494" spans="2:13" x14ac:dyDescent="0.25">
      <c r="B8494" s="72" t="s">
        <v>12</v>
      </c>
      <c r="C8494" s="72" t="s">
        <v>13</v>
      </c>
      <c r="D8494" s="72" t="s">
        <v>14</v>
      </c>
      <c r="E8494" s="72" t="s">
        <v>30</v>
      </c>
      <c r="F8494" s="73">
        <v>-823</v>
      </c>
      <c r="G8494" s="72" t="s">
        <v>16</v>
      </c>
      <c r="H8494" s="72" t="s">
        <v>17</v>
      </c>
      <c r="I8494" s="72" t="s">
        <v>18</v>
      </c>
      <c r="J8494" s="72" t="s">
        <v>19</v>
      </c>
      <c r="K8494" s="72" t="s">
        <v>25</v>
      </c>
      <c r="L8494" s="72" t="s">
        <v>126</v>
      </c>
      <c r="M8494" s="72"/>
    </row>
    <row r="8495" spans="2:13" x14ac:dyDescent="0.25">
      <c r="B8495" s="72" t="s">
        <v>12</v>
      </c>
      <c r="C8495" s="72" t="s">
        <v>13</v>
      </c>
      <c r="D8495" s="72" t="s">
        <v>14</v>
      </c>
      <c r="E8495" s="72" t="s">
        <v>79</v>
      </c>
      <c r="F8495" s="73">
        <v>-20829</v>
      </c>
      <c r="G8495" s="72" t="s">
        <v>16</v>
      </c>
      <c r="H8495" s="72" t="s">
        <v>24</v>
      </c>
      <c r="I8495" s="72" t="s">
        <v>18</v>
      </c>
      <c r="J8495" s="72" t="s">
        <v>19</v>
      </c>
      <c r="K8495" s="72" t="s">
        <v>96</v>
      </c>
      <c r="L8495" s="72" t="s">
        <v>460</v>
      </c>
      <c r="M8495" s="72"/>
    </row>
    <row r="8496" spans="2:13" x14ac:dyDescent="0.25">
      <c r="B8496" s="72" t="s">
        <v>12</v>
      </c>
      <c r="C8496" s="72" t="s">
        <v>13</v>
      </c>
      <c r="D8496" s="72" t="s">
        <v>14</v>
      </c>
      <c r="E8496" s="72" t="s">
        <v>146</v>
      </c>
      <c r="F8496" s="73">
        <v>-24320</v>
      </c>
      <c r="G8496" s="72" t="s">
        <v>16</v>
      </c>
      <c r="H8496" s="72" t="s">
        <v>24</v>
      </c>
      <c r="I8496" s="72" t="s">
        <v>18</v>
      </c>
      <c r="J8496" s="72" t="s">
        <v>19</v>
      </c>
      <c r="K8496" s="72" t="s">
        <v>96</v>
      </c>
      <c r="L8496" s="72" t="s">
        <v>403</v>
      </c>
      <c r="M8496" s="72"/>
    </row>
    <row r="8497" spans="2:13" x14ac:dyDescent="0.25">
      <c r="B8497" s="72" t="s">
        <v>12</v>
      </c>
      <c r="C8497" s="72" t="s">
        <v>13</v>
      </c>
      <c r="D8497" s="72" t="s">
        <v>14</v>
      </c>
      <c r="E8497" s="72" t="s">
        <v>68</v>
      </c>
      <c r="F8497" s="73">
        <v>-236306</v>
      </c>
      <c r="G8497" s="72" t="s">
        <v>16</v>
      </c>
      <c r="H8497" s="72" t="s">
        <v>24</v>
      </c>
      <c r="I8497" s="72" t="s">
        <v>18</v>
      </c>
      <c r="J8497" s="72" t="s">
        <v>19</v>
      </c>
      <c r="K8497" s="72" t="s">
        <v>37</v>
      </c>
      <c r="L8497" s="72" t="s">
        <v>461</v>
      </c>
      <c r="M8497" s="72"/>
    </row>
    <row r="8498" spans="2:13" x14ac:dyDescent="0.25">
      <c r="B8498" s="72" t="s">
        <v>12</v>
      </c>
      <c r="C8498" s="72" t="s">
        <v>13</v>
      </c>
      <c r="D8498" s="72" t="s">
        <v>14</v>
      </c>
      <c r="E8498" s="72" t="s">
        <v>60</v>
      </c>
      <c r="F8498" s="73">
        <v>16877</v>
      </c>
      <c r="G8498" s="72" t="s">
        <v>16</v>
      </c>
      <c r="H8498" s="72" t="s">
        <v>24</v>
      </c>
      <c r="I8498" s="72" t="s">
        <v>18</v>
      </c>
      <c r="J8498" s="72" t="s">
        <v>19</v>
      </c>
      <c r="K8498" s="72" t="s">
        <v>37</v>
      </c>
      <c r="L8498" s="72" t="s">
        <v>340</v>
      </c>
      <c r="M8498" s="72" t="s">
        <v>22</v>
      </c>
    </row>
    <row r="8499" spans="2:13" x14ac:dyDescent="0.25">
      <c r="B8499" s="72" t="s">
        <v>12</v>
      </c>
      <c r="C8499" s="72" t="s">
        <v>13</v>
      </c>
      <c r="D8499" s="72" t="s">
        <v>14</v>
      </c>
      <c r="E8499" s="72" t="s">
        <v>51</v>
      </c>
      <c r="F8499" s="73">
        <v>102763</v>
      </c>
      <c r="G8499" s="72" t="s">
        <v>16</v>
      </c>
      <c r="H8499" s="72" t="s">
        <v>24</v>
      </c>
      <c r="I8499" s="72" t="s">
        <v>18</v>
      </c>
      <c r="J8499" s="72" t="s">
        <v>19</v>
      </c>
      <c r="K8499" s="72" t="s">
        <v>49</v>
      </c>
      <c r="L8499" s="72" t="s">
        <v>66</v>
      </c>
      <c r="M8499" s="72"/>
    </row>
    <row r="8500" spans="2:13" x14ac:dyDescent="0.25">
      <c r="B8500" s="72" t="s">
        <v>12</v>
      </c>
      <c r="C8500" s="72" t="s">
        <v>13</v>
      </c>
      <c r="D8500" s="72" t="s">
        <v>14</v>
      </c>
      <c r="E8500" s="72" t="s">
        <v>55</v>
      </c>
      <c r="F8500" s="73">
        <v>101288487</v>
      </c>
      <c r="G8500" s="72" t="s">
        <v>16</v>
      </c>
      <c r="H8500" s="72" t="s">
        <v>24</v>
      </c>
      <c r="I8500" s="72" t="s">
        <v>18</v>
      </c>
      <c r="J8500" s="72" t="s">
        <v>19</v>
      </c>
      <c r="K8500" s="72" t="s">
        <v>49</v>
      </c>
      <c r="L8500" s="72" t="s">
        <v>255</v>
      </c>
      <c r="M8500" s="72" t="s">
        <v>57</v>
      </c>
    </row>
    <row r="8501" spans="2:13" x14ac:dyDescent="0.25">
      <c r="B8501" s="72" t="s">
        <v>12</v>
      </c>
      <c r="C8501" s="72" t="s">
        <v>13</v>
      </c>
      <c r="D8501" s="72" t="s">
        <v>14</v>
      </c>
      <c r="E8501" s="72" t="s">
        <v>81</v>
      </c>
      <c r="F8501" s="73">
        <v>348328</v>
      </c>
      <c r="G8501" s="72" t="s">
        <v>16</v>
      </c>
      <c r="H8501" s="72" t="s">
        <v>24</v>
      </c>
      <c r="I8501" s="72" t="s">
        <v>18</v>
      </c>
      <c r="J8501" s="72" t="s">
        <v>19</v>
      </c>
      <c r="K8501" s="72" t="s">
        <v>37</v>
      </c>
      <c r="L8501" s="72" t="s">
        <v>272</v>
      </c>
      <c r="M8501" s="72" t="s">
        <v>29</v>
      </c>
    </row>
    <row r="8502" spans="2:13" x14ac:dyDescent="0.25">
      <c r="B8502" s="72" t="s">
        <v>12</v>
      </c>
      <c r="C8502" s="72" t="s">
        <v>13</v>
      </c>
      <c r="D8502" s="72" t="s">
        <v>14</v>
      </c>
      <c r="E8502" s="72" t="s">
        <v>83</v>
      </c>
      <c r="F8502" s="73">
        <v>1559613</v>
      </c>
      <c r="G8502" s="72" t="s">
        <v>16</v>
      </c>
      <c r="H8502" s="72" t="s">
        <v>24</v>
      </c>
      <c r="I8502" s="72" t="s">
        <v>18</v>
      </c>
      <c r="J8502" s="72" t="s">
        <v>19</v>
      </c>
      <c r="K8502" s="72" t="s">
        <v>37</v>
      </c>
      <c r="L8502" s="72" t="s">
        <v>422</v>
      </c>
      <c r="M8502" s="72"/>
    </row>
    <row r="8503" spans="2:13" x14ac:dyDescent="0.25">
      <c r="B8503" s="72" t="s">
        <v>12</v>
      </c>
      <c r="C8503" s="72" t="s">
        <v>13</v>
      </c>
      <c r="D8503" s="72" t="s">
        <v>14</v>
      </c>
      <c r="E8503" s="72" t="s">
        <v>79</v>
      </c>
      <c r="F8503" s="73">
        <v>-8614</v>
      </c>
      <c r="G8503" s="72" t="s">
        <v>16</v>
      </c>
      <c r="H8503" s="72" t="s">
        <v>17</v>
      </c>
      <c r="I8503" s="72" t="s">
        <v>18</v>
      </c>
      <c r="J8503" s="72" t="s">
        <v>19</v>
      </c>
      <c r="K8503" s="72" t="s">
        <v>20</v>
      </c>
      <c r="L8503" s="72" t="s">
        <v>34</v>
      </c>
      <c r="M8503" s="72"/>
    </row>
    <row r="8504" spans="2:13" x14ac:dyDescent="0.25">
      <c r="B8504" s="72" t="s">
        <v>12</v>
      </c>
      <c r="C8504" s="72" t="s">
        <v>13</v>
      </c>
      <c r="D8504" s="72" t="s">
        <v>14</v>
      </c>
      <c r="E8504" s="72" t="s">
        <v>79</v>
      </c>
      <c r="F8504" s="73">
        <v>-529</v>
      </c>
      <c r="G8504" s="72" t="s">
        <v>16</v>
      </c>
      <c r="H8504" s="72" t="s">
        <v>17</v>
      </c>
      <c r="I8504" s="72" t="s">
        <v>18</v>
      </c>
      <c r="J8504" s="72" t="s">
        <v>19</v>
      </c>
      <c r="K8504" s="72" t="s">
        <v>25</v>
      </c>
      <c r="L8504" s="72" t="s">
        <v>462</v>
      </c>
      <c r="M8504" s="72"/>
    </row>
    <row r="8505" spans="2:13" x14ac:dyDescent="0.25">
      <c r="B8505" s="72" t="s">
        <v>12</v>
      </c>
      <c r="C8505" s="72" t="s">
        <v>13</v>
      </c>
      <c r="D8505" s="72" t="s">
        <v>14</v>
      </c>
      <c r="E8505" s="72" t="s">
        <v>36</v>
      </c>
      <c r="F8505" s="73">
        <v>5061</v>
      </c>
      <c r="G8505" s="72" t="s">
        <v>16</v>
      </c>
      <c r="H8505" s="72" t="s">
        <v>24</v>
      </c>
      <c r="I8505" s="72" t="s">
        <v>18</v>
      </c>
      <c r="J8505" s="72" t="s">
        <v>19</v>
      </c>
      <c r="K8505" s="72" t="s">
        <v>25</v>
      </c>
      <c r="L8505" s="72" t="s">
        <v>296</v>
      </c>
      <c r="M8505" s="72" t="s">
        <v>112</v>
      </c>
    </row>
    <row r="8506" spans="2:13" x14ac:dyDescent="0.25">
      <c r="B8506" s="72" t="s">
        <v>12</v>
      </c>
      <c r="C8506" s="72" t="s">
        <v>13</v>
      </c>
      <c r="D8506" s="72" t="s">
        <v>14</v>
      </c>
      <c r="E8506" s="72" t="s">
        <v>79</v>
      </c>
      <c r="F8506" s="73">
        <v>-366</v>
      </c>
      <c r="G8506" s="72" t="s">
        <v>16</v>
      </c>
      <c r="H8506" s="72" t="s">
        <v>17</v>
      </c>
      <c r="I8506" s="72" t="s">
        <v>18</v>
      </c>
      <c r="J8506" s="72" t="s">
        <v>19</v>
      </c>
      <c r="K8506" s="72" t="s">
        <v>37</v>
      </c>
      <c r="L8506" s="72" t="s">
        <v>106</v>
      </c>
      <c r="M8506" s="72"/>
    </row>
    <row r="8507" spans="2:13" x14ac:dyDescent="0.25">
      <c r="B8507" s="72" t="s">
        <v>12</v>
      </c>
      <c r="C8507" s="72" t="s">
        <v>13</v>
      </c>
      <c r="D8507" s="72" t="s">
        <v>14</v>
      </c>
      <c r="E8507" s="72" t="s">
        <v>256</v>
      </c>
      <c r="F8507" s="73">
        <v>-10538</v>
      </c>
      <c r="G8507" s="72" t="s">
        <v>16</v>
      </c>
      <c r="H8507" s="72" t="s">
        <v>24</v>
      </c>
      <c r="I8507" s="72" t="s">
        <v>18</v>
      </c>
      <c r="J8507" s="72" t="s">
        <v>19</v>
      </c>
      <c r="K8507" s="72" t="s">
        <v>37</v>
      </c>
      <c r="L8507" s="72" t="s">
        <v>38</v>
      </c>
      <c r="M8507" s="72"/>
    </row>
    <row r="8508" spans="2:13" x14ac:dyDescent="0.25">
      <c r="B8508" s="72" t="s">
        <v>12</v>
      </c>
      <c r="C8508" s="72" t="s">
        <v>13</v>
      </c>
      <c r="D8508" s="72" t="s">
        <v>14</v>
      </c>
      <c r="E8508" s="72" t="s">
        <v>94</v>
      </c>
      <c r="F8508" s="73">
        <v>220787</v>
      </c>
      <c r="G8508" s="72" t="s">
        <v>16</v>
      </c>
      <c r="H8508" s="72" t="s">
        <v>24</v>
      </c>
      <c r="I8508" s="72" t="s">
        <v>18</v>
      </c>
      <c r="J8508" s="72" t="s">
        <v>19</v>
      </c>
      <c r="K8508" s="72" t="s">
        <v>25</v>
      </c>
      <c r="L8508" s="72" t="s">
        <v>110</v>
      </c>
      <c r="M8508" s="72"/>
    </row>
    <row r="8509" spans="2:13" x14ac:dyDescent="0.25">
      <c r="B8509" s="72" t="s">
        <v>12</v>
      </c>
      <c r="C8509" s="72" t="s">
        <v>13</v>
      </c>
      <c r="D8509" s="72" t="s">
        <v>14</v>
      </c>
      <c r="E8509" s="72" t="s">
        <v>81</v>
      </c>
      <c r="F8509" s="73">
        <v>20693</v>
      </c>
      <c r="G8509" s="72" t="s">
        <v>16</v>
      </c>
      <c r="H8509" s="72" t="s">
        <v>24</v>
      </c>
      <c r="I8509" s="72" t="s">
        <v>18</v>
      </c>
      <c r="J8509" s="72" t="s">
        <v>19</v>
      </c>
      <c r="K8509" s="72" t="s">
        <v>37</v>
      </c>
      <c r="L8509" s="72" t="s">
        <v>412</v>
      </c>
      <c r="M8509" s="72" t="s">
        <v>57</v>
      </c>
    </row>
    <row r="8510" spans="2:13" x14ac:dyDescent="0.25">
      <c r="B8510" s="72" t="s">
        <v>12</v>
      </c>
      <c r="C8510" s="72" t="s">
        <v>13</v>
      </c>
      <c r="D8510" s="72" t="s">
        <v>14</v>
      </c>
      <c r="E8510" s="72" t="s">
        <v>79</v>
      </c>
      <c r="F8510" s="73">
        <v>-1944</v>
      </c>
      <c r="G8510" s="72" t="s">
        <v>16</v>
      </c>
      <c r="H8510" s="72" t="s">
        <v>17</v>
      </c>
      <c r="I8510" s="72" t="s">
        <v>18</v>
      </c>
      <c r="J8510" s="72" t="s">
        <v>19</v>
      </c>
      <c r="K8510" s="72" t="s">
        <v>25</v>
      </c>
      <c r="L8510" s="72" t="s">
        <v>463</v>
      </c>
      <c r="M8510" s="72"/>
    </row>
    <row r="8511" spans="2:13" x14ac:dyDescent="0.25">
      <c r="B8511" s="72" t="s">
        <v>12</v>
      </c>
      <c r="C8511" s="72" t="s">
        <v>13</v>
      </c>
      <c r="D8511" s="72" t="s">
        <v>14</v>
      </c>
      <c r="E8511" s="72" t="s">
        <v>15</v>
      </c>
      <c r="F8511" s="73">
        <v>68344</v>
      </c>
      <c r="G8511" s="72" t="s">
        <v>16</v>
      </c>
      <c r="H8511" s="72" t="s">
        <v>17</v>
      </c>
      <c r="I8511" s="72" t="s">
        <v>18</v>
      </c>
      <c r="J8511" s="72" t="s">
        <v>19</v>
      </c>
      <c r="K8511" s="72" t="s">
        <v>25</v>
      </c>
      <c r="L8511" s="72" t="s">
        <v>377</v>
      </c>
      <c r="M8511" s="72" t="s">
        <v>67</v>
      </c>
    </row>
    <row r="8512" spans="2:13" x14ac:dyDescent="0.25">
      <c r="B8512" s="72" t="s">
        <v>12</v>
      </c>
      <c r="C8512" s="72" t="s">
        <v>13</v>
      </c>
      <c r="D8512" s="72" t="s">
        <v>14</v>
      </c>
      <c r="E8512" s="72" t="s">
        <v>39</v>
      </c>
      <c r="F8512" s="73">
        <v>-3212</v>
      </c>
      <c r="G8512" s="72" t="s">
        <v>16</v>
      </c>
      <c r="H8512" s="72" t="s">
        <v>24</v>
      </c>
      <c r="I8512" s="72" t="s">
        <v>48</v>
      </c>
      <c r="J8512" s="72" t="s">
        <v>19</v>
      </c>
      <c r="K8512" s="72" t="s">
        <v>102</v>
      </c>
      <c r="L8512" s="72" t="s">
        <v>196</v>
      </c>
      <c r="M8512" s="72"/>
    </row>
    <row r="8513" spans="2:13" x14ac:dyDescent="0.25">
      <c r="B8513" s="72" t="s">
        <v>12</v>
      </c>
      <c r="C8513" s="72" t="s">
        <v>13</v>
      </c>
      <c r="D8513" s="72" t="s">
        <v>14</v>
      </c>
      <c r="E8513" s="72" t="s">
        <v>68</v>
      </c>
      <c r="F8513" s="73">
        <v>-26956</v>
      </c>
      <c r="G8513" s="72" t="s">
        <v>16</v>
      </c>
      <c r="H8513" s="72" t="s">
        <v>17</v>
      </c>
      <c r="I8513" s="72" t="s">
        <v>18</v>
      </c>
      <c r="J8513" s="72" t="s">
        <v>19</v>
      </c>
      <c r="K8513" s="72" t="s">
        <v>25</v>
      </c>
      <c r="L8513" s="72" t="s">
        <v>93</v>
      </c>
      <c r="M8513" s="72"/>
    </row>
    <row r="8514" spans="2:13" x14ac:dyDescent="0.25">
      <c r="B8514" s="72" t="s">
        <v>12</v>
      </c>
      <c r="C8514" s="72" t="s">
        <v>13</v>
      </c>
      <c r="D8514" s="72" t="s">
        <v>14</v>
      </c>
      <c r="E8514" s="72" t="s">
        <v>300</v>
      </c>
      <c r="F8514" s="73">
        <v>261749</v>
      </c>
      <c r="G8514" s="72" t="s">
        <v>16</v>
      </c>
      <c r="H8514" s="72" t="s">
        <v>24</v>
      </c>
      <c r="I8514" s="72" t="s">
        <v>18</v>
      </c>
      <c r="J8514" s="72" t="s">
        <v>19</v>
      </c>
      <c r="K8514" s="72" t="s">
        <v>25</v>
      </c>
      <c r="L8514" s="72" t="s">
        <v>377</v>
      </c>
      <c r="M8514" s="72" t="s">
        <v>112</v>
      </c>
    </row>
    <row r="8515" spans="2:13" x14ac:dyDescent="0.25">
      <c r="B8515" s="72" t="s">
        <v>12</v>
      </c>
      <c r="C8515" s="72" t="s">
        <v>13</v>
      </c>
      <c r="D8515" s="72" t="s">
        <v>14</v>
      </c>
      <c r="E8515" s="72" t="s">
        <v>464</v>
      </c>
      <c r="F8515" s="73">
        <v>4020243</v>
      </c>
      <c r="G8515" s="72" t="s">
        <v>269</v>
      </c>
      <c r="H8515" s="72" t="s">
        <v>24</v>
      </c>
      <c r="I8515" s="72" t="s">
        <v>18</v>
      </c>
      <c r="J8515" s="72" t="s">
        <v>19</v>
      </c>
      <c r="K8515" s="72"/>
      <c r="L8515" s="72"/>
      <c r="M8515" s="72" t="s">
        <v>184</v>
      </c>
    </row>
    <row r="8516" spans="2:13" x14ac:dyDescent="0.25">
      <c r="B8516" s="72" t="s">
        <v>12</v>
      </c>
      <c r="C8516" s="72" t="s">
        <v>13</v>
      </c>
      <c r="D8516" s="72" t="s">
        <v>14</v>
      </c>
      <c r="E8516" s="72" t="s">
        <v>83</v>
      </c>
      <c r="F8516" s="73">
        <v>53960</v>
      </c>
      <c r="G8516" s="72" t="s">
        <v>16</v>
      </c>
      <c r="H8516" s="72" t="s">
        <v>24</v>
      </c>
      <c r="I8516" s="72" t="s">
        <v>18</v>
      </c>
      <c r="J8516" s="72" t="s">
        <v>19</v>
      </c>
      <c r="K8516" s="72" t="s">
        <v>63</v>
      </c>
      <c r="L8516" s="72" t="s">
        <v>465</v>
      </c>
      <c r="M8516" s="72"/>
    </row>
    <row r="8517" spans="2:13" x14ac:dyDescent="0.25">
      <c r="B8517" s="72" t="s">
        <v>12</v>
      </c>
      <c r="C8517" s="72" t="s">
        <v>13</v>
      </c>
      <c r="D8517" s="72" t="s">
        <v>14</v>
      </c>
      <c r="E8517" s="72" t="s">
        <v>156</v>
      </c>
      <c r="F8517" s="73">
        <v>86023</v>
      </c>
      <c r="G8517" s="72" t="s">
        <v>16</v>
      </c>
      <c r="H8517" s="72" t="s">
        <v>24</v>
      </c>
      <c r="I8517" s="72" t="s">
        <v>18</v>
      </c>
      <c r="J8517" s="72" t="s">
        <v>19</v>
      </c>
      <c r="K8517" s="72" t="s">
        <v>37</v>
      </c>
      <c r="L8517" s="72" t="s">
        <v>291</v>
      </c>
      <c r="M8517" s="72"/>
    </row>
    <row r="8518" spans="2:13" x14ac:dyDescent="0.25">
      <c r="B8518" s="72" t="s">
        <v>12</v>
      </c>
      <c r="C8518" s="72" t="s">
        <v>13</v>
      </c>
      <c r="D8518" s="72" t="s">
        <v>14</v>
      </c>
      <c r="E8518" s="72" t="s">
        <v>85</v>
      </c>
      <c r="F8518" s="73">
        <v>53080</v>
      </c>
      <c r="G8518" s="72" t="s">
        <v>16</v>
      </c>
      <c r="H8518" s="72" t="s">
        <v>17</v>
      </c>
      <c r="I8518" s="72" t="s">
        <v>18</v>
      </c>
      <c r="J8518" s="72" t="s">
        <v>19</v>
      </c>
      <c r="K8518" s="72" t="s">
        <v>20</v>
      </c>
      <c r="L8518" s="72" t="s">
        <v>181</v>
      </c>
      <c r="M8518" s="72"/>
    </row>
    <row r="8519" spans="2:13" x14ac:dyDescent="0.25">
      <c r="B8519" s="72" t="s">
        <v>12</v>
      </c>
      <c r="C8519" s="72" t="s">
        <v>13</v>
      </c>
      <c r="D8519" s="72" t="s">
        <v>14</v>
      </c>
      <c r="E8519" s="72" t="s">
        <v>55</v>
      </c>
      <c r="F8519" s="73">
        <v>4160541</v>
      </c>
      <c r="G8519" s="72" t="s">
        <v>16</v>
      </c>
      <c r="H8519" s="72" t="s">
        <v>24</v>
      </c>
      <c r="I8519" s="72" t="s">
        <v>18</v>
      </c>
      <c r="J8519" s="72" t="s">
        <v>19</v>
      </c>
      <c r="K8519" s="72" t="s">
        <v>130</v>
      </c>
      <c r="L8519" s="72" t="s">
        <v>466</v>
      </c>
      <c r="M8519" s="72" t="s">
        <v>112</v>
      </c>
    </row>
    <row r="8520" spans="2:13" x14ac:dyDescent="0.25">
      <c r="B8520" s="72" t="s">
        <v>12</v>
      </c>
      <c r="C8520" s="72" t="s">
        <v>13</v>
      </c>
      <c r="D8520" s="72" t="s">
        <v>14</v>
      </c>
      <c r="E8520" s="72" t="s">
        <v>51</v>
      </c>
      <c r="F8520" s="73">
        <v>78654</v>
      </c>
      <c r="G8520" s="72" t="s">
        <v>16</v>
      </c>
      <c r="H8520" s="72" t="s">
        <v>24</v>
      </c>
      <c r="I8520" s="72" t="s">
        <v>18</v>
      </c>
      <c r="J8520" s="72" t="s">
        <v>19</v>
      </c>
      <c r="K8520" s="72" t="s">
        <v>37</v>
      </c>
      <c r="L8520" s="72" t="s">
        <v>89</v>
      </c>
      <c r="M8520" s="72"/>
    </row>
    <row r="8521" spans="2:13" x14ac:dyDescent="0.25">
      <c r="B8521" s="72" t="s">
        <v>12</v>
      </c>
      <c r="C8521" s="72" t="s">
        <v>13</v>
      </c>
      <c r="D8521" s="72" t="s">
        <v>14</v>
      </c>
      <c r="E8521" s="72" t="s">
        <v>33</v>
      </c>
      <c r="F8521" s="73">
        <v>8998</v>
      </c>
      <c r="G8521" s="72" t="s">
        <v>16</v>
      </c>
      <c r="H8521" s="72" t="s">
        <v>17</v>
      </c>
      <c r="I8521" s="72" t="s">
        <v>18</v>
      </c>
      <c r="J8521" s="72" t="s">
        <v>19</v>
      </c>
      <c r="K8521" s="72" t="s">
        <v>37</v>
      </c>
      <c r="L8521" s="72" t="s">
        <v>182</v>
      </c>
      <c r="M8521" s="72" t="s">
        <v>29</v>
      </c>
    </row>
    <row r="8522" spans="2:13" x14ac:dyDescent="0.25">
      <c r="B8522" s="72" t="s">
        <v>12</v>
      </c>
      <c r="C8522" s="72" t="s">
        <v>13</v>
      </c>
      <c r="D8522" s="72" t="s">
        <v>14</v>
      </c>
      <c r="E8522" s="72" t="s">
        <v>30</v>
      </c>
      <c r="F8522" s="73">
        <v>-794</v>
      </c>
      <c r="G8522" s="72" t="s">
        <v>16</v>
      </c>
      <c r="H8522" s="72" t="s">
        <v>17</v>
      </c>
      <c r="I8522" s="72" t="s">
        <v>18</v>
      </c>
      <c r="J8522" s="72" t="s">
        <v>19</v>
      </c>
      <c r="K8522" s="72" t="s">
        <v>25</v>
      </c>
      <c r="L8522" s="72" t="s">
        <v>467</v>
      </c>
      <c r="M8522" s="72"/>
    </row>
    <row r="8523" spans="2:13" x14ac:dyDescent="0.25">
      <c r="B8523" s="72" t="s">
        <v>12</v>
      </c>
      <c r="C8523" s="72" t="s">
        <v>13</v>
      </c>
      <c r="D8523" s="72" t="s">
        <v>14</v>
      </c>
      <c r="E8523" s="72" t="s">
        <v>146</v>
      </c>
      <c r="F8523" s="73">
        <v>-30607</v>
      </c>
      <c r="G8523" s="72" t="s">
        <v>16</v>
      </c>
      <c r="H8523" s="72" t="s">
        <v>24</v>
      </c>
      <c r="I8523" s="72" t="s">
        <v>18</v>
      </c>
      <c r="J8523" s="72" t="s">
        <v>19</v>
      </c>
      <c r="K8523" s="72" t="s">
        <v>49</v>
      </c>
      <c r="L8523" s="72" t="s">
        <v>253</v>
      </c>
      <c r="M8523" s="72"/>
    </row>
    <row r="8524" spans="2:13" x14ac:dyDescent="0.25">
      <c r="B8524" s="72" t="s">
        <v>12</v>
      </c>
      <c r="C8524" s="72" t="s">
        <v>13</v>
      </c>
      <c r="D8524" s="72" t="s">
        <v>14</v>
      </c>
      <c r="E8524" s="72" t="s">
        <v>55</v>
      </c>
      <c r="F8524" s="73">
        <v>874880</v>
      </c>
      <c r="G8524" s="72" t="s">
        <v>16</v>
      </c>
      <c r="H8524" s="72" t="s">
        <v>17</v>
      </c>
      <c r="I8524" s="72" t="s">
        <v>18</v>
      </c>
      <c r="J8524" s="72" t="s">
        <v>19</v>
      </c>
      <c r="K8524" s="72" t="s">
        <v>20</v>
      </c>
      <c r="L8524" s="72" t="s">
        <v>284</v>
      </c>
      <c r="M8524" s="72" t="s">
        <v>57</v>
      </c>
    </row>
    <row r="8525" spans="2:13" x14ac:dyDescent="0.25">
      <c r="B8525" s="72" t="s">
        <v>12</v>
      </c>
      <c r="C8525" s="72" t="s">
        <v>13</v>
      </c>
      <c r="D8525" s="72" t="s">
        <v>14</v>
      </c>
      <c r="E8525" s="72" t="s">
        <v>41</v>
      </c>
      <c r="F8525" s="73">
        <v>-42</v>
      </c>
      <c r="G8525" s="72" t="s">
        <v>16</v>
      </c>
      <c r="H8525" s="72" t="s">
        <v>17</v>
      </c>
      <c r="I8525" s="72" t="s">
        <v>18</v>
      </c>
      <c r="J8525" s="72" t="s">
        <v>19</v>
      </c>
      <c r="K8525" s="72" t="s">
        <v>25</v>
      </c>
      <c r="L8525" s="72" t="s">
        <v>420</v>
      </c>
      <c r="M8525" s="72"/>
    </row>
    <row r="8526" spans="2:13" x14ac:dyDescent="0.25">
      <c r="B8526" s="72" t="s">
        <v>12</v>
      </c>
      <c r="C8526" s="72" t="s">
        <v>13</v>
      </c>
      <c r="D8526" s="72" t="s">
        <v>14</v>
      </c>
      <c r="E8526" s="72" t="s">
        <v>51</v>
      </c>
      <c r="F8526" s="73">
        <v>1513</v>
      </c>
      <c r="G8526" s="72" t="s">
        <v>16</v>
      </c>
      <c r="H8526" s="72" t="s">
        <v>17</v>
      </c>
      <c r="I8526" s="72" t="s">
        <v>18</v>
      </c>
      <c r="J8526" s="72" t="s">
        <v>19</v>
      </c>
      <c r="K8526" s="72" t="s">
        <v>37</v>
      </c>
      <c r="L8526" s="72" t="s">
        <v>120</v>
      </c>
      <c r="M8526" s="72"/>
    </row>
    <row r="8527" spans="2:13" x14ac:dyDescent="0.25">
      <c r="B8527" s="72" t="s">
        <v>12</v>
      </c>
      <c r="C8527" s="72" t="s">
        <v>13</v>
      </c>
      <c r="D8527" s="72" t="s">
        <v>14</v>
      </c>
      <c r="E8527" s="72" t="s">
        <v>146</v>
      </c>
      <c r="F8527" s="73">
        <v>-68775</v>
      </c>
      <c r="G8527" s="72" t="s">
        <v>16</v>
      </c>
      <c r="H8527" s="72" t="s">
        <v>17</v>
      </c>
      <c r="I8527" s="72" t="s">
        <v>18</v>
      </c>
      <c r="J8527" s="72" t="s">
        <v>19</v>
      </c>
      <c r="K8527" s="72" t="s">
        <v>20</v>
      </c>
      <c r="L8527" s="72" t="s">
        <v>21</v>
      </c>
      <c r="M8527" s="72"/>
    </row>
    <row r="8528" spans="2:13" x14ac:dyDescent="0.25">
      <c r="B8528" s="72" t="s">
        <v>12</v>
      </c>
      <c r="C8528" s="72" t="s">
        <v>13</v>
      </c>
      <c r="D8528" s="72" t="s">
        <v>14</v>
      </c>
      <c r="E8528" s="72" t="s">
        <v>146</v>
      </c>
      <c r="F8528" s="73">
        <v>-135</v>
      </c>
      <c r="G8528" s="72" t="s">
        <v>16</v>
      </c>
      <c r="H8528" s="72" t="s">
        <v>24</v>
      </c>
      <c r="I8528" s="72" t="s">
        <v>18</v>
      </c>
      <c r="J8528" s="72" t="s">
        <v>19</v>
      </c>
      <c r="K8528" s="72" t="s">
        <v>99</v>
      </c>
      <c r="L8528" s="72" t="s">
        <v>355</v>
      </c>
      <c r="M8528" s="72"/>
    </row>
    <row r="8529" spans="2:13" x14ac:dyDescent="0.25">
      <c r="B8529" s="72" t="s">
        <v>12</v>
      </c>
      <c r="C8529" s="72" t="s">
        <v>13</v>
      </c>
      <c r="D8529" s="72" t="s">
        <v>14</v>
      </c>
      <c r="E8529" s="72" t="s">
        <v>68</v>
      </c>
      <c r="F8529" s="73">
        <v>-9373</v>
      </c>
      <c r="G8529" s="72" t="s">
        <v>16</v>
      </c>
      <c r="H8529" s="72" t="s">
        <v>24</v>
      </c>
      <c r="I8529" s="72" t="s">
        <v>18</v>
      </c>
      <c r="J8529" s="72" t="s">
        <v>19</v>
      </c>
      <c r="K8529" s="72" t="s">
        <v>25</v>
      </c>
      <c r="L8529" s="72" t="s">
        <v>425</v>
      </c>
      <c r="M8529" s="72"/>
    </row>
    <row r="8530" spans="2:13" x14ac:dyDescent="0.25">
      <c r="B8530" s="72" t="s">
        <v>12</v>
      </c>
      <c r="C8530" s="72" t="s">
        <v>13</v>
      </c>
      <c r="D8530" s="72" t="s">
        <v>14</v>
      </c>
      <c r="E8530" s="72" t="s">
        <v>15</v>
      </c>
      <c r="F8530" s="73">
        <v>1588740</v>
      </c>
      <c r="G8530" s="72" t="s">
        <v>16</v>
      </c>
      <c r="H8530" s="72" t="s">
        <v>17</v>
      </c>
      <c r="I8530" s="72" t="s">
        <v>18</v>
      </c>
      <c r="J8530" s="72" t="s">
        <v>19</v>
      </c>
      <c r="K8530" s="72" t="s">
        <v>25</v>
      </c>
      <c r="L8530" s="72" t="s">
        <v>424</v>
      </c>
      <c r="M8530" s="72" t="s">
        <v>133</v>
      </c>
    </row>
    <row r="8531" spans="2:13" x14ac:dyDescent="0.25">
      <c r="B8531" s="72" t="s">
        <v>12</v>
      </c>
      <c r="C8531" s="72" t="s">
        <v>13</v>
      </c>
      <c r="D8531" s="72" t="s">
        <v>14</v>
      </c>
      <c r="E8531" s="72" t="s">
        <v>55</v>
      </c>
      <c r="F8531" s="73">
        <v>291261</v>
      </c>
      <c r="G8531" s="72" t="s">
        <v>16</v>
      </c>
      <c r="H8531" s="72" t="s">
        <v>24</v>
      </c>
      <c r="I8531" s="72" t="s">
        <v>18</v>
      </c>
      <c r="J8531" s="72" t="s">
        <v>19</v>
      </c>
      <c r="K8531" s="72" t="s">
        <v>63</v>
      </c>
      <c r="L8531" s="72" t="s">
        <v>452</v>
      </c>
      <c r="M8531" s="72" t="s">
        <v>57</v>
      </c>
    </row>
    <row r="8532" spans="2:13" x14ac:dyDescent="0.25">
      <c r="B8532" s="72" t="s">
        <v>12</v>
      </c>
      <c r="C8532" s="72" t="s">
        <v>13</v>
      </c>
      <c r="D8532" s="72" t="s">
        <v>14</v>
      </c>
      <c r="E8532" s="72" t="s">
        <v>79</v>
      </c>
      <c r="F8532" s="73">
        <v>-415</v>
      </c>
      <c r="G8532" s="72" t="s">
        <v>16</v>
      </c>
      <c r="H8532" s="72" t="s">
        <v>17</v>
      </c>
      <c r="I8532" s="72" t="s">
        <v>48</v>
      </c>
      <c r="J8532" s="72" t="s">
        <v>19</v>
      </c>
      <c r="K8532" s="72" t="s">
        <v>117</v>
      </c>
      <c r="L8532" s="72" t="s">
        <v>73</v>
      </c>
      <c r="M8532" s="72"/>
    </row>
    <row r="8533" spans="2:13" x14ac:dyDescent="0.25">
      <c r="B8533" s="72" t="s">
        <v>12</v>
      </c>
      <c r="C8533" s="72" t="s">
        <v>13</v>
      </c>
      <c r="D8533" s="72" t="s">
        <v>14</v>
      </c>
      <c r="E8533" s="72" t="s">
        <v>68</v>
      </c>
      <c r="F8533" s="73">
        <v>-84292</v>
      </c>
      <c r="G8533" s="72" t="s">
        <v>16</v>
      </c>
      <c r="H8533" s="72" t="s">
        <v>24</v>
      </c>
      <c r="I8533" s="72" t="s">
        <v>18</v>
      </c>
      <c r="J8533" s="72" t="s">
        <v>19</v>
      </c>
      <c r="K8533" s="72" t="s">
        <v>117</v>
      </c>
      <c r="L8533" s="72" t="s">
        <v>468</v>
      </c>
      <c r="M8533" s="72"/>
    </row>
    <row r="8534" spans="2:13" x14ac:dyDescent="0.25">
      <c r="B8534" s="72" t="s">
        <v>12</v>
      </c>
      <c r="C8534" s="72" t="s">
        <v>13</v>
      </c>
      <c r="D8534" s="72" t="s">
        <v>14</v>
      </c>
      <c r="E8534" s="72" t="s">
        <v>23</v>
      </c>
      <c r="F8534" s="73">
        <v>-65229</v>
      </c>
      <c r="G8534" s="72" t="s">
        <v>16</v>
      </c>
      <c r="H8534" s="72" t="s">
        <v>24</v>
      </c>
      <c r="I8534" s="72" t="s">
        <v>18</v>
      </c>
      <c r="J8534" s="72" t="s">
        <v>19</v>
      </c>
      <c r="K8534" s="72" t="s">
        <v>185</v>
      </c>
      <c r="L8534" s="72" t="s">
        <v>469</v>
      </c>
      <c r="M8534" s="72"/>
    </row>
    <row r="8535" spans="2:13" x14ac:dyDescent="0.25">
      <c r="B8535" s="72" t="s">
        <v>12</v>
      </c>
      <c r="C8535" s="72" t="s">
        <v>13</v>
      </c>
      <c r="D8535" s="72" t="s">
        <v>14</v>
      </c>
      <c r="E8535" s="72" t="s">
        <v>39</v>
      </c>
      <c r="F8535" s="73">
        <v>-19169</v>
      </c>
      <c r="G8535" s="72" t="s">
        <v>16</v>
      </c>
      <c r="H8535" s="72" t="s">
        <v>24</v>
      </c>
      <c r="I8535" s="72" t="s">
        <v>18</v>
      </c>
      <c r="J8535" s="72" t="s">
        <v>19</v>
      </c>
      <c r="K8535" s="72" t="s">
        <v>63</v>
      </c>
      <c r="L8535" s="72" t="s">
        <v>470</v>
      </c>
      <c r="M8535" s="72"/>
    </row>
    <row r="8536" spans="2:13" x14ac:dyDescent="0.25">
      <c r="B8536" s="72" t="s">
        <v>12</v>
      </c>
      <c r="C8536" s="72" t="s">
        <v>13</v>
      </c>
      <c r="D8536" s="72" t="s">
        <v>14</v>
      </c>
      <c r="E8536" s="72" t="s">
        <v>258</v>
      </c>
      <c r="F8536" s="73">
        <v>176618</v>
      </c>
      <c r="G8536" s="72" t="s">
        <v>16</v>
      </c>
      <c r="H8536" s="72" t="s">
        <v>24</v>
      </c>
      <c r="I8536" s="72" t="s">
        <v>18</v>
      </c>
      <c r="J8536" s="72" t="s">
        <v>19</v>
      </c>
      <c r="K8536" s="72" t="s">
        <v>37</v>
      </c>
      <c r="L8536" s="72" t="s">
        <v>389</v>
      </c>
      <c r="M8536" s="72" t="s">
        <v>72</v>
      </c>
    </row>
    <row r="8537" spans="2:13" x14ac:dyDescent="0.25">
      <c r="B8537" s="72" t="s">
        <v>12</v>
      </c>
      <c r="C8537" s="72" t="s">
        <v>13</v>
      </c>
      <c r="D8537" s="72" t="s">
        <v>14</v>
      </c>
      <c r="E8537" s="72" t="s">
        <v>39</v>
      </c>
      <c r="F8537" s="73">
        <v>-118804</v>
      </c>
      <c r="G8537" s="72" t="s">
        <v>16</v>
      </c>
      <c r="H8537" s="72" t="s">
        <v>24</v>
      </c>
      <c r="I8537" s="72" t="s">
        <v>18</v>
      </c>
      <c r="J8537" s="72" t="s">
        <v>19</v>
      </c>
      <c r="K8537" s="72" t="s">
        <v>49</v>
      </c>
      <c r="L8537" s="72" t="s">
        <v>222</v>
      </c>
      <c r="M8537" s="72"/>
    </row>
    <row r="8538" spans="2:13" x14ac:dyDescent="0.25">
      <c r="B8538" s="72" t="s">
        <v>12</v>
      </c>
      <c r="C8538" s="72" t="s">
        <v>13</v>
      </c>
      <c r="D8538" s="72" t="s">
        <v>14</v>
      </c>
      <c r="E8538" s="72" t="s">
        <v>144</v>
      </c>
      <c r="F8538" s="73">
        <v>856886</v>
      </c>
      <c r="G8538" s="72" t="s">
        <v>16</v>
      </c>
      <c r="H8538" s="72" t="s">
        <v>24</v>
      </c>
      <c r="I8538" s="72" t="s">
        <v>18</v>
      </c>
      <c r="J8538" s="72" t="s">
        <v>19</v>
      </c>
      <c r="K8538" s="72" t="s">
        <v>75</v>
      </c>
      <c r="L8538" s="72" t="s">
        <v>76</v>
      </c>
      <c r="M8538" s="72" t="s">
        <v>22</v>
      </c>
    </row>
    <row r="8539" spans="2:13" x14ac:dyDescent="0.25">
      <c r="B8539" s="72" t="s">
        <v>12</v>
      </c>
      <c r="C8539" s="72" t="s">
        <v>13</v>
      </c>
      <c r="D8539" s="72" t="s">
        <v>14</v>
      </c>
      <c r="E8539" s="72" t="s">
        <v>30</v>
      </c>
      <c r="F8539" s="73">
        <v>-29268</v>
      </c>
      <c r="G8539" s="72" t="s">
        <v>16</v>
      </c>
      <c r="H8539" s="72" t="s">
        <v>17</v>
      </c>
      <c r="I8539" s="72" t="s">
        <v>18</v>
      </c>
      <c r="J8539" s="72" t="s">
        <v>19</v>
      </c>
      <c r="K8539" s="72" t="s">
        <v>25</v>
      </c>
      <c r="L8539" s="72" t="s">
        <v>230</v>
      </c>
      <c r="M8539" s="72"/>
    </row>
    <row r="8540" spans="2:13" x14ac:dyDescent="0.25">
      <c r="B8540" s="72" t="s">
        <v>12</v>
      </c>
      <c r="C8540" s="72" t="s">
        <v>13</v>
      </c>
      <c r="D8540" s="72" t="s">
        <v>14</v>
      </c>
      <c r="E8540" s="72" t="s">
        <v>41</v>
      </c>
      <c r="F8540" s="73">
        <v>-1702</v>
      </c>
      <c r="G8540" s="72" t="s">
        <v>16</v>
      </c>
      <c r="H8540" s="72" t="s">
        <v>24</v>
      </c>
      <c r="I8540" s="72" t="s">
        <v>18</v>
      </c>
      <c r="J8540" s="72" t="s">
        <v>19</v>
      </c>
      <c r="K8540" s="72" t="s">
        <v>37</v>
      </c>
      <c r="L8540" s="72" t="s">
        <v>317</v>
      </c>
      <c r="M8540" s="72"/>
    </row>
    <row r="8541" spans="2:13" x14ac:dyDescent="0.25">
      <c r="B8541" s="72" t="s">
        <v>12</v>
      </c>
      <c r="C8541" s="72" t="s">
        <v>13</v>
      </c>
      <c r="D8541" s="72" t="s">
        <v>14</v>
      </c>
      <c r="E8541" s="72" t="s">
        <v>79</v>
      </c>
      <c r="F8541" s="73">
        <v>-7391</v>
      </c>
      <c r="G8541" s="72" t="s">
        <v>16</v>
      </c>
      <c r="H8541" s="72" t="s">
        <v>24</v>
      </c>
      <c r="I8541" s="72" t="s">
        <v>18</v>
      </c>
      <c r="J8541" s="72" t="s">
        <v>19</v>
      </c>
      <c r="K8541" s="72" t="s">
        <v>157</v>
      </c>
      <c r="L8541" s="72" t="s">
        <v>471</v>
      </c>
      <c r="M8541" s="72"/>
    </row>
    <row r="8542" spans="2:13" x14ac:dyDescent="0.25">
      <c r="B8542" s="72" t="s">
        <v>12</v>
      </c>
      <c r="C8542" s="72" t="s">
        <v>13</v>
      </c>
      <c r="D8542" s="72" t="s">
        <v>14</v>
      </c>
      <c r="E8542" s="72" t="s">
        <v>123</v>
      </c>
      <c r="F8542" s="73">
        <v>-10219</v>
      </c>
      <c r="G8542" s="72" t="s">
        <v>16</v>
      </c>
      <c r="H8542" s="72" t="s">
        <v>24</v>
      </c>
      <c r="I8542" s="72" t="s">
        <v>18</v>
      </c>
      <c r="J8542" s="72" t="s">
        <v>19</v>
      </c>
      <c r="K8542" s="72" t="s">
        <v>49</v>
      </c>
      <c r="L8542" s="72" t="s">
        <v>196</v>
      </c>
      <c r="M8542" s="72"/>
    </row>
    <row r="8543" spans="2:13" x14ac:dyDescent="0.25">
      <c r="B8543" s="72" t="s">
        <v>12</v>
      </c>
      <c r="C8543" s="72" t="s">
        <v>13</v>
      </c>
      <c r="D8543" s="72" t="s">
        <v>14</v>
      </c>
      <c r="E8543" s="72" t="s">
        <v>33</v>
      </c>
      <c r="F8543" s="73">
        <v>319377</v>
      </c>
      <c r="G8543" s="72" t="s">
        <v>16</v>
      </c>
      <c r="H8543" s="72" t="s">
        <v>24</v>
      </c>
      <c r="I8543" s="72" t="s">
        <v>18</v>
      </c>
      <c r="J8543" s="72" t="s">
        <v>19</v>
      </c>
      <c r="K8543" s="72" t="s">
        <v>49</v>
      </c>
      <c r="L8543" s="72" t="s">
        <v>208</v>
      </c>
      <c r="M8543" s="72" t="s">
        <v>35</v>
      </c>
    </row>
    <row r="8544" spans="2:13" x14ac:dyDescent="0.25">
      <c r="B8544" s="72" t="s">
        <v>12</v>
      </c>
      <c r="C8544" s="72" t="s">
        <v>13</v>
      </c>
      <c r="D8544" s="72" t="s">
        <v>14</v>
      </c>
      <c r="E8544" s="72" t="s">
        <v>27</v>
      </c>
      <c r="F8544" s="73">
        <v>48071</v>
      </c>
      <c r="G8544" s="72" t="s">
        <v>16</v>
      </c>
      <c r="H8544" s="72" t="s">
        <v>24</v>
      </c>
      <c r="I8544" s="72" t="s">
        <v>18</v>
      </c>
      <c r="J8544" s="72" t="s">
        <v>19</v>
      </c>
      <c r="K8544" s="72" t="s">
        <v>63</v>
      </c>
      <c r="L8544" s="72" t="s">
        <v>351</v>
      </c>
      <c r="M8544" s="72" t="s">
        <v>47</v>
      </c>
    </row>
    <row r="8545" spans="2:13" x14ac:dyDescent="0.25">
      <c r="B8545" s="72" t="s">
        <v>12</v>
      </c>
      <c r="C8545" s="72" t="s">
        <v>13</v>
      </c>
      <c r="D8545" s="72" t="s">
        <v>14</v>
      </c>
      <c r="E8545" s="72" t="s">
        <v>85</v>
      </c>
      <c r="F8545" s="73">
        <v>728056</v>
      </c>
      <c r="G8545" s="72" t="s">
        <v>16</v>
      </c>
      <c r="H8545" s="72" t="s">
        <v>17</v>
      </c>
      <c r="I8545" s="72" t="s">
        <v>18</v>
      </c>
      <c r="J8545" s="72" t="s">
        <v>19</v>
      </c>
      <c r="K8545" s="72" t="s">
        <v>25</v>
      </c>
      <c r="L8545" s="72" t="s">
        <v>234</v>
      </c>
      <c r="M8545" s="72"/>
    </row>
    <row r="8546" spans="2:13" x14ac:dyDescent="0.25">
      <c r="B8546" s="72" t="s">
        <v>12</v>
      </c>
      <c r="C8546" s="72" t="s">
        <v>13</v>
      </c>
      <c r="D8546" s="72" t="s">
        <v>14</v>
      </c>
      <c r="E8546" s="72" t="s">
        <v>23</v>
      </c>
      <c r="F8546" s="73">
        <v>-774971</v>
      </c>
      <c r="G8546" s="72" t="s">
        <v>16</v>
      </c>
      <c r="H8546" s="72" t="s">
        <v>24</v>
      </c>
      <c r="I8546" s="72" t="s">
        <v>18</v>
      </c>
      <c r="J8546" s="72" t="s">
        <v>19</v>
      </c>
      <c r="K8546" s="72" t="s">
        <v>157</v>
      </c>
      <c r="L8546" s="72" t="s">
        <v>282</v>
      </c>
      <c r="M8546" s="72"/>
    </row>
    <row r="8547" spans="2:13" x14ac:dyDescent="0.25">
      <c r="B8547" s="72" t="s">
        <v>12</v>
      </c>
      <c r="C8547" s="72" t="s">
        <v>13</v>
      </c>
      <c r="D8547" s="72" t="s">
        <v>14</v>
      </c>
      <c r="E8547" s="72" t="s">
        <v>94</v>
      </c>
      <c r="F8547" s="73">
        <v>179805</v>
      </c>
      <c r="G8547" s="72" t="s">
        <v>16</v>
      </c>
      <c r="H8547" s="72" t="s">
        <v>24</v>
      </c>
      <c r="I8547" s="72" t="s">
        <v>18</v>
      </c>
      <c r="J8547" s="72" t="s">
        <v>19</v>
      </c>
      <c r="K8547" s="72" t="s">
        <v>96</v>
      </c>
      <c r="L8547" s="72" t="s">
        <v>210</v>
      </c>
      <c r="M8547" s="72"/>
    </row>
    <row r="8548" spans="2:13" x14ac:dyDescent="0.25">
      <c r="B8548" s="72" t="s">
        <v>12</v>
      </c>
      <c r="C8548" s="72" t="s">
        <v>13</v>
      </c>
      <c r="D8548" s="72" t="s">
        <v>14</v>
      </c>
      <c r="E8548" s="72" t="s">
        <v>79</v>
      </c>
      <c r="F8548" s="73">
        <v>-2178</v>
      </c>
      <c r="G8548" s="72" t="s">
        <v>16</v>
      </c>
      <c r="H8548" s="72" t="s">
        <v>24</v>
      </c>
      <c r="I8548" s="72" t="s">
        <v>18</v>
      </c>
      <c r="J8548" s="72" t="s">
        <v>19</v>
      </c>
      <c r="K8548" s="72" t="s">
        <v>25</v>
      </c>
      <c r="L8548" s="72" t="s">
        <v>329</v>
      </c>
      <c r="M8548" s="72"/>
    </row>
    <row r="8549" spans="2:13" x14ac:dyDescent="0.25">
      <c r="B8549" s="72" t="s">
        <v>12</v>
      </c>
      <c r="C8549" s="72" t="s">
        <v>13</v>
      </c>
      <c r="D8549" s="72" t="s">
        <v>14</v>
      </c>
      <c r="E8549" s="72" t="s">
        <v>353</v>
      </c>
      <c r="F8549" s="73">
        <v>33128</v>
      </c>
      <c r="G8549" s="72" t="s">
        <v>16</v>
      </c>
      <c r="H8549" s="72" t="s">
        <v>24</v>
      </c>
      <c r="I8549" s="72" t="s">
        <v>18</v>
      </c>
      <c r="J8549" s="72" t="s">
        <v>19</v>
      </c>
      <c r="K8549" s="72" t="s">
        <v>43</v>
      </c>
      <c r="L8549" s="72" t="s">
        <v>472</v>
      </c>
      <c r="M8549" s="72" t="s">
        <v>67</v>
      </c>
    </row>
    <row r="8550" spans="2:13" x14ac:dyDescent="0.25">
      <c r="B8550" s="72" t="s">
        <v>12</v>
      </c>
      <c r="C8550" s="72" t="s">
        <v>13</v>
      </c>
      <c r="D8550" s="72" t="s">
        <v>14</v>
      </c>
      <c r="E8550" s="72" t="s">
        <v>68</v>
      </c>
      <c r="F8550" s="73">
        <v>-899</v>
      </c>
      <c r="G8550" s="72" t="s">
        <v>16</v>
      </c>
      <c r="H8550" s="72" t="s">
        <v>24</v>
      </c>
      <c r="I8550" s="72" t="s">
        <v>48</v>
      </c>
      <c r="J8550" s="72" t="s">
        <v>19</v>
      </c>
      <c r="K8550" s="72" t="s">
        <v>37</v>
      </c>
      <c r="L8550" s="72" t="s">
        <v>285</v>
      </c>
      <c r="M8550" s="72"/>
    </row>
    <row r="8551" spans="2:13" x14ac:dyDescent="0.25">
      <c r="B8551" s="72" t="s">
        <v>12</v>
      </c>
      <c r="C8551" s="72" t="s">
        <v>13</v>
      </c>
      <c r="D8551" s="72" t="s">
        <v>14</v>
      </c>
      <c r="E8551" s="72" t="s">
        <v>36</v>
      </c>
      <c r="F8551" s="73">
        <v>124415</v>
      </c>
      <c r="G8551" s="72" t="s">
        <v>16</v>
      </c>
      <c r="H8551" s="72" t="s">
        <v>17</v>
      </c>
      <c r="I8551" s="72" t="s">
        <v>18</v>
      </c>
      <c r="J8551" s="72" t="s">
        <v>19</v>
      </c>
      <c r="K8551" s="72" t="s">
        <v>37</v>
      </c>
      <c r="L8551" s="72" t="s">
        <v>202</v>
      </c>
      <c r="M8551" s="72" t="s">
        <v>29</v>
      </c>
    </row>
    <row r="8552" spans="2:13" x14ac:dyDescent="0.25">
      <c r="B8552" s="72" t="s">
        <v>12</v>
      </c>
      <c r="C8552" s="72" t="s">
        <v>13</v>
      </c>
      <c r="D8552" s="72" t="s">
        <v>14</v>
      </c>
      <c r="E8552" s="72" t="s">
        <v>51</v>
      </c>
      <c r="F8552" s="73">
        <v>2555</v>
      </c>
      <c r="G8552" s="72" t="s">
        <v>16</v>
      </c>
      <c r="H8552" s="72" t="s">
        <v>17</v>
      </c>
      <c r="I8552" s="72" t="s">
        <v>18</v>
      </c>
      <c r="J8552" s="72" t="s">
        <v>19</v>
      </c>
      <c r="K8552" s="72" t="s">
        <v>25</v>
      </c>
      <c r="L8552" s="72" t="s">
        <v>402</v>
      </c>
      <c r="M8552" s="72"/>
    </row>
    <row r="8553" spans="2:13" x14ac:dyDescent="0.25">
      <c r="B8553" s="72" t="s">
        <v>12</v>
      </c>
      <c r="C8553" s="72" t="s">
        <v>13</v>
      </c>
      <c r="D8553" s="72" t="s">
        <v>14</v>
      </c>
      <c r="E8553" s="72" t="s">
        <v>27</v>
      </c>
      <c r="F8553" s="73">
        <v>236675</v>
      </c>
      <c r="G8553" s="72" t="s">
        <v>16</v>
      </c>
      <c r="H8553" s="72" t="s">
        <v>17</v>
      </c>
      <c r="I8553" s="72" t="s">
        <v>18</v>
      </c>
      <c r="J8553" s="72" t="s">
        <v>19</v>
      </c>
      <c r="K8553" s="72" t="s">
        <v>25</v>
      </c>
      <c r="L8553" s="72" t="s">
        <v>473</v>
      </c>
      <c r="M8553" s="72" t="s">
        <v>57</v>
      </c>
    </row>
    <row r="8554" spans="2:13" x14ac:dyDescent="0.25">
      <c r="B8554" s="72" t="s">
        <v>12</v>
      </c>
      <c r="C8554" s="72" t="s">
        <v>13</v>
      </c>
      <c r="D8554" s="72" t="s">
        <v>14</v>
      </c>
      <c r="E8554" s="72" t="s">
        <v>51</v>
      </c>
      <c r="F8554" s="73">
        <v>41807</v>
      </c>
      <c r="G8554" s="72" t="s">
        <v>16</v>
      </c>
      <c r="H8554" s="72" t="s">
        <v>17</v>
      </c>
      <c r="I8554" s="72" t="s">
        <v>18</v>
      </c>
      <c r="J8554" s="72" t="s">
        <v>19</v>
      </c>
      <c r="K8554" s="72" t="s">
        <v>25</v>
      </c>
      <c r="L8554" s="72" t="s">
        <v>261</v>
      </c>
      <c r="M8554" s="72"/>
    </row>
    <row r="8555" spans="2:13" x14ac:dyDescent="0.25">
      <c r="B8555" s="72" t="s">
        <v>12</v>
      </c>
      <c r="C8555" s="72" t="s">
        <v>13</v>
      </c>
      <c r="D8555" s="72" t="s">
        <v>14</v>
      </c>
      <c r="E8555" s="72" t="s">
        <v>83</v>
      </c>
      <c r="F8555" s="73">
        <v>866</v>
      </c>
      <c r="G8555" s="72" t="s">
        <v>16</v>
      </c>
      <c r="H8555" s="72" t="s">
        <v>24</v>
      </c>
      <c r="I8555" s="72" t="s">
        <v>18</v>
      </c>
      <c r="J8555" s="72" t="s">
        <v>19</v>
      </c>
      <c r="K8555" s="72" t="s">
        <v>25</v>
      </c>
      <c r="L8555" s="72" t="s">
        <v>474</v>
      </c>
      <c r="M8555" s="72"/>
    </row>
    <row r="8556" spans="2:13" x14ac:dyDescent="0.25">
      <c r="B8556" s="72" t="s">
        <v>12</v>
      </c>
      <c r="C8556" s="72" t="s">
        <v>13</v>
      </c>
      <c r="D8556" s="72" t="s">
        <v>14</v>
      </c>
      <c r="E8556" s="72" t="s">
        <v>41</v>
      </c>
      <c r="F8556" s="73">
        <v>-805</v>
      </c>
      <c r="G8556" s="72" t="s">
        <v>16</v>
      </c>
      <c r="H8556" s="72" t="s">
        <v>24</v>
      </c>
      <c r="I8556" s="72" t="s">
        <v>18</v>
      </c>
      <c r="J8556" s="72" t="s">
        <v>19</v>
      </c>
      <c r="K8556" s="72" t="s">
        <v>37</v>
      </c>
      <c r="L8556" s="72" t="s">
        <v>461</v>
      </c>
      <c r="M8556" s="72"/>
    </row>
    <row r="8557" spans="2:13" x14ac:dyDescent="0.25">
      <c r="B8557" s="72" t="s">
        <v>12</v>
      </c>
      <c r="C8557" s="72" t="s">
        <v>13</v>
      </c>
      <c r="D8557" s="72" t="s">
        <v>14</v>
      </c>
      <c r="E8557" s="72" t="s">
        <v>79</v>
      </c>
      <c r="F8557" s="73">
        <v>-15976</v>
      </c>
      <c r="G8557" s="72" t="s">
        <v>16</v>
      </c>
      <c r="H8557" s="72" t="s">
        <v>24</v>
      </c>
      <c r="I8557" s="72" t="s">
        <v>18</v>
      </c>
      <c r="J8557" s="72" t="s">
        <v>19</v>
      </c>
      <c r="K8557" s="72" t="s">
        <v>25</v>
      </c>
      <c r="L8557" s="72" t="s">
        <v>427</v>
      </c>
      <c r="M8557" s="72"/>
    </row>
    <row r="8558" spans="2:13" x14ac:dyDescent="0.25">
      <c r="B8558" s="72" t="s">
        <v>12</v>
      </c>
      <c r="C8558" s="72" t="s">
        <v>13</v>
      </c>
      <c r="D8558" s="72" t="s">
        <v>14</v>
      </c>
      <c r="E8558" s="72" t="s">
        <v>123</v>
      </c>
      <c r="F8558" s="73">
        <v>-641</v>
      </c>
      <c r="G8558" s="72" t="s">
        <v>16</v>
      </c>
      <c r="H8558" s="72" t="s">
        <v>24</v>
      </c>
      <c r="I8558" s="72" t="s">
        <v>18</v>
      </c>
      <c r="J8558" s="72" t="s">
        <v>19</v>
      </c>
      <c r="K8558" s="72" t="s">
        <v>37</v>
      </c>
      <c r="L8558" s="72" t="s">
        <v>61</v>
      </c>
      <c r="M8558" s="72"/>
    </row>
    <row r="8559" spans="2:13" x14ac:dyDescent="0.25">
      <c r="B8559" s="72" t="s">
        <v>12</v>
      </c>
      <c r="C8559" s="72" t="s">
        <v>13</v>
      </c>
      <c r="D8559" s="72" t="s">
        <v>14</v>
      </c>
      <c r="E8559" s="72" t="s">
        <v>81</v>
      </c>
      <c r="F8559" s="73">
        <v>66738</v>
      </c>
      <c r="G8559" s="72" t="s">
        <v>16</v>
      </c>
      <c r="H8559" s="72" t="s">
        <v>17</v>
      </c>
      <c r="I8559" s="72" t="s">
        <v>18</v>
      </c>
      <c r="J8559" s="72" t="s">
        <v>19</v>
      </c>
      <c r="K8559" s="72" t="s">
        <v>20</v>
      </c>
      <c r="L8559" s="72" t="s">
        <v>321</v>
      </c>
      <c r="M8559" s="72" t="s">
        <v>47</v>
      </c>
    </row>
    <row r="8560" spans="2:13" x14ac:dyDescent="0.25">
      <c r="B8560" s="72" t="s">
        <v>12</v>
      </c>
      <c r="C8560" s="72" t="s">
        <v>13</v>
      </c>
      <c r="D8560" s="72" t="s">
        <v>14</v>
      </c>
      <c r="E8560" s="72" t="s">
        <v>55</v>
      </c>
      <c r="F8560" s="73">
        <v>257725</v>
      </c>
      <c r="G8560" s="72" t="s">
        <v>16</v>
      </c>
      <c r="H8560" s="72" t="s">
        <v>24</v>
      </c>
      <c r="I8560" s="72" t="s">
        <v>18</v>
      </c>
      <c r="J8560" s="72" t="s">
        <v>19</v>
      </c>
      <c r="K8560" s="72" t="s">
        <v>117</v>
      </c>
      <c r="L8560" s="72" t="s">
        <v>475</v>
      </c>
      <c r="M8560" s="72" t="s">
        <v>29</v>
      </c>
    </row>
    <row r="8561" spans="2:13" x14ac:dyDescent="0.25">
      <c r="B8561" s="72" t="s">
        <v>12</v>
      </c>
      <c r="C8561" s="72" t="s">
        <v>13</v>
      </c>
      <c r="D8561" s="72" t="s">
        <v>14</v>
      </c>
      <c r="E8561" s="72" t="s">
        <v>36</v>
      </c>
      <c r="F8561" s="73">
        <v>170382</v>
      </c>
      <c r="G8561" s="72" t="s">
        <v>16</v>
      </c>
      <c r="H8561" s="72" t="s">
        <v>17</v>
      </c>
      <c r="I8561" s="72" t="s">
        <v>18</v>
      </c>
      <c r="J8561" s="72" t="s">
        <v>19</v>
      </c>
      <c r="K8561" s="72" t="s">
        <v>25</v>
      </c>
      <c r="L8561" s="72" t="s">
        <v>402</v>
      </c>
      <c r="M8561" s="72" t="s">
        <v>47</v>
      </c>
    </row>
    <row r="8562" spans="2:13" x14ac:dyDescent="0.25">
      <c r="B8562" s="72" t="s">
        <v>12</v>
      </c>
      <c r="C8562" s="72" t="s">
        <v>13</v>
      </c>
      <c r="D8562" s="72" t="s">
        <v>14</v>
      </c>
      <c r="E8562" s="72" t="s">
        <v>39</v>
      </c>
      <c r="F8562" s="73">
        <v>-1554</v>
      </c>
      <c r="G8562" s="72" t="s">
        <v>16</v>
      </c>
      <c r="H8562" s="72" t="s">
        <v>24</v>
      </c>
      <c r="I8562" s="72" t="s">
        <v>48</v>
      </c>
      <c r="J8562" s="72" t="s">
        <v>19</v>
      </c>
      <c r="K8562" s="72" t="s">
        <v>49</v>
      </c>
      <c r="L8562" s="72" t="s">
        <v>248</v>
      </c>
      <c r="M8562" s="72"/>
    </row>
    <row r="8563" spans="2:13" x14ac:dyDescent="0.25">
      <c r="B8563" s="72" t="s">
        <v>12</v>
      </c>
      <c r="C8563" s="72" t="s">
        <v>13</v>
      </c>
      <c r="D8563" s="72" t="s">
        <v>14</v>
      </c>
      <c r="E8563" s="72" t="s">
        <v>79</v>
      </c>
      <c r="F8563" s="73">
        <v>-3947</v>
      </c>
      <c r="G8563" s="72" t="s">
        <v>16</v>
      </c>
      <c r="H8563" s="72" t="s">
        <v>24</v>
      </c>
      <c r="I8563" s="72" t="s">
        <v>18</v>
      </c>
      <c r="J8563" s="72" t="s">
        <v>19</v>
      </c>
      <c r="K8563" s="72" t="s">
        <v>99</v>
      </c>
      <c r="L8563" s="72" t="s">
        <v>214</v>
      </c>
      <c r="M8563" s="72"/>
    </row>
    <row r="8564" spans="2:13" x14ac:dyDescent="0.25">
      <c r="B8564" s="72" t="s">
        <v>12</v>
      </c>
      <c r="C8564" s="72" t="s">
        <v>13</v>
      </c>
      <c r="D8564" s="72" t="s">
        <v>14</v>
      </c>
      <c r="E8564" s="72" t="s">
        <v>123</v>
      </c>
      <c r="F8564" s="73">
        <v>-35</v>
      </c>
      <c r="G8564" s="72" t="s">
        <v>16</v>
      </c>
      <c r="H8564" s="72" t="s">
        <v>24</v>
      </c>
      <c r="I8564" s="72" t="s">
        <v>18</v>
      </c>
      <c r="J8564" s="72" t="s">
        <v>19</v>
      </c>
      <c r="K8564" s="72" t="s">
        <v>63</v>
      </c>
      <c r="L8564" s="72" t="s">
        <v>64</v>
      </c>
      <c r="M8564" s="72"/>
    </row>
    <row r="8565" spans="2:13" x14ac:dyDescent="0.25">
      <c r="B8565" s="72" t="s">
        <v>12</v>
      </c>
      <c r="C8565" s="72" t="s">
        <v>13</v>
      </c>
      <c r="D8565" s="72" t="s">
        <v>14</v>
      </c>
      <c r="E8565" s="72" t="s">
        <v>36</v>
      </c>
      <c r="F8565" s="73">
        <v>1115731</v>
      </c>
      <c r="G8565" s="72" t="s">
        <v>16</v>
      </c>
      <c r="H8565" s="72" t="s">
        <v>24</v>
      </c>
      <c r="I8565" s="72" t="s">
        <v>18</v>
      </c>
      <c r="J8565" s="72" t="s">
        <v>19</v>
      </c>
      <c r="K8565" s="72" t="s">
        <v>49</v>
      </c>
      <c r="L8565" s="72" t="s">
        <v>208</v>
      </c>
      <c r="M8565" s="72" t="s">
        <v>29</v>
      </c>
    </row>
    <row r="8566" spans="2:13" x14ac:dyDescent="0.25">
      <c r="B8566" s="72" t="s">
        <v>12</v>
      </c>
      <c r="C8566" s="72" t="s">
        <v>13</v>
      </c>
      <c r="D8566" s="72" t="s">
        <v>14</v>
      </c>
      <c r="E8566" s="72" t="s">
        <v>187</v>
      </c>
      <c r="F8566" s="73">
        <v>1410225</v>
      </c>
      <c r="G8566" s="72" t="s">
        <v>16</v>
      </c>
      <c r="H8566" s="72" t="s">
        <v>24</v>
      </c>
      <c r="I8566" s="72" t="s">
        <v>18</v>
      </c>
      <c r="J8566" s="72" t="s">
        <v>19</v>
      </c>
      <c r="K8566" s="72" t="s">
        <v>99</v>
      </c>
      <c r="L8566" s="72" t="s">
        <v>355</v>
      </c>
      <c r="M8566" s="72" t="s">
        <v>112</v>
      </c>
    </row>
    <row r="8567" spans="2:13" x14ac:dyDescent="0.25">
      <c r="B8567" s="72" t="s">
        <v>12</v>
      </c>
      <c r="C8567" s="72" t="s">
        <v>13</v>
      </c>
      <c r="D8567" s="72" t="s">
        <v>14</v>
      </c>
      <c r="E8567" s="72" t="s">
        <v>123</v>
      </c>
      <c r="F8567" s="73">
        <v>-531</v>
      </c>
      <c r="G8567" s="72" t="s">
        <v>269</v>
      </c>
      <c r="H8567" s="72" t="s">
        <v>24</v>
      </c>
      <c r="I8567" s="72" t="s">
        <v>18</v>
      </c>
      <c r="J8567" s="72" t="s">
        <v>19</v>
      </c>
      <c r="K8567" s="72" t="s">
        <v>102</v>
      </c>
      <c r="L8567" s="72" t="s">
        <v>196</v>
      </c>
      <c r="M8567" s="72"/>
    </row>
    <row r="8568" spans="2:13" x14ac:dyDescent="0.25">
      <c r="B8568" s="72" t="s">
        <v>12</v>
      </c>
      <c r="C8568" s="72" t="s">
        <v>13</v>
      </c>
      <c r="D8568" s="72" t="s">
        <v>14</v>
      </c>
      <c r="E8568" s="72" t="s">
        <v>81</v>
      </c>
      <c r="F8568" s="73">
        <v>105978</v>
      </c>
      <c r="G8568" s="72" t="s">
        <v>16</v>
      </c>
      <c r="H8568" s="72" t="s">
        <v>17</v>
      </c>
      <c r="I8568" s="72" t="s">
        <v>48</v>
      </c>
      <c r="J8568" s="72" t="s">
        <v>19</v>
      </c>
      <c r="K8568" s="72" t="s">
        <v>25</v>
      </c>
      <c r="L8568" s="72" t="s">
        <v>200</v>
      </c>
      <c r="M8568" s="72" t="s">
        <v>112</v>
      </c>
    </row>
    <row r="8569" spans="2:13" x14ac:dyDescent="0.25">
      <c r="B8569" s="72" t="s">
        <v>12</v>
      </c>
      <c r="C8569" s="72" t="s">
        <v>13</v>
      </c>
      <c r="D8569" s="72" t="s">
        <v>14</v>
      </c>
      <c r="E8569" s="72" t="s">
        <v>132</v>
      </c>
      <c r="F8569" s="73">
        <v>25006</v>
      </c>
      <c r="G8569" s="72" t="s">
        <v>16</v>
      </c>
      <c r="H8569" s="72" t="s">
        <v>17</v>
      </c>
      <c r="I8569" s="72" t="s">
        <v>18</v>
      </c>
      <c r="J8569" s="72" t="s">
        <v>19</v>
      </c>
      <c r="K8569" s="72" t="s">
        <v>37</v>
      </c>
      <c r="L8569" s="72" t="s">
        <v>232</v>
      </c>
      <c r="M8569" s="72" t="s">
        <v>133</v>
      </c>
    </row>
    <row r="8570" spans="2:13" x14ac:dyDescent="0.25">
      <c r="B8570" s="72" t="s">
        <v>12</v>
      </c>
      <c r="C8570" s="72" t="s">
        <v>13</v>
      </c>
      <c r="D8570" s="72" t="s">
        <v>14</v>
      </c>
      <c r="E8570" s="72" t="s">
        <v>30</v>
      </c>
      <c r="F8570" s="73">
        <v>-1333</v>
      </c>
      <c r="G8570" s="72" t="s">
        <v>16</v>
      </c>
      <c r="H8570" s="72" t="s">
        <v>24</v>
      </c>
      <c r="I8570" s="72" t="s">
        <v>18</v>
      </c>
      <c r="J8570" s="72" t="s">
        <v>19</v>
      </c>
      <c r="K8570" s="72" t="s">
        <v>37</v>
      </c>
      <c r="L8570" s="72" t="s">
        <v>390</v>
      </c>
      <c r="M8570" s="72"/>
    </row>
    <row r="8571" spans="2:13" x14ac:dyDescent="0.25">
      <c r="B8571" s="72" t="s">
        <v>12</v>
      </c>
      <c r="C8571" s="72" t="s">
        <v>13</v>
      </c>
      <c r="D8571" s="72" t="s">
        <v>14</v>
      </c>
      <c r="E8571" s="72" t="s">
        <v>55</v>
      </c>
      <c r="F8571" s="73">
        <v>217708</v>
      </c>
      <c r="G8571" s="72" t="s">
        <v>16</v>
      </c>
      <c r="H8571" s="72" t="s">
        <v>24</v>
      </c>
      <c r="I8571" s="72" t="s">
        <v>18</v>
      </c>
      <c r="J8571" s="72" t="s">
        <v>19</v>
      </c>
      <c r="K8571" s="72" t="s">
        <v>20</v>
      </c>
      <c r="L8571" s="72" t="s">
        <v>233</v>
      </c>
      <c r="M8571" s="72" t="s">
        <v>57</v>
      </c>
    </row>
    <row r="8572" spans="2:13" x14ac:dyDescent="0.25">
      <c r="B8572" s="72" t="s">
        <v>12</v>
      </c>
      <c r="C8572" s="72" t="s">
        <v>13</v>
      </c>
      <c r="D8572" s="72" t="s">
        <v>14</v>
      </c>
      <c r="E8572" s="72" t="s">
        <v>187</v>
      </c>
      <c r="F8572" s="73">
        <v>908947</v>
      </c>
      <c r="G8572" s="72" t="s">
        <v>16</v>
      </c>
      <c r="H8572" s="72" t="s">
        <v>24</v>
      </c>
      <c r="I8572" s="72" t="s">
        <v>18</v>
      </c>
      <c r="J8572" s="72" t="s">
        <v>19</v>
      </c>
      <c r="K8572" s="72" t="s">
        <v>25</v>
      </c>
      <c r="L8572" s="72" t="s">
        <v>198</v>
      </c>
      <c r="M8572" s="72" t="s">
        <v>112</v>
      </c>
    </row>
    <row r="8573" spans="2:13" x14ac:dyDescent="0.25">
      <c r="B8573" s="72" t="s">
        <v>12</v>
      </c>
      <c r="C8573" s="72" t="s">
        <v>13</v>
      </c>
      <c r="D8573" s="72" t="s">
        <v>14</v>
      </c>
      <c r="E8573" s="72" t="s">
        <v>55</v>
      </c>
      <c r="F8573" s="73">
        <v>527522</v>
      </c>
      <c r="G8573" s="72" t="s">
        <v>16</v>
      </c>
      <c r="H8573" s="72" t="s">
        <v>17</v>
      </c>
      <c r="I8573" s="72" t="s">
        <v>48</v>
      </c>
      <c r="J8573" s="72" t="s">
        <v>19</v>
      </c>
      <c r="K8573" s="72" t="s">
        <v>49</v>
      </c>
      <c r="L8573" s="72" t="s">
        <v>166</v>
      </c>
      <c r="M8573" s="72" t="s">
        <v>47</v>
      </c>
    </row>
    <row r="8574" spans="2:13" x14ac:dyDescent="0.25">
      <c r="B8574" s="72" t="s">
        <v>12</v>
      </c>
      <c r="C8574" s="72" t="s">
        <v>13</v>
      </c>
      <c r="D8574" s="72" t="s">
        <v>14</v>
      </c>
      <c r="E8574" s="72" t="s">
        <v>27</v>
      </c>
      <c r="F8574" s="73">
        <v>300298</v>
      </c>
      <c r="G8574" s="72" t="s">
        <v>16</v>
      </c>
      <c r="H8574" s="72" t="s">
        <v>17</v>
      </c>
      <c r="I8574" s="72" t="s">
        <v>18</v>
      </c>
      <c r="J8574" s="72" t="s">
        <v>19</v>
      </c>
      <c r="K8574" s="72" t="s">
        <v>25</v>
      </c>
      <c r="L8574" s="72" t="s">
        <v>477</v>
      </c>
      <c r="M8574" s="72" t="s">
        <v>47</v>
      </c>
    </row>
    <row r="8575" spans="2:13" x14ac:dyDescent="0.25">
      <c r="B8575" s="72" t="s">
        <v>12</v>
      </c>
      <c r="C8575" s="72" t="s">
        <v>13</v>
      </c>
      <c r="D8575" s="72" t="s">
        <v>14</v>
      </c>
      <c r="E8575" s="72" t="s">
        <v>36</v>
      </c>
      <c r="F8575" s="73">
        <v>9745</v>
      </c>
      <c r="G8575" s="72" t="s">
        <v>16</v>
      </c>
      <c r="H8575" s="72" t="s">
        <v>24</v>
      </c>
      <c r="I8575" s="72" t="s">
        <v>18</v>
      </c>
      <c r="J8575" s="72" t="s">
        <v>19</v>
      </c>
      <c r="K8575" s="72" t="s">
        <v>185</v>
      </c>
      <c r="L8575" s="72" t="s">
        <v>478</v>
      </c>
      <c r="M8575" s="72" t="s">
        <v>112</v>
      </c>
    </row>
    <row r="8576" spans="2:13" x14ac:dyDescent="0.25">
      <c r="B8576" s="72" t="s">
        <v>12</v>
      </c>
      <c r="C8576" s="72" t="s">
        <v>13</v>
      </c>
      <c r="D8576" s="72" t="s">
        <v>14</v>
      </c>
      <c r="E8576" s="72" t="s">
        <v>45</v>
      </c>
      <c r="F8576" s="73">
        <v>113130</v>
      </c>
      <c r="G8576" s="72" t="s">
        <v>16</v>
      </c>
      <c r="H8576" s="72" t="s">
        <v>17</v>
      </c>
      <c r="I8576" s="72" t="s">
        <v>18</v>
      </c>
      <c r="J8576" s="72" t="s">
        <v>19</v>
      </c>
      <c r="K8576" s="72" t="s">
        <v>25</v>
      </c>
      <c r="L8576" s="72" t="s">
        <v>481</v>
      </c>
      <c r="M8576" s="72" t="s">
        <v>57</v>
      </c>
    </row>
    <row r="8577" spans="2:13" x14ac:dyDescent="0.25">
      <c r="B8577" s="72" t="s">
        <v>12</v>
      </c>
      <c r="C8577" s="72" t="s">
        <v>13</v>
      </c>
      <c r="D8577" s="72" t="s">
        <v>14</v>
      </c>
      <c r="E8577" s="72" t="s">
        <v>39</v>
      </c>
      <c r="F8577" s="73">
        <v>-224409</v>
      </c>
      <c r="G8577" s="72" t="s">
        <v>16</v>
      </c>
      <c r="H8577" s="72" t="s">
        <v>24</v>
      </c>
      <c r="I8577" s="72" t="s">
        <v>18</v>
      </c>
      <c r="J8577" s="72" t="s">
        <v>19</v>
      </c>
      <c r="K8577" s="72" t="s">
        <v>185</v>
      </c>
      <c r="L8577" s="72" t="s">
        <v>440</v>
      </c>
      <c r="M8577" s="72"/>
    </row>
    <row r="8578" spans="2:13" x14ac:dyDescent="0.25">
      <c r="B8578" s="72" t="s">
        <v>12</v>
      </c>
      <c r="C8578" s="72" t="s">
        <v>13</v>
      </c>
      <c r="D8578" s="72" t="s">
        <v>14</v>
      </c>
      <c r="E8578" s="72" t="s">
        <v>51</v>
      </c>
      <c r="F8578" s="73">
        <v>20592</v>
      </c>
      <c r="G8578" s="72" t="s">
        <v>16</v>
      </c>
      <c r="H8578" s="72" t="s">
        <v>24</v>
      </c>
      <c r="I8578" s="72" t="s">
        <v>48</v>
      </c>
      <c r="J8578" s="72" t="s">
        <v>19</v>
      </c>
      <c r="K8578" s="72" t="s">
        <v>37</v>
      </c>
      <c r="L8578" s="72" t="s">
        <v>86</v>
      </c>
      <c r="M8578" s="72"/>
    </row>
    <row r="8579" spans="2:13" x14ac:dyDescent="0.25">
      <c r="B8579" s="72" t="s">
        <v>12</v>
      </c>
      <c r="C8579" s="72" t="s">
        <v>13</v>
      </c>
      <c r="D8579" s="72" t="s">
        <v>14</v>
      </c>
      <c r="E8579" s="72" t="s">
        <v>30</v>
      </c>
      <c r="F8579" s="73">
        <v>-2965</v>
      </c>
      <c r="G8579" s="72" t="s">
        <v>16</v>
      </c>
      <c r="H8579" s="72" t="s">
        <v>24</v>
      </c>
      <c r="I8579" s="72" t="s">
        <v>18</v>
      </c>
      <c r="J8579" s="72" t="s">
        <v>19</v>
      </c>
      <c r="K8579" s="72" t="s">
        <v>25</v>
      </c>
      <c r="L8579" s="72" t="s">
        <v>273</v>
      </c>
      <c r="M8579" s="72"/>
    </row>
    <row r="8580" spans="2:13" x14ac:dyDescent="0.25">
      <c r="B8580" s="72" t="s">
        <v>12</v>
      </c>
      <c r="C8580" s="72" t="s">
        <v>13</v>
      </c>
      <c r="D8580" s="72" t="s">
        <v>14</v>
      </c>
      <c r="E8580" s="72" t="s">
        <v>60</v>
      </c>
      <c r="F8580" s="73">
        <v>89956</v>
      </c>
      <c r="G8580" s="72" t="s">
        <v>16</v>
      </c>
      <c r="H8580" s="72" t="s">
        <v>24</v>
      </c>
      <c r="I8580" s="72" t="s">
        <v>18</v>
      </c>
      <c r="J8580" s="72" t="s">
        <v>19</v>
      </c>
      <c r="K8580" s="72" t="s">
        <v>99</v>
      </c>
      <c r="L8580" s="72" t="s">
        <v>373</v>
      </c>
      <c r="M8580" s="72" t="s">
        <v>67</v>
      </c>
    </row>
    <row r="8581" spans="2:13" x14ac:dyDescent="0.25">
      <c r="B8581" s="72" t="s">
        <v>12</v>
      </c>
      <c r="C8581" s="72" t="s">
        <v>13</v>
      </c>
      <c r="D8581" s="72" t="s">
        <v>14</v>
      </c>
      <c r="E8581" s="72" t="s">
        <v>94</v>
      </c>
      <c r="F8581" s="73">
        <v>5480</v>
      </c>
      <c r="G8581" s="72" t="s">
        <v>16</v>
      </c>
      <c r="H8581" s="72" t="s">
        <v>17</v>
      </c>
      <c r="I8581" s="72" t="s">
        <v>18</v>
      </c>
      <c r="J8581" s="72" t="s">
        <v>19</v>
      </c>
      <c r="K8581" s="72" t="s">
        <v>25</v>
      </c>
      <c r="L8581" s="72" t="s">
        <v>365</v>
      </c>
      <c r="M8581" s="72"/>
    </row>
    <row r="8582" spans="2:13" x14ac:dyDescent="0.25">
      <c r="B8582" s="72" t="s">
        <v>12</v>
      </c>
      <c r="C8582" s="72" t="s">
        <v>160</v>
      </c>
      <c r="D8582" s="72" t="s">
        <v>14</v>
      </c>
      <c r="E8582" s="72" t="s">
        <v>479</v>
      </c>
      <c r="F8582" s="73">
        <v>2689299</v>
      </c>
      <c r="G8582" s="72" t="s">
        <v>16</v>
      </c>
      <c r="H8582" s="72" t="s">
        <v>24</v>
      </c>
      <c r="I8582" s="72" t="s">
        <v>18</v>
      </c>
      <c r="J8582" s="72" t="s">
        <v>19</v>
      </c>
      <c r="K8582" s="72"/>
      <c r="L8582" s="72"/>
      <c r="M8582" s="72" t="s">
        <v>302</v>
      </c>
    </row>
    <row r="8583" spans="2:13" x14ac:dyDescent="0.25">
      <c r="B8583" s="72" t="s">
        <v>12</v>
      </c>
      <c r="C8583" s="72" t="s">
        <v>13</v>
      </c>
      <c r="D8583" s="72" t="s">
        <v>14</v>
      </c>
      <c r="E8583" s="72" t="s">
        <v>79</v>
      </c>
      <c r="F8583" s="73">
        <v>-11593</v>
      </c>
      <c r="G8583" s="72" t="s">
        <v>16</v>
      </c>
      <c r="H8583" s="72" t="s">
        <v>24</v>
      </c>
      <c r="I8583" s="72" t="s">
        <v>18</v>
      </c>
      <c r="J8583" s="72" t="s">
        <v>227</v>
      </c>
      <c r="K8583" s="72" t="s">
        <v>185</v>
      </c>
      <c r="L8583" s="72" t="s">
        <v>290</v>
      </c>
      <c r="M8583" s="72"/>
    </row>
    <row r="8584" spans="2:13" x14ac:dyDescent="0.25">
      <c r="B8584" s="72" t="s">
        <v>12</v>
      </c>
      <c r="C8584" s="72" t="s">
        <v>13</v>
      </c>
      <c r="D8584" s="72" t="s">
        <v>14</v>
      </c>
      <c r="E8584" s="72" t="s">
        <v>55</v>
      </c>
      <c r="F8584" s="73">
        <v>434870</v>
      </c>
      <c r="G8584" s="72" t="s">
        <v>16</v>
      </c>
      <c r="H8584" s="72" t="s">
        <v>24</v>
      </c>
      <c r="I8584" s="72" t="s">
        <v>18</v>
      </c>
      <c r="J8584" s="72" t="s">
        <v>19</v>
      </c>
      <c r="K8584" s="72" t="s">
        <v>25</v>
      </c>
      <c r="L8584" s="72" t="s">
        <v>265</v>
      </c>
      <c r="M8584" s="72" t="s">
        <v>112</v>
      </c>
    </row>
    <row r="8585" spans="2:13" x14ac:dyDescent="0.25">
      <c r="B8585" s="72" t="s">
        <v>12</v>
      </c>
      <c r="C8585" s="72" t="s">
        <v>13</v>
      </c>
      <c r="D8585" s="72" t="s">
        <v>14</v>
      </c>
      <c r="E8585" s="72" t="s">
        <v>45</v>
      </c>
      <c r="F8585" s="73">
        <v>1959347</v>
      </c>
      <c r="G8585" s="72" t="s">
        <v>16</v>
      </c>
      <c r="H8585" s="72" t="s">
        <v>24</v>
      </c>
      <c r="I8585" s="72" t="s">
        <v>18</v>
      </c>
      <c r="J8585" s="72" t="s">
        <v>19</v>
      </c>
      <c r="K8585" s="72" t="s">
        <v>157</v>
      </c>
      <c r="L8585" s="72" t="s">
        <v>282</v>
      </c>
      <c r="M8585" s="72" t="s">
        <v>47</v>
      </c>
    </row>
    <row r="8586" spans="2:13" x14ac:dyDescent="0.25">
      <c r="B8586" s="72" t="s">
        <v>12</v>
      </c>
      <c r="C8586" s="72" t="s">
        <v>13</v>
      </c>
      <c r="D8586" s="72" t="s">
        <v>14</v>
      </c>
      <c r="E8586" s="72" t="s">
        <v>152</v>
      </c>
      <c r="F8586" s="73">
        <v>-1669</v>
      </c>
      <c r="G8586" s="72" t="s">
        <v>16</v>
      </c>
      <c r="H8586" s="72" t="s">
        <v>24</v>
      </c>
      <c r="I8586" s="72" t="s">
        <v>18</v>
      </c>
      <c r="J8586" s="72" t="s">
        <v>19</v>
      </c>
      <c r="K8586" s="72" t="s">
        <v>37</v>
      </c>
      <c r="L8586" s="72" t="s">
        <v>480</v>
      </c>
      <c r="M8586" s="72"/>
    </row>
    <row r="8587" spans="2:13" x14ac:dyDescent="0.25">
      <c r="B8587" s="72" t="s">
        <v>12</v>
      </c>
      <c r="C8587" s="72" t="s">
        <v>13</v>
      </c>
      <c r="D8587" s="72" t="s">
        <v>14</v>
      </c>
      <c r="E8587" s="72" t="s">
        <v>36</v>
      </c>
      <c r="F8587" s="73">
        <v>4152</v>
      </c>
      <c r="G8587" s="72" t="s">
        <v>16</v>
      </c>
      <c r="H8587" s="72" t="s">
        <v>17</v>
      </c>
      <c r="I8587" s="72" t="s">
        <v>18</v>
      </c>
      <c r="J8587" s="72" t="s">
        <v>19</v>
      </c>
      <c r="K8587" s="72" t="s">
        <v>37</v>
      </c>
      <c r="L8587" s="72" t="s">
        <v>413</v>
      </c>
      <c r="M8587" s="72" t="s">
        <v>112</v>
      </c>
    </row>
    <row r="8588" spans="2:13" x14ac:dyDescent="0.25">
      <c r="B8588" s="72" t="s">
        <v>12</v>
      </c>
      <c r="C8588" s="72" t="s">
        <v>13</v>
      </c>
      <c r="D8588" s="72" t="s">
        <v>14</v>
      </c>
      <c r="E8588" s="72" t="s">
        <v>79</v>
      </c>
      <c r="F8588" s="73">
        <v>-6629</v>
      </c>
      <c r="G8588" s="72" t="s">
        <v>16</v>
      </c>
      <c r="H8588" s="72" t="s">
        <v>17</v>
      </c>
      <c r="I8588" s="72" t="s">
        <v>18</v>
      </c>
      <c r="J8588" s="72" t="s">
        <v>19</v>
      </c>
      <c r="K8588" s="72" t="s">
        <v>49</v>
      </c>
      <c r="L8588" s="72" t="s">
        <v>82</v>
      </c>
      <c r="M8588" s="72"/>
    </row>
    <row r="8589" spans="2:13" x14ac:dyDescent="0.25">
      <c r="B8589" s="72" t="s">
        <v>12</v>
      </c>
      <c r="C8589" s="72" t="s">
        <v>13</v>
      </c>
      <c r="D8589" s="72" t="s">
        <v>14</v>
      </c>
      <c r="E8589" s="72" t="s">
        <v>256</v>
      </c>
      <c r="F8589" s="73">
        <v>-698</v>
      </c>
      <c r="G8589" s="72" t="s">
        <v>16</v>
      </c>
      <c r="H8589" s="72" t="s">
        <v>17</v>
      </c>
      <c r="I8589" s="72" t="s">
        <v>18</v>
      </c>
      <c r="J8589" s="72" t="s">
        <v>19</v>
      </c>
      <c r="K8589" s="72" t="s">
        <v>49</v>
      </c>
      <c r="L8589" s="72" t="s">
        <v>209</v>
      </c>
      <c r="M8589" s="72"/>
    </row>
    <row r="8590" spans="2:13" x14ac:dyDescent="0.25">
      <c r="B8590" s="72" t="s">
        <v>12</v>
      </c>
      <c r="C8590" s="72" t="s">
        <v>13</v>
      </c>
      <c r="D8590" s="72" t="s">
        <v>14</v>
      </c>
      <c r="E8590" s="72" t="s">
        <v>33</v>
      </c>
      <c r="F8590" s="73">
        <v>11195</v>
      </c>
      <c r="G8590" s="72" t="s">
        <v>16</v>
      </c>
      <c r="H8590" s="72" t="s">
        <v>24</v>
      </c>
      <c r="I8590" s="72" t="s">
        <v>18</v>
      </c>
      <c r="J8590" s="72" t="s">
        <v>19</v>
      </c>
      <c r="K8590" s="72" t="s">
        <v>37</v>
      </c>
      <c r="L8590" s="72" t="s">
        <v>310</v>
      </c>
      <c r="M8590" s="72" t="s">
        <v>47</v>
      </c>
    </row>
    <row r="8591" spans="2:13" x14ac:dyDescent="0.25">
      <c r="B8591" s="72" t="s">
        <v>12</v>
      </c>
      <c r="C8591" s="72" t="s">
        <v>13</v>
      </c>
      <c r="D8591" s="72" t="s">
        <v>14</v>
      </c>
      <c r="E8591" s="72" t="s">
        <v>187</v>
      </c>
      <c r="F8591" s="73">
        <v>5059484</v>
      </c>
      <c r="G8591" s="72" t="s">
        <v>16</v>
      </c>
      <c r="H8591" s="72" t="s">
        <v>17</v>
      </c>
      <c r="I8591" s="72" t="s">
        <v>18</v>
      </c>
      <c r="J8591" s="72" t="s">
        <v>19</v>
      </c>
      <c r="K8591" s="72" t="s">
        <v>25</v>
      </c>
      <c r="L8591" s="72" t="s">
        <v>430</v>
      </c>
      <c r="M8591" s="72" t="s">
        <v>112</v>
      </c>
    </row>
    <row r="8592" spans="2:13" x14ac:dyDescent="0.25">
      <c r="B8592" s="72" t="s">
        <v>12</v>
      </c>
      <c r="C8592" s="72" t="s">
        <v>13</v>
      </c>
      <c r="D8592" s="72" t="s">
        <v>14</v>
      </c>
      <c r="E8592" s="72" t="s">
        <v>27</v>
      </c>
      <c r="F8592" s="73">
        <v>233489</v>
      </c>
      <c r="G8592" s="72" t="s">
        <v>16</v>
      </c>
      <c r="H8592" s="72" t="s">
        <v>24</v>
      </c>
      <c r="I8592" s="72" t="s">
        <v>18</v>
      </c>
      <c r="J8592" s="72" t="s">
        <v>19</v>
      </c>
      <c r="K8592" s="72" t="s">
        <v>37</v>
      </c>
      <c r="L8592" s="72" t="s">
        <v>90</v>
      </c>
      <c r="M8592" s="72" t="s">
        <v>29</v>
      </c>
    </row>
    <row r="8593" spans="2:13" x14ac:dyDescent="0.25">
      <c r="B8593" s="72" t="s">
        <v>12</v>
      </c>
      <c r="C8593" s="72" t="s">
        <v>13</v>
      </c>
      <c r="D8593" s="72" t="s">
        <v>14</v>
      </c>
      <c r="E8593" s="72" t="s">
        <v>30</v>
      </c>
      <c r="F8593" s="73">
        <v>-4595</v>
      </c>
      <c r="G8593" s="72" t="s">
        <v>16</v>
      </c>
      <c r="H8593" s="72" t="s">
        <v>17</v>
      </c>
      <c r="I8593" s="72" t="s">
        <v>18</v>
      </c>
      <c r="J8593" s="72" t="s">
        <v>19</v>
      </c>
      <c r="K8593" s="72" t="s">
        <v>37</v>
      </c>
      <c r="L8593" s="72" t="s">
        <v>384</v>
      </c>
      <c r="M8593" s="72"/>
    </row>
    <row r="8594" spans="2:13" x14ac:dyDescent="0.25">
      <c r="B8594" s="72" t="s">
        <v>12</v>
      </c>
      <c r="C8594" s="72" t="s">
        <v>13</v>
      </c>
      <c r="D8594" s="72" t="s">
        <v>14</v>
      </c>
      <c r="E8594" s="72" t="s">
        <v>81</v>
      </c>
      <c r="F8594" s="73">
        <v>806376</v>
      </c>
      <c r="G8594" s="72" t="s">
        <v>16</v>
      </c>
      <c r="H8594" s="72" t="s">
        <v>24</v>
      </c>
      <c r="I8594" s="72" t="s">
        <v>18</v>
      </c>
      <c r="J8594" s="72" t="s">
        <v>19</v>
      </c>
      <c r="K8594" s="72" t="s">
        <v>37</v>
      </c>
      <c r="L8594" s="72" t="s">
        <v>482</v>
      </c>
      <c r="M8594" s="72" t="s">
        <v>47</v>
      </c>
    </row>
    <row r="8595" spans="2:13" x14ac:dyDescent="0.25">
      <c r="B8595" s="72" t="s">
        <v>12</v>
      </c>
      <c r="C8595" s="72" t="s">
        <v>13</v>
      </c>
      <c r="D8595" s="72" t="s">
        <v>14</v>
      </c>
      <c r="E8595" s="72" t="s">
        <v>256</v>
      </c>
      <c r="F8595" s="73">
        <v>-6704</v>
      </c>
      <c r="G8595" s="72" t="s">
        <v>16</v>
      </c>
      <c r="H8595" s="72" t="s">
        <v>24</v>
      </c>
      <c r="I8595" s="72" t="s">
        <v>18</v>
      </c>
      <c r="J8595" s="72" t="s">
        <v>19</v>
      </c>
      <c r="K8595" s="72" t="s">
        <v>25</v>
      </c>
      <c r="L8595" s="72" t="s">
        <v>143</v>
      </c>
      <c r="M8595" s="72"/>
    </row>
    <row r="8596" spans="2:13" x14ac:dyDescent="0.25">
      <c r="B8596" s="72" t="s">
        <v>12</v>
      </c>
      <c r="C8596" s="72" t="s">
        <v>13</v>
      </c>
      <c r="D8596" s="72" t="s">
        <v>14</v>
      </c>
      <c r="E8596" s="72" t="s">
        <v>39</v>
      </c>
      <c r="F8596" s="73">
        <v>-60267</v>
      </c>
      <c r="G8596" s="72" t="s">
        <v>16</v>
      </c>
      <c r="H8596" s="72" t="s">
        <v>24</v>
      </c>
      <c r="I8596" s="72" t="s">
        <v>18</v>
      </c>
      <c r="J8596" s="72" t="s">
        <v>19</v>
      </c>
      <c r="K8596" s="72" t="s">
        <v>117</v>
      </c>
      <c r="L8596" s="72" t="s">
        <v>311</v>
      </c>
      <c r="M8596" s="72"/>
    </row>
    <row r="8597" spans="2:13" x14ac:dyDescent="0.25">
      <c r="B8597" s="72" t="s">
        <v>12</v>
      </c>
      <c r="C8597" s="72" t="s">
        <v>13</v>
      </c>
      <c r="D8597" s="72" t="s">
        <v>14</v>
      </c>
      <c r="E8597" s="72" t="s">
        <v>36</v>
      </c>
      <c r="F8597" s="73">
        <v>385585</v>
      </c>
      <c r="G8597" s="72" t="s">
        <v>16</v>
      </c>
      <c r="H8597" s="72" t="s">
        <v>24</v>
      </c>
      <c r="I8597" s="72" t="s">
        <v>18</v>
      </c>
      <c r="J8597" s="72" t="s">
        <v>19</v>
      </c>
      <c r="K8597" s="72" t="s">
        <v>20</v>
      </c>
      <c r="L8597" s="72" t="s">
        <v>483</v>
      </c>
      <c r="M8597" s="72" t="s">
        <v>29</v>
      </c>
    </row>
    <row r="8598" spans="2:13" x14ac:dyDescent="0.25">
      <c r="B8598" s="72" t="s">
        <v>12</v>
      </c>
      <c r="C8598" s="72" t="s">
        <v>13</v>
      </c>
      <c r="D8598" s="72" t="s">
        <v>14</v>
      </c>
      <c r="E8598" s="72" t="s">
        <v>39</v>
      </c>
      <c r="F8598" s="73">
        <v>-202302</v>
      </c>
      <c r="G8598" s="72" t="s">
        <v>16</v>
      </c>
      <c r="H8598" s="72" t="s">
        <v>24</v>
      </c>
      <c r="I8598" s="72" t="s">
        <v>18</v>
      </c>
      <c r="J8598" s="72" t="s">
        <v>19</v>
      </c>
      <c r="K8598" s="72" t="s">
        <v>185</v>
      </c>
      <c r="L8598" s="72" t="s">
        <v>307</v>
      </c>
      <c r="M8598" s="72"/>
    </row>
    <row r="8599" spans="2:13" x14ac:dyDescent="0.25">
      <c r="B8599" s="72" t="s">
        <v>12</v>
      </c>
      <c r="C8599" s="72" t="s">
        <v>13</v>
      </c>
      <c r="D8599" s="72" t="s">
        <v>14</v>
      </c>
      <c r="E8599" s="72" t="s">
        <v>55</v>
      </c>
      <c r="F8599" s="73">
        <v>1550371</v>
      </c>
      <c r="G8599" s="72" t="s">
        <v>16</v>
      </c>
      <c r="H8599" s="72" t="s">
        <v>24</v>
      </c>
      <c r="I8599" s="72" t="s">
        <v>18</v>
      </c>
      <c r="J8599" s="72" t="s">
        <v>19</v>
      </c>
      <c r="K8599" s="72" t="s">
        <v>37</v>
      </c>
      <c r="L8599" s="72" t="s">
        <v>120</v>
      </c>
      <c r="M8599" s="72" t="s">
        <v>112</v>
      </c>
    </row>
    <row r="8600" spans="2:13" x14ac:dyDescent="0.25">
      <c r="B8600" s="72" t="s">
        <v>12</v>
      </c>
      <c r="C8600" s="72" t="s">
        <v>13</v>
      </c>
      <c r="D8600" s="72" t="s">
        <v>14</v>
      </c>
      <c r="E8600" s="72" t="s">
        <v>68</v>
      </c>
      <c r="F8600" s="73">
        <v>-791</v>
      </c>
      <c r="G8600" s="72" t="s">
        <v>16</v>
      </c>
      <c r="H8600" s="72" t="s">
        <v>17</v>
      </c>
      <c r="I8600" s="72" t="s">
        <v>18</v>
      </c>
      <c r="J8600" s="72" t="s">
        <v>19</v>
      </c>
      <c r="K8600" s="72" t="s">
        <v>49</v>
      </c>
      <c r="L8600" s="72" t="s">
        <v>222</v>
      </c>
      <c r="M8600" s="72"/>
    </row>
    <row r="8601" spans="2:13" x14ac:dyDescent="0.25">
      <c r="B8601" s="72" t="s">
        <v>12</v>
      </c>
      <c r="C8601" s="72" t="s">
        <v>13</v>
      </c>
      <c r="D8601" s="72" t="s">
        <v>14</v>
      </c>
      <c r="E8601" s="72" t="s">
        <v>83</v>
      </c>
      <c r="F8601" s="73">
        <v>26258</v>
      </c>
      <c r="G8601" s="72" t="s">
        <v>16</v>
      </c>
      <c r="H8601" s="72" t="s">
        <v>24</v>
      </c>
      <c r="I8601" s="72" t="s">
        <v>18</v>
      </c>
      <c r="J8601" s="72" t="s">
        <v>19</v>
      </c>
      <c r="K8601" s="72" t="s">
        <v>117</v>
      </c>
      <c r="L8601" s="72" t="s">
        <v>484</v>
      </c>
      <c r="M8601" s="72"/>
    </row>
    <row r="8602" spans="2:13" x14ac:dyDescent="0.25">
      <c r="B8602" s="72" t="s">
        <v>12</v>
      </c>
      <c r="C8602" s="72" t="s">
        <v>13</v>
      </c>
      <c r="D8602" s="72" t="s">
        <v>14</v>
      </c>
      <c r="E8602" s="72" t="s">
        <v>258</v>
      </c>
      <c r="F8602" s="73">
        <v>722442</v>
      </c>
      <c r="G8602" s="72" t="s">
        <v>16</v>
      </c>
      <c r="H8602" s="72" t="s">
        <v>24</v>
      </c>
      <c r="I8602" s="72" t="s">
        <v>18</v>
      </c>
      <c r="J8602" s="72" t="s">
        <v>19</v>
      </c>
      <c r="K8602" s="72" t="s">
        <v>96</v>
      </c>
      <c r="L8602" s="72" t="s">
        <v>141</v>
      </c>
      <c r="M8602" s="72" t="s">
        <v>243</v>
      </c>
    </row>
    <row r="8603" spans="2:13" x14ac:dyDescent="0.25">
      <c r="B8603" s="72" t="s">
        <v>12</v>
      </c>
      <c r="C8603" s="72" t="s">
        <v>13</v>
      </c>
      <c r="D8603" s="72" t="s">
        <v>14</v>
      </c>
      <c r="E8603" s="72" t="s">
        <v>39</v>
      </c>
      <c r="F8603" s="73">
        <v>-9599</v>
      </c>
      <c r="G8603" s="72" t="s">
        <v>16</v>
      </c>
      <c r="H8603" s="72" t="s">
        <v>24</v>
      </c>
      <c r="I8603" s="72" t="s">
        <v>18</v>
      </c>
      <c r="J8603" s="72" t="s">
        <v>19</v>
      </c>
      <c r="K8603" s="72" t="s">
        <v>99</v>
      </c>
      <c r="L8603" s="72" t="s">
        <v>214</v>
      </c>
      <c r="M8603" s="72"/>
    </row>
    <row r="8604" spans="2:13" x14ac:dyDescent="0.25">
      <c r="B8604" s="72" t="s">
        <v>12</v>
      </c>
      <c r="C8604" s="72" t="s">
        <v>13</v>
      </c>
      <c r="D8604" s="72" t="s">
        <v>14</v>
      </c>
      <c r="E8604" s="72" t="s">
        <v>41</v>
      </c>
      <c r="F8604" s="73">
        <v>-294</v>
      </c>
      <c r="G8604" s="72" t="s">
        <v>16</v>
      </c>
      <c r="H8604" s="72" t="s">
        <v>24</v>
      </c>
      <c r="I8604" s="72" t="s">
        <v>18</v>
      </c>
      <c r="J8604" s="72" t="s">
        <v>19</v>
      </c>
      <c r="K8604" s="72" t="s">
        <v>37</v>
      </c>
      <c r="L8604" s="72" t="s">
        <v>485</v>
      </c>
      <c r="M8604" s="72"/>
    </row>
    <row r="8605" spans="2:13" x14ac:dyDescent="0.25">
      <c r="B8605" s="72" t="s">
        <v>12</v>
      </c>
      <c r="C8605" s="72" t="s">
        <v>13</v>
      </c>
      <c r="D8605" s="72" t="s">
        <v>14</v>
      </c>
      <c r="E8605" s="72" t="s">
        <v>68</v>
      </c>
      <c r="F8605" s="73">
        <v>-386677</v>
      </c>
      <c r="G8605" s="72" t="s">
        <v>16</v>
      </c>
      <c r="H8605" s="72" t="s">
        <v>17</v>
      </c>
      <c r="I8605" s="72" t="s">
        <v>18</v>
      </c>
      <c r="J8605" s="72" t="s">
        <v>19</v>
      </c>
      <c r="K8605" s="72" t="s">
        <v>25</v>
      </c>
      <c r="L8605" s="72" t="s">
        <v>486</v>
      </c>
      <c r="M8605" s="72"/>
    </row>
    <row r="8606" spans="2:13" x14ac:dyDescent="0.25">
      <c r="B8606" s="72" t="s">
        <v>12</v>
      </c>
      <c r="C8606" s="72" t="s">
        <v>13</v>
      </c>
      <c r="D8606" s="72" t="s">
        <v>14</v>
      </c>
      <c r="E8606" s="72" t="s">
        <v>41</v>
      </c>
      <c r="F8606" s="73">
        <v>-7</v>
      </c>
      <c r="G8606" s="72" t="s">
        <v>16</v>
      </c>
      <c r="H8606" s="72" t="s">
        <v>17</v>
      </c>
      <c r="I8606" s="72" t="s">
        <v>48</v>
      </c>
      <c r="J8606" s="72" t="s">
        <v>19</v>
      </c>
      <c r="K8606" s="72" t="s">
        <v>20</v>
      </c>
      <c r="L8606" s="72" t="s">
        <v>148</v>
      </c>
      <c r="M8606" s="72"/>
    </row>
    <row r="8607" spans="2:13" x14ac:dyDescent="0.25">
      <c r="B8607" s="72" t="s">
        <v>12</v>
      </c>
      <c r="C8607" s="72" t="s">
        <v>13</v>
      </c>
      <c r="D8607" s="72" t="s">
        <v>14</v>
      </c>
      <c r="E8607" s="72" t="s">
        <v>55</v>
      </c>
      <c r="F8607" s="73">
        <v>119572</v>
      </c>
      <c r="G8607" s="72" t="s">
        <v>16</v>
      </c>
      <c r="H8607" s="72" t="s">
        <v>24</v>
      </c>
      <c r="I8607" s="72" t="s">
        <v>18</v>
      </c>
      <c r="J8607" s="72" t="s">
        <v>19</v>
      </c>
      <c r="K8607" s="72" t="s">
        <v>117</v>
      </c>
      <c r="L8607" s="72" t="s">
        <v>197</v>
      </c>
      <c r="M8607" s="72" t="s">
        <v>57</v>
      </c>
    </row>
    <row r="8608" spans="2:13" x14ac:dyDescent="0.25">
      <c r="B8608" s="72" t="s">
        <v>12</v>
      </c>
      <c r="C8608" s="72" t="s">
        <v>13</v>
      </c>
      <c r="D8608" s="72" t="s">
        <v>14</v>
      </c>
      <c r="E8608" s="72" t="s">
        <v>132</v>
      </c>
      <c r="F8608" s="73">
        <v>10606</v>
      </c>
      <c r="G8608" s="72" t="s">
        <v>16</v>
      </c>
      <c r="H8608" s="72" t="s">
        <v>24</v>
      </c>
      <c r="I8608" s="72" t="s">
        <v>18</v>
      </c>
      <c r="J8608" s="72" t="s">
        <v>19</v>
      </c>
      <c r="K8608" s="72" t="s">
        <v>37</v>
      </c>
      <c r="L8608" s="72" t="s">
        <v>90</v>
      </c>
      <c r="M8608" s="72" t="s">
        <v>133</v>
      </c>
    </row>
    <row r="8609" spans="2:13" x14ac:dyDescent="0.25">
      <c r="B8609" s="72" t="s">
        <v>12</v>
      </c>
      <c r="C8609" s="72" t="s">
        <v>13</v>
      </c>
      <c r="D8609" s="72" t="s">
        <v>14</v>
      </c>
      <c r="E8609" s="72" t="s">
        <v>45</v>
      </c>
      <c r="F8609" s="73">
        <v>33537</v>
      </c>
      <c r="G8609" s="72" t="s">
        <v>16</v>
      </c>
      <c r="H8609" s="72" t="s">
        <v>24</v>
      </c>
      <c r="I8609" s="72" t="s">
        <v>18</v>
      </c>
      <c r="J8609" s="72" t="s">
        <v>19</v>
      </c>
      <c r="K8609" s="72" t="s">
        <v>37</v>
      </c>
      <c r="L8609" s="72" t="s">
        <v>487</v>
      </c>
      <c r="M8609" s="72" t="s">
        <v>57</v>
      </c>
    </row>
    <row r="8610" spans="2:13" x14ac:dyDescent="0.25">
      <c r="B8610" s="72" t="s">
        <v>12</v>
      </c>
      <c r="C8610" s="72" t="s">
        <v>13</v>
      </c>
      <c r="D8610" s="72" t="s">
        <v>14</v>
      </c>
      <c r="E8610" s="72" t="s">
        <v>74</v>
      </c>
      <c r="F8610" s="73">
        <v>7619</v>
      </c>
      <c r="G8610" s="72" t="s">
        <v>16</v>
      </c>
      <c r="H8610" s="72" t="s">
        <v>17</v>
      </c>
      <c r="I8610" s="72" t="s">
        <v>18</v>
      </c>
      <c r="J8610" s="72" t="s">
        <v>19</v>
      </c>
      <c r="K8610" s="72" t="s">
        <v>25</v>
      </c>
      <c r="L8610" s="72" t="s">
        <v>78</v>
      </c>
      <c r="M8610" s="72" t="s">
        <v>112</v>
      </c>
    </row>
    <row r="8611" spans="2:13" x14ac:dyDescent="0.25">
      <c r="B8611" s="72" t="s">
        <v>12</v>
      </c>
      <c r="C8611" s="72" t="s">
        <v>13</v>
      </c>
      <c r="D8611" s="72" t="s">
        <v>14</v>
      </c>
      <c r="E8611" s="72" t="s">
        <v>68</v>
      </c>
      <c r="F8611" s="73">
        <v>-20011</v>
      </c>
      <c r="G8611" s="72" t="s">
        <v>16</v>
      </c>
      <c r="H8611" s="72" t="s">
        <v>17</v>
      </c>
      <c r="I8611" s="72" t="s">
        <v>18</v>
      </c>
      <c r="J8611" s="72" t="s">
        <v>19</v>
      </c>
      <c r="K8611" s="72" t="s">
        <v>20</v>
      </c>
      <c r="L8611" s="72" t="s">
        <v>321</v>
      </c>
      <c r="M8611" s="72"/>
    </row>
    <row r="8612" spans="2:13" x14ac:dyDescent="0.25">
      <c r="B8612" s="72" t="s">
        <v>12</v>
      </c>
      <c r="C8612" s="72" t="s">
        <v>13</v>
      </c>
      <c r="D8612" s="72" t="s">
        <v>14</v>
      </c>
      <c r="E8612" s="72" t="s">
        <v>33</v>
      </c>
      <c r="F8612" s="73">
        <v>32280</v>
      </c>
      <c r="G8612" s="72" t="s">
        <v>16</v>
      </c>
      <c r="H8612" s="72" t="s">
        <v>17</v>
      </c>
      <c r="I8612" s="72" t="s">
        <v>18</v>
      </c>
      <c r="J8612" s="72" t="s">
        <v>19</v>
      </c>
      <c r="K8612" s="72" t="s">
        <v>37</v>
      </c>
      <c r="L8612" s="72" t="s">
        <v>384</v>
      </c>
      <c r="M8612" s="72" t="s">
        <v>47</v>
      </c>
    </row>
    <row r="8613" spans="2:13" x14ac:dyDescent="0.25">
      <c r="B8613" s="72" t="s">
        <v>12</v>
      </c>
      <c r="C8613" s="72" t="s">
        <v>13</v>
      </c>
      <c r="D8613" s="72" t="s">
        <v>14</v>
      </c>
      <c r="E8613" s="72" t="s">
        <v>156</v>
      </c>
      <c r="F8613" s="73">
        <v>1</v>
      </c>
      <c r="G8613" s="72" t="s">
        <v>16</v>
      </c>
      <c r="H8613" s="72" t="s">
        <v>17</v>
      </c>
      <c r="I8613" s="72" t="s">
        <v>18</v>
      </c>
      <c r="J8613" s="72" t="s">
        <v>19</v>
      </c>
      <c r="K8613" s="72" t="s">
        <v>108</v>
      </c>
      <c r="L8613" s="72" t="s">
        <v>267</v>
      </c>
      <c r="M8613" s="72"/>
    </row>
    <row r="8614" spans="2:13" x14ac:dyDescent="0.25">
      <c r="B8614" s="72" t="s">
        <v>12</v>
      </c>
      <c r="C8614" s="72" t="s">
        <v>13</v>
      </c>
      <c r="D8614" s="72" t="s">
        <v>14</v>
      </c>
      <c r="E8614" s="72" t="s">
        <v>27</v>
      </c>
      <c r="F8614" s="73">
        <v>301057</v>
      </c>
      <c r="G8614" s="72" t="s">
        <v>16</v>
      </c>
      <c r="H8614" s="72" t="s">
        <v>24</v>
      </c>
      <c r="I8614" s="72" t="s">
        <v>18</v>
      </c>
      <c r="J8614" s="72" t="s">
        <v>19</v>
      </c>
      <c r="K8614" s="72" t="s">
        <v>25</v>
      </c>
      <c r="L8614" s="72" t="s">
        <v>26</v>
      </c>
      <c r="M8614" s="72" t="s">
        <v>112</v>
      </c>
    </row>
    <row r="8615" spans="2:13" x14ac:dyDescent="0.25">
      <c r="B8615" s="72" t="s">
        <v>12</v>
      </c>
      <c r="C8615" s="72" t="s">
        <v>13</v>
      </c>
      <c r="D8615" s="72" t="s">
        <v>14</v>
      </c>
      <c r="E8615" s="72" t="s">
        <v>74</v>
      </c>
      <c r="F8615" s="73">
        <v>49163</v>
      </c>
      <c r="G8615" s="72" t="s">
        <v>16</v>
      </c>
      <c r="H8615" s="72" t="s">
        <v>24</v>
      </c>
      <c r="I8615" s="72" t="s">
        <v>18</v>
      </c>
      <c r="J8615" s="72" t="s">
        <v>19</v>
      </c>
      <c r="K8615" s="72" t="s">
        <v>99</v>
      </c>
      <c r="L8615" s="72" t="s">
        <v>345</v>
      </c>
      <c r="M8615" s="72" t="s">
        <v>47</v>
      </c>
    </row>
    <row r="8616" spans="2:13" x14ac:dyDescent="0.25">
      <c r="B8616" s="72" t="s">
        <v>12</v>
      </c>
      <c r="C8616" s="72" t="s">
        <v>13</v>
      </c>
      <c r="D8616" s="72" t="s">
        <v>14</v>
      </c>
      <c r="E8616" s="72" t="s">
        <v>39</v>
      </c>
      <c r="F8616" s="73">
        <v>-192</v>
      </c>
      <c r="G8616" s="72" t="s">
        <v>16</v>
      </c>
      <c r="H8616" s="72" t="s">
        <v>24</v>
      </c>
      <c r="I8616" s="72" t="s">
        <v>18</v>
      </c>
      <c r="J8616" s="72" t="s">
        <v>19</v>
      </c>
      <c r="K8616" s="72" t="s">
        <v>25</v>
      </c>
      <c r="L8616" s="72" t="s">
        <v>488</v>
      </c>
      <c r="M8616" s="72"/>
    </row>
    <row r="8617" spans="2:13" x14ac:dyDescent="0.25">
      <c r="B8617" s="72" t="s">
        <v>12</v>
      </c>
      <c r="C8617" s="72" t="s">
        <v>13</v>
      </c>
      <c r="D8617" s="72" t="s">
        <v>14</v>
      </c>
      <c r="E8617" s="72" t="s">
        <v>83</v>
      </c>
      <c r="F8617" s="73">
        <v>162788</v>
      </c>
      <c r="G8617" s="72" t="s">
        <v>16</v>
      </c>
      <c r="H8617" s="72" t="s">
        <v>17</v>
      </c>
      <c r="I8617" s="72" t="s">
        <v>18</v>
      </c>
      <c r="J8617" s="72" t="s">
        <v>19</v>
      </c>
      <c r="K8617" s="72" t="s">
        <v>25</v>
      </c>
      <c r="L8617" s="72" t="s">
        <v>266</v>
      </c>
      <c r="M8617" s="72"/>
    </row>
    <row r="8618" spans="2:13" x14ac:dyDescent="0.25">
      <c r="B8618" s="72" t="s">
        <v>12</v>
      </c>
      <c r="C8618" s="72" t="s">
        <v>13</v>
      </c>
      <c r="D8618" s="72" t="s">
        <v>14</v>
      </c>
      <c r="E8618" s="72" t="s">
        <v>152</v>
      </c>
      <c r="F8618" s="73">
        <v>-4419</v>
      </c>
      <c r="G8618" s="72" t="s">
        <v>16</v>
      </c>
      <c r="H8618" s="72" t="s">
        <v>24</v>
      </c>
      <c r="I8618" s="72" t="s">
        <v>18</v>
      </c>
      <c r="J8618" s="72" t="s">
        <v>19</v>
      </c>
      <c r="K8618" s="72" t="s">
        <v>25</v>
      </c>
      <c r="L8618" s="72" t="s">
        <v>489</v>
      </c>
      <c r="M8618" s="72"/>
    </row>
    <row r="8619" spans="2:13" x14ac:dyDescent="0.25">
      <c r="B8619" s="72" t="s">
        <v>12</v>
      </c>
      <c r="C8619" s="72" t="s">
        <v>13</v>
      </c>
      <c r="D8619" s="72" t="s">
        <v>14</v>
      </c>
      <c r="E8619" s="72" t="s">
        <v>79</v>
      </c>
      <c r="F8619" s="73">
        <v>-117</v>
      </c>
      <c r="G8619" s="72" t="s">
        <v>16</v>
      </c>
      <c r="H8619" s="72" t="s">
        <v>24</v>
      </c>
      <c r="I8619" s="72" t="s">
        <v>48</v>
      </c>
      <c r="J8619" s="72" t="s">
        <v>19</v>
      </c>
      <c r="K8619" s="72" t="s">
        <v>37</v>
      </c>
      <c r="L8619" s="72" t="s">
        <v>232</v>
      </c>
      <c r="M8619" s="72"/>
    </row>
    <row r="8620" spans="2:13" x14ac:dyDescent="0.25">
      <c r="B8620" s="72" t="s">
        <v>12</v>
      </c>
      <c r="C8620" s="72" t="s">
        <v>13</v>
      </c>
      <c r="D8620" s="72" t="s">
        <v>14</v>
      </c>
      <c r="E8620" s="72" t="s">
        <v>36</v>
      </c>
      <c r="F8620" s="73">
        <v>32954</v>
      </c>
      <c r="G8620" s="72" t="s">
        <v>16</v>
      </c>
      <c r="H8620" s="72" t="s">
        <v>17</v>
      </c>
      <c r="I8620" s="72" t="s">
        <v>18</v>
      </c>
      <c r="J8620" s="72" t="s">
        <v>19</v>
      </c>
      <c r="K8620" s="72" t="s">
        <v>25</v>
      </c>
      <c r="L8620" s="72" t="s">
        <v>356</v>
      </c>
      <c r="M8620" s="72" t="s">
        <v>57</v>
      </c>
    </row>
    <row r="8621" spans="2:13" x14ac:dyDescent="0.25">
      <c r="B8621" s="72" t="s">
        <v>12</v>
      </c>
      <c r="C8621" s="72" t="s">
        <v>13</v>
      </c>
      <c r="D8621" s="72" t="s">
        <v>14</v>
      </c>
      <c r="E8621" s="72" t="s">
        <v>33</v>
      </c>
      <c r="F8621" s="73">
        <v>112367</v>
      </c>
      <c r="G8621" s="72" t="s">
        <v>16</v>
      </c>
      <c r="H8621" s="72" t="s">
        <v>24</v>
      </c>
      <c r="I8621" s="72" t="s">
        <v>18</v>
      </c>
      <c r="J8621" s="72" t="s">
        <v>19</v>
      </c>
      <c r="K8621" s="72" t="s">
        <v>99</v>
      </c>
      <c r="L8621" s="72" t="s">
        <v>419</v>
      </c>
      <c r="M8621" s="72" t="s">
        <v>29</v>
      </c>
    </row>
    <row r="8622" spans="2:13" x14ac:dyDescent="0.25">
      <c r="B8622" s="72" t="s">
        <v>12</v>
      </c>
      <c r="C8622" s="72" t="s">
        <v>13</v>
      </c>
      <c r="D8622" s="72" t="s">
        <v>14</v>
      </c>
      <c r="E8622" s="72" t="s">
        <v>39</v>
      </c>
      <c r="F8622" s="73">
        <v>-46043</v>
      </c>
      <c r="G8622" s="72" t="s">
        <v>16</v>
      </c>
      <c r="H8622" s="72" t="s">
        <v>24</v>
      </c>
      <c r="I8622" s="72" t="s">
        <v>18</v>
      </c>
      <c r="J8622" s="72" t="s">
        <v>19</v>
      </c>
      <c r="K8622" s="72" t="s">
        <v>99</v>
      </c>
      <c r="L8622" s="72" t="s">
        <v>490</v>
      </c>
      <c r="M8622" s="72"/>
    </row>
    <row r="8623" spans="2:13" x14ac:dyDescent="0.25">
      <c r="B8623" s="72" t="s">
        <v>12</v>
      </c>
      <c r="C8623" s="72" t="s">
        <v>13</v>
      </c>
      <c r="D8623" s="72" t="s">
        <v>14</v>
      </c>
      <c r="E8623" s="72" t="s">
        <v>68</v>
      </c>
      <c r="F8623" s="73">
        <v>-22210</v>
      </c>
      <c r="G8623" s="72" t="s">
        <v>16</v>
      </c>
      <c r="H8623" s="72" t="s">
        <v>17</v>
      </c>
      <c r="I8623" s="72" t="s">
        <v>18</v>
      </c>
      <c r="J8623" s="72" t="s">
        <v>19</v>
      </c>
      <c r="K8623" s="72" t="s">
        <v>25</v>
      </c>
      <c r="L8623" s="72" t="s">
        <v>149</v>
      </c>
      <c r="M8623" s="72"/>
    </row>
    <row r="8624" spans="2:13" x14ac:dyDescent="0.25">
      <c r="B8624" s="72" t="s">
        <v>12</v>
      </c>
      <c r="C8624" s="72" t="s">
        <v>13</v>
      </c>
      <c r="D8624" s="72" t="s">
        <v>14</v>
      </c>
      <c r="E8624" s="72" t="s">
        <v>41</v>
      </c>
      <c r="F8624" s="73">
        <v>-25</v>
      </c>
      <c r="G8624" s="72" t="s">
        <v>16</v>
      </c>
      <c r="H8624" s="72" t="s">
        <v>24</v>
      </c>
      <c r="I8624" s="72" t="s">
        <v>18</v>
      </c>
      <c r="J8624" s="72" t="s">
        <v>19</v>
      </c>
      <c r="K8624" s="72" t="s">
        <v>37</v>
      </c>
      <c r="L8624" s="72" t="s">
        <v>354</v>
      </c>
      <c r="M8624" s="72"/>
    </row>
    <row r="8625" spans="2:13" x14ac:dyDescent="0.25">
      <c r="B8625" s="72" t="s">
        <v>12</v>
      </c>
      <c r="C8625" s="72" t="s">
        <v>13</v>
      </c>
      <c r="D8625" s="72" t="s">
        <v>14</v>
      </c>
      <c r="E8625" s="72" t="s">
        <v>256</v>
      </c>
      <c r="F8625" s="73">
        <v>-33547</v>
      </c>
      <c r="G8625" s="72" t="s">
        <v>16</v>
      </c>
      <c r="H8625" s="72" t="s">
        <v>24</v>
      </c>
      <c r="I8625" s="72" t="s">
        <v>18</v>
      </c>
      <c r="J8625" s="72" t="s">
        <v>19</v>
      </c>
      <c r="K8625" s="72" t="s">
        <v>25</v>
      </c>
      <c r="L8625" s="72" t="s">
        <v>365</v>
      </c>
      <c r="M8625" s="72"/>
    </row>
    <row r="8626" spans="2:13" x14ac:dyDescent="0.25">
      <c r="B8626" s="72" t="s">
        <v>12</v>
      </c>
      <c r="C8626" s="72" t="s">
        <v>13</v>
      </c>
      <c r="D8626" s="72" t="s">
        <v>14</v>
      </c>
      <c r="E8626" s="72" t="s">
        <v>27</v>
      </c>
      <c r="F8626" s="73">
        <v>45771</v>
      </c>
      <c r="G8626" s="72" t="s">
        <v>16</v>
      </c>
      <c r="H8626" s="72" t="s">
        <v>24</v>
      </c>
      <c r="I8626" s="72" t="s">
        <v>18</v>
      </c>
      <c r="J8626" s="72" t="s">
        <v>19</v>
      </c>
      <c r="K8626" s="72" t="s">
        <v>96</v>
      </c>
      <c r="L8626" s="72" t="s">
        <v>97</v>
      </c>
      <c r="M8626" s="72" t="s">
        <v>57</v>
      </c>
    </row>
    <row r="8627" spans="2:13" x14ac:dyDescent="0.25">
      <c r="B8627" s="72" t="s">
        <v>12</v>
      </c>
      <c r="C8627" s="72" t="s">
        <v>13</v>
      </c>
      <c r="D8627" s="72" t="s">
        <v>14</v>
      </c>
      <c r="E8627" s="72" t="s">
        <v>39</v>
      </c>
      <c r="F8627" s="73">
        <v>-285228</v>
      </c>
      <c r="G8627" s="72" t="s">
        <v>16</v>
      </c>
      <c r="H8627" s="72" t="s">
        <v>24</v>
      </c>
      <c r="I8627" s="72" t="s">
        <v>18</v>
      </c>
      <c r="J8627" s="72" t="s">
        <v>19</v>
      </c>
      <c r="K8627" s="72" t="s">
        <v>37</v>
      </c>
      <c r="L8627" s="72" t="s">
        <v>491</v>
      </c>
      <c r="M8627" s="72"/>
    </row>
    <row r="8628" spans="2:13" x14ac:dyDescent="0.25">
      <c r="B8628" s="72" t="s">
        <v>12</v>
      </c>
      <c r="C8628" s="72" t="s">
        <v>13</v>
      </c>
      <c r="D8628" s="72" t="s">
        <v>14</v>
      </c>
      <c r="E8628" s="72" t="s">
        <v>83</v>
      </c>
      <c r="F8628" s="73">
        <v>1346472</v>
      </c>
      <c r="G8628" s="72" t="s">
        <v>16</v>
      </c>
      <c r="H8628" s="72" t="s">
        <v>24</v>
      </c>
      <c r="I8628" s="72" t="s">
        <v>18</v>
      </c>
      <c r="J8628" s="72" t="s">
        <v>19</v>
      </c>
      <c r="K8628" s="72" t="s">
        <v>43</v>
      </c>
      <c r="L8628" s="72" t="s">
        <v>163</v>
      </c>
      <c r="M8628" s="72"/>
    </row>
    <row r="8629" spans="2:13" x14ac:dyDescent="0.25">
      <c r="B8629" s="72" t="s">
        <v>12</v>
      </c>
      <c r="C8629" s="72" t="s">
        <v>13</v>
      </c>
      <c r="D8629" s="72" t="s">
        <v>14</v>
      </c>
      <c r="E8629" s="72" t="s">
        <v>68</v>
      </c>
      <c r="F8629" s="73">
        <v>-16360</v>
      </c>
      <c r="G8629" s="72" t="s">
        <v>16</v>
      </c>
      <c r="H8629" s="72" t="s">
        <v>24</v>
      </c>
      <c r="I8629" s="72" t="s">
        <v>18</v>
      </c>
      <c r="J8629" s="72" t="s">
        <v>19</v>
      </c>
      <c r="K8629" s="72" t="s">
        <v>117</v>
      </c>
      <c r="L8629" s="72" t="s">
        <v>492</v>
      </c>
      <c r="M8629" s="72"/>
    </row>
    <row r="8630" spans="2:13" x14ac:dyDescent="0.25">
      <c r="B8630" s="72" t="s">
        <v>12</v>
      </c>
      <c r="C8630" s="72" t="s">
        <v>13</v>
      </c>
      <c r="D8630" s="72" t="s">
        <v>14</v>
      </c>
      <c r="E8630" s="72" t="s">
        <v>83</v>
      </c>
      <c r="F8630" s="73">
        <v>5908</v>
      </c>
      <c r="G8630" s="72" t="s">
        <v>16</v>
      </c>
      <c r="H8630" s="72" t="s">
        <v>24</v>
      </c>
      <c r="I8630" s="72" t="s">
        <v>18</v>
      </c>
      <c r="J8630" s="72" t="s">
        <v>19</v>
      </c>
      <c r="K8630" s="72" t="s">
        <v>96</v>
      </c>
      <c r="L8630" s="72" t="s">
        <v>223</v>
      </c>
      <c r="M8630" s="72"/>
    </row>
    <row r="8631" spans="2:13" x14ac:dyDescent="0.25">
      <c r="B8631" s="72" t="s">
        <v>12</v>
      </c>
      <c r="C8631" s="72" t="s">
        <v>13</v>
      </c>
      <c r="D8631" s="72" t="s">
        <v>14</v>
      </c>
      <c r="E8631" s="72" t="s">
        <v>123</v>
      </c>
      <c r="F8631" s="73">
        <v>-134</v>
      </c>
      <c r="G8631" s="72" t="s">
        <v>16</v>
      </c>
      <c r="H8631" s="72" t="s">
        <v>17</v>
      </c>
      <c r="I8631" s="72" t="s">
        <v>18</v>
      </c>
      <c r="J8631" s="72" t="s">
        <v>19</v>
      </c>
      <c r="K8631" s="72" t="s">
        <v>49</v>
      </c>
      <c r="L8631" s="72" t="s">
        <v>222</v>
      </c>
      <c r="M8631" s="72"/>
    </row>
    <row r="8632" spans="2:13" x14ac:dyDescent="0.25">
      <c r="B8632" s="72" t="s">
        <v>12</v>
      </c>
      <c r="C8632" s="72" t="s">
        <v>13</v>
      </c>
      <c r="D8632" s="72" t="s">
        <v>14</v>
      </c>
      <c r="E8632" s="72" t="s">
        <v>83</v>
      </c>
      <c r="F8632" s="73">
        <v>103372</v>
      </c>
      <c r="G8632" s="72" t="s">
        <v>16</v>
      </c>
      <c r="H8632" s="72" t="s">
        <v>17</v>
      </c>
      <c r="I8632" s="72" t="s">
        <v>18</v>
      </c>
      <c r="J8632" s="72" t="s">
        <v>19</v>
      </c>
      <c r="K8632" s="72" t="s">
        <v>25</v>
      </c>
      <c r="L8632" s="72" t="s">
        <v>493</v>
      </c>
      <c r="M8632" s="72"/>
    </row>
    <row r="8633" spans="2:13" x14ac:dyDescent="0.25">
      <c r="B8633" s="72" t="s">
        <v>12</v>
      </c>
      <c r="C8633" s="72" t="s">
        <v>13</v>
      </c>
      <c r="D8633" s="72" t="s">
        <v>14</v>
      </c>
      <c r="E8633" s="72" t="s">
        <v>123</v>
      </c>
      <c r="F8633" s="73">
        <v>-80</v>
      </c>
      <c r="G8633" s="72" t="s">
        <v>16</v>
      </c>
      <c r="H8633" s="72" t="s">
        <v>24</v>
      </c>
      <c r="I8633" s="72" t="s">
        <v>18</v>
      </c>
      <c r="J8633" s="72" t="s">
        <v>19</v>
      </c>
      <c r="K8633" s="72" t="s">
        <v>20</v>
      </c>
      <c r="L8633" s="72" t="s">
        <v>199</v>
      </c>
      <c r="M8633" s="72"/>
    </row>
    <row r="8634" spans="2:13" x14ac:dyDescent="0.25">
      <c r="B8634" s="72" t="s">
        <v>12</v>
      </c>
      <c r="C8634" s="72" t="s">
        <v>13</v>
      </c>
      <c r="D8634" s="72" t="s">
        <v>14</v>
      </c>
      <c r="E8634" s="72" t="s">
        <v>79</v>
      </c>
      <c r="F8634" s="73">
        <v>-101</v>
      </c>
      <c r="G8634" s="72" t="s">
        <v>16</v>
      </c>
      <c r="H8634" s="72" t="s">
        <v>24</v>
      </c>
      <c r="I8634" s="72" t="s">
        <v>48</v>
      </c>
      <c r="J8634" s="72" t="s">
        <v>19</v>
      </c>
      <c r="K8634" s="72" t="s">
        <v>25</v>
      </c>
      <c r="L8634" s="72" t="s">
        <v>467</v>
      </c>
      <c r="M8634" s="72"/>
    </row>
    <row r="8635" spans="2:13" x14ac:dyDescent="0.25">
      <c r="B8635" s="72" t="s">
        <v>12</v>
      </c>
      <c r="C8635" s="72" t="s">
        <v>13</v>
      </c>
      <c r="D8635" s="72" t="s">
        <v>14</v>
      </c>
      <c r="E8635" s="72" t="s">
        <v>65</v>
      </c>
      <c r="F8635" s="73">
        <v>96100</v>
      </c>
      <c r="G8635" s="72" t="s">
        <v>16</v>
      </c>
      <c r="H8635" s="72" t="s">
        <v>24</v>
      </c>
      <c r="I8635" s="72" t="s">
        <v>18</v>
      </c>
      <c r="J8635" s="72" t="s">
        <v>19</v>
      </c>
      <c r="K8635" s="72" t="s">
        <v>49</v>
      </c>
      <c r="L8635" s="72" t="s">
        <v>222</v>
      </c>
      <c r="M8635" s="72" t="s">
        <v>133</v>
      </c>
    </row>
    <row r="8636" spans="2:13" x14ac:dyDescent="0.25">
      <c r="B8636" s="72" t="s">
        <v>12</v>
      </c>
      <c r="C8636" s="72" t="s">
        <v>13</v>
      </c>
      <c r="D8636" s="72" t="s">
        <v>14</v>
      </c>
      <c r="E8636" s="72" t="s">
        <v>187</v>
      </c>
      <c r="F8636" s="73">
        <v>1951823</v>
      </c>
      <c r="G8636" s="72" t="s">
        <v>16</v>
      </c>
      <c r="H8636" s="72" t="s">
        <v>24</v>
      </c>
      <c r="I8636" s="72" t="s">
        <v>18</v>
      </c>
      <c r="J8636" s="72" t="s">
        <v>19</v>
      </c>
      <c r="K8636" s="72" t="s">
        <v>37</v>
      </c>
      <c r="L8636" s="72" t="s">
        <v>494</v>
      </c>
      <c r="M8636" s="72" t="s">
        <v>112</v>
      </c>
    </row>
    <row r="8637" spans="2:13" x14ac:dyDescent="0.25">
      <c r="B8637" s="72" t="s">
        <v>12</v>
      </c>
      <c r="C8637" s="72" t="s">
        <v>13</v>
      </c>
      <c r="D8637" s="72" t="s">
        <v>14</v>
      </c>
      <c r="E8637" s="72" t="s">
        <v>83</v>
      </c>
      <c r="F8637" s="73">
        <v>2068</v>
      </c>
      <c r="G8637" s="72" t="s">
        <v>16</v>
      </c>
      <c r="H8637" s="72" t="s">
        <v>24</v>
      </c>
      <c r="I8637" s="72" t="s">
        <v>18</v>
      </c>
      <c r="J8637" s="72" t="s">
        <v>19</v>
      </c>
      <c r="K8637" s="72" t="s">
        <v>25</v>
      </c>
      <c r="L8637" s="72" t="s">
        <v>495</v>
      </c>
      <c r="M8637" s="72"/>
    </row>
    <row r="8638" spans="2:13" x14ac:dyDescent="0.25">
      <c r="B8638" s="72" t="s">
        <v>12</v>
      </c>
      <c r="C8638" s="72" t="s">
        <v>13</v>
      </c>
      <c r="D8638" s="72" t="s">
        <v>14</v>
      </c>
      <c r="E8638" s="72" t="s">
        <v>94</v>
      </c>
      <c r="F8638" s="73">
        <v>170161</v>
      </c>
      <c r="G8638" s="72" t="s">
        <v>16</v>
      </c>
      <c r="H8638" s="72" t="s">
        <v>24</v>
      </c>
      <c r="I8638" s="72" t="s">
        <v>18</v>
      </c>
      <c r="J8638" s="72" t="s">
        <v>19</v>
      </c>
      <c r="K8638" s="72" t="s">
        <v>37</v>
      </c>
      <c r="L8638" s="72" t="s">
        <v>496</v>
      </c>
      <c r="M8638" s="72"/>
    </row>
    <row r="8639" spans="2:13" x14ac:dyDescent="0.25">
      <c r="B8639" s="72" t="s">
        <v>12</v>
      </c>
      <c r="C8639" s="72" t="s">
        <v>13</v>
      </c>
      <c r="D8639" s="72" t="s">
        <v>14</v>
      </c>
      <c r="E8639" s="72" t="s">
        <v>30</v>
      </c>
      <c r="F8639" s="73">
        <v>-3307</v>
      </c>
      <c r="G8639" s="72" t="s">
        <v>16</v>
      </c>
      <c r="H8639" s="72" t="s">
        <v>24</v>
      </c>
      <c r="I8639" s="72" t="s">
        <v>18</v>
      </c>
      <c r="J8639" s="72" t="s">
        <v>19</v>
      </c>
      <c r="K8639" s="72" t="s">
        <v>185</v>
      </c>
      <c r="L8639" s="72" t="s">
        <v>307</v>
      </c>
      <c r="M8639" s="72"/>
    </row>
    <row r="8640" spans="2:13" x14ac:dyDescent="0.25">
      <c r="B8640" s="72" t="s">
        <v>12</v>
      </c>
      <c r="C8640" s="72" t="s">
        <v>13</v>
      </c>
      <c r="D8640" s="72" t="s">
        <v>14</v>
      </c>
      <c r="E8640" s="72" t="s">
        <v>33</v>
      </c>
      <c r="F8640" s="73">
        <v>483362</v>
      </c>
      <c r="G8640" s="72" t="s">
        <v>16</v>
      </c>
      <c r="H8640" s="72" t="s">
        <v>24</v>
      </c>
      <c r="I8640" s="72" t="s">
        <v>48</v>
      </c>
      <c r="J8640" s="72" t="s">
        <v>19</v>
      </c>
      <c r="K8640" s="72" t="s">
        <v>43</v>
      </c>
      <c r="L8640" s="72" t="s">
        <v>336</v>
      </c>
      <c r="M8640" s="72" t="s">
        <v>57</v>
      </c>
    </row>
    <row r="8641" spans="2:13" x14ac:dyDescent="0.25">
      <c r="B8641" s="72" t="s">
        <v>12</v>
      </c>
      <c r="C8641" s="72" t="s">
        <v>13</v>
      </c>
      <c r="D8641" s="72" t="s">
        <v>14</v>
      </c>
      <c r="E8641" s="72" t="s">
        <v>123</v>
      </c>
      <c r="F8641" s="73">
        <v>-761</v>
      </c>
      <c r="G8641" s="72" t="s">
        <v>16</v>
      </c>
      <c r="H8641" s="72" t="s">
        <v>24</v>
      </c>
      <c r="I8641" s="72" t="s">
        <v>18</v>
      </c>
      <c r="J8641" s="72" t="s">
        <v>19</v>
      </c>
      <c r="K8641" s="72" t="s">
        <v>75</v>
      </c>
      <c r="L8641" s="72" t="s">
        <v>341</v>
      </c>
      <c r="M8641" s="72"/>
    </row>
    <row r="8642" spans="2:13" x14ac:dyDescent="0.25">
      <c r="B8642" s="72" t="s">
        <v>12</v>
      </c>
      <c r="C8642" s="72" t="s">
        <v>13</v>
      </c>
      <c r="D8642" s="72" t="s">
        <v>14</v>
      </c>
      <c r="E8642" s="72" t="s">
        <v>51</v>
      </c>
      <c r="F8642" s="73">
        <v>36561</v>
      </c>
      <c r="G8642" s="72" t="s">
        <v>16</v>
      </c>
      <c r="H8642" s="72" t="s">
        <v>17</v>
      </c>
      <c r="I8642" s="72" t="s">
        <v>48</v>
      </c>
      <c r="J8642" s="72" t="s">
        <v>19</v>
      </c>
      <c r="K8642" s="72" t="s">
        <v>49</v>
      </c>
      <c r="L8642" s="72" t="s">
        <v>253</v>
      </c>
      <c r="M8642" s="72"/>
    </row>
    <row r="8643" spans="2:13" x14ac:dyDescent="0.25">
      <c r="B8643" s="72" t="s">
        <v>12</v>
      </c>
      <c r="C8643" s="72" t="s">
        <v>13</v>
      </c>
      <c r="D8643" s="72" t="s">
        <v>14</v>
      </c>
      <c r="E8643" s="72" t="s">
        <v>83</v>
      </c>
      <c r="F8643" s="73">
        <v>246719</v>
      </c>
      <c r="G8643" s="72" t="s">
        <v>16</v>
      </c>
      <c r="H8643" s="72" t="s">
        <v>24</v>
      </c>
      <c r="I8643" s="72" t="s">
        <v>18</v>
      </c>
      <c r="J8643" s="72" t="s">
        <v>19</v>
      </c>
      <c r="K8643" s="72" t="s">
        <v>25</v>
      </c>
      <c r="L8643" s="72" t="s">
        <v>377</v>
      </c>
      <c r="M8643" s="72"/>
    </row>
    <row r="8644" spans="2:13" x14ac:dyDescent="0.25">
      <c r="B8644" s="72" t="s">
        <v>12</v>
      </c>
      <c r="C8644" s="72" t="s">
        <v>13</v>
      </c>
      <c r="D8644" s="72" t="s">
        <v>14</v>
      </c>
      <c r="E8644" s="72" t="s">
        <v>51</v>
      </c>
      <c r="F8644" s="73">
        <v>5831134</v>
      </c>
      <c r="G8644" s="72" t="s">
        <v>16</v>
      </c>
      <c r="H8644" s="72" t="s">
        <v>24</v>
      </c>
      <c r="I8644" s="72" t="s">
        <v>18</v>
      </c>
      <c r="J8644" s="72" t="s">
        <v>19</v>
      </c>
      <c r="K8644" s="72" t="s">
        <v>37</v>
      </c>
      <c r="L8644" s="72" t="s">
        <v>291</v>
      </c>
      <c r="M8644" s="72"/>
    </row>
    <row r="8645" spans="2:13" x14ac:dyDescent="0.25">
      <c r="B8645" s="72" t="s">
        <v>12</v>
      </c>
      <c r="C8645" s="72" t="s">
        <v>13</v>
      </c>
      <c r="D8645" s="72" t="s">
        <v>14</v>
      </c>
      <c r="E8645" s="72" t="s">
        <v>33</v>
      </c>
      <c r="F8645" s="73">
        <v>36849</v>
      </c>
      <c r="G8645" s="72" t="s">
        <v>16</v>
      </c>
      <c r="H8645" s="72" t="s">
        <v>24</v>
      </c>
      <c r="I8645" s="72" t="s">
        <v>18</v>
      </c>
      <c r="J8645" s="72" t="s">
        <v>19</v>
      </c>
      <c r="K8645" s="72" t="s">
        <v>37</v>
      </c>
      <c r="L8645" s="72" t="s">
        <v>497</v>
      </c>
      <c r="M8645" s="72" t="s">
        <v>29</v>
      </c>
    </row>
    <row r="8646" spans="2:13" x14ac:dyDescent="0.25">
      <c r="B8646" s="72" t="s">
        <v>12</v>
      </c>
      <c r="C8646" s="72" t="s">
        <v>13</v>
      </c>
      <c r="D8646" s="72" t="s">
        <v>14</v>
      </c>
      <c r="E8646" s="72" t="s">
        <v>123</v>
      </c>
      <c r="F8646" s="73">
        <v>-1191</v>
      </c>
      <c r="G8646" s="72" t="s">
        <v>16</v>
      </c>
      <c r="H8646" s="72" t="s">
        <v>24</v>
      </c>
      <c r="I8646" s="72" t="s">
        <v>18</v>
      </c>
      <c r="J8646" s="72" t="s">
        <v>19</v>
      </c>
      <c r="K8646" s="72" t="s">
        <v>49</v>
      </c>
      <c r="L8646" s="72" t="s">
        <v>73</v>
      </c>
      <c r="M8646" s="72"/>
    </row>
    <row r="8647" spans="2:13" x14ac:dyDescent="0.25">
      <c r="B8647" s="72" t="s">
        <v>12</v>
      </c>
      <c r="C8647" s="72" t="s">
        <v>13</v>
      </c>
      <c r="D8647" s="72" t="s">
        <v>14</v>
      </c>
      <c r="E8647" s="72" t="s">
        <v>83</v>
      </c>
      <c r="F8647" s="73">
        <v>329</v>
      </c>
      <c r="G8647" s="72" t="s">
        <v>16</v>
      </c>
      <c r="H8647" s="72" t="s">
        <v>17</v>
      </c>
      <c r="I8647" s="72" t="s">
        <v>18</v>
      </c>
      <c r="J8647" s="72" t="s">
        <v>19</v>
      </c>
      <c r="K8647" s="72" t="s">
        <v>25</v>
      </c>
      <c r="L8647" s="72" t="s">
        <v>370</v>
      </c>
      <c r="M8647" s="72"/>
    </row>
    <row r="8648" spans="2:13" x14ac:dyDescent="0.25">
      <c r="B8648" s="72" t="s">
        <v>12</v>
      </c>
      <c r="C8648" s="72" t="s">
        <v>13</v>
      </c>
      <c r="D8648" s="72" t="s">
        <v>14</v>
      </c>
      <c r="E8648" s="72" t="s">
        <v>123</v>
      </c>
      <c r="F8648" s="73">
        <v>-813</v>
      </c>
      <c r="G8648" s="72" t="s">
        <v>16</v>
      </c>
      <c r="H8648" s="72" t="s">
        <v>17</v>
      </c>
      <c r="I8648" s="72" t="s">
        <v>18</v>
      </c>
      <c r="J8648" s="72" t="s">
        <v>19</v>
      </c>
      <c r="K8648" s="72" t="s">
        <v>25</v>
      </c>
      <c r="L8648" s="72" t="s">
        <v>149</v>
      </c>
      <c r="M8648" s="72"/>
    </row>
    <row r="8649" spans="2:13" x14ac:dyDescent="0.25">
      <c r="B8649" s="72" t="s">
        <v>12</v>
      </c>
      <c r="C8649" s="72" t="s">
        <v>13</v>
      </c>
      <c r="D8649" s="72" t="s">
        <v>14</v>
      </c>
      <c r="E8649" s="72" t="s">
        <v>68</v>
      </c>
      <c r="F8649" s="73">
        <v>-284941</v>
      </c>
      <c r="G8649" s="72" t="s">
        <v>16</v>
      </c>
      <c r="H8649" s="72" t="s">
        <v>24</v>
      </c>
      <c r="I8649" s="72" t="s">
        <v>18</v>
      </c>
      <c r="J8649" s="72" t="s">
        <v>19</v>
      </c>
      <c r="K8649" s="72" t="s">
        <v>20</v>
      </c>
      <c r="L8649" s="72" t="s">
        <v>483</v>
      </c>
      <c r="M8649" s="72"/>
    </row>
    <row r="8650" spans="2:13" x14ac:dyDescent="0.25">
      <c r="B8650" s="72" t="s">
        <v>12</v>
      </c>
      <c r="C8650" s="72" t="s">
        <v>13</v>
      </c>
      <c r="D8650" s="72" t="s">
        <v>14</v>
      </c>
      <c r="E8650" s="72" t="s">
        <v>55</v>
      </c>
      <c r="F8650" s="73">
        <v>749715</v>
      </c>
      <c r="G8650" s="72" t="s">
        <v>16</v>
      </c>
      <c r="H8650" s="72" t="s">
        <v>24</v>
      </c>
      <c r="I8650" s="72" t="s">
        <v>18</v>
      </c>
      <c r="J8650" s="72" t="s">
        <v>227</v>
      </c>
      <c r="K8650" s="72" t="s">
        <v>185</v>
      </c>
      <c r="L8650" s="72" t="s">
        <v>290</v>
      </c>
      <c r="M8650" s="72" t="s">
        <v>112</v>
      </c>
    </row>
    <row r="8651" spans="2:13" x14ac:dyDescent="0.25">
      <c r="B8651" s="72" t="s">
        <v>12</v>
      </c>
      <c r="C8651" s="72" t="s">
        <v>13</v>
      </c>
      <c r="D8651" s="72" t="s">
        <v>14</v>
      </c>
      <c r="E8651" s="72" t="s">
        <v>498</v>
      </c>
      <c r="F8651" s="73">
        <v>-35629872</v>
      </c>
      <c r="G8651" s="72" t="s">
        <v>16</v>
      </c>
      <c r="H8651" s="72" t="s">
        <v>24</v>
      </c>
      <c r="I8651" s="72" t="s">
        <v>18</v>
      </c>
      <c r="J8651" s="72" t="s">
        <v>19</v>
      </c>
      <c r="K8651" s="72"/>
      <c r="L8651" s="72"/>
      <c r="M8651" s="72"/>
    </row>
    <row r="8652" spans="2:13" x14ac:dyDescent="0.25">
      <c r="B8652" s="72" t="s">
        <v>12</v>
      </c>
      <c r="C8652" s="72" t="s">
        <v>13</v>
      </c>
      <c r="D8652" s="72" t="s">
        <v>14</v>
      </c>
      <c r="E8652" s="72" t="s">
        <v>83</v>
      </c>
      <c r="F8652" s="73">
        <v>3826</v>
      </c>
      <c r="G8652" s="72" t="s">
        <v>16</v>
      </c>
      <c r="H8652" s="72" t="s">
        <v>24</v>
      </c>
      <c r="I8652" s="72" t="s">
        <v>18</v>
      </c>
      <c r="J8652" s="72" t="s">
        <v>19</v>
      </c>
      <c r="K8652" s="72" t="s">
        <v>25</v>
      </c>
      <c r="L8652" s="72" t="s">
        <v>330</v>
      </c>
      <c r="M8652" s="72"/>
    </row>
    <row r="8653" spans="2:13" x14ac:dyDescent="0.25">
      <c r="B8653" s="72" t="s">
        <v>12</v>
      </c>
      <c r="C8653" s="72" t="s">
        <v>13</v>
      </c>
      <c r="D8653" s="72" t="s">
        <v>14</v>
      </c>
      <c r="E8653" s="72" t="s">
        <v>94</v>
      </c>
      <c r="F8653" s="73">
        <v>88361</v>
      </c>
      <c r="G8653" s="72" t="s">
        <v>16</v>
      </c>
      <c r="H8653" s="72" t="s">
        <v>17</v>
      </c>
      <c r="I8653" s="72" t="s">
        <v>18</v>
      </c>
      <c r="J8653" s="72" t="s">
        <v>19</v>
      </c>
      <c r="K8653" s="72" t="s">
        <v>37</v>
      </c>
      <c r="L8653" s="72" t="s">
        <v>38</v>
      </c>
      <c r="M8653" s="72"/>
    </row>
    <row r="8654" spans="2:13" x14ac:dyDescent="0.25">
      <c r="B8654" s="72" t="s">
        <v>12</v>
      </c>
      <c r="C8654" s="72" t="s">
        <v>13</v>
      </c>
      <c r="D8654" s="72" t="s">
        <v>14</v>
      </c>
      <c r="E8654" s="72" t="s">
        <v>123</v>
      </c>
      <c r="F8654" s="73">
        <v>-400</v>
      </c>
      <c r="G8654" s="72" t="s">
        <v>16</v>
      </c>
      <c r="H8654" s="72" t="s">
        <v>17</v>
      </c>
      <c r="I8654" s="72" t="s">
        <v>18</v>
      </c>
      <c r="J8654" s="72" t="s">
        <v>19</v>
      </c>
      <c r="K8654" s="72" t="s">
        <v>25</v>
      </c>
      <c r="L8654" s="72" t="s">
        <v>299</v>
      </c>
      <c r="M8654" s="72"/>
    </row>
    <row r="8655" spans="2:13" x14ac:dyDescent="0.25">
      <c r="B8655" s="72" t="s">
        <v>12</v>
      </c>
      <c r="C8655" s="72" t="s">
        <v>13</v>
      </c>
      <c r="D8655" s="72" t="s">
        <v>14</v>
      </c>
      <c r="E8655" s="72" t="s">
        <v>146</v>
      </c>
      <c r="F8655" s="73">
        <v>-13428</v>
      </c>
      <c r="G8655" s="72" t="s">
        <v>16</v>
      </c>
      <c r="H8655" s="72" t="s">
        <v>24</v>
      </c>
      <c r="I8655" s="72" t="s">
        <v>18</v>
      </c>
      <c r="J8655" s="72" t="s">
        <v>19</v>
      </c>
      <c r="K8655" s="72" t="s">
        <v>99</v>
      </c>
      <c r="L8655" s="72" t="s">
        <v>499</v>
      </c>
      <c r="M8655" s="72"/>
    </row>
    <row r="8656" spans="2:13" x14ac:dyDescent="0.25">
      <c r="B8656" s="72" t="s">
        <v>12</v>
      </c>
      <c r="C8656" s="72" t="s">
        <v>13</v>
      </c>
      <c r="D8656" s="72" t="s">
        <v>14</v>
      </c>
      <c r="E8656" s="72" t="s">
        <v>144</v>
      </c>
      <c r="F8656" s="73">
        <v>222058</v>
      </c>
      <c r="G8656" s="72" t="s">
        <v>16</v>
      </c>
      <c r="H8656" s="72" t="s">
        <v>17</v>
      </c>
      <c r="I8656" s="72" t="s">
        <v>18</v>
      </c>
      <c r="J8656" s="72" t="s">
        <v>19</v>
      </c>
      <c r="K8656" s="72" t="s">
        <v>25</v>
      </c>
      <c r="L8656" s="72" t="s">
        <v>574</v>
      </c>
      <c r="M8656" s="72" t="s">
        <v>67</v>
      </c>
    </row>
    <row r="8657" spans="2:13" x14ac:dyDescent="0.25">
      <c r="B8657" s="72" t="s">
        <v>12</v>
      </c>
      <c r="C8657" s="72" t="s">
        <v>13</v>
      </c>
      <c r="D8657" s="72" t="s">
        <v>14</v>
      </c>
      <c r="E8657" s="72" t="s">
        <v>27</v>
      </c>
      <c r="F8657" s="73">
        <v>3144</v>
      </c>
      <c r="G8657" s="72" t="s">
        <v>16</v>
      </c>
      <c r="H8657" s="72" t="s">
        <v>24</v>
      </c>
      <c r="I8657" s="72" t="s">
        <v>18</v>
      </c>
      <c r="J8657" s="72" t="s">
        <v>19</v>
      </c>
      <c r="K8657" s="72" t="s">
        <v>25</v>
      </c>
      <c r="L8657" s="72" t="s">
        <v>101</v>
      </c>
      <c r="M8657" s="72" t="s">
        <v>302</v>
      </c>
    </row>
    <row r="8658" spans="2:13" x14ac:dyDescent="0.25">
      <c r="B8658" s="72" t="s">
        <v>12</v>
      </c>
      <c r="C8658" s="72" t="s">
        <v>13</v>
      </c>
      <c r="D8658" s="72" t="s">
        <v>14</v>
      </c>
      <c r="E8658" s="72" t="s">
        <v>187</v>
      </c>
      <c r="F8658" s="73">
        <v>100018</v>
      </c>
      <c r="G8658" s="72" t="s">
        <v>16</v>
      </c>
      <c r="H8658" s="72" t="s">
        <v>24</v>
      </c>
      <c r="I8658" s="72" t="s">
        <v>18</v>
      </c>
      <c r="J8658" s="72" t="s">
        <v>19</v>
      </c>
      <c r="K8658" s="72" t="s">
        <v>25</v>
      </c>
      <c r="L8658" s="72" t="s">
        <v>107</v>
      </c>
      <c r="M8658" s="72" t="s">
        <v>112</v>
      </c>
    </row>
    <row r="8659" spans="2:13" x14ac:dyDescent="0.25">
      <c r="B8659" s="72" t="s">
        <v>12</v>
      </c>
      <c r="C8659" s="72" t="s">
        <v>13</v>
      </c>
      <c r="D8659" s="72" t="s">
        <v>14</v>
      </c>
      <c r="E8659" s="72" t="s">
        <v>51</v>
      </c>
      <c r="F8659" s="73">
        <v>19913</v>
      </c>
      <c r="G8659" s="72" t="s">
        <v>16</v>
      </c>
      <c r="H8659" s="72" t="s">
        <v>24</v>
      </c>
      <c r="I8659" s="72" t="s">
        <v>18</v>
      </c>
      <c r="J8659" s="72" t="s">
        <v>19</v>
      </c>
      <c r="K8659" s="72" t="s">
        <v>43</v>
      </c>
      <c r="L8659" s="72" t="s">
        <v>501</v>
      </c>
      <c r="M8659" s="72"/>
    </row>
    <row r="8660" spans="2:13" x14ac:dyDescent="0.25">
      <c r="B8660" s="72" t="s">
        <v>12</v>
      </c>
      <c r="C8660" s="72" t="s">
        <v>13</v>
      </c>
      <c r="D8660" s="72" t="s">
        <v>14</v>
      </c>
      <c r="E8660" s="72" t="s">
        <v>27</v>
      </c>
      <c r="F8660" s="73">
        <v>5295</v>
      </c>
      <c r="G8660" s="72" t="s">
        <v>16</v>
      </c>
      <c r="H8660" s="72" t="s">
        <v>17</v>
      </c>
      <c r="I8660" s="72" t="s">
        <v>18</v>
      </c>
      <c r="J8660" s="72" t="s">
        <v>19</v>
      </c>
      <c r="K8660" s="72" t="s">
        <v>25</v>
      </c>
      <c r="L8660" s="72" t="s">
        <v>493</v>
      </c>
      <c r="M8660" s="72" t="s">
        <v>302</v>
      </c>
    </row>
    <row r="8661" spans="2:13" x14ac:dyDescent="0.25">
      <c r="B8661" s="72" t="s">
        <v>12</v>
      </c>
      <c r="C8661" s="72" t="s">
        <v>13</v>
      </c>
      <c r="D8661" s="72" t="s">
        <v>14</v>
      </c>
      <c r="E8661" s="72" t="s">
        <v>39</v>
      </c>
      <c r="F8661" s="73">
        <v>-80529</v>
      </c>
      <c r="G8661" s="72" t="s">
        <v>16</v>
      </c>
      <c r="H8661" s="72" t="s">
        <v>24</v>
      </c>
      <c r="I8661" s="72" t="s">
        <v>18</v>
      </c>
      <c r="J8661" s="72" t="s">
        <v>19</v>
      </c>
      <c r="K8661" s="72" t="s">
        <v>37</v>
      </c>
      <c r="L8661" s="72" t="s">
        <v>151</v>
      </c>
      <c r="M8661" s="72"/>
    </row>
    <row r="8662" spans="2:13" x14ac:dyDescent="0.25">
      <c r="B8662" s="72" t="s">
        <v>12</v>
      </c>
      <c r="C8662" s="72" t="s">
        <v>13</v>
      </c>
      <c r="D8662" s="72" t="s">
        <v>14</v>
      </c>
      <c r="E8662" s="72" t="s">
        <v>132</v>
      </c>
      <c r="F8662" s="73">
        <v>38572</v>
      </c>
      <c r="G8662" s="72" t="s">
        <v>16</v>
      </c>
      <c r="H8662" s="72" t="s">
        <v>24</v>
      </c>
      <c r="I8662" s="72" t="s">
        <v>18</v>
      </c>
      <c r="J8662" s="72" t="s">
        <v>19</v>
      </c>
      <c r="K8662" s="72" t="s">
        <v>49</v>
      </c>
      <c r="L8662" s="72" t="s">
        <v>167</v>
      </c>
      <c r="M8662" s="72" t="s">
        <v>67</v>
      </c>
    </row>
    <row r="8663" spans="2:13" x14ac:dyDescent="0.25">
      <c r="B8663" s="72" t="s">
        <v>12</v>
      </c>
      <c r="C8663" s="72" t="s">
        <v>13</v>
      </c>
      <c r="D8663" s="72" t="s">
        <v>14</v>
      </c>
      <c r="E8663" s="72" t="s">
        <v>70</v>
      </c>
      <c r="F8663" s="73">
        <v>267116</v>
      </c>
      <c r="G8663" s="72" t="s">
        <v>16</v>
      </c>
      <c r="H8663" s="72" t="s">
        <v>24</v>
      </c>
      <c r="I8663" s="72" t="s">
        <v>18</v>
      </c>
      <c r="J8663" s="72" t="s">
        <v>19</v>
      </c>
      <c r="K8663" s="72" t="s">
        <v>49</v>
      </c>
      <c r="L8663" s="72" t="s">
        <v>288</v>
      </c>
      <c r="M8663" s="72" t="s">
        <v>303</v>
      </c>
    </row>
    <row r="8664" spans="2:13" x14ac:dyDescent="0.25">
      <c r="B8664" s="72" t="s">
        <v>12</v>
      </c>
      <c r="C8664" s="72" t="s">
        <v>13</v>
      </c>
      <c r="D8664" s="72" t="s">
        <v>14</v>
      </c>
      <c r="E8664" s="72" t="s">
        <v>55</v>
      </c>
      <c r="F8664" s="73">
        <v>942289</v>
      </c>
      <c r="G8664" s="72" t="s">
        <v>16</v>
      </c>
      <c r="H8664" s="72" t="s">
        <v>24</v>
      </c>
      <c r="I8664" s="72" t="s">
        <v>18</v>
      </c>
      <c r="J8664" s="72" t="s">
        <v>19</v>
      </c>
      <c r="K8664" s="72" t="s">
        <v>130</v>
      </c>
      <c r="L8664" s="72" t="s">
        <v>502</v>
      </c>
      <c r="M8664" s="72" t="s">
        <v>57</v>
      </c>
    </row>
    <row r="8665" spans="2:13" x14ac:dyDescent="0.25">
      <c r="B8665" s="72" t="s">
        <v>12</v>
      </c>
      <c r="C8665" s="72" t="s">
        <v>13</v>
      </c>
      <c r="D8665" s="72" t="s">
        <v>14</v>
      </c>
      <c r="E8665" s="72" t="s">
        <v>33</v>
      </c>
      <c r="F8665" s="73">
        <v>35078</v>
      </c>
      <c r="G8665" s="72" t="s">
        <v>16</v>
      </c>
      <c r="H8665" s="72" t="s">
        <v>24</v>
      </c>
      <c r="I8665" s="72" t="s">
        <v>18</v>
      </c>
      <c r="J8665" s="72" t="s">
        <v>19</v>
      </c>
      <c r="K8665" s="72" t="s">
        <v>37</v>
      </c>
      <c r="L8665" s="72" t="s">
        <v>106</v>
      </c>
      <c r="M8665" s="72" t="s">
        <v>29</v>
      </c>
    </row>
    <row r="8666" spans="2:13" x14ac:dyDescent="0.25">
      <c r="B8666" s="72" t="s">
        <v>12</v>
      </c>
      <c r="C8666" s="72" t="s">
        <v>13</v>
      </c>
      <c r="D8666" s="72" t="s">
        <v>14</v>
      </c>
      <c r="E8666" s="72" t="s">
        <v>58</v>
      </c>
      <c r="F8666" s="73">
        <v>451516</v>
      </c>
      <c r="G8666" s="72" t="s">
        <v>16</v>
      </c>
      <c r="H8666" s="72" t="s">
        <v>24</v>
      </c>
      <c r="I8666" s="72" t="s">
        <v>18</v>
      </c>
      <c r="J8666" s="72" t="s">
        <v>19</v>
      </c>
      <c r="K8666" s="72" t="s">
        <v>49</v>
      </c>
      <c r="L8666" s="72" t="s">
        <v>73</v>
      </c>
      <c r="M8666" s="72" t="s">
        <v>47</v>
      </c>
    </row>
    <row r="8667" spans="2:13" x14ac:dyDescent="0.25">
      <c r="B8667" s="72" t="s">
        <v>12</v>
      </c>
      <c r="C8667" s="72" t="s">
        <v>13</v>
      </c>
      <c r="D8667" s="72" t="s">
        <v>14</v>
      </c>
      <c r="E8667" s="72" t="s">
        <v>144</v>
      </c>
      <c r="F8667" s="73">
        <v>731115</v>
      </c>
      <c r="G8667" s="72" t="s">
        <v>16</v>
      </c>
      <c r="H8667" s="72" t="s">
        <v>24</v>
      </c>
      <c r="I8667" s="72" t="s">
        <v>18</v>
      </c>
      <c r="J8667" s="72" t="s">
        <v>19</v>
      </c>
      <c r="K8667" s="72" t="s">
        <v>185</v>
      </c>
      <c r="L8667" s="72" t="s">
        <v>478</v>
      </c>
      <c r="M8667" s="72" t="s">
        <v>22</v>
      </c>
    </row>
    <row r="8668" spans="2:13" x14ac:dyDescent="0.25">
      <c r="B8668" s="72" t="s">
        <v>12</v>
      </c>
      <c r="C8668" s="72" t="s">
        <v>13</v>
      </c>
      <c r="D8668" s="72" t="s">
        <v>14</v>
      </c>
      <c r="E8668" s="72" t="s">
        <v>83</v>
      </c>
      <c r="F8668" s="73">
        <v>1906502</v>
      </c>
      <c r="G8668" s="72" t="s">
        <v>16</v>
      </c>
      <c r="H8668" s="72" t="s">
        <v>24</v>
      </c>
      <c r="I8668" s="72" t="s">
        <v>18</v>
      </c>
      <c r="J8668" s="72" t="s">
        <v>19</v>
      </c>
      <c r="K8668" s="72" t="s">
        <v>63</v>
      </c>
      <c r="L8668" s="72" t="s">
        <v>135</v>
      </c>
      <c r="M8668" s="72"/>
    </row>
    <row r="8669" spans="2:13" x14ac:dyDescent="0.25">
      <c r="B8669" s="72" t="s">
        <v>12</v>
      </c>
      <c r="C8669" s="72" t="s">
        <v>13</v>
      </c>
      <c r="D8669" s="72" t="s">
        <v>14</v>
      </c>
      <c r="E8669" s="72" t="s">
        <v>55</v>
      </c>
      <c r="F8669" s="73">
        <v>329352</v>
      </c>
      <c r="G8669" s="72" t="s">
        <v>16</v>
      </c>
      <c r="H8669" s="72" t="s">
        <v>17</v>
      </c>
      <c r="I8669" s="72" t="s">
        <v>18</v>
      </c>
      <c r="J8669" s="72" t="s">
        <v>19</v>
      </c>
      <c r="K8669" s="72" t="s">
        <v>25</v>
      </c>
      <c r="L8669" s="72" t="s">
        <v>145</v>
      </c>
      <c r="M8669" s="72" t="s">
        <v>29</v>
      </c>
    </row>
    <row r="8670" spans="2:13" x14ac:dyDescent="0.25">
      <c r="B8670" s="72" t="s">
        <v>12</v>
      </c>
      <c r="C8670" s="72" t="s">
        <v>13</v>
      </c>
      <c r="D8670" s="72" t="s">
        <v>14</v>
      </c>
      <c r="E8670" s="72" t="s">
        <v>58</v>
      </c>
      <c r="F8670" s="73">
        <v>293028</v>
      </c>
      <c r="G8670" s="72" t="s">
        <v>16</v>
      </c>
      <c r="H8670" s="72" t="s">
        <v>17</v>
      </c>
      <c r="I8670" s="72" t="s">
        <v>18</v>
      </c>
      <c r="J8670" s="72" t="s">
        <v>19</v>
      </c>
      <c r="K8670" s="72" t="s">
        <v>37</v>
      </c>
      <c r="L8670" s="72" t="s">
        <v>38</v>
      </c>
      <c r="M8670" s="72" t="s">
        <v>57</v>
      </c>
    </row>
    <row r="8671" spans="2:13" x14ac:dyDescent="0.25">
      <c r="B8671" s="72" t="s">
        <v>12</v>
      </c>
      <c r="C8671" s="72" t="s">
        <v>13</v>
      </c>
      <c r="D8671" s="72" t="s">
        <v>14</v>
      </c>
      <c r="E8671" s="72" t="s">
        <v>41</v>
      </c>
      <c r="F8671" s="73">
        <v>-576</v>
      </c>
      <c r="G8671" s="72" t="s">
        <v>16</v>
      </c>
      <c r="H8671" s="72" t="s">
        <v>24</v>
      </c>
      <c r="I8671" s="72" t="s">
        <v>18</v>
      </c>
      <c r="J8671" s="72" t="s">
        <v>19</v>
      </c>
      <c r="K8671" s="72" t="s">
        <v>25</v>
      </c>
      <c r="L8671" s="72" t="s">
        <v>165</v>
      </c>
      <c r="M8671" s="72"/>
    </row>
    <row r="8672" spans="2:13" x14ac:dyDescent="0.25">
      <c r="B8672" s="72" t="s">
        <v>12</v>
      </c>
      <c r="C8672" s="72" t="s">
        <v>13</v>
      </c>
      <c r="D8672" s="72" t="s">
        <v>14</v>
      </c>
      <c r="E8672" s="72" t="s">
        <v>74</v>
      </c>
      <c r="F8672" s="73">
        <v>404705</v>
      </c>
      <c r="G8672" s="72" t="s">
        <v>16</v>
      </c>
      <c r="H8672" s="72" t="s">
        <v>17</v>
      </c>
      <c r="I8672" s="72" t="s">
        <v>18</v>
      </c>
      <c r="J8672" s="72" t="s">
        <v>19</v>
      </c>
      <c r="K8672" s="72" t="s">
        <v>108</v>
      </c>
      <c r="L8672" s="72" t="s">
        <v>367</v>
      </c>
      <c r="M8672" s="72" t="s">
        <v>57</v>
      </c>
    </row>
    <row r="8673" spans="2:13" x14ac:dyDescent="0.25">
      <c r="B8673" s="72" t="s">
        <v>12</v>
      </c>
      <c r="C8673" s="72" t="s">
        <v>13</v>
      </c>
      <c r="D8673" s="72" t="s">
        <v>14</v>
      </c>
      <c r="E8673" s="72" t="s">
        <v>353</v>
      </c>
      <c r="F8673" s="73">
        <v>82731</v>
      </c>
      <c r="G8673" s="72" t="s">
        <v>16</v>
      </c>
      <c r="H8673" s="72" t="s">
        <v>17</v>
      </c>
      <c r="I8673" s="72" t="s">
        <v>18</v>
      </c>
      <c r="J8673" s="72" t="s">
        <v>19</v>
      </c>
      <c r="K8673" s="72" t="s">
        <v>37</v>
      </c>
      <c r="L8673" s="72" t="s">
        <v>274</v>
      </c>
      <c r="M8673" s="72" t="s">
        <v>67</v>
      </c>
    </row>
    <row r="8674" spans="2:13" x14ac:dyDescent="0.25">
      <c r="B8674" s="72" t="s">
        <v>12</v>
      </c>
      <c r="C8674" s="72" t="s">
        <v>13</v>
      </c>
      <c r="D8674" s="72" t="s">
        <v>14</v>
      </c>
      <c r="E8674" s="72" t="s">
        <v>58</v>
      </c>
      <c r="F8674" s="73">
        <v>106114</v>
      </c>
      <c r="G8674" s="72" t="s">
        <v>16</v>
      </c>
      <c r="H8674" s="72" t="s">
        <v>17</v>
      </c>
      <c r="I8674" s="72" t="s">
        <v>18</v>
      </c>
      <c r="J8674" s="72" t="s">
        <v>19</v>
      </c>
      <c r="K8674" s="72" t="s">
        <v>25</v>
      </c>
      <c r="L8674" s="72" t="s">
        <v>101</v>
      </c>
      <c r="M8674" s="72" t="s">
        <v>35</v>
      </c>
    </row>
    <row r="8675" spans="2:13" x14ac:dyDescent="0.25">
      <c r="B8675" s="72" t="s">
        <v>12</v>
      </c>
      <c r="C8675" s="72" t="s">
        <v>13</v>
      </c>
      <c r="D8675" s="72" t="s">
        <v>14</v>
      </c>
      <c r="E8675" s="72" t="s">
        <v>300</v>
      </c>
      <c r="F8675" s="73">
        <v>416</v>
      </c>
      <c r="G8675" s="72" t="s">
        <v>16</v>
      </c>
      <c r="H8675" s="72" t="s">
        <v>24</v>
      </c>
      <c r="I8675" s="72" t="s">
        <v>18</v>
      </c>
      <c r="J8675" s="72" t="s">
        <v>19</v>
      </c>
      <c r="K8675" s="72" t="s">
        <v>96</v>
      </c>
      <c r="L8675" s="72" t="s">
        <v>172</v>
      </c>
      <c r="M8675" s="72" t="s">
        <v>302</v>
      </c>
    </row>
    <row r="8676" spans="2:13" x14ac:dyDescent="0.25">
      <c r="B8676" s="72" t="s">
        <v>12</v>
      </c>
      <c r="C8676" s="72" t="s">
        <v>13</v>
      </c>
      <c r="D8676" s="72" t="s">
        <v>14</v>
      </c>
      <c r="E8676" s="72" t="s">
        <v>41</v>
      </c>
      <c r="F8676" s="73">
        <v>-1113</v>
      </c>
      <c r="G8676" s="72" t="s">
        <v>16</v>
      </c>
      <c r="H8676" s="72" t="s">
        <v>17</v>
      </c>
      <c r="I8676" s="72" t="s">
        <v>18</v>
      </c>
      <c r="J8676" s="72" t="s">
        <v>19</v>
      </c>
      <c r="K8676" s="72" t="s">
        <v>25</v>
      </c>
      <c r="L8676" s="72" t="s">
        <v>153</v>
      </c>
      <c r="M8676" s="72"/>
    </row>
    <row r="8677" spans="2:13" x14ac:dyDescent="0.25">
      <c r="B8677" s="72" t="s">
        <v>12</v>
      </c>
      <c r="C8677" s="72" t="s">
        <v>13</v>
      </c>
      <c r="D8677" s="72" t="s">
        <v>14</v>
      </c>
      <c r="E8677" s="72" t="s">
        <v>55</v>
      </c>
      <c r="F8677" s="73">
        <v>366528</v>
      </c>
      <c r="G8677" s="72" t="s">
        <v>16</v>
      </c>
      <c r="H8677" s="72" t="s">
        <v>17</v>
      </c>
      <c r="I8677" s="72" t="s">
        <v>18</v>
      </c>
      <c r="J8677" s="72" t="s">
        <v>227</v>
      </c>
      <c r="K8677" s="72" t="s">
        <v>25</v>
      </c>
      <c r="L8677" s="72" t="s">
        <v>191</v>
      </c>
      <c r="M8677" s="72" t="s">
        <v>112</v>
      </c>
    </row>
    <row r="8678" spans="2:13" x14ac:dyDescent="0.25">
      <c r="B8678" s="72" t="s">
        <v>12</v>
      </c>
      <c r="C8678" s="72" t="s">
        <v>13</v>
      </c>
      <c r="D8678" s="72" t="s">
        <v>14</v>
      </c>
      <c r="E8678" s="72" t="s">
        <v>55</v>
      </c>
      <c r="F8678" s="73">
        <v>10306</v>
      </c>
      <c r="G8678" s="72" t="s">
        <v>16</v>
      </c>
      <c r="H8678" s="72" t="s">
        <v>24</v>
      </c>
      <c r="I8678" s="72" t="s">
        <v>18</v>
      </c>
      <c r="J8678" s="72" t="s">
        <v>227</v>
      </c>
      <c r="K8678" s="72" t="s">
        <v>75</v>
      </c>
      <c r="L8678" s="72" t="s">
        <v>503</v>
      </c>
      <c r="M8678" s="72" t="s">
        <v>112</v>
      </c>
    </row>
    <row r="8679" spans="2:13" x14ac:dyDescent="0.25">
      <c r="B8679" s="72" t="s">
        <v>12</v>
      </c>
      <c r="C8679" s="72" t="s">
        <v>13</v>
      </c>
      <c r="D8679" s="72" t="s">
        <v>14</v>
      </c>
      <c r="E8679" s="72" t="s">
        <v>33</v>
      </c>
      <c r="F8679" s="73">
        <v>2168</v>
      </c>
      <c r="G8679" s="72" t="s">
        <v>16</v>
      </c>
      <c r="H8679" s="72" t="s">
        <v>24</v>
      </c>
      <c r="I8679" s="72" t="s">
        <v>18</v>
      </c>
      <c r="J8679" s="72" t="s">
        <v>19</v>
      </c>
      <c r="K8679" s="72" t="s">
        <v>25</v>
      </c>
      <c r="L8679" s="72" t="s">
        <v>84</v>
      </c>
      <c r="M8679" s="72" t="s">
        <v>112</v>
      </c>
    </row>
    <row r="8680" spans="2:13" x14ac:dyDescent="0.25">
      <c r="B8680" s="72" t="s">
        <v>12</v>
      </c>
      <c r="C8680" s="72" t="s">
        <v>13</v>
      </c>
      <c r="D8680" s="72" t="s">
        <v>14</v>
      </c>
      <c r="E8680" s="72" t="s">
        <v>83</v>
      </c>
      <c r="F8680" s="73">
        <v>2160015</v>
      </c>
      <c r="G8680" s="72" t="s">
        <v>16</v>
      </c>
      <c r="H8680" s="72" t="s">
        <v>24</v>
      </c>
      <c r="I8680" s="72" t="s">
        <v>18</v>
      </c>
      <c r="J8680" s="72" t="s">
        <v>19</v>
      </c>
      <c r="K8680" s="72" t="s">
        <v>37</v>
      </c>
      <c r="L8680" s="72" t="s">
        <v>121</v>
      </c>
      <c r="M8680" s="72"/>
    </row>
    <row r="8681" spans="2:13" x14ac:dyDescent="0.25">
      <c r="B8681" s="72" t="s">
        <v>12</v>
      </c>
      <c r="C8681" s="72" t="s">
        <v>13</v>
      </c>
      <c r="D8681" s="72" t="s">
        <v>14</v>
      </c>
      <c r="E8681" s="72" t="s">
        <v>15</v>
      </c>
      <c r="F8681" s="73">
        <v>496685</v>
      </c>
      <c r="G8681" s="72" t="s">
        <v>16</v>
      </c>
      <c r="H8681" s="72" t="s">
        <v>17</v>
      </c>
      <c r="I8681" s="72" t="s">
        <v>18</v>
      </c>
      <c r="J8681" s="72" t="s">
        <v>19</v>
      </c>
      <c r="K8681" s="72" t="s">
        <v>25</v>
      </c>
      <c r="L8681" s="72" t="s">
        <v>149</v>
      </c>
      <c r="M8681" s="72" t="s">
        <v>133</v>
      </c>
    </row>
    <row r="8682" spans="2:13" x14ac:dyDescent="0.25">
      <c r="B8682" s="72" t="s">
        <v>12</v>
      </c>
      <c r="C8682" s="72" t="s">
        <v>13</v>
      </c>
      <c r="D8682" s="72" t="s">
        <v>14</v>
      </c>
      <c r="E8682" s="72" t="s">
        <v>83</v>
      </c>
      <c r="F8682" s="73">
        <v>3442</v>
      </c>
      <c r="G8682" s="72" t="s">
        <v>16</v>
      </c>
      <c r="H8682" s="72" t="s">
        <v>24</v>
      </c>
      <c r="I8682" s="72" t="s">
        <v>18</v>
      </c>
      <c r="J8682" s="72" t="s">
        <v>19</v>
      </c>
      <c r="K8682" s="72" t="s">
        <v>25</v>
      </c>
      <c r="L8682" s="72" t="s">
        <v>379</v>
      </c>
      <c r="M8682" s="72"/>
    </row>
    <row r="8683" spans="2:13" x14ac:dyDescent="0.25">
      <c r="B8683" s="72" t="s">
        <v>12</v>
      </c>
      <c r="C8683" s="72" t="s">
        <v>13</v>
      </c>
      <c r="D8683" s="72" t="s">
        <v>14</v>
      </c>
      <c r="E8683" s="72" t="s">
        <v>65</v>
      </c>
      <c r="F8683" s="73">
        <v>8603775</v>
      </c>
      <c r="G8683" s="72" t="s">
        <v>16</v>
      </c>
      <c r="H8683" s="72" t="s">
        <v>24</v>
      </c>
      <c r="I8683" s="72" t="s">
        <v>18</v>
      </c>
      <c r="J8683" s="72" t="s">
        <v>19</v>
      </c>
      <c r="K8683" s="72" t="s">
        <v>99</v>
      </c>
      <c r="L8683" s="72" t="s">
        <v>490</v>
      </c>
      <c r="M8683" s="72" t="s">
        <v>184</v>
      </c>
    </row>
    <row r="8684" spans="2:13" x14ac:dyDescent="0.25">
      <c r="B8684" s="72" t="s">
        <v>12</v>
      </c>
      <c r="C8684" s="72" t="s">
        <v>13</v>
      </c>
      <c r="D8684" s="72" t="s">
        <v>14</v>
      </c>
      <c r="E8684" s="72" t="s">
        <v>23</v>
      </c>
      <c r="F8684" s="73">
        <v>-135643</v>
      </c>
      <c r="G8684" s="72" t="s">
        <v>16</v>
      </c>
      <c r="H8684" s="72" t="s">
        <v>17</v>
      </c>
      <c r="I8684" s="72" t="s">
        <v>18</v>
      </c>
      <c r="J8684" s="72" t="s">
        <v>19</v>
      </c>
      <c r="K8684" s="72" t="s">
        <v>25</v>
      </c>
      <c r="L8684" s="72" t="s">
        <v>174</v>
      </c>
      <c r="M8684" s="72"/>
    </row>
    <row r="8685" spans="2:13" x14ac:dyDescent="0.25">
      <c r="B8685" s="72" t="s">
        <v>12</v>
      </c>
      <c r="C8685" s="72" t="s">
        <v>13</v>
      </c>
      <c r="D8685" s="72" t="s">
        <v>14</v>
      </c>
      <c r="E8685" s="72" t="s">
        <v>65</v>
      </c>
      <c r="F8685" s="73">
        <v>50262</v>
      </c>
      <c r="G8685" s="72" t="s">
        <v>16</v>
      </c>
      <c r="H8685" s="72" t="s">
        <v>24</v>
      </c>
      <c r="I8685" s="72" t="s">
        <v>18</v>
      </c>
      <c r="J8685" s="72" t="s">
        <v>19</v>
      </c>
      <c r="K8685" s="72" t="s">
        <v>37</v>
      </c>
      <c r="L8685" s="72" t="s">
        <v>504</v>
      </c>
      <c r="M8685" s="72" t="s">
        <v>67</v>
      </c>
    </row>
    <row r="8686" spans="2:13" x14ac:dyDescent="0.25">
      <c r="B8686" s="72" t="s">
        <v>12</v>
      </c>
      <c r="C8686" s="72" t="s">
        <v>13</v>
      </c>
      <c r="D8686" s="72" t="s">
        <v>14</v>
      </c>
      <c r="E8686" s="72" t="s">
        <v>68</v>
      </c>
      <c r="F8686" s="73">
        <v>-2838</v>
      </c>
      <c r="G8686" s="72" t="s">
        <v>16</v>
      </c>
      <c r="H8686" s="72" t="s">
        <v>17</v>
      </c>
      <c r="I8686" s="72" t="s">
        <v>18</v>
      </c>
      <c r="J8686" s="72" t="s">
        <v>19</v>
      </c>
      <c r="K8686" s="72" t="s">
        <v>20</v>
      </c>
      <c r="L8686" s="72" t="s">
        <v>505</v>
      </c>
      <c r="M8686" s="72"/>
    </row>
    <row r="8687" spans="2:13" x14ac:dyDescent="0.25">
      <c r="B8687" s="72" t="s">
        <v>12</v>
      </c>
      <c r="C8687" s="72" t="s">
        <v>13</v>
      </c>
      <c r="D8687" s="72" t="s">
        <v>14</v>
      </c>
      <c r="E8687" s="72" t="s">
        <v>123</v>
      </c>
      <c r="F8687" s="73">
        <v>-2393</v>
      </c>
      <c r="G8687" s="72" t="s">
        <v>16</v>
      </c>
      <c r="H8687" s="72" t="s">
        <v>24</v>
      </c>
      <c r="I8687" s="72" t="s">
        <v>18</v>
      </c>
      <c r="J8687" s="72" t="s">
        <v>19</v>
      </c>
      <c r="K8687" s="72" t="s">
        <v>130</v>
      </c>
      <c r="L8687" s="72" t="s">
        <v>236</v>
      </c>
      <c r="M8687" s="72"/>
    </row>
    <row r="8688" spans="2:13" x14ac:dyDescent="0.25">
      <c r="B8688" s="72" t="s">
        <v>12</v>
      </c>
      <c r="C8688" s="72" t="s">
        <v>13</v>
      </c>
      <c r="D8688" s="72" t="s">
        <v>14</v>
      </c>
      <c r="E8688" s="72" t="s">
        <v>123</v>
      </c>
      <c r="F8688" s="73">
        <v>-581</v>
      </c>
      <c r="G8688" s="72" t="s">
        <v>16</v>
      </c>
      <c r="H8688" s="72" t="s">
        <v>24</v>
      </c>
      <c r="I8688" s="72" t="s">
        <v>18</v>
      </c>
      <c r="J8688" s="72" t="s">
        <v>19</v>
      </c>
      <c r="K8688" s="72" t="s">
        <v>37</v>
      </c>
      <c r="L8688" s="72" t="s">
        <v>454</v>
      </c>
      <c r="M8688" s="72"/>
    </row>
    <row r="8689" spans="2:13" x14ac:dyDescent="0.25">
      <c r="B8689" s="72" t="s">
        <v>12</v>
      </c>
      <c r="C8689" s="72" t="s">
        <v>13</v>
      </c>
      <c r="D8689" s="72" t="s">
        <v>14</v>
      </c>
      <c r="E8689" s="72" t="s">
        <v>41</v>
      </c>
      <c r="F8689" s="73">
        <v>-13706</v>
      </c>
      <c r="G8689" s="72" t="s">
        <v>16</v>
      </c>
      <c r="H8689" s="72" t="s">
        <v>24</v>
      </c>
      <c r="I8689" s="72" t="s">
        <v>18</v>
      </c>
      <c r="J8689" s="72" t="s">
        <v>19</v>
      </c>
      <c r="K8689" s="72" t="s">
        <v>185</v>
      </c>
      <c r="L8689" s="72" t="s">
        <v>409</v>
      </c>
      <c r="M8689" s="72"/>
    </row>
    <row r="8690" spans="2:13" x14ac:dyDescent="0.25">
      <c r="B8690" s="72" t="s">
        <v>12</v>
      </c>
      <c r="C8690" s="72" t="s">
        <v>13</v>
      </c>
      <c r="D8690" s="72" t="s">
        <v>14</v>
      </c>
      <c r="E8690" s="72" t="s">
        <v>83</v>
      </c>
      <c r="F8690" s="73">
        <v>37500</v>
      </c>
      <c r="G8690" s="72" t="s">
        <v>16</v>
      </c>
      <c r="H8690" s="72" t="s">
        <v>17</v>
      </c>
      <c r="I8690" s="72" t="s">
        <v>48</v>
      </c>
      <c r="J8690" s="72" t="s">
        <v>19</v>
      </c>
      <c r="K8690" s="72" t="s">
        <v>49</v>
      </c>
      <c r="L8690" s="72" t="s">
        <v>95</v>
      </c>
      <c r="M8690" s="72"/>
    </row>
    <row r="8691" spans="2:13" x14ac:dyDescent="0.25">
      <c r="B8691" s="72" t="s">
        <v>12</v>
      </c>
      <c r="C8691" s="72" t="s">
        <v>13</v>
      </c>
      <c r="D8691" s="72" t="s">
        <v>14</v>
      </c>
      <c r="E8691" s="72" t="s">
        <v>264</v>
      </c>
      <c r="F8691" s="73">
        <v>57889</v>
      </c>
      <c r="G8691" s="72" t="s">
        <v>16</v>
      </c>
      <c r="H8691" s="72" t="s">
        <v>24</v>
      </c>
      <c r="I8691" s="72" t="s">
        <v>18</v>
      </c>
      <c r="J8691" s="72" t="s">
        <v>19</v>
      </c>
      <c r="K8691" s="72" t="s">
        <v>20</v>
      </c>
      <c r="L8691" s="72" t="s">
        <v>483</v>
      </c>
      <c r="M8691" s="72" t="s">
        <v>67</v>
      </c>
    </row>
    <row r="8692" spans="2:13" x14ac:dyDescent="0.25">
      <c r="B8692" s="72" t="s">
        <v>12</v>
      </c>
      <c r="C8692" s="72" t="s">
        <v>13</v>
      </c>
      <c r="D8692" s="72" t="s">
        <v>14</v>
      </c>
      <c r="E8692" s="72" t="s">
        <v>81</v>
      </c>
      <c r="F8692" s="73">
        <v>102732</v>
      </c>
      <c r="G8692" s="72" t="s">
        <v>16</v>
      </c>
      <c r="H8692" s="72" t="s">
        <v>17</v>
      </c>
      <c r="I8692" s="72" t="s">
        <v>18</v>
      </c>
      <c r="J8692" s="72" t="s">
        <v>19</v>
      </c>
      <c r="K8692" s="72" t="s">
        <v>25</v>
      </c>
      <c r="L8692" s="72" t="s">
        <v>506</v>
      </c>
      <c r="M8692" s="72" t="s">
        <v>47</v>
      </c>
    </row>
    <row r="8693" spans="2:13" x14ac:dyDescent="0.25">
      <c r="B8693" s="72" t="s">
        <v>12</v>
      </c>
      <c r="C8693" s="72" t="s">
        <v>13</v>
      </c>
      <c r="D8693" s="72" t="s">
        <v>14</v>
      </c>
      <c r="E8693" s="72" t="s">
        <v>256</v>
      </c>
      <c r="F8693" s="73">
        <v>-10766</v>
      </c>
      <c r="G8693" s="72" t="s">
        <v>16</v>
      </c>
      <c r="H8693" s="72" t="s">
        <v>24</v>
      </c>
      <c r="I8693" s="72" t="s">
        <v>18</v>
      </c>
      <c r="J8693" s="72" t="s">
        <v>19</v>
      </c>
      <c r="K8693" s="72" t="s">
        <v>25</v>
      </c>
      <c r="L8693" s="72" t="s">
        <v>244</v>
      </c>
      <c r="M8693" s="72"/>
    </row>
    <row r="8694" spans="2:13" x14ac:dyDescent="0.25">
      <c r="B8694" s="72" t="s">
        <v>12</v>
      </c>
      <c r="C8694" s="72" t="s">
        <v>13</v>
      </c>
      <c r="D8694" s="72" t="s">
        <v>14</v>
      </c>
      <c r="E8694" s="72" t="s">
        <v>94</v>
      </c>
      <c r="F8694" s="73">
        <v>231</v>
      </c>
      <c r="G8694" s="72" t="s">
        <v>16</v>
      </c>
      <c r="H8694" s="72" t="s">
        <v>24</v>
      </c>
      <c r="I8694" s="72" t="s">
        <v>48</v>
      </c>
      <c r="J8694" s="72" t="s">
        <v>19</v>
      </c>
      <c r="K8694" s="72" t="s">
        <v>49</v>
      </c>
      <c r="L8694" s="72" t="s">
        <v>288</v>
      </c>
      <c r="M8694" s="72"/>
    </row>
    <row r="8695" spans="2:13" x14ac:dyDescent="0.25">
      <c r="B8695" s="72" t="s">
        <v>12</v>
      </c>
      <c r="C8695" s="72" t="s">
        <v>13</v>
      </c>
      <c r="D8695" s="72" t="s">
        <v>14</v>
      </c>
      <c r="E8695" s="72" t="s">
        <v>123</v>
      </c>
      <c r="F8695" s="73">
        <v>-1224</v>
      </c>
      <c r="G8695" s="72" t="s">
        <v>16</v>
      </c>
      <c r="H8695" s="72" t="s">
        <v>24</v>
      </c>
      <c r="I8695" s="72" t="s">
        <v>18</v>
      </c>
      <c r="J8695" s="72" t="s">
        <v>19</v>
      </c>
      <c r="K8695" s="72" t="s">
        <v>37</v>
      </c>
      <c r="L8695" s="72" t="s">
        <v>507</v>
      </c>
      <c r="M8695" s="72"/>
    </row>
    <row r="8696" spans="2:13" x14ac:dyDescent="0.25">
      <c r="B8696" s="72" t="s">
        <v>12</v>
      </c>
      <c r="C8696" s="72" t="s">
        <v>13</v>
      </c>
      <c r="D8696" s="72" t="s">
        <v>14</v>
      </c>
      <c r="E8696" s="72" t="s">
        <v>27</v>
      </c>
      <c r="F8696" s="73">
        <v>72495</v>
      </c>
      <c r="G8696" s="72" t="s">
        <v>16</v>
      </c>
      <c r="H8696" s="72" t="s">
        <v>24</v>
      </c>
      <c r="I8696" s="72" t="s">
        <v>18</v>
      </c>
      <c r="J8696" s="72" t="s">
        <v>19</v>
      </c>
      <c r="K8696" s="72" t="s">
        <v>37</v>
      </c>
      <c r="L8696" s="72" t="s">
        <v>294</v>
      </c>
      <c r="M8696" s="72" t="s">
        <v>57</v>
      </c>
    </row>
    <row r="8697" spans="2:13" x14ac:dyDescent="0.25">
      <c r="B8697" s="72" t="s">
        <v>12</v>
      </c>
      <c r="C8697" s="72" t="s">
        <v>13</v>
      </c>
      <c r="D8697" s="72" t="s">
        <v>14</v>
      </c>
      <c r="E8697" s="72" t="s">
        <v>144</v>
      </c>
      <c r="F8697" s="73">
        <v>61088</v>
      </c>
      <c r="G8697" s="72" t="s">
        <v>16</v>
      </c>
      <c r="H8697" s="72" t="s">
        <v>17</v>
      </c>
      <c r="I8697" s="72" t="s">
        <v>18</v>
      </c>
      <c r="J8697" s="72" t="s">
        <v>19</v>
      </c>
      <c r="K8697" s="72" t="s">
        <v>25</v>
      </c>
      <c r="L8697" s="72" t="s">
        <v>398</v>
      </c>
      <c r="M8697" s="72" t="s">
        <v>22</v>
      </c>
    </row>
    <row r="8698" spans="2:13" x14ac:dyDescent="0.25">
      <c r="B8698" s="72" t="s">
        <v>12</v>
      </c>
      <c r="C8698" s="72" t="s">
        <v>13</v>
      </c>
      <c r="D8698" s="72" t="s">
        <v>14</v>
      </c>
      <c r="E8698" s="72" t="s">
        <v>94</v>
      </c>
      <c r="F8698" s="73">
        <v>411</v>
      </c>
      <c r="G8698" s="72" t="s">
        <v>16</v>
      </c>
      <c r="H8698" s="72" t="s">
        <v>17</v>
      </c>
      <c r="I8698" s="72" t="s">
        <v>18</v>
      </c>
      <c r="J8698" s="72" t="s">
        <v>19</v>
      </c>
      <c r="K8698" s="72" t="s">
        <v>25</v>
      </c>
      <c r="L8698" s="72" t="s">
        <v>508</v>
      </c>
      <c r="M8698" s="72"/>
    </row>
    <row r="8699" spans="2:13" x14ac:dyDescent="0.25">
      <c r="B8699" s="72" t="s">
        <v>12</v>
      </c>
      <c r="C8699" s="72" t="s">
        <v>13</v>
      </c>
      <c r="D8699" s="72" t="s">
        <v>14</v>
      </c>
      <c r="E8699" s="72" t="s">
        <v>55</v>
      </c>
      <c r="F8699" s="73">
        <v>4398241</v>
      </c>
      <c r="G8699" s="72" t="s">
        <v>16</v>
      </c>
      <c r="H8699" s="72" t="s">
        <v>24</v>
      </c>
      <c r="I8699" s="72" t="s">
        <v>18</v>
      </c>
      <c r="J8699" s="72" t="s">
        <v>19</v>
      </c>
      <c r="K8699" s="72" t="s">
        <v>37</v>
      </c>
      <c r="L8699" s="72" t="s">
        <v>509</v>
      </c>
      <c r="M8699" s="72" t="s">
        <v>57</v>
      </c>
    </row>
    <row r="8700" spans="2:13" x14ac:dyDescent="0.25">
      <c r="B8700" s="72" t="s">
        <v>12</v>
      </c>
      <c r="C8700" s="72" t="s">
        <v>13</v>
      </c>
      <c r="D8700" s="72" t="s">
        <v>14</v>
      </c>
      <c r="E8700" s="72" t="s">
        <v>83</v>
      </c>
      <c r="F8700" s="73">
        <v>5041</v>
      </c>
      <c r="G8700" s="72" t="s">
        <v>16</v>
      </c>
      <c r="H8700" s="72" t="s">
        <v>24</v>
      </c>
      <c r="I8700" s="72" t="s">
        <v>48</v>
      </c>
      <c r="J8700" s="72" t="s">
        <v>19</v>
      </c>
      <c r="K8700" s="72" t="s">
        <v>37</v>
      </c>
      <c r="L8700" s="72" t="s">
        <v>177</v>
      </c>
      <c r="M8700" s="72"/>
    </row>
    <row r="8701" spans="2:13" x14ac:dyDescent="0.25">
      <c r="B8701" s="72" t="s">
        <v>12</v>
      </c>
      <c r="C8701" s="72" t="s">
        <v>13</v>
      </c>
      <c r="D8701" s="72" t="s">
        <v>14</v>
      </c>
      <c r="E8701" s="72" t="s">
        <v>51</v>
      </c>
      <c r="F8701" s="73">
        <v>150143</v>
      </c>
      <c r="G8701" s="72" t="s">
        <v>16</v>
      </c>
      <c r="H8701" s="72" t="s">
        <v>17</v>
      </c>
      <c r="I8701" s="72" t="s">
        <v>18</v>
      </c>
      <c r="J8701" s="72" t="s">
        <v>19</v>
      </c>
      <c r="K8701" s="72" t="s">
        <v>205</v>
      </c>
      <c r="L8701" s="72" t="s">
        <v>510</v>
      </c>
      <c r="M8701" s="72"/>
    </row>
    <row r="8702" spans="2:13" x14ac:dyDescent="0.25">
      <c r="B8702" s="72" t="s">
        <v>12</v>
      </c>
      <c r="C8702" s="72" t="s">
        <v>13</v>
      </c>
      <c r="D8702" s="72" t="s">
        <v>14</v>
      </c>
      <c r="E8702" s="72" t="s">
        <v>55</v>
      </c>
      <c r="F8702" s="73">
        <v>767231</v>
      </c>
      <c r="G8702" s="72" t="s">
        <v>16</v>
      </c>
      <c r="H8702" s="72" t="s">
        <v>24</v>
      </c>
      <c r="I8702" s="72" t="s">
        <v>48</v>
      </c>
      <c r="J8702" s="72" t="s">
        <v>19</v>
      </c>
      <c r="K8702" s="72" t="s">
        <v>25</v>
      </c>
      <c r="L8702" s="72" t="s">
        <v>220</v>
      </c>
      <c r="M8702" s="72" t="s">
        <v>47</v>
      </c>
    </row>
    <row r="8703" spans="2:13" x14ac:dyDescent="0.25">
      <c r="B8703" s="72" t="s">
        <v>12</v>
      </c>
      <c r="C8703" s="72" t="s">
        <v>13</v>
      </c>
      <c r="D8703" s="72" t="s">
        <v>14</v>
      </c>
      <c r="E8703" s="72" t="s">
        <v>15</v>
      </c>
      <c r="F8703" s="73">
        <v>125983</v>
      </c>
      <c r="G8703" s="72" t="s">
        <v>16</v>
      </c>
      <c r="H8703" s="72" t="s">
        <v>17</v>
      </c>
      <c r="I8703" s="72" t="s">
        <v>18</v>
      </c>
      <c r="J8703" s="72" t="s">
        <v>19</v>
      </c>
      <c r="K8703" s="72" t="s">
        <v>25</v>
      </c>
      <c r="L8703" s="72" t="s">
        <v>244</v>
      </c>
      <c r="M8703" s="72" t="s">
        <v>133</v>
      </c>
    </row>
    <row r="8704" spans="2:13" x14ac:dyDescent="0.25">
      <c r="B8704" s="72" t="s">
        <v>12</v>
      </c>
      <c r="C8704" s="72" t="s">
        <v>13</v>
      </c>
      <c r="D8704" s="72" t="s">
        <v>14</v>
      </c>
      <c r="E8704" s="72" t="s">
        <v>79</v>
      </c>
      <c r="F8704" s="73">
        <v>-4087</v>
      </c>
      <c r="G8704" s="72" t="s">
        <v>16</v>
      </c>
      <c r="H8704" s="72" t="s">
        <v>24</v>
      </c>
      <c r="I8704" s="72" t="s">
        <v>18</v>
      </c>
      <c r="J8704" s="72" t="s">
        <v>19</v>
      </c>
      <c r="K8704" s="72" t="s">
        <v>157</v>
      </c>
      <c r="L8704" s="72" t="s">
        <v>170</v>
      </c>
      <c r="M8704" s="72"/>
    </row>
    <row r="8705" spans="2:13" x14ac:dyDescent="0.25">
      <c r="B8705" s="72" t="s">
        <v>12</v>
      </c>
      <c r="C8705" s="72" t="s">
        <v>13</v>
      </c>
      <c r="D8705" s="72" t="s">
        <v>14</v>
      </c>
      <c r="E8705" s="72" t="s">
        <v>228</v>
      </c>
      <c r="F8705" s="73">
        <v>4009</v>
      </c>
      <c r="G8705" s="72" t="s">
        <v>16</v>
      </c>
      <c r="H8705" s="72" t="s">
        <v>17</v>
      </c>
      <c r="I8705" s="72" t="s">
        <v>18</v>
      </c>
      <c r="J8705" s="72" t="s">
        <v>19</v>
      </c>
      <c r="K8705" s="72" t="s">
        <v>37</v>
      </c>
      <c r="L8705" s="72" t="s">
        <v>511</v>
      </c>
      <c r="M8705" s="72" t="s">
        <v>184</v>
      </c>
    </row>
    <row r="8706" spans="2:13" x14ac:dyDescent="0.25">
      <c r="B8706" s="72" t="s">
        <v>12</v>
      </c>
      <c r="C8706" s="72" t="s">
        <v>13</v>
      </c>
      <c r="D8706" s="72" t="s">
        <v>14</v>
      </c>
      <c r="E8706" s="72" t="s">
        <v>79</v>
      </c>
      <c r="F8706" s="73">
        <v>-798</v>
      </c>
      <c r="G8706" s="72" t="s">
        <v>16</v>
      </c>
      <c r="H8706" s="72" t="s">
        <v>24</v>
      </c>
      <c r="I8706" s="72" t="s">
        <v>18</v>
      </c>
      <c r="J8706" s="72" t="s">
        <v>19</v>
      </c>
      <c r="K8706" s="72" t="s">
        <v>25</v>
      </c>
      <c r="L8706" s="72" t="s">
        <v>364</v>
      </c>
      <c r="M8706" s="72"/>
    </row>
    <row r="8707" spans="2:13" x14ac:dyDescent="0.25">
      <c r="B8707" s="72" t="s">
        <v>12</v>
      </c>
      <c r="C8707" s="72" t="s">
        <v>13</v>
      </c>
      <c r="D8707" s="72" t="s">
        <v>14</v>
      </c>
      <c r="E8707" s="72" t="s">
        <v>83</v>
      </c>
      <c r="F8707" s="73">
        <v>5406</v>
      </c>
      <c r="G8707" s="72" t="s">
        <v>16</v>
      </c>
      <c r="H8707" s="72" t="s">
        <v>24</v>
      </c>
      <c r="I8707" s="72" t="s">
        <v>18</v>
      </c>
      <c r="J8707" s="72" t="s">
        <v>19</v>
      </c>
      <c r="K8707" s="72" t="s">
        <v>63</v>
      </c>
      <c r="L8707" s="72" t="s">
        <v>204</v>
      </c>
      <c r="M8707" s="72"/>
    </row>
    <row r="8708" spans="2:13" x14ac:dyDescent="0.25">
      <c r="B8708" s="72" t="s">
        <v>12</v>
      </c>
      <c r="C8708" s="72" t="s">
        <v>13</v>
      </c>
      <c r="D8708" s="72" t="s">
        <v>14</v>
      </c>
      <c r="E8708" s="72" t="s">
        <v>94</v>
      </c>
      <c r="F8708" s="73">
        <v>2882</v>
      </c>
      <c r="G8708" s="72" t="s">
        <v>16</v>
      </c>
      <c r="H8708" s="72" t="s">
        <v>24</v>
      </c>
      <c r="I8708" s="72" t="s">
        <v>18</v>
      </c>
      <c r="J8708" s="72" t="s">
        <v>19</v>
      </c>
      <c r="K8708" s="72" t="s">
        <v>25</v>
      </c>
      <c r="L8708" s="72" t="s">
        <v>289</v>
      </c>
      <c r="M8708" s="72"/>
    </row>
    <row r="8709" spans="2:13" x14ac:dyDescent="0.25">
      <c r="B8709" s="72" t="s">
        <v>12</v>
      </c>
      <c r="C8709" s="72" t="s">
        <v>13</v>
      </c>
      <c r="D8709" s="72" t="s">
        <v>14</v>
      </c>
      <c r="E8709" s="72" t="s">
        <v>41</v>
      </c>
      <c r="F8709" s="73">
        <v>-613</v>
      </c>
      <c r="G8709" s="72" t="s">
        <v>16</v>
      </c>
      <c r="H8709" s="72" t="s">
        <v>24</v>
      </c>
      <c r="I8709" s="72" t="s">
        <v>18</v>
      </c>
      <c r="J8709" s="72" t="s">
        <v>19</v>
      </c>
      <c r="K8709" s="72" t="s">
        <v>102</v>
      </c>
      <c r="L8709" s="72" t="s">
        <v>103</v>
      </c>
      <c r="M8709" s="72"/>
    </row>
    <row r="8710" spans="2:13" x14ac:dyDescent="0.25">
      <c r="B8710" s="72" t="s">
        <v>12</v>
      </c>
      <c r="C8710" s="72" t="s">
        <v>13</v>
      </c>
      <c r="D8710" s="72" t="s">
        <v>14</v>
      </c>
      <c r="E8710" s="72" t="s">
        <v>68</v>
      </c>
      <c r="F8710" s="73">
        <v>-41597</v>
      </c>
      <c r="G8710" s="72" t="s">
        <v>16</v>
      </c>
      <c r="H8710" s="72" t="s">
        <v>17</v>
      </c>
      <c r="I8710" s="72" t="s">
        <v>18</v>
      </c>
      <c r="J8710" s="72" t="s">
        <v>19</v>
      </c>
      <c r="K8710" s="72" t="s">
        <v>25</v>
      </c>
      <c r="L8710" s="72" t="s">
        <v>347</v>
      </c>
      <c r="M8710" s="72"/>
    </row>
    <row r="8711" spans="2:13" x14ac:dyDescent="0.25">
      <c r="B8711" s="72" t="s">
        <v>12</v>
      </c>
      <c r="C8711" s="72" t="s">
        <v>13</v>
      </c>
      <c r="D8711" s="72" t="s">
        <v>14</v>
      </c>
      <c r="E8711" s="72" t="s">
        <v>81</v>
      </c>
      <c r="F8711" s="73">
        <v>7425703</v>
      </c>
      <c r="G8711" s="72" t="s">
        <v>16</v>
      </c>
      <c r="H8711" s="72" t="s">
        <v>24</v>
      </c>
      <c r="I8711" s="72" t="s">
        <v>18</v>
      </c>
      <c r="J8711" s="72" t="s">
        <v>19</v>
      </c>
      <c r="K8711" s="72" t="s">
        <v>43</v>
      </c>
      <c r="L8711" s="72" t="s">
        <v>378</v>
      </c>
      <c r="M8711" s="72" t="s">
        <v>47</v>
      </c>
    </row>
    <row r="8712" spans="2:13" x14ac:dyDescent="0.25">
      <c r="B8712" s="72" t="s">
        <v>12</v>
      </c>
      <c r="C8712" s="72" t="s">
        <v>13</v>
      </c>
      <c r="D8712" s="72" t="s">
        <v>14</v>
      </c>
      <c r="E8712" s="72" t="s">
        <v>51</v>
      </c>
      <c r="F8712" s="73">
        <v>690762</v>
      </c>
      <c r="G8712" s="72" t="s">
        <v>16</v>
      </c>
      <c r="H8712" s="72" t="s">
        <v>17</v>
      </c>
      <c r="I8712" s="72" t="s">
        <v>18</v>
      </c>
      <c r="J8712" s="72" t="s">
        <v>19</v>
      </c>
      <c r="K8712" s="72" t="s">
        <v>37</v>
      </c>
      <c r="L8712" s="72" t="s">
        <v>193</v>
      </c>
      <c r="M8712" s="72"/>
    </row>
    <row r="8713" spans="2:13" x14ac:dyDescent="0.25">
      <c r="B8713" s="72" t="s">
        <v>12</v>
      </c>
      <c r="C8713" s="72" t="s">
        <v>13</v>
      </c>
      <c r="D8713" s="72" t="s">
        <v>14</v>
      </c>
      <c r="E8713" s="72" t="s">
        <v>300</v>
      </c>
      <c r="F8713" s="73">
        <v>36602</v>
      </c>
      <c r="G8713" s="72" t="s">
        <v>16</v>
      </c>
      <c r="H8713" s="72" t="s">
        <v>24</v>
      </c>
      <c r="I8713" s="72" t="s">
        <v>18</v>
      </c>
      <c r="J8713" s="72" t="s">
        <v>19</v>
      </c>
      <c r="K8713" s="72" t="s">
        <v>37</v>
      </c>
      <c r="L8713" s="72" t="s">
        <v>218</v>
      </c>
      <c r="M8713" s="72" t="s">
        <v>302</v>
      </c>
    </row>
    <row r="8714" spans="2:13" x14ac:dyDescent="0.25">
      <c r="B8714" s="72" t="s">
        <v>12</v>
      </c>
      <c r="C8714" s="72" t="s">
        <v>13</v>
      </c>
      <c r="D8714" s="72" t="s">
        <v>14</v>
      </c>
      <c r="E8714" s="72" t="s">
        <v>27</v>
      </c>
      <c r="F8714" s="73">
        <v>30875</v>
      </c>
      <c r="G8714" s="72" t="s">
        <v>16</v>
      </c>
      <c r="H8714" s="72" t="s">
        <v>24</v>
      </c>
      <c r="I8714" s="72" t="s">
        <v>18</v>
      </c>
      <c r="J8714" s="72" t="s">
        <v>19</v>
      </c>
      <c r="K8714" s="72" t="s">
        <v>49</v>
      </c>
      <c r="L8714" s="72" t="s">
        <v>253</v>
      </c>
      <c r="M8714" s="72" t="s">
        <v>57</v>
      </c>
    </row>
    <row r="8715" spans="2:13" x14ac:dyDescent="0.25">
      <c r="B8715" s="72" t="s">
        <v>12</v>
      </c>
      <c r="C8715" s="72" t="s">
        <v>13</v>
      </c>
      <c r="D8715" s="72" t="s">
        <v>14</v>
      </c>
      <c r="E8715" s="72" t="s">
        <v>33</v>
      </c>
      <c r="F8715" s="73">
        <v>157765</v>
      </c>
      <c r="G8715" s="72" t="s">
        <v>16</v>
      </c>
      <c r="H8715" s="72" t="s">
        <v>17</v>
      </c>
      <c r="I8715" s="72" t="s">
        <v>18</v>
      </c>
      <c r="J8715" s="72" t="s">
        <v>19</v>
      </c>
      <c r="K8715" s="72" t="s">
        <v>37</v>
      </c>
      <c r="L8715" s="72" t="s">
        <v>71</v>
      </c>
      <c r="M8715" s="72" t="s">
        <v>47</v>
      </c>
    </row>
    <row r="8716" spans="2:13" x14ac:dyDescent="0.25">
      <c r="B8716" s="72" t="s">
        <v>12</v>
      </c>
      <c r="C8716" s="72" t="s">
        <v>13</v>
      </c>
      <c r="D8716" s="72" t="s">
        <v>14</v>
      </c>
      <c r="E8716" s="72" t="s">
        <v>39</v>
      </c>
      <c r="F8716" s="73">
        <v>-188140</v>
      </c>
      <c r="G8716" s="72" t="s">
        <v>16</v>
      </c>
      <c r="H8716" s="72" t="s">
        <v>17</v>
      </c>
      <c r="I8716" s="72" t="s">
        <v>18</v>
      </c>
      <c r="J8716" s="72" t="s">
        <v>19</v>
      </c>
      <c r="K8716" s="72" t="s">
        <v>20</v>
      </c>
      <c r="L8716" s="72" t="s">
        <v>181</v>
      </c>
      <c r="M8716" s="72"/>
    </row>
    <row r="8717" spans="2:13" x14ac:dyDescent="0.25">
      <c r="B8717" s="72" t="s">
        <v>12</v>
      </c>
      <c r="C8717" s="72" t="s">
        <v>13</v>
      </c>
      <c r="D8717" s="72" t="s">
        <v>14</v>
      </c>
      <c r="E8717" s="72" t="s">
        <v>41</v>
      </c>
      <c r="F8717" s="73">
        <v>-3592</v>
      </c>
      <c r="G8717" s="72" t="s">
        <v>16</v>
      </c>
      <c r="H8717" s="72" t="s">
        <v>24</v>
      </c>
      <c r="I8717" s="72" t="s">
        <v>18</v>
      </c>
      <c r="J8717" s="72" t="s">
        <v>19</v>
      </c>
      <c r="K8717" s="72" t="s">
        <v>37</v>
      </c>
      <c r="L8717" s="72" t="s">
        <v>507</v>
      </c>
      <c r="M8717" s="72"/>
    </row>
    <row r="8718" spans="2:13" x14ac:dyDescent="0.25">
      <c r="B8718" s="72" t="s">
        <v>12</v>
      </c>
      <c r="C8718" s="72" t="s">
        <v>13</v>
      </c>
      <c r="D8718" s="72" t="s">
        <v>14</v>
      </c>
      <c r="E8718" s="72" t="s">
        <v>146</v>
      </c>
      <c r="F8718" s="73">
        <v>-9588</v>
      </c>
      <c r="G8718" s="72" t="s">
        <v>16</v>
      </c>
      <c r="H8718" s="72" t="s">
        <v>24</v>
      </c>
      <c r="I8718" s="72" t="s">
        <v>18</v>
      </c>
      <c r="J8718" s="72" t="s">
        <v>19</v>
      </c>
      <c r="K8718" s="72" t="s">
        <v>37</v>
      </c>
      <c r="L8718" s="72" t="s">
        <v>496</v>
      </c>
      <c r="M8718" s="72"/>
    </row>
    <row r="8719" spans="2:13" x14ac:dyDescent="0.25">
      <c r="B8719" s="72" t="s">
        <v>12</v>
      </c>
      <c r="C8719" s="72" t="s">
        <v>13</v>
      </c>
      <c r="D8719" s="72" t="s">
        <v>14</v>
      </c>
      <c r="E8719" s="72" t="s">
        <v>68</v>
      </c>
      <c r="F8719" s="73">
        <v>-99</v>
      </c>
      <c r="G8719" s="72" t="s">
        <v>16</v>
      </c>
      <c r="H8719" s="72" t="s">
        <v>24</v>
      </c>
      <c r="I8719" s="72" t="s">
        <v>18</v>
      </c>
      <c r="J8719" s="72" t="s">
        <v>19</v>
      </c>
      <c r="K8719" s="72" t="s">
        <v>25</v>
      </c>
      <c r="L8719" s="72" t="s">
        <v>512</v>
      </c>
      <c r="M8719" s="72"/>
    </row>
    <row r="8720" spans="2:13" x14ac:dyDescent="0.25">
      <c r="B8720" s="72" t="s">
        <v>12</v>
      </c>
      <c r="C8720" s="72" t="s">
        <v>13</v>
      </c>
      <c r="D8720" s="72" t="s">
        <v>14</v>
      </c>
      <c r="E8720" s="72" t="s">
        <v>55</v>
      </c>
      <c r="F8720" s="73">
        <v>83729</v>
      </c>
      <c r="G8720" s="72" t="s">
        <v>16</v>
      </c>
      <c r="H8720" s="72" t="s">
        <v>24</v>
      </c>
      <c r="I8720" s="72" t="s">
        <v>18</v>
      </c>
      <c r="J8720" s="72" t="s">
        <v>19</v>
      </c>
      <c r="K8720" s="72" t="s">
        <v>37</v>
      </c>
      <c r="L8720" s="72" t="s">
        <v>375</v>
      </c>
      <c r="M8720" s="72" t="s">
        <v>57</v>
      </c>
    </row>
    <row r="8721" spans="2:13" x14ac:dyDescent="0.25">
      <c r="B8721" s="72" t="s">
        <v>12</v>
      </c>
      <c r="C8721" s="72" t="s">
        <v>13</v>
      </c>
      <c r="D8721" s="72" t="s">
        <v>14</v>
      </c>
      <c r="E8721" s="72" t="s">
        <v>39</v>
      </c>
      <c r="F8721" s="73">
        <v>-129</v>
      </c>
      <c r="G8721" s="72" t="s">
        <v>16</v>
      </c>
      <c r="H8721" s="72" t="s">
        <v>24</v>
      </c>
      <c r="I8721" s="72" t="s">
        <v>18</v>
      </c>
      <c r="J8721" s="72" t="s">
        <v>19</v>
      </c>
      <c r="K8721" s="72" t="s">
        <v>117</v>
      </c>
      <c r="L8721" s="72" t="s">
        <v>271</v>
      </c>
      <c r="M8721" s="72"/>
    </row>
    <row r="8722" spans="2:13" x14ac:dyDescent="0.25">
      <c r="B8722" s="72" t="s">
        <v>12</v>
      </c>
      <c r="C8722" s="72" t="s">
        <v>13</v>
      </c>
      <c r="D8722" s="72" t="s">
        <v>14</v>
      </c>
      <c r="E8722" s="72" t="s">
        <v>55</v>
      </c>
      <c r="F8722" s="73">
        <v>1374749</v>
      </c>
      <c r="G8722" s="72" t="s">
        <v>16</v>
      </c>
      <c r="H8722" s="72" t="s">
        <v>24</v>
      </c>
      <c r="I8722" s="72" t="s">
        <v>18</v>
      </c>
      <c r="J8722" s="72" t="s">
        <v>19</v>
      </c>
      <c r="K8722" s="72" t="s">
        <v>25</v>
      </c>
      <c r="L8722" s="72" t="s">
        <v>513</v>
      </c>
      <c r="M8722" s="72" t="s">
        <v>57</v>
      </c>
    </row>
    <row r="8723" spans="2:13" x14ac:dyDescent="0.25">
      <c r="B8723" s="72" t="s">
        <v>12</v>
      </c>
      <c r="C8723" s="72" t="s">
        <v>13</v>
      </c>
      <c r="D8723" s="72" t="s">
        <v>14</v>
      </c>
      <c r="E8723" s="72" t="s">
        <v>68</v>
      </c>
      <c r="F8723" s="73">
        <v>-938574</v>
      </c>
      <c r="G8723" s="72" t="s">
        <v>16</v>
      </c>
      <c r="H8723" s="72" t="s">
        <v>17</v>
      </c>
      <c r="I8723" s="72" t="s">
        <v>18</v>
      </c>
      <c r="J8723" s="72" t="s">
        <v>19</v>
      </c>
      <c r="K8723" s="72" t="s">
        <v>25</v>
      </c>
      <c r="L8723" s="72" t="s">
        <v>153</v>
      </c>
      <c r="M8723" s="72"/>
    </row>
    <row r="8724" spans="2:13" x14ac:dyDescent="0.25">
      <c r="B8724" s="72" t="s">
        <v>12</v>
      </c>
      <c r="C8724" s="72" t="s">
        <v>13</v>
      </c>
      <c r="D8724" s="72" t="s">
        <v>14</v>
      </c>
      <c r="E8724" s="72" t="s">
        <v>81</v>
      </c>
      <c r="F8724" s="73">
        <v>46111</v>
      </c>
      <c r="G8724" s="72" t="s">
        <v>16</v>
      </c>
      <c r="H8724" s="72" t="s">
        <v>24</v>
      </c>
      <c r="I8724" s="72" t="s">
        <v>18</v>
      </c>
      <c r="J8724" s="72" t="s">
        <v>19</v>
      </c>
      <c r="K8724" s="72" t="s">
        <v>25</v>
      </c>
      <c r="L8724" s="72" t="s">
        <v>374</v>
      </c>
      <c r="M8724" s="72" t="s">
        <v>47</v>
      </c>
    </row>
    <row r="8725" spans="2:13" x14ac:dyDescent="0.25">
      <c r="B8725" s="72" t="s">
        <v>12</v>
      </c>
      <c r="C8725" s="72" t="s">
        <v>13</v>
      </c>
      <c r="D8725" s="72" t="s">
        <v>14</v>
      </c>
      <c r="E8725" s="72" t="s">
        <v>41</v>
      </c>
      <c r="F8725" s="73">
        <v>-1849</v>
      </c>
      <c r="G8725" s="72" t="s">
        <v>16</v>
      </c>
      <c r="H8725" s="72" t="s">
        <v>17</v>
      </c>
      <c r="I8725" s="72" t="s">
        <v>18</v>
      </c>
      <c r="J8725" s="72" t="s">
        <v>19</v>
      </c>
      <c r="K8725" s="72" t="s">
        <v>37</v>
      </c>
      <c r="L8725" s="72" t="s">
        <v>177</v>
      </c>
      <c r="M8725" s="72"/>
    </row>
    <row r="8726" spans="2:13" x14ac:dyDescent="0.25">
      <c r="B8726" s="72" t="s">
        <v>12</v>
      </c>
      <c r="C8726" s="72" t="s">
        <v>13</v>
      </c>
      <c r="D8726" s="72" t="s">
        <v>14</v>
      </c>
      <c r="E8726" s="72" t="s">
        <v>81</v>
      </c>
      <c r="F8726" s="73">
        <v>2291</v>
      </c>
      <c r="G8726" s="72" t="s">
        <v>16</v>
      </c>
      <c r="H8726" s="72" t="s">
        <v>24</v>
      </c>
      <c r="I8726" s="72" t="s">
        <v>18</v>
      </c>
      <c r="J8726" s="72" t="s">
        <v>19</v>
      </c>
      <c r="K8726" s="72" t="s">
        <v>37</v>
      </c>
      <c r="L8726" s="72" t="s">
        <v>280</v>
      </c>
      <c r="M8726" s="72" t="s">
        <v>112</v>
      </c>
    </row>
    <row r="8727" spans="2:13" x14ac:dyDescent="0.25">
      <c r="B8727" s="72" t="s">
        <v>12</v>
      </c>
      <c r="C8727" s="72" t="s">
        <v>13</v>
      </c>
      <c r="D8727" s="72" t="s">
        <v>14</v>
      </c>
      <c r="E8727" s="72" t="s">
        <v>39</v>
      </c>
      <c r="F8727" s="73">
        <v>-1289</v>
      </c>
      <c r="G8727" s="72" t="s">
        <v>16</v>
      </c>
      <c r="H8727" s="72" t="s">
        <v>24</v>
      </c>
      <c r="I8727" s="72" t="s">
        <v>18</v>
      </c>
      <c r="J8727" s="72" t="s">
        <v>19</v>
      </c>
      <c r="K8727" s="72" t="s">
        <v>25</v>
      </c>
      <c r="L8727" s="72" t="s">
        <v>514</v>
      </c>
      <c r="M8727" s="72"/>
    </row>
    <row r="8728" spans="2:13" x14ac:dyDescent="0.25">
      <c r="B8728" s="72" t="s">
        <v>12</v>
      </c>
      <c r="C8728" s="72" t="s">
        <v>13</v>
      </c>
      <c r="D8728" s="72" t="s">
        <v>14</v>
      </c>
      <c r="E8728" s="72" t="s">
        <v>39</v>
      </c>
      <c r="F8728" s="73">
        <v>-16</v>
      </c>
      <c r="G8728" s="72" t="s">
        <v>16</v>
      </c>
      <c r="H8728" s="72" t="s">
        <v>17</v>
      </c>
      <c r="I8728" s="72" t="s">
        <v>18</v>
      </c>
      <c r="J8728" s="72" t="s">
        <v>19</v>
      </c>
      <c r="K8728" s="72" t="s">
        <v>25</v>
      </c>
      <c r="L8728" s="72" t="s">
        <v>173</v>
      </c>
      <c r="M8728" s="72"/>
    </row>
    <row r="8729" spans="2:13" x14ac:dyDescent="0.25">
      <c r="B8729" s="72" t="s">
        <v>12</v>
      </c>
      <c r="C8729" s="72" t="s">
        <v>13</v>
      </c>
      <c r="D8729" s="72" t="s">
        <v>14</v>
      </c>
      <c r="E8729" s="72" t="s">
        <v>33</v>
      </c>
      <c r="F8729" s="73">
        <v>207070</v>
      </c>
      <c r="G8729" s="72" t="s">
        <v>16</v>
      </c>
      <c r="H8729" s="72" t="s">
        <v>24</v>
      </c>
      <c r="I8729" s="72" t="s">
        <v>18</v>
      </c>
      <c r="J8729" s="72" t="s">
        <v>19</v>
      </c>
      <c r="K8729" s="72" t="s">
        <v>63</v>
      </c>
      <c r="L8729" s="72" t="s">
        <v>515</v>
      </c>
      <c r="M8729" s="72" t="s">
        <v>47</v>
      </c>
    </row>
    <row r="8730" spans="2:13" x14ac:dyDescent="0.25">
      <c r="B8730" s="72" t="s">
        <v>12</v>
      </c>
      <c r="C8730" s="72" t="s">
        <v>13</v>
      </c>
      <c r="D8730" s="72" t="s">
        <v>14</v>
      </c>
      <c r="E8730" s="72" t="s">
        <v>39</v>
      </c>
      <c r="F8730" s="73">
        <v>-4427</v>
      </c>
      <c r="G8730" s="72" t="s">
        <v>16</v>
      </c>
      <c r="H8730" s="72" t="s">
        <v>17</v>
      </c>
      <c r="I8730" s="72" t="s">
        <v>18</v>
      </c>
      <c r="J8730" s="72" t="s">
        <v>19</v>
      </c>
      <c r="K8730" s="72" t="s">
        <v>25</v>
      </c>
      <c r="L8730" s="72" t="s">
        <v>516</v>
      </c>
      <c r="M8730" s="72"/>
    </row>
    <row r="8731" spans="2:13" x14ac:dyDescent="0.25">
      <c r="B8731" s="72" t="s">
        <v>12</v>
      </c>
      <c r="C8731" s="72" t="s">
        <v>13</v>
      </c>
      <c r="D8731" s="72" t="s">
        <v>14</v>
      </c>
      <c r="E8731" s="72" t="s">
        <v>33</v>
      </c>
      <c r="F8731" s="73">
        <v>10694</v>
      </c>
      <c r="G8731" s="72" t="s">
        <v>16</v>
      </c>
      <c r="H8731" s="72" t="s">
        <v>17</v>
      </c>
      <c r="I8731" s="72" t="s">
        <v>18</v>
      </c>
      <c r="J8731" s="72" t="s">
        <v>19</v>
      </c>
      <c r="K8731" s="72" t="s">
        <v>25</v>
      </c>
      <c r="L8731" s="72" t="s">
        <v>410</v>
      </c>
      <c r="M8731" s="72" t="s">
        <v>57</v>
      </c>
    </row>
    <row r="8732" spans="2:13" x14ac:dyDescent="0.25">
      <c r="B8732" s="72" t="s">
        <v>12</v>
      </c>
      <c r="C8732" s="72" t="s">
        <v>13</v>
      </c>
      <c r="D8732" s="72" t="s">
        <v>14</v>
      </c>
      <c r="E8732" s="72" t="s">
        <v>36</v>
      </c>
      <c r="F8732" s="73">
        <v>346459</v>
      </c>
      <c r="G8732" s="72" t="s">
        <v>16</v>
      </c>
      <c r="H8732" s="72" t="s">
        <v>17</v>
      </c>
      <c r="I8732" s="72" t="s">
        <v>18</v>
      </c>
      <c r="J8732" s="72" t="s">
        <v>19</v>
      </c>
      <c r="K8732" s="72" t="s">
        <v>37</v>
      </c>
      <c r="L8732" s="72" t="s">
        <v>509</v>
      </c>
      <c r="M8732" s="72" t="s">
        <v>29</v>
      </c>
    </row>
    <row r="8733" spans="2:13" x14ac:dyDescent="0.25">
      <c r="B8733" s="72" t="s">
        <v>12</v>
      </c>
      <c r="C8733" s="72" t="s">
        <v>13</v>
      </c>
      <c r="D8733" s="72" t="s">
        <v>14</v>
      </c>
      <c r="E8733" s="72" t="s">
        <v>81</v>
      </c>
      <c r="F8733" s="73">
        <v>130683</v>
      </c>
      <c r="G8733" s="72" t="s">
        <v>16</v>
      </c>
      <c r="H8733" s="72" t="s">
        <v>17</v>
      </c>
      <c r="I8733" s="72" t="s">
        <v>18</v>
      </c>
      <c r="J8733" s="72" t="s">
        <v>19</v>
      </c>
      <c r="K8733" s="72" t="s">
        <v>25</v>
      </c>
      <c r="L8733" s="72" t="s">
        <v>261</v>
      </c>
      <c r="M8733" s="72" t="s">
        <v>47</v>
      </c>
    </row>
    <row r="8734" spans="2:13" x14ac:dyDescent="0.25">
      <c r="B8734" s="72" t="s">
        <v>12</v>
      </c>
      <c r="C8734" s="72" t="s">
        <v>13</v>
      </c>
      <c r="D8734" s="72" t="s">
        <v>14</v>
      </c>
      <c r="E8734" s="72" t="s">
        <v>33</v>
      </c>
      <c r="F8734" s="73">
        <v>104611</v>
      </c>
      <c r="G8734" s="72" t="s">
        <v>16</v>
      </c>
      <c r="H8734" s="72" t="s">
        <v>24</v>
      </c>
      <c r="I8734" s="72" t="s">
        <v>18</v>
      </c>
      <c r="J8734" s="72" t="s">
        <v>19</v>
      </c>
      <c r="K8734" s="72" t="s">
        <v>43</v>
      </c>
      <c r="L8734" s="72" t="s">
        <v>449</v>
      </c>
      <c r="M8734" s="72" t="s">
        <v>47</v>
      </c>
    </row>
    <row r="8735" spans="2:13" x14ac:dyDescent="0.25">
      <c r="B8735" s="72" t="s">
        <v>12</v>
      </c>
      <c r="C8735" s="72" t="s">
        <v>13</v>
      </c>
      <c r="D8735" s="72" t="s">
        <v>14</v>
      </c>
      <c r="E8735" s="72" t="s">
        <v>30</v>
      </c>
      <c r="F8735" s="73">
        <v>-130</v>
      </c>
      <c r="G8735" s="72" t="s">
        <v>16</v>
      </c>
      <c r="H8735" s="72" t="s">
        <v>17</v>
      </c>
      <c r="I8735" s="72" t="s">
        <v>18</v>
      </c>
      <c r="J8735" s="72" t="s">
        <v>19</v>
      </c>
      <c r="K8735" s="72" t="s">
        <v>20</v>
      </c>
      <c r="L8735" s="72" t="s">
        <v>98</v>
      </c>
      <c r="M8735" s="72"/>
    </row>
    <row r="8736" spans="2:13" x14ac:dyDescent="0.25">
      <c r="B8736" s="72" t="s">
        <v>12</v>
      </c>
      <c r="C8736" s="72" t="s">
        <v>13</v>
      </c>
      <c r="D8736" s="72" t="s">
        <v>14</v>
      </c>
      <c r="E8736" s="72" t="s">
        <v>79</v>
      </c>
      <c r="F8736" s="73">
        <v>-74214</v>
      </c>
      <c r="G8736" s="72" t="s">
        <v>16</v>
      </c>
      <c r="H8736" s="72" t="s">
        <v>24</v>
      </c>
      <c r="I8736" s="72" t="s">
        <v>18</v>
      </c>
      <c r="J8736" s="72" t="s">
        <v>19</v>
      </c>
      <c r="K8736" s="72" t="s">
        <v>99</v>
      </c>
      <c r="L8736" s="72" t="s">
        <v>242</v>
      </c>
      <c r="M8736" s="72"/>
    </row>
    <row r="8737" spans="2:13" x14ac:dyDescent="0.25">
      <c r="B8737" s="72" t="s">
        <v>12</v>
      </c>
      <c r="C8737" s="72" t="s">
        <v>13</v>
      </c>
      <c r="D8737" s="72" t="s">
        <v>14</v>
      </c>
      <c r="E8737" s="72" t="s">
        <v>36</v>
      </c>
      <c r="F8737" s="73">
        <v>126334</v>
      </c>
      <c r="G8737" s="72" t="s">
        <v>16</v>
      </c>
      <c r="H8737" s="72" t="s">
        <v>24</v>
      </c>
      <c r="I8737" s="72" t="s">
        <v>18</v>
      </c>
      <c r="J8737" s="72" t="s">
        <v>19</v>
      </c>
      <c r="K8737" s="72" t="s">
        <v>75</v>
      </c>
      <c r="L8737" s="72" t="s">
        <v>517</v>
      </c>
      <c r="M8737" s="72" t="s">
        <v>29</v>
      </c>
    </row>
    <row r="8738" spans="2:13" x14ac:dyDescent="0.25">
      <c r="B8738" s="72" t="s">
        <v>12</v>
      </c>
      <c r="C8738" s="72" t="s">
        <v>13</v>
      </c>
      <c r="D8738" s="72" t="s">
        <v>14</v>
      </c>
      <c r="E8738" s="72" t="s">
        <v>23</v>
      </c>
      <c r="F8738" s="73">
        <v>-1999</v>
      </c>
      <c r="G8738" s="72" t="s">
        <v>16</v>
      </c>
      <c r="H8738" s="72" t="s">
        <v>24</v>
      </c>
      <c r="I8738" s="72" t="s">
        <v>18</v>
      </c>
      <c r="J8738" s="72" t="s">
        <v>19</v>
      </c>
      <c r="K8738" s="72" t="s">
        <v>37</v>
      </c>
      <c r="L8738" s="72" t="s">
        <v>518</v>
      </c>
      <c r="M8738" s="72"/>
    </row>
    <row r="8739" spans="2:13" x14ac:dyDescent="0.25">
      <c r="B8739" s="72" t="s">
        <v>12</v>
      </c>
      <c r="C8739" s="72" t="s">
        <v>13</v>
      </c>
      <c r="D8739" s="72" t="s">
        <v>14</v>
      </c>
      <c r="E8739" s="72" t="s">
        <v>23</v>
      </c>
      <c r="F8739" s="73">
        <v>-35188</v>
      </c>
      <c r="G8739" s="72" t="s">
        <v>16</v>
      </c>
      <c r="H8739" s="72" t="s">
        <v>24</v>
      </c>
      <c r="I8739" s="72" t="s">
        <v>18</v>
      </c>
      <c r="J8739" s="72" t="s">
        <v>19</v>
      </c>
      <c r="K8739" s="72" t="s">
        <v>37</v>
      </c>
      <c r="L8739" s="72" t="s">
        <v>218</v>
      </c>
      <c r="M8739" s="72"/>
    </row>
    <row r="8740" spans="2:13" x14ac:dyDescent="0.25">
      <c r="B8740" s="72" t="s">
        <v>12</v>
      </c>
      <c r="C8740" s="72" t="s">
        <v>13</v>
      </c>
      <c r="D8740" s="72" t="s">
        <v>14</v>
      </c>
      <c r="E8740" s="72" t="s">
        <v>68</v>
      </c>
      <c r="F8740" s="73">
        <v>-11672</v>
      </c>
      <c r="G8740" s="72" t="s">
        <v>16</v>
      </c>
      <c r="H8740" s="72" t="s">
        <v>24</v>
      </c>
      <c r="I8740" s="72" t="s">
        <v>18</v>
      </c>
      <c r="J8740" s="72" t="s">
        <v>19</v>
      </c>
      <c r="K8740" s="72" t="s">
        <v>99</v>
      </c>
      <c r="L8740" s="72" t="s">
        <v>519</v>
      </c>
      <c r="M8740" s="72"/>
    </row>
    <row r="8741" spans="2:13" x14ac:dyDescent="0.25">
      <c r="B8741" s="72" t="s">
        <v>12</v>
      </c>
      <c r="C8741" s="72" t="s">
        <v>13</v>
      </c>
      <c r="D8741" s="72" t="s">
        <v>14</v>
      </c>
      <c r="E8741" s="72" t="s">
        <v>30</v>
      </c>
      <c r="F8741" s="73">
        <v>-29179</v>
      </c>
      <c r="G8741" s="72" t="s">
        <v>16</v>
      </c>
      <c r="H8741" s="72" t="s">
        <v>24</v>
      </c>
      <c r="I8741" s="72" t="s">
        <v>18</v>
      </c>
      <c r="J8741" s="72" t="s">
        <v>19</v>
      </c>
      <c r="K8741" s="72" t="s">
        <v>49</v>
      </c>
      <c r="L8741" s="72" t="s">
        <v>82</v>
      </c>
      <c r="M8741" s="72"/>
    </row>
    <row r="8742" spans="2:13" x14ac:dyDescent="0.25">
      <c r="B8742" s="72" t="s">
        <v>12</v>
      </c>
      <c r="C8742" s="72" t="s">
        <v>13</v>
      </c>
      <c r="D8742" s="72" t="s">
        <v>14</v>
      </c>
      <c r="E8742" s="72" t="s">
        <v>123</v>
      </c>
      <c r="F8742" s="73">
        <v>-45</v>
      </c>
      <c r="G8742" s="72" t="s">
        <v>16</v>
      </c>
      <c r="H8742" s="72" t="s">
        <v>17</v>
      </c>
      <c r="I8742" s="72" t="s">
        <v>18</v>
      </c>
      <c r="J8742" s="72" t="s">
        <v>19</v>
      </c>
      <c r="K8742" s="72" t="s">
        <v>25</v>
      </c>
      <c r="L8742" s="72" t="s">
        <v>286</v>
      </c>
      <c r="M8742" s="72"/>
    </row>
    <row r="8743" spans="2:13" x14ac:dyDescent="0.25">
      <c r="B8743" s="72" t="s">
        <v>12</v>
      </c>
      <c r="C8743" s="72" t="s">
        <v>13</v>
      </c>
      <c r="D8743" s="72" t="s">
        <v>14</v>
      </c>
      <c r="E8743" s="72" t="s">
        <v>83</v>
      </c>
      <c r="F8743" s="73">
        <v>359082</v>
      </c>
      <c r="G8743" s="72" t="s">
        <v>16</v>
      </c>
      <c r="H8743" s="72" t="s">
        <v>24</v>
      </c>
      <c r="I8743" s="72" t="s">
        <v>18</v>
      </c>
      <c r="J8743" s="72" t="s">
        <v>19</v>
      </c>
      <c r="K8743" s="72" t="s">
        <v>49</v>
      </c>
      <c r="L8743" s="72" t="s">
        <v>248</v>
      </c>
      <c r="M8743" s="72"/>
    </row>
    <row r="8744" spans="2:13" x14ac:dyDescent="0.25">
      <c r="B8744" s="72" t="s">
        <v>12</v>
      </c>
      <c r="C8744" s="72" t="s">
        <v>13</v>
      </c>
      <c r="D8744" s="72" t="s">
        <v>14</v>
      </c>
      <c r="E8744" s="72" t="s">
        <v>316</v>
      </c>
      <c r="F8744" s="73">
        <v>158359</v>
      </c>
      <c r="G8744" s="72" t="s">
        <v>16</v>
      </c>
      <c r="H8744" s="72" t="s">
        <v>24</v>
      </c>
      <c r="I8744" s="72" t="s">
        <v>18</v>
      </c>
      <c r="J8744" s="72" t="s">
        <v>19</v>
      </c>
      <c r="K8744" s="72" t="s">
        <v>102</v>
      </c>
      <c r="L8744" s="72" t="s">
        <v>196</v>
      </c>
      <c r="M8744" s="72" t="s">
        <v>303</v>
      </c>
    </row>
    <row r="8745" spans="2:13" x14ac:dyDescent="0.25">
      <c r="B8745" s="72" t="s">
        <v>12</v>
      </c>
      <c r="C8745" s="72" t="s">
        <v>13</v>
      </c>
      <c r="D8745" s="72" t="s">
        <v>14</v>
      </c>
      <c r="E8745" s="72" t="s">
        <v>83</v>
      </c>
      <c r="F8745" s="73">
        <v>83364</v>
      </c>
      <c r="G8745" s="72" t="s">
        <v>16</v>
      </c>
      <c r="H8745" s="72" t="s">
        <v>24</v>
      </c>
      <c r="I8745" s="72" t="s">
        <v>18</v>
      </c>
      <c r="J8745" s="72" t="s">
        <v>19</v>
      </c>
      <c r="K8745" s="72" t="s">
        <v>117</v>
      </c>
      <c r="L8745" s="72" t="s">
        <v>520</v>
      </c>
      <c r="M8745" s="72"/>
    </row>
    <row r="8746" spans="2:13" x14ac:dyDescent="0.25">
      <c r="B8746" s="72" t="s">
        <v>12</v>
      </c>
      <c r="C8746" s="72" t="s">
        <v>13</v>
      </c>
      <c r="D8746" s="72" t="s">
        <v>14</v>
      </c>
      <c r="E8746" s="72" t="s">
        <v>55</v>
      </c>
      <c r="F8746" s="73">
        <v>20939</v>
      </c>
      <c r="G8746" s="72" t="s">
        <v>16</v>
      </c>
      <c r="H8746" s="72" t="s">
        <v>24</v>
      </c>
      <c r="I8746" s="72" t="s">
        <v>18</v>
      </c>
      <c r="J8746" s="72" t="s">
        <v>19</v>
      </c>
      <c r="K8746" s="72" t="s">
        <v>117</v>
      </c>
      <c r="L8746" s="72" t="s">
        <v>445</v>
      </c>
      <c r="M8746" s="72" t="s">
        <v>112</v>
      </c>
    </row>
    <row r="8747" spans="2:13" x14ac:dyDescent="0.25">
      <c r="B8747" s="72" t="s">
        <v>12</v>
      </c>
      <c r="C8747" s="72" t="s">
        <v>13</v>
      </c>
      <c r="D8747" s="72" t="s">
        <v>14</v>
      </c>
      <c r="E8747" s="72" t="s">
        <v>55</v>
      </c>
      <c r="F8747" s="73">
        <v>35962956</v>
      </c>
      <c r="G8747" s="72" t="s">
        <v>16</v>
      </c>
      <c r="H8747" s="72" t="s">
        <v>24</v>
      </c>
      <c r="I8747" s="72" t="s">
        <v>18</v>
      </c>
      <c r="J8747" s="72" t="s">
        <v>19</v>
      </c>
      <c r="K8747" s="72" t="s">
        <v>49</v>
      </c>
      <c r="L8747" s="72" t="s">
        <v>91</v>
      </c>
      <c r="M8747" s="72" t="s">
        <v>112</v>
      </c>
    </row>
    <row r="8748" spans="2:13" x14ac:dyDescent="0.25">
      <c r="B8748" s="72" t="s">
        <v>12</v>
      </c>
      <c r="C8748" s="72" t="s">
        <v>13</v>
      </c>
      <c r="D8748" s="72" t="s">
        <v>14</v>
      </c>
      <c r="E8748" s="72" t="s">
        <v>187</v>
      </c>
      <c r="F8748" s="73">
        <v>953155</v>
      </c>
      <c r="G8748" s="72" t="s">
        <v>16</v>
      </c>
      <c r="H8748" s="72" t="s">
        <v>24</v>
      </c>
      <c r="I8748" s="72" t="s">
        <v>18</v>
      </c>
      <c r="J8748" s="72" t="s">
        <v>19</v>
      </c>
      <c r="K8748" s="72" t="s">
        <v>25</v>
      </c>
      <c r="L8748" s="72" t="s">
        <v>289</v>
      </c>
      <c r="M8748" s="72" t="s">
        <v>112</v>
      </c>
    </row>
    <row r="8749" spans="2:13" x14ac:dyDescent="0.25">
      <c r="B8749" s="72" t="s">
        <v>12</v>
      </c>
      <c r="C8749" s="72" t="s">
        <v>13</v>
      </c>
      <c r="D8749" s="72" t="s">
        <v>14</v>
      </c>
      <c r="E8749" s="72" t="s">
        <v>453</v>
      </c>
      <c r="F8749" s="73">
        <v>34413</v>
      </c>
      <c r="G8749" s="72" t="s">
        <v>16</v>
      </c>
      <c r="H8749" s="72" t="s">
        <v>24</v>
      </c>
      <c r="I8749" s="72" t="s">
        <v>18</v>
      </c>
      <c r="J8749" s="72" t="s">
        <v>19</v>
      </c>
      <c r="K8749" s="72" t="s">
        <v>25</v>
      </c>
      <c r="L8749" s="72" t="s">
        <v>244</v>
      </c>
      <c r="M8749" s="72"/>
    </row>
    <row r="8750" spans="2:13" x14ac:dyDescent="0.25">
      <c r="B8750" s="72" t="s">
        <v>12</v>
      </c>
      <c r="C8750" s="72" t="s">
        <v>13</v>
      </c>
      <c r="D8750" s="72" t="s">
        <v>14</v>
      </c>
      <c r="E8750" s="72" t="s">
        <v>23</v>
      </c>
      <c r="F8750" s="73">
        <v>-281913</v>
      </c>
      <c r="G8750" s="72" t="s">
        <v>16</v>
      </c>
      <c r="H8750" s="72" t="s">
        <v>17</v>
      </c>
      <c r="I8750" s="72" t="s">
        <v>18</v>
      </c>
      <c r="J8750" s="72" t="s">
        <v>19</v>
      </c>
      <c r="K8750" s="72" t="s">
        <v>25</v>
      </c>
      <c r="L8750" s="72" t="s">
        <v>128</v>
      </c>
      <c r="M8750" s="72"/>
    </row>
    <row r="8751" spans="2:13" x14ac:dyDescent="0.25">
      <c r="B8751" s="72" t="s">
        <v>12</v>
      </c>
      <c r="C8751" s="72" t="s">
        <v>13</v>
      </c>
      <c r="D8751" s="72" t="s">
        <v>14</v>
      </c>
      <c r="E8751" s="72" t="s">
        <v>39</v>
      </c>
      <c r="F8751" s="73">
        <v>-67010</v>
      </c>
      <c r="G8751" s="72" t="s">
        <v>16</v>
      </c>
      <c r="H8751" s="72" t="s">
        <v>24</v>
      </c>
      <c r="I8751" s="72" t="s">
        <v>18</v>
      </c>
      <c r="J8751" s="72" t="s">
        <v>19</v>
      </c>
      <c r="K8751" s="72" t="s">
        <v>37</v>
      </c>
      <c r="L8751" s="72" t="s">
        <v>90</v>
      </c>
      <c r="M8751" s="72"/>
    </row>
    <row r="8752" spans="2:13" x14ac:dyDescent="0.25">
      <c r="B8752" s="72" t="s">
        <v>12</v>
      </c>
      <c r="C8752" s="72" t="s">
        <v>13</v>
      </c>
      <c r="D8752" s="72" t="s">
        <v>14</v>
      </c>
      <c r="E8752" s="72" t="s">
        <v>23</v>
      </c>
      <c r="F8752" s="73">
        <v>-10877</v>
      </c>
      <c r="G8752" s="72" t="s">
        <v>16</v>
      </c>
      <c r="H8752" s="72" t="s">
        <v>24</v>
      </c>
      <c r="I8752" s="72" t="s">
        <v>18</v>
      </c>
      <c r="J8752" s="72" t="s">
        <v>19</v>
      </c>
      <c r="K8752" s="72" t="s">
        <v>49</v>
      </c>
      <c r="L8752" s="72" t="s">
        <v>288</v>
      </c>
      <c r="M8752" s="72"/>
    </row>
    <row r="8753" spans="2:13" x14ac:dyDescent="0.25">
      <c r="B8753" s="72" t="s">
        <v>12</v>
      </c>
      <c r="C8753" s="72" t="s">
        <v>13</v>
      </c>
      <c r="D8753" s="72" t="s">
        <v>14</v>
      </c>
      <c r="E8753" s="72" t="s">
        <v>55</v>
      </c>
      <c r="F8753" s="73">
        <v>54342</v>
      </c>
      <c r="G8753" s="72" t="s">
        <v>16</v>
      </c>
      <c r="H8753" s="72" t="s">
        <v>24</v>
      </c>
      <c r="I8753" s="72" t="s">
        <v>48</v>
      </c>
      <c r="J8753" s="72" t="s">
        <v>19</v>
      </c>
      <c r="K8753" s="72" t="s">
        <v>37</v>
      </c>
      <c r="L8753" s="72" t="s">
        <v>193</v>
      </c>
      <c r="M8753" s="72" t="s">
        <v>57</v>
      </c>
    </row>
    <row r="8754" spans="2:13" x14ac:dyDescent="0.25">
      <c r="B8754" s="72" t="s">
        <v>12</v>
      </c>
      <c r="C8754" s="72" t="s">
        <v>13</v>
      </c>
      <c r="D8754" s="72" t="s">
        <v>14</v>
      </c>
      <c r="E8754" s="72" t="s">
        <v>187</v>
      </c>
      <c r="F8754" s="73">
        <v>50001</v>
      </c>
      <c r="G8754" s="72" t="s">
        <v>16</v>
      </c>
      <c r="H8754" s="72" t="s">
        <v>24</v>
      </c>
      <c r="I8754" s="72" t="s">
        <v>18</v>
      </c>
      <c r="J8754" s="72" t="s">
        <v>19</v>
      </c>
      <c r="K8754" s="72" t="s">
        <v>25</v>
      </c>
      <c r="L8754" s="72" t="s">
        <v>26</v>
      </c>
      <c r="M8754" s="72" t="s">
        <v>112</v>
      </c>
    </row>
    <row r="8755" spans="2:13" x14ac:dyDescent="0.25">
      <c r="B8755" s="72" t="s">
        <v>12</v>
      </c>
      <c r="C8755" s="72" t="s">
        <v>13</v>
      </c>
      <c r="D8755" s="72" t="s">
        <v>14</v>
      </c>
      <c r="E8755" s="72" t="s">
        <v>81</v>
      </c>
      <c r="F8755" s="73">
        <v>1453755</v>
      </c>
      <c r="G8755" s="72" t="s">
        <v>16</v>
      </c>
      <c r="H8755" s="72" t="s">
        <v>24</v>
      </c>
      <c r="I8755" s="72" t="s">
        <v>18</v>
      </c>
      <c r="J8755" s="72" t="s">
        <v>19</v>
      </c>
      <c r="K8755" s="72" t="s">
        <v>37</v>
      </c>
      <c r="L8755" s="72" t="s">
        <v>232</v>
      </c>
      <c r="M8755" s="72" t="s">
        <v>47</v>
      </c>
    </row>
    <row r="8756" spans="2:13" x14ac:dyDescent="0.25">
      <c r="B8756" s="72" t="s">
        <v>12</v>
      </c>
      <c r="C8756" s="72" t="s">
        <v>13</v>
      </c>
      <c r="D8756" s="72" t="s">
        <v>14</v>
      </c>
      <c r="E8756" s="72" t="s">
        <v>33</v>
      </c>
      <c r="F8756" s="73">
        <v>53388</v>
      </c>
      <c r="G8756" s="72" t="s">
        <v>16</v>
      </c>
      <c r="H8756" s="72" t="s">
        <v>24</v>
      </c>
      <c r="I8756" s="72" t="s">
        <v>18</v>
      </c>
      <c r="J8756" s="72" t="s">
        <v>19</v>
      </c>
      <c r="K8756" s="72" t="s">
        <v>96</v>
      </c>
      <c r="L8756" s="72" t="s">
        <v>460</v>
      </c>
      <c r="M8756" s="72" t="s">
        <v>57</v>
      </c>
    </row>
    <row r="8757" spans="2:13" x14ac:dyDescent="0.25">
      <c r="B8757" s="72" t="s">
        <v>12</v>
      </c>
      <c r="C8757" s="72" t="s">
        <v>13</v>
      </c>
      <c r="D8757" s="72" t="s">
        <v>14</v>
      </c>
      <c r="E8757" s="72" t="s">
        <v>94</v>
      </c>
      <c r="F8757" s="73">
        <v>2173</v>
      </c>
      <c r="G8757" s="72" t="s">
        <v>16</v>
      </c>
      <c r="H8757" s="72" t="s">
        <v>24</v>
      </c>
      <c r="I8757" s="72" t="s">
        <v>18</v>
      </c>
      <c r="J8757" s="72" t="s">
        <v>19</v>
      </c>
      <c r="K8757" s="72" t="s">
        <v>37</v>
      </c>
      <c r="L8757" s="72" t="s">
        <v>188</v>
      </c>
      <c r="M8757" s="72"/>
    </row>
    <row r="8758" spans="2:13" x14ac:dyDescent="0.25">
      <c r="B8758" s="72" t="s">
        <v>12</v>
      </c>
      <c r="C8758" s="72" t="s">
        <v>13</v>
      </c>
      <c r="D8758" s="72" t="s">
        <v>14</v>
      </c>
      <c r="E8758" s="72" t="s">
        <v>83</v>
      </c>
      <c r="F8758" s="73">
        <v>4054723</v>
      </c>
      <c r="G8758" s="72" t="s">
        <v>16</v>
      </c>
      <c r="H8758" s="72" t="s">
        <v>24</v>
      </c>
      <c r="I8758" s="72" t="s">
        <v>18</v>
      </c>
      <c r="J8758" s="72" t="s">
        <v>19</v>
      </c>
      <c r="K8758" s="72" t="s">
        <v>37</v>
      </c>
      <c r="L8758" s="72" t="s">
        <v>521</v>
      </c>
      <c r="M8758" s="72"/>
    </row>
    <row r="8759" spans="2:13" x14ac:dyDescent="0.25">
      <c r="B8759" s="72" t="s">
        <v>12</v>
      </c>
      <c r="C8759" s="72" t="s">
        <v>13</v>
      </c>
      <c r="D8759" s="72" t="s">
        <v>14</v>
      </c>
      <c r="E8759" s="72" t="s">
        <v>70</v>
      </c>
      <c r="F8759" s="73">
        <v>544242</v>
      </c>
      <c r="G8759" s="72" t="s">
        <v>16</v>
      </c>
      <c r="H8759" s="72" t="s">
        <v>24</v>
      </c>
      <c r="I8759" s="72" t="s">
        <v>18</v>
      </c>
      <c r="J8759" s="72" t="s">
        <v>19</v>
      </c>
      <c r="K8759" s="72" t="s">
        <v>117</v>
      </c>
      <c r="L8759" s="72" t="s">
        <v>387</v>
      </c>
      <c r="M8759" s="72" t="s">
        <v>444</v>
      </c>
    </row>
    <row r="8760" spans="2:13" x14ac:dyDescent="0.25">
      <c r="B8760" s="72" t="s">
        <v>12</v>
      </c>
      <c r="C8760" s="72" t="s">
        <v>13</v>
      </c>
      <c r="D8760" s="72" t="s">
        <v>14</v>
      </c>
      <c r="E8760" s="72" t="s">
        <v>79</v>
      </c>
      <c r="F8760" s="73">
        <v>-4238</v>
      </c>
      <c r="G8760" s="72" t="s">
        <v>16</v>
      </c>
      <c r="H8760" s="72" t="s">
        <v>24</v>
      </c>
      <c r="I8760" s="72" t="s">
        <v>18</v>
      </c>
      <c r="J8760" s="72" t="s">
        <v>19</v>
      </c>
      <c r="K8760" s="72" t="s">
        <v>31</v>
      </c>
      <c r="L8760" s="72" t="s">
        <v>522</v>
      </c>
      <c r="M8760" s="72"/>
    </row>
    <row r="8761" spans="2:13" x14ac:dyDescent="0.25">
      <c r="B8761" s="72" t="s">
        <v>12</v>
      </c>
      <c r="C8761" s="72" t="s">
        <v>13</v>
      </c>
      <c r="D8761" s="72" t="s">
        <v>14</v>
      </c>
      <c r="E8761" s="72" t="s">
        <v>58</v>
      </c>
      <c r="F8761" s="73">
        <v>927978</v>
      </c>
      <c r="G8761" s="72" t="s">
        <v>16</v>
      </c>
      <c r="H8761" s="72" t="s">
        <v>24</v>
      </c>
      <c r="I8761" s="72" t="s">
        <v>18</v>
      </c>
      <c r="J8761" s="72" t="s">
        <v>19</v>
      </c>
      <c r="K8761" s="72" t="s">
        <v>25</v>
      </c>
      <c r="L8761" s="72" t="s">
        <v>434</v>
      </c>
      <c r="M8761" s="72" t="s">
        <v>29</v>
      </c>
    </row>
    <row r="8762" spans="2:13" x14ac:dyDescent="0.25">
      <c r="B8762" s="72" t="s">
        <v>12</v>
      </c>
      <c r="C8762" s="72" t="s">
        <v>13</v>
      </c>
      <c r="D8762" s="72" t="s">
        <v>14</v>
      </c>
      <c r="E8762" s="72" t="s">
        <v>146</v>
      </c>
      <c r="F8762" s="73">
        <v>-1879</v>
      </c>
      <c r="G8762" s="72" t="s">
        <v>16</v>
      </c>
      <c r="H8762" s="72" t="s">
        <v>24</v>
      </c>
      <c r="I8762" s="72" t="s">
        <v>18</v>
      </c>
      <c r="J8762" s="72" t="s">
        <v>19</v>
      </c>
      <c r="K8762" s="72" t="s">
        <v>43</v>
      </c>
      <c r="L8762" s="72" t="s">
        <v>523</v>
      </c>
      <c r="M8762" s="72"/>
    </row>
    <row r="8763" spans="2:13" x14ac:dyDescent="0.25">
      <c r="B8763" s="72" t="s">
        <v>12</v>
      </c>
      <c r="C8763" s="72" t="s">
        <v>13</v>
      </c>
      <c r="D8763" s="72" t="s">
        <v>14</v>
      </c>
      <c r="E8763" s="72" t="s">
        <v>39</v>
      </c>
      <c r="F8763" s="73">
        <v>-18708</v>
      </c>
      <c r="G8763" s="72" t="s">
        <v>16</v>
      </c>
      <c r="H8763" s="72" t="s">
        <v>24</v>
      </c>
      <c r="I8763" s="72" t="s">
        <v>18</v>
      </c>
      <c r="J8763" s="72" t="s">
        <v>19</v>
      </c>
      <c r="K8763" s="72" t="s">
        <v>37</v>
      </c>
      <c r="L8763" s="72" t="s">
        <v>119</v>
      </c>
      <c r="M8763" s="72"/>
    </row>
    <row r="8764" spans="2:13" x14ac:dyDescent="0.25">
      <c r="B8764" s="72" t="s">
        <v>12</v>
      </c>
      <c r="C8764" s="72" t="s">
        <v>13</v>
      </c>
      <c r="D8764" s="72" t="s">
        <v>14</v>
      </c>
      <c r="E8764" s="72" t="s">
        <v>58</v>
      </c>
      <c r="F8764" s="73">
        <v>108578</v>
      </c>
      <c r="G8764" s="72" t="s">
        <v>16</v>
      </c>
      <c r="H8764" s="72" t="s">
        <v>24</v>
      </c>
      <c r="I8764" s="72" t="s">
        <v>18</v>
      </c>
      <c r="J8764" s="72" t="s">
        <v>19</v>
      </c>
      <c r="K8764" s="72" t="s">
        <v>25</v>
      </c>
      <c r="L8764" s="72" t="s">
        <v>200</v>
      </c>
      <c r="M8764" s="72" t="s">
        <v>57</v>
      </c>
    </row>
    <row r="8765" spans="2:13" x14ac:dyDescent="0.25">
      <c r="B8765" s="72" t="s">
        <v>12</v>
      </c>
      <c r="C8765" s="72" t="s">
        <v>13</v>
      </c>
      <c r="D8765" s="72" t="s">
        <v>14</v>
      </c>
      <c r="E8765" s="72" t="s">
        <v>51</v>
      </c>
      <c r="F8765" s="73">
        <v>117977</v>
      </c>
      <c r="G8765" s="72" t="s">
        <v>16</v>
      </c>
      <c r="H8765" s="72" t="s">
        <v>17</v>
      </c>
      <c r="I8765" s="72" t="s">
        <v>18</v>
      </c>
      <c r="J8765" s="72" t="s">
        <v>19</v>
      </c>
      <c r="K8765" s="72" t="s">
        <v>20</v>
      </c>
      <c r="L8765" s="72" t="s">
        <v>524</v>
      </c>
      <c r="M8765" s="72"/>
    </row>
    <row r="8766" spans="2:13" x14ac:dyDescent="0.25">
      <c r="B8766" s="72" t="s">
        <v>12</v>
      </c>
      <c r="C8766" s="72" t="s">
        <v>13</v>
      </c>
      <c r="D8766" s="72" t="s">
        <v>14</v>
      </c>
      <c r="E8766" s="72" t="s">
        <v>60</v>
      </c>
      <c r="F8766" s="73">
        <v>39533</v>
      </c>
      <c r="G8766" s="72" t="s">
        <v>16</v>
      </c>
      <c r="H8766" s="72" t="s">
        <v>24</v>
      </c>
      <c r="I8766" s="72" t="s">
        <v>18</v>
      </c>
      <c r="J8766" s="72" t="s">
        <v>19</v>
      </c>
      <c r="K8766" s="72" t="s">
        <v>63</v>
      </c>
      <c r="L8766" s="72" t="s">
        <v>515</v>
      </c>
      <c r="M8766" s="72" t="s">
        <v>62</v>
      </c>
    </row>
    <row r="8767" spans="2:13" x14ac:dyDescent="0.25">
      <c r="B8767" s="72" t="s">
        <v>12</v>
      </c>
      <c r="C8767" s="72" t="s">
        <v>13</v>
      </c>
      <c r="D8767" s="72" t="s">
        <v>14</v>
      </c>
      <c r="E8767" s="72" t="s">
        <v>23</v>
      </c>
      <c r="F8767" s="73">
        <v>-142713</v>
      </c>
      <c r="G8767" s="72" t="s">
        <v>16</v>
      </c>
      <c r="H8767" s="72" t="s">
        <v>17</v>
      </c>
      <c r="I8767" s="72" t="s">
        <v>18</v>
      </c>
      <c r="J8767" s="72" t="s">
        <v>19</v>
      </c>
      <c r="K8767" s="72" t="s">
        <v>20</v>
      </c>
      <c r="L8767" s="72" t="s">
        <v>529</v>
      </c>
      <c r="M8767" s="72"/>
    </row>
    <row r="8768" spans="2:13" x14ac:dyDescent="0.25">
      <c r="B8768" s="72" t="s">
        <v>12</v>
      </c>
      <c r="C8768" s="72" t="s">
        <v>13</v>
      </c>
      <c r="D8768" s="72" t="s">
        <v>14</v>
      </c>
      <c r="E8768" s="72" t="s">
        <v>74</v>
      </c>
      <c r="F8768" s="73">
        <v>44119</v>
      </c>
      <c r="G8768" s="72" t="s">
        <v>16</v>
      </c>
      <c r="H8768" s="72" t="s">
        <v>24</v>
      </c>
      <c r="I8768" s="72" t="s">
        <v>18</v>
      </c>
      <c r="J8768" s="72" t="s">
        <v>19</v>
      </c>
      <c r="K8768" s="72" t="s">
        <v>96</v>
      </c>
      <c r="L8768" s="72" t="s">
        <v>318</v>
      </c>
      <c r="M8768" s="72" t="s">
        <v>112</v>
      </c>
    </row>
    <row r="8769" spans="2:13" x14ac:dyDescent="0.25">
      <c r="B8769" s="72" t="s">
        <v>12</v>
      </c>
      <c r="C8769" s="72" t="s">
        <v>13</v>
      </c>
      <c r="D8769" s="72" t="s">
        <v>14</v>
      </c>
      <c r="E8769" s="72" t="s">
        <v>36</v>
      </c>
      <c r="F8769" s="73">
        <v>571706</v>
      </c>
      <c r="G8769" s="72" t="s">
        <v>16</v>
      </c>
      <c r="H8769" s="72" t="s">
        <v>24</v>
      </c>
      <c r="I8769" s="72" t="s">
        <v>18</v>
      </c>
      <c r="J8769" s="72" t="s">
        <v>19</v>
      </c>
      <c r="K8769" s="72" t="s">
        <v>37</v>
      </c>
      <c r="L8769" s="72" t="s">
        <v>518</v>
      </c>
      <c r="M8769" s="72" t="s">
        <v>29</v>
      </c>
    </row>
    <row r="8770" spans="2:13" x14ac:dyDescent="0.25">
      <c r="B8770" s="72" t="s">
        <v>12</v>
      </c>
      <c r="C8770" s="72" t="s">
        <v>13</v>
      </c>
      <c r="D8770" s="72" t="s">
        <v>14</v>
      </c>
      <c r="E8770" s="72" t="s">
        <v>39</v>
      </c>
      <c r="F8770" s="73">
        <v>-20085</v>
      </c>
      <c r="G8770" s="72" t="s">
        <v>16</v>
      </c>
      <c r="H8770" s="72" t="s">
        <v>24</v>
      </c>
      <c r="I8770" s="72" t="s">
        <v>18</v>
      </c>
      <c r="J8770" s="72" t="s">
        <v>19</v>
      </c>
      <c r="K8770" s="72" t="s">
        <v>37</v>
      </c>
      <c r="L8770" s="72" t="s">
        <v>422</v>
      </c>
      <c r="M8770" s="72"/>
    </row>
    <row r="8771" spans="2:13" x14ac:dyDescent="0.25">
      <c r="B8771" s="72" t="s">
        <v>12</v>
      </c>
      <c r="C8771" s="72" t="s">
        <v>13</v>
      </c>
      <c r="D8771" s="72" t="s">
        <v>14</v>
      </c>
      <c r="E8771" s="72" t="s">
        <v>79</v>
      </c>
      <c r="F8771" s="73">
        <v>-65914</v>
      </c>
      <c r="G8771" s="72" t="s">
        <v>16</v>
      </c>
      <c r="H8771" s="72" t="s">
        <v>17</v>
      </c>
      <c r="I8771" s="72" t="s">
        <v>18</v>
      </c>
      <c r="J8771" s="72" t="s">
        <v>19</v>
      </c>
      <c r="K8771" s="72" t="s">
        <v>25</v>
      </c>
      <c r="L8771" s="72" t="s">
        <v>128</v>
      </c>
      <c r="M8771" s="72"/>
    </row>
    <row r="8772" spans="2:13" x14ac:dyDescent="0.25">
      <c r="B8772" s="72" t="s">
        <v>12</v>
      </c>
      <c r="C8772" s="72" t="s">
        <v>13</v>
      </c>
      <c r="D8772" s="72" t="s">
        <v>14</v>
      </c>
      <c r="E8772" s="72" t="s">
        <v>60</v>
      </c>
      <c r="F8772" s="73">
        <v>1522065</v>
      </c>
      <c r="G8772" s="72" t="s">
        <v>16</v>
      </c>
      <c r="H8772" s="72" t="s">
        <v>24</v>
      </c>
      <c r="I8772" s="72" t="s">
        <v>18</v>
      </c>
      <c r="J8772" s="72" t="s">
        <v>19</v>
      </c>
      <c r="K8772" s="72" t="s">
        <v>25</v>
      </c>
      <c r="L8772" s="72" t="s">
        <v>224</v>
      </c>
      <c r="M8772" s="72" t="s">
        <v>133</v>
      </c>
    </row>
    <row r="8773" spans="2:13" x14ac:dyDescent="0.25">
      <c r="B8773" s="72" t="s">
        <v>12</v>
      </c>
      <c r="C8773" s="72" t="s">
        <v>13</v>
      </c>
      <c r="D8773" s="72" t="s">
        <v>14</v>
      </c>
      <c r="E8773" s="72" t="s">
        <v>27</v>
      </c>
      <c r="F8773" s="73">
        <v>20169</v>
      </c>
      <c r="G8773" s="72" t="s">
        <v>16</v>
      </c>
      <c r="H8773" s="72" t="s">
        <v>24</v>
      </c>
      <c r="I8773" s="72" t="s">
        <v>18</v>
      </c>
      <c r="J8773" s="72" t="s">
        <v>19</v>
      </c>
      <c r="K8773" s="72" t="s">
        <v>99</v>
      </c>
      <c r="L8773" s="72" t="s">
        <v>419</v>
      </c>
      <c r="M8773" s="72" t="s">
        <v>57</v>
      </c>
    </row>
    <row r="8774" spans="2:13" x14ac:dyDescent="0.25">
      <c r="B8774" s="72" t="s">
        <v>12</v>
      </c>
      <c r="C8774" s="72" t="s">
        <v>13</v>
      </c>
      <c r="D8774" s="72" t="s">
        <v>14</v>
      </c>
      <c r="E8774" s="72" t="s">
        <v>65</v>
      </c>
      <c r="F8774" s="73">
        <v>17885</v>
      </c>
      <c r="G8774" s="72" t="s">
        <v>16</v>
      </c>
      <c r="H8774" s="72" t="s">
        <v>17</v>
      </c>
      <c r="I8774" s="72" t="s">
        <v>18</v>
      </c>
      <c r="J8774" s="72" t="s">
        <v>19</v>
      </c>
      <c r="K8774" s="72" t="s">
        <v>25</v>
      </c>
      <c r="L8774" s="72" t="s">
        <v>159</v>
      </c>
      <c r="M8774" s="72" t="s">
        <v>133</v>
      </c>
    </row>
    <row r="8775" spans="2:13" x14ac:dyDescent="0.25">
      <c r="B8775" s="72" t="s">
        <v>12</v>
      </c>
      <c r="C8775" s="72" t="s">
        <v>13</v>
      </c>
      <c r="D8775" s="72" t="s">
        <v>14</v>
      </c>
      <c r="E8775" s="72" t="s">
        <v>55</v>
      </c>
      <c r="F8775" s="73">
        <v>222066145</v>
      </c>
      <c r="G8775" s="72" t="s">
        <v>16</v>
      </c>
      <c r="H8775" s="72" t="s">
        <v>17</v>
      </c>
      <c r="I8775" s="72" t="s">
        <v>18</v>
      </c>
      <c r="J8775" s="72" t="s">
        <v>19</v>
      </c>
      <c r="K8775" s="72" t="s">
        <v>205</v>
      </c>
      <c r="L8775" s="72" t="s">
        <v>395</v>
      </c>
      <c r="M8775" s="72" t="s">
        <v>57</v>
      </c>
    </row>
    <row r="8776" spans="2:13" x14ac:dyDescent="0.25">
      <c r="B8776" s="72" t="s">
        <v>12</v>
      </c>
      <c r="C8776" s="72" t="s">
        <v>13</v>
      </c>
      <c r="D8776" s="72" t="s">
        <v>14</v>
      </c>
      <c r="E8776" s="72" t="s">
        <v>68</v>
      </c>
      <c r="F8776" s="73">
        <v>-854</v>
      </c>
      <c r="G8776" s="72" t="s">
        <v>16</v>
      </c>
      <c r="H8776" s="72" t="s">
        <v>17</v>
      </c>
      <c r="I8776" s="72" t="s">
        <v>18</v>
      </c>
      <c r="J8776" s="72" t="s">
        <v>19</v>
      </c>
      <c r="K8776" s="72" t="s">
        <v>205</v>
      </c>
      <c r="L8776" s="72" t="s">
        <v>404</v>
      </c>
      <c r="M8776" s="72"/>
    </row>
    <row r="8777" spans="2:13" x14ac:dyDescent="0.25">
      <c r="B8777" s="72" t="s">
        <v>12</v>
      </c>
      <c r="C8777" s="72" t="s">
        <v>13</v>
      </c>
      <c r="D8777" s="72" t="s">
        <v>14</v>
      </c>
      <c r="E8777" s="72" t="s">
        <v>45</v>
      </c>
      <c r="F8777" s="73">
        <v>11766</v>
      </c>
      <c r="G8777" s="72" t="s">
        <v>16</v>
      </c>
      <c r="H8777" s="72" t="s">
        <v>24</v>
      </c>
      <c r="I8777" s="72" t="s">
        <v>18</v>
      </c>
      <c r="J8777" s="72" t="s">
        <v>19</v>
      </c>
      <c r="K8777" s="72" t="s">
        <v>96</v>
      </c>
      <c r="L8777" s="72" t="s">
        <v>391</v>
      </c>
      <c r="M8777" s="72" t="s">
        <v>29</v>
      </c>
    </row>
    <row r="8778" spans="2:13" x14ac:dyDescent="0.25">
      <c r="B8778" s="72" t="s">
        <v>12</v>
      </c>
      <c r="C8778" s="72" t="s">
        <v>13</v>
      </c>
      <c r="D8778" s="72" t="s">
        <v>14</v>
      </c>
      <c r="E8778" s="72" t="s">
        <v>256</v>
      </c>
      <c r="F8778" s="73">
        <v>-5214</v>
      </c>
      <c r="G8778" s="72" t="s">
        <v>16</v>
      </c>
      <c r="H8778" s="72" t="s">
        <v>24</v>
      </c>
      <c r="I8778" s="72" t="s">
        <v>18</v>
      </c>
      <c r="J8778" s="72" t="s">
        <v>19</v>
      </c>
      <c r="K8778" s="72" t="s">
        <v>49</v>
      </c>
      <c r="L8778" s="72" t="s">
        <v>246</v>
      </c>
      <c r="M8778" s="72"/>
    </row>
    <row r="8779" spans="2:13" x14ac:dyDescent="0.25">
      <c r="B8779" s="72" t="s">
        <v>12</v>
      </c>
      <c r="C8779" s="72" t="s">
        <v>13</v>
      </c>
      <c r="D8779" s="72" t="s">
        <v>14</v>
      </c>
      <c r="E8779" s="72" t="s">
        <v>264</v>
      </c>
      <c r="F8779" s="73">
        <v>709000</v>
      </c>
      <c r="G8779" s="72" t="s">
        <v>16</v>
      </c>
      <c r="H8779" s="72" t="s">
        <v>24</v>
      </c>
      <c r="I8779" s="72" t="s">
        <v>18</v>
      </c>
      <c r="J8779" s="72" t="s">
        <v>19</v>
      </c>
      <c r="K8779" s="72" t="s">
        <v>37</v>
      </c>
      <c r="L8779" s="72" t="s">
        <v>183</v>
      </c>
      <c r="M8779" s="72" t="s">
        <v>67</v>
      </c>
    </row>
    <row r="8780" spans="2:13" x14ac:dyDescent="0.25">
      <c r="B8780" s="72" t="s">
        <v>12</v>
      </c>
      <c r="C8780" s="72" t="s">
        <v>13</v>
      </c>
      <c r="D8780" s="72" t="s">
        <v>14</v>
      </c>
      <c r="E8780" s="72" t="s">
        <v>33</v>
      </c>
      <c r="F8780" s="73">
        <v>12962</v>
      </c>
      <c r="G8780" s="72" t="s">
        <v>16</v>
      </c>
      <c r="H8780" s="72" t="s">
        <v>24</v>
      </c>
      <c r="I8780" s="72" t="s">
        <v>18</v>
      </c>
      <c r="J8780" s="72" t="s">
        <v>19</v>
      </c>
      <c r="K8780" s="72" t="s">
        <v>25</v>
      </c>
      <c r="L8780" s="72" t="s">
        <v>173</v>
      </c>
      <c r="M8780" s="72" t="s">
        <v>29</v>
      </c>
    </row>
    <row r="8781" spans="2:13" x14ac:dyDescent="0.25">
      <c r="B8781" s="72" t="s">
        <v>12</v>
      </c>
      <c r="C8781" s="72" t="s">
        <v>13</v>
      </c>
      <c r="D8781" s="72" t="s">
        <v>14</v>
      </c>
      <c r="E8781" s="72" t="s">
        <v>79</v>
      </c>
      <c r="F8781" s="73">
        <v>-3671</v>
      </c>
      <c r="G8781" s="72" t="s">
        <v>16</v>
      </c>
      <c r="H8781" s="72" t="s">
        <v>17</v>
      </c>
      <c r="I8781" s="72" t="s">
        <v>18</v>
      </c>
      <c r="J8781" s="72" t="s">
        <v>19</v>
      </c>
      <c r="K8781" s="72" t="s">
        <v>25</v>
      </c>
      <c r="L8781" s="72" t="s">
        <v>525</v>
      </c>
      <c r="M8781" s="72"/>
    </row>
    <row r="8782" spans="2:13" x14ac:dyDescent="0.25">
      <c r="B8782" s="72" t="s">
        <v>12</v>
      </c>
      <c r="C8782" s="72" t="s">
        <v>13</v>
      </c>
      <c r="D8782" s="72" t="s">
        <v>14</v>
      </c>
      <c r="E8782" s="72" t="s">
        <v>51</v>
      </c>
      <c r="F8782" s="73">
        <v>108</v>
      </c>
      <c r="G8782" s="72" t="s">
        <v>269</v>
      </c>
      <c r="H8782" s="72" t="s">
        <v>24</v>
      </c>
      <c r="I8782" s="72" t="s">
        <v>18</v>
      </c>
      <c r="J8782" s="72" t="s">
        <v>526</v>
      </c>
      <c r="K8782" s="72" t="s">
        <v>117</v>
      </c>
      <c r="L8782" s="72" t="s">
        <v>527</v>
      </c>
      <c r="M8782" s="72"/>
    </row>
    <row r="8783" spans="2:13" x14ac:dyDescent="0.25">
      <c r="B8783" s="72" t="s">
        <v>12</v>
      </c>
      <c r="C8783" s="72" t="s">
        <v>13</v>
      </c>
      <c r="D8783" s="72" t="s">
        <v>14</v>
      </c>
      <c r="E8783" s="72" t="s">
        <v>27</v>
      </c>
      <c r="F8783" s="73">
        <v>15045</v>
      </c>
      <c r="G8783" s="72" t="s">
        <v>16</v>
      </c>
      <c r="H8783" s="72" t="s">
        <v>24</v>
      </c>
      <c r="I8783" s="72" t="s">
        <v>18</v>
      </c>
      <c r="J8783" s="72" t="s">
        <v>19</v>
      </c>
      <c r="K8783" s="72" t="s">
        <v>25</v>
      </c>
      <c r="L8783" s="72" t="s">
        <v>528</v>
      </c>
      <c r="M8783" s="72" t="s">
        <v>112</v>
      </c>
    </row>
    <row r="8784" spans="2:13" x14ac:dyDescent="0.25">
      <c r="B8784" s="72" t="s">
        <v>12</v>
      </c>
      <c r="C8784" s="72" t="s">
        <v>13</v>
      </c>
      <c r="D8784" s="72" t="s">
        <v>14</v>
      </c>
      <c r="E8784" s="72" t="s">
        <v>68</v>
      </c>
      <c r="F8784" s="73">
        <v>-1002</v>
      </c>
      <c r="G8784" s="72" t="s">
        <v>16</v>
      </c>
      <c r="H8784" s="72" t="s">
        <v>24</v>
      </c>
      <c r="I8784" s="72" t="s">
        <v>18</v>
      </c>
      <c r="J8784" s="72" t="s">
        <v>19</v>
      </c>
      <c r="K8784" s="72" t="s">
        <v>37</v>
      </c>
      <c r="L8784" s="72" t="s">
        <v>349</v>
      </c>
      <c r="M8784" s="72"/>
    </row>
    <row r="8785" spans="2:13" x14ac:dyDescent="0.25">
      <c r="B8785" s="72" t="s">
        <v>12</v>
      </c>
      <c r="C8785" s="72" t="s">
        <v>13</v>
      </c>
      <c r="D8785" s="72" t="s">
        <v>14</v>
      </c>
      <c r="E8785" s="72" t="s">
        <v>94</v>
      </c>
      <c r="F8785" s="73">
        <v>50480</v>
      </c>
      <c r="G8785" s="72" t="s">
        <v>269</v>
      </c>
      <c r="H8785" s="72" t="s">
        <v>24</v>
      </c>
      <c r="I8785" s="72" t="s">
        <v>18</v>
      </c>
      <c r="J8785" s="72" t="s">
        <v>438</v>
      </c>
      <c r="K8785" s="72" t="s">
        <v>96</v>
      </c>
      <c r="L8785" s="72" t="s">
        <v>162</v>
      </c>
      <c r="M8785" s="72"/>
    </row>
    <row r="8786" spans="2:13" x14ac:dyDescent="0.25">
      <c r="B8786" s="72" t="s">
        <v>12</v>
      </c>
      <c r="C8786" s="72" t="s">
        <v>13</v>
      </c>
      <c r="D8786" s="72" t="s">
        <v>14</v>
      </c>
      <c r="E8786" s="72" t="s">
        <v>65</v>
      </c>
      <c r="F8786" s="73">
        <v>16029</v>
      </c>
      <c r="G8786" s="72" t="s">
        <v>16</v>
      </c>
      <c r="H8786" s="72" t="s">
        <v>24</v>
      </c>
      <c r="I8786" s="72" t="s">
        <v>18</v>
      </c>
      <c r="J8786" s="72" t="s">
        <v>19</v>
      </c>
      <c r="K8786" s="72" t="s">
        <v>31</v>
      </c>
      <c r="L8786" s="72" t="s">
        <v>171</v>
      </c>
      <c r="M8786" s="72" t="s">
        <v>67</v>
      </c>
    </row>
    <row r="8787" spans="2:13" x14ac:dyDescent="0.25">
      <c r="B8787" s="72" t="s">
        <v>12</v>
      </c>
      <c r="C8787" s="72" t="s">
        <v>13</v>
      </c>
      <c r="D8787" s="72" t="s">
        <v>14</v>
      </c>
      <c r="E8787" s="72" t="s">
        <v>152</v>
      </c>
      <c r="F8787" s="73">
        <v>-4451</v>
      </c>
      <c r="G8787" s="72" t="s">
        <v>16</v>
      </c>
      <c r="H8787" s="72" t="s">
        <v>24</v>
      </c>
      <c r="I8787" s="72" t="s">
        <v>18</v>
      </c>
      <c r="J8787" s="72" t="s">
        <v>19</v>
      </c>
      <c r="K8787" s="72" t="s">
        <v>99</v>
      </c>
      <c r="L8787" s="72" t="s">
        <v>251</v>
      </c>
      <c r="M8787" s="72"/>
    </row>
    <row r="8788" spans="2:13" x14ac:dyDescent="0.25">
      <c r="B8788" s="72" t="s">
        <v>12</v>
      </c>
      <c r="C8788" s="72" t="s">
        <v>13</v>
      </c>
      <c r="D8788" s="72" t="s">
        <v>14</v>
      </c>
      <c r="E8788" s="72" t="s">
        <v>83</v>
      </c>
      <c r="F8788" s="73">
        <v>13646</v>
      </c>
      <c r="G8788" s="72" t="s">
        <v>16</v>
      </c>
      <c r="H8788" s="72" t="s">
        <v>24</v>
      </c>
      <c r="I8788" s="72" t="s">
        <v>18</v>
      </c>
      <c r="J8788" s="72" t="s">
        <v>19</v>
      </c>
      <c r="K8788" s="72" t="s">
        <v>63</v>
      </c>
      <c r="L8788" s="72" t="s">
        <v>439</v>
      </c>
      <c r="M8788" s="72"/>
    </row>
    <row r="8789" spans="2:13" x14ac:dyDescent="0.25">
      <c r="B8789" s="72" t="s">
        <v>12</v>
      </c>
      <c r="C8789" s="72" t="s">
        <v>13</v>
      </c>
      <c r="D8789" s="72" t="s">
        <v>14</v>
      </c>
      <c r="E8789" s="72" t="s">
        <v>58</v>
      </c>
      <c r="F8789" s="73">
        <v>31860</v>
      </c>
      <c r="G8789" s="72" t="s">
        <v>16</v>
      </c>
      <c r="H8789" s="72" t="s">
        <v>17</v>
      </c>
      <c r="I8789" s="72" t="s">
        <v>48</v>
      </c>
      <c r="J8789" s="72" t="s">
        <v>19</v>
      </c>
      <c r="K8789" s="72" t="s">
        <v>49</v>
      </c>
      <c r="L8789" s="72" t="s">
        <v>288</v>
      </c>
      <c r="M8789" s="72" t="s">
        <v>29</v>
      </c>
    </row>
    <row r="8790" spans="2:13" x14ac:dyDescent="0.25">
      <c r="B8790" s="72" t="s">
        <v>12</v>
      </c>
      <c r="C8790" s="72" t="s">
        <v>13</v>
      </c>
      <c r="D8790" s="72" t="s">
        <v>14</v>
      </c>
      <c r="E8790" s="72" t="s">
        <v>39</v>
      </c>
      <c r="F8790" s="73">
        <v>-30767</v>
      </c>
      <c r="G8790" s="72" t="s">
        <v>16</v>
      </c>
      <c r="H8790" s="72" t="s">
        <v>17</v>
      </c>
      <c r="I8790" s="72" t="s">
        <v>18</v>
      </c>
      <c r="J8790" s="72" t="s">
        <v>19</v>
      </c>
      <c r="K8790" s="72" t="s">
        <v>25</v>
      </c>
      <c r="L8790" s="72" t="s">
        <v>408</v>
      </c>
      <c r="M8790" s="72"/>
    </row>
    <row r="8791" spans="2:13" x14ac:dyDescent="0.25">
      <c r="B8791" s="72" t="s">
        <v>12</v>
      </c>
      <c r="C8791" s="72" t="s">
        <v>13</v>
      </c>
      <c r="D8791" s="72" t="s">
        <v>14</v>
      </c>
      <c r="E8791" s="72" t="s">
        <v>33</v>
      </c>
      <c r="F8791" s="73">
        <v>51199</v>
      </c>
      <c r="G8791" s="72" t="s">
        <v>16</v>
      </c>
      <c r="H8791" s="72" t="s">
        <v>17</v>
      </c>
      <c r="I8791" s="72" t="s">
        <v>18</v>
      </c>
      <c r="J8791" s="72" t="s">
        <v>19</v>
      </c>
      <c r="K8791" s="72" t="s">
        <v>25</v>
      </c>
      <c r="L8791" s="72" t="s">
        <v>273</v>
      </c>
      <c r="M8791" s="72" t="s">
        <v>47</v>
      </c>
    </row>
    <row r="8792" spans="2:13" x14ac:dyDescent="0.25">
      <c r="B8792" s="72" t="s">
        <v>12</v>
      </c>
      <c r="C8792" s="72" t="s">
        <v>13</v>
      </c>
      <c r="D8792" s="72" t="s">
        <v>14</v>
      </c>
      <c r="E8792" s="72" t="s">
        <v>36</v>
      </c>
      <c r="F8792" s="73">
        <v>46439</v>
      </c>
      <c r="G8792" s="72" t="s">
        <v>16</v>
      </c>
      <c r="H8792" s="72" t="s">
        <v>24</v>
      </c>
      <c r="I8792" s="72" t="s">
        <v>48</v>
      </c>
      <c r="J8792" s="72" t="s">
        <v>19</v>
      </c>
      <c r="K8792" s="72" t="s">
        <v>49</v>
      </c>
      <c r="L8792" s="72" t="s">
        <v>95</v>
      </c>
      <c r="M8792" s="72" t="s">
        <v>29</v>
      </c>
    </row>
    <row r="8793" spans="2:13" x14ac:dyDescent="0.25">
      <c r="B8793" s="72" t="s">
        <v>12</v>
      </c>
      <c r="C8793" s="72" t="s">
        <v>13</v>
      </c>
      <c r="D8793" s="72" t="s">
        <v>14</v>
      </c>
      <c r="E8793" s="72" t="s">
        <v>36</v>
      </c>
      <c r="F8793" s="73">
        <v>103404</v>
      </c>
      <c r="G8793" s="72" t="s">
        <v>16</v>
      </c>
      <c r="H8793" s="72" t="s">
        <v>17</v>
      </c>
      <c r="I8793" s="72" t="s">
        <v>18</v>
      </c>
      <c r="J8793" s="72" t="s">
        <v>19</v>
      </c>
      <c r="K8793" s="72" t="s">
        <v>49</v>
      </c>
      <c r="L8793" s="72" t="s">
        <v>208</v>
      </c>
      <c r="M8793" s="72" t="s">
        <v>29</v>
      </c>
    </row>
    <row r="8794" spans="2:13" x14ac:dyDescent="0.25">
      <c r="B8794" s="72" t="s">
        <v>12</v>
      </c>
      <c r="C8794" s="72" t="s">
        <v>13</v>
      </c>
      <c r="D8794" s="72" t="s">
        <v>14</v>
      </c>
      <c r="E8794" s="72" t="s">
        <v>36</v>
      </c>
      <c r="F8794" s="73">
        <v>795841</v>
      </c>
      <c r="G8794" s="72" t="s">
        <v>16</v>
      </c>
      <c r="H8794" s="72" t="s">
        <v>24</v>
      </c>
      <c r="I8794" s="72" t="s">
        <v>18</v>
      </c>
      <c r="J8794" s="72" t="s">
        <v>19</v>
      </c>
      <c r="K8794" s="72" t="s">
        <v>99</v>
      </c>
      <c r="L8794" s="72" t="s">
        <v>150</v>
      </c>
      <c r="M8794" s="72" t="s">
        <v>29</v>
      </c>
    </row>
    <row r="8795" spans="2:13" x14ac:dyDescent="0.25">
      <c r="B8795" s="72" t="s">
        <v>12</v>
      </c>
      <c r="C8795" s="72" t="s">
        <v>13</v>
      </c>
      <c r="D8795" s="72" t="s">
        <v>14</v>
      </c>
      <c r="E8795" s="72" t="s">
        <v>55</v>
      </c>
      <c r="F8795" s="73">
        <v>169276</v>
      </c>
      <c r="G8795" s="72" t="s">
        <v>16</v>
      </c>
      <c r="H8795" s="72" t="s">
        <v>24</v>
      </c>
      <c r="I8795" s="72" t="s">
        <v>18</v>
      </c>
      <c r="J8795" s="72" t="s">
        <v>19</v>
      </c>
      <c r="K8795" s="72" t="s">
        <v>63</v>
      </c>
      <c r="L8795" s="72" t="s">
        <v>376</v>
      </c>
      <c r="M8795" s="72" t="s">
        <v>57</v>
      </c>
    </row>
    <row r="8796" spans="2:13" x14ac:dyDescent="0.25">
      <c r="B8796" s="72" t="s">
        <v>12</v>
      </c>
      <c r="C8796" s="72" t="s">
        <v>13</v>
      </c>
      <c r="D8796" s="72" t="s">
        <v>14</v>
      </c>
      <c r="E8796" s="72" t="s">
        <v>79</v>
      </c>
      <c r="F8796" s="73">
        <v>-13</v>
      </c>
      <c r="G8796" s="72" t="s">
        <v>16</v>
      </c>
      <c r="H8796" s="72" t="s">
        <v>24</v>
      </c>
      <c r="I8796" s="72" t="s">
        <v>48</v>
      </c>
      <c r="J8796" s="72" t="s">
        <v>19</v>
      </c>
      <c r="K8796" s="72" t="s">
        <v>43</v>
      </c>
      <c r="L8796" s="72" t="s">
        <v>238</v>
      </c>
      <c r="M8796" s="72"/>
    </row>
    <row r="8797" spans="2:13" x14ac:dyDescent="0.25">
      <c r="B8797" s="72" t="s">
        <v>12</v>
      </c>
      <c r="C8797" s="72" t="s">
        <v>13</v>
      </c>
      <c r="D8797" s="72" t="s">
        <v>14</v>
      </c>
      <c r="E8797" s="72" t="s">
        <v>39</v>
      </c>
      <c r="F8797" s="73">
        <v>-37</v>
      </c>
      <c r="G8797" s="72" t="s">
        <v>16</v>
      </c>
      <c r="H8797" s="72" t="s">
        <v>24</v>
      </c>
      <c r="I8797" s="72" t="s">
        <v>18</v>
      </c>
      <c r="J8797" s="72" t="s">
        <v>19</v>
      </c>
      <c r="K8797" s="72" t="s">
        <v>20</v>
      </c>
      <c r="L8797" s="72" t="s">
        <v>417</v>
      </c>
      <c r="M8797" s="72"/>
    </row>
    <row r="8798" spans="2:13" x14ac:dyDescent="0.25">
      <c r="B8798" s="72" t="s">
        <v>12</v>
      </c>
      <c r="C8798" s="72" t="s">
        <v>13</v>
      </c>
      <c r="D8798" s="72" t="s">
        <v>14</v>
      </c>
      <c r="E8798" s="72" t="s">
        <v>33</v>
      </c>
      <c r="F8798" s="73">
        <v>110175</v>
      </c>
      <c r="G8798" s="72" t="s">
        <v>16</v>
      </c>
      <c r="H8798" s="72" t="s">
        <v>24</v>
      </c>
      <c r="I8798" s="72" t="s">
        <v>18</v>
      </c>
      <c r="J8798" s="72" t="s">
        <v>19</v>
      </c>
      <c r="K8798" s="72" t="s">
        <v>99</v>
      </c>
      <c r="L8798" s="72" t="s">
        <v>499</v>
      </c>
      <c r="M8798" s="72" t="s">
        <v>47</v>
      </c>
    </row>
    <row r="8799" spans="2:13" x14ac:dyDescent="0.25">
      <c r="B8799" s="72" t="s">
        <v>12</v>
      </c>
      <c r="C8799" s="72" t="s">
        <v>13</v>
      </c>
      <c r="D8799" s="72" t="s">
        <v>14</v>
      </c>
      <c r="E8799" s="72" t="s">
        <v>123</v>
      </c>
      <c r="F8799" s="73">
        <v>-959</v>
      </c>
      <c r="G8799" s="72" t="s">
        <v>16</v>
      </c>
      <c r="H8799" s="72" t="s">
        <v>17</v>
      </c>
      <c r="I8799" s="72" t="s">
        <v>18</v>
      </c>
      <c r="J8799" s="72" t="s">
        <v>19</v>
      </c>
      <c r="K8799" s="72" t="s">
        <v>25</v>
      </c>
      <c r="L8799" s="72" t="s">
        <v>115</v>
      </c>
      <c r="M8799" s="72"/>
    </row>
    <row r="8800" spans="2:13" x14ac:dyDescent="0.25">
      <c r="B8800" s="72" t="s">
        <v>12</v>
      </c>
      <c r="C8800" s="72" t="s">
        <v>13</v>
      </c>
      <c r="D8800" s="72" t="s">
        <v>14</v>
      </c>
      <c r="E8800" s="72" t="s">
        <v>55</v>
      </c>
      <c r="F8800" s="73">
        <v>2190971</v>
      </c>
      <c r="G8800" s="72" t="s">
        <v>269</v>
      </c>
      <c r="H8800" s="72" t="s">
        <v>24</v>
      </c>
      <c r="I8800" s="72" t="s">
        <v>18</v>
      </c>
      <c r="J8800" s="72" t="s">
        <v>405</v>
      </c>
      <c r="K8800" s="72" t="s">
        <v>117</v>
      </c>
      <c r="L8800" s="72" t="s">
        <v>271</v>
      </c>
      <c r="M8800" s="72" t="s">
        <v>112</v>
      </c>
    </row>
    <row r="8801" spans="2:13" x14ac:dyDescent="0.25">
      <c r="B8801" s="72" t="s">
        <v>12</v>
      </c>
      <c r="C8801" s="72" t="s">
        <v>13</v>
      </c>
      <c r="D8801" s="72" t="s">
        <v>14</v>
      </c>
      <c r="E8801" s="72" t="s">
        <v>36</v>
      </c>
      <c r="F8801" s="73">
        <v>104367</v>
      </c>
      <c r="G8801" s="72" t="s">
        <v>16</v>
      </c>
      <c r="H8801" s="72" t="s">
        <v>17</v>
      </c>
      <c r="I8801" s="72" t="s">
        <v>18</v>
      </c>
      <c r="J8801" s="72" t="s">
        <v>19</v>
      </c>
      <c r="K8801" s="72" t="s">
        <v>25</v>
      </c>
      <c r="L8801" s="72" t="s">
        <v>174</v>
      </c>
      <c r="M8801" s="72" t="s">
        <v>29</v>
      </c>
    </row>
    <row r="8802" spans="2:13" x14ac:dyDescent="0.25">
      <c r="B8802" s="72" t="s">
        <v>12</v>
      </c>
      <c r="C8802" s="72" t="s">
        <v>13</v>
      </c>
      <c r="D8802" s="72" t="s">
        <v>14</v>
      </c>
      <c r="E8802" s="72" t="s">
        <v>27</v>
      </c>
      <c r="F8802" s="73">
        <v>1184982</v>
      </c>
      <c r="G8802" s="72" t="s">
        <v>16</v>
      </c>
      <c r="H8802" s="72" t="s">
        <v>24</v>
      </c>
      <c r="I8802" s="72" t="s">
        <v>18</v>
      </c>
      <c r="J8802" s="72" t="s">
        <v>19</v>
      </c>
      <c r="K8802" s="72" t="s">
        <v>37</v>
      </c>
      <c r="L8802" s="72" t="s">
        <v>422</v>
      </c>
      <c r="M8802" s="72" t="s">
        <v>57</v>
      </c>
    </row>
    <row r="8803" spans="2:13" x14ac:dyDescent="0.25">
      <c r="B8803" s="72" t="s">
        <v>12</v>
      </c>
      <c r="C8803" s="72" t="s">
        <v>13</v>
      </c>
      <c r="D8803" s="72" t="s">
        <v>14</v>
      </c>
      <c r="E8803" s="72" t="s">
        <v>30</v>
      </c>
      <c r="F8803" s="73">
        <v>-15799</v>
      </c>
      <c r="G8803" s="72" t="s">
        <v>16</v>
      </c>
      <c r="H8803" s="72" t="s">
        <v>24</v>
      </c>
      <c r="I8803" s="72" t="s">
        <v>18</v>
      </c>
      <c r="J8803" s="72" t="s">
        <v>19</v>
      </c>
      <c r="K8803" s="72" t="s">
        <v>37</v>
      </c>
      <c r="L8803" s="72" t="s">
        <v>272</v>
      </c>
      <c r="M8803" s="72"/>
    </row>
    <row r="8804" spans="2:13" x14ac:dyDescent="0.25">
      <c r="B8804" s="72" t="s">
        <v>12</v>
      </c>
      <c r="C8804" s="72" t="s">
        <v>13</v>
      </c>
      <c r="D8804" s="72" t="s">
        <v>14</v>
      </c>
      <c r="E8804" s="72" t="s">
        <v>140</v>
      </c>
      <c r="F8804" s="73">
        <v>17370927</v>
      </c>
      <c r="G8804" s="72" t="s">
        <v>16</v>
      </c>
      <c r="H8804" s="72" t="s">
        <v>24</v>
      </c>
      <c r="I8804" s="72" t="s">
        <v>18</v>
      </c>
      <c r="J8804" s="72" t="s">
        <v>19</v>
      </c>
      <c r="K8804" s="72" t="s">
        <v>96</v>
      </c>
      <c r="L8804" s="72" t="s">
        <v>162</v>
      </c>
      <c r="M8804" s="72" t="s">
        <v>530</v>
      </c>
    </row>
    <row r="8805" spans="2:13" x14ac:dyDescent="0.25">
      <c r="B8805" s="72" t="s">
        <v>12</v>
      </c>
      <c r="C8805" s="72" t="s">
        <v>13</v>
      </c>
      <c r="D8805" s="72" t="s">
        <v>14</v>
      </c>
      <c r="E8805" s="72" t="s">
        <v>55</v>
      </c>
      <c r="F8805" s="73">
        <v>107980</v>
      </c>
      <c r="G8805" s="72" t="s">
        <v>16</v>
      </c>
      <c r="H8805" s="72" t="s">
        <v>17</v>
      </c>
      <c r="I8805" s="72" t="s">
        <v>18</v>
      </c>
      <c r="J8805" s="72" t="s">
        <v>19</v>
      </c>
      <c r="K8805" s="72" t="s">
        <v>20</v>
      </c>
      <c r="L8805" s="72" t="s">
        <v>417</v>
      </c>
      <c r="M8805" s="72" t="s">
        <v>112</v>
      </c>
    </row>
    <row r="8806" spans="2:13" x14ac:dyDescent="0.25">
      <c r="B8806" s="72" t="s">
        <v>12</v>
      </c>
      <c r="C8806" s="72" t="s">
        <v>13</v>
      </c>
      <c r="D8806" s="72" t="s">
        <v>14</v>
      </c>
      <c r="E8806" s="72" t="s">
        <v>30</v>
      </c>
      <c r="F8806" s="73">
        <v>-4359</v>
      </c>
      <c r="G8806" s="72" t="s">
        <v>16</v>
      </c>
      <c r="H8806" s="72" t="s">
        <v>17</v>
      </c>
      <c r="I8806" s="72" t="s">
        <v>18</v>
      </c>
      <c r="J8806" s="72" t="s">
        <v>19</v>
      </c>
      <c r="K8806" s="72" t="s">
        <v>25</v>
      </c>
      <c r="L8806" s="72" t="s">
        <v>365</v>
      </c>
      <c r="M8806" s="72"/>
    </row>
    <row r="8807" spans="2:13" x14ac:dyDescent="0.25">
      <c r="B8807" s="72" t="s">
        <v>12</v>
      </c>
      <c r="C8807" s="72" t="s">
        <v>13</v>
      </c>
      <c r="D8807" s="72" t="s">
        <v>14</v>
      </c>
      <c r="E8807" s="72" t="s">
        <v>79</v>
      </c>
      <c r="F8807" s="73">
        <v>-4028</v>
      </c>
      <c r="G8807" s="72" t="s">
        <v>16</v>
      </c>
      <c r="H8807" s="72" t="s">
        <v>17</v>
      </c>
      <c r="I8807" s="72" t="s">
        <v>18</v>
      </c>
      <c r="J8807" s="72" t="s">
        <v>19</v>
      </c>
      <c r="K8807" s="72" t="s">
        <v>25</v>
      </c>
      <c r="L8807" s="72" t="s">
        <v>531</v>
      </c>
      <c r="M8807" s="72"/>
    </row>
    <row r="8808" spans="2:13" x14ac:dyDescent="0.25">
      <c r="B8808" s="72" t="s">
        <v>12</v>
      </c>
      <c r="C8808" s="72" t="s">
        <v>13</v>
      </c>
      <c r="D8808" s="72" t="s">
        <v>14</v>
      </c>
      <c r="E8808" s="72" t="s">
        <v>94</v>
      </c>
      <c r="F8808" s="73">
        <v>3918</v>
      </c>
      <c r="G8808" s="72" t="s">
        <v>16</v>
      </c>
      <c r="H8808" s="72" t="s">
        <v>24</v>
      </c>
      <c r="I8808" s="72" t="s">
        <v>18</v>
      </c>
      <c r="J8808" s="72" t="s">
        <v>19</v>
      </c>
      <c r="K8808" s="72" t="s">
        <v>37</v>
      </c>
      <c r="L8808" s="72" t="s">
        <v>294</v>
      </c>
      <c r="M8808" s="72"/>
    </row>
    <row r="8809" spans="2:13" x14ac:dyDescent="0.25">
      <c r="B8809" s="72" t="s">
        <v>12</v>
      </c>
      <c r="C8809" s="72" t="s">
        <v>13</v>
      </c>
      <c r="D8809" s="72" t="s">
        <v>14</v>
      </c>
      <c r="E8809" s="72" t="s">
        <v>79</v>
      </c>
      <c r="F8809" s="73">
        <v>-16</v>
      </c>
      <c r="G8809" s="72" t="s">
        <v>16</v>
      </c>
      <c r="H8809" s="72" t="s">
        <v>24</v>
      </c>
      <c r="I8809" s="72" t="s">
        <v>18</v>
      </c>
      <c r="J8809" s="72" t="s">
        <v>19</v>
      </c>
      <c r="K8809" s="72" t="s">
        <v>63</v>
      </c>
      <c r="L8809" s="72" t="s">
        <v>532</v>
      </c>
      <c r="M8809" s="72"/>
    </row>
    <row r="8810" spans="2:13" x14ac:dyDescent="0.25">
      <c r="B8810" s="72" t="s">
        <v>12</v>
      </c>
      <c r="C8810" s="72" t="s">
        <v>13</v>
      </c>
      <c r="D8810" s="72" t="s">
        <v>14</v>
      </c>
      <c r="E8810" s="72" t="s">
        <v>55</v>
      </c>
      <c r="F8810" s="73">
        <v>16609062</v>
      </c>
      <c r="G8810" s="72" t="s">
        <v>16</v>
      </c>
      <c r="H8810" s="72" t="s">
        <v>24</v>
      </c>
      <c r="I8810" s="72" t="s">
        <v>18</v>
      </c>
      <c r="J8810" s="72" t="s">
        <v>19</v>
      </c>
      <c r="K8810" s="72" t="s">
        <v>96</v>
      </c>
      <c r="L8810" s="72" t="s">
        <v>141</v>
      </c>
      <c r="M8810" s="72" t="s">
        <v>47</v>
      </c>
    </row>
    <row r="8811" spans="2:13" x14ac:dyDescent="0.25">
      <c r="B8811" s="72" t="s">
        <v>12</v>
      </c>
      <c r="C8811" s="72" t="s">
        <v>13</v>
      </c>
      <c r="D8811" s="72" t="s">
        <v>14</v>
      </c>
      <c r="E8811" s="72" t="s">
        <v>476</v>
      </c>
      <c r="F8811" s="73">
        <v>185882</v>
      </c>
      <c r="G8811" s="72" t="s">
        <v>16</v>
      </c>
      <c r="H8811" s="72" t="s">
        <v>17</v>
      </c>
      <c r="I8811" s="72" t="s">
        <v>18</v>
      </c>
      <c r="J8811" s="72" t="s">
        <v>19</v>
      </c>
      <c r="K8811" s="72"/>
      <c r="L8811" s="72"/>
      <c r="M8811" s="72" t="s">
        <v>35</v>
      </c>
    </row>
    <row r="8812" spans="2:13" x14ac:dyDescent="0.25">
      <c r="B8812" s="72" t="s">
        <v>12</v>
      </c>
      <c r="C8812" s="72" t="s">
        <v>13</v>
      </c>
      <c r="D8812" s="72" t="s">
        <v>14</v>
      </c>
      <c r="E8812" s="72" t="s">
        <v>228</v>
      </c>
      <c r="F8812" s="73">
        <v>350444</v>
      </c>
      <c r="G8812" s="72" t="s">
        <v>16</v>
      </c>
      <c r="H8812" s="72" t="s">
        <v>24</v>
      </c>
      <c r="I8812" s="72" t="s">
        <v>18</v>
      </c>
      <c r="J8812" s="72" t="s">
        <v>19</v>
      </c>
      <c r="K8812" s="72" t="s">
        <v>157</v>
      </c>
      <c r="L8812" s="72" t="s">
        <v>414</v>
      </c>
      <c r="M8812" s="72" t="s">
        <v>67</v>
      </c>
    </row>
    <row r="8813" spans="2:13" x14ac:dyDescent="0.25">
      <c r="B8813" s="72" t="s">
        <v>12</v>
      </c>
      <c r="C8813" s="72" t="s">
        <v>13</v>
      </c>
      <c r="D8813" s="72" t="s">
        <v>14</v>
      </c>
      <c r="E8813" s="72" t="s">
        <v>65</v>
      </c>
      <c r="F8813" s="73">
        <v>83249</v>
      </c>
      <c r="G8813" s="72" t="s">
        <v>16</v>
      </c>
      <c r="H8813" s="72" t="s">
        <v>17</v>
      </c>
      <c r="I8813" s="72" t="s">
        <v>18</v>
      </c>
      <c r="J8813" s="72" t="s">
        <v>19</v>
      </c>
      <c r="K8813" s="72" t="s">
        <v>25</v>
      </c>
      <c r="L8813" s="72" t="s">
        <v>304</v>
      </c>
      <c r="M8813" s="72" t="s">
        <v>67</v>
      </c>
    </row>
    <row r="8814" spans="2:13" x14ac:dyDescent="0.25">
      <c r="B8814" s="72" t="s">
        <v>12</v>
      </c>
      <c r="C8814" s="72" t="s">
        <v>13</v>
      </c>
      <c r="D8814" s="72" t="s">
        <v>14</v>
      </c>
      <c r="E8814" s="72" t="s">
        <v>39</v>
      </c>
      <c r="F8814" s="73">
        <v>-64965</v>
      </c>
      <c r="G8814" s="72" t="s">
        <v>16</v>
      </c>
      <c r="H8814" s="72" t="s">
        <v>24</v>
      </c>
      <c r="I8814" s="72" t="s">
        <v>48</v>
      </c>
      <c r="J8814" s="72" t="s">
        <v>19</v>
      </c>
      <c r="K8814" s="72" t="s">
        <v>49</v>
      </c>
      <c r="L8814" s="72" t="s">
        <v>255</v>
      </c>
      <c r="M8814" s="72"/>
    </row>
    <row r="8815" spans="2:13" x14ac:dyDescent="0.25">
      <c r="B8815" s="72" t="s">
        <v>12</v>
      </c>
      <c r="C8815" s="72" t="s">
        <v>13</v>
      </c>
      <c r="D8815" s="72" t="s">
        <v>14</v>
      </c>
      <c r="E8815" s="72" t="s">
        <v>70</v>
      </c>
      <c r="F8815" s="73">
        <v>430255</v>
      </c>
      <c r="G8815" s="72" t="s">
        <v>16</v>
      </c>
      <c r="H8815" s="72" t="s">
        <v>24</v>
      </c>
      <c r="I8815" s="72" t="s">
        <v>18</v>
      </c>
      <c r="J8815" s="72" t="s">
        <v>19</v>
      </c>
      <c r="K8815" s="72" t="s">
        <v>157</v>
      </c>
      <c r="L8815" s="72" t="s">
        <v>170</v>
      </c>
      <c r="M8815" s="72" t="s">
        <v>533</v>
      </c>
    </row>
    <row r="8816" spans="2:13" x14ac:dyDescent="0.25">
      <c r="B8816" s="72" t="s">
        <v>12</v>
      </c>
      <c r="C8816" s="72" t="s">
        <v>13</v>
      </c>
      <c r="D8816" s="72" t="s">
        <v>14</v>
      </c>
      <c r="E8816" s="72" t="s">
        <v>36</v>
      </c>
      <c r="F8816" s="73">
        <v>445284</v>
      </c>
      <c r="G8816" s="72" t="s">
        <v>16</v>
      </c>
      <c r="H8816" s="72" t="s">
        <v>24</v>
      </c>
      <c r="I8816" s="72" t="s">
        <v>18</v>
      </c>
      <c r="J8816" s="72" t="s">
        <v>19</v>
      </c>
      <c r="K8816" s="72" t="s">
        <v>130</v>
      </c>
      <c r="L8816" s="72" t="s">
        <v>236</v>
      </c>
      <c r="M8816" s="72" t="s">
        <v>29</v>
      </c>
    </row>
    <row r="8817" spans="2:13" x14ac:dyDescent="0.25">
      <c r="B8817" s="72" t="s">
        <v>12</v>
      </c>
      <c r="C8817" s="72" t="s">
        <v>13</v>
      </c>
      <c r="D8817" s="72" t="s">
        <v>14</v>
      </c>
      <c r="E8817" s="72" t="s">
        <v>256</v>
      </c>
      <c r="F8817" s="73">
        <v>-9034</v>
      </c>
      <c r="G8817" s="72" t="s">
        <v>16</v>
      </c>
      <c r="H8817" s="72" t="s">
        <v>24</v>
      </c>
      <c r="I8817" s="72" t="s">
        <v>18</v>
      </c>
      <c r="J8817" s="72" t="s">
        <v>19</v>
      </c>
      <c r="K8817" s="72" t="s">
        <v>20</v>
      </c>
      <c r="L8817" s="72" t="s">
        <v>233</v>
      </c>
      <c r="M8817" s="72"/>
    </row>
    <row r="8818" spans="2:13" x14ac:dyDescent="0.25">
      <c r="B8818" s="72" t="s">
        <v>12</v>
      </c>
      <c r="C8818" s="72" t="s">
        <v>13</v>
      </c>
      <c r="D8818" s="72" t="s">
        <v>14</v>
      </c>
      <c r="E8818" s="72" t="s">
        <v>74</v>
      </c>
      <c r="F8818" s="73">
        <v>7513</v>
      </c>
      <c r="G8818" s="72" t="s">
        <v>16</v>
      </c>
      <c r="H8818" s="72" t="s">
        <v>24</v>
      </c>
      <c r="I8818" s="72" t="s">
        <v>18</v>
      </c>
      <c r="J8818" s="72" t="s">
        <v>19</v>
      </c>
      <c r="K8818" s="72" t="s">
        <v>31</v>
      </c>
      <c r="L8818" s="72" t="s">
        <v>32</v>
      </c>
      <c r="M8818" s="72" t="s">
        <v>302</v>
      </c>
    </row>
    <row r="8819" spans="2:13" x14ac:dyDescent="0.25">
      <c r="B8819" s="72" t="s">
        <v>12</v>
      </c>
      <c r="C8819" s="72" t="s">
        <v>13</v>
      </c>
      <c r="D8819" s="72" t="s">
        <v>14</v>
      </c>
      <c r="E8819" s="72" t="s">
        <v>144</v>
      </c>
      <c r="F8819" s="73">
        <v>38997</v>
      </c>
      <c r="G8819" s="72" t="s">
        <v>16</v>
      </c>
      <c r="H8819" s="72" t="s">
        <v>24</v>
      </c>
      <c r="I8819" s="72" t="s">
        <v>18</v>
      </c>
      <c r="J8819" s="72" t="s">
        <v>19</v>
      </c>
      <c r="K8819" s="72" t="s">
        <v>96</v>
      </c>
      <c r="L8819" s="72" t="s">
        <v>460</v>
      </c>
      <c r="M8819" s="72" t="s">
        <v>62</v>
      </c>
    </row>
    <row r="8820" spans="2:13" x14ac:dyDescent="0.25">
      <c r="B8820" s="72" t="s">
        <v>12</v>
      </c>
      <c r="C8820" s="72" t="s">
        <v>13</v>
      </c>
      <c r="D8820" s="72" t="s">
        <v>14</v>
      </c>
      <c r="E8820" s="72" t="s">
        <v>132</v>
      </c>
      <c r="F8820" s="73">
        <v>48909</v>
      </c>
      <c r="G8820" s="72" t="s">
        <v>16</v>
      </c>
      <c r="H8820" s="72" t="s">
        <v>17</v>
      </c>
      <c r="I8820" s="72" t="s">
        <v>18</v>
      </c>
      <c r="J8820" s="72" t="s">
        <v>19</v>
      </c>
      <c r="K8820" s="72" t="s">
        <v>25</v>
      </c>
      <c r="L8820" s="72" t="s">
        <v>110</v>
      </c>
      <c r="M8820" s="72" t="s">
        <v>67</v>
      </c>
    </row>
    <row r="8821" spans="2:13" x14ac:dyDescent="0.25">
      <c r="B8821" s="72" t="s">
        <v>12</v>
      </c>
      <c r="C8821" s="72" t="s">
        <v>13</v>
      </c>
      <c r="D8821" s="72" t="s">
        <v>14</v>
      </c>
      <c r="E8821" s="72" t="s">
        <v>300</v>
      </c>
      <c r="F8821" s="73">
        <v>1671</v>
      </c>
      <c r="G8821" s="72" t="s">
        <v>16</v>
      </c>
      <c r="H8821" s="72" t="s">
        <v>24</v>
      </c>
      <c r="I8821" s="72" t="s">
        <v>18</v>
      </c>
      <c r="J8821" s="72" t="s">
        <v>19</v>
      </c>
      <c r="K8821" s="72" t="s">
        <v>99</v>
      </c>
      <c r="L8821" s="72" t="s">
        <v>361</v>
      </c>
      <c r="M8821" s="72" t="s">
        <v>302</v>
      </c>
    </row>
    <row r="8822" spans="2:13" x14ac:dyDescent="0.25">
      <c r="B8822" s="72" t="s">
        <v>12</v>
      </c>
      <c r="C8822" s="72" t="s">
        <v>13</v>
      </c>
      <c r="D8822" s="72" t="s">
        <v>14</v>
      </c>
      <c r="E8822" s="72" t="s">
        <v>83</v>
      </c>
      <c r="F8822" s="73">
        <v>333</v>
      </c>
      <c r="G8822" s="72" t="s">
        <v>16</v>
      </c>
      <c r="H8822" s="72" t="s">
        <v>24</v>
      </c>
      <c r="I8822" s="72" t="s">
        <v>48</v>
      </c>
      <c r="J8822" s="72" t="s">
        <v>19</v>
      </c>
      <c r="K8822" s="72" t="s">
        <v>20</v>
      </c>
      <c r="L8822" s="72" t="s">
        <v>534</v>
      </c>
      <c r="M8822" s="72"/>
    </row>
    <row r="8823" spans="2:13" x14ac:dyDescent="0.25">
      <c r="B8823" s="72" t="s">
        <v>12</v>
      </c>
      <c r="C8823" s="72" t="s">
        <v>13</v>
      </c>
      <c r="D8823" s="72" t="s">
        <v>14</v>
      </c>
      <c r="E8823" s="72" t="s">
        <v>79</v>
      </c>
      <c r="F8823" s="73">
        <v>-11477</v>
      </c>
      <c r="G8823" s="72" t="s">
        <v>16</v>
      </c>
      <c r="H8823" s="72" t="s">
        <v>17</v>
      </c>
      <c r="I8823" s="72" t="s">
        <v>18</v>
      </c>
      <c r="J8823" s="72" t="s">
        <v>19</v>
      </c>
      <c r="K8823" s="72" t="s">
        <v>20</v>
      </c>
      <c r="L8823" s="72" t="s">
        <v>535</v>
      </c>
      <c r="M8823" s="72"/>
    </row>
    <row r="8824" spans="2:13" x14ac:dyDescent="0.25">
      <c r="B8824" s="72" t="s">
        <v>12</v>
      </c>
      <c r="C8824" s="72" t="s">
        <v>13</v>
      </c>
      <c r="D8824" s="72" t="s">
        <v>14</v>
      </c>
      <c r="E8824" s="72" t="s">
        <v>94</v>
      </c>
      <c r="F8824" s="73">
        <v>301727</v>
      </c>
      <c r="G8824" s="72" t="s">
        <v>16</v>
      </c>
      <c r="H8824" s="72" t="s">
        <v>24</v>
      </c>
      <c r="I8824" s="72" t="s">
        <v>18</v>
      </c>
      <c r="J8824" s="72" t="s">
        <v>19</v>
      </c>
      <c r="K8824" s="72" t="s">
        <v>37</v>
      </c>
      <c r="L8824" s="72" t="s">
        <v>86</v>
      </c>
      <c r="M8824" s="72"/>
    </row>
    <row r="8825" spans="2:13" x14ac:dyDescent="0.25">
      <c r="B8825" s="72" t="s">
        <v>12</v>
      </c>
      <c r="C8825" s="72" t="s">
        <v>13</v>
      </c>
      <c r="D8825" s="72" t="s">
        <v>14</v>
      </c>
      <c r="E8825" s="72" t="s">
        <v>51</v>
      </c>
      <c r="F8825" s="73">
        <v>89285</v>
      </c>
      <c r="G8825" s="72" t="s">
        <v>16</v>
      </c>
      <c r="H8825" s="72" t="s">
        <v>24</v>
      </c>
      <c r="I8825" s="72" t="s">
        <v>18</v>
      </c>
      <c r="J8825" s="72" t="s">
        <v>19</v>
      </c>
      <c r="K8825" s="72" t="s">
        <v>37</v>
      </c>
      <c r="L8825" s="72" t="s">
        <v>292</v>
      </c>
      <c r="M8825" s="72"/>
    </row>
    <row r="8826" spans="2:13" x14ac:dyDescent="0.25">
      <c r="B8826" s="72" t="s">
        <v>12</v>
      </c>
      <c r="C8826" s="72" t="s">
        <v>13</v>
      </c>
      <c r="D8826" s="72" t="s">
        <v>14</v>
      </c>
      <c r="E8826" s="72" t="s">
        <v>536</v>
      </c>
      <c r="F8826" s="73">
        <v>100038</v>
      </c>
      <c r="G8826" s="72" t="s">
        <v>16</v>
      </c>
      <c r="H8826" s="72" t="s">
        <v>17</v>
      </c>
      <c r="I8826" s="72" t="s">
        <v>18</v>
      </c>
      <c r="J8826" s="72" t="s">
        <v>19</v>
      </c>
      <c r="K8826" s="72" t="s">
        <v>25</v>
      </c>
      <c r="L8826" s="72" t="s">
        <v>537</v>
      </c>
      <c r="M8826" s="72" t="s">
        <v>112</v>
      </c>
    </row>
    <row r="8827" spans="2:13" x14ac:dyDescent="0.25">
      <c r="B8827" s="72" t="s">
        <v>12</v>
      </c>
      <c r="C8827" s="72" t="s">
        <v>13</v>
      </c>
      <c r="D8827" s="72" t="s">
        <v>14</v>
      </c>
      <c r="E8827" s="72" t="s">
        <v>58</v>
      </c>
      <c r="F8827" s="73">
        <v>868473</v>
      </c>
      <c r="G8827" s="72" t="s">
        <v>16</v>
      </c>
      <c r="H8827" s="72" t="s">
        <v>17</v>
      </c>
      <c r="I8827" s="72" t="s">
        <v>18</v>
      </c>
      <c r="J8827" s="72" t="s">
        <v>19</v>
      </c>
      <c r="K8827" s="72" t="s">
        <v>25</v>
      </c>
      <c r="L8827" s="72" t="s">
        <v>128</v>
      </c>
      <c r="M8827" s="72" t="s">
        <v>47</v>
      </c>
    </row>
    <row r="8828" spans="2:13" x14ac:dyDescent="0.25">
      <c r="B8828" s="72" t="s">
        <v>12</v>
      </c>
      <c r="C8828" s="72" t="s">
        <v>13</v>
      </c>
      <c r="D8828" s="72" t="s">
        <v>14</v>
      </c>
      <c r="E8828" s="72" t="s">
        <v>39</v>
      </c>
      <c r="F8828" s="73">
        <v>-53164</v>
      </c>
      <c r="G8828" s="72" t="s">
        <v>16</v>
      </c>
      <c r="H8828" s="72" t="s">
        <v>24</v>
      </c>
      <c r="I8828" s="72" t="s">
        <v>18</v>
      </c>
      <c r="J8828" s="72" t="s">
        <v>19</v>
      </c>
      <c r="K8828" s="72" t="s">
        <v>37</v>
      </c>
      <c r="L8828" s="72" t="s">
        <v>287</v>
      </c>
      <c r="M8828" s="72"/>
    </row>
    <row r="8829" spans="2:13" x14ac:dyDescent="0.25">
      <c r="B8829" s="72" t="s">
        <v>12</v>
      </c>
      <c r="C8829" s="72" t="s">
        <v>13</v>
      </c>
      <c r="D8829" s="72" t="s">
        <v>14</v>
      </c>
      <c r="E8829" s="72" t="s">
        <v>68</v>
      </c>
      <c r="F8829" s="73">
        <v>-117862</v>
      </c>
      <c r="G8829" s="72" t="s">
        <v>16</v>
      </c>
      <c r="H8829" s="72" t="s">
        <v>24</v>
      </c>
      <c r="I8829" s="72" t="s">
        <v>18</v>
      </c>
      <c r="J8829" s="72" t="s">
        <v>19</v>
      </c>
      <c r="K8829" s="72" t="s">
        <v>37</v>
      </c>
      <c r="L8829" s="72" t="s">
        <v>509</v>
      </c>
      <c r="M8829" s="72"/>
    </row>
    <row r="8830" spans="2:13" x14ac:dyDescent="0.25">
      <c r="B8830" s="72" t="s">
        <v>12</v>
      </c>
      <c r="C8830" s="72" t="s">
        <v>13</v>
      </c>
      <c r="D8830" s="72" t="s">
        <v>14</v>
      </c>
      <c r="E8830" s="72" t="s">
        <v>36</v>
      </c>
      <c r="F8830" s="73">
        <v>1218032</v>
      </c>
      <c r="G8830" s="72" t="s">
        <v>16</v>
      </c>
      <c r="H8830" s="72" t="s">
        <v>24</v>
      </c>
      <c r="I8830" s="72" t="s">
        <v>18</v>
      </c>
      <c r="J8830" s="72" t="s">
        <v>19</v>
      </c>
      <c r="K8830" s="72" t="s">
        <v>185</v>
      </c>
      <c r="L8830" s="72" t="s">
        <v>307</v>
      </c>
      <c r="M8830" s="72" t="s">
        <v>29</v>
      </c>
    </row>
    <row r="8831" spans="2:13" x14ac:dyDescent="0.25">
      <c r="B8831" s="72" t="s">
        <v>12</v>
      </c>
      <c r="C8831" s="72" t="s">
        <v>13</v>
      </c>
      <c r="D8831" s="72" t="s">
        <v>14</v>
      </c>
      <c r="E8831" s="72" t="s">
        <v>58</v>
      </c>
      <c r="F8831" s="73">
        <v>89565</v>
      </c>
      <c r="G8831" s="72" t="s">
        <v>16</v>
      </c>
      <c r="H8831" s="72" t="s">
        <v>24</v>
      </c>
      <c r="I8831" s="72" t="s">
        <v>18</v>
      </c>
      <c r="J8831" s="72" t="s">
        <v>19</v>
      </c>
      <c r="K8831" s="72" t="s">
        <v>37</v>
      </c>
      <c r="L8831" s="72" t="s">
        <v>125</v>
      </c>
      <c r="M8831" s="72" t="s">
        <v>35</v>
      </c>
    </row>
    <row r="8832" spans="2:13" x14ac:dyDescent="0.25">
      <c r="B8832" s="72" t="s">
        <v>12</v>
      </c>
      <c r="C8832" s="72" t="s">
        <v>13</v>
      </c>
      <c r="D8832" s="72" t="s">
        <v>14</v>
      </c>
      <c r="E8832" s="72" t="s">
        <v>39</v>
      </c>
      <c r="F8832" s="73">
        <v>-195017</v>
      </c>
      <c r="G8832" s="72" t="s">
        <v>16</v>
      </c>
      <c r="H8832" s="72" t="s">
        <v>24</v>
      </c>
      <c r="I8832" s="72" t="s">
        <v>18</v>
      </c>
      <c r="J8832" s="72" t="s">
        <v>19</v>
      </c>
      <c r="K8832" s="72" t="s">
        <v>96</v>
      </c>
      <c r="L8832" s="72" t="s">
        <v>210</v>
      </c>
      <c r="M8832" s="72"/>
    </row>
    <row r="8833" spans="2:13" x14ac:dyDescent="0.25">
      <c r="B8833" s="72" t="s">
        <v>12</v>
      </c>
      <c r="C8833" s="72" t="s">
        <v>13</v>
      </c>
      <c r="D8833" s="72" t="s">
        <v>14</v>
      </c>
      <c r="E8833" s="72" t="s">
        <v>81</v>
      </c>
      <c r="F8833" s="73">
        <v>160244</v>
      </c>
      <c r="G8833" s="72" t="s">
        <v>16</v>
      </c>
      <c r="H8833" s="72" t="s">
        <v>17</v>
      </c>
      <c r="I8833" s="72" t="s">
        <v>18</v>
      </c>
      <c r="J8833" s="72" t="s">
        <v>19</v>
      </c>
      <c r="K8833" s="72" t="s">
        <v>25</v>
      </c>
      <c r="L8833" s="72" t="s">
        <v>304</v>
      </c>
      <c r="M8833" s="72" t="s">
        <v>47</v>
      </c>
    </row>
    <row r="8834" spans="2:13" x14ac:dyDescent="0.25">
      <c r="B8834" s="72" t="s">
        <v>12</v>
      </c>
      <c r="C8834" s="72" t="s">
        <v>13</v>
      </c>
      <c r="D8834" s="72" t="s">
        <v>14</v>
      </c>
      <c r="E8834" s="72" t="s">
        <v>353</v>
      </c>
      <c r="F8834" s="73">
        <v>31792</v>
      </c>
      <c r="G8834" s="72" t="s">
        <v>16</v>
      </c>
      <c r="H8834" s="72" t="s">
        <v>24</v>
      </c>
      <c r="I8834" s="72" t="s">
        <v>18</v>
      </c>
      <c r="J8834" s="72" t="s">
        <v>19</v>
      </c>
      <c r="K8834" s="72" t="s">
        <v>96</v>
      </c>
      <c r="L8834" s="72" t="s">
        <v>337</v>
      </c>
      <c r="M8834" s="72" t="s">
        <v>133</v>
      </c>
    </row>
    <row r="8835" spans="2:13" x14ac:dyDescent="0.25">
      <c r="B8835" s="72" t="s">
        <v>12</v>
      </c>
      <c r="C8835" s="72" t="s">
        <v>13</v>
      </c>
      <c r="D8835" s="72" t="s">
        <v>14</v>
      </c>
      <c r="E8835" s="72" t="s">
        <v>81</v>
      </c>
      <c r="F8835" s="73">
        <v>338638</v>
      </c>
      <c r="G8835" s="72" t="s">
        <v>16</v>
      </c>
      <c r="H8835" s="72" t="s">
        <v>24</v>
      </c>
      <c r="I8835" s="72" t="s">
        <v>18</v>
      </c>
      <c r="J8835" s="72" t="s">
        <v>19</v>
      </c>
      <c r="K8835" s="72" t="s">
        <v>99</v>
      </c>
      <c r="L8835" s="72" t="s">
        <v>150</v>
      </c>
      <c r="M8835" s="72" t="s">
        <v>47</v>
      </c>
    </row>
    <row r="8836" spans="2:13" x14ac:dyDescent="0.25">
      <c r="B8836" s="72" t="s">
        <v>12</v>
      </c>
      <c r="C8836" s="72" t="s">
        <v>13</v>
      </c>
      <c r="D8836" s="72" t="s">
        <v>14</v>
      </c>
      <c r="E8836" s="72" t="s">
        <v>83</v>
      </c>
      <c r="F8836" s="73">
        <v>35</v>
      </c>
      <c r="G8836" s="72" t="s">
        <v>16</v>
      </c>
      <c r="H8836" s="72" t="s">
        <v>17</v>
      </c>
      <c r="I8836" s="72" t="s">
        <v>48</v>
      </c>
      <c r="J8836" s="72" t="s">
        <v>19</v>
      </c>
      <c r="K8836" s="72" t="s">
        <v>25</v>
      </c>
      <c r="L8836" s="72" t="s">
        <v>377</v>
      </c>
      <c r="M8836" s="72"/>
    </row>
    <row r="8837" spans="2:13" x14ac:dyDescent="0.25">
      <c r="B8837" s="72" t="s">
        <v>12</v>
      </c>
      <c r="C8837" s="72" t="s">
        <v>13</v>
      </c>
      <c r="D8837" s="72" t="s">
        <v>14</v>
      </c>
      <c r="E8837" s="72" t="s">
        <v>83</v>
      </c>
      <c r="F8837" s="73">
        <v>3915</v>
      </c>
      <c r="G8837" s="72" t="s">
        <v>16</v>
      </c>
      <c r="H8837" s="72" t="s">
        <v>17</v>
      </c>
      <c r="I8837" s="72" t="s">
        <v>18</v>
      </c>
      <c r="J8837" s="72" t="s">
        <v>19</v>
      </c>
      <c r="K8837" s="72" t="s">
        <v>25</v>
      </c>
      <c r="L8837" s="72" t="s">
        <v>314</v>
      </c>
      <c r="M8837" s="72"/>
    </row>
    <row r="8838" spans="2:13" x14ac:dyDescent="0.25">
      <c r="B8838" s="72" t="s">
        <v>12</v>
      </c>
      <c r="C8838" s="72" t="s">
        <v>13</v>
      </c>
      <c r="D8838" s="72" t="s">
        <v>14</v>
      </c>
      <c r="E8838" s="72" t="s">
        <v>85</v>
      </c>
      <c r="F8838" s="73">
        <v>200626</v>
      </c>
      <c r="G8838" s="72" t="s">
        <v>16</v>
      </c>
      <c r="H8838" s="72" t="s">
        <v>24</v>
      </c>
      <c r="I8838" s="72" t="s">
        <v>18</v>
      </c>
      <c r="J8838" s="72" t="s">
        <v>19</v>
      </c>
      <c r="K8838" s="72" t="s">
        <v>37</v>
      </c>
      <c r="L8838" s="72" t="s">
        <v>213</v>
      </c>
      <c r="M8838" s="72"/>
    </row>
    <row r="8839" spans="2:13" x14ac:dyDescent="0.25">
      <c r="B8839" s="72" t="s">
        <v>12</v>
      </c>
      <c r="C8839" s="72" t="s">
        <v>13</v>
      </c>
      <c r="D8839" s="72" t="s">
        <v>14</v>
      </c>
      <c r="E8839" s="72" t="s">
        <v>79</v>
      </c>
      <c r="F8839" s="73">
        <v>-400</v>
      </c>
      <c r="G8839" s="72" t="s">
        <v>16</v>
      </c>
      <c r="H8839" s="72" t="s">
        <v>17</v>
      </c>
      <c r="I8839" s="72" t="s">
        <v>18</v>
      </c>
      <c r="J8839" s="72" t="s">
        <v>19</v>
      </c>
      <c r="K8839" s="72" t="s">
        <v>25</v>
      </c>
      <c r="L8839" s="72" t="s">
        <v>276</v>
      </c>
      <c r="M8839" s="72"/>
    </row>
    <row r="8840" spans="2:13" x14ac:dyDescent="0.25">
      <c r="B8840" s="72" t="s">
        <v>12</v>
      </c>
      <c r="C8840" s="72" t="s">
        <v>13</v>
      </c>
      <c r="D8840" s="72" t="s">
        <v>14</v>
      </c>
      <c r="E8840" s="72" t="s">
        <v>23</v>
      </c>
      <c r="F8840" s="73">
        <v>-59</v>
      </c>
      <c r="G8840" s="72" t="s">
        <v>16</v>
      </c>
      <c r="H8840" s="72" t="s">
        <v>17</v>
      </c>
      <c r="I8840" s="72" t="s">
        <v>18</v>
      </c>
      <c r="J8840" s="72" t="s">
        <v>19</v>
      </c>
      <c r="K8840" s="72" t="s">
        <v>37</v>
      </c>
      <c r="L8840" s="72" t="s">
        <v>232</v>
      </c>
      <c r="M8840" s="72"/>
    </row>
    <row r="8841" spans="2:13" x14ac:dyDescent="0.25">
      <c r="B8841" s="72" t="s">
        <v>12</v>
      </c>
      <c r="C8841" s="72" t="s">
        <v>13</v>
      </c>
      <c r="D8841" s="72" t="s">
        <v>14</v>
      </c>
      <c r="E8841" s="72" t="s">
        <v>41</v>
      </c>
      <c r="F8841" s="73">
        <v>-126</v>
      </c>
      <c r="G8841" s="72" t="s">
        <v>16</v>
      </c>
      <c r="H8841" s="72" t="s">
        <v>17</v>
      </c>
      <c r="I8841" s="72" t="s">
        <v>18</v>
      </c>
      <c r="J8841" s="72" t="s">
        <v>19</v>
      </c>
      <c r="K8841" s="72" t="s">
        <v>25</v>
      </c>
      <c r="L8841" s="72" t="s">
        <v>266</v>
      </c>
      <c r="M8841" s="72"/>
    </row>
    <row r="8842" spans="2:13" x14ac:dyDescent="0.25">
      <c r="B8842" s="72" t="s">
        <v>12</v>
      </c>
      <c r="C8842" s="72" t="s">
        <v>13</v>
      </c>
      <c r="D8842" s="72" t="s">
        <v>14</v>
      </c>
      <c r="E8842" s="72" t="s">
        <v>146</v>
      </c>
      <c r="F8842" s="73">
        <v>-179</v>
      </c>
      <c r="G8842" s="72" t="s">
        <v>16</v>
      </c>
      <c r="H8842" s="72" t="s">
        <v>17</v>
      </c>
      <c r="I8842" s="72" t="s">
        <v>18</v>
      </c>
      <c r="J8842" s="72" t="s">
        <v>19</v>
      </c>
      <c r="K8842" s="72" t="s">
        <v>37</v>
      </c>
      <c r="L8842" s="72" t="s">
        <v>120</v>
      </c>
      <c r="M8842" s="72"/>
    </row>
    <row r="8843" spans="2:13" x14ac:dyDescent="0.25">
      <c r="B8843" s="72" t="s">
        <v>12</v>
      </c>
      <c r="C8843" s="72" t="s">
        <v>13</v>
      </c>
      <c r="D8843" s="72" t="s">
        <v>14</v>
      </c>
      <c r="E8843" s="72" t="s">
        <v>79</v>
      </c>
      <c r="F8843" s="73">
        <v>-172</v>
      </c>
      <c r="G8843" s="72" t="s">
        <v>16</v>
      </c>
      <c r="H8843" s="72" t="s">
        <v>17</v>
      </c>
      <c r="I8843" s="72" t="s">
        <v>18</v>
      </c>
      <c r="J8843" s="72" t="s">
        <v>19</v>
      </c>
      <c r="K8843" s="72" t="s">
        <v>25</v>
      </c>
      <c r="L8843" s="72" t="s">
        <v>456</v>
      </c>
      <c r="M8843" s="72"/>
    </row>
    <row r="8844" spans="2:13" x14ac:dyDescent="0.25">
      <c r="B8844" s="72" t="s">
        <v>12</v>
      </c>
      <c r="C8844" s="72" t="s">
        <v>13</v>
      </c>
      <c r="D8844" s="72" t="s">
        <v>14</v>
      </c>
      <c r="E8844" s="72" t="s">
        <v>74</v>
      </c>
      <c r="F8844" s="73">
        <v>796</v>
      </c>
      <c r="G8844" s="72" t="s">
        <v>16</v>
      </c>
      <c r="H8844" s="72" t="s">
        <v>24</v>
      </c>
      <c r="I8844" s="72" t="s">
        <v>18</v>
      </c>
      <c r="J8844" s="72" t="s">
        <v>19</v>
      </c>
      <c r="K8844" s="72" t="s">
        <v>37</v>
      </c>
      <c r="L8844" s="72" t="s">
        <v>120</v>
      </c>
      <c r="M8844" s="72" t="s">
        <v>302</v>
      </c>
    </row>
    <row r="8845" spans="2:13" x14ac:dyDescent="0.25">
      <c r="B8845" s="72" t="s">
        <v>12</v>
      </c>
      <c r="C8845" s="72" t="s">
        <v>13</v>
      </c>
      <c r="D8845" s="72" t="s">
        <v>14</v>
      </c>
      <c r="E8845" s="72" t="s">
        <v>36</v>
      </c>
      <c r="F8845" s="73">
        <v>352128</v>
      </c>
      <c r="G8845" s="72" t="s">
        <v>16</v>
      </c>
      <c r="H8845" s="72" t="s">
        <v>17</v>
      </c>
      <c r="I8845" s="72" t="s">
        <v>48</v>
      </c>
      <c r="J8845" s="72" t="s">
        <v>19</v>
      </c>
      <c r="K8845" s="72" t="s">
        <v>49</v>
      </c>
      <c r="L8845" s="72" t="s">
        <v>222</v>
      </c>
      <c r="M8845" s="72" t="s">
        <v>29</v>
      </c>
    </row>
    <row r="8846" spans="2:13" x14ac:dyDescent="0.25">
      <c r="B8846" s="72" t="s">
        <v>12</v>
      </c>
      <c r="C8846" s="72" t="s">
        <v>13</v>
      </c>
      <c r="D8846" s="72" t="s">
        <v>14</v>
      </c>
      <c r="E8846" s="72" t="s">
        <v>45</v>
      </c>
      <c r="F8846" s="73">
        <v>216497</v>
      </c>
      <c r="G8846" s="72" t="s">
        <v>16</v>
      </c>
      <c r="H8846" s="72" t="s">
        <v>24</v>
      </c>
      <c r="I8846" s="72" t="s">
        <v>18</v>
      </c>
      <c r="J8846" s="72" t="s">
        <v>19</v>
      </c>
      <c r="K8846" s="72" t="s">
        <v>37</v>
      </c>
      <c r="L8846" s="72" t="s">
        <v>232</v>
      </c>
      <c r="M8846" s="72" t="s">
        <v>47</v>
      </c>
    </row>
    <row r="8847" spans="2:13" x14ac:dyDescent="0.25">
      <c r="B8847" s="72" t="s">
        <v>12</v>
      </c>
      <c r="C8847" s="72" t="s">
        <v>13</v>
      </c>
      <c r="D8847" s="72" t="s">
        <v>14</v>
      </c>
      <c r="E8847" s="72" t="s">
        <v>51</v>
      </c>
      <c r="F8847" s="73">
        <v>60499</v>
      </c>
      <c r="G8847" s="72" t="s">
        <v>16</v>
      </c>
      <c r="H8847" s="72" t="s">
        <v>24</v>
      </c>
      <c r="I8847" s="72" t="s">
        <v>18</v>
      </c>
      <c r="J8847" s="72" t="s">
        <v>19</v>
      </c>
      <c r="K8847" s="72" t="s">
        <v>63</v>
      </c>
      <c r="L8847" s="72" t="s">
        <v>376</v>
      </c>
      <c r="M8847" s="72"/>
    </row>
    <row r="8848" spans="2:13" x14ac:dyDescent="0.25">
      <c r="B8848" s="72" t="s">
        <v>12</v>
      </c>
      <c r="C8848" s="72" t="s">
        <v>13</v>
      </c>
      <c r="D8848" s="72" t="s">
        <v>14</v>
      </c>
      <c r="E8848" s="72" t="s">
        <v>41</v>
      </c>
      <c r="F8848" s="73">
        <v>-261</v>
      </c>
      <c r="G8848" s="72" t="s">
        <v>16</v>
      </c>
      <c r="H8848" s="72" t="s">
        <v>24</v>
      </c>
      <c r="I8848" s="72" t="s">
        <v>18</v>
      </c>
      <c r="J8848" s="72" t="s">
        <v>19</v>
      </c>
      <c r="K8848" s="72" t="s">
        <v>25</v>
      </c>
      <c r="L8848" s="72" t="s">
        <v>338</v>
      </c>
      <c r="M8848" s="72"/>
    </row>
    <row r="8849" spans="2:13" x14ac:dyDescent="0.25">
      <c r="B8849" s="72" t="s">
        <v>12</v>
      </c>
      <c r="C8849" s="72" t="s">
        <v>13</v>
      </c>
      <c r="D8849" s="72" t="s">
        <v>14</v>
      </c>
      <c r="E8849" s="72" t="s">
        <v>55</v>
      </c>
      <c r="F8849" s="73">
        <v>35630</v>
      </c>
      <c r="G8849" s="72" t="s">
        <v>16</v>
      </c>
      <c r="H8849" s="72" t="s">
        <v>24</v>
      </c>
      <c r="I8849" s="72" t="s">
        <v>48</v>
      </c>
      <c r="J8849" s="72" t="s">
        <v>19</v>
      </c>
      <c r="K8849" s="72" t="s">
        <v>49</v>
      </c>
      <c r="L8849" s="72" t="s">
        <v>82</v>
      </c>
      <c r="M8849" s="72" t="s">
        <v>57</v>
      </c>
    </row>
    <row r="8850" spans="2:13" x14ac:dyDescent="0.25">
      <c r="B8850" s="72" t="s">
        <v>12</v>
      </c>
      <c r="C8850" s="72" t="s">
        <v>13</v>
      </c>
      <c r="D8850" s="72" t="s">
        <v>14</v>
      </c>
      <c r="E8850" s="72" t="s">
        <v>94</v>
      </c>
      <c r="F8850" s="73">
        <v>512</v>
      </c>
      <c r="G8850" s="72" t="s">
        <v>16</v>
      </c>
      <c r="H8850" s="72" t="s">
        <v>17</v>
      </c>
      <c r="I8850" s="72" t="s">
        <v>18</v>
      </c>
      <c r="J8850" s="72" t="s">
        <v>19</v>
      </c>
      <c r="K8850" s="72" t="s">
        <v>25</v>
      </c>
      <c r="L8850" s="72" t="s">
        <v>456</v>
      </c>
      <c r="M8850" s="72"/>
    </row>
    <row r="8851" spans="2:13" x14ac:dyDescent="0.25">
      <c r="B8851" s="72" t="s">
        <v>12</v>
      </c>
      <c r="C8851" s="72" t="s">
        <v>13</v>
      </c>
      <c r="D8851" s="72" t="s">
        <v>14</v>
      </c>
      <c r="E8851" s="72" t="s">
        <v>51</v>
      </c>
      <c r="F8851" s="73">
        <v>27941</v>
      </c>
      <c r="G8851" s="72" t="s">
        <v>16</v>
      </c>
      <c r="H8851" s="72" t="s">
        <v>24</v>
      </c>
      <c r="I8851" s="72" t="s">
        <v>18</v>
      </c>
      <c r="J8851" s="72" t="s">
        <v>19</v>
      </c>
      <c r="K8851" s="72" t="s">
        <v>43</v>
      </c>
      <c r="L8851" s="72" t="s">
        <v>319</v>
      </c>
      <c r="M8851" s="72"/>
    </row>
    <row r="8852" spans="2:13" x14ac:dyDescent="0.25">
      <c r="B8852" s="72" t="s">
        <v>12</v>
      </c>
      <c r="C8852" s="72" t="s">
        <v>13</v>
      </c>
      <c r="D8852" s="72" t="s">
        <v>14</v>
      </c>
      <c r="E8852" s="72" t="s">
        <v>65</v>
      </c>
      <c r="F8852" s="73">
        <v>14420</v>
      </c>
      <c r="G8852" s="72" t="s">
        <v>16</v>
      </c>
      <c r="H8852" s="72" t="s">
        <v>24</v>
      </c>
      <c r="I8852" s="72" t="s">
        <v>18</v>
      </c>
      <c r="J8852" s="72" t="s">
        <v>19</v>
      </c>
      <c r="K8852" s="72" t="s">
        <v>63</v>
      </c>
      <c r="L8852" s="72" t="s">
        <v>137</v>
      </c>
      <c r="M8852" s="72" t="s">
        <v>133</v>
      </c>
    </row>
    <row r="8853" spans="2:13" x14ac:dyDescent="0.25">
      <c r="B8853" s="72" t="s">
        <v>12</v>
      </c>
      <c r="C8853" s="72" t="s">
        <v>13</v>
      </c>
      <c r="D8853" s="72" t="s">
        <v>14</v>
      </c>
      <c r="E8853" s="72" t="s">
        <v>228</v>
      </c>
      <c r="F8853" s="73">
        <v>94751</v>
      </c>
      <c r="G8853" s="72" t="s">
        <v>16</v>
      </c>
      <c r="H8853" s="72" t="s">
        <v>17</v>
      </c>
      <c r="I8853" s="72" t="s">
        <v>18</v>
      </c>
      <c r="J8853" s="72" t="s">
        <v>19</v>
      </c>
      <c r="K8853" s="72" t="s">
        <v>25</v>
      </c>
      <c r="L8853" s="72" t="s">
        <v>433</v>
      </c>
      <c r="M8853" s="72" t="s">
        <v>133</v>
      </c>
    </row>
    <row r="8854" spans="2:13" x14ac:dyDescent="0.25">
      <c r="B8854" s="72" t="s">
        <v>12</v>
      </c>
      <c r="C8854" s="72" t="s">
        <v>13</v>
      </c>
      <c r="D8854" s="72" t="s">
        <v>14</v>
      </c>
      <c r="E8854" s="72" t="s">
        <v>123</v>
      </c>
      <c r="F8854" s="73">
        <v>-77</v>
      </c>
      <c r="G8854" s="72" t="s">
        <v>16</v>
      </c>
      <c r="H8854" s="72" t="s">
        <v>24</v>
      </c>
      <c r="I8854" s="72" t="s">
        <v>48</v>
      </c>
      <c r="J8854" s="72" t="s">
        <v>19</v>
      </c>
      <c r="K8854" s="72" t="s">
        <v>157</v>
      </c>
      <c r="L8854" s="72" t="s">
        <v>158</v>
      </c>
      <c r="M8854" s="72"/>
    </row>
    <row r="8855" spans="2:13" x14ac:dyDescent="0.25">
      <c r="B8855" s="72" t="s">
        <v>12</v>
      </c>
      <c r="C8855" s="72" t="s">
        <v>13</v>
      </c>
      <c r="D8855" s="72" t="s">
        <v>14</v>
      </c>
      <c r="E8855" s="72" t="s">
        <v>15</v>
      </c>
      <c r="F8855" s="73">
        <v>14579013</v>
      </c>
      <c r="G8855" s="72" t="s">
        <v>16</v>
      </c>
      <c r="H8855" s="72" t="s">
        <v>24</v>
      </c>
      <c r="I8855" s="72" t="s">
        <v>18</v>
      </c>
      <c r="J8855" s="72" t="s">
        <v>19</v>
      </c>
      <c r="K8855" s="72" t="s">
        <v>96</v>
      </c>
      <c r="L8855" s="72" t="s">
        <v>141</v>
      </c>
      <c r="M8855" s="72" t="s">
        <v>67</v>
      </c>
    </row>
    <row r="8856" spans="2:13" x14ac:dyDescent="0.25">
      <c r="B8856" s="72" t="s">
        <v>12</v>
      </c>
      <c r="C8856" s="72" t="s">
        <v>13</v>
      </c>
      <c r="D8856" s="72" t="s">
        <v>14</v>
      </c>
      <c r="E8856" s="72" t="s">
        <v>39</v>
      </c>
      <c r="F8856" s="73">
        <v>-16</v>
      </c>
      <c r="G8856" s="72" t="s">
        <v>16</v>
      </c>
      <c r="H8856" s="72" t="s">
        <v>17</v>
      </c>
      <c r="I8856" s="72" t="s">
        <v>18</v>
      </c>
      <c r="J8856" s="72" t="s">
        <v>19</v>
      </c>
      <c r="K8856" s="72" t="s">
        <v>25</v>
      </c>
      <c r="L8856" s="72" t="s">
        <v>538</v>
      </c>
      <c r="M8856" s="72"/>
    </row>
    <row r="8857" spans="2:13" x14ac:dyDescent="0.25">
      <c r="B8857" s="72" t="s">
        <v>12</v>
      </c>
      <c r="C8857" s="72" t="s">
        <v>13</v>
      </c>
      <c r="D8857" s="72" t="s">
        <v>14</v>
      </c>
      <c r="E8857" s="72" t="s">
        <v>55</v>
      </c>
      <c r="F8857" s="73">
        <v>3785993</v>
      </c>
      <c r="G8857" s="72" t="s">
        <v>16</v>
      </c>
      <c r="H8857" s="72" t="s">
        <v>24</v>
      </c>
      <c r="I8857" s="72" t="s">
        <v>18</v>
      </c>
      <c r="J8857" s="72" t="s">
        <v>19</v>
      </c>
      <c r="K8857" s="72" t="s">
        <v>25</v>
      </c>
      <c r="L8857" s="72" t="s">
        <v>88</v>
      </c>
      <c r="M8857" s="72" t="s">
        <v>112</v>
      </c>
    </row>
    <row r="8858" spans="2:13" x14ac:dyDescent="0.25">
      <c r="B8858" s="72" t="s">
        <v>12</v>
      </c>
      <c r="C8858" s="72" t="s">
        <v>13</v>
      </c>
      <c r="D8858" s="72" t="s">
        <v>14</v>
      </c>
      <c r="E8858" s="72" t="s">
        <v>68</v>
      </c>
      <c r="F8858" s="73">
        <v>-23953</v>
      </c>
      <c r="G8858" s="72" t="s">
        <v>16</v>
      </c>
      <c r="H8858" s="72" t="s">
        <v>24</v>
      </c>
      <c r="I8858" s="72" t="s">
        <v>18</v>
      </c>
      <c r="J8858" s="72" t="s">
        <v>19</v>
      </c>
      <c r="K8858" s="72" t="s">
        <v>25</v>
      </c>
      <c r="L8858" s="72" t="s">
        <v>539</v>
      </c>
      <c r="M8858" s="72"/>
    </row>
    <row r="8859" spans="2:13" x14ac:dyDescent="0.25">
      <c r="B8859" s="72" t="s">
        <v>12</v>
      </c>
      <c r="C8859" s="72" t="s">
        <v>13</v>
      </c>
      <c r="D8859" s="72" t="s">
        <v>14</v>
      </c>
      <c r="E8859" s="72" t="s">
        <v>68</v>
      </c>
      <c r="F8859" s="73">
        <v>-45081</v>
      </c>
      <c r="G8859" s="72" t="s">
        <v>16</v>
      </c>
      <c r="H8859" s="72" t="s">
        <v>24</v>
      </c>
      <c r="I8859" s="72" t="s">
        <v>18</v>
      </c>
      <c r="J8859" s="72" t="s">
        <v>19</v>
      </c>
      <c r="K8859" s="72" t="s">
        <v>25</v>
      </c>
      <c r="L8859" s="72" t="s">
        <v>268</v>
      </c>
      <c r="M8859" s="72"/>
    </row>
    <row r="8860" spans="2:13" x14ac:dyDescent="0.25">
      <c r="B8860" s="72" t="s">
        <v>12</v>
      </c>
      <c r="C8860" s="72" t="s">
        <v>13</v>
      </c>
      <c r="D8860" s="72" t="s">
        <v>14</v>
      </c>
      <c r="E8860" s="72" t="s">
        <v>65</v>
      </c>
      <c r="F8860" s="73">
        <v>59906</v>
      </c>
      <c r="G8860" s="72" t="s">
        <v>16</v>
      </c>
      <c r="H8860" s="72" t="s">
        <v>24</v>
      </c>
      <c r="I8860" s="72" t="s">
        <v>18</v>
      </c>
      <c r="J8860" s="72" t="s">
        <v>19</v>
      </c>
      <c r="K8860" s="72" t="s">
        <v>49</v>
      </c>
      <c r="L8860" s="72" t="s">
        <v>105</v>
      </c>
      <c r="M8860" s="72" t="s">
        <v>133</v>
      </c>
    </row>
    <row r="8861" spans="2:13" x14ac:dyDescent="0.25">
      <c r="B8861" s="72" t="s">
        <v>12</v>
      </c>
      <c r="C8861" s="72" t="s">
        <v>13</v>
      </c>
      <c r="D8861" s="72" t="s">
        <v>14</v>
      </c>
      <c r="E8861" s="72" t="s">
        <v>39</v>
      </c>
      <c r="F8861" s="73">
        <v>-1029021</v>
      </c>
      <c r="G8861" s="72" t="s">
        <v>16</v>
      </c>
      <c r="H8861" s="72" t="s">
        <v>24</v>
      </c>
      <c r="I8861" s="72" t="s">
        <v>18</v>
      </c>
      <c r="J8861" s="72" t="s">
        <v>540</v>
      </c>
      <c r="K8861" s="72" t="s">
        <v>25</v>
      </c>
      <c r="L8861" s="72" t="s">
        <v>296</v>
      </c>
      <c r="M8861" s="72"/>
    </row>
    <row r="8862" spans="2:13" x14ac:dyDescent="0.25">
      <c r="B8862" s="72" t="s">
        <v>12</v>
      </c>
      <c r="C8862" s="72" t="s">
        <v>13</v>
      </c>
      <c r="D8862" s="72" t="s">
        <v>14</v>
      </c>
      <c r="E8862" s="72" t="s">
        <v>123</v>
      </c>
      <c r="F8862" s="73">
        <v>-1824</v>
      </c>
      <c r="G8862" s="72" t="s">
        <v>16</v>
      </c>
      <c r="H8862" s="72" t="s">
        <v>24</v>
      </c>
      <c r="I8862" s="72" t="s">
        <v>18</v>
      </c>
      <c r="J8862" s="72" t="s">
        <v>19</v>
      </c>
      <c r="K8862" s="72" t="s">
        <v>25</v>
      </c>
      <c r="L8862" s="72" t="s">
        <v>286</v>
      </c>
      <c r="M8862" s="72"/>
    </row>
    <row r="8863" spans="2:13" x14ac:dyDescent="0.25">
      <c r="B8863" s="72" t="s">
        <v>12</v>
      </c>
      <c r="C8863" s="72" t="s">
        <v>13</v>
      </c>
      <c r="D8863" s="72" t="s">
        <v>14</v>
      </c>
      <c r="E8863" s="72" t="s">
        <v>51</v>
      </c>
      <c r="F8863" s="73">
        <v>173560</v>
      </c>
      <c r="G8863" s="72" t="s">
        <v>16</v>
      </c>
      <c r="H8863" s="72" t="s">
        <v>17</v>
      </c>
      <c r="I8863" s="72" t="s">
        <v>18</v>
      </c>
      <c r="J8863" s="72" t="s">
        <v>19</v>
      </c>
      <c r="K8863" s="72" t="s">
        <v>37</v>
      </c>
      <c r="L8863" s="72" t="s">
        <v>182</v>
      </c>
      <c r="M8863" s="72"/>
    </row>
    <row r="8864" spans="2:13" x14ac:dyDescent="0.25">
      <c r="B8864" s="72" t="s">
        <v>12</v>
      </c>
      <c r="C8864" s="72" t="s">
        <v>13</v>
      </c>
      <c r="D8864" s="72" t="s">
        <v>14</v>
      </c>
      <c r="E8864" s="72" t="s">
        <v>51</v>
      </c>
      <c r="F8864" s="73">
        <v>4</v>
      </c>
      <c r="G8864" s="72" t="s">
        <v>16</v>
      </c>
      <c r="H8864" s="72" t="s">
        <v>17</v>
      </c>
      <c r="I8864" s="72" t="s">
        <v>18</v>
      </c>
      <c r="J8864" s="72" t="s">
        <v>19</v>
      </c>
      <c r="K8864" s="72" t="s">
        <v>108</v>
      </c>
      <c r="L8864" s="72" t="s">
        <v>315</v>
      </c>
      <c r="M8864" s="72"/>
    </row>
    <row r="8865" spans="2:13" x14ac:dyDescent="0.25">
      <c r="B8865" s="72" t="s">
        <v>12</v>
      </c>
      <c r="C8865" s="72" t="s">
        <v>13</v>
      </c>
      <c r="D8865" s="72" t="s">
        <v>14</v>
      </c>
      <c r="E8865" s="72" t="s">
        <v>65</v>
      </c>
      <c r="F8865" s="73">
        <v>177694</v>
      </c>
      <c r="G8865" s="72" t="s">
        <v>16</v>
      </c>
      <c r="H8865" s="72" t="s">
        <v>24</v>
      </c>
      <c r="I8865" s="72" t="s">
        <v>18</v>
      </c>
      <c r="J8865" s="72" t="s">
        <v>19</v>
      </c>
      <c r="K8865" s="72" t="s">
        <v>37</v>
      </c>
      <c r="L8865" s="72" t="s">
        <v>320</v>
      </c>
      <c r="M8865" s="72" t="s">
        <v>67</v>
      </c>
    </row>
    <row r="8866" spans="2:13" x14ac:dyDescent="0.25">
      <c r="B8866" s="72" t="s">
        <v>12</v>
      </c>
      <c r="C8866" s="72" t="s">
        <v>13</v>
      </c>
      <c r="D8866" s="72" t="s">
        <v>14</v>
      </c>
      <c r="E8866" s="72" t="s">
        <v>36</v>
      </c>
      <c r="F8866" s="73">
        <v>240282</v>
      </c>
      <c r="G8866" s="72" t="s">
        <v>16</v>
      </c>
      <c r="H8866" s="72" t="s">
        <v>17</v>
      </c>
      <c r="I8866" s="72" t="s">
        <v>18</v>
      </c>
      <c r="J8866" s="72" t="s">
        <v>19</v>
      </c>
      <c r="K8866" s="72" t="s">
        <v>25</v>
      </c>
      <c r="L8866" s="72" t="s">
        <v>514</v>
      </c>
      <c r="M8866" s="72" t="s">
        <v>47</v>
      </c>
    </row>
    <row r="8867" spans="2:13" x14ac:dyDescent="0.25">
      <c r="B8867" s="72" t="s">
        <v>12</v>
      </c>
      <c r="C8867" s="72" t="s">
        <v>13</v>
      </c>
      <c r="D8867" s="72" t="s">
        <v>14</v>
      </c>
      <c r="E8867" s="72" t="s">
        <v>55</v>
      </c>
      <c r="F8867" s="73">
        <v>614183</v>
      </c>
      <c r="G8867" s="72" t="s">
        <v>16</v>
      </c>
      <c r="H8867" s="72" t="s">
        <v>24</v>
      </c>
      <c r="I8867" s="72" t="s">
        <v>18</v>
      </c>
      <c r="J8867" s="72" t="s">
        <v>19</v>
      </c>
      <c r="K8867" s="72" t="s">
        <v>25</v>
      </c>
      <c r="L8867" s="72" t="s">
        <v>506</v>
      </c>
      <c r="M8867" s="72" t="s">
        <v>112</v>
      </c>
    </row>
    <row r="8868" spans="2:13" x14ac:dyDescent="0.25">
      <c r="B8868" s="72" t="s">
        <v>12</v>
      </c>
      <c r="C8868" s="72" t="s">
        <v>13</v>
      </c>
      <c r="D8868" s="72" t="s">
        <v>14</v>
      </c>
      <c r="E8868" s="72" t="s">
        <v>94</v>
      </c>
      <c r="F8868" s="73">
        <v>67634</v>
      </c>
      <c r="G8868" s="72" t="s">
        <v>16</v>
      </c>
      <c r="H8868" s="72" t="s">
        <v>17</v>
      </c>
      <c r="I8868" s="72" t="s">
        <v>18</v>
      </c>
      <c r="J8868" s="72" t="s">
        <v>19</v>
      </c>
      <c r="K8868" s="72" t="s">
        <v>37</v>
      </c>
      <c r="L8868" s="72" t="s">
        <v>232</v>
      </c>
      <c r="M8868" s="72"/>
    </row>
    <row r="8869" spans="2:13" x14ac:dyDescent="0.25">
      <c r="B8869" s="72" t="s">
        <v>12</v>
      </c>
      <c r="C8869" s="72" t="s">
        <v>13</v>
      </c>
      <c r="D8869" s="72" t="s">
        <v>14</v>
      </c>
      <c r="E8869" s="72" t="s">
        <v>36</v>
      </c>
      <c r="F8869" s="73">
        <v>235262</v>
      </c>
      <c r="G8869" s="72" t="s">
        <v>16</v>
      </c>
      <c r="H8869" s="72" t="s">
        <v>17</v>
      </c>
      <c r="I8869" s="72" t="s">
        <v>18</v>
      </c>
      <c r="J8869" s="72" t="s">
        <v>19</v>
      </c>
      <c r="K8869" s="72" t="s">
        <v>20</v>
      </c>
      <c r="L8869" s="72" t="s">
        <v>541</v>
      </c>
      <c r="M8869" s="72" t="s">
        <v>29</v>
      </c>
    </row>
    <row r="8870" spans="2:13" x14ac:dyDescent="0.25">
      <c r="B8870" s="72" t="s">
        <v>12</v>
      </c>
      <c r="C8870" s="72" t="s">
        <v>13</v>
      </c>
      <c r="D8870" s="72" t="s">
        <v>14</v>
      </c>
      <c r="E8870" s="72" t="s">
        <v>51</v>
      </c>
      <c r="F8870" s="73">
        <v>72975</v>
      </c>
      <c r="G8870" s="72" t="s">
        <v>16</v>
      </c>
      <c r="H8870" s="72" t="s">
        <v>24</v>
      </c>
      <c r="I8870" s="72" t="s">
        <v>18</v>
      </c>
      <c r="J8870" s="72" t="s">
        <v>19</v>
      </c>
      <c r="K8870" s="72" t="s">
        <v>37</v>
      </c>
      <c r="L8870" s="72" t="s">
        <v>542</v>
      </c>
      <c r="M8870" s="72"/>
    </row>
    <row r="8871" spans="2:13" x14ac:dyDescent="0.25">
      <c r="B8871" s="72" t="s">
        <v>12</v>
      </c>
      <c r="C8871" s="72" t="s">
        <v>13</v>
      </c>
      <c r="D8871" s="72" t="s">
        <v>14</v>
      </c>
      <c r="E8871" s="72" t="s">
        <v>146</v>
      </c>
      <c r="F8871" s="73">
        <v>-59</v>
      </c>
      <c r="G8871" s="72" t="s">
        <v>16</v>
      </c>
      <c r="H8871" s="72" t="s">
        <v>24</v>
      </c>
      <c r="I8871" s="72" t="s">
        <v>18</v>
      </c>
      <c r="J8871" s="72" t="s">
        <v>19</v>
      </c>
      <c r="K8871" s="72" t="s">
        <v>49</v>
      </c>
      <c r="L8871" s="72" t="s">
        <v>203</v>
      </c>
      <c r="M8871" s="72"/>
    </row>
    <row r="8872" spans="2:13" x14ac:dyDescent="0.25">
      <c r="B8872" s="72" t="s">
        <v>12</v>
      </c>
      <c r="C8872" s="72" t="s">
        <v>13</v>
      </c>
      <c r="D8872" s="72" t="s">
        <v>14</v>
      </c>
      <c r="E8872" s="72" t="s">
        <v>81</v>
      </c>
      <c r="F8872" s="73">
        <v>334765</v>
      </c>
      <c r="G8872" s="72" t="s">
        <v>16</v>
      </c>
      <c r="H8872" s="72" t="s">
        <v>24</v>
      </c>
      <c r="I8872" s="72" t="s">
        <v>18</v>
      </c>
      <c r="J8872" s="72" t="s">
        <v>19</v>
      </c>
      <c r="K8872" s="72" t="s">
        <v>37</v>
      </c>
      <c r="L8872" s="72" t="s">
        <v>496</v>
      </c>
      <c r="M8872" s="72" t="s">
        <v>47</v>
      </c>
    </row>
    <row r="8873" spans="2:13" x14ac:dyDescent="0.25">
      <c r="B8873" s="72" t="s">
        <v>12</v>
      </c>
      <c r="C8873" s="72" t="s">
        <v>13</v>
      </c>
      <c r="D8873" s="72" t="s">
        <v>14</v>
      </c>
      <c r="E8873" s="72" t="s">
        <v>36</v>
      </c>
      <c r="F8873" s="73">
        <v>382326</v>
      </c>
      <c r="G8873" s="72" t="s">
        <v>16</v>
      </c>
      <c r="H8873" s="72" t="s">
        <v>17</v>
      </c>
      <c r="I8873" s="72" t="s">
        <v>48</v>
      </c>
      <c r="J8873" s="72" t="s">
        <v>19</v>
      </c>
      <c r="K8873" s="72" t="s">
        <v>20</v>
      </c>
      <c r="L8873" s="72" t="s">
        <v>327</v>
      </c>
      <c r="M8873" s="72" t="s">
        <v>29</v>
      </c>
    </row>
    <row r="8874" spans="2:13" x14ac:dyDescent="0.25">
      <c r="B8874" s="72" t="s">
        <v>12</v>
      </c>
      <c r="C8874" s="72" t="s">
        <v>13</v>
      </c>
      <c r="D8874" s="72" t="s">
        <v>14</v>
      </c>
      <c r="E8874" s="72" t="s">
        <v>33</v>
      </c>
      <c r="F8874" s="73">
        <v>90674</v>
      </c>
      <c r="G8874" s="72" t="s">
        <v>16</v>
      </c>
      <c r="H8874" s="72" t="s">
        <v>17</v>
      </c>
      <c r="I8874" s="72" t="s">
        <v>48</v>
      </c>
      <c r="J8874" s="72" t="s">
        <v>19</v>
      </c>
      <c r="K8874" s="72" t="s">
        <v>20</v>
      </c>
      <c r="L8874" s="72" t="s">
        <v>534</v>
      </c>
      <c r="M8874" s="72" t="s">
        <v>29</v>
      </c>
    </row>
    <row r="8875" spans="2:13" x14ac:dyDescent="0.25">
      <c r="B8875" s="72" t="s">
        <v>12</v>
      </c>
      <c r="C8875" s="72" t="s">
        <v>13</v>
      </c>
      <c r="D8875" s="72" t="s">
        <v>14</v>
      </c>
      <c r="E8875" s="72" t="s">
        <v>94</v>
      </c>
      <c r="F8875" s="73">
        <v>60072</v>
      </c>
      <c r="G8875" s="72" t="s">
        <v>16</v>
      </c>
      <c r="H8875" s="72" t="s">
        <v>24</v>
      </c>
      <c r="I8875" s="72" t="s">
        <v>18</v>
      </c>
      <c r="J8875" s="72" t="s">
        <v>19</v>
      </c>
      <c r="K8875" s="72" t="s">
        <v>49</v>
      </c>
      <c r="L8875" s="72" t="s">
        <v>66</v>
      </c>
      <c r="M8875" s="72"/>
    </row>
    <row r="8876" spans="2:13" x14ac:dyDescent="0.25">
      <c r="B8876" s="72" t="s">
        <v>12</v>
      </c>
      <c r="C8876" s="72" t="s">
        <v>13</v>
      </c>
      <c r="D8876" s="72" t="s">
        <v>14</v>
      </c>
      <c r="E8876" s="72" t="s">
        <v>144</v>
      </c>
      <c r="F8876" s="73">
        <v>23392</v>
      </c>
      <c r="G8876" s="72" t="s">
        <v>16</v>
      </c>
      <c r="H8876" s="72" t="s">
        <v>24</v>
      </c>
      <c r="I8876" s="72" t="s">
        <v>18</v>
      </c>
      <c r="J8876" s="72" t="s">
        <v>19</v>
      </c>
      <c r="K8876" s="72" t="s">
        <v>99</v>
      </c>
      <c r="L8876" s="72" t="s">
        <v>543</v>
      </c>
      <c r="M8876" s="72" t="s">
        <v>133</v>
      </c>
    </row>
    <row r="8877" spans="2:13" x14ac:dyDescent="0.25">
      <c r="B8877" s="72" t="s">
        <v>12</v>
      </c>
      <c r="C8877" s="72" t="s">
        <v>13</v>
      </c>
      <c r="D8877" s="72" t="s">
        <v>14</v>
      </c>
      <c r="E8877" s="72" t="s">
        <v>123</v>
      </c>
      <c r="F8877" s="73">
        <v>-83</v>
      </c>
      <c r="G8877" s="72" t="s">
        <v>16</v>
      </c>
      <c r="H8877" s="72" t="s">
        <v>17</v>
      </c>
      <c r="I8877" s="72" t="s">
        <v>18</v>
      </c>
      <c r="J8877" s="72" t="s">
        <v>19</v>
      </c>
      <c r="K8877" s="72" t="s">
        <v>25</v>
      </c>
      <c r="L8877" s="72" t="s">
        <v>165</v>
      </c>
      <c r="M8877" s="72"/>
    </row>
    <row r="8878" spans="2:13" x14ac:dyDescent="0.25">
      <c r="B8878" s="72" t="s">
        <v>12</v>
      </c>
      <c r="C8878" s="72" t="s">
        <v>13</v>
      </c>
      <c r="D8878" s="72" t="s">
        <v>14</v>
      </c>
      <c r="E8878" s="72" t="s">
        <v>544</v>
      </c>
      <c r="F8878" s="73">
        <v>-1</v>
      </c>
      <c r="G8878" s="72" t="s">
        <v>16</v>
      </c>
      <c r="H8878" s="72" t="s">
        <v>24</v>
      </c>
      <c r="I8878" s="72" t="s">
        <v>18</v>
      </c>
      <c r="J8878" s="72" t="s">
        <v>19</v>
      </c>
      <c r="K8878" s="72" t="s">
        <v>37</v>
      </c>
      <c r="L8878" s="72" t="s">
        <v>54</v>
      </c>
      <c r="M8878" s="72"/>
    </row>
    <row r="8879" spans="2:13" x14ac:dyDescent="0.25">
      <c r="B8879" s="72" t="s">
        <v>12</v>
      </c>
      <c r="C8879" s="72" t="s">
        <v>13</v>
      </c>
      <c r="D8879" s="72" t="s">
        <v>14</v>
      </c>
      <c r="E8879" s="72" t="s">
        <v>55</v>
      </c>
      <c r="F8879" s="73">
        <v>35256</v>
      </c>
      <c r="G8879" s="72" t="s">
        <v>16</v>
      </c>
      <c r="H8879" s="72" t="s">
        <v>24</v>
      </c>
      <c r="I8879" s="72" t="s">
        <v>18</v>
      </c>
      <c r="J8879" s="72" t="s">
        <v>19</v>
      </c>
      <c r="K8879" s="72" t="s">
        <v>25</v>
      </c>
      <c r="L8879" s="72" t="s">
        <v>428</v>
      </c>
      <c r="M8879" s="72" t="s">
        <v>57</v>
      </c>
    </row>
    <row r="8880" spans="2:13" x14ac:dyDescent="0.25">
      <c r="B8880" s="72" t="s">
        <v>12</v>
      </c>
      <c r="C8880" s="72" t="s">
        <v>13</v>
      </c>
      <c r="D8880" s="72" t="s">
        <v>14</v>
      </c>
      <c r="E8880" s="72" t="s">
        <v>23</v>
      </c>
      <c r="F8880" s="73">
        <v>-19769</v>
      </c>
      <c r="G8880" s="72" t="s">
        <v>16</v>
      </c>
      <c r="H8880" s="72" t="s">
        <v>24</v>
      </c>
      <c r="I8880" s="72" t="s">
        <v>18</v>
      </c>
      <c r="J8880" s="72" t="s">
        <v>19</v>
      </c>
      <c r="K8880" s="72" t="s">
        <v>37</v>
      </c>
      <c r="L8880" s="72" t="s">
        <v>324</v>
      </c>
      <c r="M8880" s="72"/>
    </row>
    <row r="8881" spans="2:13" x14ac:dyDescent="0.25">
      <c r="B8881" s="72" t="s">
        <v>12</v>
      </c>
      <c r="C8881" s="72" t="s">
        <v>13</v>
      </c>
      <c r="D8881" s="72" t="s">
        <v>14</v>
      </c>
      <c r="E8881" s="72" t="s">
        <v>33</v>
      </c>
      <c r="F8881" s="73">
        <v>53683</v>
      </c>
      <c r="G8881" s="72" t="s">
        <v>16</v>
      </c>
      <c r="H8881" s="72" t="s">
        <v>24</v>
      </c>
      <c r="I8881" s="72" t="s">
        <v>18</v>
      </c>
      <c r="J8881" s="72" t="s">
        <v>19</v>
      </c>
      <c r="K8881" s="72" t="s">
        <v>117</v>
      </c>
      <c r="L8881" s="72" t="s">
        <v>545</v>
      </c>
      <c r="M8881" s="72" t="s">
        <v>47</v>
      </c>
    </row>
    <row r="8882" spans="2:13" x14ac:dyDescent="0.25">
      <c r="B8882" s="72" t="s">
        <v>12</v>
      </c>
      <c r="C8882" s="72" t="s">
        <v>13</v>
      </c>
      <c r="D8882" s="72" t="s">
        <v>14</v>
      </c>
      <c r="E8882" s="72" t="s">
        <v>228</v>
      </c>
      <c r="F8882" s="73">
        <v>20113</v>
      </c>
      <c r="G8882" s="72" t="s">
        <v>16</v>
      </c>
      <c r="H8882" s="72" t="s">
        <v>17</v>
      </c>
      <c r="I8882" s="72" t="s">
        <v>18</v>
      </c>
      <c r="J8882" s="72" t="s">
        <v>19</v>
      </c>
      <c r="K8882" s="72" t="s">
        <v>20</v>
      </c>
      <c r="L8882" s="72" t="s">
        <v>34</v>
      </c>
      <c r="M8882" s="72" t="s">
        <v>67</v>
      </c>
    </row>
    <row r="8883" spans="2:13" x14ac:dyDescent="0.25">
      <c r="B8883" s="72" t="s">
        <v>12</v>
      </c>
      <c r="C8883" s="72" t="s">
        <v>13</v>
      </c>
      <c r="D8883" s="72" t="s">
        <v>14</v>
      </c>
      <c r="E8883" s="72" t="s">
        <v>94</v>
      </c>
      <c r="F8883" s="73">
        <v>1637</v>
      </c>
      <c r="G8883" s="72" t="s">
        <v>16</v>
      </c>
      <c r="H8883" s="72" t="s">
        <v>17</v>
      </c>
      <c r="I8883" s="72" t="s">
        <v>18</v>
      </c>
      <c r="J8883" s="72" t="s">
        <v>19</v>
      </c>
      <c r="K8883" s="72" t="s">
        <v>25</v>
      </c>
      <c r="L8883" s="72" t="s">
        <v>42</v>
      </c>
      <c r="M8883" s="72"/>
    </row>
    <row r="8884" spans="2:13" x14ac:dyDescent="0.25">
      <c r="B8884" s="72" t="s">
        <v>12</v>
      </c>
      <c r="C8884" s="72" t="s">
        <v>13</v>
      </c>
      <c r="D8884" s="72" t="s">
        <v>14</v>
      </c>
      <c r="E8884" s="72" t="s">
        <v>41</v>
      </c>
      <c r="F8884" s="73">
        <v>-1</v>
      </c>
      <c r="G8884" s="72" t="s">
        <v>16</v>
      </c>
      <c r="H8884" s="72" t="s">
        <v>17</v>
      </c>
      <c r="I8884" s="72" t="s">
        <v>18</v>
      </c>
      <c r="J8884" s="72" t="s">
        <v>19</v>
      </c>
      <c r="K8884" s="72" t="s">
        <v>25</v>
      </c>
      <c r="L8884" s="72" t="s">
        <v>190</v>
      </c>
      <c r="M8884" s="72"/>
    </row>
    <row r="8885" spans="2:13" x14ac:dyDescent="0.25">
      <c r="B8885" s="72" t="s">
        <v>12</v>
      </c>
      <c r="C8885" s="72" t="s">
        <v>13</v>
      </c>
      <c r="D8885" s="72" t="s">
        <v>14</v>
      </c>
      <c r="E8885" s="72" t="s">
        <v>81</v>
      </c>
      <c r="F8885" s="73">
        <v>46087</v>
      </c>
      <c r="G8885" s="72" t="s">
        <v>16</v>
      </c>
      <c r="H8885" s="72" t="s">
        <v>24</v>
      </c>
      <c r="I8885" s="72" t="s">
        <v>18</v>
      </c>
      <c r="J8885" s="72" t="s">
        <v>19</v>
      </c>
      <c r="K8885" s="72" t="s">
        <v>99</v>
      </c>
      <c r="L8885" s="72" t="s">
        <v>154</v>
      </c>
      <c r="M8885" s="72" t="s">
        <v>35</v>
      </c>
    </row>
    <row r="8886" spans="2:13" x14ac:dyDescent="0.25">
      <c r="B8886" s="72" t="s">
        <v>12</v>
      </c>
      <c r="C8886" s="72" t="s">
        <v>13</v>
      </c>
      <c r="D8886" s="72" t="s">
        <v>14</v>
      </c>
      <c r="E8886" s="72" t="s">
        <v>187</v>
      </c>
      <c r="F8886" s="73">
        <v>2078761</v>
      </c>
      <c r="G8886" s="72" t="s">
        <v>16</v>
      </c>
      <c r="H8886" s="72" t="s">
        <v>24</v>
      </c>
      <c r="I8886" s="72" t="s">
        <v>18</v>
      </c>
      <c r="J8886" s="72" t="s">
        <v>19</v>
      </c>
      <c r="K8886" s="72" t="s">
        <v>49</v>
      </c>
      <c r="L8886" s="72" t="s">
        <v>82</v>
      </c>
      <c r="M8886" s="72" t="s">
        <v>112</v>
      </c>
    </row>
    <row r="8887" spans="2:13" x14ac:dyDescent="0.25">
      <c r="B8887" s="72" t="s">
        <v>12</v>
      </c>
      <c r="C8887" s="72" t="s">
        <v>13</v>
      </c>
      <c r="D8887" s="72" t="s">
        <v>14</v>
      </c>
      <c r="E8887" s="72" t="s">
        <v>51</v>
      </c>
      <c r="F8887" s="73">
        <v>195657</v>
      </c>
      <c r="G8887" s="72" t="s">
        <v>16</v>
      </c>
      <c r="H8887" s="72" t="s">
        <v>24</v>
      </c>
      <c r="I8887" s="72" t="s">
        <v>18</v>
      </c>
      <c r="J8887" s="72" t="s">
        <v>19</v>
      </c>
      <c r="K8887" s="72" t="s">
        <v>99</v>
      </c>
      <c r="L8887" s="72" t="s">
        <v>490</v>
      </c>
      <c r="M8887" s="72"/>
    </row>
    <row r="8888" spans="2:13" x14ac:dyDescent="0.25">
      <c r="B8888" s="72" t="s">
        <v>12</v>
      </c>
      <c r="C8888" s="72" t="s">
        <v>13</v>
      </c>
      <c r="D8888" s="72" t="s">
        <v>14</v>
      </c>
      <c r="E8888" s="72" t="s">
        <v>83</v>
      </c>
      <c r="F8888" s="73">
        <v>14485</v>
      </c>
      <c r="G8888" s="72" t="s">
        <v>16</v>
      </c>
      <c r="H8888" s="72" t="s">
        <v>17</v>
      </c>
      <c r="I8888" s="72" t="s">
        <v>18</v>
      </c>
      <c r="J8888" s="72" t="s">
        <v>19</v>
      </c>
      <c r="K8888" s="72" t="s">
        <v>25</v>
      </c>
      <c r="L8888" s="72" t="s">
        <v>286</v>
      </c>
      <c r="M8888" s="72"/>
    </row>
    <row r="8889" spans="2:13" x14ac:dyDescent="0.25">
      <c r="B8889" s="72" t="s">
        <v>12</v>
      </c>
      <c r="C8889" s="72" t="s">
        <v>13</v>
      </c>
      <c r="D8889" s="72" t="s">
        <v>14</v>
      </c>
      <c r="E8889" s="72" t="s">
        <v>41</v>
      </c>
      <c r="F8889" s="73">
        <v>-94</v>
      </c>
      <c r="G8889" s="72" t="s">
        <v>16</v>
      </c>
      <c r="H8889" s="72" t="s">
        <v>24</v>
      </c>
      <c r="I8889" s="72" t="s">
        <v>18</v>
      </c>
      <c r="J8889" s="72" t="s">
        <v>19</v>
      </c>
      <c r="K8889" s="72" t="s">
        <v>25</v>
      </c>
      <c r="L8889" s="72" t="s">
        <v>423</v>
      </c>
      <c r="M8889" s="72"/>
    </row>
    <row r="8890" spans="2:13" x14ac:dyDescent="0.25">
      <c r="B8890" s="72" t="s">
        <v>12</v>
      </c>
      <c r="C8890" s="72" t="s">
        <v>13</v>
      </c>
      <c r="D8890" s="72" t="s">
        <v>14</v>
      </c>
      <c r="E8890" s="72" t="s">
        <v>41</v>
      </c>
      <c r="F8890" s="73">
        <v>-1604</v>
      </c>
      <c r="G8890" s="72" t="s">
        <v>16</v>
      </c>
      <c r="H8890" s="72" t="s">
        <v>17</v>
      </c>
      <c r="I8890" s="72" t="s">
        <v>18</v>
      </c>
      <c r="J8890" s="72" t="s">
        <v>19</v>
      </c>
      <c r="K8890" s="72" t="s">
        <v>25</v>
      </c>
      <c r="L8890" s="72" t="s">
        <v>546</v>
      </c>
      <c r="M8890" s="72"/>
    </row>
    <row r="8891" spans="2:13" x14ac:dyDescent="0.25">
      <c r="B8891" s="72" t="s">
        <v>12</v>
      </c>
      <c r="C8891" s="72" t="s">
        <v>13</v>
      </c>
      <c r="D8891" s="72" t="s">
        <v>14</v>
      </c>
      <c r="E8891" s="72" t="s">
        <v>45</v>
      </c>
      <c r="F8891" s="73">
        <v>38242</v>
      </c>
      <c r="G8891" s="72" t="s">
        <v>16</v>
      </c>
      <c r="H8891" s="72" t="s">
        <v>24</v>
      </c>
      <c r="I8891" s="72" t="s">
        <v>18</v>
      </c>
      <c r="J8891" s="72" t="s">
        <v>19</v>
      </c>
      <c r="K8891" s="72" t="s">
        <v>99</v>
      </c>
      <c r="L8891" s="72" t="s">
        <v>154</v>
      </c>
      <c r="M8891" s="72" t="s">
        <v>57</v>
      </c>
    </row>
    <row r="8892" spans="2:13" x14ac:dyDescent="0.25">
      <c r="B8892" s="72" t="s">
        <v>12</v>
      </c>
      <c r="C8892" s="72" t="s">
        <v>13</v>
      </c>
      <c r="D8892" s="72" t="s">
        <v>14</v>
      </c>
      <c r="E8892" s="72" t="s">
        <v>264</v>
      </c>
      <c r="F8892" s="73">
        <v>48144</v>
      </c>
      <c r="G8892" s="72" t="s">
        <v>16</v>
      </c>
      <c r="H8892" s="72" t="s">
        <v>24</v>
      </c>
      <c r="I8892" s="72" t="s">
        <v>18</v>
      </c>
      <c r="J8892" s="72" t="s">
        <v>19</v>
      </c>
      <c r="K8892" s="72" t="s">
        <v>117</v>
      </c>
      <c r="L8892" s="72" t="s">
        <v>311</v>
      </c>
      <c r="M8892" s="72" t="s">
        <v>133</v>
      </c>
    </row>
    <row r="8893" spans="2:13" x14ac:dyDescent="0.25">
      <c r="B8893" s="72" t="s">
        <v>12</v>
      </c>
      <c r="C8893" s="72" t="s">
        <v>13</v>
      </c>
      <c r="D8893" s="72" t="s">
        <v>14</v>
      </c>
      <c r="E8893" s="72" t="s">
        <v>83</v>
      </c>
      <c r="F8893" s="73">
        <v>8</v>
      </c>
      <c r="G8893" s="72" t="s">
        <v>16</v>
      </c>
      <c r="H8893" s="72" t="s">
        <v>17</v>
      </c>
      <c r="I8893" s="72" t="s">
        <v>18</v>
      </c>
      <c r="J8893" s="72" t="s">
        <v>19</v>
      </c>
      <c r="K8893" s="72" t="s">
        <v>25</v>
      </c>
      <c r="L8893" s="72" t="s">
        <v>169</v>
      </c>
      <c r="M8893" s="72"/>
    </row>
    <row r="8894" spans="2:13" x14ac:dyDescent="0.25">
      <c r="B8894" s="72" t="s">
        <v>12</v>
      </c>
      <c r="C8894" s="72" t="s">
        <v>13</v>
      </c>
      <c r="D8894" s="72" t="s">
        <v>14</v>
      </c>
      <c r="E8894" s="72" t="s">
        <v>79</v>
      </c>
      <c r="F8894" s="73">
        <v>-80059</v>
      </c>
      <c r="G8894" s="72" t="s">
        <v>16</v>
      </c>
      <c r="H8894" s="72" t="s">
        <v>24</v>
      </c>
      <c r="I8894" s="72" t="s">
        <v>18</v>
      </c>
      <c r="J8894" s="72" t="s">
        <v>19</v>
      </c>
      <c r="K8894" s="72" t="s">
        <v>99</v>
      </c>
      <c r="L8894" s="72" t="s">
        <v>322</v>
      </c>
      <c r="M8894" s="72"/>
    </row>
    <row r="8895" spans="2:13" x14ac:dyDescent="0.25">
      <c r="B8895" s="72" t="s">
        <v>12</v>
      </c>
      <c r="C8895" s="72" t="s">
        <v>13</v>
      </c>
      <c r="D8895" s="72" t="s">
        <v>14</v>
      </c>
      <c r="E8895" s="72" t="s">
        <v>123</v>
      </c>
      <c r="F8895" s="73">
        <v>-903</v>
      </c>
      <c r="G8895" s="72" t="s">
        <v>16</v>
      </c>
      <c r="H8895" s="72" t="s">
        <v>24</v>
      </c>
      <c r="I8895" s="72" t="s">
        <v>18</v>
      </c>
      <c r="J8895" s="72" t="s">
        <v>19</v>
      </c>
      <c r="K8895" s="72" t="s">
        <v>37</v>
      </c>
      <c r="L8895" s="72" t="s">
        <v>183</v>
      </c>
      <c r="M8895" s="72"/>
    </row>
    <row r="8896" spans="2:13" x14ac:dyDescent="0.25">
      <c r="B8896" s="72" t="s">
        <v>12</v>
      </c>
      <c r="C8896" s="72" t="s">
        <v>13</v>
      </c>
      <c r="D8896" s="72" t="s">
        <v>14</v>
      </c>
      <c r="E8896" s="72" t="s">
        <v>123</v>
      </c>
      <c r="F8896" s="73">
        <v>-33</v>
      </c>
      <c r="G8896" s="72" t="s">
        <v>16</v>
      </c>
      <c r="H8896" s="72" t="s">
        <v>17</v>
      </c>
      <c r="I8896" s="72" t="s">
        <v>48</v>
      </c>
      <c r="J8896" s="72" t="s">
        <v>19</v>
      </c>
      <c r="K8896" s="72" t="s">
        <v>49</v>
      </c>
      <c r="L8896" s="72" t="s">
        <v>178</v>
      </c>
      <c r="M8896" s="72"/>
    </row>
    <row r="8897" spans="2:13" x14ac:dyDescent="0.25">
      <c r="B8897" s="72" t="s">
        <v>12</v>
      </c>
      <c r="C8897" s="72" t="s">
        <v>13</v>
      </c>
      <c r="D8897" s="72" t="s">
        <v>14</v>
      </c>
      <c r="E8897" s="72" t="s">
        <v>81</v>
      </c>
      <c r="F8897" s="73">
        <v>101350</v>
      </c>
      <c r="G8897" s="72" t="s">
        <v>16</v>
      </c>
      <c r="H8897" s="72" t="s">
        <v>24</v>
      </c>
      <c r="I8897" s="72" t="s">
        <v>18</v>
      </c>
      <c r="J8897" s="72" t="s">
        <v>19</v>
      </c>
      <c r="K8897" s="72" t="s">
        <v>25</v>
      </c>
      <c r="L8897" s="72" t="s">
        <v>219</v>
      </c>
      <c r="M8897" s="72" t="s">
        <v>47</v>
      </c>
    </row>
    <row r="8898" spans="2:13" x14ac:dyDescent="0.25">
      <c r="B8898" s="72" t="s">
        <v>12</v>
      </c>
      <c r="C8898" s="72" t="s">
        <v>13</v>
      </c>
      <c r="D8898" s="72" t="s">
        <v>14</v>
      </c>
      <c r="E8898" s="72" t="s">
        <v>70</v>
      </c>
      <c r="F8898" s="73">
        <v>26974</v>
      </c>
      <c r="G8898" s="72" t="s">
        <v>16</v>
      </c>
      <c r="H8898" s="72" t="s">
        <v>24</v>
      </c>
      <c r="I8898" s="72" t="s">
        <v>18</v>
      </c>
      <c r="J8898" s="72" t="s">
        <v>19</v>
      </c>
      <c r="K8898" s="72" t="s">
        <v>37</v>
      </c>
      <c r="L8898" s="72" t="s">
        <v>202</v>
      </c>
      <c r="M8898" s="72" t="s">
        <v>243</v>
      </c>
    </row>
    <row r="8899" spans="2:13" x14ac:dyDescent="0.25">
      <c r="B8899" s="72" t="s">
        <v>12</v>
      </c>
      <c r="C8899" s="72" t="s">
        <v>13</v>
      </c>
      <c r="D8899" s="72" t="s">
        <v>14</v>
      </c>
      <c r="E8899" s="72" t="s">
        <v>68</v>
      </c>
      <c r="F8899" s="73">
        <v>-120852</v>
      </c>
      <c r="G8899" s="72" t="s">
        <v>16</v>
      </c>
      <c r="H8899" s="72" t="s">
        <v>24</v>
      </c>
      <c r="I8899" s="72" t="s">
        <v>18</v>
      </c>
      <c r="J8899" s="72" t="s">
        <v>19</v>
      </c>
      <c r="K8899" s="72" t="s">
        <v>96</v>
      </c>
      <c r="L8899" s="72" t="s">
        <v>415</v>
      </c>
      <c r="M8899" s="72"/>
    </row>
    <row r="8900" spans="2:13" x14ac:dyDescent="0.25">
      <c r="B8900" s="72" t="s">
        <v>12</v>
      </c>
      <c r="C8900" s="72" t="s">
        <v>13</v>
      </c>
      <c r="D8900" s="72" t="s">
        <v>14</v>
      </c>
      <c r="E8900" s="72" t="s">
        <v>51</v>
      </c>
      <c r="F8900" s="73">
        <v>238172</v>
      </c>
      <c r="G8900" s="72" t="s">
        <v>16</v>
      </c>
      <c r="H8900" s="72" t="s">
        <v>17</v>
      </c>
      <c r="I8900" s="72" t="s">
        <v>18</v>
      </c>
      <c r="J8900" s="72" t="s">
        <v>19</v>
      </c>
      <c r="K8900" s="72" t="s">
        <v>49</v>
      </c>
      <c r="L8900" s="72" t="s">
        <v>82</v>
      </c>
      <c r="M8900" s="72"/>
    </row>
    <row r="8901" spans="2:13" x14ac:dyDescent="0.25">
      <c r="B8901" s="72" t="s">
        <v>12</v>
      </c>
      <c r="C8901" s="72" t="s">
        <v>13</v>
      </c>
      <c r="D8901" s="72" t="s">
        <v>14</v>
      </c>
      <c r="E8901" s="72" t="s">
        <v>23</v>
      </c>
      <c r="F8901" s="73">
        <v>-325</v>
      </c>
      <c r="G8901" s="72" t="s">
        <v>16</v>
      </c>
      <c r="H8901" s="72" t="s">
        <v>24</v>
      </c>
      <c r="I8901" s="72" t="s">
        <v>18</v>
      </c>
      <c r="J8901" s="72" t="s">
        <v>19</v>
      </c>
      <c r="K8901" s="72" t="s">
        <v>25</v>
      </c>
      <c r="L8901" s="72" t="s">
        <v>180</v>
      </c>
      <c r="M8901" s="72"/>
    </row>
    <row r="8902" spans="2:13" x14ac:dyDescent="0.25">
      <c r="B8902" s="72" t="s">
        <v>12</v>
      </c>
      <c r="C8902" s="72" t="s">
        <v>13</v>
      </c>
      <c r="D8902" s="72" t="s">
        <v>14</v>
      </c>
      <c r="E8902" s="72" t="s">
        <v>81</v>
      </c>
      <c r="F8902" s="73">
        <v>3164750</v>
      </c>
      <c r="G8902" s="72" t="s">
        <v>16</v>
      </c>
      <c r="H8902" s="72" t="s">
        <v>24</v>
      </c>
      <c r="I8902" s="72" t="s">
        <v>18</v>
      </c>
      <c r="J8902" s="72" t="s">
        <v>19</v>
      </c>
      <c r="K8902" s="72" t="s">
        <v>43</v>
      </c>
      <c r="L8902" s="72" t="s">
        <v>163</v>
      </c>
      <c r="M8902" s="72" t="s">
        <v>47</v>
      </c>
    </row>
    <row r="8903" spans="2:13" x14ac:dyDescent="0.25">
      <c r="B8903" s="72" t="s">
        <v>12</v>
      </c>
      <c r="C8903" s="72" t="s">
        <v>13</v>
      </c>
      <c r="D8903" s="72" t="s">
        <v>14</v>
      </c>
      <c r="E8903" s="72" t="s">
        <v>68</v>
      </c>
      <c r="F8903" s="73">
        <v>-1563029</v>
      </c>
      <c r="G8903" s="72" t="s">
        <v>16</v>
      </c>
      <c r="H8903" s="72" t="s">
        <v>24</v>
      </c>
      <c r="I8903" s="72" t="s">
        <v>18</v>
      </c>
      <c r="J8903" s="72" t="s">
        <v>19</v>
      </c>
      <c r="K8903" s="72" t="s">
        <v>37</v>
      </c>
      <c r="L8903" s="72" t="s">
        <v>177</v>
      </c>
      <c r="M8903" s="72"/>
    </row>
    <row r="8904" spans="2:13" x14ac:dyDescent="0.25">
      <c r="B8904" s="72" t="s">
        <v>12</v>
      </c>
      <c r="C8904" s="72" t="s">
        <v>13</v>
      </c>
      <c r="D8904" s="72" t="s">
        <v>14</v>
      </c>
      <c r="E8904" s="72" t="s">
        <v>33</v>
      </c>
      <c r="F8904" s="73">
        <v>12510</v>
      </c>
      <c r="G8904" s="72" t="s">
        <v>16</v>
      </c>
      <c r="H8904" s="72" t="s">
        <v>24</v>
      </c>
      <c r="I8904" s="72" t="s">
        <v>18</v>
      </c>
      <c r="J8904" s="72" t="s">
        <v>19</v>
      </c>
      <c r="K8904" s="72" t="s">
        <v>99</v>
      </c>
      <c r="L8904" s="72" t="s">
        <v>214</v>
      </c>
      <c r="M8904" s="72" t="s">
        <v>57</v>
      </c>
    </row>
    <row r="8905" spans="2:13" x14ac:dyDescent="0.25">
      <c r="B8905" s="72" t="s">
        <v>12</v>
      </c>
      <c r="C8905" s="72" t="s">
        <v>13</v>
      </c>
      <c r="D8905" s="72" t="s">
        <v>14</v>
      </c>
      <c r="E8905" s="72" t="s">
        <v>39</v>
      </c>
      <c r="F8905" s="73">
        <v>-54821</v>
      </c>
      <c r="G8905" s="72" t="s">
        <v>16</v>
      </c>
      <c r="H8905" s="72" t="s">
        <v>24</v>
      </c>
      <c r="I8905" s="72" t="s">
        <v>18</v>
      </c>
      <c r="J8905" s="72" t="s">
        <v>19</v>
      </c>
      <c r="K8905" s="72" t="s">
        <v>99</v>
      </c>
      <c r="L8905" s="72" t="s">
        <v>368</v>
      </c>
      <c r="M8905" s="72"/>
    </row>
    <row r="8906" spans="2:13" x14ac:dyDescent="0.25">
      <c r="B8906" s="72" t="s">
        <v>12</v>
      </c>
      <c r="C8906" s="72" t="s">
        <v>13</v>
      </c>
      <c r="D8906" s="72" t="s">
        <v>14</v>
      </c>
      <c r="E8906" s="72" t="s">
        <v>51</v>
      </c>
      <c r="F8906" s="73">
        <v>32676</v>
      </c>
      <c r="G8906" s="72" t="s">
        <v>16</v>
      </c>
      <c r="H8906" s="72" t="s">
        <v>24</v>
      </c>
      <c r="I8906" s="72" t="s">
        <v>18</v>
      </c>
      <c r="J8906" s="72" t="s">
        <v>19</v>
      </c>
      <c r="K8906" s="72" t="s">
        <v>63</v>
      </c>
      <c r="L8906" s="72" t="s">
        <v>452</v>
      </c>
      <c r="M8906" s="72"/>
    </row>
    <row r="8907" spans="2:13" x14ac:dyDescent="0.25">
      <c r="B8907" s="72" t="s">
        <v>12</v>
      </c>
      <c r="C8907" s="72" t="s">
        <v>13</v>
      </c>
      <c r="D8907" s="72" t="s">
        <v>14</v>
      </c>
      <c r="E8907" s="72" t="s">
        <v>33</v>
      </c>
      <c r="F8907" s="73">
        <v>44269</v>
      </c>
      <c r="G8907" s="72" t="s">
        <v>16</v>
      </c>
      <c r="H8907" s="72" t="s">
        <v>17</v>
      </c>
      <c r="I8907" s="72" t="s">
        <v>18</v>
      </c>
      <c r="J8907" s="72" t="s">
        <v>19</v>
      </c>
      <c r="K8907" s="72" t="s">
        <v>20</v>
      </c>
      <c r="L8907" s="72" t="s">
        <v>529</v>
      </c>
      <c r="M8907" s="72" t="s">
        <v>35</v>
      </c>
    </row>
    <row r="8908" spans="2:13" x14ac:dyDescent="0.25">
      <c r="B8908" s="72" t="s">
        <v>12</v>
      </c>
      <c r="C8908" s="72" t="s">
        <v>13</v>
      </c>
      <c r="D8908" s="72" t="s">
        <v>14</v>
      </c>
      <c r="E8908" s="72" t="s">
        <v>228</v>
      </c>
      <c r="F8908" s="73">
        <v>857115</v>
      </c>
      <c r="G8908" s="72" t="s">
        <v>16</v>
      </c>
      <c r="H8908" s="72" t="s">
        <v>24</v>
      </c>
      <c r="I8908" s="72" t="s">
        <v>18</v>
      </c>
      <c r="J8908" s="72" t="s">
        <v>19</v>
      </c>
      <c r="K8908" s="72" t="s">
        <v>75</v>
      </c>
      <c r="L8908" s="72" t="s">
        <v>76</v>
      </c>
      <c r="M8908" s="72" t="s">
        <v>22</v>
      </c>
    </row>
    <row r="8909" spans="2:13" x14ac:dyDescent="0.25">
      <c r="B8909" s="72" t="s">
        <v>12</v>
      </c>
      <c r="C8909" s="72" t="s">
        <v>13</v>
      </c>
      <c r="D8909" s="72" t="s">
        <v>14</v>
      </c>
      <c r="E8909" s="72" t="s">
        <v>55</v>
      </c>
      <c r="F8909" s="73">
        <v>946750</v>
      </c>
      <c r="G8909" s="72" t="s">
        <v>16</v>
      </c>
      <c r="H8909" s="72" t="s">
        <v>17</v>
      </c>
      <c r="I8909" s="72" t="s">
        <v>48</v>
      </c>
      <c r="J8909" s="72" t="s">
        <v>19</v>
      </c>
      <c r="K8909" s="72" t="s">
        <v>49</v>
      </c>
      <c r="L8909" s="72" t="s">
        <v>209</v>
      </c>
      <c r="M8909" s="72" t="s">
        <v>57</v>
      </c>
    </row>
    <row r="8910" spans="2:13" x14ac:dyDescent="0.25">
      <c r="B8910" s="72" t="s">
        <v>12</v>
      </c>
      <c r="C8910" s="72" t="s">
        <v>13</v>
      </c>
      <c r="D8910" s="72" t="s">
        <v>14</v>
      </c>
      <c r="E8910" s="72" t="s">
        <v>39</v>
      </c>
      <c r="F8910" s="73">
        <v>-24385</v>
      </c>
      <c r="G8910" s="72" t="s">
        <v>16</v>
      </c>
      <c r="H8910" s="72" t="s">
        <v>17</v>
      </c>
      <c r="I8910" s="72" t="s">
        <v>18</v>
      </c>
      <c r="J8910" s="72" t="s">
        <v>19</v>
      </c>
      <c r="K8910" s="72" t="s">
        <v>25</v>
      </c>
      <c r="L8910" s="72" t="s">
        <v>328</v>
      </c>
      <c r="M8910" s="72"/>
    </row>
    <row r="8911" spans="2:13" x14ac:dyDescent="0.25">
      <c r="B8911" s="72" t="s">
        <v>12</v>
      </c>
      <c r="C8911" s="72" t="s">
        <v>13</v>
      </c>
      <c r="D8911" s="72" t="s">
        <v>14</v>
      </c>
      <c r="E8911" s="72" t="s">
        <v>79</v>
      </c>
      <c r="F8911" s="73">
        <v>-10047</v>
      </c>
      <c r="G8911" s="72" t="s">
        <v>16</v>
      </c>
      <c r="H8911" s="72" t="s">
        <v>17</v>
      </c>
      <c r="I8911" s="72" t="s">
        <v>18</v>
      </c>
      <c r="J8911" s="72" t="s">
        <v>19</v>
      </c>
      <c r="K8911" s="72" t="s">
        <v>25</v>
      </c>
      <c r="L8911" s="72" t="s">
        <v>159</v>
      </c>
      <c r="M8911" s="72"/>
    </row>
    <row r="8912" spans="2:13" x14ac:dyDescent="0.25">
      <c r="B8912" s="72" t="s">
        <v>12</v>
      </c>
      <c r="C8912" s="72" t="s">
        <v>13</v>
      </c>
      <c r="D8912" s="72" t="s">
        <v>14</v>
      </c>
      <c r="E8912" s="72" t="s">
        <v>39</v>
      </c>
      <c r="F8912" s="73">
        <v>-27649</v>
      </c>
      <c r="G8912" s="72" t="s">
        <v>16</v>
      </c>
      <c r="H8912" s="72" t="s">
        <v>24</v>
      </c>
      <c r="I8912" s="72" t="s">
        <v>18</v>
      </c>
      <c r="J8912" s="72" t="s">
        <v>19</v>
      </c>
      <c r="K8912" s="72" t="s">
        <v>37</v>
      </c>
      <c r="L8912" s="72" t="s">
        <v>61</v>
      </c>
      <c r="M8912" s="72"/>
    </row>
    <row r="8913" spans="2:13" x14ac:dyDescent="0.25">
      <c r="B8913" s="72" t="s">
        <v>12</v>
      </c>
      <c r="C8913" s="72" t="s">
        <v>13</v>
      </c>
      <c r="D8913" s="72" t="s">
        <v>14</v>
      </c>
      <c r="E8913" s="72" t="s">
        <v>27</v>
      </c>
      <c r="F8913" s="73">
        <v>107528</v>
      </c>
      <c r="G8913" s="72" t="s">
        <v>16</v>
      </c>
      <c r="H8913" s="72" t="s">
        <v>24</v>
      </c>
      <c r="I8913" s="72" t="s">
        <v>18</v>
      </c>
      <c r="J8913" s="72" t="s">
        <v>19</v>
      </c>
      <c r="K8913" s="72" t="s">
        <v>117</v>
      </c>
      <c r="L8913" s="72" t="s">
        <v>468</v>
      </c>
      <c r="M8913" s="72" t="s">
        <v>112</v>
      </c>
    </row>
    <row r="8914" spans="2:13" x14ac:dyDescent="0.25">
      <c r="B8914" s="72" t="s">
        <v>12</v>
      </c>
      <c r="C8914" s="72" t="s">
        <v>13</v>
      </c>
      <c r="D8914" s="72" t="s">
        <v>14</v>
      </c>
      <c r="E8914" s="72" t="s">
        <v>94</v>
      </c>
      <c r="F8914" s="73">
        <v>9573</v>
      </c>
      <c r="G8914" s="72" t="s">
        <v>16</v>
      </c>
      <c r="H8914" s="72" t="s">
        <v>24</v>
      </c>
      <c r="I8914" s="72" t="s">
        <v>18</v>
      </c>
      <c r="J8914" s="72" t="s">
        <v>19</v>
      </c>
      <c r="K8914" s="72" t="s">
        <v>43</v>
      </c>
      <c r="L8914" s="72" t="s">
        <v>238</v>
      </c>
      <c r="M8914" s="72"/>
    </row>
    <row r="8915" spans="2:13" x14ac:dyDescent="0.25">
      <c r="B8915" s="72" t="s">
        <v>12</v>
      </c>
      <c r="C8915" s="72" t="s">
        <v>13</v>
      </c>
      <c r="D8915" s="72" t="s">
        <v>14</v>
      </c>
      <c r="E8915" s="72" t="s">
        <v>74</v>
      </c>
      <c r="F8915" s="73">
        <v>19704</v>
      </c>
      <c r="G8915" s="72" t="s">
        <v>16</v>
      </c>
      <c r="H8915" s="72" t="s">
        <v>24</v>
      </c>
      <c r="I8915" s="72" t="s">
        <v>18</v>
      </c>
      <c r="J8915" s="72" t="s">
        <v>19</v>
      </c>
      <c r="K8915" s="72" t="s">
        <v>49</v>
      </c>
      <c r="L8915" s="72" t="s">
        <v>166</v>
      </c>
      <c r="M8915" s="72" t="s">
        <v>112</v>
      </c>
    </row>
    <row r="8916" spans="2:13" x14ac:dyDescent="0.25">
      <c r="B8916" s="72" t="s">
        <v>12</v>
      </c>
      <c r="C8916" s="72" t="s">
        <v>13</v>
      </c>
      <c r="D8916" s="72" t="s">
        <v>14</v>
      </c>
      <c r="E8916" s="72" t="s">
        <v>146</v>
      </c>
      <c r="F8916" s="73">
        <v>-4615</v>
      </c>
      <c r="G8916" s="72" t="s">
        <v>16</v>
      </c>
      <c r="H8916" s="72" t="s">
        <v>24</v>
      </c>
      <c r="I8916" s="72" t="s">
        <v>18</v>
      </c>
      <c r="J8916" s="72" t="s">
        <v>19</v>
      </c>
      <c r="K8916" s="72" t="s">
        <v>37</v>
      </c>
      <c r="L8916" s="72" t="s">
        <v>86</v>
      </c>
      <c r="M8916" s="72"/>
    </row>
    <row r="8917" spans="2:13" x14ac:dyDescent="0.25">
      <c r="B8917" s="72" t="s">
        <v>12</v>
      </c>
      <c r="C8917" s="72" t="s">
        <v>13</v>
      </c>
      <c r="D8917" s="72" t="s">
        <v>14</v>
      </c>
      <c r="E8917" s="72" t="s">
        <v>58</v>
      </c>
      <c r="F8917" s="73">
        <v>1408638</v>
      </c>
      <c r="G8917" s="72" t="s">
        <v>16</v>
      </c>
      <c r="H8917" s="72" t="s">
        <v>24</v>
      </c>
      <c r="I8917" s="72" t="s">
        <v>18</v>
      </c>
      <c r="J8917" s="72" t="s">
        <v>19</v>
      </c>
      <c r="K8917" s="72" t="s">
        <v>96</v>
      </c>
      <c r="L8917" s="72" t="s">
        <v>337</v>
      </c>
      <c r="M8917" s="72" t="s">
        <v>57</v>
      </c>
    </row>
    <row r="8918" spans="2:13" x14ac:dyDescent="0.25">
      <c r="B8918" s="72" t="s">
        <v>12</v>
      </c>
      <c r="C8918" s="72" t="s">
        <v>13</v>
      </c>
      <c r="D8918" s="72" t="s">
        <v>14</v>
      </c>
      <c r="E8918" s="72" t="s">
        <v>300</v>
      </c>
      <c r="F8918" s="73">
        <v>460104</v>
      </c>
      <c r="G8918" s="72" t="s">
        <v>16</v>
      </c>
      <c r="H8918" s="72" t="s">
        <v>24</v>
      </c>
      <c r="I8918" s="72" t="s">
        <v>48</v>
      </c>
      <c r="J8918" s="72" t="s">
        <v>19</v>
      </c>
      <c r="K8918" s="72" t="s">
        <v>102</v>
      </c>
      <c r="L8918" s="72" t="s">
        <v>196</v>
      </c>
      <c r="M8918" s="72" t="s">
        <v>302</v>
      </c>
    </row>
    <row r="8919" spans="2:13" x14ac:dyDescent="0.25">
      <c r="B8919" s="72" t="s">
        <v>12</v>
      </c>
      <c r="C8919" s="72" t="s">
        <v>13</v>
      </c>
      <c r="D8919" s="72" t="s">
        <v>14</v>
      </c>
      <c r="E8919" s="72" t="s">
        <v>70</v>
      </c>
      <c r="F8919" s="73">
        <v>143211</v>
      </c>
      <c r="G8919" s="72" t="s">
        <v>16</v>
      </c>
      <c r="H8919" s="72" t="s">
        <v>17</v>
      </c>
      <c r="I8919" s="72" t="s">
        <v>18</v>
      </c>
      <c r="J8919" s="72" t="s">
        <v>19</v>
      </c>
      <c r="K8919" s="72" t="s">
        <v>25</v>
      </c>
      <c r="L8919" s="72" t="s">
        <v>26</v>
      </c>
      <c r="M8919" s="72" t="s">
        <v>72</v>
      </c>
    </row>
    <row r="8920" spans="2:13" x14ac:dyDescent="0.25">
      <c r="B8920" s="72" t="s">
        <v>12</v>
      </c>
      <c r="C8920" s="72" t="s">
        <v>13</v>
      </c>
      <c r="D8920" s="72" t="s">
        <v>14</v>
      </c>
      <c r="E8920" s="72" t="s">
        <v>123</v>
      </c>
      <c r="F8920" s="73">
        <v>-11441</v>
      </c>
      <c r="G8920" s="72" t="s">
        <v>16</v>
      </c>
      <c r="H8920" s="72" t="s">
        <v>24</v>
      </c>
      <c r="I8920" s="72" t="s">
        <v>18</v>
      </c>
      <c r="J8920" s="72" t="s">
        <v>19</v>
      </c>
      <c r="K8920" s="72" t="s">
        <v>157</v>
      </c>
      <c r="L8920" s="72" t="s">
        <v>158</v>
      </c>
      <c r="M8920" s="72"/>
    </row>
    <row r="8921" spans="2:13" x14ac:dyDescent="0.25">
      <c r="B8921" s="72" t="s">
        <v>12</v>
      </c>
      <c r="C8921" s="72" t="s">
        <v>13</v>
      </c>
      <c r="D8921" s="72" t="s">
        <v>14</v>
      </c>
      <c r="E8921" s="72" t="s">
        <v>36</v>
      </c>
      <c r="F8921" s="73">
        <v>8585313</v>
      </c>
      <c r="G8921" s="72" t="s">
        <v>16</v>
      </c>
      <c r="H8921" s="72" t="s">
        <v>24</v>
      </c>
      <c r="I8921" s="72" t="s">
        <v>18</v>
      </c>
      <c r="J8921" s="72" t="s">
        <v>540</v>
      </c>
      <c r="K8921" s="72" t="s">
        <v>25</v>
      </c>
      <c r="L8921" s="72" t="s">
        <v>296</v>
      </c>
      <c r="M8921" s="72" t="s">
        <v>112</v>
      </c>
    </row>
    <row r="8922" spans="2:13" x14ac:dyDescent="0.25">
      <c r="B8922" s="72" t="s">
        <v>12</v>
      </c>
      <c r="C8922" s="72" t="s">
        <v>13</v>
      </c>
      <c r="D8922" s="72" t="s">
        <v>14</v>
      </c>
      <c r="E8922" s="72" t="s">
        <v>68</v>
      </c>
      <c r="F8922" s="73">
        <v>-771</v>
      </c>
      <c r="G8922" s="72" t="s">
        <v>16</v>
      </c>
      <c r="H8922" s="72" t="s">
        <v>24</v>
      </c>
      <c r="I8922" s="72" t="s">
        <v>48</v>
      </c>
      <c r="J8922" s="72" t="s">
        <v>19</v>
      </c>
      <c r="K8922" s="72" t="s">
        <v>102</v>
      </c>
      <c r="L8922" s="72" t="s">
        <v>196</v>
      </c>
      <c r="M8922" s="72"/>
    </row>
    <row r="8923" spans="2:13" x14ac:dyDescent="0.25">
      <c r="B8923" s="72" t="s">
        <v>12</v>
      </c>
      <c r="C8923" s="72" t="s">
        <v>13</v>
      </c>
      <c r="D8923" s="72" t="s">
        <v>14</v>
      </c>
      <c r="E8923" s="72" t="s">
        <v>79</v>
      </c>
      <c r="F8923" s="73">
        <v>-16270</v>
      </c>
      <c r="G8923" s="72" t="s">
        <v>16</v>
      </c>
      <c r="H8923" s="72" t="s">
        <v>24</v>
      </c>
      <c r="I8923" s="72" t="s">
        <v>18</v>
      </c>
      <c r="J8923" s="72" t="s">
        <v>19</v>
      </c>
      <c r="K8923" s="72" t="s">
        <v>25</v>
      </c>
      <c r="L8923" s="72" t="s">
        <v>180</v>
      </c>
      <c r="M8923" s="72"/>
    </row>
    <row r="8924" spans="2:13" x14ac:dyDescent="0.25">
      <c r="B8924" s="72" t="s">
        <v>12</v>
      </c>
      <c r="C8924" s="72" t="s">
        <v>13</v>
      </c>
      <c r="D8924" s="72" t="s">
        <v>14</v>
      </c>
      <c r="E8924" s="72" t="s">
        <v>74</v>
      </c>
      <c r="F8924" s="73">
        <v>64681</v>
      </c>
      <c r="G8924" s="72" t="s">
        <v>16</v>
      </c>
      <c r="H8924" s="72" t="s">
        <v>24</v>
      </c>
      <c r="I8924" s="72" t="s">
        <v>18</v>
      </c>
      <c r="J8924" s="72" t="s">
        <v>19</v>
      </c>
      <c r="K8924" s="72" t="s">
        <v>25</v>
      </c>
      <c r="L8924" s="72" t="s">
        <v>128</v>
      </c>
      <c r="M8924" s="72" t="s">
        <v>57</v>
      </c>
    </row>
    <row r="8925" spans="2:13" x14ac:dyDescent="0.25">
      <c r="B8925" s="72" t="s">
        <v>12</v>
      </c>
      <c r="C8925" s="72" t="s">
        <v>13</v>
      </c>
      <c r="D8925" s="72" t="s">
        <v>14</v>
      </c>
      <c r="E8925" s="72" t="s">
        <v>79</v>
      </c>
      <c r="F8925" s="73">
        <v>-125054</v>
      </c>
      <c r="G8925" s="72" t="s">
        <v>16</v>
      </c>
      <c r="H8925" s="72" t="s">
        <v>24</v>
      </c>
      <c r="I8925" s="72" t="s">
        <v>18</v>
      </c>
      <c r="J8925" s="72" t="s">
        <v>19</v>
      </c>
      <c r="K8925" s="72" t="s">
        <v>25</v>
      </c>
      <c r="L8925" s="72" t="s">
        <v>143</v>
      </c>
      <c r="M8925" s="72"/>
    </row>
    <row r="8926" spans="2:13" x14ac:dyDescent="0.25">
      <c r="B8926" s="72" t="s">
        <v>12</v>
      </c>
      <c r="C8926" s="72" t="s">
        <v>13</v>
      </c>
      <c r="D8926" s="72" t="s">
        <v>14</v>
      </c>
      <c r="E8926" s="72" t="s">
        <v>58</v>
      </c>
      <c r="F8926" s="73">
        <v>50190</v>
      </c>
      <c r="G8926" s="72" t="s">
        <v>16</v>
      </c>
      <c r="H8926" s="72" t="s">
        <v>24</v>
      </c>
      <c r="I8926" s="72" t="s">
        <v>18</v>
      </c>
      <c r="J8926" s="72" t="s">
        <v>19</v>
      </c>
      <c r="K8926" s="72" t="s">
        <v>20</v>
      </c>
      <c r="L8926" s="72" t="s">
        <v>34</v>
      </c>
      <c r="M8926" s="72" t="s">
        <v>47</v>
      </c>
    </row>
    <row r="8927" spans="2:13" x14ac:dyDescent="0.25">
      <c r="B8927" s="72" t="s">
        <v>12</v>
      </c>
      <c r="C8927" s="72" t="s">
        <v>13</v>
      </c>
      <c r="D8927" s="72" t="s">
        <v>14</v>
      </c>
      <c r="E8927" s="72" t="s">
        <v>123</v>
      </c>
      <c r="F8927" s="73">
        <v>-927</v>
      </c>
      <c r="G8927" s="72" t="s">
        <v>16</v>
      </c>
      <c r="H8927" s="72" t="s">
        <v>17</v>
      </c>
      <c r="I8927" s="72" t="s">
        <v>18</v>
      </c>
      <c r="J8927" s="72" t="s">
        <v>19</v>
      </c>
      <c r="K8927" s="72" t="s">
        <v>37</v>
      </c>
      <c r="L8927" s="72" t="s">
        <v>389</v>
      </c>
      <c r="M8927" s="72"/>
    </row>
    <row r="8928" spans="2:13" x14ac:dyDescent="0.25">
      <c r="B8928" s="72" t="s">
        <v>12</v>
      </c>
      <c r="C8928" s="72" t="s">
        <v>13</v>
      </c>
      <c r="D8928" s="72" t="s">
        <v>14</v>
      </c>
      <c r="E8928" s="72" t="s">
        <v>41</v>
      </c>
      <c r="F8928" s="73">
        <v>-74</v>
      </c>
      <c r="G8928" s="72" t="s">
        <v>16</v>
      </c>
      <c r="H8928" s="72" t="s">
        <v>24</v>
      </c>
      <c r="I8928" s="72" t="s">
        <v>18</v>
      </c>
      <c r="J8928" s="72" t="s">
        <v>19</v>
      </c>
      <c r="K8928" s="72" t="s">
        <v>117</v>
      </c>
      <c r="L8928" s="72" t="s">
        <v>468</v>
      </c>
      <c r="M8928" s="72"/>
    </row>
    <row r="8929" spans="2:13" x14ac:dyDescent="0.25">
      <c r="B8929" s="72" t="s">
        <v>12</v>
      </c>
      <c r="C8929" s="72" t="s">
        <v>13</v>
      </c>
      <c r="D8929" s="72" t="s">
        <v>14</v>
      </c>
      <c r="E8929" s="72" t="s">
        <v>132</v>
      </c>
      <c r="F8929" s="73">
        <v>12340</v>
      </c>
      <c r="G8929" s="72" t="s">
        <v>16</v>
      </c>
      <c r="H8929" s="72" t="s">
        <v>24</v>
      </c>
      <c r="I8929" s="72" t="s">
        <v>18</v>
      </c>
      <c r="J8929" s="72" t="s">
        <v>19</v>
      </c>
      <c r="K8929" s="72" t="s">
        <v>99</v>
      </c>
      <c r="L8929" s="72" t="s">
        <v>366</v>
      </c>
      <c r="M8929" s="72" t="s">
        <v>133</v>
      </c>
    </row>
    <row r="8930" spans="2:13" x14ac:dyDescent="0.25">
      <c r="B8930" s="72" t="s">
        <v>12</v>
      </c>
      <c r="C8930" s="72" t="s">
        <v>13</v>
      </c>
      <c r="D8930" s="72" t="s">
        <v>14</v>
      </c>
      <c r="E8930" s="72" t="s">
        <v>65</v>
      </c>
      <c r="F8930" s="73">
        <v>1378942</v>
      </c>
      <c r="G8930" s="72" t="s">
        <v>16</v>
      </c>
      <c r="H8930" s="72" t="s">
        <v>24</v>
      </c>
      <c r="I8930" s="72" t="s">
        <v>18</v>
      </c>
      <c r="J8930" s="72" t="s">
        <v>19</v>
      </c>
      <c r="K8930" s="72" t="s">
        <v>43</v>
      </c>
      <c r="L8930" s="72" t="s">
        <v>163</v>
      </c>
      <c r="M8930" s="72" t="s">
        <v>67</v>
      </c>
    </row>
    <row r="8931" spans="2:13" x14ac:dyDescent="0.25">
      <c r="B8931" s="72" t="s">
        <v>12</v>
      </c>
      <c r="C8931" s="72" t="s">
        <v>13</v>
      </c>
      <c r="D8931" s="72" t="s">
        <v>14</v>
      </c>
      <c r="E8931" s="72" t="s">
        <v>547</v>
      </c>
      <c r="F8931" s="73">
        <v>-9712278</v>
      </c>
      <c r="G8931" s="72" t="s">
        <v>16</v>
      </c>
      <c r="H8931" s="72" t="s">
        <v>24</v>
      </c>
      <c r="I8931" s="72" t="s">
        <v>18</v>
      </c>
      <c r="J8931" s="72" t="s">
        <v>19</v>
      </c>
      <c r="K8931" s="72"/>
      <c r="L8931" s="72"/>
      <c r="M8931" s="72"/>
    </row>
    <row r="8932" spans="2:13" x14ac:dyDescent="0.25">
      <c r="B8932" s="72" t="s">
        <v>12</v>
      </c>
      <c r="C8932" s="72" t="s">
        <v>13</v>
      </c>
      <c r="D8932" s="72" t="s">
        <v>14</v>
      </c>
      <c r="E8932" s="72" t="s">
        <v>79</v>
      </c>
      <c r="F8932" s="73">
        <v>-589</v>
      </c>
      <c r="G8932" s="72" t="s">
        <v>16</v>
      </c>
      <c r="H8932" s="72" t="s">
        <v>17</v>
      </c>
      <c r="I8932" s="72" t="s">
        <v>18</v>
      </c>
      <c r="J8932" s="72" t="s">
        <v>19</v>
      </c>
      <c r="K8932" s="72" t="s">
        <v>25</v>
      </c>
      <c r="L8932" s="72" t="s">
        <v>548</v>
      </c>
      <c r="M8932" s="72"/>
    </row>
    <row r="8933" spans="2:13" x14ac:dyDescent="0.25">
      <c r="B8933" s="72" t="s">
        <v>12</v>
      </c>
      <c r="C8933" s="72" t="s">
        <v>13</v>
      </c>
      <c r="D8933" s="72" t="s">
        <v>14</v>
      </c>
      <c r="E8933" s="72" t="s">
        <v>79</v>
      </c>
      <c r="F8933" s="73">
        <v>-93373</v>
      </c>
      <c r="G8933" s="72" t="s">
        <v>16</v>
      </c>
      <c r="H8933" s="72" t="s">
        <v>24</v>
      </c>
      <c r="I8933" s="72" t="s">
        <v>18</v>
      </c>
      <c r="J8933" s="72" t="s">
        <v>19</v>
      </c>
      <c r="K8933" s="72" t="s">
        <v>37</v>
      </c>
      <c r="L8933" s="72" t="s">
        <v>549</v>
      </c>
      <c r="M8933" s="72"/>
    </row>
    <row r="8934" spans="2:13" x14ac:dyDescent="0.25">
      <c r="B8934" s="72" t="s">
        <v>12</v>
      </c>
      <c r="C8934" s="72" t="s">
        <v>13</v>
      </c>
      <c r="D8934" s="72" t="s">
        <v>14</v>
      </c>
      <c r="E8934" s="72" t="s">
        <v>51</v>
      </c>
      <c r="F8934" s="73">
        <v>401926</v>
      </c>
      <c r="G8934" s="72" t="s">
        <v>16</v>
      </c>
      <c r="H8934" s="72" t="s">
        <v>24</v>
      </c>
      <c r="I8934" s="72" t="s">
        <v>18</v>
      </c>
      <c r="J8934" s="72" t="s">
        <v>19</v>
      </c>
      <c r="K8934" s="72" t="s">
        <v>185</v>
      </c>
      <c r="L8934" s="72" t="s">
        <v>399</v>
      </c>
      <c r="M8934" s="72"/>
    </row>
    <row r="8935" spans="2:13" x14ac:dyDescent="0.25">
      <c r="B8935" s="72" t="s">
        <v>12</v>
      </c>
      <c r="C8935" s="72" t="s">
        <v>13</v>
      </c>
      <c r="D8935" s="72" t="s">
        <v>14</v>
      </c>
      <c r="E8935" s="72" t="s">
        <v>36</v>
      </c>
      <c r="F8935" s="73">
        <v>133853</v>
      </c>
      <c r="G8935" s="72" t="s">
        <v>16</v>
      </c>
      <c r="H8935" s="72" t="s">
        <v>24</v>
      </c>
      <c r="I8935" s="72" t="s">
        <v>18</v>
      </c>
      <c r="J8935" s="72" t="s">
        <v>19</v>
      </c>
      <c r="K8935" s="72" t="s">
        <v>20</v>
      </c>
      <c r="L8935" s="72" t="s">
        <v>550</v>
      </c>
      <c r="M8935" s="72" t="s">
        <v>29</v>
      </c>
    </row>
    <row r="8936" spans="2:13" x14ac:dyDescent="0.25">
      <c r="B8936" s="72" t="s">
        <v>12</v>
      </c>
      <c r="C8936" s="72" t="s">
        <v>13</v>
      </c>
      <c r="D8936" s="72" t="s">
        <v>14</v>
      </c>
      <c r="E8936" s="72" t="s">
        <v>123</v>
      </c>
      <c r="F8936" s="73">
        <v>-3089</v>
      </c>
      <c r="G8936" s="72" t="s">
        <v>16</v>
      </c>
      <c r="H8936" s="72" t="s">
        <v>24</v>
      </c>
      <c r="I8936" s="72" t="s">
        <v>18</v>
      </c>
      <c r="J8936" s="72" t="s">
        <v>19</v>
      </c>
      <c r="K8936" s="72" t="s">
        <v>37</v>
      </c>
      <c r="L8936" s="72" t="s">
        <v>121</v>
      </c>
      <c r="M8936" s="72"/>
    </row>
    <row r="8937" spans="2:13" x14ac:dyDescent="0.25">
      <c r="B8937" s="72" t="s">
        <v>12</v>
      </c>
      <c r="C8937" s="72" t="s">
        <v>13</v>
      </c>
      <c r="D8937" s="72" t="s">
        <v>14</v>
      </c>
      <c r="E8937" s="72" t="s">
        <v>39</v>
      </c>
      <c r="F8937" s="73">
        <v>-2111</v>
      </c>
      <c r="G8937" s="72" t="s">
        <v>16</v>
      </c>
      <c r="H8937" s="72" t="s">
        <v>24</v>
      </c>
      <c r="I8937" s="72" t="s">
        <v>18</v>
      </c>
      <c r="J8937" s="72" t="s">
        <v>19</v>
      </c>
      <c r="K8937" s="72" t="s">
        <v>117</v>
      </c>
      <c r="L8937" s="72" t="s">
        <v>468</v>
      </c>
      <c r="M8937" s="72"/>
    </row>
    <row r="8938" spans="2:13" x14ac:dyDescent="0.25">
      <c r="B8938" s="72" t="s">
        <v>12</v>
      </c>
      <c r="C8938" s="72" t="s">
        <v>13</v>
      </c>
      <c r="D8938" s="72" t="s">
        <v>14</v>
      </c>
      <c r="E8938" s="72" t="s">
        <v>132</v>
      </c>
      <c r="F8938" s="73">
        <v>367659</v>
      </c>
      <c r="G8938" s="72" t="s">
        <v>16</v>
      </c>
      <c r="H8938" s="72" t="s">
        <v>24</v>
      </c>
      <c r="I8938" s="72" t="s">
        <v>18</v>
      </c>
      <c r="J8938" s="72" t="s">
        <v>19</v>
      </c>
      <c r="K8938" s="72" t="s">
        <v>37</v>
      </c>
      <c r="L8938" s="72" t="s">
        <v>480</v>
      </c>
      <c r="M8938" s="72" t="s">
        <v>133</v>
      </c>
    </row>
    <row r="8939" spans="2:13" x14ac:dyDescent="0.25">
      <c r="B8939" s="72" t="s">
        <v>12</v>
      </c>
      <c r="C8939" s="72" t="s">
        <v>13</v>
      </c>
      <c r="D8939" s="72" t="s">
        <v>14</v>
      </c>
      <c r="E8939" s="72" t="s">
        <v>55</v>
      </c>
      <c r="F8939" s="73">
        <v>135884</v>
      </c>
      <c r="G8939" s="72" t="s">
        <v>16</v>
      </c>
      <c r="H8939" s="72" t="s">
        <v>24</v>
      </c>
      <c r="I8939" s="72" t="s">
        <v>18</v>
      </c>
      <c r="J8939" s="72" t="s">
        <v>19</v>
      </c>
      <c r="K8939" s="72" t="s">
        <v>117</v>
      </c>
      <c r="L8939" s="72" t="s">
        <v>168</v>
      </c>
      <c r="M8939" s="72" t="s">
        <v>29</v>
      </c>
    </row>
    <row r="8940" spans="2:13" x14ac:dyDescent="0.25">
      <c r="B8940" s="72" t="s">
        <v>12</v>
      </c>
      <c r="C8940" s="72" t="s">
        <v>13</v>
      </c>
      <c r="D8940" s="72" t="s">
        <v>14</v>
      </c>
      <c r="E8940" s="72" t="s">
        <v>300</v>
      </c>
      <c r="F8940" s="73">
        <v>64364</v>
      </c>
      <c r="G8940" s="72" t="s">
        <v>16</v>
      </c>
      <c r="H8940" s="72" t="s">
        <v>24</v>
      </c>
      <c r="I8940" s="72" t="s">
        <v>18</v>
      </c>
      <c r="J8940" s="72" t="s">
        <v>19</v>
      </c>
      <c r="K8940" s="72" t="s">
        <v>25</v>
      </c>
      <c r="L8940" s="72" t="s">
        <v>128</v>
      </c>
      <c r="M8940" s="72" t="s">
        <v>35</v>
      </c>
    </row>
    <row r="8941" spans="2:13" x14ac:dyDescent="0.25">
      <c r="B8941" s="72" t="s">
        <v>12</v>
      </c>
      <c r="C8941" s="72" t="s">
        <v>13</v>
      </c>
      <c r="D8941" s="72" t="s">
        <v>14</v>
      </c>
      <c r="E8941" s="72" t="s">
        <v>83</v>
      </c>
      <c r="F8941" s="73">
        <v>831449</v>
      </c>
      <c r="G8941" s="72" t="s">
        <v>16</v>
      </c>
      <c r="H8941" s="72" t="s">
        <v>24</v>
      </c>
      <c r="I8941" s="72" t="s">
        <v>18</v>
      </c>
      <c r="J8941" s="72" t="s">
        <v>19</v>
      </c>
      <c r="K8941" s="72" t="s">
        <v>37</v>
      </c>
      <c r="L8941" s="72" t="s">
        <v>507</v>
      </c>
      <c r="M8941" s="72"/>
    </row>
    <row r="8942" spans="2:13" x14ac:dyDescent="0.25">
      <c r="B8942" s="72" t="s">
        <v>12</v>
      </c>
      <c r="C8942" s="72" t="s">
        <v>13</v>
      </c>
      <c r="D8942" s="72" t="s">
        <v>14</v>
      </c>
      <c r="E8942" s="72" t="s">
        <v>27</v>
      </c>
      <c r="F8942" s="73">
        <v>40790</v>
      </c>
      <c r="G8942" s="72" t="s">
        <v>16</v>
      </c>
      <c r="H8942" s="72" t="s">
        <v>17</v>
      </c>
      <c r="I8942" s="72" t="s">
        <v>48</v>
      </c>
      <c r="J8942" s="72" t="s">
        <v>19</v>
      </c>
      <c r="K8942" s="72" t="s">
        <v>20</v>
      </c>
      <c r="L8942" s="72" t="s">
        <v>534</v>
      </c>
      <c r="M8942" s="72" t="s">
        <v>35</v>
      </c>
    </row>
    <row r="8943" spans="2:13" x14ac:dyDescent="0.25">
      <c r="B8943" s="72" t="s">
        <v>12</v>
      </c>
      <c r="C8943" s="72" t="s">
        <v>13</v>
      </c>
      <c r="D8943" s="72" t="s">
        <v>14</v>
      </c>
      <c r="E8943" s="72" t="s">
        <v>123</v>
      </c>
      <c r="F8943" s="73">
        <v>-9575</v>
      </c>
      <c r="G8943" s="72" t="s">
        <v>16</v>
      </c>
      <c r="H8943" s="72" t="s">
        <v>24</v>
      </c>
      <c r="I8943" s="72" t="s">
        <v>18</v>
      </c>
      <c r="J8943" s="72" t="s">
        <v>19</v>
      </c>
      <c r="K8943" s="72" t="s">
        <v>37</v>
      </c>
      <c r="L8943" s="72" t="s">
        <v>320</v>
      </c>
      <c r="M8943" s="72"/>
    </row>
    <row r="8944" spans="2:13" x14ac:dyDescent="0.25">
      <c r="B8944" s="72" t="s">
        <v>12</v>
      </c>
      <c r="C8944" s="72" t="s">
        <v>13</v>
      </c>
      <c r="D8944" s="72" t="s">
        <v>14</v>
      </c>
      <c r="E8944" s="72" t="s">
        <v>58</v>
      </c>
      <c r="F8944" s="73">
        <v>17702</v>
      </c>
      <c r="G8944" s="72" t="s">
        <v>16</v>
      </c>
      <c r="H8944" s="72" t="s">
        <v>24</v>
      </c>
      <c r="I8944" s="72" t="s">
        <v>18</v>
      </c>
      <c r="J8944" s="72" t="s">
        <v>19</v>
      </c>
      <c r="K8944" s="72" t="s">
        <v>37</v>
      </c>
      <c r="L8944" s="72" t="s">
        <v>46</v>
      </c>
      <c r="M8944" s="72" t="s">
        <v>57</v>
      </c>
    </row>
    <row r="8945" spans="2:13" x14ac:dyDescent="0.25">
      <c r="B8945" s="72" t="s">
        <v>12</v>
      </c>
      <c r="C8945" s="72" t="s">
        <v>13</v>
      </c>
      <c r="D8945" s="72" t="s">
        <v>14</v>
      </c>
      <c r="E8945" s="72" t="s">
        <v>55</v>
      </c>
      <c r="F8945" s="73">
        <v>1685132</v>
      </c>
      <c r="G8945" s="72" t="s">
        <v>16</v>
      </c>
      <c r="H8945" s="72" t="s">
        <v>24</v>
      </c>
      <c r="I8945" s="72" t="s">
        <v>48</v>
      </c>
      <c r="J8945" s="72" t="s">
        <v>19</v>
      </c>
      <c r="K8945" s="72" t="s">
        <v>43</v>
      </c>
      <c r="L8945" s="72" t="s">
        <v>322</v>
      </c>
      <c r="M8945" s="72" t="s">
        <v>112</v>
      </c>
    </row>
    <row r="8946" spans="2:13" x14ac:dyDescent="0.25">
      <c r="B8946" s="72" t="s">
        <v>12</v>
      </c>
      <c r="C8946" s="72" t="s">
        <v>13</v>
      </c>
      <c r="D8946" s="72" t="s">
        <v>14</v>
      </c>
      <c r="E8946" s="72" t="s">
        <v>79</v>
      </c>
      <c r="F8946" s="73">
        <v>-146</v>
      </c>
      <c r="G8946" s="72" t="s">
        <v>16</v>
      </c>
      <c r="H8946" s="72" t="s">
        <v>24</v>
      </c>
      <c r="I8946" s="72" t="s">
        <v>18</v>
      </c>
      <c r="J8946" s="72" t="s">
        <v>19</v>
      </c>
      <c r="K8946" s="72" t="s">
        <v>75</v>
      </c>
      <c r="L8946" s="72" t="s">
        <v>517</v>
      </c>
      <c r="M8946" s="72"/>
    </row>
    <row r="8947" spans="2:13" x14ac:dyDescent="0.25">
      <c r="B8947" s="72" t="s">
        <v>12</v>
      </c>
      <c r="C8947" s="72" t="s">
        <v>13</v>
      </c>
      <c r="D8947" s="72" t="s">
        <v>14</v>
      </c>
      <c r="E8947" s="72" t="s">
        <v>94</v>
      </c>
      <c r="F8947" s="73">
        <v>464</v>
      </c>
      <c r="G8947" s="72" t="s">
        <v>16</v>
      </c>
      <c r="H8947" s="72" t="s">
        <v>17</v>
      </c>
      <c r="I8947" s="72" t="s">
        <v>18</v>
      </c>
      <c r="J8947" s="72" t="s">
        <v>19</v>
      </c>
      <c r="K8947" s="72" t="s">
        <v>20</v>
      </c>
      <c r="L8947" s="72" t="s">
        <v>550</v>
      </c>
      <c r="M8947" s="72"/>
    </row>
    <row r="8948" spans="2:13" x14ac:dyDescent="0.25">
      <c r="B8948" s="72" t="s">
        <v>12</v>
      </c>
      <c r="C8948" s="72" t="s">
        <v>13</v>
      </c>
      <c r="D8948" s="72" t="s">
        <v>14</v>
      </c>
      <c r="E8948" s="72" t="s">
        <v>79</v>
      </c>
      <c r="F8948" s="73">
        <v>-7268</v>
      </c>
      <c r="G8948" s="72" t="s">
        <v>16</v>
      </c>
      <c r="H8948" s="72" t="s">
        <v>24</v>
      </c>
      <c r="I8948" s="72" t="s">
        <v>18</v>
      </c>
      <c r="J8948" s="72" t="s">
        <v>19</v>
      </c>
      <c r="K8948" s="72" t="s">
        <v>117</v>
      </c>
      <c r="L8948" s="72" t="s">
        <v>492</v>
      </c>
      <c r="M8948" s="72"/>
    </row>
    <row r="8949" spans="2:13" x14ac:dyDescent="0.25">
      <c r="B8949" s="72" t="s">
        <v>12</v>
      </c>
      <c r="C8949" s="72" t="s">
        <v>13</v>
      </c>
      <c r="D8949" s="72" t="s">
        <v>14</v>
      </c>
      <c r="E8949" s="72" t="s">
        <v>39</v>
      </c>
      <c r="F8949" s="73">
        <v>-2961</v>
      </c>
      <c r="G8949" s="72" t="s">
        <v>16</v>
      </c>
      <c r="H8949" s="72" t="s">
        <v>17</v>
      </c>
      <c r="I8949" s="72" t="s">
        <v>18</v>
      </c>
      <c r="J8949" s="72" t="s">
        <v>19</v>
      </c>
      <c r="K8949" s="72" t="s">
        <v>25</v>
      </c>
      <c r="L8949" s="72" t="s">
        <v>474</v>
      </c>
      <c r="M8949" s="72"/>
    </row>
    <row r="8950" spans="2:13" x14ac:dyDescent="0.25">
      <c r="B8950" s="72" t="s">
        <v>12</v>
      </c>
      <c r="C8950" s="72" t="s">
        <v>13</v>
      </c>
      <c r="D8950" s="72" t="s">
        <v>14</v>
      </c>
      <c r="E8950" s="72" t="s">
        <v>51</v>
      </c>
      <c r="F8950" s="73">
        <v>211162</v>
      </c>
      <c r="G8950" s="72" t="s">
        <v>16</v>
      </c>
      <c r="H8950" s="72" t="s">
        <v>24</v>
      </c>
      <c r="I8950" s="72" t="s">
        <v>18</v>
      </c>
      <c r="J8950" s="72" t="s">
        <v>19</v>
      </c>
      <c r="K8950" s="72" t="s">
        <v>37</v>
      </c>
      <c r="L8950" s="72" t="s">
        <v>551</v>
      </c>
      <c r="M8950" s="72"/>
    </row>
    <row r="8951" spans="2:13" x14ac:dyDescent="0.25">
      <c r="B8951" s="72" t="s">
        <v>12</v>
      </c>
      <c r="C8951" s="72" t="s">
        <v>13</v>
      </c>
      <c r="D8951" s="72" t="s">
        <v>14</v>
      </c>
      <c r="E8951" s="72" t="s">
        <v>55</v>
      </c>
      <c r="F8951" s="73">
        <v>2124225</v>
      </c>
      <c r="G8951" s="72" t="s">
        <v>16</v>
      </c>
      <c r="H8951" s="72" t="s">
        <v>24</v>
      </c>
      <c r="I8951" s="72" t="s">
        <v>18</v>
      </c>
      <c r="J8951" s="72" t="s">
        <v>19</v>
      </c>
      <c r="K8951" s="72" t="s">
        <v>37</v>
      </c>
      <c r="L8951" s="72" t="s">
        <v>497</v>
      </c>
      <c r="M8951" s="72" t="s">
        <v>57</v>
      </c>
    </row>
    <row r="8952" spans="2:13" x14ac:dyDescent="0.25">
      <c r="B8952" s="72" t="s">
        <v>12</v>
      </c>
      <c r="C8952" s="72" t="s">
        <v>13</v>
      </c>
      <c r="D8952" s="72" t="s">
        <v>14</v>
      </c>
      <c r="E8952" s="72" t="s">
        <v>33</v>
      </c>
      <c r="F8952" s="73">
        <v>102174</v>
      </c>
      <c r="G8952" s="72" t="s">
        <v>16</v>
      </c>
      <c r="H8952" s="72" t="s">
        <v>24</v>
      </c>
      <c r="I8952" s="72" t="s">
        <v>18</v>
      </c>
      <c r="J8952" s="72" t="s">
        <v>19</v>
      </c>
      <c r="K8952" s="72" t="s">
        <v>25</v>
      </c>
      <c r="L8952" s="72" t="s">
        <v>420</v>
      </c>
      <c r="M8952" s="72" t="s">
        <v>35</v>
      </c>
    </row>
    <row r="8953" spans="2:13" x14ac:dyDescent="0.25">
      <c r="B8953" s="72" t="s">
        <v>12</v>
      </c>
      <c r="C8953" s="72" t="s">
        <v>13</v>
      </c>
      <c r="D8953" s="72" t="s">
        <v>14</v>
      </c>
      <c r="E8953" s="72" t="s">
        <v>65</v>
      </c>
      <c r="F8953" s="73">
        <v>176482</v>
      </c>
      <c r="G8953" s="72" t="s">
        <v>16</v>
      </c>
      <c r="H8953" s="72" t="s">
        <v>24</v>
      </c>
      <c r="I8953" s="72" t="s">
        <v>18</v>
      </c>
      <c r="J8953" s="72" t="s">
        <v>19</v>
      </c>
      <c r="K8953" s="72" t="s">
        <v>99</v>
      </c>
      <c r="L8953" s="72" t="s">
        <v>242</v>
      </c>
      <c r="M8953" s="72" t="s">
        <v>67</v>
      </c>
    </row>
    <row r="8954" spans="2:13" x14ac:dyDescent="0.25">
      <c r="B8954" s="72" t="s">
        <v>12</v>
      </c>
      <c r="C8954" s="72" t="s">
        <v>13</v>
      </c>
      <c r="D8954" s="72" t="s">
        <v>14</v>
      </c>
      <c r="E8954" s="72" t="s">
        <v>51</v>
      </c>
      <c r="F8954" s="73">
        <v>422023</v>
      </c>
      <c r="G8954" s="72" t="s">
        <v>16</v>
      </c>
      <c r="H8954" s="72" t="s">
        <v>17</v>
      </c>
      <c r="I8954" s="72" t="s">
        <v>18</v>
      </c>
      <c r="J8954" s="72" t="s">
        <v>19</v>
      </c>
      <c r="K8954" s="72" t="s">
        <v>25</v>
      </c>
      <c r="L8954" s="72" t="s">
        <v>365</v>
      </c>
      <c r="M8954" s="72"/>
    </row>
    <row r="8955" spans="2:13" x14ac:dyDescent="0.25">
      <c r="B8955" s="72" t="s">
        <v>12</v>
      </c>
      <c r="C8955" s="72" t="s">
        <v>13</v>
      </c>
      <c r="D8955" s="72" t="s">
        <v>14</v>
      </c>
      <c r="E8955" s="72" t="s">
        <v>39</v>
      </c>
      <c r="F8955" s="73">
        <v>-9874</v>
      </c>
      <c r="G8955" s="72" t="s">
        <v>16</v>
      </c>
      <c r="H8955" s="72" t="s">
        <v>24</v>
      </c>
      <c r="I8955" s="72" t="s">
        <v>18</v>
      </c>
      <c r="J8955" s="72" t="s">
        <v>19</v>
      </c>
      <c r="K8955" s="72" t="s">
        <v>25</v>
      </c>
      <c r="L8955" s="72" t="s">
        <v>552</v>
      </c>
      <c r="M8955" s="72"/>
    </row>
    <row r="8956" spans="2:13" x14ac:dyDescent="0.25">
      <c r="B8956" s="72" t="s">
        <v>12</v>
      </c>
      <c r="C8956" s="72" t="s">
        <v>13</v>
      </c>
      <c r="D8956" s="72" t="s">
        <v>14</v>
      </c>
      <c r="E8956" s="72" t="s">
        <v>60</v>
      </c>
      <c r="F8956" s="73">
        <v>245965</v>
      </c>
      <c r="G8956" s="72" t="s">
        <v>16</v>
      </c>
      <c r="H8956" s="72" t="s">
        <v>24</v>
      </c>
      <c r="I8956" s="72" t="s">
        <v>18</v>
      </c>
      <c r="J8956" s="72" t="s">
        <v>19</v>
      </c>
      <c r="K8956" s="72" t="s">
        <v>25</v>
      </c>
      <c r="L8956" s="72" t="s">
        <v>430</v>
      </c>
      <c r="M8956" s="72" t="s">
        <v>133</v>
      </c>
    </row>
    <row r="8957" spans="2:13" x14ac:dyDescent="0.25">
      <c r="B8957" s="72" t="s">
        <v>12</v>
      </c>
      <c r="C8957" s="72" t="s">
        <v>13</v>
      </c>
      <c r="D8957" s="72" t="s">
        <v>14</v>
      </c>
      <c r="E8957" s="72" t="s">
        <v>30</v>
      </c>
      <c r="F8957" s="73">
        <v>-185</v>
      </c>
      <c r="G8957" s="72" t="s">
        <v>16</v>
      </c>
      <c r="H8957" s="72" t="s">
        <v>17</v>
      </c>
      <c r="I8957" s="72" t="s">
        <v>18</v>
      </c>
      <c r="J8957" s="72" t="s">
        <v>19</v>
      </c>
      <c r="K8957" s="72" t="s">
        <v>20</v>
      </c>
      <c r="L8957" s="72" t="s">
        <v>34</v>
      </c>
      <c r="M8957" s="72"/>
    </row>
    <row r="8958" spans="2:13" x14ac:dyDescent="0.25">
      <c r="B8958" s="72" t="s">
        <v>12</v>
      </c>
      <c r="C8958" s="72" t="s">
        <v>13</v>
      </c>
      <c r="D8958" s="72" t="s">
        <v>14</v>
      </c>
      <c r="E8958" s="72" t="s">
        <v>55</v>
      </c>
      <c r="F8958" s="73">
        <v>273482</v>
      </c>
      <c r="G8958" s="72" t="s">
        <v>16</v>
      </c>
      <c r="H8958" s="72" t="s">
        <v>17</v>
      </c>
      <c r="I8958" s="72" t="s">
        <v>18</v>
      </c>
      <c r="J8958" s="72" t="s">
        <v>19</v>
      </c>
      <c r="K8958" s="72" t="s">
        <v>25</v>
      </c>
      <c r="L8958" s="72" t="s">
        <v>297</v>
      </c>
      <c r="M8958" s="72" t="s">
        <v>57</v>
      </c>
    </row>
    <row r="8959" spans="2:13" x14ac:dyDescent="0.25">
      <c r="B8959" s="72" t="s">
        <v>12</v>
      </c>
      <c r="C8959" s="72" t="s">
        <v>13</v>
      </c>
      <c r="D8959" s="72" t="s">
        <v>14</v>
      </c>
      <c r="E8959" s="72" t="s">
        <v>33</v>
      </c>
      <c r="F8959" s="73">
        <v>102874</v>
      </c>
      <c r="G8959" s="72" t="s">
        <v>16</v>
      </c>
      <c r="H8959" s="72" t="s">
        <v>17</v>
      </c>
      <c r="I8959" s="72" t="s">
        <v>18</v>
      </c>
      <c r="J8959" s="72" t="s">
        <v>19</v>
      </c>
      <c r="K8959" s="72" t="s">
        <v>25</v>
      </c>
      <c r="L8959" s="72" t="s">
        <v>289</v>
      </c>
      <c r="M8959" s="72" t="s">
        <v>47</v>
      </c>
    </row>
    <row r="8960" spans="2:13" x14ac:dyDescent="0.25">
      <c r="B8960" s="72" t="s">
        <v>12</v>
      </c>
      <c r="C8960" s="72" t="s">
        <v>13</v>
      </c>
      <c r="D8960" s="72" t="s">
        <v>14</v>
      </c>
      <c r="E8960" s="72" t="s">
        <v>70</v>
      </c>
      <c r="F8960" s="73">
        <v>230728</v>
      </c>
      <c r="G8960" s="72" t="s">
        <v>16</v>
      </c>
      <c r="H8960" s="72" t="s">
        <v>17</v>
      </c>
      <c r="I8960" s="72" t="s">
        <v>18</v>
      </c>
      <c r="J8960" s="72" t="s">
        <v>19</v>
      </c>
      <c r="K8960" s="72" t="s">
        <v>25</v>
      </c>
      <c r="L8960" s="72" t="s">
        <v>128</v>
      </c>
      <c r="M8960" s="72" t="s">
        <v>72</v>
      </c>
    </row>
    <row r="8961" spans="2:13" x14ac:dyDescent="0.25">
      <c r="B8961" s="72" t="s">
        <v>12</v>
      </c>
      <c r="C8961" s="72" t="s">
        <v>13</v>
      </c>
      <c r="D8961" s="72" t="s">
        <v>14</v>
      </c>
      <c r="E8961" s="72" t="s">
        <v>94</v>
      </c>
      <c r="F8961" s="73">
        <v>2419</v>
      </c>
      <c r="G8961" s="72" t="s">
        <v>16</v>
      </c>
      <c r="H8961" s="72" t="s">
        <v>17</v>
      </c>
      <c r="I8961" s="72" t="s">
        <v>18</v>
      </c>
      <c r="J8961" s="72" t="s">
        <v>19</v>
      </c>
      <c r="K8961" s="72" t="s">
        <v>49</v>
      </c>
      <c r="L8961" s="72" t="s">
        <v>209</v>
      </c>
      <c r="M8961" s="72"/>
    </row>
    <row r="8962" spans="2:13" x14ac:dyDescent="0.25">
      <c r="B8962" s="72" t="s">
        <v>12</v>
      </c>
      <c r="C8962" s="72" t="s">
        <v>13</v>
      </c>
      <c r="D8962" s="72" t="s">
        <v>14</v>
      </c>
      <c r="E8962" s="72" t="s">
        <v>27</v>
      </c>
      <c r="F8962" s="73">
        <v>1954</v>
      </c>
      <c r="G8962" s="72" t="s">
        <v>16</v>
      </c>
      <c r="H8962" s="72" t="s">
        <v>17</v>
      </c>
      <c r="I8962" s="72" t="s">
        <v>18</v>
      </c>
      <c r="J8962" s="72" t="s">
        <v>19</v>
      </c>
      <c r="K8962" s="72" t="s">
        <v>49</v>
      </c>
      <c r="L8962" s="72" t="s">
        <v>95</v>
      </c>
      <c r="M8962" s="72" t="s">
        <v>112</v>
      </c>
    </row>
    <row r="8963" spans="2:13" x14ac:dyDescent="0.25">
      <c r="B8963" s="72" t="s">
        <v>12</v>
      </c>
      <c r="C8963" s="72" t="s">
        <v>13</v>
      </c>
      <c r="D8963" s="72" t="s">
        <v>14</v>
      </c>
      <c r="E8963" s="72" t="s">
        <v>68</v>
      </c>
      <c r="F8963" s="73">
        <v>-111</v>
      </c>
      <c r="G8963" s="72" t="s">
        <v>16</v>
      </c>
      <c r="H8963" s="72" t="s">
        <v>17</v>
      </c>
      <c r="I8963" s="72" t="s">
        <v>18</v>
      </c>
      <c r="J8963" s="72" t="s">
        <v>19</v>
      </c>
      <c r="K8963" s="72" t="s">
        <v>25</v>
      </c>
      <c r="L8963" s="72" t="s">
        <v>80</v>
      </c>
      <c r="M8963" s="72"/>
    </row>
    <row r="8964" spans="2:13" x14ac:dyDescent="0.25">
      <c r="B8964" s="72" t="s">
        <v>12</v>
      </c>
      <c r="C8964" s="72" t="s">
        <v>13</v>
      </c>
      <c r="D8964" s="72" t="s">
        <v>14</v>
      </c>
      <c r="E8964" s="72" t="s">
        <v>36</v>
      </c>
      <c r="F8964" s="73">
        <v>111204</v>
      </c>
      <c r="G8964" s="72" t="s">
        <v>16</v>
      </c>
      <c r="H8964" s="72" t="s">
        <v>24</v>
      </c>
      <c r="I8964" s="72" t="s">
        <v>18</v>
      </c>
      <c r="J8964" s="72" t="s">
        <v>19</v>
      </c>
      <c r="K8964" s="72" t="s">
        <v>63</v>
      </c>
      <c r="L8964" s="72" t="s">
        <v>553</v>
      </c>
      <c r="M8964" s="72" t="s">
        <v>57</v>
      </c>
    </row>
    <row r="8965" spans="2:13" x14ac:dyDescent="0.25">
      <c r="B8965" s="72" t="s">
        <v>12</v>
      </c>
      <c r="C8965" s="72" t="s">
        <v>13</v>
      </c>
      <c r="D8965" s="72" t="s">
        <v>14</v>
      </c>
      <c r="E8965" s="72" t="s">
        <v>146</v>
      </c>
      <c r="F8965" s="73">
        <v>-9125</v>
      </c>
      <c r="G8965" s="72" t="s">
        <v>16</v>
      </c>
      <c r="H8965" s="72" t="s">
        <v>17</v>
      </c>
      <c r="I8965" s="72" t="s">
        <v>18</v>
      </c>
      <c r="J8965" s="72" t="s">
        <v>19</v>
      </c>
      <c r="K8965" s="72" t="s">
        <v>37</v>
      </c>
      <c r="L8965" s="72" t="s">
        <v>232</v>
      </c>
      <c r="M8965" s="72"/>
    </row>
    <row r="8966" spans="2:13" x14ac:dyDescent="0.25">
      <c r="B8966" s="72" t="s">
        <v>12</v>
      </c>
      <c r="C8966" s="72" t="s">
        <v>13</v>
      </c>
      <c r="D8966" s="72" t="s">
        <v>14</v>
      </c>
      <c r="E8966" s="72" t="s">
        <v>51</v>
      </c>
      <c r="F8966" s="73">
        <v>5</v>
      </c>
      <c r="G8966" s="72" t="s">
        <v>16</v>
      </c>
      <c r="H8966" s="72" t="s">
        <v>24</v>
      </c>
      <c r="I8966" s="72" t="s">
        <v>48</v>
      </c>
      <c r="J8966" s="72" t="s">
        <v>19</v>
      </c>
      <c r="K8966" s="72" t="s">
        <v>49</v>
      </c>
      <c r="L8966" s="72" t="s">
        <v>253</v>
      </c>
      <c r="M8966" s="72"/>
    </row>
    <row r="8967" spans="2:13" x14ac:dyDescent="0.25">
      <c r="B8967" s="72" t="s">
        <v>12</v>
      </c>
      <c r="C8967" s="72" t="s">
        <v>13</v>
      </c>
      <c r="D8967" s="72" t="s">
        <v>14</v>
      </c>
      <c r="E8967" s="72" t="s">
        <v>83</v>
      </c>
      <c r="F8967" s="73">
        <v>50070</v>
      </c>
      <c r="G8967" s="72" t="s">
        <v>16</v>
      </c>
      <c r="H8967" s="72" t="s">
        <v>17</v>
      </c>
      <c r="I8967" s="72" t="s">
        <v>18</v>
      </c>
      <c r="J8967" s="72" t="s">
        <v>19</v>
      </c>
      <c r="K8967" s="72" t="s">
        <v>25</v>
      </c>
      <c r="L8967" s="72" t="s">
        <v>416</v>
      </c>
      <c r="M8967" s="72"/>
    </row>
    <row r="8968" spans="2:13" x14ac:dyDescent="0.25">
      <c r="B8968" s="72" t="s">
        <v>12</v>
      </c>
      <c r="C8968" s="72" t="s">
        <v>13</v>
      </c>
      <c r="D8968" s="72" t="s">
        <v>14</v>
      </c>
      <c r="E8968" s="72" t="s">
        <v>58</v>
      </c>
      <c r="F8968" s="73">
        <v>220660</v>
      </c>
      <c r="G8968" s="72" t="s">
        <v>16</v>
      </c>
      <c r="H8968" s="72" t="s">
        <v>17</v>
      </c>
      <c r="I8968" s="72" t="s">
        <v>18</v>
      </c>
      <c r="J8968" s="72" t="s">
        <v>19</v>
      </c>
      <c r="K8968" s="72" t="s">
        <v>25</v>
      </c>
      <c r="L8968" s="72" t="s">
        <v>299</v>
      </c>
      <c r="M8968" s="72" t="s">
        <v>47</v>
      </c>
    </row>
    <row r="8969" spans="2:13" x14ac:dyDescent="0.25">
      <c r="B8969" s="72" t="s">
        <v>12</v>
      </c>
      <c r="C8969" s="72" t="s">
        <v>13</v>
      </c>
      <c r="D8969" s="72" t="s">
        <v>14</v>
      </c>
      <c r="E8969" s="72" t="s">
        <v>94</v>
      </c>
      <c r="F8969" s="73">
        <v>1267</v>
      </c>
      <c r="G8969" s="72" t="s">
        <v>16</v>
      </c>
      <c r="H8969" s="72" t="s">
        <v>24</v>
      </c>
      <c r="I8969" s="72" t="s">
        <v>18</v>
      </c>
      <c r="J8969" s="72" t="s">
        <v>19</v>
      </c>
      <c r="K8969" s="72" t="s">
        <v>49</v>
      </c>
      <c r="L8969" s="72" t="s">
        <v>371</v>
      </c>
      <c r="M8969" s="72"/>
    </row>
    <row r="8970" spans="2:13" x14ac:dyDescent="0.25">
      <c r="B8970" s="72" t="s">
        <v>12</v>
      </c>
      <c r="C8970" s="72" t="s">
        <v>13</v>
      </c>
      <c r="D8970" s="72" t="s">
        <v>14</v>
      </c>
      <c r="E8970" s="72" t="s">
        <v>68</v>
      </c>
      <c r="F8970" s="73">
        <v>-175</v>
      </c>
      <c r="G8970" s="72" t="s">
        <v>16</v>
      </c>
      <c r="H8970" s="72" t="s">
        <v>24</v>
      </c>
      <c r="I8970" s="72" t="s">
        <v>18</v>
      </c>
      <c r="J8970" s="72" t="s">
        <v>19</v>
      </c>
      <c r="K8970" s="72" t="s">
        <v>75</v>
      </c>
      <c r="L8970" s="72" t="s">
        <v>554</v>
      </c>
      <c r="M8970" s="72"/>
    </row>
    <row r="8971" spans="2:13" x14ac:dyDescent="0.25">
      <c r="B8971" s="72" t="s">
        <v>12</v>
      </c>
      <c r="C8971" s="72" t="s">
        <v>13</v>
      </c>
      <c r="D8971" s="72" t="s">
        <v>14</v>
      </c>
      <c r="E8971" s="72" t="s">
        <v>30</v>
      </c>
      <c r="F8971" s="73">
        <v>-755</v>
      </c>
      <c r="G8971" s="72" t="s">
        <v>16</v>
      </c>
      <c r="H8971" s="72" t="s">
        <v>24</v>
      </c>
      <c r="I8971" s="72" t="s">
        <v>18</v>
      </c>
      <c r="J8971" s="72" t="s">
        <v>19</v>
      </c>
      <c r="K8971" s="72" t="s">
        <v>117</v>
      </c>
      <c r="L8971" s="72" t="s">
        <v>492</v>
      </c>
      <c r="M8971" s="72"/>
    </row>
    <row r="8972" spans="2:13" x14ac:dyDescent="0.25">
      <c r="B8972" s="72" t="s">
        <v>12</v>
      </c>
      <c r="C8972" s="72" t="s">
        <v>13</v>
      </c>
      <c r="D8972" s="72" t="s">
        <v>14</v>
      </c>
      <c r="E8972" s="72" t="s">
        <v>123</v>
      </c>
      <c r="F8972" s="73">
        <v>-132</v>
      </c>
      <c r="G8972" s="72" t="s">
        <v>16</v>
      </c>
      <c r="H8972" s="72" t="s">
        <v>24</v>
      </c>
      <c r="I8972" s="72" t="s">
        <v>48</v>
      </c>
      <c r="J8972" s="72" t="s">
        <v>19</v>
      </c>
      <c r="K8972" s="72" t="s">
        <v>37</v>
      </c>
      <c r="L8972" s="72" t="s">
        <v>521</v>
      </c>
      <c r="M8972" s="72"/>
    </row>
    <row r="8973" spans="2:13" x14ac:dyDescent="0.25">
      <c r="B8973" s="72" t="s">
        <v>12</v>
      </c>
      <c r="C8973" s="72" t="s">
        <v>13</v>
      </c>
      <c r="D8973" s="72" t="s">
        <v>14</v>
      </c>
      <c r="E8973" s="72" t="s">
        <v>300</v>
      </c>
      <c r="F8973" s="73">
        <v>15</v>
      </c>
      <c r="G8973" s="72" t="s">
        <v>16</v>
      </c>
      <c r="H8973" s="72" t="s">
        <v>24</v>
      </c>
      <c r="I8973" s="72" t="s">
        <v>18</v>
      </c>
      <c r="J8973" s="72" t="s">
        <v>19</v>
      </c>
      <c r="K8973" s="72" t="s">
        <v>37</v>
      </c>
      <c r="L8973" s="72" t="s">
        <v>549</v>
      </c>
      <c r="M8973" s="72" t="s">
        <v>302</v>
      </c>
    </row>
    <row r="8974" spans="2:13" x14ac:dyDescent="0.25">
      <c r="B8974" s="72" t="s">
        <v>12</v>
      </c>
      <c r="C8974" s="72" t="s">
        <v>13</v>
      </c>
      <c r="D8974" s="72" t="s">
        <v>14</v>
      </c>
      <c r="E8974" s="72" t="s">
        <v>94</v>
      </c>
      <c r="F8974" s="73">
        <v>144</v>
      </c>
      <c r="G8974" s="72" t="s">
        <v>16</v>
      </c>
      <c r="H8974" s="72" t="s">
        <v>24</v>
      </c>
      <c r="I8974" s="72" t="s">
        <v>18</v>
      </c>
      <c r="J8974" s="72" t="s">
        <v>19</v>
      </c>
      <c r="K8974" s="72" t="s">
        <v>117</v>
      </c>
      <c r="L8974" s="72" t="s">
        <v>555</v>
      </c>
      <c r="M8974" s="72"/>
    </row>
    <row r="8975" spans="2:13" x14ac:dyDescent="0.25">
      <c r="B8975" s="72" t="s">
        <v>12</v>
      </c>
      <c r="C8975" s="72" t="s">
        <v>13</v>
      </c>
      <c r="D8975" s="72" t="s">
        <v>14</v>
      </c>
      <c r="E8975" s="72" t="s">
        <v>33</v>
      </c>
      <c r="F8975" s="73">
        <v>2203</v>
      </c>
      <c r="G8975" s="72" t="s">
        <v>16</v>
      </c>
      <c r="H8975" s="72" t="s">
        <v>17</v>
      </c>
      <c r="I8975" s="72" t="s">
        <v>18</v>
      </c>
      <c r="J8975" s="72" t="s">
        <v>19</v>
      </c>
      <c r="K8975" s="72" t="s">
        <v>49</v>
      </c>
      <c r="L8975" s="72" t="s">
        <v>203</v>
      </c>
      <c r="M8975" s="72" t="s">
        <v>112</v>
      </c>
    </row>
    <row r="8976" spans="2:13" x14ac:dyDescent="0.25">
      <c r="B8976" s="72" t="s">
        <v>12</v>
      </c>
      <c r="C8976" s="72" t="s">
        <v>13</v>
      </c>
      <c r="D8976" s="72" t="s">
        <v>14</v>
      </c>
      <c r="E8976" s="72" t="s">
        <v>81</v>
      </c>
      <c r="F8976" s="73">
        <v>945081</v>
      </c>
      <c r="G8976" s="72" t="s">
        <v>16</v>
      </c>
      <c r="H8976" s="72" t="s">
        <v>24</v>
      </c>
      <c r="I8976" s="72" t="s">
        <v>18</v>
      </c>
      <c r="J8976" s="72" t="s">
        <v>19</v>
      </c>
      <c r="K8976" s="72" t="s">
        <v>63</v>
      </c>
      <c r="L8976" s="72" t="s">
        <v>515</v>
      </c>
      <c r="M8976" s="72" t="s">
        <v>29</v>
      </c>
    </row>
    <row r="8977" spans="2:13" x14ac:dyDescent="0.25">
      <c r="B8977" s="72" t="s">
        <v>12</v>
      </c>
      <c r="C8977" s="72" t="s">
        <v>13</v>
      </c>
      <c r="D8977" s="72" t="s">
        <v>14</v>
      </c>
      <c r="E8977" s="72" t="s">
        <v>94</v>
      </c>
      <c r="F8977" s="73">
        <v>298380</v>
      </c>
      <c r="G8977" s="72" t="s">
        <v>16</v>
      </c>
      <c r="H8977" s="72" t="s">
        <v>24</v>
      </c>
      <c r="I8977" s="72" t="s">
        <v>18</v>
      </c>
      <c r="J8977" s="72" t="s">
        <v>19</v>
      </c>
      <c r="K8977" s="72" t="s">
        <v>99</v>
      </c>
      <c r="L8977" s="72" t="s">
        <v>242</v>
      </c>
      <c r="M8977" s="72"/>
    </row>
    <row r="8978" spans="2:13" x14ac:dyDescent="0.25">
      <c r="B8978" s="72" t="s">
        <v>12</v>
      </c>
      <c r="C8978" s="72" t="s">
        <v>13</v>
      </c>
      <c r="D8978" s="72" t="s">
        <v>14</v>
      </c>
      <c r="E8978" s="72" t="s">
        <v>41</v>
      </c>
      <c r="F8978" s="73">
        <v>-566</v>
      </c>
      <c r="G8978" s="72" t="s">
        <v>16</v>
      </c>
      <c r="H8978" s="72" t="s">
        <v>24</v>
      </c>
      <c r="I8978" s="72" t="s">
        <v>18</v>
      </c>
      <c r="J8978" s="72" t="s">
        <v>19</v>
      </c>
      <c r="K8978" s="72" t="s">
        <v>99</v>
      </c>
      <c r="L8978" s="72" t="s">
        <v>361</v>
      </c>
      <c r="M8978" s="72"/>
    </row>
    <row r="8979" spans="2:13" x14ac:dyDescent="0.25">
      <c r="B8979" s="72" t="s">
        <v>12</v>
      </c>
      <c r="C8979" s="72" t="s">
        <v>13</v>
      </c>
      <c r="D8979" s="72" t="s">
        <v>14</v>
      </c>
      <c r="E8979" s="72" t="s">
        <v>123</v>
      </c>
      <c r="F8979" s="73">
        <v>-264</v>
      </c>
      <c r="G8979" s="72" t="s">
        <v>16</v>
      </c>
      <c r="H8979" s="72" t="s">
        <v>17</v>
      </c>
      <c r="I8979" s="72" t="s">
        <v>18</v>
      </c>
      <c r="J8979" s="72" t="s">
        <v>19</v>
      </c>
      <c r="K8979" s="72" t="s">
        <v>25</v>
      </c>
      <c r="L8979" s="72" t="s">
        <v>493</v>
      </c>
      <c r="M8979" s="72"/>
    </row>
    <row r="8980" spans="2:13" x14ac:dyDescent="0.25">
      <c r="B8980" s="72" t="s">
        <v>12</v>
      </c>
      <c r="C8980" s="72" t="s">
        <v>13</v>
      </c>
      <c r="D8980" s="72" t="s">
        <v>14</v>
      </c>
      <c r="E8980" s="72" t="s">
        <v>79</v>
      </c>
      <c r="F8980" s="73">
        <v>-86</v>
      </c>
      <c r="G8980" s="72" t="s">
        <v>16</v>
      </c>
      <c r="H8980" s="72" t="s">
        <v>17</v>
      </c>
      <c r="I8980" s="72" t="s">
        <v>48</v>
      </c>
      <c r="J8980" s="72" t="s">
        <v>19</v>
      </c>
      <c r="K8980" s="72" t="s">
        <v>20</v>
      </c>
      <c r="L8980" s="72" t="s">
        <v>28</v>
      </c>
      <c r="M8980" s="72"/>
    </row>
    <row r="8981" spans="2:13" x14ac:dyDescent="0.25">
      <c r="B8981" s="72" t="s">
        <v>12</v>
      </c>
      <c r="C8981" s="72" t="s">
        <v>13</v>
      </c>
      <c r="D8981" s="72" t="s">
        <v>14</v>
      </c>
      <c r="E8981" s="72" t="s">
        <v>27</v>
      </c>
      <c r="F8981" s="73">
        <v>147567</v>
      </c>
      <c r="G8981" s="72" t="s">
        <v>16</v>
      </c>
      <c r="H8981" s="72" t="s">
        <v>24</v>
      </c>
      <c r="I8981" s="72" t="s">
        <v>18</v>
      </c>
      <c r="J8981" s="72" t="s">
        <v>19</v>
      </c>
      <c r="K8981" s="72" t="s">
        <v>157</v>
      </c>
      <c r="L8981" s="72" t="s">
        <v>414</v>
      </c>
      <c r="M8981" s="72" t="s">
        <v>112</v>
      </c>
    </row>
    <row r="8982" spans="2:13" x14ac:dyDescent="0.25">
      <c r="B8982" s="72" t="s">
        <v>12</v>
      </c>
      <c r="C8982" s="72" t="s">
        <v>13</v>
      </c>
      <c r="D8982" s="72" t="s">
        <v>14</v>
      </c>
      <c r="E8982" s="72" t="s">
        <v>68</v>
      </c>
      <c r="F8982" s="73">
        <v>-497521</v>
      </c>
      <c r="G8982" s="72" t="s">
        <v>16</v>
      </c>
      <c r="H8982" s="72" t="s">
        <v>24</v>
      </c>
      <c r="I8982" s="72" t="s">
        <v>18</v>
      </c>
      <c r="J8982" s="72" t="s">
        <v>19</v>
      </c>
      <c r="K8982" s="72" t="s">
        <v>49</v>
      </c>
      <c r="L8982" s="72" t="s">
        <v>222</v>
      </c>
      <c r="M8982" s="72"/>
    </row>
    <row r="8983" spans="2:13" x14ac:dyDescent="0.25">
      <c r="B8983" s="72" t="s">
        <v>12</v>
      </c>
      <c r="C8983" s="72" t="s">
        <v>13</v>
      </c>
      <c r="D8983" s="72" t="s">
        <v>14</v>
      </c>
      <c r="E8983" s="72" t="s">
        <v>58</v>
      </c>
      <c r="F8983" s="73">
        <v>43129</v>
      </c>
      <c r="G8983" s="72" t="s">
        <v>16</v>
      </c>
      <c r="H8983" s="72" t="s">
        <v>24</v>
      </c>
      <c r="I8983" s="72" t="s">
        <v>18</v>
      </c>
      <c r="J8983" s="72" t="s">
        <v>19</v>
      </c>
      <c r="K8983" s="72" t="s">
        <v>37</v>
      </c>
      <c r="L8983" s="72" t="s">
        <v>183</v>
      </c>
      <c r="M8983" s="72" t="s">
        <v>29</v>
      </c>
    </row>
    <row r="8984" spans="2:13" x14ac:dyDescent="0.25">
      <c r="B8984" s="72" t="s">
        <v>12</v>
      </c>
      <c r="C8984" s="72" t="s">
        <v>13</v>
      </c>
      <c r="D8984" s="72" t="s">
        <v>14</v>
      </c>
      <c r="E8984" s="72" t="s">
        <v>258</v>
      </c>
      <c r="F8984" s="73">
        <v>2128238</v>
      </c>
      <c r="G8984" s="72" t="s">
        <v>16</v>
      </c>
      <c r="H8984" s="72" t="s">
        <v>17</v>
      </c>
      <c r="I8984" s="72" t="s">
        <v>18</v>
      </c>
      <c r="J8984" s="72" t="s">
        <v>19</v>
      </c>
      <c r="K8984" s="72" t="s">
        <v>20</v>
      </c>
      <c r="L8984" s="72" t="s">
        <v>34</v>
      </c>
      <c r="M8984" s="72" t="s">
        <v>72</v>
      </c>
    </row>
    <row r="8985" spans="2:13" x14ac:dyDescent="0.25">
      <c r="B8985" s="72" t="s">
        <v>12</v>
      </c>
      <c r="C8985" s="72" t="s">
        <v>13</v>
      </c>
      <c r="D8985" s="72" t="s">
        <v>14</v>
      </c>
      <c r="E8985" s="72" t="s">
        <v>144</v>
      </c>
      <c r="F8985" s="73">
        <v>70410</v>
      </c>
      <c r="G8985" s="72" t="s">
        <v>16</v>
      </c>
      <c r="H8985" s="72" t="s">
        <v>17</v>
      </c>
      <c r="I8985" s="72" t="s">
        <v>18</v>
      </c>
      <c r="J8985" s="72" t="s">
        <v>19</v>
      </c>
      <c r="K8985" s="72" t="s">
        <v>37</v>
      </c>
      <c r="L8985" s="72" t="s">
        <v>274</v>
      </c>
      <c r="M8985" s="72" t="s">
        <v>67</v>
      </c>
    </row>
    <row r="8986" spans="2:13" x14ac:dyDescent="0.25">
      <c r="B8986" s="72" t="s">
        <v>12</v>
      </c>
      <c r="C8986" s="72" t="s">
        <v>13</v>
      </c>
      <c r="D8986" s="72" t="s">
        <v>14</v>
      </c>
      <c r="E8986" s="72" t="s">
        <v>79</v>
      </c>
      <c r="F8986" s="73">
        <v>-1176</v>
      </c>
      <c r="G8986" s="72" t="s">
        <v>16</v>
      </c>
      <c r="H8986" s="72" t="s">
        <v>24</v>
      </c>
      <c r="I8986" s="72" t="s">
        <v>18</v>
      </c>
      <c r="J8986" s="72" t="s">
        <v>19</v>
      </c>
      <c r="K8986" s="72" t="s">
        <v>37</v>
      </c>
      <c r="L8986" s="72" t="s">
        <v>89</v>
      </c>
      <c r="M8986" s="72"/>
    </row>
    <row r="8987" spans="2:13" x14ac:dyDescent="0.25">
      <c r="B8987" s="72" t="s">
        <v>12</v>
      </c>
      <c r="C8987" s="72" t="s">
        <v>13</v>
      </c>
      <c r="D8987" s="72" t="s">
        <v>14</v>
      </c>
      <c r="E8987" s="72" t="s">
        <v>94</v>
      </c>
      <c r="F8987" s="73">
        <v>3747</v>
      </c>
      <c r="G8987" s="72" t="s">
        <v>16</v>
      </c>
      <c r="H8987" s="72" t="s">
        <v>17</v>
      </c>
      <c r="I8987" s="72" t="s">
        <v>18</v>
      </c>
      <c r="J8987" s="72" t="s">
        <v>19</v>
      </c>
      <c r="K8987" s="72" t="s">
        <v>25</v>
      </c>
      <c r="L8987" s="72" t="s">
        <v>477</v>
      </c>
      <c r="M8987" s="72"/>
    </row>
    <row r="8988" spans="2:13" x14ac:dyDescent="0.25">
      <c r="B8988" s="72" t="s">
        <v>12</v>
      </c>
      <c r="C8988" s="72" t="s">
        <v>13</v>
      </c>
      <c r="D8988" s="72" t="s">
        <v>14</v>
      </c>
      <c r="E8988" s="72" t="s">
        <v>39</v>
      </c>
      <c r="F8988" s="73">
        <v>-5192</v>
      </c>
      <c r="G8988" s="72" t="s">
        <v>16</v>
      </c>
      <c r="H8988" s="72" t="s">
        <v>24</v>
      </c>
      <c r="I8988" s="72" t="s">
        <v>18</v>
      </c>
      <c r="J8988" s="72" t="s">
        <v>19</v>
      </c>
      <c r="K8988" s="72" t="s">
        <v>25</v>
      </c>
      <c r="L8988" s="72" t="s">
        <v>425</v>
      </c>
      <c r="M8988" s="72"/>
    </row>
    <row r="8989" spans="2:13" x14ac:dyDescent="0.25">
      <c r="B8989" s="72" t="s">
        <v>12</v>
      </c>
      <c r="C8989" s="72" t="s">
        <v>13</v>
      </c>
      <c r="D8989" s="72" t="s">
        <v>14</v>
      </c>
      <c r="E8989" s="72" t="s">
        <v>39</v>
      </c>
      <c r="F8989" s="73">
        <v>-28673</v>
      </c>
      <c r="G8989" s="72" t="s">
        <v>16</v>
      </c>
      <c r="H8989" s="72" t="s">
        <v>17</v>
      </c>
      <c r="I8989" s="72" t="s">
        <v>18</v>
      </c>
      <c r="J8989" s="72" t="s">
        <v>19</v>
      </c>
      <c r="K8989" s="72" t="s">
        <v>25</v>
      </c>
      <c r="L8989" s="72" t="s">
        <v>93</v>
      </c>
      <c r="M8989" s="72"/>
    </row>
    <row r="8990" spans="2:13" x14ac:dyDescent="0.25">
      <c r="B8990" s="72" t="s">
        <v>12</v>
      </c>
      <c r="C8990" s="72" t="s">
        <v>13</v>
      </c>
      <c r="D8990" s="72" t="s">
        <v>14</v>
      </c>
      <c r="E8990" s="72" t="s">
        <v>36</v>
      </c>
      <c r="F8990" s="73">
        <v>132483</v>
      </c>
      <c r="G8990" s="72" t="s">
        <v>16</v>
      </c>
      <c r="H8990" s="72" t="s">
        <v>24</v>
      </c>
      <c r="I8990" s="72" t="s">
        <v>18</v>
      </c>
      <c r="J8990" s="72" t="s">
        <v>19</v>
      </c>
      <c r="K8990" s="72" t="s">
        <v>25</v>
      </c>
      <c r="L8990" s="72" t="s">
        <v>556</v>
      </c>
      <c r="M8990" s="72" t="s">
        <v>35</v>
      </c>
    </row>
    <row r="8991" spans="2:13" x14ac:dyDescent="0.25">
      <c r="B8991" s="72" t="s">
        <v>12</v>
      </c>
      <c r="C8991" s="72" t="s">
        <v>13</v>
      </c>
      <c r="D8991" s="72" t="s">
        <v>14</v>
      </c>
      <c r="E8991" s="72" t="s">
        <v>36</v>
      </c>
      <c r="F8991" s="73">
        <v>746118</v>
      </c>
      <c r="G8991" s="72" t="s">
        <v>16</v>
      </c>
      <c r="H8991" s="72" t="s">
        <v>24</v>
      </c>
      <c r="I8991" s="72" t="s">
        <v>18</v>
      </c>
      <c r="J8991" s="72" t="s">
        <v>19</v>
      </c>
      <c r="K8991" s="72" t="s">
        <v>49</v>
      </c>
      <c r="L8991" s="72" t="s">
        <v>91</v>
      </c>
      <c r="M8991" s="72" t="s">
        <v>29</v>
      </c>
    </row>
    <row r="8992" spans="2:13" x14ac:dyDescent="0.25">
      <c r="B8992" s="72" t="s">
        <v>12</v>
      </c>
      <c r="C8992" s="72" t="s">
        <v>13</v>
      </c>
      <c r="D8992" s="72" t="s">
        <v>14</v>
      </c>
      <c r="E8992" s="72" t="s">
        <v>51</v>
      </c>
      <c r="F8992" s="73">
        <v>193189</v>
      </c>
      <c r="G8992" s="72" t="s">
        <v>16</v>
      </c>
      <c r="H8992" s="72" t="s">
        <v>24</v>
      </c>
      <c r="I8992" s="72" t="s">
        <v>18</v>
      </c>
      <c r="J8992" s="72" t="s">
        <v>19</v>
      </c>
      <c r="K8992" s="72" t="s">
        <v>102</v>
      </c>
      <c r="L8992" s="72" t="s">
        <v>103</v>
      </c>
      <c r="M8992" s="72"/>
    </row>
    <row r="8993" spans="2:13" x14ac:dyDescent="0.25">
      <c r="B8993" s="72" t="s">
        <v>12</v>
      </c>
      <c r="C8993" s="72" t="s">
        <v>13</v>
      </c>
      <c r="D8993" s="72" t="s">
        <v>14</v>
      </c>
      <c r="E8993" s="72" t="s">
        <v>15</v>
      </c>
      <c r="F8993" s="73">
        <v>814756</v>
      </c>
      <c r="G8993" s="72" t="s">
        <v>16</v>
      </c>
      <c r="H8993" s="72" t="s">
        <v>24</v>
      </c>
      <c r="I8993" s="72" t="s">
        <v>18</v>
      </c>
      <c r="J8993" s="72" t="s">
        <v>19</v>
      </c>
      <c r="K8993" s="72" t="s">
        <v>99</v>
      </c>
      <c r="L8993" s="72" t="s">
        <v>150</v>
      </c>
      <c r="M8993" s="72" t="s">
        <v>184</v>
      </c>
    </row>
    <row r="8994" spans="2:13" x14ac:dyDescent="0.25">
      <c r="B8994" s="72" t="s">
        <v>12</v>
      </c>
      <c r="C8994" s="72" t="s">
        <v>13</v>
      </c>
      <c r="D8994" s="72" t="s">
        <v>14</v>
      </c>
      <c r="E8994" s="72" t="s">
        <v>70</v>
      </c>
      <c r="F8994" s="73">
        <v>1732520</v>
      </c>
      <c r="G8994" s="72" t="s">
        <v>16</v>
      </c>
      <c r="H8994" s="72" t="s">
        <v>24</v>
      </c>
      <c r="I8994" s="72" t="s">
        <v>18</v>
      </c>
      <c r="J8994" s="72" t="s">
        <v>19</v>
      </c>
      <c r="K8994" s="72" t="s">
        <v>37</v>
      </c>
      <c r="L8994" s="72" t="s">
        <v>509</v>
      </c>
      <c r="M8994" s="72" t="s">
        <v>444</v>
      </c>
    </row>
    <row r="8995" spans="2:13" x14ac:dyDescent="0.25">
      <c r="B8995" s="72" t="s">
        <v>12</v>
      </c>
      <c r="C8995" s="72" t="s">
        <v>13</v>
      </c>
      <c r="D8995" s="72" t="s">
        <v>14</v>
      </c>
      <c r="E8995" s="72" t="s">
        <v>30</v>
      </c>
      <c r="F8995" s="73">
        <v>-14870</v>
      </c>
      <c r="G8995" s="72" t="s">
        <v>16</v>
      </c>
      <c r="H8995" s="72" t="s">
        <v>17</v>
      </c>
      <c r="I8995" s="72" t="s">
        <v>18</v>
      </c>
      <c r="J8995" s="72" t="s">
        <v>19</v>
      </c>
      <c r="K8995" s="72" t="s">
        <v>25</v>
      </c>
      <c r="L8995" s="72" t="s">
        <v>191</v>
      </c>
      <c r="M8995" s="72"/>
    </row>
    <row r="8996" spans="2:13" x14ac:dyDescent="0.25">
      <c r="B8996" s="72" t="s">
        <v>12</v>
      </c>
      <c r="C8996" s="72" t="s">
        <v>13</v>
      </c>
      <c r="D8996" s="72" t="s">
        <v>14</v>
      </c>
      <c r="E8996" s="72" t="s">
        <v>152</v>
      </c>
      <c r="F8996" s="73">
        <v>-5665</v>
      </c>
      <c r="G8996" s="72" t="s">
        <v>16</v>
      </c>
      <c r="H8996" s="72" t="s">
        <v>24</v>
      </c>
      <c r="I8996" s="72" t="s">
        <v>18</v>
      </c>
      <c r="J8996" s="72" t="s">
        <v>19</v>
      </c>
      <c r="K8996" s="72" t="s">
        <v>37</v>
      </c>
      <c r="L8996" s="72" t="s">
        <v>232</v>
      </c>
      <c r="M8996" s="72"/>
    </row>
    <row r="8997" spans="2:13" x14ac:dyDescent="0.25">
      <c r="B8997" s="72" t="s">
        <v>12</v>
      </c>
      <c r="C8997" s="72" t="s">
        <v>13</v>
      </c>
      <c r="D8997" s="72" t="s">
        <v>14</v>
      </c>
      <c r="E8997" s="72" t="s">
        <v>39</v>
      </c>
      <c r="F8997" s="73">
        <v>-165</v>
      </c>
      <c r="G8997" s="72" t="s">
        <v>16</v>
      </c>
      <c r="H8997" s="72" t="s">
        <v>24</v>
      </c>
      <c r="I8997" s="72" t="s">
        <v>18</v>
      </c>
      <c r="J8997" s="72" t="s">
        <v>19</v>
      </c>
      <c r="K8997" s="72" t="s">
        <v>31</v>
      </c>
      <c r="L8997" s="72" t="s">
        <v>557</v>
      </c>
      <c r="M8997" s="72"/>
    </row>
    <row r="8998" spans="2:13" x14ac:dyDescent="0.25">
      <c r="B8998" s="72" t="s">
        <v>12</v>
      </c>
      <c r="C8998" s="72" t="s">
        <v>13</v>
      </c>
      <c r="D8998" s="72" t="s">
        <v>14</v>
      </c>
      <c r="E8998" s="72" t="s">
        <v>51</v>
      </c>
      <c r="F8998" s="73">
        <v>164284</v>
      </c>
      <c r="G8998" s="72" t="s">
        <v>16</v>
      </c>
      <c r="H8998" s="72" t="s">
        <v>17</v>
      </c>
      <c r="I8998" s="72" t="s">
        <v>18</v>
      </c>
      <c r="J8998" s="72" t="s">
        <v>19</v>
      </c>
      <c r="K8998" s="72" t="s">
        <v>25</v>
      </c>
      <c r="L8998" s="72" t="s">
        <v>104</v>
      </c>
      <c r="M8998" s="72"/>
    </row>
    <row r="8999" spans="2:13" x14ac:dyDescent="0.25">
      <c r="B8999" s="72" t="s">
        <v>12</v>
      </c>
      <c r="C8999" s="72" t="s">
        <v>13</v>
      </c>
      <c r="D8999" s="72" t="s">
        <v>14</v>
      </c>
      <c r="E8999" s="72" t="s">
        <v>144</v>
      </c>
      <c r="F8999" s="73">
        <v>40640</v>
      </c>
      <c r="G8999" s="72" t="s">
        <v>16</v>
      </c>
      <c r="H8999" s="72" t="s">
        <v>24</v>
      </c>
      <c r="I8999" s="72" t="s">
        <v>18</v>
      </c>
      <c r="J8999" s="72" t="s">
        <v>19</v>
      </c>
      <c r="K8999" s="72" t="s">
        <v>63</v>
      </c>
      <c r="L8999" s="72" t="s">
        <v>64</v>
      </c>
      <c r="M8999" s="72" t="s">
        <v>133</v>
      </c>
    </row>
    <row r="9000" spans="2:13" x14ac:dyDescent="0.25">
      <c r="B9000" s="72" t="s">
        <v>12</v>
      </c>
      <c r="C9000" s="72" t="s">
        <v>13</v>
      </c>
      <c r="D9000" s="72" t="s">
        <v>14</v>
      </c>
      <c r="E9000" s="72" t="s">
        <v>83</v>
      </c>
      <c r="F9000" s="73">
        <v>858</v>
      </c>
      <c r="G9000" s="72" t="s">
        <v>16</v>
      </c>
      <c r="H9000" s="72" t="s">
        <v>17</v>
      </c>
      <c r="I9000" s="72" t="s">
        <v>18</v>
      </c>
      <c r="J9000" s="72" t="s">
        <v>227</v>
      </c>
      <c r="K9000" s="72" t="s">
        <v>25</v>
      </c>
      <c r="L9000" s="72" t="s">
        <v>149</v>
      </c>
      <c r="M9000" s="72"/>
    </row>
    <row r="9001" spans="2:13" x14ac:dyDescent="0.25">
      <c r="B9001" s="72" t="s">
        <v>12</v>
      </c>
      <c r="C9001" s="72" t="s">
        <v>13</v>
      </c>
      <c r="D9001" s="72" t="s">
        <v>14</v>
      </c>
      <c r="E9001" s="72" t="s">
        <v>39</v>
      </c>
      <c r="F9001" s="73">
        <v>-833</v>
      </c>
      <c r="G9001" s="72" t="s">
        <v>16</v>
      </c>
      <c r="H9001" s="72" t="s">
        <v>17</v>
      </c>
      <c r="I9001" s="72" t="s">
        <v>18</v>
      </c>
      <c r="J9001" s="72" t="s">
        <v>19</v>
      </c>
      <c r="K9001" s="72" t="s">
        <v>25</v>
      </c>
      <c r="L9001" s="72" t="s">
        <v>436</v>
      </c>
      <c r="M9001" s="72"/>
    </row>
    <row r="9002" spans="2:13" x14ac:dyDescent="0.25">
      <c r="B9002" s="72" t="s">
        <v>12</v>
      </c>
      <c r="C9002" s="72" t="s">
        <v>13</v>
      </c>
      <c r="D9002" s="72" t="s">
        <v>14</v>
      </c>
      <c r="E9002" s="72" t="s">
        <v>132</v>
      </c>
      <c r="F9002" s="73">
        <v>124029</v>
      </c>
      <c r="G9002" s="72" t="s">
        <v>16</v>
      </c>
      <c r="H9002" s="72" t="s">
        <v>24</v>
      </c>
      <c r="I9002" s="72" t="s">
        <v>18</v>
      </c>
      <c r="J9002" s="72" t="s">
        <v>19</v>
      </c>
      <c r="K9002" s="72" t="s">
        <v>25</v>
      </c>
      <c r="L9002" s="72" t="s">
        <v>406</v>
      </c>
      <c r="M9002" s="72" t="s">
        <v>133</v>
      </c>
    </row>
    <row r="9003" spans="2:13" x14ac:dyDescent="0.25">
      <c r="B9003" s="72" t="s">
        <v>12</v>
      </c>
      <c r="C9003" s="72" t="s">
        <v>13</v>
      </c>
      <c r="D9003" s="72" t="s">
        <v>14</v>
      </c>
      <c r="E9003" s="72" t="s">
        <v>256</v>
      </c>
      <c r="F9003" s="73">
        <v>-134</v>
      </c>
      <c r="G9003" s="72" t="s">
        <v>16</v>
      </c>
      <c r="H9003" s="72" t="s">
        <v>24</v>
      </c>
      <c r="I9003" s="72" t="s">
        <v>18</v>
      </c>
      <c r="J9003" s="72" t="s">
        <v>19</v>
      </c>
      <c r="K9003" s="72" t="s">
        <v>25</v>
      </c>
      <c r="L9003" s="72" t="s">
        <v>325</v>
      </c>
      <c r="M9003" s="72"/>
    </row>
    <row r="9004" spans="2:13" x14ac:dyDescent="0.25">
      <c r="B9004" s="72" t="s">
        <v>12</v>
      </c>
      <c r="C9004" s="72" t="s">
        <v>13</v>
      </c>
      <c r="D9004" s="72" t="s">
        <v>14</v>
      </c>
      <c r="E9004" s="72" t="s">
        <v>58</v>
      </c>
      <c r="F9004" s="73">
        <v>1227700</v>
      </c>
      <c r="G9004" s="72" t="s">
        <v>16</v>
      </c>
      <c r="H9004" s="72" t="s">
        <v>24</v>
      </c>
      <c r="I9004" s="72" t="s">
        <v>18</v>
      </c>
      <c r="J9004" s="72" t="s">
        <v>19</v>
      </c>
      <c r="K9004" s="72" t="s">
        <v>63</v>
      </c>
      <c r="L9004" s="72" t="s">
        <v>135</v>
      </c>
      <c r="M9004" s="72" t="s">
        <v>47</v>
      </c>
    </row>
    <row r="9005" spans="2:13" x14ac:dyDescent="0.25">
      <c r="B9005" s="72" t="s">
        <v>12</v>
      </c>
      <c r="C9005" s="72" t="s">
        <v>13</v>
      </c>
      <c r="D9005" s="72" t="s">
        <v>14</v>
      </c>
      <c r="E9005" s="72" t="s">
        <v>65</v>
      </c>
      <c r="F9005" s="73">
        <v>52559</v>
      </c>
      <c r="G9005" s="72" t="s">
        <v>16</v>
      </c>
      <c r="H9005" s="72" t="s">
        <v>17</v>
      </c>
      <c r="I9005" s="72" t="s">
        <v>18</v>
      </c>
      <c r="J9005" s="72" t="s">
        <v>19</v>
      </c>
      <c r="K9005" s="72" t="s">
        <v>37</v>
      </c>
      <c r="L9005" s="72" t="s">
        <v>232</v>
      </c>
      <c r="M9005" s="72" t="s">
        <v>133</v>
      </c>
    </row>
    <row r="9006" spans="2:13" x14ac:dyDescent="0.25">
      <c r="B9006" s="72" t="s">
        <v>12</v>
      </c>
      <c r="C9006" s="72" t="s">
        <v>13</v>
      </c>
      <c r="D9006" s="72" t="s">
        <v>14</v>
      </c>
      <c r="E9006" s="72" t="s">
        <v>58</v>
      </c>
      <c r="F9006" s="73">
        <v>94507</v>
      </c>
      <c r="G9006" s="72" t="s">
        <v>16</v>
      </c>
      <c r="H9006" s="72" t="s">
        <v>24</v>
      </c>
      <c r="I9006" s="72" t="s">
        <v>18</v>
      </c>
      <c r="J9006" s="72" t="s">
        <v>19</v>
      </c>
      <c r="K9006" s="72" t="s">
        <v>96</v>
      </c>
      <c r="L9006" s="72" t="s">
        <v>318</v>
      </c>
      <c r="M9006" s="72" t="s">
        <v>35</v>
      </c>
    </row>
    <row r="9007" spans="2:13" x14ac:dyDescent="0.25">
      <c r="B9007" s="72" t="s">
        <v>12</v>
      </c>
      <c r="C9007" s="72" t="s">
        <v>13</v>
      </c>
      <c r="D9007" s="72" t="s">
        <v>14</v>
      </c>
      <c r="E9007" s="72" t="s">
        <v>55</v>
      </c>
      <c r="F9007" s="73">
        <v>12515504</v>
      </c>
      <c r="G9007" s="72" t="s">
        <v>16</v>
      </c>
      <c r="H9007" s="72" t="s">
        <v>17</v>
      </c>
      <c r="I9007" s="72" t="s">
        <v>18</v>
      </c>
      <c r="J9007" s="72" t="s">
        <v>19</v>
      </c>
      <c r="K9007" s="72" t="s">
        <v>25</v>
      </c>
      <c r="L9007" s="72" t="s">
        <v>128</v>
      </c>
      <c r="M9007" s="72" t="s">
        <v>57</v>
      </c>
    </row>
    <row r="9008" spans="2:13" x14ac:dyDescent="0.25">
      <c r="B9008" s="72" t="s">
        <v>12</v>
      </c>
      <c r="C9008" s="72" t="s">
        <v>13</v>
      </c>
      <c r="D9008" s="72" t="s">
        <v>14</v>
      </c>
      <c r="E9008" s="72" t="s">
        <v>55</v>
      </c>
      <c r="F9008" s="73">
        <v>3348100</v>
      </c>
      <c r="G9008" s="72" t="s">
        <v>269</v>
      </c>
      <c r="H9008" s="72" t="s">
        <v>24</v>
      </c>
      <c r="I9008" s="72" t="s">
        <v>18</v>
      </c>
      <c r="J9008" s="72" t="s">
        <v>558</v>
      </c>
      <c r="K9008" s="72" t="s">
        <v>117</v>
      </c>
      <c r="L9008" s="72" t="s">
        <v>271</v>
      </c>
      <c r="M9008" s="72" t="s">
        <v>112</v>
      </c>
    </row>
    <row r="9009" spans="2:13" x14ac:dyDescent="0.25">
      <c r="B9009" s="72" t="s">
        <v>12</v>
      </c>
      <c r="C9009" s="72" t="s">
        <v>13</v>
      </c>
      <c r="D9009" s="72" t="s">
        <v>14</v>
      </c>
      <c r="E9009" s="72" t="s">
        <v>68</v>
      </c>
      <c r="F9009" s="73">
        <v>-90136</v>
      </c>
      <c r="G9009" s="72" t="s">
        <v>16</v>
      </c>
      <c r="H9009" s="72" t="s">
        <v>24</v>
      </c>
      <c r="I9009" s="72" t="s">
        <v>18</v>
      </c>
      <c r="J9009" s="72" t="s">
        <v>19</v>
      </c>
      <c r="K9009" s="72" t="s">
        <v>185</v>
      </c>
      <c r="L9009" s="72" t="s">
        <v>290</v>
      </c>
      <c r="M9009" s="72"/>
    </row>
    <row r="9010" spans="2:13" x14ac:dyDescent="0.25">
      <c r="B9010" s="72" t="s">
        <v>12</v>
      </c>
      <c r="C9010" s="72" t="s">
        <v>13</v>
      </c>
      <c r="D9010" s="72" t="s">
        <v>14</v>
      </c>
      <c r="E9010" s="72" t="s">
        <v>68</v>
      </c>
      <c r="F9010" s="73">
        <v>-147689</v>
      </c>
      <c r="G9010" s="72" t="s">
        <v>16</v>
      </c>
      <c r="H9010" s="72" t="s">
        <v>24</v>
      </c>
      <c r="I9010" s="72" t="s">
        <v>18</v>
      </c>
      <c r="J9010" s="72" t="s">
        <v>19</v>
      </c>
      <c r="K9010" s="72" t="s">
        <v>25</v>
      </c>
      <c r="L9010" s="72" t="s">
        <v>374</v>
      </c>
      <c r="M9010" s="72"/>
    </row>
    <row r="9011" spans="2:13" x14ac:dyDescent="0.25">
      <c r="B9011" s="72" t="s">
        <v>12</v>
      </c>
      <c r="C9011" s="72" t="s">
        <v>13</v>
      </c>
      <c r="D9011" s="72" t="s">
        <v>14</v>
      </c>
      <c r="E9011" s="72" t="s">
        <v>94</v>
      </c>
      <c r="F9011" s="73">
        <v>105454</v>
      </c>
      <c r="G9011" s="72" t="s">
        <v>16</v>
      </c>
      <c r="H9011" s="72" t="s">
        <v>24</v>
      </c>
      <c r="I9011" s="72" t="s">
        <v>18</v>
      </c>
      <c r="J9011" s="72" t="s">
        <v>19</v>
      </c>
      <c r="K9011" s="72" t="s">
        <v>25</v>
      </c>
      <c r="L9011" s="72" t="s">
        <v>474</v>
      </c>
      <c r="M9011" s="72"/>
    </row>
    <row r="9012" spans="2:13" x14ac:dyDescent="0.25">
      <c r="B9012" s="72" t="s">
        <v>12</v>
      </c>
      <c r="C9012" s="72" t="s">
        <v>13</v>
      </c>
      <c r="D9012" s="72" t="s">
        <v>14</v>
      </c>
      <c r="E9012" s="72" t="s">
        <v>258</v>
      </c>
      <c r="F9012" s="73">
        <v>265334</v>
      </c>
      <c r="G9012" s="72" t="s">
        <v>16</v>
      </c>
      <c r="H9012" s="72" t="s">
        <v>24</v>
      </c>
      <c r="I9012" s="72" t="s">
        <v>18</v>
      </c>
      <c r="J9012" s="72" t="s">
        <v>19</v>
      </c>
      <c r="K9012" s="72" t="s">
        <v>130</v>
      </c>
      <c r="L9012" s="72" t="s">
        <v>147</v>
      </c>
      <c r="M9012" s="72" t="s">
        <v>259</v>
      </c>
    </row>
    <row r="9013" spans="2:13" x14ac:dyDescent="0.25">
      <c r="B9013" s="72" t="s">
        <v>12</v>
      </c>
      <c r="C9013" s="72" t="s">
        <v>13</v>
      </c>
      <c r="D9013" s="72" t="s">
        <v>14</v>
      </c>
      <c r="E9013" s="72" t="s">
        <v>146</v>
      </c>
      <c r="F9013" s="73">
        <v>-784</v>
      </c>
      <c r="G9013" s="72" t="s">
        <v>16</v>
      </c>
      <c r="H9013" s="72" t="s">
        <v>17</v>
      </c>
      <c r="I9013" s="72" t="s">
        <v>18</v>
      </c>
      <c r="J9013" s="72" t="s">
        <v>19</v>
      </c>
      <c r="K9013" s="72" t="s">
        <v>20</v>
      </c>
      <c r="L9013" s="72" t="s">
        <v>181</v>
      </c>
      <c r="M9013" s="72"/>
    </row>
    <row r="9014" spans="2:13" x14ac:dyDescent="0.25">
      <c r="B9014" s="72" t="s">
        <v>12</v>
      </c>
      <c r="C9014" s="72" t="s">
        <v>13</v>
      </c>
      <c r="D9014" s="72" t="s">
        <v>14</v>
      </c>
      <c r="E9014" s="72" t="s">
        <v>55</v>
      </c>
      <c r="F9014" s="73">
        <v>15766</v>
      </c>
      <c r="G9014" s="72" t="s">
        <v>16</v>
      </c>
      <c r="H9014" s="72" t="s">
        <v>24</v>
      </c>
      <c r="I9014" s="72" t="s">
        <v>18</v>
      </c>
      <c r="J9014" s="72" t="s">
        <v>19</v>
      </c>
      <c r="K9014" s="72" t="s">
        <v>25</v>
      </c>
      <c r="L9014" s="72" t="s">
        <v>559</v>
      </c>
      <c r="M9014" s="72" t="s">
        <v>57</v>
      </c>
    </row>
    <row r="9015" spans="2:13" x14ac:dyDescent="0.25">
      <c r="B9015" s="72" t="s">
        <v>12</v>
      </c>
      <c r="C9015" s="72" t="s">
        <v>13</v>
      </c>
      <c r="D9015" s="72" t="s">
        <v>14</v>
      </c>
      <c r="E9015" s="72" t="s">
        <v>27</v>
      </c>
      <c r="F9015" s="73">
        <v>3146</v>
      </c>
      <c r="G9015" s="72" t="s">
        <v>16</v>
      </c>
      <c r="H9015" s="72" t="s">
        <v>17</v>
      </c>
      <c r="I9015" s="72" t="s">
        <v>18</v>
      </c>
      <c r="J9015" s="72" t="s">
        <v>19</v>
      </c>
      <c r="K9015" s="72" t="s">
        <v>20</v>
      </c>
      <c r="L9015" s="72" t="s">
        <v>560</v>
      </c>
      <c r="M9015" s="72" t="s">
        <v>302</v>
      </c>
    </row>
    <row r="9016" spans="2:13" x14ac:dyDescent="0.25">
      <c r="B9016" s="72" t="s">
        <v>12</v>
      </c>
      <c r="C9016" s="72" t="s">
        <v>13</v>
      </c>
      <c r="D9016" s="72" t="s">
        <v>14</v>
      </c>
      <c r="E9016" s="72" t="s">
        <v>94</v>
      </c>
      <c r="F9016" s="73">
        <v>12</v>
      </c>
      <c r="G9016" s="72" t="s">
        <v>16</v>
      </c>
      <c r="H9016" s="72" t="s">
        <v>24</v>
      </c>
      <c r="I9016" s="72" t="s">
        <v>18</v>
      </c>
      <c r="J9016" s="72" t="s">
        <v>19</v>
      </c>
      <c r="K9016" s="72" t="s">
        <v>25</v>
      </c>
      <c r="L9016" s="72" t="s">
        <v>561</v>
      </c>
      <c r="M9016" s="72"/>
    </row>
    <row r="9017" spans="2:13" x14ac:dyDescent="0.25">
      <c r="B9017" s="72" t="s">
        <v>12</v>
      </c>
      <c r="C9017" s="72" t="s">
        <v>13</v>
      </c>
      <c r="D9017" s="72" t="s">
        <v>14</v>
      </c>
      <c r="E9017" s="72" t="s">
        <v>79</v>
      </c>
      <c r="F9017" s="73">
        <v>-687</v>
      </c>
      <c r="G9017" s="72" t="s">
        <v>16</v>
      </c>
      <c r="H9017" s="72" t="s">
        <v>24</v>
      </c>
      <c r="I9017" s="72" t="s">
        <v>18</v>
      </c>
      <c r="J9017" s="72" t="s">
        <v>19</v>
      </c>
      <c r="K9017" s="72" t="s">
        <v>185</v>
      </c>
      <c r="L9017" s="72" t="s">
        <v>478</v>
      </c>
      <c r="M9017" s="72"/>
    </row>
    <row r="9018" spans="2:13" x14ac:dyDescent="0.25">
      <c r="B9018" s="72" t="s">
        <v>12</v>
      </c>
      <c r="C9018" s="72" t="s">
        <v>13</v>
      </c>
      <c r="D9018" s="72" t="s">
        <v>14</v>
      </c>
      <c r="E9018" s="72" t="s">
        <v>156</v>
      </c>
      <c r="F9018" s="73">
        <v>136811</v>
      </c>
      <c r="G9018" s="72" t="s">
        <v>16</v>
      </c>
      <c r="H9018" s="72" t="s">
        <v>24</v>
      </c>
      <c r="I9018" s="72" t="s">
        <v>18</v>
      </c>
      <c r="J9018" s="72" t="s">
        <v>19</v>
      </c>
      <c r="K9018" s="72" t="s">
        <v>37</v>
      </c>
      <c r="L9018" s="72" t="s">
        <v>61</v>
      </c>
      <c r="M9018" s="72"/>
    </row>
    <row r="9019" spans="2:13" x14ac:dyDescent="0.25">
      <c r="B9019" s="72" t="s">
        <v>12</v>
      </c>
      <c r="C9019" s="72" t="s">
        <v>13</v>
      </c>
      <c r="D9019" s="72" t="s">
        <v>14</v>
      </c>
      <c r="E9019" s="72" t="s">
        <v>123</v>
      </c>
      <c r="F9019" s="73">
        <v>-2110</v>
      </c>
      <c r="G9019" s="72" t="s">
        <v>16</v>
      </c>
      <c r="H9019" s="72" t="s">
        <v>17</v>
      </c>
      <c r="I9019" s="72" t="s">
        <v>18</v>
      </c>
      <c r="J9019" s="72" t="s">
        <v>19</v>
      </c>
      <c r="K9019" s="72" t="s">
        <v>25</v>
      </c>
      <c r="L9019" s="72" t="s">
        <v>110</v>
      </c>
      <c r="M9019" s="72"/>
    </row>
    <row r="9020" spans="2:13" x14ac:dyDescent="0.25">
      <c r="B9020" s="72" t="s">
        <v>12</v>
      </c>
      <c r="C9020" s="72" t="s">
        <v>13</v>
      </c>
      <c r="D9020" s="72" t="s">
        <v>14</v>
      </c>
      <c r="E9020" s="72" t="s">
        <v>15</v>
      </c>
      <c r="F9020" s="73">
        <v>304004</v>
      </c>
      <c r="G9020" s="72" t="s">
        <v>16</v>
      </c>
      <c r="H9020" s="72" t="s">
        <v>24</v>
      </c>
      <c r="I9020" s="72" t="s">
        <v>18</v>
      </c>
      <c r="J9020" s="72" t="s">
        <v>19</v>
      </c>
      <c r="K9020" s="72" t="s">
        <v>63</v>
      </c>
      <c r="L9020" s="72" t="s">
        <v>376</v>
      </c>
      <c r="M9020" s="72" t="s">
        <v>133</v>
      </c>
    </row>
    <row r="9021" spans="2:13" x14ac:dyDescent="0.25">
      <c r="B9021" s="72" t="s">
        <v>12</v>
      </c>
      <c r="C9021" s="72" t="s">
        <v>13</v>
      </c>
      <c r="D9021" s="72" t="s">
        <v>14</v>
      </c>
      <c r="E9021" s="72" t="s">
        <v>123</v>
      </c>
      <c r="F9021" s="73">
        <v>-2364</v>
      </c>
      <c r="G9021" s="72" t="s">
        <v>16</v>
      </c>
      <c r="H9021" s="72" t="s">
        <v>24</v>
      </c>
      <c r="I9021" s="72" t="s">
        <v>18</v>
      </c>
      <c r="J9021" s="72" t="s">
        <v>19</v>
      </c>
      <c r="K9021" s="72" t="s">
        <v>117</v>
      </c>
      <c r="L9021" s="72" t="s">
        <v>387</v>
      </c>
      <c r="M9021" s="72"/>
    </row>
    <row r="9022" spans="2:13" x14ac:dyDescent="0.25">
      <c r="B9022" s="72" t="s">
        <v>12</v>
      </c>
      <c r="C9022" s="72" t="s">
        <v>13</v>
      </c>
      <c r="D9022" s="72" t="s">
        <v>14</v>
      </c>
      <c r="E9022" s="72" t="s">
        <v>39</v>
      </c>
      <c r="F9022" s="73">
        <v>-26290</v>
      </c>
      <c r="G9022" s="72" t="s">
        <v>16</v>
      </c>
      <c r="H9022" s="72" t="s">
        <v>17</v>
      </c>
      <c r="I9022" s="72" t="s">
        <v>18</v>
      </c>
      <c r="J9022" s="72" t="s">
        <v>19</v>
      </c>
      <c r="K9022" s="72" t="s">
        <v>25</v>
      </c>
      <c r="L9022" s="72" t="s">
        <v>180</v>
      </c>
      <c r="M9022" s="72"/>
    </row>
    <row r="9023" spans="2:13" x14ac:dyDescent="0.25">
      <c r="B9023" s="72" t="s">
        <v>12</v>
      </c>
      <c r="C9023" s="72" t="s">
        <v>13</v>
      </c>
      <c r="D9023" s="72" t="s">
        <v>14</v>
      </c>
      <c r="E9023" s="72" t="s">
        <v>27</v>
      </c>
      <c r="F9023" s="73">
        <v>39868</v>
      </c>
      <c r="G9023" s="72" t="s">
        <v>16</v>
      </c>
      <c r="H9023" s="72" t="s">
        <v>24</v>
      </c>
      <c r="I9023" s="72" t="s">
        <v>18</v>
      </c>
      <c r="J9023" s="72" t="s">
        <v>19</v>
      </c>
      <c r="K9023" s="72" t="s">
        <v>63</v>
      </c>
      <c r="L9023" s="72" t="s">
        <v>562</v>
      </c>
      <c r="M9023" s="72" t="s">
        <v>302</v>
      </c>
    </row>
    <row r="9024" spans="2:13" x14ac:dyDescent="0.25">
      <c r="B9024" s="72" t="s">
        <v>12</v>
      </c>
      <c r="C9024" s="72" t="s">
        <v>13</v>
      </c>
      <c r="D9024" s="72" t="s">
        <v>14</v>
      </c>
      <c r="E9024" s="72" t="s">
        <v>39</v>
      </c>
      <c r="F9024" s="73">
        <v>-3416</v>
      </c>
      <c r="G9024" s="72" t="s">
        <v>16</v>
      </c>
      <c r="H9024" s="72" t="s">
        <v>24</v>
      </c>
      <c r="I9024" s="72" t="s">
        <v>18</v>
      </c>
      <c r="J9024" s="72" t="s">
        <v>19</v>
      </c>
      <c r="K9024" s="72" t="s">
        <v>117</v>
      </c>
      <c r="L9024" s="72" t="s">
        <v>520</v>
      </c>
      <c r="M9024" s="72"/>
    </row>
    <row r="9025" spans="2:13" x14ac:dyDescent="0.25">
      <c r="B9025" s="72" t="s">
        <v>12</v>
      </c>
      <c r="C9025" s="72" t="s">
        <v>13</v>
      </c>
      <c r="D9025" s="72" t="s">
        <v>14</v>
      </c>
      <c r="E9025" s="72" t="s">
        <v>123</v>
      </c>
      <c r="F9025" s="73">
        <v>-357</v>
      </c>
      <c r="G9025" s="72" t="s">
        <v>16</v>
      </c>
      <c r="H9025" s="72" t="s">
        <v>24</v>
      </c>
      <c r="I9025" s="72" t="s">
        <v>18</v>
      </c>
      <c r="J9025" s="72" t="s">
        <v>19</v>
      </c>
      <c r="K9025" s="72" t="s">
        <v>25</v>
      </c>
      <c r="L9025" s="72" t="s">
        <v>77</v>
      </c>
      <c r="M9025" s="72"/>
    </row>
    <row r="9026" spans="2:13" x14ac:dyDescent="0.25">
      <c r="B9026" s="72" t="s">
        <v>12</v>
      </c>
      <c r="C9026" s="72" t="s">
        <v>13</v>
      </c>
      <c r="D9026" s="72" t="s">
        <v>14</v>
      </c>
      <c r="E9026" s="72" t="s">
        <v>144</v>
      </c>
      <c r="F9026" s="73">
        <v>1705423</v>
      </c>
      <c r="G9026" s="72" t="s">
        <v>16</v>
      </c>
      <c r="H9026" s="72" t="s">
        <v>24</v>
      </c>
      <c r="I9026" s="72" t="s">
        <v>18</v>
      </c>
      <c r="J9026" s="72" t="s">
        <v>19</v>
      </c>
      <c r="K9026" s="72" t="s">
        <v>25</v>
      </c>
      <c r="L9026" s="72" t="s">
        <v>128</v>
      </c>
      <c r="M9026" s="72" t="s">
        <v>22</v>
      </c>
    </row>
    <row r="9027" spans="2:13" x14ac:dyDescent="0.25">
      <c r="B9027" s="72" t="s">
        <v>12</v>
      </c>
      <c r="C9027" s="72" t="s">
        <v>13</v>
      </c>
      <c r="D9027" s="72" t="s">
        <v>14</v>
      </c>
      <c r="E9027" s="72" t="s">
        <v>68</v>
      </c>
      <c r="F9027" s="73">
        <v>-1</v>
      </c>
      <c r="G9027" s="72" t="s">
        <v>16</v>
      </c>
      <c r="H9027" s="72" t="s">
        <v>17</v>
      </c>
      <c r="I9027" s="72" t="s">
        <v>18</v>
      </c>
      <c r="J9027" s="72" t="s">
        <v>19</v>
      </c>
      <c r="K9027" s="72" t="s">
        <v>49</v>
      </c>
      <c r="L9027" s="72" t="s">
        <v>208</v>
      </c>
      <c r="M9027" s="72"/>
    </row>
    <row r="9028" spans="2:13" x14ac:dyDescent="0.25">
      <c r="B9028" s="72" t="s">
        <v>12</v>
      </c>
      <c r="C9028" s="72" t="s">
        <v>13</v>
      </c>
      <c r="D9028" s="72" t="s">
        <v>14</v>
      </c>
      <c r="E9028" s="72" t="s">
        <v>27</v>
      </c>
      <c r="F9028" s="73">
        <v>2</v>
      </c>
      <c r="G9028" s="72" t="s">
        <v>16</v>
      </c>
      <c r="H9028" s="72" t="s">
        <v>24</v>
      </c>
      <c r="I9028" s="72" t="s">
        <v>18</v>
      </c>
      <c r="J9028" s="72" t="s">
        <v>526</v>
      </c>
      <c r="K9028" s="72" t="s">
        <v>117</v>
      </c>
      <c r="L9028" s="72" t="s">
        <v>332</v>
      </c>
      <c r="M9028" s="72" t="s">
        <v>302</v>
      </c>
    </row>
    <row r="9029" spans="2:13" x14ac:dyDescent="0.25">
      <c r="B9029" s="72" t="s">
        <v>12</v>
      </c>
      <c r="C9029" s="72" t="s">
        <v>13</v>
      </c>
      <c r="D9029" s="72" t="s">
        <v>14</v>
      </c>
      <c r="E9029" s="72" t="s">
        <v>83</v>
      </c>
      <c r="F9029" s="73">
        <v>99</v>
      </c>
      <c r="G9029" s="72" t="s">
        <v>16</v>
      </c>
      <c r="H9029" s="72" t="s">
        <v>24</v>
      </c>
      <c r="I9029" s="72" t="s">
        <v>18</v>
      </c>
      <c r="J9029" s="72" t="s">
        <v>19</v>
      </c>
      <c r="K9029" s="72" t="s">
        <v>25</v>
      </c>
      <c r="L9029" s="72" t="s">
        <v>563</v>
      </c>
      <c r="M9029" s="72"/>
    </row>
    <row r="9030" spans="2:13" x14ac:dyDescent="0.25">
      <c r="B9030" s="72" t="s">
        <v>12</v>
      </c>
      <c r="C9030" s="72" t="s">
        <v>13</v>
      </c>
      <c r="D9030" s="72" t="s">
        <v>14</v>
      </c>
      <c r="E9030" s="72" t="s">
        <v>51</v>
      </c>
      <c r="F9030" s="73">
        <v>60740</v>
      </c>
      <c r="G9030" s="72" t="s">
        <v>16</v>
      </c>
      <c r="H9030" s="72" t="s">
        <v>24</v>
      </c>
      <c r="I9030" s="72" t="s">
        <v>18</v>
      </c>
      <c r="J9030" s="72" t="s">
        <v>19</v>
      </c>
      <c r="K9030" s="72" t="s">
        <v>25</v>
      </c>
      <c r="L9030" s="72" t="s">
        <v>114</v>
      </c>
      <c r="M9030" s="72"/>
    </row>
    <row r="9031" spans="2:13" x14ac:dyDescent="0.25">
      <c r="B9031" s="72" t="s">
        <v>12</v>
      </c>
      <c r="C9031" s="72" t="s">
        <v>13</v>
      </c>
      <c r="D9031" s="72" t="s">
        <v>14</v>
      </c>
      <c r="E9031" s="72" t="s">
        <v>256</v>
      </c>
      <c r="F9031" s="73">
        <v>-7087</v>
      </c>
      <c r="G9031" s="72" t="s">
        <v>16</v>
      </c>
      <c r="H9031" s="72" t="s">
        <v>24</v>
      </c>
      <c r="I9031" s="72" t="s">
        <v>18</v>
      </c>
      <c r="J9031" s="72" t="s">
        <v>19</v>
      </c>
      <c r="K9031" s="72" t="s">
        <v>37</v>
      </c>
      <c r="L9031" s="72" t="s">
        <v>454</v>
      </c>
      <c r="M9031" s="72"/>
    </row>
    <row r="9032" spans="2:13" x14ac:dyDescent="0.25">
      <c r="B9032" s="72" t="s">
        <v>12</v>
      </c>
      <c r="C9032" s="72" t="s">
        <v>13</v>
      </c>
      <c r="D9032" s="72" t="s">
        <v>14</v>
      </c>
      <c r="E9032" s="72" t="s">
        <v>27</v>
      </c>
      <c r="F9032" s="73">
        <v>7398</v>
      </c>
      <c r="G9032" s="72" t="s">
        <v>16</v>
      </c>
      <c r="H9032" s="72" t="s">
        <v>24</v>
      </c>
      <c r="I9032" s="72" t="s">
        <v>18</v>
      </c>
      <c r="J9032" s="72" t="s">
        <v>19</v>
      </c>
      <c r="K9032" s="72" t="s">
        <v>37</v>
      </c>
      <c r="L9032" s="72" t="s">
        <v>212</v>
      </c>
      <c r="M9032" s="72" t="s">
        <v>29</v>
      </c>
    </row>
    <row r="9033" spans="2:13" x14ac:dyDescent="0.25">
      <c r="B9033" s="72" t="s">
        <v>12</v>
      </c>
      <c r="C9033" s="72" t="s">
        <v>13</v>
      </c>
      <c r="D9033" s="72" t="s">
        <v>14</v>
      </c>
      <c r="E9033" s="72" t="s">
        <v>83</v>
      </c>
      <c r="F9033" s="73">
        <v>168134</v>
      </c>
      <c r="G9033" s="72" t="s">
        <v>16</v>
      </c>
      <c r="H9033" s="72" t="s">
        <v>17</v>
      </c>
      <c r="I9033" s="72" t="s">
        <v>18</v>
      </c>
      <c r="J9033" s="72" t="s">
        <v>19</v>
      </c>
      <c r="K9033" s="72" t="s">
        <v>49</v>
      </c>
      <c r="L9033" s="72" t="s">
        <v>82</v>
      </c>
      <c r="M9033" s="72"/>
    </row>
    <row r="9034" spans="2:13" x14ac:dyDescent="0.25">
      <c r="B9034" s="72" t="s">
        <v>12</v>
      </c>
      <c r="C9034" s="72" t="s">
        <v>13</v>
      </c>
      <c r="D9034" s="72" t="s">
        <v>14</v>
      </c>
      <c r="E9034" s="72" t="s">
        <v>152</v>
      </c>
      <c r="F9034" s="73">
        <v>-4227</v>
      </c>
      <c r="G9034" s="72" t="s">
        <v>16</v>
      </c>
      <c r="H9034" s="72" t="s">
        <v>17</v>
      </c>
      <c r="I9034" s="72" t="s">
        <v>18</v>
      </c>
      <c r="J9034" s="72" t="s">
        <v>19</v>
      </c>
      <c r="K9034" s="72" t="s">
        <v>25</v>
      </c>
      <c r="L9034" s="72" t="s">
        <v>198</v>
      </c>
      <c r="M9034" s="72"/>
    </row>
    <row r="9035" spans="2:13" x14ac:dyDescent="0.25">
      <c r="B9035" s="72" t="s">
        <v>12</v>
      </c>
      <c r="C9035" s="72" t="s">
        <v>13</v>
      </c>
      <c r="D9035" s="72" t="s">
        <v>14</v>
      </c>
      <c r="E9035" s="72" t="s">
        <v>33</v>
      </c>
      <c r="F9035" s="73">
        <v>59664</v>
      </c>
      <c r="G9035" s="72" t="s">
        <v>16</v>
      </c>
      <c r="H9035" s="72" t="s">
        <v>17</v>
      </c>
      <c r="I9035" s="72" t="s">
        <v>18</v>
      </c>
      <c r="J9035" s="72" t="s">
        <v>19</v>
      </c>
      <c r="K9035" s="72" t="s">
        <v>25</v>
      </c>
      <c r="L9035" s="72" t="s">
        <v>174</v>
      </c>
      <c r="M9035" s="72" t="s">
        <v>57</v>
      </c>
    </row>
    <row r="9036" spans="2:13" x14ac:dyDescent="0.25">
      <c r="B9036" s="72" t="s">
        <v>12</v>
      </c>
      <c r="C9036" s="72" t="s">
        <v>13</v>
      </c>
      <c r="D9036" s="72" t="s">
        <v>14</v>
      </c>
      <c r="E9036" s="72" t="s">
        <v>68</v>
      </c>
      <c r="F9036" s="73">
        <v>-34508</v>
      </c>
      <c r="G9036" s="72" t="s">
        <v>16</v>
      </c>
      <c r="H9036" s="72" t="s">
        <v>24</v>
      </c>
      <c r="I9036" s="72" t="s">
        <v>18</v>
      </c>
      <c r="J9036" s="72" t="s">
        <v>19</v>
      </c>
      <c r="K9036" s="72" t="s">
        <v>130</v>
      </c>
      <c r="L9036" s="72" t="s">
        <v>131</v>
      </c>
      <c r="M9036" s="72"/>
    </row>
    <row r="9037" spans="2:13" x14ac:dyDescent="0.25">
      <c r="B9037" s="72" t="s">
        <v>12</v>
      </c>
      <c r="C9037" s="72" t="s">
        <v>13</v>
      </c>
      <c r="D9037" s="72" t="s">
        <v>14</v>
      </c>
      <c r="E9037" s="72" t="s">
        <v>51</v>
      </c>
      <c r="F9037" s="73">
        <v>482618</v>
      </c>
      <c r="G9037" s="72" t="s">
        <v>16</v>
      </c>
      <c r="H9037" s="72" t="s">
        <v>24</v>
      </c>
      <c r="I9037" s="72" t="s">
        <v>18</v>
      </c>
      <c r="J9037" s="72" t="s">
        <v>19</v>
      </c>
      <c r="K9037" s="72" t="s">
        <v>37</v>
      </c>
      <c r="L9037" s="72" t="s">
        <v>389</v>
      </c>
      <c r="M9037" s="72"/>
    </row>
    <row r="9038" spans="2:13" x14ac:dyDescent="0.25">
      <c r="B9038" s="72" t="s">
        <v>12</v>
      </c>
      <c r="C9038" s="72" t="s">
        <v>13</v>
      </c>
      <c r="D9038" s="72" t="s">
        <v>14</v>
      </c>
      <c r="E9038" s="72" t="s">
        <v>39</v>
      </c>
      <c r="F9038" s="73">
        <v>-708</v>
      </c>
      <c r="G9038" s="72" t="s">
        <v>16</v>
      </c>
      <c r="H9038" s="72" t="s">
        <v>24</v>
      </c>
      <c r="I9038" s="72" t="s">
        <v>18</v>
      </c>
      <c r="J9038" s="72" t="s">
        <v>179</v>
      </c>
      <c r="K9038" s="72" t="s">
        <v>117</v>
      </c>
      <c r="L9038" s="72" t="s">
        <v>271</v>
      </c>
      <c r="M9038" s="72"/>
    </row>
    <row r="9039" spans="2:13" x14ac:dyDescent="0.25">
      <c r="B9039" s="72" t="s">
        <v>12</v>
      </c>
      <c r="C9039" s="72" t="s">
        <v>13</v>
      </c>
      <c r="D9039" s="72" t="s">
        <v>14</v>
      </c>
      <c r="E9039" s="72" t="s">
        <v>41</v>
      </c>
      <c r="F9039" s="73">
        <v>-409</v>
      </c>
      <c r="G9039" s="72" t="s">
        <v>16</v>
      </c>
      <c r="H9039" s="72" t="s">
        <v>24</v>
      </c>
      <c r="I9039" s="72" t="s">
        <v>18</v>
      </c>
      <c r="J9039" s="72" t="s">
        <v>19</v>
      </c>
      <c r="K9039" s="72" t="s">
        <v>205</v>
      </c>
      <c r="L9039" s="72" t="s">
        <v>395</v>
      </c>
      <c r="M9039" s="72"/>
    </row>
    <row r="9040" spans="2:13" x14ac:dyDescent="0.25">
      <c r="B9040" s="72" t="s">
        <v>12</v>
      </c>
      <c r="C9040" s="72" t="s">
        <v>13</v>
      </c>
      <c r="D9040" s="72" t="s">
        <v>14</v>
      </c>
      <c r="E9040" s="72" t="s">
        <v>83</v>
      </c>
      <c r="F9040" s="73">
        <v>1000</v>
      </c>
      <c r="G9040" s="72" t="s">
        <v>16</v>
      </c>
      <c r="H9040" s="72" t="s">
        <v>17</v>
      </c>
      <c r="I9040" s="72" t="s">
        <v>18</v>
      </c>
      <c r="J9040" s="72" t="s">
        <v>19</v>
      </c>
      <c r="K9040" s="72" t="s">
        <v>25</v>
      </c>
      <c r="L9040" s="72" t="s">
        <v>473</v>
      </c>
      <c r="M9040" s="72"/>
    </row>
    <row r="9041" spans="2:13" x14ac:dyDescent="0.25">
      <c r="B9041" s="72" t="s">
        <v>12</v>
      </c>
      <c r="C9041" s="72" t="s">
        <v>13</v>
      </c>
      <c r="D9041" s="72" t="s">
        <v>14</v>
      </c>
      <c r="E9041" s="72" t="s">
        <v>51</v>
      </c>
      <c r="F9041" s="73">
        <v>95024</v>
      </c>
      <c r="G9041" s="72" t="s">
        <v>16</v>
      </c>
      <c r="H9041" s="72" t="s">
        <v>17</v>
      </c>
      <c r="I9041" s="72" t="s">
        <v>18</v>
      </c>
      <c r="J9041" s="72" t="s">
        <v>19</v>
      </c>
      <c r="K9041" s="72" t="s">
        <v>25</v>
      </c>
      <c r="L9041" s="72" t="s">
        <v>299</v>
      </c>
      <c r="M9041" s="72"/>
    </row>
    <row r="9042" spans="2:13" x14ac:dyDescent="0.25">
      <c r="B9042" s="72" t="s">
        <v>12</v>
      </c>
      <c r="C9042" s="72" t="s">
        <v>13</v>
      </c>
      <c r="D9042" s="72" t="s">
        <v>14</v>
      </c>
      <c r="E9042" s="72" t="s">
        <v>60</v>
      </c>
      <c r="F9042" s="73">
        <v>1242063</v>
      </c>
      <c r="G9042" s="72" t="s">
        <v>16</v>
      </c>
      <c r="H9042" s="72" t="s">
        <v>17</v>
      </c>
      <c r="I9042" s="72" t="s">
        <v>18</v>
      </c>
      <c r="J9042" s="72" t="s">
        <v>19</v>
      </c>
      <c r="K9042" s="72" t="s">
        <v>25</v>
      </c>
      <c r="L9042" s="72" t="s">
        <v>128</v>
      </c>
      <c r="M9042" s="72" t="s">
        <v>184</v>
      </c>
    </row>
    <row r="9043" spans="2:13" x14ac:dyDescent="0.25">
      <c r="B9043" s="72" t="s">
        <v>12</v>
      </c>
      <c r="C9043" s="72" t="s">
        <v>13</v>
      </c>
      <c r="D9043" s="72" t="s">
        <v>14</v>
      </c>
      <c r="E9043" s="72" t="s">
        <v>146</v>
      </c>
      <c r="F9043" s="73">
        <v>-57248</v>
      </c>
      <c r="G9043" s="72" t="s">
        <v>16</v>
      </c>
      <c r="H9043" s="72" t="s">
        <v>17</v>
      </c>
      <c r="I9043" s="72" t="s">
        <v>18</v>
      </c>
      <c r="J9043" s="72" t="s">
        <v>19</v>
      </c>
      <c r="K9043" s="72" t="s">
        <v>25</v>
      </c>
      <c r="L9043" s="72" t="s">
        <v>234</v>
      </c>
      <c r="M9043" s="72"/>
    </row>
    <row r="9044" spans="2:13" x14ac:dyDescent="0.25">
      <c r="B9044" s="72" t="s">
        <v>12</v>
      </c>
      <c r="C9044" s="72" t="s">
        <v>13</v>
      </c>
      <c r="D9044" s="72" t="s">
        <v>14</v>
      </c>
      <c r="E9044" s="72" t="s">
        <v>68</v>
      </c>
      <c r="F9044" s="73">
        <v>-140295</v>
      </c>
      <c r="G9044" s="72" t="s">
        <v>16</v>
      </c>
      <c r="H9044" s="72" t="s">
        <v>24</v>
      </c>
      <c r="I9044" s="72" t="s">
        <v>18</v>
      </c>
      <c r="J9044" s="72" t="s">
        <v>19</v>
      </c>
      <c r="K9044" s="72" t="s">
        <v>117</v>
      </c>
      <c r="L9044" s="72" t="s">
        <v>455</v>
      </c>
      <c r="M9044" s="72"/>
    </row>
    <row r="9045" spans="2:13" x14ac:dyDescent="0.25">
      <c r="B9045" s="72" t="s">
        <v>12</v>
      </c>
      <c r="C9045" s="72" t="s">
        <v>13</v>
      </c>
      <c r="D9045" s="72" t="s">
        <v>14</v>
      </c>
      <c r="E9045" s="72" t="s">
        <v>33</v>
      </c>
      <c r="F9045" s="73">
        <v>967746</v>
      </c>
      <c r="G9045" s="72" t="s">
        <v>16</v>
      </c>
      <c r="H9045" s="72" t="s">
        <v>17</v>
      </c>
      <c r="I9045" s="72" t="s">
        <v>18</v>
      </c>
      <c r="J9045" s="72" t="s">
        <v>19</v>
      </c>
      <c r="K9045" s="72" t="s">
        <v>25</v>
      </c>
      <c r="L9045" s="72" t="s">
        <v>110</v>
      </c>
      <c r="M9045" s="72" t="s">
        <v>35</v>
      </c>
    </row>
    <row r="9046" spans="2:13" x14ac:dyDescent="0.25">
      <c r="B9046" s="72" t="s">
        <v>12</v>
      </c>
      <c r="C9046" s="72" t="s">
        <v>13</v>
      </c>
      <c r="D9046" s="72" t="s">
        <v>14</v>
      </c>
      <c r="E9046" s="72" t="s">
        <v>36</v>
      </c>
      <c r="F9046" s="73">
        <v>383456</v>
      </c>
      <c r="G9046" s="72" t="s">
        <v>16</v>
      </c>
      <c r="H9046" s="72" t="s">
        <v>24</v>
      </c>
      <c r="I9046" s="72" t="s">
        <v>18</v>
      </c>
      <c r="J9046" s="72" t="s">
        <v>19</v>
      </c>
      <c r="K9046" s="72" t="s">
        <v>37</v>
      </c>
      <c r="L9046" s="72" t="s">
        <v>389</v>
      </c>
      <c r="M9046" s="72" t="s">
        <v>29</v>
      </c>
    </row>
    <row r="9047" spans="2:13" x14ac:dyDescent="0.25">
      <c r="B9047" s="72" t="s">
        <v>12</v>
      </c>
      <c r="C9047" s="72" t="s">
        <v>13</v>
      </c>
      <c r="D9047" s="72" t="s">
        <v>14</v>
      </c>
      <c r="E9047" s="72" t="s">
        <v>94</v>
      </c>
      <c r="F9047" s="73">
        <v>36260</v>
      </c>
      <c r="G9047" s="72" t="s">
        <v>16</v>
      </c>
      <c r="H9047" s="72" t="s">
        <v>24</v>
      </c>
      <c r="I9047" s="72" t="s">
        <v>18</v>
      </c>
      <c r="J9047" s="72" t="s">
        <v>19</v>
      </c>
      <c r="K9047" s="72" t="s">
        <v>130</v>
      </c>
      <c r="L9047" s="72" t="s">
        <v>386</v>
      </c>
      <c r="M9047" s="72"/>
    </row>
    <row r="9048" spans="2:13" x14ac:dyDescent="0.25">
      <c r="B9048" s="72" t="s">
        <v>12</v>
      </c>
      <c r="C9048" s="72" t="s">
        <v>13</v>
      </c>
      <c r="D9048" s="72" t="s">
        <v>14</v>
      </c>
      <c r="E9048" s="72" t="s">
        <v>55</v>
      </c>
      <c r="F9048" s="73">
        <v>7239109</v>
      </c>
      <c r="G9048" s="72" t="s">
        <v>16</v>
      </c>
      <c r="H9048" s="72" t="s">
        <v>24</v>
      </c>
      <c r="I9048" s="72" t="s">
        <v>18</v>
      </c>
      <c r="J9048" s="72" t="s">
        <v>19</v>
      </c>
      <c r="K9048" s="72" t="s">
        <v>25</v>
      </c>
      <c r="L9048" s="72" t="s">
        <v>180</v>
      </c>
      <c r="M9048" s="72" t="s">
        <v>57</v>
      </c>
    </row>
    <row r="9049" spans="2:13" x14ac:dyDescent="0.25">
      <c r="B9049" s="72" t="s">
        <v>12</v>
      </c>
      <c r="C9049" s="72" t="s">
        <v>13</v>
      </c>
      <c r="D9049" s="72" t="s">
        <v>14</v>
      </c>
      <c r="E9049" s="72" t="s">
        <v>81</v>
      </c>
      <c r="F9049" s="73">
        <v>152970</v>
      </c>
      <c r="G9049" s="72" t="s">
        <v>16</v>
      </c>
      <c r="H9049" s="72" t="s">
        <v>17</v>
      </c>
      <c r="I9049" s="72" t="s">
        <v>18</v>
      </c>
      <c r="J9049" s="72" t="s">
        <v>19</v>
      </c>
      <c r="K9049" s="72" t="s">
        <v>37</v>
      </c>
      <c r="L9049" s="72" t="s">
        <v>390</v>
      </c>
      <c r="M9049" s="72" t="s">
        <v>57</v>
      </c>
    </row>
    <row r="9050" spans="2:13" x14ac:dyDescent="0.25">
      <c r="B9050" s="72" t="s">
        <v>12</v>
      </c>
      <c r="C9050" s="72" t="s">
        <v>13</v>
      </c>
      <c r="D9050" s="72" t="s">
        <v>14</v>
      </c>
      <c r="E9050" s="72" t="s">
        <v>300</v>
      </c>
      <c r="F9050" s="73">
        <v>968</v>
      </c>
      <c r="G9050" s="72" t="s">
        <v>16</v>
      </c>
      <c r="H9050" s="72" t="s">
        <v>24</v>
      </c>
      <c r="I9050" s="72" t="s">
        <v>18</v>
      </c>
      <c r="J9050" s="72" t="s">
        <v>19</v>
      </c>
      <c r="K9050" s="72" t="s">
        <v>25</v>
      </c>
      <c r="L9050" s="72" t="s">
        <v>481</v>
      </c>
      <c r="M9050" s="72" t="s">
        <v>302</v>
      </c>
    </row>
    <row r="9051" spans="2:13" x14ac:dyDescent="0.25">
      <c r="B9051" s="72" t="s">
        <v>12</v>
      </c>
      <c r="C9051" s="72" t="s">
        <v>13</v>
      </c>
      <c r="D9051" s="72" t="s">
        <v>14</v>
      </c>
      <c r="E9051" s="72" t="s">
        <v>15</v>
      </c>
      <c r="F9051" s="73">
        <v>50065</v>
      </c>
      <c r="G9051" s="72" t="s">
        <v>16</v>
      </c>
      <c r="H9051" s="72" t="s">
        <v>17</v>
      </c>
      <c r="I9051" s="72" t="s">
        <v>18</v>
      </c>
      <c r="J9051" s="72" t="s">
        <v>19</v>
      </c>
      <c r="K9051" s="72" t="s">
        <v>25</v>
      </c>
      <c r="L9051" s="72" t="s">
        <v>481</v>
      </c>
      <c r="M9051" s="72" t="s">
        <v>133</v>
      </c>
    </row>
    <row r="9052" spans="2:13" x14ac:dyDescent="0.25">
      <c r="B9052" s="72" t="s">
        <v>12</v>
      </c>
      <c r="C9052" s="72" t="s">
        <v>13</v>
      </c>
      <c r="D9052" s="72" t="s">
        <v>14</v>
      </c>
      <c r="E9052" s="72" t="s">
        <v>83</v>
      </c>
      <c r="F9052" s="73">
        <v>515508</v>
      </c>
      <c r="G9052" s="72" t="s">
        <v>16</v>
      </c>
      <c r="H9052" s="72" t="s">
        <v>24</v>
      </c>
      <c r="I9052" s="72" t="s">
        <v>18</v>
      </c>
      <c r="J9052" s="72" t="s">
        <v>19</v>
      </c>
      <c r="K9052" s="72" t="s">
        <v>102</v>
      </c>
      <c r="L9052" s="72" t="s">
        <v>103</v>
      </c>
      <c r="M9052" s="72"/>
    </row>
    <row r="9053" spans="2:13" x14ac:dyDescent="0.25">
      <c r="B9053" s="72" t="s">
        <v>12</v>
      </c>
      <c r="C9053" s="72" t="s">
        <v>13</v>
      </c>
      <c r="D9053" s="72" t="s">
        <v>14</v>
      </c>
      <c r="E9053" s="72" t="s">
        <v>74</v>
      </c>
      <c r="F9053" s="73">
        <v>61178</v>
      </c>
      <c r="G9053" s="72" t="s">
        <v>16</v>
      </c>
      <c r="H9053" s="72" t="s">
        <v>24</v>
      </c>
      <c r="I9053" s="72" t="s">
        <v>18</v>
      </c>
      <c r="J9053" s="72" t="s">
        <v>19</v>
      </c>
      <c r="K9053" s="72" t="s">
        <v>117</v>
      </c>
      <c r="L9053" s="72" t="s">
        <v>387</v>
      </c>
      <c r="M9053" s="72" t="s">
        <v>57</v>
      </c>
    </row>
    <row r="9054" spans="2:13" x14ac:dyDescent="0.25">
      <c r="B9054" s="72" t="s">
        <v>12</v>
      </c>
      <c r="C9054" s="72" t="s">
        <v>13</v>
      </c>
      <c r="D9054" s="72" t="s">
        <v>14</v>
      </c>
      <c r="E9054" s="72" t="s">
        <v>41</v>
      </c>
      <c r="F9054" s="73">
        <v>-104</v>
      </c>
      <c r="G9054" s="72" t="s">
        <v>16</v>
      </c>
      <c r="H9054" s="72" t="s">
        <v>24</v>
      </c>
      <c r="I9054" s="72" t="s">
        <v>18</v>
      </c>
      <c r="J9054" s="72" t="s">
        <v>19</v>
      </c>
      <c r="K9054" s="72" t="s">
        <v>37</v>
      </c>
      <c r="L9054" s="72" t="s">
        <v>182</v>
      </c>
      <c r="M9054" s="72"/>
    </row>
    <row r="9055" spans="2:13" x14ac:dyDescent="0.25">
      <c r="B9055" s="72" t="s">
        <v>12</v>
      </c>
      <c r="C9055" s="72" t="s">
        <v>13</v>
      </c>
      <c r="D9055" s="72" t="s">
        <v>14</v>
      </c>
      <c r="E9055" s="72" t="s">
        <v>55</v>
      </c>
      <c r="F9055" s="73">
        <v>9241</v>
      </c>
      <c r="G9055" s="72" t="s">
        <v>16</v>
      </c>
      <c r="H9055" s="72" t="s">
        <v>24</v>
      </c>
      <c r="I9055" s="72" t="s">
        <v>48</v>
      </c>
      <c r="J9055" s="72" t="s">
        <v>19</v>
      </c>
      <c r="K9055" s="72" t="s">
        <v>37</v>
      </c>
      <c r="L9055" s="72" t="s">
        <v>182</v>
      </c>
      <c r="M9055" s="72" t="s">
        <v>112</v>
      </c>
    </row>
    <row r="9056" spans="2:13" x14ac:dyDescent="0.25">
      <c r="B9056" s="72" t="s">
        <v>12</v>
      </c>
      <c r="C9056" s="72" t="s">
        <v>13</v>
      </c>
      <c r="D9056" s="72" t="s">
        <v>14</v>
      </c>
      <c r="E9056" s="72" t="s">
        <v>55</v>
      </c>
      <c r="F9056" s="73">
        <v>3881013</v>
      </c>
      <c r="G9056" s="72" t="s">
        <v>16</v>
      </c>
      <c r="H9056" s="72" t="s">
        <v>24</v>
      </c>
      <c r="I9056" s="72" t="s">
        <v>18</v>
      </c>
      <c r="J9056" s="72" t="s">
        <v>19</v>
      </c>
      <c r="K9056" s="72" t="s">
        <v>25</v>
      </c>
      <c r="L9056" s="72" t="s">
        <v>427</v>
      </c>
      <c r="M9056" s="72" t="s">
        <v>112</v>
      </c>
    </row>
    <row r="9057" spans="2:13" x14ac:dyDescent="0.25">
      <c r="B9057" s="72" t="s">
        <v>12</v>
      </c>
      <c r="C9057" s="72" t="s">
        <v>13</v>
      </c>
      <c r="D9057" s="72" t="s">
        <v>14</v>
      </c>
      <c r="E9057" s="72" t="s">
        <v>41</v>
      </c>
      <c r="F9057" s="73">
        <v>-4</v>
      </c>
      <c r="G9057" s="72" t="s">
        <v>16</v>
      </c>
      <c r="H9057" s="72" t="s">
        <v>24</v>
      </c>
      <c r="I9057" s="72" t="s">
        <v>18</v>
      </c>
      <c r="J9057" s="72" t="s">
        <v>19</v>
      </c>
      <c r="K9057" s="72" t="s">
        <v>63</v>
      </c>
      <c r="L9057" s="72" t="s">
        <v>564</v>
      </c>
      <c r="M9057" s="72"/>
    </row>
    <row r="9058" spans="2:13" x14ac:dyDescent="0.25">
      <c r="B9058" s="72" t="s">
        <v>12</v>
      </c>
      <c r="C9058" s="72" t="s">
        <v>13</v>
      </c>
      <c r="D9058" s="72" t="s">
        <v>14</v>
      </c>
      <c r="E9058" s="72" t="s">
        <v>55</v>
      </c>
      <c r="F9058" s="73">
        <v>606622</v>
      </c>
      <c r="G9058" s="72" t="s">
        <v>16</v>
      </c>
      <c r="H9058" s="72" t="s">
        <v>17</v>
      </c>
      <c r="I9058" s="72" t="s">
        <v>18</v>
      </c>
      <c r="J9058" s="72" t="s">
        <v>19</v>
      </c>
      <c r="K9058" s="72" t="s">
        <v>25</v>
      </c>
      <c r="L9058" s="72" t="s">
        <v>347</v>
      </c>
      <c r="M9058" s="72" t="s">
        <v>112</v>
      </c>
    </row>
    <row r="9059" spans="2:13" x14ac:dyDescent="0.25">
      <c r="B9059" s="72" t="s">
        <v>12</v>
      </c>
      <c r="C9059" s="72" t="s">
        <v>13</v>
      </c>
      <c r="D9059" s="72" t="s">
        <v>14</v>
      </c>
      <c r="E9059" s="72" t="s">
        <v>51</v>
      </c>
      <c r="F9059" s="73">
        <v>503</v>
      </c>
      <c r="G9059" s="72" t="s">
        <v>16</v>
      </c>
      <c r="H9059" s="72" t="s">
        <v>24</v>
      </c>
      <c r="I9059" s="72" t="s">
        <v>48</v>
      </c>
      <c r="J9059" s="72" t="s">
        <v>19</v>
      </c>
      <c r="K9059" s="72" t="s">
        <v>49</v>
      </c>
      <c r="L9059" s="72" t="s">
        <v>95</v>
      </c>
      <c r="M9059" s="72"/>
    </row>
    <row r="9060" spans="2:13" x14ac:dyDescent="0.25">
      <c r="B9060" s="72" t="s">
        <v>12</v>
      </c>
      <c r="C9060" s="72" t="s">
        <v>13</v>
      </c>
      <c r="D9060" s="72" t="s">
        <v>14</v>
      </c>
      <c r="E9060" s="72" t="s">
        <v>83</v>
      </c>
      <c r="F9060" s="73">
        <v>970398</v>
      </c>
      <c r="G9060" s="72" t="s">
        <v>16</v>
      </c>
      <c r="H9060" s="72" t="s">
        <v>17</v>
      </c>
      <c r="I9060" s="72" t="s">
        <v>18</v>
      </c>
      <c r="J9060" s="72" t="s">
        <v>19</v>
      </c>
      <c r="K9060" s="72" t="s">
        <v>25</v>
      </c>
      <c r="L9060" s="72" t="s">
        <v>77</v>
      </c>
      <c r="M9060" s="72"/>
    </row>
    <row r="9061" spans="2:13" x14ac:dyDescent="0.25">
      <c r="B9061" s="72" t="s">
        <v>12</v>
      </c>
      <c r="C9061" s="72" t="s">
        <v>13</v>
      </c>
      <c r="D9061" s="72" t="s">
        <v>14</v>
      </c>
      <c r="E9061" s="72" t="s">
        <v>773</v>
      </c>
      <c r="F9061" s="73">
        <v>18923</v>
      </c>
      <c r="G9061" s="72" t="s">
        <v>16</v>
      </c>
      <c r="H9061" s="72" t="s">
        <v>17</v>
      </c>
      <c r="I9061" s="72" t="s">
        <v>48</v>
      </c>
      <c r="J9061" s="72" t="s">
        <v>19</v>
      </c>
      <c r="K9061" s="72"/>
      <c r="L9061" s="72"/>
      <c r="M9061" s="72" t="s">
        <v>243</v>
      </c>
    </row>
    <row r="9062" spans="2:13" x14ac:dyDescent="0.25">
      <c r="B9062" s="72" t="s">
        <v>12</v>
      </c>
      <c r="C9062" s="72" t="s">
        <v>13</v>
      </c>
      <c r="D9062" s="72" t="s">
        <v>14</v>
      </c>
      <c r="E9062" s="72" t="s">
        <v>353</v>
      </c>
      <c r="F9062" s="73">
        <v>105819</v>
      </c>
      <c r="G9062" s="72" t="s">
        <v>16</v>
      </c>
      <c r="H9062" s="72" t="s">
        <v>24</v>
      </c>
      <c r="I9062" s="72" t="s">
        <v>18</v>
      </c>
      <c r="J9062" s="72" t="s">
        <v>19</v>
      </c>
      <c r="K9062" s="72" t="s">
        <v>25</v>
      </c>
      <c r="L9062" s="72" t="s">
        <v>191</v>
      </c>
      <c r="M9062" s="72" t="s">
        <v>133</v>
      </c>
    </row>
    <row r="9063" spans="2:13" x14ac:dyDescent="0.25">
      <c r="B9063" s="72" t="s">
        <v>12</v>
      </c>
      <c r="C9063" s="72" t="s">
        <v>13</v>
      </c>
      <c r="D9063" s="72" t="s">
        <v>14</v>
      </c>
      <c r="E9063" s="72" t="s">
        <v>94</v>
      </c>
      <c r="F9063" s="73">
        <v>1988</v>
      </c>
      <c r="G9063" s="72" t="s">
        <v>16</v>
      </c>
      <c r="H9063" s="72" t="s">
        <v>24</v>
      </c>
      <c r="I9063" s="72" t="s">
        <v>18</v>
      </c>
      <c r="J9063" s="72" t="s">
        <v>19</v>
      </c>
      <c r="K9063" s="72" t="s">
        <v>99</v>
      </c>
      <c r="L9063" s="72" t="s">
        <v>239</v>
      </c>
      <c r="M9063" s="72"/>
    </row>
    <row r="9064" spans="2:13" x14ac:dyDescent="0.25">
      <c r="B9064" s="72" t="s">
        <v>12</v>
      </c>
      <c r="C9064" s="72" t="s">
        <v>13</v>
      </c>
      <c r="D9064" s="72" t="s">
        <v>14</v>
      </c>
      <c r="E9064" s="72" t="s">
        <v>68</v>
      </c>
      <c r="F9064" s="73">
        <v>-12179</v>
      </c>
      <c r="G9064" s="72" t="s">
        <v>16</v>
      </c>
      <c r="H9064" s="72" t="s">
        <v>24</v>
      </c>
      <c r="I9064" s="72" t="s">
        <v>18</v>
      </c>
      <c r="J9064" s="72" t="s">
        <v>19</v>
      </c>
      <c r="K9064" s="72" t="s">
        <v>37</v>
      </c>
      <c r="L9064" s="72" t="s">
        <v>340</v>
      </c>
      <c r="M9064" s="72"/>
    </row>
    <row r="9065" spans="2:13" x14ac:dyDescent="0.25">
      <c r="B9065" s="72" t="s">
        <v>12</v>
      </c>
      <c r="C9065" s="72" t="s">
        <v>13</v>
      </c>
      <c r="D9065" s="72" t="s">
        <v>14</v>
      </c>
      <c r="E9065" s="72" t="s">
        <v>65</v>
      </c>
      <c r="F9065" s="73">
        <v>47301</v>
      </c>
      <c r="G9065" s="72" t="s">
        <v>16</v>
      </c>
      <c r="H9065" s="72" t="s">
        <v>24</v>
      </c>
      <c r="I9065" s="72" t="s">
        <v>18</v>
      </c>
      <c r="J9065" s="72" t="s">
        <v>19</v>
      </c>
      <c r="K9065" s="72" t="s">
        <v>20</v>
      </c>
      <c r="L9065" s="72" t="s">
        <v>148</v>
      </c>
      <c r="M9065" s="72" t="s">
        <v>133</v>
      </c>
    </row>
    <row r="9066" spans="2:13" x14ac:dyDescent="0.25">
      <c r="B9066" s="72" t="s">
        <v>12</v>
      </c>
      <c r="C9066" s="72" t="s">
        <v>13</v>
      </c>
      <c r="D9066" s="72" t="s">
        <v>14</v>
      </c>
      <c r="E9066" s="72" t="s">
        <v>256</v>
      </c>
      <c r="F9066" s="73">
        <v>-8707</v>
      </c>
      <c r="G9066" s="72" t="s">
        <v>16</v>
      </c>
      <c r="H9066" s="72" t="s">
        <v>17</v>
      </c>
      <c r="I9066" s="72" t="s">
        <v>18</v>
      </c>
      <c r="J9066" s="72" t="s">
        <v>19</v>
      </c>
      <c r="K9066" s="72" t="s">
        <v>25</v>
      </c>
      <c r="L9066" s="72" t="s">
        <v>377</v>
      </c>
      <c r="M9066" s="72"/>
    </row>
    <row r="9067" spans="2:13" x14ac:dyDescent="0.25">
      <c r="B9067" s="72" t="s">
        <v>12</v>
      </c>
      <c r="C9067" s="72" t="s">
        <v>13</v>
      </c>
      <c r="D9067" s="72" t="s">
        <v>14</v>
      </c>
      <c r="E9067" s="72" t="s">
        <v>55</v>
      </c>
      <c r="F9067" s="73">
        <v>490243</v>
      </c>
      <c r="G9067" s="72" t="s">
        <v>16</v>
      </c>
      <c r="H9067" s="72" t="s">
        <v>24</v>
      </c>
      <c r="I9067" s="72" t="s">
        <v>18</v>
      </c>
      <c r="J9067" s="72" t="s">
        <v>19</v>
      </c>
      <c r="K9067" s="72" t="s">
        <v>20</v>
      </c>
      <c r="L9067" s="72" t="s">
        <v>181</v>
      </c>
      <c r="M9067" s="72" t="s">
        <v>29</v>
      </c>
    </row>
    <row r="9068" spans="2:13" x14ac:dyDescent="0.25">
      <c r="B9068" s="72" t="s">
        <v>12</v>
      </c>
      <c r="C9068" s="72" t="s">
        <v>13</v>
      </c>
      <c r="D9068" s="72" t="s">
        <v>14</v>
      </c>
      <c r="E9068" s="72" t="s">
        <v>81</v>
      </c>
      <c r="F9068" s="73">
        <v>149914</v>
      </c>
      <c r="G9068" s="72" t="s">
        <v>16</v>
      </c>
      <c r="H9068" s="72" t="s">
        <v>24</v>
      </c>
      <c r="I9068" s="72" t="s">
        <v>18</v>
      </c>
      <c r="J9068" s="72" t="s">
        <v>19</v>
      </c>
      <c r="K9068" s="72" t="s">
        <v>130</v>
      </c>
      <c r="L9068" s="72" t="s">
        <v>131</v>
      </c>
      <c r="M9068" s="72" t="s">
        <v>47</v>
      </c>
    </row>
    <row r="9069" spans="2:13" x14ac:dyDescent="0.25">
      <c r="B9069" s="72" t="s">
        <v>12</v>
      </c>
      <c r="C9069" s="72" t="s">
        <v>13</v>
      </c>
      <c r="D9069" s="72" t="s">
        <v>14</v>
      </c>
      <c r="E9069" s="72" t="s">
        <v>68</v>
      </c>
      <c r="F9069" s="73">
        <v>-20578</v>
      </c>
      <c r="G9069" s="72" t="s">
        <v>16</v>
      </c>
      <c r="H9069" s="72" t="s">
        <v>24</v>
      </c>
      <c r="I9069" s="72" t="s">
        <v>18</v>
      </c>
      <c r="J9069" s="72" t="s">
        <v>19</v>
      </c>
      <c r="K9069" s="72" t="s">
        <v>31</v>
      </c>
      <c r="L9069" s="72" t="s">
        <v>565</v>
      </c>
      <c r="M9069" s="72"/>
    </row>
    <row r="9070" spans="2:13" x14ac:dyDescent="0.25">
      <c r="B9070" s="72" t="s">
        <v>12</v>
      </c>
      <c r="C9070" s="72" t="s">
        <v>13</v>
      </c>
      <c r="D9070" s="72" t="s">
        <v>14</v>
      </c>
      <c r="E9070" s="72" t="s">
        <v>83</v>
      </c>
      <c r="F9070" s="73">
        <v>2389172</v>
      </c>
      <c r="G9070" s="72" t="s">
        <v>16</v>
      </c>
      <c r="H9070" s="72" t="s">
        <v>24</v>
      </c>
      <c r="I9070" s="72" t="s">
        <v>18</v>
      </c>
      <c r="J9070" s="72" t="s">
        <v>19</v>
      </c>
      <c r="K9070" s="72" t="s">
        <v>25</v>
      </c>
      <c r="L9070" s="72" t="s">
        <v>434</v>
      </c>
      <c r="M9070" s="72"/>
    </row>
    <row r="9071" spans="2:13" x14ac:dyDescent="0.25">
      <c r="B9071" s="72" t="s">
        <v>12</v>
      </c>
      <c r="C9071" s="72" t="s">
        <v>13</v>
      </c>
      <c r="D9071" s="72" t="s">
        <v>14</v>
      </c>
      <c r="E9071" s="72" t="s">
        <v>30</v>
      </c>
      <c r="F9071" s="73">
        <v>-39539</v>
      </c>
      <c r="G9071" s="72" t="s">
        <v>16</v>
      </c>
      <c r="H9071" s="72" t="s">
        <v>24</v>
      </c>
      <c r="I9071" s="72" t="s">
        <v>18</v>
      </c>
      <c r="J9071" s="72" t="s">
        <v>19</v>
      </c>
      <c r="K9071" s="72" t="s">
        <v>130</v>
      </c>
      <c r="L9071" s="72" t="s">
        <v>147</v>
      </c>
      <c r="M9071" s="72"/>
    </row>
    <row r="9072" spans="2:13" x14ac:dyDescent="0.25">
      <c r="B9072" s="72" t="s">
        <v>12</v>
      </c>
      <c r="C9072" s="72" t="s">
        <v>13</v>
      </c>
      <c r="D9072" s="72" t="s">
        <v>14</v>
      </c>
      <c r="E9072" s="72" t="s">
        <v>39</v>
      </c>
      <c r="F9072" s="73">
        <v>-38</v>
      </c>
      <c r="G9072" s="72" t="s">
        <v>16</v>
      </c>
      <c r="H9072" s="72" t="s">
        <v>17</v>
      </c>
      <c r="I9072" s="72" t="s">
        <v>48</v>
      </c>
      <c r="J9072" s="72" t="s">
        <v>19</v>
      </c>
      <c r="K9072" s="72" t="s">
        <v>49</v>
      </c>
      <c r="L9072" s="72" t="s">
        <v>66</v>
      </c>
      <c r="M9072" s="72"/>
    </row>
    <row r="9073" spans="2:13" x14ac:dyDescent="0.25">
      <c r="B9073" s="72" t="s">
        <v>12</v>
      </c>
      <c r="C9073" s="72" t="s">
        <v>13</v>
      </c>
      <c r="D9073" s="72" t="s">
        <v>14</v>
      </c>
      <c r="E9073" s="72" t="s">
        <v>132</v>
      </c>
      <c r="F9073" s="73">
        <v>32278</v>
      </c>
      <c r="G9073" s="72" t="s">
        <v>16</v>
      </c>
      <c r="H9073" s="72" t="s">
        <v>17</v>
      </c>
      <c r="I9073" s="72" t="s">
        <v>18</v>
      </c>
      <c r="J9073" s="72" t="s">
        <v>19</v>
      </c>
      <c r="K9073" s="72" t="s">
        <v>37</v>
      </c>
      <c r="L9073" s="72" t="s">
        <v>494</v>
      </c>
      <c r="M9073" s="72" t="s">
        <v>133</v>
      </c>
    </row>
    <row r="9074" spans="2:13" x14ac:dyDescent="0.25">
      <c r="B9074" s="72" t="s">
        <v>12</v>
      </c>
      <c r="C9074" s="72" t="s">
        <v>13</v>
      </c>
      <c r="D9074" s="72" t="s">
        <v>14</v>
      </c>
      <c r="E9074" s="72" t="s">
        <v>23</v>
      </c>
      <c r="F9074" s="73">
        <v>-2469477</v>
      </c>
      <c r="G9074" s="72" t="s">
        <v>16</v>
      </c>
      <c r="H9074" s="72" t="s">
        <v>24</v>
      </c>
      <c r="I9074" s="72" t="s">
        <v>18</v>
      </c>
      <c r="J9074" s="72" t="s">
        <v>19</v>
      </c>
      <c r="K9074" s="72" t="s">
        <v>25</v>
      </c>
      <c r="L9074" s="72" t="s">
        <v>561</v>
      </c>
      <c r="M9074" s="72"/>
    </row>
    <row r="9075" spans="2:13" x14ac:dyDescent="0.25">
      <c r="B9075" s="72" t="s">
        <v>12</v>
      </c>
      <c r="C9075" s="72" t="s">
        <v>13</v>
      </c>
      <c r="D9075" s="72" t="s">
        <v>14</v>
      </c>
      <c r="E9075" s="72" t="s">
        <v>36</v>
      </c>
      <c r="F9075" s="73">
        <v>314953</v>
      </c>
      <c r="G9075" s="72" t="s">
        <v>16</v>
      </c>
      <c r="H9075" s="72" t="s">
        <v>17</v>
      </c>
      <c r="I9075" s="72" t="s">
        <v>18</v>
      </c>
      <c r="J9075" s="72" t="s">
        <v>19</v>
      </c>
      <c r="K9075" s="72" t="s">
        <v>25</v>
      </c>
      <c r="L9075" s="72" t="s">
        <v>328</v>
      </c>
      <c r="M9075" s="72" t="s">
        <v>57</v>
      </c>
    </row>
    <row r="9076" spans="2:13" x14ac:dyDescent="0.25">
      <c r="B9076" s="72" t="s">
        <v>12</v>
      </c>
      <c r="C9076" s="72" t="s">
        <v>13</v>
      </c>
      <c r="D9076" s="72" t="s">
        <v>14</v>
      </c>
      <c r="E9076" s="72" t="s">
        <v>94</v>
      </c>
      <c r="F9076" s="73">
        <v>532</v>
      </c>
      <c r="G9076" s="72" t="s">
        <v>16</v>
      </c>
      <c r="H9076" s="72" t="s">
        <v>24</v>
      </c>
      <c r="I9076" s="72" t="s">
        <v>18</v>
      </c>
      <c r="J9076" s="72" t="s">
        <v>19</v>
      </c>
      <c r="K9076" s="72" t="s">
        <v>25</v>
      </c>
      <c r="L9076" s="72" t="s">
        <v>328</v>
      </c>
      <c r="M9076" s="72"/>
    </row>
    <row r="9077" spans="2:13" x14ac:dyDescent="0.25">
      <c r="B9077" s="72" t="s">
        <v>12</v>
      </c>
      <c r="C9077" s="72" t="s">
        <v>13</v>
      </c>
      <c r="D9077" s="72" t="s">
        <v>14</v>
      </c>
      <c r="E9077" s="72" t="s">
        <v>45</v>
      </c>
      <c r="F9077" s="73">
        <v>32524</v>
      </c>
      <c r="G9077" s="72" t="s">
        <v>16</v>
      </c>
      <c r="H9077" s="72" t="s">
        <v>17</v>
      </c>
      <c r="I9077" s="72" t="s">
        <v>18</v>
      </c>
      <c r="J9077" s="72" t="s">
        <v>19</v>
      </c>
      <c r="K9077" s="72" t="s">
        <v>25</v>
      </c>
      <c r="L9077" s="72" t="s">
        <v>514</v>
      </c>
      <c r="M9077" s="72" t="s">
        <v>57</v>
      </c>
    </row>
    <row r="9078" spans="2:13" x14ac:dyDescent="0.25">
      <c r="B9078" s="72" t="s">
        <v>12</v>
      </c>
      <c r="C9078" s="72" t="s">
        <v>13</v>
      </c>
      <c r="D9078" s="72" t="s">
        <v>14</v>
      </c>
      <c r="E9078" s="72" t="s">
        <v>123</v>
      </c>
      <c r="F9078" s="73">
        <v>-320</v>
      </c>
      <c r="G9078" s="72" t="s">
        <v>16</v>
      </c>
      <c r="H9078" s="72" t="s">
        <v>24</v>
      </c>
      <c r="I9078" s="72" t="s">
        <v>18</v>
      </c>
      <c r="J9078" s="72" t="s">
        <v>19</v>
      </c>
      <c r="K9078" s="72" t="s">
        <v>37</v>
      </c>
      <c r="L9078" s="72" t="s">
        <v>40</v>
      </c>
      <c r="M9078" s="72"/>
    </row>
    <row r="9079" spans="2:13" x14ac:dyDescent="0.25">
      <c r="B9079" s="72" t="s">
        <v>12</v>
      </c>
      <c r="C9079" s="72" t="s">
        <v>13</v>
      </c>
      <c r="D9079" s="72" t="s">
        <v>14</v>
      </c>
      <c r="E9079" s="72" t="s">
        <v>68</v>
      </c>
      <c r="F9079" s="73">
        <v>-591</v>
      </c>
      <c r="G9079" s="72" t="s">
        <v>269</v>
      </c>
      <c r="H9079" s="72" t="s">
        <v>24</v>
      </c>
      <c r="I9079" s="72" t="s">
        <v>18</v>
      </c>
      <c r="J9079" s="72" t="s">
        <v>438</v>
      </c>
      <c r="K9079" s="72" t="s">
        <v>99</v>
      </c>
      <c r="L9079" s="72" t="s">
        <v>419</v>
      </c>
      <c r="M9079" s="72"/>
    </row>
    <row r="9080" spans="2:13" x14ac:dyDescent="0.25">
      <c r="B9080" s="72" t="s">
        <v>12</v>
      </c>
      <c r="C9080" s="72" t="s">
        <v>13</v>
      </c>
      <c r="D9080" s="72" t="s">
        <v>14</v>
      </c>
      <c r="E9080" s="72" t="s">
        <v>60</v>
      </c>
      <c r="F9080" s="73">
        <v>1366262</v>
      </c>
      <c r="G9080" s="72" t="s">
        <v>16</v>
      </c>
      <c r="H9080" s="72" t="s">
        <v>24</v>
      </c>
      <c r="I9080" s="72" t="s">
        <v>18</v>
      </c>
      <c r="J9080" s="72" t="s">
        <v>19</v>
      </c>
      <c r="K9080" s="72" t="s">
        <v>20</v>
      </c>
      <c r="L9080" s="72" t="s">
        <v>229</v>
      </c>
      <c r="M9080" s="72" t="s">
        <v>22</v>
      </c>
    </row>
    <row r="9081" spans="2:13" x14ac:dyDescent="0.25">
      <c r="B9081" s="72" t="s">
        <v>12</v>
      </c>
      <c r="C9081" s="72" t="s">
        <v>13</v>
      </c>
      <c r="D9081" s="72" t="s">
        <v>14</v>
      </c>
      <c r="E9081" s="72" t="s">
        <v>81</v>
      </c>
      <c r="F9081" s="73">
        <v>306639</v>
      </c>
      <c r="G9081" s="72" t="s">
        <v>16</v>
      </c>
      <c r="H9081" s="72" t="s">
        <v>24</v>
      </c>
      <c r="I9081" s="72" t="s">
        <v>18</v>
      </c>
      <c r="J9081" s="72" t="s">
        <v>19</v>
      </c>
      <c r="K9081" s="72" t="s">
        <v>75</v>
      </c>
      <c r="L9081" s="72" t="s">
        <v>76</v>
      </c>
      <c r="M9081" s="72" t="s">
        <v>29</v>
      </c>
    </row>
    <row r="9082" spans="2:13" x14ac:dyDescent="0.25">
      <c r="B9082" s="72" t="s">
        <v>12</v>
      </c>
      <c r="C9082" s="72" t="s">
        <v>13</v>
      </c>
      <c r="D9082" s="72" t="s">
        <v>14</v>
      </c>
      <c r="E9082" s="72" t="s">
        <v>51</v>
      </c>
      <c r="F9082" s="73">
        <v>24326</v>
      </c>
      <c r="G9082" s="72" t="s">
        <v>16</v>
      </c>
      <c r="H9082" s="72" t="s">
        <v>24</v>
      </c>
      <c r="I9082" s="72" t="s">
        <v>18</v>
      </c>
      <c r="J9082" s="72" t="s">
        <v>19</v>
      </c>
      <c r="K9082" s="72" t="s">
        <v>25</v>
      </c>
      <c r="L9082" s="72" t="s">
        <v>566</v>
      </c>
      <c r="M9082" s="72"/>
    </row>
    <row r="9083" spans="2:13" x14ac:dyDescent="0.25">
      <c r="B9083" s="72" t="s">
        <v>12</v>
      </c>
      <c r="C9083" s="72" t="s">
        <v>13</v>
      </c>
      <c r="D9083" s="72" t="s">
        <v>14</v>
      </c>
      <c r="E9083" s="72" t="s">
        <v>134</v>
      </c>
      <c r="F9083" s="73">
        <v>1</v>
      </c>
      <c r="G9083" s="72" t="s">
        <v>16</v>
      </c>
      <c r="H9083" s="72" t="s">
        <v>24</v>
      </c>
      <c r="I9083" s="72" t="s">
        <v>18</v>
      </c>
      <c r="J9083" s="72" t="s">
        <v>19</v>
      </c>
      <c r="K9083" s="72" t="s">
        <v>99</v>
      </c>
      <c r="L9083" s="72" t="s">
        <v>251</v>
      </c>
      <c r="M9083" s="72"/>
    </row>
    <row r="9084" spans="2:13" x14ac:dyDescent="0.25">
      <c r="B9084" s="72" t="s">
        <v>12</v>
      </c>
      <c r="C9084" s="72" t="s">
        <v>13</v>
      </c>
      <c r="D9084" s="72" t="s">
        <v>14</v>
      </c>
      <c r="E9084" s="72" t="s">
        <v>83</v>
      </c>
      <c r="F9084" s="73">
        <v>315928</v>
      </c>
      <c r="G9084" s="72" t="s">
        <v>16</v>
      </c>
      <c r="H9084" s="72" t="s">
        <v>24</v>
      </c>
      <c r="I9084" s="72" t="s">
        <v>18</v>
      </c>
      <c r="J9084" s="72" t="s">
        <v>19</v>
      </c>
      <c r="K9084" s="72" t="s">
        <v>117</v>
      </c>
      <c r="L9084" s="72" t="s">
        <v>545</v>
      </c>
      <c r="M9084" s="72"/>
    </row>
    <row r="9085" spans="2:13" x14ac:dyDescent="0.25">
      <c r="B9085" s="72" t="s">
        <v>12</v>
      </c>
      <c r="C9085" s="72" t="s">
        <v>13</v>
      </c>
      <c r="D9085" s="72" t="s">
        <v>14</v>
      </c>
      <c r="E9085" s="72" t="s">
        <v>94</v>
      </c>
      <c r="F9085" s="73">
        <v>66</v>
      </c>
      <c r="G9085" s="72" t="s">
        <v>16</v>
      </c>
      <c r="H9085" s="72" t="s">
        <v>24</v>
      </c>
      <c r="I9085" s="72" t="s">
        <v>48</v>
      </c>
      <c r="J9085" s="72" t="s">
        <v>19</v>
      </c>
      <c r="K9085" s="72" t="s">
        <v>25</v>
      </c>
      <c r="L9085" s="72" t="s">
        <v>428</v>
      </c>
      <c r="M9085" s="72"/>
    </row>
    <row r="9086" spans="2:13" x14ac:dyDescent="0.25">
      <c r="B9086" s="72" t="s">
        <v>12</v>
      </c>
      <c r="C9086" s="72" t="s">
        <v>13</v>
      </c>
      <c r="D9086" s="72" t="s">
        <v>14</v>
      </c>
      <c r="E9086" s="72" t="s">
        <v>567</v>
      </c>
      <c r="F9086" s="73">
        <v>300012</v>
      </c>
      <c r="G9086" s="72" t="s">
        <v>16</v>
      </c>
      <c r="H9086" s="72" t="s">
        <v>24</v>
      </c>
      <c r="I9086" s="72" t="s">
        <v>18</v>
      </c>
      <c r="J9086" s="72" t="s">
        <v>19</v>
      </c>
      <c r="K9086" s="72"/>
      <c r="L9086" s="72"/>
      <c r="M9086" s="72"/>
    </row>
    <row r="9087" spans="2:13" x14ac:dyDescent="0.25">
      <c r="B9087" s="72" t="s">
        <v>12</v>
      </c>
      <c r="C9087" s="72" t="s">
        <v>13</v>
      </c>
      <c r="D9087" s="72" t="s">
        <v>14</v>
      </c>
      <c r="E9087" s="72" t="s">
        <v>568</v>
      </c>
      <c r="F9087" s="73">
        <v>1531021</v>
      </c>
      <c r="G9087" s="72" t="s">
        <v>16</v>
      </c>
      <c r="H9087" s="72" t="s">
        <v>17</v>
      </c>
      <c r="I9087" s="72" t="s">
        <v>18</v>
      </c>
      <c r="J9087" s="72" t="s">
        <v>19</v>
      </c>
      <c r="K9087" s="72"/>
      <c r="L9087" s="72"/>
      <c r="M9087" s="72" t="s">
        <v>112</v>
      </c>
    </row>
    <row r="9088" spans="2:13" x14ac:dyDescent="0.25">
      <c r="B9088" s="72" t="s">
        <v>12</v>
      </c>
      <c r="C9088" s="72" t="s">
        <v>13</v>
      </c>
      <c r="D9088" s="72" t="s">
        <v>14</v>
      </c>
      <c r="E9088" s="72" t="s">
        <v>55</v>
      </c>
      <c r="F9088" s="73">
        <v>201810</v>
      </c>
      <c r="G9088" s="72" t="s">
        <v>269</v>
      </c>
      <c r="H9088" s="72" t="s">
        <v>24</v>
      </c>
      <c r="I9088" s="72" t="s">
        <v>18</v>
      </c>
      <c r="J9088" s="72" t="s">
        <v>569</v>
      </c>
      <c r="K9088" s="72" t="s">
        <v>117</v>
      </c>
      <c r="L9088" s="72" t="s">
        <v>271</v>
      </c>
      <c r="M9088" s="72" t="s">
        <v>112</v>
      </c>
    </row>
    <row r="9089" spans="2:13" x14ac:dyDescent="0.25">
      <c r="B9089" s="72" t="s">
        <v>12</v>
      </c>
      <c r="C9089" s="72" t="s">
        <v>13</v>
      </c>
      <c r="D9089" s="72" t="s">
        <v>14</v>
      </c>
      <c r="E9089" s="72" t="s">
        <v>39</v>
      </c>
      <c r="F9089" s="73">
        <v>-51693</v>
      </c>
      <c r="G9089" s="72" t="s">
        <v>16</v>
      </c>
      <c r="H9089" s="72" t="s">
        <v>24</v>
      </c>
      <c r="I9089" s="72" t="s">
        <v>18</v>
      </c>
      <c r="J9089" s="72" t="s">
        <v>19</v>
      </c>
      <c r="K9089" s="72" t="s">
        <v>157</v>
      </c>
      <c r="L9089" s="72" t="s">
        <v>570</v>
      </c>
      <c r="M9089" s="72"/>
    </row>
    <row r="9090" spans="2:13" x14ac:dyDescent="0.25">
      <c r="B9090" s="72" t="s">
        <v>12</v>
      </c>
      <c r="C9090" s="72" t="s">
        <v>13</v>
      </c>
      <c r="D9090" s="72" t="s">
        <v>14</v>
      </c>
      <c r="E9090" s="72" t="s">
        <v>51</v>
      </c>
      <c r="F9090" s="73">
        <v>127</v>
      </c>
      <c r="G9090" s="72" t="s">
        <v>16</v>
      </c>
      <c r="H9090" s="72" t="s">
        <v>17</v>
      </c>
      <c r="I9090" s="72" t="s">
        <v>18</v>
      </c>
      <c r="J9090" s="72" t="s">
        <v>19</v>
      </c>
      <c r="K9090" s="72" t="s">
        <v>20</v>
      </c>
      <c r="L9090" s="72" t="s">
        <v>571</v>
      </c>
      <c r="M9090" s="72"/>
    </row>
    <row r="9091" spans="2:13" x14ac:dyDescent="0.25">
      <c r="B9091" s="72" t="s">
        <v>12</v>
      </c>
      <c r="C9091" s="72" t="s">
        <v>13</v>
      </c>
      <c r="D9091" s="72" t="s">
        <v>14</v>
      </c>
      <c r="E9091" s="72" t="s">
        <v>83</v>
      </c>
      <c r="F9091" s="73">
        <v>156893</v>
      </c>
      <c r="G9091" s="72" t="s">
        <v>16</v>
      </c>
      <c r="H9091" s="72" t="s">
        <v>24</v>
      </c>
      <c r="I9091" s="72" t="s">
        <v>18</v>
      </c>
      <c r="J9091" s="72" t="s">
        <v>19</v>
      </c>
      <c r="K9091" s="72" t="s">
        <v>157</v>
      </c>
      <c r="L9091" s="72" t="s">
        <v>471</v>
      </c>
      <c r="M9091" s="72"/>
    </row>
    <row r="9092" spans="2:13" x14ac:dyDescent="0.25">
      <c r="B9092" s="72" t="s">
        <v>12</v>
      </c>
      <c r="C9092" s="72" t="s">
        <v>13</v>
      </c>
      <c r="D9092" s="72" t="s">
        <v>14</v>
      </c>
      <c r="E9092" s="72" t="s">
        <v>39</v>
      </c>
      <c r="F9092" s="73">
        <v>-488</v>
      </c>
      <c r="G9092" s="72" t="s">
        <v>16</v>
      </c>
      <c r="H9092" s="72" t="s">
        <v>24</v>
      </c>
      <c r="I9092" s="72" t="s">
        <v>18</v>
      </c>
      <c r="J9092" s="72" t="s">
        <v>19</v>
      </c>
      <c r="K9092" s="72" t="s">
        <v>25</v>
      </c>
      <c r="L9092" s="72" t="s">
        <v>126</v>
      </c>
      <c r="M9092" s="72"/>
    </row>
    <row r="9093" spans="2:13" x14ac:dyDescent="0.25">
      <c r="B9093" s="72" t="s">
        <v>12</v>
      </c>
      <c r="C9093" s="72" t="s">
        <v>13</v>
      </c>
      <c r="D9093" s="72" t="s">
        <v>14</v>
      </c>
      <c r="E9093" s="72" t="s">
        <v>79</v>
      </c>
      <c r="F9093" s="73">
        <v>-77247</v>
      </c>
      <c r="G9093" s="72" t="s">
        <v>16</v>
      </c>
      <c r="H9093" s="72" t="s">
        <v>17</v>
      </c>
      <c r="I9093" s="72" t="s">
        <v>18</v>
      </c>
      <c r="J9093" s="72" t="s">
        <v>227</v>
      </c>
      <c r="K9093" s="72" t="s">
        <v>25</v>
      </c>
      <c r="L9093" s="72" t="s">
        <v>52</v>
      </c>
      <c r="M9093" s="72"/>
    </row>
    <row r="9094" spans="2:13" x14ac:dyDescent="0.25">
      <c r="B9094" s="72" t="s">
        <v>12</v>
      </c>
      <c r="C9094" s="72" t="s">
        <v>13</v>
      </c>
      <c r="D9094" s="72" t="s">
        <v>14</v>
      </c>
      <c r="E9094" s="72" t="s">
        <v>300</v>
      </c>
      <c r="F9094" s="73">
        <v>30584</v>
      </c>
      <c r="G9094" s="72" t="s">
        <v>16</v>
      </c>
      <c r="H9094" s="72" t="s">
        <v>24</v>
      </c>
      <c r="I9094" s="72" t="s">
        <v>48</v>
      </c>
      <c r="J9094" s="72" t="s">
        <v>19</v>
      </c>
      <c r="K9094" s="72" t="s">
        <v>157</v>
      </c>
      <c r="L9094" s="72" t="s">
        <v>282</v>
      </c>
      <c r="M9094" s="72" t="s">
        <v>47</v>
      </c>
    </row>
    <row r="9095" spans="2:13" x14ac:dyDescent="0.25">
      <c r="B9095" s="72" t="s">
        <v>12</v>
      </c>
      <c r="C9095" s="72" t="s">
        <v>13</v>
      </c>
      <c r="D9095" s="72" t="s">
        <v>14</v>
      </c>
      <c r="E9095" s="72" t="s">
        <v>81</v>
      </c>
      <c r="F9095" s="73">
        <v>286566</v>
      </c>
      <c r="G9095" s="72" t="s">
        <v>16</v>
      </c>
      <c r="H9095" s="72" t="s">
        <v>24</v>
      </c>
      <c r="I9095" s="72" t="s">
        <v>18</v>
      </c>
      <c r="J9095" s="72" t="s">
        <v>19</v>
      </c>
      <c r="K9095" s="72" t="s">
        <v>157</v>
      </c>
      <c r="L9095" s="72" t="s">
        <v>471</v>
      </c>
      <c r="M9095" s="72" t="s">
        <v>29</v>
      </c>
    </row>
    <row r="9096" spans="2:13" x14ac:dyDescent="0.25">
      <c r="B9096" s="72" t="s">
        <v>12</v>
      </c>
      <c r="C9096" s="72" t="s">
        <v>13</v>
      </c>
      <c r="D9096" s="72" t="s">
        <v>14</v>
      </c>
      <c r="E9096" s="72" t="s">
        <v>55</v>
      </c>
      <c r="F9096" s="73">
        <v>299926</v>
      </c>
      <c r="G9096" s="72" t="s">
        <v>16</v>
      </c>
      <c r="H9096" s="72" t="s">
        <v>17</v>
      </c>
      <c r="I9096" s="72" t="s">
        <v>18</v>
      </c>
      <c r="J9096" s="72" t="s">
        <v>19</v>
      </c>
      <c r="K9096" s="72" t="s">
        <v>25</v>
      </c>
      <c r="L9096" s="72" t="s">
        <v>572</v>
      </c>
      <c r="M9096" s="72" t="s">
        <v>112</v>
      </c>
    </row>
    <row r="9097" spans="2:13" x14ac:dyDescent="0.25">
      <c r="B9097" s="72" t="s">
        <v>12</v>
      </c>
      <c r="C9097" s="72" t="s">
        <v>13</v>
      </c>
      <c r="D9097" s="72" t="s">
        <v>14</v>
      </c>
      <c r="E9097" s="72" t="s">
        <v>83</v>
      </c>
      <c r="F9097" s="73">
        <v>9</v>
      </c>
      <c r="G9097" s="72" t="s">
        <v>16</v>
      </c>
      <c r="H9097" s="72" t="s">
        <v>17</v>
      </c>
      <c r="I9097" s="72" t="s">
        <v>18</v>
      </c>
      <c r="J9097" s="72" t="s">
        <v>227</v>
      </c>
      <c r="K9097" s="72" t="s">
        <v>25</v>
      </c>
      <c r="L9097" s="72" t="s">
        <v>365</v>
      </c>
      <c r="M9097" s="72"/>
    </row>
    <row r="9098" spans="2:13" x14ac:dyDescent="0.25">
      <c r="B9098" s="72" t="s">
        <v>12</v>
      </c>
      <c r="C9098" s="72" t="s">
        <v>13</v>
      </c>
      <c r="D9098" s="72" t="s">
        <v>14</v>
      </c>
      <c r="E9098" s="72" t="s">
        <v>94</v>
      </c>
      <c r="F9098" s="73">
        <v>92099</v>
      </c>
      <c r="G9098" s="72" t="s">
        <v>16</v>
      </c>
      <c r="H9098" s="72" t="s">
        <v>24</v>
      </c>
      <c r="I9098" s="72" t="s">
        <v>18</v>
      </c>
      <c r="J9098" s="72" t="s">
        <v>19</v>
      </c>
      <c r="K9098" s="72" t="s">
        <v>99</v>
      </c>
      <c r="L9098" s="72" t="s">
        <v>251</v>
      </c>
      <c r="M9098" s="72"/>
    </row>
    <row r="9099" spans="2:13" x14ac:dyDescent="0.25">
      <c r="B9099" s="72" t="s">
        <v>12</v>
      </c>
      <c r="C9099" s="72" t="s">
        <v>13</v>
      </c>
      <c r="D9099" s="72" t="s">
        <v>14</v>
      </c>
      <c r="E9099" s="72" t="s">
        <v>41</v>
      </c>
      <c r="F9099" s="73">
        <v>-324</v>
      </c>
      <c r="G9099" s="72" t="s">
        <v>16</v>
      </c>
      <c r="H9099" s="72" t="s">
        <v>17</v>
      </c>
      <c r="I9099" s="72" t="s">
        <v>18</v>
      </c>
      <c r="J9099" s="72" t="s">
        <v>19</v>
      </c>
      <c r="K9099" s="72" t="s">
        <v>25</v>
      </c>
      <c r="L9099" s="72" t="s">
        <v>392</v>
      </c>
      <c r="M9099" s="72"/>
    </row>
    <row r="9100" spans="2:13" x14ac:dyDescent="0.25">
      <c r="B9100" s="72" t="s">
        <v>12</v>
      </c>
      <c r="C9100" s="72" t="s">
        <v>13</v>
      </c>
      <c r="D9100" s="72" t="s">
        <v>14</v>
      </c>
      <c r="E9100" s="72" t="s">
        <v>228</v>
      </c>
      <c r="F9100" s="73">
        <v>45824</v>
      </c>
      <c r="G9100" s="72" t="s">
        <v>16</v>
      </c>
      <c r="H9100" s="72" t="s">
        <v>24</v>
      </c>
      <c r="I9100" s="72" t="s">
        <v>18</v>
      </c>
      <c r="J9100" s="72" t="s">
        <v>19</v>
      </c>
      <c r="K9100" s="72" t="s">
        <v>157</v>
      </c>
      <c r="L9100" s="72" t="s">
        <v>158</v>
      </c>
      <c r="M9100" s="72" t="s">
        <v>133</v>
      </c>
    </row>
    <row r="9101" spans="2:13" x14ac:dyDescent="0.25">
      <c r="B9101" s="72" t="s">
        <v>12</v>
      </c>
      <c r="C9101" s="72" t="s">
        <v>13</v>
      </c>
      <c r="D9101" s="72" t="s">
        <v>14</v>
      </c>
      <c r="E9101" s="72" t="s">
        <v>79</v>
      </c>
      <c r="F9101" s="73">
        <v>-392</v>
      </c>
      <c r="G9101" s="72" t="s">
        <v>16</v>
      </c>
      <c r="H9101" s="72" t="s">
        <v>17</v>
      </c>
      <c r="I9101" s="72" t="s">
        <v>18</v>
      </c>
      <c r="J9101" s="72" t="s">
        <v>19</v>
      </c>
      <c r="K9101" s="72" t="s">
        <v>25</v>
      </c>
      <c r="L9101" s="72" t="s">
        <v>573</v>
      </c>
      <c r="M9101" s="72"/>
    </row>
    <row r="9102" spans="2:13" x14ac:dyDescent="0.25">
      <c r="B9102" s="72" t="s">
        <v>12</v>
      </c>
      <c r="C9102" s="72" t="s">
        <v>13</v>
      </c>
      <c r="D9102" s="72" t="s">
        <v>14</v>
      </c>
      <c r="E9102" s="72" t="s">
        <v>27</v>
      </c>
      <c r="F9102" s="73">
        <v>47</v>
      </c>
      <c r="G9102" s="72" t="s">
        <v>16</v>
      </c>
      <c r="H9102" s="72" t="s">
        <v>17</v>
      </c>
      <c r="I9102" s="72" t="s">
        <v>18</v>
      </c>
      <c r="J9102" s="72" t="s">
        <v>19</v>
      </c>
      <c r="K9102" s="72" t="s">
        <v>49</v>
      </c>
      <c r="L9102" s="72" t="s">
        <v>203</v>
      </c>
      <c r="M9102" s="72" t="s">
        <v>302</v>
      </c>
    </row>
    <row r="9103" spans="2:13" x14ac:dyDescent="0.25">
      <c r="B9103" s="72" t="s">
        <v>12</v>
      </c>
      <c r="C9103" s="72" t="s">
        <v>13</v>
      </c>
      <c r="D9103" s="72" t="s">
        <v>14</v>
      </c>
      <c r="E9103" s="72" t="s">
        <v>60</v>
      </c>
      <c r="F9103" s="73">
        <v>204837</v>
      </c>
      <c r="G9103" s="72" t="s">
        <v>16</v>
      </c>
      <c r="H9103" s="72" t="s">
        <v>24</v>
      </c>
      <c r="I9103" s="72" t="s">
        <v>18</v>
      </c>
      <c r="J9103" s="72" t="s">
        <v>19</v>
      </c>
      <c r="K9103" s="72" t="s">
        <v>25</v>
      </c>
      <c r="L9103" s="72" t="s">
        <v>410</v>
      </c>
      <c r="M9103" s="72" t="s">
        <v>67</v>
      </c>
    </row>
    <row r="9104" spans="2:13" x14ac:dyDescent="0.25">
      <c r="B9104" s="72" t="s">
        <v>12</v>
      </c>
      <c r="C9104" s="72" t="s">
        <v>13</v>
      </c>
      <c r="D9104" s="72" t="s">
        <v>14</v>
      </c>
      <c r="E9104" s="72" t="s">
        <v>79</v>
      </c>
      <c r="F9104" s="73">
        <v>-35374</v>
      </c>
      <c r="G9104" s="72" t="s">
        <v>16</v>
      </c>
      <c r="H9104" s="72" t="s">
        <v>24</v>
      </c>
      <c r="I9104" s="72" t="s">
        <v>18</v>
      </c>
      <c r="J9104" s="72" t="s">
        <v>540</v>
      </c>
      <c r="K9104" s="72" t="s">
        <v>25</v>
      </c>
      <c r="L9104" s="72" t="s">
        <v>574</v>
      </c>
      <c r="M9104" s="72"/>
    </row>
    <row r="9105" spans="2:13" x14ac:dyDescent="0.25">
      <c r="B9105" s="72" t="s">
        <v>12</v>
      </c>
      <c r="C9105" s="72" t="s">
        <v>13</v>
      </c>
      <c r="D9105" s="72" t="s">
        <v>14</v>
      </c>
      <c r="E9105" s="72" t="s">
        <v>33</v>
      </c>
      <c r="F9105" s="73">
        <v>86785</v>
      </c>
      <c r="G9105" s="72" t="s">
        <v>16</v>
      </c>
      <c r="H9105" s="72" t="s">
        <v>17</v>
      </c>
      <c r="I9105" s="72" t="s">
        <v>18</v>
      </c>
      <c r="J9105" s="72" t="s">
        <v>19</v>
      </c>
      <c r="K9105" s="72" t="s">
        <v>25</v>
      </c>
      <c r="L9105" s="72" t="s">
        <v>180</v>
      </c>
      <c r="M9105" s="72" t="s">
        <v>35</v>
      </c>
    </row>
    <row r="9106" spans="2:13" x14ac:dyDescent="0.25">
      <c r="B9106" s="72" t="s">
        <v>12</v>
      </c>
      <c r="C9106" s="72" t="s">
        <v>13</v>
      </c>
      <c r="D9106" s="72" t="s">
        <v>14</v>
      </c>
      <c r="E9106" s="72" t="s">
        <v>51</v>
      </c>
      <c r="F9106" s="73">
        <v>134328</v>
      </c>
      <c r="G9106" s="72" t="s">
        <v>16</v>
      </c>
      <c r="H9106" s="72" t="s">
        <v>24</v>
      </c>
      <c r="I9106" s="72" t="s">
        <v>18</v>
      </c>
      <c r="J9106" s="72" t="s">
        <v>19</v>
      </c>
      <c r="K9106" s="72" t="s">
        <v>130</v>
      </c>
      <c r="L9106" s="72" t="s">
        <v>466</v>
      </c>
      <c r="M9106" s="72"/>
    </row>
    <row r="9107" spans="2:13" x14ac:dyDescent="0.25">
      <c r="B9107" s="72" t="s">
        <v>12</v>
      </c>
      <c r="C9107" s="72" t="s">
        <v>13</v>
      </c>
      <c r="D9107" s="72" t="s">
        <v>14</v>
      </c>
      <c r="E9107" s="72" t="s">
        <v>83</v>
      </c>
      <c r="F9107" s="73">
        <v>7911</v>
      </c>
      <c r="G9107" s="72" t="s">
        <v>16</v>
      </c>
      <c r="H9107" s="72" t="s">
        <v>24</v>
      </c>
      <c r="I9107" s="72" t="s">
        <v>18</v>
      </c>
      <c r="J9107" s="72" t="s">
        <v>19</v>
      </c>
      <c r="K9107" s="72" t="s">
        <v>63</v>
      </c>
      <c r="L9107" s="72" t="s">
        <v>376</v>
      </c>
      <c r="M9107" s="72"/>
    </row>
    <row r="9108" spans="2:13" x14ac:dyDescent="0.25">
      <c r="B9108" s="72" t="s">
        <v>12</v>
      </c>
      <c r="C9108" s="72" t="s">
        <v>13</v>
      </c>
      <c r="D9108" s="72" t="s">
        <v>14</v>
      </c>
      <c r="E9108" s="72" t="s">
        <v>94</v>
      </c>
      <c r="F9108" s="73">
        <v>156</v>
      </c>
      <c r="G9108" s="72" t="s">
        <v>16</v>
      </c>
      <c r="H9108" s="72" t="s">
        <v>17</v>
      </c>
      <c r="I9108" s="72" t="s">
        <v>18</v>
      </c>
      <c r="J9108" s="72" t="s">
        <v>19</v>
      </c>
      <c r="K9108" s="72" t="s">
        <v>25</v>
      </c>
      <c r="L9108" s="72" t="s">
        <v>382</v>
      </c>
      <c r="M9108" s="72"/>
    </row>
    <row r="9109" spans="2:13" x14ac:dyDescent="0.25">
      <c r="B9109" s="72" t="s">
        <v>12</v>
      </c>
      <c r="C9109" s="72" t="s">
        <v>13</v>
      </c>
      <c r="D9109" s="72" t="s">
        <v>14</v>
      </c>
      <c r="E9109" s="72" t="s">
        <v>45</v>
      </c>
      <c r="F9109" s="73">
        <v>112121</v>
      </c>
      <c r="G9109" s="72" t="s">
        <v>16</v>
      </c>
      <c r="H9109" s="72" t="s">
        <v>17</v>
      </c>
      <c r="I9109" s="72" t="s">
        <v>18</v>
      </c>
      <c r="J9109" s="72" t="s">
        <v>19</v>
      </c>
      <c r="K9109" s="72" t="s">
        <v>25</v>
      </c>
      <c r="L9109" s="72" t="s">
        <v>281</v>
      </c>
      <c r="M9109" s="72" t="s">
        <v>57</v>
      </c>
    </row>
    <row r="9110" spans="2:13" x14ac:dyDescent="0.25">
      <c r="B9110" s="72" t="s">
        <v>12</v>
      </c>
      <c r="C9110" s="72" t="s">
        <v>13</v>
      </c>
      <c r="D9110" s="72" t="s">
        <v>14</v>
      </c>
      <c r="E9110" s="72" t="s">
        <v>152</v>
      </c>
      <c r="F9110" s="73">
        <v>-54460</v>
      </c>
      <c r="G9110" s="72" t="s">
        <v>16</v>
      </c>
      <c r="H9110" s="72" t="s">
        <v>24</v>
      </c>
      <c r="I9110" s="72" t="s">
        <v>18</v>
      </c>
      <c r="J9110" s="72" t="s">
        <v>19</v>
      </c>
      <c r="K9110" s="72" t="s">
        <v>96</v>
      </c>
      <c r="L9110" s="72" t="s">
        <v>403</v>
      </c>
      <c r="M9110" s="72"/>
    </row>
    <row r="9111" spans="2:13" x14ac:dyDescent="0.25">
      <c r="B9111" s="72" t="s">
        <v>12</v>
      </c>
      <c r="C9111" s="72" t="s">
        <v>13</v>
      </c>
      <c r="D9111" s="72" t="s">
        <v>14</v>
      </c>
      <c r="E9111" s="72" t="s">
        <v>83</v>
      </c>
      <c r="F9111" s="73">
        <v>4</v>
      </c>
      <c r="G9111" s="72" t="s">
        <v>16</v>
      </c>
      <c r="H9111" s="72" t="s">
        <v>17</v>
      </c>
      <c r="I9111" s="72" t="s">
        <v>18</v>
      </c>
      <c r="J9111" s="72" t="s">
        <v>19</v>
      </c>
      <c r="K9111" s="72" t="s">
        <v>49</v>
      </c>
      <c r="L9111" s="72" t="s">
        <v>91</v>
      </c>
      <c r="M9111" s="72"/>
    </row>
    <row r="9112" spans="2:13" x14ac:dyDescent="0.25">
      <c r="B9112" s="72" t="s">
        <v>12</v>
      </c>
      <c r="C9112" s="72" t="s">
        <v>13</v>
      </c>
      <c r="D9112" s="72" t="s">
        <v>14</v>
      </c>
      <c r="E9112" s="72" t="s">
        <v>83</v>
      </c>
      <c r="F9112" s="73">
        <v>2960923</v>
      </c>
      <c r="G9112" s="72" t="s">
        <v>16</v>
      </c>
      <c r="H9112" s="72" t="s">
        <v>24</v>
      </c>
      <c r="I9112" s="72" t="s">
        <v>18</v>
      </c>
      <c r="J9112" s="72" t="s">
        <v>19</v>
      </c>
      <c r="K9112" s="72" t="s">
        <v>102</v>
      </c>
      <c r="L9112" s="72" t="s">
        <v>344</v>
      </c>
      <c r="M9112" s="72"/>
    </row>
    <row r="9113" spans="2:13" x14ac:dyDescent="0.25">
      <c r="B9113" s="72" t="s">
        <v>12</v>
      </c>
      <c r="C9113" s="72" t="s">
        <v>13</v>
      </c>
      <c r="D9113" s="72" t="s">
        <v>14</v>
      </c>
      <c r="E9113" s="72" t="s">
        <v>30</v>
      </c>
      <c r="F9113" s="73">
        <v>-4813</v>
      </c>
      <c r="G9113" s="72" t="s">
        <v>16</v>
      </c>
      <c r="H9113" s="72" t="s">
        <v>24</v>
      </c>
      <c r="I9113" s="72" t="s">
        <v>18</v>
      </c>
      <c r="J9113" s="72" t="s">
        <v>19</v>
      </c>
      <c r="K9113" s="72" t="s">
        <v>25</v>
      </c>
      <c r="L9113" s="72" t="s">
        <v>326</v>
      </c>
      <c r="M9113" s="72"/>
    </row>
    <row r="9114" spans="2:13" x14ac:dyDescent="0.25">
      <c r="B9114" s="72" t="s">
        <v>12</v>
      </c>
      <c r="C9114" s="72" t="s">
        <v>13</v>
      </c>
      <c r="D9114" s="72" t="s">
        <v>14</v>
      </c>
      <c r="E9114" s="72" t="s">
        <v>132</v>
      </c>
      <c r="F9114" s="73">
        <v>322047</v>
      </c>
      <c r="G9114" s="72" t="s">
        <v>16</v>
      </c>
      <c r="H9114" s="72" t="s">
        <v>17</v>
      </c>
      <c r="I9114" s="72" t="s">
        <v>18</v>
      </c>
      <c r="J9114" s="72" t="s">
        <v>19</v>
      </c>
      <c r="K9114" s="72" t="s">
        <v>37</v>
      </c>
      <c r="L9114" s="72" t="s">
        <v>193</v>
      </c>
      <c r="M9114" s="72" t="s">
        <v>133</v>
      </c>
    </row>
    <row r="9115" spans="2:13" x14ac:dyDescent="0.25">
      <c r="B9115" s="72" t="s">
        <v>12</v>
      </c>
      <c r="C9115" s="72" t="s">
        <v>13</v>
      </c>
      <c r="D9115" s="72" t="s">
        <v>14</v>
      </c>
      <c r="E9115" s="72" t="s">
        <v>65</v>
      </c>
      <c r="F9115" s="73">
        <v>34881</v>
      </c>
      <c r="G9115" s="72" t="s">
        <v>16</v>
      </c>
      <c r="H9115" s="72" t="s">
        <v>17</v>
      </c>
      <c r="I9115" s="72" t="s">
        <v>18</v>
      </c>
      <c r="J9115" s="72" t="s">
        <v>19</v>
      </c>
      <c r="K9115" s="72" t="s">
        <v>25</v>
      </c>
      <c r="L9115" s="72" t="s">
        <v>225</v>
      </c>
      <c r="M9115" s="72" t="s">
        <v>133</v>
      </c>
    </row>
    <row r="9116" spans="2:13" x14ac:dyDescent="0.25">
      <c r="B9116" s="72" t="s">
        <v>12</v>
      </c>
      <c r="C9116" s="72" t="s">
        <v>13</v>
      </c>
      <c r="D9116" s="72" t="s">
        <v>14</v>
      </c>
      <c r="E9116" s="72" t="s">
        <v>58</v>
      </c>
      <c r="F9116" s="73">
        <v>1628514</v>
      </c>
      <c r="G9116" s="72" t="s">
        <v>16</v>
      </c>
      <c r="H9116" s="72" t="s">
        <v>24</v>
      </c>
      <c r="I9116" s="72" t="s">
        <v>18</v>
      </c>
      <c r="J9116" s="72" t="s">
        <v>19</v>
      </c>
      <c r="K9116" s="72" t="s">
        <v>37</v>
      </c>
      <c r="L9116" s="72" t="s">
        <v>38</v>
      </c>
      <c r="M9116" s="72" t="s">
        <v>29</v>
      </c>
    </row>
    <row r="9117" spans="2:13" x14ac:dyDescent="0.25">
      <c r="B9117" s="72" t="s">
        <v>12</v>
      </c>
      <c r="C9117" s="72" t="s">
        <v>13</v>
      </c>
      <c r="D9117" s="72" t="s">
        <v>14</v>
      </c>
      <c r="E9117" s="72" t="s">
        <v>68</v>
      </c>
      <c r="F9117" s="73">
        <v>-15113</v>
      </c>
      <c r="G9117" s="72" t="s">
        <v>16</v>
      </c>
      <c r="H9117" s="72" t="s">
        <v>17</v>
      </c>
      <c r="I9117" s="72" t="s">
        <v>18</v>
      </c>
      <c r="J9117" s="72" t="s">
        <v>19</v>
      </c>
      <c r="K9117" s="72" t="s">
        <v>20</v>
      </c>
      <c r="L9117" s="72" t="s">
        <v>524</v>
      </c>
      <c r="M9117" s="72"/>
    </row>
    <row r="9118" spans="2:13" x14ac:dyDescent="0.25">
      <c r="B9118" s="72" t="s">
        <v>12</v>
      </c>
      <c r="C9118" s="72" t="s">
        <v>13</v>
      </c>
      <c r="D9118" s="72" t="s">
        <v>14</v>
      </c>
      <c r="E9118" s="72" t="s">
        <v>94</v>
      </c>
      <c r="F9118" s="73">
        <v>16510</v>
      </c>
      <c r="G9118" s="72" t="s">
        <v>16</v>
      </c>
      <c r="H9118" s="72" t="s">
        <v>24</v>
      </c>
      <c r="I9118" s="72" t="s">
        <v>18</v>
      </c>
      <c r="J9118" s="72" t="s">
        <v>19</v>
      </c>
      <c r="K9118" s="72" t="s">
        <v>130</v>
      </c>
      <c r="L9118" s="72" t="s">
        <v>131</v>
      </c>
      <c r="M9118" s="72"/>
    </row>
    <row r="9119" spans="2:13" x14ac:dyDescent="0.25">
      <c r="B9119" s="72" t="s">
        <v>12</v>
      </c>
      <c r="C9119" s="72" t="s">
        <v>13</v>
      </c>
      <c r="D9119" s="72" t="s">
        <v>14</v>
      </c>
      <c r="E9119" s="72" t="s">
        <v>70</v>
      </c>
      <c r="F9119" s="73">
        <v>178307</v>
      </c>
      <c r="G9119" s="72" t="s">
        <v>16</v>
      </c>
      <c r="H9119" s="72" t="s">
        <v>24</v>
      </c>
      <c r="I9119" s="72" t="s">
        <v>18</v>
      </c>
      <c r="J9119" s="72" t="s">
        <v>19</v>
      </c>
      <c r="K9119" s="72" t="s">
        <v>25</v>
      </c>
      <c r="L9119" s="72" t="s">
        <v>69</v>
      </c>
      <c r="M9119" s="72" t="s">
        <v>303</v>
      </c>
    </row>
    <row r="9120" spans="2:13" x14ac:dyDescent="0.25">
      <c r="B9120" s="72" t="s">
        <v>12</v>
      </c>
      <c r="C9120" s="72" t="s">
        <v>13</v>
      </c>
      <c r="D9120" s="72" t="s">
        <v>14</v>
      </c>
      <c r="E9120" s="72" t="s">
        <v>83</v>
      </c>
      <c r="F9120" s="73">
        <v>167664</v>
      </c>
      <c r="G9120" s="72" t="s">
        <v>16</v>
      </c>
      <c r="H9120" s="72" t="s">
        <v>17</v>
      </c>
      <c r="I9120" s="72" t="s">
        <v>18</v>
      </c>
      <c r="J9120" s="72" t="s">
        <v>19</v>
      </c>
      <c r="K9120" s="72" t="s">
        <v>20</v>
      </c>
      <c r="L9120" s="72" t="s">
        <v>21</v>
      </c>
      <c r="M9120" s="72"/>
    </row>
    <row r="9121" spans="2:13" x14ac:dyDescent="0.25">
      <c r="B9121" s="72" t="s">
        <v>12</v>
      </c>
      <c r="C9121" s="72" t="s">
        <v>13</v>
      </c>
      <c r="D9121" s="72" t="s">
        <v>14</v>
      </c>
      <c r="E9121" s="72" t="s">
        <v>81</v>
      </c>
      <c r="F9121" s="73">
        <v>280581</v>
      </c>
      <c r="G9121" s="72" t="s">
        <v>16</v>
      </c>
      <c r="H9121" s="72" t="s">
        <v>24</v>
      </c>
      <c r="I9121" s="72" t="s">
        <v>18</v>
      </c>
      <c r="J9121" s="72" t="s">
        <v>19</v>
      </c>
      <c r="K9121" s="72" t="s">
        <v>37</v>
      </c>
      <c r="L9121" s="72" t="s">
        <v>90</v>
      </c>
      <c r="M9121" s="72" t="s">
        <v>29</v>
      </c>
    </row>
    <row r="9122" spans="2:13" x14ac:dyDescent="0.25">
      <c r="B9122" s="72" t="s">
        <v>12</v>
      </c>
      <c r="C9122" s="72" t="s">
        <v>13</v>
      </c>
      <c r="D9122" s="72" t="s">
        <v>14</v>
      </c>
      <c r="E9122" s="72" t="s">
        <v>94</v>
      </c>
      <c r="F9122" s="73">
        <v>42111</v>
      </c>
      <c r="G9122" s="72" t="s">
        <v>16</v>
      </c>
      <c r="H9122" s="72" t="s">
        <v>24</v>
      </c>
      <c r="I9122" s="72" t="s">
        <v>18</v>
      </c>
      <c r="J9122" s="72" t="s">
        <v>19</v>
      </c>
      <c r="K9122" s="72" t="s">
        <v>20</v>
      </c>
      <c r="L9122" s="72" t="s">
        <v>327</v>
      </c>
      <c r="M9122" s="72"/>
    </row>
    <row r="9123" spans="2:13" x14ac:dyDescent="0.25">
      <c r="B9123" s="72" t="s">
        <v>12</v>
      </c>
      <c r="C9123" s="72" t="s">
        <v>13</v>
      </c>
      <c r="D9123" s="72" t="s">
        <v>14</v>
      </c>
      <c r="E9123" s="72" t="s">
        <v>94</v>
      </c>
      <c r="F9123" s="73">
        <v>579</v>
      </c>
      <c r="G9123" s="72" t="s">
        <v>16</v>
      </c>
      <c r="H9123" s="72" t="s">
        <v>24</v>
      </c>
      <c r="I9123" s="72" t="s">
        <v>18</v>
      </c>
      <c r="J9123" s="72" t="s">
        <v>19</v>
      </c>
      <c r="K9123" s="72" t="s">
        <v>25</v>
      </c>
      <c r="L9123" s="72" t="s">
        <v>575</v>
      </c>
      <c r="M9123" s="72"/>
    </row>
    <row r="9124" spans="2:13" x14ac:dyDescent="0.25">
      <c r="B9124" s="72" t="s">
        <v>12</v>
      </c>
      <c r="C9124" s="72" t="s">
        <v>13</v>
      </c>
      <c r="D9124" s="72" t="s">
        <v>14</v>
      </c>
      <c r="E9124" s="72" t="s">
        <v>123</v>
      </c>
      <c r="F9124" s="73">
        <v>-3313</v>
      </c>
      <c r="G9124" s="72" t="s">
        <v>16</v>
      </c>
      <c r="H9124" s="72" t="s">
        <v>24</v>
      </c>
      <c r="I9124" s="72" t="s">
        <v>18</v>
      </c>
      <c r="J9124" s="72" t="s">
        <v>19</v>
      </c>
      <c r="K9124" s="72" t="s">
        <v>96</v>
      </c>
      <c r="L9124" s="72" t="s">
        <v>141</v>
      </c>
      <c r="M9124" s="72"/>
    </row>
    <row r="9125" spans="2:13" x14ac:dyDescent="0.25">
      <c r="B9125" s="72" t="s">
        <v>12</v>
      </c>
      <c r="C9125" s="72" t="s">
        <v>13</v>
      </c>
      <c r="D9125" s="72" t="s">
        <v>14</v>
      </c>
      <c r="E9125" s="72" t="s">
        <v>94</v>
      </c>
      <c r="F9125" s="73">
        <v>45417</v>
      </c>
      <c r="G9125" s="72" t="s">
        <v>16</v>
      </c>
      <c r="H9125" s="72" t="s">
        <v>24</v>
      </c>
      <c r="I9125" s="72" t="s">
        <v>18</v>
      </c>
      <c r="J9125" s="72" t="s">
        <v>19</v>
      </c>
      <c r="K9125" s="72" t="s">
        <v>117</v>
      </c>
      <c r="L9125" s="72" t="s">
        <v>455</v>
      </c>
      <c r="M9125" s="72"/>
    </row>
    <row r="9126" spans="2:13" x14ac:dyDescent="0.25">
      <c r="B9126" s="72" t="s">
        <v>12</v>
      </c>
      <c r="C9126" s="72" t="s">
        <v>13</v>
      </c>
      <c r="D9126" s="72" t="s">
        <v>14</v>
      </c>
      <c r="E9126" s="72" t="s">
        <v>55</v>
      </c>
      <c r="F9126" s="73">
        <v>4801973</v>
      </c>
      <c r="G9126" s="72" t="s">
        <v>16</v>
      </c>
      <c r="H9126" s="72" t="s">
        <v>24</v>
      </c>
      <c r="I9126" s="72" t="s">
        <v>18</v>
      </c>
      <c r="J9126" s="72" t="s">
        <v>19</v>
      </c>
      <c r="K9126" s="72" t="s">
        <v>25</v>
      </c>
      <c r="L9126" s="72" t="s">
        <v>69</v>
      </c>
      <c r="M9126" s="72" t="s">
        <v>57</v>
      </c>
    </row>
    <row r="9127" spans="2:13" x14ac:dyDescent="0.25">
      <c r="B9127" s="72" t="s">
        <v>12</v>
      </c>
      <c r="C9127" s="72" t="s">
        <v>13</v>
      </c>
      <c r="D9127" s="72" t="s">
        <v>14</v>
      </c>
      <c r="E9127" s="72" t="s">
        <v>33</v>
      </c>
      <c r="F9127" s="73">
        <v>57208</v>
      </c>
      <c r="G9127" s="72" t="s">
        <v>16</v>
      </c>
      <c r="H9127" s="72" t="s">
        <v>24</v>
      </c>
      <c r="I9127" s="72" t="s">
        <v>18</v>
      </c>
      <c r="J9127" s="72" t="s">
        <v>19</v>
      </c>
      <c r="K9127" s="72" t="s">
        <v>25</v>
      </c>
      <c r="L9127" s="72" t="s">
        <v>225</v>
      </c>
      <c r="M9127" s="72" t="s">
        <v>47</v>
      </c>
    </row>
    <row r="9128" spans="2:13" x14ac:dyDescent="0.25">
      <c r="B9128" s="72" t="s">
        <v>12</v>
      </c>
      <c r="C9128" s="72" t="s">
        <v>13</v>
      </c>
      <c r="D9128" s="72" t="s">
        <v>14</v>
      </c>
      <c r="E9128" s="72" t="s">
        <v>39</v>
      </c>
      <c r="F9128" s="73">
        <v>-677</v>
      </c>
      <c r="G9128" s="72" t="s">
        <v>16</v>
      </c>
      <c r="H9128" s="72" t="s">
        <v>24</v>
      </c>
      <c r="I9128" s="72" t="s">
        <v>18</v>
      </c>
      <c r="J9128" s="72" t="s">
        <v>19</v>
      </c>
      <c r="K9128" s="72" t="s">
        <v>130</v>
      </c>
      <c r="L9128" s="72" t="s">
        <v>576</v>
      </c>
      <c r="M9128" s="72"/>
    </row>
    <row r="9129" spans="2:13" x14ac:dyDescent="0.25">
      <c r="B9129" s="72" t="s">
        <v>12</v>
      </c>
      <c r="C9129" s="72" t="s">
        <v>13</v>
      </c>
      <c r="D9129" s="72" t="s">
        <v>14</v>
      </c>
      <c r="E9129" s="72" t="s">
        <v>55</v>
      </c>
      <c r="F9129" s="73">
        <v>35809075</v>
      </c>
      <c r="G9129" s="72" t="s">
        <v>16</v>
      </c>
      <c r="H9129" s="72" t="s">
        <v>24</v>
      </c>
      <c r="I9129" s="72" t="s">
        <v>18</v>
      </c>
      <c r="J9129" s="72" t="s">
        <v>19</v>
      </c>
      <c r="K9129" s="72" t="s">
        <v>102</v>
      </c>
      <c r="L9129" s="72" t="s">
        <v>196</v>
      </c>
      <c r="M9129" s="72" t="s">
        <v>57</v>
      </c>
    </row>
    <row r="9130" spans="2:13" x14ac:dyDescent="0.25">
      <c r="B9130" s="72" t="s">
        <v>12</v>
      </c>
      <c r="C9130" s="72" t="s">
        <v>13</v>
      </c>
      <c r="D9130" s="72" t="s">
        <v>14</v>
      </c>
      <c r="E9130" s="72" t="s">
        <v>79</v>
      </c>
      <c r="F9130" s="73">
        <v>-35545</v>
      </c>
      <c r="G9130" s="72" t="s">
        <v>16</v>
      </c>
      <c r="H9130" s="72" t="s">
        <v>24</v>
      </c>
      <c r="I9130" s="72" t="s">
        <v>18</v>
      </c>
      <c r="J9130" s="72" t="s">
        <v>19</v>
      </c>
      <c r="K9130" s="72" t="s">
        <v>37</v>
      </c>
      <c r="L9130" s="72" t="s">
        <v>333</v>
      </c>
      <c r="M9130" s="72"/>
    </row>
    <row r="9131" spans="2:13" x14ac:dyDescent="0.25">
      <c r="B9131" s="72" t="s">
        <v>12</v>
      </c>
      <c r="C9131" s="72" t="s">
        <v>13</v>
      </c>
      <c r="D9131" s="72" t="s">
        <v>14</v>
      </c>
      <c r="E9131" s="72" t="s">
        <v>258</v>
      </c>
      <c r="F9131" s="73">
        <v>14214827</v>
      </c>
      <c r="G9131" s="72" t="s">
        <v>16</v>
      </c>
      <c r="H9131" s="72" t="s">
        <v>24</v>
      </c>
      <c r="I9131" s="72" t="s">
        <v>18</v>
      </c>
      <c r="J9131" s="72" t="s">
        <v>19</v>
      </c>
      <c r="K9131" s="72" t="s">
        <v>185</v>
      </c>
      <c r="L9131" s="72" t="s">
        <v>399</v>
      </c>
      <c r="M9131" s="72" t="s">
        <v>243</v>
      </c>
    </row>
    <row r="9132" spans="2:13" x14ac:dyDescent="0.25">
      <c r="B9132" s="72" t="s">
        <v>12</v>
      </c>
      <c r="C9132" s="72" t="s">
        <v>13</v>
      </c>
      <c r="D9132" s="72" t="s">
        <v>14</v>
      </c>
      <c r="E9132" s="72" t="s">
        <v>68</v>
      </c>
      <c r="F9132" s="73">
        <v>-749</v>
      </c>
      <c r="G9132" s="72" t="s">
        <v>16</v>
      </c>
      <c r="H9132" s="72" t="s">
        <v>24</v>
      </c>
      <c r="I9132" s="72" t="s">
        <v>18</v>
      </c>
      <c r="J9132" s="72" t="s">
        <v>19</v>
      </c>
      <c r="K9132" s="72" t="s">
        <v>49</v>
      </c>
      <c r="L9132" s="72" t="s">
        <v>246</v>
      </c>
      <c r="M9132" s="72"/>
    </row>
    <row r="9133" spans="2:13" x14ac:dyDescent="0.25">
      <c r="B9133" s="72" t="s">
        <v>12</v>
      </c>
      <c r="C9133" s="72" t="s">
        <v>13</v>
      </c>
      <c r="D9133" s="72" t="s">
        <v>14</v>
      </c>
      <c r="E9133" s="72" t="s">
        <v>68</v>
      </c>
      <c r="F9133" s="73">
        <v>-284</v>
      </c>
      <c r="G9133" s="72" t="s">
        <v>16</v>
      </c>
      <c r="H9133" s="72" t="s">
        <v>17</v>
      </c>
      <c r="I9133" s="72" t="s">
        <v>18</v>
      </c>
      <c r="J9133" s="72" t="s">
        <v>19</v>
      </c>
      <c r="K9133" s="72" t="s">
        <v>49</v>
      </c>
      <c r="L9133" s="72" t="s">
        <v>50</v>
      </c>
      <c r="M9133" s="72"/>
    </row>
    <row r="9134" spans="2:13" x14ac:dyDescent="0.25">
      <c r="B9134" s="72" t="s">
        <v>12</v>
      </c>
      <c r="C9134" s="72" t="s">
        <v>13</v>
      </c>
      <c r="D9134" s="72" t="s">
        <v>14</v>
      </c>
      <c r="E9134" s="72" t="s">
        <v>33</v>
      </c>
      <c r="F9134" s="73">
        <v>102665</v>
      </c>
      <c r="G9134" s="72" t="s">
        <v>16</v>
      </c>
      <c r="H9134" s="72" t="s">
        <v>24</v>
      </c>
      <c r="I9134" s="72" t="s">
        <v>18</v>
      </c>
      <c r="J9134" s="72" t="s">
        <v>19</v>
      </c>
      <c r="K9134" s="72" t="s">
        <v>49</v>
      </c>
      <c r="L9134" s="72" t="s">
        <v>73</v>
      </c>
      <c r="M9134" s="72" t="s">
        <v>29</v>
      </c>
    </row>
    <row r="9135" spans="2:13" x14ac:dyDescent="0.25">
      <c r="B9135" s="72" t="s">
        <v>12</v>
      </c>
      <c r="C9135" s="72" t="s">
        <v>13</v>
      </c>
      <c r="D9135" s="72" t="s">
        <v>14</v>
      </c>
      <c r="E9135" s="72" t="s">
        <v>187</v>
      </c>
      <c r="F9135" s="73">
        <v>1000518</v>
      </c>
      <c r="G9135" s="72" t="s">
        <v>16</v>
      </c>
      <c r="H9135" s="72" t="s">
        <v>17</v>
      </c>
      <c r="I9135" s="72" t="s">
        <v>18</v>
      </c>
      <c r="J9135" s="72" t="s">
        <v>19</v>
      </c>
      <c r="K9135" s="72" t="s">
        <v>20</v>
      </c>
      <c r="L9135" s="72" t="s">
        <v>541</v>
      </c>
      <c r="M9135" s="72" t="s">
        <v>112</v>
      </c>
    </row>
    <row r="9136" spans="2:13" x14ac:dyDescent="0.25">
      <c r="B9136" s="72" t="s">
        <v>12</v>
      </c>
      <c r="C9136" s="72" t="s">
        <v>13</v>
      </c>
      <c r="D9136" s="72" t="s">
        <v>14</v>
      </c>
      <c r="E9136" s="72" t="s">
        <v>55</v>
      </c>
      <c r="F9136" s="73">
        <v>3568194</v>
      </c>
      <c r="G9136" s="72" t="s">
        <v>16</v>
      </c>
      <c r="H9136" s="72" t="s">
        <v>17</v>
      </c>
      <c r="I9136" s="72" t="s">
        <v>18</v>
      </c>
      <c r="J9136" s="72" t="s">
        <v>19</v>
      </c>
      <c r="K9136" s="72" t="s">
        <v>20</v>
      </c>
      <c r="L9136" s="72" t="s">
        <v>226</v>
      </c>
      <c r="M9136" s="72" t="s">
        <v>29</v>
      </c>
    </row>
    <row r="9137" spans="2:13" x14ac:dyDescent="0.25">
      <c r="B9137" s="72" t="s">
        <v>12</v>
      </c>
      <c r="C9137" s="72" t="s">
        <v>13</v>
      </c>
      <c r="D9137" s="72" t="s">
        <v>14</v>
      </c>
      <c r="E9137" s="72" t="s">
        <v>79</v>
      </c>
      <c r="F9137" s="73">
        <v>-21736</v>
      </c>
      <c r="G9137" s="72" t="s">
        <v>16</v>
      </c>
      <c r="H9137" s="72" t="s">
        <v>24</v>
      </c>
      <c r="I9137" s="72" t="s">
        <v>18</v>
      </c>
      <c r="J9137" s="72" t="s">
        <v>19</v>
      </c>
      <c r="K9137" s="72" t="s">
        <v>25</v>
      </c>
      <c r="L9137" s="72" t="s">
        <v>481</v>
      </c>
      <c r="M9137" s="72"/>
    </row>
    <row r="9138" spans="2:13" x14ac:dyDescent="0.25">
      <c r="B9138" s="72" t="s">
        <v>12</v>
      </c>
      <c r="C9138" s="72" t="s">
        <v>13</v>
      </c>
      <c r="D9138" s="72" t="s">
        <v>14</v>
      </c>
      <c r="E9138" s="72" t="s">
        <v>152</v>
      </c>
      <c r="F9138" s="73">
        <v>-799</v>
      </c>
      <c r="G9138" s="72" t="s">
        <v>16</v>
      </c>
      <c r="H9138" s="72" t="s">
        <v>24</v>
      </c>
      <c r="I9138" s="72" t="s">
        <v>18</v>
      </c>
      <c r="J9138" s="72" t="s">
        <v>19</v>
      </c>
      <c r="K9138" s="72" t="s">
        <v>49</v>
      </c>
      <c r="L9138" s="72" t="s">
        <v>255</v>
      </c>
      <c r="M9138" s="72"/>
    </row>
    <row r="9139" spans="2:13" x14ac:dyDescent="0.25">
      <c r="B9139" s="72" t="s">
        <v>12</v>
      </c>
      <c r="C9139" s="72" t="s">
        <v>13</v>
      </c>
      <c r="D9139" s="72" t="s">
        <v>14</v>
      </c>
      <c r="E9139" s="72" t="s">
        <v>33</v>
      </c>
      <c r="F9139" s="73">
        <v>59366</v>
      </c>
      <c r="G9139" s="72" t="s">
        <v>16</v>
      </c>
      <c r="H9139" s="72" t="s">
        <v>24</v>
      </c>
      <c r="I9139" s="72" t="s">
        <v>18</v>
      </c>
      <c r="J9139" s="72" t="s">
        <v>19</v>
      </c>
      <c r="K9139" s="72" t="s">
        <v>37</v>
      </c>
      <c r="L9139" s="72" t="s">
        <v>280</v>
      </c>
      <c r="M9139" s="72" t="s">
        <v>47</v>
      </c>
    </row>
    <row r="9140" spans="2:13" x14ac:dyDescent="0.25">
      <c r="B9140" s="72" t="s">
        <v>12</v>
      </c>
      <c r="C9140" s="72" t="s">
        <v>13</v>
      </c>
      <c r="D9140" s="72" t="s">
        <v>14</v>
      </c>
      <c r="E9140" s="72" t="s">
        <v>74</v>
      </c>
      <c r="F9140" s="73">
        <v>93023</v>
      </c>
      <c r="G9140" s="72" t="s">
        <v>16</v>
      </c>
      <c r="H9140" s="72" t="s">
        <v>17</v>
      </c>
      <c r="I9140" s="72" t="s">
        <v>18</v>
      </c>
      <c r="J9140" s="72" t="s">
        <v>19</v>
      </c>
      <c r="K9140" s="72" t="s">
        <v>25</v>
      </c>
      <c r="L9140" s="72" t="s">
        <v>244</v>
      </c>
      <c r="M9140" s="72" t="s">
        <v>29</v>
      </c>
    </row>
    <row r="9141" spans="2:13" x14ac:dyDescent="0.25">
      <c r="B9141" s="72" t="s">
        <v>12</v>
      </c>
      <c r="C9141" s="72" t="s">
        <v>13</v>
      </c>
      <c r="D9141" s="72" t="s">
        <v>14</v>
      </c>
      <c r="E9141" s="72" t="s">
        <v>85</v>
      </c>
      <c r="F9141" s="73">
        <v>138160</v>
      </c>
      <c r="G9141" s="72" t="s">
        <v>16</v>
      </c>
      <c r="H9141" s="72" t="s">
        <v>24</v>
      </c>
      <c r="I9141" s="72" t="s">
        <v>18</v>
      </c>
      <c r="J9141" s="72" t="s">
        <v>19</v>
      </c>
      <c r="K9141" s="72" t="s">
        <v>49</v>
      </c>
      <c r="L9141" s="72" t="s">
        <v>208</v>
      </c>
      <c r="M9141" s="72"/>
    </row>
    <row r="9142" spans="2:13" x14ac:dyDescent="0.25">
      <c r="B9142" s="72" t="s">
        <v>12</v>
      </c>
      <c r="C9142" s="72" t="s">
        <v>13</v>
      </c>
      <c r="D9142" s="72" t="s">
        <v>14</v>
      </c>
      <c r="E9142" s="72" t="s">
        <v>577</v>
      </c>
      <c r="F9142" s="73">
        <v>-1111645</v>
      </c>
      <c r="G9142" s="72" t="s">
        <v>16</v>
      </c>
      <c r="H9142" s="72" t="s">
        <v>24</v>
      </c>
      <c r="I9142" s="72" t="s">
        <v>18</v>
      </c>
      <c r="J9142" s="72" t="s">
        <v>19</v>
      </c>
      <c r="K9142" s="72"/>
      <c r="L9142" s="72"/>
      <c r="M9142" s="72"/>
    </row>
    <row r="9143" spans="2:13" x14ac:dyDescent="0.25">
      <c r="B9143" s="72" t="s">
        <v>12</v>
      </c>
      <c r="C9143" s="72" t="s">
        <v>13</v>
      </c>
      <c r="D9143" s="72" t="s">
        <v>14</v>
      </c>
      <c r="E9143" s="72" t="s">
        <v>79</v>
      </c>
      <c r="F9143" s="73">
        <v>-7492</v>
      </c>
      <c r="G9143" s="72" t="s">
        <v>16</v>
      </c>
      <c r="H9143" s="72" t="s">
        <v>24</v>
      </c>
      <c r="I9143" s="72" t="s">
        <v>18</v>
      </c>
      <c r="J9143" s="72" t="s">
        <v>19</v>
      </c>
      <c r="K9143" s="72" t="s">
        <v>37</v>
      </c>
      <c r="L9143" s="72" t="s">
        <v>257</v>
      </c>
      <c r="M9143" s="72"/>
    </row>
    <row r="9144" spans="2:13" x14ac:dyDescent="0.25">
      <c r="B9144" s="72" t="s">
        <v>12</v>
      </c>
      <c r="C9144" s="72" t="s">
        <v>13</v>
      </c>
      <c r="D9144" s="72" t="s">
        <v>14</v>
      </c>
      <c r="E9144" s="72" t="s">
        <v>256</v>
      </c>
      <c r="F9144" s="73">
        <v>-8515</v>
      </c>
      <c r="G9144" s="72" t="s">
        <v>16</v>
      </c>
      <c r="H9144" s="72" t="s">
        <v>17</v>
      </c>
      <c r="I9144" s="72" t="s">
        <v>18</v>
      </c>
      <c r="J9144" s="72" t="s">
        <v>19</v>
      </c>
      <c r="K9144" s="72" t="s">
        <v>37</v>
      </c>
      <c r="L9144" s="72" t="s">
        <v>509</v>
      </c>
      <c r="M9144" s="72"/>
    </row>
    <row r="9145" spans="2:13" x14ac:dyDescent="0.25">
      <c r="B9145" s="72" t="s">
        <v>12</v>
      </c>
      <c r="C9145" s="72" t="s">
        <v>13</v>
      </c>
      <c r="D9145" s="72" t="s">
        <v>14</v>
      </c>
      <c r="E9145" s="72" t="s">
        <v>58</v>
      </c>
      <c r="F9145" s="73">
        <v>180566</v>
      </c>
      <c r="G9145" s="72" t="s">
        <v>16</v>
      </c>
      <c r="H9145" s="72" t="s">
        <v>24</v>
      </c>
      <c r="I9145" s="72" t="s">
        <v>18</v>
      </c>
      <c r="J9145" s="72" t="s">
        <v>19</v>
      </c>
      <c r="K9145" s="72" t="s">
        <v>25</v>
      </c>
      <c r="L9145" s="72" t="s">
        <v>88</v>
      </c>
      <c r="M9145" s="72" t="s">
        <v>57</v>
      </c>
    </row>
    <row r="9146" spans="2:13" x14ac:dyDescent="0.25">
      <c r="B9146" s="72" t="s">
        <v>12</v>
      </c>
      <c r="C9146" s="72" t="s">
        <v>13</v>
      </c>
      <c r="D9146" s="72" t="s">
        <v>14</v>
      </c>
      <c r="E9146" s="72" t="s">
        <v>144</v>
      </c>
      <c r="F9146" s="73">
        <v>1260762</v>
      </c>
      <c r="G9146" s="72" t="s">
        <v>16</v>
      </c>
      <c r="H9146" s="72" t="s">
        <v>24</v>
      </c>
      <c r="I9146" s="72" t="s">
        <v>18</v>
      </c>
      <c r="J9146" s="72" t="s">
        <v>19</v>
      </c>
      <c r="K9146" s="72" t="s">
        <v>63</v>
      </c>
      <c r="L9146" s="72" t="s">
        <v>515</v>
      </c>
      <c r="M9146" s="72" t="s">
        <v>184</v>
      </c>
    </row>
    <row r="9147" spans="2:13" x14ac:dyDescent="0.25">
      <c r="B9147" s="72" t="s">
        <v>12</v>
      </c>
      <c r="C9147" s="72" t="s">
        <v>13</v>
      </c>
      <c r="D9147" s="72" t="s">
        <v>14</v>
      </c>
      <c r="E9147" s="72" t="s">
        <v>123</v>
      </c>
      <c r="F9147" s="73">
        <v>-467</v>
      </c>
      <c r="G9147" s="72" t="s">
        <v>16</v>
      </c>
      <c r="H9147" s="72" t="s">
        <v>24</v>
      </c>
      <c r="I9147" s="72" t="s">
        <v>18</v>
      </c>
      <c r="J9147" s="72" t="s">
        <v>19</v>
      </c>
      <c r="K9147" s="72" t="s">
        <v>117</v>
      </c>
      <c r="L9147" s="72" t="s">
        <v>311</v>
      </c>
      <c r="M9147" s="72"/>
    </row>
    <row r="9148" spans="2:13" x14ac:dyDescent="0.25">
      <c r="B9148" s="72" t="s">
        <v>12</v>
      </c>
      <c r="C9148" s="72" t="s">
        <v>13</v>
      </c>
      <c r="D9148" s="72" t="s">
        <v>14</v>
      </c>
      <c r="E9148" s="72" t="s">
        <v>70</v>
      </c>
      <c r="F9148" s="73">
        <v>141139</v>
      </c>
      <c r="G9148" s="72" t="s">
        <v>16</v>
      </c>
      <c r="H9148" s="72" t="s">
        <v>24</v>
      </c>
      <c r="I9148" s="72" t="s">
        <v>18</v>
      </c>
      <c r="J9148" s="72" t="s">
        <v>19</v>
      </c>
      <c r="K9148" s="72" t="s">
        <v>37</v>
      </c>
      <c r="L9148" s="72" t="s">
        <v>301</v>
      </c>
      <c r="M9148" s="72" t="s">
        <v>259</v>
      </c>
    </row>
    <row r="9149" spans="2:13" x14ac:dyDescent="0.25">
      <c r="B9149" s="72" t="s">
        <v>12</v>
      </c>
      <c r="C9149" s="72" t="s">
        <v>13</v>
      </c>
      <c r="D9149" s="72" t="s">
        <v>14</v>
      </c>
      <c r="E9149" s="72" t="s">
        <v>146</v>
      </c>
      <c r="F9149" s="73">
        <v>-5602</v>
      </c>
      <c r="G9149" s="72" t="s">
        <v>16</v>
      </c>
      <c r="H9149" s="72" t="s">
        <v>24</v>
      </c>
      <c r="I9149" s="72" t="s">
        <v>18</v>
      </c>
      <c r="J9149" s="72" t="s">
        <v>19</v>
      </c>
      <c r="K9149" s="72" t="s">
        <v>96</v>
      </c>
      <c r="L9149" s="72" t="s">
        <v>457</v>
      </c>
      <c r="M9149" s="72"/>
    </row>
    <row r="9150" spans="2:13" x14ac:dyDescent="0.25">
      <c r="B9150" s="72" t="s">
        <v>12</v>
      </c>
      <c r="C9150" s="72" t="s">
        <v>13</v>
      </c>
      <c r="D9150" s="72" t="s">
        <v>14</v>
      </c>
      <c r="E9150" s="72" t="s">
        <v>39</v>
      </c>
      <c r="F9150" s="73">
        <v>-29781</v>
      </c>
      <c r="G9150" s="72" t="s">
        <v>16</v>
      </c>
      <c r="H9150" s="72" t="s">
        <v>24</v>
      </c>
      <c r="I9150" s="72" t="s">
        <v>18</v>
      </c>
      <c r="J9150" s="72" t="s">
        <v>19</v>
      </c>
      <c r="K9150" s="72" t="s">
        <v>117</v>
      </c>
      <c r="L9150" s="72" t="s">
        <v>578</v>
      </c>
      <c r="M9150" s="72"/>
    </row>
    <row r="9151" spans="2:13" x14ac:dyDescent="0.25">
      <c r="B9151" s="72" t="s">
        <v>12</v>
      </c>
      <c r="C9151" s="72" t="s">
        <v>13</v>
      </c>
      <c r="D9151" s="72" t="s">
        <v>14</v>
      </c>
      <c r="E9151" s="72" t="s">
        <v>36</v>
      </c>
      <c r="F9151" s="73">
        <v>663437</v>
      </c>
      <c r="G9151" s="72" t="s">
        <v>16</v>
      </c>
      <c r="H9151" s="72" t="s">
        <v>17</v>
      </c>
      <c r="I9151" s="72" t="s">
        <v>18</v>
      </c>
      <c r="J9151" s="72" t="s">
        <v>19</v>
      </c>
      <c r="K9151" s="72" t="s">
        <v>25</v>
      </c>
      <c r="L9151" s="72" t="s">
        <v>69</v>
      </c>
      <c r="M9151" s="72" t="s">
        <v>29</v>
      </c>
    </row>
    <row r="9152" spans="2:13" x14ac:dyDescent="0.25">
      <c r="B9152" s="72" t="s">
        <v>12</v>
      </c>
      <c r="C9152" s="72" t="s">
        <v>13</v>
      </c>
      <c r="D9152" s="72" t="s">
        <v>14</v>
      </c>
      <c r="E9152" s="72" t="s">
        <v>33</v>
      </c>
      <c r="F9152" s="73">
        <v>11328</v>
      </c>
      <c r="G9152" s="72" t="s">
        <v>16</v>
      </c>
      <c r="H9152" s="72" t="s">
        <v>24</v>
      </c>
      <c r="I9152" s="72" t="s">
        <v>18</v>
      </c>
      <c r="J9152" s="72" t="s">
        <v>19</v>
      </c>
      <c r="K9152" s="72" t="s">
        <v>25</v>
      </c>
      <c r="L9152" s="72" t="s">
        <v>268</v>
      </c>
      <c r="M9152" s="72" t="s">
        <v>29</v>
      </c>
    </row>
    <row r="9153" spans="2:13" x14ac:dyDescent="0.25">
      <c r="B9153" s="72" t="s">
        <v>12</v>
      </c>
      <c r="C9153" s="72" t="s">
        <v>13</v>
      </c>
      <c r="D9153" s="72" t="s">
        <v>14</v>
      </c>
      <c r="E9153" s="72" t="s">
        <v>45</v>
      </c>
      <c r="F9153" s="73">
        <v>151837</v>
      </c>
      <c r="G9153" s="72" t="s">
        <v>16</v>
      </c>
      <c r="H9153" s="72" t="s">
        <v>24</v>
      </c>
      <c r="I9153" s="72" t="s">
        <v>18</v>
      </c>
      <c r="J9153" s="72" t="s">
        <v>19</v>
      </c>
      <c r="K9153" s="72" t="s">
        <v>25</v>
      </c>
      <c r="L9153" s="72" t="s">
        <v>459</v>
      </c>
      <c r="M9153" s="72" t="s">
        <v>29</v>
      </c>
    </row>
    <row r="9154" spans="2:13" x14ac:dyDescent="0.25">
      <c r="B9154" s="72" t="s">
        <v>12</v>
      </c>
      <c r="C9154" s="72" t="s">
        <v>13</v>
      </c>
      <c r="D9154" s="72" t="s">
        <v>14</v>
      </c>
      <c r="E9154" s="72" t="s">
        <v>65</v>
      </c>
      <c r="F9154" s="73">
        <v>83839</v>
      </c>
      <c r="G9154" s="72" t="s">
        <v>16</v>
      </c>
      <c r="H9154" s="72" t="s">
        <v>24</v>
      </c>
      <c r="I9154" s="72" t="s">
        <v>18</v>
      </c>
      <c r="J9154" s="72" t="s">
        <v>19</v>
      </c>
      <c r="K9154" s="72" t="s">
        <v>37</v>
      </c>
      <c r="L9154" s="72" t="s">
        <v>86</v>
      </c>
      <c r="M9154" s="72" t="s">
        <v>133</v>
      </c>
    </row>
    <row r="9155" spans="2:13" x14ac:dyDescent="0.25">
      <c r="B9155" s="72" t="s">
        <v>12</v>
      </c>
      <c r="C9155" s="72" t="s">
        <v>13</v>
      </c>
      <c r="D9155" s="72" t="s">
        <v>14</v>
      </c>
      <c r="E9155" s="72" t="s">
        <v>27</v>
      </c>
      <c r="F9155" s="73">
        <v>388432</v>
      </c>
      <c r="G9155" s="72" t="s">
        <v>16</v>
      </c>
      <c r="H9155" s="72" t="s">
        <v>24</v>
      </c>
      <c r="I9155" s="72" t="s">
        <v>18</v>
      </c>
      <c r="J9155" s="72" t="s">
        <v>19</v>
      </c>
      <c r="K9155" s="72" t="s">
        <v>37</v>
      </c>
      <c r="L9155" s="72" t="s">
        <v>71</v>
      </c>
      <c r="M9155" s="72" t="s">
        <v>29</v>
      </c>
    </row>
    <row r="9156" spans="2:13" x14ac:dyDescent="0.25">
      <c r="B9156" s="72" t="s">
        <v>12</v>
      </c>
      <c r="C9156" s="72" t="s">
        <v>13</v>
      </c>
      <c r="D9156" s="72" t="s">
        <v>14</v>
      </c>
      <c r="E9156" s="72" t="s">
        <v>70</v>
      </c>
      <c r="F9156" s="73">
        <v>401257</v>
      </c>
      <c r="G9156" s="72" t="s">
        <v>16</v>
      </c>
      <c r="H9156" s="72" t="s">
        <v>24</v>
      </c>
      <c r="I9156" s="72" t="s">
        <v>18</v>
      </c>
      <c r="J9156" s="72" t="s">
        <v>19</v>
      </c>
      <c r="K9156" s="72" t="s">
        <v>99</v>
      </c>
      <c r="L9156" s="72" t="s">
        <v>348</v>
      </c>
      <c r="M9156" s="72" t="s">
        <v>72</v>
      </c>
    </row>
    <row r="9157" spans="2:13" x14ac:dyDescent="0.25">
      <c r="B9157" s="72" t="s">
        <v>12</v>
      </c>
      <c r="C9157" s="72" t="s">
        <v>13</v>
      </c>
      <c r="D9157" s="72" t="s">
        <v>14</v>
      </c>
      <c r="E9157" s="72" t="s">
        <v>83</v>
      </c>
      <c r="F9157" s="73">
        <v>226071</v>
      </c>
      <c r="G9157" s="72" t="s">
        <v>16</v>
      </c>
      <c r="H9157" s="72" t="s">
        <v>24</v>
      </c>
      <c r="I9157" s="72" t="s">
        <v>18</v>
      </c>
      <c r="J9157" s="72" t="s">
        <v>19</v>
      </c>
      <c r="K9157" s="72" t="s">
        <v>20</v>
      </c>
      <c r="L9157" s="72" t="s">
        <v>233</v>
      </c>
      <c r="M9157" s="72"/>
    </row>
    <row r="9158" spans="2:13" x14ac:dyDescent="0.25">
      <c r="B9158" s="72" t="s">
        <v>12</v>
      </c>
      <c r="C9158" s="72" t="s">
        <v>13</v>
      </c>
      <c r="D9158" s="72" t="s">
        <v>14</v>
      </c>
      <c r="E9158" s="72" t="s">
        <v>258</v>
      </c>
      <c r="F9158" s="73">
        <v>331109</v>
      </c>
      <c r="G9158" s="72" t="s">
        <v>16</v>
      </c>
      <c r="H9158" s="72" t="s">
        <v>24</v>
      </c>
      <c r="I9158" s="72" t="s">
        <v>18</v>
      </c>
      <c r="J9158" s="72" t="s">
        <v>19</v>
      </c>
      <c r="K9158" s="72" t="s">
        <v>37</v>
      </c>
      <c r="L9158" s="72" t="s">
        <v>213</v>
      </c>
      <c r="M9158" s="72" t="s">
        <v>259</v>
      </c>
    </row>
    <row r="9159" spans="2:13" x14ac:dyDescent="0.25">
      <c r="B9159" s="72" t="s">
        <v>12</v>
      </c>
      <c r="C9159" s="72" t="s">
        <v>13</v>
      </c>
      <c r="D9159" s="72" t="s">
        <v>14</v>
      </c>
      <c r="E9159" s="72" t="s">
        <v>39</v>
      </c>
      <c r="F9159" s="73">
        <v>-158633</v>
      </c>
      <c r="G9159" s="72" t="s">
        <v>16</v>
      </c>
      <c r="H9159" s="72" t="s">
        <v>17</v>
      </c>
      <c r="I9159" s="72" t="s">
        <v>18</v>
      </c>
      <c r="J9159" s="72" t="s">
        <v>19</v>
      </c>
      <c r="K9159" s="72" t="s">
        <v>25</v>
      </c>
      <c r="L9159" s="72" t="s">
        <v>128</v>
      </c>
      <c r="M9159" s="72"/>
    </row>
    <row r="9160" spans="2:13" x14ac:dyDescent="0.25">
      <c r="B9160" s="72" t="s">
        <v>12</v>
      </c>
      <c r="C9160" s="72" t="s">
        <v>13</v>
      </c>
      <c r="D9160" s="72" t="s">
        <v>14</v>
      </c>
      <c r="E9160" s="72" t="s">
        <v>579</v>
      </c>
      <c r="F9160" s="73">
        <v>-1486</v>
      </c>
      <c r="G9160" s="72" t="s">
        <v>16</v>
      </c>
      <c r="H9160" s="72" t="s">
        <v>24</v>
      </c>
      <c r="I9160" s="72" t="s">
        <v>48</v>
      </c>
      <c r="J9160" s="72" t="s">
        <v>19</v>
      </c>
      <c r="K9160" s="72"/>
      <c r="L9160" s="72"/>
      <c r="M9160" s="72"/>
    </row>
    <row r="9161" spans="2:13" x14ac:dyDescent="0.25">
      <c r="B9161" s="72" t="s">
        <v>12</v>
      </c>
      <c r="C9161" s="72" t="s">
        <v>13</v>
      </c>
      <c r="D9161" s="72" t="s">
        <v>14</v>
      </c>
      <c r="E9161" s="72" t="s">
        <v>81</v>
      </c>
      <c r="F9161" s="73">
        <v>24841</v>
      </c>
      <c r="G9161" s="72" t="s">
        <v>16</v>
      </c>
      <c r="H9161" s="72" t="s">
        <v>24</v>
      </c>
      <c r="I9161" s="72" t="s">
        <v>18</v>
      </c>
      <c r="J9161" s="72" t="s">
        <v>19</v>
      </c>
      <c r="K9161" s="72" t="s">
        <v>25</v>
      </c>
      <c r="L9161" s="72" t="s">
        <v>262</v>
      </c>
      <c r="M9161" s="72" t="s">
        <v>57</v>
      </c>
    </row>
    <row r="9162" spans="2:13" x14ac:dyDescent="0.25">
      <c r="B9162" s="72" t="s">
        <v>12</v>
      </c>
      <c r="C9162" s="72" t="s">
        <v>13</v>
      </c>
      <c r="D9162" s="72" t="s">
        <v>14</v>
      </c>
      <c r="E9162" s="72" t="s">
        <v>30</v>
      </c>
      <c r="F9162" s="73">
        <v>-4128</v>
      </c>
      <c r="G9162" s="72" t="s">
        <v>16</v>
      </c>
      <c r="H9162" s="72" t="s">
        <v>24</v>
      </c>
      <c r="I9162" s="72" t="s">
        <v>18</v>
      </c>
      <c r="J9162" s="72" t="s">
        <v>19</v>
      </c>
      <c r="K9162" s="72" t="s">
        <v>20</v>
      </c>
      <c r="L9162" s="72" t="s">
        <v>534</v>
      </c>
      <c r="M9162" s="72"/>
    </row>
    <row r="9163" spans="2:13" x14ac:dyDescent="0.25">
      <c r="B9163" s="72" t="s">
        <v>12</v>
      </c>
      <c r="C9163" s="72" t="s">
        <v>13</v>
      </c>
      <c r="D9163" s="72" t="s">
        <v>14</v>
      </c>
      <c r="E9163" s="72" t="s">
        <v>36</v>
      </c>
      <c r="F9163" s="73">
        <v>76071</v>
      </c>
      <c r="G9163" s="72" t="s">
        <v>16</v>
      </c>
      <c r="H9163" s="72" t="s">
        <v>17</v>
      </c>
      <c r="I9163" s="72" t="s">
        <v>18</v>
      </c>
      <c r="J9163" s="72" t="s">
        <v>19</v>
      </c>
      <c r="K9163" s="72" t="s">
        <v>108</v>
      </c>
      <c r="L9163" s="72" t="s">
        <v>315</v>
      </c>
      <c r="M9163" s="72" t="s">
        <v>57</v>
      </c>
    </row>
    <row r="9164" spans="2:13" x14ac:dyDescent="0.25">
      <c r="B9164" s="72" t="s">
        <v>12</v>
      </c>
      <c r="C9164" s="72" t="s">
        <v>13</v>
      </c>
      <c r="D9164" s="72" t="s">
        <v>14</v>
      </c>
      <c r="E9164" s="72" t="s">
        <v>55</v>
      </c>
      <c r="F9164" s="73">
        <v>173263</v>
      </c>
      <c r="G9164" s="72" t="s">
        <v>16</v>
      </c>
      <c r="H9164" s="72" t="s">
        <v>24</v>
      </c>
      <c r="I9164" s="72" t="s">
        <v>18</v>
      </c>
      <c r="J9164" s="72" t="s">
        <v>19</v>
      </c>
      <c r="K9164" s="72" t="s">
        <v>25</v>
      </c>
      <c r="L9164" s="72" t="s">
        <v>224</v>
      </c>
      <c r="M9164" s="72" t="s">
        <v>112</v>
      </c>
    </row>
    <row r="9165" spans="2:13" x14ac:dyDescent="0.25">
      <c r="B9165" s="72" t="s">
        <v>12</v>
      </c>
      <c r="C9165" s="72" t="s">
        <v>13</v>
      </c>
      <c r="D9165" s="72" t="s">
        <v>14</v>
      </c>
      <c r="E9165" s="72" t="s">
        <v>81</v>
      </c>
      <c r="F9165" s="73">
        <v>106353</v>
      </c>
      <c r="G9165" s="72" t="s">
        <v>16</v>
      </c>
      <c r="H9165" s="72" t="s">
        <v>24</v>
      </c>
      <c r="I9165" s="72" t="s">
        <v>18</v>
      </c>
      <c r="J9165" s="72" t="s">
        <v>19</v>
      </c>
      <c r="K9165" s="72" t="s">
        <v>25</v>
      </c>
      <c r="L9165" s="72" t="s">
        <v>220</v>
      </c>
      <c r="M9165" s="72" t="s">
        <v>47</v>
      </c>
    </row>
    <row r="9166" spans="2:13" x14ac:dyDescent="0.25">
      <c r="B9166" s="72" t="s">
        <v>12</v>
      </c>
      <c r="C9166" s="72" t="s">
        <v>13</v>
      </c>
      <c r="D9166" s="72" t="s">
        <v>14</v>
      </c>
      <c r="E9166" s="72" t="s">
        <v>134</v>
      </c>
      <c r="F9166" s="73">
        <v>25014</v>
      </c>
      <c r="G9166" s="72" t="s">
        <v>16</v>
      </c>
      <c r="H9166" s="72" t="s">
        <v>24</v>
      </c>
      <c r="I9166" s="72" t="s">
        <v>18</v>
      </c>
      <c r="J9166" s="72" t="s">
        <v>19</v>
      </c>
      <c r="K9166" s="72" t="s">
        <v>25</v>
      </c>
      <c r="L9166" s="72" t="s">
        <v>224</v>
      </c>
      <c r="M9166" s="72"/>
    </row>
    <row r="9167" spans="2:13" x14ac:dyDescent="0.25">
      <c r="B9167" s="72" t="s">
        <v>12</v>
      </c>
      <c r="C9167" s="72" t="s">
        <v>13</v>
      </c>
      <c r="D9167" s="72" t="s">
        <v>14</v>
      </c>
      <c r="E9167" s="72" t="s">
        <v>55</v>
      </c>
      <c r="F9167" s="73">
        <v>1247777</v>
      </c>
      <c r="G9167" s="72" t="s">
        <v>16</v>
      </c>
      <c r="H9167" s="72" t="s">
        <v>24</v>
      </c>
      <c r="I9167" s="72" t="s">
        <v>18</v>
      </c>
      <c r="J9167" s="72" t="s">
        <v>19</v>
      </c>
      <c r="K9167" s="72" t="s">
        <v>99</v>
      </c>
      <c r="L9167" s="72" t="s">
        <v>543</v>
      </c>
      <c r="M9167" s="72" t="s">
        <v>57</v>
      </c>
    </row>
    <row r="9168" spans="2:13" x14ac:dyDescent="0.25">
      <c r="B9168" s="72" t="s">
        <v>12</v>
      </c>
      <c r="C9168" s="72" t="s">
        <v>13</v>
      </c>
      <c r="D9168" s="72" t="s">
        <v>14</v>
      </c>
      <c r="E9168" s="72" t="s">
        <v>83</v>
      </c>
      <c r="F9168" s="73">
        <v>623827</v>
      </c>
      <c r="G9168" s="72" t="s">
        <v>16</v>
      </c>
      <c r="H9168" s="72" t="s">
        <v>24</v>
      </c>
      <c r="I9168" s="72" t="s">
        <v>18</v>
      </c>
      <c r="J9168" s="72" t="s">
        <v>19</v>
      </c>
      <c r="K9168" s="72" t="s">
        <v>31</v>
      </c>
      <c r="L9168" s="72" t="s">
        <v>293</v>
      </c>
      <c r="M9168" s="72"/>
    </row>
    <row r="9169" spans="2:13" x14ac:dyDescent="0.25">
      <c r="B9169" s="72" t="s">
        <v>12</v>
      </c>
      <c r="C9169" s="72" t="s">
        <v>13</v>
      </c>
      <c r="D9169" s="72" t="s">
        <v>14</v>
      </c>
      <c r="E9169" s="72" t="s">
        <v>39</v>
      </c>
      <c r="F9169" s="73">
        <v>-2</v>
      </c>
      <c r="G9169" s="72" t="s">
        <v>16</v>
      </c>
      <c r="H9169" s="72" t="s">
        <v>24</v>
      </c>
      <c r="I9169" s="72" t="s">
        <v>18</v>
      </c>
      <c r="J9169" s="72" t="s">
        <v>19</v>
      </c>
      <c r="K9169" s="72" t="s">
        <v>25</v>
      </c>
      <c r="L9169" s="72" t="s">
        <v>580</v>
      </c>
      <c r="M9169" s="72"/>
    </row>
    <row r="9170" spans="2:13" x14ac:dyDescent="0.25">
      <c r="B9170" s="72" t="s">
        <v>12</v>
      </c>
      <c r="C9170" s="72" t="s">
        <v>13</v>
      </c>
      <c r="D9170" s="72" t="s">
        <v>14</v>
      </c>
      <c r="E9170" s="72" t="s">
        <v>94</v>
      </c>
      <c r="F9170" s="73">
        <v>15732</v>
      </c>
      <c r="G9170" s="72" t="s">
        <v>16</v>
      </c>
      <c r="H9170" s="72" t="s">
        <v>24</v>
      </c>
      <c r="I9170" s="72" t="s">
        <v>18</v>
      </c>
      <c r="J9170" s="72" t="s">
        <v>19</v>
      </c>
      <c r="K9170" s="72" t="s">
        <v>25</v>
      </c>
      <c r="L9170" s="72" t="s">
        <v>198</v>
      </c>
      <c r="M9170" s="72"/>
    </row>
    <row r="9171" spans="2:13" x14ac:dyDescent="0.25">
      <c r="B9171" s="72" t="s">
        <v>12</v>
      </c>
      <c r="C9171" s="72" t="s">
        <v>13</v>
      </c>
      <c r="D9171" s="72" t="s">
        <v>14</v>
      </c>
      <c r="E9171" s="72" t="s">
        <v>36</v>
      </c>
      <c r="F9171" s="73">
        <v>1072102</v>
      </c>
      <c r="G9171" s="72" t="s">
        <v>16</v>
      </c>
      <c r="H9171" s="72" t="s">
        <v>17</v>
      </c>
      <c r="I9171" s="72" t="s">
        <v>18</v>
      </c>
      <c r="J9171" s="72" t="s">
        <v>19</v>
      </c>
      <c r="K9171" s="72" t="s">
        <v>37</v>
      </c>
      <c r="L9171" s="72" t="s">
        <v>38</v>
      </c>
      <c r="M9171" s="72" t="s">
        <v>29</v>
      </c>
    </row>
    <row r="9172" spans="2:13" x14ac:dyDescent="0.25">
      <c r="B9172" s="72" t="s">
        <v>12</v>
      </c>
      <c r="C9172" s="72" t="s">
        <v>13</v>
      </c>
      <c r="D9172" s="72" t="s">
        <v>14</v>
      </c>
      <c r="E9172" s="72" t="s">
        <v>30</v>
      </c>
      <c r="F9172" s="73">
        <v>-2123</v>
      </c>
      <c r="G9172" s="72" t="s">
        <v>16</v>
      </c>
      <c r="H9172" s="72" t="s">
        <v>24</v>
      </c>
      <c r="I9172" s="72" t="s">
        <v>18</v>
      </c>
      <c r="J9172" s="72" t="s">
        <v>19</v>
      </c>
      <c r="K9172" s="72" t="s">
        <v>37</v>
      </c>
      <c r="L9172" s="72" t="s">
        <v>507</v>
      </c>
      <c r="M9172" s="72"/>
    </row>
    <row r="9173" spans="2:13" x14ac:dyDescent="0.25">
      <c r="B9173" s="72" t="s">
        <v>12</v>
      </c>
      <c r="C9173" s="72" t="s">
        <v>13</v>
      </c>
      <c r="D9173" s="72" t="s">
        <v>14</v>
      </c>
      <c r="E9173" s="72" t="s">
        <v>68</v>
      </c>
      <c r="F9173" s="73">
        <v>-211230</v>
      </c>
      <c r="G9173" s="72" t="s">
        <v>16</v>
      </c>
      <c r="H9173" s="72" t="s">
        <v>24</v>
      </c>
      <c r="I9173" s="72" t="s">
        <v>18</v>
      </c>
      <c r="J9173" s="72" t="s">
        <v>19</v>
      </c>
      <c r="K9173" s="72" t="s">
        <v>37</v>
      </c>
      <c r="L9173" s="72" t="s">
        <v>581</v>
      </c>
      <c r="M9173" s="72"/>
    </row>
    <row r="9174" spans="2:13" x14ac:dyDescent="0.25">
      <c r="B9174" s="72" t="s">
        <v>12</v>
      </c>
      <c r="C9174" s="72" t="s">
        <v>13</v>
      </c>
      <c r="D9174" s="72" t="s">
        <v>14</v>
      </c>
      <c r="E9174" s="72" t="s">
        <v>79</v>
      </c>
      <c r="F9174" s="73">
        <v>-34717</v>
      </c>
      <c r="G9174" s="72" t="s">
        <v>16</v>
      </c>
      <c r="H9174" s="72" t="s">
        <v>24</v>
      </c>
      <c r="I9174" s="72" t="s">
        <v>18</v>
      </c>
      <c r="J9174" s="72" t="s">
        <v>19</v>
      </c>
      <c r="K9174" s="72" t="s">
        <v>102</v>
      </c>
      <c r="L9174" s="72" t="s">
        <v>429</v>
      </c>
      <c r="M9174" s="72"/>
    </row>
    <row r="9175" spans="2:13" x14ac:dyDescent="0.25">
      <c r="B9175" s="72" t="s">
        <v>12</v>
      </c>
      <c r="C9175" s="72" t="s">
        <v>13</v>
      </c>
      <c r="D9175" s="72" t="s">
        <v>14</v>
      </c>
      <c r="E9175" s="72" t="s">
        <v>81</v>
      </c>
      <c r="F9175" s="73">
        <v>1210455</v>
      </c>
      <c r="G9175" s="72" t="s">
        <v>16</v>
      </c>
      <c r="H9175" s="72" t="s">
        <v>17</v>
      </c>
      <c r="I9175" s="72" t="s">
        <v>18</v>
      </c>
      <c r="J9175" s="72" t="s">
        <v>19</v>
      </c>
      <c r="K9175" s="72" t="s">
        <v>20</v>
      </c>
      <c r="L9175" s="72" t="s">
        <v>226</v>
      </c>
      <c r="M9175" s="72" t="s">
        <v>35</v>
      </c>
    </row>
    <row r="9176" spans="2:13" x14ac:dyDescent="0.25">
      <c r="B9176" s="72" t="s">
        <v>12</v>
      </c>
      <c r="C9176" s="72" t="s">
        <v>13</v>
      </c>
      <c r="D9176" s="72" t="s">
        <v>14</v>
      </c>
      <c r="E9176" s="72" t="s">
        <v>36</v>
      </c>
      <c r="F9176" s="73">
        <v>828588</v>
      </c>
      <c r="G9176" s="72" t="s">
        <v>16</v>
      </c>
      <c r="H9176" s="72" t="s">
        <v>24</v>
      </c>
      <c r="I9176" s="72" t="s">
        <v>18</v>
      </c>
      <c r="J9176" s="72" t="s">
        <v>19</v>
      </c>
      <c r="K9176" s="72" t="s">
        <v>117</v>
      </c>
      <c r="L9176" s="72" t="s">
        <v>387</v>
      </c>
      <c r="M9176" s="72" t="s">
        <v>29</v>
      </c>
    </row>
    <row r="9177" spans="2:13" x14ac:dyDescent="0.25">
      <c r="B9177" s="72" t="s">
        <v>12</v>
      </c>
      <c r="C9177" s="72" t="s">
        <v>13</v>
      </c>
      <c r="D9177" s="72" t="s">
        <v>14</v>
      </c>
      <c r="E9177" s="72" t="s">
        <v>30</v>
      </c>
      <c r="F9177" s="73">
        <v>-8341</v>
      </c>
      <c r="G9177" s="72" t="s">
        <v>16</v>
      </c>
      <c r="H9177" s="72" t="s">
        <v>24</v>
      </c>
      <c r="I9177" s="72" t="s">
        <v>18</v>
      </c>
      <c r="J9177" s="72" t="s">
        <v>19</v>
      </c>
      <c r="K9177" s="72" t="s">
        <v>31</v>
      </c>
      <c r="L9177" s="72" t="s">
        <v>247</v>
      </c>
      <c r="M9177" s="72"/>
    </row>
    <row r="9178" spans="2:13" x14ac:dyDescent="0.25">
      <c r="B9178" s="72" t="s">
        <v>12</v>
      </c>
      <c r="C9178" s="72" t="s">
        <v>13</v>
      </c>
      <c r="D9178" s="72" t="s">
        <v>14</v>
      </c>
      <c r="E9178" s="72" t="s">
        <v>15</v>
      </c>
      <c r="F9178" s="73">
        <v>600623</v>
      </c>
      <c r="G9178" s="72" t="s">
        <v>16</v>
      </c>
      <c r="H9178" s="72" t="s">
        <v>24</v>
      </c>
      <c r="I9178" s="72" t="s">
        <v>18</v>
      </c>
      <c r="J9178" s="72" t="s">
        <v>19</v>
      </c>
      <c r="K9178" s="72" t="s">
        <v>117</v>
      </c>
      <c r="L9178" s="72" t="s">
        <v>311</v>
      </c>
      <c r="M9178" s="72" t="s">
        <v>67</v>
      </c>
    </row>
    <row r="9179" spans="2:13" x14ac:dyDescent="0.25">
      <c r="B9179" s="72" t="s">
        <v>12</v>
      </c>
      <c r="C9179" s="72" t="s">
        <v>13</v>
      </c>
      <c r="D9179" s="72" t="s">
        <v>14</v>
      </c>
      <c r="E9179" s="72" t="s">
        <v>94</v>
      </c>
      <c r="F9179" s="73">
        <v>5036</v>
      </c>
      <c r="G9179" s="72" t="s">
        <v>16</v>
      </c>
      <c r="H9179" s="72" t="s">
        <v>24</v>
      </c>
      <c r="I9179" s="72" t="s">
        <v>18</v>
      </c>
      <c r="J9179" s="72" t="s">
        <v>19</v>
      </c>
      <c r="K9179" s="72" t="s">
        <v>96</v>
      </c>
      <c r="L9179" s="72" t="s">
        <v>582</v>
      </c>
      <c r="M9179" s="72"/>
    </row>
    <row r="9180" spans="2:13" x14ac:dyDescent="0.25">
      <c r="B9180" s="72" t="s">
        <v>12</v>
      </c>
      <c r="C9180" s="72" t="s">
        <v>13</v>
      </c>
      <c r="D9180" s="72" t="s">
        <v>14</v>
      </c>
      <c r="E9180" s="72" t="s">
        <v>51</v>
      </c>
      <c r="F9180" s="73">
        <v>10070</v>
      </c>
      <c r="G9180" s="72" t="s">
        <v>16</v>
      </c>
      <c r="H9180" s="72" t="s">
        <v>24</v>
      </c>
      <c r="I9180" s="72" t="s">
        <v>48</v>
      </c>
      <c r="J9180" s="72" t="s">
        <v>19</v>
      </c>
      <c r="K9180" s="72" t="s">
        <v>37</v>
      </c>
      <c r="L9180" s="72" t="s">
        <v>389</v>
      </c>
      <c r="M9180" s="72"/>
    </row>
    <row r="9181" spans="2:13" x14ac:dyDescent="0.25">
      <c r="B9181" s="72" t="s">
        <v>12</v>
      </c>
      <c r="C9181" s="72" t="s">
        <v>13</v>
      </c>
      <c r="D9181" s="72" t="s">
        <v>14</v>
      </c>
      <c r="E9181" s="72" t="s">
        <v>55</v>
      </c>
      <c r="F9181" s="73">
        <v>41889</v>
      </c>
      <c r="G9181" s="72" t="s">
        <v>16</v>
      </c>
      <c r="H9181" s="72" t="s">
        <v>24</v>
      </c>
      <c r="I9181" s="72" t="s">
        <v>18</v>
      </c>
      <c r="J9181" s="72" t="s">
        <v>19</v>
      </c>
      <c r="K9181" s="72" t="s">
        <v>63</v>
      </c>
      <c r="L9181" s="72" t="s">
        <v>583</v>
      </c>
      <c r="M9181" s="72" t="s">
        <v>29</v>
      </c>
    </row>
    <row r="9182" spans="2:13" x14ac:dyDescent="0.25">
      <c r="B9182" s="72" t="s">
        <v>12</v>
      </c>
      <c r="C9182" s="72" t="s">
        <v>13</v>
      </c>
      <c r="D9182" s="72" t="s">
        <v>14</v>
      </c>
      <c r="E9182" s="72" t="s">
        <v>83</v>
      </c>
      <c r="F9182" s="73">
        <v>98595</v>
      </c>
      <c r="G9182" s="72" t="s">
        <v>16</v>
      </c>
      <c r="H9182" s="72" t="s">
        <v>17</v>
      </c>
      <c r="I9182" s="72" t="s">
        <v>48</v>
      </c>
      <c r="J9182" s="72" t="s">
        <v>19</v>
      </c>
      <c r="K9182" s="72" t="s">
        <v>49</v>
      </c>
      <c r="L9182" s="72" t="s">
        <v>82</v>
      </c>
      <c r="M9182" s="72"/>
    </row>
    <row r="9183" spans="2:13" x14ac:dyDescent="0.25">
      <c r="B9183" s="72" t="s">
        <v>12</v>
      </c>
      <c r="C9183" s="72" t="s">
        <v>13</v>
      </c>
      <c r="D9183" s="72" t="s">
        <v>14</v>
      </c>
      <c r="E9183" s="72" t="s">
        <v>36</v>
      </c>
      <c r="F9183" s="73">
        <v>123654</v>
      </c>
      <c r="G9183" s="72" t="s">
        <v>16</v>
      </c>
      <c r="H9183" s="72" t="s">
        <v>24</v>
      </c>
      <c r="I9183" s="72" t="s">
        <v>18</v>
      </c>
      <c r="J9183" s="72" t="s">
        <v>19</v>
      </c>
      <c r="K9183" s="72" t="s">
        <v>37</v>
      </c>
      <c r="L9183" s="72" t="s">
        <v>274</v>
      </c>
      <c r="M9183" s="72" t="s">
        <v>29</v>
      </c>
    </row>
    <row r="9184" spans="2:13" x14ac:dyDescent="0.25">
      <c r="B9184" s="72" t="s">
        <v>12</v>
      </c>
      <c r="C9184" s="72" t="s">
        <v>13</v>
      </c>
      <c r="D9184" s="72" t="s">
        <v>14</v>
      </c>
      <c r="E9184" s="72" t="s">
        <v>94</v>
      </c>
      <c r="F9184" s="73">
        <v>2119</v>
      </c>
      <c r="G9184" s="72" t="s">
        <v>16</v>
      </c>
      <c r="H9184" s="72" t="s">
        <v>24</v>
      </c>
      <c r="I9184" s="72" t="s">
        <v>18</v>
      </c>
      <c r="J9184" s="72" t="s">
        <v>19</v>
      </c>
      <c r="K9184" s="72" t="s">
        <v>99</v>
      </c>
      <c r="L9184" s="72" t="s">
        <v>348</v>
      </c>
      <c r="M9184" s="72"/>
    </row>
    <row r="9185" spans="2:13" x14ac:dyDescent="0.25">
      <c r="B9185" s="72" t="s">
        <v>12</v>
      </c>
      <c r="C9185" s="72" t="s">
        <v>13</v>
      </c>
      <c r="D9185" s="72" t="s">
        <v>14</v>
      </c>
      <c r="E9185" s="72" t="s">
        <v>123</v>
      </c>
      <c r="F9185" s="73">
        <v>-990</v>
      </c>
      <c r="G9185" s="72" t="s">
        <v>16</v>
      </c>
      <c r="H9185" s="72" t="s">
        <v>24</v>
      </c>
      <c r="I9185" s="72" t="s">
        <v>18</v>
      </c>
      <c r="J9185" s="72" t="s">
        <v>19</v>
      </c>
      <c r="K9185" s="72" t="s">
        <v>37</v>
      </c>
      <c r="L9185" s="72" t="s">
        <v>182</v>
      </c>
      <c r="M9185" s="72"/>
    </row>
    <row r="9186" spans="2:13" x14ac:dyDescent="0.25">
      <c r="B9186" s="72" t="s">
        <v>12</v>
      </c>
      <c r="C9186" s="72" t="s">
        <v>13</v>
      </c>
      <c r="D9186" s="72" t="s">
        <v>14</v>
      </c>
      <c r="E9186" s="72" t="s">
        <v>146</v>
      </c>
      <c r="F9186" s="73">
        <v>-22253</v>
      </c>
      <c r="G9186" s="72" t="s">
        <v>16</v>
      </c>
      <c r="H9186" s="72" t="s">
        <v>24</v>
      </c>
      <c r="I9186" s="72" t="s">
        <v>18</v>
      </c>
      <c r="J9186" s="72" t="s">
        <v>19</v>
      </c>
      <c r="K9186" s="72" t="s">
        <v>37</v>
      </c>
      <c r="L9186" s="72" t="s">
        <v>113</v>
      </c>
      <c r="M9186" s="72"/>
    </row>
    <row r="9187" spans="2:13" x14ac:dyDescent="0.25">
      <c r="B9187" s="72" t="s">
        <v>12</v>
      </c>
      <c r="C9187" s="72" t="s">
        <v>13</v>
      </c>
      <c r="D9187" s="72" t="s">
        <v>14</v>
      </c>
      <c r="E9187" s="72" t="s">
        <v>584</v>
      </c>
      <c r="F9187" s="73">
        <v>34489109</v>
      </c>
      <c r="G9187" s="72" t="s">
        <v>16</v>
      </c>
      <c r="H9187" s="72" t="s">
        <v>17</v>
      </c>
      <c r="I9187" s="72" t="s">
        <v>18</v>
      </c>
      <c r="J9187" s="72" t="s">
        <v>19</v>
      </c>
      <c r="K9187" s="72" t="s">
        <v>205</v>
      </c>
      <c r="L9187" s="72" t="s">
        <v>395</v>
      </c>
      <c r="M9187" s="72" t="s">
        <v>72</v>
      </c>
    </row>
    <row r="9188" spans="2:13" x14ac:dyDescent="0.25">
      <c r="B9188" s="72" t="s">
        <v>12</v>
      </c>
      <c r="C9188" s="72" t="s">
        <v>13</v>
      </c>
      <c r="D9188" s="72" t="s">
        <v>14</v>
      </c>
      <c r="E9188" s="72" t="s">
        <v>58</v>
      </c>
      <c r="F9188" s="73">
        <v>17347</v>
      </c>
      <c r="G9188" s="72" t="s">
        <v>16</v>
      </c>
      <c r="H9188" s="72" t="s">
        <v>24</v>
      </c>
      <c r="I9188" s="72" t="s">
        <v>18</v>
      </c>
      <c r="J9188" s="72" t="s">
        <v>19</v>
      </c>
      <c r="K9188" s="72" t="s">
        <v>25</v>
      </c>
      <c r="L9188" s="72" t="s">
        <v>433</v>
      </c>
      <c r="M9188" s="72" t="s">
        <v>57</v>
      </c>
    </row>
    <row r="9189" spans="2:13" x14ac:dyDescent="0.25">
      <c r="B9189" s="72" t="s">
        <v>12</v>
      </c>
      <c r="C9189" s="72" t="s">
        <v>13</v>
      </c>
      <c r="D9189" s="72" t="s">
        <v>14</v>
      </c>
      <c r="E9189" s="72" t="s">
        <v>79</v>
      </c>
      <c r="F9189" s="73">
        <v>-38190</v>
      </c>
      <c r="G9189" s="72" t="s">
        <v>16</v>
      </c>
      <c r="H9189" s="72" t="s">
        <v>24</v>
      </c>
      <c r="I9189" s="72" t="s">
        <v>18</v>
      </c>
      <c r="J9189" s="72" t="s">
        <v>19</v>
      </c>
      <c r="K9189" s="72" t="s">
        <v>31</v>
      </c>
      <c r="L9189" s="72" t="s">
        <v>247</v>
      </c>
      <c r="M9189" s="72"/>
    </row>
    <row r="9190" spans="2:13" x14ac:dyDescent="0.25">
      <c r="B9190" s="72" t="s">
        <v>12</v>
      </c>
      <c r="C9190" s="72" t="s">
        <v>13</v>
      </c>
      <c r="D9190" s="72" t="s">
        <v>14</v>
      </c>
      <c r="E9190" s="72" t="s">
        <v>33</v>
      </c>
      <c r="F9190" s="73">
        <v>1847908</v>
      </c>
      <c r="G9190" s="72" t="s">
        <v>16</v>
      </c>
      <c r="H9190" s="72" t="s">
        <v>24</v>
      </c>
      <c r="I9190" s="72" t="s">
        <v>18</v>
      </c>
      <c r="J9190" s="72" t="s">
        <v>19</v>
      </c>
      <c r="K9190" s="72" t="s">
        <v>43</v>
      </c>
      <c r="L9190" s="72" t="s">
        <v>447</v>
      </c>
      <c r="M9190" s="72" t="s">
        <v>47</v>
      </c>
    </row>
    <row r="9191" spans="2:13" x14ac:dyDescent="0.25">
      <c r="B9191" s="72" t="s">
        <v>12</v>
      </c>
      <c r="C9191" s="72" t="s">
        <v>13</v>
      </c>
      <c r="D9191" s="72" t="s">
        <v>14</v>
      </c>
      <c r="E9191" s="72" t="s">
        <v>256</v>
      </c>
      <c r="F9191" s="73">
        <v>-151</v>
      </c>
      <c r="G9191" s="72" t="s">
        <v>16</v>
      </c>
      <c r="H9191" s="72" t="s">
        <v>24</v>
      </c>
      <c r="I9191" s="72" t="s">
        <v>18</v>
      </c>
      <c r="J9191" s="72" t="s">
        <v>19</v>
      </c>
      <c r="K9191" s="72" t="s">
        <v>63</v>
      </c>
      <c r="L9191" s="72" t="s">
        <v>585</v>
      </c>
      <c r="M9191" s="72"/>
    </row>
    <row r="9192" spans="2:13" x14ac:dyDescent="0.25">
      <c r="B9192" s="72" t="s">
        <v>12</v>
      </c>
      <c r="C9192" s="72" t="s">
        <v>13</v>
      </c>
      <c r="D9192" s="72" t="s">
        <v>14</v>
      </c>
      <c r="E9192" s="72" t="s">
        <v>79</v>
      </c>
      <c r="F9192" s="73">
        <v>-1952</v>
      </c>
      <c r="G9192" s="72" t="s">
        <v>16</v>
      </c>
      <c r="H9192" s="72" t="s">
        <v>17</v>
      </c>
      <c r="I9192" s="72" t="s">
        <v>18</v>
      </c>
      <c r="J9192" s="72" t="s">
        <v>19</v>
      </c>
      <c r="K9192" s="72" t="s">
        <v>25</v>
      </c>
      <c r="L9192" s="72" t="s">
        <v>176</v>
      </c>
      <c r="M9192" s="72"/>
    </row>
    <row r="9193" spans="2:13" x14ac:dyDescent="0.25">
      <c r="B9193" s="72" t="s">
        <v>12</v>
      </c>
      <c r="C9193" s="72" t="s">
        <v>13</v>
      </c>
      <c r="D9193" s="72" t="s">
        <v>14</v>
      </c>
      <c r="E9193" s="72" t="s">
        <v>55</v>
      </c>
      <c r="F9193" s="73">
        <v>555662</v>
      </c>
      <c r="G9193" s="72" t="s">
        <v>16</v>
      </c>
      <c r="H9193" s="72" t="s">
        <v>17</v>
      </c>
      <c r="I9193" s="72" t="s">
        <v>18</v>
      </c>
      <c r="J9193" s="72" t="s">
        <v>19</v>
      </c>
      <c r="K9193" s="72" t="s">
        <v>20</v>
      </c>
      <c r="L9193" s="72" t="s">
        <v>98</v>
      </c>
      <c r="M9193" s="72" t="s">
        <v>57</v>
      </c>
    </row>
    <row r="9194" spans="2:13" x14ac:dyDescent="0.25">
      <c r="B9194" s="72" t="s">
        <v>12</v>
      </c>
      <c r="C9194" s="72" t="s">
        <v>13</v>
      </c>
      <c r="D9194" s="72" t="s">
        <v>14</v>
      </c>
      <c r="E9194" s="72" t="s">
        <v>30</v>
      </c>
      <c r="F9194" s="73">
        <v>-816</v>
      </c>
      <c r="G9194" s="72" t="s">
        <v>16</v>
      </c>
      <c r="H9194" s="72" t="s">
        <v>17</v>
      </c>
      <c r="I9194" s="72" t="s">
        <v>18</v>
      </c>
      <c r="J9194" s="72" t="s">
        <v>19</v>
      </c>
      <c r="K9194" s="72" t="s">
        <v>37</v>
      </c>
      <c r="L9194" s="72" t="s">
        <v>183</v>
      </c>
      <c r="M9194" s="72"/>
    </row>
    <row r="9195" spans="2:13" x14ac:dyDescent="0.25">
      <c r="B9195" s="72" t="s">
        <v>12</v>
      </c>
      <c r="C9195" s="72" t="s">
        <v>13</v>
      </c>
      <c r="D9195" s="72" t="s">
        <v>14</v>
      </c>
      <c r="E9195" s="72" t="s">
        <v>65</v>
      </c>
      <c r="F9195" s="73">
        <v>25220</v>
      </c>
      <c r="G9195" s="72" t="s">
        <v>16</v>
      </c>
      <c r="H9195" s="72" t="s">
        <v>24</v>
      </c>
      <c r="I9195" s="72" t="s">
        <v>18</v>
      </c>
      <c r="J9195" s="72" t="s">
        <v>19</v>
      </c>
      <c r="K9195" s="72" t="s">
        <v>96</v>
      </c>
      <c r="L9195" s="72" t="s">
        <v>172</v>
      </c>
      <c r="M9195" s="72" t="s">
        <v>67</v>
      </c>
    </row>
    <row r="9196" spans="2:13" x14ac:dyDescent="0.25">
      <c r="B9196" s="72" t="s">
        <v>12</v>
      </c>
      <c r="C9196" s="72" t="s">
        <v>13</v>
      </c>
      <c r="D9196" s="72" t="s">
        <v>14</v>
      </c>
      <c r="E9196" s="72" t="s">
        <v>36</v>
      </c>
      <c r="F9196" s="73">
        <v>157525</v>
      </c>
      <c r="G9196" s="72" t="s">
        <v>16</v>
      </c>
      <c r="H9196" s="72" t="s">
        <v>24</v>
      </c>
      <c r="I9196" s="72" t="s">
        <v>18</v>
      </c>
      <c r="J9196" s="72" t="s">
        <v>19</v>
      </c>
      <c r="K9196" s="72" t="s">
        <v>20</v>
      </c>
      <c r="L9196" s="72" t="s">
        <v>199</v>
      </c>
      <c r="M9196" s="72" t="s">
        <v>29</v>
      </c>
    </row>
    <row r="9197" spans="2:13" x14ac:dyDescent="0.25">
      <c r="B9197" s="72" t="s">
        <v>12</v>
      </c>
      <c r="C9197" s="72" t="s">
        <v>13</v>
      </c>
      <c r="D9197" s="72" t="s">
        <v>14</v>
      </c>
      <c r="E9197" s="72" t="s">
        <v>68</v>
      </c>
      <c r="F9197" s="73">
        <v>-180194</v>
      </c>
      <c r="G9197" s="72" t="s">
        <v>16</v>
      </c>
      <c r="H9197" s="72" t="s">
        <v>24</v>
      </c>
      <c r="I9197" s="72" t="s">
        <v>18</v>
      </c>
      <c r="J9197" s="72" t="s">
        <v>19</v>
      </c>
      <c r="K9197" s="72" t="s">
        <v>25</v>
      </c>
      <c r="L9197" s="72" t="s">
        <v>410</v>
      </c>
      <c r="M9197" s="72"/>
    </row>
    <row r="9198" spans="2:13" x14ac:dyDescent="0.25">
      <c r="B9198" s="72" t="s">
        <v>12</v>
      </c>
      <c r="C9198" s="72" t="s">
        <v>13</v>
      </c>
      <c r="D9198" s="72" t="s">
        <v>14</v>
      </c>
      <c r="E9198" s="72" t="s">
        <v>79</v>
      </c>
      <c r="F9198" s="73">
        <v>-2627</v>
      </c>
      <c r="G9198" s="72" t="s">
        <v>16</v>
      </c>
      <c r="H9198" s="72" t="s">
        <v>17</v>
      </c>
      <c r="I9198" s="72" t="s">
        <v>18</v>
      </c>
      <c r="J9198" s="72" t="s">
        <v>19</v>
      </c>
      <c r="K9198" s="72" t="s">
        <v>49</v>
      </c>
      <c r="L9198" s="72" t="s">
        <v>166</v>
      </c>
      <c r="M9198" s="72"/>
    </row>
    <row r="9199" spans="2:13" x14ac:dyDescent="0.25">
      <c r="B9199" s="72" t="s">
        <v>12</v>
      </c>
      <c r="C9199" s="72" t="s">
        <v>13</v>
      </c>
      <c r="D9199" s="72" t="s">
        <v>14</v>
      </c>
      <c r="E9199" s="72" t="s">
        <v>81</v>
      </c>
      <c r="F9199" s="73">
        <v>665538</v>
      </c>
      <c r="G9199" s="72" t="s">
        <v>16</v>
      </c>
      <c r="H9199" s="72" t="s">
        <v>17</v>
      </c>
      <c r="I9199" s="72" t="s">
        <v>18</v>
      </c>
      <c r="J9199" s="72" t="s">
        <v>19</v>
      </c>
      <c r="K9199" s="72" t="s">
        <v>25</v>
      </c>
      <c r="L9199" s="72" t="s">
        <v>230</v>
      </c>
      <c r="M9199" s="72" t="s">
        <v>29</v>
      </c>
    </row>
    <row r="9200" spans="2:13" x14ac:dyDescent="0.25">
      <c r="B9200" s="72" t="s">
        <v>12</v>
      </c>
      <c r="C9200" s="72" t="s">
        <v>13</v>
      </c>
      <c r="D9200" s="72" t="s">
        <v>14</v>
      </c>
      <c r="E9200" s="72" t="s">
        <v>123</v>
      </c>
      <c r="F9200" s="73">
        <v>-1365</v>
      </c>
      <c r="G9200" s="72" t="s">
        <v>16</v>
      </c>
      <c r="H9200" s="72" t="s">
        <v>24</v>
      </c>
      <c r="I9200" s="72" t="s">
        <v>18</v>
      </c>
      <c r="J9200" s="72" t="s">
        <v>19</v>
      </c>
      <c r="K9200" s="72" t="s">
        <v>37</v>
      </c>
      <c r="L9200" s="72" t="s">
        <v>581</v>
      </c>
      <c r="M9200" s="72"/>
    </row>
    <row r="9201" spans="2:13" x14ac:dyDescent="0.25">
      <c r="B9201" s="72" t="s">
        <v>12</v>
      </c>
      <c r="C9201" s="72" t="s">
        <v>13</v>
      </c>
      <c r="D9201" s="72" t="s">
        <v>14</v>
      </c>
      <c r="E9201" s="72" t="s">
        <v>228</v>
      </c>
      <c r="F9201" s="73">
        <v>832235</v>
      </c>
      <c r="G9201" s="72" t="s">
        <v>16</v>
      </c>
      <c r="H9201" s="72" t="s">
        <v>17</v>
      </c>
      <c r="I9201" s="72" t="s">
        <v>18</v>
      </c>
      <c r="J9201" s="72" t="s">
        <v>19</v>
      </c>
      <c r="K9201" s="72" t="s">
        <v>25</v>
      </c>
      <c r="L9201" s="72" t="s">
        <v>128</v>
      </c>
      <c r="M9201" s="72" t="s">
        <v>22</v>
      </c>
    </row>
    <row r="9202" spans="2:13" x14ac:dyDescent="0.25">
      <c r="B9202" s="72" t="s">
        <v>12</v>
      </c>
      <c r="C9202" s="72" t="s">
        <v>13</v>
      </c>
      <c r="D9202" s="72" t="s">
        <v>14</v>
      </c>
      <c r="E9202" s="72" t="s">
        <v>58</v>
      </c>
      <c r="F9202" s="73">
        <v>81421</v>
      </c>
      <c r="G9202" s="72" t="s">
        <v>16</v>
      </c>
      <c r="H9202" s="72" t="s">
        <v>24</v>
      </c>
      <c r="I9202" s="72" t="s">
        <v>48</v>
      </c>
      <c r="J9202" s="72" t="s">
        <v>19</v>
      </c>
      <c r="K9202" s="72" t="s">
        <v>185</v>
      </c>
      <c r="L9202" s="72" t="s">
        <v>440</v>
      </c>
      <c r="M9202" s="72" t="s">
        <v>47</v>
      </c>
    </row>
    <row r="9203" spans="2:13" x14ac:dyDescent="0.25">
      <c r="B9203" s="72" t="s">
        <v>12</v>
      </c>
      <c r="C9203" s="72" t="s">
        <v>13</v>
      </c>
      <c r="D9203" s="72" t="s">
        <v>14</v>
      </c>
      <c r="E9203" s="72" t="s">
        <v>60</v>
      </c>
      <c r="F9203" s="73">
        <v>480165</v>
      </c>
      <c r="G9203" s="72" t="s">
        <v>16</v>
      </c>
      <c r="H9203" s="72" t="s">
        <v>24</v>
      </c>
      <c r="I9203" s="72" t="s">
        <v>18</v>
      </c>
      <c r="J9203" s="72" t="s">
        <v>19</v>
      </c>
      <c r="K9203" s="72" t="s">
        <v>96</v>
      </c>
      <c r="L9203" s="72" t="s">
        <v>298</v>
      </c>
      <c r="M9203" s="72" t="s">
        <v>184</v>
      </c>
    </row>
    <row r="9204" spans="2:13" x14ac:dyDescent="0.25">
      <c r="B9204" s="72" t="s">
        <v>12</v>
      </c>
      <c r="C9204" s="72" t="s">
        <v>13</v>
      </c>
      <c r="D9204" s="72" t="s">
        <v>14</v>
      </c>
      <c r="E9204" s="72" t="s">
        <v>123</v>
      </c>
      <c r="F9204" s="73">
        <v>-4815</v>
      </c>
      <c r="G9204" s="72" t="s">
        <v>16</v>
      </c>
      <c r="H9204" s="72" t="s">
        <v>24</v>
      </c>
      <c r="I9204" s="72" t="s">
        <v>18</v>
      </c>
      <c r="J9204" s="72" t="s">
        <v>19</v>
      </c>
      <c r="K9204" s="72" t="s">
        <v>37</v>
      </c>
      <c r="L9204" s="72" t="s">
        <v>480</v>
      </c>
      <c r="M9204" s="72"/>
    </row>
    <row r="9205" spans="2:13" x14ac:dyDescent="0.25">
      <c r="B9205" s="72" t="s">
        <v>12</v>
      </c>
      <c r="C9205" s="72" t="s">
        <v>13</v>
      </c>
      <c r="D9205" s="72" t="s">
        <v>14</v>
      </c>
      <c r="E9205" s="72" t="s">
        <v>36</v>
      </c>
      <c r="F9205" s="73">
        <v>237013</v>
      </c>
      <c r="G9205" s="72" t="s">
        <v>16</v>
      </c>
      <c r="H9205" s="72" t="s">
        <v>24</v>
      </c>
      <c r="I9205" s="72" t="s">
        <v>18</v>
      </c>
      <c r="J9205" s="72" t="s">
        <v>19</v>
      </c>
      <c r="K9205" s="72" t="s">
        <v>25</v>
      </c>
      <c r="L9205" s="72" t="s">
        <v>308</v>
      </c>
      <c r="M9205" s="72" t="s">
        <v>47</v>
      </c>
    </row>
    <row r="9206" spans="2:13" x14ac:dyDescent="0.25">
      <c r="B9206" s="72" t="s">
        <v>12</v>
      </c>
      <c r="C9206" s="72" t="s">
        <v>13</v>
      </c>
      <c r="D9206" s="72" t="s">
        <v>14</v>
      </c>
      <c r="E9206" s="72" t="s">
        <v>85</v>
      </c>
      <c r="F9206" s="73">
        <v>2</v>
      </c>
      <c r="G9206" s="72" t="s">
        <v>16</v>
      </c>
      <c r="H9206" s="72" t="s">
        <v>24</v>
      </c>
      <c r="I9206" s="72" t="s">
        <v>18</v>
      </c>
      <c r="J9206" s="72" t="s">
        <v>19</v>
      </c>
      <c r="K9206" s="72" t="s">
        <v>37</v>
      </c>
      <c r="L9206" s="72" t="s">
        <v>551</v>
      </c>
      <c r="M9206" s="72"/>
    </row>
    <row r="9207" spans="2:13" x14ac:dyDescent="0.25">
      <c r="B9207" s="72" t="s">
        <v>12</v>
      </c>
      <c r="C9207" s="72" t="s">
        <v>13</v>
      </c>
      <c r="D9207" s="72" t="s">
        <v>14</v>
      </c>
      <c r="E9207" s="72" t="s">
        <v>81</v>
      </c>
      <c r="F9207" s="73">
        <v>1007551</v>
      </c>
      <c r="G9207" s="72" t="s">
        <v>16</v>
      </c>
      <c r="H9207" s="72" t="s">
        <v>24</v>
      </c>
      <c r="I9207" s="72" t="s">
        <v>18</v>
      </c>
      <c r="J9207" s="72" t="s">
        <v>19</v>
      </c>
      <c r="K9207" s="72" t="s">
        <v>130</v>
      </c>
      <c r="L9207" s="72" t="s">
        <v>147</v>
      </c>
      <c r="M9207" s="72" t="s">
        <v>47</v>
      </c>
    </row>
    <row r="9208" spans="2:13" x14ac:dyDescent="0.25">
      <c r="B9208" s="72" t="s">
        <v>12</v>
      </c>
      <c r="C9208" s="72" t="s">
        <v>13</v>
      </c>
      <c r="D9208" s="72" t="s">
        <v>14</v>
      </c>
      <c r="E9208" s="72" t="s">
        <v>33</v>
      </c>
      <c r="F9208" s="73">
        <v>28</v>
      </c>
      <c r="G9208" s="72" t="s">
        <v>16</v>
      </c>
      <c r="H9208" s="72" t="s">
        <v>17</v>
      </c>
      <c r="I9208" s="72" t="s">
        <v>18</v>
      </c>
      <c r="J9208" s="72" t="s">
        <v>19</v>
      </c>
      <c r="K9208" s="72" t="s">
        <v>25</v>
      </c>
      <c r="L9208" s="72" t="s">
        <v>142</v>
      </c>
      <c r="M9208" s="72" t="s">
        <v>302</v>
      </c>
    </row>
    <row r="9209" spans="2:13" x14ac:dyDescent="0.25">
      <c r="B9209" s="72" t="s">
        <v>12</v>
      </c>
      <c r="C9209" s="72" t="s">
        <v>13</v>
      </c>
      <c r="D9209" s="72" t="s">
        <v>14</v>
      </c>
      <c r="E9209" s="72" t="s">
        <v>586</v>
      </c>
      <c r="F9209" s="73">
        <v>-19302</v>
      </c>
      <c r="G9209" s="72" t="s">
        <v>16</v>
      </c>
      <c r="H9209" s="72" t="s">
        <v>24</v>
      </c>
      <c r="I9209" s="72" t="s">
        <v>18</v>
      </c>
      <c r="J9209" s="72" t="s">
        <v>19</v>
      </c>
      <c r="K9209" s="72" t="s">
        <v>49</v>
      </c>
      <c r="L9209" s="72" t="s">
        <v>371</v>
      </c>
      <c r="M9209" s="72"/>
    </row>
    <row r="9210" spans="2:13" x14ac:dyDescent="0.25">
      <c r="B9210" s="72" t="s">
        <v>12</v>
      </c>
      <c r="C9210" s="72" t="s">
        <v>13</v>
      </c>
      <c r="D9210" s="72" t="s">
        <v>14</v>
      </c>
      <c r="E9210" s="72" t="s">
        <v>30</v>
      </c>
      <c r="F9210" s="73">
        <v>-5163</v>
      </c>
      <c r="G9210" s="72" t="s">
        <v>16</v>
      </c>
      <c r="H9210" s="72" t="s">
        <v>17</v>
      </c>
      <c r="I9210" s="72" t="s">
        <v>18</v>
      </c>
      <c r="J9210" s="72" t="s">
        <v>19</v>
      </c>
      <c r="K9210" s="72" t="s">
        <v>37</v>
      </c>
      <c r="L9210" s="72" t="s">
        <v>177</v>
      </c>
      <c r="M9210" s="72"/>
    </row>
    <row r="9211" spans="2:13" x14ac:dyDescent="0.25">
      <c r="B9211" s="72" t="s">
        <v>12</v>
      </c>
      <c r="C9211" s="72" t="s">
        <v>13</v>
      </c>
      <c r="D9211" s="72" t="s">
        <v>14</v>
      </c>
      <c r="E9211" s="72" t="s">
        <v>587</v>
      </c>
      <c r="F9211" s="73">
        <v>2752582</v>
      </c>
      <c r="G9211" s="72" t="s">
        <v>16</v>
      </c>
      <c r="H9211" s="72" t="s">
        <v>17</v>
      </c>
      <c r="I9211" s="72" t="s">
        <v>18</v>
      </c>
      <c r="J9211" s="72" t="s">
        <v>19</v>
      </c>
      <c r="K9211" s="72" t="s">
        <v>20</v>
      </c>
      <c r="L9211" s="72" t="s">
        <v>181</v>
      </c>
      <c r="M9211" s="72" t="s">
        <v>243</v>
      </c>
    </row>
    <row r="9212" spans="2:13" x14ac:dyDescent="0.25">
      <c r="B9212" s="72" t="s">
        <v>12</v>
      </c>
      <c r="C9212" s="72" t="s">
        <v>13</v>
      </c>
      <c r="D9212" s="72" t="s">
        <v>14</v>
      </c>
      <c r="E9212" s="72" t="s">
        <v>79</v>
      </c>
      <c r="F9212" s="73">
        <v>-6041</v>
      </c>
      <c r="G9212" s="72" t="s">
        <v>16</v>
      </c>
      <c r="H9212" s="72" t="s">
        <v>24</v>
      </c>
      <c r="I9212" s="72" t="s">
        <v>18</v>
      </c>
      <c r="J9212" s="72" t="s">
        <v>19</v>
      </c>
      <c r="K9212" s="72" t="s">
        <v>25</v>
      </c>
      <c r="L9212" s="72" t="s">
        <v>513</v>
      </c>
      <c r="M9212" s="72"/>
    </row>
    <row r="9213" spans="2:13" x14ac:dyDescent="0.25">
      <c r="B9213" s="72" t="s">
        <v>12</v>
      </c>
      <c r="C9213" s="72" t="s">
        <v>13</v>
      </c>
      <c r="D9213" s="72" t="s">
        <v>14</v>
      </c>
      <c r="E9213" s="72" t="s">
        <v>39</v>
      </c>
      <c r="F9213" s="73">
        <v>-9066</v>
      </c>
      <c r="G9213" s="72" t="s">
        <v>16</v>
      </c>
      <c r="H9213" s="72" t="s">
        <v>24</v>
      </c>
      <c r="I9213" s="72" t="s">
        <v>18</v>
      </c>
      <c r="J9213" s="72" t="s">
        <v>19</v>
      </c>
      <c r="K9213" s="72" t="s">
        <v>37</v>
      </c>
      <c r="L9213" s="72" t="s">
        <v>384</v>
      </c>
      <c r="M9213" s="72"/>
    </row>
    <row r="9214" spans="2:13" x14ac:dyDescent="0.25">
      <c r="B9214" s="72" t="s">
        <v>12</v>
      </c>
      <c r="C9214" s="72" t="s">
        <v>13</v>
      </c>
      <c r="D9214" s="72" t="s">
        <v>14</v>
      </c>
      <c r="E9214" s="72" t="s">
        <v>94</v>
      </c>
      <c r="F9214" s="73">
        <v>47398</v>
      </c>
      <c r="G9214" s="72" t="s">
        <v>16</v>
      </c>
      <c r="H9214" s="72" t="s">
        <v>24</v>
      </c>
      <c r="I9214" s="72" t="s">
        <v>18</v>
      </c>
      <c r="J9214" s="72" t="s">
        <v>19</v>
      </c>
      <c r="K9214" s="72" t="s">
        <v>37</v>
      </c>
      <c r="L9214" s="72" t="s">
        <v>119</v>
      </c>
      <c r="M9214" s="72"/>
    </row>
    <row r="9215" spans="2:13" x14ac:dyDescent="0.25">
      <c r="B9215" s="72" t="s">
        <v>12</v>
      </c>
      <c r="C9215" s="72" t="s">
        <v>13</v>
      </c>
      <c r="D9215" s="72" t="s">
        <v>14</v>
      </c>
      <c r="E9215" s="72" t="s">
        <v>123</v>
      </c>
      <c r="F9215" s="73">
        <v>-18136</v>
      </c>
      <c r="G9215" s="72" t="s">
        <v>16</v>
      </c>
      <c r="H9215" s="72" t="s">
        <v>24</v>
      </c>
      <c r="I9215" s="72" t="s">
        <v>18</v>
      </c>
      <c r="J9215" s="72" t="s">
        <v>19</v>
      </c>
      <c r="K9215" s="72" t="s">
        <v>25</v>
      </c>
      <c r="L9215" s="72" t="s">
        <v>410</v>
      </c>
      <c r="M9215" s="72"/>
    </row>
    <row r="9216" spans="2:13" x14ac:dyDescent="0.25">
      <c r="B9216" s="72" t="s">
        <v>12</v>
      </c>
      <c r="C9216" s="72" t="s">
        <v>13</v>
      </c>
      <c r="D9216" s="72" t="s">
        <v>14</v>
      </c>
      <c r="E9216" s="72" t="s">
        <v>55</v>
      </c>
      <c r="F9216" s="73">
        <v>2754365</v>
      </c>
      <c r="G9216" s="72" t="s">
        <v>16</v>
      </c>
      <c r="H9216" s="72" t="s">
        <v>24</v>
      </c>
      <c r="I9216" s="72" t="s">
        <v>18</v>
      </c>
      <c r="J9216" s="72" t="s">
        <v>19</v>
      </c>
      <c r="K9216" s="72" t="s">
        <v>49</v>
      </c>
      <c r="L9216" s="72" t="s">
        <v>253</v>
      </c>
      <c r="M9216" s="72" t="s">
        <v>57</v>
      </c>
    </row>
    <row r="9217" spans="2:13" x14ac:dyDescent="0.25">
      <c r="B9217" s="72" t="s">
        <v>12</v>
      </c>
      <c r="C9217" s="72" t="s">
        <v>13</v>
      </c>
      <c r="D9217" s="72" t="s">
        <v>14</v>
      </c>
      <c r="E9217" s="72" t="s">
        <v>55</v>
      </c>
      <c r="F9217" s="73">
        <v>2376548</v>
      </c>
      <c r="G9217" s="72" t="s">
        <v>16</v>
      </c>
      <c r="H9217" s="72" t="s">
        <v>17</v>
      </c>
      <c r="I9217" s="72" t="s">
        <v>18</v>
      </c>
      <c r="J9217" s="72" t="s">
        <v>19</v>
      </c>
      <c r="K9217" s="72" t="s">
        <v>25</v>
      </c>
      <c r="L9217" s="72" t="s">
        <v>467</v>
      </c>
      <c r="M9217" s="72" t="s">
        <v>47</v>
      </c>
    </row>
    <row r="9218" spans="2:13" x14ac:dyDescent="0.25">
      <c r="B9218" s="72" t="s">
        <v>12</v>
      </c>
      <c r="C9218" s="72" t="s">
        <v>13</v>
      </c>
      <c r="D9218" s="72" t="s">
        <v>14</v>
      </c>
      <c r="E9218" s="72" t="s">
        <v>79</v>
      </c>
      <c r="F9218" s="73">
        <v>-3529</v>
      </c>
      <c r="G9218" s="72" t="s">
        <v>16</v>
      </c>
      <c r="H9218" s="72" t="s">
        <v>17</v>
      </c>
      <c r="I9218" s="72" t="s">
        <v>18</v>
      </c>
      <c r="J9218" s="72" t="s">
        <v>19</v>
      </c>
      <c r="K9218" s="72" t="s">
        <v>25</v>
      </c>
      <c r="L9218" s="72" t="s">
        <v>173</v>
      </c>
      <c r="M9218" s="72"/>
    </row>
    <row r="9219" spans="2:13" x14ac:dyDescent="0.25">
      <c r="B9219" s="72" t="s">
        <v>12</v>
      </c>
      <c r="C9219" s="72" t="s">
        <v>13</v>
      </c>
      <c r="D9219" s="72" t="s">
        <v>14</v>
      </c>
      <c r="E9219" s="72" t="s">
        <v>94</v>
      </c>
      <c r="F9219" s="73">
        <v>5385</v>
      </c>
      <c r="G9219" s="72" t="s">
        <v>16</v>
      </c>
      <c r="H9219" s="72" t="s">
        <v>24</v>
      </c>
      <c r="I9219" s="72" t="s">
        <v>18</v>
      </c>
      <c r="J9219" s="72" t="s">
        <v>19</v>
      </c>
      <c r="K9219" s="72" t="s">
        <v>31</v>
      </c>
      <c r="L9219" s="72" t="s">
        <v>565</v>
      </c>
      <c r="M9219" s="72"/>
    </row>
    <row r="9220" spans="2:13" x14ac:dyDescent="0.25">
      <c r="B9220" s="72" t="s">
        <v>12</v>
      </c>
      <c r="C9220" s="72" t="s">
        <v>13</v>
      </c>
      <c r="D9220" s="72" t="s">
        <v>14</v>
      </c>
      <c r="E9220" s="72" t="s">
        <v>79</v>
      </c>
      <c r="F9220" s="73">
        <v>-10051</v>
      </c>
      <c r="G9220" s="72" t="s">
        <v>16</v>
      </c>
      <c r="H9220" s="72" t="s">
        <v>24</v>
      </c>
      <c r="I9220" s="72" t="s">
        <v>18</v>
      </c>
      <c r="J9220" s="72" t="s">
        <v>19</v>
      </c>
      <c r="K9220" s="72" t="s">
        <v>25</v>
      </c>
      <c r="L9220" s="72" t="s">
        <v>234</v>
      </c>
      <c r="M9220" s="72"/>
    </row>
    <row r="9221" spans="2:13" x14ac:dyDescent="0.25">
      <c r="B9221" s="72" t="s">
        <v>12</v>
      </c>
      <c r="C9221" s="72" t="s">
        <v>13</v>
      </c>
      <c r="D9221" s="72" t="s">
        <v>14</v>
      </c>
      <c r="E9221" s="72" t="s">
        <v>51</v>
      </c>
      <c r="F9221" s="73">
        <v>469589</v>
      </c>
      <c r="G9221" s="72" t="s">
        <v>16</v>
      </c>
      <c r="H9221" s="72" t="s">
        <v>17</v>
      </c>
      <c r="I9221" s="72" t="s">
        <v>18</v>
      </c>
      <c r="J9221" s="72" t="s">
        <v>19</v>
      </c>
      <c r="K9221" s="72" t="s">
        <v>25</v>
      </c>
      <c r="L9221" s="72" t="s">
        <v>546</v>
      </c>
      <c r="M9221" s="72"/>
    </row>
    <row r="9222" spans="2:13" x14ac:dyDescent="0.25">
      <c r="B9222" s="72" t="s">
        <v>12</v>
      </c>
      <c r="C9222" s="72" t="s">
        <v>13</v>
      </c>
      <c r="D9222" s="72" t="s">
        <v>14</v>
      </c>
      <c r="E9222" s="72" t="s">
        <v>55</v>
      </c>
      <c r="F9222" s="73">
        <v>449293</v>
      </c>
      <c r="G9222" s="72" t="s">
        <v>16</v>
      </c>
      <c r="H9222" s="72" t="s">
        <v>17</v>
      </c>
      <c r="I9222" s="72" t="s">
        <v>18</v>
      </c>
      <c r="J9222" s="72" t="s">
        <v>19</v>
      </c>
      <c r="K9222" s="72" t="s">
        <v>37</v>
      </c>
      <c r="L9222" s="72" t="s">
        <v>354</v>
      </c>
      <c r="M9222" s="72" t="s">
        <v>57</v>
      </c>
    </row>
    <row r="9223" spans="2:13" x14ac:dyDescent="0.25">
      <c r="B9223" s="72" t="s">
        <v>12</v>
      </c>
      <c r="C9223" s="72" t="s">
        <v>13</v>
      </c>
      <c r="D9223" s="72" t="s">
        <v>14</v>
      </c>
      <c r="E9223" s="72" t="s">
        <v>15</v>
      </c>
      <c r="F9223" s="73">
        <v>607691</v>
      </c>
      <c r="G9223" s="72" t="s">
        <v>16</v>
      </c>
      <c r="H9223" s="72" t="s">
        <v>17</v>
      </c>
      <c r="I9223" s="72" t="s">
        <v>18</v>
      </c>
      <c r="J9223" s="72" t="s">
        <v>19</v>
      </c>
      <c r="K9223" s="72" t="s">
        <v>20</v>
      </c>
      <c r="L9223" s="72" t="s">
        <v>529</v>
      </c>
      <c r="M9223" s="72" t="s">
        <v>62</v>
      </c>
    </row>
    <row r="9224" spans="2:13" x14ac:dyDescent="0.25">
      <c r="B9224" s="72" t="s">
        <v>12</v>
      </c>
      <c r="C9224" s="72" t="s">
        <v>13</v>
      </c>
      <c r="D9224" s="72" t="s">
        <v>14</v>
      </c>
      <c r="E9224" s="72" t="s">
        <v>27</v>
      </c>
      <c r="F9224" s="73">
        <v>97645</v>
      </c>
      <c r="G9224" s="72" t="s">
        <v>16</v>
      </c>
      <c r="H9224" s="72" t="s">
        <v>24</v>
      </c>
      <c r="I9224" s="72" t="s">
        <v>18</v>
      </c>
      <c r="J9224" s="72" t="s">
        <v>19</v>
      </c>
      <c r="K9224" s="72" t="s">
        <v>25</v>
      </c>
      <c r="L9224" s="72" t="s">
        <v>107</v>
      </c>
      <c r="M9224" s="72" t="s">
        <v>29</v>
      </c>
    </row>
    <row r="9225" spans="2:13" x14ac:dyDescent="0.25">
      <c r="B9225" s="72" t="s">
        <v>12</v>
      </c>
      <c r="C9225" s="72" t="s">
        <v>13</v>
      </c>
      <c r="D9225" s="72" t="s">
        <v>14</v>
      </c>
      <c r="E9225" s="72" t="s">
        <v>15</v>
      </c>
      <c r="F9225" s="73">
        <v>379308</v>
      </c>
      <c r="G9225" s="72" t="s">
        <v>16</v>
      </c>
      <c r="H9225" s="72" t="s">
        <v>17</v>
      </c>
      <c r="I9225" s="72" t="s">
        <v>18</v>
      </c>
      <c r="J9225" s="72" t="s">
        <v>19</v>
      </c>
      <c r="K9225" s="72" t="s">
        <v>25</v>
      </c>
      <c r="L9225" s="72" t="s">
        <v>546</v>
      </c>
      <c r="M9225" s="72" t="s">
        <v>133</v>
      </c>
    </row>
    <row r="9226" spans="2:13" x14ac:dyDescent="0.25">
      <c r="B9226" s="72" t="s">
        <v>12</v>
      </c>
      <c r="C9226" s="72" t="s">
        <v>13</v>
      </c>
      <c r="D9226" s="72" t="s">
        <v>14</v>
      </c>
      <c r="E9226" s="72" t="s">
        <v>123</v>
      </c>
      <c r="F9226" s="73">
        <v>-316</v>
      </c>
      <c r="G9226" s="72" t="s">
        <v>16</v>
      </c>
      <c r="H9226" s="72" t="s">
        <v>24</v>
      </c>
      <c r="I9226" s="72" t="s">
        <v>18</v>
      </c>
      <c r="J9226" s="72" t="s">
        <v>19</v>
      </c>
      <c r="K9226" s="72" t="s">
        <v>117</v>
      </c>
      <c r="L9226" s="72" t="s">
        <v>414</v>
      </c>
      <c r="M9226" s="72"/>
    </row>
    <row r="9227" spans="2:13" x14ac:dyDescent="0.25">
      <c r="B9227" s="72" t="s">
        <v>12</v>
      </c>
      <c r="C9227" s="72" t="s">
        <v>13</v>
      </c>
      <c r="D9227" s="72" t="s">
        <v>14</v>
      </c>
      <c r="E9227" s="72" t="s">
        <v>83</v>
      </c>
      <c r="F9227" s="73">
        <v>426182</v>
      </c>
      <c r="G9227" s="72" t="s">
        <v>16</v>
      </c>
      <c r="H9227" s="72" t="s">
        <v>24</v>
      </c>
      <c r="I9227" s="72" t="s">
        <v>18</v>
      </c>
      <c r="J9227" s="72" t="s">
        <v>19</v>
      </c>
      <c r="K9227" s="72" t="s">
        <v>37</v>
      </c>
      <c r="L9227" s="72" t="s">
        <v>182</v>
      </c>
      <c r="M9227" s="72"/>
    </row>
    <row r="9228" spans="2:13" x14ac:dyDescent="0.25">
      <c r="B9228" s="72" t="s">
        <v>12</v>
      </c>
      <c r="C9228" s="72" t="s">
        <v>13</v>
      </c>
      <c r="D9228" s="72" t="s">
        <v>14</v>
      </c>
      <c r="E9228" s="72" t="s">
        <v>83</v>
      </c>
      <c r="F9228" s="73">
        <v>135475</v>
      </c>
      <c r="G9228" s="72" t="s">
        <v>16</v>
      </c>
      <c r="H9228" s="72" t="s">
        <v>17</v>
      </c>
      <c r="I9228" s="72" t="s">
        <v>18</v>
      </c>
      <c r="J9228" s="72" t="s">
        <v>19</v>
      </c>
      <c r="K9228" s="72" t="s">
        <v>25</v>
      </c>
      <c r="L9228" s="72" t="s">
        <v>53</v>
      </c>
      <c r="M9228" s="72"/>
    </row>
    <row r="9229" spans="2:13" x14ac:dyDescent="0.25">
      <c r="B9229" s="72" t="s">
        <v>12</v>
      </c>
      <c r="C9229" s="72" t="s">
        <v>13</v>
      </c>
      <c r="D9229" s="72" t="s">
        <v>14</v>
      </c>
      <c r="E9229" s="72" t="s">
        <v>36</v>
      </c>
      <c r="F9229" s="73">
        <v>709213</v>
      </c>
      <c r="G9229" s="72" t="s">
        <v>16</v>
      </c>
      <c r="H9229" s="72" t="s">
        <v>24</v>
      </c>
      <c r="I9229" s="72" t="s">
        <v>18</v>
      </c>
      <c r="J9229" s="72" t="s">
        <v>19</v>
      </c>
      <c r="K9229" s="72" t="s">
        <v>25</v>
      </c>
      <c r="L9229" s="72" t="s">
        <v>77</v>
      </c>
      <c r="M9229" s="72" t="s">
        <v>29</v>
      </c>
    </row>
    <row r="9230" spans="2:13" x14ac:dyDescent="0.25">
      <c r="B9230" s="72" t="s">
        <v>12</v>
      </c>
      <c r="C9230" s="72" t="s">
        <v>13</v>
      </c>
      <c r="D9230" s="72" t="s">
        <v>14</v>
      </c>
      <c r="E9230" s="72" t="s">
        <v>41</v>
      </c>
      <c r="F9230" s="73">
        <v>-1225</v>
      </c>
      <c r="G9230" s="72" t="s">
        <v>16</v>
      </c>
      <c r="H9230" s="72" t="s">
        <v>24</v>
      </c>
      <c r="I9230" s="72" t="s">
        <v>18</v>
      </c>
      <c r="J9230" s="72" t="s">
        <v>19</v>
      </c>
      <c r="K9230" s="72" t="s">
        <v>25</v>
      </c>
      <c r="L9230" s="72" t="s">
        <v>110</v>
      </c>
      <c r="M9230" s="72"/>
    </row>
    <row r="9231" spans="2:13" x14ac:dyDescent="0.25">
      <c r="B9231" s="72" t="s">
        <v>12</v>
      </c>
      <c r="C9231" s="72" t="s">
        <v>13</v>
      </c>
      <c r="D9231" s="72" t="s">
        <v>14</v>
      </c>
      <c r="E9231" s="72" t="s">
        <v>58</v>
      </c>
      <c r="F9231" s="73">
        <v>74662</v>
      </c>
      <c r="G9231" s="72" t="s">
        <v>16</v>
      </c>
      <c r="H9231" s="72" t="s">
        <v>24</v>
      </c>
      <c r="I9231" s="72" t="s">
        <v>18</v>
      </c>
      <c r="J9231" s="72" t="s">
        <v>19</v>
      </c>
      <c r="K9231" s="72" t="s">
        <v>63</v>
      </c>
      <c r="L9231" s="72" t="s">
        <v>515</v>
      </c>
      <c r="M9231" s="72" t="s">
        <v>47</v>
      </c>
    </row>
    <row r="9232" spans="2:13" x14ac:dyDescent="0.25">
      <c r="B9232" s="72" t="s">
        <v>12</v>
      </c>
      <c r="C9232" s="72" t="s">
        <v>13</v>
      </c>
      <c r="D9232" s="72" t="s">
        <v>14</v>
      </c>
      <c r="E9232" s="72" t="s">
        <v>79</v>
      </c>
      <c r="F9232" s="73">
        <v>-2345</v>
      </c>
      <c r="G9232" s="72" t="s">
        <v>16</v>
      </c>
      <c r="H9232" s="72" t="s">
        <v>17</v>
      </c>
      <c r="I9232" s="72" t="s">
        <v>18</v>
      </c>
      <c r="J9232" s="72" t="s">
        <v>19</v>
      </c>
      <c r="K9232" s="72" t="s">
        <v>25</v>
      </c>
      <c r="L9232" s="72" t="s">
        <v>538</v>
      </c>
      <c r="M9232" s="72"/>
    </row>
    <row r="9233" spans="2:13" x14ac:dyDescent="0.25">
      <c r="B9233" s="72" t="s">
        <v>12</v>
      </c>
      <c r="C9233" s="72" t="s">
        <v>13</v>
      </c>
      <c r="D9233" s="72" t="s">
        <v>14</v>
      </c>
      <c r="E9233" s="72" t="s">
        <v>258</v>
      </c>
      <c r="F9233" s="73">
        <v>53294</v>
      </c>
      <c r="G9233" s="72" t="s">
        <v>16</v>
      </c>
      <c r="H9233" s="72" t="s">
        <v>24</v>
      </c>
      <c r="I9233" s="72" t="s">
        <v>18</v>
      </c>
      <c r="J9233" s="72" t="s">
        <v>19</v>
      </c>
      <c r="K9233" s="72" t="s">
        <v>37</v>
      </c>
      <c r="L9233" s="72" t="s">
        <v>183</v>
      </c>
      <c r="M9233" s="72" t="s">
        <v>259</v>
      </c>
    </row>
    <row r="9234" spans="2:13" x14ac:dyDescent="0.25">
      <c r="B9234" s="72" t="s">
        <v>12</v>
      </c>
      <c r="C9234" s="72" t="s">
        <v>13</v>
      </c>
      <c r="D9234" s="72" t="s">
        <v>14</v>
      </c>
      <c r="E9234" s="72" t="s">
        <v>586</v>
      </c>
      <c r="F9234" s="73">
        <v>-5303</v>
      </c>
      <c r="G9234" s="72" t="s">
        <v>16</v>
      </c>
      <c r="H9234" s="72" t="s">
        <v>17</v>
      </c>
      <c r="I9234" s="72" t="s">
        <v>18</v>
      </c>
      <c r="J9234" s="72" t="s">
        <v>19</v>
      </c>
      <c r="K9234" s="72" t="s">
        <v>25</v>
      </c>
      <c r="L9234" s="72" t="s">
        <v>180</v>
      </c>
      <c r="M9234" s="72"/>
    </row>
    <row r="9235" spans="2:13" x14ac:dyDescent="0.25">
      <c r="B9235" s="72" t="s">
        <v>12</v>
      </c>
      <c r="C9235" s="72" t="s">
        <v>13</v>
      </c>
      <c r="D9235" s="72" t="s">
        <v>14</v>
      </c>
      <c r="E9235" s="72" t="s">
        <v>36</v>
      </c>
      <c r="F9235" s="73">
        <v>137013</v>
      </c>
      <c r="G9235" s="72" t="s">
        <v>16</v>
      </c>
      <c r="H9235" s="72" t="s">
        <v>24</v>
      </c>
      <c r="I9235" s="72" t="s">
        <v>18</v>
      </c>
      <c r="J9235" s="72" t="s">
        <v>19</v>
      </c>
      <c r="K9235" s="72" t="s">
        <v>37</v>
      </c>
      <c r="L9235" s="72" t="s">
        <v>46</v>
      </c>
      <c r="M9235" s="72" t="s">
        <v>29</v>
      </c>
    </row>
    <row r="9236" spans="2:13" x14ac:dyDescent="0.25">
      <c r="B9236" s="72" t="s">
        <v>12</v>
      </c>
      <c r="C9236" s="72" t="s">
        <v>13</v>
      </c>
      <c r="D9236" s="72" t="s">
        <v>14</v>
      </c>
      <c r="E9236" s="72" t="s">
        <v>79</v>
      </c>
      <c r="F9236" s="73">
        <v>-24744</v>
      </c>
      <c r="G9236" s="72" t="s">
        <v>16</v>
      </c>
      <c r="H9236" s="72" t="s">
        <v>17</v>
      </c>
      <c r="I9236" s="72" t="s">
        <v>18</v>
      </c>
      <c r="J9236" s="72" t="s">
        <v>19</v>
      </c>
      <c r="K9236" s="72" t="s">
        <v>25</v>
      </c>
      <c r="L9236" s="72" t="s">
        <v>198</v>
      </c>
      <c r="M9236" s="72"/>
    </row>
    <row r="9237" spans="2:13" x14ac:dyDescent="0.25">
      <c r="B9237" s="72" t="s">
        <v>12</v>
      </c>
      <c r="C9237" s="72" t="s">
        <v>13</v>
      </c>
      <c r="D9237" s="72" t="s">
        <v>14</v>
      </c>
      <c r="E9237" s="72" t="s">
        <v>39</v>
      </c>
      <c r="F9237" s="73">
        <v>-18109</v>
      </c>
      <c r="G9237" s="72" t="s">
        <v>16</v>
      </c>
      <c r="H9237" s="72" t="s">
        <v>24</v>
      </c>
      <c r="I9237" s="72" t="s">
        <v>18</v>
      </c>
      <c r="J9237" s="72" t="s">
        <v>19</v>
      </c>
      <c r="K9237" s="72" t="s">
        <v>185</v>
      </c>
      <c r="L9237" s="72" t="s">
        <v>469</v>
      </c>
      <c r="M9237" s="72"/>
    </row>
    <row r="9238" spans="2:13" x14ac:dyDescent="0.25">
      <c r="B9238" s="72" t="s">
        <v>12</v>
      </c>
      <c r="C9238" s="72" t="s">
        <v>13</v>
      </c>
      <c r="D9238" s="72" t="s">
        <v>14</v>
      </c>
      <c r="E9238" s="72" t="s">
        <v>187</v>
      </c>
      <c r="F9238" s="73">
        <v>1002317</v>
      </c>
      <c r="G9238" s="72" t="s">
        <v>16</v>
      </c>
      <c r="H9238" s="72" t="s">
        <v>24</v>
      </c>
      <c r="I9238" s="72" t="s">
        <v>18</v>
      </c>
      <c r="J9238" s="72" t="s">
        <v>19</v>
      </c>
      <c r="K9238" s="72" t="s">
        <v>37</v>
      </c>
      <c r="L9238" s="72" t="s">
        <v>125</v>
      </c>
      <c r="M9238" s="72" t="s">
        <v>112</v>
      </c>
    </row>
    <row r="9239" spans="2:13" x14ac:dyDescent="0.25">
      <c r="B9239" s="72" t="s">
        <v>12</v>
      </c>
      <c r="C9239" s="72" t="s">
        <v>13</v>
      </c>
      <c r="D9239" s="72" t="s">
        <v>14</v>
      </c>
      <c r="E9239" s="72" t="s">
        <v>228</v>
      </c>
      <c r="F9239" s="73">
        <v>299488</v>
      </c>
      <c r="G9239" s="72" t="s">
        <v>16</v>
      </c>
      <c r="H9239" s="72" t="s">
        <v>24</v>
      </c>
      <c r="I9239" s="72" t="s">
        <v>18</v>
      </c>
      <c r="J9239" s="72" t="s">
        <v>19</v>
      </c>
      <c r="K9239" s="72" t="s">
        <v>37</v>
      </c>
      <c r="L9239" s="72" t="s">
        <v>588</v>
      </c>
      <c r="M9239" s="72" t="s">
        <v>22</v>
      </c>
    </row>
    <row r="9240" spans="2:13" x14ac:dyDescent="0.25">
      <c r="B9240" s="72" t="s">
        <v>12</v>
      </c>
      <c r="C9240" s="72" t="s">
        <v>13</v>
      </c>
      <c r="D9240" s="72" t="s">
        <v>14</v>
      </c>
      <c r="E9240" s="72" t="s">
        <v>55</v>
      </c>
      <c r="F9240" s="73">
        <v>855343</v>
      </c>
      <c r="G9240" s="72" t="s">
        <v>16</v>
      </c>
      <c r="H9240" s="72" t="s">
        <v>24</v>
      </c>
      <c r="I9240" s="72" t="s">
        <v>18</v>
      </c>
      <c r="J9240" s="72" t="s">
        <v>19</v>
      </c>
      <c r="K9240" s="72" t="s">
        <v>25</v>
      </c>
      <c r="L9240" s="72" t="s">
        <v>230</v>
      </c>
      <c r="M9240" s="72" t="s">
        <v>29</v>
      </c>
    </row>
    <row r="9241" spans="2:13" x14ac:dyDescent="0.25">
      <c r="B9241" s="72" t="s">
        <v>12</v>
      </c>
      <c r="C9241" s="72" t="s">
        <v>13</v>
      </c>
      <c r="D9241" s="72" t="s">
        <v>14</v>
      </c>
      <c r="E9241" s="72" t="s">
        <v>39</v>
      </c>
      <c r="F9241" s="73">
        <v>-20051</v>
      </c>
      <c r="G9241" s="72" t="s">
        <v>16</v>
      </c>
      <c r="H9241" s="72" t="s">
        <v>17</v>
      </c>
      <c r="I9241" s="72" t="s">
        <v>18</v>
      </c>
      <c r="J9241" s="72" t="s">
        <v>19</v>
      </c>
      <c r="K9241" s="72" t="s">
        <v>108</v>
      </c>
      <c r="L9241" s="72" t="s">
        <v>109</v>
      </c>
      <c r="M9241" s="72"/>
    </row>
    <row r="9242" spans="2:13" x14ac:dyDescent="0.25">
      <c r="B9242" s="72" t="s">
        <v>12</v>
      </c>
      <c r="C9242" s="72" t="s">
        <v>13</v>
      </c>
      <c r="D9242" s="72" t="s">
        <v>14</v>
      </c>
      <c r="E9242" s="72" t="s">
        <v>81</v>
      </c>
      <c r="F9242" s="73">
        <v>14495</v>
      </c>
      <c r="G9242" s="72" t="s">
        <v>16</v>
      </c>
      <c r="H9242" s="72" t="s">
        <v>17</v>
      </c>
      <c r="I9242" s="72" t="s">
        <v>18</v>
      </c>
      <c r="J9242" s="72" t="s">
        <v>19</v>
      </c>
      <c r="K9242" s="72" t="s">
        <v>25</v>
      </c>
      <c r="L9242" s="72" t="s">
        <v>531</v>
      </c>
      <c r="M9242" s="72" t="s">
        <v>57</v>
      </c>
    </row>
    <row r="9243" spans="2:13" x14ac:dyDescent="0.25">
      <c r="B9243" s="72" t="s">
        <v>12</v>
      </c>
      <c r="C9243" s="72" t="s">
        <v>13</v>
      </c>
      <c r="D9243" s="72" t="s">
        <v>14</v>
      </c>
      <c r="E9243" s="72" t="s">
        <v>39</v>
      </c>
      <c r="F9243" s="73">
        <v>-544</v>
      </c>
      <c r="G9243" s="72" t="s">
        <v>269</v>
      </c>
      <c r="H9243" s="72" t="s">
        <v>24</v>
      </c>
      <c r="I9243" s="72" t="s">
        <v>18</v>
      </c>
      <c r="J9243" s="72" t="s">
        <v>569</v>
      </c>
      <c r="K9243" s="72" t="s">
        <v>117</v>
      </c>
      <c r="L9243" s="72" t="s">
        <v>271</v>
      </c>
      <c r="M9243" s="72"/>
    </row>
    <row r="9244" spans="2:13" x14ac:dyDescent="0.25">
      <c r="B9244" s="72" t="s">
        <v>12</v>
      </c>
      <c r="C9244" s="72" t="s">
        <v>13</v>
      </c>
      <c r="D9244" s="72" t="s">
        <v>14</v>
      </c>
      <c r="E9244" s="72" t="s">
        <v>83</v>
      </c>
      <c r="F9244" s="73">
        <v>6311337</v>
      </c>
      <c r="G9244" s="72" t="s">
        <v>16</v>
      </c>
      <c r="H9244" s="72" t="s">
        <v>24</v>
      </c>
      <c r="I9244" s="72" t="s">
        <v>18</v>
      </c>
      <c r="J9244" s="72" t="s">
        <v>19</v>
      </c>
      <c r="K9244" s="72" t="s">
        <v>37</v>
      </c>
      <c r="L9244" s="72" t="s">
        <v>480</v>
      </c>
      <c r="M9244" s="72"/>
    </row>
    <row r="9245" spans="2:13" x14ac:dyDescent="0.25">
      <c r="B9245" s="72" t="s">
        <v>12</v>
      </c>
      <c r="C9245" s="72" t="s">
        <v>13</v>
      </c>
      <c r="D9245" s="72" t="s">
        <v>14</v>
      </c>
      <c r="E9245" s="72" t="s">
        <v>94</v>
      </c>
      <c r="F9245" s="73">
        <v>543</v>
      </c>
      <c r="G9245" s="72" t="s">
        <v>16</v>
      </c>
      <c r="H9245" s="72" t="s">
        <v>24</v>
      </c>
      <c r="I9245" s="72" t="s">
        <v>18</v>
      </c>
      <c r="J9245" s="72" t="s">
        <v>19</v>
      </c>
      <c r="K9245" s="72" t="s">
        <v>117</v>
      </c>
      <c r="L9245" s="72" t="s">
        <v>589</v>
      </c>
      <c r="M9245" s="72"/>
    </row>
    <row r="9246" spans="2:13" x14ac:dyDescent="0.25">
      <c r="B9246" s="72" t="s">
        <v>12</v>
      </c>
      <c r="C9246" s="72" t="s">
        <v>13</v>
      </c>
      <c r="D9246" s="72" t="s">
        <v>14</v>
      </c>
      <c r="E9246" s="72" t="s">
        <v>36</v>
      </c>
      <c r="F9246" s="73">
        <v>134064</v>
      </c>
      <c r="G9246" s="72" t="s">
        <v>16</v>
      </c>
      <c r="H9246" s="72" t="s">
        <v>24</v>
      </c>
      <c r="I9246" s="72" t="s">
        <v>18</v>
      </c>
      <c r="J9246" s="72" t="s">
        <v>19</v>
      </c>
      <c r="K9246" s="72" t="s">
        <v>37</v>
      </c>
      <c r="L9246" s="72" t="s">
        <v>354</v>
      </c>
      <c r="M9246" s="72" t="s">
        <v>29</v>
      </c>
    </row>
    <row r="9247" spans="2:13" x14ac:dyDescent="0.25">
      <c r="B9247" s="72" t="s">
        <v>12</v>
      </c>
      <c r="C9247" s="72" t="s">
        <v>13</v>
      </c>
      <c r="D9247" s="72" t="s">
        <v>14</v>
      </c>
      <c r="E9247" s="72" t="s">
        <v>79</v>
      </c>
      <c r="F9247" s="73">
        <v>-1100</v>
      </c>
      <c r="G9247" s="72" t="s">
        <v>16</v>
      </c>
      <c r="H9247" s="72" t="s">
        <v>24</v>
      </c>
      <c r="I9247" s="72" t="s">
        <v>18</v>
      </c>
      <c r="J9247" s="72" t="s">
        <v>19</v>
      </c>
      <c r="K9247" s="72" t="s">
        <v>99</v>
      </c>
      <c r="L9247" s="72" t="s">
        <v>334</v>
      </c>
      <c r="M9247" s="72"/>
    </row>
    <row r="9248" spans="2:13" x14ac:dyDescent="0.25">
      <c r="B9248" s="72" t="s">
        <v>12</v>
      </c>
      <c r="C9248" s="72" t="s">
        <v>13</v>
      </c>
      <c r="D9248" s="72" t="s">
        <v>14</v>
      </c>
      <c r="E9248" s="72" t="s">
        <v>237</v>
      </c>
      <c r="F9248" s="73">
        <v>81377</v>
      </c>
      <c r="G9248" s="72" t="s">
        <v>16</v>
      </c>
      <c r="H9248" s="72" t="s">
        <v>24</v>
      </c>
      <c r="I9248" s="72" t="s">
        <v>18</v>
      </c>
      <c r="J9248" s="72" t="s">
        <v>19</v>
      </c>
      <c r="K9248" s="72" t="s">
        <v>43</v>
      </c>
      <c r="L9248" s="72" t="s">
        <v>472</v>
      </c>
      <c r="M9248" s="72"/>
    </row>
    <row r="9249" spans="2:13" x14ac:dyDescent="0.25">
      <c r="B9249" s="72" t="s">
        <v>12</v>
      </c>
      <c r="C9249" s="72" t="s">
        <v>13</v>
      </c>
      <c r="D9249" s="72" t="s">
        <v>14</v>
      </c>
      <c r="E9249" s="72" t="s">
        <v>123</v>
      </c>
      <c r="F9249" s="73">
        <v>-1342</v>
      </c>
      <c r="G9249" s="72" t="s">
        <v>16</v>
      </c>
      <c r="H9249" s="72" t="s">
        <v>24</v>
      </c>
      <c r="I9249" s="72" t="s">
        <v>18</v>
      </c>
      <c r="J9249" s="72" t="s">
        <v>19</v>
      </c>
      <c r="K9249" s="72" t="s">
        <v>25</v>
      </c>
      <c r="L9249" s="72" t="s">
        <v>53</v>
      </c>
      <c r="M9249" s="72"/>
    </row>
    <row r="9250" spans="2:13" x14ac:dyDescent="0.25">
      <c r="B9250" s="72" t="s">
        <v>12</v>
      </c>
      <c r="C9250" s="72" t="s">
        <v>13</v>
      </c>
      <c r="D9250" s="72" t="s">
        <v>14</v>
      </c>
      <c r="E9250" s="72" t="s">
        <v>36</v>
      </c>
      <c r="F9250" s="73">
        <v>817856</v>
      </c>
      <c r="G9250" s="72" t="s">
        <v>16</v>
      </c>
      <c r="H9250" s="72" t="s">
        <v>24</v>
      </c>
      <c r="I9250" s="72" t="s">
        <v>18</v>
      </c>
      <c r="J9250" s="72" t="s">
        <v>19</v>
      </c>
      <c r="K9250" s="72" t="s">
        <v>99</v>
      </c>
      <c r="L9250" s="72" t="s">
        <v>499</v>
      </c>
      <c r="M9250" s="72" t="s">
        <v>29</v>
      </c>
    </row>
    <row r="9251" spans="2:13" x14ac:dyDescent="0.25">
      <c r="B9251" s="72" t="s">
        <v>12</v>
      </c>
      <c r="C9251" s="72" t="s">
        <v>13</v>
      </c>
      <c r="D9251" s="72" t="s">
        <v>14</v>
      </c>
      <c r="E9251" s="72" t="s">
        <v>58</v>
      </c>
      <c r="F9251" s="73">
        <v>340388</v>
      </c>
      <c r="G9251" s="72" t="s">
        <v>16</v>
      </c>
      <c r="H9251" s="72" t="s">
        <v>24</v>
      </c>
      <c r="I9251" s="72" t="s">
        <v>18</v>
      </c>
      <c r="J9251" s="72" t="s">
        <v>19</v>
      </c>
      <c r="K9251" s="72" t="s">
        <v>96</v>
      </c>
      <c r="L9251" s="72" t="s">
        <v>172</v>
      </c>
      <c r="M9251" s="72" t="s">
        <v>47</v>
      </c>
    </row>
    <row r="9252" spans="2:13" x14ac:dyDescent="0.25">
      <c r="B9252" s="72" t="s">
        <v>12</v>
      </c>
      <c r="C9252" s="72" t="s">
        <v>13</v>
      </c>
      <c r="D9252" s="72" t="s">
        <v>14</v>
      </c>
      <c r="E9252" s="72" t="s">
        <v>55</v>
      </c>
      <c r="F9252" s="73">
        <v>166967</v>
      </c>
      <c r="G9252" s="72" t="s">
        <v>16</v>
      </c>
      <c r="H9252" s="72" t="s">
        <v>24</v>
      </c>
      <c r="I9252" s="72" t="s">
        <v>18</v>
      </c>
      <c r="J9252" s="72" t="s">
        <v>19</v>
      </c>
      <c r="K9252" s="72" t="s">
        <v>25</v>
      </c>
      <c r="L9252" s="72" t="s">
        <v>590</v>
      </c>
      <c r="M9252" s="72" t="s">
        <v>57</v>
      </c>
    </row>
    <row r="9253" spans="2:13" x14ac:dyDescent="0.25">
      <c r="B9253" s="72" t="s">
        <v>12</v>
      </c>
      <c r="C9253" s="72" t="s">
        <v>13</v>
      </c>
      <c r="D9253" s="72" t="s">
        <v>14</v>
      </c>
      <c r="E9253" s="72" t="s">
        <v>79</v>
      </c>
      <c r="F9253" s="73">
        <v>-4828</v>
      </c>
      <c r="G9253" s="72" t="s">
        <v>16</v>
      </c>
      <c r="H9253" s="72" t="s">
        <v>24</v>
      </c>
      <c r="I9253" s="72" t="s">
        <v>18</v>
      </c>
      <c r="J9253" s="72" t="s">
        <v>19</v>
      </c>
      <c r="K9253" s="72" t="s">
        <v>25</v>
      </c>
      <c r="L9253" s="72" t="s">
        <v>591</v>
      </c>
      <c r="M9253" s="72"/>
    </row>
    <row r="9254" spans="2:13" x14ac:dyDescent="0.25">
      <c r="B9254" s="72" t="s">
        <v>12</v>
      </c>
      <c r="C9254" s="72" t="s">
        <v>13</v>
      </c>
      <c r="D9254" s="72" t="s">
        <v>14</v>
      </c>
      <c r="E9254" s="72" t="s">
        <v>83</v>
      </c>
      <c r="F9254" s="73">
        <v>2742382</v>
      </c>
      <c r="G9254" s="72" t="s">
        <v>16</v>
      </c>
      <c r="H9254" s="72" t="s">
        <v>24</v>
      </c>
      <c r="I9254" s="72" t="s">
        <v>18</v>
      </c>
      <c r="J9254" s="72" t="s">
        <v>19</v>
      </c>
      <c r="K9254" s="72" t="s">
        <v>99</v>
      </c>
      <c r="L9254" s="72" t="s">
        <v>368</v>
      </c>
      <c r="M9254" s="72"/>
    </row>
    <row r="9255" spans="2:13" x14ac:dyDescent="0.25">
      <c r="B9255" s="72" t="s">
        <v>12</v>
      </c>
      <c r="C9255" s="72" t="s">
        <v>13</v>
      </c>
      <c r="D9255" s="72" t="s">
        <v>14</v>
      </c>
      <c r="E9255" s="72" t="s">
        <v>79</v>
      </c>
      <c r="F9255" s="73">
        <v>-39285</v>
      </c>
      <c r="G9255" s="72" t="s">
        <v>16</v>
      </c>
      <c r="H9255" s="72" t="s">
        <v>24</v>
      </c>
      <c r="I9255" s="72" t="s">
        <v>18</v>
      </c>
      <c r="J9255" s="72" t="s">
        <v>19</v>
      </c>
      <c r="K9255" s="72" t="s">
        <v>99</v>
      </c>
      <c r="L9255" s="72" t="s">
        <v>251</v>
      </c>
      <c r="M9255" s="72"/>
    </row>
    <row r="9256" spans="2:13" x14ac:dyDescent="0.25">
      <c r="B9256" s="72" t="s">
        <v>12</v>
      </c>
      <c r="C9256" s="72" t="s">
        <v>13</v>
      </c>
      <c r="D9256" s="72" t="s">
        <v>14</v>
      </c>
      <c r="E9256" s="72" t="s">
        <v>60</v>
      </c>
      <c r="F9256" s="73">
        <v>126084</v>
      </c>
      <c r="G9256" s="72" t="s">
        <v>16</v>
      </c>
      <c r="H9256" s="72" t="s">
        <v>24</v>
      </c>
      <c r="I9256" s="72" t="s">
        <v>18</v>
      </c>
      <c r="J9256" s="72" t="s">
        <v>19</v>
      </c>
      <c r="K9256" s="72" t="s">
        <v>25</v>
      </c>
      <c r="L9256" s="72" t="s">
        <v>313</v>
      </c>
      <c r="M9256" s="72" t="s">
        <v>22</v>
      </c>
    </row>
    <row r="9257" spans="2:13" x14ac:dyDescent="0.25">
      <c r="B9257" s="72" t="s">
        <v>12</v>
      </c>
      <c r="C9257" s="72" t="s">
        <v>13</v>
      </c>
      <c r="D9257" s="72" t="s">
        <v>14</v>
      </c>
      <c r="E9257" s="72" t="s">
        <v>81</v>
      </c>
      <c r="F9257" s="73">
        <v>3001003</v>
      </c>
      <c r="G9257" s="72" t="s">
        <v>16</v>
      </c>
      <c r="H9257" s="72" t="s">
        <v>24</v>
      </c>
      <c r="I9257" s="72" t="s">
        <v>18</v>
      </c>
      <c r="J9257" s="72" t="s">
        <v>19</v>
      </c>
      <c r="K9257" s="72" t="s">
        <v>185</v>
      </c>
      <c r="L9257" s="72" t="s">
        <v>186</v>
      </c>
      <c r="M9257" s="72" t="s">
        <v>47</v>
      </c>
    </row>
    <row r="9258" spans="2:13" x14ac:dyDescent="0.25">
      <c r="B9258" s="72" t="s">
        <v>12</v>
      </c>
      <c r="C9258" s="72" t="s">
        <v>13</v>
      </c>
      <c r="D9258" s="72" t="s">
        <v>14</v>
      </c>
      <c r="E9258" s="72" t="s">
        <v>51</v>
      </c>
      <c r="F9258" s="73">
        <v>56387</v>
      </c>
      <c r="G9258" s="72" t="s">
        <v>16</v>
      </c>
      <c r="H9258" s="72" t="s">
        <v>24</v>
      </c>
      <c r="I9258" s="72" t="s">
        <v>18</v>
      </c>
      <c r="J9258" s="72" t="s">
        <v>19</v>
      </c>
      <c r="K9258" s="72" t="s">
        <v>63</v>
      </c>
      <c r="L9258" s="72" t="s">
        <v>439</v>
      </c>
      <c r="M9258" s="72"/>
    </row>
    <row r="9259" spans="2:13" x14ac:dyDescent="0.25">
      <c r="B9259" s="72" t="s">
        <v>12</v>
      </c>
      <c r="C9259" s="72" t="s">
        <v>13</v>
      </c>
      <c r="D9259" s="72" t="s">
        <v>14</v>
      </c>
      <c r="E9259" s="72" t="s">
        <v>68</v>
      </c>
      <c r="F9259" s="73">
        <v>-1033</v>
      </c>
      <c r="G9259" s="72" t="s">
        <v>16</v>
      </c>
      <c r="H9259" s="72" t="s">
        <v>24</v>
      </c>
      <c r="I9259" s="72" t="s">
        <v>18</v>
      </c>
      <c r="J9259" s="72" t="s">
        <v>19</v>
      </c>
      <c r="K9259" s="72" t="s">
        <v>99</v>
      </c>
      <c r="L9259" s="72" t="s">
        <v>305</v>
      </c>
      <c r="M9259" s="72"/>
    </row>
    <row r="9260" spans="2:13" x14ac:dyDescent="0.25">
      <c r="B9260" s="72" t="s">
        <v>12</v>
      </c>
      <c r="C9260" s="72" t="s">
        <v>13</v>
      </c>
      <c r="D9260" s="72" t="s">
        <v>14</v>
      </c>
      <c r="E9260" s="72" t="s">
        <v>81</v>
      </c>
      <c r="F9260" s="73">
        <v>28036</v>
      </c>
      <c r="G9260" s="72" t="s">
        <v>16</v>
      </c>
      <c r="H9260" s="72" t="s">
        <v>24</v>
      </c>
      <c r="I9260" s="72" t="s">
        <v>48</v>
      </c>
      <c r="J9260" s="72" t="s">
        <v>19</v>
      </c>
      <c r="K9260" s="72" t="s">
        <v>102</v>
      </c>
      <c r="L9260" s="72" t="s">
        <v>196</v>
      </c>
      <c r="M9260" s="72" t="s">
        <v>47</v>
      </c>
    </row>
    <row r="9261" spans="2:13" x14ac:dyDescent="0.25">
      <c r="B9261" s="72" t="s">
        <v>12</v>
      </c>
      <c r="C9261" s="72" t="s">
        <v>13</v>
      </c>
      <c r="D9261" s="72" t="s">
        <v>14</v>
      </c>
      <c r="E9261" s="72" t="s">
        <v>51</v>
      </c>
      <c r="F9261" s="73">
        <v>115</v>
      </c>
      <c r="G9261" s="72" t="s">
        <v>16</v>
      </c>
      <c r="H9261" s="72" t="s">
        <v>24</v>
      </c>
      <c r="I9261" s="72" t="s">
        <v>18</v>
      </c>
      <c r="J9261" s="72" t="s">
        <v>19</v>
      </c>
      <c r="K9261" s="72" t="s">
        <v>63</v>
      </c>
      <c r="L9261" s="72" t="s">
        <v>564</v>
      </c>
      <c r="M9261" s="72"/>
    </row>
    <row r="9262" spans="2:13" x14ac:dyDescent="0.25">
      <c r="B9262" s="72" t="s">
        <v>12</v>
      </c>
      <c r="C9262" s="72" t="s">
        <v>13</v>
      </c>
      <c r="D9262" s="72" t="s">
        <v>14</v>
      </c>
      <c r="E9262" s="72" t="s">
        <v>39</v>
      </c>
      <c r="F9262" s="73">
        <v>-6061</v>
      </c>
      <c r="G9262" s="72" t="s">
        <v>16</v>
      </c>
      <c r="H9262" s="72" t="s">
        <v>17</v>
      </c>
      <c r="I9262" s="72" t="s">
        <v>18</v>
      </c>
      <c r="J9262" s="72" t="s">
        <v>19</v>
      </c>
      <c r="K9262" s="72" t="s">
        <v>25</v>
      </c>
      <c r="L9262" s="72" t="s">
        <v>531</v>
      </c>
      <c r="M9262" s="72"/>
    </row>
    <row r="9263" spans="2:13" x14ac:dyDescent="0.25">
      <c r="B9263" s="72" t="s">
        <v>12</v>
      </c>
      <c r="C9263" s="72" t="s">
        <v>13</v>
      </c>
      <c r="D9263" s="72" t="s">
        <v>14</v>
      </c>
      <c r="E9263" s="72" t="s">
        <v>79</v>
      </c>
      <c r="F9263" s="73">
        <v>-121784</v>
      </c>
      <c r="G9263" s="72" t="s">
        <v>16</v>
      </c>
      <c r="H9263" s="72" t="s">
        <v>24</v>
      </c>
      <c r="I9263" s="72" t="s">
        <v>18</v>
      </c>
      <c r="J9263" s="72" t="s">
        <v>19</v>
      </c>
      <c r="K9263" s="72" t="s">
        <v>25</v>
      </c>
      <c r="L9263" s="72" t="s">
        <v>220</v>
      </c>
      <c r="M9263" s="72"/>
    </row>
    <row r="9264" spans="2:13" x14ac:dyDescent="0.25">
      <c r="B9264" s="72" t="s">
        <v>12</v>
      </c>
      <c r="C9264" s="72" t="s">
        <v>13</v>
      </c>
      <c r="D9264" s="72" t="s">
        <v>14</v>
      </c>
      <c r="E9264" s="72" t="s">
        <v>41</v>
      </c>
      <c r="F9264" s="73">
        <v>-1558</v>
      </c>
      <c r="G9264" s="72" t="s">
        <v>16</v>
      </c>
      <c r="H9264" s="72" t="s">
        <v>17</v>
      </c>
      <c r="I9264" s="72" t="s">
        <v>18</v>
      </c>
      <c r="J9264" s="72" t="s">
        <v>19</v>
      </c>
      <c r="K9264" s="72" t="s">
        <v>25</v>
      </c>
      <c r="L9264" s="72" t="s">
        <v>365</v>
      </c>
      <c r="M9264" s="72"/>
    </row>
    <row r="9265" spans="2:13" x14ac:dyDescent="0.25">
      <c r="B9265" s="72" t="s">
        <v>12</v>
      </c>
      <c r="C9265" s="72" t="s">
        <v>13</v>
      </c>
      <c r="D9265" s="72" t="s">
        <v>14</v>
      </c>
      <c r="E9265" s="72" t="s">
        <v>81</v>
      </c>
      <c r="F9265" s="73">
        <v>1143575</v>
      </c>
      <c r="G9265" s="72" t="s">
        <v>16</v>
      </c>
      <c r="H9265" s="72" t="s">
        <v>17</v>
      </c>
      <c r="I9265" s="72" t="s">
        <v>18</v>
      </c>
      <c r="J9265" s="72" t="s">
        <v>19</v>
      </c>
      <c r="K9265" s="72" t="s">
        <v>25</v>
      </c>
      <c r="L9265" s="72" t="s">
        <v>77</v>
      </c>
      <c r="M9265" s="72" t="s">
        <v>47</v>
      </c>
    </row>
    <row r="9266" spans="2:13" x14ac:dyDescent="0.25">
      <c r="B9266" s="72" t="s">
        <v>12</v>
      </c>
      <c r="C9266" s="72" t="s">
        <v>13</v>
      </c>
      <c r="D9266" s="72" t="s">
        <v>14</v>
      </c>
      <c r="E9266" s="72" t="s">
        <v>144</v>
      </c>
      <c r="F9266" s="73">
        <v>2250998</v>
      </c>
      <c r="G9266" s="72" t="s">
        <v>16</v>
      </c>
      <c r="H9266" s="72" t="s">
        <v>24</v>
      </c>
      <c r="I9266" s="72" t="s">
        <v>48</v>
      </c>
      <c r="J9266" s="72" t="s">
        <v>19</v>
      </c>
      <c r="K9266" s="72" t="s">
        <v>102</v>
      </c>
      <c r="L9266" s="72" t="s">
        <v>196</v>
      </c>
      <c r="M9266" s="72" t="s">
        <v>184</v>
      </c>
    </row>
    <row r="9267" spans="2:13" x14ac:dyDescent="0.25">
      <c r="B9267" s="72" t="s">
        <v>12</v>
      </c>
      <c r="C9267" s="72" t="s">
        <v>13</v>
      </c>
      <c r="D9267" s="72" t="s">
        <v>14</v>
      </c>
      <c r="E9267" s="72" t="s">
        <v>58</v>
      </c>
      <c r="F9267" s="73">
        <v>434902</v>
      </c>
      <c r="G9267" s="72" t="s">
        <v>16</v>
      </c>
      <c r="H9267" s="72" t="s">
        <v>24</v>
      </c>
      <c r="I9267" s="72" t="s">
        <v>18</v>
      </c>
      <c r="J9267" s="72" t="s">
        <v>19</v>
      </c>
      <c r="K9267" s="72" t="s">
        <v>25</v>
      </c>
      <c r="L9267" s="72" t="s">
        <v>53</v>
      </c>
      <c r="M9267" s="72" t="s">
        <v>35</v>
      </c>
    </row>
    <row r="9268" spans="2:13" x14ac:dyDescent="0.25">
      <c r="B9268" s="72" t="s">
        <v>12</v>
      </c>
      <c r="C9268" s="72" t="s">
        <v>13</v>
      </c>
      <c r="D9268" s="72" t="s">
        <v>14</v>
      </c>
      <c r="E9268" s="72" t="s">
        <v>79</v>
      </c>
      <c r="F9268" s="73">
        <v>-4371</v>
      </c>
      <c r="G9268" s="72" t="s">
        <v>16</v>
      </c>
      <c r="H9268" s="72" t="s">
        <v>24</v>
      </c>
      <c r="I9268" s="72" t="s">
        <v>48</v>
      </c>
      <c r="J9268" s="72" t="s">
        <v>19</v>
      </c>
      <c r="K9268" s="72" t="s">
        <v>49</v>
      </c>
      <c r="L9268" s="72" t="s">
        <v>255</v>
      </c>
      <c r="M9268" s="72"/>
    </row>
    <row r="9269" spans="2:13" x14ac:dyDescent="0.25">
      <c r="B9269" s="72" t="s">
        <v>12</v>
      </c>
      <c r="C9269" s="72" t="s">
        <v>13</v>
      </c>
      <c r="D9269" s="72" t="s">
        <v>14</v>
      </c>
      <c r="E9269" s="72" t="s">
        <v>146</v>
      </c>
      <c r="F9269" s="73">
        <v>-15</v>
      </c>
      <c r="G9269" s="72" t="s">
        <v>16</v>
      </c>
      <c r="H9269" s="72" t="s">
        <v>24</v>
      </c>
      <c r="I9269" s="72" t="s">
        <v>18</v>
      </c>
      <c r="J9269" s="72" t="s">
        <v>19</v>
      </c>
      <c r="K9269" s="72" t="s">
        <v>117</v>
      </c>
      <c r="L9269" s="72" t="s">
        <v>578</v>
      </c>
      <c r="M9269" s="72"/>
    </row>
    <row r="9270" spans="2:13" x14ac:dyDescent="0.25">
      <c r="B9270" s="72" t="s">
        <v>12</v>
      </c>
      <c r="C9270" s="72" t="s">
        <v>13</v>
      </c>
      <c r="D9270" s="72" t="s">
        <v>14</v>
      </c>
      <c r="E9270" s="72" t="s">
        <v>55</v>
      </c>
      <c r="F9270" s="73">
        <v>246630</v>
      </c>
      <c r="G9270" s="72" t="s">
        <v>16</v>
      </c>
      <c r="H9270" s="72" t="s">
        <v>17</v>
      </c>
      <c r="I9270" s="72" t="s">
        <v>18</v>
      </c>
      <c r="J9270" s="72" t="s">
        <v>19</v>
      </c>
      <c r="K9270" s="72" t="s">
        <v>25</v>
      </c>
      <c r="L9270" s="72" t="s">
        <v>592</v>
      </c>
      <c r="M9270" s="72" t="s">
        <v>57</v>
      </c>
    </row>
    <row r="9271" spans="2:13" x14ac:dyDescent="0.25">
      <c r="B9271" s="72" t="s">
        <v>12</v>
      </c>
      <c r="C9271" s="72" t="s">
        <v>13</v>
      </c>
      <c r="D9271" s="72" t="s">
        <v>14</v>
      </c>
      <c r="E9271" s="72" t="s">
        <v>83</v>
      </c>
      <c r="F9271" s="73">
        <v>115077</v>
      </c>
      <c r="G9271" s="72" t="s">
        <v>16</v>
      </c>
      <c r="H9271" s="72" t="s">
        <v>24</v>
      </c>
      <c r="I9271" s="72" t="s">
        <v>18</v>
      </c>
      <c r="J9271" s="72" t="s">
        <v>19</v>
      </c>
      <c r="K9271" s="72" t="s">
        <v>20</v>
      </c>
      <c r="L9271" s="72" t="s">
        <v>34</v>
      </c>
      <c r="M9271" s="72"/>
    </row>
    <row r="9272" spans="2:13" x14ac:dyDescent="0.25">
      <c r="B9272" s="72" t="s">
        <v>12</v>
      </c>
      <c r="C9272" s="72" t="s">
        <v>13</v>
      </c>
      <c r="D9272" s="72" t="s">
        <v>14</v>
      </c>
      <c r="E9272" s="72" t="s">
        <v>41</v>
      </c>
      <c r="F9272" s="73">
        <v>-32</v>
      </c>
      <c r="G9272" s="72" t="s">
        <v>16</v>
      </c>
      <c r="H9272" s="72" t="s">
        <v>24</v>
      </c>
      <c r="I9272" s="72" t="s">
        <v>48</v>
      </c>
      <c r="J9272" s="72" t="s">
        <v>19</v>
      </c>
      <c r="K9272" s="72" t="s">
        <v>49</v>
      </c>
      <c r="L9272" s="72" t="s">
        <v>253</v>
      </c>
      <c r="M9272" s="72"/>
    </row>
    <row r="9273" spans="2:13" x14ac:dyDescent="0.25">
      <c r="B9273" s="72" t="s">
        <v>12</v>
      </c>
      <c r="C9273" s="72" t="s">
        <v>13</v>
      </c>
      <c r="D9273" s="72" t="s">
        <v>14</v>
      </c>
      <c r="E9273" s="72" t="s">
        <v>39</v>
      </c>
      <c r="F9273" s="73">
        <v>-13671</v>
      </c>
      <c r="G9273" s="72" t="s">
        <v>16</v>
      </c>
      <c r="H9273" s="72" t="s">
        <v>24</v>
      </c>
      <c r="I9273" s="72" t="s">
        <v>18</v>
      </c>
      <c r="J9273" s="72" t="s">
        <v>19</v>
      </c>
      <c r="K9273" s="72" t="s">
        <v>96</v>
      </c>
      <c r="L9273" s="72" t="s">
        <v>457</v>
      </c>
      <c r="M9273" s="72"/>
    </row>
    <row r="9274" spans="2:13" x14ac:dyDescent="0.25">
      <c r="B9274" s="72" t="s">
        <v>12</v>
      </c>
      <c r="C9274" s="72" t="s">
        <v>13</v>
      </c>
      <c r="D9274" s="72" t="s">
        <v>14</v>
      </c>
      <c r="E9274" s="72" t="s">
        <v>353</v>
      </c>
      <c r="F9274" s="73">
        <v>23261</v>
      </c>
      <c r="G9274" s="72" t="s">
        <v>16</v>
      </c>
      <c r="H9274" s="72" t="s">
        <v>24</v>
      </c>
      <c r="I9274" s="72" t="s">
        <v>18</v>
      </c>
      <c r="J9274" s="72" t="s">
        <v>19</v>
      </c>
      <c r="K9274" s="72" t="s">
        <v>99</v>
      </c>
      <c r="L9274" s="72" t="s">
        <v>100</v>
      </c>
      <c r="M9274" s="72" t="s">
        <v>133</v>
      </c>
    </row>
    <row r="9275" spans="2:13" x14ac:dyDescent="0.25">
      <c r="B9275" s="72" t="s">
        <v>12</v>
      </c>
      <c r="C9275" s="72" t="s">
        <v>13</v>
      </c>
      <c r="D9275" s="72" t="s">
        <v>14</v>
      </c>
      <c r="E9275" s="72" t="s">
        <v>36</v>
      </c>
      <c r="F9275" s="73">
        <v>28388</v>
      </c>
      <c r="G9275" s="72" t="s">
        <v>16</v>
      </c>
      <c r="H9275" s="72" t="s">
        <v>17</v>
      </c>
      <c r="I9275" s="72" t="s">
        <v>18</v>
      </c>
      <c r="J9275" s="72" t="s">
        <v>19</v>
      </c>
      <c r="K9275" s="72" t="s">
        <v>49</v>
      </c>
      <c r="L9275" s="72" t="s">
        <v>73</v>
      </c>
      <c r="M9275" s="72" t="s">
        <v>29</v>
      </c>
    </row>
    <row r="9276" spans="2:13" x14ac:dyDescent="0.25">
      <c r="B9276" s="72" t="s">
        <v>12</v>
      </c>
      <c r="C9276" s="72" t="s">
        <v>13</v>
      </c>
      <c r="D9276" s="72" t="s">
        <v>14</v>
      </c>
      <c r="E9276" s="72" t="s">
        <v>55</v>
      </c>
      <c r="F9276" s="73">
        <v>50244</v>
      </c>
      <c r="G9276" s="72" t="s">
        <v>16</v>
      </c>
      <c r="H9276" s="72" t="s">
        <v>24</v>
      </c>
      <c r="I9276" s="72" t="s">
        <v>18</v>
      </c>
      <c r="J9276" s="72" t="s">
        <v>19</v>
      </c>
      <c r="K9276" s="72" t="s">
        <v>130</v>
      </c>
      <c r="L9276" s="72" t="s">
        <v>593</v>
      </c>
      <c r="M9276" s="72" t="s">
        <v>29</v>
      </c>
    </row>
    <row r="9277" spans="2:13" x14ac:dyDescent="0.25">
      <c r="B9277" s="72" t="s">
        <v>12</v>
      </c>
      <c r="C9277" s="72" t="s">
        <v>13</v>
      </c>
      <c r="D9277" s="72" t="s">
        <v>14</v>
      </c>
      <c r="E9277" s="72" t="s">
        <v>58</v>
      </c>
      <c r="F9277" s="73">
        <v>218721</v>
      </c>
      <c r="G9277" s="72" t="s">
        <v>16</v>
      </c>
      <c r="H9277" s="72" t="s">
        <v>24</v>
      </c>
      <c r="I9277" s="72" t="s">
        <v>18</v>
      </c>
      <c r="J9277" s="72" t="s">
        <v>19</v>
      </c>
      <c r="K9277" s="72" t="s">
        <v>75</v>
      </c>
      <c r="L9277" s="72" t="s">
        <v>341</v>
      </c>
      <c r="M9277" s="72" t="s">
        <v>47</v>
      </c>
    </row>
    <row r="9278" spans="2:13" x14ac:dyDescent="0.25">
      <c r="B9278" s="72" t="s">
        <v>12</v>
      </c>
      <c r="C9278" s="72" t="s">
        <v>13</v>
      </c>
      <c r="D9278" s="72" t="s">
        <v>14</v>
      </c>
      <c r="E9278" s="72" t="s">
        <v>83</v>
      </c>
      <c r="F9278" s="73">
        <v>3801952</v>
      </c>
      <c r="G9278" s="72" t="s">
        <v>16</v>
      </c>
      <c r="H9278" s="72" t="s">
        <v>24</v>
      </c>
      <c r="I9278" s="72" t="s">
        <v>18</v>
      </c>
      <c r="J9278" s="72" t="s">
        <v>19</v>
      </c>
      <c r="K9278" s="72" t="s">
        <v>99</v>
      </c>
      <c r="L9278" s="72" t="s">
        <v>361</v>
      </c>
      <c r="M9278" s="72"/>
    </row>
    <row r="9279" spans="2:13" x14ac:dyDescent="0.25">
      <c r="B9279" s="72" t="s">
        <v>12</v>
      </c>
      <c r="C9279" s="72" t="s">
        <v>13</v>
      </c>
      <c r="D9279" s="72" t="s">
        <v>14</v>
      </c>
      <c r="E9279" s="72" t="s">
        <v>36</v>
      </c>
      <c r="F9279" s="73">
        <v>47189</v>
      </c>
      <c r="G9279" s="72" t="s">
        <v>16</v>
      </c>
      <c r="H9279" s="72" t="s">
        <v>24</v>
      </c>
      <c r="I9279" s="72" t="s">
        <v>18</v>
      </c>
      <c r="J9279" s="72" t="s">
        <v>19</v>
      </c>
      <c r="K9279" s="72" t="s">
        <v>25</v>
      </c>
      <c r="L9279" s="72" t="s">
        <v>573</v>
      </c>
      <c r="M9279" s="72" t="s">
        <v>47</v>
      </c>
    </row>
    <row r="9280" spans="2:13" x14ac:dyDescent="0.25">
      <c r="B9280" s="72" t="s">
        <v>12</v>
      </c>
      <c r="C9280" s="72" t="s">
        <v>13</v>
      </c>
      <c r="D9280" s="72" t="s">
        <v>14</v>
      </c>
      <c r="E9280" s="72" t="s">
        <v>79</v>
      </c>
      <c r="F9280" s="73">
        <v>-98944</v>
      </c>
      <c r="G9280" s="72" t="s">
        <v>16</v>
      </c>
      <c r="H9280" s="72" t="s">
        <v>24</v>
      </c>
      <c r="I9280" s="72" t="s">
        <v>18</v>
      </c>
      <c r="J9280" s="72" t="s">
        <v>19</v>
      </c>
      <c r="K9280" s="72" t="s">
        <v>37</v>
      </c>
      <c r="L9280" s="72" t="s">
        <v>461</v>
      </c>
      <c r="M9280" s="72"/>
    </row>
    <row r="9281" spans="2:13" x14ac:dyDescent="0.25">
      <c r="B9281" s="72" t="s">
        <v>12</v>
      </c>
      <c r="C9281" s="72" t="s">
        <v>13</v>
      </c>
      <c r="D9281" s="72" t="s">
        <v>14</v>
      </c>
      <c r="E9281" s="72" t="s">
        <v>39</v>
      </c>
      <c r="F9281" s="73">
        <v>-20544</v>
      </c>
      <c r="G9281" s="72" t="s">
        <v>16</v>
      </c>
      <c r="H9281" s="72" t="s">
        <v>17</v>
      </c>
      <c r="I9281" s="72" t="s">
        <v>18</v>
      </c>
      <c r="J9281" s="72" t="s">
        <v>19</v>
      </c>
      <c r="K9281" s="72" t="s">
        <v>49</v>
      </c>
      <c r="L9281" s="72" t="s">
        <v>288</v>
      </c>
      <c r="M9281" s="72"/>
    </row>
    <row r="9282" spans="2:13" x14ac:dyDescent="0.25">
      <c r="B9282" s="72" t="s">
        <v>12</v>
      </c>
      <c r="C9282" s="72" t="s">
        <v>13</v>
      </c>
      <c r="D9282" s="72" t="s">
        <v>14</v>
      </c>
      <c r="E9282" s="72" t="s">
        <v>132</v>
      </c>
      <c r="F9282" s="73">
        <v>141100</v>
      </c>
      <c r="G9282" s="72" t="s">
        <v>16</v>
      </c>
      <c r="H9282" s="72" t="s">
        <v>24</v>
      </c>
      <c r="I9282" s="72" t="s">
        <v>18</v>
      </c>
      <c r="J9282" s="72" t="s">
        <v>19</v>
      </c>
      <c r="K9282" s="72" t="s">
        <v>37</v>
      </c>
      <c r="L9282" s="72" t="s">
        <v>521</v>
      </c>
      <c r="M9282" s="72" t="s">
        <v>133</v>
      </c>
    </row>
    <row r="9283" spans="2:13" x14ac:dyDescent="0.25">
      <c r="B9283" s="72" t="s">
        <v>12</v>
      </c>
      <c r="C9283" s="72" t="s">
        <v>13</v>
      </c>
      <c r="D9283" s="72" t="s">
        <v>14</v>
      </c>
      <c r="E9283" s="72" t="s">
        <v>23</v>
      </c>
      <c r="F9283" s="73">
        <v>-10374</v>
      </c>
      <c r="G9283" s="72" t="s">
        <v>16</v>
      </c>
      <c r="H9283" s="72" t="s">
        <v>17</v>
      </c>
      <c r="I9283" s="72" t="s">
        <v>18</v>
      </c>
      <c r="J9283" s="72" t="s">
        <v>19</v>
      </c>
      <c r="K9283" s="72" t="s">
        <v>25</v>
      </c>
      <c r="L9283" s="72" t="s">
        <v>481</v>
      </c>
      <c r="M9283" s="72"/>
    </row>
    <row r="9284" spans="2:13" x14ac:dyDescent="0.25">
      <c r="B9284" s="72" t="s">
        <v>12</v>
      </c>
      <c r="C9284" s="72" t="s">
        <v>13</v>
      </c>
      <c r="D9284" s="72" t="s">
        <v>14</v>
      </c>
      <c r="E9284" s="72" t="s">
        <v>594</v>
      </c>
      <c r="F9284" s="73">
        <v>86</v>
      </c>
      <c r="G9284" s="72" t="s">
        <v>16</v>
      </c>
      <c r="H9284" s="72" t="s">
        <v>24</v>
      </c>
      <c r="I9284" s="72" t="s">
        <v>18</v>
      </c>
      <c r="J9284" s="72" t="s">
        <v>19</v>
      </c>
      <c r="K9284" s="72" t="s">
        <v>49</v>
      </c>
      <c r="L9284" s="72" t="s">
        <v>105</v>
      </c>
      <c r="M9284" s="72"/>
    </row>
    <row r="9285" spans="2:13" x14ac:dyDescent="0.25">
      <c r="B9285" s="72" t="s">
        <v>12</v>
      </c>
      <c r="C9285" s="72" t="s">
        <v>13</v>
      </c>
      <c r="D9285" s="72" t="s">
        <v>14</v>
      </c>
      <c r="E9285" s="72" t="s">
        <v>55</v>
      </c>
      <c r="F9285" s="73">
        <v>1167378</v>
      </c>
      <c r="G9285" s="72" t="s">
        <v>16</v>
      </c>
      <c r="H9285" s="72" t="s">
        <v>24</v>
      </c>
      <c r="I9285" s="72" t="s">
        <v>18</v>
      </c>
      <c r="J9285" s="72" t="s">
        <v>19</v>
      </c>
      <c r="K9285" s="72" t="s">
        <v>25</v>
      </c>
      <c r="L9285" s="72" t="s">
        <v>595</v>
      </c>
      <c r="M9285" s="72" t="s">
        <v>47</v>
      </c>
    </row>
    <row r="9286" spans="2:13" x14ac:dyDescent="0.25">
      <c r="B9286" s="72" t="s">
        <v>12</v>
      </c>
      <c r="C9286" s="72" t="s">
        <v>13</v>
      </c>
      <c r="D9286" s="72" t="s">
        <v>14</v>
      </c>
      <c r="E9286" s="72" t="s">
        <v>41</v>
      </c>
      <c r="F9286" s="73">
        <v>-976</v>
      </c>
      <c r="G9286" s="72" t="s">
        <v>16</v>
      </c>
      <c r="H9286" s="72" t="s">
        <v>24</v>
      </c>
      <c r="I9286" s="72" t="s">
        <v>18</v>
      </c>
      <c r="J9286" s="72" t="s">
        <v>19</v>
      </c>
      <c r="K9286" s="72" t="s">
        <v>37</v>
      </c>
      <c r="L9286" s="72" t="s">
        <v>71</v>
      </c>
      <c r="M9286" s="72"/>
    </row>
    <row r="9287" spans="2:13" x14ac:dyDescent="0.25">
      <c r="B9287" s="72" t="s">
        <v>12</v>
      </c>
      <c r="C9287" s="72" t="s">
        <v>13</v>
      </c>
      <c r="D9287" s="72" t="s">
        <v>14</v>
      </c>
      <c r="E9287" s="72" t="s">
        <v>68</v>
      </c>
      <c r="F9287" s="73">
        <v>-224</v>
      </c>
      <c r="G9287" s="72" t="s">
        <v>16</v>
      </c>
      <c r="H9287" s="72" t="s">
        <v>24</v>
      </c>
      <c r="I9287" s="72" t="s">
        <v>18</v>
      </c>
      <c r="J9287" s="72" t="s">
        <v>19</v>
      </c>
      <c r="K9287" s="72" t="s">
        <v>63</v>
      </c>
      <c r="L9287" s="72" t="s">
        <v>596</v>
      </c>
      <c r="M9287" s="72"/>
    </row>
    <row r="9288" spans="2:13" x14ac:dyDescent="0.25">
      <c r="B9288" s="72" t="s">
        <v>12</v>
      </c>
      <c r="C9288" s="72" t="s">
        <v>13</v>
      </c>
      <c r="D9288" s="72" t="s">
        <v>14</v>
      </c>
      <c r="E9288" s="72" t="s">
        <v>39</v>
      </c>
      <c r="F9288" s="73">
        <v>-45747</v>
      </c>
      <c r="G9288" s="72" t="s">
        <v>16</v>
      </c>
      <c r="H9288" s="72" t="s">
        <v>17</v>
      </c>
      <c r="I9288" s="72" t="s">
        <v>18</v>
      </c>
      <c r="J9288" s="72" t="s">
        <v>19</v>
      </c>
      <c r="K9288" s="72" t="s">
        <v>25</v>
      </c>
      <c r="L9288" s="72" t="s">
        <v>69</v>
      </c>
      <c r="M9288" s="72"/>
    </row>
    <row r="9289" spans="2:13" x14ac:dyDescent="0.25">
      <c r="B9289" s="72" t="s">
        <v>12</v>
      </c>
      <c r="C9289" s="72" t="s">
        <v>13</v>
      </c>
      <c r="D9289" s="72" t="s">
        <v>14</v>
      </c>
      <c r="E9289" s="72" t="s">
        <v>81</v>
      </c>
      <c r="F9289" s="73">
        <v>75576</v>
      </c>
      <c r="G9289" s="72" t="s">
        <v>16</v>
      </c>
      <c r="H9289" s="72" t="s">
        <v>17</v>
      </c>
      <c r="I9289" s="72" t="s">
        <v>18</v>
      </c>
      <c r="J9289" s="72" t="s">
        <v>19</v>
      </c>
      <c r="K9289" s="72" t="s">
        <v>37</v>
      </c>
      <c r="L9289" s="72" t="s">
        <v>349</v>
      </c>
      <c r="M9289" s="72" t="s">
        <v>47</v>
      </c>
    </row>
    <row r="9290" spans="2:13" x14ac:dyDescent="0.25">
      <c r="B9290" s="72" t="s">
        <v>12</v>
      </c>
      <c r="C9290" s="72" t="s">
        <v>13</v>
      </c>
      <c r="D9290" s="72" t="s">
        <v>14</v>
      </c>
      <c r="E9290" s="72" t="s">
        <v>85</v>
      </c>
      <c r="F9290" s="73">
        <v>275094</v>
      </c>
      <c r="G9290" s="72" t="s">
        <v>16</v>
      </c>
      <c r="H9290" s="72" t="s">
        <v>24</v>
      </c>
      <c r="I9290" s="72" t="s">
        <v>18</v>
      </c>
      <c r="J9290" s="72" t="s">
        <v>19</v>
      </c>
      <c r="K9290" s="72" t="s">
        <v>96</v>
      </c>
      <c r="L9290" s="72" t="s">
        <v>597</v>
      </c>
      <c r="M9290" s="72"/>
    </row>
    <row r="9291" spans="2:13" x14ac:dyDescent="0.25">
      <c r="B9291" s="72" t="s">
        <v>12</v>
      </c>
      <c r="C9291" s="72" t="s">
        <v>13</v>
      </c>
      <c r="D9291" s="72" t="s">
        <v>14</v>
      </c>
      <c r="E9291" s="72" t="s">
        <v>41</v>
      </c>
      <c r="F9291" s="73">
        <v>-17581</v>
      </c>
      <c r="G9291" s="72" t="s">
        <v>16</v>
      </c>
      <c r="H9291" s="72" t="s">
        <v>24</v>
      </c>
      <c r="I9291" s="72" t="s">
        <v>18</v>
      </c>
      <c r="J9291" s="72" t="s">
        <v>19</v>
      </c>
      <c r="K9291" s="72" t="s">
        <v>157</v>
      </c>
      <c r="L9291" s="72" t="s">
        <v>282</v>
      </c>
      <c r="M9291" s="72"/>
    </row>
    <row r="9292" spans="2:13" x14ac:dyDescent="0.25">
      <c r="B9292" s="72" t="s">
        <v>12</v>
      </c>
      <c r="C9292" s="72" t="s">
        <v>13</v>
      </c>
      <c r="D9292" s="72" t="s">
        <v>14</v>
      </c>
      <c r="E9292" s="72" t="s">
        <v>256</v>
      </c>
      <c r="F9292" s="73">
        <v>-1649</v>
      </c>
      <c r="G9292" s="72" t="s">
        <v>16</v>
      </c>
      <c r="H9292" s="72" t="s">
        <v>24</v>
      </c>
      <c r="I9292" s="72" t="s">
        <v>18</v>
      </c>
      <c r="J9292" s="72" t="s">
        <v>19</v>
      </c>
      <c r="K9292" s="72" t="s">
        <v>99</v>
      </c>
      <c r="L9292" s="72" t="s">
        <v>361</v>
      </c>
      <c r="M9292" s="72"/>
    </row>
    <row r="9293" spans="2:13" x14ac:dyDescent="0.25">
      <c r="B9293" s="72" t="s">
        <v>12</v>
      </c>
      <c r="C9293" s="72" t="s">
        <v>13</v>
      </c>
      <c r="D9293" s="72" t="s">
        <v>14</v>
      </c>
      <c r="E9293" s="72" t="s">
        <v>55</v>
      </c>
      <c r="F9293" s="73">
        <v>10131385</v>
      </c>
      <c r="G9293" s="72" t="s">
        <v>16</v>
      </c>
      <c r="H9293" s="72" t="s">
        <v>24</v>
      </c>
      <c r="I9293" s="72" t="s">
        <v>18</v>
      </c>
      <c r="J9293" s="72" t="s">
        <v>19</v>
      </c>
      <c r="K9293" s="72" t="s">
        <v>49</v>
      </c>
      <c r="L9293" s="72" t="s">
        <v>288</v>
      </c>
      <c r="M9293" s="72" t="s">
        <v>57</v>
      </c>
    </row>
    <row r="9294" spans="2:13" x14ac:dyDescent="0.25">
      <c r="B9294" s="72" t="s">
        <v>12</v>
      </c>
      <c r="C9294" s="72" t="s">
        <v>13</v>
      </c>
      <c r="D9294" s="72" t="s">
        <v>14</v>
      </c>
      <c r="E9294" s="72" t="s">
        <v>39</v>
      </c>
      <c r="F9294" s="73">
        <v>-12178</v>
      </c>
      <c r="G9294" s="72" t="s">
        <v>16</v>
      </c>
      <c r="H9294" s="72" t="s">
        <v>24</v>
      </c>
      <c r="I9294" s="72" t="s">
        <v>18</v>
      </c>
      <c r="J9294" s="72" t="s">
        <v>19</v>
      </c>
      <c r="K9294" s="72" t="s">
        <v>25</v>
      </c>
      <c r="L9294" s="72" t="s">
        <v>249</v>
      </c>
      <c r="M9294" s="72"/>
    </row>
    <row r="9295" spans="2:13" x14ac:dyDescent="0.25">
      <c r="B9295" s="72" t="s">
        <v>12</v>
      </c>
      <c r="C9295" s="72" t="s">
        <v>13</v>
      </c>
      <c r="D9295" s="72" t="s">
        <v>14</v>
      </c>
      <c r="E9295" s="72" t="s">
        <v>123</v>
      </c>
      <c r="F9295" s="73">
        <v>-4344</v>
      </c>
      <c r="G9295" s="72" t="s">
        <v>16</v>
      </c>
      <c r="H9295" s="72" t="s">
        <v>17</v>
      </c>
      <c r="I9295" s="72" t="s">
        <v>18</v>
      </c>
      <c r="J9295" s="72" t="s">
        <v>19</v>
      </c>
      <c r="K9295" s="72" t="s">
        <v>20</v>
      </c>
      <c r="L9295" s="72" t="s">
        <v>34</v>
      </c>
      <c r="M9295" s="72"/>
    </row>
    <row r="9296" spans="2:13" x14ac:dyDescent="0.25">
      <c r="B9296" s="72" t="s">
        <v>12</v>
      </c>
      <c r="C9296" s="72" t="s">
        <v>13</v>
      </c>
      <c r="D9296" s="72" t="s">
        <v>14</v>
      </c>
      <c r="E9296" s="72" t="s">
        <v>83</v>
      </c>
      <c r="F9296" s="73">
        <v>336</v>
      </c>
      <c r="G9296" s="72" t="s">
        <v>16</v>
      </c>
      <c r="H9296" s="72" t="s">
        <v>17</v>
      </c>
      <c r="I9296" s="72" t="s">
        <v>18</v>
      </c>
      <c r="J9296" s="72" t="s">
        <v>19</v>
      </c>
      <c r="K9296" s="72" t="s">
        <v>25</v>
      </c>
      <c r="L9296" s="72" t="s">
        <v>275</v>
      </c>
      <c r="M9296" s="72"/>
    </row>
    <row r="9297" spans="2:13" x14ac:dyDescent="0.25">
      <c r="B9297" s="72" t="s">
        <v>12</v>
      </c>
      <c r="C9297" s="72" t="s">
        <v>13</v>
      </c>
      <c r="D9297" s="72" t="s">
        <v>14</v>
      </c>
      <c r="E9297" s="72" t="s">
        <v>36</v>
      </c>
      <c r="F9297" s="73">
        <v>85776</v>
      </c>
      <c r="G9297" s="72" t="s">
        <v>16</v>
      </c>
      <c r="H9297" s="72" t="s">
        <v>24</v>
      </c>
      <c r="I9297" s="72" t="s">
        <v>48</v>
      </c>
      <c r="J9297" s="72" t="s">
        <v>19</v>
      </c>
      <c r="K9297" s="72" t="s">
        <v>102</v>
      </c>
      <c r="L9297" s="72" t="s">
        <v>196</v>
      </c>
      <c r="M9297" s="72" t="s">
        <v>29</v>
      </c>
    </row>
    <row r="9298" spans="2:13" x14ac:dyDescent="0.25">
      <c r="B9298" s="72" t="s">
        <v>12</v>
      </c>
      <c r="C9298" s="72" t="s">
        <v>13</v>
      </c>
      <c r="D9298" s="72" t="s">
        <v>14</v>
      </c>
      <c r="E9298" s="72" t="s">
        <v>256</v>
      </c>
      <c r="F9298" s="73">
        <v>-3521</v>
      </c>
      <c r="G9298" s="72" t="s">
        <v>16</v>
      </c>
      <c r="H9298" s="72" t="s">
        <v>24</v>
      </c>
      <c r="I9298" s="72" t="s">
        <v>18</v>
      </c>
      <c r="J9298" s="72" t="s">
        <v>19</v>
      </c>
      <c r="K9298" s="72" t="s">
        <v>37</v>
      </c>
      <c r="L9298" s="72" t="s">
        <v>504</v>
      </c>
      <c r="M9298" s="72"/>
    </row>
    <row r="9299" spans="2:13" x14ac:dyDescent="0.25">
      <c r="B9299" s="72" t="s">
        <v>12</v>
      </c>
      <c r="C9299" s="72" t="s">
        <v>13</v>
      </c>
      <c r="D9299" s="72" t="s">
        <v>14</v>
      </c>
      <c r="E9299" s="72" t="s">
        <v>300</v>
      </c>
      <c r="F9299" s="73">
        <v>960811</v>
      </c>
      <c r="G9299" s="72" t="s">
        <v>16</v>
      </c>
      <c r="H9299" s="72" t="s">
        <v>24</v>
      </c>
      <c r="I9299" s="72" t="s">
        <v>18</v>
      </c>
      <c r="J9299" s="72" t="s">
        <v>19</v>
      </c>
      <c r="K9299" s="72" t="s">
        <v>99</v>
      </c>
      <c r="L9299" s="72" t="s">
        <v>242</v>
      </c>
      <c r="M9299" s="72" t="s">
        <v>302</v>
      </c>
    </row>
    <row r="9300" spans="2:13" x14ac:dyDescent="0.25">
      <c r="B9300" s="72" t="s">
        <v>12</v>
      </c>
      <c r="C9300" s="72" t="s">
        <v>13</v>
      </c>
      <c r="D9300" s="72" t="s">
        <v>14</v>
      </c>
      <c r="E9300" s="72" t="s">
        <v>476</v>
      </c>
      <c r="F9300" s="73">
        <v>1494962</v>
      </c>
      <c r="G9300" s="72" t="s">
        <v>16</v>
      </c>
      <c r="H9300" s="72" t="s">
        <v>24</v>
      </c>
      <c r="I9300" s="72" t="s">
        <v>18</v>
      </c>
      <c r="J9300" s="72" t="s">
        <v>19</v>
      </c>
      <c r="K9300" s="72"/>
      <c r="L9300" s="72"/>
      <c r="M9300" s="72" t="s">
        <v>47</v>
      </c>
    </row>
    <row r="9301" spans="2:13" x14ac:dyDescent="0.25">
      <c r="B9301" s="72" t="s">
        <v>12</v>
      </c>
      <c r="C9301" s="72" t="s">
        <v>13</v>
      </c>
      <c r="D9301" s="72" t="s">
        <v>14</v>
      </c>
      <c r="E9301" s="72" t="s">
        <v>132</v>
      </c>
      <c r="F9301" s="73">
        <v>1197513</v>
      </c>
      <c r="G9301" s="72" t="s">
        <v>16</v>
      </c>
      <c r="H9301" s="72" t="s">
        <v>17</v>
      </c>
      <c r="I9301" s="72" t="s">
        <v>18</v>
      </c>
      <c r="J9301" s="72" t="s">
        <v>19</v>
      </c>
      <c r="K9301" s="72" t="s">
        <v>25</v>
      </c>
      <c r="L9301" s="72" t="s">
        <v>174</v>
      </c>
      <c r="M9301" s="72" t="s">
        <v>184</v>
      </c>
    </row>
    <row r="9302" spans="2:13" x14ac:dyDescent="0.25">
      <c r="B9302" s="72" t="s">
        <v>12</v>
      </c>
      <c r="C9302" s="72" t="s">
        <v>13</v>
      </c>
      <c r="D9302" s="72" t="s">
        <v>14</v>
      </c>
      <c r="E9302" s="72" t="s">
        <v>51</v>
      </c>
      <c r="F9302" s="73">
        <v>143</v>
      </c>
      <c r="G9302" s="72" t="s">
        <v>16</v>
      </c>
      <c r="H9302" s="72" t="s">
        <v>24</v>
      </c>
      <c r="I9302" s="72" t="s">
        <v>18</v>
      </c>
      <c r="J9302" s="72" t="s">
        <v>19</v>
      </c>
      <c r="K9302" s="72" t="s">
        <v>25</v>
      </c>
      <c r="L9302" s="72" t="s">
        <v>495</v>
      </c>
      <c r="M9302" s="72"/>
    </row>
    <row r="9303" spans="2:13" x14ac:dyDescent="0.25">
      <c r="B9303" s="72" t="s">
        <v>12</v>
      </c>
      <c r="C9303" s="72" t="s">
        <v>13</v>
      </c>
      <c r="D9303" s="72" t="s">
        <v>14</v>
      </c>
      <c r="E9303" s="72" t="s">
        <v>144</v>
      </c>
      <c r="F9303" s="73">
        <v>78017</v>
      </c>
      <c r="G9303" s="72" t="s">
        <v>16</v>
      </c>
      <c r="H9303" s="72" t="s">
        <v>24</v>
      </c>
      <c r="I9303" s="72" t="s">
        <v>18</v>
      </c>
      <c r="J9303" s="72" t="s">
        <v>19</v>
      </c>
      <c r="K9303" s="72" t="s">
        <v>157</v>
      </c>
      <c r="L9303" s="72" t="s">
        <v>598</v>
      </c>
      <c r="M9303" s="72" t="s">
        <v>184</v>
      </c>
    </row>
    <row r="9304" spans="2:13" x14ac:dyDescent="0.25">
      <c r="B9304" s="72" t="s">
        <v>12</v>
      </c>
      <c r="C9304" s="72" t="s">
        <v>13</v>
      </c>
      <c r="D9304" s="72" t="s">
        <v>14</v>
      </c>
      <c r="E9304" s="72" t="s">
        <v>68</v>
      </c>
      <c r="F9304" s="73">
        <v>-62298</v>
      </c>
      <c r="G9304" s="72" t="s">
        <v>16</v>
      </c>
      <c r="H9304" s="72" t="s">
        <v>24</v>
      </c>
      <c r="I9304" s="72" t="s">
        <v>18</v>
      </c>
      <c r="J9304" s="72" t="s">
        <v>19</v>
      </c>
      <c r="K9304" s="72" t="s">
        <v>96</v>
      </c>
      <c r="L9304" s="72" t="s">
        <v>343</v>
      </c>
      <c r="M9304" s="72"/>
    </row>
    <row r="9305" spans="2:13" x14ac:dyDescent="0.25">
      <c r="B9305" s="72" t="s">
        <v>12</v>
      </c>
      <c r="C9305" s="72" t="s">
        <v>13</v>
      </c>
      <c r="D9305" s="72" t="s">
        <v>14</v>
      </c>
      <c r="E9305" s="72" t="s">
        <v>39</v>
      </c>
      <c r="F9305" s="73">
        <v>-11685</v>
      </c>
      <c r="G9305" s="72" t="s">
        <v>16</v>
      </c>
      <c r="H9305" s="72" t="s">
        <v>17</v>
      </c>
      <c r="I9305" s="72" t="s">
        <v>18</v>
      </c>
      <c r="J9305" s="72" t="s">
        <v>19</v>
      </c>
      <c r="K9305" s="72" t="s">
        <v>25</v>
      </c>
      <c r="L9305" s="72" t="s">
        <v>84</v>
      </c>
      <c r="M9305" s="72"/>
    </row>
    <row r="9306" spans="2:13" x14ac:dyDescent="0.25">
      <c r="B9306" s="72" t="s">
        <v>12</v>
      </c>
      <c r="C9306" s="72" t="s">
        <v>13</v>
      </c>
      <c r="D9306" s="72" t="s">
        <v>14</v>
      </c>
      <c r="E9306" s="72" t="s">
        <v>68</v>
      </c>
      <c r="F9306" s="73">
        <v>-2625</v>
      </c>
      <c r="G9306" s="72" t="s">
        <v>16</v>
      </c>
      <c r="H9306" s="72" t="s">
        <v>17</v>
      </c>
      <c r="I9306" s="72" t="s">
        <v>18</v>
      </c>
      <c r="J9306" s="72" t="s">
        <v>19</v>
      </c>
      <c r="K9306" s="72" t="s">
        <v>25</v>
      </c>
      <c r="L9306" s="72" t="s">
        <v>432</v>
      </c>
      <c r="M9306" s="72"/>
    </row>
    <row r="9307" spans="2:13" x14ac:dyDescent="0.25">
      <c r="B9307" s="72" t="s">
        <v>12</v>
      </c>
      <c r="C9307" s="72" t="s">
        <v>13</v>
      </c>
      <c r="D9307" s="72" t="s">
        <v>14</v>
      </c>
      <c r="E9307" s="72" t="s">
        <v>58</v>
      </c>
      <c r="F9307" s="73">
        <v>72853</v>
      </c>
      <c r="G9307" s="72" t="s">
        <v>16</v>
      </c>
      <c r="H9307" s="72" t="s">
        <v>24</v>
      </c>
      <c r="I9307" s="72" t="s">
        <v>48</v>
      </c>
      <c r="J9307" s="72" t="s">
        <v>19</v>
      </c>
      <c r="K9307" s="72" t="s">
        <v>37</v>
      </c>
      <c r="L9307" s="72" t="s">
        <v>521</v>
      </c>
      <c r="M9307" s="72" t="s">
        <v>57</v>
      </c>
    </row>
    <row r="9308" spans="2:13" x14ac:dyDescent="0.25">
      <c r="B9308" s="72" t="s">
        <v>12</v>
      </c>
      <c r="C9308" s="72" t="s">
        <v>13</v>
      </c>
      <c r="D9308" s="72" t="s">
        <v>14</v>
      </c>
      <c r="E9308" s="72" t="s">
        <v>51</v>
      </c>
      <c r="F9308" s="73">
        <v>97554</v>
      </c>
      <c r="G9308" s="72" t="s">
        <v>16</v>
      </c>
      <c r="H9308" s="72" t="s">
        <v>24</v>
      </c>
      <c r="I9308" s="72" t="s">
        <v>18</v>
      </c>
      <c r="J9308" s="72" t="s">
        <v>19</v>
      </c>
      <c r="K9308" s="72" t="s">
        <v>20</v>
      </c>
      <c r="L9308" s="72" t="s">
        <v>148</v>
      </c>
      <c r="M9308" s="72"/>
    </row>
    <row r="9309" spans="2:13" x14ac:dyDescent="0.25">
      <c r="B9309" s="72" t="s">
        <v>12</v>
      </c>
      <c r="C9309" s="72" t="s">
        <v>13</v>
      </c>
      <c r="D9309" s="72" t="s">
        <v>14</v>
      </c>
      <c r="E9309" s="72" t="s">
        <v>599</v>
      </c>
      <c r="F9309" s="73">
        <v>13</v>
      </c>
      <c r="G9309" s="72" t="s">
        <v>16</v>
      </c>
      <c r="H9309" s="72" t="s">
        <v>24</v>
      </c>
      <c r="I9309" s="72" t="s">
        <v>18</v>
      </c>
      <c r="J9309" s="72" t="s">
        <v>19</v>
      </c>
      <c r="K9309" s="72"/>
      <c r="L9309" s="72"/>
      <c r="M9309" s="72"/>
    </row>
    <row r="9310" spans="2:13" x14ac:dyDescent="0.25">
      <c r="B9310" s="72" t="s">
        <v>12</v>
      </c>
      <c r="C9310" s="72" t="s">
        <v>13</v>
      </c>
      <c r="D9310" s="72" t="s">
        <v>14</v>
      </c>
      <c r="E9310" s="72" t="s">
        <v>146</v>
      </c>
      <c r="F9310" s="73">
        <v>-47897</v>
      </c>
      <c r="G9310" s="72" t="s">
        <v>16</v>
      </c>
      <c r="H9310" s="72" t="s">
        <v>24</v>
      </c>
      <c r="I9310" s="72" t="s">
        <v>18</v>
      </c>
      <c r="J9310" s="72" t="s">
        <v>19</v>
      </c>
      <c r="K9310" s="72" t="s">
        <v>37</v>
      </c>
      <c r="L9310" s="72" t="s">
        <v>461</v>
      </c>
      <c r="M9310" s="72"/>
    </row>
    <row r="9311" spans="2:13" x14ac:dyDescent="0.25">
      <c r="B9311" s="72" t="s">
        <v>12</v>
      </c>
      <c r="C9311" s="72" t="s">
        <v>13</v>
      </c>
      <c r="D9311" s="72" t="s">
        <v>14</v>
      </c>
      <c r="E9311" s="72" t="s">
        <v>41</v>
      </c>
      <c r="F9311" s="73">
        <v>-77</v>
      </c>
      <c r="G9311" s="72" t="s">
        <v>16</v>
      </c>
      <c r="H9311" s="72" t="s">
        <v>24</v>
      </c>
      <c r="I9311" s="72" t="s">
        <v>18</v>
      </c>
      <c r="J9311" s="72" t="s">
        <v>19</v>
      </c>
      <c r="K9311" s="72" t="s">
        <v>25</v>
      </c>
      <c r="L9311" s="72" t="s">
        <v>392</v>
      </c>
      <c r="M9311" s="72"/>
    </row>
    <row r="9312" spans="2:13" x14ac:dyDescent="0.25">
      <c r="B9312" s="72" t="s">
        <v>12</v>
      </c>
      <c r="C9312" s="72" t="s">
        <v>13</v>
      </c>
      <c r="D9312" s="72" t="s">
        <v>14</v>
      </c>
      <c r="E9312" s="72" t="s">
        <v>39</v>
      </c>
      <c r="F9312" s="73">
        <v>-17044</v>
      </c>
      <c r="G9312" s="72" t="s">
        <v>16</v>
      </c>
      <c r="H9312" s="72" t="s">
        <v>24</v>
      </c>
      <c r="I9312" s="72" t="s">
        <v>18</v>
      </c>
      <c r="J9312" s="72" t="s">
        <v>19</v>
      </c>
      <c r="K9312" s="72" t="s">
        <v>99</v>
      </c>
      <c r="L9312" s="72" t="s">
        <v>543</v>
      </c>
      <c r="M9312" s="72"/>
    </row>
    <row r="9313" spans="2:13" x14ac:dyDescent="0.25">
      <c r="B9313" s="72" t="s">
        <v>12</v>
      </c>
      <c r="C9313" s="72" t="s">
        <v>13</v>
      </c>
      <c r="D9313" s="72" t="s">
        <v>14</v>
      </c>
      <c r="E9313" s="72" t="s">
        <v>55</v>
      </c>
      <c r="F9313" s="73">
        <v>76483</v>
      </c>
      <c r="G9313" s="72" t="s">
        <v>16</v>
      </c>
      <c r="H9313" s="72" t="s">
        <v>24</v>
      </c>
      <c r="I9313" s="72" t="s">
        <v>18</v>
      </c>
      <c r="J9313" s="72" t="s">
        <v>19</v>
      </c>
      <c r="K9313" s="72" t="s">
        <v>25</v>
      </c>
      <c r="L9313" s="72" t="s">
        <v>430</v>
      </c>
      <c r="M9313" s="72" t="s">
        <v>112</v>
      </c>
    </row>
    <row r="9314" spans="2:13" x14ac:dyDescent="0.25">
      <c r="B9314" s="72" t="s">
        <v>12</v>
      </c>
      <c r="C9314" s="72" t="s">
        <v>13</v>
      </c>
      <c r="D9314" s="72" t="s">
        <v>14</v>
      </c>
      <c r="E9314" s="72" t="s">
        <v>353</v>
      </c>
      <c r="F9314" s="73">
        <v>34059</v>
      </c>
      <c r="G9314" s="72" t="s">
        <v>16</v>
      </c>
      <c r="H9314" s="72" t="s">
        <v>24</v>
      </c>
      <c r="I9314" s="72" t="s">
        <v>18</v>
      </c>
      <c r="J9314" s="72" t="s">
        <v>19</v>
      </c>
      <c r="K9314" s="72" t="s">
        <v>20</v>
      </c>
      <c r="L9314" s="72" t="s">
        <v>483</v>
      </c>
      <c r="M9314" s="72" t="s">
        <v>67</v>
      </c>
    </row>
    <row r="9315" spans="2:13" x14ac:dyDescent="0.25">
      <c r="B9315" s="72" t="s">
        <v>12</v>
      </c>
      <c r="C9315" s="72" t="s">
        <v>13</v>
      </c>
      <c r="D9315" s="72" t="s">
        <v>14</v>
      </c>
      <c r="E9315" s="72" t="s">
        <v>132</v>
      </c>
      <c r="F9315" s="73">
        <v>981750</v>
      </c>
      <c r="G9315" s="72" t="s">
        <v>16</v>
      </c>
      <c r="H9315" s="72" t="s">
        <v>24</v>
      </c>
      <c r="I9315" s="72" t="s">
        <v>18</v>
      </c>
      <c r="J9315" s="72" t="s">
        <v>19</v>
      </c>
      <c r="K9315" s="72" t="s">
        <v>157</v>
      </c>
      <c r="L9315" s="72" t="s">
        <v>282</v>
      </c>
      <c r="M9315" s="72" t="s">
        <v>67</v>
      </c>
    </row>
    <row r="9316" spans="2:13" x14ac:dyDescent="0.25">
      <c r="B9316" s="72" t="s">
        <v>12</v>
      </c>
      <c r="C9316" s="72" t="s">
        <v>13</v>
      </c>
      <c r="D9316" s="72" t="s">
        <v>14</v>
      </c>
      <c r="E9316" s="72" t="s">
        <v>79</v>
      </c>
      <c r="F9316" s="73">
        <v>-51192</v>
      </c>
      <c r="G9316" s="72" t="s">
        <v>269</v>
      </c>
      <c r="H9316" s="72" t="s">
        <v>24</v>
      </c>
      <c r="I9316" s="72" t="s">
        <v>18</v>
      </c>
      <c r="J9316" s="72" t="s">
        <v>558</v>
      </c>
      <c r="K9316" s="72" t="s">
        <v>117</v>
      </c>
      <c r="L9316" s="72" t="s">
        <v>271</v>
      </c>
      <c r="M9316" s="72"/>
    </row>
    <row r="9317" spans="2:13" x14ac:dyDescent="0.25">
      <c r="B9317" s="72" t="s">
        <v>12</v>
      </c>
      <c r="C9317" s="72" t="s">
        <v>13</v>
      </c>
      <c r="D9317" s="72" t="s">
        <v>14</v>
      </c>
      <c r="E9317" s="72" t="s">
        <v>132</v>
      </c>
      <c r="F9317" s="73">
        <v>135850</v>
      </c>
      <c r="G9317" s="72" t="s">
        <v>16</v>
      </c>
      <c r="H9317" s="72" t="s">
        <v>24</v>
      </c>
      <c r="I9317" s="72" t="s">
        <v>18</v>
      </c>
      <c r="J9317" s="72" t="s">
        <v>19</v>
      </c>
      <c r="K9317" s="72" t="s">
        <v>185</v>
      </c>
      <c r="L9317" s="72" t="s">
        <v>440</v>
      </c>
      <c r="M9317" s="72" t="s">
        <v>133</v>
      </c>
    </row>
    <row r="9318" spans="2:13" x14ac:dyDescent="0.25">
      <c r="B9318" s="72" t="s">
        <v>12</v>
      </c>
      <c r="C9318" s="72" t="s">
        <v>13</v>
      </c>
      <c r="D9318" s="72" t="s">
        <v>14</v>
      </c>
      <c r="E9318" s="72" t="s">
        <v>51</v>
      </c>
      <c r="F9318" s="73">
        <v>25141</v>
      </c>
      <c r="G9318" s="72" t="s">
        <v>16</v>
      </c>
      <c r="H9318" s="72" t="s">
        <v>17</v>
      </c>
      <c r="I9318" s="72" t="s">
        <v>18</v>
      </c>
      <c r="J9318" s="72" t="s">
        <v>19</v>
      </c>
      <c r="K9318" s="72" t="s">
        <v>25</v>
      </c>
      <c r="L9318" s="72" t="s">
        <v>80</v>
      </c>
      <c r="M9318" s="72"/>
    </row>
    <row r="9319" spans="2:13" x14ac:dyDescent="0.25">
      <c r="B9319" s="72" t="s">
        <v>12</v>
      </c>
      <c r="C9319" s="72" t="s">
        <v>13</v>
      </c>
      <c r="D9319" s="72" t="s">
        <v>14</v>
      </c>
      <c r="E9319" s="72" t="s">
        <v>55</v>
      </c>
      <c r="F9319" s="73">
        <v>35539773</v>
      </c>
      <c r="G9319" s="72" t="s">
        <v>16</v>
      </c>
      <c r="H9319" s="72" t="s">
        <v>24</v>
      </c>
      <c r="I9319" s="72" t="s">
        <v>18</v>
      </c>
      <c r="J9319" s="72" t="s">
        <v>19</v>
      </c>
      <c r="K9319" s="72" t="s">
        <v>25</v>
      </c>
      <c r="L9319" s="72" t="s">
        <v>143</v>
      </c>
      <c r="M9319" s="72" t="s">
        <v>112</v>
      </c>
    </row>
    <row r="9320" spans="2:13" x14ac:dyDescent="0.25">
      <c r="B9320" s="72" t="s">
        <v>12</v>
      </c>
      <c r="C9320" s="72" t="s">
        <v>13</v>
      </c>
      <c r="D9320" s="72" t="s">
        <v>14</v>
      </c>
      <c r="E9320" s="72" t="s">
        <v>83</v>
      </c>
      <c r="F9320" s="73">
        <v>4</v>
      </c>
      <c r="G9320" s="72" t="s">
        <v>16</v>
      </c>
      <c r="H9320" s="72" t="s">
        <v>24</v>
      </c>
      <c r="I9320" s="72" t="s">
        <v>18</v>
      </c>
      <c r="J9320" s="72" t="s">
        <v>227</v>
      </c>
      <c r="K9320" s="72" t="s">
        <v>102</v>
      </c>
      <c r="L9320" s="72" t="s">
        <v>429</v>
      </c>
      <c r="M9320" s="72"/>
    </row>
    <row r="9321" spans="2:13" x14ac:dyDescent="0.25">
      <c r="B9321" s="72" t="s">
        <v>12</v>
      </c>
      <c r="C9321" s="72" t="s">
        <v>13</v>
      </c>
      <c r="D9321" s="72" t="s">
        <v>14</v>
      </c>
      <c r="E9321" s="72" t="s">
        <v>55</v>
      </c>
      <c r="F9321" s="73">
        <v>434934</v>
      </c>
      <c r="G9321" s="72" t="s">
        <v>16</v>
      </c>
      <c r="H9321" s="72" t="s">
        <v>17</v>
      </c>
      <c r="I9321" s="72" t="s">
        <v>18</v>
      </c>
      <c r="J9321" s="72" t="s">
        <v>19</v>
      </c>
      <c r="K9321" s="72" t="s">
        <v>25</v>
      </c>
      <c r="L9321" s="72" t="s">
        <v>245</v>
      </c>
      <c r="M9321" s="72" t="s">
        <v>47</v>
      </c>
    </row>
    <row r="9322" spans="2:13" x14ac:dyDescent="0.25">
      <c r="B9322" s="72" t="s">
        <v>12</v>
      </c>
      <c r="C9322" s="72" t="s">
        <v>13</v>
      </c>
      <c r="D9322" s="72" t="s">
        <v>14</v>
      </c>
      <c r="E9322" s="72" t="s">
        <v>55</v>
      </c>
      <c r="F9322" s="73">
        <v>700774</v>
      </c>
      <c r="G9322" s="72" t="s">
        <v>16</v>
      </c>
      <c r="H9322" s="72" t="s">
        <v>24</v>
      </c>
      <c r="I9322" s="72" t="s">
        <v>18</v>
      </c>
      <c r="J9322" s="72" t="s">
        <v>19</v>
      </c>
      <c r="K9322" s="72" t="s">
        <v>130</v>
      </c>
      <c r="L9322" s="72" t="s">
        <v>600</v>
      </c>
      <c r="M9322" s="72" t="s">
        <v>35</v>
      </c>
    </row>
    <row r="9323" spans="2:13" x14ac:dyDescent="0.25">
      <c r="B9323" s="72" t="s">
        <v>12</v>
      </c>
      <c r="C9323" s="72" t="s">
        <v>13</v>
      </c>
      <c r="D9323" s="72" t="s">
        <v>14</v>
      </c>
      <c r="E9323" s="72" t="s">
        <v>83</v>
      </c>
      <c r="F9323" s="73">
        <v>50881</v>
      </c>
      <c r="G9323" s="72" t="s">
        <v>16</v>
      </c>
      <c r="H9323" s="72" t="s">
        <v>17</v>
      </c>
      <c r="I9323" s="72" t="s">
        <v>18</v>
      </c>
      <c r="J9323" s="72" t="s">
        <v>19</v>
      </c>
      <c r="K9323" s="72" t="s">
        <v>117</v>
      </c>
      <c r="L9323" s="72" t="s">
        <v>77</v>
      </c>
      <c r="M9323" s="72"/>
    </row>
    <row r="9324" spans="2:13" x14ac:dyDescent="0.25">
      <c r="B9324" s="72" t="s">
        <v>12</v>
      </c>
      <c r="C9324" s="72" t="s">
        <v>13</v>
      </c>
      <c r="D9324" s="72" t="s">
        <v>14</v>
      </c>
      <c r="E9324" s="72" t="s">
        <v>134</v>
      </c>
      <c r="F9324" s="73">
        <v>428252</v>
      </c>
      <c r="G9324" s="72" t="s">
        <v>16</v>
      </c>
      <c r="H9324" s="72" t="s">
        <v>24</v>
      </c>
      <c r="I9324" s="72" t="s">
        <v>18</v>
      </c>
      <c r="J9324" s="72" t="s">
        <v>19</v>
      </c>
      <c r="K9324" s="72" t="s">
        <v>102</v>
      </c>
      <c r="L9324" s="72" t="s">
        <v>429</v>
      </c>
      <c r="M9324" s="72"/>
    </row>
    <row r="9325" spans="2:13" x14ac:dyDescent="0.25">
      <c r="B9325" s="72" t="s">
        <v>12</v>
      </c>
      <c r="C9325" s="72" t="s">
        <v>13</v>
      </c>
      <c r="D9325" s="72" t="s">
        <v>14</v>
      </c>
      <c r="E9325" s="72" t="s">
        <v>85</v>
      </c>
      <c r="F9325" s="73">
        <v>5024</v>
      </c>
      <c r="G9325" s="72" t="s">
        <v>16</v>
      </c>
      <c r="H9325" s="72" t="s">
        <v>24</v>
      </c>
      <c r="I9325" s="72" t="s">
        <v>18</v>
      </c>
      <c r="J9325" s="72" t="s">
        <v>19</v>
      </c>
      <c r="K9325" s="72" t="s">
        <v>37</v>
      </c>
      <c r="L9325" s="72" t="s">
        <v>581</v>
      </c>
      <c r="M9325" s="72"/>
    </row>
    <row r="9326" spans="2:13" x14ac:dyDescent="0.25">
      <c r="B9326" s="72" t="s">
        <v>12</v>
      </c>
      <c r="C9326" s="72" t="s">
        <v>13</v>
      </c>
      <c r="D9326" s="72" t="s">
        <v>14</v>
      </c>
      <c r="E9326" s="72" t="s">
        <v>39</v>
      </c>
      <c r="F9326" s="73">
        <v>-350</v>
      </c>
      <c r="G9326" s="72" t="s">
        <v>16</v>
      </c>
      <c r="H9326" s="72" t="s">
        <v>17</v>
      </c>
      <c r="I9326" s="72" t="s">
        <v>18</v>
      </c>
      <c r="J9326" s="72" t="s">
        <v>19</v>
      </c>
      <c r="K9326" s="72" t="s">
        <v>37</v>
      </c>
      <c r="L9326" s="72" t="s">
        <v>120</v>
      </c>
      <c r="M9326" s="72"/>
    </row>
    <row r="9327" spans="2:13" x14ac:dyDescent="0.25">
      <c r="B9327" s="72" t="s">
        <v>12</v>
      </c>
      <c r="C9327" s="72" t="s">
        <v>13</v>
      </c>
      <c r="D9327" s="72" t="s">
        <v>14</v>
      </c>
      <c r="E9327" s="72" t="s">
        <v>36</v>
      </c>
      <c r="F9327" s="73">
        <v>374705</v>
      </c>
      <c r="G9327" s="72" t="s">
        <v>16</v>
      </c>
      <c r="H9327" s="72" t="s">
        <v>24</v>
      </c>
      <c r="I9327" s="72" t="s">
        <v>18</v>
      </c>
      <c r="J9327" s="72" t="s">
        <v>19</v>
      </c>
      <c r="K9327" s="72" t="s">
        <v>157</v>
      </c>
      <c r="L9327" s="72" t="s">
        <v>570</v>
      </c>
      <c r="M9327" s="72" t="s">
        <v>29</v>
      </c>
    </row>
    <row r="9328" spans="2:13" x14ac:dyDescent="0.25">
      <c r="B9328" s="72" t="s">
        <v>12</v>
      </c>
      <c r="C9328" s="72" t="s">
        <v>13</v>
      </c>
      <c r="D9328" s="72" t="s">
        <v>14</v>
      </c>
      <c r="E9328" s="72" t="s">
        <v>123</v>
      </c>
      <c r="F9328" s="73">
        <v>-498</v>
      </c>
      <c r="G9328" s="72" t="s">
        <v>16</v>
      </c>
      <c r="H9328" s="72" t="s">
        <v>24</v>
      </c>
      <c r="I9328" s="72" t="s">
        <v>18</v>
      </c>
      <c r="J9328" s="72" t="s">
        <v>19</v>
      </c>
      <c r="K9328" s="72" t="s">
        <v>37</v>
      </c>
      <c r="L9328" s="72" t="s">
        <v>551</v>
      </c>
      <c r="M9328" s="72"/>
    </row>
    <row r="9329" spans="2:13" x14ac:dyDescent="0.25">
      <c r="B9329" s="72" t="s">
        <v>12</v>
      </c>
      <c r="C9329" s="72" t="s">
        <v>13</v>
      </c>
      <c r="D9329" s="72" t="s">
        <v>14</v>
      </c>
      <c r="E9329" s="72" t="s">
        <v>15</v>
      </c>
      <c r="F9329" s="73">
        <v>66789</v>
      </c>
      <c r="G9329" s="72" t="s">
        <v>16</v>
      </c>
      <c r="H9329" s="72" t="s">
        <v>24</v>
      </c>
      <c r="I9329" s="72" t="s">
        <v>18</v>
      </c>
      <c r="J9329" s="72" t="s">
        <v>19</v>
      </c>
      <c r="K9329" s="72" t="s">
        <v>99</v>
      </c>
      <c r="L9329" s="72" t="s">
        <v>366</v>
      </c>
      <c r="M9329" s="72" t="s">
        <v>133</v>
      </c>
    </row>
    <row r="9330" spans="2:13" x14ac:dyDescent="0.25">
      <c r="B9330" s="72" t="s">
        <v>12</v>
      </c>
      <c r="C9330" s="72" t="s">
        <v>13</v>
      </c>
      <c r="D9330" s="72" t="s">
        <v>14</v>
      </c>
      <c r="E9330" s="72" t="s">
        <v>51</v>
      </c>
      <c r="F9330" s="73">
        <v>2443</v>
      </c>
      <c r="G9330" s="72" t="s">
        <v>16</v>
      </c>
      <c r="H9330" s="72" t="s">
        <v>24</v>
      </c>
      <c r="I9330" s="72" t="s">
        <v>18</v>
      </c>
      <c r="J9330" s="72" t="s">
        <v>19</v>
      </c>
      <c r="K9330" s="72" t="s">
        <v>25</v>
      </c>
      <c r="L9330" s="72" t="s">
        <v>88</v>
      </c>
      <c r="M9330" s="72"/>
    </row>
    <row r="9331" spans="2:13" x14ac:dyDescent="0.25">
      <c r="B9331" s="72" t="s">
        <v>12</v>
      </c>
      <c r="C9331" s="72" t="s">
        <v>13</v>
      </c>
      <c r="D9331" s="72" t="s">
        <v>14</v>
      </c>
      <c r="E9331" s="72" t="s">
        <v>51</v>
      </c>
      <c r="F9331" s="73">
        <v>10923</v>
      </c>
      <c r="G9331" s="72" t="s">
        <v>16</v>
      </c>
      <c r="H9331" s="72" t="s">
        <v>17</v>
      </c>
      <c r="I9331" s="72" t="s">
        <v>18</v>
      </c>
      <c r="J9331" s="72" t="s">
        <v>19</v>
      </c>
      <c r="K9331" s="72" t="s">
        <v>25</v>
      </c>
      <c r="L9331" s="72" t="s">
        <v>356</v>
      </c>
      <c r="M9331" s="72"/>
    </row>
    <row r="9332" spans="2:13" x14ac:dyDescent="0.25">
      <c r="B9332" s="72" t="s">
        <v>12</v>
      </c>
      <c r="C9332" s="72" t="s">
        <v>13</v>
      </c>
      <c r="D9332" s="72" t="s">
        <v>14</v>
      </c>
      <c r="E9332" s="72" t="s">
        <v>39</v>
      </c>
      <c r="F9332" s="73">
        <v>-25870</v>
      </c>
      <c r="G9332" s="72" t="s">
        <v>16</v>
      </c>
      <c r="H9332" s="72" t="s">
        <v>24</v>
      </c>
      <c r="I9332" s="72" t="s">
        <v>18</v>
      </c>
      <c r="J9332" s="72" t="s">
        <v>19</v>
      </c>
      <c r="K9332" s="72" t="s">
        <v>43</v>
      </c>
      <c r="L9332" s="72" t="s">
        <v>238</v>
      </c>
      <c r="M9332" s="72"/>
    </row>
    <row r="9333" spans="2:13" x14ac:dyDescent="0.25">
      <c r="B9333" s="72" t="s">
        <v>12</v>
      </c>
      <c r="C9333" s="72" t="s">
        <v>13</v>
      </c>
      <c r="D9333" s="72" t="s">
        <v>14</v>
      </c>
      <c r="E9333" s="72" t="s">
        <v>152</v>
      </c>
      <c r="F9333" s="73">
        <v>-43934</v>
      </c>
      <c r="G9333" s="72" t="s">
        <v>16</v>
      </c>
      <c r="H9333" s="72" t="s">
        <v>24</v>
      </c>
      <c r="I9333" s="72" t="s">
        <v>18</v>
      </c>
      <c r="J9333" s="72" t="s">
        <v>19</v>
      </c>
      <c r="K9333" s="72" t="s">
        <v>25</v>
      </c>
      <c r="L9333" s="72" t="s">
        <v>408</v>
      </c>
      <c r="M9333" s="72"/>
    </row>
    <row r="9334" spans="2:13" x14ac:dyDescent="0.25">
      <c r="B9334" s="72" t="s">
        <v>12</v>
      </c>
      <c r="C9334" s="72" t="s">
        <v>13</v>
      </c>
      <c r="D9334" s="72" t="s">
        <v>14</v>
      </c>
      <c r="E9334" s="72" t="s">
        <v>65</v>
      </c>
      <c r="F9334" s="73">
        <v>145778</v>
      </c>
      <c r="G9334" s="72" t="s">
        <v>16</v>
      </c>
      <c r="H9334" s="72" t="s">
        <v>24</v>
      </c>
      <c r="I9334" s="72" t="s">
        <v>18</v>
      </c>
      <c r="J9334" s="72" t="s">
        <v>19</v>
      </c>
      <c r="K9334" s="72" t="s">
        <v>117</v>
      </c>
      <c r="L9334" s="72" t="s">
        <v>311</v>
      </c>
      <c r="M9334" s="72" t="s">
        <v>67</v>
      </c>
    </row>
    <row r="9335" spans="2:13" x14ac:dyDescent="0.25">
      <c r="B9335" s="72" t="s">
        <v>12</v>
      </c>
      <c r="C9335" s="72" t="s">
        <v>13</v>
      </c>
      <c r="D9335" s="72" t="s">
        <v>14</v>
      </c>
      <c r="E9335" s="72" t="s">
        <v>55</v>
      </c>
      <c r="F9335" s="73">
        <v>9529770</v>
      </c>
      <c r="G9335" s="72" t="s">
        <v>16</v>
      </c>
      <c r="H9335" s="72" t="s">
        <v>17</v>
      </c>
      <c r="I9335" s="72" t="s">
        <v>18</v>
      </c>
      <c r="J9335" s="72" t="s">
        <v>19</v>
      </c>
      <c r="K9335" s="72" t="s">
        <v>20</v>
      </c>
      <c r="L9335" s="72" t="s">
        <v>541</v>
      </c>
      <c r="M9335" s="72" t="s">
        <v>29</v>
      </c>
    </row>
    <row r="9336" spans="2:13" x14ac:dyDescent="0.25">
      <c r="B9336" s="72" t="s">
        <v>12</v>
      </c>
      <c r="C9336" s="72" t="s">
        <v>13</v>
      </c>
      <c r="D9336" s="72" t="s">
        <v>14</v>
      </c>
      <c r="E9336" s="72" t="s">
        <v>81</v>
      </c>
      <c r="F9336" s="73">
        <v>114538</v>
      </c>
      <c r="G9336" s="72" t="s">
        <v>16</v>
      </c>
      <c r="H9336" s="72" t="s">
        <v>24</v>
      </c>
      <c r="I9336" s="72" t="s">
        <v>18</v>
      </c>
      <c r="J9336" s="72" t="s">
        <v>19</v>
      </c>
      <c r="K9336" s="72" t="s">
        <v>37</v>
      </c>
      <c r="L9336" s="72" t="s">
        <v>257</v>
      </c>
      <c r="M9336" s="72" t="s">
        <v>47</v>
      </c>
    </row>
    <row r="9337" spans="2:13" x14ac:dyDescent="0.25">
      <c r="B9337" s="72" t="s">
        <v>12</v>
      </c>
      <c r="C9337" s="72" t="s">
        <v>13</v>
      </c>
      <c r="D9337" s="72" t="s">
        <v>14</v>
      </c>
      <c r="E9337" s="72" t="s">
        <v>55</v>
      </c>
      <c r="F9337" s="73">
        <v>11632923</v>
      </c>
      <c r="G9337" s="72" t="s">
        <v>16</v>
      </c>
      <c r="H9337" s="72" t="s">
        <v>17</v>
      </c>
      <c r="I9337" s="72" t="s">
        <v>18</v>
      </c>
      <c r="J9337" s="72" t="s">
        <v>19</v>
      </c>
      <c r="K9337" s="72" t="s">
        <v>25</v>
      </c>
      <c r="L9337" s="72" t="s">
        <v>273</v>
      </c>
      <c r="M9337" s="72" t="s">
        <v>57</v>
      </c>
    </row>
    <row r="9338" spans="2:13" x14ac:dyDescent="0.25">
      <c r="B9338" s="72" t="s">
        <v>12</v>
      </c>
      <c r="C9338" s="72" t="s">
        <v>13</v>
      </c>
      <c r="D9338" s="72" t="s">
        <v>14</v>
      </c>
      <c r="E9338" s="72" t="s">
        <v>123</v>
      </c>
      <c r="F9338" s="73">
        <v>-52118</v>
      </c>
      <c r="G9338" s="72" t="s">
        <v>16</v>
      </c>
      <c r="H9338" s="72" t="s">
        <v>17</v>
      </c>
      <c r="I9338" s="72" t="s">
        <v>18</v>
      </c>
      <c r="J9338" s="72" t="s">
        <v>19</v>
      </c>
      <c r="K9338" s="72" t="s">
        <v>20</v>
      </c>
      <c r="L9338" s="72" t="s">
        <v>541</v>
      </c>
      <c r="M9338" s="72"/>
    </row>
    <row r="9339" spans="2:13" x14ac:dyDescent="0.25">
      <c r="B9339" s="72" t="s">
        <v>12</v>
      </c>
      <c r="C9339" s="72" t="s">
        <v>13</v>
      </c>
      <c r="D9339" s="72" t="s">
        <v>14</v>
      </c>
      <c r="E9339" s="72" t="s">
        <v>65</v>
      </c>
      <c r="F9339" s="73">
        <v>24052</v>
      </c>
      <c r="G9339" s="72" t="s">
        <v>16</v>
      </c>
      <c r="H9339" s="72" t="s">
        <v>17</v>
      </c>
      <c r="I9339" s="72" t="s">
        <v>18</v>
      </c>
      <c r="J9339" s="72" t="s">
        <v>19</v>
      </c>
      <c r="K9339" s="72" t="s">
        <v>20</v>
      </c>
      <c r="L9339" s="72" t="s">
        <v>321</v>
      </c>
      <c r="M9339" s="72" t="s">
        <v>133</v>
      </c>
    </row>
    <row r="9340" spans="2:13" x14ac:dyDescent="0.25">
      <c r="B9340" s="72" t="s">
        <v>12</v>
      </c>
      <c r="C9340" s="72" t="s">
        <v>13</v>
      </c>
      <c r="D9340" s="72" t="s">
        <v>14</v>
      </c>
      <c r="E9340" s="72" t="s">
        <v>132</v>
      </c>
      <c r="F9340" s="73">
        <v>101967</v>
      </c>
      <c r="G9340" s="72" t="s">
        <v>16</v>
      </c>
      <c r="H9340" s="72" t="s">
        <v>24</v>
      </c>
      <c r="I9340" s="72" t="s">
        <v>18</v>
      </c>
      <c r="J9340" s="72" t="s">
        <v>19</v>
      </c>
      <c r="K9340" s="72" t="s">
        <v>96</v>
      </c>
      <c r="L9340" s="72" t="s">
        <v>298</v>
      </c>
      <c r="M9340" s="72" t="s">
        <v>67</v>
      </c>
    </row>
    <row r="9341" spans="2:13" x14ac:dyDescent="0.25">
      <c r="B9341" s="72" t="s">
        <v>12</v>
      </c>
      <c r="C9341" s="72" t="s">
        <v>13</v>
      </c>
      <c r="D9341" s="72" t="s">
        <v>14</v>
      </c>
      <c r="E9341" s="72" t="s">
        <v>300</v>
      </c>
      <c r="F9341" s="73">
        <v>123</v>
      </c>
      <c r="G9341" s="72" t="s">
        <v>16</v>
      </c>
      <c r="H9341" s="72" t="s">
        <v>17</v>
      </c>
      <c r="I9341" s="72" t="s">
        <v>18</v>
      </c>
      <c r="J9341" s="72" t="s">
        <v>19</v>
      </c>
      <c r="K9341" s="72" t="s">
        <v>37</v>
      </c>
      <c r="L9341" s="72" t="s">
        <v>232</v>
      </c>
      <c r="M9341" s="72" t="s">
        <v>302</v>
      </c>
    </row>
    <row r="9342" spans="2:13" x14ac:dyDescent="0.25">
      <c r="B9342" s="72" t="s">
        <v>12</v>
      </c>
      <c r="C9342" s="72" t="s">
        <v>13</v>
      </c>
      <c r="D9342" s="72" t="s">
        <v>14</v>
      </c>
      <c r="E9342" s="72" t="s">
        <v>132</v>
      </c>
      <c r="F9342" s="73">
        <v>2243806</v>
      </c>
      <c r="G9342" s="72" t="s">
        <v>16</v>
      </c>
      <c r="H9342" s="72" t="s">
        <v>24</v>
      </c>
      <c r="I9342" s="72" t="s">
        <v>18</v>
      </c>
      <c r="J9342" s="72" t="s">
        <v>19</v>
      </c>
      <c r="K9342" s="72" t="s">
        <v>185</v>
      </c>
      <c r="L9342" s="72" t="s">
        <v>307</v>
      </c>
      <c r="M9342" s="72" t="s">
        <v>184</v>
      </c>
    </row>
    <row r="9343" spans="2:13" x14ac:dyDescent="0.25">
      <c r="B9343" s="72" t="s">
        <v>12</v>
      </c>
      <c r="C9343" s="72" t="s">
        <v>13</v>
      </c>
      <c r="D9343" s="72" t="s">
        <v>14</v>
      </c>
      <c r="E9343" s="72" t="s">
        <v>30</v>
      </c>
      <c r="F9343" s="73">
        <v>-452</v>
      </c>
      <c r="G9343" s="72" t="s">
        <v>16</v>
      </c>
      <c r="H9343" s="72" t="s">
        <v>24</v>
      </c>
      <c r="I9343" s="72" t="s">
        <v>18</v>
      </c>
      <c r="J9343" s="72" t="s">
        <v>19</v>
      </c>
      <c r="K9343" s="72" t="s">
        <v>25</v>
      </c>
      <c r="L9343" s="72" t="s">
        <v>268</v>
      </c>
      <c r="M9343" s="72"/>
    </row>
    <row r="9344" spans="2:13" x14ac:dyDescent="0.25">
      <c r="B9344" s="72" t="s">
        <v>12</v>
      </c>
      <c r="C9344" s="72" t="s">
        <v>13</v>
      </c>
      <c r="D9344" s="72" t="s">
        <v>14</v>
      </c>
      <c r="E9344" s="72" t="s">
        <v>51</v>
      </c>
      <c r="F9344" s="73">
        <v>362118</v>
      </c>
      <c r="G9344" s="72" t="s">
        <v>16</v>
      </c>
      <c r="H9344" s="72" t="s">
        <v>17</v>
      </c>
      <c r="I9344" s="72" t="s">
        <v>18</v>
      </c>
      <c r="J9344" s="72" t="s">
        <v>19</v>
      </c>
      <c r="K9344" s="72" t="s">
        <v>37</v>
      </c>
      <c r="L9344" s="72" t="s">
        <v>389</v>
      </c>
      <c r="M9344" s="72"/>
    </row>
    <row r="9345" spans="2:13" x14ac:dyDescent="0.25">
      <c r="B9345" s="72" t="s">
        <v>12</v>
      </c>
      <c r="C9345" s="72" t="s">
        <v>13</v>
      </c>
      <c r="D9345" s="72" t="s">
        <v>14</v>
      </c>
      <c r="E9345" s="72" t="s">
        <v>36</v>
      </c>
      <c r="F9345" s="73">
        <v>410327</v>
      </c>
      <c r="G9345" s="72" t="s">
        <v>16</v>
      </c>
      <c r="H9345" s="72" t="s">
        <v>17</v>
      </c>
      <c r="I9345" s="72" t="s">
        <v>18</v>
      </c>
      <c r="J9345" s="72" t="s">
        <v>19</v>
      </c>
      <c r="K9345" s="72" t="s">
        <v>20</v>
      </c>
      <c r="L9345" s="72" t="s">
        <v>233</v>
      </c>
      <c r="M9345" s="72" t="s">
        <v>57</v>
      </c>
    </row>
    <row r="9346" spans="2:13" x14ac:dyDescent="0.25">
      <c r="B9346" s="72" t="s">
        <v>12</v>
      </c>
      <c r="C9346" s="72" t="s">
        <v>13</v>
      </c>
      <c r="D9346" s="72" t="s">
        <v>14</v>
      </c>
      <c r="E9346" s="72" t="s">
        <v>68</v>
      </c>
      <c r="F9346" s="73">
        <v>-236675</v>
      </c>
      <c r="G9346" s="72" t="s">
        <v>16</v>
      </c>
      <c r="H9346" s="72" t="s">
        <v>17</v>
      </c>
      <c r="I9346" s="72" t="s">
        <v>18</v>
      </c>
      <c r="J9346" s="72" t="s">
        <v>19</v>
      </c>
      <c r="K9346" s="72" t="s">
        <v>25</v>
      </c>
      <c r="L9346" s="72" t="s">
        <v>473</v>
      </c>
      <c r="M9346" s="72"/>
    </row>
    <row r="9347" spans="2:13" x14ac:dyDescent="0.25">
      <c r="B9347" s="72" t="s">
        <v>12</v>
      </c>
      <c r="C9347" s="72" t="s">
        <v>13</v>
      </c>
      <c r="D9347" s="72" t="s">
        <v>14</v>
      </c>
      <c r="E9347" s="72" t="s">
        <v>36</v>
      </c>
      <c r="F9347" s="73">
        <v>6463</v>
      </c>
      <c r="G9347" s="72" t="s">
        <v>16</v>
      </c>
      <c r="H9347" s="72" t="s">
        <v>17</v>
      </c>
      <c r="I9347" s="72" t="s">
        <v>18</v>
      </c>
      <c r="J9347" s="72" t="s">
        <v>19</v>
      </c>
      <c r="K9347" s="72" t="s">
        <v>25</v>
      </c>
      <c r="L9347" s="72" t="s">
        <v>80</v>
      </c>
      <c r="M9347" s="72" t="s">
        <v>57</v>
      </c>
    </row>
    <row r="9348" spans="2:13" x14ac:dyDescent="0.25">
      <c r="B9348" s="72" t="s">
        <v>12</v>
      </c>
      <c r="C9348" s="72" t="s">
        <v>13</v>
      </c>
      <c r="D9348" s="72" t="s">
        <v>14</v>
      </c>
      <c r="E9348" s="72" t="s">
        <v>51</v>
      </c>
      <c r="F9348" s="73">
        <v>747362</v>
      </c>
      <c r="G9348" s="72" t="s">
        <v>16</v>
      </c>
      <c r="H9348" s="72" t="s">
        <v>24</v>
      </c>
      <c r="I9348" s="72" t="s">
        <v>18</v>
      </c>
      <c r="J9348" s="72" t="s">
        <v>19</v>
      </c>
      <c r="K9348" s="72" t="s">
        <v>96</v>
      </c>
      <c r="L9348" s="72" t="s">
        <v>318</v>
      </c>
      <c r="M9348" s="72"/>
    </row>
    <row r="9349" spans="2:13" x14ac:dyDescent="0.25">
      <c r="B9349" s="72" t="s">
        <v>12</v>
      </c>
      <c r="C9349" s="72" t="s">
        <v>13</v>
      </c>
      <c r="D9349" s="72" t="s">
        <v>14</v>
      </c>
      <c r="E9349" s="72" t="s">
        <v>39</v>
      </c>
      <c r="F9349" s="73">
        <v>-5834</v>
      </c>
      <c r="G9349" s="72" t="s">
        <v>16</v>
      </c>
      <c r="H9349" s="72" t="s">
        <v>17</v>
      </c>
      <c r="I9349" s="72" t="s">
        <v>18</v>
      </c>
      <c r="J9349" s="72" t="s">
        <v>19</v>
      </c>
      <c r="K9349" s="72" t="s">
        <v>25</v>
      </c>
      <c r="L9349" s="72" t="s">
        <v>159</v>
      </c>
      <c r="M9349" s="72"/>
    </row>
    <row r="9350" spans="2:13" x14ac:dyDescent="0.25">
      <c r="B9350" s="72" t="s">
        <v>12</v>
      </c>
      <c r="C9350" s="72" t="s">
        <v>13</v>
      </c>
      <c r="D9350" s="72" t="s">
        <v>14</v>
      </c>
      <c r="E9350" s="72" t="s">
        <v>81</v>
      </c>
      <c r="F9350" s="73">
        <v>54659</v>
      </c>
      <c r="G9350" s="72" t="s">
        <v>16</v>
      </c>
      <c r="H9350" s="72" t="s">
        <v>24</v>
      </c>
      <c r="I9350" s="72" t="s">
        <v>18</v>
      </c>
      <c r="J9350" s="72" t="s">
        <v>19</v>
      </c>
      <c r="K9350" s="72" t="s">
        <v>37</v>
      </c>
      <c r="L9350" s="72" t="s">
        <v>202</v>
      </c>
      <c r="M9350" s="72" t="s">
        <v>35</v>
      </c>
    </row>
    <row r="9351" spans="2:13" x14ac:dyDescent="0.25">
      <c r="B9351" s="72" t="s">
        <v>12</v>
      </c>
      <c r="C9351" s="72" t="s">
        <v>13</v>
      </c>
      <c r="D9351" s="72" t="s">
        <v>14</v>
      </c>
      <c r="E9351" s="72" t="s">
        <v>134</v>
      </c>
      <c r="F9351" s="73">
        <v>250439</v>
      </c>
      <c r="G9351" s="72" t="s">
        <v>16</v>
      </c>
      <c r="H9351" s="72" t="s">
        <v>17</v>
      </c>
      <c r="I9351" s="72" t="s">
        <v>18</v>
      </c>
      <c r="J9351" s="72" t="s">
        <v>19</v>
      </c>
      <c r="K9351" s="72" t="s">
        <v>20</v>
      </c>
      <c r="L9351" s="72" t="s">
        <v>550</v>
      </c>
      <c r="M9351" s="72"/>
    </row>
    <row r="9352" spans="2:13" x14ac:dyDescent="0.25">
      <c r="B9352" s="72" t="s">
        <v>12</v>
      </c>
      <c r="C9352" s="72" t="s">
        <v>13</v>
      </c>
      <c r="D9352" s="72" t="s">
        <v>14</v>
      </c>
      <c r="E9352" s="72" t="s">
        <v>79</v>
      </c>
      <c r="F9352" s="73">
        <v>-678</v>
      </c>
      <c r="G9352" s="72" t="s">
        <v>16</v>
      </c>
      <c r="H9352" s="72" t="s">
        <v>24</v>
      </c>
      <c r="I9352" s="72" t="s">
        <v>18</v>
      </c>
      <c r="J9352" s="72" t="s">
        <v>179</v>
      </c>
      <c r="K9352" s="72" t="s">
        <v>25</v>
      </c>
      <c r="L9352" s="72" t="s">
        <v>308</v>
      </c>
      <c r="M9352" s="72"/>
    </row>
    <row r="9353" spans="2:13" x14ac:dyDescent="0.25">
      <c r="B9353" s="72" t="s">
        <v>12</v>
      </c>
      <c r="C9353" s="72" t="s">
        <v>13</v>
      </c>
      <c r="D9353" s="72" t="s">
        <v>14</v>
      </c>
      <c r="E9353" s="72" t="s">
        <v>152</v>
      </c>
      <c r="F9353" s="73">
        <v>-5919</v>
      </c>
      <c r="G9353" s="72" t="s">
        <v>16</v>
      </c>
      <c r="H9353" s="72" t="s">
        <v>17</v>
      </c>
      <c r="I9353" s="72" t="s">
        <v>18</v>
      </c>
      <c r="J9353" s="72" t="s">
        <v>19</v>
      </c>
      <c r="K9353" s="72" t="s">
        <v>25</v>
      </c>
      <c r="L9353" s="72" t="s">
        <v>313</v>
      </c>
      <c r="M9353" s="72"/>
    </row>
    <row r="9354" spans="2:13" x14ac:dyDescent="0.25">
      <c r="B9354" s="72" t="s">
        <v>12</v>
      </c>
      <c r="C9354" s="72" t="s">
        <v>13</v>
      </c>
      <c r="D9354" s="72" t="s">
        <v>14</v>
      </c>
      <c r="E9354" s="72" t="s">
        <v>15</v>
      </c>
      <c r="F9354" s="73">
        <v>586385</v>
      </c>
      <c r="G9354" s="72" t="s">
        <v>16</v>
      </c>
      <c r="H9354" s="72" t="s">
        <v>24</v>
      </c>
      <c r="I9354" s="72" t="s">
        <v>18</v>
      </c>
      <c r="J9354" s="72" t="s">
        <v>19</v>
      </c>
      <c r="K9354" s="72" t="s">
        <v>20</v>
      </c>
      <c r="L9354" s="72" t="s">
        <v>284</v>
      </c>
      <c r="M9354" s="72" t="s">
        <v>22</v>
      </c>
    </row>
    <row r="9355" spans="2:13" x14ac:dyDescent="0.25">
      <c r="B9355" s="72" t="s">
        <v>12</v>
      </c>
      <c r="C9355" s="72" t="s">
        <v>13</v>
      </c>
      <c r="D9355" s="72" t="s">
        <v>14</v>
      </c>
      <c r="E9355" s="72" t="s">
        <v>51</v>
      </c>
      <c r="F9355" s="73">
        <v>2957791</v>
      </c>
      <c r="G9355" s="72" t="s">
        <v>16</v>
      </c>
      <c r="H9355" s="72" t="s">
        <v>24</v>
      </c>
      <c r="I9355" s="72" t="s">
        <v>18</v>
      </c>
      <c r="J9355" s="72" t="s">
        <v>19</v>
      </c>
      <c r="K9355" s="72" t="s">
        <v>37</v>
      </c>
      <c r="L9355" s="72" t="s">
        <v>320</v>
      </c>
      <c r="M9355" s="72"/>
    </row>
    <row r="9356" spans="2:13" x14ac:dyDescent="0.25">
      <c r="B9356" s="72" t="s">
        <v>12</v>
      </c>
      <c r="C9356" s="72" t="s">
        <v>13</v>
      </c>
      <c r="D9356" s="72" t="s">
        <v>14</v>
      </c>
      <c r="E9356" s="72" t="s">
        <v>85</v>
      </c>
      <c r="F9356" s="73">
        <v>260542</v>
      </c>
      <c r="G9356" s="72" t="s">
        <v>16</v>
      </c>
      <c r="H9356" s="72" t="s">
        <v>24</v>
      </c>
      <c r="I9356" s="72" t="s">
        <v>18</v>
      </c>
      <c r="J9356" s="72" t="s">
        <v>19</v>
      </c>
      <c r="K9356" s="72" t="s">
        <v>96</v>
      </c>
      <c r="L9356" s="72" t="s">
        <v>162</v>
      </c>
      <c r="M9356" s="72"/>
    </row>
    <row r="9357" spans="2:13" x14ac:dyDescent="0.25">
      <c r="B9357" s="72" t="s">
        <v>12</v>
      </c>
      <c r="C9357" s="72" t="s">
        <v>13</v>
      </c>
      <c r="D9357" s="72" t="s">
        <v>14</v>
      </c>
      <c r="E9357" s="72" t="s">
        <v>51</v>
      </c>
      <c r="F9357" s="73">
        <v>2222</v>
      </c>
      <c r="G9357" s="72" t="s">
        <v>16</v>
      </c>
      <c r="H9357" s="72" t="s">
        <v>17</v>
      </c>
      <c r="I9357" s="72" t="s">
        <v>48</v>
      </c>
      <c r="J9357" s="72" t="s">
        <v>19</v>
      </c>
      <c r="K9357" s="72" t="s">
        <v>49</v>
      </c>
      <c r="L9357" s="72" t="s">
        <v>95</v>
      </c>
      <c r="M9357" s="72"/>
    </row>
    <row r="9358" spans="2:13" x14ac:dyDescent="0.25">
      <c r="B9358" s="72" t="s">
        <v>12</v>
      </c>
      <c r="C9358" s="72" t="s">
        <v>13</v>
      </c>
      <c r="D9358" s="72" t="s">
        <v>14</v>
      </c>
      <c r="E9358" s="72" t="s">
        <v>27</v>
      </c>
      <c r="F9358" s="73">
        <v>23613</v>
      </c>
      <c r="G9358" s="72" t="s">
        <v>16</v>
      </c>
      <c r="H9358" s="72" t="s">
        <v>17</v>
      </c>
      <c r="I9358" s="72" t="s">
        <v>18</v>
      </c>
      <c r="J9358" s="72" t="s">
        <v>19</v>
      </c>
      <c r="K9358" s="72" t="s">
        <v>49</v>
      </c>
      <c r="L9358" s="72" t="s">
        <v>255</v>
      </c>
      <c r="M9358" s="72" t="s">
        <v>57</v>
      </c>
    </row>
    <row r="9359" spans="2:13" x14ac:dyDescent="0.25">
      <c r="B9359" s="72" t="s">
        <v>12</v>
      </c>
      <c r="C9359" s="72" t="s">
        <v>13</v>
      </c>
      <c r="D9359" s="72" t="s">
        <v>14</v>
      </c>
      <c r="E9359" s="72" t="s">
        <v>68</v>
      </c>
      <c r="F9359" s="73">
        <v>-8217</v>
      </c>
      <c r="G9359" s="72" t="s">
        <v>16</v>
      </c>
      <c r="H9359" s="72" t="s">
        <v>24</v>
      </c>
      <c r="I9359" s="72" t="s">
        <v>48</v>
      </c>
      <c r="J9359" s="72" t="s">
        <v>19</v>
      </c>
      <c r="K9359" s="72" t="s">
        <v>43</v>
      </c>
      <c r="L9359" s="72" t="s">
        <v>449</v>
      </c>
      <c r="M9359" s="72"/>
    </row>
    <row r="9360" spans="2:13" x14ac:dyDescent="0.25">
      <c r="B9360" s="72" t="s">
        <v>12</v>
      </c>
      <c r="C9360" s="72" t="s">
        <v>13</v>
      </c>
      <c r="D9360" s="72" t="s">
        <v>14</v>
      </c>
      <c r="E9360" s="72" t="s">
        <v>258</v>
      </c>
      <c r="F9360" s="73">
        <v>118463</v>
      </c>
      <c r="G9360" s="72" t="s">
        <v>16</v>
      </c>
      <c r="H9360" s="72" t="s">
        <v>17</v>
      </c>
      <c r="I9360" s="72" t="s">
        <v>18</v>
      </c>
      <c r="J9360" s="72" t="s">
        <v>19</v>
      </c>
      <c r="K9360" s="72" t="s">
        <v>37</v>
      </c>
      <c r="L9360" s="72" t="s">
        <v>390</v>
      </c>
      <c r="M9360" s="72" t="s">
        <v>259</v>
      </c>
    </row>
    <row r="9361" spans="2:13" x14ac:dyDescent="0.25">
      <c r="B9361" s="72" t="s">
        <v>12</v>
      </c>
      <c r="C9361" s="72" t="s">
        <v>13</v>
      </c>
      <c r="D9361" s="72" t="s">
        <v>14</v>
      </c>
      <c r="E9361" s="72" t="s">
        <v>79</v>
      </c>
      <c r="F9361" s="73">
        <v>-10452</v>
      </c>
      <c r="G9361" s="72" t="s">
        <v>16</v>
      </c>
      <c r="H9361" s="72" t="s">
        <v>24</v>
      </c>
      <c r="I9361" s="72" t="s">
        <v>18</v>
      </c>
      <c r="J9361" s="72" t="s">
        <v>179</v>
      </c>
      <c r="K9361" s="72" t="s">
        <v>25</v>
      </c>
      <c r="L9361" s="72" t="s">
        <v>591</v>
      </c>
      <c r="M9361" s="72"/>
    </row>
    <row r="9362" spans="2:13" x14ac:dyDescent="0.25">
      <c r="B9362" s="72" t="s">
        <v>12</v>
      </c>
      <c r="C9362" s="72" t="s">
        <v>13</v>
      </c>
      <c r="D9362" s="72" t="s">
        <v>14</v>
      </c>
      <c r="E9362" s="72" t="s">
        <v>123</v>
      </c>
      <c r="F9362" s="73">
        <v>-439</v>
      </c>
      <c r="G9362" s="72" t="s">
        <v>16</v>
      </c>
      <c r="H9362" s="72" t="s">
        <v>17</v>
      </c>
      <c r="I9362" s="72" t="s">
        <v>18</v>
      </c>
      <c r="J9362" s="72" t="s">
        <v>19</v>
      </c>
      <c r="K9362" s="72" t="s">
        <v>49</v>
      </c>
      <c r="L9362" s="72" t="s">
        <v>82</v>
      </c>
      <c r="M9362" s="72"/>
    </row>
    <row r="9363" spans="2:13" x14ac:dyDescent="0.25">
      <c r="B9363" s="72" t="s">
        <v>12</v>
      </c>
      <c r="C9363" s="72" t="s">
        <v>13</v>
      </c>
      <c r="D9363" s="72" t="s">
        <v>14</v>
      </c>
      <c r="E9363" s="72" t="s">
        <v>83</v>
      </c>
      <c r="F9363" s="73">
        <v>11</v>
      </c>
      <c r="G9363" s="72" t="s">
        <v>16</v>
      </c>
      <c r="H9363" s="72" t="s">
        <v>24</v>
      </c>
      <c r="I9363" s="72" t="s">
        <v>18</v>
      </c>
      <c r="J9363" s="72" t="s">
        <v>19</v>
      </c>
      <c r="K9363" s="72" t="s">
        <v>25</v>
      </c>
      <c r="L9363" s="72" t="s">
        <v>601</v>
      </c>
      <c r="M9363" s="72"/>
    </row>
    <row r="9364" spans="2:13" x14ac:dyDescent="0.25">
      <c r="B9364" s="72" t="s">
        <v>12</v>
      </c>
      <c r="C9364" s="72" t="s">
        <v>13</v>
      </c>
      <c r="D9364" s="72" t="s">
        <v>14</v>
      </c>
      <c r="E9364" s="72" t="s">
        <v>39</v>
      </c>
      <c r="F9364" s="73">
        <v>-21685</v>
      </c>
      <c r="G9364" s="72" t="s">
        <v>16</v>
      </c>
      <c r="H9364" s="72" t="s">
        <v>17</v>
      </c>
      <c r="I9364" s="72" t="s">
        <v>18</v>
      </c>
      <c r="J9364" s="72" t="s">
        <v>19</v>
      </c>
      <c r="K9364" s="72" t="s">
        <v>49</v>
      </c>
      <c r="L9364" s="72" t="s">
        <v>209</v>
      </c>
      <c r="M9364" s="72"/>
    </row>
    <row r="9365" spans="2:13" x14ac:dyDescent="0.25">
      <c r="B9365" s="72" t="s">
        <v>12</v>
      </c>
      <c r="C9365" s="72" t="s">
        <v>13</v>
      </c>
      <c r="D9365" s="72" t="s">
        <v>14</v>
      </c>
      <c r="E9365" s="72" t="s">
        <v>453</v>
      </c>
      <c r="F9365" s="73">
        <v>10009</v>
      </c>
      <c r="G9365" s="72" t="s">
        <v>16</v>
      </c>
      <c r="H9365" s="72" t="s">
        <v>24</v>
      </c>
      <c r="I9365" s="72" t="s">
        <v>18</v>
      </c>
      <c r="J9365" s="72" t="s">
        <v>19</v>
      </c>
      <c r="K9365" s="72" t="s">
        <v>63</v>
      </c>
      <c r="L9365" s="72" t="s">
        <v>137</v>
      </c>
      <c r="M9365" s="72"/>
    </row>
    <row r="9366" spans="2:13" x14ac:dyDescent="0.25">
      <c r="B9366" s="72" t="s">
        <v>12</v>
      </c>
      <c r="C9366" s="72" t="s">
        <v>13</v>
      </c>
      <c r="D9366" s="72" t="s">
        <v>14</v>
      </c>
      <c r="E9366" s="72" t="s">
        <v>70</v>
      </c>
      <c r="F9366" s="73">
        <v>455345</v>
      </c>
      <c r="G9366" s="72" t="s">
        <v>16</v>
      </c>
      <c r="H9366" s="72" t="s">
        <v>24</v>
      </c>
      <c r="I9366" s="72" t="s">
        <v>18</v>
      </c>
      <c r="J9366" s="72" t="s">
        <v>19</v>
      </c>
      <c r="K9366" s="72" t="s">
        <v>130</v>
      </c>
      <c r="L9366" s="72" t="s">
        <v>386</v>
      </c>
      <c r="M9366" s="72" t="s">
        <v>259</v>
      </c>
    </row>
    <row r="9367" spans="2:13" x14ac:dyDescent="0.25">
      <c r="B9367" s="72" t="s">
        <v>12</v>
      </c>
      <c r="C9367" s="72" t="s">
        <v>13</v>
      </c>
      <c r="D9367" s="72" t="s">
        <v>14</v>
      </c>
      <c r="E9367" s="72" t="s">
        <v>55</v>
      </c>
      <c r="F9367" s="73">
        <v>16209316</v>
      </c>
      <c r="G9367" s="72" t="s">
        <v>16</v>
      </c>
      <c r="H9367" s="72" t="s">
        <v>17</v>
      </c>
      <c r="I9367" s="72" t="s">
        <v>18</v>
      </c>
      <c r="J9367" s="72" t="s">
        <v>19</v>
      </c>
      <c r="K9367" s="72" t="s">
        <v>25</v>
      </c>
      <c r="L9367" s="72" t="s">
        <v>244</v>
      </c>
      <c r="M9367" s="72" t="s">
        <v>57</v>
      </c>
    </row>
    <row r="9368" spans="2:13" x14ac:dyDescent="0.25">
      <c r="B9368" s="72" t="s">
        <v>12</v>
      </c>
      <c r="C9368" s="72" t="s">
        <v>13</v>
      </c>
      <c r="D9368" s="72" t="s">
        <v>14</v>
      </c>
      <c r="E9368" s="72" t="s">
        <v>81</v>
      </c>
      <c r="F9368" s="73">
        <v>301737</v>
      </c>
      <c r="G9368" s="72" t="s">
        <v>16</v>
      </c>
      <c r="H9368" s="72" t="s">
        <v>17</v>
      </c>
      <c r="I9368" s="72" t="s">
        <v>18</v>
      </c>
      <c r="J9368" s="72" t="s">
        <v>19</v>
      </c>
      <c r="K9368" s="72" t="s">
        <v>49</v>
      </c>
      <c r="L9368" s="72" t="s">
        <v>203</v>
      </c>
      <c r="M9368" s="72" t="s">
        <v>47</v>
      </c>
    </row>
    <row r="9369" spans="2:13" x14ac:dyDescent="0.25">
      <c r="B9369" s="72" t="s">
        <v>12</v>
      </c>
      <c r="C9369" s="72" t="s">
        <v>13</v>
      </c>
      <c r="D9369" s="72" t="s">
        <v>14</v>
      </c>
      <c r="E9369" s="72" t="s">
        <v>68</v>
      </c>
      <c r="F9369" s="73">
        <v>-338</v>
      </c>
      <c r="G9369" s="72" t="s">
        <v>16</v>
      </c>
      <c r="H9369" s="72" t="s">
        <v>17</v>
      </c>
      <c r="I9369" s="72" t="s">
        <v>18</v>
      </c>
      <c r="J9369" s="72" t="s">
        <v>19</v>
      </c>
      <c r="K9369" s="72" t="s">
        <v>20</v>
      </c>
      <c r="L9369" s="72" t="s">
        <v>541</v>
      </c>
      <c r="M9369" s="72"/>
    </row>
    <row r="9370" spans="2:13" x14ac:dyDescent="0.25">
      <c r="B9370" s="72" t="s">
        <v>12</v>
      </c>
      <c r="C9370" s="72" t="s">
        <v>13</v>
      </c>
      <c r="D9370" s="72" t="s">
        <v>14</v>
      </c>
      <c r="E9370" s="72" t="s">
        <v>123</v>
      </c>
      <c r="F9370" s="73">
        <v>-5313</v>
      </c>
      <c r="G9370" s="72" t="s">
        <v>16</v>
      </c>
      <c r="H9370" s="72" t="s">
        <v>24</v>
      </c>
      <c r="I9370" s="72" t="s">
        <v>48</v>
      </c>
      <c r="J9370" s="72" t="s">
        <v>19</v>
      </c>
      <c r="K9370" s="72" t="s">
        <v>205</v>
      </c>
      <c r="L9370" s="72" t="s">
        <v>206</v>
      </c>
      <c r="M9370" s="72"/>
    </row>
    <row r="9371" spans="2:13" x14ac:dyDescent="0.25">
      <c r="B9371" s="72" t="s">
        <v>12</v>
      </c>
      <c r="C9371" s="72" t="s">
        <v>13</v>
      </c>
      <c r="D9371" s="72" t="s">
        <v>14</v>
      </c>
      <c r="E9371" s="72" t="s">
        <v>39</v>
      </c>
      <c r="F9371" s="73">
        <v>-162719</v>
      </c>
      <c r="G9371" s="72" t="s">
        <v>16</v>
      </c>
      <c r="H9371" s="72" t="s">
        <v>24</v>
      </c>
      <c r="I9371" s="72" t="s">
        <v>18</v>
      </c>
      <c r="J9371" s="72" t="s">
        <v>19</v>
      </c>
      <c r="K9371" s="72" t="s">
        <v>37</v>
      </c>
      <c r="L9371" s="72" t="s">
        <v>549</v>
      </c>
      <c r="M9371" s="72"/>
    </row>
    <row r="9372" spans="2:13" x14ac:dyDescent="0.25">
      <c r="B9372" s="72" t="s">
        <v>12</v>
      </c>
      <c r="C9372" s="72" t="s">
        <v>13</v>
      </c>
      <c r="D9372" s="72" t="s">
        <v>14</v>
      </c>
      <c r="E9372" s="72" t="s">
        <v>30</v>
      </c>
      <c r="F9372" s="73">
        <v>-5088</v>
      </c>
      <c r="G9372" s="72" t="s">
        <v>16</v>
      </c>
      <c r="H9372" s="72" t="s">
        <v>24</v>
      </c>
      <c r="I9372" s="72" t="s">
        <v>18</v>
      </c>
      <c r="J9372" s="72" t="s">
        <v>19</v>
      </c>
      <c r="K9372" s="72" t="s">
        <v>43</v>
      </c>
      <c r="L9372" s="72" t="s">
        <v>378</v>
      </c>
      <c r="M9372" s="72"/>
    </row>
    <row r="9373" spans="2:13" x14ac:dyDescent="0.25">
      <c r="B9373" s="72" t="s">
        <v>12</v>
      </c>
      <c r="C9373" s="72" t="s">
        <v>13</v>
      </c>
      <c r="D9373" s="72" t="s">
        <v>14</v>
      </c>
      <c r="E9373" s="72" t="s">
        <v>300</v>
      </c>
      <c r="F9373" s="73">
        <v>131358</v>
      </c>
      <c r="G9373" s="72" t="s">
        <v>16</v>
      </c>
      <c r="H9373" s="72" t="s">
        <v>24</v>
      </c>
      <c r="I9373" s="72" t="s">
        <v>18</v>
      </c>
      <c r="J9373" s="72" t="s">
        <v>19</v>
      </c>
      <c r="K9373" s="72" t="s">
        <v>37</v>
      </c>
      <c r="L9373" s="72" t="s">
        <v>317</v>
      </c>
      <c r="M9373" s="72" t="s">
        <v>35</v>
      </c>
    </row>
    <row r="9374" spans="2:13" x14ac:dyDescent="0.25">
      <c r="B9374" s="72" t="s">
        <v>12</v>
      </c>
      <c r="C9374" s="72" t="s">
        <v>13</v>
      </c>
      <c r="D9374" s="72" t="s">
        <v>14</v>
      </c>
      <c r="E9374" s="72" t="s">
        <v>70</v>
      </c>
      <c r="F9374" s="73">
        <v>700480</v>
      </c>
      <c r="G9374" s="72" t="s">
        <v>16</v>
      </c>
      <c r="H9374" s="72" t="s">
        <v>24</v>
      </c>
      <c r="I9374" s="72" t="s">
        <v>18</v>
      </c>
      <c r="J9374" s="72" t="s">
        <v>19</v>
      </c>
      <c r="K9374" s="72" t="s">
        <v>185</v>
      </c>
      <c r="L9374" s="72" t="s">
        <v>399</v>
      </c>
      <c r="M9374" s="72" t="s">
        <v>444</v>
      </c>
    </row>
    <row r="9375" spans="2:13" x14ac:dyDescent="0.25">
      <c r="B9375" s="72" t="s">
        <v>12</v>
      </c>
      <c r="C9375" s="72" t="s">
        <v>13</v>
      </c>
      <c r="D9375" s="72" t="s">
        <v>14</v>
      </c>
      <c r="E9375" s="72" t="s">
        <v>264</v>
      </c>
      <c r="F9375" s="73">
        <v>98811</v>
      </c>
      <c r="G9375" s="72" t="s">
        <v>16</v>
      </c>
      <c r="H9375" s="72" t="s">
        <v>24</v>
      </c>
      <c r="I9375" s="72" t="s">
        <v>18</v>
      </c>
      <c r="J9375" s="72" t="s">
        <v>19</v>
      </c>
      <c r="K9375" s="72" t="s">
        <v>157</v>
      </c>
      <c r="L9375" s="72" t="s">
        <v>158</v>
      </c>
      <c r="M9375" s="72" t="s">
        <v>184</v>
      </c>
    </row>
    <row r="9376" spans="2:13" x14ac:dyDescent="0.25">
      <c r="B9376" s="72" t="s">
        <v>12</v>
      </c>
      <c r="C9376" s="72" t="s">
        <v>13</v>
      </c>
      <c r="D9376" s="72" t="s">
        <v>14</v>
      </c>
      <c r="E9376" s="72" t="s">
        <v>228</v>
      </c>
      <c r="F9376" s="73">
        <v>240069</v>
      </c>
      <c r="G9376" s="72" t="s">
        <v>16</v>
      </c>
      <c r="H9376" s="72" t="s">
        <v>24</v>
      </c>
      <c r="I9376" s="72" t="s">
        <v>18</v>
      </c>
      <c r="J9376" s="72" t="s">
        <v>19</v>
      </c>
      <c r="K9376" s="72" t="s">
        <v>37</v>
      </c>
      <c r="L9376" s="72" t="s">
        <v>521</v>
      </c>
      <c r="M9376" s="72" t="s">
        <v>133</v>
      </c>
    </row>
    <row r="9377" spans="2:13" x14ac:dyDescent="0.25">
      <c r="B9377" s="72" t="s">
        <v>12</v>
      </c>
      <c r="C9377" s="72" t="s">
        <v>13</v>
      </c>
      <c r="D9377" s="72" t="s">
        <v>14</v>
      </c>
      <c r="E9377" s="72" t="s">
        <v>123</v>
      </c>
      <c r="F9377" s="73">
        <v>-161</v>
      </c>
      <c r="G9377" s="72" t="s">
        <v>16</v>
      </c>
      <c r="H9377" s="72" t="s">
        <v>24</v>
      </c>
      <c r="I9377" s="72" t="s">
        <v>18</v>
      </c>
      <c r="J9377" s="72" t="s">
        <v>19</v>
      </c>
      <c r="K9377" s="72" t="s">
        <v>37</v>
      </c>
      <c r="L9377" s="72" t="s">
        <v>602</v>
      </c>
      <c r="M9377" s="72"/>
    </row>
    <row r="9378" spans="2:13" x14ac:dyDescent="0.25">
      <c r="B9378" s="72" t="s">
        <v>12</v>
      </c>
      <c r="C9378" s="72" t="s">
        <v>13</v>
      </c>
      <c r="D9378" s="72" t="s">
        <v>14</v>
      </c>
      <c r="E9378" s="72" t="s">
        <v>30</v>
      </c>
      <c r="F9378" s="73">
        <v>-2092</v>
      </c>
      <c r="G9378" s="72" t="s">
        <v>16</v>
      </c>
      <c r="H9378" s="72" t="s">
        <v>24</v>
      </c>
      <c r="I9378" s="72" t="s">
        <v>18</v>
      </c>
      <c r="J9378" s="72" t="s">
        <v>19</v>
      </c>
      <c r="K9378" s="72" t="s">
        <v>25</v>
      </c>
      <c r="L9378" s="72" t="s">
        <v>347</v>
      </c>
      <c r="M9378" s="72"/>
    </row>
    <row r="9379" spans="2:13" x14ac:dyDescent="0.25">
      <c r="B9379" s="72" t="s">
        <v>12</v>
      </c>
      <c r="C9379" s="72" t="s">
        <v>13</v>
      </c>
      <c r="D9379" s="72" t="s">
        <v>14</v>
      </c>
      <c r="E9379" s="72" t="s">
        <v>300</v>
      </c>
      <c r="F9379" s="73">
        <v>208033</v>
      </c>
      <c r="G9379" s="72" t="s">
        <v>16</v>
      </c>
      <c r="H9379" s="72" t="s">
        <v>24</v>
      </c>
      <c r="I9379" s="72" t="s">
        <v>18</v>
      </c>
      <c r="J9379" s="72" t="s">
        <v>19</v>
      </c>
      <c r="K9379" s="72" t="s">
        <v>99</v>
      </c>
      <c r="L9379" s="72" t="s">
        <v>490</v>
      </c>
      <c r="M9379" s="72" t="s">
        <v>35</v>
      </c>
    </row>
    <row r="9380" spans="2:13" x14ac:dyDescent="0.25">
      <c r="B9380" s="72" t="s">
        <v>12</v>
      </c>
      <c r="C9380" s="72" t="s">
        <v>13</v>
      </c>
      <c r="D9380" s="72" t="s">
        <v>14</v>
      </c>
      <c r="E9380" s="72" t="s">
        <v>258</v>
      </c>
      <c r="F9380" s="73">
        <v>116429</v>
      </c>
      <c r="G9380" s="72" t="s">
        <v>16</v>
      </c>
      <c r="H9380" s="72" t="s">
        <v>24</v>
      </c>
      <c r="I9380" s="72" t="s">
        <v>18</v>
      </c>
      <c r="J9380" s="72" t="s">
        <v>19</v>
      </c>
      <c r="K9380" s="72" t="s">
        <v>37</v>
      </c>
      <c r="L9380" s="72" t="s">
        <v>461</v>
      </c>
      <c r="M9380" s="72" t="s">
        <v>259</v>
      </c>
    </row>
    <row r="9381" spans="2:13" x14ac:dyDescent="0.25">
      <c r="B9381" s="72" t="s">
        <v>12</v>
      </c>
      <c r="C9381" s="72" t="s">
        <v>13</v>
      </c>
      <c r="D9381" s="72" t="s">
        <v>14</v>
      </c>
      <c r="E9381" s="72" t="s">
        <v>83</v>
      </c>
      <c r="F9381" s="73">
        <v>110177</v>
      </c>
      <c r="G9381" s="72" t="s">
        <v>16</v>
      </c>
      <c r="H9381" s="72" t="s">
        <v>17</v>
      </c>
      <c r="I9381" s="72" t="s">
        <v>18</v>
      </c>
      <c r="J9381" s="72" t="s">
        <v>19</v>
      </c>
      <c r="K9381" s="72" t="s">
        <v>25</v>
      </c>
      <c r="L9381" s="72" t="s">
        <v>603</v>
      </c>
      <c r="M9381" s="72"/>
    </row>
    <row r="9382" spans="2:13" x14ac:dyDescent="0.25">
      <c r="B9382" s="72" t="s">
        <v>12</v>
      </c>
      <c r="C9382" s="72" t="s">
        <v>13</v>
      </c>
      <c r="D9382" s="72" t="s">
        <v>14</v>
      </c>
      <c r="E9382" s="72" t="s">
        <v>60</v>
      </c>
      <c r="F9382" s="73">
        <v>1289670</v>
      </c>
      <c r="G9382" s="72" t="s">
        <v>16</v>
      </c>
      <c r="H9382" s="72" t="s">
        <v>24</v>
      </c>
      <c r="I9382" s="72" t="s">
        <v>18</v>
      </c>
      <c r="J9382" s="72" t="s">
        <v>19</v>
      </c>
      <c r="K9382" s="72" t="s">
        <v>102</v>
      </c>
      <c r="L9382" s="72" t="s">
        <v>344</v>
      </c>
      <c r="M9382" s="72" t="s">
        <v>184</v>
      </c>
    </row>
    <row r="9383" spans="2:13" x14ac:dyDescent="0.25">
      <c r="B9383" s="72" t="s">
        <v>12</v>
      </c>
      <c r="C9383" s="72" t="s">
        <v>13</v>
      </c>
      <c r="D9383" s="72" t="s">
        <v>14</v>
      </c>
      <c r="E9383" s="72" t="s">
        <v>41</v>
      </c>
      <c r="F9383" s="73">
        <v>-1003</v>
      </c>
      <c r="G9383" s="72" t="s">
        <v>16</v>
      </c>
      <c r="H9383" s="72" t="s">
        <v>17</v>
      </c>
      <c r="I9383" s="72" t="s">
        <v>18</v>
      </c>
      <c r="J9383" s="72" t="s">
        <v>19</v>
      </c>
      <c r="K9383" s="72" t="s">
        <v>25</v>
      </c>
      <c r="L9383" s="72" t="s">
        <v>410</v>
      </c>
      <c r="M9383" s="72"/>
    </row>
    <row r="9384" spans="2:13" x14ac:dyDescent="0.25">
      <c r="B9384" s="72" t="s">
        <v>12</v>
      </c>
      <c r="C9384" s="72" t="s">
        <v>13</v>
      </c>
      <c r="D9384" s="72" t="s">
        <v>14</v>
      </c>
      <c r="E9384" s="72" t="s">
        <v>187</v>
      </c>
      <c r="F9384" s="73">
        <v>404199</v>
      </c>
      <c r="G9384" s="72" t="s">
        <v>16</v>
      </c>
      <c r="H9384" s="72" t="s">
        <v>17</v>
      </c>
      <c r="I9384" s="72" t="s">
        <v>18</v>
      </c>
      <c r="J9384" s="72" t="s">
        <v>19</v>
      </c>
      <c r="K9384" s="72" t="s">
        <v>25</v>
      </c>
      <c r="L9384" s="72" t="s">
        <v>537</v>
      </c>
      <c r="M9384" s="72" t="s">
        <v>112</v>
      </c>
    </row>
    <row r="9385" spans="2:13" x14ac:dyDescent="0.25">
      <c r="B9385" s="72" t="s">
        <v>12</v>
      </c>
      <c r="C9385" s="72" t="s">
        <v>13</v>
      </c>
      <c r="D9385" s="72" t="s">
        <v>14</v>
      </c>
      <c r="E9385" s="72" t="s">
        <v>256</v>
      </c>
      <c r="F9385" s="73">
        <v>-138000</v>
      </c>
      <c r="G9385" s="72" t="s">
        <v>16</v>
      </c>
      <c r="H9385" s="72" t="s">
        <v>24</v>
      </c>
      <c r="I9385" s="72" t="s">
        <v>18</v>
      </c>
      <c r="J9385" s="72" t="s">
        <v>19</v>
      </c>
      <c r="K9385" s="72" t="s">
        <v>157</v>
      </c>
      <c r="L9385" s="72" t="s">
        <v>158</v>
      </c>
      <c r="M9385" s="72"/>
    </row>
    <row r="9386" spans="2:13" x14ac:dyDescent="0.25">
      <c r="B9386" s="72" t="s">
        <v>12</v>
      </c>
      <c r="C9386" s="72" t="s">
        <v>13</v>
      </c>
      <c r="D9386" s="72" t="s">
        <v>14</v>
      </c>
      <c r="E9386" s="72" t="s">
        <v>58</v>
      </c>
      <c r="F9386" s="73">
        <v>84367</v>
      </c>
      <c r="G9386" s="72" t="s">
        <v>16</v>
      </c>
      <c r="H9386" s="72" t="s">
        <v>24</v>
      </c>
      <c r="I9386" s="72" t="s">
        <v>18</v>
      </c>
      <c r="J9386" s="72" t="s">
        <v>19</v>
      </c>
      <c r="K9386" s="72" t="s">
        <v>37</v>
      </c>
      <c r="L9386" s="72" t="s">
        <v>280</v>
      </c>
      <c r="M9386" s="72" t="s">
        <v>112</v>
      </c>
    </row>
    <row r="9387" spans="2:13" x14ac:dyDescent="0.25">
      <c r="B9387" s="72" t="s">
        <v>12</v>
      </c>
      <c r="C9387" s="72" t="s">
        <v>13</v>
      </c>
      <c r="D9387" s="72" t="s">
        <v>14</v>
      </c>
      <c r="E9387" s="72" t="s">
        <v>300</v>
      </c>
      <c r="F9387" s="73">
        <v>188127</v>
      </c>
      <c r="G9387" s="72" t="s">
        <v>16</v>
      </c>
      <c r="H9387" s="72" t="s">
        <v>24</v>
      </c>
      <c r="I9387" s="72" t="s">
        <v>18</v>
      </c>
      <c r="J9387" s="72" t="s">
        <v>19</v>
      </c>
      <c r="K9387" s="72" t="s">
        <v>99</v>
      </c>
      <c r="L9387" s="72" t="s">
        <v>366</v>
      </c>
      <c r="M9387" s="72" t="s">
        <v>29</v>
      </c>
    </row>
    <row r="9388" spans="2:13" x14ac:dyDescent="0.25">
      <c r="B9388" s="72" t="s">
        <v>12</v>
      </c>
      <c r="C9388" s="72" t="s">
        <v>13</v>
      </c>
      <c r="D9388" s="72" t="s">
        <v>14</v>
      </c>
      <c r="E9388" s="72" t="s">
        <v>27</v>
      </c>
      <c r="F9388" s="73">
        <v>46127</v>
      </c>
      <c r="G9388" s="72" t="s">
        <v>16</v>
      </c>
      <c r="H9388" s="72" t="s">
        <v>24</v>
      </c>
      <c r="I9388" s="72" t="s">
        <v>18</v>
      </c>
      <c r="J9388" s="72" t="s">
        <v>19</v>
      </c>
      <c r="K9388" s="72" t="s">
        <v>99</v>
      </c>
      <c r="L9388" s="72" t="s">
        <v>100</v>
      </c>
      <c r="M9388" s="72" t="s">
        <v>47</v>
      </c>
    </row>
    <row r="9389" spans="2:13" x14ac:dyDescent="0.25">
      <c r="B9389" s="72" t="s">
        <v>12</v>
      </c>
      <c r="C9389" s="72" t="s">
        <v>13</v>
      </c>
      <c r="D9389" s="72" t="s">
        <v>14</v>
      </c>
      <c r="E9389" s="72" t="s">
        <v>41</v>
      </c>
      <c r="F9389" s="73">
        <v>-1047</v>
      </c>
      <c r="G9389" s="72" t="s">
        <v>16</v>
      </c>
      <c r="H9389" s="72" t="s">
        <v>24</v>
      </c>
      <c r="I9389" s="72" t="s">
        <v>18</v>
      </c>
      <c r="J9389" s="72" t="s">
        <v>19</v>
      </c>
      <c r="K9389" s="72" t="s">
        <v>130</v>
      </c>
      <c r="L9389" s="72" t="s">
        <v>466</v>
      </c>
      <c r="M9389" s="72"/>
    </row>
    <row r="9390" spans="2:13" x14ac:dyDescent="0.25">
      <c r="B9390" s="72" t="s">
        <v>12</v>
      </c>
      <c r="C9390" s="72" t="s">
        <v>13</v>
      </c>
      <c r="D9390" s="72" t="s">
        <v>14</v>
      </c>
      <c r="E9390" s="72" t="s">
        <v>123</v>
      </c>
      <c r="F9390" s="73">
        <v>-218</v>
      </c>
      <c r="G9390" s="72" t="s">
        <v>16</v>
      </c>
      <c r="H9390" s="72" t="s">
        <v>17</v>
      </c>
      <c r="I9390" s="72" t="s">
        <v>18</v>
      </c>
      <c r="J9390" s="72" t="s">
        <v>19</v>
      </c>
      <c r="K9390" s="72" t="s">
        <v>25</v>
      </c>
      <c r="L9390" s="72" t="s">
        <v>77</v>
      </c>
      <c r="M9390" s="72"/>
    </row>
    <row r="9391" spans="2:13" x14ac:dyDescent="0.25">
      <c r="B9391" s="72" t="s">
        <v>12</v>
      </c>
      <c r="C9391" s="72" t="s">
        <v>13</v>
      </c>
      <c r="D9391" s="72" t="s">
        <v>14</v>
      </c>
      <c r="E9391" s="72" t="s">
        <v>187</v>
      </c>
      <c r="F9391" s="73">
        <v>1254953</v>
      </c>
      <c r="G9391" s="72" t="s">
        <v>16</v>
      </c>
      <c r="H9391" s="72" t="s">
        <v>17</v>
      </c>
      <c r="I9391" s="72" t="s">
        <v>18</v>
      </c>
      <c r="J9391" s="72" t="s">
        <v>19</v>
      </c>
      <c r="K9391" s="72" t="s">
        <v>25</v>
      </c>
      <c r="L9391" s="72" t="s">
        <v>87</v>
      </c>
      <c r="M9391" s="72" t="s">
        <v>112</v>
      </c>
    </row>
    <row r="9392" spans="2:13" x14ac:dyDescent="0.25">
      <c r="B9392" s="72" t="s">
        <v>12</v>
      </c>
      <c r="C9392" s="72" t="s">
        <v>13</v>
      </c>
      <c r="D9392" s="72" t="s">
        <v>14</v>
      </c>
      <c r="E9392" s="72" t="s">
        <v>39</v>
      </c>
      <c r="F9392" s="73">
        <v>-6302</v>
      </c>
      <c r="G9392" s="72" t="s">
        <v>16</v>
      </c>
      <c r="H9392" s="72" t="s">
        <v>24</v>
      </c>
      <c r="I9392" s="72" t="s">
        <v>18</v>
      </c>
      <c r="J9392" s="72" t="s">
        <v>19</v>
      </c>
      <c r="K9392" s="72" t="s">
        <v>49</v>
      </c>
      <c r="L9392" s="72" t="s">
        <v>203</v>
      </c>
      <c r="M9392" s="72"/>
    </row>
    <row r="9393" spans="2:13" x14ac:dyDescent="0.25">
      <c r="B9393" s="72" t="s">
        <v>12</v>
      </c>
      <c r="C9393" s="72" t="s">
        <v>13</v>
      </c>
      <c r="D9393" s="72" t="s">
        <v>14</v>
      </c>
      <c r="E9393" s="72" t="s">
        <v>144</v>
      </c>
      <c r="F9393" s="73">
        <v>140870</v>
      </c>
      <c r="G9393" s="72" t="s">
        <v>16</v>
      </c>
      <c r="H9393" s="72" t="s">
        <v>24</v>
      </c>
      <c r="I9393" s="72" t="s">
        <v>18</v>
      </c>
      <c r="J9393" s="72" t="s">
        <v>19</v>
      </c>
      <c r="K9393" s="72" t="s">
        <v>37</v>
      </c>
      <c r="L9393" s="72" t="s">
        <v>604</v>
      </c>
      <c r="M9393" s="72" t="s">
        <v>133</v>
      </c>
    </row>
    <row r="9394" spans="2:13" x14ac:dyDescent="0.25">
      <c r="B9394" s="72" t="s">
        <v>12</v>
      </c>
      <c r="C9394" s="72" t="s">
        <v>13</v>
      </c>
      <c r="D9394" s="72" t="s">
        <v>14</v>
      </c>
      <c r="E9394" s="72" t="s">
        <v>51</v>
      </c>
      <c r="F9394" s="73">
        <v>75240</v>
      </c>
      <c r="G9394" s="72" t="s">
        <v>16</v>
      </c>
      <c r="H9394" s="72" t="s">
        <v>24</v>
      </c>
      <c r="I9394" s="72" t="s">
        <v>18</v>
      </c>
      <c r="J9394" s="72" t="s">
        <v>19</v>
      </c>
      <c r="K9394" s="72" t="s">
        <v>25</v>
      </c>
      <c r="L9394" s="72" t="s">
        <v>423</v>
      </c>
      <c r="M9394" s="72"/>
    </row>
    <row r="9395" spans="2:13" x14ac:dyDescent="0.25">
      <c r="B9395" s="72" t="s">
        <v>12</v>
      </c>
      <c r="C9395" s="72" t="s">
        <v>13</v>
      </c>
      <c r="D9395" s="72" t="s">
        <v>14</v>
      </c>
      <c r="E9395" s="72" t="s">
        <v>83</v>
      </c>
      <c r="F9395" s="73">
        <v>1</v>
      </c>
      <c r="G9395" s="72" t="s">
        <v>16</v>
      </c>
      <c r="H9395" s="72" t="s">
        <v>24</v>
      </c>
      <c r="I9395" s="72" t="s">
        <v>48</v>
      </c>
      <c r="J9395" s="72" t="s">
        <v>19</v>
      </c>
      <c r="K9395" s="72" t="s">
        <v>37</v>
      </c>
      <c r="L9395" s="72" t="s">
        <v>182</v>
      </c>
      <c r="M9395" s="72"/>
    </row>
    <row r="9396" spans="2:13" x14ac:dyDescent="0.25">
      <c r="B9396" s="72" t="s">
        <v>12</v>
      </c>
      <c r="C9396" s="72" t="s">
        <v>13</v>
      </c>
      <c r="D9396" s="72" t="s">
        <v>14</v>
      </c>
      <c r="E9396" s="72" t="s">
        <v>39</v>
      </c>
      <c r="F9396" s="73">
        <v>-257177</v>
      </c>
      <c r="G9396" s="72" t="s">
        <v>16</v>
      </c>
      <c r="H9396" s="72" t="s">
        <v>24</v>
      </c>
      <c r="I9396" s="72" t="s">
        <v>18</v>
      </c>
      <c r="J9396" s="72" t="s">
        <v>19</v>
      </c>
      <c r="K9396" s="72" t="s">
        <v>25</v>
      </c>
      <c r="L9396" s="72" t="s">
        <v>143</v>
      </c>
      <c r="M9396" s="72"/>
    </row>
    <row r="9397" spans="2:13" x14ac:dyDescent="0.25">
      <c r="B9397" s="72" t="s">
        <v>12</v>
      </c>
      <c r="C9397" s="72" t="s">
        <v>13</v>
      </c>
      <c r="D9397" s="72" t="s">
        <v>14</v>
      </c>
      <c r="E9397" s="72" t="s">
        <v>79</v>
      </c>
      <c r="F9397" s="73">
        <v>-11549</v>
      </c>
      <c r="G9397" s="72" t="s">
        <v>16</v>
      </c>
      <c r="H9397" s="72" t="s">
        <v>24</v>
      </c>
      <c r="I9397" s="72" t="s">
        <v>18</v>
      </c>
      <c r="J9397" s="72" t="s">
        <v>19</v>
      </c>
      <c r="K9397" s="72" t="s">
        <v>37</v>
      </c>
      <c r="L9397" s="72" t="s">
        <v>202</v>
      </c>
      <c r="M9397" s="72"/>
    </row>
    <row r="9398" spans="2:13" x14ac:dyDescent="0.25">
      <c r="B9398" s="72" t="s">
        <v>12</v>
      </c>
      <c r="C9398" s="72" t="s">
        <v>13</v>
      </c>
      <c r="D9398" s="72" t="s">
        <v>14</v>
      </c>
      <c r="E9398" s="72" t="s">
        <v>83</v>
      </c>
      <c r="F9398" s="73">
        <v>258255</v>
      </c>
      <c r="G9398" s="72" t="s">
        <v>16</v>
      </c>
      <c r="H9398" s="72" t="s">
        <v>24</v>
      </c>
      <c r="I9398" s="72" t="s">
        <v>18</v>
      </c>
      <c r="J9398" s="72" t="s">
        <v>19</v>
      </c>
      <c r="K9398" s="72" t="s">
        <v>96</v>
      </c>
      <c r="L9398" s="72" t="s">
        <v>172</v>
      </c>
      <c r="M9398" s="72"/>
    </row>
    <row r="9399" spans="2:13" x14ac:dyDescent="0.25">
      <c r="B9399" s="72" t="s">
        <v>12</v>
      </c>
      <c r="C9399" s="72" t="s">
        <v>13</v>
      </c>
      <c r="D9399" s="72" t="s">
        <v>14</v>
      </c>
      <c r="E9399" s="72" t="s">
        <v>453</v>
      </c>
      <c r="F9399" s="73">
        <v>15075</v>
      </c>
      <c r="G9399" s="72" t="s">
        <v>16</v>
      </c>
      <c r="H9399" s="72" t="s">
        <v>24</v>
      </c>
      <c r="I9399" s="72" t="s">
        <v>18</v>
      </c>
      <c r="J9399" s="72" t="s">
        <v>19</v>
      </c>
      <c r="K9399" s="72" t="s">
        <v>31</v>
      </c>
      <c r="L9399" s="72" t="s">
        <v>565</v>
      </c>
      <c r="M9399" s="72"/>
    </row>
    <row r="9400" spans="2:13" x14ac:dyDescent="0.25">
      <c r="B9400" s="72" t="s">
        <v>12</v>
      </c>
      <c r="C9400" s="72" t="s">
        <v>13</v>
      </c>
      <c r="D9400" s="72" t="s">
        <v>14</v>
      </c>
      <c r="E9400" s="72" t="s">
        <v>258</v>
      </c>
      <c r="F9400" s="73">
        <v>498915</v>
      </c>
      <c r="G9400" s="72" t="s">
        <v>16</v>
      </c>
      <c r="H9400" s="72" t="s">
        <v>24</v>
      </c>
      <c r="I9400" s="72" t="s">
        <v>18</v>
      </c>
      <c r="J9400" s="72" t="s">
        <v>19</v>
      </c>
      <c r="K9400" s="72" t="s">
        <v>25</v>
      </c>
      <c r="L9400" s="72" t="s">
        <v>442</v>
      </c>
      <c r="M9400" s="72" t="s">
        <v>303</v>
      </c>
    </row>
    <row r="9401" spans="2:13" x14ac:dyDescent="0.25">
      <c r="B9401" s="72" t="s">
        <v>12</v>
      </c>
      <c r="C9401" s="72" t="s">
        <v>13</v>
      </c>
      <c r="D9401" s="72" t="s">
        <v>14</v>
      </c>
      <c r="E9401" s="72" t="s">
        <v>41</v>
      </c>
      <c r="F9401" s="73">
        <v>-3891</v>
      </c>
      <c r="G9401" s="72" t="s">
        <v>16</v>
      </c>
      <c r="H9401" s="72" t="s">
        <v>17</v>
      </c>
      <c r="I9401" s="72" t="s">
        <v>18</v>
      </c>
      <c r="J9401" s="72" t="s">
        <v>19</v>
      </c>
      <c r="K9401" s="72" t="s">
        <v>25</v>
      </c>
      <c r="L9401" s="72" t="s">
        <v>128</v>
      </c>
      <c r="M9401" s="72"/>
    </row>
    <row r="9402" spans="2:13" x14ac:dyDescent="0.25">
      <c r="B9402" s="72" t="s">
        <v>12</v>
      </c>
      <c r="C9402" s="72" t="s">
        <v>13</v>
      </c>
      <c r="D9402" s="72" t="s">
        <v>14</v>
      </c>
      <c r="E9402" s="72" t="s">
        <v>258</v>
      </c>
      <c r="F9402" s="73">
        <v>36400</v>
      </c>
      <c r="G9402" s="72" t="s">
        <v>16</v>
      </c>
      <c r="H9402" s="72" t="s">
        <v>24</v>
      </c>
      <c r="I9402" s="72" t="s">
        <v>18</v>
      </c>
      <c r="J9402" s="72" t="s">
        <v>19</v>
      </c>
      <c r="K9402" s="72" t="s">
        <v>99</v>
      </c>
      <c r="L9402" s="72" t="s">
        <v>100</v>
      </c>
      <c r="M9402" s="72" t="s">
        <v>72</v>
      </c>
    </row>
    <row r="9403" spans="2:13" x14ac:dyDescent="0.25">
      <c r="B9403" s="72" t="s">
        <v>12</v>
      </c>
      <c r="C9403" s="72" t="s">
        <v>13</v>
      </c>
      <c r="D9403" s="72" t="s">
        <v>14</v>
      </c>
      <c r="E9403" s="72" t="s">
        <v>74</v>
      </c>
      <c r="F9403" s="73">
        <v>277179</v>
      </c>
      <c r="G9403" s="72" t="s">
        <v>16</v>
      </c>
      <c r="H9403" s="72" t="s">
        <v>24</v>
      </c>
      <c r="I9403" s="72" t="s">
        <v>18</v>
      </c>
      <c r="J9403" s="72" t="s">
        <v>19</v>
      </c>
      <c r="K9403" s="72" t="s">
        <v>157</v>
      </c>
      <c r="L9403" s="72" t="s">
        <v>282</v>
      </c>
      <c r="M9403" s="72" t="s">
        <v>47</v>
      </c>
    </row>
    <row r="9404" spans="2:13" x14ac:dyDescent="0.25">
      <c r="B9404" s="72" t="s">
        <v>12</v>
      </c>
      <c r="C9404" s="72" t="s">
        <v>13</v>
      </c>
      <c r="D9404" s="72" t="s">
        <v>14</v>
      </c>
      <c r="E9404" s="72" t="s">
        <v>39</v>
      </c>
      <c r="F9404" s="73">
        <v>-66675</v>
      </c>
      <c r="G9404" s="72" t="s">
        <v>16</v>
      </c>
      <c r="H9404" s="72" t="s">
        <v>24</v>
      </c>
      <c r="I9404" s="72" t="s">
        <v>18</v>
      </c>
      <c r="J9404" s="72" t="s">
        <v>19</v>
      </c>
      <c r="K9404" s="72" t="s">
        <v>130</v>
      </c>
      <c r="L9404" s="72" t="s">
        <v>131</v>
      </c>
      <c r="M9404" s="72"/>
    </row>
    <row r="9405" spans="2:13" x14ac:dyDescent="0.25">
      <c r="B9405" s="72" t="s">
        <v>12</v>
      </c>
      <c r="C9405" s="72" t="s">
        <v>13</v>
      </c>
      <c r="D9405" s="72" t="s">
        <v>14</v>
      </c>
      <c r="E9405" s="72" t="s">
        <v>94</v>
      </c>
      <c r="F9405" s="73">
        <v>21485</v>
      </c>
      <c r="G9405" s="72" t="s">
        <v>16</v>
      </c>
      <c r="H9405" s="72" t="s">
        <v>24</v>
      </c>
      <c r="I9405" s="72" t="s">
        <v>18</v>
      </c>
      <c r="J9405" s="72" t="s">
        <v>19</v>
      </c>
      <c r="K9405" s="72" t="s">
        <v>63</v>
      </c>
      <c r="L9405" s="72" t="s">
        <v>64</v>
      </c>
      <c r="M9405" s="72"/>
    </row>
    <row r="9406" spans="2:13" x14ac:dyDescent="0.25">
      <c r="B9406" s="72" t="s">
        <v>12</v>
      </c>
      <c r="C9406" s="72" t="s">
        <v>13</v>
      </c>
      <c r="D9406" s="72" t="s">
        <v>14</v>
      </c>
      <c r="E9406" s="72" t="s">
        <v>33</v>
      </c>
      <c r="F9406" s="73">
        <v>66</v>
      </c>
      <c r="G9406" s="72" t="s">
        <v>16</v>
      </c>
      <c r="H9406" s="72" t="s">
        <v>17</v>
      </c>
      <c r="I9406" s="72" t="s">
        <v>18</v>
      </c>
      <c r="J9406" s="72" t="s">
        <v>19</v>
      </c>
      <c r="K9406" s="72" t="s">
        <v>25</v>
      </c>
      <c r="L9406" s="72" t="s">
        <v>200</v>
      </c>
      <c r="M9406" s="72" t="s">
        <v>302</v>
      </c>
    </row>
    <row r="9407" spans="2:13" x14ac:dyDescent="0.25">
      <c r="B9407" s="72" t="s">
        <v>12</v>
      </c>
      <c r="C9407" s="72" t="s">
        <v>13</v>
      </c>
      <c r="D9407" s="72" t="s">
        <v>14</v>
      </c>
      <c r="E9407" s="72" t="s">
        <v>79</v>
      </c>
      <c r="F9407" s="73">
        <v>-21884</v>
      </c>
      <c r="G9407" s="72" t="s">
        <v>16</v>
      </c>
      <c r="H9407" s="72" t="s">
        <v>24</v>
      </c>
      <c r="I9407" s="72" t="s">
        <v>18</v>
      </c>
      <c r="J9407" s="72" t="s">
        <v>19</v>
      </c>
      <c r="K9407" s="72" t="s">
        <v>20</v>
      </c>
      <c r="L9407" s="72" t="s">
        <v>534</v>
      </c>
      <c r="M9407" s="72"/>
    </row>
    <row r="9408" spans="2:13" x14ac:dyDescent="0.25">
      <c r="B9408" s="72" t="s">
        <v>12</v>
      </c>
      <c r="C9408" s="72" t="s">
        <v>13</v>
      </c>
      <c r="D9408" s="72" t="s">
        <v>14</v>
      </c>
      <c r="E9408" s="72" t="s">
        <v>123</v>
      </c>
      <c r="F9408" s="73">
        <v>-895</v>
      </c>
      <c r="G9408" s="72" t="s">
        <v>16</v>
      </c>
      <c r="H9408" s="72" t="s">
        <v>24</v>
      </c>
      <c r="I9408" s="72" t="s">
        <v>18</v>
      </c>
      <c r="J9408" s="72" t="s">
        <v>19</v>
      </c>
      <c r="K9408" s="72" t="s">
        <v>117</v>
      </c>
      <c r="L9408" s="72" t="s">
        <v>421</v>
      </c>
      <c r="M9408" s="72"/>
    </row>
    <row r="9409" spans="2:13" x14ac:dyDescent="0.25">
      <c r="B9409" s="72" t="s">
        <v>12</v>
      </c>
      <c r="C9409" s="72" t="s">
        <v>13</v>
      </c>
      <c r="D9409" s="72" t="s">
        <v>14</v>
      </c>
      <c r="E9409" s="72" t="s">
        <v>51</v>
      </c>
      <c r="F9409" s="73">
        <v>418</v>
      </c>
      <c r="G9409" s="72" t="s">
        <v>16</v>
      </c>
      <c r="H9409" s="72" t="s">
        <v>24</v>
      </c>
      <c r="I9409" s="72" t="s">
        <v>18</v>
      </c>
      <c r="J9409" s="72" t="s">
        <v>19</v>
      </c>
      <c r="K9409" s="72" t="s">
        <v>25</v>
      </c>
      <c r="L9409" s="72" t="s">
        <v>474</v>
      </c>
      <c r="M9409" s="72"/>
    </row>
    <row r="9410" spans="2:13" x14ac:dyDescent="0.25">
      <c r="B9410" s="72" t="s">
        <v>12</v>
      </c>
      <c r="C9410" s="72" t="s">
        <v>13</v>
      </c>
      <c r="D9410" s="72" t="s">
        <v>14</v>
      </c>
      <c r="E9410" s="72" t="s">
        <v>39</v>
      </c>
      <c r="F9410" s="73">
        <v>-58301</v>
      </c>
      <c r="G9410" s="72" t="s">
        <v>16</v>
      </c>
      <c r="H9410" s="72" t="s">
        <v>24</v>
      </c>
      <c r="I9410" s="72" t="s">
        <v>18</v>
      </c>
      <c r="J9410" s="72" t="s">
        <v>19</v>
      </c>
      <c r="K9410" s="72" t="s">
        <v>25</v>
      </c>
      <c r="L9410" s="72" t="s">
        <v>365</v>
      </c>
      <c r="M9410" s="72"/>
    </row>
    <row r="9411" spans="2:13" x14ac:dyDescent="0.25">
      <c r="B9411" s="72" t="s">
        <v>12</v>
      </c>
      <c r="C9411" s="72" t="s">
        <v>13</v>
      </c>
      <c r="D9411" s="72" t="s">
        <v>14</v>
      </c>
      <c r="E9411" s="72" t="s">
        <v>83</v>
      </c>
      <c r="F9411" s="73">
        <v>23001</v>
      </c>
      <c r="G9411" s="72" t="s">
        <v>16</v>
      </c>
      <c r="H9411" s="72" t="s">
        <v>17</v>
      </c>
      <c r="I9411" s="72" t="s">
        <v>18</v>
      </c>
      <c r="J9411" s="72" t="s">
        <v>19</v>
      </c>
      <c r="K9411" s="72" t="s">
        <v>25</v>
      </c>
      <c r="L9411" s="72" t="s">
        <v>402</v>
      </c>
      <c r="M9411" s="72"/>
    </row>
    <row r="9412" spans="2:13" x14ac:dyDescent="0.25">
      <c r="B9412" s="72" t="s">
        <v>12</v>
      </c>
      <c r="C9412" s="72" t="s">
        <v>13</v>
      </c>
      <c r="D9412" s="72" t="s">
        <v>14</v>
      </c>
      <c r="E9412" s="72" t="s">
        <v>36</v>
      </c>
      <c r="F9412" s="73">
        <v>648565</v>
      </c>
      <c r="G9412" s="72" t="s">
        <v>16</v>
      </c>
      <c r="H9412" s="72" t="s">
        <v>17</v>
      </c>
      <c r="I9412" s="72" t="s">
        <v>18</v>
      </c>
      <c r="J9412" s="72" t="s">
        <v>19</v>
      </c>
      <c r="K9412" s="72" t="s">
        <v>20</v>
      </c>
      <c r="L9412" s="72" t="s">
        <v>199</v>
      </c>
      <c r="M9412" s="72" t="s">
        <v>29</v>
      </c>
    </row>
    <row r="9413" spans="2:13" x14ac:dyDescent="0.25">
      <c r="B9413" s="72" t="s">
        <v>12</v>
      </c>
      <c r="C9413" s="72" t="s">
        <v>13</v>
      </c>
      <c r="D9413" s="72" t="s">
        <v>14</v>
      </c>
      <c r="E9413" s="72" t="s">
        <v>55</v>
      </c>
      <c r="F9413" s="73">
        <v>317815</v>
      </c>
      <c r="G9413" s="72" t="s">
        <v>16</v>
      </c>
      <c r="H9413" s="72" t="s">
        <v>24</v>
      </c>
      <c r="I9413" s="72" t="s">
        <v>18</v>
      </c>
      <c r="J9413" s="72" t="s">
        <v>19</v>
      </c>
      <c r="K9413" s="72" t="s">
        <v>25</v>
      </c>
      <c r="L9413" s="72" t="s">
        <v>423</v>
      </c>
      <c r="M9413" s="72" t="s">
        <v>57</v>
      </c>
    </row>
    <row r="9414" spans="2:13" x14ac:dyDescent="0.25">
      <c r="B9414" s="72" t="s">
        <v>12</v>
      </c>
      <c r="C9414" s="72" t="s">
        <v>13</v>
      </c>
      <c r="D9414" s="72" t="s">
        <v>14</v>
      </c>
      <c r="E9414" s="72" t="s">
        <v>83</v>
      </c>
      <c r="F9414" s="73">
        <v>4278</v>
      </c>
      <c r="G9414" s="72" t="s">
        <v>16</v>
      </c>
      <c r="H9414" s="72" t="s">
        <v>24</v>
      </c>
      <c r="I9414" s="72" t="s">
        <v>18</v>
      </c>
      <c r="J9414" s="72" t="s">
        <v>19</v>
      </c>
      <c r="K9414" s="72" t="s">
        <v>37</v>
      </c>
      <c r="L9414" s="72" t="s">
        <v>372</v>
      </c>
      <c r="M9414" s="72"/>
    </row>
    <row r="9415" spans="2:13" x14ac:dyDescent="0.25">
      <c r="B9415" s="72" t="s">
        <v>12</v>
      </c>
      <c r="C9415" s="72" t="s">
        <v>13</v>
      </c>
      <c r="D9415" s="72" t="s">
        <v>14</v>
      </c>
      <c r="E9415" s="72" t="s">
        <v>81</v>
      </c>
      <c r="F9415" s="73">
        <v>80730</v>
      </c>
      <c r="G9415" s="72" t="s">
        <v>16</v>
      </c>
      <c r="H9415" s="72" t="s">
        <v>24</v>
      </c>
      <c r="I9415" s="72" t="s">
        <v>18</v>
      </c>
      <c r="J9415" s="72" t="s">
        <v>19</v>
      </c>
      <c r="K9415" s="72" t="s">
        <v>37</v>
      </c>
      <c r="L9415" s="72" t="s">
        <v>384</v>
      </c>
      <c r="M9415" s="72" t="s">
        <v>47</v>
      </c>
    </row>
    <row r="9416" spans="2:13" x14ac:dyDescent="0.25">
      <c r="B9416" s="72" t="s">
        <v>12</v>
      </c>
      <c r="C9416" s="72" t="s">
        <v>13</v>
      </c>
      <c r="D9416" s="72" t="s">
        <v>14</v>
      </c>
      <c r="E9416" s="72" t="s">
        <v>79</v>
      </c>
      <c r="F9416" s="73">
        <v>-8736</v>
      </c>
      <c r="G9416" s="72" t="s">
        <v>16</v>
      </c>
      <c r="H9416" s="72" t="s">
        <v>17</v>
      </c>
      <c r="I9416" s="72" t="s">
        <v>18</v>
      </c>
      <c r="J9416" s="72" t="s">
        <v>19</v>
      </c>
      <c r="K9416" s="72" t="s">
        <v>25</v>
      </c>
      <c r="L9416" s="72" t="s">
        <v>377</v>
      </c>
      <c r="M9416" s="72"/>
    </row>
    <row r="9417" spans="2:13" x14ac:dyDescent="0.25">
      <c r="B9417" s="72" t="s">
        <v>12</v>
      </c>
      <c r="C9417" s="72" t="s">
        <v>13</v>
      </c>
      <c r="D9417" s="72" t="s">
        <v>14</v>
      </c>
      <c r="E9417" s="72" t="s">
        <v>123</v>
      </c>
      <c r="F9417" s="73">
        <v>-8</v>
      </c>
      <c r="G9417" s="72" t="s">
        <v>16</v>
      </c>
      <c r="H9417" s="72" t="s">
        <v>24</v>
      </c>
      <c r="I9417" s="72" t="s">
        <v>48</v>
      </c>
      <c r="J9417" s="72" t="s">
        <v>19</v>
      </c>
      <c r="K9417" s="72" t="s">
        <v>37</v>
      </c>
      <c r="L9417" s="72" t="s">
        <v>232</v>
      </c>
      <c r="M9417" s="72"/>
    </row>
    <row r="9418" spans="2:13" x14ac:dyDescent="0.25">
      <c r="B9418" s="72" t="s">
        <v>12</v>
      </c>
      <c r="C9418" s="72" t="s">
        <v>13</v>
      </c>
      <c r="D9418" s="72" t="s">
        <v>14</v>
      </c>
      <c r="E9418" s="72" t="s">
        <v>55</v>
      </c>
      <c r="F9418" s="73">
        <v>437405</v>
      </c>
      <c r="G9418" s="72" t="s">
        <v>16</v>
      </c>
      <c r="H9418" s="72" t="s">
        <v>24</v>
      </c>
      <c r="I9418" s="72" t="s">
        <v>18</v>
      </c>
      <c r="J9418" s="72" t="s">
        <v>19</v>
      </c>
      <c r="K9418" s="72" t="s">
        <v>25</v>
      </c>
      <c r="L9418" s="72" t="s">
        <v>537</v>
      </c>
      <c r="M9418" s="72" t="s">
        <v>29</v>
      </c>
    </row>
    <row r="9419" spans="2:13" x14ac:dyDescent="0.25">
      <c r="B9419" s="72" t="s">
        <v>12</v>
      </c>
      <c r="C9419" s="72" t="s">
        <v>13</v>
      </c>
      <c r="D9419" s="72" t="s">
        <v>14</v>
      </c>
      <c r="E9419" s="72" t="s">
        <v>41</v>
      </c>
      <c r="F9419" s="73">
        <v>-2459</v>
      </c>
      <c r="G9419" s="72" t="s">
        <v>16</v>
      </c>
      <c r="H9419" s="72" t="s">
        <v>17</v>
      </c>
      <c r="I9419" s="72" t="s">
        <v>18</v>
      </c>
      <c r="J9419" s="72" t="s">
        <v>19</v>
      </c>
      <c r="K9419" s="72" t="s">
        <v>25</v>
      </c>
      <c r="L9419" s="72" t="s">
        <v>508</v>
      </c>
      <c r="M9419" s="72"/>
    </row>
    <row r="9420" spans="2:13" x14ac:dyDescent="0.25">
      <c r="B9420" s="72" t="s">
        <v>12</v>
      </c>
      <c r="C9420" s="72" t="s">
        <v>13</v>
      </c>
      <c r="D9420" s="72" t="s">
        <v>14</v>
      </c>
      <c r="E9420" s="72" t="s">
        <v>51</v>
      </c>
      <c r="F9420" s="73">
        <v>314498</v>
      </c>
      <c r="G9420" s="72" t="s">
        <v>16</v>
      </c>
      <c r="H9420" s="72" t="s">
        <v>17</v>
      </c>
      <c r="I9420" s="72" t="s">
        <v>18</v>
      </c>
      <c r="J9420" s="72" t="s">
        <v>19</v>
      </c>
      <c r="K9420" s="72" t="s">
        <v>49</v>
      </c>
      <c r="L9420" s="72" t="s">
        <v>255</v>
      </c>
      <c r="M9420" s="72"/>
    </row>
    <row r="9421" spans="2:13" x14ac:dyDescent="0.25">
      <c r="B9421" s="72" t="s">
        <v>12</v>
      </c>
      <c r="C9421" s="72" t="s">
        <v>13</v>
      </c>
      <c r="D9421" s="72" t="s">
        <v>14</v>
      </c>
      <c r="E9421" s="72" t="s">
        <v>79</v>
      </c>
      <c r="F9421" s="73">
        <v>-794</v>
      </c>
      <c r="G9421" s="72" t="s">
        <v>16</v>
      </c>
      <c r="H9421" s="72" t="s">
        <v>24</v>
      </c>
      <c r="I9421" s="72" t="s">
        <v>48</v>
      </c>
      <c r="J9421" s="72" t="s">
        <v>19</v>
      </c>
      <c r="K9421" s="72" t="s">
        <v>37</v>
      </c>
      <c r="L9421" s="72" t="s">
        <v>301</v>
      </c>
      <c r="M9421" s="72"/>
    </row>
    <row r="9422" spans="2:13" x14ac:dyDescent="0.25">
      <c r="B9422" s="72" t="s">
        <v>12</v>
      </c>
      <c r="C9422" s="72" t="s">
        <v>13</v>
      </c>
      <c r="D9422" s="72" t="s">
        <v>14</v>
      </c>
      <c r="E9422" s="72" t="s">
        <v>453</v>
      </c>
      <c r="F9422" s="73">
        <v>200116</v>
      </c>
      <c r="G9422" s="72" t="s">
        <v>16</v>
      </c>
      <c r="H9422" s="72" t="s">
        <v>17</v>
      </c>
      <c r="I9422" s="72" t="s">
        <v>18</v>
      </c>
      <c r="J9422" s="72" t="s">
        <v>19</v>
      </c>
      <c r="K9422" s="72" t="s">
        <v>20</v>
      </c>
      <c r="L9422" s="72" t="s">
        <v>181</v>
      </c>
      <c r="M9422" s="72"/>
    </row>
    <row r="9423" spans="2:13" x14ac:dyDescent="0.25">
      <c r="B9423" s="72" t="s">
        <v>12</v>
      </c>
      <c r="C9423" s="72" t="s">
        <v>13</v>
      </c>
      <c r="D9423" s="72" t="s">
        <v>14</v>
      </c>
      <c r="E9423" s="72" t="s">
        <v>83</v>
      </c>
      <c r="F9423" s="73">
        <v>399</v>
      </c>
      <c r="G9423" s="72" t="s">
        <v>16</v>
      </c>
      <c r="H9423" s="72" t="s">
        <v>24</v>
      </c>
      <c r="I9423" s="72" t="s">
        <v>18</v>
      </c>
      <c r="J9423" s="72" t="s">
        <v>227</v>
      </c>
      <c r="K9423" s="72" t="s">
        <v>43</v>
      </c>
      <c r="L9423" s="72" t="s">
        <v>238</v>
      </c>
      <c r="M9423" s="72"/>
    </row>
    <row r="9424" spans="2:13" x14ac:dyDescent="0.25">
      <c r="B9424" s="72" t="s">
        <v>12</v>
      </c>
      <c r="C9424" s="72" t="s">
        <v>13</v>
      </c>
      <c r="D9424" s="72" t="s">
        <v>14</v>
      </c>
      <c r="E9424" s="72" t="s">
        <v>94</v>
      </c>
      <c r="F9424" s="73">
        <v>8087</v>
      </c>
      <c r="G9424" s="72" t="s">
        <v>16</v>
      </c>
      <c r="H9424" s="72" t="s">
        <v>24</v>
      </c>
      <c r="I9424" s="72" t="s">
        <v>18</v>
      </c>
      <c r="J9424" s="72" t="s">
        <v>19</v>
      </c>
      <c r="K9424" s="72" t="s">
        <v>37</v>
      </c>
      <c r="L9424" s="72" t="s">
        <v>212</v>
      </c>
      <c r="M9424" s="72"/>
    </row>
    <row r="9425" spans="2:13" x14ac:dyDescent="0.25">
      <c r="B9425" s="72" t="s">
        <v>12</v>
      </c>
      <c r="C9425" s="72" t="s">
        <v>13</v>
      </c>
      <c r="D9425" s="72" t="s">
        <v>14</v>
      </c>
      <c r="E9425" s="72" t="s">
        <v>68</v>
      </c>
      <c r="F9425" s="73">
        <v>-175</v>
      </c>
      <c r="G9425" s="72" t="s">
        <v>16</v>
      </c>
      <c r="H9425" s="72" t="s">
        <v>24</v>
      </c>
      <c r="I9425" s="72" t="s">
        <v>48</v>
      </c>
      <c r="J9425" s="72" t="s">
        <v>19</v>
      </c>
      <c r="K9425" s="72" t="s">
        <v>49</v>
      </c>
      <c r="L9425" s="72" t="s">
        <v>288</v>
      </c>
      <c r="M9425" s="72"/>
    </row>
    <row r="9426" spans="2:13" x14ac:dyDescent="0.25">
      <c r="B9426" s="72" t="s">
        <v>12</v>
      </c>
      <c r="C9426" s="72" t="s">
        <v>13</v>
      </c>
      <c r="D9426" s="72" t="s">
        <v>14</v>
      </c>
      <c r="E9426" s="72" t="s">
        <v>36</v>
      </c>
      <c r="F9426" s="73">
        <v>6360</v>
      </c>
      <c r="G9426" s="72" t="s">
        <v>16</v>
      </c>
      <c r="H9426" s="72" t="s">
        <v>17</v>
      </c>
      <c r="I9426" s="72" t="s">
        <v>18</v>
      </c>
      <c r="J9426" s="72" t="s">
        <v>19</v>
      </c>
      <c r="K9426" s="72" t="s">
        <v>25</v>
      </c>
      <c r="L9426" s="72" t="s">
        <v>423</v>
      </c>
      <c r="M9426" s="72" t="s">
        <v>29</v>
      </c>
    </row>
    <row r="9427" spans="2:13" x14ac:dyDescent="0.25">
      <c r="B9427" s="72" t="s">
        <v>12</v>
      </c>
      <c r="C9427" s="72" t="s">
        <v>13</v>
      </c>
      <c r="D9427" s="72" t="s">
        <v>14</v>
      </c>
      <c r="E9427" s="72" t="s">
        <v>33</v>
      </c>
      <c r="F9427" s="73">
        <v>60196</v>
      </c>
      <c r="G9427" s="72" t="s">
        <v>16</v>
      </c>
      <c r="H9427" s="72" t="s">
        <v>24</v>
      </c>
      <c r="I9427" s="72" t="s">
        <v>18</v>
      </c>
      <c r="J9427" s="72" t="s">
        <v>19</v>
      </c>
      <c r="K9427" s="72" t="s">
        <v>37</v>
      </c>
      <c r="L9427" s="72" t="s">
        <v>317</v>
      </c>
      <c r="M9427" s="72" t="s">
        <v>47</v>
      </c>
    </row>
    <row r="9428" spans="2:13" x14ac:dyDescent="0.25">
      <c r="B9428" s="72" t="s">
        <v>12</v>
      </c>
      <c r="C9428" s="72" t="s">
        <v>13</v>
      </c>
      <c r="D9428" s="72" t="s">
        <v>14</v>
      </c>
      <c r="E9428" s="72" t="s">
        <v>51</v>
      </c>
      <c r="F9428" s="73">
        <v>14931</v>
      </c>
      <c r="G9428" s="72" t="s">
        <v>16</v>
      </c>
      <c r="H9428" s="72" t="s">
        <v>24</v>
      </c>
      <c r="I9428" s="72" t="s">
        <v>18</v>
      </c>
      <c r="J9428" s="72" t="s">
        <v>19</v>
      </c>
      <c r="K9428" s="72" t="s">
        <v>63</v>
      </c>
      <c r="L9428" s="72" t="s">
        <v>596</v>
      </c>
      <c r="M9428" s="72"/>
    </row>
    <row r="9429" spans="2:13" x14ac:dyDescent="0.25">
      <c r="B9429" s="72" t="s">
        <v>12</v>
      </c>
      <c r="C9429" s="72" t="s">
        <v>13</v>
      </c>
      <c r="D9429" s="72" t="s">
        <v>14</v>
      </c>
      <c r="E9429" s="72" t="s">
        <v>41</v>
      </c>
      <c r="F9429" s="73">
        <v>-138</v>
      </c>
      <c r="G9429" s="72" t="s">
        <v>16</v>
      </c>
      <c r="H9429" s="72" t="s">
        <v>17</v>
      </c>
      <c r="I9429" s="72" t="s">
        <v>18</v>
      </c>
      <c r="J9429" s="72" t="s">
        <v>19</v>
      </c>
      <c r="K9429" s="72" t="s">
        <v>25</v>
      </c>
      <c r="L9429" s="72" t="s">
        <v>260</v>
      </c>
      <c r="M9429" s="72"/>
    </row>
    <row r="9430" spans="2:13" x14ac:dyDescent="0.25">
      <c r="B9430" s="72" t="s">
        <v>12</v>
      </c>
      <c r="C9430" s="72" t="s">
        <v>13</v>
      </c>
      <c r="D9430" s="72" t="s">
        <v>14</v>
      </c>
      <c r="E9430" s="72" t="s">
        <v>36</v>
      </c>
      <c r="F9430" s="73">
        <v>151286</v>
      </c>
      <c r="G9430" s="72" t="s">
        <v>16</v>
      </c>
      <c r="H9430" s="72" t="s">
        <v>24</v>
      </c>
      <c r="I9430" s="72" t="s">
        <v>18</v>
      </c>
      <c r="J9430" s="72" t="s">
        <v>19</v>
      </c>
      <c r="K9430" s="72" t="s">
        <v>25</v>
      </c>
      <c r="L9430" s="72" t="s">
        <v>278</v>
      </c>
      <c r="M9430" s="72" t="s">
        <v>47</v>
      </c>
    </row>
    <row r="9431" spans="2:13" x14ac:dyDescent="0.25">
      <c r="B9431" s="72" t="s">
        <v>12</v>
      </c>
      <c r="C9431" s="72" t="s">
        <v>13</v>
      </c>
      <c r="D9431" s="72" t="s">
        <v>14</v>
      </c>
      <c r="E9431" s="72" t="s">
        <v>23</v>
      </c>
      <c r="F9431" s="73">
        <v>-18695</v>
      </c>
      <c r="G9431" s="72" t="s">
        <v>16</v>
      </c>
      <c r="H9431" s="72" t="s">
        <v>24</v>
      </c>
      <c r="I9431" s="72" t="s">
        <v>48</v>
      </c>
      <c r="J9431" s="72" t="s">
        <v>19</v>
      </c>
      <c r="K9431" s="72" t="s">
        <v>102</v>
      </c>
      <c r="L9431" s="72" t="s">
        <v>429</v>
      </c>
      <c r="M9431" s="72"/>
    </row>
    <row r="9432" spans="2:13" x14ac:dyDescent="0.25">
      <c r="B9432" s="72" t="s">
        <v>12</v>
      </c>
      <c r="C9432" s="72" t="s">
        <v>13</v>
      </c>
      <c r="D9432" s="72" t="s">
        <v>14</v>
      </c>
      <c r="E9432" s="72" t="s">
        <v>30</v>
      </c>
      <c r="F9432" s="73">
        <v>-4390</v>
      </c>
      <c r="G9432" s="72" t="s">
        <v>16</v>
      </c>
      <c r="H9432" s="72" t="s">
        <v>24</v>
      </c>
      <c r="I9432" s="72" t="s">
        <v>18</v>
      </c>
      <c r="J9432" s="72" t="s">
        <v>19</v>
      </c>
      <c r="K9432" s="72" t="s">
        <v>130</v>
      </c>
      <c r="L9432" s="72" t="s">
        <v>466</v>
      </c>
      <c r="M9432" s="72"/>
    </row>
    <row r="9433" spans="2:13" x14ac:dyDescent="0.25">
      <c r="B9433" s="72" t="s">
        <v>12</v>
      </c>
      <c r="C9433" s="72" t="s">
        <v>13</v>
      </c>
      <c r="D9433" s="72" t="s">
        <v>14</v>
      </c>
      <c r="E9433" s="72" t="s">
        <v>83</v>
      </c>
      <c r="F9433" s="73">
        <v>703345</v>
      </c>
      <c r="G9433" s="72" t="s">
        <v>16</v>
      </c>
      <c r="H9433" s="72" t="s">
        <v>24</v>
      </c>
      <c r="I9433" s="72" t="s">
        <v>18</v>
      </c>
      <c r="J9433" s="72" t="s">
        <v>19</v>
      </c>
      <c r="K9433" s="72" t="s">
        <v>25</v>
      </c>
      <c r="L9433" s="72" t="s">
        <v>574</v>
      </c>
      <c r="M9433" s="72"/>
    </row>
    <row r="9434" spans="2:13" x14ac:dyDescent="0.25">
      <c r="B9434" s="72" t="s">
        <v>12</v>
      </c>
      <c r="C9434" s="72" t="s">
        <v>13</v>
      </c>
      <c r="D9434" s="72" t="s">
        <v>14</v>
      </c>
      <c r="E9434" s="72" t="s">
        <v>39</v>
      </c>
      <c r="F9434" s="73">
        <v>-982</v>
      </c>
      <c r="G9434" s="72" t="s">
        <v>16</v>
      </c>
      <c r="H9434" s="72" t="s">
        <v>24</v>
      </c>
      <c r="I9434" s="72" t="s">
        <v>18</v>
      </c>
      <c r="J9434" s="72" t="s">
        <v>19</v>
      </c>
      <c r="K9434" s="72" t="s">
        <v>185</v>
      </c>
      <c r="L9434" s="72" t="s">
        <v>309</v>
      </c>
      <c r="M9434" s="72"/>
    </row>
    <row r="9435" spans="2:13" x14ac:dyDescent="0.25">
      <c r="B9435" s="72" t="s">
        <v>12</v>
      </c>
      <c r="C9435" s="72" t="s">
        <v>13</v>
      </c>
      <c r="D9435" s="72" t="s">
        <v>14</v>
      </c>
      <c r="E9435" s="72" t="s">
        <v>68</v>
      </c>
      <c r="F9435" s="73">
        <v>-3887</v>
      </c>
      <c r="G9435" s="72" t="s">
        <v>16</v>
      </c>
      <c r="H9435" s="72" t="s">
        <v>17</v>
      </c>
      <c r="I9435" s="72" t="s">
        <v>18</v>
      </c>
      <c r="J9435" s="72" t="s">
        <v>19</v>
      </c>
      <c r="K9435" s="72" t="s">
        <v>25</v>
      </c>
      <c r="L9435" s="72" t="s">
        <v>574</v>
      </c>
      <c r="M9435" s="72"/>
    </row>
    <row r="9436" spans="2:13" x14ac:dyDescent="0.25">
      <c r="B9436" s="72" t="s">
        <v>12</v>
      </c>
      <c r="C9436" s="72" t="s">
        <v>13</v>
      </c>
      <c r="D9436" s="72" t="s">
        <v>14</v>
      </c>
      <c r="E9436" s="72" t="s">
        <v>68</v>
      </c>
      <c r="F9436" s="73">
        <v>-4954</v>
      </c>
      <c r="G9436" s="72" t="s">
        <v>16</v>
      </c>
      <c r="H9436" s="72" t="s">
        <v>24</v>
      </c>
      <c r="I9436" s="72" t="s">
        <v>18</v>
      </c>
      <c r="J9436" s="72" t="s">
        <v>19</v>
      </c>
      <c r="K9436" s="72" t="s">
        <v>96</v>
      </c>
      <c r="L9436" s="72" t="s">
        <v>136</v>
      </c>
      <c r="M9436" s="72"/>
    </row>
    <row r="9437" spans="2:13" x14ac:dyDescent="0.25">
      <c r="B9437" s="72" t="s">
        <v>12</v>
      </c>
      <c r="C9437" s="72" t="s">
        <v>13</v>
      </c>
      <c r="D9437" s="72" t="s">
        <v>14</v>
      </c>
      <c r="E9437" s="72" t="s">
        <v>300</v>
      </c>
      <c r="F9437" s="73">
        <v>23076</v>
      </c>
      <c r="G9437" s="72" t="s">
        <v>16</v>
      </c>
      <c r="H9437" s="72" t="s">
        <v>17</v>
      </c>
      <c r="I9437" s="72" t="s">
        <v>48</v>
      </c>
      <c r="J9437" s="72" t="s">
        <v>19</v>
      </c>
      <c r="K9437" s="72" t="s">
        <v>49</v>
      </c>
      <c r="L9437" s="72" t="s">
        <v>209</v>
      </c>
      <c r="M9437" s="72" t="s">
        <v>302</v>
      </c>
    </row>
    <row r="9438" spans="2:13" x14ac:dyDescent="0.25">
      <c r="B9438" s="72" t="s">
        <v>12</v>
      </c>
      <c r="C9438" s="72" t="s">
        <v>13</v>
      </c>
      <c r="D9438" s="72" t="s">
        <v>14</v>
      </c>
      <c r="E9438" s="72" t="s">
        <v>144</v>
      </c>
      <c r="F9438" s="73">
        <v>218849</v>
      </c>
      <c r="G9438" s="72" t="s">
        <v>16</v>
      </c>
      <c r="H9438" s="72" t="s">
        <v>17</v>
      </c>
      <c r="I9438" s="72" t="s">
        <v>18</v>
      </c>
      <c r="J9438" s="72" t="s">
        <v>19</v>
      </c>
      <c r="K9438" s="72" t="s">
        <v>25</v>
      </c>
      <c r="L9438" s="72" t="s">
        <v>262</v>
      </c>
      <c r="M9438" s="72" t="s">
        <v>133</v>
      </c>
    </row>
    <row r="9439" spans="2:13" x14ac:dyDescent="0.25">
      <c r="B9439" s="72" t="s">
        <v>12</v>
      </c>
      <c r="C9439" s="72" t="s">
        <v>13</v>
      </c>
      <c r="D9439" s="72" t="s">
        <v>14</v>
      </c>
      <c r="E9439" s="72" t="s">
        <v>79</v>
      </c>
      <c r="F9439" s="73">
        <v>-77205</v>
      </c>
      <c r="G9439" s="72" t="s">
        <v>16</v>
      </c>
      <c r="H9439" s="72" t="s">
        <v>17</v>
      </c>
      <c r="I9439" s="72" t="s">
        <v>18</v>
      </c>
      <c r="J9439" s="72" t="s">
        <v>19</v>
      </c>
      <c r="K9439" s="72" t="s">
        <v>25</v>
      </c>
      <c r="L9439" s="72" t="s">
        <v>338</v>
      </c>
      <c r="M9439" s="72"/>
    </row>
    <row r="9440" spans="2:13" x14ac:dyDescent="0.25">
      <c r="B9440" s="72" t="s">
        <v>12</v>
      </c>
      <c r="C9440" s="72" t="s">
        <v>13</v>
      </c>
      <c r="D9440" s="72" t="s">
        <v>14</v>
      </c>
      <c r="E9440" s="72" t="s">
        <v>36</v>
      </c>
      <c r="F9440" s="73">
        <v>19527</v>
      </c>
      <c r="G9440" s="72" t="s">
        <v>16</v>
      </c>
      <c r="H9440" s="72" t="s">
        <v>24</v>
      </c>
      <c r="I9440" s="72" t="s">
        <v>18</v>
      </c>
      <c r="J9440" s="72" t="s">
        <v>19</v>
      </c>
      <c r="K9440" s="72" t="s">
        <v>25</v>
      </c>
      <c r="L9440" s="72" t="s">
        <v>338</v>
      </c>
      <c r="M9440" s="72" t="s">
        <v>35</v>
      </c>
    </row>
    <row r="9441" spans="2:13" x14ac:dyDescent="0.25">
      <c r="B9441" s="72" t="s">
        <v>12</v>
      </c>
      <c r="C9441" s="72" t="s">
        <v>13</v>
      </c>
      <c r="D9441" s="72" t="s">
        <v>14</v>
      </c>
      <c r="E9441" s="72" t="s">
        <v>132</v>
      </c>
      <c r="F9441" s="73">
        <v>234681</v>
      </c>
      <c r="G9441" s="72" t="s">
        <v>16</v>
      </c>
      <c r="H9441" s="72" t="s">
        <v>24</v>
      </c>
      <c r="I9441" s="72" t="s">
        <v>18</v>
      </c>
      <c r="J9441" s="72" t="s">
        <v>19</v>
      </c>
      <c r="K9441" s="72" t="s">
        <v>37</v>
      </c>
      <c r="L9441" s="72" t="s">
        <v>193</v>
      </c>
      <c r="M9441" s="72" t="s">
        <v>133</v>
      </c>
    </row>
    <row r="9442" spans="2:13" x14ac:dyDescent="0.25">
      <c r="B9442" s="72" t="s">
        <v>12</v>
      </c>
      <c r="C9442" s="72" t="s">
        <v>13</v>
      </c>
      <c r="D9442" s="72" t="s">
        <v>14</v>
      </c>
      <c r="E9442" s="72" t="s">
        <v>51</v>
      </c>
      <c r="F9442" s="73">
        <v>2992</v>
      </c>
      <c r="G9442" s="72" t="s">
        <v>16</v>
      </c>
      <c r="H9442" s="72" t="s">
        <v>24</v>
      </c>
      <c r="I9442" s="72" t="s">
        <v>18</v>
      </c>
      <c r="J9442" s="72" t="s">
        <v>19</v>
      </c>
      <c r="K9442" s="72" t="s">
        <v>130</v>
      </c>
      <c r="L9442" s="72" t="s">
        <v>606</v>
      </c>
      <c r="M9442" s="72"/>
    </row>
    <row r="9443" spans="2:13" x14ac:dyDescent="0.25">
      <c r="B9443" s="72" t="s">
        <v>12</v>
      </c>
      <c r="C9443" s="72" t="s">
        <v>13</v>
      </c>
      <c r="D9443" s="72" t="s">
        <v>14</v>
      </c>
      <c r="E9443" s="72" t="s">
        <v>55</v>
      </c>
      <c r="F9443" s="73">
        <v>4852970</v>
      </c>
      <c r="G9443" s="72" t="s">
        <v>16</v>
      </c>
      <c r="H9443" s="72" t="s">
        <v>17</v>
      </c>
      <c r="I9443" s="72" t="s">
        <v>18</v>
      </c>
      <c r="J9443" s="72" t="s">
        <v>19</v>
      </c>
      <c r="K9443" s="72" t="s">
        <v>25</v>
      </c>
      <c r="L9443" s="72" t="s">
        <v>546</v>
      </c>
      <c r="M9443" s="72" t="s">
        <v>29</v>
      </c>
    </row>
    <row r="9444" spans="2:13" x14ac:dyDescent="0.25">
      <c r="B9444" s="72" t="s">
        <v>12</v>
      </c>
      <c r="C9444" s="72" t="s">
        <v>13</v>
      </c>
      <c r="D9444" s="72" t="s">
        <v>14</v>
      </c>
      <c r="E9444" s="72" t="s">
        <v>33</v>
      </c>
      <c r="F9444" s="73">
        <v>32141</v>
      </c>
      <c r="G9444" s="72" t="s">
        <v>16</v>
      </c>
      <c r="H9444" s="72" t="s">
        <v>17</v>
      </c>
      <c r="I9444" s="72" t="s">
        <v>18</v>
      </c>
      <c r="J9444" s="72" t="s">
        <v>19</v>
      </c>
      <c r="K9444" s="72" t="s">
        <v>25</v>
      </c>
      <c r="L9444" s="72" t="s">
        <v>87</v>
      </c>
      <c r="M9444" s="72" t="s">
        <v>47</v>
      </c>
    </row>
    <row r="9445" spans="2:13" x14ac:dyDescent="0.25">
      <c r="B9445" s="72" t="s">
        <v>12</v>
      </c>
      <c r="C9445" s="72" t="s">
        <v>13</v>
      </c>
      <c r="D9445" s="72" t="s">
        <v>14</v>
      </c>
      <c r="E9445" s="72" t="s">
        <v>146</v>
      </c>
      <c r="F9445" s="73">
        <v>-146845</v>
      </c>
      <c r="G9445" s="72" t="s">
        <v>16</v>
      </c>
      <c r="H9445" s="72" t="s">
        <v>17</v>
      </c>
      <c r="I9445" s="72" t="s">
        <v>18</v>
      </c>
      <c r="J9445" s="72" t="s">
        <v>19</v>
      </c>
      <c r="K9445" s="72" t="s">
        <v>25</v>
      </c>
      <c r="L9445" s="72" t="s">
        <v>153</v>
      </c>
      <c r="M9445" s="72"/>
    </row>
    <row r="9446" spans="2:13" x14ac:dyDescent="0.25">
      <c r="B9446" s="72" t="s">
        <v>12</v>
      </c>
      <c r="C9446" s="72" t="s">
        <v>13</v>
      </c>
      <c r="D9446" s="72" t="s">
        <v>14</v>
      </c>
      <c r="E9446" s="72" t="s">
        <v>79</v>
      </c>
      <c r="F9446" s="73">
        <v>-49647</v>
      </c>
      <c r="G9446" s="72" t="s">
        <v>16</v>
      </c>
      <c r="H9446" s="72" t="s">
        <v>17</v>
      </c>
      <c r="I9446" s="72" t="s">
        <v>18</v>
      </c>
      <c r="J9446" s="72" t="s">
        <v>19</v>
      </c>
      <c r="K9446" s="72" t="s">
        <v>37</v>
      </c>
      <c r="L9446" s="72" t="s">
        <v>177</v>
      </c>
      <c r="M9446" s="72"/>
    </row>
    <row r="9447" spans="2:13" x14ac:dyDescent="0.25">
      <c r="B9447" s="72" t="s">
        <v>12</v>
      </c>
      <c r="C9447" s="72" t="s">
        <v>13</v>
      </c>
      <c r="D9447" s="72" t="s">
        <v>14</v>
      </c>
      <c r="E9447" s="72" t="s">
        <v>94</v>
      </c>
      <c r="F9447" s="73">
        <v>1183</v>
      </c>
      <c r="G9447" s="72" t="s">
        <v>16</v>
      </c>
      <c r="H9447" s="72" t="s">
        <v>24</v>
      </c>
      <c r="I9447" s="72" t="s">
        <v>18</v>
      </c>
      <c r="J9447" s="72" t="s">
        <v>19</v>
      </c>
      <c r="K9447" s="72" t="s">
        <v>25</v>
      </c>
      <c r="L9447" s="72" t="s">
        <v>326</v>
      </c>
      <c r="M9447" s="72"/>
    </row>
    <row r="9448" spans="2:13" x14ac:dyDescent="0.25">
      <c r="B9448" s="72" t="s">
        <v>12</v>
      </c>
      <c r="C9448" s="72" t="s">
        <v>13</v>
      </c>
      <c r="D9448" s="72" t="s">
        <v>14</v>
      </c>
      <c r="E9448" s="72" t="s">
        <v>51</v>
      </c>
      <c r="F9448" s="73">
        <v>30959</v>
      </c>
      <c r="G9448" s="72" t="s">
        <v>16</v>
      </c>
      <c r="H9448" s="72" t="s">
        <v>24</v>
      </c>
      <c r="I9448" s="72" t="s">
        <v>18</v>
      </c>
      <c r="J9448" s="72" t="s">
        <v>19</v>
      </c>
      <c r="K9448" s="72" t="s">
        <v>37</v>
      </c>
      <c r="L9448" s="72" t="s">
        <v>375</v>
      </c>
      <c r="M9448" s="72"/>
    </row>
    <row r="9449" spans="2:13" x14ac:dyDescent="0.25">
      <c r="B9449" s="72" t="s">
        <v>12</v>
      </c>
      <c r="C9449" s="72" t="s">
        <v>13</v>
      </c>
      <c r="D9449" s="72" t="s">
        <v>14</v>
      </c>
      <c r="E9449" s="72" t="s">
        <v>607</v>
      </c>
      <c r="F9449" s="73">
        <v>63790730</v>
      </c>
      <c r="G9449" s="72" t="s">
        <v>16</v>
      </c>
      <c r="H9449" s="72" t="s">
        <v>24</v>
      </c>
      <c r="I9449" s="72" t="s">
        <v>18</v>
      </c>
      <c r="J9449" s="72" t="s">
        <v>19</v>
      </c>
      <c r="K9449" s="72" t="s">
        <v>157</v>
      </c>
      <c r="L9449" s="72" t="s">
        <v>414</v>
      </c>
      <c r="M9449" s="72" t="s">
        <v>608</v>
      </c>
    </row>
    <row r="9450" spans="2:13" x14ac:dyDescent="0.25">
      <c r="B9450" s="72" t="s">
        <v>12</v>
      </c>
      <c r="C9450" s="72" t="s">
        <v>13</v>
      </c>
      <c r="D9450" s="72" t="s">
        <v>14</v>
      </c>
      <c r="E9450" s="72" t="s">
        <v>51</v>
      </c>
      <c r="F9450" s="73">
        <v>62812</v>
      </c>
      <c r="G9450" s="72" t="s">
        <v>16</v>
      </c>
      <c r="H9450" s="72" t="s">
        <v>24</v>
      </c>
      <c r="I9450" s="72" t="s">
        <v>18</v>
      </c>
      <c r="J9450" s="72" t="s">
        <v>19</v>
      </c>
      <c r="K9450" s="72" t="s">
        <v>63</v>
      </c>
      <c r="L9450" s="72" t="s">
        <v>465</v>
      </c>
      <c r="M9450" s="72"/>
    </row>
    <row r="9451" spans="2:13" x14ac:dyDescent="0.25">
      <c r="B9451" s="72" t="s">
        <v>12</v>
      </c>
      <c r="C9451" s="72" t="s">
        <v>13</v>
      </c>
      <c r="D9451" s="72" t="s">
        <v>14</v>
      </c>
      <c r="E9451" s="72" t="s">
        <v>51</v>
      </c>
      <c r="F9451" s="73">
        <v>198840</v>
      </c>
      <c r="G9451" s="72" t="s">
        <v>16</v>
      </c>
      <c r="H9451" s="72" t="s">
        <v>24</v>
      </c>
      <c r="I9451" s="72" t="s">
        <v>18</v>
      </c>
      <c r="J9451" s="72" t="s">
        <v>19</v>
      </c>
      <c r="K9451" s="72" t="s">
        <v>130</v>
      </c>
      <c r="L9451" s="72" t="s">
        <v>236</v>
      </c>
      <c r="M9451" s="72"/>
    </row>
    <row r="9452" spans="2:13" x14ac:dyDescent="0.25">
      <c r="B9452" s="72" t="s">
        <v>12</v>
      </c>
      <c r="C9452" s="72" t="s">
        <v>13</v>
      </c>
      <c r="D9452" s="72" t="s">
        <v>14</v>
      </c>
      <c r="E9452" s="72" t="s">
        <v>36</v>
      </c>
      <c r="F9452" s="73">
        <v>300098</v>
      </c>
      <c r="G9452" s="72" t="s">
        <v>16</v>
      </c>
      <c r="H9452" s="72" t="s">
        <v>17</v>
      </c>
      <c r="I9452" s="72" t="s">
        <v>18</v>
      </c>
      <c r="J9452" s="72" t="s">
        <v>19</v>
      </c>
      <c r="K9452" s="72" t="s">
        <v>49</v>
      </c>
      <c r="L9452" s="72" t="s">
        <v>82</v>
      </c>
      <c r="M9452" s="72" t="s">
        <v>29</v>
      </c>
    </row>
    <row r="9453" spans="2:13" x14ac:dyDescent="0.25">
      <c r="B9453" s="72" t="s">
        <v>12</v>
      </c>
      <c r="C9453" s="72" t="s">
        <v>13</v>
      </c>
      <c r="D9453" s="72" t="s">
        <v>14</v>
      </c>
      <c r="E9453" s="72" t="s">
        <v>70</v>
      </c>
      <c r="F9453" s="73">
        <v>46228</v>
      </c>
      <c r="G9453" s="72" t="s">
        <v>16</v>
      </c>
      <c r="H9453" s="72" t="s">
        <v>24</v>
      </c>
      <c r="I9453" s="72" t="s">
        <v>18</v>
      </c>
      <c r="J9453" s="72" t="s">
        <v>19</v>
      </c>
      <c r="K9453" s="72" t="s">
        <v>25</v>
      </c>
      <c r="L9453" s="72" t="s">
        <v>459</v>
      </c>
      <c r="M9453" s="72" t="s">
        <v>72</v>
      </c>
    </row>
    <row r="9454" spans="2:13" x14ac:dyDescent="0.25">
      <c r="B9454" s="72" t="s">
        <v>12</v>
      </c>
      <c r="C9454" s="72" t="s">
        <v>13</v>
      </c>
      <c r="D9454" s="72" t="s">
        <v>14</v>
      </c>
      <c r="E9454" s="72" t="s">
        <v>55</v>
      </c>
      <c r="F9454" s="73">
        <v>51666</v>
      </c>
      <c r="G9454" s="72" t="s">
        <v>16</v>
      </c>
      <c r="H9454" s="72" t="s">
        <v>24</v>
      </c>
      <c r="I9454" s="72" t="s">
        <v>18</v>
      </c>
      <c r="J9454" s="72" t="s">
        <v>19</v>
      </c>
      <c r="K9454" s="72" t="s">
        <v>25</v>
      </c>
      <c r="L9454" s="72" t="s">
        <v>474</v>
      </c>
      <c r="M9454" s="72" t="s">
        <v>29</v>
      </c>
    </row>
    <row r="9455" spans="2:13" x14ac:dyDescent="0.25">
      <c r="B9455" s="72" t="s">
        <v>12</v>
      </c>
      <c r="C9455" s="72" t="s">
        <v>13</v>
      </c>
      <c r="D9455" s="72" t="s">
        <v>14</v>
      </c>
      <c r="E9455" s="72" t="s">
        <v>39</v>
      </c>
      <c r="F9455" s="73">
        <v>-29170</v>
      </c>
      <c r="G9455" s="72" t="s">
        <v>16</v>
      </c>
      <c r="H9455" s="72" t="s">
        <v>17</v>
      </c>
      <c r="I9455" s="72" t="s">
        <v>18</v>
      </c>
      <c r="J9455" s="72" t="s">
        <v>19</v>
      </c>
      <c r="K9455" s="72" t="s">
        <v>20</v>
      </c>
      <c r="L9455" s="72" t="s">
        <v>98</v>
      </c>
      <c r="M9455" s="72"/>
    </row>
    <row r="9456" spans="2:13" x14ac:dyDescent="0.25">
      <c r="B9456" s="72" t="s">
        <v>12</v>
      </c>
      <c r="C9456" s="72" t="s">
        <v>13</v>
      </c>
      <c r="D9456" s="72" t="s">
        <v>14</v>
      </c>
      <c r="E9456" s="72" t="s">
        <v>39</v>
      </c>
      <c r="F9456" s="73">
        <v>-171287</v>
      </c>
      <c r="G9456" s="72" t="s">
        <v>16</v>
      </c>
      <c r="H9456" s="72" t="s">
        <v>24</v>
      </c>
      <c r="I9456" s="72" t="s">
        <v>18</v>
      </c>
      <c r="J9456" s="72" t="s">
        <v>19</v>
      </c>
      <c r="K9456" s="72" t="s">
        <v>49</v>
      </c>
      <c r="L9456" s="72" t="s">
        <v>82</v>
      </c>
      <c r="M9456" s="72"/>
    </row>
    <row r="9457" spans="2:13" x14ac:dyDescent="0.25">
      <c r="B9457" s="72" t="s">
        <v>12</v>
      </c>
      <c r="C9457" s="72" t="s">
        <v>13</v>
      </c>
      <c r="D9457" s="72" t="s">
        <v>14</v>
      </c>
      <c r="E9457" s="72" t="s">
        <v>187</v>
      </c>
      <c r="F9457" s="73">
        <v>4256037</v>
      </c>
      <c r="G9457" s="72" t="s">
        <v>16</v>
      </c>
      <c r="H9457" s="72" t="s">
        <v>24</v>
      </c>
      <c r="I9457" s="72" t="s">
        <v>18</v>
      </c>
      <c r="J9457" s="72" t="s">
        <v>19</v>
      </c>
      <c r="K9457" s="72" t="s">
        <v>99</v>
      </c>
      <c r="L9457" s="72" t="s">
        <v>368</v>
      </c>
      <c r="M9457" s="72" t="s">
        <v>112</v>
      </c>
    </row>
    <row r="9458" spans="2:13" x14ac:dyDescent="0.25">
      <c r="B9458" s="72" t="s">
        <v>12</v>
      </c>
      <c r="C9458" s="72" t="s">
        <v>13</v>
      </c>
      <c r="D9458" s="72" t="s">
        <v>14</v>
      </c>
      <c r="E9458" s="72" t="s">
        <v>123</v>
      </c>
      <c r="F9458" s="73">
        <v>-6476</v>
      </c>
      <c r="G9458" s="72" t="s">
        <v>16</v>
      </c>
      <c r="H9458" s="72" t="s">
        <v>24</v>
      </c>
      <c r="I9458" s="72" t="s">
        <v>18</v>
      </c>
      <c r="J9458" s="72" t="s">
        <v>19</v>
      </c>
      <c r="K9458" s="72" t="s">
        <v>49</v>
      </c>
      <c r="L9458" s="72" t="s">
        <v>209</v>
      </c>
      <c r="M9458" s="72"/>
    </row>
    <row r="9459" spans="2:13" x14ac:dyDescent="0.25">
      <c r="B9459" s="72" t="s">
        <v>12</v>
      </c>
      <c r="C9459" s="72" t="s">
        <v>13</v>
      </c>
      <c r="D9459" s="72" t="s">
        <v>14</v>
      </c>
      <c r="E9459" s="72" t="s">
        <v>83</v>
      </c>
      <c r="F9459" s="73">
        <v>50096</v>
      </c>
      <c r="G9459" s="72" t="s">
        <v>16</v>
      </c>
      <c r="H9459" s="72" t="s">
        <v>17</v>
      </c>
      <c r="I9459" s="72" t="s">
        <v>18</v>
      </c>
      <c r="J9459" s="72" t="s">
        <v>19</v>
      </c>
      <c r="K9459" s="72" t="s">
        <v>25</v>
      </c>
      <c r="L9459" s="72" t="s">
        <v>477</v>
      </c>
      <c r="M9459" s="72"/>
    </row>
    <row r="9460" spans="2:13" x14ac:dyDescent="0.25">
      <c r="B9460" s="72" t="s">
        <v>12</v>
      </c>
      <c r="C9460" s="72" t="s">
        <v>13</v>
      </c>
      <c r="D9460" s="72" t="s">
        <v>14</v>
      </c>
      <c r="E9460" s="72" t="s">
        <v>94</v>
      </c>
      <c r="F9460" s="73">
        <v>120136</v>
      </c>
      <c r="G9460" s="72" t="s">
        <v>16</v>
      </c>
      <c r="H9460" s="72" t="s">
        <v>24</v>
      </c>
      <c r="I9460" s="72" t="s">
        <v>18</v>
      </c>
      <c r="J9460" s="72" t="s">
        <v>19</v>
      </c>
      <c r="K9460" s="72" t="s">
        <v>96</v>
      </c>
      <c r="L9460" s="72" t="s">
        <v>391</v>
      </c>
      <c r="M9460" s="72"/>
    </row>
    <row r="9461" spans="2:13" x14ac:dyDescent="0.25">
      <c r="B9461" s="72" t="s">
        <v>12</v>
      </c>
      <c r="C9461" s="72" t="s">
        <v>13</v>
      </c>
      <c r="D9461" s="72" t="s">
        <v>14</v>
      </c>
      <c r="E9461" s="72" t="s">
        <v>33</v>
      </c>
      <c r="F9461" s="73">
        <v>21213</v>
      </c>
      <c r="G9461" s="72" t="s">
        <v>16</v>
      </c>
      <c r="H9461" s="72" t="s">
        <v>17</v>
      </c>
      <c r="I9461" s="72" t="s">
        <v>18</v>
      </c>
      <c r="J9461" s="72" t="s">
        <v>19</v>
      </c>
      <c r="K9461" s="72" t="s">
        <v>25</v>
      </c>
      <c r="L9461" s="72" t="s">
        <v>356</v>
      </c>
      <c r="M9461" s="72" t="s">
        <v>35</v>
      </c>
    </row>
    <row r="9462" spans="2:13" x14ac:dyDescent="0.25">
      <c r="B9462" s="72" t="s">
        <v>12</v>
      </c>
      <c r="C9462" s="72" t="s">
        <v>13</v>
      </c>
      <c r="D9462" s="72" t="s">
        <v>14</v>
      </c>
      <c r="E9462" s="72" t="s">
        <v>94</v>
      </c>
      <c r="F9462" s="73">
        <v>188633</v>
      </c>
      <c r="G9462" s="72" t="s">
        <v>16</v>
      </c>
      <c r="H9462" s="72" t="s">
        <v>24</v>
      </c>
      <c r="I9462" s="72" t="s">
        <v>18</v>
      </c>
      <c r="J9462" s="72" t="s">
        <v>19</v>
      </c>
      <c r="K9462" s="72" t="s">
        <v>63</v>
      </c>
      <c r="L9462" s="72" t="s">
        <v>135</v>
      </c>
      <c r="M9462" s="72"/>
    </row>
    <row r="9463" spans="2:13" x14ac:dyDescent="0.25">
      <c r="B9463" s="72" t="s">
        <v>12</v>
      </c>
      <c r="C9463" s="72" t="s">
        <v>13</v>
      </c>
      <c r="D9463" s="72" t="s">
        <v>14</v>
      </c>
      <c r="E9463" s="72" t="s">
        <v>83</v>
      </c>
      <c r="F9463" s="73">
        <v>691</v>
      </c>
      <c r="G9463" s="72" t="s">
        <v>16</v>
      </c>
      <c r="H9463" s="72" t="s">
        <v>17</v>
      </c>
      <c r="I9463" s="72" t="s">
        <v>18</v>
      </c>
      <c r="J9463" s="72" t="s">
        <v>19</v>
      </c>
      <c r="K9463" s="72" t="s">
        <v>25</v>
      </c>
      <c r="L9463" s="72" t="s">
        <v>548</v>
      </c>
      <c r="M9463" s="72"/>
    </row>
    <row r="9464" spans="2:13" x14ac:dyDescent="0.25">
      <c r="B9464" s="72" t="s">
        <v>12</v>
      </c>
      <c r="C9464" s="72" t="s">
        <v>13</v>
      </c>
      <c r="D9464" s="72" t="s">
        <v>14</v>
      </c>
      <c r="E9464" s="72" t="s">
        <v>152</v>
      </c>
      <c r="F9464" s="73">
        <v>-1256</v>
      </c>
      <c r="G9464" s="72" t="s">
        <v>16</v>
      </c>
      <c r="H9464" s="72" t="s">
        <v>17</v>
      </c>
      <c r="I9464" s="72" t="s">
        <v>18</v>
      </c>
      <c r="J9464" s="72" t="s">
        <v>19</v>
      </c>
      <c r="K9464" s="72" t="s">
        <v>25</v>
      </c>
      <c r="L9464" s="72" t="s">
        <v>165</v>
      </c>
      <c r="M9464" s="72"/>
    </row>
    <row r="9465" spans="2:13" x14ac:dyDescent="0.25">
      <c r="B9465" s="72" t="s">
        <v>12</v>
      </c>
      <c r="C9465" s="72" t="s">
        <v>13</v>
      </c>
      <c r="D9465" s="72" t="s">
        <v>14</v>
      </c>
      <c r="E9465" s="72" t="s">
        <v>83</v>
      </c>
      <c r="F9465" s="73">
        <v>221684</v>
      </c>
      <c r="G9465" s="72" t="s">
        <v>16</v>
      </c>
      <c r="H9465" s="72" t="s">
        <v>24</v>
      </c>
      <c r="I9465" s="72" t="s">
        <v>18</v>
      </c>
      <c r="J9465" s="72" t="s">
        <v>19</v>
      </c>
      <c r="K9465" s="72" t="s">
        <v>25</v>
      </c>
      <c r="L9465" s="72" t="s">
        <v>180</v>
      </c>
      <c r="M9465" s="72"/>
    </row>
    <row r="9466" spans="2:13" x14ac:dyDescent="0.25">
      <c r="B9466" s="72" t="s">
        <v>12</v>
      </c>
      <c r="C9466" s="72" t="s">
        <v>13</v>
      </c>
      <c r="D9466" s="72" t="s">
        <v>14</v>
      </c>
      <c r="E9466" s="72" t="s">
        <v>144</v>
      </c>
      <c r="F9466" s="73">
        <v>908650</v>
      </c>
      <c r="G9466" s="72" t="s">
        <v>16</v>
      </c>
      <c r="H9466" s="72" t="s">
        <v>24</v>
      </c>
      <c r="I9466" s="72" t="s">
        <v>18</v>
      </c>
      <c r="J9466" s="72" t="s">
        <v>19</v>
      </c>
      <c r="K9466" s="72" t="s">
        <v>37</v>
      </c>
      <c r="L9466" s="72" t="s">
        <v>317</v>
      </c>
      <c r="M9466" s="72" t="s">
        <v>184</v>
      </c>
    </row>
    <row r="9467" spans="2:13" x14ac:dyDescent="0.25">
      <c r="B9467" s="72" t="s">
        <v>12</v>
      </c>
      <c r="C9467" s="72" t="s">
        <v>13</v>
      </c>
      <c r="D9467" s="72" t="s">
        <v>14</v>
      </c>
      <c r="E9467" s="72" t="s">
        <v>94</v>
      </c>
      <c r="F9467" s="73">
        <v>340428</v>
      </c>
      <c r="G9467" s="72" t="s">
        <v>16</v>
      </c>
      <c r="H9467" s="72" t="s">
        <v>24</v>
      </c>
      <c r="I9467" s="72" t="s">
        <v>18</v>
      </c>
      <c r="J9467" s="72" t="s">
        <v>19</v>
      </c>
      <c r="K9467" s="72" t="s">
        <v>20</v>
      </c>
      <c r="L9467" s="72" t="s">
        <v>483</v>
      </c>
      <c r="M9467" s="72"/>
    </row>
    <row r="9468" spans="2:13" x14ac:dyDescent="0.25">
      <c r="B9468" s="72" t="s">
        <v>12</v>
      </c>
      <c r="C9468" s="72" t="s">
        <v>13</v>
      </c>
      <c r="D9468" s="72" t="s">
        <v>14</v>
      </c>
      <c r="E9468" s="72" t="s">
        <v>27</v>
      </c>
      <c r="F9468" s="73">
        <v>34829</v>
      </c>
      <c r="G9468" s="72" t="s">
        <v>16</v>
      </c>
      <c r="H9468" s="72" t="s">
        <v>24</v>
      </c>
      <c r="I9468" s="72" t="s">
        <v>48</v>
      </c>
      <c r="J9468" s="72" t="s">
        <v>19</v>
      </c>
      <c r="K9468" s="72" t="s">
        <v>37</v>
      </c>
      <c r="L9468" s="72" t="s">
        <v>291</v>
      </c>
      <c r="M9468" s="72" t="s">
        <v>112</v>
      </c>
    </row>
    <row r="9469" spans="2:13" x14ac:dyDescent="0.25">
      <c r="B9469" s="72" t="s">
        <v>12</v>
      </c>
      <c r="C9469" s="72" t="s">
        <v>13</v>
      </c>
      <c r="D9469" s="72" t="s">
        <v>14</v>
      </c>
      <c r="E9469" s="72" t="s">
        <v>27</v>
      </c>
      <c r="F9469" s="73">
        <v>8765</v>
      </c>
      <c r="G9469" s="72" t="s">
        <v>16</v>
      </c>
      <c r="H9469" s="72" t="s">
        <v>24</v>
      </c>
      <c r="I9469" s="72" t="s">
        <v>18</v>
      </c>
      <c r="J9469" s="72" t="s">
        <v>19</v>
      </c>
      <c r="K9469" s="72" t="s">
        <v>117</v>
      </c>
      <c r="L9469" s="72" t="s">
        <v>609</v>
      </c>
      <c r="M9469" s="72" t="s">
        <v>57</v>
      </c>
    </row>
    <row r="9470" spans="2:13" x14ac:dyDescent="0.25">
      <c r="B9470" s="72" t="s">
        <v>12</v>
      </c>
      <c r="C9470" s="72" t="s">
        <v>13</v>
      </c>
      <c r="D9470" s="72" t="s">
        <v>14</v>
      </c>
      <c r="E9470" s="72" t="s">
        <v>55</v>
      </c>
      <c r="F9470" s="73">
        <v>167575</v>
      </c>
      <c r="G9470" s="72" t="s">
        <v>16</v>
      </c>
      <c r="H9470" s="72" t="s">
        <v>24</v>
      </c>
      <c r="I9470" s="72" t="s">
        <v>18</v>
      </c>
      <c r="J9470" s="72" t="s">
        <v>19</v>
      </c>
      <c r="K9470" s="72" t="s">
        <v>117</v>
      </c>
      <c r="L9470" s="72" t="s">
        <v>609</v>
      </c>
      <c r="M9470" s="72" t="s">
        <v>112</v>
      </c>
    </row>
    <row r="9471" spans="2:13" x14ac:dyDescent="0.25">
      <c r="B9471" s="72" t="s">
        <v>12</v>
      </c>
      <c r="C9471" s="72" t="s">
        <v>13</v>
      </c>
      <c r="D9471" s="72" t="s">
        <v>14</v>
      </c>
      <c r="E9471" s="72" t="s">
        <v>79</v>
      </c>
      <c r="F9471" s="73">
        <v>-98405</v>
      </c>
      <c r="G9471" s="72" t="s">
        <v>16</v>
      </c>
      <c r="H9471" s="72" t="s">
        <v>24</v>
      </c>
      <c r="I9471" s="72" t="s">
        <v>18</v>
      </c>
      <c r="J9471" s="72" t="s">
        <v>19</v>
      </c>
      <c r="K9471" s="72" t="s">
        <v>37</v>
      </c>
      <c r="L9471" s="72" t="s">
        <v>507</v>
      </c>
      <c r="M9471" s="72"/>
    </row>
    <row r="9472" spans="2:13" x14ac:dyDescent="0.25">
      <c r="B9472" s="72" t="s">
        <v>12</v>
      </c>
      <c r="C9472" s="72" t="s">
        <v>13</v>
      </c>
      <c r="D9472" s="72" t="s">
        <v>14</v>
      </c>
      <c r="E9472" s="72" t="s">
        <v>27</v>
      </c>
      <c r="F9472" s="73">
        <v>260420</v>
      </c>
      <c r="G9472" s="72" t="s">
        <v>16</v>
      </c>
      <c r="H9472" s="72" t="s">
        <v>24</v>
      </c>
      <c r="I9472" s="72" t="s">
        <v>18</v>
      </c>
      <c r="J9472" s="72" t="s">
        <v>19</v>
      </c>
      <c r="K9472" s="72" t="s">
        <v>63</v>
      </c>
      <c r="L9472" s="72" t="s">
        <v>515</v>
      </c>
      <c r="M9472" s="72" t="s">
        <v>47</v>
      </c>
    </row>
    <row r="9473" spans="2:13" x14ac:dyDescent="0.25">
      <c r="B9473" s="72" t="s">
        <v>12</v>
      </c>
      <c r="C9473" s="72" t="s">
        <v>13</v>
      </c>
      <c r="D9473" s="72" t="s">
        <v>14</v>
      </c>
      <c r="E9473" s="72" t="s">
        <v>79</v>
      </c>
      <c r="F9473" s="73">
        <v>-908</v>
      </c>
      <c r="G9473" s="72" t="s">
        <v>16</v>
      </c>
      <c r="H9473" s="72" t="s">
        <v>24</v>
      </c>
      <c r="I9473" s="72" t="s">
        <v>18</v>
      </c>
      <c r="J9473" s="72" t="s">
        <v>19</v>
      </c>
      <c r="K9473" s="72" t="s">
        <v>130</v>
      </c>
      <c r="L9473" s="72" t="s">
        <v>610</v>
      </c>
      <c r="M9473" s="72"/>
    </row>
    <row r="9474" spans="2:13" x14ac:dyDescent="0.25">
      <c r="B9474" s="72" t="s">
        <v>12</v>
      </c>
      <c r="C9474" s="72" t="s">
        <v>13</v>
      </c>
      <c r="D9474" s="72" t="s">
        <v>14</v>
      </c>
      <c r="E9474" s="72" t="s">
        <v>55</v>
      </c>
      <c r="F9474" s="73">
        <v>65966</v>
      </c>
      <c r="G9474" s="72" t="s">
        <v>16</v>
      </c>
      <c r="H9474" s="72" t="s">
        <v>24</v>
      </c>
      <c r="I9474" s="72" t="s">
        <v>18</v>
      </c>
      <c r="J9474" s="72" t="s">
        <v>179</v>
      </c>
      <c r="K9474" s="72" t="s">
        <v>25</v>
      </c>
      <c r="L9474" s="72" t="s">
        <v>495</v>
      </c>
      <c r="M9474" s="72" t="s">
        <v>112</v>
      </c>
    </row>
    <row r="9475" spans="2:13" x14ac:dyDescent="0.25">
      <c r="B9475" s="72" t="s">
        <v>12</v>
      </c>
      <c r="C9475" s="72" t="s">
        <v>13</v>
      </c>
      <c r="D9475" s="72" t="s">
        <v>14</v>
      </c>
      <c r="E9475" s="72" t="s">
        <v>187</v>
      </c>
      <c r="F9475" s="73">
        <v>4853862</v>
      </c>
      <c r="G9475" s="72" t="s">
        <v>16</v>
      </c>
      <c r="H9475" s="72" t="s">
        <v>17</v>
      </c>
      <c r="I9475" s="72" t="s">
        <v>18</v>
      </c>
      <c r="J9475" s="72" t="s">
        <v>19</v>
      </c>
      <c r="K9475" s="72" t="s">
        <v>25</v>
      </c>
      <c r="L9475" s="72" t="s">
        <v>566</v>
      </c>
      <c r="M9475" s="72" t="s">
        <v>112</v>
      </c>
    </row>
    <row r="9476" spans="2:13" x14ac:dyDescent="0.25">
      <c r="B9476" s="72" t="s">
        <v>12</v>
      </c>
      <c r="C9476" s="72" t="s">
        <v>13</v>
      </c>
      <c r="D9476" s="72" t="s">
        <v>14</v>
      </c>
      <c r="E9476" s="72" t="s">
        <v>39</v>
      </c>
      <c r="F9476" s="73">
        <v>-9655</v>
      </c>
      <c r="G9476" s="72" t="s">
        <v>16</v>
      </c>
      <c r="H9476" s="72" t="s">
        <v>24</v>
      </c>
      <c r="I9476" s="72" t="s">
        <v>18</v>
      </c>
      <c r="J9476" s="72" t="s">
        <v>19</v>
      </c>
      <c r="K9476" s="72" t="s">
        <v>25</v>
      </c>
      <c r="L9476" s="72" t="s">
        <v>601</v>
      </c>
      <c r="M9476" s="72"/>
    </row>
    <row r="9477" spans="2:13" x14ac:dyDescent="0.25">
      <c r="B9477" s="72" t="s">
        <v>12</v>
      </c>
      <c r="C9477" s="72" t="s">
        <v>13</v>
      </c>
      <c r="D9477" s="72" t="s">
        <v>14</v>
      </c>
      <c r="E9477" s="72" t="s">
        <v>83</v>
      </c>
      <c r="F9477" s="73">
        <v>5084116</v>
      </c>
      <c r="G9477" s="72" t="s">
        <v>16</v>
      </c>
      <c r="H9477" s="72" t="s">
        <v>24</v>
      </c>
      <c r="I9477" s="72" t="s">
        <v>18</v>
      </c>
      <c r="J9477" s="72" t="s">
        <v>19</v>
      </c>
      <c r="K9477" s="72" t="s">
        <v>37</v>
      </c>
      <c r="L9477" s="72" t="s">
        <v>549</v>
      </c>
      <c r="M9477" s="72"/>
    </row>
    <row r="9478" spans="2:13" x14ac:dyDescent="0.25">
      <c r="B9478" s="72" t="s">
        <v>12</v>
      </c>
      <c r="C9478" s="72" t="s">
        <v>13</v>
      </c>
      <c r="D9478" s="72" t="s">
        <v>14</v>
      </c>
      <c r="E9478" s="72" t="s">
        <v>39</v>
      </c>
      <c r="F9478" s="73">
        <v>-18</v>
      </c>
      <c r="G9478" s="72" t="s">
        <v>16</v>
      </c>
      <c r="H9478" s="72" t="s">
        <v>17</v>
      </c>
      <c r="I9478" s="72" t="s">
        <v>18</v>
      </c>
      <c r="J9478" s="72" t="s">
        <v>19</v>
      </c>
      <c r="K9478" s="72" t="s">
        <v>25</v>
      </c>
      <c r="L9478" s="72" t="s">
        <v>164</v>
      </c>
      <c r="M9478" s="72"/>
    </row>
    <row r="9479" spans="2:13" x14ac:dyDescent="0.25">
      <c r="B9479" s="72" t="s">
        <v>12</v>
      </c>
      <c r="C9479" s="72" t="s">
        <v>13</v>
      </c>
      <c r="D9479" s="72" t="s">
        <v>14</v>
      </c>
      <c r="E9479" s="72" t="s">
        <v>36</v>
      </c>
      <c r="F9479" s="73">
        <v>77645</v>
      </c>
      <c r="G9479" s="72" t="s">
        <v>16</v>
      </c>
      <c r="H9479" s="72" t="s">
        <v>17</v>
      </c>
      <c r="I9479" s="72" t="s">
        <v>18</v>
      </c>
      <c r="J9479" s="72" t="s">
        <v>19</v>
      </c>
      <c r="K9479" s="72" t="s">
        <v>49</v>
      </c>
      <c r="L9479" s="72" t="s">
        <v>222</v>
      </c>
      <c r="M9479" s="72" t="s">
        <v>29</v>
      </c>
    </row>
    <row r="9480" spans="2:13" x14ac:dyDescent="0.25">
      <c r="B9480" s="72" t="s">
        <v>12</v>
      </c>
      <c r="C9480" s="72" t="s">
        <v>13</v>
      </c>
      <c r="D9480" s="72" t="s">
        <v>14</v>
      </c>
      <c r="E9480" s="72" t="s">
        <v>30</v>
      </c>
      <c r="F9480" s="73">
        <v>-1577</v>
      </c>
      <c r="G9480" s="72" t="s">
        <v>16</v>
      </c>
      <c r="H9480" s="72" t="s">
        <v>17</v>
      </c>
      <c r="I9480" s="72" t="s">
        <v>18</v>
      </c>
      <c r="J9480" s="72" t="s">
        <v>19</v>
      </c>
      <c r="K9480" s="72" t="s">
        <v>25</v>
      </c>
      <c r="L9480" s="72" t="s">
        <v>235</v>
      </c>
      <c r="M9480" s="72"/>
    </row>
    <row r="9481" spans="2:13" x14ac:dyDescent="0.25">
      <c r="B9481" s="72" t="s">
        <v>12</v>
      </c>
      <c r="C9481" s="72" t="s">
        <v>13</v>
      </c>
      <c r="D9481" s="72" t="s">
        <v>14</v>
      </c>
      <c r="E9481" s="72" t="s">
        <v>74</v>
      </c>
      <c r="F9481" s="73">
        <v>141</v>
      </c>
      <c r="G9481" s="72" t="s">
        <v>16</v>
      </c>
      <c r="H9481" s="72" t="s">
        <v>24</v>
      </c>
      <c r="I9481" s="72" t="s">
        <v>18</v>
      </c>
      <c r="J9481" s="72" t="s">
        <v>19</v>
      </c>
      <c r="K9481" s="72" t="s">
        <v>99</v>
      </c>
      <c r="L9481" s="72" t="s">
        <v>355</v>
      </c>
      <c r="M9481" s="72" t="s">
        <v>302</v>
      </c>
    </row>
    <row r="9482" spans="2:13" x14ac:dyDescent="0.25">
      <c r="B9482" s="72" t="s">
        <v>12</v>
      </c>
      <c r="C9482" s="72" t="s">
        <v>13</v>
      </c>
      <c r="D9482" s="72" t="s">
        <v>14</v>
      </c>
      <c r="E9482" s="72" t="s">
        <v>134</v>
      </c>
      <c r="F9482" s="73">
        <v>241341</v>
      </c>
      <c r="G9482" s="72" t="s">
        <v>16</v>
      </c>
      <c r="H9482" s="72" t="s">
        <v>24</v>
      </c>
      <c r="I9482" s="72" t="s">
        <v>18</v>
      </c>
      <c r="J9482" s="72" t="s">
        <v>19</v>
      </c>
      <c r="K9482" s="72" t="s">
        <v>25</v>
      </c>
      <c r="L9482" s="72" t="s">
        <v>410</v>
      </c>
      <c r="M9482" s="72"/>
    </row>
    <row r="9483" spans="2:13" x14ac:dyDescent="0.25">
      <c r="B9483" s="72" t="s">
        <v>12</v>
      </c>
      <c r="C9483" s="72" t="s">
        <v>13</v>
      </c>
      <c r="D9483" s="72" t="s">
        <v>14</v>
      </c>
      <c r="E9483" s="72" t="s">
        <v>58</v>
      </c>
      <c r="F9483" s="73">
        <v>19873</v>
      </c>
      <c r="G9483" s="72" t="s">
        <v>16</v>
      </c>
      <c r="H9483" s="72" t="s">
        <v>17</v>
      </c>
      <c r="I9483" s="72" t="s">
        <v>48</v>
      </c>
      <c r="J9483" s="72" t="s">
        <v>19</v>
      </c>
      <c r="K9483" s="72" t="s">
        <v>49</v>
      </c>
      <c r="L9483" s="72" t="s">
        <v>91</v>
      </c>
      <c r="M9483" s="72" t="s">
        <v>29</v>
      </c>
    </row>
    <row r="9484" spans="2:13" x14ac:dyDescent="0.25">
      <c r="B9484" s="72" t="s">
        <v>12</v>
      </c>
      <c r="C9484" s="72" t="s">
        <v>13</v>
      </c>
      <c r="D9484" s="72" t="s">
        <v>14</v>
      </c>
      <c r="E9484" s="72" t="s">
        <v>132</v>
      </c>
      <c r="F9484" s="73">
        <v>635787</v>
      </c>
      <c r="G9484" s="72" t="s">
        <v>16</v>
      </c>
      <c r="H9484" s="72" t="s">
        <v>24</v>
      </c>
      <c r="I9484" s="72" t="s">
        <v>18</v>
      </c>
      <c r="J9484" s="72" t="s">
        <v>19</v>
      </c>
      <c r="K9484" s="72" t="s">
        <v>37</v>
      </c>
      <c r="L9484" s="72" t="s">
        <v>320</v>
      </c>
      <c r="M9484" s="72" t="s">
        <v>62</v>
      </c>
    </row>
    <row r="9485" spans="2:13" x14ac:dyDescent="0.25">
      <c r="B9485" s="72" t="s">
        <v>12</v>
      </c>
      <c r="C9485" s="72" t="s">
        <v>13</v>
      </c>
      <c r="D9485" s="72" t="s">
        <v>14</v>
      </c>
      <c r="E9485" s="72" t="s">
        <v>41</v>
      </c>
      <c r="F9485" s="73">
        <v>-3</v>
      </c>
      <c r="G9485" s="72" t="s">
        <v>16</v>
      </c>
      <c r="H9485" s="72" t="s">
        <v>17</v>
      </c>
      <c r="I9485" s="72" t="s">
        <v>18</v>
      </c>
      <c r="J9485" s="72" t="s">
        <v>19</v>
      </c>
      <c r="K9485" s="72" t="s">
        <v>25</v>
      </c>
      <c r="L9485" s="72" t="s">
        <v>590</v>
      </c>
      <c r="M9485" s="72"/>
    </row>
    <row r="9486" spans="2:13" x14ac:dyDescent="0.25">
      <c r="B9486" s="72" t="s">
        <v>12</v>
      </c>
      <c r="C9486" s="72" t="s">
        <v>13</v>
      </c>
      <c r="D9486" s="72" t="s">
        <v>14</v>
      </c>
      <c r="E9486" s="72" t="s">
        <v>51</v>
      </c>
      <c r="F9486" s="73">
        <v>1082000</v>
      </c>
      <c r="G9486" s="72" t="s">
        <v>16</v>
      </c>
      <c r="H9486" s="72" t="s">
        <v>24</v>
      </c>
      <c r="I9486" s="72" t="s">
        <v>18</v>
      </c>
      <c r="J9486" s="72" t="s">
        <v>19</v>
      </c>
      <c r="K9486" s="72" t="s">
        <v>20</v>
      </c>
      <c r="L9486" s="72" t="s">
        <v>327</v>
      </c>
      <c r="M9486" s="72"/>
    </row>
    <row r="9487" spans="2:13" x14ac:dyDescent="0.25">
      <c r="B9487" s="72" t="s">
        <v>12</v>
      </c>
      <c r="C9487" s="72" t="s">
        <v>13</v>
      </c>
      <c r="D9487" s="72" t="s">
        <v>14</v>
      </c>
      <c r="E9487" s="72" t="s">
        <v>68</v>
      </c>
      <c r="F9487" s="73">
        <v>-394</v>
      </c>
      <c r="G9487" s="72" t="s">
        <v>16</v>
      </c>
      <c r="H9487" s="72" t="s">
        <v>17</v>
      </c>
      <c r="I9487" s="72" t="s">
        <v>48</v>
      </c>
      <c r="J9487" s="72" t="s">
        <v>19</v>
      </c>
      <c r="K9487" s="72" t="s">
        <v>25</v>
      </c>
      <c r="L9487" s="72" t="s">
        <v>139</v>
      </c>
      <c r="M9487" s="72"/>
    </row>
    <row r="9488" spans="2:13" x14ac:dyDescent="0.25">
      <c r="B9488" s="72" t="s">
        <v>12</v>
      </c>
      <c r="C9488" s="72" t="s">
        <v>13</v>
      </c>
      <c r="D9488" s="72" t="s">
        <v>14</v>
      </c>
      <c r="E9488" s="72" t="s">
        <v>27</v>
      </c>
      <c r="F9488" s="73">
        <v>75181</v>
      </c>
      <c r="G9488" s="72" t="s">
        <v>16</v>
      </c>
      <c r="H9488" s="72" t="s">
        <v>24</v>
      </c>
      <c r="I9488" s="72" t="s">
        <v>18</v>
      </c>
      <c r="J9488" s="72" t="s">
        <v>19</v>
      </c>
      <c r="K9488" s="72" t="s">
        <v>63</v>
      </c>
      <c r="L9488" s="72" t="s">
        <v>137</v>
      </c>
      <c r="M9488" s="72" t="s">
        <v>57</v>
      </c>
    </row>
    <row r="9489" spans="2:13" x14ac:dyDescent="0.25">
      <c r="B9489" s="72" t="s">
        <v>12</v>
      </c>
      <c r="C9489" s="72" t="s">
        <v>13</v>
      </c>
      <c r="D9489" s="72" t="s">
        <v>14</v>
      </c>
      <c r="E9489" s="72" t="s">
        <v>45</v>
      </c>
      <c r="F9489" s="73">
        <v>150232</v>
      </c>
      <c r="G9489" s="72" t="s">
        <v>16</v>
      </c>
      <c r="H9489" s="72" t="s">
        <v>24</v>
      </c>
      <c r="I9489" s="72" t="s">
        <v>18</v>
      </c>
      <c r="J9489" s="72" t="s">
        <v>19</v>
      </c>
      <c r="K9489" s="72" t="s">
        <v>117</v>
      </c>
      <c r="L9489" s="72" t="s">
        <v>393</v>
      </c>
      <c r="M9489" s="72" t="s">
        <v>29</v>
      </c>
    </row>
    <row r="9490" spans="2:13" x14ac:dyDescent="0.25">
      <c r="B9490" s="72" t="s">
        <v>12</v>
      </c>
      <c r="C9490" s="72" t="s">
        <v>13</v>
      </c>
      <c r="D9490" s="72" t="s">
        <v>14</v>
      </c>
      <c r="E9490" s="72" t="s">
        <v>83</v>
      </c>
      <c r="F9490" s="73">
        <v>46101</v>
      </c>
      <c r="G9490" s="72" t="s">
        <v>16</v>
      </c>
      <c r="H9490" s="72" t="s">
        <v>24</v>
      </c>
      <c r="I9490" s="72" t="s">
        <v>18</v>
      </c>
      <c r="J9490" s="72" t="s">
        <v>19</v>
      </c>
      <c r="K9490" s="72" t="s">
        <v>117</v>
      </c>
      <c r="L9490" s="72" t="s">
        <v>393</v>
      </c>
      <c r="M9490" s="72"/>
    </row>
    <row r="9491" spans="2:13" x14ac:dyDescent="0.25">
      <c r="B9491" s="72" t="s">
        <v>12</v>
      </c>
      <c r="C9491" s="72" t="s">
        <v>13</v>
      </c>
      <c r="D9491" s="72" t="s">
        <v>14</v>
      </c>
      <c r="E9491" s="72" t="s">
        <v>81</v>
      </c>
      <c r="F9491" s="73">
        <v>1457271</v>
      </c>
      <c r="G9491" s="72" t="s">
        <v>16</v>
      </c>
      <c r="H9491" s="72" t="s">
        <v>24</v>
      </c>
      <c r="I9491" s="72" t="s">
        <v>18</v>
      </c>
      <c r="J9491" s="72" t="s">
        <v>19</v>
      </c>
      <c r="K9491" s="72" t="s">
        <v>37</v>
      </c>
      <c r="L9491" s="72" t="s">
        <v>285</v>
      </c>
      <c r="M9491" s="72" t="s">
        <v>47</v>
      </c>
    </row>
    <row r="9492" spans="2:13" x14ac:dyDescent="0.25">
      <c r="B9492" s="72" t="s">
        <v>12</v>
      </c>
      <c r="C9492" s="72" t="s">
        <v>13</v>
      </c>
      <c r="D9492" s="72" t="s">
        <v>14</v>
      </c>
      <c r="E9492" s="72" t="s">
        <v>27</v>
      </c>
      <c r="F9492" s="73">
        <v>907883</v>
      </c>
      <c r="G9492" s="72" t="s">
        <v>16</v>
      </c>
      <c r="H9492" s="72" t="s">
        <v>24</v>
      </c>
      <c r="I9492" s="72" t="s">
        <v>18</v>
      </c>
      <c r="J9492" s="72" t="s">
        <v>19</v>
      </c>
      <c r="K9492" s="72" t="s">
        <v>25</v>
      </c>
      <c r="L9492" s="72" t="s">
        <v>220</v>
      </c>
      <c r="M9492" s="72" t="s">
        <v>29</v>
      </c>
    </row>
    <row r="9493" spans="2:13" x14ac:dyDescent="0.25">
      <c r="B9493" s="72" t="s">
        <v>12</v>
      </c>
      <c r="C9493" s="72" t="s">
        <v>13</v>
      </c>
      <c r="D9493" s="72" t="s">
        <v>14</v>
      </c>
      <c r="E9493" s="72" t="s">
        <v>27</v>
      </c>
      <c r="F9493" s="73">
        <v>922446</v>
      </c>
      <c r="G9493" s="72" t="s">
        <v>16</v>
      </c>
      <c r="H9493" s="72" t="s">
        <v>24</v>
      </c>
      <c r="I9493" s="72" t="s">
        <v>18</v>
      </c>
      <c r="J9493" s="72" t="s">
        <v>19</v>
      </c>
      <c r="K9493" s="72" t="s">
        <v>37</v>
      </c>
      <c r="L9493" s="72" t="s">
        <v>611</v>
      </c>
      <c r="M9493" s="72" t="s">
        <v>29</v>
      </c>
    </row>
    <row r="9494" spans="2:13" x14ac:dyDescent="0.25">
      <c r="B9494" s="72" t="s">
        <v>12</v>
      </c>
      <c r="C9494" s="72" t="s">
        <v>13</v>
      </c>
      <c r="D9494" s="72" t="s">
        <v>14</v>
      </c>
      <c r="E9494" s="72" t="s">
        <v>152</v>
      </c>
      <c r="F9494" s="73">
        <v>-958</v>
      </c>
      <c r="G9494" s="72" t="s">
        <v>16</v>
      </c>
      <c r="H9494" s="72" t="s">
        <v>24</v>
      </c>
      <c r="I9494" s="72" t="s">
        <v>18</v>
      </c>
      <c r="J9494" s="72" t="s">
        <v>19</v>
      </c>
      <c r="K9494" s="72" t="s">
        <v>102</v>
      </c>
      <c r="L9494" s="72" t="s">
        <v>103</v>
      </c>
      <c r="M9494" s="72"/>
    </row>
    <row r="9495" spans="2:13" x14ac:dyDescent="0.25">
      <c r="B9495" s="72" t="s">
        <v>12</v>
      </c>
      <c r="C9495" s="72" t="s">
        <v>13</v>
      </c>
      <c r="D9495" s="72" t="s">
        <v>14</v>
      </c>
      <c r="E9495" s="72" t="s">
        <v>264</v>
      </c>
      <c r="F9495" s="73">
        <v>97474</v>
      </c>
      <c r="G9495" s="72" t="s">
        <v>16</v>
      </c>
      <c r="H9495" s="72" t="s">
        <v>24</v>
      </c>
      <c r="I9495" s="72" t="s">
        <v>18</v>
      </c>
      <c r="J9495" s="72" t="s">
        <v>19</v>
      </c>
      <c r="K9495" s="72" t="s">
        <v>96</v>
      </c>
      <c r="L9495" s="72" t="s">
        <v>162</v>
      </c>
      <c r="M9495" s="72" t="s">
        <v>184</v>
      </c>
    </row>
    <row r="9496" spans="2:13" x14ac:dyDescent="0.25">
      <c r="B9496" s="72" t="s">
        <v>12</v>
      </c>
      <c r="C9496" s="72" t="s">
        <v>13</v>
      </c>
      <c r="D9496" s="72" t="s">
        <v>14</v>
      </c>
      <c r="E9496" s="72" t="s">
        <v>58</v>
      </c>
      <c r="F9496" s="73">
        <v>601624</v>
      </c>
      <c r="G9496" s="72" t="s">
        <v>16</v>
      </c>
      <c r="H9496" s="72" t="s">
        <v>24</v>
      </c>
      <c r="I9496" s="72" t="s">
        <v>18</v>
      </c>
      <c r="J9496" s="72" t="s">
        <v>19</v>
      </c>
      <c r="K9496" s="72" t="s">
        <v>37</v>
      </c>
      <c r="L9496" s="72" t="s">
        <v>71</v>
      </c>
      <c r="M9496" s="72" t="s">
        <v>29</v>
      </c>
    </row>
    <row r="9497" spans="2:13" x14ac:dyDescent="0.25">
      <c r="B9497" s="72" t="s">
        <v>12</v>
      </c>
      <c r="C9497" s="72" t="s">
        <v>13</v>
      </c>
      <c r="D9497" s="72" t="s">
        <v>14</v>
      </c>
      <c r="E9497" s="72" t="s">
        <v>94</v>
      </c>
      <c r="F9497" s="73">
        <v>35000</v>
      </c>
      <c r="G9497" s="72" t="s">
        <v>16</v>
      </c>
      <c r="H9497" s="72" t="s">
        <v>24</v>
      </c>
      <c r="I9497" s="72" t="s">
        <v>18</v>
      </c>
      <c r="J9497" s="72" t="s">
        <v>19</v>
      </c>
      <c r="K9497" s="72" t="s">
        <v>25</v>
      </c>
      <c r="L9497" s="72" t="s">
        <v>115</v>
      </c>
      <c r="M9497" s="72"/>
    </row>
    <row r="9498" spans="2:13" x14ac:dyDescent="0.25">
      <c r="B9498" s="72" t="s">
        <v>12</v>
      </c>
      <c r="C9498" s="72" t="s">
        <v>13</v>
      </c>
      <c r="D9498" s="72" t="s">
        <v>14</v>
      </c>
      <c r="E9498" s="72" t="s">
        <v>228</v>
      </c>
      <c r="F9498" s="73">
        <v>4588921</v>
      </c>
      <c r="G9498" s="72" t="s">
        <v>16</v>
      </c>
      <c r="H9498" s="72" t="s">
        <v>24</v>
      </c>
      <c r="I9498" s="72" t="s">
        <v>18</v>
      </c>
      <c r="J9498" s="72" t="s">
        <v>19</v>
      </c>
      <c r="K9498" s="72" t="s">
        <v>37</v>
      </c>
      <c r="L9498" s="72" t="s">
        <v>320</v>
      </c>
      <c r="M9498" s="72" t="s">
        <v>62</v>
      </c>
    </row>
    <row r="9499" spans="2:13" x14ac:dyDescent="0.25">
      <c r="B9499" s="72" t="s">
        <v>12</v>
      </c>
      <c r="C9499" s="72" t="s">
        <v>13</v>
      </c>
      <c r="D9499" s="72" t="s">
        <v>14</v>
      </c>
      <c r="E9499" s="72" t="s">
        <v>144</v>
      </c>
      <c r="F9499" s="73">
        <v>593334</v>
      </c>
      <c r="G9499" s="72" t="s">
        <v>16</v>
      </c>
      <c r="H9499" s="72" t="s">
        <v>17</v>
      </c>
      <c r="I9499" s="72" t="s">
        <v>18</v>
      </c>
      <c r="J9499" s="72" t="s">
        <v>19</v>
      </c>
      <c r="K9499" s="72" t="s">
        <v>20</v>
      </c>
      <c r="L9499" s="72" t="s">
        <v>28</v>
      </c>
      <c r="M9499" s="72" t="s">
        <v>22</v>
      </c>
    </row>
    <row r="9500" spans="2:13" x14ac:dyDescent="0.25">
      <c r="B9500" s="72" t="s">
        <v>12</v>
      </c>
      <c r="C9500" s="72" t="s">
        <v>13</v>
      </c>
      <c r="D9500" s="72" t="s">
        <v>14</v>
      </c>
      <c r="E9500" s="72" t="s">
        <v>123</v>
      </c>
      <c r="F9500" s="73">
        <v>-195</v>
      </c>
      <c r="G9500" s="72" t="s">
        <v>16</v>
      </c>
      <c r="H9500" s="72" t="s">
        <v>24</v>
      </c>
      <c r="I9500" s="72" t="s">
        <v>18</v>
      </c>
      <c r="J9500" s="72" t="s">
        <v>19</v>
      </c>
      <c r="K9500" s="72" t="s">
        <v>37</v>
      </c>
      <c r="L9500" s="72" t="s">
        <v>518</v>
      </c>
      <c r="M9500" s="72"/>
    </row>
    <row r="9501" spans="2:13" x14ac:dyDescent="0.25">
      <c r="B9501" s="72" t="s">
        <v>12</v>
      </c>
      <c r="C9501" s="72" t="s">
        <v>13</v>
      </c>
      <c r="D9501" s="72" t="s">
        <v>14</v>
      </c>
      <c r="E9501" s="72" t="s">
        <v>27</v>
      </c>
      <c r="F9501" s="73">
        <v>2622741</v>
      </c>
      <c r="G9501" s="72" t="s">
        <v>16</v>
      </c>
      <c r="H9501" s="72" t="s">
        <v>24</v>
      </c>
      <c r="I9501" s="72" t="s">
        <v>18</v>
      </c>
      <c r="J9501" s="72" t="s">
        <v>19</v>
      </c>
      <c r="K9501" s="72" t="s">
        <v>37</v>
      </c>
      <c r="L9501" s="72" t="s">
        <v>177</v>
      </c>
      <c r="M9501" s="72" t="s">
        <v>47</v>
      </c>
    </row>
    <row r="9502" spans="2:13" x14ac:dyDescent="0.25">
      <c r="B9502" s="72" t="s">
        <v>12</v>
      </c>
      <c r="C9502" s="72" t="s">
        <v>13</v>
      </c>
      <c r="D9502" s="72" t="s">
        <v>14</v>
      </c>
      <c r="E9502" s="72" t="s">
        <v>123</v>
      </c>
      <c r="F9502" s="73">
        <v>-594</v>
      </c>
      <c r="G9502" s="72" t="s">
        <v>16</v>
      </c>
      <c r="H9502" s="72" t="s">
        <v>24</v>
      </c>
      <c r="I9502" s="72" t="s">
        <v>18</v>
      </c>
      <c r="J9502" s="72" t="s">
        <v>19</v>
      </c>
      <c r="K9502" s="72" t="s">
        <v>43</v>
      </c>
      <c r="L9502" s="72" t="s">
        <v>322</v>
      </c>
      <c r="M9502" s="72"/>
    </row>
    <row r="9503" spans="2:13" x14ac:dyDescent="0.25">
      <c r="B9503" s="72" t="s">
        <v>12</v>
      </c>
      <c r="C9503" s="72" t="s">
        <v>13</v>
      </c>
      <c r="D9503" s="72" t="s">
        <v>14</v>
      </c>
      <c r="E9503" s="72" t="s">
        <v>300</v>
      </c>
      <c r="F9503" s="73">
        <v>160974</v>
      </c>
      <c r="G9503" s="72" t="s">
        <v>16</v>
      </c>
      <c r="H9503" s="72" t="s">
        <v>24</v>
      </c>
      <c r="I9503" s="72" t="s">
        <v>18</v>
      </c>
      <c r="J9503" s="72" t="s">
        <v>19</v>
      </c>
      <c r="K9503" s="72" t="s">
        <v>37</v>
      </c>
      <c r="L9503" s="72" t="s">
        <v>487</v>
      </c>
      <c r="M9503" s="72" t="s">
        <v>29</v>
      </c>
    </row>
    <row r="9504" spans="2:13" x14ac:dyDescent="0.25">
      <c r="B9504" s="72" t="s">
        <v>12</v>
      </c>
      <c r="C9504" s="72" t="s">
        <v>13</v>
      </c>
      <c r="D9504" s="72" t="s">
        <v>14</v>
      </c>
      <c r="E9504" s="72" t="s">
        <v>65</v>
      </c>
      <c r="F9504" s="73">
        <v>106018</v>
      </c>
      <c r="G9504" s="72" t="s">
        <v>16</v>
      </c>
      <c r="H9504" s="72" t="s">
        <v>17</v>
      </c>
      <c r="I9504" s="72" t="s">
        <v>18</v>
      </c>
      <c r="J9504" s="72" t="s">
        <v>19</v>
      </c>
      <c r="K9504" s="72" t="s">
        <v>25</v>
      </c>
      <c r="L9504" s="72" t="s">
        <v>377</v>
      </c>
      <c r="M9504" s="72" t="s">
        <v>133</v>
      </c>
    </row>
    <row r="9505" spans="2:13" x14ac:dyDescent="0.25">
      <c r="B9505" s="72" t="s">
        <v>12</v>
      </c>
      <c r="C9505" s="72" t="s">
        <v>13</v>
      </c>
      <c r="D9505" s="72" t="s">
        <v>14</v>
      </c>
      <c r="E9505" s="72" t="s">
        <v>68</v>
      </c>
      <c r="F9505" s="73">
        <v>-1774</v>
      </c>
      <c r="G9505" s="72" t="s">
        <v>16</v>
      </c>
      <c r="H9505" s="72" t="s">
        <v>17</v>
      </c>
      <c r="I9505" s="72" t="s">
        <v>18</v>
      </c>
      <c r="J9505" s="72" t="s">
        <v>19</v>
      </c>
      <c r="K9505" s="72" t="s">
        <v>37</v>
      </c>
      <c r="L9505" s="72" t="s">
        <v>294</v>
      </c>
      <c r="M9505" s="72"/>
    </row>
    <row r="9506" spans="2:13" x14ac:dyDescent="0.25">
      <c r="B9506" s="72" t="s">
        <v>12</v>
      </c>
      <c r="C9506" s="72" t="s">
        <v>13</v>
      </c>
      <c r="D9506" s="72" t="s">
        <v>14</v>
      </c>
      <c r="E9506" s="72" t="s">
        <v>83</v>
      </c>
      <c r="F9506" s="73">
        <v>838</v>
      </c>
      <c r="G9506" s="72" t="s">
        <v>16</v>
      </c>
      <c r="H9506" s="72" t="s">
        <v>24</v>
      </c>
      <c r="I9506" s="72" t="s">
        <v>18</v>
      </c>
      <c r="J9506" s="72" t="s">
        <v>19</v>
      </c>
      <c r="K9506" s="72" t="s">
        <v>130</v>
      </c>
      <c r="L9506" s="72" t="s">
        <v>612</v>
      </c>
      <c r="M9506" s="72"/>
    </row>
    <row r="9507" spans="2:13" x14ac:dyDescent="0.25">
      <c r="B9507" s="72" t="s">
        <v>12</v>
      </c>
      <c r="C9507" s="72" t="s">
        <v>13</v>
      </c>
      <c r="D9507" s="72" t="s">
        <v>14</v>
      </c>
      <c r="E9507" s="72" t="s">
        <v>58</v>
      </c>
      <c r="F9507" s="73">
        <v>175466</v>
      </c>
      <c r="G9507" s="72" t="s">
        <v>16</v>
      </c>
      <c r="H9507" s="72" t="s">
        <v>24</v>
      </c>
      <c r="I9507" s="72" t="s">
        <v>18</v>
      </c>
      <c r="J9507" s="72" t="s">
        <v>19</v>
      </c>
      <c r="K9507" s="72" t="s">
        <v>25</v>
      </c>
      <c r="L9507" s="72" t="s">
        <v>410</v>
      </c>
      <c r="M9507" s="72" t="s">
        <v>35</v>
      </c>
    </row>
    <row r="9508" spans="2:13" x14ac:dyDescent="0.25">
      <c r="B9508" s="72" t="s">
        <v>12</v>
      </c>
      <c r="C9508" s="72" t="s">
        <v>13</v>
      </c>
      <c r="D9508" s="72" t="s">
        <v>14</v>
      </c>
      <c r="E9508" s="72" t="s">
        <v>264</v>
      </c>
      <c r="F9508" s="73">
        <v>405480</v>
      </c>
      <c r="G9508" s="72" t="s">
        <v>16</v>
      </c>
      <c r="H9508" s="72" t="s">
        <v>17</v>
      </c>
      <c r="I9508" s="72" t="s">
        <v>18</v>
      </c>
      <c r="J9508" s="72" t="s">
        <v>19</v>
      </c>
      <c r="K9508" s="72" t="s">
        <v>37</v>
      </c>
      <c r="L9508" s="72" t="s">
        <v>38</v>
      </c>
      <c r="M9508" s="72" t="s">
        <v>184</v>
      </c>
    </row>
    <row r="9509" spans="2:13" x14ac:dyDescent="0.25">
      <c r="B9509" s="72" t="s">
        <v>12</v>
      </c>
      <c r="C9509" s="72" t="s">
        <v>13</v>
      </c>
      <c r="D9509" s="72" t="s">
        <v>14</v>
      </c>
      <c r="E9509" s="72" t="s">
        <v>15</v>
      </c>
      <c r="F9509" s="73">
        <v>22905</v>
      </c>
      <c r="G9509" s="72" t="s">
        <v>16</v>
      </c>
      <c r="H9509" s="72" t="s">
        <v>24</v>
      </c>
      <c r="I9509" s="72" t="s">
        <v>18</v>
      </c>
      <c r="J9509" s="72" t="s">
        <v>19</v>
      </c>
      <c r="K9509" s="72" t="s">
        <v>96</v>
      </c>
      <c r="L9509" s="72" t="s">
        <v>97</v>
      </c>
      <c r="M9509" s="72" t="s">
        <v>133</v>
      </c>
    </row>
    <row r="9510" spans="2:13" x14ac:dyDescent="0.25">
      <c r="B9510" s="72" t="s">
        <v>12</v>
      </c>
      <c r="C9510" s="72" t="s">
        <v>13</v>
      </c>
      <c r="D9510" s="72" t="s">
        <v>14</v>
      </c>
      <c r="E9510" s="72" t="s">
        <v>33</v>
      </c>
      <c r="F9510" s="73">
        <v>51835</v>
      </c>
      <c r="G9510" s="72" t="s">
        <v>16</v>
      </c>
      <c r="H9510" s="72" t="s">
        <v>24</v>
      </c>
      <c r="I9510" s="72" t="s">
        <v>18</v>
      </c>
      <c r="J9510" s="72" t="s">
        <v>19</v>
      </c>
      <c r="K9510" s="72" t="s">
        <v>25</v>
      </c>
      <c r="L9510" s="72" t="s">
        <v>93</v>
      </c>
      <c r="M9510" s="72" t="s">
        <v>29</v>
      </c>
    </row>
    <row r="9511" spans="2:13" x14ac:dyDescent="0.25">
      <c r="B9511" s="72" t="s">
        <v>12</v>
      </c>
      <c r="C9511" s="72" t="s">
        <v>13</v>
      </c>
      <c r="D9511" s="72" t="s">
        <v>14</v>
      </c>
      <c r="E9511" s="72" t="s">
        <v>58</v>
      </c>
      <c r="F9511" s="73">
        <v>81915</v>
      </c>
      <c r="G9511" s="72" t="s">
        <v>16</v>
      </c>
      <c r="H9511" s="72" t="s">
        <v>24</v>
      </c>
      <c r="I9511" s="72" t="s">
        <v>18</v>
      </c>
      <c r="J9511" s="72" t="s">
        <v>19</v>
      </c>
      <c r="K9511" s="72" t="s">
        <v>37</v>
      </c>
      <c r="L9511" s="72" t="s">
        <v>482</v>
      </c>
      <c r="M9511" s="72" t="s">
        <v>47</v>
      </c>
    </row>
    <row r="9512" spans="2:13" x14ac:dyDescent="0.25">
      <c r="B9512" s="72" t="s">
        <v>12</v>
      </c>
      <c r="C9512" s="72" t="s">
        <v>13</v>
      </c>
      <c r="D9512" s="72" t="s">
        <v>14</v>
      </c>
      <c r="E9512" s="72" t="s">
        <v>55</v>
      </c>
      <c r="F9512" s="73">
        <v>1028484</v>
      </c>
      <c r="G9512" s="72" t="s">
        <v>16</v>
      </c>
      <c r="H9512" s="72" t="s">
        <v>17</v>
      </c>
      <c r="I9512" s="72" t="s">
        <v>18</v>
      </c>
      <c r="J9512" s="72" t="s">
        <v>19</v>
      </c>
      <c r="K9512" s="72" t="s">
        <v>25</v>
      </c>
      <c r="L9512" s="72" t="s">
        <v>142</v>
      </c>
      <c r="M9512" s="72" t="s">
        <v>57</v>
      </c>
    </row>
    <row r="9513" spans="2:13" x14ac:dyDescent="0.25">
      <c r="B9513" s="72" t="s">
        <v>12</v>
      </c>
      <c r="C9513" s="72" t="s">
        <v>13</v>
      </c>
      <c r="D9513" s="72" t="s">
        <v>14</v>
      </c>
      <c r="E9513" s="72" t="s">
        <v>36</v>
      </c>
      <c r="F9513" s="73">
        <v>2947690</v>
      </c>
      <c r="G9513" s="72" t="s">
        <v>16</v>
      </c>
      <c r="H9513" s="72" t="s">
        <v>24</v>
      </c>
      <c r="I9513" s="72" t="s">
        <v>18</v>
      </c>
      <c r="J9513" s="72" t="s">
        <v>19</v>
      </c>
      <c r="K9513" s="72" t="s">
        <v>185</v>
      </c>
      <c r="L9513" s="72" t="s">
        <v>440</v>
      </c>
      <c r="M9513" s="72" t="s">
        <v>29</v>
      </c>
    </row>
    <row r="9514" spans="2:13" x14ac:dyDescent="0.25">
      <c r="B9514" s="72" t="s">
        <v>12</v>
      </c>
      <c r="C9514" s="72" t="s">
        <v>13</v>
      </c>
      <c r="D9514" s="72" t="s">
        <v>14</v>
      </c>
      <c r="E9514" s="72" t="s">
        <v>152</v>
      </c>
      <c r="F9514" s="73">
        <v>-3751</v>
      </c>
      <c r="G9514" s="72" t="s">
        <v>16</v>
      </c>
      <c r="H9514" s="72" t="s">
        <v>24</v>
      </c>
      <c r="I9514" s="72" t="s">
        <v>18</v>
      </c>
      <c r="J9514" s="72" t="s">
        <v>19</v>
      </c>
      <c r="K9514" s="72" t="s">
        <v>25</v>
      </c>
      <c r="L9514" s="72" t="s">
        <v>169</v>
      </c>
      <c r="M9514" s="72"/>
    </row>
    <row r="9515" spans="2:13" x14ac:dyDescent="0.25">
      <c r="B9515" s="72" t="s">
        <v>12</v>
      </c>
      <c r="C9515" s="72" t="s">
        <v>13</v>
      </c>
      <c r="D9515" s="72" t="s">
        <v>14</v>
      </c>
      <c r="E9515" s="72" t="s">
        <v>83</v>
      </c>
      <c r="F9515" s="73">
        <v>202751</v>
      </c>
      <c r="G9515" s="72" t="s">
        <v>16</v>
      </c>
      <c r="H9515" s="72" t="s">
        <v>17</v>
      </c>
      <c r="I9515" s="72" t="s">
        <v>18</v>
      </c>
      <c r="J9515" s="72" t="s">
        <v>19</v>
      </c>
      <c r="K9515" s="72" t="s">
        <v>25</v>
      </c>
      <c r="L9515" s="72" t="s">
        <v>296</v>
      </c>
      <c r="M9515" s="72"/>
    </row>
    <row r="9516" spans="2:13" x14ac:dyDescent="0.25">
      <c r="B9516" s="72" t="s">
        <v>12</v>
      </c>
      <c r="C9516" s="72" t="s">
        <v>13</v>
      </c>
      <c r="D9516" s="72" t="s">
        <v>14</v>
      </c>
      <c r="E9516" s="72" t="s">
        <v>51</v>
      </c>
      <c r="F9516" s="73">
        <v>3964</v>
      </c>
      <c r="G9516" s="72" t="s">
        <v>16</v>
      </c>
      <c r="H9516" s="72" t="s">
        <v>17</v>
      </c>
      <c r="I9516" s="72" t="s">
        <v>18</v>
      </c>
      <c r="J9516" s="72" t="s">
        <v>19</v>
      </c>
      <c r="K9516" s="72" t="s">
        <v>25</v>
      </c>
      <c r="L9516" s="72" t="s">
        <v>235</v>
      </c>
      <c r="M9516" s="72"/>
    </row>
    <row r="9517" spans="2:13" x14ac:dyDescent="0.25">
      <c r="B9517" s="72" t="s">
        <v>12</v>
      </c>
      <c r="C9517" s="72" t="s">
        <v>13</v>
      </c>
      <c r="D9517" s="72" t="s">
        <v>14</v>
      </c>
      <c r="E9517" s="72" t="s">
        <v>55</v>
      </c>
      <c r="F9517" s="73">
        <v>1106205</v>
      </c>
      <c r="G9517" s="72" t="s">
        <v>16</v>
      </c>
      <c r="H9517" s="72" t="s">
        <v>17</v>
      </c>
      <c r="I9517" s="72" t="s">
        <v>18</v>
      </c>
      <c r="J9517" s="72" t="s">
        <v>19</v>
      </c>
      <c r="K9517" s="72" t="s">
        <v>25</v>
      </c>
      <c r="L9517" s="72" t="s">
        <v>431</v>
      </c>
      <c r="M9517" s="72" t="s">
        <v>57</v>
      </c>
    </row>
    <row r="9518" spans="2:13" x14ac:dyDescent="0.25">
      <c r="B9518" s="72" t="s">
        <v>12</v>
      </c>
      <c r="C9518" s="72" t="s">
        <v>13</v>
      </c>
      <c r="D9518" s="72" t="s">
        <v>14</v>
      </c>
      <c r="E9518" s="72" t="s">
        <v>30</v>
      </c>
      <c r="F9518" s="73">
        <v>-6633</v>
      </c>
      <c r="G9518" s="72" t="s">
        <v>16</v>
      </c>
      <c r="H9518" s="72" t="s">
        <v>24</v>
      </c>
      <c r="I9518" s="72" t="s">
        <v>18</v>
      </c>
      <c r="J9518" s="72" t="s">
        <v>19</v>
      </c>
      <c r="K9518" s="72" t="s">
        <v>37</v>
      </c>
      <c r="L9518" s="72" t="s">
        <v>151</v>
      </c>
      <c r="M9518" s="72"/>
    </row>
    <row r="9519" spans="2:13" x14ac:dyDescent="0.25">
      <c r="B9519" s="72" t="s">
        <v>12</v>
      </c>
      <c r="C9519" s="72" t="s">
        <v>13</v>
      </c>
      <c r="D9519" s="72" t="s">
        <v>14</v>
      </c>
      <c r="E9519" s="72" t="s">
        <v>39</v>
      </c>
      <c r="F9519" s="73">
        <v>-31</v>
      </c>
      <c r="G9519" s="72" t="s">
        <v>16</v>
      </c>
      <c r="H9519" s="72" t="s">
        <v>24</v>
      </c>
      <c r="I9519" s="72" t="s">
        <v>18</v>
      </c>
      <c r="J9519" s="72" t="s">
        <v>227</v>
      </c>
      <c r="K9519" s="72" t="s">
        <v>43</v>
      </c>
      <c r="L9519" s="72" t="s">
        <v>472</v>
      </c>
      <c r="M9519" s="72"/>
    </row>
    <row r="9520" spans="2:13" x14ac:dyDescent="0.25">
      <c r="B9520" s="72" t="s">
        <v>12</v>
      </c>
      <c r="C9520" s="72" t="s">
        <v>13</v>
      </c>
      <c r="D9520" s="72" t="s">
        <v>14</v>
      </c>
      <c r="E9520" s="72" t="s">
        <v>613</v>
      </c>
      <c r="F9520" s="73">
        <v>1012527</v>
      </c>
      <c r="G9520" s="72" t="s">
        <v>269</v>
      </c>
      <c r="H9520" s="72" t="s">
        <v>24</v>
      </c>
      <c r="I9520" s="72" t="s">
        <v>18</v>
      </c>
      <c r="J9520" s="72" t="s">
        <v>19</v>
      </c>
      <c r="K9520" s="72"/>
      <c r="L9520" s="72"/>
      <c r="M9520" s="72" t="s">
        <v>530</v>
      </c>
    </row>
    <row r="9521" spans="2:13" x14ac:dyDescent="0.25">
      <c r="B9521" s="72" t="s">
        <v>12</v>
      </c>
      <c r="C9521" s="72" t="s">
        <v>13</v>
      </c>
      <c r="D9521" s="72" t="s">
        <v>14</v>
      </c>
      <c r="E9521" s="72" t="s">
        <v>68</v>
      </c>
      <c r="F9521" s="73">
        <v>-169079</v>
      </c>
      <c r="G9521" s="72" t="s">
        <v>16</v>
      </c>
      <c r="H9521" s="72" t="s">
        <v>24</v>
      </c>
      <c r="I9521" s="72" t="s">
        <v>18</v>
      </c>
      <c r="J9521" s="72" t="s">
        <v>19</v>
      </c>
      <c r="K9521" s="72" t="s">
        <v>37</v>
      </c>
      <c r="L9521" s="72" t="s">
        <v>604</v>
      </c>
      <c r="M9521" s="72"/>
    </row>
    <row r="9522" spans="2:13" x14ac:dyDescent="0.25">
      <c r="B9522" s="72" t="s">
        <v>12</v>
      </c>
      <c r="C9522" s="72" t="s">
        <v>13</v>
      </c>
      <c r="D9522" s="72" t="s">
        <v>14</v>
      </c>
      <c r="E9522" s="72" t="s">
        <v>36</v>
      </c>
      <c r="F9522" s="73">
        <v>111823</v>
      </c>
      <c r="G9522" s="72" t="s">
        <v>16</v>
      </c>
      <c r="H9522" s="72" t="s">
        <v>24</v>
      </c>
      <c r="I9522" s="72" t="s">
        <v>18</v>
      </c>
      <c r="J9522" s="72" t="s">
        <v>19</v>
      </c>
      <c r="K9522" s="72" t="s">
        <v>130</v>
      </c>
      <c r="L9522" s="72" t="s">
        <v>576</v>
      </c>
      <c r="M9522" s="72" t="s">
        <v>57</v>
      </c>
    </row>
    <row r="9523" spans="2:13" x14ac:dyDescent="0.25">
      <c r="B9523" s="72" t="s">
        <v>12</v>
      </c>
      <c r="C9523" s="72" t="s">
        <v>13</v>
      </c>
      <c r="D9523" s="72" t="s">
        <v>14</v>
      </c>
      <c r="E9523" s="72" t="s">
        <v>51</v>
      </c>
      <c r="F9523" s="73">
        <v>20125</v>
      </c>
      <c r="G9523" s="72" t="s">
        <v>16</v>
      </c>
      <c r="H9523" s="72" t="s">
        <v>24</v>
      </c>
      <c r="I9523" s="72" t="s">
        <v>18</v>
      </c>
      <c r="J9523" s="72" t="s">
        <v>19</v>
      </c>
      <c r="K9523" s="72" t="s">
        <v>25</v>
      </c>
      <c r="L9523" s="72" t="s">
        <v>304</v>
      </c>
      <c r="M9523" s="72"/>
    </row>
    <row r="9524" spans="2:13" x14ac:dyDescent="0.25">
      <c r="B9524" s="72" t="s">
        <v>12</v>
      </c>
      <c r="C9524" s="72" t="s">
        <v>13</v>
      </c>
      <c r="D9524" s="72" t="s">
        <v>14</v>
      </c>
      <c r="E9524" s="72" t="s">
        <v>132</v>
      </c>
      <c r="F9524" s="73">
        <v>19908</v>
      </c>
      <c r="G9524" s="72" t="s">
        <v>16</v>
      </c>
      <c r="H9524" s="72" t="s">
        <v>24</v>
      </c>
      <c r="I9524" s="72" t="s">
        <v>18</v>
      </c>
      <c r="J9524" s="72" t="s">
        <v>19</v>
      </c>
      <c r="K9524" s="72" t="s">
        <v>96</v>
      </c>
      <c r="L9524" s="72" t="s">
        <v>318</v>
      </c>
      <c r="M9524" s="72" t="s">
        <v>67</v>
      </c>
    </row>
    <row r="9525" spans="2:13" x14ac:dyDescent="0.25">
      <c r="B9525" s="72" t="s">
        <v>12</v>
      </c>
      <c r="C9525" s="72" t="s">
        <v>13</v>
      </c>
      <c r="D9525" s="72" t="s">
        <v>14</v>
      </c>
      <c r="E9525" s="72" t="s">
        <v>79</v>
      </c>
      <c r="F9525" s="73">
        <v>-20457</v>
      </c>
      <c r="G9525" s="72" t="s">
        <v>16</v>
      </c>
      <c r="H9525" s="72" t="s">
        <v>17</v>
      </c>
      <c r="I9525" s="72" t="s">
        <v>18</v>
      </c>
      <c r="J9525" s="72" t="s">
        <v>19</v>
      </c>
      <c r="K9525" s="72" t="s">
        <v>25</v>
      </c>
      <c r="L9525" s="72" t="s">
        <v>219</v>
      </c>
      <c r="M9525" s="72"/>
    </row>
    <row r="9526" spans="2:13" x14ac:dyDescent="0.25">
      <c r="B9526" s="72" t="s">
        <v>12</v>
      </c>
      <c r="C9526" s="72" t="s">
        <v>13</v>
      </c>
      <c r="D9526" s="72" t="s">
        <v>14</v>
      </c>
      <c r="E9526" s="72" t="s">
        <v>74</v>
      </c>
      <c r="F9526" s="73">
        <v>177561</v>
      </c>
      <c r="G9526" s="72" t="s">
        <v>16</v>
      </c>
      <c r="H9526" s="72" t="s">
        <v>24</v>
      </c>
      <c r="I9526" s="72" t="s">
        <v>48</v>
      </c>
      <c r="J9526" s="72" t="s">
        <v>19</v>
      </c>
      <c r="K9526" s="72" t="s">
        <v>43</v>
      </c>
      <c r="L9526" s="72" t="s">
        <v>336</v>
      </c>
      <c r="M9526" s="72" t="s">
        <v>29</v>
      </c>
    </row>
    <row r="9527" spans="2:13" x14ac:dyDescent="0.25">
      <c r="B9527" s="72" t="s">
        <v>12</v>
      </c>
      <c r="C9527" s="72" t="s">
        <v>13</v>
      </c>
      <c r="D9527" s="72" t="s">
        <v>14</v>
      </c>
      <c r="E9527" s="72" t="s">
        <v>228</v>
      </c>
      <c r="F9527" s="73">
        <v>248259</v>
      </c>
      <c r="G9527" s="72" t="s">
        <v>16</v>
      </c>
      <c r="H9527" s="72" t="s">
        <v>24</v>
      </c>
      <c r="I9527" s="72" t="s">
        <v>18</v>
      </c>
      <c r="J9527" s="72" t="s">
        <v>19</v>
      </c>
      <c r="K9527" s="72" t="s">
        <v>37</v>
      </c>
      <c r="L9527" s="72" t="s">
        <v>177</v>
      </c>
      <c r="M9527" s="72" t="s">
        <v>67</v>
      </c>
    </row>
    <row r="9528" spans="2:13" x14ac:dyDescent="0.25">
      <c r="B9528" s="72" t="s">
        <v>12</v>
      </c>
      <c r="C9528" s="72" t="s">
        <v>13</v>
      </c>
      <c r="D9528" s="72" t="s">
        <v>14</v>
      </c>
      <c r="E9528" s="72" t="s">
        <v>39</v>
      </c>
      <c r="F9528" s="73">
        <v>-9258</v>
      </c>
      <c r="G9528" s="72" t="s">
        <v>16</v>
      </c>
      <c r="H9528" s="72" t="s">
        <v>17</v>
      </c>
      <c r="I9528" s="72" t="s">
        <v>18</v>
      </c>
      <c r="J9528" s="72" t="s">
        <v>19</v>
      </c>
      <c r="K9528" s="72" t="s">
        <v>205</v>
      </c>
      <c r="L9528" s="72" t="s">
        <v>510</v>
      </c>
      <c r="M9528" s="72"/>
    </row>
    <row r="9529" spans="2:13" x14ac:dyDescent="0.25">
      <c r="B9529" s="72" t="s">
        <v>12</v>
      </c>
      <c r="C9529" s="72" t="s">
        <v>13</v>
      </c>
      <c r="D9529" s="72" t="s">
        <v>14</v>
      </c>
      <c r="E9529" s="72" t="s">
        <v>81</v>
      </c>
      <c r="F9529" s="73">
        <v>188122</v>
      </c>
      <c r="G9529" s="72" t="s">
        <v>16</v>
      </c>
      <c r="H9529" s="72" t="s">
        <v>24</v>
      </c>
      <c r="I9529" s="72" t="s">
        <v>18</v>
      </c>
      <c r="J9529" s="72" t="s">
        <v>19</v>
      </c>
      <c r="K9529" s="72" t="s">
        <v>25</v>
      </c>
      <c r="L9529" s="72" t="s">
        <v>410</v>
      </c>
      <c r="M9529" s="72" t="s">
        <v>57</v>
      </c>
    </row>
    <row r="9530" spans="2:13" x14ac:dyDescent="0.25">
      <c r="B9530" s="72" t="s">
        <v>12</v>
      </c>
      <c r="C9530" s="72" t="s">
        <v>13</v>
      </c>
      <c r="D9530" s="72" t="s">
        <v>14</v>
      </c>
      <c r="E9530" s="72" t="s">
        <v>353</v>
      </c>
      <c r="F9530" s="73">
        <v>70306</v>
      </c>
      <c r="G9530" s="72" t="s">
        <v>16</v>
      </c>
      <c r="H9530" s="72" t="s">
        <v>17</v>
      </c>
      <c r="I9530" s="72" t="s">
        <v>18</v>
      </c>
      <c r="J9530" s="72" t="s">
        <v>19</v>
      </c>
      <c r="K9530" s="72" t="s">
        <v>25</v>
      </c>
      <c r="L9530" s="72" t="s">
        <v>128</v>
      </c>
      <c r="M9530" s="72" t="s">
        <v>133</v>
      </c>
    </row>
    <row r="9531" spans="2:13" x14ac:dyDescent="0.25">
      <c r="B9531" s="72" t="s">
        <v>12</v>
      </c>
      <c r="C9531" s="72" t="s">
        <v>13</v>
      </c>
      <c r="D9531" s="72" t="s">
        <v>14</v>
      </c>
      <c r="E9531" s="72" t="s">
        <v>258</v>
      </c>
      <c r="F9531" s="73">
        <v>717714</v>
      </c>
      <c r="G9531" s="72" t="s">
        <v>16</v>
      </c>
      <c r="H9531" s="72" t="s">
        <v>24</v>
      </c>
      <c r="I9531" s="72" t="s">
        <v>18</v>
      </c>
      <c r="J9531" s="72" t="s">
        <v>19</v>
      </c>
      <c r="K9531" s="72" t="s">
        <v>25</v>
      </c>
      <c r="L9531" s="72" t="s">
        <v>595</v>
      </c>
      <c r="M9531" s="72" t="s">
        <v>72</v>
      </c>
    </row>
    <row r="9532" spans="2:13" x14ac:dyDescent="0.25">
      <c r="B9532" s="72" t="s">
        <v>12</v>
      </c>
      <c r="C9532" s="72" t="s">
        <v>13</v>
      </c>
      <c r="D9532" s="72" t="s">
        <v>14</v>
      </c>
      <c r="E9532" s="72" t="s">
        <v>94</v>
      </c>
      <c r="F9532" s="73">
        <v>4841</v>
      </c>
      <c r="G9532" s="72" t="s">
        <v>16</v>
      </c>
      <c r="H9532" s="72" t="s">
        <v>24</v>
      </c>
      <c r="I9532" s="72" t="s">
        <v>18</v>
      </c>
      <c r="J9532" s="72" t="s">
        <v>19</v>
      </c>
      <c r="K9532" s="72" t="s">
        <v>130</v>
      </c>
      <c r="L9532" s="72" t="s">
        <v>418</v>
      </c>
      <c r="M9532" s="72"/>
    </row>
    <row r="9533" spans="2:13" x14ac:dyDescent="0.25">
      <c r="B9533" s="72" t="s">
        <v>12</v>
      </c>
      <c r="C9533" s="72" t="s">
        <v>13</v>
      </c>
      <c r="D9533" s="72" t="s">
        <v>14</v>
      </c>
      <c r="E9533" s="72" t="s">
        <v>36</v>
      </c>
      <c r="F9533" s="73">
        <v>7720004</v>
      </c>
      <c r="G9533" s="72" t="s">
        <v>16</v>
      </c>
      <c r="H9533" s="72" t="s">
        <v>24</v>
      </c>
      <c r="I9533" s="72" t="s">
        <v>18</v>
      </c>
      <c r="J9533" s="72" t="s">
        <v>19</v>
      </c>
      <c r="K9533" s="72" t="s">
        <v>102</v>
      </c>
      <c r="L9533" s="72" t="s">
        <v>196</v>
      </c>
      <c r="M9533" s="72" t="s">
        <v>29</v>
      </c>
    </row>
    <row r="9534" spans="2:13" x14ac:dyDescent="0.25">
      <c r="B9534" s="72" t="s">
        <v>12</v>
      </c>
      <c r="C9534" s="72" t="s">
        <v>13</v>
      </c>
      <c r="D9534" s="72" t="s">
        <v>14</v>
      </c>
      <c r="E9534" s="72" t="s">
        <v>55</v>
      </c>
      <c r="F9534" s="73">
        <v>54737</v>
      </c>
      <c r="G9534" s="72" t="s">
        <v>16</v>
      </c>
      <c r="H9534" s="72" t="s">
        <v>24</v>
      </c>
      <c r="I9534" s="72" t="s">
        <v>18</v>
      </c>
      <c r="J9534" s="72" t="s">
        <v>19</v>
      </c>
      <c r="K9534" s="72" t="s">
        <v>117</v>
      </c>
      <c r="L9534" s="72" t="s">
        <v>369</v>
      </c>
      <c r="M9534" s="72" t="s">
        <v>29</v>
      </c>
    </row>
    <row r="9535" spans="2:13" x14ac:dyDescent="0.25">
      <c r="B9535" s="72" t="s">
        <v>12</v>
      </c>
      <c r="C9535" s="72" t="s">
        <v>13</v>
      </c>
      <c r="D9535" s="72" t="s">
        <v>14</v>
      </c>
      <c r="E9535" s="72" t="s">
        <v>68</v>
      </c>
      <c r="F9535" s="73">
        <v>-493245</v>
      </c>
      <c r="G9535" s="72" t="s">
        <v>16</v>
      </c>
      <c r="H9535" s="72" t="s">
        <v>24</v>
      </c>
      <c r="I9535" s="72" t="s">
        <v>18</v>
      </c>
      <c r="J9535" s="72" t="s">
        <v>19</v>
      </c>
      <c r="K9535" s="72" t="s">
        <v>49</v>
      </c>
      <c r="L9535" s="72" t="s">
        <v>288</v>
      </c>
      <c r="M9535" s="72"/>
    </row>
    <row r="9536" spans="2:13" x14ac:dyDescent="0.25">
      <c r="B9536" s="72" t="s">
        <v>12</v>
      </c>
      <c r="C9536" s="72" t="s">
        <v>13</v>
      </c>
      <c r="D9536" s="72" t="s">
        <v>14</v>
      </c>
      <c r="E9536" s="72" t="s">
        <v>33</v>
      </c>
      <c r="F9536" s="73">
        <v>466283</v>
      </c>
      <c r="G9536" s="72" t="s">
        <v>16</v>
      </c>
      <c r="H9536" s="72" t="s">
        <v>24</v>
      </c>
      <c r="I9536" s="72" t="s">
        <v>18</v>
      </c>
      <c r="J9536" s="72" t="s">
        <v>19</v>
      </c>
      <c r="K9536" s="72" t="s">
        <v>37</v>
      </c>
      <c r="L9536" s="72" t="s">
        <v>218</v>
      </c>
      <c r="M9536" s="72" t="s">
        <v>29</v>
      </c>
    </row>
    <row r="9537" spans="2:13" x14ac:dyDescent="0.25">
      <c r="B9537" s="72" t="s">
        <v>12</v>
      </c>
      <c r="C9537" s="72" t="s">
        <v>13</v>
      </c>
      <c r="D9537" s="72" t="s">
        <v>14</v>
      </c>
      <c r="E9537" s="72" t="s">
        <v>23</v>
      </c>
      <c r="F9537" s="73">
        <v>-159660</v>
      </c>
      <c r="G9537" s="72" t="s">
        <v>16</v>
      </c>
      <c r="H9537" s="72" t="s">
        <v>24</v>
      </c>
      <c r="I9537" s="72" t="s">
        <v>18</v>
      </c>
      <c r="J9537" s="72" t="s">
        <v>19</v>
      </c>
      <c r="K9537" s="72" t="s">
        <v>117</v>
      </c>
      <c r="L9537" s="72" t="s">
        <v>209</v>
      </c>
      <c r="M9537" s="72"/>
    </row>
    <row r="9538" spans="2:13" x14ac:dyDescent="0.25">
      <c r="B9538" s="72" t="s">
        <v>12</v>
      </c>
      <c r="C9538" s="72" t="s">
        <v>13</v>
      </c>
      <c r="D9538" s="72" t="s">
        <v>14</v>
      </c>
      <c r="E9538" s="72" t="s">
        <v>258</v>
      </c>
      <c r="F9538" s="73">
        <v>278063461</v>
      </c>
      <c r="G9538" s="72" t="s">
        <v>16</v>
      </c>
      <c r="H9538" s="72" t="s">
        <v>24</v>
      </c>
      <c r="I9538" s="72" t="s">
        <v>18</v>
      </c>
      <c r="J9538" s="72" t="s">
        <v>19</v>
      </c>
      <c r="K9538" s="72" t="s">
        <v>157</v>
      </c>
      <c r="L9538" s="72" t="s">
        <v>414</v>
      </c>
      <c r="M9538" s="72" t="s">
        <v>444</v>
      </c>
    </row>
    <row r="9539" spans="2:13" x14ac:dyDescent="0.25">
      <c r="B9539" s="72" t="s">
        <v>12</v>
      </c>
      <c r="C9539" s="72" t="s">
        <v>13</v>
      </c>
      <c r="D9539" s="72" t="s">
        <v>14</v>
      </c>
      <c r="E9539" s="72" t="s">
        <v>51</v>
      </c>
      <c r="F9539" s="73">
        <v>212093</v>
      </c>
      <c r="G9539" s="72" t="s">
        <v>16</v>
      </c>
      <c r="H9539" s="72" t="s">
        <v>24</v>
      </c>
      <c r="I9539" s="72" t="s">
        <v>18</v>
      </c>
      <c r="J9539" s="72" t="s">
        <v>19</v>
      </c>
      <c r="K9539" s="72" t="s">
        <v>25</v>
      </c>
      <c r="L9539" s="72" t="s">
        <v>481</v>
      </c>
      <c r="M9539" s="72"/>
    </row>
    <row r="9540" spans="2:13" x14ac:dyDescent="0.25">
      <c r="B9540" s="72" t="s">
        <v>12</v>
      </c>
      <c r="C9540" s="72" t="s">
        <v>13</v>
      </c>
      <c r="D9540" s="72" t="s">
        <v>14</v>
      </c>
      <c r="E9540" s="72" t="s">
        <v>68</v>
      </c>
      <c r="F9540" s="73">
        <v>-369793</v>
      </c>
      <c r="G9540" s="72" t="s">
        <v>16</v>
      </c>
      <c r="H9540" s="72" t="s">
        <v>17</v>
      </c>
      <c r="I9540" s="72" t="s">
        <v>18</v>
      </c>
      <c r="J9540" s="72" t="s">
        <v>19</v>
      </c>
      <c r="K9540" s="72" t="s">
        <v>25</v>
      </c>
      <c r="L9540" s="72" t="s">
        <v>225</v>
      </c>
      <c r="M9540" s="72"/>
    </row>
    <row r="9541" spans="2:13" x14ac:dyDescent="0.25">
      <c r="B9541" s="72" t="s">
        <v>12</v>
      </c>
      <c r="C9541" s="72" t="s">
        <v>13</v>
      </c>
      <c r="D9541" s="72" t="s">
        <v>14</v>
      </c>
      <c r="E9541" s="72" t="s">
        <v>256</v>
      </c>
      <c r="F9541" s="73">
        <v>-22144</v>
      </c>
      <c r="G9541" s="72" t="s">
        <v>16</v>
      </c>
      <c r="H9541" s="72" t="s">
        <v>24</v>
      </c>
      <c r="I9541" s="72" t="s">
        <v>18</v>
      </c>
      <c r="J9541" s="72" t="s">
        <v>19</v>
      </c>
      <c r="K9541" s="72" t="s">
        <v>37</v>
      </c>
      <c r="L9541" s="72" t="s">
        <v>333</v>
      </c>
      <c r="M9541" s="72"/>
    </row>
    <row r="9542" spans="2:13" x14ac:dyDescent="0.25">
      <c r="B9542" s="72" t="s">
        <v>12</v>
      </c>
      <c r="C9542" s="72" t="s">
        <v>13</v>
      </c>
      <c r="D9542" s="72" t="s">
        <v>14</v>
      </c>
      <c r="E9542" s="72" t="s">
        <v>79</v>
      </c>
      <c r="F9542" s="73">
        <v>-298</v>
      </c>
      <c r="G9542" s="72" t="s">
        <v>16</v>
      </c>
      <c r="H9542" s="72" t="s">
        <v>17</v>
      </c>
      <c r="I9542" s="72" t="s">
        <v>18</v>
      </c>
      <c r="J9542" s="72" t="s">
        <v>19</v>
      </c>
      <c r="K9542" s="72" t="s">
        <v>205</v>
      </c>
      <c r="L9542" s="72" t="s">
        <v>404</v>
      </c>
      <c r="M9542" s="72"/>
    </row>
    <row r="9543" spans="2:13" x14ac:dyDescent="0.25">
      <c r="B9543" s="72" t="s">
        <v>12</v>
      </c>
      <c r="C9543" s="72" t="s">
        <v>13</v>
      </c>
      <c r="D9543" s="72" t="s">
        <v>14</v>
      </c>
      <c r="E9543" s="72" t="s">
        <v>258</v>
      </c>
      <c r="F9543" s="73">
        <v>1285477</v>
      </c>
      <c r="G9543" s="72" t="s">
        <v>16</v>
      </c>
      <c r="H9543" s="72" t="s">
        <v>17</v>
      </c>
      <c r="I9543" s="72" t="s">
        <v>18</v>
      </c>
      <c r="J9543" s="72" t="s">
        <v>19</v>
      </c>
      <c r="K9543" s="72" t="s">
        <v>25</v>
      </c>
      <c r="L9543" s="72" t="s">
        <v>442</v>
      </c>
      <c r="M9543" s="72" t="s">
        <v>444</v>
      </c>
    </row>
    <row r="9544" spans="2:13" x14ac:dyDescent="0.25">
      <c r="B9544" s="72" t="s">
        <v>12</v>
      </c>
      <c r="C9544" s="72" t="s">
        <v>13</v>
      </c>
      <c r="D9544" s="72" t="s">
        <v>14</v>
      </c>
      <c r="E9544" s="72" t="s">
        <v>258</v>
      </c>
      <c r="F9544" s="73">
        <v>1477770</v>
      </c>
      <c r="G9544" s="72" t="s">
        <v>16</v>
      </c>
      <c r="H9544" s="72" t="s">
        <v>24</v>
      </c>
      <c r="I9544" s="72" t="s">
        <v>18</v>
      </c>
      <c r="J9544" s="72" t="s">
        <v>19</v>
      </c>
      <c r="K9544" s="72" t="s">
        <v>96</v>
      </c>
      <c r="L9544" s="72" t="s">
        <v>337</v>
      </c>
      <c r="M9544" s="72" t="s">
        <v>259</v>
      </c>
    </row>
    <row r="9545" spans="2:13" x14ac:dyDescent="0.25">
      <c r="B9545" s="72" t="s">
        <v>12</v>
      </c>
      <c r="C9545" s="72" t="s">
        <v>13</v>
      </c>
      <c r="D9545" s="72" t="s">
        <v>14</v>
      </c>
      <c r="E9545" s="72" t="s">
        <v>45</v>
      </c>
      <c r="F9545" s="73">
        <v>28398</v>
      </c>
      <c r="G9545" s="72" t="s">
        <v>16</v>
      </c>
      <c r="H9545" s="72" t="s">
        <v>24</v>
      </c>
      <c r="I9545" s="72" t="s">
        <v>18</v>
      </c>
      <c r="J9545" s="72" t="s">
        <v>19</v>
      </c>
      <c r="K9545" s="72" t="s">
        <v>43</v>
      </c>
      <c r="L9545" s="72" t="s">
        <v>472</v>
      </c>
      <c r="M9545" s="72" t="s">
        <v>47</v>
      </c>
    </row>
    <row r="9546" spans="2:13" x14ac:dyDescent="0.25">
      <c r="B9546" s="72" t="s">
        <v>12</v>
      </c>
      <c r="C9546" s="72" t="s">
        <v>13</v>
      </c>
      <c r="D9546" s="72" t="s">
        <v>14</v>
      </c>
      <c r="E9546" s="72" t="s">
        <v>39</v>
      </c>
      <c r="F9546" s="73">
        <v>-20</v>
      </c>
      <c r="G9546" s="72" t="s">
        <v>16</v>
      </c>
      <c r="H9546" s="72" t="s">
        <v>17</v>
      </c>
      <c r="I9546" s="72" t="s">
        <v>18</v>
      </c>
      <c r="J9546" s="72" t="s">
        <v>19</v>
      </c>
      <c r="K9546" s="72" t="s">
        <v>25</v>
      </c>
      <c r="L9546" s="72" t="s">
        <v>392</v>
      </c>
      <c r="M9546" s="72"/>
    </row>
    <row r="9547" spans="2:13" x14ac:dyDescent="0.25">
      <c r="B9547" s="72" t="s">
        <v>12</v>
      </c>
      <c r="C9547" s="72" t="s">
        <v>13</v>
      </c>
      <c r="D9547" s="72" t="s">
        <v>14</v>
      </c>
      <c r="E9547" s="72" t="s">
        <v>33</v>
      </c>
      <c r="F9547" s="73">
        <v>18819</v>
      </c>
      <c r="G9547" s="72" t="s">
        <v>16</v>
      </c>
      <c r="H9547" s="72" t="s">
        <v>17</v>
      </c>
      <c r="I9547" s="72" t="s">
        <v>18</v>
      </c>
      <c r="J9547" s="72" t="s">
        <v>19</v>
      </c>
      <c r="K9547" s="72" t="s">
        <v>25</v>
      </c>
      <c r="L9547" s="72" t="s">
        <v>126</v>
      </c>
      <c r="M9547" s="72" t="s">
        <v>29</v>
      </c>
    </row>
    <row r="9548" spans="2:13" x14ac:dyDescent="0.25">
      <c r="B9548" s="72" t="s">
        <v>12</v>
      </c>
      <c r="C9548" s="72" t="s">
        <v>13</v>
      </c>
      <c r="D9548" s="72" t="s">
        <v>14</v>
      </c>
      <c r="E9548" s="72" t="s">
        <v>79</v>
      </c>
      <c r="F9548" s="73">
        <v>-134095</v>
      </c>
      <c r="G9548" s="72" t="s">
        <v>16</v>
      </c>
      <c r="H9548" s="72" t="s">
        <v>24</v>
      </c>
      <c r="I9548" s="72" t="s">
        <v>18</v>
      </c>
      <c r="J9548" s="72" t="s">
        <v>19</v>
      </c>
      <c r="K9548" s="72" t="s">
        <v>37</v>
      </c>
      <c r="L9548" s="72" t="s">
        <v>301</v>
      </c>
      <c r="M9548" s="72"/>
    </row>
    <row r="9549" spans="2:13" x14ac:dyDescent="0.25">
      <c r="B9549" s="72" t="s">
        <v>12</v>
      </c>
      <c r="C9549" s="72" t="s">
        <v>13</v>
      </c>
      <c r="D9549" s="72" t="s">
        <v>14</v>
      </c>
      <c r="E9549" s="72" t="s">
        <v>83</v>
      </c>
      <c r="F9549" s="73">
        <v>1004152</v>
      </c>
      <c r="G9549" s="72" t="s">
        <v>16</v>
      </c>
      <c r="H9549" s="72" t="s">
        <v>24</v>
      </c>
      <c r="I9549" s="72" t="s">
        <v>48</v>
      </c>
      <c r="J9549" s="72" t="s">
        <v>19</v>
      </c>
      <c r="K9549" s="72" t="s">
        <v>43</v>
      </c>
      <c r="L9549" s="72" t="s">
        <v>614</v>
      </c>
      <c r="M9549" s="72"/>
    </row>
    <row r="9550" spans="2:13" x14ac:dyDescent="0.25">
      <c r="B9550" s="72" t="s">
        <v>12</v>
      </c>
      <c r="C9550" s="72" t="s">
        <v>13</v>
      </c>
      <c r="D9550" s="72" t="s">
        <v>14</v>
      </c>
      <c r="E9550" s="72" t="s">
        <v>55</v>
      </c>
      <c r="F9550" s="73">
        <v>2766790</v>
      </c>
      <c r="G9550" s="72" t="s">
        <v>16</v>
      </c>
      <c r="H9550" s="72" t="s">
        <v>17</v>
      </c>
      <c r="I9550" s="72" t="s">
        <v>18</v>
      </c>
      <c r="J9550" s="72" t="s">
        <v>19</v>
      </c>
      <c r="K9550" s="72" t="s">
        <v>25</v>
      </c>
      <c r="L9550" s="72" t="s">
        <v>601</v>
      </c>
      <c r="M9550" s="72" t="s">
        <v>57</v>
      </c>
    </row>
    <row r="9551" spans="2:13" x14ac:dyDescent="0.25">
      <c r="B9551" s="72" t="s">
        <v>12</v>
      </c>
      <c r="C9551" s="72" t="s">
        <v>13</v>
      </c>
      <c r="D9551" s="72" t="s">
        <v>14</v>
      </c>
      <c r="E9551" s="72" t="s">
        <v>39</v>
      </c>
      <c r="F9551" s="73">
        <v>-17</v>
      </c>
      <c r="G9551" s="72" t="s">
        <v>16</v>
      </c>
      <c r="H9551" s="72" t="s">
        <v>17</v>
      </c>
      <c r="I9551" s="72" t="s">
        <v>18</v>
      </c>
      <c r="J9551" s="72" t="s">
        <v>19</v>
      </c>
      <c r="K9551" s="72" t="s">
        <v>25</v>
      </c>
      <c r="L9551" s="72" t="s">
        <v>283</v>
      </c>
      <c r="M9551" s="72"/>
    </row>
    <row r="9552" spans="2:13" x14ac:dyDescent="0.25">
      <c r="B9552" s="72" t="s">
        <v>12</v>
      </c>
      <c r="C9552" s="72" t="s">
        <v>13</v>
      </c>
      <c r="D9552" s="72" t="s">
        <v>14</v>
      </c>
      <c r="E9552" s="72" t="s">
        <v>55</v>
      </c>
      <c r="F9552" s="73">
        <v>2468660</v>
      </c>
      <c r="G9552" s="72" t="s">
        <v>16</v>
      </c>
      <c r="H9552" s="72" t="s">
        <v>24</v>
      </c>
      <c r="I9552" s="72" t="s">
        <v>18</v>
      </c>
      <c r="J9552" s="72" t="s">
        <v>19</v>
      </c>
      <c r="K9552" s="72" t="s">
        <v>37</v>
      </c>
      <c r="L9552" s="72" t="s">
        <v>389</v>
      </c>
      <c r="M9552" s="72" t="s">
        <v>57</v>
      </c>
    </row>
    <row r="9553" spans="2:13" x14ac:dyDescent="0.25">
      <c r="B9553" s="72" t="s">
        <v>12</v>
      </c>
      <c r="C9553" s="72" t="s">
        <v>13</v>
      </c>
      <c r="D9553" s="72" t="s">
        <v>14</v>
      </c>
      <c r="E9553" s="72" t="s">
        <v>27</v>
      </c>
      <c r="F9553" s="73">
        <v>13084</v>
      </c>
      <c r="G9553" s="72" t="s">
        <v>16</v>
      </c>
      <c r="H9553" s="72" t="s">
        <v>24</v>
      </c>
      <c r="I9553" s="72" t="s">
        <v>18</v>
      </c>
      <c r="J9553" s="72" t="s">
        <v>19</v>
      </c>
      <c r="K9553" s="72" t="s">
        <v>20</v>
      </c>
      <c r="L9553" s="72" t="s">
        <v>34</v>
      </c>
      <c r="M9553" s="72" t="s">
        <v>29</v>
      </c>
    </row>
    <row r="9554" spans="2:13" x14ac:dyDescent="0.25">
      <c r="B9554" s="72" t="s">
        <v>12</v>
      </c>
      <c r="C9554" s="72" t="s">
        <v>13</v>
      </c>
      <c r="D9554" s="72" t="s">
        <v>14</v>
      </c>
      <c r="E9554" s="72" t="s">
        <v>33</v>
      </c>
      <c r="F9554" s="73">
        <v>23725</v>
      </c>
      <c r="G9554" s="72" t="s">
        <v>16</v>
      </c>
      <c r="H9554" s="72" t="s">
        <v>17</v>
      </c>
      <c r="I9554" s="72" t="s">
        <v>18</v>
      </c>
      <c r="J9554" s="72" t="s">
        <v>19</v>
      </c>
      <c r="K9554" s="72" t="s">
        <v>37</v>
      </c>
      <c r="L9554" s="72" t="s">
        <v>390</v>
      </c>
      <c r="M9554" s="72" t="s">
        <v>29</v>
      </c>
    </row>
    <row r="9555" spans="2:13" x14ac:dyDescent="0.25">
      <c r="B9555" s="72" t="s">
        <v>12</v>
      </c>
      <c r="C9555" s="72" t="s">
        <v>13</v>
      </c>
      <c r="D9555" s="72" t="s">
        <v>14</v>
      </c>
      <c r="E9555" s="72" t="s">
        <v>68</v>
      </c>
      <c r="F9555" s="73">
        <v>-7358</v>
      </c>
      <c r="G9555" s="72" t="s">
        <v>16</v>
      </c>
      <c r="H9555" s="72" t="s">
        <v>17</v>
      </c>
      <c r="I9555" s="72" t="s">
        <v>18</v>
      </c>
      <c r="J9555" s="72" t="s">
        <v>19</v>
      </c>
      <c r="K9555" s="72" t="s">
        <v>25</v>
      </c>
      <c r="L9555" s="72" t="s">
        <v>508</v>
      </c>
      <c r="M9555" s="72"/>
    </row>
    <row r="9556" spans="2:13" x14ac:dyDescent="0.25">
      <c r="B9556" s="72" t="s">
        <v>12</v>
      </c>
      <c r="C9556" s="72" t="s">
        <v>13</v>
      </c>
      <c r="D9556" s="72" t="s">
        <v>14</v>
      </c>
      <c r="E9556" s="72" t="s">
        <v>146</v>
      </c>
      <c r="F9556" s="73">
        <v>-23104</v>
      </c>
      <c r="G9556" s="72" t="s">
        <v>16</v>
      </c>
      <c r="H9556" s="72" t="s">
        <v>17</v>
      </c>
      <c r="I9556" s="72" t="s">
        <v>18</v>
      </c>
      <c r="J9556" s="72" t="s">
        <v>19</v>
      </c>
      <c r="K9556" s="72" t="s">
        <v>25</v>
      </c>
      <c r="L9556" s="72" t="s">
        <v>87</v>
      </c>
      <c r="M9556" s="72"/>
    </row>
    <row r="9557" spans="2:13" x14ac:dyDescent="0.25">
      <c r="B9557" s="72" t="s">
        <v>12</v>
      </c>
      <c r="C9557" s="72" t="s">
        <v>13</v>
      </c>
      <c r="D9557" s="72" t="s">
        <v>14</v>
      </c>
      <c r="E9557" s="72" t="s">
        <v>74</v>
      </c>
      <c r="F9557" s="73">
        <v>26</v>
      </c>
      <c r="G9557" s="72" t="s">
        <v>16</v>
      </c>
      <c r="H9557" s="72" t="s">
        <v>24</v>
      </c>
      <c r="I9557" s="72" t="s">
        <v>18</v>
      </c>
      <c r="J9557" s="72" t="s">
        <v>19</v>
      </c>
      <c r="K9557" s="72" t="s">
        <v>117</v>
      </c>
      <c r="L9557" s="72" t="s">
        <v>578</v>
      </c>
      <c r="M9557" s="72" t="s">
        <v>302</v>
      </c>
    </row>
    <row r="9558" spans="2:13" x14ac:dyDescent="0.25">
      <c r="B9558" s="72" t="s">
        <v>12</v>
      </c>
      <c r="C9558" s="72" t="s">
        <v>13</v>
      </c>
      <c r="D9558" s="72" t="s">
        <v>14</v>
      </c>
      <c r="E9558" s="72" t="s">
        <v>144</v>
      </c>
      <c r="F9558" s="73">
        <v>79120</v>
      </c>
      <c r="G9558" s="72" t="s">
        <v>16</v>
      </c>
      <c r="H9558" s="72" t="s">
        <v>24</v>
      </c>
      <c r="I9558" s="72" t="s">
        <v>18</v>
      </c>
      <c r="J9558" s="72" t="s">
        <v>19</v>
      </c>
      <c r="K9558" s="72" t="s">
        <v>37</v>
      </c>
      <c r="L9558" s="72" t="s">
        <v>390</v>
      </c>
      <c r="M9558" s="72" t="s">
        <v>133</v>
      </c>
    </row>
    <row r="9559" spans="2:13" x14ac:dyDescent="0.25">
      <c r="B9559" s="72" t="s">
        <v>12</v>
      </c>
      <c r="C9559" s="72" t="s">
        <v>13</v>
      </c>
      <c r="D9559" s="72" t="s">
        <v>14</v>
      </c>
      <c r="E9559" s="72" t="s">
        <v>51</v>
      </c>
      <c r="F9559" s="73">
        <v>560115</v>
      </c>
      <c r="G9559" s="72" t="s">
        <v>16</v>
      </c>
      <c r="H9559" s="72" t="s">
        <v>24</v>
      </c>
      <c r="I9559" s="72" t="s">
        <v>18</v>
      </c>
      <c r="J9559" s="72" t="s">
        <v>19</v>
      </c>
      <c r="K9559" s="72" t="s">
        <v>37</v>
      </c>
      <c r="L9559" s="72" t="s">
        <v>54</v>
      </c>
      <c r="M9559" s="72"/>
    </row>
    <row r="9560" spans="2:13" x14ac:dyDescent="0.25">
      <c r="B9560" s="72" t="s">
        <v>12</v>
      </c>
      <c r="C9560" s="72" t="s">
        <v>13</v>
      </c>
      <c r="D9560" s="72" t="s">
        <v>14</v>
      </c>
      <c r="E9560" s="72" t="s">
        <v>81</v>
      </c>
      <c r="F9560" s="73">
        <v>100541</v>
      </c>
      <c r="G9560" s="72" t="s">
        <v>16</v>
      </c>
      <c r="H9560" s="72" t="s">
        <v>24</v>
      </c>
      <c r="I9560" s="72" t="s">
        <v>18</v>
      </c>
      <c r="J9560" s="72" t="s">
        <v>19</v>
      </c>
      <c r="K9560" s="72" t="s">
        <v>25</v>
      </c>
      <c r="L9560" s="72" t="s">
        <v>114</v>
      </c>
      <c r="M9560" s="72" t="s">
        <v>35</v>
      </c>
    </row>
    <row r="9561" spans="2:13" x14ac:dyDescent="0.25">
      <c r="B9561" s="72" t="s">
        <v>12</v>
      </c>
      <c r="C9561" s="72" t="s">
        <v>13</v>
      </c>
      <c r="D9561" s="72" t="s">
        <v>14</v>
      </c>
      <c r="E9561" s="72" t="s">
        <v>300</v>
      </c>
      <c r="F9561" s="73">
        <v>52255</v>
      </c>
      <c r="G9561" s="72" t="s">
        <v>16</v>
      </c>
      <c r="H9561" s="72" t="s">
        <v>24</v>
      </c>
      <c r="I9561" s="72" t="s">
        <v>18</v>
      </c>
      <c r="J9561" s="72" t="s">
        <v>19</v>
      </c>
      <c r="K9561" s="72" t="s">
        <v>37</v>
      </c>
      <c r="L9561" s="72" t="s">
        <v>521</v>
      </c>
      <c r="M9561" s="72" t="s">
        <v>57</v>
      </c>
    </row>
    <row r="9562" spans="2:13" x14ac:dyDescent="0.25">
      <c r="B9562" s="72" t="s">
        <v>12</v>
      </c>
      <c r="C9562" s="72" t="s">
        <v>13</v>
      </c>
      <c r="D9562" s="72" t="s">
        <v>14</v>
      </c>
      <c r="E9562" s="72" t="s">
        <v>83</v>
      </c>
      <c r="F9562" s="73">
        <v>71279</v>
      </c>
      <c r="G9562" s="72" t="s">
        <v>16</v>
      </c>
      <c r="H9562" s="72" t="s">
        <v>17</v>
      </c>
      <c r="I9562" s="72" t="s">
        <v>18</v>
      </c>
      <c r="J9562" s="72" t="s">
        <v>19</v>
      </c>
      <c r="K9562" s="72" t="s">
        <v>25</v>
      </c>
      <c r="L9562" s="72" t="s">
        <v>531</v>
      </c>
      <c r="M9562" s="72"/>
    </row>
    <row r="9563" spans="2:13" x14ac:dyDescent="0.25">
      <c r="B9563" s="72" t="s">
        <v>12</v>
      </c>
      <c r="C9563" s="72" t="s">
        <v>13</v>
      </c>
      <c r="D9563" s="72" t="s">
        <v>14</v>
      </c>
      <c r="E9563" s="72" t="s">
        <v>85</v>
      </c>
      <c r="F9563" s="73">
        <v>1431749</v>
      </c>
      <c r="G9563" s="72" t="s">
        <v>16</v>
      </c>
      <c r="H9563" s="72" t="s">
        <v>24</v>
      </c>
      <c r="I9563" s="72" t="s">
        <v>18</v>
      </c>
      <c r="J9563" s="72" t="s">
        <v>19</v>
      </c>
      <c r="K9563" s="72" t="s">
        <v>99</v>
      </c>
      <c r="L9563" s="72" t="s">
        <v>242</v>
      </c>
      <c r="M9563" s="72"/>
    </row>
    <row r="9564" spans="2:13" x14ac:dyDescent="0.25">
      <c r="B9564" s="72" t="s">
        <v>12</v>
      </c>
      <c r="C9564" s="72" t="s">
        <v>13</v>
      </c>
      <c r="D9564" s="72" t="s">
        <v>14</v>
      </c>
      <c r="E9564" s="72" t="s">
        <v>60</v>
      </c>
      <c r="F9564" s="73">
        <v>242638</v>
      </c>
      <c r="G9564" s="72" t="s">
        <v>16</v>
      </c>
      <c r="H9564" s="72" t="s">
        <v>24</v>
      </c>
      <c r="I9564" s="72" t="s">
        <v>18</v>
      </c>
      <c r="J9564" s="72" t="s">
        <v>19</v>
      </c>
      <c r="K9564" s="72" t="s">
        <v>25</v>
      </c>
      <c r="L9564" s="72" t="s">
        <v>128</v>
      </c>
      <c r="M9564" s="72" t="s">
        <v>184</v>
      </c>
    </row>
    <row r="9565" spans="2:13" x14ac:dyDescent="0.25">
      <c r="B9565" s="72" t="s">
        <v>12</v>
      </c>
      <c r="C9565" s="72" t="s">
        <v>13</v>
      </c>
      <c r="D9565" s="72" t="s">
        <v>14</v>
      </c>
      <c r="E9565" s="72" t="s">
        <v>123</v>
      </c>
      <c r="F9565" s="73">
        <v>-2217</v>
      </c>
      <c r="G9565" s="72" t="s">
        <v>16</v>
      </c>
      <c r="H9565" s="72" t="s">
        <v>24</v>
      </c>
      <c r="I9565" s="72" t="s">
        <v>18</v>
      </c>
      <c r="J9565" s="72" t="s">
        <v>19</v>
      </c>
      <c r="K9565" s="72" t="s">
        <v>49</v>
      </c>
      <c r="L9565" s="72" t="s">
        <v>288</v>
      </c>
      <c r="M9565" s="72"/>
    </row>
    <row r="9566" spans="2:13" x14ac:dyDescent="0.25">
      <c r="B9566" s="72" t="s">
        <v>12</v>
      </c>
      <c r="C9566" s="72" t="s">
        <v>13</v>
      </c>
      <c r="D9566" s="72" t="s">
        <v>14</v>
      </c>
      <c r="E9566" s="72" t="s">
        <v>39</v>
      </c>
      <c r="F9566" s="73">
        <v>-142</v>
      </c>
      <c r="G9566" s="72" t="s">
        <v>16</v>
      </c>
      <c r="H9566" s="72" t="s">
        <v>24</v>
      </c>
      <c r="I9566" s="72" t="s">
        <v>48</v>
      </c>
      <c r="J9566" s="72" t="s">
        <v>19</v>
      </c>
      <c r="K9566" s="72" t="s">
        <v>37</v>
      </c>
      <c r="L9566" s="72" t="s">
        <v>291</v>
      </c>
      <c r="M9566" s="72"/>
    </row>
    <row r="9567" spans="2:13" x14ac:dyDescent="0.25">
      <c r="B9567" s="72" t="s">
        <v>12</v>
      </c>
      <c r="C9567" s="72" t="s">
        <v>13</v>
      </c>
      <c r="D9567" s="72" t="s">
        <v>14</v>
      </c>
      <c r="E9567" s="72" t="s">
        <v>36</v>
      </c>
      <c r="F9567" s="73">
        <v>132177</v>
      </c>
      <c r="G9567" s="72" t="s">
        <v>16</v>
      </c>
      <c r="H9567" s="72" t="s">
        <v>24</v>
      </c>
      <c r="I9567" s="72" t="s">
        <v>18</v>
      </c>
      <c r="J9567" s="72" t="s">
        <v>19</v>
      </c>
      <c r="K9567" s="72" t="s">
        <v>37</v>
      </c>
      <c r="L9567" s="72" t="s">
        <v>294</v>
      </c>
      <c r="M9567" s="72" t="s">
        <v>29</v>
      </c>
    </row>
    <row r="9568" spans="2:13" x14ac:dyDescent="0.25">
      <c r="B9568" s="72" t="s">
        <v>12</v>
      </c>
      <c r="C9568" s="72" t="s">
        <v>13</v>
      </c>
      <c r="D9568" s="72" t="s">
        <v>14</v>
      </c>
      <c r="E9568" s="72" t="s">
        <v>144</v>
      </c>
      <c r="F9568" s="73">
        <v>1301925</v>
      </c>
      <c r="G9568" s="72" t="s">
        <v>16</v>
      </c>
      <c r="H9568" s="72" t="s">
        <v>24</v>
      </c>
      <c r="I9568" s="72" t="s">
        <v>18</v>
      </c>
      <c r="J9568" s="72" t="s">
        <v>19</v>
      </c>
      <c r="K9568" s="72" t="s">
        <v>96</v>
      </c>
      <c r="L9568" s="72" t="s">
        <v>210</v>
      </c>
      <c r="M9568" s="72" t="s">
        <v>67</v>
      </c>
    </row>
    <row r="9569" spans="2:13" x14ac:dyDescent="0.25">
      <c r="B9569" s="72" t="s">
        <v>12</v>
      </c>
      <c r="C9569" s="72" t="s">
        <v>13</v>
      </c>
      <c r="D9569" s="72" t="s">
        <v>14</v>
      </c>
      <c r="E9569" s="72" t="s">
        <v>68</v>
      </c>
      <c r="F9569" s="73">
        <v>-58733</v>
      </c>
      <c r="G9569" s="72" t="s">
        <v>16</v>
      </c>
      <c r="H9569" s="72" t="s">
        <v>24</v>
      </c>
      <c r="I9569" s="72" t="s">
        <v>18</v>
      </c>
      <c r="J9569" s="72" t="s">
        <v>19</v>
      </c>
      <c r="K9569" s="72" t="s">
        <v>25</v>
      </c>
      <c r="L9569" s="72" t="s">
        <v>467</v>
      </c>
      <c r="M9569" s="72"/>
    </row>
    <row r="9570" spans="2:13" x14ac:dyDescent="0.25">
      <c r="B9570" s="72" t="s">
        <v>12</v>
      </c>
      <c r="C9570" s="72" t="s">
        <v>13</v>
      </c>
      <c r="D9570" s="72" t="s">
        <v>14</v>
      </c>
      <c r="E9570" s="72" t="s">
        <v>36</v>
      </c>
      <c r="F9570" s="73">
        <v>44818</v>
      </c>
      <c r="G9570" s="72" t="s">
        <v>16</v>
      </c>
      <c r="H9570" s="72" t="s">
        <v>17</v>
      </c>
      <c r="I9570" s="72" t="s">
        <v>18</v>
      </c>
      <c r="J9570" s="72" t="s">
        <v>19</v>
      </c>
      <c r="K9570" s="72" t="s">
        <v>25</v>
      </c>
      <c r="L9570" s="72" t="s">
        <v>304</v>
      </c>
      <c r="M9570" s="72" t="s">
        <v>47</v>
      </c>
    </row>
    <row r="9571" spans="2:13" x14ac:dyDescent="0.25">
      <c r="B9571" s="72" t="s">
        <v>12</v>
      </c>
      <c r="C9571" s="72" t="s">
        <v>13</v>
      </c>
      <c r="D9571" s="72" t="s">
        <v>14</v>
      </c>
      <c r="E9571" s="72" t="s">
        <v>39</v>
      </c>
      <c r="F9571" s="73">
        <v>-2436</v>
      </c>
      <c r="G9571" s="72" t="s">
        <v>16</v>
      </c>
      <c r="H9571" s="72" t="s">
        <v>17</v>
      </c>
      <c r="I9571" s="72" t="s">
        <v>18</v>
      </c>
      <c r="J9571" s="72" t="s">
        <v>19</v>
      </c>
      <c r="K9571" s="72" t="s">
        <v>43</v>
      </c>
      <c r="L9571" s="72" t="s">
        <v>56</v>
      </c>
      <c r="M9571" s="72"/>
    </row>
    <row r="9572" spans="2:13" x14ac:dyDescent="0.25">
      <c r="B9572" s="72" t="s">
        <v>12</v>
      </c>
      <c r="C9572" s="72" t="s">
        <v>13</v>
      </c>
      <c r="D9572" s="72" t="s">
        <v>14</v>
      </c>
      <c r="E9572" s="72" t="s">
        <v>27</v>
      </c>
      <c r="F9572" s="73">
        <v>203949</v>
      </c>
      <c r="G9572" s="72" t="s">
        <v>16</v>
      </c>
      <c r="H9572" s="72" t="s">
        <v>17</v>
      </c>
      <c r="I9572" s="72" t="s">
        <v>18</v>
      </c>
      <c r="J9572" s="72" t="s">
        <v>19</v>
      </c>
      <c r="K9572" s="72" t="s">
        <v>20</v>
      </c>
      <c r="L9572" s="72" t="s">
        <v>226</v>
      </c>
      <c r="M9572" s="72" t="s">
        <v>57</v>
      </c>
    </row>
    <row r="9573" spans="2:13" x14ac:dyDescent="0.25">
      <c r="B9573" s="72" t="s">
        <v>12</v>
      </c>
      <c r="C9573" s="72" t="s">
        <v>13</v>
      </c>
      <c r="D9573" s="72" t="s">
        <v>14</v>
      </c>
      <c r="E9573" s="72" t="s">
        <v>41</v>
      </c>
      <c r="F9573" s="73">
        <v>-80</v>
      </c>
      <c r="G9573" s="72" t="s">
        <v>16</v>
      </c>
      <c r="H9573" s="72" t="s">
        <v>17</v>
      </c>
      <c r="I9573" s="72" t="s">
        <v>18</v>
      </c>
      <c r="J9573" s="72" t="s">
        <v>19</v>
      </c>
      <c r="K9573" s="72" t="s">
        <v>25</v>
      </c>
      <c r="L9573" s="72" t="s">
        <v>574</v>
      </c>
      <c r="M9573" s="72"/>
    </row>
    <row r="9574" spans="2:13" x14ac:dyDescent="0.25">
      <c r="B9574" s="72" t="s">
        <v>12</v>
      </c>
      <c r="C9574" s="72" t="s">
        <v>13</v>
      </c>
      <c r="D9574" s="72" t="s">
        <v>14</v>
      </c>
      <c r="E9574" s="72" t="s">
        <v>83</v>
      </c>
      <c r="F9574" s="73">
        <v>563785</v>
      </c>
      <c r="G9574" s="72" t="s">
        <v>16</v>
      </c>
      <c r="H9574" s="72" t="s">
        <v>17</v>
      </c>
      <c r="I9574" s="72" t="s">
        <v>18</v>
      </c>
      <c r="J9574" s="72" t="s">
        <v>19</v>
      </c>
      <c r="K9574" s="72" t="s">
        <v>25</v>
      </c>
      <c r="L9574" s="72" t="s">
        <v>406</v>
      </c>
      <c r="M9574" s="72"/>
    </row>
    <row r="9575" spans="2:13" x14ac:dyDescent="0.25">
      <c r="B9575" s="72" t="s">
        <v>12</v>
      </c>
      <c r="C9575" s="72" t="s">
        <v>13</v>
      </c>
      <c r="D9575" s="72" t="s">
        <v>14</v>
      </c>
      <c r="E9575" s="72" t="s">
        <v>94</v>
      </c>
      <c r="F9575" s="73">
        <v>15783</v>
      </c>
      <c r="G9575" s="72" t="s">
        <v>16</v>
      </c>
      <c r="H9575" s="72" t="s">
        <v>24</v>
      </c>
      <c r="I9575" s="72" t="s">
        <v>18</v>
      </c>
      <c r="J9575" s="72" t="s">
        <v>19</v>
      </c>
      <c r="K9575" s="72" t="s">
        <v>49</v>
      </c>
      <c r="L9575" s="72" t="s">
        <v>178</v>
      </c>
      <c r="M9575" s="72"/>
    </row>
    <row r="9576" spans="2:13" x14ac:dyDescent="0.25">
      <c r="B9576" s="72" t="s">
        <v>12</v>
      </c>
      <c r="C9576" s="72" t="s">
        <v>13</v>
      </c>
      <c r="D9576" s="72" t="s">
        <v>14</v>
      </c>
      <c r="E9576" s="72" t="s">
        <v>55</v>
      </c>
      <c r="F9576" s="73">
        <v>1249190</v>
      </c>
      <c r="G9576" s="72" t="s">
        <v>16</v>
      </c>
      <c r="H9576" s="72" t="s">
        <v>24</v>
      </c>
      <c r="I9576" s="72" t="s">
        <v>18</v>
      </c>
      <c r="J9576" s="72" t="s">
        <v>19</v>
      </c>
      <c r="K9576" s="72" t="s">
        <v>25</v>
      </c>
      <c r="L9576" s="72" t="s">
        <v>347</v>
      </c>
      <c r="M9576" s="72" t="s">
        <v>112</v>
      </c>
    </row>
    <row r="9577" spans="2:13" x14ac:dyDescent="0.25">
      <c r="B9577" s="72" t="s">
        <v>12</v>
      </c>
      <c r="C9577" s="72" t="s">
        <v>13</v>
      </c>
      <c r="D9577" s="72" t="s">
        <v>14</v>
      </c>
      <c r="E9577" s="72" t="s">
        <v>51</v>
      </c>
      <c r="F9577" s="73">
        <v>80</v>
      </c>
      <c r="G9577" s="72" t="s">
        <v>16</v>
      </c>
      <c r="H9577" s="72" t="s">
        <v>24</v>
      </c>
      <c r="I9577" s="72" t="s">
        <v>18</v>
      </c>
      <c r="J9577" s="72" t="s">
        <v>19</v>
      </c>
      <c r="K9577" s="72" t="s">
        <v>63</v>
      </c>
      <c r="L9577" s="72" t="s">
        <v>615</v>
      </c>
      <c r="M9577" s="72"/>
    </row>
    <row r="9578" spans="2:13" x14ac:dyDescent="0.25">
      <c r="B9578" s="72" t="s">
        <v>12</v>
      </c>
      <c r="C9578" s="72" t="s">
        <v>13</v>
      </c>
      <c r="D9578" s="72" t="s">
        <v>14</v>
      </c>
      <c r="E9578" s="72" t="s">
        <v>83</v>
      </c>
      <c r="F9578" s="73">
        <v>778</v>
      </c>
      <c r="G9578" s="72" t="s">
        <v>16</v>
      </c>
      <c r="H9578" s="72" t="s">
        <v>24</v>
      </c>
      <c r="I9578" s="72" t="s">
        <v>18</v>
      </c>
      <c r="J9578" s="72" t="s">
        <v>19</v>
      </c>
      <c r="K9578" s="72" t="s">
        <v>117</v>
      </c>
      <c r="L9578" s="72" t="s">
        <v>414</v>
      </c>
      <c r="M9578" s="72"/>
    </row>
    <row r="9579" spans="2:13" x14ac:dyDescent="0.25">
      <c r="B9579" s="72" t="s">
        <v>12</v>
      </c>
      <c r="C9579" s="72" t="s">
        <v>13</v>
      </c>
      <c r="D9579" s="72" t="s">
        <v>14</v>
      </c>
      <c r="E9579" s="72" t="s">
        <v>51</v>
      </c>
      <c r="F9579" s="73">
        <v>350996</v>
      </c>
      <c r="G9579" s="72" t="s">
        <v>16</v>
      </c>
      <c r="H9579" s="72" t="s">
        <v>24</v>
      </c>
      <c r="I9579" s="72" t="s">
        <v>18</v>
      </c>
      <c r="J9579" s="72" t="s">
        <v>19</v>
      </c>
      <c r="K9579" s="72" t="s">
        <v>37</v>
      </c>
      <c r="L9579" s="72" t="s">
        <v>90</v>
      </c>
      <c r="M9579" s="72"/>
    </row>
    <row r="9580" spans="2:13" x14ac:dyDescent="0.25">
      <c r="B9580" s="72" t="s">
        <v>12</v>
      </c>
      <c r="C9580" s="72" t="s">
        <v>13</v>
      </c>
      <c r="D9580" s="72" t="s">
        <v>14</v>
      </c>
      <c r="E9580" s="72" t="s">
        <v>587</v>
      </c>
      <c r="F9580" s="73">
        <v>1725441</v>
      </c>
      <c r="G9580" s="72" t="s">
        <v>16</v>
      </c>
      <c r="H9580" s="72" t="s">
        <v>17</v>
      </c>
      <c r="I9580" s="72" t="s">
        <v>18</v>
      </c>
      <c r="J9580" s="72" t="s">
        <v>19</v>
      </c>
      <c r="K9580" s="72" t="s">
        <v>20</v>
      </c>
      <c r="L9580" s="72" t="s">
        <v>199</v>
      </c>
      <c r="M9580" s="72" t="s">
        <v>72</v>
      </c>
    </row>
    <row r="9581" spans="2:13" x14ac:dyDescent="0.25">
      <c r="B9581" s="72" t="s">
        <v>12</v>
      </c>
      <c r="C9581" s="72" t="s">
        <v>13</v>
      </c>
      <c r="D9581" s="72" t="s">
        <v>14</v>
      </c>
      <c r="E9581" s="72" t="s">
        <v>36</v>
      </c>
      <c r="F9581" s="73">
        <v>2275345</v>
      </c>
      <c r="G9581" s="72" t="s">
        <v>16</v>
      </c>
      <c r="H9581" s="72" t="s">
        <v>17</v>
      </c>
      <c r="I9581" s="72" t="s">
        <v>18</v>
      </c>
      <c r="J9581" s="72" t="s">
        <v>19</v>
      </c>
      <c r="K9581" s="72" t="s">
        <v>25</v>
      </c>
      <c r="L9581" s="72" t="s">
        <v>128</v>
      </c>
      <c r="M9581" s="72" t="s">
        <v>29</v>
      </c>
    </row>
    <row r="9582" spans="2:13" x14ac:dyDescent="0.25">
      <c r="B9582" s="72" t="s">
        <v>12</v>
      </c>
      <c r="C9582" s="72" t="s">
        <v>13</v>
      </c>
      <c r="D9582" s="72" t="s">
        <v>14</v>
      </c>
      <c r="E9582" s="72" t="s">
        <v>41</v>
      </c>
      <c r="F9582" s="73">
        <v>-789</v>
      </c>
      <c r="G9582" s="72" t="s">
        <v>16</v>
      </c>
      <c r="H9582" s="72" t="s">
        <v>24</v>
      </c>
      <c r="I9582" s="72" t="s">
        <v>18</v>
      </c>
      <c r="J9582" s="72" t="s">
        <v>19</v>
      </c>
      <c r="K9582" s="72" t="s">
        <v>43</v>
      </c>
      <c r="L9582" s="72" t="s">
        <v>523</v>
      </c>
      <c r="M9582" s="72"/>
    </row>
    <row r="9583" spans="2:13" x14ac:dyDescent="0.25">
      <c r="B9583" s="72" t="s">
        <v>12</v>
      </c>
      <c r="C9583" s="72" t="s">
        <v>13</v>
      </c>
      <c r="D9583" s="72" t="s">
        <v>14</v>
      </c>
      <c r="E9583" s="72" t="s">
        <v>187</v>
      </c>
      <c r="F9583" s="73">
        <v>852070</v>
      </c>
      <c r="G9583" s="72" t="s">
        <v>16</v>
      </c>
      <c r="H9583" s="72" t="s">
        <v>17</v>
      </c>
      <c r="I9583" s="72" t="s">
        <v>18</v>
      </c>
      <c r="J9583" s="72" t="s">
        <v>19</v>
      </c>
      <c r="K9583" s="72" t="s">
        <v>25</v>
      </c>
      <c r="L9583" s="72" t="s">
        <v>313</v>
      </c>
      <c r="M9583" s="72" t="s">
        <v>112</v>
      </c>
    </row>
    <row r="9584" spans="2:13" x14ac:dyDescent="0.25">
      <c r="B9584" s="72" t="s">
        <v>12</v>
      </c>
      <c r="C9584" s="72" t="s">
        <v>13</v>
      </c>
      <c r="D9584" s="72" t="s">
        <v>14</v>
      </c>
      <c r="E9584" s="72" t="s">
        <v>30</v>
      </c>
      <c r="F9584" s="73">
        <v>-948</v>
      </c>
      <c r="G9584" s="72" t="s">
        <v>16</v>
      </c>
      <c r="H9584" s="72" t="s">
        <v>24</v>
      </c>
      <c r="I9584" s="72" t="s">
        <v>18</v>
      </c>
      <c r="J9584" s="72" t="s">
        <v>19</v>
      </c>
      <c r="K9584" s="72" t="s">
        <v>25</v>
      </c>
      <c r="L9584" s="72" t="s">
        <v>101</v>
      </c>
      <c r="M9584" s="72"/>
    </row>
    <row r="9585" spans="2:13" x14ac:dyDescent="0.25">
      <c r="B9585" s="72" t="s">
        <v>12</v>
      </c>
      <c r="C9585" s="72" t="s">
        <v>13</v>
      </c>
      <c r="D9585" s="72" t="s">
        <v>14</v>
      </c>
      <c r="E9585" s="72" t="s">
        <v>36</v>
      </c>
      <c r="F9585" s="73">
        <v>346756</v>
      </c>
      <c r="G9585" s="72" t="s">
        <v>16</v>
      </c>
      <c r="H9585" s="72" t="s">
        <v>24</v>
      </c>
      <c r="I9585" s="72" t="s">
        <v>18</v>
      </c>
      <c r="J9585" s="72" t="s">
        <v>19</v>
      </c>
      <c r="K9585" s="72" t="s">
        <v>117</v>
      </c>
      <c r="L9585" s="72" t="s">
        <v>492</v>
      </c>
      <c r="M9585" s="72" t="s">
        <v>29</v>
      </c>
    </row>
    <row r="9586" spans="2:13" x14ac:dyDescent="0.25">
      <c r="B9586" s="72" t="s">
        <v>12</v>
      </c>
      <c r="C9586" s="72" t="s">
        <v>13</v>
      </c>
      <c r="D9586" s="72" t="s">
        <v>14</v>
      </c>
      <c r="E9586" s="72" t="s">
        <v>58</v>
      </c>
      <c r="F9586" s="73">
        <v>86983</v>
      </c>
      <c r="G9586" s="72" t="s">
        <v>16</v>
      </c>
      <c r="H9586" s="72" t="s">
        <v>24</v>
      </c>
      <c r="I9586" s="72" t="s">
        <v>48</v>
      </c>
      <c r="J9586" s="72" t="s">
        <v>19</v>
      </c>
      <c r="K9586" s="72" t="s">
        <v>37</v>
      </c>
      <c r="L9586" s="72" t="s">
        <v>38</v>
      </c>
      <c r="M9586" s="72" t="s">
        <v>47</v>
      </c>
    </row>
    <row r="9587" spans="2:13" x14ac:dyDescent="0.25">
      <c r="B9587" s="72" t="s">
        <v>12</v>
      </c>
      <c r="C9587" s="72" t="s">
        <v>13</v>
      </c>
      <c r="D9587" s="72" t="s">
        <v>14</v>
      </c>
      <c r="E9587" s="72" t="s">
        <v>27</v>
      </c>
      <c r="F9587" s="73">
        <v>1918</v>
      </c>
      <c r="G9587" s="72" t="s">
        <v>16</v>
      </c>
      <c r="H9587" s="72" t="s">
        <v>24</v>
      </c>
      <c r="I9587" s="72" t="s">
        <v>18</v>
      </c>
      <c r="J9587" s="72" t="s">
        <v>19</v>
      </c>
      <c r="K9587" s="72" t="s">
        <v>25</v>
      </c>
      <c r="L9587" s="72" t="s">
        <v>616</v>
      </c>
      <c r="M9587" s="72" t="s">
        <v>302</v>
      </c>
    </row>
    <row r="9588" spans="2:13" x14ac:dyDescent="0.25">
      <c r="B9588" s="72" t="s">
        <v>12</v>
      </c>
      <c r="C9588" s="72" t="s">
        <v>13</v>
      </c>
      <c r="D9588" s="72" t="s">
        <v>14</v>
      </c>
      <c r="E9588" s="72" t="s">
        <v>94</v>
      </c>
      <c r="F9588" s="73">
        <v>2570</v>
      </c>
      <c r="G9588" s="72" t="s">
        <v>16</v>
      </c>
      <c r="H9588" s="72" t="s">
        <v>17</v>
      </c>
      <c r="I9588" s="72" t="s">
        <v>18</v>
      </c>
      <c r="J9588" s="72" t="s">
        <v>19</v>
      </c>
      <c r="K9588" s="72" t="s">
        <v>20</v>
      </c>
      <c r="L9588" s="72" t="s">
        <v>560</v>
      </c>
      <c r="M9588" s="72"/>
    </row>
    <row r="9589" spans="2:13" x14ac:dyDescent="0.25">
      <c r="B9589" s="72" t="s">
        <v>12</v>
      </c>
      <c r="C9589" s="72" t="s">
        <v>13</v>
      </c>
      <c r="D9589" s="72" t="s">
        <v>14</v>
      </c>
      <c r="E9589" s="72" t="s">
        <v>79</v>
      </c>
      <c r="F9589" s="73">
        <v>-3346</v>
      </c>
      <c r="G9589" s="72" t="s">
        <v>16</v>
      </c>
      <c r="H9589" s="72" t="s">
        <v>24</v>
      </c>
      <c r="I9589" s="72" t="s">
        <v>18</v>
      </c>
      <c r="J9589" s="72" t="s">
        <v>19</v>
      </c>
      <c r="K9589" s="72" t="s">
        <v>25</v>
      </c>
      <c r="L9589" s="72" t="s">
        <v>595</v>
      </c>
      <c r="M9589" s="72"/>
    </row>
    <row r="9590" spans="2:13" x14ac:dyDescent="0.25">
      <c r="B9590" s="72" t="s">
        <v>12</v>
      </c>
      <c r="C9590" s="72" t="s">
        <v>13</v>
      </c>
      <c r="D9590" s="72" t="s">
        <v>14</v>
      </c>
      <c r="E9590" s="72" t="s">
        <v>81</v>
      </c>
      <c r="F9590" s="73">
        <v>170763</v>
      </c>
      <c r="G9590" s="72" t="s">
        <v>16</v>
      </c>
      <c r="H9590" s="72" t="s">
        <v>24</v>
      </c>
      <c r="I9590" s="72" t="s">
        <v>18</v>
      </c>
      <c r="J9590" s="72" t="s">
        <v>19</v>
      </c>
      <c r="K9590" s="72" t="s">
        <v>43</v>
      </c>
      <c r="L9590" s="72" t="s">
        <v>449</v>
      </c>
      <c r="M9590" s="72" t="s">
        <v>57</v>
      </c>
    </row>
    <row r="9591" spans="2:13" x14ac:dyDescent="0.25">
      <c r="B9591" s="72" t="s">
        <v>12</v>
      </c>
      <c r="C9591" s="72" t="s">
        <v>13</v>
      </c>
      <c r="D9591" s="72" t="s">
        <v>14</v>
      </c>
      <c r="E9591" s="72" t="s">
        <v>51</v>
      </c>
      <c r="F9591" s="73">
        <v>15992</v>
      </c>
      <c r="G9591" s="72" t="s">
        <v>16</v>
      </c>
      <c r="H9591" s="72" t="s">
        <v>24</v>
      </c>
      <c r="I9591" s="72" t="s">
        <v>18</v>
      </c>
      <c r="J9591" s="72" t="s">
        <v>19</v>
      </c>
      <c r="K9591" s="72" t="s">
        <v>31</v>
      </c>
      <c r="L9591" s="72" t="s">
        <v>565</v>
      </c>
      <c r="M9591" s="72"/>
    </row>
    <row r="9592" spans="2:13" x14ac:dyDescent="0.25">
      <c r="B9592" s="72" t="s">
        <v>12</v>
      </c>
      <c r="C9592" s="72" t="s">
        <v>13</v>
      </c>
      <c r="D9592" s="72" t="s">
        <v>14</v>
      </c>
      <c r="E9592" s="72" t="s">
        <v>39</v>
      </c>
      <c r="F9592" s="73">
        <v>-2722</v>
      </c>
      <c r="G9592" s="72" t="s">
        <v>16</v>
      </c>
      <c r="H9592" s="72" t="s">
        <v>24</v>
      </c>
      <c r="I9592" s="72" t="s">
        <v>18</v>
      </c>
      <c r="J9592" s="72" t="s">
        <v>19</v>
      </c>
      <c r="K9592" s="72" t="s">
        <v>358</v>
      </c>
      <c r="L9592" s="72" t="s">
        <v>359</v>
      </c>
      <c r="M9592" s="72"/>
    </row>
    <row r="9593" spans="2:13" x14ac:dyDescent="0.25">
      <c r="B9593" s="72" t="s">
        <v>12</v>
      </c>
      <c r="C9593" s="72" t="s">
        <v>13</v>
      </c>
      <c r="D9593" s="72" t="s">
        <v>14</v>
      </c>
      <c r="E9593" s="72" t="s">
        <v>79</v>
      </c>
      <c r="F9593" s="73">
        <v>-2511</v>
      </c>
      <c r="G9593" s="72" t="s">
        <v>16</v>
      </c>
      <c r="H9593" s="72" t="s">
        <v>17</v>
      </c>
      <c r="I9593" s="72" t="s">
        <v>18</v>
      </c>
      <c r="J9593" s="72" t="s">
        <v>19</v>
      </c>
      <c r="K9593" s="72" t="s">
        <v>25</v>
      </c>
      <c r="L9593" s="72" t="s">
        <v>115</v>
      </c>
      <c r="M9593" s="72"/>
    </row>
    <row r="9594" spans="2:13" x14ac:dyDescent="0.25">
      <c r="B9594" s="72" t="s">
        <v>12</v>
      </c>
      <c r="C9594" s="72" t="s">
        <v>13</v>
      </c>
      <c r="D9594" s="72" t="s">
        <v>14</v>
      </c>
      <c r="E9594" s="72" t="s">
        <v>94</v>
      </c>
      <c r="F9594" s="73">
        <v>2549</v>
      </c>
      <c r="G9594" s="72" t="s">
        <v>16</v>
      </c>
      <c r="H9594" s="72" t="s">
        <v>24</v>
      </c>
      <c r="I9594" s="72" t="s">
        <v>18</v>
      </c>
      <c r="J9594" s="72" t="s">
        <v>19</v>
      </c>
      <c r="K9594" s="72" t="s">
        <v>185</v>
      </c>
      <c r="L9594" s="72" t="s">
        <v>617</v>
      </c>
      <c r="M9594" s="72"/>
    </row>
    <row r="9595" spans="2:13" x14ac:dyDescent="0.25">
      <c r="B9595" s="72" t="s">
        <v>12</v>
      </c>
      <c r="C9595" s="72" t="s">
        <v>13</v>
      </c>
      <c r="D9595" s="72" t="s">
        <v>14</v>
      </c>
      <c r="E9595" s="72" t="s">
        <v>55</v>
      </c>
      <c r="F9595" s="73">
        <v>91647</v>
      </c>
      <c r="G9595" s="72" t="s">
        <v>16</v>
      </c>
      <c r="H9595" s="72" t="s">
        <v>17</v>
      </c>
      <c r="I9595" s="72" t="s">
        <v>18</v>
      </c>
      <c r="J9595" s="72" t="s">
        <v>19</v>
      </c>
      <c r="K9595" s="72" t="s">
        <v>25</v>
      </c>
      <c r="L9595" s="72" t="s">
        <v>618</v>
      </c>
      <c r="M9595" s="72" t="s">
        <v>57</v>
      </c>
    </row>
    <row r="9596" spans="2:13" x14ac:dyDescent="0.25">
      <c r="B9596" s="72" t="s">
        <v>12</v>
      </c>
      <c r="C9596" s="72" t="s">
        <v>13</v>
      </c>
      <c r="D9596" s="72" t="s">
        <v>14</v>
      </c>
      <c r="E9596" s="72" t="s">
        <v>68</v>
      </c>
      <c r="F9596" s="73">
        <v>-1727927</v>
      </c>
      <c r="G9596" s="72" t="s">
        <v>16</v>
      </c>
      <c r="H9596" s="72" t="s">
        <v>24</v>
      </c>
      <c r="I9596" s="72" t="s">
        <v>18</v>
      </c>
      <c r="J9596" s="72" t="s">
        <v>19</v>
      </c>
      <c r="K9596" s="72" t="s">
        <v>25</v>
      </c>
      <c r="L9596" s="72" t="s">
        <v>265</v>
      </c>
      <c r="M9596" s="72"/>
    </row>
    <row r="9597" spans="2:13" x14ac:dyDescent="0.25">
      <c r="B9597" s="72" t="s">
        <v>12</v>
      </c>
      <c r="C9597" s="72" t="s">
        <v>13</v>
      </c>
      <c r="D9597" s="72" t="s">
        <v>14</v>
      </c>
      <c r="E9597" s="72" t="s">
        <v>39</v>
      </c>
      <c r="F9597" s="73">
        <v>-149142</v>
      </c>
      <c r="G9597" s="72" t="s">
        <v>16</v>
      </c>
      <c r="H9597" s="72" t="s">
        <v>24</v>
      </c>
      <c r="I9597" s="72" t="s">
        <v>18</v>
      </c>
      <c r="J9597" s="72" t="s">
        <v>19</v>
      </c>
      <c r="K9597" s="72" t="s">
        <v>102</v>
      </c>
      <c r="L9597" s="72" t="s">
        <v>429</v>
      </c>
      <c r="M9597" s="72"/>
    </row>
    <row r="9598" spans="2:13" x14ac:dyDescent="0.25">
      <c r="B9598" s="72" t="s">
        <v>12</v>
      </c>
      <c r="C9598" s="72" t="s">
        <v>13</v>
      </c>
      <c r="D9598" s="72" t="s">
        <v>14</v>
      </c>
      <c r="E9598" s="72" t="s">
        <v>33</v>
      </c>
      <c r="F9598" s="73">
        <v>5102</v>
      </c>
      <c r="G9598" s="72" t="s">
        <v>16</v>
      </c>
      <c r="H9598" s="72" t="s">
        <v>24</v>
      </c>
      <c r="I9598" s="72" t="s">
        <v>18</v>
      </c>
      <c r="J9598" s="72" t="s">
        <v>19</v>
      </c>
      <c r="K9598" s="72" t="s">
        <v>43</v>
      </c>
      <c r="L9598" s="72" t="s">
        <v>238</v>
      </c>
      <c r="M9598" s="72" t="s">
        <v>112</v>
      </c>
    </row>
    <row r="9599" spans="2:13" x14ac:dyDescent="0.25">
      <c r="B9599" s="72" t="s">
        <v>12</v>
      </c>
      <c r="C9599" s="72" t="s">
        <v>13</v>
      </c>
      <c r="D9599" s="72" t="s">
        <v>14</v>
      </c>
      <c r="E9599" s="72" t="s">
        <v>79</v>
      </c>
      <c r="F9599" s="73">
        <v>-97</v>
      </c>
      <c r="G9599" s="72" t="s">
        <v>16</v>
      </c>
      <c r="H9599" s="72" t="s">
        <v>24</v>
      </c>
      <c r="I9599" s="72" t="s">
        <v>18</v>
      </c>
      <c r="J9599" s="72" t="s">
        <v>179</v>
      </c>
      <c r="K9599" s="72" t="s">
        <v>25</v>
      </c>
      <c r="L9599" s="72" t="s">
        <v>495</v>
      </c>
      <c r="M9599" s="72"/>
    </row>
    <row r="9600" spans="2:13" x14ac:dyDescent="0.25">
      <c r="B9600" s="72" t="s">
        <v>12</v>
      </c>
      <c r="C9600" s="72" t="s">
        <v>13</v>
      </c>
      <c r="D9600" s="72" t="s">
        <v>14</v>
      </c>
      <c r="E9600" s="72" t="s">
        <v>258</v>
      </c>
      <c r="F9600" s="73">
        <v>12251654</v>
      </c>
      <c r="G9600" s="72" t="s">
        <v>16</v>
      </c>
      <c r="H9600" s="72" t="s">
        <v>24</v>
      </c>
      <c r="I9600" s="72" t="s">
        <v>18</v>
      </c>
      <c r="J9600" s="72" t="s">
        <v>19</v>
      </c>
      <c r="K9600" s="72" t="s">
        <v>157</v>
      </c>
      <c r="L9600" s="72" t="s">
        <v>598</v>
      </c>
      <c r="M9600" s="72" t="s">
        <v>243</v>
      </c>
    </row>
    <row r="9601" spans="2:13" x14ac:dyDescent="0.25">
      <c r="B9601" s="72" t="s">
        <v>12</v>
      </c>
      <c r="C9601" s="72" t="s">
        <v>13</v>
      </c>
      <c r="D9601" s="72" t="s">
        <v>14</v>
      </c>
      <c r="E9601" s="72" t="s">
        <v>41</v>
      </c>
      <c r="F9601" s="73">
        <v>-180</v>
      </c>
      <c r="G9601" s="72" t="s">
        <v>16</v>
      </c>
      <c r="H9601" s="72" t="s">
        <v>24</v>
      </c>
      <c r="I9601" s="72" t="s">
        <v>18</v>
      </c>
      <c r="J9601" s="72" t="s">
        <v>19</v>
      </c>
      <c r="K9601" s="72" t="s">
        <v>43</v>
      </c>
      <c r="L9601" s="72" t="s">
        <v>614</v>
      </c>
      <c r="M9601" s="72"/>
    </row>
    <row r="9602" spans="2:13" x14ac:dyDescent="0.25">
      <c r="B9602" s="72" t="s">
        <v>12</v>
      </c>
      <c r="C9602" s="72" t="s">
        <v>13</v>
      </c>
      <c r="D9602" s="72" t="s">
        <v>14</v>
      </c>
      <c r="E9602" s="72" t="s">
        <v>68</v>
      </c>
      <c r="F9602" s="73">
        <v>-3153</v>
      </c>
      <c r="G9602" s="72" t="s">
        <v>16</v>
      </c>
      <c r="H9602" s="72" t="s">
        <v>17</v>
      </c>
      <c r="I9602" s="72" t="s">
        <v>18</v>
      </c>
      <c r="J9602" s="72" t="s">
        <v>19</v>
      </c>
      <c r="K9602" s="72" t="s">
        <v>25</v>
      </c>
      <c r="L9602" s="72" t="s">
        <v>467</v>
      </c>
      <c r="M9602" s="72"/>
    </row>
    <row r="9603" spans="2:13" x14ac:dyDescent="0.25">
      <c r="B9603" s="72" t="s">
        <v>12</v>
      </c>
      <c r="C9603" s="72" t="s">
        <v>13</v>
      </c>
      <c r="D9603" s="72" t="s">
        <v>14</v>
      </c>
      <c r="E9603" s="72" t="s">
        <v>81</v>
      </c>
      <c r="F9603" s="73">
        <v>11512</v>
      </c>
      <c r="G9603" s="72" t="s">
        <v>16</v>
      </c>
      <c r="H9603" s="72" t="s">
        <v>17</v>
      </c>
      <c r="I9603" s="72" t="s">
        <v>18</v>
      </c>
      <c r="J9603" s="72" t="s">
        <v>19</v>
      </c>
      <c r="K9603" s="72" t="s">
        <v>37</v>
      </c>
      <c r="L9603" s="72" t="s">
        <v>340</v>
      </c>
      <c r="M9603" s="72" t="s">
        <v>112</v>
      </c>
    </row>
    <row r="9604" spans="2:13" x14ac:dyDescent="0.25">
      <c r="B9604" s="72" t="s">
        <v>12</v>
      </c>
      <c r="C9604" s="72" t="s">
        <v>13</v>
      </c>
      <c r="D9604" s="72" t="s">
        <v>14</v>
      </c>
      <c r="E9604" s="72" t="s">
        <v>79</v>
      </c>
      <c r="F9604" s="73">
        <v>-69990</v>
      </c>
      <c r="G9604" s="72" t="s">
        <v>16</v>
      </c>
      <c r="H9604" s="72" t="s">
        <v>24</v>
      </c>
      <c r="I9604" s="72" t="s">
        <v>18</v>
      </c>
      <c r="J9604" s="72" t="s">
        <v>19</v>
      </c>
      <c r="K9604" s="72" t="s">
        <v>96</v>
      </c>
      <c r="L9604" s="72" t="s">
        <v>391</v>
      </c>
      <c r="M9604" s="72"/>
    </row>
    <row r="9605" spans="2:13" x14ac:dyDescent="0.25">
      <c r="B9605" s="72" t="s">
        <v>12</v>
      </c>
      <c r="C9605" s="72" t="s">
        <v>13</v>
      </c>
      <c r="D9605" s="72" t="s">
        <v>14</v>
      </c>
      <c r="E9605" s="72" t="s">
        <v>30</v>
      </c>
      <c r="F9605" s="73">
        <v>-1186</v>
      </c>
      <c r="G9605" s="72" t="s">
        <v>16</v>
      </c>
      <c r="H9605" s="72" t="s">
        <v>24</v>
      </c>
      <c r="I9605" s="72" t="s">
        <v>18</v>
      </c>
      <c r="J9605" s="72" t="s">
        <v>19</v>
      </c>
      <c r="K9605" s="72" t="s">
        <v>25</v>
      </c>
      <c r="L9605" s="72" t="s">
        <v>425</v>
      </c>
      <c r="M9605" s="72"/>
    </row>
    <row r="9606" spans="2:13" x14ac:dyDescent="0.25">
      <c r="B9606" s="72" t="s">
        <v>12</v>
      </c>
      <c r="C9606" s="72" t="s">
        <v>13</v>
      </c>
      <c r="D9606" s="72" t="s">
        <v>14</v>
      </c>
      <c r="E9606" s="72" t="s">
        <v>36</v>
      </c>
      <c r="F9606" s="73">
        <v>21962</v>
      </c>
      <c r="G9606" s="72" t="s">
        <v>16</v>
      </c>
      <c r="H9606" s="72" t="s">
        <v>24</v>
      </c>
      <c r="I9606" s="72" t="s">
        <v>18</v>
      </c>
      <c r="J9606" s="72" t="s">
        <v>19</v>
      </c>
      <c r="K9606" s="72" t="s">
        <v>25</v>
      </c>
      <c r="L9606" s="72" t="s">
        <v>124</v>
      </c>
      <c r="M9606" s="72" t="s">
        <v>29</v>
      </c>
    </row>
    <row r="9607" spans="2:13" x14ac:dyDescent="0.25">
      <c r="B9607" s="72" t="s">
        <v>12</v>
      </c>
      <c r="C9607" s="72" t="s">
        <v>13</v>
      </c>
      <c r="D9607" s="72" t="s">
        <v>14</v>
      </c>
      <c r="E9607" s="72" t="s">
        <v>39</v>
      </c>
      <c r="F9607" s="73">
        <v>-24</v>
      </c>
      <c r="G9607" s="72" t="s">
        <v>16</v>
      </c>
      <c r="H9607" s="72" t="s">
        <v>24</v>
      </c>
      <c r="I9607" s="72" t="s">
        <v>48</v>
      </c>
      <c r="J9607" s="72" t="s">
        <v>19</v>
      </c>
      <c r="K9607" s="72" t="s">
        <v>37</v>
      </c>
      <c r="L9607" s="72" t="s">
        <v>497</v>
      </c>
      <c r="M9607" s="72"/>
    </row>
    <row r="9608" spans="2:13" x14ac:dyDescent="0.25">
      <c r="B9608" s="72" t="s">
        <v>12</v>
      </c>
      <c r="C9608" s="72" t="s">
        <v>13</v>
      </c>
      <c r="D9608" s="72" t="s">
        <v>14</v>
      </c>
      <c r="E9608" s="72" t="s">
        <v>60</v>
      </c>
      <c r="F9608" s="73">
        <v>231568</v>
      </c>
      <c r="G9608" s="72" t="s">
        <v>16</v>
      </c>
      <c r="H9608" s="72" t="s">
        <v>24</v>
      </c>
      <c r="I9608" s="72" t="s">
        <v>18</v>
      </c>
      <c r="J9608" s="72" t="s">
        <v>19</v>
      </c>
      <c r="K9608" s="72" t="s">
        <v>185</v>
      </c>
      <c r="L9608" s="72" t="s">
        <v>186</v>
      </c>
      <c r="M9608" s="72" t="s">
        <v>22</v>
      </c>
    </row>
    <row r="9609" spans="2:13" x14ac:dyDescent="0.25">
      <c r="B9609" s="72" t="s">
        <v>12</v>
      </c>
      <c r="C9609" s="72" t="s">
        <v>13</v>
      </c>
      <c r="D9609" s="72" t="s">
        <v>14</v>
      </c>
      <c r="E9609" s="72" t="s">
        <v>81</v>
      </c>
      <c r="F9609" s="73">
        <v>206907</v>
      </c>
      <c r="G9609" s="72" t="s">
        <v>16</v>
      </c>
      <c r="H9609" s="72" t="s">
        <v>24</v>
      </c>
      <c r="I9609" s="72" t="s">
        <v>18</v>
      </c>
      <c r="J9609" s="72" t="s">
        <v>19</v>
      </c>
      <c r="K9609" s="72" t="s">
        <v>25</v>
      </c>
      <c r="L9609" s="72" t="s">
        <v>273</v>
      </c>
      <c r="M9609" s="72" t="s">
        <v>47</v>
      </c>
    </row>
    <row r="9610" spans="2:13" x14ac:dyDescent="0.25">
      <c r="B9610" s="72" t="s">
        <v>12</v>
      </c>
      <c r="C9610" s="72" t="s">
        <v>13</v>
      </c>
      <c r="D9610" s="72" t="s">
        <v>14</v>
      </c>
      <c r="E9610" s="72" t="s">
        <v>41</v>
      </c>
      <c r="F9610" s="73">
        <v>-150</v>
      </c>
      <c r="G9610" s="72" t="s">
        <v>16</v>
      </c>
      <c r="H9610" s="72" t="s">
        <v>17</v>
      </c>
      <c r="I9610" s="72" t="s">
        <v>18</v>
      </c>
      <c r="J9610" s="72" t="s">
        <v>19</v>
      </c>
      <c r="K9610" s="72" t="s">
        <v>37</v>
      </c>
      <c r="L9610" s="72" t="s">
        <v>120</v>
      </c>
      <c r="M9610" s="72"/>
    </row>
    <row r="9611" spans="2:13" x14ac:dyDescent="0.25">
      <c r="B9611" s="72" t="s">
        <v>12</v>
      </c>
      <c r="C9611" s="72" t="s">
        <v>13</v>
      </c>
      <c r="D9611" s="72" t="s">
        <v>14</v>
      </c>
      <c r="E9611" s="72" t="s">
        <v>30</v>
      </c>
      <c r="F9611" s="73">
        <v>-39514</v>
      </c>
      <c r="G9611" s="72" t="s">
        <v>16</v>
      </c>
      <c r="H9611" s="72" t="s">
        <v>24</v>
      </c>
      <c r="I9611" s="72" t="s">
        <v>18</v>
      </c>
      <c r="J9611" s="72" t="s">
        <v>19</v>
      </c>
      <c r="K9611" s="72" t="s">
        <v>96</v>
      </c>
      <c r="L9611" s="72" t="s">
        <v>391</v>
      </c>
      <c r="M9611" s="72"/>
    </row>
    <row r="9612" spans="2:13" x14ac:dyDescent="0.25">
      <c r="B9612" s="72" t="s">
        <v>12</v>
      </c>
      <c r="C9612" s="72" t="s">
        <v>13</v>
      </c>
      <c r="D9612" s="72" t="s">
        <v>14</v>
      </c>
      <c r="E9612" s="72" t="s">
        <v>55</v>
      </c>
      <c r="F9612" s="73">
        <v>2861999</v>
      </c>
      <c r="G9612" s="72" t="s">
        <v>16</v>
      </c>
      <c r="H9612" s="72" t="s">
        <v>24</v>
      </c>
      <c r="I9612" s="72" t="s">
        <v>18</v>
      </c>
      <c r="J9612" s="72" t="s">
        <v>19</v>
      </c>
      <c r="K9612" s="72" t="s">
        <v>49</v>
      </c>
      <c r="L9612" s="72" t="s">
        <v>208</v>
      </c>
      <c r="M9612" s="72" t="s">
        <v>29</v>
      </c>
    </row>
    <row r="9613" spans="2:13" x14ac:dyDescent="0.25">
      <c r="B9613" s="72" t="s">
        <v>12</v>
      </c>
      <c r="C9613" s="72" t="s">
        <v>13</v>
      </c>
      <c r="D9613" s="72" t="s">
        <v>14</v>
      </c>
      <c r="E9613" s="72" t="s">
        <v>55</v>
      </c>
      <c r="F9613" s="73">
        <v>597594</v>
      </c>
      <c r="G9613" s="72" t="s">
        <v>16</v>
      </c>
      <c r="H9613" s="72" t="s">
        <v>24</v>
      </c>
      <c r="I9613" s="72" t="s">
        <v>18</v>
      </c>
      <c r="J9613" s="72" t="s">
        <v>19</v>
      </c>
      <c r="K9613" s="72" t="s">
        <v>25</v>
      </c>
      <c r="L9613" s="72" t="s">
        <v>379</v>
      </c>
      <c r="M9613" s="72" t="s">
        <v>57</v>
      </c>
    </row>
    <row r="9614" spans="2:13" x14ac:dyDescent="0.25">
      <c r="B9614" s="72" t="s">
        <v>12</v>
      </c>
      <c r="C9614" s="72" t="s">
        <v>13</v>
      </c>
      <c r="D9614" s="72" t="s">
        <v>14</v>
      </c>
      <c r="E9614" s="72" t="s">
        <v>79</v>
      </c>
      <c r="F9614" s="73">
        <v>-100</v>
      </c>
      <c r="G9614" s="72" t="s">
        <v>16</v>
      </c>
      <c r="H9614" s="72" t="s">
        <v>24</v>
      </c>
      <c r="I9614" s="72" t="s">
        <v>18</v>
      </c>
      <c r="J9614" s="72" t="s">
        <v>19</v>
      </c>
      <c r="K9614" s="72" t="s">
        <v>185</v>
      </c>
      <c r="L9614" s="72" t="s">
        <v>619</v>
      </c>
      <c r="M9614" s="72"/>
    </row>
    <row r="9615" spans="2:13" x14ac:dyDescent="0.25">
      <c r="B9615" s="72" t="s">
        <v>12</v>
      </c>
      <c r="C9615" s="72" t="s">
        <v>13</v>
      </c>
      <c r="D9615" s="72" t="s">
        <v>14</v>
      </c>
      <c r="E9615" s="72" t="s">
        <v>256</v>
      </c>
      <c r="F9615" s="73">
        <v>-49499</v>
      </c>
      <c r="G9615" s="72" t="s">
        <v>16</v>
      </c>
      <c r="H9615" s="72" t="s">
        <v>17</v>
      </c>
      <c r="I9615" s="72" t="s">
        <v>18</v>
      </c>
      <c r="J9615" s="72" t="s">
        <v>19</v>
      </c>
      <c r="K9615" s="72" t="s">
        <v>25</v>
      </c>
      <c r="L9615" s="72" t="s">
        <v>481</v>
      </c>
      <c r="M9615" s="72"/>
    </row>
    <row r="9616" spans="2:13" x14ac:dyDescent="0.25">
      <c r="B9616" s="72" t="s">
        <v>12</v>
      </c>
      <c r="C9616" s="72" t="s">
        <v>13</v>
      </c>
      <c r="D9616" s="72" t="s">
        <v>14</v>
      </c>
      <c r="E9616" s="72" t="s">
        <v>55</v>
      </c>
      <c r="F9616" s="73">
        <v>102265</v>
      </c>
      <c r="G9616" s="72" t="s">
        <v>16</v>
      </c>
      <c r="H9616" s="72" t="s">
        <v>24</v>
      </c>
      <c r="I9616" s="72" t="s">
        <v>48</v>
      </c>
      <c r="J9616" s="72" t="s">
        <v>19</v>
      </c>
      <c r="K9616" s="72" t="s">
        <v>20</v>
      </c>
      <c r="L9616" s="72" t="s">
        <v>534</v>
      </c>
      <c r="M9616" s="72" t="s">
        <v>35</v>
      </c>
    </row>
    <row r="9617" spans="2:13" x14ac:dyDescent="0.25">
      <c r="B9617" s="72" t="s">
        <v>12</v>
      </c>
      <c r="C9617" s="72" t="s">
        <v>13</v>
      </c>
      <c r="D9617" s="72" t="s">
        <v>14</v>
      </c>
      <c r="E9617" s="72" t="s">
        <v>39</v>
      </c>
      <c r="F9617" s="73">
        <v>-245416</v>
      </c>
      <c r="G9617" s="72" t="s">
        <v>16</v>
      </c>
      <c r="H9617" s="72" t="s">
        <v>17</v>
      </c>
      <c r="I9617" s="72" t="s">
        <v>18</v>
      </c>
      <c r="J9617" s="72" t="s">
        <v>19</v>
      </c>
      <c r="K9617" s="72" t="s">
        <v>25</v>
      </c>
      <c r="L9617" s="72" t="s">
        <v>191</v>
      </c>
      <c r="M9617" s="72"/>
    </row>
    <row r="9618" spans="2:13" x14ac:dyDescent="0.25">
      <c r="B9618" s="72" t="s">
        <v>12</v>
      </c>
      <c r="C9618" s="72" t="s">
        <v>13</v>
      </c>
      <c r="D9618" s="72" t="s">
        <v>14</v>
      </c>
      <c r="E9618" s="72" t="s">
        <v>453</v>
      </c>
      <c r="F9618" s="73">
        <v>3002</v>
      </c>
      <c r="G9618" s="72" t="s">
        <v>16</v>
      </c>
      <c r="H9618" s="72" t="s">
        <v>17</v>
      </c>
      <c r="I9618" s="72" t="s">
        <v>18</v>
      </c>
      <c r="J9618" s="72" t="s">
        <v>19</v>
      </c>
      <c r="K9618" s="72" t="s">
        <v>37</v>
      </c>
      <c r="L9618" s="72" t="s">
        <v>113</v>
      </c>
      <c r="M9618" s="72"/>
    </row>
    <row r="9619" spans="2:13" x14ac:dyDescent="0.25">
      <c r="B9619" s="72" t="s">
        <v>12</v>
      </c>
      <c r="C9619" s="72" t="s">
        <v>13</v>
      </c>
      <c r="D9619" s="72" t="s">
        <v>14</v>
      </c>
      <c r="E9619" s="72" t="s">
        <v>144</v>
      </c>
      <c r="F9619" s="73">
        <v>13959649</v>
      </c>
      <c r="G9619" s="72" t="s">
        <v>16</v>
      </c>
      <c r="H9619" s="72" t="s">
        <v>24</v>
      </c>
      <c r="I9619" s="72" t="s">
        <v>18</v>
      </c>
      <c r="J9619" s="72" t="s">
        <v>19</v>
      </c>
      <c r="K9619" s="72" t="s">
        <v>157</v>
      </c>
      <c r="L9619" s="72" t="s">
        <v>282</v>
      </c>
      <c r="M9619" s="72" t="s">
        <v>67</v>
      </c>
    </row>
    <row r="9620" spans="2:13" x14ac:dyDescent="0.25">
      <c r="B9620" s="72" t="s">
        <v>12</v>
      </c>
      <c r="C9620" s="72" t="s">
        <v>13</v>
      </c>
      <c r="D9620" s="72" t="s">
        <v>14</v>
      </c>
      <c r="E9620" s="72" t="s">
        <v>68</v>
      </c>
      <c r="F9620" s="73">
        <v>-746296</v>
      </c>
      <c r="G9620" s="72" t="s">
        <v>16</v>
      </c>
      <c r="H9620" s="72" t="s">
        <v>17</v>
      </c>
      <c r="I9620" s="72" t="s">
        <v>18</v>
      </c>
      <c r="J9620" s="72" t="s">
        <v>19</v>
      </c>
      <c r="K9620" s="72" t="s">
        <v>20</v>
      </c>
      <c r="L9620" s="72" t="s">
        <v>28</v>
      </c>
      <c r="M9620" s="72"/>
    </row>
    <row r="9621" spans="2:13" x14ac:dyDescent="0.25">
      <c r="B9621" s="72" t="s">
        <v>12</v>
      </c>
      <c r="C9621" s="72" t="s">
        <v>13</v>
      </c>
      <c r="D9621" s="72" t="s">
        <v>14</v>
      </c>
      <c r="E9621" s="72" t="s">
        <v>36</v>
      </c>
      <c r="F9621" s="73">
        <v>30587</v>
      </c>
      <c r="G9621" s="72" t="s">
        <v>16</v>
      </c>
      <c r="H9621" s="72" t="s">
        <v>24</v>
      </c>
      <c r="I9621" s="72" t="s">
        <v>18</v>
      </c>
      <c r="J9621" s="72" t="s">
        <v>19</v>
      </c>
      <c r="K9621" s="72" t="s">
        <v>25</v>
      </c>
      <c r="L9621" s="72" t="s">
        <v>275</v>
      </c>
      <c r="M9621" s="72" t="s">
        <v>29</v>
      </c>
    </row>
    <row r="9622" spans="2:13" x14ac:dyDescent="0.25">
      <c r="B9622" s="72" t="s">
        <v>12</v>
      </c>
      <c r="C9622" s="72" t="s">
        <v>13</v>
      </c>
      <c r="D9622" s="72" t="s">
        <v>14</v>
      </c>
      <c r="E9622" s="72" t="s">
        <v>146</v>
      </c>
      <c r="F9622" s="73">
        <v>-356423</v>
      </c>
      <c r="G9622" s="72" t="s">
        <v>16</v>
      </c>
      <c r="H9622" s="72" t="s">
        <v>24</v>
      </c>
      <c r="I9622" s="72" t="s">
        <v>18</v>
      </c>
      <c r="J9622" s="72" t="s">
        <v>19</v>
      </c>
      <c r="K9622" s="72" t="s">
        <v>43</v>
      </c>
      <c r="L9622" s="72" t="s">
        <v>163</v>
      </c>
      <c r="M9622" s="72"/>
    </row>
    <row r="9623" spans="2:13" x14ac:dyDescent="0.25">
      <c r="B9623" s="72" t="s">
        <v>12</v>
      </c>
      <c r="C9623" s="72" t="s">
        <v>13</v>
      </c>
      <c r="D9623" s="72" t="s">
        <v>14</v>
      </c>
      <c r="E9623" s="72" t="s">
        <v>83</v>
      </c>
      <c r="F9623" s="73">
        <v>2408025</v>
      </c>
      <c r="G9623" s="72" t="s">
        <v>16</v>
      </c>
      <c r="H9623" s="72" t="s">
        <v>24</v>
      </c>
      <c r="I9623" s="72" t="s">
        <v>18</v>
      </c>
      <c r="J9623" s="72" t="s">
        <v>19</v>
      </c>
      <c r="K9623" s="72" t="s">
        <v>49</v>
      </c>
      <c r="L9623" s="72" t="s">
        <v>288</v>
      </c>
      <c r="M9623" s="72"/>
    </row>
    <row r="9624" spans="2:13" x14ac:dyDescent="0.25">
      <c r="B9624" s="72" t="s">
        <v>12</v>
      </c>
      <c r="C9624" s="72" t="s">
        <v>13</v>
      </c>
      <c r="D9624" s="72" t="s">
        <v>14</v>
      </c>
      <c r="E9624" s="72" t="s">
        <v>51</v>
      </c>
      <c r="F9624" s="73">
        <v>52397</v>
      </c>
      <c r="G9624" s="72" t="s">
        <v>16</v>
      </c>
      <c r="H9624" s="72" t="s">
        <v>17</v>
      </c>
      <c r="I9624" s="72" t="s">
        <v>18</v>
      </c>
      <c r="J9624" s="72" t="s">
        <v>19</v>
      </c>
      <c r="K9624" s="72" t="s">
        <v>37</v>
      </c>
      <c r="L9624" s="72" t="s">
        <v>257</v>
      </c>
      <c r="M9624" s="72"/>
    </row>
    <row r="9625" spans="2:13" x14ac:dyDescent="0.25">
      <c r="B9625" s="72" t="s">
        <v>12</v>
      </c>
      <c r="C9625" s="72" t="s">
        <v>13</v>
      </c>
      <c r="D9625" s="72" t="s">
        <v>14</v>
      </c>
      <c r="E9625" s="72" t="s">
        <v>60</v>
      </c>
      <c r="F9625" s="73">
        <v>56971</v>
      </c>
      <c r="G9625" s="72" t="s">
        <v>16</v>
      </c>
      <c r="H9625" s="72" t="s">
        <v>24</v>
      </c>
      <c r="I9625" s="72" t="s">
        <v>18</v>
      </c>
      <c r="J9625" s="72" t="s">
        <v>19</v>
      </c>
      <c r="K9625" s="72" t="s">
        <v>99</v>
      </c>
      <c r="L9625" s="72" t="s">
        <v>499</v>
      </c>
      <c r="M9625" s="72" t="s">
        <v>22</v>
      </c>
    </row>
    <row r="9626" spans="2:13" x14ac:dyDescent="0.25">
      <c r="B9626" s="72" t="s">
        <v>12</v>
      </c>
      <c r="C9626" s="72" t="s">
        <v>13</v>
      </c>
      <c r="D9626" s="72" t="s">
        <v>14</v>
      </c>
      <c r="E9626" s="72" t="s">
        <v>79</v>
      </c>
      <c r="F9626" s="73">
        <v>-762</v>
      </c>
      <c r="G9626" s="72" t="s">
        <v>16</v>
      </c>
      <c r="H9626" s="72" t="s">
        <v>24</v>
      </c>
      <c r="I9626" s="72" t="s">
        <v>18</v>
      </c>
      <c r="J9626" s="72" t="s">
        <v>19</v>
      </c>
      <c r="K9626" s="72" t="s">
        <v>205</v>
      </c>
      <c r="L9626" s="72" t="s">
        <v>404</v>
      </c>
      <c r="M9626" s="72"/>
    </row>
    <row r="9627" spans="2:13" x14ac:dyDescent="0.25">
      <c r="B9627" s="72" t="s">
        <v>12</v>
      </c>
      <c r="C9627" s="72" t="s">
        <v>13</v>
      </c>
      <c r="D9627" s="72" t="s">
        <v>14</v>
      </c>
      <c r="E9627" s="72" t="s">
        <v>83</v>
      </c>
      <c r="F9627" s="73">
        <v>100166</v>
      </c>
      <c r="G9627" s="72" t="s">
        <v>16</v>
      </c>
      <c r="H9627" s="72" t="s">
        <v>17</v>
      </c>
      <c r="I9627" s="72" t="s">
        <v>18</v>
      </c>
      <c r="J9627" s="72" t="s">
        <v>19</v>
      </c>
      <c r="K9627" s="72" t="s">
        <v>20</v>
      </c>
      <c r="L9627" s="72" t="s">
        <v>620</v>
      </c>
      <c r="M9627" s="72"/>
    </row>
    <row r="9628" spans="2:13" x14ac:dyDescent="0.25">
      <c r="B9628" s="72" t="s">
        <v>12</v>
      </c>
      <c r="C9628" s="72" t="s">
        <v>13</v>
      </c>
      <c r="D9628" s="72" t="s">
        <v>14</v>
      </c>
      <c r="E9628" s="72" t="s">
        <v>241</v>
      </c>
      <c r="F9628" s="73">
        <v>183974</v>
      </c>
      <c r="G9628" s="72" t="s">
        <v>16</v>
      </c>
      <c r="H9628" s="72" t="s">
        <v>24</v>
      </c>
      <c r="I9628" s="72" t="s">
        <v>18</v>
      </c>
      <c r="J9628" s="72" t="s">
        <v>19</v>
      </c>
      <c r="K9628" s="72" t="s">
        <v>25</v>
      </c>
      <c r="L9628" s="72" t="s">
        <v>244</v>
      </c>
      <c r="M9628" s="72" t="s">
        <v>259</v>
      </c>
    </row>
    <row r="9629" spans="2:13" x14ac:dyDescent="0.25">
      <c r="B9629" s="72" t="s">
        <v>12</v>
      </c>
      <c r="C9629" s="72" t="s">
        <v>13</v>
      </c>
      <c r="D9629" s="72" t="s">
        <v>14</v>
      </c>
      <c r="E9629" s="72" t="s">
        <v>45</v>
      </c>
      <c r="F9629" s="73">
        <v>69607</v>
      </c>
      <c r="G9629" s="72" t="s">
        <v>16</v>
      </c>
      <c r="H9629" s="72" t="s">
        <v>24</v>
      </c>
      <c r="I9629" s="72" t="s">
        <v>18</v>
      </c>
      <c r="J9629" s="72" t="s">
        <v>19</v>
      </c>
      <c r="K9629" s="72" t="s">
        <v>102</v>
      </c>
      <c r="L9629" s="72" t="s">
        <v>344</v>
      </c>
      <c r="M9629" s="72" t="s">
        <v>57</v>
      </c>
    </row>
    <row r="9630" spans="2:13" x14ac:dyDescent="0.25">
      <c r="B9630" s="72" t="s">
        <v>12</v>
      </c>
      <c r="C9630" s="72" t="s">
        <v>13</v>
      </c>
      <c r="D9630" s="72" t="s">
        <v>14</v>
      </c>
      <c r="E9630" s="72" t="s">
        <v>51</v>
      </c>
      <c r="F9630" s="73">
        <v>99009</v>
      </c>
      <c r="G9630" s="72" t="s">
        <v>16</v>
      </c>
      <c r="H9630" s="72" t="s">
        <v>24</v>
      </c>
      <c r="I9630" s="72" t="s">
        <v>18</v>
      </c>
      <c r="J9630" s="72" t="s">
        <v>19</v>
      </c>
      <c r="K9630" s="72" t="s">
        <v>37</v>
      </c>
      <c r="L9630" s="72" t="s">
        <v>413</v>
      </c>
      <c r="M9630" s="72"/>
    </row>
    <row r="9631" spans="2:13" x14ac:dyDescent="0.25">
      <c r="B9631" s="72" t="s">
        <v>12</v>
      </c>
      <c r="C9631" s="72" t="s">
        <v>13</v>
      </c>
      <c r="D9631" s="72" t="s">
        <v>14</v>
      </c>
      <c r="E9631" s="72" t="s">
        <v>74</v>
      </c>
      <c r="F9631" s="73">
        <v>2421</v>
      </c>
      <c r="G9631" s="72" t="s">
        <v>16</v>
      </c>
      <c r="H9631" s="72" t="s">
        <v>24</v>
      </c>
      <c r="I9631" s="72" t="s">
        <v>18</v>
      </c>
      <c r="J9631" s="72" t="s">
        <v>19</v>
      </c>
      <c r="K9631" s="72" t="s">
        <v>43</v>
      </c>
      <c r="L9631" s="72" t="s">
        <v>523</v>
      </c>
      <c r="M9631" s="72" t="s">
        <v>57</v>
      </c>
    </row>
    <row r="9632" spans="2:13" x14ac:dyDescent="0.25">
      <c r="B9632" s="72" t="s">
        <v>12</v>
      </c>
      <c r="C9632" s="72" t="s">
        <v>13</v>
      </c>
      <c r="D9632" s="72" t="s">
        <v>14</v>
      </c>
      <c r="E9632" s="72" t="s">
        <v>70</v>
      </c>
      <c r="F9632" s="73">
        <v>4376</v>
      </c>
      <c r="G9632" s="72" t="s">
        <v>16</v>
      </c>
      <c r="H9632" s="72" t="s">
        <v>24</v>
      </c>
      <c r="I9632" s="72" t="s">
        <v>18</v>
      </c>
      <c r="J9632" s="72" t="s">
        <v>19</v>
      </c>
      <c r="K9632" s="72" t="s">
        <v>25</v>
      </c>
      <c r="L9632" s="72" t="s">
        <v>128</v>
      </c>
      <c r="M9632" s="72" t="s">
        <v>72</v>
      </c>
    </row>
    <row r="9633" spans="2:13" x14ac:dyDescent="0.25">
      <c r="B9633" s="72" t="s">
        <v>12</v>
      </c>
      <c r="C9633" s="72" t="s">
        <v>13</v>
      </c>
      <c r="D9633" s="72" t="s">
        <v>14</v>
      </c>
      <c r="E9633" s="72" t="s">
        <v>51</v>
      </c>
      <c r="F9633" s="73">
        <v>34469</v>
      </c>
      <c r="G9633" s="72" t="s">
        <v>16</v>
      </c>
      <c r="H9633" s="72" t="s">
        <v>24</v>
      </c>
      <c r="I9633" s="72" t="s">
        <v>18</v>
      </c>
      <c r="J9633" s="72" t="s">
        <v>19</v>
      </c>
      <c r="K9633" s="72" t="s">
        <v>25</v>
      </c>
      <c r="L9633" s="72" t="s">
        <v>459</v>
      </c>
      <c r="M9633" s="72"/>
    </row>
    <row r="9634" spans="2:13" x14ac:dyDescent="0.25">
      <c r="B9634" s="72" t="s">
        <v>12</v>
      </c>
      <c r="C9634" s="72" t="s">
        <v>13</v>
      </c>
      <c r="D9634" s="72" t="s">
        <v>14</v>
      </c>
      <c r="E9634" s="72" t="s">
        <v>544</v>
      </c>
      <c r="F9634" s="73">
        <v>-9</v>
      </c>
      <c r="G9634" s="72" t="s">
        <v>16</v>
      </c>
      <c r="H9634" s="72" t="s">
        <v>24</v>
      </c>
      <c r="I9634" s="72" t="s">
        <v>18</v>
      </c>
      <c r="J9634" s="72" t="s">
        <v>19</v>
      </c>
      <c r="K9634" s="72" t="s">
        <v>43</v>
      </c>
      <c r="L9634" s="72" t="s">
        <v>472</v>
      </c>
      <c r="M9634" s="72"/>
    </row>
    <row r="9635" spans="2:13" x14ac:dyDescent="0.25">
      <c r="B9635" s="72" t="s">
        <v>12</v>
      </c>
      <c r="C9635" s="72" t="s">
        <v>13</v>
      </c>
      <c r="D9635" s="72" t="s">
        <v>14</v>
      </c>
      <c r="E9635" s="72" t="s">
        <v>123</v>
      </c>
      <c r="F9635" s="73">
        <v>-1017</v>
      </c>
      <c r="G9635" s="72" t="s">
        <v>16</v>
      </c>
      <c r="H9635" s="72" t="s">
        <v>17</v>
      </c>
      <c r="I9635" s="72" t="s">
        <v>18</v>
      </c>
      <c r="J9635" s="72" t="s">
        <v>19</v>
      </c>
      <c r="K9635" s="72" t="s">
        <v>25</v>
      </c>
      <c r="L9635" s="72" t="s">
        <v>406</v>
      </c>
      <c r="M9635" s="72"/>
    </row>
    <row r="9636" spans="2:13" x14ac:dyDescent="0.25">
      <c r="B9636" s="72" t="s">
        <v>12</v>
      </c>
      <c r="C9636" s="72" t="s">
        <v>13</v>
      </c>
      <c r="D9636" s="72" t="s">
        <v>14</v>
      </c>
      <c r="E9636" s="72" t="s">
        <v>123</v>
      </c>
      <c r="F9636" s="73">
        <v>-30089</v>
      </c>
      <c r="G9636" s="72" t="s">
        <v>16</v>
      </c>
      <c r="H9636" s="72" t="s">
        <v>24</v>
      </c>
      <c r="I9636" s="72" t="s">
        <v>18</v>
      </c>
      <c r="J9636" s="72" t="s">
        <v>19</v>
      </c>
      <c r="K9636" s="72" t="s">
        <v>185</v>
      </c>
      <c r="L9636" s="72" t="s">
        <v>409</v>
      </c>
      <c r="M9636" s="72"/>
    </row>
    <row r="9637" spans="2:13" x14ac:dyDescent="0.25">
      <c r="B9637" s="72" t="s">
        <v>12</v>
      </c>
      <c r="C9637" s="72" t="s">
        <v>13</v>
      </c>
      <c r="D9637" s="72" t="s">
        <v>14</v>
      </c>
      <c r="E9637" s="72" t="s">
        <v>33</v>
      </c>
      <c r="F9637" s="73">
        <v>4454</v>
      </c>
      <c r="G9637" s="72" t="s">
        <v>16</v>
      </c>
      <c r="H9637" s="72" t="s">
        <v>24</v>
      </c>
      <c r="I9637" s="72" t="s">
        <v>18</v>
      </c>
      <c r="J9637" s="72" t="s">
        <v>19</v>
      </c>
      <c r="K9637" s="72" t="s">
        <v>75</v>
      </c>
      <c r="L9637" s="72" t="s">
        <v>231</v>
      </c>
      <c r="M9637" s="72" t="s">
        <v>112</v>
      </c>
    </row>
    <row r="9638" spans="2:13" x14ac:dyDescent="0.25">
      <c r="B9638" s="72" t="s">
        <v>12</v>
      </c>
      <c r="C9638" s="72" t="s">
        <v>13</v>
      </c>
      <c r="D9638" s="72" t="s">
        <v>14</v>
      </c>
      <c r="E9638" s="72" t="s">
        <v>51</v>
      </c>
      <c r="F9638" s="73">
        <v>210111</v>
      </c>
      <c r="G9638" s="72" t="s">
        <v>16</v>
      </c>
      <c r="H9638" s="72" t="s">
        <v>17</v>
      </c>
      <c r="I9638" s="72" t="s">
        <v>18</v>
      </c>
      <c r="J9638" s="72" t="s">
        <v>19</v>
      </c>
      <c r="K9638" s="72" t="s">
        <v>25</v>
      </c>
      <c r="L9638" s="72" t="s">
        <v>408</v>
      </c>
      <c r="M9638" s="72"/>
    </row>
    <row r="9639" spans="2:13" x14ac:dyDescent="0.25">
      <c r="B9639" s="72" t="s">
        <v>12</v>
      </c>
      <c r="C9639" s="72" t="s">
        <v>13</v>
      </c>
      <c r="D9639" s="72" t="s">
        <v>14</v>
      </c>
      <c r="E9639" s="72" t="s">
        <v>27</v>
      </c>
      <c r="F9639" s="73">
        <v>23305</v>
      </c>
      <c r="G9639" s="72" t="s">
        <v>16</v>
      </c>
      <c r="H9639" s="72" t="s">
        <v>24</v>
      </c>
      <c r="I9639" s="72" t="s">
        <v>18</v>
      </c>
      <c r="J9639" s="72" t="s">
        <v>19</v>
      </c>
      <c r="K9639" s="72" t="s">
        <v>37</v>
      </c>
      <c r="L9639" s="72" t="s">
        <v>340</v>
      </c>
      <c r="M9639" s="72" t="s">
        <v>29</v>
      </c>
    </row>
    <row r="9640" spans="2:13" x14ac:dyDescent="0.25">
      <c r="B9640" s="72" t="s">
        <v>12</v>
      </c>
      <c r="C9640" s="72" t="s">
        <v>13</v>
      </c>
      <c r="D9640" s="72" t="s">
        <v>14</v>
      </c>
      <c r="E9640" s="72" t="s">
        <v>152</v>
      </c>
      <c r="F9640" s="73">
        <v>-2780</v>
      </c>
      <c r="G9640" s="72" t="s">
        <v>16</v>
      </c>
      <c r="H9640" s="72" t="s">
        <v>17</v>
      </c>
      <c r="I9640" s="72" t="s">
        <v>18</v>
      </c>
      <c r="J9640" s="72" t="s">
        <v>227</v>
      </c>
      <c r="K9640" s="72" t="s">
        <v>25</v>
      </c>
      <c r="L9640" s="72" t="s">
        <v>149</v>
      </c>
      <c r="M9640" s="72"/>
    </row>
    <row r="9641" spans="2:13" x14ac:dyDescent="0.25">
      <c r="B9641" s="72" t="s">
        <v>12</v>
      </c>
      <c r="C9641" s="72" t="s">
        <v>13</v>
      </c>
      <c r="D9641" s="72" t="s">
        <v>14</v>
      </c>
      <c r="E9641" s="72" t="s">
        <v>144</v>
      </c>
      <c r="F9641" s="73">
        <v>279076</v>
      </c>
      <c r="G9641" s="72" t="s">
        <v>16</v>
      </c>
      <c r="H9641" s="72" t="s">
        <v>24</v>
      </c>
      <c r="I9641" s="72" t="s">
        <v>18</v>
      </c>
      <c r="J9641" s="72" t="s">
        <v>19</v>
      </c>
      <c r="K9641" s="72" t="s">
        <v>63</v>
      </c>
      <c r="L9641" s="72" t="s">
        <v>137</v>
      </c>
      <c r="M9641" s="72" t="s">
        <v>184</v>
      </c>
    </row>
    <row r="9642" spans="2:13" x14ac:dyDescent="0.25">
      <c r="B9642" s="72" t="s">
        <v>12</v>
      </c>
      <c r="C9642" s="72" t="s">
        <v>13</v>
      </c>
      <c r="D9642" s="72" t="s">
        <v>14</v>
      </c>
      <c r="E9642" s="72" t="s">
        <v>83</v>
      </c>
      <c r="F9642" s="73">
        <v>21184</v>
      </c>
      <c r="G9642" s="72" t="s">
        <v>16</v>
      </c>
      <c r="H9642" s="72" t="s">
        <v>17</v>
      </c>
      <c r="I9642" s="72" t="s">
        <v>18</v>
      </c>
      <c r="J9642" s="72" t="s">
        <v>19</v>
      </c>
      <c r="K9642" s="72" t="s">
        <v>25</v>
      </c>
      <c r="L9642" s="72" t="s">
        <v>525</v>
      </c>
      <c r="M9642" s="72"/>
    </row>
    <row r="9643" spans="2:13" x14ac:dyDescent="0.25">
      <c r="B9643" s="72" t="s">
        <v>12</v>
      </c>
      <c r="C9643" s="72" t="s">
        <v>13</v>
      </c>
      <c r="D9643" s="72" t="s">
        <v>14</v>
      </c>
      <c r="E9643" s="72" t="s">
        <v>587</v>
      </c>
      <c r="F9643" s="73">
        <v>7126188</v>
      </c>
      <c r="G9643" s="72" t="s">
        <v>16</v>
      </c>
      <c r="H9643" s="72" t="s">
        <v>24</v>
      </c>
      <c r="I9643" s="72" t="s">
        <v>18</v>
      </c>
      <c r="J9643" s="72" t="s">
        <v>19</v>
      </c>
      <c r="K9643" s="72" t="s">
        <v>157</v>
      </c>
      <c r="L9643" s="72" t="s">
        <v>414</v>
      </c>
      <c r="M9643" s="72" t="s">
        <v>72</v>
      </c>
    </row>
    <row r="9644" spans="2:13" x14ac:dyDescent="0.25">
      <c r="B9644" s="72" t="s">
        <v>12</v>
      </c>
      <c r="C9644" s="72" t="s">
        <v>13</v>
      </c>
      <c r="D9644" s="72" t="s">
        <v>14</v>
      </c>
      <c r="E9644" s="72" t="s">
        <v>36</v>
      </c>
      <c r="F9644" s="73">
        <v>146373</v>
      </c>
      <c r="G9644" s="72" t="s">
        <v>16</v>
      </c>
      <c r="H9644" s="72" t="s">
        <v>17</v>
      </c>
      <c r="I9644" s="72" t="s">
        <v>18</v>
      </c>
      <c r="J9644" s="72" t="s">
        <v>19</v>
      </c>
      <c r="K9644" s="72" t="s">
        <v>25</v>
      </c>
      <c r="L9644" s="72" t="s">
        <v>621</v>
      </c>
      <c r="M9644" s="72" t="s">
        <v>29</v>
      </c>
    </row>
    <row r="9645" spans="2:13" x14ac:dyDescent="0.25">
      <c r="B9645" s="72" t="s">
        <v>12</v>
      </c>
      <c r="C9645" s="72" t="s">
        <v>13</v>
      </c>
      <c r="D9645" s="72" t="s">
        <v>14</v>
      </c>
      <c r="E9645" s="72" t="s">
        <v>240</v>
      </c>
      <c r="F9645" s="73">
        <v>20000</v>
      </c>
      <c r="G9645" s="72" t="s">
        <v>16</v>
      </c>
      <c r="H9645" s="72" t="s">
        <v>17</v>
      </c>
      <c r="I9645" s="72" t="s">
        <v>18</v>
      </c>
      <c r="J9645" s="72" t="s">
        <v>19</v>
      </c>
      <c r="K9645" s="72" t="s">
        <v>25</v>
      </c>
      <c r="L9645" s="72" t="s">
        <v>26</v>
      </c>
      <c r="M9645" s="72"/>
    </row>
    <row r="9646" spans="2:13" x14ac:dyDescent="0.25">
      <c r="B9646" s="72" t="s">
        <v>12</v>
      </c>
      <c r="C9646" s="72" t="s">
        <v>13</v>
      </c>
      <c r="D9646" s="72" t="s">
        <v>14</v>
      </c>
      <c r="E9646" s="72" t="s">
        <v>83</v>
      </c>
      <c r="F9646" s="73">
        <v>272404</v>
      </c>
      <c r="G9646" s="72" t="s">
        <v>16</v>
      </c>
      <c r="H9646" s="72" t="s">
        <v>24</v>
      </c>
      <c r="I9646" s="72" t="s">
        <v>18</v>
      </c>
      <c r="J9646" s="72" t="s">
        <v>19</v>
      </c>
      <c r="K9646" s="72" t="s">
        <v>25</v>
      </c>
      <c r="L9646" s="72" t="s">
        <v>289</v>
      </c>
      <c r="M9646" s="72"/>
    </row>
    <row r="9647" spans="2:13" x14ac:dyDescent="0.25">
      <c r="B9647" s="72" t="s">
        <v>12</v>
      </c>
      <c r="C9647" s="72" t="s">
        <v>13</v>
      </c>
      <c r="D9647" s="72" t="s">
        <v>14</v>
      </c>
      <c r="E9647" s="72" t="s">
        <v>83</v>
      </c>
      <c r="F9647" s="73">
        <v>13439</v>
      </c>
      <c r="G9647" s="72" t="s">
        <v>16</v>
      </c>
      <c r="H9647" s="72" t="s">
        <v>24</v>
      </c>
      <c r="I9647" s="72" t="s">
        <v>18</v>
      </c>
      <c r="J9647" s="72" t="s">
        <v>19</v>
      </c>
      <c r="K9647" s="72" t="s">
        <v>25</v>
      </c>
      <c r="L9647" s="72" t="s">
        <v>364</v>
      </c>
      <c r="M9647" s="72"/>
    </row>
    <row r="9648" spans="2:13" x14ac:dyDescent="0.25">
      <c r="B9648" s="72" t="s">
        <v>12</v>
      </c>
      <c r="C9648" s="72" t="s">
        <v>13</v>
      </c>
      <c r="D9648" s="72" t="s">
        <v>14</v>
      </c>
      <c r="E9648" s="72" t="s">
        <v>74</v>
      </c>
      <c r="F9648" s="73">
        <v>60151</v>
      </c>
      <c r="G9648" s="72" t="s">
        <v>16</v>
      </c>
      <c r="H9648" s="72" t="s">
        <v>24</v>
      </c>
      <c r="I9648" s="72" t="s">
        <v>18</v>
      </c>
      <c r="J9648" s="72" t="s">
        <v>19</v>
      </c>
      <c r="K9648" s="72" t="s">
        <v>37</v>
      </c>
      <c r="L9648" s="72" t="s">
        <v>482</v>
      </c>
      <c r="M9648" s="72" t="s">
        <v>112</v>
      </c>
    </row>
    <row r="9649" spans="2:13" x14ac:dyDescent="0.25">
      <c r="B9649" s="72" t="s">
        <v>12</v>
      </c>
      <c r="C9649" s="72" t="s">
        <v>13</v>
      </c>
      <c r="D9649" s="72" t="s">
        <v>14</v>
      </c>
      <c r="E9649" s="72" t="s">
        <v>81</v>
      </c>
      <c r="F9649" s="73">
        <v>1783</v>
      </c>
      <c r="G9649" s="72" t="s">
        <v>16</v>
      </c>
      <c r="H9649" s="72" t="s">
        <v>17</v>
      </c>
      <c r="I9649" s="72" t="s">
        <v>18</v>
      </c>
      <c r="J9649" s="72" t="s">
        <v>19</v>
      </c>
      <c r="K9649" s="72" t="s">
        <v>25</v>
      </c>
      <c r="L9649" s="72" t="s">
        <v>590</v>
      </c>
      <c r="M9649" s="72" t="s">
        <v>112</v>
      </c>
    </row>
    <row r="9650" spans="2:13" x14ac:dyDescent="0.25">
      <c r="B9650" s="72" t="s">
        <v>12</v>
      </c>
      <c r="C9650" s="72" t="s">
        <v>13</v>
      </c>
      <c r="D9650" s="72" t="s">
        <v>14</v>
      </c>
      <c r="E9650" s="72" t="s">
        <v>264</v>
      </c>
      <c r="F9650" s="73">
        <v>3077088</v>
      </c>
      <c r="G9650" s="72" t="s">
        <v>16</v>
      </c>
      <c r="H9650" s="72" t="s">
        <v>24</v>
      </c>
      <c r="I9650" s="72" t="s">
        <v>18</v>
      </c>
      <c r="J9650" s="72" t="s">
        <v>19</v>
      </c>
      <c r="K9650" s="72" t="s">
        <v>157</v>
      </c>
      <c r="L9650" s="72" t="s">
        <v>414</v>
      </c>
      <c r="M9650" s="72" t="s">
        <v>67</v>
      </c>
    </row>
    <row r="9651" spans="2:13" x14ac:dyDescent="0.25">
      <c r="B9651" s="72" t="s">
        <v>12</v>
      </c>
      <c r="C9651" s="72" t="s">
        <v>13</v>
      </c>
      <c r="D9651" s="72" t="s">
        <v>14</v>
      </c>
      <c r="E9651" s="72" t="s">
        <v>144</v>
      </c>
      <c r="F9651" s="73">
        <v>262524</v>
      </c>
      <c r="G9651" s="72" t="s">
        <v>16</v>
      </c>
      <c r="H9651" s="72" t="s">
        <v>24</v>
      </c>
      <c r="I9651" s="72" t="s">
        <v>18</v>
      </c>
      <c r="J9651" s="72" t="s">
        <v>19</v>
      </c>
      <c r="K9651" s="72" t="s">
        <v>20</v>
      </c>
      <c r="L9651" s="72" t="s">
        <v>229</v>
      </c>
      <c r="M9651" s="72" t="s">
        <v>67</v>
      </c>
    </row>
    <row r="9652" spans="2:13" x14ac:dyDescent="0.25">
      <c r="B9652" s="72" t="s">
        <v>12</v>
      </c>
      <c r="C9652" s="72" t="s">
        <v>13</v>
      </c>
      <c r="D9652" s="72" t="s">
        <v>14</v>
      </c>
      <c r="E9652" s="72" t="s">
        <v>453</v>
      </c>
      <c r="F9652" s="73">
        <v>399664</v>
      </c>
      <c r="G9652" s="72" t="s">
        <v>16</v>
      </c>
      <c r="H9652" s="72" t="s">
        <v>24</v>
      </c>
      <c r="I9652" s="72" t="s">
        <v>18</v>
      </c>
      <c r="J9652" s="72" t="s">
        <v>19</v>
      </c>
      <c r="K9652" s="72" t="s">
        <v>49</v>
      </c>
      <c r="L9652" s="72" t="s">
        <v>255</v>
      </c>
      <c r="M9652" s="72"/>
    </row>
    <row r="9653" spans="2:13" x14ac:dyDescent="0.25">
      <c r="B9653" s="72" t="s">
        <v>12</v>
      </c>
      <c r="C9653" s="72" t="s">
        <v>13</v>
      </c>
      <c r="D9653" s="72" t="s">
        <v>14</v>
      </c>
      <c r="E9653" s="72" t="s">
        <v>81</v>
      </c>
      <c r="F9653" s="73">
        <v>125757</v>
      </c>
      <c r="G9653" s="72" t="s">
        <v>16</v>
      </c>
      <c r="H9653" s="72" t="s">
        <v>24</v>
      </c>
      <c r="I9653" s="72" t="s">
        <v>18</v>
      </c>
      <c r="J9653" s="72" t="s">
        <v>19</v>
      </c>
      <c r="K9653" s="72" t="s">
        <v>37</v>
      </c>
      <c r="L9653" s="72" t="s">
        <v>494</v>
      </c>
      <c r="M9653" s="72" t="s">
        <v>47</v>
      </c>
    </row>
    <row r="9654" spans="2:13" x14ac:dyDescent="0.25">
      <c r="B9654" s="72" t="s">
        <v>12</v>
      </c>
      <c r="C9654" s="72" t="s">
        <v>13</v>
      </c>
      <c r="D9654" s="72" t="s">
        <v>14</v>
      </c>
      <c r="E9654" s="72" t="s">
        <v>81</v>
      </c>
      <c r="F9654" s="73">
        <v>236423</v>
      </c>
      <c r="G9654" s="72" t="s">
        <v>16</v>
      </c>
      <c r="H9654" s="72" t="s">
        <v>24</v>
      </c>
      <c r="I9654" s="72" t="s">
        <v>18</v>
      </c>
      <c r="J9654" s="72" t="s">
        <v>19</v>
      </c>
      <c r="K9654" s="72" t="s">
        <v>20</v>
      </c>
      <c r="L9654" s="72" t="s">
        <v>181</v>
      </c>
      <c r="M9654" s="72" t="s">
        <v>29</v>
      </c>
    </row>
    <row r="9655" spans="2:13" x14ac:dyDescent="0.25">
      <c r="B9655" s="72" t="s">
        <v>12</v>
      </c>
      <c r="C9655" s="72" t="s">
        <v>13</v>
      </c>
      <c r="D9655" s="72" t="s">
        <v>14</v>
      </c>
      <c r="E9655" s="72" t="s">
        <v>41</v>
      </c>
      <c r="F9655" s="73">
        <v>-23</v>
      </c>
      <c r="G9655" s="72" t="s">
        <v>16</v>
      </c>
      <c r="H9655" s="72" t="s">
        <v>17</v>
      </c>
      <c r="I9655" s="72" t="s">
        <v>18</v>
      </c>
      <c r="J9655" s="72" t="s">
        <v>19</v>
      </c>
      <c r="K9655" s="72" t="s">
        <v>25</v>
      </c>
      <c r="L9655" s="72" t="s">
        <v>548</v>
      </c>
      <c r="M9655" s="72"/>
    </row>
    <row r="9656" spans="2:13" x14ac:dyDescent="0.25">
      <c r="B9656" s="72" t="s">
        <v>12</v>
      </c>
      <c r="C9656" s="72" t="s">
        <v>13</v>
      </c>
      <c r="D9656" s="72" t="s">
        <v>14</v>
      </c>
      <c r="E9656" s="72" t="s">
        <v>60</v>
      </c>
      <c r="F9656" s="73">
        <v>2993750</v>
      </c>
      <c r="G9656" s="72" t="s">
        <v>16</v>
      </c>
      <c r="H9656" s="72" t="s">
        <v>24</v>
      </c>
      <c r="I9656" s="72" t="s">
        <v>18</v>
      </c>
      <c r="J9656" s="72" t="s">
        <v>19</v>
      </c>
      <c r="K9656" s="72" t="s">
        <v>99</v>
      </c>
      <c r="L9656" s="72" t="s">
        <v>366</v>
      </c>
      <c r="M9656" s="72" t="s">
        <v>67</v>
      </c>
    </row>
    <row r="9657" spans="2:13" x14ac:dyDescent="0.25">
      <c r="B9657" s="72" t="s">
        <v>12</v>
      </c>
      <c r="C9657" s="72" t="s">
        <v>13</v>
      </c>
      <c r="D9657" s="72" t="s">
        <v>14</v>
      </c>
      <c r="E9657" s="72" t="s">
        <v>45</v>
      </c>
      <c r="F9657" s="73">
        <v>18890</v>
      </c>
      <c r="G9657" s="72" t="s">
        <v>16</v>
      </c>
      <c r="H9657" s="72" t="s">
        <v>17</v>
      </c>
      <c r="I9657" s="72" t="s">
        <v>48</v>
      </c>
      <c r="J9657" s="72" t="s">
        <v>19</v>
      </c>
      <c r="K9657" s="72" t="s">
        <v>49</v>
      </c>
      <c r="L9657" s="72" t="s">
        <v>288</v>
      </c>
      <c r="M9657" s="72" t="s">
        <v>35</v>
      </c>
    </row>
    <row r="9658" spans="2:13" x14ac:dyDescent="0.25">
      <c r="B9658" s="72" t="s">
        <v>12</v>
      </c>
      <c r="C9658" s="72" t="s">
        <v>13</v>
      </c>
      <c r="D9658" s="72" t="s">
        <v>14</v>
      </c>
      <c r="E9658" s="72" t="s">
        <v>81</v>
      </c>
      <c r="F9658" s="73">
        <v>60809</v>
      </c>
      <c r="G9658" s="72" t="s">
        <v>16</v>
      </c>
      <c r="H9658" s="72" t="s">
        <v>17</v>
      </c>
      <c r="I9658" s="72" t="s">
        <v>18</v>
      </c>
      <c r="J9658" s="72" t="s">
        <v>19</v>
      </c>
      <c r="K9658" s="72" t="s">
        <v>25</v>
      </c>
      <c r="L9658" s="72" t="s">
        <v>434</v>
      </c>
      <c r="M9658" s="72" t="s">
        <v>29</v>
      </c>
    </row>
    <row r="9659" spans="2:13" x14ac:dyDescent="0.25">
      <c r="B9659" s="72" t="s">
        <v>12</v>
      </c>
      <c r="C9659" s="72" t="s">
        <v>13</v>
      </c>
      <c r="D9659" s="72" t="s">
        <v>14</v>
      </c>
      <c r="E9659" s="72" t="s">
        <v>60</v>
      </c>
      <c r="F9659" s="73">
        <v>71015</v>
      </c>
      <c r="G9659" s="72" t="s">
        <v>16</v>
      </c>
      <c r="H9659" s="72" t="s">
        <v>24</v>
      </c>
      <c r="I9659" s="72" t="s">
        <v>18</v>
      </c>
      <c r="J9659" s="72" t="s">
        <v>19</v>
      </c>
      <c r="K9659" s="72" t="s">
        <v>37</v>
      </c>
      <c r="L9659" s="72" t="s">
        <v>412</v>
      </c>
      <c r="M9659" s="72" t="s">
        <v>62</v>
      </c>
    </row>
    <row r="9660" spans="2:13" x14ac:dyDescent="0.25">
      <c r="B9660" s="72" t="s">
        <v>12</v>
      </c>
      <c r="C9660" s="72" t="s">
        <v>13</v>
      </c>
      <c r="D9660" s="72" t="s">
        <v>14</v>
      </c>
      <c r="E9660" s="72" t="s">
        <v>39</v>
      </c>
      <c r="F9660" s="73">
        <v>-1477</v>
      </c>
      <c r="G9660" s="72" t="s">
        <v>16</v>
      </c>
      <c r="H9660" s="72" t="s">
        <v>24</v>
      </c>
      <c r="I9660" s="72" t="s">
        <v>18</v>
      </c>
      <c r="J9660" s="72" t="s">
        <v>19</v>
      </c>
      <c r="K9660" s="72" t="s">
        <v>205</v>
      </c>
      <c r="L9660" s="72" t="s">
        <v>206</v>
      </c>
      <c r="M9660" s="72"/>
    </row>
    <row r="9661" spans="2:13" x14ac:dyDescent="0.25">
      <c r="B9661" s="72" t="s">
        <v>12</v>
      </c>
      <c r="C9661" s="72" t="s">
        <v>13</v>
      </c>
      <c r="D9661" s="72" t="s">
        <v>14</v>
      </c>
      <c r="E9661" s="72" t="s">
        <v>65</v>
      </c>
      <c r="F9661" s="73">
        <v>436150</v>
      </c>
      <c r="G9661" s="72" t="s">
        <v>16</v>
      </c>
      <c r="H9661" s="72" t="s">
        <v>24</v>
      </c>
      <c r="I9661" s="72" t="s">
        <v>18</v>
      </c>
      <c r="J9661" s="72" t="s">
        <v>19</v>
      </c>
      <c r="K9661" s="72" t="s">
        <v>49</v>
      </c>
      <c r="L9661" s="72" t="s">
        <v>208</v>
      </c>
      <c r="M9661" s="72" t="s">
        <v>133</v>
      </c>
    </row>
    <row r="9662" spans="2:13" x14ac:dyDescent="0.25">
      <c r="B9662" s="72" t="s">
        <v>12</v>
      </c>
      <c r="C9662" s="72" t="s">
        <v>13</v>
      </c>
      <c r="D9662" s="72" t="s">
        <v>14</v>
      </c>
      <c r="E9662" s="72" t="s">
        <v>41</v>
      </c>
      <c r="F9662" s="73">
        <v>-631</v>
      </c>
      <c r="G9662" s="72" t="s">
        <v>16</v>
      </c>
      <c r="H9662" s="72" t="s">
        <v>17</v>
      </c>
      <c r="I9662" s="72" t="s">
        <v>18</v>
      </c>
      <c r="J9662" s="72" t="s">
        <v>19</v>
      </c>
      <c r="K9662" s="72" t="s">
        <v>49</v>
      </c>
      <c r="L9662" s="72" t="s">
        <v>209</v>
      </c>
      <c r="M9662" s="72"/>
    </row>
    <row r="9663" spans="2:13" x14ac:dyDescent="0.25">
      <c r="B9663" s="72" t="s">
        <v>12</v>
      </c>
      <c r="C9663" s="72" t="s">
        <v>13</v>
      </c>
      <c r="D9663" s="72" t="s">
        <v>14</v>
      </c>
      <c r="E9663" s="72" t="s">
        <v>79</v>
      </c>
      <c r="F9663" s="73">
        <v>-6</v>
      </c>
      <c r="G9663" s="72" t="s">
        <v>16</v>
      </c>
      <c r="H9663" s="72" t="s">
        <v>17</v>
      </c>
      <c r="I9663" s="72" t="s">
        <v>18</v>
      </c>
      <c r="J9663" s="72" t="s">
        <v>19</v>
      </c>
      <c r="K9663" s="72" t="s">
        <v>25</v>
      </c>
      <c r="L9663" s="72" t="s">
        <v>512</v>
      </c>
      <c r="M9663" s="72"/>
    </row>
    <row r="9664" spans="2:13" x14ac:dyDescent="0.25">
      <c r="B9664" s="72" t="s">
        <v>12</v>
      </c>
      <c r="C9664" s="72" t="s">
        <v>13</v>
      </c>
      <c r="D9664" s="72" t="s">
        <v>14</v>
      </c>
      <c r="E9664" s="72" t="s">
        <v>51</v>
      </c>
      <c r="F9664" s="73">
        <v>49324</v>
      </c>
      <c r="G9664" s="72" t="s">
        <v>16</v>
      </c>
      <c r="H9664" s="72" t="s">
        <v>24</v>
      </c>
      <c r="I9664" s="72" t="s">
        <v>18</v>
      </c>
      <c r="J9664" s="72" t="s">
        <v>19</v>
      </c>
      <c r="K9664" s="72" t="s">
        <v>25</v>
      </c>
      <c r="L9664" s="72" t="s">
        <v>591</v>
      </c>
      <c r="M9664" s="72"/>
    </row>
    <row r="9665" spans="2:13" x14ac:dyDescent="0.25">
      <c r="B9665" s="72" t="s">
        <v>12</v>
      </c>
      <c r="C9665" s="72" t="s">
        <v>13</v>
      </c>
      <c r="D9665" s="72" t="s">
        <v>14</v>
      </c>
      <c r="E9665" s="72" t="s">
        <v>94</v>
      </c>
      <c r="F9665" s="73">
        <v>883</v>
      </c>
      <c r="G9665" s="72" t="s">
        <v>16</v>
      </c>
      <c r="H9665" s="72" t="s">
        <v>24</v>
      </c>
      <c r="I9665" s="72" t="s">
        <v>48</v>
      </c>
      <c r="J9665" s="72" t="s">
        <v>19</v>
      </c>
      <c r="K9665" s="72" t="s">
        <v>37</v>
      </c>
      <c r="L9665" s="72" t="s">
        <v>221</v>
      </c>
      <c r="M9665" s="72"/>
    </row>
    <row r="9666" spans="2:13" x14ac:dyDescent="0.25">
      <c r="B9666" s="72" t="s">
        <v>12</v>
      </c>
      <c r="C9666" s="72" t="s">
        <v>13</v>
      </c>
      <c r="D9666" s="72" t="s">
        <v>14</v>
      </c>
      <c r="E9666" s="72" t="s">
        <v>41</v>
      </c>
      <c r="F9666" s="73">
        <v>-72</v>
      </c>
      <c r="G9666" s="72" t="s">
        <v>16</v>
      </c>
      <c r="H9666" s="72" t="s">
        <v>24</v>
      </c>
      <c r="I9666" s="72" t="s">
        <v>18</v>
      </c>
      <c r="J9666" s="72" t="s">
        <v>19</v>
      </c>
      <c r="K9666" s="72" t="s">
        <v>25</v>
      </c>
      <c r="L9666" s="72" t="s">
        <v>174</v>
      </c>
      <c r="M9666" s="72"/>
    </row>
    <row r="9667" spans="2:13" x14ac:dyDescent="0.25">
      <c r="B9667" s="72" t="s">
        <v>12</v>
      </c>
      <c r="C9667" s="72" t="s">
        <v>13</v>
      </c>
      <c r="D9667" s="72" t="s">
        <v>14</v>
      </c>
      <c r="E9667" s="72" t="s">
        <v>79</v>
      </c>
      <c r="F9667" s="73">
        <v>-59115</v>
      </c>
      <c r="G9667" s="72" t="s">
        <v>16</v>
      </c>
      <c r="H9667" s="72" t="s">
        <v>24</v>
      </c>
      <c r="I9667" s="72" t="s">
        <v>18</v>
      </c>
      <c r="J9667" s="72" t="s">
        <v>19</v>
      </c>
      <c r="K9667" s="72" t="s">
        <v>96</v>
      </c>
      <c r="L9667" s="72" t="s">
        <v>318</v>
      </c>
      <c r="M9667" s="72"/>
    </row>
    <row r="9668" spans="2:13" x14ac:dyDescent="0.25">
      <c r="B9668" s="72" t="s">
        <v>12</v>
      </c>
      <c r="C9668" s="72" t="s">
        <v>13</v>
      </c>
      <c r="D9668" s="72" t="s">
        <v>14</v>
      </c>
      <c r="E9668" s="72" t="s">
        <v>81</v>
      </c>
      <c r="F9668" s="73">
        <v>11956</v>
      </c>
      <c r="G9668" s="72" t="s">
        <v>16</v>
      </c>
      <c r="H9668" s="72" t="s">
        <v>17</v>
      </c>
      <c r="I9668" s="72" t="s">
        <v>18</v>
      </c>
      <c r="J9668" s="72" t="s">
        <v>19</v>
      </c>
      <c r="K9668" s="72" t="s">
        <v>25</v>
      </c>
      <c r="L9668" s="72" t="s">
        <v>548</v>
      </c>
      <c r="M9668" s="72" t="s">
        <v>57</v>
      </c>
    </row>
    <row r="9669" spans="2:13" x14ac:dyDescent="0.25">
      <c r="B9669" s="72" t="s">
        <v>12</v>
      </c>
      <c r="C9669" s="72" t="s">
        <v>13</v>
      </c>
      <c r="D9669" s="72" t="s">
        <v>14</v>
      </c>
      <c r="E9669" s="72" t="s">
        <v>94</v>
      </c>
      <c r="F9669" s="73">
        <v>451</v>
      </c>
      <c r="G9669" s="72" t="s">
        <v>16</v>
      </c>
      <c r="H9669" s="72" t="s">
        <v>17</v>
      </c>
      <c r="I9669" s="72" t="s">
        <v>18</v>
      </c>
      <c r="J9669" s="72" t="s">
        <v>19</v>
      </c>
      <c r="K9669" s="72" t="s">
        <v>25</v>
      </c>
      <c r="L9669" s="72" t="s">
        <v>278</v>
      </c>
      <c r="M9669" s="72"/>
    </row>
    <row r="9670" spans="2:13" x14ac:dyDescent="0.25">
      <c r="B9670" s="72" t="s">
        <v>12</v>
      </c>
      <c r="C9670" s="72" t="s">
        <v>13</v>
      </c>
      <c r="D9670" s="72" t="s">
        <v>14</v>
      </c>
      <c r="E9670" s="72" t="s">
        <v>51</v>
      </c>
      <c r="F9670" s="73">
        <v>1954</v>
      </c>
      <c r="G9670" s="72" t="s">
        <v>16</v>
      </c>
      <c r="H9670" s="72" t="s">
        <v>24</v>
      </c>
      <c r="I9670" s="72" t="s">
        <v>18</v>
      </c>
      <c r="J9670" s="72" t="s">
        <v>19</v>
      </c>
      <c r="K9670" s="72" t="s">
        <v>117</v>
      </c>
      <c r="L9670" s="72" t="s">
        <v>455</v>
      </c>
      <c r="M9670" s="72"/>
    </row>
    <row r="9671" spans="2:13" x14ac:dyDescent="0.25">
      <c r="B9671" s="72" t="s">
        <v>12</v>
      </c>
      <c r="C9671" s="72" t="s">
        <v>13</v>
      </c>
      <c r="D9671" s="72" t="s">
        <v>14</v>
      </c>
      <c r="E9671" s="72" t="s">
        <v>81</v>
      </c>
      <c r="F9671" s="73">
        <v>21107</v>
      </c>
      <c r="G9671" s="72" t="s">
        <v>16</v>
      </c>
      <c r="H9671" s="72" t="s">
        <v>24</v>
      </c>
      <c r="I9671" s="72" t="s">
        <v>48</v>
      </c>
      <c r="J9671" s="72" t="s">
        <v>19</v>
      </c>
      <c r="K9671" s="72" t="s">
        <v>49</v>
      </c>
      <c r="L9671" s="72" t="s">
        <v>288</v>
      </c>
      <c r="M9671" s="72" t="s">
        <v>29</v>
      </c>
    </row>
    <row r="9672" spans="2:13" x14ac:dyDescent="0.25">
      <c r="B9672" s="72" t="s">
        <v>12</v>
      </c>
      <c r="C9672" s="72" t="s">
        <v>13</v>
      </c>
      <c r="D9672" s="72" t="s">
        <v>14</v>
      </c>
      <c r="E9672" s="72" t="s">
        <v>258</v>
      </c>
      <c r="F9672" s="73">
        <v>1372781</v>
      </c>
      <c r="G9672" s="72" t="s">
        <v>16</v>
      </c>
      <c r="H9672" s="72" t="s">
        <v>17</v>
      </c>
      <c r="I9672" s="72" t="s">
        <v>18</v>
      </c>
      <c r="J9672" s="72" t="s">
        <v>19</v>
      </c>
      <c r="K9672" s="72" t="s">
        <v>25</v>
      </c>
      <c r="L9672" s="72" t="s">
        <v>230</v>
      </c>
      <c r="M9672" s="72" t="s">
        <v>72</v>
      </c>
    </row>
    <row r="9673" spans="2:13" x14ac:dyDescent="0.25">
      <c r="B9673" s="72" t="s">
        <v>12</v>
      </c>
      <c r="C9673" s="72" t="s">
        <v>13</v>
      </c>
      <c r="D9673" s="72" t="s">
        <v>14</v>
      </c>
      <c r="E9673" s="72" t="s">
        <v>68</v>
      </c>
      <c r="F9673" s="73">
        <v>-18</v>
      </c>
      <c r="G9673" s="72" t="s">
        <v>16</v>
      </c>
      <c r="H9673" s="72" t="s">
        <v>24</v>
      </c>
      <c r="I9673" s="72" t="s">
        <v>18</v>
      </c>
      <c r="J9673" s="72" t="s">
        <v>19</v>
      </c>
      <c r="K9673" s="72" t="s">
        <v>25</v>
      </c>
      <c r="L9673" s="72" t="s">
        <v>200</v>
      </c>
      <c r="M9673" s="72"/>
    </row>
    <row r="9674" spans="2:13" x14ac:dyDescent="0.25">
      <c r="B9674" s="72" t="s">
        <v>12</v>
      </c>
      <c r="C9674" s="72" t="s">
        <v>13</v>
      </c>
      <c r="D9674" s="72" t="s">
        <v>14</v>
      </c>
      <c r="E9674" s="72" t="s">
        <v>36</v>
      </c>
      <c r="F9674" s="73">
        <v>18729</v>
      </c>
      <c r="G9674" s="72" t="s">
        <v>16</v>
      </c>
      <c r="H9674" s="72" t="s">
        <v>24</v>
      </c>
      <c r="I9674" s="72" t="s">
        <v>18</v>
      </c>
      <c r="J9674" s="72" t="s">
        <v>19</v>
      </c>
      <c r="K9674" s="72" t="s">
        <v>43</v>
      </c>
      <c r="L9674" s="72" t="s">
        <v>189</v>
      </c>
      <c r="M9674" s="72" t="s">
        <v>57</v>
      </c>
    </row>
    <row r="9675" spans="2:13" x14ac:dyDescent="0.25">
      <c r="B9675" s="72" t="s">
        <v>12</v>
      </c>
      <c r="C9675" s="72" t="s">
        <v>13</v>
      </c>
      <c r="D9675" s="72" t="s">
        <v>14</v>
      </c>
      <c r="E9675" s="72" t="s">
        <v>228</v>
      </c>
      <c r="F9675" s="73">
        <v>24925</v>
      </c>
      <c r="G9675" s="72" t="s">
        <v>16</v>
      </c>
      <c r="H9675" s="72" t="s">
        <v>24</v>
      </c>
      <c r="I9675" s="72" t="s">
        <v>18</v>
      </c>
      <c r="J9675" s="72" t="s">
        <v>19</v>
      </c>
      <c r="K9675" s="72" t="s">
        <v>37</v>
      </c>
      <c r="L9675" s="72" t="s">
        <v>212</v>
      </c>
      <c r="M9675" s="72" t="s">
        <v>133</v>
      </c>
    </row>
    <row r="9676" spans="2:13" x14ac:dyDescent="0.25">
      <c r="B9676" s="72" t="s">
        <v>12</v>
      </c>
      <c r="C9676" s="72" t="s">
        <v>13</v>
      </c>
      <c r="D9676" s="72" t="s">
        <v>14</v>
      </c>
      <c r="E9676" s="72" t="s">
        <v>146</v>
      </c>
      <c r="F9676" s="73">
        <v>-70283</v>
      </c>
      <c r="G9676" s="72" t="s">
        <v>16</v>
      </c>
      <c r="H9676" s="72" t="s">
        <v>17</v>
      </c>
      <c r="I9676" s="72" t="s">
        <v>18</v>
      </c>
      <c r="J9676" s="72" t="s">
        <v>19</v>
      </c>
      <c r="K9676" s="72" t="s">
        <v>25</v>
      </c>
      <c r="L9676" s="72" t="s">
        <v>114</v>
      </c>
      <c r="M9676" s="72"/>
    </row>
    <row r="9677" spans="2:13" x14ac:dyDescent="0.25">
      <c r="B9677" s="72" t="s">
        <v>12</v>
      </c>
      <c r="C9677" s="72" t="s">
        <v>13</v>
      </c>
      <c r="D9677" s="72" t="s">
        <v>14</v>
      </c>
      <c r="E9677" s="72" t="s">
        <v>81</v>
      </c>
      <c r="F9677" s="73">
        <v>3528</v>
      </c>
      <c r="G9677" s="72" t="s">
        <v>16</v>
      </c>
      <c r="H9677" s="72" t="s">
        <v>17</v>
      </c>
      <c r="I9677" s="72" t="s">
        <v>48</v>
      </c>
      <c r="J9677" s="72" t="s">
        <v>19</v>
      </c>
      <c r="K9677" s="72" t="s">
        <v>20</v>
      </c>
      <c r="L9677" s="72" t="s">
        <v>148</v>
      </c>
      <c r="M9677" s="72" t="s">
        <v>112</v>
      </c>
    </row>
    <row r="9678" spans="2:13" x14ac:dyDescent="0.25">
      <c r="B9678" s="72" t="s">
        <v>12</v>
      </c>
      <c r="C9678" s="72" t="s">
        <v>13</v>
      </c>
      <c r="D9678" s="72" t="s">
        <v>14</v>
      </c>
      <c r="E9678" s="72" t="s">
        <v>79</v>
      </c>
      <c r="F9678" s="73">
        <v>-1</v>
      </c>
      <c r="G9678" s="72" t="s">
        <v>16</v>
      </c>
      <c r="H9678" s="72" t="s">
        <v>24</v>
      </c>
      <c r="I9678" s="72" t="s">
        <v>18</v>
      </c>
      <c r="J9678" s="72" t="s">
        <v>179</v>
      </c>
      <c r="K9678" s="72" t="s">
        <v>157</v>
      </c>
      <c r="L9678" s="72" t="s">
        <v>414</v>
      </c>
      <c r="M9678" s="72"/>
    </row>
    <row r="9679" spans="2:13" x14ac:dyDescent="0.25">
      <c r="B9679" s="72" t="s">
        <v>12</v>
      </c>
      <c r="C9679" s="72" t="s">
        <v>13</v>
      </c>
      <c r="D9679" s="72" t="s">
        <v>14</v>
      </c>
      <c r="E9679" s="72" t="s">
        <v>55</v>
      </c>
      <c r="F9679" s="73">
        <v>466902</v>
      </c>
      <c r="G9679" s="72" t="s">
        <v>16</v>
      </c>
      <c r="H9679" s="72" t="s">
        <v>17</v>
      </c>
      <c r="I9679" s="72" t="s">
        <v>18</v>
      </c>
      <c r="J9679" s="72" t="s">
        <v>19</v>
      </c>
      <c r="K9679" s="72" t="s">
        <v>25</v>
      </c>
      <c r="L9679" s="72" t="s">
        <v>622</v>
      </c>
      <c r="M9679" s="72" t="s">
        <v>112</v>
      </c>
    </row>
    <row r="9680" spans="2:13" x14ac:dyDescent="0.25">
      <c r="B9680" s="72" t="s">
        <v>12</v>
      </c>
      <c r="C9680" s="72" t="s">
        <v>13</v>
      </c>
      <c r="D9680" s="72" t="s">
        <v>14</v>
      </c>
      <c r="E9680" s="72" t="s">
        <v>39</v>
      </c>
      <c r="F9680" s="73">
        <v>-85</v>
      </c>
      <c r="G9680" s="72" t="s">
        <v>16</v>
      </c>
      <c r="H9680" s="72" t="s">
        <v>17</v>
      </c>
      <c r="I9680" s="72" t="s">
        <v>18</v>
      </c>
      <c r="J9680" s="72" t="s">
        <v>19</v>
      </c>
      <c r="K9680" s="72" t="s">
        <v>25</v>
      </c>
      <c r="L9680" s="72" t="s">
        <v>623</v>
      </c>
      <c r="M9680" s="72"/>
    </row>
    <row r="9681" spans="2:13" x14ac:dyDescent="0.25">
      <c r="B9681" s="72" t="s">
        <v>12</v>
      </c>
      <c r="C9681" s="72" t="s">
        <v>13</v>
      </c>
      <c r="D9681" s="72" t="s">
        <v>14</v>
      </c>
      <c r="E9681" s="72" t="s">
        <v>51</v>
      </c>
      <c r="F9681" s="73">
        <v>113704</v>
      </c>
      <c r="G9681" s="72" t="s">
        <v>16</v>
      </c>
      <c r="H9681" s="72" t="s">
        <v>17</v>
      </c>
      <c r="I9681" s="72" t="s">
        <v>18</v>
      </c>
      <c r="J9681" s="72" t="s">
        <v>19</v>
      </c>
      <c r="K9681" s="72" t="s">
        <v>25</v>
      </c>
      <c r="L9681" s="72" t="s">
        <v>281</v>
      </c>
      <c r="M9681" s="72"/>
    </row>
    <row r="9682" spans="2:13" x14ac:dyDescent="0.25">
      <c r="B9682" s="72" t="s">
        <v>12</v>
      </c>
      <c r="C9682" s="72" t="s">
        <v>13</v>
      </c>
      <c r="D9682" s="72" t="s">
        <v>14</v>
      </c>
      <c r="E9682" s="72" t="s">
        <v>81</v>
      </c>
      <c r="F9682" s="73">
        <v>16215</v>
      </c>
      <c r="G9682" s="72" t="s">
        <v>16</v>
      </c>
      <c r="H9682" s="72" t="s">
        <v>24</v>
      </c>
      <c r="I9682" s="72" t="s">
        <v>48</v>
      </c>
      <c r="J9682" s="72" t="s">
        <v>19</v>
      </c>
      <c r="K9682" s="72" t="s">
        <v>102</v>
      </c>
      <c r="L9682" s="72" t="s">
        <v>344</v>
      </c>
      <c r="M9682" s="72" t="s">
        <v>29</v>
      </c>
    </row>
    <row r="9683" spans="2:13" x14ac:dyDescent="0.25">
      <c r="B9683" s="72" t="s">
        <v>12</v>
      </c>
      <c r="C9683" s="72" t="s">
        <v>13</v>
      </c>
      <c r="D9683" s="72" t="s">
        <v>14</v>
      </c>
      <c r="E9683" s="72" t="s">
        <v>68</v>
      </c>
      <c r="F9683" s="73">
        <v>-37437</v>
      </c>
      <c r="G9683" s="72" t="s">
        <v>16</v>
      </c>
      <c r="H9683" s="72" t="s">
        <v>24</v>
      </c>
      <c r="I9683" s="72" t="s">
        <v>18</v>
      </c>
      <c r="J9683" s="72" t="s">
        <v>19</v>
      </c>
      <c r="K9683" s="72" t="s">
        <v>63</v>
      </c>
      <c r="L9683" s="72" t="s">
        <v>351</v>
      </c>
      <c r="M9683" s="72"/>
    </row>
    <row r="9684" spans="2:13" x14ac:dyDescent="0.25">
      <c r="B9684" s="72" t="s">
        <v>12</v>
      </c>
      <c r="C9684" s="72" t="s">
        <v>13</v>
      </c>
      <c r="D9684" s="72" t="s">
        <v>14</v>
      </c>
      <c r="E9684" s="72" t="s">
        <v>36</v>
      </c>
      <c r="F9684" s="73">
        <v>107552</v>
      </c>
      <c r="G9684" s="72" t="s">
        <v>16</v>
      </c>
      <c r="H9684" s="72" t="s">
        <v>24</v>
      </c>
      <c r="I9684" s="72" t="s">
        <v>18</v>
      </c>
      <c r="J9684" s="72" t="s">
        <v>19</v>
      </c>
      <c r="K9684" s="72" t="s">
        <v>25</v>
      </c>
      <c r="L9684" s="72" t="s">
        <v>325</v>
      </c>
      <c r="M9684" s="72" t="s">
        <v>29</v>
      </c>
    </row>
    <row r="9685" spans="2:13" x14ac:dyDescent="0.25">
      <c r="B9685" s="72" t="s">
        <v>12</v>
      </c>
      <c r="C9685" s="72" t="s">
        <v>13</v>
      </c>
      <c r="D9685" s="72" t="s">
        <v>14</v>
      </c>
      <c r="E9685" s="72" t="s">
        <v>51</v>
      </c>
      <c r="F9685" s="73">
        <v>99647</v>
      </c>
      <c r="G9685" s="72" t="s">
        <v>16</v>
      </c>
      <c r="H9685" s="72" t="s">
        <v>17</v>
      </c>
      <c r="I9685" s="72" t="s">
        <v>18</v>
      </c>
      <c r="J9685" s="72" t="s">
        <v>19</v>
      </c>
      <c r="K9685" s="72" t="s">
        <v>25</v>
      </c>
      <c r="L9685" s="72" t="s">
        <v>514</v>
      </c>
      <c r="M9685" s="72"/>
    </row>
    <row r="9686" spans="2:13" x14ac:dyDescent="0.25">
      <c r="B9686" s="72" t="s">
        <v>12</v>
      </c>
      <c r="C9686" s="72" t="s">
        <v>13</v>
      </c>
      <c r="D9686" s="72" t="s">
        <v>14</v>
      </c>
      <c r="E9686" s="72" t="s">
        <v>81</v>
      </c>
      <c r="F9686" s="73">
        <v>26891</v>
      </c>
      <c r="G9686" s="72" t="s">
        <v>16</v>
      </c>
      <c r="H9686" s="72" t="s">
        <v>24</v>
      </c>
      <c r="I9686" s="72" t="s">
        <v>18</v>
      </c>
      <c r="J9686" s="72" t="s">
        <v>19</v>
      </c>
      <c r="K9686" s="72" t="s">
        <v>25</v>
      </c>
      <c r="L9686" s="72" t="s">
        <v>370</v>
      </c>
      <c r="M9686" s="72" t="s">
        <v>47</v>
      </c>
    </row>
    <row r="9687" spans="2:13" x14ac:dyDescent="0.25">
      <c r="B9687" s="72" t="s">
        <v>12</v>
      </c>
      <c r="C9687" s="72" t="s">
        <v>13</v>
      </c>
      <c r="D9687" s="72" t="s">
        <v>14</v>
      </c>
      <c r="E9687" s="72" t="s">
        <v>68</v>
      </c>
      <c r="F9687" s="73">
        <v>-34663</v>
      </c>
      <c r="G9687" s="72" t="s">
        <v>16</v>
      </c>
      <c r="H9687" s="72" t="s">
        <v>24</v>
      </c>
      <c r="I9687" s="72" t="s">
        <v>18</v>
      </c>
      <c r="J9687" s="72" t="s">
        <v>19</v>
      </c>
      <c r="K9687" s="72" t="s">
        <v>96</v>
      </c>
      <c r="L9687" s="72" t="s">
        <v>457</v>
      </c>
      <c r="M9687" s="72"/>
    </row>
    <row r="9688" spans="2:13" x14ac:dyDescent="0.25">
      <c r="B9688" s="72" t="s">
        <v>12</v>
      </c>
      <c r="C9688" s="72" t="s">
        <v>13</v>
      </c>
      <c r="D9688" s="72" t="s">
        <v>14</v>
      </c>
      <c r="E9688" s="72" t="s">
        <v>30</v>
      </c>
      <c r="F9688" s="73">
        <v>-6123</v>
      </c>
      <c r="G9688" s="72" t="s">
        <v>16</v>
      </c>
      <c r="H9688" s="72" t="s">
        <v>24</v>
      </c>
      <c r="I9688" s="72" t="s">
        <v>18</v>
      </c>
      <c r="J9688" s="72" t="s">
        <v>19</v>
      </c>
      <c r="K9688" s="72" t="s">
        <v>37</v>
      </c>
      <c r="L9688" s="72" t="s">
        <v>61</v>
      </c>
      <c r="M9688" s="72"/>
    </row>
    <row r="9689" spans="2:13" x14ac:dyDescent="0.25">
      <c r="B9689" s="72" t="s">
        <v>12</v>
      </c>
      <c r="C9689" s="72" t="s">
        <v>13</v>
      </c>
      <c r="D9689" s="72" t="s">
        <v>14</v>
      </c>
      <c r="E9689" s="72" t="s">
        <v>68</v>
      </c>
      <c r="F9689" s="73">
        <v>-680739</v>
      </c>
      <c r="G9689" s="72" t="s">
        <v>16</v>
      </c>
      <c r="H9689" s="72" t="s">
        <v>24</v>
      </c>
      <c r="I9689" s="72" t="s">
        <v>18</v>
      </c>
      <c r="J9689" s="72" t="s">
        <v>19</v>
      </c>
      <c r="K9689" s="72" t="s">
        <v>37</v>
      </c>
      <c r="L9689" s="72" t="s">
        <v>86</v>
      </c>
      <c r="M9689" s="72"/>
    </row>
    <row r="9690" spans="2:13" x14ac:dyDescent="0.25">
      <c r="B9690" s="72" t="s">
        <v>12</v>
      </c>
      <c r="C9690" s="72" t="s">
        <v>13</v>
      </c>
      <c r="D9690" s="72" t="s">
        <v>14</v>
      </c>
      <c r="E9690" s="72" t="s">
        <v>83</v>
      </c>
      <c r="F9690" s="73">
        <v>1557301</v>
      </c>
      <c r="G9690" s="72" t="s">
        <v>16</v>
      </c>
      <c r="H9690" s="72" t="s">
        <v>24</v>
      </c>
      <c r="I9690" s="72" t="s">
        <v>18</v>
      </c>
      <c r="J9690" s="72" t="s">
        <v>19</v>
      </c>
      <c r="K9690" s="72" t="s">
        <v>185</v>
      </c>
      <c r="L9690" s="72" t="s">
        <v>440</v>
      </c>
      <c r="M9690" s="72"/>
    </row>
    <row r="9691" spans="2:13" x14ac:dyDescent="0.25">
      <c r="B9691" s="72" t="s">
        <v>12</v>
      </c>
      <c r="C9691" s="72" t="s">
        <v>13</v>
      </c>
      <c r="D9691" s="72" t="s">
        <v>14</v>
      </c>
      <c r="E9691" s="72" t="s">
        <v>36</v>
      </c>
      <c r="F9691" s="73">
        <v>56139</v>
      </c>
      <c r="G9691" s="72" t="s">
        <v>16</v>
      </c>
      <c r="H9691" s="72" t="s">
        <v>17</v>
      </c>
      <c r="I9691" s="72" t="s">
        <v>18</v>
      </c>
      <c r="J9691" s="72" t="s">
        <v>19</v>
      </c>
      <c r="K9691" s="72" t="s">
        <v>49</v>
      </c>
      <c r="L9691" s="72" t="s">
        <v>203</v>
      </c>
      <c r="M9691" s="72" t="s">
        <v>29</v>
      </c>
    </row>
    <row r="9692" spans="2:13" x14ac:dyDescent="0.25">
      <c r="B9692" s="72" t="s">
        <v>12</v>
      </c>
      <c r="C9692" s="72" t="s">
        <v>13</v>
      </c>
      <c r="D9692" s="72" t="s">
        <v>14</v>
      </c>
      <c r="E9692" s="72" t="s">
        <v>27</v>
      </c>
      <c r="F9692" s="73">
        <v>42362</v>
      </c>
      <c r="G9692" s="72" t="s">
        <v>16</v>
      </c>
      <c r="H9692" s="72" t="s">
        <v>24</v>
      </c>
      <c r="I9692" s="72" t="s">
        <v>18</v>
      </c>
      <c r="J9692" s="72" t="s">
        <v>19</v>
      </c>
      <c r="K9692" s="72" t="s">
        <v>37</v>
      </c>
      <c r="L9692" s="72" t="s">
        <v>602</v>
      </c>
      <c r="M9692" s="72" t="s">
        <v>47</v>
      </c>
    </row>
    <row r="9693" spans="2:13" x14ac:dyDescent="0.25">
      <c r="B9693" s="72" t="s">
        <v>12</v>
      </c>
      <c r="C9693" s="72" t="s">
        <v>13</v>
      </c>
      <c r="D9693" s="72" t="s">
        <v>14</v>
      </c>
      <c r="E9693" s="72" t="s">
        <v>81</v>
      </c>
      <c r="F9693" s="73">
        <v>3180</v>
      </c>
      <c r="G9693" s="72" t="s">
        <v>16</v>
      </c>
      <c r="H9693" s="72" t="s">
        <v>17</v>
      </c>
      <c r="I9693" s="72" t="s">
        <v>18</v>
      </c>
      <c r="J9693" s="72" t="s">
        <v>19</v>
      </c>
      <c r="K9693" s="72" t="s">
        <v>25</v>
      </c>
      <c r="L9693" s="72" t="s">
        <v>124</v>
      </c>
      <c r="M9693" s="72" t="s">
        <v>112</v>
      </c>
    </row>
    <row r="9694" spans="2:13" x14ac:dyDescent="0.25">
      <c r="B9694" s="72" t="s">
        <v>12</v>
      </c>
      <c r="C9694" s="72" t="s">
        <v>13</v>
      </c>
      <c r="D9694" s="72" t="s">
        <v>14</v>
      </c>
      <c r="E9694" s="72" t="s">
        <v>30</v>
      </c>
      <c r="F9694" s="73">
        <v>-29</v>
      </c>
      <c r="G9694" s="72" t="s">
        <v>16</v>
      </c>
      <c r="H9694" s="72" t="s">
        <v>17</v>
      </c>
      <c r="I9694" s="72" t="s">
        <v>18</v>
      </c>
      <c r="J9694" s="72" t="s">
        <v>19</v>
      </c>
      <c r="K9694" s="72" t="s">
        <v>25</v>
      </c>
      <c r="L9694" s="72" t="s">
        <v>431</v>
      </c>
      <c r="M9694" s="72"/>
    </row>
    <row r="9695" spans="2:13" x14ac:dyDescent="0.25">
      <c r="B9695" s="72" t="s">
        <v>12</v>
      </c>
      <c r="C9695" s="72" t="s">
        <v>13</v>
      </c>
      <c r="D9695" s="72" t="s">
        <v>14</v>
      </c>
      <c r="E9695" s="72" t="s">
        <v>55</v>
      </c>
      <c r="F9695" s="73">
        <v>-399</v>
      </c>
      <c r="G9695" s="72" t="s">
        <v>16</v>
      </c>
      <c r="H9695" s="72" t="s">
        <v>24</v>
      </c>
      <c r="I9695" s="72" t="s">
        <v>18</v>
      </c>
      <c r="J9695" s="72" t="s">
        <v>19</v>
      </c>
      <c r="K9695" s="72" t="s">
        <v>185</v>
      </c>
      <c r="L9695" s="72" t="s">
        <v>617</v>
      </c>
      <c r="M9695" s="72" t="s">
        <v>302</v>
      </c>
    </row>
    <row r="9696" spans="2:13" x14ac:dyDescent="0.25">
      <c r="B9696" s="72" t="s">
        <v>12</v>
      </c>
      <c r="C9696" s="72" t="s">
        <v>13</v>
      </c>
      <c r="D9696" s="72" t="s">
        <v>14</v>
      </c>
      <c r="E9696" s="72" t="s">
        <v>79</v>
      </c>
      <c r="F9696" s="73">
        <v>-190617</v>
      </c>
      <c r="G9696" s="72" t="s">
        <v>16</v>
      </c>
      <c r="H9696" s="72" t="s">
        <v>24</v>
      </c>
      <c r="I9696" s="72" t="s">
        <v>18</v>
      </c>
      <c r="J9696" s="72" t="s">
        <v>19</v>
      </c>
      <c r="K9696" s="72" t="s">
        <v>157</v>
      </c>
      <c r="L9696" s="72" t="s">
        <v>414</v>
      </c>
      <c r="M9696" s="72"/>
    </row>
    <row r="9697" spans="2:13" x14ac:dyDescent="0.25">
      <c r="B9697" s="72" t="s">
        <v>12</v>
      </c>
      <c r="C9697" s="72" t="s">
        <v>13</v>
      </c>
      <c r="D9697" s="72" t="s">
        <v>14</v>
      </c>
      <c r="E9697" s="72" t="s">
        <v>83</v>
      </c>
      <c r="F9697" s="73">
        <v>1255488</v>
      </c>
      <c r="G9697" s="72" t="s">
        <v>16</v>
      </c>
      <c r="H9697" s="72" t="s">
        <v>24</v>
      </c>
      <c r="I9697" s="72" t="s">
        <v>18</v>
      </c>
      <c r="J9697" s="72" t="s">
        <v>19</v>
      </c>
      <c r="K9697" s="72" t="s">
        <v>63</v>
      </c>
      <c r="L9697" s="72" t="s">
        <v>250</v>
      </c>
      <c r="M9697" s="72"/>
    </row>
    <row r="9698" spans="2:13" x14ac:dyDescent="0.25">
      <c r="B9698" s="72" t="s">
        <v>12</v>
      </c>
      <c r="C9698" s="72" t="s">
        <v>13</v>
      </c>
      <c r="D9698" s="72" t="s">
        <v>14</v>
      </c>
      <c r="E9698" s="72" t="s">
        <v>30</v>
      </c>
      <c r="F9698" s="73">
        <v>-4732</v>
      </c>
      <c r="G9698" s="72" t="s">
        <v>16</v>
      </c>
      <c r="H9698" s="72" t="s">
        <v>17</v>
      </c>
      <c r="I9698" s="72" t="s">
        <v>18</v>
      </c>
      <c r="J9698" s="72" t="s">
        <v>19</v>
      </c>
      <c r="K9698" s="72" t="s">
        <v>25</v>
      </c>
      <c r="L9698" s="72" t="s">
        <v>304</v>
      </c>
      <c r="M9698" s="72"/>
    </row>
    <row r="9699" spans="2:13" x14ac:dyDescent="0.25">
      <c r="B9699" s="72" t="s">
        <v>12</v>
      </c>
      <c r="C9699" s="72" t="s">
        <v>13</v>
      </c>
      <c r="D9699" s="72" t="s">
        <v>14</v>
      </c>
      <c r="E9699" s="72" t="s">
        <v>33</v>
      </c>
      <c r="F9699" s="73">
        <v>231712</v>
      </c>
      <c r="G9699" s="72" t="s">
        <v>16</v>
      </c>
      <c r="H9699" s="72" t="s">
        <v>24</v>
      </c>
      <c r="I9699" s="72" t="s">
        <v>18</v>
      </c>
      <c r="J9699" s="72" t="s">
        <v>19</v>
      </c>
      <c r="K9699" s="72" t="s">
        <v>37</v>
      </c>
      <c r="L9699" s="72" t="s">
        <v>59</v>
      </c>
      <c r="M9699" s="72" t="s">
        <v>47</v>
      </c>
    </row>
    <row r="9700" spans="2:13" x14ac:dyDescent="0.25">
      <c r="B9700" s="72" t="s">
        <v>12</v>
      </c>
      <c r="C9700" s="72" t="s">
        <v>13</v>
      </c>
      <c r="D9700" s="72" t="s">
        <v>14</v>
      </c>
      <c r="E9700" s="72" t="s">
        <v>264</v>
      </c>
      <c r="F9700" s="73">
        <v>458889</v>
      </c>
      <c r="G9700" s="72" t="s">
        <v>16</v>
      </c>
      <c r="H9700" s="72" t="s">
        <v>24</v>
      </c>
      <c r="I9700" s="72" t="s">
        <v>18</v>
      </c>
      <c r="J9700" s="72" t="s">
        <v>19</v>
      </c>
      <c r="K9700" s="72" t="s">
        <v>37</v>
      </c>
      <c r="L9700" s="72" t="s">
        <v>285</v>
      </c>
      <c r="M9700" s="72" t="s">
        <v>67</v>
      </c>
    </row>
    <row r="9701" spans="2:13" x14ac:dyDescent="0.25">
      <c r="B9701" s="72" t="s">
        <v>12</v>
      </c>
      <c r="C9701" s="72" t="s">
        <v>13</v>
      </c>
      <c r="D9701" s="72" t="s">
        <v>14</v>
      </c>
      <c r="E9701" s="72" t="s">
        <v>27</v>
      </c>
      <c r="F9701" s="73">
        <v>1002960</v>
      </c>
      <c r="G9701" s="72" t="s">
        <v>16</v>
      </c>
      <c r="H9701" s="72" t="s">
        <v>24</v>
      </c>
      <c r="I9701" s="72" t="s">
        <v>18</v>
      </c>
      <c r="J9701" s="72" t="s">
        <v>19</v>
      </c>
      <c r="K9701" s="72" t="s">
        <v>37</v>
      </c>
      <c r="L9701" s="72" t="s">
        <v>588</v>
      </c>
      <c r="M9701" s="72" t="s">
        <v>29</v>
      </c>
    </row>
    <row r="9702" spans="2:13" x14ac:dyDescent="0.25">
      <c r="B9702" s="72" t="s">
        <v>12</v>
      </c>
      <c r="C9702" s="72" t="s">
        <v>13</v>
      </c>
      <c r="D9702" s="72" t="s">
        <v>14</v>
      </c>
      <c r="E9702" s="72" t="s">
        <v>83</v>
      </c>
      <c r="F9702" s="73">
        <v>551385</v>
      </c>
      <c r="G9702" s="72" t="s">
        <v>16</v>
      </c>
      <c r="H9702" s="72" t="s">
        <v>17</v>
      </c>
      <c r="I9702" s="72" t="s">
        <v>48</v>
      </c>
      <c r="J9702" s="72" t="s">
        <v>19</v>
      </c>
      <c r="K9702" s="72" t="s">
        <v>25</v>
      </c>
      <c r="L9702" s="72" t="s">
        <v>200</v>
      </c>
      <c r="M9702" s="72"/>
    </row>
    <row r="9703" spans="2:13" x14ac:dyDescent="0.25">
      <c r="B9703" s="72" t="s">
        <v>12</v>
      </c>
      <c r="C9703" s="72" t="s">
        <v>13</v>
      </c>
      <c r="D9703" s="72" t="s">
        <v>14</v>
      </c>
      <c r="E9703" s="72" t="s">
        <v>79</v>
      </c>
      <c r="F9703" s="73">
        <v>-45264</v>
      </c>
      <c r="G9703" s="72" t="s">
        <v>16</v>
      </c>
      <c r="H9703" s="72" t="s">
        <v>24</v>
      </c>
      <c r="I9703" s="72" t="s">
        <v>18</v>
      </c>
      <c r="J9703" s="72" t="s">
        <v>19</v>
      </c>
      <c r="K9703" s="72" t="s">
        <v>63</v>
      </c>
      <c r="L9703" s="72" t="s">
        <v>515</v>
      </c>
      <c r="M9703" s="72"/>
    </row>
    <row r="9704" spans="2:13" x14ac:dyDescent="0.25">
      <c r="B9704" s="72" t="s">
        <v>12</v>
      </c>
      <c r="C9704" s="72" t="s">
        <v>13</v>
      </c>
      <c r="D9704" s="72" t="s">
        <v>14</v>
      </c>
      <c r="E9704" s="72" t="s">
        <v>51</v>
      </c>
      <c r="F9704" s="73">
        <v>38403</v>
      </c>
      <c r="G9704" s="72" t="s">
        <v>16</v>
      </c>
      <c r="H9704" s="72" t="s">
        <v>24</v>
      </c>
      <c r="I9704" s="72" t="s">
        <v>18</v>
      </c>
      <c r="J9704" s="72" t="s">
        <v>19</v>
      </c>
      <c r="K9704" s="72" t="s">
        <v>63</v>
      </c>
      <c r="L9704" s="72" t="s">
        <v>624</v>
      </c>
      <c r="M9704" s="72"/>
    </row>
    <row r="9705" spans="2:13" x14ac:dyDescent="0.25">
      <c r="B9705" s="72" t="s">
        <v>12</v>
      </c>
      <c r="C9705" s="72" t="s">
        <v>13</v>
      </c>
      <c r="D9705" s="72" t="s">
        <v>14</v>
      </c>
      <c r="E9705" s="72" t="s">
        <v>39</v>
      </c>
      <c r="F9705" s="73">
        <v>-131</v>
      </c>
      <c r="G9705" s="72" t="s">
        <v>16</v>
      </c>
      <c r="H9705" s="72" t="s">
        <v>17</v>
      </c>
      <c r="I9705" s="72" t="s">
        <v>18</v>
      </c>
      <c r="J9705" s="72" t="s">
        <v>19</v>
      </c>
      <c r="K9705" s="72" t="s">
        <v>25</v>
      </c>
      <c r="L9705" s="72" t="s">
        <v>625</v>
      </c>
      <c r="M9705" s="72"/>
    </row>
    <row r="9706" spans="2:13" x14ac:dyDescent="0.25">
      <c r="B9706" s="72" t="s">
        <v>12</v>
      </c>
      <c r="C9706" s="72" t="s">
        <v>13</v>
      </c>
      <c r="D9706" s="72" t="s">
        <v>14</v>
      </c>
      <c r="E9706" s="72" t="s">
        <v>81</v>
      </c>
      <c r="F9706" s="73">
        <v>396438</v>
      </c>
      <c r="G9706" s="72" t="s">
        <v>16</v>
      </c>
      <c r="H9706" s="72" t="s">
        <v>24</v>
      </c>
      <c r="I9706" s="72" t="s">
        <v>18</v>
      </c>
      <c r="J9706" s="72" t="s">
        <v>19</v>
      </c>
      <c r="K9706" s="72" t="s">
        <v>37</v>
      </c>
      <c r="L9706" s="72" t="s">
        <v>193</v>
      </c>
      <c r="M9706" s="72" t="s">
        <v>47</v>
      </c>
    </row>
    <row r="9707" spans="2:13" x14ac:dyDescent="0.25">
      <c r="B9707" s="72" t="s">
        <v>12</v>
      </c>
      <c r="C9707" s="72" t="s">
        <v>13</v>
      </c>
      <c r="D9707" s="72" t="s">
        <v>14</v>
      </c>
      <c r="E9707" s="72" t="s">
        <v>453</v>
      </c>
      <c r="F9707" s="73">
        <v>420244</v>
      </c>
      <c r="G9707" s="72" t="s">
        <v>16</v>
      </c>
      <c r="H9707" s="72" t="s">
        <v>17</v>
      </c>
      <c r="I9707" s="72" t="s">
        <v>18</v>
      </c>
      <c r="J9707" s="72" t="s">
        <v>19</v>
      </c>
      <c r="K9707" s="72" t="s">
        <v>25</v>
      </c>
      <c r="L9707" s="72" t="s">
        <v>420</v>
      </c>
      <c r="M9707" s="72"/>
    </row>
    <row r="9708" spans="2:13" x14ac:dyDescent="0.25">
      <c r="B9708" s="72" t="s">
        <v>12</v>
      </c>
      <c r="C9708" s="72" t="s">
        <v>13</v>
      </c>
      <c r="D9708" s="72" t="s">
        <v>14</v>
      </c>
      <c r="E9708" s="72" t="s">
        <v>23</v>
      </c>
      <c r="F9708" s="73">
        <v>-696731</v>
      </c>
      <c r="G9708" s="72" t="s">
        <v>16</v>
      </c>
      <c r="H9708" s="72" t="s">
        <v>24</v>
      </c>
      <c r="I9708" s="72" t="s">
        <v>18</v>
      </c>
      <c r="J9708" s="72" t="s">
        <v>19</v>
      </c>
      <c r="K9708" s="72" t="s">
        <v>37</v>
      </c>
      <c r="L9708" s="72" t="s">
        <v>320</v>
      </c>
      <c r="M9708" s="72"/>
    </row>
    <row r="9709" spans="2:13" x14ac:dyDescent="0.25">
      <c r="B9709" s="72" t="s">
        <v>12</v>
      </c>
      <c r="C9709" s="72" t="s">
        <v>13</v>
      </c>
      <c r="D9709" s="72" t="s">
        <v>14</v>
      </c>
      <c r="E9709" s="72" t="s">
        <v>30</v>
      </c>
      <c r="F9709" s="73">
        <v>-725</v>
      </c>
      <c r="G9709" s="72" t="s">
        <v>16</v>
      </c>
      <c r="H9709" s="72" t="s">
        <v>24</v>
      </c>
      <c r="I9709" s="72" t="s">
        <v>18</v>
      </c>
      <c r="J9709" s="72" t="s">
        <v>19</v>
      </c>
      <c r="K9709" s="72" t="s">
        <v>20</v>
      </c>
      <c r="L9709" s="72" t="s">
        <v>181</v>
      </c>
      <c r="M9709" s="72"/>
    </row>
    <row r="9710" spans="2:13" x14ac:dyDescent="0.25">
      <c r="B9710" s="72" t="s">
        <v>12</v>
      </c>
      <c r="C9710" s="72" t="s">
        <v>13</v>
      </c>
      <c r="D9710" s="72" t="s">
        <v>14</v>
      </c>
      <c r="E9710" s="72" t="s">
        <v>68</v>
      </c>
      <c r="F9710" s="73">
        <v>-103380</v>
      </c>
      <c r="G9710" s="72" t="s">
        <v>16</v>
      </c>
      <c r="H9710" s="72" t="s">
        <v>24</v>
      </c>
      <c r="I9710" s="72" t="s">
        <v>18</v>
      </c>
      <c r="J9710" s="72" t="s">
        <v>19</v>
      </c>
      <c r="K9710" s="72" t="s">
        <v>63</v>
      </c>
      <c r="L9710" s="72" t="s">
        <v>626</v>
      </c>
      <c r="M9710" s="72"/>
    </row>
    <row r="9711" spans="2:13" x14ac:dyDescent="0.25">
      <c r="B9711" s="72" t="s">
        <v>12</v>
      </c>
      <c r="C9711" s="72" t="s">
        <v>13</v>
      </c>
      <c r="D9711" s="72" t="s">
        <v>14</v>
      </c>
      <c r="E9711" s="72" t="s">
        <v>36</v>
      </c>
      <c r="F9711" s="73">
        <v>50209</v>
      </c>
      <c r="G9711" s="72" t="s">
        <v>16</v>
      </c>
      <c r="H9711" s="72" t="s">
        <v>24</v>
      </c>
      <c r="I9711" s="72" t="s">
        <v>18</v>
      </c>
      <c r="J9711" s="72" t="s">
        <v>19</v>
      </c>
      <c r="K9711" s="72" t="s">
        <v>25</v>
      </c>
      <c r="L9711" s="72" t="s">
        <v>225</v>
      </c>
      <c r="M9711" s="72" t="s">
        <v>47</v>
      </c>
    </row>
    <row r="9712" spans="2:13" x14ac:dyDescent="0.25">
      <c r="B9712" s="72" t="s">
        <v>12</v>
      </c>
      <c r="C9712" s="72" t="s">
        <v>13</v>
      </c>
      <c r="D9712" s="72" t="s">
        <v>14</v>
      </c>
      <c r="E9712" s="72" t="s">
        <v>79</v>
      </c>
      <c r="F9712" s="73">
        <v>-4089</v>
      </c>
      <c r="G9712" s="72" t="s">
        <v>16</v>
      </c>
      <c r="H9712" s="72" t="s">
        <v>24</v>
      </c>
      <c r="I9712" s="72" t="s">
        <v>18</v>
      </c>
      <c r="J9712" s="72" t="s">
        <v>19</v>
      </c>
      <c r="K9712" s="72" t="s">
        <v>63</v>
      </c>
      <c r="L9712" s="72" t="s">
        <v>439</v>
      </c>
      <c r="M9712" s="72"/>
    </row>
    <row r="9713" spans="2:13" x14ac:dyDescent="0.25">
      <c r="B9713" s="72" t="s">
        <v>12</v>
      </c>
      <c r="C9713" s="72" t="s">
        <v>13</v>
      </c>
      <c r="D9713" s="72" t="s">
        <v>14</v>
      </c>
      <c r="E9713" s="72" t="s">
        <v>41</v>
      </c>
      <c r="F9713" s="73">
        <v>-216</v>
      </c>
      <c r="G9713" s="72" t="s">
        <v>16</v>
      </c>
      <c r="H9713" s="72" t="s">
        <v>24</v>
      </c>
      <c r="I9713" s="72" t="s">
        <v>18</v>
      </c>
      <c r="J9713" s="72" t="s">
        <v>19</v>
      </c>
      <c r="K9713" s="72" t="s">
        <v>37</v>
      </c>
      <c r="L9713" s="72" t="s">
        <v>627</v>
      </c>
      <c r="M9713" s="72"/>
    </row>
    <row r="9714" spans="2:13" x14ac:dyDescent="0.25">
      <c r="B9714" s="72" t="s">
        <v>12</v>
      </c>
      <c r="C9714" s="72" t="s">
        <v>13</v>
      </c>
      <c r="D9714" s="72" t="s">
        <v>14</v>
      </c>
      <c r="E9714" s="72" t="s">
        <v>144</v>
      </c>
      <c r="F9714" s="73">
        <v>539761</v>
      </c>
      <c r="G9714" s="72" t="s">
        <v>16</v>
      </c>
      <c r="H9714" s="72" t="s">
        <v>24</v>
      </c>
      <c r="I9714" s="72" t="s">
        <v>18</v>
      </c>
      <c r="J9714" s="72" t="s">
        <v>19</v>
      </c>
      <c r="K9714" s="72" t="s">
        <v>25</v>
      </c>
      <c r="L9714" s="72" t="s">
        <v>323</v>
      </c>
      <c r="M9714" s="72" t="s">
        <v>184</v>
      </c>
    </row>
    <row r="9715" spans="2:13" x14ac:dyDescent="0.25">
      <c r="B9715" s="72" t="s">
        <v>12</v>
      </c>
      <c r="C9715" s="72" t="s">
        <v>13</v>
      </c>
      <c r="D9715" s="72" t="s">
        <v>14</v>
      </c>
      <c r="E9715" s="72" t="s">
        <v>146</v>
      </c>
      <c r="F9715" s="73">
        <v>-3734</v>
      </c>
      <c r="G9715" s="72" t="s">
        <v>16</v>
      </c>
      <c r="H9715" s="72" t="s">
        <v>24</v>
      </c>
      <c r="I9715" s="72" t="s">
        <v>18</v>
      </c>
      <c r="J9715" s="72" t="s">
        <v>19</v>
      </c>
      <c r="K9715" s="72" t="s">
        <v>31</v>
      </c>
      <c r="L9715" s="72" t="s">
        <v>565</v>
      </c>
      <c r="M9715" s="72"/>
    </row>
    <row r="9716" spans="2:13" x14ac:dyDescent="0.25">
      <c r="B9716" s="72" t="s">
        <v>12</v>
      </c>
      <c r="C9716" s="72" t="s">
        <v>13</v>
      </c>
      <c r="D9716" s="72" t="s">
        <v>14</v>
      </c>
      <c r="E9716" s="72" t="s">
        <v>55</v>
      </c>
      <c r="F9716" s="73">
        <v>582028</v>
      </c>
      <c r="G9716" s="72" t="s">
        <v>16</v>
      </c>
      <c r="H9716" s="72" t="s">
        <v>24</v>
      </c>
      <c r="I9716" s="72" t="s">
        <v>18</v>
      </c>
      <c r="J9716" s="72" t="s">
        <v>19</v>
      </c>
      <c r="K9716" s="72" t="s">
        <v>25</v>
      </c>
      <c r="L9716" s="72" t="s">
        <v>101</v>
      </c>
      <c r="M9716" s="72" t="s">
        <v>29</v>
      </c>
    </row>
    <row r="9717" spans="2:13" x14ac:dyDescent="0.25">
      <c r="B9717" s="72" t="s">
        <v>12</v>
      </c>
      <c r="C9717" s="72" t="s">
        <v>13</v>
      </c>
      <c r="D9717" s="72" t="s">
        <v>14</v>
      </c>
      <c r="E9717" s="72" t="s">
        <v>83</v>
      </c>
      <c r="F9717" s="73">
        <v>941359</v>
      </c>
      <c r="G9717" s="72" t="s">
        <v>16</v>
      </c>
      <c r="H9717" s="72" t="s">
        <v>24</v>
      </c>
      <c r="I9717" s="72" t="s">
        <v>18</v>
      </c>
      <c r="J9717" s="72" t="s">
        <v>19</v>
      </c>
      <c r="K9717" s="72" t="s">
        <v>37</v>
      </c>
      <c r="L9717" s="72" t="s">
        <v>496</v>
      </c>
      <c r="M9717" s="72"/>
    </row>
    <row r="9718" spans="2:13" x14ac:dyDescent="0.25">
      <c r="B9718" s="72" t="s">
        <v>12</v>
      </c>
      <c r="C9718" s="72" t="s">
        <v>13</v>
      </c>
      <c r="D9718" s="72" t="s">
        <v>14</v>
      </c>
      <c r="E9718" s="72" t="s">
        <v>79</v>
      </c>
      <c r="F9718" s="73">
        <v>-1731</v>
      </c>
      <c r="G9718" s="72" t="s">
        <v>16</v>
      </c>
      <c r="H9718" s="72" t="s">
        <v>24</v>
      </c>
      <c r="I9718" s="72" t="s">
        <v>18</v>
      </c>
      <c r="J9718" s="72" t="s">
        <v>19</v>
      </c>
      <c r="K9718" s="72" t="s">
        <v>25</v>
      </c>
      <c r="L9718" s="72" t="s">
        <v>423</v>
      </c>
      <c r="M9718" s="72"/>
    </row>
    <row r="9719" spans="2:13" x14ac:dyDescent="0.25">
      <c r="B9719" s="72" t="s">
        <v>12</v>
      </c>
      <c r="C9719" s="72" t="s">
        <v>13</v>
      </c>
      <c r="D9719" s="72" t="s">
        <v>14</v>
      </c>
      <c r="E9719" s="72" t="s">
        <v>123</v>
      </c>
      <c r="F9719" s="73">
        <v>-1468</v>
      </c>
      <c r="G9719" s="72" t="s">
        <v>16</v>
      </c>
      <c r="H9719" s="72" t="s">
        <v>24</v>
      </c>
      <c r="I9719" s="72" t="s">
        <v>18</v>
      </c>
      <c r="J9719" s="72" t="s">
        <v>19</v>
      </c>
      <c r="K9719" s="72" t="s">
        <v>25</v>
      </c>
      <c r="L9719" s="72" t="s">
        <v>143</v>
      </c>
      <c r="M9719" s="72"/>
    </row>
    <row r="9720" spans="2:13" x14ac:dyDescent="0.25">
      <c r="B9720" s="72" t="s">
        <v>12</v>
      </c>
      <c r="C9720" s="72" t="s">
        <v>13</v>
      </c>
      <c r="D9720" s="72" t="s">
        <v>14</v>
      </c>
      <c r="E9720" s="72" t="s">
        <v>123</v>
      </c>
      <c r="F9720" s="73">
        <v>-446</v>
      </c>
      <c r="G9720" s="72" t="s">
        <v>16</v>
      </c>
      <c r="H9720" s="72" t="s">
        <v>24</v>
      </c>
      <c r="I9720" s="72" t="s">
        <v>18</v>
      </c>
      <c r="J9720" s="72" t="s">
        <v>19</v>
      </c>
      <c r="K9720" s="72" t="s">
        <v>49</v>
      </c>
      <c r="L9720" s="72" t="s">
        <v>203</v>
      </c>
      <c r="M9720" s="72"/>
    </row>
    <row r="9721" spans="2:13" x14ac:dyDescent="0.25">
      <c r="B9721" s="72" t="s">
        <v>12</v>
      </c>
      <c r="C9721" s="72" t="s">
        <v>13</v>
      </c>
      <c r="D9721" s="72" t="s">
        <v>14</v>
      </c>
      <c r="E9721" s="72" t="s">
        <v>55</v>
      </c>
      <c r="F9721" s="73">
        <v>140480</v>
      </c>
      <c r="G9721" s="72" t="s">
        <v>16</v>
      </c>
      <c r="H9721" s="72" t="s">
        <v>24</v>
      </c>
      <c r="I9721" s="72" t="s">
        <v>18</v>
      </c>
      <c r="J9721" s="72" t="s">
        <v>628</v>
      </c>
      <c r="K9721" s="72" t="s">
        <v>25</v>
      </c>
      <c r="L9721" s="72" t="s">
        <v>575</v>
      </c>
      <c r="M9721" s="72" t="s">
        <v>112</v>
      </c>
    </row>
    <row r="9722" spans="2:13" x14ac:dyDescent="0.25">
      <c r="B9722" s="72" t="s">
        <v>12</v>
      </c>
      <c r="C9722" s="72" t="s">
        <v>13</v>
      </c>
      <c r="D9722" s="72" t="s">
        <v>14</v>
      </c>
      <c r="E9722" s="72" t="s">
        <v>55</v>
      </c>
      <c r="F9722" s="73">
        <v>847706</v>
      </c>
      <c r="G9722" s="72" t="s">
        <v>16</v>
      </c>
      <c r="H9722" s="72" t="s">
        <v>24</v>
      </c>
      <c r="I9722" s="72" t="s">
        <v>18</v>
      </c>
      <c r="J9722" s="72" t="s">
        <v>19</v>
      </c>
      <c r="K9722" s="72" t="s">
        <v>25</v>
      </c>
      <c r="L9722" s="72" t="s">
        <v>278</v>
      </c>
      <c r="M9722" s="72" t="s">
        <v>29</v>
      </c>
    </row>
    <row r="9723" spans="2:13" x14ac:dyDescent="0.25">
      <c r="B9723" s="72" t="s">
        <v>12</v>
      </c>
      <c r="C9723" s="72" t="s">
        <v>13</v>
      </c>
      <c r="D9723" s="72" t="s">
        <v>14</v>
      </c>
      <c r="E9723" s="72" t="s">
        <v>51</v>
      </c>
      <c r="F9723" s="73">
        <v>790501</v>
      </c>
      <c r="G9723" s="72" t="s">
        <v>16</v>
      </c>
      <c r="H9723" s="72" t="s">
        <v>24</v>
      </c>
      <c r="I9723" s="72" t="s">
        <v>18</v>
      </c>
      <c r="J9723" s="72" t="s">
        <v>19</v>
      </c>
      <c r="K9723" s="72" t="s">
        <v>37</v>
      </c>
      <c r="L9723" s="72" t="s">
        <v>59</v>
      </c>
      <c r="M9723" s="72"/>
    </row>
    <row r="9724" spans="2:13" x14ac:dyDescent="0.25">
      <c r="B9724" s="72" t="s">
        <v>12</v>
      </c>
      <c r="C9724" s="72" t="s">
        <v>13</v>
      </c>
      <c r="D9724" s="72" t="s">
        <v>14</v>
      </c>
      <c r="E9724" s="72" t="s">
        <v>27</v>
      </c>
      <c r="F9724" s="73">
        <v>95857</v>
      </c>
      <c r="G9724" s="72" t="s">
        <v>16</v>
      </c>
      <c r="H9724" s="72" t="s">
        <v>24</v>
      </c>
      <c r="I9724" s="72" t="s">
        <v>18</v>
      </c>
      <c r="J9724" s="72" t="s">
        <v>19</v>
      </c>
      <c r="K9724" s="72" t="s">
        <v>37</v>
      </c>
      <c r="L9724" s="72" t="s">
        <v>390</v>
      </c>
      <c r="M9724" s="72" t="s">
        <v>29</v>
      </c>
    </row>
    <row r="9725" spans="2:13" x14ac:dyDescent="0.25">
      <c r="B9725" s="72" t="s">
        <v>12</v>
      </c>
      <c r="C9725" s="72" t="s">
        <v>13</v>
      </c>
      <c r="D9725" s="72" t="s">
        <v>14</v>
      </c>
      <c r="E9725" s="72" t="s">
        <v>55</v>
      </c>
      <c r="F9725" s="73">
        <v>8777044</v>
      </c>
      <c r="G9725" s="72" t="s">
        <v>16</v>
      </c>
      <c r="H9725" s="72" t="s">
        <v>24</v>
      </c>
      <c r="I9725" s="72" t="s">
        <v>18</v>
      </c>
      <c r="J9725" s="72" t="s">
        <v>19</v>
      </c>
      <c r="K9725" s="72" t="s">
        <v>99</v>
      </c>
      <c r="L9725" s="72" t="s">
        <v>251</v>
      </c>
      <c r="M9725" s="72" t="s">
        <v>57</v>
      </c>
    </row>
    <row r="9726" spans="2:13" x14ac:dyDescent="0.25">
      <c r="B9726" s="72" t="s">
        <v>12</v>
      </c>
      <c r="C9726" s="72" t="s">
        <v>13</v>
      </c>
      <c r="D9726" s="72" t="s">
        <v>14</v>
      </c>
      <c r="E9726" s="72" t="s">
        <v>27</v>
      </c>
      <c r="F9726" s="73">
        <v>3875468</v>
      </c>
      <c r="G9726" s="72" t="s">
        <v>16</v>
      </c>
      <c r="H9726" s="72" t="s">
        <v>17</v>
      </c>
      <c r="I9726" s="72" t="s">
        <v>18</v>
      </c>
      <c r="J9726" s="72" t="s">
        <v>19</v>
      </c>
      <c r="K9726" s="72" t="s">
        <v>25</v>
      </c>
      <c r="L9726" s="72" t="s">
        <v>244</v>
      </c>
      <c r="M9726" s="72" t="s">
        <v>29</v>
      </c>
    </row>
    <row r="9727" spans="2:13" x14ac:dyDescent="0.25">
      <c r="B9727" s="72" t="s">
        <v>12</v>
      </c>
      <c r="C9727" s="72" t="s">
        <v>13</v>
      </c>
      <c r="D9727" s="72" t="s">
        <v>14</v>
      </c>
      <c r="E9727" s="72" t="s">
        <v>58</v>
      </c>
      <c r="F9727" s="73">
        <v>34373</v>
      </c>
      <c r="G9727" s="72" t="s">
        <v>16</v>
      </c>
      <c r="H9727" s="72" t="s">
        <v>24</v>
      </c>
      <c r="I9727" s="72" t="s">
        <v>18</v>
      </c>
      <c r="J9727" s="72" t="s">
        <v>19</v>
      </c>
      <c r="K9727" s="72" t="s">
        <v>25</v>
      </c>
      <c r="L9727" s="72" t="s">
        <v>328</v>
      </c>
      <c r="M9727" s="72" t="s">
        <v>112</v>
      </c>
    </row>
    <row r="9728" spans="2:13" x14ac:dyDescent="0.25">
      <c r="B9728" s="72" t="s">
        <v>12</v>
      </c>
      <c r="C9728" s="72" t="s">
        <v>13</v>
      </c>
      <c r="D9728" s="72" t="s">
        <v>14</v>
      </c>
      <c r="E9728" s="72" t="s">
        <v>39</v>
      </c>
      <c r="F9728" s="73">
        <v>-21257</v>
      </c>
      <c r="G9728" s="72" t="s">
        <v>16</v>
      </c>
      <c r="H9728" s="72" t="s">
        <v>24</v>
      </c>
      <c r="I9728" s="72" t="s">
        <v>18</v>
      </c>
      <c r="J9728" s="72" t="s">
        <v>19</v>
      </c>
      <c r="K9728" s="72" t="s">
        <v>75</v>
      </c>
      <c r="L9728" s="72" t="s">
        <v>503</v>
      </c>
      <c r="M9728" s="72"/>
    </row>
    <row r="9729" spans="2:13" x14ac:dyDescent="0.25">
      <c r="B9729" s="72" t="s">
        <v>12</v>
      </c>
      <c r="C9729" s="72" t="s">
        <v>13</v>
      </c>
      <c r="D9729" s="72" t="s">
        <v>14</v>
      </c>
      <c r="E9729" s="72" t="s">
        <v>94</v>
      </c>
      <c r="F9729" s="73">
        <v>1012</v>
      </c>
      <c r="G9729" s="72" t="s">
        <v>16</v>
      </c>
      <c r="H9729" s="72" t="s">
        <v>24</v>
      </c>
      <c r="I9729" s="72" t="s">
        <v>18</v>
      </c>
      <c r="J9729" s="72" t="s">
        <v>19</v>
      </c>
      <c r="K9729" s="72" t="s">
        <v>25</v>
      </c>
      <c r="L9729" s="72" t="s">
        <v>149</v>
      </c>
      <c r="M9729" s="72"/>
    </row>
    <row r="9730" spans="2:13" x14ac:dyDescent="0.25">
      <c r="B9730" s="72" t="s">
        <v>12</v>
      </c>
      <c r="C9730" s="72" t="s">
        <v>13</v>
      </c>
      <c r="D9730" s="72" t="s">
        <v>14</v>
      </c>
      <c r="E9730" s="72" t="s">
        <v>83</v>
      </c>
      <c r="F9730" s="73">
        <v>371771</v>
      </c>
      <c r="G9730" s="72" t="s">
        <v>16</v>
      </c>
      <c r="H9730" s="72" t="s">
        <v>17</v>
      </c>
      <c r="I9730" s="72" t="s">
        <v>18</v>
      </c>
      <c r="J9730" s="72" t="s">
        <v>19</v>
      </c>
      <c r="K9730" s="72" t="s">
        <v>25</v>
      </c>
      <c r="L9730" s="72" t="s">
        <v>127</v>
      </c>
      <c r="M9730" s="72"/>
    </row>
    <row r="9731" spans="2:13" x14ac:dyDescent="0.25">
      <c r="B9731" s="72" t="s">
        <v>12</v>
      </c>
      <c r="C9731" s="72" t="s">
        <v>13</v>
      </c>
      <c r="D9731" s="72" t="s">
        <v>14</v>
      </c>
      <c r="E9731" s="72" t="s">
        <v>15</v>
      </c>
      <c r="F9731" s="73">
        <v>22530988</v>
      </c>
      <c r="G9731" s="72" t="s">
        <v>16</v>
      </c>
      <c r="H9731" s="72" t="s">
        <v>24</v>
      </c>
      <c r="I9731" s="72" t="s">
        <v>18</v>
      </c>
      <c r="J9731" s="72" t="s">
        <v>19</v>
      </c>
      <c r="K9731" s="72" t="s">
        <v>102</v>
      </c>
      <c r="L9731" s="72" t="s">
        <v>196</v>
      </c>
      <c r="M9731" s="72" t="s">
        <v>67</v>
      </c>
    </row>
    <row r="9732" spans="2:13" x14ac:dyDescent="0.25">
      <c r="B9732" s="72" t="s">
        <v>12</v>
      </c>
      <c r="C9732" s="72" t="s">
        <v>13</v>
      </c>
      <c r="D9732" s="72" t="s">
        <v>14</v>
      </c>
      <c r="E9732" s="72" t="s">
        <v>83</v>
      </c>
      <c r="F9732" s="73">
        <v>1513</v>
      </c>
      <c r="G9732" s="72" t="s">
        <v>16</v>
      </c>
      <c r="H9732" s="72" t="s">
        <v>17</v>
      </c>
      <c r="I9732" s="72" t="s">
        <v>48</v>
      </c>
      <c r="J9732" s="72" t="s">
        <v>19</v>
      </c>
      <c r="K9732" s="72" t="s">
        <v>25</v>
      </c>
      <c r="L9732" s="72" t="s">
        <v>273</v>
      </c>
      <c r="M9732" s="72"/>
    </row>
    <row r="9733" spans="2:13" x14ac:dyDescent="0.25">
      <c r="B9733" s="72" t="s">
        <v>12</v>
      </c>
      <c r="C9733" s="72" t="s">
        <v>13</v>
      </c>
      <c r="D9733" s="72" t="s">
        <v>14</v>
      </c>
      <c r="E9733" s="72" t="s">
        <v>94</v>
      </c>
      <c r="F9733" s="73">
        <v>197</v>
      </c>
      <c r="G9733" s="72" t="s">
        <v>16</v>
      </c>
      <c r="H9733" s="72" t="s">
        <v>24</v>
      </c>
      <c r="I9733" s="72" t="s">
        <v>18</v>
      </c>
      <c r="J9733" s="72" t="s">
        <v>19</v>
      </c>
      <c r="K9733" s="72" t="s">
        <v>25</v>
      </c>
      <c r="L9733" s="72" t="s">
        <v>537</v>
      </c>
      <c r="M9733" s="72"/>
    </row>
    <row r="9734" spans="2:13" x14ac:dyDescent="0.25">
      <c r="B9734" s="72" t="s">
        <v>12</v>
      </c>
      <c r="C9734" s="72" t="s">
        <v>13</v>
      </c>
      <c r="D9734" s="72" t="s">
        <v>14</v>
      </c>
      <c r="E9734" s="72" t="s">
        <v>83</v>
      </c>
      <c r="F9734" s="73">
        <v>60048</v>
      </c>
      <c r="G9734" s="72" t="s">
        <v>16</v>
      </c>
      <c r="H9734" s="72" t="s">
        <v>24</v>
      </c>
      <c r="I9734" s="72" t="s">
        <v>18</v>
      </c>
      <c r="J9734" s="72" t="s">
        <v>19</v>
      </c>
      <c r="K9734" s="72" t="s">
        <v>25</v>
      </c>
      <c r="L9734" s="72" t="s">
        <v>159</v>
      </c>
      <c r="M9734" s="72"/>
    </row>
    <row r="9735" spans="2:13" x14ac:dyDescent="0.25">
      <c r="B9735" s="72" t="s">
        <v>12</v>
      </c>
      <c r="C9735" s="72" t="s">
        <v>13</v>
      </c>
      <c r="D9735" s="72" t="s">
        <v>14</v>
      </c>
      <c r="E9735" s="72" t="s">
        <v>83</v>
      </c>
      <c r="F9735" s="73">
        <v>201813</v>
      </c>
      <c r="G9735" s="72" t="s">
        <v>16</v>
      </c>
      <c r="H9735" s="72" t="s">
        <v>17</v>
      </c>
      <c r="I9735" s="72" t="s">
        <v>18</v>
      </c>
      <c r="J9735" s="72" t="s">
        <v>19</v>
      </c>
      <c r="K9735" s="72" t="s">
        <v>25</v>
      </c>
      <c r="L9735" s="72" t="s">
        <v>138</v>
      </c>
      <c r="M9735" s="72"/>
    </row>
    <row r="9736" spans="2:13" x14ac:dyDescent="0.25">
      <c r="B9736" s="72" t="s">
        <v>12</v>
      </c>
      <c r="C9736" s="72" t="s">
        <v>13</v>
      </c>
      <c r="D9736" s="72" t="s">
        <v>14</v>
      </c>
      <c r="E9736" s="72" t="s">
        <v>83</v>
      </c>
      <c r="F9736" s="73">
        <v>2755</v>
      </c>
      <c r="G9736" s="72" t="s">
        <v>16</v>
      </c>
      <c r="H9736" s="72" t="s">
        <v>24</v>
      </c>
      <c r="I9736" s="72" t="s">
        <v>48</v>
      </c>
      <c r="J9736" s="72" t="s">
        <v>19</v>
      </c>
      <c r="K9736" s="72" t="s">
        <v>43</v>
      </c>
      <c r="L9736" s="72" t="s">
        <v>322</v>
      </c>
      <c r="M9736" s="72"/>
    </row>
    <row r="9737" spans="2:13" x14ac:dyDescent="0.25">
      <c r="B9737" s="72" t="s">
        <v>12</v>
      </c>
      <c r="C9737" s="72" t="s">
        <v>13</v>
      </c>
      <c r="D9737" s="72" t="s">
        <v>14</v>
      </c>
      <c r="E9737" s="72" t="s">
        <v>36</v>
      </c>
      <c r="F9737" s="73">
        <v>238783</v>
      </c>
      <c r="G9737" s="72" t="s">
        <v>16</v>
      </c>
      <c r="H9737" s="72" t="s">
        <v>24</v>
      </c>
      <c r="I9737" s="72" t="s">
        <v>18</v>
      </c>
      <c r="J9737" s="72" t="s">
        <v>19</v>
      </c>
      <c r="K9737" s="72" t="s">
        <v>25</v>
      </c>
      <c r="L9737" s="72" t="s">
        <v>323</v>
      </c>
      <c r="M9737" s="72" t="s">
        <v>57</v>
      </c>
    </row>
    <row r="9738" spans="2:13" x14ac:dyDescent="0.25">
      <c r="B9738" s="72" t="s">
        <v>12</v>
      </c>
      <c r="C9738" s="72" t="s">
        <v>13</v>
      </c>
      <c r="D9738" s="72" t="s">
        <v>14</v>
      </c>
      <c r="E9738" s="72" t="s">
        <v>58</v>
      </c>
      <c r="F9738" s="73">
        <v>392162</v>
      </c>
      <c r="G9738" s="72" t="s">
        <v>16</v>
      </c>
      <c r="H9738" s="72" t="s">
        <v>24</v>
      </c>
      <c r="I9738" s="72" t="s">
        <v>18</v>
      </c>
      <c r="J9738" s="72" t="s">
        <v>19</v>
      </c>
      <c r="K9738" s="72" t="s">
        <v>43</v>
      </c>
      <c r="L9738" s="72" t="s">
        <v>163</v>
      </c>
      <c r="M9738" s="72" t="s">
        <v>57</v>
      </c>
    </row>
    <row r="9739" spans="2:13" x14ac:dyDescent="0.25">
      <c r="B9739" s="72" t="s">
        <v>12</v>
      </c>
      <c r="C9739" s="72" t="s">
        <v>13</v>
      </c>
      <c r="D9739" s="72" t="s">
        <v>14</v>
      </c>
      <c r="E9739" s="72" t="s">
        <v>55</v>
      </c>
      <c r="F9739" s="73">
        <v>1024105</v>
      </c>
      <c r="G9739" s="72" t="s">
        <v>16</v>
      </c>
      <c r="H9739" s="72" t="s">
        <v>17</v>
      </c>
      <c r="I9739" s="72" t="s">
        <v>18</v>
      </c>
      <c r="J9739" s="72" t="s">
        <v>19</v>
      </c>
      <c r="K9739" s="72" t="s">
        <v>25</v>
      </c>
      <c r="L9739" s="72" t="s">
        <v>260</v>
      </c>
      <c r="M9739" s="72" t="s">
        <v>57</v>
      </c>
    </row>
    <row r="9740" spans="2:13" x14ac:dyDescent="0.25">
      <c r="B9740" s="72" t="s">
        <v>12</v>
      </c>
      <c r="C9740" s="72" t="s">
        <v>13</v>
      </c>
      <c r="D9740" s="72" t="s">
        <v>14</v>
      </c>
      <c r="E9740" s="72" t="s">
        <v>39</v>
      </c>
      <c r="F9740" s="73">
        <v>-4</v>
      </c>
      <c r="G9740" s="72" t="s">
        <v>16</v>
      </c>
      <c r="H9740" s="72" t="s">
        <v>24</v>
      </c>
      <c r="I9740" s="72" t="s">
        <v>48</v>
      </c>
      <c r="J9740" s="72" t="s">
        <v>19</v>
      </c>
      <c r="K9740" s="72" t="s">
        <v>205</v>
      </c>
      <c r="L9740" s="72" t="s">
        <v>206</v>
      </c>
      <c r="M9740" s="72"/>
    </row>
    <row r="9741" spans="2:13" x14ac:dyDescent="0.25">
      <c r="B9741" s="72" t="s">
        <v>12</v>
      </c>
      <c r="C9741" s="72" t="s">
        <v>13</v>
      </c>
      <c r="D9741" s="72" t="s">
        <v>14</v>
      </c>
      <c r="E9741" s="72" t="s">
        <v>55</v>
      </c>
      <c r="F9741" s="73">
        <v>693399</v>
      </c>
      <c r="G9741" s="72" t="s">
        <v>16</v>
      </c>
      <c r="H9741" s="72" t="s">
        <v>24</v>
      </c>
      <c r="I9741" s="72" t="s">
        <v>18</v>
      </c>
      <c r="J9741" s="72" t="s">
        <v>19</v>
      </c>
      <c r="K9741" s="72" t="s">
        <v>43</v>
      </c>
      <c r="L9741" s="72" t="s">
        <v>449</v>
      </c>
      <c r="M9741" s="72" t="s">
        <v>112</v>
      </c>
    </row>
    <row r="9742" spans="2:13" x14ac:dyDescent="0.25">
      <c r="B9742" s="72" t="s">
        <v>12</v>
      </c>
      <c r="C9742" s="72" t="s">
        <v>13</v>
      </c>
      <c r="D9742" s="72" t="s">
        <v>14</v>
      </c>
      <c r="E9742" s="72" t="s">
        <v>123</v>
      </c>
      <c r="F9742" s="73">
        <v>-9794</v>
      </c>
      <c r="G9742" s="72" t="s">
        <v>16</v>
      </c>
      <c r="H9742" s="72" t="s">
        <v>24</v>
      </c>
      <c r="I9742" s="72" t="s">
        <v>18</v>
      </c>
      <c r="J9742" s="72" t="s">
        <v>19</v>
      </c>
      <c r="K9742" s="72" t="s">
        <v>37</v>
      </c>
      <c r="L9742" s="72" t="s">
        <v>549</v>
      </c>
      <c r="M9742" s="72"/>
    </row>
    <row r="9743" spans="2:13" x14ac:dyDescent="0.25">
      <c r="B9743" s="72" t="s">
        <v>12</v>
      </c>
      <c r="C9743" s="72" t="s">
        <v>13</v>
      </c>
      <c r="D9743" s="72" t="s">
        <v>14</v>
      </c>
      <c r="E9743" s="72" t="s">
        <v>94</v>
      </c>
      <c r="F9743" s="73">
        <v>480</v>
      </c>
      <c r="G9743" s="72" t="s">
        <v>16</v>
      </c>
      <c r="H9743" s="72" t="s">
        <v>24</v>
      </c>
      <c r="I9743" s="72" t="s">
        <v>18</v>
      </c>
      <c r="J9743" s="72" t="s">
        <v>227</v>
      </c>
      <c r="K9743" s="72" t="s">
        <v>37</v>
      </c>
      <c r="L9743" s="72" t="s">
        <v>221</v>
      </c>
      <c r="M9743" s="72"/>
    </row>
    <row r="9744" spans="2:13" x14ac:dyDescent="0.25">
      <c r="B9744" s="72" t="s">
        <v>12</v>
      </c>
      <c r="C9744" s="72" t="s">
        <v>13</v>
      </c>
      <c r="D9744" s="72" t="s">
        <v>14</v>
      </c>
      <c r="E9744" s="72" t="s">
        <v>33</v>
      </c>
      <c r="F9744" s="73">
        <v>15913</v>
      </c>
      <c r="G9744" s="72" t="s">
        <v>16</v>
      </c>
      <c r="H9744" s="72" t="s">
        <v>24</v>
      </c>
      <c r="I9744" s="72" t="s">
        <v>18</v>
      </c>
      <c r="J9744" s="72" t="s">
        <v>19</v>
      </c>
      <c r="K9744" s="72" t="s">
        <v>157</v>
      </c>
      <c r="L9744" s="72" t="s">
        <v>170</v>
      </c>
      <c r="M9744" s="72" t="s">
        <v>29</v>
      </c>
    </row>
    <row r="9745" spans="2:13" x14ac:dyDescent="0.25">
      <c r="B9745" s="72" t="s">
        <v>12</v>
      </c>
      <c r="C9745" s="72" t="s">
        <v>13</v>
      </c>
      <c r="D9745" s="72" t="s">
        <v>14</v>
      </c>
      <c r="E9745" s="72" t="s">
        <v>51</v>
      </c>
      <c r="F9745" s="73">
        <v>120672</v>
      </c>
      <c r="G9745" s="72" t="s">
        <v>16</v>
      </c>
      <c r="H9745" s="72" t="s">
        <v>24</v>
      </c>
      <c r="I9745" s="72" t="s">
        <v>18</v>
      </c>
      <c r="J9745" s="72" t="s">
        <v>19</v>
      </c>
      <c r="K9745" s="72" t="s">
        <v>37</v>
      </c>
      <c r="L9745" s="72" t="s">
        <v>310</v>
      </c>
      <c r="M9745" s="72"/>
    </row>
    <row r="9746" spans="2:13" x14ac:dyDescent="0.25">
      <c r="B9746" s="72" t="s">
        <v>12</v>
      </c>
      <c r="C9746" s="72" t="s">
        <v>13</v>
      </c>
      <c r="D9746" s="72" t="s">
        <v>14</v>
      </c>
      <c r="E9746" s="72" t="s">
        <v>55</v>
      </c>
      <c r="F9746" s="73">
        <v>5342696</v>
      </c>
      <c r="G9746" s="72" t="s">
        <v>16</v>
      </c>
      <c r="H9746" s="72" t="s">
        <v>24</v>
      </c>
      <c r="I9746" s="72" t="s">
        <v>18</v>
      </c>
      <c r="J9746" s="72" t="s">
        <v>19</v>
      </c>
      <c r="K9746" s="72" t="s">
        <v>25</v>
      </c>
      <c r="L9746" s="72" t="s">
        <v>289</v>
      </c>
      <c r="M9746" s="72" t="s">
        <v>57</v>
      </c>
    </row>
    <row r="9747" spans="2:13" x14ac:dyDescent="0.25">
      <c r="B9747" s="72" t="s">
        <v>12</v>
      </c>
      <c r="C9747" s="72" t="s">
        <v>13</v>
      </c>
      <c r="D9747" s="72" t="s">
        <v>14</v>
      </c>
      <c r="E9747" s="72" t="s">
        <v>36</v>
      </c>
      <c r="F9747" s="73">
        <v>26923</v>
      </c>
      <c r="G9747" s="72" t="s">
        <v>16</v>
      </c>
      <c r="H9747" s="72" t="s">
        <v>24</v>
      </c>
      <c r="I9747" s="72" t="s">
        <v>18</v>
      </c>
      <c r="J9747" s="72" t="s">
        <v>19</v>
      </c>
      <c r="K9747" s="72" t="s">
        <v>20</v>
      </c>
      <c r="L9747" s="72" t="s">
        <v>629</v>
      </c>
      <c r="M9747" s="72" t="s">
        <v>29</v>
      </c>
    </row>
    <row r="9748" spans="2:13" x14ac:dyDescent="0.25">
      <c r="B9748" s="72" t="s">
        <v>12</v>
      </c>
      <c r="C9748" s="72" t="s">
        <v>13</v>
      </c>
      <c r="D9748" s="72" t="s">
        <v>14</v>
      </c>
      <c r="E9748" s="72" t="s">
        <v>79</v>
      </c>
      <c r="F9748" s="73">
        <v>-7421</v>
      </c>
      <c r="G9748" s="72" t="s">
        <v>16</v>
      </c>
      <c r="H9748" s="72" t="s">
        <v>24</v>
      </c>
      <c r="I9748" s="72" t="s">
        <v>18</v>
      </c>
      <c r="J9748" s="72" t="s">
        <v>19</v>
      </c>
      <c r="K9748" s="72" t="s">
        <v>25</v>
      </c>
      <c r="L9748" s="72" t="s">
        <v>379</v>
      </c>
      <c r="M9748" s="72"/>
    </row>
    <row r="9749" spans="2:13" x14ac:dyDescent="0.25">
      <c r="B9749" s="72" t="s">
        <v>12</v>
      </c>
      <c r="C9749" s="72" t="s">
        <v>13</v>
      </c>
      <c r="D9749" s="72" t="s">
        <v>14</v>
      </c>
      <c r="E9749" s="72" t="s">
        <v>630</v>
      </c>
      <c r="F9749" s="73">
        <v>65100725</v>
      </c>
      <c r="G9749" s="72" t="s">
        <v>16</v>
      </c>
      <c r="H9749" s="72" t="s">
        <v>24</v>
      </c>
      <c r="I9749" s="72" t="s">
        <v>18</v>
      </c>
      <c r="J9749" s="72" t="s">
        <v>19</v>
      </c>
      <c r="K9749" s="72"/>
      <c r="L9749" s="72"/>
      <c r="M9749" s="72" t="s">
        <v>444</v>
      </c>
    </row>
    <row r="9750" spans="2:13" x14ac:dyDescent="0.25">
      <c r="B9750" s="72" t="s">
        <v>12</v>
      </c>
      <c r="C9750" s="72" t="s">
        <v>13</v>
      </c>
      <c r="D9750" s="72" t="s">
        <v>14</v>
      </c>
      <c r="E9750" s="72" t="s">
        <v>39</v>
      </c>
      <c r="F9750" s="73">
        <v>-68546</v>
      </c>
      <c r="G9750" s="72" t="s">
        <v>16</v>
      </c>
      <c r="H9750" s="72" t="s">
        <v>17</v>
      </c>
      <c r="I9750" s="72" t="s">
        <v>18</v>
      </c>
      <c r="J9750" s="72" t="s">
        <v>19</v>
      </c>
      <c r="K9750" s="72" t="s">
        <v>49</v>
      </c>
      <c r="L9750" s="72" t="s">
        <v>82</v>
      </c>
      <c r="M9750" s="72"/>
    </row>
    <row r="9751" spans="2:13" x14ac:dyDescent="0.25">
      <c r="B9751" s="72" t="s">
        <v>12</v>
      </c>
      <c r="C9751" s="72" t="s">
        <v>13</v>
      </c>
      <c r="D9751" s="72" t="s">
        <v>14</v>
      </c>
      <c r="E9751" s="72" t="s">
        <v>41</v>
      </c>
      <c r="F9751" s="73">
        <v>-1381</v>
      </c>
      <c r="G9751" s="72" t="s">
        <v>16</v>
      </c>
      <c r="H9751" s="72" t="s">
        <v>17</v>
      </c>
      <c r="I9751" s="72" t="s">
        <v>48</v>
      </c>
      <c r="J9751" s="72" t="s">
        <v>19</v>
      </c>
      <c r="K9751" s="72" t="s">
        <v>49</v>
      </c>
      <c r="L9751" s="72" t="s">
        <v>209</v>
      </c>
      <c r="M9751" s="72"/>
    </row>
    <row r="9752" spans="2:13" x14ac:dyDescent="0.25">
      <c r="B9752" s="72" t="s">
        <v>12</v>
      </c>
      <c r="C9752" s="72" t="s">
        <v>13</v>
      </c>
      <c r="D9752" s="72" t="s">
        <v>14</v>
      </c>
      <c r="E9752" s="72" t="s">
        <v>94</v>
      </c>
      <c r="F9752" s="73">
        <v>326227</v>
      </c>
      <c r="G9752" s="72" t="s">
        <v>16</v>
      </c>
      <c r="H9752" s="72" t="s">
        <v>17</v>
      </c>
      <c r="I9752" s="72" t="s">
        <v>18</v>
      </c>
      <c r="J9752" s="72" t="s">
        <v>19</v>
      </c>
      <c r="K9752" s="72" t="s">
        <v>20</v>
      </c>
      <c r="L9752" s="72" t="s">
        <v>199</v>
      </c>
      <c r="M9752" s="72"/>
    </row>
    <row r="9753" spans="2:13" x14ac:dyDescent="0.25">
      <c r="B9753" s="72" t="s">
        <v>12</v>
      </c>
      <c r="C9753" s="72" t="s">
        <v>13</v>
      </c>
      <c r="D9753" s="72" t="s">
        <v>14</v>
      </c>
      <c r="E9753" s="72" t="s">
        <v>39</v>
      </c>
      <c r="F9753" s="73">
        <v>-12545</v>
      </c>
      <c r="G9753" s="72" t="s">
        <v>16</v>
      </c>
      <c r="H9753" s="72" t="s">
        <v>17</v>
      </c>
      <c r="I9753" s="72" t="s">
        <v>18</v>
      </c>
      <c r="J9753" s="72" t="s">
        <v>19</v>
      </c>
      <c r="K9753" s="72" t="s">
        <v>25</v>
      </c>
      <c r="L9753" s="72" t="s">
        <v>407</v>
      </c>
      <c r="M9753" s="72"/>
    </row>
    <row r="9754" spans="2:13" x14ac:dyDescent="0.25">
      <c r="B9754" s="72" t="s">
        <v>12</v>
      </c>
      <c r="C9754" s="72" t="s">
        <v>13</v>
      </c>
      <c r="D9754" s="72" t="s">
        <v>14</v>
      </c>
      <c r="E9754" s="72" t="s">
        <v>33</v>
      </c>
      <c r="F9754" s="73">
        <v>234177</v>
      </c>
      <c r="G9754" s="72" t="s">
        <v>16</v>
      </c>
      <c r="H9754" s="72" t="s">
        <v>17</v>
      </c>
      <c r="I9754" s="72" t="s">
        <v>18</v>
      </c>
      <c r="J9754" s="72" t="s">
        <v>19</v>
      </c>
      <c r="K9754" s="72" t="s">
        <v>205</v>
      </c>
      <c r="L9754" s="72" t="s">
        <v>206</v>
      </c>
      <c r="M9754" s="72" t="s">
        <v>47</v>
      </c>
    </row>
    <row r="9755" spans="2:13" x14ac:dyDescent="0.25">
      <c r="B9755" s="72" t="s">
        <v>12</v>
      </c>
      <c r="C9755" s="72" t="s">
        <v>13</v>
      </c>
      <c r="D9755" s="72" t="s">
        <v>14</v>
      </c>
      <c r="E9755" s="72" t="s">
        <v>94</v>
      </c>
      <c r="F9755" s="73">
        <v>560</v>
      </c>
      <c r="G9755" s="72" t="s">
        <v>16</v>
      </c>
      <c r="H9755" s="72" t="s">
        <v>17</v>
      </c>
      <c r="I9755" s="72" t="s">
        <v>18</v>
      </c>
      <c r="J9755" s="72" t="s">
        <v>19</v>
      </c>
      <c r="K9755" s="72" t="s">
        <v>25</v>
      </c>
      <c r="L9755" s="72" t="s">
        <v>325</v>
      </c>
      <c r="M9755" s="72"/>
    </row>
    <row r="9756" spans="2:13" x14ac:dyDescent="0.25">
      <c r="B9756" s="72" t="s">
        <v>12</v>
      </c>
      <c r="C9756" s="72" t="s">
        <v>13</v>
      </c>
      <c r="D9756" s="72" t="s">
        <v>14</v>
      </c>
      <c r="E9756" s="72" t="s">
        <v>94</v>
      </c>
      <c r="F9756" s="73">
        <v>285</v>
      </c>
      <c r="G9756" s="72" t="s">
        <v>16</v>
      </c>
      <c r="H9756" s="72" t="s">
        <v>24</v>
      </c>
      <c r="I9756" s="72" t="s">
        <v>18</v>
      </c>
      <c r="J9756" s="72" t="s">
        <v>19</v>
      </c>
      <c r="K9756" s="72" t="s">
        <v>25</v>
      </c>
      <c r="L9756" s="72" t="s">
        <v>379</v>
      </c>
      <c r="M9756" s="72"/>
    </row>
    <row r="9757" spans="2:13" x14ac:dyDescent="0.25">
      <c r="B9757" s="72" t="s">
        <v>12</v>
      </c>
      <c r="C9757" s="72" t="s">
        <v>13</v>
      </c>
      <c r="D9757" s="72" t="s">
        <v>14</v>
      </c>
      <c r="E9757" s="72" t="s">
        <v>187</v>
      </c>
      <c r="F9757" s="73">
        <v>52220075</v>
      </c>
      <c r="G9757" s="72" t="s">
        <v>16</v>
      </c>
      <c r="H9757" s="72" t="s">
        <v>24</v>
      </c>
      <c r="I9757" s="72" t="s">
        <v>18</v>
      </c>
      <c r="J9757" s="72" t="s">
        <v>19</v>
      </c>
      <c r="K9757" s="72" t="s">
        <v>157</v>
      </c>
      <c r="L9757" s="72" t="s">
        <v>414</v>
      </c>
      <c r="M9757" s="72" t="s">
        <v>35</v>
      </c>
    </row>
    <row r="9758" spans="2:13" x14ac:dyDescent="0.25">
      <c r="B9758" s="72" t="s">
        <v>12</v>
      </c>
      <c r="C9758" s="72" t="s">
        <v>13</v>
      </c>
      <c r="D9758" s="72" t="s">
        <v>14</v>
      </c>
      <c r="E9758" s="72" t="s">
        <v>33</v>
      </c>
      <c r="F9758" s="73">
        <v>4082</v>
      </c>
      <c r="G9758" s="72" t="s">
        <v>16</v>
      </c>
      <c r="H9758" s="72" t="s">
        <v>17</v>
      </c>
      <c r="I9758" s="72" t="s">
        <v>18</v>
      </c>
      <c r="J9758" s="72" t="s">
        <v>19</v>
      </c>
      <c r="K9758" s="72" t="s">
        <v>49</v>
      </c>
      <c r="L9758" s="72" t="s">
        <v>253</v>
      </c>
      <c r="M9758" s="72" t="s">
        <v>29</v>
      </c>
    </row>
    <row r="9759" spans="2:13" x14ac:dyDescent="0.25">
      <c r="B9759" s="72" t="s">
        <v>12</v>
      </c>
      <c r="C9759" s="72" t="s">
        <v>13</v>
      </c>
      <c r="D9759" s="72" t="s">
        <v>14</v>
      </c>
      <c r="E9759" s="72" t="s">
        <v>27</v>
      </c>
      <c r="F9759" s="73">
        <v>8481</v>
      </c>
      <c r="G9759" s="72" t="s">
        <v>16</v>
      </c>
      <c r="H9759" s="72" t="s">
        <v>24</v>
      </c>
      <c r="I9759" s="72" t="s">
        <v>18</v>
      </c>
      <c r="J9759" s="72" t="s">
        <v>19</v>
      </c>
      <c r="K9759" s="72" t="s">
        <v>117</v>
      </c>
      <c r="L9759" s="72" t="s">
        <v>393</v>
      </c>
      <c r="M9759" s="72" t="s">
        <v>57</v>
      </c>
    </row>
    <row r="9760" spans="2:13" x14ac:dyDescent="0.25">
      <c r="B9760" s="72" t="s">
        <v>12</v>
      </c>
      <c r="C9760" s="72" t="s">
        <v>13</v>
      </c>
      <c r="D9760" s="72" t="s">
        <v>14</v>
      </c>
      <c r="E9760" s="72" t="s">
        <v>228</v>
      </c>
      <c r="F9760" s="73">
        <v>61954</v>
      </c>
      <c r="G9760" s="72" t="s">
        <v>16</v>
      </c>
      <c r="H9760" s="72" t="s">
        <v>24</v>
      </c>
      <c r="I9760" s="72" t="s">
        <v>18</v>
      </c>
      <c r="J9760" s="72" t="s">
        <v>19</v>
      </c>
      <c r="K9760" s="72" t="s">
        <v>25</v>
      </c>
      <c r="L9760" s="72" t="s">
        <v>244</v>
      </c>
      <c r="M9760" s="72" t="s">
        <v>22</v>
      </c>
    </row>
    <row r="9761" spans="2:13" x14ac:dyDescent="0.25">
      <c r="B9761" s="72" t="s">
        <v>12</v>
      </c>
      <c r="C9761" s="72" t="s">
        <v>13</v>
      </c>
      <c r="D9761" s="72" t="s">
        <v>14</v>
      </c>
      <c r="E9761" s="72" t="s">
        <v>68</v>
      </c>
      <c r="F9761" s="73">
        <v>-17338</v>
      </c>
      <c r="G9761" s="72" t="s">
        <v>16</v>
      </c>
      <c r="H9761" s="72" t="s">
        <v>24</v>
      </c>
      <c r="I9761" s="72" t="s">
        <v>18</v>
      </c>
      <c r="J9761" s="72" t="s">
        <v>19</v>
      </c>
      <c r="K9761" s="72" t="s">
        <v>130</v>
      </c>
      <c r="L9761" s="72" t="s">
        <v>466</v>
      </c>
      <c r="M9761" s="72"/>
    </row>
    <row r="9762" spans="2:13" x14ac:dyDescent="0.25">
      <c r="B9762" s="72" t="s">
        <v>12</v>
      </c>
      <c r="C9762" s="72" t="s">
        <v>13</v>
      </c>
      <c r="D9762" s="72" t="s">
        <v>14</v>
      </c>
      <c r="E9762" s="72" t="s">
        <v>55</v>
      </c>
      <c r="F9762" s="73">
        <v>2916529</v>
      </c>
      <c r="G9762" s="72" t="s">
        <v>16</v>
      </c>
      <c r="H9762" s="72" t="s">
        <v>24</v>
      </c>
      <c r="I9762" s="72" t="s">
        <v>18</v>
      </c>
      <c r="J9762" s="72" t="s">
        <v>19</v>
      </c>
      <c r="K9762" s="72" t="s">
        <v>25</v>
      </c>
      <c r="L9762" s="72" t="s">
        <v>26</v>
      </c>
      <c r="M9762" s="72" t="s">
        <v>57</v>
      </c>
    </row>
    <row r="9763" spans="2:13" x14ac:dyDescent="0.25">
      <c r="B9763" s="72" t="s">
        <v>12</v>
      </c>
      <c r="C9763" s="72" t="s">
        <v>13</v>
      </c>
      <c r="D9763" s="72" t="s">
        <v>14</v>
      </c>
      <c r="E9763" s="72" t="s">
        <v>146</v>
      </c>
      <c r="F9763" s="73">
        <v>-27602</v>
      </c>
      <c r="G9763" s="72" t="s">
        <v>16</v>
      </c>
      <c r="H9763" s="72" t="s">
        <v>24</v>
      </c>
      <c r="I9763" s="72" t="s">
        <v>18</v>
      </c>
      <c r="J9763" s="72" t="s">
        <v>19</v>
      </c>
      <c r="K9763" s="72" t="s">
        <v>37</v>
      </c>
      <c r="L9763" s="72" t="s">
        <v>521</v>
      </c>
      <c r="M9763" s="72"/>
    </row>
    <row r="9764" spans="2:13" x14ac:dyDescent="0.25">
      <c r="B9764" s="72" t="s">
        <v>12</v>
      </c>
      <c r="C9764" s="72" t="s">
        <v>13</v>
      </c>
      <c r="D9764" s="72" t="s">
        <v>14</v>
      </c>
      <c r="E9764" s="72" t="s">
        <v>36</v>
      </c>
      <c r="F9764" s="73">
        <v>27275</v>
      </c>
      <c r="G9764" s="72" t="s">
        <v>16</v>
      </c>
      <c r="H9764" s="72" t="s">
        <v>17</v>
      </c>
      <c r="I9764" s="72" t="s">
        <v>18</v>
      </c>
      <c r="J9764" s="72" t="s">
        <v>19</v>
      </c>
      <c r="K9764" s="72" t="s">
        <v>25</v>
      </c>
      <c r="L9764" s="72" t="s">
        <v>463</v>
      </c>
      <c r="M9764" s="72" t="s">
        <v>29</v>
      </c>
    </row>
    <row r="9765" spans="2:13" x14ac:dyDescent="0.25">
      <c r="B9765" s="72" t="s">
        <v>12</v>
      </c>
      <c r="C9765" s="72" t="s">
        <v>13</v>
      </c>
      <c r="D9765" s="72" t="s">
        <v>14</v>
      </c>
      <c r="E9765" s="72" t="s">
        <v>27</v>
      </c>
      <c r="F9765" s="73">
        <v>31479</v>
      </c>
      <c r="G9765" s="72" t="s">
        <v>16</v>
      </c>
      <c r="H9765" s="72" t="s">
        <v>17</v>
      </c>
      <c r="I9765" s="72" t="s">
        <v>18</v>
      </c>
      <c r="J9765" s="72" t="s">
        <v>19</v>
      </c>
      <c r="K9765" s="72" t="s">
        <v>37</v>
      </c>
      <c r="L9765" s="72" t="s">
        <v>310</v>
      </c>
      <c r="M9765" s="72" t="s">
        <v>29</v>
      </c>
    </row>
    <row r="9766" spans="2:13" x14ac:dyDescent="0.25">
      <c r="B9766" s="72" t="s">
        <v>12</v>
      </c>
      <c r="C9766" s="72" t="s">
        <v>13</v>
      </c>
      <c r="D9766" s="72" t="s">
        <v>14</v>
      </c>
      <c r="E9766" s="72" t="s">
        <v>55</v>
      </c>
      <c r="F9766" s="73">
        <v>15787069</v>
      </c>
      <c r="G9766" s="72" t="s">
        <v>16</v>
      </c>
      <c r="H9766" s="72" t="s">
        <v>24</v>
      </c>
      <c r="I9766" s="72" t="s">
        <v>18</v>
      </c>
      <c r="J9766" s="72" t="s">
        <v>628</v>
      </c>
      <c r="K9766" s="72" t="s">
        <v>117</v>
      </c>
      <c r="L9766" s="72" t="s">
        <v>271</v>
      </c>
      <c r="M9766" s="72" t="s">
        <v>112</v>
      </c>
    </row>
    <row r="9767" spans="2:13" x14ac:dyDescent="0.25">
      <c r="B9767" s="72" t="s">
        <v>12</v>
      </c>
      <c r="C9767" s="72" t="s">
        <v>13</v>
      </c>
      <c r="D9767" s="72" t="s">
        <v>14</v>
      </c>
      <c r="E9767" s="72" t="s">
        <v>39</v>
      </c>
      <c r="F9767" s="73">
        <v>-21312</v>
      </c>
      <c r="G9767" s="72" t="s">
        <v>16</v>
      </c>
      <c r="H9767" s="72" t="s">
        <v>24</v>
      </c>
      <c r="I9767" s="72" t="s">
        <v>18</v>
      </c>
      <c r="J9767" s="72" t="s">
        <v>19</v>
      </c>
      <c r="K9767" s="72" t="s">
        <v>25</v>
      </c>
      <c r="L9767" s="72" t="s">
        <v>107</v>
      </c>
      <c r="M9767" s="72"/>
    </row>
    <row r="9768" spans="2:13" x14ac:dyDescent="0.25">
      <c r="B9768" s="72" t="s">
        <v>12</v>
      </c>
      <c r="C9768" s="72" t="s">
        <v>13</v>
      </c>
      <c r="D9768" s="72" t="s">
        <v>14</v>
      </c>
      <c r="E9768" s="72" t="s">
        <v>258</v>
      </c>
      <c r="F9768" s="73">
        <v>875436</v>
      </c>
      <c r="G9768" s="72" t="s">
        <v>16</v>
      </c>
      <c r="H9768" s="72" t="s">
        <v>24</v>
      </c>
      <c r="I9768" s="72" t="s">
        <v>18</v>
      </c>
      <c r="J9768" s="72" t="s">
        <v>19</v>
      </c>
      <c r="K9768" s="72" t="s">
        <v>96</v>
      </c>
      <c r="L9768" s="72" t="s">
        <v>172</v>
      </c>
      <c r="M9768" s="72" t="s">
        <v>259</v>
      </c>
    </row>
    <row r="9769" spans="2:13" x14ac:dyDescent="0.25">
      <c r="B9769" s="72" t="s">
        <v>12</v>
      </c>
      <c r="C9769" s="72" t="s">
        <v>13</v>
      </c>
      <c r="D9769" s="72" t="s">
        <v>14</v>
      </c>
      <c r="E9769" s="72" t="s">
        <v>123</v>
      </c>
      <c r="F9769" s="73">
        <v>-5570</v>
      </c>
      <c r="G9769" s="72" t="s">
        <v>16</v>
      </c>
      <c r="H9769" s="72" t="s">
        <v>24</v>
      </c>
      <c r="I9769" s="72" t="s">
        <v>18</v>
      </c>
      <c r="J9769" s="72" t="s">
        <v>19</v>
      </c>
      <c r="K9769" s="72" t="s">
        <v>37</v>
      </c>
      <c r="L9769" s="72" t="s">
        <v>38</v>
      </c>
      <c r="M9769" s="72"/>
    </row>
    <row r="9770" spans="2:13" x14ac:dyDescent="0.25">
      <c r="B9770" s="72" t="s">
        <v>12</v>
      </c>
      <c r="C9770" s="72" t="s">
        <v>13</v>
      </c>
      <c r="D9770" s="72" t="s">
        <v>14</v>
      </c>
      <c r="E9770" s="72" t="s">
        <v>70</v>
      </c>
      <c r="F9770" s="73">
        <v>102587</v>
      </c>
      <c r="G9770" s="72" t="s">
        <v>16</v>
      </c>
      <c r="H9770" s="72" t="s">
        <v>24</v>
      </c>
      <c r="I9770" s="72" t="s">
        <v>18</v>
      </c>
      <c r="J9770" s="72" t="s">
        <v>19</v>
      </c>
      <c r="K9770" s="72" t="s">
        <v>25</v>
      </c>
      <c r="L9770" s="72" t="s">
        <v>127</v>
      </c>
      <c r="M9770" s="72" t="s">
        <v>72</v>
      </c>
    </row>
    <row r="9771" spans="2:13" x14ac:dyDescent="0.25">
      <c r="B9771" s="72" t="s">
        <v>12</v>
      </c>
      <c r="C9771" s="72" t="s">
        <v>13</v>
      </c>
      <c r="D9771" s="72" t="s">
        <v>14</v>
      </c>
      <c r="E9771" s="72" t="s">
        <v>79</v>
      </c>
      <c r="F9771" s="73">
        <v>-7741</v>
      </c>
      <c r="G9771" s="72" t="s">
        <v>16</v>
      </c>
      <c r="H9771" s="72" t="s">
        <v>24</v>
      </c>
      <c r="I9771" s="72" t="s">
        <v>18</v>
      </c>
      <c r="J9771" s="72" t="s">
        <v>19</v>
      </c>
      <c r="K9771" s="72" t="s">
        <v>25</v>
      </c>
      <c r="L9771" s="72" t="s">
        <v>537</v>
      </c>
      <c r="M9771" s="72"/>
    </row>
    <row r="9772" spans="2:13" x14ac:dyDescent="0.25">
      <c r="B9772" s="72" t="s">
        <v>12</v>
      </c>
      <c r="C9772" s="72" t="s">
        <v>13</v>
      </c>
      <c r="D9772" s="72" t="s">
        <v>14</v>
      </c>
      <c r="E9772" s="72" t="s">
        <v>15</v>
      </c>
      <c r="F9772" s="73">
        <v>64345</v>
      </c>
      <c r="G9772" s="72" t="s">
        <v>16</v>
      </c>
      <c r="H9772" s="72" t="s">
        <v>24</v>
      </c>
      <c r="I9772" s="72" t="s">
        <v>18</v>
      </c>
      <c r="J9772" s="72" t="s">
        <v>19</v>
      </c>
      <c r="K9772" s="72" t="s">
        <v>31</v>
      </c>
      <c r="L9772" s="72" t="s">
        <v>631</v>
      </c>
      <c r="M9772" s="72" t="s">
        <v>67</v>
      </c>
    </row>
    <row r="9773" spans="2:13" x14ac:dyDescent="0.25">
      <c r="B9773" s="72" t="s">
        <v>12</v>
      </c>
      <c r="C9773" s="72" t="s">
        <v>13</v>
      </c>
      <c r="D9773" s="72" t="s">
        <v>14</v>
      </c>
      <c r="E9773" s="72" t="s">
        <v>94</v>
      </c>
      <c r="F9773" s="73">
        <v>134978</v>
      </c>
      <c r="G9773" s="72" t="s">
        <v>16</v>
      </c>
      <c r="H9773" s="72" t="s">
        <v>17</v>
      </c>
      <c r="I9773" s="72" t="s">
        <v>18</v>
      </c>
      <c r="J9773" s="72" t="s">
        <v>19</v>
      </c>
      <c r="K9773" s="72" t="s">
        <v>37</v>
      </c>
      <c r="L9773" s="72" t="s">
        <v>389</v>
      </c>
      <c r="M9773" s="72"/>
    </row>
    <row r="9774" spans="2:13" x14ac:dyDescent="0.25">
      <c r="B9774" s="72" t="s">
        <v>12</v>
      </c>
      <c r="C9774" s="72" t="s">
        <v>13</v>
      </c>
      <c r="D9774" s="72" t="s">
        <v>14</v>
      </c>
      <c r="E9774" s="72" t="s">
        <v>85</v>
      </c>
      <c r="F9774" s="73">
        <v>100440</v>
      </c>
      <c r="G9774" s="72" t="s">
        <v>16</v>
      </c>
      <c r="H9774" s="72" t="s">
        <v>24</v>
      </c>
      <c r="I9774" s="72" t="s">
        <v>18</v>
      </c>
      <c r="J9774" s="72" t="s">
        <v>19</v>
      </c>
      <c r="K9774" s="72" t="s">
        <v>43</v>
      </c>
      <c r="L9774" s="72" t="s">
        <v>322</v>
      </c>
      <c r="M9774" s="72"/>
    </row>
    <row r="9775" spans="2:13" x14ac:dyDescent="0.25">
      <c r="B9775" s="72" t="s">
        <v>12</v>
      </c>
      <c r="C9775" s="72" t="s">
        <v>13</v>
      </c>
      <c r="D9775" s="72" t="s">
        <v>14</v>
      </c>
      <c r="E9775" s="72" t="s">
        <v>464</v>
      </c>
      <c r="F9775" s="73">
        <v>85583096</v>
      </c>
      <c r="G9775" s="72" t="s">
        <v>16</v>
      </c>
      <c r="H9775" s="72" t="s">
        <v>24</v>
      </c>
      <c r="I9775" s="72" t="s">
        <v>18</v>
      </c>
      <c r="J9775" s="72" t="s">
        <v>19</v>
      </c>
      <c r="K9775" s="72"/>
      <c r="L9775" s="72"/>
      <c r="M9775" s="72" t="s">
        <v>184</v>
      </c>
    </row>
    <row r="9776" spans="2:13" x14ac:dyDescent="0.25">
      <c r="B9776" s="72" t="s">
        <v>12</v>
      </c>
      <c r="C9776" s="72" t="s">
        <v>13</v>
      </c>
      <c r="D9776" s="72" t="s">
        <v>14</v>
      </c>
      <c r="E9776" s="72" t="s">
        <v>58</v>
      </c>
      <c r="F9776" s="73">
        <v>70502</v>
      </c>
      <c r="G9776" s="72" t="s">
        <v>16</v>
      </c>
      <c r="H9776" s="72" t="s">
        <v>17</v>
      </c>
      <c r="I9776" s="72" t="s">
        <v>18</v>
      </c>
      <c r="J9776" s="72" t="s">
        <v>19</v>
      </c>
      <c r="K9776" s="72" t="s">
        <v>25</v>
      </c>
      <c r="L9776" s="72" t="s">
        <v>225</v>
      </c>
      <c r="M9776" s="72" t="s">
        <v>47</v>
      </c>
    </row>
    <row r="9777" spans="2:13" x14ac:dyDescent="0.25">
      <c r="B9777" s="72" t="s">
        <v>12</v>
      </c>
      <c r="C9777" s="72" t="s">
        <v>13</v>
      </c>
      <c r="D9777" s="72" t="s">
        <v>14</v>
      </c>
      <c r="E9777" s="72" t="s">
        <v>51</v>
      </c>
      <c r="F9777" s="73">
        <v>756</v>
      </c>
      <c r="G9777" s="72" t="s">
        <v>16</v>
      </c>
      <c r="H9777" s="72" t="s">
        <v>24</v>
      </c>
      <c r="I9777" s="72" t="s">
        <v>18</v>
      </c>
      <c r="J9777" s="72" t="s">
        <v>19</v>
      </c>
      <c r="K9777" s="72" t="s">
        <v>117</v>
      </c>
      <c r="L9777" s="72" t="s">
        <v>216</v>
      </c>
      <c r="M9777" s="72"/>
    </row>
    <row r="9778" spans="2:13" x14ac:dyDescent="0.25">
      <c r="B9778" s="72" t="s">
        <v>12</v>
      </c>
      <c r="C9778" s="72" t="s">
        <v>13</v>
      </c>
      <c r="D9778" s="72" t="s">
        <v>14</v>
      </c>
      <c r="E9778" s="72" t="s">
        <v>51</v>
      </c>
      <c r="F9778" s="73">
        <v>72811</v>
      </c>
      <c r="G9778" s="72" t="s">
        <v>16</v>
      </c>
      <c r="H9778" s="72" t="s">
        <v>24</v>
      </c>
      <c r="I9778" s="72" t="s">
        <v>18</v>
      </c>
      <c r="J9778" s="72" t="s">
        <v>19</v>
      </c>
      <c r="K9778" s="72" t="s">
        <v>63</v>
      </c>
      <c r="L9778" s="72" t="s">
        <v>632</v>
      </c>
      <c r="M9778" s="72"/>
    </row>
    <row r="9779" spans="2:13" x14ac:dyDescent="0.25">
      <c r="B9779" s="72" t="s">
        <v>12</v>
      </c>
      <c r="C9779" s="72" t="s">
        <v>13</v>
      </c>
      <c r="D9779" s="72" t="s">
        <v>14</v>
      </c>
      <c r="E9779" s="72" t="s">
        <v>27</v>
      </c>
      <c r="F9779" s="73">
        <v>46944</v>
      </c>
      <c r="G9779" s="72" t="s">
        <v>16</v>
      </c>
      <c r="H9779" s="72" t="s">
        <v>24</v>
      </c>
      <c r="I9779" s="72" t="s">
        <v>18</v>
      </c>
      <c r="J9779" s="72" t="s">
        <v>19</v>
      </c>
      <c r="K9779" s="72" t="s">
        <v>37</v>
      </c>
      <c r="L9779" s="72" t="s">
        <v>120</v>
      </c>
      <c r="M9779" s="72" t="s">
        <v>57</v>
      </c>
    </row>
    <row r="9780" spans="2:13" x14ac:dyDescent="0.25">
      <c r="B9780" s="72" t="s">
        <v>12</v>
      </c>
      <c r="C9780" s="72" t="s">
        <v>13</v>
      </c>
      <c r="D9780" s="72" t="s">
        <v>14</v>
      </c>
      <c r="E9780" s="72" t="s">
        <v>258</v>
      </c>
      <c r="F9780" s="73">
        <v>67649</v>
      </c>
      <c r="G9780" s="72" t="s">
        <v>16</v>
      </c>
      <c r="H9780" s="72" t="s">
        <v>17</v>
      </c>
      <c r="I9780" s="72" t="s">
        <v>18</v>
      </c>
      <c r="J9780" s="72" t="s">
        <v>19</v>
      </c>
      <c r="K9780" s="72" t="s">
        <v>37</v>
      </c>
      <c r="L9780" s="72" t="s">
        <v>177</v>
      </c>
      <c r="M9780" s="72" t="s">
        <v>72</v>
      </c>
    </row>
    <row r="9781" spans="2:13" x14ac:dyDescent="0.25">
      <c r="B9781" s="72" t="s">
        <v>12</v>
      </c>
      <c r="C9781" s="72" t="s">
        <v>13</v>
      </c>
      <c r="D9781" s="72" t="s">
        <v>14</v>
      </c>
      <c r="E9781" s="72" t="s">
        <v>79</v>
      </c>
      <c r="F9781" s="73">
        <v>-16</v>
      </c>
      <c r="G9781" s="72" t="s">
        <v>16</v>
      </c>
      <c r="H9781" s="72" t="s">
        <v>17</v>
      </c>
      <c r="I9781" s="72" t="s">
        <v>18</v>
      </c>
      <c r="J9781" s="72" t="s">
        <v>19</v>
      </c>
      <c r="K9781" s="72" t="s">
        <v>25</v>
      </c>
      <c r="L9781" s="72" t="s">
        <v>566</v>
      </c>
      <c r="M9781" s="72"/>
    </row>
    <row r="9782" spans="2:13" x14ac:dyDescent="0.25">
      <c r="B9782" s="72" t="s">
        <v>12</v>
      </c>
      <c r="C9782" s="72" t="s">
        <v>13</v>
      </c>
      <c r="D9782" s="72" t="s">
        <v>14</v>
      </c>
      <c r="E9782" s="72" t="s">
        <v>83</v>
      </c>
      <c r="F9782" s="73">
        <v>4491</v>
      </c>
      <c r="G9782" s="72" t="s">
        <v>16</v>
      </c>
      <c r="H9782" s="72" t="s">
        <v>17</v>
      </c>
      <c r="I9782" s="72" t="s">
        <v>18</v>
      </c>
      <c r="J9782" s="72" t="s">
        <v>19</v>
      </c>
      <c r="K9782" s="72" t="s">
        <v>25</v>
      </c>
      <c r="L9782" s="72" t="s">
        <v>574</v>
      </c>
      <c r="M9782" s="72"/>
    </row>
    <row r="9783" spans="2:13" x14ac:dyDescent="0.25">
      <c r="B9783" s="72" t="s">
        <v>12</v>
      </c>
      <c r="C9783" s="72" t="s">
        <v>13</v>
      </c>
      <c r="D9783" s="72" t="s">
        <v>14</v>
      </c>
      <c r="E9783" s="72" t="s">
        <v>81</v>
      </c>
      <c r="F9783" s="73">
        <v>207042</v>
      </c>
      <c r="G9783" s="72" t="s">
        <v>16</v>
      </c>
      <c r="H9783" s="72" t="s">
        <v>24</v>
      </c>
      <c r="I9783" s="72" t="s">
        <v>18</v>
      </c>
      <c r="J9783" s="72" t="s">
        <v>19</v>
      </c>
      <c r="K9783" s="72" t="s">
        <v>25</v>
      </c>
      <c r="L9783" s="72" t="s">
        <v>289</v>
      </c>
      <c r="M9783" s="72" t="s">
        <v>47</v>
      </c>
    </row>
    <row r="9784" spans="2:13" x14ac:dyDescent="0.25">
      <c r="B9784" s="72" t="s">
        <v>12</v>
      </c>
      <c r="C9784" s="72" t="s">
        <v>13</v>
      </c>
      <c r="D9784" s="72" t="s">
        <v>14</v>
      </c>
      <c r="E9784" s="72" t="s">
        <v>94</v>
      </c>
      <c r="F9784" s="73">
        <v>536</v>
      </c>
      <c r="G9784" s="72" t="s">
        <v>16</v>
      </c>
      <c r="H9784" s="72" t="s">
        <v>17</v>
      </c>
      <c r="I9784" s="72" t="s">
        <v>18</v>
      </c>
      <c r="J9784" s="72" t="s">
        <v>19</v>
      </c>
      <c r="K9784" s="72" t="s">
        <v>25</v>
      </c>
      <c r="L9784" s="72" t="s">
        <v>190</v>
      </c>
      <c r="M9784" s="72"/>
    </row>
    <row r="9785" spans="2:13" x14ac:dyDescent="0.25">
      <c r="B9785" s="72" t="s">
        <v>12</v>
      </c>
      <c r="C9785" s="72" t="s">
        <v>13</v>
      </c>
      <c r="D9785" s="72" t="s">
        <v>14</v>
      </c>
      <c r="E9785" s="72" t="s">
        <v>228</v>
      </c>
      <c r="F9785" s="73">
        <v>146158</v>
      </c>
      <c r="G9785" s="72" t="s">
        <v>16</v>
      </c>
      <c r="H9785" s="72" t="s">
        <v>24</v>
      </c>
      <c r="I9785" s="72" t="s">
        <v>18</v>
      </c>
      <c r="J9785" s="72" t="s">
        <v>19</v>
      </c>
      <c r="K9785" s="72" t="s">
        <v>96</v>
      </c>
      <c r="L9785" s="72" t="s">
        <v>337</v>
      </c>
      <c r="M9785" s="72" t="s">
        <v>133</v>
      </c>
    </row>
    <row r="9786" spans="2:13" x14ac:dyDescent="0.25">
      <c r="B9786" s="72" t="s">
        <v>12</v>
      </c>
      <c r="C9786" s="72" t="s">
        <v>13</v>
      </c>
      <c r="D9786" s="72" t="s">
        <v>14</v>
      </c>
      <c r="E9786" s="72" t="s">
        <v>79</v>
      </c>
      <c r="F9786" s="73">
        <v>-16</v>
      </c>
      <c r="G9786" s="72" t="s">
        <v>16</v>
      </c>
      <c r="H9786" s="72" t="s">
        <v>24</v>
      </c>
      <c r="I9786" s="72" t="s">
        <v>18</v>
      </c>
      <c r="J9786" s="72" t="s">
        <v>19</v>
      </c>
      <c r="K9786" s="72" t="s">
        <v>25</v>
      </c>
      <c r="L9786" s="72" t="s">
        <v>495</v>
      </c>
      <c r="M9786" s="72"/>
    </row>
    <row r="9787" spans="2:13" x14ac:dyDescent="0.25">
      <c r="B9787" s="72" t="s">
        <v>12</v>
      </c>
      <c r="C9787" s="72" t="s">
        <v>13</v>
      </c>
      <c r="D9787" s="72" t="s">
        <v>14</v>
      </c>
      <c r="E9787" s="72" t="s">
        <v>228</v>
      </c>
      <c r="F9787" s="73">
        <v>525928</v>
      </c>
      <c r="G9787" s="72" t="s">
        <v>16</v>
      </c>
      <c r="H9787" s="72" t="s">
        <v>17</v>
      </c>
      <c r="I9787" s="72" t="s">
        <v>18</v>
      </c>
      <c r="J9787" s="72" t="s">
        <v>19</v>
      </c>
      <c r="K9787" s="72" t="s">
        <v>25</v>
      </c>
      <c r="L9787" s="72" t="s">
        <v>180</v>
      </c>
      <c r="M9787" s="72" t="s">
        <v>133</v>
      </c>
    </row>
    <row r="9788" spans="2:13" x14ac:dyDescent="0.25">
      <c r="B9788" s="72" t="s">
        <v>12</v>
      </c>
      <c r="C9788" s="72" t="s">
        <v>13</v>
      </c>
      <c r="D9788" s="72" t="s">
        <v>14</v>
      </c>
      <c r="E9788" s="72" t="s">
        <v>39</v>
      </c>
      <c r="F9788" s="73">
        <v>-8480</v>
      </c>
      <c r="G9788" s="72" t="s">
        <v>16</v>
      </c>
      <c r="H9788" s="72" t="s">
        <v>24</v>
      </c>
      <c r="I9788" s="72" t="s">
        <v>18</v>
      </c>
      <c r="J9788" s="72" t="s">
        <v>19</v>
      </c>
      <c r="K9788" s="72" t="s">
        <v>25</v>
      </c>
      <c r="L9788" s="72" t="s">
        <v>556</v>
      </c>
      <c r="M9788" s="72"/>
    </row>
    <row r="9789" spans="2:13" x14ac:dyDescent="0.25">
      <c r="B9789" s="72" t="s">
        <v>12</v>
      </c>
      <c r="C9789" s="72" t="s">
        <v>13</v>
      </c>
      <c r="D9789" s="72" t="s">
        <v>14</v>
      </c>
      <c r="E9789" s="72" t="s">
        <v>36</v>
      </c>
      <c r="F9789" s="73">
        <v>77521</v>
      </c>
      <c r="G9789" s="72" t="s">
        <v>16</v>
      </c>
      <c r="H9789" s="72" t="s">
        <v>24</v>
      </c>
      <c r="I9789" s="72" t="s">
        <v>18</v>
      </c>
      <c r="J9789" s="72" t="s">
        <v>19</v>
      </c>
      <c r="K9789" s="72" t="s">
        <v>358</v>
      </c>
      <c r="L9789" s="72" t="s">
        <v>359</v>
      </c>
      <c r="M9789" s="72" t="s">
        <v>47</v>
      </c>
    </row>
    <row r="9790" spans="2:13" x14ac:dyDescent="0.25">
      <c r="B9790" s="72" t="s">
        <v>12</v>
      </c>
      <c r="C9790" s="72" t="s">
        <v>13</v>
      </c>
      <c r="D9790" s="72" t="s">
        <v>14</v>
      </c>
      <c r="E9790" s="72" t="s">
        <v>594</v>
      </c>
      <c r="F9790" s="73">
        <v>15869</v>
      </c>
      <c r="G9790" s="72" t="s">
        <v>16</v>
      </c>
      <c r="H9790" s="72" t="s">
        <v>24</v>
      </c>
      <c r="I9790" s="72" t="s">
        <v>18</v>
      </c>
      <c r="J9790" s="72" t="s">
        <v>19</v>
      </c>
      <c r="K9790" s="72" t="s">
        <v>99</v>
      </c>
      <c r="L9790" s="72" t="s">
        <v>242</v>
      </c>
      <c r="M9790" s="72"/>
    </row>
    <row r="9791" spans="2:13" x14ac:dyDescent="0.25">
      <c r="B9791" s="72" t="s">
        <v>12</v>
      </c>
      <c r="C9791" s="72" t="s">
        <v>13</v>
      </c>
      <c r="D9791" s="72" t="s">
        <v>14</v>
      </c>
      <c r="E9791" s="72" t="s">
        <v>83</v>
      </c>
      <c r="F9791" s="73">
        <v>588</v>
      </c>
      <c r="G9791" s="72" t="s">
        <v>16</v>
      </c>
      <c r="H9791" s="72" t="s">
        <v>24</v>
      </c>
      <c r="I9791" s="72" t="s">
        <v>18</v>
      </c>
      <c r="J9791" s="72" t="s">
        <v>19</v>
      </c>
      <c r="K9791" s="72" t="s">
        <v>63</v>
      </c>
      <c r="L9791" s="72" t="s">
        <v>633</v>
      </c>
      <c r="M9791" s="72"/>
    </row>
    <row r="9792" spans="2:13" x14ac:dyDescent="0.25">
      <c r="B9792" s="72" t="s">
        <v>12</v>
      </c>
      <c r="C9792" s="72" t="s">
        <v>13</v>
      </c>
      <c r="D9792" s="72" t="s">
        <v>14</v>
      </c>
      <c r="E9792" s="72" t="s">
        <v>152</v>
      </c>
      <c r="F9792" s="73">
        <v>-1200</v>
      </c>
      <c r="G9792" s="72" t="s">
        <v>16</v>
      </c>
      <c r="H9792" s="72" t="s">
        <v>24</v>
      </c>
      <c r="I9792" s="72" t="s">
        <v>18</v>
      </c>
      <c r="J9792" s="72" t="s">
        <v>19</v>
      </c>
      <c r="K9792" s="72" t="s">
        <v>117</v>
      </c>
      <c r="L9792" s="72" t="s">
        <v>53</v>
      </c>
      <c r="M9792" s="72"/>
    </row>
    <row r="9793" spans="2:13" x14ac:dyDescent="0.25">
      <c r="B9793" s="72" t="s">
        <v>12</v>
      </c>
      <c r="C9793" s="72" t="s">
        <v>13</v>
      </c>
      <c r="D9793" s="72" t="s">
        <v>14</v>
      </c>
      <c r="E9793" s="72" t="s">
        <v>79</v>
      </c>
      <c r="F9793" s="73">
        <v>-2812</v>
      </c>
      <c r="G9793" s="72" t="s">
        <v>16</v>
      </c>
      <c r="H9793" s="72" t="s">
        <v>17</v>
      </c>
      <c r="I9793" s="72" t="s">
        <v>18</v>
      </c>
      <c r="J9793" s="72" t="s">
        <v>19</v>
      </c>
      <c r="K9793" s="72" t="s">
        <v>25</v>
      </c>
      <c r="L9793" s="72" t="s">
        <v>493</v>
      </c>
      <c r="M9793" s="72"/>
    </row>
    <row r="9794" spans="2:13" x14ac:dyDescent="0.25">
      <c r="B9794" s="72" t="s">
        <v>12</v>
      </c>
      <c r="C9794" s="72" t="s">
        <v>13</v>
      </c>
      <c r="D9794" s="72" t="s">
        <v>14</v>
      </c>
      <c r="E9794" s="72" t="s">
        <v>36</v>
      </c>
      <c r="F9794" s="73">
        <v>182493</v>
      </c>
      <c r="G9794" s="72" t="s">
        <v>16</v>
      </c>
      <c r="H9794" s="72" t="s">
        <v>24</v>
      </c>
      <c r="I9794" s="72" t="s">
        <v>18</v>
      </c>
      <c r="J9794" s="72" t="s">
        <v>19</v>
      </c>
      <c r="K9794" s="72" t="s">
        <v>99</v>
      </c>
      <c r="L9794" s="72" t="s">
        <v>312</v>
      </c>
      <c r="M9794" s="72" t="s">
        <v>57</v>
      </c>
    </row>
    <row r="9795" spans="2:13" x14ac:dyDescent="0.25">
      <c r="B9795" s="72" t="s">
        <v>12</v>
      </c>
      <c r="C9795" s="72" t="s">
        <v>13</v>
      </c>
      <c r="D9795" s="72" t="s">
        <v>14</v>
      </c>
      <c r="E9795" s="72" t="s">
        <v>187</v>
      </c>
      <c r="F9795" s="73">
        <v>1500145</v>
      </c>
      <c r="G9795" s="72" t="s">
        <v>16</v>
      </c>
      <c r="H9795" s="72" t="s">
        <v>24</v>
      </c>
      <c r="I9795" s="72" t="s">
        <v>18</v>
      </c>
      <c r="J9795" s="72" t="s">
        <v>19</v>
      </c>
      <c r="K9795" s="72" t="s">
        <v>37</v>
      </c>
      <c r="L9795" s="72" t="s">
        <v>301</v>
      </c>
      <c r="M9795" s="72" t="s">
        <v>112</v>
      </c>
    </row>
    <row r="9796" spans="2:13" x14ac:dyDescent="0.25">
      <c r="B9796" s="72" t="s">
        <v>12</v>
      </c>
      <c r="C9796" s="72" t="s">
        <v>13</v>
      </c>
      <c r="D9796" s="72" t="s">
        <v>14</v>
      </c>
      <c r="E9796" s="72" t="s">
        <v>41</v>
      </c>
      <c r="F9796" s="73">
        <v>-8000</v>
      </c>
      <c r="G9796" s="72" t="s">
        <v>16</v>
      </c>
      <c r="H9796" s="72" t="s">
        <v>24</v>
      </c>
      <c r="I9796" s="72" t="s">
        <v>18</v>
      </c>
      <c r="J9796" s="72" t="s">
        <v>19</v>
      </c>
      <c r="K9796" s="72" t="s">
        <v>185</v>
      </c>
      <c r="L9796" s="72" t="s">
        <v>186</v>
      </c>
      <c r="M9796" s="72"/>
    </row>
    <row r="9797" spans="2:13" x14ac:dyDescent="0.25">
      <c r="B9797" s="72" t="s">
        <v>12</v>
      </c>
      <c r="C9797" s="72" t="s">
        <v>13</v>
      </c>
      <c r="D9797" s="72" t="s">
        <v>14</v>
      </c>
      <c r="E9797" s="72" t="s">
        <v>79</v>
      </c>
      <c r="F9797" s="73">
        <v>-42463</v>
      </c>
      <c r="G9797" s="72" t="s">
        <v>16</v>
      </c>
      <c r="H9797" s="72" t="s">
        <v>24</v>
      </c>
      <c r="I9797" s="72" t="s">
        <v>18</v>
      </c>
      <c r="J9797" s="72" t="s">
        <v>19</v>
      </c>
      <c r="K9797" s="72" t="s">
        <v>43</v>
      </c>
      <c r="L9797" s="72" t="s">
        <v>163</v>
      </c>
      <c r="M9797" s="72"/>
    </row>
    <row r="9798" spans="2:13" x14ac:dyDescent="0.25">
      <c r="B9798" s="72" t="s">
        <v>12</v>
      </c>
      <c r="C9798" s="72" t="s">
        <v>13</v>
      </c>
      <c r="D9798" s="72" t="s">
        <v>14</v>
      </c>
      <c r="E9798" s="72" t="s">
        <v>83</v>
      </c>
      <c r="F9798" s="73">
        <v>830419</v>
      </c>
      <c r="G9798" s="72" t="s">
        <v>16</v>
      </c>
      <c r="H9798" s="72" t="s">
        <v>24</v>
      </c>
      <c r="I9798" s="72" t="s">
        <v>18</v>
      </c>
      <c r="J9798" s="72" t="s">
        <v>19</v>
      </c>
      <c r="K9798" s="72" t="s">
        <v>117</v>
      </c>
      <c r="L9798" s="72" t="s">
        <v>387</v>
      </c>
      <c r="M9798" s="72"/>
    </row>
    <row r="9799" spans="2:13" x14ac:dyDescent="0.25">
      <c r="B9799" s="72" t="s">
        <v>12</v>
      </c>
      <c r="C9799" s="72" t="s">
        <v>13</v>
      </c>
      <c r="D9799" s="72" t="s">
        <v>14</v>
      </c>
      <c r="E9799" s="72" t="s">
        <v>132</v>
      </c>
      <c r="F9799" s="73">
        <v>228243</v>
      </c>
      <c r="G9799" s="72" t="s">
        <v>16</v>
      </c>
      <c r="H9799" s="72" t="s">
        <v>24</v>
      </c>
      <c r="I9799" s="72" t="s">
        <v>18</v>
      </c>
      <c r="J9799" s="72" t="s">
        <v>19</v>
      </c>
      <c r="K9799" s="72" t="s">
        <v>37</v>
      </c>
      <c r="L9799" s="72" t="s">
        <v>549</v>
      </c>
      <c r="M9799" s="72" t="s">
        <v>133</v>
      </c>
    </row>
    <row r="9800" spans="2:13" x14ac:dyDescent="0.25">
      <c r="B9800" s="72" t="s">
        <v>12</v>
      </c>
      <c r="C9800" s="72" t="s">
        <v>13</v>
      </c>
      <c r="D9800" s="72" t="s">
        <v>14</v>
      </c>
      <c r="E9800" s="72" t="s">
        <v>36</v>
      </c>
      <c r="F9800" s="73">
        <v>65906</v>
      </c>
      <c r="G9800" s="72" t="s">
        <v>16</v>
      </c>
      <c r="H9800" s="72" t="s">
        <v>17</v>
      </c>
      <c r="I9800" s="72" t="s">
        <v>18</v>
      </c>
      <c r="J9800" s="72" t="s">
        <v>19</v>
      </c>
      <c r="K9800" s="72" t="s">
        <v>25</v>
      </c>
      <c r="L9800" s="72" t="s">
        <v>433</v>
      </c>
      <c r="M9800" s="72" t="s">
        <v>47</v>
      </c>
    </row>
    <row r="9801" spans="2:13" x14ac:dyDescent="0.25">
      <c r="B9801" s="72" t="s">
        <v>12</v>
      </c>
      <c r="C9801" s="72" t="s">
        <v>13</v>
      </c>
      <c r="D9801" s="72" t="s">
        <v>14</v>
      </c>
      <c r="E9801" s="72" t="s">
        <v>51</v>
      </c>
      <c r="F9801" s="73">
        <v>2260</v>
      </c>
      <c r="G9801" s="72" t="s">
        <v>16</v>
      </c>
      <c r="H9801" s="72" t="s">
        <v>24</v>
      </c>
      <c r="I9801" s="72" t="s">
        <v>18</v>
      </c>
      <c r="J9801" s="72" t="s">
        <v>19</v>
      </c>
      <c r="K9801" s="72" t="s">
        <v>25</v>
      </c>
      <c r="L9801" s="72" t="s">
        <v>552</v>
      </c>
      <c r="M9801" s="72"/>
    </row>
    <row r="9802" spans="2:13" x14ac:dyDescent="0.25">
      <c r="B9802" s="72" t="s">
        <v>12</v>
      </c>
      <c r="C9802" s="72" t="s">
        <v>13</v>
      </c>
      <c r="D9802" s="72" t="s">
        <v>14</v>
      </c>
      <c r="E9802" s="72" t="s">
        <v>39</v>
      </c>
      <c r="F9802" s="73">
        <v>-2</v>
      </c>
      <c r="G9802" s="72" t="s">
        <v>16</v>
      </c>
      <c r="H9802" s="72" t="s">
        <v>24</v>
      </c>
      <c r="I9802" s="72" t="s">
        <v>18</v>
      </c>
      <c r="J9802" s="72" t="s">
        <v>540</v>
      </c>
      <c r="K9802" s="72" t="s">
        <v>99</v>
      </c>
      <c r="L9802" s="72" t="s">
        <v>361</v>
      </c>
      <c r="M9802" s="72"/>
    </row>
    <row r="9803" spans="2:13" x14ac:dyDescent="0.25">
      <c r="B9803" s="72" t="s">
        <v>12</v>
      </c>
      <c r="C9803" s="72" t="s">
        <v>13</v>
      </c>
      <c r="D9803" s="72" t="s">
        <v>14</v>
      </c>
      <c r="E9803" s="72" t="s">
        <v>36</v>
      </c>
      <c r="F9803" s="73">
        <v>77325</v>
      </c>
      <c r="G9803" s="72" t="s">
        <v>16</v>
      </c>
      <c r="H9803" s="72" t="s">
        <v>17</v>
      </c>
      <c r="I9803" s="72" t="s">
        <v>18</v>
      </c>
      <c r="J9803" s="72" t="s">
        <v>19</v>
      </c>
      <c r="K9803" s="72" t="s">
        <v>37</v>
      </c>
      <c r="L9803" s="72" t="s">
        <v>354</v>
      </c>
      <c r="M9803" s="72" t="s">
        <v>29</v>
      </c>
    </row>
    <row r="9804" spans="2:13" x14ac:dyDescent="0.25">
      <c r="B9804" s="72" t="s">
        <v>12</v>
      </c>
      <c r="C9804" s="72" t="s">
        <v>13</v>
      </c>
      <c r="D9804" s="72" t="s">
        <v>14</v>
      </c>
      <c r="E9804" s="72" t="s">
        <v>68</v>
      </c>
      <c r="F9804" s="73">
        <v>-408</v>
      </c>
      <c r="G9804" s="72" t="s">
        <v>269</v>
      </c>
      <c r="H9804" s="72" t="s">
        <v>24</v>
      </c>
      <c r="I9804" s="72" t="s">
        <v>18</v>
      </c>
      <c r="J9804" s="72" t="s">
        <v>634</v>
      </c>
      <c r="K9804" s="72" t="s">
        <v>99</v>
      </c>
      <c r="L9804" s="72" t="s">
        <v>366</v>
      </c>
      <c r="M9804" s="72"/>
    </row>
    <row r="9805" spans="2:13" x14ac:dyDescent="0.25">
      <c r="B9805" s="72" t="s">
        <v>12</v>
      </c>
      <c r="C9805" s="72" t="s">
        <v>13</v>
      </c>
      <c r="D9805" s="72" t="s">
        <v>14</v>
      </c>
      <c r="E9805" s="72" t="s">
        <v>27</v>
      </c>
      <c r="F9805" s="73">
        <v>11257</v>
      </c>
      <c r="G9805" s="72" t="s">
        <v>16</v>
      </c>
      <c r="H9805" s="72" t="s">
        <v>24</v>
      </c>
      <c r="I9805" s="72" t="s">
        <v>18</v>
      </c>
      <c r="J9805" s="72" t="s">
        <v>19</v>
      </c>
      <c r="K9805" s="72" t="s">
        <v>37</v>
      </c>
      <c r="L9805" s="72" t="s">
        <v>482</v>
      </c>
      <c r="M9805" s="72" t="s">
        <v>57</v>
      </c>
    </row>
    <row r="9806" spans="2:13" x14ac:dyDescent="0.25">
      <c r="B9806" s="72" t="s">
        <v>12</v>
      </c>
      <c r="C9806" s="72" t="s">
        <v>13</v>
      </c>
      <c r="D9806" s="72" t="s">
        <v>14</v>
      </c>
      <c r="E9806" s="72" t="s">
        <v>36</v>
      </c>
      <c r="F9806" s="73">
        <v>3568747</v>
      </c>
      <c r="G9806" s="72" t="s">
        <v>16</v>
      </c>
      <c r="H9806" s="72" t="s">
        <v>17</v>
      </c>
      <c r="I9806" s="72" t="s">
        <v>18</v>
      </c>
      <c r="J9806" s="72" t="s">
        <v>19</v>
      </c>
      <c r="K9806" s="72" t="s">
        <v>25</v>
      </c>
      <c r="L9806" s="72" t="s">
        <v>26</v>
      </c>
      <c r="M9806" s="72" t="s">
        <v>29</v>
      </c>
    </row>
    <row r="9807" spans="2:13" x14ac:dyDescent="0.25">
      <c r="B9807" s="72" t="s">
        <v>12</v>
      </c>
      <c r="C9807" s="72" t="s">
        <v>13</v>
      </c>
      <c r="D9807" s="72" t="s">
        <v>14</v>
      </c>
      <c r="E9807" s="72" t="s">
        <v>27</v>
      </c>
      <c r="F9807" s="73">
        <v>53115</v>
      </c>
      <c r="G9807" s="72" t="s">
        <v>16</v>
      </c>
      <c r="H9807" s="72" t="s">
        <v>24</v>
      </c>
      <c r="I9807" s="72" t="s">
        <v>48</v>
      </c>
      <c r="J9807" s="72" t="s">
        <v>19</v>
      </c>
      <c r="K9807" s="72" t="s">
        <v>49</v>
      </c>
      <c r="L9807" s="72" t="s">
        <v>167</v>
      </c>
      <c r="M9807" s="72" t="s">
        <v>47</v>
      </c>
    </row>
    <row r="9808" spans="2:13" x14ac:dyDescent="0.25">
      <c r="B9808" s="72" t="s">
        <v>12</v>
      </c>
      <c r="C9808" s="72" t="s">
        <v>13</v>
      </c>
      <c r="D9808" s="72" t="s">
        <v>14</v>
      </c>
      <c r="E9808" s="72" t="s">
        <v>316</v>
      </c>
      <c r="F9808" s="73">
        <v>1402509</v>
      </c>
      <c r="G9808" s="72" t="s">
        <v>16</v>
      </c>
      <c r="H9808" s="72" t="s">
        <v>24</v>
      </c>
      <c r="I9808" s="72" t="s">
        <v>18</v>
      </c>
      <c r="J9808" s="72" t="s">
        <v>19</v>
      </c>
      <c r="K9808" s="72" t="s">
        <v>102</v>
      </c>
      <c r="L9808" s="72" t="s">
        <v>429</v>
      </c>
      <c r="M9808" s="72" t="s">
        <v>72</v>
      </c>
    </row>
    <row r="9809" spans="2:13" x14ac:dyDescent="0.25">
      <c r="B9809" s="72" t="s">
        <v>12</v>
      </c>
      <c r="C9809" s="72" t="s">
        <v>13</v>
      </c>
      <c r="D9809" s="72" t="s">
        <v>14</v>
      </c>
      <c r="E9809" s="72" t="s">
        <v>68</v>
      </c>
      <c r="F9809" s="73">
        <v>-38409</v>
      </c>
      <c r="G9809" s="72" t="s">
        <v>16</v>
      </c>
      <c r="H9809" s="72" t="s">
        <v>24</v>
      </c>
      <c r="I9809" s="72" t="s">
        <v>18</v>
      </c>
      <c r="J9809" s="72" t="s">
        <v>19</v>
      </c>
      <c r="K9809" s="72" t="s">
        <v>31</v>
      </c>
      <c r="L9809" s="72" t="s">
        <v>32</v>
      </c>
      <c r="M9809" s="72"/>
    </row>
    <row r="9810" spans="2:13" x14ac:dyDescent="0.25">
      <c r="B9810" s="72" t="s">
        <v>12</v>
      </c>
      <c r="C9810" s="72" t="s">
        <v>13</v>
      </c>
      <c r="D9810" s="72" t="s">
        <v>14</v>
      </c>
      <c r="E9810" s="72" t="s">
        <v>79</v>
      </c>
      <c r="F9810" s="73">
        <v>-17858</v>
      </c>
      <c r="G9810" s="72" t="s">
        <v>16</v>
      </c>
      <c r="H9810" s="72" t="s">
        <v>17</v>
      </c>
      <c r="I9810" s="72" t="s">
        <v>18</v>
      </c>
      <c r="J9810" s="72" t="s">
        <v>19</v>
      </c>
      <c r="K9810" s="72" t="s">
        <v>102</v>
      </c>
      <c r="L9810" s="72" t="s">
        <v>442</v>
      </c>
      <c r="M9810" s="72"/>
    </row>
    <row r="9811" spans="2:13" x14ac:dyDescent="0.25">
      <c r="B9811" s="72" t="s">
        <v>12</v>
      </c>
      <c r="C9811" s="72" t="s">
        <v>13</v>
      </c>
      <c r="D9811" s="72" t="s">
        <v>14</v>
      </c>
      <c r="E9811" s="72" t="s">
        <v>79</v>
      </c>
      <c r="F9811" s="73">
        <v>-7038</v>
      </c>
      <c r="G9811" s="72" t="s">
        <v>16</v>
      </c>
      <c r="H9811" s="72" t="s">
        <v>17</v>
      </c>
      <c r="I9811" s="72" t="s">
        <v>18</v>
      </c>
      <c r="J9811" s="72" t="s">
        <v>19</v>
      </c>
      <c r="K9811" s="72" t="s">
        <v>20</v>
      </c>
      <c r="L9811" s="72" t="s">
        <v>98</v>
      </c>
      <c r="M9811" s="72"/>
    </row>
    <row r="9812" spans="2:13" x14ac:dyDescent="0.25">
      <c r="B9812" s="72" t="s">
        <v>12</v>
      </c>
      <c r="C9812" s="72" t="s">
        <v>13</v>
      </c>
      <c r="D9812" s="72" t="s">
        <v>14</v>
      </c>
      <c r="E9812" s="72" t="s">
        <v>33</v>
      </c>
      <c r="F9812" s="73">
        <v>30995</v>
      </c>
      <c r="G9812" s="72" t="s">
        <v>16</v>
      </c>
      <c r="H9812" s="72" t="s">
        <v>17</v>
      </c>
      <c r="I9812" s="72" t="s">
        <v>18</v>
      </c>
      <c r="J9812" s="72" t="s">
        <v>19</v>
      </c>
      <c r="K9812" s="72" t="s">
        <v>25</v>
      </c>
      <c r="L9812" s="72" t="s">
        <v>392</v>
      </c>
      <c r="M9812" s="72" t="s">
        <v>35</v>
      </c>
    </row>
    <row r="9813" spans="2:13" x14ac:dyDescent="0.25">
      <c r="B9813" s="72" t="s">
        <v>12</v>
      </c>
      <c r="C9813" s="72" t="s">
        <v>13</v>
      </c>
      <c r="D9813" s="72" t="s">
        <v>14</v>
      </c>
      <c r="E9813" s="72" t="s">
        <v>33</v>
      </c>
      <c r="F9813" s="73">
        <v>172287</v>
      </c>
      <c r="G9813" s="72" t="s">
        <v>16</v>
      </c>
      <c r="H9813" s="72" t="s">
        <v>24</v>
      </c>
      <c r="I9813" s="72" t="s">
        <v>18</v>
      </c>
      <c r="J9813" s="72" t="s">
        <v>19</v>
      </c>
      <c r="K9813" s="72" t="s">
        <v>185</v>
      </c>
      <c r="L9813" s="72" t="s">
        <v>399</v>
      </c>
      <c r="M9813" s="72" t="s">
        <v>47</v>
      </c>
    </row>
    <row r="9814" spans="2:13" x14ac:dyDescent="0.25">
      <c r="B9814" s="72" t="s">
        <v>12</v>
      </c>
      <c r="C9814" s="72" t="s">
        <v>13</v>
      </c>
      <c r="D9814" s="72" t="s">
        <v>14</v>
      </c>
      <c r="E9814" s="72" t="s">
        <v>55</v>
      </c>
      <c r="F9814" s="73">
        <v>1514667</v>
      </c>
      <c r="G9814" s="72" t="s">
        <v>16</v>
      </c>
      <c r="H9814" s="72" t="s">
        <v>17</v>
      </c>
      <c r="I9814" s="72" t="s">
        <v>18</v>
      </c>
      <c r="J9814" s="72" t="s">
        <v>19</v>
      </c>
      <c r="K9814" s="72" t="s">
        <v>25</v>
      </c>
      <c r="L9814" s="72" t="s">
        <v>525</v>
      </c>
      <c r="M9814" s="72" t="s">
        <v>47</v>
      </c>
    </row>
    <row r="9815" spans="2:13" x14ac:dyDescent="0.25">
      <c r="B9815" s="72" t="s">
        <v>12</v>
      </c>
      <c r="C9815" s="72" t="s">
        <v>13</v>
      </c>
      <c r="D9815" s="72" t="s">
        <v>14</v>
      </c>
      <c r="E9815" s="72" t="s">
        <v>74</v>
      </c>
      <c r="F9815" s="73">
        <v>44878</v>
      </c>
      <c r="G9815" s="72" t="s">
        <v>16</v>
      </c>
      <c r="H9815" s="72" t="s">
        <v>17</v>
      </c>
      <c r="I9815" s="72" t="s">
        <v>18</v>
      </c>
      <c r="J9815" s="72" t="s">
        <v>19</v>
      </c>
      <c r="K9815" s="72" t="s">
        <v>25</v>
      </c>
      <c r="L9815" s="72" t="s">
        <v>281</v>
      </c>
      <c r="M9815" s="72" t="s">
        <v>47</v>
      </c>
    </row>
    <row r="9816" spans="2:13" x14ac:dyDescent="0.25">
      <c r="B9816" s="72" t="s">
        <v>12</v>
      </c>
      <c r="C9816" s="72" t="s">
        <v>13</v>
      </c>
      <c r="D9816" s="72" t="s">
        <v>14</v>
      </c>
      <c r="E9816" s="72" t="s">
        <v>81</v>
      </c>
      <c r="F9816" s="73">
        <v>5719</v>
      </c>
      <c r="G9816" s="72" t="s">
        <v>16</v>
      </c>
      <c r="H9816" s="72" t="s">
        <v>24</v>
      </c>
      <c r="I9816" s="72" t="s">
        <v>18</v>
      </c>
      <c r="J9816" s="72" t="s">
        <v>19</v>
      </c>
      <c r="K9816" s="72" t="s">
        <v>20</v>
      </c>
      <c r="L9816" s="72" t="s">
        <v>483</v>
      </c>
      <c r="M9816" s="72" t="s">
        <v>57</v>
      </c>
    </row>
    <row r="9817" spans="2:13" x14ac:dyDescent="0.25">
      <c r="B9817" s="72" t="s">
        <v>12</v>
      </c>
      <c r="C9817" s="72" t="s">
        <v>13</v>
      </c>
      <c r="D9817" s="72" t="s">
        <v>14</v>
      </c>
      <c r="E9817" s="72" t="s">
        <v>55</v>
      </c>
      <c r="F9817" s="73">
        <v>1127085</v>
      </c>
      <c r="G9817" s="72" t="s">
        <v>16</v>
      </c>
      <c r="H9817" s="72" t="s">
        <v>17</v>
      </c>
      <c r="I9817" s="72" t="s">
        <v>18</v>
      </c>
      <c r="J9817" s="72" t="s">
        <v>19</v>
      </c>
      <c r="K9817" s="72" t="s">
        <v>25</v>
      </c>
      <c r="L9817" s="72" t="s">
        <v>215</v>
      </c>
      <c r="M9817" s="72" t="s">
        <v>112</v>
      </c>
    </row>
    <row r="9818" spans="2:13" x14ac:dyDescent="0.25">
      <c r="B9818" s="72" t="s">
        <v>12</v>
      </c>
      <c r="C9818" s="72" t="s">
        <v>13</v>
      </c>
      <c r="D9818" s="72" t="s">
        <v>14</v>
      </c>
      <c r="E9818" s="72" t="s">
        <v>45</v>
      </c>
      <c r="F9818" s="73">
        <v>231021</v>
      </c>
      <c r="G9818" s="72" t="s">
        <v>16</v>
      </c>
      <c r="H9818" s="72" t="s">
        <v>24</v>
      </c>
      <c r="I9818" s="72" t="s">
        <v>18</v>
      </c>
      <c r="J9818" s="72" t="s">
        <v>19</v>
      </c>
      <c r="K9818" s="72" t="s">
        <v>117</v>
      </c>
      <c r="L9818" s="72" t="s">
        <v>455</v>
      </c>
      <c r="M9818" s="72" t="s">
        <v>29</v>
      </c>
    </row>
    <row r="9819" spans="2:13" x14ac:dyDescent="0.25">
      <c r="B9819" s="72" t="s">
        <v>12</v>
      </c>
      <c r="C9819" s="72" t="s">
        <v>13</v>
      </c>
      <c r="D9819" s="72" t="s">
        <v>14</v>
      </c>
      <c r="E9819" s="72" t="s">
        <v>36</v>
      </c>
      <c r="F9819" s="73">
        <v>175958</v>
      </c>
      <c r="G9819" s="72" t="s">
        <v>16</v>
      </c>
      <c r="H9819" s="72" t="s">
        <v>17</v>
      </c>
      <c r="I9819" s="72" t="s">
        <v>18</v>
      </c>
      <c r="J9819" s="72" t="s">
        <v>19</v>
      </c>
      <c r="K9819" s="72" t="s">
        <v>37</v>
      </c>
      <c r="L9819" s="72" t="s">
        <v>551</v>
      </c>
      <c r="M9819" s="72" t="s">
        <v>29</v>
      </c>
    </row>
    <row r="9820" spans="2:13" x14ac:dyDescent="0.25">
      <c r="B9820" s="72" t="s">
        <v>12</v>
      </c>
      <c r="C9820" s="72" t="s">
        <v>13</v>
      </c>
      <c r="D9820" s="72" t="s">
        <v>14</v>
      </c>
      <c r="E9820" s="72" t="s">
        <v>256</v>
      </c>
      <c r="F9820" s="73">
        <v>-7397</v>
      </c>
      <c r="G9820" s="72" t="s">
        <v>16</v>
      </c>
      <c r="H9820" s="72" t="s">
        <v>24</v>
      </c>
      <c r="I9820" s="72" t="s">
        <v>18</v>
      </c>
      <c r="J9820" s="72" t="s">
        <v>19</v>
      </c>
      <c r="K9820" s="72" t="s">
        <v>49</v>
      </c>
      <c r="L9820" s="72" t="s">
        <v>209</v>
      </c>
      <c r="M9820" s="72"/>
    </row>
    <row r="9821" spans="2:13" x14ac:dyDescent="0.25">
      <c r="B9821" s="72" t="s">
        <v>12</v>
      </c>
      <c r="C9821" s="72" t="s">
        <v>13</v>
      </c>
      <c r="D9821" s="72" t="s">
        <v>14</v>
      </c>
      <c r="E9821" s="72" t="s">
        <v>453</v>
      </c>
      <c r="F9821" s="73">
        <v>25109</v>
      </c>
      <c r="G9821" s="72" t="s">
        <v>16</v>
      </c>
      <c r="H9821" s="72" t="s">
        <v>17</v>
      </c>
      <c r="I9821" s="72" t="s">
        <v>18</v>
      </c>
      <c r="J9821" s="72" t="s">
        <v>19</v>
      </c>
      <c r="K9821" s="72" t="s">
        <v>25</v>
      </c>
      <c r="L9821" s="72" t="s">
        <v>225</v>
      </c>
      <c r="M9821" s="72"/>
    </row>
    <row r="9822" spans="2:13" x14ac:dyDescent="0.25">
      <c r="B9822" s="72" t="s">
        <v>12</v>
      </c>
      <c r="C9822" s="72" t="s">
        <v>13</v>
      </c>
      <c r="D9822" s="72" t="s">
        <v>14</v>
      </c>
      <c r="E9822" s="72" t="s">
        <v>79</v>
      </c>
      <c r="F9822" s="73">
        <v>-60142</v>
      </c>
      <c r="G9822" s="72" t="s">
        <v>16</v>
      </c>
      <c r="H9822" s="72" t="s">
        <v>24</v>
      </c>
      <c r="I9822" s="72" t="s">
        <v>18</v>
      </c>
      <c r="J9822" s="72" t="s">
        <v>19</v>
      </c>
      <c r="K9822" s="72" t="s">
        <v>49</v>
      </c>
      <c r="L9822" s="72" t="s">
        <v>82</v>
      </c>
      <c r="M9822" s="72"/>
    </row>
    <row r="9823" spans="2:13" x14ac:dyDescent="0.25">
      <c r="B9823" s="72" t="s">
        <v>12</v>
      </c>
      <c r="C9823" s="72" t="s">
        <v>13</v>
      </c>
      <c r="D9823" s="72" t="s">
        <v>14</v>
      </c>
      <c r="E9823" s="72" t="s">
        <v>79</v>
      </c>
      <c r="F9823" s="73">
        <v>-19194</v>
      </c>
      <c r="G9823" s="72" t="s">
        <v>16</v>
      </c>
      <c r="H9823" s="72" t="s">
        <v>24</v>
      </c>
      <c r="I9823" s="72" t="s">
        <v>48</v>
      </c>
      <c r="J9823" s="72" t="s">
        <v>19</v>
      </c>
      <c r="K9823" s="72" t="s">
        <v>43</v>
      </c>
      <c r="L9823" s="72" t="s">
        <v>472</v>
      </c>
      <c r="M9823" s="72"/>
    </row>
    <row r="9824" spans="2:13" x14ac:dyDescent="0.25">
      <c r="B9824" s="72" t="s">
        <v>12</v>
      </c>
      <c r="C9824" s="72" t="s">
        <v>13</v>
      </c>
      <c r="D9824" s="72" t="s">
        <v>14</v>
      </c>
      <c r="E9824" s="72" t="s">
        <v>81</v>
      </c>
      <c r="F9824" s="73">
        <v>51653</v>
      </c>
      <c r="G9824" s="72" t="s">
        <v>16</v>
      </c>
      <c r="H9824" s="72" t="s">
        <v>24</v>
      </c>
      <c r="I9824" s="72" t="s">
        <v>18</v>
      </c>
      <c r="J9824" s="72" t="s">
        <v>19</v>
      </c>
      <c r="K9824" s="72" t="s">
        <v>25</v>
      </c>
      <c r="L9824" s="72" t="s">
        <v>546</v>
      </c>
      <c r="M9824" s="72" t="s">
        <v>112</v>
      </c>
    </row>
    <row r="9825" spans="2:13" x14ac:dyDescent="0.25">
      <c r="B9825" s="72" t="s">
        <v>12</v>
      </c>
      <c r="C9825" s="72" t="s">
        <v>13</v>
      </c>
      <c r="D9825" s="72" t="s">
        <v>14</v>
      </c>
      <c r="E9825" s="72" t="s">
        <v>23</v>
      </c>
      <c r="F9825" s="73">
        <v>-6292</v>
      </c>
      <c r="G9825" s="72" t="s">
        <v>16</v>
      </c>
      <c r="H9825" s="72" t="s">
        <v>24</v>
      </c>
      <c r="I9825" s="72" t="s">
        <v>18</v>
      </c>
      <c r="J9825" s="72" t="s">
        <v>19</v>
      </c>
      <c r="K9825" s="72" t="s">
        <v>96</v>
      </c>
      <c r="L9825" s="72" t="s">
        <v>318</v>
      </c>
      <c r="M9825" s="72"/>
    </row>
    <row r="9826" spans="2:13" x14ac:dyDescent="0.25">
      <c r="B9826" s="72" t="s">
        <v>12</v>
      </c>
      <c r="C9826" s="72" t="s">
        <v>13</v>
      </c>
      <c r="D9826" s="72" t="s">
        <v>14</v>
      </c>
      <c r="E9826" s="72" t="s">
        <v>51</v>
      </c>
      <c r="F9826" s="73">
        <v>8520</v>
      </c>
      <c r="G9826" s="72" t="s">
        <v>16</v>
      </c>
      <c r="H9826" s="72" t="s">
        <v>17</v>
      </c>
      <c r="I9826" s="72" t="s">
        <v>18</v>
      </c>
      <c r="J9826" s="72" t="s">
        <v>19</v>
      </c>
      <c r="K9826" s="72" t="s">
        <v>25</v>
      </c>
      <c r="L9826" s="72" t="s">
        <v>142</v>
      </c>
      <c r="M9826" s="72"/>
    </row>
    <row r="9827" spans="2:13" x14ac:dyDescent="0.25">
      <c r="B9827" s="72" t="s">
        <v>12</v>
      </c>
      <c r="C9827" s="72" t="s">
        <v>13</v>
      </c>
      <c r="D9827" s="72" t="s">
        <v>14</v>
      </c>
      <c r="E9827" s="72" t="s">
        <v>85</v>
      </c>
      <c r="F9827" s="73">
        <v>300644</v>
      </c>
      <c r="G9827" s="72" t="s">
        <v>16</v>
      </c>
      <c r="H9827" s="72" t="s">
        <v>24</v>
      </c>
      <c r="I9827" s="72" t="s">
        <v>18</v>
      </c>
      <c r="J9827" s="72" t="s">
        <v>19</v>
      </c>
      <c r="K9827" s="72" t="s">
        <v>37</v>
      </c>
      <c r="L9827" s="72" t="s">
        <v>461</v>
      </c>
      <c r="M9827" s="72"/>
    </row>
    <row r="9828" spans="2:13" x14ac:dyDescent="0.25">
      <c r="B9828" s="72" t="s">
        <v>12</v>
      </c>
      <c r="C9828" s="72" t="s">
        <v>13</v>
      </c>
      <c r="D9828" s="72" t="s">
        <v>14</v>
      </c>
      <c r="E9828" s="72" t="s">
        <v>74</v>
      </c>
      <c r="F9828" s="73">
        <v>269477</v>
      </c>
      <c r="G9828" s="72" t="s">
        <v>16</v>
      </c>
      <c r="H9828" s="72" t="s">
        <v>24</v>
      </c>
      <c r="I9828" s="72" t="s">
        <v>18</v>
      </c>
      <c r="J9828" s="72" t="s">
        <v>19</v>
      </c>
      <c r="K9828" s="72" t="s">
        <v>157</v>
      </c>
      <c r="L9828" s="72" t="s">
        <v>158</v>
      </c>
      <c r="M9828" s="72" t="s">
        <v>57</v>
      </c>
    </row>
    <row r="9829" spans="2:13" x14ac:dyDescent="0.25">
      <c r="B9829" s="72" t="s">
        <v>12</v>
      </c>
      <c r="C9829" s="72" t="s">
        <v>13</v>
      </c>
      <c r="D9829" s="72" t="s">
        <v>14</v>
      </c>
      <c r="E9829" s="72" t="s">
        <v>41</v>
      </c>
      <c r="F9829" s="73">
        <v>-212</v>
      </c>
      <c r="G9829" s="72" t="s">
        <v>16</v>
      </c>
      <c r="H9829" s="72" t="s">
        <v>24</v>
      </c>
      <c r="I9829" s="72" t="s">
        <v>18</v>
      </c>
      <c r="J9829" s="72" t="s">
        <v>19</v>
      </c>
      <c r="K9829" s="72" t="s">
        <v>25</v>
      </c>
      <c r="L9829" s="72" t="s">
        <v>360</v>
      </c>
      <c r="M9829" s="72"/>
    </row>
    <row r="9830" spans="2:13" x14ac:dyDescent="0.25">
      <c r="B9830" s="72" t="s">
        <v>12</v>
      </c>
      <c r="C9830" s="72" t="s">
        <v>13</v>
      </c>
      <c r="D9830" s="72" t="s">
        <v>14</v>
      </c>
      <c r="E9830" s="72" t="s">
        <v>39</v>
      </c>
      <c r="F9830" s="73">
        <v>-11259</v>
      </c>
      <c r="G9830" s="72" t="s">
        <v>16</v>
      </c>
      <c r="H9830" s="72" t="s">
        <v>17</v>
      </c>
      <c r="I9830" s="72" t="s">
        <v>18</v>
      </c>
      <c r="J9830" s="72" t="s">
        <v>19</v>
      </c>
      <c r="K9830" s="72" t="s">
        <v>25</v>
      </c>
      <c r="L9830" s="72" t="s">
        <v>338</v>
      </c>
      <c r="M9830" s="72"/>
    </row>
    <row r="9831" spans="2:13" x14ac:dyDescent="0.25">
      <c r="B9831" s="72" t="s">
        <v>12</v>
      </c>
      <c r="C9831" s="72" t="s">
        <v>13</v>
      </c>
      <c r="D9831" s="72" t="s">
        <v>14</v>
      </c>
      <c r="E9831" s="72" t="s">
        <v>30</v>
      </c>
      <c r="F9831" s="73">
        <v>-1</v>
      </c>
      <c r="G9831" s="72" t="s">
        <v>16</v>
      </c>
      <c r="H9831" s="72" t="s">
        <v>17</v>
      </c>
      <c r="I9831" s="72" t="s">
        <v>18</v>
      </c>
      <c r="J9831" s="72" t="s">
        <v>19</v>
      </c>
      <c r="K9831" s="72" t="s">
        <v>25</v>
      </c>
      <c r="L9831" s="72" t="s">
        <v>200</v>
      </c>
      <c r="M9831" s="72"/>
    </row>
    <row r="9832" spans="2:13" x14ac:dyDescent="0.25">
      <c r="B9832" s="72" t="s">
        <v>12</v>
      </c>
      <c r="C9832" s="72" t="s">
        <v>13</v>
      </c>
      <c r="D9832" s="72" t="s">
        <v>14</v>
      </c>
      <c r="E9832" s="72" t="s">
        <v>144</v>
      </c>
      <c r="F9832" s="73">
        <v>196880</v>
      </c>
      <c r="G9832" s="72" t="s">
        <v>16</v>
      </c>
      <c r="H9832" s="72" t="s">
        <v>17</v>
      </c>
      <c r="I9832" s="72" t="s">
        <v>18</v>
      </c>
      <c r="J9832" s="72" t="s">
        <v>19</v>
      </c>
      <c r="K9832" s="72" t="s">
        <v>37</v>
      </c>
      <c r="L9832" s="72" t="s">
        <v>113</v>
      </c>
      <c r="M9832" s="72" t="s">
        <v>62</v>
      </c>
    </row>
    <row r="9833" spans="2:13" x14ac:dyDescent="0.25">
      <c r="B9833" s="72" t="s">
        <v>12</v>
      </c>
      <c r="C9833" s="72" t="s">
        <v>13</v>
      </c>
      <c r="D9833" s="72" t="s">
        <v>14</v>
      </c>
      <c r="E9833" s="72" t="s">
        <v>83</v>
      </c>
      <c r="F9833" s="73">
        <v>2005</v>
      </c>
      <c r="G9833" s="72" t="s">
        <v>16</v>
      </c>
      <c r="H9833" s="72" t="s">
        <v>24</v>
      </c>
      <c r="I9833" s="72" t="s">
        <v>18</v>
      </c>
      <c r="J9833" s="72" t="s">
        <v>19</v>
      </c>
      <c r="K9833" s="72" t="s">
        <v>117</v>
      </c>
      <c r="L9833" s="72" t="s">
        <v>216</v>
      </c>
      <c r="M9833" s="72"/>
    </row>
    <row r="9834" spans="2:13" x14ac:dyDescent="0.25">
      <c r="B9834" s="72" t="s">
        <v>12</v>
      </c>
      <c r="C9834" s="72" t="s">
        <v>13</v>
      </c>
      <c r="D9834" s="72" t="s">
        <v>14</v>
      </c>
      <c r="E9834" s="72" t="s">
        <v>55</v>
      </c>
      <c r="F9834" s="73">
        <v>2499122</v>
      </c>
      <c r="G9834" s="72" t="s">
        <v>16</v>
      </c>
      <c r="H9834" s="72" t="s">
        <v>24</v>
      </c>
      <c r="I9834" s="72" t="s">
        <v>18</v>
      </c>
      <c r="J9834" s="72" t="s">
        <v>19</v>
      </c>
      <c r="K9834" s="72" t="s">
        <v>37</v>
      </c>
      <c r="L9834" s="72" t="s">
        <v>518</v>
      </c>
      <c r="M9834" s="72" t="s">
        <v>57</v>
      </c>
    </row>
    <row r="9835" spans="2:13" x14ac:dyDescent="0.25">
      <c r="B9835" s="72" t="s">
        <v>12</v>
      </c>
      <c r="C9835" s="72" t="s">
        <v>13</v>
      </c>
      <c r="D9835" s="72" t="s">
        <v>14</v>
      </c>
      <c r="E9835" s="72" t="s">
        <v>36</v>
      </c>
      <c r="F9835" s="73">
        <v>140766</v>
      </c>
      <c r="G9835" s="72" t="s">
        <v>16</v>
      </c>
      <c r="H9835" s="72" t="s">
        <v>24</v>
      </c>
      <c r="I9835" s="72" t="s">
        <v>18</v>
      </c>
      <c r="J9835" s="72" t="s">
        <v>19</v>
      </c>
      <c r="K9835" s="72" t="s">
        <v>37</v>
      </c>
      <c r="L9835" s="72" t="s">
        <v>188</v>
      </c>
      <c r="M9835" s="72" t="s">
        <v>57</v>
      </c>
    </row>
    <row r="9836" spans="2:13" x14ac:dyDescent="0.25">
      <c r="B9836" s="72" t="s">
        <v>12</v>
      </c>
      <c r="C9836" s="72" t="s">
        <v>13</v>
      </c>
      <c r="D9836" s="72" t="s">
        <v>14</v>
      </c>
      <c r="E9836" s="72" t="s">
        <v>152</v>
      </c>
      <c r="F9836" s="73">
        <v>-13503</v>
      </c>
      <c r="G9836" s="72" t="s">
        <v>16</v>
      </c>
      <c r="H9836" s="72" t="s">
        <v>17</v>
      </c>
      <c r="I9836" s="72" t="s">
        <v>18</v>
      </c>
      <c r="J9836" s="72" t="s">
        <v>19</v>
      </c>
      <c r="K9836" s="72" t="s">
        <v>205</v>
      </c>
      <c r="L9836" s="72" t="s">
        <v>395</v>
      </c>
      <c r="M9836" s="72"/>
    </row>
    <row r="9837" spans="2:13" x14ac:dyDescent="0.25">
      <c r="B9837" s="72" t="s">
        <v>12</v>
      </c>
      <c r="C9837" s="72" t="s">
        <v>13</v>
      </c>
      <c r="D9837" s="72" t="s">
        <v>14</v>
      </c>
      <c r="E9837" s="72" t="s">
        <v>60</v>
      </c>
      <c r="F9837" s="73">
        <v>1291741</v>
      </c>
      <c r="G9837" s="72" t="s">
        <v>16</v>
      </c>
      <c r="H9837" s="72" t="s">
        <v>24</v>
      </c>
      <c r="I9837" s="72" t="s">
        <v>18</v>
      </c>
      <c r="J9837" s="72" t="s">
        <v>19</v>
      </c>
      <c r="K9837" s="72" t="s">
        <v>157</v>
      </c>
      <c r="L9837" s="72" t="s">
        <v>282</v>
      </c>
      <c r="M9837" s="72" t="s">
        <v>184</v>
      </c>
    </row>
    <row r="9838" spans="2:13" x14ac:dyDescent="0.25">
      <c r="B9838" s="72" t="s">
        <v>12</v>
      </c>
      <c r="C9838" s="72" t="s">
        <v>13</v>
      </c>
      <c r="D9838" s="72" t="s">
        <v>14</v>
      </c>
      <c r="E9838" s="72" t="s">
        <v>51</v>
      </c>
      <c r="F9838" s="73">
        <v>124409</v>
      </c>
      <c r="G9838" s="72" t="s">
        <v>16</v>
      </c>
      <c r="H9838" s="72" t="s">
        <v>24</v>
      </c>
      <c r="I9838" s="72" t="s">
        <v>18</v>
      </c>
      <c r="J9838" s="72" t="s">
        <v>19</v>
      </c>
      <c r="K9838" s="72" t="s">
        <v>130</v>
      </c>
      <c r="L9838" s="72" t="s">
        <v>502</v>
      </c>
      <c r="M9838" s="72"/>
    </row>
    <row r="9839" spans="2:13" x14ac:dyDescent="0.25">
      <c r="B9839" s="72" t="s">
        <v>12</v>
      </c>
      <c r="C9839" s="72" t="s">
        <v>13</v>
      </c>
      <c r="D9839" s="72" t="s">
        <v>14</v>
      </c>
      <c r="E9839" s="72" t="s">
        <v>58</v>
      </c>
      <c r="F9839" s="73">
        <v>83470</v>
      </c>
      <c r="G9839" s="72" t="s">
        <v>16</v>
      </c>
      <c r="H9839" s="72" t="s">
        <v>24</v>
      </c>
      <c r="I9839" s="72" t="s">
        <v>18</v>
      </c>
      <c r="J9839" s="72" t="s">
        <v>19</v>
      </c>
      <c r="K9839" s="72" t="s">
        <v>117</v>
      </c>
      <c r="L9839" s="72" t="s">
        <v>468</v>
      </c>
      <c r="M9839" s="72" t="s">
        <v>47</v>
      </c>
    </row>
    <row r="9840" spans="2:13" x14ac:dyDescent="0.25">
      <c r="B9840" s="72" t="s">
        <v>12</v>
      </c>
      <c r="C9840" s="72" t="s">
        <v>13</v>
      </c>
      <c r="D9840" s="72" t="s">
        <v>14</v>
      </c>
      <c r="E9840" s="72" t="s">
        <v>79</v>
      </c>
      <c r="F9840" s="73">
        <v>-25494</v>
      </c>
      <c r="G9840" s="72" t="s">
        <v>16</v>
      </c>
      <c r="H9840" s="72" t="s">
        <v>24</v>
      </c>
      <c r="I9840" s="72" t="s">
        <v>18</v>
      </c>
      <c r="J9840" s="72" t="s">
        <v>19</v>
      </c>
      <c r="K9840" s="72" t="s">
        <v>25</v>
      </c>
      <c r="L9840" s="72" t="s">
        <v>601</v>
      </c>
      <c r="M9840" s="72"/>
    </row>
    <row r="9841" spans="2:13" x14ac:dyDescent="0.25">
      <c r="B9841" s="72" t="s">
        <v>12</v>
      </c>
      <c r="C9841" s="72" t="s">
        <v>13</v>
      </c>
      <c r="D9841" s="72" t="s">
        <v>14</v>
      </c>
      <c r="E9841" s="72" t="s">
        <v>60</v>
      </c>
      <c r="F9841" s="73">
        <v>644685</v>
      </c>
      <c r="G9841" s="72" t="s">
        <v>16</v>
      </c>
      <c r="H9841" s="72" t="s">
        <v>24</v>
      </c>
      <c r="I9841" s="72" t="s">
        <v>18</v>
      </c>
      <c r="J9841" s="72" t="s">
        <v>19</v>
      </c>
      <c r="K9841" s="72" t="s">
        <v>37</v>
      </c>
      <c r="L9841" s="72" t="s">
        <v>635</v>
      </c>
      <c r="M9841" s="72" t="s">
        <v>184</v>
      </c>
    </row>
    <row r="9842" spans="2:13" x14ac:dyDescent="0.25">
      <c r="B9842" s="72" t="s">
        <v>12</v>
      </c>
      <c r="C9842" s="72" t="s">
        <v>13</v>
      </c>
      <c r="D9842" s="72" t="s">
        <v>14</v>
      </c>
      <c r="E9842" s="72" t="s">
        <v>83</v>
      </c>
      <c r="F9842" s="73">
        <v>786640</v>
      </c>
      <c r="G9842" s="72" t="s">
        <v>16</v>
      </c>
      <c r="H9842" s="72" t="s">
        <v>24</v>
      </c>
      <c r="I9842" s="72" t="s">
        <v>18</v>
      </c>
      <c r="J9842" s="72" t="s">
        <v>19</v>
      </c>
      <c r="K9842" s="72" t="s">
        <v>37</v>
      </c>
      <c r="L9842" s="72" t="s">
        <v>46</v>
      </c>
      <c r="M9842" s="72"/>
    </row>
    <row r="9843" spans="2:13" x14ac:dyDescent="0.25">
      <c r="B9843" s="72" t="s">
        <v>12</v>
      </c>
      <c r="C9843" s="72" t="s">
        <v>13</v>
      </c>
      <c r="D9843" s="72" t="s">
        <v>14</v>
      </c>
      <c r="E9843" s="72" t="s">
        <v>30</v>
      </c>
      <c r="F9843" s="73">
        <v>-2053</v>
      </c>
      <c r="G9843" s="72" t="s">
        <v>16</v>
      </c>
      <c r="H9843" s="72" t="s">
        <v>24</v>
      </c>
      <c r="I9843" s="72" t="s">
        <v>18</v>
      </c>
      <c r="J9843" s="72" t="s">
        <v>19</v>
      </c>
      <c r="K9843" s="72" t="s">
        <v>37</v>
      </c>
      <c r="L9843" s="72" t="s">
        <v>604</v>
      </c>
      <c r="M9843" s="72"/>
    </row>
    <row r="9844" spans="2:13" x14ac:dyDescent="0.25">
      <c r="B9844" s="72" t="s">
        <v>12</v>
      </c>
      <c r="C9844" s="72" t="s">
        <v>13</v>
      </c>
      <c r="D9844" s="72" t="s">
        <v>14</v>
      </c>
      <c r="E9844" s="72" t="s">
        <v>33</v>
      </c>
      <c r="F9844" s="73">
        <v>211762</v>
      </c>
      <c r="G9844" s="72" t="s">
        <v>16</v>
      </c>
      <c r="H9844" s="72" t="s">
        <v>24</v>
      </c>
      <c r="I9844" s="72" t="s">
        <v>18</v>
      </c>
      <c r="J9844" s="72" t="s">
        <v>19</v>
      </c>
      <c r="K9844" s="72" t="s">
        <v>37</v>
      </c>
      <c r="L9844" s="72" t="s">
        <v>291</v>
      </c>
      <c r="M9844" s="72" t="s">
        <v>47</v>
      </c>
    </row>
    <row r="9845" spans="2:13" x14ac:dyDescent="0.25">
      <c r="B9845" s="72" t="s">
        <v>12</v>
      </c>
      <c r="C9845" s="72" t="s">
        <v>13</v>
      </c>
      <c r="D9845" s="72" t="s">
        <v>14</v>
      </c>
      <c r="E9845" s="72" t="s">
        <v>39</v>
      </c>
      <c r="F9845" s="73">
        <v>-150048</v>
      </c>
      <c r="G9845" s="72" t="s">
        <v>16</v>
      </c>
      <c r="H9845" s="72" t="s">
        <v>24</v>
      </c>
      <c r="I9845" s="72" t="s">
        <v>18</v>
      </c>
      <c r="J9845" s="72" t="s">
        <v>19</v>
      </c>
      <c r="K9845" s="72" t="s">
        <v>96</v>
      </c>
      <c r="L9845" s="72" t="s">
        <v>337</v>
      </c>
      <c r="M9845" s="72"/>
    </row>
    <row r="9846" spans="2:13" x14ac:dyDescent="0.25">
      <c r="B9846" s="72" t="s">
        <v>12</v>
      </c>
      <c r="C9846" s="72" t="s">
        <v>13</v>
      </c>
      <c r="D9846" s="72" t="s">
        <v>14</v>
      </c>
      <c r="E9846" s="72" t="s">
        <v>132</v>
      </c>
      <c r="F9846" s="73">
        <v>3786462</v>
      </c>
      <c r="G9846" s="72" t="s">
        <v>16</v>
      </c>
      <c r="H9846" s="72" t="s">
        <v>24</v>
      </c>
      <c r="I9846" s="72" t="s">
        <v>18</v>
      </c>
      <c r="J9846" s="72" t="s">
        <v>19</v>
      </c>
      <c r="K9846" s="72" t="s">
        <v>185</v>
      </c>
      <c r="L9846" s="72" t="s">
        <v>409</v>
      </c>
      <c r="M9846" s="72" t="s">
        <v>67</v>
      </c>
    </row>
    <row r="9847" spans="2:13" x14ac:dyDescent="0.25">
      <c r="B9847" s="72" t="s">
        <v>12</v>
      </c>
      <c r="C9847" s="72" t="s">
        <v>13</v>
      </c>
      <c r="D9847" s="72" t="s">
        <v>14</v>
      </c>
      <c r="E9847" s="72" t="s">
        <v>68</v>
      </c>
      <c r="F9847" s="73">
        <v>-31839</v>
      </c>
      <c r="G9847" s="72" t="s">
        <v>16</v>
      </c>
      <c r="H9847" s="72" t="s">
        <v>24</v>
      </c>
      <c r="I9847" s="72" t="s">
        <v>18</v>
      </c>
      <c r="J9847" s="72" t="s">
        <v>19</v>
      </c>
      <c r="K9847" s="72" t="s">
        <v>31</v>
      </c>
      <c r="L9847" s="72" t="s">
        <v>293</v>
      </c>
      <c r="M9847" s="72"/>
    </row>
    <row r="9848" spans="2:13" x14ac:dyDescent="0.25">
      <c r="B9848" s="72" t="s">
        <v>12</v>
      </c>
      <c r="C9848" s="72" t="s">
        <v>13</v>
      </c>
      <c r="D9848" s="72" t="s">
        <v>14</v>
      </c>
      <c r="E9848" s="72" t="s">
        <v>123</v>
      </c>
      <c r="F9848" s="73">
        <v>-3376</v>
      </c>
      <c r="G9848" s="72" t="s">
        <v>16</v>
      </c>
      <c r="H9848" s="72" t="s">
        <v>24</v>
      </c>
      <c r="I9848" s="72" t="s">
        <v>18</v>
      </c>
      <c r="J9848" s="72" t="s">
        <v>19</v>
      </c>
      <c r="K9848" s="72" t="s">
        <v>37</v>
      </c>
      <c r="L9848" s="72" t="s">
        <v>280</v>
      </c>
      <c r="M9848" s="72"/>
    </row>
    <row r="9849" spans="2:13" x14ac:dyDescent="0.25">
      <c r="B9849" s="72" t="s">
        <v>12</v>
      </c>
      <c r="C9849" s="72" t="s">
        <v>13</v>
      </c>
      <c r="D9849" s="72" t="s">
        <v>14</v>
      </c>
      <c r="E9849" s="72" t="s">
        <v>134</v>
      </c>
      <c r="F9849" s="73">
        <v>245649</v>
      </c>
      <c r="G9849" s="72" t="s">
        <v>16</v>
      </c>
      <c r="H9849" s="72" t="s">
        <v>24</v>
      </c>
      <c r="I9849" s="72" t="s">
        <v>18</v>
      </c>
      <c r="J9849" s="72" t="s">
        <v>19</v>
      </c>
      <c r="K9849" s="72" t="s">
        <v>37</v>
      </c>
      <c r="L9849" s="72" t="s">
        <v>635</v>
      </c>
      <c r="M9849" s="72"/>
    </row>
    <row r="9850" spans="2:13" x14ac:dyDescent="0.25">
      <c r="B9850" s="72" t="s">
        <v>12</v>
      </c>
      <c r="C9850" s="72" t="s">
        <v>13</v>
      </c>
      <c r="D9850" s="72" t="s">
        <v>14</v>
      </c>
      <c r="E9850" s="72" t="s">
        <v>51</v>
      </c>
      <c r="F9850" s="73">
        <v>4</v>
      </c>
      <c r="G9850" s="72" t="s">
        <v>16</v>
      </c>
      <c r="H9850" s="72" t="s">
        <v>24</v>
      </c>
      <c r="I9850" s="72" t="s">
        <v>18</v>
      </c>
      <c r="J9850" s="72" t="s">
        <v>19</v>
      </c>
      <c r="K9850" s="72" t="s">
        <v>20</v>
      </c>
      <c r="L9850" s="72" t="s">
        <v>550</v>
      </c>
      <c r="M9850" s="72"/>
    </row>
    <row r="9851" spans="2:13" x14ac:dyDescent="0.25">
      <c r="B9851" s="72" t="s">
        <v>12</v>
      </c>
      <c r="C9851" s="72" t="s">
        <v>13</v>
      </c>
      <c r="D9851" s="72" t="s">
        <v>14</v>
      </c>
      <c r="E9851" s="72" t="s">
        <v>228</v>
      </c>
      <c r="F9851" s="73">
        <v>583241</v>
      </c>
      <c r="G9851" s="72" t="s">
        <v>16</v>
      </c>
      <c r="H9851" s="72" t="s">
        <v>24</v>
      </c>
      <c r="I9851" s="72" t="s">
        <v>18</v>
      </c>
      <c r="J9851" s="72" t="s">
        <v>19</v>
      </c>
      <c r="K9851" s="72" t="s">
        <v>99</v>
      </c>
      <c r="L9851" s="72" t="s">
        <v>446</v>
      </c>
      <c r="M9851" s="72" t="s">
        <v>184</v>
      </c>
    </row>
    <row r="9852" spans="2:13" x14ac:dyDescent="0.25">
      <c r="B9852" s="72" t="s">
        <v>12</v>
      </c>
      <c r="C9852" s="72" t="s">
        <v>13</v>
      </c>
      <c r="D9852" s="72" t="s">
        <v>14</v>
      </c>
      <c r="E9852" s="72" t="s">
        <v>83</v>
      </c>
      <c r="F9852" s="73">
        <v>708183</v>
      </c>
      <c r="G9852" s="72" t="s">
        <v>16</v>
      </c>
      <c r="H9852" s="72" t="s">
        <v>24</v>
      </c>
      <c r="I9852" s="72" t="s">
        <v>18</v>
      </c>
      <c r="J9852" s="72" t="s">
        <v>19</v>
      </c>
      <c r="K9852" s="72" t="s">
        <v>99</v>
      </c>
      <c r="L9852" s="72" t="s">
        <v>373</v>
      </c>
      <c r="M9852" s="72"/>
    </row>
    <row r="9853" spans="2:13" x14ac:dyDescent="0.25">
      <c r="B9853" s="72" t="s">
        <v>12</v>
      </c>
      <c r="C9853" s="72" t="s">
        <v>13</v>
      </c>
      <c r="D9853" s="72" t="s">
        <v>14</v>
      </c>
      <c r="E9853" s="72" t="s">
        <v>79</v>
      </c>
      <c r="F9853" s="73">
        <v>-5283</v>
      </c>
      <c r="G9853" s="72" t="s">
        <v>16</v>
      </c>
      <c r="H9853" s="72" t="s">
        <v>17</v>
      </c>
      <c r="I9853" s="72" t="s">
        <v>18</v>
      </c>
      <c r="J9853" s="72" t="s">
        <v>19</v>
      </c>
      <c r="K9853" s="72" t="s">
        <v>37</v>
      </c>
      <c r="L9853" s="72" t="s">
        <v>551</v>
      </c>
      <c r="M9853" s="72"/>
    </row>
    <row r="9854" spans="2:13" x14ac:dyDescent="0.25">
      <c r="B9854" s="72" t="s">
        <v>12</v>
      </c>
      <c r="C9854" s="72" t="s">
        <v>13</v>
      </c>
      <c r="D9854" s="72" t="s">
        <v>14</v>
      </c>
      <c r="E9854" s="72" t="s">
        <v>94</v>
      </c>
      <c r="F9854" s="73">
        <v>559</v>
      </c>
      <c r="G9854" s="72" t="s">
        <v>16</v>
      </c>
      <c r="H9854" s="72" t="s">
        <v>24</v>
      </c>
      <c r="I9854" s="72" t="s">
        <v>18</v>
      </c>
      <c r="J9854" s="72" t="s">
        <v>19</v>
      </c>
      <c r="K9854" s="72" t="s">
        <v>25</v>
      </c>
      <c r="L9854" s="72" t="s">
        <v>636</v>
      </c>
      <c r="M9854" s="72"/>
    </row>
    <row r="9855" spans="2:13" x14ac:dyDescent="0.25">
      <c r="B9855" s="72" t="s">
        <v>12</v>
      </c>
      <c r="C9855" s="72" t="s">
        <v>13</v>
      </c>
      <c r="D9855" s="72" t="s">
        <v>14</v>
      </c>
      <c r="E9855" s="72" t="s">
        <v>65</v>
      </c>
      <c r="F9855" s="73">
        <v>332940</v>
      </c>
      <c r="G9855" s="72" t="s">
        <v>16</v>
      </c>
      <c r="H9855" s="72" t="s">
        <v>24</v>
      </c>
      <c r="I9855" s="72" t="s">
        <v>18</v>
      </c>
      <c r="J9855" s="72" t="s">
        <v>19</v>
      </c>
      <c r="K9855" s="72" t="s">
        <v>37</v>
      </c>
      <c r="L9855" s="72" t="s">
        <v>635</v>
      </c>
      <c r="M9855" s="72" t="s">
        <v>67</v>
      </c>
    </row>
    <row r="9856" spans="2:13" x14ac:dyDescent="0.25">
      <c r="B9856" s="72" t="s">
        <v>12</v>
      </c>
      <c r="C9856" s="72" t="s">
        <v>13</v>
      </c>
      <c r="D9856" s="72" t="s">
        <v>14</v>
      </c>
      <c r="E9856" s="72" t="s">
        <v>55</v>
      </c>
      <c r="F9856" s="73">
        <v>49420</v>
      </c>
      <c r="G9856" s="72" t="s">
        <v>16</v>
      </c>
      <c r="H9856" s="72" t="s">
        <v>24</v>
      </c>
      <c r="I9856" s="72" t="s">
        <v>18</v>
      </c>
      <c r="J9856" s="72" t="s">
        <v>19</v>
      </c>
      <c r="K9856" s="72" t="s">
        <v>25</v>
      </c>
      <c r="L9856" s="72" t="s">
        <v>142</v>
      </c>
      <c r="M9856" s="72" t="s">
        <v>29</v>
      </c>
    </row>
    <row r="9857" spans="2:13" x14ac:dyDescent="0.25">
      <c r="B9857" s="72" t="s">
        <v>12</v>
      </c>
      <c r="C9857" s="72" t="s">
        <v>13</v>
      </c>
      <c r="D9857" s="72" t="s">
        <v>14</v>
      </c>
      <c r="E9857" s="72" t="s">
        <v>134</v>
      </c>
      <c r="F9857" s="73">
        <v>190818</v>
      </c>
      <c r="G9857" s="72" t="s">
        <v>16</v>
      </c>
      <c r="H9857" s="72" t="s">
        <v>24</v>
      </c>
      <c r="I9857" s="72" t="s">
        <v>18</v>
      </c>
      <c r="J9857" s="72" t="s">
        <v>19</v>
      </c>
      <c r="K9857" s="72" t="s">
        <v>49</v>
      </c>
      <c r="L9857" s="72" t="s">
        <v>73</v>
      </c>
      <c r="M9857" s="72"/>
    </row>
    <row r="9858" spans="2:13" x14ac:dyDescent="0.25">
      <c r="B9858" s="72" t="s">
        <v>12</v>
      </c>
      <c r="C9858" s="72" t="s">
        <v>13</v>
      </c>
      <c r="D9858" s="72" t="s">
        <v>14</v>
      </c>
      <c r="E9858" s="72" t="s">
        <v>36</v>
      </c>
      <c r="F9858" s="73">
        <v>557056</v>
      </c>
      <c r="G9858" s="72" t="s">
        <v>16</v>
      </c>
      <c r="H9858" s="72" t="s">
        <v>17</v>
      </c>
      <c r="I9858" s="72" t="s">
        <v>18</v>
      </c>
      <c r="J9858" s="72" t="s">
        <v>19</v>
      </c>
      <c r="K9858" s="72" t="s">
        <v>25</v>
      </c>
      <c r="L9858" s="72" t="s">
        <v>138</v>
      </c>
      <c r="M9858" s="72" t="s">
        <v>29</v>
      </c>
    </row>
    <row r="9859" spans="2:13" x14ac:dyDescent="0.25">
      <c r="B9859" s="72" t="s">
        <v>12</v>
      </c>
      <c r="C9859" s="72" t="s">
        <v>13</v>
      </c>
      <c r="D9859" s="72" t="s">
        <v>14</v>
      </c>
      <c r="E9859" s="72" t="s">
        <v>123</v>
      </c>
      <c r="F9859" s="73">
        <v>-460</v>
      </c>
      <c r="G9859" s="72" t="s">
        <v>16</v>
      </c>
      <c r="H9859" s="72" t="s">
        <v>24</v>
      </c>
      <c r="I9859" s="72" t="s">
        <v>18</v>
      </c>
      <c r="J9859" s="72" t="s">
        <v>19</v>
      </c>
      <c r="K9859" s="72" t="s">
        <v>25</v>
      </c>
      <c r="L9859" s="72" t="s">
        <v>93</v>
      </c>
      <c r="M9859" s="72"/>
    </row>
    <row r="9860" spans="2:13" x14ac:dyDescent="0.25">
      <c r="B9860" s="72" t="s">
        <v>12</v>
      </c>
      <c r="C9860" s="72" t="s">
        <v>13</v>
      </c>
      <c r="D9860" s="72" t="s">
        <v>14</v>
      </c>
      <c r="E9860" s="72" t="s">
        <v>637</v>
      </c>
      <c r="F9860" s="73">
        <v>22184971</v>
      </c>
      <c r="G9860" s="72" t="s">
        <v>16</v>
      </c>
      <c r="H9860" s="72" t="s">
        <v>24</v>
      </c>
      <c r="I9860" s="72" t="s">
        <v>18</v>
      </c>
      <c r="J9860" s="72" t="s">
        <v>19</v>
      </c>
      <c r="K9860" s="72"/>
      <c r="L9860" s="72"/>
      <c r="M9860" s="72" t="s">
        <v>47</v>
      </c>
    </row>
    <row r="9861" spans="2:13" x14ac:dyDescent="0.25">
      <c r="B9861" s="72" t="s">
        <v>12</v>
      </c>
      <c r="C9861" s="72" t="s">
        <v>13</v>
      </c>
      <c r="D9861" s="72" t="s">
        <v>14</v>
      </c>
      <c r="E9861" s="72" t="s">
        <v>41</v>
      </c>
      <c r="F9861" s="73">
        <v>-74</v>
      </c>
      <c r="G9861" s="72" t="s">
        <v>16</v>
      </c>
      <c r="H9861" s="72" t="s">
        <v>17</v>
      </c>
      <c r="I9861" s="72" t="s">
        <v>48</v>
      </c>
      <c r="J9861" s="72" t="s">
        <v>19</v>
      </c>
      <c r="K9861" s="72" t="s">
        <v>49</v>
      </c>
      <c r="L9861" s="72" t="s">
        <v>255</v>
      </c>
      <c r="M9861" s="72"/>
    </row>
    <row r="9862" spans="2:13" x14ac:dyDescent="0.25">
      <c r="B9862" s="72" t="s">
        <v>12</v>
      </c>
      <c r="C9862" s="72" t="s">
        <v>13</v>
      </c>
      <c r="D9862" s="72" t="s">
        <v>14</v>
      </c>
      <c r="E9862" s="72" t="s">
        <v>55</v>
      </c>
      <c r="F9862" s="73">
        <v>124286</v>
      </c>
      <c r="G9862" s="72" t="s">
        <v>16</v>
      </c>
      <c r="H9862" s="72" t="s">
        <v>24</v>
      </c>
      <c r="I9862" s="72" t="s">
        <v>18</v>
      </c>
      <c r="J9862" s="72" t="s">
        <v>19</v>
      </c>
      <c r="K9862" s="72" t="s">
        <v>117</v>
      </c>
      <c r="L9862" s="72" t="s">
        <v>393</v>
      </c>
      <c r="M9862" s="72" t="s">
        <v>29</v>
      </c>
    </row>
    <row r="9863" spans="2:13" x14ac:dyDescent="0.25">
      <c r="B9863" s="72" t="s">
        <v>12</v>
      </c>
      <c r="C9863" s="72" t="s">
        <v>13</v>
      </c>
      <c r="D9863" s="72" t="s">
        <v>14</v>
      </c>
      <c r="E9863" s="72" t="s">
        <v>41</v>
      </c>
      <c r="F9863" s="73">
        <v>-2150</v>
      </c>
      <c r="G9863" s="72" t="s">
        <v>16</v>
      </c>
      <c r="H9863" s="72" t="s">
        <v>17</v>
      </c>
      <c r="I9863" s="72" t="s">
        <v>18</v>
      </c>
      <c r="J9863" s="72" t="s">
        <v>19</v>
      </c>
      <c r="K9863" s="72" t="s">
        <v>25</v>
      </c>
      <c r="L9863" s="72" t="s">
        <v>459</v>
      </c>
      <c r="M9863" s="72"/>
    </row>
    <row r="9864" spans="2:13" x14ac:dyDescent="0.25">
      <c r="B9864" s="72" t="s">
        <v>12</v>
      </c>
      <c r="C9864" s="72" t="s">
        <v>13</v>
      </c>
      <c r="D9864" s="72" t="s">
        <v>14</v>
      </c>
      <c r="E9864" s="72" t="s">
        <v>27</v>
      </c>
      <c r="F9864" s="73">
        <v>26520</v>
      </c>
      <c r="G9864" s="72" t="s">
        <v>16</v>
      </c>
      <c r="H9864" s="72" t="s">
        <v>24</v>
      </c>
      <c r="I9864" s="72" t="s">
        <v>18</v>
      </c>
      <c r="J9864" s="72" t="s">
        <v>19</v>
      </c>
      <c r="K9864" s="72" t="s">
        <v>63</v>
      </c>
      <c r="L9864" s="72" t="s">
        <v>564</v>
      </c>
      <c r="M9864" s="72" t="s">
        <v>57</v>
      </c>
    </row>
    <row r="9865" spans="2:13" x14ac:dyDescent="0.25">
      <c r="B9865" s="72" t="s">
        <v>12</v>
      </c>
      <c r="C9865" s="72" t="s">
        <v>13</v>
      </c>
      <c r="D9865" s="72" t="s">
        <v>14</v>
      </c>
      <c r="E9865" s="72" t="s">
        <v>353</v>
      </c>
      <c r="F9865" s="73">
        <v>17564</v>
      </c>
      <c r="G9865" s="72" t="s">
        <v>16</v>
      </c>
      <c r="H9865" s="72" t="s">
        <v>24</v>
      </c>
      <c r="I9865" s="72" t="s">
        <v>18</v>
      </c>
      <c r="J9865" s="72" t="s">
        <v>19</v>
      </c>
      <c r="K9865" s="72" t="s">
        <v>25</v>
      </c>
      <c r="L9865" s="72" t="s">
        <v>128</v>
      </c>
      <c r="M9865" s="72" t="s">
        <v>67</v>
      </c>
    </row>
    <row r="9866" spans="2:13" x14ac:dyDescent="0.25">
      <c r="B9866" s="72" t="s">
        <v>12</v>
      </c>
      <c r="C9866" s="72" t="s">
        <v>13</v>
      </c>
      <c r="D9866" s="72" t="s">
        <v>14</v>
      </c>
      <c r="E9866" s="72" t="s">
        <v>55</v>
      </c>
      <c r="F9866" s="73">
        <v>154226</v>
      </c>
      <c r="G9866" s="72" t="s">
        <v>16</v>
      </c>
      <c r="H9866" s="72" t="s">
        <v>24</v>
      </c>
      <c r="I9866" s="72" t="s">
        <v>18</v>
      </c>
      <c r="J9866" s="72" t="s">
        <v>19</v>
      </c>
      <c r="K9866" s="72" t="s">
        <v>63</v>
      </c>
      <c r="L9866" s="72" t="s">
        <v>564</v>
      </c>
      <c r="M9866" s="72" t="s">
        <v>112</v>
      </c>
    </row>
    <row r="9867" spans="2:13" x14ac:dyDescent="0.25">
      <c r="B9867" s="72" t="s">
        <v>12</v>
      </c>
      <c r="C9867" s="72" t="s">
        <v>13</v>
      </c>
      <c r="D9867" s="72" t="s">
        <v>14</v>
      </c>
      <c r="E9867" s="72" t="s">
        <v>258</v>
      </c>
      <c r="F9867" s="73">
        <v>116856</v>
      </c>
      <c r="G9867" s="72" t="s">
        <v>16</v>
      </c>
      <c r="H9867" s="72" t="s">
        <v>17</v>
      </c>
      <c r="I9867" s="72" t="s">
        <v>18</v>
      </c>
      <c r="J9867" s="72" t="s">
        <v>19</v>
      </c>
      <c r="K9867" s="72" t="s">
        <v>25</v>
      </c>
      <c r="L9867" s="72" t="s">
        <v>537</v>
      </c>
      <c r="M9867" s="72" t="s">
        <v>72</v>
      </c>
    </row>
    <row r="9868" spans="2:13" x14ac:dyDescent="0.25">
      <c r="B9868" s="72" t="s">
        <v>12</v>
      </c>
      <c r="C9868" s="72" t="s">
        <v>13</v>
      </c>
      <c r="D9868" s="72" t="s">
        <v>14</v>
      </c>
      <c r="E9868" s="72" t="s">
        <v>316</v>
      </c>
      <c r="F9868" s="73">
        <v>80880</v>
      </c>
      <c r="G9868" s="72" t="s">
        <v>16</v>
      </c>
      <c r="H9868" s="72" t="s">
        <v>24</v>
      </c>
      <c r="I9868" s="72" t="s">
        <v>18</v>
      </c>
      <c r="J9868" s="72" t="s">
        <v>19</v>
      </c>
      <c r="K9868" s="72" t="s">
        <v>37</v>
      </c>
      <c r="L9868" s="72" t="s">
        <v>232</v>
      </c>
      <c r="M9868" s="72" t="s">
        <v>243</v>
      </c>
    </row>
    <row r="9869" spans="2:13" x14ac:dyDescent="0.25">
      <c r="B9869" s="72" t="s">
        <v>12</v>
      </c>
      <c r="C9869" s="72" t="s">
        <v>13</v>
      </c>
      <c r="D9869" s="72" t="s">
        <v>14</v>
      </c>
      <c r="E9869" s="72" t="s">
        <v>39</v>
      </c>
      <c r="F9869" s="73">
        <v>-3569</v>
      </c>
      <c r="G9869" s="72" t="s">
        <v>16</v>
      </c>
      <c r="H9869" s="72" t="s">
        <v>24</v>
      </c>
      <c r="I9869" s="72" t="s">
        <v>18</v>
      </c>
      <c r="J9869" s="72" t="s">
        <v>19</v>
      </c>
      <c r="K9869" s="72" t="s">
        <v>25</v>
      </c>
      <c r="L9869" s="72" t="s">
        <v>493</v>
      </c>
      <c r="M9869" s="72"/>
    </row>
    <row r="9870" spans="2:13" x14ac:dyDescent="0.25">
      <c r="B9870" s="72" t="s">
        <v>12</v>
      </c>
      <c r="C9870" s="72" t="s">
        <v>13</v>
      </c>
      <c r="D9870" s="72" t="s">
        <v>14</v>
      </c>
      <c r="E9870" s="72" t="s">
        <v>68</v>
      </c>
      <c r="F9870" s="73">
        <v>-1330</v>
      </c>
      <c r="G9870" s="72" t="s">
        <v>16</v>
      </c>
      <c r="H9870" s="72" t="s">
        <v>17</v>
      </c>
      <c r="I9870" s="72" t="s">
        <v>18</v>
      </c>
      <c r="J9870" s="72" t="s">
        <v>19</v>
      </c>
      <c r="K9870" s="72" t="s">
        <v>25</v>
      </c>
      <c r="L9870" s="72" t="s">
        <v>122</v>
      </c>
      <c r="M9870" s="72"/>
    </row>
    <row r="9871" spans="2:13" x14ac:dyDescent="0.25">
      <c r="B9871" s="72" t="s">
        <v>12</v>
      </c>
      <c r="C9871" s="72" t="s">
        <v>13</v>
      </c>
      <c r="D9871" s="72" t="s">
        <v>14</v>
      </c>
      <c r="E9871" s="72" t="s">
        <v>68</v>
      </c>
      <c r="F9871" s="73">
        <v>-479591</v>
      </c>
      <c r="G9871" s="72" t="s">
        <v>16</v>
      </c>
      <c r="H9871" s="72" t="s">
        <v>24</v>
      </c>
      <c r="I9871" s="72" t="s">
        <v>18</v>
      </c>
      <c r="J9871" s="72" t="s">
        <v>19</v>
      </c>
      <c r="K9871" s="72" t="s">
        <v>25</v>
      </c>
      <c r="L9871" s="72" t="s">
        <v>474</v>
      </c>
      <c r="M9871" s="72"/>
    </row>
    <row r="9872" spans="2:13" x14ac:dyDescent="0.25">
      <c r="B9872" s="72" t="s">
        <v>12</v>
      </c>
      <c r="C9872" s="72" t="s">
        <v>13</v>
      </c>
      <c r="D9872" s="72" t="s">
        <v>14</v>
      </c>
      <c r="E9872" s="72" t="s">
        <v>83</v>
      </c>
      <c r="F9872" s="73">
        <v>933</v>
      </c>
      <c r="G9872" s="72" t="s">
        <v>16</v>
      </c>
      <c r="H9872" s="72" t="s">
        <v>24</v>
      </c>
      <c r="I9872" s="72" t="s">
        <v>18</v>
      </c>
      <c r="J9872" s="72" t="s">
        <v>19</v>
      </c>
      <c r="K9872" s="72" t="s">
        <v>25</v>
      </c>
      <c r="L9872" s="72" t="s">
        <v>573</v>
      </c>
      <c r="M9872" s="72"/>
    </row>
    <row r="9873" spans="2:13" x14ac:dyDescent="0.25">
      <c r="B9873" s="72" t="s">
        <v>12</v>
      </c>
      <c r="C9873" s="72" t="s">
        <v>13</v>
      </c>
      <c r="D9873" s="72" t="s">
        <v>14</v>
      </c>
      <c r="E9873" s="72" t="s">
        <v>94</v>
      </c>
      <c r="F9873" s="73">
        <v>3758</v>
      </c>
      <c r="G9873" s="72" t="s">
        <v>16</v>
      </c>
      <c r="H9873" s="72" t="s">
        <v>24</v>
      </c>
      <c r="I9873" s="72" t="s">
        <v>18</v>
      </c>
      <c r="J9873" s="72" t="s">
        <v>19</v>
      </c>
      <c r="K9873" s="72" t="s">
        <v>25</v>
      </c>
      <c r="L9873" s="72" t="s">
        <v>592</v>
      </c>
      <c r="M9873" s="72"/>
    </row>
    <row r="9874" spans="2:13" x14ac:dyDescent="0.25">
      <c r="B9874" s="72" t="s">
        <v>12</v>
      </c>
      <c r="C9874" s="72" t="s">
        <v>13</v>
      </c>
      <c r="D9874" s="72" t="s">
        <v>14</v>
      </c>
      <c r="E9874" s="72" t="s">
        <v>39</v>
      </c>
      <c r="F9874" s="73">
        <v>-32353</v>
      </c>
      <c r="G9874" s="72" t="s">
        <v>16</v>
      </c>
      <c r="H9874" s="72" t="s">
        <v>17</v>
      </c>
      <c r="I9874" s="72" t="s">
        <v>18</v>
      </c>
      <c r="J9874" s="72" t="s">
        <v>19</v>
      </c>
      <c r="K9874" s="72" t="s">
        <v>25</v>
      </c>
      <c r="L9874" s="72" t="s">
        <v>149</v>
      </c>
      <c r="M9874" s="72"/>
    </row>
    <row r="9875" spans="2:13" x14ac:dyDescent="0.25">
      <c r="B9875" s="72" t="s">
        <v>12</v>
      </c>
      <c r="C9875" s="72" t="s">
        <v>13</v>
      </c>
      <c r="D9875" s="72" t="s">
        <v>14</v>
      </c>
      <c r="E9875" s="72" t="s">
        <v>33</v>
      </c>
      <c r="F9875" s="73">
        <v>38900</v>
      </c>
      <c r="G9875" s="72" t="s">
        <v>16</v>
      </c>
      <c r="H9875" s="72" t="s">
        <v>24</v>
      </c>
      <c r="I9875" s="72" t="s">
        <v>18</v>
      </c>
      <c r="J9875" s="72" t="s">
        <v>19</v>
      </c>
      <c r="K9875" s="72" t="s">
        <v>37</v>
      </c>
      <c r="L9875" s="72" t="s">
        <v>482</v>
      </c>
      <c r="M9875" s="72" t="s">
        <v>29</v>
      </c>
    </row>
    <row r="9876" spans="2:13" x14ac:dyDescent="0.25">
      <c r="B9876" s="72" t="s">
        <v>12</v>
      </c>
      <c r="C9876" s="72" t="s">
        <v>13</v>
      </c>
      <c r="D9876" s="72" t="s">
        <v>14</v>
      </c>
      <c r="E9876" s="72" t="s">
        <v>79</v>
      </c>
      <c r="F9876" s="73">
        <v>-13070</v>
      </c>
      <c r="G9876" s="72" t="s">
        <v>16</v>
      </c>
      <c r="H9876" s="72" t="s">
        <v>17</v>
      </c>
      <c r="I9876" s="72" t="s">
        <v>18</v>
      </c>
      <c r="J9876" s="72" t="s">
        <v>19</v>
      </c>
      <c r="K9876" s="72" t="s">
        <v>25</v>
      </c>
      <c r="L9876" s="72" t="s">
        <v>111</v>
      </c>
      <c r="M9876" s="72"/>
    </row>
    <row r="9877" spans="2:13" x14ac:dyDescent="0.25">
      <c r="B9877" s="72" t="s">
        <v>12</v>
      </c>
      <c r="C9877" s="72" t="s">
        <v>13</v>
      </c>
      <c r="D9877" s="72" t="s">
        <v>14</v>
      </c>
      <c r="E9877" s="72" t="s">
        <v>94</v>
      </c>
      <c r="F9877" s="73">
        <v>401774</v>
      </c>
      <c r="G9877" s="72" t="s">
        <v>16</v>
      </c>
      <c r="H9877" s="72" t="s">
        <v>24</v>
      </c>
      <c r="I9877" s="72" t="s">
        <v>18</v>
      </c>
      <c r="J9877" s="72" t="s">
        <v>19</v>
      </c>
      <c r="K9877" s="72" t="s">
        <v>25</v>
      </c>
      <c r="L9877" s="72" t="s">
        <v>77</v>
      </c>
      <c r="M9877" s="72"/>
    </row>
    <row r="9878" spans="2:13" x14ac:dyDescent="0.25">
      <c r="B9878" s="72" t="s">
        <v>12</v>
      </c>
      <c r="C9878" s="72" t="s">
        <v>13</v>
      </c>
      <c r="D9878" s="72" t="s">
        <v>14</v>
      </c>
      <c r="E9878" s="72" t="s">
        <v>83</v>
      </c>
      <c r="F9878" s="73">
        <v>56685</v>
      </c>
      <c r="G9878" s="72" t="s">
        <v>16</v>
      </c>
      <c r="H9878" s="72" t="s">
        <v>17</v>
      </c>
      <c r="I9878" s="72" t="s">
        <v>18</v>
      </c>
      <c r="J9878" s="72" t="s">
        <v>19</v>
      </c>
      <c r="K9878" s="72" t="s">
        <v>25</v>
      </c>
      <c r="L9878" s="72" t="s">
        <v>488</v>
      </c>
      <c r="M9878" s="72"/>
    </row>
    <row r="9879" spans="2:13" x14ac:dyDescent="0.25">
      <c r="B9879" s="72" t="s">
        <v>12</v>
      </c>
      <c r="C9879" s="72" t="s">
        <v>13</v>
      </c>
      <c r="D9879" s="72" t="s">
        <v>14</v>
      </c>
      <c r="E9879" s="72" t="s">
        <v>33</v>
      </c>
      <c r="F9879" s="73">
        <v>25071</v>
      </c>
      <c r="G9879" s="72" t="s">
        <v>16</v>
      </c>
      <c r="H9879" s="72" t="s">
        <v>24</v>
      </c>
      <c r="I9879" s="72" t="s">
        <v>18</v>
      </c>
      <c r="J9879" s="72" t="s">
        <v>19</v>
      </c>
      <c r="K9879" s="72" t="s">
        <v>43</v>
      </c>
      <c r="L9879" s="72" t="s">
        <v>378</v>
      </c>
      <c r="M9879" s="72" t="s">
        <v>35</v>
      </c>
    </row>
    <row r="9880" spans="2:13" x14ac:dyDescent="0.25">
      <c r="B9880" s="72" t="s">
        <v>12</v>
      </c>
      <c r="C9880" s="72" t="s">
        <v>13</v>
      </c>
      <c r="D9880" s="72" t="s">
        <v>14</v>
      </c>
      <c r="E9880" s="72" t="s">
        <v>41</v>
      </c>
      <c r="F9880" s="73">
        <v>-83</v>
      </c>
      <c r="G9880" s="72" t="s">
        <v>16</v>
      </c>
      <c r="H9880" s="72" t="s">
        <v>24</v>
      </c>
      <c r="I9880" s="72" t="s">
        <v>18</v>
      </c>
      <c r="J9880" s="72" t="s">
        <v>19</v>
      </c>
      <c r="K9880" s="72" t="s">
        <v>25</v>
      </c>
      <c r="L9880" s="72" t="s">
        <v>254</v>
      </c>
      <c r="M9880" s="72"/>
    </row>
    <row r="9881" spans="2:13" x14ac:dyDescent="0.25">
      <c r="B9881" s="72" t="s">
        <v>12</v>
      </c>
      <c r="C9881" s="72" t="s">
        <v>13</v>
      </c>
      <c r="D9881" s="72" t="s">
        <v>14</v>
      </c>
      <c r="E9881" s="72" t="s">
        <v>81</v>
      </c>
      <c r="F9881" s="73">
        <v>32686</v>
      </c>
      <c r="G9881" s="72" t="s">
        <v>16</v>
      </c>
      <c r="H9881" s="72" t="s">
        <v>24</v>
      </c>
      <c r="I9881" s="72" t="s">
        <v>18</v>
      </c>
      <c r="J9881" s="72" t="s">
        <v>19</v>
      </c>
      <c r="K9881" s="72" t="s">
        <v>117</v>
      </c>
      <c r="L9881" s="72" t="s">
        <v>515</v>
      </c>
      <c r="M9881" s="72" t="s">
        <v>47</v>
      </c>
    </row>
    <row r="9882" spans="2:13" x14ac:dyDescent="0.25">
      <c r="B9882" s="72" t="s">
        <v>12</v>
      </c>
      <c r="C9882" s="72" t="s">
        <v>13</v>
      </c>
      <c r="D9882" s="72" t="s">
        <v>14</v>
      </c>
      <c r="E9882" s="72" t="s">
        <v>55</v>
      </c>
      <c r="F9882" s="73">
        <v>67303</v>
      </c>
      <c r="G9882" s="72" t="s">
        <v>16</v>
      </c>
      <c r="H9882" s="72" t="s">
        <v>24</v>
      </c>
      <c r="I9882" s="72" t="s">
        <v>18</v>
      </c>
      <c r="J9882" s="72" t="s">
        <v>19</v>
      </c>
      <c r="K9882" s="72" t="s">
        <v>117</v>
      </c>
      <c r="L9882" s="72" t="s">
        <v>520</v>
      </c>
      <c r="M9882" s="72" t="s">
        <v>29</v>
      </c>
    </row>
    <row r="9883" spans="2:13" x14ac:dyDescent="0.25">
      <c r="B9883" s="72" t="s">
        <v>12</v>
      </c>
      <c r="C9883" s="72" t="s">
        <v>13</v>
      </c>
      <c r="D9883" s="72" t="s">
        <v>14</v>
      </c>
      <c r="E9883" s="72" t="s">
        <v>23</v>
      </c>
      <c r="F9883" s="73">
        <v>-32953</v>
      </c>
      <c r="G9883" s="72" t="s">
        <v>16</v>
      </c>
      <c r="H9883" s="72" t="s">
        <v>24</v>
      </c>
      <c r="I9883" s="72" t="s">
        <v>18</v>
      </c>
      <c r="J9883" s="72" t="s">
        <v>19</v>
      </c>
      <c r="K9883" s="72" t="s">
        <v>37</v>
      </c>
      <c r="L9883" s="72" t="s">
        <v>291</v>
      </c>
      <c r="M9883" s="72"/>
    </row>
    <row r="9884" spans="2:13" x14ac:dyDescent="0.25">
      <c r="B9884" s="72" t="s">
        <v>12</v>
      </c>
      <c r="C9884" s="72" t="s">
        <v>13</v>
      </c>
      <c r="D9884" s="72" t="s">
        <v>14</v>
      </c>
      <c r="E9884" s="72" t="s">
        <v>41</v>
      </c>
      <c r="F9884" s="73">
        <v>-61</v>
      </c>
      <c r="G9884" s="72" t="s">
        <v>16</v>
      </c>
      <c r="H9884" s="72" t="s">
        <v>24</v>
      </c>
      <c r="I9884" s="72" t="s">
        <v>18</v>
      </c>
      <c r="J9884" s="72" t="s">
        <v>19</v>
      </c>
      <c r="K9884" s="72" t="s">
        <v>25</v>
      </c>
      <c r="L9884" s="72" t="s">
        <v>420</v>
      </c>
      <c r="M9884" s="72"/>
    </row>
    <row r="9885" spans="2:13" x14ac:dyDescent="0.25">
      <c r="B9885" s="72" t="s">
        <v>12</v>
      </c>
      <c r="C9885" s="72" t="s">
        <v>13</v>
      </c>
      <c r="D9885" s="72" t="s">
        <v>14</v>
      </c>
      <c r="E9885" s="72" t="s">
        <v>41</v>
      </c>
      <c r="F9885" s="73">
        <v>-1000</v>
      </c>
      <c r="G9885" s="72" t="s">
        <v>16</v>
      </c>
      <c r="H9885" s="72" t="s">
        <v>24</v>
      </c>
      <c r="I9885" s="72" t="s">
        <v>18</v>
      </c>
      <c r="J9885" s="72" t="s">
        <v>19</v>
      </c>
      <c r="K9885" s="72" t="s">
        <v>37</v>
      </c>
      <c r="L9885" s="72" t="s">
        <v>90</v>
      </c>
      <c r="M9885" s="72"/>
    </row>
    <row r="9886" spans="2:13" x14ac:dyDescent="0.25">
      <c r="B9886" s="72" t="s">
        <v>12</v>
      </c>
      <c r="C9886" s="72" t="s">
        <v>13</v>
      </c>
      <c r="D9886" s="72" t="s">
        <v>14</v>
      </c>
      <c r="E9886" s="72" t="s">
        <v>36</v>
      </c>
      <c r="F9886" s="73">
        <v>109785</v>
      </c>
      <c r="G9886" s="72" t="s">
        <v>16</v>
      </c>
      <c r="H9886" s="72" t="s">
        <v>17</v>
      </c>
      <c r="I9886" s="72" t="s">
        <v>48</v>
      </c>
      <c r="J9886" s="72" t="s">
        <v>19</v>
      </c>
      <c r="K9886" s="72" t="s">
        <v>49</v>
      </c>
      <c r="L9886" s="72" t="s">
        <v>288</v>
      </c>
      <c r="M9886" s="72" t="s">
        <v>29</v>
      </c>
    </row>
    <row r="9887" spans="2:13" x14ac:dyDescent="0.25">
      <c r="B9887" s="72" t="s">
        <v>12</v>
      </c>
      <c r="C9887" s="72" t="s">
        <v>13</v>
      </c>
      <c r="D9887" s="72" t="s">
        <v>14</v>
      </c>
      <c r="E9887" s="72" t="s">
        <v>83</v>
      </c>
      <c r="F9887" s="73">
        <v>723</v>
      </c>
      <c r="G9887" s="72" t="s">
        <v>16</v>
      </c>
      <c r="H9887" s="72" t="s">
        <v>24</v>
      </c>
      <c r="I9887" s="72" t="s">
        <v>48</v>
      </c>
      <c r="J9887" s="72" t="s">
        <v>19</v>
      </c>
      <c r="K9887" s="72" t="s">
        <v>25</v>
      </c>
      <c r="L9887" s="72" t="s">
        <v>388</v>
      </c>
      <c r="M9887" s="72"/>
    </row>
    <row r="9888" spans="2:13" x14ac:dyDescent="0.25">
      <c r="B9888" s="72" t="s">
        <v>12</v>
      </c>
      <c r="C9888" s="72" t="s">
        <v>13</v>
      </c>
      <c r="D9888" s="72" t="s">
        <v>14</v>
      </c>
      <c r="E9888" s="72" t="s">
        <v>58</v>
      </c>
      <c r="F9888" s="73">
        <v>150082</v>
      </c>
      <c r="G9888" s="72" t="s">
        <v>16</v>
      </c>
      <c r="H9888" s="72" t="s">
        <v>24</v>
      </c>
      <c r="I9888" s="72" t="s">
        <v>18</v>
      </c>
      <c r="J9888" s="72" t="s">
        <v>19</v>
      </c>
      <c r="K9888" s="72" t="s">
        <v>49</v>
      </c>
      <c r="L9888" s="72" t="s">
        <v>203</v>
      </c>
      <c r="M9888" s="72" t="s">
        <v>47</v>
      </c>
    </row>
    <row r="9889" spans="2:13" x14ac:dyDescent="0.25">
      <c r="B9889" s="72" t="s">
        <v>12</v>
      </c>
      <c r="C9889" s="72" t="s">
        <v>13</v>
      </c>
      <c r="D9889" s="72" t="s">
        <v>14</v>
      </c>
      <c r="E9889" s="72" t="s">
        <v>81</v>
      </c>
      <c r="F9889" s="73">
        <v>81041</v>
      </c>
      <c r="G9889" s="72" t="s">
        <v>16</v>
      </c>
      <c r="H9889" s="72" t="s">
        <v>24</v>
      </c>
      <c r="I9889" s="72" t="s">
        <v>18</v>
      </c>
      <c r="J9889" s="72" t="s">
        <v>19</v>
      </c>
      <c r="K9889" s="72" t="s">
        <v>43</v>
      </c>
      <c r="L9889" s="72" t="s">
        <v>56</v>
      </c>
      <c r="M9889" s="72" t="s">
        <v>35</v>
      </c>
    </row>
    <row r="9890" spans="2:13" x14ac:dyDescent="0.25">
      <c r="B9890" s="72" t="s">
        <v>12</v>
      </c>
      <c r="C9890" s="72" t="s">
        <v>13</v>
      </c>
      <c r="D9890" s="72" t="s">
        <v>14</v>
      </c>
      <c r="E9890" s="72" t="s">
        <v>83</v>
      </c>
      <c r="F9890" s="73">
        <v>53875</v>
      </c>
      <c r="G9890" s="72" t="s">
        <v>16</v>
      </c>
      <c r="H9890" s="72" t="s">
        <v>24</v>
      </c>
      <c r="I9890" s="72" t="s">
        <v>18</v>
      </c>
      <c r="J9890" s="72" t="s">
        <v>19</v>
      </c>
      <c r="K9890" s="72" t="s">
        <v>37</v>
      </c>
      <c r="L9890" s="72" t="s">
        <v>413</v>
      </c>
      <c r="M9890" s="72"/>
    </row>
    <row r="9891" spans="2:13" x14ac:dyDescent="0.25">
      <c r="B9891" s="72" t="s">
        <v>12</v>
      </c>
      <c r="C9891" s="72" t="s">
        <v>13</v>
      </c>
      <c r="D9891" s="72" t="s">
        <v>14</v>
      </c>
      <c r="E9891" s="72" t="s">
        <v>68</v>
      </c>
      <c r="F9891" s="73">
        <v>-108499</v>
      </c>
      <c r="G9891" s="72" t="s">
        <v>16</v>
      </c>
      <c r="H9891" s="72" t="s">
        <v>17</v>
      </c>
      <c r="I9891" s="72" t="s">
        <v>48</v>
      </c>
      <c r="J9891" s="72" t="s">
        <v>19</v>
      </c>
      <c r="K9891" s="72" t="s">
        <v>49</v>
      </c>
      <c r="L9891" s="72" t="s">
        <v>255</v>
      </c>
      <c r="M9891" s="72"/>
    </row>
    <row r="9892" spans="2:13" x14ac:dyDescent="0.25">
      <c r="B9892" s="72" t="s">
        <v>12</v>
      </c>
      <c r="C9892" s="72" t="s">
        <v>13</v>
      </c>
      <c r="D9892" s="72" t="s">
        <v>14</v>
      </c>
      <c r="E9892" s="72" t="s">
        <v>41</v>
      </c>
      <c r="F9892" s="73">
        <v>-8</v>
      </c>
      <c r="G9892" s="72" t="s">
        <v>16</v>
      </c>
      <c r="H9892" s="72" t="s">
        <v>24</v>
      </c>
      <c r="I9892" s="72" t="s">
        <v>18</v>
      </c>
      <c r="J9892" s="72" t="s">
        <v>19</v>
      </c>
      <c r="K9892" s="72" t="s">
        <v>99</v>
      </c>
      <c r="L9892" s="72" t="s">
        <v>519</v>
      </c>
      <c r="M9892" s="72"/>
    </row>
    <row r="9893" spans="2:13" x14ac:dyDescent="0.25">
      <c r="B9893" s="72" t="s">
        <v>12</v>
      </c>
      <c r="C9893" s="72" t="s">
        <v>13</v>
      </c>
      <c r="D9893" s="72" t="s">
        <v>14</v>
      </c>
      <c r="E9893" s="72" t="s">
        <v>123</v>
      </c>
      <c r="F9893" s="73">
        <v>-413</v>
      </c>
      <c r="G9893" s="72" t="s">
        <v>16</v>
      </c>
      <c r="H9893" s="72" t="s">
        <v>24</v>
      </c>
      <c r="I9893" s="72" t="s">
        <v>18</v>
      </c>
      <c r="J9893" s="72" t="s">
        <v>19</v>
      </c>
      <c r="K9893" s="72" t="s">
        <v>37</v>
      </c>
      <c r="L9893" s="72" t="s">
        <v>119</v>
      </c>
      <c r="M9893" s="72"/>
    </row>
    <row r="9894" spans="2:13" x14ac:dyDescent="0.25">
      <c r="B9894" s="72" t="s">
        <v>12</v>
      </c>
      <c r="C9894" s="72" t="s">
        <v>13</v>
      </c>
      <c r="D9894" s="72" t="s">
        <v>14</v>
      </c>
      <c r="E9894" s="72" t="s">
        <v>79</v>
      </c>
      <c r="F9894" s="73">
        <v>-50416</v>
      </c>
      <c r="G9894" s="72" t="s">
        <v>16</v>
      </c>
      <c r="H9894" s="72" t="s">
        <v>24</v>
      </c>
      <c r="I9894" s="72" t="s">
        <v>18</v>
      </c>
      <c r="J9894" s="72" t="s">
        <v>19</v>
      </c>
      <c r="K9894" s="72" t="s">
        <v>96</v>
      </c>
      <c r="L9894" s="72" t="s">
        <v>298</v>
      </c>
      <c r="M9894" s="72"/>
    </row>
    <row r="9895" spans="2:13" x14ac:dyDescent="0.25">
      <c r="B9895" s="72" t="s">
        <v>12</v>
      </c>
      <c r="C9895" s="72" t="s">
        <v>13</v>
      </c>
      <c r="D9895" s="72" t="s">
        <v>14</v>
      </c>
      <c r="E9895" s="72" t="s">
        <v>51</v>
      </c>
      <c r="F9895" s="73">
        <v>12</v>
      </c>
      <c r="G9895" s="72" t="s">
        <v>16</v>
      </c>
      <c r="H9895" s="72" t="s">
        <v>24</v>
      </c>
      <c r="I9895" s="72" t="s">
        <v>18</v>
      </c>
      <c r="J9895" s="72" t="s">
        <v>19</v>
      </c>
      <c r="K9895" s="72" t="s">
        <v>25</v>
      </c>
      <c r="L9895" s="72" t="s">
        <v>580</v>
      </c>
      <c r="M9895" s="72"/>
    </row>
    <row r="9896" spans="2:13" x14ac:dyDescent="0.25">
      <c r="B9896" s="72" t="s">
        <v>12</v>
      </c>
      <c r="C9896" s="72" t="s">
        <v>13</v>
      </c>
      <c r="D9896" s="72" t="s">
        <v>14</v>
      </c>
      <c r="E9896" s="72" t="s">
        <v>51</v>
      </c>
      <c r="F9896" s="73">
        <v>975225</v>
      </c>
      <c r="G9896" s="72" t="s">
        <v>16</v>
      </c>
      <c r="H9896" s="72" t="s">
        <v>24</v>
      </c>
      <c r="I9896" s="72" t="s">
        <v>18</v>
      </c>
      <c r="J9896" s="72" t="s">
        <v>19</v>
      </c>
      <c r="K9896" s="72" t="s">
        <v>49</v>
      </c>
      <c r="L9896" s="72" t="s">
        <v>288</v>
      </c>
      <c r="M9896" s="72"/>
    </row>
    <row r="9897" spans="2:13" x14ac:dyDescent="0.25">
      <c r="B9897" s="72" t="s">
        <v>12</v>
      </c>
      <c r="C9897" s="72" t="s">
        <v>13</v>
      </c>
      <c r="D9897" s="72" t="s">
        <v>14</v>
      </c>
      <c r="E9897" s="72" t="s">
        <v>83</v>
      </c>
      <c r="F9897" s="73">
        <v>3447779</v>
      </c>
      <c r="G9897" s="72" t="s">
        <v>16</v>
      </c>
      <c r="H9897" s="72" t="s">
        <v>24</v>
      </c>
      <c r="I9897" s="72" t="s">
        <v>18</v>
      </c>
      <c r="J9897" s="72" t="s">
        <v>19</v>
      </c>
      <c r="K9897" s="72" t="s">
        <v>37</v>
      </c>
      <c r="L9897" s="72" t="s">
        <v>317</v>
      </c>
      <c r="M9897" s="72"/>
    </row>
    <row r="9898" spans="2:13" x14ac:dyDescent="0.25">
      <c r="B9898" s="72" t="s">
        <v>12</v>
      </c>
      <c r="C9898" s="72" t="s">
        <v>13</v>
      </c>
      <c r="D9898" s="72" t="s">
        <v>14</v>
      </c>
      <c r="E9898" s="72" t="s">
        <v>68</v>
      </c>
      <c r="F9898" s="73">
        <v>-570676</v>
      </c>
      <c r="G9898" s="72" t="s">
        <v>16</v>
      </c>
      <c r="H9898" s="72" t="s">
        <v>24</v>
      </c>
      <c r="I9898" s="72" t="s">
        <v>18</v>
      </c>
      <c r="J9898" s="72" t="s">
        <v>19</v>
      </c>
      <c r="K9898" s="72" t="s">
        <v>96</v>
      </c>
      <c r="L9898" s="72" t="s">
        <v>460</v>
      </c>
      <c r="M9898" s="72"/>
    </row>
    <row r="9899" spans="2:13" x14ac:dyDescent="0.25">
      <c r="B9899" s="72" t="s">
        <v>12</v>
      </c>
      <c r="C9899" s="72" t="s">
        <v>13</v>
      </c>
      <c r="D9899" s="72" t="s">
        <v>14</v>
      </c>
      <c r="E9899" s="72" t="s">
        <v>55</v>
      </c>
      <c r="F9899" s="73">
        <v>523251</v>
      </c>
      <c r="G9899" s="72" t="s">
        <v>16</v>
      </c>
      <c r="H9899" s="72" t="s">
        <v>17</v>
      </c>
      <c r="I9899" s="72" t="s">
        <v>18</v>
      </c>
      <c r="J9899" s="72" t="s">
        <v>19</v>
      </c>
      <c r="K9899" s="72" t="s">
        <v>20</v>
      </c>
      <c r="L9899" s="72" t="s">
        <v>21</v>
      </c>
      <c r="M9899" s="72" t="s">
        <v>57</v>
      </c>
    </row>
    <row r="9900" spans="2:13" x14ac:dyDescent="0.25">
      <c r="B9900" s="72" t="s">
        <v>12</v>
      </c>
      <c r="C9900" s="72" t="s">
        <v>13</v>
      </c>
      <c r="D9900" s="72" t="s">
        <v>14</v>
      </c>
      <c r="E9900" s="72" t="s">
        <v>68</v>
      </c>
      <c r="F9900" s="73">
        <v>-1764</v>
      </c>
      <c r="G9900" s="72" t="s">
        <v>16</v>
      </c>
      <c r="H9900" s="72" t="s">
        <v>24</v>
      </c>
      <c r="I9900" s="72" t="s">
        <v>18</v>
      </c>
      <c r="J9900" s="72" t="s">
        <v>19</v>
      </c>
      <c r="K9900" s="72" t="s">
        <v>117</v>
      </c>
      <c r="L9900" s="72" t="s">
        <v>527</v>
      </c>
      <c r="M9900" s="72"/>
    </row>
    <row r="9901" spans="2:13" x14ac:dyDescent="0.25">
      <c r="B9901" s="72" t="s">
        <v>12</v>
      </c>
      <c r="C9901" s="72" t="s">
        <v>13</v>
      </c>
      <c r="D9901" s="72" t="s">
        <v>14</v>
      </c>
      <c r="E9901" s="72" t="s">
        <v>544</v>
      </c>
      <c r="F9901" s="73">
        <v>-51351</v>
      </c>
      <c r="G9901" s="72" t="s">
        <v>16</v>
      </c>
      <c r="H9901" s="72" t="s">
        <v>17</v>
      </c>
      <c r="I9901" s="72" t="s">
        <v>18</v>
      </c>
      <c r="J9901" s="72" t="s">
        <v>19</v>
      </c>
      <c r="K9901" s="72" t="s">
        <v>117</v>
      </c>
      <c r="L9901" s="72" t="s">
        <v>206</v>
      </c>
      <c r="M9901" s="72"/>
    </row>
    <row r="9902" spans="2:13" x14ac:dyDescent="0.25">
      <c r="B9902" s="72" t="s">
        <v>12</v>
      </c>
      <c r="C9902" s="72" t="s">
        <v>13</v>
      </c>
      <c r="D9902" s="72" t="s">
        <v>14</v>
      </c>
      <c r="E9902" s="72" t="s">
        <v>15</v>
      </c>
      <c r="F9902" s="73">
        <v>428845</v>
      </c>
      <c r="G9902" s="72" t="s">
        <v>16</v>
      </c>
      <c r="H9902" s="72" t="s">
        <v>24</v>
      </c>
      <c r="I9902" s="72" t="s">
        <v>18</v>
      </c>
      <c r="J9902" s="72" t="s">
        <v>19</v>
      </c>
      <c r="K9902" s="72" t="s">
        <v>37</v>
      </c>
      <c r="L9902" s="72" t="s">
        <v>221</v>
      </c>
      <c r="M9902" s="72" t="s">
        <v>133</v>
      </c>
    </row>
    <row r="9903" spans="2:13" x14ac:dyDescent="0.25">
      <c r="B9903" s="72" t="s">
        <v>12</v>
      </c>
      <c r="C9903" s="72" t="s">
        <v>13</v>
      </c>
      <c r="D9903" s="72" t="s">
        <v>14</v>
      </c>
      <c r="E9903" s="72" t="s">
        <v>39</v>
      </c>
      <c r="F9903" s="73">
        <v>-3131</v>
      </c>
      <c r="G9903" s="72" t="s">
        <v>16</v>
      </c>
      <c r="H9903" s="72" t="s">
        <v>24</v>
      </c>
      <c r="I9903" s="72" t="s">
        <v>18</v>
      </c>
      <c r="J9903" s="72" t="s">
        <v>19</v>
      </c>
      <c r="K9903" s="72" t="s">
        <v>99</v>
      </c>
      <c r="L9903" s="72" t="s">
        <v>519</v>
      </c>
      <c r="M9903" s="72"/>
    </row>
    <row r="9904" spans="2:13" x14ac:dyDescent="0.25">
      <c r="B9904" s="72" t="s">
        <v>12</v>
      </c>
      <c r="C9904" s="72" t="s">
        <v>13</v>
      </c>
      <c r="D9904" s="72" t="s">
        <v>14</v>
      </c>
      <c r="E9904" s="72" t="s">
        <v>27</v>
      </c>
      <c r="F9904" s="73">
        <v>133768</v>
      </c>
      <c r="G9904" s="72" t="s">
        <v>16</v>
      </c>
      <c r="H9904" s="72" t="s">
        <v>17</v>
      </c>
      <c r="I9904" s="72" t="s">
        <v>18</v>
      </c>
      <c r="J9904" s="72" t="s">
        <v>19</v>
      </c>
      <c r="K9904" s="72" t="s">
        <v>25</v>
      </c>
      <c r="L9904" s="72" t="s">
        <v>261</v>
      </c>
      <c r="M9904" s="72" t="s">
        <v>29</v>
      </c>
    </row>
    <row r="9905" spans="2:13" x14ac:dyDescent="0.25">
      <c r="B9905" s="72" t="s">
        <v>12</v>
      </c>
      <c r="C9905" s="72" t="s">
        <v>13</v>
      </c>
      <c r="D9905" s="72" t="s">
        <v>14</v>
      </c>
      <c r="E9905" s="72" t="s">
        <v>152</v>
      </c>
      <c r="F9905" s="73">
        <v>-4521</v>
      </c>
      <c r="G9905" s="72" t="s">
        <v>16</v>
      </c>
      <c r="H9905" s="72" t="s">
        <v>17</v>
      </c>
      <c r="I9905" s="72" t="s">
        <v>18</v>
      </c>
      <c r="J9905" s="72" t="s">
        <v>19</v>
      </c>
      <c r="K9905" s="72" t="s">
        <v>25</v>
      </c>
      <c r="L9905" s="72" t="s">
        <v>104</v>
      </c>
      <c r="M9905" s="72"/>
    </row>
    <row r="9906" spans="2:13" x14ac:dyDescent="0.25">
      <c r="B9906" s="72" t="s">
        <v>12</v>
      </c>
      <c r="C9906" s="72" t="s">
        <v>13</v>
      </c>
      <c r="D9906" s="72" t="s">
        <v>14</v>
      </c>
      <c r="E9906" s="72" t="s">
        <v>132</v>
      </c>
      <c r="F9906" s="73">
        <v>7023374</v>
      </c>
      <c r="G9906" s="72" t="s">
        <v>16</v>
      </c>
      <c r="H9906" s="72" t="s">
        <v>17</v>
      </c>
      <c r="I9906" s="72" t="s">
        <v>18</v>
      </c>
      <c r="J9906" s="72" t="s">
        <v>19</v>
      </c>
      <c r="K9906" s="72" t="s">
        <v>20</v>
      </c>
      <c r="L9906" s="72" t="s">
        <v>199</v>
      </c>
      <c r="M9906" s="72" t="s">
        <v>184</v>
      </c>
    </row>
    <row r="9907" spans="2:13" x14ac:dyDescent="0.25">
      <c r="B9907" s="72" t="s">
        <v>12</v>
      </c>
      <c r="C9907" s="72" t="s">
        <v>13</v>
      </c>
      <c r="D9907" s="72" t="s">
        <v>14</v>
      </c>
      <c r="E9907" s="72" t="s">
        <v>94</v>
      </c>
      <c r="F9907" s="73">
        <v>4650</v>
      </c>
      <c r="G9907" s="72" t="s">
        <v>16</v>
      </c>
      <c r="H9907" s="72" t="s">
        <v>24</v>
      </c>
      <c r="I9907" s="72" t="s">
        <v>48</v>
      </c>
      <c r="J9907" s="72" t="s">
        <v>19</v>
      </c>
      <c r="K9907" s="72" t="s">
        <v>49</v>
      </c>
      <c r="L9907" s="72" t="s">
        <v>82</v>
      </c>
      <c r="M9907" s="72"/>
    </row>
    <row r="9908" spans="2:13" x14ac:dyDescent="0.25">
      <c r="B9908" s="72" t="s">
        <v>12</v>
      </c>
      <c r="C9908" s="72" t="s">
        <v>13</v>
      </c>
      <c r="D9908" s="72" t="s">
        <v>14</v>
      </c>
      <c r="E9908" s="72" t="s">
        <v>81</v>
      </c>
      <c r="F9908" s="73">
        <v>2787</v>
      </c>
      <c r="G9908" s="72" t="s">
        <v>16</v>
      </c>
      <c r="H9908" s="72" t="s">
        <v>24</v>
      </c>
      <c r="I9908" s="72" t="s">
        <v>18</v>
      </c>
      <c r="J9908" s="72" t="s">
        <v>19</v>
      </c>
      <c r="K9908" s="72" t="s">
        <v>130</v>
      </c>
      <c r="L9908" s="72" t="s">
        <v>502</v>
      </c>
      <c r="M9908" s="72" t="s">
        <v>112</v>
      </c>
    </row>
    <row r="9909" spans="2:13" x14ac:dyDescent="0.25">
      <c r="B9909" s="72" t="s">
        <v>12</v>
      </c>
      <c r="C9909" s="72" t="s">
        <v>13</v>
      </c>
      <c r="D9909" s="72" t="s">
        <v>14</v>
      </c>
      <c r="E9909" s="72" t="s">
        <v>68</v>
      </c>
      <c r="F9909" s="73">
        <v>-1641</v>
      </c>
      <c r="G9909" s="72" t="s">
        <v>16</v>
      </c>
      <c r="H9909" s="72" t="s">
        <v>24</v>
      </c>
      <c r="I9909" s="72" t="s">
        <v>18</v>
      </c>
      <c r="J9909" s="72" t="s">
        <v>19</v>
      </c>
      <c r="K9909" s="72" t="s">
        <v>25</v>
      </c>
      <c r="L9909" s="72" t="s">
        <v>408</v>
      </c>
      <c r="M9909" s="72"/>
    </row>
    <row r="9910" spans="2:13" x14ac:dyDescent="0.25">
      <c r="B9910" s="72" t="s">
        <v>12</v>
      </c>
      <c r="C9910" s="72" t="s">
        <v>13</v>
      </c>
      <c r="D9910" s="72" t="s">
        <v>14</v>
      </c>
      <c r="E9910" s="72" t="s">
        <v>152</v>
      </c>
      <c r="F9910" s="73">
        <v>-848</v>
      </c>
      <c r="G9910" s="72" t="s">
        <v>16</v>
      </c>
      <c r="H9910" s="72" t="s">
        <v>24</v>
      </c>
      <c r="I9910" s="72" t="s">
        <v>18</v>
      </c>
      <c r="J9910" s="72" t="s">
        <v>19</v>
      </c>
      <c r="K9910" s="72" t="s">
        <v>37</v>
      </c>
      <c r="L9910" s="72" t="s">
        <v>551</v>
      </c>
      <c r="M9910" s="72"/>
    </row>
    <row r="9911" spans="2:13" x14ac:dyDescent="0.25">
      <c r="B9911" s="72" t="s">
        <v>12</v>
      </c>
      <c r="C9911" s="72" t="s">
        <v>13</v>
      </c>
      <c r="D9911" s="72" t="s">
        <v>14</v>
      </c>
      <c r="E9911" s="72" t="s">
        <v>144</v>
      </c>
      <c r="F9911" s="73">
        <v>84387</v>
      </c>
      <c r="G9911" s="72" t="s">
        <v>16</v>
      </c>
      <c r="H9911" s="72" t="s">
        <v>17</v>
      </c>
      <c r="I9911" s="72" t="s">
        <v>18</v>
      </c>
      <c r="J9911" s="72" t="s">
        <v>19</v>
      </c>
      <c r="K9911" s="72" t="s">
        <v>25</v>
      </c>
      <c r="L9911" s="72" t="s">
        <v>69</v>
      </c>
      <c r="M9911" s="72" t="s">
        <v>184</v>
      </c>
    </row>
    <row r="9912" spans="2:13" x14ac:dyDescent="0.25">
      <c r="B9912" s="72" t="s">
        <v>12</v>
      </c>
      <c r="C9912" s="72" t="s">
        <v>13</v>
      </c>
      <c r="D9912" s="72" t="s">
        <v>14</v>
      </c>
      <c r="E9912" s="72" t="s">
        <v>55</v>
      </c>
      <c r="F9912" s="73">
        <v>5492065</v>
      </c>
      <c r="G9912" s="72" t="s">
        <v>16</v>
      </c>
      <c r="H9912" s="72" t="s">
        <v>24</v>
      </c>
      <c r="I9912" s="72" t="s">
        <v>18</v>
      </c>
      <c r="J9912" s="72" t="s">
        <v>19</v>
      </c>
      <c r="K9912" s="72" t="s">
        <v>99</v>
      </c>
      <c r="L9912" s="72" t="s">
        <v>355</v>
      </c>
      <c r="M9912" s="72" t="s">
        <v>47</v>
      </c>
    </row>
    <row r="9913" spans="2:13" x14ac:dyDescent="0.25">
      <c r="B9913" s="72" t="s">
        <v>12</v>
      </c>
      <c r="C9913" s="72" t="s">
        <v>13</v>
      </c>
      <c r="D9913" s="72" t="s">
        <v>14</v>
      </c>
      <c r="E9913" s="72" t="s">
        <v>55</v>
      </c>
      <c r="F9913" s="73">
        <v>282160</v>
      </c>
      <c r="G9913" s="72" t="s">
        <v>16</v>
      </c>
      <c r="H9913" s="72" t="s">
        <v>17</v>
      </c>
      <c r="I9913" s="72" t="s">
        <v>18</v>
      </c>
      <c r="J9913" s="72" t="s">
        <v>19</v>
      </c>
      <c r="K9913" s="72" t="s">
        <v>49</v>
      </c>
      <c r="L9913" s="72" t="s">
        <v>222</v>
      </c>
      <c r="M9913" s="72" t="s">
        <v>29</v>
      </c>
    </row>
    <row r="9914" spans="2:13" x14ac:dyDescent="0.25">
      <c r="B9914" s="72" t="s">
        <v>12</v>
      </c>
      <c r="C9914" s="72" t="s">
        <v>13</v>
      </c>
      <c r="D9914" s="72" t="s">
        <v>14</v>
      </c>
      <c r="E9914" s="72" t="s">
        <v>55</v>
      </c>
      <c r="F9914" s="73">
        <v>58174</v>
      </c>
      <c r="G9914" s="72" t="s">
        <v>16</v>
      </c>
      <c r="H9914" s="72" t="s">
        <v>17</v>
      </c>
      <c r="I9914" s="72" t="s">
        <v>18</v>
      </c>
      <c r="J9914" s="72" t="s">
        <v>19</v>
      </c>
      <c r="K9914" s="72" t="s">
        <v>37</v>
      </c>
      <c r="L9914" s="72" t="s">
        <v>287</v>
      </c>
      <c r="M9914" s="72" t="s">
        <v>29</v>
      </c>
    </row>
    <row r="9915" spans="2:13" x14ac:dyDescent="0.25">
      <c r="B9915" s="72" t="s">
        <v>12</v>
      </c>
      <c r="C9915" s="72" t="s">
        <v>13</v>
      </c>
      <c r="D9915" s="72" t="s">
        <v>14</v>
      </c>
      <c r="E9915" s="72" t="s">
        <v>81</v>
      </c>
      <c r="F9915" s="73">
        <v>54465</v>
      </c>
      <c r="G9915" s="72" t="s">
        <v>16</v>
      </c>
      <c r="H9915" s="72" t="s">
        <v>24</v>
      </c>
      <c r="I9915" s="72" t="s">
        <v>18</v>
      </c>
      <c r="J9915" s="72" t="s">
        <v>19</v>
      </c>
      <c r="K9915" s="72" t="s">
        <v>31</v>
      </c>
      <c r="L9915" s="72" t="s">
        <v>362</v>
      </c>
      <c r="M9915" s="72" t="s">
        <v>29</v>
      </c>
    </row>
    <row r="9916" spans="2:13" x14ac:dyDescent="0.25">
      <c r="B9916" s="72" t="s">
        <v>12</v>
      </c>
      <c r="C9916" s="72" t="s">
        <v>13</v>
      </c>
      <c r="D9916" s="72" t="s">
        <v>14</v>
      </c>
      <c r="E9916" s="72" t="s">
        <v>132</v>
      </c>
      <c r="F9916" s="73">
        <v>158330</v>
      </c>
      <c r="G9916" s="72" t="s">
        <v>16</v>
      </c>
      <c r="H9916" s="72" t="s">
        <v>24</v>
      </c>
      <c r="I9916" s="72" t="s">
        <v>18</v>
      </c>
      <c r="J9916" s="72" t="s">
        <v>19</v>
      </c>
      <c r="K9916" s="72" t="s">
        <v>37</v>
      </c>
      <c r="L9916" s="72" t="s">
        <v>611</v>
      </c>
      <c r="M9916" s="72" t="s">
        <v>184</v>
      </c>
    </row>
    <row r="9917" spans="2:13" x14ac:dyDescent="0.25">
      <c r="B9917" s="72" t="s">
        <v>12</v>
      </c>
      <c r="C9917" s="72" t="s">
        <v>13</v>
      </c>
      <c r="D9917" s="72" t="s">
        <v>14</v>
      </c>
      <c r="E9917" s="72" t="s">
        <v>58</v>
      </c>
      <c r="F9917" s="73">
        <v>26666</v>
      </c>
      <c r="G9917" s="72" t="s">
        <v>16</v>
      </c>
      <c r="H9917" s="72" t="s">
        <v>24</v>
      </c>
      <c r="I9917" s="72" t="s">
        <v>18</v>
      </c>
      <c r="J9917" s="72" t="s">
        <v>19</v>
      </c>
      <c r="K9917" s="72" t="s">
        <v>25</v>
      </c>
      <c r="L9917" s="72" t="s">
        <v>107</v>
      </c>
      <c r="M9917" s="72" t="s">
        <v>112</v>
      </c>
    </row>
    <row r="9918" spans="2:13" x14ac:dyDescent="0.25">
      <c r="B9918" s="72" t="s">
        <v>12</v>
      </c>
      <c r="C9918" s="72" t="s">
        <v>13</v>
      </c>
      <c r="D9918" s="72" t="s">
        <v>14</v>
      </c>
      <c r="E9918" s="72" t="s">
        <v>55</v>
      </c>
      <c r="F9918" s="73">
        <v>2652076</v>
      </c>
      <c r="G9918" s="72" t="s">
        <v>16</v>
      </c>
      <c r="H9918" s="72" t="s">
        <v>24</v>
      </c>
      <c r="I9918" s="72" t="s">
        <v>18</v>
      </c>
      <c r="J9918" s="72" t="s">
        <v>19</v>
      </c>
      <c r="K9918" s="72" t="s">
        <v>25</v>
      </c>
      <c r="L9918" s="72" t="s">
        <v>546</v>
      </c>
      <c r="M9918" s="72" t="s">
        <v>57</v>
      </c>
    </row>
    <row r="9919" spans="2:13" x14ac:dyDescent="0.25">
      <c r="B9919" s="72" t="s">
        <v>12</v>
      </c>
      <c r="C9919" s="72" t="s">
        <v>13</v>
      </c>
      <c r="D9919" s="72" t="s">
        <v>14</v>
      </c>
      <c r="E9919" s="72" t="s">
        <v>39</v>
      </c>
      <c r="F9919" s="73">
        <v>-14441</v>
      </c>
      <c r="G9919" s="72" t="s">
        <v>16</v>
      </c>
      <c r="H9919" s="72" t="s">
        <v>24</v>
      </c>
      <c r="I9919" s="72" t="s">
        <v>18</v>
      </c>
      <c r="J9919" s="72" t="s">
        <v>19</v>
      </c>
      <c r="K9919" s="72" t="s">
        <v>37</v>
      </c>
      <c r="L9919" s="72" t="s">
        <v>354</v>
      </c>
      <c r="M9919" s="72"/>
    </row>
    <row r="9920" spans="2:13" x14ac:dyDescent="0.25">
      <c r="B9920" s="72" t="s">
        <v>12</v>
      </c>
      <c r="C9920" s="72" t="s">
        <v>13</v>
      </c>
      <c r="D9920" s="72" t="s">
        <v>14</v>
      </c>
      <c r="E9920" s="72" t="s">
        <v>55</v>
      </c>
      <c r="F9920" s="73">
        <v>3150678</v>
      </c>
      <c r="G9920" s="72" t="s">
        <v>16</v>
      </c>
      <c r="H9920" s="72" t="s">
        <v>17</v>
      </c>
      <c r="I9920" s="72" t="s">
        <v>18</v>
      </c>
      <c r="J9920" s="72" t="s">
        <v>19</v>
      </c>
      <c r="K9920" s="72" t="s">
        <v>25</v>
      </c>
      <c r="L9920" s="72" t="s">
        <v>53</v>
      </c>
      <c r="M9920" s="72" t="s">
        <v>29</v>
      </c>
    </row>
    <row r="9921" spans="2:13" x14ac:dyDescent="0.25">
      <c r="B9921" s="72" t="s">
        <v>12</v>
      </c>
      <c r="C9921" s="72" t="s">
        <v>13</v>
      </c>
      <c r="D9921" s="72" t="s">
        <v>14</v>
      </c>
      <c r="E9921" s="72" t="s">
        <v>81</v>
      </c>
      <c r="F9921" s="73">
        <v>28481</v>
      </c>
      <c r="G9921" s="72" t="s">
        <v>16</v>
      </c>
      <c r="H9921" s="72" t="s">
        <v>24</v>
      </c>
      <c r="I9921" s="72" t="s">
        <v>18</v>
      </c>
      <c r="J9921" s="72" t="s">
        <v>19</v>
      </c>
      <c r="K9921" s="72" t="s">
        <v>25</v>
      </c>
      <c r="L9921" s="72" t="s">
        <v>592</v>
      </c>
      <c r="M9921" s="72" t="s">
        <v>29</v>
      </c>
    </row>
    <row r="9922" spans="2:13" x14ac:dyDescent="0.25">
      <c r="B9922" s="72" t="s">
        <v>12</v>
      </c>
      <c r="C9922" s="72" t="s">
        <v>13</v>
      </c>
      <c r="D9922" s="72" t="s">
        <v>14</v>
      </c>
      <c r="E9922" s="72" t="s">
        <v>68</v>
      </c>
      <c r="F9922" s="73">
        <v>-81659</v>
      </c>
      <c r="G9922" s="72" t="s">
        <v>16</v>
      </c>
      <c r="H9922" s="72" t="s">
        <v>24</v>
      </c>
      <c r="I9922" s="72" t="s">
        <v>18</v>
      </c>
      <c r="J9922" s="72" t="s">
        <v>19</v>
      </c>
      <c r="K9922" s="72" t="s">
        <v>37</v>
      </c>
      <c r="L9922" s="72" t="s">
        <v>333</v>
      </c>
      <c r="M9922" s="72"/>
    </row>
    <row r="9923" spans="2:13" x14ac:dyDescent="0.25">
      <c r="B9923" s="72" t="s">
        <v>12</v>
      </c>
      <c r="C9923" s="72" t="s">
        <v>13</v>
      </c>
      <c r="D9923" s="72" t="s">
        <v>14</v>
      </c>
      <c r="E9923" s="72" t="s">
        <v>51</v>
      </c>
      <c r="F9923" s="73">
        <v>183134</v>
      </c>
      <c r="G9923" s="72" t="s">
        <v>16</v>
      </c>
      <c r="H9923" s="72" t="s">
        <v>24</v>
      </c>
      <c r="I9923" s="72" t="s">
        <v>18</v>
      </c>
      <c r="J9923" s="72" t="s">
        <v>19</v>
      </c>
      <c r="K9923" s="72" t="s">
        <v>25</v>
      </c>
      <c r="L9923" s="72" t="s">
        <v>69</v>
      </c>
      <c r="M9923" s="72"/>
    </row>
    <row r="9924" spans="2:13" x14ac:dyDescent="0.25">
      <c r="B9924" s="72" t="s">
        <v>12</v>
      </c>
      <c r="C9924" s="72" t="s">
        <v>13</v>
      </c>
      <c r="D9924" s="72" t="s">
        <v>14</v>
      </c>
      <c r="E9924" s="72" t="s">
        <v>60</v>
      </c>
      <c r="F9924" s="73">
        <v>2856207</v>
      </c>
      <c r="G9924" s="72" t="s">
        <v>16</v>
      </c>
      <c r="H9924" s="72" t="s">
        <v>24</v>
      </c>
      <c r="I9924" s="72" t="s">
        <v>18</v>
      </c>
      <c r="J9924" s="72" t="s">
        <v>19</v>
      </c>
      <c r="K9924" s="72" t="s">
        <v>49</v>
      </c>
      <c r="L9924" s="72" t="s">
        <v>255</v>
      </c>
      <c r="M9924" s="72" t="s">
        <v>67</v>
      </c>
    </row>
    <row r="9925" spans="2:13" x14ac:dyDescent="0.25">
      <c r="B9925" s="72" t="s">
        <v>12</v>
      </c>
      <c r="C9925" s="72" t="s">
        <v>13</v>
      </c>
      <c r="D9925" s="72" t="s">
        <v>14</v>
      </c>
      <c r="E9925" s="72" t="s">
        <v>144</v>
      </c>
      <c r="F9925" s="73">
        <v>206449</v>
      </c>
      <c r="G9925" s="72" t="s">
        <v>16</v>
      </c>
      <c r="H9925" s="72" t="s">
        <v>24</v>
      </c>
      <c r="I9925" s="72" t="s">
        <v>18</v>
      </c>
      <c r="J9925" s="72" t="s">
        <v>19</v>
      </c>
      <c r="K9925" s="72" t="s">
        <v>43</v>
      </c>
      <c r="L9925" s="72" t="s">
        <v>447</v>
      </c>
      <c r="M9925" s="72" t="s">
        <v>22</v>
      </c>
    </row>
    <row r="9926" spans="2:13" x14ac:dyDescent="0.25">
      <c r="B9926" s="72" t="s">
        <v>12</v>
      </c>
      <c r="C9926" s="72" t="s">
        <v>13</v>
      </c>
      <c r="D9926" s="72" t="s">
        <v>14</v>
      </c>
      <c r="E9926" s="72" t="s">
        <v>123</v>
      </c>
      <c r="F9926" s="73">
        <v>-32158</v>
      </c>
      <c r="G9926" s="72" t="s">
        <v>16</v>
      </c>
      <c r="H9926" s="72" t="s">
        <v>24</v>
      </c>
      <c r="I9926" s="72" t="s">
        <v>18</v>
      </c>
      <c r="J9926" s="72" t="s">
        <v>19</v>
      </c>
      <c r="K9926" s="72" t="s">
        <v>130</v>
      </c>
      <c r="L9926" s="72" t="s">
        <v>466</v>
      </c>
      <c r="M9926" s="72"/>
    </row>
    <row r="9927" spans="2:13" x14ac:dyDescent="0.25">
      <c r="B9927" s="72" t="s">
        <v>12</v>
      </c>
      <c r="C9927" s="72" t="s">
        <v>13</v>
      </c>
      <c r="D9927" s="72" t="s">
        <v>14</v>
      </c>
      <c r="E9927" s="72" t="s">
        <v>94</v>
      </c>
      <c r="F9927" s="73">
        <v>5606</v>
      </c>
      <c r="G9927" s="72" t="s">
        <v>16</v>
      </c>
      <c r="H9927" s="72" t="s">
        <v>24</v>
      </c>
      <c r="I9927" s="72" t="s">
        <v>18</v>
      </c>
      <c r="J9927" s="72" t="s">
        <v>19</v>
      </c>
      <c r="K9927" s="72" t="s">
        <v>205</v>
      </c>
      <c r="L9927" s="72" t="s">
        <v>395</v>
      </c>
      <c r="M9927" s="72"/>
    </row>
    <row r="9928" spans="2:13" x14ac:dyDescent="0.25">
      <c r="B9928" s="72" t="s">
        <v>12</v>
      </c>
      <c r="C9928" s="72" t="s">
        <v>13</v>
      </c>
      <c r="D9928" s="72" t="s">
        <v>14</v>
      </c>
      <c r="E9928" s="72" t="s">
        <v>81</v>
      </c>
      <c r="F9928" s="73">
        <v>178252</v>
      </c>
      <c r="G9928" s="72" t="s">
        <v>16</v>
      </c>
      <c r="H9928" s="72" t="s">
        <v>17</v>
      </c>
      <c r="I9928" s="72" t="s">
        <v>18</v>
      </c>
      <c r="J9928" s="72" t="s">
        <v>19</v>
      </c>
      <c r="K9928" s="72" t="s">
        <v>25</v>
      </c>
      <c r="L9928" s="72" t="s">
        <v>268</v>
      </c>
      <c r="M9928" s="72" t="s">
        <v>29</v>
      </c>
    </row>
    <row r="9929" spans="2:13" x14ac:dyDescent="0.25">
      <c r="B9929" s="72" t="s">
        <v>12</v>
      </c>
      <c r="C9929" s="72" t="s">
        <v>13</v>
      </c>
      <c r="D9929" s="72" t="s">
        <v>14</v>
      </c>
      <c r="E9929" s="72" t="s">
        <v>41</v>
      </c>
      <c r="F9929" s="73">
        <v>-58568</v>
      </c>
      <c r="G9929" s="72" t="s">
        <v>16</v>
      </c>
      <c r="H9929" s="72" t="s">
        <v>24</v>
      </c>
      <c r="I9929" s="72" t="s">
        <v>18</v>
      </c>
      <c r="J9929" s="72" t="s">
        <v>19</v>
      </c>
      <c r="K9929" s="72" t="s">
        <v>43</v>
      </c>
      <c r="L9929" s="72" t="s">
        <v>447</v>
      </c>
      <c r="M9929" s="72"/>
    </row>
    <row r="9930" spans="2:13" x14ac:dyDescent="0.25">
      <c r="B9930" s="72" t="s">
        <v>12</v>
      </c>
      <c r="C9930" s="72" t="s">
        <v>13</v>
      </c>
      <c r="D9930" s="72" t="s">
        <v>14</v>
      </c>
      <c r="E9930" s="72" t="s">
        <v>36</v>
      </c>
      <c r="F9930" s="73">
        <v>312868</v>
      </c>
      <c r="G9930" s="72" t="s">
        <v>16</v>
      </c>
      <c r="H9930" s="72" t="s">
        <v>17</v>
      </c>
      <c r="I9930" s="72" t="s">
        <v>18</v>
      </c>
      <c r="J9930" s="72" t="s">
        <v>19</v>
      </c>
      <c r="K9930" s="72" t="s">
        <v>25</v>
      </c>
      <c r="L9930" s="72" t="s">
        <v>262</v>
      </c>
      <c r="M9930" s="72" t="s">
        <v>47</v>
      </c>
    </row>
    <row r="9931" spans="2:13" x14ac:dyDescent="0.25">
      <c r="B9931" s="72" t="s">
        <v>12</v>
      </c>
      <c r="C9931" s="72" t="s">
        <v>13</v>
      </c>
      <c r="D9931" s="72" t="s">
        <v>14</v>
      </c>
      <c r="E9931" s="72" t="s">
        <v>83</v>
      </c>
      <c r="F9931" s="73">
        <v>2286</v>
      </c>
      <c r="G9931" s="72" t="s">
        <v>16</v>
      </c>
      <c r="H9931" s="72" t="s">
        <v>17</v>
      </c>
      <c r="I9931" s="72" t="s">
        <v>18</v>
      </c>
      <c r="J9931" s="72" t="s">
        <v>19</v>
      </c>
      <c r="K9931" s="72" t="s">
        <v>25</v>
      </c>
      <c r="L9931" s="72" t="s">
        <v>575</v>
      </c>
      <c r="M9931" s="72"/>
    </row>
    <row r="9932" spans="2:13" x14ac:dyDescent="0.25">
      <c r="B9932" s="72" t="s">
        <v>12</v>
      </c>
      <c r="C9932" s="72" t="s">
        <v>13</v>
      </c>
      <c r="D9932" s="72" t="s">
        <v>14</v>
      </c>
      <c r="E9932" s="72" t="s">
        <v>68</v>
      </c>
      <c r="F9932" s="73">
        <v>-38953</v>
      </c>
      <c r="G9932" s="72" t="s">
        <v>16</v>
      </c>
      <c r="H9932" s="72" t="s">
        <v>24</v>
      </c>
      <c r="I9932" s="72" t="s">
        <v>18</v>
      </c>
      <c r="J9932" s="72" t="s">
        <v>19</v>
      </c>
      <c r="K9932" s="72" t="s">
        <v>25</v>
      </c>
      <c r="L9932" s="72" t="s">
        <v>281</v>
      </c>
      <c r="M9932" s="72"/>
    </row>
    <row r="9933" spans="2:13" x14ac:dyDescent="0.25">
      <c r="B9933" s="72" t="s">
        <v>12</v>
      </c>
      <c r="C9933" s="72" t="s">
        <v>13</v>
      </c>
      <c r="D9933" s="72" t="s">
        <v>14</v>
      </c>
      <c r="E9933" s="72" t="s">
        <v>144</v>
      </c>
      <c r="F9933" s="73">
        <v>18012</v>
      </c>
      <c r="G9933" s="72" t="s">
        <v>16</v>
      </c>
      <c r="H9933" s="72" t="s">
        <v>17</v>
      </c>
      <c r="I9933" s="72" t="s">
        <v>18</v>
      </c>
      <c r="J9933" s="72" t="s">
        <v>19</v>
      </c>
      <c r="K9933" s="72" t="s">
        <v>25</v>
      </c>
      <c r="L9933" s="72" t="s">
        <v>646</v>
      </c>
      <c r="M9933" s="72" t="s">
        <v>67</v>
      </c>
    </row>
    <row r="9934" spans="2:13" x14ac:dyDescent="0.25">
      <c r="B9934" s="72" t="s">
        <v>12</v>
      </c>
      <c r="C9934" s="72" t="s">
        <v>13</v>
      </c>
      <c r="D9934" s="72" t="s">
        <v>14</v>
      </c>
      <c r="E9934" s="72" t="s">
        <v>55</v>
      </c>
      <c r="F9934" s="73">
        <v>134263</v>
      </c>
      <c r="G9934" s="72" t="s">
        <v>16</v>
      </c>
      <c r="H9934" s="72" t="s">
        <v>24</v>
      </c>
      <c r="I9934" s="72" t="s">
        <v>18</v>
      </c>
      <c r="J9934" s="72" t="s">
        <v>19</v>
      </c>
      <c r="K9934" s="72" t="s">
        <v>96</v>
      </c>
      <c r="L9934" s="72" t="s">
        <v>223</v>
      </c>
      <c r="M9934" s="72" t="s">
        <v>57</v>
      </c>
    </row>
    <row r="9935" spans="2:13" x14ac:dyDescent="0.25">
      <c r="B9935" s="72" t="s">
        <v>12</v>
      </c>
      <c r="C9935" s="72" t="s">
        <v>13</v>
      </c>
      <c r="D9935" s="72" t="s">
        <v>14</v>
      </c>
      <c r="E9935" s="72" t="s">
        <v>39</v>
      </c>
      <c r="F9935" s="73">
        <v>-6798</v>
      </c>
      <c r="G9935" s="72" t="s">
        <v>16</v>
      </c>
      <c r="H9935" s="72" t="s">
        <v>24</v>
      </c>
      <c r="I9935" s="72" t="s">
        <v>18</v>
      </c>
      <c r="J9935" s="72" t="s">
        <v>19</v>
      </c>
      <c r="K9935" s="72" t="s">
        <v>20</v>
      </c>
      <c r="L9935" s="72" t="s">
        <v>560</v>
      </c>
      <c r="M9935" s="72"/>
    </row>
    <row r="9936" spans="2:13" x14ac:dyDescent="0.25">
      <c r="B9936" s="72" t="s">
        <v>12</v>
      </c>
      <c r="C9936" s="72" t="s">
        <v>13</v>
      </c>
      <c r="D9936" s="72" t="s">
        <v>14</v>
      </c>
      <c r="E9936" s="72" t="s">
        <v>81</v>
      </c>
      <c r="F9936" s="73">
        <v>237196</v>
      </c>
      <c r="G9936" s="72" t="s">
        <v>16</v>
      </c>
      <c r="H9936" s="72" t="s">
        <v>24</v>
      </c>
      <c r="I9936" s="72" t="s">
        <v>18</v>
      </c>
      <c r="J9936" s="72" t="s">
        <v>19</v>
      </c>
      <c r="K9936" s="72" t="s">
        <v>37</v>
      </c>
      <c r="L9936" s="72" t="s">
        <v>46</v>
      </c>
      <c r="M9936" s="72" t="s">
        <v>29</v>
      </c>
    </row>
    <row r="9937" spans="2:13" x14ac:dyDescent="0.25">
      <c r="B9937" s="72" t="s">
        <v>12</v>
      </c>
      <c r="C9937" s="72" t="s">
        <v>13</v>
      </c>
      <c r="D9937" s="72" t="s">
        <v>14</v>
      </c>
      <c r="E9937" s="72" t="s">
        <v>15</v>
      </c>
      <c r="F9937" s="73">
        <v>43054</v>
      </c>
      <c r="G9937" s="72" t="s">
        <v>16</v>
      </c>
      <c r="H9937" s="72" t="s">
        <v>24</v>
      </c>
      <c r="I9937" s="72" t="s">
        <v>18</v>
      </c>
      <c r="J9937" s="72" t="s">
        <v>19</v>
      </c>
      <c r="K9937" s="72" t="s">
        <v>63</v>
      </c>
      <c r="L9937" s="72" t="s">
        <v>306</v>
      </c>
      <c r="M9937" s="72" t="s">
        <v>133</v>
      </c>
    </row>
    <row r="9938" spans="2:13" x14ac:dyDescent="0.25">
      <c r="B9938" s="72" t="s">
        <v>12</v>
      </c>
      <c r="C9938" s="72" t="s">
        <v>13</v>
      </c>
      <c r="D9938" s="72" t="s">
        <v>14</v>
      </c>
      <c r="E9938" s="72" t="s">
        <v>152</v>
      </c>
      <c r="F9938" s="73">
        <v>-2989</v>
      </c>
      <c r="G9938" s="72" t="s">
        <v>16</v>
      </c>
      <c r="H9938" s="72" t="s">
        <v>17</v>
      </c>
      <c r="I9938" s="72" t="s">
        <v>18</v>
      </c>
      <c r="J9938" s="72" t="s">
        <v>19</v>
      </c>
      <c r="K9938" s="72" t="s">
        <v>20</v>
      </c>
      <c r="L9938" s="72" t="s">
        <v>541</v>
      </c>
      <c r="M9938" s="72"/>
    </row>
    <row r="9939" spans="2:13" x14ac:dyDescent="0.25">
      <c r="B9939" s="72" t="s">
        <v>12</v>
      </c>
      <c r="C9939" s="72" t="s">
        <v>13</v>
      </c>
      <c r="D9939" s="72" t="s">
        <v>14</v>
      </c>
      <c r="E9939" s="72" t="s">
        <v>27</v>
      </c>
      <c r="F9939" s="73">
        <v>121354</v>
      </c>
      <c r="G9939" s="72" t="s">
        <v>16</v>
      </c>
      <c r="H9939" s="72" t="s">
        <v>17</v>
      </c>
      <c r="I9939" s="72" t="s">
        <v>18</v>
      </c>
      <c r="J9939" s="72" t="s">
        <v>19</v>
      </c>
      <c r="K9939" s="72" t="s">
        <v>49</v>
      </c>
      <c r="L9939" s="72" t="s">
        <v>209</v>
      </c>
      <c r="M9939" s="72" t="s">
        <v>57</v>
      </c>
    </row>
    <row r="9940" spans="2:13" x14ac:dyDescent="0.25">
      <c r="B9940" s="72" t="s">
        <v>12</v>
      </c>
      <c r="C9940" s="72" t="s">
        <v>13</v>
      </c>
      <c r="D9940" s="72" t="s">
        <v>14</v>
      </c>
      <c r="E9940" s="72" t="s">
        <v>36</v>
      </c>
      <c r="F9940" s="73">
        <v>8318</v>
      </c>
      <c r="G9940" s="72" t="s">
        <v>16</v>
      </c>
      <c r="H9940" s="72" t="s">
        <v>24</v>
      </c>
      <c r="I9940" s="72" t="s">
        <v>18</v>
      </c>
      <c r="J9940" s="72" t="s">
        <v>19</v>
      </c>
      <c r="K9940" s="72" t="s">
        <v>117</v>
      </c>
      <c r="L9940" s="72" t="s">
        <v>271</v>
      </c>
      <c r="M9940" s="72" t="s">
        <v>112</v>
      </c>
    </row>
    <row r="9941" spans="2:13" x14ac:dyDescent="0.25">
      <c r="B9941" s="72" t="s">
        <v>12</v>
      </c>
      <c r="C9941" s="72" t="s">
        <v>13</v>
      </c>
      <c r="D9941" s="72" t="s">
        <v>14</v>
      </c>
      <c r="E9941" s="72" t="s">
        <v>51</v>
      </c>
      <c r="F9941" s="73">
        <v>7580656</v>
      </c>
      <c r="G9941" s="72" t="s">
        <v>16</v>
      </c>
      <c r="H9941" s="72" t="s">
        <v>17</v>
      </c>
      <c r="I9941" s="72" t="s">
        <v>18</v>
      </c>
      <c r="J9941" s="72" t="s">
        <v>19</v>
      </c>
      <c r="K9941" s="72" t="s">
        <v>25</v>
      </c>
      <c r="L9941" s="72" t="s">
        <v>200</v>
      </c>
      <c r="M9941" s="72"/>
    </row>
    <row r="9942" spans="2:13" x14ac:dyDescent="0.25">
      <c r="B9942" s="72" t="s">
        <v>12</v>
      </c>
      <c r="C9942" s="72" t="s">
        <v>13</v>
      </c>
      <c r="D9942" s="72" t="s">
        <v>14</v>
      </c>
      <c r="E9942" s="72" t="s">
        <v>83</v>
      </c>
      <c r="F9942" s="73">
        <v>1364</v>
      </c>
      <c r="G9942" s="72" t="s">
        <v>16</v>
      </c>
      <c r="H9942" s="72" t="s">
        <v>17</v>
      </c>
      <c r="I9942" s="72" t="s">
        <v>18</v>
      </c>
      <c r="J9942" s="72" t="s">
        <v>19</v>
      </c>
      <c r="K9942" s="72" t="s">
        <v>108</v>
      </c>
      <c r="L9942" s="72" t="s">
        <v>383</v>
      </c>
      <c r="M9942" s="72"/>
    </row>
    <row r="9943" spans="2:13" x14ac:dyDescent="0.25">
      <c r="B9943" s="72" t="s">
        <v>12</v>
      </c>
      <c r="C9943" s="72" t="s">
        <v>13</v>
      </c>
      <c r="D9943" s="72" t="s">
        <v>14</v>
      </c>
      <c r="E9943" s="72" t="s">
        <v>58</v>
      </c>
      <c r="F9943" s="73">
        <v>181142</v>
      </c>
      <c r="G9943" s="72" t="s">
        <v>16</v>
      </c>
      <c r="H9943" s="72" t="s">
        <v>24</v>
      </c>
      <c r="I9943" s="72" t="s">
        <v>18</v>
      </c>
      <c r="J9943" s="72" t="s">
        <v>19</v>
      </c>
      <c r="K9943" s="72" t="s">
        <v>25</v>
      </c>
      <c r="L9943" s="72" t="s">
        <v>546</v>
      </c>
      <c r="M9943" s="72" t="s">
        <v>29</v>
      </c>
    </row>
    <row r="9944" spans="2:13" x14ac:dyDescent="0.25">
      <c r="B9944" s="72" t="s">
        <v>12</v>
      </c>
      <c r="C9944" s="72" t="s">
        <v>13</v>
      </c>
      <c r="D9944" s="72" t="s">
        <v>14</v>
      </c>
      <c r="E9944" s="72" t="s">
        <v>39</v>
      </c>
      <c r="F9944" s="73">
        <v>-11482</v>
      </c>
      <c r="G9944" s="72" t="s">
        <v>16</v>
      </c>
      <c r="H9944" s="72" t="s">
        <v>24</v>
      </c>
      <c r="I9944" s="72" t="s">
        <v>18</v>
      </c>
      <c r="J9944" s="72" t="s">
        <v>19</v>
      </c>
      <c r="K9944" s="72" t="s">
        <v>99</v>
      </c>
      <c r="L9944" s="72" t="s">
        <v>638</v>
      </c>
      <c r="M9944" s="72"/>
    </row>
    <row r="9945" spans="2:13" x14ac:dyDescent="0.25">
      <c r="B9945" s="72" t="s">
        <v>12</v>
      </c>
      <c r="C9945" s="72" t="s">
        <v>13</v>
      </c>
      <c r="D9945" s="72" t="s">
        <v>14</v>
      </c>
      <c r="E9945" s="72" t="s">
        <v>144</v>
      </c>
      <c r="F9945" s="73">
        <v>616455</v>
      </c>
      <c r="G9945" s="72" t="s">
        <v>16</v>
      </c>
      <c r="H9945" s="72" t="s">
        <v>24</v>
      </c>
      <c r="I9945" s="72" t="s">
        <v>18</v>
      </c>
      <c r="J9945" s="72" t="s">
        <v>19</v>
      </c>
      <c r="K9945" s="72" t="s">
        <v>117</v>
      </c>
      <c r="L9945" s="72" t="s">
        <v>387</v>
      </c>
      <c r="M9945" s="72" t="s">
        <v>22</v>
      </c>
    </row>
    <row r="9946" spans="2:13" x14ac:dyDescent="0.25">
      <c r="B9946" s="72" t="s">
        <v>12</v>
      </c>
      <c r="C9946" s="72" t="s">
        <v>13</v>
      </c>
      <c r="D9946" s="72" t="s">
        <v>14</v>
      </c>
      <c r="E9946" s="72" t="s">
        <v>15</v>
      </c>
      <c r="F9946" s="73">
        <v>252231</v>
      </c>
      <c r="G9946" s="72" t="s">
        <v>16</v>
      </c>
      <c r="H9946" s="72" t="s">
        <v>24</v>
      </c>
      <c r="I9946" s="72" t="s">
        <v>18</v>
      </c>
      <c r="J9946" s="72" t="s">
        <v>19</v>
      </c>
      <c r="K9946" s="72" t="s">
        <v>25</v>
      </c>
      <c r="L9946" s="72" t="s">
        <v>289</v>
      </c>
      <c r="M9946" s="72" t="s">
        <v>133</v>
      </c>
    </row>
    <row r="9947" spans="2:13" x14ac:dyDescent="0.25">
      <c r="B9947" s="72" t="s">
        <v>12</v>
      </c>
      <c r="C9947" s="72" t="s">
        <v>13</v>
      </c>
      <c r="D9947" s="72" t="s">
        <v>14</v>
      </c>
      <c r="E9947" s="72" t="s">
        <v>39</v>
      </c>
      <c r="F9947" s="73">
        <v>-14932</v>
      </c>
      <c r="G9947" s="72" t="s">
        <v>16</v>
      </c>
      <c r="H9947" s="72" t="s">
        <v>24</v>
      </c>
      <c r="I9947" s="72" t="s">
        <v>18</v>
      </c>
      <c r="J9947" s="72" t="s">
        <v>19</v>
      </c>
      <c r="K9947" s="72" t="s">
        <v>25</v>
      </c>
      <c r="L9947" s="72" t="s">
        <v>165</v>
      </c>
      <c r="M9947" s="72"/>
    </row>
    <row r="9948" spans="2:13" x14ac:dyDescent="0.25">
      <c r="B9948" s="72" t="s">
        <v>12</v>
      </c>
      <c r="C9948" s="72" t="s">
        <v>13</v>
      </c>
      <c r="D9948" s="72" t="s">
        <v>14</v>
      </c>
      <c r="E9948" s="72" t="s">
        <v>132</v>
      </c>
      <c r="F9948" s="73">
        <v>28638</v>
      </c>
      <c r="G9948" s="72" t="s">
        <v>16</v>
      </c>
      <c r="H9948" s="72" t="s">
        <v>24</v>
      </c>
      <c r="I9948" s="72" t="s">
        <v>18</v>
      </c>
      <c r="J9948" s="72" t="s">
        <v>19</v>
      </c>
      <c r="K9948" s="72" t="s">
        <v>37</v>
      </c>
      <c r="L9948" s="72" t="s">
        <v>129</v>
      </c>
      <c r="M9948" s="72" t="s">
        <v>67</v>
      </c>
    </row>
    <row r="9949" spans="2:13" x14ac:dyDescent="0.25">
      <c r="B9949" s="72" t="s">
        <v>12</v>
      </c>
      <c r="C9949" s="72" t="s">
        <v>13</v>
      </c>
      <c r="D9949" s="72" t="s">
        <v>14</v>
      </c>
      <c r="E9949" s="72" t="s">
        <v>146</v>
      </c>
      <c r="F9949" s="73">
        <v>-13225</v>
      </c>
      <c r="G9949" s="72" t="s">
        <v>16</v>
      </c>
      <c r="H9949" s="72" t="s">
        <v>24</v>
      </c>
      <c r="I9949" s="72" t="s">
        <v>18</v>
      </c>
      <c r="J9949" s="72" t="s">
        <v>19</v>
      </c>
      <c r="K9949" s="72" t="s">
        <v>25</v>
      </c>
      <c r="L9949" s="72" t="s">
        <v>77</v>
      </c>
      <c r="M9949" s="72"/>
    </row>
    <row r="9950" spans="2:13" x14ac:dyDescent="0.25">
      <c r="B9950" s="72" t="s">
        <v>12</v>
      </c>
      <c r="C9950" s="72" t="s">
        <v>13</v>
      </c>
      <c r="D9950" s="72" t="s">
        <v>14</v>
      </c>
      <c r="E9950" s="72" t="s">
        <v>123</v>
      </c>
      <c r="F9950" s="73">
        <v>-697</v>
      </c>
      <c r="G9950" s="72" t="s">
        <v>16</v>
      </c>
      <c r="H9950" s="72" t="s">
        <v>24</v>
      </c>
      <c r="I9950" s="72" t="s">
        <v>18</v>
      </c>
      <c r="J9950" s="72" t="s">
        <v>19</v>
      </c>
      <c r="K9950" s="72" t="s">
        <v>63</v>
      </c>
      <c r="L9950" s="72" t="s">
        <v>137</v>
      </c>
      <c r="M9950" s="72"/>
    </row>
    <row r="9951" spans="2:13" x14ac:dyDescent="0.25">
      <c r="B9951" s="72" t="s">
        <v>12</v>
      </c>
      <c r="C9951" s="72" t="s">
        <v>13</v>
      </c>
      <c r="D9951" s="72" t="s">
        <v>14</v>
      </c>
      <c r="E9951" s="72" t="s">
        <v>79</v>
      </c>
      <c r="F9951" s="73">
        <v>-11565</v>
      </c>
      <c r="G9951" s="72" t="s">
        <v>16</v>
      </c>
      <c r="H9951" s="72" t="s">
        <v>17</v>
      </c>
      <c r="I9951" s="72" t="s">
        <v>18</v>
      </c>
      <c r="J9951" s="72" t="s">
        <v>19</v>
      </c>
      <c r="K9951" s="72" t="s">
        <v>25</v>
      </c>
      <c r="L9951" s="72" t="s">
        <v>53</v>
      </c>
      <c r="M9951" s="72"/>
    </row>
    <row r="9952" spans="2:13" x14ac:dyDescent="0.25">
      <c r="B9952" s="72" t="s">
        <v>12</v>
      </c>
      <c r="C9952" s="72" t="s">
        <v>13</v>
      </c>
      <c r="D9952" s="72" t="s">
        <v>14</v>
      </c>
      <c r="E9952" s="72" t="s">
        <v>83</v>
      </c>
      <c r="F9952" s="73">
        <v>3056</v>
      </c>
      <c r="G9952" s="72" t="s">
        <v>16</v>
      </c>
      <c r="H9952" s="72" t="s">
        <v>17</v>
      </c>
      <c r="I9952" s="72" t="s">
        <v>18</v>
      </c>
      <c r="J9952" s="72" t="s">
        <v>19</v>
      </c>
      <c r="K9952" s="72" t="s">
        <v>25</v>
      </c>
      <c r="L9952" s="72" t="s">
        <v>514</v>
      </c>
      <c r="M9952" s="72"/>
    </row>
    <row r="9953" spans="2:13" x14ac:dyDescent="0.25">
      <c r="B9953" s="72" t="s">
        <v>12</v>
      </c>
      <c r="C9953" s="72" t="s">
        <v>13</v>
      </c>
      <c r="D9953" s="72" t="s">
        <v>14</v>
      </c>
      <c r="E9953" s="72" t="s">
        <v>36</v>
      </c>
      <c r="F9953" s="73">
        <v>223777</v>
      </c>
      <c r="G9953" s="72" t="s">
        <v>16</v>
      </c>
      <c r="H9953" s="72" t="s">
        <v>24</v>
      </c>
      <c r="I9953" s="72" t="s">
        <v>18</v>
      </c>
      <c r="J9953" s="72" t="s">
        <v>19</v>
      </c>
      <c r="K9953" s="72" t="s">
        <v>25</v>
      </c>
      <c r="L9953" s="72" t="s">
        <v>165</v>
      </c>
      <c r="M9953" s="72" t="s">
        <v>57</v>
      </c>
    </row>
    <row r="9954" spans="2:13" x14ac:dyDescent="0.25">
      <c r="B9954" s="72" t="s">
        <v>12</v>
      </c>
      <c r="C9954" s="72" t="s">
        <v>13</v>
      </c>
      <c r="D9954" s="72" t="s">
        <v>14</v>
      </c>
      <c r="E9954" s="72" t="s">
        <v>55</v>
      </c>
      <c r="F9954" s="73">
        <v>195550</v>
      </c>
      <c r="G9954" s="72" t="s">
        <v>16</v>
      </c>
      <c r="H9954" s="72" t="s">
        <v>17</v>
      </c>
      <c r="I9954" s="72" t="s">
        <v>48</v>
      </c>
      <c r="J9954" s="72" t="s">
        <v>19</v>
      </c>
      <c r="K9954" s="72" t="s">
        <v>49</v>
      </c>
      <c r="L9954" s="72" t="s">
        <v>208</v>
      </c>
      <c r="M9954" s="72" t="s">
        <v>29</v>
      </c>
    </row>
    <row r="9955" spans="2:13" x14ac:dyDescent="0.25">
      <c r="B9955" s="72" t="s">
        <v>12</v>
      </c>
      <c r="C9955" s="72" t="s">
        <v>13</v>
      </c>
      <c r="D9955" s="72" t="s">
        <v>14</v>
      </c>
      <c r="E9955" s="72" t="s">
        <v>39</v>
      </c>
      <c r="F9955" s="73">
        <v>-81</v>
      </c>
      <c r="G9955" s="72" t="s">
        <v>16</v>
      </c>
      <c r="H9955" s="72" t="s">
        <v>24</v>
      </c>
      <c r="I9955" s="72" t="s">
        <v>18</v>
      </c>
      <c r="J9955" s="72" t="s">
        <v>19</v>
      </c>
      <c r="K9955" s="72" t="s">
        <v>63</v>
      </c>
      <c r="L9955" s="72" t="s">
        <v>639</v>
      </c>
      <c r="M9955" s="72"/>
    </row>
    <row r="9956" spans="2:13" x14ac:dyDescent="0.25">
      <c r="B9956" s="72" t="s">
        <v>12</v>
      </c>
      <c r="C9956" s="72" t="s">
        <v>13</v>
      </c>
      <c r="D9956" s="72" t="s">
        <v>14</v>
      </c>
      <c r="E9956" s="72" t="s">
        <v>123</v>
      </c>
      <c r="F9956" s="73">
        <v>-248</v>
      </c>
      <c r="G9956" s="72" t="s">
        <v>16</v>
      </c>
      <c r="H9956" s="72" t="s">
        <v>24</v>
      </c>
      <c r="I9956" s="72" t="s">
        <v>18</v>
      </c>
      <c r="J9956" s="72" t="s">
        <v>19</v>
      </c>
      <c r="K9956" s="72" t="s">
        <v>130</v>
      </c>
      <c r="L9956" s="72" t="s">
        <v>610</v>
      </c>
      <c r="M9956" s="72"/>
    </row>
    <row r="9957" spans="2:13" x14ac:dyDescent="0.25">
      <c r="B9957" s="72" t="s">
        <v>12</v>
      </c>
      <c r="C9957" s="72" t="s">
        <v>13</v>
      </c>
      <c r="D9957" s="72" t="s">
        <v>14</v>
      </c>
      <c r="E9957" s="72" t="s">
        <v>58</v>
      </c>
      <c r="F9957" s="73">
        <v>1246621</v>
      </c>
      <c r="G9957" s="72" t="s">
        <v>16</v>
      </c>
      <c r="H9957" s="72" t="s">
        <v>24</v>
      </c>
      <c r="I9957" s="72" t="s">
        <v>18</v>
      </c>
      <c r="J9957" s="72" t="s">
        <v>19</v>
      </c>
      <c r="K9957" s="72" t="s">
        <v>37</v>
      </c>
      <c r="L9957" s="72" t="s">
        <v>213</v>
      </c>
      <c r="M9957" s="72" t="s">
        <v>35</v>
      </c>
    </row>
    <row r="9958" spans="2:13" x14ac:dyDescent="0.25">
      <c r="B9958" s="72" t="s">
        <v>12</v>
      </c>
      <c r="C9958" s="72" t="s">
        <v>13</v>
      </c>
      <c r="D9958" s="72" t="s">
        <v>14</v>
      </c>
      <c r="E9958" s="72" t="s">
        <v>264</v>
      </c>
      <c r="F9958" s="73">
        <v>950321</v>
      </c>
      <c r="G9958" s="72" t="s">
        <v>16</v>
      </c>
      <c r="H9958" s="72" t="s">
        <v>24</v>
      </c>
      <c r="I9958" s="72" t="s">
        <v>18</v>
      </c>
      <c r="J9958" s="72" t="s">
        <v>19</v>
      </c>
      <c r="K9958" s="72" t="s">
        <v>157</v>
      </c>
      <c r="L9958" s="72" t="s">
        <v>640</v>
      </c>
      <c r="M9958" s="72" t="s">
        <v>184</v>
      </c>
    </row>
    <row r="9959" spans="2:13" x14ac:dyDescent="0.25">
      <c r="B9959" s="72" t="s">
        <v>12</v>
      </c>
      <c r="C9959" s="72" t="s">
        <v>13</v>
      </c>
      <c r="D9959" s="72" t="s">
        <v>14</v>
      </c>
      <c r="E9959" s="72" t="s">
        <v>39</v>
      </c>
      <c r="F9959" s="73">
        <v>-10955</v>
      </c>
      <c r="G9959" s="72" t="s">
        <v>16</v>
      </c>
      <c r="H9959" s="72" t="s">
        <v>17</v>
      </c>
      <c r="I9959" s="72" t="s">
        <v>18</v>
      </c>
      <c r="J9959" s="72" t="s">
        <v>19</v>
      </c>
      <c r="K9959" s="72" t="s">
        <v>25</v>
      </c>
      <c r="L9959" s="72" t="s">
        <v>286</v>
      </c>
      <c r="M9959" s="72"/>
    </row>
    <row r="9960" spans="2:13" x14ac:dyDescent="0.25">
      <c r="B9960" s="72" t="s">
        <v>12</v>
      </c>
      <c r="C9960" s="72" t="s">
        <v>13</v>
      </c>
      <c r="D9960" s="72" t="s">
        <v>14</v>
      </c>
      <c r="E9960" s="72" t="s">
        <v>45</v>
      </c>
      <c r="F9960" s="73">
        <v>191111</v>
      </c>
      <c r="G9960" s="72" t="s">
        <v>16</v>
      </c>
      <c r="H9960" s="72" t="s">
        <v>24</v>
      </c>
      <c r="I9960" s="72" t="s">
        <v>18</v>
      </c>
      <c r="J9960" s="72" t="s">
        <v>19</v>
      </c>
      <c r="K9960" s="72" t="s">
        <v>49</v>
      </c>
      <c r="L9960" s="72" t="s">
        <v>91</v>
      </c>
      <c r="M9960" s="72" t="s">
        <v>47</v>
      </c>
    </row>
    <row r="9961" spans="2:13" x14ac:dyDescent="0.25">
      <c r="B9961" s="72" t="s">
        <v>12</v>
      </c>
      <c r="C9961" s="72" t="s">
        <v>13</v>
      </c>
      <c r="D9961" s="72" t="s">
        <v>14</v>
      </c>
      <c r="E9961" s="72" t="s">
        <v>30</v>
      </c>
      <c r="F9961" s="73">
        <v>-7727</v>
      </c>
      <c r="G9961" s="72" t="s">
        <v>16</v>
      </c>
      <c r="H9961" s="72" t="s">
        <v>24</v>
      </c>
      <c r="I9961" s="72" t="s">
        <v>18</v>
      </c>
      <c r="J9961" s="72" t="s">
        <v>19</v>
      </c>
      <c r="K9961" s="72" t="s">
        <v>96</v>
      </c>
      <c r="L9961" s="72" t="s">
        <v>210</v>
      </c>
      <c r="M9961" s="72"/>
    </row>
    <row r="9962" spans="2:13" x14ac:dyDescent="0.25">
      <c r="B9962" s="72" t="s">
        <v>12</v>
      </c>
      <c r="C9962" s="72" t="s">
        <v>13</v>
      </c>
      <c r="D9962" s="72" t="s">
        <v>14</v>
      </c>
      <c r="E9962" s="72" t="s">
        <v>68</v>
      </c>
      <c r="F9962" s="73">
        <v>-394</v>
      </c>
      <c r="G9962" s="72" t="s">
        <v>16</v>
      </c>
      <c r="H9962" s="72" t="s">
        <v>17</v>
      </c>
      <c r="I9962" s="72" t="s">
        <v>18</v>
      </c>
      <c r="J9962" s="72" t="s">
        <v>19</v>
      </c>
      <c r="K9962" s="72" t="s">
        <v>25</v>
      </c>
      <c r="L9962" s="72" t="s">
        <v>235</v>
      </c>
      <c r="M9962" s="72"/>
    </row>
    <row r="9963" spans="2:13" x14ac:dyDescent="0.25">
      <c r="B9963" s="72" t="s">
        <v>12</v>
      </c>
      <c r="C9963" s="72" t="s">
        <v>13</v>
      </c>
      <c r="D9963" s="72" t="s">
        <v>14</v>
      </c>
      <c r="E9963" s="72" t="s">
        <v>79</v>
      </c>
      <c r="F9963" s="73">
        <v>-756</v>
      </c>
      <c r="G9963" s="72" t="s">
        <v>16</v>
      </c>
      <c r="H9963" s="72" t="s">
        <v>17</v>
      </c>
      <c r="I9963" s="72" t="s">
        <v>18</v>
      </c>
      <c r="J9963" s="72" t="s">
        <v>19</v>
      </c>
      <c r="K9963" s="72" t="s">
        <v>25</v>
      </c>
      <c r="L9963" s="72" t="s">
        <v>641</v>
      </c>
      <c r="M9963" s="72"/>
    </row>
    <row r="9964" spans="2:13" x14ac:dyDescent="0.25">
      <c r="B9964" s="72" t="s">
        <v>12</v>
      </c>
      <c r="C9964" s="72" t="s">
        <v>13</v>
      </c>
      <c r="D9964" s="72" t="s">
        <v>14</v>
      </c>
      <c r="E9964" s="72" t="s">
        <v>152</v>
      </c>
      <c r="F9964" s="73">
        <v>-37018</v>
      </c>
      <c r="G9964" s="72" t="s">
        <v>16</v>
      </c>
      <c r="H9964" s="72" t="s">
        <v>24</v>
      </c>
      <c r="I9964" s="72" t="s">
        <v>48</v>
      </c>
      <c r="J9964" s="72" t="s">
        <v>19</v>
      </c>
      <c r="K9964" s="72" t="s">
        <v>205</v>
      </c>
      <c r="L9964" s="72" t="s">
        <v>206</v>
      </c>
      <c r="M9964" s="72"/>
    </row>
    <row r="9965" spans="2:13" x14ac:dyDescent="0.25">
      <c r="B9965" s="72" t="s">
        <v>12</v>
      </c>
      <c r="C9965" s="72" t="s">
        <v>13</v>
      </c>
      <c r="D9965" s="72" t="s">
        <v>14</v>
      </c>
      <c r="E9965" s="72" t="s">
        <v>83</v>
      </c>
      <c r="F9965" s="73">
        <v>10537</v>
      </c>
      <c r="G9965" s="72" t="s">
        <v>16</v>
      </c>
      <c r="H9965" s="72" t="s">
        <v>24</v>
      </c>
      <c r="I9965" s="72" t="s">
        <v>18</v>
      </c>
      <c r="J9965" s="72" t="s">
        <v>19</v>
      </c>
      <c r="K9965" s="72" t="s">
        <v>99</v>
      </c>
      <c r="L9965" s="72" t="s">
        <v>348</v>
      </c>
      <c r="M9965" s="72"/>
    </row>
    <row r="9966" spans="2:13" x14ac:dyDescent="0.25">
      <c r="B9966" s="72" t="s">
        <v>12</v>
      </c>
      <c r="C9966" s="72" t="s">
        <v>13</v>
      </c>
      <c r="D9966" s="72" t="s">
        <v>14</v>
      </c>
      <c r="E9966" s="72" t="s">
        <v>94</v>
      </c>
      <c r="F9966" s="73">
        <v>320</v>
      </c>
      <c r="G9966" s="72" t="s">
        <v>16</v>
      </c>
      <c r="H9966" s="72" t="s">
        <v>24</v>
      </c>
      <c r="I9966" s="72" t="s">
        <v>18</v>
      </c>
      <c r="J9966" s="72" t="s">
        <v>19</v>
      </c>
      <c r="K9966" s="72" t="s">
        <v>99</v>
      </c>
      <c r="L9966" s="72" t="s">
        <v>642</v>
      </c>
      <c r="M9966" s="72"/>
    </row>
    <row r="9967" spans="2:13" x14ac:dyDescent="0.25">
      <c r="B9967" s="72" t="s">
        <v>12</v>
      </c>
      <c r="C9967" s="72" t="s">
        <v>13</v>
      </c>
      <c r="D9967" s="72" t="s">
        <v>14</v>
      </c>
      <c r="E9967" s="72" t="s">
        <v>123</v>
      </c>
      <c r="F9967" s="73">
        <v>-4678</v>
      </c>
      <c r="G9967" s="72" t="s">
        <v>16</v>
      </c>
      <c r="H9967" s="72" t="s">
        <v>24</v>
      </c>
      <c r="I9967" s="72" t="s">
        <v>18</v>
      </c>
      <c r="J9967" s="72" t="s">
        <v>19</v>
      </c>
      <c r="K9967" s="72" t="s">
        <v>99</v>
      </c>
      <c r="L9967" s="72" t="s">
        <v>150</v>
      </c>
      <c r="M9967" s="72"/>
    </row>
    <row r="9968" spans="2:13" x14ac:dyDescent="0.25">
      <c r="B9968" s="72" t="s">
        <v>12</v>
      </c>
      <c r="C9968" s="72" t="s">
        <v>13</v>
      </c>
      <c r="D9968" s="72" t="s">
        <v>14</v>
      </c>
      <c r="E9968" s="72" t="s">
        <v>74</v>
      </c>
      <c r="F9968" s="73">
        <v>10019</v>
      </c>
      <c r="G9968" s="72" t="s">
        <v>16</v>
      </c>
      <c r="H9968" s="72" t="s">
        <v>17</v>
      </c>
      <c r="I9968" s="72" t="s">
        <v>18</v>
      </c>
      <c r="J9968" s="72" t="s">
        <v>19</v>
      </c>
      <c r="K9968" s="72" t="s">
        <v>37</v>
      </c>
      <c r="L9968" s="72" t="s">
        <v>38</v>
      </c>
      <c r="M9968" s="72" t="s">
        <v>112</v>
      </c>
    </row>
    <row r="9969" spans="2:13" x14ac:dyDescent="0.25">
      <c r="B9969" s="72" t="s">
        <v>12</v>
      </c>
      <c r="C9969" s="72" t="s">
        <v>13</v>
      </c>
      <c r="D9969" s="72" t="s">
        <v>14</v>
      </c>
      <c r="E9969" s="72" t="s">
        <v>51</v>
      </c>
      <c r="F9969" s="73">
        <v>4944</v>
      </c>
      <c r="G9969" s="72" t="s">
        <v>16</v>
      </c>
      <c r="H9969" s="72" t="s">
        <v>17</v>
      </c>
      <c r="I9969" s="72" t="s">
        <v>18</v>
      </c>
      <c r="J9969" s="72" t="s">
        <v>19</v>
      </c>
      <c r="K9969" s="72" t="s">
        <v>37</v>
      </c>
      <c r="L9969" s="72" t="s">
        <v>294</v>
      </c>
      <c r="M9969" s="72"/>
    </row>
    <row r="9970" spans="2:13" x14ac:dyDescent="0.25">
      <c r="B9970" s="72" t="s">
        <v>12</v>
      </c>
      <c r="C9970" s="72" t="s">
        <v>13</v>
      </c>
      <c r="D9970" s="72" t="s">
        <v>14</v>
      </c>
      <c r="E9970" s="72" t="s">
        <v>123</v>
      </c>
      <c r="F9970" s="73">
        <v>-3081</v>
      </c>
      <c r="G9970" s="72" t="s">
        <v>16</v>
      </c>
      <c r="H9970" s="72" t="s">
        <v>17</v>
      </c>
      <c r="I9970" s="72" t="s">
        <v>18</v>
      </c>
      <c r="J9970" s="72" t="s">
        <v>19</v>
      </c>
      <c r="K9970" s="72" t="s">
        <v>25</v>
      </c>
      <c r="L9970" s="72" t="s">
        <v>234</v>
      </c>
      <c r="M9970" s="72"/>
    </row>
    <row r="9971" spans="2:13" x14ac:dyDescent="0.25">
      <c r="B9971" s="72" t="s">
        <v>12</v>
      </c>
      <c r="C9971" s="72" t="s">
        <v>13</v>
      </c>
      <c r="D9971" s="72" t="s">
        <v>14</v>
      </c>
      <c r="E9971" s="72" t="s">
        <v>51</v>
      </c>
      <c r="F9971" s="73">
        <v>364971</v>
      </c>
      <c r="G9971" s="72" t="s">
        <v>16</v>
      </c>
      <c r="H9971" s="72" t="s">
        <v>24</v>
      </c>
      <c r="I9971" s="72" t="s">
        <v>18</v>
      </c>
      <c r="J9971" s="72" t="s">
        <v>19</v>
      </c>
      <c r="K9971" s="72" t="s">
        <v>37</v>
      </c>
      <c r="L9971" s="72" t="s">
        <v>518</v>
      </c>
      <c r="M9971" s="72"/>
    </row>
    <row r="9972" spans="2:13" x14ac:dyDescent="0.25">
      <c r="B9972" s="72" t="s">
        <v>12</v>
      </c>
      <c r="C9972" s="72" t="s">
        <v>13</v>
      </c>
      <c r="D9972" s="72" t="s">
        <v>14</v>
      </c>
      <c r="E9972" s="72" t="s">
        <v>36</v>
      </c>
      <c r="F9972" s="73">
        <v>248756</v>
      </c>
      <c r="G9972" s="72" t="s">
        <v>16</v>
      </c>
      <c r="H9972" s="72" t="s">
        <v>24</v>
      </c>
      <c r="I9972" s="72" t="s">
        <v>18</v>
      </c>
      <c r="J9972" s="72" t="s">
        <v>19</v>
      </c>
      <c r="K9972" s="72" t="s">
        <v>25</v>
      </c>
      <c r="L9972" s="72" t="s">
        <v>459</v>
      </c>
      <c r="M9972" s="72" t="s">
        <v>29</v>
      </c>
    </row>
    <row r="9973" spans="2:13" x14ac:dyDescent="0.25">
      <c r="B9973" s="72" t="s">
        <v>12</v>
      </c>
      <c r="C9973" s="72" t="s">
        <v>13</v>
      </c>
      <c r="D9973" s="72" t="s">
        <v>14</v>
      </c>
      <c r="E9973" s="72" t="s">
        <v>258</v>
      </c>
      <c r="F9973" s="73">
        <v>705394</v>
      </c>
      <c r="G9973" s="72" t="s">
        <v>16</v>
      </c>
      <c r="H9973" s="72" t="s">
        <v>24</v>
      </c>
      <c r="I9973" s="72" t="s">
        <v>18</v>
      </c>
      <c r="J9973" s="72" t="s">
        <v>19</v>
      </c>
      <c r="K9973" s="72" t="s">
        <v>63</v>
      </c>
      <c r="L9973" s="72" t="s">
        <v>515</v>
      </c>
      <c r="M9973" s="72" t="s">
        <v>243</v>
      </c>
    </row>
    <row r="9974" spans="2:13" x14ac:dyDescent="0.25">
      <c r="B9974" s="72" t="s">
        <v>12</v>
      </c>
      <c r="C9974" s="72" t="s">
        <v>13</v>
      </c>
      <c r="D9974" s="72" t="s">
        <v>14</v>
      </c>
      <c r="E9974" s="72" t="s">
        <v>55</v>
      </c>
      <c r="F9974" s="73">
        <v>19637</v>
      </c>
      <c r="G9974" s="72" t="s">
        <v>16</v>
      </c>
      <c r="H9974" s="72" t="s">
        <v>17</v>
      </c>
      <c r="I9974" s="72" t="s">
        <v>18</v>
      </c>
      <c r="J9974" s="72" t="s">
        <v>227</v>
      </c>
      <c r="K9974" s="72" t="s">
        <v>25</v>
      </c>
      <c r="L9974" s="72" t="s">
        <v>104</v>
      </c>
      <c r="M9974" s="72" t="s">
        <v>112</v>
      </c>
    </row>
    <row r="9975" spans="2:13" x14ac:dyDescent="0.25">
      <c r="B9975" s="72" t="s">
        <v>12</v>
      </c>
      <c r="C9975" s="72" t="s">
        <v>13</v>
      </c>
      <c r="D9975" s="72" t="s">
        <v>14</v>
      </c>
      <c r="E9975" s="72" t="s">
        <v>33</v>
      </c>
      <c r="F9975" s="73">
        <v>407836</v>
      </c>
      <c r="G9975" s="72" t="s">
        <v>16</v>
      </c>
      <c r="H9975" s="72" t="s">
        <v>24</v>
      </c>
      <c r="I9975" s="72" t="s">
        <v>18</v>
      </c>
      <c r="J9975" s="72" t="s">
        <v>19</v>
      </c>
      <c r="K9975" s="72" t="s">
        <v>49</v>
      </c>
      <c r="L9975" s="72" t="s">
        <v>222</v>
      </c>
      <c r="M9975" s="72" t="s">
        <v>47</v>
      </c>
    </row>
    <row r="9976" spans="2:13" x14ac:dyDescent="0.25">
      <c r="B9976" s="72" t="s">
        <v>12</v>
      </c>
      <c r="C9976" s="72" t="s">
        <v>13</v>
      </c>
      <c r="D9976" s="72" t="s">
        <v>14</v>
      </c>
      <c r="E9976" s="72" t="s">
        <v>152</v>
      </c>
      <c r="F9976" s="73">
        <v>-54350</v>
      </c>
      <c r="G9976" s="72" t="s">
        <v>16</v>
      </c>
      <c r="H9976" s="72" t="s">
        <v>17</v>
      </c>
      <c r="I9976" s="72" t="s">
        <v>18</v>
      </c>
      <c r="J9976" s="72" t="s">
        <v>19</v>
      </c>
      <c r="K9976" s="72" t="s">
        <v>25</v>
      </c>
      <c r="L9976" s="72" t="s">
        <v>77</v>
      </c>
      <c r="M9976" s="72"/>
    </row>
    <row r="9977" spans="2:13" x14ac:dyDescent="0.25">
      <c r="B9977" s="72" t="s">
        <v>12</v>
      </c>
      <c r="C9977" s="72" t="s">
        <v>13</v>
      </c>
      <c r="D9977" s="72" t="s">
        <v>14</v>
      </c>
      <c r="E9977" s="72" t="s">
        <v>79</v>
      </c>
      <c r="F9977" s="73">
        <v>-28830</v>
      </c>
      <c r="G9977" s="72" t="s">
        <v>16</v>
      </c>
      <c r="H9977" s="72" t="s">
        <v>17</v>
      </c>
      <c r="I9977" s="72" t="s">
        <v>18</v>
      </c>
      <c r="J9977" s="72" t="s">
        <v>19</v>
      </c>
      <c r="K9977" s="72" t="s">
        <v>37</v>
      </c>
      <c r="L9977" s="72" t="s">
        <v>193</v>
      </c>
      <c r="M9977" s="72"/>
    </row>
    <row r="9978" spans="2:13" x14ac:dyDescent="0.25">
      <c r="B9978" s="72" t="s">
        <v>12</v>
      </c>
      <c r="C9978" s="72" t="s">
        <v>13</v>
      </c>
      <c r="D9978" s="72" t="s">
        <v>14</v>
      </c>
      <c r="E9978" s="72" t="s">
        <v>83</v>
      </c>
      <c r="F9978" s="73">
        <v>50641</v>
      </c>
      <c r="G9978" s="72" t="s">
        <v>16</v>
      </c>
      <c r="H9978" s="72" t="s">
        <v>24</v>
      </c>
      <c r="I9978" s="72" t="s">
        <v>18</v>
      </c>
      <c r="J9978" s="72" t="s">
        <v>19</v>
      </c>
      <c r="K9978" s="72" t="s">
        <v>96</v>
      </c>
      <c r="L9978" s="72" t="s">
        <v>582</v>
      </c>
      <c r="M9978" s="72"/>
    </row>
    <row r="9979" spans="2:13" x14ac:dyDescent="0.25">
      <c r="B9979" s="72" t="s">
        <v>12</v>
      </c>
      <c r="C9979" s="72" t="s">
        <v>13</v>
      </c>
      <c r="D9979" s="72" t="s">
        <v>14</v>
      </c>
      <c r="E9979" s="72" t="s">
        <v>79</v>
      </c>
      <c r="F9979" s="73">
        <v>-1</v>
      </c>
      <c r="G9979" s="72" t="s">
        <v>269</v>
      </c>
      <c r="H9979" s="72" t="s">
        <v>24</v>
      </c>
      <c r="I9979" s="72" t="s">
        <v>18</v>
      </c>
      <c r="J9979" s="72" t="s">
        <v>558</v>
      </c>
      <c r="K9979" s="72" t="s">
        <v>96</v>
      </c>
      <c r="L9979" s="72" t="s">
        <v>194</v>
      </c>
      <c r="M9979" s="72"/>
    </row>
    <row r="9980" spans="2:13" x14ac:dyDescent="0.25">
      <c r="B9980" s="72" t="s">
        <v>12</v>
      </c>
      <c r="C9980" s="72" t="s">
        <v>13</v>
      </c>
      <c r="D9980" s="72" t="s">
        <v>14</v>
      </c>
      <c r="E9980" s="72" t="s">
        <v>51</v>
      </c>
      <c r="F9980" s="73">
        <v>60998</v>
      </c>
      <c r="G9980" s="72" t="s">
        <v>16</v>
      </c>
      <c r="H9980" s="72" t="s">
        <v>24</v>
      </c>
      <c r="I9980" s="72" t="s">
        <v>18</v>
      </c>
      <c r="J9980" s="72" t="s">
        <v>19</v>
      </c>
      <c r="K9980" s="72" t="s">
        <v>63</v>
      </c>
      <c r="L9980" s="72" t="s">
        <v>470</v>
      </c>
      <c r="M9980" s="72"/>
    </row>
    <row r="9981" spans="2:13" x14ac:dyDescent="0.25">
      <c r="B9981" s="72" t="s">
        <v>12</v>
      </c>
      <c r="C9981" s="72" t="s">
        <v>13</v>
      </c>
      <c r="D9981" s="72" t="s">
        <v>14</v>
      </c>
      <c r="E9981" s="72" t="s">
        <v>55</v>
      </c>
      <c r="F9981" s="73">
        <v>3253</v>
      </c>
      <c r="G9981" s="72" t="s">
        <v>16</v>
      </c>
      <c r="H9981" s="72" t="s">
        <v>24</v>
      </c>
      <c r="I9981" s="72" t="s">
        <v>18</v>
      </c>
      <c r="J9981" s="72" t="s">
        <v>19</v>
      </c>
      <c r="K9981" s="72" t="s">
        <v>130</v>
      </c>
      <c r="L9981" s="72" t="s">
        <v>643</v>
      </c>
      <c r="M9981" s="72" t="s">
        <v>29</v>
      </c>
    </row>
    <row r="9982" spans="2:13" x14ac:dyDescent="0.25">
      <c r="B9982" s="72" t="s">
        <v>12</v>
      </c>
      <c r="C9982" s="72" t="s">
        <v>13</v>
      </c>
      <c r="D9982" s="72" t="s">
        <v>14</v>
      </c>
      <c r="E9982" s="72" t="s">
        <v>316</v>
      </c>
      <c r="F9982" s="73">
        <v>131884</v>
      </c>
      <c r="G9982" s="72" t="s">
        <v>16</v>
      </c>
      <c r="H9982" s="72" t="s">
        <v>24</v>
      </c>
      <c r="I9982" s="72" t="s">
        <v>18</v>
      </c>
      <c r="J9982" s="72" t="s">
        <v>19</v>
      </c>
      <c r="K9982" s="72" t="s">
        <v>99</v>
      </c>
      <c r="L9982" s="72" t="s">
        <v>419</v>
      </c>
      <c r="M9982" s="72" t="s">
        <v>533</v>
      </c>
    </row>
    <row r="9983" spans="2:13" x14ac:dyDescent="0.25">
      <c r="B9983" s="72" t="s">
        <v>12</v>
      </c>
      <c r="C9983" s="72" t="s">
        <v>13</v>
      </c>
      <c r="D9983" s="72" t="s">
        <v>14</v>
      </c>
      <c r="E9983" s="72" t="s">
        <v>41</v>
      </c>
      <c r="F9983" s="73">
        <v>-238</v>
      </c>
      <c r="G9983" s="72" t="s">
        <v>16</v>
      </c>
      <c r="H9983" s="72" t="s">
        <v>24</v>
      </c>
      <c r="I9983" s="72" t="s">
        <v>18</v>
      </c>
      <c r="J9983" s="72" t="s">
        <v>19</v>
      </c>
      <c r="K9983" s="72" t="s">
        <v>25</v>
      </c>
      <c r="L9983" s="72" t="s">
        <v>433</v>
      </c>
      <c r="M9983" s="72"/>
    </row>
    <row r="9984" spans="2:13" x14ac:dyDescent="0.25">
      <c r="B9984" s="72" t="s">
        <v>12</v>
      </c>
      <c r="C9984" s="72" t="s">
        <v>13</v>
      </c>
      <c r="D9984" s="72" t="s">
        <v>14</v>
      </c>
      <c r="E9984" s="72" t="s">
        <v>60</v>
      </c>
      <c r="F9984" s="73">
        <v>130595</v>
      </c>
      <c r="G9984" s="72" t="s">
        <v>16</v>
      </c>
      <c r="H9984" s="72" t="s">
        <v>24</v>
      </c>
      <c r="I9984" s="72" t="s">
        <v>18</v>
      </c>
      <c r="J9984" s="72" t="s">
        <v>19</v>
      </c>
      <c r="K9984" s="72" t="s">
        <v>37</v>
      </c>
      <c r="L9984" s="72" t="s">
        <v>38</v>
      </c>
      <c r="M9984" s="72" t="s">
        <v>22</v>
      </c>
    </row>
    <row r="9985" spans="2:13" x14ac:dyDescent="0.25">
      <c r="B9985" s="72" t="s">
        <v>12</v>
      </c>
      <c r="C9985" s="72" t="s">
        <v>13</v>
      </c>
      <c r="D9985" s="72" t="s">
        <v>14</v>
      </c>
      <c r="E9985" s="72" t="s">
        <v>81</v>
      </c>
      <c r="F9985" s="73">
        <v>198577</v>
      </c>
      <c r="G9985" s="72" t="s">
        <v>16</v>
      </c>
      <c r="H9985" s="72" t="s">
        <v>24</v>
      </c>
      <c r="I9985" s="72" t="s">
        <v>18</v>
      </c>
      <c r="J9985" s="72" t="s">
        <v>19</v>
      </c>
      <c r="K9985" s="72" t="s">
        <v>25</v>
      </c>
      <c r="L9985" s="72" t="s">
        <v>299</v>
      </c>
      <c r="M9985" s="72" t="s">
        <v>29</v>
      </c>
    </row>
    <row r="9986" spans="2:13" x14ac:dyDescent="0.25">
      <c r="B9986" s="72" t="s">
        <v>12</v>
      </c>
      <c r="C9986" s="72" t="s">
        <v>13</v>
      </c>
      <c r="D9986" s="72" t="s">
        <v>14</v>
      </c>
      <c r="E9986" s="72" t="s">
        <v>39</v>
      </c>
      <c r="F9986" s="73">
        <v>-98545</v>
      </c>
      <c r="G9986" s="72" t="s">
        <v>16</v>
      </c>
      <c r="H9986" s="72" t="s">
        <v>24</v>
      </c>
      <c r="I9986" s="72" t="s">
        <v>18</v>
      </c>
      <c r="J9986" s="72" t="s">
        <v>19</v>
      </c>
      <c r="K9986" s="72" t="s">
        <v>99</v>
      </c>
      <c r="L9986" s="72" t="s">
        <v>366</v>
      </c>
      <c r="M9986" s="72"/>
    </row>
    <row r="9987" spans="2:13" x14ac:dyDescent="0.25">
      <c r="B9987" s="72" t="s">
        <v>12</v>
      </c>
      <c r="C9987" s="72" t="s">
        <v>13</v>
      </c>
      <c r="D9987" s="72" t="s">
        <v>14</v>
      </c>
      <c r="E9987" s="72" t="s">
        <v>58</v>
      </c>
      <c r="F9987" s="73">
        <v>27682</v>
      </c>
      <c r="G9987" s="72" t="s">
        <v>16</v>
      </c>
      <c r="H9987" s="72" t="s">
        <v>24</v>
      </c>
      <c r="I9987" s="72" t="s">
        <v>18</v>
      </c>
      <c r="J9987" s="72" t="s">
        <v>19</v>
      </c>
      <c r="K9987" s="72" t="s">
        <v>25</v>
      </c>
      <c r="L9987" s="72" t="s">
        <v>268</v>
      </c>
      <c r="M9987" s="72" t="s">
        <v>57</v>
      </c>
    </row>
    <row r="9988" spans="2:13" x14ac:dyDescent="0.25">
      <c r="B9988" s="72" t="s">
        <v>12</v>
      </c>
      <c r="C9988" s="72" t="s">
        <v>13</v>
      </c>
      <c r="D9988" s="72" t="s">
        <v>14</v>
      </c>
      <c r="E9988" s="72" t="s">
        <v>152</v>
      </c>
      <c r="F9988" s="73">
        <v>-12847</v>
      </c>
      <c r="G9988" s="72" t="s">
        <v>16</v>
      </c>
      <c r="H9988" s="72" t="s">
        <v>24</v>
      </c>
      <c r="I9988" s="72" t="s">
        <v>18</v>
      </c>
      <c r="J9988" s="72" t="s">
        <v>19</v>
      </c>
      <c r="K9988" s="72" t="s">
        <v>75</v>
      </c>
      <c r="L9988" s="72" t="s">
        <v>443</v>
      </c>
      <c r="M9988" s="72"/>
    </row>
    <row r="9989" spans="2:13" x14ac:dyDescent="0.25">
      <c r="B9989" s="72" t="s">
        <v>12</v>
      </c>
      <c r="C9989" s="72" t="s">
        <v>13</v>
      </c>
      <c r="D9989" s="72" t="s">
        <v>14</v>
      </c>
      <c r="E9989" s="72" t="s">
        <v>81</v>
      </c>
      <c r="F9989" s="73">
        <v>58723</v>
      </c>
      <c r="G9989" s="72" t="s">
        <v>16</v>
      </c>
      <c r="H9989" s="72" t="s">
        <v>24</v>
      </c>
      <c r="I9989" s="72" t="s">
        <v>18</v>
      </c>
      <c r="J9989" s="72" t="s">
        <v>19</v>
      </c>
      <c r="K9989" s="72" t="s">
        <v>25</v>
      </c>
      <c r="L9989" s="72" t="s">
        <v>347</v>
      </c>
      <c r="M9989" s="72" t="s">
        <v>35</v>
      </c>
    </row>
    <row r="9990" spans="2:13" x14ac:dyDescent="0.25">
      <c r="B9990" s="72" t="s">
        <v>12</v>
      </c>
      <c r="C9990" s="72" t="s">
        <v>13</v>
      </c>
      <c r="D9990" s="72" t="s">
        <v>14</v>
      </c>
      <c r="E9990" s="72" t="s">
        <v>70</v>
      </c>
      <c r="F9990" s="73">
        <v>363621</v>
      </c>
      <c r="G9990" s="72" t="s">
        <v>16</v>
      </c>
      <c r="H9990" s="72" t="s">
        <v>17</v>
      </c>
      <c r="I9990" s="72" t="s">
        <v>18</v>
      </c>
      <c r="J9990" s="72" t="s">
        <v>19</v>
      </c>
      <c r="K9990" s="72" t="s">
        <v>25</v>
      </c>
      <c r="L9990" s="72" t="s">
        <v>459</v>
      </c>
      <c r="M9990" s="72" t="s">
        <v>243</v>
      </c>
    </row>
    <row r="9991" spans="2:13" x14ac:dyDescent="0.25">
      <c r="B9991" s="72" t="s">
        <v>12</v>
      </c>
      <c r="C9991" s="72" t="s">
        <v>13</v>
      </c>
      <c r="D9991" s="72" t="s">
        <v>14</v>
      </c>
      <c r="E9991" s="72" t="s">
        <v>51</v>
      </c>
      <c r="F9991" s="73">
        <v>6</v>
      </c>
      <c r="G9991" s="72" t="s">
        <v>269</v>
      </c>
      <c r="H9991" s="72" t="s">
        <v>24</v>
      </c>
      <c r="I9991" s="72" t="s">
        <v>18</v>
      </c>
      <c r="J9991" s="72" t="s">
        <v>438</v>
      </c>
      <c r="K9991" s="72" t="s">
        <v>96</v>
      </c>
      <c r="L9991" s="72" t="s">
        <v>162</v>
      </c>
      <c r="M9991" s="72"/>
    </row>
    <row r="9992" spans="2:13" x14ac:dyDescent="0.25">
      <c r="B9992" s="72" t="s">
        <v>12</v>
      </c>
      <c r="C9992" s="72" t="s">
        <v>13</v>
      </c>
      <c r="D9992" s="72" t="s">
        <v>14</v>
      </c>
      <c r="E9992" s="72" t="s">
        <v>83</v>
      </c>
      <c r="F9992" s="73">
        <v>151052</v>
      </c>
      <c r="G9992" s="72" t="s">
        <v>16</v>
      </c>
      <c r="H9992" s="72" t="s">
        <v>17</v>
      </c>
      <c r="I9992" s="72" t="s">
        <v>18</v>
      </c>
      <c r="J9992" s="72" t="s">
        <v>19</v>
      </c>
      <c r="K9992" s="72" t="s">
        <v>25</v>
      </c>
      <c r="L9992" s="72" t="s">
        <v>235</v>
      </c>
      <c r="M9992" s="72"/>
    </row>
    <row r="9993" spans="2:13" x14ac:dyDescent="0.25">
      <c r="B9993" s="72" t="s">
        <v>12</v>
      </c>
      <c r="C9993" s="72" t="s">
        <v>13</v>
      </c>
      <c r="D9993" s="72" t="s">
        <v>14</v>
      </c>
      <c r="E9993" s="72" t="s">
        <v>146</v>
      </c>
      <c r="F9993" s="73">
        <v>-24872</v>
      </c>
      <c r="G9993" s="72" t="s">
        <v>16</v>
      </c>
      <c r="H9993" s="72" t="s">
        <v>24</v>
      </c>
      <c r="I9993" s="72" t="s">
        <v>18</v>
      </c>
      <c r="J9993" s="72" t="s">
        <v>19</v>
      </c>
      <c r="K9993" s="72" t="s">
        <v>99</v>
      </c>
      <c r="L9993" s="72" t="s">
        <v>335</v>
      </c>
      <c r="M9993" s="72"/>
    </row>
    <row r="9994" spans="2:13" x14ac:dyDescent="0.25">
      <c r="B9994" s="72" t="s">
        <v>12</v>
      </c>
      <c r="C9994" s="72" t="s">
        <v>13</v>
      </c>
      <c r="D9994" s="72" t="s">
        <v>14</v>
      </c>
      <c r="E9994" s="72" t="s">
        <v>79</v>
      </c>
      <c r="F9994" s="73">
        <v>-326</v>
      </c>
      <c r="G9994" s="72" t="s">
        <v>16</v>
      </c>
      <c r="H9994" s="72" t="s">
        <v>17</v>
      </c>
      <c r="I9994" s="72" t="s">
        <v>18</v>
      </c>
      <c r="J9994" s="72" t="s">
        <v>19</v>
      </c>
      <c r="K9994" s="72" t="s">
        <v>108</v>
      </c>
      <c r="L9994" s="72" t="s">
        <v>644</v>
      </c>
      <c r="M9994" s="72"/>
    </row>
    <row r="9995" spans="2:13" x14ac:dyDescent="0.25">
      <c r="B9995" s="72" t="s">
        <v>12</v>
      </c>
      <c r="C9995" s="72" t="s">
        <v>13</v>
      </c>
      <c r="D9995" s="72" t="s">
        <v>14</v>
      </c>
      <c r="E9995" s="72" t="s">
        <v>58</v>
      </c>
      <c r="F9995" s="73">
        <v>202961</v>
      </c>
      <c r="G9995" s="72" t="s">
        <v>16</v>
      </c>
      <c r="H9995" s="72" t="s">
        <v>24</v>
      </c>
      <c r="I9995" s="72" t="s">
        <v>18</v>
      </c>
      <c r="J9995" s="72" t="s">
        <v>19</v>
      </c>
      <c r="K9995" s="72" t="s">
        <v>37</v>
      </c>
      <c r="L9995" s="72" t="s">
        <v>627</v>
      </c>
      <c r="M9995" s="72" t="s">
        <v>57</v>
      </c>
    </row>
    <row r="9996" spans="2:13" x14ac:dyDescent="0.25">
      <c r="B9996" s="72" t="s">
        <v>12</v>
      </c>
      <c r="C9996" s="72" t="s">
        <v>13</v>
      </c>
      <c r="D9996" s="72" t="s">
        <v>14</v>
      </c>
      <c r="E9996" s="72" t="s">
        <v>30</v>
      </c>
      <c r="F9996" s="73">
        <v>-1771</v>
      </c>
      <c r="G9996" s="72" t="s">
        <v>16</v>
      </c>
      <c r="H9996" s="72" t="s">
        <v>24</v>
      </c>
      <c r="I9996" s="72" t="s">
        <v>48</v>
      </c>
      <c r="J9996" s="72" t="s">
        <v>19</v>
      </c>
      <c r="K9996" s="72" t="s">
        <v>37</v>
      </c>
      <c r="L9996" s="72" t="s">
        <v>86</v>
      </c>
      <c r="M9996" s="72"/>
    </row>
    <row r="9997" spans="2:13" x14ac:dyDescent="0.25">
      <c r="B9997" s="72" t="s">
        <v>12</v>
      </c>
      <c r="C9997" s="72" t="s">
        <v>13</v>
      </c>
      <c r="D9997" s="72" t="s">
        <v>14</v>
      </c>
      <c r="E9997" s="72" t="s">
        <v>23</v>
      </c>
      <c r="F9997" s="73">
        <v>-215812</v>
      </c>
      <c r="G9997" s="72" t="s">
        <v>16</v>
      </c>
      <c r="H9997" s="72" t="s">
        <v>24</v>
      </c>
      <c r="I9997" s="72" t="s">
        <v>18</v>
      </c>
      <c r="J9997" s="72" t="s">
        <v>19</v>
      </c>
      <c r="K9997" s="72" t="s">
        <v>99</v>
      </c>
      <c r="L9997" s="72" t="s">
        <v>150</v>
      </c>
      <c r="M9997" s="72"/>
    </row>
    <row r="9998" spans="2:13" x14ac:dyDescent="0.25">
      <c r="B9998" s="72" t="s">
        <v>12</v>
      </c>
      <c r="C9998" s="72" t="s">
        <v>13</v>
      </c>
      <c r="D9998" s="72" t="s">
        <v>14</v>
      </c>
      <c r="E9998" s="72" t="s">
        <v>94</v>
      </c>
      <c r="F9998" s="73">
        <v>77</v>
      </c>
      <c r="G9998" s="72" t="s">
        <v>16</v>
      </c>
      <c r="H9998" s="72" t="s">
        <v>24</v>
      </c>
      <c r="I9998" s="72" t="s">
        <v>18</v>
      </c>
      <c r="J9998" s="72" t="s">
        <v>19</v>
      </c>
      <c r="K9998" s="72" t="s">
        <v>25</v>
      </c>
      <c r="L9998" s="72" t="s">
        <v>392</v>
      </c>
      <c r="M9998" s="72"/>
    </row>
    <row r="9999" spans="2:13" x14ac:dyDescent="0.25">
      <c r="B9999" s="72" t="s">
        <v>12</v>
      </c>
      <c r="C9999" s="72" t="s">
        <v>13</v>
      </c>
      <c r="D9999" s="72" t="s">
        <v>14</v>
      </c>
      <c r="E9999" s="72" t="s">
        <v>36</v>
      </c>
      <c r="F9999" s="73">
        <v>267638</v>
      </c>
      <c r="G9999" s="72" t="s">
        <v>16</v>
      </c>
      <c r="H9999" s="72" t="s">
        <v>24</v>
      </c>
      <c r="I9999" s="72" t="s">
        <v>18</v>
      </c>
      <c r="J9999" s="72" t="s">
        <v>19</v>
      </c>
      <c r="K9999" s="72" t="s">
        <v>25</v>
      </c>
      <c r="L9999" s="72" t="s">
        <v>149</v>
      </c>
      <c r="M9999" s="72" t="s">
        <v>57</v>
      </c>
    </row>
    <row r="10000" spans="2:13" x14ac:dyDescent="0.25">
      <c r="B10000" s="72" t="s">
        <v>12</v>
      </c>
      <c r="C10000" s="72" t="s">
        <v>13</v>
      </c>
      <c r="D10000" s="72" t="s">
        <v>14</v>
      </c>
      <c r="E10000" s="72" t="s">
        <v>94</v>
      </c>
      <c r="F10000" s="73">
        <v>17664</v>
      </c>
      <c r="G10000" s="72" t="s">
        <v>16</v>
      </c>
      <c r="H10000" s="72" t="s">
        <v>17</v>
      </c>
      <c r="I10000" s="72" t="s">
        <v>18</v>
      </c>
      <c r="J10000" s="72" t="s">
        <v>19</v>
      </c>
      <c r="K10000" s="72" t="s">
        <v>20</v>
      </c>
      <c r="L10000" s="72" t="s">
        <v>226</v>
      </c>
      <c r="M10000" s="72"/>
    </row>
    <row r="10001" spans="2:13" x14ac:dyDescent="0.25">
      <c r="B10001" s="72" t="s">
        <v>12</v>
      </c>
      <c r="C10001" s="72" t="s">
        <v>13</v>
      </c>
      <c r="D10001" s="72" t="s">
        <v>14</v>
      </c>
      <c r="E10001" s="72" t="s">
        <v>152</v>
      </c>
      <c r="F10001" s="73">
        <v>-7963</v>
      </c>
      <c r="G10001" s="72" t="s">
        <v>16</v>
      </c>
      <c r="H10001" s="72" t="s">
        <v>24</v>
      </c>
      <c r="I10001" s="72" t="s">
        <v>18</v>
      </c>
      <c r="J10001" s="72" t="s">
        <v>19</v>
      </c>
      <c r="K10001" s="72" t="s">
        <v>25</v>
      </c>
      <c r="L10001" s="72" t="s">
        <v>77</v>
      </c>
      <c r="M10001" s="72"/>
    </row>
    <row r="10002" spans="2:13" x14ac:dyDescent="0.25">
      <c r="B10002" s="72" t="s">
        <v>12</v>
      </c>
      <c r="C10002" s="72" t="s">
        <v>13</v>
      </c>
      <c r="D10002" s="72" t="s">
        <v>14</v>
      </c>
      <c r="E10002" s="72" t="s">
        <v>27</v>
      </c>
      <c r="F10002" s="73">
        <v>166570</v>
      </c>
      <c r="G10002" s="72" t="s">
        <v>16</v>
      </c>
      <c r="H10002" s="72" t="s">
        <v>24</v>
      </c>
      <c r="I10002" s="72" t="s">
        <v>18</v>
      </c>
      <c r="J10002" s="72" t="s">
        <v>19</v>
      </c>
      <c r="K10002" s="72" t="s">
        <v>37</v>
      </c>
      <c r="L10002" s="72" t="s">
        <v>175</v>
      </c>
      <c r="M10002" s="72" t="s">
        <v>57</v>
      </c>
    </row>
    <row r="10003" spans="2:13" x14ac:dyDescent="0.25">
      <c r="B10003" s="72" t="s">
        <v>12</v>
      </c>
      <c r="C10003" s="72" t="s">
        <v>13</v>
      </c>
      <c r="D10003" s="72" t="s">
        <v>14</v>
      </c>
      <c r="E10003" s="72" t="s">
        <v>36</v>
      </c>
      <c r="F10003" s="73">
        <v>2971004</v>
      </c>
      <c r="G10003" s="72" t="s">
        <v>16</v>
      </c>
      <c r="H10003" s="72" t="s">
        <v>24</v>
      </c>
      <c r="I10003" s="72" t="s">
        <v>18</v>
      </c>
      <c r="J10003" s="72" t="s">
        <v>19</v>
      </c>
      <c r="K10003" s="72" t="s">
        <v>43</v>
      </c>
      <c r="L10003" s="72" t="s">
        <v>163</v>
      </c>
      <c r="M10003" s="72" t="s">
        <v>29</v>
      </c>
    </row>
    <row r="10004" spans="2:13" x14ac:dyDescent="0.25">
      <c r="B10004" s="72" t="s">
        <v>12</v>
      </c>
      <c r="C10004" s="72" t="s">
        <v>13</v>
      </c>
      <c r="D10004" s="72" t="s">
        <v>14</v>
      </c>
      <c r="E10004" s="72" t="s">
        <v>79</v>
      </c>
      <c r="F10004" s="73">
        <v>-34183</v>
      </c>
      <c r="G10004" s="72" t="s">
        <v>16</v>
      </c>
      <c r="H10004" s="72" t="s">
        <v>24</v>
      </c>
      <c r="I10004" s="72" t="s">
        <v>18</v>
      </c>
      <c r="J10004" s="72" t="s">
        <v>19</v>
      </c>
      <c r="K10004" s="72" t="s">
        <v>185</v>
      </c>
      <c r="L10004" s="72" t="s">
        <v>399</v>
      </c>
      <c r="M10004" s="72"/>
    </row>
    <row r="10005" spans="2:13" x14ac:dyDescent="0.25">
      <c r="B10005" s="72" t="s">
        <v>12</v>
      </c>
      <c r="C10005" s="72" t="s">
        <v>13</v>
      </c>
      <c r="D10005" s="72" t="s">
        <v>14</v>
      </c>
      <c r="E10005" s="72" t="s">
        <v>30</v>
      </c>
      <c r="F10005" s="73">
        <v>-321</v>
      </c>
      <c r="G10005" s="72" t="s">
        <v>16</v>
      </c>
      <c r="H10005" s="72" t="s">
        <v>24</v>
      </c>
      <c r="I10005" s="72" t="s">
        <v>18</v>
      </c>
      <c r="J10005" s="72" t="s">
        <v>19</v>
      </c>
      <c r="K10005" s="72" t="s">
        <v>117</v>
      </c>
      <c r="L10005" s="72" t="s">
        <v>445</v>
      </c>
      <c r="M10005" s="72"/>
    </row>
    <row r="10006" spans="2:13" x14ac:dyDescent="0.25">
      <c r="B10006" s="72" t="s">
        <v>12</v>
      </c>
      <c r="C10006" s="72" t="s">
        <v>13</v>
      </c>
      <c r="D10006" s="72" t="s">
        <v>14</v>
      </c>
      <c r="E10006" s="72" t="s">
        <v>36</v>
      </c>
      <c r="F10006" s="73">
        <v>8823</v>
      </c>
      <c r="G10006" s="72" t="s">
        <v>16</v>
      </c>
      <c r="H10006" s="72" t="s">
        <v>17</v>
      </c>
      <c r="I10006" s="72" t="s">
        <v>18</v>
      </c>
      <c r="J10006" s="72" t="s">
        <v>19</v>
      </c>
      <c r="K10006" s="72" t="s">
        <v>37</v>
      </c>
      <c r="L10006" s="72" t="s">
        <v>372</v>
      </c>
      <c r="M10006" s="72" t="s">
        <v>57</v>
      </c>
    </row>
    <row r="10007" spans="2:13" x14ac:dyDescent="0.25">
      <c r="B10007" s="72" t="s">
        <v>12</v>
      </c>
      <c r="C10007" s="72" t="s">
        <v>13</v>
      </c>
      <c r="D10007" s="72" t="s">
        <v>14</v>
      </c>
      <c r="E10007" s="72" t="s">
        <v>74</v>
      </c>
      <c r="F10007" s="73">
        <v>71004</v>
      </c>
      <c r="G10007" s="72" t="s">
        <v>16</v>
      </c>
      <c r="H10007" s="72" t="s">
        <v>24</v>
      </c>
      <c r="I10007" s="72" t="s">
        <v>18</v>
      </c>
      <c r="J10007" s="72" t="s">
        <v>19</v>
      </c>
      <c r="K10007" s="72" t="s">
        <v>25</v>
      </c>
      <c r="L10007" s="72" t="s">
        <v>110</v>
      </c>
      <c r="M10007" s="72" t="s">
        <v>57</v>
      </c>
    </row>
    <row r="10008" spans="2:13" x14ac:dyDescent="0.25">
      <c r="B10008" s="72" t="s">
        <v>12</v>
      </c>
      <c r="C10008" s="72" t="s">
        <v>13</v>
      </c>
      <c r="D10008" s="72" t="s">
        <v>14</v>
      </c>
      <c r="E10008" s="72" t="s">
        <v>30</v>
      </c>
      <c r="F10008" s="73">
        <v>-1473</v>
      </c>
      <c r="G10008" s="72" t="s">
        <v>16</v>
      </c>
      <c r="H10008" s="72" t="s">
        <v>24</v>
      </c>
      <c r="I10008" s="72" t="s">
        <v>18</v>
      </c>
      <c r="J10008" s="72" t="s">
        <v>19</v>
      </c>
      <c r="K10008" s="72" t="s">
        <v>96</v>
      </c>
      <c r="L10008" s="72" t="s">
        <v>597</v>
      </c>
      <c r="M10008" s="72"/>
    </row>
    <row r="10009" spans="2:13" x14ac:dyDescent="0.25">
      <c r="B10009" s="72" t="s">
        <v>12</v>
      </c>
      <c r="C10009" s="72" t="s">
        <v>13</v>
      </c>
      <c r="D10009" s="72" t="s">
        <v>14</v>
      </c>
      <c r="E10009" s="72" t="s">
        <v>30</v>
      </c>
      <c r="F10009" s="73">
        <v>-340</v>
      </c>
      <c r="G10009" s="72" t="s">
        <v>16</v>
      </c>
      <c r="H10009" s="72" t="s">
        <v>24</v>
      </c>
      <c r="I10009" s="72" t="s">
        <v>18</v>
      </c>
      <c r="J10009" s="72" t="s">
        <v>19</v>
      </c>
      <c r="K10009" s="72" t="s">
        <v>25</v>
      </c>
      <c r="L10009" s="72" t="s">
        <v>180</v>
      </c>
      <c r="M10009" s="72"/>
    </row>
    <row r="10010" spans="2:13" x14ac:dyDescent="0.25">
      <c r="B10010" s="72" t="s">
        <v>12</v>
      </c>
      <c r="C10010" s="72" t="s">
        <v>13</v>
      </c>
      <c r="D10010" s="72" t="s">
        <v>14</v>
      </c>
      <c r="E10010" s="72" t="s">
        <v>58</v>
      </c>
      <c r="F10010" s="73">
        <v>455312</v>
      </c>
      <c r="G10010" s="72" t="s">
        <v>16</v>
      </c>
      <c r="H10010" s="72" t="s">
        <v>24</v>
      </c>
      <c r="I10010" s="72" t="s">
        <v>18</v>
      </c>
      <c r="J10010" s="72" t="s">
        <v>19</v>
      </c>
      <c r="K10010" s="72" t="s">
        <v>25</v>
      </c>
      <c r="L10010" s="72" t="s">
        <v>299</v>
      </c>
      <c r="M10010" s="72" t="s">
        <v>47</v>
      </c>
    </row>
    <row r="10011" spans="2:13" x14ac:dyDescent="0.25">
      <c r="B10011" s="72" t="s">
        <v>12</v>
      </c>
      <c r="C10011" s="72" t="s">
        <v>13</v>
      </c>
      <c r="D10011" s="72" t="s">
        <v>14</v>
      </c>
      <c r="E10011" s="72" t="s">
        <v>94</v>
      </c>
      <c r="F10011" s="73">
        <v>9199</v>
      </c>
      <c r="G10011" s="72" t="s">
        <v>16</v>
      </c>
      <c r="H10011" s="72" t="s">
        <v>17</v>
      </c>
      <c r="I10011" s="72" t="s">
        <v>18</v>
      </c>
      <c r="J10011" s="72" t="s">
        <v>19</v>
      </c>
      <c r="K10011" s="72" t="s">
        <v>20</v>
      </c>
      <c r="L10011" s="72" t="s">
        <v>21</v>
      </c>
      <c r="M10011" s="72"/>
    </row>
    <row r="10012" spans="2:13" x14ac:dyDescent="0.25">
      <c r="B10012" s="72" t="s">
        <v>12</v>
      </c>
      <c r="C10012" s="72" t="s">
        <v>13</v>
      </c>
      <c r="D10012" s="72" t="s">
        <v>14</v>
      </c>
      <c r="E10012" s="72" t="s">
        <v>39</v>
      </c>
      <c r="F10012" s="73">
        <v>-54608</v>
      </c>
      <c r="G10012" s="72" t="s">
        <v>16</v>
      </c>
      <c r="H10012" s="72" t="s">
        <v>24</v>
      </c>
      <c r="I10012" s="72" t="s">
        <v>18</v>
      </c>
      <c r="J10012" s="72" t="s">
        <v>19</v>
      </c>
      <c r="K10012" s="72" t="s">
        <v>25</v>
      </c>
      <c r="L10012" s="72" t="s">
        <v>268</v>
      </c>
      <c r="M10012" s="72"/>
    </row>
    <row r="10013" spans="2:13" x14ac:dyDescent="0.25">
      <c r="B10013" s="72" t="s">
        <v>12</v>
      </c>
      <c r="C10013" s="72" t="s">
        <v>13</v>
      </c>
      <c r="D10013" s="72" t="s">
        <v>14</v>
      </c>
      <c r="E10013" s="72" t="s">
        <v>83</v>
      </c>
      <c r="F10013" s="73">
        <v>1655189</v>
      </c>
      <c r="G10013" s="72" t="s">
        <v>16</v>
      </c>
      <c r="H10013" s="72" t="s">
        <v>24</v>
      </c>
      <c r="I10013" s="72" t="s">
        <v>18</v>
      </c>
      <c r="J10013" s="72" t="s">
        <v>19</v>
      </c>
      <c r="K10013" s="72" t="s">
        <v>20</v>
      </c>
      <c r="L10013" s="72" t="s">
        <v>327</v>
      </c>
      <c r="M10013" s="72"/>
    </row>
    <row r="10014" spans="2:13" x14ac:dyDescent="0.25">
      <c r="B10014" s="72" t="s">
        <v>12</v>
      </c>
      <c r="C10014" s="72" t="s">
        <v>13</v>
      </c>
      <c r="D10014" s="72" t="s">
        <v>14</v>
      </c>
      <c r="E10014" s="72" t="s">
        <v>79</v>
      </c>
      <c r="F10014" s="73">
        <v>-27026</v>
      </c>
      <c r="G10014" s="72" t="s">
        <v>16</v>
      </c>
      <c r="H10014" s="72" t="s">
        <v>17</v>
      </c>
      <c r="I10014" s="72" t="s">
        <v>18</v>
      </c>
      <c r="J10014" s="72" t="s">
        <v>19</v>
      </c>
      <c r="K10014" s="72" t="s">
        <v>205</v>
      </c>
      <c r="L10014" s="72" t="s">
        <v>395</v>
      </c>
      <c r="M10014" s="72"/>
    </row>
    <row r="10015" spans="2:13" x14ac:dyDescent="0.25">
      <c r="B10015" s="72" t="s">
        <v>12</v>
      </c>
      <c r="C10015" s="72" t="s">
        <v>13</v>
      </c>
      <c r="D10015" s="72" t="s">
        <v>14</v>
      </c>
      <c r="E10015" s="72" t="s">
        <v>81</v>
      </c>
      <c r="F10015" s="73">
        <v>2280</v>
      </c>
      <c r="G10015" s="72" t="s">
        <v>16</v>
      </c>
      <c r="H10015" s="72" t="s">
        <v>24</v>
      </c>
      <c r="I10015" s="72" t="s">
        <v>18</v>
      </c>
      <c r="J10015" s="72" t="s">
        <v>19</v>
      </c>
      <c r="K10015" s="72" t="s">
        <v>63</v>
      </c>
      <c r="L10015" s="72" t="s">
        <v>564</v>
      </c>
      <c r="M10015" s="72" t="s">
        <v>112</v>
      </c>
    </row>
    <row r="10016" spans="2:13" x14ac:dyDescent="0.25">
      <c r="B10016" s="72" t="s">
        <v>12</v>
      </c>
      <c r="C10016" s="72" t="s">
        <v>13</v>
      </c>
      <c r="D10016" s="72" t="s">
        <v>14</v>
      </c>
      <c r="E10016" s="72" t="s">
        <v>70</v>
      </c>
      <c r="F10016" s="73">
        <v>841641</v>
      </c>
      <c r="G10016" s="72" t="s">
        <v>16</v>
      </c>
      <c r="H10016" s="72" t="s">
        <v>24</v>
      </c>
      <c r="I10016" s="72" t="s">
        <v>18</v>
      </c>
      <c r="J10016" s="72" t="s">
        <v>19</v>
      </c>
      <c r="K10016" s="72" t="s">
        <v>25</v>
      </c>
      <c r="L10016" s="72" t="s">
        <v>410</v>
      </c>
      <c r="M10016" s="72" t="s">
        <v>243</v>
      </c>
    </row>
    <row r="10017" spans="2:13" x14ac:dyDescent="0.25">
      <c r="B10017" s="72" t="s">
        <v>12</v>
      </c>
      <c r="C10017" s="72" t="s">
        <v>13</v>
      </c>
      <c r="D10017" s="72" t="s">
        <v>14</v>
      </c>
      <c r="E10017" s="72" t="s">
        <v>55</v>
      </c>
      <c r="F10017" s="73">
        <v>159432</v>
      </c>
      <c r="G10017" s="72" t="s">
        <v>16</v>
      </c>
      <c r="H10017" s="72" t="s">
        <v>24</v>
      </c>
      <c r="I10017" s="72" t="s">
        <v>18</v>
      </c>
      <c r="J10017" s="72" t="s">
        <v>19</v>
      </c>
      <c r="K10017" s="72" t="s">
        <v>185</v>
      </c>
      <c r="L10017" s="72" t="s">
        <v>309</v>
      </c>
      <c r="M10017" s="72" t="s">
        <v>57</v>
      </c>
    </row>
    <row r="10018" spans="2:13" x14ac:dyDescent="0.25">
      <c r="B10018" s="72" t="s">
        <v>12</v>
      </c>
      <c r="C10018" s="72" t="s">
        <v>13</v>
      </c>
      <c r="D10018" s="72" t="s">
        <v>14</v>
      </c>
      <c r="E10018" s="72" t="s">
        <v>39</v>
      </c>
      <c r="F10018" s="73">
        <v>-1005</v>
      </c>
      <c r="G10018" s="72" t="s">
        <v>16</v>
      </c>
      <c r="H10018" s="72" t="s">
        <v>24</v>
      </c>
      <c r="I10018" s="72" t="s">
        <v>18</v>
      </c>
      <c r="J10018" s="72" t="s">
        <v>19</v>
      </c>
      <c r="K10018" s="72" t="s">
        <v>25</v>
      </c>
      <c r="L10018" s="72" t="s">
        <v>539</v>
      </c>
      <c r="M10018" s="72"/>
    </row>
    <row r="10019" spans="2:13" x14ac:dyDescent="0.25">
      <c r="B10019" s="72" t="s">
        <v>12</v>
      </c>
      <c r="C10019" s="72" t="s">
        <v>13</v>
      </c>
      <c r="D10019" s="72" t="s">
        <v>14</v>
      </c>
      <c r="E10019" s="72" t="s">
        <v>645</v>
      </c>
      <c r="F10019" s="73">
        <v>10834</v>
      </c>
      <c r="G10019" s="72" t="s">
        <v>16</v>
      </c>
      <c r="H10019" s="72" t="s">
        <v>24</v>
      </c>
      <c r="I10019" s="72" t="s">
        <v>18</v>
      </c>
      <c r="J10019" s="72" t="s">
        <v>19</v>
      </c>
      <c r="K10019" s="72"/>
      <c r="L10019" s="72"/>
      <c r="M10019" s="72"/>
    </row>
    <row r="10020" spans="2:13" x14ac:dyDescent="0.25">
      <c r="B10020" s="72" t="s">
        <v>12</v>
      </c>
      <c r="C10020" s="72" t="s">
        <v>13</v>
      </c>
      <c r="D10020" s="72" t="s">
        <v>14</v>
      </c>
      <c r="E10020" s="72" t="s">
        <v>55</v>
      </c>
      <c r="F10020" s="73">
        <v>1421521</v>
      </c>
      <c r="G10020" s="72" t="s">
        <v>16</v>
      </c>
      <c r="H10020" s="72" t="s">
        <v>17</v>
      </c>
      <c r="I10020" s="72" t="s">
        <v>48</v>
      </c>
      <c r="J10020" s="72" t="s">
        <v>19</v>
      </c>
      <c r="K10020" s="72" t="s">
        <v>49</v>
      </c>
      <c r="L10020" s="72" t="s">
        <v>73</v>
      </c>
      <c r="M10020" s="72" t="s">
        <v>112</v>
      </c>
    </row>
    <row r="10021" spans="2:13" x14ac:dyDescent="0.25">
      <c r="B10021" s="72" t="s">
        <v>12</v>
      </c>
      <c r="C10021" s="72" t="s">
        <v>13</v>
      </c>
      <c r="D10021" s="72" t="s">
        <v>14</v>
      </c>
      <c r="E10021" s="72" t="s">
        <v>81</v>
      </c>
      <c r="F10021" s="73">
        <v>944348</v>
      </c>
      <c r="G10021" s="72" t="s">
        <v>16</v>
      </c>
      <c r="H10021" s="72" t="s">
        <v>17</v>
      </c>
      <c r="I10021" s="72" t="s">
        <v>18</v>
      </c>
      <c r="J10021" s="72" t="s">
        <v>19</v>
      </c>
      <c r="K10021" s="72" t="s">
        <v>108</v>
      </c>
      <c r="L10021" s="72" t="s">
        <v>109</v>
      </c>
      <c r="M10021" s="72" t="s">
        <v>29</v>
      </c>
    </row>
    <row r="10022" spans="2:13" x14ac:dyDescent="0.25">
      <c r="B10022" s="72" t="s">
        <v>12</v>
      </c>
      <c r="C10022" s="72" t="s">
        <v>13</v>
      </c>
      <c r="D10022" s="72" t="s">
        <v>14</v>
      </c>
      <c r="E10022" s="72" t="s">
        <v>83</v>
      </c>
      <c r="F10022" s="73">
        <v>9</v>
      </c>
      <c r="G10022" s="72" t="s">
        <v>16</v>
      </c>
      <c r="H10022" s="72" t="s">
        <v>17</v>
      </c>
      <c r="I10022" s="72" t="s">
        <v>18</v>
      </c>
      <c r="J10022" s="72" t="s">
        <v>19</v>
      </c>
      <c r="K10022" s="72" t="s">
        <v>25</v>
      </c>
      <c r="L10022" s="72" t="s">
        <v>516</v>
      </c>
      <c r="M10022" s="72"/>
    </row>
    <row r="10023" spans="2:13" x14ac:dyDescent="0.25">
      <c r="B10023" s="72" t="s">
        <v>12</v>
      </c>
      <c r="C10023" s="72" t="s">
        <v>13</v>
      </c>
      <c r="D10023" s="72" t="s">
        <v>14</v>
      </c>
      <c r="E10023" s="72" t="s">
        <v>55</v>
      </c>
      <c r="F10023" s="73">
        <v>8774657</v>
      </c>
      <c r="G10023" s="72" t="s">
        <v>16</v>
      </c>
      <c r="H10023" s="72" t="s">
        <v>24</v>
      </c>
      <c r="I10023" s="72" t="s">
        <v>18</v>
      </c>
      <c r="J10023" s="72" t="s">
        <v>19</v>
      </c>
      <c r="K10023" s="72" t="s">
        <v>37</v>
      </c>
      <c r="L10023" s="72" t="s">
        <v>412</v>
      </c>
      <c r="M10023" s="72" t="s">
        <v>112</v>
      </c>
    </row>
    <row r="10024" spans="2:13" x14ac:dyDescent="0.25">
      <c r="B10024" s="72" t="s">
        <v>12</v>
      </c>
      <c r="C10024" s="72" t="s">
        <v>13</v>
      </c>
      <c r="D10024" s="72" t="s">
        <v>14</v>
      </c>
      <c r="E10024" s="72" t="s">
        <v>123</v>
      </c>
      <c r="F10024" s="73">
        <v>-164</v>
      </c>
      <c r="G10024" s="72" t="s">
        <v>16</v>
      </c>
      <c r="H10024" s="72" t="s">
        <v>17</v>
      </c>
      <c r="I10024" s="72" t="s">
        <v>18</v>
      </c>
      <c r="J10024" s="72" t="s">
        <v>19</v>
      </c>
      <c r="K10024" s="72" t="s">
        <v>25</v>
      </c>
      <c r="L10024" s="72" t="s">
        <v>304</v>
      </c>
      <c r="M10024" s="72"/>
    </row>
    <row r="10025" spans="2:13" x14ac:dyDescent="0.25">
      <c r="B10025" s="72" t="s">
        <v>12</v>
      </c>
      <c r="C10025" s="72" t="s">
        <v>13</v>
      </c>
      <c r="D10025" s="72" t="s">
        <v>14</v>
      </c>
      <c r="E10025" s="72" t="s">
        <v>41</v>
      </c>
      <c r="F10025" s="73">
        <v>-755</v>
      </c>
      <c r="G10025" s="72" t="s">
        <v>16</v>
      </c>
      <c r="H10025" s="72" t="s">
        <v>24</v>
      </c>
      <c r="I10025" s="72" t="s">
        <v>18</v>
      </c>
      <c r="J10025" s="72" t="s">
        <v>19</v>
      </c>
      <c r="K10025" s="72" t="s">
        <v>37</v>
      </c>
      <c r="L10025" s="72" t="s">
        <v>310</v>
      </c>
      <c r="M10025" s="72"/>
    </row>
    <row r="10026" spans="2:13" x14ac:dyDescent="0.25">
      <c r="B10026" s="72" t="s">
        <v>12</v>
      </c>
      <c r="C10026" s="72" t="s">
        <v>13</v>
      </c>
      <c r="D10026" s="72" t="s">
        <v>14</v>
      </c>
      <c r="E10026" s="72" t="s">
        <v>68</v>
      </c>
      <c r="F10026" s="73">
        <v>-33177</v>
      </c>
      <c r="G10026" s="72" t="s">
        <v>16</v>
      </c>
      <c r="H10026" s="72" t="s">
        <v>17</v>
      </c>
      <c r="I10026" s="72" t="s">
        <v>18</v>
      </c>
      <c r="J10026" s="72" t="s">
        <v>19</v>
      </c>
      <c r="K10026" s="72" t="s">
        <v>25</v>
      </c>
      <c r="L10026" s="72" t="s">
        <v>360</v>
      </c>
      <c r="M10026" s="72"/>
    </row>
    <row r="10027" spans="2:13" x14ac:dyDescent="0.25">
      <c r="B10027" s="72" t="s">
        <v>12</v>
      </c>
      <c r="C10027" s="72" t="s">
        <v>13</v>
      </c>
      <c r="D10027" s="72" t="s">
        <v>14</v>
      </c>
      <c r="E10027" s="72" t="s">
        <v>156</v>
      </c>
      <c r="F10027" s="73">
        <v>35600</v>
      </c>
      <c r="G10027" s="72" t="s">
        <v>16</v>
      </c>
      <c r="H10027" s="72" t="s">
        <v>24</v>
      </c>
      <c r="I10027" s="72" t="s">
        <v>18</v>
      </c>
      <c r="J10027" s="72" t="s">
        <v>19</v>
      </c>
      <c r="K10027" s="72" t="s">
        <v>43</v>
      </c>
      <c r="L10027" s="72" t="s">
        <v>472</v>
      </c>
      <c r="M10027" s="72"/>
    </row>
    <row r="10028" spans="2:13" x14ac:dyDescent="0.25">
      <c r="B10028" s="72" t="s">
        <v>12</v>
      </c>
      <c r="C10028" s="72" t="s">
        <v>13</v>
      </c>
      <c r="D10028" s="72" t="s">
        <v>14</v>
      </c>
      <c r="E10028" s="72" t="s">
        <v>85</v>
      </c>
      <c r="F10028" s="73">
        <v>5001</v>
      </c>
      <c r="G10028" s="72" t="s">
        <v>16</v>
      </c>
      <c r="H10028" s="72" t="s">
        <v>24</v>
      </c>
      <c r="I10028" s="72" t="s">
        <v>18</v>
      </c>
      <c r="J10028" s="72" t="s">
        <v>19</v>
      </c>
      <c r="K10028" s="72" t="s">
        <v>99</v>
      </c>
      <c r="L10028" s="72" t="s">
        <v>373</v>
      </c>
      <c r="M10028" s="72"/>
    </row>
    <row r="10029" spans="2:13" x14ac:dyDescent="0.25">
      <c r="B10029" s="72" t="s">
        <v>12</v>
      </c>
      <c r="C10029" s="72" t="s">
        <v>13</v>
      </c>
      <c r="D10029" s="72" t="s">
        <v>14</v>
      </c>
      <c r="E10029" s="72" t="s">
        <v>27</v>
      </c>
      <c r="F10029" s="73">
        <v>149269</v>
      </c>
      <c r="G10029" s="72" t="s">
        <v>16</v>
      </c>
      <c r="H10029" s="72" t="s">
        <v>24</v>
      </c>
      <c r="I10029" s="72" t="s">
        <v>18</v>
      </c>
      <c r="J10029" s="72" t="s">
        <v>19</v>
      </c>
      <c r="K10029" s="72" t="s">
        <v>43</v>
      </c>
      <c r="L10029" s="72" t="s">
        <v>472</v>
      </c>
      <c r="M10029" s="72" t="s">
        <v>57</v>
      </c>
    </row>
    <row r="10030" spans="2:13" x14ac:dyDescent="0.25">
      <c r="B10030" s="72" t="s">
        <v>12</v>
      </c>
      <c r="C10030" s="72" t="s">
        <v>13</v>
      </c>
      <c r="D10030" s="72" t="s">
        <v>14</v>
      </c>
      <c r="E10030" s="72" t="s">
        <v>144</v>
      </c>
      <c r="F10030" s="73">
        <v>831729</v>
      </c>
      <c r="G10030" s="72" t="s">
        <v>16</v>
      </c>
      <c r="H10030" s="72" t="s">
        <v>17</v>
      </c>
      <c r="I10030" s="72" t="s">
        <v>18</v>
      </c>
      <c r="J10030" s="72" t="s">
        <v>19</v>
      </c>
      <c r="K10030" s="72" t="s">
        <v>20</v>
      </c>
      <c r="L10030" s="72" t="s">
        <v>34</v>
      </c>
      <c r="M10030" s="72" t="s">
        <v>67</v>
      </c>
    </row>
    <row r="10031" spans="2:13" x14ac:dyDescent="0.25">
      <c r="B10031" s="72" t="s">
        <v>12</v>
      </c>
      <c r="C10031" s="72" t="s">
        <v>13</v>
      </c>
      <c r="D10031" s="72" t="s">
        <v>14</v>
      </c>
      <c r="E10031" s="72" t="s">
        <v>45</v>
      </c>
      <c r="F10031" s="73">
        <v>65530</v>
      </c>
      <c r="G10031" s="72" t="s">
        <v>16</v>
      </c>
      <c r="H10031" s="72" t="s">
        <v>24</v>
      </c>
      <c r="I10031" s="72" t="s">
        <v>18</v>
      </c>
      <c r="J10031" s="72" t="s">
        <v>19</v>
      </c>
      <c r="K10031" s="72" t="s">
        <v>25</v>
      </c>
      <c r="L10031" s="72" t="s">
        <v>77</v>
      </c>
      <c r="M10031" s="72" t="s">
        <v>29</v>
      </c>
    </row>
    <row r="10032" spans="2:13" x14ac:dyDescent="0.25">
      <c r="B10032" s="72" t="s">
        <v>12</v>
      </c>
      <c r="C10032" s="72" t="s">
        <v>13</v>
      </c>
      <c r="D10032" s="72" t="s">
        <v>14</v>
      </c>
      <c r="E10032" s="72" t="s">
        <v>256</v>
      </c>
      <c r="F10032" s="73">
        <v>-3482</v>
      </c>
      <c r="G10032" s="72" t="s">
        <v>16</v>
      </c>
      <c r="H10032" s="72" t="s">
        <v>17</v>
      </c>
      <c r="I10032" s="72" t="s">
        <v>18</v>
      </c>
      <c r="J10032" s="72" t="s">
        <v>19</v>
      </c>
      <c r="K10032" s="72" t="s">
        <v>37</v>
      </c>
      <c r="L10032" s="72" t="s">
        <v>232</v>
      </c>
      <c r="M10032" s="72"/>
    </row>
    <row r="10033" spans="2:13" x14ac:dyDescent="0.25">
      <c r="B10033" s="72" t="s">
        <v>12</v>
      </c>
      <c r="C10033" s="72" t="s">
        <v>13</v>
      </c>
      <c r="D10033" s="72" t="s">
        <v>14</v>
      </c>
      <c r="E10033" s="72" t="s">
        <v>74</v>
      </c>
      <c r="F10033" s="73">
        <v>102</v>
      </c>
      <c r="G10033" s="72" t="s">
        <v>16</v>
      </c>
      <c r="H10033" s="72" t="s">
        <v>17</v>
      </c>
      <c r="I10033" s="72" t="s">
        <v>18</v>
      </c>
      <c r="J10033" s="72" t="s">
        <v>19</v>
      </c>
      <c r="K10033" s="72" t="s">
        <v>49</v>
      </c>
      <c r="L10033" s="72" t="s">
        <v>255</v>
      </c>
      <c r="M10033" s="72" t="s">
        <v>302</v>
      </c>
    </row>
    <row r="10034" spans="2:13" x14ac:dyDescent="0.25">
      <c r="B10034" s="72" t="s">
        <v>12</v>
      </c>
      <c r="C10034" s="72" t="s">
        <v>13</v>
      </c>
      <c r="D10034" s="72" t="s">
        <v>14</v>
      </c>
      <c r="E10034" s="72" t="s">
        <v>36</v>
      </c>
      <c r="F10034" s="73">
        <v>18750</v>
      </c>
      <c r="G10034" s="72" t="s">
        <v>16</v>
      </c>
      <c r="H10034" s="72" t="s">
        <v>24</v>
      </c>
      <c r="I10034" s="72" t="s">
        <v>18</v>
      </c>
      <c r="J10034" s="72" t="s">
        <v>19</v>
      </c>
      <c r="K10034" s="72" t="s">
        <v>205</v>
      </c>
      <c r="L10034" s="72" t="s">
        <v>206</v>
      </c>
      <c r="M10034" s="72" t="s">
        <v>29</v>
      </c>
    </row>
    <row r="10035" spans="2:13" x14ac:dyDescent="0.25">
      <c r="B10035" s="72" t="s">
        <v>12</v>
      </c>
      <c r="C10035" s="72" t="s">
        <v>13</v>
      </c>
      <c r="D10035" s="72" t="s">
        <v>14</v>
      </c>
      <c r="E10035" s="72" t="s">
        <v>258</v>
      </c>
      <c r="F10035" s="73">
        <v>29271364</v>
      </c>
      <c r="G10035" s="72" t="s">
        <v>16</v>
      </c>
      <c r="H10035" s="72" t="s">
        <v>24</v>
      </c>
      <c r="I10035" s="72" t="s">
        <v>18</v>
      </c>
      <c r="J10035" s="72" t="s">
        <v>19</v>
      </c>
      <c r="K10035" s="72" t="s">
        <v>49</v>
      </c>
      <c r="L10035" s="72" t="s">
        <v>105</v>
      </c>
      <c r="M10035" s="72" t="s">
        <v>444</v>
      </c>
    </row>
    <row r="10036" spans="2:13" x14ac:dyDescent="0.25">
      <c r="B10036" s="72" t="s">
        <v>12</v>
      </c>
      <c r="C10036" s="72" t="s">
        <v>13</v>
      </c>
      <c r="D10036" s="72" t="s">
        <v>14</v>
      </c>
      <c r="E10036" s="72" t="s">
        <v>152</v>
      </c>
      <c r="F10036" s="73">
        <v>-486</v>
      </c>
      <c r="G10036" s="72" t="s">
        <v>16</v>
      </c>
      <c r="H10036" s="72" t="s">
        <v>24</v>
      </c>
      <c r="I10036" s="72" t="s">
        <v>18</v>
      </c>
      <c r="J10036" s="72" t="s">
        <v>19</v>
      </c>
      <c r="K10036" s="72" t="s">
        <v>25</v>
      </c>
      <c r="L10036" s="72" t="s">
        <v>432</v>
      </c>
      <c r="M10036" s="72"/>
    </row>
    <row r="10037" spans="2:13" x14ac:dyDescent="0.25">
      <c r="B10037" s="72" t="s">
        <v>12</v>
      </c>
      <c r="C10037" s="72" t="s">
        <v>13</v>
      </c>
      <c r="D10037" s="72" t="s">
        <v>14</v>
      </c>
      <c r="E10037" s="72" t="s">
        <v>132</v>
      </c>
      <c r="F10037" s="73">
        <v>5520</v>
      </c>
      <c r="G10037" s="72" t="s">
        <v>16</v>
      </c>
      <c r="H10037" s="72" t="s">
        <v>17</v>
      </c>
      <c r="I10037" s="72" t="s">
        <v>18</v>
      </c>
      <c r="J10037" s="72" t="s">
        <v>19</v>
      </c>
      <c r="K10037" s="72" t="s">
        <v>25</v>
      </c>
      <c r="L10037" s="72" t="s">
        <v>143</v>
      </c>
      <c r="M10037" s="72" t="s">
        <v>67</v>
      </c>
    </row>
    <row r="10038" spans="2:13" x14ac:dyDescent="0.25">
      <c r="B10038" s="72" t="s">
        <v>12</v>
      </c>
      <c r="C10038" s="72" t="s">
        <v>13</v>
      </c>
      <c r="D10038" s="72" t="s">
        <v>14</v>
      </c>
      <c r="E10038" s="72" t="s">
        <v>144</v>
      </c>
      <c r="F10038" s="73">
        <v>444837</v>
      </c>
      <c r="G10038" s="72" t="s">
        <v>16</v>
      </c>
      <c r="H10038" s="72" t="s">
        <v>24</v>
      </c>
      <c r="I10038" s="72" t="s">
        <v>18</v>
      </c>
      <c r="J10038" s="72" t="s">
        <v>19</v>
      </c>
      <c r="K10038" s="72" t="s">
        <v>25</v>
      </c>
      <c r="L10038" s="72" t="s">
        <v>289</v>
      </c>
      <c r="M10038" s="72" t="s">
        <v>184</v>
      </c>
    </row>
    <row r="10039" spans="2:13" x14ac:dyDescent="0.25">
      <c r="B10039" s="72" t="s">
        <v>12</v>
      </c>
      <c r="C10039" s="72" t="s">
        <v>13</v>
      </c>
      <c r="D10039" s="72" t="s">
        <v>14</v>
      </c>
      <c r="E10039" s="72" t="s">
        <v>65</v>
      </c>
      <c r="F10039" s="73">
        <v>23096</v>
      </c>
      <c r="G10039" s="72" t="s">
        <v>16</v>
      </c>
      <c r="H10039" s="72" t="s">
        <v>17</v>
      </c>
      <c r="I10039" s="72" t="s">
        <v>18</v>
      </c>
      <c r="J10039" s="72" t="s">
        <v>19</v>
      </c>
      <c r="K10039" s="72" t="s">
        <v>25</v>
      </c>
      <c r="L10039" s="72" t="s">
        <v>77</v>
      </c>
      <c r="M10039" s="72" t="s">
        <v>133</v>
      </c>
    </row>
    <row r="10040" spans="2:13" x14ac:dyDescent="0.25">
      <c r="B10040" s="72" t="s">
        <v>12</v>
      </c>
      <c r="C10040" s="72" t="s">
        <v>13</v>
      </c>
      <c r="D10040" s="72" t="s">
        <v>14</v>
      </c>
      <c r="E10040" s="72" t="s">
        <v>74</v>
      </c>
      <c r="F10040" s="73">
        <v>16</v>
      </c>
      <c r="G10040" s="72" t="s">
        <v>16</v>
      </c>
      <c r="H10040" s="72" t="s">
        <v>17</v>
      </c>
      <c r="I10040" s="72" t="s">
        <v>18</v>
      </c>
      <c r="J10040" s="72" t="s">
        <v>19</v>
      </c>
      <c r="K10040" s="72" t="s">
        <v>25</v>
      </c>
      <c r="L10040" s="72" t="s">
        <v>249</v>
      </c>
      <c r="M10040" s="72" t="s">
        <v>302</v>
      </c>
    </row>
    <row r="10041" spans="2:13" x14ac:dyDescent="0.25">
      <c r="B10041" s="72" t="s">
        <v>12</v>
      </c>
      <c r="C10041" s="72" t="s">
        <v>13</v>
      </c>
      <c r="D10041" s="72" t="s">
        <v>14</v>
      </c>
      <c r="E10041" s="72" t="s">
        <v>152</v>
      </c>
      <c r="F10041" s="73">
        <v>-88520</v>
      </c>
      <c r="G10041" s="72" t="s">
        <v>16</v>
      </c>
      <c r="H10041" s="72" t="s">
        <v>24</v>
      </c>
      <c r="I10041" s="72" t="s">
        <v>18</v>
      </c>
      <c r="J10041" s="72" t="s">
        <v>19</v>
      </c>
      <c r="K10041" s="72" t="s">
        <v>37</v>
      </c>
      <c r="L10041" s="72" t="s">
        <v>291</v>
      </c>
      <c r="M10041" s="72"/>
    </row>
    <row r="10042" spans="2:13" x14ac:dyDescent="0.25">
      <c r="B10042" s="72" t="s">
        <v>12</v>
      </c>
      <c r="C10042" s="72" t="s">
        <v>13</v>
      </c>
      <c r="D10042" s="72" t="s">
        <v>14</v>
      </c>
      <c r="E10042" s="72" t="s">
        <v>39</v>
      </c>
      <c r="F10042" s="73">
        <v>-218981</v>
      </c>
      <c r="G10042" s="72" t="s">
        <v>16</v>
      </c>
      <c r="H10042" s="72" t="s">
        <v>24</v>
      </c>
      <c r="I10042" s="72" t="s">
        <v>18</v>
      </c>
      <c r="J10042" s="72" t="s">
        <v>19</v>
      </c>
      <c r="K10042" s="72" t="s">
        <v>37</v>
      </c>
      <c r="L10042" s="72" t="s">
        <v>521</v>
      </c>
      <c r="M10042" s="72"/>
    </row>
    <row r="10043" spans="2:13" x14ac:dyDescent="0.25">
      <c r="B10043" s="72" t="s">
        <v>12</v>
      </c>
      <c r="C10043" s="72" t="s">
        <v>13</v>
      </c>
      <c r="D10043" s="72" t="s">
        <v>14</v>
      </c>
      <c r="E10043" s="72" t="s">
        <v>51</v>
      </c>
      <c r="F10043" s="73">
        <v>13</v>
      </c>
      <c r="G10043" s="72" t="s">
        <v>16</v>
      </c>
      <c r="H10043" s="72" t="s">
        <v>24</v>
      </c>
      <c r="I10043" s="72" t="s">
        <v>48</v>
      </c>
      <c r="J10043" s="72" t="s">
        <v>19</v>
      </c>
      <c r="K10043" s="72" t="s">
        <v>37</v>
      </c>
      <c r="L10043" s="72" t="s">
        <v>38</v>
      </c>
      <c r="M10043" s="72"/>
    </row>
    <row r="10044" spans="2:13" x14ac:dyDescent="0.25">
      <c r="B10044" s="72" t="s">
        <v>12</v>
      </c>
      <c r="C10044" s="72" t="s">
        <v>13</v>
      </c>
      <c r="D10044" s="72" t="s">
        <v>14</v>
      </c>
      <c r="E10044" s="72" t="s">
        <v>41</v>
      </c>
      <c r="F10044" s="73">
        <v>-1673</v>
      </c>
      <c r="G10044" s="72" t="s">
        <v>16</v>
      </c>
      <c r="H10044" s="72" t="s">
        <v>24</v>
      </c>
      <c r="I10044" s="72" t="s">
        <v>18</v>
      </c>
      <c r="J10044" s="72" t="s">
        <v>19</v>
      </c>
      <c r="K10044" s="72" t="s">
        <v>117</v>
      </c>
      <c r="L10044" s="72" t="s">
        <v>387</v>
      </c>
      <c r="M10044" s="72"/>
    </row>
    <row r="10045" spans="2:13" x14ac:dyDescent="0.25">
      <c r="B10045" s="72" t="s">
        <v>12</v>
      </c>
      <c r="C10045" s="72" t="s">
        <v>13</v>
      </c>
      <c r="D10045" s="72" t="s">
        <v>14</v>
      </c>
      <c r="E10045" s="72" t="s">
        <v>33</v>
      </c>
      <c r="F10045" s="73">
        <v>39</v>
      </c>
      <c r="G10045" s="72" t="s">
        <v>16</v>
      </c>
      <c r="H10045" s="72" t="s">
        <v>24</v>
      </c>
      <c r="I10045" s="72" t="s">
        <v>18</v>
      </c>
      <c r="J10045" s="72" t="s">
        <v>19</v>
      </c>
      <c r="K10045" s="72" t="s">
        <v>96</v>
      </c>
      <c r="L10045" s="72" t="s">
        <v>97</v>
      </c>
      <c r="M10045" s="72" t="s">
        <v>302</v>
      </c>
    </row>
    <row r="10046" spans="2:13" x14ac:dyDescent="0.25">
      <c r="B10046" s="72" t="s">
        <v>12</v>
      </c>
      <c r="C10046" s="72" t="s">
        <v>13</v>
      </c>
      <c r="D10046" s="72" t="s">
        <v>14</v>
      </c>
      <c r="E10046" s="72" t="s">
        <v>30</v>
      </c>
      <c r="F10046" s="73">
        <v>-1846</v>
      </c>
      <c r="G10046" s="72" t="s">
        <v>16</v>
      </c>
      <c r="H10046" s="72" t="s">
        <v>24</v>
      </c>
      <c r="I10046" s="72" t="s">
        <v>18</v>
      </c>
      <c r="J10046" s="72" t="s">
        <v>19</v>
      </c>
      <c r="K10046" s="72" t="s">
        <v>37</v>
      </c>
      <c r="L10046" s="72" t="s">
        <v>89</v>
      </c>
      <c r="M10046" s="72"/>
    </row>
    <row r="10047" spans="2:13" x14ac:dyDescent="0.25">
      <c r="B10047" s="72" t="s">
        <v>12</v>
      </c>
      <c r="C10047" s="72" t="s">
        <v>13</v>
      </c>
      <c r="D10047" s="72" t="s">
        <v>14</v>
      </c>
      <c r="E10047" s="72" t="s">
        <v>33</v>
      </c>
      <c r="F10047" s="73">
        <v>126130</v>
      </c>
      <c r="G10047" s="72" t="s">
        <v>16</v>
      </c>
      <c r="H10047" s="72" t="s">
        <v>24</v>
      </c>
      <c r="I10047" s="72" t="s">
        <v>18</v>
      </c>
      <c r="J10047" s="72" t="s">
        <v>19</v>
      </c>
      <c r="K10047" s="72" t="s">
        <v>25</v>
      </c>
      <c r="L10047" s="72" t="s">
        <v>546</v>
      </c>
      <c r="M10047" s="72" t="s">
        <v>29</v>
      </c>
    </row>
    <row r="10048" spans="2:13" x14ac:dyDescent="0.25">
      <c r="B10048" s="72" t="s">
        <v>12</v>
      </c>
      <c r="C10048" s="72" t="s">
        <v>13</v>
      </c>
      <c r="D10048" s="72" t="s">
        <v>14</v>
      </c>
      <c r="E10048" s="72" t="s">
        <v>15</v>
      </c>
      <c r="F10048" s="73">
        <v>2135608</v>
      </c>
      <c r="G10048" s="72" t="s">
        <v>16</v>
      </c>
      <c r="H10048" s="72" t="s">
        <v>24</v>
      </c>
      <c r="I10048" s="72" t="s">
        <v>18</v>
      </c>
      <c r="J10048" s="72" t="s">
        <v>19</v>
      </c>
      <c r="K10048" s="72" t="s">
        <v>96</v>
      </c>
      <c r="L10048" s="72" t="s">
        <v>318</v>
      </c>
      <c r="M10048" s="72" t="s">
        <v>184</v>
      </c>
    </row>
    <row r="10049" spans="2:13" x14ac:dyDescent="0.25">
      <c r="B10049" s="72" t="s">
        <v>12</v>
      </c>
      <c r="C10049" s="72" t="s">
        <v>13</v>
      </c>
      <c r="D10049" s="72" t="s">
        <v>14</v>
      </c>
      <c r="E10049" s="72" t="s">
        <v>83</v>
      </c>
      <c r="F10049" s="73">
        <v>75</v>
      </c>
      <c r="G10049" s="72" t="s">
        <v>16</v>
      </c>
      <c r="H10049" s="72" t="s">
        <v>17</v>
      </c>
      <c r="I10049" s="72" t="s">
        <v>18</v>
      </c>
      <c r="J10049" s="72" t="s">
        <v>19</v>
      </c>
      <c r="K10049" s="72" t="s">
        <v>25</v>
      </c>
      <c r="L10049" s="72" t="s">
        <v>647</v>
      </c>
      <c r="M10049" s="72"/>
    </row>
    <row r="10050" spans="2:13" x14ac:dyDescent="0.25">
      <c r="B10050" s="72" t="s">
        <v>12</v>
      </c>
      <c r="C10050" s="72" t="s">
        <v>13</v>
      </c>
      <c r="D10050" s="72" t="s">
        <v>14</v>
      </c>
      <c r="E10050" s="72" t="s">
        <v>36</v>
      </c>
      <c r="F10050" s="73">
        <v>127805</v>
      </c>
      <c r="G10050" s="72" t="s">
        <v>16</v>
      </c>
      <c r="H10050" s="72" t="s">
        <v>24</v>
      </c>
      <c r="I10050" s="72" t="s">
        <v>18</v>
      </c>
      <c r="J10050" s="72" t="s">
        <v>19</v>
      </c>
      <c r="K10050" s="72" t="s">
        <v>25</v>
      </c>
      <c r="L10050" s="72" t="s">
        <v>408</v>
      </c>
      <c r="M10050" s="72" t="s">
        <v>57</v>
      </c>
    </row>
    <row r="10051" spans="2:13" x14ac:dyDescent="0.25">
      <c r="B10051" s="72" t="s">
        <v>12</v>
      </c>
      <c r="C10051" s="72" t="s">
        <v>13</v>
      </c>
      <c r="D10051" s="72" t="s">
        <v>14</v>
      </c>
      <c r="E10051" s="72" t="s">
        <v>256</v>
      </c>
      <c r="F10051" s="73">
        <v>-26663</v>
      </c>
      <c r="G10051" s="72" t="s">
        <v>16</v>
      </c>
      <c r="H10051" s="72" t="s">
        <v>24</v>
      </c>
      <c r="I10051" s="72" t="s">
        <v>18</v>
      </c>
      <c r="J10051" s="72" t="s">
        <v>19</v>
      </c>
      <c r="K10051" s="72" t="s">
        <v>25</v>
      </c>
      <c r="L10051" s="72" t="s">
        <v>128</v>
      </c>
      <c r="M10051" s="72"/>
    </row>
    <row r="10052" spans="2:13" x14ac:dyDescent="0.25">
      <c r="B10052" s="72" t="s">
        <v>12</v>
      </c>
      <c r="C10052" s="72" t="s">
        <v>13</v>
      </c>
      <c r="D10052" s="72" t="s">
        <v>14</v>
      </c>
      <c r="E10052" s="72" t="s">
        <v>94</v>
      </c>
      <c r="F10052" s="73">
        <v>882</v>
      </c>
      <c r="G10052" s="72" t="s">
        <v>16</v>
      </c>
      <c r="H10052" s="72" t="s">
        <v>17</v>
      </c>
      <c r="I10052" s="72" t="s">
        <v>48</v>
      </c>
      <c r="J10052" s="72" t="s">
        <v>19</v>
      </c>
      <c r="K10052" s="72" t="s">
        <v>25</v>
      </c>
      <c r="L10052" s="72" t="s">
        <v>77</v>
      </c>
      <c r="M10052" s="72"/>
    </row>
    <row r="10053" spans="2:13" x14ac:dyDescent="0.25">
      <c r="B10053" s="72" t="s">
        <v>12</v>
      </c>
      <c r="C10053" s="72" t="s">
        <v>13</v>
      </c>
      <c r="D10053" s="72" t="s">
        <v>14</v>
      </c>
      <c r="E10053" s="72" t="s">
        <v>83</v>
      </c>
      <c r="F10053" s="73">
        <v>8623520</v>
      </c>
      <c r="G10053" s="72" t="s">
        <v>16</v>
      </c>
      <c r="H10053" s="72" t="s">
        <v>24</v>
      </c>
      <c r="I10053" s="72" t="s">
        <v>18</v>
      </c>
      <c r="J10053" s="72" t="s">
        <v>19</v>
      </c>
      <c r="K10053" s="72" t="s">
        <v>96</v>
      </c>
      <c r="L10053" s="72" t="s">
        <v>194</v>
      </c>
      <c r="M10053" s="72"/>
    </row>
    <row r="10054" spans="2:13" x14ac:dyDescent="0.25">
      <c r="B10054" s="72" t="s">
        <v>12</v>
      </c>
      <c r="C10054" s="72" t="s">
        <v>13</v>
      </c>
      <c r="D10054" s="72" t="s">
        <v>14</v>
      </c>
      <c r="E10054" s="72" t="s">
        <v>144</v>
      </c>
      <c r="F10054" s="73">
        <v>31005</v>
      </c>
      <c r="G10054" s="72" t="s">
        <v>16</v>
      </c>
      <c r="H10054" s="72" t="s">
        <v>24</v>
      </c>
      <c r="I10054" s="72" t="s">
        <v>18</v>
      </c>
      <c r="J10054" s="72" t="s">
        <v>19</v>
      </c>
      <c r="K10054" s="72" t="s">
        <v>96</v>
      </c>
      <c r="L10054" s="72" t="s">
        <v>136</v>
      </c>
      <c r="M10054" s="72" t="s">
        <v>67</v>
      </c>
    </row>
    <row r="10055" spans="2:13" x14ac:dyDescent="0.25">
      <c r="B10055" s="72" t="s">
        <v>12</v>
      </c>
      <c r="C10055" s="72" t="s">
        <v>13</v>
      </c>
      <c r="D10055" s="72" t="s">
        <v>14</v>
      </c>
      <c r="E10055" s="72" t="s">
        <v>83</v>
      </c>
      <c r="F10055" s="73">
        <v>4</v>
      </c>
      <c r="G10055" s="72" t="s">
        <v>16</v>
      </c>
      <c r="H10055" s="72" t="s">
        <v>17</v>
      </c>
      <c r="I10055" s="72" t="s">
        <v>48</v>
      </c>
      <c r="J10055" s="72" t="s">
        <v>19</v>
      </c>
      <c r="K10055" s="72" t="s">
        <v>49</v>
      </c>
      <c r="L10055" s="72" t="s">
        <v>255</v>
      </c>
      <c r="M10055" s="72"/>
    </row>
    <row r="10056" spans="2:13" x14ac:dyDescent="0.25">
      <c r="B10056" s="72" t="s">
        <v>12</v>
      </c>
      <c r="C10056" s="72" t="s">
        <v>13</v>
      </c>
      <c r="D10056" s="72" t="s">
        <v>14</v>
      </c>
      <c r="E10056" s="72" t="s">
        <v>83</v>
      </c>
      <c r="F10056" s="73">
        <v>548792</v>
      </c>
      <c r="G10056" s="72" t="s">
        <v>16</v>
      </c>
      <c r="H10056" s="72" t="s">
        <v>17</v>
      </c>
      <c r="I10056" s="72" t="s">
        <v>18</v>
      </c>
      <c r="J10056" s="72" t="s">
        <v>19</v>
      </c>
      <c r="K10056" s="72" t="s">
        <v>25</v>
      </c>
      <c r="L10056" s="72" t="s">
        <v>459</v>
      </c>
      <c r="M10056" s="72"/>
    </row>
    <row r="10057" spans="2:13" x14ac:dyDescent="0.25">
      <c r="B10057" s="72" t="s">
        <v>12</v>
      </c>
      <c r="C10057" s="72" t="s">
        <v>13</v>
      </c>
      <c r="D10057" s="72" t="s">
        <v>14</v>
      </c>
      <c r="E10057" s="72" t="s">
        <v>544</v>
      </c>
      <c r="F10057" s="73">
        <v>-14</v>
      </c>
      <c r="G10057" s="72" t="s">
        <v>16</v>
      </c>
      <c r="H10057" s="72" t="s">
        <v>17</v>
      </c>
      <c r="I10057" s="72" t="s">
        <v>48</v>
      </c>
      <c r="J10057" s="72" t="s">
        <v>19</v>
      </c>
      <c r="K10057" s="72" t="s">
        <v>25</v>
      </c>
      <c r="L10057" s="72" t="s">
        <v>379</v>
      </c>
      <c r="M10057" s="72"/>
    </row>
    <row r="10058" spans="2:13" x14ac:dyDescent="0.25">
      <c r="B10058" s="72" t="s">
        <v>12</v>
      </c>
      <c r="C10058" s="72" t="s">
        <v>13</v>
      </c>
      <c r="D10058" s="72" t="s">
        <v>14</v>
      </c>
      <c r="E10058" s="72" t="s">
        <v>39</v>
      </c>
      <c r="F10058" s="73">
        <v>-12803</v>
      </c>
      <c r="G10058" s="72" t="s">
        <v>16</v>
      </c>
      <c r="H10058" s="72" t="s">
        <v>24</v>
      </c>
      <c r="I10058" s="72" t="s">
        <v>18</v>
      </c>
      <c r="J10058" s="72" t="s">
        <v>19</v>
      </c>
      <c r="K10058" s="72" t="s">
        <v>37</v>
      </c>
      <c r="L10058" s="72" t="s">
        <v>412</v>
      </c>
      <c r="M10058" s="72"/>
    </row>
    <row r="10059" spans="2:13" x14ac:dyDescent="0.25">
      <c r="B10059" s="72" t="s">
        <v>12</v>
      </c>
      <c r="C10059" s="72" t="s">
        <v>13</v>
      </c>
      <c r="D10059" s="72" t="s">
        <v>14</v>
      </c>
      <c r="E10059" s="72" t="s">
        <v>68</v>
      </c>
      <c r="F10059" s="73">
        <v>-144445</v>
      </c>
      <c r="G10059" s="72" t="s">
        <v>16</v>
      </c>
      <c r="H10059" s="72" t="s">
        <v>17</v>
      </c>
      <c r="I10059" s="72" t="s">
        <v>18</v>
      </c>
      <c r="J10059" s="72" t="s">
        <v>19</v>
      </c>
      <c r="K10059" s="72" t="s">
        <v>25</v>
      </c>
      <c r="L10059" s="72" t="s">
        <v>481</v>
      </c>
      <c r="M10059" s="72"/>
    </row>
    <row r="10060" spans="2:13" x14ac:dyDescent="0.25">
      <c r="B10060" s="72" t="s">
        <v>12</v>
      </c>
      <c r="C10060" s="72" t="s">
        <v>13</v>
      </c>
      <c r="D10060" s="72" t="s">
        <v>14</v>
      </c>
      <c r="E10060" s="72" t="s">
        <v>79</v>
      </c>
      <c r="F10060" s="73">
        <v>-9485</v>
      </c>
      <c r="G10060" s="72" t="s">
        <v>16</v>
      </c>
      <c r="H10060" s="72" t="s">
        <v>24</v>
      </c>
      <c r="I10060" s="72" t="s">
        <v>18</v>
      </c>
      <c r="J10060" s="72" t="s">
        <v>19</v>
      </c>
      <c r="K10060" s="72" t="s">
        <v>25</v>
      </c>
      <c r="L10060" s="72" t="s">
        <v>648</v>
      </c>
      <c r="M10060" s="72"/>
    </row>
    <row r="10061" spans="2:13" x14ac:dyDescent="0.25">
      <c r="B10061" s="72" t="s">
        <v>12</v>
      </c>
      <c r="C10061" s="72" t="s">
        <v>13</v>
      </c>
      <c r="D10061" s="72" t="s">
        <v>14</v>
      </c>
      <c r="E10061" s="72" t="s">
        <v>51</v>
      </c>
      <c r="F10061" s="73">
        <v>53936</v>
      </c>
      <c r="G10061" s="72" t="s">
        <v>16</v>
      </c>
      <c r="H10061" s="72" t="s">
        <v>17</v>
      </c>
      <c r="I10061" s="72" t="s">
        <v>18</v>
      </c>
      <c r="J10061" s="72" t="s">
        <v>19</v>
      </c>
      <c r="K10061" s="72" t="s">
        <v>49</v>
      </c>
      <c r="L10061" s="72" t="s">
        <v>288</v>
      </c>
      <c r="M10061" s="72"/>
    </row>
    <row r="10062" spans="2:13" x14ac:dyDescent="0.25">
      <c r="B10062" s="72" t="s">
        <v>12</v>
      </c>
      <c r="C10062" s="72" t="s">
        <v>13</v>
      </c>
      <c r="D10062" s="72" t="s">
        <v>14</v>
      </c>
      <c r="E10062" s="72" t="s">
        <v>51</v>
      </c>
      <c r="F10062" s="73">
        <v>183952</v>
      </c>
      <c r="G10062" s="72" t="s">
        <v>16</v>
      </c>
      <c r="H10062" s="72" t="s">
        <v>24</v>
      </c>
      <c r="I10062" s="72" t="s">
        <v>18</v>
      </c>
      <c r="J10062" s="72" t="s">
        <v>19</v>
      </c>
      <c r="K10062" s="72" t="s">
        <v>117</v>
      </c>
      <c r="L10062" s="72" t="s">
        <v>492</v>
      </c>
      <c r="M10062" s="72"/>
    </row>
    <row r="10063" spans="2:13" x14ac:dyDescent="0.25">
      <c r="B10063" s="72" t="s">
        <v>12</v>
      </c>
      <c r="C10063" s="72" t="s">
        <v>13</v>
      </c>
      <c r="D10063" s="72" t="s">
        <v>14</v>
      </c>
      <c r="E10063" s="72" t="s">
        <v>68</v>
      </c>
      <c r="F10063" s="73">
        <v>-112575</v>
      </c>
      <c r="G10063" s="72" t="s">
        <v>16</v>
      </c>
      <c r="H10063" s="72" t="s">
        <v>24</v>
      </c>
      <c r="I10063" s="72" t="s">
        <v>18</v>
      </c>
      <c r="J10063" s="72" t="s">
        <v>19</v>
      </c>
      <c r="K10063" s="72" t="s">
        <v>96</v>
      </c>
      <c r="L10063" s="72" t="s">
        <v>298</v>
      </c>
      <c r="M10063" s="72"/>
    </row>
    <row r="10064" spans="2:13" x14ac:dyDescent="0.25">
      <c r="B10064" s="72" t="s">
        <v>12</v>
      </c>
      <c r="C10064" s="72" t="s">
        <v>13</v>
      </c>
      <c r="D10064" s="72" t="s">
        <v>14</v>
      </c>
      <c r="E10064" s="72" t="s">
        <v>45</v>
      </c>
      <c r="F10064" s="73">
        <v>50040</v>
      </c>
      <c r="G10064" s="72" t="s">
        <v>16</v>
      </c>
      <c r="H10064" s="72" t="s">
        <v>24</v>
      </c>
      <c r="I10064" s="72" t="s">
        <v>18</v>
      </c>
      <c r="J10064" s="72" t="s">
        <v>19</v>
      </c>
      <c r="K10064" s="72" t="s">
        <v>96</v>
      </c>
      <c r="L10064" s="72" t="s">
        <v>318</v>
      </c>
      <c r="M10064" s="72" t="s">
        <v>29</v>
      </c>
    </row>
    <row r="10065" spans="2:13" x14ac:dyDescent="0.25">
      <c r="B10065" s="72" t="s">
        <v>12</v>
      </c>
      <c r="C10065" s="72" t="s">
        <v>13</v>
      </c>
      <c r="D10065" s="72" t="s">
        <v>14</v>
      </c>
      <c r="E10065" s="72" t="s">
        <v>33</v>
      </c>
      <c r="F10065" s="73">
        <v>136709</v>
      </c>
      <c r="G10065" s="72" t="s">
        <v>16</v>
      </c>
      <c r="H10065" s="72" t="s">
        <v>24</v>
      </c>
      <c r="I10065" s="72" t="s">
        <v>18</v>
      </c>
      <c r="J10065" s="72" t="s">
        <v>19</v>
      </c>
      <c r="K10065" s="72" t="s">
        <v>130</v>
      </c>
      <c r="L10065" s="72" t="s">
        <v>466</v>
      </c>
      <c r="M10065" s="72" t="s">
        <v>29</v>
      </c>
    </row>
    <row r="10066" spans="2:13" x14ac:dyDescent="0.25">
      <c r="B10066" s="72" t="s">
        <v>12</v>
      </c>
      <c r="C10066" s="72" t="s">
        <v>13</v>
      </c>
      <c r="D10066" s="72" t="s">
        <v>14</v>
      </c>
      <c r="E10066" s="72" t="s">
        <v>256</v>
      </c>
      <c r="F10066" s="73">
        <v>-14498</v>
      </c>
      <c r="G10066" s="72" t="s">
        <v>16</v>
      </c>
      <c r="H10066" s="72" t="s">
        <v>17</v>
      </c>
      <c r="I10066" s="72" t="s">
        <v>18</v>
      </c>
      <c r="J10066" s="72" t="s">
        <v>19</v>
      </c>
      <c r="K10066" s="72" t="s">
        <v>25</v>
      </c>
      <c r="L10066" s="72" t="s">
        <v>69</v>
      </c>
      <c r="M10066" s="72"/>
    </row>
    <row r="10067" spans="2:13" x14ac:dyDescent="0.25">
      <c r="B10067" s="72" t="s">
        <v>12</v>
      </c>
      <c r="C10067" s="72" t="s">
        <v>13</v>
      </c>
      <c r="D10067" s="72" t="s">
        <v>14</v>
      </c>
      <c r="E10067" s="72" t="s">
        <v>144</v>
      </c>
      <c r="F10067" s="73">
        <v>156013</v>
      </c>
      <c r="G10067" s="72" t="s">
        <v>16</v>
      </c>
      <c r="H10067" s="72" t="s">
        <v>24</v>
      </c>
      <c r="I10067" s="72" t="s">
        <v>18</v>
      </c>
      <c r="J10067" s="72" t="s">
        <v>19</v>
      </c>
      <c r="K10067" s="72" t="s">
        <v>37</v>
      </c>
      <c r="L10067" s="72" t="s">
        <v>454</v>
      </c>
      <c r="M10067" s="72" t="s">
        <v>67</v>
      </c>
    </row>
    <row r="10068" spans="2:13" x14ac:dyDescent="0.25">
      <c r="B10068" s="72" t="s">
        <v>12</v>
      </c>
      <c r="C10068" s="72" t="s">
        <v>13</v>
      </c>
      <c r="D10068" s="72" t="s">
        <v>14</v>
      </c>
      <c r="E10068" s="72" t="s">
        <v>123</v>
      </c>
      <c r="F10068" s="73">
        <v>-1121</v>
      </c>
      <c r="G10068" s="72" t="s">
        <v>16</v>
      </c>
      <c r="H10068" s="72" t="s">
        <v>24</v>
      </c>
      <c r="I10068" s="72" t="s">
        <v>18</v>
      </c>
      <c r="J10068" s="72" t="s">
        <v>19</v>
      </c>
      <c r="K10068" s="72" t="s">
        <v>37</v>
      </c>
      <c r="L10068" s="72" t="s">
        <v>125</v>
      </c>
      <c r="M10068" s="72"/>
    </row>
    <row r="10069" spans="2:13" x14ac:dyDescent="0.25">
      <c r="B10069" s="72" t="s">
        <v>12</v>
      </c>
      <c r="C10069" s="72" t="s">
        <v>13</v>
      </c>
      <c r="D10069" s="72" t="s">
        <v>14</v>
      </c>
      <c r="E10069" s="72" t="s">
        <v>55</v>
      </c>
      <c r="F10069" s="73">
        <v>1885527</v>
      </c>
      <c r="G10069" s="72" t="s">
        <v>16</v>
      </c>
      <c r="H10069" s="72" t="s">
        <v>17</v>
      </c>
      <c r="I10069" s="72" t="s">
        <v>48</v>
      </c>
      <c r="J10069" s="72" t="s">
        <v>19</v>
      </c>
      <c r="K10069" s="72" t="s">
        <v>25</v>
      </c>
      <c r="L10069" s="72" t="s">
        <v>200</v>
      </c>
      <c r="M10069" s="72" t="s">
        <v>57</v>
      </c>
    </row>
    <row r="10070" spans="2:13" x14ac:dyDescent="0.25">
      <c r="B10070" s="72" t="s">
        <v>12</v>
      </c>
      <c r="C10070" s="72" t="s">
        <v>13</v>
      </c>
      <c r="D10070" s="72" t="s">
        <v>14</v>
      </c>
      <c r="E10070" s="72" t="s">
        <v>79</v>
      </c>
      <c r="F10070" s="73">
        <v>-27181</v>
      </c>
      <c r="G10070" s="72" t="s">
        <v>16</v>
      </c>
      <c r="H10070" s="72" t="s">
        <v>17</v>
      </c>
      <c r="I10070" s="72" t="s">
        <v>18</v>
      </c>
      <c r="J10070" s="72" t="s">
        <v>19</v>
      </c>
      <c r="K10070" s="72" t="s">
        <v>20</v>
      </c>
      <c r="L10070" s="72" t="s">
        <v>226</v>
      </c>
      <c r="M10070" s="72"/>
    </row>
    <row r="10071" spans="2:13" x14ac:dyDescent="0.25">
      <c r="B10071" s="72" t="s">
        <v>12</v>
      </c>
      <c r="C10071" s="72" t="s">
        <v>13</v>
      </c>
      <c r="D10071" s="72" t="s">
        <v>14</v>
      </c>
      <c r="E10071" s="72" t="s">
        <v>39</v>
      </c>
      <c r="F10071" s="73">
        <v>-316378</v>
      </c>
      <c r="G10071" s="72" t="s">
        <v>16</v>
      </c>
      <c r="H10071" s="72" t="s">
        <v>24</v>
      </c>
      <c r="I10071" s="72" t="s">
        <v>18</v>
      </c>
      <c r="J10071" s="72" t="s">
        <v>19</v>
      </c>
      <c r="K10071" s="72" t="s">
        <v>99</v>
      </c>
      <c r="L10071" s="72" t="s">
        <v>242</v>
      </c>
      <c r="M10071" s="72"/>
    </row>
    <row r="10072" spans="2:13" x14ac:dyDescent="0.25">
      <c r="B10072" s="72" t="s">
        <v>12</v>
      </c>
      <c r="C10072" s="72" t="s">
        <v>13</v>
      </c>
      <c r="D10072" s="72" t="s">
        <v>14</v>
      </c>
      <c r="E10072" s="72" t="s">
        <v>453</v>
      </c>
      <c r="F10072" s="73">
        <v>20077</v>
      </c>
      <c r="G10072" s="72" t="s">
        <v>16</v>
      </c>
      <c r="H10072" s="72" t="s">
        <v>24</v>
      </c>
      <c r="I10072" s="72" t="s">
        <v>18</v>
      </c>
      <c r="J10072" s="72" t="s">
        <v>19</v>
      </c>
      <c r="K10072" s="72" t="s">
        <v>25</v>
      </c>
      <c r="L10072" s="72" t="s">
        <v>138</v>
      </c>
      <c r="M10072" s="72"/>
    </row>
    <row r="10073" spans="2:13" x14ac:dyDescent="0.25">
      <c r="B10073" s="72" t="s">
        <v>12</v>
      </c>
      <c r="C10073" s="72" t="s">
        <v>13</v>
      </c>
      <c r="D10073" s="72" t="s">
        <v>14</v>
      </c>
      <c r="E10073" s="72" t="s">
        <v>68</v>
      </c>
      <c r="F10073" s="73">
        <v>-3934</v>
      </c>
      <c r="G10073" s="72" t="s">
        <v>16</v>
      </c>
      <c r="H10073" s="72" t="s">
        <v>24</v>
      </c>
      <c r="I10073" s="72" t="s">
        <v>18</v>
      </c>
      <c r="J10073" s="72" t="s">
        <v>19</v>
      </c>
      <c r="K10073" s="72" t="s">
        <v>37</v>
      </c>
      <c r="L10073" s="72" t="s">
        <v>397</v>
      </c>
      <c r="M10073" s="72"/>
    </row>
    <row r="10074" spans="2:13" x14ac:dyDescent="0.25">
      <c r="B10074" s="72" t="s">
        <v>12</v>
      </c>
      <c r="C10074" s="72" t="s">
        <v>13</v>
      </c>
      <c r="D10074" s="72" t="s">
        <v>14</v>
      </c>
      <c r="E10074" s="72" t="s">
        <v>94</v>
      </c>
      <c r="F10074" s="73">
        <v>1262</v>
      </c>
      <c r="G10074" s="72" t="s">
        <v>16</v>
      </c>
      <c r="H10074" s="72" t="s">
        <v>24</v>
      </c>
      <c r="I10074" s="72" t="s">
        <v>18</v>
      </c>
      <c r="J10074" s="72" t="s">
        <v>19</v>
      </c>
      <c r="K10074" s="72" t="s">
        <v>205</v>
      </c>
      <c r="L10074" s="72" t="s">
        <v>206</v>
      </c>
      <c r="M10074" s="72"/>
    </row>
    <row r="10075" spans="2:13" x14ac:dyDescent="0.25">
      <c r="B10075" s="72" t="s">
        <v>12</v>
      </c>
      <c r="C10075" s="72" t="s">
        <v>13</v>
      </c>
      <c r="D10075" s="72" t="s">
        <v>14</v>
      </c>
      <c r="E10075" s="72" t="s">
        <v>81</v>
      </c>
      <c r="F10075" s="73">
        <v>410541</v>
      </c>
      <c r="G10075" s="72" t="s">
        <v>16</v>
      </c>
      <c r="H10075" s="72" t="s">
        <v>24</v>
      </c>
      <c r="I10075" s="72" t="s">
        <v>18</v>
      </c>
      <c r="J10075" s="72" t="s">
        <v>19</v>
      </c>
      <c r="K10075" s="72" t="s">
        <v>49</v>
      </c>
      <c r="L10075" s="72" t="s">
        <v>66</v>
      </c>
      <c r="M10075" s="72" t="s">
        <v>29</v>
      </c>
    </row>
    <row r="10076" spans="2:13" x14ac:dyDescent="0.25">
      <c r="B10076" s="72" t="s">
        <v>12</v>
      </c>
      <c r="C10076" s="72" t="s">
        <v>13</v>
      </c>
      <c r="D10076" s="72" t="s">
        <v>14</v>
      </c>
      <c r="E10076" s="72" t="s">
        <v>144</v>
      </c>
      <c r="F10076" s="73">
        <v>772216</v>
      </c>
      <c r="G10076" s="72" t="s">
        <v>16</v>
      </c>
      <c r="H10076" s="72" t="s">
        <v>17</v>
      </c>
      <c r="I10076" s="72" t="s">
        <v>18</v>
      </c>
      <c r="J10076" s="72" t="s">
        <v>19</v>
      </c>
      <c r="K10076" s="72" t="s">
        <v>20</v>
      </c>
      <c r="L10076" s="72" t="s">
        <v>505</v>
      </c>
      <c r="M10076" s="72" t="s">
        <v>22</v>
      </c>
    </row>
    <row r="10077" spans="2:13" x14ac:dyDescent="0.25">
      <c r="B10077" s="72" t="s">
        <v>12</v>
      </c>
      <c r="C10077" s="72" t="s">
        <v>13</v>
      </c>
      <c r="D10077" s="72" t="s">
        <v>14</v>
      </c>
      <c r="E10077" s="72" t="s">
        <v>55</v>
      </c>
      <c r="F10077" s="73">
        <v>298047</v>
      </c>
      <c r="G10077" s="72" t="s">
        <v>16</v>
      </c>
      <c r="H10077" s="72" t="s">
        <v>24</v>
      </c>
      <c r="I10077" s="72" t="s">
        <v>18</v>
      </c>
      <c r="J10077" s="72" t="s">
        <v>19</v>
      </c>
      <c r="K10077" s="72" t="s">
        <v>20</v>
      </c>
      <c r="L10077" s="72" t="s">
        <v>649</v>
      </c>
      <c r="M10077" s="72" t="s">
        <v>29</v>
      </c>
    </row>
    <row r="10078" spans="2:13" x14ac:dyDescent="0.25">
      <c r="B10078" s="72" t="s">
        <v>12</v>
      </c>
      <c r="C10078" s="72" t="s">
        <v>13</v>
      </c>
      <c r="D10078" s="72" t="s">
        <v>14</v>
      </c>
      <c r="E10078" s="72" t="s">
        <v>55</v>
      </c>
      <c r="F10078" s="73">
        <v>1094384</v>
      </c>
      <c r="G10078" s="72" t="s">
        <v>16</v>
      </c>
      <c r="H10078" s="72" t="s">
        <v>24</v>
      </c>
      <c r="I10078" s="72" t="s">
        <v>18</v>
      </c>
      <c r="J10078" s="72" t="s">
        <v>19</v>
      </c>
      <c r="K10078" s="72" t="s">
        <v>25</v>
      </c>
      <c r="L10078" s="72" t="s">
        <v>458</v>
      </c>
      <c r="M10078" s="72" t="s">
        <v>29</v>
      </c>
    </row>
    <row r="10079" spans="2:13" x14ac:dyDescent="0.25">
      <c r="B10079" s="72" t="s">
        <v>12</v>
      </c>
      <c r="C10079" s="72" t="s">
        <v>13</v>
      </c>
      <c r="D10079" s="72" t="s">
        <v>14</v>
      </c>
      <c r="E10079" s="72" t="s">
        <v>83</v>
      </c>
      <c r="F10079" s="73">
        <v>5807034</v>
      </c>
      <c r="G10079" s="72" t="s">
        <v>16</v>
      </c>
      <c r="H10079" s="72" t="s">
        <v>24</v>
      </c>
      <c r="I10079" s="72" t="s">
        <v>18</v>
      </c>
      <c r="J10079" s="72" t="s">
        <v>19</v>
      </c>
      <c r="K10079" s="72" t="s">
        <v>117</v>
      </c>
      <c r="L10079" s="72" t="s">
        <v>368</v>
      </c>
      <c r="M10079" s="72"/>
    </row>
    <row r="10080" spans="2:13" x14ac:dyDescent="0.25">
      <c r="B10080" s="72" t="s">
        <v>12</v>
      </c>
      <c r="C10080" s="72" t="s">
        <v>13</v>
      </c>
      <c r="D10080" s="72" t="s">
        <v>14</v>
      </c>
      <c r="E10080" s="72" t="s">
        <v>55</v>
      </c>
      <c r="F10080" s="73">
        <v>650635</v>
      </c>
      <c r="G10080" s="72" t="s">
        <v>16</v>
      </c>
      <c r="H10080" s="72" t="s">
        <v>24</v>
      </c>
      <c r="I10080" s="72" t="s">
        <v>18</v>
      </c>
      <c r="J10080" s="72" t="s">
        <v>19</v>
      </c>
      <c r="K10080" s="72" t="s">
        <v>37</v>
      </c>
      <c r="L10080" s="72" t="s">
        <v>504</v>
      </c>
      <c r="M10080" s="72" t="s">
        <v>112</v>
      </c>
    </row>
    <row r="10081" spans="2:13" x14ac:dyDescent="0.25">
      <c r="B10081" s="72" t="s">
        <v>12</v>
      </c>
      <c r="C10081" s="72" t="s">
        <v>13</v>
      </c>
      <c r="D10081" s="72" t="s">
        <v>14</v>
      </c>
      <c r="E10081" s="72" t="s">
        <v>33</v>
      </c>
      <c r="F10081" s="73">
        <v>168458</v>
      </c>
      <c r="G10081" s="72" t="s">
        <v>16</v>
      </c>
      <c r="H10081" s="72" t="s">
        <v>17</v>
      </c>
      <c r="I10081" s="72" t="s">
        <v>18</v>
      </c>
      <c r="J10081" s="72" t="s">
        <v>19</v>
      </c>
      <c r="K10081" s="72" t="s">
        <v>20</v>
      </c>
      <c r="L10081" s="72" t="s">
        <v>233</v>
      </c>
      <c r="M10081" s="72" t="s">
        <v>35</v>
      </c>
    </row>
    <row r="10082" spans="2:13" x14ac:dyDescent="0.25">
      <c r="B10082" s="72" t="s">
        <v>12</v>
      </c>
      <c r="C10082" s="72" t="s">
        <v>13</v>
      </c>
      <c r="D10082" s="72" t="s">
        <v>14</v>
      </c>
      <c r="E10082" s="72" t="s">
        <v>94</v>
      </c>
      <c r="F10082" s="73">
        <v>126866</v>
      </c>
      <c r="G10082" s="72" t="s">
        <v>16</v>
      </c>
      <c r="H10082" s="72" t="s">
        <v>17</v>
      </c>
      <c r="I10082" s="72" t="s">
        <v>18</v>
      </c>
      <c r="J10082" s="72" t="s">
        <v>19</v>
      </c>
      <c r="K10082" s="72" t="s">
        <v>25</v>
      </c>
      <c r="L10082" s="72" t="s">
        <v>77</v>
      </c>
      <c r="M10082" s="72"/>
    </row>
    <row r="10083" spans="2:13" x14ac:dyDescent="0.25">
      <c r="B10083" s="72" t="s">
        <v>12</v>
      </c>
      <c r="C10083" s="72" t="s">
        <v>13</v>
      </c>
      <c r="D10083" s="72" t="s">
        <v>14</v>
      </c>
      <c r="E10083" s="72" t="s">
        <v>39</v>
      </c>
      <c r="F10083" s="73">
        <v>-6</v>
      </c>
      <c r="G10083" s="72" t="s">
        <v>16</v>
      </c>
      <c r="H10083" s="72" t="s">
        <v>17</v>
      </c>
      <c r="I10083" s="72" t="s">
        <v>18</v>
      </c>
      <c r="J10083" s="72" t="s">
        <v>19</v>
      </c>
      <c r="K10083" s="72" t="s">
        <v>25</v>
      </c>
      <c r="L10083" s="72" t="s">
        <v>650</v>
      </c>
      <c r="M10083" s="72"/>
    </row>
    <row r="10084" spans="2:13" x14ac:dyDescent="0.25">
      <c r="B10084" s="72" t="s">
        <v>12</v>
      </c>
      <c r="C10084" s="72" t="s">
        <v>13</v>
      </c>
      <c r="D10084" s="72" t="s">
        <v>14</v>
      </c>
      <c r="E10084" s="72" t="s">
        <v>36</v>
      </c>
      <c r="F10084" s="73">
        <v>631959</v>
      </c>
      <c r="G10084" s="72" t="s">
        <v>16</v>
      </c>
      <c r="H10084" s="72" t="s">
        <v>24</v>
      </c>
      <c r="I10084" s="72" t="s">
        <v>18</v>
      </c>
      <c r="J10084" s="72" t="s">
        <v>19</v>
      </c>
      <c r="K10084" s="72" t="s">
        <v>75</v>
      </c>
      <c r="L10084" s="72" t="s">
        <v>76</v>
      </c>
      <c r="M10084" s="72" t="s">
        <v>29</v>
      </c>
    </row>
    <row r="10085" spans="2:13" x14ac:dyDescent="0.25">
      <c r="B10085" s="72" t="s">
        <v>12</v>
      </c>
      <c r="C10085" s="72" t="s">
        <v>13</v>
      </c>
      <c r="D10085" s="72" t="s">
        <v>14</v>
      </c>
      <c r="E10085" s="72" t="s">
        <v>94</v>
      </c>
      <c r="F10085" s="73">
        <v>2153</v>
      </c>
      <c r="G10085" s="72" t="s">
        <v>16</v>
      </c>
      <c r="H10085" s="72" t="s">
        <v>24</v>
      </c>
      <c r="I10085" s="72" t="s">
        <v>48</v>
      </c>
      <c r="J10085" s="72" t="s">
        <v>19</v>
      </c>
      <c r="K10085" s="72" t="s">
        <v>43</v>
      </c>
      <c r="L10085" s="72" t="s">
        <v>449</v>
      </c>
      <c r="M10085" s="72"/>
    </row>
    <row r="10086" spans="2:13" x14ac:dyDescent="0.25">
      <c r="B10086" s="72" t="s">
        <v>12</v>
      </c>
      <c r="C10086" s="72" t="s">
        <v>13</v>
      </c>
      <c r="D10086" s="72" t="s">
        <v>14</v>
      </c>
      <c r="E10086" s="72" t="s">
        <v>144</v>
      </c>
      <c r="F10086" s="73">
        <v>1036576</v>
      </c>
      <c r="G10086" s="72" t="s">
        <v>16</v>
      </c>
      <c r="H10086" s="72" t="s">
        <v>24</v>
      </c>
      <c r="I10086" s="72" t="s">
        <v>18</v>
      </c>
      <c r="J10086" s="72" t="s">
        <v>19</v>
      </c>
      <c r="K10086" s="72" t="s">
        <v>37</v>
      </c>
      <c r="L10086" s="72" t="s">
        <v>175</v>
      </c>
      <c r="M10086" s="72" t="s">
        <v>184</v>
      </c>
    </row>
    <row r="10087" spans="2:13" x14ac:dyDescent="0.25">
      <c r="B10087" s="72" t="s">
        <v>12</v>
      </c>
      <c r="C10087" s="72" t="s">
        <v>13</v>
      </c>
      <c r="D10087" s="72" t="s">
        <v>14</v>
      </c>
      <c r="E10087" s="72" t="s">
        <v>651</v>
      </c>
      <c r="F10087" s="73">
        <v>1259337</v>
      </c>
      <c r="G10087" s="72" t="s">
        <v>16</v>
      </c>
      <c r="H10087" s="72" t="s">
        <v>24</v>
      </c>
      <c r="I10087" s="72" t="s">
        <v>18</v>
      </c>
      <c r="J10087" s="72" t="s">
        <v>19</v>
      </c>
      <c r="K10087" s="72"/>
      <c r="L10087" s="72"/>
      <c r="M10087" s="72" t="s">
        <v>652</v>
      </c>
    </row>
    <row r="10088" spans="2:13" x14ac:dyDescent="0.25">
      <c r="B10088" s="72" t="s">
        <v>12</v>
      </c>
      <c r="C10088" s="72" t="s">
        <v>13</v>
      </c>
      <c r="D10088" s="72" t="s">
        <v>14</v>
      </c>
      <c r="E10088" s="72" t="s">
        <v>83</v>
      </c>
      <c r="F10088" s="73">
        <v>392467</v>
      </c>
      <c r="G10088" s="72" t="s">
        <v>16</v>
      </c>
      <c r="H10088" s="72" t="s">
        <v>17</v>
      </c>
      <c r="I10088" s="72" t="s">
        <v>18</v>
      </c>
      <c r="J10088" s="72" t="s">
        <v>19</v>
      </c>
      <c r="K10088" s="72" t="s">
        <v>49</v>
      </c>
      <c r="L10088" s="72" t="s">
        <v>255</v>
      </c>
      <c r="M10088" s="72"/>
    </row>
    <row r="10089" spans="2:13" x14ac:dyDescent="0.25">
      <c r="B10089" s="72" t="s">
        <v>12</v>
      </c>
      <c r="C10089" s="72" t="s">
        <v>13</v>
      </c>
      <c r="D10089" s="72" t="s">
        <v>14</v>
      </c>
      <c r="E10089" s="72" t="s">
        <v>74</v>
      </c>
      <c r="F10089" s="73">
        <v>154</v>
      </c>
      <c r="G10089" s="72" t="s">
        <v>16</v>
      </c>
      <c r="H10089" s="72" t="s">
        <v>24</v>
      </c>
      <c r="I10089" s="72" t="s">
        <v>18</v>
      </c>
      <c r="J10089" s="72" t="s">
        <v>19</v>
      </c>
      <c r="K10089" s="72" t="s">
        <v>117</v>
      </c>
      <c r="L10089" s="72" t="s">
        <v>492</v>
      </c>
      <c r="M10089" s="72" t="s">
        <v>302</v>
      </c>
    </row>
    <row r="10090" spans="2:13" x14ac:dyDescent="0.25">
      <c r="B10090" s="72" t="s">
        <v>12</v>
      </c>
      <c r="C10090" s="72" t="s">
        <v>13</v>
      </c>
      <c r="D10090" s="72" t="s">
        <v>14</v>
      </c>
      <c r="E10090" s="72" t="s">
        <v>81</v>
      </c>
      <c r="F10090" s="73">
        <v>128080</v>
      </c>
      <c r="G10090" s="72" t="s">
        <v>16</v>
      </c>
      <c r="H10090" s="72" t="s">
        <v>24</v>
      </c>
      <c r="I10090" s="72" t="s">
        <v>18</v>
      </c>
      <c r="J10090" s="72" t="s">
        <v>19</v>
      </c>
      <c r="K10090" s="72" t="s">
        <v>25</v>
      </c>
      <c r="L10090" s="72" t="s">
        <v>407</v>
      </c>
      <c r="M10090" s="72" t="s">
        <v>47</v>
      </c>
    </row>
    <row r="10091" spans="2:13" x14ac:dyDescent="0.25">
      <c r="B10091" s="72" t="s">
        <v>12</v>
      </c>
      <c r="C10091" s="72" t="s">
        <v>13</v>
      </c>
      <c r="D10091" s="72" t="s">
        <v>14</v>
      </c>
      <c r="E10091" s="72" t="s">
        <v>187</v>
      </c>
      <c r="F10091" s="73">
        <v>2052169</v>
      </c>
      <c r="G10091" s="72" t="s">
        <v>16</v>
      </c>
      <c r="H10091" s="72" t="s">
        <v>17</v>
      </c>
      <c r="I10091" s="72" t="s">
        <v>18</v>
      </c>
      <c r="J10091" s="72" t="s">
        <v>19</v>
      </c>
      <c r="K10091" s="72" t="s">
        <v>25</v>
      </c>
      <c r="L10091" s="72" t="s">
        <v>53</v>
      </c>
      <c r="M10091" s="72" t="s">
        <v>112</v>
      </c>
    </row>
    <row r="10092" spans="2:13" x14ac:dyDescent="0.25">
      <c r="B10092" s="72" t="s">
        <v>12</v>
      </c>
      <c r="C10092" s="72" t="s">
        <v>13</v>
      </c>
      <c r="D10092" s="72" t="s">
        <v>14</v>
      </c>
      <c r="E10092" s="72" t="s">
        <v>79</v>
      </c>
      <c r="F10092" s="73">
        <v>-10081</v>
      </c>
      <c r="G10092" s="72" t="s">
        <v>16</v>
      </c>
      <c r="H10092" s="72" t="s">
        <v>17</v>
      </c>
      <c r="I10092" s="72" t="s">
        <v>18</v>
      </c>
      <c r="J10092" s="72" t="s">
        <v>19</v>
      </c>
      <c r="K10092" s="72" t="s">
        <v>25</v>
      </c>
      <c r="L10092" s="72" t="s">
        <v>407</v>
      </c>
      <c r="M10092" s="72"/>
    </row>
    <row r="10093" spans="2:13" x14ac:dyDescent="0.25">
      <c r="B10093" s="72" t="s">
        <v>12</v>
      </c>
      <c r="C10093" s="72" t="s">
        <v>13</v>
      </c>
      <c r="D10093" s="72" t="s">
        <v>14</v>
      </c>
      <c r="E10093" s="72" t="s">
        <v>41</v>
      </c>
      <c r="F10093" s="73">
        <v>-1140</v>
      </c>
      <c r="G10093" s="72" t="s">
        <v>16</v>
      </c>
      <c r="H10093" s="72" t="s">
        <v>24</v>
      </c>
      <c r="I10093" s="72" t="s">
        <v>18</v>
      </c>
      <c r="J10093" s="72" t="s">
        <v>19</v>
      </c>
      <c r="K10093" s="72" t="s">
        <v>37</v>
      </c>
      <c r="L10093" s="72" t="s">
        <v>125</v>
      </c>
      <c r="M10093" s="72"/>
    </row>
    <row r="10094" spans="2:13" x14ac:dyDescent="0.25">
      <c r="B10094" s="72" t="s">
        <v>12</v>
      </c>
      <c r="C10094" s="72" t="s">
        <v>13</v>
      </c>
      <c r="D10094" s="72" t="s">
        <v>14</v>
      </c>
      <c r="E10094" s="72" t="s">
        <v>55</v>
      </c>
      <c r="F10094" s="73">
        <v>381510</v>
      </c>
      <c r="G10094" s="72" t="s">
        <v>269</v>
      </c>
      <c r="H10094" s="72" t="s">
        <v>24</v>
      </c>
      <c r="I10094" s="72" t="s">
        <v>18</v>
      </c>
      <c r="J10094" s="72" t="s">
        <v>270</v>
      </c>
      <c r="K10094" s="72" t="s">
        <v>117</v>
      </c>
      <c r="L10094" s="72" t="s">
        <v>271</v>
      </c>
      <c r="M10094" s="72" t="s">
        <v>112</v>
      </c>
    </row>
    <row r="10095" spans="2:13" x14ac:dyDescent="0.25">
      <c r="B10095" s="72" t="s">
        <v>12</v>
      </c>
      <c r="C10095" s="72" t="s">
        <v>13</v>
      </c>
      <c r="D10095" s="72" t="s">
        <v>14</v>
      </c>
      <c r="E10095" s="72" t="s">
        <v>39</v>
      </c>
      <c r="F10095" s="73">
        <v>-22249</v>
      </c>
      <c r="G10095" s="72" t="s">
        <v>16</v>
      </c>
      <c r="H10095" s="72" t="s">
        <v>24</v>
      </c>
      <c r="I10095" s="72" t="s">
        <v>18</v>
      </c>
      <c r="J10095" s="72" t="s">
        <v>19</v>
      </c>
      <c r="K10095" s="72" t="s">
        <v>25</v>
      </c>
      <c r="L10095" s="72" t="s">
        <v>486</v>
      </c>
      <c r="M10095" s="72"/>
    </row>
    <row r="10096" spans="2:13" x14ac:dyDescent="0.25">
      <c r="B10096" s="72" t="s">
        <v>12</v>
      </c>
      <c r="C10096" s="72" t="s">
        <v>13</v>
      </c>
      <c r="D10096" s="72" t="s">
        <v>14</v>
      </c>
      <c r="E10096" s="72" t="s">
        <v>258</v>
      </c>
      <c r="F10096" s="73">
        <v>228902</v>
      </c>
      <c r="G10096" s="72" t="s">
        <v>16</v>
      </c>
      <c r="H10096" s="72" t="s">
        <v>24</v>
      </c>
      <c r="I10096" s="72" t="s">
        <v>18</v>
      </c>
      <c r="J10096" s="72" t="s">
        <v>19</v>
      </c>
      <c r="K10096" s="72" t="s">
        <v>49</v>
      </c>
      <c r="L10096" s="72" t="s">
        <v>95</v>
      </c>
      <c r="M10096" s="72" t="s">
        <v>243</v>
      </c>
    </row>
    <row r="10097" spans="2:13" x14ac:dyDescent="0.25">
      <c r="B10097" s="72" t="s">
        <v>12</v>
      </c>
      <c r="C10097" s="72" t="s">
        <v>13</v>
      </c>
      <c r="D10097" s="72" t="s">
        <v>14</v>
      </c>
      <c r="E10097" s="72" t="s">
        <v>79</v>
      </c>
      <c r="F10097" s="73">
        <v>-54968</v>
      </c>
      <c r="G10097" s="72" t="s">
        <v>16</v>
      </c>
      <c r="H10097" s="72" t="s">
        <v>24</v>
      </c>
      <c r="I10097" s="72" t="s">
        <v>18</v>
      </c>
      <c r="J10097" s="72" t="s">
        <v>19</v>
      </c>
      <c r="K10097" s="72" t="s">
        <v>37</v>
      </c>
      <c r="L10097" s="72" t="s">
        <v>487</v>
      </c>
      <c r="M10097" s="72"/>
    </row>
    <row r="10098" spans="2:13" x14ac:dyDescent="0.25">
      <c r="B10098" s="72" t="s">
        <v>12</v>
      </c>
      <c r="C10098" s="72" t="s">
        <v>13</v>
      </c>
      <c r="D10098" s="72" t="s">
        <v>14</v>
      </c>
      <c r="E10098" s="72" t="s">
        <v>94</v>
      </c>
      <c r="F10098" s="73">
        <v>55</v>
      </c>
      <c r="G10098" s="72" t="s">
        <v>16</v>
      </c>
      <c r="H10098" s="72" t="s">
        <v>24</v>
      </c>
      <c r="I10098" s="72" t="s">
        <v>18</v>
      </c>
      <c r="J10098" s="72" t="s">
        <v>19</v>
      </c>
      <c r="K10098" s="72" t="s">
        <v>25</v>
      </c>
      <c r="L10098" s="72" t="s">
        <v>603</v>
      </c>
      <c r="M10098" s="72"/>
    </row>
    <row r="10099" spans="2:13" x14ac:dyDescent="0.25">
      <c r="B10099" s="72" t="s">
        <v>12</v>
      </c>
      <c r="C10099" s="72" t="s">
        <v>13</v>
      </c>
      <c r="D10099" s="72" t="s">
        <v>14</v>
      </c>
      <c r="E10099" s="72" t="s">
        <v>15</v>
      </c>
      <c r="F10099" s="73">
        <v>3036733</v>
      </c>
      <c r="G10099" s="72" t="s">
        <v>16</v>
      </c>
      <c r="H10099" s="72" t="s">
        <v>24</v>
      </c>
      <c r="I10099" s="72" t="s">
        <v>18</v>
      </c>
      <c r="J10099" s="72" t="s">
        <v>19</v>
      </c>
      <c r="K10099" s="72" t="s">
        <v>25</v>
      </c>
      <c r="L10099" s="72" t="s">
        <v>128</v>
      </c>
      <c r="M10099" s="72" t="s">
        <v>133</v>
      </c>
    </row>
    <row r="10100" spans="2:13" x14ac:dyDescent="0.25">
      <c r="B10100" s="72" t="s">
        <v>12</v>
      </c>
      <c r="C10100" s="72" t="s">
        <v>13</v>
      </c>
      <c r="D10100" s="72" t="s">
        <v>14</v>
      </c>
      <c r="E10100" s="72" t="s">
        <v>36</v>
      </c>
      <c r="F10100" s="73">
        <v>1488742</v>
      </c>
      <c r="G10100" s="72" t="s">
        <v>16</v>
      </c>
      <c r="H10100" s="72" t="s">
        <v>17</v>
      </c>
      <c r="I10100" s="72" t="s">
        <v>18</v>
      </c>
      <c r="J10100" s="72" t="s">
        <v>19</v>
      </c>
      <c r="K10100" s="72" t="s">
        <v>25</v>
      </c>
      <c r="L10100" s="72" t="s">
        <v>481</v>
      </c>
      <c r="M10100" s="72" t="s">
        <v>29</v>
      </c>
    </row>
    <row r="10101" spans="2:13" x14ac:dyDescent="0.25">
      <c r="B10101" s="72" t="s">
        <v>12</v>
      </c>
      <c r="C10101" s="72" t="s">
        <v>13</v>
      </c>
      <c r="D10101" s="72" t="s">
        <v>14</v>
      </c>
      <c r="E10101" s="72" t="s">
        <v>30</v>
      </c>
      <c r="F10101" s="73">
        <v>-4098</v>
      </c>
      <c r="G10101" s="72" t="s">
        <v>16</v>
      </c>
      <c r="H10101" s="72" t="s">
        <v>17</v>
      </c>
      <c r="I10101" s="72" t="s">
        <v>18</v>
      </c>
      <c r="J10101" s="72" t="s">
        <v>19</v>
      </c>
      <c r="K10101" s="72" t="s">
        <v>25</v>
      </c>
      <c r="L10101" s="72" t="s">
        <v>289</v>
      </c>
      <c r="M10101" s="72"/>
    </row>
    <row r="10102" spans="2:13" x14ac:dyDescent="0.25">
      <c r="B10102" s="72" t="s">
        <v>12</v>
      </c>
      <c r="C10102" s="72" t="s">
        <v>13</v>
      </c>
      <c r="D10102" s="72" t="s">
        <v>14</v>
      </c>
      <c r="E10102" s="72" t="s">
        <v>58</v>
      </c>
      <c r="F10102" s="73">
        <v>18610</v>
      </c>
      <c r="G10102" s="72" t="s">
        <v>16</v>
      </c>
      <c r="H10102" s="72" t="s">
        <v>17</v>
      </c>
      <c r="I10102" s="72" t="s">
        <v>18</v>
      </c>
      <c r="J10102" s="72" t="s">
        <v>19</v>
      </c>
      <c r="K10102" s="72" t="s">
        <v>25</v>
      </c>
      <c r="L10102" s="72" t="s">
        <v>190</v>
      </c>
      <c r="M10102" s="72" t="s">
        <v>112</v>
      </c>
    </row>
    <row r="10103" spans="2:13" x14ac:dyDescent="0.25">
      <c r="B10103" s="72" t="s">
        <v>12</v>
      </c>
      <c r="C10103" s="72" t="s">
        <v>13</v>
      </c>
      <c r="D10103" s="72" t="s">
        <v>14</v>
      </c>
      <c r="E10103" s="72" t="s">
        <v>123</v>
      </c>
      <c r="F10103" s="73">
        <v>-8705</v>
      </c>
      <c r="G10103" s="72" t="s">
        <v>16</v>
      </c>
      <c r="H10103" s="72" t="s">
        <v>17</v>
      </c>
      <c r="I10103" s="72" t="s">
        <v>18</v>
      </c>
      <c r="J10103" s="72" t="s">
        <v>19</v>
      </c>
      <c r="K10103" s="72" t="s">
        <v>25</v>
      </c>
      <c r="L10103" s="72" t="s">
        <v>101</v>
      </c>
      <c r="M10103" s="72"/>
    </row>
    <row r="10104" spans="2:13" x14ac:dyDescent="0.25">
      <c r="B10104" s="72" t="s">
        <v>12</v>
      </c>
      <c r="C10104" s="72" t="s">
        <v>13</v>
      </c>
      <c r="D10104" s="72" t="s">
        <v>14</v>
      </c>
      <c r="E10104" s="72" t="s">
        <v>79</v>
      </c>
      <c r="F10104" s="73">
        <v>-18089</v>
      </c>
      <c r="G10104" s="72" t="s">
        <v>16</v>
      </c>
      <c r="H10104" s="72" t="s">
        <v>24</v>
      </c>
      <c r="I10104" s="72" t="s">
        <v>18</v>
      </c>
      <c r="J10104" s="72" t="s">
        <v>19</v>
      </c>
      <c r="K10104" s="72" t="s">
        <v>37</v>
      </c>
      <c r="L10104" s="72" t="s">
        <v>551</v>
      </c>
      <c r="M10104" s="72"/>
    </row>
    <row r="10105" spans="2:13" x14ac:dyDescent="0.25">
      <c r="B10105" s="72" t="s">
        <v>12</v>
      </c>
      <c r="C10105" s="72" t="s">
        <v>13</v>
      </c>
      <c r="D10105" s="72" t="s">
        <v>14</v>
      </c>
      <c r="E10105" s="72" t="s">
        <v>36</v>
      </c>
      <c r="F10105" s="73">
        <v>2185981</v>
      </c>
      <c r="G10105" s="72" t="s">
        <v>16</v>
      </c>
      <c r="H10105" s="72" t="s">
        <v>24</v>
      </c>
      <c r="I10105" s="72" t="s">
        <v>18</v>
      </c>
      <c r="J10105" s="72" t="s">
        <v>19</v>
      </c>
      <c r="K10105" s="72" t="s">
        <v>63</v>
      </c>
      <c r="L10105" s="72" t="s">
        <v>135</v>
      </c>
      <c r="M10105" s="72" t="s">
        <v>57</v>
      </c>
    </row>
    <row r="10106" spans="2:13" x14ac:dyDescent="0.25">
      <c r="B10106" s="72" t="s">
        <v>12</v>
      </c>
      <c r="C10106" s="72" t="s">
        <v>13</v>
      </c>
      <c r="D10106" s="72" t="s">
        <v>14</v>
      </c>
      <c r="E10106" s="72" t="s">
        <v>74</v>
      </c>
      <c r="F10106" s="73">
        <v>2825</v>
      </c>
      <c r="G10106" s="72" t="s">
        <v>16</v>
      </c>
      <c r="H10106" s="72" t="s">
        <v>24</v>
      </c>
      <c r="I10106" s="72" t="s">
        <v>18</v>
      </c>
      <c r="J10106" s="72" t="s">
        <v>19</v>
      </c>
      <c r="K10106" s="72" t="s">
        <v>37</v>
      </c>
      <c r="L10106" s="72" t="s">
        <v>175</v>
      </c>
      <c r="M10106" s="72" t="s">
        <v>112</v>
      </c>
    </row>
    <row r="10107" spans="2:13" x14ac:dyDescent="0.25">
      <c r="B10107" s="72" t="s">
        <v>12</v>
      </c>
      <c r="C10107" s="72" t="s">
        <v>13</v>
      </c>
      <c r="D10107" s="72" t="s">
        <v>14</v>
      </c>
      <c r="E10107" s="72" t="s">
        <v>41</v>
      </c>
      <c r="F10107" s="73">
        <v>-1032</v>
      </c>
      <c r="G10107" s="72" t="s">
        <v>16</v>
      </c>
      <c r="H10107" s="72" t="s">
        <v>24</v>
      </c>
      <c r="I10107" s="72" t="s">
        <v>18</v>
      </c>
      <c r="J10107" s="72" t="s">
        <v>19</v>
      </c>
      <c r="K10107" s="72" t="s">
        <v>25</v>
      </c>
      <c r="L10107" s="72" t="s">
        <v>459</v>
      </c>
      <c r="M10107" s="72"/>
    </row>
    <row r="10108" spans="2:13" x14ac:dyDescent="0.25">
      <c r="B10108" s="72" t="s">
        <v>12</v>
      </c>
      <c r="C10108" s="72" t="s">
        <v>13</v>
      </c>
      <c r="D10108" s="72" t="s">
        <v>14</v>
      </c>
      <c r="E10108" s="72" t="s">
        <v>36</v>
      </c>
      <c r="F10108" s="73">
        <v>255623</v>
      </c>
      <c r="G10108" s="72" t="s">
        <v>16</v>
      </c>
      <c r="H10108" s="72" t="s">
        <v>24</v>
      </c>
      <c r="I10108" s="72" t="s">
        <v>18</v>
      </c>
      <c r="J10108" s="72" t="s">
        <v>19</v>
      </c>
      <c r="K10108" s="72" t="s">
        <v>25</v>
      </c>
      <c r="L10108" s="72" t="s">
        <v>273</v>
      </c>
      <c r="M10108" s="72" t="s">
        <v>57</v>
      </c>
    </row>
    <row r="10109" spans="2:13" x14ac:dyDescent="0.25">
      <c r="B10109" s="72" t="s">
        <v>12</v>
      </c>
      <c r="C10109" s="72" t="s">
        <v>13</v>
      </c>
      <c r="D10109" s="72" t="s">
        <v>14</v>
      </c>
      <c r="E10109" s="72" t="s">
        <v>39</v>
      </c>
      <c r="F10109" s="73">
        <v>-6971</v>
      </c>
      <c r="G10109" s="72" t="s">
        <v>16</v>
      </c>
      <c r="H10109" s="72" t="s">
        <v>24</v>
      </c>
      <c r="I10109" s="72" t="s">
        <v>18</v>
      </c>
      <c r="J10109" s="72" t="s">
        <v>19</v>
      </c>
      <c r="K10109" s="72" t="s">
        <v>25</v>
      </c>
      <c r="L10109" s="72" t="s">
        <v>377</v>
      </c>
      <c r="M10109" s="72"/>
    </row>
    <row r="10110" spans="2:13" x14ac:dyDescent="0.25">
      <c r="B10110" s="72" t="s">
        <v>12</v>
      </c>
      <c r="C10110" s="72" t="s">
        <v>13</v>
      </c>
      <c r="D10110" s="72" t="s">
        <v>14</v>
      </c>
      <c r="E10110" s="72" t="s">
        <v>83</v>
      </c>
      <c r="F10110" s="73">
        <v>3408454</v>
      </c>
      <c r="G10110" s="72" t="s">
        <v>16</v>
      </c>
      <c r="H10110" s="72" t="s">
        <v>24</v>
      </c>
      <c r="I10110" s="72" t="s">
        <v>18</v>
      </c>
      <c r="J10110" s="72" t="s">
        <v>19</v>
      </c>
      <c r="K10110" s="72" t="s">
        <v>102</v>
      </c>
      <c r="L10110" s="72" t="s">
        <v>429</v>
      </c>
      <c r="M10110" s="72"/>
    </row>
    <row r="10111" spans="2:13" x14ac:dyDescent="0.25">
      <c r="B10111" s="72" t="s">
        <v>12</v>
      </c>
      <c r="C10111" s="72" t="s">
        <v>13</v>
      </c>
      <c r="D10111" s="72" t="s">
        <v>14</v>
      </c>
      <c r="E10111" s="72" t="s">
        <v>94</v>
      </c>
      <c r="F10111" s="73">
        <v>497</v>
      </c>
      <c r="G10111" s="72" t="s">
        <v>16</v>
      </c>
      <c r="H10111" s="72" t="s">
        <v>17</v>
      </c>
      <c r="I10111" s="72" t="s">
        <v>18</v>
      </c>
      <c r="J10111" s="72" t="s">
        <v>19</v>
      </c>
      <c r="K10111" s="72" t="s">
        <v>20</v>
      </c>
      <c r="L10111" s="72" t="s">
        <v>541</v>
      </c>
      <c r="M10111" s="72"/>
    </row>
    <row r="10112" spans="2:13" x14ac:dyDescent="0.25">
      <c r="B10112" s="72" t="s">
        <v>12</v>
      </c>
      <c r="C10112" s="72" t="s">
        <v>13</v>
      </c>
      <c r="D10112" s="72" t="s">
        <v>14</v>
      </c>
      <c r="E10112" s="72" t="s">
        <v>51</v>
      </c>
      <c r="F10112" s="73">
        <v>19994</v>
      </c>
      <c r="G10112" s="72" t="s">
        <v>16</v>
      </c>
      <c r="H10112" s="72" t="s">
        <v>17</v>
      </c>
      <c r="I10112" s="72" t="s">
        <v>18</v>
      </c>
      <c r="J10112" s="72" t="s">
        <v>19</v>
      </c>
      <c r="K10112" s="72" t="s">
        <v>25</v>
      </c>
      <c r="L10112" s="72" t="s">
        <v>84</v>
      </c>
      <c r="M10112" s="72"/>
    </row>
    <row r="10113" spans="2:13" x14ac:dyDescent="0.25">
      <c r="B10113" s="72" t="s">
        <v>12</v>
      </c>
      <c r="C10113" s="72" t="s">
        <v>13</v>
      </c>
      <c r="D10113" s="72" t="s">
        <v>14</v>
      </c>
      <c r="E10113" s="72" t="s">
        <v>41</v>
      </c>
      <c r="F10113" s="73">
        <v>-1</v>
      </c>
      <c r="G10113" s="72" t="s">
        <v>16</v>
      </c>
      <c r="H10113" s="72" t="s">
        <v>24</v>
      </c>
      <c r="I10113" s="72" t="s">
        <v>18</v>
      </c>
      <c r="J10113" s="72" t="s">
        <v>19</v>
      </c>
      <c r="K10113" s="72" t="s">
        <v>25</v>
      </c>
      <c r="L10113" s="72" t="s">
        <v>646</v>
      </c>
      <c r="M10113" s="72"/>
    </row>
    <row r="10114" spans="2:13" x14ac:dyDescent="0.25">
      <c r="B10114" s="72" t="s">
        <v>12</v>
      </c>
      <c r="C10114" s="72" t="s">
        <v>13</v>
      </c>
      <c r="D10114" s="72" t="s">
        <v>14</v>
      </c>
      <c r="E10114" s="72" t="s">
        <v>30</v>
      </c>
      <c r="F10114" s="73">
        <v>-3037</v>
      </c>
      <c r="G10114" s="72" t="s">
        <v>16</v>
      </c>
      <c r="H10114" s="72" t="s">
        <v>17</v>
      </c>
      <c r="I10114" s="72" t="s">
        <v>18</v>
      </c>
      <c r="J10114" s="72" t="s">
        <v>19</v>
      </c>
      <c r="K10114" s="72" t="s">
        <v>20</v>
      </c>
      <c r="L10114" s="72" t="s">
        <v>229</v>
      </c>
      <c r="M10114" s="72"/>
    </row>
    <row r="10115" spans="2:13" x14ac:dyDescent="0.25">
      <c r="B10115" s="72" t="s">
        <v>12</v>
      </c>
      <c r="C10115" s="72" t="s">
        <v>13</v>
      </c>
      <c r="D10115" s="72" t="s">
        <v>14</v>
      </c>
      <c r="E10115" s="72" t="s">
        <v>30</v>
      </c>
      <c r="F10115" s="73">
        <v>-1184</v>
      </c>
      <c r="G10115" s="72" t="s">
        <v>16</v>
      </c>
      <c r="H10115" s="72" t="s">
        <v>24</v>
      </c>
      <c r="I10115" s="72" t="s">
        <v>18</v>
      </c>
      <c r="J10115" s="72" t="s">
        <v>19</v>
      </c>
      <c r="K10115" s="72" t="s">
        <v>75</v>
      </c>
      <c r="L10115" s="72" t="s">
        <v>231</v>
      </c>
      <c r="M10115" s="72"/>
    </row>
    <row r="10116" spans="2:13" x14ac:dyDescent="0.25">
      <c r="B10116" s="72" t="s">
        <v>12</v>
      </c>
      <c r="C10116" s="72" t="s">
        <v>13</v>
      </c>
      <c r="D10116" s="72" t="s">
        <v>14</v>
      </c>
      <c r="E10116" s="72" t="s">
        <v>60</v>
      </c>
      <c r="F10116" s="73">
        <v>353329</v>
      </c>
      <c r="G10116" s="72" t="s">
        <v>16</v>
      </c>
      <c r="H10116" s="72" t="s">
        <v>24</v>
      </c>
      <c r="I10116" s="72" t="s">
        <v>18</v>
      </c>
      <c r="J10116" s="72" t="s">
        <v>19</v>
      </c>
      <c r="K10116" s="72" t="s">
        <v>99</v>
      </c>
      <c r="L10116" s="72" t="s">
        <v>242</v>
      </c>
      <c r="M10116" s="72" t="s">
        <v>22</v>
      </c>
    </row>
    <row r="10117" spans="2:13" x14ac:dyDescent="0.25">
      <c r="B10117" s="72" t="s">
        <v>12</v>
      </c>
      <c r="C10117" s="72" t="s">
        <v>13</v>
      </c>
      <c r="D10117" s="72" t="s">
        <v>14</v>
      </c>
      <c r="E10117" s="72" t="s">
        <v>83</v>
      </c>
      <c r="F10117" s="73">
        <v>744325</v>
      </c>
      <c r="G10117" s="72" t="s">
        <v>16</v>
      </c>
      <c r="H10117" s="72" t="s">
        <v>24</v>
      </c>
      <c r="I10117" s="72" t="s">
        <v>18</v>
      </c>
      <c r="J10117" s="72" t="s">
        <v>19</v>
      </c>
      <c r="K10117" s="72" t="s">
        <v>49</v>
      </c>
      <c r="L10117" s="72" t="s">
        <v>167</v>
      </c>
      <c r="M10117" s="72"/>
    </row>
    <row r="10118" spans="2:13" x14ac:dyDescent="0.25">
      <c r="B10118" s="72" t="s">
        <v>12</v>
      </c>
      <c r="C10118" s="72" t="s">
        <v>13</v>
      </c>
      <c r="D10118" s="72" t="s">
        <v>14</v>
      </c>
      <c r="E10118" s="72" t="s">
        <v>258</v>
      </c>
      <c r="F10118" s="73">
        <v>4799794</v>
      </c>
      <c r="G10118" s="72" t="s">
        <v>16</v>
      </c>
      <c r="H10118" s="72" t="s">
        <v>24</v>
      </c>
      <c r="I10118" s="72" t="s">
        <v>18</v>
      </c>
      <c r="J10118" s="72" t="s">
        <v>19</v>
      </c>
      <c r="K10118" s="72" t="s">
        <v>185</v>
      </c>
      <c r="L10118" s="72" t="s">
        <v>440</v>
      </c>
      <c r="M10118" s="72" t="s">
        <v>259</v>
      </c>
    </row>
    <row r="10119" spans="2:13" x14ac:dyDescent="0.25">
      <c r="B10119" s="72" t="s">
        <v>12</v>
      </c>
      <c r="C10119" s="72" t="s">
        <v>13</v>
      </c>
      <c r="D10119" s="72" t="s">
        <v>14</v>
      </c>
      <c r="E10119" s="72" t="s">
        <v>94</v>
      </c>
      <c r="F10119" s="73">
        <v>2215</v>
      </c>
      <c r="G10119" s="72" t="s">
        <v>16</v>
      </c>
      <c r="H10119" s="72" t="s">
        <v>24</v>
      </c>
      <c r="I10119" s="72" t="s">
        <v>18</v>
      </c>
      <c r="J10119" s="72" t="s">
        <v>19</v>
      </c>
      <c r="K10119" s="72" t="s">
        <v>117</v>
      </c>
      <c r="L10119" s="72" t="s">
        <v>332</v>
      </c>
      <c r="M10119" s="72"/>
    </row>
    <row r="10120" spans="2:13" x14ac:dyDescent="0.25">
      <c r="B10120" s="72" t="s">
        <v>12</v>
      </c>
      <c r="C10120" s="72" t="s">
        <v>13</v>
      </c>
      <c r="D10120" s="72" t="s">
        <v>14</v>
      </c>
      <c r="E10120" s="72" t="s">
        <v>33</v>
      </c>
      <c r="F10120" s="73">
        <v>9038</v>
      </c>
      <c r="G10120" s="72" t="s">
        <v>16</v>
      </c>
      <c r="H10120" s="72" t="s">
        <v>24</v>
      </c>
      <c r="I10120" s="72" t="s">
        <v>18</v>
      </c>
      <c r="J10120" s="72" t="s">
        <v>19</v>
      </c>
      <c r="K10120" s="72" t="s">
        <v>37</v>
      </c>
      <c r="L10120" s="72" t="s">
        <v>653</v>
      </c>
      <c r="M10120" s="72" t="s">
        <v>112</v>
      </c>
    </row>
    <row r="10121" spans="2:13" x14ac:dyDescent="0.25">
      <c r="B10121" s="72" t="s">
        <v>12</v>
      </c>
      <c r="C10121" s="72" t="s">
        <v>13</v>
      </c>
      <c r="D10121" s="72" t="s">
        <v>14</v>
      </c>
      <c r="E10121" s="72" t="s">
        <v>79</v>
      </c>
      <c r="F10121" s="73">
        <v>-350714</v>
      </c>
      <c r="G10121" s="72" t="s">
        <v>16</v>
      </c>
      <c r="H10121" s="72" t="s">
        <v>24</v>
      </c>
      <c r="I10121" s="72" t="s">
        <v>18</v>
      </c>
      <c r="J10121" s="72" t="s">
        <v>19</v>
      </c>
      <c r="K10121" s="72" t="s">
        <v>96</v>
      </c>
      <c r="L10121" s="72" t="s">
        <v>162</v>
      </c>
      <c r="M10121" s="72"/>
    </row>
    <row r="10122" spans="2:13" x14ac:dyDescent="0.25">
      <c r="B10122" s="72" t="s">
        <v>12</v>
      </c>
      <c r="C10122" s="72" t="s">
        <v>13</v>
      </c>
      <c r="D10122" s="72" t="s">
        <v>14</v>
      </c>
      <c r="E10122" s="72" t="s">
        <v>79</v>
      </c>
      <c r="F10122" s="73">
        <v>-44</v>
      </c>
      <c r="G10122" s="72" t="s">
        <v>16</v>
      </c>
      <c r="H10122" s="72" t="s">
        <v>17</v>
      </c>
      <c r="I10122" s="72" t="s">
        <v>48</v>
      </c>
      <c r="J10122" s="72" t="s">
        <v>19</v>
      </c>
      <c r="K10122" s="72" t="s">
        <v>49</v>
      </c>
      <c r="L10122" s="72" t="s">
        <v>246</v>
      </c>
      <c r="M10122" s="72"/>
    </row>
    <row r="10123" spans="2:13" x14ac:dyDescent="0.25">
      <c r="B10123" s="72" t="s">
        <v>12</v>
      </c>
      <c r="C10123" s="72" t="s">
        <v>13</v>
      </c>
      <c r="D10123" s="72" t="s">
        <v>14</v>
      </c>
      <c r="E10123" s="72" t="s">
        <v>258</v>
      </c>
      <c r="F10123" s="73">
        <v>232468</v>
      </c>
      <c r="G10123" s="72" t="s">
        <v>16</v>
      </c>
      <c r="H10123" s="72" t="s">
        <v>24</v>
      </c>
      <c r="I10123" s="72" t="s">
        <v>18</v>
      </c>
      <c r="J10123" s="72" t="s">
        <v>19</v>
      </c>
      <c r="K10123" s="72" t="s">
        <v>25</v>
      </c>
      <c r="L10123" s="72" t="s">
        <v>385</v>
      </c>
      <c r="M10123" s="72" t="s">
        <v>72</v>
      </c>
    </row>
    <row r="10124" spans="2:13" x14ac:dyDescent="0.25">
      <c r="B10124" s="72" t="s">
        <v>12</v>
      </c>
      <c r="C10124" s="72" t="s">
        <v>13</v>
      </c>
      <c r="D10124" s="72" t="s">
        <v>14</v>
      </c>
      <c r="E10124" s="72" t="s">
        <v>187</v>
      </c>
      <c r="F10124" s="73">
        <v>5503645</v>
      </c>
      <c r="G10124" s="72" t="s">
        <v>16</v>
      </c>
      <c r="H10124" s="72" t="s">
        <v>24</v>
      </c>
      <c r="I10124" s="72" t="s">
        <v>18</v>
      </c>
      <c r="J10124" s="72" t="s">
        <v>19</v>
      </c>
      <c r="K10124" s="72" t="s">
        <v>43</v>
      </c>
      <c r="L10124" s="72" t="s">
        <v>319</v>
      </c>
      <c r="M10124" s="72" t="s">
        <v>112</v>
      </c>
    </row>
    <row r="10125" spans="2:13" x14ac:dyDescent="0.25">
      <c r="B10125" s="72" t="s">
        <v>12</v>
      </c>
      <c r="C10125" s="72" t="s">
        <v>13</v>
      </c>
      <c r="D10125" s="72" t="s">
        <v>14</v>
      </c>
      <c r="E10125" s="72" t="s">
        <v>68</v>
      </c>
      <c r="F10125" s="73">
        <v>-23755</v>
      </c>
      <c r="G10125" s="72" t="s">
        <v>16</v>
      </c>
      <c r="H10125" s="72" t="s">
        <v>24</v>
      </c>
      <c r="I10125" s="72" t="s">
        <v>18</v>
      </c>
      <c r="J10125" s="72" t="s">
        <v>19</v>
      </c>
      <c r="K10125" s="72" t="s">
        <v>99</v>
      </c>
      <c r="L10125" s="72" t="s">
        <v>368</v>
      </c>
      <c r="M10125" s="72"/>
    </row>
    <row r="10126" spans="2:13" x14ac:dyDescent="0.25">
      <c r="B10126" s="72" t="s">
        <v>12</v>
      </c>
      <c r="C10126" s="72" t="s">
        <v>13</v>
      </c>
      <c r="D10126" s="72" t="s">
        <v>14</v>
      </c>
      <c r="E10126" s="72" t="s">
        <v>27</v>
      </c>
      <c r="F10126" s="73">
        <v>306</v>
      </c>
      <c r="G10126" s="72" t="s">
        <v>16</v>
      </c>
      <c r="H10126" s="72" t="s">
        <v>24</v>
      </c>
      <c r="I10126" s="72" t="s">
        <v>18</v>
      </c>
      <c r="J10126" s="72" t="s">
        <v>19</v>
      </c>
      <c r="K10126" s="72" t="s">
        <v>37</v>
      </c>
      <c r="L10126" s="72" t="s">
        <v>551</v>
      </c>
      <c r="M10126" s="72" t="s">
        <v>302</v>
      </c>
    </row>
    <row r="10127" spans="2:13" x14ac:dyDescent="0.25">
      <c r="B10127" s="72" t="s">
        <v>12</v>
      </c>
      <c r="C10127" s="72" t="s">
        <v>13</v>
      </c>
      <c r="D10127" s="72" t="s">
        <v>14</v>
      </c>
      <c r="E10127" s="72" t="s">
        <v>39</v>
      </c>
      <c r="F10127" s="73">
        <v>-858</v>
      </c>
      <c r="G10127" s="72" t="s">
        <v>16</v>
      </c>
      <c r="H10127" s="72" t="s">
        <v>24</v>
      </c>
      <c r="I10127" s="72" t="s">
        <v>18</v>
      </c>
      <c r="J10127" s="72" t="s">
        <v>19</v>
      </c>
      <c r="K10127" s="72" t="s">
        <v>117</v>
      </c>
      <c r="L10127" s="72" t="s">
        <v>654</v>
      </c>
      <c r="M10127" s="72"/>
    </row>
    <row r="10128" spans="2:13" x14ac:dyDescent="0.25">
      <c r="B10128" s="72" t="s">
        <v>12</v>
      </c>
      <c r="C10128" s="72" t="s">
        <v>13</v>
      </c>
      <c r="D10128" s="72" t="s">
        <v>14</v>
      </c>
      <c r="E10128" s="72" t="s">
        <v>74</v>
      </c>
      <c r="F10128" s="73">
        <v>235</v>
      </c>
      <c r="G10128" s="72" t="s">
        <v>16</v>
      </c>
      <c r="H10128" s="72" t="s">
        <v>24</v>
      </c>
      <c r="I10128" s="72" t="s">
        <v>18</v>
      </c>
      <c r="J10128" s="72" t="s">
        <v>19</v>
      </c>
      <c r="K10128" s="72" t="s">
        <v>185</v>
      </c>
      <c r="L10128" s="72" t="s">
        <v>440</v>
      </c>
      <c r="M10128" s="72" t="s">
        <v>302</v>
      </c>
    </row>
    <row r="10129" spans="2:13" x14ac:dyDescent="0.25">
      <c r="B10129" s="72" t="s">
        <v>12</v>
      </c>
      <c r="C10129" s="72" t="s">
        <v>13</v>
      </c>
      <c r="D10129" s="72" t="s">
        <v>14</v>
      </c>
      <c r="E10129" s="72" t="s">
        <v>83</v>
      </c>
      <c r="F10129" s="73">
        <v>145008</v>
      </c>
      <c r="G10129" s="72" t="s">
        <v>16</v>
      </c>
      <c r="H10129" s="72" t="s">
        <v>17</v>
      </c>
      <c r="I10129" s="72" t="s">
        <v>48</v>
      </c>
      <c r="J10129" s="72" t="s">
        <v>19</v>
      </c>
      <c r="K10129" s="72" t="s">
        <v>49</v>
      </c>
      <c r="L10129" s="72" t="s">
        <v>166</v>
      </c>
      <c r="M10129" s="72"/>
    </row>
    <row r="10130" spans="2:13" x14ac:dyDescent="0.25">
      <c r="B10130" s="72" t="s">
        <v>12</v>
      </c>
      <c r="C10130" s="72" t="s">
        <v>13</v>
      </c>
      <c r="D10130" s="72" t="s">
        <v>14</v>
      </c>
      <c r="E10130" s="72" t="s">
        <v>36</v>
      </c>
      <c r="F10130" s="73">
        <v>97725</v>
      </c>
      <c r="G10130" s="72" t="s">
        <v>16</v>
      </c>
      <c r="H10130" s="72" t="s">
        <v>24</v>
      </c>
      <c r="I10130" s="72" t="s">
        <v>18</v>
      </c>
      <c r="J10130" s="72" t="s">
        <v>19</v>
      </c>
      <c r="K10130" s="72" t="s">
        <v>25</v>
      </c>
      <c r="L10130" s="72" t="s">
        <v>370</v>
      </c>
      <c r="M10130" s="72" t="s">
        <v>57</v>
      </c>
    </row>
    <row r="10131" spans="2:13" x14ac:dyDescent="0.25">
      <c r="B10131" s="72" t="s">
        <v>12</v>
      </c>
      <c r="C10131" s="72" t="s">
        <v>13</v>
      </c>
      <c r="D10131" s="72" t="s">
        <v>14</v>
      </c>
      <c r="E10131" s="72" t="s">
        <v>228</v>
      </c>
      <c r="F10131" s="73">
        <v>201777</v>
      </c>
      <c r="G10131" s="72" t="s">
        <v>16</v>
      </c>
      <c r="H10131" s="72" t="s">
        <v>24</v>
      </c>
      <c r="I10131" s="72" t="s">
        <v>18</v>
      </c>
      <c r="J10131" s="72" t="s">
        <v>19</v>
      </c>
      <c r="K10131" s="72" t="s">
        <v>37</v>
      </c>
      <c r="L10131" s="72" t="s">
        <v>86</v>
      </c>
      <c r="M10131" s="72" t="s">
        <v>133</v>
      </c>
    </row>
    <row r="10132" spans="2:13" x14ac:dyDescent="0.25">
      <c r="B10132" s="72" t="s">
        <v>12</v>
      </c>
      <c r="C10132" s="72" t="s">
        <v>13</v>
      </c>
      <c r="D10132" s="72" t="s">
        <v>14</v>
      </c>
      <c r="E10132" s="72" t="s">
        <v>39</v>
      </c>
      <c r="F10132" s="73">
        <v>-37360</v>
      </c>
      <c r="G10132" s="72" t="s">
        <v>16</v>
      </c>
      <c r="H10132" s="72" t="s">
        <v>24</v>
      </c>
      <c r="I10132" s="72" t="s">
        <v>18</v>
      </c>
      <c r="J10132" s="72" t="s">
        <v>19</v>
      </c>
      <c r="K10132" s="72" t="s">
        <v>96</v>
      </c>
      <c r="L10132" s="72" t="s">
        <v>141</v>
      </c>
      <c r="M10132" s="72"/>
    </row>
    <row r="10133" spans="2:13" x14ac:dyDescent="0.25">
      <c r="B10133" s="72" t="s">
        <v>12</v>
      </c>
      <c r="C10133" s="72" t="s">
        <v>13</v>
      </c>
      <c r="D10133" s="72" t="s">
        <v>14</v>
      </c>
      <c r="E10133" s="72" t="s">
        <v>55</v>
      </c>
      <c r="F10133" s="73">
        <v>2174643</v>
      </c>
      <c r="G10133" s="72" t="s">
        <v>16</v>
      </c>
      <c r="H10133" s="72" t="s">
        <v>17</v>
      </c>
      <c r="I10133" s="72" t="s">
        <v>18</v>
      </c>
      <c r="J10133" s="72" t="s">
        <v>19</v>
      </c>
      <c r="K10133" s="72" t="s">
        <v>37</v>
      </c>
      <c r="L10133" s="72" t="s">
        <v>119</v>
      </c>
      <c r="M10133" s="72" t="s">
        <v>57</v>
      </c>
    </row>
    <row r="10134" spans="2:13" x14ac:dyDescent="0.25">
      <c r="B10134" s="72" t="s">
        <v>12</v>
      </c>
      <c r="C10134" s="72" t="s">
        <v>13</v>
      </c>
      <c r="D10134" s="72" t="s">
        <v>14</v>
      </c>
      <c r="E10134" s="72" t="s">
        <v>51</v>
      </c>
      <c r="F10134" s="73">
        <v>1107295</v>
      </c>
      <c r="G10134" s="72" t="s">
        <v>16</v>
      </c>
      <c r="H10134" s="72" t="s">
        <v>24</v>
      </c>
      <c r="I10134" s="72" t="s">
        <v>18</v>
      </c>
      <c r="J10134" s="72" t="s">
        <v>19</v>
      </c>
      <c r="K10134" s="72" t="s">
        <v>25</v>
      </c>
      <c r="L10134" s="72" t="s">
        <v>143</v>
      </c>
      <c r="M10134" s="72"/>
    </row>
    <row r="10135" spans="2:13" x14ac:dyDescent="0.25">
      <c r="B10135" s="72" t="s">
        <v>12</v>
      </c>
      <c r="C10135" s="72" t="s">
        <v>13</v>
      </c>
      <c r="D10135" s="72" t="s">
        <v>14</v>
      </c>
      <c r="E10135" s="72" t="s">
        <v>187</v>
      </c>
      <c r="F10135" s="73">
        <v>411149</v>
      </c>
      <c r="G10135" s="72" t="s">
        <v>16</v>
      </c>
      <c r="H10135" s="72" t="s">
        <v>17</v>
      </c>
      <c r="I10135" s="72" t="s">
        <v>18</v>
      </c>
      <c r="J10135" s="72" t="s">
        <v>19</v>
      </c>
      <c r="K10135" s="72" t="s">
        <v>25</v>
      </c>
      <c r="L10135" s="72" t="s">
        <v>165</v>
      </c>
      <c r="M10135" s="72" t="s">
        <v>112</v>
      </c>
    </row>
    <row r="10136" spans="2:13" x14ac:dyDescent="0.25">
      <c r="B10136" s="72" t="s">
        <v>12</v>
      </c>
      <c r="C10136" s="72" t="s">
        <v>13</v>
      </c>
      <c r="D10136" s="72" t="s">
        <v>14</v>
      </c>
      <c r="E10136" s="72" t="s">
        <v>65</v>
      </c>
      <c r="F10136" s="73">
        <v>103596</v>
      </c>
      <c r="G10136" s="72" t="s">
        <v>16</v>
      </c>
      <c r="H10136" s="72" t="s">
        <v>24</v>
      </c>
      <c r="I10136" s="72" t="s">
        <v>18</v>
      </c>
      <c r="J10136" s="72" t="s">
        <v>19</v>
      </c>
      <c r="K10136" s="72" t="s">
        <v>63</v>
      </c>
      <c r="L10136" s="72" t="s">
        <v>135</v>
      </c>
      <c r="M10136" s="72" t="s">
        <v>133</v>
      </c>
    </row>
    <row r="10137" spans="2:13" x14ac:dyDescent="0.25">
      <c r="B10137" s="72" t="s">
        <v>12</v>
      </c>
      <c r="C10137" s="72" t="s">
        <v>13</v>
      </c>
      <c r="D10137" s="72" t="s">
        <v>14</v>
      </c>
      <c r="E10137" s="72" t="s">
        <v>65</v>
      </c>
      <c r="F10137" s="73">
        <v>42098</v>
      </c>
      <c r="G10137" s="72" t="s">
        <v>16</v>
      </c>
      <c r="H10137" s="72" t="s">
        <v>24</v>
      </c>
      <c r="I10137" s="72" t="s">
        <v>18</v>
      </c>
      <c r="J10137" s="72" t="s">
        <v>19</v>
      </c>
      <c r="K10137" s="72" t="s">
        <v>99</v>
      </c>
      <c r="L10137" s="72" t="s">
        <v>251</v>
      </c>
      <c r="M10137" s="72" t="s">
        <v>133</v>
      </c>
    </row>
    <row r="10138" spans="2:13" x14ac:dyDescent="0.25">
      <c r="B10138" s="72" t="s">
        <v>12</v>
      </c>
      <c r="C10138" s="72" t="s">
        <v>13</v>
      </c>
      <c r="D10138" s="72" t="s">
        <v>14</v>
      </c>
      <c r="E10138" s="72" t="s">
        <v>51</v>
      </c>
      <c r="F10138" s="73">
        <v>24314</v>
      </c>
      <c r="G10138" s="72" t="s">
        <v>16</v>
      </c>
      <c r="H10138" s="72" t="s">
        <v>17</v>
      </c>
      <c r="I10138" s="72" t="s">
        <v>18</v>
      </c>
      <c r="J10138" s="72" t="s">
        <v>19</v>
      </c>
      <c r="K10138" s="72" t="s">
        <v>25</v>
      </c>
      <c r="L10138" s="72" t="s">
        <v>124</v>
      </c>
      <c r="M10138" s="72"/>
    </row>
    <row r="10139" spans="2:13" x14ac:dyDescent="0.25">
      <c r="B10139" s="72" t="s">
        <v>12</v>
      </c>
      <c r="C10139" s="72" t="s">
        <v>13</v>
      </c>
      <c r="D10139" s="72" t="s">
        <v>14</v>
      </c>
      <c r="E10139" s="72" t="s">
        <v>23</v>
      </c>
      <c r="F10139" s="73">
        <v>-59463</v>
      </c>
      <c r="G10139" s="72" t="s">
        <v>16</v>
      </c>
      <c r="H10139" s="72" t="s">
        <v>24</v>
      </c>
      <c r="I10139" s="72" t="s">
        <v>18</v>
      </c>
      <c r="J10139" s="72" t="s">
        <v>19</v>
      </c>
      <c r="K10139" s="72" t="s">
        <v>49</v>
      </c>
      <c r="L10139" s="72" t="s">
        <v>208</v>
      </c>
      <c r="M10139" s="72"/>
    </row>
    <row r="10140" spans="2:13" x14ac:dyDescent="0.25">
      <c r="B10140" s="72" t="s">
        <v>12</v>
      </c>
      <c r="C10140" s="72" t="s">
        <v>13</v>
      </c>
      <c r="D10140" s="72" t="s">
        <v>14</v>
      </c>
      <c r="E10140" s="72" t="s">
        <v>228</v>
      </c>
      <c r="F10140" s="73">
        <v>41106</v>
      </c>
      <c r="G10140" s="72" t="s">
        <v>16</v>
      </c>
      <c r="H10140" s="72" t="s">
        <v>17</v>
      </c>
      <c r="I10140" s="72" t="s">
        <v>18</v>
      </c>
      <c r="J10140" s="72" t="s">
        <v>19</v>
      </c>
      <c r="K10140" s="72" t="s">
        <v>37</v>
      </c>
      <c r="L10140" s="72" t="s">
        <v>280</v>
      </c>
      <c r="M10140" s="72" t="s">
        <v>133</v>
      </c>
    </row>
    <row r="10141" spans="2:13" x14ac:dyDescent="0.25">
      <c r="B10141" s="72" t="s">
        <v>12</v>
      </c>
      <c r="C10141" s="72" t="s">
        <v>13</v>
      </c>
      <c r="D10141" s="72" t="s">
        <v>14</v>
      </c>
      <c r="E10141" s="72" t="s">
        <v>94</v>
      </c>
      <c r="F10141" s="73">
        <v>3032</v>
      </c>
      <c r="G10141" s="72" t="s">
        <v>16</v>
      </c>
      <c r="H10141" s="72" t="s">
        <v>17</v>
      </c>
      <c r="I10141" s="72" t="s">
        <v>18</v>
      </c>
      <c r="J10141" s="72" t="s">
        <v>19</v>
      </c>
      <c r="K10141" s="72" t="s">
        <v>25</v>
      </c>
      <c r="L10141" s="72" t="s">
        <v>432</v>
      </c>
      <c r="M10141" s="72"/>
    </row>
    <row r="10142" spans="2:13" x14ac:dyDescent="0.25">
      <c r="B10142" s="72" t="s">
        <v>12</v>
      </c>
      <c r="C10142" s="72" t="s">
        <v>13</v>
      </c>
      <c r="D10142" s="72" t="s">
        <v>14</v>
      </c>
      <c r="E10142" s="72" t="s">
        <v>83</v>
      </c>
      <c r="F10142" s="73">
        <v>1304</v>
      </c>
      <c r="G10142" s="72" t="s">
        <v>16</v>
      </c>
      <c r="H10142" s="72" t="s">
        <v>24</v>
      </c>
      <c r="I10142" s="72" t="s">
        <v>18</v>
      </c>
      <c r="J10142" s="72" t="s">
        <v>19</v>
      </c>
      <c r="K10142" s="72" t="s">
        <v>25</v>
      </c>
      <c r="L10142" s="72" t="s">
        <v>433</v>
      </c>
      <c r="M10142" s="72"/>
    </row>
    <row r="10143" spans="2:13" x14ac:dyDescent="0.25">
      <c r="B10143" s="72" t="s">
        <v>12</v>
      </c>
      <c r="C10143" s="72" t="s">
        <v>13</v>
      </c>
      <c r="D10143" s="72" t="s">
        <v>14</v>
      </c>
      <c r="E10143" s="72" t="s">
        <v>68</v>
      </c>
      <c r="F10143" s="73">
        <v>-53984</v>
      </c>
      <c r="G10143" s="72" t="s">
        <v>16</v>
      </c>
      <c r="H10143" s="72" t="s">
        <v>24</v>
      </c>
      <c r="I10143" s="72" t="s">
        <v>18</v>
      </c>
      <c r="J10143" s="72" t="s">
        <v>19</v>
      </c>
      <c r="K10143" s="72" t="s">
        <v>31</v>
      </c>
      <c r="L10143" s="72" t="s">
        <v>557</v>
      </c>
      <c r="M10143" s="72"/>
    </row>
    <row r="10144" spans="2:13" x14ac:dyDescent="0.25">
      <c r="B10144" s="72" t="s">
        <v>12</v>
      </c>
      <c r="C10144" s="72" t="s">
        <v>13</v>
      </c>
      <c r="D10144" s="72" t="s">
        <v>14</v>
      </c>
      <c r="E10144" s="72" t="s">
        <v>30</v>
      </c>
      <c r="F10144" s="73">
        <v>-326</v>
      </c>
      <c r="G10144" s="72" t="s">
        <v>16</v>
      </c>
      <c r="H10144" s="72" t="s">
        <v>24</v>
      </c>
      <c r="I10144" s="72" t="s">
        <v>18</v>
      </c>
      <c r="J10144" s="72" t="s">
        <v>19</v>
      </c>
      <c r="K10144" s="72" t="s">
        <v>99</v>
      </c>
      <c r="L10144" s="72" t="s">
        <v>214</v>
      </c>
      <c r="M10144" s="72"/>
    </row>
    <row r="10145" spans="2:13" x14ac:dyDescent="0.25">
      <c r="B10145" s="72" t="s">
        <v>12</v>
      </c>
      <c r="C10145" s="72" t="s">
        <v>13</v>
      </c>
      <c r="D10145" s="72" t="s">
        <v>14</v>
      </c>
      <c r="E10145" s="72" t="s">
        <v>55</v>
      </c>
      <c r="F10145" s="73">
        <v>30244</v>
      </c>
      <c r="G10145" s="72" t="s">
        <v>16</v>
      </c>
      <c r="H10145" s="72" t="s">
        <v>17</v>
      </c>
      <c r="I10145" s="72" t="s">
        <v>48</v>
      </c>
      <c r="J10145" s="72" t="s">
        <v>19</v>
      </c>
      <c r="K10145" s="72" t="s">
        <v>20</v>
      </c>
      <c r="L10145" s="72" t="s">
        <v>199</v>
      </c>
      <c r="M10145" s="72" t="s">
        <v>57</v>
      </c>
    </row>
    <row r="10146" spans="2:13" x14ac:dyDescent="0.25">
      <c r="B10146" s="72" t="s">
        <v>12</v>
      </c>
      <c r="C10146" s="72" t="s">
        <v>13</v>
      </c>
      <c r="D10146" s="72" t="s">
        <v>14</v>
      </c>
      <c r="E10146" s="72" t="s">
        <v>83</v>
      </c>
      <c r="F10146" s="73">
        <v>1620</v>
      </c>
      <c r="G10146" s="72" t="s">
        <v>16</v>
      </c>
      <c r="H10146" s="72" t="s">
        <v>24</v>
      </c>
      <c r="I10146" s="72" t="s">
        <v>48</v>
      </c>
      <c r="J10146" s="72" t="s">
        <v>19</v>
      </c>
      <c r="K10146" s="72" t="s">
        <v>25</v>
      </c>
      <c r="L10146" s="72" t="s">
        <v>514</v>
      </c>
      <c r="M10146" s="72"/>
    </row>
    <row r="10147" spans="2:13" x14ac:dyDescent="0.25">
      <c r="B10147" s="72" t="s">
        <v>12</v>
      </c>
      <c r="C10147" s="72" t="s">
        <v>13</v>
      </c>
      <c r="D10147" s="72" t="s">
        <v>14</v>
      </c>
      <c r="E10147" s="72" t="s">
        <v>187</v>
      </c>
      <c r="F10147" s="73">
        <v>552745</v>
      </c>
      <c r="G10147" s="72" t="s">
        <v>16</v>
      </c>
      <c r="H10147" s="72" t="s">
        <v>17</v>
      </c>
      <c r="I10147" s="72" t="s">
        <v>18</v>
      </c>
      <c r="J10147" s="72" t="s">
        <v>19</v>
      </c>
      <c r="K10147" s="72" t="s">
        <v>25</v>
      </c>
      <c r="L10147" s="72" t="s">
        <v>143</v>
      </c>
      <c r="M10147" s="72" t="s">
        <v>112</v>
      </c>
    </row>
    <row r="10148" spans="2:13" x14ac:dyDescent="0.25">
      <c r="B10148" s="72" t="s">
        <v>12</v>
      </c>
      <c r="C10148" s="72" t="s">
        <v>13</v>
      </c>
      <c r="D10148" s="72" t="s">
        <v>14</v>
      </c>
      <c r="E10148" s="72" t="s">
        <v>41</v>
      </c>
      <c r="F10148" s="73">
        <v>-12</v>
      </c>
      <c r="G10148" s="72" t="s">
        <v>16</v>
      </c>
      <c r="H10148" s="72" t="s">
        <v>24</v>
      </c>
      <c r="I10148" s="72" t="s">
        <v>18</v>
      </c>
      <c r="J10148" s="72" t="s">
        <v>19</v>
      </c>
      <c r="K10148" s="72" t="s">
        <v>117</v>
      </c>
      <c r="L10148" s="72" t="s">
        <v>654</v>
      </c>
      <c r="M10148" s="72"/>
    </row>
    <row r="10149" spans="2:13" x14ac:dyDescent="0.25">
      <c r="B10149" s="72" t="s">
        <v>12</v>
      </c>
      <c r="C10149" s="72" t="s">
        <v>13</v>
      </c>
      <c r="D10149" s="72" t="s">
        <v>14</v>
      </c>
      <c r="E10149" s="72" t="s">
        <v>55</v>
      </c>
      <c r="F10149" s="73">
        <v>535592</v>
      </c>
      <c r="G10149" s="72" t="s">
        <v>16</v>
      </c>
      <c r="H10149" s="72" t="s">
        <v>24</v>
      </c>
      <c r="I10149" s="72" t="s">
        <v>18</v>
      </c>
      <c r="J10149" s="72" t="s">
        <v>19</v>
      </c>
      <c r="K10149" s="72" t="s">
        <v>25</v>
      </c>
      <c r="L10149" s="72" t="s">
        <v>360</v>
      </c>
      <c r="M10149" s="72" t="s">
        <v>47</v>
      </c>
    </row>
    <row r="10150" spans="2:13" x14ac:dyDescent="0.25">
      <c r="B10150" s="72" t="s">
        <v>12</v>
      </c>
      <c r="C10150" s="72" t="s">
        <v>13</v>
      </c>
      <c r="D10150" s="72" t="s">
        <v>14</v>
      </c>
      <c r="E10150" s="72" t="s">
        <v>674</v>
      </c>
      <c r="F10150" s="73">
        <v>1927823</v>
      </c>
      <c r="G10150" s="72" t="s">
        <v>16</v>
      </c>
      <c r="H10150" s="72" t="s">
        <v>17</v>
      </c>
      <c r="I10150" s="72" t="s">
        <v>18</v>
      </c>
      <c r="J10150" s="72" t="s">
        <v>19</v>
      </c>
      <c r="K10150" s="72"/>
      <c r="L10150" s="72"/>
      <c r="M10150" s="72" t="s">
        <v>530</v>
      </c>
    </row>
    <row r="10151" spans="2:13" x14ac:dyDescent="0.25">
      <c r="B10151" s="72" t="s">
        <v>12</v>
      </c>
      <c r="C10151" s="72" t="s">
        <v>13</v>
      </c>
      <c r="D10151" s="72" t="s">
        <v>14</v>
      </c>
      <c r="E10151" s="72" t="s">
        <v>79</v>
      </c>
      <c r="F10151" s="73">
        <v>-518</v>
      </c>
      <c r="G10151" s="72" t="s">
        <v>16</v>
      </c>
      <c r="H10151" s="72" t="s">
        <v>24</v>
      </c>
      <c r="I10151" s="72" t="s">
        <v>18</v>
      </c>
      <c r="J10151" s="72" t="s">
        <v>19</v>
      </c>
      <c r="K10151" s="72" t="s">
        <v>63</v>
      </c>
      <c r="L10151" s="72" t="s">
        <v>553</v>
      </c>
      <c r="M10151" s="72"/>
    </row>
    <row r="10152" spans="2:13" x14ac:dyDescent="0.25">
      <c r="B10152" s="72" t="s">
        <v>12</v>
      </c>
      <c r="C10152" s="72" t="s">
        <v>13</v>
      </c>
      <c r="D10152" s="72" t="s">
        <v>14</v>
      </c>
      <c r="E10152" s="72" t="s">
        <v>36</v>
      </c>
      <c r="F10152" s="73">
        <v>643319</v>
      </c>
      <c r="G10152" s="72" t="s">
        <v>16</v>
      </c>
      <c r="H10152" s="72" t="s">
        <v>24</v>
      </c>
      <c r="I10152" s="72" t="s">
        <v>18</v>
      </c>
      <c r="J10152" s="72" t="s">
        <v>19</v>
      </c>
      <c r="K10152" s="72" t="s">
        <v>37</v>
      </c>
      <c r="L10152" s="72" t="s">
        <v>40</v>
      </c>
      <c r="M10152" s="72" t="s">
        <v>29</v>
      </c>
    </row>
    <row r="10153" spans="2:13" x14ac:dyDescent="0.25">
      <c r="B10153" s="72" t="s">
        <v>12</v>
      </c>
      <c r="C10153" s="72" t="s">
        <v>13</v>
      </c>
      <c r="D10153" s="72" t="s">
        <v>14</v>
      </c>
      <c r="E10153" s="72" t="s">
        <v>41</v>
      </c>
      <c r="F10153" s="73">
        <v>-206</v>
      </c>
      <c r="G10153" s="72" t="s">
        <v>16</v>
      </c>
      <c r="H10153" s="72" t="s">
        <v>24</v>
      </c>
      <c r="I10153" s="72" t="s">
        <v>18</v>
      </c>
      <c r="J10153" s="72" t="s">
        <v>19</v>
      </c>
      <c r="K10153" s="72" t="s">
        <v>185</v>
      </c>
      <c r="L10153" s="72" t="s">
        <v>307</v>
      </c>
      <c r="M10153" s="72"/>
    </row>
    <row r="10154" spans="2:13" x14ac:dyDescent="0.25">
      <c r="B10154" s="72" t="s">
        <v>12</v>
      </c>
      <c r="C10154" s="72" t="s">
        <v>13</v>
      </c>
      <c r="D10154" s="72" t="s">
        <v>14</v>
      </c>
      <c r="E10154" s="72" t="s">
        <v>79</v>
      </c>
      <c r="F10154" s="73">
        <v>-10503</v>
      </c>
      <c r="G10154" s="72" t="s">
        <v>16</v>
      </c>
      <c r="H10154" s="72" t="s">
        <v>24</v>
      </c>
      <c r="I10154" s="72" t="s">
        <v>18</v>
      </c>
      <c r="J10154" s="72" t="s">
        <v>19</v>
      </c>
      <c r="K10154" s="72" t="s">
        <v>37</v>
      </c>
      <c r="L10154" s="72" t="s">
        <v>602</v>
      </c>
      <c r="M10154" s="72"/>
    </row>
    <row r="10155" spans="2:13" x14ac:dyDescent="0.25">
      <c r="B10155" s="72" t="s">
        <v>12</v>
      </c>
      <c r="C10155" s="72" t="s">
        <v>13</v>
      </c>
      <c r="D10155" s="72" t="s">
        <v>14</v>
      </c>
      <c r="E10155" s="72" t="s">
        <v>79</v>
      </c>
      <c r="F10155" s="73">
        <v>-1205</v>
      </c>
      <c r="G10155" s="72" t="s">
        <v>16</v>
      </c>
      <c r="H10155" s="72" t="s">
        <v>24</v>
      </c>
      <c r="I10155" s="72" t="s">
        <v>18</v>
      </c>
      <c r="J10155" s="72" t="s">
        <v>19</v>
      </c>
      <c r="K10155" s="72" t="s">
        <v>63</v>
      </c>
      <c r="L10155" s="72" t="s">
        <v>376</v>
      </c>
      <c r="M10155" s="72"/>
    </row>
    <row r="10156" spans="2:13" x14ac:dyDescent="0.25">
      <c r="B10156" s="72" t="s">
        <v>12</v>
      </c>
      <c r="C10156" s="72" t="s">
        <v>13</v>
      </c>
      <c r="D10156" s="72" t="s">
        <v>14</v>
      </c>
      <c r="E10156" s="72" t="s">
        <v>36</v>
      </c>
      <c r="F10156" s="73">
        <v>189376</v>
      </c>
      <c r="G10156" s="72" t="s">
        <v>16</v>
      </c>
      <c r="H10156" s="72" t="s">
        <v>24</v>
      </c>
      <c r="I10156" s="72" t="s">
        <v>18</v>
      </c>
      <c r="J10156" s="72" t="s">
        <v>19</v>
      </c>
      <c r="K10156" s="72" t="s">
        <v>99</v>
      </c>
      <c r="L10156" s="72" t="s">
        <v>355</v>
      </c>
      <c r="M10156" s="72" t="s">
        <v>29</v>
      </c>
    </row>
    <row r="10157" spans="2:13" x14ac:dyDescent="0.25">
      <c r="B10157" s="72" t="s">
        <v>12</v>
      </c>
      <c r="C10157" s="72" t="s">
        <v>13</v>
      </c>
      <c r="D10157" s="72" t="s">
        <v>14</v>
      </c>
      <c r="E10157" s="72" t="s">
        <v>258</v>
      </c>
      <c r="F10157" s="73">
        <v>203129</v>
      </c>
      <c r="G10157" s="72" t="s">
        <v>16</v>
      </c>
      <c r="H10157" s="72" t="s">
        <v>24</v>
      </c>
      <c r="I10157" s="72" t="s">
        <v>18</v>
      </c>
      <c r="J10157" s="72" t="s">
        <v>19</v>
      </c>
      <c r="K10157" s="72" t="s">
        <v>25</v>
      </c>
      <c r="L10157" s="72" t="s">
        <v>377</v>
      </c>
      <c r="M10157" s="72" t="s">
        <v>243</v>
      </c>
    </row>
    <row r="10158" spans="2:13" x14ac:dyDescent="0.25">
      <c r="B10158" s="72" t="s">
        <v>12</v>
      </c>
      <c r="C10158" s="72" t="s">
        <v>13</v>
      </c>
      <c r="D10158" s="72" t="s">
        <v>14</v>
      </c>
      <c r="E10158" s="72" t="s">
        <v>74</v>
      </c>
      <c r="F10158" s="73">
        <v>812</v>
      </c>
      <c r="G10158" s="72" t="s">
        <v>16</v>
      </c>
      <c r="H10158" s="72" t="s">
        <v>24</v>
      </c>
      <c r="I10158" s="72" t="s">
        <v>18</v>
      </c>
      <c r="J10158" s="72" t="s">
        <v>19</v>
      </c>
      <c r="K10158" s="72" t="s">
        <v>37</v>
      </c>
      <c r="L10158" s="72" t="s">
        <v>40</v>
      </c>
      <c r="M10158" s="72" t="s">
        <v>302</v>
      </c>
    </row>
    <row r="10159" spans="2:13" x14ac:dyDescent="0.25">
      <c r="B10159" s="72" t="s">
        <v>12</v>
      </c>
      <c r="C10159" s="72" t="s">
        <v>13</v>
      </c>
      <c r="D10159" s="72" t="s">
        <v>14</v>
      </c>
      <c r="E10159" s="72" t="s">
        <v>79</v>
      </c>
      <c r="F10159" s="73">
        <v>-18995</v>
      </c>
      <c r="G10159" s="72" t="s">
        <v>16</v>
      </c>
      <c r="H10159" s="72" t="s">
        <v>24</v>
      </c>
      <c r="I10159" s="72" t="s">
        <v>18</v>
      </c>
      <c r="J10159" s="72" t="s">
        <v>19</v>
      </c>
      <c r="K10159" s="72" t="s">
        <v>49</v>
      </c>
      <c r="L10159" s="72" t="s">
        <v>208</v>
      </c>
      <c r="M10159" s="72"/>
    </row>
    <row r="10160" spans="2:13" x14ac:dyDescent="0.25">
      <c r="B10160" s="72" t="s">
        <v>12</v>
      </c>
      <c r="C10160" s="72" t="s">
        <v>13</v>
      </c>
      <c r="D10160" s="72" t="s">
        <v>14</v>
      </c>
      <c r="E10160" s="72" t="s">
        <v>55</v>
      </c>
      <c r="F10160" s="73">
        <v>112901</v>
      </c>
      <c r="G10160" s="72" t="s">
        <v>16</v>
      </c>
      <c r="H10160" s="72" t="s">
        <v>24</v>
      </c>
      <c r="I10160" s="72" t="s">
        <v>18</v>
      </c>
      <c r="J10160" s="72" t="s">
        <v>19</v>
      </c>
      <c r="K10160" s="72" t="s">
        <v>96</v>
      </c>
      <c r="L10160" s="72" t="s">
        <v>343</v>
      </c>
      <c r="M10160" s="72" t="s">
        <v>29</v>
      </c>
    </row>
    <row r="10161" spans="2:13" x14ac:dyDescent="0.25">
      <c r="B10161" s="72" t="s">
        <v>12</v>
      </c>
      <c r="C10161" s="72" t="s">
        <v>13</v>
      </c>
      <c r="D10161" s="72" t="s">
        <v>14</v>
      </c>
      <c r="E10161" s="72" t="s">
        <v>85</v>
      </c>
      <c r="F10161" s="73">
        <v>5017</v>
      </c>
      <c r="G10161" s="72" t="s">
        <v>16</v>
      </c>
      <c r="H10161" s="72" t="s">
        <v>17</v>
      </c>
      <c r="I10161" s="72" t="s">
        <v>18</v>
      </c>
      <c r="J10161" s="72" t="s">
        <v>19</v>
      </c>
      <c r="K10161" s="72" t="s">
        <v>37</v>
      </c>
      <c r="L10161" s="72" t="s">
        <v>317</v>
      </c>
      <c r="M10161" s="72"/>
    </row>
    <row r="10162" spans="2:13" x14ac:dyDescent="0.25">
      <c r="B10162" s="72" t="s">
        <v>12</v>
      </c>
      <c r="C10162" s="72" t="s">
        <v>13</v>
      </c>
      <c r="D10162" s="72" t="s">
        <v>14</v>
      </c>
      <c r="E10162" s="72" t="s">
        <v>79</v>
      </c>
      <c r="F10162" s="73">
        <v>-1156</v>
      </c>
      <c r="G10162" s="72" t="s">
        <v>16</v>
      </c>
      <c r="H10162" s="72" t="s">
        <v>24</v>
      </c>
      <c r="I10162" s="72" t="s">
        <v>18</v>
      </c>
      <c r="J10162" s="72" t="s">
        <v>628</v>
      </c>
      <c r="K10162" s="72" t="s">
        <v>96</v>
      </c>
      <c r="L10162" s="72" t="s">
        <v>162</v>
      </c>
      <c r="M10162" s="72"/>
    </row>
    <row r="10163" spans="2:13" x14ac:dyDescent="0.25">
      <c r="B10163" s="72" t="s">
        <v>12</v>
      </c>
      <c r="C10163" s="72" t="s">
        <v>13</v>
      </c>
      <c r="D10163" s="72" t="s">
        <v>14</v>
      </c>
      <c r="E10163" s="72" t="s">
        <v>258</v>
      </c>
      <c r="F10163" s="73">
        <v>90329</v>
      </c>
      <c r="G10163" s="72" t="s">
        <v>16</v>
      </c>
      <c r="H10163" s="72" t="s">
        <v>24</v>
      </c>
      <c r="I10163" s="72" t="s">
        <v>48</v>
      </c>
      <c r="J10163" s="72" t="s">
        <v>19</v>
      </c>
      <c r="K10163" s="72" t="s">
        <v>157</v>
      </c>
      <c r="L10163" s="72" t="s">
        <v>158</v>
      </c>
      <c r="M10163" s="72" t="s">
        <v>72</v>
      </c>
    </row>
    <row r="10164" spans="2:13" x14ac:dyDescent="0.25">
      <c r="B10164" s="72" t="s">
        <v>12</v>
      </c>
      <c r="C10164" s="72" t="s">
        <v>13</v>
      </c>
      <c r="D10164" s="72" t="s">
        <v>14</v>
      </c>
      <c r="E10164" s="72" t="s">
        <v>256</v>
      </c>
      <c r="F10164" s="73">
        <v>-1159</v>
      </c>
      <c r="G10164" s="72" t="s">
        <v>16</v>
      </c>
      <c r="H10164" s="72" t="s">
        <v>24</v>
      </c>
      <c r="I10164" s="72" t="s">
        <v>18</v>
      </c>
      <c r="J10164" s="72" t="s">
        <v>19</v>
      </c>
      <c r="K10164" s="72" t="s">
        <v>99</v>
      </c>
      <c r="L10164" s="72" t="s">
        <v>655</v>
      </c>
      <c r="M10164" s="72"/>
    </row>
    <row r="10165" spans="2:13" x14ac:dyDescent="0.25">
      <c r="B10165" s="72" t="s">
        <v>12</v>
      </c>
      <c r="C10165" s="72" t="s">
        <v>13</v>
      </c>
      <c r="D10165" s="72" t="s">
        <v>14</v>
      </c>
      <c r="E10165" s="72" t="s">
        <v>94</v>
      </c>
      <c r="F10165" s="73">
        <v>1706575</v>
      </c>
      <c r="G10165" s="72" t="s">
        <v>16</v>
      </c>
      <c r="H10165" s="72" t="s">
        <v>24</v>
      </c>
      <c r="I10165" s="72" t="s">
        <v>18</v>
      </c>
      <c r="J10165" s="72" t="s">
        <v>19</v>
      </c>
      <c r="K10165" s="72" t="s">
        <v>157</v>
      </c>
      <c r="L10165" s="72" t="s">
        <v>282</v>
      </c>
      <c r="M10165" s="72"/>
    </row>
    <row r="10166" spans="2:13" x14ac:dyDescent="0.25">
      <c r="B10166" s="72" t="s">
        <v>12</v>
      </c>
      <c r="C10166" s="72" t="s">
        <v>13</v>
      </c>
      <c r="D10166" s="72" t="s">
        <v>14</v>
      </c>
      <c r="E10166" s="72" t="s">
        <v>36</v>
      </c>
      <c r="F10166" s="73">
        <v>478909</v>
      </c>
      <c r="G10166" s="72" t="s">
        <v>16</v>
      </c>
      <c r="H10166" s="72" t="s">
        <v>24</v>
      </c>
      <c r="I10166" s="72" t="s">
        <v>18</v>
      </c>
      <c r="J10166" s="72" t="s">
        <v>19</v>
      </c>
      <c r="K10166" s="72" t="s">
        <v>37</v>
      </c>
      <c r="L10166" s="72" t="s">
        <v>494</v>
      </c>
      <c r="M10166" s="72" t="s">
        <v>57</v>
      </c>
    </row>
    <row r="10167" spans="2:13" x14ac:dyDescent="0.25">
      <c r="B10167" s="72" t="s">
        <v>12</v>
      </c>
      <c r="C10167" s="72" t="s">
        <v>13</v>
      </c>
      <c r="D10167" s="72" t="s">
        <v>14</v>
      </c>
      <c r="E10167" s="72" t="s">
        <v>256</v>
      </c>
      <c r="F10167" s="73">
        <v>-57</v>
      </c>
      <c r="G10167" s="72" t="s">
        <v>16</v>
      </c>
      <c r="H10167" s="72" t="s">
        <v>24</v>
      </c>
      <c r="I10167" s="72" t="s">
        <v>18</v>
      </c>
      <c r="J10167" s="72" t="s">
        <v>19</v>
      </c>
      <c r="K10167" s="72" t="s">
        <v>49</v>
      </c>
      <c r="L10167" s="72" t="s">
        <v>203</v>
      </c>
      <c r="M10167" s="72"/>
    </row>
    <row r="10168" spans="2:13" x14ac:dyDescent="0.25">
      <c r="B10168" s="72" t="s">
        <v>12</v>
      </c>
      <c r="C10168" s="72" t="s">
        <v>13</v>
      </c>
      <c r="D10168" s="72" t="s">
        <v>14</v>
      </c>
      <c r="E10168" s="72" t="s">
        <v>36</v>
      </c>
      <c r="F10168" s="73">
        <v>613236</v>
      </c>
      <c r="G10168" s="72" t="s">
        <v>16</v>
      </c>
      <c r="H10168" s="72" t="s">
        <v>24</v>
      </c>
      <c r="I10168" s="72" t="s">
        <v>18</v>
      </c>
      <c r="J10168" s="72" t="s">
        <v>19</v>
      </c>
      <c r="K10168" s="72" t="s">
        <v>25</v>
      </c>
      <c r="L10168" s="72" t="s">
        <v>244</v>
      </c>
      <c r="M10168" s="72" t="s">
        <v>57</v>
      </c>
    </row>
    <row r="10169" spans="2:13" x14ac:dyDescent="0.25">
      <c r="B10169" s="72" t="s">
        <v>12</v>
      </c>
      <c r="C10169" s="72" t="s">
        <v>13</v>
      </c>
      <c r="D10169" s="72" t="s">
        <v>14</v>
      </c>
      <c r="E10169" s="72" t="s">
        <v>68</v>
      </c>
      <c r="F10169" s="73">
        <v>-138126</v>
      </c>
      <c r="G10169" s="72" t="s">
        <v>16</v>
      </c>
      <c r="H10169" s="72" t="s">
        <v>24</v>
      </c>
      <c r="I10169" s="72" t="s">
        <v>18</v>
      </c>
      <c r="J10169" s="72" t="s">
        <v>19</v>
      </c>
      <c r="K10169" s="72" t="s">
        <v>37</v>
      </c>
      <c r="L10169" s="72" t="s">
        <v>310</v>
      </c>
      <c r="M10169" s="72"/>
    </row>
    <row r="10170" spans="2:13" x14ac:dyDescent="0.25">
      <c r="B10170" s="72" t="s">
        <v>12</v>
      </c>
      <c r="C10170" s="72" t="s">
        <v>13</v>
      </c>
      <c r="D10170" s="72" t="s">
        <v>14</v>
      </c>
      <c r="E10170" s="72" t="s">
        <v>36</v>
      </c>
      <c r="F10170" s="73">
        <v>178953</v>
      </c>
      <c r="G10170" s="72" t="s">
        <v>16</v>
      </c>
      <c r="H10170" s="72" t="s">
        <v>24</v>
      </c>
      <c r="I10170" s="72" t="s">
        <v>18</v>
      </c>
      <c r="J10170" s="72" t="s">
        <v>19</v>
      </c>
      <c r="K10170" s="72" t="s">
        <v>37</v>
      </c>
      <c r="L10170" s="72" t="s">
        <v>119</v>
      </c>
      <c r="M10170" s="72" t="s">
        <v>29</v>
      </c>
    </row>
    <row r="10171" spans="2:13" x14ac:dyDescent="0.25">
      <c r="B10171" s="72" t="s">
        <v>12</v>
      </c>
      <c r="C10171" s="72" t="s">
        <v>13</v>
      </c>
      <c r="D10171" s="72" t="s">
        <v>14</v>
      </c>
      <c r="E10171" s="72" t="s">
        <v>39</v>
      </c>
      <c r="F10171" s="73">
        <v>-32307</v>
      </c>
      <c r="G10171" s="72" t="s">
        <v>16</v>
      </c>
      <c r="H10171" s="72" t="s">
        <v>17</v>
      </c>
      <c r="I10171" s="72" t="s">
        <v>18</v>
      </c>
      <c r="J10171" s="72" t="s">
        <v>19</v>
      </c>
      <c r="K10171" s="72" t="s">
        <v>37</v>
      </c>
      <c r="L10171" s="72" t="s">
        <v>635</v>
      </c>
      <c r="M10171" s="72"/>
    </row>
    <row r="10172" spans="2:13" x14ac:dyDescent="0.25">
      <c r="B10172" s="72" t="s">
        <v>12</v>
      </c>
      <c r="C10172" s="72" t="s">
        <v>13</v>
      </c>
      <c r="D10172" s="72" t="s">
        <v>14</v>
      </c>
      <c r="E10172" s="72" t="s">
        <v>58</v>
      </c>
      <c r="F10172" s="73">
        <v>24075</v>
      </c>
      <c r="G10172" s="72" t="s">
        <v>16</v>
      </c>
      <c r="H10172" s="72" t="s">
        <v>17</v>
      </c>
      <c r="I10172" s="72" t="s">
        <v>18</v>
      </c>
      <c r="J10172" s="72" t="s">
        <v>19</v>
      </c>
      <c r="K10172" s="72" t="s">
        <v>25</v>
      </c>
      <c r="L10172" s="72" t="s">
        <v>220</v>
      </c>
      <c r="M10172" s="72" t="s">
        <v>112</v>
      </c>
    </row>
    <row r="10173" spans="2:13" x14ac:dyDescent="0.25">
      <c r="B10173" s="72" t="s">
        <v>12</v>
      </c>
      <c r="C10173" s="72" t="s">
        <v>13</v>
      </c>
      <c r="D10173" s="72" t="s">
        <v>14</v>
      </c>
      <c r="E10173" s="72" t="s">
        <v>85</v>
      </c>
      <c r="F10173" s="73">
        <v>1753023</v>
      </c>
      <c r="G10173" s="72" t="s">
        <v>16</v>
      </c>
      <c r="H10173" s="72" t="s">
        <v>24</v>
      </c>
      <c r="I10173" s="72" t="s">
        <v>18</v>
      </c>
      <c r="J10173" s="72" t="s">
        <v>19</v>
      </c>
      <c r="K10173" s="72" t="s">
        <v>37</v>
      </c>
      <c r="L10173" s="72" t="s">
        <v>422</v>
      </c>
      <c r="M10173" s="72"/>
    </row>
    <row r="10174" spans="2:13" x14ac:dyDescent="0.25">
      <c r="B10174" s="72" t="s">
        <v>12</v>
      </c>
      <c r="C10174" s="72" t="s">
        <v>13</v>
      </c>
      <c r="D10174" s="72" t="s">
        <v>14</v>
      </c>
      <c r="E10174" s="72" t="s">
        <v>453</v>
      </c>
      <c r="F10174" s="73">
        <v>952181</v>
      </c>
      <c r="G10174" s="72" t="s">
        <v>16</v>
      </c>
      <c r="H10174" s="72" t="s">
        <v>24</v>
      </c>
      <c r="I10174" s="72" t="s">
        <v>18</v>
      </c>
      <c r="J10174" s="72" t="s">
        <v>19</v>
      </c>
      <c r="K10174" s="72" t="s">
        <v>37</v>
      </c>
      <c r="L10174" s="72" t="s">
        <v>480</v>
      </c>
      <c r="M10174" s="72"/>
    </row>
    <row r="10175" spans="2:13" x14ac:dyDescent="0.25">
      <c r="B10175" s="72" t="s">
        <v>12</v>
      </c>
      <c r="C10175" s="72" t="s">
        <v>13</v>
      </c>
      <c r="D10175" s="72" t="s">
        <v>14</v>
      </c>
      <c r="E10175" s="72" t="s">
        <v>152</v>
      </c>
      <c r="F10175" s="73">
        <v>-3000</v>
      </c>
      <c r="G10175" s="72" t="s">
        <v>16</v>
      </c>
      <c r="H10175" s="72" t="s">
        <v>17</v>
      </c>
      <c r="I10175" s="72" t="s">
        <v>18</v>
      </c>
      <c r="J10175" s="72" t="s">
        <v>19</v>
      </c>
      <c r="K10175" s="72" t="s">
        <v>20</v>
      </c>
      <c r="L10175" s="72" t="s">
        <v>229</v>
      </c>
      <c r="M10175" s="72"/>
    </row>
    <row r="10176" spans="2:13" x14ac:dyDescent="0.25">
      <c r="B10176" s="72" t="s">
        <v>12</v>
      </c>
      <c r="C10176" s="72" t="s">
        <v>13</v>
      </c>
      <c r="D10176" s="72" t="s">
        <v>14</v>
      </c>
      <c r="E10176" s="72" t="s">
        <v>45</v>
      </c>
      <c r="F10176" s="73">
        <v>161937</v>
      </c>
      <c r="G10176" s="72" t="s">
        <v>16</v>
      </c>
      <c r="H10176" s="72" t="s">
        <v>24</v>
      </c>
      <c r="I10176" s="72" t="s">
        <v>18</v>
      </c>
      <c r="J10176" s="72" t="s">
        <v>19</v>
      </c>
      <c r="K10176" s="72" t="s">
        <v>25</v>
      </c>
      <c r="L10176" s="72" t="s">
        <v>26</v>
      </c>
      <c r="M10176" s="72" t="s">
        <v>35</v>
      </c>
    </row>
    <row r="10177" spans="2:13" x14ac:dyDescent="0.25">
      <c r="B10177" s="72" t="s">
        <v>12</v>
      </c>
      <c r="C10177" s="72" t="s">
        <v>13</v>
      </c>
      <c r="D10177" s="72" t="s">
        <v>14</v>
      </c>
      <c r="E10177" s="72" t="s">
        <v>36</v>
      </c>
      <c r="F10177" s="73">
        <v>9232</v>
      </c>
      <c r="G10177" s="72" t="s">
        <v>16</v>
      </c>
      <c r="H10177" s="72" t="s">
        <v>24</v>
      </c>
      <c r="I10177" s="72" t="s">
        <v>18</v>
      </c>
      <c r="J10177" s="72" t="s">
        <v>19</v>
      </c>
      <c r="K10177" s="72" t="s">
        <v>63</v>
      </c>
      <c r="L10177" s="72" t="s">
        <v>562</v>
      </c>
      <c r="M10177" s="72" t="s">
        <v>29</v>
      </c>
    </row>
    <row r="10178" spans="2:13" x14ac:dyDescent="0.25">
      <c r="B10178" s="72" t="s">
        <v>12</v>
      </c>
      <c r="C10178" s="72" t="s">
        <v>13</v>
      </c>
      <c r="D10178" s="72" t="s">
        <v>14</v>
      </c>
      <c r="E10178" s="72" t="s">
        <v>36</v>
      </c>
      <c r="F10178" s="73">
        <v>459054</v>
      </c>
      <c r="G10178" s="72" t="s">
        <v>16</v>
      </c>
      <c r="H10178" s="72" t="s">
        <v>24</v>
      </c>
      <c r="I10178" s="72" t="s">
        <v>18</v>
      </c>
      <c r="J10178" s="72" t="s">
        <v>19</v>
      </c>
      <c r="K10178" s="72" t="s">
        <v>25</v>
      </c>
      <c r="L10178" s="72" t="s">
        <v>365</v>
      </c>
      <c r="M10178" s="72" t="s">
        <v>57</v>
      </c>
    </row>
    <row r="10179" spans="2:13" x14ac:dyDescent="0.25">
      <c r="B10179" s="72" t="s">
        <v>12</v>
      </c>
      <c r="C10179" s="72" t="s">
        <v>13</v>
      </c>
      <c r="D10179" s="72" t="s">
        <v>14</v>
      </c>
      <c r="E10179" s="72" t="s">
        <v>83</v>
      </c>
      <c r="F10179" s="73">
        <v>5970684</v>
      </c>
      <c r="G10179" s="72" t="s">
        <v>16</v>
      </c>
      <c r="H10179" s="72" t="s">
        <v>24</v>
      </c>
      <c r="I10179" s="72" t="s">
        <v>18</v>
      </c>
      <c r="J10179" s="72" t="s">
        <v>19</v>
      </c>
      <c r="K10179" s="72" t="s">
        <v>37</v>
      </c>
      <c r="L10179" s="72" t="s">
        <v>221</v>
      </c>
      <c r="M10179" s="72"/>
    </row>
    <row r="10180" spans="2:13" x14ac:dyDescent="0.25">
      <c r="B10180" s="72" t="s">
        <v>12</v>
      </c>
      <c r="C10180" s="72" t="s">
        <v>13</v>
      </c>
      <c r="D10180" s="72" t="s">
        <v>14</v>
      </c>
      <c r="E10180" s="72" t="s">
        <v>39</v>
      </c>
      <c r="F10180" s="73">
        <v>-135978</v>
      </c>
      <c r="G10180" s="72" t="s">
        <v>16</v>
      </c>
      <c r="H10180" s="72" t="s">
        <v>24</v>
      </c>
      <c r="I10180" s="72" t="s">
        <v>18</v>
      </c>
      <c r="J10180" s="72" t="s">
        <v>19</v>
      </c>
      <c r="K10180" s="72" t="s">
        <v>43</v>
      </c>
      <c r="L10180" s="72" t="s">
        <v>447</v>
      </c>
      <c r="M10180" s="72"/>
    </row>
    <row r="10181" spans="2:13" x14ac:dyDescent="0.25">
      <c r="B10181" s="72" t="s">
        <v>12</v>
      </c>
      <c r="C10181" s="72" t="s">
        <v>13</v>
      </c>
      <c r="D10181" s="72" t="s">
        <v>14</v>
      </c>
      <c r="E10181" s="72" t="s">
        <v>83</v>
      </c>
      <c r="F10181" s="73">
        <v>41679</v>
      </c>
      <c r="G10181" s="72" t="s">
        <v>16</v>
      </c>
      <c r="H10181" s="72" t="s">
        <v>24</v>
      </c>
      <c r="I10181" s="72" t="s">
        <v>18</v>
      </c>
      <c r="J10181" s="72" t="s">
        <v>19</v>
      </c>
      <c r="K10181" s="72" t="s">
        <v>117</v>
      </c>
      <c r="L10181" s="72" t="s">
        <v>578</v>
      </c>
      <c r="M10181" s="72"/>
    </row>
    <row r="10182" spans="2:13" x14ac:dyDescent="0.25">
      <c r="B10182" s="72" t="s">
        <v>12</v>
      </c>
      <c r="C10182" s="72" t="s">
        <v>13</v>
      </c>
      <c r="D10182" s="72" t="s">
        <v>14</v>
      </c>
      <c r="E10182" s="72" t="s">
        <v>79</v>
      </c>
      <c r="F10182" s="73">
        <v>-6771</v>
      </c>
      <c r="G10182" s="72" t="s">
        <v>16</v>
      </c>
      <c r="H10182" s="72" t="s">
        <v>24</v>
      </c>
      <c r="I10182" s="72" t="s">
        <v>18</v>
      </c>
      <c r="J10182" s="72" t="s">
        <v>19</v>
      </c>
      <c r="K10182" s="72" t="s">
        <v>37</v>
      </c>
      <c r="L10182" s="72" t="s">
        <v>653</v>
      </c>
      <c r="M10182" s="72"/>
    </row>
    <row r="10183" spans="2:13" x14ac:dyDescent="0.25">
      <c r="B10183" s="72" t="s">
        <v>12</v>
      </c>
      <c r="C10183" s="72" t="s">
        <v>13</v>
      </c>
      <c r="D10183" s="72" t="s">
        <v>14</v>
      </c>
      <c r="E10183" s="72" t="s">
        <v>68</v>
      </c>
      <c r="F10183" s="73">
        <v>-274281</v>
      </c>
      <c r="G10183" s="72" t="s">
        <v>16</v>
      </c>
      <c r="H10183" s="72" t="s">
        <v>24</v>
      </c>
      <c r="I10183" s="72" t="s">
        <v>18</v>
      </c>
      <c r="J10183" s="72" t="s">
        <v>19</v>
      </c>
      <c r="K10183" s="72" t="s">
        <v>25</v>
      </c>
      <c r="L10183" s="72" t="s">
        <v>26</v>
      </c>
      <c r="M10183" s="72"/>
    </row>
    <row r="10184" spans="2:13" x14ac:dyDescent="0.25">
      <c r="B10184" s="72" t="s">
        <v>12</v>
      </c>
      <c r="C10184" s="72" t="s">
        <v>13</v>
      </c>
      <c r="D10184" s="72" t="s">
        <v>14</v>
      </c>
      <c r="E10184" s="72" t="s">
        <v>15</v>
      </c>
      <c r="F10184" s="73">
        <v>107008</v>
      </c>
      <c r="G10184" s="72" t="s">
        <v>16</v>
      </c>
      <c r="H10184" s="72" t="s">
        <v>24</v>
      </c>
      <c r="I10184" s="72" t="s">
        <v>18</v>
      </c>
      <c r="J10184" s="72" t="s">
        <v>19</v>
      </c>
      <c r="K10184" s="72" t="s">
        <v>185</v>
      </c>
      <c r="L10184" s="72" t="s">
        <v>409</v>
      </c>
      <c r="M10184" s="72" t="s">
        <v>133</v>
      </c>
    </row>
    <row r="10185" spans="2:13" x14ac:dyDescent="0.25">
      <c r="B10185" s="72" t="s">
        <v>12</v>
      </c>
      <c r="C10185" s="72" t="s">
        <v>13</v>
      </c>
      <c r="D10185" s="72" t="s">
        <v>14</v>
      </c>
      <c r="E10185" s="72" t="s">
        <v>453</v>
      </c>
      <c r="F10185" s="73">
        <v>164741</v>
      </c>
      <c r="G10185" s="72" t="s">
        <v>16</v>
      </c>
      <c r="H10185" s="72" t="s">
        <v>24</v>
      </c>
      <c r="I10185" s="72" t="s">
        <v>18</v>
      </c>
      <c r="J10185" s="72" t="s">
        <v>19</v>
      </c>
      <c r="K10185" s="72" t="s">
        <v>96</v>
      </c>
      <c r="L10185" s="72" t="s">
        <v>162</v>
      </c>
      <c r="M10185" s="72"/>
    </row>
    <row r="10186" spans="2:13" x14ac:dyDescent="0.25">
      <c r="B10186" s="72" t="s">
        <v>12</v>
      </c>
      <c r="C10186" s="72" t="s">
        <v>13</v>
      </c>
      <c r="D10186" s="72" t="s">
        <v>14</v>
      </c>
      <c r="E10186" s="72" t="s">
        <v>94</v>
      </c>
      <c r="F10186" s="73">
        <v>649</v>
      </c>
      <c r="G10186" s="72" t="s">
        <v>16</v>
      </c>
      <c r="H10186" s="72" t="s">
        <v>17</v>
      </c>
      <c r="I10186" s="72" t="s">
        <v>18</v>
      </c>
      <c r="J10186" s="72" t="s">
        <v>19</v>
      </c>
      <c r="K10186" s="72" t="s">
        <v>25</v>
      </c>
      <c r="L10186" s="72" t="s">
        <v>127</v>
      </c>
      <c r="M10186" s="72"/>
    </row>
    <row r="10187" spans="2:13" x14ac:dyDescent="0.25">
      <c r="B10187" s="72" t="s">
        <v>12</v>
      </c>
      <c r="C10187" s="72" t="s">
        <v>13</v>
      </c>
      <c r="D10187" s="72" t="s">
        <v>14</v>
      </c>
      <c r="E10187" s="72" t="s">
        <v>55</v>
      </c>
      <c r="F10187" s="73">
        <v>284974</v>
      </c>
      <c r="G10187" s="72" t="s">
        <v>16</v>
      </c>
      <c r="H10187" s="72" t="s">
        <v>24</v>
      </c>
      <c r="I10187" s="72" t="s">
        <v>18</v>
      </c>
      <c r="J10187" s="72" t="s">
        <v>19</v>
      </c>
      <c r="K10187" s="72" t="s">
        <v>96</v>
      </c>
      <c r="L10187" s="72" t="s">
        <v>597</v>
      </c>
      <c r="M10187" s="72" t="s">
        <v>29</v>
      </c>
    </row>
    <row r="10188" spans="2:13" x14ac:dyDescent="0.25">
      <c r="B10188" s="72" t="s">
        <v>12</v>
      </c>
      <c r="C10188" s="72" t="s">
        <v>13</v>
      </c>
      <c r="D10188" s="72" t="s">
        <v>14</v>
      </c>
      <c r="E10188" s="72" t="s">
        <v>65</v>
      </c>
      <c r="F10188" s="73">
        <v>127043</v>
      </c>
      <c r="G10188" s="72" t="s">
        <v>16</v>
      </c>
      <c r="H10188" s="72" t="s">
        <v>24</v>
      </c>
      <c r="I10188" s="72" t="s">
        <v>18</v>
      </c>
      <c r="J10188" s="72" t="s">
        <v>19</v>
      </c>
      <c r="K10188" s="72" t="s">
        <v>49</v>
      </c>
      <c r="L10188" s="72" t="s">
        <v>82</v>
      </c>
      <c r="M10188" s="72" t="s">
        <v>133</v>
      </c>
    </row>
    <row r="10189" spans="2:13" x14ac:dyDescent="0.25">
      <c r="B10189" s="72" t="s">
        <v>12</v>
      </c>
      <c r="C10189" s="72" t="s">
        <v>13</v>
      </c>
      <c r="D10189" s="72" t="s">
        <v>14</v>
      </c>
      <c r="E10189" s="72" t="s">
        <v>81</v>
      </c>
      <c r="F10189" s="73">
        <v>152295</v>
      </c>
      <c r="G10189" s="72" t="s">
        <v>16</v>
      </c>
      <c r="H10189" s="72" t="s">
        <v>24</v>
      </c>
      <c r="I10189" s="72" t="s">
        <v>18</v>
      </c>
      <c r="J10189" s="72" t="s">
        <v>19</v>
      </c>
      <c r="K10189" s="72" t="s">
        <v>25</v>
      </c>
      <c r="L10189" s="72" t="s">
        <v>489</v>
      </c>
      <c r="M10189" s="72" t="s">
        <v>29</v>
      </c>
    </row>
    <row r="10190" spans="2:13" x14ac:dyDescent="0.25">
      <c r="B10190" s="72" t="s">
        <v>12</v>
      </c>
      <c r="C10190" s="72" t="s">
        <v>13</v>
      </c>
      <c r="D10190" s="72" t="s">
        <v>14</v>
      </c>
      <c r="E10190" s="72" t="s">
        <v>81</v>
      </c>
      <c r="F10190" s="73">
        <v>23949</v>
      </c>
      <c r="G10190" s="72" t="s">
        <v>16</v>
      </c>
      <c r="H10190" s="72" t="s">
        <v>24</v>
      </c>
      <c r="I10190" s="72" t="s">
        <v>18</v>
      </c>
      <c r="J10190" s="72" t="s">
        <v>19</v>
      </c>
      <c r="K10190" s="72" t="s">
        <v>185</v>
      </c>
      <c r="L10190" s="72" t="s">
        <v>290</v>
      </c>
      <c r="M10190" s="72" t="s">
        <v>29</v>
      </c>
    </row>
    <row r="10191" spans="2:13" x14ac:dyDescent="0.25">
      <c r="B10191" s="72" t="s">
        <v>12</v>
      </c>
      <c r="C10191" s="72" t="s">
        <v>13</v>
      </c>
      <c r="D10191" s="72" t="s">
        <v>14</v>
      </c>
      <c r="E10191" s="72" t="s">
        <v>60</v>
      </c>
      <c r="F10191" s="73">
        <v>106720</v>
      </c>
      <c r="G10191" s="72" t="s">
        <v>16</v>
      </c>
      <c r="H10191" s="72" t="s">
        <v>24</v>
      </c>
      <c r="I10191" s="72" t="s">
        <v>18</v>
      </c>
      <c r="J10191" s="72" t="s">
        <v>19</v>
      </c>
      <c r="K10191" s="72" t="s">
        <v>37</v>
      </c>
      <c r="L10191" s="72" t="s">
        <v>504</v>
      </c>
      <c r="M10191" s="72" t="s">
        <v>184</v>
      </c>
    </row>
    <row r="10192" spans="2:13" x14ac:dyDescent="0.25">
      <c r="B10192" s="72" t="s">
        <v>12</v>
      </c>
      <c r="C10192" s="72" t="s">
        <v>13</v>
      </c>
      <c r="D10192" s="72" t="s">
        <v>14</v>
      </c>
      <c r="E10192" s="72" t="s">
        <v>144</v>
      </c>
      <c r="F10192" s="73">
        <v>1771674</v>
      </c>
      <c r="G10192" s="72" t="s">
        <v>16</v>
      </c>
      <c r="H10192" s="72" t="s">
        <v>24</v>
      </c>
      <c r="I10192" s="72" t="s">
        <v>18</v>
      </c>
      <c r="J10192" s="72" t="s">
        <v>19</v>
      </c>
      <c r="K10192" s="72" t="s">
        <v>96</v>
      </c>
      <c r="L10192" s="72" t="s">
        <v>391</v>
      </c>
      <c r="M10192" s="72" t="s">
        <v>184</v>
      </c>
    </row>
    <row r="10193" spans="2:13" x14ac:dyDescent="0.25">
      <c r="B10193" s="72" t="s">
        <v>12</v>
      </c>
      <c r="C10193" s="72" t="s">
        <v>13</v>
      </c>
      <c r="D10193" s="72" t="s">
        <v>14</v>
      </c>
      <c r="E10193" s="72" t="s">
        <v>51</v>
      </c>
      <c r="F10193" s="73">
        <v>353245</v>
      </c>
      <c r="G10193" s="72" t="s">
        <v>16</v>
      </c>
      <c r="H10193" s="72" t="s">
        <v>24</v>
      </c>
      <c r="I10193" s="72" t="s">
        <v>18</v>
      </c>
      <c r="J10193" s="72" t="s">
        <v>19</v>
      </c>
      <c r="K10193" s="72" t="s">
        <v>25</v>
      </c>
      <c r="L10193" s="72" t="s">
        <v>365</v>
      </c>
      <c r="M10193" s="72"/>
    </row>
    <row r="10194" spans="2:13" x14ac:dyDescent="0.25">
      <c r="B10194" s="72" t="s">
        <v>12</v>
      </c>
      <c r="C10194" s="72" t="s">
        <v>13</v>
      </c>
      <c r="D10194" s="72" t="s">
        <v>14</v>
      </c>
      <c r="E10194" s="72" t="s">
        <v>30</v>
      </c>
      <c r="F10194" s="73">
        <v>-4648</v>
      </c>
      <c r="G10194" s="72" t="s">
        <v>16</v>
      </c>
      <c r="H10194" s="72" t="s">
        <v>24</v>
      </c>
      <c r="I10194" s="72" t="s">
        <v>18</v>
      </c>
      <c r="J10194" s="72" t="s">
        <v>19</v>
      </c>
      <c r="K10194" s="72" t="s">
        <v>63</v>
      </c>
      <c r="L10194" s="72" t="s">
        <v>306</v>
      </c>
      <c r="M10194" s="72"/>
    </row>
    <row r="10195" spans="2:13" x14ac:dyDescent="0.25">
      <c r="B10195" s="72" t="s">
        <v>12</v>
      </c>
      <c r="C10195" s="72" t="s">
        <v>13</v>
      </c>
      <c r="D10195" s="72" t="s">
        <v>14</v>
      </c>
      <c r="E10195" s="72" t="s">
        <v>39</v>
      </c>
      <c r="F10195" s="73">
        <v>-937</v>
      </c>
      <c r="G10195" s="72" t="s">
        <v>16</v>
      </c>
      <c r="H10195" s="72" t="s">
        <v>24</v>
      </c>
      <c r="I10195" s="72" t="s">
        <v>18</v>
      </c>
      <c r="J10195" s="72" t="s">
        <v>19</v>
      </c>
      <c r="K10195" s="72" t="s">
        <v>25</v>
      </c>
      <c r="L10195" s="72" t="s">
        <v>474</v>
      </c>
      <c r="M10195" s="72"/>
    </row>
    <row r="10196" spans="2:13" x14ac:dyDescent="0.25">
      <c r="B10196" s="72" t="s">
        <v>12</v>
      </c>
      <c r="C10196" s="72" t="s">
        <v>13</v>
      </c>
      <c r="D10196" s="72" t="s">
        <v>14</v>
      </c>
      <c r="E10196" s="72" t="s">
        <v>36</v>
      </c>
      <c r="F10196" s="73">
        <v>1028795</v>
      </c>
      <c r="G10196" s="72" t="s">
        <v>16</v>
      </c>
      <c r="H10196" s="72" t="s">
        <v>17</v>
      </c>
      <c r="I10196" s="72" t="s">
        <v>18</v>
      </c>
      <c r="J10196" s="72" t="s">
        <v>19</v>
      </c>
      <c r="K10196" s="72" t="s">
        <v>25</v>
      </c>
      <c r="L10196" s="72" t="s">
        <v>268</v>
      </c>
      <c r="M10196" s="72" t="s">
        <v>47</v>
      </c>
    </row>
    <row r="10197" spans="2:13" x14ac:dyDescent="0.25">
      <c r="B10197" s="72" t="s">
        <v>12</v>
      </c>
      <c r="C10197" s="72" t="s">
        <v>13</v>
      </c>
      <c r="D10197" s="72" t="s">
        <v>14</v>
      </c>
      <c r="E10197" s="72" t="s">
        <v>240</v>
      </c>
      <c r="F10197" s="73">
        <v>150000</v>
      </c>
      <c r="G10197" s="72" t="s">
        <v>16</v>
      </c>
      <c r="H10197" s="72" t="s">
        <v>24</v>
      </c>
      <c r="I10197" s="72" t="s">
        <v>18</v>
      </c>
      <c r="J10197" s="72" t="s">
        <v>19</v>
      </c>
      <c r="K10197" s="72" t="s">
        <v>25</v>
      </c>
      <c r="L10197" s="72" t="s">
        <v>406</v>
      </c>
      <c r="M10197" s="72"/>
    </row>
    <row r="10198" spans="2:13" x14ac:dyDescent="0.25">
      <c r="B10198" s="72" t="s">
        <v>12</v>
      </c>
      <c r="C10198" s="72" t="s">
        <v>13</v>
      </c>
      <c r="D10198" s="72" t="s">
        <v>14</v>
      </c>
      <c r="E10198" s="72" t="s">
        <v>41</v>
      </c>
      <c r="F10198" s="73">
        <v>-2349</v>
      </c>
      <c r="G10198" s="72" t="s">
        <v>16</v>
      </c>
      <c r="H10198" s="72" t="s">
        <v>24</v>
      </c>
      <c r="I10198" s="72" t="s">
        <v>18</v>
      </c>
      <c r="J10198" s="72" t="s">
        <v>19</v>
      </c>
      <c r="K10198" s="72" t="s">
        <v>37</v>
      </c>
      <c r="L10198" s="72" t="s">
        <v>301</v>
      </c>
      <c r="M10198" s="72"/>
    </row>
    <row r="10199" spans="2:13" x14ac:dyDescent="0.25">
      <c r="B10199" s="72" t="s">
        <v>12</v>
      </c>
      <c r="C10199" s="72" t="s">
        <v>13</v>
      </c>
      <c r="D10199" s="72" t="s">
        <v>14</v>
      </c>
      <c r="E10199" s="72" t="s">
        <v>187</v>
      </c>
      <c r="F10199" s="73">
        <v>196690916</v>
      </c>
      <c r="G10199" s="72" t="s">
        <v>16</v>
      </c>
      <c r="H10199" s="72" t="s">
        <v>24</v>
      </c>
      <c r="I10199" s="72" t="s">
        <v>18</v>
      </c>
      <c r="J10199" s="72" t="s">
        <v>19</v>
      </c>
      <c r="K10199" s="72" t="s">
        <v>43</v>
      </c>
      <c r="L10199" s="72" t="s">
        <v>472</v>
      </c>
      <c r="M10199" s="72" t="s">
        <v>112</v>
      </c>
    </row>
    <row r="10200" spans="2:13" x14ac:dyDescent="0.25">
      <c r="B10200" s="72" t="s">
        <v>12</v>
      </c>
      <c r="C10200" s="72" t="s">
        <v>13</v>
      </c>
      <c r="D10200" s="72" t="s">
        <v>14</v>
      </c>
      <c r="E10200" s="72" t="s">
        <v>30</v>
      </c>
      <c r="F10200" s="73">
        <v>-2229</v>
      </c>
      <c r="G10200" s="72" t="s">
        <v>16</v>
      </c>
      <c r="H10200" s="72" t="s">
        <v>24</v>
      </c>
      <c r="I10200" s="72" t="s">
        <v>18</v>
      </c>
      <c r="J10200" s="72" t="s">
        <v>19</v>
      </c>
      <c r="K10200" s="72" t="s">
        <v>20</v>
      </c>
      <c r="L10200" s="72" t="s">
        <v>34</v>
      </c>
      <c r="M10200" s="72"/>
    </row>
    <row r="10201" spans="2:13" x14ac:dyDescent="0.25">
      <c r="B10201" s="72" t="s">
        <v>12</v>
      </c>
      <c r="C10201" s="72" t="s">
        <v>13</v>
      </c>
      <c r="D10201" s="72" t="s">
        <v>14</v>
      </c>
      <c r="E10201" s="72" t="s">
        <v>152</v>
      </c>
      <c r="F10201" s="73">
        <v>-1974</v>
      </c>
      <c r="G10201" s="72" t="s">
        <v>16</v>
      </c>
      <c r="H10201" s="72" t="s">
        <v>17</v>
      </c>
      <c r="I10201" s="72" t="s">
        <v>18</v>
      </c>
      <c r="J10201" s="72" t="s">
        <v>19</v>
      </c>
      <c r="K10201" s="72" t="s">
        <v>20</v>
      </c>
      <c r="L10201" s="72" t="s">
        <v>535</v>
      </c>
      <c r="M10201" s="72"/>
    </row>
    <row r="10202" spans="2:13" x14ac:dyDescent="0.25">
      <c r="B10202" s="72" t="s">
        <v>12</v>
      </c>
      <c r="C10202" s="72" t="s">
        <v>13</v>
      </c>
      <c r="D10202" s="72" t="s">
        <v>14</v>
      </c>
      <c r="E10202" s="72" t="s">
        <v>33</v>
      </c>
      <c r="F10202" s="73">
        <v>79</v>
      </c>
      <c r="G10202" s="72" t="s">
        <v>16</v>
      </c>
      <c r="H10202" s="72" t="s">
        <v>17</v>
      </c>
      <c r="I10202" s="72" t="s">
        <v>18</v>
      </c>
      <c r="J10202" s="72" t="s">
        <v>19</v>
      </c>
      <c r="K10202" s="72" t="s">
        <v>25</v>
      </c>
      <c r="L10202" s="72" t="s">
        <v>513</v>
      </c>
      <c r="M10202" s="72" t="s">
        <v>302</v>
      </c>
    </row>
    <row r="10203" spans="2:13" x14ac:dyDescent="0.25">
      <c r="B10203" s="72" t="s">
        <v>12</v>
      </c>
      <c r="C10203" s="72" t="s">
        <v>13</v>
      </c>
      <c r="D10203" s="72" t="s">
        <v>14</v>
      </c>
      <c r="E10203" s="72" t="s">
        <v>85</v>
      </c>
      <c r="F10203" s="73">
        <v>225517</v>
      </c>
      <c r="G10203" s="72" t="s">
        <v>16</v>
      </c>
      <c r="H10203" s="72" t="s">
        <v>17</v>
      </c>
      <c r="I10203" s="72" t="s">
        <v>18</v>
      </c>
      <c r="J10203" s="72" t="s">
        <v>19</v>
      </c>
      <c r="K10203" s="72" t="s">
        <v>25</v>
      </c>
      <c r="L10203" s="72" t="s">
        <v>546</v>
      </c>
      <c r="M10203" s="72"/>
    </row>
    <row r="10204" spans="2:13" x14ac:dyDescent="0.25">
      <c r="B10204" s="72" t="s">
        <v>12</v>
      </c>
      <c r="C10204" s="72" t="s">
        <v>13</v>
      </c>
      <c r="D10204" s="72" t="s">
        <v>14</v>
      </c>
      <c r="E10204" s="72" t="s">
        <v>68</v>
      </c>
      <c r="F10204" s="73">
        <v>-104058</v>
      </c>
      <c r="G10204" s="72" t="s">
        <v>16</v>
      </c>
      <c r="H10204" s="72" t="s">
        <v>17</v>
      </c>
      <c r="I10204" s="72" t="s">
        <v>18</v>
      </c>
      <c r="J10204" s="72" t="s">
        <v>19</v>
      </c>
      <c r="K10204" s="72" t="s">
        <v>25</v>
      </c>
      <c r="L10204" s="72" t="s">
        <v>377</v>
      </c>
      <c r="M10204" s="72"/>
    </row>
    <row r="10205" spans="2:13" x14ac:dyDescent="0.25">
      <c r="B10205" s="72" t="s">
        <v>12</v>
      </c>
      <c r="C10205" s="72" t="s">
        <v>13</v>
      </c>
      <c r="D10205" s="72" t="s">
        <v>14</v>
      </c>
      <c r="E10205" s="72" t="s">
        <v>27</v>
      </c>
      <c r="F10205" s="73">
        <v>122184</v>
      </c>
      <c r="G10205" s="72" t="s">
        <v>16</v>
      </c>
      <c r="H10205" s="72" t="s">
        <v>17</v>
      </c>
      <c r="I10205" s="72" t="s">
        <v>18</v>
      </c>
      <c r="J10205" s="72" t="s">
        <v>19</v>
      </c>
      <c r="K10205" s="72" t="s">
        <v>37</v>
      </c>
      <c r="L10205" s="72" t="s">
        <v>182</v>
      </c>
      <c r="M10205" s="72" t="s">
        <v>29</v>
      </c>
    </row>
    <row r="10206" spans="2:13" x14ac:dyDescent="0.25">
      <c r="B10206" s="72" t="s">
        <v>12</v>
      </c>
      <c r="C10206" s="72" t="s">
        <v>13</v>
      </c>
      <c r="D10206" s="72" t="s">
        <v>14</v>
      </c>
      <c r="E10206" s="72" t="s">
        <v>58</v>
      </c>
      <c r="F10206" s="73">
        <v>823471</v>
      </c>
      <c r="G10206" s="72" t="s">
        <v>16</v>
      </c>
      <c r="H10206" s="72" t="s">
        <v>17</v>
      </c>
      <c r="I10206" s="72" t="s">
        <v>18</v>
      </c>
      <c r="J10206" s="72" t="s">
        <v>19</v>
      </c>
      <c r="K10206" s="72" t="s">
        <v>25</v>
      </c>
      <c r="L10206" s="72" t="s">
        <v>26</v>
      </c>
      <c r="M10206" s="72" t="s">
        <v>47</v>
      </c>
    </row>
    <row r="10207" spans="2:13" x14ac:dyDescent="0.25">
      <c r="B10207" s="72" t="s">
        <v>12</v>
      </c>
      <c r="C10207" s="72" t="s">
        <v>13</v>
      </c>
      <c r="D10207" s="72" t="s">
        <v>14</v>
      </c>
      <c r="E10207" s="72" t="s">
        <v>27</v>
      </c>
      <c r="F10207" s="73">
        <v>10</v>
      </c>
      <c r="G10207" s="72" t="s">
        <v>16</v>
      </c>
      <c r="H10207" s="72" t="s">
        <v>17</v>
      </c>
      <c r="I10207" s="72" t="s">
        <v>18</v>
      </c>
      <c r="J10207" s="72" t="s">
        <v>19</v>
      </c>
      <c r="K10207" s="72" t="s">
        <v>25</v>
      </c>
      <c r="L10207" s="72" t="s">
        <v>169</v>
      </c>
      <c r="M10207" s="72" t="s">
        <v>302</v>
      </c>
    </row>
    <row r="10208" spans="2:13" x14ac:dyDescent="0.25">
      <c r="B10208" s="72" t="s">
        <v>12</v>
      </c>
      <c r="C10208" s="72" t="s">
        <v>13</v>
      </c>
      <c r="D10208" s="72" t="s">
        <v>14</v>
      </c>
      <c r="E10208" s="72" t="s">
        <v>51</v>
      </c>
      <c r="F10208" s="73">
        <v>1</v>
      </c>
      <c r="G10208" s="72" t="s">
        <v>16</v>
      </c>
      <c r="H10208" s="72" t="s">
        <v>17</v>
      </c>
      <c r="I10208" s="72" t="s">
        <v>18</v>
      </c>
      <c r="J10208" s="72" t="s">
        <v>19</v>
      </c>
      <c r="K10208" s="72" t="s">
        <v>25</v>
      </c>
      <c r="L10208" s="72" t="s">
        <v>556</v>
      </c>
      <c r="M10208" s="72"/>
    </row>
    <row r="10209" spans="2:13" x14ac:dyDescent="0.25">
      <c r="B10209" s="72" t="s">
        <v>12</v>
      </c>
      <c r="C10209" s="72" t="s">
        <v>13</v>
      </c>
      <c r="D10209" s="72" t="s">
        <v>14</v>
      </c>
      <c r="E10209" s="72" t="s">
        <v>123</v>
      </c>
      <c r="F10209" s="73">
        <v>-1020</v>
      </c>
      <c r="G10209" s="72" t="s">
        <v>16</v>
      </c>
      <c r="H10209" s="72" t="s">
        <v>17</v>
      </c>
      <c r="I10209" s="72" t="s">
        <v>18</v>
      </c>
      <c r="J10209" s="72" t="s">
        <v>19</v>
      </c>
      <c r="K10209" s="72" t="s">
        <v>25</v>
      </c>
      <c r="L10209" s="72" t="s">
        <v>537</v>
      </c>
      <c r="M10209" s="72"/>
    </row>
    <row r="10210" spans="2:13" x14ac:dyDescent="0.25">
      <c r="B10210" s="72" t="s">
        <v>12</v>
      </c>
      <c r="C10210" s="72" t="s">
        <v>13</v>
      </c>
      <c r="D10210" s="72" t="s">
        <v>14</v>
      </c>
      <c r="E10210" s="72" t="s">
        <v>258</v>
      </c>
      <c r="F10210" s="73">
        <v>485498</v>
      </c>
      <c r="G10210" s="72" t="s">
        <v>16</v>
      </c>
      <c r="H10210" s="72" t="s">
        <v>24</v>
      </c>
      <c r="I10210" s="72" t="s">
        <v>18</v>
      </c>
      <c r="J10210" s="72" t="s">
        <v>19</v>
      </c>
      <c r="K10210" s="72" t="s">
        <v>37</v>
      </c>
      <c r="L10210" s="72" t="s">
        <v>291</v>
      </c>
      <c r="M10210" s="72" t="s">
        <v>259</v>
      </c>
    </row>
    <row r="10211" spans="2:13" x14ac:dyDescent="0.25">
      <c r="B10211" s="72" t="s">
        <v>12</v>
      </c>
      <c r="C10211" s="72" t="s">
        <v>13</v>
      </c>
      <c r="D10211" s="72" t="s">
        <v>14</v>
      </c>
      <c r="E10211" s="72" t="s">
        <v>79</v>
      </c>
      <c r="F10211" s="73">
        <v>-1476</v>
      </c>
      <c r="G10211" s="72" t="s">
        <v>16</v>
      </c>
      <c r="H10211" s="72" t="s">
        <v>24</v>
      </c>
      <c r="I10211" s="72" t="s">
        <v>18</v>
      </c>
      <c r="J10211" s="72" t="s">
        <v>19</v>
      </c>
      <c r="K10211" s="72" t="s">
        <v>25</v>
      </c>
      <c r="L10211" s="72" t="s">
        <v>261</v>
      </c>
      <c r="M10211" s="72"/>
    </row>
    <row r="10212" spans="2:13" x14ac:dyDescent="0.25">
      <c r="B10212" s="72" t="s">
        <v>12</v>
      </c>
      <c r="C10212" s="72" t="s">
        <v>13</v>
      </c>
      <c r="D10212" s="72" t="s">
        <v>14</v>
      </c>
      <c r="E10212" s="72" t="s">
        <v>79</v>
      </c>
      <c r="F10212" s="73">
        <v>-1398429</v>
      </c>
      <c r="G10212" s="72" t="s">
        <v>16</v>
      </c>
      <c r="H10212" s="72" t="s">
        <v>24</v>
      </c>
      <c r="I10212" s="72" t="s">
        <v>18</v>
      </c>
      <c r="J10212" s="72" t="s">
        <v>526</v>
      </c>
      <c r="K10212" s="72" t="s">
        <v>117</v>
      </c>
      <c r="L10212" s="72" t="s">
        <v>332</v>
      </c>
      <c r="M10212" s="72"/>
    </row>
    <row r="10213" spans="2:13" x14ac:dyDescent="0.25">
      <c r="B10213" s="72" t="s">
        <v>12</v>
      </c>
      <c r="C10213" s="72" t="s">
        <v>13</v>
      </c>
      <c r="D10213" s="72" t="s">
        <v>14</v>
      </c>
      <c r="E10213" s="72" t="s">
        <v>81</v>
      </c>
      <c r="F10213" s="73">
        <v>128319</v>
      </c>
      <c r="G10213" s="72" t="s">
        <v>16</v>
      </c>
      <c r="H10213" s="72" t="s">
        <v>17</v>
      </c>
      <c r="I10213" s="72" t="s">
        <v>18</v>
      </c>
      <c r="J10213" s="72" t="s">
        <v>19</v>
      </c>
      <c r="K10213" s="72" t="s">
        <v>25</v>
      </c>
      <c r="L10213" s="72" t="s">
        <v>516</v>
      </c>
      <c r="M10213" s="72" t="s">
        <v>57</v>
      </c>
    </row>
    <row r="10214" spans="2:13" x14ac:dyDescent="0.25">
      <c r="B10214" s="72" t="s">
        <v>12</v>
      </c>
      <c r="C10214" s="72" t="s">
        <v>13</v>
      </c>
      <c r="D10214" s="72" t="s">
        <v>14</v>
      </c>
      <c r="E10214" s="72" t="s">
        <v>256</v>
      </c>
      <c r="F10214" s="73">
        <v>-16274</v>
      </c>
      <c r="G10214" s="72" t="s">
        <v>16</v>
      </c>
      <c r="H10214" s="72" t="s">
        <v>24</v>
      </c>
      <c r="I10214" s="72" t="s">
        <v>18</v>
      </c>
      <c r="J10214" s="72" t="s">
        <v>19</v>
      </c>
      <c r="K10214" s="72" t="s">
        <v>117</v>
      </c>
      <c r="L10214" s="72" t="s">
        <v>578</v>
      </c>
      <c r="M10214" s="72"/>
    </row>
    <row r="10215" spans="2:13" x14ac:dyDescent="0.25">
      <c r="B10215" s="72" t="s">
        <v>12</v>
      </c>
      <c r="C10215" s="72" t="s">
        <v>13</v>
      </c>
      <c r="D10215" s="72" t="s">
        <v>14</v>
      </c>
      <c r="E10215" s="72" t="s">
        <v>51</v>
      </c>
      <c r="F10215" s="73">
        <v>61476</v>
      </c>
      <c r="G10215" s="72" t="s">
        <v>16</v>
      </c>
      <c r="H10215" s="72" t="s">
        <v>24</v>
      </c>
      <c r="I10215" s="72" t="s">
        <v>18</v>
      </c>
      <c r="J10215" s="72" t="s">
        <v>19</v>
      </c>
      <c r="K10215" s="72" t="s">
        <v>96</v>
      </c>
      <c r="L10215" s="72" t="s">
        <v>172</v>
      </c>
      <c r="M10215" s="72"/>
    </row>
    <row r="10216" spans="2:13" x14ac:dyDescent="0.25">
      <c r="B10216" s="72" t="s">
        <v>12</v>
      </c>
      <c r="C10216" s="72" t="s">
        <v>13</v>
      </c>
      <c r="D10216" s="72" t="s">
        <v>14</v>
      </c>
      <c r="E10216" s="72" t="s">
        <v>41</v>
      </c>
      <c r="F10216" s="73">
        <v>-1870</v>
      </c>
      <c r="G10216" s="72" t="s">
        <v>16</v>
      </c>
      <c r="H10216" s="72" t="s">
        <v>24</v>
      </c>
      <c r="I10216" s="72" t="s">
        <v>18</v>
      </c>
      <c r="J10216" s="72" t="s">
        <v>19</v>
      </c>
      <c r="K10216" s="72" t="s">
        <v>49</v>
      </c>
      <c r="L10216" s="72" t="s">
        <v>105</v>
      </c>
      <c r="M10216" s="72"/>
    </row>
    <row r="10217" spans="2:13" x14ac:dyDescent="0.25">
      <c r="B10217" s="72" t="s">
        <v>12</v>
      </c>
      <c r="C10217" s="72" t="s">
        <v>13</v>
      </c>
      <c r="D10217" s="72" t="s">
        <v>14</v>
      </c>
      <c r="E10217" s="72" t="s">
        <v>132</v>
      </c>
      <c r="F10217" s="73">
        <v>52397</v>
      </c>
      <c r="G10217" s="72" t="s">
        <v>16</v>
      </c>
      <c r="H10217" s="72" t="s">
        <v>24</v>
      </c>
      <c r="I10217" s="72" t="s">
        <v>18</v>
      </c>
      <c r="J10217" s="72" t="s">
        <v>19</v>
      </c>
      <c r="K10217" s="72" t="s">
        <v>37</v>
      </c>
      <c r="L10217" s="72" t="s">
        <v>213</v>
      </c>
      <c r="M10217" s="72" t="s">
        <v>133</v>
      </c>
    </row>
    <row r="10218" spans="2:13" x14ac:dyDescent="0.25">
      <c r="B10218" s="72" t="s">
        <v>12</v>
      </c>
      <c r="C10218" s="72" t="s">
        <v>13</v>
      </c>
      <c r="D10218" s="72" t="s">
        <v>14</v>
      </c>
      <c r="E10218" s="72" t="s">
        <v>83</v>
      </c>
      <c r="F10218" s="73">
        <v>816793</v>
      </c>
      <c r="G10218" s="72" t="s">
        <v>16</v>
      </c>
      <c r="H10218" s="72" t="s">
        <v>24</v>
      </c>
      <c r="I10218" s="72" t="s">
        <v>18</v>
      </c>
      <c r="J10218" s="72" t="s">
        <v>19</v>
      </c>
      <c r="K10218" s="72" t="s">
        <v>37</v>
      </c>
      <c r="L10218" s="72" t="s">
        <v>183</v>
      </c>
      <c r="M10218" s="72"/>
    </row>
    <row r="10219" spans="2:13" x14ac:dyDescent="0.25">
      <c r="B10219" s="72" t="s">
        <v>12</v>
      </c>
      <c r="C10219" s="72" t="s">
        <v>13</v>
      </c>
      <c r="D10219" s="72" t="s">
        <v>14</v>
      </c>
      <c r="E10219" s="72" t="s">
        <v>33</v>
      </c>
      <c r="F10219" s="73">
        <v>23130</v>
      </c>
      <c r="G10219" s="72" t="s">
        <v>16</v>
      </c>
      <c r="H10219" s="72" t="s">
        <v>17</v>
      </c>
      <c r="I10219" s="72" t="s">
        <v>18</v>
      </c>
      <c r="J10219" s="72" t="s">
        <v>19</v>
      </c>
      <c r="K10219" s="72" t="s">
        <v>25</v>
      </c>
      <c r="L10219" s="72" t="s">
        <v>467</v>
      </c>
      <c r="M10219" s="72" t="s">
        <v>57</v>
      </c>
    </row>
    <row r="10220" spans="2:13" x14ac:dyDescent="0.25">
      <c r="B10220" s="72" t="s">
        <v>12</v>
      </c>
      <c r="C10220" s="72" t="s">
        <v>13</v>
      </c>
      <c r="D10220" s="72" t="s">
        <v>14</v>
      </c>
      <c r="E10220" s="72" t="s">
        <v>36</v>
      </c>
      <c r="F10220" s="73">
        <v>76130</v>
      </c>
      <c r="G10220" s="72" t="s">
        <v>16</v>
      </c>
      <c r="H10220" s="72" t="s">
        <v>24</v>
      </c>
      <c r="I10220" s="72" t="s">
        <v>18</v>
      </c>
      <c r="J10220" s="72" t="s">
        <v>19</v>
      </c>
      <c r="K10220" s="72" t="s">
        <v>20</v>
      </c>
      <c r="L10220" s="72" t="s">
        <v>34</v>
      </c>
      <c r="M10220" s="72" t="s">
        <v>57</v>
      </c>
    </row>
    <row r="10221" spans="2:13" x14ac:dyDescent="0.25">
      <c r="B10221" s="72" t="s">
        <v>12</v>
      </c>
      <c r="C10221" s="72" t="s">
        <v>13</v>
      </c>
      <c r="D10221" s="72" t="s">
        <v>14</v>
      </c>
      <c r="E10221" s="72" t="s">
        <v>39</v>
      </c>
      <c r="F10221" s="73">
        <v>-23</v>
      </c>
      <c r="G10221" s="72" t="s">
        <v>16</v>
      </c>
      <c r="H10221" s="72" t="s">
        <v>24</v>
      </c>
      <c r="I10221" s="72" t="s">
        <v>18</v>
      </c>
      <c r="J10221" s="72" t="s">
        <v>179</v>
      </c>
      <c r="K10221" s="72" t="s">
        <v>96</v>
      </c>
      <c r="L10221" s="72" t="s">
        <v>391</v>
      </c>
      <c r="M10221" s="72"/>
    </row>
    <row r="10222" spans="2:13" x14ac:dyDescent="0.25">
      <c r="B10222" s="72" t="s">
        <v>12</v>
      </c>
      <c r="C10222" s="72" t="s">
        <v>13</v>
      </c>
      <c r="D10222" s="72" t="s">
        <v>14</v>
      </c>
      <c r="E10222" s="72" t="s">
        <v>65</v>
      </c>
      <c r="F10222" s="73">
        <v>33110</v>
      </c>
      <c r="G10222" s="72" t="s">
        <v>16</v>
      </c>
      <c r="H10222" s="72" t="s">
        <v>24</v>
      </c>
      <c r="I10222" s="72" t="s">
        <v>18</v>
      </c>
      <c r="J10222" s="72" t="s">
        <v>19</v>
      </c>
      <c r="K10222" s="72" t="s">
        <v>99</v>
      </c>
      <c r="L10222" s="72" t="s">
        <v>373</v>
      </c>
      <c r="M10222" s="72" t="s">
        <v>133</v>
      </c>
    </row>
    <row r="10223" spans="2:13" x14ac:dyDescent="0.25">
      <c r="B10223" s="72" t="s">
        <v>12</v>
      </c>
      <c r="C10223" s="72" t="s">
        <v>13</v>
      </c>
      <c r="D10223" s="72" t="s">
        <v>14</v>
      </c>
      <c r="E10223" s="72" t="s">
        <v>68</v>
      </c>
      <c r="F10223" s="73">
        <v>-63</v>
      </c>
      <c r="G10223" s="72" t="s">
        <v>269</v>
      </c>
      <c r="H10223" s="72" t="s">
        <v>24</v>
      </c>
      <c r="I10223" s="72" t="s">
        <v>18</v>
      </c>
      <c r="J10223" s="72" t="s">
        <v>405</v>
      </c>
      <c r="K10223" s="72" t="s">
        <v>96</v>
      </c>
      <c r="L10223" s="72" t="s">
        <v>162</v>
      </c>
      <c r="M10223" s="72"/>
    </row>
    <row r="10224" spans="2:13" x14ac:dyDescent="0.25">
      <c r="B10224" s="72" t="s">
        <v>12</v>
      </c>
      <c r="C10224" s="72" t="s">
        <v>13</v>
      </c>
      <c r="D10224" s="72" t="s">
        <v>14</v>
      </c>
      <c r="E10224" s="72" t="s">
        <v>83</v>
      </c>
      <c r="F10224" s="73">
        <v>4498407</v>
      </c>
      <c r="G10224" s="72" t="s">
        <v>16</v>
      </c>
      <c r="H10224" s="72" t="s">
        <v>24</v>
      </c>
      <c r="I10224" s="72" t="s">
        <v>18</v>
      </c>
      <c r="J10224" s="72" t="s">
        <v>19</v>
      </c>
      <c r="K10224" s="72" t="s">
        <v>157</v>
      </c>
      <c r="L10224" s="72" t="s">
        <v>414</v>
      </c>
      <c r="M10224" s="72"/>
    </row>
    <row r="10225" spans="2:13" x14ac:dyDescent="0.25">
      <c r="B10225" s="72" t="s">
        <v>12</v>
      </c>
      <c r="C10225" s="72" t="s">
        <v>13</v>
      </c>
      <c r="D10225" s="72" t="s">
        <v>14</v>
      </c>
      <c r="E10225" s="72" t="s">
        <v>27</v>
      </c>
      <c r="F10225" s="73">
        <v>24918</v>
      </c>
      <c r="G10225" s="72" t="s">
        <v>16</v>
      </c>
      <c r="H10225" s="72" t="s">
        <v>17</v>
      </c>
      <c r="I10225" s="72" t="s">
        <v>18</v>
      </c>
      <c r="J10225" s="72" t="s">
        <v>19</v>
      </c>
      <c r="K10225" s="72" t="s">
        <v>25</v>
      </c>
      <c r="L10225" s="72" t="s">
        <v>111</v>
      </c>
      <c r="M10225" s="72" t="s">
        <v>47</v>
      </c>
    </row>
    <row r="10226" spans="2:13" x14ac:dyDescent="0.25">
      <c r="B10226" s="72" t="s">
        <v>12</v>
      </c>
      <c r="C10226" s="72" t="s">
        <v>13</v>
      </c>
      <c r="D10226" s="72" t="s">
        <v>14</v>
      </c>
      <c r="E10226" s="72" t="s">
        <v>33</v>
      </c>
      <c r="F10226" s="73">
        <v>195191</v>
      </c>
      <c r="G10226" s="72" t="s">
        <v>16</v>
      </c>
      <c r="H10226" s="72" t="s">
        <v>24</v>
      </c>
      <c r="I10226" s="72" t="s">
        <v>18</v>
      </c>
      <c r="J10226" s="72" t="s">
        <v>19</v>
      </c>
      <c r="K10226" s="72" t="s">
        <v>37</v>
      </c>
      <c r="L10226" s="72" t="s">
        <v>38</v>
      </c>
      <c r="M10226" s="72" t="s">
        <v>47</v>
      </c>
    </row>
    <row r="10227" spans="2:13" x14ac:dyDescent="0.25">
      <c r="B10227" s="72" t="s">
        <v>12</v>
      </c>
      <c r="C10227" s="72" t="s">
        <v>13</v>
      </c>
      <c r="D10227" s="72" t="s">
        <v>14</v>
      </c>
      <c r="E10227" s="72" t="s">
        <v>79</v>
      </c>
      <c r="F10227" s="73">
        <v>-7460</v>
      </c>
      <c r="G10227" s="72" t="s">
        <v>16</v>
      </c>
      <c r="H10227" s="72" t="s">
        <v>17</v>
      </c>
      <c r="I10227" s="72" t="s">
        <v>18</v>
      </c>
      <c r="J10227" s="72" t="s">
        <v>19</v>
      </c>
      <c r="K10227" s="72" t="s">
        <v>25</v>
      </c>
      <c r="L10227" s="72" t="s">
        <v>139</v>
      </c>
      <c r="M10227" s="72"/>
    </row>
    <row r="10228" spans="2:13" x14ac:dyDescent="0.25">
      <c r="B10228" s="72" t="s">
        <v>12</v>
      </c>
      <c r="C10228" s="72" t="s">
        <v>13</v>
      </c>
      <c r="D10228" s="72" t="s">
        <v>14</v>
      </c>
      <c r="E10228" s="72" t="s">
        <v>83</v>
      </c>
      <c r="F10228" s="73">
        <v>15029</v>
      </c>
      <c r="G10228" s="72" t="s">
        <v>16</v>
      </c>
      <c r="H10228" s="72" t="s">
        <v>17</v>
      </c>
      <c r="I10228" s="72" t="s">
        <v>48</v>
      </c>
      <c r="J10228" s="72" t="s">
        <v>19</v>
      </c>
      <c r="K10228" s="72" t="s">
        <v>49</v>
      </c>
      <c r="L10228" s="72" t="s">
        <v>178</v>
      </c>
      <c r="M10228" s="72"/>
    </row>
    <row r="10229" spans="2:13" x14ac:dyDescent="0.25">
      <c r="B10229" s="72" t="s">
        <v>12</v>
      </c>
      <c r="C10229" s="72" t="s">
        <v>13</v>
      </c>
      <c r="D10229" s="72" t="s">
        <v>14</v>
      </c>
      <c r="E10229" s="72" t="s">
        <v>94</v>
      </c>
      <c r="F10229" s="73">
        <v>50569</v>
      </c>
      <c r="G10229" s="72" t="s">
        <v>16</v>
      </c>
      <c r="H10229" s="72" t="s">
        <v>24</v>
      </c>
      <c r="I10229" s="72" t="s">
        <v>48</v>
      </c>
      <c r="J10229" s="72" t="s">
        <v>19</v>
      </c>
      <c r="K10229" s="72" t="s">
        <v>25</v>
      </c>
      <c r="L10229" s="72" t="s">
        <v>406</v>
      </c>
      <c r="M10229" s="72"/>
    </row>
    <row r="10230" spans="2:13" x14ac:dyDescent="0.25">
      <c r="B10230" s="72" t="s">
        <v>12</v>
      </c>
      <c r="C10230" s="72" t="s">
        <v>13</v>
      </c>
      <c r="D10230" s="72" t="s">
        <v>14</v>
      </c>
      <c r="E10230" s="72" t="s">
        <v>300</v>
      </c>
      <c r="F10230" s="73">
        <v>545551</v>
      </c>
      <c r="G10230" s="72" t="s">
        <v>16</v>
      </c>
      <c r="H10230" s="72" t="s">
        <v>24</v>
      </c>
      <c r="I10230" s="72" t="s">
        <v>18</v>
      </c>
      <c r="J10230" s="72" t="s">
        <v>19</v>
      </c>
      <c r="K10230" s="72" t="s">
        <v>157</v>
      </c>
      <c r="L10230" s="72" t="s">
        <v>640</v>
      </c>
      <c r="M10230" s="72" t="s">
        <v>57</v>
      </c>
    </row>
    <row r="10231" spans="2:13" x14ac:dyDescent="0.25">
      <c r="B10231" s="72" t="s">
        <v>12</v>
      </c>
      <c r="C10231" s="72" t="s">
        <v>13</v>
      </c>
      <c r="D10231" s="72" t="s">
        <v>14</v>
      </c>
      <c r="E10231" s="72" t="s">
        <v>30</v>
      </c>
      <c r="F10231" s="73">
        <v>-1584</v>
      </c>
      <c r="G10231" s="72" t="s">
        <v>16</v>
      </c>
      <c r="H10231" s="72" t="s">
        <v>24</v>
      </c>
      <c r="I10231" s="72" t="s">
        <v>18</v>
      </c>
      <c r="J10231" s="72" t="s">
        <v>19</v>
      </c>
      <c r="K10231" s="72" t="s">
        <v>25</v>
      </c>
      <c r="L10231" s="72" t="s">
        <v>621</v>
      </c>
      <c r="M10231" s="72"/>
    </row>
    <row r="10232" spans="2:13" x14ac:dyDescent="0.25">
      <c r="B10232" s="72" t="s">
        <v>12</v>
      </c>
      <c r="C10232" s="72" t="s">
        <v>13</v>
      </c>
      <c r="D10232" s="72" t="s">
        <v>14</v>
      </c>
      <c r="E10232" s="72" t="s">
        <v>256</v>
      </c>
      <c r="F10232" s="73">
        <v>-20057</v>
      </c>
      <c r="G10232" s="72" t="s">
        <v>16</v>
      </c>
      <c r="H10232" s="72" t="s">
        <v>24</v>
      </c>
      <c r="I10232" s="72" t="s">
        <v>18</v>
      </c>
      <c r="J10232" s="72" t="s">
        <v>19</v>
      </c>
      <c r="K10232" s="72" t="s">
        <v>49</v>
      </c>
      <c r="L10232" s="72" t="s">
        <v>82</v>
      </c>
      <c r="M10232" s="72"/>
    </row>
    <row r="10233" spans="2:13" x14ac:dyDescent="0.25">
      <c r="B10233" s="72" t="s">
        <v>12</v>
      </c>
      <c r="C10233" s="72" t="s">
        <v>13</v>
      </c>
      <c r="D10233" s="72" t="s">
        <v>14</v>
      </c>
      <c r="E10233" s="72" t="s">
        <v>51</v>
      </c>
      <c r="F10233" s="73">
        <v>6528</v>
      </c>
      <c r="G10233" s="72" t="s">
        <v>16</v>
      </c>
      <c r="H10233" s="72" t="s">
        <v>24</v>
      </c>
      <c r="I10233" s="72" t="s">
        <v>48</v>
      </c>
      <c r="J10233" s="72" t="s">
        <v>19</v>
      </c>
      <c r="K10233" s="72" t="s">
        <v>37</v>
      </c>
      <c r="L10233" s="72" t="s">
        <v>182</v>
      </c>
      <c r="M10233" s="72"/>
    </row>
    <row r="10234" spans="2:13" x14ac:dyDescent="0.25">
      <c r="B10234" s="72" t="s">
        <v>12</v>
      </c>
      <c r="C10234" s="72" t="s">
        <v>13</v>
      </c>
      <c r="D10234" s="72" t="s">
        <v>14</v>
      </c>
      <c r="E10234" s="72" t="s">
        <v>79</v>
      </c>
      <c r="F10234" s="73">
        <v>-26148</v>
      </c>
      <c r="G10234" s="72" t="s">
        <v>16</v>
      </c>
      <c r="H10234" s="72" t="s">
        <v>17</v>
      </c>
      <c r="I10234" s="72" t="s">
        <v>18</v>
      </c>
      <c r="J10234" s="72" t="s">
        <v>19</v>
      </c>
      <c r="K10234" s="72" t="s">
        <v>25</v>
      </c>
      <c r="L10234" s="72" t="s">
        <v>174</v>
      </c>
      <c r="M10234" s="72"/>
    </row>
    <row r="10235" spans="2:13" x14ac:dyDescent="0.25">
      <c r="B10235" s="72" t="s">
        <v>12</v>
      </c>
      <c r="C10235" s="72" t="s">
        <v>13</v>
      </c>
      <c r="D10235" s="72" t="s">
        <v>14</v>
      </c>
      <c r="E10235" s="72" t="s">
        <v>36</v>
      </c>
      <c r="F10235" s="73">
        <v>223557</v>
      </c>
      <c r="G10235" s="72" t="s">
        <v>16</v>
      </c>
      <c r="H10235" s="72" t="s">
        <v>17</v>
      </c>
      <c r="I10235" s="72" t="s">
        <v>18</v>
      </c>
      <c r="J10235" s="72" t="s">
        <v>19</v>
      </c>
      <c r="K10235" s="72" t="s">
        <v>25</v>
      </c>
      <c r="L10235" s="72" t="s">
        <v>122</v>
      </c>
      <c r="M10235" s="72" t="s">
        <v>57</v>
      </c>
    </row>
    <row r="10236" spans="2:13" x14ac:dyDescent="0.25">
      <c r="B10236" s="72" t="s">
        <v>12</v>
      </c>
      <c r="C10236" s="72" t="s">
        <v>13</v>
      </c>
      <c r="D10236" s="72" t="s">
        <v>14</v>
      </c>
      <c r="E10236" s="72" t="s">
        <v>256</v>
      </c>
      <c r="F10236" s="73">
        <v>-4712</v>
      </c>
      <c r="G10236" s="72" t="s">
        <v>16</v>
      </c>
      <c r="H10236" s="72" t="s">
        <v>24</v>
      </c>
      <c r="I10236" s="72" t="s">
        <v>18</v>
      </c>
      <c r="J10236" s="72" t="s">
        <v>19</v>
      </c>
      <c r="K10236" s="72" t="s">
        <v>75</v>
      </c>
      <c r="L10236" s="72" t="s">
        <v>443</v>
      </c>
      <c r="M10236" s="72"/>
    </row>
    <row r="10237" spans="2:13" x14ac:dyDescent="0.25">
      <c r="B10237" s="72" t="s">
        <v>12</v>
      </c>
      <c r="C10237" s="72" t="s">
        <v>13</v>
      </c>
      <c r="D10237" s="72" t="s">
        <v>14</v>
      </c>
      <c r="E10237" s="72" t="s">
        <v>228</v>
      </c>
      <c r="F10237" s="73">
        <v>20908</v>
      </c>
      <c r="G10237" s="72" t="s">
        <v>16</v>
      </c>
      <c r="H10237" s="72" t="s">
        <v>24</v>
      </c>
      <c r="I10237" s="72" t="s">
        <v>18</v>
      </c>
      <c r="J10237" s="72" t="s">
        <v>19</v>
      </c>
      <c r="K10237" s="72" t="s">
        <v>117</v>
      </c>
      <c r="L10237" s="72" t="s">
        <v>387</v>
      </c>
      <c r="M10237" s="72" t="s">
        <v>133</v>
      </c>
    </row>
    <row r="10238" spans="2:13" x14ac:dyDescent="0.25">
      <c r="B10238" s="72" t="s">
        <v>12</v>
      </c>
      <c r="C10238" s="72" t="s">
        <v>13</v>
      </c>
      <c r="D10238" s="72" t="s">
        <v>14</v>
      </c>
      <c r="E10238" s="72" t="s">
        <v>23</v>
      </c>
      <c r="F10238" s="73">
        <v>-19825</v>
      </c>
      <c r="G10238" s="72" t="s">
        <v>16</v>
      </c>
      <c r="H10238" s="72" t="s">
        <v>17</v>
      </c>
      <c r="I10238" s="72" t="s">
        <v>18</v>
      </c>
      <c r="J10238" s="72" t="s">
        <v>19</v>
      </c>
      <c r="K10238" s="72" t="s">
        <v>25</v>
      </c>
      <c r="L10238" s="72" t="s">
        <v>138</v>
      </c>
      <c r="M10238" s="72"/>
    </row>
    <row r="10239" spans="2:13" x14ac:dyDescent="0.25">
      <c r="B10239" s="72" t="s">
        <v>12</v>
      </c>
      <c r="C10239" s="72" t="s">
        <v>13</v>
      </c>
      <c r="D10239" s="72" t="s">
        <v>14</v>
      </c>
      <c r="E10239" s="72" t="s">
        <v>55</v>
      </c>
      <c r="F10239" s="73">
        <v>59959</v>
      </c>
      <c r="G10239" s="72" t="s">
        <v>16</v>
      </c>
      <c r="H10239" s="72" t="s">
        <v>24</v>
      </c>
      <c r="I10239" s="72" t="s">
        <v>48</v>
      </c>
      <c r="J10239" s="72" t="s">
        <v>19</v>
      </c>
      <c r="K10239" s="72" t="s">
        <v>25</v>
      </c>
      <c r="L10239" s="72" t="s">
        <v>198</v>
      </c>
      <c r="M10239" s="72" t="s">
        <v>112</v>
      </c>
    </row>
    <row r="10240" spans="2:13" x14ac:dyDescent="0.25">
      <c r="B10240" s="72" t="s">
        <v>12</v>
      </c>
      <c r="C10240" s="72" t="s">
        <v>13</v>
      </c>
      <c r="D10240" s="72" t="s">
        <v>14</v>
      </c>
      <c r="E10240" s="72" t="s">
        <v>94</v>
      </c>
      <c r="F10240" s="73">
        <v>220543</v>
      </c>
      <c r="G10240" s="72" t="s">
        <v>16</v>
      </c>
      <c r="H10240" s="72" t="s">
        <v>24</v>
      </c>
      <c r="I10240" s="72" t="s">
        <v>18</v>
      </c>
      <c r="J10240" s="72" t="s">
        <v>19</v>
      </c>
      <c r="K10240" s="72" t="s">
        <v>37</v>
      </c>
      <c r="L10240" s="72" t="s">
        <v>342</v>
      </c>
      <c r="M10240" s="72"/>
    </row>
    <row r="10241" spans="2:13" x14ac:dyDescent="0.25">
      <c r="B10241" s="72" t="s">
        <v>12</v>
      </c>
      <c r="C10241" s="72" t="s">
        <v>13</v>
      </c>
      <c r="D10241" s="72" t="s">
        <v>14</v>
      </c>
      <c r="E10241" s="72" t="s">
        <v>83</v>
      </c>
      <c r="F10241" s="73">
        <v>1003738</v>
      </c>
      <c r="G10241" s="72" t="s">
        <v>16</v>
      </c>
      <c r="H10241" s="72" t="s">
        <v>17</v>
      </c>
      <c r="I10241" s="72" t="s">
        <v>18</v>
      </c>
      <c r="J10241" s="72" t="s">
        <v>19</v>
      </c>
      <c r="K10241" s="72" t="s">
        <v>25</v>
      </c>
      <c r="L10241" s="72" t="s">
        <v>657</v>
      </c>
      <c r="M10241" s="72"/>
    </row>
    <row r="10242" spans="2:13" x14ac:dyDescent="0.25">
      <c r="B10242" s="72" t="s">
        <v>12</v>
      </c>
      <c r="C10242" s="72" t="s">
        <v>13</v>
      </c>
      <c r="D10242" s="72" t="s">
        <v>14</v>
      </c>
      <c r="E10242" s="72" t="s">
        <v>58</v>
      </c>
      <c r="F10242" s="73">
        <v>2013031</v>
      </c>
      <c r="G10242" s="72" t="s">
        <v>16</v>
      </c>
      <c r="H10242" s="72" t="s">
        <v>17</v>
      </c>
      <c r="I10242" s="72" t="s">
        <v>48</v>
      </c>
      <c r="J10242" s="72" t="s">
        <v>19</v>
      </c>
      <c r="K10242" s="72" t="s">
        <v>25</v>
      </c>
      <c r="L10242" s="72" t="s">
        <v>407</v>
      </c>
      <c r="M10242" s="72" t="s">
        <v>57</v>
      </c>
    </row>
    <row r="10243" spans="2:13" x14ac:dyDescent="0.25">
      <c r="B10243" s="72" t="s">
        <v>12</v>
      </c>
      <c r="C10243" s="72" t="s">
        <v>13</v>
      </c>
      <c r="D10243" s="72" t="s">
        <v>14</v>
      </c>
      <c r="E10243" s="72" t="s">
        <v>41</v>
      </c>
      <c r="F10243" s="73">
        <v>-265</v>
      </c>
      <c r="G10243" s="72" t="s">
        <v>16</v>
      </c>
      <c r="H10243" s="72" t="s">
        <v>17</v>
      </c>
      <c r="I10243" s="72" t="s">
        <v>18</v>
      </c>
      <c r="J10243" s="72" t="s">
        <v>19</v>
      </c>
      <c r="K10243" s="72" t="s">
        <v>25</v>
      </c>
      <c r="L10243" s="72" t="s">
        <v>347</v>
      </c>
      <c r="M10243" s="72"/>
    </row>
    <row r="10244" spans="2:13" x14ac:dyDescent="0.25">
      <c r="B10244" s="72" t="s">
        <v>12</v>
      </c>
      <c r="C10244" s="72" t="s">
        <v>13</v>
      </c>
      <c r="D10244" s="72" t="s">
        <v>14</v>
      </c>
      <c r="E10244" s="72" t="s">
        <v>83</v>
      </c>
      <c r="F10244" s="73">
        <v>6870228</v>
      </c>
      <c r="G10244" s="72" t="s">
        <v>16</v>
      </c>
      <c r="H10244" s="72" t="s">
        <v>24</v>
      </c>
      <c r="I10244" s="72" t="s">
        <v>18</v>
      </c>
      <c r="J10244" s="72" t="s">
        <v>19</v>
      </c>
      <c r="K10244" s="72" t="s">
        <v>25</v>
      </c>
      <c r="L10244" s="72" t="s">
        <v>299</v>
      </c>
      <c r="M10244" s="72"/>
    </row>
    <row r="10245" spans="2:13" x14ac:dyDescent="0.25">
      <c r="B10245" s="72" t="s">
        <v>12</v>
      </c>
      <c r="C10245" s="72" t="s">
        <v>13</v>
      </c>
      <c r="D10245" s="72" t="s">
        <v>14</v>
      </c>
      <c r="E10245" s="72" t="s">
        <v>123</v>
      </c>
      <c r="F10245" s="73">
        <v>-184</v>
      </c>
      <c r="G10245" s="72" t="s">
        <v>16</v>
      </c>
      <c r="H10245" s="72" t="s">
        <v>24</v>
      </c>
      <c r="I10245" s="72" t="s">
        <v>18</v>
      </c>
      <c r="J10245" s="72" t="s">
        <v>19</v>
      </c>
      <c r="K10245" s="72" t="s">
        <v>37</v>
      </c>
      <c r="L10245" s="72" t="s">
        <v>658</v>
      </c>
      <c r="M10245" s="72"/>
    </row>
    <row r="10246" spans="2:13" x14ac:dyDescent="0.25">
      <c r="B10246" s="72" t="s">
        <v>12</v>
      </c>
      <c r="C10246" s="72" t="s">
        <v>13</v>
      </c>
      <c r="D10246" s="72" t="s">
        <v>14</v>
      </c>
      <c r="E10246" s="72" t="s">
        <v>94</v>
      </c>
      <c r="F10246" s="73">
        <v>2002</v>
      </c>
      <c r="G10246" s="72" t="s">
        <v>16</v>
      </c>
      <c r="H10246" s="72" t="s">
        <v>24</v>
      </c>
      <c r="I10246" s="72" t="s">
        <v>18</v>
      </c>
      <c r="J10246" s="72" t="s">
        <v>19</v>
      </c>
      <c r="K10246" s="72" t="s">
        <v>43</v>
      </c>
      <c r="L10246" s="72" t="s">
        <v>523</v>
      </c>
      <c r="M10246" s="72"/>
    </row>
    <row r="10247" spans="2:13" x14ac:dyDescent="0.25">
      <c r="B10247" s="72" t="s">
        <v>12</v>
      </c>
      <c r="C10247" s="72" t="s">
        <v>13</v>
      </c>
      <c r="D10247" s="72" t="s">
        <v>14</v>
      </c>
      <c r="E10247" s="72" t="s">
        <v>68</v>
      </c>
      <c r="F10247" s="73">
        <v>-602742</v>
      </c>
      <c r="G10247" s="72" t="s">
        <v>16</v>
      </c>
      <c r="H10247" s="72" t="s">
        <v>24</v>
      </c>
      <c r="I10247" s="72" t="s">
        <v>18</v>
      </c>
      <c r="J10247" s="72" t="s">
        <v>19</v>
      </c>
      <c r="K10247" s="72" t="s">
        <v>37</v>
      </c>
      <c r="L10247" s="72" t="s">
        <v>494</v>
      </c>
      <c r="M10247" s="72"/>
    </row>
    <row r="10248" spans="2:13" x14ac:dyDescent="0.25">
      <c r="B10248" s="72" t="s">
        <v>12</v>
      </c>
      <c r="C10248" s="72" t="s">
        <v>13</v>
      </c>
      <c r="D10248" s="72" t="s">
        <v>14</v>
      </c>
      <c r="E10248" s="72" t="s">
        <v>33</v>
      </c>
      <c r="F10248" s="73">
        <v>12408</v>
      </c>
      <c r="G10248" s="72" t="s">
        <v>16</v>
      </c>
      <c r="H10248" s="72" t="s">
        <v>17</v>
      </c>
      <c r="I10248" s="72" t="s">
        <v>18</v>
      </c>
      <c r="J10248" s="72" t="s">
        <v>19</v>
      </c>
      <c r="K10248" s="72" t="s">
        <v>37</v>
      </c>
      <c r="L10248" s="72" t="s">
        <v>340</v>
      </c>
      <c r="M10248" s="72" t="s">
        <v>57</v>
      </c>
    </row>
    <row r="10249" spans="2:13" x14ac:dyDescent="0.25">
      <c r="B10249" s="72" t="s">
        <v>12</v>
      </c>
      <c r="C10249" s="72" t="s">
        <v>13</v>
      </c>
      <c r="D10249" s="72" t="s">
        <v>14</v>
      </c>
      <c r="E10249" s="72" t="s">
        <v>81</v>
      </c>
      <c r="F10249" s="73">
        <v>179598</v>
      </c>
      <c r="G10249" s="72" t="s">
        <v>16</v>
      </c>
      <c r="H10249" s="72" t="s">
        <v>24</v>
      </c>
      <c r="I10249" s="72" t="s">
        <v>18</v>
      </c>
      <c r="J10249" s="72" t="s">
        <v>19</v>
      </c>
      <c r="K10249" s="72" t="s">
        <v>25</v>
      </c>
      <c r="L10249" s="72" t="s">
        <v>459</v>
      </c>
      <c r="M10249" s="72" t="s">
        <v>47</v>
      </c>
    </row>
    <row r="10250" spans="2:13" x14ac:dyDescent="0.25">
      <c r="B10250" s="72" t="s">
        <v>12</v>
      </c>
      <c r="C10250" s="72" t="s">
        <v>13</v>
      </c>
      <c r="D10250" s="72" t="s">
        <v>14</v>
      </c>
      <c r="E10250" s="72" t="s">
        <v>55</v>
      </c>
      <c r="F10250" s="73">
        <v>4603741</v>
      </c>
      <c r="G10250" s="72" t="s">
        <v>16</v>
      </c>
      <c r="H10250" s="72" t="s">
        <v>24</v>
      </c>
      <c r="I10250" s="72" t="s">
        <v>18</v>
      </c>
      <c r="J10250" s="72" t="s">
        <v>19</v>
      </c>
      <c r="K10250" s="72" t="s">
        <v>96</v>
      </c>
      <c r="L10250" s="72" t="s">
        <v>194</v>
      </c>
      <c r="M10250" s="72" t="s">
        <v>29</v>
      </c>
    </row>
    <row r="10251" spans="2:13" x14ac:dyDescent="0.25">
      <c r="B10251" s="72" t="s">
        <v>12</v>
      </c>
      <c r="C10251" s="72" t="s">
        <v>13</v>
      </c>
      <c r="D10251" s="72" t="s">
        <v>14</v>
      </c>
      <c r="E10251" s="72" t="s">
        <v>51</v>
      </c>
      <c r="F10251" s="73">
        <v>14575</v>
      </c>
      <c r="G10251" s="72" t="s">
        <v>16</v>
      </c>
      <c r="H10251" s="72" t="s">
        <v>24</v>
      </c>
      <c r="I10251" s="72" t="s">
        <v>18</v>
      </c>
      <c r="J10251" s="72" t="s">
        <v>19</v>
      </c>
      <c r="K10251" s="72" t="s">
        <v>117</v>
      </c>
      <c r="L10251" s="72" t="s">
        <v>369</v>
      </c>
      <c r="M10251" s="72"/>
    </row>
    <row r="10252" spans="2:13" x14ac:dyDescent="0.25">
      <c r="B10252" s="72" t="s">
        <v>12</v>
      </c>
      <c r="C10252" s="72" t="s">
        <v>13</v>
      </c>
      <c r="D10252" s="72" t="s">
        <v>14</v>
      </c>
      <c r="E10252" s="72" t="s">
        <v>300</v>
      </c>
      <c r="F10252" s="73">
        <v>466</v>
      </c>
      <c r="G10252" s="72" t="s">
        <v>16</v>
      </c>
      <c r="H10252" s="72" t="s">
        <v>24</v>
      </c>
      <c r="I10252" s="72" t="s">
        <v>18</v>
      </c>
      <c r="J10252" s="72" t="s">
        <v>19</v>
      </c>
      <c r="K10252" s="72" t="s">
        <v>37</v>
      </c>
      <c r="L10252" s="72" t="s">
        <v>352</v>
      </c>
      <c r="M10252" s="72" t="s">
        <v>302</v>
      </c>
    </row>
    <row r="10253" spans="2:13" x14ac:dyDescent="0.25">
      <c r="B10253" s="72" t="s">
        <v>12</v>
      </c>
      <c r="C10253" s="72" t="s">
        <v>13</v>
      </c>
      <c r="D10253" s="72" t="s">
        <v>14</v>
      </c>
      <c r="E10253" s="72" t="s">
        <v>23</v>
      </c>
      <c r="F10253" s="73">
        <v>-45812</v>
      </c>
      <c r="G10253" s="72" t="s">
        <v>16</v>
      </c>
      <c r="H10253" s="72" t="s">
        <v>24</v>
      </c>
      <c r="I10253" s="72" t="s">
        <v>18</v>
      </c>
      <c r="J10253" s="72" t="s">
        <v>19</v>
      </c>
      <c r="K10253" s="72" t="s">
        <v>25</v>
      </c>
      <c r="L10253" s="72" t="s">
        <v>124</v>
      </c>
      <c r="M10253" s="72"/>
    </row>
    <row r="10254" spans="2:13" x14ac:dyDescent="0.25">
      <c r="B10254" s="72" t="s">
        <v>12</v>
      </c>
      <c r="C10254" s="72" t="s">
        <v>13</v>
      </c>
      <c r="D10254" s="72" t="s">
        <v>14</v>
      </c>
      <c r="E10254" s="72" t="s">
        <v>94</v>
      </c>
      <c r="F10254" s="73">
        <v>28958</v>
      </c>
      <c r="G10254" s="72" t="s">
        <v>16</v>
      </c>
      <c r="H10254" s="72" t="s">
        <v>24</v>
      </c>
      <c r="I10254" s="72" t="s">
        <v>18</v>
      </c>
      <c r="J10254" s="72" t="s">
        <v>19</v>
      </c>
      <c r="K10254" s="72" t="s">
        <v>37</v>
      </c>
      <c r="L10254" s="72" t="s">
        <v>120</v>
      </c>
      <c r="M10254" s="72"/>
    </row>
    <row r="10255" spans="2:13" x14ac:dyDescent="0.25">
      <c r="B10255" s="72" t="s">
        <v>12</v>
      </c>
      <c r="C10255" s="72" t="s">
        <v>13</v>
      </c>
      <c r="D10255" s="72" t="s">
        <v>14</v>
      </c>
      <c r="E10255" s="72" t="s">
        <v>36</v>
      </c>
      <c r="F10255" s="73">
        <v>1392</v>
      </c>
      <c r="G10255" s="72" t="s">
        <v>16</v>
      </c>
      <c r="H10255" s="72" t="s">
        <v>24</v>
      </c>
      <c r="I10255" s="72" t="s">
        <v>18</v>
      </c>
      <c r="J10255" s="72" t="s">
        <v>19</v>
      </c>
      <c r="K10255" s="72" t="s">
        <v>63</v>
      </c>
      <c r="L10255" s="72" t="s">
        <v>306</v>
      </c>
      <c r="M10255" s="72" t="s">
        <v>112</v>
      </c>
    </row>
    <row r="10256" spans="2:13" x14ac:dyDescent="0.25">
      <c r="B10256" s="72" t="s">
        <v>12</v>
      </c>
      <c r="C10256" s="72" t="s">
        <v>13</v>
      </c>
      <c r="D10256" s="72" t="s">
        <v>14</v>
      </c>
      <c r="E10256" s="72" t="s">
        <v>36</v>
      </c>
      <c r="F10256" s="73">
        <v>1393451</v>
      </c>
      <c r="G10256" s="72" t="s">
        <v>16</v>
      </c>
      <c r="H10256" s="72" t="s">
        <v>24</v>
      </c>
      <c r="I10256" s="72" t="s">
        <v>18</v>
      </c>
      <c r="J10256" s="72" t="s">
        <v>19</v>
      </c>
      <c r="K10256" s="72" t="s">
        <v>37</v>
      </c>
      <c r="L10256" s="72" t="s">
        <v>487</v>
      </c>
      <c r="M10256" s="72" t="s">
        <v>29</v>
      </c>
    </row>
    <row r="10257" spans="2:13" x14ac:dyDescent="0.25">
      <c r="B10257" s="72" t="s">
        <v>12</v>
      </c>
      <c r="C10257" s="72" t="s">
        <v>13</v>
      </c>
      <c r="D10257" s="72" t="s">
        <v>14</v>
      </c>
      <c r="E10257" s="72" t="s">
        <v>27</v>
      </c>
      <c r="F10257" s="73">
        <v>186224</v>
      </c>
      <c r="G10257" s="72" t="s">
        <v>16</v>
      </c>
      <c r="H10257" s="72" t="s">
        <v>17</v>
      </c>
      <c r="I10257" s="72" t="s">
        <v>18</v>
      </c>
      <c r="J10257" s="72" t="s">
        <v>19</v>
      </c>
      <c r="K10257" s="72" t="s">
        <v>37</v>
      </c>
      <c r="L10257" s="72" t="s">
        <v>389</v>
      </c>
      <c r="M10257" s="72" t="s">
        <v>57</v>
      </c>
    </row>
    <row r="10258" spans="2:13" x14ac:dyDescent="0.25">
      <c r="B10258" s="72" t="s">
        <v>12</v>
      </c>
      <c r="C10258" s="72" t="s">
        <v>13</v>
      </c>
      <c r="D10258" s="72" t="s">
        <v>14</v>
      </c>
      <c r="E10258" s="72" t="s">
        <v>68</v>
      </c>
      <c r="F10258" s="73">
        <v>-394</v>
      </c>
      <c r="G10258" s="72" t="s">
        <v>16</v>
      </c>
      <c r="H10258" s="72" t="s">
        <v>24</v>
      </c>
      <c r="I10258" s="72" t="s">
        <v>48</v>
      </c>
      <c r="J10258" s="72" t="s">
        <v>19</v>
      </c>
      <c r="K10258" s="72" t="s">
        <v>49</v>
      </c>
      <c r="L10258" s="72" t="s">
        <v>95</v>
      </c>
      <c r="M10258" s="72"/>
    </row>
    <row r="10259" spans="2:13" x14ac:dyDescent="0.25">
      <c r="B10259" s="72" t="s">
        <v>12</v>
      </c>
      <c r="C10259" s="72" t="s">
        <v>13</v>
      </c>
      <c r="D10259" s="72" t="s">
        <v>14</v>
      </c>
      <c r="E10259" s="72" t="s">
        <v>55</v>
      </c>
      <c r="F10259" s="73">
        <v>88650</v>
      </c>
      <c r="G10259" s="72" t="s">
        <v>16</v>
      </c>
      <c r="H10259" s="72" t="s">
        <v>24</v>
      </c>
      <c r="I10259" s="72" t="s">
        <v>18</v>
      </c>
      <c r="J10259" s="72" t="s">
        <v>227</v>
      </c>
      <c r="K10259" s="72" t="s">
        <v>117</v>
      </c>
      <c r="L10259" s="72" t="s">
        <v>332</v>
      </c>
      <c r="M10259" s="72" t="s">
        <v>112</v>
      </c>
    </row>
    <row r="10260" spans="2:13" x14ac:dyDescent="0.25">
      <c r="B10260" s="72" t="s">
        <v>12</v>
      </c>
      <c r="C10260" s="72" t="s">
        <v>13</v>
      </c>
      <c r="D10260" s="72" t="s">
        <v>14</v>
      </c>
      <c r="E10260" s="72" t="s">
        <v>58</v>
      </c>
      <c r="F10260" s="73">
        <v>73832</v>
      </c>
      <c r="G10260" s="72" t="s">
        <v>16</v>
      </c>
      <c r="H10260" s="72" t="s">
        <v>24</v>
      </c>
      <c r="I10260" s="72" t="s">
        <v>18</v>
      </c>
      <c r="J10260" s="72" t="s">
        <v>19</v>
      </c>
      <c r="K10260" s="72" t="s">
        <v>99</v>
      </c>
      <c r="L10260" s="72" t="s">
        <v>366</v>
      </c>
      <c r="M10260" s="72" t="s">
        <v>57</v>
      </c>
    </row>
    <row r="10261" spans="2:13" x14ac:dyDescent="0.25">
      <c r="B10261" s="72" t="s">
        <v>12</v>
      </c>
      <c r="C10261" s="72" t="s">
        <v>13</v>
      </c>
      <c r="D10261" s="72" t="s">
        <v>14</v>
      </c>
      <c r="E10261" s="72" t="s">
        <v>51</v>
      </c>
      <c r="F10261" s="73">
        <v>621</v>
      </c>
      <c r="G10261" s="72" t="s">
        <v>16</v>
      </c>
      <c r="H10261" s="72" t="s">
        <v>17</v>
      </c>
      <c r="I10261" s="72" t="s">
        <v>18</v>
      </c>
      <c r="J10261" s="72" t="s">
        <v>19</v>
      </c>
      <c r="K10261" s="72" t="s">
        <v>205</v>
      </c>
      <c r="L10261" s="72" t="s">
        <v>206</v>
      </c>
      <c r="M10261" s="72"/>
    </row>
    <row r="10262" spans="2:13" x14ac:dyDescent="0.25">
      <c r="B10262" s="72" t="s">
        <v>12</v>
      </c>
      <c r="C10262" s="72" t="s">
        <v>13</v>
      </c>
      <c r="D10262" s="72" t="s">
        <v>14</v>
      </c>
      <c r="E10262" s="72" t="s">
        <v>68</v>
      </c>
      <c r="F10262" s="73">
        <v>-1775</v>
      </c>
      <c r="G10262" s="72" t="s">
        <v>16</v>
      </c>
      <c r="H10262" s="72" t="s">
        <v>24</v>
      </c>
      <c r="I10262" s="72" t="s">
        <v>18</v>
      </c>
      <c r="J10262" s="72" t="s">
        <v>19</v>
      </c>
      <c r="K10262" s="72" t="s">
        <v>25</v>
      </c>
      <c r="L10262" s="72" t="s">
        <v>442</v>
      </c>
      <c r="M10262" s="72"/>
    </row>
    <row r="10263" spans="2:13" x14ac:dyDescent="0.25">
      <c r="B10263" s="72" t="s">
        <v>12</v>
      </c>
      <c r="C10263" s="72" t="s">
        <v>13</v>
      </c>
      <c r="D10263" s="72" t="s">
        <v>14</v>
      </c>
      <c r="E10263" s="72" t="s">
        <v>79</v>
      </c>
      <c r="F10263" s="73">
        <v>-5296</v>
      </c>
      <c r="G10263" s="72" t="s">
        <v>16</v>
      </c>
      <c r="H10263" s="72" t="s">
        <v>24</v>
      </c>
      <c r="I10263" s="72" t="s">
        <v>18</v>
      </c>
      <c r="J10263" s="72" t="s">
        <v>19</v>
      </c>
      <c r="K10263" s="72" t="s">
        <v>25</v>
      </c>
      <c r="L10263" s="72" t="s">
        <v>296</v>
      </c>
      <c r="M10263" s="72"/>
    </row>
    <row r="10264" spans="2:13" x14ac:dyDescent="0.25">
      <c r="B10264" s="72" t="s">
        <v>12</v>
      </c>
      <c r="C10264" s="72" t="s">
        <v>13</v>
      </c>
      <c r="D10264" s="72" t="s">
        <v>14</v>
      </c>
      <c r="E10264" s="72" t="s">
        <v>83</v>
      </c>
      <c r="F10264" s="73">
        <v>406253</v>
      </c>
      <c r="G10264" s="72" t="s">
        <v>16</v>
      </c>
      <c r="H10264" s="72" t="s">
        <v>24</v>
      </c>
      <c r="I10264" s="72" t="s">
        <v>18</v>
      </c>
      <c r="J10264" s="72" t="s">
        <v>19</v>
      </c>
      <c r="K10264" s="72" t="s">
        <v>130</v>
      </c>
      <c r="L10264" s="72" t="s">
        <v>418</v>
      </c>
      <c r="M10264" s="72"/>
    </row>
    <row r="10265" spans="2:13" x14ac:dyDescent="0.25">
      <c r="B10265" s="72" t="s">
        <v>12</v>
      </c>
      <c r="C10265" s="72" t="s">
        <v>13</v>
      </c>
      <c r="D10265" s="72" t="s">
        <v>14</v>
      </c>
      <c r="E10265" s="72" t="s">
        <v>33</v>
      </c>
      <c r="F10265" s="73">
        <v>149296</v>
      </c>
      <c r="G10265" s="72" t="s">
        <v>16</v>
      </c>
      <c r="H10265" s="72" t="s">
        <v>24</v>
      </c>
      <c r="I10265" s="72" t="s">
        <v>18</v>
      </c>
      <c r="J10265" s="72" t="s">
        <v>19</v>
      </c>
      <c r="K10265" s="72" t="s">
        <v>96</v>
      </c>
      <c r="L10265" s="72" t="s">
        <v>172</v>
      </c>
      <c r="M10265" s="72" t="s">
        <v>47</v>
      </c>
    </row>
    <row r="10266" spans="2:13" x14ac:dyDescent="0.25">
      <c r="B10266" s="72" t="s">
        <v>12</v>
      </c>
      <c r="C10266" s="72" t="s">
        <v>13</v>
      </c>
      <c r="D10266" s="72" t="s">
        <v>14</v>
      </c>
      <c r="E10266" s="72" t="s">
        <v>79</v>
      </c>
      <c r="F10266" s="73">
        <v>-14133</v>
      </c>
      <c r="G10266" s="72" t="s">
        <v>16</v>
      </c>
      <c r="H10266" s="72" t="s">
        <v>24</v>
      </c>
      <c r="I10266" s="72" t="s">
        <v>18</v>
      </c>
      <c r="J10266" s="72" t="s">
        <v>19</v>
      </c>
      <c r="K10266" s="72" t="s">
        <v>117</v>
      </c>
      <c r="L10266" s="72" t="s">
        <v>387</v>
      </c>
      <c r="M10266" s="72"/>
    </row>
    <row r="10267" spans="2:13" x14ac:dyDescent="0.25">
      <c r="B10267" s="72" t="s">
        <v>12</v>
      </c>
      <c r="C10267" s="72" t="s">
        <v>13</v>
      </c>
      <c r="D10267" s="72" t="s">
        <v>14</v>
      </c>
      <c r="E10267" s="72" t="s">
        <v>659</v>
      </c>
      <c r="F10267" s="73">
        <v>31303</v>
      </c>
      <c r="G10267" s="72" t="s">
        <v>16</v>
      </c>
      <c r="H10267" s="72" t="s">
        <v>24</v>
      </c>
      <c r="I10267" s="72" t="s">
        <v>18</v>
      </c>
      <c r="J10267" s="72" t="s">
        <v>19</v>
      </c>
      <c r="K10267" s="72" t="s">
        <v>96</v>
      </c>
      <c r="L10267" s="72" t="s">
        <v>403</v>
      </c>
      <c r="M10267" s="72" t="s">
        <v>57</v>
      </c>
    </row>
    <row r="10268" spans="2:13" x14ac:dyDescent="0.25">
      <c r="B10268" s="72" t="s">
        <v>12</v>
      </c>
      <c r="C10268" s="72" t="s">
        <v>13</v>
      </c>
      <c r="D10268" s="72" t="s">
        <v>14</v>
      </c>
      <c r="E10268" s="72" t="s">
        <v>41</v>
      </c>
      <c r="F10268" s="73">
        <v>-35</v>
      </c>
      <c r="G10268" s="72" t="s">
        <v>16</v>
      </c>
      <c r="H10268" s="72" t="s">
        <v>24</v>
      </c>
      <c r="I10268" s="72" t="s">
        <v>18</v>
      </c>
      <c r="J10268" s="72" t="s">
        <v>19</v>
      </c>
      <c r="K10268" s="72" t="s">
        <v>37</v>
      </c>
      <c r="L10268" s="72" t="s">
        <v>658</v>
      </c>
      <c r="M10268" s="72"/>
    </row>
    <row r="10269" spans="2:13" x14ac:dyDescent="0.25">
      <c r="B10269" s="72" t="s">
        <v>12</v>
      </c>
      <c r="C10269" s="72" t="s">
        <v>13</v>
      </c>
      <c r="D10269" s="72" t="s">
        <v>14</v>
      </c>
      <c r="E10269" s="72" t="s">
        <v>68</v>
      </c>
      <c r="F10269" s="73">
        <v>-2968</v>
      </c>
      <c r="G10269" s="72" t="s">
        <v>16</v>
      </c>
      <c r="H10269" s="72" t="s">
        <v>17</v>
      </c>
      <c r="I10269" s="72" t="s">
        <v>18</v>
      </c>
      <c r="J10269" s="72" t="s">
        <v>19</v>
      </c>
      <c r="K10269" s="72" t="s">
        <v>25</v>
      </c>
      <c r="L10269" s="72" t="s">
        <v>219</v>
      </c>
      <c r="M10269" s="72"/>
    </row>
    <row r="10270" spans="2:13" x14ac:dyDescent="0.25">
      <c r="B10270" s="72" t="s">
        <v>12</v>
      </c>
      <c r="C10270" s="72" t="s">
        <v>13</v>
      </c>
      <c r="D10270" s="72" t="s">
        <v>14</v>
      </c>
      <c r="E10270" s="72" t="s">
        <v>83</v>
      </c>
      <c r="F10270" s="73">
        <v>149679</v>
      </c>
      <c r="G10270" s="72" t="s">
        <v>16</v>
      </c>
      <c r="H10270" s="72" t="s">
        <v>24</v>
      </c>
      <c r="I10270" s="72" t="s">
        <v>18</v>
      </c>
      <c r="J10270" s="72" t="s">
        <v>19</v>
      </c>
      <c r="K10270" s="72" t="s">
        <v>25</v>
      </c>
      <c r="L10270" s="72" t="s">
        <v>347</v>
      </c>
      <c r="M10270" s="72"/>
    </row>
    <row r="10271" spans="2:13" x14ac:dyDescent="0.25">
      <c r="B10271" s="72" t="s">
        <v>12</v>
      </c>
      <c r="C10271" s="72" t="s">
        <v>13</v>
      </c>
      <c r="D10271" s="72" t="s">
        <v>14</v>
      </c>
      <c r="E10271" s="72" t="s">
        <v>83</v>
      </c>
      <c r="F10271" s="73">
        <v>669</v>
      </c>
      <c r="G10271" s="72" t="s">
        <v>16</v>
      </c>
      <c r="H10271" s="72" t="s">
        <v>17</v>
      </c>
      <c r="I10271" s="72" t="s">
        <v>18</v>
      </c>
      <c r="J10271" s="72" t="s">
        <v>19</v>
      </c>
      <c r="K10271" s="72" t="s">
        <v>25</v>
      </c>
      <c r="L10271" s="72" t="s">
        <v>512</v>
      </c>
      <c r="M10271" s="72"/>
    </row>
    <row r="10272" spans="2:13" x14ac:dyDescent="0.25">
      <c r="B10272" s="72" t="s">
        <v>12</v>
      </c>
      <c r="C10272" s="72" t="s">
        <v>13</v>
      </c>
      <c r="D10272" s="72" t="s">
        <v>14</v>
      </c>
      <c r="E10272" s="72" t="s">
        <v>79</v>
      </c>
      <c r="F10272" s="73">
        <v>-578</v>
      </c>
      <c r="G10272" s="72" t="s">
        <v>16</v>
      </c>
      <c r="H10272" s="72" t="s">
        <v>17</v>
      </c>
      <c r="I10272" s="72" t="s">
        <v>18</v>
      </c>
      <c r="J10272" s="72" t="s">
        <v>19</v>
      </c>
      <c r="K10272" s="72" t="s">
        <v>25</v>
      </c>
      <c r="L10272" s="72" t="s">
        <v>660</v>
      </c>
      <c r="M10272" s="72"/>
    </row>
    <row r="10273" spans="2:13" x14ac:dyDescent="0.25">
      <c r="B10273" s="72" t="s">
        <v>12</v>
      </c>
      <c r="C10273" s="72" t="s">
        <v>13</v>
      </c>
      <c r="D10273" s="72" t="s">
        <v>14</v>
      </c>
      <c r="E10273" s="72" t="s">
        <v>36</v>
      </c>
      <c r="F10273" s="73">
        <v>155857</v>
      </c>
      <c r="G10273" s="72" t="s">
        <v>16</v>
      </c>
      <c r="H10273" s="72" t="s">
        <v>17</v>
      </c>
      <c r="I10273" s="72" t="s">
        <v>18</v>
      </c>
      <c r="J10273" s="72" t="s">
        <v>19</v>
      </c>
      <c r="K10273" s="72" t="s">
        <v>25</v>
      </c>
      <c r="L10273" s="72" t="s">
        <v>434</v>
      </c>
      <c r="M10273" s="72" t="s">
        <v>29</v>
      </c>
    </row>
    <row r="10274" spans="2:13" x14ac:dyDescent="0.25">
      <c r="B10274" s="72" t="s">
        <v>12</v>
      </c>
      <c r="C10274" s="72" t="s">
        <v>13</v>
      </c>
      <c r="D10274" s="72" t="s">
        <v>14</v>
      </c>
      <c r="E10274" s="72" t="s">
        <v>68</v>
      </c>
      <c r="F10274" s="73">
        <v>-8705</v>
      </c>
      <c r="G10274" s="72" t="s">
        <v>16</v>
      </c>
      <c r="H10274" s="72" t="s">
        <v>24</v>
      </c>
      <c r="I10274" s="72" t="s">
        <v>18</v>
      </c>
      <c r="J10274" s="72" t="s">
        <v>19</v>
      </c>
      <c r="K10274" s="72" t="s">
        <v>117</v>
      </c>
      <c r="L10274" s="72" t="s">
        <v>609</v>
      </c>
      <c r="M10274" s="72"/>
    </row>
    <row r="10275" spans="2:13" x14ac:dyDescent="0.25">
      <c r="B10275" s="72" t="s">
        <v>12</v>
      </c>
      <c r="C10275" s="72" t="s">
        <v>13</v>
      </c>
      <c r="D10275" s="72" t="s">
        <v>14</v>
      </c>
      <c r="E10275" s="72" t="s">
        <v>30</v>
      </c>
      <c r="F10275" s="73">
        <v>-9</v>
      </c>
      <c r="G10275" s="72" t="s">
        <v>16</v>
      </c>
      <c r="H10275" s="72" t="s">
        <v>24</v>
      </c>
      <c r="I10275" s="72" t="s">
        <v>18</v>
      </c>
      <c r="J10275" s="72" t="s">
        <v>19</v>
      </c>
      <c r="K10275" s="72" t="s">
        <v>43</v>
      </c>
      <c r="L10275" s="72" t="s">
        <v>501</v>
      </c>
      <c r="M10275" s="72"/>
    </row>
    <row r="10276" spans="2:13" x14ac:dyDescent="0.25">
      <c r="B10276" s="72" t="s">
        <v>12</v>
      </c>
      <c r="C10276" s="72" t="s">
        <v>13</v>
      </c>
      <c r="D10276" s="72" t="s">
        <v>14</v>
      </c>
      <c r="E10276" s="72" t="s">
        <v>36</v>
      </c>
      <c r="F10276" s="73">
        <v>67074</v>
      </c>
      <c r="G10276" s="72" t="s">
        <v>16</v>
      </c>
      <c r="H10276" s="72" t="s">
        <v>24</v>
      </c>
      <c r="I10276" s="72" t="s">
        <v>18</v>
      </c>
      <c r="J10276" s="72" t="s">
        <v>19</v>
      </c>
      <c r="K10276" s="72" t="s">
        <v>20</v>
      </c>
      <c r="L10276" s="72" t="s">
        <v>181</v>
      </c>
      <c r="M10276" s="72" t="s">
        <v>29</v>
      </c>
    </row>
    <row r="10277" spans="2:13" x14ac:dyDescent="0.25">
      <c r="B10277" s="72" t="s">
        <v>12</v>
      </c>
      <c r="C10277" s="72" t="s">
        <v>13</v>
      </c>
      <c r="D10277" s="72" t="s">
        <v>14</v>
      </c>
      <c r="E10277" s="72" t="s">
        <v>83</v>
      </c>
      <c r="F10277" s="73">
        <v>1300733</v>
      </c>
      <c r="G10277" s="72" t="s">
        <v>16</v>
      </c>
      <c r="H10277" s="72" t="s">
        <v>24</v>
      </c>
      <c r="I10277" s="72" t="s">
        <v>18</v>
      </c>
      <c r="J10277" s="72" t="s">
        <v>19</v>
      </c>
      <c r="K10277" s="72" t="s">
        <v>43</v>
      </c>
      <c r="L10277" s="72" t="s">
        <v>378</v>
      </c>
      <c r="M10277" s="72"/>
    </row>
    <row r="10278" spans="2:13" x14ac:dyDescent="0.25">
      <c r="B10278" s="72" t="s">
        <v>12</v>
      </c>
      <c r="C10278" s="72" t="s">
        <v>13</v>
      </c>
      <c r="D10278" s="72" t="s">
        <v>14</v>
      </c>
      <c r="E10278" s="72" t="s">
        <v>85</v>
      </c>
      <c r="F10278" s="73">
        <v>4403</v>
      </c>
      <c r="G10278" s="72" t="s">
        <v>16</v>
      </c>
      <c r="H10278" s="72" t="s">
        <v>24</v>
      </c>
      <c r="I10278" s="72" t="s">
        <v>18</v>
      </c>
      <c r="J10278" s="72" t="s">
        <v>19</v>
      </c>
      <c r="K10278" s="72" t="s">
        <v>43</v>
      </c>
      <c r="L10278" s="72" t="s">
        <v>163</v>
      </c>
      <c r="M10278" s="72"/>
    </row>
    <row r="10279" spans="2:13" x14ac:dyDescent="0.25">
      <c r="B10279" s="72" t="s">
        <v>12</v>
      </c>
      <c r="C10279" s="72" t="s">
        <v>13</v>
      </c>
      <c r="D10279" s="72" t="s">
        <v>14</v>
      </c>
      <c r="E10279" s="72" t="s">
        <v>68</v>
      </c>
      <c r="F10279" s="73">
        <v>-49159</v>
      </c>
      <c r="G10279" s="72" t="s">
        <v>16</v>
      </c>
      <c r="H10279" s="72" t="s">
        <v>24</v>
      </c>
      <c r="I10279" s="72" t="s">
        <v>18</v>
      </c>
      <c r="J10279" s="72" t="s">
        <v>19</v>
      </c>
      <c r="K10279" s="72" t="s">
        <v>49</v>
      </c>
      <c r="L10279" s="72" t="s">
        <v>178</v>
      </c>
      <c r="M10279" s="72"/>
    </row>
    <row r="10280" spans="2:13" x14ac:dyDescent="0.25">
      <c r="B10280" s="72" t="s">
        <v>12</v>
      </c>
      <c r="C10280" s="72" t="s">
        <v>13</v>
      </c>
      <c r="D10280" s="72" t="s">
        <v>14</v>
      </c>
      <c r="E10280" s="72" t="s">
        <v>83</v>
      </c>
      <c r="F10280" s="73">
        <v>3287</v>
      </c>
      <c r="G10280" s="72" t="s">
        <v>16</v>
      </c>
      <c r="H10280" s="72" t="s">
        <v>17</v>
      </c>
      <c r="I10280" s="72" t="s">
        <v>18</v>
      </c>
      <c r="J10280" s="72" t="s">
        <v>19</v>
      </c>
      <c r="K10280" s="72" t="s">
        <v>25</v>
      </c>
      <c r="L10280" s="72" t="s">
        <v>506</v>
      </c>
      <c r="M10280" s="72"/>
    </row>
    <row r="10281" spans="2:13" x14ac:dyDescent="0.25">
      <c r="B10281" s="72" t="s">
        <v>12</v>
      </c>
      <c r="C10281" s="72" t="s">
        <v>13</v>
      </c>
      <c r="D10281" s="72" t="s">
        <v>14</v>
      </c>
      <c r="E10281" s="72" t="s">
        <v>68</v>
      </c>
      <c r="F10281" s="73">
        <v>-1142051</v>
      </c>
      <c r="G10281" s="72" t="s">
        <v>16</v>
      </c>
      <c r="H10281" s="72" t="s">
        <v>24</v>
      </c>
      <c r="I10281" s="72" t="s">
        <v>18</v>
      </c>
      <c r="J10281" s="72" t="s">
        <v>19</v>
      </c>
      <c r="K10281" s="72" t="s">
        <v>96</v>
      </c>
      <c r="L10281" s="72" t="s">
        <v>403</v>
      </c>
      <c r="M10281" s="72"/>
    </row>
    <row r="10282" spans="2:13" x14ac:dyDescent="0.25">
      <c r="B10282" s="72" t="s">
        <v>12</v>
      </c>
      <c r="C10282" s="72" t="s">
        <v>13</v>
      </c>
      <c r="D10282" s="72" t="s">
        <v>14</v>
      </c>
      <c r="E10282" s="72" t="s">
        <v>41</v>
      </c>
      <c r="F10282" s="73">
        <v>-556</v>
      </c>
      <c r="G10282" s="72" t="s">
        <v>16</v>
      </c>
      <c r="H10282" s="72" t="s">
        <v>24</v>
      </c>
      <c r="I10282" s="72" t="s">
        <v>18</v>
      </c>
      <c r="J10282" s="72" t="s">
        <v>19</v>
      </c>
      <c r="K10282" s="72" t="s">
        <v>37</v>
      </c>
      <c r="L10282" s="72" t="s">
        <v>389</v>
      </c>
      <c r="M10282" s="72"/>
    </row>
    <row r="10283" spans="2:13" x14ac:dyDescent="0.25">
      <c r="B10283" s="72" t="s">
        <v>12</v>
      </c>
      <c r="C10283" s="72" t="s">
        <v>13</v>
      </c>
      <c r="D10283" s="72" t="s">
        <v>14</v>
      </c>
      <c r="E10283" s="72" t="s">
        <v>144</v>
      </c>
      <c r="F10283" s="73">
        <v>29549</v>
      </c>
      <c r="G10283" s="72" t="s">
        <v>16</v>
      </c>
      <c r="H10283" s="72" t="s">
        <v>24</v>
      </c>
      <c r="I10283" s="72" t="s">
        <v>18</v>
      </c>
      <c r="J10283" s="72" t="s">
        <v>19</v>
      </c>
      <c r="K10283" s="72" t="s">
        <v>25</v>
      </c>
      <c r="L10283" s="72" t="s">
        <v>304</v>
      </c>
      <c r="M10283" s="72" t="s">
        <v>133</v>
      </c>
    </row>
    <row r="10284" spans="2:13" x14ac:dyDescent="0.25">
      <c r="B10284" s="72" t="s">
        <v>12</v>
      </c>
      <c r="C10284" s="72" t="s">
        <v>13</v>
      </c>
      <c r="D10284" s="72" t="s">
        <v>14</v>
      </c>
      <c r="E10284" s="72" t="s">
        <v>51</v>
      </c>
      <c r="F10284" s="73">
        <v>984337</v>
      </c>
      <c r="G10284" s="72" t="s">
        <v>16</v>
      </c>
      <c r="H10284" s="72" t="s">
        <v>24</v>
      </c>
      <c r="I10284" s="72" t="s">
        <v>18</v>
      </c>
      <c r="J10284" s="72" t="s">
        <v>19</v>
      </c>
      <c r="K10284" s="72" t="s">
        <v>37</v>
      </c>
      <c r="L10284" s="72" t="s">
        <v>611</v>
      </c>
      <c r="M10284" s="72"/>
    </row>
    <row r="10285" spans="2:13" x14ac:dyDescent="0.25">
      <c r="B10285" s="72" t="s">
        <v>12</v>
      </c>
      <c r="C10285" s="72" t="s">
        <v>13</v>
      </c>
      <c r="D10285" s="72" t="s">
        <v>14</v>
      </c>
      <c r="E10285" s="72" t="s">
        <v>81</v>
      </c>
      <c r="F10285" s="73">
        <v>169529</v>
      </c>
      <c r="G10285" s="72" t="s">
        <v>16</v>
      </c>
      <c r="H10285" s="72" t="s">
        <v>17</v>
      </c>
      <c r="I10285" s="72" t="s">
        <v>18</v>
      </c>
      <c r="J10285" s="72" t="s">
        <v>19</v>
      </c>
      <c r="K10285" s="72" t="s">
        <v>25</v>
      </c>
      <c r="L10285" s="72" t="s">
        <v>377</v>
      </c>
      <c r="M10285" s="72" t="s">
        <v>47</v>
      </c>
    </row>
    <row r="10286" spans="2:13" x14ac:dyDescent="0.25">
      <c r="B10286" s="72" t="s">
        <v>12</v>
      </c>
      <c r="C10286" s="72" t="s">
        <v>13</v>
      </c>
      <c r="D10286" s="72" t="s">
        <v>14</v>
      </c>
      <c r="E10286" s="72" t="s">
        <v>79</v>
      </c>
      <c r="F10286" s="73">
        <v>-95</v>
      </c>
      <c r="G10286" s="72" t="s">
        <v>16</v>
      </c>
      <c r="H10286" s="72" t="s">
        <v>17</v>
      </c>
      <c r="I10286" s="72" t="s">
        <v>48</v>
      </c>
      <c r="J10286" s="72" t="s">
        <v>19</v>
      </c>
      <c r="K10286" s="72" t="s">
        <v>49</v>
      </c>
      <c r="L10286" s="72" t="s">
        <v>203</v>
      </c>
      <c r="M10286" s="72"/>
    </row>
    <row r="10287" spans="2:13" x14ac:dyDescent="0.25">
      <c r="B10287" s="72" t="s">
        <v>12</v>
      </c>
      <c r="C10287" s="72" t="s">
        <v>13</v>
      </c>
      <c r="D10287" s="72" t="s">
        <v>14</v>
      </c>
      <c r="E10287" s="72" t="s">
        <v>30</v>
      </c>
      <c r="F10287" s="73">
        <v>-36850</v>
      </c>
      <c r="G10287" s="72" t="s">
        <v>16</v>
      </c>
      <c r="H10287" s="72" t="s">
        <v>17</v>
      </c>
      <c r="I10287" s="72" t="s">
        <v>18</v>
      </c>
      <c r="J10287" s="72" t="s">
        <v>19</v>
      </c>
      <c r="K10287" s="72" t="s">
        <v>25</v>
      </c>
      <c r="L10287" s="72" t="s">
        <v>110</v>
      </c>
      <c r="M10287" s="72"/>
    </row>
    <row r="10288" spans="2:13" x14ac:dyDescent="0.25">
      <c r="B10288" s="72" t="s">
        <v>12</v>
      </c>
      <c r="C10288" s="72" t="s">
        <v>13</v>
      </c>
      <c r="D10288" s="72" t="s">
        <v>14</v>
      </c>
      <c r="E10288" s="72" t="s">
        <v>36</v>
      </c>
      <c r="F10288" s="73">
        <v>134464</v>
      </c>
      <c r="G10288" s="72" t="s">
        <v>16</v>
      </c>
      <c r="H10288" s="72" t="s">
        <v>17</v>
      </c>
      <c r="I10288" s="72" t="s">
        <v>18</v>
      </c>
      <c r="J10288" s="72" t="s">
        <v>19</v>
      </c>
      <c r="K10288" s="72" t="s">
        <v>25</v>
      </c>
      <c r="L10288" s="72" t="s">
        <v>398</v>
      </c>
      <c r="M10288" s="72" t="s">
        <v>29</v>
      </c>
    </row>
    <row r="10289" spans="2:13" x14ac:dyDescent="0.25">
      <c r="B10289" s="72" t="s">
        <v>12</v>
      </c>
      <c r="C10289" s="72" t="s">
        <v>13</v>
      </c>
      <c r="D10289" s="72" t="s">
        <v>14</v>
      </c>
      <c r="E10289" s="72" t="s">
        <v>55</v>
      </c>
      <c r="F10289" s="73">
        <v>1041635</v>
      </c>
      <c r="G10289" s="72" t="s">
        <v>16</v>
      </c>
      <c r="H10289" s="72" t="s">
        <v>17</v>
      </c>
      <c r="I10289" s="72" t="s">
        <v>18</v>
      </c>
      <c r="J10289" s="72" t="s">
        <v>19</v>
      </c>
      <c r="K10289" s="72" t="s">
        <v>25</v>
      </c>
      <c r="L10289" s="72" t="s">
        <v>488</v>
      </c>
      <c r="M10289" s="72" t="s">
        <v>112</v>
      </c>
    </row>
    <row r="10290" spans="2:13" x14ac:dyDescent="0.25">
      <c r="B10290" s="72" t="s">
        <v>12</v>
      </c>
      <c r="C10290" s="72" t="s">
        <v>13</v>
      </c>
      <c r="D10290" s="72" t="s">
        <v>14</v>
      </c>
      <c r="E10290" s="72" t="s">
        <v>27</v>
      </c>
      <c r="F10290" s="73">
        <v>1152974</v>
      </c>
      <c r="G10290" s="72" t="s">
        <v>16</v>
      </c>
      <c r="H10290" s="72" t="s">
        <v>24</v>
      </c>
      <c r="I10290" s="72" t="s">
        <v>18</v>
      </c>
      <c r="J10290" s="72" t="s">
        <v>19</v>
      </c>
      <c r="K10290" s="72" t="s">
        <v>25</v>
      </c>
      <c r="L10290" s="72" t="s">
        <v>273</v>
      </c>
      <c r="M10290" s="72" t="s">
        <v>112</v>
      </c>
    </row>
    <row r="10291" spans="2:13" x14ac:dyDescent="0.25">
      <c r="B10291" s="72" t="s">
        <v>12</v>
      </c>
      <c r="C10291" s="72" t="s">
        <v>13</v>
      </c>
      <c r="D10291" s="72" t="s">
        <v>14</v>
      </c>
      <c r="E10291" s="72" t="s">
        <v>79</v>
      </c>
      <c r="F10291" s="73">
        <v>-475</v>
      </c>
      <c r="G10291" s="72" t="s">
        <v>16</v>
      </c>
      <c r="H10291" s="72" t="s">
        <v>17</v>
      </c>
      <c r="I10291" s="72" t="s">
        <v>18</v>
      </c>
      <c r="J10291" s="72" t="s">
        <v>19</v>
      </c>
      <c r="K10291" s="72" t="s">
        <v>25</v>
      </c>
      <c r="L10291" s="72" t="s">
        <v>200</v>
      </c>
      <c r="M10291" s="72"/>
    </row>
    <row r="10292" spans="2:13" x14ac:dyDescent="0.25">
      <c r="B10292" s="72" t="s">
        <v>12</v>
      </c>
      <c r="C10292" s="72" t="s">
        <v>13</v>
      </c>
      <c r="D10292" s="72" t="s">
        <v>14</v>
      </c>
      <c r="E10292" s="72" t="s">
        <v>30</v>
      </c>
      <c r="F10292" s="73">
        <v>-5531</v>
      </c>
      <c r="G10292" s="72" t="s">
        <v>16</v>
      </c>
      <c r="H10292" s="72" t="s">
        <v>24</v>
      </c>
      <c r="I10292" s="72" t="s">
        <v>18</v>
      </c>
      <c r="J10292" s="72" t="s">
        <v>19</v>
      </c>
      <c r="K10292" s="72" t="s">
        <v>25</v>
      </c>
      <c r="L10292" s="72" t="s">
        <v>592</v>
      </c>
      <c r="M10292" s="72"/>
    </row>
    <row r="10293" spans="2:13" x14ac:dyDescent="0.25">
      <c r="B10293" s="72" t="s">
        <v>12</v>
      </c>
      <c r="C10293" s="72" t="s">
        <v>13</v>
      </c>
      <c r="D10293" s="72" t="s">
        <v>14</v>
      </c>
      <c r="E10293" s="72" t="s">
        <v>65</v>
      </c>
      <c r="F10293" s="73">
        <v>194183</v>
      </c>
      <c r="G10293" s="72" t="s">
        <v>16</v>
      </c>
      <c r="H10293" s="72" t="s">
        <v>24</v>
      </c>
      <c r="I10293" s="72" t="s">
        <v>18</v>
      </c>
      <c r="J10293" s="72" t="s">
        <v>19</v>
      </c>
      <c r="K10293" s="72" t="s">
        <v>25</v>
      </c>
      <c r="L10293" s="72" t="s">
        <v>128</v>
      </c>
      <c r="M10293" s="72" t="s">
        <v>133</v>
      </c>
    </row>
    <row r="10294" spans="2:13" x14ac:dyDescent="0.25">
      <c r="B10294" s="72" t="s">
        <v>12</v>
      </c>
      <c r="C10294" s="72" t="s">
        <v>13</v>
      </c>
      <c r="D10294" s="72" t="s">
        <v>14</v>
      </c>
      <c r="E10294" s="72" t="s">
        <v>39</v>
      </c>
      <c r="F10294" s="73">
        <v>-221959</v>
      </c>
      <c r="G10294" s="72" t="s">
        <v>16</v>
      </c>
      <c r="H10294" s="72" t="s">
        <v>17</v>
      </c>
      <c r="I10294" s="72" t="s">
        <v>18</v>
      </c>
      <c r="J10294" s="72" t="s">
        <v>19</v>
      </c>
      <c r="K10294" s="72" t="s">
        <v>25</v>
      </c>
      <c r="L10294" s="72" t="s">
        <v>234</v>
      </c>
      <c r="M10294" s="72"/>
    </row>
    <row r="10295" spans="2:13" x14ac:dyDescent="0.25">
      <c r="B10295" s="72" t="s">
        <v>12</v>
      </c>
      <c r="C10295" s="72" t="s">
        <v>13</v>
      </c>
      <c r="D10295" s="72" t="s">
        <v>14</v>
      </c>
      <c r="E10295" s="72" t="s">
        <v>353</v>
      </c>
      <c r="F10295" s="73">
        <v>108112</v>
      </c>
      <c r="G10295" s="72" t="s">
        <v>16</v>
      </c>
      <c r="H10295" s="72" t="s">
        <v>24</v>
      </c>
      <c r="I10295" s="72" t="s">
        <v>18</v>
      </c>
      <c r="J10295" s="72" t="s">
        <v>19</v>
      </c>
      <c r="K10295" s="72" t="s">
        <v>99</v>
      </c>
      <c r="L10295" s="72" t="s">
        <v>638</v>
      </c>
      <c r="M10295" s="72" t="s">
        <v>133</v>
      </c>
    </row>
    <row r="10296" spans="2:13" x14ac:dyDescent="0.25">
      <c r="B10296" s="72" t="s">
        <v>12</v>
      </c>
      <c r="C10296" s="72" t="s">
        <v>13</v>
      </c>
      <c r="D10296" s="72" t="s">
        <v>14</v>
      </c>
      <c r="E10296" s="72" t="s">
        <v>68</v>
      </c>
      <c r="F10296" s="73">
        <v>-518</v>
      </c>
      <c r="G10296" s="72" t="s">
        <v>16</v>
      </c>
      <c r="H10296" s="72" t="s">
        <v>17</v>
      </c>
      <c r="I10296" s="72" t="s">
        <v>18</v>
      </c>
      <c r="J10296" s="72" t="s">
        <v>19</v>
      </c>
      <c r="K10296" s="72" t="s">
        <v>43</v>
      </c>
      <c r="L10296" s="72" t="s">
        <v>189</v>
      </c>
      <c r="M10296" s="72"/>
    </row>
    <row r="10297" spans="2:13" x14ac:dyDescent="0.25">
      <c r="B10297" s="72" t="s">
        <v>12</v>
      </c>
      <c r="C10297" s="72" t="s">
        <v>13</v>
      </c>
      <c r="D10297" s="72" t="s">
        <v>14</v>
      </c>
      <c r="E10297" s="72" t="s">
        <v>15</v>
      </c>
      <c r="F10297" s="73">
        <v>4123540</v>
      </c>
      <c r="G10297" s="72" t="s">
        <v>16</v>
      </c>
      <c r="H10297" s="72" t="s">
        <v>24</v>
      </c>
      <c r="I10297" s="72" t="s">
        <v>18</v>
      </c>
      <c r="J10297" s="72" t="s">
        <v>19</v>
      </c>
      <c r="K10297" s="72" t="s">
        <v>99</v>
      </c>
      <c r="L10297" s="72" t="s">
        <v>242</v>
      </c>
      <c r="M10297" s="72" t="s">
        <v>67</v>
      </c>
    </row>
    <row r="10298" spans="2:13" x14ac:dyDescent="0.25">
      <c r="B10298" s="72" t="s">
        <v>12</v>
      </c>
      <c r="C10298" s="72" t="s">
        <v>13</v>
      </c>
      <c r="D10298" s="72" t="s">
        <v>14</v>
      </c>
      <c r="E10298" s="72" t="s">
        <v>258</v>
      </c>
      <c r="F10298" s="73">
        <v>3648256</v>
      </c>
      <c r="G10298" s="72" t="s">
        <v>16</v>
      </c>
      <c r="H10298" s="72" t="s">
        <v>24</v>
      </c>
      <c r="I10298" s="72" t="s">
        <v>18</v>
      </c>
      <c r="J10298" s="72" t="s">
        <v>19</v>
      </c>
      <c r="K10298" s="72" t="s">
        <v>157</v>
      </c>
      <c r="L10298" s="72" t="s">
        <v>570</v>
      </c>
      <c r="M10298" s="72" t="s">
        <v>444</v>
      </c>
    </row>
    <row r="10299" spans="2:13" x14ac:dyDescent="0.25">
      <c r="B10299" s="72" t="s">
        <v>12</v>
      </c>
      <c r="C10299" s="72" t="s">
        <v>13</v>
      </c>
      <c r="D10299" s="72" t="s">
        <v>14</v>
      </c>
      <c r="E10299" s="72" t="s">
        <v>258</v>
      </c>
      <c r="F10299" s="73">
        <v>56139</v>
      </c>
      <c r="G10299" s="72" t="s">
        <v>16</v>
      </c>
      <c r="H10299" s="72" t="s">
        <v>24</v>
      </c>
      <c r="I10299" s="72" t="s">
        <v>48</v>
      </c>
      <c r="J10299" s="72" t="s">
        <v>19</v>
      </c>
      <c r="K10299" s="72" t="s">
        <v>185</v>
      </c>
      <c r="L10299" s="72" t="s">
        <v>440</v>
      </c>
      <c r="M10299" s="72" t="s">
        <v>243</v>
      </c>
    </row>
    <row r="10300" spans="2:13" x14ac:dyDescent="0.25">
      <c r="B10300" s="72" t="s">
        <v>12</v>
      </c>
      <c r="C10300" s="72" t="s">
        <v>13</v>
      </c>
      <c r="D10300" s="72" t="s">
        <v>14</v>
      </c>
      <c r="E10300" s="72" t="s">
        <v>51</v>
      </c>
      <c r="F10300" s="73">
        <v>175842</v>
      </c>
      <c r="G10300" s="72" t="s">
        <v>16</v>
      </c>
      <c r="H10300" s="72" t="s">
        <v>17</v>
      </c>
      <c r="I10300" s="72" t="s">
        <v>18</v>
      </c>
      <c r="J10300" s="72" t="s">
        <v>19</v>
      </c>
      <c r="K10300" s="72" t="s">
        <v>25</v>
      </c>
      <c r="L10300" s="72" t="s">
        <v>53</v>
      </c>
      <c r="M10300" s="72"/>
    </row>
    <row r="10301" spans="2:13" x14ac:dyDescent="0.25">
      <c r="B10301" s="72" t="s">
        <v>12</v>
      </c>
      <c r="C10301" s="72" t="s">
        <v>13</v>
      </c>
      <c r="D10301" s="72" t="s">
        <v>14</v>
      </c>
      <c r="E10301" s="72" t="s">
        <v>39</v>
      </c>
      <c r="F10301" s="73">
        <v>-196734</v>
      </c>
      <c r="G10301" s="72" t="s">
        <v>16</v>
      </c>
      <c r="H10301" s="72" t="s">
        <v>24</v>
      </c>
      <c r="I10301" s="72" t="s">
        <v>18</v>
      </c>
      <c r="J10301" s="72" t="s">
        <v>19</v>
      </c>
      <c r="K10301" s="72" t="s">
        <v>20</v>
      </c>
      <c r="L10301" s="72" t="s">
        <v>327</v>
      </c>
      <c r="M10301" s="72"/>
    </row>
    <row r="10302" spans="2:13" x14ac:dyDescent="0.25">
      <c r="B10302" s="72" t="s">
        <v>12</v>
      </c>
      <c r="C10302" s="72" t="s">
        <v>13</v>
      </c>
      <c r="D10302" s="72" t="s">
        <v>14</v>
      </c>
      <c r="E10302" s="72" t="s">
        <v>33</v>
      </c>
      <c r="F10302" s="73">
        <v>5802</v>
      </c>
      <c r="G10302" s="72" t="s">
        <v>16</v>
      </c>
      <c r="H10302" s="72" t="s">
        <v>17</v>
      </c>
      <c r="I10302" s="72" t="s">
        <v>18</v>
      </c>
      <c r="J10302" s="72" t="s">
        <v>19</v>
      </c>
      <c r="K10302" s="72" t="s">
        <v>20</v>
      </c>
      <c r="L10302" s="72" t="s">
        <v>98</v>
      </c>
      <c r="M10302" s="72" t="s">
        <v>112</v>
      </c>
    </row>
    <row r="10303" spans="2:13" x14ac:dyDescent="0.25">
      <c r="B10303" s="72" t="s">
        <v>12</v>
      </c>
      <c r="C10303" s="72" t="s">
        <v>13</v>
      </c>
      <c r="D10303" s="72" t="s">
        <v>14</v>
      </c>
      <c r="E10303" s="72" t="s">
        <v>68</v>
      </c>
      <c r="F10303" s="73">
        <v>-8933</v>
      </c>
      <c r="G10303" s="72" t="s">
        <v>16</v>
      </c>
      <c r="H10303" s="72" t="s">
        <v>17</v>
      </c>
      <c r="I10303" s="72" t="s">
        <v>18</v>
      </c>
      <c r="J10303" s="72" t="s">
        <v>19</v>
      </c>
      <c r="K10303" s="72" t="s">
        <v>49</v>
      </c>
      <c r="L10303" s="72" t="s">
        <v>248</v>
      </c>
      <c r="M10303" s="72"/>
    </row>
    <row r="10304" spans="2:13" x14ac:dyDescent="0.25">
      <c r="B10304" s="72" t="s">
        <v>12</v>
      </c>
      <c r="C10304" s="72" t="s">
        <v>13</v>
      </c>
      <c r="D10304" s="72" t="s">
        <v>14</v>
      </c>
      <c r="E10304" s="72" t="s">
        <v>55</v>
      </c>
      <c r="F10304" s="73">
        <v>6707945</v>
      </c>
      <c r="G10304" s="72" t="s">
        <v>16</v>
      </c>
      <c r="H10304" s="72" t="s">
        <v>17</v>
      </c>
      <c r="I10304" s="72" t="s">
        <v>18</v>
      </c>
      <c r="J10304" s="72" t="s">
        <v>19</v>
      </c>
      <c r="K10304" s="72" t="s">
        <v>25</v>
      </c>
      <c r="L10304" s="72" t="s">
        <v>180</v>
      </c>
      <c r="M10304" s="72" t="s">
        <v>29</v>
      </c>
    </row>
    <row r="10305" spans="2:13" x14ac:dyDescent="0.25">
      <c r="B10305" s="72" t="s">
        <v>12</v>
      </c>
      <c r="C10305" s="72" t="s">
        <v>13</v>
      </c>
      <c r="D10305" s="72" t="s">
        <v>14</v>
      </c>
      <c r="E10305" s="72" t="s">
        <v>241</v>
      </c>
      <c r="F10305" s="73">
        <v>143189</v>
      </c>
      <c r="G10305" s="72" t="s">
        <v>16</v>
      </c>
      <c r="H10305" s="72" t="s">
        <v>17</v>
      </c>
      <c r="I10305" s="72" t="s">
        <v>18</v>
      </c>
      <c r="J10305" s="72" t="s">
        <v>19</v>
      </c>
      <c r="K10305" s="72" t="s">
        <v>25</v>
      </c>
      <c r="L10305" s="72" t="s">
        <v>537</v>
      </c>
      <c r="M10305" s="72" t="s">
        <v>72</v>
      </c>
    </row>
    <row r="10306" spans="2:13" x14ac:dyDescent="0.25">
      <c r="B10306" s="72" t="s">
        <v>12</v>
      </c>
      <c r="C10306" s="72" t="s">
        <v>13</v>
      </c>
      <c r="D10306" s="72" t="s">
        <v>14</v>
      </c>
      <c r="E10306" s="72" t="s">
        <v>79</v>
      </c>
      <c r="F10306" s="73">
        <v>-13100</v>
      </c>
      <c r="G10306" s="72" t="s">
        <v>16</v>
      </c>
      <c r="H10306" s="72" t="s">
        <v>17</v>
      </c>
      <c r="I10306" s="72" t="s">
        <v>18</v>
      </c>
      <c r="J10306" s="72" t="s">
        <v>19</v>
      </c>
      <c r="K10306" s="72" t="s">
        <v>25</v>
      </c>
      <c r="L10306" s="72" t="s">
        <v>661</v>
      </c>
      <c r="M10306" s="72"/>
    </row>
    <row r="10307" spans="2:13" x14ac:dyDescent="0.25">
      <c r="B10307" s="72" t="s">
        <v>12</v>
      </c>
      <c r="C10307" s="72" t="s">
        <v>13</v>
      </c>
      <c r="D10307" s="72" t="s">
        <v>14</v>
      </c>
      <c r="E10307" s="72" t="s">
        <v>85</v>
      </c>
      <c r="F10307" s="73">
        <v>200431</v>
      </c>
      <c r="G10307" s="72" t="s">
        <v>16</v>
      </c>
      <c r="H10307" s="72" t="s">
        <v>24</v>
      </c>
      <c r="I10307" s="72" t="s">
        <v>18</v>
      </c>
      <c r="J10307" s="72" t="s">
        <v>19</v>
      </c>
      <c r="K10307" s="72" t="s">
        <v>157</v>
      </c>
      <c r="L10307" s="72" t="s">
        <v>414</v>
      </c>
      <c r="M10307" s="72"/>
    </row>
    <row r="10308" spans="2:13" x14ac:dyDescent="0.25">
      <c r="B10308" s="72" t="s">
        <v>12</v>
      </c>
      <c r="C10308" s="72" t="s">
        <v>13</v>
      </c>
      <c r="D10308" s="72" t="s">
        <v>14</v>
      </c>
      <c r="E10308" s="72" t="s">
        <v>83</v>
      </c>
      <c r="F10308" s="73">
        <v>5135</v>
      </c>
      <c r="G10308" s="72" t="s">
        <v>16</v>
      </c>
      <c r="H10308" s="72" t="s">
        <v>24</v>
      </c>
      <c r="I10308" s="72" t="s">
        <v>18</v>
      </c>
      <c r="J10308" s="72" t="s">
        <v>227</v>
      </c>
      <c r="K10308" s="72" t="s">
        <v>37</v>
      </c>
      <c r="L10308" s="72" t="s">
        <v>521</v>
      </c>
      <c r="M10308" s="72"/>
    </row>
    <row r="10309" spans="2:13" x14ac:dyDescent="0.25">
      <c r="B10309" s="72" t="s">
        <v>12</v>
      </c>
      <c r="C10309" s="72" t="s">
        <v>13</v>
      </c>
      <c r="D10309" s="72" t="s">
        <v>14</v>
      </c>
      <c r="E10309" s="72" t="s">
        <v>51</v>
      </c>
      <c r="F10309" s="73">
        <v>218525</v>
      </c>
      <c r="G10309" s="72" t="s">
        <v>16</v>
      </c>
      <c r="H10309" s="72" t="s">
        <v>24</v>
      </c>
      <c r="I10309" s="72" t="s">
        <v>18</v>
      </c>
      <c r="J10309" s="72" t="s">
        <v>19</v>
      </c>
      <c r="K10309" s="72" t="s">
        <v>25</v>
      </c>
      <c r="L10309" s="72" t="s">
        <v>191</v>
      </c>
      <c r="M10309" s="72"/>
    </row>
    <row r="10310" spans="2:13" x14ac:dyDescent="0.25">
      <c r="B10310" s="72" t="s">
        <v>12</v>
      </c>
      <c r="C10310" s="72" t="s">
        <v>13</v>
      </c>
      <c r="D10310" s="72" t="s">
        <v>14</v>
      </c>
      <c r="E10310" s="72" t="s">
        <v>83</v>
      </c>
      <c r="F10310" s="73">
        <v>13</v>
      </c>
      <c r="G10310" s="72" t="s">
        <v>16</v>
      </c>
      <c r="H10310" s="72" t="s">
        <v>24</v>
      </c>
      <c r="I10310" s="72" t="s">
        <v>48</v>
      </c>
      <c r="J10310" s="72" t="s">
        <v>19</v>
      </c>
      <c r="K10310" s="72" t="s">
        <v>43</v>
      </c>
      <c r="L10310" s="72" t="s">
        <v>163</v>
      </c>
      <c r="M10310" s="72"/>
    </row>
    <row r="10311" spans="2:13" x14ac:dyDescent="0.25">
      <c r="B10311" s="72" t="s">
        <v>12</v>
      </c>
      <c r="C10311" s="72" t="s">
        <v>13</v>
      </c>
      <c r="D10311" s="72" t="s">
        <v>14</v>
      </c>
      <c r="E10311" s="72" t="s">
        <v>68</v>
      </c>
      <c r="F10311" s="73">
        <v>-26671</v>
      </c>
      <c r="G10311" s="72" t="s">
        <v>16</v>
      </c>
      <c r="H10311" s="72" t="s">
        <v>24</v>
      </c>
      <c r="I10311" s="72" t="s">
        <v>18</v>
      </c>
      <c r="J10311" s="72" t="s">
        <v>19</v>
      </c>
      <c r="K10311" s="72" t="s">
        <v>37</v>
      </c>
      <c r="L10311" s="72" t="s">
        <v>485</v>
      </c>
      <c r="M10311" s="72"/>
    </row>
    <row r="10312" spans="2:13" x14ac:dyDescent="0.25">
      <c r="B10312" s="72" t="s">
        <v>12</v>
      </c>
      <c r="C10312" s="72" t="s">
        <v>13</v>
      </c>
      <c r="D10312" s="72" t="s">
        <v>14</v>
      </c>
      <c r="E10312" s="72" t="s">
        <v>79</v>
      </c>
      <c r="F10312" s="73">
        <v>-96781</v>
      </c>
      <c r="G10312" s="72" t="s">
        <v>16</v>
      </c>
      <c r="H10312" s="72" t="s">
        <v>24</v>
      </c>
      <c r="I10312" s="72" t="s">
        <v>18</v>
      </c>
      <c r="J10312" s="72" t="s">
        <v>19</v>
      </c>
      <c r="K10312" s="72" t="s">
        <v>99</v>
      </c>
      <c r="L10312" s="72" t="s">
        <v>366</v>
      </c>
      <c r="M10312" s="72"/>
    </row>
    <row r="10313" spans="2:13" x14ac:dyDescent="0.25">
      <c r="B10313" s="72" t="s">
        <v>12</v>
      </c>
      <c r="C10313" s="72" t="s">
        <v>13</v>
      </c>
      <c r="D10313" s="72" t="s">
        <v>14</v>
      </c>
      <c r="E10313" s="72" t="s">
        <v>51</v>
      </c>
      <c r="F10313" s="73">
        <v>217697</v>
      </c>
      <c r="G10313" s="72" t="s">
        <v>16</v>
      </c>
      <c r="H10313" s="72" t="s">
        <v>24</v>
      </c>
      <c r="I10313" s="72" t="s">
        <v>18</v>
      </c>
      <c r="J10313" s="72" t="s">
        <v>19</v>
      </c>
      <c r="K10313" s="72" t="s">
        <v>49</v>
      </c>
      <c r="L10313" s="72" t="s">
        <v>91</v>
      </c>
      <c r="M10313" s="72"/>
    </row>
    <row r="10314" spans="2:13" x14ac:dyDescent="0.25">
      <c r="B10314" s="72" t="s">
        <v>12</v>
      </c>
      <c r="C10314" s="72" t="s">
        <v>13</v>
      </c>
      <c r="D10314" s="72" t="s">
        <v>14</v>
      </c>
      <c r="E10314" s="72" t="s">
        <v>83</v>
      </c>
      <c r="F10314" s="73">
        <v>347673</v>
      </c>
      <c r="G10314" s="72" t="s">
        <v>16</v>
      </c>
      <c r="H10314" s="72" t="s">
        <v>17</v>
      </c>
      <c r="I10314" s="72" t="s">
        <v>48</v>
      </c>
      <c r="J10314" s="72" t="s">
        <v>19</v>
      </c>
      <c r="K10314" s="72" t="s">
        <v>20</v>
      </c>
      <c r="L10314" s="72" t="s">
        <v>534</v>
      </c>
      <c r="M10314" s="72"/>
    </row>
    <row r="10315" spans="2:13" x14ac:dyDescent="0.25">
      <c r="B10315" s="72" t="s">
        <v>12</v>
      </c>
      <c r="C10315" s="72" t="s">
        <v>13</v>
      </c>
      <c r="D10315" s="72" t="s">
        <v>14</v>
      </c>
      <c r="E10315" s="72" t="s">
        <v>144</v>
      </c>
      <c r="F10315" s="73">
        <v>4234495</v>
      </c>
      <c r="G10315" s="72" t="s">
        <v>16</v>
      </c>
      <c r="H10315" s="72" t="s">
        <v>24</v>
      </c>
      <c r="I10315" s="72" t="s">
        <v>18</v>
      </c>
      <c r="J10315" s="72" t="s">
        <v>19</v>
      </c>
      <c r="K10315" s="72" t="s">
        <v>37</v>
      </c>
      <c r="L10315" s="72" t="s">
        <v>635</v>
      </c>
      <c r="M10315" s="72" t="s">
        <v>22</v>
      </c>
    </row>
    <row r="10316" spans="2:13" x14ac:dyDescent="0.25">
      <c r="B10316" s="72" t="s">
        <v>12</v>
      </c>
      <c r="C10316" s="72" t="s">
        <v>13</v>
      </c>
      <c r="D10316" s="72" t="s">
        <v>14</v>
      </c>
      <c r="E10316" s="72" t="s">
        <v>41</v>
      </c>
      <c r="F10316" s="73">
        <v>-278</v>
      </c>
      <c r="G10316" s="72" t="s">
        <v>16</v>
      </c>
      <c r="H10316" s="72" t="s">
        <v>24</v>
      </c>
      <c r="I10316" s="72" t="s">
        <v>18</v>
      </c>
      <c r="J10316" s="72" t="s">
        <v>19</v>
      </c>
      <c r="K10316" s="72" t="s">
        <v>25</v>
      </c>
      <c r="L10316" s="72" t="s">
        <v>356</v>
      </c>
      <c r="M10316" s="72"/>
    </row>
    <row r="10317" spans="2:13" x14ac:dyDescent="0.25">
      <c r="B10317" s="72" t="s">
        <v>12</v>
      </c>
      <c r="C10317" s="72" t="s">
        <v>13</v>
      </c>
      <c r="D10317" s="72" t="s">
        <v>14</v>
      </c>
      <c r="E10317" s="72" t="s">
        <v>51</v>
      </c>
      <c r="F10317" s="73">
        <v>64893</v>
      </c>
      <c r="G10317" s="72" t="s">
        <v>16</v>
      </c>
      <c r="H10317" s="72" t="s">
        <v>24</v>
      </c>
      <c r="I10317" s="72" t="s">
        <v>18</v>
      </c>
      <c r="J10317" s="72" t="s">
        <v>19</v>
      </c>
      <c r="K10317" s="72" t="s">
        <v>117</v>
      </c>
      <c r="L10317" s="72" t="s">
        <v>468</v>
      </c>
      <c r="M10317" s="72"/>
    </row>
    <row r="10318" spans="2:13" x14ac:dyDescent="0.25">
      <c r="B10318" s="72" t="s">
        <v>12</v>
      </c>
      <c r="C10318" s="72" t="s">
        <v>13</v>
      </c>
      <c r="D10318" s="72" t="s">
        <v>14</v>
      </c>
      <c r="E10318" s="72" t="s">
        <v>36</v>
      </c>
      <c r="F10318" s="73">
        <v>941366</v>
      </c>
      <c r="G10318" s="72" t="s">
        <v>16</v>
      </c>
      <c r="H10318" s="72" t="s">
        <v>24</v>
      </c>
      <c r="I10318" s="72" t="s">
        <v>18</v>
      </c>
      <c r="J10318" s="72" t="s">
        <v>19</v>
      </c>
      <c r="K10318" s="72" t="s">
        <v>96</v>
      </c>
      <c r="L10318" s="72" t="s">
        <v>298</v>
      </c>
      <c r="M10318" s="72" t="s">
        <v>29</v>
      </c>
    </row>
    <row r="10319" spans="2:13" x14ac:dyDescent="0.25">
      <c r="B10319" s="72" t="s">
        <v>12</v>
      </c>
      <c r="C10319" s="72" t="s">
        <v>13</v>
      </c>
      <c r="D10319" s="72" t="s">
        <v>14</v>
      </c>
      <c r="E10319" s="72" t="s">
        <v>547</v>
      </c>
      <c r="F10319" s="73">
        <v>-6742</v>
      </c>
      <c r="G10319" s="72" t="s">
        <v>16</v>
      </c>
      <c r="H10319" s="72" t="s">
        <v>17</v>
      </c>
      <c r="I10319" s="72" t="s">
        <v>48</v>
      </c>
      <c r="J10319" s="72" t="s">
        <v>19</v>
      </c>
      <c r="K10319" s="72"/>
      <c r="L10319" s="72"/>
      <c r="M10319" s="72"/>
    </row>
    <row r="10320" spans="2:13" x14ac:dyDescent="0.25">
      <c r="B10320" s="72" t="s">
        <v>12</v>
      </c>
      <c r="C10320" s="72" t="s">
        <v>13</v>
      </c>
      <c r="D10320" s="72" t="s">
        <v>14</v>
      </c>
      <c r="E10320" s="72" t="s">
        <v>33</v>
      </c>
      <c r="F10320" s="73">
        <v>740452</v>
      </c>
      <c r="G10320" s="72" t="s">
        <v>16</v>
      </c>
      <c r="H10320" s="72" t="s">
        <v>24</v>
      </c>
      <c r="I10320" s="72" t="s">
        <v>18</v>
      </c>
      <c r="J10320" s="72" t="s">
        <v>19</v>
      </c>
      <c r="K10320" s="72" t="s">
        <v>37</v>
      </c>
      <c r="L10320" s="72" t="s">
        <v>320</v>
      </c>
      <c r="M10320" s="72" t="s">
        <v>29</v>
      </c>
    </row>
    <row r="10321" spans="2:13" x14ac:dyDescent="0.25">
      <c r="B10321" s="72" t="s">
        <v>12</v>
      </c>
      <c r="C10321" s="72" t="s">
        <v>13</v>
      </c>
      <c r="D10321" s="72" t="s">
        <v>14</v>
      </c>
      <c r="E10321" s="72" t="s">
        <v>41</v>
      </c>
      <c r="F10321" s="73">
        <v>-1294</v>
      </c>
      <c r="G10321" s="72" t="s">
        <v>16</v>
      </c>
      <c r="H10321" s="72" t="s">
        <v>17</v>
      </c>
      <c r="I10321" s="72" t="s">
        <v>18</v>
      </c>
      <c r="J10321" s="72" t="s">
        <v>19</v>
      </c>
      <c r="K10321" s="72" t="s">
        <v>25</v>
      </c>
      <c r="L10321" s="72" t="s">
        <v>149</v>
      </c>
      <c r="M10321" s="72"/>
    </row>
    <row r="10322" spans="2:13" x14ac:dyDescent="0.25">
      <c r="B10322" s="72" t="s">
        <v>12</v>
      </c>
      <c r="C10322" s="72" t="s">
        <v>13</v>
      </c>
      <c r="D10322" s="72" t="s">
        <v>14</v>
      </c>
      <c r="E10322" s="72" t="s">
        <v>74</v>
      </c>
      <c r="F10322" s="73">
        <v>24620</v>
      </c>
      <c r="G10322" s="72" t="s">
        <v>16</v>
      </c>
      <c r="H10322" s="72" t="s">
        <v>24</v>
      </c>
      <c r="I10322" s="72" t="s">
        <v>18</v>
      </c>
      <c r="J10322" s="72" t="s">
        <v>19</v>
      </c>
      <c r="K10322" s="72" t="s">
        <v>99</v>
      </c>
      <c r="L10322" s="72" t="s">
        <v>373</v>
      </c>
      <c r="M10322" s="72" t="s">
        <v>29</v>
      </c>
    </row>
    <row r="10323" spans="2:13" x14ac:dyDescent="0.25">
      <c r="B10323" s="72" t="s">
        <v>12</v>
      </c>
      <c r="C10323" s="72" t="s">
        <v>13</v>
      </c>
      <c r="D10323" s="72" t="s">
        <v>14</v>
      </c>
      <c r="E10323" s="72" t="s">
        <v>51</v>
      </c>
      <c r="F10323" s="73">
        <v>40141</v>
      </c>
      <c r="G10323" s="72" t="s">
        <v>16</v>
      </c>
      <c r="H10323" s="72" t="s">
        <v>17</v>
      </c>
      <c r="I10323" s="72" t="s">
        <v>18</v>
      </c>
      <c r="J10323" s="72" t="s">
        <v>19</v>
      </c>
      <c r="K10323" s="72" t="s">
        <v>43</v>
      </c>
      <c r="L10323" s="72" t="s">
        <v>56</v>
      </c>
      <c r="M10323" s="72"/>
    </row>
    <row r="10324" spans="2:13" x14ac:dyDescent="0.25">
      <c r="B10324" s="72" t="s">
        <v>12</v>
      </c>
      <c r="C10324" s="72" t="s">
        <v>13</v>
      </c>
      <c r="D10324" s="72" t="s">
        <v>14</v>
      </c>
      <c r="E10324" s="72" t="s">
        <v>36</v>
      </c>
      <c r="F10324" s="73">
        <v>205725</v>
      </c>
      <c r="G10324" s="72" t="s">
        <v>16</v>
      </c>
      <c r="H10324" s="72" t="s">
        <v>24</v>
      </c>
      <c r="I10324" s="72" t="s">
        <v>18</v>
      </c>
      <c r="J10324" s="72" t="s">
        <v>19</v>
      </c>
      <c r="K10324" s="72" t="s">
        <v>102</v>
      </c>
      <c r="L10324" s="72" t="s">
        <v>103</v>
      </c>
      <c r="M10324" s="72" t="s">
        <v>29</v>
      </c>
    </row>
    <row r="10325" spans="2:13" x14ac:dyDescent="0.25">
      <c r="B10325" s="72" t="s">
        <v>12</v>
      </c>
      <c r="C10325" s="72" t="s">
        <v>13</v>
      </c>
      <c r="D10325" s="72" t="s">
        <v>14</v>
      </c>
      <c r="E10325" s="72" t="s">
        <v>146</v>
      </c>
      <c r="F10325" s="73">
        <v>-546</v>
      </c>
      <c r="G10325" s="72" t="s">
        <v>16</v>
      </c>
      <c r="H10325" s="72" t="s">
        <v>24</v>
      </c>
      <c r="I10325" s="72" t="s">
        <v>18</v>
      </c>
      <c r="J10325" s="72" t="s">
        <v>19</v>
      </c>
      <c r="K10325" s="72" t="s">
        <v>37</v>
      </c>
      <c r="L10325" s="72" t="s">
        <v>120</v>
      </c>
      <c r="M10325" s="72"/>
    </row>
    <row r="10326" spans="2:13" x14ac:dyDescent="0.25">
      <c r="B10326" s="72" t="s">
        <v>12</v>
      </c>
      <c r="C10326" s="72" t="s">
        <v>13</v>
      </c>
      <c r="D10326" s="72" t="s">
        <v>14</v>
      </c>
      <c r="E10326" s="72" t="s">
        <v>94</v>
      </c>
      <c r="F10326" s="73">
        <v>2275</v>
      </c>
      <c r="G10326" s="72" t="s">
        <v>16</v>
      </c>
      <c r="H10326" s="72" t="s">
        <v>17</v>
      </c>
      <c r="I10326" s="72" t="s">
        <v>48</v>
      </c>
      <c r="J10326" s="72" t="s">
        <v>19</v>
      </c>
      <c r="K10326" s="72" t="s">
        <v>49</v>
      </c>
      <c r="L10326" s="72" t="s">
        <v>203</v>
      </c>
      <c r="M10326" s="72"/>
    </row>
    <row r="10327" spans="2:13" x14ac:dyDescent="0.25">
      <c r="B10327" s="72" t="s">
        <v>12</v>
      </c>
      <c r="C10327" s="72" t="s">
        <v>13</v>
      </c>
      <c r="D10327" s="72" t="s">
        <v>14</v>
      </c>
      <c r="E10327" s="72" t="s">
        <v>83</v>
      </c>
      <c r="F10327" s="73">
        <v>57557</v>
      </c>
      <c r="G10327" s="72" t="s">
        <v>16</v>
      </c>
      <c r="H10327" s="72" t="s">
        <v>17</v>
      </c>
      <c r="I10327" s="72" t="s">
        <v>48</v>
      </c>
      <c r="J10327" s="72" t="s">
        <v>19</v>
      </c>
      <c r="K10327" s="72" t="s">
        <v>20</v>
      </c>
      <c r="L10327" s="72" t="s">
        <v>199</v>
      </c>
      <c r="M10327" s="72"/>
    </row>
    <row r="10328" spans="2:13" x14ac:dyDescent="0.25">
      <c r="B10328" s="72" t="s">
        <v>12</v>
      </c>
      <c r="C10328" s="72" t="s">
        <v>13</v>
      </c>
      <c r="D10328" s="72" t="s">
        <v>14</v>
      </c>
      <c r="E10328" s="72" t="s">
        <v>83</v>
      </c>
      <c r="F10328" s="73">
        <v>2115872</v>
      </c>
      <c r="G10328" s="72" t="s">
        <v>16</v>
      </c>
      <c r="H10328" s="72" t="s">
        <v>24</v>
      </c>
      <c r="I10328" s="72" t="s">
        <v>18</v>
      </c>
      <c r="J10328" s="72" t="s">
        <v>19</v>
      </c>
      <c r="K10328" s="72" t="s">
        <v>63</v>
      </c>
      <c r="L10328" s="72" t="s">
        <v>515</v>
      </c>
      <c r="M10328" s="72"/>
    </row>
    <row r="10329" spans="2:13" x14ac:dyDescent="0.25">
      <c r="B10329" s="72" t="s">
        <v>12</v>
      </c>
      <c r="C10329" s="72" t="s">
        <v>13</v>
      </c>
      <c r="D10329" s="72" t="s">
        <v>14</v>
      </c>
      <c r="E10329" s="72" t="s">
        <v>65</v>
      </c>
      <c r="F10329" s="73">
        <v>25230</v>
      </c>
      <c r="G10329" s="72" t="s">
        <v>16</v>
      </c>
      <c r="H10329" s="72" t="s">
        <v>24</v>
      </c>
      <c r="I10329" s="72" t="s">
        <v>18</v>
      </c>
      <c r="J10329" s="72" t="s">
        <v>19</v>
      </c>
      <c r="K10329" s="72" t="s">
        <v>20</v>
      </c>
      <c r="L10329" s="72" t="s">
        <v>28</v>
      </c>
      <c r="M10329" s="72" t="s">
        <v>133</v>
      </c>
    </row>
    <row r="10330" spans="2:13" x14ac:dyDescent="0.25">
      <c r="B10330" s="72" t="s">
        <v>12</v>
      </c>
      <c r="C10330" s="72" t="s">
        <v>13</v>
      </c>
      <c r="D10330" s="72" t="s">
        <v>14</v>
      </c>
      <c r="E10330" s="72" t="s">
        <v>144</v>
      </c>
      <c r="F10330" s="73">
        <v>95592</v>
      </c>
      <c r="G10330" s="72" t="s">
        <v>16</v>
      </c>
      <c r="H10330" s="72" t="s">
        <v>24</v>
      </c>
      <c r="I10330" s="72" t="s">
        <v>18</v>
      </c>
      <c r="J10330" s="72" t="s">
        <v>19</v>
      </c>
      <c r="K10330" s="72" t="s">
        <v>99</v>
      </c>
      <c r="L10330" s="72" t="s">
        <v>100</v>
      </c>
      <c r="M10330" s="72" t="s">
        <v>133</v>
      </c>
    </row>
    <row r="10331" spans="2:13" x14ac:dyDescent="0.25">
      <c r="B10331" s="72" t="s">
        <v>12</v>
      </c>
      <c r="C10331" s="72" t="s">
        <v>13</v>
      </c>
      <c r="D10331" s="72" t="s">
        <v>14</v>
      </c>
      <c r="E10331" s="72" t="s">
        <v>36</v>
      </c>
      <c r="F10331" s="73">
        <v>312058</v>
      </c>
      <c r="G10331" s="72" t="s">
        <v>16</v>
      </c>
      <c r="H10331" s="72" t="s">
        <v>24</v>
      </c>
      <c r="I10331" s="72" t="s">
        <v>18</v>
      </c>
      <c r="J10331" s="72" t="s">
        <v>19</v>
      </c>
      <c r="K10331" s="72" t="s">
        <v>99</v>
      </c>
      <c r="L10331" s="72" t="s">
        <v>239</v>
      </c>
      <c r="M10331" s="72" t="s">
        <v>57</v>
      </c>
    </row>
    <row r="10332" spans="2:13" x14ac:dyDescent="0.25">
      <c r="B10332" s="72" t="s">
        <v>12</v>
      </c>
      <c r="C10332" s="72" t="s">
        <v>13</v>
      </c>
      <c r="D10332" s="72" t="s">
        <v>14</v>
      </c>
      <c r="E10332" s="72" t="s">
        <v>68</v>
      </c>
      <c r="F10332" s="73">
        <v>-748</v>
      </c>
      <c r="G10332" s="72" t="s">
        <v>16</v>
      </c>
      <c r="H10332" s="72" t="s">
        <v>17</v>
      </c>
      <c r="I10332" s="72" t="s">
        <v>48</v>
      </c>
      <c r="J10332" s="72" t="s">
        <v>19</v>
      </c>
      <c r="K10332" s="72" t="s">
        <v>20</v>
      </c>
      <c r="L10332" s="72" t="s">
        <v>321</v>
      </c>
      <c r="M10332" s="72"/>
    </row>
    <row r="10333" spans="2:13" x14ac:dyDescent="0.25">
      <c r="B10333" s="72" t="s">
        <v>12</v>
      </c>
      <c r="C10333" s="72" t="s">
        <v>13</v>
      </c>
      <c r="D10333" s="72" t="s">
        <v>14</v>
      </c>
      <c r="E10333" s="72" t="s">
        <v>41</v>
      </c>
      <c r="F10333" s="73">
        <v>-47</v>
      </c>
      <c r="G10333" s="72" t="s">
        <v>16</v>
      </c>
      <c r="H10333" s="72" t="s">
        <v>24</v>
      </c>
      <c r="I10333" s="72" t="s">
        <v>18</v>
      </c>
      <c r="J10333" s="72" t="s">
        <v>19</v>
      </c>
      <c r="K10333" s="72" t="s">
        <v>25</v>
      </c>
      <c r="L10333" s="72" t="s">
        <v>262</v>
      </c>
      <c r="M10333" s="72"/>
    </row>
    <row r="10334" spans="2:13" x14ac:dyDescent="0.25">
      <c r="B10334" s="72" t="s">
        <v>12</v>
      </c>
      <c r="C10334" s="72" t="s">
        <v>13</v>
      </c>
      <c r="D10334" s="72" t="s">
        <v>14</v>
      </c>
      <c r="E10334" s="72" t="s">
        <v>27</v>
      </c>
      <c r="F10334" s="73">
        <v>28691</v>
      </c>
      <c r="G10334" s="72" t="s">
        <v>16</v>
      </c>
      <c r="H10334" s="72" t="s">
        <v>17</v>
      </c>
      <c r="I10334" s="72" t="s">
        <v>18</v>
      </c>
      <c r="J10334" s="72" t="s">
        <v>19</v>
      </c>
      <c r="K10334" s="72" t="s">
        <v>25</v>
      </c>
      <c r="L10334" s="72" t="s">
        <v>126</v>
      </c>
      <c r="M10334" s="72" t="s">
        <v>112</v>
      </c>
    </row>
    <row r="10335" spans="2:13" x14ac:dyDescent="0.25">
      <c r="B10335" s="72" t="s">
        <v>12</v>
      </c>
      <c r="C10335" s="72" t="s">
        <v>13</v>
      </c>
      <c r="D10335" s="72" t="s">
        <v>14</v>
      </c>
      <c r="E10335" s="72" t="s">
        <v>30</v>
      </c>
      <c r="F10335" s="73">
        <v>-3</v>
      </c>
      <c r="G10335" s="72" t="s">
        <v>16</v>
      </c>
      <c r="H10335" s="72" t="s">
        <v>24</v>
      </c>
      <c r="I10335" s="72" t="s">
        <v>18</v>
      </c>
      <c r="J10335" s="72" t="s">
        <v>19</v>
      </c>
      <c r="K10335" s="72" t="s">
        <v>37</v>
      </c>
      <c r="L10335" s="72" t="s">
        <v>40</v>
      </c>
      <c r="M10335" s="72"/>
    </row>
    <row r="10336" spans="2:13" x14ac:dyDescent="0.25">
      <c r="B10336" s="72" t="s">
        <v>12</v>
      </c>
      <c r="C10336" s="72" t="s">
        <v>13</v>
      </c>
      <c r="D10336" s="72" t="s">
        <v>14</v>
      </c>
      <c r="E10336" s="72" t="s">
        <v>83</v>
      </c>
      <c r="F10336" s="73">
        <v>4</v>
      </c>
      <c r="G10336" s="72" t="s">
        <v>16</v>
      </c>
      <c r="H10336" s="72" t="s">
        <v>24</v>
      </c>
      <c r="I10336" s="72" t="s">
        <v>18</v>
      </c>
      <c r="J10336" s="72" t="s">
        <v>19</v>
      </c>
      <c r="K10336" s="72" t="s">
        <v>205</v>
      </c>
      <c r="L10336" s="72" t="s">
        <v>404</v>
      </c>
      <c r="M10336" s="72"/>
    </row>
    <row r="10337" spans="2:13" x14ac:dyDescent="0.25">
      <c r="B10337" s="72" t="s">
        <v>12</v>
      </c>
      <c r="C10337" s="72" t="s">
        <v>13</v>
      </c>
      <c r="D10337" s="72" t="s">
        <v>14</v>
      </c>
      <c r="E10337" s="72" t="s">
        <v>94</v>
      </c>
      <c r="F10337" s="73">
        <v>465060</v>
      </c>
      <c r="G10337" s="72" t="s">
        <v>16</v>
      </c>
      <c r="H10337" s="72" t="s">
        <v>24</v>
      </c>
      <c r="I10337" s="72" t="s">
        <v>18</v>
      </c>
      <c r="J10337" s="72" t="s">
        <v>19</v>
      </c>
      <c r="K10337" s="72" t="s">
        <v>37</v>
      </c>
      <c r="L10337" s="72" t="s">
        <v>218</v>
      </c>
      <c r="M10337" s="72"/>
    </row>
    <row r="10338" spans="2:13" x14ac:dyDescent="0.25">
      <c r="B10338" s="72" t="s">
        <v>12</v>
      </c>
      <c r="C10338" s="72" t="s">
        <v>13</v>
      </c>
      <c r="D10338" s="72" t="s">
        <v>14</v>
      </c>
      <c r="E10338" s="72" t="s">
        <v>39</v>
      </c>
      <c r="F10338" s="73">
        <v>-329</v>
      </c>
      <c r="G10338" s="72" t="s">
        <v>16</v>
      </c>
      <c r="H10338" s="72" t="s">
        <v>17</v>
      </c>
      <c r="I10338" s="72" t="s">
        <v>18</v>
      </c>
      <c r="J10338" s="72" t="s">
        <v>19</v>
      </c>
      <c r="K10338" s="72" t="s">
        <v>25</v>
      </c>
      <c r="L10338" s="72" t="s">
        <v>388</v>
      </c>
      <c r="M10338" s="72"/>
    </row>
    <row r="10339" spans="2:13" x14ac:dyDescent="0.25">
      <c r="B10339" s="72" t="s">
        <v>12</v>
      </c>
      <c r="C10339" s="72" t="s">
        <v>13</v>
      </c>
      <c r="D10339" s="72" t="s">
        <v>14</v>
      </c>
      <c r="E10339" s="72" t="s">
        <v>60</v>
      </c>
      <c r="F10339" s="73">
        <v>6888868</v>
      </c>
      <c r="G10339" s="72" t="s">
        <v>16</v>
      </c>
      <c r="H10339" s="72" t="s">
        <v>24</v>
      </c>
      <c r="I10339" s="72" t="s">
        <v>18</v>
      </c>
      <c r="J10339" s="72" t="s">
        <v>19</v>
      </c>
      <c r="K10339" s="72" t="s">
        <v>102</v>
      </c>
      <c r="L10339" s="72" t="s">
        <v>429</v>
      </c>
      <c r="M10339" s="72" t="s">
        <v>22</v>
      </c>
    </row>
    <row r="10340" spans="2:13" x14ac:dyDescent="0.25">
      <c r="B10340" s="72" t="s">
        <v>12</v>
      </c>
      <c r="C10340" s="72" t="s">
        <v>13</v>
      </c>
      <c r="D10340" s="72" t="s">
        <v>14</v>
      </c>
      <c r="E10340" s="72" t="s">
        <v>79</v>
      </c>
      <c r="F10340" s="73">
        <v>-99695</v>
      </c>
      <c r="G10340" s="72" t="s">
        <v>16</v>
      </c>
      <c r="H10340" s="72" t="s">
        <v>24</v>
      </c>
      <c r="I10340" s="72" t="s">
        <v>18</v>
      </c>
      <c r="J10340" s="72" t="s">
        <v>19</v>
      </c>
      <c r="K10340" s="72" t="s">
        <v>49</v>
      </c>
      <c r="L10340" s="72" t="s">
        <v>288</v>
      </c>
      <c r="M10340" s="72"/>
    </row>
    <row r="10341" spans="2:13" x14ac:dyDescent="0.25">
      <c r="B10341" s="72" t="s">
        <v>12</v>
      </c>
      <c r="C10341" s="72" t="s">
        <v>13</v>
      </c>
      <c r="D10341" s="72" t="s">
        <v>14</v>
      </c>
      <c r="E10341" s="72" t="s">
        <v>41</v>
      </c>
      <c r="F10341" s="73">
        <v>-824</v>
      </c>
      <c r="G10341" s="72" t="s">
        <v>16</v>
      </c>
      <c r="H10341" s="72" t="s">
        <v>24</v>
      </c>
      <c r="I10341" s="72" t="s">
        <v>18</v>
      </c>
      <c r="J10341" s="72" t="s">
        <v>19</v>
      </c>
      <c r="K10341" s="72" t="s">
        <v>20</v>
      </c>
      <c r="L10341" s="72" t="s">
        <v>483</v>
      </c>
      <c r="M10341" s="72"/>
    </row>
    <row r="10342" spans="2:13" x14ac:dyDescent="0.25">
      <c r="B10342" s="72" t="s">
        <v>12</v>
      </c>
      <c r="C10342" s="72" t="s">
        <v>13</v>
      </c>
      <c r="D10342" s="72" t="s">
        <v>14</v>
      </c>
      <c r="E10342" s="72" t="s">
        <v>36</v>
      </c>
      <c r="F10342" s="73">
        <v>420572</v>
      </c>
      <c r="G10342" s="72" t="s">
        <v>16</v>
      </c>
      <c r="H10342" s="72" t="s">
        <v>17</v>
      </c>
      <c r="I10342" s="72" t="s">
        <v>18</v>
      </c>
      <c r="J10342" s="72" t="s">
        <v>19</v>
      </c>
      <c r="K10342" s="72" t="s">
        <v>37</v>
      </c>
      <c r="L10342" s="72" t="s">
        <v>71</v>
      </c>
      <c r="M10342" s="72" t="s">
        <v>57</v>
      </c>
    </row>
    <row r="10343" spans="2:13" x14ac:dyDescent="0.25">
      <c r="B10343" s="72" t="s">
        <v>12</v>
      </c>
      <c r="C10343" s="72" t="s">
        <v>13</v>
      </c>
      <c r="D10343" s="72" t="s">
        <v>14</v>
      </c>
      <c r="E10343" s="72" t="s">
        <v>94</v>
      </c>
      <c r="F10343" s="73">
        <v>2278</v>
      </c>
      <c r="G10343" s="72" t="s">
        <v>16</v>
      </c>
      <c r="H10343" s="72" t="s">
        <v>17</v>
      </c>
      <c r="I10343" s="72" t="s">
        <v>18</v>
      </c>
      <c r="J10343" s="72" t="s">
        <v>19</v>
      </c>
      <c r="K10343" s="72" t="s">
        <v>37</v>
      </c>
      <c r="L10343" s="72" t="s">
        <v>294</v>
      </c>
      <c r="M10343" s="72"/>
    </row>
    <row r="10344" spans="2:13" x14ac:dyDescent="0.25">
      <c r="B10344" s="72" t="s">
        <v>12</v>
      </c>
      <c r="C10344" s="72" t="s">
        <v>13</v>
      </c>
      <c r="D10344" s="72" t="s">
        <v>14</v>
      </c>
      <c r="E10344" s="72" t="s">
        <v>68</v>
      </c>
      <c r="F10344" s="73">
        <v>-107</v>
      </c>
      <c r="G10344" s="72" t="s">
        <v>16</v>
      </c>
      <c r="H10344" s="72" t="s">
        <v>24</v>
      </c>
      <c r="I10344" s="72" t="s">
        <v>48</v>
      </c>
      <c r="J10344" s="72" t="s">
        <v>19</v>
      </c>
      <c r="K10344" s="72" t="s">
        <v>49</v>
      </c>
      <c r="L10344" s="72" t="s">
        <v>73</v>
      </c>
      <c r="M10344" s="72"/>
    </row>
    <row r="10345" spans="2:13" x14ac:dyDescent="0.25">
      <c r="B10345" s="72" t="s">
        <v>12</v>
      </c>
      <c r="C10345" s="72" t="s">
        <v>13</v>
      </c>
      <c r="D10345" s="72" t="s">
        <v>14</v>
      </c>
      <c r="E10345" s="72" t="s">
        <v>79</v>
      </c>
      <c r="F10345" s="73">
        <v>-16497</v>
      </c>
      <c r="G10345" s="72" t="s">
        <v>16</v>
      </c>
      <c r="H10345" s="72" t="s">
        <v>24</v>
      </c>
      <c r="I10345" s="72" t="s">
        <v>18</v>
      </c>
      <c r="J10345" s="72" t="s">
        <v>19</v>
      </c>
      <c r="K10345" s="72" t="s">
        <v>25</v>
      </c>
      <c r="L10345" s="72" t="s">
        <v>289</v>
      </c>
      <c r="M10345" s="72"/>
    </row>
    <row r="10346" spans="2:13" x14ac:dyDescent="0.25">
      <c r="B10346" s="72" t="s">
        <v>12</v>
      </c>
      <c r="C10346" s="72" t="s">
        <v>13</v>
      </c>
      <c r="D10346" s="72" t="s">
        <v>14</v>
      </c>
      <c r="E10346" s="72" t="s">
        <v>41</v>
      </c>
      <c r="F10346" s="73">
        <v>-250</v>
      </c>
      <c r="G10346" s="72" t="s">
        <v>16</v>
      </c>
      <c r="H10346" s="72" t="s">
        <v>17</v>
      </c>
      <c r="I10346" s="72" t="s">
        <v>18</v>
      </c>
      <c r="J10346" s="72" t="s">
        <v>19</v>
      </c>
      <c r="K10346" s="72" t="s">
        <v>25</v>
      </c>
      <c r="L10346" s="72" t="s">
        <v>87</v>
      </c>
      <c r="M10346" s="72"/>
    </row>
    <row r="10347" spans="2:13" x14ac:dyDescent="0.25">
      <c r="B10347" s="72" t="s">
        <v>12</v>
      </c>
      <c r="C10347" s="72" t="s">
        <v>13</v>
      </c>
      <c r="D10347" s="72" t="s">
        <v>14</v>
      </c>
      <c r="E10347" s="72" t="s">
        <v>83</v>
      </c>
      <c r="F10347" s="73">
        <v>5574</v>
      </c>
      <c r="G10347" s="72" t="s">
        <v>16</v>
      </c>
      <c r="H10347" s="72" t="s">
        <v>17</v>
      </c>
      <c r="I10347" s="72" t="s">
        <v>18</v>
      </c>
      <c r="J10347" s="72" t="s">
        <v>19</v>
      </c>
      <c r="K10347" s="72" t="s">
        <v>37</v>
      </c>
      <c r="L10347" s="72" t="s">
        <v>349</v>
      </c>
      <c r="M10347" s="72"/>
    </row>
    <row r="10348" spans="2:13" x14ac:dyDescent="0.25">
      <c r="B10348" s="72" t="s">
        <v>12</v>
      </c>
      <c r="C10348" s="72" t="s">
        <v>13</v>
      </c>
      <c r="D10348" s="72" t="s">
        <v>14</v>
      </c>
      <c r="E10348" s="72" t="s">
        <v>27</v>
      </c>
      <c r="F10348" s="73">
        <v>360485</v>
      </c>
      <c r="G10348" s="72" t="s">
        <v>16</v>
      </c>
      <c r="H10348" s="72" t="s">
        <v>17</v>
      </c>
      <c r="I10348" s="72" t="s">
        <v>18</v>
      </c>
      <c r="J10348" s="72" t="s">
        <v>19</v>
      </c>
      <c r="K10348" s="72" t="s">
        <v>25</v>
      </c>
      <c r="L10348" s="72" t="s">
        <v>53</v>
      </c>
      <c r="M10348" s="72" t="s">
        <v>57</v>
      </c>
    </row>
    <row r="10349" spans="2:13" x14ac:dyDescent="0.25">
      <c r="B10349" s="72" t="s">
        <v>12</v>
      </c>
      <c r="C10349" s="72" t="s">
        <v>13</v>
      </c>
      <c r="D10349" s="72" t="s">
        <v>14</v>
      </c>
      <c r="E10349" s="72" t="s">
        <v>81</v>
      </c>
      <c r="F10349" s="73">
        <v>16143</v>
      </c>
      <c r="G10349" s="72" t="s">
        <v>16</v>
      </c>
      <c r="H10349" s="72" t="s">
        <v>24</v>
      </c>
      <c r="I10349" s="72" t="s">
        <v>18</v>
      </c>
      <c r="J10349" s="72" t="s">
        <v>19</v>
      </c>
      <c r="K10349" s="72" t="s">
        <v>117</v>
      </c>
      <c r="L10349" s="72" t="s">
        <v>465</v>
      </c>
      <c r="M10349" s="72" t="s">
        <v>29</v>
      </c>
    </row>
    <row r="10350" spans="2:13" x14ac:dyDescent="0.25">
      <c r="B10350" s="72" t="s">
        <v>12</v>
      </c>
      <c r="C10350" s="72" t="s">
        <v>13</v>
      </c>
      <c r="D10350" s="72" t="s">
        <v>14</v>
      </c>
      <c r="E10350" s="72" t="s">
        <v>123</v>
      </c>
      <c r="F10350" s="73">
        <v>-214</v>
      </c>
      <c r="G10350" s="72" t="s">
        <v>16</v>
      </c>
      <c r="H10350" s="72" t="s">
        <v>24</v>
      </c>
      <c r="I10350" s="72" t="s">
        <v>18</v>
      </c>
      <c r="J10350" s="72" t="s">
        <v>19</v>
      </c>
      <c r="K10350" s="72" t="s">
        <v>117</v>
      </c>
      <c r="L10350" s="72" t="s">
        <v>282</v>
      </c>
      <c r="M10350" s="72"/>
    </row>
    <row r="10351" spans="2:13" x14ac:dyDescent="0.25">
      <c r="B10351" s="72" t="s">
        <v>12</v>
      </c>
      <c r="C10351" s="72" t="s">
        <v>13</v>
      </c>
      <c r="D10351" s="72" t="s">
        <v>14</v>
      </c>
      <c r="E10351" s="72" t="s">
        <v>187</v>
      </c>
      <c r="F10351" s="73">
        <v>1526080</v>
      </c>
      <c r="G10351" s="72" t="s">
        <v>16</v>
      </c>
      <c r="H10351" s="72" t="s">
        <v>17</v>
      </c>
      <c r="I10351" s="72" t="s">
        <v>18</v>
      </c>
      <c r="J10351" s="72" t="s">
        <v>19</v>
      </c>
      <c r="K10351" s="72" t="s">
        <v>25</v>
      </c>
      <c r="L10351" s="72" t="s">
        <v>281</v>
      </c>
      <c r="M10351" s="72" t="s">
        <v>112</v>
      </c>
    </row>
    <row r="10352" spans="2:13" x14ac:dyDescent="0.25">
      <c r="B10352" s="72" t="s">
        <v>12</v>
      </c>
      <c r="C10352" s="72" t="s">
        <v>13</v>
      </c>
      <c r="D10352" s="72" t="s">
        <v>14</v>
      </c>
      <c r="E10352" s="72" t="s">
        <v>15</v>
      </c>
      <c r="F10352" s="73">
        <v>3365066</v>
      </c>
      <c r="G10352" s="72" t="s">
        <v>16</v>
      </c>
      <c r="H10352" s="72" t="s">
        <v>24</v>
      </c>
      <c r="I10352" s="72" t="s">
        <v>18</v>
      </c>
      <c r="J10352" s="72" t="s">
        <v>19</v>
      </c>
      <c r="K10352" s="72" t="s">
        <v>31</v>
      </c>
      <c r="L10352" s="72" t="s">
        <v>362</v>
      </c>
      <c r="M10352" s="72" t="s">
        <v>22</v>
      </c>
    </row>
    <row r="10353" spans="2:13" x14ac:dyDescent="0.25">
      <c r="B10353" s="72" t="s">
        <v>12</v>
      </c>
      <c r="C10353" s="72" t="s">
        <v>13</v>
      </c>
      <c r="D10353" s="72" t="s">
        <v>14</v>
      </c>
      <c r="E10353" s="72" t="s">
        <v>258</v>
      </c>
      <c r="F10353" s="73">
        <v>11752900</v>
      </c>
      <c r="G10353" s="72" t="s">
        <v>16</v>
      </c>
      <c r="H10353" s="72" t="s">
        <v>24</v>
      </c>
      <c r="I10353" s="72" t="s">
        <v>18</v>
      </c>
      <c r="J10353" s="72" t="s">
        <v>19</v>
      </c>
      <c r="K10353" s="72" t="s">
        <v>185</v>
      </c>
      <c r="L10353" s="72" t="s">
        <v>409</v>
      </c>
      <c r="M10353" s="72" t="s">
        <v>259</v>
      </c>
    </row>
    <row r="10354" spans="2:13" x14ac:dyDescent="0.25">
      <c r="B10354" s="72" t="s">
        <v>12</v>
      </c>
      <c r="C10354" s="72" t="s">
        <v>13</v>
      </c>
      <c r="D10354" s="72" t="s">
        <v>14</v>
      </c>
      <c r="E10354" s="72" t="s">
        <v>55</v>
      </c>
      <c r="F10354" s="73">
        <v>866563</v>
      </c>
      <c r="G10354" s="72" t="s">
        <v>16</v>
      </c>
      <c r="H10354" s="72" t="s">
        <v>24</v>
      </c>
      <c r="I10354" s="72" t="s">
        <v>18</v>
      </c>
      <c r="J10354" s="72" t="s">
        <v>19</v>
      </c>
      <c r="K10354" s="72" t="s">
        <v>20</v>
      </c>
      <c r="L10354" s="72" t="s">
        <v>483</v>
      </c>
      <c r="M10354" s="72" t="s">
        <v>57</v>
      </c>
    </row>
    <row r="10355" spans="2:13" x14ac:dyDescent="0.25">
      <c r="B10355" s="72" t="s">
        <v>12</v>
      </c>
      <c r="C10355" s="72" t="s">
        <v>13</v>
      </c>
      <c r="D10355" s="72" t="s">
        <v>14</v>
      </c>
      <c r="E10355" s="72" t="s">
        <v>30</v>
      </c>
      <c r="F10355" s="73">
        <v>-7063</v>
      </c>
      <c r="G10355" s="72" t="s">
        <v>16</v>
      </c>
      <c r="H10355" s="72" t="s">
        <v>24</v>
      </c>
      <c r="I10355" s="72" t="s">
        <v>18</v>
      </c>
      <c r="J10355" s="72" t="s">
        <v>19</v>
      </c>
      <c r="K10355" s="72" t="s">
        <v>99</v>
      </c>
      <c r="L10355" s="72" t="s">
        <v>638</v>
      </c>
      <c r="M10355" s="72"/>
    </row>
    <row r="10356" spans="2:13" x14ac:dyDescent="0.25">
      <c r="B10356" s="72" t="s">
        <v>12</v>
      </c>
      <c r="C10356" s="72" t="s">
        <v>13</v>
      </c>
      <c r="D10356" s="72" t="s">
        <v>14</v>
      </c>
      <c r="E10356" s="72" t="s">
        <v>55</v>
      </c>
      <c r="F10356" s="73">
        <v>833263</v>
      </c>
      <c r="G10356" s="72" t="s">
        <v>16</v>
      </c>
      <c r="H10356" s="72" t="s">
        <v>17</v>
      </c>
      <c r="I10356" s="72" t="s">
        <v>18</v>
      </c>
      <c r="J10356" s="72" t="s">
        <v>19</v>
      </c>
      <c r="K10356" s="72" t="s">
        <v>37</v>
      </c>
      <c r="L10356" s="72" t="s">
        <v>390</v>
      </c>
      <c r="M10356" s="72" t="s">
        <v>29</v>
      </c>
    </row>
    <row r="10357" spans="2:13" x14ac:dyDescent="0.25">
      <c r="B10357" s="72" t="s">
        <v>12</v>
      </c>
      <c r="C10357" s="72" t="s">
        <v>13</v>
      </c>
      <c r="D10357" s="72" t="s">
        <v>14</v>
      </c>
      <c r="E10357" s="72" t="s">
        <v>55</v>
      </c>
      <c r="F10357" s="73">
        <v>19595082</v>
      </c>
      <c r="G10357" s="72" t="s">
        <v>16</v>
      </c>
      <c r="H10357" s="72" t="s">
        <v>24</v>
      </c>
      <c r="I10357" s="72" t="s">
        <v>48</v>
      </c>
      <c r="J10357" s="72" t="s">
        <v>19</v>
      </c>
      <c r="K10357" s="72" t="s">
        <v>43</v>
      </c>
      <c r="L10357" s="72" t="s">
        <v>44</v>
      </c>
      <c r="M10357" s="72" t="s">
        <v>57</v>
      </c>
    </row>
    <row r="10358" spans="2:13" x14ac:dyDescent="0.25">
      <c r="B10358" s="72" t="s">
        <v>12</v>
      </c>
      <c r="C10358" s="72" t="s">
        <v>13</v>
      </c>
      <c r="D10358" s="72" t="s">
        <v>14</v>
      </c>
      <c r="E10358" s="72" t="s">
        <v>81</v>
      </c>
      <c r="F10358" s="73">
        <v>177634</v>
      </c>
      <c r="G10358" s="72" t="s">
        <v>16</v>
      </c>
      <c r="H10358" s="72" t="s">
        <v>24</v>
      </c>
      <c r="I10358" s="72" t="s">
        <v>18</v>
      </c>
      <c r="J10358" s="72" t="s">
        <v>19</v>
      </c>
      <c r="K10358" s="72" t="s">
        <v>99</v>
      </c>
      <c r="L10358" s="72" t="s">
        <v>642</v>
      </c>
      <c r="M10358" s="72" t="s">
        <v>47</v>
      </c>
    </row>
    <row r="10359" spans="2:13" x14ac:dyDescent="0.25">
      <c r="B10359" s="72" t="s">
        <v>12</v>
      </c>
      <c r="C10359" s="72" t="s">
        <v>13</v>
      </c>
      <c r="D10359" s="72" t="s">
        <v>14</v>
      </c>
      <c r="E10359" s="72" t="s">
        <v>79</v>
      </c>
      <c r="F10359" s="73">
        <v>-31</v>
      </c>
      <c r="G10359" s="72" t="s">
        <v>16</v>
      </c>
      <c r="H10359" s="72" t="s">
        <v>17</v>
      </c>
      <c r="I10359" s="72" t="s">
        <v>18</v>
      </c>
      <c r="J10359" s="72" t="s">
        <v>19</v>
      </c>
      <c r="K10359" s="72" t="s">
        <v>25</v>
      </c>
      <c r="L10359" s="72" t="s">
        <v>78</v>
      </c>
      <c r="M10359" s="72"/>
    </row>
    <row r="10360" spans="2:13" x14ac:dyDescent="0.25">
      <c r="B10360" s="72" t="s">
        <v>12</v>
      </c>
      <c r="C10360" s="72" t="s">
        <v>13</v>
      </c>
      <c r="D10360" s="72" t="s">
        <v>14</v>
      </c>
      <c r="E10360" s="72" t="s">
        <v>123</v>
      </c>
      <c r="F10360" s="73">
        <v>-1899</v>
      </c>
      <c r="G10360" s="72" t="s">
        <v>16</v>
      </c>
      <c r="H10360" s="72" t="s">
        <v>24</v>
      </c>
      <c r="I10360" s="72" t="s">
        <v>18</v>
      </c>
      <c r="J10360" s="72" t="s">
        <v>19</v>
      </c>
      <c r="K10360" s="72" t="s">
        <v>37</v>
      </c>
      <c r="L10360" s="72" t="s">
        <v>521</v>
      </c>
      <c r="M10360" s="72"/>
    </row>
    <row r="10361" spans="2:13" x14ac:dyDescent="0.25">
      <c r="B10361" s="72" t="s">
        <v>12</v>
      </c>
      <c r="C10361" s="72" t="s">
        <v>13</v>
      </c>
      <c r="D10361" s="72" t="s">
        <v>14</v>
      </c>
      <c r="E10361" s="72" t="s">
        <v>39</v>
      </c>
      <c r="F10361" s="73">
        <v>-1743</v>
      </c>
      <c r="G10361" s="72" t="s">
        <v>16</v>
      </c>
      <c r="H10361" s="72" t="s">
        <v>24</v>
      </c>
      <c r="I10361" s="72" t="s">
        <v>18</v>
      </c>
      <c r="J10361" s="72" t="s">
        <v>19</v>
      </c>
      <c r="K10361" s="72" t="s">
        <v>117</v>
      </c>
      <c r="L10361" s="72" t="s">
        <v>369</v>
      </c>
      <c r="M10361" s="72"/>
    </row>
    <row r="10362" spans="2:13" x14ac:dyDescent="0.25">
      <c r="B10362" s="72" t="s">
        <v>12</v>
      </c>
      <c r="C10362" s="72" t="s">
        <v>13</v>
      </c>
      <c r="D10362" s="72" t="s">
        <v>14</v>
      </c>
      <c r="E10362" s="72" t="s">
        <v>65</v>
      </c>
      <c r="F10362" s="73">
        <v>98992</v>
      </c>
      <c r="G10362" s="72" t="s">
        <v>16</v>
      </c>
      <c r="H10362" s="72" t="s">
        <v>24</v>
      </c>
      <c r="I10362" s="72" t="s">
        <v>18</v>
      </c>
      <c r="J10362" s="72" t="s">
        <v>19</v>
      </c>
      <c r="K10362" s="72" t="s">
        <v>37</v>
      </c>
      <c r="L10362" s="72" t="s">
        <v>38</v>
      </c>
      <c r="M10362" s="72" t="s">
        <v>62</v>
      </c>
    </row>
    <row r="10363" spans="2:13" x14ac:dyDescent="0.25">
      <c r="B10363" s="72" t="s">
        <v>12</v>
      </c>
      <c r="C10363" s="72" t="s">
        <v>13</v>
      </c>
      <c r="D10363" s="72" t="s">
        <v>14</v>
      </c>
      <c r="E10363" s="72" t="s">
        <v>123</v>
      </c>
      <c r="F10363" s="73">
        <v>-174</v>
      </c>
      <c r="G10363" s="72" t="s">
        <v>16</v>
      </c>
      <c r="H10363" s="72" t="s">
        <v>24</v>
      </c>
      <c r="I10363" s="72" t="s">
        <v>18</v>
      </c>
      <c r="J10363" s="72" t="s">
        <v>19</v>
      </c>
      <c r="K10363" s="72" t="s">
        <v>96</v>
      </c>
      <c r="L10363" s="72" t="s">
        <v>582</v>
      </c>
      <c r="M10363" s="72"/>
    </row>
    <row r="10364" spans="2:13" x14ac:dyDescent="0.25">
      <c r="B10364" s="72" t="s">
        <v>12</v>
      </c>
      <c r="C10364" s="72" t="s">
        <v>13</v>
      </c>
      <c r="D10364" s="72" t="s">
        <v>14</v>
      </c>
      <c r="E10364" s="72" t="s">
        <v>55</v>
      </c>
      <c r="F10364" s="73">
        <v>3174745</v>
      </c>
      <c r="G10364" s="72" t="s">
        <v>16</v>
      </c>
      <c r="H10364" s="72" t="s">
        <v>24</v>
      </c>
      <c r="I10364" s="72" t="s">
        <v>18</v>
      </c>
      <c r="J10364" s="72" t="s">
        <v>227</v>
      </c>
      <c r="K10364" s="72" t="s">
        <v>37</v>
      </c>
      <c r="L10364" s="72" t="s">
        <v>627</v>
      </c>
      <c r="M10364" s="72" t="s">
        <v>112</v>
      </c>
    </row>
    <row r="10365" spans="2:13" x14ac:dyDescent="0.25">
      <c r="B10365" s="72" t="s">
        <v>12</v>
      </c>
      <c r="C10365" s="72" t="s">
        <v>13</v>
      </c>
      <c r="D10365" s="72" t="s">
        <v>14</v>
      </c>
      <c r="E10365" s="72" t="s">
        <v>83</v>
      </c>
      <c r="F10365" s="73">
        <v>583</v>
      </c>
      <c r="G10365" s="72" t="s">
        <v>16</v>
      </c>
      <c r="H10365" s="72" t="s">
        <v>17</v>
      </c>
      <c r="I10365" s="72" t="s">
        <v>18</v>
      </c>
      <c r="J10365" s="72" t="s">
        <v>19</v>
      </c>
      <c r="K10365" s="72" t="s">
        <v>205</v>
      </c>
      <c r="L10365" s="72" t="s">
        <v>404</v>
      </c>
      <c r="M10365" s="72"/>
    </row>
    <row r="10366" spans="2:13" x14ac:dyDescent="0.25">
      <c r="B10366" s="72" t="s">
        <v>12</v>
      </c>
      <c r="C10366" s="72" t="s">
        <v>13</v>
      </c>
      <c r="D10366" s="72" t="s">
        <v>14</v>
      </c>
      <c r="E10366" s="72" t="s">
        <v>662</v>
      </c>
      <c r="F10366" s="73">
        <v>3559109</v>
      </c>
      <c r="G10366" s="72" t="s">
        <v>16</v>
      </c>
      <c r="H10366" s="72" t="s">
        <v>24</v>
      </c>
      <c r="I10366" s="72" t="s">
        <v>18</v>
      </c>
      <c r="J10366" s="72" t="s">
        <v>19</v>
      </c>
      <c r="K10366" s="72"/>
      <c r="L10366" s="72"/>
      <c r="M10366" s="72"/>
    </row>
    <row r="10367" spans="2:13" x14ac:dyDescent="0.25">
      <c r="B10367" s="72" t="s">
        <v>12</v>
      </c>
      <c r="C10367" s="72" t="s">
        <v>13</v>
      </c>
      <c r="D10367" s="72" t="s">
        <v>14</v>
      </c>
      <c r="E10367" s="72" t="s">
        <v>187</v>
      </c>
      <c r="F10367" s="73">
        <v>5564226</v>
      </c>
      <c r="G10367" s="72" t="s">
        <v>16</v>
      </c>
      <c r="H10367" s="72" t="s">
        <v>17</v>
      </c>
      <c r="I10367" s="72" t="s">
        <v>18</v>
      </c>
      <c r="J10367" s="72" t="s">
        <v>19</v>
      </c>
      <c r="K10367" s="72" t="s">
        <v>205</v>
      </c>
      <c r="L10367" s="72" t="s">
        <v>395</v>
      </c>
      <c r="M10367" s="72" t="s">
        <v>35</v>
      </c>
    </row>
    <row r="10368" spans="2:13" x14ac:dyDescent="0.25">
      <c r="B10368" s="72" t="s">
        <v>12</v>
      </c>
      <c r="C10368" s="72" t="s">
        <v>13</v>
      </c>
      <c r="D10368" s="72" t="s">
        <v>14</v>
      </c>
      <c r="E10368" s="72" t="s">
        <v>27</v>
      </c>
      <c r="F10368" s="73">
        <v>312344</v>
      </c>
      <c r="G10368" s="72" t="s">
        <v>16</v>
      </c>
      <c r="H10368" s="72" t="s">
        <v>24</v>
      </c>
      <c r="I10368" s="72" t="s">
        <v>18</v>
      </c>
      <c r="J10368" s="72" t="s">
        <v>19</v>
      </c>
      <c r="K10368" s="72" t="s">
        <v>37</v>
      </c>
      <c r="L10368" s="72" t="s">
        <v>604</v>
      </c>
      <c r="M10368" s="72" t="s">
        <v>112</v>
      </c>
    </row>
    <row r="10369" spans="2:13" x14ac:dyDescent="0.25">
      <c r="B10369" s="72" t="s">
        <v>12</v>
      </c>
      <c r="C10369" s="72" t="s">
        <v>13</v>
      </c>
      <c r="D10369" s="72" t="s">
        <v>14</v>
      </c>
      <c r="E10369" s="72" t="s">
        <v>94</v>
      </c>
      <c r="F10369" s="73">
        <v>173</v>
      </c>
      <c r="G10369" s="72" t="s">
        <v>16</v>
      </c>
      <c r="H10369" s="72" t="s">
        <v>24</v>
      </c>
      <c r="I10369" s="72" t="s">
        <v>18</v>
      </c>
      <c r="J10369" s="72" t="s">
        <v>227</v>
      </c>
      <c r="K10369" s="72" t="s">
        <v>63</v>
      </c>
      <c r="L10369" s="72" t="s">
        <v>137</v>
      </c>
      <c r="M10369" s="72"/>
    </row>
    <row r="10370" spans="2:13" x14ac:dyDescent="0.25">
      <c r="B10370" s="72" t="s">
        <v>12</v>
      </c>
      <c r="C10370" s="72" t="s">
        <v>13</v>
      </c>
      <c r="D10370" s="72" t="s">
        <v>14</v>
      </c>
      <c r="E10370" s="72" t="s">
        <v>152</v>
      </c>
      <c r="F10370" s="73">
        <v>-952</v>
      </c>
      <c r="G10370" s="72" t="s">
        <v>16</v>
      </c>
      <c r="H10370" s="72" t="s">
        <v>24</v>
      </c>
      <c r="I10370" s="72" t="s">
        <v>18</v>
      </c>
      <c r="J10370" s="72" t="s">
        <v>19</v>
      </c>
      <c r="K10370" s="72" t="s">
        <v>31</v>
      </c>
      <c r="L10370" s="72" t="s">
        <v>247</v>
      </c>
      <c r="M10370" s="72"/>
    </row>
    <row r="10371" spans="2:13" x14ac:dyDescent="0.25">
      <c r="B10371" s="72" t="s">
        <v>12</v>
      </c>
      <c r="C10371" s="72" t="s">
        <v>13</v>
      </c>
      <c r="D10371" s="72" t="s">
        <v>14</v>
      </c>
      <c r="E10371" s="72" t="s">
        <v>144</v>
      </c>
      <c r="F10371" s="73">
        <v>1691555</v>
      </c>
      <c r="G10371" s="72" t="s">
        <v>16</v>
      </c>
      <c r="H10371" s="72" t="s">
        <v>24</v>
      </c>
      <c r="I10371" s="72" t="s">
        <v>18</v>
      </c>
      <c r="J10371" s="72" t="s">
        <v>19</v>
      </c>
      <c r="K10371" s="72" t="s">
        <v>37</v>
      </c>
      <c r="L10371" s="72" t="s">
        <v>125</v>
      </c>
      <c r="M10371" s="72" t="s">
        <v>133</v>
      </c>
    </row>
    <row r="10372" spans="2:13" x14ac:dyDescent="0.25">
      <c r="B10372" s="72" t="s">
        <v>12</v>
      </c>
      <c r="C10372" s="72" t="s">
        <v>13</v>
      </c>
      <c r="D10372" s="72" t="s">
        <v>14</v>
      </c>
      <c r="E10372" s="72" t="s">
        <v>33</v>
      </c>
      <c r="F10372" s="73">
        <v>19285</v>
      </c>
      <c r="G10372" s="72" t="s">
        <v>16</v>
      </c>
      <c r="H10372" s="72" t="s">
        <v>17</v>
      </c>
      <c r="I10372" s="72" t="s">
        <v>48</v>
      </c>
      <c r="J10372" s="72" t="s">
        <v>19</v>
      </c>
      <c r="K10372" s="72" t="s">
        <v>49</v>
      </c>
      <c r="L10372" s="72" t="s">
        <v>82</v>
      </c>
      <c r="M10372" s="72" t="s">
        <v>35</v>
      </c>
    </row>
    <row r="10373" spans="2:13" x14ac:dyDescent="0.25">
      <c r="B10373" s="72" t="s">
        <v>12</v>
      </c>
      <c r="C10373" s="72" t="s">
        <v>13</v>
      </c>
      <c r="D10373" s="72" t="s">
        <v>14</v>
      </c>
      <c r="E10373" s="72" t="s">
        <v>51</v>
      </c>
      <c r="F10373" s="73">
        <v>3025207</v>
      </c>
      <c r="G10373" s="72" t="s">
        <v>16</v>
      </c>
      <c r="H10373" s="72" t="s">
        <v>24</v>
      </c>
      <c r="I10373" s="72" t="s">
        <v>18</v>
      </c>
      <c r="J10373" s="72" t="s">
        <v>19</v>
      </c>
      <c r="K10373" s="72" t="s">
        <v>96</v>
      </c>
      <c r="L10373" s="72" t="s">
        <v>162</v>
      </c>
      <c r="M10373" s="72"/>
    </row>
    <row r="10374" spans="2:13" x14ac:dyDescent="0.25">
      <c r="B10374" s="72" t="s">
        <v>12</v>
      </c>
      <c r="C10374" s="72" t="s">
        <v>13</v>
      </c>
      <c r="D10374" s="72" t="s">
        <v>14</v>
      </c>
      <c r="E10374" s="72" t="s">
        <v>123</v>
      </c>
      <c r="F10374" s="73">
        <v>-3814</v>
      </c>
      <c r="G10374" s="72" t="s">
        <v>16</v>
      </c>
      <c r="H10374" s="72" t="s">
        <v>24</v>
      </c>
      <c r="I10374" s="72" t="s">
        <v>18</v>
      </c>
      <c r="J10374" s="72" t="s">
        <v>19</v>
      </c>
      <c r="K10374" s="72" t="s">
        <v>37</v>
      </c>
      <c r="L10374" s="72" t="s">
        <v>509</v>
      </c>
      <c r="M10374" s="72"/>
    </row>
    <row r="10375" spans="2:13" x14ac:dyDescent="0.25">
      <c r="B10375" s="72" t="s">
        <v>12</v>
      </c>
      <c r="C10375" s="72" t="s">
        <v>13</v>
      </c>
      <c r="D10375" s="72" t="s">
        <v>14</v>
      </c>
      <c r="E10375" s="72" t="s">
        <v>94</v>
      </c>
      <c r="F10375" s="73">
        <v>69658</v>
      </c>
      <c r="G10375" s="72" t="s">
        <v>16</v>
      </c>
      <c r="H10375" s="72" t="s">
        <v>24</v>
      </c>
      <c r="I10375" s="72" t="s">
        <v>18</v>
      </c>
      <c r="J10375" s="72" t="s">
        <v>19</v>
      </c>
      <c r="K10375" s="72" t="s">
        <v>37</v>
      </c>
      <c r="L10375" s="72" t="s">
        <v>390</v>
      </c>
      <c r="M10375" s="72"/>
    </row>
    <row r="10376" spans="2:13" x14ac:dyDescent="0.25">
      <c r="B10376" s="72" t="s">
        <v>12</v>
      </c>
      <c r="C10376" s="72" t="s">
        <v>13</v>
      </c>
      <c r="D10376" s="72" t="s">
        <v>14</v>
      </c>
      <c r="E10376" s="72" t="s">
        <v>187</v>
      </c>
      <c r="F10376" s="73">
        <v>711602</v>
      </c>
      <c r="G10376" s="72" t="s">
        <v>16</v>
      </c>
      <c r="H10376" s="72" t="s">
        <v>17</v>
      </c>
      <c r="I10376" s="72" t="s">
        <v>18</v>
      </c>
      <c r="J10376" s="72" t="s">
        <v>19</v>
      </c>
      <c r="K10376" s="72" t="s">
        <v>108</v>
      </c>
      <c r="L10376" s="72" t="s">
        <v>109</v>
      </c>
      <c r="M10376" s="72" t="s">
        <v>112</v>
      </c>
    </row>
    <row r="10377" spans="2:13" x14ac:dyDescent="0.25">
      <c r="B10377" s="72" t="s">
        <v>12</v>
      </c>
      <c r="C10377" s="72" t="s">
        <v>13</v>
      </c>
      <c r="D10377" s="72" t="s">
        <v>14</v>
      </c>
      <c r="E10377" s="72" t="s">
        <v>83</v>
      </c>
      <c r="F10377" s="73">
        <v>55792</v>
      </c>
      <c r="G10377" s="72" t="s">
        <v>16</v>
      </c>
      <c r="H10377" s="72" t="s">
        <v>24</v>
      </c>
      <c r="I10377" s="72" t="s">
        <v>18</v>
      </c>
      <c r="J10377" s="72" t="s">
        <v>19</v>
      </c>
      <c r="K10377" s="72" t="s">
        <v>130</v>
      </c>
      <c r="L10377" s="72" t="s">
        <v>610</v>
      </c>
      <c r="M10377" s="72"/>
    </row>
    <row r="10378" spans="2:13" x14ac:dyDescent="0.25">
      <c r="B10378" s="72" t="s">
        <v>12</v>
      </c>
      <c r="C10378" s="72" t="s">
        <v>13</v>
      </c>
      <c r="D10378" s="72" t="s">
        <v>14</v>
      </c>
      <c r="E10378" s="72" t="s">
        <v>51</v>
      </c>
      <c r="F10378" s="73">
        <v>118</v>
      </c>
      <c r="G10378" s="72" t="s">
        <v>16</v>
      </c>
      <c r="H10378" s="72" t="s">
        <v>24</v>
      </c>
      <c r="I10378" s="72" t="s">
        <v>18</v>
      </c>
      <c r="J10378" s="72" t="s">
        <v>19</v>
      </c>
      <c r="K10378" s="72" t="s">
        <v>25</v>
      </c>
      <c r="L10378" s="72" t="s">
        <v>283</v>
      </c>
      <c r="M10378" s="72"/>
    </row>
    <row r="10379" spans="2:13" x14ac:dyDescent="0.25">
      <c r="B10379" s="72" t="s">
        <v>12</v>
      </c>
      <c r="C10379" s="72" t="s">
        <v>13</v>
      </c>
      <c r="D10379" s="72" t="s">
        <v>14</v>
      </c>
      <c r="E10379" s="72" t="s">
        <v>51</v>
      </c>
      <c r="F10379" s="73">
        <v>83</v>
      </c>
      <c r="G10379" s="72" t="s">
        <v>16</v>
      </c>
      <c r="H10379" s="72" t="s">
        <v>24</v>
      </c>
      <c r="I10379" s="72" t="s">
        <v>18</v>
      </c>
      <c r="J10379" s="72" t="s">
        <v>179</v>
      </c>
      <c r="K10379" s="72" t="s">
        <v>96</v>
      </c>
      <c r="L10379" s="72" t="s">
        <v>391</v>
      </c>
      <c r="M10379" s="72"/>
    </row>
    <row r="10380" spans="2:13" x14ac:dyDescent="0.25">
      <c r="B10380" s="72" t="s">
        <v>12</v>
      </c>
      <c r="C10380" s="72" t="s">
        <v>13</v>
      </c>
      <c r="D10380" s="72" t="s">
        <v>14</v>
      </c>
      <c r="E10380" s="72" t="s">
        <v>132</v>
      </c>
      <c r="F10380" s="73">
        <v>261969</v>
      </c>
      <c r="G10380" s="72" t="s">
        <v>16</v>
      </c>
      <c r="H10380" s="72" t="s">
        <v>17</v>
      </c>
      <c r="I10380" s="72" t="s">
        <v>18</v>
      </c>
      <c r="J10380" s="72" t="s">
        <v>19</v>
      </c>
      <c r="K10380" s="72" t="s">
        <v>25</v>
      </c>
      <c r="L10380" s="72" t="s">
        <v>431</v>
      </c>
      <c r="M10380" s="72" t="s">
        <v>67</v>
      </c>
    </row>
    <row r="10381" spans="2:13" x14ac:dyDescent="0.25">
      <c r="B10381" s="72" t="s">
        <v>12</v>
      </c>
      <c r="C10381" s="72" t="s">
        <v>13</v>
      </c>
      <c r="D10381" s="72" t="s">
        <v>14</v>
      </c>
      <c r="E10381" s="72" t="s">
        <v>33</v>
      </c>
      <c r="F10381" s="73">
        <v>26200</v>
      </c>
      <c r="G10381" s="72" t="s">
        <v>16</v>
      </c>
      <c r="H10381" s="72" t="s">
        <v>17</v>
      </c>
      <c r="I10381" s="72" t="s">
        <v>18</v>
      </c>
      <c r="J10381" s="72" t="s">
        <v>19</v>
      </c>
      <c r="K10381" s="72" t="s">
        <v>25</v>
      </c>
      <c r="L10381" s="72" t="s">
        <v>93</v>
      </c>
      <c r="M10381" s="72" t="s">
        <v>47</v>
      </c>
    </row>
    <row r="10382" spans="2:13" x14ac:dyDescent="0.25">
      <c r="B10382" s="72" t="s">
        <v>12</v>
      </c>
      <c r="C10382" s="72" t="s">
        <v>13</v>
      </c>
      <c r="D10382" s="72" t="s">
        <v>14</v>
      </c>
      <c r="E10382" s="72" t="s">
        <v>41</v>
      </c>
      <c r="F10382" s="73">
        <v>-3504</v>
      </c>
      <c r="G10382" s="72" t="s">
        <v>16</v>
      </c>
      <c r="H10382" s="72" t="s">
        <v>24</v>
      </c>
      <c r="I10382" s="72" t="s">
        <v>18</v>
      </c>
      <c r="J10382" s="72" t="s">
        <v>19</v>
      </c>
      <c r="K10382" s="72" t="s">
        <v>37</v>
      </c>
      <c r="L10382" s="72" t="s">
        <v>221</v>
      </c>
      <c r="M10382" s="72"/>
    </row>
    <row r="10383" spans="2:13" x14ac:dyDescent="0.25">
      <c r="B10383" s="72" t="s">
        <v>12</v>
      </c>
      <c r="C10383" s="72" t="s">
        <v>13</v>
      </c>
      <c r="D10383" s="72" t="s">
        <v>14</v>
      </c>
      <c r="E10383" s="72" t="s">
        <v>27</v>
      </c>
      <c r="F10383" s="73">
        <v>7196</v>
      </c>
      <c r="G10383" s="72" t="s">
        <v>16</v>
      </c>
      <c r="H10383" s="72" t="s">
        <v>24</v>
      </c>
      <c r="I10383" s="72" t="s">
        <v>18</v>
      </c>
      <c r="J10383" s="72" t="s">
        <v>19</v>
      </c>
      <c r="K10383" s="72" t="s">
        <v>25</v>
      </c>
      <c r="L10383" s="72" t="s">
        <v>191</v>
      </c>
      <c r="M10383" s="72" t="s">
        <v>112</v>
      </c>
    </row>
    <row r="10384" spans="2:13" x14ac:dyDescent="0.25">
      <c r="B10384" s="72" t="s">
        <v>12</v>
      </c>
      <c r="C10384" s="72" t="s">
        <v>13</v>
      </c>
      <c r="D10384" s="72" t="s">
        <v>14</v>
      </c>
      <c r="E10384" s="72" t="s">
        <v>55</v>
      </c>
      <c r="F10384" s="73">
        <v>32273112</v>
      </c>
      <c r="G10384" s="72" t="s">
        <v>16</v>
      </c>
      <c r="H10384" s="72" t="s">
        <v>24</v>
      </c>
      <c r="I10384" s="72" t="s">
        <v>18</v>
      </c>
      <c r="J10384" s="72" t="s">
        <v>19</v>
      </c>
      <c r="K10384" s="72" t="s">
        <v>37</v>
      </c>
      <c r="L10384" s="72" t="s">
        <v>320</v>
      </c>
      <c r="M10384" s="72" t="s">
        <v>57</v>
      </c>
    </row>
    <row r="10385" spans="2:13" x14ac:dyDescent="0.25">
      <c r="B10385" s="72" t="s">
        <v>12</v>
      </c>
      <c r="C10385" s="72" t="s">
        <v>13</v>
      </c>
      <c r="D10385" s="72" t="s">
        <v>14</v>
      </c>
      <c r="E10385" s="72" t="s">
        <v>60</v>
      </c>
      <c r="F10385" s="73">
        <v>92118</v>
      </c>
      <c r="G10385" s="72" t="s">
        <v>16</v>
      </c>
      <c r="H10385" s="72" t="s">
        <v>24</v>
      </c>
      <c r="I10385" s="72" t="s">
        <v>18</v>
      </c>
      <c r="J10385" s="72" t="s">
        <v>19</v>
      </c>
      <c r="K10385" s="72" t="s">
        <v>25</v>
      </c>
      <c r="L10385" s="72" t="s">
        <v>234</v>
      </c>
      <c r="M10385" s="72" t="s">
        <v>62</v>
      </c>
    </row>
    <row r="10386" spans="2:13" x14ac:dyDescent="0.25">
      <c r="B10386" s="72" t="s">
        <v>12</v>
      </c>
      <c r="C10386" s="72" t="s">
        <v>13</v>
      </c>
      <c r="D10386" s="72" t="s">
        <v>14</v>
      </c>
      <c r="E10386" s="72" t="s">
        <v>58</v>
      </c>
      <c r="F10386" s="73">
        <v>88575</v>
      </c>
      <c r="G10386" s="72" t="s">
        <v>16</v>
      </c>
      <c r="H10386" s="72" t="s">
        <v>17</v>
      </c>
      <c r="I10386" s="72" t="s">
        <v>18</v>
      </c>
      <c r="J10386" s="72" t="s">
        <v>19</v>
      </c>
      <c r="K10386" s="72" t="s">
        <v>25</v>
      </c>
      <c r="L10386" s="72" t="s">
        <v>304</v>
      </c>
      <c r="M10386" s="72" t="s">
        <v>29</v>
      </c>
    </row>
    <row r="10387" spans="2:13" x14ac:dyDescent="0.25">
      <c r="B10387" s="72" t="s">
        <v>12</v>
      </c>
      <c r="C10387" s="72" t="s">
        <v>13</v>
      </c>
      <c r="D10387" s="72" t="s">
        <v>14</v>
      </c>
      <c r="E10387" s="72" t="s">
        <v>68</v>
      </c>
      <c r="F10387" s="73">
        <v>-23704</v>
      </c>
      <c r="G10387" s="72" t="s">
        <v>16</v>
      </c>
      <c r="H10387" s="72" t="s">
        <v>17</v>
      </c>
      <c r="I10387" s="72" t="s">
        <v>48</v>
      </c>
      <c r="J10387" s="72" t="s">
        <v>19</v>
      </c>
      <c r="K10387" s="72" t="s">
        <v>20</v>
      </c>
      <c r="L10387" s="72" t="s">
        <v>534</v>
      </c>
      <c r="M10387" s="72"/>
    </row>
    <row r="10388" spans="2:13" x14ac:dyDescent="0.25">
      <c r="B10388" s="72" t="s">
        <v>12</v>
      </c>
      <c r="C10388" s="72" t="s">
        <v>13</v>
      </c>
      <c r="D10388" s="72" t="s">
        <v>14</v>
      </c>
      <c r="E10388" s="72" t="s">
        <v>39</v>
      </c>
      <c r="F10388" s="73">
        <v>-72577</v>
      </c>
      <c r="G10388" s="72" t="s">
        <v>16</v>
      </c>
      <c r="H10388" s="72" t="s">
        <v>24</v>
      </c>
      <c r="I10388" s="72" t="s">
        <v>18</v>
      </c>
      <c r="J10388" s="72" t="s">
        <v>19</v>
      </c>
      <c r="K10388" s="72" t="s">
        <v>37</v>
      </c>
      <c r="L10388" s="72" t="s">
        <v>125</v>
      </c>
      <c r="M10388" s="72"/>
    </row>
    <row r="10389" spans="2:13" x14ac:dyDescent="0.25">
      <c r="B10389" s="72" t="s">
        <v>12</v>
      </c>
      <c r="C10389" s="72" t="s">
        <v>13</v>
      </c>
      <c r="D10389" s="72" t="s">
        <v>14</v>
      </c>
      <c r="E10389" s="72" t="s">
        <v>36</v>
      </c>
      <c r="F10389" s="73">
        <v>181737</v>
      </c>
      <c r="G10389" s="72" t="s">
        <v>16</v>
      </c>
      <c r="H10389" s="72" t="s">
        <v>24</v>
      </c>
      <c r="I10389" s="72" t="s">
        <v>18</v>
      </c>
      <c r="J10389" s="72" t="s">
        <v>19</v>
      </c>
      <c r="K10389" s="72" t="s">
        <v>185</v>
      </c>
      <c r="L10389" s="72" t="s">
        <v>469</v>
      </c>
      <c r="M10389" s="72" t="s">
        <v>29</v>
      </c>
    </row>
    <row r="10390" spans="2:13" x14ac:dyDescent="0.25">
      <c r="B10390" s="72" t="s">
        <v>12</v>
      </c>
      <c r="C10390" s="72" t="s">
        <v>13</v>
      </c>
      <c r="D10390" s="72" t="s">
        <v>14</v>
      </c>
      <c r="E10390" s="72" t="s">
        <v>51</v>
      </c>
      <c r="F10390" s="73">
        <v>22717</v>
      </c>
      <c r="G10390" s="72" t="s">
        <v>16</v>
      </c>
      <c r="H10390" s="72" t="s">
        <v>24</v>
      </c>
      <c r="I10390" s="72" t="s">
        <v>18</v>
      </c>
      <c r="J10390" s="72" t="s">
        <v>19</v>
      </c>
      <c r="K10390" s="72" t="s">
        <v>63</v>
      </c>
      <c r="L10390" s="72" t="s">
        <v>585</v>
      </c>
      <c r="M10390" s="72"/>
    </row>
    <row r="10391" spans="2:13" x14ac:dyDescent="0.25">
      <c r="B10391" s="72" t="s">
        <v>12</v>
      </c>
      <c r="C10391" s="72" t="s">
        <v>13</v>
      </c>
      <c r="D10391" s="72" t="s">
        <v>14</v>
      </c>
      <c r="E10391" s="72" t="s">
        <v>39</v>
      </c>
      <c r="F10391" s="73">
        <v>-52491</v>
      </c>
      <c r="G10391" s="72" t="s">
        <v>16</v>
      </c>
      <c r="H10391" s="72" t="s">
        <v>17</v>
      </c>
      <c r="I10391" s="72" t="s">
        <v>18</v>
      </c>
      <c r="J10391" s="72" t="s">
        <v>19</v>
      </c>
      <c r="K10391" s="72" t="s">
        <v>37</v>
      </c>
      <c r="L10391" s="72" t="s">
        <v>119</v>
      </c>
      <c r="M10391" s="72"/>
    </row>
    <row r="10392" spans="2:13" x14ac:dyDescent="0.25">
      <c r="B10392" s="72" t="s">
        <v>12</v>
      </c>
      <c r="C10392" s="72" t="s">
        <v>13</v>
      </c>
      <c r="D10392" s="72" t="s">
        <v>14</v>
      </c>
      <c r="E10392" s="72" t="s">
        <v>83</v>
      </c>
      <c r="F10392" s="73">
        <v>253873</v>
      </c>
      <c r="G10392" s="72" t="s">
        <v>16</v>
      </c>
      <c r="H10392" s="72" t="s">
        <v>17</v>
      </c>
      <c r="I10392" s="72" t="s">
        <v>18</v>
      </c>
      <c r="J10392" s="72" t="s">
        <v>19</v>
      </c>
      <c r="K10392" s="72" t="s">
        <v>37</v>
      </c>
      <c r="L10392" s="72" t="s">
        <v>509</v>
      </c>
      <c r="M10392" s="72"/>
    </row>
    <row r="10393" spans="2:13" x14ac:dyDescent="0.25">
      <c r="B10393" s="72" t="s">
        <v>12</v>
      </c>
      <c r="C10393" s="72" t="s">
        <v>13</v>
      </c>
      <c r="D10393" s="72" t="s">
        <v>14</v>
      </c>
      <c r="E10393" s="72" t="s">
        <v>36</v>
      </c>
      <c r="F10393" s="73">
        <v>52933</v>
      </c>
      <c r="G10393" s="72" t="s">
        <v>16</v>
      </c>
      <c r="H10393" s="72" t="s">
        <v>24</v>
      </c>
      <c r="I10393" s="72" t="s">
        <v>18</v>
      </c>
      <c r="J10393" s="72" t="s">
        <v>19</v>
      </c>
      <c r="K10393" s="72" t="s">
        <v>99</v>
      </c>
      <c r="L10393" s="72" t="s">
        <v>642</v>
      </c>
      <c r="M10393" s="72" t="s">
        <v>29</v>
      </c>
    </row>
    <row r="10394" spans="2:13" x14ac:dyDescent="0.25">
      <c r="B10394" s="72" t="s">
        <v>12</v>
      </c>
      <c r="C10394" s="72" t="s">
        <v>13</v>
      </c>
      <c r="D10394" s="72" t="s">
        <v>14</v>
      </c>
      <c r="E10394" s="72" t="s">
        <v>55</v>
      </c>
      <c r="F10394" s="73">
        <v>9897392</v>
      </c>
      <c r="G10394" s="72" t="s">
        <v>16</v>
      </c>
      <c r="H10394" s="72" t="s">
        <v>17</v>
      </c>
      <c r="I10394" s="72" t="s">
        <v>48</v>
      </c>
      <c r="J10394" s="72" t="s">
        <v>19</v>
      </c>
      <c r="K10394" s="72" t="s">
        <v>25</v>
      </c>
      <c r="L10394" s="72" t="s">
        <v>273</v>
      </c>
      <c r="M10394" s="72" t="s">
        <v>112</v>
      </c>
    </row>
    <row r="10395" spans="2:13" x14ac:dyDescent="0.25">
      <c r="B10395" s="72" t="s">
        <v>12</v>
      </c>
      <c r="C10395" s="72" t="s">
        <v>13</v>
      </c>
      <c r="D10395" s="72" t="s">
        <v>14</v>
      </c>
      <c r="E10395" s="72" t="s">
        <v>134</v>
      </c>
      <c r="F10395" s="73">
        <v>286063</v>
      </c>
      <c r="G10395" s="72" t="s">
        <v>16</v>
      </c>
      <c r="H10395" s="72" t="s">
        <v>24</v>
      </c>
      <c r="I10395" s="72" t="s">
        <v>18</v>
      </c>
      <c r="J10395" s="72" t="s">
        <v>19</v>
      </c>
      <c r="K10395" s="72" t="s">
        <v>37</v>
      </c>
      <c r="L10395" s="72" t="s">
        <v>317</v>
      </c>
      <c r="M10395" s="72"/>
    </row>
    <row r="10396" spans="2:13" x14ac:dyDescent="0.25">
      <c r="B10396" s="72" t="s">
        <v>12</v>
      </c>
      <c r="C10396" s="72" t="s">
        <v>13</v>
      </c>
      <c r="D10396" s="72" t="s">
        <v>14</v>
      </c>
      <c r="E10396" s="72" t="s">
        <v>258</v>
      </c>
      <c r="F10396" s="73">
        <v>135408</v>
      </c>
      <c r="G10396" s="72" t="s">
        <v>16</v>
      </c>
      <c r="H10396" s="72" t="s">
        <v>24</v>
      </c>
      <c r="I10396" s="72" t="s">
        <v>18</v>
      </c>
      <c r="J10396" s="72" t="s">
        <v>19</v>
      </c>
      <c r="K10396" s="72" t="s">
        <v>25</v>
      </c>
      <c r="L10396" s="72" t="s">
        <v>107</v>
      </c>
      <c r="M10396" s="72" t="s">
        <v>243</v>
      </c>
    </row>
    <row r="10397" spans="2:13" x14ac:dyDescent="0.25">
      <c r="B10397" s="72" t="s">
        <v>12</v>
      </c>
      <c r="C10397" s="72" t="s">
        <v>13</v>
      </c>
      <c r="D10397" s="72" t="s">
        <v>14</v>
      </c>
      <c r="E10397" s="72" t="s">
        <v>60</v>
      </c>
      <c r="F10397" s="73">
        <v>800658</v>
      </c>
      <c r="G10397" s="72" t="s">
        <v>16</v>
      </c>
      <c r="H10397" s="72" t="s">
        <v>24</v>
      </c>
      <c r="I10397" s="72" t="s">
        <v>18</v>
      </c>
      <c r="J10397" s="72" t="s">
        <v>19</v>
      </c>
      <c r="K10397" s="72" t="s">
        <v>31</v>
      </c>
      <c r="L10397" s="72" t="s">
        <v>522</v>
      </c>
      <c r="M10397" s="72" t="s">
        <v>67</v>
      </c>
    </row>
    <row r="10398" spans="2:13" x14ac:dyDescent="0.25">
      <c r="B10398" s="72" t="s">
        <v>12</v>
      </c>
      <c r="C10398" s="72" t="s">
        <v>13</v>
      </c>
      <c r="D10398" s="72" t="s">
        <v>14</v>
      </c>
      <c r="E10398" s="72" t="s">
        <v>41</v>
      </c>
      <c r="F10398" s="73">
        <v>-223</v>
      </c>
      <c r="G10398" s="72" t="s">
        <v>16</v>
      </c>
      <c r="H10398" s="72" t="s">
        <v>17</v>
      </c>
      <c r="I10398" s="72" t="s">
        <v>18</v>
      </c>
      <c r="J10398" s="72" t="s">
        <v>19</v>
      </c>
      <c r="K10398" s="72" t="s">
        <v>25</v>
      </c>
      <c r="L10398" s="72" t="s">
        <v>326</v>
      </c>
      <c r="M10398" s="72"/>
    </row>
    <row r="10399" spans="2:13" x14ac:dyDescent="0.25">
      <c r="B10399" s="72" t="s">
        <v>12</v>
      </c>
      <c r="C10399" s="72" t="s">
        <v>13</v>
      </c>
      <c r="D10399" s="72" t="s">
        <v>14</v>
      </c>
      <c r="E10399" s="72" t="s">
        <v>51</v>
      </c>
      <c r="F10399" s="73">
        <v>87</v>
      </c>
      <c r="G10399" s="72" t="s">
        <v>16</v>
      </c>
      <c r="H10399" s="72" t="s">
        <v>24</v>
      </c>
      <c r="I10399" s="72" t="s">
        <v>48</v>
      </c>
      <c r="J10399" s="72" t="s">
        <v>19</v>
      </c>
      <c r="K10399" s="72" t="s">
        <v>37</v>
      </c>
      <c r="L10399" s="72" t="s">
        <v>497</v>
      </c>
      <c r="M10399" s="72"/>
    </row>
    <row r="10400" spans="2:13" x14ac:dyDescent="0.25">
      <c r="B10400" s="72" t="s">
        <v>12</v>
      </c>
      <c r="C10400" s="72" t="s">
        <v>13</v>
      </c>
      <c r="D10400" s="72" t="s">
        <v>14</v>
      </c>
      <c r="E10400" s="72" t="s">
        <v>68</v>
      </c>
      <c r="F10400" s="73">
        <v>-42599</v>
      </c>
      <c r="G10400" s="72" t="s">
        <v>16</v>
      </c>
      <c r="H10400" s="72" t="s">
        <v>24</v>
      </c>
      <c r="I10400" s="72" t="s">
        <v>18</v>
      </c>
      <c r="J10400" s="72" t="s">
        <v>19</v>
      </c>
      <c r="K10400" s="72" t="s">
        <v>25</v>
      </c>
      <c r="L10400" s="72" t="s">
        <v>314</v>
      </c>
      <c r="M10400" s="72"/>
    </row>
    <row r="10401" spans="2:13" x14ac:dyDescent="0.25">
      <c r="B10401" s="72" t="s">
        <v>12</v>
      </c>
      <c r="C10401" s="72" t="s">
        <v>13</v>
      </c>
      <c r="D10401" s="72" t="s">
        <v>14</v>
      </c>
      <c r="E10401" s="72" t="s">
        <v>30</v>
      </c>
      <c r="F10401" s="73">
        <v>-385</v>
      </c>
      <c r="G10401" s="72" t="s">
        <v>16</v>
      </c>
      <c r="H10401" s="72" t="s">
        <v>17</v>
      </c>
      <c r="I10401" s="72" t="s">
        <v>18</v>
      </c>
      <c r="J10401" s="72" t="s">
        <v>19</v>
      </c>
      <c r="K10401" s="72" t="s">
        <v>37</v>
      </c>
      <c r="L10401" s="72" t="s">
        <v>340</v>
      </c>
      <c r="M10401" s="72"/>
    </row>
    <row r="10402" spans="2:13" x14ac:dyDescent="0.25">
      <c r="B10402" s="72" t="s">
        <v>12</v>
      </c>
      <c r="C10402" s="72" t="s">
        <v>13</v>
      </c>
      <c r="D10402" s="72" t="s">
        <v>14</v>
      </c>
      <c r="E10402" s="72" t="s">
        <v>258</v>
      </c>
      <c r="F10402" s="73">
        <v>125585</v>
      </c>
      <c r="G10402" s="72" t="s">
        <v>16</v>
      </c>
      <c r="H10402" s="72" t="s">
        <v>24</v>
      </c>
      <c r="I10402" s="72" t="s">
        <v>18</v>
      </c>
      <c r="J10402" s="72" t="s">
        <v>19</v>
      </c>
      <c r="K10402" s="72" t="s">
        <v>37</v>
      </c>
      <c r="L10402" s="72" t="s">
        <v>177</v>
      </c>
      <c r="M10402" s="72" t="s">
        <v>72</v>
      </c>
    </row>
    <row r="10403" spans="2:13" x14ac:dyDescent="0.25">
      <c r="B10403" s="72" t="s">
        <v>12</v>
      </c>
      <c r="C10403" s="72" t="s">
        <v>13</v>
      </c>
      <c r="D10403" s="72" t="s">
        <v>14</v>
      </c>
      <c r="E10403" s="72" t="s">
        <v>132</v>
      </c>
      <c r="F10403" s="73">
        <v>44190</v>
      </c>
      <c r="G10403" s="72" t="s">
        <v>16</v>
      </c>
      <c r="H10403" s="72" t="s">
        <v>24</v>
      </c>
      <c r="I10403" s="72" t="s">
        <v>18</v>
      </c>
      <c r="J10403" s="72" t="s">
        <v>19</v>
      </c>
      <c r="K10403" s="72" t="s">
        <v>43</v>
      </c>
      <c r="L10403" s="72" t="s">
        <v>378</v>
      </c>
      <c r="M10403" s="72" t="s">
        <v>133</v>
      </c>
    </row>
    <row r="10404" spans="2:13" x14ac:dyDescent="0.25">
      <c r="B10404" s="72" t="s">
        <v>12</v>
      </c>
      <c r="C10404" s="72" t="s">
        <v>13</v>
      </c>
      <c r="D10404" s="72" t="s">
        <v>14</v>
      </c>
      <c r="E10404" s="72" t="s">
        <v>83</v>
      </c>
      <c r="F10404" s="73">
        <v>18</v>
      </c>
      <c r="G10404" s="72" t="s">
        <v>269</v>
      </c>
      <c r="H10404" s="72" t="s">
        <v>24</v>
      </c>
      <c r="I10404" s="72" t="s">
        <v>18</v>
      </c>
      <c r="J10404" s="72" t="s">
        <v>558</v>
      </c>
      <c r="K10404" s="72" t="s">
        <v>96</v>
      </c>
      <c r="L10404" s="72" t="s">
        <v>194</v>
      </c>
      <c r="M10404" s="72"/>
    </row>
    <row r="10405" spans="2:13" x14ac:dyDescent="0.25">
      <c r="B10405" s="72" t="s">
        <v>12</v>
      </c>
      <c r="C10405" s="72" t="s">
        <v>13</v>
      </c>
      <c r="D10405" s="72" t="s">
        <v>14</v>
      </c>
      <c r="E10405" s="72" t="s">
        <v>39</v>
      </c>
      <c r="F10405" s="73">
        <v>-887</v>
      </c>
      <c r="G10405" s="72" t="s">
        <v>16</v>
      </c>
      <c r="H10405" s="72" t="s">
        <v>24</v>
      </c>
      <c r="I10405" s="72" t="s">
        <v>18</v>
      </c>
      <c r="J10405" s="72" t="s">
        <v>19</v>
      </c>
      <c r="K10405" s="72" t="s">
        <v>20</v>
      </c>
      <c r="L10405" s="72" t="s">
        <v>629</v>
      </c>
      <c r="M10405" s="72"/>
    </row>
    <row r="10406" spans="2:13" x14ac:dyDescent="0.25">
      <c r="B10406" s="72" t="s">
        <v>12</v>
      </c>
      <c r="C10406" s="72" t="s">
        <v>13</v>
      </c>
      <c r="D10406" s="72" t="s">
        <v>14</v>
      </c>
      <c r="E10406" s="72" t="s">
        <v>39</v>
      </c>
      <c r="F10406" s="73">
        <v>-5160</v>
      </c>
      <c r="G10406" s="72" t="s">
        <v>16</v>
      </c>
      <c r="H10406" s="72" t="s">
        <v>17</v>
      </c>
      <c r="I10406" s="72" t="s">
        <v>18</v>
      </c>
      <c r="J10406" s="72" t="s">
        <v>19</v>
      </c>
      <c r="K10406" s="72" t="s">
        <v>25</v>
      </c>
      <c r="L10406" s="72" t="s">
        <v>360</v>
      </c>
      <c r="M10406" s="72"/>
    </row>
    <row r="10407" spans="2:13" x14ac:dyDescent="0.25">
      <c r="B10407" s="72" t="s">
        <v>12</v>
      </c>
      <c r="C10407" s="72" t="s">
        <v>13</v>
      </c>
      <c r="D10407" s="72" t="s">
        <v>14</v>
      </c>
      <c r="E10407" s="72" t="s">
        <v>83</v>
      </c>
      <c r="F10407" s="73">
        <v>4148</v>
      </c>
      <c r="G10407" s="72" t="s">
        <v>16</v>
      </c>
      <c r="H10407" s="72" t="s">
        <v>24</v>
      </c>
      <c r="I10407" s="72" t="s">
        <v>18</v>
      </c>
      <c r="J10407" s="72" t="s">
        <v>19</v>
      </c>
      <c r="K10407" s="72" t="s">
        <v>25</v>
      </c>
      <c r="L10407" s="72" t="s">
        <v>506</v>
      </c>
      <c r="M10407" s="72"/>
    </row>
    <row r="10408" spans="2:13" x14ac:dyDescent="0.25">
      <c r="B10408" s="72" t="s">
        <v>12</v>
      </c>
      <c r="C10408" s="72" t="s">
        <v>13</v>
      </c>
      <c r="D10408" s="72" t="s">
        <v>14</v>
      </c>
      <c r="E10408" s="72" t="s">
        <v>663</v>
      </c>
      <c r="F10408" s="73">
        <v>-17237</v>
      </c>
      <c r="G10408" s="72" t="s">
        <v>16</v>
      </c>
      <c r="H10408" s="72" t="s">
        <v>24</v>
      </c>
      <c r="I10408" s="72" t="s">
        <v>18</v>
      </c>
      <c r="J10408" s="72" t="s">
        <v>19</v>
      </c>
      <c r="K10408" s="72" t="s">
        <v>96</v>
      </c>
      <c r="L10408" s="72" t="s">
        <v>141</v>
      </c>
      <c r="M10408" s="72"/>
    </row>
    <row r="10409" spans="2:13" x14ac:dyDescent="0.25">
      <c r="B10409" s="72" t="s">
        <v>12</v>
      </c>
      <c r="C10409" s="72" t="s">
        <v>13</v>
      </c>
      <c r="D10409" s="72" t="s">
        <v>14</v>
      </c>
      <c r="E10409" s="72" t="s">
        <v>587</v>
      </c>
      <c r="F10409" s="73">
        <v>500278</v>
      </c>
      <c r="G10409" s="72" t="s">
        <v>16</v>
      </c>
      <c r="H10409" s="72" t="s">
        <v>17</v>
      </c>
      <c r="I10409" s="72" t="s">
        <v>18</v>
      </c>
      <c r="J10409" s="72" t="s">
        <v>19</v>
      </c>
      <c r="K10409" s="72" t="s">
        <v>205</v>
      </c>
      <c r="L10409" s="72" t="s">
        <v>206</v>
      </c>
      <c r="M10409" s="72" t="s">
        <v>303</v>
      </c>
    </row>
    <row r="10410" spans="2:13" x14ac:dyDescent="0.25">
      <c r="B10410" s="72" t="s">
        <v>12</v>
      </c>
      <c r="C10410" s="72" t="s">
        <v>13</v>
      </c>
      <c r="D10410" s="72" t="s">
        <v>14</v>
      </c>
      <c r="E10410" s="72" t="s">
        <v>55</v>
      </c>
      <c r="F10410" s="73">
        <v>357936</v>
      </c>
      <c r="G10410" s="72" t="s">
        <v>16</v>
      </c>
      <c r="H10410" s="72" t="s">
        <v>17</v>
      </c>
      <c r="I10410" s="72" t="s">
        <v>18</v>
      </c>
      <c r="J10410" s="72" t="s">
        <v>19</v>
      </c>
      <c r="K10410" s="72" t="s">
        <v>25</v>
      </c>
      <c r="L10410" s="72" t="s">
        <v>458</v>
      </c>
      <c r="M10410" s="72" t="s">
        <v>29</v>
      </c>
    </row>
    <row r="10411" spans="2:13" x14ac:dyDescent="0.25">
      <c r="B10411" s="72" t="s">
        <v>12</v>
      </c>
      <c r="C10411" s="72" t="s">
        <v>13</v>
      </c>
      <c r="D10411" s="72" t="s">
        <v>14</v>
      </c>
      <c r="E10411" s="72" t="s">
        <v>58</v>
      </c>
      <c r="F10411" s="73">
        <v>205250</v>
      </c>
      <c r="G10411" s="72" t="s">
        <v>16</v>
      </c>
      <c r="H10411" s="72" t="s">
        <v>17</v>
      </c>
      <c r="I10411" s="72" t="s">
        <v>18</v>
      </c>
      <c r="J10411" s="72" t="s">
        <v>19</v>
      </c>
      <c r="K10411" s="72" t="s">
        <v>25</v>
      </c>
      <c r="L10411" s="72" t="s">
        <v>234</v>
      </c>
      <c r="M10411" s="72" t="s">
        <v>29</v>
      </c>
    </row>
    <row r="10412" spans="2:13" x14ac:dyDescent="0.25">
      <c r="B10412" s="72" t="s">
        <v>12</v>
      </c>
      <c r="C10412" s="72" t="s">
        <v>13</v>
      </c>
      <c r="D10412" s="72" t="s">
        <v>14</v>
      </c>
      <c r="E10412" s="72" t="s">
        <v>51</v>
      </c>
      <c r="F10412" s="73">
        <v>21675</v>
      </c>
      <c r="G10412" s="72" t="s">
        <v>16</v>
      </c>
      <c r="H10412" s="72" t="s">
        <v>24</v>
      </c>
      <c r="I10412" s="72" t="s">
        <v>18</v>
      </c>
      <c r="J10412" s="72" t="s">
        <v>19</v>
      </c>
      <c r="K10412" s="72" t="s">
        <v>63</v>
      </c>
      <c r="L10412" s="72" t="s">
        <v>553</v>
      </c>
      <c r="M10412" s="72"/>
    </row>
    <row r="10413" spans="2:13" x14ac:dyDescent="0.25">
      <c r="B10413" s="72" t="s">
        <v>12</v>
      </c>
      <c r="C10413" s="72" t="s">
        <v>13</v>
      </c>
      <c r="D10413" s="72" t="s">
        <v>14</v>
      </c>
      <c r="E10413" s="72" t="s">
        <v>65</v>
      </c>
      <c r="F10413" s="73">
        <v>114750</v>
      </c>
      <c r="G10413" s="72" t="s">
        <v>16</v>
      </c>
      <c r="H10413" s="72" t="s">
        <v>24</v>
      </c>
      <c r="I10413" s="72" t="s">
        <v>18</v>
      </c>
      <c r="J10413" s="72" t="s">
        <v>19</v>
      </c>
      <c r="K10413" s="72" t="s">
        <v>43</v>
      </c>
      <c r="L10413" s="72" t="s">
        <v>472</v>
      </c>
      <c r="M10413" s="72" t="s">
        <v>133</v>
      </c>
    </row>
    <row r="10414" spans="2:13" x14ac:dyDescent="0.25">
      <c r="B10414" s="72" t="s">
        <v>12</v>
      </c>
      <c r="C10414" s="72" t="s">
        <v>13</v>
      </c>
      <c r="D10414" s="72" t="s">
        <v>14</v>
      </c>
      <c r="E10414" s="72" t="s">
        <v>55</v>
      </c>
      <c r="F10414" s="73">
        <v>809425</v>
      </c>
      <c r="G10414" s="72" t="s">
        <v>16</v>
      </c>
      <c r="H10414" s="72" t="s">
        <v>24</v>
      </c>
      <c r="I10414" s="72" t="s">
        <v>18</v>
      </c>
      <c r="J10414" s="72" t="s">
        <v>19</v>
      </c>
      <c r="K10414" s="72" t="s">
        <v>117</v>
      </c>
      <c r="L10414" s="72" t="s">
        <v>545</v>
      </c>
      <c r="M10414" s="72" t="s">
        <v>29</v>
      </c>
    </row>
    <row r="10415" spans="2:13" x14ac:dyDescent="0.25">
      <c r="B10415" s="72" t="s">
        <v>12</v>
      </c>
      <c r="C10415" s="72" t="s">
        <v>13</v>
      </c>
      <c r="D10415" s="72" t="s">
        <v>14</v>
      </c>
      <c r="E10415" s="72" t="s">
        <v>94</v>
      </c>
      <c r="F10415" s="73">
        <v>331</v>
      </c>
      <c r="G10415" s="72" t="s">
        <v>16</v>
      </c>
      <c r="H10415" s="72" t="s">
        <v>24</v>
      </c>
      <c r="I10415" s="72" t="s">
        <v>18</v>
      </c>
      <c r="J10415" s="72" t="s">
        <v>19</v>
      </c>
      <c r="K10415" s="72" t="s">
        <v>25</v>
      </c>
      <c r="L10415" s="72" t="s">
        <v>424</v>
      </c>
      <c r="M10415" s="72"/>
    </row>
    <row r="10416" spans="2:13" x14ac:dyDescent="0.25">
      <c r="B10416" s="72" t="s">
        <v>12</v>
      </c>
      <c r="C10416" s="72" t="s">
        <v>13</v>
      </c>
      <c r="D10416" s="72" t="s">
        <v>14</v>
      </c>
      <c r="E10416" s="72" t="s">
        <v>36</v>
      </c>
      <c r="F10416" s="73">
        <v>32563</v>
      </c>
      <c r="G10416" s="72" t="s">
        <v>16</v>
      </c>
      <c r="H10416" s="72" t="s">
        <v>17</v>
      </c>
      <c r="I10416" s="72" t="s">
        <v>48</v>
      </c>
      <c r="J10416" s="72" t="s">
        <v>19</v>
      </c>
      <c r="K10416" s="72" t="s">
        <v>49</v>
      </c>
      <c r="L10416" s="72" t="s">
        <v>91</v>
      </c>
      <c r="M10416" s="72" t="s">
        <v>47</v>
      </c>
    </row>
    <row r="10417" spans="2:13" x14ac:dyDescent="0.25">
      <c r="B10417" s="72" t="s">
        <v>12</v>
      </c>
      <c r="C10417" s="72" t="s">
        <v>13</v>
      </c>
      <c r="D10417" s="72" t="s">
        <v>14</v>
      </c>
      <c r="E10417" s="72" t="s">
        <v>39</v>
      </c>
      <c r="F10417" s="73">
        <v>-5408</v>
      </c>
      <c r="G10417" s="72" t="s">
        <v>16</v>
      </c>
      <c r="H10417" s="72" t="s">
        <v>24</v>
      </c>
      <c r="I10417" s="72" t="s">
        <v>18</v>
      </c>
      <c r="J10417" s="72" t="s">
        <v>19</v>
      </c>
      <c r="K10417" s="72" t="s">
        <v>25</v>
      </c>
      <c r="L10417" s="72" t="s">
        <v>173</v>
      </c>
      <c r="M10417" s="72"/>
    </row>
    <row r="10418" spans="2:13" x14ac:dyDescent="0.25">
      <c r="B10418" s="72" t="s">
        <v>12</v>
      </c>
      <c r="C10418" s="72" t="s">
        <v>13</v>
      </c>
      <c r="D10418" s="72" t="s">
        <v>14</v>
      </c>
      <c r="E10418" s="72" t="s">
        <v>79</v>
      </c>
      <c r="F10418" s="73">
        <v>-11760</v>
      </c>
      <c r="G10418" s="72" t="s">
        <v>16</v>
      </c>
      <c r="H10418" s="72" t="s">
        <v>24</v>
      </c>
      <c r="I10418" s="72" t="s">
        <v>18</v>
      </c>
      <c r="J10418" s="72" t="s">
        <v>19</v>
      </c>
      <c r="K10418" s="72" t="s">
        <v>25</v>
      </c>
      <c r="L10418" s="72" t="s">
        <v>323</v>
      </c>
      <c r="M10418" s="72"/>
    </row>
    <row r="10419" spans="2:13" x14ac:dyDescent="0.25">
      <c r="B10419" s="72" t="s">
        <v>12</v>
      </c>
      <c r="C10419" s="72" t="s">
        <v>13</v>
      </c>
      <c r="D10419" s="72" t="s">
        <v>14</v>
      </c>
      <c r="E10419" s="72" t="s">
        <v>132</v>
      </c>
      <c r="F10419" s="73">
        <v>97298</v>
      </c>
      <c r="G10419" s="72" t="s">
        <v>16</v>
      </c>
      <c r="H10419" s="72" t="s">
        <v>17</v>
      </c>
      <c r="I10419" s="72" t="s">
        <v>18</v>
      </c>
      <c r="J10419" s="72" t="s">
        <v>19</v>
      </c>
      <c r="K10419" s="72" t="s">
        <v>25</v>
      </c>
      <c r="L10419" s="72" t="s">
        <v>52</v>
      </c>
      <c r="M10419" s="72" t="s">
        <v>133</v>
      </c>
    </row>
    <row r="10420" spans="2:13" x14ac:dyDescent="0.25">
      <c r="B10420" s="72" t="s">
        <v>12</v>
      </c>
      <c r="C10420" s="72" t="s">
        <v>13</v>
      </c>
      <c r="D10420" s="72" t="s">
        <v>14</v>
      </c>
      <c r="E10420" s="72" t="s">
        <v>58</v>
      </c>
      <c r="F10420" s="73">
        <v>1704972</v>
      </c>
      <c r="G10420" s="72" t="s">
        <v>16</v>
      </c>
      <c r="H10420" s="72" t="s">
        <v>24</v>
      </c>
      <c r="I10420" s="72" t="s">
        <v>18</v>
      </c>
      <c r="J10420" s="72" t="s">
        <v>19</v>
      </c>
      <c r="K10420" s="72" t="s">
        <v>102</v>
      </c>
      <c r="L10420" s="72" t="s">
        <v>103</v>
      </c>
      <c r="M10420" s="72" t="s">
        <v>47</v>
      </c>
    </row>
    <row r="10421" spans="2:13" x14ac:dyDescent="0.25">
      <c r="B10421" s="72" t="s">
        <v>12</v>
      </c>
      <c r="C10421" s="72" t="s">
        <v>13</v>
      </c>
      <c r="D10421" s="72" t="s">
        <v>14</v>
      </c>
      <c r="E10421" s="72" t="s">
        <v>27</v>
      </c>
      <c r="F10421" s="73">
        <v>156405</v>
      </c>
      <c r="G10421" s="72" t="s">
        <v>16</v>
      </c>
      <c r="H10421" s="72" t="s">
        <v>24</v>
      </c>
      <c r="I10421" s="72" t="s">
        <v>18</v>
      </c>
      <c r="J10421" s="72" t="s">
        <v>19</v>
      </c>
      <c r="K10421" s="72" t="s">
        <v>102</v>
      </c>
      <c r="L10421" s="72" t="s">
        <v>103</v>
      </c>
      <c r="M10421" s="72" t="s">
        <v>57</v>
      </c>
    </row>
    <row r="10422" spans="2:13" x14ac:dyDescent="0.25">
      <c r="B10422" s="72" t="s">
        <v>12</v>
      </c>
      <c r="C10422" s="72" t="s">
        <v>13</v>
      </c>
      <c r="D10422" s="72" t="s">
        <v>14</v>
      </c>
      <c r="E10422" s="72" t="s">
        <v>36</v>
      </c>
      <c r="F10422" s="73">
        <v>7665</v>
      </c>
      <c r="G10422" s="72" t="s">
        <v>16</v>
      </c>
      <c r="H10422" s="72" t="s">
        <v>24</v>
      </c>
      <c r="I10422" s="72" t="s">
        <v>48</v>
      </c>
      <c r="J10422" s="72" t="s">
        <v>19</v>
      </c>
      <c r="K10422" s="72" t="s">
        <v>25</v>
      </c>
      <c r="L10422" s="72" t="s">
        <v>115</v>
      </c>
      <c r="M10422" s="72" t="s">
        <v>29</v>
      </c>
    </row>
    <row r="10423" spans="2:13" x14ac:dyDescent="0.25">
      <c r="B10423" s="72" t="s">
        <v>12</v>
      </c>
      <c r="C10423" s="72" t="s">
        <v>13</v>
      </c>
      <c r="D10423" s="72" t="s">
        <v>14</v>
      </c>
      <c r="E10423" s="72" t="s">
        <v>74</v>
      </c>
      <c r="F10423" s="73">
        <v>37918</v>
      </c>
      <c r="G10423" s="72" t="s">
        <v>16</v>
      </c>
      <c r="H10423" s="72" t="s">
        <v>24</v>
      </c>
      <c r="I10423" s="72" t="s">
        <v>18</v>
      </c>
      <c r="J10423" s="72" t="s">
        <v>19</v>
      </c>
      <c r="K10423" s="72" t="s">
        <v>37</v>
      </c>
      <c r="L10423" s="72" t="s">
        <v>274</v>
      </c>
      <c r="M10423" s="72" t="s">
        <v>57</v>
      </c>
    </row>
    <row r="10424" spans="2:13" x14ac:dyDescent="0.25">
      <c r="B10424" s="72" t="s">
        <v>12</v>
      </c>
      <c r="C10424" s="72" t="s">
        <v>13</v>
      </c>
      <c r="D10424" s="72" t="s">
        <v>14</v>
      </c>
      <c r="E10424" s="72" t="s">
        <v>68</v>
      </c>
      <c r="F10424" s="73">
        <v>-4050</v>
      </c>
      <c r="G10424" s="72" t="s">
        <v>16</v>
      </c>
      <c r="H10424" s="72" t="s">
        <v>17</v>
      </c>
      <c r="I10424" s="72" t="s">
        <v>18</v>
      </c>
      <c r="J10424" s="72" t="s">
        <v>19</v>
      </c>
      <c r="K10424" s="72" t="s">
        <v>20</v>
      </c>
      <c r="L10424" s="72" t="s">
        <v>560</v>
      </c>
      <c r="M10424" s="72"/>
    </row>
    <row r="10425" spans="2:13" x14ac:dyDescent="0.25">
      <c r="B10425" s="72" t="s">
        <v>12</v>
      </c>
      <c r="C10425" s="72" t="s">
        <v>13</v>
      </c>
      <c r="D10425" s="72" t="s">
        <v>14</v>
      </c>
      <c r="E10425" s="72" t="s">
        <v>68</v>
      </c>
      <c r="F10425" s="73">
        <v>-9270126</v>
      </c>
      <c r="G10425" s="72" t="s">
        <v>16</v>
      </c>
      <c r="H10425" s="72" t="s">
        <v>24</v>
      </c>
      <c r="I10425" s="72" t="s">
        <v>18</v>
      </c>
      <c r="J10425" s="72" t="s">
        <v>19</v>
      </c>
      <c r="K10425" s="72" t="s">
        <v>99</v>
      </c>
      <c r="L10425" s="72" t="s">
        <v>242</v>
      </c>
      <c r="M10425" s="72"/>
    </row>
    <row r="10426" spans="2:13" x14ac:dyDescent="0.25">
      <c r="B10426" s="72" t="s">
        <v>12</v>
      </c>
      <c r="C10426" s="72" t="s">
        <v>13</v>
      </c>
      <c r="D10426" s="72" t="s">
        <v>14</v>
      </c>
      <c r="E10426" s="72" t="s">
        <v>453</v>
      </c>
      <c r="F10426" s="73">
        <v>62303</v>
      </c>
      <c r="G10426" s="72" t="s">
        <v>16</v>
      </c>
      <c r="H10426" s="72" t="s">
        <v>24</v>
      </c>
      <c r="I10426" s="72" t="s">
        <v>18</v>
      </c>
      <c r="J10426" s="72" t="s">
        <v>19</v>
      </c>
      <c r="K10426" s="72" t="s">
        <v>37</v>
      </c>
      <c r="L10426" s="72" t="s">
        <v>272</v>
      </c>
      <c r="M10426" s="72"/>
    </row>
    <row r="10427" spans="2:13" x14ac:dyDescent="0.25">
      <c r="B10427" s="72" t="s">
        <v>12</v>
      </c>
      <c r="C10427" s="72" t="s">
        <v>13</v>
      </c>
      <c r="D10427" s="72" t="s">
        <v>14</v>
      </c>
      <c r="E10427" s="72" t="s">
        <v>187</v>
      </c>
      <c r="F10427" s="73">
        <v>8269473</v>
      </c>
      <c r="G10427" s="72" t="s">
        <v>16</v>
      </c>
      <c r="H10427" s="72" t="s">
        <v>24</v>
      </c>
      <c r="I10427" s="72" t="s">
        <v>18</v>
      </c>
      <c r="J10427" s="72" t="s">
        <v>19</v>
      </c>
      <c r="K10427" s="72" t="s">
        <v>25</v>
      </c>
      <c r="L10427" s="72" t="s">
        <v>53</v>
      </c>
      <c r="M10427" s="72" t="s">
        <v>112</v>
      </c>
    </row>
    <row r="10428" spans="2:13" x14ac:dyDescent="0.25">
      <c r="B10428" s="72" t="s">
        <v>12</v>
      </c>
      <c r="C10428" s="72" t="s">
        <v>13</v>
      </c>
      <c r="D10428" s="72" t="s">
        <v>14</v>
      </c>
      <c r="E10428" s="72" t="s">
        <v>79</v>
      </c>
      <c r="F10428" s="73">
        <v>-1755</v>
      </c>
      <c r="G10428" s="72" t="s">
        <v>16</v>
      </c>
      <c r="H10428" s="72" t="s">
        <v>24</v>
      </c>
      <c r="I10428" s="72" t="s">
        <v>18</v>
      </c>
      <c r="J10428" s="72" t="s">
        <v>19</v>
      </c>
      <c r="K10428" s="72" t="s">
        <v>99</v>
      </c>
      <c r="L10428" s="72" t="s">
        <v>519</v>
      </c>
      <c r="M10428" s="72"/>
    </row>
    <row r="10429" spans="2:13" x14ac:dyDescent="0.25">
      <c r="B10429" s="72" t="s">
        <v>12</v>
      </c>
      <c r="C10429" s="72" t="s">
        <v>13</v>
      </c>
      <c r="D10429" s="72" t="s">
        <v>14</v>
      </c>
      <c r="E10429" s="72" t="s">
        <v>41</v>
      </c>
      <c r="F10429" s="73">
        <v>-164</v>
      </c>
      <c r="G10429" s="72" t="s">
        <v>16</v>
      </c>
      <c r="H10429" s="72" t="s">
        <v>24</v>
      </c>
      <c r="I10429" s="72" t="s">
        <v>18</v>
      </c>
      <c r="J10429" s="72" t="s">
        <v>19</v>
      </c>
      <c r="K10429" s="72" t="s">
        <v>31</v>
      </c>
      <c r="L10429" s="72" t="s">
        <v>664</v>
      </c>
      <c r="M10429" s="72"/>
    </row>
    <row r="10430" spans="2:13" x14ac:dyDescent="0.25">
      <c r="B10430" s="72" t="s">
        <v>12</v>
      </c>
      <c r="C10430" s="72" t="s">
        <v>13</v>
      </c>
      <c r="D10430" s="72" t="s">
        <v>14</v>
      </c>
      <c r="E10430" s="72" t="s">
        <v>45</v>
      </c>
      <c r="F10430" s="73">
        <v>93</v>
      </c>
      <c r="G10430" s="72" t="s">
        <v>16</v>
      </c>
      <c r="H10430" s="72" t="s">
        <v>24</v>
      </c>
      <c r="I10430" s="72" t="s">
        <v>18</v>
      </c>
      <c r="J10430" s="72" t="s">
        <v>19</v>
      </c>
      <c r="K10430" s="72" t="s">
        <v>49</v>
      </c>
      <c r="L10430" s="72" t="s">
        <v>222</v>
      </c>
      <c r="M10430" s="72" t="s">
        <v>302</v>
      </c>
    </row>
    <row r="10431" spans="2:13" x14ac:dyDescent="0.25">
      <c r="B10431" s="72" t="s">
        <v>12</v>
      </c>
      <c r="C10431" s="72" t="s">
        <v>13</v>
      </c>
      <c r="D10431" s="72" t="s">
        <v>14</v>
      </c>
      <c r="E10431" s="72" t="s">
        <v>36</v>
      </c>
      <c r="F10431" s="73">
        <v>8425</v>
      </c>
      <c r="G10431" s="72" t="s">
        <v>16</v>
      </c>
      <c r="H10431" s="72" t="s">
        <v>24</v>
      </c>
      <c r="I10431" s="72" t="s">
        <v>18</v>
      </c>
      <c r="J10431" s="72" t="s">
        <v>19</v>
      </c>
      <c r="K10431" s="72" t="s">
        <v>37</v>
      </c>
      <c r="L10431" s="72" t="s">
        <v>485</v>
      </c>
      <c r="M10431" s="72" t="s">
        <v>29</v>
      </c>
    </row>
    <row r="10432" spans="2:13" x14ac:dyDescent="0.25">
      <c r="B10432" s="72" t="s">
        <v>12</v>
      </c>
      <c r="C10432" s="72" t="s">
        <v>13</v>
      </c>
      <c r="D10432" s="72" t="s">
        <v>14</v>
      </c>
      <c r="E10432" s="72" t="s">
        <v>41</v>
      </c>
      <c r="F10432" s="73">
        <v>-2504</v>
      </c>
      <c r="G10432" s="72" t="s">
        <v>16</v>
      </c>
      <c r="H10432" s="72" t="s">
        <v>24</v>
      </c>
      <c r="I10432" s="72" t="s">
        <v>18</v>
      </c>
      <c r="J10432" s="72" t="s">
        <v>19</v>
      </c>
      <c r="K10432" s="72" t="s">
        <v>37</v>
      </c>
      <c r="L10432" s="72" t="s">
        <v>121</v>
      </c>
      <c r="M10432" s="72"/>
    </row>
    <row r="10433" spans="2:13" x14ac:dyDescent="0.25">
      <c r="B10433" s="72" t="s">
        <v>12</v>
      </c>
      <c r="C10433" s="72" t="s">
        <v>13</v>
      </c>
      <c r="D10433" s="72" t="s">
        <v>14</v>
      </c>
      <c r="E10433" s="72" t="s">
        <v>146</v>
      </c>
      <c r="F10433" s="73">
        <v>-2654</v>
      </c>
      <c r="G10433" s="72" t="s">
        <v>16</v>
      </c>
      <c r="H10433" s="72" t="s">
        <v>24</v>
      </c>
      <c r="I10433" s="72" t="s">
        <v>18</v>
      </c>
      <c r="J10433" s="72" t="s">
        <v>19</v>
      </c>
      <c r="K10433" s="72" t="s">
        <v>96</v>
      </c>
      <c r="L10433" s="72" t="s">
        <v>460</v>
      </c>
      <c r="M10433" s="72"/>
    </row>
    <row r="10434" spans="2:13" x14ac:dyDescent="0.25">
      <c r="B10434" s="72" t="s">
        <v>12</v>
      </c>
      <c r="C10434" s="72" t="s">
        <v>13</v>
      </c>
      <c r="D10434" s="72" t="s">
        <v>14</v>
      </c>
      <c r="E10434" s="72" t="s">
        <v>85</v>
      </c>
      <c r="F10434" s="73">
        <v>200082</v>
      </c>
      <c r="G10434" s="72" t="s">
        <v>16</v>
      </c>
      <c r="H10434" s="72" t="s">
        <v>24</v>
      </c>
      <c r="I10434" s="72" t="s">
        <v>18</v>
      </c>
      <c r="J10434" s="72" t="s">
        <v>19</v>
      </c>
      <c r="K10434" s="72" t="s">
        <v>20</v>
      </c>
      <c r="L10434" s="72" t="s">
        <v>483</v>
      </c>
      <c r="M10434" s="72"/>
    </row>
    <row r="10435" spans="2:13" x14ac:dyDescent="0.25">
      <c r="B10435" s="72" t="s">
        <v>12</v>
      </c>
      <c r="C10435" s="72" t="s">
        <v>13</v>
      </c>
      <c r="D10435" s="72" t="s">
        <v>14</v>
      </c>
      <c r="E10435" s="72" t="s">
        <v>51</v>
      </c>
      <c r="F10435" s="73">
        <v>42719</v>
      </c>
      <c r="G10435" s="72" t="s">
        <v>16</v>
      </c>
      <c r="H10435" s="72" t="s">
        <v>17</v>
      </c>
      <c r="I10435" s="72" t="s">
        <v>48</v>
      </c>
      <c r="J10435" s="72" t="s">
        <v>19</v>
      </c>
      <c r="K10435" s="72" t="s">
        <v>49</v>
      </c>
      <c r="L10435" s="72" t="s">
        <v>82</v>
      </c>
      <c r="M10435" s="72"/>
    </row>
    <row r="10436" spans="2:13" x14ac:dyDescent="0.25">
      <c r="B10436" s="72" t="s">
        <v>12</v>
      </c>
      <c r="C10436" s="72" t="s">
        <v>13</v>
      </c>
      <c r="D10436" s="72" t="s">
        <v>14</v>
      </c>
      <c r="E10436" s="72" t="s">
        <v>353</v>
      </c>
      <c r="F10436" s="73">
        <v>436705</v>
      </c>
      <c r="G10436" s="72" t="s">
        <v>16</v>
      </c>
      <c r="H10436" s="72" t="s">
        <v>24</v>
      </c>
      <c r="I10436" s="72" t="s">
        <v>18</v>
      </c>
      <c r="J10436" s="72" t="s">
        <v>19</v>
      </c>
      <c r="K10436" s="72" t="s">
        <v>185</v>
      </c>
      <c r="L10436" s="72" t="s">
        <v>186</v>
      </c>
      <c r="M10436" s="72" t="s">
        <v>67</v>
      </c>
    </row>
    <row r="10437" spans="2:13" x14ac:dyDescent="0.25">
      <c r="B10437" s="72" t="s">
        <v>12</v>
      </c>
      <c r="C10437" s="72" t="s">
        <v>13</v>
      </c>
      <c r="D10437" s="72" t="s">
        <v>14</v>
      </c>
      <c r="E10437" s="72" t="s">
        <v>241</v>
      </c>
      <c r="F10437" s="73">
        <v>72717</v>
      </c>
      <c r="G10437" s="72" t="s">
        <v>16</v>
      </c>
      <c r="H10437" s="72" t="s">
        <v>24</v>
      </c>
      <c r="I10437" s="72" t="s">
        <v>18</v>
      </c>
      <c r="J10437" s="72" t="s">
        <v>19</v>
      </c>
      <c r="K10437" s="72" t="s">
        <v>49</v>
      </c>
      <c r="L10437" s="72" t="s">
        <v>209</v>
      </c>
      <c r="M10437" s="72" t="s">
        <v>530</v>
      </c>
    </row>
    <row r="10438" spans="2:13" x14ac:dyDescent="0.25">
      <c r="B10438" s="72" t="s">
        <v>12</v>
      </c>
      <c r="C10438" s="72" t="s">
        <v>13</v>
      </c>
      <c r="D10438" s="72" t="s">
        <v>14</v>
      </c>
      <c r="E10438" s="72" t="s">
        <v>33</v>
      </c>
      <c r="F10438" s="73">
        <v>11734</v>
      </c>
      <c r="G10438" s="72" t="s">
        <v>16</v>
      </c>
      <c r="H10438" s="72" t="s">
        <v>24</v>
      </c>
      <c r="I10438" s="72" t="s">
        <v>18</v>
      </c>
      <c r="J10438" s="72" t="s">
        <v>19</v>
      </c>
      <c r="K10438" s="72" t="s">
        <v>37</v>
      </c>
      <c r="L10438" s="72" t="s">
        <v>257</v>
      </c>
      <c r="M10438" s="72" t="s">
        <v>47</v>
      </c>
    </row>
    <row r="10439" spans="2:13" x14ac:dyDescent="0.25">
      <c r="B10439" s="72" t="s">
        <v>12</v>
      </c>
      <c r="C10439" s="72" t="s">
        <v>13</v>
      </c>
      <c r="D10439" s="72" t="s">
        <v>14</v>
      </c>
      <c r="E10439" s="72" t="s">
        <v>41</v>
      </c>
      <c r="F10439" s="73">
        <v>-4089</v>
      </c>
      <c r="G10439" s="72" t="s">
        <v>16</v>
      </c>
      <c r="H10439" s="72" t="s">
        <v>24</v>
      </c>
      <c r="I10439" s="72" t="s">
        <v>18</v>
      </c>
      <c r="J10439" s="72" t="s">
        <v>19</v>
      </c>
      <c r="K10439" s="72" t="s">
        <v>157</v>
      </c>
      <c r="L10439" s="72" t="s">
        <v>414</v>
      </c>
      <c r="M10439" s="72"/>
    </row>
    <row r="10440" spans="2:13" x14ac:dyDescent="0.25">
      <c r="B10440" s="72" t="s">
        <v>12</v>
      </c>
      <c r="C10440" s="72" t="s">
        <v>13</v>
      </c>
      <c r="D10440" s="72" t="s">
        <v>14</v>
      </c>
      <c r="E10440" s="72" t="s">
        <v>68</v>
      </c>
      <c r="F10440" s="73">
        <v>-1536</v>
      </c>
      <c r="G10440" s="72" t="s">
        <v>16</v>
      </c>
      <c r="H10440" s="72" t="s">
        <v>24</v>
      </c>
      <c r="I10440" s="72" t="s">
        <v>18</v>
      </c>
      <c r="J10440" s="72" t="s">
        <v>19</v>
      </c>
      <c r="K10440" s="72" t="s">
        <v>25</v>
      </c>
      <c r="L10440" s="72" t="s">
        <v>665</v>
      </c>
      <c r="M10440" s="72"/>
    </row>
    <row r="10441" spans="2:13" x14ac:dyDescent="0.25">
      <c r="B10441" s="72" t="s">
        <v>12</v>
      </c>
      <c r="C10441" s="72" t="s">
        <v>13</v>
      </c>
      <c r="D10441" s="72" t="s">
        <v>14</v>
      </c>
      <c r="E10441" s="72" t="s">
        <v>123</v>
      </c>
      <c r="F10441" s="73">
        <v>-1083</v>
      </c>
      <c r="G10441" s="72" t="s">
        <v>16</v>
      </c>
      <c r="H10441" s="72" t="s">
        <v>17</v>
      </c>
      <c r="I10441" s="72" t="s">
        <v>18</v>
      </c>
      <c r="J10441" s="72" t="s">
        <v>19</v>
      </c>
      <c r="K10441" s="72" t="s">
        <v>25</v>
      </c>
      <c r="L10441" s="72" t="s">
        <v>546</v>
      </c>
      <c r="M10441" s="72"/>
    </row>
    <row r="10442" spans="2:13" x14ac:dyDescent="0.25">
      <c r="B10442" s="72" t="s">
        <v>12</v>
      </c>
      <c r="C10442" s="72" t="s">
        <v>13</v>
      </c>
      <c r="D10442" s="72" t="s">
        <v>14</v>
      </c>
      <c r="E10442" s="72" t="s">
        <v>83</v>
      </c>
      <c r="F10442" s="73">
        <v>1629</v>
      </c>
      <c r="G10442" s="72" t="s">
        <v>16</v>
      </c>
      <c r="H10442" s="72" t="s">
        <v>17</v>
      </c>
      <c r="I10442" s="72" t="s">
        <v>18</v>
      </c>
      <c r="J10442" s="72" t="s">
        <v>19</v>
      </c>
      <c r="K10442" s="72" t="s">
        <v>25</v>
      </c>
      <c r="L10442" s="72" t="s">
        <v>448</v>
      </c>
      <c r="M10442" s="72"/>
    </row>
    <row r="10443" spans="2:13" x14ac:dyDescent="0.25">
      <c r="B10443" s="72" t="s">
        <v>12</v>
      </c>
      <c r="C10443" s="72" t="s">
        <v>13</v>
      </c>
      <c r="D10443" s="72" t="s">
        <v>14</v>
      </c>
      <c r="E10443" s="72" t="s">
        <v>39</v>
      </c>
      <c r="F10443" s="73">
        <v>-3</v>
      </c>
      <c r="G10443" s="72" t="s">
        <v>269</v>
      </c>
      <c r="H10443" s="72" t="s">
        <v>24</v>
      </c>
      <c r="I10443" s="72" t="s">
        <v>18</v>
      </c>
      <c r="J10443" s="72" t="s">
        <v>405</v>
      </c>
      <c r="K10443" s="72" t="s">
        <v>99</v>
      </c>
      <c r="L10443" s="72" t="s">
        <v>242</v>
      </c>
      <c r="M10443" s="72"/>
    </row>
    <row r="10444" spans="2:13" x14ac:dyDescent="0.25">
      <c r="B10444" s="72" t="s">
        <v>12</v>
      </c>
      <c r="C10444" s="72" t="s">
        <v>13</v>
      </c>
      <c r="D10444" s="72" t="s">
        <v>14</v>
      </c>
      <c r="E10444" s="72" t="s">
        <v>39</v>
      </c>
      <c r="F10444" s="73">
        <v>-22620</v>
      </c>
      <c r="G10444" s="72" t="s">
        <v>16</v>
      </c>
      <c r="H10444" s="72" t="s">
        <v>24</v>
      </c>
      <c r="I10444" s="72" t="s">
        <v>18</v>
      </c>
      <c r="J10444" s="72" t="s">
        <v>19</v>
      </c>
      <c r="K10444" s="72" t="s">
        <v>25</v>
      </c>
      <c r="L10444" s="72" t="s">
        <v>308</v>
      </c>
      <c r="M10444" s="72"/>
    </row>
    <row r="10445" spans="2:13" x14ac:dyDescent="0.25">
      <c r="B10445" s="72" t="s">
        <v>12</v>
      </c>
      <c r="C10445" s="72" t="s">
        <v>13</v>
      </c>
      <c r="D10445" s="72" t="s">
        <v>14</v>
      </c>
      <c r="E10445" s="72" t="s">
        <v>27</v>
      </c>
      <c r="F10445" s="73">
        <v>4417</v>
      </c>
      <c r="G10445" s="72" t="s">
        <v>16</v>
      </c>
      <c r="H10445" s="72" t="s">
        <v>24</v>
      </c>
      <c r="I10445" s="72" t="s">
        <v>18</v>
      </c>
      <c r="J10445" s="72" t="s">
        <v>19</v>
      </c>
      <c r="K10445" s="72" t="s">
        <v>25</v>
      </c>
      <c r="L10445" s="72" t="s">
        <v>402</v>
      </c>
      <c r="M10445" s="72" t="s">
        <v>112</v>
      </c>
    </row>
    <row r="10446" spans="2:13" x14ac:dyDescent="0.25">
      <c r="B10446" s="72" t="s">
        <v>12</v>
      </c>
      <c r="C10446" s="72" t="s">
        <v>13</v>
      </c>
      <c r="D10446" s="72" t="s">
        <v>14</v>
      </c>
      <c r="E10446" s="72" t="s">
        <v>68</v>
      </c>
      <c r="F10446" s="73">
        <v>-18357</v>
      </c>
      <c r="G10446" s="72" t="s">
        <v>16</v>
      </c>
      <c r="H10446" s="72" t="s">
        <v>24</v>
      </c>
      <c r="I10446" s="72" t="s">
        <v>18</v>
      </c>
      <c r="J10446" s="72" t="s">
        <v>19</v>
      </c>
      <c r="K10446" s="72" t="s">
        <v>130</v>
      </c>
      <c r="L10446" s="72" t="s">
        <v>502</v>
      </c>
      <c r="M10446" s="72"/>
    </row>
    <row r="10447" spans="2:13" x14ac:dyDescent="0.25">
      <c r="B10447" s="72" t="s">
        <v>12</v>
      </c>
      <c r="C10447" s="72" t="s">
        <v>13</v>
      </c>
      <c r="D10447" s="72" t="s">
        <v>14</v>
      </c>
      <c r="E10447" s="72" t="s">
        <v>94</v>
      </c>
      <c r="F10447" s="73">
        <v>339</v>
      </c>
      <c r="G10447" s="72" t="s">
        <v>16</v>
      </c>
      <c r="H10447" s="72" t="s">
        <v>17</v>
      </c>
      <c r="I10447" s="72" t="s">
        <v>18</v>
      </c>
      <c r="J10447" s="72" t="s">
        <v>227</v>
      </c>
      <c r="K10447" s="72" t="s">
        <v>20</v>
      </c>
      <c r="L10447" s="72" t="s">
        <v>28</v>
      </c>
      <c r="M10447" s="72"/>
    </row>
    <row r="10448" spans="2:13" x14ac:dyDescent="0.25">
      <c r="B10448" s="72" t="s">
        <v>12</v>
      </c>
      <c r="C10448" s="72" t="s">
        <v>13</v>
      </c>
      <c r="D10448" s="72" t="s">
        <v>14</v>
      </c>
      <c r="E10448" s="72" t="s">
        <v>79</v>
      </c>
      <c r="F10448" s="73">
        <v>-48837</v>
      </c>
      <c r="G10448" s="72" t="s">
        <v>16</v>
      </c>
      <c r="H10448" s="72" t="s">
        <v>24</v>
      </c>
      <c r="I10448" s="72" t="s">
        <v>18</v>
      </c>
      <c r="J10448" s="72" t="s">
        <v>227</v>
      </c>
      <c r="K10448" s="72" t="s">
        <v>37</v>
      </c>
      <c r="L10448" s="72" t="s">
        <v>627</v>
      </c>
      <c r="M10448" s="72"/>
    </row>
    <row r="10449" spans="2:13" x14ac:dyDescent="0.25">
      <c r="B10449" s="72" t="s">
        <v>12</v>
      </c>
      <c r="C10449" s="72" t="s">
        <v>13</v>
      </c>
      <c r="D10449" s="72" t="s">
        <v>14</v>
      </c>
      <c r="E10449" s="72" t="s">
        <v>65</v>
      </c>
      <c r="F10449" s="73">
        <v>18855</v>
      </c>
      <c r="G10449" s="72" t="s">
        <v>16</v>
      </c>
      <c r="H10449" s="72" t="s">
        <v>17</v>
      </c>
      <c r="I10449" s="72" t="s">
        <v>18</v>
      </c>
      <c r="J10449" s="72" t="s">
        <v>19</v>
      </c>
      <c r="K10449" s="72" t="s">
        <v>37</v>
      </c>
      <c r="L10449" s="72" t="s">
        <v>257</v>
      </c>
      <c r="M10449" s="72" t="s">
        <v>133</v>
      </c>
    </row>
    <row r="10450" spans="2:13" x14ac:dyDescent="0.25">
      <c r="B10450" s="72" t="s">
        <v>12</v>
      </c>
      <c r="C10450" s="72" t="s">
        <v>13</v>
      </c>
      <c r="D10450" s="72" t="s">
        <v>14</v>
      </c>
      <c r="E10450" s="72" t="s">
        <v>666</v>
      </c>
      <c r="F10450" s="73">
        <v>69983</v>
      </c>
      <c r="G10450" s="72" t="s">
        <v>16</v>
      </c>
      <c r="H10450" s="72" t="s">
        <v>24</v>
      </c>
      <c r="I10450" s="72" t="s">
        <v>18</v>
      </c>
      <c r="J10450" s="72" t="s">
        <v>19</v>
      </c>
      <c r="K10450" s="72" t="s">
        <v>49</v>
      </c>
      <c r="L10450" s="72" t="s">
        <v>209</v>
      </c>
      <c r="M10450" s="72" t="s">
        <v>530</v>
      </c>
    </row>
    <row r="10451" spans="2:13" x14ac:dyDescent="0.25">
      <c r="B10451" s="72" t="s">
        <v>12</v>
      </c>
      <c r="C10451" s="72" t="s">
        <v>13</v>
      </c>
      <c r="D10451" s="72" t="s">
        <v>14</v>
      </c>
      <c r="E10451" s="72" t="s">
        <v>667</v>
      </c>
      <c r="F10451" s="73">
        <v>19616</v>
      </c>
      <c r="G10451" s="72" t="s">
        <v>16</v>
      </c>
      <c r="H10451" s="72" t="s">
        <v>24</v>
      </c>
      <c r="I10451" s="72" t="s">
        <v>48</v>
      </c>
      <c r="J10451" s="72" t="s">
        <v>19</v>
      </c>
      <c r="K10451" s="72"/>
      <c r="L10451" s="72"/>
      <c r="M10451" s="72" t="s">
        <v>133</v>
      </c>
    </row>
    <row r="10452" spans="2:13" x14ac:dyDescent="0.25">
      <c r="B10452" s="72" t="s">
        <v>12</v>
      </c>
      <c r="C10452" s="72" t="s">
        <v>13</v>
      </c>
      <c r="D10452" s="72" t="s">
        <v>14</v>
      </c>
      <c r="E10452" s="72" t="s">
        <v>30</v>
      </c>
      <c r="F10452" s="73">
        <v>-81</v>
      </c>
      <c r="G10452" s="72" t="s">
        <v>16</v>
      </c>
      <c r="H10452" s="72" t="s">
        <v>24</v>
      </c>
      <c r="I10452" s="72" t="s">
        <v>18</v>
      </c>
      <c r="J10452" s="72" t="s">
        <v>19</v>
      </c>
      <c r="K10452" s="72" t="s">
        <v>25</v>
      </c>
      <c r="L10452" s="72" t="s">
        <v>427</v>
      </c>
      <c r="M10452" s="72"/>
    </row>
    <row r="10453" spans="2:13" x14ac:dyDescent="0.25">
      <c r="B10453" s="72" t="s">
        <v>12</v>
      </c>
      <c r="C10453" s="72" t="s">
        <v>13</v>
      </c>
      <c r="D10453" s="72" t="s">
        <v>14</v>
      </c>
      <c r="E10453" s="72" t="s">
        <v>51</v>
      </c>
      <c r="F10453" s="73">
        <v>732907</v>
      </c>
      <c r="G10453" s="72" t="s">
        <v>16</v>
      </c>
      <c r="H10453" s="72" t="s">
        <v>17</v>
      </c>
      <c r="I10453" s="72" t="s">
        <v>18</v>
      </c>
      <c r="J10453" s="72" t="s">
        <v>19</v>
      </c>
      <c r="K10453" s="72" t="s">
        <v>25</v>
      </c>
      <c r="L10453" s="72" t="s">
        <v>410</v>
      </c>
      <c r="M10453" s="72"/>
    </row>
    <row r="10454" spans="2:13" x14ac:dyDescent="0.25">
      <c r="B10454" s="72" t="s">
        <v>12</v>
      </c>
      <c r="C10454" s="72" t="s">
        <v>13</v>
      </c>
      <c r="D10454" s="72" t="s">
        <v>14</v>
      </c>
      <c r="E10454" s="72" t="s">
        <v>83</v>
      </c>
      <c r="F10454" s="73">
        <v>713444</v>
      </c>
      <c r="G10454" s="72" t="s">
        <v>16</v>
      </c>
      <c r="H10454" s="72" t="s">
        <v>17</v>
      </c>
      <c r="I10454" s="72" t="s">
        <v>18</v>
      </c>
      <c r="J10454" s="72" t="s">
        <v>19</v>
      </c>
      <c r="K10454" s="72" t="s">
        <v>25</v>
      </c>
      <c r="L10454" s="72" t="s">
        <v>219</v>
      </c>
      <c r="M10454" s="72"/>
    </row>
    <row r="10455" spans="2:13" x14ac:dyDescent="0.25">
      <c r="B10455" s="72" t="s">
        <v>12</v>
      </c>
      <c r="C10455" s="72" t="s">
        <v>13</v>
      </c>
      <c r="D10455" s="72" t="s">
        <v>14</v>
      </c>
      <c r="E10455" s="72" t="s">
        <v>94</v>
      </c>
      <c r="F10455" s="73">
        <v>1028524</v>
      </c>
      <c r="G10455" s="72" t="s">
        <v>16</v>
      </c>
      <c r="H10455" s="72" t="s">
        <v>17</v>
      </c>
      <c r="I10455" s="72" t="s">
        <v>18</v>
      </c>
      <c r="J10455" s="72" t="s">
        <v>19</v>
      </c>
      <c r="K10455" s="72" t="s">
        <v>20</v>
      </c>
      <c r="L10455" s="72" t="s">
        <v>28</v>
      </c>
      <c r="M10455" s="72"/>
    </row>
    <row r="10456" spans="2:13" x14ac:dyDescent="0.25">
      <c r="B10456" s="72" t="s">
        <v>12</v>
      </c>
      <c r="C10456" s="72" t="s">
        <v>13</v>
      </c>
      <c r="D10456" s="72" t="s">
        <v>14</v>
      </c>
      <c r="E10456" s="72" t="s">
        <v>668</v>
      </c>
      <c r="F10456" s="73">
        <v>10882200</v>
      </c>
      <c r="G10456" s="72" t="s">
        <v>16</v>
      </c>
      <c r="H10456" s="72" t="s">
        <v>24</v>
      </c>
      <c r="I10456" s="72" t="s">
        <v>48</v>
      </c>
      <c r="J10456" s="72" t="s">
        <v>19</v>
      </c>
      <c r="K10456" s="72"/>
      <c r="L10456" s="72"/>
      <c r="M10456" s="72" t="s">
        <v>184</v>
      </c>
    </row>
    <row r="10457" spans="2:13" x14ac:dyDescent="0.25">
      <c r="B10457" s="72" t="s">
        <v>12</v>
      </c>
      <c r="C10457" s="72" t="s">
        <v>13</v>
      </c>
      <c r="D10457" s="72" t="s">
        <v>14</v>
      </c>
      <c r="E10457" s="72" t="s">
        <v>94</v>
      </c>
      <c r="F10457" s="73">
        <v>238851</v>
      </c>
      <c r="G10457" s="72" t="s">
        <v>16</v>
      </c>
      <c r="H10457" s="72" t="s">
        <v>24</v>
      </c>
      <c r="I10457" s="72" t="s">
        <v>18</v>
      </c>
      <c r="J10457" s="72" t="s">
        <v>19</v>
      </c>
      <c r="K10457" s="72" t="s">
        <v>25</v>
      </c>
      <c r="L10457" s="72" t="s">
        <v>128</v>
      </c>
      <c r="M10457" s="72"/>
    </row>
    <row r="10458" spans="2:13" x14ac:dyDescent="0.25">
      <c r="B10458" s="72" t="s">
        <v>12</v>
      </c>
      <c r="C10458" s="72" t="s">
        <v>13</v>
      </c>
      <c r="D10458" s="72" t="s">
        <v>14</v>
      </c>
      <c r="E10458" s="72" t="s">
        <v>83</v>
      </c>
      <c r="F10458" s="73">
        <v>154130</v>
      </c>
      <c r="G10458" s="72" t="s">
        <v>16</v>
      </c>
      <c r="H10458" s="72" t="s">
        <v>24</v>
      </c>
      <c r="I10458" s="72" t="s">
        <v>18</v>
      </c>
      <c r="J10458" s="72" t="s">
        <v>19</v>
      </c>
      <c r="K10458" s="72" t="s">
        <v>49</v>
      </c>
      <c r="L10458" s="72" t="s">
        <v>95</v>
      </c>
      <c r="M10458" s="72"/>
    </row>
    <row r="10459" spans="2:13" x14ac:dyDescent="0.25">
      <c r="B10459" s="72" t="s">
        <v>12</v>
      </c>
      <c r="C10459" s="72" t="s">
        <v>13</v>
      </c>
      <c r="D10459" s="72" t="s">
        <v>14</v>
      </c>
      <c r="E10459" s="72" t="s">
        <v>51</v>
      </c>
      <c r="F10459" s="73">
        <v>15051</v>
      </c>
      <c r="G10459" s="72" t="s">
        <v>16</v>
      </c>
      <c r="H10459" s="72" t="s">
        <v>17</v>
      </c>
      <c r="I10459" s="72" t="s">
        <v>48</v>
      </c>
      <c r="J10459" s="72" t="s">
        <v>19</v>
      </c>
      <c r="K10459" s="72" t="s">
        <v>25</v>
      </c>
      <c r="L10459" s="72" t="s">
        <v>77</v>
      </c>
      <c r="M10459" s="72"/>
    </row>
    <row r="10460" spans="2:13" x14ac:dyDescent="0.25">
      <c r="B10460" s="72" t="s">
        <v>12</v>
      </c>
      <c r="C10460" s="72" t="s">
        <v>13</v>
      </c>
      <c r="D10460" s="72" t="s">
        <v>14</v>
      </c>
      <c r="E10460" s="72" t="s">
        <v>146</v>
      </c>
      <c r="F10460" s="73">
        <v>-11506</v>
      </c>
      <c r="G10460" s="72" t="s">
        <v>16</v>
      </c>
      <c r="H10460" s="72" t="s">
        <v>24</v>
      </c>
      <c r="I10460" s="72" t="s">
        <v>18</v>
      </c>
      <c r="J10460" s="72" t="s">
        <v>19</v>
      </c>
      <c r="K10460" s="72" t="s">
        <v>37</v>
      </c>
      <c r="L10460" s="72" t="s">
        <v>549</v>
      </c>
      <c r="M10460" s="72"/>
    </row>
    <row r="10461" spans="2:13" x14ac:dyDescent="0.25">
      <c r="B10461" s="72" t="s">
        <v>12</v>
      </c>
      <c r="C10461" s="72" t="s">
        <v>13</v>
      </c>
      <c r="D10461" s="72" t="s">
        <v>14</v>
      </c>
      <c r="E10461" s="72" t="s">
        <v>55</v>
      </c>
      <c r="F10461" s="73">
        <v>262441</v>
      </c>
      <c r="G10461" s="72" t="s">
        <v>16</v>
      </c>
      <c r="H10461" s="72" t="s">
        <v>17</v>
      </c>
      <c r="I10461" s="72" t="s">
        <v>18</v>
      </c>
      <c r="J10461" s="72" t="s">
        <v>19</v>
      </c>
      <c r="K10461" s="72" t="s">
        <v>37</v>
      </c>
      <c r="L10461" s="72" t="s">
        <v>120</v>
      </c>
      <c r="M10461" s="72" t="s">
        <v>57</v>
      </c>
    </row>
    <row r="10462" spans="2:13" x14ac:dyDescent="0.25">
      <c r="B10462" s="72" t="s">
        <v>12</v>
      </c>
      <c r="C10462" s="72" t="s">
        <v>13</v>
      </c>
      <c r="D10462" s="72" t="s">
        <v>14</v>
      </c>
      <c r="E10462" s="72" t="s">
        <v>83</v>
      </c>
      <c r="F10462" s="73">
        <v>204</v>
      </c>
      <c r="G10462" s="72" t="s">
        <v>16</v>
      </c>
      <c r="H10462" s="72" t="s">
        <v>24</v>
      </c>
      <c r="I10462" s="72" t="s">
        <v>18</v>
      </c>
      <c r="J10462" s="72" t="s">
        <v>19</v>
      </c>
      <c r="K10462" s="72" t="s">
        <v>25</v>
      </c>
      <c r="L10462" s="72" t="s">
        <v>512</v>
      </c>
      <c r="M10462" s="72"/>
    </row>
    <row r="10463" spans="2:13" x14ac:dyDescent="0.25">
      <c r="B10463" s="72" t="s">
        <v>12</v>
      </c>
      <c r="C10463" s="72" t="s">
        <v>13</v>
      </c>
      <c r="D10463" s="72" t="s">
        <v>14</v>
      </c>
      <c r="E10463" s="72" t="s">
        <v>134</v>
      </c>
      <c r="F10463" s="73">
        <v>1203349</v>
      </c>
      <c r="G10463" s="72" t="s">
        <v>16</v>
      </c>
      <c r="H10463" s="72" t="s">
        <v>24</v>
      </c>
      <c r="I10463" s="72" t="s">
        <v>18</v>
      </c>
      <c r="J10463" s="72" t="s">
        <v>19</v>
      </c>
      <c r="K10463" s="72" t="s">
        <v>185</v>
      </c>
      <c r="L10463" s="72" t="s">
        <v>217</v>
      </c>
      <c r="M10463" s="72"/>
    </row>
    <row r="10464" spans="2:13" x14ac:dyDescent="0.25">
      <c r="B10464" s="72" t="s">
        <v>12</v>
      </c>
      <c r="C10464" s="72" t="s">
        <v>13</v>
      </c>
      <c r="D10464" s="72" t="s">
        <v>14</v>
      </c>
      <c r="E10464" s="72" t="s">
        <v>36</v>
      </c>
      <c r="F10464" s="73">
        <v>10235</v>
      </c>
      <c r="G10464" s="72" t="s">
        <v>16</v>
      </c>
      <c r="H10464" s="72" t="s">
        <v>24</v>
      </c>
      <c r="I10464" s="72" t="s">
        <v>18</v>
      </c>
      <c r="J10464" s="72" t="s">
        <v>19</v>
      </c>
      <c r="K10464" s="72" t="s">
        <v>20</v>
      </c>
      <c r="L10464" s="72" t="s">
        <v>649</v>
      </c>
      <c r="M10464" s="72" t="s">
        <v>57</v>
      </c>
    </row>
    <row r="10465" spans="2:13" x14ac:dyDescent="0.25">
      <c r="B10465" s="72" t="s">
        <v>12</v>
      </c>
      <c r="C10465" s="72" t="s">
        <v>13</v>
      </c>
      <c r="D10465" s="72" t="s">
        <v>14</v>
      </c>
      <c r="E10465" s="72" t="s">
        <v>123</v>
      </c>
      <c r="F10465" s="73">
        <v>-98</v>
      </c>
      <c r="G10465" s="72" t="s">
        <v>16</v>
      </c>
      <c r="H10465" s="72" t="s">
        <v>24</v>
      </c>
      <c r="I10465" s="72" t="s">
        <v>48</v>
      </c>
      <c r="J10465" s="72" t="s">
        <v>19</v>
      </c>
      <c r="K10465" s="72" t="s">
        <v>96</v>
      </c>
      <c r="L10465" s="72" t="s">
        <v>172</v>
      </c>
      <c r="M10465" s="72"/>
    </row>
    <row r="10466" spans="2:13" x14ac:dyDescent="0.25">
      <c r="B10466" s="72" t="s">
        <v>12</v>
      </c>
      <c r="C10466" s="72" t="s">
        <v>13</v>
      </c>
      <c r="D10466" s="72" t="s">
        <v>14</v>
      </c>
      <c r="E10466" s="72" t="s">
        <v>74</v>
      </c>
      <c r="F10466" s="73">
        <v>412</v>
      </c>
      <c r="G10466" s="72" t="s">
        <v>16</v>
      </c>
      <c r="H10466" s="72" t="s">
        <v>24</v>
      </c>
      <c r="I10466" s="72" t="s">
        <v>18</v>
      </c>
      <c r="J10466" s="72" t="s">
        <v>19</v>
      </c>
      <c r="K10466" s="72" t="s">
        <v>31</v>
      </c>
      <c r="L10466" s="72" t="s">
        <v>522</v>
      </c>
      <c r="M10466" s="72" t="s">
        <v>302</v>
      </c>
    </row>
    <row r="10467" spans="2:13" x14ac:dyDescent="0.25">
      <c r="B10467" s="72" t="s">
        <v>12</v>
      </c>
      <c r="C10467" s="72" t="s">
        <v>13</v>
      </c>
      <c r="D10467" s="72" t="s">
        <v>14</v>
      </c>
      <c r="E10467" s="72" t="s">
        <v>27</v>
      </c>
      <c r="F10467" s="73">
        <v>253937</v>
      </c>
      <c r="G10467" s="72" t="s">
        <v>16</v>
      </c>
      <c r="H10467" s="72" t="s">
        <v>24</v>
      </c>
      <c r="I10467" s="72" t="s">
        <v>18</v>
      </c>
      <c r="J10467" s="72" t="s">
        <v>19</v>
      </c>
      <c r="K10467" s="72" t="s">
        <v>25</v>
      </c>
      <c r="L10467" s="72" t="s">
        <v>53</v>
      </c>
      <c r="M10467" s="72" t="s">
        <v>112</v>
      </c>
    </row>
    <row r="10468" spans="2:13" x14ac:dyDescent="0.25">
      <c r="B10468" s="72" t="s">
        <v>12</v>
      </c>
      <c r="C10468" s="72" t="s">
        <v>13</v>
      </c>
      <c r="D10468" s="72" t="s">
        <v>14</v>
      </c>
      <c r="E10468" s="72" t="s">
        <v>258</v>
      </c>
      <c r="F10468" s="73">
        <v>361940</v>
      </c>
      <c r="G10468" s="72" t="s">
        <v>16</v>
      </c>
      <c r="H10468" s="72" t="s">
        <v>17</v>
      </c>
      <c r="I10468" s="72" t="s">
        <v>18</v>
      </c>
      <c r="J10468" s="72" t="s">
        <v>19</v>
      </c>
      <c r="K10468" s="72" t="s">
        <v>37</v>
      </c>
      <c r="L10468" s="72" t="s">
        <v>193</v>
      </c>
      <c r="M10468" s="72" t="s">
        <v>444</v>
      </c>
    </row>
    <row r="10469" spans="2:13" x14ac:dyDescent="0.25">
      <c r="B10469" s="72" t="s">
        <v>12</v>
      </c>
      <c r="C10469" s="72" t="s">
        <v>13</v>
      </c>
      <c r="D10469" s="72" t="s">
        <v>14</v>
      </c>
      <c r="E10469" s="72" t="s">
        <v>33</v>
      </c>
      <c r="F10469" s="73">
        <v>138407</v>
      </c>
      <c r="G10469" s="72" t="s">
        <v>16</v>
      </c>
      <c r="H10469" s="72" t="s">
        <v>17</v>
      </c>
      <c r="I10469" s="72" t="s">
        <v>18</v>
      </c>
      <c r="J10469" s="72" t="s">
        <v>19</v>
      </c>
      <c r="K10469" s="72" t="s">
        <v>37</v>
      </c>
      <c r="L10469" s="72" t="s">
        <v>193</v>
      </c>
      <c r="M10469" s="72" t="s">
        <v>47</v>
      </c>
    </row>
    <row r="10470" spans="2:13" x14ac:dyDescent="0.25">
      <c r="B10470" s="72" t="s">
        <v>12</v>
      </c>
      <c r="C10470" s="72" t="s">
        <v>13</v>
      </c>
      <c r="D10470" s="72" t="s">
        <v>14</v>
      </c>
      <c r="E10470" s="72" t="s">
        <v>58</v>
      </c>
      <c r="F10470" s="73">
        <v>7097</v>
      </c>
      <c r="G10470" s="72" t="s">
        <v>16</v>
      </c>
      <c r="H10470" s="72" t="s">
        <v>24</v>
      </c>
      <c r="I10470" s="72" t="s">
        <v>18</v>
      </c>
      <c r="J10470" s="72" t="s">
        <v>19</v>
      </c>
      <c r="K10470" s="72" t="s">
        <v>96</v>
      </c>
      <c r="L10470" s="72" t="s">
        <v>298</v>
      </c>
      <c r="M10470" s="72" t="s">
        <v>112</v>
      </c>
    </row>
    <row r="10471" spans="2:13" x14ac:dyDescent="0.25">
      <c r="B10471" s="72" t="s">
        <v>12</v>
      </c>
      <c r="C10471" s="72" t="s">
        <v>13</v>
      </c>
      <c r="D10471" s="72" t="s">
        <v>14</v>
      </c>
      <c r="E10471" s="72" t="s">
        <v>144</v>
      </c>
      <c r="F10471" s="73">
        <v>1340850</v>
      </c>
      <c r="G10471" s="72" t="s">
        <v>16</v>
      </c>
      <c r="H10471" s="72" t="s">
        <v>24</v>
      </c>
      <c r="I10471" s="72" t="s">
        <v>18</v>
      </c>
      <c r="J10471" s="72" t="s">
        <v>19</v>
      </c>
      <c r="K10471" s="72" t="s">
        <v>157</v>
      </c>
      <c r="L10471" s="72" t="s">
        <v>158</v>
      </c>
      <c r="M10471" s="72" t="s">
        <v>184</v>
      </c>
    </row>
    <row r="10472" spans="2:13" x14ac:dyDescent="0.25">
      <c r="B10472" s="72" t="s">
        <v>12</v>
      </c>
      <c r="C10472" s="72" t="s">
        <v>13</v>
      </c>
      <c r="D10472" s="72" t="s">
        <v>14</v>
      </c>
      <c r="E10472" s="72" t="s">
        <v>15</v>
      </c>
      <c r="F10472" s="73">
        <v>584813</v>
      </c>
      <c r="G10472" s="72" t="s">
        <v>16</v>
      </c>
      <c r="H10472" s="72" t="s">
        <v>24</v>
      </c>
      <c r="I10472" s="72" t="s">
        <v>18</v>
      </c>
      <c r="J10472" s="72" t="s">
        <v>19</v>
      </c>
      <c r="K10472" s="72" t="s">
        <v>37</v>
      </c>
      <c r="L10472" s="72" t="s">
        <v>521</v>
      </c>
      <c r="M10472" s="72" t="s">
        <v>133</v>
      </c>
    </row>
    <row r="10473" spans="2:13" x14ac:dyDescent="0.25">
      <c r="B10473" s="72" t="s">
        <v>12</v>
      </c>
      <c r="C10473" s="72" t="s">
        <v>13</v>
      </c>
      <c r="D10473" s="72" t="s">
        <v>14</v>
      </c>
      <c r="E10473" s="72" t="s">
        <v>39</v>
      </c>
      <c r="F10473" s="73">
        <v>-13226</v>
      </c>
      <c r="G10473" s="72" t="s">
        <v>16</v>
      </c>
      <c r="H10473" s="72" t="s">
        <v>24</v>
      </c>
      <c r="I10473" s="72" t="s">
        <v>18</v>
      </c>
      <c r="J10473" s="72" t="s">
        <v>19</v>
      </c>
      <c r="K10473" s="72" t="s">
        <v>117</v>
      </c>
      <c r="L10473" s="72" t="s">
        <v>475</v>
      </c>
      <c r="M10473" s="72"/>
    </row>
    <row r="10474" spans="2:13" x14ac:dyDescent="0.25">
      <c r="B10474" s="72" t="s">
        <v>12</v>
      </c>
      <c r="C10474" s="72" t="s">
        <v>13</v>
      </c>
      <c r="D10474" s="72" t="s">
        <v>14</v>
      </c>
      <c r="E10474" s="72" t="s">
        <v>79</v>
      </c>
      <c r="F10474" s="73">
        <v>-892</v>
      </c>
      <c r="G10474" s="72" t="s">
        <v>16</v>
      </c>
      <c r="H10474" s="72" t="s">
        <v>24</v>
      </c>
      <c r="I10474" s="72" t="s">
        <v>18</v>
      </c>
      <c r="J10474" s="72" t="s">
        <v>19</v>
      </c>
      <c r="K10474" s="72" t="s">
        <v>25</v>
      </c>
      <c r="L10474" s="72" t="s">
        <v>590</v>
      </c>
      <c r="M10474" s="72"/>
    </row>
    <row r="10475" spans="2:13" x14ac:dyDescent="0.25">
      <c r="B10475" s="72" t="s">
        <v>12</v>
      </c>
      <c r="C10475" s="72" t="s">
        <v>13</v>
      </c>
      <c r="D10475" s="72" t="s">
        <v>14</v>
      </c>
      <c r="E10475" s="72" t="s">
        <v>30</v>
      </c>
      <c r="F10475" s="73">
        <v>-282</v>
      </c>
      <c r="G10475" s="72" t="s">
        <v>16</v>
      </c>
      <c r="H10475" s="72" t="s">
        <v>17</v>
      </c>
      <c r="I10475" s="72" t="s">
        <v>18</v>
      </c>
      <c r="J10475" s="72" t="s">
        <v>19</v>
      </c>
      <c r="K10475" s="72" t="s">
        <v>37</v>
      </c>
      <c r="L10475" s="72" t="s">
        <v>182</v>
      </c>
      <c r="M10475" s="72"/>
    </row>
    <row r="10476" spans="2:13" x14ac:dyDescent="0.25">
      <c r="B10476" s="72" t="s">
        <v>12</v>
      </c>
      <c r="C10476" s="72" t="s">
        <v>13</v>
      </c>
      <c r="D10476" s="72" t="s">
        <v>14</v>
      </c>
      <c r="E10476" s="72" t="s">
        <v>74</v>
      </c>
      <c r="F10476" s="73">
        <v>130971</v>
      </c>
      <c r="G10476" s="72" t="s">
        <v>16</v>
      </c>
      <c r="H10476" s="72" t="s">
        <v>17</v>
      </c>
      <c r="I10476" s="72" t="s">
        <v>18</v>
      </c>
      <c r="J10476" s="72" t="s">
        <v>19</v>
      </c>
      <c r="K10476" s="72" t="s">
        <v>25</v>
      </c>
      <c r="L10476" s="72" t="s">
        <v>382</v>
      </c>
      <c r="M10476" s="72" t="s">
        <v>112</v>
      </c>
    </row>
    <row r="10477" spans="2:13" x14ac:dyDescent="0.25">
      <c r="B10477" s="72" t="s">
        <v>12</v>
      </c>
      <c r="C10477" s="72" t="s">
        <v>13</v>
      </c>
      <c r="D10477" s="72" t="s">
        <v>14</v>
      </c>
      <c r="E10477" s="72" t="s">
        <v>94</v>
      </c>
      <c r="F10477" s="73">
        <v>111</v>
      </c>
      <c r="G10477" s="72" t="s">
        <v>16</v>
      </c>
      <c r="H10477" s="72" t="s">
        <v>24</v>
      </c>
      <c r="I10477" s="72" t="s">
        <v>18</v>
      </c>
      <c r="J10477" s="72" t="s">
        <v>19</v>
      </c>
      <c r="K10477" s="72" t="s">
        <v>99</v>
      </c>
      <c r="L10477" s="72" t="s">
        <v>446</v>
      </c>
      <c r="M10477" s="72"/>
    </row>
    <row r="10478" spans="2:13" x14ac:dyDescent="0.25">
      <c r="B10478" s="72" t="s">
        <v>12</v>
      </c>
      <c r="C10478" s="72" t="s">
        <v>13</v>
      </c>
      <c r="D10478" s="72" t="s">
        <v>14</v>
      </c>
      <c r="E10478" s="72" t="s">
        <v>39</v>
      </c>
      <c r="F10478" s="73">
        <v>-37743</v>
      </c>
      <c r="G10478" s="72" t="s">
        <v>16</v>
      </c>
      <c r="H10478" s="72" t="s">
        <v>17</v>
      </c>
      <c r="I10478" s="72" t="s">
        <v>18</v>
      </c>
      <c r="J10478" s="72" t="s">
        <v>19</v>
      </c>
      <c r="K10478" s="72" t="s">
        <v>37</v>
      </c>
      <c r="L10478" s="72" t="s">
        <v>280</v>
      </c>
      <c r="M10478" s="72"/>
    </row>
    <row r="10479" spans="2:13" x14ac:dyDescent="0.25">
      <c r="B10479" s="72" t="s">
        <v>12</v>
      </c>
      <c r="C10479" s="72" t="s">
        <v>13</v>
      </c>
      <c r="D10479" s="72" t="s">
        <v>14</v>
      </c>
      <c r="E10479" s="72" t="s">
        <v>70</v>
      </c>
      <c r="F10479" s="73">
        <v>43735</v>
      </c>
      <c r="G10479" s="72" t="s">
        <v>16</v>
      </c>
      <c r="H10479" s="72" t="s">
        <v>17</v>
      </c>
      <c r="I10479" s="72" t="s">
        <v>18</v>
      </c>
      <c r="J10479" s="72" t="s">
        <v>19</v>
      </c>
      <c r="K10479" s="72" t="s">
        <v>49</v>
      </c>
      <c r="L10479" s="72" t="s">
        <v>255</v>
      </c>
      <c r="M10479" s="72" t="s">
        <v>303</v>
      </c>
    </row>
    <row r="10480" spans="2:13" x14ac:dyDescent="0.25">
      <c r="B10480" s="72" t="s">
        <v>12</v>
      </c>
      <c r="C10480" s="72" t="s">
        <v>13</v>
      </c>
      <c r="D10480" s="72" t="s">
        <v>14</v>
      </c>
      <c r="E10480" s="72" t="s">
        <v>68</v>
      </c>
      <c r="F10480" s="73">
        <v>-80447</v>
      </c>
      <c r="G10480" s="72" t="s">
        <v>16</v>
      </c>
      <c r="H10480" s="72" t="s">
        <v>24</v>
      </c>
      <c r="I10480" s="72" t="s">
        <v>18</v>
      </c>
      <c r="J10480" s="72" t="s">
        <v>19</v>
      </c>
      <c r="K10480" s="72" t="s">
        <v>99</v>
      </c>
      <c r="L10480" s="72" t="s">
        <v>345</v>
      </c>
      <c r="M10480" s="72"/>
    </row>
    <row r="10481" spans="2:13" x14ac:dyDescent="0.25">
      <c r="B10481" s="72" t="s">
        <v>12</v>
      </c>
      <c r="C10481" s="72" t="s">
        <v>13</v>
      </c>
      <c r="D10481" s="72" t="s">
        <v>14</v>
      </c>
      <c r="E10481" s="72" t="s">
        <v>152</v>
      </c>
      <c r="F10481" s="73">
        <v>-11513</v>
      </c>
      <c r="G10481" s="72" t="s">
        <v>16</v>
      </c>
      <c r="H10481" s="72" t="s">
        <v>24</v>
      </c>
      <c r="I10481" s="72" t="s">
        <v>18</v>
      </c>
      <c r="J10481" s="72" t="s">
        <v>19</v>
      </c>
      <c r="K10481" s="72" t="s">
        <v>37</v>
      </c>
      <c r="L10481" s="72" t="s">
        <v>218</v>
      </c>
      <c r="M10481" s="72"/>
    </row>
    <row r="10482" spans="2:13" x14ac:dyDescent="0.25">
      <c r="B10482" s="72" t="s">
        <v>12</v>
      </c>
      <c r="C10482" s="72" t="s">
        <v>13</v>
      </c>
      <c r="D10482" s="72" t="s">
        <v>14</v>
      </c>
      <c r="E10482" s="72" t="s">
        <v>41</v>
      </c>
      <c r="F10482" s="73">
        <v>-528</v>
      </c>
      <c r="G10482" s="72" t="s">
        <v>16</v>
      </c>
      <c r="H10482" s="72" t="s">
        <v>24</v>
      </c>
      <c r="I10482" s="72" t="s">
        <v>18</v>
      </c>
      <c r="J10482" s="72" t="s">
        <v>19</v>
      </c>
      <c r="K10482" s="72" t="s">
        <v>25</v>
      </c>
      <c r="L10482" s="72" t="s">
        <v>268</v>
      </c>
      <c r="M10482" s="72"/>
    </row>
    <row r="10483" spans="2:13" x14ac:dyDescent="0.25">
      <c r="B10483" s="72" t="s">
        <v>12</v>
      </c>
      <c r="C10483" s="72" t="s">
        <v>13</v>
      </c>
      <c r="D10483" s="72" t="s">
        <v>14</v>
      </c>
      <c r="E10483" s="72" t="s">
        <v>68</v>
      </c>
      <c r="F10483" s="73">
        <v>-45154</v>
      </c>
      <c r="G10483" s="72" t="s">
        <v>16</v>
      </c>
      <c r="H10483" s="72" t="s">
        <v>17</v>
      </c>
      <c r="I10483" s="72" t="s">
        <v>18</v>
      </c>
      <c r="J10483" s="72" t="s">
        <v>19</v>
      </c>
      <c r="K10483" s="72" t="s">
        <v>25</v>
      </c>
      <c r="L10483" s="72" t="s">
        <v>325</v>
      </c>
      <c r="M10483" s="72"/>
    </row>
    <row r="10484" spans="2:13" x14ac:dyDescent="0.25">
      <c r="B10484" s="72" t="s">
        <v>12</v>
      </c>
      <c r="C10484" s="72" t="s">
        <v>13</v>
      </c>
      <c r="D10484" s="72" t="s">
        <v>14</v>
      </c>
      <c r="E10484" s="72" t="s">
        <v>258</v>
      </c>
      <c r="F10484" s="73">
        <v>726201</v>
      </c>
      <c r="G10484" s="72" t="s">
        <v>16</v>
      </c>
      <c r="H10484" s="72" t="s">
        <v>24</v>
      </c>
      <c r="I10484" s="72" t="s">
        <v>18</v>
      </c>
      <c r="J10484" s="72" t="s">
        <v>19</v>
      </c>
      <c r="K10484" s="72" t="s">
        <v>25</v>
      </c>
      <c r="L10484" s="72" t="s">
        <v>546</v>
      </c>
      <c r="M10484" s="72" t="s">
        <v>303</v>
      </c>
    </row>
    <row r="10485" spans="2:13" x14ac:dyDescent="0.25">
      <c r="B10485" s="72" t="s">
        <v>12</v>
      </c>
      <c r="C10485" s="72" t="s">
        <v>13</v>
      </c>
      <c r="D10485" s="72" t="s">
        <v>14</v>
      </c>
      <c r="E10485" s="72" t="s">
        <v>81</v>
      </c>
      <c r="F10485" s="73">
        <v>54849</v>
      </c>
      <c r="G10485" s="72" t="s">
        <v>16</v>
      </c>
      <c r="H10485" s="72" t="s">
        <v>24</v>
      </c>
      <c r="I10485" s="72" t="s">
        <v>18</v>
      </c>
      <c r="J10485" s="72" t="s">
        <v>19</v>
      </c>
      <c r="K10485" s="72" t="s">
        <v>25</v>
      </c>
      <c r="L10485" s="72" t="s">
        <v>149</v>
      </c>
      <c r="M10485" s="72" t="s">
        <v>35</v>
      </c>
    </row>
    <row r="10486" spans="2:13" x14ac:dyDescent="0.25">
      <c r="B10486" s="72" t="s">
        <v>12</v>
      </c>
      <c r="C10486" s="72" t="s">
        <v>13</v>
      </c>
      <c r="D10486" s="72" t="s">
        <v>14</v>
      </c>
      <c r="E10486" s="72" t="s">
        <v>144</v>
      </c>
      <c r="F10486" s="73">
        <v>117581</v>
      </c>
      <c r="G10486" s="72" t="s">
        <v>16</v>
      </c>
      <c r="H10486" s="72" t="s">
        <v>24</v>
      </c>
      <c r="I10486" s="72" t="s">
        <v>18</v>
      </c>
      <c r="J10486" s="72" t="s">
        <v>19</v>
      </c>
      <c r="K10486" s="72" t="s">
        <v>117</v>
      </c>
      <c r="L10486" s="72" t="s">
        <v>282</v>
      </c>
      <c r="M10486" s="72" t="s">
        <v>184</v>
      </c>
    </row>
    <row r="10487" spans="2:13" x14ac:dyDescent="0.25">
      <c r="B10487" s="72" t="s">
        <v>12</v>
      </c>
      <c r="C10487" s="72" t="s">
        <v>13</v>
      </c>
      <c r="D10487" s="72" t="s">
        <v>14</v>
      </c>
      <c r="E10487" s="72" t="s">
        <v>256</v>
      </c>
      <c r="F10487" s="73">
        <v>-576</v>
      </c>
      <c r="G10487" s="72" t="s">
        <v>16</v>
      </c>
      <c r="H10487" s="72" t="s">
        <v>17</v>
      </c>
      <c r="I10487" s="72" t="s">
        <v>18</v>
      </c>
      <c r="J10487" s="72" t="s">
        <v>19</v>
      </c>
      <c r="K10487" s="72" t="s">
        <v>20</v>
      </c>
      <c r="L10487" s="72" t="s">
        <v>541</v>
      </c>
      <c r="M10487" s="72"/>
    </row>
    <row r="10488" spans="2:13" x14ac:dyDescent="0.25">
      <c r="B10488" s="72" t="s">
        <v>12</v>
      </c>
      <c r="C10488" s="72" t="s">
        <v>13</v>
      </c>
      <c r="D10488" s="72" t="s">
        <v>14</v>
      </c>
      <c r="E10488" s="72" t="s">
        <v>55</v>
      </c>
      <c r="F10488" s="73">
        <v>158847</v>
      </c>
      <c r="G10488" s="72" t="s">
        <v>16</v>
      </c>
      <c r="H10488" s="72" t="s">
        <v>24</v>
      </c>
      <c r="I10488" s="72" t="s">
        <v>48</v>
      </c>
      <c r="J10488" s="72" t="s">
        <v>19</v>
      </c>
      <c r="K10488" s="72" t="s">
        <v>37</v>
      </c>
      <c r="L10488" s="72" t="s">
        <v>509</v>
      </c>
      <c r="M10488" s="72" t="s">
        <v>29</v>
      </c>
    </row>
    <row r="10489" spans="2:13" x14ac:dyDescent="0.25">
      <c r="B10489" s="72" t="s">
        <v>12</v>
      </c>
      <c r="C10489" s="72" t="s">
        <v>13</v>
      </c>
      <c r="D10489" s="72" t="s">
        <v>14</v>
      </c>
      <c r="E10489" s="72" t="s">
        <v>68</v>
      </c>
      <c r="F10489" s="73">
        <v>-134</v>
      </c>
      <c r="G10489" s="72" t="s">
        <v>16</v>
      </c>
      <c r="H10489" s="72" t="s">
        <v>17</v>
      </c>
      <c r="I10489" s="72" t="s">
        <v>18</v>
      </c>
      <c r="J10489" s="72" t="s">
        <v>19</v>
      </c>
      <c r="K10489" s="72" t="s">
        <v>37</v>
      </c>
      <c r="L10489" s="72" t="s">
        <v>658</v>
      </c>
      <c r="M10489" s="72"/>
    </row>
    <row r="10490" spans="2:13" x14ac:dyDescent="0.25">
      <c r="B10490" s="72" t="s">
        <v>12</v>
      </c>
      <c r="C10490" s="72" t="s">
        <v>13</v>
      </c>
      <c r="D10490" s="72" t="s">
        <v>14</v>
      </c>
      <c r="E10490" s="72" t="s">
        <v>58</v>
      </c>
      <c r="F10490" s="73">
        <v>193265</v>
      </c>
      <c r="G10490" s="72" t="s">
        <v>16</v>
      </c>
      <c r="H10490" s="72" t="s">
        <v>24</v>
      </c>
      <c r="I10490" s="72" t="s">
        <v>18</v>
      </c>
      <c r="J10490" s="72" t="s">
        <v>19</v>
      </c>
      <c r="K10490" s="72" t="s">
        <v>99</v>
      </c>
      <c r="L10490" s="72" t="s">
        <v>373</v>
      </c>
      <c r="M10490" s="72" t="s">
        <v>35</v>
      </c>
    </row>
    <row r="10491" spans="2:13" x14ac:dyDescent="0.25">
      <c r="B10491" s="72" t="s">
        <v>12</v>
      </c>
      <c r="C10491" s="72" t="s">
        <v>13</v>
      </c>
      <c r="D10491" s="72" t="s">
        <v>14</v>
      </c>
      <c r="E10491" s="72" t="s">
        <v>68</v>
      </c>
      <c r="F10491" s="73">
        <v>-144687</v>
      </c>
      <c r="G10491" s="72" t="s">
        <v>16</v>
      </c>
      <c r="H10491" s="72" t="s">
        <v>24</v>
      </c>
      <c r="I10491" s="72" t="s">
        <v>18</v>
      </c>
      <c r="J10491" s="72" t="s">
        <v>19</v>
      </c>
      <c r="K10491" s="72" t="s">
        <v>37</v>
      </c>
      <c r="L10491" s="72" t="s">
        <v>183</v>
      </c>
      <c r="M10491" s="72"/>
    </row>
    <row r="10492" spans="2:13" x14ac:dyDescent="0.25">
      <c r="B10492" s="72" t="s">
        <v>12</v>
      </c>
      <c r="C10492" s="72" t="s">
        <v>13</v>
      </c>
      <c r="D10492" s="72" t="s">
        <v>14</v>
      </c>
      <c r="E10492" s="72" t="s">
        <v>146</v>
      </c>
      <c r="F10492" s="73">
        <v>-452</v>
      </c>
      <c r="G10492" s="72" t="s">
        <v>16</v>
      </c>
      <c r="H10492" s="72" t="s">
        <v>24</v>
      </c>
      <c r="I10492" s="72" t="s">
        <v>18</v>
      </c>
      <c r="J10492" s="72" t="s">
        <v>628</v>
      </c>
      <c r="K10492" s="72" t="s">
        <v>37</v>
      </c>
      <c r="L10492" s="72" t="s">
        <v>581</v>
      </c>
      <c r="M10492" s="72"/>
    </row>
    <row r="10493" spans="2:13" x14ac:dyDescent="0.25">
      <c r="B10493" s="72" t="s">
        <v>12</v>
      </c>
      <c r="C10493" s="72" t="s">
        <v>13</v>
      </c>
      <c r="D10493" s="72" t="s">
        <v>14</v>
      </c>
      <c r="E10493" s="72" t="s">
        <v>256</v>
      </c>
      <c r="F10493" s="73">
        <v>-333</v>
      </c>
      <c r="G10493" s="72" t="s">
        <v>16</v>
      </c>
      <c r="H10493" s="72" t="s">
        <v>24</v>
      </c>
      <c r="I10493" s="72" t="s">
        <v>18</v>
      </c>
      <c r="J10493" s="72" t="s">
        <v>19</v>
      </c>
      <c r="K10493" s="72" t="s">
        <v>75</v>
      </c>
      <c r="L10493" s="72" t="s">
        <v>503</v>
      </c>
      <c r="M10493" s="72"/>
    </row>
    <row r="10494" spans="2:13" x14ac:dyDescent="0.25">
      <c r="B10494" s="72" t="s">
        <v>12</v>
      </c>
      <c r="C10494" s="72" t="s">
        <v>13</v>
      </c>
      <c r="D10494" s="72" t="s">
        <v>14</v>
      </c>
      <c r="E10494" s="72" t="s">
        <v>51</v>
      </c>
      <c r="F10494" s="73">
        <v>4173</v>
      </c>
      <c r="G10494" s="72" t="s">
        <v>16</v>
      </c>
      <c r="H10494" s="72" t="s">
        <v>24</v>
      </c>
      <c r="I10494" s="72" t="s">
        <v>18</v>
      </c>
      <c r="J10494" s="72" t="s">
        <v>19</v>
      </c>
      <c r="K10494" s="72" t="s">
        <v>25</v>
      </c>
      <c r="L10494" s="72" t="s">
        <v>427</v>
      </c>
      <c r="M10494" s="72"/>
    </row>
    <row r="10495" spans="2:13" x14ac:dyDescent="0.25">
      <c r="B10495" s="72" t="s">
        <v>12</v>
      </c>
      <c r="C10495" s="72" t="s">
        <v>13</v>
      </c>
      <c r="D10495" s="72" t="s">
        <v>14</v>
      </c>
      <c r="E10495" s="72" t="s">
        <v>68</v>
      </c>
      <c r="F10495" s="73">
        <v>-727</v>
      </c>
      <c r="G10495" s="72" t="s">
        <v>16</v>
      </c>
      <c r="H10495" s="72" t="s">
        <v>24</v>
      </c>
      <c r="I10495" s="72" t="s">
        <v>18</v>
      </c>
      <c r="J10495" s="72" t="s">
        <v>19</v>
      </c>
      <c r="K10495" s="72" t="s">
        <v>25</v>
      </c>
      <c r="L10495" s="72" t="s">
        <v>330</v>
      </c>
      <c r="M10495" s="72"/>
    </row>
    <row r="10496" spans="2:13" x14ac:dyDescent="0.25">
      <c r="B10496" s="72" t="s">
        <v>12</v>
      </c>
      <c r="C10496" s="72" t="s">
        <v>13</v>
      </c>
      <c r="D10496" s="72" t="s">
        <v>14</v>
      </c>
      <c r="E10496" s="72" t="s">
        <v>27</v>
      </c>
      <c r="F10496" s="73">
        <v>7474</v>
      </c>
      <c r="G10496" s="72" t="s">
        <v>16</v>
      </c>
      <c r="H10496" s="72" t="s">
        <v>17</v>
      </c>
      <c r="I10496" s="72" t="s">
        <v>18</v>
      </c>
      <c r="J10496" s="72" t="s">
        <v>19</v>
      </c>
      <c r="K10496" s="72" t="s">
        <v>37</v>
      </c>
      <c r="L10496" s="72" t="s">
        <v>292</v>
      </c>
      <c r="M10496" s="72" t="s">
        <v>29</v>
      </c>
    </row>
    <row r="10497" spans="2:13" x14ac:dyDescent="0.25">
      <c r="B10497" s="72" t="s">
        <v>12</v>
      </c>
      <c r="C10497" s="72" t="s">
        <v>13</v>
      </c>
      <c r="D10497" s="72" t="s">
        <v>14</v>
      </c>
      <c r="E10497" s="72" t="s">
        <v>41</v>
      </c>
      <c r="F10497" s="73">
        <v>-2</v>
      </c>
      <c r="G10497" s="72" t="s">
        <v>16</v>
      </c>
      <c r="H10497" s="72" t="s">
        <v>24</v>
      </c>
      <c r="I10497" s="72" t="s">
        <v>18</v>
      </c>
      <c r="J10497" s="72" t="s">
        <v>19</v>
      </c>
      <c r="K10497" s="72" t="s">
        <v>25</v>
      </c>
      <c r="L10497" s="72" t="s">
        <v>448</v>
      </c>
      <c r="M10497" s="72"/>
    </row>
    <row r="10498" spans="2:13" x14ac:dyDescent="0.25">
      <c r="B10498" s="72" t="s">
        <v>12</v>
      </c>
      <c r="C10498" s="72" t="s">
        <v>13</v>
      </c>
      <c r="D10498" s="72" t="s">
        <v>14</v>
      </c>
      <c r="E10498" s="72" t="s">
        <v>45</v>
      </c>
      <c r="F10498" s="73">
        <v>1744438</v>
      </c>
      <c r="G10498" s="72" t="s">
        <v>16</v>
      </c>
      <c r="H10498" s="72" t="s">
        <v>17</v>
      </c>
      <c r="I10498" s="72" t="s">
        <v>18</v>
      </c>
      <c r="J10498" s="72" t="s">
        <v>19</v>
      </c>
      <c r="K10498" s="72" t="s">
        <v>25</v>
      </c>
      <c r="L10498" s="72" t="s">
        <v>26</v>
      </c>
      <c r="M10498" s="72" t="s">
        <v>29</v>
      </c>
    </row>
    <row r="10499" spans="2:13" x14ac:dyDescent="0.25">
      <c r="B10499" s="72" t="s">
        <v>12</v>
      </c>
      <c r="C10499" s="72" t="s">
        <v>13</v>
      </c>
      <c r="D10499" s="72" t="s">
        <v>14</v>
      </c>
      <c r="E10499" s="72" t="s">
        <v>94</v>
      </c>
      <c r="F10499" s="73">
        <v>63109</v>
      </c>
      <c r="G10499" s="72" t="s">
        <v>16</v>
      </c>
      <c r="H10499" s="72" t="s">
        <v>24</v>
      </c>
      <c r="I10499" s="72" t="s">
        <v>18</v>
      </c>
      <c r="J10499" s="72" t="s">
        <v>19</v>
      </c>
      <c r="K10499" s="72" t="s">
        <v>37</v>
      </c>
      <c r="L10499" s="72" t="s">
        <v>38</v>
      </c>
      <c r="M10499" s="72"/>
    </row>
    <row r="10500" spans="2:13" x14ac:dyDescent="0.25">
      <c r="B10500" s="72" t="s">
        <v>12</v>
      </c>
      <c r="C10500" s="72" t="s">
        <v>13</v>
      </c>
      <c r="D10500" s="72" t="s">
        <v>14</v>
      </c>
      <c r="E10500" s="72" t="s">
        <v>55</v>
      </c>
      <c r="F10500" s="73">
        <v>540777</v>
      </c>
      <c r="G10500" s="72" t="s">
        <v>16</v>
      </c>
      <c r="H10500" s="72" t="s">
        <v>17</v>
      </c>
      <c r="I10500" s="72" t="s">
        <v>18</v>
      </c>
      <c r="J10500" s="72" t="s">
        <v>19</v>
      </c>
      <c r="K10500" s="72" t="s">
        <v>25</v>
      </c>
      <c r="L10500" s="72" t="s">
        <v>323</v>
      </c>
      <c r="M10500" s="72" t="s">
        <v>57</v>
      </c>
    </row>
    <row r="10501" spans="2:13" x14ac:dyDescent="0.25">
      <c r="B10501" s="72" t="s">
        <v>12</v>
      </c>
      <c r="C10501" s="72" t="s">
        <v>13</v>
      </c>
      <c r="D10501" s="72" t="s">
        <v>14</v>
      </c>
      <c r="E10501" s="72" t="s">
        <v>123</v>
      </c>
      <c r="F10501" s="73">
        <v>-12239</v>
      </c>
      <c r="G10501" s="72" t="s">
        <v>16</v>
      </c>
      <c r="H10501" s="72" t="s">
        <v>24</v>
      </c>
      <c r="I10501" s="72" t="s">
        <v>18</v>
      </c>
      <c r="J10501" s="72" t="s">
        <v>19</v>
      </c>
      <c r="K10501" s="72" t="s">
        <v>37</v>
      </c>
      <c r="L10501" s="72" t="s">
        <v>177</v>
      </c>
      <c r="M10501" s="72"/>
    </row>
    <row r="10502" spans="2:13" x14ac:dyDescent="0.25">
      <c r="B10502" s="72" t="s">
        <v>12</v>
      </c>
      <c r="C10502" s="72" t="s">
        <v>13</v>
      </c>
      <c r="D10502" s="72" t="s">
        <v>14</v>
      </c>
      <c r="E10502" s="72" t="s">
        <v>36</v>
      </c>
      <c r="F10502" s="73">
        <v>715519</v>
      </c>
      <c r="G10502" s="72" t="s">
        <v>16</v>
      </c>
      <c r="H10502" s="72" t="s">
        <v>17</v>
      </c>
      <c r="I10502" s="72" t="s">
        <v>18</v>
      </c>
      <c r="J10502" s="72" t="s">
        <v>19</v>
      </c>
      <c r="K10502" s="72" t="s">
        <v>25</v>
      </c>
      <c r="L10502" s="72" t="s">
        <v>289</v>
      </c>
      <c r="M10502" s="72" t="s">
        <v>57</v>
      </c>
    </row>
    <row r="10503" spans="2:13" x14ac:dyDescent="0.25">
      <c r="B10503" s="72" t="s">
        <v>12</v>
      </c>
      <c r="C10503" s="72" t="s">
        <v>13</v>
      </c>
      <c r="D10503" s="72" t="s">
        <v>14</v>
      </c>
      <c r="E10503" s="72" t="s">
        <v>132</v>
      </c>
      <c r="F10503" s="73">
        <v>1105870</v>
      </c>
      <c r="G10503" s="72" t="s">
        <v>16</v>
      </c>
      <c r="H10503" s="72" t="s">
        <v>24</v>
      </c>
      <c r="I10503" s="72" t="s">
        <v>18</v>
      </c>
      <c r="J10503" s="72" t="s">
        <v>19</v>
      </c>
      <c r="K10503" s="72" t="s">
        <v>157</v>
      </c>
      <c r="L10503" s="72" t="s">
        <v>414</v>
      </c>
      <c r="M10503" s="72" t="s">
        <v>67</v>
      </c>
    </row>
    <row r="10504" spans="2:13" x14ac:dyDescent="0.25">
      <c r="B10504" s="72" t="s">
        <v>12</v>
      </c>
      <c r="C10504" s="72" t="s">
        <v>13</v>
      </c>
      <c r="D10504" s="72" t="s">
        <v>14</v>
      </c>
      <c r="E10504" s="72" t="s">
        <v>33</v>
      </c>
      <c r="F10504" s="73">
        <v>81238</v>
      </c>
      <c r="G10504" s="72" t="s">
        <v>16</v>
      </c>
      <c r="H10504" s="72" t="s">
        <v>17</v>
      </c>
      <c r="I10504" s="72" t="s">
        <v>18</v>
      </c>
      <c r="J10504" s="72" t="s">
        <v>19</v>
      </c>
      <c r="K10504" s="72" t="s">
        <v>37</v>
      </c>
      <c r="L10504" s="72" t="s">
        <v>317</v>
      </c>
      <c r="M10504" s="72" t="s">
        <v>29</v>
      </c>
    </row>
    <row r="10505" spans="2:13" x14ac:dyDescent="0.25">
      <c r="B10505" s="72" t="s">
        <v>12</v>
      </c>
      <c r="C10505" s="72" t="s">
        <v>13</v>
      </c>
      <c r="D10505" s="72" t="s">
        <v>14</v>
      </c>
      <c r="E10505" s="72" t="s">
        <v>51</v>
      </c>
      <c r="F10505" s="73">
        <v>36014</v>
      </c>
      <c r="G10505" s="72" t="s">
        <v>16</v>
      </c>
      <c r="H10505" s="72" t="s">
        <v>24</v>
      </c>
      <c r="I10505" s="72" t="s">
        <v>18</v>
      </c>
      <c r="J10505" s="72" t="s">
        <v>19</v>
      </c>
      <c r="K10505" s="72" t="s">
        <v>20</v>
      </c>
      <c r="L10505" s="72" t="s">
        <v>649</v>
      </c>
      <c r="M10505" s="72"/>
    </row>
    <row r="10506" spans="2:13" x14ac:dyDescent="0.25">
      <c r="B10506" s="72" t="s">
        <v>12</v>
      </c>
      <c r="C10506" s="72" t="s">
        <v>13</v>
      </c>
      <c r="D10506" s="72" t="s">
        <v>14</v>
      </c>
      <c r="E10506" s="72" t="s">
        <v>30</v>
      </c>
      <c r="F10506" s="73">
        <v>-4630</v>
      </c>
      <c r="G10506" s="72" t="s">
        <v>16</v>
      </c>
      <c r="H10506" s="72" t="s">
        <v>24</v>
      </c>
      <c r="I10506" s="72" t="s">
        <v>18</v>
      </c>
      <c r="J10506" s="72" t="s">
        <v>19</v>
      </c>
      <c r="K10506" s="72" t="s">
        <v>43</v>
      </c>
      <c r="L10506" s="72" t="s">
        <v>449</v>
      </c>
      <c r="M10506" s="72"/>
    </row>
    <row r="10507" spans="2:13" x14ac:dyDescent="0.25">
      <c r="B10507" s="72" t="s">
        <v>12</v>
      </c>
      <c r="C10507" s="72" t="s">
        <v>13</v>
      </c>
      <c r="D10507" s="72" t="s">
        <v>14</v>
      </c>
      <c r="E10507" s="72" t="s">
        <v>36</v>
      </c>
      <c r="F10507" s="73">
        <v>57358</v>
      </c>
      <c r="G10507" s="72" t="s">
        <v>16</v>
      </c>
      <c r="H10507" s="72" t="s">
        <v>24</v>
      </c>
      <c r="I10507" s="72" t="s">
        <v>18</v>
      </c>
      <c r="J10507" s="72" t="s">
        <v>19</v>
      </c>
      <c r="K10507" s="72" t="s">
        <v>25</v>
      </c>
      <c r="L10507" s="72" t="s">
        <v>669</v>
      </c>
      <c r="M10507" s="72" t="s">
        <v>29</v>
      </c>
    </row>
    <row r="10508" spans="2:13" x14ac:dyDescent="0.25">
      <c r="B10508" s="72" t="s">
        <v>12</v>
      </c>
      <c r="C10508" s="72" t="s">
        <v>13</v>
      </c>
      <c r="D10508" s="72" t="s">
        <v>14</v>
      </c>
      <c r="E10508" s="72" t="s">
        <v>94</v>
      </c>
      <c r="F10508" s="73">
        <v>613</v>
      </c>
      <c r="G10508" s="72" t="s">
        <v>16</v>
      </c>
      <c r="H10508" s="72" t="s">
        <v>24</v>
      </c>
      <c r="I10508" s="72" t="s">
        <v>18</v>
      </c>
      <c r="J10508" s="72" t="s">
        <v>19</v>
      </c>
      <c r="K10508" s="72" t="s">
        <v>37</v>
      </c>
      <c r="L10508" s="72" t="s">
        <v>372</v>
      </c>
      <c r="M10508" s="72"/>
    </row>
    <row r="10509" spans="2:13" x14ac:dyDescent="0.25">
      <c r="B10509" s="72" t="s">
        <v>12</v>
      </c>
      <c r="C10509" s="72" t="s">
        <v>13</v>
      </c>
      <c r="D10509" s="72" t="s">
        <v>14</v>
      </c>
      <c r="E10509" s="72" t="s">
        <v>55</v>
      </c>
      <c r="F10509" s="73">
        <v>266848</v>
      </c>
      <c r="G10509" s="72" t="s">
        <v>16</v>
      </c>
      <c r="H10509" s="72" t="s">
        <v>17</v>
      </c>
      <c r="I10509" s="72" t="s">
        <v>18</v>
      </c>
      <c r="J10509" s="72" t="s">
        <v>19</v>
      </c>
      <c r="K10509" s="72" t="s">
        <v>20</v>
      </c>
      <c r="L10509" s="72" t="s">
        <v>505</v>
      </c>
      <c r="M10509" s="72" t="s">
        <v>57</v>
      </c>
    </row>
    <row r="10510" spans="2:13" x14ac:dyDescent="0.25">
      <c r="B10510" s="72" t="s">
        <v>12</v>
      </c>
      <c r="C10510" s="72" t="s">
        <v>13</v>
      </c>
      <c r="D10510" s="72" t="s">
        <v>14</v>
      </c>
      <c r="E10510" s="72" t="s">
        <v>258</v>
      </c>
      <c r="F10510" s="73">
        <v>288737</v>
      </c>
      <c r="G10510" s="72" t="s">
        <v>16</v>
      </c>
      <c r="H10510" s="72" t="s">
        <v>24</v>
      </c>
      <c r="I10510" s="72" t="s">
        <v>18</v>
      </c>
      <c r="J10510" s="72" t="s">
        <v>19</v>
      </c>
      <c r="K10510" s="72" t="s">
        <v>63</v>
      </c>
      <c r="L10510" s="72" t="s">
        <v>250</v>
      </c>
      <c r="M10510" s="72" t="s">
        <v>259</v>
      </c>
    </row>
    <row r="10511" spans="2:13" x14ac:dyDescent="0.25">
      <c r="B10511" s="72" t="s">
        <v>12</v>
      </c>
      <c r="C10511" s="72" t="s">
        <v>13</v>
      </c>
      <c r="D10511" s="72" t="s">
        <v>14</v>
      </c>
      <c r="E10511" s="72" t="s">
        <v>123</v>
      </c>
      <c r="F10511" s="73">
        <v>-30</v>
      </c>
      <c r="G10511" s="72" t="s">
        <v>16</v>
      </c>
      <c r="H10511" s="72" t="s">
        <v>24</v>
      </c>
      <c r="I10511" s="72" t="s">
        <v>18</v>
      </c>
      <c r="J10511" s="72" t="s">
        <v>19</v>
      </c>
      <c r="K10511" s="72" t="s">
        <v>63</v>
      </c>
      <c r="L10511" s="72" t="s">
        <v>624</v>
      </c>
      <c r="M10511" s="72"/>
    </row>
    <row r="10512" spans="2:13" x14ac:dyDescent="0.25">
      <c r="B10512" s="72" t="s">
        <v>12</v>
      </c>
      <c r="C10512" s="72" t="s">
        <v>13</v>
      </c>
      <c r="D10512" s="72" t="s">
        <v>14</v>
      </c>
      <c r="E10512" s="72" t="s">
        <v>81</v>
      </c>
      <c r="F10512" s="73">
        <v>29616</v>
      </c>
      <c r="G10512" s="72" t="s">
        <v>16</v>
      </c>
      <c r="H10512" s="72" t="s">
        <v>17</v>
      </c>
      <c r="I10512" s="72" t="s">
        <v>18</v>
      </c>
      <c r="J10512" s="72" t="s">
        <v>19</v>
      </c>
      <c r="K10512" s="72" t="s">
        <v>25</v>
      </c>
      <c r="L10512" s="72" t="s">
        <v>474</v>
      </c>
      <c r="M10512" s="72" t="s">
        <v>57</v>
      </c>
    </row>
    <row r="10513" spans="2:13" x14ac:dyDescent="0.25">
      <c r="B10513" s="72" t="s">
        <v>12</v>
      </c>
      <c r="C10513" s="72" t="s">
        <v>13</v>
      </c>
      <c r="D10513" s="72" t="s">
        <v>14</v>
      </c>
      <c r="E10513" s="72" t="s">
        <v>39</v>
      </c>
      <c r="F10513" s="73">
        <v>-5535</v>
      </c>
      <c r="G10513" s="72" t="s">
        <v>16</v>
      </c>
      <c r="H10513" s="72" t="s">
        <v>24</v>
      </c>
      <c r="I10513" s="72" t="s">
        <v>18</v>
      </c>
      <c r="J10513" s="72" t="s">
        <v>19</v>
      </c>
      <c r="K10513" s="72" t="s">
        <v>37</v>
      </c>
      <c r="L10513" s="72" t="s">
        <v>46</v>
      </c>
      <c r="M10513" s="72"/>
    </row>
    <row r="10514" spans="2:13" x14ac:dyDescent="0.25">
      <c r="B10514" s="72" t="s">
        <v>12</v>
      </c>
      <c r="C10514" s="72" t="s">
        <v>13</v>
      </c>
      <c r="D10514" s="72" t="s">
        <v>14</v>
      </c>
      <c r="E10514" s="72" t="s">
        <v>83</v>
      </c>
      <c r="F10514" s="73">
        <v>8490</v>
      </c>
      <c r="G10514" s="72" t="s">
        <v>16</v>
      </c>
      <c r="H10514" s="72" t="s">
        <v>17</v>
      </c>
      <c r="I10514" s="72" t="s">
        <v>18</v>
      </c>
      <c r="J10514" s="72" t="s">
        <v>19</v>
      </c>
      <c r="K10514" s="72" t="s">
        <v>25</v>
      </c>
      <c r="L10514" s="72" t="s">
        <v>423</v>
      </c>
      <c r="M10514" s="72"/>
    </row>
    <row r="10515" spans="2:13" x14ac:dyDescent="0.25">
      <c r="B10515" s="72" t="s">
        <v>12</v>
      </c>
      <c r="C10515" s="72" t="s">
        <v>13</v>
      </c>
      <c r="D10515" s="72" t="s">
        <v>14</v>
      </c>
      <c r="E10515" s="72" t="s">
        <v>83</v>
      </c>
      <c r="F10515" s="73">
        <v>1021</v>
      </c>
      <c r="G10515" s="72" t="s">
        <v>16</v>
      </c>
      <c r="H10515" s="72" t="s">
        <v>17</v>
      </c>
      <c r="I10515" s="72" t="s">
        <v>48</v>
      </c>
      <c r="J10515" s="72" t="s">
        <v>19</v>
      </c>
      <c r="K10515" s="72" t="s">
        <v>49</v>
      </c>
      <c r="L10515" s="72" t="s">
        <v>248</v>
      </c>
      <c r="M10515" s="72"/>
    </row>
    <row r="10516" spans="2:13" x14ac:dyDescent="0.25">
      <c r="B10516" s="72" t="s">
        <v>12</v>
      </c>
      <c r="C10516" s="72" t="s">
        <v>13</v>
      </c>
      <c r="D10516" s="72" t="s">
        <v>14</v>
      </c>
      <c r="E10516" s="72" t="s">
        <v>144</v>
      </c>
      <c r="F10516" s="73">
        <v>226383</v>
      </c>
      <c r="G10516" s="72" t="s">
        <v>16</v>
      </c>
      <c r="H10516" s="72" t="s">
        <v>24</v>
      </c>
      <c r="I10516" s="72" t="s">
        <v>18</v>
      </c>
      <c r="J10516" s="72" t="s">
        <v>19</v>
      </c>
      <c r="K10516" s="72" t="s">
        <v>130</v>
      </c>
      <c r="L10516" s="72" t="s">
        <v>418</v>
      </c>
      <c r="M10516" s="72" t="s">
        <v>184</v>
      </c>
    </row>
    <row r="10517" spans="2:13" x14ac:dyDescent="0.25">
      <c r="B10517" s="72" t="s">
        <v>12</v>
      </c>
      <c r="C10517" s="72" t="s">
        <v>13</v>
      </c>
      <c r="D10517" s="72" t="s">
        <v>14</v>
      </c>
      <c r="E10517" s="72" t="s">
        <v>30</v>
      </c>
      <c r="F10517" s="73">
        <v>-1873</v>
      </c>
      <c r="G10517" s="72" t="s">
        <v>16</v>
      </c>
      <c r="H10517" s="72" t="s">
        <v>24</v>
      </c>
      <c r="I10517" s="72" t="s">
        <v>18</v>
      </c>
      <c r="J10517" s="72" t="s">
        <v>19</v>
      </c>
      <c r="K10517" s="72" t="s">
        <v>99</v>
      </c>
      <c r="L10517" s="72" t="s">
        <v>355</v>
      </c>
      <c r="M10517" s="72"/>
    </row>
    <row r="10518" spans="2:13" x14ac:dyDescent="0.25">
      <c r="B10518" s="72" t="s">
        <v>12</v>
      </c>
      <c r="C10518" s="72" t="s">
        <v>13</v>
      </c>
      <c r="D10518" s="72" t="s">
        <v>14</v>
      </c>
      <c r="E10518" s="72" t="s">
        <v>33</v>
      </c>
      <c r="F10518" s="73">
        <v>73483</v>
      </c>
      <c r="G10518" s="72" t="s">
        <v>16</v>
      </c>
      <c r="H10518" s="72" t="s">
        <v>24</v>
      </c>
      <c r="I10518" s="72" t="s">
        <v>18</v>
      </c>
      <c r="J10518" s="72" t="s">
        <v>19</v>
      </c>
      <c r="K10518" s="72" t="s">
        <v>25</v>
      </c>
      <c r="L10518" s="72" t="s">
        <v>406</v>
      </c>
      <c r="M10518" s="72" t="s">
        <v>29</v>
      </c>
    </row>
    <row r="10519" spans="2:13" x14ac:dyDescent="0.25">
      <c r="B10519" s="72" t="s">
        <v>12</v>
      </c>
      <c r="C10519" s="72" t="s">
        <v>13</v>
      </c>
      <c r="D10519" s="72" t="s">
        <v>14</v>
      </c>
      <c r="E10519" s="72" t="s">
        <v>33</v>
      </c>
      <c r="F10519" s="73">
        <v>13791</v>
      </c>
      <c r="G10519" s="72" t="s">
        <v>16</v>
      </c>
      <c r="H10519" s="72" t="s">
        <v>17</v>
      </c>
      <c r="I10519" s="72" t="s">
        <v>18</v>
      </c>
      <c r="J10519" s="72" t="s">
        <v>19</v>
      </c>
      <c r="K10519" s="72" t="s">
        <v>25</v>
      </c>
      <c r="L10519" s="72" t="s">
        <v>219</v>
      </c>
      <c r="M10519" s="72" t="s">
        <v>35</v>
      </c>
    </row>
    <row r="10520" spans="2:13" x14ac:dyDescent="0.25">
      <c r="B10520" s="72" t="s">
        <v>12</v>
      </c>
      <c r="C10520" s="72" t="s">
        <v>13</v>
      </c>
      <c r="D10520" s="72" t="s">
        <v>14</v>
      </c>
      <c r="E10520" s="72" t="s">
        <v>79</v>
      </c>
      <c r="F10520" s="73">
        <v>-12</v>
      </c>
      <c r="G10520" s="72" t="s">
        <v>16</v>
      </c>
      <c r="H10520" s="72" t="s">
        <v>17</v>
      </c>
      <c r="I10520" s="72" t="s">
        <v>18</v>
      </c>
      <c r="J10520" s="72" t="s">
        <v>19</v>
      </c>
      <c r="K10520" s="72" t="s">
        <v>49</v>
      </c>
      <c r="L10520" s="72" t="s">
        <v>670</v>
      </c>
      <c r="M10520" s="72"/>
    </row>
    <row r="10521" spans="2:13" x14ac:dyDescent="0.25">
      <c r="B10521" s="72" t="s">
        <v>12</v>
      </c>
      <c r="C10521" s="72" t="s">
        <v>13</v>
      </c>
      <c r="D10521" s="72" t="s">
        <v>14</v>
      </c>
      <c r="E10521" s="72" t="s">
        <v>123</v>
      </c>
      <c r="F10521" s="73">
        <v>-2554</v>
      </c>
      <c r="G10521" s="72" t="s">
        <v>16</v>
      </c>
      <c r="H10521" s="72" t="s">
        <v>24</v>
      </c>
      <c r="I10521" s="72" t="s">
        <v>18</v>
      </c>
      <c r="J10521" s="72" t="s">
        <v>19</v>
      </c>
      <c r="K10521" s="72" t="s">
        <v>49</v>
      </c>
      <c r="L10521" s="72" t="s">
        <v>222</v>
      </c>
      <c r="M10521" s="72"/>
    </row>
    <row r="10522" spans="2:13" x14ac:dyDescent="0.25">
      <c r="B10522" s="72" t="s">
        <v>12</v>
      </c>
      <c r="C10522" s="72" t="s">
        <v>13</v>
      </c>
      <c r="D10522" s="72" t="s">
        <v>14</v>
      </c>
      <c r="E10522" s="72" t="s">
        <v>36</v>
      </c>
      <c r="F10522" s="73">
        <v>23342</v>
      </c>
      <c r="G10522" s="72" t="s">
        <v>16</v>
      </c>
      <c r="H10522" s="72" t="s">
        <v>24</v>
      </c>
      <c r="I10522" s="72" t="s">
        <v>18</v>
      </c>
      <c r="J10522" s="72" t="s">
        <v>19</v>
      </c>
      <c r="K10522" s="72" t="s">
        <v>31</v>
      </c>
      <c r="L10522" s="72" t="s">
        <v>557</v>
      </c>
      <c r="M10522" s="72" t="s">
        <v>57</v>
      </c>
    </row>
    <row r="10523" spans="2:13" x14ac:dyDescent="0.25">
      <c r="B10523" s="72" t="s">
        <v>12</v>
      </c>
      <c r="C10523" s="72" t="s">
        <v>13</v>
      </c>
      <c r="D10523" s="72" t="s">
        <v>14</v>
      </c>
      <c r="E10523" s="72" t="s">
        <v>27</v>
      </c>
      <c r="F10523" s="73">
        <v>62711</v>
      </c>
      <c r="G10523" s="72" t="s">
        <v>16</v>
      </c>
      <c r="H10523" s="72" t="s">
        <v>24</v>
      </c>
      <c r="I10523" s="72" t="s">
        <v>18</v>
      </c>
      <c r="J10523" s="72" t="s">
        <v>19</v>
      </c>
      <c r="K10523" s="72" t="s">
        <v>37</v>
      </c>
      <c r="L10523" s="72" t="s">
        <v>202</v>
      </c>
      <c r="M10523" s="72" t="s">
        <v>29</v>
      </c>
    </row>
    <row r="10524" spans="2:13" x14ac:dyDescent="0.25">
      <c r="B10524" s="72" t="s">
        <v>12</v>
      </c>
      <c r="C10524" s="72" t="s">
        <v>13</v>
      </c>
      <c r="D10524" s="72" t="s">
        <v>14</v>
      </c>
      <c r="E10524" s="72" t="s">
        <v>81</v>
      </c>
      <c r="F10524" s="73">
        <v>77024</v>
      </c>
      <c r="G10524" s="72" t="s">
        <v>16</v>
      </c>
      <c r="H10524" s="72" t="s">
        <v>17</v>
      </c>
      <c r="I10524" s="72" t="s">
        <v>18</v>
      </c>
      <c r="J10524" s="72" t="s">
        <v>19</v>
      </c>
      <c r="K10524" s="72" t="s">
        <v>25</v>
      </c>
      <c r="L10524" s="72" t="s">
        <v>323</v>
      </c>
      <c r="M10524" s="72" t="s">
        <v>47</v>
      </c>
    </row>
    <row r="10525" spans="2:13" x14ac:dyDescent="0.25">
      <c r="B10525" s="72" t="s">
        <v>12</v>
      </c>
      <c r="C10525" s="72" t="s">
        <v>13</v>
      </c>
      <c r="D10525" s="72" t="s">
        <v>14</v>
      </c>
      <c r="E10525" s="72" t="s">
        <v>144</v>
      </c>
      <c r="F10525" s="73">
        <v>119632</v>
      </c>
      <c r="G10525" s="72" t="s">
        <v>16</v>
      </c>
      <c r="H10525" s="72" t="s">
        <v>24</v>
      </c>
      <c r="I10525" s="72" t="s">
        <v>18</v>
      </c>
      <c r="J10525" s="72" t="s">
        <v>19</v>
      </c>
      <c r="K10525" s="72" t="s">
        <v>99</v>
      </c>
      <c r="L10525" s="72" t="s">
        <v>490</v>
      </c>
      <c r="M10525" s="72" t="s">
        <v>184</v>
      </c>
    </row>
    <row r="10526" spans="2:13" x14ac:dyDescent="0.25">
      <c r="B10526" s="72" t="s">
        <v>12</v>
      </c>
      <c r="C10526" s="72" t="s">
        <v>13</v>
      </c>
      <c r="D10526" s="72" t="s">
        <v>14</v>
      </c>
      <c r="E10526" s="72" t="s">
        <v>256</v>
      </c>
      <c r="F10526" s="73">
        <v>-7280</v>
      </c>
      <c r="G10526" s="72" t="s">
        <v>16</v>
      </c>
      <c r="H10526" s="72" t="s">
        <v>24</v>
      </c>
      <c r="I10526" s="72" t="s">
        <v>18</v>
      </c>
      <c r="J10526" s="72" t="s">
        <v>19</v>
      </c>
      <c r="K10526" s="72" t="s">
        <v>37</v>
      </c>
      <c r="L10526" s="72" t="s">
        <v>487</v>
      </c>
      <c r="M10526" s="72"/>
    </row>
    <row r="10527" spans="2:13" x14ac:dyDescent="0.25">
      <c r="B10527" s="72" t="s">
        <v>12</v>
      </c>
      <c r="C10527" s="72" t="s">
        <v>13</v>
      </c>
      <c r="D10527" s="72" t="s">
        <v>14</v>
      </c>
      <c r="E10527" s="72" t="s">
        <v>41</v>
      </c>
      <c r="F10527" s="73">
        <v>-34</v>
      </c>
      <c r="G10527" s="72" t="s">
        <v>16</v>
      </c>
      <c r="H10527" s="72" t="s">
        <v>24</v>
      </c>
      <c r="I10527" s="72" t="s">
        <v>18</v>
      </c>
      <c r="J10527" s="72" t="s">
        <v>19</v>
      </c>
      <c r="K10527" s="72" t="s">
        <v>99</v>
      </c>
      <c r="L10527" s="72" t="s">
        <v>401</v>
      </c>
      <c r="M10527" s="72"/>
    </row>
    <row r="10528" spans="2:13" x14ac:dyDescent="0.25">
      <c r="B10528" s="72" t="s">
        <v>12</v>
      </c>
      <c r="C10528" s="72" t="s">
        <v>13</v>
      </c>
      <c r="D10528" s="72" t="s">
        <v>14</v>
      </c>
      <c r="E10528" s="72" t="s">
        <v>51</v>
      </c>
      <c r="F10528" s="73">
        <v>14</v>
      </c>
      <c r="G10528" s="72" t="s">
        <v>16</v>
      </c>
      <c r="H10528" s="72" t="s">
        <v>17</v>
      </c>
      <c r="I10528" s="72" t="s">
        <v>48</v>
      </c>
      <c r="J10528" s="72" t="s">
        <v>19</v>
      </c>
      <c r="K10528" s="72" t="s">
        <v>25</v>
      </c>
      <c r="L10528" s="72" t="s">
        <v>191</v>
      </c>
      <c r="M10528" s="72"/>
    </row>
    <row r="10529" spans="2:13" x14ac:dyDescent="0.25">
      <c r="B10529" s="72" t="s">
        <v>12</v>
      </c>
      <c r="C10529" s="72" t="s">
        <v>13</v>
      </c>
      <c r="D10529" s="72" t="s">
        <v>14</v>
      </c>
      <c r="E10529" s="72" t="s">
        <v>671</v>
      </c>
      <c r="F10529" s="73">
        <v>36402799</v>
      </c>
      <c r="G10529" s="72" t="s">
        <v>16</v>
      </c>
      <c r="H10529" s="72" t="s">
        <v>24</v>
      </c>
      <c r="I10529" s="72" t="s">
        <v>18</v>
      </c>
      <c r="J10529" s="72" t="s">
        <v>19</v>
      </c>
      <c r="K10529" s="72"/>
      <c r="L10529" s="72"/>
      <c r="M10529" s="72" t="s">
        <v>22</v>
      </c>
    </row>
    <row r="10530" spans="2:13" x14ac:dyDescent="0.25">
      <c r="B10530" s="72" t="s">
        <v>12</v>
      </c>
      <c r="C10530" s="72" t="s">
        <v>13</v>
      </c>
      <c r="D10530" s="72" t="s">
        <v>14</v>
      </c>
      <c r="E10530" s="72" t="s">
        <v>79</v>
      </c>
      <c r="F10530" s="73">
        <v>-476</v>
      </c>
      <c r="G10530" s="72" t="s">
        <v>16</v>
      </c>
      <c r="H10530" s="72" t="s">
        <v>24</v>
      </c>
      <c r="I10530" s="72" t="s">
        <v>18</v>
      </c>
      <c r="J10530" s="72" t="s">
        <v>19</v>
      </c>
      <c r="K10530" s="72" t="s">
        <v>117</v>
      </c>
      <c r="L10530" s="72" t="s">
        <v>197</v>
      </c>
      <c r="M10530" s="72"/>
    </row>
    <row r="10531" spans="2:13" x14ac:dyDescent="0.25">
      <c r="B10531" s="72" t="s">
        <v>12</v>
      </c>
      <c r="C10531" s="72" t="s">
        <v>13</v>
      </c>
      <c r="D10531" s="72" t="s">
        <v>14</v>
      </c>
      <c r="E10531" s="72" t="s">
        <v>30</v>
      </c>
      <c r="F10531" s="73">
        <v>-647</v>
      </c>
      <c r="G10531" s="72" t="s">
        <v>16</v>
      </c>
      <c r="H10531" s="72" t="s">
        <v>17</v>
      </c>
      <c r="I10531" s="72" t="s">
        <v>18</v>
      </c>
      <c r="J10531" s="72" t="s">
        <v>19</v>
      </c>
      <c r="K10531" s="72" t="s">
        <v>25</v>
      </c>
      <c r="L10531" s="72" t="s">
        <v>462</v>
      </c>
      <c r="M10531" s="72"/>
    </row>
    <row r="10532" spans="2:13" x14ac:dyDescent="0.25">
      <c r="B10532" s="72" t="s">
        <v>12</v>
      </c>
      <c r="C10532" s="72" t="s">
        <v>13</v>
      </c>
      <c r="D10532" s="72" t="s">
        <v>14</v>
      </c>
      <c r="E10532" s="72" t="s">
        <v>672</v>
      </c>
      <c r="F10532" s="73">
        <v>38276506</v>
      </c>
      <c r="G10532" s="72" t="s">
        <v>16</v>
      </c>
      <c r="H10532" s="72" t="s">
        <v>24</v>
      </c>
      <c r="I10532" s="72" t="s">
        <v>18</v>
      </c>
      <c r="J10532" s="72" t="s">
        <v>19</v>
      </c>
      <c r="K10532" s="72"/>
      <c r="L10532" s="72"/>
      <c r="M10532" s="72" t="s">
        <v>29</v>
      </c>
    </row>
    <row r="10533" spans="2:13" x14ac:dyDescent="0.25">
      <c r="B10533" s="72" t="s">
        <v>12</v>
      </c>
      <c r="C10533" s="72" t="s">
        <v>13</v>
      </c>
      <c r="D10533" s="72" t="s">
        <v>14</v>
      </c>
      <c r="E10533" s="72" t="s">
        <v>228</v>
      </c>
      <c r="F10533" s="73">
        <v>511505</v>
      </c>
      <c r="G10533" s="72" t="s">
        <v>16</v>
      </c>
      <c r="H10533" s="72" t="s">
        <v>17</v>
      </c>
      <c r="I10533" s="72" t="s">
        <v>18</v>
      </c>
      <c r="J10533" s="72" t="s">
        <v>19</v>
      </c>
      <c r="K10533" s="72" t="s">
        <v>37</v>
      </c>
      <c r="L10533" s="72" t="s">
        <v>635</v>
      </c>
      <c r="M10533" s="72" t="s">
        <v>133</v>
      </c>
    </row>
    <row r="10534" spans="2:13" x14ac:dyDescent="0.25">
      <c r="B10534" s="72" t="s">
        <v>12</v>
      </c>
      <c r="C10534" s="72" t="s">
        <v>13</v>
      </c>
      <c r="D10534" s="72" t="s">
        <v>14</v>
      </c>
      <c r="E10534" s="72" t="s">
        <v>55</v>
      </c>
      <c r="F10534" s="73">
        <v>246311</v>
      </c>
      <c r="G10534" s="72" t="s">
        <v>16</v>
      </c>
      <c r="H10534" s="72" t="s">
        <v>24</v>
      </c>
      <c r="I10534" s="72" t="s">
        <v>18</v>
      </c>
      <c r="J10534" s="72" t="s">
        <v>19</v>
      </c>
      <c r="K10534" s="72" t="s">
        <v>130</v>
      </c>
      <c r="L10534" s="72" t="s">
        <v>606</v>
      </c>
      <c r="M10534" s="72" t="s">
        <v>29</v>
      </c>
    </row>
    <row r="10535" spans="2:13" x14ac:dyDescent="0.25">
      <c r="B10535" s="72" t="s">
        <v>12</v>
      </c>
      <c r="C10535" s="72" t="s">
        <v>13</v>
      </c>
      <c r="D10535" s="72" t="s">
        <v>14</v>
      </c>
      <c r="E10535" s="72" t="s">
        <v>81</v>
      </c>
      <c r="F10535" s="73">
        <v>414766</v>
      </c>
      <c r="G10535" s="72" t="s">
        <v>16</v>
      </c>
      <c r="H10535" s="72" t="s">
        <v>24</v>
      </c>
      <c r="I10535" s="72" t="s">
        <v>18</v>
      </c>
      <c r="J10535" s="72" t="s">
        <v>19</v>
      </c>
      <c r="K10535" s="72" t="s">
        <v>96</v>
      </c>
      <c r="L10535" s="72" t="s">
        <v>172</v>
      </c>
      <c r="M10535" s="72" t="s">
        <v>29</v>
      </c>
    </row>
    <row r="10536" spans="2:13" x14ac:dyDescent="0.25">
      <c r="B10536" s="72" t="s">
        <v>12</v>
      </c>
      <c r="C10536" s="72" t="s">
        <v>13</v>
      </c>
      <c r="D10536" s="72" t="s">
        <v>14</v>
      </c>
      <c r="E10536" s="72" t="s">
        <v>36</v>
      </c>
      <c r="F10536" s="73">
        <v>46466</v>
      </c>
      <c r="G10536" s="72" t="s">
        <v>16</v>
      </c>
      <c r="H10536" s="72" t="s">
        <v>24</v>
      </c>
      <c r="I10536" s="72" t="s">
        <v>18</v>
      </c>
      <c r="J10536" s="72" t="s">
        <v>19</v>
      </c>
      <c r="K10536" s="72" t="s">
        <v>96</v>
      </c>
      <c r="L10536" s="72" t="s">
        <v>343</v>
      </c>
      <c r="M10536" s="72" t="s">
        <v>57</v>
      </c>
    </row>
    <row r="10537" spans="2:13" x14ac:dyDescent="0.25">
      <c r="B10537" s="72" t="s">
        <v>12</v>
      </c>
      <c r="C10537" s="72" t="s">
        <v>13</v>
      </c>
      <c r="D10537" s="72" t="s">
        <v>14</v>
      </c>
      <c r="E10537" s="72" t="s">
        <v>94</v>
      </c>
      <c r="F10537" s="73">
        <v>95071</v>
      </c>
      <c r="G10537" s="72" t="s">
        <v>16</v>
      </c>
      <c r="H10537" s="72" t="s">
        <v>24</v>
      </c>
      <c r="I10537" s="72" t="s">
        <v>18</v>
      </c>
      <c r="J10537" s="72" t="s">
        <v>19</v>
      </c>
      <c r="K10537" s="72" t="s">
        <v>25</v>
      </c>
      <c r="L10537" s="72" t="s">
        <v>143</v>
      </c>
      <c r="M10537" s="72"/>
    </row>
    <row r="10538" spans="2:13" x14ac:dyDescent="0.25">
      <c r="B10538" s="72" t="s">
        <v>12</v>
      </c>
      <c r="C10538" s="72" t="s">
        <v>13</v>
      </c>
      <c r="D10538" s="72" t="s">
        <v>14</v>
      </c>
      <c r="E10538" s="72" t="s">
        <v>51</v>
      </c>
      <c r="F10538" s="73">
        <v>8032</v>
      </c>
      <c r="G10538" s="72" t="s">
        <v>16</v>
      </c>
      <c r="H10538" s="72" t="s">
        <v>24</v>
      </c>
      <c r="I10538" s="72" t="s">
        <v>18</v>
      </c>
      <c r="J10538" s="72" t="s">
        <v>19</v>
      </c>
      <c r="K10538" s="72" t="s">
        <v>25</v>
      </c>
      <c r="L10538" s="72" t="s">
        <v>556</v>
      </c>
      <c r="M10538" s="72"/>
    </row>
    <row r="10539" spans="2:13" x14ac:dyDescent="0.25">
      <c r="B10539" s="72" t="s">
        <v>12</v>
      </c>
      <c r="C10539" s="72" t="s">
        <v>13</v>
      </c>
      <c r="D10539" s="72" t="s">
        <v>14</v>
      </c>
      <c r="E10539" s="72" t="s">
        <v>79</v>
      </c>
      <c r="F10539" s="73">
        <v>-1450</v>
      </c>
      <c r="G10539" s="72" t="s">
        <v>16</v>
      </c>
      <c r="H10539" s="72" t="s">
        <v>17</v>
      </c>
      <c r="I10539" s="72" t="s">
        <v>18</v>
      </c>
      <c r="J10539" s="72" t="s">
        <v>19</v>
      </c>
      <c r="K10539" s="72" t="s">
        <v>25</v>
      </c>
      <c r="L10539" s="72" t="s">
        <v>84</v>
      </c>
      <c r="M10539" s="72"/>
    </row>
    <row r="10540" spans="2:13" x14ac:dyDescent="0.25">
      <c r="B10540" s="72" t="s">
        <v>12</v>
      </c>
      <c r="C10540" s="72" t="s">
        <v>13</v>
      </c>
      <c r="D10540" s="72" t="s">
        <v>14</v>
      </c>
      <c r="E10540" s="72" t="s">
        <v>94</v>
      </c>
      <c r="F10540" s="73">
        <v>103528</v>
      </c>
      <c r="G10540" s="72" t="s">
        <v>16</v>
      </c>
      <c r="H10540" s="72" t="s">
        <v>24</v>
      </c>
      <c r="I10540" s="72" t="s">
        <v>18</v>
      </c>
      <c r="J10540" s="72" t="s">
        <v>19</v>
      </c>
      <c r="K10540" s="72" t="s">
        <v>49</v>
      </c>
      <c r="L10540" s="72" t="s">
        <v>203</v>
      </c>
      <c r="M10540" s="72"/>
    </row>
    <row r="10541" spans="2:13" x14ac:dyDescent="0.25">
      <c r="B10541" s="72" t="s">
        <v>12</v>
      </c>
      <c r="C10541" s="72" t="s">
        <v>13</v>
      </c>
      <c r="D10541" s="72" t="s">
        <v>14</v>
      </c>
      <c r="E10541" s="72" t="s">
        <v>81</v>
      </c>
      <c r="F10541" s="73">
        <v>487283</v>
      </c>
      <c r="G10541" s="72" t="s">
        <v>16</v>
      </c>
      <c r="H10541" s="72" t="s">
        <v>17</v>
      </c>
      <c r="I10541" s="72" t="s">
        <v>18</v>
      </c>
      <c r="J10541" s="72" t="s">
        <v>19</v>
      </c>
      <c r="K10541" s="72" t="s">
        <v>49</v>
      </c>
      <c r="L10541" s="72" t="s">
        <v>255</v>
      </c>
      <c r="M10541" s="72" t="s">
        <v>47</v>
      </c>
    </row>
    <row r="10542" spans="2:13" x14ac:dyDescent="0.25">
      <c r="B10542" s="72" t="s">
        <v>12</v>
      </c>
      <c r="C10542" s="72" t="s">
        <v>13</v>
      </c>
      <c r="D10542" s="72" t="s">
        <v>14</v>
      </c>
      <c r="E10542" s="72" t="s">
        <v>33</v>
      </c>
      <c r="F10542" s="73">
        <v>82113</v>
      </c>
      <c r="G10542" s="72" t="s">
        <v>16</v>
      </c>
      <c r="H10542" s="72" t="s">
        <v>24</v>
      </c>
      <c r="I10542" s="72" t="s">
        <v>18</v>
      </c>
      <c r="J10542" s="72" t="s">
        <v>19</v>
      </c>
      <c r="K10542" s="72" t="s">
        <v>20</v>
      </c>
      <c r="L10542" s="72" t="s">
        <v>534</v>
      </c>
      <c r="M10542" s="72" t="s">
        <v>47</v>
      </c>
    </row>
    <row r="10543" spans="2:13" x14ac:dyDescent="0.25">
      <c r="B10543" s="72" t="s">
        <v>12</v>
      </c>
      <c r="C10543" s="72" t="s">
        <v>13</v>
      </c>
      <c r="D10543" s="72" t="s">
        <v>14</v>
      </c>
      <c r="E10543" s="72" t="s">
        <v>256</v>
      </c>
      <c r="F10543" s="73">
        <v>-693</v>
      </c>
      <c r="G10543" s="72" t="s">
        <v>16</v>
      </c>
      <c r="H10543" s="72" t="s">
        <v>17</v>
      </c>
      <c r="I10543" s="72" t="s">
        <v>18</v>
      </c>
      <c r="J10543" s="72" t="s">
        <v>19</v>
      </c>
      <c r="K10543" s="72" t="s">
        <v>37</v>
      </c>
      <c r="L10543" s="72" t="s">
        <v>340</v>
      </c>
      <c r="M10543" s="72"/>
    </row>
    <row r="10544" spans="2:13" x14ac:dyDescent="0.25">
      <c r="B10544" s="72" t="s">
        <v>12</v>
      </c>
      <c r="C10544" s="72" t="s">
        <v>13</v>
      </c>
      <c r="D10544" s="72" t="s">
        <v>14</v>
      </c>
      <c r="E10544" s="72" t="s">
        <v>187</v>
      </c>
      <c r="F10544" s="73">
        <v>2515185</v>
      </c>
      <c r="G10544" s="72" t="s">
        <v>16</v>
      </c>
      <c r="H10544" s="72" t="s">
        <v>17</v>
      </c>
      <c r="I10544" s="72" t="s">
        <v>18</v>
      </c>
      <c r="J10544" s="72" t="s">
        <v>19</v>
      </c>
      <c r="K10544" s="72" t="s">
        <v>25</v>
      </c>
      <c r="L10544" s="72" t="s">
        <v>514</v>
      </c>
      <c r="M10544" s="72" t="s">
        <v>112</v>
      </c>
    </row>
    <row r="10545" spans="2:13" x14ac:dyDescent="0.25">
      <c r="B10545" s="72" t="s">
        <v>12</v>
      </c>
      <c r="C10545" s="72" t="s">
        <v>13</v>
      </c>
      <c r="D10545" s="72" t="s">
        <v>14</v>
      </c>
      <c r="E10545" s="72" t="s">
        <v>79</v>
      </c>
      <c r="F10545" s="73">
        <v>-1215</v>
      </c>
      <c r="G10545" s="72" t="s">
        <v>16</v>
      </c>
      <c r="H10545" s="72" t="s">
        <v>17</v>
      </c>
      <c r="I10545" s="72" t="s">
        <v>18</v>
      </c>
      <c r="J10545" s="72" t="s">
        <v>19</v>
      </c>
      <c r="K10545" s="72" t="s">
        <v>25</v>
      </c>
      <c r="L10545" s="72" t="s">
        <v>402</v>
      </c>
      <c r="M10545" s="72"/>
    </row>
    <row r="10546" spans="2:13" x14ac:dyDescent="0.25">
      <c r="B10546" s="72" t="s">
        <v>12</v>
      </c>
      <c r="C10546" s="72" t="s">
        <v>13</v>
      </c>
      <c r="D10546" s="72" t="s">
        <v>14</v>
      </c>
      <c r="E10546" s="72" t="s">
        <v>68</v>
      </c>
      <c r="F10546" s="73">
        <v>-527</v>
      </c>
      <c r="G10546" s="72" t="s">
        <v>16</v>
      </c>
      <c r="H10546" s="72" t="s">
        <v>24</v>
      </c>
      <c r="I10546" s="72" t="s">
        <v>18</v>
      </c>
      <c r="J10546" s="72" t="s">
        <v>19</v>
      </c>
      <c r="K10546" s="72" t="s">
        <v>25</v>
      </c>
      <c r="L10546" s="72" t="s">
        <v>331</v>
      </c>
      <c r="M10546" s="72"/>
    </row>
    <row r="10547" spans="2:13" x14ac:dyDescent="0.25">
      <c r="B10547" s="72" t="s">
        <v>12</v>
      </c>
      <c r="C10547" s="72" t="s">
        <v>13</v>
      </c>
      <c r="D10547" s="72" t="s">
        <v>14</v>
      </c>
      <c r="E10547" s="72" t="s">
        <v>123</v>
      </c>
      <c r="F10547" s="73">
        <v>-53</v>
      </c>
      <c r="G10547" s="72" t="s">
        <v>16</v>
      </c>
      <c r="H10547" s="72" t="s">
        <v>17</v>
      </c>
      <c r="I10547" s="72" t="s">
        <v>18</v>
      </c>
      <c r="J10547" s="72" t="s">
        <v>19</v>
      </c>
      <c r="K10547" s="72" t="s">
        <v>25</v>
      </c>
      <c r="L10547" s="72" t="s">
        <v>398</v>
      </c>
      <c r="M10547" s="72"/>
    </row>
    <row r="10548" spans="2:13" x14ac:dyDescent="0.25">
      <c r="B10548" s="72" t="s">
        <v>12</v>
      </c>
      <c r="C10548" s="72" t="s">
        <v>13</v>
      </c>
      <c r="D10548" s="72" t="s">
        <v>14</v>
      </c>
      <c r="E10548" s="72" t="s">
        <v>79</v>
      </c>
      <c r="F10548" s="73">
        <v>-4832</v>
      </c>
      <c r="G10548" s="72" t="s">
        <v>16</v>
      </c>
      <c r="H10548" s="72" t="s">
        <v>17</v>
      </c>
      <c r="I10548" s="72" t="s">
        <v>18</v>
      </c>
      <c r="J10548" s="72" t="s">
        <v>19</v>
      </c>
      <c r="K10548" s="72" t="s">
        <v>25</v>
      </c>
      <c r="L10548" s="72" t="s">
        <v>261</v>
      </c>
      <c r="M10548" s="72"/>
    </row>
    <row r="10549" spans="2:13" x14ac:dyDescent="0.25">
      <c r="B10549" s="72" t="s">
        <v>12</v>
      </c>
      <c r="C10549" s="72" t="s">
        <v>13</v>
      </c>
      <c r="D10549" s="72" t="s">
        <v>14</v>
      </c>
      <c r="E10549" s="72" t="s">
        <v>39</v>
      </c>
      <c r="F10549" s="73">
        <v>-352</v>
      </c>
      <c r="G10549" s="72" t="s">
        <v>16</v>
      </c>
      <c r="H10549" s="72" t="s">
        <v>24</v>
      </c>
      <c r="I10549" s="72" t="s">
        <v>18</v>
      </c>
      <c r="J10549" s="72" t="s">
        <v>19</v>
      </c>
      <c r="K10549" s="72" t="s">
        <v>25</v>
      </c>
      <c r="L10549" s="72" t="s">
        <v>52</v>
      </c>
      <c r="M10549" s="72"/>
    </row>
    <row r="10550" spans="2:13" x14ac:dyDescent="0.25">
      <c r="B10550" s="72" t="s">
        <v>12</v>
      </c>
      <c r="C10550" s="72" t="s">
        <v>13</v>
      </c>
      <c r="D10550" s="72" t="s">
        <v>14</v>
      </c>
      <c r="E10550" s="72" t="s">
        <v>256</v>
      </c>
      <c r="F10550" s="73">
        <v>-5995</v>
      </c>
      <c r="G10550" s="72" t="s">
        <v>16</v>
      </c>
      <c r="H10550" s="72" t="s">
        <v>24</v>
      </c>
      <c r="I10550" s="72" t="s">
        <v>18</v>
      </c>
      <c r="J10550" s="72" t="s">
        <v>19</v>
      </c>
      <c r="K10550" s="72" t="s">
        <v>37</v>
      </c>
      <c r="L10550" s="72" t="s">
        <v>71</v>
      </c>
      <c r="M10550" s="72"/>
    </row>
    <row r="10551" spans="2:13" x14ac:dyDescent="0.25">
      <c r="B10551" s="72" t="s">
        <v>12</v>
      </c>
      <c r="C10551" s="72" t="s">
        <v>13</v>
      </c>
      <c r="D10551" s="72" t="s">
        <v>14</v>
      </c>
      <c r="E10551" s="72" t="s">
        <v>83</v>
      </c>
      <c r="F10551" s="73">
        <v>1172190</v>
      </c>
      <c r="G10551" s="72" t="s">
        <v>16</v>
      </c>
      <c r="H10551" s="72" t="s">
        <v>24</v>
      </c>
      <c r="I10551" s="72" t="s">
        <v>18</v>
      </c>
      <c r="J10551" s="72" t="s">
        <v>19</v>
      </c>
      <c r="K10551" s="72" t="s">
        <v>20</v>
      </c>
      <c r="L10551" s="72" t="s">
        <v>483</v>
      </c>
      <c r="M10551" s="72"/>
    </row>
    <row r="10552" spans="2:13" x14ac:dyDescent="0.25">
      <c r="B10552" s="72" t="s">
        <v>12</v>
      </c>
      <c r="C10552" s="72" t="s">
        <v>13</v>
      </c>
      <c r="D10552" s="72" t="s">
        <v>14</v>
      </c>
      <c r="E10552" s="72" t="s">
        <v>51</v>
      </c>
      <c r="F10552" s="73">
        <v>96602</v>
      </c>
      <c r="G10552" s="72" t="s">
        <v>16</v>
      </c>
      <c r="H10552" s="72" t="s">
        <v>17</v>
      </c>
      <c r="I10552" s="72" t="s">
        <v>18</v>
      </c>
      <c r="J10552" s="72" t="s">
        <v>19</v>
      </c>
      <c r="K10552" s="72" t="s">
        <v>37</v>
      </c>
      <c r="L10552" s="72" t="s">
        <v>106</v>
      </c>
      <c r="M10552" s="72"/>
    </row>
    <row r="10553" spans="2:13" x14ac:dyDescent="0.25">
      <c r="B10553" s="72" t="s">
        <v>12</v>
      </c>
      <c r="C10553" s="72" t="s">
        <v>13</v>
      </c>
      <c r="D10553" s="72" t="s">
        <v>14</v>
      </c>
      <c r="E10553" s="72" t="s">
        <v>123</v>
      </c>
      <c r="F10553" s="73">
        <v>-104</v>
      </c>
      <c r="G10553" s="72" t="s">
        <v>16</v>
      </c>
      <c r="H10553" s="72" t="s">
        <v>24</v>
      </c>
      <c r="I10553" s="72" t="s">
        <v>18</v>
      </c>
      <c r="J10553" s="72" t="s">
        <v>19</v>
      </c>
      <c r="K10553" s="72" t="s">
        <v>117</v>
      </c>
      <c r="L10553" s="72" t="s">
        <v>216</v>
      </c>
      <c r="M10553" s="72"/>
    </row>
    <row r="10554" spans="2:13" x14ac:dyDescent="0.25">
      <c r="B10554" s="72" t="s">
        <v>12</v>
      </c>
      <c r="C10554" s="72" t="s">
        <v>13</v>
      </c>
      <c r="D10554" s="72" t="s">
        <v>14</v>
      </c>
      <c r="E10554" s="72" t="s">
        <v>79</v>
      </c>
      <c r="F10554" s="73">
        <v>-5819</v>
      </c>
      <c r="G10554" s="72" t="s">
        <v>16</v>
      </c>
      <c r="H10554" s="72" t="s">
        <v>24</v>
      </c>
      <c r="I10554" s="72" t="s">
        <v>18</v>
      </c>
      <c r="J10554" s="72" t="s">
        <v>19</v>
      </c>
      <c r="K10554" s="72" t="s">
        <v>43</v>
      </c>
      <c r="L10554" s="72" t="s">
        <v>238</v>
      </c>
      <c r="M10554" s="72"/>
    </row>
    <row r="10555" spans="2:13" x14ac:dyDescent="0.25">
      <c r="B10555" s="72" t="s">
        <v>12</v>
      </c>
      <c r="C10555" s="72" t="s">
        <v>13</v>
      </c>
      <c r="D10555" s="72" t="s">
        <v>14</v>
      </c>
      <c r="E10555" s="72" t="s">
        <v>79</v>
      </c>
      <c r="F10555" s="73">
        <v>-3</v>
      </c>
      <c r="G10555" s="72" t="s">
        <v>16</v>
      </c>
      <c r="H10555" s="72" t="s">
        <v>24</v>
      </c>
      <c r="I10555" s="72" t="s">
        <v>18</v>
      </c>
      <c r="J10555" s="72" t="s">
        <v>227</v>
      </c>
      <c r="K10555" s="72" t="s">
        <v>43</v>
      </c>
      <c r="L10555" s="72" t="s">
        <v>238</v>
      </c>
      <c r="M10555" s="72"/>
    </row>
    <row r="10556" spans="2:13" x14ac:dyDescent="0.25">
      <c r="B10556" s="72" t="s">
        <v>12</v>
      </c>
      <c r="C10556" s="72" t="s">
        <v>13</v>
      </c>
      <c r="D10556" s="72" t="s">
        <v>14</v>
      </c>
      <c r="E10556" s="72" t="s">
        <v>68</v>
      </c>
      <c r="F10556" s="73">
        <v>-590757</v>
      </c>
      <c r="G10556" s="72" t="s">
        <v>16</v>
      </c>
      <c r="H10556" s="72" t="s">
        <v>24</v>
      </c>
      <c r="I10556" s="72" t="s">
        <v>18</v>
      </c>
      <c r="J10556" s="72" t="s">
        <v>19</v>
      </c>
      <c r="K10556" s="72" t="s">
        <v>37</v>
      </c>
      <c r="L10556" s="72" t="s">
        <v>221</v>
      </c>
      <c r="M10556" s="72"/>
    </row>
    <row r="10557" spans="2:13" x14ac:dyDescent="0.25">
      <c r="B10557" s="72" t="s">
        <v>12</v>
      </c>
      <c r="C10557" s="72" t="s">
        <v>13</v>
      </c>
      <c r="D10557" s="72" t="s">
        <v>14</v>
      </c>
      <c r="E10557" s="72" t="s">
        <v>258</v>
      </c>
      <c r="F10557" s="73">
        <v>823961</v>
      </c>
      <c r="G10557" s="72" t="s">
        <v>16</v>
      </c>
      <c r="H10557" s="72" t="s">
        <v>24</v>
      </c>
      <c r="I10557" s="72" t="s">
        <v>18</v>
      </c>
      <c r="J10557" s="72" t="s">
        <v>19</v>
      </c>
      <c r="K10557" s="72" t="s">
        <v>37</v>
      </c>
      <c r="L10557" s="72" t="s">
        <v>232</v>
      </c>
      <c r="M10557" s="72" t="s">
        <v>243</v>
      </c>
    </row>
    <row r="10558" spans="2:13" x14ac:dyDescent="0.25">
      <c r="B10558" s="72" t="s">
        <v>12</v>
      </c>
      <c r="C10558" s="72" t="s">
        <v>13</v>
      </c>
      <c r="D10558" s="72" t="s">
        <v>14</v>
      </c>
      <c r="E10558" s="72" t="s">
        <v>36</v>
      </c>
      <c r="F10558" s="73">
        <v>1917147</v>
      </c>
      <c r="G10558" s="72" t="s">
        <v>16</v>
      </c>
      <c r="H10558" s="72" t="s">
        <v>24</v>
      </c>
      <c r="I10558" s="72" t="s">
        <v>18</v>
      </c>
      <c r="J10558" s="72" t="s">
        <v>19</v>
      </c>
      <c r="K10558" s="72" t="s">
        <v>25</v>
      </c>
      <c r="L10558" s="72" t="s">
        <v>489</v>
      </c>
      <c r="M10558" s="72" t="s">
        <v>57</v>
      </c>
    </row>
    <row r="10559" spans="2:13" x14ac:dyDescent="0.25">
      <c r="B10559" s="72" t="s">
        <v>12</v>
      </c>
      <c r="C10559" s="72" t="s">
        <v>13</v>
      </c>
      <c r="D10559" s="72" t="s">
        <v>14</v>
      </c>
      <c r="E10559" s="72" t="s">
        <v>79</v>
      </c>
      <c r="F10559" s="73">
        <v>-346</v>
      </c>
      <c r="G10559" s="72" t="s">
        <v>16</v>
      </c>
      <c r="H10559" s="72" t="s">
        <v>24</v>
      </c>
      <c r="I10559" s="72" t="s">
        <v>18</v>
      </c>
      <c r="J10559" s="72" t="s">
        <v>19</v>
      </c>
      <c r="K10559" s="72" t="s">
        <v>43</v>
      </c>
      <c r="L10559" s="72" t="s">
        <v>614</v>
      </c>
      <c r="M10559" s="72"/>
    </row>
    <row r="10560" spans="2:13" x14ac:dyDescent="0.25">
      <c r="B10560" s="72" t="s">
        <v>12</v>
      </c>
      <c r="C10560" s="72" t="s">
        <v>13</v>
      </c>
      <c r="D10560" s="72" t="s">
        <v>14</v>
      </c>
      <c r="E10560" s="72" t="s">
        <v>27</v>
      </c>
      <c r="F10560" s="73">
        <v>12032</v>
      </c>
      <c r="G10560" s="72" t="s">
        <v>16</v>
      </c>
      <c r="H10560" s="72" t="s">
        <v>17</v>
      </c>
      <c r="I10560" s="72" t="s">
        <v>18</v>
      </c>
      <c r="J10560" s="72" t="s">
        <v>19</v>
      </c>
      <c r="K10560" s="72" t="s">
        <v>20</v>
      </c>
      <c r="L10560" s="72" t="s">
        <v>321</v>
      </c>
      <c r="M10560" s="72" t="s">
        <v>29</v>
      </c>
    </row>
    <row r="10561" spans="2:13" x14ac:dyDescent="0.25">
      <c r="B10561" s="72" t="s">
        <v>12</v>
      </c>
      <c r="C10561" s="72" t="s">
        <v>13</v>
      </c>
      <c r="D10561" s="72" t="s">
        <v>14</v>
      </c>
      <c r="E10561" s="72" t="s">
        <v>83</v>
      </c>
      <c r="F10561" s="73">
        <v>69862</v>
      </c>
      <c r="G10561" s="72" t="s">
        <v>16</v>
      </c>
      <c r="H10561" s="72" t="s">
        <v>24</v>
      </c>
      <c r="I10561" s="72" t="s">
        <v>18</v>
      </c>
      <c r="J10561" s="72" t="s">
        <v>19</v>
      </c>
      <c r="K10561" s="72" t="s">
        <v>20</v>
      </c>
      <c r="L10561" s="72" t="s">
        <v>199</v>
      </c>
      <c r="M10561" s="72"/>
    </row>
    <row r="10562" spans="2:13" x14ac:dyDescent="0.25">
      <c r="B10562" s="72" t="s">
        <v>12</v>
      </c>
      <c r="C10562" s="72" t="s">
        <v>13</v>
      </c>
      <c r="D10562" s="72" t="s">
        <v>14</v>
      </c>
      <c r="E10562" s="72" t="s">
        <v>94</v>
      </c>
      <c r="F10562" s="73">
        <v>231</v>
      </c>
      <c r="G10562" s="72" t="s">
        <v>16</v>
      </c>
      <c r="H10562" s="72" t="s">
        <v>24</v>
      </c>
      <c r="I10562" s="72" t="s">
        <v>18</v>
      </c>
      <c r="J10562" s="72" t="s">
        <v>19</v>
      </c>
      <c r="K10562" s="72" t="s">
        <v>117</v>
      </c>
      <c r="L10562" s="72" t="s">
        <v>480</v>
      </c>
      <c r="M10562" s="72"/>
    </row>
    <row r="10563" spans="2:13" x14ac:dyDescent="0.25">
      <c r="B10563" s="72" t="s">
        <v>12</v>
      </c>
      <c r="C10563" s="72" t="s">
        <v>13</v>
      </c>
      <c r="D10563" s="72" t="s">
        <v>14</v>
      </c>
      <c r="E10563" s="72" t="s">
        <v>353</v>
      </c>
      <c r="F10563" s="73">
        <v>36661</v>
      </c>
      <c r="G10563" s="72" t="s">
        <v>16</v>
      </c>
      <c r="H10563" s="72" t="s">
        <v>24</v>
      </c>
      <c r="I10563" s="72" t="s">
        <v>18</v>
      </c>
      <c r="J10563" s="72" t="s">
        <v>19</v>
      </c>
      <c r="K10563" s="72" t="s">
        <v>49</v>
      </c>
      <c r="L10563" s="72" t="s">
        <v>288</v>
      </c>
      <c r="M10563" s="72" t="s">
        <v>67</v>
      </c>
    </row>
    <row r="10564" spans="2:13" x14ac:dyDescent="0.25">
      <c r="B10564" s="72" t="s">
        <v>12</v>
      </c>
      <c r="C10564" s="72" t="s">
        <v>13</v>
      </c>
      <c r="D10564" s="72" t="s">
        <v>14</v>
      </c>
      <c r="E10564" s="72" t="s">
        <v>300</v>
      </c>
      <c r="F10564" s="73">
        <v>769665</v>
      </c>
      <c r="G10564" s="72" t="s">
        <v>16</v>
      </c>
      <c r="H10564" s="72" t="s">
        <v>24</v>
      </c>
      <c r="I10564" s="72" t="s">
        <v>18</v>
      </c>
      <c r="J10564" s="72" t="s">
        <v>19</v>
      </c>
      <c r="K10564" s="72" t="s">
        <v>25</v>
      </c>
      <c r="L10564" s="72" t="s">
        <v>434</v>
      </c>
      <c r="M10564" s="72" t="s">
        <v>47</v>
      </c>
    </row>
    <row r="10565" spans="2:13" x14ac:dyDescent="0.25">
      <c r="B10565" s="72" t="s">
        <v>12</v>
      </c>
      <c r="C10565" s="72" t="s">
        <v>13</v>
      </c>
      <c r="D10565" s="72" t="s">
        <v>14</v>
      </c>
      <c r="E10565" s="72" t="s">
        <v>152</v>
      </c>
      <c r="F10565" s="73">
        <v>-893</v>
      </c>
      <c r="G10565" s="72" t="s">
        <v>16</v>
      </c>
      <c r="H10565" s="72" t="s">
        <v>24</v>
      </c>
      <c r="I10565" s="72" t="s">
        <v>18</v>
      </c>
      <c r="J10565" s="72" t="s">
        <v>19</v>
      </c>
      <c r="K10565" s="72" t="s">
        <v>25</v>
      </c>
      <c r="L10565" s="72" t="s">
        <v>289</v>
      </c>
      <c r="M10565" s="72"/>
    </row>
    <row r="10566" spans="2:13" x14ac:dyDescent="0.25">
      <c r="B10566" s="72" t="s">
        <v>12</v>
      </c>
      <c r="C10566" s="72" t="s">
        <v>13</v>
      </c>
      <c r="D10566" s="72" t="s">
        <v>14</v>
      </c>
      <c r="E10566" s="72" t="s">
        <v>81</v>
      </c>
      <c r="F10566" s="73">
        <v>57646</v>
      </c>
      <c r="G10566" s="72" t="s">
        <v>16</v>
      </c>
      <c r="H10566" s="72" t="s">
        <v>17</v>
      </c>
      <c r="I10566" s="72" t="s">
        <v>18</v>
      </c>
      <c r="J10566" s="72" t="s">
        <v>19</v>
      </c>
      <c r="K10566" s="72" t="s">
        <v>25</v>
      </c>
      <c r="L10566" s="72" t="s">
        <v>477</v>
      </c>
      <c r="M10566" s="72" t="s">
        <v>29</v>
      </c>
    </row>
    <row r="10567" spans="2:13" x14ac:dyDescent="0.25">
      <c r="B10567" s="72" t="s">
        <v>12</v>
      </c>
      <c r="C10567" s="72" t="s">
        <v>13</v>
      </c>
      <c r="D10567" s="72" t="s">
        <v>14</v>
      </c>
      <c r="E10567" s="72" t="s">
        <v>453</v>
      </c>
      <c r="F10567" s="73">
        <v>75151</v>
      </c>
      <c r="G10567" s="72" t="s">
        <v>16</v>
      </c>
      <c r="H10567" s="72" t="s">
        <v>24</v>
      </c>
      <c r="I10567" s="72" t="s">
        <v>18</v>
      </c>
      <c r="J10567" s="72" t="s">
        <v>19</v>
      </c>
      <c r="K10567" s="72" t="s">
        <v>37</v>
      </c>
      <c r="L10567" s="72" t="s">
        <v>193</v>
      </c>
      <c r="M10567" s="72"/>
    </row>
    <row r="10568" spans="2:13" x14ac:dyDescent="0.25">
      <c r="B10568" s="72" t="s">
        <v>12</v>
      </c>
      <c r="C10568" s="72" t="s">
        <v>13</v>
      </c>
      <c r="D10568" s="72" t="s">
        <v>14</v>
      </c>
      <c r="E10568" s="72" t="s">
        <v>55</v>
      </c>
      <c r="F10568" s="73">
        <v>109093</v>
      </c>
      <c r="G10568" s="72" t="s">
        <v>16</v>
      </c>
      <c r="H10568" s="72" t="s">
        <v>24</v>
      </c>
      <c r="I10568" s="72" t="s">
        <v>48</v>
      </c>
      <c r="J10568" s="72" t="s">
        <v>19</v>
      </c>
      <c r="K10568" s="72" t="s">
        <v>37</v>
      </c>
      <c r="L10568" s="72" t="s">
        <v>301</v>
      </c>
      <c r="M10568" s="72" t="s">
        <v>29</v>
      </c>
    </row>
    <row r="10569" spans="2:13" x14ac:dyDescent="0.25">
      <c r="B10569" s="72" t="s">
        <v>12</v>
      </c>
      <c r="C10569" s="72" t="s">
        <v>13</v>
      </c>
      <c r="D10569" s="72" t="s">
        <v>14</v>
      </c>
      <c r="E10569" s="72" t="s">
        <v>674</v>
      </c>
      <c r="F10569" s="73">
        <v>248162099</v>
      </c>
      <c r="G10569" s="72" t="s">
        <v>16</v>
      </c>
      <c r="H10569" s="72" t="s">
        <v>24</v>
      </c>
      <c r="I10569" s="72" t="s">
        <v>18</v>
      </c>
      <c r="J10569" s="72" t="s">
        <v>19</v>
      </c>
      <c r="K10569" s="72"/>
      <c r="L10569" s="72"/>
      <c r="M10569" s="72" t="s">
        <v>530</v>
      </c>
    </row>
    <row r="10570" spans="2:13" x14ac:dyDescent="0.25">
      <c r="B10570" s="72" t="s">
        <v>12</v>
      </c>
      <c r="C10570" s="72" t="s">
        <v>13</v>
      </c>
      <c r="D10570" s="72" t="s">
        <v>14</v>
      </c>
      <c r="E10570" s="72" t="s">
        <v>258</v>
      </c>
      <c r="F10570" s="73">
        <v>845383</v>
      </c>
      <c r="G10570" s="72" t="s">
        <v>16</v>
      </c>
      <c r="H10570" s="72" t="s">
        <v>17</v>
      </c>
      <c r="I10570" s="72" t="s">
        <v>18</v>
      </c>
      <c r="J10570" s="72" t="s">
        <v>19</v>
      </c>
      <c r="K10570" s="72" t="s">
        <v>20</v>
      </c>
      <c r="L10570" s="72" t="s">
        <v>98</v>
      </c>
      <c r="M10570" s="72" t="s">
        <v>72</v>
      </c>
    </row>
    <row r="10571" spans="2:13" x14ac:dyDescent="0.25">
      <c r="B10571" s="72" t="s">
        <v>12</v>
      </c>
      <c r="C10571" s="72" t="s">
        <v>13</v>
      </c>
      <c r="D10571" s="72" t="s">
        <v>14</v>
      </c>
      <c r="E10571" s="72" t="s">
        <v>68</v>
      </c>
      <c r="F10571" s="73">
        <v>-65181</v>
      </c>
      <c r="G10571" s="72" t="s">
        <v>16</v>
      </c>
      <c r="H10571" s="72" t="s">
        <v>24</v>
      </c>
      <c r="I10571" s="72" t="s">
        <v>18</v>
      </c>
      <c r="J10571" s="72" t="s">
        <v>19</v>
      </c>
      <c r="K10571" s="72" t="s">
        <v>185</v>
      </c>
      <c r="L10571" s="72" t="s">
        <v>440</v>
      </c>
      <c r="M10571" s="72"/>
    </row>
    <row r="10572" spans="2:13" x14ac:dyDescent="0.25">
      <c r="B10572" s="72" t="s">
        <v>12</v>
      </c>
      <c r="C10572" s="72" t="s">
        <v>13</v>
      </c>
      <c r="D10572" s="72" t="s">
        <v>14</v>
      </c>
      <c r="E10572" s="72" t="s">
        <v>27</v>
      </c>
      <c r="F10572" s="73">
        <v>39691</v>
      </c>
      <c r="G10572" s="72" t="s">
        <v>16</v>
      </c>
      <c r="H10572" s="72" t="s">
        <v>17</v>
      </c>
      <c r="I10572" s="72" t="s">
        <v>18</v>
      </c>
      <c r="J10572" s="72" t="s">
        <v>19</v>
      </c>
      <c r="K10572" s="72" t="s">
        <v>25</v>
      </c>
      <c r="L10572" s="72" t="s">
        <v>93</v>
      </c>
      <c r="M10572" s="72" t="s">
        <v>57</v>
      </c>
    </row>
    <row r="10573" spans="2:13" x14ac:dyDescent="0.25">
      <c r="B10573" s="72" t="s">
        <v>12</v>
      </c>
      <c r="C10573" s="72" t="s">
        <v>13</v>
      </c>
      <c r="D10573" s="72" t="s">
        <v>14</v>
      </c>
      <c r="E10573" s="72" t="s">
        <v>144</v>
      </c>
      <c r="F10573" s="73">
        <v>84478</v>
      </c>
      <c r="G10573" s="72" t="s">
        <v>16</v>
      </c>
      <c r="H10573" s="72" t="s">
        <v>17</v>
      </c>
      <c r="I10573" s="72" t="s">
        <v>18</v>
      </c>
      <c r="J10573" s="72" t="s">
        <v>19</v>
      </c>
      <c r="K10573" s="72" t="s">
        <v>25</v>
      </c>
      <c r="L10573" s="72" t="s">
        <v>459</v>
      </c>
      <c r="M10573" s="72" t="s">
        <v>133</v>
      </c>
    </row>
    <row r="10574" spans="2:13" x14ac:dyDescent="0.25">
      <c r="B10574" s="72" t="s">
        <v>12</v>
      </c>
      <c r="C10574" s="72" t="s">
        <v>13</v>
      </c>
      <c r="D10574" s="72" t="s">
        <v>14</v>
      </c>
      <c r="E10574" s="72" t="s">
        <v>70</v>
      </c>
      <c r="F10574" s="73">
        <v>89790</v>
      </c>
      <c r="G10574" s="72" t="s">
        <v>16</v>
      </c>
      <c r="H10574" s="72" t="s">
        <v>24</v>
      </c>
      <c r="I10574" s="72" t="s">
        <v>18</v>
      </c>
      <c r="J10574" s="72" t="s">
        <v>19</v>
      </c>
      <c r="K10574" s="72" t="s">
        <v>63</v>
      </c>
      <c r="L10574" s="72" t="s">
        <v>465</v>
      </c>
      <c r="M10574" s="72" t="s">
        <v>243</v>
      </c>
    </row>
    <row r="10575" spans="2:13" x14ac:dyDescent="0.25">
      <c r="B10575" s="72" t="s">
        <v>12</v>
      </c>
      <c r="C10575" s="72" t="s">
        <v>13</v>
      </c>
      <c r="D10575" s="72" t="s">
        <v>14</v>
      </c>
      <c r="E10575" s="72" t="s">
        <v>39</v>
      </c>
      <c r="F10575" s="73">
        <v>-45538</v>
      </c>
      <c r="G10575" s="72" t="s">
        <v>16</v>
      </c>
      <c r="H10575" s="72" t="s">
        <v>24</v>
      </c>
      <c r="I10575" s="72" t="s">
        <v>18</v>
      </c>
      <c r="J10575" s="72" t="s">
        <v>19</v>
      </c>
      <c r="K10575" s="72" t="s">
        <v>99</v>
      </c>
      <c r="L10575" s="72" t="s">
        <v>361</v>
      </c>
      <c r="M10575" s="72"/>
    </row>
    <row r="10576" spans="2:13" x14ac:dyDescent="0.25">
      <c r="B10576" s="72" t="s">
        <v>12</v>
      </c>
      <c r="C10576" s="72" t="s">
        <v>13</v>
      </c>
      <c r="D10576" s="72" t="s">
        <v>14</v>
      </c>
      <c r="E10576" s="72" t="s">
        <v>74</v>
      </c>
      <c r="F10576" s="73">
        <v>10521</v>
      </c>
      <c r="G10576" s="72" t="s">
        <v>16</v>
      </c>
      <c r="H10576" s="72" t="s">
        <v>24</v>
      </c>
      <c r="I10576" s="72" t="s">
        <v>18</v>
      </c>
      <c r="J10576" s="72" t="s">
        <v>19</v>
      </c>
      <c r="K10576" s="72" t="s">
        <v>63</v>
      </c>
      <c r="L10576" s="72" t="s">
        <v>515</v>
      </c>
      <c r="M10576" s="72" t="s">
        <v>302</v>
      </c>
    </row>
    <row r="10577" spans="2:13" x14ac:dyDescent="0.25">
      <c r="B10577" s="72" t="s">
        <v>12</v>
      </c>
      <c r="C10577" s="72" t="s">
        <v>13</v>
      </c>
      <c r="D10577" s="72" t="s">
        <v>14</v>
      </c>
      <c r="E10577" s="72" t="s">
        <v>55</v>
      </c>
      <c r="F10577" s="73">
        <v>31021</v>
      </c>
      <c r="G10577" s="72" t="s">
        <v>16</v>
      </c>
      <c r="H10577" s="72" t="s">
        <v>24</v>
      </c>
      <c r="I10577" s="72" t="s">
        <v>18</v>
      </c>
      <c r="J10577" s="72" t="s">
        <v>19</v>
      </c>
      <c r="K10577" s="72" t="s">
        <v>75</v>
      </c>
      <c r="L10577" s="72" t="s">
        <v>517</v>
      </c>
      <c r="M10577" s="72" t="s">
        <v>112</v>
      </c>
    </row>
    <row r="10578" spans="2:13" x14ac:dyDescent="0.25">
      <c r="B10578" s="72" t="s">
        <v>12</v>
      </c>
      <c r="C10578" s="72" t="s">
        <v>13</v>
      </c>
      <c r="D10578" s="72" t="s">
        <v>14</v>
      </c>
      <c r="E10578" s="72" t="s">
        <v>41</v>
      </c>
      <c r="F10578" s="73">
        <v>-218</v>
      </c>
      <c r="G10578" s="72" t="s">
        <v>16</v>
      </c>
      <c r="H10578" s="72" t="s">
        <v>24</v>
      </c>
      <c r="I10578" s="72" t="s">
        <v>18</v>
      </c>
      <c r="J10578" s="72" t="s">
        <v>19</v>
      </c>
      <c r="K10578" s="72" t="s">
        <v>117</v>
      </c>
      <c r="L10578" s="72" t="s">
        <v>53</v>
      </c>
      <c r="M10578" s="72"/>
    </row>
    <row r="10579" spans="2:13" x14ac:dyDescent="0.25">
      <c r="B10579" s="72" t="s">
        <v>12</v>
      </c>
      <c r="C10579" s="72" t="s">
        <v>13</v>
      </c>
      <c r="D10579" s="72" t="s">
        <v>14</v>
      </c>
      <c r="E10579" s="72" t="s">
        <v>85</v>
      </c>
      <c r="F10579" s="73">
        <v>516255</v>
      </c>
      <c r="G10579" s="72" t="s">
        <v>16</v>
      </c>
      <c r="H10579" s="72" t="s">
        <v>17</v>
      </c>
      <c r="I10579" s="72" t="s">
        <v>18</v>
      </c>
      <c r="J10579" s="72" t="s">
        <v>19</v>
      </c>
      <c r="K10579" s="72" t="s">
        <v>25</v>
      </c>
      <c r="L10579" s="72" t="s">
        <v>191</v>
      </c>
      <c r="M10579" s="72"/>
    </row>
    <row r="10580" spans="2:13" x14ac:dyDescent="0.25">
      <c r="B10580" s="72" t="s">
        <v>12</v>
      </c>
      <c r="C10580" s="72" t="s">
        <v>13</v>
      </c>
      <c r="D10580" s="72" t="s">
        <v>14</v>
      </c>
      <c r="E10580" s="72" t="s">
        <v>300</v>
      </c>
      <c r="F10580" s="73">
        <v>4532</v>
      </c>
      <c r="G10580" s="72" t="s">
        <v>16</v>
      </c>
      <c r="H10580" s="72" t="s">
        <v>24</v>
      </c>
      <c r="I10580" s="72" t="s">
        <v>18</v>
      </c>
      <c r="J10580" s="72" t="s">
        <v>19</v>
      </c>
      <c r="K10580" s="72" t="s">
        <v>25</v>
      </c>
      <c r="L10580" s="72" t="s">
        <v>111</v>
      </c>
      <c r="M10580" s="72" t="s">
        <v>112</v>
      </c>
    </row>
    <row r="10581" spans="2:13" x14ac:dyDescent="0.25">
      <c r="B10581" s="72" t="s">
        <v>12</v>
      </c>
      <c r="C10581" s="72" t="s">
        <v>13</v>
      </c>
      <c r="D10581" s="72" t="s">
        <v>14</v>
      </c>
      <c r="E10581" s="72" t="s">
        <v>81</v>
      </c>
      <c r="F10581" s="73">
        <v>10189</v>
      </c>
      <c r="G10581" s="72" t="s">
        <v>16</v>
      </c>
      <c r="H10581" s="72" t="s">
        <v>24</v>
      </c>
      <c r="I10581" s="72" t="s">
        <v>18</v>
      </c>
      <c r="J10581" s="72" t="s">
        <v>19</v>
      </c>
      <c r="K10581" s="72" t="s">
        <v>25</v>
      </c>
      <c r="L10581" s="72" t="s">
        <v>224</v>
      </c>
      <c r="M10581" s="72" t="s">
        <v>57</v>
      </c>
    </row>
    <row r="10582" spans="2:13" x14ac:dyDescent="0.25">
      <c r="B10582" s="72" t="s">
        <v>12</v>
      </c>
      <c r="C10582" s="72" t="s">
        <v>13</v>
      </c>
      <c r="D10582" s="72" t="s">
        <v>14</v>
      </c>
      <c r="E10582" s="72" t="s">
        <v>256</v>
      </c>
      <c r="F10582" s="73">
        <v>-2120</v>
      </c>
      <c r="G10582" s="72" t="s">
        <v>16</v>
      </c>
      <c r="H10582" s="72" t="s">
        <v>17</v>
      </c>
      <c r="I10582" s="72" t="s">
        <v>18</v>
      </c>
      <c r="J10582" s="72" t="s">
        <v>19</v>
      </c>
      <c r="K10582" s="72" t="s">
        <v>20</v>
      </c>
      <c r="L10582" s="72" t="s">
        <v>505</v>
      </c>
      <c r="M10582" s="72"/>
    </row>
    <row r="10583" spans="2:13" x14ac:dyDescent="0.25">
      <c r="B10583" s="72" t="s">
        <v>12</v>
      </c>
      <c r="C10583" s="72" t="s">
        <v>13</v>
      </c>
      <c r="D10583" s="72" t="s">
        <v>14</v>
      </c>
      <c r="E10583" s="72" t="s">
        <v>81</v>
      </c>
      <c r="F10583" s="73">
        <v>51929</v>
      </c>
      <c r="G10583" s="72" t="s">
        <v>16</v>
      </c>
      <c r="H10583" s="72" t="s">
        <v>24</v>
      </c>
      <c r="I10583" s="72" t="s">
        <v>18</v>
      </c>
      <c r="J10583" s="72" t="s">
        <v>19</v>
      </c>
      <c r="K10583" s="72" t="s">
        <v>37</v>
      </c>
      <c r="L10583" s="72" t="s">
        <v>394</v>
      </c>
      <c r="M10583" s="72" t="s">
        <v>29</v>
      </c>
    </row>
    <row r="10584" spans="2:13" x14ac:dyDescent="0.25">
      <c r="B10584" s="72" t="s">
        <v>12</v>
      </c>
      <c r="C10584" s="72" t="s">
        <v>13</v>
      </c>
      <c r="D10584" s="72" t="s">
        <v>14</v>
      </c>
      <c r="E10584" s="72" t="s">
        <v>27</v>
      </c>
      <c r="F10584" s="73">
        <v>46705</v>
      </c>
      <c r="G10584" s="72" t="s">
        <v>16</v>
      </c>
      <c r="H10584" s="72" t="s">
        <v>17</v>
      </c>
      <c r="I10584" s="72" t="s">
        <v>18</v>
      </c>
      <c r="J10584" s="72" t="s">
        <v>19</v>
      </c>
      <c r="K10584" s="72" t="s">
        <v>25</v>
      </c>
      <c r="L10584" s="72" t="s">
        <v>675</v>
      </c>
      <c r="M10584" s="72" t="s">
        <v>302</v>
      </c>
    </row>
    <row r="10585" spans="2:13" x14ac:dyDescent="0.25">
      <c r="B10585" s="72" t="s">
        <v>12</v>
      </c>
      <c r="C10585" s="72" t="s">
        <v>13</v>
      </c>
      <c r="D10585" s="72" t="s">
        <v>14</v>
      </c>
      <c r="E10585" s="72" t="s">
        <v>123</v>
      </c>
      <c r="F10585" s="73">
        <v>-2229</v>
      </c>
      <c r="G10585" s="72" t="s">
        <v>16</v>
      </c>
      <c r="H10585" s="72" t="s">
        <v>24</v>
      </c>
      <c r="I10585" s="72" t="s">
        <v>18</v>
      </c>
      <c r="J10585" s="72" t="s">
        <v>19</v>
      </c>
      <c r="K10585" s="72" t="s">
        <v>49</v>
      </c>
      <c r="L10585" s="72" t="s">
        <v>82</v>
      </c>
      <c r="M10585" s="72"/>
    </row>
    <row r="10586" spans="2:13" x14ac:dyDescent="0.25">
      <c r="B10586" s="72" t="s">
        <v>12</v>
      </c>
      <c r="C10586" s="72" t="s">
        <v>13</v>
      </c>
      <c r="D10586" s="72" t="s">
        <v>14</v>
      </c>
      <c r="E10586" s="72" t="s">
        <v>30</v>
      </c>
      <c r="F10586" s="73">
        <v>-91</v>
      </c>
      <c r="G10586" s="72" t="s">
        <v>16</v>
      </c>
      <c r="H10586" s="72" t="s">
        <v>17</v>
      </c>
      <c r="I10586" s="72" t="s">
        <v>18</v>
      </c>
      <c r="J10586" s="72" t="s">
        <v>19</v>
      </c>
      <c r="K10586" s="72" t="s">
        <v>25</v>
      </c>
      <c r="L10586" s="72" t="s">
        <v>286</v>
      </c>
      <c r="M10586" s="72"/>
    </row>
    <row r="10587" spans="2:13" x14ac:dyDescent="0.25">
      <c r="B10587" s="72" t="s">
        <v>12</v>
      </c>
      <c r="C10587" s="72" t="s">
        <v>13</v>
      </c>
      <c r="D10587" s="72" t="s">
        <v>14</v>
      </c>
      <c r="E10587" s="72" t="s">
        <v>30</v>
      </c>
      <c r="F10587" s="73">
        <v>-852</v>
      </c>
      <c r="G10587" s="72" t="s">
        <v>16</v>
      </c>
      <c r="H10587" s="72" t="s">
        <v>17</v>
      </c>
      <c r="I10587" s="72" t="s">
        <v>18</v>
      </c>
      <c r="J10587" s="72" t="s">
        <v>19</v>
      </c>
      <c r="K10587" s="72" t="s">
        <v>25</v>
      </c>
      <c r="L10587" s="72" t="s">
        <v>219</v>
      </c>
      <c r="M10587" s="72"/>
    </row>
    <row r="10588" spans="2:13" x14ac:dyDescent="0.25">
      <c r="B10588" s="72" t="s">
        <v>12</v>
      </c>
      <c r="C10588" s="72" t="s">
        <v>13</v>
      </c>
      <c r="D10588" s="72" t="s">
        <v>14</v>
      </c>
      <c r="E10588" s="72" t="s">
        <v>27</v>
      </c>
      <c r="F10588" s="73">
        <v>9089</v>
      </c>
      <c r="G10588" s="72" t="s">
        <v>16</v>
      </c>
      <c r="H10588" s="72" t="s">
        <v>24</v>
      </c>
      <c r="I10588" s="72" t="s">
        <v>18</v>
      </c>
      <c r="J10588" s="72" t="s">
        <v>19</v>
      </c>
      <c r="K10588" s="72" t="s">
        <v>37</v>
      </c>
      <c r="L10588" s="72" t="s">
        <v>413</v>
      </c>
      <c r="M10588" s="72" t="s">
        <v>29</v>
      </c>
    </row>
    <row r="10589" spans="2:13" x14ac:dyDescent="0.25">
      <c r="B10589" s="72" t="s">
        <v>12</v>
      </c>
      <c r="C10589" s="72" t="s">
        <v>13</v>
      </c>
      <c r="D10589" s="72" t="s">
        <v>14</v>
      </c>
      <c r="E10589" s="72" t="s">
        <v>123</v>
      </c>
      <c r="F10589" s="73">
        <v>-56</v>
      </c>
      <c r="G10589" s="72" t="s">
        <v>16</v>
      </c>
      <c r="H10589" s="72" t="s">
        <v>24</v>
      </c>
      <c r="I10589" s="72" t="s">
        <v>18</v>
      </c>
      <c r="J10589" s="72" t="s">
        <v>19</v>
      </c>
      <c r="K10589" s="72" t="s">
        <v>75</v>
      </c>
      <c r="L10589" s="72" t="s">
        <v>443</v>
      </c>
      <c r="M10589" s="72"/>
    </row>
    <row r="10590" spans="2:13" x14ac:dyDescent="0.25">
      <c r="B10590" s="72" t="s">
        <v>12</v>
      </c>
      <c r="C10590" s="72" t="s">
        <v>13</v>
      </c>
      <c r="D10590" s="72" t="s">
        <v>14</v>
      </c>
      <c r="E10590" s="72" t="s">
        <v>81</v>
      </c>
      <c r="F10590" s="73">
        <v>37672</v>
      </c>
      <c r="G10590" s="72" t="s">
        <v>16</v>
      </c>
      <c r="H10590" s="72" t="s">
        <v>24</v>
      </c>
      <c r="I10590" s="72" t="s">
        <v>18</v>
      </c>
      <c r="J10590" s="72" t="s">
        <v>19</v>
      </c>
      <c r="K10590" s="72" t="s">
        <v>25</v>
      </c>
      <c r="L10590" s="72" t="s">
        <v>174</v>
      </c>
      <c r="M10590" s="72" t="s">
        <v>29</v>
      </c>
    </row>
    <row r="10591" spans="2:13" x14ac:dyDescent="0.25">
      <c r="B10591" s="72" t="s">
        <v>12</v>
      </c>
      <c r="C10591" s="72" t="s">
        <v>13</v>
      </c>
      <c r="D10591" s="72" t="s">
        <v>14</v>
      </c>
      <c r="E10591" s="72" t="s">
        <v>58</v>
      </c>
      <c r="F10591" s="73">
        <v>64306</v>
      </c>
      <c r="G10591" s="72" t="s">
        <v>16</v>
      </c>
      <c r="H10591" s="72" t="s">
        <v>17</v>
      </c>
      <c r="I10591" s="72" t="s">
        <v>18</v>
      </c>
      <c r="J10591" s="72" t="s">
        <v>19</v>
      </c>
      <c r="K10591" s="72" t="s">
        <v>25</v>
      </c>
      <c r="L10591" s="72" t="s">
        <v>313</v>
      </c>
      <c r="M10591" s="72" t="s">
        <v>112</v>
      </c>
    </row>
    <row r="10592" spans="2:13" x14ac:dyDescent="0.25">
      <c r="B10592" s="72" t="s">
        <v>12</v>
      </c>
      <c r="C10592" s="72" t="s">
        <v>13</v>
      </c>
      <c r="D10592" s="72" t="s">
        <v>14</v>
      </c>
      <c r="E10592" s="72" t="s">
        <v>15</v>
      </c>
      <c r="F10592" s="73">
        <v>40870</v>
      </c>
      <c r="G10592" s="72" t="s">
        <v>269</v>
      </c>
      <c r="H10592" s="72" t="s">
        <v>24</v>
      </c>
      <c r="I10592" s="72" t="s">
        <v>18</v>
      </c>
      <c r="J10592" s="72" t="s">
        <v>405</v>
      </c>
      <c r="K10592" s="72" t="s">
        <v>96</v>
      </c>
      <c r="L10592" s="72" t="s">
        <v>162</v>
      </c>
      <c r="M10592" s="72" t="s">
        <v>22</v>
      </c>
    </row>
    <row r="10593" spans="2:13" x14ac:dyDescent="0.25">
      <c r="B10593" s="72" t="s">
        <v>12</v>
      </c>
      <c r="C10593" s="72" t="s">
        <v>13</v>
      </c>
      <c r="D10593" s="72" t="s">
        <v>14</v>
      </c>
      <c r="E10593" s="72" t="s">
        <v>33</v>
      </c>
      <c r="F10593" s="73">
        <v>20771</v>
      </c>
      <c r="G10593" s="72" t="s">
        <v>16</v>
      </c>
      <c r="H10593" s="72" t="s">
        <v>24</v>
      </c>
      <c r="I10593" s="72" t="s">
        <v>18</v>
      </c>
      <c r="J10593" s="72" t="s">
        <v>19</v>
      </c>
      <c r="K10593" s="72" t="s">
        <v>63</v>
      </c>
      <c r="L10593" s="72" t="s">
        <v>64</v>
      </c>
      <c r="M10593" s="72" t="s">
        <v>35</v>
      </c>
    </row>
    <row r="10594" spans="2:13" x14ac:dyDescent="0.25">
      <c r="B10594" s="72" t="s">
        <v>12</v>
      </c>
      <c r="C10594" s="72" t="s">
        <v>13</v>
      </c>
      <c r="D10594" s="72" t="s">
        <v>14</v>
      </c>
      <c r="E10594" s="72" t="s">
        <v>15</v>
      </c>
      <c r="F10594" s="73">
        <v>23708486</v>
      </c>
      <c r="G10594" s="72" t="s">
        <v>16</v>
      </c>
      <c r="H10594" s="72" t="s">
        <v>24</v>
      </c>
      <c r="I10594" s="72" t="s">
        <v>18</v>
      </c>
      <c r="J10594" s="72" t="s">
        <v>19</v>
      </c>
      <c r="K10594" s="72" t="s">
        <v>96</v>
      </c>
      <c r="L10594" s="72" t="s">
        <v>162</v>
      </c>
      <c r="M10594" s="72" t="s">
        <v>67</v>
      </c>
    </row>
    <row r="10595" spans="2:13" x14ac:dyDescent="0.25">
      <c r="B10595" s="72" t="s">
        <v>12</v>
      </c>
      <c r="C10595" s="72" t="s">
        <v>13</v>
      </c>
      <c r="D10595" s="72" t="s">
        <v>14</v>
      </c>
      <c r="E10595" s="72" t="s">
        <v>51</v>
      </c>
      <c r="F10595" s="73">
        <v>-1118</v>
      </c>
      <c r="G10595" s="72" t="s">
        <v>16</v>
      </c>
      <c r="H10595" s="72" t="s">
        <v>24</v>
      </c>
      <c r="I10595" s="72" t="s">
        <v>18</v>
      </c>
      <c r="J10595" s="72" t="s">
        <v>19</v>
      </c>
      <c r="K10595" s="72" t="s">
        <v>358</v>
      </c>
      <c r="L10595" s="72" t="s">
        <v>676</v>
      </c>
      <c r="M10595" s="72"/>
    </row>
    <row r="10596" spans="2:13" x14ac:dyDescent="0.25">
      <c r="B10596" s="72" t="s">
        <v>12</v>
      </c>
      <c r="C10596" s="72" t="s">
        <v>13</v>
      </c>
      <c r="D10596" s="72" t="s">
        <v>14</v>
      </c>
      <c r="E10596" s="72" t="s">
        <v>33</v>
      </c>
      <c r="F10596" s="73">
        <v>20123</v>
      </c>
      <c r="G10596" s="72" t="s">
        <v>16</v>
      </c>
      <c r="H10596" s="72" t="s">
        <v>24</v>
      </c>
      <c r="I10596" s="72" t="s">
        <v>18</v>
      </c>
      <c r="J10596" s="72" t="s">
        <v>19</v>
      </c>
      <c r="K10596" s="72" t="s">
        <v>99</v>
      </c>
      <c r="L10596" s="72" t="s">
        <v>380</v>
      </c>
      <c r="M10596" s="72" t="s">
        <v>47</v>
      </c>
    </row>
    <row r="10597" spans="2:13" x14ac:dyDescent="0.25">
      <c r="B10597" s="72" t="s">
        <v>12</v>
      </c>
      <c r="C10597" s="72" t="s">
        <v>13</v>
      </c>
      <c r="D10597" s="72" t="s">
        <v>14</v>
      </c>
      <c r="E10597" s="72" t="s">
        <v>33</v>
      </c>
      <c r="F10597" s="73">
        <v>13716</v>
      </c>
      <c r="G10597" s="72" t="s">
        <v>16</v>
      </c>
      <c r="H10597" s="72" t="s">
        <v>24</v>
      </c>
      <c r="I10597" s="72" t="s">
        <v>18</v>
      </c>
      <c r="J10597" s="72" t="s">
        <v>19</v>
      </c>
      <c r="K10597" s="72" t="s">
        <v>25</v>
      </c>
      <c r="L10597" s="72" t="s">
        <v>442</v>
      </c>
      <c r="M10597" s="72" t="s">
        <v>112</v>
      </c>
    </row>
    <row r="10598" spans="2:13" x14ac:dyDescent="0.25">
      <c r="B10598" s="72" t="s">
        <v>12</v>
      </c>
      <c r="C10598" s="72" t="s">
        <v>13</v>
      </c>
      <c r="D10598" s="72" t="s">
        <v>14</v>
      </c>
      <c r="E10598" s="72" t="s">
        <v>144</v>
      </c>
      <c r="F10598" s="73">
        <v>564808</v>
      </c>
      <c r="G10598" s="72" t="s">
        <v>16</v>
      </c>
      <c r="H10598" s="72" t="s">
        <v>24</v>
      </c>
      <c r="I10598" s="72" t="s">
        <v>18</v>
      </c>
      <c r="J10598" s="72" t="s">
        <v>19</v>
      </c>
      <c r="K10598" s="72" t="s">
        <v>43</v>
      </c>
      <c r="L10598" s="72" t="s">
        <v>472</v>
      </c>
      <c r="M10598" s="72" t="s">
        <v>133</v>
      </c>
    </row>
    <row r="10599" spans="2:13" x14ac:dyDescent="0.25">
      <c r="B10599" s="72" t="s">
        <v>12</v>
      </c>
      <c r="C10599" s="72" t="s">
        <v>13</v>
      </c>
      <c r="D10599" s="72" t="s">
        <v>14</v>
      </c>
      <c r="E10599" s="72" t="s">
        <v>39</v>
      </c>
      <c r="F10599" s="73">
        <v>-2043</v>
      </c>
      <c r="G10599" s="72" t="s">
        <v>16</v>
      </c>
      <c r="H10599" s="72" t="s">
        <v>17</v>
      </c>
      <c r="I10599" s="72" t="s">
        <v>18</v>
      </c>
      <c r="J10599" s="72" t="s">
        <v>19</v>
      </c>
      <c r="K10599" s="72" t="s">
        <v>25</v>
      </c>
      <c r="L10599" s="72" t="s">
        <v>143</v>
      </c>
      <c r="M10599" s="72"/>
    </row>
    <row r="10600" spans="2:13" x14ac:dyDescent="0.25">
      <c r="B10600" s="72" t="s">
        <v>12</v>
      </c>
      <c r="C10600" s="72" t="s">
        <v>13</v>
      </c>
      <c r="D10600" s="72" t="s">
        <v>14</v>
      </c>
      <c r="E10600" s="72" t="s">
        <v>55</v>
      </c>
      <c r="F10600" s="73">
        <v>99207</v>
      </c>
      <c r="G10600" s="72" t="s">
        <v>16</v>
      </c>
      <c r="H10600" s="72" t="s">
        <v>17</v>
      </c>
      <c r="I10600" s="72" t="s">
        <v>18</v>
      </c>
      <c r="J10600" s="72" t="s">
        <v>19</v>
      </c>
      <c r="K10600" s="72" t="s">
        <v>205</v>
      </c>
      <c r="L10600" s="72" t="s">
        <v>510</v>
      </c>
      <c r="M10600" s="72" t="s">
        <v>112</v>
      </c>
    </row>
    <row r="10601" spans="2:13" x14ac:dyDescent="0.25">
      <c r="B10601" s="72" t="s">
        <v>12</v>
      </c>
      <c r="C10601" s="72" t="s">
        <v>13</v>
      </c>
      <c r="D10601" s="72" t="s">
        <v>14</v>
      </c>
      <c r="E10601" s="72" t="s">
        <v>144</v>
      </c>
      <c r="F10601" s="73">
        <v>166662</v>
      </c>
      <c r="G10601" s="72" t="s">
        <v>16</v>
      </c>
      <c r="H10601" s="72" t="s">
        <v>24</v>
      </c>
      <c r="I10601" s="72" t="s">
        <v>48</v>
      </c>
      <c r="J10601" s="72" t="s">
        <v>19</v>
      </c>
      <c r="K10601" s="72" t="s">
        <v>37</v>
      </c>
      <c r="L10601" s="72" t="s">
        <v>274</v>
      </c>
      <c r="M10601" s="72" t="s">
        <v>67</v>
      </c>
    </row>
    <row r="10602" spans="2:13" x14ac:dyDescent="0.25">
      <c r="B10602" s="72" t="s">
        <v>12</v>
      </c>
      <c r="C10602" s="72" t="s">
        <v>13</v>
      </c>
      <c r="D10602" s="72" t="s">
        <v>14</v>
      </c>
      <c r="E10602" s="72" t="s">
        <v>144</v>
      </c>
      <c r="F10602" s="73">
        <v>204059</v>
      </c>
      <c r="G10602" s="72" t="s">
        <v>16</v>
      </c>
      <c r="H10602" s="72" t="s">
        <v>24</v>
      </c>
      <c r="I10602" s="72" t="s">
        <v>18</v>
      </c>
      <c r="J10602" s="72" t="s">
        <v>19</v>
      </c>
      <c r="K10602" s="72" t="s">
        <v>63</v>
      </c>
      <c r="L10602" s="72" t="s">
        <v>470</v>
      </c>
      <c r="M10602" s="72" t="s">
        <v>62</v>
      </c>
    </row>
    <row r="10603" spans="2:13" x14ac:dyDescent="0.25">
      <c r="B10603" s="72" t="s">
        <v>12</v>
      </c>
      <c r="C10603" s="72" t="s">
        <v>13</v>
      </c>
      <c r="D10603" s="72" t="s">
        <v>14</v>
      </c>
      <c r="E10603" s="72" t="s">
        <v>74</v>
      </c>
      <c r="F10603" s="73">
        <v>853879</v>
      </c>
      <c r="G10603" s="72" t="s">
        <v>16</v>
      </c>
      <c r="H10603" s="72" t="s">
        <v>24</v>
      </c>
      <c r="I10603" s="72" t="s">
        <v>18</v>
      </c>
      <c r="J10603" s="72" t="s">
        <v>19</v>
      </c>
      <c r="K10603" s="72" t="s">
        <v>49</v>
      </c>
      <c r="L10603" s="72" t="s">
        <v>255</v>
      </c>
      <c r="M10603" s="72" t="s">
        <v>57</v>
      </c>
    </row>
    <row r="10604" spans="2:13" x14ac:dyDescent="0.25">
      <c r="B10604" s="72" t="s">
        <v>12</v>
      </c>
      <c r="C10604" s="72" t="s">
        <v>13</v>
      </c>
      <c r="D10604" s="72" t="s">
        <v>14</v>
      </c>
      <c r="E10604" s="72" t="s">
        <v>256</v>
      </c>
      <c r="F10604" s="73">
        <v>-6741</v>
      </c>
      <c r="G10604" s="72" t="s">
        <v>16</v>
      </c>
      <c r="H10604" s="72" t="s">
        <v>17</v>
      </c>
      <c r="I10604" s="72" t="s">
        <v>18</v>
      </c>
      <c r="J10604" s="72" t="s">
        <v>19</v>
      </c>
      <c r="K10604" s="72" t="s">
        <v>25</v>
      </c>
      <c r="L10604" s="72" t="s">
        <v>338</v>
      </c>
      <c r="M10604" s="72"/>
    </row>
    <row r="10605" spans="2:13" x14ac:dyDescent="0.25">
      <c r="B10605" s="72" t="s">
        <v>12</v>
      </c>
      <c r="C10605" s="72" t="s">
        <v>13</v>
      </c>
      <c r="D10605" s="72" t="s">
        <v>14</v>
      </c>
      <c r="E10605" s="72" t="s">
        <v>30</v>
      </c>
      <c r="F10605" s="73">
        <v>-72474</v>
      </c>
      <c r="G10605" s="72" t="s">
        <v>16</v>
      </c>
      <c r="H10605" s="72" t="s">
        <v>24</v>
      </c>
      <c r="I10605" s="72" t="s">
        <v>18</v>
      </c>
      <c r="J10605" s="72" t="s">
        <v>19</v>
      </c>
      <c r="K10605" s="72" t="s">
        <v>185</v>
      </c>
      <c r="L10605" s="72" t="s">
        <v>186</v>
      </c>
      <c r="M10605" s="72"/>
    </row>
    <row r="10606" spans="2:13" x14ac:dyDescent="0.25">
      <c r="B10606" s="72" t="s">
        <v>12</v>
      </c>
      <c r="C10606" s="72" t="s">
        <v>13</v>
      </c>
      <c r="D10606" s="72" t="s">
        <v>14</v>
      </c>
      <c r="E10606" s="72" t="s">
        <v>33</v>
      </c>
      <c r="F10606" s="73">
        <v>69792</v>
      </c>
      <c r="G10606" s="72" t="s">
        <v>16</v>
      </c>
      <c r="H10606" s="72" t="s">
        <v>17</v>
      </c>
      <c r="I10606" s="72" t="s">
        <v>18</v>
      </c>
      <c r="J10606" s="72" t="s">
        <v>19</v>
      </c>
      <c r="K10606" s="72" t="s">
        <v>25</v>
      </c>
      <c r="L10606" s="72" t="s">
        <v>326</v>
      </c>
      <c r="M10606" s="72" t="s">
        <v>29</v>
      </c>
    </row>
    <row r="10607" spans="2:13" x14ac:dyDescent="0.25">
      <c r="B10607" s="72" t="s">
        <v>12</v>
      </c>
      <c r="C10607" s="72" t="s">
        <v>13</v>
      </c>
      <c r="D10607" s="72" t="s">
        <v>14</v>
      </c>
      <c r="E10607" s="72" t="s">
        <v>23</v>
      </c>
      <c r="F10607" s="73">
        <v>-81138</v>
      </c>
      <c r="G10607" s="72" t="s">
        <v>16</v>
      </c>
      <c r="H10607" s="72" t="s">
        <v>24</v>
      </c>
      <c r="I10607" s="72" t="s">
        <v>18</v>
      </c>
      <c r="J10607" s="72" t="s">
        <v>19</v>
      </c>
      <c r="K10607" s="72" t="s">
        <v>37</v>
      </c>
      <c r="L10607" s="72" t="s">
        <v>151</v>
      </c>
      <c r="M10607" s="72"/>
    </row>
    <row r="10608" spans="2:13" x14ac:dyDescent="0.25">
      <c r="B10608" s="72" t="s">
        <v>12</v>
      </c>
      <c r="C10608" s="72" t="s">
        <v>13</v>
      </c>
      <c r="D10608" s="72" t="s">
        <v>14</v>
      </c>
      <c r="E10608" s="72" t="s">
        <v>83</v>
      </c>
      <c r="F10608" s="73">
        <v>4</v>
      </c>
      <c r="G10608" s="72" t="s">
        <v>16</v>
      </c>
      <c r="H10608" s="72" t="s">
        <v>17</v>
      </c>
      <c r="I10608" s="72" t="s">
        <v>18</v>
      </c>
      <c r="J10608" s="72" t="s">
        <v>19</v>
      </c>
      <c r="K10608" s="72" t="s">
        <v>25</v>
      </c>
      <c r="L10608" s="72" t="s">
        <v>195</v>
      </c>
      <c r="M10608" s="72"/>
    </row>
    <row r="10609" spans="2:13" x14ac:dyDescent="0.25">
      <c r="B10609" s="72" t="s">
        <v>12</v>
      </c>
      <c r="C10609" s="72" t="s">
        <v>13</v>
      </c>
      <c r="D10609" s="72" t="s">
        <v>14</v>
      </c>
      <c r="E10609" s="72" t="s">
        <v>65</v>
      </c>
      <c r="F10609" s="73">
        <v>187183</v>
      </c>
      <c r="G10609" s="72" t="s">
        <v>16</v>
      </c>
      <c r="H10609" s="72" t="s">
        <v>24</v>
      </c>
      <c r="I10609" s="72" t="s">
        <v>18</v>
      </c>
      <c r="J10609" s="72" t="s">
        <v>19</v>
      </c>
      <c r="K10609" s="72" t="s">
        <v>96</v>
      </c>
      <c r="L10609" s="72" t="s">
        <v>403</v>
      </c>
      <c r="M10609" s="72" t="s">
        <v>133</v>
      </c>
    </row>
    <row r="10610" spans="2:13" x14ac:dyDescent="0.25">
      <c r="B10610" s="72" t="s">
        <v>12</v>
      </c>
      <c r="C10610" s="72" t="s">
        <v>13</v>
      </c>
      <c r="D10610" s="72" t="s">
        <v>14</v>
      </c>
      <c r="E10610" s="72" t="s">
        <v>55</v>
      </c>
      <c r="F10610" s="73">
        <v>6869649</v>
      </c>
      <c r="G10610" s="72" t="s">
        <v>16</v>
      </c>
      <c r="H10610" s="72" t="s">
        <v>24</v>
      </c>
      <c r="I10610" s="72" t="s">
        <v>18</v>
      </c>
      <c r="J10610" s="72" t="s">
        <v>19</v>
      </c>
      <c r="K10610" s="72" t="s">
        <v>96</v>
      </c>
      <c r="L10610" s="72" t="s">
        <v>391</v>
      </c>
      <c r="M10610" s="72" t="s">
        <v>29</v>
      </c>
    </row>
    <row r="10611" spans="2:13" x14ac:dyDescent="0.25">
      <c r="B10611" s="72" t="s">
        <v>12</v>
      </c>
      <c r="C10611" s="72" t="s">
        <v>13</v>
      </c>
      <c r="D10611" s="72" t="s">
        <v>14</v>
      </c>
      <c r="E10611" s="72" t="s">
        <v>83</v>
      </c>
      <c r="F10611" s="73">
        <v>401874</v>
      </c>
      <c r="G10611" s="72" t="s">
        <v>16</v>
      </c>
      <c r="H10611" s="72" t="s">
        <v>24</v>
      </c>
      <c r="I10611" s="72" t="s">
        <v>18</v>
      </c>
      <c r="J10611" s="72" t="s">
        <v>19</v>
      </c>
      <c r="K10611" s="72" t="s">
        <v>37</v>
      </c>
      <c r="L10611" s="72" t="s">
        <v>602</v>
      </c>
      <c r="M10611" s="72"/>
    </row>
    <row r="10612" spans="2:13" x14ac:dyDescent="0.25">
      <c r="B10612" s="72" t="s">
        <v>12</v>
      </c>
      <c r="C10612" s="72" t="s">
        <v>13</v>
      </c>
      <c r="D10612" s="72" t="s">
        <v>14</v>
      </c>
      <c r="E10612" s="72" t="s">
        <v>27</v>
      </c>
      <c r="F10612" s="73">
        <v>50036</v>
      </c>
      <c r="G10612" s="72" t="s">
        <v>16</v>
      </c>
      <c r="H10612" s="72" t="s">
        <v>24</v>
      </c>
      <c r="I10612" s="72" t="s">
        <v>18</v>
      </c>
      <c r="J10612" s="72" t="s">
        <v>19</v>
      </c>
      <c r="K10612" s="72" t="s">
        <v>99</v>
      </c>
      <c r="L10612" s="72" t="s">
        <v>345</v>
      </c>
      <c r="M10612" s="72" t="s">
        <v>29</v>
      </c>
    </row>
    <row r="10613" spans="2:13" x14ac:dyDescent="0.25">
      <c r="B10613" s="72" t="s">
        <v>12</v>
      </c>
      <c r="C10613" s="72" t="s">
        <v>13</v>
      </c>
      <c r="D10613" s="72" t="s">
        <v>14</v>
      </c>
      <c r="E10613" s="72" t="s">
        <v>79</v>
      </c>
      <c r="F10613" s="73">
        <v>-20869</v>
      </c>
      <c r="G10613" s="72" t="s">
        <v>16</v>
      </c>
      <c r="H10613" s="72" t="s">
        <v>24</v>
      </c>
      <c r="I10613" s="72" t="s">
        <v>18</v>
      </c>
      <c r="J10613" s="72" t="s">
        <v>19</v>
      </c>
      <c r="K10613" s="72" t="s">
        <v>25</v>
      </c>
      <c r="L10613" s="72" t="s">
        <v>385</v>
      </c>
      <c r="M10613" s="72"/>
    </row>
    <row r="10614" spans="2:13" x14ac:dyDescent="0.25">
      <c r="B10614" s="72" t="s">
        <v>12</v>
      </c>
      <c r="C10614" s="72" t="s">
        <v>13</v>
      </c>
      <c r="D10614" s="72" t="s">
        <v>14</v>
      </c>
      <c r="E10614" s="72" t="s">
        <v>258</v>
      </c>
      <c r="F10614" s="73">
        <v>85179</v>
      </c>
      <c r="G10614" s="72" t="s">
        <v>16</v>
      </c>
      <c r="H10614" s="72" t="s">
        <v>24</v>
      </c>
      <c r="I10614" s="72" t="s">
        <v>18</v>
      </c>
      <c r="J10614" s="72" t="s">
        <v>19</v>
      </c>
      <c r="K10614" s="72" t="s">
        <v>25</v>
      </c>
      <c r="L10614" s="72" t="s">
        <v>406</v>
      </c>
      <c r="M10614" s="72" t="s">
        <v>530</v>
      </c>
    </row>
    <row r="10615" spans="2:13" x14ac:dyDescent="0.25">
      <c r="B10615" s="72" t="s">
        <v>12</v>
      </c>
      <c r="C10615" s="72" t="s">
        <v>13</v>
      </c>
      <c r="D10615" s="72" t="s">
        <v>14</v>
      </c>
      <c r="E10615" s="72" t="s">
        <v>83</v>
      </c>
      <c r="F10615" s="73">
        <v>102821</v>
      </c>
      <c r="G10615" s="72" t="s">
        <v>16</v>
      </c>
      <c r="H10615" s="72" t="s">
        <v>24</v>
      </c>
      <c r="I10615" s="72" t="s">
        <v>18</v>
      </c>
      <c r="J10615" s="72" t="s">
        <v>19</v>
      </c>
      <c r="K10615" s="72" t="s">
        <v>75</v>
      </c>
      <c r="L10615" s="72" t="s">
        <v>503</v>
      </c>
      <c r="M10615" s="72"/>
    </row>
    <row r="10616" spans="2:13" x14ac:dyDescent="0.25">
      <c r="B10616" s="72" t="s">
        <v>12</v>
      </c>
      <c r="C10616" s="72" t="s">
        <v>13</v>
      </c>
      <c r="D10616" s="72" t="s">
        <v>14</v>
      </c>
      <c r="E10616" s="72" t="s">
        <v>83</v>
      </c>
      <c r="F10616" s="73">
        <v>9</v>
      </c>
      <c r="G10616" s="72" t="s">
        <v>16</v>
      </c>
      <c r="H10616" s="72" t="s">
        <v>24</v>
      </c>
      <c r="I10616" s="72" t="s">
        <v>48</v>
      </c>
      <c r="J10616" s="72" t="s">
        <v>19</v>
      </c>
      <c r="K10616" s="72" t="s">
        <v>37</v>
      </c>
      <c r="L10616" s="72" t="s">
        <v>193</v>
      </c>
      <c r="M10616" s="72"/>
    </row>
    <row r="10617" spans="2:13" x14ac:dyDescent="0.25">
      <c r="B10617" s="72" t="s">
        <v>12</v>
      </c>
      <c r="C10617" s="72" t="s">
        <v>13</v>
      </c>
      <c r="D10617" s="72" t="s">
        <v>14</v>
      </c>
      <c r="E10617" s="72" t="s">
        <v>146</v>
      </c>
      <c r="F10617" s="73">
        <v>-108181</v>
      </c>
      <c r="G10617" s="72" t="s">
        <v>16</v>
      </c>
      <c r="H10617" s="72" t="s">
        <v>17</v>
      </c>
      <c r="I10617" s="72" t="s">
        <v>18</v>
      </c>
      <c r="J10617" s="72" t="s">
        <v>19</v>
      </c>
      <c r="K10617" s="72" t="s">
        <v>25</v>
      </c>
      <c r="L10617" s="72" t="s">
        <v>382</v>
      </c>
      <c r="M10617" s="72"/>
    </row>
    <row r="10618" spans="2:13" x14ac:dyDescent="0.25">
      <c r="B10618" s="72" t="s">
        <v>12</v>
      </c>
      <c r="C10618" s="72" t="s">
        <v>13</v>
      </c>
      <c r="D10618" s="72" t="s">
        <v>14</v>
      </c>
      <c r="E10618" s="72" t="s">
        <v>27</v>
      </c>
      <c r="F10618" s="73">
        <v>717998</v>
      </c>
      <c r="G10618" s="72" t="s">
        <v>16</v>
      </c>
      <c r="H10618" s="72" t="s">
        <v>24</v>
      </c>
      <c r="I10618" s="72" t="s">
        <v>18</v>
      </c>
      <c r="J10618" s="72" t="s">
        <v>19</v>
      </c>
      <c r="K10618" s="72" t="s">
        <v>37</v>
      </c>
      <c r="L10618" s="72" t="s">
        <v>491</v>
      </c>
      <c r="M10618" s="72" t="s">
        <v>29</v>
      </c>
    </row>
    <row r="10619" spans="2:13" x14ac:dyDescent="0.25">
      <c r="B10619" s="72" t="s">
        <v>12</v>
      </c>
      <c r="C10619" s="72" t="s">
        <v>13</v>
      </c>
      <c r="D10619" s="72" t="s">
        <v>14</v>
      </c>
      <c r="E10619" s="72" t="s">
        <v>39</v>
      </c>
      <c r="F10619" s="73">
        <v>-97846</v>
      </c>
      <c r="G10619" s="72" t="s">
        <v>16</v>
      </c>
      <c r="H10619" s="72" t="s">
        <v>24</v>
      </c>
      <c r="I10619" s="72" t="s">
        <v>18</v>
      </c>
      <c r="J10619" s="72" t="s">
        <v>19</v>
      </c>
      <c r="K10619" s="72" t="s">
        <v>31</v>
      </c>
      <c r="L10619" s="72" t="s">
        <v>362</v>
      </c>
      <c r="M10619" s="72"/>
    </row>
    <row r="10620" spans="2:13" x14ac:dyDescent="0.25">
      <c r="B10620" s="72" t="s">
        <v>12</v>
      </c>
      <c r="C10620" s="72" t="s">
        <v>13</v>
      </c>
      <c r="D10620" s="72" t="s">
        <v>14</v>
      </c>
      <c r="E10620" s="72" t="s">
        <v>74</v>
      </c>
      <c r="F10620" s="73">
        <v>21133</v>
      </c>
      <c r="G10620" s="72" t="s">
        <v>16</v>
      </c>
      <c r="H10620" s="72" t="s">
        <v>24</v>
      </c>
      <c r="I10620" s="72" t="s">
        <v>18</v>
      </c>
      <c r="J10620" s="72" t="s">
        <v>19</v>
      </c>
      <c r="K10620" s="72" t="s">
        <v>99</v>
      </c>
      <c r="L10620" s="72" t="s">
        <v>366</v>
      </c>
      <c r="M10620" s="72" t="s">
        <v>29</v>
      </c>
    </row>
    <row r="10621" spans="2:13" x14ac:dyDescent="0.25">
      <c r="B10621" s="72" t="s">
        <v>12</v>
      </c>
      <c r="C10621" s="72" t="s">
        <v>13</v>
      </c>
      <c r="D10621" s="72" t="s">
        <v>14</v>
      </c>
      <c r="E10621" s="72" t="s">
        <v>58</v>
      </c>
      <c r="F10621" s="73">
        <v>34759</v>
      </c>
      <c r="G10621" s="72" t="s">
        <v>16</v>
      </c>
      <c r="H10621" s="72" t="s">
        <v>24</v>
      </c>
      <c r="I10621" s="72" t="s">
        <v>18</v>
      </c>
      <c r="J10621" s="72" t="s">
        <v>19</v>
      </c>
      <c r="K10621" s="72" t="s">
        <v>37</v>
      </c>
      <c r="L10621" s="72" t="s">
        <v>106</v>
      </c>
      <c r="M10621" s="72" t="s">
        <v>112</v>
      </c>
    </row>
    <row r="10622" spans="2:13" x14ac:dyDescent="0.25">
      <c r="B10622" s="72" t="s">
        <v>12</v>
      </c>
      <c r="C10622" s="72" t="s">
        <v>13</v>
      </c>
      <c r="D10622" s="72" t="s">
        <v>14</v>
      </c>
      <c r="E10622" s="72" t="s">
        <v>132</v>
      </c>
      <c r="F10622" s="73">
        <v>23152</v>
      </c>
      <c r="G10622" s="72" t="s">
        <v>16</v>
      </c>
      <c r="H10622" s="72" t="s">
        <v>24</v>
      </c>
      <c r="I10622" s="72" t="s">
        <v>18</v>
      </c>
      <c r="J10622" s="72" t="s">
        <v>19</v>
      </c>
      <c r="K10622" s="72" t="s">
        <v>37</v>
      </c>
      <c r="L10622" s="72" t="s">
        <v>121</v>
      </c>
      <c r="M10622" s="72" t="s">
        <v>133</v>
      </c>
    </row>
    <row r="10623" spans="2:13" x14ac:dyDescent="0.25">
      <c r="B10623" s="72" t="s">
        <v>12</v>
      </c>
      <c r="C10623" s="72" t="s">
        <v>13</v>
      </c>
      <c r="D10623" s="72" t="s">
        <v>14</v>
      </c>
      <c r="E10623" s="72" t="s">
        <v>228</v>
      </c>
      <c r="F10623" s="73">
        <v>57190</v>
      </c>
      <c r="G10623" s="72" t="s">
        <v>16</v>
      </c>
      <c r="H10623" s="72" t="s">
        <v>17</v>
      </c>
      <c r="I10623" s="72" t="s">
        <v>18</v>
      </c>
      <c r="J10623" s="72" t="s">
        <v>19</v>
      </c>
      <c r="K10623" s="72" t="s">
        <v>20</v>
      </c>
      <c r="L10623" s="72" t="s">
        <v>226</v>
      </c>
      <c r="M10623" s="72" t="s">
        <v>184</v>
      </c>
    </row>
    <row r="10624" spans="2:13" x14ac:dyDescent="0.25">
      <c r="B10624" s="72" t="s">
        <v>12</v>
      </c>
      <c r="C10624" s="72" t="s">
        <v>13</v>
      </c>
      <c r="D10624" s="72" t="s">
        <v>14</v>
      </c>
      <c r="E10624" s="72" t="s">
        <v>41</v>
      </c>
      <c r="F10624" s="73">
        <v>-215</v>
      </c>
      <c r="G10624" s="72" t="s">
        <v>16</v>
      </c>
      <c r="H10624" s="72" t="s">
        <v>24</v>
      </c>
      <c r="I10624" s="72" t="s">
        <v>18</v>
      </c>
      <c r="J10624" s="72" t="s">
        <v>19</v>
      </c>
      <c r="K10624" s="72" t="s">
        <v>63</v>
      </c>
      <c r="L10624" s="72" t="s">
        <v>439</v>
      </c>
      <c r="M10624" s="72"/>
    </row>
    <row r="10625" spans="2:13" x14ac:dyDescent="0.25">
      <c r="B10625" s="72" t="s">
        <v>12</v>
      </c>
      <c r="C10625" s="72" t="s">
        <v>13</v>
      </c>
      <c r="D10625" s="72" t="s">
        <v>14</v>
      </c>
      <c r="E10625" s="72" t="s">
        <v>83</v>
      </c>
      <c r="F10625" s="73">
        <v>3454</v>
      </c>
      <c r="G10625" s="72" t="s">
        <v>16</v>
      </c>
      <c r="H10625" s="72" t="s">
        <v>17</v>
      </c>
      <c r="I10625" s="72" t="s">
        <v>18</v>
      </c>
      <c r="J10625" s="72" t="s">
        <v>19</v>
      </c>
      <c r="K10625" s="72" t="s">
        <v>37</v>
      </c>
      <c r="L10625" s="72" t="s">
        <v>340</v>
      </c>
      <c r="M10625" s="72"/>
    </row>
    <row r="10626" spans="2:13" x14ac:dyDescent="0.25">
      <c r="B10626" s="72" t="s">
        <v>12</v>
      </c>
      <c r="C10626" s="72" t="s">
        <v>13</v>
      </c>
      <c r="D10626" s="72" t="s">
        <v>14</v>
      </c>
      <c r="E10626" s="72" t="s">
        <v>79</v>
      </c>
      <c r="F10626" s="73">
        <v>-17905</v>
      </c>
      <c r="G10626" s="72" t="s">
        <v>269</v>
      </c>
      <c r="H10626" s="72" t="s">
        <v>24</v>
      </c>
      <c r="I10626" s="72" t="s">
        <v>18</v>
      </c>
      <c r="J10626" s="72" t="s">
        <v>677</v>
      </c>
      <c r="K10626" s="72" t="s">
        <v>25</v>
      </c>
      <c r="L10626" s="72" t="s">
        <v>365</v>
      </c>
      <c r="M10626" s="72"/>
    </row>
    <row r="10627" spans="2:13" x14ac:dyDescent="0.25">
      <c r="B10627" s="72" t="s">
        <v>12</v>
      </c>
      <c r="C10627" s="72" t="s">
        <v>13</v>
      </c>
      <c r="D10627" s="72" t="s">
        <v>14</v>
      </c>
      <c r="E10627" s="72" t="s">
        <v>256</v>
      </c>
      <c r="F10627" s="73">
        <v>-266</v>
      </c>
      <c r="G10627" s="72" t="s">
        <v>16</v>
      </c>
      <c r="H10627" s="72" t="s">
        <v>17</v>
      </c>
      <c r="I10627" s="72" t="s">
        <v>18</v>
      </c>
      <c r="J10627" s="72" t="s">
        <v>19</v>
      </c>
      <c r="K10627" s="72" t="s">
        <v>25</v>
      </c>
      <c r="L10627" s="72" t="s">
        <v>416</v>
      </c>
      <c r="M10627" s="72"/>
    </row>
    <row r="10628" spans="2:13" x14ac:dyDescent="0.25">
      <c r="B10628" s="72" t="s">
        <v>12</v>
      </c>
      <c r="C10628" s="72" t="s">
        <v>13</v>
      </c>
      <c r="D10628" s="72" t="s">
        <v>14</v>
      </c>
      <c r="E10628" s="72" t="s">
        <v>79</v>
      </c>
      <c r="F10628" s="73">
        <v>-1044</v>
      </c>
      <c r="G10628" s="72" t="s">
        <v>16</v>
      </c>
      <c r="H10628" s="72" t="s">
        <v>24</v>
      </c>
      <c r="I10628" s="72" t="s">
        <v>18</v>
      </c>
      <c r="J10628" s="72" t="s">
        <v>19</v>
      </c>
      <c r="K10628" s="72" t="s">
        <v>25</v>
      </c>
      <c r="L10628" s="72" t="s">
        <v>488</v>
      </c>
      <c r="M10628" s="72"/>
    </row>
    <row r="10629" spans="2:13" x14ac:dyDescent="0.25">
      <c r="B10629" s="72" t="s">
        <v>12</v>
      </c>
      <c r="C10629" s="72" t="s">
        <v>13</v>
      </c>
      <c r="D10629" s="72" t="s">
        <v>14</v>
      </c>
      <c r="E10629" s="72" t="s">
        <v>79</v>
      </c>
      <c r="F10629" s="73">
        <v>-3014</v>
      </c>
      <c r="G10629" s="72" t="s">
        <v>16</v>
      </c>
      <c r="H10629" s="72" t="s">
        <v>24</v>
      </c>
      <c r="I10629" s="72" t="s">
        <v>18</v>
      </c>
      <c r="J10629" s="72" t="s">
        <v>19</v>
      </c>
      <c r="K10629" s="72" t="s">
        <v>25</v>
      </c>
      <c r="L10629" s="72" t="s">
        <v>101</v>
      </c>
      <c r="M10629" s="72"/>
    </row>
    <row r="10630" spans="2:13" x14ac:dyDescent="0.25">
      <c r="B10630" s="72" t="s">
        <v>12</v>
      </c>
      <c r="C10630" s="72" t="s">
        <v>13</v>
      </c>
      <c r="D10630" s="72" t="s">
        <v>14</v>
      </c>
      <c r="E10630" s="72" t="s">
        <v>68</v>
      </c>
      <c r="F10630" s="73">
        <v>-19763</v>
      </c>
      <c r="G10630" s="72" t="s">
        <v>16</v>
      </c>
      <c r="H10630" s="72" t="s">
        <v>24</v>
      </c>
      <c r="I10630" s="72" t="s">
        <v>18</v>
      </c>
      <c r="J10630" s="72" t="s">
        <v>19</v>
      </c>
      <c r="K10630" s="72" t="s">
        <v>37</v>
      </c>
      <c r="L10630" s="72" t="s">
        <v>106</v>
      </c>
      <c r="M10630" s="72"/>
    </row>
    <row r="10631" spans="2:13" x14ac:dyDescent="0.25">
      <c r="B10631" s="72" t="s">
        <v>12</v>
      </c>
      <c r="C10631" s="72" t="s">
        <v>13</v>
      </c>
      <c r="D10631" s="72" t="s">
        <v>14</v>
      </c>
      <c r="E10631" s="72" t="s">
        <v>36</v>
      </c>
      <c r="F10631" s="73">
        <v>435540</v>
      </c>
      <c r="G10631" s="72" t="s">
        <v>16</v>
      </c>
      <c r="H10631" s="72" t="s">
        <v>24</v>
      </c>
      <c r="I10631" s="72" t="s">
        <v>18</v>
      </c>
      <c r="J10631" s="72" t="s">
        <v>19</v>
      </c>
      <c r="K10631" s="72" t="s">
        <v>25</v>
      </c>
      <c r="L10631" s="72" t="s">
        <v>234</v>
      </c>
      <c r="M10631" s="72" t="s">
        <v>47</v>
      </c>
    </row>
    <row r="10632" spans="2:13" x14ac:dyDescent="0.25">
      <c r="B10632" s="72" t="s">
        <v>12</v>
      </c>
      <c r="C10632" s="72" t="s">
        <v>13</v>
      </c>
      <c r="D10632" s="72" t="s">
        <v>14</v>
      </c>
      <c r="E10632" s="72" t="s">
        <v>146</v>
      </c>
      <c r="F10632" s="73">
        <v>-3</v>
      </c>
      <c r="G10632" s="72" t="s">
        <v>16</v>
      </c>
      <c r="H10632" s="72" t="s">
        <v>24</v>
      </c>
      <c r="I10632" s="72" t="s">
        <v>18</v>
      </c>
      <c r="J10632" s="72" t="s">
        <v>19</v>
      </c>
      <c r="K10632" s="72" t="s">
        <v>99</v>
      </c>
      <c r="L10632" s="72" t="s">
        <v>150</v>
      </c>
      <c r="M10632" s="72"/>
    </row>
    <row r="10633" spans="2:13" x14ac:dyDescent="0.25">
      <c r="B10633" s="72" t="s">
        <v>12</v>
      </c>
      <c r="C10633" s="72" t="s">
        <v>13</v>
      </c>
      <c r="D10633" s="72" t="s">
        <v>14</v>
      </c>
      <c r="E10633" s="72" t="s">
        <v>36</v>
      </c>
      <c r="F10633" s="73">
        <v>307350</v>
      </c>
      <c r="G10633" s="72" t="s">
        <v>16</v>
      </c>
      <c r="H10633" s="72" t="s">
        <v>24</v>
      </c>
      <c r="I10633" s="72" t="s">
        <v>18</v>
      </c>
      <c r="J10633" s="72" t="s">
        <v>19</v>
      </c>
      <c r="K10633" s="72" t="s">
        <v>31</v>
      </c>
      <c r="L10633" s="72" t="s">
        <v>32</v>
      </c>
      <c r="M10633" s="72" t="s">
        <v>29</v>
      </c>
    </row>
    <row r="10634" spans="2:13" x14ac:dyDescent="0.25">
      <c r="B10634" s="72" t="s">
        <v>12</v>
      </c>
      <c r="C10634" s="72" t="s">
        <v>13</v>
      </c>
      <c r="D10634" s="72" t="s">
        <v>14</v>
      </c>
      <c r="E10634" s="72" t="s">
        <v>79</v>
      </c>
      <c r="F10634" s="73">
        <v>-60</v>
      </c>
      <c r="G10634" s="72" t="s">
        <v>16</v>
      </c>
      <c r="H10634" s="72" t="s">
        <v>24</v>
      </c>
      <c r="I10634" s="72" t="s">
        <v>18</v>
      </c>
      <c r="J10634" s="72" t="s">
        <v>19</v>
      </c>
      <c r="K10634" s="72" t="s">
        <v>25</v>
      </c>
      <c r="L10634" s="72" t="s">
        <v>436</v>
      </c>
      <c r="M10634" s="72"/>
    </row>
    <row r="10635" spans="2:13" x14ac:dyDescent="0.25">
      <c r="B10635" s="72" t="s">
        <v>12</v>
      </c>
      <c r="C10635" s="72" t="s">
        <v>13</v>
      </c>
      <c r="D10635" s="72" t="s">
        <v>14</v>
      </c>
      <c r="E10635" s="72" t="s">
        <v>55</v>
      </c>
      <c r="F10635" s="73">
        <v>3014</v>
      </c>
      <c r="G10635" s="72" t="s">
        <v>16</v>
      </c>
      <c r="H10635" s="72" t="s">
        <v>17</v>
      </c>
      <c r="I10635" s="72" t="s">
        <v>18</v>
      </c>
      <c r="J10635" s="72" t="s">
        <v>19</v>
      </c>
      <c r="K10635" s="72" t="s">
        <v>25</v>
      </c>
      <c r="L10635" s="72" t="s">
        <v>489</v>
      </c>
      <c r="M10635" s="72" t="s">
        <v>112</v>
      </c>
    </row>
    <row r="10636" spans="2:13" x14ac:dyDescent="0.25">
      <c r="B10636" s="72" t="s">
        <v>12</v>
      </c>
      <c r="C10636" s="72" t="s">
        <v>13</v>
      </c>
      <c r="D10636" s="72" t="s">
        <v>14</v>
      </c>
      <c r="E10636" s="72" t="s">
        <v>60</v>
      </c>
      <c r="F10636" s="73">
        <v>332529</v>
      </c>
      <c r="G10636" s="72" t="s">
        <v>16</v>
      </c>
      <c r="H10636" s="72" t="s">
        <v>24</v>
      </c>
      <c r="I10636" s="72" t="s">
        <v>18</v>
      </c>
      <c r="J10636" s="72" t="s">
        <v>19</v>
      </c>
      <c r="K10636" s="72" t="s">
        <v>49</v>
      </c>
      <c r="L10636" s="72" t="s">
        <v>222</v>
      </c>
      <c r="M10636" s="72" t="s">
        <v>62</v>
      </c>
    </row>
    <row r="10637" spans="2:13" x14ac:dyDescent="0.25">
      <c r="B10637" s="72" t="s">
        <v>12</v>
      </c>
      <c r="C10637" s="72" t="s">
        <v>13</v>
      </c>
      <c r="D10637" s="72" t="s">
        <v>14</v>
      </c>
      <c r="E10637" s="72" t="s">
        <v>45</v>
      </c>
      <c r="F10637" s="73">
        <v>48965</v>
      </c>
      <c r="G10637" s="72" t="s">
        <v>16</v>
      </c>
      <c r="H10637" s="72" t="s">
        <v>17</v>
      </c>
      <c r="I10637" s="72" t="s">
        <v>18</v>
      </c>
      <c r="J10637" s="72" t="s">
        <v>19</v>
      </c>
      <c r="K10637" s="72" t="s">
        <v>20</v>
      </c>
      <c r="L10637" s="72" t="s">
        <v>541</v>
      </c>
      <c r="M10637" s="72" t="s">
        <v>35</v>
      </c>
    </row>
    <row r="10638" spans="2:13" x14ac:dyDescent="0.25">
      <c r="B10638" s="72" t="s">
        <v>12</v>
      </c>
      <c r="C10638" s="72" t="s">
        <v>13</v>
      </c>
      <c r="D10638" s="72" t="s">
        <v>14</v>
      </c>
      <c r="E10638" s="72" t="s">
        <v>79</v>
      </c>
      <c r="F10638" s="73">
        <v>-86414</v>
      </c>
      <c r="G10638" s="72" t="s">
        <v>16</v>
      </c>
      <c r="H10638" s="72" t="s">
        <v>24</v>
      </c>
      <c r="I10638" s="72" t="s">
        <v>18</v>
      </c>
      <c r="J10638" s="72" t="s">
        <v>19</v>
      </c>
      <c r="K10638" s="72" t="s">
        <v>130</v>
      </c>
      <c r="L10638" s="72" t="s">
        <v>147</v>
      </c>
      <c r="M10638" s="72"/>
    </row>
    <row r="10639" spans="2:13" x14ac:dyDescent="0.25">
      <c r="B10639" s="72" t="s">
        <v>12</v>
      </c>
      <c r="C10639" s="72" t="s">
        <v>13</v>
      </c>
      <c r="D10639" s="72" t="s">
        <v>14</v>
      </c>
      <c r="E10639" s="72" t="s">
        <v>83</v>
      </c>
      <c r="F10639" s="73">
        <v>82407</v>
      </c>
      <c r="G10639" s="72" t="s">
        <v>16</v>
      </c>
      <c r="H10639" s="72" t="s">
        <v>17</v>
      </c>
      <c r="I10639" s="72" t="s">
        <v>48</v>
      </c>
      <c r="J10639" s="72" t="s">
        <v>19</v>
      </c>
      <c r="K10639" s="72" t="s">
        <v>20</v>
      </c>
      <c r="L10639" s="72" t="s">
        <v>34</v>
      </c>
      <c r="M10639" s="72"/>
    </row>
    <row r="10640" spans="2:13" x14ac:dyDescent="0.25">
      <c r="B10640" s="72" t="s">
        <v>12</v>
      </c>
      <c r="C10640" s="72" t="s">
        <v>13</v>
      </c>
      <c r="D10640" s="72" t="s">
        <v>14</v>
      </c>
      <c r="E10640" s="72" t="s">
        <v>256</v>
      </c>
      <c r="F10640" s="73">
        <v>-79597</v>
      </c>
      <c r="G10640" s="72" t="s">
        <v>16</v>
      </c>
      <c r="H10640" s="72" t="s">
        <v>24</v>
      </c>
      <c r="I10640" s="72" t="s">
        <v>18</v>
      </c>
      <c r="J10640" s="72" t="s">
        <v>19</v>
      </c>
      <c r="K10640" s="72" t="s">
        <v>25</v>
      </c>
      <c r="L10640" s="72" t="s">
        <v>262</v>
      </c>
      <c r="M10640" s="72"/>
    </row>
    <row r="10641" spans="2:13" x14ac:dyDescent="0.25">
      <c r="B10641" s="72" t="s">
        <v>12</v>
      </c>
      <c r="C10641" s="72" t="s">
        <v>13</v>
      </c>
      <c r="D10641" s="72" t="s">
        <v>14</v>
      </c>
      <c r="E10641" s="72" t="s">
        <v>81</v>
      </c>
      <c r="F10641" s="73">
        <v>588772</v>
      </c>
      <c r="G10641" s="72" t="s">
        <v>16</v>
      </c>
      <c r="H10641" s="72" t="s">
        <v>24</v>
      </c>
      <c r="I10641" s="72" t="s">
        <v>18</v>
      </c>
      <c r="J10641" s="72" t="s">
        <v>19</v>
      </c>
      <c r="K10641" s="72" t="s">
        <v>25</v>
      </c>
      <c r="L10641" s="72" t="s">
        <v>93</v>
      </c>
      <c r="M10641" s="72" t="s">
        <v>57</v>
      </c>
    </row>
    <row r="10642" spans="2:13" x14ac:dyDescent="0.25">
      <c r="B10642" s="72" t="s">
        <v>12</v>
      </c>
      <c r="C10642" s="72" t="s">
        <v>13</v>
      </c>
      <c r="D10642" s="72" t="s">
        <v>14</v>
      </c>
      <c r="E10642" s="72" t="s">
        <v>36</v>
      </c>
      <c r="F10642" s="73">
        <v>95559</v>
      </c>
      <c r="G10642" s="72" t="s">
        <v>16</v>
      </c>
      <c r="H10642" s="72" t="s">
        <v>24</v>
      </c>
      <c r="I10642" s="72" t="s">
        <v>18</v>
      </c>
      <c r="J10642" s="72" t="s">
        <v>19</v>
      </c>
      <c r="K10642" s="72" t="s">
        <v>25</v>
      </c>
      <c r="L10642" s="72" t="s">
        <v>164</v>
      </c>
      <c r="M10642" s="72" t="s">
        <v>35</v>
      </c>
    </row>
    <row r="10643" spans="2:13" x14ac:dyDescent="0.25">
      <c r="B10643" s="72" t="s">
        <v>12</v>
      </c>
      <c r="C10643" s="72" t="s">
        <v>13</v>
      </c>
      <c r="D10643" s="72" t="s">
        <v>14</v>
      </c>
      <c r="E10643" s="72" t="s">
        <v>39</v>
      </c>
      <c r="F10643" s="73">
        <v>-18156</v>
      </c>
      <c r="G10643" s="72" t="s">
        <v>16</v>
      </c>
      <c r="H10643" s="72" t="s">
        <v>24</v>
      </c>
      <c r="I10643" s="72" t="s">
        <v>18</v>
      </c>
      <c r="J10643" s="72" t="s">
        <v>19</v>
      </c>
      <c r="K10643" s="72" t="s">
        <v>63</v>
      </c>
      <c r="L10643" s="72" t="s">
        <v>439</v>
      </c>
      <c r="M10643" s="72"/>
    </row>
    <row r="10644" spans="2:13" x14ac:dyDescent="0.25">
      <c r="B10644" s="72" t="s">
        <v>12</v>
      </c>
      <c r="C10644" s="72" t="s">
        <v>13</v>
      </c>
      <c r="D10644" s="72" t="s">
        <v>14</v>
      </c>
      <c r="E10644" s="72" t="s">
        <v>39</v>
      </c>
      <c r="F10644" s="73">
        <v>-63377</v>
      </c>
      <c r="G10644" s="72" t="s">
        <v>16</v>
      </c>
      <c r="H10644" s="72" t="s">
        <v>24</v>
      </c>
      <c r="I10644" s="72" t="s">
        <v>18</v>
      </c>
      <c r="J10644" s="72" t="s">
        <v>19</v>
      </c>
      <c r="K10644" s="72" t="s">
        <v>37</v>
      </c>
      <c r="L10644" s="72" t="s">
        <v>653</v>
      </c>
      <c r="M10644" s="72"/>
    </row>
    <row r="10645" spans="2:13" x14ac:dyDescent="0.25">
      <c r="B10645" s="72" t="s">
        <v>12</v>
      </c>
      <c r="C10645" s="72" t="s">
        <v>13</v>
      </c>
      <c r="D10645" s="72" t="s">
        <v>14</v>
      </c>
      <c r="E10645" s="72" t="s">
        <v>144</v>
      </c>
      <c r="F10645" s="73">
        <v>670877</v>
      </c>
      <c r="G10645" s="72" t="s">
        <v>16</v>
      </c>
      <c r="H10645" s="72" t="s">
        <v>24</v>
      </c>
      <c r="I10645" s="72" t="s">
        <v>18</v>
      </c>
      <c r="J10645" s="72" t="s">
        <v>19</v>
      </c>
      <c r="K10645" s="72" t="s">
        <v>96</v>
      </c>
      <c r="L10645" s="72" t="s">
        <v>194</v>
      </c>
      <c r="M10645" s="72" t="s">
        <v>184</v>
      </c>
    </row>
    <row r="10646" spans="2:13" x14ac:dyDescent="0.25">
      <c r="B10646" s="72" t="s">
        <v>12</v>
      </c>
      <c r="C10646" s="72" t="s">
        <v>13</v>
      </c>
      <c r="D10646" s="72" t="s">
        <v>14</v>
      </c>
      <c r="E10646" s="72" t="s">
        <v>79</v>
      </c>
      <c r="F10646" s="73">
        <v>-1852</v>
      </c>
      <c r="G10646" s="72" t="s">
        <v>16</v>
      </c>
      <c r="H10646" s="72" t="s">
        <v>17</v>
      </c>
      <c r="I10646" s="72" t="s">
        <v>18</v>
      </c>
      <c r="J10646" s="72" t="s">
        <v>19</v>
      </c>
      <c r="K10646" s="72" t="s">
        <v>25</v>
      </c>
      <c r="L10646" s="72" t="s">
        <v>425</v>
      </c>
      <c r="M10646" s="72"/>
    </row>
    <row r="10647" spans="2:13" x14ac:dyDescent="0.25">
      <c r="B10647" s="72" t="s">
        <v>12</v>
      </c>
      <c r="C10647" s="72" t="s">
        <v>13</v>
      </c>
      <c r="D10647" s="72" t="s">
        <v>14</v>
      </c>
      <c r="E10647" s="72" t="s">
        <v>132</v>
      </c>
      <c r="F10647" s="73">
        <v>33924</v>
      </c>
      <c r="G10647" s="72" t="s">
        <v>16</v>
      </c>
      <c r="H10647" s="72" t="s">
        <v>24</v>
      </c>
      <c r="I10647" s="72" t="s">
        <v>18</v>
      </c>
      <c r="J10647" s="72" t="s">
        <v>19</v>
      </c>
      <c r="K10647" s="72" t="s">
        <v>37</v>
      </c>
      <c r="L10647" s="72" t="s">
        <v>390</v>
      </c>
      <c r="M10647" s="72" t="s">
        <v>133</v>
      </c>
    </row>
    <row r="10648" spans="2:13" x14ac:dyDescent="0.25">
      <c r="B10648" s="72" t="s">
        <v>12</v>
      </c>
      <c r="C10648" s="72" t="s">
        <v>13</v>
      </c>
      <c r="D10648" s="72" t="s">
        <v>14</v>
      </c>
      <c r="E10648" s="72" t="s">
        <v>55</v>
      </c>
      <c r="F10648" s="73">
        <v>981432</v>
      </c>
      <c r="G10648" s="72" t="s">
        <v>16</v>
      </c>
      <c r="H10648" s="72" t="s">
        <v>17</v>
      </c>
      <c r="I10648" s="72" t="s">
        <v>18</v>
      </c>
      <c r="J10648" s="72" t="s">
        <v>19</v>
      </c>
      <c r="K10648" s="72" t="s">
        <v>37</v>
      </c>
      <c r="L10648" s="72" t="s">
        <v>412</v>
      </c>
      <c r="M10648" s="72" t="s">
        <v>29</v>
      </c>
    </row>
    <row r="10649" spans="2:13" x14ac:dyDescent="0.25">
      <c r="B10649" s="72" t="s">
        <v>12</v>
      </c>
      <c r="C10649" s="72" t="s">
        <v>13</v>
      </c>
      <c r="D10649" s="72" t="s">
        <v>14</v>
      </c>
      <c r="E10649" s="72" t="s">
        <v>68</v>
      </c>
      <c r="F10649" s="73">
        <v>-23106</v>
      </c>
      <c r="G10649" s="72" t="s">
        <v>16</v>
      </c>
      <c r="H10649" s="72" t="s">
        <v>24</v>
      </c>
      <c r="I10649" s="72" t="s">
        <v>18</v>
      </c>
      <c r="J10649" s="72" t="s">
        <v>19</v>
      </c>
      <c r="K10649" s="72" t="s">
        <v>99</v>
      </c>
      <c r="L10649" s="72" t="s">
        <v>348</v>
      </c>
      <c r="M10649" s="72"/>
    </row>
    <row r="10650" spans="2:13" x14ac:dyDescent="0.25">
      <c r="B10650" s="72" t="s">
        <v>12</v>
      </c>
      <c r="C10650" s="72" t="s">
        <v>13</v>
      </c>
      <c r="D10650" s="72" t="s">
        <v>14</v>
      </c>
      <c r="E10650" s="72" t="s">
        <v>83</v>
      </c>
      <c r="F10650" s="73">
        <v>84248</v>
      </c>
      <c r="G10650" s="72" t="s">
        <v>16</v>
      </c>
      <c r="H10650" s="72" t="s">
        <v>17</v>
      </c>
      <c r="I10650" s="72" t="s">
        <v>18</v>
      </c>
      <c r="J10650" s="72" t="s">
        <v>19</v>
      </c>
      <c r="K10650" s="72" t="s">
        <v>25</v>
      </c>
      <c r="L10650" s="72" t="s">
        <v>432</v>
      </c>
      <c r="M10650" s="72"/>
    </row>
    <row r="10651" spans="2:13" x14ac:dyDescent="0.25">
      <c r="B10651" s="72" t="s">
        <v>12</v>
      </c>
      <c r="C10651" s="72" t="s">
        <v>13</v>
      </c>
      <c r="D10651" s="72" t="s">
        <v>14</v>
      </c>
      <c r="E10651" s="72" t="s">
        <v>79</v>
      </c>
      <c r="F10651" s="73">
        <v>-9</v>
      </c>
      <c r="G10651" s="72" t="s">
        <v>16</v>
      </c>
      <c r="H10651" s="72" t="s">
        <v>24</v>
      </c>
      <c r="I10651" s="72" t="s">
        <v>18</v>
      </c>
      <c r="J10651" s="72" t="s">
        <v>19</v>
      </c>
      <c r="K10651" s="72" t="s">
        <v>117</v>
      </c>
      <c r="L10651" s="72" t="s">
        <v>460</v>
      </c>
      <c r="M10651" s="72"/>
    </row>
    <row r="10652" spans="2:13" x14ac:dyDescent="0.25">
      <c r="B10652" s="72" t="s">
        <v>12</v>
      </c>
      <c r="C10652" s="72" t="s">
        <v>13</v>
      </c>
      <c r="D10652" s="72" t="s">
        <v>14</v>
      </c>
      <c r="E10652" s="72" t="s">
        <v>144</v>
      </c>
      <c r="F10652" s="73">
        <v>160623</v>
      </c>
      <c r="G10652" s="72" t="s">
        <v>16</v>
      </c>
      <c r="H10652" s="72" t="s">
        <v>24</v>
      </c>
      <c r="I10652" s="72" t="s">
        <v>18</v>
      </c>
      <c r="J10652" s="72" t="s">
        <v>19</v>
      </c>
      <c r="K10652" s="72" t="s">
        <v>25</v>
      </c>
      <c r="L10652" s="72" t="s">
        <v>93</v>
      </c>
      <c r="M10652" s="72" t="s">
        <v>133</v>
      </c>
    </row>
    <row r="10653" spans="2:13" x14ac:dyDescent="0.25">
      <c r="B10653" s="72" t="s">
        <v>12</v>
      </c>
      <c r="C10653" s="72" t="s">
        <v>13</v>
      </c>
      <c r="D10653" s="72" t="s">
        <v>14</v>
      </c>
      <c r="E10653" s="72" t="s">
        <v>33</v>
      </c>
      <c r="F10653" s="73">
        <v>16542</v>
      </c>
      <c r="G10653" s="72" t="s">
        <v>16</v>
      </c>
      <c r="H10653" s="72" t="s">
        <v>24</v>
      </c>
      <c r="I10653" s="72" t="s">
        <v>18</v>
      </c>
      <c r="J10653" s="72" t="s">
        <v>19</v>
      </c>
      <c r="K10653" s="72" t="s">
        <v>117</v>
      </c>
      <c r="L10653" s="72" t="s">
        <v>520</v>
      </c>
      <c r="M10653" s="72" t="s">
        <v>35</v>
      </c>
    </row>
    <row r="10654" spans="2:13" x14ac:dyDescent="0.25">
      <c r="B10654" s="72" t="s">
        <v>12</v>
      </c>
      <c r="C10654" s="72" t="s">
        <v>13</v>
      </c>
      <c r="D10654" s="72" t="s">
        <v>14</v>
      </c>
      <c r="E10654" s="72" t="s">
        <v>453</v>
      </c>
      <c r="F10654" s="73">
        <v>3139714</v>
      </c>
      <c r="G10654" s="72" t="s">
        <v>16</v>
      </c>
      <c r="H10654" s="72" t="s">
        <v>24</v>
      </c>
      <c r="I10654" s="72" t="s">
        <v>18</v>
      </c>
      <c r="J10654" s="72" t="s">
        <v>19</v>
      </c>
      <c r="K10654" s="72" t="s">
        <v>102</v>
      </c>
      <c r="L10654" s="72" t="s">
        <v>196</v>
      </c>
      <c r="M10654" s="72"/>
    </row>
    <row r="10655" spans="2:13" x14ac:dyDescent="0.25">
      <c r="B10655" s="72" t="s">
        <v>12</v>
      </c>
      <c r="C10655" s="72" t="s">
        <v>13</v>
      </c>
      <c r="D10655" s="72" t="s">
        <v>14</v>
      </c>
      <c r="E10655" s="72" t="s">
        <v>83</v>
      </c>
      <c r="F10655" s="73">
        <v>11431550</v>
      </c>
      <c r="G10655" s="72" t="s">
        <v>16</v>
      </c>
      <c r="H10655" s="72" t="s">
        <v>17</v>
      </c>
      <c r="I10655" s="72" t="s">
        <v>18</v>
      </c>
      <c r="J10655" s="72" t="s">
        <v>19</v>
      </c>
      <c r="K10655" s="72" t="s">
        <v>25</v>
      </c>
      <c r="L10655" s="72" t="s">
        <v>365</v>
      </c>
      <c r="M10655" s="72"/>
    </row>
    <row r="10656" spans="2:13" x14ac:dyDescent="0.25">
      <c r="B10656" s="72" t="s">
        <v>12</v>
      </c>
      <c r="C10656" s="72" t="s">
        <v>13</v>
      </c>
      <c r="D10656" s="72" t="s">
        <v>14</v>
      </c>
      <c r="E10656" s="72" t="s">
        <v>81</v>
      </c>
      <c r="F10656" s="73">
        <v>329767</v>
      </c>
      <c r="G10656" s="72" t="s">
        <v>16</v>
      </c>
      <c r="H10656" s="72" t="s">
        <v>24</v>
      </c>
      <c r="I10656" s="72" t="s">
        <v>18</v>
      </c>
      <c r="J10656" s="72" t="s">
        <v>19</v>
      </c>
      <c r="K10656" s="72" t="s">
        <v>96</v>
      </c>
      <c r="L10656" s="72" t="s">
        <v>210</v>
      </c>
      <c r="M10656" s="72" t="s">
        <v>57</v>
      </c>
    </row>
    <row r="10657" spans="2:13" x14ac:dyDescent="0.25">
      <c r="B10657" s="72" t="s">
        <v>12</v>
      </c>
      <c r="C10657" s="72" t="s">
        <v>13</v>
      </c>
      <c r="D10657" s="72" t="s">
        <v>14</v>
      </c>
      <c r="E10657" s="72" t="s">
        <v>83</v>
      </c>
      <c r="F10657" s="73">
        <v>66646</v>
      </c>
      <c r="G10657" s="72" t="s">
        <v>16</v>
      </c>
      <c r="H10657" s="72" t="s">
        <v>24</v>
      </c>
      <c r="I10657" s="72" t="s">
        <v>18</v>
      </c>
      <c r="J10657" s="72" t="s">
        <v>19</v>
      </c>
      <c r="K10657" s="72" t="s">
        <v>96</v>
      </c>
      <c r="L10657" s="72" t="s">
        <v>597</v>
      </c>
      <c r="M10657" s="72"/>
    </row>
    <row r="10658" spans="2:13" x14ac:dyDescent="0.25">
      <c r="B10658" s="72" t="s">
        <v>12</v>
      </c>
      <c r="C10658" s="72" t="s">
        <v>13</v>
      </c>
      <c r="D10658" s="72" t="s">
        <v>14</v>
      </c>
      <c r="E10658" s="72" t="s">
        <v>27</v>
      </c>
      <c r="F10658" s="73">
        <v>252975</v>
      </c>
      <c r="G10658" s="72" t="s">
        <v>16</v>
      </c>
      <c r="H10658" s="72" t="s">
        <v>17</v>
      </c>
      <c r="I10658" s="72" t="s">
        <v>18</v>
      </c>
      <c r="J10658" s="72" t="s">
        <v>19</v>
      </c>
      <c r="K10658" s="72" t="s">
        <v>25</v>
      </c>
      <c r="L10658" s="72" t="s">
        <v>296</v>
      </c>
      <c r="M10658" s="72" t="s">
        <v>29</v>
      </c>
    </row>
    <row r="10659" spans="2:13" x14ac:dyDescent="0.25">
      <c r="B10659" s="72" t="s">
        <v>12</v>
      </c>
      <c r="C10659" s="72" t="s">
        <v>13</v>
      </c>
      <c r="D10659" s="72" t="s">
        <v>14</v>
      </c>
      <c r="E10659" s="72" t="s">
        <v>74</v>
      </c>
      <c r="F10659" s="73">
        <v>5</v>
      </c>
      <c r="G10659" s="72" t="s">
        <v>16</v>
      </c>
      <c r="H10659" s="72" t="s">
        <v>24</v>
      </c>
      <c r="I10659" s="72" t="s">
        <v>18</v>
      </c>
      <c r="J10659" s="72" t="s">
        <v>19</v>
      </c>
      <c r="K10659" s="72" t="s">
        <v>99</v>
      </c>
      <c r="L10659" s="72" t="s">
        <v>150</v>
      </c>
      <c r="M10659" s="72" t="s">
        <v>302</v>
      </c>
    </row>
    <row r="10660" spans="2:13" x14ac:dyDescent="0.25">
      <c r="B10660" s="72" t="s">
        <v>12</v>
      </c>
      <c r="C10660" s="72" t="s">
        <v>13</v>
      </c>
      <c r="D10660" s="72" t="s">
        <v>14</v>
      </c>
      <c r="E10660" s="72" t="s">
        <v>79</v>
      </c>
      <c r="F10660" s="73">
        <v>-228</v>
      </c>
      <c r="G10660" s="72" t="s">
        <v>16</v>
      </c>
      <c r="H10660" s="72" t="s">
        <v>24</v>
      </c>
      <c r="I10660" s="72" t="s">
        <v>48</v>
      </c>
      <c r="J10660" s="72" t="s">
        <v>19</v>
      </c>
      <c r="K10660" s="72" t="s">
        <v>37</v>
      </c>
      <c r="L10660" s="72" t="s">
        <v>119</v>
      </c>
      <c r="M10660" s="72"/>
    </row>
    <row r="10661" spans="2:13" x14ac:dyDescent="0.25">
      <c r="B10661" s="72" t="s">
        <v>12</v>
      </c>
      <c r="C10661" s="72" t="s">
        <v>13</v>
      </c>
      <c r="D10661" s="72" t="s">
        <v>14</v>
      </c>
      <c r="E10661" s="72" t="s">
        <v>256</v>
      </c>
      <c r="F10661" s="73">
        <v>-27679</v>
      </c>
      <c r="G10661" s="72" t="s">
        <v>16</v>
      </c>
      <c r="H10661" s="72" t="s">
        <v>24</v>
      </c>
      <c r="I10661" s="72" t="s">
        <v>18</v>
      </c>
      <c r="J10661" s="72" t="s">
        <v>19</v>
      </c>
      <c r="K10661" s="72" t="s">
        <v>49</v>
      </c>
      <c r="L10661" s="72" t="s">
        <v>73</v>
      </c>
      <c r="M10661" s="72"/>
    </row>
    <row r="10662" spans="2:13" x14ac:dyDescent="0.25">
      <c r="B10662" s="72" t="s">
        <v>12</v>
      </c>
      <c r="C10662" s="72" t="s">
        <v>13</v>
      </c>
      <c r="D10662" s="72" t="s">
        <v>14</v>
      </c>
      <c r="E10662" s="72" t="s">
        <v>58</v>
      </c>
      <c r="F10662" s="73">
        <v>407130</v>
      </c>
      <c r="G10662" s="72" t="s">
        <v>16</v>
      </c>
      <c r="H10662" s="72" t="s">
        <v>24</v>
      </c>
      <c r="I10662" s="72" t="s">
        <v>18</v>
      </c>
      <c r="J10662" s="72" t="s">
        <v>19</v>
      </c>
      <c r="K10662" s="72" t="s">
        <v>20</v>
      </c>
      <c r="L10662" s="72" t="s">
        <v>284</v>
      </c>
      <c r="M10662" s="72" t="s">
        <v>47</v>
      </c>
    </row>
    <row r="10663" spans="2:13" x14ac:dyDescent="0.25">
      <c r="B10663" s="72" t="s">
        <v>12</v>
      </c>
      <c r="C10663" s="72" t="s">
        <v>13</v>
      </c>
      <c r="D10663" s="72" t="s">
        <v>14</v>
      </c>
      <c r="E10663" s="72" t="s">
        <v>678</v>
      </c>
      <c r="F10663" s="73">
        <v>246019372</v>
      </c>
      <c r="G10663" s="72" t="s">
        <v>16</v>
      </c>
      <c r="H10663" s="72" t="s">
        <v>24</v>
      </c>
      <c r="I10663" s="72" t="s">
        <v>18</v>
      </c>
      <c r="J10663" s="72" t="s">
        <v>19</v>
      </c>
      <c r="K10663" s="72"/>
      <c r="L10663" s="72"/>
      <c r="M10663" s="72" t="s">
        <v>112</v>
      </c>
    </row>
    <row r="10664" spans="2:13" x14ac:dyDescent="0.25">
      <c r="B10664" s="72" t="s">
        <v>12</v>
      </c>
      <c r="C10664" s="72" t="s">
        <v>13</v>
      </c>
      <c r="D10664" s="72" t="s">
        <v>14</v>
      </c>
      <c r="E10664" s="72" t="s">
        <v>65</v>
      </c>
      <c r="F10664" s="73">
        <v>735382</v>
      </c>
      <c r="G10664" s="72" t="s">
        <v>16</v>
      </c>
      <c r="H10664" s="72" t="s">
        <v>17</v>
      </c>
      <c r="I10664" s="72" t="s">
        <v>18</v>
      </c>
      <c r="J10664" s="72" t="s">
        <v>19</v>
      </c>
      <c r="K10664" s="72" t="s">
        <v>37</v>
      </c>
      <c r="L10664" s="72" t="s">
        <v>71</v>
      </c>
      <c r="M10664" s="72" t="s">
        <v>67</v>
      </c>
    </row>
    <row r="10665" spans="2:13" x14ac:dyDescent="0.25">
      <c r="B10665" s="72" t="s">
        <v>12</v>
      </c>
      <c r="C10665" s="72" t="s">
        <v>13</v>
      </c>
      <c r="D10665" s="72" t="s">
        <v>14</v>
      </c>
      <c r="E10665" s="72" t="s">
        <v>68</v>
      </c>
      <c r="F10665" s="73">
        <v>-196403</v>
      </c>
      <c r="G10665" s="72" t="s">
        <v>16</v>
      </c>
      <c r="H10665" s="72" t="s">
        <v>17</v>
      </c>
      <c r="I10665" s="72" t="s">
        <v>18</v>
      </c>
      <c r="J10665" s="72" t="s">
        <v>19</v>
      </c>
      <c r="K10665" s="72" t="s">
        <v>37</v>
      </c>
      <c r="L10665" s="72" t="s">
        <v>551</v>
      </c>
      <c r="M10665" s="72"/>
    </row>
    <row r="10666" spans="2:13" x14ac:dyDescent="0.25">
      <c r="B10666" s="72" t="s">
        <v>12</v>
      </c>
      <c r="C10666" s="72" t="s">
        <v>13</v>
      </c>
      <c r="D10666" s="72" t="s">
        <v>14</v>
      </c>
      <c r="E10666" s="72" t="s">
        <v>83</v>
      </c>
      <c r="F10666" s="73">
        <v>17558</v>
      </c>
      <c r="G10666" s="72" t="s">
        <v>16</v>
      </c>
      <c r="H10666" s="72" t="s">
        <v>24</v>
      </c>
      <c r="I10666" s="72" t="s">
        <v>18</v>
      </c>
      <c r="J10666" s="72" t="s">
        <v>19</v>
      </c>
      <c r="K10666" s="72" t="s">
        <v>99</v>
      </c>
      <c r="L10666" s="72" t="s">
        <v>380</v>
      </c>
      <c r="M10666" s="72"/>
    </row>
    <row r="10667" spans="2:13" x14ac:dyDescent="0.25">
      <c r="B10667" s="72" t="s">
        <v>12</v>
      </c>
      <c r="C10667" s="72" t="s">
        <v>13</v>
      </c>
      <c r="D10667" s="72" t="s">
        <v>14</v>
      </c>
      <c r="E10667" s="72" t="s">
        <v>51</v>
      </c>
      <c r="F10667" s="73">
        <v>40277</v>
      </c>
      <c r="G10667" s="72" t="s">
        <v>16</v>
      </c>
      <c r="H10667" s="72" t="s">
        <v>24</v>
      </c>
      <c r="I10667" s="72" t="s">
        <v>18</v>
      </c>
      <c r="J10667" s="72" t="s">
        <v>19</v>
      </c>
      <c r="K10667" s="72" t="s">
        <v>25</v>
      </c>
      <c r="L10667" s="72" t="s">
        <v>493</v>
      </c>
      <c r="M10667" s="72"/>
    </row>
    <row r="10668" spans="2:13" x14ac:dyDescent="0.25">
      <c r="B10668" s="72" t="s">
        <v>12</v>
      </c>
      <c r="C10668" s="72" t="s">
        <v>13</v>
      </c>
      <c r="D10668" s="72" t="s">
        <v>14</v>
      </c>
      <c r="E10668" s="72" t="s">
        <v>55</v>
      </c>
      <c r="F10668" s="73">
        <v>444931</v>
      </c>
      <c r="G10668" s="72" t="s">
        <v>16</v>
      </c>
      <c r="H10668" s="72" t="s">
        <v>24</v>
      </c>
      <c r="I10668" s="72" t="s">
        <v>18</v>
      </c>
      <c r="J10668" s="72" t="s">
        <v>19</v>
      </c>
      <c r="K10668" s="72" t="s">
        <v>185</v>
      </c>
      <c r="L10668" s="72" t="s">
        <v>478</v>
      </c>
      <c r="M10668" s="72" t="s">
        <v>57</v>
      </c>
    </row>
    <row r="10669" spans="2:13" x14ac:dyDescent="0.25">
      <c r="B10669" s="72" t="s">
        <v>12</v>
      </c>
      <c r="C10669" s="72" t="s">
        <v>13</v>
      </c>
      <c r="D10669" s="72" t="s">
        <v>14</v>
      </c>
      <c r="E10669" s="72" t="s">
        <v>45</v>
      </c>
      <c r="F10669" s="73">
        <v>102005</v>
      </c>
      <c r="G10669" s="72" t="s">
        <v>16</v>
      </c>
      <c r="H10669" s="72" t="s">
        <v>24</v>
      </c>
      <c r="I10669" s="72" t="s">
        <v>18</v>
      </c>
      <c r="J10669" s="72" t="s">
        <v>19</v>
      </c>
      <c r="K10669" s="72" t="s">
        <v>37</v>
      </c>
      <c r="L10669" s="72" t="s">
        <v>285</v>
      </c>
      <c r="M10669" s="72" t="s">
        <v>57</v>
      </c>
    </row>
    <row r="10670" spans="2:13" x14ac:dyDescent="0.25">
      <c r="B10670" s="72" t="s">
        <v>12</v>
      </c>
      <c r="C10670" s="72" t="s">
        <v>13</v>
      </c>
      <c r="D10670" s="72" t="s">
        <v>14</v>
      </c>
      <c r="E10670" s="72" t="s">
        <v>41</v>
      </c>
      <c r="F10670" s="73">
        <v>-274</v>
      </c>
      <c r="G10670" s="72" t="s">
        <v>16</v>
      </c>
      <c r="H10670" s="72" t="s">
        <v>24</v>
      </c>
      <c r="I10670" s="72" t="s">
        <v>18</v>
      </c>
      <c r="J10670" s="72" t="s">
        <v>19</v>
      </c>
      <c r="K10670" s="72" t="s">
        <v>20</v>
      </c>
      <c r="L10670" s="72" t="s">
        <v>226</v>
      </c>
      <c r="M10670" s="72"/>
    </row>
    <row r="10671" spans="2:13" x14ac:dyDescent="0.25">
      <c r="B10671" s="72" t="s">
        <v>12</v>
      </c>
      <c r="C10671" s="72" t="s">
        <v>13</v>
      </c>
      <c r="D10671" s="72" t="s">
        <v>14</v>
      </c>
      <c r="E10671" s="72" t="s">
        <v>264</v>
      </c>
      <c r="F10671" s="73">
        <v>267963</v>
      </c>
      <c r="G10671" s="72" t="s">
        <v>16</v>
      </c>
      <c r="H10671" s="72" t="s">
        <v>24</v>
      </c>
      <c r="I10671" s="72" t="s">
        <v>18</v>
      </c>
      <c r="J10671" s="72" t="s">
        <v>19</v>
      </c>
      <c r="K10671" s="72" t="s">
        <v>96</v>
      </c>
      <c r="L10671" s="72" t="s">
        <v>391</v>
      </c>
      <c r="M10671" s="72" t="s">
        <v>133</v>
      </c>
    </row>
    <row r="10672" spans="2:13" x14ac:dyDescent="0.25">
      <c r="B10672" s="72" t="s">
        <v>12</v>
      </c>
      <c r="C10672" s="72" t="s">
        <v>13</v>
      </c>
      <c r="D10672" s="72" t="s">
        <v>14</v>
      </c>
      <c r="E10672" s="72" t="s">
        <v>146</v>
      </c>
      <c r="F10672" s="73">
        <v>-39645</v>
      </c>
      <c r="G10672" s="72" t="s">
        <v>16</v>
      </c>
      <c r="H10672" s="72" t="s">
        <v>24</v>
      </c>
      <c r="I10672" s="72" t="s">
        <v>18</v>
      </c>
      <c r="J10672" s="72" t="s">
        <v>19</v>
      </c>
      <c r="K10672" s="72" t="s">
        <v>37</v>
      </c>
      <c r="L10672" s="72" t="s">
        <v>54</v>
      </c>
      <c r="M10672" s="72"/>
    </row>
    <row r="10673" spans="2:13" x14ac:dyDescent="0.25">
      <c r="B10673" s="72" t="s">
        <v>12</v>
      </c>
      <c r="C10673" s="72" t="s">
        <v>13</v>
      </c>
      <c r="D10673" s="72" t="s">
        <v>14</v>
      </c>
      <c r="E10673" s="72" t="s">
        <v>30</v>
      </c>
      <c r="F10673" s="73">
        <v>-2</v>
      </c>
      <c r="G10673" s="72" t="s">
        <v>16</v>
      </c>
      <c r="H10673" s="72" t="s">
        <v>24</v>
      </c>
      <c r="I10673" s="72" t="s">
        <v>18</v>
      </c>
      <c r="J10673" s="72" t="s">
        <v>19</v>
      </c>
      <c r="K10673" s="72" t="s">
        <v>117</v>
      </c>
      <c r="L10673" s="72" t="s">
        <v>589</v>
      </c>
      <c r="M10673" s="72"/>
    </row>
    <row r="10674" spans="2:13" x14ac:dyDescent="0.25">
      <c r="B10674" s="72" t="s">
        <v>12</v>
      </c>
      <c r="C10674" s="72" t="s">
        <v>13</v>
      </c>
      <c r="D10674" s="72" t="s">
        <v>14</v>
      </c>
      <c r="E10674" s="72" t="s">
        <v>144</v>
      </c>
      <c r="F10674" s="73">
        <v>131578</v>
      </c>
      <c r="G10674" s="72" t="s">
        <v>16</v>
      </c>
      <c r="H10674" s="72" t="s">
        <v>24</v>
      </c>
      <c r="I10674" s="72" t="s">
        <v>18</v>
      </c>
      <c r="J10674" s="72" t="s">
        <v>19</v>
      </c>
      <c r="K10674" s="72" t="s">
        <v>25</v>
      </c>
      <c r="L10674" s="72" t="s">
        <v>428</v>
      </c>
      <c r="M10674" s="72" t="s">
        <v>67</v>
      </c>
    </row>
    <row r="10675" spans="2:13" x14ac:dyDescent="0.25">
      <c r="B10675" s="72" t="s">
        <v>12</v>
      </c>
      <c r="C10675" s="72" t="s">
        <v>13</v>
      </c>
      <c r="D10675" s="72" t="s">
        <v>14</v>
      </c>
      <c r="E10675" s="72" t="s">
        <v>256</v>
      </c>
      <c r="F10675" s="73">
        <v>-18640</v>
      </c>
      <c r="G10675" s="72" t="s">
        <v>16</v>
      </c>
      <c r="H10675" s="72" t="s">
        <v>24</v>
      </c>
      <c r="I10675" s="72" t="s">
        <v>18</v>
      </c>
      <c r="J10675" s="72" t="s">
        <v>19</v>
      </c>
      <c r="K10675" s="72" t="s">
        <v>25</v>
      </c>
      <c r="L10675" s="72" t="s">
        <v>26</v>
      </c>
      <c r="M10675" s="72"/>
    </row>
    <row r="10676" spans="2:13" x14ac:dyDescent="0.25">
      <c r="B10676" s="72" t="s">
        <v>12</v>
      </c>
      <c r="C10676" s="72" t="s">
        <v>13</v>
      </c>
      <c r="D10676" s="72" t="s">
        <v>14</v>
      </c>
      <c r="E10676" s="72" t="s">
        <v>41</v>
      </c>
      <c r="F10676" s="73">
        <v>-1013</v>
      </c>
      <c r="G10676" s="72" t="s">
        <v>16</v>
      </c>
      <c r="H10676" s="72" t="s">
        <v>17</v>
      </c>
      <c r="I10676" s="72" t="s">
        <v>18</v>
      </c>
      <c r="J10676" s="72" t="s">
        <v>19</v>
      </c>
      <c r="K10676" s="72" t="s">
        <v>20</v>
      </c>
      <c r="L10676" s="72" t="s">
        <v>233</v>
      </c>
      <c r="M10676" s="72"/>
    </row>
    <row r="10677" spans="2:13" x14ac:dyDescent="0.25">
      <c r="B10677" s="72" t="s">
        <v>12</v>
      </c>
      <c r="C10677" s="72" t="s">
        <v>13</v>
      </c>
      <c r="D10677" s="72" t="s">
        <v>14</v>
      </c>
      <c r="E10677" s="72" t="s">
        <v>51</v>
      </c>
      <c r="F10677" s="73">
        <v>7564</v>
      </c>
      <c r="G10677" s="72" t="s">
        <v>16</v>
      </c>
      <c r="H10677" s="72" t="s">
        <v>17</v>
      </c>
      <c r="I10677" s="72" t="s">
        <v>18</v>
      </c>
      <c r="J10677" s="72" t="s">
        <v>19</v>
      </c>
      <c r="K10677" s="72" t="s">
        <v>25</v>
      </c>
      <c r="L10677" s="72" t="s">
        <v>87</v>
      </c>
      <c r="M10677" s="72"/>
    </row>
    <row r="10678" spans="2:13" x14ac:dyDescent="0.25">
      <c r="B10678" s="72" t="s">
        <v>12</v>
      </c>
      <c r="C10678" s="72" t="s">
        <v>13</v>
      </c>
      <c r="D10678" s="72" t="s">
        <v>14</v>
      </c>
      <c r="E10678" s="72" t="s">
        <v>94</v>
      </c>
      <c r="F10678" s="73">
        <v>145</v>
      </c>
      <c r="G10678" s="72" t="s">
        <v>16</v>
      </c>
      <c r="H10678" s="72" t="s">
        <v>24</v>
      </c>
      <c r="I10678" s="72" t="s">
        <v>18</v>
      </c>
      <c r="J10678" s="72" t="s">
        <v>19</v>
      </c>
      <c r="K10678" s="72" t="s">
        <v>117</v>
      </c>
      <c r="L10678" s="72" t="s">
        <v>679</v>
      </c>
      <c r="M10678" s="72"/>
    </row>
    <row r="10679" spans="2:13" x14ac:dyDescent="0.25">
      <c r="B10679" s="72" t="s">
        <v>12</v>
      </c>
      <c r="C10679" s="72" t="s">
        <v>13</v>
      </c>
      <c r="D10679" s="72" t="s">
        <v>14</v>
      </c>
      <c r="E10679" s="72" t="s">
        <v>156</v>
      </c>
      <c r="F10679" s="73">
        <v>300332</v>
      </c>
      <c r="G10679" s="72" t="s">
        <v>16</v>
      </c>
      <c r="H10679" s="72" t="s">
        <v>24</v>
      </c>
      <c r="I10679" s="72" t="s">
        <v>18</v>
      </c>
      <c r="J10679" s="72" t="s">
        <v>19</v>
      </c>
      <c r="K10679" s="72" t="s">
        <v>49</v>
      </c>
      <c r="L10679" s="72" t="s">
        <v>255</v>
      </c>
      <c r="M10679" s="72"/>
    </row>
    <row r="10680" spans="2:13" x14ac:dyDescent="0.25">
      <c r="B10680" s="72" t="s">
        <v>12</v>
      </c>
      <c r="C10680" s="72" t="s">
        <v>13</v>
      </c>
      <c r="D10680" s="72" t="s">
        <v>14</v>
      </c>
      <c r="E10680" s="72" t="s">
        <v>36</v>
      </c>
      <c r="F10680" s="73">
        <v>150042</v>
      </c>
      <c r="G10680" s="72" t="s">
        <v>16</v>
      </c>
      <c r="H10680" s="72" t="s">
        <v>24</v>
      </c>
      <c r="I10680" s="72" t="s">
        <v>18</v>
      </c>
      <c r="J10680" s="72" t="s">
        <v>19</v>
      </c>
      <c r="K10680" s="72" t="s">
        <v>20</v>
      </c>
      <c r="L10680" s="72" t="s">
        <v>28</v>
      </c>
      <c r="M10680" s="72" t="s">
        <v>29</v>
      </c>
    </row>
    <row r="10681" spans="2:13" x14ac:dyDescent="0.25">
      <c r="B10681" s="72" t="s">
        <v>12</v>
      </c>
      <c r="C10681" s="72" t="s">
        <v>13</v>
      </c>
      <c r="D10681" s="72" t="s">
        <v>14</v>
      </c>
      <c r="E10681" s="72" t="s">
        <v>30</v>
      </c>
      <c r="F10681" s="73">
        <v>-16249</v>
      </c>
      <c r="G10681" s="72" t="s">
        <v>16</v>
      </c>
      <c r="H10681" s="72" t="s">
        <v>24</v>
      </c>
      <c r="I10681" s="72" t="s">
        <v>18</v>
      </c>
      <c r="J10681" s="72" t="s">
        <v>19</v>
      </c>
      <c r="K10681" s="72" t="s">
        <v>37</v>
      </c>
      <c r="L10681" s="72" t="s">
        <v>301</v>
      </c>
      <c r="M10681" s="72"/>
    </row>
    <row r="10682" spans="2:13" x14ac:dyDescent="0.25">
      <c r="B10682" s="72" t="s">
        <v>12</v>
      </c>
      <c r="C10682" s="72" t="s">
        <v>13</v>
      </c>
      <c r="D10682" s="72" t="s">
        <v>14</v>
      </c>
      <c r="E10682" s="72" t="s">
        <v>594</v>
      </c>
      <c r="F10682" s="73">
        <v>1634114</v>
      </c>
      <c r="G10682" s="72" t="s">
        <v>16</v>
      </c>
      <c r="H10682" s="72" t="s">
        <v>24</v>
      </c>
      <c r="I10682" s="72" t="s">
        <v>18</v>
      </c>
      <c r="J10682" s="72" t="s">
        <v>19</v>
      </c>
      <c r="K10682" s="72" t="s">
        <v>25</v>
      </c>
      <c r="L10682" s="72" t="s">
        <v>201</v>
      </c>
      <c r="M10682" s="72"/>
    </row>
    <row r="10683" spans="2:13" x14ac:dyDescent="0.25">
      <c r="B10683" s="72" t="s">
        <v>12</v>
      </c>
      <c r="C10683" s="72" t="s">
        <v>13</v>
      </c>
      <c r="D10683" s="72" t="s">
        <v>14</v>
      </c>
      <c r="E10683" s="72" t="s">
        <v>79</v>
      </c>
      <c r="F10683" s="73">
        <v>-431</v>
      </c>
      <c r="G10683" s="72" t="s">
        <v>16</v>
      </c>
      <c r="H10683" s="72" t="s">
        <v>17</v>
      </c>
      <c r="I10683" s="72" t="s">
        <v>18</v>
      </c>
      <c r="J10683" s="72" t="s">
        <v>19</v>
      </c>
      <c r="K10683" s="72" t="s">
        <v>37</v>
      </c>
      <c r="L10683" s="72" t="s">
        <v>287</v>
      </c>
      <c r="M10683" s="72"/>
    </row>
    <row r="10684" spans="2:13" x14ac:dyDescent="0.25">
      <c r="B10684" s="72" t="s">
        <v>12</v>
      </c>
      <c r="C10684" s="72" t="s">
        <v>13</v>
      </c>
      <c r="D10684" s="72" t="s">
        <v>14</v>
      </c>
      <c r="E10684" s="72" t="s">
        <v>258</v>
      </c>
      <c r="F10684" s="73">
        <v>118872</v>
      </c>
      <c r="G10684" s="72" t="s">
        <v>16</v>
      </c>
      <c r="H10684" s="72" t="s">
        <v>24</v>
      </c>
      <c r="I10684" s="72" t="s">
        <v>18</v>
      </c>
      <c r="J10684" s="72" t="s">
        <v>19</v>
      </c>
      <c r="K10684" s="72" t="s">
        <v>25</v>
      </c>
      <c r="L10684" s="72" t="s">
        <v>115</v>
      </c>
      <c r="M10684" s="72" t="s">
        <v>259</v>
      </c>
    </row>
    <row r="10685" spans="2:13" x14ac:dyDescent="0.25">
      <c r="B10685" s="72" t="s">
        <v>12</v>
      </c>
      <c r="C10685" s="72" t="s">
        <v>13</v>
      </c>
      <c r="D10685" s="72" t="s">
        <v>14</v>
      </c>
      <c r="E10685" s="72" t="s">
        <v>41</v>
      </c>
      <c r="F10685" s="73">
        <v>-369</v>
      </c>
      <c r="G10685" s="72" t="s">
        <v>16</v>
      </c>
      <c r="H10685" s="72" t="s">
        <v>17</v>
      </c>
      <c r="I10685" s="72" t="s">
        <v>18</v>
      </c>
      <c r="J10685" s="72" t="s">
        <v>19</v>
      </c>
      <c r="K10685" s="72" t="s">
        <v>25</v>
      </c>
      <c r="L10685" s="72" t="s">
        <v>434</v>
      </c>
      <c r="M10685" s="72"/>
    </row>
    <row r="10686" spans="2:13" x14ac:dyDescent="0.25">
      <c r="B10686" s="72" t="s">
        <v>12</v>
      </c>
      <c r="C10686" s="72" t="s">
        <v>13</v>
      </c>
      <c r="D10686" s="72" t="s">
        <v>14</v>
      </c>
      <c r="E10686" s="72" t="s">
        <v>146</v>
      </c>
      <c r="F10686" s="73">
        <v>-9</v>
      </c>
      <c r="G10686" s="72" t="s">
        <v>16</v>
      </c>
      <c r="H10686" s="72" t="s">
        <v>24</v>
      </c>
      <c r="I10686" s="72" t="s">
        <v>18</v>
      </c>
      <c r="J10686" s="72" t="s">
        <v>19</v>
      </c>
      <c r="K10686" s="72" t="s">
        <v>25</v>
      </c>
      <c r="L10686" s="72" t="s">
        <v>101</v>
      </c>
      <c r="M10686" s="72"/>
    </row>
    <row r="10687" spans="2:13" x14ac:dyDescent="0.25">
      <c r="B10687" s="72" t="s">
        <v>12</v>
      </c>
      <c r="C10687" s="72" t="s">
        <v>13</v>
      </c>
      <c r="D10687" s="72" t="s">
        <v>14</v>
      </c>
      <c r="E10687" s="72" t="s">
        <v>30</v>
      </c>
      <c r="F10687" s="73">
        <v>-4603</v>
      </c>
      <c r="G10687" s="72" t="s">
        <v>16</v>
      </c>
      <c r="H10687" s="72" t="s">
        <v>17</v>
      </c>
      <c r="I10687" s="72" t="s">
        <v>18</v>
      </c>
      <c r="J10687" s="72" t="s">
        <v>19</v>
      </c>
      <c r="K10687" s="72" t="s">
        <v>25</v>
      </c>
      <c r="L10687" s="72" t="s">
        <v>537</v>
      </c>
      <c r="M10687" s="72"/>
    </row>
    <row r="10688" spans="2:13" x14ac:dyDescent="0.25">
      <c r="B10688" s="72" t="s">
        <v>12</v>
      </c>
      <c r="C10688" s="72" t="s">
        <v>13</v>
      </c>
      <c r="D10688" s="72" t="s">
        <v>14</v>
      </c>
      <c r="E10688" s="72" t="s">
        <v>30</v>
      </c>
      <c r="F10688" s="73">
        <v>-12242</v>
      </c>
      <c r="G10688" s="72" t="s">
        <v>16</v>
      </c>
      <c r="H10688" s="72" t="s">
        <v>24</v>
      </c>
      <c r="I10688" s="72" t="s">
        <v>18</v>
      </c>
      <c r="J10688" s="72" t="s">
        <v>19</v>
      </c>
      <c r="K10688" s="72" t="s">
        <v>25</v>
      </c>
      <c r="L10688" s="72" t="s">
        <v>356</v>
      </c>
      <c r="M10688" s="72"/>
    </row>
    <row r="10689" spans="2:13" x14ac:dyDescent="0.25">
      <c r="B10689" s="72" t="s">
        <v>12</v>
      </c>
      <c r="C10689" s="72" t="s">
        <v>13</v>
      </c>
      <c r="D10689" s="72" t="s">
        <v>14</v>
      </c>
      <c r="E10689" s="72" t="s">
        <v>27</v>
      </c>
      <c r="F10689" s="73">
        <v>165582</v>
      </c>
      <c r="G10689" s="72" t="s">
        <v>16</v>
      </c>
      <c r="H10689" s="72" t="s">
        <v>24</v>
      </c>
      <c r="I10689" s="72" t="s">
        <v>18</v>
      </c>
      <c r="J10689" s="72" t="s">
        <v>19</v>
      </c>
      <c r="K10689" s="72" t="s">
        <v>25</v>
      </c>
      <c r="L10689" s="72" t="s">
        <v>153</v>
      </c>
      <c r="M10689" s="72" t="s">
        <v>29</v>
      </c>
    </row>
    <row r="10690" spans="2:13" x14ac:dyDescent="0.25">
      <c r="B10690" s="72" t="s">
        <v>12</v>
      </c>
      <c r="C10690" s="72" t="s">
        <v>13</v>
      </c>
      <c r="D10690" s="72" t="s">
        <v>14</v>
      </c>
      <c r="E10690" s="72" t="s">
        <v>94</v>
      </c>
      <c r="F10690" s="73">
        <v>5142</v>
      </c>
      <c r="G10690" s="72" t="s">
        <v>16</v>
      </c>
      <c r="H10690" s="72" t="s">
        <v>24</v>
      </c>
      <c r="I10690" s="72" t="s">
        <v>18</v>
      </c>
      <c r="J10690" s="72" t="s">
        <v>19</v>
      </c>
      <c r="K10690" s="72" t="s">
        <v>25</v>
      </c>
      <c r="L10690" s="72" t="s">
        <v>514</v>
      </c>
      <c r="M10690" s="72"/>
    </row>
    <row r="10691" spans="2:13" x14ac:dyDescent="0.25">
      <c r="B10691" s="72" t="s">
        <v>12</v>
      </c>
      <c r="C10691" s="72" t="s">
        <v>13</v>
      </c>
      <c r="D10691" s="72" t="s">
        <v>14</v>
      </c>
      <c r="E10691" s="72" t="s">
        <v>27</v>
      </c>
      <c r="F10691" s="73">
        <v>209477</v>
      </c>
      <c r="G10691" s="72" t="s">
        <v>16</v>
      </c>
      <c r="H10691" s="72" t="s">
        <v>24</v>
      </c>
      <c r="I10691" s="72" t="s">
        <v>18</v>
      </c>
      <c r="J10691" s="72" t="s">
        <v>19</v>
      </c>
      <c r="K10691" s="72" t="s">
        <v>37</v>
      </c>
      <c r="L10691" s="72" t="s">
        <v>188</v>
      </c>
      <c r="M10691" s="72" t="s">
        <v>29</v>
      </c>
    </row>
    <row r="10692" spans="2:13" x14ac:dyDescent="0.25">
      <c r="B10692" s="72" t="s">
        <v>12</v>
      </c>
      <c r="C10692" s="72" t="s">
        <v>13</v>
      </c>
      <c r="D10692" s="72" t="s">
        <v>14</v>
      </c>
      <c r="E10692" s="72" t="s">
        <v>81</v>
      </c>
      <c r="F10692" s="73">
        <v>498846</v>
      </c>
      <c r="G10692" s="72" t="s">
        <v>16</v>
      </c>
      <c r="H10692" s="72" t="s">
        <v>17</v>
      </c>
      <c r="I10692" s="72" t="s">
        <v>18</v>
      </c>
      <c r="J10692" s="72" t="s">
        <v>19</v>
      </c>
      <c r="K10692" s="72" t="s">
        <v>20</v>
      </c>
      <c r="L10692" s="72" t="s">
        <v>199</v>
      </c>
      <c r="M10692" s="72" t="s">
        <v>47</v>
      </c>
    </row>
    <row r="10693" spans="2:13" x14ac:dyDescent="0.25">
      <c r="B10693" s="72" t="s">
        <v>12</v>
      </c>
      <c r="C10693" s="72" t="s">
        <v>13</v>
      </c>
      <c r="D10693" s="72" t="s">
        <v>14</v>
      </c>
      <c r="E10693" s="72" t="s">
        <v>39</v>
      </c>
      <c r="F10693" s="73">
        <v>-35065</v>
      </c>
      <c r="G10693" s="72" t="s">
        <v>16</v>
      </c>
      <c r="H10693" s="72" t="s">
        <v>17</v>
      </c>
      <c r="I10693" s="72" t="s">
        <v>18</v>
      </c>
      <c r="J10693" s="72" t="s">
        <v>19</v>
      </c>
      <c r="K10693" s="72" t="s">
        <v>20</v>
      </c>
      <c r="L10693" s="72" t="s">
        <v>529</v>
      </c>
      <c r="M10693" s="72"/>
    </row>
    <row r="10694" spans="2:13" x14ac:dyDescent="0.25">
      <c r="B10694" s="72" t="s">
        <v>12</v>
      </c>
      <c r="C10694" s="72" t="s">
        <v>13</v>
      </c>
      <c r="D10694" s="72" t="s">
        <v>14</v>
      </c>
      <c r="E10694" s="72" t="s">
        <v>51</v>
      </c>
      <c r="F10694" s="73">
        <v>209896</v>
      </c>
      <c r="G10694" s="72" t="s">
        <v>16</v>
      </c>
      <c r="H10694" s="72" t="s">
        <v>24</v>
      </c>
      <c r="I10694" s="72" t="s">
        <v>18</v>
      </c>
      <c r="J10694" s="72" t="s">
        <v>19</v>
      </c>
      <c r="K10694" s="72" t="s">
        <v>37</v>
      </c>
      <c r="L10694" s="72" t="s">
        <v>274</v>
      </c>
      <c r="M10694" s="72"/>
    </row>
    <row r="10695" spans="2:13" x14ac:dyDescent="0.25">
      <c r="B10695" s="72" t="s">
        <v>12</v>
      </c>
      <c r="C10695" s="72" t="s">
        <v>13</v>
      </c>
      <c r="D10695" s="72" t="s">
        <v>14</v>
      </c>
      <c r="E10695" s="72" t="s">
        <v>146</v>
      </c>
      <c r="F10695" s="73">
        <v>-4214</v>
      </c>
      <c r="G10695" s="72" t="s">
        <v>16</v>
      </c>
      <c r="H10695" s="72" t="s">
        <v>24</v>
      </c>
      <c r="I10695" s="72" t="s">
        <v>18</v>
      </c>
      <c r="J10695" s="72" t="s">
        <v>19</v>
      </c>
      <c r="K10695" s="72" t="s">
        <v>43</v>
      </c>
      <c r="L10695" s="72" t="s">
        <v>447</v>
      </c>
      <c r="M10695" s="72"/>
    </row>
    <row r="10696" spans="2:13" x14ac:dyDescent="0.25">
      <c r="B10696" s="72" t="s">
        <v>12</v>
      </c>
      <c r="C10696" s="72" t="s">
        <v>13</v>
      </c>
      <c r="D10696" s="72" t="s">
        <v>14</v>
      </c>
      <c r="E10696" s="72" t="s">
        <v>36</v>
      </c>
      <c r="F10696" s="73">
        <v>1047846</v>
      </c>
      <c r="G10696" s="72" t="s">
        <v>16</v>
      </c>
      <c r="H10696" s="72" t="s">
        <v>24</v>
      </c>
      <c r="I10696" s="72" t="s">
        <v>18</v>
      </c>
      <c r="J10696" s="72" t="s">
        <v>19</v>
      </c>
      <c r="K10696" s="72" t="s">
        <v>63</v>
      </c>
      <c r="L10696" s="72" t="s">
        <v>515</v>
      </c>
      <c r="M10696" s="72" t="s">
        <v>29</v>
      </c>
    </row>
    <row r="10697" spans="2:13" x14ac:dyDescent="0.25">
      <c r="B10697" s="72" t="s">
        <v>12</v>
      </c>
      <c r="C10697" s="72" t="s">
        <v>13</v>
      </c>
      <c r="D10697" s="72" t="s">
        <v>14</v>
      </c>
      <c r="E10697" s="72" t="s">
        <v>144</v>
      </c>
      <c r="F10697" s="73">
        <v>38517</v>
      </c>
      <c r="G10697" s="72" t="s">
        <v>16</v>
      </c>
      <c r="H10697" s="72" t="s">
        <v>17</v>
      </c>
      <c r="I10697" s="72" t="s">
        <v>48</v>
      </c>
      <c r="J10697" s="72" t="s">
        <v>19</v>
      </c>
      <c r="K10697" s="72" t="s">
        <v>49</v>
      </c>
      <c r="L10697" s="72" t="s">
        <v>178</v>
      </c>
      <c r="M10697" s="72" t="s">
        <v>67</v>
      </c>
    </row>
    <row r="10698" spans="2:13" x14ac:dyDescent="0.25">
      <c r="B10698" s="72" t="s">
        <v>12</v>
      </c>
      <c r="C10698" s="72" t="s">
        <v>13</v>
      </c>
      <c r="D10698" s="72" t="s">
        <v>14</v>
      </c>
      <c r="E10698" s="72" t="s">
        <v>27</v>
      </c>
      <c r="F10698" s="73">
        <v>10387</v>
      </c>
      <c r="G10698" s="72" t="s">
        <v>16</v>
      </c>
      <c r="H10698" s="72" t="s">
        <v>24</v>
      </c>
      <c r="I10698" s="72" t="s">
        <v>18</v>
      </c>
      <c r="J10698" s="72" t="s">
        <v>19</v>
      </c>
      <c r="K10698" s="72" t="s">
        <v>96</v>
      </c>
      <c r="L10698" s="72" t="s">
        <v>457</v>
      </c>
      <c r="M10698" s="72" t="s">
        <v>302</v>
      </c>
    </row>
    <row r="10699" spans="2:13" x14ac:dyDescent="0.25">
      <c r="B10699" s="72" t="s">
        <v>12</v>
      </c>
      <c r="C10699" s="72" t="s">
        <v>13</v>
      </c>
      <c r="D10699" s="72" t="s">
        <v>14</v>
      </c>
      <c r="E10699" s="72" t="s">
        <v>39</v>
      </c>
      <c r="F10699" s="73">
        <v>-3645</v>
      </c>
      <c r="G10699" s="72" t="s">
        <v>16</v>
      </c>
      <c r="H10699" s="72" t="s">
        <v>24</v>
      </c>
      <c r="I10699" s="72" t="s">
        <v>18</v>
      </c>
      <c r="J10699" s="72" t="s">
        <v>19</v>
      </c>
      <c r="K10699" s="72" t="s">
        <v>25</v>
      </c>
      <c r="L10699" s="72" t="s">
        <v>467</v>
      </c>
      <c r="M10699" s="72"/>
    </row>
    <row r="10700" spans="2:13" x14ac:dyDescent="0.25">
      <c r="B10700" s="72" t="s">
        <v>12</v>
      </c>
      <c r="C10700" s="72" t="s">
        <v>13</v>
      </c>
      <c r="D10700" s="72" t="s">
        <v>14</v>
      </c>
      <c r="E10700" s="72" t="s">
        <v>27</v>
      </c>
      <c r="F10700" s="73">
        <v>332474</v>
      </c>
      <c r="G10700" s="72" t="s">
        <v>16</v>
      </c>
      <c r="H10700" s="72" t="s">
        <v>24</v>
      </c>
      <c r="I10700" s="72" t="s">
        <v>18</v>
      </c>
      <c r="J10700" s="72" t="s">
        <v>19</v>
      </c>
      <c r="K10700" s="72" t="s">
        <v>25</v>
      </c>
      <c r="L10700" s="72" t="s">
        <v>481</v>
      </c>
      <c r="M10700" s="72" t="s">
        <v>47</v>
      </c>
    </row>
    <row r="10701" spans="2:13" x14ac:dyDescent="0.25">
      <c r="B10701" s="72" t="s">
        <v>12</v>
      </c>
      <c r="C10701" s="72" t="s">
        <v>13</v>
      </c>
      <c r="D10701" s="72" t="s">
        <v>14</v>
      </c>
      <c r="E10701" s="72" t="s">
        <v>256</v>
      </c>
      <c r="F10701" s="73">
        <v>-20008</v>
      </c>
      <c r="G10701" s="72" t="s">
        <v>16</v>
      </c>
      <c r="H10701" s="72" t="s">
        <v>24</v>
      </c>
      <c r="I10701" s="72" t="s">
        <v>18</v>
      </c>
      <c r="J10701" s="72" t="s">
        <v>19</v>
      </c>
      <c r="K10701" s="72" t="s">
        <v>37</v>
      </c>
      <c r="L10701" s="72" t="s">
        <v>92</v>
      </c>
      <c r="M10701" s="72"/>
    </row>
    <row r="10702" spans="2:13" x14ac:dyDescent="0.25">
      <c r="B10702" s="72" t="s">
        <v>12</v>
      </c>
      <c r="C10702" s="72" t="s">
        <v>13</v>
      </c>
      <c r="D10702" s="72" t="s">
        <v>14</v>
      </c>
      <c r="E10702" s="72" t="s">
        <v>51</v>
      </c>
      <c r="F10702" s="73">
        <v>50432</v>
      </c>
      <c r="G10702" s="72" t="s">
        <v>16</v>
      </c>
      <c r="H10702" s="72" t="s">
        <v>17</v>
      </c>
      <c r="I10702" s="72" t="s">
        <v>18</v>
      </c>
      <c r="J10702" s="72" t="s">
        <v>19</v>
      </c>
      <c r="K10702" s="72" t="s">
        <v>25</v>
      </c>
      <c r="L10702" s="72" t="s">
        <v>314</v>
      </c>
      <c r="M10702" s="72"/>
    </row>
    <row r="10703" spans="2:13" x14ac:dyDescent="0.25">
      <c r="B10703" s="72" t="s">
        <v>12</v>
      </c>
      <c r="C10703" s="72" t="s">
        <v>13</v>
      </c>
      <c r="D10703" s="72" t="s">
        <v>14</v>
      </c>
      <c r="E10703" s="72" t="s">
        <v>39</v>
      </c>
      <c r="F10703" s="73">
        <v>-33921</v>
      </c>
      <c r="G10703" s="72" t="s">
        <v>16</v>
      </c>
      <c r="H10703" s="72" t="s">
        <v>17</v>
      </c>
      <c r="I10703" s="72" t="s">
        <v>18</v>
      </c>
      <c r="J10703" s="72" t="s">
        <v>19</v>
      </c>
      <c r="K10703" s="72" t="s">
        <v>25</v>
      </c>
      <c r="L10703" s="72" t="s">
        <v>260</v>
      </c>
      <c r="M10703" s="72"/>
    </row>
    <row r="10704" spans="2:13" x14ac:dyDescent="0.25">
      <c r="B10704" s="72" t="s">
        <v>12</v>
      </c>
      <c r="C10704" s="72" t="s">
        <v>13</v>
      </c>
      <c r="D10704" s="72" t="s">
        <v>14</v>
      </c>
      <c r="E10704" s="72" t="s">
        <v>41</v>
      </c>
      <c r="F10704" s="73">
        <v>-174</v>
      </c>
      <c r="G10704" s="72" t="s">
        <v>16</v>
      </c>
      <c r="H10704" s="72" t="s">
        <v>24</v>
      </c>
      <c r="I10704" s="72" t="s">
        <v>18</v>
      </c>
      <c r="J10704" s="72" t="s">
        <v>19</v>
      </c>
      <c r="K10704" s="72" t="s">
        <v>25</v>
      </c>
      <c r="L10704" s="72" t="s">
        <v>104</v>
      </c>
      <c r="M10704" s="72"/>
    </row>
    <row r="10705" spans="2:13" x14ac:dyDescent="0.25">
      <c r="B10705" s="72" t="s">
        <v>12</v>
      </c>
      <c r="C10705" s="72" t="s">
        <v>13</v>
      </c>
      <c r="D10705" s="72" t="s">
        <v>14</v>
      </c>
      <c r="E10705" s="72" t="s">
        <v>83</v>
      </c>
      <c r="F10705" s="73">
        <v>1134</v>
      </c>
      <c r="G10705" s="72" t="s">
        <v>16</v>
      </c>
      <c r="H10705" s="72" t="s">
        <v>17</v>
      </c>
      <c r="I10705" s="72" t="s">
        <v>18</v>
      </c>
      <c r="J10705" s="72" t="s">
        <v>19</v>
      </c>
      <c r="K10705" s="72" t="s">
        <v>49</v>
      </c>
      <c r="L10705" s="72" t="s">
        <v>246</v>
      </c>
      <c r="M10705" s="72"/>
    </row>
    <row r="10706" spans="2:13" x14ac:dyDescent="0.25">
      <c r="B10706" s="72" t="s">
        <v>12</v>
      </c>
      <c r="C10706" s="72" t="s">
        <v>13</v>
      </c>
      <c r="D10706" s="72" t="s">
        <v>14</v>
      </c>
      <c r="E10706" s="72" t="s">
        <v>30</v>
      </c>
      <c r="F10706" s="73">
        <v>-4787</v>
      </c>
      <c r="G10706" s="72" t="s">
        <v>16</v>
      </c>
      <c r="H10706" s="72" t="s">
        <v>17</v>
      </c>
      <c r="I10706" s="72" t="s">
        <v>18</v>
      </c>
      <c r="J10706" s="72" t="s">
        <v>19</v>
      </c>
      <c r="K10706" s="72" t="s">
        <v>49</v>
      </c>
      <c r="L10706" s="72" t="s">
        <v>222</v>
      </c>
      <c r="M10706" s="72"/>
    </row>
    <row r="10707" spans="2:13" x14ac:dyDescent="0.25">
      <c r="B10707" s="72" t="s">
        <v>12</v>
      </c>
      <c r="C10707" s="72" t="s">
        <v>13</v>
      </c>
      <c r="D10707" s="72" t="s">
        <v>14</v>
      </c>
      <c r="E10707" s="72" t="s">
        <v>83</v>
      </c>
      <c r="F10707" s="73">
        <v>1556</v>
      </c>
      <c r="G10707" s="72" t="s">
        <v>16</v>
      </c>
      <c r="H10707" s="72" t="s">
        <v>24</v>
      </c>
      <c r="I10707" s="72" t="s">
        <v>18</v>
      </c>
      <c r="J10707" s="72" t="s">
        <v>19</v>
      </c>
      <c r="K10707" s="72" t="s">
        <v>25</v>
      </c>
      <c r="L10707" s="72" t="s">
        <v>275</v>
      </c>
      <c r="M10707" s="72"/>
    </row>
    <row r="10708" spans="2:13" x14ac:dyDescent="0.25">
      <c r="B10708" s="72" t="s">
        <v>12</v>
      </c>
      <c r="C10708" s="72" t="s">
        <v>13</v>
      </c>
      <c r="D10708" s="72" t="s">
        <v>14</v>
      </c>
      <c r="E10708" s="72" t="s">
        <v>45</v>
      </c>
      <c r="F10708" s="73">
        <v>52465</v>
      </c>
      <c r="G10708" s="72" t="s">
        <v>16</v>
      </c>
      <c r="H10708" s="72" t="s">
        <v>24</v>
      </c>
      <c r="I10708" s="72" t="s">
        <v>18</v>
      </c>
      <c r="J10708" s="72" t="s">
        <v>19</v>
      </c>
      <c r="K10708" s="72" t="s">
        <v>157</v>
      </c>
      <c r="L10708" s="72" t="s">
        <v>158</v>
      </c>
      <c r="M10708" s="72" t="s">
        <v>47</v>
      </c>
    </row>
    <row r="10709" spans="2:13" x14ac:dyDescent="0.25">
      <c r="B10709" s="72" t="s">
        <v>12</v>
      </c>
      <c r="C10709" s="72" t="s">
        <v>13</v>
      </c>
      <c r="D10709" s="72" t="s">
        <v>14</v>
      </c>
      <c r="E10709" s="72" t="s">
        <v>51</v>
      </c>
      <c r="F10709" s="73">
        <v>373051</v>
      </c>
      <c r="G10709" s="72" t="s">
        <v>16</v>
      </c>
      <c r="H10709" s="72" t="s">
        <v>24</v>
      </c>
      <c r="I10709" s="72" t="s">
        <v>18</v>
      </c>
      <c r="J10709" s="72" t="s">
        <v>19</v>
      </c>
      <c r="K10709" s="72" t="s">
        <v>37</v>
      </c>
      <c r="L10709" s="72" t="s">
        <v>175</v>
      </c>
      <c r="M10709" s="72"/>
    </row>
    <row r="10710" spans="2:13" x14ac:dyDescent="0.25">
      <c r="B10710" s="72" t="s">
        <v>12</v>
      </c>
      <c r="C10710" s="72" t="s">
        <v>13</v>
      </c>
      <c r="D10710" s="72" t="s">
        <v>14</v>
      </c>
      <c r="E10710" s="72" t="s">
        <v>74</v>
      </c>
      <c r="F10710" s="73">
        <v>6772</v>
      </c>
      <c r="G10710" s="72" t="s">
        <v>16</v>
      </c>
      <c r="H10710" s="72" t="s">
        <v>24</v>
      </c>
      <c r="I10710" s="72" t="s">
        <v>18</v>
      </c>
      <c r="J10710" s="72" t="s">
        <v>19</v>
      </c>
      <c r="K10710" s="72" t="s">
        <v>99</v>
      </c>
      <c r="L10710" s="72" t="s">
        <v>312</v>
      </c>
      <c r="M10710" s="72" t="s">
        <v>302</v>
      </c>
    </row>
    <row r="10711" spans="2:13" x14ac:dyDescent="0.25">
      <c r="B10711" s="72" t="s">
        <v>12</v>
      </c>
      <c r="C10711" s="72" t="s">
        <v>13</v>
      </c>
      <c r="D10711" s="72" t="s">
        <v>14</v>
      </c>
      <c r="E10711" s="72" t="s">
        <v>41</v>
      </c>
      <c r="F10711" s="73">
        <v>-303</v>
      </c>
      <c r="G10711" s="72" t="s">
        <v>16</v>
      </c>
      <c r="H10711" s="72" t="s">
        <v>17</v>
      </c>
      <c r="I10711" s="72" t="s">
        <v>18</v>
      </c>
      <c r="J10711" s="72" t="s">
        <v>19</v>
      </c>
      <c r="K10711" s="72" t="s">
        <v>37</v>
      </c>
      <c r="L10711" s="72" t="s">
        <v>551</v>
      </c>
      <c r="M10711" s="72"/>
    </row>
    <row r="10712" spans="2:13" x14ac:dyDescent="0.25">
      <c r="B10712" s="72" t="s">
        <v>12</v>
      </c>
      <c r="C10712" s="72" t="s">
        <v>13</v>
      </c>
      <c r="D10712" s="72" t="s">
        <v>14</v>
      </c>
      <c r="E10712" s="72" t="s">
        <v>39</v>
      </c>
      <c r="F10712" s="73">
        <v>-11</v>
      </c>
      <c r="G10712" s="72" t="s">
        <v>16</v>
      </c>
      <c r="H10712" s="72" t="s">
        <v>17</v>
      </c>
      <c r="I10712" s="72" t="s">
        <v>18</v>
      </c>
      <c r="J10712" s="72" t="s">
        <v>19</v>
      </c>
      <c r="K10712" s="72" t="s">
        <v>25</v>
      </c>
      <c r="L10712" s="72" t="s">
        <v>525</v>
      </c>
      <c r="M10712" s="72"/>
    </row>
    <row r="10713" spans="2:13" x14ac:dyDescent="0.25">
      <c r="B10713" s="72" t="s">
        <v>12</v>
      </c>
      <c r="C10713" s="72" t="s">
        <v>13</v>
      </c>
      <c r="D10713" s="72" t="s">
        <v>14</v>
      </c>
      <c r="E10713" s="72" t="s">
        <v>65</v>
      </c>
      <c r="F10713" s="73">
        <v>41833</v>
      </c>
      <c r="G10713" s="72" t="s">
        <v>16</v>
      </c>
      <c r="H10713" s="72" t="s">
        <v>24</v>
      </c>
      <c r="I10713" s="72" t="s">
        <v>18</v>
      </c>
      <c r="J10713" s="72" t="s">
        <v>19</v>
      </c>
      <c r="K10713" s="72" t="s">
        <v>117</v>
      </c>
      <c r="L10713" s="72" t="s">
        <v>387</v>
      </c>
      <c r="M10713" s="72" t="s">
        <v>67</v>
      </c>
    </row>
    <row r="10714" spans="2:13" x14ac:dyDescent="0.25">
      <c r="B10714" s="72" t="s">
        <v>12</v>
      </c>
      <c r="C10714" s="72" t="s">
        <v>13</v>
      </c>
      <c r="D10714" s="72" t="s">
        <v>14</v>
      </c>
      <c r="E10714" s="72" t="s">
        <v>30</v>
      </c>
      <c r="F10714" s="73">
        <v>-6243</v>
      </c>
      <c r="G10714" s="72" t="s">
        <v>16</v>
      </c>
      <c r="H10714" s="72" t="s">
        <v>24</v>
      </c>
      <c r="I10714" s="72" t="s">
        <v>18</v>
      </c>
      <c r="J10714" s="72" t="s">
        <v>19</v>
      </c>
      <c r="K10714" s="72" t="s">
        <v>20</v>
      </c>
      <c r="L10714" s="72" t="s">
        <v>483</v>
      </c>
      <c r="M10714" s="72"/>
    </row>
    <row r="10715" spans="2:13" x14ac:dyDescent="0.25">
      <c r="B10715" s="72" t="s">
        <v>12</v>
      </c>
      <c r="C10715" s="72" t="s">
        <v>13</v>
      </c>
      <c r="D10715" s="72" t="s">
        <v>14</v>
      </c>
      <c r="E10715" s="72" t="s">
        <v>36</v>
      </c>
      <c r="F10715" s="73">
        <v>32417</v>
      </c>
      <c r="G10715" s="72" t="s">
        <v>16</v>
      </c>
      <c r="H10715" s="72" t="s">
        <v>24</v>
      </c>
      <c r="I10715" s="72" t="s">
        <v>18</v>
      </c>
      <c r="J10715" s="72" t="s">
        <v>19</v>
      </c>
      <c r="K10715" s="72" t="s">
        <v>25</v>
      </c>
      <c r="L10715" s="72" t="s">
        <v>474</v>
      </c>
      <c r="M10715" s="72" t="s">
        <v>57</v>
      </c>
    </row>
    <row r="10716" spans="2:13" x14ac:dyDescent="0.25">
      <c r="B10716" s="72" t="s">
        <v>12</v>
      </c>
      <c r="C10716" s="72" t="s">
        <v>13</v>
      </c>
      <c r="D10716" s="72" t="s">
        <v>14</v>
      </c>
      <c r="E10716" s="72" t="s">
        <v>144</v>
      </c>
      <c r="F10716" s="73">
        <v>467198</v>
      </c>
      <c r="G10716" s="72" t="s">
        <v>16</v>
      </c>
      <c r="H10716" s="72" t="s">
        <v>17</v>
      </c>
      <c r="I10716" s="72" t="s">
        <v>18</v>
      </c>
      <c r="J10716" s="72" t="s">
        <v>19</v>
      </c>
      <c r="K10716" s="72" t="s">
        <v>25</v>
      </c>
      <c r="L10716" s="72" t="s">
        <v>145</v>
      </c>
      <c r="M10716" s="72" t="s">
        <v>22</v>
      </c>
    </row>
    <row r="10717" spans="2:13" x14ac:dyDescent="0.25">
      <c r="B10717" s="72" t="s">
        <v>12</v>
      </c>
      <c r="C10717" s="72" t="s">
        <v>13</v>
      </c>
      <c r="D10717" s="72" t="s">
        <v>14</v>
      </c>
      <c r="E10717" s="72" t="s">
        <v>36</v>
      </c>
      <c r="F10717" s="73">
        <v>546744</v>
      </c>
      <c r="G10717" s="72" t="s">
        <v>16</v>
      </c>
      <c r="H10717" s="72" t="s">
        <v>17</v>
      </c>
      <c r="I10717" s="72" t="s">
        <v>18</v>
      </c>
      <c r="J10717" s="72" t="s">
        <v>19</v>
      </c>
      <c r="K10717" s="72" t="s">
        <v>20</v>
      </c>
      <c r="L10717" s="72" t="s">
        <v>34</v>
      </c>
      <c r="M10717" s="72" t="s">
        <v>29</v>
      </c>
    </row>
    <row r="10718" spans="2:13" x14ac:dyDescent="0.25">
      <c r="B10718" s="72" t="s">
        <v>12</v>
      </c>
      <c r="C10718" s="72" t="s">
        <v>13</v>
      </c>
      <c r="D10718" s="72" t="s">
        <v>14</v>
      </c>
      <c r="E10718" s="72" t="s">
        <v>30</v>
      </c>
      <c r="F10718" s="73">
        <v>-5490</v>
      </c>
      <c r="G10718" s="72" t="s">
        <v>16</v>
      </c>
      <c r="H10718" s="72" t="s">
        <v>17</v>
      </c>
      <c r="I10718" s="72" t="s">
        <v>18</v>
      </c>
      <c r="J10718" s="72" t="s">
        <v>19</v>
      </c>
      <c r="K10718" s="72" t="s">
        <v>25</v>
      </c>
      <c r="L10718" s="72" t="s">
        <v>87</v>
      </c>
      <c r="M10718" s="72"/>
    </row>
    <row r="10719" spans="2:13" x14ac:dyDescent="0.25">
      <c r="B10719" s="72" t="s">
        <v>12</v>
      </c>
      <c r="C10719" s="72" t="s">
        <v>13</v>
      </c>
      <c r="D10719" s="72" t="s">
        <v>14</v>
      </c>
      <c r="E10719" s="72" t="s">
        <v>30</v>
      </c>
      <c r="F10719" s="73">
        <v>-5971</v>
      </c>
      <c r="G10719" s="72" t="s">
        <v>16</v>
      </c>
      <c r="H10719" s="72" t="s">
        <v>17</v>
      </c>
      <c r="I10719" s="72" t="s">
        <v>18</v>
      </c>
      <c r="J10719" s="72" t="s">
        <v>19</v>
      </c>
      <c r="K10719" s="72" t="s">
        <v>25</v>
      </c>
      <c r="L10719" s="72" t="s">
        <v>377</v>
      </c>
      <c r="M10719" s="72"/>
    </row>
    <row r="10720" spans="2:13" x14ac:dyDescent="0.25">
      <c r="B10720" s="72" t="s">
        <v>12</v>
      </c>
      <c r="C10720" s="72" t="s">
        <v>13</v>
      </c>
      <c r="D10720" s="72" t="s">
        <v>14</v>
      </c>
      <c r="E10720" s="72" t="s">
        <v>123</v>
      </c>
      <c r="F10720" s="73">
        <v>-259</v>
      </c>
      <c r="G10720" s="72" t="s">
        <v>16</v>
      </c>
      <c r="H10720" s="72" t="s">
        <v>24</v>
      </c>
      <c r="I10720" s="72" t="s">
        <v>18</v>
      </c>
      <c r="J10720" s="72" t="s">
        <v>19</v>
      </c>
      <c r="K10720" s="72" t="s">
        <v>63</v>
      </c>
      <c r="L10720" s="72" t="s">
        <v>306</v>
      </c>
      <c r="M10720" s="72"/>
    </row>
    <row r="10721" spans="2:13" x14ac:dyDescent="0.25">
      <c r="B10721" s="72" t="s">
        <v>12</v>
      </c>
      <c r="C10721" s="72" t="s">
        <v>13</v>
      </c>
      <c r="D10721" s="72" t="s">
        <v>14</v>
      </c>
      <c r="E10721" s="72" t="s">
        <v>79</v>
      </c>
      <c r="F10721" s="73">
        <v>-32995</v>
      </c>
      <c r="G10721" s="72" t="s">
        <v>16</v>
      </c>
      <c r="H10721" s="72" t="s">
        <v>24</v>
      </c>
      <c r="I10721" s="72" t="s">
        <v>18</v>
      </c>
      <c r="J10721" s="72" t="s">
        <v>19</v>
      </c>
      <c r="K10721" s="72" t="s">
        <v>25</v>
      </c>
      <c r="L10721" s="72" t="s">
        <v>408</v>
      </c>
      <c r="M10721" s="72"/>
    </row>
    <row r="10722" spans="2:13" x14ac:dyDescent="0.25">
      <c r="B10722" s="72" t="s">
        <v>12</v>
      </c>
      <c r="C10722" s="72" t="s">
        <v>13</v>
      </c>
      <c r="D10722" s="72" t="s">
        <v>14</v>
      </c>
      <c r="E10722" s="72" t="s">
        <v>41</v>
      </c>
      <c r="F10722" s="73">
        <v>-1713</v>
      </c>
      <c r="G10722" s="72" t="s">
        <v>16</v>
      </c>
      <c r="H10722" s="72" t="s">
        <v>24</v>
      </c>
      <c r="I10722" s="72" t="s">
        <v>18</v>
      </c>
      <c r="J10722" s="72" t="s">
        <v>19</v>
      </c>
      <c r="K10722" s="72" t="s">
        <v>96</v>
      </c>
      <c r="L10722" s="72" t="s">
        <v>318</v>
      </c>
      <c r="M10722" s="72"/>
    </row>
    <row r="10723" spans="2:13" x14ac:dyDescent="0.25">
      <c r="B10723" s="72" t="s">
        <v>12</v>
      </c>
      <c r="C10723" s="72" t="s">
        <v>13</v>
      </c>
      <c r="D10723" s="72" t="s">
        <v>14</v>
      </c>
      <c r="E10723" s="72" t="s">
        <v>83</v>
      </c>
      <c r="F10723" s="73">
        <v>4</v>
      </c>
      <c r="G10723" s="72" t="s">
        <v>16</v>
      </c>
      <c r="H10723" s="72" t="s">
        <v>24</v>
      </c>
      <c r="I10723" s="72" t="s">
        <v>18</v>
      </c>
      <c r="J10723" s="72" t="s">
        <v>19</v>
      </c>
      <c r="K10723" s="72" t="s">
        <v>25</v>
      </c>
      <c r="L10723" s="72" t="s">
        <v>283</v>
      </c>
      <c r="M10723" s="72"/>
    </row>
    <row r="10724" spans="2:13" x14ac:dyDescent="0.25">
      <c r="B10724" s="72" t="s">
        <v>12</v>
      </c>
      <c r="C10724" s="72" t="s">
        <v>13</v>
      </c>
      <c r="D10724" s="72" t="s">
        <v>14</v>
      </c>
      <c r="E10724" s="72" t="s">
        <v>79</v>
      </c>
      <c r="F10724" s="73">
        <v>-460</v>
      </c>
      <c r="G10724" s="72" t="s">
        <v>16</v>
      </c>
      <c r="H10724" s="72" t="s">
        <v>17</v>
      </c>
      <c r="I10724" s="72" t="s">
        <v>18</v>
      </c>
      <c r="J10724" s="72" t="s">
        <v>19</v>
      </c>
      <c r="K10724" s="72" t="s">
        <v>25</v>
      </c>
      <c r="L10724" s="72" t="s">
        <v>646</v>
      </c>
      <c r="M10724" s="72"/>
    </row>
    <row r="10725" spans="2:13" x14ac:dyDescent="0.25">
      <c r="B10725" s="72" t="s">
        <v>12</v>
      </c>
      <c r="C10725" s="72" t="s">
        <v>13</v>
      </c>
      <c r="D10725" s="72" t="s">
        <v>14</v>
      </c>
      <c r="E10725" s="72" t="s">
        <v>146</v>
      </c>
      <c r="F10725" s="73">
        <v>-12528</v>
      </c>
      <c r="G10725" s="72" t="s">
        <v>16</v>
      </c>
      <c r="H10725" s="72" t="s">
        <v>24</v>
      </c>
      <c r="I10725" s="72" t="s">
        <v>18</v>
      </c>
      <c r="J10725" s="72" t="s">
        <v>19</v>
      </c>
      <c r="K10725" s="72" t="s">
        <v>49</v>
      </c>
      <c r="L10725" s="72" t="s">
        <v>167</v>
      </c>
      <c r="M10725" s="72"/>
    </row>
    <row r="10726" spans="2:13" x14ac:dyDescent="0.25">
      <c r="B10726" s="72" t="s">
        <v>12</v>
      </c>
      <c r="C10726" s="72" t="s">
        <v>13</v>
      </c>
      <c r="D10726" s="72" t="s">
        <v>14</v>
      </c>
      <c r="E10726" s="72" t="s">
        <v>83</v>
      </c>
      <c r="F10726" s="73">
        <v>137639</v>
      </c>
      <c r="G10726" s="72" t="s">
        <v>16</v>
      </c>
      <c r="H10726" s="72" t="s">
        <v>24</v>
      </c>
      <c r="I10726" s="72" t="s">
        <v>18</v>
      </c>
      <c r="J10726" s="72" t="s">
        <v>19</v>
      </c>
      <c r="K10726" s="72" t="s">
        <v>25</v>
      </c>
      <c r="L10726" s="72" t="s">
        <v>392</v>
      </c>
      <c r="M10726" s="72"/>
    </row>
    <row r="10727" spans="2:13" x14ac:dyDescent="0.25">
      <c r="B10727" s="72" t="s">
        <v>12</v>
      </c>
      <c r="C10727" s="72" t="s">
        <v>13</v>
      </c>
      <c r="D10727" s="72" t="s">
        <v>14</v>
      </c>
      <c r="E10727" s="72" t="s">
        <v>83</v>
      </c>
      <c r="F10727" s="73">
        <v>3266424</v>
      </c>
      <c r="G10727" s="72" t="s">
        <v>16</v>
      </c>
      <c r="H10727" s="72" t="s">
        <v>17</v>
      </c>
      <c r="I10727" s="72" t="s">
        <v>18</v>
      </c>
      <c r="J10727" s="72" t="s">
        <v>19</v>
      </c>
      <c r="K10727" s="72" t="s">
        <v>20</v>
      </c>
      <c r="L10727" s="72" t="s">
        <v>226</v>
      </c>
      <c r="M10727" s="72"/>
    </row>
    <row r="10728" spans="2:13" x14ac:dyDescent="0.25">
      <c r="B10728" s="72" t="s">
        <v>12</v>
      </c>
      <c r="C10728" s="72" t="s">
        <v>13</v>
      </c>
      <c r="D10728" s="72" t="s">
        <v>14</v>
      </c>
      <c r="E10728" s="72" t="s">
        <v>41</v>
      </c>
      <c r="F10728" s="73">
        <v>-38</v>
      </c>
      <c r="G10728" s="72" t="s">
        <v>16</v>
      </c>
      <c r="H10728" s="72" t="s">
        <v>24</v>
      </c>
      <c r="I10728" s="72" t="s">
        <v>18</v>
      </c>
      <c r="J10728" s="72" t="s">
        <v>19</v>
      </c>
      <c r="K10728" s="72" t="s">
        <v>117</v>
      </c>
      <c r="L10728" s="72" t="s">
        <v>484</v>
      </c>
      <c r="M10728" s="72"/>
    </row>
    <row r="10729" spans="2:13" x14ac:dyDescent="0.25">
      <c r="B10729" s="72" t="s">
        <v>12</v>
      </c>
      <c r="C10729" s="72" t="s">
        <v>13</v>
      </c>
      <c r="D10729" s="72" t="s">
        <v>14</v>
      </c>
      <c r="E10729" s="72" t="s">
        <v>94</v>
      </c>
      <c r="F10729" s="73">
        <v>159</v>
      </c>
      <c r="G10729" s="72" t="s">
        <v>269</v>
      </c>
      <c r="H10729" s="72" t="s">
        <v>24</v>
      </c>
      <c r="I10729" s="72" t="s">
        <v>18</v>
      </c>
      <c r="J10729" s="72" t="s">
        <v>438</v>
      </c>
      <c r="K10729" s="72" t="s">
        <v>37</v>
      </c>
      <c r="L10729" s="72" t="s">
        <v>602</v>
      </c>
      <c r="M10729" s="72"/>
    </row>
    <row r="10730" spans="2:13" x14ac:dyDescent="0.25">
      <c r="B10730" s="72" t="s">
        <v>12</v>
      </c>
      <c r="C10730" s="72" t="s">
        <v>13</v>
      </c>
      <c r="D10730" s="72" t="s">
        <v>14</v>
      </c>
      <c r="E10730" s="72" t="s">
        <v>81</v>
      </c>
      <c r="F10730" s="73">
        <v>59944</v>
      </c>
      <c r="G10730" s="72" t="s">
        <v>16</v>
      </c>
      <c r="H10730" s="72" t="s">
        <v>17</v>
      </c>
      <c r="I10730" s="72" t="s">
        <v>18</v>
      </c>
      <c r="J10730" s="72" t="s">
        <v>19</v>
      </c>
      <c r="K10730" s="72" t="s">
        <v>25</v>
      </c>
      <c r="L10730" s="72" t="s">
        <v>622</v>
      </c>
      <c r="M10730" s="72" t="s">
        <v>47</v>
      </c>
    </row>
    <row r="10731" spans="2:13" x14ac:dyDescent="0.25">
      <c r="B10731" s="72" t="s">
        <v>12</v>
      </c>
      <c r="C10731" s="72" t="s">
        <v>13</v>
      </c>
      <c r="D10731" s="72" t="s">
        <v>14</v>
      </c>
      <c r="E10731" s="72" t="s">
        <v>256</v>
      </c>
      <c r="F10731" s="73">
        <v>-67446</v>
      </c>
      <c r="G10731" s="72" t="s">
        <v>16</v>
      </c>
      <c r="H10731" s="72" t="s">
        <v>24</v>
      </c>
      <c r="I10731" s="72" t="s">
        <v>18</v>
      </c>
      <c r="J10731" s="72" t="s">
        <v>19</v>
      </c>
      <c r="K10731" s="72" t="s">
        <v>102</v>
      </c>
      <c r="L10731" s="72" t="s">
        <v>344</v>
      </c>
      <c r="M10731" s="72"/>
    </row>
    <row r="10732" spans="2:13" x14ac:dyDescent="0.25">
      <c r="B10732" s="72" t="s">
        <v>12</v>
      </c>
      <c r="C10732" s="72" t="s">
        <v>13</v>
      </c>
      <c r="D10732" s="72" t="s">
        <v>14</v>
      </c>
      <c r="E10732" s="72" t="s">
        <v>144</v>
      </c>
      <c r="F10732" s="73">
        <v>571355</v>
      </c>
      <c r="G10732" s="72" t="s">
        <v>16</v>
      </c>
      <c r="H10732" s="72" t="s">
        <v>24</v>
      </c>
      <c r="I10732" s="72" t="s">
        <v>18</v>
      </c>
      <c r="J10732" s="72" t="s">
        <v>19</v>
      </c>
      <c r="K10732" s="72" t="s">
        <v>25</v>
      </c>
      <c r="L10732" s="72" t="s">
        <v>406</v>
      </c>
      <c r="M10732" s="72" t="s">
        <v>184</v>
      </c>
    </row>
    <row r="10733" spans="2:13" x14ac:dyDescent="0.25">
      <c r="B10733" s="72" t="s">
        <v>12</v>
      </c>
      <c r="C10733" s="72" t="s">
        <v>13</v>
      </c>
      <c r="D10733" s="72" t="s">
        <v>14</v>
      </c>
      <c r="E10733" s="72" t="s">
        <v>353</v>
      </c>
      <c r="F10733" s="73">
        <v>111886</v>
      </c>
      <c r="G10733" s="72" t="s">
        <v>16</v>
      </c>
      <c r="H10733" s="72" t="s">
        <v>24</v>
      </c>
      <c r="I10733" s="72" t="s">
        <v>18</v>
      </c>
      <c r="J10733" s="72" t="s">
        <v>19</v>
      </c>
      <c r="K10733" s="72" t="s">
        <v>49</v>
      </c>
      <c r="L10733" s="72" t="s">
        <v>82</v>
      </c>
      <c r="M10733" s="72" t="s">
        <v>133</v>
      </c>
    </row>
    <row r="10734" spans="2:13" x14ac:dyDescent="0.25">
      <c r="B10734" s="72" t="s">
        <v>12</v>
      </c>
      <c r="C10734" s="72" t="s">
        <v>13</v>
      </c>
      <c r="D10734" s="72" t="s">
        <v>14</v>
      </c>
      <c r="E10734" s="72" t="s">
        <v>79</v>
      </c>
      <c r="F10734" s="73">
        <v>-71791</v>
      </c>
      <c r="G10734" s="72" t="s">
        <v>16</v>
      </c>
      <c r="H10734" s="72" t="s">
        <v>17</v>
      </c>
      <c r="I10734" s="72" t="s">
        <v>18</v>
      </c>
      <c r="J10734" s="72" t="s">
        <v>19</v>
      </c>
      <c r="K10734" s="72" t="s">
        <v>20</v>
      </c>
      <c r="L10734" s="72" t="s">
        <v>181</v>
      </c>
      <c r="M10734" s="72"/>
    </row>
    <row r="10735" spans="2:13" x14ac:dyDescent="0.25">
      <c r="B10735" s="72" t="s">
        <v>12</v>
      </c>
      <c r="C10735" s="72" t="s">
        <v>13</v>
      </c>
      <c r="D10735" s="72" t="s">
        <v>14</v>
      </c>
      <c r="E10735" s="72" t="s">
        <v>27</v>
      </c>
      <c r="F10735" s="73">
        <v>110183</v>
      </c>
      <c r="G10735" s="72" t="s">
        <v>16</v>
      </c>
      <c r="H10735" s="72" t="s">
        <v>24</v>
      </c>
      <c r="I10735" s="72" t="s">
        <v>18</v>
      </c>
      <c r="J10735" s="72" t="s">
        <v>19</v>
      </c>
      <c r="K10735" s="72" t="s">
        <v>37</v>
      </c>
      <c r="L10735" s="72" t="s">
        <v>151</v>
      </c>
      <c r="M10735" s="72" t="s">
        <v>57</v>
      </c>
    </row>
    <row r="10736" spans="2:13" x14ac:dyDescent="0.25">
      <c r="B10736" s="72" t="s">
        <v>12</v>
      </c>
      <c r="C10736" s="72" t="s">
        <v>13</v>
      </c>
      <c r="D10736" s="72" t="s">
        <v>14</v>
      </c>
      <c r="E10736" s="72" t="s">
        <v>58</v>
      </c>
      <c r="F10736" s="73">
        <v>102031</v>
      </c>
      <c r="G10736" s="72" t="s">
        <v>16</v>
      </c>
      <c r="H10736" s="72" t="s">
        <v>24</v>
      </c>
      <c r="I10736" s="72" t="s">
        <v>18</v>
      </c>
      <c r="J10736" s="72" t="s">
        <v>19</v>
      </c>
      <c r="K10736" s="72" t="s">
        <v>117</v>
      </c>
      <c r="L10736" s="72" t="s">
        <v>545</v>
      </c>
      <c r="M10736" s="72" t="s">
        <v>47</v>
      </c>
    </row>
    <row r="10737" spans="2:13" x14ac:dyDescent="0.25">
      <c r="B10737" s="72" t="s">
        <v>12</v>
      </c>
      <c r="C10737" s="72" t="s">
        <v>13</v>
      </c>
      <c r="D10737" s="72" t="s">
        <v>14</v>
      </c>
      <c r="E10737" s="72" t="s">
        <v>81</v>
      </c>
      <c r="F10737" s="73">
        <v>13013</v>
      </c>
      <c r="G10737" s="72" t="s">
        <v>16</v>
      </c>
      <c r="H10737" s="72" t="s">
        <v>24</v>
      </c>
      <c r="I10737" s="72" t="s">
        <v>18</v>
      </c>
      <c r="J10737" s="72" t="s">
        <v>19</v>
      </c>
      <c r="K10737" s="72" t="s">
        <v>37</v>
      </c>
      <c r="L10737" s="72" t="s">
        <v>354</v>
      </c>
      <c r="M10737" s="72" t="s">
        <v>57</v>
      </c>
    </row>
    <row r="10738" spans="2:13" x14ac:dyDescent="0.25">
      <c r="B10738" s="72" t="s">
        <v>12</v>
      </c>
      <c r="C10738" s="72" t="s">
        <v>13</v>
      </c>
      <c r="D10738" s="72" t="s">
        <v>14</v>
      </c>
      <c r="E10738" s="72" t="s">
        <v>39</v>
      </c>
      <c r="F10738" s="73">
        <v>-331259</v>
      </c>
      <c r="G10738" s="72" t="s">
        <v>16</v>
      </c>
      <c r="H10738" s="72" t="s">
        <v>24</v>
      </c>
      <c r="I10738" s="72" t="s">
        <v>18</v>
      </c>
      <c r="J10738" s="72" t="s">
        <v>19</v>
      </c>
      <c r="K10738" s="72" t="s">
        <v>37</v>
      </c>
      <c r="L10738" s="72" t="s">
        <v>218</v>
      </c>
      <c r="M10738" s="72"/>
    </row>
    <row r="10739" spans="2:13" x14ac:dyDescent="0.25">
      <c r="B10739" s="72" t="s">
        <v>12</v>
      </c>
      <c r="C10739" s="72" t="s">
        <v>13</v>
      </c>
      <c r="D10739" s="72" t="s">
        <v>14</v>
      </c>
      <c r="E10739" s="72" t="s">
        <v>353</v>
      </c>
      <c r="F10739" s="73">
        <v>45008</v>
      </c>
      <c r="G10739" s="72" t="s">
        <v>16</v>
      </c>
      <c r="H10739" s="72" t="s">
        <v>17</v>
      </c>
      <c r="I10739" s="72" t="s">
        <v>18</v>
      </c>
      <c r="J10739" s="72" t="s">
        <v>19</v>
      </c>
      <c r="K10739" s="72" t="s">
        <v>37</v>
      </c>
      <c r="L10739" s="72" t="s">
        <v>317</v>
      </c>
      <c r="M10739" s="72" t="s">
        <v>67</v>
      </c>
    </row>
    <row r="10740" spans="2:13" x14ac:dyDescent="0.25">
      <c r="B10740" s="72" t="s">
        <v>12</v>
      </c>
      <c r="C10740" s="72" t="s">
        <v>13</v>
      </c>
      <c r="D10740" s="72" t="s">
        <v>14</v>
      </c>
      <c r="E10740" s="72" t="s">
        <v>85</v>
      </c>
      <c r="F10740" s="73">
        <v>1129067</v>
      </c>
      <c r="G10740" s="72" t="s">
        <v>16</v>
      </c>
      <c r="H10740" s="72" t="s">
        <v>24</v>
      </c>
      <c r="I10740" s="72" t="s">
        <v>18</v>
      </c>
      <c r="J10740" s="72" t="s">
        <v>19</v>
      </c>
      <c r="K10740" s="72" t="s">
        <v>157</v>
      </c>
      <c r="L10740" s="72" t="s">
        <v>282</v>
      </c>
      <c r="M10740" s="72"/>
    </row>
    <row r="10741" spans="2:13" x14ac:dyDescent="0.25">
      <c r="B10741" s="72" t="s">
        <v>12</v>
      </c>
      <c r="C10741" s="72" t="s">
        <v>13</v>
      </c>
      <c r="D10741" s="72" t="s">
        <v>14</v>
      </c>
      <c r="E10741" s="72" t="s">
        <v>33</v>
      </c>
      <c r="F10741" s="73">
        <v>142446</v>
      </c>
      <c r="G10741" s="72" t="s">
        <v>16</v>
      </c>
      <c r="H10741" s="72" t="s">
        <v>17</v>
      </c>
      <c r="I10741" s="72" t="s">
        <v>18</v>
      </c>
      <c r="J10741" s="72" t="s">
        <v>19</v>
      </c>
      <c r="K10741" s="72" t="s">
        <v>25</v>
      </c>
      <c r="L10741" s="72" t="s">
        <v>69</v>
      </c>
      <c r="M10741" s="72" t="s">
        <v>35</v>
      </c>
    </row>
    <row r="10742" spans="2:13" x14ac:dyDescent="0.25">
      <c r="B10742" s="72" t="s">
        <v>12</v>
      </c>
      <c r="C10742" s="72" t="s">
        <v>13</v>
      </c>
      <c r="D10742" s="72" t="s">
        <v>14</v>
      </c>
      <c r="E10742" s="72" t="s">
        <v>94</v>
      </c>
      <c r="F10742" s="73">
        <v>293387</v>
      </c>
      <c r="G10742" s="72" t="s">
        <v>16</v>
      </c>
      <c r="H10742" s="72" t="s">
        <v>24</v>
      </c>
      <c r="I10742" s="72" t="s">
        <v>18</v>
      </c>
      <c r="J10742" s="72" t="s">
        <v>19</v>
      </c>
      <c r="K10742" s="72" t="s">
        <v>37</v>
      </c>
      <c r="L10742" s="72" t="s">
        <v>422</v>
      </c>
      <c r="M10742" s="72"/>
    </row>
    <row r="10743" spans="2:13" x14ac:dyDescent="0.25">
      <c r="B10743" s="72" t="s">
        <v>12</v>
      </c>
      <c r="C10743" s="72" t="s">
        <v>13</v>
      </c>
      <c r="D10743" s="72" t="s">
        <v>14</v>
      </c>
      <c r="E10743" s="72" t="s">
        <v>83</v>
      </c>
      <c r="F10743" s="73">
        <v>1363069</v>
      </c>
      <c r="G10743" s="72" t="s">
        <v>16</v>
      </c>
      <c r="H10743" s="72" t="s">
        <v>24</v>
      </c>
      <c r="I10743" s="72" t="s">
        <v>18</v>
      </c>
      <c r="J10743" s="72" t="s">
        <v>19</v>
      </c>
      <c r="K10743" s="72" t="s">
        <v>185</v>
      </c>
      <c r="L10743" s="72" t="s">
        <v>409</v>
      </c>
      <c r="M10743" s="72"/>
    </row>
    <row r="10744" spans="2:13" x14ac:dyDescent="0.25">
      <c r="B10744" s="72" t="s">
        <v>12</v>
      </c>
      <c r="C10744" s="72" t="s">
        <v>13</v>
      </c>
      <c r="D10744" s="72" t="s">
        <v>14</v>
      </c>
      <c r="E10744" s="72" t="s">
        <v>27</v>
      </c>
      <c r="F10744" s="73">
        <v>38291</v>
      </c>
      <c r="G10744" s="72" t="s">
        <v>16</v>
      </c>
      <c r="H10744" s="72" t="s">
        <v>24</v>
      </c>
      <c r="I10744" s="72" t="s">
        <v>18</v>
      </c>
      <c r="J10744" s="72" t="s">
        <v>19</v>
      </c>
      <c r="K10744" s="72" t="s">
        <v>20</v>
      </c>
      <c r="L10744" s="72" t="s">
        <v>28</v>
      </c>
      <c r="M10744" s="72" t="s">
        <v>29</v>
      </c>
    </row>
    <row r="10745" spans="2:13" x14ac:dyDescent="0.25">
      <c r="B10745" s="72" t="s">
        <v>12</v>
      </c>
      <c r="C10745" s="72" t="s">
        <v>13</v>
      </c>
      <c r="D10745" s="72" t="s">
        <v>14</v>
      </c>
      <c r="E10745" s="72" t="s">
        <v>36</v>
      </c>
      <c r="F10745" s="73">
        <v>143661</v>
      </c>
      <c r="G10745" s="72" t="s">
        <v>16</v>
      </c>
      <c r="H10745" s="72" t="s">
        <v>24</v>
      </c>
      <c r="I10745" s="72" t="s">
        <v>48</v>
      </c>
      <c r="J10745" s="72" t="s">
        <v>19</v>
      </c>
      <c r="K10745" s="72" t="s">
        <v>43</v>
      </c>
      <c r="L10745" s="72" t="s">
        <v>472</v>
      </c>
      <c r="M10745" s="72" t="s">
        <v>57</v>
      </c>
    </row>
    <row r="10746" spans="2:13" x14ac:dyDescent="0.25">
      <c r="B10746" s="72" t="s">
        <v>12</v>
      </c>
      <c r="C10746" s="72" t="s">
        <v>13</v>
      </c>
      <c r="D10746" s="72" t="s">
        <v>14</v>
      </c>
      <c r="E10746" s="72" t="s">
        <v>94</v>
      </c>
      <c r="F10746" s="73">
        <v>7718</v>
      </c>
      <c r="G10746" s="72" t="s">
        <v>16</v>
      </c>
      <c r="H10746" s="72" t="s">
        <v>17</v>
      </c>
      <c r="I10746" s="72" t="s">
        <v>48</v>
      </c>
      <c r="J10746" s="72" t="s">
        <v>19</v>
      </c>
      <c r="K10746" s="72" t="s">
        <v>49</v>
      </c>
      <c r="L10746" s="72" t="s">
        <v>255</v>
      </c>
      <c r="M10746" s="72"/>
    </row>
    <row r="10747" spans="2:13" x14ac:dyDescent="0.25">
      <c r="B10747" s="72" t="s">
        <v>12</v>
      </c>
      <c r="C10747" s="72" t="s">
        <v>13</v>
      </c>
      <c r="D10747" s="72" t="s">
        <v>14</v>
      </c>
      <c r="E10747" s="72" t="s">
        <v>83</v>
      </c>
      <c r="F10747" s="73">
        <v>29056</v>
      </c>
      <c r="G10747" s="72" t="s">
        <v>16</v>
      </c>
      <c r="H10747" s="72" t="s">
        <v>17</v>
      </c>
      <c r="I10747" s="72" t="s">
        <v>18</v>
      </c>
      <c r="J10747" s="72" t="s">
        <v>19</v>
      </c>
      <c r="K10747" s="72" t="s">
        <v>25</v>
      </c>
      <c r="L10747" s="72" t="s">
        <v>621</v>
      </c>
      <c r="M10747" s="72"/>
    </row>
    <row r="10748" spans="2:13" x14ac:dyDescent="0.25">
      <c r="B10748" s="72" t="s">
        <v>12</v>
      </c>
      <c r="C10748" s="72" t="s">
        <v>13</v>
      </c>
      <c r="D10748" s="72" t="s">
        <v>14</v>
      </c>
      <c r="E10748" s="72" t="s">
        <v>51</v>
      </c>
      <c r="F10748" s="73">
        <v>46972</v>
      </c>
      <c r="G10748" s="72" t="s">
        <v>16</v>
      </c>
      <c r="H10748" s="72" t="s">
        <v>17</v>
      </c>
      <c r="I10748" s="72" t="s">
        <v>18</v>
      </c>
      <c r="J10748" s="72" t="s">
        <v>19</v>
      </c>
      <c r="K10748" s="72" t="s">
        <v>25</v>
      </c>
      <c r="L10748" s="72" t="s">
        <v>286</v>
      </c>
      <c r="M10748" s="72"/>
    </row>
    <row r="10749" spans="2:13" x14ac:dyDescent="0.25">
      <c r="B10749" s="72" t="s">
        <v>12</v>
      </c>
      <c r="C10749" s="72" t="s">
        <v>13</v>
      </c>
      <c r="D10749" s="72" t="s">
        <v>14</v>
      </c>
      <c r="E10749" s="72" t="s">
        <v>55</v>
      </c>
      <c r="F10749" s="73">
        <v>158796</v>
      </c>
      <c r="G10749" s="72" t="s">
        <v>16</v>
      </c>
      <c r="H10749" s="72" t="s">
        <v>24</v>
      </c>
      <c r="I10749" s="72" t="s">
        <v>18</v>
      </c>
      <c r="J10749" s="72" t="s">
        <v>19</v>
      </c>
      <c r="K10749" s="72" t="s">
        <v>99</v>
      </c>
      <c r="L10749" s="72" t="s">
        <v>357</v>
      </c>
      <c r="M10749" s="72" t="s">
        <v>29</v>
      </c>
    </row>
    <row r="10750" spans="2:13" x14ac:dyDescent="0.25">
      <c r="B10750" s="72" t="s">
        <v>12</v>
      </c>
      <c r="C10750" s="72" t="s">
        <v>13</v>
      </c>
      <c r="D10750" s="72" t="s">
        <v>14</v>
      </c>
      <c r="E10750" s="72" t="s">
        <v>132</v>
      </c>
      <c r="F10750" s="73">
        <v>254795</v>
      </c>
      <c r="G10750" s="72" t="s">
        <v>16</v>
      </c>
      <c r="H10750" s="72" t="s">
        <v>24</v>
      </c>
      <c r="I10750" s="72" t="s">
        <v>18</v>
      </c>
      <c r="J10750" s="72" t="s">
        <v>19</v>
      </c>
      <c r="K10750" s="72" t="s">
        <v>102</v>
      </c>
      <c r="L10750" s="72" t="s">
        <v>344</v>
      </c>
      <c r="M10750" s="72" t="s">
        <v>67</v>
      </c>
    </row>
    <row r="10751" spans="2:13" x14ac:dyDescent="0.25">
      <c r="B10751" s="72" t="s">
        <v>12</v>
      </c>
      <c r="C10751" s="72" t="s">
        <v>13</v>
      </c>
      <c r="D10751" s="72" t="s">
        <v>14</v>
      </c>
      <c r="E10751" s="72" t="s">
        <v>123</v>
      </c>
      <c r="F10751" s="73">
        <v>-5245</v>
      </c>
      <c r="G10751" s="72" t="s">
        <v>16</v>
      </c>
      <c r="H10751" s="72" t="s">
        <v>24</v>
      </c>
      <c r="I10751" s="72" t="s">
        <v>48</v>
      </c>
      <c r="J10751" s="72" t="s">
        <v>19</v>
      </c>
      <c r="K10751" s="72" t="s">
        <v>102</v>
      </c>
      <c r="L10751" s="72" t="s">
        <v>196</v>
      </c>
      <c r="M10751" s="72"/>
    </row>
    <row r="10752" spans="2:13" x14ac:dyDescent="0.25">
      <c r="B10752" s="72" t="s">
        <v>12</v>
      </c>
      <c r="C10752" s="72" t="s">
        <v>13</v>
      </c>
      <c r="D10752" s="72" t="s">
        <v>14</v>
      </c>
      <c r="E10752" s="72" t="s">
        <v>68</v>
      </c>
      <c r="F10752" s="73">
        <v>-138131</v>
      </c>
      <c r="G10752" s="72" t="s">
        <v>16</v>
      </c>
      <c r="H10752" s="72" t="s">
        <v>17</v>
      </c>
      <c r="I10752" s="72" t="s">
        <v>18</v>
      </c>
      <c r="J10752" s="72" t="s">
        <v>19</v>
      </c>
      <c r="K10752" s="72" t="s">
        <v>37</v>
      </c>
      <c r="L10752" s="72" t="s">
        <v>193</v>
      </c>
      <c r="M10752" s="72"/>
    </row>
    <row r="10753" spans="2:13" x14ac:dyDescent="0.25">
      <c r="B10753" s="72" t="s">
        <v>12</v>
      </c>
      <c r="C10753" s="72" t="s">
        <v>13</v>
      </c>
      <c r="D10753" s="72" t="s">
        <v>14</v>
      </c>
      <c r="E10753" s="72" t="s">
        <v>132</v>
      </c>
      <c r="F10753" s="73">
        <v>216488</v>
      </c>
      <c r="G10753" s="72" t="s">
        <v>16</v>
      </c>
      <c r="H10753" s="72" t="s">
        <v>24</v>
      </c>
      <c r="I10753" s="72" t="s">
        <v>18</v>
      </c>
      <c r="J10753" s="72" t="s">
        <v>19</v>
      </c>
      <c r="K10753" s="72" t="s">
        <v>96</v>
      </c>
      <c r="L10753" s="72" t="s">
        <v>391</v>
      </c>
      <c r="M10753" s="72" t="s">
        <v>184</v>
      </c>
    </row>
    <row r="10754" spans="2:13" x14ac:dyDescent="0.25">
      <c r="B10754" s="72" t="s">
        <v>12</v>
      </c>
      <c r="C10754" s="72" t="s">
        <v>13</v>
      </c>
      <c r="D10754" s="72" t="s">
        <v>14</v>
      </c>
      <c r="E10754" s="72" t="s">
        <v>51</v>
      </c>
      <c r="F10754" s="73">
        <v>24671</v>
      </c>
      <c r="G10754" s="72" t="s">
        <v>16</v>
      </c>
      <c r="H10754" s="72" t="s">
        <v>17</v>
      </c>
      <c r="I10754" s="72" t="s">
        <v>18</v>
      </c>
      <c r="J10754" s="72" t="s">
        <v>19</v>
      </c>
      <c r="K10754" s="72" t="s">
        <v>25</v>
      </c>
      <c r="L10754" s="72" t="s">
        <v>219</v>
      </c>
      <c r="M10754" s="72"/>
    </row>
    <row r="10755" spans="2:13" x14ac:dyDescent="0.25">
      <c r="B10755" s="72" t="s">
        <v>12</v>
      </c>
      <c r="C10755" s="72" t="s">
        <v>13</v>
      </c>
      <c r="D10755" s="72" t="s">
        <v>14</v>
      </c>
      <c r="E10755" s="72" t="s">
        <v>27</v>
      </c>
      <c r="F10755" s="73">
        <v>59319</v>
      </c>
      <c r="G10755" s="72" t="s">
        <v>16</v>
      </c>
      <c r="H10755" s="72" t="s">
        <v>24</v>
      </c>
      <c r="I10755" s="72" t="s">
        <v>18</v>
      </c>
      <c r="J10755" s="72" t="s">
        <v>19</v>
      </c>
      <c r="K10755" s="72" t="s">
        <v>37</v>
      </c>
      <c r="L10755" s="72" t="s">
        <v>182</v>
      </c>
      <c r="M10755" s="72" t="s">
        <v>57</v>
      </c>
    </row>
    <row r="10756" spans="2:13" x14ac:dyDescent="0.25">
      <c r="B10756" s="72" t="s">
        <v>12</v>
      </c>
      <c r="C10756" s="72" t="s">
        <v>13</v>
      </c>
      <c r="D10756" s="72" t="s">
        <v>14</v>
      </c>
      <c r="E10756" s="72" t="s">
        <v>51</v>
      </c>
      <c r="F10756" s="73">
        <v>26943</v>
      </c>
      <c r="G10756" s="72" t="s">
        <v>16</v>
      </c>
      <c r="H10756" s="72" t="s">
        <v>24</v>
      </c>
      <c r="I10756" s="72" t="s">
        <v>18</v>
      </c>
      <c r="J10756" s="72" t="s">
        <v>19</v>
      </c>
      <c r="K10756" s="72" t="s">
        <v>130</v>
      </c>
      <c r="L10756" s="72" t="s">
        <v>610</v>
      </c>
      <c r="M10756" s="72"/>
    </row>
    <row r="10757" spans="2:13" x14ac:dyDescent="0.25">
      <c r="B10757" s="72" t="s">
        <v>12</v>
      </c>
      <c r="C10757" s="72" t="s">
        <v>13</v>
      </c>
      <c r="D10757" s="72" t="s">
        <v>14</v>
      </c>
      <c r="E10757" s="72" t="s">
        <v>94</v>
      </c>
      <c r="F10757" s="73">
        <v>90733</v>
      </c>
      <c r="G10757" s="72" t="s">
        <v>16</v>
      </c>
      <c r="H10757" s="72" t="s">
        <v>17</v>
      </c>
      <c r="I10757" s="72" t="s">
        <v>18</v>
      </c>
      <c r="J10757" s="72" t="s">
        <v>19</v>
      </c>
      <c r="K10757" s="72" t="s">
        <v>37</v>
      </c>
      <c r="L10757" s="72" t="s">
        <v>317</v>
      </c>
      <c r="M10757" s="72"/>
    </row>
    <row r="10758" spans="2:13" x14ac:dyDescent="0.25">
      <c r="B10758" s="72" t="s">
        <v>12</v>
      </c>
      <c r="C10758" s="72" t="s">
        <v>13</v>
      </c>
      <c r="D10758" s="72" t="s">
        <v>14</v>
      </c>
      <c r="E10758" s="72" t="s">
        <v>577</v>
      </c>
      <c r="F10758" s="73">
        <v>-2316</v>
      </c>
      <c r="G10758" s="72" t="s">
        <v>269</v>
      </c>
      <c r="H10758" s="72" t="s">
        <v>24</v>
      </c>
      <c r="I10758" s="72" t="s">
        <v>18</v>
      </c>
      <c r="J10758" s="72" t="s">
        <v>19</v>
      </c>
      <c r="K10758" s="72"/>
      <c r="L10758" s="72"/>
      <c r="M10758" s="72"/>
    </row>
    <row r="10759" spans="2:13" x14ac:dyDescent="0.25">
      <c r="B10759" s="72" t="s">
        <v>12</v>
      </c>
      <c r="C10759" s="72" t="s">
        <v>13</v>
      </c>
      <c r="D10759" s="72" t="s">
        <v>14</v>
      </c>
      <c r="E10759" s="72" t="s">
        <v>55</v>
      </c>
      <c r="F10759" s="73">
        <v>624603</v>
      </c>
      <c r="G10759" s="72" t="s">
        <v>16</v>
      </c>
      <c r="H10759" s="72" t="s">
        <v>17</v>
      </c>
      <c r="I10759" s="72" t="s">
        <v>18</v>
      </c>
      <c r="J10759" s="72" t="s">
        <v>19</v>
      </c>
      <c r="K10759" s="72" t="s">
        <v>25</v>
      </c>
      <c r="L10759" s="72" t="s">
        <v>680</v>
      </c>
      <c r="M10759" s="72" t="s">
        <v>112</v>
      </c>
    </row>
    <row r="10760" spans="2:13" x14ac:dyDescent="0.25">
      <c r="B10760" s="72" t="s">
        <v>12</v>
      </c>
      <c r="C10760" s="72" t="s">
        <v>13</v>
      </c>
      <c r="D10760" s="72" t="s">
        <v>14</v>
      </c>
      <c r="E10760" s="72" t="s">
        <v>41</v>
      </c>
      <c r="F10760" s="73">
        <v>-139</v>
      </c>
      <c r="G10760" s="72" t="s">
        <v>16</v>
      </c>
      <c r="H10760" s="72" t="s">
        <v>24</v>
      </c>
      <c r="I10760" s="72" t="s">
        <v>18</v>
      </c>
      <c r="J10760" s="72" t="s">
        <v>19</v>
      </c>
      <c r="K10760" s="72" t="s">
        <v>37</v>
      </c>
      <c r="L10760" s="72" t="s">
        <v>352</v>
      </c>
      <c r="M10760" s="72"/>
    </row>
    <row r="10761" spans="2:13" x14ac:dyDescent="0.25">
      <c r="B10761" s="72" t="s">
        <v>12</v>
      </c>
      <c r="C10761" s="72" t="s">
        <v>13</v>
      </c>
      <c r="D10761" s="72" t="s">
        <v>14</v>
      </c>
      <c r="E10761" s="72" t="s">
        <v>81</v>
      </c>
      <c r="F10761" s="73">
        <v>44699</v>
      </c>
      <c r="G10761" s="72" t="s">
        <v>16</v>
      </c>
      <c r="H10761" s="72" t="s">
        <v>24</v>
      </c>
      <c r="I10761" s="72" t="s">
        <v>18</v>
      </c>
      <c r="J10761" s="72" t="s">
        <v>19</v>
      </c>
      <c r="K10761" s="72" t="s">
        <v>31</v>
      </c>
      <c r="L10761" s="72" t="s">
        <v>346</v>
      </c>
      <c r="M10761" s="72" t="s">
        <v>47</v>
      </c>
    </row>
    <row r="10762" spans="2:13" x14ac:dyDescent="0.25">
      <c r="B10762" s="72" t="s">
        <v>12</v>
      </c>
      <c r="C10762" s="72" t="s">
        <v>13</v>
      </c>
      <c r="D10762" s="72" t="s">
        <v>14</v>
      </c>
      <c r="E10762" s="72" t="s">
        <v>51</v>
      </c>
      <c r="F10762" s="73">
        <v>987</v>
      </c>
      <c r="G10762" s="72" t="s">
        <v>16</v>
      </c>
      <c r="H10762" s="72" t="s">
        <v>24</v>
      </c>
      <c r="I10762" s="72" t="s">
        <v>18</v>
      </c>
      <c r="J10762" s="72" t="s">
        <v>19</v>
      </c>
      <c r="K10762" s="72" t="s">
        <v>43</v>
      </c>
      <c r="L10762" s="72" t="s">
        <v>681</v>
      </c>
      <c r="M10762" s="72"/>
    </row>
    <row r="10763" spans="2:13" x14ac:dyDescent="0.25">
      <c r="B10763" s="72" t="s">
        <v>12</v>
      </c>
      <c r="C10763" s="72" t="s">
        <v>13</v>
      </c>
      <c r="D10763" s="72" t="s">
        <v>14</v>
      </c>
      <c r="E10763" s="72" t="s">
        <v>41</v>
      </c>
      <c r="F10763" s="73">
        <v>-627</v>
      </c>
      <c r="G10763" s="72" t="s">
        <v>16</v>
      </c>
      <c r="H10763" s="72" t="s">
        <v>24</v>
      </c>
      <c r="I10763" s="72" t="s">
        <v>18</v>
      </c>
      <c r="J10763" s="72" t="s">
        <v>19</v>
      </c>
      <c r="K10763" s="72" t="s">
        <v>75</v>
      </c>
      <c r="L10763" s="72" t="s">
        <v>443</v>
      </c>
      <c r="M10763" s="72"/>
    </row>
    <row r="10764" spans="2:13" x14ac:dyDescent="0.25">
      <c r="B10764" s="72" t="s">
        <v>12</v>
      </c>
      <c r="C10764" s="72" t="s">
        <v>13</v>
      </c>
      <c r="D10764" s="72" t="s">
        <v>14</v>
      </c>
      <c r="E10764" s="72" t="s">
        <v>27</v>
      </c>
      <c r="F10764" s="73">
        <v>23981</v>
      </c>
      <c r="G10764" s="72" t="s">
        <v>16</v>
      </c>
      <c r="H10764" s="72" t="s">
        <v>24</v>
      </c>
      <c r="I10764" s="72" t="s">
        <v>18</v>
      </c>
      <c r="J10764" s="72" t="s">
        <v>19</v>
      </c>
      <c r="K10764" s="72" t="s">
        <v>37</v>
      </c>
      <c r="L10764" s="72" t="s">
        <v>59</v>
      </c>
      <c r="M10764" s="72" t="s">
        <v>112</v>
      </c>
    </row>
    <row r="10765" spans="2:13" x14ac:dyDescent="0.25">
      <c r="B10765" s="72" t="s">
        <v>12</v>
      </c>
      <c r="C10765" s="72" t="s">
        <v>13</v>
      </c>
      <c r="D10765" s="72" t="s">
        <v>14</v>
      </c>
      <c r="E10765" s="72" t="s">
        <v>36</v>
      </c>
      <c r="F10765" s="73">
        <v>158752</v>
      </c>
      <c r="G10765" s="72" t="s">
        <v>16</v>
      </c>
      <c r="H10765" s="72" t="s">
        <v>17</v>
      </c>
      <c r="I10765" s="72" t="s">
        <v>18</v>
      </c>
      <c r="J10765" s="72" t="s">
        <v>19</v>
      </c>
      <c r="K10765" s="72" t="s">
        <v>37</v>
      </c>
      <c r="L10765" s="72" t="s">
        <v>183</v>
      </c>
      <c r="M10765" s="72" t="s">
        <v>47</v>
      </c>
    </row>
    <row r="10766" spans="2:13" x14ac:dyDescent="0.25">
      <c r="B10766" s="72" t="s">
        <v>12</v>
      </c>
      <c r="C10766" s="72" t="s">
        <v>13</v>
      </c>
      <c r="D10766" s="72" t="s">
        <v>14</v>
      </c>
      <c r="E10766" s="72" t="s">
        <v>353</v>
      </c>
      <c r="F10766" s="73">
        <v>86783</v>
      </c>
      <c r="G10766" s="72" t="s">
        <v>16</v>
      </c>
      <c r="H10766" s="72" t="s">
        <v>17</v>
      </c>
      <c r="I10766" s="72" t="s">
        <v>18</v>
      </c>
      <c r="J10766" s="72" t="s">
        <v>19</v>
      </c>
      <c r="K10766" s="72" t="s">
        <v>25</v>
      </c>
      <c r="L10766" s="72" t="s">
        <v>69</v>
      </c>
      <c r="M10766" s="72" t="s">
        <v>133</v>
      </c>
    </row>
    <row r="10767" spans="2:13" x14ac:dyDescent="0.25">
      <c r="B10767" s="72" t="s">
        <v>12</v>
      </c>
      <c r="C10767" s="72" t="s">
        <v>13</v>
      </c>
      <c r="D10767" s="72" t="s">
        <v>14</v>
      </c>
      <c r="E10767" s="72" t="s">
        <v>55</v>
      </c>
      <c r="F10767" s="73">
        <v>5079</v>
      </c>
      <c r="G10767" s="72" t="s">
        <v>16</v>
      </c>
      <c r="H10767" s="72" t="s">
        <v>24</v>
      </c>
      <c r="I10767" s="72" t="s">
        <v>18</v>
      </c>
      <c r="J10767" s="72" t="s">
        <v>19</v>
      </c>
      <c r="K10767" s="72" t="s">
        <v>99</v>
      </c>
      <c r="L10767" s="72" t="s">
        <v>682</v>
      </c>
      <c r="M10767" s="72" t="s">
        <v>29</v>
      </c>
    </row>
    <row r="10768" spans="2:13" x14ac:dyDescent="0.25">
      <c r="B10768" s="72" t="s">
        <v>12</v>
      </c>
      <c r="C10768" s="72" t="s">
        <v>13</v>
      </c>
      <c r="D10768" s="72" t="s">
        <v>14</v>
      </c>
      <c r="E10768" s="72" t="s">
        <v>58</v>
      </c>
      <c r="F10768" s="73">
        <v>2030582</v>
      </c>
      <c r="G10768" s="72" t="s">
        <v>16</v>
      </c>
      <c r="H10768" s="72" t="s">
        <v>24</v>
      </c>
      <c r="I10768" s="72" t="s">
        <v>18</v>
      </c>
      <c r="J10768" s="72" t="s">
        <v>19</v>
      </c>
      <c r="K10768" s="72" t="s">
        <v>37</v>
      </c>
      <c r="L10768" s="72" t="s">
        <v>221</v>
      </c>
      <c r="M10768" s="72" t="s">
        <v>35</v>
      </c>
    </row>
    <row r="10769" spans="2:13" x14ac:dyDescent="0.25">
      <c r="B10769" s="72" t="s">
        <v>12</v>
      </c>
      <c r="C10769" s="72" t="s">
        <v>13</v>
      </c>
      <c r="D10769" s="72" t="s">
        <v>14</v>
      </c>
      <c r="E10769" s="72" t="s">
        <v>55</v>
      </c>
      <c r="F10769" s="73">
        <v>170078</v>
      </c>
      <c r="G10769" s="72" t="s">
        <v>16</v>
      </c>
      <c r="H10769" s="72" t="s">
        <v>17</v>
      </c>
      <c r="I10769" s="72" t="s">
        <v>18</v>
      </c>
      <c r="J10769" s="72" t="s">
        <v>19</v>
      </c>
      <c r="K10769" s="72" t="s">
        <v>37</v>
      </c>
      <c r="L10769" s="72" t="s">
        <v>129</v>
      </c>
      <c r="M10769" s="72" t="s">
        <v>47</v>
      </c>
    </row>
    <row r="10770" spans="2:13" x14ac:dyDescent="0.25">
      <c r="B10770" s="72" t="s">
        <v>12</v>
      </c>
      <c r="C10770" s="72" t="s">
        <v>13</v>
      </c>
      <c r="D10770" s="72" t="s">
        <v>14</v>
      </c>
      <c r="E10770" s="72" t="s">
        <v>51</v>
      </c>
      <c r="F10770" s="73">
        <v>2</v>
      </c>
      <c r="G10770" s="72" t="s">
        <v>16</v>
      </c>
      <c r="H10770" s="72" t="s">
        <v>24</v>
      </c>
      <c r="I10770" s="72" t="s">
        <v>18</v>
      </c>
      <c r="J10770" s="72" t="s">
        <v>19</v>
      </c>
      <c r="K10770" s="72" t="s">
        <v>25</v>
      </c>
      <c r="L10770" s="72" t="s">
        <v>506</v>
      </c>
      <c r="M10770" s="72"/>
    </row>
    <row r="10771" spans="2:13" x14ac:dyDescent="0.25">
      <c r="B10771" s="72" t="s">
        <v>12</v>
      </c>
      <c r="C10771" s="72" t="s">
        <v>13</v>
      </c>
      <c r="D10771" s="72" t="s">
        <v>14</v>
      </c>
      <c r="E10771" s="72" t="s">
        <v>79</v>
      </c>
      <c r="F10771" s="73">
        <v>-1468</v>
      </c>
      <c r="G10771" s="72" t="s">
        <v>16</v>
      </c>
      <c r="H10771" s="72" t="s">
        <v>24</v>
      </c>
      <c r="I10771" s="72" t="s">
        <v>18</v>
      </c>
      <c r="J10771" s="72" t="s">
        <v>19</v>
      </c>
      <c r="K10771" s="72" t="s">
        <v>25</v>
      </c>
      <c r="L10771" s="72" t="s">
        <v>281</v>
      </c>
      <c r="M10771" s="72"/>
    </row>
    <row r="10772" spans="2:13" x14ac:dyDescent="0.25">
      <c r="B10772" s="72" t="s">
        <v>12</v>
      </c>
      <c r="C10772" s="72" t="s">
        <v>13</v>
      </c>
      <c r="D10772" s="72" t="s">
        <v>14</v>
      </c>
      <c r="E10772" s="72" t="s">
        <v>30</v>
      </c>
      <c r="F10772" s="73">
        <v>-4123</v>
      </c>
      <c r="G10772" s="72" t="s">
        <v>16</v>
      </c>
      <c r="H10772" s="72" t="s">
        <v>17</v>
      </c>
      <c r="I10772" s="72" t="s">
        <v>18</v>
      </c>
      <c r="J10772" s="72" t="s">
        <v>19</v>
      </c>
      <c r="K10772" s="72" t="s">
        <v>25</v>
      </c>
      <c r="L10772" s="72" t="s">
        <v>379</v>
      </c>
      <c r="M10772" s="72"/>
    </row>
    <row r="10773" spans="2:13" x14ac:dyDescent="0.25">
      <c r="B10773" s="72" t="s">
        <v>12</v>
      </c>
      <c r="C10773" s="72" t="s">
        <v>13</v>
      </c>
      <c r="D10773" s="72" t="s">
        <v>14</v>
      </c>
      <c r="E10773" s="72" t="s">
        <v>41</v>
      </c>
      <c r="F10773" s="73">
        <v>-21562</v>
      </c>
      <c r="G10773" s="72" t="s">
        <v>16</v>
      </c>
      <c r="H10773" s="72" t="s">
        <v>24</v>
      </c>
      <c r="I10773" s="72" t="s">
        <v>18</v>
      </c>
      <c r="J10773" s="72" t="s">
        <v>19</v>
      </c>
      <c r="K10773" s="72" t="s">
        <v>49</v>
      </c>
      <c r="L10773" s="72" t="s">
        <v>82</v>
      </c>
      <c r="M10773" s="72"/>
    </row>
    <row r="10774" spans="2:13" x14ac:dyDescent="0.25">
      <c r="B10774" s="72" t="s">
        <v>12</v>
      </c>
      <c r="C10774" s="72" t="s">
        <v>13</v>
      </c>
      <c r="D10774" s="72" t="s">
        <v>14</v>
      </c>
      <c r="E10774" s="72" t="s">
        <v>39</v>
      </c>
      <c r="F10774" s="73">
        <v>-6423</v>
      </c>
      <c r="G10774" s="72" t="s">
        <v>16</v>
      </c>
      <c r="H10774" s="72" t="s">
        <v>24</v>
      </c>
      <c r="I10774" s="72" t="s">
        <v>48</v>
      </c>
      <c r="J10774" s="72" t="s">
        <v>19</v>
      </c>
      <c r="K10774" s="72" t="s">
        <v>49</v>
      </c>
      <c r="L10774" s="72" t="s">
        <v>209</v>
      </c>
      <c r="M10774" s="72"/>
    </row>
    <row r="10775" spans="2:13" x14ac:dyDescent="0.25">
      <c r="B10775" s="72" t="s">
        <v>12</v>
      </c>
      <c r="C10775" s="72" t="s">
        <v>13</v>
      </c>
      <c r="D10775" s="72" t="s">
        <v>14</v>
      </c>
      <c r="E10775" s="72" t="s">
        <v>83</v>
      </c>
      <c r="F10775" s="73">
        <v>626394</v>
      </c>
      <c r="G10775" s="72" t="s">
        <v>16</v>
      </c>
      <c r="H10775" s="72" t="s">
        <v>24</v>
      </c>
      <c r="I10775" s="72" t="s">
        <v>18</v>
      </c>
      <c r="J10775" s="72" t="s">
        <v>19</v>
      </c>
      <c r="K10775" s="72" t="s">
        <v>63</v>
      </c>
      <c r="L10775" s="72" t="s">
        <v>585</v>
      </c>
      <c r="M10775" s="72"/>
    </row>
    <row r="10776" spans="2:13" x14ac:dyDescent="0.25">
      <c r="B10776" s="72" t="s">
        <v>12</v>
      </c>
      <c r="C10776" s="72" t="s">
        <v>13</v>
      </c>
      <c r="D10776" s="72" t="s">
        <v>14</v>
      </c>
      <c r="E10776" s="72" t="s">
        <v>45</v>
      </c>
      <c r="F10776" s="73">
        <v>46347</v>
      </c>
      <c r="G10776" s="72" t="s">
        <v>16</v>
      </c>
      <c r="H10776" s="72" t="s">
        <v>17</v>
      </c>
      <c r="I10776" s="72" t="s">
        <v>18</v>
      </c>
      <c r="J10776" s="72" t="s">
        <v>19</v>
      </c>
      <c r="K10776" s="72" t="s">
        <v>25</v>
      </c>
      <c r="L10776" s="72" t="s">
        <v>219</v>
      </c>
      <c r="M10776" s="72" t="s">
        <v>35</v>
      </c>
    </row>
    <row r="10777" spans="2:13" x14ac:dyDescent="0.25">
      <c r="B10777" s="72" t="s">
        <v>12</v>
      </c>
      <c r="C10777" s="72" t="s">
        <v>13</v>
      </c>
      <c r="D10777" s="72" t="s">
        <v>14</v>
      </c>
      <c r="E10777" s="72" t="s">
        <v>41</v>
      </c>
      <c r="F10777" s="73">
        <v>-403</v>
      </c>
      <c r="G10777" s="72" t="s">
        <v>16</v>
      </c>
      <c r="H10777" s="72" t="s">
        <v>24</v>
      </c>
      <c r="I10777" s="72" t="s">
        <v>18</v>
      </c>
      <c r="J10777" s="72" t="s">
        <v>19</v>
      </c>
      <c r="K10777" s="72" t="s">
        <v>25</v>
      </c>
      <c r="L10777" s="72" t="s">
        <v>473</v>
      </c>
      <c r="M10777" s="72"/>
    </row>
    <row r="10778" spans="2:13" x14ac:dyDescent="0.25">
      <c r="B10778" s="72" t="s">
        <v>12</v>
      </c>
      <c r="C10778" s="72" t="s">
        <v>13</v>
      </c>
      <c r="D10778" s="72" t="s">
        <v>14</v>
      </c>
      <c r="E10778" s="72" t="s">
        <v>51</v>
      </c>
      <c r="F10778" s="73">
        <v>63232</v>
      </c>
      <c r="G10778" s="72" t="s">
        <v>16</v>
      </c>
      <c r="H10778" s="72" t="s">
        <v>24</v>
      </c>
      <c r="I10778" s="72" t="s">
        <v>18</v>
      </c>
      <c r="J10778" s="72" t="s">
        <v>19</v>
      </c>
      <c r="K10778" s="72" t="s">
        <v>99</v>
      </c>
      <c r="L10778" s="72" t="s">
        <v>543</v>
      </c>
      <c r="M10778" s="72"/>
    </row>
    <row r="10779" spans="2:13" x14ac:dyDescent="0.25">
      <c r="B10779" s="72" t="s">
        <v>12</v>
      </c>
      <c r="C10779" s="72" t="s">
        <v>13</v>
      </c>
      <c r="D10779" s="72" t="s">
        <v>14</v>
      </c>
      <c r="E10779" s="72" t="s">
        <v>83</v>
      </c>
      <c r="F10779" s="73">
        <v>4</v>
      </c>
      <c r="G10779" s="72" t="s">
        <v>16</v>
      </c>
      <c r="H10779" s="72" t="s">
        <v>17</v>
      </c>
      <c r="I10779" s="72" t="s">
        <v>18</v>
      </c>
      <c r="J10779" s="72" t="s">
        <v>19</v>
      </c>
      <c r="K10779" s="72" t="s">
        <v>108</v>
      </c>
      <c r="L10779" s="72" t="s">
        <v>315</v>
      </c>
      <c r="M10779" s="72"/>
    </row>
    <row r="10780" spans="2:13" x14ac:dyDescent="0.25">
      <c r="B10780" s="72" t="s">
        <v>12</v>
      </c>
      <c r="C10780" s="72" t="s">
        <v>13</v>
      </c>
      <c r="D10780" s="72" t="s">
        <v>14</v>
      </c>
      <c r="E10780" s="72" t="s">
        <v>79</v>
      </c>
      <c r="F10780" s="73">
        <v>-5372</v>
      </c>
      <c r="G10780" s="72" t="s">
        <v>16</v>
      </c>
      <c r="H10780" s="72" t="s">
        <v>24</v>
      </c>
      <c r="I10780" s="72" t="s">
        <v>18</v>
      </c>
      <c r="J10780" s="72" t="s">
        <v>19</v>
      </c>
      <c r="K10780" s="72" t="s">
        <v>25</v>
      </c>
      <c r="L10780" s="72" t="s">
        <v>514</v>
      </c>
      <c r="M10780" s="72"/>
    </row>
    <row r="10781" spans="2:13" x14ac:dyDescent="0.25">
      <c r="B10781" s="72" t="s">
        <v>12</v>
      </c>
      <c r="C10781" s="72" t="s">
        <v>13</v>
      </c>
      <c r="D10781" s="72" t="s">
        <v>14</v>
      </c>
      <c r="E10781" s="72" t="s">
        <v>51</v>
      </c>
      <c r="F10781" s="73">
        <v>4610</v>
      </c>
      <c r="G10781" s="72" t="s">
        <v>16</v>
      </c>
      <c r="H10781" s="72" t="s">
        <v>17</v>
      </c>
      <c r="I10781" s="72" t="s">
        <v>18</v>
      </c>
      <c r="J10781" s="72" t="s">
        <v>19</v>
      </c>
      <c r="K10781" s="72" t="s">
        <v>49</v>
      </c>
      <c r="L10781" s="72" t="s">
        <v>248</v>
      </c>
      <c r="M10781" s="72"/>
    </row>
    <row r="10782" spans="2:13" x14ac:dyDescent="0.25">
      <c r="B10782" s="72" t="s">
        <v>12</v>
      </c>
      <c r="C10782" s="72" t="s">
        <v>13</v>
      </c>
      <c r="D10782" s="72" t="s">
        <v>14</v>
      </c>
      <c r="E10782" s="72" t="s">
        <v>36</v>
      </c>
      <c r="F10782" s="73">
        <v>24617</v>
      </c>
      <c r="G10782" s="72" t="s">
        <v>16</v>
      </c>
      <c r="H10782" s="72" t="s">
        <v>17</v>
      </c>
      <c r="I10782" s="72" t="s">
        <v>18</v>
      </c>
      <c r="J10782" s="72" t="s">
        <v>19</v>
      </c>
      <c r="K10782" s="72" t="s">
        <v>43</v>
      </c>
      <c r="L10782" s="72" t="s">
        <v>56</v>
      </c>
      <c r="M10782" s="72" t="s">
        <v>29</v>
      </c>
    </row>
    <row r="10783" spans="2:13" x14ac:dyDescent="0.25">
      <c r="B10783" s="72" t="s">
        <v>12</v>
      </c>
      <c r="C10783" s="72" t="s">
        <v>13</v>
      </c>
      <c r="D10783" s="72" t="s">
        <v>14</v>
      </c>
      <c r="E10783" s="72" t="s">
        <v>27</v>
      </c>
      <c r="F10783" s="73">
        <v>509145</v>
      </c>
      <c r="G10783" s="72" t="s">
        <v>16</v>
      </c>
      <c r="H10783" s="72" t="s">
        <v>17</v>
      </c>
      <c r="I10783" s="72" t="s">
        <v>18</v>
      </c>
      <c r="J10783" s="72" t="s">
        <v>19</v>
      </c>
      <c r="K10783" s="72" t="s">
        <v>25</v>
      </c>
      <c r="L10783" s="72" t="s">
        <v>174</v>
      </c>
      <c r="M10783" s="72" t="s">
        <v>47</v>
      </c>
    </row>
    <row r="10784" spans="2:13" x14ac:dyDescent="0.25">
      <c r="B10784" s="72" t="s">
        <v>12</v>
      </c>
      <c r="C10784" s="72" t="s">
        <v>13</v>
      </c>
      <c r="D10784" s="72" t="s">
        <v>14</v>
      </c>
      <c r="E10784" s="72" t="s">
        <v>79</v>
      </c>
      <c r="F10784" s="73">
        <v>-913</v>
      </c>
      <c r="G10784" s="72" t="s">
        <v>16</v>
      </c>
      <c r="H10784" s="72" t="s">
        <v>24</v>
      </c>
      <c r="I10784" s="72" t="s">
        <v>18</v>
      </c>
      <c r="J10784" s="72" t="s">
        <v>19</v>
      </c>
      <c r="K10784" s="72" t="s">
        <v>25</v>
      </c>
      <c r="L10784" s="72" t="s">
        <v>360</v>
      </c>
      <c r="M10784" s="72"/>
    </row>
    <row r="10785" spans="2:13" x14ac:dyDescent="0.25">
      <c r="B10785" s="72" t="s">
        <v>12</v>
      </c>
      <c r="C10785" s="72" t="s">
        <v>13</v>
      </c>
      <c r="D10785" s="72" t="s">
        <v>14</v>
      </c>
      <c r="E10785" s="72" t="s">
        <v>23</v>
      </c>
      <c r="F10785" s="73">
        <v>-64249</v>
      </c>
      <c r="G10785" s="72" t="s">
        <v>16</v>
      </c>
      <c r="H10785" s="72" t="s">
        <v>17</v>
      </c>
      <c r="I10785" s="72" t="s">
        <v>18</v>
      </c>
      <c r="J10785" s="72" t="s">
        <v>19</v>
      </c>
      <c r="K10785" s="72" t="s">
        <v>25</v>
      </c>
      <c r="L10785" s="72" t="s">
        <v>313</v>
      </c>
      <c r="M10785" s="72"/>
    </row>
    <row r="10786" spans="2:13" x14ac:dyDescent="0.25">
      <c r="B10786" s="72" t="s">
        <v>12</v>
      </c>
      <c r="C10786" s="72" t="s">
        <v>13</v>
      </c>
      <c r="D10786" s="72" t="s">
        <v>14</v>
      </c>
      <c r="E10786" s="72" t="s">
        <v>144</v>
      </c>
      <c r="F10786" s="73">
        <v>150068</v>
      </c>
      <c r="G10786" s="72" t="s">
        <v>16</v>
      </c>
      <c r="H10786" s="72" t="s">
        <v>24</v>
      </c>
      <c r="I10786" s="72" t="s">
        <v>18</v>
      </c>
      <c r="J10786" s="72" t="s">
        <v>19</v>
      </c>
      <c r="K10786" s="72" t="s">
        <v>25</v>
      </c>
      <c r="L10786" s="72" t="s">
        <v>459</v>
      </c>
      <c r="M10786" s="72" t="s">
        <v>184</v>
      </c>
    </row>
    <row r="10787" spans="2:13" x14ac:dyDescent="0.25">
      <c r="B10787" s="72" t="s">
        <v>12</v>
      </c>
      <c r="C10787" s="72" t="s">
        <v>13</v>
      </c>
      <c r="D10787" s="72" t="s">
        <v>14</v>
      </c>
      <c r="E10787" s="72" t="s">
        <v>74</v>
      </c>
      <c r="F10787" s="73">
        <v>6947</v>
      </c>
      <c r="G10787" s="72" t="s">
        <v>16</v>
      </c>
      <c r="H10787" s="72" t="s">
        <v>17</v>
      </c>
      <c r="I10787" s="72" t="s">
        <v>18</v>
      </c>
      <c r="J10787" s="72" t="s">
        <v>19</v>
      </c>
      <c r="K10787" s="72" t="s">
        <v>37</v>
      </c>
      <c r="L10787" s="72" t="s">
        <v>113</v>
      </c>
      <c r="M10787" s="72" t="s">
        <v>302</v>
      </c>
    </row>
    <row r="10788" spans="2:13" x14ac:dyDescent="0.25">
      <c r="B10788" s="72" t="s">
        <v>12</v>
      </c>
      <c r="C10788" s="72" t="s">
        <v>13</v>
      </c>
      <c r="D10788" s="72" t="s">
        <v>14</v>
      </c>
      <c r="E10788" s="72" t="s">
        <v>39</v>
      </c>
      <c r="F10788" s="73">
        <v>-219579</v>
      </c>
      <c r="G10788" s="72" t="s">
        <v>16</v>
      </c>
      <c r="H10788" s="72" t="s">
        <v>24</v>
      </c>
      <c r="I10788" s="72" t="s">
        <v>18</v>
      </c>
      <c r="J10788" s="72" t="s">
        <v>19</v>
      </c>
      <c r="K10788" s="72" t="s">
        <v>63</v>
      </c>
      <c r="L10788" s="72" t="s">
        <v>135</v>
      </c>
      <c r="M10788" s="72"/>
    </row>
    <row r="10789" spans="2:13" x14ac:dyDescent="0.25">
      <c r="B10789" s="72" t="s">
        <v>12</v>
      </c>
      <c r="C10789" s="72" t="s">
        <v>13</v>
      </c>
      <c r="D10789" s="72" t="s">
        <v>14</v>
      </c>
      <c r="E10789" s="72" t="s">
        <v>79</v>
      </c>
      <c r="F10789" s="73">
        <v>-2510</v>
      </c>
      <c r="G10789" s="72" t="s">
        <v>16</v>
      </c>
      <c r="H10789" s="72" t="s">
        <v>17</v>
      </c>
      <c r="I10789" s="72" t="s">
        <v>18</v>
      </c>
      <c r="J10789" s="72" t="s">
        <v>19</v>
      </c>
      <c r="K10789" s="72" t="s">
        <v>25</v>
      </c>
      <c r="L10789" s="72" t="s">
        <v>516</v>
      </c>
      <c r="M10789" s="72"/>
    </row>
    <row r="10790" spans="2:13" x14ac:dyDescent="0.25">
      <c r="B10790" s="72" t="s">
        <v>12</v>
      </c>
      <c r="C10790" s="72" t="s">
        <v>13</v>
      </c>
      <c r="D10790" s="72" t="s">
        <v>14</v>
      </c>
      <c r="E10790" s="72" t="s">
        <v>30</v>
      </c>
      <c r="F10790" s="73">
        <v>-5965</v>
      </c>
      <c r="G10790" s="72" t="s">
        <v>16</v>
      </c>
      <c r="H10790" s="72" t="s">
        <v>24</v>
      </c>
      <c r="I10790" s="72" t="s">
        <v>18</v>
      </c>
      <c r="J10790" s="72" t="s">
        <v>19</v>
      </c>
      <c r="K10790" s="72" t="s">
        <v>37</v>
      </c>
      <c r="L10790" s="72" t="s">
        <v>635</v>
      </c>
      <c r="M10790" s="72"/>
    </row>
    <row r="10791" spans="2:13" x14ac:dyDescent="0.25">
      <c r="B10791" s="72" t="s">
        <v>12</v>
      </c>
      <c r="C10791" s="72" t="s">
        <v>13</v>
      </c>
      <c r="D10791" s="72" t="s">
        <v>14</v>
      </c>
      <c r="E10791" s="72" t="s">
        <v>33</v>
      </c>
      <c r="F10791" s="73">
        <v>1228554</v>
      </c>
      <c r="G10791" s="72" t="s">
        <v>16</v>
      </c>
      <c r="H10791" s="72" t="s">
        <v>24</v>
      </c>
      <c r="I10791" s="72" t="s">
        <v>18</v>
      </c>
      <c r="J10791" s="72" t="s">
        <v>19</v>
      </c>
      <c r="K10791" s="72" t="s">
        <v>99</v>
      </c>
      <c r="L10791" s="72" t="s">
        <v>251</v>
      </c>
      <c r="M10791" s="72" t="s">
        <v>29</v>
      </c>
    </row>
    <row r="10792" spans="2:13" x14ac:dyDescent="0.25">
      <c r="B10792" s="72" t="s">
        <v>12</v>
      </c>
      <c r="C10792" s="72" t="s">
        <v>13</v>
      </c>
      <c r="D10792" s="72" t="s">
        <v>14</v>
      </c>
      <c r="E10792" s="72" t="s">
        <v>85</v>
      </c>
      <c r="F10792" s="73">
        <v>35021</v>
      </c>
      <c r="G10792" s="72" t="s">
        <v>16</v>
      </c>
      <c r="H10792" s="72" t="s">
        <v>24</v>
      </c>
      <c r="I10792" s="72" t="s">
        <v>18</v>
      </c>
      <c r="J10792" s="72" t="s">
        <v>19</v>
      </c>
      <c r="K10792" s="72" t="s">
        <v>25</v>
      </c>
      <c r="L10792" s="72" t="s">
        <v>556</v>
      </c>
      <c r="M10792" s="72"/>
    </row>
    <row r="10793" spans="2:13" x14ac:dyDescent="0.25">
      <c r="B10793" s="72" t="s">
        <v>12</v>
      </c>
      <c r="C10793" s="72" t="s">
        <v>13</v>
      </c>
      <c r="D10793" s="72" t="s">
        <v>14</v>
      </c>
      <c r="E10793" s="72" t="s">
        <v>60</v>
      </c>
      <c r="F10793" s="73">
        <v>771233</v>
      </c>
      <c r="G10793" s="72" t="s">
        <v>16</v>
      </c>
      <c r="H10793" s="72" t="s">
        <v>24</v>
      </c>
      <c r="I10793" s="72" t="s">
        <v>18</v>
      </c>
      <c r="J10793" s="72" t="s">
        <v>19</v>
      </c>
      <c r="K10793" s="72" t="s">
        <v>25</v>
      </c>
      <c r="L10793" s="72" t="s">
        <v>365</v>
      </c>
      <c r="M10793" s="72" t="s">
        <v>184</v>
      </c>
    </row>
    <row r="10794" spans="2:13" x14ac:dyDescent="0.25">
      <c r="B10794" s="72" t="s">
        <v>12</v>
      </c>
      <c r="C10794" s="72" t="s">
        <v>13</v>
      </c>
      <c r="D10794" s="72" t="s">
        <v>14</v>
      </c>
      <c r="E10794" s="72" t="s">
        <v>55</v>
      </c>
      <c r="F10794" s="73">
        <v>1475906</v>
      </c>
      <c r="G10794" s="72" t="s">
        <v>16</v>
      </c>
      <c r="H10794" s="72" t="s">
        <v>24</v>
      </c>
      <c r="I10794" s="72" t="s">
        <v>18</v>
      </c>
      <c r="J10794" s="72" t="s">
        <v>19</v>
      </c>
      <c r="K10794" s="72" t="s">
        <v>99</v>
      </c>
      <c r="L10794" s="72" t="s">
        <v>348</v>
      </c>
      <c r="M10794" s="72" t="s">
        <v>112</v>
      </c>
    </row>
    <row r="10795" spans="2:13" x14ac:dyDescent="0.25">
      <c r="B10795" s="72" t="s">
        <v>12</v>
      </c>
      <c r="C10795" s="72" t="s">
        <v>13</v>
      </c>
      <c r="D10795" s="72" t="s">
        <v>14</v>
      </c>
      <c r="E10795" s="72" t="s">
        <v>51</v>
      </c>
      <c r="F10795" s="73">
        <v>136937</v>
      </c>
      <c r="G10795" s="72" t="s">
        <v>16</v>
      </c>
      <c r="H10795" s="72" t="s">
        <v>24</v>
      </c>
      <c r="I10795" s="72" t="s">
        <v>18</v>
      </c>
      <c r="J10795" s="72" t="s">
        <v>19</v>
      </c>
      <c r="K10795" s="72" t="s">
        <v>99</v>
      </c>
      <c r="L10795" s="72" t="s">
        <v>419</v>
      </c>
      <c r="M10795" s="72"/>
    </row>
    <row r="10796" spans="2:13" x14ac:dyDescent="0.25">
      <c r="B10796" s="72" t="s">
        <v>12</v>
      </c>
      <c r="C10796" s="72" t="s">
        <v>13</v>
      </c>
      <c r="D10796" s="72" t="s">
        <v>14</v>
      </c>
      <c r="E10796" s="72" t="s">
        <v>55</v>
      </c>
      <c r="F10796" s="73">
        <v>4357681</v>
      </c>
      <c r="G10796" s="72" t="s">
        <v>16</v>
      </c>
      <c r="H10796" s="72" t="s">
        <v>24</v>
      </c>
      <c r="I10796" s="72" t="s">
        <v>18</v>
      </c>
      <c r="J10796" s="72" t="s">
        <v>19</v>
      </c>
      <c r="K10796" s="72" t="s">
        <v>99</v>
      </c>
      <c r="L10796" s="72" t="s">
        <v>150</v>
      </c>
      <c r="M10796" s="72" t="s">
        <v>29</v>
      </c>
    </row>
    <row r="10797" spans="2:13" x14ac:dyDescent="0.25">
      <c r="B10797" s="72" t="s">
        <v>12</v>
      </c>
      <c r="C10797" s="72" t="s">
        <v>13</v>
      </c>
      <c r="D10797" s="72" t="s">
        <v>14</v>
      </c>
      <c r="E10797" s="72" t="s">
        <v>144</v>
      </c>
      <c r="F10797" s="73">
        <v>463377</v>
      </c>
      <c r="G10797" s="72" t="s">
        <v>16</v>
      </c>
      <c r="H10797" s="72" t="s">
        <v>24</v>
      </c>
      <c r="I10797" s="72" t="s">
        <v>18</v>
      </c>
      <c r="J10797" s="72" t="s">
        <v>19</v>
      </c>
      <c r="K10797" s="72" t="s">
        <v>25</v>
      </c>
      <c r="L10797" s="72" t="s">
        <v>683</v>
      </c>
      <c r="M10797" s="72" t="s">
        <v>133</v>
      </c>
    </row>
    <row r="10798" spans="2:13" x14ac:dyDescent="0.25">
      <c r="B10798" s="72" t="s">
        <v>12</v>
      </c>
      <c r="C10798" s="72" t="s">
        <v>13</v>
      </c>
      <c r="D10798" s="72" t="s">
        <v>14</v>
      </c>
      <c r="E10798" s="72" t="s">
        <v>79</v>
      </c>
      <c r="F10798" s="73">
        <v>-20147</v>
      </c>
      <c r="G10798" s="72" t="s">
        <v>16</v>
      </c>
      <c r="H10798" s="72" t="s">
        <v>24</v>
      </c>
      <c r="I10798" s="72" t="s">
        <v>18</v>
      </c>
      <c r="J10798" s="72" t="s">
        <v>19</v>
      </c>
      <c r="K10798" s="72" t="s">
        <v>49</v>
      </c>
      <c r="L10798" s="72" t="s">
        <v>166</v>
      </c>
      <c r="M10798" s="72"/>
    </row>
    <row r="10799" spans="2:13" x14ac:dyDescent="0.25">
      <c r="B10799" s="72" t="s">
        <v>12</v>
      </c>
      <c r="C10799" s="72" t="s">
        <v>13</v>
      </c>
      <c r="D10799" s="72" t="s">
        <v>14</v>
      </c>
      <c r="E10799" s="72" t="s">
        <v>123</v>
      </c>
      <c r="F10799" s="73">
        <v>-257</v>
      </c>
      <c r="G10799" s="72" t="s">
        <v>16</v>
      </c>
      <c r="H10799" s="72" t="s">
        <v>17</v>
      </c>
      <c r="I10799" s="72" t="s">
        <v>48</v>
      </c>
      <c r="J10799" s="72" t="s">
        <v>19</v>
      </c>
      <c r="K10799" s="72" t="s">
        <v>49</v>
      </c>
      <c r="L10799" s="72" t="s">
        <v>82</v>
      </c>
      <c r="M10799" s="72"/>
    </row>
    <row r="10800" spans="2:13" x14ac:dyDescent="0.25">
      <c r="B10800" s="72" t="s">
        <v>12</v>
      </c>
      <c r="C10800" s="72" t="s">
        <v>13</v>
      </c>
      <c r="D10800" s="72" t="s">
        <v>14</v>
      </c>
      <c r="E10800" s="72" t="s">
        <v>23</v>
      </c>
      <c r="F10800" s="73">
        <v>-534154</v>
      </c>
      <c r="G10800" s="72" t="s">
        <v>16</v>
      </c>
      <c r="H10800" s="72" t="s">
        <v>24</v>
      </c>
      <c r="I10800" s="72" t="s">
        <v>18</v>
      </c>
      <c r="J10800" s="72" t="s">
        <v>19</v>
      </c>
      <c r="K10800" s="72" t="s">
        <v>25</v>
      </c>
      <c r="L10800" s="72" t="s">
        <v>295</v>
      </c>
      <c r="M10800" s="72"/>
    </row>
    <row r="10801" spans="2:13" x14ac:dyDescent="0.25">
      <c r="B10801" s="72" t="s">
        <v>12</v>
      </c>
      <c r="C10801" s="72" t="s">
        <v>13</v>
      </c>
      <c r="D10801" s="72" t="s">
        <v>14</v>
      </c>
      <c r="E10801" s="72" t="s">
        <v>79</v>
      </c>
      <c r="F10801" s="73">
        <v>-101</v>
      </c>
      <c r="G10801" s="72" t="s">
        <v>16</v>
      </c>
      <c r="H10801" s="72" t="s">
        <v>17</v>
      </c>
      <c r="I10801" s="72" t="s">
        <v>18</v>
      </c>
      <c r="J10801" s="72" t="s">
        <v>19</v>
      </c>
      <c r="K10801" s="72" t="s">
        <v>25</v>
      </c>
      <c r="L10801" s="72" t="s">
        <v>513</v>
      </c>
      <c r="M10801" s="72"/>
    </row>
    <row r="10802" spans="2:13" x14ac:dyDescent="0.25">
      <c r="B10802" s="72" t="s">
        <v>12</v>
      </c>
      <c r="C10802" s="72" t="s">
        <v>13</v>
      </c>
      <c r="D10802" s="72" t="s">
        <v>14</v>
      </c>
      <c r="E10802" s="72" t="s">
        <v>41</v>
      </c>
      <c r="F10802" s="73">
        <v>-3434</v>
      </c>
      <c r="G10802" s="72" t="s">
        <v>16</v>
      </c>
      <c r="H10802" s="72" t="s">
        <v>17</v>
      </c>
      <c r="I10802" s="72" t="s">
        <v>18</v>
      </c>
      <c r="J10802" s="72" t="s">
        <v>19</v>
      </c>
      <c r="K10802" s="72" t="s">
        <v>25</v>
      </c>
      <c r="L10802" s="72" t="s">
        <v>77</v>
      </c>
      <c r="M10802" s="72"/>
    </row>
    <row r="10803" spans="2:13" x14ac:dyDescent="0.25">
      <c r="B10803" s="72" t="s">
        <v>12</v>
      </c>
      <c r="C10803" s="72" t="s">
        <v>13</v>
      </c>
      <c r="D10803" s="72" t="s">
        <v>14</v>
      </c>
      <c r="E10803" s="72" t="s">
        <v>30</v>
      </c>
      <c r="F10803" s="73">
        <v>-2929</v>
      </c>
      <c r="G10803" s="72" t="s">
        <v>16</v>
      </c>
      <c r="H10803" s="72" t="s">
        <v>17</v>
      </c>
      <c r="I10803" s="72" t="s">
        <v>18</v>
      </c>
      <c r="J10803" s="72" t="s">
        <v>19</v>
      </c>
      <c r="K10803" s="72" t="s">
        <v>37</v>
      </c>
      <c r="L10803" s="72" t="s">
        <v>389</v>
      </c>
      <c r="M10803" s="72"/>
    </row>
    <row r="10804" spans="2:13" x14ac:dyDescent="0.25">
      <c r="B10804" s="72" t="s">
        <v>12</v>
      </c>
      <c r="C10804" s="72" t="s">
        <v>13</v>
      </c>
      <c r="D10804" s="72" t="s">
        <v>14</v>
      </c>
      <c r="E10804" s="72" t="s">
        <v>256</v>
      </c>
      <c r="F10804" s="73">
        <v>-26576</v>
      </c>
      <c r="G10804" s="72" t="s">
        <v>16</v>
      </c>
      <c r="H10804" s="72" t="s">
        <v>17</v>
      </c>
      <c r="I10804" s="72" t="s">
        <v>18</v>
      </c>
      <c r="J10804" s="72" t="s">
        <v>19</v>
      </c>
      <c r="K10804" s="72" t="s">
        <v>25</v>
      </c>
      <c r="L10804" s="72" t="s">
        <v>442</v>
      </c>
      <c r="M10804" s="72"/>
    </row>
    <row r="10805" spans="2:13" x14ac:dyDescent="0.25">
      <c r="B10805" s="72" t="s">
        <v>12</v>
      </c>
      <c r="C10805" s="72" t="s">
        <v>13</v>
      </c>
      <c r="D10805" s="72" t="s">
        <v>14</v>
      </c>
      <c r="E10805" s="72" t="s">
        <v>81</v>
      </c>
      <c r="F10805" s="73">
        <v>27346</v>
      </c>
      <c r="G10805" s="72" t="s">
        <v>16</v>
      </c>
      <c r="H10805" s="72" t="s">
        <v>24</v>
      </c>
      <c r="I10805" s="72" t="s">
        <v>18</v>
      </c>
      <c r="J10805" s="72" t="s">
        <v>19</v>
      </c>
      <c r="K10805" s="72" t="s">
        <v>37</v>
      </c>
      <c r="L10805" s="72" t="s">
        <v>504</v>
      </c>
      <c r="M10805" s="72" t="s">
        <v>29</v>
      </c>
    </row>
    <row r="10806" spans="2:13" x14ac:dyDescent="0.25">
      <c r="B10806" s="72" t="s">
        <v>12</v>
      </c>
      <c r="C10806" s="72" t="s">
        <v>13</v>
      </c>
      <c r="D10806" s="72" t="s">
        <v>14</v>
      </c>
      <c r="E10806" s="72" t="s">
        <v>123</v>
      </c>
      <c r="F10806" s="73">
        <v>-2997</v>
      </c>
      <c r="G10806" s="72" t="s">
        <v>16</v>
      </c>
      <c r="H10806" s="72" t="s">
        <v>24</v>
      </c>
      <c r="I10806" s="72" t="s">
        <v>18</v>
      </c>
      <c r="J10806" s="72" t="s">
        <v>19</v>
      </c>
      <c r="K10806" s="72" t="s">
        <v>37</v>
      </c>
      <c r="L10806" s="72" t="s">
        <v>193</v>
      </c>
      <c r="M10806" s="72"/>
    </row>
    <row r="10807" spans="2:13" x14ac:dyDescent="0.25">
      <c r="B10807" s="72" t="s">
        <v>12</v>
      </c>
      <c r="C10807" s="72" t="s">
        <v>13</v>
      </c>
      <c r="D10807" s="72" t="s">
        <v>14</v>
      </c>
      <c r="E10807" s="72" t="s">
        <v>33</v>
      </c>
      <c r="F10807" s="73">
        <v>55991</v>
      </c>
      <c r="G10807" s="72" t="s">
        <v>16</v>
      </c>
      <c r="H10807" s="72" t="s">
        <v>24</v>
      </c>
      <c r="I10807" s="72" t="s">
        <v>18</v>
      </c>
      <c r="J10807" s="72" t="s">
        <v>19</v>
      </c>
      <c r="K10807" s="72" t="s">
        <v>37</v>
      </c>
      <c r="L10807" s="72" t="s">
        <v>521</v>
      </c>
      <c r="M10807" s="72" t="s">
        <v>29</v>
      </c>
    </row>
    <row r="10808" spans="2:13" x14ac:dyDescent="0.25">
      <c r="B10808" s="72" t="s">
        <v>12</v>
      </c>
      <c r="C10808" s="72" t="s">
        <v>13</v>
      </c>
      <c r="D10808" s="72" t="s">
        <v>14</v>
      </c>
      <c r="E10808" s="72" t="s">
        <v>30</v>
      </c>
      <c r="F10808" s="73">
        <v>-6844</v>
      </c>
      <c r="G10808" s="72" t="s">
        <v>16</v>
      </c>
      <c r="H10808" s="72" t="s">
        <v>17</v>
      </c>
      <c r="I10808" s="72" t="s">
        <v>18</v>
      </c>
      <c r="J10808" s="72" t="s">
        <v>19</v>
      </c>
      <c r="K10808" s="72" t="s">
        <v>37</v>
      </c>
      <c r="L10808" s="72" t="s">
        <v>635</v>
      </c>
      <c r="M10808" s="72"/>
    </row>
    <row r="10809" spans="2:13" x14ac:dyDescent="0.25">
      <c r="B10809" s="72" t="s">
        <v>12</v>
      </c>
      <c r="C10809" s="72" t="s">
        <v>13</v>
      </c>
      <c r="D10809" s="72" t="s">
        <v>14</v>
      </c>
      <c r="E10809" s="72" t="s">
        <v>74</v>
      </c>
      <c r="F10809" s="73">
        <v>5295</v>
      </c>
      <c r="G10809" s="72" t="s">
        <v>16</v>
      </c>
      <c r="H10809" s="72" t="s">
        <v>17</v>
      </c>
      <c r="I10809" s="72" t="s">
        <v>18</v>
      </c>
      <c r="J10809" s="72" t="s">
        <v>19</v>
      </c>
      <c r="K10809" s="72" t="s">
        <v>25</v>
      </c>
      <c r="L10809" s="72" t="s">
        <v>169</v>
      </c>
      <c r="M10809" s="72" t="s">
        <v>112</v>
      </c>
    </row>
    <row r="10810" spans="2:13" x14ac:dyDescent="0.25">
      <c r="B10810" s="72" t="s">
        <v>12</v>
      </c>
      <c r="C10810" s="72" t="s">
        <v>13</v>
      </c>
      <c r="D10810" s="72" t="s">
        <v>14</v>
      </c>
      <c r="E10810" s="72" t="s">
        <v>30</v>
      </c>
      <c r="F10810" s="73">
        <v>-50779</v>
      </c>
      <c r="G10810" s="72" t="s">
        <v>16</v>
      </c>
      <c r="H10810" s="72" t="s">
        <v>24</v>
      </c>
      <c r="I10810" s="72" t="s">
        <v>18</v>
      </c>
      <c r="J10810" s="72" t="s">
        <v>19</v>
      </c>
      <c r="K10810" s="72" t="s">
        <v>157</v>
      </c>
      <c r="L10810" s="72" t="s">
        <v>158</v>
      </c>
      <c r="M10810" s="72"/>
    </row>
    <row r="10811" spans="2:13" x14ac:dyDescent="0.25">
      <c r="B10811" s="72" t="s">
        <v>12</v>
      </c>
      <c r="C10811" s="72" t="s">
        <v>13</v>
      </c>
      <c r="D10811" s="72" t="s">
        <v>14</v>
      </c>
      <c r="E10811" s="72" t="s">
        <v>41</v>
      </c>
      <c r="F10811" s="73">
        <v>-386</v>
      </c>
      <c r="G10811" s="72" t="s">
        <v>16</v>
      </c>
      <c r="H10811" s="72" t="s">
        <v>17</v>
      </c>
      <c r="I10811" s="72" t="s">
        <v>18</v>
      </c>
      <c r="J10811" s="72" t="s">
        <v>19</v>
      </c>
      <c r="K10811" s="72" t="s">
        <v>25</v>
      </c>
      <c r="L10811" s="72" t="s">
        <v>374</v>
      </c>
      <c r="M10811" s="72"/>
    </row>
    <row r="10812" spans="2:13" x14ac:dyDescent="0.25">
      <c r="B10812" s="72" t="s">
        <v>12</v>
      </c>
      <c r="C10812" s="72" t="s">
        <v>13</v>
      </c>
      <c r="D10812" s="72" t="s">
        <v>14</v>
      </c>
      <c r="E10812" s="72" t="s">
        <v>36</v>
      </c>
      <c r="F10812" s="73">
        <v>79661</v>
      </c>
      <c r="G10812" s="72" t="s">
        <v>16</v>
      </c>
      <c r="H10812" s="72" t="s">
        <v>24</v>
      </c>
      <c r="I10812" s="72" t="s">
        <v>18</v>
      </c>
      <c r="J10812" s="72" t="s">
        <v>19</v>
      </c>
      <c r="K10812" s="72" t="s">
        <v>117</v>
      </c>
      <c r="L10812" s="72" t="s">
        <v>332</v>
      </c>
      <c r="M10812" s="72" t="s">
        <v>29</v>
      </c>
    </row>
    <row r="10813" spans="2:13" x14ac:dyDescent="0.25">
      <c r="B10813" s="72" t="s">
        <v>12</v>
      </c>
      <c r="C10813" s="72" t="s">
        <v>13</v>
      </c>
      <c r="D10813" s="72" t="s">
        <v>14</v>
      </c>
      <c r="E10813" s="72" t="s">
        <v>27</v>
      </c>
      <c r="F10813" s="73">
        <v>10000</v>
      </c>
      <c r="G10813" s="72" t="s">
        <v>16</v>
      </c>
      <c r="H10813" s="72" t="s">
        <v>17</v>
      </c>
      <c r="I10813" s="72" t="s">
        <v>18</v>
      </c>
      <c r="J10813" s="72" t="s">
        <v>19</v>
      </c>
      <c r="K10813" s="72" t="s">
        <v>25</v>
      </c>
      <c r="L10813" s="72" t="s">
        <v>78</v>
      </c>
      <c r="M10813" s="72" t="s">
        <v>302</v>
      </c>
    </row>
    <row r="10814" spans="2:13" x14ac:dyDescent="0.25">
      <c r="B10814" s="72" t="s">
        <v>12</v>
      </c>
      <c r="C10814" s="72" t="s">
        <v>13</v>
      </c>
      <c r="D10814" s="72" t="s">
        <v>14</v>
      </c>
      <c r="E10814" s="72" t="s">
        <v>81</v>
      </c>
      <c r="F10814" s="73">
        <v>83873</v>
      </c>
      <c r="G10814" s="72" t="s">
        <v>16</v>
      </c>
      <c r="H10814" s="72" t="s">
        <v>17</v>
      </c>
      <c r="I10814" s="72" t="s">
        <v>18</v>
      </c>
      <c r="J10814" s="72" t="s">
        <v>19</v>
      </c>
      <c r="K10814" s="72" t="s">
        <v>25</v>
      </c>
      <c r="L10814" s="72" t="s">
        <v>427</v>
      </c>
      <c r="M10814" s="72" t="s">
        <v>47</v>
      </c>
    </row>
    <row r="10815" spans="2:13" x14ac:dyDescent="0.25">
      <c r="B10815" s="72" t="s">
        <v>12</v>
      </c>
      <c r="C10815" s="72" t="s">
        <v>13</v>
      </c>
      <c r="D10815" s="72" t="s">
        <v>14</v>
      </c>
      <c r="E10815" s="72" t="s">
        <v>23</v>
      </c>
      <c r="F10815" s="73">
        <v>-320621</v>
      </c>
      <c r="G10815" s="72" t="s">
        <v>16</v>
      </c>
      <c r="H10815" s="72" t="s">
        <v>24</v>
      </c>
      <c r="I10815" s="72" t="s">
        <v>18</v>
      </c>
      <c r="J10815" s="72" t="s">
        <v>19</v>
      </c>
      <c r="K10815" s="72" t="s">
        <v>25</v>
      </c>
      <c r="L10815" s="72" t="s">
        <v>234</v>
      </c>
      <c r="M10815" s="72"/>
    </row>
    <row r="10816" spans="2:13" x14ac:dyDescent="0.25">
      <c r="B10816" s="72" t="s">
        <v>12</v>
      </c>
      <c r="C10816" s="72" t="s">
        <v>13</v>
      </c>
      <c r="D10816" s="72" t="s">
        <v>14</v>
      </c>
      <c r="E10816" s="72" t="s">
        <v>33</v>
      </c>
      <c r="F10816" s="73">
        <v>263716</v>
      </c>
      <c r="G10816" s="72" t="s">
        <v>16</v>
      </c>
      <c r="H10816" s="72" t="s">
        <v>24</v>
      </c>
      <c r="I10816" s="72" t="s">
        <v>18</v>
      </c>
      <c r="J10816" s="72" t="s">
        <v>19</v>
      </c>
      <c r="K10816" s="72" t="s">
        <v>37</v>
      </c>
      <c r="L10816" s="72" t="s">
        <v>177</v>
      </c>
      <c r="M10816" s="72" t="s">
        <v>47</v>
      </c>
    </row>
    <row r="10817" spans="2:13" x14ac:dyDescent="0.25">
      <c r="B10817" s="72" t="s">
        <v>12</v>
      </c>
      <c r="C10817" s="72" t="s">
        <v>13</v>
      </c>
      <c r="D10817" s="72" t="s">
        <v>14</v>
      </c>
      <c r="E10817" s="72" t="s">
        <v>83</v>
      </c>
      <c r="F10817" s="73">
        <v>7</v>
      </c>
      <c r="G10817" s="72" t="s">
        <v>16</v>
      </c>
      <c r="H10817" s="72" t="s">
        <v>17</v>
      </c>
      <c r="I10817" s="72" t="s">
        <v>18</v>
      </c>
      <c r="J10817" s="72" t="s">
        <v>19</v>
      </c>
      <c r="K10817" s="72" t="s">
        <v>205</v>
      </c>
      <c r="L10817" s="72" t="s">
        <v>510</v>
      </c>
      <c r="M10817" s="72"/>
    </row>
    <row r="10818" spans="2:13" x14ac:dyDescent="0.25">
      <c r="B10818" s="72" t="s">
        <v>12</v>
      </c>
      <c r="C10818" s="72" t="s">
        <v>13</v>
      </c>
      <c r="D10818" s="72" t="s">
        <v>14</v>
      </c>
      <c r="E10818" s="72" t="s">
        <v>51</v>
      </c>
      <c r="F10818" s="73">
        <v>90426</v>
      </c>
      <c r="G10818" s="72" t="s">
        <v>16</v>
      </c>
      <c r="H10818" s="72" t="s">
        <v>24</v>
      </c>
      <c r="I10818" s="72" t="s">
        <v>48</v>
      </c>
      <c r="J10818" s="72" t="s">
        <v>19</v>
      </c>
      <c r="K10818" s="72" t="s">
        <v>37</v>
      </c>
      <c r="L10818" s="72" t="s">
        <v>177</v>
      </c>
      <c r="M10818" s="72"/>
    </row>
    <row r="10819" spans="2:13" x14ac:dyDescent="0.25">
      <c r="B10819" s="72" t="s">
        <v>12</v>
      </c>
      <c r="C10819" s="72" t="s">
        <v>13</v>
      </c>
      <c r="D10819" s="72" t="s">
        <v>14</v>
      </c>
      <c r="E10819" s="72" t="s">
        <v>453</v>
      </c>
      <c r="F10819" s="73">
        <v>57020</v>
      </c>
      <c r="G10819" s="72" t="s">
        <v>16</v>
      </c>
      <c r="H10819" s="72" t="s">
        <v>24</v>
      </c>
      <c r="I10819" s="72" t="s">
        <v>18</v>
      </c>
      <c r="J10819" s="72" t="s">
        <v>19</v>
      </c>
      <c r="K10819" s="72" t="s">
        <v>49</v>
      </c>
      <c r="L10819" s="72" t="s">
        <v>222</v>
      </c>
      <c r="M10819" s="72"/>
    </row>
    <row r="10820" spans="2:13" x14ac:dyDescent="0.25">
      <c r="B10820" s="72" t="s">
        <v>12</v>
      </c>
      <c r="C10820" s="72" t="s">
        <v>13</v>
      </c>
      <c r="D10820" s="72" t="s">
        <v>14</v>
      </c>
      <c r="E10820" s="72" t="s">
        <v>51</v>
      </c>
      <c r="F10820" s="73">
        <v>295608</v>
      </c>
      <c r="G10820" s="72" t="s">
        <v>16</v>
      </c>
      <c r="H10820" s="72" t="s">
        <v>17</v>
      </c>
      <c r="I10820" s="72" t="s">
        <v>18</v>
      </c>
      <c r="J10820" s="72" t="s">
        <v>19</v>
      </c>
      <c r="K10820" s="72" t="s">
        <v>25</v>
      </c>
      <c r="L10820" s="72" t="s">
        <v>441</v>
      </c>
      <c r="M10820" s="72"/>
    </row>
    <row r="10821" spans="2:13" x14ac:dyDescent="0.25">
      <c r="B10821" s="72" t="s">
        <v>12</v>
      </c>
      <c r="C10821" s="72" t="s">
        <v>13</v>
      </c>
      <c r="D10821" s="72" t="s">
        <v>14</v>
      </c>
      <c r="E10821" s="72" t="s">
        <v>144</v>
      </c>
      <c r="F10821" s="73">
        <v>92209</v>
      </c>
      <c r="G10821" s="72" t="s">
        <v>16</v>
      </c>
      <c r="H10821" s="72" t="s">
        <v>24</v>
      </c>
      <c r="I10821" s="72" t="s">
        <v>18</v>
      </c>
      <c r="J10821" s="72" t="s">
        <v>19</v>
      </c>
      <c r="K10821" s="72" t="s">
        <v>117</v>
      </c>
      <c r="L10821" s="72" t="s">
        <v>684</v>
      </c>
      <c r="M10821" s="72" t="s">
        <v>133</v>
      </c>
    </row>
    <row r="10822" spans="2:13" x14ac:dyDescent="0.25">
      <c r="B10822" s="72" t="s">
        <v>12</v>
      </c>
      <c r="C10822" s="72" t="s">
        <v>13</v>
      </c>
      <c r="D10822" s="72" t="s">
        <v>14</v>
      </c>
      <c r="E10822" s="72" t="s">
        <v>123</v>
      </c>
      <c r="F10822" s="73">
        <v>-1038</v>
      </c>
      <c r="G10822" s="72" t="s">
        <v>16</v>
      </c>
      <c r="H10822" s="72" t="s">
        <v>24</v>
      </c>
      <c r="I10822" s="72" t="s">
        <v>18</v>
      </c>
      <c r="J10822" s="72" t="s">
        <v>19</v>
      </c>
      <c r="K10822" s="72" t="s">
        <v>37</v>
      </c>
      <c r="L10822" s="72" t="s">
        <v>482</v>
      </c>
      <c r="M10822" s="72"/>
    </row>
    <row r="10823" spans="2:13" x14ac:dyDescent="0.25">
      <c r="B10823" s="72" t="s">
        <v>12</v>
      </c>
      <c r="C10823" s="72" t="s">
        <v>13</v>
      </c>
      <c r="D10823" s="72" t="s">
        <v>14</v>
      </c>
      <c r="E10823" s="72" t="s">
        <v>55</v>
      </c>
      <c r="F10823" s="73">
        <v>706906</v>
      </c>
      <c r="G10823" s="72" t="s">
        <v>16</v>
      </c>
      <c r="H10823" s="72" t="s">
        <v>17</v>
      </c>
      <c r="I10823" s="72" t="s">
        <v>18</v>
      </c>
      <c r="J10823" s="72" t="s">
        <v>19</v>
      </c>
      <c r="K10823" s="72" t="s">
        <v>20</v>
      </c>
      <c r="L10823" s="72" t="s">
        <v>529</v>
      </c>
      <c r="M10823" s="72" t="s">
        <v>29</v>
      </c>
    </row>
    <row r="10824" spans="2:13" x14ac:dyDescent="0.25">
      <c r="B10824" s="72" t="s">
        <v>12</v>
      </c>
      <c r="C10824" s="72" t="s">
        <v>13</v>
      </c>
      <c r="D10824" s="72" t="s">
        <v>14</v>
      </c>
      <c r="E10824" s="72" t="s">
        <v>33</v>
      </c>
      <c r="F10824" s="73">
        <v>37467</v>
      </c>
      <c r="G10824" s="72" t="s">
        <v>16</v>
      </c>
      <c r="H10824" s="72" t="s">
        <v>24</v>
      </c>
      <c r="I10824" s="72" t="s">
        <v>18</v>
      </c>
      <c r="J10824" s="72" t="s">
        <v>19</v>
      </c>
      <c r="K10824" s="72" t="s">
        <v>37</v>
      </c>
      <c r="L10824" s="72" t="s">
        <v>183</v>
      </c>
      <c r="M10824" s="72" t="s">
        <v>47</v>
      </c>
    </row>
    <row r="10825" spans="2:13" x14ac:dyDescent="0.25">
      <c r="B10825" s="72" t="s">
        <v>12</v>
      </c>
      <c r="C10825" s="72" t="s">
        <v>13</v>
      </c>
      <c r="D10825" s="72" t="s">
        <v>14</v>
      </c>
      <c r="E10825" s="72" t="s">
        <v>79</v>
      </c>
      <c r="F10825" s="73">
        <v>-51120</v>
      </c>
      <c r="G10825" s="72" t="s">
        <v>16</v>
      </c>
      <c r="H10825" s="72" t="s">
        <v>24</v>
      </c>
      <c r="I10825" s="72" t="s">
        <v>18</v>
      </c>
      <c r="J10825" s="72" t="s">
        <v>227</v>
      </c>
      <c r="K10825" s="72" t="s">
        <v>25</v>
      </c>
      <c r="L10825" s="72" t="s">
        <v>591</v>
      </c>
      <c r="M10825" s="72"/>
    </row>
    <row r="10826" spans="2:13" x14ac:dyDescent="0.25">
      <c r="B10826" s="72" t="s">
        <v>12</v>
      </c>
      <c r="C10826" s="72" t="s">
        <v>13</v>
      </c>
      <c r="D10826" s="72" t="s">
        <v>14</v>
      </c>
      <c r="E10826" s="72" t="s">
        <v>68</v>
      </c>
      <c r="F10826" s="73">
        <v>-282526</v>
      </c>
      <c r="G10826" s="72" t="s">
        <v>16</v>
      </c>
      <c r="H10826" s="72" t="s">
        <v>24</v>
      </c>
      <c r="I10826" s="72" t="s">
        <v>18</v>
      </c>
      <c r="J10826" s="72" t="s">
        <v>19</v>
      </c>
      <c r="K10826" s="72" t="s">
        <v>43</v>
      </c>
      <c r="L10826" s="72" t="s">
        <v>449</v>
      </c>
      <c r="M10826" s="72"/>
    </row>
    <row r="10827" spans="2:13" x14ac:dyDescent="0.25">
      <c r="B10827" s="72" t="s">
        <v>12</v>
      </c>
      <c r="C10827" s="72" t="s">
        <v>13</v>
      </c>
      <c r="D10827" s="72" t="s">
        <v>14</v>
      </c>
      <c r="E10827" s="72" t="s">
        <v>144</v>
      </c>
      <c r="F10827" s="73">
        <v>109850</v>
      </c>
      <c r="G10827" s="72" t="s">
        <v>16</v>
      </c>
      <c r="H10827" s="72" t="s">
        <v>24</v>
      </c>
      <c r="I10827" s="72" t="s">
        <v>18</v>
      </c>
      <c r="J10827" s="72" t="s">
        <v>19</v>
      </c>
      <c r="K10827" s="72" t="s">
        <v>37</v>
      </c>
      <c r="L10827" s="72" t="s">
        <v>497</v>
      </c>
      <c r="M10827" s="72" t="s">
        <v>184</v>
      </c>
    </row>
    <row r="10828" spans="2:13" x14ac:dyDescent="0.25">
      <c r="B10828" s="72" t="s">
        <v>12</v>
      </c>
      <c r="C10828" s="72" t="s">
        <v>13</v>
      </c>
      <c r="D10828" s="72" t="s">
        <v>14</v>
      </c>
      <c r="E10828" s="72" t="s">
        <v>23</v>
      </c>
      <c r="F10828" s="73">
        <v>-459531</v>
      </c>
      <c r="G10828" s="72" t="s">
        <v>16</v>
      </c>
      <c r="H10828" s="72" t="s">
        <v>24</v>
      </c>
      <c r="I10828" s="72" t="s">
        <v>48</v>
      </c>
      <c r="J10828" s="72" t="s">
        <v>19</v>
      </c>
      <c r="K10828" s="72" t="s">
        <v>102</v>
      </c>
      <c r="L10828" s="72" t="s">
        <v>196</v>
      </c>
      <c r="M10828" s="72"/>
    </row>
    <row r="10829" spans="2:13" x14ac:dyDescent="0.25">
      <c r="B10829" s="72" t="s">
        <v>12</v>
      </c>
      <c r="C10829" s="72" t="s">
        <v>13</v>
      </c>
      <c r="D10829" s="72" t="s">
        <v>14</v>
      </c>
      <c r="E10829" s="72" t="s">
        <v>51</v>
      </c>
      <c r="F10829" s="73">
        <v>21121</v>
      </c>
      <c r="G10829" s="72" t="s">
        <v>16</v>
      </c>
      <c r="H10829" s="72" t="s">
        <v>24</v>
      </c>
      <c r="I10829" s="72" t="s">
        <v>18</v>
      </c>
      <c r="J10829" s="72" t="s">
        <v>19</v>
      </c>
      <c r="K10829" s="72" t="s">
        <v>25</v>
      </c>
      <c r="L10829" s="72" t="s">
        <v>286</v>
      </c>
      <c r="M10829" s="72"/>
    </row>
    <row r="10830" spans="2:13" x14ac:dyDescent="0.25">
      <c r="B10830" s="72" t="s">
        <v>12</v>
      </c>
      <c r="C10830" s="72" t="s">
        <v>13</v>
      </c>
      <c r="D10830" s="72" t="s">
        <v>14</v>
      </c>
      <c r="E10830" s="72" t="s">
        <v>39</v>
      </c>
      <c r="F10830" s="73">
        <v>-19255</v>
      </c>
      <c r="G10830" s="72" t="s">
        <v>16</v>
      </c>
      <c r="H10830" s="72" t="s">
        <v>24</v>
      </c>
      <c r="I10830" s="72" t="s">
        <v>18</v>
      </c>
      <c r="J10830" s="72" t="s">
        <v>19</v>
      </c>
      <c r="K10830" s="72" t="s">
        <v>37</v>
      </c>
      <c r="L10830" s="72" t="s">
        <v>390</v>
      </c>
      <c r="M10830" s="72"/>
    </row>
    <row r="10831" spans="2:13" x14ac:dyDescent="0.25">
      <c r="B10831" s="72" t="s">
        <v>12</v>
      </c>
      <c r="C10831" s="72" t="s">
        <v>13</v>
      </c>
      <c r="D10831" s="72" t="s">
        <v>14</v>
      </c>
      <c r="E10831" s="72" t="s">
        <v>58</v>
      </c>
      <c r="F10831" s="73">
        <v>982916</v>
      </c>
      <c r="G10831" s="72" t="s">
        <v>16</v>
      </c>
      <c r="H10831" s="72" t="s">
        <v>24</v>
      </c>
      <c r="I10831" s="72" t="s">
        <v>18</v>
      </c>
      <c r="J10831" s="72" t="s">
        <v>19</v>
      </c>
      <c r="K10831" s="72" t="s">
        <v>37</v>
      </c>
      <c r="L10831" s="72" t="s">
        <v>480</v>
      </c>
      <c r="M10831" s="72" t="s">
        <v>47</v>
      </c>
    </row>
    <row r="10832" spans="2:13" x14ac:dyDescent="0.25">
      <c r="B10832" s="72" t="s">
        <v>12</v>
      </c>
      <c r="C10832" s="72" t="s">
        <v>13</v>
      </c>
      <c r="D10832" s="72" t="s">
        <v>14</v>
      </c>
      <c r="E10832" s="72" t="s">
        <v>83</v>
      </c>
      <c r="F10832" s="73">
        <v>14974</v>
      </c>
      <c r="G10832" s="72" t="s">
        <v>16</v>
      </c>
      <c r="H10832" s="72" t="s">
        <v>24</v>
      </c>
      <c r="I10832" s="72" t="s">
        <v>18</v>
      </c>
      <c r="J10832" s="72" t="s">
        <v>19</v>
      </c>
      <c r="K10832" s="72" t="s">
        <v>25</v>
      </c>
      <c r="L10832" s="72" t="s">
        <v>621</v>
      </c>
      <c r="M10832" s="72"/>
    </row>
    <row r="10833" spans="2:13" x14ac:dyDescent="0.25">
      <c r="B10833" s="72" t="s">
        <v>12</v>
      </c>
      <c r="C10833" s="72" t="s">
        <v>13</v>
      </c>
      <c r="D10833" s="72" t="s">
        <v>14</v>
      </c>
      <c r="E10833" s="72" t="s">
        <v>685</v>
      </c>
      <c r="F10833" s="73">
        <v>8233018</v>
      </c>
      <c r="G10833" s="72" t="s">
        <v>16</v>
      </c>
      <c r="H10833" s="72" t="s">
        <v>24</v>
      </c>
      <c r="I10833" s="72" t="s">
        <v>18</v>
      </c>
      <c r="J10833" s="72" t="s">
        <v>19</v>
      </c>
      <c r="K10833" s="72"/>
      <c r="L10833" s="72"/>
      <c r="M10833" s="72"/>
    </row>
    <row r="10834" spans="2:13" x14ac:dyDescent="0.25">
      <c r="B10834" s="72" t="s">
        <v>12</v>
      </c>
      <c r="C10834" s="72" t="s">
        <v>13</v>
      </c>
      <c r="D10834" s="72" t="s">
        <v>14</v>
      </c>
      <c r="E10834" s="72" t="s">
        <v>45</v>
      </c>
      <c r="F10834" s="73">
        <v>22966</v>
      </c>
      <c r="G10834" s="72" t="s">
        <v>16</v>
      </c>
      <c r="H10834" s="72" t="s">
        <v>24</v>
      </c>
      <c r="I10834" s="72" t="s">
        <v>18</v>
      </c>
      <c r="J10834" s="72" t="s">
        <v>19</v>
      </c>
      <c r="K10834" s="72" t="s">
        <v>37</v>
      </c>
      <c r="L10834" s="72" t="s">
        <v>177</v>
      </c>
      <c r="M10834" s="72" t="s">
        <v>29</v>
      </c>
    </row>
    <row r="10835" spans="2:13" x14ac:dyDescent="0.25">
      <c r="B10835" s="72" t="s">
        <v>12</v>
      </c>
      <c r="C10835" s="72" t="s">
        <v>13</v>
      </c>
      <c r="D10835" s="72" t="s">
        <v>14</v>
      </c>
      <c r="E10835" s="72" t="s">
        <v>41</v>
      </c>
      <c r="F10835" s="73">
        <v>-39</v>
      </c>
      <c r="G10835" s="72" t="s">
        <v>16</v>
      </c>
      <c r="H10835" s="72" t="s">
        <v>17</v>
      </c>
      <c r="I10835" s="72" t="s">
        <v>18</v>
      </c>
      <c r="J10835" s="72" t="s">
        <v>19</v>
      </c>
      <c r="K10835" s="72" t="s">
        <v>25</v>
      </c>
      <c r="L10835" s="72" t="s">
        <v>625</v>
      </c>
      <c r="M10835" s="72"/>
    </row>
    <row r="10836" spans="2:13" x14ac:dyDescent="0.25">
      <c r="B10836" s="72" t="s">
        <v>12</v>
      </c>
      <c r="C10836" s="72" t="s">
        <v>13</v>
      </c>
      <c r="D10836" s="72" t="s">
        <v>14</v>
      </c>
      <c r="E10836" s="72" t="s">
        <v>146</v>
      </c>
      <c r="F10836" s="73">
        <v>-68</v>
      </c>
      <c r="G10836" s="72" t="s">
        <v>16</v>
      </c>
      <c r="H10836" s="72" t="s">
        <v>24</v>
      </c>
      <c r="I10836" s="72" t="s">
        <v>18</v>
      </c>
      <c r="J10836" s="72" t="s">
        <v>19</v>
      </c>
      <c r="K10836" s="72" t="s">
        <v>96</v>
      </c>
      <c r="L10836" s="72" t="s">
        <v>391</v>
      </c>
      <c r="M10836" s="72"/>
    </row>
    <row r="10837" spans="2:13" x14ac:dyDescent="0.25">
      <c r="B10837" s="72" t="s">
        <v>12</v>
      </c>
      <c r="C10837" s="72" t="s">
        <v>13</v>
      </c>
      <c r="D10837" s="72" t="s">
        <v>14</v>
      </c>
      <c r="E10837" s="72" t="s">
        <v>39</v>
      </c>
      <c r="F10837" s="73">
        <v>-339868</v>
      </c>
      <c r="G10837" s="72" t="s">
        <v>16</v>
      </c>
      <c r="H10837" s="72" t="s">
        <v>17</v>
      </c>
      <c r="I10837" s="72" t="s">
        <v>18</v>
      </c>
      <c r="J10837" s="72" t="s">
        <v>19</v>
      </c>
      <c r="K10837" s="72" t="s">
        <v>25</v>
      </c>
      <c r="L10837" s="72" t="s">
        <v>230</v>
      </c>
      <c r="M10837" s="72"/>
    </row>
    <row r="10838" spans="2:13" x14ac:dyDescent="0.25">
      <c r="B10838" s="72" t="s">
        <v>12</v>
      </c>
      <c r="C10838" s="72" t="s">
        <v>13</v>
      </c>
      <c r="D10838" s="72" t="s">
        <v>14</v>
      </c>
      <c r="E10838" s="72" t="s">
        <v>55</v>
      </c>
      <c r="F10838" s="73">
        <v>19684734</v>
      </c>
      <c r="G10838" s="72" t="s">
        <v>16</v>
      </c>
      <c r="H10838" s="72" t="s">
        <v>24</v>
      </c>
      <c r="I10838" s="72" t="s">
        <v>18</v>
      </c>
      <c r="J10838" s="72" t="s">
        <v>19</v>
      </c>
      <c r="K10838" s="72" t="s">
        <v>37</v>
      </c>
      <c r="L10838" s="72" t="s">
        <v>285</v>
      </c>
      <c r="M10838" s="72" t="s">
        <v>112</v>
      </c>
    </row>
    <row r="10839" spans="2:13" x14ac:dyDescent="0.25">
      <c r="B10839" s="72" t="s">
        <v>12</v>
      </c>
      <c r="C10839" s="72" t="s">
        <v>13</v>
      </c>
      <c r="D10839" s="72" t="s">
        <v>14</v>
      </c>
      <c r="E10839" s="72" t="s">
        <v>144</v>
      </c>
      <c r="F10839" s="73">
        <v>683816</v>
      </c>
      <c r="G10839" s="72" t="s">
        <v>16</v>
      </c>
      <c r="H10839" s="72" t="s">
        <v>24</v>
      </c>
      <c r="I10839" s="72" t="s">
        <v>18</v>
      </c>
      <c r="J10839" s="72" t="s">
        <v>19</v>
      </c>
      <c r="K10839" s="72" t="s">
        <v>37</v>
      </c>
      <c r="L10839" s="72" t="s">
        <v>581</v>
      </c>
      <c r="M10839" s="72" t="s">
        <v>22</v>
      </c>
    </row>
    <row r="10840" spans="2:13" x14ac:dyDescent="0.25">
      <c r="B10840" s="72" t="s">
        <v>12</v>
      </c>
      <c r="C10840" s="72" t="s">
        <v>13</v>
      </c>
      <c r="D10840" s="72" t="s">
        <v>14</v>
      </c>
      <c r="E10840" s="72" t="s">
        <v>83</v>
      </c>
      <c r="F10840" s="73">
        <v>33891</v>
      </c>
      <c r="G10840" s="72" t="s">
        <v>16</v>
      </c>
      <c r="H10840" s="72" t="s">
        <v>17</v>
      </c>
      <c r="I10840" s="72" t="s">
        <v>18</v>
      </c>
      <c r="J10840" s="72" t="s">
        <v>19</v>
      </c>
      <c r="K10840" s="72" t="s">
        <v>25</v>
      </c>
      <c r="L10840" s="72" t="s">
        <v>648</v>
      </c>
      <c r="M10840" s="72"/>
    </row>
    <row r="10841" spans="2:13" x14ac:dyDescent="0.25">
      <c r="B10841" s="72" t="s">
        <v>12</v>
      </c>
      <c r="C10841" s="72" t="s">
        <v>13</v>
      </c>
      <c r="D10841" s="72" t="s">
        <v>14</v>
      </c>
      <c r="E10841" s="72" t="s">
        <v>33</v>
      </c>
      <c r="F10841" s="73">
        <v>255</v>
      </c>
      <c r="G10841" s="72" t="s">
        <v>16</v>
      </c>
      <c r="H10841" s="72" t="s">
        <v>24</v>
      </c>
      <c r="I10841" s="72" t="s">
        <v>18</v>
      </c>
      <c r="J10841" s="72" t="s">
        <v>19</v>
      </c>
      <c r="K10841" s="72" t="s">
        <v>25</v>
      </c>
      <c r="L10841" s="72" t="s">
        <v>616</v>
      </c>
      <c r="M10841" s="72" t="s">
        <v>302</v>
      </c>
    </row>
    <row r="10842" spans="2:13" x14ac:dyDescent="0.25">
      <c r="B10842" s="72" t="s">
        <v>12</v>
      </c>
      <c r="C10842" s="72" t="s">
        <v>13</v>
      </c>
      <c r="D10842" s="72" t="s">
        <v>14</v>
      </c>
      <c r="E10842" s="72" t="s">
        <v>85</v>
      </c>
      <c r="F10842" s="73">
        <v>125200</v>
      </c>
      <c r="G10842" s="72" t="s">
        <v>16</v>
      </c>
      <c r="H10842" s="72" t="s">
        <v>24</v>
      </c>
      <c r="I10842" s="72" t="s">
        <v>18</v>
      </c>
      <c r="J10842" s="72" t="s">
        <v>19</v>
      </c>
      <c r="K10842" s="72" t="s">
        <v>49</v>
      </c>
      <c r="L10842" s="72" t="s">
        <v>82</v>
      </c>
      <c r="M10842" s="72"/>
    </row>
    <row r="10843" spans="2:13" x14ac:dyDescent="0.25">
      <c r="B10843" s="72" t="s">
        <v>12</v>
      </c>
      <c r="C10843" s="72" t="s">
        <v>13</v>
      </c>
      <c r="D10843" s="72" t="s">
        <v>14</v>
      </c>
      <c r="E10843" s="72" t="s">
        <v>27</v>
      </c>
      <c r="F10843" s="73">
        <v>51751</v>
      </c>
      <c r="G10843" s="72" t="s">
        <v>16</v>
      </c>
      <c r="H10843" s="72" t="s">
        <v>24</v>
      </c>
      <c r="I10843" s="72" t="s">
        <v>18</v>
      </c>
      <c r="J10843" s="72" t="s">
        <v>19</v>
      </c>
      <c r="K10843" s="72" t="s">
        <v>43</v>
      </c>
      <c r="L10843" s="72" t="s">
        <v>319</v>
      </c>
      <c r="M10843" s="72" t="s">
        <v>302</v>
      </c>
    </row>
    <row r="10844" spans="2:13" x14ac:dyDescent="0.25">
      <c r="B10844" s="72" t="s">
        <v>12</v>
      </c>
      <c r="C10844" s="72" t="s">
        <v>13</v>
      </c>
      <c r="D10844" s="72" t="s">
        <v>14</v>
      </c>
      <c r="E10844" s="72" t="s">
        <v>123</v>
      </c>
      <c r="F10844" s="73">
        <v>-5554</v>
      </c>
      <c r="G10844" s="72" t="s">
        <v>16</v>
      </c>
      <c r="H10844" s="72" t="s">
        <v>17</v>
      </c>
      <c r="I10844" s="72" t="s">
        <v>18</v>
      </c>
      <c r="J10844" s="72" t="s">
        <v>19</v>
      </c>
      <c r="K10844" s="72" t="s">
        <v>25</v>
      </c>
      <c r="L10844" s="72" t="s">
        <v>191</v>
      </c>
      <c r="M10844" s="72"/>
    </row>
    <row r="10845" spans="2:13" x14ac:dyDescent="0.25">
      <c r="B10845" s="72" t="s">
        <v>12</v>
      </c>
      <c r="C10845" s="72" t="s">
        <v>13</v>
      </c>
      <c r="D10845" s="72" t="s">
        <v>14</v>
      </c>
      <c r="E10845" s="72" t="s">
        <v>41</v>
      </c>
      <c r="F10845" s="73">
        <v>-927</v>
      </c>
      <c r="G10845" s="72" t="s">
        <v>16</v>
      </c>
      <c r="H10845" s="72" t="s">
        <v>24</v>
      </c>
      <c r="I10845" s="72" t="s">
        <v>18</v>
      </c>
      <c r="J10845" s="72" t="s">
        <v>19</v>
      </c>
      <c r="K10845" s="72" t="s">
        <v>37</v>
      </c>
      <c r="L10845" s="72" t="s">
        <v>551</v>
      </c>
      <c r="M10845" s="72"/>
    </row>
    <row r="10846" spans="2:13" x14ac:dyDescent="0.25">
      <c r="B10846" s="72" t="s">
        <v>12</v>
      </c>
      <c r="C10846" s="72" t="s">
        <v>13</v>
      </c>
      <c r="D10846" s="72" t="s">
        <v>14</v>
      </c>
      <c r="E10846" s="72" t="s">
        <v>81</v>
      </c>
      <c r="F10846" s="73">
        <v>242408</v>
      </c>
      <c r="G10846" s="72" t="s">
        <v>16</v>
      </c>
      <c r="H10846" s="72" t="s">
        <v>17</v>
      </c>
      <c r="I10846" s="72" t="s">
        <v>18</v>
      </c>
      <c r="J10846" s="72" t="s">
        <v>19</v>
      </c>
      <c r="K10846" s="72" t="s">
        <v>25</v>
      </c>
      <c r="L10846" s="72" t="s">
        <v>546</v>
      </c>
      <c r="M10846" s="72" t="s">
        <v>29</v>
      </c>
    </row>
    <row r="10847" spans="2:13" x14ac:dyDescent="0.25">
      <c r="B10847" s="72" t="s">
        <v>12</v>
      </c>
      <c r="C10847" s="72" t="s">
        <v>13</v>
      </c>
      <c r="D10847" s="72" t="s">
        <v>14</v>
      </c>
      <c r="E10847" s="72" t="s">
        <v>74</v>
      </c>
      <c r="F10847" s="73">
        <v>69356</v>
      </c>
      <c r="G10847" s="72" t="s">
        <v>16</v>
      </c>
      <c r="H10847" s="72" t="s">
        <v>24</v>
      </c>
      <c r="I10847" s="72" t="s">
        <v>18</v>
      </c>
      <c r="J10847" s="72" t="s">
        <v>19</v>
      </c>
      <c r="K10847" s="72" t="s">
        <v>43</v>
      </c>
      <c r="L10847" s="72" t="s">
        <v>449</v>
      </c>
      <c r="M10847" s="72" t="s">
        <v>29</v>
      </c>
    </row>
    <row r="10848" spans="2:13" x14ac:dyDescent="0.25">
      <c r="B10848" s="72" t="s">
        <v>12</v>
      </c>
      <c r="C10848" s="72" t="s">
        <v>13</v>
      </c>
      <c r="D10848" s="72" t="s">
        <v>14</v>
      </c>
      <c r="E10848" s="72" t="s">
        <v>68</v>
      </c>
      <c r="F10848" s="73">
        <v>-14492</v>
      </c>
      <c r="G10848" s="72" t="s">
        <v>16</v>
      </c>
      <c r="H10848" s="72" t="s">
        <v>17</v>
      </c>
      <c r="I10848" s="72" t="s">
        <v>18</v>
      </c>
      <c r="J10848" s="72" t="s">
        <v>19</v>
      </c>
      <c r="K10848" s="72" t="s">
        <v>25</v>
      </c>
      <c r="L10848" s="72" t="s">
        <v>458</v>
      </c>
      <c r="M10848" s="72"/>
    </row>
    <row r="10849" spans="2:13" x14ac:dyDescent="0.25">
      <c r="B10849" s="72" t="s">
        <v>12</v>
      </c>
      <c r="C10849" s="72" t="s">
        <v>13</v>
      </c>
      <c r="D10849" s="72" t="s">
        <v>14</v>
      </c>
      <c r="E10849" s="72" t="s">
        <v>51</v>
      </c>
      <c r="F10849" s="73">
        <v>153599</v>
      </c>
      <c r="G10849" s="72" t="s">
        <v>16</v>
      </c>
      <c r="H10849" s="72" t="s">
        <v>24</v>
      </c>
      <c r="I10849" s="72" t="s">
        <v>48</v>
      </c>
      <c r="J10849" s="72" t="s">
        <v>19</v>
      </c>
      <c r="K10849" s="72" t="s">
        <v>37</v>
      </c>
      <c r="L10849" s="72" t="s">
        <v>221</v>
      </c>
      <c r="M10849" s="72"/>
    </row>
    <row r="10850" spans="2:13" x14ac:dyDescent="0.25">
      <c r="B10850" s="72" t="s">
        <v>12</v>
      </c>
      <c r="C10850" s="72" t="s">
        <v>13</v>
      </c>
      <c r="D10850" s="72" t="s">
        <v>14</v>
      </c>
      <c r="E10850" s="72" t="s">
        <v>123</v>
      </c>
      <c r="F10850" s="73">
        <v>-265</v>
      </c>
      <c r="G10850" s="72" t="s">
        <v>16</v>
      </c>
      <c r="H10850" s="72" t="s">
        <v>24</v>
      </c>
      <c r="I10850" s="72" t="s">
        <v>18</v>
      </c>
      <c r="J10850" s="72" t="s">
        <v>19</v>
      </c>
      <c r="K10850" s="72" t="s">
        <v>25</v>
      </c>
      <c r="L10850" s="72" t="s">
        <v>683</v>
      </c>
      <c r="M10850" s="72"/>
    </row>
    <row r="10851" spans="2:13" x14ac:dyDescent="0.25">
      <c r="B10851" s="72" t="s">
        <v>12</v>
      </c>
      <c r="C10851" s="72" t="s">
        <v>13</v>
      </c>
      <c r="D10851" s="72" t="s">
        <v>14</v>
      </c>
      <c r="E10851" s="72" t="s">
        <v>51</v>
      </c>
      <c r="F10851" s="73">
        <v>15089</v>
      </c>
      <c r="G10851" s="72" t="s">
        <v>16</v>
      </c>
      <c r="H10851" s="72" t="s">
        <v>17</v>
      </c>
      <c r="I10851" s="72" t="s">
        <v>48</v>
      </c>
      <c r="J10851" s="72" t="s">
        <v>19</v>
      </c>
      <c r="K10851" s="72" t="s">
        <v>20</v>
      </c>
      <c r="L10851" s="72" t="s">
        <v>199</v>
      </c>
      <c r="M10851" s="72"/>
    </row>
    <row r="10852" spans="2:13" x14ac:dyDescent="0.25">
      <c r="B10852" s="72" t="s">
        <v>12</v>
      </c>
      <c r="C10852" s="72" t="s">
        <v>13</v>
      </c>
      <c r="D10852" s="72" t="s">
        <v>14</v>
      </c>
      <c r="E10852" s="72" t="s">
        <v>146</v>
      </c>
      <c r="F10852" s="73">
        <v>-33711</v>
      </c>
      <c r="G10852" s="72" t="s">
        <v>16</v>
      </c>
      <c r="H10852" s="72" t="s">
        <v>24</v>
      </c>
      <c r="I10852" s="72" t="s">
        <v>18</v>
      </c>
      <c r="J10852" s="72" t="s">
        <v>19</v>
      </c>
      <c r="K10852" s="72" t="s">
        <v>96</v>
      </c>
      <c r="L10852" s="72" t="s">
        <v>318</v>
      </c>
      <c r="M10852" s="72"/>
    </row>
    <row r="10853" spans="2:13" x14ac:dyDescent="0.25">
      <c r="B10853" s="72" t="s">
        <v>12</v>
      </c>
      <c r="C10853" s="72" t="s">
        <v>13</v>
      </c>
      <c r="D10853" s="72" t="s">
        <v>14</v>
      </c>
      <c r="E10853" s="72" t="s">
        <v>123</v>
      </c>
      <c r="F10853" s="73">
        <v>-454</v>
      </c>
      <c r="G10853" s="72" t="s">
        <v>16</v>
      </c>
      <c r="H10853" s="72" t="s">
        <v>17</v>
      </c>
      <c r="I10853" s="72" t="s">
        <v>18</v>
      </c>
      <c r="J10853" s="72" t="s">
        <v>19</v>
      </c>
      <c r="K10853" s="72" t="s">
        <v>20</v>
      </c>
      <c r="L10853" s="72" t="s">
        <v>21</v>
      </c>
      <c r="M10853" s="72"/>
    </row>
    <row r="10854" spans="2:13" x14ac:dyDescent="0.25">
      <c r="B10854" s="72" t="s">
        <v>12</v>
      </c>
      <c r="C10854" s="72" t="s">
        <v>13</v>
      </c>
      <c r="D10854" s="72" t="s">
        <v>14</v>
      </c>
      <c r="E10854" s="72" t="s">
        <v>55</v>
      </c>
      <c r="F10854" s="73">
        <v>1798879</v>
      </c>
      <c r="G10854" s="72" t="s">
        <v>16</v>
      </c>
      <c r="H10854" s="72" t="s">
        <v>17</v>
      </c>
      <c r="I10854" s="72" t="s">
        <v>18</v>
      </c>
      <c r="J10854" s="72" t="s">
        <v>19</v>
      </c>
      <c r="K10854" s="72" t="s">
        <v>25</v>
      </c>
      <c r="L10854" s="72" t="s">
        <v>101</v>
      </c>
      <c r="M10854" s="72" t="s">
        <v>29</v>
      </c>
    </row>
    <row r="10855" spans="2:13" x14ac:dyDescent="0.25">
      <c r="B10855" s="72" t="s">
        <v>12</v>
      </c>
      <c r="C10855" s="72" t="s">
        <v>13</v>
      </c>
      <c r="D10855" s="72" t="s">
        <v>14</v>
      </c>
      <c r="E10855" s="72" t="s">
        <v>51</v>
      </c>
      <c r="F10855" s="73">
        <v>173851</v>
      </c>
      <c r="G10855" s="72" t="s">
        <v>16</v>
      </c>
      <c r="H10855" s="72" t="s">
        <v>24</v>
      </c>
      <c r="I10855" s="72" t="s">
        <v>18</v>
      </c>
      <c r="J10855" s="72" t="s">
        <v>19</v>
      </c>
      <c r="K10855" s="72" t="s">
        <v>37</v>
      </c>
      <c r="L10855" s="72" t="s">
        <v>412</v>
      </c>
      <c r="M10855" s="72"/>
    </row>
    <row r="10856" spans="2:13" x14ac:dyDescent="0.25">
      <c r="B10856" s="72" t="s">
        <v>12</v>
      </c>
      <c r="C10856" s="72" t="s">
        <v>13</v>
      </c>
      <c r="D10856" s="72" t="s">
        <v>14</v>
      </c>
      <c r="E10856" s="72" t="s">
        <v>70</v>
      </c>
      <c r="F10856" s="73">
        <v>623613</v>
      </c>
      <c r="G10856" s="72" t="s">
        <v>16</v>
      </c>
      <c r="H10856" s="72" t="s">
        <v>24</v>
      </c>
      <c r="I10856" s="72" t="s">
        <v>18</v>
      </c>
      <c r="J10856" s="72" t="s">
        <v>19</v>
      </c>
      <c r="K10856" s="72" t="s">
        <v>117</v>
      </c>
      <c r="L10856" s="72" t="s">
        <v>311</v>
      </c>
      <c r="M10856" s="72" t="s">
        <v>303</v>
      </c>
    </row>
    <row r="10857" spans="2:13" x14ac:dyDescent="0.25">
      <c r="B10857" s="72" t="s">
        <v>12</v>
      </c>
      <c r="C10857" s="72" t="s">
        <v>13</v>
      </c>
      <c r="D10857" s="72" t="s">
        <v>14</v>
      </c>
      <c r="E10857" s="72" t="s">
        <v>39</v>
      </c>
      <c r="F10857" s="73">
        <v>-3669</v>
      </c>
      <c r="G10857" s="72" t="s">
        <v>16</v>
      </c>
      <c r="H10857" s="72" t="s">
        <v>24</v>
      </c>
      <c r="I10857" s="72" t="s">
        <v>18</v>
      </c>
      <c r="J10857" s="72" t="s">
        <v>19</v>
      </c>
      <c r="K10857" s="72" t="s">
        <v>25</v>
      </c>
      <c r="L10857" s="72" t="s">
        <v>686</v>
      </c>
      <c r="M10857" s="72"/>
    </row>
    <row r="10858" spans="2:13" x14ac:dyDescent="0.25">
      <c r="B10858" s="72" t="s">
        <v>12</v>
      </c>
      <c r="C10858" s="72" t="s">
        <v>13</v>
      </c>
      <c r="D10858" s="72" t="s">
        <v>14</v>
      </c>
      <c r="E10858" s="72" t="s">
        <v>51</v>
      </c>
      <c r="F10858" s="73">
        <v>809</v>
      </c>
      <c r="G10858" s="72" t="s">
        <v>16</v>
      </c>
      <c r="H10858" s="72" t="s">
        <v>24</v>
      </c>
      <c r="I10858" s="72" t="s">
        <v>18</v>
      </c>
      <c r="J10858" s="72" t="s">
        <v>227</v>
      </c>
      <c r="K10858" s="72" t="s">
        <v>37</v>
      </c>
      <c r="L10858" s="72" t="s">
        <v>412</v>
      </c>
      <c r="M10858" s="72"/>
    </row>
    <row r="10859" spans="2:13" x14ac:dyDescent="0.25">
      <c r="B10859" s="72" t="s">
        <v>12</v>
      </c>
      <c r="C10859" s="72" t="s">
        <v>13</v>
      </c>
      <c r="D10859" s="72" t="s">
        <v>14</v>
      </c>
      <c r="E10859" s="72" t="s">
        <v>33</v>
      </c>
      <c r="F10859" s="73">
        <v>1390482</v>
      </c>
      <c r="G10859" s="72" t="s">
        <v>16</v>
      </c>
      <c r="H10859" s="72" t="s">
        <v>24</v>
      </c>
      <c r="I10859" s="72" t="s">
        <v>18</v>
      </c>
      <c r="J10859" s="72" t="s">
        <v>19</v>
      </c>
      <c r="K10859" s="72" t="s">
        <v>43</v>
      </c>
      <c r="L10859" s="72" t="s">
        <v>163</v>
      </c>
      <c r="M10859" s="72" t="s">
        <v>47</v>
      </c>
    </row>
    <row r="10860" spans="2:13" x14ac:dyDescent="0.25">
      <c r="B10860" s="72" t="s">
        <v>12</v>
      </c>
      <c r="C10860" s="72" t="s">
        <v>13</v>
      </c>
      <c r="D10860" s="72" t="s">
        <v>14</v>
      </c>
      <c r="E10860" s="72" t="s">
        <v>81</v>
      </c>
      <c r="F10860" s="73">
        <v>453352</v>
      </c>
      <c r="G10860" s="72" t="s">
        <v>16</v>
      </c>
      <c r="H10860" s="72" t="s">
        <v>24</v>
      </c>
      <c r="I10860" s="72" t="s">
        <v>18</v>
      </c>
      <c r="J10860" s="72" t="s">
        <v>19</v>
      </c>
      <c r="K10860" s="72" t="s">
        <v>130</v>
      </c>
      <c r="L10860" s="72" t="s">
        <v>386</v>
      </c>
      <c r="M10860" s="72" t="s">
        <v>47</v>
      </c>
    </row>
    <row r="10861" spans="2:13" x14ac:dyDescent="0.25">
      <c r="B10861" s="72" t="s">
        <v>12</v>
      </c>
      <c r="C10861" s="72" t="s">
        <v>13</v>
      </c>
      <c r="D10861" s="72" t="s">
        <v>14</v>
      </c>
      <c r="E10861" s="72" t="s">
        <v>94</v>
      </c>
      <c r="F10861" s="73">
        <v>190369</v>
      </c>
      <c r="G10861" s="72" t="s">
        <v>16</v>
      </c>
      <c r="H10861" s="72" t="s">
        <v>17</v>
      </c>
      <c r="I10861" s="72" t="s">
        <v>18</v>
      </c>
      <c r="J10861" s="72" t="s">
        <v>19</v>
      </c>
      <c r="K10861" s="72" t="s">
        <v>25</v>
      </c>
      <c r="L10861" s="72" t="s">
        <v>198</v>
      </c>
      <c r="M10861" s="72"/>
    </row>
    <row r="10862" spans="2:13" x14ac:dyDescent="0.25">
      <c r="B10862" s="72" t="s">
        <v>12</v>
      </c>
      <c r="C10862" s="72" t="s">
        <v>13</v>
      </c>
      <c r="D10862" s="72" t="s">
        <v>14</v>
      </c>
      <c r="E10862" s="72" t="s">
        <v>30</v>
      </c>
      <c r="F10862" s="73">
        <v>-172488</v>
      </c>
      <c r="G10862" s="72" t="s">
        <v>16</v>
      </c>
      <c r="H10862" s="72" t="s">
        <v>24</v>
      </c>
      <c r="I10862" s="72" t="s">
        <v>18</v>
      </c>
      <c r="J10862" s="72" t="s">
        <v>19</v>
      </c>
      <c r="K10862" s="72" t="s">
        <v>43</v>
      </c>
      <c r="L10862" s="72" t="s">
        <v>163</v>
      </c>
      <c r="M10862" s="72"/>
    </row>
    <row r="10863" spans="2:13" x14ac:dyDescent="0.25">
      <c r="B10863" s="72" t="s">
        <v>12</v>
      </c>
      <c r="C10863" s="72" t="s">
        <v>13</v>
      </c>
      <c r="D10863" s="72" t="s">
        <v>14</v>
      </c>
      <c r="E10863" s="72" t="s">
        <v>39</v>
      </c>
      <c r="F10863" s="73">
        <v>-3203</v>
      </c>
      <c r="G10863" s="72" t="s">
        <v>16</v>
      </c>
      <c r="H10863" s="72" t="s">
        <v>17</v>
      </c>
      <c r="I10863" s="72" t="s">
        <v>18</v>
      </c>
      <c r="J10863" s="72" t="s">
        <v>19</v>
      </c>
      <c r="K10863" s="72" t="s">
        <v>25</v>
      </c>
      <c r="L10863" s="72" t="s">
        <v>42</v>
      </c>
      <c r="M10863" s="72"/>
    </row>
    <row r="10864" spans="2:13" x14ac:dyDescent="0.25">
      <c r="B10864" s="72" t="s">
        <v>12</v>
      </c>
      <c r="C10864" s="72" t="s">
        <v>13</v>
      </c>
      <c r="D10864" s="72" t="s">
        <v>14</v>
      </c>
      <c r="E10864" s="72" t="s">
        <v>27</v>
      </c>
      <c r="F10864" s="73">
        <v>455473</v>
      </c>
      <c r="G10864" s="72" t="s">
        <v>16</v>
      </c>
      <c r="H10864" s="72" t="s">
        <v>24</v>
      </c>
      <c r="I10864" s="72" t="s">
        <v>18</v>
      </c>
      <c r="J10864" s="72" t="s">
        <v>19</v>
      </c>
      <c r="K10864" s="72" t="s">
        <v>75</v>
      </c>
      <c r="L10864" s="72" t="s">
        <v>443</v>
      </c>
      <c r="M10864" s="72" t="s">
        <v>29</v>
      </c>
    </row>
    <row r="10865" spans="2:13" x14ac:dyDescent="0.25">
      <c r="B10865" s="72" t="s">
        <v>12</v>
      </c>
      <c r="C10865" s="72" t="s">
        <v>13</v>
      </c>
      <c r="D10865" s="72" t="s">
        <v>14</v>
      </c>
      <c r="E10865" s="72" t="s">
        <v>81</v>
      </c>
      <c r="F10865" s="73">
        <v>2211611</v>
      </c>
      <c r="G10865" s="72" t="s">
        <v>16</v>
      </c>
      <c r="H10865" s="72" t="s">
        <v>24</v>
      </c>
      <c r="I10865" s="72" t="s">
        <v>18</v>
      </c>
      <c r="J10865" s="72" t="s">
        <v>19</v>
      </c>
      <c r="K10865" s="72" t="s">
        <v>96</v>
      </c>
      <c r="L10865" s="72" t="s">
        <v>391</v>
      </c>
      <c r="M10865" s="72" t="s">
        <v>29</v>
      </c>
    </row>
    <row r="10866" spans="2:13" x14ac:dyDescent="0.25">
      <c r="B10866" s="72" t="s">
        <v>12</v>
      </c>
      <c r="C10866" s="72" t="s">
        <v>13</v>
      </c>
      <c r="D10866" s="72" t="s">
        <v>14</v>
      </c>
      <c r="E10866" s="72" t="s">
        <v>39</v>
      </c>
      <c r="F10866" s="73">
        <v>-9636</v>
      </c>
      <c r="G10866" s="72" t="s">
        <v>16</v>
      </c>
      <c r="H10866" s="72" t="s">
        <v>24</v>
      </c>
      <c r="I10866" s="72" t="s">
        <v>18</v>
      </c>
      <c r="J10866" s="72" t="s">
        <v>19</v>
      </c>
      <c r="K10866" s="72" t="s">
        <v>25</v>
      </c>
      <c r="L10866" s="72" t="s">
        <v>225</v>
      </c>
      <c r="M10866" s="72"/>
    </row>
    <row r="10867" spans="2:13" x14ac:dyDescent="0.25">
      <c r="B10867" s="72" t="s">
        <v>12</v>
      </c>
      <c r="C10867" s="72" t="s">
        <v>13</v>
      </c>
      <c r="D10867" s="72" t="s">
        <v>14</v>
      </c>
      <c r="E10867" s="72" t="s">
        <v>41</v>
      </c>
      <c r="F10867" s="73">
        <v>-28</v>
      </c>
      <c r="G10867" s="72" t="s">
        <v>16</v>
      </c>
      <c r="H10867" s="72" t="s">
        <v>17</v>
      </c>
      <c r="I10867" s="72" t="s">
        <v>48</v>
      </c>
      <c r="J10867" s="72" t="s">
        <v>19</v>
      </c>
      <c r="K10867" s="72" t="s">
        <v>49</v>
      </c>
      <c r="L10867" s="72" t="s">
        <v>246</v>
      </c>
      <c r="M10867" s="72"/>
    </row>
    <row r="10868" spans="2:13" x14ac:dyDescent="0.25">
      <c r="B10868" s="72" t="s">
        <v>12</v>
      </c>
      <c r="C10868" s="72" t="s">
        <v>13</v>
      </c>
      <c r="D10868" s="72" t="s">
        <v>14</v>
      </c>
      <c r="E10868" s="72" t="s">
        <v>83</v>
      </c>
      <c r="F10868" s="73">
        <v>1851</v>
      </c>
      <c r="G10868" s="72" t="s">
        <v>16</v>
      </c>
      <c r="H10868" s="72" t="s">
        <v>17</v>
      </c>
      <c r="I10868" s="72" t="s">
        <v>18</v>
      </c>
      <c r="J10868" s="72" t="s">
        <v>19</v>
      </c>
      <c r="K10868" s="72" t="s">
        <v>25</v>
      </c>
      <c r="L10868" s="72" t="s">
        <v>392</v>
      </c>
      <c r="M10868" s="72"/>
    </row>
    <row r="10869" spans="2:13" x14ac:dyDescent="0.25">
      <c r="B10869" s="72" t="s">
        <v>12</v>
      </c>
      <c r="C10869" s="72" t="s">
        <v>13</v>
      </c>
      <c r="D10869" s="72" t="s">
        <v>14</v>
      </c>
      <c r="E10869" s="72" t="s">
        <v>60</v>
      </c>
      <c r="F10869" s="73">
        <v>1422951</v>
      </c>
      <c r="G10869" s="72" t="s">
        <v>16</v>
      </c>
      <c r="H10869" s="72" t="s">
        <v>24</v>
      </c>
      <c r="I10869" s="72" t="s">
        <v>18</v>
      </c>
      <c r="J10869" s="72" t="s">
        <v>19</v>
      </c>
      <c r="K10869" s="72" t="s">
        <v>157</v>
      </c>
      <c r="L10869" s="72" t="s">
        <v>158</v>
      </c>
      <c r="M10869" s="72" t="s">
        <v>184</v>
      </c>
    </row>
    <row r="10870" spans="2:13" x14ac:dyDescent="0.25">
      <c r="B10870" s="72" t="s">
        <v>12</v>
      </c>
      <c r="C10870" s="72" t="s">
        <v>13</v>
      </c>
      <c r="D10870" s="72" t="s">
        <v>14</v>
      </c>
      <c r="E10870" s="72" t="s">
        <v>58</v>
      </c>
      <c r="F10870" s="73">
        <v>19965</v>
      </c>
      <c r="G10870" s="72" t="s">
        <v>16</v>
      </c>
      <c r="H10870" s="72" t="s">
        <v>24</v>
      </c>
      <c r="I10870" s="72" t="s">
        <v>18</v>
      </c>
      <c r="J10870" s="72" t="s">
        <v>19</v>
      </c>
      <c r="K10870" s="72" t="s">
        <v>25</v>
      </c>
      <c r="L10870" s="72" t="s">
        <v>360</v>
      </c>
      <c r="M10870" s="72" t="s">
        <v>112</v>
      </c>
    </row>
    <row r="10871" spans="2:13" x14ac:dyDescent="0.25">
      <c r="B10871" s="72" t="s">
        <v>12</v>
      </c>
      <c r="C10871" s="72" t="s">
        <v>13</v>
      </c>
      <c r="D10871" s="72" t="s">
        <v>14</v>
      </c>
      <c r="E10871" s="72" t="s">
        <v>41</v>
      </c>
      <c r="F10871" s="73">
        <v>-52</v>
      </c>
      <c r="G10871" s="72" t="s">
        <v>16</v>
      </c>
      <c r="H10871" s="72" t="s">
        <v>24</v>
      </c>
      <c r="I10871" s="72" t="s">
        <v>18</v>
      </c>
      <c r="J10871" s="72" t="s">
        <v>19</v>
      </c>
      <c r="K10871" s="72" t="s">
        <v>25</v>
      </c>
      <c r="L10871" s="72" t="s">
        <v>434</v>
      </c>
      <c r="M10871" s="72"/>
    </row>
    <row r="10872" spans="2:13" x14ac:dyDescent="0.25">
      <c r="B10872" s="72" t="s">
        <v>12</v>
      </c>
      <c r="C10872" s="72" t="s">
        <v>13</v>
      </c>
      <c r="D10872" s="72" t="s">
        <v>14</v>
      </c>
      <c r="E10872" s="72" t="s">
        <v>23</v>
      </c>
      <c r="F10872" s="73">
        <v>-159067</v>
      </c>
      <c r="G10872" s="72" t="s">
        <v>16</v>
      </c>
      <c r="H10872" s="72" t="s">
        <v>24</v>
      </c>
      <c r="I10872" s="72" t="s">
        <v>18</v>
      </c>
      <c r="J10872" s="72" t="s">
        <v>19</v>
      </c>
      <c r="K10872" s="72" t="s">
        <v>185</v>
      </c>
      <c r="L10872" s="72" t="s">
        <v>440</v>
      </c>
      <c r="M10872" s="72"/>
    </row>
    <row r="10873" spans="2:13" x14ac:dyDescent="0.25">
      <c r="B10873" s="72" t="s">
        <v>12</v>
      </c>
      <c r="C10873" s="72" t="s">
        <v>13</v>
      </c>
      <c r="D10873" s="72" t="s">
        <v>14</v>
      </c>
      <c r="E10873" s="72" t="s">
        <v>687</v>
      </c>
      <c r="F10873" s="73">
        <v>65461817</v>
      </c>
      <c r="G10873" s="72" t="s">
        <v>16</v>
      </c>
      <c r="H10873" s="72" t="s">
        <v>17</v>
      </c>
      <c r="I10873" s="72" t="s">
        <v>18</v>
      </c>
      <c r="J10873" s="72" t="s">
        <v>19</v>
      </c>
      <c r="K10873" s="72" t="s">
        <v>205</v>
      </c>
      <c r="L10873" s="72" t="s">
        <v>206</v>
      </c>
      <c r="M10873" s="72" t="s">
        <v>184</v>
      </c>
    </row>
    <row r="10874" spans="2:13" x14ac:dyDescent="0.25">
      <c r="B10874" s="72" t="s">
        <v>12</v>
      </c>
      <c r="C10874" s="72" t="s">
        <v>13</v>
      </c>
      <c r="D10874" s="72" t="s">
        <v>14</v>
      </c>
      <c r="E10874" s="72" t="s">
        <v>30</v>
      </c>
      <c r="F10874" s="73">
        <v>-409</v>
      </c>
      <c r="G10874" s="72" t="s">
        <v>16</v>
      </c>
      <c r="H10874" s="72" t="s">
        <v>24</v>
      </c>
      <c r="I10874" s="72" t="s">
        <v>18</v>
      </c>
      <c r="J10874" s="72" t="s">
        <v>19</v>
      </c>
      <c r="K10874" s="72" t="s">
        <v>25</v>
      </c>
      <c r="L10874" s="72" t="s">
        <v>149</v>
      </c>
      <c r="M10874" s="72"/>
    </row>
    <row r="10875" spans="2:13" x14ac:dyDescent="0.25">
      <c r="B10875" s="72" t="s">
        <v>12</v>
      </c>
      <c r="C10875" s="72" t="s">
        <v>13</v>
      </c>
      <c r="D10875" s="72" t="s">
        <v>14</v>
      </c>
      <c r="E10875" s="72" t="s">
        <v>79</v>
      </c>
      <c r="F10875" s="73">
        <v>-22466</v>
      </c>
      <c r="G10875" s="72" t="s">
        <v>16</v>
      </c>
      <c r="H10875" s="72" t="s">
        <v>17</v>
      </c>
      <c r="I10875" s="72" t="s">
        <v>18</v>
      </c>
      <c r="J10875" s="72" t="s">
        <v>19</v>
      </c>
      <c r="K10875" s="72" t="s">
        <v>37</v>
      </c>
      <c r="L10875" s="72" t="s">
        <v>119</v>
      </c>
      <c r="M10875" s="72"/>
    </row>
    <row r="10876" spans="2:13" x14ac:dyDescent="0.25">
      <c r="B10876" s="72" t="s">
        <v>12</v>
      </c>
      <c r="C10876" s="72" t="s">
        <v>13</v>
      </c>
      <c r="D10876" s="72" t="s">
        <v>14</v>
      </c>
      <c r="E10876" s="72" t="s">
        <v>51</v>
      </c>
      <c r="F10876" s="73">
        <v>181431</v>
      </c>
      <c r="G10876" s="72" t="s">
        <v>16</v>
      </c>
      <c r="H10876" s="72" t="s">
        <v>17</v>
      </c>
      <c r="I10876" s="72" t="s">
        <v>18</v>
      </c>
      <c r="J10876" s="72" t="s">
        <v>19</v>
      </c>
      <c r="K10876" s="72" t="s">
        <v>25</v>
      </c>
      <c r="L10876" s="72" t="s">
        <v>115</v>
      </c>
      <c r="M10876" s="72"/>
    </row>
    <row r="10877" spans="2:13" x14ac:dyDescent="0.25">
      <c r="B10877" s="72" t="s">
        <v>12</v>
      </c>
      <c r="C10877" s="72" t="s">
        <v>13</v>
      </c>
      <c r="D10877" s="72" t="s">
        <v>14</v>
      </c>
      <c r="E10877" s="72" t="s">
        <v>94</v>
      </c>
      <c r="F10877" s="73">
        <v>2489</v>
      </c>
      <c r="G10877" s="72" t="s">
        <v>16</v>
      </c>
      <c r="H10877" s="72" t="s">
        <v>17</v>
      </c>
      <c r="I10877" s="72" t="s">
        <v>18</v>
      </c>
      <c r="J10877" s="72" t="s">
        <v>19</v>
      </c>
      <c r="K10877" s="72" t="s">
        <v>25</v>
      </c>
      <c r="L10877" s="72" t="s">
        <v>513</v>
      </c>
      <c r="M10877" s="72"/>
    </row>
    <row r="10878" spans="2:13" x14ac:dyDescent="0.25">
      <c r="B10878" s="72" t="s">
        <v>12</v>
      </c>
      <c r="C10878" s="72" t="s">
        <v>13</v>
      </c>
      <c r="D10878" s="72" t="s">
        <v>14</v>
      </c>
      <c r="E10878" s="72" t="s">
        <v>123</v>
      </c>
      <c r="F10878" s="73">
        <v>-857</v>
      </c>
      <c r="G10878" s="72" t="s">
        <v>16</v>
      </c>
      <c r="H10878" s="72" t="s">
        <v>24</v>
      </c>
      <c r="I10878" s="72" t="s">
        <v>48</v>
      </c>
      <c r="J10878" s="72" t="s">
        <v>19</v>
      </c>
      <c r="K10878" s="72" t="s">
        <v>157</v>
      </c>
      <c r="L10878" s="72" t="s">
        <v>282</v>
      </c>
      <c r="M10878" s="72"/>
    </row>
    <row r="10879" spans="2:13" x14ac:dyDescent="0.25">
      <c r="B10879" s="72" t="s">
        <v>12</v>
      </c>
      <c r="C10879" s="72" t="s">
        <v>13</v>
      </c>
      <c r="D10879" s="72" t="s">
        <v>14</v>
      </c>
      <c r="E10879" s="72" t="s">
        <v>36</v>
      </c>
      <c r="F10879" s="73">
        <v>503188</v>
      </c>
      <c r="G10879" s="72" t="s">
        <v>16</v>
      </c>
      <c r="H10879" s="72" t="s">
        <v>24</v>
      </c>
      <c r="I10879" s="72" t="s">
        <v>18</v>
      </c>
      <c r="J10879" s="72" t="s">
        <v>19</v>
      </c>
      <c r="K10879" s="72" t="s">
        <v>130</v>
      </c>
      <c r="L10879" s="72" t="s">
        <v>386</v>
      </c>
      <c r="M10879" s="72" t="s">
        <v>29</v>
      </c>
    </row>
    <row r="10880" spans="2:13" x14ac:dyDescent="0.25">
      <c r="B10880" s="72" t="s">
        <v>12</v>
      </c>
      <c r="C10880" s="72" t="s">
        <v>13</v>
      </c>
      <c r="D10880" s="72" t="s">
        <v>14</v>
      </c>
      <c r="E10880" s="72" t="s">
        <v>55</v>
      </c>
      <c r="F10880" s="73">
        <v>3517512</v>
      </c>
      <c r="G10880" s="72" t="s">
        <v>16</v>
      </c>
      <c r="H10880" s="72" t="s">
        <v>24</v>
      </c>
      <c r="I10880" s="72" t="s">
        <v>18</v>
      </c>
      <c r="J10880" s="72" t="s">
        <v>19</v>
      </c>
      <c r="K10880" s="72" t="s">
        <v>31</v>
      </c>
      <c r="L10880" s="72" t="s">
        <v>247</v>
      </c>
      <c r="M10880" s="72" t="s">
        <v>57</v>
      </c>
    </row>
    <row r="10881" spans="2:13" x14ac:dyDescent="0.25">
      <c r="B10881" s="72" t="s">
        <v>12</v>
      </c>
      <c r="C10881" s="72" t="s">
        <v>13</v>
      </c>
      <c r="D10881" s="72" t="s">
        <v>14</v>
      </c>
      <c r="E10881" s="72" t="s">
        <v>258</v>
      </c>
      <c r="F10881" s="73">
        <v>204474</v>
      </c>
      <c r="G10881" s="72" t="s">
        <v>16</v>
      </c>
      <c r="H10881" s="72" t="s">
        <v>24</v>
      </c>
      <c r="I10881" s="72" t="s">
        <v>18</v>
      </c>
      <c r="J10881" s="72" t="s">
        <v>19</v>
      </c>
      <c r="K10881" s="72" t="s">
        <v>37</v>
      </c>
      <c r="L10881" s="72" t="s">
        <v>71</v>
      </c>
      <c r="M10881" s="72" t="s">
        <v>444</v>
      </c>
    </row>
    <row r="10882" spans="2:13" x14ac:dyDescent="0.25">
      <c r="B10882" s="72" t="s">
        <v>12</v>
      </c>
      <c r="C10882" s="72" t="s">
        <v>13</v>
      </c>
      <c r="D10882" s="72" t="s">
        <v>14</v>
      </c>
      <c r="E10882" s="72" t="s">
        <v>464</v>
      </c>
      <c r="F10882" s="73">
        <v>778612</v>
      </c>
      <c r="G10882" s="72" t="s">
        <v>16</v>
      </c>
      <c r="H10882" s="72" t="s">
        <v>17</v>
      </c>
      <c r="I10882" s="72" t="s">
        <v>18</v>
      </c>
      <c r="J10882" s="72" t="s">
        <v>19</v>
      </c>
      <c r="K10882" s="72"/>
      <c r="L10882" s="72"/>
      <c r="M10882" s="72" t="s">
        <v>184</v>
      </c>
    </row>
    <row r="10883" spans="2:13" x14ac:dyDescent="0.25">
      <c r="B10883" s="72" t="s">
        <v>12</v>
      </c>
      <c r="C10883" s="72" t="s">
        <v>13</v>
      </c>
      <c r="D10883" s="72" t="s">
        <v>14</v>
      </c>
      <c r="E10883" s="72" t="s">
        <v>15</v>
      </c>
      <c r="F10883" s="73">
        <v>2072508</v>
      </c>
      <c r="G10883" s="72" t="s">
        <v>16</v>
      </c>
      <c r="H10883" s="72" t="s">
        <v>24</v>
      </c>
      <c r="I10883" s="72" t="s">
        <v>18</v>
      </c>
      <c r="J10883" s="72" t="s">
        <v>19</v>
      </c>
      <c r="K10883" s="72" t="s">
        <v>75</v>
      </c>
      <c r="L10883" s="72" t="s">
        <v>554</v>
      </c>
      <c r="M10883" s="72" t="s">
        <v>133</v>
      </c>
    </row>
    <row r="10884" spans="2:13" x14ac:dyDescent="0.25">
      <c r="B10884" s="72" t="s">
        <v>12</v>
      </c>
      <c r="C10884" s="72" t="s">
        <v>13</v>
      </c>
      <c r="D10884" s="72" t="s">
        <v>14</v>
      </c>
      <c r="E10884" s="72" t="s">
        <v>36</v>
      </c>
      <c r="F10884" s="73">
        <v>258154</v>
      </c>
      <c r="G10884" s="72" t="s">
        <v>16</v>
      </c>
      <c r="H10884" s="72" t="s">
        <v>24</v>
      </c>
      <c r="I10884" s="72" t="s">
        <v>18</v>
      </c>
      <c r="J10884" s="72" t="s">
        <v>19</v>
      </c>
      <c r="K10884" s="72" t="s">
        <v>185</v>
      </c>
      <c r="L10884" s="72" t="s">
        <v>290</v>
      </c>
      <c r="M10884" s="72" t="s">
        <v>29</v>
      </c>
    </row>
    <row r="10885" spans="2:13" x14ac:dyDescent="0.25">
      <c r="B10885" s="72" t="s">
        <v>12</v>
      </c>
      <c r="C10885" s="72" t="s">
        <v>13</v>
      </c>
      <c r="D10885" s="72" t="s">
        <v>14</v>
      </c>
      <c r="E10885" s="72" t="s">
        <v>134</v>
      </c>
      <c r="F10885" s="73">
        <v>120223</v>
      </c>
      <c r="G10885" s="72" t="s">
        <v>16</v>
      </c>
      <c r="H10885" s="72" t="s">
        <v>17</v>
      </c>
      <c r="I10885" s="72" t="s">
        <v>18</v>
      </c>
      <c r="J10885" s="72" t="s">
        <v>19</v>
      </c>
      <c r="K10885" s="72" t="s">
        <v>20</v>
      </c>
      <c r="L10885" s="72" t="s">
        <v>229</v>
      </c>
      <c r="M10885" s="72"/>
    </row>
    <row r="10886" spans="2:13" x14ac:dyDescent="0.25">
      <c r="B10886" s="72" t="s">
        <v>12</v>
      </c>
      <c r="C10886" s="72" t="s">
        <v>13</v>
      </c>
      <c r="D10886" s="72" t="s">
        <v>14</v>
      </c>
      <c r="E10886" s="72" t="s">
        <v>228</v>
      </c>
      <c r="F10886" s="73">
        <v>62979</v>
      </c>
      <c r="G10886" s="72" t="s">
        <v>16</v>
      </c>
      <c r="H10886" s="72" t="s">
        <v>24</v>
      </c>
      <c r="I10886" s="72" t="s">
        <v>18</v>
      </c>
      <c r="J10886" s="72" t="s">
        <v>19</v>
      </c>
      <c r="K10886" s="72" t="s">
        <v>25</v>
      </c>
      <c r="L10886" s="72" t="s">
        <v>392</v>
      </c>
      <c r="M10886" s="72" t="s">
        <v>67</v>
      </c>
    </row>
    <row r="10887" spans="2:13" x14ac:dyDescent="0.25">
      <c r="B10887" s="72" t="s">
        <v>12</v>
      </c>
      <c r="C10887" s="72" t="s">
        <v>13</v>
      </c>
      <c r="D10887" s="72" t="s">
        <v>14</v>
      </c>
      <c r="E10887" s="72" t="s">
        <v>316</v>
      </c>
      <c r="F10887" s="73">
        <v>13386438</v>
      </c>
      <c r="G10887" s="72" t="s">
        <v>16</v>
      </c>
      <c r="H10887" s="72" t="s">
        <v>24</v>
      </c>
      <c r="I10887" s="72" t="s">
        <v>18</v>
      </c>
      <c r="J10887" s="72" t="s">
        <v>19</v>
      </c>
      <c r="K10887" s="72" t="s">
        <v>157</v>
      </c>
      <c r="L10887" s="72" t="s">
        <v>414</v>
      </c>
      <c r="M10887" s="72" t="s">
        <v>444</v>
      </c>
    </row>
    <row r="10888" spans="2:13" x14ac:dyDescent="0.25">
      <c r="B10888" s="72" t="s">
        <v>12</v>
      </c>
      <c r="C10888" s="72" t="s">
        <v>13</v>
      </c>
      <c r="D10888" s="72" t="s">
        <v>14</v>
      </c>
      <c r="E10888" s="72" t="s">
        <v>83</v>
      </c>
      <c r="F10888" s="73">
        <v>110446</v>
      </c>
      <c r="G10888" s="72" t="s">
        <v>16</v>
      </c>
      <c r="H10888" s="72" t="s">
        <v>24</v>
      </c>
      <c r="I10888" s="72" t="s">
        <v>18</v>
      </c>
      <c r="J10888" s="72" t="s">
        <v>19</v>
      </c>
      <c r="K10888" s="72" t="s">
        <v>20</v>
      </c>
      <c r="L10888" s="72" t="s">
        <v>21</v>
      </c>
      <c r="M10888" s="72"/>
    </row>
    <row r="10889" spans="2:13" x14ac:dyDescent="0.25">
      <c r="B10889" s="72" t="s">
        <v>12</v>
      </c>
      <c r="C10889" s="72" t="s">
        <v>13</v>
      </c>
      <c r="D10889" s="72" t="s">
        <v>14</v>
      </c>
      <c r="E10889" s="72" t="s">
        <v>36</v>
      </c>
      <c r="F10889" s="73">
        <v>40547</v>
      </c>
      <c r="G10889" s="72" t="s">
        <v>16</v>
      </c>
      <c r="H10889" s="72" t="s">
        <v>24</v>
      </c>
      <c r="I10889" s="72" t="s">
        <v>18</v>
      </c>
      <c r="J10889" s="72" t="s">
        <v>19</v>
      </c>
      <c r="K10889" s="72" t="s">
        <v>63</v>
      </c>
      <c r="L10889" s="72" t="s">
        <v>465</v>
      </c>
      <c r="M10889" s="72" t="s">
        <v>57</v>
      </c>
    </row>
    <row r="10890" spans="2:13" x14ac:dyDescent="0.25">
      <c r="B10890" s="72" t="s">
        <v>12</v>
      </c>
      <c r="C10890" s="72" t="s">
        <v>13</v>
      </c>
      <c r="D10890" s="72" t="s">
        <v>14</v>
      </c>
      <c r="E10890" s="72" t="s">
        <v>41</v>
      </c>
      <c r="F10890" s="73">
        <v>-60</v>
      </c>
      <c r="G10890" s="72" t="s">
        <v>16</v>
      </c>
      <c r="H10890" s="72" t="s">
        <v>17</v>
      </c>
      <c r="I10890" s="72" t="s">
        <v>18</v>
      </c>
      <c r="J10890" s="72" t="s">
        <v>19</v>
      </c>
      <c r="K10890" s="72" t="s">
        <v>25</v>
      </c>
      <c r="L10890" s="72" t="s">
        <v>407</v>
      </c>
      <c r="M10890" s="72"/>
    </row>
    <row r="10891" spans="2:13" x14ac:dyDescent="0.25">
      <c r="B10891" s="72" t="s">
        <v>12</v>
      </c>
      <c r="C10891" s="72" t="s">
        <v>13</v>
      </c>
      <c r="D10891" s="72" t="s">
        <v>14</v>
      </c>
      <c r="E10891" s="72" t="s">
        <v>36</v>
      </c>
      <c r="F10891" s="73">
        <v>406909</v>
      </c>
      <c r="G10891" s="72" t="s">
        <v>16</v>
      </c>
      <c r="H10891" s="72" t="s">
        <v>17</v>
      </c>
      <c r="I10891" s="72" t="s">
        <v>18</v>
      </c>
      <c r="J10891" s="72" t="s">
        <v>19</v>
      </c>
      <c r="K10891" s="72" t="s">
        <v>25</v>
      </c>
      <c r="L10891" s="72" t="s">
        <v>347</v>
      </c>
      <c r="M10891" s="72" t="s">
        <v>29</v>
      </c>
    </row>
    <row r="10892" spans="2:13" x14ac:dyDescent="0.25">
      <c r="B10892" s="72" t="s">
        <v>12</v>
      </c>
      <c r="C10892" s="72" t="s">
        <v>13</v>
      </c>
      <c r="D10892" s="72" t="s">
        <v>14</v>
      </c>
      <c r="E10892" s="72" t="s">
        <v>68</v>
      </c>
      <c r="F10892" s="73">
        <v>-19486</v>
      </c>
      <c r="G10892" s="72" t="s">
        <v>16</v>
      </c>
      <c r="H10892" s="72" t="s">
        <v>17</v>
      </c>
      <c r="I10892" s="72" t="s">
        <v>18</v>
      </c>
      <c r="J10892" s="72" t="s">
        <v>19</v>
      </c>
      <c r="K10892" s="72" t="s">
        <v>20</v>
      </c>
      <c r="L10892" s="72" t="s">
        <v>21</v>
      </c>
      <c r="M10892" s="72"/>
    </row>
    <row r="10893" spans="2:13" x14ac:dyDescent="0.25">
      <c r="B10893" s="72" t="s">
        <v>12</v>
      </c>
      <c r="C10893" s="72" t="s">
        <v>13</v>
      </c>
      <c r="D10893" s="72" t="s">
        <v>14</v>
      </c>
      <c r="E10893" s="72" t="s">
        <v>83</v>
      </c>
      <c r="F10893" s="73">
        <v>9</v>
      </c>
      <c r="G10893" s="72" t="s">
        <v>16</v>
      </c>
      <c r="H10893" s="72" t="s">
        <v>17</v>
      </c>
      <c r="I10893" s="72" t="s">
        <v>18</v>
      </c>
      <c r="J10893" s="72" t="s">
        <v>19</v>
      </c>
      <c r="K10893" s="72" t="s">
        <v>43</v>
      </c>
      <c r="L10893" s="72" t="s">
        <v>56</v>
      </c>
      <c r="M10893" s="72"/>
    </row>
    <row r="10894" spans="2:13" x14ac:dyDescent="0.25">
      <c r="B10894" s="72" t="s">
        <v>12</v>
      </c>
      <c r="C10894" s="72" t="s">
        <v>13</v>
      </c>
      <c r="D10894" s="72" t="s">
        <v>14</v>
      </c>
      <c r="E10894" s="72" t="s">
        <v>258</v>
      </c>
      <c r="F10894" s="73">
        <v>327894</v>
      </c>
      <c r="G10894" s="72" t="s">
        <v>16</v>
      </c>
      <c r="H10894" s="72" t="s">
        <v>17</v>
      </c>
      <c r="I10894" s="72" t="s">
        <v>18</v>
      </c>
      <c r="J10894" s="72" t="s">
        <v>19</v>
      </c>
      <c r="K10894" s="72" t="s">
        <v>49</v>
      </c>
      <c r="L10894" s="72" t="s">
        <v>105</v>
      </c>
      <c r="M10894" s="72" t="s">
        <v>72</v>
      </c>
    </row>
    <row r="10895" spans="2:13" x14ac:dyDescent="0.25">
      <c r="B10895" s="72" t="s">
        <v>12</v>
      </c>
      <c r="C10895" s="72" t="s">
        <v>13</v>
      </c>
      <c r="D10895" s="72" t="s">
        <v>14</v>
      </c>
      <c r="E10895" s="72" t="s">
        <v>51</v>
      </c>
      <c r="F10895" s="73">
        <v>16516</v>
      </c>
      <c r="G10895" s="72" t="s">
        <v>16</v>
      </c>
      <c r="H10895" s="72" t="s">
        <v>17</v>
      </c>
      <c r="I10895" s="72" t="s">
        <v>18</v>
      </c>
      <c r="J10895" s="72" t="s">
        <v>19</v>
      </c>
      <c r="K10895" s="72" t="s">
        <v>37</v>
      </c>
      <c r="L10895" s="72" t="s">
        <v>274</v>
      </c>
      <c r="M10895" s="72"/>
    </row>
    <row r="10896" spans="2:13" x14ac:dyDescent="0.25">
      <c r="B10896" s="72" t="s">
        <v>12</v>
      </c>
      <c r="C10896" s="72" t="s">
        <v>13</v>
      </c>
      <c r="D10896" s="72" t="s">
        <v>14</v>
      </c>
      <c r="E10896" s="72" t="s">
        <v>68</v>
      </c>
      <c r="F10896" s="73">
        <v>-48</v>
      </c>
      <c r="G10896" s="72" t="s">
        <v>16</v>
      </c>
      <c r="H10896" s="72" t="s">
        <v>17</v>
      </c>
      <c r="I10896" s="72" t="s">
        <v>18</v>
      </c>
      <c r="J10896" s="72" t="s">
        <v>19</v>
      </c>
      <c r="K10896" s="72" t="s">
        <v>49</v>
      </c>
      <c r="L10896" s="72" t="s">
        <v>246</v>
      </c>
      <c r="M10896" s="72"/>
    </row>
    <row r="10897" spans="2:13" x14ac:dyDescent="0.25">
      <c r="B10897" s="72" t="s">
        <v>12</v>
      </c>
      <c r="C10897" s="72" t="s">
        <v>13</v>
      </c>
      <c r="D10897" s="72" t="s">
        <v>14</v>
      </c>
      <c r="E10897" s="72" t="s">
        <v>79</v>
      </c>
      <c r="F10897" s="73">
        <v>-50833</v>
      </c>
      <c r="G10897" s="72" t="s">
        <v>16</v>
      </c>
      <c r="H10897" s="72" t="s">
        <v>24</v>
      </c>
      <c r="I10897" s="72" t="s">
        <v>18</v>
      </c>
      <c r="J10897" s="72" t="s">
        <v>19</v>
      </c>
      <c r="K10897" s="72" t="s">
        <v>37</v>
      </c>
      <c r="L10897" s="72" t="s">
        <v>125</v>
      </c>
      <c r="M10897" s="72"/>
    </row>
    <row r="10898" spans="2:13" x14ac:dyDescent="0.25">
      <c r="B10898" s="72" t="s">
        <v>12</v>
      </c>
      <c r="C10898" s="72" t="s">
        <v>13</v>
      </c>
      <c r="D10898" s="72" t="s">
        <v>14</v>
      </c>
      <c r="E10898" s="72" t="s">
        <v>83</v>
      </c>
      <c r="F10898" s="73">
        <v>4967</v>
      </c>
      <c r="G10898" s="72" t="s">
        <v>16</v>
      </c>
      <c r="H10898" s="72" t="s">
        <v>24</v>
      </c>
      <c r="I10898" s="72" t="s">
        <v>48</v>
      </c>
      <c r="J10898" s="72" t="s">
        <v>19</v>
      </c>
      <c r="K10898" s="72" t="s">
        <v>43</v>
      </c>
      <c r="L10898" s="72" t="s">
        <v>44</v>
      </c>
      <c r="M10898" s="72"/>
    </row>
    <row r="10899" spans="2:13" x14ac:dyDescent="0.25">
      <c r="B10899" s="72" t="s">
        <v>12</v>
      </c>
      <c r="C10899" s="72" t="s">
        <v>13</v>
      </c>
      <c r="D10899" s="72" t="s">
        <v>14</v>
      </c>
      <c r="E10899" s="72" t="s">
        <v>83</v>
      </c>
      <c r="F10899" s="73">
        <v>15558</v>
      </c>
      <c r="G10899" s="72" t="s">
        <v>16</v>
      </c>
      <c r="H10899" s="72" t="s">
        <v>17</v>
      </c>
      <c r="I10899" s="72" t="s">
        <v>18</v>
      </c>
      <c r="J10899" s="72" t="s">
        <v>19</v>
      </c>
      <c r="K10899" s="72" t="s">
        <v>49</v>
      </c>
      <c r="L10899" s="72" t="s">
        <v>50</v>
      </c>
      <c r="M10899" s="72"/>
    </row>
    <row r="10900" spans="2:13" x14ac:dyDescent="0.25">
      <c r="B10900" s="72" t="s">
        <v>12</v>
      </c>
      <c r="C10900" s="72" t="s">
        <v>13</v>
      </c>
      <c r="D10900" s="72" t="s">
        <v>14</v>
      </c>
      <c r="E10900" s="72" t="s">
        <v>41</v>
      </c>
      <c r="F10900" s="73">
        <v>-1394</v>
      </c>
      <c r="G10900" s="72" t="s">
        <v>16</v>
      </c>
      <c r="H10900" s="72" t="s">
        <v>17</v>
      </c>
      <c r="I10900" s="72" t="s">
        <v>18</v>
      </c>
      <c r="J10900" s="72" t="s">
        <v>19</v>
      </c>
      <c r="K10900" s="72" t="s">
        <v>25</v>
      </c>
      <c r="L10900" s="72" t="s">
        <v>104</v>
      </c>
      <c r="M10900" s="72"/>
    </row>
    <row r="10901" spans="2:13" x14ac:dyDescent="0.25">
      <c r="B10901" s="72" t="s">
        <v>12</v>
      </c>
      <c r="C10901" s="72" t="s">
        <v>13</v>
      </c>
      <c r="D10901" s="72" t="s">
        <v>14</v>
      </c>
      <c r="E10901" s="72" t="s">
        <v>81</v>
      </c>
      <c r="F10901" s="73">
        <v>454397</v>
      </c>
      <c r="G10901" s="72" t="s">
        <v>16</v>
      </c>
      <c r="H10901" s="72" t="s">
        <v>17</v>
      </c>
      <c r="I10901" s="72" t="s">
        <v>18</v>
      </c>
      <c r="J10901" s="72" t="s">
        <v>19</v>
      </c>
      <c r="K10901" s="72" t="s">
        <v>25</v>
      </c>
      <c r="L10901" s="72" t="s">
        <v>244</v>
      </c>
      <c r="M10901" s="72" t="s">
        <v>47</v>
      </c>
    </row>
    <row r="10902" spans="2:13" x14ac:dyDescent="0.25">
      <c r="B10902" s="72" t="s">
        <v>12</v>
      </c>
      <c r="C10902" s="72" t="s">
        <v>13</v>
      </c>
      <c r="D10902" s="72" t="s">
        <v>14</v>
      </c>
      <c r="E10902" s="72" t="s">
        <v>94</v>
      </c>
      <c r="F10902" s="73">
        <v>119014</v>
      </c>
      <c r="G10902" s="72" t="s">
        <v>16</v>
      </c>
      <c r="H10902" s="72" t="s">
        <v>24</v>
      </c>
      <c r="I10902" s="72" t="s">
        <v>18</v>
      </c>
      <c r="J10902" s="72" t="s">
        <v>19</v>
      </c>
      <c r="K10902" s="72" t="s">
        <v>31</v>
      </c>
      <c r="L10902" s="72" t="s">
        <v>247</v>
      </c>
      <c r="M10902" s="72"/>
    </row>
    <row r="10903" spans="2:13" x14ac:dyDescent="0.25">
      <c r="B10903" s="72" t="s">
        <v>12</v>
      </c>
      <c r="C10903" s="72" t="s">
        <v>13</v>
      </c>
      <c r="D10903" s="72" t="s">
        <v>14</v>
      </c>
      <c r="E10903" s="72" t="s">
        <v>83</v>
      </c>
      <c r="F10903" s="73">
        <v>32213</v>
      </c>
      <c r="G10903" s="72" t="s">
        <v>16</v>
      </c>
      <c r="H10903" s="72" t="s">
        <v>24</v>
      </c>
      <c r="I10903" s="72" t="s">
        <v>18</v>
      </c>
      <c r="J10903" s="72" t="s">
        <v>19</v>
      </c>
      <c r="K10903" s="72" t="s">
        <v>25</v>
      </c>
      <c r="L10903" s="72" t="s">
        <v>432</v>
      </c>
      <c r="M10903" s="72"/>
    </row>
    <row r="10904" spans="2:13" x14ac:dyDescent="0.25">
      <c r="B10904" s="72" t="s">
        <v>12</v>
      </c>
      <c r="C10904" s="72" t="s">
        <v>13</v>
      </c>
      <c r="D10904" s="72" t="s">
        <v>14</v>
      </c>
      <c r="E10904" s="72" t="s">
        <v>123</v>
      </c>
      <c r="F10904" s="73">
        <v>-56183</v>
      </c>
      <c r="G10904" s="72" t="s">
        <v>16</v>
      </c>
      <c r="H10904" s="72" t="s">
        <v>24</v>
      </c>
      <c r="I10904" s="72" t="s">
        <v>18</v>
      </c>
      <c r="J10904" s="72" t="s">
        <v>19</v>
      </c>
      <c r="K10904" s="72" t="s">
        <v>157</v>
      </c>
      <c r="L10904" s="72" t="s">
        <v>282</v>
      </c>
      <c r="M10904" s="72"/>
    </row>
    <row r="10905" spans="2:13" x14ac:dyDescent="0.25">
      <c r="B10905" s="72" t="s">
        <v>12</v>
      </c>
      <c r="C10905" s="72" t="s">
        <v>13</v>
      </c>
      <c r="D10905" s="72" t="s">
        <v>14</v>
      </c>
      <c r="E10905" s="72" t="s">
        <v>15</v>
      </c>
      <c r="F10905" s="73">
        <v>41588</v>
      </c>
      <c r="G10905" s="72" t="s">
        <v>16</v>
      </c>
      <c r="H10905" s="72" t="s">
        <v>24</v>
      </c>
      <c r="I10905" s="72" t="s">
        <v>18</v>
      </c>
      <c r="J10905" s="72" t="s">
        <v>19</v>
      </c>
      <c r="K10905" s="72" t="s">
        <v>37</v>
      </c>
      <c r="L10905" s="72" t="s">
        <v>494</v>
      </c>
      <c r="M10905" s="72" t="s">
        <v>184</v>
      </c>
    </row>
    <row r="10906" spans="2:13" x14ac:dyDescent="0.25">
      <c r="B10906" s="72" t="s">
        <v>12</v>
      </c>
      <c r="C10906" s="72" t="s">
        <v>13</v>
      </c>
      <c r="D10906" s="72" t="s">
        <v>14</v>
      </c>
      <c r="E10906" s="72" t="s">
        <v>55</v>
      </c>
      <c r="F10906" s="73">
        <v>716517</v>
      </c>
      <c r="G10906" s="72" t="s">
        <v>16</v>
      </c>
      <c r="H10906" s="72" t="s">
        <v>24</v>
      </c>
      <c r="I10906" s="72" t="s">
        <v>18</v>
      </c>
      <c r="J10906" s="72" t="s">
        <v>19</v>
      </c>
      <c r="K10906" s="72" t="s">
        <v>25</v>
      </c>
      <c r="L10906" s="72" t="s">
        <v>266</v>
      </c>
      <c r="M10906" s="72" t="s">
        <v>29</v>
      </c>
    </row>
    <row r="10907" spans="2:13" x14ac:dyDescent="0.25">
      <c r="B10907" s="72" t="s">
        <v>12</v>
      </c>
      <c r="C10907" s="72" t="s">
        <v>13</v>
      </c>
      <c r="D10907" s="72" t="s">
        <v>14</v>
      </c>
      <c r="E10907" s="72" t="s">
        <v>39</v>
      </c>
      <c r="F10907" s="73">
        <v>-63038</v>
      </c>
      <c r="G10907" s="72" t="s">
        <v>16</v>
      </c>
      <c r="H10907" s="72" t="s">
        <v>24</v>
      </c>
      <c r="I10907" s="72" t="s">
        <v>18</v>
      </c>
      <c r="J10907" s="72" t="s">
        <v>19</v>
      </c>
      <c r="K10907" s="72" t="s">
        <v>63</v>
      </c>
      <c r="L10907" s="72" t="s">
        <v>137</v>
      </c>
      <c r="M10907" s="72"/>
    </row>
    <row r="10908" spans="2:13" x14ac:dyDescent="0.25">
      <c r="B10908" s="72" t="s">
        <v>12</v>
      </c>
      <c r="C10908" s="72" t="s">
        <v>13</v>
      </c>
      <c r="D10908" s="72" t="s">
        <v>14</v>
      </c>
      <c r="E10908" s="72" t="s">
        <v>68</v>
      </c>
      <c r="F10908" s="73">
        <v>-109131</v>
      </c>
      <c r="G10908" s="72" t="s">
        <v>16</v>
      </c>
      <c r="H10908" s="72" t="s">
        <v>24</v>
      </c>
      <c r="I10908" s="72" t="s">
        <v>18</v>
      </c>
      <c r="J10908" s="72" t="s">
        <v>19</v>
      </c>
      <c r="K10908" s="72" t="s">
        <v>37</v>
      </c>
      <c r="L10908" s="72" t="s">
        <v>551</v>
      </c>
      <c r="M10908" s="72"/>
    </row>
    <row r="10909" spans="2:13" x14ac:dyDescent="0.25">
      <c r="B10909" s="72" t="s">
        <v>12</v>
      </c>
      <c r="C10909" s="72" t="s">
        <v>13</v>
      </c>
      <c r="D10909" s="72" t="s">
        <v>14</v>
      </c>
      <c r="E10909" s="72" t="s">
        <v>187</v>
      </c>
      <c r="F10909" s="73">
        <v>4502633</v>
      </c>
      <c r="G10909" s="72" t="s">
        <v>16</v>
      </c>
      <c r="H10909" s="72" t="s">
        <v>17</v>
      </c>
      <c r="I10909" s="72" t="s">
        <v>18</v>
      </c>
      <c r="J10909" s="72" t="s">
        <v>19</v>
      </c>
      <c r="K10909" s="72" t="s">
        <v>20</v>
      </c>
      <c r="L10909" s="72" t="s">
        <v>21</v>
      </c>
      <c r="M10909" s="72" t="s">
        <v>112</v>
      </c>
    </row>
    <row r="10910" spans="2:13" x14ac:dyDescent="0.25">
      <c r="B10910" s="72" t="s">
        <v>12</v>
      </c>
      <c r="C10910" s="72" t="s">
        <v>13</v>
      </c>
      <c r="D10910" s="72" t="s">
        <v>14</v>
      </c>
      <c r="E10910" s="72" t="s">
        <v>79</v>
      </c>
      <c r="F10910" s="73">
        <v>-8</v>
      </c>
      <c r="G10910" s="72" t="s">
        <v>16</v>
      </c>
      <c r="H10910" s="72" t="s">
        <v>24</v>
      </c>
      <c r="I10910" s="72" t="s">
        <v>18</v>
      </c>
      <c r="J10910" s="72" t="s">
        <v>19</v>
      </c>
      <c r="K10910" s="72" t="s">
        <v>25</v>
      </c>
      <c r="L10910" s="72" t="s">
        <v>396</v>
      </c>
      <c r="M10910" s="72"/>
    </row>
    <row r="10911" spans="2:13" x14ac:dyDescent="0.25">
      <c r="B10911" s="72" t="s">
        <v>12</v>
      </c>
      <c r="C10911" s="72" t="s">
        <v>13</v>
      </c>
      <c r="D10911" s="72" t="s">
        <v>14</v>
      </c>
      <c r="E10911" s="72" t="s">
        <v>353</v>
      </c>
      <c r="F10911" s="73">
        <v>66434</v>
      </c>
      <c r="G10911" s="72" t="s">
        <v>16</v>
      </c>
      <c r="H10911" s="72" t="s">
        <v>24</v>
      </c>
      <c r="I10911" s="72" t="s">
        <v>18</v>
      </c>
      <c r="J10911" s="72" t="s">
        <v>19</v>
      </c>
      <c r="K10911" s="72" t="s">
        <v>37</v>
      </c>
      <c r="L10911" s="72" t="s">
        <v>218</v>
      </c>
      <c r="M10911" s="72" t="s">
        <v>133</v>
      </c>
    </row>
    <row r="10912" spans="2:13" x14ac:dyDescent="0.25">
      <c r="B10912" s="72" t="s">
        <v>12</v>
      </c>
      <c r="C10912" s="72" t="s">
        <v>13</v>
      </c>
      <c r="D10912" s="72" t="s">
        <v>14</v>
      </c>
      <c r="E10912" s="72" t="s">
        <v>68</v>
      </c>
      <c r="F10912" s="73">
        <v>-128819</v>
      </c>
      <c r="G10912" s="72" t="s">
        <v>16</v>
      </c>
      <c r="H10912" s="72" t="s">
        <v>17</v>
      </c>
      <c r="I10912" s="72" t="s">
        <v>48</v>
      </c>
      <c r="J10912" s="72" t="s">
        <v>19</v>
      </c>
      <c r="K10912" s="72" t="s">
        <v>49</v>
      </c>
      <c r="L10912" s="72" t="s">
        <v>91</v>
      </c>
      <c r="M10912" s="72"/>
    </row>
    <row r="10913" spans="2:13" x14ac:dyDescent="0.25">
      <c r="B10913" s="72" t="s">
        <v>12</v>
      </c>
      <c r="C10913" s="72" t="s">
        <v>13</v>
      </c>
      <c r="D10913" s="72" t="s">
        <v>14</v>
      </c>
      <c r="E10913" s="72" t="s">
        <v>79</v>
      </c>
      <c r="F10913" s="73">
        <v>-94</v>
      </c>
      <c r="G10913" s="72" t="s">
        <v>16</v>
      </c>
      <c r="H10913" s="72" t="s">
        <v>24</v>
      </c>
      <c r="I10913" s="72" t="s">
        <v>18</v>
      </c>
      <c r="J10913" s="72" t="s">
        <v>19</v>
      </c>
      <c r="K10913" s="72" t="s">
        <v>25</v>
      </c>
      <c r="L10913" s="72" t="s">
        <v>688</v>
      </c>
      <c r="M10913" s="72"/>
    </row>
    <row r="10914" spans="2:13" x14ac:dyDescent="0.25">
      <c r="B10914" s="72" t="s">
        <v>12</v>
      </c>
      <c r="C10914" s="72" t="s">
        <v>13</v>
      </c>
      <c r="D10914" s="72" t="s">
        <v>14</v>
      </c>
      <c r="E10914" s="72" t="s">
        <v>74</v>
      </c>
      <c r="F10914" s="73">
        <v>32</v>
      </c>
      <c r="G10914" s="72" t="s">
        <v>16</v>
      </c>
      <c r="H10914" s="72" t="s">
        <v>24</v>
      </c>
      <c r="I10914" s="72" t="s">
        <v>18</v>
      </c>
      <c r="J10914" s="72" t="s">
        <v>19</v>
      </c>
      <c r="K10914" s="72" t="s">
        <v>63</v>
      </c>
      <c r="L10914" s="72" t="s">
        <v>439</v>
      </c>
      <c r="M10914" s="72" t="s">
        <v>302</v>
      </c>
    </row>
    <row r="10915" spans="2:13" x14ac:dyDescent="0.25">
      <c r="B10915" s="72" t="s">
        <v>12</v>
      </c>
      <c r="C10915" s="72" t="s">
        <v>689</v>
      </c>
      <c r="D10915" s="72" t="s">
        <v>14</v>
      </c>
      <c r="E10915" s="72" t="s">
        <v>83</v>
      </c>
      <c r="F10915" s="73">
        <v>211</v>
      </c>
      <c r="G10915" s="72" t="s">
        <v>16</v>
      </c>
      <c r="H10915" s="72" t="s">
        <v>24</v>
      </c>
      <c r="I10915" s="72" t="s">
        <v>18</v>
      </c>
      <c r="J10915" s="72" t="s">
        <v>19</v>
      </c>
      <c r="K10915" s="72" t="s">
        <v>63</v>
      </c>
      <c r="L10915" s="72" t="s">
        <v>515</v>
      </c>
      <c r="M10915" s="72"/>
    </row>
    <row r="10916" spans="2:13" x14ac:dyDescent="0.25">
      <c r="B10916" s="72" t="s">
        <v>12</v>
      </c>
      <c r="C10916" s="72" t="s">
        <v>13</v>
      </c>
      <c r="D10916" s="72" t="s">
        <v>14</v>
      </c>
      <c r="E10916" s="72" t="s">
        <v>30</v>
      </c>
      <c r="F10916" s="73">
        <v>-473</v>
      </c>
      <c r="G10916" s="72" t="s">
        <v>16</v>
      </c>
      <c r="H10916" s="72" t="s">
        <v>24</v>
      </c>
      <c r="I10916" s="72" t="s">
        <v>18</v>
      </c>
      <c r="J10916" s="72" t="s">
        <v>19</v>
      </c>
      <c r="K10916" s="72" t="s">
        <v>37</v>
      </c>
      <c r="L10916" s="72" t="s">
        <v>504</v>
      </c>
      <c r="M10916" s="72"/>
    </row>
    <row r="10917" spans="2:13" x14ac:dyDescent="0.25">
      <c r="B10917" s="72" t="s">
        <v>12</v>
      </c>
      <c r="C10917" s="72" t="s">
        <v>13</v>
      </c>
      <c r="D10917" s="72" t="s">
        <v>14</v>
      </c>
      <c r="E10917" s="72" t="s">
        <v>27</v>
      </c>
      <c r="F10917" s="73">
        <v>48479</v>
      </c>
      <c r="G10917" s="72" t="s">
        <v>16</v>
      </c>
      <c r="H10917" s="72" t="s">
        <v>17</v>
      </c>
      <c r="I10917" s="72" t="s">
        <v>18</v>
      </c>
      <c r="J10917" s="72" t="s">
        <v>19</v>
      </c>
      <c r="K10917" s="72" t="s">
        <v>25</v>
      </c>
      <c r="L10917" s="72" t="s">
        <v>313</v>
      </c>
      <c r="M10917" s="72" t="s">
        <v>57</v>
      </c>
    </row>
    <row r="10918" spans="2:13" x14ac:dyDescent="0.25">
      <c r="B10918" s="72" t="s">
        <v>12</v>
      </c>
      <c r="C10918" s="72" t="s">
        <v>13</v>
      </c>
      <c r="D10918" s="72" t="s">
        <v>14</v>
      </c>
      <c r="E10918" s="72" t="s">
        <v>94</v>
      </c>
      <c r="F10918" s="73">
        <v>94319</v>
      </c>
      <c r="G10918" s="72" t="s">
        <v>16</v>
      </c>
      <c r="H10918" s="72" t="s">
        <v>24</v>
      </c>
      <c r="I10918" s="72" t="s">
        <v>18</v>
      </c>
      <c r="J10918" s="72" t="s">
        <v>19</v>
      </c>
      <c r="K10918" s="72" t="s">
        <v>102</v>
      </c>
      <c r="L10918" s="72" t="s">
        <v>429</v>
      </c>
      <c r="M10918" s="72"/>
    </row>
    <row r="10919" spans="2:13" x14ac:dyDescent="0.25">
      <c r="B10919" s="72" t="s">
        <v>12</v>
      </c>
      <c r="C10919" s="72" t="s">
        <v>13</v>
      </c>
      <c r="D10919" s="72" t="s">
        <v>14</v>
      </c>
      <c r="E10919" s="72" t="s">
        <v>144</v>
      </c>
      <c r="F10919" s="73">
        <v>634130</v>
      </c>
      <c r="G10919" s="72" t="s">
        <v>16</v>
      </c>
      <c r="H10919" s="72" t="s">
        <v>24</v>
      </c>
      <c r="I10919" s="72" t="s">
        <v>18</v>
      </c>
      <c r="J10919" s="72" t="s">
        <v>19</v>
      </c>
      <c r="K10919" s="72" t="s">
        <v>37</v>
      </c>
      <c r="L10919" s="72" t="s">
        <v>509</v>
      </c>
      <c r="M10919" s="72" t="s">
        <v>67</v>
      </c>
    </row>
    <row r="10920" spans="2:13" x14ac:dyDescent="0.25">
      <c r="B10920" s="72" t="s">
        <v>12</v>
      </c>
      <c r="C10920" s="72" t="s">
        <v>13</v>
      </c>
      <c r="D10920" s="72" t="s">
        <v>14</v>
      </c>
      <c r="E10920" s="72" t="s">
        <v>83</v>
      </c>
      <c r="F10920" s="73">
        <v>1092078</v>
      </c>
      <c r="G10920" s="72" t="s">
        <v>16</v>
      </c>
      <c r="H10920" s="72" t="s">
        <v>24</v>
      </c>
      <c r="I10920" s="72" t="s">
        <v>18</v>
      </c>
      <c r="J10920" s="72" t="s">
        <v>19</v>
      </c>
      <c r="K10920" s="72" t="s">
        <v>96</v>
      </c>
      <c r="L10920" s="72" t="s">
        <v>210</v>
      </c>
      <c r="M10920" s="72"/>
    </row>
    <row r="10921" spans="2:13" x14ac:dyDescent="0.25">
      <c r="B10921" s="72" t="s">
        <v>12</v>
      </c>
      <c r="C10921" s="72" t="s">
        <v>13</v>
      </c>
      <c r="D10921" s="72" t="s">
        <v>14</v>
      </c>
      <c r="E10921" s="72" t="s">
        <v>123</v>
      </c>
      <c r="F10921" s="73">
        <v>-2271</v>
      </c>
      <c r="G10921" s="72" t="s">
        <v>16</v>
      </c>
      <c r="H10921" s="72" t="s">
        <v>24</v>
      </c>
      <c r="I10921" s="72" t="s">
        <v>18</v>
      </c>
      <c r="J10921" s="72" t="s">
        <v>19</v>
      </c>
      <c r="K10921" s="72" t="s">
        <v>37</v>
      </c>
      <c r="L10921" s="72" t="s">
        <v>487</v>
      </c>
      <c r="M10921" s="72"/>
    </row>
    <row r="10922" spans="2:13" x14ac:dyDescent="0.25">
      <c r="B10922" s="72" t="s">
        <v>12</v>
      </c>
      <c r="C10922" s="72" t="s">
        <v>13</v>
      </c>
      <c r="D10922" s="72" t="s">
        <v>14</v>
      </c>
      <c r="E10922" s="72" t="s">
        <v>81</v>
      </c>
      <c r="F10922" s="73">
        <v>956685</v>
      </c>
      <c r="G10922" s="72" t="s">
        <v>16</v>
      </c>
      <c r="H10922" s="72" t="s">
        <v>24</v>
      </c>
      <c r="I10922" s="72" t="s">
        <v>18</v>
      </c>
      <c r="J10922" s="72" t="s">
        <v>19</v>
      </c>
      <c r="K10922" s="72" t="s">
        <v>49</v>
      </c>
      <c r="L10922" s="72" t="s">
        <v>670</v>
      </c>
      <c r="M10922" s="72" t="s">
        <v>29</v>
      </c>
    </row>
    <row r="10923" spans="2:13" x14ac:dyDescent="0.25">
      <c r="B10923" s="72" t="s">
        <v>12</v>
      </c>
      <c r="C10923" s="72" t="s">
        <v>13</v>
      </c>
      <c r="D10923" s="72" t="s">
        <v>14</v>
      </c>
      <c r="E10923" s="72" t="s">
        <v>83</v>
      </c>
      <c r="F10923" s="73">
        <v>79472</v>
      </c>
      <c r="G10923" s="72" t="s">
        <v>16</v>
      </c>
      <c r="H10923" s="72" t="s">
        <v>17</v>
      </c>
      <c r="I10923" s="72" t="s">
        <v>48</v>
      </c>
      <c r="J10923" s="72" t="s">
        <v>19</v>
      </c>
      <c r="K10923" s="72" t="s">
        <v>49</v>
      </c>
      <c r="L10923" s="72" t="s">
        <v>50</v>
      </c>
      <c r="M10923" s="72"/>
    </row>
    <row r="10924" spans="2:13" x14ac:dyDescent="0.25">
      <c r="B10924" s="72" t="s">
        <v>12</v>
      </c>
      <c r="C10924" s="72" t="s">
        <v>13</v>
      </c>
      <c r="D10924" s="72" t="s">
        <v>14</v>
      </c>
      <c r="E10924" s="72" t="s">
        <v>152</v>
      </c>
      <c r="F10924" s="73">
        <v>-3148</v>
      </c>
      <c r="G10924" s="72" t="s">
        <v>16</v>
      </c>
      <c r="H10924" s="72" t="s">
        <v>24</v>
      </c>
      <c r="I10924" s="72" t="s">
        <v>18</v>
      </c>
      <c r="J10924" s="72" t="s">
        <v>19</v>
      </c>
      <c r="K10924" s="72" t="s">
        <v>25</v>
      </c>
      <c r="L10924" s="72" t="s">
        <v>254</v>
      </c>
      <c r="M10924" s="72"/>
    </row>
    <row r="10925" spans="2:13" x14ac:dyDescent="0.25">
      <c r="B10925" s="72" t="s">
        <v>12</v>
      </c>
      <c r="C10925" s="72" t="s">
        <v>13</v>
      </c>
      <c r="D10925" s="72" t="s">
        <v>14</v>
      </c>
      <c r="E10925" s="72" t="s">
        <v>41</v>
      </c>
      <c r="F10925" s="73">
        <v>-1327</v>
      </c>
      <c r="G10925" s="72" t="s">
        <v>16</v>
      </c>
      <c r="H10925" s="72" t="s">
        <v>24</v>
      </c>
      <c r="I10925" s="72" t="s">
        <v>18</v>
      </c>
      <c r="J10925" s="72" t="s">
        <v>19</v>
      </c>
      <c r="K10925" s="72" t="s">
        <v>20</v>
      </c>
      <c r="L10925" s="72" t="s">
        <v>233</v>
      </c>
      <c r="M10925" s="72"/>
    </row>
    <row r="10926" spans="2:13" x14ac:dyDescent="0.25">
      <c r="B10926" s="72" t="s">
        <v>12</v>
      </c>
      <c r="C10926" s="72" t="s">
        <v>13</v>
      </c>
      <c r="D10926" s="72" t="s">
        <v>14</v>
      </c>
      <c r="E10926" s="72" t="s">
        <v>55</v>
      </c>
      <c r="F10926" s="73">
        <v>6804287</v>
      </c>
      <c r="G10926" s="72" t="s">
        <v>16</v>
      </c>
      <c r="H10926" s="72" t="s">
        <v>24</v>
      </c>
      <c r="I10926" s="72" t="s">
        <v>18</v>
      </c>
      <c r="J10926" s="72" t="s">
        <v>19</v>
      </c>
      <c r="K10926" s="72" t="s">
        <v>25</v>
      </c>
      <c r="L10926" s="72" t="s">
        <v>299</v>
      </c>
      <c r="M10926" s="72" t="s">
        <v>112</v>
      </c>
    </row>
    <row r="10927" spans="2:13" x14ac:dyDescent="0.25">
      <c r="B10927" s="72" t="s">
        <v>12</v>
      </c>
      <c r="C10927" s="72" t="s">
        <v>13</v>
      </c>
      <c r="D10927" s="72" t="s">
        <v>14</v>
      </c>
      <c r="E10927" s="72" t="s">
        <v>690</v>
      </c>
      <c r="F10927" s="73">
        <v>1401856</v>
      </c>
      <c r="G10927" s="72" t="s">
        <v>16</v>
      </c>
      <c r="H10927" s="72" t="s">
        <v>24</v>
      </c>
      <c r="I10927" s="72" t="s">
        <v>18</v>
      </c>
      <c r="J10927" s="72" t="s">
        <v>19</v>
      </c>
      <c r="K10927" s="72"/>
      <c r="L10927" s="72"/>
      <c r="M10927" s="72" t="s">
        <v>112</v>
      </c>
    </row>
    <row r="10928" spans="2:13" x14ac:dyDescent="0.25">
      <c r="B10928" s="72" t="s">
        <v>12</v>
      </c>
      <c r="C10928" s="72" t="s">
        <v>13</v>
      </c>
      <c r="D10928" s="72" t="s">
        <v>14</v>
      </c>
      <c r="E10928" s="72" t="s">
        <v>27</v>
      </c>
      <c r="F10928" s="73">
        <v>1206</v>
      </c>
      <c r="G10928" s="72" t="s">
        <v>16</v>
      </c>
      <c r="H10928" s="72" t="s">
        <v>24</v>
      </c>
      <c r="I10928" s="72" t="s">
        <v>18</v>
      </c>
      <c r="J10928" s="72" t="s">
        <v>19</v>
      </c>
      <c r="K10928" s="72" t="s">
        <v>99</v>
      </c>
      <c r="L10928" s="72" t="s">
        <v>335</v>
      </c>
      <c r="M10928" s="72" t="s">
        <v>302</v>
      </c>
    </row>
    <row r="10929" spans="2:13" x14ac:dyDescent="0.25">
      <c r="B10929" s="72" t="s">
        <v>12</v>
      </c>
      <c r="C10929" s="72" t="s">
        <v>13</v>
      </c>
      <c r="D10929" s="72" t="s">
        <v>14</v>
      </c>
      <c r="E10929" s="72" t="s">
        <v>152</v>
      </c>
      <c r="F10929" s="73">
        <v>-13965</v>
      </c>
      <c r="G10929" s="72" t="s">
        <v>16</v>
      </c>
      <c r="H10929" s="72" t="s">
        <v>17</v>
      </c>
      <c r="I10929" s="72" t="s">
        <v>18</v>
      </c>
      <c r="J10929" s="72" t="s">
        <v>19</v>
      </c>
      <c r="K10929" s="72" t="s">
        <v>37</v>
      </c>
      <c r="L10929" s="72" t="s">
        <v>317</v>
      </c>
      <c r="M10929" s="72"/>
    </row>
    <row r="10930" spans="2:13" x14ac:dyDescent="0.25">
      <c r="B10930" s="72" t="s">
        <v>12</v>
      </c>
      <c r="C10930" s="72" t="s">
        <v>13</v>
      </c>
      <c r="D10930" s="72" t="s">
        <v>14</v>
      </c>
      <c r="E10930" s="72" t="s">
        <v>36</v>
      </c>
      <c r="F10930" s="73">
        <v>210564</v>
      </c>
      <c r="G10930" s="72" t="s">
        <v>16</v>
      </c>
      <c r="H10930" s="72" t="s">
        <v>24</v>
      </c>
      <c r="I10930" s="72" t="s">
        <v>18</v>
      </c>
      <c r="J10930" s="72" t="s">
        <v>19</v>
      </c>
      <c r="K10930" s="72" t="s">
        <v>99</v>
      </c>
      <c r="L10930" s="72" t="s">
        <v>345</v>
      </c>
      <c r="M10930" s="72" t="s">
        <v>57</v>
      </c>
    </row>
    <row r="10931" spans="2:13" x14ac:dyDescent="0.25">
      <c r="B10931" s="72" t="s">
        <v>12</v>
      </c>
      <c r="C10931" s="72" t="s">
        <v>13</v>
      </c>
      <c r="D10931" s="72" t="s">
        <v>14</v>
      </c>
      <c r="E10931" s="72" t="s">
        <v>68</v>
      </c>
      <c r="F10931" s="73">
        <v>-2652849</v>
      </c>
      <c r="G10931" s="72" t="s">
        <v>16</v>
      </c>
      <c r="H10931" s="72" t="s">
        <v>24</v>
      </c>
      <c r="I10931" s="72" t="s">
        <v>18</v>
      </c>
      <c r="J10931" s="72" t="s">
        <v>19</v>
      </c>
      <c r="K10931" s="72" t="s">
        <v>157</v>
      </c>
      <c r="L10931" s="72" t="s">
        <v>282</v>
      </c>
      <c r="M10931" s="72"/>
    </row>
    <row r="10932" spans="2:13" x14ac:dyDescent="0.25">
      <c r="B10932" s="72" t="s">
        <v>12</v>
      </c>
      <c r="C10932" s="72" t="s">
        <v>13</v>
      </c>
      <c r="D10932" s="72" t="s">
        <v>14</v>
      </c>
      <c r="E10932" s="72" t="s">
        <v>51</v>
      </c>
      <c r="F10932" s="73">
        <v>540996</v>
      </c>
      <c r="G10932" s="72" t="s">
        <v>16</v>
      </c>
      <c r="H10932" s="72" t="s">
        <v>24</v>
      </c>
      <c r="I10932" s="72" t="s">
        <v>18</v>
      </c>
      <c r="J10932" s="72" t="s">
        <v>19</v>
      </c>
      <c r="K10932" s="72" t="s">
        <v>49</v>
      </c>
      <c r="L10932" s="72" t="s">
        <v>222</v>
      </c>
      <c r="M10932" s="72"/>
    </row>
    <row r="10933" spans="2:13" x14ac:dyDescent="0.25">
      <c r="B10933" s="72" t="s">
        <v>12</v>
      </c>
      <c r="C10933" s="72" t="s">
        <v>13</v>
      </c>
      <c r="D10933" s="72" t="s">
        <v>14</v>
      </c>
      <c r="E10933" s="72" t="s">
        <v>258</v>
      </c>
      <c r="F10933" s="73">
        <v>13851890</v>
      </c>
      <c r="G10933" s="72" t="s">
        <v>16</v>
      </c>
      <c r="H10933" s="72" t="s">
        <v>24</v>
      </c>
      <c r="I10933" s="72" t="s">
        <v>18</v>
      </c>
      <c r="J10933" s="72" t="s">
        <v>19</v>
      </c>
      <c r="K10933" s="72" t="s">
        <v>130</v>
      </c>
      <c r="L10933" s="72" t="s">
        <v>466</v>
      </c>
      <c r="M10933" s="72" t="s">
        <v>259</v>
      </c>
    </row>
    <row r="10934" spans="2:13" x14ac:dyDescent="0.25">
      <c r="B10934" s="72" t="s">
        <v>12</v>
      </c>
      <c r="C10934" s="72" t="s">
        <v>13</v>
      </c>
      <c r="D10934" s="72" t="s">
        <v>14</v>
      </c>
      <c r="E10934" s="72" t="s">
        <v>45</v>
      </c>
      <c r="F10934" s="73">
        <v>69797</v>
      </c>
      <c r="G10934" s="72" t="s">
        <v>16</v>
      </c>
      <c r="H10934" s="72" t="s">
        <v>17</v>
      </c>
      <c r="I10934" s="72" t="s">
        <v>18</v>
      </c>
      <c r="J10934" s="72" t="s">
        <v>19</v>
      </c>
      <c r="K10934" s="72" t="s">
        <v>37</v>
      </c>
      <c r="L10934" s="72" t="s">
        <v>232</v>
      </c>
      <c r="M10934" s="72" t="s">
        <v>35</v>
      </c>
    </row>
    <row r="10935" spans="2:13" x14ac:dyDescent="0.25">
      <c r="B10935" s="72" t="s">
        <v>12</v>
      </c>
      <c r="C10935" s="72" t="s">
        <v>13</v>
      </c>
      <c r="D10935" s="72" t="s">
        <v>14</v>
      </c>
      <c r="E10935" s="72" t="s">
        <v>187</v>
      </c>
      <c r="F10935" s="73">
        <v>75034646</v>
      </c>
      <c r="G10935" s="72" t="s">
        <v>16</v>
      </c>
      <c r="H10935" s="72" t="s">
        <v>17</v>
      </c>
      <c r="I10935" s="72" t="s">
        <v>18</v>
      </c>
      <c r="J10935" s="72" t="s">
        <v>19</v>
      </c>
      <c r="K10935" s="72" t="s">
        <v>25</v>
      </c>
      <c r="L10935" s="72" t="s">
        <v>575</v>
      </c>
      <c r="M10935" s="72" t="s">
        <v>112</v>
      </c>
    </row>
    <row r="10936" spans="2:13" x14ac:dyDescent="0.25">
      <c r="B10936" s="72" t="s">
        <v>12</v>
      </c>
      <c r="C10936" s="72" t="s">
        <v>13</v>
      </c>
      <c r="D10936" s="72" t="s">
        <v>14</v>
      </c>
      <c r="E10936" s="72" t="s">
        <v>68</v>
      </c>
      <c r="F10936" s="73">
        <v>-316267</v>
      </c>
      <c r="G10936" s="72" t="s">
        <v>16</v>
      </c>
      <c r="H10936" s="72" t="s">
        <v>24</v>
      </c>
      <c r="I10936" s="72" t="s">
        <v>18</v>
      </c>
      <c r="J10936" s="72" t="s">
        <v>19</v>
      </c>
      <c r="K10936" s="72" t="s">
        <v>37</v>
      </c>
      <c r="L10936" s="72" t="s">
        <v>71</v>
      </c>
      <c r="M10936" s="72"/>
    </row>
    <row r="10937" spans="2:13" x14ac:dyDescent="0.25">
      <c r="B10937" s="72" t="s">
        <v>12</v>
      </c>
      <c r="C10937" s="72" t="s">
        <v>13</v>
      </c>
      <c r="D10937" s="72" t="s">
        <v>14</v>
      </c>
      <c r="E10937" s="72" t="s">
        <v>41</v>
      </c>
      <c r="F10937" s="73">
        <v>-5823</v>
      </c>
      <c r="G10937" s="72" t="s">
        <v>16</v>
      </c>
      <c r="H10937" s="72" t="s">
        <v>17</v>
      </c>
      <c r="I10937" s="72" t="s">
        <v>18</v>
      </c>
      <c r="J10937" s="72" t="s">
        <v>19</v>
      </c>
      <c r="K10937" s="72" t="s">
        <v>25</v>
      </c>
      <c r="L10937" s="72" t="s">
        <v>191</v>
      </c>
      <c r="M10937" s="72"/>
    </row>
    <row r="10938" spans="2:13" x14ac:dyDescent="0.25">
      <c r="B10938" s="72" t="s">
        <v>12</v>
      </c>
      <c r="C10938" s="72" t="s">
        <v>13</v>
      </c>
      <c r="D10938" s="72" t="s">
        <v>14</v>
      </c>
      <c r="E10938" s="72" t="s">
        <v>144</v>
      </c>
      <c r="F10938" s="73">
        <v>60024</v>
      </c>
      <c r="G10938" s="72" t="s">
        <v>16</v>
      </c>
      <c r="H10938" s="72" t="s">
        <v>24</v>
      </c>
      <c r="I10938" s="72" t="s">
        <v>18</v>
      </c>
      <c r="J10938" s="72" t="s">
        <v>19</v>
      </c>
      <c r="K10938" s="72" t="s">
        <v>117</v>
      </c>
      <c r="L10938" s="72" t="s">
        <v>578</v>
      </c>
      <c r="M10938" s="72" t="s">
        <v>22</v>
      </c>
    </row>
    <row r="10939" spans="2:13" x14ac:dyDescent="0.25">
      <c r="B10939" s="72" t="s">
        <v>12</v>
      </c>
      <c r="C10939" s="72" t="s">
        <v>13</v>
      </c>
      <c r="D10939" s="72" t="s">
        <v>14</v>
      </c>
      <c r="E10939" s="72" t="s">
        <v>453</v>
      </c>
      <c r="F10939" s="73">
        <v>5527</v>
      </c>
      <c r="G10939" s="72" t="s">
        <v>16</v>
      </c>
      <c r="H10939" s="72" t="s">
        <v>24</v>
      </c>
      <c r="I10939" s="72" t="s">
        <v>18</v>
      </c>
      <c r="J10939" s="72" t="s">
        <v>19</v>
      </c>
      <c r="K10939" s="72" t="s">
        <v>31</v>
      </c>
      <c r="L10939" s="72" t="s">
        <v>32</v>
      </c>
      <c r="M10939" s="72"/>
    </row>
    <row r="10940" spans="2:13" x14ac:dyDescent="0.25">
      <c r="B10940" s="72" t="s">
        <v>12</v>
      </c>
      <c r="C10940" s="72" t="s">
        <v>13</v>
      </c>
      <c r="D10940" s="72" t="s">
        <v>14</v>
      </c>
      <c r="E10940" s="72" t="s">
        <v>256</v>
      </c>
      <c r="F10940" s="73">
        <v>-11357</v>
      </c>
      <c r="G10940" s="72" t="s">
        <v>16</v>
      </c>
      <c r="H10940" s="72" t="s">
        <v>24</v>
      </c>
      <c r="I10940" s="72" t="s">
        <v>18</v>
      </c>
      <c r="J10940" s="72" t="s">
        <v>19</v>
      </c>
      <c r="K10940" s="72" t="s">
        <v>43</v>
      </c>
      <c r="L10940" s="72" t="s">
        <v>163</v>
      </c>
      <c r="M10940" s="72"/>
    </row>
    <row r="10941" spans="2:13" x14ac:dyDescent="0.25">
      <c r="B10941" s="72" t="s">
        <v>12</v>
      </c>
      <c r="C10941" s="72" t="s">
        <v>13</v>
      </c>
      <c r="D10941" s="72" t="s">
        <v>14</v>
      </c>
      <c r="E10941" s="72" t="s">
        <v>79</v>
      </c>
      <c r="F10941" s="73">
        <v>-2</v>
      </c>
      <c r="G10941" s="72" t="s">
        <v>16</v>
      </c>
      <c r="H10941" s="72" t="s">
        <v>24</v>
      </c>
      <c r="I10941" s="72" t="s">
        <v>18</v>
      </c>
      <c r="J10941" s="72" t="s">
        <v>19</v>
      </c>
      <c r="K10941" s="72" t="s">
        <v>43</v>
      </c>
      <c r="L10941" s="72" t="s">
        <v>691</v>
      </c>
      <c r="M10941" s="72"/>
    </row>
    <row r="10942" spans="2:13" x14ac:dyDescent="0.25">
      <c r="B10942" s="72" t="s">
        <v>12</v>
      </c>
      <c r="C10942" s="72" t="s">
        <v>13</v>
      </c>
      <c r="D10942" s="72" t="s">
        <v>14</v>
      </c>
      <c r="E10942" s="72" t="s">
        <v>256</v>
      </c>
      <c r="F10942" s="73">
        <v>-2146</v>
      </c>
      <c r="G10942" s="72" t="s">
        <v>16</v>
      </c>
      <c r="H10942" s="72" t="s">
        <v>17</v>
      </c>
      <c r="I10942" s="72" t="s">
        <v>18</v>
      </c>
      <c r="J10942" s="72" t="s">
        <v>19</v>
      </c>
      <c r="K10942" s="72" t="s">
        <v>25</v>
      </c>
      <c r="L10942" s="72" t="s">
        <v>493</v>
      </c>
      <c r="M10942" s="72"/>
    </row>
    <row r="10943" spans="2:13" x14ac:dyDescent="0.25">
      <c r="B10943" s="72" t="s">
        <v>12</v>
      </c>
      <c r="C10943" s="72" t="s">
        <v>13</v>
      </c>
      <c r="D10943" s="72" t="s">
        <v>14</v>
      </c>
      <c r="E10943" s="72" t="s">
        <v>300</v>
      </c>
      <c r="F10943" s="73">
        <v>331358</v>
      </c>
      <c r="G10943" s="72" t="s">
        <v>16</v>
      </c>
      <c r="H10943" s="72" t="s">
        <v>24</v>
      </c>
      <c r="I10943" s="72" t="s">
        <v>18</v>
      </c>
      <c r="J10943" s="72" t="s">
        <v>19</v>
      </c>
      <c r="K10943" s="72" t="s">
        <v>37</v>
      </c>
      <c r="L10943" s="72" t="s">
        <v>86</v>
      </c>
      <c r="M10943" s="72" t="s">
        <v>35</v>
      </c>
    </row>
    <row r="10944" spans="2:13" x14ac:dyDescent="0.25">
      <c r="B10944" s="72" t="s">
        <v>12</v>
      </c>
      <c r="C10944" s="72" t="s">
        <v>13</v>
      </c>
      <c r="D10944" s="72" t="s">
        <v>14</v>
      </c>
      <c r="E10944" s="72" t="s">
        <v>51</v>
      </c>
      <c r="F10944" s="73">
        <v>102</v>
      </c>
      <c r="G10944" s="72" t="s">
        <v>16</v>
      </c>
      <c r="H10944" s="72" t="s">
        <v>24</v>
      </c>
      <c r="I10944" s="72" t="s">
        <v>18</v>
      </c>
      <c r="J10944" s="72" t="s">
        <v>19</v>
      </c>
      <c r="K10944" s="72" t="s">
        <v>25</v>
      </c>
      <c r="L10944" s="72" t="s">
        <v>537</v>
      </c>
      <c r="M10944" s="72"/>
    </row>
    <row r="10945" spans="2:13" x14ac:dyDescent="0.25">
      <c r="B10945" s="72" t="s">
        <v>12</v>
      </c>
      <c r="C10945" s="72" t="s">
        <v>13</v>
      </c>
      <c r="D10945" s="72" t="s">
        <v>14</v>
      </c>
      <c r="E10945" s="72" t="s">
        <v>39</v>
      </c>
      <c r="F10945" s="73">
        <v>-5908</v>
      </c>
      <c r="G10945" s="72" t="s">
        <v>16</v>
      </c>
      <c r="H10945" s="72" t="s">
        <v>24</v>
      </c>
      <c r="I10945" s="72" t="s">
        <v>18</v>
      </c>
      <c r="J10945" s="72" t="s">
        <v>19</v>
      </c>
      <c r="K10945" s="72" t="s">
        <v>37</v>
      </c>
      <c r="L10945" s="72" t="s">
        <v>89</v>
      </c>
      <c r="M10945" s="72"/>
    </row>
    <row r="10946" spans="2:13" x14ac:dyDescent="0.25">
      <c r="B10946" s="72" t="s">
        <v>12</v>
      </c>
      <c r="C10946" s="72" t="s">
        <v>13</v>
      </c>
      <c r="D10946" s="72" t="s">
        <v>14</v>
      </c>
      <c r="E10946" s="72" t="s">
        <v>70</v>
      </c>
      <c r="F10946" s="73">
        <v>19709084</v>
      </c>
      <c r="G10946" s="72" t="s">
        <v>16</v>
      </c>
      <c r="H10946" s="72" t="s">
        <v>24</v>
      </c>
      <c r="I10946" s="72" t="s">
        <v>18</v>
      </c>
      <c r="J10946" s="72" t="s">
        <v>19</v>
      </c>
      <c r="K10946" s="72" t="s">
        <v>157</v>
      </c>
      <c r="L10946" s="72" t="s">
        <v>414</v>
      </c>
      <c r="M10946" s="72" t="s">
        <v>72</v>
      </c>
    </row>
    <row r="10947" spans="2:13" x14ac:dyDescent="0.25">
      <c r="B10947" s="72" t="s">
        <v>12</v>
      </c>
      <c r="C10947" s="72" t="s">
        <v>13</v>
      </c>
      <c r="D10947" s="72" t="s">
        <v>14</v>
      </c>
      <c r="E10947" s="72" t="s">
        <v>41</v>
      </c>
      <c r="F10947" s="73">
        <v>-198</v>
      </c>
      <c r="G10947" s="72" t="s">
        <v>16</v>
      </c>
      <c r="H10947" s="72" t="s">
        <v>17</v>
      </c>
      <c r="I10947" s="72" t="s">
        <v>18</v>
      </c>
      <c r="J10947" s="72" t="s">
        <v>19</v>
      </c>
      <c r="K10947" s="72" t="s">
        <v>20</v>
      </c>
      <c r="L10947" s="72" t="s">
        <v>21</v>
      </c>
      <c r="M10947" s="72"/>
    </row>
    <row r="10948" spans="2:13" x14ac:dyDescent="0.25">
      <c r="B10948" s="72" t="s">
        <v>12</v>
      </c>
      <c r="C10948" s="72" t="s">
        <v>13</v>
      </c>
      <c r="D10948" s="72" t="s">
        <v>14</v>
      </c>
      <c r="E10948" s="72" t="s">
        <v>228</v>
      </c>
      <c r="F10948" s="73">
        <v>3753954</v>
      </c>
      <c r="G10948" s="72" t="s">
        <v>16</v>
      </c>
      <c r="H10948" s="72" t="s">
        <v>24</v>
      </c>
      <c r="I10948" s="72" t="s">
        <v>18</v>
      </c>
      <c r="J10948" s="72" t="s">
        <v>19</v>
      </c>
      <c r="K10948" s="72" t="s">
        <v>49</v>
      </c>
      <c r="L10948" s="72" t="s">
        <v>255</v>
      </c>
      <c r="M10948" s="72" t="s">
        <v>184</v>
      </c>
    </row>
    <row r="10949" spans="2:13" x14ac:dyDescent="0.25">
      <c r="B10949" s="72" t="s">
        <v>12</v>
      </c>
      <c r="C10949" s="72" t="s">
        <v>13</v>
      </c>
      <c r="D10949" s="72" t="s">
        <v>14</v>
      </c>
      <c r="E10949" s="72" t="s">
        <v>70</v>
      </c>
      <c r="F10949" s="73">
        <v>707478</v>
      </c>
      <c r="G10949" s="72" t="s">
        <v>16</v>
      </c>
      <c r="H10949" s="72" t="s">
        <v>24</v>
      </c>
      <c r="I10949" s="72" t="s">
        <v>18</v>
      </c>
      <c r="J10949" s="72" t="s">
        <v>19</v>
      </c>
      <c r="K10949" s="72" t="s">
        <v>37</v>
      </c>
      <c r="L10949" s="72" t="s">
        <v>291</v>
      </c>
      <c r="M10949" s="72" t="s">
        <v>243</v>
      </c>
    </row>
    <row r="10950" spans="2:13" x14ac:dyDescent="0.25">
      <c r="B10950" s="72" t="s">
        <v>12</v>
      </c>
      <c r="C10950" s="72" t="s">
        <v>13</v>
      </c>
      <c r="D10950" s="72" t="s">
        <v>14</v>
      </c>
      <c r="E10950" s="72" t="s">
        <v>228</v>
      </c>
      <c r="F10950" s="73">
        <v>96872</v>
      </c>
      <c r="G10950" s="72" t="s">
        <v>16</v>
      </c>
      <c r="H10950" s="72" t="s">
        <v>24</v>
      </c>
      <c r="I10950" s="72" t="s">
        <v>18</v>
      </c>
      <c r="J10950" s="72" t="s">
        <v>19</v>
      </c>
      <c r="K10950" s="72" t="s">
        <v>25</v>
      </c>
      <c r="L10950" s="72" t="s">
        <v>467</v>
      </c>
      <c r="M10950" s="72" t="s">
        <v>22</v>
      </c>
    </row>
    <row r="10951" spans="2:13" x14ac:dyDescent="0.25">
      <c r="B10951" s="72" t="s">
        <v>12</v>
      </c>
      <c r="C10951" s="72" t="s">
        <v>13</v>
      </c>
      <c r="D10951" s="72" t="s">
        <v>14</v>
      </c>
      <c r="E10951" s="72" t="s">
        <v>23</v>
      </c>
      <c r="F10951" s="73">
        <v>-62867</v>
      </c>
      <c r="G10951" s="72" t="s">
        <v>16</v>
      </c>
      <c r="H10951" s="72" t="s">
        <v>24</v>
      </c>
      <c r="I10951" s="72" t="s">
        <v>18</v>
      </c>
      <c r="J10951" s="72" t="s">
        <v>19</v>
      </c>
      <c r="K10951" s="72" t="s">
        <v>99</v>
      </c>
      <c r="L10951" s="72" t="s">
        <v>366</v>
      </c>
      <c r="M10951" s="72"/>
    </row>
    <row r="10952" spans="2:13" x14ac:dyDescent="0.25">
      <c r="B10952" s="72" t="s">
        <v>12</v>
      </c>
      <c r="C10952" s="72" t="s">
        <v>13</v>
      </c>
      <c r="D10952" s="72" t="s">
        <v>14</v>
      </c>
      <c r="E10952" s="72" t="s">
        <v>33</v>
      </c>
      <c r="F10952" s="73">
        <v>68471</v>
      </c>
      <c r="G10952" s="72" t="s">
        <v>16</v>
      </c>
      <c r="H10952" s="72" t="s">
        <v>24</v>
      </c>
      <c r="I10952" s="72" t="s">
        <v>18</v>
      </c>
      <c r="J10952" s="72" t="s">
        <v>19</v>
      </c>
      <c r="K10952" s="72" t="s">
        <v>37</v>
      </c>
      <c r="L10952" s="72" t="s">
        <v>119</v>
      </c>
      <c r="M10952" s="72" t="s">
        <v>47</v>
      </c>
    </row>
    <row r="10953" spans="2:13" x14ac:dyDescent="0.25">
      <c r="B10953" s="72" t="s">
        <v>12</v>
      </c>
      <c r="C10953" s="72" t="s">
        <v>13</v>
      </c>
      <c r="D10953" s="72" t="s">
        <v>14</v>
      </c>
      <c r="E10953" s="72" t="s">
        <v>41</v>
      </c>
      <c r="F10953" s="73">
        <v>-77</v>
      </c>
      <c r="G10953" s="72" t="s">
        <v>16</v>
      </c>
      <c r="H10953" s="72" t="s">
        <v>24</v>
      </c>
      <c r="I10953" s="72" t="s">
        <v>18</v>
      </c>
      <c r="J10953" s="72" t="s">
        <v>19</v>
      </c>
      <c r="K10953" s="72" t="s">
        <v>43</v>
      </c>
      <c r="L10953" s="72" t="s">
        <v>56</v>
      </c>
      <c r="M10953" s="72"/>
    </row>
    <row r="10954" spans="2:13" x14ac:dyDescent="0.25">
      <c r="B10954" s="72" t="s">
        <v>12</v>
      </c>
      <c r="C10954" s="72" t="s">
        <v>13</v>
      </c>
      <c r="D10954" s="72" t="s">
        <v>14</v>
      </c>
      <c r="E10954" s="72" t="s">
        <v>146</v>
      </c>
      <c r="F10954" s="73">
        <v>-25375</v>
      </c>
      <c r="G10954" s="72" t="s">
        <v>16</v>
      </c>
      <c r="H10954" s="72" t="s">
        <v>17</v>
      </c>
      <c r="I10954" s="72" t="s">
        <v>18</v>
      </c>
      <c r="J10954" s="72" t="s">
        <v>19</v>
      </c>
      <c r="K10954" s="72" t="s">
        <v>25</v>
      </c>
      <c r="L10954" s="72" t="s">
        <v>281</v>
      </c>
      <c r="M10954" s="72"/>
    </row>
    <row r="10955" spans="2:13" x14ac:dyDescent="0.25">
      <c r="B10955" s="72" t="s">
        <v>12</v>
      </c>
      <c r="C10955" s="72" t="s">
        <v>13</v>
      </c>
      <c r="D10955" s="72" t="s">
        <v>14</v>
      </c>
      <c r="E10955" s="72" t="s">
        <v>256</v>
      </c>
      <c r="F10955" s="73">
        <v>-4</v>
      </c>
      <c r="G10955" s="72" t="s">
        <v>16</v>
      </c>
      <c r="H10955" s="72" t="s">
        <v>24</v>
      </c>
      <c r="I10955" s="72" t="s">
        <v>18</v>
      </c>
      <c r="J10955" s="72" t="s">
        <v>19</v>
      </c>
      <c r="K10955" s="72" t="s">
        <v>25</v>
      </c>
      <c r="L10955" s="72" t="s">
        <v>423</v>
      </c>
      <c r="M10955" s="72"/>
    </row>
    <row r="10956" spans="2:13" x14ac:dyDescent="0.25">
      <c r="B10956" s="72" t="s">
        <v>12</v>
      </c>
      <c r="C10956" s="72" t="s">
        <v>13</v>
      </c>
      <c r="D10956" s="72" t="s">
        <v>14</v>
      </c>
      <c r="E10956" s="72" t="s">
        <v>36</v>
      </c>
      <c r="F10956" s="73">
        <v>208023</v>
      </c>
      <c r="G10956" s="72" t="s">
        <v>16</v>
      </c>
      <c r="H10956" s="72" t="s">
        <v>24</v>
      </c>
      <c r="I10956" s="72" t="s">
        <v>18</v>
      </c>
      <c r="J10956" s="72" t="s">
        <v>19</v>
      </c>
      <c r="K10956" s="72" t="s">
        <v>20</v>
      </c>
      <c r="L10956" s="72" t="s">
        <v>560</v>
      </c>
      <c r="M10956" s="72" t="s">
        <v>29</v>
      </c>
    </row>
    <row r="10957" spans="2:13" x14ac:dyDescent="0.25">
      <c r="B10957" s="72" t="s">
        <v>12</v>
      </c>
      <c r="C10957" s="72" t="s">
        <v>13</v>
      </c>
      <c r="D10957" s="72" t="s">
        <v>14</v>
      </c>
      <c r="E10957" s="72" t="s">
        <v>51</v>
      </c>
      <c r="F10957" s="73">
        <v>1769814</v>
      </c>
      <c r="G10957" s="72" t="s">
        <v>16</v>
      </c>
      <c r="H10957" s="72" t="s">
        <v>24</v>
      </c>
      <c r="I10957" s="72" t="s">
        <v>18</v>
      </c>
      <c r="J10957" s="72" t="s">
        <v>19</v>
      </c>
      <c r="K10957" s="72" t="s">
        <v>37</v>
      </c>
      <c r="L10957" s="72" t="s">
        <v>177</v>
      </c>
      <c r="M10957" s="72"/>
    </row>
    <row r="10958" spans="2:13" x14ac:dyDescent="0.25">
      <c r="B10958" s="72" t="s">
        <v>12</v>
      </c>
      <c r="C10958" s="72" t="s">
        <v>13</v>
      </c>
      <c r="D10958" s="72" t="s">
        <v>14</v>
      </c>
      <c r="E10958" s="72" t="s">
        <v>79</v>
      </c>
      <c r="F10958" s="73">
        <v>-3488</v>
      </c>
      <c r="G10958" s="72" t="s">
        <v>16</v>
      </c>
      <c r="H10958" s="72" t="s">
        <v>24</v>
      </c>
      <c r="I10958" s="72" t="s">
        <v>18</v>
      </c>
      <c r="J10958" s="72" t="s">
        <v>19</v>
      </c>
      <c r="K10958" s="72" t="s">
        <v>130</v>
      </c>
      <c r="L10958" s="72" t="s">
        <v>131</v>
      </c>
      <c r="M10958" s="72"/>
    </row>
    <row r="10959" spans="2:13" x14ac:dyDescent="0.25">
      <c r="B10959" s="72" t="s">
        <v>12</v>
      </c>
      <c r="C10959" s="72" t="s">
        <v>13</v>
      </c>
      <c r="D10959" s="72" t="s">
        <v>14</v>
      </c>
      <c r="E10959" s="72" t="s">
        <v>83</v>
      </c>
      <c r="F10959" s="73">
        <v>1341301</v>
      </c>
      <c r="G10959" s="72" t="s">
        <v>16</v>
      </c>
      <c r="H10959" s="72" t="s">
        <v>24</v>
      </c>
      <c r="I10959" s="72" t="s">
        <v>18</v>
      </c>
      <c r="J10959" s="72" t="s">
        <v>19</v>
      </c>
      <c r="K10959" s="72" t="s">
        <v>75</v>
      </c>
      <c r="L10959" s="72" t="s">
        <v>443</v>
      </c>
      <c r="M10959" s="72"/>
    </row>
    <row r="10960" spans="2:13" x14ac:dyDescent="0.25">
      <c r="B10960" s="72" t="s">
        <v>12</v>
      </c>
      <c r="C10960" s="72" t="s">
        <v>13</v>
      </c>
      <c r="D10960" s="72" t="s">
        <v>14</v>
      </c>
      <c r="E10960" s="72" t="s">
        <v>146</v>
      </c>
      <c r="F10960" s="73">
        <v>-14820</v>
      </c>
      <c r="G10960" s="72" t="s">
        <v>16</v>
      </c>
      <c r="H10960" s="72" t="s">
        <v>24</v>
      </c>
      <c r="I10960" s="72" t="s">
        <v>18</v>
      </c>
      <c r="J10960" s="72" t="s">
        <v>19</v>
      </c>
      <c r="K10960" s="72" t="s">
        <v>49</v>
      </c>
      <c r="L10960" s="72" t="s">
        <v>166</v>
      </c>
      <c r="M10960" s="72"/>
    </row>
    <row r="10961" spans="2:13" x14ac:dyDescent="0.25">
      <c r="B10961" s="72" t="s">
        <v>12</v>
      </c>
      <c r="C10961" s="72" t="s">
        <v>13</v>
      </c>
      <c r="D10961" s="72" t="s">
        <v>14</v>
      </c>
      <c r="E10961" s="72" t="s">
        <v>51</v>
      </c>
      <c r="F10961" s="73">
        <v>24800</v>
      </c>
      <c r="G10961" s="72" t="s">
        <v>16</v>
      </c>
      <c r="H10961" s="72" t="s">
        <v>24</v>
      </c>
      <c r="I10961" s="72" t="s">
        <v>18</v>
      </c>
      <c r="J10961" s="72" t="s">
        <v>19</v>
      </c>
      <c r="K10961" s="72" t="s">
        <v>117</v>
      </c>
      <c r="L10961" s="72" t="s">
        <v>578</v>
      </c>
      <c r="M10961" s="72"/>
    </row>
    <row r="10962" spans="2:13" x14ac:dyDescent="0.25">
      <c r="B10962" s="72" t="s">
        <v>12</v>
      </c>
      <c r="C10962" s="72" t="s">
        <v>13</v>
      </c>
      <c r="D10962" s="72" t="s">
        <v>14</v>
      </c>
      <c r="E10962" s="72" t="s">
        <v>579</v>
      </c>
      <c r="F10962" s="73">
        <v>-12959</v>
      </c>
      <c r="G10962" s="72" t="s">
        <v>16</v>
      </c>
      <c r="H10962" s="72" t="s">
        <v>17</v>
      </c>
      <c r="I10962" s="72" t="s">
        <v>18</v>
      </c>
      <c r="J10962" s="72" t="s">
        <v>19</v>
      </c>
      <c r="K10962" s="72"/>
      <c r="L10962" s="72"/>
      <c r="M10962" s="72"/>
    </row>
    <row r="10963" spans="2:13" x14ac:dyDescent="0.25">
      <c r="B10963" s="72" t="s">
        <v>12</v>
      </c>
      <c r="C10963" s="72" t="s">
        <v>13</v>
      </c>
      <c r="D10963" s="72" t="s">
        <v>14</v>
      </c>
      <c r="E10963" s="72" t="s">
        <v>39</v>
      </c>
      <c r="F10963" s="73">
        <v>-131</v>
      </c>
      <c r="G10963" s="72" t="s">
        <v>16</v>
      </c>
      <c r="H10963" s="72" t="s">
        <v>24</v>
      </c>
      <c r="I10963" s="72" t="s">
        <v>18</v>
      </c>
      <c r="J10963" s="72" t="s">
        <v>19</v>
      </c>
      <c r="K10963" s="72" t="s">
        <v>25</v>
      </c>
      <c r="L10963" s="72" t="s">
        <v>138</v>
      </c>
      <c r="M10963" s="72"/>
    </row>
    <row r="10964" spans="2:13" x14ac:dyDescent="0.25">
      <c r="B10964" s="72" t="s">
        <v>12</v>
      </c>
      <c r="C10964" s="72" t="s">
        <v>13</v>
      </c>
      <c r="D10964" s="72" t="s">
        <v>14</v>
      </c>
      <c r="E10964" s="72" t="s">
        <v>74</v>
      </c>
      <c r="F10964" s="73">
        <v>475</v>
      </c>
      <c r="G10964" s="72" t="s">
        <v>16</v>
      </c>
      <c r="H10964" s="72" t="s">
        <v>24</v>
      </c>
      <c r="I10964" s="72" t="s">
        <v>18</v>
      </c>
      <c r="J10964" s="72" t="s">
        <v>19</v>
      </c>
      <c r="K10964" s="72" t="s">
        <v>49</v>
      </c>
      <c r="L10964" s="72" t="s">
        <v>105</v>
      </c>
      <c r="M10964" s="72" t="s">
        <v>302</v>
      </c>
    </row>
    <row r="10965" spans="2:13" x14ac:dyDescent="0.25">
      <c r="B10965" s="72" t="s">
        <v>12</v>
      </c>
      <c r="C10965" s="72" t="s">
        <v>13</v>
      </c>
      <c r="D10965" s="72" t="s">
        <v>14</v>
      </c>
      <c r="E10965" s="72" t="s">
        <v>27</v>
      </c>
      <c r="F10965" s="73">
        <v>23407</v>
      </c>
      <c r="G10965" s="72" t="s">
        <v>16</v>
      </c>
      <c r="H10965" s="72" t="s">
        <v>17</v>
      </c>
      <c r="I10965" s="72" t="s">
        <v>18</v>
      </c>
      <c r="J10965" s="72" t="s">
        <v>19</v>
      </c>
      <c r="K10965" s="72" t="s">
        <v>37</v>
      </c>
      <c r="L10965" s="72" t="s">
        <v>129</v>
      </c>
      <c r="M10965" s="72" t="s">
        <v>29</v>
      </c>
    </row>
    <row r="10966" spans="2:13" x14ac:dyDescent="0.25">
      <c r="B10966" s="72" t="s">
        <v>12</v>
      </c>
      <c r="C10966" s="72" t="s">
        <v>13</v>
      </c>
      <c r="D10966" s="72" t="s">
        <v>14</v>
      </c>
      <c r="E10966" s="72" t="s">
        <v>68</v>
      </c>
      <c r="F10966" s="73">
        <v>-20671</v>
      </c>
      <c r="G10966" s="72" t="s">
        <v>16</v>
      </c>
      <c r="H10966" s="72" t="s">
        <v>24</v>
      </c>
      <c r="I10966" s="72" t="s">
        <v>18</v>
      </c>
      <c r="J10966" s="72" t="s">
        <v>19</v>
      </c>
      <c r="K10966" s="72" t="s">
        <v>25</v>
      </c>
      <c r="L10966" s="72" t="s">
        <v>363</v>
      </c>
      <c r="M10966" s="72"/>
    </row>
    <row r="10967" spans="2:13" x14ac:dyDescent="0.25">
      <c r="B10967" s="72" t="s">
        <v>12</v>
      </c>
      <c r="C10967" s="72" t="s">
        <v>13</v>
      </c>
      <c r="D10967" s="72" t="s">
        <v>14</v>
      </c>
      <c r="E10967" s="72" t="s">
        <v>36</v>
      </c>
      <c r="F10967" s="73">
        <v>4182</v>
      </c>
      <c r="G10967" s="72" t="s">
        <v>16</v>
      </c>
      <c r="H10967" s="72" t="s">
        <v>17</v>
      </c>
      <c r="I10967" s="72" t="s">
        <v>48</v>
      </c>
      <c r="J10967" s="72" t="s">
        <v>19</v>
      </c>
      <c r="K10967" s="72" t="s">
        <v>49</v>
      </c>
      <c r="L10967" s="72" t="s">
        <v>248</v>
      </c>
      <c r="M10967" s="72" t="s">
        <v>112</v>
      </c>
    </row>
    <row r="10968" spans="2:13" x14ac:dyDescent="0.25">
      <c r="B10968" s="72" t="s">
        <v>12</v>
      </c>
      <c r="C10968" s="72" t="s">
        <v>13</v>
      </c>
      <c r="D10968" s="72" t="s">
        <v>14</v>
      </c>
      <c r="E10968" s="72" t="s">
        <v>79</v>
      </c>
      <c r="F10968" s="73">
        <v>-4360</v>
      </c>
      <c r="G10968" s="72" t="s">
        <v>16</v>
      </c>
      <c r="H10968" s="72" t="s">
        <v>17</v>
      </c>
      <c r="I10968" s="72" t="s">
        <v>18</v>
      </c>
      <c r="J10968" s="72" t="s">
        <v>19</v>
      </c>
      <c r="K10968" s="72" t="s">
        <v>25</v>
      </c>
      <c r="L10968" s="72" t="s">
        <v>328</v>
      </c>
      <c r="M10968" s="72"/>
    </row>
    <row r="10969" spans="2:13" x14ac:dyDescent="0.25">
      <c r="B10969" s="72" t="s">
        <v>12</v>
      </c>
      <c r="C10969" s="72" t="s">
        <v>13</v>
      </c>
      <c r="D10969" s="72" t="s">
        <v>14</v>
      </c>
      <c r="E10969" s="72" t="s">
        <v>717</v>
      </c>
      <c r="F10969" s="73">
        <v>12734221</v>
      </c>
      <c r="G10969" s="72" t="s">
        <v>16</v>
      </c>
      <c r="H10969" s="72" t="s">
        <v>17</v>
      </c>
      <c r="I10969" s="72" t="s">
        <v>18</v>
      </c>
      <c r="J10969" s="72" t="s">
        <v>19</v>
      </c>
      <c r="K10969" s="72"/>
      <c r="L10969" s="72"/>
      <c r="M10969" s="72" t="s">
        <v>530</v>
      </c>
    </row>
    <row r="10970" spans="2:13" x14ac:dyDescent="0.25">
      <c r="B10970" s="72" t="s">
        <v>12</v>
      </c>
      <c r="C10970" s="72" t="s">
        <v>13</v>
      </c>
      <c r="D10970" s="72" t="s">
        <v>14</v>
      </c>
      <c r="E10970" s="72" t="s">
        <v>123</v>
      </c>
      <c r="F10970" s="73">
        <v>-5156</v>
      </c>
      <c r="G10970" s="72" t="s">
        <v>16</v>
      </c>
      <c r="H10970" s="72" t="s">
        <v>24</v>
      </c>
      <c r="I10970" s="72" t="s">
        <v>18</v>
      </c>
      <c r="J10970" s="72" t="s">
        <v>19</v>
      </c>
      <c r="K10970" s="72" t="s">
        <v>96</v>
      </c>
      <c r="L10970" s="72" t="s">
        <v>403</v>
      </c>
      <c r="M10970" s="72"/>
    </row>
    <row r="10971" spans="2:13" x14ac:dyDescent="0.25">
      <c r="B10971" s="72" t="s">
        <v>12</v>
      </c>
      <c r="C10971" s="72" t="s">
        <v>13</v>
      </c>
      <c r="D10971" s="72" t="s">
        <v>14</v>
      </c>
      <c r="E10971" s="72" t="s">
        <v>83</v>
      </c>
      <c r="F10971" s="73">
        <v>54777</v>
      </c>
      <c r="G10971" s="72" t="s">
        <v>16</v>
      </c>
      <c r="H10971" s="72" t="s">
        <v>24</v>
      </c>
      <c r="I10971" s="72" t="s">
        <v>18</v>
      </c>
      <c r="J10971" s="72" t="s">
        <v>19</v>
      </c>
      <c r="K10971" s="72" t="s">
        <v>25</v>
      </c>
      <c r="L10971" s="72" t="s">
        <v>592</v>
      </c>
      <c r="M10971" s="72"/>
    </row>
    <row r="10972" spans="2:13" x14ac:dyDescent="0.25">
      <c r="B10972" s="72" t="s">
        <v>12</v>
      </c>
      <c r="C10972" s="72" t="s">
        <v>13</v>
      </c>
      <c r="D10972" s="72" t="s">
        <v>14</v>
      </c>
      <c r="E10972" s="72" t="s">
        <v>55</v>
      </c>
      <c r="F10972" s="73">
        <v>747250</v>
      </c>
      <c r="G10972" s="72" t="s">
        <v>16</v>
      </c>
      <c r="H10972" s="72" t="s">
        <v>24</v>
      </c>
      <c r="I10972" s="72" t="s">
        <v>18</v>
      </c>
      <c r="J10972" s="72" t="s">
        <v>19</v>
      </c>
      <c r="K10972" s="72" t="s">
        <v>37</v>
      </c>
      <c r="L10972" s="72" t="s">
        <v>257</v>
      </c>
      <c r="M10972" s="72" t="s">
        <v>57</v>
      </c>
    </row>
    <row r="10973" spans="2:13" x14ac:dyDescent="0.25">
      <c r="B10973" s="72" t="s">
        <v>12</v>
      </c>
      <c r="C10973" s="72" t="s">
        <v>13</v>
      </c>
      <c r="D10973" s="72" t="s">
        <v>14</v>
      </c>
      <c r="E10973" s="72" t="s">
        <v>83</v>
      </c>
      <c r="F10973" s="73">
        <v>4</v>
      </c>
      <c r="G10973" s="72" t="s">
        <v>16</v>
      </c>
      <c r="H10973" s="72" t="s">
        <v>17</v>
      </c>
      <c r="I10973" s="72" t="s">
        <v>18</v>
      </c>
      <c r="J10973" s="72" t="s">
        <v>19</v>
      </c>
      <c r="K10973" s="72" t="s">
        <v>25</v>
      </c>
      <c r="L10973" s="72" t="s">
        <v>692</v>
      </c>
      <c r="M10973" s="72"/>
    </row>
    <row r="10974" spans="2:13" x14ac:dyDescent="0.25">
      <c r="B10974" s="72" t="s">
        <v>12</v>
      </c>
      <c r="C10974" s="72" t="s">
        <v>13</v>
      </c>
      <c r="D10974" s="72" t="s">
        <v>14</v>
      </c>
      <c r="E10974" s="72" t="s">
        <v>30</v>
      </c>
      <c r="F10974" s="73">
        <v>-1480</v>
      </c>
      <c r="G10974" s="72" t="s">
        <v>16</v>
      </c>
      <c r="H10974" s="72" t="s">
        <v>17</v>
      </c>
      <c r="I10974" s="72" t="s">
        <v>18</v>
      </c>
      <c r="J10974" s="72" t="s">
        <v>19</v>
      </c>
      <c r="K10974" s="72" t="s">
        <v>25</v>
      </c>
      <c r="L10974" s="72" t="s">
        <v>506</v>
      </c>
      <c r="M10974" s="72"/>
    </row>
    <row r="10975" spans="2:13" x14ac:dyDescent="0.25">
      <c r="B10975" s="72" t="s">
        <v>12</v>
      </c>
      <c r="C10975" s="72" t="s">
        <v>13</v>
      </c>
      <c r="D10975" s="72" t="s">
        <v>14</v>
      </c>
      <c r="E10975" s="72" t="s">
        <v>68</v>
      </c>
      <c r="F10975" s="73">
        <v>-359699</v>
      </c>
      <c r="G10975" s="72" t="s">
        <v>16</v>
      </c>
      <c r="H10975" s="72" t="s">
        <v>17</v>
      </c>
      <c r="I10975" s="72" t="s">
        <v>18</v>
      </c>
      <c r="J10975" s="72" t="s">
        <v>19</v>
      </c>
      <c r="K10975" s="72" t="s">
        <v>25</v>
      </c>
      <c r="L10975" s="72" t="s">
        <v>77</v>
      </c>
      <c r="M10975" s="72"/>
    </row>
    <row r="10976" spans="2:13" x14ac:dyDescent="0.25">
      <c r="B10976" s="72" t="s">
        <v>12</v>
      </c>
      <c r="C10976" s="72" t="s">
        <v>13</v>
      </c>
      <c r="D10976" s="72" t="s">
        <v>14</v>
      </c>
      <c r="E10976" s="72" t="s">
        <v>65</v>
      </c>
      <c r="F10976" s="73">
        <v>30511</v>
      </c>
      <c r="G10976" s="72" t="s">
        <v>16</v>
      </c>
      <c r="H10976" s="72" t="s">
        <v>17</v>
      </c>
      <c r="I10976" s="72" t="s">
        <v>48</v>
      </c>
      <c r="J10976" s="72" t="s">
        <v>19</v>
      </c>
      <c r="K10976" s="72" t="s">
        <v>49</v>
      </c>
      <c r="L10976" s="72" t="s">
        <v>222</v>
      </c>
      <c r="M10976" s="72" t="s">
        <v>133</v>
      </c>
    </row>
    <row r="10977" spans="2:13" x14ac:dyDescent="0.25">
      <c r="B10977" s="72" t="s">
        <v>12</v>
      </c>
      <c r="C10977" s="72" t="s">
        <v>13</v>
      </c>
      <c r="D10977" s="72" t="s">
        <v>14</v>
      </c>
      <c r="E10977" s="72" t="s">
        <v>79</v>
      </c>
      <c r="F10977" s="73">
        <v>-1910</v>
      </c>
      <c r="G10977" s="72" t="s">
        <v>16</v>
      </c>
      <c r="H10977" s="72" t="s">
        <v>24</v>
      </c>
      <c r="I10977" s="72" t="s">
        <v>18</v>
      </c>
      <c r="J10977" s="72" t="s">
        <v>227</v>
      </c>
      <c r="K10977" s="72" t="s">
        <v>37</v>
      </c>
      <c r="L10977" s="72" t="s">
        <v>310</v>
      </c>
      <c r="M10977" s="72"/>
    </row>
    <row r="10978" spans="2:13" x14ac:dyDescent="0.25">
      <c r="B10978" s="72" t="s">
        <v>12</v>
      </c>
      <c r="C10978" s="72" t="s">
        <v>13</v>
      </c>
      <c r="D10978" s="72" t="s">
        <v>14</v>
      </c>
      <c r="E10978" s="72" t="s">
        <v>94</v>
      </c>
      <c r="F10978" s="73">
        <v>7879</v>
      </c>
      <c r="G10978" s="72" t="s">
        <v>16</v>
      </c>
      <c r="H10978" s="72" t="s">
        <v>17</v>
      </c>
      <c r="I10978" s="72" t="s">
        <v>18</v>
      </c>
      <c r="J10978" s="72" t="s">
        <v>19</v>
      </c>
      <c r="K10978" s="72" t="s">
        <v>25</v>
      </c>
      <c r="L10978" s="72" t="s">
        <v>93</v>
      </c>
      <c r="M10978" s="72"/>
    </row>
    <row r="10979" spans="2:13" x14ac:dyDescent="0.25">
      <c r="B10979" s="72" t="s">
        <v>12</v>
      </c>
      <c r="C10979" s="72" t="s">
        <v>13</v>
      </c>
      <c r="D10979" s="72" t="s">
        <v>14</v>
      </c>
      <c r="E10979" s="72" t="s">
        <v>83</v>
      </c>
      <c r="F10979" s="73">
        <v>31277</v>
      </c>
      <c r="G10979" s="72" t="s">
        <v>16</v>
      </c>
      <c r="H10979" s="72" t="s">
        <v>24</v>
      </c>
      <c r="I10979" s="72" t="s">
        <v>18</v>
      </c>
      <c r="J10979" s="72" t="s">
        <v>19</v>
      </c>
      <c r="K10979" s="72" t="s">
        <v>49</v>
      </c>
      <c r="L10979" s="72" t="s">
        <v>381</v>
      </c>
      <c r="M10979" s="72"/>
    </row>
    <row r="10980" spans="2:13" x14ac:dyDescent="0.25">
      <c r="B10980" s="72" t="s">
        <v>12</v>
      </c>
      <c r="C10980" s="72" t="s">
        <v>13</v>
      </c>
      <c r="D10980" s="72" t="s">
        <v>14</v>
      </c>
      <c r="E10980" s="72" t="s">
        <v>58</v>
      </c>
      <c r="F10980" s="73">
        <v>692125</v>
      </c>
      <c r="G10980" s="72" t="s">
        <v>16</v>
      </c>
      <c r="H10980" s="72" t="s">
        <v>24</v>
      </c>
      <c r="I10980" s="72" t="s">
        <v>18</v>
      </c>
      <c r="J10980" s="72" t="s">
        <v>19</v>
      </c>
      <c r="K10980" s="72" t="s">
        <v>99</v>
      </c>
      <c r="L10980" s="72" t="s">
        <v>263</v>
      </c>
      <c r="M10980" s="72" t="s">
        <v>35</v>
      </c>
    </row>
    <row r="10981" spans="2:13" x14ac:dyDescent="0.25">
      <c r="B10981" s="72" t="s">
        <v>12</v>
      </c>
      <c r="C10981" s="72" t="s">
        <v>13</v>
      </c>
      <c r="D10981" s="72" t="s">
        <v>14</v>
      </c>
      <c r="E10981" s="72" t="s">
        <v>27</v>
      </c>
      <c r="F10981" s="73">
        <v>41127</v>
      </c>
      <c r="G10981" s="72" t="s">
        <v>16</v>
      </c>
      <c r="H10981" s="72" t="s">
        <v>17</v>
      </c>
      <c r="I10981" s="72" t="s">
        <v>48</v>
      </c>
      <c r="J10981" s="72" t="s">
        <v>19</v>
      </c>
      <c r="K10981" s="72" t="s">
        <v>49</v>
      </c>
      <c r="L10981" s="72" t="s">
        <v>208</v>
      </c>
      <c r="M10981" s="72" t="s">
        <v>35</v>
      </c>
    </row>
    <row r="10982" spans="2:13" x14ac:dyDescent="0.25">
      <c r="B10982" s="72" t="s">
        <v>12</v>
      </c>
      <c r="C10982" s="72" t="s">
        <v>13</v>
      </c>
      <c r="D10982" s="72" t="s">
        <v>14</v>
      </c>
      <c r="E10982" s="72" t="s">
        <v>51</v>
      </c>
      <c r="F10982" s="73">
        <v>830</v>
      </c>
      <c r="G10982" s="72" t="s">
        <v>16</v>
      </c>
      <c r="H10982" s="72" t="s">
        <v>17</v>
      </c>
      <c r="I10982" s="72" t="s">
        <v>48</v>
      </c>
      <c r="J10982" s="72" t="s">
        <v>19</v>
      </c>
      <c r="K10982" s="72" t="s">
        <v>49</v>
      </c>
      <c r="L10982" s="72" t="s">
        <v>178</v>
      </c>
      <c r="M10982" s="72"/>
    </row>
    <row r="10983" spans="2:13" x14ac:dyDescent="0.25">
      <c r="B10983" s="72" t="s">
        <v>12</v>
      </c>
      <c r="C10983" s="72" t="s">
        <v>13</v>
      </c>
      <c r="D10983" s="72" t="s">
        <v>14</v>
      </c>
      <c r="E10983" s="72" t="s">
        <v>68</v>
      </c>
      <c r="F10983" s="73">
        <v>-3302</v>
      </c>
      <c r="G10983" s="72" t="s">
        <v>16</v>
      </c>
      <c r="H10983" s="72" t="s">
        <v>24</v>
      </c>
      <c r="I10983" s="72" t="s">
        <v>18</v>
      </c>
      <c r="J10983" s="72" t="s">
        <v>19</v>
      </c>
      <c r="K10983" s="72" t="s">
        <v>25</v>
      </c>
      <c r="L10983" s="72" t="s">
        <v>164</v>
      </c>
      <c r="M10983" s="72"/>
    </row>
    <row r="10984" spans="2:13" x14ac:dyDescent="0.25">
      <c r="B10984" s="72" t="s">
        <v>12</v>
      </c>
      <c r="C10984" s="72" t="s">
        <v>13</v>
      </c>
      <c r="D10984" s="72" t="s">
        <v>14</v>
      </c>
      <c r="E10984" s="72" t="s">
        <v>83</v>
      </c>
      <c r="F10984" s="73">
        <v>6158</v>
      </c>
      <c r="G10984" s="72" t="s">
        <v>16</v>
      </c>
      <c r="H10984" s="72" t="s">
        <v>24</v>
      </c>
      <c r="I10984" s="72" t="s">
        <v>18</v>
      </c>
      <c r="J10984" s="72" t="s">
        <v>19</v>
      </c>
      <c r="K10984" s="72" t="s">
        <v>20</v>
      </c>
      <c r="L10984" s="72" t="s">
        <v>541</v>
      </c>
      <c r="M10984" s="72"/>
    </row>
    <row r="10985" spans="2:13" x14ac:dyDescent="0.25">
      <c r="B10985" s="72" t="s">
        <v>12</v>
      </c>
      <c r="C10985" s="72" t="s">
        <v>13</v>
      </c>
      <c r="D10985" s="72" t="s">
        <v>14</v>
      </c>
      <c r="E10985" s="72" t="s">
        <v>55</v>
      </c>
      <c r="F10985" s="73">
        <v>5660</v>
      </c>
      <c r="G10985" s="72" t="s">
        <v>16</v>
      </c>
      <c r="H10985" s="72" t="s">
        <v>17</v>
      </c>
      <c r="I10985" s="72" t="s">
        <v>18</v>
      </c>
      <c r="J10985" s="72" t="s">
        <v>19</v>
      </c>
      <c r="K10985" s="72" t="s">
        <v>25</v>
      </c>
      <c r="L10985" s="72" t="s">
        <v>528</v>
      </c>
      <c r="M10985" s="72" t="s">
        <v>57</v>
      </c>
    </row>
    <row r="10986" spans="2:13" x14ac:dyDescent="0.25">
      <c r="B10986" s="72" t="s">
        <v>12</v>
      </c>
      <c r="C10986" s="72" t="s">
        <v>13</v>
      </c>
      <c r="D10986" s="72" t="s">
        <v>14</v>
      </c>
      <c r="E10986" s="72" t="s">
        <v>83</v>
      </c>
      <c r="F10986" s="73">
        <v>48866</v>
      </c>
      <c r="G10986" s="72" t="s">
        <v>16</v>
      </c>
      <c r="H10986" s="72" t="s">
        <v>24</v>
      </c>
      <c r="I10986" s="72" t="s">
        <v>18</v>
      </c>
      <c r="J10986" s="72" t="s">
        <v>19</v>
      </c>
      <c r="K10986" s="72" t="s">
        <v>31</v>
      </c>
      <c r="L10986" s="72" t="s">
        <v>664</v>
      </c>
      <c r="M10986" s="72"/>
    </row>
    <row r="10987" spans="2:13" x14ac:dyDescent="0.25">
      <c r="B10987" s="72" t="s">
        <v>12</v>
      </c>
      <c r="C10987" s="72" t="s">
        <v>13</v>
      </c>
      <c r="D10987" s="72" t="s">
        <v>14</v>
      </c>
      <c r="E10987" s="72" t="s">
        <v>51</v>
      </c>
      <c r="F10987" s="73">
        <v>111803</v>
      </c>
      <c r="G10987" s="72" t="s">
        <v>16</v>
      </c>
      <c r="H10987" s="72" t="s">
        <v>24</v>
      </c>
      <c r="I10987" s="72" t="s">
        <v>18</v>
      </c>
      <c r="J10987" s="72" t="s">
        <v>19</v>
      </c>
      <c r="K10987" s="72" t="s">
        <v>96</v>
      </c>
      <c r="L10987" s="72" t="s">
        <v>223</v>
      </c>
      <c r="M10987" s="72"/>
    </row>
    <row r="10988" spans="2:13" x14ac:dyDescent="0.25">
      <c r="B10988" s="72" t="s">
        <v>12</v>
      </c>
      <c r="C10988" s="72" t="s">
        <v>13</v>
      </c>
      <c r="D10988" s="72" t="s">
        <v>14</v>
      </c>
      <c r="E10988" s="72" t="s">
        <v>123</v>
      </c>
      <c r="F10988" s="73">
        <v>-29</v>
      </c>
      <c r="G10988" s="72" t="s">
        <v>16</v>
      </c>
      <c r="H10988" s="72" t="s">
        <v>24</v>
      </c>
      <c r="I10988" s="72" t="s">
        <v>18</v>
      </c>
      <c r="J10988" s="72" t="s">
        <v>19</v>
      </c>
      <c r="K10988" s="72" t="s">
        <v>25</v>
      </c>
      <c r="L10988" s="72" t="s">
        <v>563</v>
      </c>
      <c r="M10988" s="72"/>
    </row>
    <row r="10989" spans="2:13" x14ac:dyDescent="0.25">
      <c r="B10989" s="72" t="s">
        <v>12</v>
      </c>
      <c r="C10989" s="72" t="s">
        <v>13</v>
      </c>
      <c r="D10989" s="72" t="s">
        <v>14</v>
      </c>
      <c r="E10989" s="72" t="s">
        <v>55</v>
      </c>
      <c r="F10989" s="73">
        <v>590600</v>
      </c>
      <c r="G10989" s="72" t="s">
        <v>16</v>
      </c>
      <c r="H10989" s="72" t="s">
        <v>24</v>
      </c>
      <c r="I10989" s="72" t="s">
        <v>18</v>
      </c>
      <c r="J10989" s="72" t="s">
        <v>19</v>
      </c>
      <c r="K10989" s="72" t="s">
        <v>25</v>
      </c>
      <c r="L10989" s="72" t="s">
        <v>42</v>
      </c>
      <c r="M10989" s="72" t="s">
        <v>29</v>
      </c>
    </row>
    <row r="10990" spans="2:13" x14ac:dyDescent="0.25">
      <c r="B10990" s="72" t="s">
        <v>12</v>
      </c>
      <c r="C10990" s="72" t="s">
        <v>13</v>
      </c>
      <c r="D10990" s="72" t="s">
        <v>14</v>
      </c>
      <c r="E10990" s="72" t="s">
        <v>36</v>
      </c>
      <c r="F10990" s="73">
        <v>129206</v>
      </c>
      <c r="G10990" s="72" t="s">
        <v>16</v>
      </c>
      <c r="H10990" s="72" t="s">
        <v>24</v>
      </c>
      <c r="I10990" s="72" t="s">
        <v>18</v>
      </c>
      <c r="J10990" s="72" t="s">
        <v>19</v>
      </c>
      <c r="K10990" s="72" t="s">
        <v>25</v>
      </c>
      <c r="L10990" s="72" t="s">
        <v>326</v>
      </c>
      <c r="M10990" s="72" t="s">
        <v>29</v>
      </c>
    </row>
    <row r="10991" spans="2:13" x14ac:dyDescent="0.25">
      <c r="B10991" s="72" t="s">
        <v>12</v>
      </c>
      <c r="C10991" s="72" t="s">
        <v>13</v>
      </c>
      <c r="D10991" s="72" t="s">
        <v>14</v>
      </c>
      <c r="E10991" s="72" t="s">
        <v>693</v>
      </c>
      <c r="F10991" s="73">
        <v>5727665</v>
      </c>
      <c r="G10991" s="72" t="s">
        <v>16</v>
      </c>
      <c r="H10991" s="72" t="s">
        <v>24</v>
      </c>
      <c r="I10991" s="72" t="s">
        <v>18</v>
      </c>
      <c r="J10991" s="72" t="s">
        <v>19</v>
      </c>
      <c r="K10991" s="72"/>
      <c r="L10991" s="72"/>
      <c r="M10991" s="72" t="s">
        <v>444</v>
      </c>
    </row>
    <row r="10992" spans="2:13" x14ac:dyDescent="0.25">
      <c r="B10992" s="72" t="s">
        <v>12</v>
      </c>
      <c r="C10992" s="72" t="s">
        <v>13</v>
      </c>
      <c r="D10992" s="72" t="s">
        <v>14</v>
      </c>
      <c r="E10992" s="72" t="s">
        <v>79</v>
      </c>
      <c r="F10992" s="73">
        <v>-3001</v>
      </c>
      <c r="G10992" s="72" t="s">
        <v>16</v>
      </c>
      <c r="H10992" s="72" t="s">
        <v>24</v>
      </c>
      <c r="I10992" s="72" t="s">
        <v>18</v>
      </c>
      <c r="J10992" s="72" t="s">
        <v>19</v>
      </c>
      <c r="K10992" s="72" t="s">
        <v>185</v>
      </c>
      <c r="L10992" s="72" t="s">
        <v>290</v>
      </c>
      <c r="M10992" s="72"/>
    </row>
    <row r="10993" spans="2:13" x14ac:dyDescent="0.25">
      <c r="B10993" s="72" t="s">
        <v>12</v>
      </c>
      <c r="C10993" s="72" t="s">
        <v>13</v>
      </c>
      <c r="D10993" s="72" t="s">
        <v>14</v>
      </c>
      <c r="E10993" s="72" t="s">
        <v>256</v>
      </c>
      <c r="F10993" s="73">
        <v>-22364</v>
      </c>
      <c r="G10993" s="72" t="s">
        <v>16</v>
      </c>
      <c r="H10993" s="72" t="s">
        <v>24</v>
      </c>
      <c r="I10993" s="72" t="s">
        <v>18</v>
      </c>
      <c r="J10993" s="72" t="s">
        <v>19</v>
      </c>
      <c r="K10993" s="72" t="s">
        <v>37</v>
      </c>
      <c r="L10993" s="72" t="s">
        <v>320</v>
      </c>
      <c r="M10993" s="72"/>
    </row>
    <row r="10994" spans="2:13" x14ac:dyDescent="0.25">
      <c r="B10994" s="72" t="s">
        <v>12</v>
      </c>
      <c r="C10994" s="72" t="s">
        <v>13</v>
      </c>
      <c r="D10994" s="72" t="s">
        <v>14</v>
      </c>
      <c r="E10994" s="72" t="s">
        <v>85</v>
      </c>
      <c r="F10994" s="73">
        <v>601870</v>
      </c>
      <c r="G10994" s="72" t="s">
        <v>16</v>
      </c>
      <c r="H10994" s="72" t="s">
        <v>24</v>
      </c>
      <c r="I10994" s="72" t="s">
        <v>18</v>
      </c>
      <c r="J10994" s="72" t="s">
        <v>19</v>
      </c>
      <c r="K10994" s="72" t="s">
        <v>63</v>
      </c>
      <c r="L10994" s="72" t="s">
        <v>585</v>
      </c>
      <c r="M10994" s="72"/>
    </row>
    <row r="10995" spans="2:13" x14ac:dyDescent="0.25">
      <c r="B10995" s="72" t="s">
        <v>12</v>
      </c>
      <c r="C10995" s="72" t="s">
        <v>13</v>
      </c>
      <c r="D10995" s="72" t="s">
        <v>14</v>
      </c>
      <c r="E10995" s="72" t="s">
        <v>27</v>
      </c>
      <c r="F10995" s="73">
        <v>1336</v>
      </c>
      <c r="G10995" s="72" t="s">
        <v>16</v>
      </c>
      <c r="H10995" s="72" t="s">
        <v>24</v>
      </c>
      <c r="I10995" s="72" t="s">
        <v>18</v>
      </c>
      <c r="J10995" s="72" t="s">
        <v>19</v>
      </c>
      <c r="K10995" s="72" t="s">
        <v>37</v>
      </c>
      <c r="L10995" s="72" t="s">
        <v>397</v>
      </c>
      <c r="M10995" s="72" t="s">
        <v>112</v>
      </c>
    </row>
    <row r="10996" spans="2:13" x14ac:dyDescent="0.25">
      <c r="B10996" s="72" t="s">
        <v>12</v>
      </c>
      <c r="C10996" s="72" t="s">
        <v>13</v>
      </c>
      <c r="D10996" s="72" t="s">
        <v>14</v>
      </c>
      <c r="E10996" s="72" t="s">
        <v>94</v>
      </c>
      <c r="F10996" s="73">
        <v>464</v>
      </c>
      <c r="G10996" s="72" t="s">
        <v>269</v>
      </c>
      <c r="H10996" s="72" t="s">
        <v>24</v>
      </c>
      <c r="I10996" s="72" t="s">
        <v>18</v>
      </c>
      <c r="J10996" s="72" t="s">
        <v>438</v>
      </c>
      <c r="K10996" s="72" t="s">
        <v>49</v>
      </c>
      <c r="L10996" s="72" t="s">
        <v>91</v>
      </c>
      <c r="M10996" s="72"/>
    </row>
    <row r="10997" spans="2:13" x14ac:dyDescent="0.25">
      <c r="B10997" s="72" t="s">
        <v>12</v>
      </c>
      <c r="C10997" s="72" t="s">
        <v>13</v>
      </c>
      <c r="D10997" s="72" t="s">
        <v>14</v>
      </c>
      <c r="E10997" s="72" t="s">
        <v>51</v>
      </c>
      <c r="F10997" s="73">
        <v>219</v>
      </c>
      <c r="G10997" s="72" t="s">
        <v>16</v>
      </c>
      <c r="H10997" s="72" t="s">
        <v>24</v>
      </c>
      <c r="I10997" s="72" t="s">
        <v>18</v>
      </c>
      <c r="J10997" s="72" t="s">
        <v>19</v>
      </c>
      <c r="K10997" s="72" t="s">
        <v>117</v>
      </c>
      <c r="L10997" s="72" t="s">
        <v>399</v>
      </c>
      <c r="M10997" s="72"/>
    </row>
    <row r="10998" spans="2:13" x14ac:dyDescent="0.25">
      <c r="B10998" s="72" t="s">
        <v>12</v>
      </c>
      <c r="C10998" s="72" t="s">
        <v>13</v>
      </c>
      <c r="D10998" s="72" t="s">
        <v>14</v>
      </c>
      <c r="E10998" s="72" t="s">
        <v>146</v>
      </c>
      <c r="F10998" s="73">
        <v>-220</v>
      </c>
      <c r="G10998" s="72" t="s">
        <v>16</v>
      </c>
      <c r="H10998" s="72" t="s">
        <v>24</v>
      </c>
      <c r="I10998" s="72" t="s">
        <v>18</v>
      </c>
      <c r="J10998" s="72" t="s">
        <v>19</v>
      </c>
      <c r="K10998" s="72" t="s">
        <v>102</v>
      </c>
      <c r="L10998" s="72" t="s">
        <v>196</v>
      </c>
      <c r="M10998" s="72"/>
    </row>
    <row r="10999" spans="2:13" x14ac:dyDescent="0.25">
      <c r="B10999" s="72" t="s">
        <v>12</v>
      </c>
      <c r="C10999" s="72" t="s">
        <v>13</v>
      </c>
      <c r="D10999" s="72" t="s">
        <v>14</v>
      </c>
      <c r="E10999" s="72" t="s">
        <v>58</v>
      </c>
      <c r="F10999" s="73">
        <v>48119</v>
      </c>
      <c r="G10999" s="72" t="s">
        <v>16</v>
      </c>
      <c r="H10999" s="72" t="s">
        <v>17</v>
      </c>
      <c r="I10999" s="72" t="s">
        <v>18</v>
      </c>
      <c r="J10999" s="72" t="s">
        <v>19</v>
      </c>
      <c r="K10999" s="72" t="s">
        <v>25</v>
      </c>
      <c r="L10999" s="72" t="s">
        <v>377</v>
      </c>
      <c r="M10999" s="72" t="s">
        <v>47</v>
      </c>
    </row>
    <row r="11000" spans="2:13" x14ac:dyDescent="0.25">
      <c r="B11000" s="72" t="s">
        <v>12</v>
      </c>
      <c r="C11000" s="72" t="s">
        <v>13</v>
      </c>
      <c r="D11000" s="72" t="s">
        <v>14</v>
      </c>
      <c r="E11000" s="72" t="s">
        <v>55</v>
      </c>
      <c r="F11000" s="73">
        <v>189163</v>
      </c>
      <c r="G11000" s="72" t="s">
        <v>16</v>
      </c>
      <c r="H11000" s="72" t="s">
        <v>24</v>
      </c>
      <c r="I11000" s="72" t="s">
        <v>48</v>
      </c>
      <c r="J11000" s="72" t="s">
        <v>19</v>
      </c>
      <c r="K11000" s="72" t="s">
        <v>25</v>
      </c>
      <c r="L11000" s="72" t="s">
        <v>296</v>
      </c>
      <c r="M11000" s="72" t="s">
        <v>29</v>
      </c>
    </row>
    <row r="11001" spans="2:13" x14ac:dyDescent="0.25">
      <c r="B11001" s="72" t="s">
        <v>12</v>
      </c>
      <c r="C11001" s="72" t="s">
        <v>13</v>
      </c>
      <c r="D11001" s="72" t="s">
        <v>14</v>
      </c>
      <c r="E11001" s="72" t="s">
        <v>23</v>
      </c>
      <c r="F11001" s="73">
        <v>-44908</v>
      </c>
      <c r="G11001" s="72" t="s">
        <v>16</v>
      </c>
      <c r="H11001" s="72" t="s">
        <v>24</v>
      </c>
      <c r="I11001" s="72" t="s">
        <v>18</v>
      </c>
      <c r="J11001" s="72" t="s">
        <v>19</v>
      </c>
      <c r="K11001" s="72" t="s">
        <v>117</v>
      </c>
      <c r="L11001" s="72" t="s">
        <v>387</v>
      </c>
      <c r="M11001" s="72"/>
    </row>
    <row r="11002" spans="2:13" x14ac:dyDescent="0.25">
      <c r="B11002" s="72" t="s">
        <v>12</v>
      </c>
      <c r="C11002" s="72" t="s">
        <v>13</v>
      </c>
      <c r="D11002" s="72" t="s">
        <v>14</v>
      </c>
      <c r="E11002" s="72" t="s">
        <v>65</v>
      </c>
      <c r="F11002" s="73">
        <v>189021</v>
      </c>
      <c r="G11002" s="72" t="s">
        <v>16</v>
      </c>
      <c r="H11002" s="72" t="s">
        <v>24</v>
      </c>
      <c r="I11002" s="72" t="s">
        <v>18</v>
      </c>
      <c r="J11002" s="72" t="s">
        <v>19</v>
      </c>
      <c r="K11002" s="72" t="s">
        <v>25</v>
      </c>
      <c r="L11002" s="72" t="s">
        <v>481</v>
      </c>
      <c r="M11002" s="72" t="s">
        <v>133</v>
      </c>
    </row>
    <row r="11003" spans="2:13" x14ac:dyDescent="0.25">
      <c r="B11003" s="72" t="s">
        <v>12</v>
      </c>
      <c r="C11003" s="72" t="s">
        <v>13</v>
      </c>
      <c r="D11003" s="72" t="s">
        <v>14</v>
      </c>
      <c r="E11003" s="72" t="s">
        <v>83</v>
      </c>
      <c r="F11003" s="73">
        <v>1378</v>
      </c>
      <c r="G11003" s="72" t="s">
        <v>16</v>
      </c>
      <c r="H11003" s="72" t="s">
        <v>24</v>
      </c>
      <c r="I11003" s="72" t="s">
        <v>18</v>
      </c>
      <c r="J11003" s="72" t="s">
        <v>19</v>
      </c>
      <c r="K11003" s="72" t="s">
        <v>117</v>
      </c>
      <c r="L11003" s="72" t="s">
        <v>421</v>
      </c>
      <c r="M11003" s="72"/>
    </row>
    <row r="11004" spans="2:13" x14ac:dyDescent="0.25">
      <c r="B11004" s="72" t="s">
        <v>12</v>
      </c>
      <c r="C11004" s="72" t="s">
        <v>13</v>
      </c>
      <c r="D11004" s="72" t="s">
        <v>14</v>
      </c>
      <c r="E11004" s="72" t="s">
        <v>39</v>
      </c>
      <c r="F11004" s="73">
        <v>-33</v>
      </c>
      <c r="G11004" s="72" t="s">
        <v>269</v>
      </c>
      <c r="H11004" s="72" t="s">
        <v>24</v>
      </c>
      <c r="I11004" s="72" t="s">
        <v>18</v>
      </c>
      <c r="J11004" s="72" t="s">
        <v>628</v>
      </c>
      <c r="K11004" s="72" t="s">
        <v>130</v>
      </c>
      <c r="L11004" s="72" t="s">
        <v>643</v>
      </c>
      <c r="M11004" s="72"/>
    </row>
    <row r="11005" spans="2:13" x14ac:dyDescent="0.25">
      <c r="B11005" s="72" t="s">
        <v>12</v>
      </c>
      <c r="C11005" s="72" t="s">
        <v>13</v>
      </c>
      <c r="D11005" s="72" t="s">
        <v>14</v>
      </c>
      <c r="E11005" s="72" t="s">
        <v>144</v>
      </c>
      <c r="F11005" s="73">
        <v>484037</v>
      </c>
      <c r="G11005" s="72" t="s">
        <v>16</v>
      </c>
      <c r="H11005" s="72" t="s">
        <v>24</v>
      </c>
      <c r="I11005" s="72" t="s">
        <v>18</v>
      </c>
      <c r="J11005" s="72" t="s">
        <v>19</v>
      </c>
      <c r="K11005" s="72" t="s">
        <v>37</v>
      </c>
      <c r="L11005" s="72" t="s">
        <v>119</v>
      </c>
      <c r="M11005" s="72" t="s">
        <v>184</v>
      </c>
    </row>
    <row r="11006" spans="2:13" x14ac:dyDescent="0.25">
      <c r="B11006" s="72" t="s">
        <v>12</v>
      </c>
      <c r="C11006" s="72" t="s">
        <v>13</v>
      </c>
      <c r="D11006" s="72" t="s">
        <v>14</v>
      </c>
      <c r="E11006" s="72" t="s">
        <v>65</v>
      </c>
      <c r="F11006" s="73">
        <v>262655</v>
      </c>
      <c r="G11006" s="72" t="s">
        <v>16</v>
      </c>
      <c r="H11006" s="72" t="s">
        <v>17</v>
      </c>
      <c r="I11006" s="72" t="s">
        <v>18</v>
      </c>
      <c r="J11006" s="72" t="s">
        <v>19</v>
      </c>
      <c r="K11006" s="72" t="s">
        <v>20</v>
      </c>
      <c r="L11006" s="72" t="s">
        <v>541</v>
      </c>
      <c r="M11006" s="72" t="s">
        <v>133</v>
      </c>
    </row>
    <row r="11007" spans="2:13" x14ac:dyDescent="0.25">
      <c r="B11007" s="72" t="s">
        <v>12</v>
      </c>
      <c r="C11007" s="72" t="s">
        <v>13</v>
      </c>
      <c r="D11007" s="72" t="s">
        <v>14</v>
      </c>
      <c r="E11007" s="72" t="s">
        <v>27</v>
      </c>
      <c r="F11007" s="73">
        <v>37805</v>
      </c>
      <c r="G11007" s="72" t="s">
        <v>16</v>
      </c>
      <c r="H11007" s="72" t="s">
        <v>24</v>
      </c>
      <c r="I11007" s="72" t="s">
        <v>18</v>
      </c>
      <c r="J11007" s="72" t="s">
        <v>19</v>
      </c>
      <c r="K11007" s="72" t="s">
        <v>25</v>
      </c>
      <c r="L11007" s="72" t="s">
        <v>363</v>
      </c>
      <c r="M11007" s="72" t="s">
        <v>29</v>
      </c>
    </row>
    <row r="11008" spans="2:13" x14ac:dyDescent="0.25">
      <c r="B11008" s="72" t="s">
        <v>12</v>
      </c>
      <c r="C11008" s="72" t="s">
        <v>13</v>
      </c>
      <c r="D11008" s="72" t="s">
        <v>14</v>
      </c>
      <c r="E11008" s="72" t="s">
        <v>152</v>
      </c>
      <c r="F11008" s="73">
        <v>-1875</v>
      </c>
      <c r="G11008" s="72" t="s">
        <v>16</v>
      </c>
      <c r="H11008" s="72" t="s">
        <v>17</v>
      </c>
      <c r="I11008" s="72" t="s">
        <v>18</v>
      </c>
      <c r="J11008" s="72" t="s">
        <v>19</v>
      </c>
      <c r="K11008" s="72" t="s">
        <v>25</v>
      </c>
      <c r="L11008" s="72" t="s">
        <v>516</v>
      </c>
      <c r="M11008" s="72"/>
    </row>
    <row r="11009" spans="2:13" x14ac:dyDescent="0.25">
      <c r="B11009" s="72" t="s">
        <v>12</v>
      </c>
      <c r="C11009" s="72" t="s">
        <v>13</v>
      </c>
      <c r="D11009" s="72" t="s">
        <v>14</v>
      </c>
      <c r="E11009" s="72" t="s">
        <v>33</v>
      </c>
      <c r="F11009" s="73">
        <v>28474</v>
      </c>
      <c r="G11009" s="72" t="s">
        <v>16</v>
      </c>
      <c r="H11009" s="72" t="s">
        <v>24</v>
      </c>
      <c r="I11009" s="72" t="s">
        <v>18</v>
      </c>
      <c r="J11009" s="72" t="s">
        <v>19</v>
      </c>
      <c r="K11009" s="72" t="s">
        <v>25</v>
      </c>
      <c r="L11009" s="72" t="s">
        <v>127</v>
      </c>
      <c r="M11009" s="72" t="s">
        <v>35</v>
      </c>
    </row>
    <row r="11010" spans="2:13" x14ac:dyDescent="0.25">
      <c r="B11010" s="72" t="s">
        <v>12</v>
      </c>
      <c r="C11010" s="72" t="s">
        <v>13</v>
      </c>
      <c r="D11010" s="72" t="s">
        <v>14</v>
      </c>
      <c r="E11010" s="72" t="s">
        <v>187</v>
      </c>
      <c r="F11010" s="73">
        <v>3790603</v>
      </c>
      <c r="G11010" s="72" t="s">
        <v>16</v>
      </c>
      <c r="H11010" s="72" t="s">
        <v>24</v>
      </c>
      <c r="I11010" s="72" t="s">
        <v>18</v>
      </c>
      <c r="J11010" s="72" t="s">
        <v>19</v>
      </c>
      <c r="K11010" s="72" t="s">
        <v>25</v>
      </c>
      <c r="L11010" s="72" t="s">
        <v>88</v>
      </c>
      <c r="M11010" s="72" t="s">
        <v>112</v>
      </c>
    </row>
    <row r="11011" spans="2:13" x14ac:dyDescent="0.25">
      <c r="B11011" s="72" t="s">
        <v>12</v>
      </c>
      <c r="C11011" s="72" t="s">
        <v>13</v>
      </c>
      <c r="D11011" s="72" t="s">
        <v>14</v>
      </c>
      <c r="E11011" s="72" t="s">
        <v>256</v>
      </c>
      <c r="F11011" s="73">
        <v>-2818</v>
      </c>
      <c r="G11011" s="72" t="s">
        <v>16</v>
      </c>
      <c r="H11011" s="72" t="s">
        <v>24</v>
      </c>
      <c r="I11011" s="72" t="s">
        <v>18</v>
      </c>
      <c r="J11011" s="72" t="s">
        <v>19</v>
      </c>
      <c r="K11011" s="72" t="s">
        <v>37</v>
      </c>
      <c r="L11011" s="72" t="s">
        <v>177</v>
      </c>
      <c r="M11011" s="72"/>
    </row>
    <row r="11012" spans="2:13" x14ac:dyDescent="0.25">
      <c r="B11012" s="72" t="s">
        <v>12</v>
      </c>
      <c r="C11012" s="72" t="s">
        <v>13</v>
      </c>
      <c r="D11012" s="72" t="s">
        <v>14</v>
      </c>
      <c r="E11012" s="72" t="s">
        <v>36</v>
      </c>
      <c r="F11012" s="73">
        <v>615878</v>
      </c>
      <c r="G11012" s="72" t="s">
        <v>16</v>
      </c>
      <c r="H11012" s="72" t="s">
        <v>24</v>
      </c>
      <c r="I11012" s="72" t="s">
        <v>18</v>
      </c>
      <c r="J11012" s="72" t="s">
        <v>19</v>
      </c>
      <c r="K11012" s="72" t="s">
        <v>49</v>
      </c>
      <c r="L11012" s="72" t="s">
        <v>253</v>
      </c>
      <c r="M11012" s="72" t="s">
        <v>29</v>
      </c>
    </row>
    <row r="11013" spans="2:13" x14ac:dyDescent="0.25">
      <c r="B11013" s="72" t="s">
        <v>12</v>
      </c>
      <c r="C11013" s="72" t="s">
        <v>13</v>
      </c>
      <c r="D11013" s="72" t="s">
        <v>14</v>
      </c>
      <c r="E11013" s="72" t="s">
        <v>39</v>
      </c>
      <c r="F11013" s="73">
        <v>-936507</v>
      </c>
      <c r="G11013" s="72" t="s">
        <v>16</v>
      </c>
      <c r="H11013" s="72" t="s">
        <v>24</v>
      </c>
      <c r="I11013" s="72" t="s">
        <v>18</v>
      </c>
      <c r="J11013" s="72" t="s">
        <v>19</v>
      </c>
      <c r="K11013" s="72" t="s">
        <v>37</v>
      </c>
      <c r="L11013" s="72" t="s">
        <v>291</v>
      </c>
      <c r="M11013" s="72"/>
    </row>
    <row r="11014" spans="2:13" x14ac:dyDescent="0.25">
      <c r="B11014" s="72" t="s">
        <v>12</v>
      </c>
      <c r="C11014" s="72" t="s">
        <v>13</v>
      </c>
      <c r="D11014" s="72" t="s">
        <v>14</v>
      </c>
      <c r="E11014" s="72" t="s">
        <v>256</v>
      </c>
      <c r="F11014" s="73">
        <v>-4383</v>
      </c>
      <c r="G11014" s="72" t="s">
        <v>16</v>
      </c>
      <c r="H11014" s="72" t="s">
        <v>24</v>
      </c>
      <c r="I11014" s="72" t="s">
        <v>18</v>
      </c>
      <c r="J11014" s="72" t="s">
        <v>19</v>
      </c>
      <c r="K11014" s="72" t="s">
        <v>43</v>
      </c>
      <c r="L11014" s="72" t="s">
        <v>447</v>
      </c>
      <c r="M11014" s="72"/>
    </row>
    <row r="11015" spans="2:13" x14ac:dyDescent="0.25">
      <c r="B11015" s="72" t="s">
        <v>12</v>
      </c>
      <c r="C11015" s="72" t="s">
        <v>13</v>
      </c>
      <c r="D11015" s="72" t="s">
        <v>14</v>
      </c>
      <c r="E11015" s="72" t="s">
        <v>15</v>
      </c>
      <c r="F11015" s="73">
        <v>522979</v>
      </c>
      <c r="G11015" s="72" t="s">
        <v>16</v>
      </c>
      <c r="H11015" s="72" t="s">
        <v>24</v>
      </c>
      <c r="I11015" s="72" t="s">
        <v>18</v>
      </c>
      <c r="J11015" s="72" t="s">
        <v>19</v>
      </c>
      <c r="K11015" s="72" t="s">
        <v>25</v>
      </c>
      <c r="L11015" s="72" t="s">
        <v>323</v>
      </c>
      <c r="M11015" s="72" t="s">
        <v>133</v>
      </c>
    </row>
    <row r="11016" spans="2:13" x14ac:dyDescent="0.25">
      <c r="B11016" s="72" t="s">
        <v>12</v>
      </c>
      <c r="C11016" s="72" t="s">
        <v>13</v>
      </c>
      <c r="D11016" s="72" t="s">
        <v>14</v>
      </c>
      <c r="E11016" s="72" t="s">
        <v>65</v>
      </c>
      <c r="F11016" s="73">
        <v>30173</v>
      </c>
      <c r="G11016" s="72" t="s">
        <v>16</v>
      </c>
      <c r="H11016" s="72" t="s">
        <v>24</v>
      </c>
      <c r="I11016" s="72" t="s">
        <v>18</v>
      </c>
      <c r="J11016" s="72" t="s">
        <v>19</v>
      </c>
      <c r="K11016" s="72" t="s">
        <v>37</v>
      </c>
      <c r="L11016" s="72" t="s">
        <v>549</v>
      </c>
      <c r="M11016" s="72" t="s">
        <v>67</v>
      </c>
    </row>
    <row r="11017" spans="2:13" x14ac:dyDescent="0.25">
      <c r="B11017" s="72" t="s">
        <v>12</v>
      </c>
      <c r="C11017" s="72" t="s">
        <v>13</v>
      </c>
      <c r="D11017" s="72" t="s">
        <v>14</v>
      </c>
      <c r="E11017" s="72" t="s">
        <v>83</v>
      </c>
      <c r="F11017" s="73">
        <v>4</v>
      </c>
      <c r="G11017" s="72" t="s">
        <v>16</v>
      </c>
      <c r="H11017" s="72" t="s">
        <v>17</v>
      </c>
      <c r="I11017" s="72" t="s">
        <v>18</v>
      </c>
      <c r="J11017" s="72" t="s">
        <v>19</v>
      </c>
      <c r="K11017" s="72" t="s">
        <v>108</v>
      </c>
      <c r="L11017" s="72" t="s">
        <v>267</v>
      </c>
      <c r="M11017" s="72"/>
    </row>
    <row r="11018" spans="2:13" x14ac:dyDescent="0.25">
      <c r="B11018" s="72" t="s">
        <v>12</v>
      </c>
      <c r="C11018" s="72" t="s">
        <v>13</v>
      </c>
      <c r="D11018" s="72" t="s">
        <v>14</v>
      </c>
      <c r="E11018" s="72" t="s">
        <v>39</v>
      </c>
      <c r="F11018" s="73">
        <v>-2198</v>
      </c>
      <c r="G11018" s="72" t="s">
        <v>16</v>
      </c>
      <c r="H11018" s="72" t="s">
        <v>17</v>
      </c>
      <c r="I11018" s="72" t="s">
        <v>48</v>
      </c>
      <c r="J11018" s="72" t="s">
        <v>19</v>
      </c>
      <c r="K11018" s="72" t="s">
        <v>49</v>
      </c>
      <c r="L11018" s="72" t="s">
        <v>253</v>
      </c>
      <c r="M11018" s="72"/>
    </row>
    <row r="11019" spans="2:13" x14ac:dyDescent="0.25">
      <c r="B11019" s="72" t="s">
        <v>12</v>
      </c>
      <c r="C11019" s="72" t="s">
        <v>13</v>
      </c>
      <c r="D11019" s="72" t="s">
        <v>14</v>
      </c>
      <c r="E11019" s="72" t="s">
        <v>353</v>
      </c>
      <c r="F11019" s="73">
        <v>60540</v>
      </c>
      <c r="G11019" s="72" t="s">
        <v>16</v>
      </c>
      <c r="H11019" s="72" t="s">
        <v>17</v>
      </c>
      <c r="I11019" s="72" t="s">
        <v>18</v>
      </c>
      <c r="J11019" s="72" t="s">
        <v>19</v>
      </c>
      <c r="K11019" s="72" t="s">
        <v>49</v>
      </c>
      <c r="L11019" s="72" t="s">
        <v>82</v>
      </c>
      <c r="M11019" s="72" t="s">
        <v>133</v>
      </c>
    </row>
    <row r="11020" spans="2:13" x14ac:dyDescent="0.25">
      <c r="B11020" s="72" t="s">
        <v>12</v>
      </c>
      <c r="C11020" s="72" t="s">
        <v>13</v>
      </c>
      <c r="D11020" s="72" t="s">
        <v>14</v>
      </c>
      <c r="E11020" s="72" t="s">
        <v>132</v>
      </c>
      <c r="F11020" s="73">
        <v>1656925</v>
      </c>
      <c r="G11020" s="72" t="s">
        <v>16</v>
      </c>
      <c r="H11020" s="72" t="s">
        <v>24</v>
      </c>
      <c r="I11020" s="72" t="s">
        <v>18</v>
      </c>
      <c r="J11020" s="72" t="s">
        <v>19</v>
      </c>
      <c r="K11020" s="72" t="s">
        <v>37</v>
      </c>
      <c r="L11020" s="72" t="s">
        <v>177</v>
      </c>
      <c r="M11020" s="72" t="s">
        <v>67</v>
      </c>
    </row>
    <row r="11021" spans="2:13" x14ac:dyDescent="0.25">
      <c r="B11021" s="72" t="s">
        <v>12</v>
      </c>
      <c r="C11021" s="72" t="s">
        <v>13</v>
      </c>
      <c r="D11021" s="72" t="s">
        <v>14</v>
      </c>
      <c r="E11021" s="72" t="s">
        <v>144</v>
      </c>
      <c r="F11021" s="73">
        <v>2025223</v>
      </c>
      <c r="G11021" s="72" t="s">
        <v>16</v>
      </c>
      <c r="H11021" s="72" t="s">
        <v>17</v>
      </c>
      <c r="I11021" s="72" t="s">
        <v>18</v>
      </c>
      <c r="J11021" s="72" t="s">
        <v>19</v>
      </c>
      <c r="K11021" s="72" t="s">
        <v>20</v>
      </c>
      <c r="L11021" s="72" t="s">
        <v>98</v>
      </c>
      <c r="M11021" s="72" t="s">
        <v>22</v>
      </c>
    </row>
    <row r="11022" spans="2:13" x14ac:dyDescent="0.25">
      <c r="B11022" s="72" t="s">
        <v>12</v>
      </c>
      <c r="C11022" s="72" t="s">
        <v>13</v>
      </c>
      <c r="D11022" s="72" t="s">
        <v>14</v>
      </c>
      <c r="E11022" s="72" t="s">
        <v>55</v>
      </c>
      <c r="F11022" s="73">
        <v>2298330</v>
      </c>
      <c r="G11022" s="72" t="s">
        <v>16</v>
      </c>
      <c r="H11022" s="72" t="s">
        <v>24</v>
      </c>
      <c r="I11022" s="72" t="s">
        <v>18</v>
      </c>
      <c r="J11022" s="72" t="s">
        <v>540</v>
      </c>
      <c r="K11022" s="72" t="s">
        <v>25</v>
      </c>
      <c r="L11022" s="72" t="s">
        <v>574</v>
      </c>
      <c r="M11022" s="72" t="s">
        <v>112</v>
      </c>
    </row>
    <row r="11023" spans="2:13" x14ac:dyDescent="0.25">
      <c r="B11023" s="72" t="s">
        <v>12</v>
      </c>
      <c r="C11023" s="72" t="s">
        <v>13</v>
      </c>
      <c r="D11023" s="72" t="s">
        <v>14</v>
      </c>
      <c r="E11023" s="72" t="s">
        <v>94</v>
      </c>
      <c r="F11023" s="73">
        <v>154671</v>
      </c>
      <c r="G11023" s="72" t="s">
        <v>16</v>
      </c>
      <c r="H11023" s="72" t="s">
        <v>24</v>
      </c>
      <c r="I11023" s="72" t="s">
        <v>18</v>
      </c>
      <c r="J11023" s="72" t="s">
        <v>19</v>
      </c>
      <c r="K11023" s="72" t="s">
        <v>37</v>
      </c>
      <c r="L11023" s="72" t="s">
        <v>507</v>
      </c>
      <c r="M11023" s="72"/>
    </row>
    <row r="11024" spans="2:13" x14ac:dyDescent="0.25">
      <c r="B11024" s="72" t="s">
        <v>12</v>
      </c>
      <c r="C11024" s="72" t="s">
        <v>13</v>
      </c>
      <c r="D11024" s="72" t="s">
        <v>14</v>
      </c>
      <c r="E11024" s="72" t="s">
        <v>81</v>
      </c>
      <c r="F11024" s="73">
        <v>35669</v>
      </c>
      <c r="G11024" s="72" t="s">
        <v>16</v>
      </c>
      <c r="H11024" s="72" t="s">
        <v>24</v>
      </c>
      <c r="I11024" s="72" t="s">
        <v>18</v>
      </c>
      <c r="J11024" s="72" t="s">
        <v>19</v>
      </c>
      <c r="K11024" s="72" t="s">
        <v>43</v>
      </c>
      <c r="L11024" s="72" t="s">
        <v>523</v>
      </c>
      <c r="M11024" s="72" t="s">
        <v>35</v>
      </c>
    </row>
    <row r="11025" spans="2:13" x14ac:dyDescent="0.25">
      <c r="B11025" s="72" t="s">
        <v>12</v>
      </c>
      <c r="C11025" s="72" t="s">
        <v>13</v>
      </c>
      <c r="D11025" s="72" t="s">
        <v>14</v>
      </c>
      <c r="E11025" s="72" t="s">
        <v>94</v>
      </c>
      <c r="F11025" s="73">
        <v>29336</v>
      </c>
      <c r="G11025" s="72" t="s">
        <v>16</v>
      </c>
      <c r="H11025" s="72" t="s">
        <v>17</v>
      </c>
      <c r="I11025" s="72" t="s">
        <v>18</v>
      </c>
      <c r="J11025" s="72" t="s">
        <v>19</v>
      </c>
      <c r="K11025" s="72" t="s">
        <v>37</v>
      </c>
      <c r="L11025" s="72" t="s">
        <v>183</v>
      </c>
      <c r="M11025" s="72"/>
    </row>
    <row r="11026" spans="2:13" x14ac:dyDescent="0.25">
      <c r="B11026" s="72" t="s">
        <v>12</v>
      </c>
      <c r="C11026" s="72" t="s">
        <v>13</v>
      </c>
      <c r="D11026" s="72" t="s">
        <v>14</v>
      </c>
      <c r="E11026" s="72" t="s">
        <v>79</v>
      </c>
      <c r="F11026" s="73">
        <v>-828</v>
      </c>
      <c r="G11026" s="72" t="s">
        <v>16</v>
      </c>
      <c r="H11026" s="72" t="s">
        <v>24</v>
      </c>
      <c r="I11026" s="72" t="s">
        <v>18</v>
      </c>
      <c r="J11026" s="72" t="s">
        <v>19</v>
      </c>
      <c r="K11026" s="72" t="s">
        <v>25</v>
      </c>
      <c r="L11026" s="72" t="s">
        <v>370</v>
      </c>
      <c r="M11026" s="72"/>
    </row>
    <row r="11027" spans="2:13" x14ac:dyDescent="0.25">
      <c r="B11027" s="72" t="s">
        <v>12</v>
      </c>
      <c r="C11027" s="72" t="s">
        <v>13</v>
      </c>
      <c r="D11027" s="72" t="s">
        <v>14</v>
      </c>
      <c r="E11027" s="72" t="s">
        <v>55</v>
      </c>
      <c r="F11027" s="73">
        <v>492088</v>
      </c>
      <c r="G11027" s="72" t="s">
        <v>16</v>
      </c>
      <c r="H11027" s="72" t="s">
        <v>24</v>
      </c>
      <c r="I11027" s="72" t="s">
        <v>18</v>
      </c>
      <c r="J11027" s="72" t="s">
        <v>19</v>
      </c>
      <c r="K11027" s="72" t="s">
        <v>25</v>
      </c>
      <c r="L11027" s="72" t="s">
        <v>477</v>
      </c>
      <c r="M11027" s="72" t="s">
        <v>57</v>
      </c>
    </row>
    <row r="11028" spans="2:13" x14ac:dyDescent="0.25">
      <c r="B11028" s="72" t="s">
        <v>12</v>
      </c>
      <c r="C11028" s="72" t="s">
        <v>13</v>
      </c>
      <c r="D11028" s="72" t="s">
        <v>14</v>
      </c>
      <c r="E11028" s="72" t="s">
        <v>51</v>
      </c>
      <c r="F11028" s="73">
        <v>1672</v>
      </c>
      <c r="G11028" s="72" t="s">
        <v>16</v>
      </c>
      <c r="H11028" s="72" t="s">
        <v>17</v>
      </c>
      <c r="I11028" s="72" t="s">
        <v>18</v>
      </c>
      <c r="J11028" s="72" t="s">
        <v>19</v>
      </c>
      <c r="K11028" s="72" t="s">
        <v>25</v>
      </c>
      <c r="L11028" s="72" t="s">
        <v>573</v>
      </c>
      <c r="M11028" s="72"/>
    </row>
    <row r="11029" spans="2:13" x14ac:dyDescent="0.25">
      <c r="B11029" s="72" t="s">
        <v>12</v>
      </c>
      <c r="C11029" s="72" t="s">
        <v>13</v>
      </c>
      <c r="D11029" s="72" t="s">
        <v>14</v>
      </c>
      <c r="E11029" s="72" t="s">
        <v>36</v>
      </c>
      <c r="F11029" s="73">
        <v>2361416</v>
      </c>
      <c r="G11029" s="72" t="s">
        <v>16</v>
      </c>
      <c r="H11029" s="72" t="s">
        <v>24</v>
      </c>
      <c r="I11029" s="72" t="s">
        <v>18</v>
      </c>
      <c r="J11029" s="72" t="s">
        <v>19</v>
      </c>
      <c r="K11029" s="72" t="s">
        <v>37</v>
      </c>
      <c r="L11029" s="72" t="s">
        <v>521</v>
      </c>
      <c r="M11029" s="72" t="s">
        <v>29</v>
      </c>
    </row>
    <row r="11030" spans="2:13" x14ac:dyDescent="0.25">
      <c r="B11030" s="72" t="s">
        <v>12</v>
      </c>
      <c r="C11030" s="72" t="s">
        <v>13</v>
      </c>
      <c r="D11030" s="72" t="s">
        <v>14</v>
      </c>
      <c r="E11030" s="72" t="s">
        <v>23</v>
      </c>
      <c r="F11030" s="73">
        <v>-561933</v>
      </c>
      <c r="G11030" s="72" t="s">
        <v>16</v>
      </c>
      <c r="H11030" s="72" t="s">
        <v>24</v>
      </c>
      <c r="I11030" s="72" t="s">
        <v>18</v>
      </c>
      <c r="J11030" s="72" t="s">
        <v>19</v>
      </c>
      <c r="K11030" s="72" t="s">
        <v>25</v>
      </c>
      <c r="L11030" s="72" t="s">
        <v>356</v>
      </c>
      <c r="M11030" s="72"/>
    </row>
    <row r="11031" spans="2:13" x14ac:dyDescent="0.25">
      <c r="B11031" s="72" t="s">
        <v>12</v>
      </c>
      <c r="C11031" s="72" t="s">
        <v>13</v>
      </c>
      <c r="D11031" s="72" t="s">
        <v>14</v>
      </c>
      <c r="E11031" s="72" t="s">
        <v>39</v>
      </c>
      <c r="F11031" s="73">
        <v>-12901</v>
      </c>
      <c r="G11031" s="72" t="s">
        <v>16</v>
      </c>
      <c r="H11031" s="72" t="s">
        <v>17</v>
      </c>
      <c r="I11031" s="72" t="s">
        <v>18</v>
      </c>
      <c r="J11031" s="72" t="s">
        <v>19</v>
      </c>
      <c r="K11031" s="72" t="s">
        <v>37</v>
      </c>
      <c r="L11031" s="72" t="s">
        <v>551</v>
      </c>
      <c r="M11031" s="72"/>
    </row>
    <row r="11032" spans="2:13" x14ac:dyDescent="0.25">
      <c r="B11032" s="72" t="s">
        <v>12</v>
      </c>
      <c r="C11032" s="72" t="s">
        <v>13</v>
      </c>
      <c r="D11032" s="72" t="s">
        <v>14</v>
      </c>
      <c r="E11032" s="72" t="s">
        <v>58</v>
      </c>
      <c r="F11032" s="73">
        <v>7465</v>
      </c>
      <c r="G11032" s="72" t="s">
        <v>16</v>
      </c>
      <c r="H11032" s="72" t="s">
        <v>17</v>
      </c>
      <c r="I11032" s="72" t="s">
        <v>18</v>
      </c>
      <c r="J11032" s="72" t="s">
        <v>19</v>
      </c>
      <c r="K11032" s="72" t="s">
        <v>25</v>
      </c>
      <c r="L11032" s="72" t="s">
        <v>174</v>
      </c>
      <c r="M11032" s="72" t="s">
        <v>112</v>
      </c>
    </row>
    <row r="11033" spans="2:13" x14ac:dyDescent="0.25">
      <c r="B11033" s="72" t="s">
        <v>12</v>
      </c>
      <c r="C11033" s="72" t="s">
        <v>13</v>
      </c>
      <c r="D11033" s="72" t="s">
        <v>14</v>
      </c>
      <c r="E11033" s="72" t="s">
        <v>146</v>
      </c>
      <c r="F11033" s="73">
        <v>-6771</v>
      </c>
      <c r="G11033" s="72" t="s">
        <v>16</v>
      </c>
      <c r="H11033" s="72" t="s">
        <v>17</v>
      </c>
      <c r="I11033" s="72" t="s">
        <v>18</v>
      </c>
      <c r="J11033" s="72" t="s">
        <v>19</v>
      </c>
      <c r="K11033" s="72" t="s">
        <v>37</v>
      </c>
      <c r="L11033" s="72" t="s">
        <v>412</v>
      </c>
      <c r="M11033" s="72"/>
    </row>
    <row r="11034" spans="2:13" x14ac:dyDescent="0.25">
      <c r="B11034" s="72" t="s">
        <v>12</v>
      </c>
      <c r="C11034" s="72" t="s">
        <v>13</v>
      </c>
      <c r="D11034" s="72" t="s">
        <v>14</v>
      </c>
      <c r="E11034" s="72" t="s">
        <v>256</v>
      </c>
      <c r="F11034" s="73">
        <v>-1535</v>
      </c>
      <c r="G11034" s="72" t="s">
        <v>16</v>
      </c>
      <c r="H11034" s="72" t="s">
        <v>17</v>
      </c>
      <c r="I11034" s="72" t="s">
        <v>18</v>
      </c>
      <c r="J11034" s="72" t="s">
        <v>19</v>
      </c>
      <c r="K11034" s="72" t="s">
        <v>49</v>
      </c>
      <c r="L11034" s="72" t="s">
        <v>255</v>
      </c>
      <c r="M11034" s="72"/>
    </row>
    <row r="11035" spans="2:13" x14ac:dyDescent="0.25">
      <c r="B11035" s="72" t="s">
        <v>12</v>
      </c>
      <c r="C11035" s="72" t="s">
        <v>13</v>
      </c>
      <c r="D11035" s="72" t="s">
        <v>14</v>
      </c>
      <c r="E11035" s="72" t="s">
        <v>123</v>
      </c>
      <c r="F11035" s="73">
        <v>-5404</v>
      </c>
      <c r="G11035" s="72" t="s">
        <v>16</v>
      </c>
      <c r="H11035" s="72" t="s">
        <v>24</v>
      </c>
      <c r="I11035" s="72" t="s">
        <v>18</v>
      </c>
      <c r="J11035" s="72" t="s">
        <v>19</v>
      </c>
      <c r="K11035" s="72" t="s">
        <v>31</v>
      </c>
      <c r="L11035" s="72" t="s">
        <v>664</v>
      </c>
      <c r="M11035" s="72"/>
    </row>
    <row r="11036" spans="2:13" x14ac:dyDescent="0.25">
      <c r="B11036" s="72" t="s">
        <v>12</v>
      </c>
      <c r="C11036" s="72" t="s">
        <v>13</v>
      </c>
      <c r="D11036" s="72" t="s">
        <v>14</v>
      </c>
      <c r="E11036" s="72" t="s">
        <v>41</v>
      </c>
      <c r="F11036" s="73">
        <v>-32</v>
      </c>
      <c r="G11036" s="72" t="s">
        <v>16</v>
      </c>
      <c r="H11036" s="72" t="s">
        <v>17</v>
      </c>
      <c r="I11036" s="72" t="s">
        <v>18</v>
      </c>
      <c r="J11036" s="72" t="s">
        <v>19</v>
      </c>
      <c r="K11036" s="72" t="s">
        <v>25</v>
      </c>
      <c r="L11036" s="72" t="s">
        <v>249</v>
      </c>
      <c r="M11036" s="72"/>
    </row>
    <row r="11037" spans="2:13" x14ac:dyDescent="0.25">
      <c r="B11037" s="72" t="s">
        <v>12</v>
      </c>
      <c r="C11037" s="72" t="s">
        <v>13</v>
      </c>
      <c r="D11037" s="72" t="s">
        <v>14</v>
      </c>
      <c r="E11037" s="72" t="s">
        <v>94</v>
      </c>
      <c r="F11037" s="73">
        <v>1459</v>
      </c>
      <c r="G11037" s="72" t="s">
        <v>16</v>
      </c>
      <c r="H11037" s="72" t="s">
        <v>24</v>
      </c>
      <c r="I11037" s="72" t="s">
        <v>18</v>
      </c>
      <c r="J11037" s="72" t="s">
        <v>19</v>
      </c>
      <c r="K11037" s="72" t="s">
        <v>37</v>
      </c>
      <c r="L11037" s="72" t="s">
        <v>695</v>
      </c>
      <c r="M11037" s="72"/>
    </row>
    <row r="11038" spans="2:13" x14ac:dyDescent="0.25">
      <c r="B11038" s="72" t="s">
        <v>12</v>
      </c>
      <c r="C11038" s="72" t="s">
        <v>13</v>
      </c>
      <c r="D11038" s="72" t="s">
        <v>14</v>
      </c>
      <c r="E11038" s="72" t="s">
        <v>55</v>
      </c>
      <c r="F11038" s="73">
        <v>4185</v>
      </c>
      <c r="G11038" s="72" t="s">
        <v>16</v>
      </c>
      <c r="H11038" s="72" t="s">
        <v>24</v>
      </c>
      <c r="I11038" s="72" t="s">
        <v>48</v>
      </c>
      <c r="J11038" s="72" t="s">
        <v>19</v>
      </c>
      <c r="K11038" s="72" t="s">
        <v>49</v>
      </c>
      <c r="L11038" s="72" t="s">
        <v>105</v>
      </c>
      <c r="M11038" s="72" t="s">
        <v>29</v>
      </c>
    </row>
    <row r="11039" spans="2:13" x14ac:dyDescent="0.25">
      <c r="B11039" s="72" t="s">
        <v>12</v>
      </c>
      <c r="C11039" s="72" t="s">
        <v>13</v>
      </c>
      <c r="D11039" s="72" t="s">
        <v>14</v>
      </c>
      <c r="E11039" s="72" t="s">
        <v>81</v>
      </c>
      <c r="F11039" s="73">
        <v>1023206</v>
      </c>
      <c r="G11039" s="72" t="s">
        <v>16</v>
      </c>
      <c r="H11039" s="72" t="s">
        <v>24</v>
      </c>
      <c r="I11039" s="72" t="s">
        <v>18</v>
      </c>
      <c r="J11039" s="72" t="s">
        <v>19</v>
      </c>
      <c r="K11039" s="72" t="s">
        <v>37</v>
      </c>
      <c r="L11039" s="72" t="s">
        <v>549</v>
      </c>
      <c r="M11039" s="72" t="s">
        <v>47</v>
      </c>
    </row>
    <row r="11040" spans="2:13" x14ac:dyDescent="0.25">
      <c r="B11040" s="72" t="s">
        <v>12</v>
      </c>
      <c r="C11040" s="72" t="s">
        <v>13</v>
      </c>
      <c r="D11040" s="72" t="s">
        <v>14</v>
      </c>
      <c r="E11040" s="72" t="s">
        <v>36</v>
      </c>
      <c r="F11040" s="73">
        <v>1216795</v>
      </c>
      <c r="G11040" s="72" t="s">
        <v>16</v>
      </c>
      <c r="H11040" s="72" t="s">
        <v>24</v>
      </c>
      <c r="I11040" s="72" t="s">
        <v>18</v>
      </c>
      <c r="J11040" s="72" t="s">
        <v>19</v>
      </c>
      <c r="K11040" s="72" t="s">
        <v>37</v>
      </c>
      <c r="L11040" s="72" t="s">
        <v>611</v>
      </c>
      <c r="M11040" s="72" t="s">
        <v>29</v>
      </c>
    </row>
    <row r="11041" spans="2:13" x14ac:dyDescent="0.25">
      <c r="B11041" s="72" t="s">
        <v>12</v>
      </c>
      <c r="C11041" s="72" t="s">
        <v>13</v>
      </c>
      <c r="D11041" s="72" t="s">
        <v>14</v>
      </c>
      <c r="E11041" s="72" t="s">
        <v>33</v>
      </c>
      <c r="F11041" s="73">
        <v>46</v>
      </c>
      <c r="G11041" s="72" t="s">
        <v>16</v>
      </c>
      <c r="H11041" s="72" t="s">
        <v>24</v>
      </c>
      <c r="I11041" s="72" t="s">
        <v>18</v>
      </c>
      <c r="J11041" s="72" t="s">
        <v>19</v>
      </c>
      <c r="K11041" s="72" t="s">
        <v>25</v>
      </c>
      <c r="L11041" s="72" t="s">
        <v>142</v>
      </c>
      <c r="M11041" s="72" t="s">
        <v>302</v>
      </c>
    </row>
    <row r="11042" spans="2:13" x14ac:dyDescent="0.25">
      <c r="B11042" s="72" t="s">
        <v>12</v>
      </c>
      <c r="C11042" s="72" t="s">
        <v>13</v>
      </c>
      <c r="D11042" s="72" t="s">
        <v>14</v>
      </c>
      <c r="E11042" s="72" t="s">
        <v>74</v>
      </c>
      <c r="F11042" s="73">
        <v>122639</v>
      </c>
      <c r="G11042" s="72" t="s">
        <v>16</v>
      </c>
      <c r="H11042" s="72" t="s">
        <v>24</v>
      </c>
      <c r="I11042" s="72" t="s">
        <v>18</v>
      </c>
      <c r="J11042" s="72" t="s">
        <v>19</v>
      </c>
      <c r="K11042" s="72" t="s">
        <v>25</v>
      </c>
      <c r="L11042" s="72" t="s">
        <v>198</v>
      </c>
      <c r="M11042" s="72" t="s">
        <v>302</v>
      </c>
    </row>
    <row r="11043" spans="2:13" x14ac:dyDescent="0.25">
      <c r="B11043" s="72" t="s">
        <v>12</v>
      </c>
      <c r="C11043" s="72" t="s">
        <v>13</v>
      </c>
      <c r="D11043" s="72" t="s">
        <v>14</v>
      </c>
      <c r="E11043" s="72" t="s">
        <v>39</v>
      </c>
      <c r="F11043" s="73">
        <v>-32129</v>
      </c>
      <c r="G11043" s="72" t="s">
        <v>16</v>
      </c>
      <c r="H11043" s="72" t="s">
        <v>24</v>
      </c>
      <c r="I11043" s="72" t="s">
        <v>18</v>
      </c>
      <c r="J11043" s="72" t="s">
        <v>19</v>
      </c>
      <c r="K11043" s="72" t="s">
        <v>25</v>
      </c>
      <c r="L11043" s="72" t="s">
        <v>407</v>
      </c>
      <c r="M11043" s="72"/>
    </row>
    <row r="11044" spans="2:13" x14ac:dyDescent="0.25">
      <c r="B11044" s="72" t="s">
        <v>12</v>
      </c>
      <c r="C11044" s="72" t="s">
        <v>13</v>
      </c>
      <c r="D11044" s="72" t="s">
        <v>14</v>
      </c>
      <c r="E11044" s="72" t="s">
        <v>79</v>
      </c>
      <c r="F11044" s="73">
        <v>-17508</v>
      </c>
      <c r="G11044" s="72" t="s">
        <v>16</v>
      </c>
      <c r="H11044" s="72" t="s">
        <v>24</v>
      </c>
      <c r="I11044" s="72" t="s">
        <v>18</v>
      </c>
      <c r="J11044" s="72" t="s">
        <v>19</v>
      </c>
      <c r="K11044" s="72" t="s">
        <v>130</v>
      </c>
      <c r="L11044" s="72" t="s">
        <v>466</v>
      </c>
      <c r="M11044" s="72"/>
    </row>
    <row r="11045" spans="2:13" x14ac:dyDescent="0.25">
      <c r="B11045" s="72" t="s">
        <v>12</v>
      </c>
      <c r="C11045" s="72" t="s">
        <v>13</v>
      </c>
      <c r="D11045" s="72" t="s">
        <v>14</v>
      </c>
      <c r="E11045" s="72" t="s">
        <v>55</v>
      </c>
      <c r="F11045" s="73">
        <v>2859569</v>
      </c>
      <c r="G11045" s="72" t="s">
        <v>16</v>
      </c>
      <c r="H11045" s="72" t="s">
        <v>17</v>
      </c>
      <c r="I11045" s="72" t="s">
        <v>18</v>
      </c>
      <c r="J11045" s="72" t="s">
        <v>19</v>
      </c>
      <c r="K11045" s="72" t="s">
        <v>25</v>
      </c>
      <c r="L11045" s="72" t="s">
        <v>427</v>
      </c>
      <c r="M11045" s="72" t="s">
        <v>47</v>
      </c>
    </row>
    <row r="11046" spans="2:13" x14ac:dyDescent="0.25">
      <c r="B11046" s="72" t="s">
        <v>12</v>
      </c>
      <c r="C11046" s="72" t="s">
        <v>13</v>
      </c>
      <c r="D11046" s="72" t="s">
        <v>14</v>
      </c>
      <c r="E11046" s="72" t="s">
        <v>83</v>
      </c>
      <c r="F11046" s="73">
        <v>55025</v>
      </c>
      <c r="G11046" s="72" t="s">
        <v>16</v>
      </c>
      <c r="H11046" s="72" t="s">
        <v>17</v>
      </c>
      <c r="I11046" s="72" t="s">
        <v>48</v>
      </c>
      <c r="J11046" s="72" t="s">
        <v>19</v>
      </c>
      <c r="K11046" s="72" t="s">
        <v>49</v>
      </c>
      <c r="L11046" s="72" t="s">
        <v>288</v>
      </c>
      <c r="M11046" s="72"/>
    </row>
    <row r="11047" spans="2:13" x14ac:dyDescent="0.25">
      <c r="B11047" s="72" t="s">
        <v>12</v>
      </c>
      <c r="C11047" s="72" t="s">
        <v>13</v>
      </c>
      <c r="D11047" s="72" t="s">
        <v>14</v>
      </c>
      <c r="E11047" s="72" t="s">
        <v>146</v>
      </c>
      <c r="F11047" s="73">
        <v>-57</v>
      </c>
      <c r="G11047" s="72" t="s">
        <v>16</v>
      </c>
      <c r="H11047" s="72" t="s">
        <v>24</v>
      </c>
      <c r="I11047" s="72" t="s">
        <v>18</v>
      </c>
      <c r="J11047" s="72" t="s">
        <v>19</v>
      </c>
      <c r="K11047" s="72" t="s">
        <v>25</v>
      </c>
      <c r="L11047" s="72" t="s">
        <v>115</v>
      </c>
      <c r="M11047" s="72"/>
    </row>
    <row r="11048" spans="2:13" x14ac:dyDescent="0.25">
      <c r="B11048" s="72" t="s">
        <v>12</v>
      </c>
      <c r="C11048" s="72" t="s">
        <v>13</v>
      </c>
      <c r="D11048" s="72" t="s">
        <v>14</v>
      </c>
      <c r="E11048" s="72" t="s">
        <v>39</v>
      </c>
      <c r="F11048" s="73">
        <v>-41502</v>
      </c>
      <c r="G11048" s="72" t="s">
        <v>16</v>
      </c>
      <c r="H11048" s="72" t="s">
        <v>17</v>
      </c>
      <c r="I11048" s="72" t="s">
        <v>18</v>
      </c>
      <c r="J11048" s="72" t="s">
        <v>19</v>
      </c>
      <c r="K11048" s="72" t="s">
        <v>37</v>
      </c>
      <c r="L11048" s="72" t="s">
        <v>71</v>
      </c>
      <c r="M11048" s="72"/>
    </row>
    <row r="11049" spans="2:13" x14ac:dyDescent="0.25">
      <c r="B11049" s="72" t="s">
        <v>12</v>
      </c>
      <c r="C11049" s="72" t="s">
        <v>13</v>
      </c>
      <c r="D11049" s="72" t="s">
        <v>14</v>
      </c>
      <c r="E11049" s="72" t="s">
        <v>258</v>
      </c>
      <c r="F11049" s="73">
        <v>1200321</v>
      </c>
      <c r="G11049" s="72" t="s">
        <v>16</v>
      </c>
      <c r="H11049" s="72" t="s">
        <v>17</v>
      </c>
      <c r="I11049" s="72" t="s">
        <v>18</v>
      </c>
      <c r="J11049" s="72" t="s">
        <v>19</v>
      </c>
      <c r="K11049" s="72" t="s">
        <v>25</v>
      </c>
      <c r="L11049" s="72" t="s">
        <v>234</v>
      </c>
      <c r="M11049" s="72" t="s">
        <v>259</v>
      </c>
    </row>
    <row r="11050" spans="2:13" x14ac:dyDescent="0.25">
      <c r="B11050" s="72" t="s">
        <v>12</v>
      </c>
      <c r="C11050" s="72" t="s">
        <v>13</v>
      </c>
      <c r="D11050" s="72" t="s">
        <v>14</v>
      </c>
      <c r="E11050" s="72" t="s">
        <v>79</v>
      </c>
      <c r="F11050" s="73">
        <v>-576</v>
      </c>
      <c r="G11050" s="72" t="s">
        <v>16</v>
      </c>
      <c r="H11050" s="72" t="s">
        <v>24</v>
      </c>
      <c r="I11050" s="72" t="s">
        <v>18</v>
      </c>
      <c r="J11050" s="72" t="s">
        <v>227</v>
      </c>
      <c r="K11050" s="72" t="s">
        <v>49</v>
      </c>
      <c r="L11050" s="72" t="s">
        <v>73</v>
      </c>
      <c r="M11050" s="72"/>
    </row>
    <row r="11051" spans="2:13" x14ac:dyDescent="0.25">
      <c r="B11051" s="72" t="s">
        <v>12</v>
      </c>
      <c r="C11051" s="72" t="s">
        <v>13</v>
      </c>
      <c r="D11051" s="72" t="s">
        <v>14</v>
      </c>
      <c r="E11051" s="72" t="s">
        <v>30</v>
      </c>
      <c r="F11051" s="73">
        <v>-3629</v>
      </c>
      <c r="G11051" s="72" t="s">
        <v>16</v>
      </c>
      <c r="H11051" s="72" t="s">
        <v>24</v>
      </c>
      <c r="I11051" s="72" t="s">
        <v>18</v>
      </c>
      <c r="J11051" s="72" t="s">
        <v>19</v>
      </c>
      <c r="K11051" s="72" t="s">
        <v>37</v>
      </c>
      <c r="L11051" s="72" t="s">
        <v>119</v>
      </c>
      <c r="M11051" s="72"/>
    </row>
    <row r="11052" spans="2:13" x14ac:dyDescent="0.25">
      <c r="B11052" s="72" t="s">
        <v>12</v>
      </c>
      <c r="C11052" s="72" t="s">
        <v>13</v>
      </c>
      <c r="D11052" s="72" t="s">
        <v>14</v>
      </c>
      <c r="E11052" s="72" t="s">
        <v>41</v>
      </c>
      <c r="F11052" s="73">
        <v>-3497</v>
      </c>
      <c r="G11052" s="72" t="s">
        <v>16</v>
      </c>
      <c r="H11052" s="72" t="s">
        <v>24</v>
      </c>
      <c r="I11052" s="72" t="s">
        <v>18</v>
      </c>
      <c r="J11052" s="72" t="s">
        <v>19</v>
      </c>
      <c r="K11052" s="72" t="s">
        <v>25</v>
      </c>
      <c r="L11052" s="72" t="s">
        <v>69</v>
      </c>
      <c r="M11052" s="72"/>
    </row>
    <row r="11053" spans="2:13" x14ac:dyDescent="0.25">
      <c r="B11053" s="72" t="s">
        <v>12</v>
      </c>
      <c r="C11053" s="72" t="s">
        <v>13</v>
      </c>
      <c r="D11053" s="72" t="s">
        <v>14</v>
      </c>
      <c r="E11053" s="72" t="s">
        <v>123</v>
      </c>
      <c r="F11053" s="73">
        <v>-10591</v>
      </c>
      <c r="G11053" s="72" t="s">
        <v>16</v>
      </c>
      <c r="H11053" s="72" t="s">
        <v>24</v>
      </c>
      <c r="I11053" s="72" t="s">
        <v>18</v>
      </c>
      <c r="J11053" s="72" t="s">
        <v>19</v>
      </c>
      <c r="K11053" s="72" t="s">
        <v>25</v>
      </c>
      <c r="L11053" s="72" t="s">
        <v>126</v>
      </c>
      <c r="M11053" s="72"/>
    </row>
    <row r="11054" spans="2:13" x14ac:dyDescent="0.25">
      <c r="B11054" s="72" t="s">
        <v>12</v>
      </c>
      <c r="C11054" s="72" t="s">
        <v>13</v>
      </c>
      <c r="D11054" s="72" t="s">
        <v>14</v>
      </c>
      <c r="E11054" s="72" t="s">
        <v>58</v>
      </c>
      <c r="F11054" s="73">
        <v>47424864</v>
      </c>
      <c r="G11054" s="72" t="s">
        <v>16</v>
      </c>
      <c r="H11054" s="72" t="s">
        <v>24</v>
      </c>
      <c r="I11054" s="72" t="s">
        <v>18</v>
      </c>
      <c r="J11054" s="72" t="s">
        <v>19</v>
      </c>
      <c r="K11054" s="72" t="s">
        <v>102</v>
      </c>
      <c r="L11054" s="72" t="s">
        <v>429</v>
      </c>
      <c r="M11054" s="72" t="s">
        <v>29</v>
      </c>
    </row>
    <row r="11055" spans="2:13" x14ac:dyDescent="0.25">
      <c r="B11055" s="72" t="s">
        <v>12</v>
      </c>
      <c r="C11055" s="72" t="s">
        <v>13</v>
      </c>
      <c r="D11055" s="72" t="s">
        <v>14</v>
      </c>
      <c r="E11055" s="72" t="s">
        <v>36</v>
      </c>
      <c r="F11055" s="73">
        <v>297666</v>
      </c>
      <c r="G11055" s="72" t="s">
        <v>16</v>
      </c>
      <c r="H11055" s="72" t="s">
        <v>17</v>
      </c>
      <c r="I11055" s="72" t="s">
        <v>18</v>
      </c>
      <c r="J11055" s="72" t="s">
        <v>19</v>
      </c>
      <c r="K11055" s="72" t="s">
        <v>25</v>
      </c>
      <c r="L11055" s="72" t="s">
        <v>441</v>
      </c>
      <c r="M11055" s="72" t="s">
        <v>29</v>
      </c>
    </row>
    <row r="11056" spans="2:13" x14ac:dyDescent="0.25">
      <c r="B11056" s="72" t="s">
        <v>12</v>
      </c>
      <c r="C11056" s="72" t="s">
        <v>13</v>
      </c>
      <c r="D11056" s="72" t="s">
        <v>14</v>
      </c>
      <c r="E11056" s="72" t="s">
        <v>58</v>
      </c>
      <c r="F11056" s="73">
        <v>398981</v>
      </c>
      <c r="G11056" s="72" t="s">
        <v>16</v>
      </c>
      <c r="H11056" s="72" t="s">
        <v>24</v>
      </c>
      <c r="I11056" s="72" t="s">
        <v>18</v>
      </c>
      <c r="J11056" s="72" t="s">
        <v>19</v>
      </c>
      <c r="K11056" s="72" t="s">
        <v>25</v>
      </c>
      <c r="L11056" s="72" t="s">
        <v>286</v>
      </c>
      <c r="M11056" s="72" t="s">
        <v>35</v>
      </c>
    </row>
    <row r="11057" spans="2:13" x14ac:dyDescent="0.25">
      <c r="B11057" s="72" t="s">
        <v>12</v>
      </c>
      <c r="C11057" s="72" t="s">
        <v>13</v>
      </c>
      <c r="D11057" s="72" t="s">
        <v>14</v>
      </c>
      <c r="E11057" s="72" t="s">
        <v>693</v>
      </c>
      <c r="F11057" s="73">
        <v>26808</v>
      </c>
      <c r="G11057" s="72" t="s">
        <v>16</v>
      </c>
      <c r="H11057" s="72" t="s">
        <v>24</v>
      </c>
      <c r="I11057" s="72" t="s">
        <v>48</v>
      </c>
      <c r="J11057" s="72" t="s">
        <v>19</v>
      </c>
      <c r="K11057" s="72"/>
      <c r="L11057" s="72"/>
      <c r="M11057" s="72" t="s">
        <v>259</v>
      </c>
    </row>
    <row r="11058" spans="2:13" x14ac:dyDescent="0.25">
      <c r="B11058" s="72" t="s">
        <v>12</v>
      </c>
      <c r="C11058" s="72" t="s">
        <v>13</v>
      </c>
      <c r="D11058" s="72" t="s">
        <v>14</v>
      </c>
      <c r="E11058" s="72" t="s">
        <v>132</v>
      </c>
      <c r="F11058" s="73">
        <v>78122</v>
      </c>
      <c r="G11058" s="72" t="s">
        <v>16</v>
      </c>
      <c r="H11058" s="72" t="s">
        <v>17</v>
      </c>
      <c r="I11058" s="72" t="s">
        <v>18</v>
      </c>
      <c r="J11058" s="72" t="s">
        <v>19</v>
      </c>
      <c r="K11058" s="72" t="s">
        <v>25</v>
      </c>
      <c r="L11058" s="72" t="s">
        <v>347</v>
      </c>
      <c r="M11058" s="72" t="s">
        <v>133</v>
      </c>
    </row>
    <row r="11059" spans="2:13" x14ac:dyDescent="0.25">
      <c r="B11059" s="72" t="s">
        <v>12</v>
      </c>
      <c r="C11059" s="72" t="s">
        <v>13</v>
      </c>
      <c r="D11059" s="72" t="s">
        <v>14</v>
      </c>
      <c r="E11059" s="72" t="s">
        <v>94</v>
      </c>
      <c r="F11059" s="73">
        <v>220</v>
      </c>
      <c r="G11059" s="72" t="s">
        <v>16</v>
      </c>
      <c r="H11059" s="72" t="s">
        <v>24</v>
      </c>
      <c r="I11059" s="72" t="s">
        <v>18</v>
      </c>
      <c r="J11059" s="72" t="s">
        <v>19</v>
      </c>
      <c r="K11059" s="72" t="s">
        <v>185</v>
      </c>
      <c r="L11059" s="72" t="s">
        <v>619</v>
      </c>
      <c r="M11059" s="72"/>
    </row>
    <row r="11060" spans="2:13" x14ac:dyDescent="0.25">
      <c r="B11060" s="72" t="s">
        <v>12</v>
      </c>
      <c r="C11060" s="72" t="s">
        <v>13</v>
      </c>
      <c r="D11060" s="72" t="s">
        <v>14</v>
      </c>
      <c r="E11060" s="72" t="s">
        <v>81</v>
      </c>
      <c r="F11060" s="73">
        <v>139038</v>
      </c>
      <c r="G11060" s="72" t="s">
        <v>16</v>
      </c>
      <c r="H11060" s="72" t="s">
        <v>24</v>
      </c>
      <c r="I11060" s="72" t="s">
        <v>18</v>
      </c>
      <c r="J11060" s="72" t="s">
        <v>19</v>
      </c>
      <c r="K11060" s="72" t="s">
        <v>99</v>
      </c>
      <c r="L11060" s="72" t="s">
        <v>368</v>
      </c>
      <c r="M11060" s="72" t="s">
        <v>47</v>
      </c>
    </row>
    <row r="11061" spans="2:13" x14ac:dyDescent="0.25">
      <c r="B11061" s="72" t="s">
        <v>12</v>
      </c>
      <c r="C11061" s="72" t="s">
        <v>13</v>
      </c>
      <c r="D11061" s="72" t="s">
        <v>14</v>
      </c>
      <c r="E11061" s="72" t="s">
        <v>58</v>
      </c>
      <c r="F11061" s="73">
        <v>154489557</v>
      </c>
      <c r="G11061" s="72" t="s">
        <v>16</v>
      </c>
      <c r="H11061" s="72" t="s">
        <v>24</v>
      </c>
      <c r="I11061" s="72" t="s">
        <v>18</v>
      </c>
      <c r="J11061" s="72" t="s">
        <v>19</v>
      </c>
      <c r="K11061" s="72" t="s">
        <v>157</v>
      </c>
      <c r="L11061" s="72" t="s">
        <v>414</v>
      </c>
      <c r="M11061" s="72" t="s">
        <v>29</v>
      </c>
    </row>
    <row r="11062" spans="2:13" x14ac:dyDescent="0.25">
      <c r="B11062" s="72" t="s">
        <v>12</v>
      </c>
      <c r="C11062" s="72" t="s">
        <v>13</v>
      </c>
      <c r="D11062" s="72" t="s">
        <v>14</v>
      </c>
      <c r="E11062" s="72" t="s">
        <v>55</v>
      </c>
      <c r="F11062" s="73">
        <v>1181418</v>
      </c>
      <c r="G11062" s="72" t="s">
        <v>16</v>
      </c>
      <c r="H11062" s="72" t="s">
        <v>17</v>
      </c>
      <c r="I11062" s="72" t="s">
        <v>18</v>
      </c>
      <c r="J11062" s="72" t="s">
        <v>19</v>
      </c>
      <c r="K11062" s="72" t="s">
        <v>25</v>
      </c>
      <c r="L11062" s="72" t="s">
        <v>696</v>
      </c>
      <c r="M11062" s="72" t="s">
        <v>112</v>
      </c>
    </row>
    <row r="11063" spans="2:13" x14ac:dyDescent="0.25">
      <c r="B11063" s="72" t="s">
        <v>12</v>
      </c>
      <c r="C11063" s="72" t="s">
        <v>13</v>
      </c>
      <c r="D11063" s="72" t="s">
        <v>14</v>
      </c>
      <c r="E11063" s="72" t="s">
        <v>81</v>
      </c>
      <c r="F11063" s="73">
        <v>102490</v>
      </c>
      <c r="G11063" s="72" t="s">
        <v>16</v>
      </c>
      <c r="H11063" s="72" t="s">
        <v>24</v>
      </c>
      <c r="I11063" s="72" t="s">
        <v>18</v>
      </c>
      <c r="J11063" s="72" t="s">
        <v>19</v>
      </c>
      <c r="K11063" s="72" t="s">
        <v>43</v>
      </c>
      <c r="L11063" s="72" t="s">
        <v>238</v>
      </c>
      <c r="M11063" s="72" t="s">
        <v>29</v>
      </c>
    </row>
    <row r="11064" spans="2:13" x14ac:dyDescent="0.25">
      <c r="B11064" s="72" t="s">
        <v>12</v>
      </c>
      <c r="C11064" s="72" t="s">
        <v>13</v>
      </c>
      <c r="D11064" s="72" t="s">
        <v>14</v>
      </c>
      <c r="E11064" s="72" t="s">
        <v>39</v>
      </c>
      <c r="F11064" s="73">
        <v>-22</v>
      </c>
      <c r="G11064" s="72" t="s">
        <v>16</v>
      </c>
      <c r="H11064" s="72" t="s">
        <v>17</v>
      </c>
      <c r="I11064" s="72" t="s">
        <v>18</v>
      </c>
      <c r="J11064" s="72" t="s">
        <v>19</v>
      </c>
      <c r="K11064" s="72" t="s">
        <v>25</v>
      </c>
      <c r="L11064" s="72" t="s">
        <v>692</v>
      </c>
      <c r="M11064" s="72"/>
    </row>
    <row r="11065" spans="2:13" x14ac:dyDescent="0.25">
      <c r="B11065" s="72" t="s">
        <v>12</v>
      </c>
      <c r="C11065" s="72" t="s">
        <v>13</v>
      </c>
      <c r="D11065" s="72" t="s">
        <v>14</v>
      </c>
      <c r="E11065" s="72" t="s">
        <v>83</v>
      </c>
      <c r="F11065" s="73">
        <v>47</v>
      </c>
      <c r="G11065" s="72" t="s">
        <v>16</v>
      </c>
      <c r="H11065" s="72" t="s">
        <v>24</v>
      </c>
      <c r="I11065" s="72" t="s">
        <v>18</v>
      </c>
      <c r="J11065" s="72" t="s">
        <v>19</v>
      </c>
      <c r="K11065" s="72" t="s">
        <v>25</v>
      </c>
      <c r="L11065" s="72" t="s">
        <v>590</v>
      </c>
      <c r="M11065" s="72"/>
    </row>
    <row r="11066" spans="2:13" x14ac:dyDescent="0.25">
      <c r="B11066" s="72" t="s">
        <v>12</v>
      </c>
      <c r="C11066" s="72" t="s">
        <v>13</v>
      </c>
      <c r="D11066" s="72" t="s">
        <v>14</v>
      </c>
      <c r="E11066" s="72" t="s">
        <v>144</v>
      </c>
      <c r="F11066" s="73">
        <v>173135</v>
      </c>
      <c r="G11066" s="72" t="s">
        <v>16</v>
      </c>
      <c r="H11066" s="72" t="s">
        <v>17</v>
      </c>
      <c r="I11066" s="72" t="s">
        <v>18</v>
      </c>
      <c r="J11066" s="72" t="s">
        <v>19</v>
      </c>
      <c r="K11066" s="72" t="s">
        <v>25</v>
      </c>
      <c r="L11066" s="72" t="s">
        <v>425</v>
      </c>
      <c r="M11066" s="72" t="s">
        <v>22</v>
      </c>
    </row>
    <row r="11067" spans="2:13" x14ac:dyDescent="0.25">
      <c r="B11067" s="72" t="s">
        <v>12</v>
      </c>
      <c r="C11067" s="72" t="s">
        <v>13</v>
      </c>
      <c r="D11067" s="72" t="s">
        <v>14</v>
      </c>
      <c r="E11067" s="72" t="s">
        <v>65</v>
      </c>
      <c r="F11067" s="73">
        <v>26024</v>
      </c>
      <c r="G11067" s="72" t="s">
        <v>16</v>
      </c>
      <c r="H11067" s="72" t="s">
        <v>17</v>
      </c>
      <c r="I11067" s="72" t="s">
        <v>18</v>
      </c>
      <c r="J11067" s="72" t="s">
        <v>19</v>
      </c>
      <c r="K11067" s="72" t="s">
        <v>37</v>
      </c>
      <c r="L11067" s="72" t="s">
        <v>113</v>
      </c>
      <c r="M11067" s="72" t="s">
        <v>67</v>
      </c>
    </row>
    <row r="11068" spans="2:13" x14ac:dyDescent="0.25">
      <c r="B11068" s="72" t="s">
        <v>12</v>
      </c>
      <c r="C11068" s="72" t="s">
        <v>13</v>
      </c>
      <c r="D11068" s="72" t="s">
        <v>14</v>
      </c>
      <c r="E11068" s="72" t="s">
        <v>55</v>
      </c>
      <c r="F11068" s="73">
        <v>9264</v>
      </c>
      <c r="G11068" s="72" t="s">
        <v>16</v>
      </c>
      <c r="H11068" s="72" t="s">
        <v>24</v>
      </c>
      <c r="I11068" s="72" t="s">
        <v>18</v>
      </c>
      <c r="J11068" s="72" t="s">
        <v>19</v>
      </c>
      <c r="K11068" s="72" t="s">
        <v>25</v>
      </c>
      <c r="L11068" s="72" t="s">
        <v>538</v>
      </c>
      <c r="M11068" s="72" t="s">
        <v>57</v>
      </c>
    </row>
    <row r="11069" spans="2:13" x14ac:dyDescent="0.25">
      <c r="B11069" s="72" t="s">
        <v>12</v>
      </c>
      <c r="C11069" s="72" t="s">
        <v>13</v>
      </c>
      <c r="D11069" s="72" t="s">
        <v>14</v>
      </c>
      <c r="E11069" s="72" t="s">
        <v>258</v>
      </c>
      <c r="F11069" s="73">
        <v>31256665</v>
      </c>
      <c r="G11069" s="72" t="s">
        <v>16</v>
      </c>
      <c r="H11069" s="72" t="s">
        <v>24</v>
      </c>
      <c r="I11069" s="72" t="s">
        <v>18</v>
      </c>
      <c r="J11069" s="72" t="s">
        <v>19</v>
      </c>
      <c r="K11069" s="72" t="s">
        <v>185</v>
      </c>
      <c r="L11069" s="72" t="s">
        <v>217</v>
      </c>
      <c r="M11069" s="72" t="s">
        <v>444</v>
      </c>
    </row>
    <row r="11070" spans="2:13" x14ac:dyDescent="0.25">
      <c r="B11070" s="72" t="s">
        <v>12</v>
      </c>
      <c r="C11070" s="72" t="s">
        <v>13</v>
      </c>
      <c r="D11070" s="72" t="s">
        <v>14</v>
      </c>
      <c r="E11070" s="72" t="s">
        <v>94</v>
      </c>
      <c r="F11070" s="73">
        <v>24028</v>
      </c>
      <c r="G11070" s="72" t="s">
        <v>16</v>
      </c>
      <c r="H11070" s="72" t="s">
        <v>17</v>
      </c>
      <c r="I11070" s="72" t="s">
        <v>18</v>
      </c>
      <c r="J11070" s="72" t="s">
        <v>19</v>
      </c>
      <c r="K11070" s="72" t="s">
        <v>25</v>
      </c>
      <c r="L11070" s="72" t="s">
        <v>149</v>
      </c>
      <c r="M11070" s="72"/>
    </row>
    <row r="11071" spans="2:13" x14ac:dyDescent="0.25">
      <c r="B11071" s="72" t="s">
        <v>12</v>
      </c>
      <c r="C11071" s="72" t="s">
        <v>13</v>
      </c>
      <c r="D11071" s="72" t="s">
        <v>14</v>
      </c>
      <c r="E11071" s="72" t="s">
        <v>144</v>
      </c>
      <c r="F11071" s="73">
        <v>54388</v>
      </c>
      <c r="G11071" s="72" t="s">
        <v>16</v>
      </c>
      <c r="H11071" s="72" t="s">
        <v>17</v>
      </c>
      <c r="I11071" s="72" t="s">
        <v>18</v>
      </c>
      <c r="J11071" s="72" t="s">
        <v>19</v>
      </c>
      <c r="K11071" s="72" t="s">
        <v>37</v>
      </c>
      <c r="L11071" s="72" t="s">
        <v>183</v>
      </c>
      <c r="M11071" s="72" t="s">
        <v>67</v>
      </c>
    </row>
    <row r="11072" spans="2:13" x14ac:dyDescent="0.25">
      <c r="B11072" s="72" t="s">
        <v>12</v>
      </c>
      <c r="C11072" s="72" t="s">
        <v>13</v>
      </c>
      <c r="D11072" s="72" t="s">
        <v>14</v>
      </c>
      <c r="E11072" s="72" t="s">
        <v>39</v>
      </c>
      <c r="F11072" s="73">
        <v>-18268</v>
      </c>
      <c r="G11072" s="72" t="s">
        <v>16</v>
      </c>
      <c r="H11072" s="72" t="s">
        <v>24</v>
      </c>
      <c r="I11072" s="72" t="s">
        <v>18</v>
      </c>
      <c r="J11072" s="72" t="s">
        <v>19</v>
      </c>
      <c r="K11072" s="72" t="s">
        <v>75</v>
      </c>
      <c r="L11072" s="72" t="s">
        <v>443</v>
      </c>
      <c r="M11072" s="72"/>
    </row>
    <row r="11073" spans="2:13" x14ac:dyDescent="0.25">
      <c r="B11073" s="72" t="s">
        <v>12</v>
      </c>
      <c r="C11073" s="72" t="s">
        <v>13</v>
      </c>
      <c r="D11073" s="72" t="s">
        <v>14</v>
      </c>
      <c r="E11073" s="72" t="s">
        <v>30</v>
      </c>
      <c r="F11073" s="73">
        <v>-6991</v>
      </c>
      <c r="G11073" s="72" t="s">
        <v>16</v>
      </c>
      <c r="H11073" s="72" t="s">
        <v>17</v>
      </c>
      <c r="I11073" s="72" t="s">
        <v>18</v>
      </c>
      <c r="J11073" s="72" t="s">
        <v>19</v>
      </c>
      <c r="K11073" s="72" t="s">
        <v>25</v>
      </c>
      <c r="L11073" s="72" t="s">
        <v>234</v>
      </c>
      <c r="M11073" s="72"/>
    </row>
    <row r="11074" spans="2:13" x14ac:dyDescent="0.25">
      <c r="B11074" s="72" t="s">
        <v>12</v>
      </c>
      <c r="C11074" s="72" t="s">
        <v>13</v>
      </c>
      <c r="D11074" s="72" t="s">
        <v>14</v>
      </c>
      <c r="E11074" s="72" t="s">
        <v>23</v>
      </c>
      <c r="F11074" s="73">
        <v>-9067</v>
      </c>
      <c r="G11074" s="72" t="s">
        <v>16</v>
      </c>
      <c r="H11074" s="72" t="s">
        <v>24</v>
      </c>
      <c r="I11074" s="72" t="s">
        <v>18</v>
      </c>
      <c r="J11074" s="72" t="s">
        <v>19</v>
      </c>
      <c r="K11074" s="72" t="s">
        <v>37</v>
      </c>
      <c r="L11074" s="72" t="s">
        <v>213</v>
      </c>
      <c r="M11074" s="72"/>
    </row>
    <row r="11075" spans="2:13" x14ac:dyDescent="0.25">
      <c r="B11075" s="72" t="s">
        <v>12</v>
      </c>
      <c r="C11075" s="72" t="s">
        <v>13</v>
      </c>
      <c r="D11075" s="72" t="s">
        <v>14</v>
      </c>
      <c r="E11075" s="72" t="s">
        <v>697</v>
      </c>
      <c r="F11075" s="73">
        <v>47203</v>
      </c>
      <c r="G11075" s="72" t="s">
        <v>16</v>
      </c>
      <c r="H11075" s="72" t="s">
        <v>24</v>
      </c>
      <c r="I11075" s="72" t="s">
        <v>48</v>
      </c>
      <c r="J11075" s="72" t="s">
        <v>19</v>
      </c>
      <c r="K11075" s="72"/>
      <c r="L11075" s="72"/>
      <c r="M11075" s="72" t="s">
        <v>47</v>
      </c>
    </row>
    <row r="11076" spans="2:13" x14ac:dyDescent="0.25">
      <c r="B11076" s="72" t="s">
        <v>12</v>
      </c>
      <c r="C11076" s="72" t="s">
        <v>13</v>
      </c>
      <c r="D11076" s="72" t="s">
        <v>14</v>
      </c>
      <c r="E11076" s="72" t="s">
        <v>123</v>
      </c>
      <c r="F11076" s="73">
        <v>-640</v>
      </c>
      <c r="G11076" s="72" t="s">
        <v>16</v>
      </c>
      <c r="H11076" s="72" t="s">
        <v>24</v>
      </c>
      <c r="I11076" s="72" t="s">
        <v>18</v>
      </c>
      <c r="J11076" s="72" t="s">
        <v>19</v>
      </c>
      <c r="K11076" s="72" t="s">
        <v>20</v>
      </c>
      <c r="L11076" s="72" t="s">
        <v>550</v>
      </c>
      <c r="M11076" s="72"/>
    </row>
    <row r="11077" spans="2:13" x14ac:dyDescent="0.25">
      <c r="B11077" s="72" t="s">
        <v>12</v>
      </c>
      <c r="C11077" s="72" t="s">
        <v>13</v>
      </c>
      <c r="D11077" s="72" t="s">
        <v>14</v>
      </c>
      <c r="E11077" s="72" t="s">
        <v>241</v>
      </c>
      <c r="F11077" s="73">
        <v>75140</v>
      </c>
      <c r="G11077" s="72" t="s">
        <v>16</v>
      </c>
      <c r="H11077" s="72" t="s">
        <v>24</v>
      </c>
      <c r="I11077" s="72" t="s">
        <v>18</v>
      </c>
      <c r="J11077" s="72" t="s">
        <v>19</v>
      </c>
      <c r="K11077" s="72" t="s">
        <v>99</v>
      </c>
      <c r="L11077" s="72" t="s">
        <v>366</v>
      </c>
      <c r="M11077" s="72" t="s">
        <v>533</v>
      </c>
    </row>
    <row r="11078" spans="2:13" x14ac:dyDescent="0.25">
      <c r="B11078" s="72" t="s">
        <v>12</v>
      </c>
      <c r="C11078" s="72" t="s">
        <v>13</v>
      </c>
      <c r="D11078" s="72" t="s">
        <v>14</v>
      </c>
      <c r="E11078" s="72" t="s">
        <v>94</v>
      </c>
      <c r="F11078" s="73">
        <v>1244</v>
      </c>
      <c r="G11078" s="72" t="s">
        <v>16</v>
      </c>
      <c r="H11078" s="72" t="s">
        <v>24</v>
      </c>
      <c r="I11078" s="72" t="s">
        <v>18</v>
      </c>
      <c r="J11078" s="72" t="s">
        <v>19</v>
      </c>
      <c r="K11078" s="72" t="s">
        <v>20</v>
      </c>
      <c r="L11078" s="72" t="s">
        <v>199</v>
      </c>
      <c r="M11078" s="72"/>
    </row>
    <row r="11079" spans="2:13" x14ac:dyDescent="0.25">
      <c r="B11079" s="72" t="s">
        <v>12</v>
      </c>
      <c r="C11079" s="72" t="s">
        <v>13</v>
      </c>
      <c r="D11079" s="72" t="s">
        <v>14</v>
      </c>
      <c r="E11079" s="72" t="s">
        <v>94</v>
      </c>
      <c r="F11079" s="73">
        <v>13674</v>
      </c>
      <c r="G11079" s="72" t="s">
        <v>16</v>
      </c>
      <c r="H11079" s="72" t="s">
        <v>17</v>
      </c>
      <c r="I11079" s="72" t="s">
        <v>18</v>
      </c>
      <c r="J11079" s="72" t="s">
        <v>19</v>
      </c>
      <c r="K11079" s="72" t="s">
        <v>20</v>
      </c>
      <c r="L11079" s="72" t="s">
        <v>321</v>
      </c>
      <c r="M11079" s="72"/>
    </row>
    <row r="11080" spans="2:13" x14ac:dyDescent="0.25">
      <c r="B11080" s="72" t="s">
        <v>12</v>
      </c>
      <c r="C11080" s="72" t="s">
        <v>13</v>
      </c>
      <c r="D11080" s="72" t="s">
        <v>14</v>
      </c>
      <c r="E11080" s="72" t="s">
        <v>228</v>
      </c>
      <c r="F11080" s="73">
        <v>483365</v>
      </c>
      <c r="G11080" s="72" t="s">
        <v>269</v>
      </c>
      <c r="H11080" s="72" t="s">
        <v>24</v>
      </c>
      <c r="I11080" s="72" t="s">
        <v>18</v>
      </c>
      <c r="J11080" s="72" t="s">
        <v>634</v>
      </c>
      <c r="K11080" s="72" t="s">
        <v>96</v>
      </c>
      <c r="L11080" s="72" t="s">
        <v>162</v>
      </c>
      <c r="M11080" s="72" t="s">
        <v>22</v>
      </c>
    </row>
    <row r="11081" spans="2:13" x14ac:dyDescent="0.25">
      <c r="B11081" s="72" t="s">
        <v>12</v>
      </c>
      <c r="C11081" s="72" t="s">
        <v>13</v>
      </c>
      <c r="D11081" s="72" t="s">
        <v>14</v>
      </c>
      <c r="E11081" s="72" t="s">
        <v>79</v>
      </c>
      <c r="F11081" s="73">
        <v>-2937</v>
      </c>
      <c r="G11081" s="72" t="s">
        <v>16</v>
      </c>
      <c r="H11081" s="72" t="s">
        <v>24</v>
      </c>
      <c r="I11081" s="72" t="s">
        <v>18</v>
      </c>
      <c r="J11081" s="72" t="s">
        <v>19</v>
      </c>
      <c r="K11081" s="72" t="s">
        <v>37</v>
      </c>
      <c r="L11081" s="72" t="s">
        <v>695</v>
      </c>
      <c r="M11081" s="72"/>
    </row>
    <row r="11082" spans="2:13" x14ac:dyDescent="0.25">
      <c r="B11082" s="72" t="s">
        <v>12</v>
      </c>
      <c r="C11082" s="72" t="s">
        <v>13</v>
      </c>
      <c r="D11082" s="72" t="s">
        <v>14</v>
      </c>
      <c r="E11082" s="72" t="s">
        <v>132</v>
      </c>
      <c r="F11082" s="73">
        <v>22054</v>
      </c>
      <c r="G11082" s="72" t="s">
        <v>16</v>
      </c>
      <c r="H11082" s="72" t="s">
        <v>24</v>
      </c>
      <c r="I11082" s="72" t="s">
        <v>18</v>
      </c>
      <c r="J11082" s="72" t="s">
        <v>19</v>
      </c>
      <c r="K11082" s="72" t="s">
        <v>185</v>
      </c>
      <c r="L11082" s="72" t="s">
        <v>290</v>
      </c>
      <c r="M11082" s="72" t="s">
        <v>133</v>
      </c>
    </row>
    <row r="11083" spans="2:13" x14ac:dyDescent="0.25">
      <c r="B11083" s="72" t="s">
        <v>12</v>
      </c>
      <c r="C11083" s="72" t="s">
        <v>13</v>
      </c>
      <c r="D11083" s="72" t="s">
        <v>14</v>
      </c>
      <c r="E11083" s="72" t="s">
        <v>79</v>
      </c>
      <c r="F11083" s="73">
        <v>-2477</v>
      </c>
      <c r="G11083" s="72" t="s">
        <v>16</v>
      </c>
      <c r="H11083" s="72" t="s">
        <v>17</v>
      </c>
      <c r="I11083" s="72" t="s">
        <v>18</v>
      </c>
      <c r="J11083" s="72" t="s">
        <v>19</v>
      </c>
      <c r="K11083" s="72" t="s">
        <v>20</v>
      </c>
      <c r="L11083" s="72" t="s">
        <v>505</v>
      </c>
      <c r="M11083" s="72"/>
    </row>
    <row r="11084" spans="2:13" x14ac:dyDescent="0.25">
      <c r="B11084" s="72" t="s">
        <v>12</v>
      </c>
      <c r="C11084" s="72" t="s">
        <v>13</v>
      </c>
      <c r="D11084" s="72" t="s">
        <v>14</v>
      </c>
      <c r="E11084" s="72" t="s">
        <v>79</v>
      </c>
      <c r="F11084" s="73">
        <v>-352</v>
      </c>
      <c r="G11084" s="72" t="s">
        <v>16</v>
      </c>
      <c r="H11084" s="72" t="s">
        <v>24</v>
      </c>
      <c r="I11084" s="72" t="s">
        <v>48</v>
      </c>
      <c r="J11084" s="72" t="s">
        <v>19</v>
      </c>
      <c r="K11084" s="72" t="s">
        <v>49</v>
      </c>
      <c r="L11084" s="72" t="s">
        <v>95</v>
      </c>
      <c r="M11084" s="72"/>
    </row>
    <row r="11085" spans="2:13" x14ac:dyDescent="0.25">
      <c r="B11085" s="72" t="s">
        <v>12</v>
      </c>
      <c r="C11085" s="72" t="s">
        <v>13</v>
      </c>
      <c r="D11085" s="72" t="s">
        <v>14</v>
      </c>
      <c r="E11085" s="72" t="s">
        <v>51</v>
      </c>
      <c r="F11085" s="73">
        <v>202235</v>
      </c>
      <c r="G11085" s="72" t="s">
        <v>16</v>
      </c>
      <c r="H11085" s="72" t="s">
        <v>24</v>
      </c>
      <c r="I11085" s="72" t="s">
        <v>18</v>
      </c>
      <c r="J11085" s="72" t="s">
        <v>19</v>
      </c>
      <c r="K11085" s="72" t="s">
        <v>37</v>
      </c>
      <c r="L11085" s="72" t="s">
        <v>280</v>
      </c>
      <c r="M11085" s="72"/>
    </row>
    <row r="11086" spans="2:13" x14ac:dyDescent="0.25">
      <c r="B11086" s="72" t="s">
        <v>12</v>
      </c>
      <c r="C11086" s="72" t="s">
        <v>13</v>
      </c>
      <c r="D11086" s="72" t="s">
        <v>14</v>
      </c>
      <c r="E11086" s="72" t="s">
        <v>36</v>
      </c>
      <c r="F11086" s="73">
        <v>45726</v>
      </c>
      <c r="G11086" s="72" t="s">
        <v>16</v>
      </c>
      <c r="H11086" s="72" t="s">
        <v>24</v>
      </c>
      <c r="I11086" s="72" t="s">
        <v>18</v>
      </c>
      <c r="J11086" s="72" t="s">
        <v>19</v>
      </c>
      <c r="K11086" s="72" t="s">
        <v>25</v>
      </c>
      <c r="L11086" s="72" t="s">
        <v>276</v>
      </c>
      <c r="M11086" s="72" t="s">
        <v>112</v>
      </c>
    </row>
    <row r="11087" spans="2:13" x14ac:dyDescent="0.25">
      <c r="B11087" s="72" t="s">
        <v>12</v>
      </c>
      <c r="C11087" s="72" t="s">
        <v>13</v>
      </c>
      <c r="D11087" s="72" t="s">
        <v>14</v>
      </c>
      <c r="E11087" s="72" t="s">
        <v>79</v>
      </c>
      <c r="F11087" s="73">
        <v>-3681</v>
      </c>
      <c r="G11087" s="72" t="s">
        <v>16</v>
      </c>
      <c r="H11087" s="72" t="s">
        <v>24</v>
      </c>
      <c r="I11087" s="72" t="s">
        <v>18</v>
      </c>
      <c r="J11087" s="72" t="s">
        <v>19</v>
      </c>
      <c r="K11087" s="72" t="s">
        <v>25</v>
      </c>
      <c r="L11087" s="72" t="s">
        <v>325</v>
      </c>
      <c r="M11087" s="72"/>
    </row>
    <row r="11088" spans="2:13" x14ac:dyDescent="0.25">
      <c r="B11088" s="72" t="s">
        <v>12</v>
      </c>
      <c r="C11088" s="72" t="s">
        <v>13</v>
      </c>
      <c r="D11088" s="72" t="s">
        <v>14</v>
      </c>
      <c r="E11088" s="72" t="s">
        <v>51</v>
      </c>
      <c r="F11088" s="73">
        <v>82043</v>
      </c>
      <c r="G11088" s="72" t="s">
        <v>16</v>
      </c>
      <c r="H11088" s="72" t="s">
        <v>17</v>
      </c>
      <c r="I11088" s="72" t="s">
        <v>18</v>
      </c>
      <c r="J11088" s="72" t="s">
        <v>19</v>
      </c>
      <c r="K11088" s="72" t="s">
        <v>37</v>
      </c>
      <c r="L11088" s="72" t="s">
        <v>310</v>
      </c>
      <c r="M11088" s="72"/>
    </row>
    <row r="11089" spans="2:13" x14ac:dyDescent="0.25">
      <c r="B11089" s="72" t="s">
        <v>12</v>
      </c>
      <c r="C11089" s="72" t="s">
        <v>13</v>
      </c>
      <c r="D11089" s="72" t="s">
        <v>14</v>
      </c>
      <c r="E11089" s="72" t="s">
        <v>27</v>
      </c>
      <c r="F11089" s="73">
        <v>167428</v>
      </c>
      <c r="G11089" s="72" t="s">
        <v>16</v>
      </c>
      <c r="H11089" s="72" t="s">
        <v>24</v>
      </c>
      <c r="I11089" s="72" t="s">
        <v>18</v>
      </c>
      <c r="J11089" s="72" t="s">
        <v>19</v>
      </c>
      <c r="K11089" s="72" t="s">
        <v>99</v>
      </c>
      <c r="L11089" s="72" t="s">
        <v>490</v>
      </c>
      <c r="M11089" s="72" t="s">
        <v>29</v>
      </c>
    </row>
    <row r="11090" spans="2:13" x14ac:dyDescent="0.25">
      <c r="B11090" s="72" t="s">
        <v>12</v>
      </c>
      <c r="C11090" s="72" t="s">
        <v>13</v>
      </c>
      <c r="D11090" s="72" t="s">
        <v>14</v>
      </c>
      <c r="E11090" s="72" t="s">
        <v>258</v>
      </c>
      <c r="F11090" s="73">
        <v>3129285</v>
      </c>
      <c r="G11090" s="72" t="s">
        <v>16</v>
      </c>
      <c r="H11090" s="72" t="s">
        <v>24</v>
      </c>
      <c r="I11090" s="72" t="s">
        <v>18</v>
      </c>
      <c r="J11090" s="72" t="s">
        <v>19</v>
      </c>
      <c r="K11090" s="72" t="s">
        <v>37</v>
      </c>
      <c r="L11090" s="72" t="s">
        <v>320</v>
      </c>
      <c r="M11090" s="72" t="s">
        <v>259</v>
      </c>
    </row>
    <row r="11091" spans="2:13" x14ac:dyDescent="0.25">
      <c r="B11091" s="72" t="s">
        <v>12</v>
      </c>
      <c r="C11091" s="72" t="s">
        <v>13</v>
      </c>
      <c r="D11091" s="72" t="s">
        <v>14</v>
      </c>
      <c r="E11091" s="72" t="s">
        <v>39</v>
      </c>
      <c r="F11091" s="73">
        <v>-76847</v>
      </c>
      <c r="G11091" s="72" t="s">
        <v>16</v>
      </c>
      <c r="H11091" s="72" t="s">
        <v>17</v>
      </c>
      <c r="I11091" s="72" t="s">
        <v>18</v>
      </c>
      <c r="J11091" s="72" t="s">
        <v>19</v>
      </c>
      <c r="K11091" s="72" t="s">
        <v>25</v>
      </c>
      <c r="L11091" s="72" t="s">
        <v>563</v>
      </c>
      <c r="M11091" s="72"/>
    </row>
    <row r="11092" spans="2:13" x14ac:dyDescent="0.25">
      <c r="B11092" s="72" t="s">
        <v>12</v>
      </c>
      <c r="C11092" s="72" t="s">
        <v>13</v>
      </c>
      <c r="D11092" s="72" t="s">
        <v>14</v>
      </c>
      <c r="E11092" s="72" t="s">
        <v>55</v>
      </c>
      <c r="F11092" s="73">
        <v>1194791</v>
      </c>
      <c r="G11092" s="72" t="s">
        <v>16</v>
      </c>
      <c r="H11092" s="72" t="s">
        <v>24</v>
      </c>
      <c r="I11092" s="72" t="s">
        <v>18</v>
      </c>
      <c r="J11092" s="72" t="s">
        <v>19</v>
      </c>
      <c r="K11092" s="72" t="s">
        <v>25</v>
      </c>
      <c r="L11092" s="72" t="s">
        <v>53</v>
      </c>
      <c r="M11092" s="72" t="s">
        <v>57</v>
      </c>
    </row>
    <row r="11093" spans="2:13" x14ac:dyDescent="0.25">
      <c r="B11093" s="72" t="s">
        <v>12</v>
      </c>
      <c r="C11093" s="72" t="s">
        <v>13</v>
      </c>
      <c r="D11093" s="72" t="s">
        <v>14</v>
      </c>
      <c r="E11093" s="72" t="s">
        <v>27</v>
      </c>
      <c r="F11093" s="73">
        <v>424898</v>
      </c>
      <c r="G11093" s="72" t="s">
        <v>16</v>
      </c>
      <c r="H11093" s="72" t="s">
        <v>17</v>
      </c>
      <c r="I11093" s="72" t="s">
        <v>18</v>
      </c>
      <c r="J11093" s="72" t="s">
        <v>19</v>
      </c>
      <c r="K11093" s="72" t="s">
        <v>25</v>
      </c>
      <c r="L11093" s="72" t="s">
        <v>304</v>
      </c>
      <c r="M11093" s="72" t="s">
        <v>47</v>
      </c>
    </row>
    <row r="11094" spans="2:13" x14ac:dyDescent="0.25">
      <c r="B11094" s="72" t="s">
        <v>12</v>
      </c>
      <c r="C11094" s="72" t="s">
        <v>13</v>
      </c>
      <c r="D11094" s="72" t="s">
        <v>14</v>
      </c>
      <c r="E11094" s="72" t="s">
        <v>39</v>
      </c>
      <c r="F11094" s="73">
        <v>-368</v>
      </c>
      <c r="G11094" s="72" t="s">
        <v>16</v>
      </c>
      <c r="H11094" s="72" t="s">
        <v>17</v>
      </c>
      <c r="I11094" s="72" t="s">
        <v>18</v>
      </c>
      <c r="J11094" s="72" t="s">
        <v>19</v>
      </c>
      <c r="K11094" s="72" t="s">
        <v>20</v>
      </c>
      <c r="L11094" s="72" t="s">
        <v>673</v>
      </c>
      <c r="M11094" s="72"/>
    </row>
    <row r="11095" spans="2:13" x14ac:dyDescent="0.25">
      <c r="B11095" s="72" t="s">
        <v>12</v>
      </c>
      <c r="C11095" s="72" t="s">
        <v>13</v>
      </c>
      <c r="D11095" s="72" t="s">
        <v>14</v>
      </c>
      <c r="E11095" s="72" t="s">
        <v>74</v>
      </c>
      <c r="F11095" s="73">
        <v>102</v>
      </c>
      <c r="G11095" s="72" t="s">
        <v>16</v>
      </c>
      <c r="H11095" s="72" t="s">
        <v>24</v>
      </c>
      <c r="I11095" s="72" t="s">
        <v>18</v>
      </c>
      <c r="J11095" s="72" t="s">
        <v>19</v>
      </c>
      <c r="K11095" s="72" t="s">
        <v>25</v>
      </c>
      <c r="L11095" s="72" t="s">
        <v>115</v>
      </c>
      <c r="M11095" s="72" t="s">
        <v>302</v>
      </c>
    </row>
    <row r="11096" spans="2:13" x14ac:dyDescent="0.25">
      <c r="B11096" s="72" t="s">
        <v>12</v>
      </c>
      <c r="C11096" s="72" t="s">
        <v>13</v>
      </c>
      <c r="D11096" s="72" t="s">
        <v>14</v>
      </c>
      <c r="E11096" s="72" t="s">
        <v>81</v>
      </c>
      <c r="F11096" s="73">
        <v>206945</v>
      </c>
      <c r="G11096" s="72" t="s">
        <v>16</v>
      </c>
      <c r="H11096" s="72" t="s">
        <v>17</v>
      </c>
      <c r="I11096" s="72" t="s">
        <v>18</v>
      </c>
      <c r="J11096" s="72" t="s">
        <v>19</v>
      </c>
      <c r="K11096" s="72" t="s">
        <v>25</v>
      </c>
      <c r="L11096" s="72" t="s">
        <v>281</v>
      </c>
      <c r="M11096" s="72" t="s">
        <v>47</v>
      </c>
    </row>
    <row r="11097" spans="2:13" x14ac:dyDescent="0.25">
      <c r="B11097" s="72" t="s">
        <v>12</v>
      </c>
      <c r="C11097" s="72" t="s">
        <v>13</v>
      </c>
      <c r="D11097" s="72" t="s">
        <v>14</v>
      </c>
      <c r="E11097" s="72" t="s">
        <v>83</v>
      </c>
      <c r="F11097" s="73">
        <v>208771</v>
      </c>
      <c r="G11097" s="72" t="s">
        <v>16</v>
      </c>
      <c r="H11097" s="72" t="s">
        <v>17</v>
      </c>
      <c r="I11097" s="72" t="s">
        <v>18</v>
      </c>
      <c r="J11097" s="72" t="s">
        <v>19</v>
      </c>
      <c r="K11097" s="72" t="s">
        <v>25</v>
      </c>
      <c r="L11097" s="72" t="s">
        <v>124</v>
      </c>
      <c r="M11097" s="72"/>
    </row>
    <row r="11098" spans="2:13" x14ac:dyDescent="0.25">
      <c r="B11098" s="72" t="s">
        <v>12</v>
      </c>
      <c r="C11098" s="72" t="s">
        <v>13</v>
      </c>
      <c r="D11098" s="72" t="s">
        <v>14</v>
      </c>
      <c r="E11098" s="72" t="s">
        <v>258</v>
      </c>
      <c r="F11098" s="73">
        <v>1558350</v>
      </c>
      <c r="G11098" s="72" t="s">
        <v>16</v>
      </c>
      <c r="H11098" s="72" t="s">
        <v>24</v>
      </c>
      <c r="I11098" s="72" t="s">
        <v>48</v>
      </c>
      <c r="J11098" s="72" t="s">
        <v>19</v>
      </c>
      <c r="K11098" s="72" t="s">
        <v>25</v>
      </c>
      <c r="L11098" s="72" t="s">
        <v>296</v>
      </c>
      <c r="M11098" s="72" t="s">
        <v>72</v>
      </c>
    </row>
    <row r="11099" spans="2:13" x14ac:dyDescent="0.25">
      <c r="B11099" s="72" t="s">
        <v>12</v>
      </c>
      <c r="C11099" s="72" t="s">
        <v>13</v>
      </c>
      <c r="D11099" s="72" t="s">
        <v>14</v>
      </c>
      <c r="E11099" s="72" t="s">
        <v>30</v>
      </c>
      <c r="F11099" s="73">
        <v>-1772</v>
      </c>
      <c r="G11099" s="72" t="s">
        <v>16</v>
      </c>
      <c r="H11099" s="72" t="s">
        <v>17</v>
      </c>
      <c r="I11099" s="72" t="s">
        <v>18</v>
      </c>
      <c r="J11099" s="72" t="s">
        <v>19</v>
      </c>
      <c r="K11099" s="72" t="s">
        <v>25</v>
      </c>
      <c r="L11099" s="72" t="s">
        <v>313</v>
      </c>
      <c r="M11099" s="72"/>
    </row>
    <row r="11100" spans="2:13" x14ac:dyDescent="0.25">
      <c r="B11100" s="72" t="s">
        <v>12</v>
      </c>
      <c r="C11100" s="72" t="s">
        <v>13</v>
      </c>
      <c r="D11100" s="72" t="s">
        <v>14</v>
      </c>
      <c r="E11100" s="72" t="s">
        <v>81</v>
      </c>
      <c r="F11100" s="73">
        <v>365</v>
      </c>
      <c r="G11100" s="72" t="s">
        <v>16</v>
      </c>
      <c r="H11100" s="72" t="s">
        <v>17</v>
      </c>
      <c r="I11100" s="72" t="s">
        <v>18</v>
      </c>
      <c r="J11100" s="72" t="s">
        <v>19</v>
      </c>
      <c r="K11100" s="72" t="s">
        <v>37</v>
      </c>
      <c r="L11100" s="72" t="s">
        <v>294</v>
      </c>
      <c r="M11100" s="72" t="s">
        <v>112</v>
      </c>
    </row>
    <row r="11101" spans="2:13" x14ac:dyDescent="0.25">
      <c r="B11101" s="72" t="s">
        <v>12</v>
      </c>
      <c r="C11101" s="72" t="s">
        <v>13</v>
      </c>
      <c r="D11101" s="72" t="s">
        <v>14</v>
      </c>
      <c r="E11101" s="72" t="s">
        <v>94</v>
      </c>
      <c r="F11101" s="73">
        <v>792</v>
      </c>
      <c r="G11101" s="72" t="s">
        <v>16</v>
      </c>
      <c r="H11101" s="72" t="s">
        <v>24</v>
      </c>
      <c r="I11101" s="72" t="s">
        <v>18</v>
      </c>
      <c r="J11101" s="72" t="s">
        <v>19</v>
      </c>
      <c r="K11101" s="72" t="s">
        <v>25</v>
      </c>
      <c r="L11101" s="72" t="s">
        <v>370</v>
      </c>
      <c r="M11101" s="72"/>
    </row>
    <row r="11102" spans="2:13" x14ac:dyDescent="0.25">
      <c r="B11102" s="72" t="s">
        <v>12</v>
      </c>
      <c r="C11102" s="72" t="s">
        <v>13</v>
      </c>
      <c r="D11102" s="72" t="s">
        <v>14</v>
      </c>
      <c r="E11102" s="72" t="s">
        <v>23</v>
      </c>
      <c r="F11102" s="73">
        <v>-19184</v>
      </c>
      <c r="G11102" s="72" t="s">
        <v>16</v>
      </c>
      <c r="H11102" s="72" t="s">
        <v>24</v>
      </c>
      <c r="I11102" s="72" t="s">
        <v>18</v>
      </c>
      <c r="J11102" s="72" t="s">
        <v>19</v>
      </c>
      <c r="K11102" s="72" t="s">
        <v>37</v>
      </c>
      <c r="L11102" s="72" t="s">
        <v>635</v>
      </c>
      <c r="M11102" s="72"/>
    </row>
    <row r="11103" spans="2:13" x14ac:dyDescent="0.25">
      <c r="B11103" s="72" t="s">
        <v>12</v>
      </c>
      <c r="C11103" s="72" t="s">
        <v>13</v>
      </c>
      <c r="D11103" s="72" t="s">
        <v>14</v>
      </c>
      <c r="E11103" s="72" t="s">
        <v>79</v>
      </c>
      <c r="F11103" s="73">
        <v>-3114</v>
      </c>
      <c r="G11103" s="72" t="s">
        <v>16</v>
      </c>
      <c r="H11103" s="72" t="s">
        <v>24</v>
      </c>
      <c r="I11103" s="72" t="s">
        <v>18</v>
      </c>
      <c r="J11103" s="72" t="s">
        <v>19</v>
      </c>
      <c r="K11103" s="72" t="s">
        <v>37</v>
      </c>
      <c r="L11103" s="72" t="s">
        <v>658</v>
      </c>
      <c r="M11103" s="72"/>
    </row>
    <row r="11104" spans="2:13" x14ac:dyDescent="0.25">
      <c r="B11104" s="72" t="s">
        <v>12</v>
      </c>
      <c r="C11104" s="72" t="s">
        <v>13</v>
      </c>
      <c r="D11104" s="72" t="s">
        <v>14</v>
      </c>
      <c r="E11104" s="72" t="s">
        <v>60</v>
      </c>
      <c r="F11104" s="73">
        <v>235078</v>
      </c>
      <c r="G11104" s="72" t="s">
        <v>16</v>
      </c>
      <c r="H11104" s="72" t="s">
        <v>24</v>
      </c>
      <c r="I11104" s="72" t="s">
        <v>18</v>
      </c>
      <c r="J11104" s="72" t="s">
        <v>19</v>
      </c>
      <c r="K11104" s="72" t="s">
        <v>37</v>
      </c>
      <c r="L11104" s="72" t="s">
        <v>549</v>
      </c>
      <c r="M11104" s="72" t="s">
        <v>184</v>
      </c>
    </row>
    <row r="11105" spans="2:13" x14ac:dyDescent="0.25">
      <c r="B11105" s="72" t="s">
        <v>12</v>
      </c>
      <c r="C11105" s="72" t="s">
        <v>13</v>
      </c>
      <c r="D11105" s="72" t="s">
        <v>14</v>
      </c>
      <c r="E11105" s="72" t="s">
        <v>79</v>
      </c>
      <c r="F11105" s="73">
        <v>-32</v>
      </c>
      <c r="G11105" s="72" t="s">
        <v>16</v>
      </c>
      <c r="H11105" s="72" t="s">
        <v>17</v>
      </c>
      <c r="I11105" s="72" t="s">
        <v>18</v>
      </c>
      <c r="J11105" s="72" t="s">
        <v>19</v>
      </c>
      <c r="K11105" s="72" t="s">
        <v>25</v>
      </c>
      <c r="L11105" s="72" t="s">
        <v>330</v>
      </c>
      <c r="M11105" s="72"/>
    </row>
    <row r="11106" spans="2:13" x14ac:dyDescent="0.25">
      <c r="B11106" s="72" t="s">
        <v>12</v>
      </c>
      <c r="C11106" s="72" t="s">
        <v>13</v>
      </c>
      <c r="D11106" s="72" t="s">
        <v>14</v>
      </c>
      <c r="E11106" s="72" t="s">
        <v>123</v>
      </c>
      <c r="F11106" s="73">
        <v>-2301</v>
      </c>
      <c r="G11106" s="72" t="s">
        <v>16</v>
      </c>
      <c r="H11106" s="72" t="s">
        <v>24</v>
      </c>
      <c r="I11106" s="72" t="s">
        <v>18</v>
      </c>
      <c r="J11106" s="72" t="s">
        <v>19</v>
      </c>
      <c r="K11106" s="72" t="s">
        <v>96</v>
      </c>
      <c r="L11106" s="72" t="s">
        <v>210</v>
      </c>
      <c r="M11106" s="72"/>
    </row>
    <row r="11107" spans="2:13" x14ac:dyDescent="0.25">
      <c r="B11107" s="72" t="s">
        <v>12</v>
      </c>
      <c r="C11107" s="72" t="s">
        <v>13</v>
      </c>
      <c r="D11107" s="72" t="s">
        <v>14</v>
      </c>
      <c r="E11107" s="72" t="s">
        <v>33</v>
      </c>
      <c r="F11107" s="73">
        <v>18591</v>
      </c>
      <c r="G11107" s="72" t="s">
        <v>16</v>
      </c>
      <c r="H11107" s="72" t="s">
        <v>17</v>
      </c>
      <c r="I11107" s="72" t="s">
        <v>18</v>
      </c>
      <c r="J11107" s="72" t="s">
        <v>19</v>
      </c>
      <c r="K11107" s="72" t="s">
        <v>37</v>
      </c>
      <c r="L11107" s="72" t="s">
        <v>280</v>
      </c>
      <c r="M11107" s="72" t="s">
        <v>47</v>
      </c>
    </row>
    <row r="11108" spans="2:13" x14ac:dyDescent="0.25">
      <c r="B11108" s="72" t="s">
        <v>12</v>
      </c>
      <c r="C11108" s="72" t="s">
        <v>13</v>
      </c>
      <c r="D11108" s="72" t="s">
        <v>14</v>
      </c>
      <c r="E11108" s="72" t="s">
        <v>353</v>
      </c>
      <c r="F11108" s="73">
        <v>119595</v>
      </c>
      <c r="G11108" s="72" t="s">
        <v>16</v>
      </c>
      <c r="H11108" s="72" t="s">
        <v>24</v>
      </c>
      <c r="I11108" s="72" t="s">
        <v>18</v>
      </c>
      <c r="J11108" s="72" t="s">
        <v>19</v>
      </c>
      <c r="K11108" s="72" t="s">
        <v>25</v>
      </c>
      <c r="L11108" s="72" t="s">
        <v>198</v>
      </c>
      <c r="M11108" s="72" t="s">
        <v>133</v>
      </c>
    </row>
    <row r="11109" spans="2:13" x14ac:dyDescent="0.25">
      <c r="B11109" s="72" t="s">
        <v>12</v>
      </c>
      <c r="C11109" s="72" t="s">
        <v>13</v>
      </c>
      <c r="D11109" s="72" t="s">
        <v>14</v>
      </c>
      <c r="E11109" s="72" t="s">
        <v>144</v>
      </c>
      <c r="F11109" s="73">
        <v>45882</v>
      </c>
      <c r="G11109" s="72" t="s">
        <v>16</v>
      </c>
      <c r="H11109" s="72" t="s">
        <v>24</v>
      </c>
      <c r="I11109" s="72" t="s">
        <v>18</v>
      </c>
      <c r="J11109" s="72" t="s">
        <v>19</v>
      </c>
      <c r="K11109" s="72" t="s">
        <v>25</v>
      </c>
      <c r="L11109" s="72" t="s">
        <v>268</v>
      </c>
      <c r="M11109" s="72" t="s">
        <v>133</v>
      </c>
    </row>
    <row r="11110" spans="2:13" x14ac:dyDescent="0.25">
      <c r="B11110" s="72" t="s">
        <v>12</v>
      </c>
      <c r="C11110" s="72" t="s">
        <v>13</v>
      </c>
      <c r="D11110" s="72" t="s">
        <v>14</v>
      </c>
      <c r="E11110" s="72" t="s">
        <v>698</v>
      </c>
      <c r="F11110" s="73">
        <v>-265492</v>
      </c>
      <c r="G11110" s="72" t="s">
        <v>16</v>
      </c>
      <c r="H11110" s="72" t="s">
        <v>24</v>
      </c>
      <c r="I11110" s="72" t="s">
        <v>18</v>
      </c>
      <c r="J11110" s="72" t="s">
        <v>19</v>
      </c>
      <c r="K11110" s="72"/>
      <c r="L11110" s="72"/>
      <c r="M11110" s="72"/>
    </row>
    <row r="11111" spans="2:13" x14ac:dyDescent="0.25">
      <c r="B11111" s="72" t="s">
        <v>12</v>
      </c>
      <c r="C11111" s="72" t="s">
        <v>13</v>
      </c>
      <c r="D11111" s="72" t="s">
        <v>14</v>
      </c>
      <c r="E11111" s="72" t="s">
        <v>45</v>
      </c>
      <c r="F11111" s="73">
        <v>18192</v>
      </c>
      <c r="G11111" s="72" t="s">
        <v>16</v>
      </c>
      <c r="H11111" s="72" t="s">
        <v>24</v>
      </c>
      <c r="I11111" s="72" t="s">
        <v>18</v>
      </c>
      <c r="J11111" s="72" t="s">
        <v>19</v>
      </c>
      <c r="K11111" s="72" t="s">
        <v>37</v>
      </c>
      <c r="L11111" s="72" t="s">
        <v>38</v>
      </c>
      <c r="M11111" s="72" t="s">
        <v>57</v>
      </c>
    </row>
    <row r="11112" spans="2:13" x14ac:dyDescent="0.25">
      <c r="B11112" s="72" t="s">
        <v>12</v>
      </c>
      <c r="C11112" s="72" t="s">
        <v>13</v>
      </c>
      <c r="D11112" s="72" t="s">
        <v>14</v>
      </c>
      <c r="E11112" s="72" t="s">
        <v>83</v>
      </c>
      <c r="F11112" s="73">
        <v>1412</v>
      </c>
      <c r="G11112" s="72" t="s">
        <v>16</v>
      </c>
      <c r="H11112" s="72" t="s">
        <v>17</v>
      </c>
      <c r="I11112" s="72" t="s">
        <v>18</v>
      </c>
      <c r="J11112" s="72" t="s">
        <v>19</v>
      </c>
      <c r="K11112" s="72" t="s">
        <v>49</v>
      </c>
      <c r="L11112" s="72" t="s">
        <v>670</v>
      </c>
      <c r="M11112" s="72"/>
    </row>
    <row r="11113" spans="2:13" x14ac:dyDescent="0.25">
      <c r="B11113" s="72" t="s">
        <v>12</v>
      </c>
      <c r="C11113" s="72" t="s">
        <v>13</v>
      </c>
      <c r="D11113" s="72" t="s">
        <v>14</v>
      </c>
      <c r="E11113" s="72" t="s">
        <v>258</v>
      </c>
      <c r="F11113" s="73">
        <v>155779</v>
      </c>
      <c r="G11113" s="72" t="s">
        <v>16</v>
      </c>
      <c r="H11113" s="72" t="s">
        <v>17</v>
      </c>
      <c r="I11113" s="72" t="s">
        <v>18</v>
      </c>
      <c r="J11113" s="72" t="s">
        <v>19</v>
      </c>
      <c r="K11113" s="72" t="s">
        <v>49</v>
      </c>
      <c r="L11113" s="72" t="s">
        <v>288</v>
      </c>
      <c r="M11113" s="72" t="s">
        <v>259</v>
      </c>
    </row>
    <row r="11114" spans="2:13" x14ac:dyDescent="0.25">
      <c r="B11114" s="72" t="s">
        <v>12</v>
      </c>
      <c r="C11114" s="72" t="s">
        <v>13</v>
      </c>
      <c r="D11114" s="72" t="s">
        <v>14</v>
      </c>
      <c r="E11114" s="72" t="s">
        <v>51</v>
      </c>
      <c r="F11114" s="73">
        <v>156</v>
      </c>
      <c r="G11114" s="72" t="s">
        <v>16</v>
      </c>
      <c r="H11114" s="72" t="s">
        <v>24</v>
      </c>
      <c r="I11114" s="72" t="s">
        <v>18</v>
      </c>
      <c r="J11114" s="72" t="s">
        <v>19</v>
      </c>
      <c r="K11114" s="72" t="s">
        <v>99</v>
      </c>
      <c r="L11114" s="72" t="s">
        <v>305</v>
      </c>
      <c r="M11114" s="72"/>
    </row>
    <row r="11115" spans="2:13" x14ac:dyDescent="0.25">
      <c r="B11115" s="72" t="s">
        <v>12</v>
      </c>
      <c r="C11115" s="72" t="s">
        <v>13</v>
      </c>
      <c r="D11115" s="72" t="s">
        <v>14</v>
      </c>
      <c r="E11115" s="72" t="s">
        <v>68</v>
      </c>
      <c r="F11115" s="73">
        <v>-31463</v>
      </c>
      <c r="G11115" s="72" t="s">
        <v>16</v>
      </c>
      <c r="H11115" s="72" t="s">
        <v>24</v>
      </c>
      <c r="I11115" s="72" t="s">
        <v>18</v>
      </c>
      <c r="J11115" s="72" t="s">
        <v>19</v>
      </c>
      <c r="K11115" s="72" t="s">
        <v>49</v>
      </c>
      <c r="L11115" s="72" t="s">
        <v>670</v>
      </c>
      <c r="M11115" s="72"/>
    </row>
    <row r="11116" spans="2:13" x14ac:dyDescent="0.25">
      <c r="B11116" s="72" t="s">
        <v>12</v>
      </c>
      <c r="C11116" s="72" t="s">
        <v>13</v>
      </c>
      <c r="D11116" s="72" t="s">
        <v>14</v>
      </c>
      <c r="E11116" s="72" t="s">
        <v>94</v>
      </c>
      <c r="F11116" s="73">
        <v>5923</v>
      </c>
      <c r="G11116" s="72" t="s">
        <v>16</v>
      </c>
      <c r="H11116" s="72" t="s">
        <v>24</v>
      </c>
      <c r="I11116" s="72" t="s">
        <v>18</v>
      </c>
      <c r="J11116" s="72" t="s">
        <v>19</v>
      </c>
      <c r="K11116" s="72" t="s">
        <v>20</v>
      </c>
      <c r="L11116" s="72" t="s">
        <v>534</v>
      </c>
      <c r="M11116" s="72"/>
    </row>
    <row r="11117" spans="2:13" x14ac:dyDescent="0.25">
      <c r="B11117" s="72" t="s">
        <v>12</v>
      </c>
      <c r="C11117" s="72" t="s">
        <v>13</v>
      </c>
      <c r="D11117" s="72" t="s">
        <v>14</v>
      </c>
      <c r="E11117" s="72" t="s">
        <v>36</v>
      </c>
      <c r="F11117" s="73">
        <v>4905668</v>
      </c>
      <c r="G11117" s="72" t="s">
        <v>16</v>
      </c>
      <c r="H11117" s="72" t="s">
        <v>17</v>
      </c>
      <c r="I11117" s="72" t="s">
        <v>18</v>
      </c>
      <c r="J11117" s="72" t="s">
        <v>19</v>
      </c>
      <c r="K11117" s="72" t="s">
        <v>25</v>
      </c>
      <c r="L11117" s="72" t="s">
        <v>230</v>
      </c>
      <c r="M11117" s="72" t="s">
        <v>47</v>
      </c>
    </row>
    <row r="11118" spans="2:13" x14ac:dyDescent="0.25">
      <c r="B11118" s="72" t="s">
        <v>12</v>
      </c>
      <c r="C11118" s="72" t="s">
        <v>13</v>
      </c>
      <c r="D11118" s="72" t="s">
        <v>14</v>
      </c>
      <c r="E11118" s="72" t="s">
        <v>39</v>
      </c>
      <c r="F11118" s="73">
        <v>-19513</v>
      </c>
      <c r="G11118" s="72" t="s">
        <v>16</v>
      </c>
      <c r="H11118" s="72" t="s">
        <v>24</v>
      </c>
      <c r="I11118" s="72" t="s">
        <v>18</v>
      </c>
      <c r="J11118" s="72" t="s">
        <v>19</v>
      </c>
      <c r="K11118" s="72" t="s">
        <v>43</v>
      </c>
      <c r="L11118" s="72" t="s">
        <v>501</v>
      </c>
      <c r="M11118" s="72"/>
    </row>
    <row r="11119" spans="2:13" x14ac:dyDescent="0.25">
      <c r="B11119" s="72" t="s">
        <v>12</v>
      </c>
      <c r="C11119" s="72" t="s">
        <v>13</v>
      </c>
      <c r="D11119" s="72" t="s">
        <v>14</v>
      </c>
      <c r="E11119" s="72" t="s">
        <v>85</v>
      </c>
      <c r="F11119" s="73">
        <v>15008</v>
      </c>
      <c r="G11119" s="72" t="s">
        <v>16</v>
      </c>
      <c r="H11119" s="72" t="s">
        <v>24</v>
      </c>
      <c r="I11119" s="72" t="s">
        <v>18</v>
      </c>
      <c r="J11119" s="72" t="s">
        <v>19</v>
      </c>
      <c r="K11119" s="72" t="s">
        <v>185</v>
      </c>
      <c r="L11119" s="72" t="s">
        <v>440</v>
      </c>
      <c r="M11119" s="72"/>
    </row>
    <row r="11120" spans="2:13" x14ac:dyDescent="0.25">
      <c r="B11120" s="72" t="s">
        <v>12</v>
      </c>
      <c r="C11120" s="72" t="s">
        <v>13</v>
      </c>
      <c r="D11120" s="72" t="s">
        <v>14</v>
      </c>
      <c r="E11120" s="72" t="s">
        <v>51</v>
      </c>
      <c r="F11120" s="73">
        <v>373808</v>
      </c>
      <c r="G11120" s="72" t="s">
        <v>16</v>
      </c>
      <c r="H11120" s="72" t="s">
        <v>24</v>
      </c>
      <c r="I11120" s="72" t="s">
        <v>18</v>
      </c>
      <c r="J11120" s="72" t="s">
        <v>19</v>
      </c>
      <c r="K11120" s="72" t="s">
        <v>31</v>
      </c>
      <c r="L11120" s="72" t="s">
        <v>247</v>
      </c>
      <c r="M11120" s="72"/>
    </row>
    <row r="11121" spans="2:13" x14ac:dyDescent="0.25">
      <c r="B11121" s="72" t="s">
        <v>12</v>
      </c>
      <c r="C11121" s="72" t="s">
        <v>13</v>
      </c>
      <c r="D11121" s="72" t="s">
        <v>14</v>
      </c>
      <c r="E11121" s="72" t="s">
        <v>94</v>
      </c>
      <c r="F11121" s="73">
        <v>1077</v>
      </c>
      <c r="G11121" s="72" t="s">
        <v>16</v>
      </c>
      <c r="H11121" s="72" t="s">
        <v>17</v>
      </c>
      <c r="I11121" s="72" t="s">
        <v>18</v>
      </c>
      <c r="J11121" s="72" t="s">
        <v>19</v>
      </c>
      <c r="K11121" s="72" t="s">
        <v>37</v>
      </c>
      <c r="L11121" s="72" t="s">
        <v>509</v>
      </c>
      <c r="M11121" s="72"/>
    </row>
    <row r="11122" spans="2:13" x14ac:dyDescent="0.25">
      <c r="B11122" s="72" t="s">
        <v>12</v>
      </c>
      <c r="C11122" s="72" t="s">
        <v>13</v>
      </c>
      <c r="D11122" s="72" t="s">
        <v>14</v>
      </c>
      <c r="E11122" s="72" t="s">
        <v>146</v>
      </c>
      <c r="F11122" s="73">
        <v>-13</v>
      </c>
      <c r="G11122" s="72" t="s">
        <v>16</v>
      </c>
      <c r="H11122" s="72" t="s">
        <v>24</v>
      </c>
      <c r="I11122" s="72" t="s">
        <v>18</v>
      </c>
      <c r="J11122" s="72" t="s">
        <v>19</v>
      </c>
      <c r="K11122" s="72" t="s">
        <v>37</v>
      </c>
      <c r="L11122" s="72" t="s">
        <v>635</v>
      </c>
      <c r="M11122" s="72"/>
    </row>
    <row r="11123" spans="2:13" x14ac:dyDescent="0.25">
      <c r="B11123" s="72" t="s">
        <v>12</v>
      </c>
      <c r="C11123" s="72" t="s">
        <v>13</v>
      </c>
      <c r="D11123" s="72" t="s">
        <v>14</v>
      </c>
      <c r="E11123" s="72" t="s">
        <v>27</v>
      </c>
      <c r="F11123" s="73">
        <v>27570</v>
      </c>
      <c r="G11123" s="72" t="s">
        <v>16</v>
      </c>
      <c r="H11123" s="72" t="s">
        <v>24</v>
      </c>
      <c r="I11123" s="72" t="s">
        <v>18</v>
      </c>
      <c r="J11123" s="72" t="s">
        <v>19</v>
      </c>
      <c r="K11123" s="72" t="s">
        <v>25</v>
      </c>
      <c r="L11123" s="72" t="s">
        <v>281</v>
      </c>
      <c r="M11123" s="72" t="s">
        <v>29</v>
      </c>
    </row>
    <row r="11124" spans="2:13" x14ac:dyDescent="0.25">
      <c r="B11124" s="72" t="s">
        <v>12</v>
      </c>
      <c r="C11124" s="72" t="s">
        <v>13</v>
      </c>
      <c r="D11124" s="72" t="s">
        <v>14</v>
      </c>
      <c r="E11124" s="72" t="s">
        <v>81</v>
      </c>
      <c r="F11124" s="73">
        <v>3175471</v>
      </c>
      <c r="G11124" s="72" t="s">
        <v>16</v>
      </c>
      <c r="H11124" s="72" t="s">
        <v>24</v>
      </c>
      <c r="I11124" s="72" t="s">
        <v>18</v>
      </c>
      <c r="J11124" s="72" t="s">
        <v>19</v>
      </c>
      <c r="K11124" s="72" t="s">
        <v>63</v>
      </c>
      <c r="L11124" s="72" t="s">
        <v>632</v>
      </c>
      <c r="M11124" s="72" t="s">
        <v>29</v>
      </c>
    </row>
    <row r="11125" spans="2:13" x14ac:dyDescent="0.25">
      <c r="B11125" s="72" t="s">
        <v>12</v>
      </c>
      <c r="C11125" s="72" t="s">
        <v>13</v>
      </c>
      <c r="D11125" s="72" t="s">
        <v>14</v>
      </c>
      <c r="E11125" s="72" t="s">
        <v>79</v>
      </c>
      <c r="F11125" s="73">
        <v>-6</v>
      </c>
      <c r="G11125" s="72" t="s">
        <v>16</v>
      </c>
      <c r="H11125" s="72" t="s">
        <v>24</v>
      </c>
      <c r="I11125" s="72" t="s">
        <v>18</v>
      </c>
      <c r="J11125" s="72" t="s">
        <v>19</v>
      </c>
      <c r="K11125" s="72" t="s">
        <v>43</v>
      </c>
      <c r="L11125" s="72" t="s">
        <v>681</v>
      </c>
      <c r="M11125" s="72"/>
    </row>
    <row r="11126" spans="2:13" x14ac:dyDescent="0.25">
      <c r="B11126" s="72" t="s">
        <v>12</v>
      </c>
      <c r="C11126" s="72" t="s">
        <v>13</v>
      </c>
      <c r="D11126" s="72" t="s">
        <v>14</v>
      </c>
      <c r="E11126" s="72" t="s">
        <v>23</v>
      </c>
      <c r="F11126" s="73">
        <v>-69505</v>
      </c>
      <c r="G11126" s="72" t="s">
        <v>16</v>
      </c>
      <c r="H11126" s="72" t="s">
        <v>24</v>
      </c>
      <c r="I11126" s="72" t="s">
        <v>18</v>
      </c>
      <c r="J11126" s="72" t="s">
        <v>19</v>
      </c>
      <c r="K11126" s="72" t="s">
        <v>25</v>
      </c>
      <c r="L11126" s="72" t="s">
        <v>442</v>
      </c>
      <c r="M11126" s="72"/>
    </row>
    <row r="11127" spans="2:13" x14ac:dyDescent="0.25">
      <c r="B11127" s="72" t="s">
        <v>12</v>
      </c>
      <c r="C11127" s="72" t="s">
        <v>13</v>
      </c>
      <c r="D11127" s="72" t="s">
        <v>14</v>
      </c>
      <c r="E11127" s="72" t="s">
        <v>144</v>
      </c>
      <c r="F11127" s="73">
        <v>180217610</v>
      </c>
      <c r="G11127" s="72" t="s">
        <v>16</v>
      </c>
      <c r="H11127" s="72" t="s">
        <v>24</v>
      </c>
      <c r="I11127" s="72" t="s">
        <v>18</v>
      </c>
      <c r="J11127" s="72" t="s">
        <v>19</v>
      </c>
      <c r="K11127" s="72" t="s">
        <v>102</v>
      </c>
      <c r="L11127" s="72" t="s">
        <v>196</v>
      </c>
      <c r="M11127" s="72" t="s">
        <v>184</v>
      </c>
    </row>
    <row r="11128" spans="2:13" x14ac:dyDescent="0.25">
      <c r="B11128" s="72" t="s">
        <v>12</v>
      </c>
      <c r="C11128" s="72" t="s">
        <v>13</v>
      </c>
      <c r="D11128" s="72" t="s">
        <v>14</v>
      </c>
      <c r="E11128" s="72" t="s">
        <v>68</v>
      </c>
      <c r="F11128" s="73">
        <v>-2134</v>
      </c>
      <c r="G11128" s="72" t="s">
        <v>16</v>
      </c>
      <c r="H11128" s="72" t="s">
        <v>17</v>
      </c>
      <c r="I11128" s="72" t="s">
        <v>48</v>
      </c>
      <c r="J11128" s="72" t="s">
        <v>19</v>
      </c>
      <c r="K11128" s="72" t="s">
        <v>49</v>
      </c>
      <c r="L11128" s="72" t="s">
        <v>203</v>
      </c>
      <c r="M11128" s="72"/>
    </row>
    <row r="11129" spans="2:13" x14ac:dyDescent="0.25">
      <c r="B11129" s="72" t="s">
        <v>12</v>
      </c>
      <c r="C11129" s="72" t="s">
        <v>13</v>
      </c>
      <c r="D11129" s="72" t="s">
        <v>14</v>
      </c>
      <c r="E11129" s="72" t="s">
        <v>58</v>
      </c>
      <c r="F11129" s="73">
        <v>41209</v>
      </c>
      <c r="G11129" s="72" t="s">
        <v>16</v>
      </c>
      <c r="H11129" s="72" t="s">
        <v>17</v>
      </c>
      <c r="I11129" s="72" t="s">
        <v>48</v>
      </c>
      <c r="J11129" s="72" t="s">
        <v>19</v>
      </c>
      <c r="K11129" s="72" t="s">
        <v>49</v>
      </c>
      <c r="L11129" s="72" t="s">
        <v>222</v>
      </c>
      <c r="M11129" s="72" t="s">
        <v>47</v>
      </c>
    </row>
    <row r="11130" spans="2:13" x14ac:dyDescent="0.25">
      <c r="B11130" s="72" t="s">
        <v>12</v>
      </c>
      <c r="C11130" s="72" t="s">
        <v>13</v>
      </c>
      <c r="D11130" s="72" t="s">
        <v>14</v>
      </c>
      <c r="E11130" s="72" t="s">
        <v>55</v>
      </c>
      <c r="F11130" s="73">
        <v>132299330</v>
      </c>
      <c r="G11130" s="72" t="s">
        <v>16</v>
      </c>
      <c r="H11130" s="72" t="s">
        <v>24</v>
      </c>
      <c r="I11130" s="72" t="s">
        <v>18</v>
      </c>
      <c r="J11130" s="72" t="s">
        <v>19</v>
      </c>
      <c r="K11130" s="72" t="s">
        <v>37</v>
      </c>
      <c r="L11130" s="72" t="s">
        <v>291</v>
      </c>
      <c r="M11130" s="72" t="s">
        <v>57</v>
      </c>
    </row>
    <row r="11131" spans="2:13" x14ac:dyDescent="0.25">
      <c r="B11131" s="72" t="s">
        <v>12</v>
      </c>
      <c r="C11131" s="72" t="s">
        <v>13</v>
      </c>
      <c r="D11131" s="72" t="s">
        <v>14</v>
      </c>
      <c r="E11131" s="72" t="s">
        <v>85</v>
      </c>
      <c r="F11131" s="73">
        <v>232206</v>
      </c>
      <c r="G11131" s="72" t="s">
        <v>16</v>
      </c>
      <c r="H11131" s="72" t="s">
        <v>17</v>
      </c>
      <c r="I11131" s="72" t="s">
        <v>18</v>
      </c>
      <c r="J11131" s="72" t="s">
        <v>19</v>
      </c>
      <c r="K11131" s="72" t="s">
        <v>108</v>
      </c>
      <c r="L11131" s="72" t="s">
        <v>367</v>
      </c>
      <c r="M11131" s="72"/>
    </row>
    <row r="11132" spans="2:13" x14ac:dyDescent="0.25">
      <c r="B11132" s="72" t="s">
        <v>12</v>
      </c>
      <c r="C11132" s="72" t="s">
        <v>13</v>
      </c>
      <c r="D11132" s="72" t="s">
        <v>14</v>
      </c>
      <c r="E11132" s="72" t="s">
        <v>36</v>
      </c>
      <c r="F11132" s="73">
        <v>506</v>
      </c>
      <c r="G11132" s="72" t="s">
        <v>16</v>
      </c>
      <c r="H11132" s="72" t="s">
        <v>24</v>
      </c>
      <c r="I11132" s="72" t="s">
        <v>18</v>
      </c>
      <c r="J11132" s="72" t="s">
        <v>19</v>
      </c>
      <c r="K11132" s="72" t="s">
        <v>20</v>
      </c>
      <c r="L11132" s="72" t="s">
        <v>699</v>
      </c>
      <c r="M11132" s="72" t="s">
        <v>112</v>
      </c>
    </row>
    <row r="11133" spans="2:13" x14ac:dyDescent="0.25">
      <c r="B11133" s="72" t="s">
        <v>12</v>
      </c>
      <c r="C11133" s="72" t="s">
        <v>13</v>
      </c>
      <c r="D11133" s="72" t="s">
        <v>14</v>
      </c>
      <c r="E11133" s="72" t="s">
        <v>15</v>
      </c>
      <c r="F11133" s="73">
        <v>977225</v>
      </c>
      <c r="G11133" s="72" t="s">
        <v>16</v>
      </c>
      <c r="H11133" s="72" t="s">
        <v>24</v>
      </c>
      <c r="I11133" s="72" t="s">
        <v>18</v>
      </c>
      <c r="J11133" s="72" t="s">
        <v>19</v>
      </c>
      <c r="K11133" s="72" t="s">
        <v>37</v>
      </c>
      <c r="L11133" s="72" t="s">
        <v>588</v>
      </c>
      <c r="M11133" s="72" t="s">
        <v>67</v>
      </c>
    </row>
    <row r="11134" spans="2:13" x14ac:dyDescent="0.25">
      <c r="B11134" s="72" t="s">
        <v>12</v>
      </c>
      <c r="C11134" s="72" t="s">
        <v>13</v>
      </c>
      <c r="D11134" s="72" t="s">
        <v>14</v>
      </c>
      <c r="E11134" s="72" t="s">
        <v>51</v>
      </c>
      <c r="F11134" s="73">
        <v>226</v>
      </c>
      <c r="G11134" s="72" t="s">
        <v>16</v>
      </c>
      <c r="H11134" s="72" t="s">
        <v>24</v>
      </c>
      <c r="I11134" s="72" t="s">
        <v>18</v>
      </c>
      <c r="J11134" s="72" t="s">
        <v>540</v>
      </c>
      <c r="K11134" s="72" t="s">
        <v>99</v>
      </c>
      <c r="L11134" s="72" t="s">
        <v>361</v>
      </c>
      <c r="M11134" s="72"/>
    </row>
    <row r="11135" spans="2:13" x14ac:dyDescent="0.25">
      <c r="B11135" s="72" t="s">
        <v>12</v>
      </c>
      <c r="C11135" s="72" t="s">
        <v>13</v>
      </c>
      <c r="D11135" s="72" t="s">
        <v>14</v>
      </c>
      <c r="E11135" s="72" t="s">
        <v>144</v>
      </c>
      <c r="F11135" s="73">
        <v>209684</v>
      </c>
      <c r="G11135" s="72" t="s">
        <v>16</v>
      </c>
      <c r="H11135" s="72" t="s">
        <v>24</v>
      </c>
      <c r="I11135" s="72" t="s">
        <v>18</v>
      </c>
      <c r="J11135" s="72" t="s">
        <v>19</v>
      </c>
      <c r="K11135" s="72" t="s">
        <v>99</v>
      </c>
      <c r="L11135" s="72" t="s">
        <v>251</v>
      </c>
      <c r="M11135" s="72" t="s">
        <v>62</v>
      </c>
    </row>
    <row r="11136" spans="2:13" x14ac:dyDescent="0.25">
      <c r="B11136" s="72" t="s">
        <v>12</v>
      </c>
      <c r="C11136" s="72" t="s">
        <v>13</v>
      </c>
      <c r="D11136" s="72" t="s">
        <v>14</v>
      </c>
      <c r="E11136" s="72" t="s">
        <v>144</v>
      </c>
      <c r="F11136" s="73">
        <v>111221</v>
      </c>
      <c r="G11136" s="72" t="s">
        <v>16</v>
      </c>
      <c r="H11136" s="72" t="s">
        <v>24</v>
      </c>
      <c r="I11136" s="72" t="s">
        <v>18</v>
      </c>
      <c r="J11136" s="72" t="s">
        <v>19</v>
      </c>
      <c r="K11136" s="72" t="s">
        <v>25</v>
      </c>
      <c r="L11136" s="72" t="s">
        <v>159</v>
      </c>
      <c r="M11136" s="72" t="s">
        <v>22</v>
      </c>
    </row>
    <row r="11137" spans="2:13" x14ac:dyDescent="0.25">
      <c r="B11137" s="72" t="s">
        <v>12</v>
      </c>
      <c r="C11137" s="72" t="s">
        <v>13</v>
      </c>
      <c r="D11137" s="72" t="s">
        <v>14</v>
      </c>
      <c r="E11137" s="72" t="s">
        <v>68</v>
      </c>
      <c r="F11137" s="73">
        <v>-3379</v>
      </c>
      <c r="G11137" s="72" t="s">
        <v>16</v>
      </c>
      <c r="H11137" s="72" t="s">
        <v>24</v>
      </c>
      <c r="I11137" s="72" t="s">
        <v>48</v>
      </c>
      <c r="J11137" s="72" t="s">
        <v>19</v>
      </c>
      <c r="K11137" s="72" t="s">
        <v>49</v>
      </c>
      <c r="L11137" s="72" t="s">
        <v>209</v>
      </c>
      <c r="M11137" s="72"/>
    </row>
    <row r="11138" spans="2:13" x14ac:dyDescent="0.25">
      <c r="B11138" s="72" t="s">
        <v>12</v>
      </c>
      <c r="C11138" s="72" t="s">
        <v>13</v>
      </c>
      <c r="D11138" s="72" t="s">
        <v>14</v>
      </c>
      <c r="E11138" s="72" t="s">
        <v>65</v>
      </c>
      <c r="F11138" s="73">
        <v>83662</v>
      </c>
      <c r="G11138" s="72" t="s">
        <v>16</v>
      </c>
      <c r="H11138" s="72" t="s">
        <v>24</v>
      </c>
      <c r="I11138" s="72" t="s">
        <v>18</v>
      </c>
      <c r="J11138" s="72" t="s">
        <v>19</v>
      </c>
      <c r="K11138" s="72" t="s">
        <v>96</v>
      </c>
      <c r="L11138" s="72" t="s">
        <v>298</v>
      </c>
      <c r="M11138" s="72" t="s">
        <v>133</v>
      </c>
    </row>
    <row r="11139" spans="2:13" x14ac:dyDescent="0.25">
      <c r="B11139" s="72" t="s">
        <v>12</v>
      </c>
      <c r="C11139" s="72" t="s">
        <v>13</v>
      </c>
      <c r="D11139" s="72" t="s">
        <v>14</v>
      </c>
      <c r="E11139" s="72" t="s">
        <v>228</v>
      </c>
      <c r="F11139" s="73">
        <v>16537</v>
      </c>
      <c r="G11139" s="72" t="s">
        <v>16</v>
      </c>
      <c r="H11139" s="72" t="s">
        <v>24</v>
      </c>
      <c r="I11139" s="72" t="s">
        <v>18</v>
      </c>
      <c r="J11139" s="72" t="s">
        <v>19</v>
      </c>
      <c r="K11139" s="72" t="s">
        <v>37</v>
      </c>
      <c r="L11139" s="72" t="s">
        <v>581</v>
      </c>
      <c r="M11139" s="72" t="s">
        <v>133</v>
      </c>
    </row>
    <row r="11140" spans="2:13" x14ac:dyDescent="0.25">
      <c r="B11140" s="72" t="s">
        <v>12</v>
      </c>
      <c r="C11140" s="72" t="s">
        <v>13</v>
      </c>
      <c r="D11140" s="72" t="s">
        <v>14</v>
      </c>
      <c r="E11140" s="72" t="s">
        <v>353</v>
      </c>
      <c r="F11140" s="73">
        <v>10499</v>
      </c>
      <c r="G11140" s="72" t="s">
        <v>16</v>
      </c>
      <c r="H11140" s="72" t="s">
        <v>24</v>
      </c>
      <c r="I11140" s="72" t="s">
        <v>48</v>
      </c>
      <c r="J11140" s="72" t="s">
        <v>19</v>
      </c>
      <c r="K11140" s="72" t="s">
        <v>43</v>
      </c>
      <c r="L11140" s="72" t="s">
        <v>322</v>
      </c>
      <c r="M11140" s="72" t="s">
        <v>67</v>
      </c>
    </row>
    <row r="11141" spans="2:13" x14ac:dyDescent="0.25">
      <c r="B11141" s="72" t="s">
        <v>12</v>
      </c>
      <c r="C11141" s="72" t="s">
        <v>13</v>
      </c>
      <c r="D11141" s="72" t="s">
        <v>14</v>
      </c>
      <c r="E11141" s="72" t="s">
        <v>33</v>
      </c>
      <c r="F11141" s="73">
        <v>274</v>
      </c>
      <c r="G11141" s="72" t="s">
        <v>16</v>
      </c>
      <c r="H11141" s="72" t="s">
        <v>17</v>
      </c>
      <c r="I11141" s="72" t="s">
        <v>18</v>
      </c>
      <c r="J11141" s="72" t="s">
        <v>19</v>
      </c>
      <c r="K11141" s="72" t="s">
        <v>25</v>
      </c>
      <c r="L11141" s="72" t="s">
        <v>423</v>
      </c>
      <c r="M11141" s="72" t="s">
        <v>302</v>
      </c>
    </row>
    <row r="11142" spans="2:13" x14ac:dyDescent="0.25">
      <c r="B11142" s="72" t="s">
        <v>12</v>
      </c>
      <c r="C11142" s="72" t="s">
        <v>13</v>
      </c>
      <c r="D11142" s="72" t="s">
        <v>14</v>
      </c>
      <c r="E11142" s="72" t="s">
        <v>30</v>
      </c>
      <c r="F11142" s="73">
        <v>-10</v>
      </c>
      <c r="G11142" s="72" t="s">
        <v>16</v>
      </c>
      <c r="H11142" s="72" t="s">
        <v>24</v>
      </c>
      <c r="I11142" s="72" t="s">
        <v>18</v>
      </c>
      <c r="J11142" s="72" t="s">
        <v>19</v>
      </c>
      <c r="K11142" s="72" t="s">
        <v>25</v>
      </c>
      <c r="L11142" s="72" t="s">
        <v>385</v>
      </c>
      <c r="M11142" s="72"/>
    </row>
    <row r="11143" spans="2:13" x14ac:dyDescent="0.25">
      <c r="B11143" s="72" t="s">
        <v>12</v>
      </c>
      <c r="C11143" s="72" t="s">
        <v>13</v>
      </c>
      <c r="D11143" s="72" t="s">
        <v>14</v>
      </c>
      <c r="E11143" s="72" t="s">
        <v>39</v>
      </c>
      <c r="F11143" s="73">
        <v>-97965</v>
      </c>
      <c r="G11143" s="72" t="s">
        <v>16</v>
      </c>
      <c r="H11143" s="72" t="s">
        <v>24</v>
      </c>
      <c r="I11143" s="72" t="s">
        <v>18</v>
      </c>
      <c r="J11143" s="72" t="s">
        <v>19</v>
      </c>
      <c r="K11143" s="72" t="s">
        <v>99</v>
      </c>
      <c r="L11143" s="72" t="s">
        <v>373</v>
      </c>
      <c r="M11143" s="72"/>
    </row>
    <row r="11144" spans="2:13" x14ac:dyDescent="0.25">
      <c r="B11144" s="72" t="s">
        <v>12</v>
      </c>
      <c r="C11144" s="72" t="s">
        <v>13</v>
      </c>
      <c r="D11144" s="72" t="s">
        <v>14</v>
      </c>
      <c r="E11144" s="72" t="s">
        <v>51</v>
      </c>
      <c r="F11144" s="73">
        <v>386</v>
      </c>
      <c r="G11144" s="72" t="s">
        <v>16</v>
      </c>
      <c r="H11144" s="72" t="s">
        <v>17</v>
      </c>
      <c r="I11144" s="72" t="s">
        <v>18</v>
      </c>
      <c r="J11144" s="72" t="s">
        <v>19</v>
      </c>
      <c r="K11144" s="72" t="s">
        <v>25</v>
      </c>
      <c r="L11144" s="72" t="s">
        <v>382</v>
      </c>
      <c r="M11144" s="72"/>
    </row>
    <row r="11145" spans="2:13" x14ac:dyDescent="0.25">
      <c r="B11145" s="72" t="s">
        <v>12</v>
      </c>
      <c r="C11145" s="72" t="s">
        <v>13</v>
      </c>
      <c r="D11145" s="72" t="s">
        <v>14</v>
      </c>
      <c r="E11145" s="72" t="s">
        <v>68</v>
      </c>
      <c r="F11145" s="73">
        <v>-21221</v>
      </c>
      <c r="G11145" s="72" t="s">
        <v>16</v>
      </c>
      <c r="H11145" s="72" t="s">
        <v>17</v>
      </c>
      <c r="I11145" s="72" t="s">
        <v>18</v>
      </c>
      <c r="J11145" s="72" t="s">
        <v>19</v>
      </c>
      <c r="K11145" s="72" t="s">
        <v>25</v>
      </c>
      <c r="L11145" s="72" t="s">
        <v>323</v>
      </c>
      <c r="M11145" s="72"/>
    </row>
    <row r="11146" spans="2:13" x14ac:dyDescent="0.25">
      <c r="B11146" s="72" t="s">
        <v>12</v>
      </c>
      <c r="C11146" s="72" t="s">
        <v>13</v>
      </c>
      <c r="D11146" s="72" t="s">
        <v>14</v>
      </c>
      <c r="E11146" s="72" t="s">
        <v>51</v>
      </c>
      <c r="F11146" s="73">
        <v>1525</v>
      </c>
      <c r="G11146" s="72" t="s">
        <v>16</v>
      </c>
      <c r="H11146" s="72" t="s">
        <v>17</v>
      </c>
      <c r="I11146" s="72" t="s">
        <v>18</v>
      </c>
      <c r="J11146" s="72" t="s">
        <v>19</v>
      </c>
      <c r="K11146" s="72" t="s">
        <v>25</v>
      </c>
      <c r="L11146" s="72" t="s">
        <v>516</v>
      </c>
      <c r="M11146" s="72"/>
    </row>
    <row r="11147" spans="2:13" x14ac:dyDescent="0.25">
      <c r="B11147" s="72" t="s">
        <v>12</v>
      </c>
      <c r="C11147" s="72" t="s">
        <v>13</v>
      </c>
      <c r="D11147" s="72" t="s">
        <v>14</v>
      </c>
      <c r="E11147" s="72" t="s">
        <v>94</v>
      </c>
      <c r="F11147" s="73">
        <v>7614</v>
      </c>
      <c r="G11147" s="72" t="s">
        <v>16</v>
      </c>
      <c r="H11147" s="72" t="s">
        <v>24</v>
      </c>
      <c r="I11147" s="72" t="s">
        <v>18</v>
      </c>
      <c r="J11147" s="72" t="s">
        <v>19</v>
      </c>
      <c r="K11147" s="72" t="s">
        <v>37</v>
      </c>
      <c r="L11147" s="72" t="s">
        <v>485</v>
      </c>
      <c r="M11147" s="72"/>
    </row>
    <row r="11148" spans="2:13" x14ac:dyDescent="0.25">
      <c r="B11148" s="72" t="s">
        <v>12</v>
      </c>
      <c r="C11148" s="72" t="s">
        <v>13</v>
      </c>
      <c r="D11148" s="72" t="s">
        <v>14</v>
      </c>
      <c r="E11148" s="72" t="s">
        <v>83</v>
      </c>
      <c r="F11148" s="73">
        <v>120707</v>
      </c>
      <c r="G11148" s="72" t="s">
        <v>16</v>
      </c>
      <c r="H11148" s="72" t="s">
        <v>24</v>
      </c>
      <c r="I11148" s="72" t="s">
        <v>18</v>
      </c>
      <c r="J11148" s="72" t="s">
        <v>19</v>
      </c>
      <c r="K11148" s="72" t="s">
        <v>37</v>
      </c>
      <c r="L11148" s="72" t="s">
        <v>324</v>
      </c>
      <c r="M11148" s="72"/>
    </row>
    <row r="11149" spans="2:13" x14ac:dyDescent="0.25">
      <c r="B11149" s="72" t="s">
        <v>12</v>
      </c>
      <c r="C11149" s="72" t="s">
        <v>13</v>
      </c>
      <c r="D11149" s="72" t="s">
        <v>14</v>
      </c>
      <c r="E11149" s="72" t="s">
        <v>79</v>
      </c>
      <c r="F11149" s="73">
        <v>-2</v>
      </c>
      <c r="G11149" s="72" t="s">
        <v>16</v>
      </c>
      <c r="H11149" s="72" t="s">
        <v>17</v>
      </c>
      <c r="I11149" s="72" t="s">
        <v>18</v>
      </c>
      <c r="J11149" s="72" t="s">
        <v>19</v>
      </c>
      <c r="K11149" s="72" t="s">
        <v>25</v>
      </c>
      <c r="L11149" s="72" t="s">
        <v>448</v>
      </c>
      <c r="M11149" s="72"/>
    </row>
    <row r="11150" spans="2:13" x14ac:dyDescent="0.25">
      <c r="B11150" s="72" t="s">
        <v>12</v>
      </c>
      <c r="C11150" s="72" t="s">
        <v>13</v>
      </c>
      <c r="D11150" s="72" t="s">
        <v>14</v>
      </c>
      <c r="E11150" s="72" t="s">
        <v>94</v>
      </c>
      <c r="F11150" s="73">
        <v>174</v>
      </c>
      <c r="G11150" s="72" t="s">
        <v>16</v>
      </c>
      <c r="H11150" s="72" t="s">
        <v>24</v>
      </c>
      <c r="I11150" s="72" t="s">
        <v>48</v>
      </c>
      <c r="J11150" s="72" t="s">
        <v>19</v>
      </c>
      <c r="K11150" s="72" t="s">
        <v>49</v>
      </c>
      <c r="L11150" s="72" t="s">
        <v>73</v>
      </c>
      <c r="M11150" s="72"/>
    </row>
    <row r="11151" spans="2:13" x14ac:dyDescent="0.25">
      <c r="B11151" s="72" t="s">
        <v>12</v>
      </c>
      <c r="C11151" s="72" t="s">
        <v>13</v>
      </c>
      <c r="D11151" s="72" t="s">
        <v>14</v>
      </c>
      <c r="E11151" s="72" t="s">
        <v>41</v>
      </c>
      <c r="F11151" s="73">
        <v>-210</v>
      </c>
      <c r="G11151" s="72" t="s">
        <v>16</v>
      </c>
      <c r="H11151" s="72" t="s">
        <v>24</v>
      </c>
      <c r="I11151" s="72" t="s">
        <v>18</v>
      </c>
      <c r="J11151" s="72" t="s">
        <v>19</v>
      </c>
      <c r="K11151" s="72" t="s">
        <v>117</v>
      </c>
      <c r="L11151" s="72" t="s">
        <v>216</v>
      </c>
      <c r="M11151" s="72"/>
    </row>
    <row r="11152" spans="2:13" x14ac:dyDescent="0.25">
      <c r="B11152" s="72" t="s">
        <v>12</v>
      </c>
      <c r="C11152" s="72" t="s">
        <v>13</v>
      </c>
      <c r="D11152" s="72" t="s">
        <v>14</v>
      </c>
      <c r="E11152" s="72" t="s">
        <v>79</v>
      </c>
      <c r="F11152" s="73">
        <v>-21522</v>
      </c>
      <c r="G11152" s="72" t="s">
        <v>16</v>
      </c>
      <c r="H11152" s="72" t="s">
        <v>24</v>
      </c>
      <c r="I11152" s="72" t="s">
        <v>18</v>
      </c>
      <c r="J11152" s="72" t="s">
        <v>19</v>
      </c>
      <c r="K11152" s="72" t="s">
        <v>49</v>
      </c>
      <c r="L11152" s="72" t="s">
        <v>105</v>
      </c>
      <c r="M11152" s="72"/>
    </row>
    <row r="11153" spans="2:13" x14ac:dyDescent="0.25">
      <c r="B11153" s="72" t="s">
        <v>12</v>
      </c>
      <c r="C11153" s="72" t="s">
        <v>13</v>
      </c>
      <c r="D11153" s="72" t="s">
        <v>14</v>
      </c>
      <c r="E11153" s="72" t="s">
        <v>36</v>
      </c>
      <c r="F11153" s="73">
        <v>6426</v>
      </c>
      <c r="G11153" s="72" t="s">
        <v>16</v>
      </c>
      <c r="H11153" s="72" t="s">
        <v>17</v>
      </c>
      <c r="I11153" s="72" t="s">
        <v>18</v>
      </c>
      <c r="J11153" s="72" t="s">
        <v>19</v>
      </c>
      <c r="K11153" s="72" t="s">
        <v>25</v>
      </c>
      <c r="L11153" s="72" t="s">
        <v>360</v>
      </c>
      <c r="M11153" s="72" t="s">
        <v>57</v>
      </c>
    </row>
    <row r="11154" spans="2:13" x14ac:dyDescent="0.25">
      <c r="B11154" s="72" t="s">
        <v>12</v>
      </c>
      <c r="C11154" s="72" t="s">
        <v>13</v>
      </c>
      <c r="D11154" s="72" t="s">
        <v>14</v>
      </c>
      <c r="E11154" s="72" t="s">
        <v>55</v>
      </c>
      <c r="F11154" s="73">
        <v>101737</v>
      </c>
      <c r="G11154" s="72" t="s">
        <v>16</v>
      </c>
      <c r="H11154" s="72" t="s">
        <v>24</v>
      </c>
      <c r="I11154" s="72" t="s">
        <v>48</v>
      </c>
      <c r="J11154" s="72" t="s">
        <v>19</v>
      </c>
      <c r="K11154" s="72" t="s">
        <v>37</v>
      </c>
      <c r="L11154" s="72" t="s">
        <v>177</v>
      </c>
      <c r="M11154" s="72" t="s">
        <v>57</v>
      </c>
    </row>
    <row r="11155" spans="2:13" x14ac:dyDescent="0.25">
      <c r="B11155" s="72" t="s">
        <v>12</v>
      </c>
      <c r="C11155" s="72" t="s">
        <v>13</v>
      </c>
      <c r="D11155" s="72" t="s">
        <v>14</v>
      </c>
      <c r="E11155" s="72" t="s">
        <v>39</v>
      </c>
      <c r="F11155" s="73">
        <v>-194463</v>
      </c>
      <c r="G11155" s="72" t="s">
        <v>16</v>
      </c>
      <c r="H11155" s="72" t="s">
        <v>24</v>
      </c>
      <c r="I11155" s="72" t="s">
        <v>18</v>
      </c>
      <c r="J11155" s="72" t="s">
        <v>19</v>
      </c>
      <c r="K11155" s="72" t="s">
        <v>25</v>
      </c>
      <c r="L11155" s="72" t="s">
        <v>410</v>
      </c>
      <c r="M11155" s="72"/>
    </row>
    <row r="11156" spans="2:13" x14ac:dyDescent="0.25">
      <c r="B11156" s="72" t="s">
        <v>12</v>
      </c>
      <c r="C11156" s="72" t="s">
        <v>13</v>
      </c>
      <c r="D11156" s="72" t="s">
        <v>14</v>
      </c>
      <c r="E11156" s="72" t="s">
        <v>27</v>
      </c>
      <c r="F11156" s="73">
        <v>791433</v>
      </c>
      <c r="G11156" s="72" t="s">
        <v>16</v>
      </c>
      <c r="H11156" s="72" t="s">
        <v>24</v>
      </c>
      <c r="I11156" s="72" t="s">
        <v>18</v>
      </c>
      <c r="J11156" s="72" t="s">
        <v>19</v>
      </c>
      <c r="K11156" s="72" t="s">
        <v>37</v>
      </c>
      <c r="L11156" s="72" t="s">
        <v>521</v>
      </c>
      <c r="M11156" s="72" t="s">
        <v>29</v>
      </c>
    </row>
    <row r="11157" spans="2:13" x14ac:dyDescent="0.25">
      <c r="B11157" s="72" t="s">
        <v>12</v>
      </c>
      <c r="C11157" s="72" t="s">
        <v>13</v>
      </c>
      <c r="D11157" s="72" t="s">
        <v>14</v>
      </c>
      <c r="E11157" s="72" t="s">
        <v>85</v>
      </c>
      <c r="F11157" s="73">
        <v>165165</v>
      </c>
      <c r="G11157" s="72" t="s">
        <v>16</v>
      </c>
      <c r="H11157" s="72" t="s">
        <v>24</v>
      </c>
      <c r="I11157" s="72" t="s">
        <v>18</v>
      </c>
      <c r="J11157" s="72" t="s">
        <v>19</v>
      </c>
      <c r="K11157" s="72" t="s">
        <v>99</v>
      </c>
      <c r="L11157" s="72" t="s">
        <v>366</v>
      </c>
      <c r="M11157" s="72"/>
    </row>
    <row r="11158" spans="2:13" x14ac:dyDescent="0.25">
      <c r="B11158" s="72" t="s">
        <v>12</v>
      </c>
      <c r="C11158" s="72" t="s">
        <v>13</v>
      </c>
      <c r="D11158" s="72" t="s">
        <v>14</v>
      </c>
      <c r="E11158" s="72" t="s">
        <v>74</v>
      </c>
      <c r="F11158" s="73">
        <v>33589</v>
      </c>
      <c r="G11158" s="72" t="s">
        <v>16</v>
      </c>
      <c r="H11158" s="72" t="s">
        <v>24</v>
      </c>
      <c r="I11158" s="72" t="s">
        <v>18</v>
      </c>
      <c r="J11158" s="72" t="s">
        <v>19</v>
      </c>
      <c r="K11158" s="72" t="s">
        <v>157</v>
      </c>
      <c r="L11158" s="72" t="s">
        <v>640</v>
      </c>
      <c r="M11158" s="72" t="s">
        <v>112</v>
      </c>
    </row>
    <row r="11159" spans="2:13" x14ac:dyDescent="0.25">
      <c r="B11159" s="72" t="s">
        <v>12</v>
      </c>
      <c r="C11159" s="72" t="s">
        <v>13</v>
      </c>
      <c r="D11159" s="72" t="s">
        <v>14</v>
      </c>
      <c r="E11159" s="72" t="s">
        <v>41</v>
      </c>
      <c r="F11159" s="73">
        <v>-279</v>
      </c>
      <c r="G11159" s="72" t="s">
        <v>16</v>
      </c>
      <c r="H11159" s="72" t="s">
        <v>17</v>
      </c>
      <c r="I11159" s="72" t="s">
        <v>18</v>
      </c>
      <c r="J11159" s="72" t="s">
        <v>19</v>
      </c>
      <c r="K11159" s="72" t="s">
        <v>25</v>
      </c>
      <c r="L11159" s="72" t="s">
        <v>139</v>
      </c>
      <c r="M11159" s="72"/>
    </row>
    <row r="11160" spans="2:13" x14ac:dyDescent="0.25">
      <c r="B11160" s="72" t="s">
        <v>12</v>
      </c>
      <c r="C11160" s="72" t="s">
        <v>13</v>
      </c>
      <c r="D11160" s="72" t="s">
        <v>14</v>
      </c>
      <c r="E11160" s="72" t="s">
        <v>83</v>
      </c>
      <c r="F11160" s="73">
        <v>374507</v>
      </c>
      <c r="G11160" s="72" t="s">
        <v>16</v>
      </c>
      <c r="H11160" s="72" t="s">
        <v>17</v>
      </c>
      <c r="I11160" s="72" t="s">
        <v>18</v>
      </c>
      <c r="J11160" s="72" t="s">
        <v>227</v>
      </c>
      <c r="K11160" s="72" t="s">
        <v>25</v>
      </c>
      <c r="L11160" s="72" t="s">
        <v>296</v>
      </c>
      <c r="M11160" s="72"/>
    </row>
    <row r="11161" spans="2:13" x14ac:dyDescent="0.25">
      <c r="B11161" s="72" t="s">
        <v>12</v>
      </c>
      <c r="C11161" s="72" t="s">
        <v>13</v>
      </c>
      <c r="D11161" s="72" t="s">
        <v>14</v>
      </c>
      <c r="E11161" s="72" t="s">
        <v>41</v>
      </c>
      <c r="F11161" s="73">
        <v>-2679</v>
      </c>
      <c r="G11161" s="72" t="s">
        <v>16</v>
      </c>
      <c r="H11161" s="72" t="s">
        <v>17</v>
      </c>
      <c r="I11161" s="72" t="s">
        <v>18</v>
      </c>
      <c r="J11161" s="72" t="s">
        <v>19</v>
      </c>
      <c r="K11161" s="72" t="s">
        <v>25</v>
      </c>
      <c r="L11161" s="72" t="s">
        <v>180</v>
      </c>
      <c r="M11161" s="72"/>
    </row>
    <row r="11162" spans="2:13" x14ac:dyDescent="0.25">
      <c r="B11162" s="72" t="s">
        <v>12</v>
      </c>
      <c r="C11162" s="72" t="s">
        <v>13</v>
      </c>
      <c r="D11162" s="72" t="s">
        <v>14</v>
      </c>
      <c r="E11162" s="72" t="s">
        <v>79</v>
      </c>
      <c r="F11162" s="73">
        <v>-9997</v>
      </c>
      <c r="G11162" s="72" t="s">
        <v>16</v>
      </c>
      <c r="H11162" s="72" t="s">
        <v>24</v>
      </c>
      <c r="I11162" s="72" t="s">
        <v>18</v>
      </c>
      <c r="J11162" s="72" t="s">
        <v>19</v>
      </c>
      <c r="K11162" s="72" t="s">
        <v>25</v>
      </c>
      <c r="L11162" s="72" t="s">
        <v>442</v>
      </c>
      <c r="M11162" s="72"/>
    </row>
    <row r="11163" spans="2:13" x14ac:dyDescent="0.25">
      <c r="B11163" s="72" t="s">
        <v>12</v>
      </c>
      <c r="C11163" s="72" t="s">
        <v>13</v>
      </c>
      <c r="D11163" s="72" t="s">
        <v>14</v>
      </c>
      <c r="E11163" s="72" t="s">
        <v>94</v>
      </c>
      <c r="F11163" s="73">
        <v>69458</v>
      </c>
      <c r="G11163" s="72" t="s">
        <v>16</v>
      </c>
      <c r="H11163" s="72" t="s">
        <v>17</v>
      </c>
      <c r="I11163" s="72" t="s">
        <v>18</v>
      </c>
      <c r="J11163" s="72" t="s">
        <v>19</v>
      </c>
      <c r="K11163" s="72" t="s">
        <v>37</v>
      </c>
      <c r="L11163" s="72" t="s">
        <v>412</v>
      </c>
      <c r="M11163" s="72"/>
    </row>
    <row r="11164" spans="2:13" x14ac:dyDescent="0.25">
      <c r="B11164" s="72" t="s">
        <v>12</v>
      </c>
      <c r="C11164" s="72" t="s">
        <v>13</v>
      </c>
      <c r="D11164" s="72" t="s">
        <v>14</v>
      </c>
      <c r="E11164" s="72" t="s">
        <v>79</v>
      </c>
      <c r="F11164" s="73">
        <v>-2459</v>
      </c>
      <c r="G11164" s="72" t="s">
        <v>16</v>
      </c>
      <c r="H11164" s="72" t="s">
        <v>24</v>
      </c>
      <c r="I11164" s="72" t="s">
        <v>18</v>
      </c>
      <c r="J11164" s="72" t="s">
        <v>19</v>
      </c>
      <c r="K11164" s="72" t="s">
        <v>25</v>
      </c>
      <c r="L11164" s="72" t="s">
        <v>441</v>
      </c>
      <c r="M11164" s="72"/>
    </row>
    <row r="11165" spans="2:13" x14ac:dyDescent="0.25">
      <c r="B11165" s="72" t="s">
        <v>12</v>
      </c>
      <c r="C11165" s="72" t="s">
        <v>13</v>
      </c>
      <c r="D11165" s="72" t="s">
        <v>14</v>
      </c>
      <c r="E11165" s="72" t="s">
        <v>83</v>
      </c>
      <c r="F11165" s="73">
        <v>487</v>
      </c>
      <c r="G11165" s="72" t="s">
        <v>16</v>
      </c>
      <c r="H11165" s="72" t="s">
        <v>24</v>
      </c>
      <c r="I11165" s="72" t="s">
        <v>18</v>
      </c>
      <c r="J11165" s="72" t="s">
        <v>227</v>
      </c>
      <c r="K11165" s="72" t="s">
        <v>117</v>
      </c>
      <c r="L11165" s="72" t="s">
        <v>520</v>
      </c>
      <c r="M11165" s="72"/>
    </row>
    <row r="11166" spans="2:13" x14ac:dyDescent="0.25">
      <c r="B11166" s="72" t="s">
        <v>12</v>
      </c>
      <c r="C11166" s="72" t="s">
        <v>13</v>
      </c>
      <c r="D11166" s="72" t="s">
        <v>14</v>
      </c>
      <c r="E11166" s="72" t="s">
        <v>79</v>
      </c>
      <c r="F11166" s="73">
        <v>-60</v>
      </c>
      <c r="G11166" s="72" t="s">
        <v>16</v>
      </c>
      <c r="H11166" s="72" t="s">
        <v>24</v>
      </c>
      <c r="I11166" s="72" t="s">
        <v>18</v>
      </c>
      <c r="J11166" s="72" t="s">
        <v>19</v>
      </c>
      <c r="K11166" s="72" t="s">
        <v>25</v>
      </c>
      <c r="L11166" s="72" t="s">
        <v>512</v>
      </c>
      <c r="M11166" s="72"/>
    </row>
    <row r="11167" spans="2:13" x14ac:dyDescent="0.25">
      <c r="B11167" s="72" t="s">
        <v>12</v>
      </c>
      <c r="C11167" s="72" t="s">
        <v>13</v>
      </c>
      <c r="D11167" s="72" t="s">
        <v>14</v>
      </c>
      <c r="E11167" s="72" t="s">
        <v>33</v>
      </c>
      <c r="F11167" s="73">
        <v>14267</v>
      </c>
      <c r="G11167" s="72" t="s">
        <v>16</v>
      </c>
      <c r="H11167" s="72" t="s">
        <v>24</v>
      </c>
      <c r="I11167" s="72" t="s">
        <v>18</v>
      </c>
      <c r="J11167" s="72" t="s">
        <v>19</v>
      </c>
      <c r="K11167" s="72" t="s">
        <v>25</v>
      </c>
      <c r="L11167" s="72" t="s">
        <v>377</v>
      </c>
      <c r="M11167" s="72" t="s">
        <v>47</v>
      </c>
    </row>
    <row r="11168" spans="2:13" x14ac:dyDescent="0.25">
      <c r="B11168" s="72" t="s">
        <v>12</v>
      </c>
      <c r="C11168" s="72" t="s">
        <v>13</v>
      </c>
      <c r="D11168" s="72" t="s">
        <v>14</v>
      </c>
      <c r="E11168" s="72" t="s">
        <v>79</v>
      </c>
      <c r="F11168" s="73">
        <v>-6717</v>
      </c>
      <c r="G11168" s="72" t="s">
        <v>16</v>
      </c>
      <c r="H11168" s="72" t="s">
        <v>24</v>
      </c>
      <c r="I11168" s="72" t="s">
        <v>18</v>
      </c>
      <c r="J11168" s="72" t="s">
        <v>19</v>
      </c>
      <c r="K11168" s="72" t="s">
        <v>49</v>
      </c>
      <c r="L11168" s="72" t="s">
        <v>95</v>
      </c>
      <c r="M11168" s="72"/>
    </row>
    <row r="11169" spans="2:13" x14ac:dyDescent="0.25">
      <c r="B11169" s="72" t="s">
        <v>12</v>
      </c>
      <c r="C11169" s="72" t="s">
        <v>13</v>
      </c>
      <c r="D11169" s="72" t="s">
        <v>14</v>
      </c>
      <c r="E11169" s="72" t="s">
        <v>74</v>
      </c>
      <c r="F11169" s="73">
        <v>697</v>
      </c>
      <c r="G11169" s="72" t="s">
        <v>16</v>
      </c>
      <c r="H11169" s="72" t="s">
        <v>24</v>
      </c>
      <c r="I11169" s="72" t="s">
        <v>18</v>
      </c>
      <c r="J11169" s="72" t="s">
        <v>19</v>
      </c>
      <c r="K11169" s="72" t="s">
        <v>96</v>
      </c>
      <c r="L11169" s="72" t="s">
        <v>415</v>
      </c>
      <c r="M11169" s="72" t="s">
        <v>302</v>
      </c>
    </row>
    <row r="11170" spans="2:13" x14ac:dyDescent="0.25">
      <c r="B11170" s="72" t="s">
        <v>12</v>
      </c>
      <c r="C11170" s="72" t="s">
        <v>13</v>
      </c>
      <c r="D11170" s="72" t="s">
        <v>14</v>
      </c>
      <c r="E11170" s="72" t="s">
        <v>81</v>
      </c>
      <c r="F11170" s="73">
        <v>135041</v>
      </c>
      <c r="G11170" s="72" t="s">
        <v>16</v>
      </c>
      <c r="H11170" s="72" t="s">
        <v>17</v>
      </c>
      <c r="I11170" s="72" t="s">
        <v>18</v>
      </c>
      <c r="J11170" s="72" t="s">
        <v>19</v>
      </c>
      <c r="K11170" s="72" t="s">
        <v>20</v>
      </c>
      <c r="L11170" s="72" t="s">
        <v>284</v>
      </c>
      <c r="M11170" s="72" t="s">
        <v>29</v>
      </c>
    </row>
    <row r="11171" spans="2:13" x14ac:dyDescent="0.25">
      <c r="B11171" s="72" t="s">
        <v>12</v>
      </c>
      <c r="C11171" s="72" t="s">
        <v>13</v>
      </c>
      <c r="D11171" s="72" t="s">
        <v>14</v>
      </c>
      <c r="E11171" s="72" t="s">
        <v>68</v>
      </c>
      <c r="F11171" s="73">
        <v>-44513</v>
      </c>
      <c r="G11171" s="72" t="s">
        <v>16</v>
      </c>
      <c r="H11171" s="72" t="s">
        <v>24</v>
      </c>
      <c r="I11171" s="72" t="s">
        <v>18</v>
      </c>
      <c r="J11171" s="72" t="s">
        <v>19</v>
      </c>
      <c r="K11171" s="72" t="s">
        <v>63</v>
      </c>
      <c r="L11171" s="72" t="s">
        <v>64</v>
      </c>
      <c r="M11171" s="72"/>
    </row>
    <row r="11172" spans="2:13" x14ac:dyDescent="0.25">
      <c r="B11172" s="72" t="s">
        <v>12</v>
      </c>
      <c r="C11172" s="72" t="s">
        <v>13</v>
      </c>
      <c r="D11172" s="72" t="s">
        <v>14</v>
      </c>
      <c r="E11172" s="72" t="s">
        <v>51</v>
      </c>
      <c r="F11172" s="73">
        <v>141</v>
      </c>
      <c r="G11172" s="72" t="s">
        <v>16</v>
      </c>
      <c r="H11172" s="72" t="s">
        <v>24</v>
      </c>
      <c r="I11172" s="72" t="s">
        <v>18</v>
      </c>
      <c r="J11172" s="72" t="s">
        <v>19</v>
      </c>
      <c r="K11172" s="72" t="s">
        <v>185</v>
      </c>
      <c r="L11172" s="72" t="s">
        <v>478</v>
      </c>
      <c r="M11172" s="72"/>
    </row>
    <row r="11173" spans="2:13" x14ac:dyDescent="0.25">
      <c r="B11173" s="72" t="s">
        <v>12</v>
      </c>
      <c r="C11173" s="72" t="s">
        <v>13</v>
      </c>
      <c r="D11173" s="72" t="s">
        <v>14</v>
      </c>
      <c r="E11173" s="72" t="s">
        <v>258</v>
      </c>
      <c r="F11173" s="73">
        <v>250890</v>
      </c>
      <c r="G11173" s="72" t="s">
        <v>16</v>
      </c>
      <c r="H11173" s="72" t="s">
        <v>24</v>
      </c>
      <c r="I11173" s="72" t="s">
        <v>18</v>
      </c>
      <c r="J11173" s="72" t="s">
        <v>19</v>
      </c>
      <c r="K11173" s="72" t="s">
        <v>37</v>
      </c>
      <c r="L11173" s="72" t="s">
        <v>384</v>
      </c>
      <c r="M11173" s="72" t="s">
        <v>243</v>
      </c>
    </row>
    <row r="11174" spans="2:13" x14ac:dyDescent="0.25">
      <c r="B11174" s="72" t="s">
        <v>12</v>
      </c>
      <c r="C11174" s="72" t="s">
        <v>13</v>
      </c>
      <c r="D11174" s="72" t="s">
        <v>14</v>
      </c>
      <c r="E11174" s="72" t="s">
        <v>45</v>
      </c>
      <c r="F11174" s="73">
        <v>137151</v>
      </c>
      <c r="G11174" s="72" t="s">
        <v>16</v>
      </c>
      <c r="H11174" s="72" t="s">
        <v>24</v>
      </c>
      <c r="I11174" s="72" t="s">
        <v>18</v>
      </c>
      <c r="J11174" s="72" t="s">
        <v>19</v>
      </c>
      <c r="K11174" s="72" t="s">
        <v>157</v>
      </c>
      <c r="L11174" s="72" t="s">
        <v>570</v>
      </c>
      <c r="M11174" s="72" t="s">
        <v>47</v>
      </c>
    </row>
    <row r="11175" spans="2:13" x14ac:dyDescent="0.25">
      <c r="B11175" s="72" t="s">
        <v>12</v>
      </c>
      <c r="C11175" s="72" t="s">
        <v>13</v>
      </c>
      <c r="D11175" s="72" t="s">
        <v>14</v>
      </c>
      <c r="E11175" s="72" t="s">
        <v>264</v>
      </c>
      <c r="F11175" s="73">
        <v>37739</v>
      </c>
      <c r="G11175" s="72" t="s">
        <v>16</v>
      </c>
      <c r="H11175" s="72" t="s">
        <v>24</v>
      </c>
      <c r="I11175" s="72" t="s">
        <v>18</v>
      </c>
      <c r="J11175" s="72" t="s">
        <v>19</v>
      </c>
      <c r="K11175" s="72" t="s">
        <v>49</v>
      </c>
      <c r="L11175" s="72" t="s">
        <v>167</v>
      </c>
      <c r="M11175" s="72" t="s">
        <v>67</v>
      </c>
    </row>
    <row r="11176" spans="2:13" x14ac:dyDescent="0.25">
      <c r="B11176" s="72" t="s">
        <v>12</v>
      </c>
      <c r="C11176" s="72" t="s">
        <v>13</v>
      </c>
      <c r="D11176" s="72" t="s">
        <v>14</v>
      </c>
      <c r="E11176" s="72" t="s">
        <v>123</v>
      </c>
      <c r="F11176" s="73">
        <v>-283</v>
      </c>
      <c r="G11176" s="72" t="s">
        <v>16</v>
      </c>
      <c r="H11176" s="72" t="s">
        <v>24</v>
      </c>
      <c r="I11176" s="72" t="s">
        <v>18</v>
      </c>
      <c r="J11176" s="72" t="s">
        <v>19</v>
      </c>
      <c r="K11176" s="72" t="s">
        <v>117</v>
      </c>
      <c r="L11176" s="72" t="s">
        <v>684</v>
      </c>
      <c r="M11176" s="72"/>
    </row>
    <row r="11177" spans="2:13" x14ac:dyDescent="0.25">
      <c r="B11177" s="72" t="s">
        <v>12</v>
      </c>
      <c r="C11177" s="72" t="s">
        <v>13</v>
      </c>
      <c r="D11177" s="72" t="s">
        <v>14</v>
      </c>
      <c r="E11177" s="72" t="s">
        <v>36</v>
      </c>
      <c r="F11177" s="73">
        <v>3793631</v>
      </c>
      <c r="G11177" s="72" t="s">
        <v>16</v>
      </c>
      <c r="H11177" s="72" t="s">
        <v>24</v>
      </c>
      <c r="I11177" s="72" t="s">
        <v>18</v>
      </c>
      <c r="J11177" s="72" t="s">
        <v>19</v>
      </c>
      <c r="K11177" s="72" t="s">
        <v>25</v>
      </c>
      <c r="L11177" s="72" t="s">
        <v>159</v>
      </c>
      <c r="M11177" s="72" t="s">
        <v>29</v>
      </c>
    </row>
    <row r="11178" spans="2:13" x14ac:dyDescent="0.25">
      <c r="B11178" s="72" t="s">
        <v>12</v>
      </c>
      <c r="C11178" s="72" t="s">
        <v>13</v>
      </c>
      <c r="D11178" s="72" t="s">
        <v>14</v>
      </c>
      <c r="E11178" s="72" t="s">
        <v>132</v>
      </c>
      <c r="F11178" s="73">
        <v>81876</v>
      </c>
      <c r="G11178" s="72" t="s">
        <v>16</v>
      </c>
      <c r="H11178" s="72" t="s">
        <v>24</v>
      </c>
      <c r="I11178" s="72" t="s">
        <v>18</v>
      </c>
      <c r="J11178" s="72" t="s">
        <v>19</v>
      </c>
      <c r="K11178" s="72" t="s">
        <v>25</v>
      </c>
      <c r="L11178" s="72" t="s">
        <v>273</v>
      </c>
      <c r="M11178" s="72" t="s">
        <v>133</v>
      </c>
    </row>
    <row r="11179" spans="2:13" x14ac:dyDescent="0.25">
      <c r="B11179" s="72" t="s">
        <v>12</v>
      </c>
      <c r="C11179" s="72" t="s">
        <v>13</v>
      </c>
      <c r="D11179" s="72" t="s">
        <v>14</v>
      </c>
      <c r="E11179" s="72" t="s">
        <v>60</v>
      </c>
      <c r="F11179" s="73">
        <v>573561</v>
      </c>
      <c r="G11179" s="72" t="s">
        <v>16</v>
      </c>
      <c r="H11179" s="72" t="s">
        <v>24</v>
      </c>
      <c r="I11179" s="72" t="s">
        <v>18</v>
      </c>
      <c r="J11179" s="72" t="s">
        <v>19</v>
      </c>
      <c r="K11179" s="72" t="s">
        <v>130</v>
      </c>
      <c r="L11179" s="72" t="s">
        <v>147</v>
      </c>
      <c r="M11179" s="72" t="s">
        <v>22</v>
      </c>
    </row>
    <row r="11180" spans="2:13" x14ac:dyDescent="0.25">
      <c r="B11180" s="72" t="s">
        <v>12</v>
      </c>
      <c r="C11180" s="72" t="s">
        <v>13</v>
      </c>
      <c r="D11180" s="72" t="s">
        <v>14</v>
      </c>
      <c r="E11180" s="72" t="s">
        <v>41</v>
      </c>
      <c r="F11180" s="73">
        <v>-85</v>
      </c>
      <c r="G11180" s="72" t="s">
        <v>16</v>
      </c>
      <c r="H11180" s="72" t="s">
        <v>24</v>
      </c>
      <c r="I11180" s="72" t="s">
        <v>18</v>
      </c>
      <c r="J11180" s="72" t="s">
        <v>19</v>
      </c>
      <c r="K11180" s="72" t="s">
        <v>31</v>
      </c>
      <c r="L11180" s="72" t="s">
        <v>346</v>
      </c>
      <c r="M11180" s="72"/>
    </row>
    <row r="11181" spans="2:13" x14ac:dyDescent="0.25">
      <c r="B11181" s="72" t="s">
        <v>12</v>
      </c>
      <c r="C11181" s="72" t="s">
        <v>13</v>
      </c>
      <c r="D11181" s="72" t="s">
        <v>14</v>
      </c>
      <c r="E11181" s="72" t="s">
        <v>94</v>
      </c>
      <c r="F11181" s="73">
        <v>27549</v>
      </c>
      <c r="G11181" s="72" t="s">
        <v>16</v>
      </c>
      <c r="H11181" s="72" t="s">
        <v>17</v>
      </c>
      <c r="I11181" s="72" t="s">
        <v>18</v>
      </c>
      <c r="J11181" s="72" t="s">
        <v>19</v>
      </c>
      <c r="K11181" s="72" t="s">
        <v>25</v>
      </c>
      <c r="L11181" s="72" t="s">
        <v>347</v>
      </c>
      <c r="M11181" s="72"/>
    </row>
    <row r="11182" spans="2:13" x14ac:dyDescent="0.25">
      <c r="B11182" s="72" t="s">
        <v>12</v>
      </c>
      <c r="C11182" s="72" t="s">
        <v>13</v>
      </c>
      <c r="D11182" s="72" t="s">
        <v>14</v>
      </c>
      <c r="E11182" s="72" t="s">
        <v>83</v>
      </c>
      <c r="F11182" s="73">
        <v>4</v>
      </c>
      <c r="G11182" s="72" t="s">
        <v>16</v>
      </c>
      <c r="H11182" s="72" t="s">
        <v>17</v>
      </c>
      <c r="I11182" s="72" t="s">
        <v>18</v>
      </c>
      <c r="J11182" s="72" t="s">
        <v>19</v>
      </c>
      <c r="K11182" s="72" t="s">
        <v>25</v>
      </c>
      <c r="L11182" s="72" t="s">
        <v>78</v>
      </c>
      <c r="M11182" s="72"/>
    </row>
    <row r="11183" spans="2:13" x14ac:dyDescent="0.25">
      <c r="B11183" s="72" t="s">
        <v>12</v>
      </c>
      <c r="C11183" s="72" t="s">
        <v>13</v>
      </c>
      <c r="D11183" s="72" t="s">
        <v>14</v>
      </c>
      <c r="E11183" s="72" t="s">
        <v>152</v>
      </c>
      <c r="F11183" s="73">
        <v>-8130</v>
      </c>
      <c r="G11183" s="72" t="s">
        <v>16</v>
      </c>
      <c r="H11183" s="72" t="s">
        <v>17</v>
      </c>
      <c r="I11183" s="72" t="s">
        <v>18</v>
      </c>
      <c r="J11183" s="72" t="s">
        <v>19</v>
      </c>
      <c r="K11183" s="72" t="s">
        <v>25</v>
      </c>
      <c r="L11183" s="72" t="s">
        <v>26</v>
      </c>
      <c r="M11183" s="72"/>
    </row>
    <row r="11184" spans="2:13" x14ac:dyDescent="0.25">
      <c r="B11184" s="72" t="s">
        <v>12</v>
      </c>
      <c r="C11184" s="72" t="s">
        <v>13</v>
      </c>
      <c r="D11184" s="72" t="s">
        <v>14</v>
      </c>
      <c r="E11184" s="72" t="s">
        <v>65</v>
      </c>
      <c r="F11184" s="73">
        <v>39341</v>
      </c>
      <c r="G11184" s="72" t="s">
        <v>16</v>
      </c>
      <c r="H11184" s="72" t="s">
        <v>17</v>
      </c>
      <c r="I11184" s="72" t="s">
        <v>48</v>
      </c>
      <c r="J11184" s="72" t="s">
        <v>19</v>
      </c>
      <c r="K11184" s="72" t="s">
        <v>49</v>
      </c>
      <c r="L11184" s="72" t="s">
        <v>255</v>
      </c>
      <c r="M11184" s="72" t="s">
        <v>67</v>
      </c>
    </row>
    <row r="11185" spans="2:13" x14ac:dyDescent="0.25">
      <c r="B11185" s="72" t="s">
        <v>12</v>
      </c>
      <c r="C11185" s="72" t="s">
        <v>13</v>
      </c>
      <c r="D11185" s="72" t="s">
        <v>14</v>
      </c>
      <c r="E11185" s="72" t="s">
        <v>55</v>
      </c>
      <c r="F11185" s="73">
        <v>2563971</v>
      </c>
      <c r="G11185" s="72" t="s">
        <v>16</v>
      </c>
      <c r="H11185" s="72" t="s">
        <v>24</v>
      </c>
      <c r="I11185" s="72" t="s">
        <v>18</v>
      </c>
      <c r="J11185" s="72" t="s">
        <v>19</v>
      </c>
      <c r="K11185" s="72" t="s">
        <v>25</v>
      </c>
      <c r="L11185" s="72" t="s">
        <v>153</v>
      </c>
      <c r="M11185" s="72" t="s">
        <v>57</v>
      </c>
    </row>
    <row r="11186" spans="2:13" x14ac:dyDescent="0.25">
      <c r="B11186" s="72" t="s">
        <v>12</v>
      </c>
      <c r="C11186" s="72" t="s">
        <v>13</v>
      </c>
      <c r="D11186" s="72" t="s">
        <v>14</v>
      </c>
      <c r="E11186" s="72" t="s">
        <v>79</v>
      </c>
      <c r="F11186" s="73">
        <v>-2394</v>
      </c>
      <c r="G11186" s="72" t="s">
        <v>16</v>
      </c>
      <c r="H11186" s="72" t="s">
        <v>24</v>
      </c>
      <c r="I11186" s="72" t="s">
        <v>18</v>
      </c>
      <c r="J11186" s="72" t="s">
        <v>19</v>
      </c>
      <c r="K11186" s="72" t="s">
        <v>117</v>
      </c>
      <c r="L11186" s="72" t="s">
        <v>279</v>
      </c>
      <c r="M11186" s="72"/>
    </row>
    <row r="11187" spans="2:13" x14ac:dyDescent="0.25">
      <c r="B11187" s="72" t="s">
        <v>12</v>
      </c>
      <c r="C11187" s="72" t="s">
        <v>13</v>
      </c>
      <c r="D11187" s="72" t="s">
        <v>14</v>
      </c>
      <c r="E11187" s="72" t="s">
        <v>123</v>
      </c>
      <c r="F11187" s="73">
        <v>-179</v>
      </c>
      <c r="G11187" s="72" t="s">
        <v>16</v>
      </c>
      <c r="H11187" s="72" t="s">
        <v>24</v>
      </c>
      <c r="I11187" s="72" t="s">
        <v>18</v>
      </c>
      <c r="J11187" s="72" t="s">
        <v>19</v>
      </c>
      <c r="K11187" s="72" t="s">
        <v>25</v>
      </c>
      <c r="L11187" s="72" t="s">
        <v>467</v>
      </c>
      <c r="M11187" s="72"/>
    </row>
    <row r="11188" spans="2:13" x14ac:dyDescent="0.25">
      <c r="B11188" s="72" t="s">
        <v>12</v>
      </c>
      <c r="C11188" s="72" t="s">
        <v>13</v>
      </c>
      <c r="D11188" s="72" t="s">
        <v>14</v>
      </c>
      <c r="E11188" s="72" t="s">
        <v>81</v>
      </c>
      <c r="F11188" s="73">
        <v>581723</v>
      </c>
      <c r="G11188" s="72" t="s">
        <v>16</v>
      </c>
      <c r="H11188" s="72" t="s">
        <v>17</v>
      </c>
      <c r="I11188" s="72" t="s">
        <v>18</v>
      </c>
      <c r="J11188" s="72" t="s">
        <v>19</v>
      </c>
      <c r="K11188" s="72" t="s">
        <v>25</v>
      </c>
      <c r="L11188" s="72" t="s">
        <v>104</v>
      </c>
      <c r="M11188" s="72" t="s">
        <v>47</v>
      </c>
    </row>
    <row r="11189" spans="2:13" x14ac:dyDescent="0.25">
      <c r="B11189" s="72" t="s">
        <v>12</v>
      </c>
      <c r="C11189" s="72" t="s">
        <v>13</v>
      </c>
      <c r="D11189" s="72" t="s">
        <v>14</v>
      </c>
      <c r="E11189" s="72" t="s">
        <v>256</v>
      </c>
      <c r="F11189" s="73">
        <v>-12706</v>
      </c>
      <c r="G11189" s="72" t="s">
        <v>16</v>
      </c>
      <c r="H11189" s="72" t="s">
        <v>24</v>
      </c>
      <c r="I11189" s="72" t="s">
        <v>18</v>
      </c>
      <c r="J11189" s="72" t="s">
        <v>19</v>
      </c>
      <c r="K11189" s="72" t="s">
        <v>37</v>
      </c>
      <c r="L11189" s="72" t="s">
        <v>90</v>
      </c>
      <c r="M11189" s="72"/>
    </row>
    <row r="11190" spans="2:13" x14ac:dyDescent="0.25">
      <c r="B11190" s="72" t="s">
        <v>12</v>
      </c>
      <c r="C11190" s="72" t="s">
        <v>13</v>
      </c>
      <c r="D11190" s="72" t="s">
        <v>14</v>
      </c>
      <c r="E11190" s="72" t="s">
        <v>79</v>
      </c>
      <c r="F11190" s="73">
        <v>-6</v>
      </c>
      <c r="G11190" s="72" t="s">
        <v>16</v>
      </c>
      <c r="H11190" s="72" t="s">
        <v>24</v>
      </c>
      <c r="I11190" s="72" t="s">
        <v>18</v>
      </c>
      <c r="J11190" s="72" t="s">
        <v>227</v>
      </c>
      <c r="K11190" s="72" t="s">
        <v>37</v>
      </c>
      <c r="L11190" s="72" t="s">
        <v>92</v>
      </c>
      <c r="M11190" s="72"/>
    </row>
    <row r="11191" spans="2:13" x14ac:dyDescent="0.25">
      <c r="B11191" s="72" t="s">
        <v>12</v>
      </c>
      <c r="C11191" s="72" t="s">
        <v>13</v>
      </c>
      <c r="D11191" s="72" t="s">
        <v>14</v>
      </c>
      <c r="E11191" s="72" t="s">
        <v>23</v>
      </c>
      <c r="F11191" s="73">
        <v>-189415</v>
      </c>
      <c r="G11191" s="72" t="s">
        <v>16</v>
      </c>
      <c r="H11191" s="72" t="s">
        <v>24</v>
      </c>
      <c r="I11191" s="72" t="s">
        <v>18</v>
      </c>
      <c r="J11191" s="72" t="s">
        <v>19</v>
      </c>
      <c r="K11191" s="72" t="s">
        <v>96</v>
      </c>
      <c r="L11191" s="72" t="s">
        <v>162</v>
      </c>
      <c r="M11191" s="72"/>
    </row>
    <row r="11192" spans="2:13" x14ac:dyDescent="0.25">
      <c r="B11192" s="72" t="s">
        <v>12</v>
      </c>
      <c r="C11192" s="72" t="s">
        <v>13</v>
      </c>
      <c r="D11192" s="72" t="s">
        <v>14</v>
      </c>
      <c r="E11192" s="72" t="s">
        <v>152</v>
      </c>
      <c r="F11192" s="73">
        <v>-3552</v>
      </c>
      <c r="G11192" s="72" t="s">
        <v>16</v>
      </c>
      <c r="H11192" s="72" t="s">
        <v>24</v>
      </c>
      <c r="I11192" s="72" t="s">
        <v>18</v>
      </c>
      <c r="J11192" s="72" t="s">
        <v>19</v>
      </c>
      <c r="K11192" s="72" t="s">
        <v>25</v>
      </c>
      <c r="L11192" s="72" t="s">
        <v>88</v>
      </c>
      <c r="M11192" s="72"/>
    </row>
    <row r="11193" spans="2:13" x14ac:dyDescent="0.25">
      <c r="B11193" s="72" t="s">
        <v>12</v>
      </c>
      <c r="C11193" s="72" t="s">
        <v>13</v>
      </c>
      <c r="D11193" s="72" t="s">
        <v>14</v>
      </c>
      <c r="E11193" s="72" t="s">
        <v>353</v>
      </c>
      <c r="F11193" s="73">
        <v>52533</v>
      </c>
      <c r="G11193" s="72" t="s">
        <v>16</v>
      </c>
      <c r="H11193" s="72" t="s">
        <v>24</v>
      </c>
      <c r="I11193" s="72" t="s">
        <v>18</v>
      </c>
      <c r="J11193" s="72" t="s">
        <v>19</v>
      </c>
      <c r="K11193" s="72" t="s">
        <v>49</v>
      </c>
      <c r="L11193" s="72" t="s">
        <v>209</v>
      </c>
      <c r="M11193" s="72" t="s">
        <v>133</v>
      </c>
    </row>
    <row r="11194" spans="2:13" x14ac:dyDescent="0.25">
      <c r="B11194" s="72" t="s">
        <v>12</v>
      </c>
      <c r="C11194" s="72" t="s">
        <v>13</v>
      </c>
      <c r="D11194" s="72" t="s">
        <v>14</v>
      </c>
      <c r="E11194" s="72" t="s">
        <v>39</v>
      </c>
      <c r="F11194" s="73">
        <v>-278</v>
      </c>
      <c r="G11194" s="72" t="s">
        <v>16</v>
      </c>
      <c r="H11194" s="72" t="s">
        <v>24</v>
      </c>
      <c r="I11194" s="72" t="s">
        <v>48</v>
      </c>
      <c r="J11194" s="72" t="s">
        <v>19</v>
      </c>
      <c r="K11194" s="72" t="s">
        <v>37</v>
      </c>
      <c r="L11194" s="72" t="s">
        <v>511</v>
      </c>
      <c r="M11194" s="72"/>
    </row>
    <row r="11195" spans="2:13" x14ac:dyDescent="0.25">
      <c r="B11195" s="72" t="s">
        <v>12</v>
      </c>
      <c r="C11195" s="72" t="s">
        <v>13</v>
      </c>
      <c r="D11195" s="72" t="s">
        <v>14</v>
      </c>
      <c r="E11195" s="72" t="s">
        <v>27</v>
      </c>
      <c r="F11195" s="73">
        <v>3502</v>
      </c>
      <c r="G11195" s="72" t="s">
        <v>16</v>
      </c>
      <c r="H11195" s="72" t="s">
        <v>17</v>
      </c>
      <c r="I11195" s="72" t="s">
        <v>18</v>
      </c>
      <c r="J11195" s="72" t="s">
        <v>19</v>
      </c>
      <c r="K11195" s="72" t="s">
        <v>25</v>
      </c>
      <c r="L11195" s="72" t="s">
        <v>425</v>
      </c>
      <c r="M11195" s="72" t="s">
        <v>29</v>
      </c>
    </row>
    <row r="11196" spans="2:13" x14ac:dyDescent="0.25">
      <c r="B11196" s="72" t="s">
        <v>12</v>
      </c>
      <c r="C11196" s="72" t="s">
        <v>13</v>
      </c>
      <c r="D11196" s="72" t="s">
        <v>14</v>
      </c>
      <c r="E11196" s="72" t="s">
        <v>55</v>
      </c>
      <c r="F11196" s="73">
        <v>354662</v>
      </c>
      <c r="G11196" s="72" t="s">
        <v>16</v>
      </c>
      <c r="H11196" s="72" t="s">
        <v>24</v>
      </c>
      <c r="I11196" s="72" t="s">
        <v>18</v>
      </c>
      <c r="J11196" s="72" t="s">
        <v>19</v>
      </c>
      <c r="K11196" s="72" t="s">
        <v>37</v>
      </c>
      <c r="L11196" s="72" t="s">
        <v>658</v>
      </c>
      <c r="M11196" s="72" t="s">
        <v>57</v>
      </c>
    </row>
    <row r="11197" spans="2:13" x14ac:dyDescent="0.25">
      <c r="B11197" s="72" t="s">
        <v>12</v>
      </c>
      <c r="C11197" s="72" t="s">
        <v>13</v>
      </c>
      <c r="D11197" s="72" t="s">
        <v>14</v>
      </c>
      <c r="E11197" s="72" t="s">
        <v>81</v>
      </c>
      <c r="F11197" s="73">
        <v>85293</v>
      </c>
      <c r="G11197" s="72" t="s">
        <v>16</v>
      </c>
      <c r="H11197" s="72" t="s">
        <v>17</v>
      </c>
      <c r="I11197" s="72" t="s">
        <v>18</v>
      </c>
      <c r="J11197" s="72" t="s">
        <v>19</v>
      </c>
      <c r="K11197" s="72" t="s">
        <v>25</v>
      </c>
      <c r="L11197" s="72" t="s">
        <v>174</v>
      </c>
      <c r="M11197" s="72" t="s">
        <v>29</v>
      </c>
    </row>
    <row r="11198" spans="2:13" x14ac:dyDescent="0.25">
      <c r="B11198" s="72" t="s">
        <v>12</v>
      </c>
      <c r="C11198" s="72" t="s">
        <v>13</v>
      </c>
      <c r="D11198" s="72" t="s">
        <v>14</v>
      </c>
      <c r="E11198" s="72" t="s">
        <v>123</v>
      </c>
      <c r="F11198" s="73">
        <v>-4316</v>
      </c>
      <c r="G11198" s="72" t="s">
        <v>16</v>
      </c>
      <c r="H11198" s="72" t="s">
        <v>24</v>
      </c>
      <c r="I11198" s="72" t="s">
        <v>18</v>
      </c>
      <c r="J11198" s="72" t="s">
        <v>19</v>
      </c>
      <c r="K11198" s="72" t="s">
        <v>117</v>
      </c>
      <c r="L11198" s="72" t="s">
        <v>475</v>
      </c>
      <c r="M11198" s="72"/>
    </row>
    <row r="11199" spans="2:13" x14ac:dyDescent="0.25">
      <c r="B11199" s="72" t="s">
        <v>12</v>
      </c>
      <c r="C11199" s="72" t="s">
        <v>13</v>
      </c>
      <c r="D11199" s="72" t="s">
        <v>14</v>
      </c>
      <c r="E11199" s="72" t="s">
        <v>83</v>
      </c>
      <c r="F11199" s="73">
        <v>880027</v>
      </c>
      <c r="G11199" s="72" t="s">
        <v>16</v>
      </c>
      <c r="H11199" s="72" t="s">
        <v>17</v>
      </c>
      <c r="I11199" s="72" t="s">
        <v>18</v>
      </c>
      <c r="J11199" s="72" t="s">
        <v>19</v>
      </c>
      <c r="K11199" s="72" t="s">
        <v>25</v>
      </c>
      <c r="L11199" s="72" t="s">
        <v>230</v>
      </c>
      <c r="M11199" s="72"/>
    </row>
    <row r="11200" spans="2:13" x14ac:dyDescent="0.25">
      <c r="B11200" s="72" t="s">
        <v>12</v>
      </c>
      <c r="C11200" s="72" t="s">
        <v>13</v>
      </c>
      <c r="D11200" s="72" t="s">
        <v>14</v>
      </c>
      <c r="E11200" s="72" t="s">
        <v>55</v>
      </c>
      <c r="F11200" s="73">
        <v>49523579</v>
      </c>
      <c r="G11200" s="72" t="s">
        <v>16</v>
      </c>
      <c r="H11200" s="72" t="s">
        <v>24</v>
      </c>
      <c r="I11200" s="72" t="s">
        <v>18</v>
      </c>
      <c r="J11200" s="72" t="s">
        <v>19</v>
      </c>
      <c r="K11200" s="72" t="s">
        <v>43</v>
      </c>
      <c r="L11200" s="72" t="s">
        <v>336</v>
      </c>
      <c r="M11200" s="72" t="s">
        <v>29</v>
      </c>
    </row>
    <row r="11201" spans="2:13" x14ac:dyDescent="0.25">
      <c r="B11201" s="72" t="s">
        <v>12</v>
      </c>
      <c r="C11201" s="72" t="s">
        <v>13</v>
      </c>
      <c r="D11201" s="72" t="s">
        <v>14</v>
      </c>
      <c r="E11201" s="72" t="s">
        <v>144</v>
      </c>
      <c r="F11201" s="73">
        <v>1589087</v>
      </c>
      <c r="G11201" s="72" t="s">
        <v>16</v>
      </c>
      <c r="H11201" s="72" t="s">
        <v>17</v>
      </c>
      <c r="I11201" s="72" t="s">
        <v>18</v>
      </c>
      <c r="J11201" s="72" t="s">
        <v>19</v>
      </c>
      <c r="K11201" s="72" t="s">
        <v>25</v>
      </c>
      <c r="L11201" s="72" t="s">
        <v>191</v>
      </c>
      <c r="M11201" s="72" t="s">
        <v>22</v>
      </c>
    </row>
    <row r="11202" spans="2:13" x14ac:dyDescent="0.25">
      <c r="B11202" s="72" t="s">
        <v>12</v>
      </c>
      <c r="C11202" s="72" t="s">
        <v>13</v>
      </c>
      <c r="D11202" s="72" t="s">
        <v>14</v>
      </c>
      <c r="E11202" s="72" t="s">
        <v>39</v>
      </c>
      <c r="F11202" s="73">
        <v>-176</v>
      </c>
      <c r="G11202" s="72" t="s">
        <v>16</v>
      </c>
      <c r="H11202" s="72" t="s">
        <v>17</v>
      </c>
      <c r="I11202" s="72" t="s">
        <v>18</v>
      </c>
      <c r="J11202" s="72" t="s">
        <v>19</v>
      </c>
      <c r="K11202" s="72" t="s">
        <v>25</v>
      </c>
      <c r="L11202" s="72" t="s">
        <v>275</v>
      </c>
      <c r="M11202" s="72"/>
    </row>
    <row r="11203" spans="2:13" x14ac:dyDescent="0.25">
      <c r="B11203" s="72" t="s">
        <v>12</v>
      </c>
      <c r="C11203" s="72" t="s">
        <v>13</v>
      </c>
      <c r="D11203" s="72" t="s">
        <v>14</v>
      </c>
      <c r="E11203" s="72" t="s">
        <v>300</v>
      </c>
      <c r="F11203" s="73">
        <v>16200401</v>
      </c>
      <c r="G11203" s="72" t="s">
        <v>16</v>
      </c>
      <c r="H11203" s="72" t="s">
        <v>24</v>
      </c>
      <c r="I11203" s="72" t="s">
        <v>18</v>
      </c>
      <c r="J11203" s="72" t="s">
        <v>19</v>
      </c>
      <c r="K11203" s="72" t="s">
        <v>37</v>
      </c>
      <c r="L11203" s="72" t="s">
        <v>177</v>
      </c>
      <c r="M11203" s="72" t="s">
        <v>35</v>
      </c>
    </row>
    <row r="11204" spans="2:13" x14ac:dyDescent="0.25">
      <c r="B11204" s="72" t="s">
        <v>12</v>
      </c>
      <c r="C11204" s="72" t="s">
        <v>13</v>
      </c>
      <c r="D11204" s="72" t="s">
        <v>14</v>
      </c>
      <c r="E11204" s="72" t="s">
        <v>134</v>
      </c>
      <c r="F11204" s="73">
        <v>10</v>
      </c>
      <c r="G11204" s="72" t="s">
        <v>16</v>
      </c>
      <c r="H11204" s="72" t="s">
        <v>24</v>
      </c>
      <c r="I11204" s="72" t="s">
        <v>18</v>
      </c>
      <c r="J11204" s="72" t="s">
        <v>19</v>
      </c>
      <c r="K11204" s="72" t="s">
        <v>43</v>
      </c>
      <c r="L11204" s="72" t="s">
        <v>336</v>
      </c>
      <c r="M11204" s="72"/>
    </row>
    <row r="11205" spans="2:13" x14ac:dyDescent="0.25">
      <c r="B11205" s="72" t="s">
        <v>12</v>
      </c>
      <c r="C11205" s="72" t="s">
        <v>13</v>
      </c>
      <c r="D11205" s="72" t="s">
        <v>14</v>
      </c>
      <c r="E11205" s="72" t="s">
        <v>68</v>
      </c>
      <c r="F11205" s="73">
        <v>-2571</v>
      </c>
      <c r="G11205" s="72" t="s">
        <v>16</v>
      </c>
      <c r="H11205" s="72" t="s">
        <v>17</v>
      </c>
      <c r="I11205" s="72" t="s">
        <v>18</v>
      </c>
      <c r="J11205" s="72" t="s">
        <v>19</v>
      </c>
      <c r="K11205" s="72" t="s">
        <v>25</v>
      </c>
      <c r="L11205" s="72" t="s">
        <v>260</v>
      </c>
      <c r="M11205" s="72"/>
    </row>
    <row r="11206" spans="2:13" x14ac:dyDescent="0.25">
      <c r="B11206" s="72" t="s">
        <v>12</v>
      </c>
      <c r="C11206" s="72" t="s">
        <v>13</v>
      </c>
      <c r="D11206" s="72" t="s">
        <v>14</v>
      </c>
      <c r="E11206" s="72" t="s">
        <v>79</v>
      </c>
      <c r="F11206" s="73">
        <v>-33885</v>
      </c>
      <c r="G11206" s="72" t="s">
        <v>16</v>
      </c>
      <c r="H11206" s="72" t="s">
        <v>24</v>
      </c>
      <c r="I11206" s="72" t="s">
        <v>18</v>
      </c>
      <c r="J11206" s="72" t="s">
        <v>19</v>
      </c>
      <c r="K11206" s="72" t="s">
        <v>25</v>
      </c>
      <c r="L11206" s="72" t="s">
        <v>115</v>
      </c>
      <c r="M11206" s="72"/>
    </row>
    <row r="11207" spans="2:13" x14ac:dyDescent="0.25">
      <c r="B11207" s="72" t="s">
        <v>12</v>
      </c>
      <c r="C11207" s="72" t="s">
        <v>13</v>
      </c>
      <c r="D11207" s="72" t="s">
        <v>14</v>
      </c>
      <c r="E11207" s="72" t="s">
        <v>65</v>
      </c>
      <c r="F11207" s="73">
        <v>43912</v>
      </c>
      <c r="G11207" s="72" t="s">
        <v>16</v>
      </c>
      <c r="H11207" s="72" t="s">
        <v>17</v>
      </c>
      <c r="I11207" s="72" t="s">
        <v>48</v>
      </c>
      <c r="J11207" s="72" t="s">
        <v>19</v>
      </c>
      <c r="K11207" s="72" t="s">
        <v>49</v>
      </c>
      <c r="L11207" s="72" t="s">
        <v>288</v>
      </c>
      <c r="M11207" s="72" t="s">
        <v>133</v>
      </c>
    </row>
    <row r="11208" spans="2:13" x14ac:dyDescent="0.25">
      <c r="B11208" s="72" t="s">
        <v>12</v>
      </c>
      <c r="C11208" s="72" t="s">
        <v>13</v>
      </c>
      <c r="D11208" s="72" t="s">
        <v>14</v>
      </c>
      <c r="E11208" s="72" t="s">
        <v>39</v>
      </c>
      <c r="F11208" s="73">
        <v>-1</v>
      </c>
      <c r="G11208" s="72" t="s">
        <v>16</v>
      </c>
      <c r="H11208" s="72" t="s">
        <v>24</v>
      </c>
      <c r="I11208" s="72" t="s">
        <v>18</v>
      </c>
      <c r="J11208" s="72" t="s">
        <v>19</v>
      </c>
      <c r="K11208" s="72" t="s">
        <v>117</v>
      </c>
      <c r="L11208" s="72" t="s">
        <v>679</v>
      </c>
      <c r="M11208" s="72"/>
    </row>
    <row r="11209" spans="2:13" x14ac:dyDescent="0.25">
      <c r="B11209" s="72" t="s">
        <v>12</v>
      </c>
      <c r="C11209" s="72" t="s">
        <v>13</v>
      </c>
      <c r="D11209" s="72" t="s">
        <v>14</v>
      </c>
      <c r="E11209" s="72" t="s">
        <v>39</v>
      </c>
      <c r="F11209" s="73">
        <v>-3391</v>
      </c>
      <c r="G11209" s="72" t="s">
        <v>16</v>
      </c>
      <c r="H11209" s="72" t="s">
        <v>24</v>
      </c>
      <c r="I11209" s="72" t="s">
        <v>18</v>
      </c>
      <c r="J11209" s="72" t="s">
        <v>19</v>
      </c>
      <c r="K11209" s="72" t="s">
        <v>20</v>
      </c>
      <c r="L11209" s="72" t="s">
        <v>21</v>
      </c>
      <c r="M11209" s="72"/>
    </row>
    <row r="11210" spans="2:13" x14ac:dyDescent="0.25">
      <c r="B11210" s="72" t="s">
        <v>12</v>
      </c>
      <c r="C11210" s="72" t="s">
        <v>13</v>
      </c>
      <c r="D11210" s="72" t="s">
        <v>14</v>
      </c>
      <c r="E11210" s="72" t="s">
        <v>68</v>
      </c>
      <c r="F11210" s="73">
        <v>-26140</v>
      </c>
      <c r="G11210" s="72" t="s">
        <v>16</v>
      </c>
      <c r="H11210" s="72" t="s">
        <v>17</v>
      </c>
      <c r="I11210" s="72" t="s">
        <v>18</v>
      </c>
      <c r="J11210" s="72" t="s">
        <v>19</v>
      </c>
      <c r="K11210" s="72" t="s">
        <v>20</v>
      </c>
      <c r="L11210" s="72" t="s">
        <v>529</v>
      </c>
      <c r="M11210" s="72"/>
    </row>
    <row r="11211" spans="2:13" x14ac:dyDescent="0.25">
      <c r="B11211" s="72" t="s">
        <v>12</v>
      </c>
      <c r="C11211" s="72" t="s">
        <v>13</v>
      </c>
      <c r="D11211" s="72" t="s">
        <v>14</v>
      </c>
      <c r="E11211" s="72" t="s">
        <v>55</v>
      </c>
      <c r="F11211" s="73">
        <v>157853</v>
      </c>
      <c r="G11211" s="72" t="s">
        <v>16</v>
      </c>
      <c r="H11211" s="72" t="s">
        <v>24</v>
      </c>
      <c r="I11211" s="72" t="s">
        <v>18</v>
      </c>
      <c r="J11211" s="72" t="s">
        <v>19</v>
      </c>
      <c r="K11211" s="72" t="s">
        <v>25</v>
      </c>
      <c r="L11211" s="72" t="s">
        <v>467</v>
      </c>
      <c r="M11211" s="72" t="s">
        <v>112</v>
      </c>
    </row>
    <row r="11212" spans="2:13" x14ac:dyDescent="0.25">
      <c r="B11212" s="72" t="s">
        <v>12</v>
      </c>
      <c r="C11212" s="72" t="s">
        <v>13</v>
      </c>
      <c r="D11212" s="72" t="s">
        <v>14</v>
      </c>
      <c r="E11212" s="72" t="s">
        <v>258</v>
      </c>
      <c r="F11212" s="73">
        <v>1065059</v>
      </c>
      <c r="G11212" s="72" t="s">
        <v>16</v>
      </c>
      <c r="H11212" s="72" t="s">
        <v>24</v>
      </c>
      <c r="I11212" s="72" t="s">
        <v>18</v>
      </c>
      <c r="J11212" s="72" t="s">
        <v>19</v>
      </c>
      <c r="K11212" s="72" t="s">
        <v>37</v>
      </c>
      <c r="L11212" s="72" t="s">
        <v>121</v>
      </c>
      <c r="M11212" s="72" t="s">
        <v>259</v>
      </c>
    </row>
    <row r="11213" spans="2:13" x14ac:dyDescent="0.25">
      <c r="B11213" s="72" t="s">
        <v>12</v>
      </c>
      <c r="C11213" s="72" t="s">
        <v>13</v>
      </c>
      <c r="D11213" s="72" t="s">
        <v>14</v>
      </c>
      <c r="E11213" s="72" t="s">
        <v>123</v>
      </c>
      <c r="F11213" s="73">
        <v>-3973</v>
      </c>
      <c r="G11213" s="72" t="s">
        <v>16</v>
      </c>
      <c r="H11213" s="72" t="s">
        <v>17</v>
      </c>
      <c r="I11213" s="72" t="s">
        <v>18</v>
      </c>
      <c r="J11213" s="72" t="s">
        <v>19</v>
      </c>
      <c r="K11213" s="72" t="s">
        <v>25</v>
      </c>
      <c r="L11213" s="72" t="s">
        <v>128</v>
      </c>
      <c r="M11213" s="72"/>
    </row>
    <row r="11214" spans="2:13" x14ac:dyDescent="0.25">
      <c r="B11214" s="72" t="s">
        <v>12</v>
      </c>
      <c r="C11214" s="72" t="s">
        <v>13</v>
      </c>
      <c r="D11214" s="72" t="s">
        <v>14</v>
      </c>
      <c r="E11214" s="72" t="s">
        <v>39</v>
      </c>
      <c r="F11214" s="73">
        <v>-51408</v>
      </c>
      <c r="G11214" s="72" t="s">
        <v>16</v>
      </c>
      <c r="H11214" s="72" t="s">
        <v>24</v>
      </c>
      <c r="I11214" s="72" t="s">
        <v>18</v>
      </c>
      <c r="J11214" s="72" t="s">
        <v>19</v>
      </c>
      <c r="K11214" s="72" t="s">
        <v>63</v>
      </c>
      <c r="L11214" s="72" t="s">
        <v>624</v>
      </c>
      <c r="M11214" s="72"/>
    </row>
    <row r="11215" spans="2:13" x14ac:dyDescent="0.25">
      <c r="B11215" s="72" t="s">
        <v>12</v>
      </c>
      <c r="C11215" s="72" t="s">
        <v>13</v>
      </c>
      <c r="D11215" s="72" t="s">
        <v>14</v>
      </c>
      <c r="E11215" s="72" t="s">
        <v>55</v>
      </c>
      <c r="F11215" s="73">
        <v>1059879</v>
      </c>
      <c r="G11215" s="72" t="s">
        <v>16</v>
      </c>
      <c r="H11215" s="72" t="s">
        <v>17</v>
      </c>
      <c r="I11215" s="72" t="s">
        <v>18</v>
      </c>
      <c r="J11215" s="72" t="s">
        <v>19</v>
      </c>
      <c r="K11215" s="72" t="s">
        <v>25</v>
      </c>
      <c r="L11215" s="72" t="s">
        <v>192</v>
      </c>
      <c r="M11215" s="72" t="s">
        <v>57</v>
      </c>
    </row>
    <row r="11216" spans="2:13" x14ac:dyDescent="0.25">
      <c r="B11216" s="72" t="s">
        <v>12</v>
      </c>
      <c r="C11216" s="72" t="s">
        <v>13</v>
      </c>
      <c r="D11216" s="72" t="s">
        <v>14</v>
      </c>
      <c r="E11216" s="72" t="s">
        <v>36</v>
      </c>
      <c r="F11216" s="73">
        <v>344261</v>
      </c>
      <c r="G11216" s="72" t="s">
        <v>16</v>
      </c>
      <c r="H11216" s="72" t="s">
        <v>24</v>
      </c>
      <c r="I11216" s="72" t="s">
        <v>18</v>
      </c>
      <c r="J11216" s="72" t="s">
        <v>19</v>
      </c>
      <c r="K11216" s="72" t="s">
        <v>43</v>
      </c>
      <c r="L11216" s="72" t="s">
        <v>449</v>
      </c>
      <c r="M11216" s="72" t="s">
        <v>29</v>
      </c>
    </row>
    <row r="11217" spans="2:13" x14ac:dyDescent="0.25">
      <c r="B11217" s="72" t="s">
        <v>12</v>
      </c>
      <c r="C11217" s="72" t="s">
        <v>13</v>
      </c>
      <c r="D11217" s="72" t="s">
        <v>14</v>
      </c>
      <c r="E11217" s="72" t="s">
        <v>55</v>
      </c>
      <c r="F11217" s="73">
        <v>117178</v>
      </c>
      <c r="G11217" s="72" t="s">
        <v>16</v>
      </c>
      <c r="H11217" s="72" t="s">
        <v>17</v>
      </c>
      <c r="I11217" s="72" t="s">
        <v>18</v>
      </c>
      <c r="J11217" s="72" t="s">
        <v>19</v>
      </c>
      <c r="K11217" s="72" t="s">
        <v>108</v>
      </c>
      <c r="L11217" s="72" t="s">
        <v>644</v>
      </c>
      <c r="M11217" s="72" t="s">
        <v>29</v>
      </c>
    </row>
    <row r="11218" spans="2:13" x14ac:dyDescent="0.25">
      <c r="B11218" s="72" t="s">
        <v>12</v>
      </c>
      <c r="C11218" s="72" t="s">
        <v>13</v>
      </c>
      <c r="D11218" s="72" t="s">
        <v>14</v>
      </c>
      <c r="E11218" s="72" t="s">
        <v>41</v>
      </c>
      <c r="F11218" s="73">
        <v>-51</v>
      </c>
      <c r="G11218" s="72" t="s">
        <v>16</v>
      </c>
      <c r="H11218" s="72" t="s">
        <v>24</v>
      </c>
      <c r="I11218" s="72" t="s">
        <v>18</v>
      </c>
      <c r="J11218" s="72" t="s">
        <v>19</v>
      </c>
      <c r="K11218" s="72" t="s">
        <v>63</v>
      </c>
      <c r="L11218" s="72" t="s">
        <v>624</v>
      </c>
      <c r="M11218" s="72"/>
    </row>
    <row r="11219" spans="2:13" x14ac:dyDescent="0.25">
      <c r="B11219" s="72" t="s">
        <v>12</v>
      </c>
      <c r="C11219" s="72" t="s">
        <v>13</v>
      </c>
      <c r="D11219" s="72" t="s">
        <v>14</v>
      </c>
      <c r="E11219" s="72" t="s">
        <v>30</v>
      </c>
      <c r="F11219" s="73">
        <v>-2542</v>
      </c>
      <c r="G11219" s="72" t="s">
        <v>16</v>
      </c>
      <c r="H11219" s="72" t="s">
        <v>24</v>
      </c>
      <c r="I11219" s="72" t="s">
        <v>18</v>
      </c>
      <c r="J11219" s="72" t="s">
        <v>19</v>
      </c>
      <c r="K11219" s="72" t="s">
        <v>25</v>
      </c>
      <c r="L11219" s="72" t="s">
        <v>93</v>
      </c>
      <c r="M11219" s="72"/>
    </row>
    <row r="11220" spans="2:13" x14ac:dyDescent="0.25">
      <c r="B11220" s="72" t="s">
        <v>12</v>
      </c>
      <c r="C11220" s="72" t="s">
        <v>13</v>
      </c>
      <c r="D11220" s="72" t="s">
        <v>14</v>
      </c>
      <c r="E11220" s="72" t="s">
        <v>68</v>
      </c>
      <c r="F11220" s="73">
        <v>-153</v>
      </c>
      <c r="G11220" s="72" t="s">
        <v>16</v>
      </c>
      <c r="H11220" s="72" t="s">
        <v>24</v>
      </c>
      <c r="I11220" s="72" t="s">
        <v>18</v>
      </c>
      <c r="J11220" s="72" t="s">
        <v>19</v>
      </c>
      <c r="K11220" s="72" t="s">
        <v>185</v>
      </c>
      <c r="L11220" s="72" t="s">
        <v>619</v>
      </c>
      <c r="M11220" s="72"/>
    </row>
    <row r="11221" spans="2:13" x14ac:dyDescent="0.25">
      <c r="B11221" s="72" t="s">
        <v>12</v>
      </c>
      <c r="C11221" s="72" t="s">
        <v>13</v>
      </c>
      <c r="D11221" s="72" t="s">
        <v>14</v>
      </c>
      <c r="E11221" s="72" t="s">
        <v>41</v>
      </c>
      <c r="F11221" s="73">
        <v>-238</v>
      </c>
      <c r="G11221" s="72" t="s">
        <v>16</v>
      </c>
      <c r="H11221" s="72" t="s">
        <v>24</v>
      </c>
      <c r="I11221" s="72" t="s">
        <v>18</v>
      </c>
      <c r="J11221" s="72" t="s">
        <v>19</v>
      </c>
      <c r="K11221" s="72" t="s">
        <v>37</v>
      </c>
      <c r="L11221" s="72" t="s">
        <v>120</v>
      </c>
      <c r="M11221" s="72"/>
    </row>
    <row r="11222" spans="2:13" x14ac:dyDescent="0.25">
      <c r="B11222" s="72" t="s">
        <v>12</v>
      </c>
      <c r="C11222" s="72" t="s">
        <v>13</v>
      </c>
      <c r="D11222" s="72" t="s">
        <v>14</v>
      </c>
      <c r="E11222" s="72" t="s">
        <v>544</v>
      </c>
      <c r="F11222" s="73">
        <v>-12133</v>
      </c>
      <c r="G11222" s="72" t="s">
        <v>16</v>
      </c>
      <c r="H11222" s="72" t="s">
        <v>17</v>
      </c>
      <c r="I11222" s="72" t="s">
        <v>18</v>
      </c>
      <c r="J11222" s="72" t="s">
        <v>19</v>
      </c>
      <c r="K11222" s="72" t="s">
        <v>205</v>
      </c>
      <c r="L11222" s="72" t="s">
        <v>395</v>
      </c>
      <c r="M11222" s="72"/>
    </row>
    <row r="11223" spans="2:13" x14ac:dyDescent="0.25">
      <c r="B11223" s="72" t="s">
        <v>12</v>
      </c>
      <c r="C11223" s="72" t="s">
        <v>13</v>
      </c>
      <c r="D11223" s="72" t="s">
        <v>14</v>
      </c>
      <c r="E11223" s="72" t="s">
        <v>353</v>
      </c>
      <c r="F11223" s="73">
        <v>29443</v>
      </c>
      <c r="G11223" s="72" t="s">
        <v>16</v>
      </c>
      <c r="H11223" s="72" t="s">
        <v>24</v>
      </c>
      <c r="I11223" s="72" t="s">
        <v>18</v>
      </c>
      <c r="J11223" s="72" t="s">
        <v>19</v>
      </c>
      <c r="K11223" s="72" t="s">
        <v>99</v>
      </c>
      <c r="L11223" s="72" t="s">
        <v>366</v>
      </c>
      <c r="M11223" s="72" t="s">
        <v>67</v>
      </c>
    </row>
    <row r="11224" spans="2:13" x14ac:dyDescent="0.25">
      <c r="B11224" s="72" t="s">
        <v>12</v>
      </c>
      <c r="C11224" s="72" t="s">
        <v>13</v>
      </c>
      <c r="D11224" s="72" t="s">
        <v>14</v>
      </c>
      <c r="E11224" s="72" t="s">
        <v>36</v>
      </c>
      <c r="F11224" s="73">
        <v>1484706</v>
      </c>
      <c r="G11224" s="72" t="s">
        <v>16</v>
      </c>
      <c r="H11224" s="72" t="s">
        <v>17</v>
      </c>
      <c r="I11224" s="72" t="s">
        <v>18</v>
      </c>
      <c r="J11224" s="72" t="s">
        <v>19</v>
      </c>
      <c r="K11224" s="72" t="s">
        <v>25</v>
      </c>
      <c r="L11224" s="72" t="s">
        <v>153</v>
      </c>
      <c r="M11224" s="72" t="s">
        <v>29</v>
      </c>
    </row>
    <row r="11225" spans="2:13" x14ac:dyDescent="0.25">
      <c r="B11225" s="72" t="s">
        <v>12</v>
      </c>
      <c r="C11225" s="72" t="s">
        <v>13</v>
      </c>
      <c r="D11225" s="72" t="s">
        <v>14</v>
      </c>
      <c r="E11225" s="72" t="s">
        <v>94</v>
      </c>
      <c r="F11225" s="73">
        <v>14169</v>
      </c>
      <c r="G11225" s="72" t="s">
        <v>16</v>
      </c>
      <c r="H11225" s="72" t="s">
        <v>24</v>
      </c>
      <c r="I11225" s="72" t="s">
        <v>18</v>
      </c>
      <c r="J11225" s="72" t="s">
        <v>19</v>
      </c>
      <c r="K11225" s="72" t="s">
        <v>25</v>
      </c>
      <c r="L11225" s="72" t="s">
        <v>546</v>
      </c>
      <c r="M11225" s="72"/>
    </row>
    <row r="11226" spans="2:13" x14ac:dyDescent="0.25">
      <c r="B11226" s="72" t="s">
        <v>12</v>
      </c>
      <c r="C11226" s="72" t="s">
        <v>13</v>
      </c>
      <c r="D11226" s="72" t="s">
        <v>14</v>
      </c>
      <c r="E11226" s="72" t="s">
        <v>33</v>
      </c>
      <c r="F11226" s="73">
        <v>36271</v>
      </c>
      <c r="G11226" s="72" t="s">
        <v>16</v>
      </c>
      <c r="H11226" s="72" t="s">
        <v>24</v>
      </c>
      <c r="I11226" s="72" t="s">
        <v>18</v>
      </c>
      <c r="J11226" s="72" t="s">
        <v>19</v>
      </c>
      <c r="K11226" s="72" t="s">
        <v>25</v>
      </c>
      <c r="L11226" s="72" t="s">
        <v>621</v>
      </c>
      <c r="M11226" s="72" t="s">
        <v>29</v>
      </c>
    </row>
    <row r="11227" spans="2:13" x14ac:dyDescent="0.25">
      <c r="B11227" s="72" t="s">
        <v>12</v>
      </c>
      <c r="C11227" s="72" t="s">
        <v>13</v>
      </c>
      <c r="D11227" s="72" t="s">
        <v>14</v>
      </c>
      <c r="E11227" s="72" t="s">
        <v>94</v>
      </c>
      <c r="F11227" s="73">
        <v>142</v>
      </c>
      <c r="G11227" s="72" t="s">
        <v>16</v>
      </c>
      <c r="H11227" s="72" t="s">
        <v>24</v>
      </c>
      <c r="I11227" s="72" t="s">
        <v>18</v>
      </c>
      <c r="J11227" s="72" t="s">
        <v>19</v>
      </c>
      <c r="K11227" s="72" t="s">
        <v>43</v>
      </c>
      <c r="L11227" s="72" t="s">
        <v>681</v>
      </c>
      <c r="M11227" s="72"/>
    </row>
    <row r="11228" spans="2:13" x14ac:dyDescent="0.25">
      <c r="B11228" s="72" t="s">
        <v>12</v>
      </c>
      <c r="C11228" s="72" t="s">
        <v>13</v>
      </c>
      <c r="D11228" s="72" t="s">
        <v>14</v>
      </c>
      <c r="E11228" s="72" t="s">
        <v>79</v>
      </c>
      <c r="F11228" s="73">
        <v>-7</v>
      </c>
      <c r="G11228" s="72" t="s">
        <v>16</v>
      </c>
      <c r="H11228" s="72" t="s">
        <v>17</v>
      </c>
      <c r="I11228" s="72" t="s">
        <v>48</v>
      </c>
      <c r="J11228" s="72" t="s">
        <v>19</v>
      </c>
      <c r="K11228" s="72" t="s">
        <v>25</v>
      </c>
      <c r="L11228" s="72" t="s">
        <v>493</v>
      </c>
      <c r="M11228" s="72"/>
    </row>
    <row r="11229" spans="2:13" x14ac:dyDescent="0.25">
      <c r="B11229" s="72" t="s">
        <v>12</v>
      </c>
      <c r="C11229" s="72" t="s">
        <v>13</v>
      </c>
      <c r="D11229" s="72" t="s">
        <v>14</v>
      </c>
      <c r="E11229" s="72" t="s">
        <v>74</v>
      </c>
      <c r="F11229" s="73">
        <v>107</v>
      </c>
      <c r="G11229" s="72" t="s">
        <v>16</v>
      </c>
      <c r="H11229" s="72" t="s">
        <v>24</v>
      </c>
      <c r="I11229" s="72" t="s">
        <v>18</v>
      </c>
      <c r="J11229" s="72" t="s">
        <v>19</v>
      </c>
      <c r="K11229" s="72" t="s">
        <v>37</v>
      </c>
      <c r="L11229" s="72" t="s">
        <v>121</v>
      </c>
      <c r="M11229" s="72" t="s">
        <v>302</v>
      </c>
    </row>
    <row r="11230" spans="2:13" x14ac:dyDescent="0.25">
      <c r="B11230" s="72" t="s">
        <v>12</v>
      </c>
      <c r="C11230" s="72" t="s">
        <v>13</v>
      </c>
      <c r="D11230" s="72" t="s">
        <v>14</v>
      </c>
      <c r="E11230" s="72" t="s">
        <v>187</v>
      </c>
      <c r="F11230" s="73">
        <v>2004317</v>
      </c>
      <c r="G11230" s="72" t="s">
        <v>16</v>
      </c>
      <c r="H11230" s="72" t="s">
        <v>24</v>
      </c>
      <c r="I11230" s="72" t="s">
        <v>18</v>
      </c>
      <c r="J11230" s="72" t="s">
        <v>19</v>
      </c>
      <c r="K11230" s="72" t="s">
        <v>185</v>
      </c>
      <c r="L11230" s="72" t="s">
        <v>409</v>
      </c>
      <c r="M11230" s="72" t="s">
        <v>112</v>
      </c>
    </row>
    <row r="11231" spans="2:13" x14ac:dyDescent="0.25">
      <c r="B11231" s="72" t="s">
        <v>12</v>
      </c>
      <c r="C11231" s="72" t="s">
        <v>13</v>
      </c>
      <c r="D11231" s="72" t="s">
        <v>14</v>
      </c>
      <c r="E11231" s="72" t="s">
        <v>60</v>
      </c>
      <c r="F11231" s="73">
        <v>52499</v>
      </c>
      <c r="G11231" s="72" t="s">
        <v>16</v>
      </c>
      <c r="H11231" s="72" t="s">
        <v>24</v>
      </c>
      <c r="I11231" s="72" t="s">
        <v>18</v>
      </c>
      <c r="J11231" s="72" t="s">
        <v>19</v>
      </c>
      <c r="K11231" s="72" t="s">
        <v>25</v>
      </c>
      <c r="L11231" s="72" t="s">
        <v>244</v>
      </c>
      <c r="M11231" s="72" t="s">
        <v>184</v>
      </c>
    </row>
    <row r="11232" spans="2:13" x14ac:dyDescent="0.25">
      <c r="B11232" s="72" t="s">
        <v>12</v>
      </c>
      <c r="C11232" s="72" t="s">
        <v>13</v>
      </c>
      <c r="D11232" s="72" t="s">
        <v>14</v>
      </c>
      <c r="E11232" s="72" t="s">
        <v>23</v>
      </c>
      <c r="F11232" s="73">
        <v>-472</v>
      </c>
      <c r="G11232" s="72" t="s">
        <v>16</v>
      </c>
      <c r="H11232" s="72" t="s">
        <v>24</v>
      </c>
      <c r="I11232" s="72" t="s">
        <v>18</v>
      </c>
      <c r="J11232" s="72" t="s">
        <v>19</v>
      </c>
      <c r="K11232" s="72" t="s">
        <v>99</v>
      </c>
      <c r="L11232" s="72" t="s">
        <v>499</v>
      </c>
      <c r="M11232" s="72"/>
    </row>
    <row r="11233" spans="2:13" x14ac:dyDescent="0.25">
      <c r="B11233" s="72" t="s">
        <v>12</v>
      </c>
      <c r="C11233" s="72" t="s">
        <v>13</v>
      </c>
      <c r="D11233" s="72" t="s">
        <v>14</v>
      </c>
      <c r="E11233" s="72" t="s">
        <v>83</v>
      </c>
      <c r="F11233" s="73">
        <v>592251</v>
      </c>
      <c r="G11233" s="72" t="s">
        <v>16</v>
      </c>
      <c r="H11233" s="72" t="s">
        <v>17</v>
      </c>
      <c r="I11233" s="72" t="s">
        <v>18</v>
      </c>
      <c r="J11233" s="72" t="s">
        <v>19</v>
      </c>
      <c r="K11233" s="72" t="s">
        <v>25</v>
      </c>
      <c r="L11233" s="72" t="s">
        <v>265</v>
      </c>
      <c r="M11233" s="72"/>
    </row>
    <row r="11234" spans="2:13" x14ac:dyDescent="0.25">
      <c r="B11234" s="72" t="s">
        <v>12</v>
      </c>
      <c r="C11234" s="72" t="s">
        <v>13</v>
      </c>
      <c r="D11234" s="72" t="s">
        <v>14</v>
      </c>
      <c r="E11234" s="72" t="s">
        <v>55</v>
      </c>
      <c r="F11234" s="73">
        <v>7087</v>
      </c>
      <c r="G11234" s="72" t="s">
        <v>16</v>
      </c>
      <c r="H11234" s="72" t="s">
        <v>24</v>
      </c>
      <c r="I11234" s="72" t="s">
        <v>18</v>
      </c>
      <c r="J11234" s="72" t="s">
        <v>19</v>
      </c>
      <c r="K11234" s="72" t="s">
        <v>25</v>
      </c>
      <c r="L11234" s="72" t="s">
        <v>616</v>
      </c>
      <c r="M11234" s="72" t="s">
        <v>57</v>
      </c>
    </row>
    <row r="11235" spans="2:13" x14ac:dyDescent="0.25">
      <c r="B11235" s="72" t="s">
        <v>12</v>
      </c>
      <c r="C11235" s="72" t="s">
        <v>13</v>
      </c>
      <c r="D11235" s="72" t="s">
        <v>14</v>
      </c>
      <c r="E11235" s="72" t="s">
        <v>41</v>
      </c>
      <c r="F11235" s="73">
        <v>-15</v>
      </c>
      <c r="G11235" s="72" t="s">
        <v>16</v>
      </c>
      <c r="H11235" s="72" t="s">
        <v>24</v>
      </c>
      <c r="I11235" s="72" t="s">
        <v>18</v>
      </c>
      <c r="J11235" s="72" t="s">
        <v>19</v>
      </c>
      <c r="K11235" s="72" t="s">
        <v>117</v>
      </c>
      <c r="L11235" s="72" t="s">
        <v>465</v>
      </c>
      <c r="M11235" s="72"/>
    </row>
    <row r="11236" spans="2:13" x14ac:dyDescent="0.25">
      <c r="B11236" s="72" t="s">
        <v>12</v>
      </c>
      <c r="C11236" s="72" t="s">
        <v>13</v>
      </c>
      <c r="D11236" s="72" t="s">
        <v>14</v>
      </c>
      <c r="E11236" s="72" t="s">
        <v>594</v>
      </c>
      <c r="F11236" s="73">
        <v>247</v>
      </c>
      <c r="G11236" s="72" t="s">
        <v>16</v>
      </c>
      <c r="H11236" s="72" t="s">
        <v>24</v>
      </c>
      <c r="I11236" s="72" t="s">
        <v>18</v>
      </c>
      <c r="J11236" s="72" t="s">
        <v>19</v>
      </c>
      <c r="K11236" s="72" t="s">
        <v>25</v>
      </c>
      <c r="L11236" s="72" t="s">
        <v>198</v>
      </c>
      <c r="M11236" s="72"/>
    </row>
    <row r="11237" spans="2:13" x14ac:dyDescent="0.25">
      <c r="B11237" s="72" t="s">
        <v>12</v>
      </c>
      <c r="C11237" s="72" t="s">
        <v>13</v>
      </c>
      <c r="D11237" s="72" t="s">
        <v>14</v>
      </c>
      <c r="E11237" s="72" t="s">
        <v>36</v>
      </c>
      <c r="F11237" s="73">
        <v>3379538</v>
      </c>
      <c r="G11237" s="72" t="s">
        <v>16</v>
      </c>
      <c r="H11237" s="72" t="s">
        <v>24</v>
      </c>
      <c r="I11237" s="72" t="s">
        <v>18</v>
      </c>
      <c r="J11237" s="72" t="s">
        <v>19</v>
      </c>
      <c r="K11237" s="72" t="s">
        <v>75</v>
      </c>
      <c r="L11237" s="72" t="s">
        <v>91</v>
      </c>
      <c r="M11237" s="72" t="s">
        <v>112</v>
      </c>
    </row>
    <row r="11238" spans="2:13" x14ac:dyDescent="0.25">
      <c r="B11238" s="72" t="s">
        <v>12</v>
      </c>
      <c r="C11238" s="72" t="s">
        <v>13</v>
      </c>
      <c r="D11238" s="72" t="s">
        <v>14</v>
      </c>
      <c r="E11238" s="72" t="s">
        <v>146</v>
      </c>
      <c r="F11238" s="73">
        <v>-60267</v>
      </c>
      <c r="G11238" s="72" t="s">
        <v>16</v>
      </c>
      <c r="H11238" s="72" t="s">
        <v>24</v>
      </c>
      <c r="I11238" s="72" t="s">
        <v>18</v>
      </c>
      <c r="J11238" s="72" t="s">
        <v>19</v>
      </c>
      <c r="K11238" s="72" t="s">
        <v>99</v>
      </c>
      <c r="L11238" s="72" t="s">
        <v>251</v>
      </c>
      <c r="M11238" s="72"/>
    </row>
    <row r="11239" spans="2:13" x14ac:dyDescent="0.25">
      <c r="B11239" s="72" t="s">
        <v>12</v>
      </c>
      <c r="C11239" s="72" t="s">
        <v>13</v>
      </c>
      <c r="D11239" s="72" t="s">
        <v>14</v>
      </c>
      <c r="E11239" s="72" t="s">
        <v>146</v>
      </c>
      <c r="F11239" s="73">
        <v>-124945</v>
      </c>
      <c r="G11239" s="72" t="s">
        <v>16</v>
      </c>
      <c r="H11239" s="72" t="s">
        <v>24</v>
      </c>
      <c r="I11239" s="72" t="s">
        <v>18</v>
      </c>
      <c r="J11239" s="72" t="s">
        <v>19</v>
      </c>
      <c r="K11239" s="72" t="s">
        <v>37</v>
      </c>
      <c r="L11239" s="72" t="s">
        <v>221</v>
      </c>
      <c r="M11239" s="72"/>
    </row>
    <row r="11240" spans="2:13" x14ac:dyDescent="0.25">
      <c r="B11240" s="72" t="s">
        <v>12</v>
      </c>
      <c r="C11240" s="72" t="s">
        <v>13</v>
      </c>
      <c r="D11240" s="72" t="s">
        <v>14</v>
      </c>
      <c r="E11240" s="72" t="s">
        <v>55</v>
      </c>
      <c r="F11240" s="73">
        <v>352551</v>
      </c>
      <c r="G11240" s="72" t="s">
        <v>16</v>
      </c>
      <c r="H11240" s="72" t="s">
        <v>24</v>
      </c>
      <c r="I11240" s="72" t="s">
        <v>18</v>
      </c>
      <c r="J11240" s="72" t="s">
        <v>19</v>
      </c>
      <c r="K11240" s="72" t="s">
        <v>37</v>
      </c>
      <c r="L11240" s="72" t="s">
        <v>394</v>
      </c>
      <c r="M11240" s="72" t="s">
        <v>29</v>
      </c>
    </row>
    <row r="11241" spans="2:13" x14ac:dyDescent="0.25">
      <c r="B11241" s="72" t="s">
        <v>12</v>
      </c>
      <c r="C11241" s="72" t="s">
        <v>13</v>
      </c>
      <c r="D11241" s="72" t="s">
        <v>14</v>
      </c>
      <c r="E11241" s="72" t="s">
        <v>83</v>
      </c>
      <c r="F11241" s="73">
        <v>382155</v>
      </c>
      <c r="G11241" s="72" t="s">
        <v>16</v>
      </c>
      <c r="H11241" s="72" t="s">
        <v>17</v>
      </c>
      <c r="I11241" s="72" t="s">
        <v>18</v>
      </c>
      <c r="J11241" s="72" t="s">
        <v>19</v>
      </c>
      <c r="K11241" s="72" t="s">
        <v>20</v>
      </c>
      <c r="L11241" s="72" t="s">
        <v>529</v>
      </c>
      <c r="M11241" s="72"/>
    </row>
    <row r="11242" spans="2:13" x14ac:dyDescent="0.25">
      <c r="B11242" s="72" t="s">
        <v>12</v>
      </c>
      <c r="C11242" s="72" t="s">
        <v>13</v>
      </c>
      <c r="D11242" s="72" t="s">
        <v>14</v>
      </c>
      <c r="E11242" s="72" t="s">
        <v>700</v>
      </c>
      <c r="F11242" s="73">
        <v>261495</v>
      </c>
      <c r="G11242" s="72" t="s">
        <v>16</v>
      </c>
      <c r="H11242" s="72" t="s">
        <v>24</v>
      </c>
      <c r="I11242" s="72" t="s">
        <v>18</v>
      </c>
      <c r="J11242" s="72" t="s">
        <v>19</v>
      </c>
      <c r="K11242" s="72"/>
      <c r="L11242" s="72"/>
      <c r="M11242" s="72" t="s">
        <v>47</v>
      </c>
    </row>
    <row r="11243" spans="2:13" x14ac:dyDescent="0.25">
      <c r="B11243" s="72" t="s">
        <v>12</v>
      </c>
      <c r="C11243" s="72" t="s">
        <v>13</v>
      </c>
      <c r="D11243" s="72" t="s">
        <v>14</v>
      </c>
      <c r="E11243" s="72" t="s">
        <v>36</v>
      </c>
      <c r="F11243" s="73">
        <v>67474</v>
      </c>
      <c r="G11243" s="72" t="s">
        <v>16</v>
      </c>
      <c r="H11243" s="72" t="s">
        <v>24</v>
      </c>
      <c r="I11243" s="72" t="s">
        <v>48</v>
      </c>
      <c r="J11243" s="72" t="s">
        <v>19</v>
      </c>
      <c r="K11243" s="72" t="s">
        <v>37</v>
      </c>
      <c r="L11243" s="72" t="s">
        <v>86</v>
      </c>
      <c r="M11243" s="72" t="s">
        <v>29</v>
      </c>
    </row>
    <row r="11244" spans="2:13" x14ac:dyDescent="0.25">
      <c r="B11244" s="72" t="s">
        <v>12</v>
      </c>
      <c r="C11244" s="72" t="s">
        <v>13</v>
      </c>
      <c r="D11244" s="72" t="s">
        <v>14</v>
      </c>
      <c r="E11244" s="72" t="s">
        <v>256</v>
      </c>
      <c r="F11244" s="73">
        <v>-1143</v>
      </c>
      <c r="G11244" s="72" t="s">
        <v>16</v>
      </c>
      <c r="H11244" s="72" t="s">
        <v>24</v>
      </c>
      <c r="I11244" s="72" t="s">
        <v>18</v>
      </c>
      <c r="J11244" s="72" t="s">
        <v>19</v>
      </c>
      <c r="K11244" s="72" t="s">
        <v>63</v>
      </c>
      <c r="L11244" s="72" t="s">
        <v>470</v>
      </c>
      <c r="M11244" s="72"/>
    </row>
    <row r="11245" spans="2:13" x14ac:dyDescent="0.25">
      <c r="B11245" s="72" t="s">
        <v>12</v>
      </c>
      <c r="C11245" s="72" t="s">
        <v>13</v>
      </c>
      <c r="D11245" s="72" t="s">
        <v>14</v>
      </c>
      <c r="E11245" s="72" t="s">
        <v>39</v>
      </c>
      <c r="F11245" s="73">
        <v>-7078</v>
      </c>
      <c r="G11245" s="72" t="s">
        <v>16</v>
      </c>
      <c r="H11245" s="72" t="s">
        <v>17</v>
      </c>
      <c r="I11245" s="72" t="s">
        <v>18</v>
      </c>
      <c r="J11245" s="72" t="s">
        <v>19</v>
      </c>
      <c r="K11245" s="72" t="s">
        <v>20</v>
      </c>
      <c r="L11245" s="72" t="s">
        <v>21</v>
      </c>
      <c r="M11245" s="72"/>
    </row>
    <row r="11246" spans="2:13" x14ac:dyDescent="0.25">
      <c r="B11246" s="72" t="s">
        <v>12</v>
      </c>
      <c r="C11246" s="72" t="s">
        <v>13</v>
      </c>
      <c r="D11246" s="72" t="s">
        <v>14</v>
      </c>
      <c r="E11246" s="72" t="s">
        <v>146</v>
      </c>
      <c r="F11246" s="73">
        <v>-9905</v>
      </c>
      <c r="G11246" s="72" t="s">
        <v>16</v>
      </c>
      <c r="H11246" s="72" t="s">
        <v>24</v>
      </c>
      <c r="I11246" s="72" t="s">
        <v>18</v>
      </c>
      <c r="J11246" s="72" t="s">
        <v>19</v>
      </c>
      <c r="K11246" s="72" t="s">
        <v>63</v>
      </c>
      <c r="L11246" s="72" t="s">
        <v>624</v>
      </c>
      <c r="M11246" s="72"/>
    </row>
    <row r="11247" spans="2:13" x14ac:dyDescent="0.25">
      <c r="B11247" s="72" t="s">
        <v>12</v>
      </c>
      <c r="C11247" s="72" t="s">
        <v>13</v>
      </c>
      <c r="D11247" s="72" t="s">
        <v>14</v>
      </c>
      <c r="E11247" s="72" t="s">
        <v>30</v>
      </c>
      <c r="F11247" s="73">
        <v>-206034</v>
      </c>
      <c r="G11247" s="72" t="s">
        <v>16</v>
      </c>
      <c r="H11247" s="72" t="s">
        <v>24</v>
      </c>
      <c r="I11247" s="72" t="s">
        <v>18</v>
      </c>
      <c r="J11247" s="72" t="s">
        <v>19</v>
      </c>
      <c r="K11247" s="72" t="s">
        <v>49</v>
      </c>
      <c r="L11247" s="72" t="s">
        <v>255</v>
      </c>
      <c r="M11247" s="72"/>
    </row>
    <row r="11248" spans="2:13" x14ac:dyDescent="0.25">
      <c r="B11248" s="72" t="s">
        <v>12</v>
      </c>
      <c r="C11248" s="72" t="s">
        <v>13</v>
      </c>
      <c r="D11248" s="72" t="s">
        <v>14</v>
      </c>
      <c r="E11248" s="72" t="s">
        <v>39</v>
      </c>
      <c r="F11248" s="73">
        <v>-3306</v>
      </c>
      <c r="G11248" s="72" t="s">
        <v>16</v>
      </c>
      <c r="H11248" s="72" t="s">
        <v>24</v>
      </c>
      <c r="I11248" s="72" t="s">
        <v>18</v>
      </c>
      <c r="J11248" s="72" t="s">
        <v>19</v>
      </c>
      <c r="K11248" s="72" t="s">
        <v>99</v>
      </c>
      <c r="L11248" s="72" t="s">
        <v>305</v>
      </c>
      <c r="M11248" s="72"/>
    </row>
    <row r="11249" spans="2:13" x14ac:dyDescent="0.25">
      <c r="B11249" s="72" t="s">
        <v>12</v>
      </c>
      <c r="C11249" s="72" t="s">
        <v>13</v>
      </c>
      <c r="D11249" s="72" t="s">
        <v>14</v>
      </c>
      <c r="E11249" s="72" t="s">
        <v>68</v>
      </c>
      <c r="F11249" s="73">
        <v>-1047</v>
      </c>
      <c r="G11249" s="72" t="s">
        <v>16</v>
      </c>
      <c r="H11249" s="72" t="s">
        <v>17</v>
      </c>
      <c r="I11249" s="72" t="s">
        <v>18</v>
      </c>
      <c r="J11249" s="72" t="s">
        <v>19</v>
      </c>
      <c r="K11249" s="72" t="s">
        <v>25</v>
      </c>
      <c r="L11249" s="72" t="s">
        <v>406</v>
      </c>
      <c r="M11249" s="72"/>
    </row>
    <row r="11250" spans="2:13" x14ac:dyDescent="0.25">
      <c r="B11250" s="72" t="s">
        <v>12</v>
      </c>
      <c r="C11250" s="72" t="s">
        <v>13</v>
      </c>
      <c r="D11250" s="72" t="s">
        <v>14</v>
      </c>
      <c r="E11250" s="72" t="s">
        <v>39</v>
      </c>
      <c r="F11250" s="73">
        <v>-10638</v>
      </c>
      <c r="G11250" s="72" t="s">
        <v>16</v>
      </c>
      <c r="H11250" s="72" t="s">
        <v>24</v>
      </c>
      <c r="I11250" s="72" t="s">
        <v>18</v>
      </c>
      <c r="J11250" s="72" t="s">
        <v>19</v>
      </c>
      <c r="K11250" s="72" t="s">
        <v>37</v>
      </c>
      <c r="L11250" s="72" t="s">
        <v>292</v>
      </c>
      <c r="M11250" s="72"/>
    </row>
    <row r="11251" spans="2:13" x14ac:dyDescent="0.25">
      <c r="B11251" s="72" t="s">
        <v>12</v>
      </c>
      <c r="C11251" s="72" t="s">
        <v>13</v>
      </c>
      <c r="D11251" s="72" t="s">
        <v>14</v>
      </c>
      <c r="E11251" s="72" t="s">
        <v>123</v>
      </c>
      <c r="F11251" s="73">
        <v>-309</v>
      </c>
      <c r="G11251" s="72" t="s">
        <v>16</v>
      </c>
      <c r="H11251" s="72" t="s">
        <v>17</v>
      </c>
      <c r="I11251" s="72" t="s">
        <v>18</v>
      </c>
      <c r="J11251" s="72" t="s">
        <v>19</v>
      </c>
      <c r="K11251" s="72" t="s">
        <v>25</v>
      </c>
      <c r="L11251" s="72" t="s">
        <v>531</v>
      </c>
      <c r="M11251" s="72"/>
    </row>
    <row r="11252" spans="2:13" x14ac:dyDescent="0.25">
      <c r="B11252" s="72" t="s">
        <v>12</v>
      </c>
      <c r="C11252" s="72" t="s">
        <v>13</v>
      </c>
      <c r="D11252" s="72" t="s">
        <v>14</v>
      </c>
      <c r="E11252" s="72" t="s">
        <v>27</v>
      </c>
      <c r="F11252" s="73">
        <v>380033</v>
      </c>
      <c r="G11252" s="72" t="s">
        <v>16</v>
      </c>
      <c r="H11252" s="72" t="s">
        <v>24</v>
      </c>
      <c r="I11252" s="72" t="s">
        <v>18</v>
      </c>
      <c r="J11252" s="72" t="s">
        <v>19</v>
      </c>
      <c r="K11252" s="72" t="s">
        <v>37</v>
      </c>
      <c r="L11252" s="72" t="s">
        <v>627</v>
      </c>
      <c r="M11252" s="72" t="s">
        <v>29</v>
      </c>
    </row>
    <row r="11253" spans="2:13" x14ac:dyDescent="0.25">
      <c r="B11253" s="72" t="s">
        <v>12</v>
      </c>
      <c r="C11253" s="72" t="s">
        <v>13</v>
      </c>
      <c r="D11253" s="72" t="s">
        <v>14</v>
      </c>
      <c r="E11253" s="72" t="s">
        <v>85</v>
      </c>
      <c r="F11253" s="73">
        <v>451258</v>
      </c>
      <c r="G11253" s="72" t="s">
        <v>16</v>
      </c>
      <c r="H11253" s="72" t="s">
        <v>24</v>
      </c>
      <c r="I11253" s="72" t="s">
        <v>18</v>
      </c>
      <c r="J11253" s="72" t="s">
        <v>19</v>
      </c>
      <c r="K11253" s="72" t="s">
        <v>49</v>
      </c>
      <c r="L11253" s="72" t="s">
        <v>209</v>
      </c>
      <c r="M11253" s="72"/>
    </row>
    <row r="11254" spans="2:13" x14ac:dyDescent="0.25">
      <c r="B11254" s="72" t="s">
        <v>12</v>
      </c>
      <c r="C11254" s="72" t="s">
        <v>13</v>
      </c>
      <c r="D11254" s="72" t="s">
        <v>14</v>
      </c>
      <c r="E11254" s="72" t="s">
        <v>94</v>
      </c>
      <c r="F11254" s="73">
        <v>541</v>
      </c>
      <c r="G11254" s="72" t="s">
        <v>16</v>
      </c>
      <c r="H11254" s="72" t="s">
        <v>17</v>
      </c>
      <c r="I11254" s="72" t="s">
        <v>18</v>
      </c>
      <c r="J11254" s="72" t="s">
        <v>19</v>
      </c>
      <c r="K11254" s="72" t="s">
        <v>25</v>
      </c>
      <c r="L11254" s="72" t="s">
        <v>165</v>
      </c>
      <c r="M11254" s="72"/>
    </row>
    <row r="11255" spans="2:13" x14ac:dyDescent="0.25">
      <c r="B11255" s="72" t="s">
        <v>12</v>
      </c>
      <c r="C11255" s="72" t="s">
        <v>13</v>
      </c>
      <c r="D11255" s="72" t="s">
        <v>14</v>
      </c>
      <c r="E11255" s="72" t="s">
        <v>68</v>
      </c>
      <c r="F11255" s="73">
        <v>-737</v>
      </c>
      <c r="G11255" s="72" t="s">
        <v>16</v>
      </c>
      <c r="H11255" s="72" t="s">
        <v>17</v>
      </c>
      <c r="I11255" s="72" t="s">
        <v>18</v>
      </c>
      <c r="J11255" s="72" t="s">
        <v>19</v>
      </c>
      <c r="K11255" s="72" t="s">
        <v>25</v>
      </c>
      <c r="L11255" s="72" t="s">
        <v>580</v>
      </c>
      <c r="M11255" s="72"/>
    </row>
    <row r="11256" spans="2:13" x14ac:dyDescent="0.25">
      <c r="B11256" s="72" t="s">
        <v>12</v>
      </c>
      <c r="C11256" s="72" t="s">
        <v>13</v>
      </c>
      <c r="D11256" s="72" t="s">
        <v>14</v>
      </c>
      <c r="E11256" s="72" t="s">
        <v>94</v>
      </c>
      <c r="F11256" s="73">
        <v>2281</v>
      </c>
      <c r="G11256" s="72" t="s">
        <v>16</v>
      </c>
      <c r="H11256" s="72" t="s">
        <v>24</v>
      </c>
      <c r="I11256" s="72" t="s">
        <v>18</v>
      </c>
      <c r="J11256" s="72" t="s">
        <v>19</v>
      </c>
      <c r="K11256" s="72" t="s">
        <v>130</v>
      </c>
      <c r="L11256" s="72" t="s">
        <v>610</v>
      </c>
      <c r="M11256" s="72"/>
    </row>
    <row r="11257" spans="2:13" x14ac:dyDescent="0.25">
      <c r="B11257" s="72" t="s">
        <v>12</v>
      </c>
      <c r="C11257" s="72" t="s">
        <v>13</v>
      </c>
      <c r="D11257" s="72" t="s">
        <v>14</v>
      </c>
      <c r="E11257" s="72" t="s">
        <v>152</v>
      </c>
      <c r="F11257" s="73">
        <v>-55</v>
      </c>
      <c r="G11257" s="72" t="s">
        <v>16</v>
      </c>
      <c r="H11257" s="72" t="s">
        <v>24</v>
      </c>
      <c r="I11257" s="72" t="s">
        <v>18</v>
      </c>
      <c r="J11257" s="72" t="s">
        <v>19</v>
      </c>
      <c r="K11257" s="72" t="s">
        <v>25</v>
      </c>
      <c r="L11257" s="72" t="s">
        <v>26</v>
      </c>
      <c r="M11257" s="72"/>
    </row>
    <row r="11258" spans="2:13" x14ac:dyDescent="0.25">
      <c r="B11258" s="72" t="s">
        <v>12</v>
      </c>
      <c r="C11258" s="72" t="s">
        <v>13</v>
      </c>
      <c r="D11258" s="72" t="s">
        <v>14</v>
      </c>
      <c r="E11258" s="72" t="s">
        <v>51</v>
      </c>
      <c r="F11258" s="73">
        <v>1188744</v>
      </c>
      <c r="G11258" s="72" t="s">
        <v>16</v>
      </c>
      <c r="H11258" s="72" t="s">
        <v>24</v>
      </c>
      <c r="I11258" s="72" t="s">
        <v>18</v>
      </c>
      <c r="J11258" s="72" t="s">
        <v>19</v>
      </c>
      <c r="K11258" s="72" t="s">
        <v>37</v>
      </c>
      <c r="L11258" s="72" t="s">
        <v>317</v>
      </c>
      <c r="M11258" s="72"/>
    </row>
    <row r="11259" spans="2:13" x14ac:dyDescent="0.25">
      <c r="B11259" s="72" t="s">
        <v>12</v>
      </c>
      <c r="C11259" s="72" t="s">
        <v>13</v>
      </c>
      <c r="D11259" s="72" t="s">
        <v>14</v>
      </c>
      <c r="E11259" s="72" t="s">
        <v>94</v>
      </c>
      <c r="F11259" s="73">
        <v>812</v>
      </c>
      <c r="G11259" s="72" t="s">
        <v>16</v>
      </c>
      <c r="H11259" s="72" t="s">
        <v>24</v>
      </c>
      <c r="I11259" s="72" t="s">
        <v>18</v>
      </c>
      <c r="J11259" s="72" t="s">
        <v>19</v>
      </c>
      <c r="K11259" s="72" t="s">
        <v>25</v>
      </c>
      <c r="L11259" s="72" t="s">
        <v>347</v>
      </c>
      <c r="M11259" s="72"/>
    </row>
    <row r="11260" spans="2:13" x14ac:dyDescent="0.25">
      <c r="B11260" s="72" t="s">
        <v>12</v>
      </c>
      <c r="C11260" s="72" t="s">
        <v>13</v>
      </c>
      <c r="D11260" s="72" t="s">
        <v>14</v>
      </c>
      <c r="E11260" s="72" t="s">
        <v>144</v>
      </c>
      <c r="F11260" s="73">
        <v>410443</v>
      </c>
      <c r="G11260" s="72" t="s">
        <v>16</v>
      </c>
      <c r="H11260" s="72" t="s">
        <v>24</v>
      </c>
      <c r="I11260" s="72" t="s">
        <v>18</v>
      </c>
      <c r="J11260" s="72" t="s">
        <v>19</v>
      </c>
      <c r="K11260" s="72" t="s">
        <v>37</v>
      </c>
      <c r="L11260" s="72" t="s">
        <v>121</v>
      </c>
      <c r="M11260" s="72" t="s">
        <v>22</v>
      </c>
    </row>
    <row r="11261" spans="2:13" x14ac:dyDescent="0.25">
      <c r="B11261" s="72" t="s">
        <v>12</v>
      </c>
      <c r="C11261" s="72" t="s">
        <v>13</v>
      </c>
      <c r="D11261" s="72" t="s">
        <v>14</v>
      </c>
      <c r="E11261" s="72" t="s">
        <v>68</v>
      </c>
      <c r="F11261" s="73">
        <v>-281</v>
      </c>
      <c r="G11261" s="72" t="s">
        <v>16</v>
      </c>
      <c r="H11261" s="72" t="s">
        <v>24</v>
      </c>
      <c r="I11261" s="72" t="s">
        <v>18</v>
      </c>
      <c r="J11261" s="72" t="s">
        <v>19</v>
      </c>
      <c r="K11261" s="72" t="s">
        <v>25</v>
      </c>
      <c r="L11261" s="72" t="s">
        <v>225</v>
      </c>
      <c r="M11261" s="72"/>
    </row>
    <row r="11262" spans="2:13" x14ac:dyDescent="0.25">
      <c r="B11262" s="72" t="s">
        <v>12</v>
      </c>
      <c r="C11262" s="72" t="s">
        <v>13</v>
      </c>
      <c r="D11262" s="72" t="s">
        <v>14</v>
      </c>
      <c r="E11262" s="72" t="s">
        <v>36</v>
      </c>
      <c r="F11262" s="73">
        <v>87300</v>
      </c>
      <c r="G11262" s="72" t="s">
        <v>16</v>
      </c>
      <c r="H11262" s="72" t="s">
        <v>24</v>
      </c>
      <c r="I11262" s="72" t="s">
        <v>18</v>
      </c>
      <c r="J11262" s="72" t="s">
        <v>19</v>
      </c>
      <c r="K11262" s="72" t="s">
        <v>185</v>
      </c>
      <c r="L11262" s="72" t="s">
        <v>309</v>
      </c>
      <c r="M11262" s="72" t="s">
        <v>57</v>
      </c>
    </row>
    <row r="11263" spans="2:13" x14ac:dyDescent="0.25">
      <c r="B11263" s="72" t="s">
        <v>12</v>
      </c>
      <c r="C11263" s="72" t="s">
        <v>13</v>
      </c>
      <c r="D11263" s="72" t="s">
        <v>14</v>
      </c>
      <c r="E11263" s="72" t="s">
        <v>36</v>
      </c>
      <c r="F11263" s="73">
        <v>233822</v>
      </c>
      <c r="G11263" s="72" t="s">
        <v>16</v>
      </c>
      <c r="H11263" s="72" t="s">
        <v>24</v>
      </c>
      <c r="I11263" s="72" t="s">
        <v>18</v>
      </c>
      <c r="J11263" s="72" t="s">
        <v>19</v>
      </c>
      <c r="K11263" s="72" t="s">
        <v>37</v>
      </c>
      <c r="L11263" s="72" t="s">
        <v>257</v>
      </c>
      <c r="M11263" s="72" t="s">
        <v>29</v>
      </c>
    </row>
    <row r="11264" spans="2:13" x14ac:dyDescent="0.25">
      <c r="B11264" s="72" t="s">
        <v>12</v>
      </c>
      <c r="C11264" s="72" t="s">
        <v>13</v>
      </c>
      <c r="D11264" s="72" t="s">
        <v>14</v>
      </c>
      <c r="E11264" s="72" t="s">
        <v>33</v>
      </c>
      <c r="F11264" s="73">
        <v>230761</v>
      </c>
      <c r="G11264" s="72" t="s">
        <v>16</v>
      </c>
      <c r="H11264" s="72" t="s">
        <v>24</v>
      </c>
      <c r="I11264" s="72" t="s">
        <v>18</v>
      </c>
      <c r="J11264" s="72" t="s">
        <v>19</v>
      </c>
      <c r="K11264" s="72" t="s">
        <v>25</v>
      </c>
      <c r="L11264" s="72" t="s">
        <v>481</v>
      </c>
      <c r="M11264" s="72" t="s">
        <v>47</v>
      </c>
    </row>
    <row r="11265" spans="2:13" x14ac:dyDescent="0.25">
      <c r="B11265" s="72" t="s">
        <v>12</v>
      </c>
      <c r="C11265" s="72" t="s">
        <v>13</v>
      </c>
      <c r="D11265" s="72" t="s">
        <v>14</v>
      </c>
      <c r="E11265" s="72" t="s">
        <v>39</v>
      </c>
      <c r="F11265" s="73">
        <v>-46050</v>
      </c>
      <c r="G11265" s="72" t="s">
        <v>16</v>
      </c>
      <c r="H11265" s="72" t="s">
        <v>24</v>
      </c>
      <c r="I11265" s="72" t="s">
        <v>18</v>
      </c>
      <c r="J11265" s="72" t="s">
        <v>19</v>
      </c>
      <c r="K11265" s="72" t="s">
        <v>130</v>
      </c>
      <c r="L11265" s="72" t="s">
        <v>236</v>
      </c>
      <c r="M11265" s="72"/>
    </row>
    <row r="11266" spans="2:13" x14ac:dyDescent="0.25">
      <c r="B11266" s="72" t="s">
        <v>12</v>
      </c>
      <c r="C11266" s="72" t="s">
        <v>13</v>
      </c>
      <c r="D11266" s="72" t="s">
        <v>14</v>
      </c>
      <c r="E11266" s="72" t="s">
        <v>94</v>
      </c>
      <c r="F11266" s="73">
        <v>19540</v>
      </c>
      <c r="G11266" s="72" t="s">
        <v>16</v>
      </c>
      <c r="H11266" s="72" t="s">
        <v>24</v>
      </c>
      <c r="I11266" s="72" t="s">
        <v>18</v>
      </c>
      <c r="J11266" s="72" t="s">
        <v>19</v>
      </c>
      <c r="K11266" s="72" t="s">
        <v>99</v>
      </c>
      <c r="L11266" s="72" t="s">
        <v>150</v>
      </c>
      <c r="M11266" s="72"/>
    </row>
    <row r="11267" spans="2:13" x14ac:dyDescent="0.25">
      <c r="B11267" s="72" t="s">
        <v>12</v>
      </c>
      <c r="C11267" s="72" t="s">
        <v>13</v>
      </c>
      <c r="D11267" s="72" t="s">
        <v>14</v>
      </c>
      <c r="E11267" s="72" t="s">
        <v>83</v>
      </c>
      <c r="F11267" s="73">
        <v>733176</v>
      </c>
      <c r="G11267" s="72" t="s">
        <v>16</v>
      </c>
      <c r="H11267" s="72" t="s">
        <v>24</v>
      </c>
      <c r="I11267" s="72" t="s">
        <v>18</v>
      </c>
      <c r="J11267" s="72" t="s">
        <v>19</v>
      </c>
      <c r="K11267" s="72" t="s">
        <v>20</v>
      </c>
      <c r="L11267" s="72" t="s">
        <v>229</v>
      </c>
      <c r="M11267" s="72"/>
    </row>
    <row r="11268" spans="2:13" x14ac:dyDescent="0.25">
      <c r="B11268" s="72" t="s">
        <v>12</v>
      </c>
      <c r="C11268" s="72" t="s">
        <v>13</v>
      </c>
      <c r="D11268" s="72" t="s">
        <v>14</v>
      </c>
      <c r="E11268" s="72" t="s">
        <v>36</v>
      </c>
      <c r="F11268" s="73">
        <v>382366</v>
      </c>
      <c r="G11268" s="72" t="s">
        <v>16</v>
      </c>
      <c r="H11268" s="72" t="s">
        <v>17</v>
      </c>
      <c r="I11268" s="72" t="s">
        <v>18</v>
      </c>
      <c r="J11268" s="72" t="s">
        <v>19</v>
      </c>
      <c r="K11268" s="72" t="s">
        <v>25</v>
      </c>
      <c r="L11268" s="72" t="s">
        <v>326</v>
      </c>
      <c r="M11268" s="72" t="s">
        <v>29</v>
      </c>
    </row>
    <row r="11269" spans="2:13" x14ac:dyDescent="0.25">
      <c r="B11269" s="72" t="s">
        <v>12</v>
      </c>
      <c r="C11269" s="72" t="s">
        <v>13</v>
      </c>
      <c r="D11269" s="72" t="s">
        <v>14</v>
      </c>
      <c r="E11269" s="72" t="s">
        <v>258</v>
      </c>
      <c r="F11269" s="73">
        <v>1106439</v>
      </c>
      <c r="G11269" s="72" t="s">
        <v>16</v>
      </c>
      <c r="H11269" s="72" t="s">
        <v>24</v>
      </c>
      <c r="I11269" s="72" t="s">
        <v>18</v>
      </c>
      <c r="J11269" s="72" t="s">
        <v>19</v>
      </c>
      <c r="K11269" s="72" t="s">
        <v>31</v>
      </c>
      <c r="L11269" s="72" t="s">
        <v>346</v>
      </c>
      <c r="M11269" s="72" t="s">
        <v>444</v>
      </c>
    </row>
    <row r="11270" spans="2:13" x14ac:dyDescent="0.25">
      <c r="B11270" s="72" t="s">
        <v>12</v>
      </c>
      <c r="C11270" s="72" t="s">
        <v>13</v>
      </c>
      <c r="D11270" s="72" t="s">
        <v>14</v>
      </c>
      <c r="E11270" s="72" t="s">
        <v>55</v>
      </c>
      <c r="F11270" s="73">
        <v>874178</v>
      </c>
      <c r="G11270" s="72" t="s">
        <v>16</v>
      </c>
      <c r="H11270" s="72" t="s">
        <v>24</v>
      </c>
      <c r="I11270" s="72" t="s">
        <v>18</v>
      </c>
      <c r="J11270" s="72" t="s">
        <v>19</v>
      </c>
      <c r="K11270" s="72" t="s">
        <v>37</v>
      </c>
      <c r="L11270" s="72" t="s">
        <v>494</v>
      </c>
      <c r="M11270" s="72" t="s">
        <v>57</v>
      </c>
    </row>
    <row r="11271" spans="2:13" x14ac:dyDescent="0.25">
      <c r="B11271" s="72" t="s">
        <v>12</v>
      </c>
      <c r="C11271" s="72" t="s">
        <v>13</v>
      </c>
      <c r="D11271" s="72" t="s">
        <v>14</v>
      </c>
      <c r="E11271" s="72" t="s">
        <v>83</v>
      </c>
      <c r="F11271" s="73">
        <v>2767194</v>
      </c>
      <c r="G11271" s="72" t="s">
        <v>16</v>
      </c>
      <c r="H11271" s="72" t="s">
        <v>24</v>
      </c>
      <c r="I11271" s="72" t="s">
        <v>18</v>
      </c>
      <c r="J11271" s="72" t="s">
        <v>19</v>
      </c>
      <c r="K11271" s="72" t="s">
        <v>37</v>
      </c>
      <c r="L11271" s="72" t="s">
        <v>232</v>
      </c>
      <c r="M11271" s="72"/>
    </row>
    <row r="11272" spans="2:13" x14ac:dyDescent="0.25">
      <c r="B11272" s="72" t="s">
        <v>12</v>
      </c>
      <c r="C11272" s="72" t="s">
        <v>13</v>
      </c>
      <c r="D11272" s="72" t="s">
        <v>14</v>
      </c>
      <c r="E11272" s="72" t="s">
        <v>51</v>
      </c>
      <c r="F11272" s="73">
        <v>1299</v>
      </c>
      <c r="G11272" s="72" t="s">
        <v>16</v>
      </c>
      <c r="H11272" s="72" t="s">
        <v>24</v>
      </c>
      <c r="I11272" s="72" t="s">
        <v>18</v>
      </c>
      <c r="J11272" s="72" t="s">
        <v>19</v>
      </c>
      <c r="K11272" s="72" t="s">
        <v>96</v>
      </c>
      <c r="L11272" s="72" t="s">
        <v>582</v>
      </c>
      <c r="M11272" s="72"/>
    </row>
    <row r="11273" spans="2:13" x14ac:dyDescent="0.25">
      <c r="B11273" s="72" t="s">
        <v>12</v>
      </c>
      <c r="C11273" s="72" t="s">
        <v>13</v>
      </c>
      <c r="D11273" s="72" t="s">
        <v>14</v>
      </c>
      <c r="E11273" s="72" t="s">
        <v>544</v>
      </c>
      <c r="F11273" s="73">
        <v>-4</v>
      </c>
      <c r="G11273" s="72" t="s">
        <v>16</v>
      </c>
      <c r="H11273" s="72" t="s">
        <v>17</v>
      </c>
      <c r="I11273" s="72" t="s">
        <v>18</v>
      </c>
      <c r="J11273" s="72" t="s">
        <v>19</v>
      </c>
      <c r="K11273" s="72" t="s">
        <v>205</v>
      </c>
      <c r="L11273" s="72" t="s">
        <v>206</v>
      </c>
      <c r="M11273" s="72"/>
    </row>
    <row r="11274" spans="2:13" x14ac:dyDescent="0.25">
      <c r="B11274" s="72" t="s">
        <v>12</v>
      </c>
      <c r="C11274" s="72" t="s">
        <v>13</v>
      </c>
      <c r="D11274" s="72" t="s">
        <v>14</v>
      </c>
      <c r="E11274" s="72" t="s">
        <v>51</v>
      </c>
      <c r="F11274" s="73">
        <v>134048</v>
      </c>
      <c r="G11274" s="72" t="s">
        <v>16</v>
      </c>
      <c r="H11274" s="72" t="s">
        <v>24</v>
      </c>
      <c r="I11274" s="72" t="s">
        <v>18</v>
      </c>
      <c r="J11274" s="72" t="s">
        <v>19</v>
      </c>
      <c r="K11274" s="72" t="s">
        <v>25</v>
      </c>
      <c r="L11274" s="72" t="s">
        <v>388</v>
      </c>
      <c r="M11274" s="72"/>
    </row>
    <row r="11275" spans="2:13" x14ac:dyDescent="0.25">
      <c r="B11275" s="72" t="s">
        <v>12</v>
      </c>
      <c r="C11275" s="72" t="s">
        <v>13</v>
      </c>
      <c r="D11275" s="72" t="s">
        <v>14</v>
      </c>
      <c r="E11275" s="72" t="s">
        <v>51</v>
      </c>
      <c r="F11275" s="73">
        <v>1435</v>
      </c>
      <c r="G11275" s="72" t="s">
        <v>16</v>
      </c>
      <c r="H11275" s="72" t="s">
        <v>24</v>
      </c>
      <c r="I11275" s="72" t="s">
        <v>18</v>
      </c>
      <c r="J11275" s="72" t="s">
        <v>19</v>
      </c>
      <c r="K11275" s="72" t="s">
        <v>117</v>
      </c>
      <c r="L11275" s="72" t="s">
        <v>282</v>
      </c>
      <c r="M11275" s="72"/>
    </row>
    <row r="11276" spans="2:13" x14ac:dyDescent="0.25">
      <c r="B11276" s="72" t="s">
        <v>12</v>
      </c>
      <c r="C11276" s="72" t="s">
        <v>13</v>
      </c>
      <c r="D11276" s="72" t="s">
        <v>14</v>
      </c>
      <c r="E11276" s="72" t="s">
        <v>94</v>
      </c>
      <c r="F11276" s="73">
        <v>30302</v>
      </c>
      <c r="G11276" s="72" t="s">
        <v>16</v>
      </c>
      <c r="H11276" s="72" t="s">
        <v>24</v>
      </c>
      <c r="I11276" s="72" t="s">
        <v>18</v>
      </c>
      <c r="J11276" s="72" t="s">
        <v>19</v>
      </c>
      <c r="K11276" s="72" t="s">
        <v>25</v>
      </c>
      <c r="L11276" s="72" t="s">
        <v>201</v>
      </c>
      <c r="M11276" s="72"/>
    </row>
    <row r="11277" spans="2:13" x14ac:dyDescent="0.25">
      <c r="B11277" s="72" t="s">
        <v>12</v>
      </c>
      <c r="C11277" s="72" t="s">
        <v>13</v>
      </c>
      <c r="D11277" s="72" t="s">
        <v>14</v>
      </c>
      <c r="E11277" s="72" t="s">
        <v>15</v>
      </c>
      <c r="F11277" s="73">
        <v>1513678</v>
      </c>
      <c r="G11277" s="72" t="s">
        <v>16</v>
      </c>
      <c r="H11277" s="72" t="s">
        <v>17</v>
      </c>
      <c r="I11277" s="72" t="s">
        <v>18</v>
      </c>
      <c r="J11277" s="72" t="s">
        <v>19</v>
      </c>
      <c r="K11277" s="72" t="s">
        <v>25</v>
      </c>
      <c r="L11277" s="72" t="s">
        <v>114</v>
      </c>
      <c r="M11277" s="72" t="s">
        <v>133</v>
      </c>
    </row>
    <row r="11278" spans="2:13" x14ac:dyDescent="0.25">
      <c r="B11278" s="72" t="s">
        <v>12</v>
      </c>
      <c r="C11278" s="72" t="s">
        <v>13</v>
      </c>
      <c r="D11278" s="72" t="s">
        <v>14</v>
      </c>
      <c r="E11278" s="72" t="s">
        <v>41</v>
      </c>
      <c r="F11278" s="73">
        <v>-1610</v>
      </c>
      <c r="G11278" s="72" t="s">
        <v>16</v>
      </c>
      <c r="H11278" s="72" t="s">
        <v>24</v>
      </c>
      <c r="I11278" s="72" t="s">
        <v>18</v>
      </c>
      <c r="J11278" s="72" t="s">
        <v>19</v>
      </c>
      <c r="K11278" s="72" t="s">
        <v>37</v>
      </c>
      <c r="L11278" s="72" t="s">
        <v>38</v>
      </c>
      <c r="M11278" s="72"/>
    </row>
    <row r="11279" spans="2:13" x14ac:dyDescent="0.25">
      <c r="B11279" s="72" t="s">
        <v>12</v>
      </c>
      <c r="C11279" s="72" t="s">
        <v>13</v>
      </c>
      <c r="D11279" s="72" t="s">
        <v>14</v>
      </c>
      <c r="E11279" s="72" t="s">
        <v>83</v>
      </c>
      <c r="F11279" s="73">
        <v>4</v>
      </c>
      <c r="G11279" s="72" t="s">
        <v>16</v>
      </c>
      <c r="H11279" s="72" t="s">
        <v>24</v>
      </c>
      <c r="I11279" s="72" t="s">
        <v>18</v>
      </c>
      <c r="J11279" s="72" t="s">
        <v>227</v>
      </c>
      <c r="K11279" s="72" t="s">
        <v>25</v>
      </c>
      <c r="L11279" s="72" t="s">
        <v>289</v>
      </c>
      <c r="M11279" s="72"/>
    </row>
    <row r="11280" spans="2:13" x14ac:dyDescent="0.25">
      <c r="B11280" s="72" t="s">
        <v>12</v>
      </c>
      <c r="C11280" s="72" t="s">
        <v>13</v>
      </c>
      <c r="D11280" s="72" t="s">
        <v>14</v>
      </c>
      <c r="E11280" s="72" t="s">
        <v>152</v>
      </c>
      <c r="F11280" s="73">
        <v>-13138</v>
      </c>
      <c r="G11280" s="72" t="s">
        <v>16</v>
      </c>
      <c r="H11280" s="72" t="s">
        <v>24</v>
      </c>
      <c r="I11280" s="72" t="s">
        <v>18</v>
      </c>
      <c r="J11280" s="72" t="s">
        <v>19</v>
      </c>
      <c r="K11280" s="72" t="s">
        <v>25</v>
      </c>
      <c r="L11280" s="72" t="s">
        <v>266</v>
      </c>
      <c r="M11280" s="72"/>
    </row>
    <row r="11281" spans="2:13" x14ac:dyDescent="0.25">
      <c r="B11281" s="72" t="s">
        <v>12</v>
      </c>
      <c r="C11281" s="72" t="s">
        <v>13</v>
      </c>
      <c r="D11281" s="72" t="s">
        <v>14</v>
      </c>
      <c r="E11281" s="72" t="s">
        <v>83</v>
      </c>
      <c r="F11281" s="73">
        <v>1297</v>
      </c>
      <c r="G11281" s="72" t="s">
        <v>16</v>
      </c>
      <c r="H11281" s="72" t="s">
        <v>17</v>
      </c>
      <c r="I11281" s="72" t="s">
        <v>18</v>
      </c>
      <c r="J11281" s="72" t="s">
        <v>19</v>
      </c>
      <c r="K11281" s="72" t="s">
        <v>117</v>
      </c>
      <c r="L11281" s="72" t="s">
        <v>531</v>
      </c>
      <c r="M11281" s="72"/>
    </row>
    <row r="11282" spans="2:13" x14ac:dyDescent="0.25">
      <c r="B11282" s="72" t="s">
        <v>12</v>
      </c>
      <c r="C11282" s="72" t="s">
        <v>13</v>
      </c>
      <c r="D11282" s="72" t="s">
        <v>14</v>
      </c>
      <c r="E11282" s="72" t="s">
        <v>74</v>
      </c>
      <c r="F11282" s="73">
        <v>151349</v>
      </c>
      <c r="G11282" s="72" t="s">
        <v>16</v>
      </c>
      <c r="H11282" s="72" t="s">
        <v>24</v>
      </c>
      <c r="I11282" s="72" t="s">
        <v>18</v>
      </c>
      <c r="J11282" s="72" t="s">
        <v>19</v>
      </c>
      <c r="K11282" s="72" t="s">
        <v>130</v>
      </c>
      <c r="L11282" s="72" t="s">
        <v>147</v>
      </c>
      <c r="M11282" s="72" t="s">
        <v>47</v>
      </c>
    </row>
    <row r="11283" spans="2:13" x14ac:dyDescent="0.25">
      <c r="B11283" s="72" t="s">
        <v>12</v>
      </c>
      <c r="C11283" s="72" t="s">
        <v>13</v>
      </c>
      <c r="D11283" s="72" t="s">
        <v>14</v>
      </c>
      <c r="E11283" s="72" t="s">
        <v>152</v>
      </c>
      <c r="F11283" s="73">
        <v>-5830</v>
      </c>
      <c r="G11283" s="72" t="s">
        <v>16</v>
      </c>
      <c r="H11283" s="72" t="s">
        <v>24</v>
      </c>
      <c r="I11283" s="72" t="s">
        <v>18</v>
      </c>
      <c r="J11283" s="72" t="s">
        <v>19</v>
      </c>
      <c r="K11283" s="72" t="s">
        <v>37</v>
      </c>
      <c r="L11283" s="72" t="s">
        <v>494</v>
      </c>
      <c r="M11283" s="72"/>
    </row>
    <row r="11284" spans="2:13" x14ac:dyDescent="0.25">
      <c r="B11284" s="72" t="s">
        <v>12</v>
      </c>
      <c r="C11284" s="72" t="s">
        <v>13</v>
      </c>
      <c r="D11284" s="72" t="s">
        <v>14</v>
      </c>
      <c r="E11284" s="72" t="s">
        <v>256</v>
      </c>
      <c r="F11284" s="73">
        <v>-189</v>
      </c>
      <c r="G11284" s="72" t="s">
        <v>16</v>
      </c>
      <c r="H11284" s="72" t="s">
        <v>17</v>
      </c>
      <c r="I11284" s="72" t="s">
        <v>18</v>
      </c>
      <c r="J11284" s="72" t="s">
        <v>19</v>
      </c>
      <c r="K11284" s="72" t="s">
        <v>25</v>
      </c>
      <c r="L11284" s="72" t="s">
        <v>514</v>
      </c>
      <c r="M11284" s="72"/>
    </row>
    <row r="11285" spans="2:13" x14ac:dyDescent="0.25">
      <c r="B11285" s="72" t="s">
        <v>12</v>
      </c>
      <c r="C11285" s="72" t="s">
        <v>13</v>
      </c>
      <c r="D11285" s="72" t="s">
        <v>14</v>
      </c>
      <c r="E11285" s="72" t="s">
        <v>27</v>
      </c>
      <c r="F11285" s="73">
        <v>382</v>
      </c>
      <c r="G11285" s="72" t="s">
        <v>16</v>
      </c>
      <c r="H11285" s="72" t="s">
        <v>17</v>
      </c>
      <c r="I11285" s="72" t="s">
        <v>18</v>
      </c>
      <c r="J11285" s="72" t="s">
        <v>19</v>
      </c>
      <c r="K11285" s="72" t="s">
        <v>25</v>
      </c>
      <c r="L11285" s="72" t="s">
        <v>431</v>
      </c>
      <c r="M11285" s="72" t="s">
        <v>302</v>
      </c>
    </row>
    <row r="11286" spans="2:13" x14ac:dyDescent="0.25">
      <c r="B11286" s="72" t="s">
        <v>12</v>
      </c>
      <c r="C11286" s="72" t="s">
        <v>13</v>
      </c>
      <c r="D11286" s="72" t="s">
        <v>14</v>
      </c>
      <c r="E11286" s="72" t="s">
        <v>79</v>
      </c>
      <c r="F11286" s="73">
        <v>-2001</v>
      </c>
      <c r="G11286" s="72" t="s">
        <v>16</v>
      </c>
      <c r="H11286" s="72" t="s">
        <v>24</v>
      </c>
      <c r="I11286" s="72" t="s">
        <v>18</v>
      </c>
      <c r="J11286" s="72" t="s">
        <v>19</v>
      </c>
      <c r="K11286" s="72" t="s">
        <v>25</v>
      </c>
      <c r="L11286" s="72" t="s">
        <v>286</v>
      </c>
      <c r="M11286" s="72"/>
    </row>
    <row r="11287" spans="2:13" x14ac:dyDescent="0.25">
      <c r="B11287" s="72" t="s">
        <v>12</v>
      </c>
      <c r="C11287" s="72" t="s">
        <v>13</v>
      </c>
      <c r="D11287" s="72" t="s">
        <v>14</v>
      </c>
      <c r="E11287" s="72" t="s">
        <v>36</v>
      </c>
      <c r="F11287" s="73">
        <v>492906</v>
      </c>
      <c r="G11287" s="72" t="s">
        <v>16</v>
      </c>
      <c r="H11287" s="72" t="s">
        <v>24</v>
      </c>
      <c r="I11287" s="72" t="s">
        <v>18</v>
      </c>
      <c r="J11287" s="72" t="s">
        <v>19</v>
      </c>
      <c r="K11287" s="72" t="s">
        <v>37</v>
      </c>
      <c r="L11287" s="72" t="s">
        <v>202</v>
      </c>
      <c r="M11287" s="72" t="s">
        <v>57</v>
      </c>
    </row>
    <row r="11288" spans="2:13" x14ac:dyDescent="0.25">
      <c r="B11288" s="72" t="s">
        <v>12</v>
      </c>
      <c r="C11288" s="72" t="s">
        <v>13</v>
      </c>
      <c r="D11288" s="72" t="s">
        <v>14</v>
      </c>
      <c r="E11288" s="72" t="s">
        <v>55</v>
      </c>
      <c r="F11288" s="73">
        <v>609494</v>
      </c>
      <c r="G11288" s="72" t="s">
        <v>16</v>
      </c>
      <c r="H11288" s="72" t="s">
        <v>17</v>
      </c>
      <c r="I11288" s="72" t="s">
        <v>18</v>
      </c>
      <c r="J11288" s="72" t="s">
        <v>19</v>
      </c>
      <c r="K11288" s="72" t="s">
        <v>25</v>
      </c>
      <c r="L11288" s="72" t="s">
        <v>486</v>
      </c>
      <c r="M11288" s="72" t="s">
        <v>29</v>
      </c>
    </row>
    <row r="11289" spans="2:13" x14ac:dyDescent="0.25">
      <c r="B11289" s="72" t="s">
        <v>12</v>
      </c>
      <c r="C11289" s="72" t="s">
        <v>13</v>
      </c>
      <c r="D11289" s="72" t="s">
        <v>14</v>
      </c>
      <c r="E11289" s="72" t="s">
        <v>132</v>
      </c>
      <c r="F11289" s="73">
        <v>116890</v>
      </c>
      <c r="G11289" s="72" t="s">
        <v>16</v>
      </c>
      <c r="H11289" s="72" t="s">
        <v>24</v>
      </c>
      <c r="I11289" s="72" t="s">
        <v>18</v>
      </c>
      <c r="J11289" s="72" t="s">
        <v>19</v>
      </c>
      <c r="K11289" s="72" t="s">
        <v>37</v>
      </c>
      <c r="L11289" s="72" t="s">
        <v>71</v>
      </c>
      <c r="M11289" s="72" t="s">
        <v>133</v>
      </c>
    </row>
    <row r="11290" spans="2:13" x14ac:dyDescent="0.25">
      <c r="B11290" s="72" t="s">
        <v>12</v>
      </c>
      <c r="C11290" s="72" t="s">
        <v>13</v>
      </c>
      <c r="D11290" s="72" t="s">
        <v>14</v>
      </c>
      <c r="E11290" s="72" t="s">
        <v>83</v>
      </c>
      <c r="F11290" s="73">
        <v>302857</v>
      </c>
      <c r="G11290" s="72" t="s">
        <v>16</v>
      </c>
      <c r="H11290" s="72" t="s">
        <v>24</v>
      </c>
      <c r="I11290" s="72" t="s">
        <v>18</v>
      </c>
      <c r="J11290" s="72" t="s">
        <v>19</v>
      </c>
      <c r="K11290" s="72" t="s">
        <v>37</v>
      </c>
      <c r="L11290" s="72" t="s">
        <v>604</v>
      </c>
      <c r="M11290" s="72"/>
    </row>
    <row r="11291" spans="2:13" x14ac:dyDescent="0.25">
      <c r="B11291" s="72" t="s">
        <v>12</v>
      </c>
      <c r="C11291" s="72" t="s">
        <v>13</v>
      </c>
      <c r="D11291" s="72" t="s">
        <v>14</v>
      </c>
      <c r="E11291" s="72" t="s">
        <v>27</v>
      </c>
      <c r="F11291" s="73">
        <v>10809</v>
      </c>
      <c r="G11291" s="72" t="s">
        <v>16</v>
      </c>
      <c r="H11291" s="72" t="s">
        <v>24</v>
      </c>
      <c r="I11291" s="72" t="s">
        <v>48</v>
      </c>
      <c r="J11291" s="72" t="s">
        <v>19</v>
      </c>
      <c r="K11291" s="72" t="s">
        <v>43</v>
      </c>
      <c r="L11291" s="72" t="s">
        <v>449</v>
      </c>
      <c r="M11291" s="72" t="s">
        <v>57</v>
      </c>
    </row>
    <row r="11292" spans="2:13" x14ac:dyDescent="0.25">
      <c r="B11292" s="72" t="s">
        <v>12</v>
      </c>
      <c r="C11292" s="72" t="s">
        <v>13</v>
      </c>
      <c r="D11292" s="72" t="s">
        <v>14</v>
      </c>
      <c r="E11292" s="72" t="s">
        <v>94</v>
      </c>
      <c r="F11292" s="73">
        <v>612</v>
      </c>
      <c r="G11292" s="72" t="s">
        <v>16</v>
      </c>
      <c r="H11292" s="72" t="s">
        <v>24</v>
      </c>
      <c r="I11292" s="72" t="s">
        <v>48</v>
      </c>
      <c r="J11292" s="72" t="s">
        <v>19</v>
      </c>
      <c r="K11292" s="72" t="s">
        <v>49</v>
      </c>
      <c r="L11292" s="72" t="s">
        <v>222</v>
      </c>
      <c r="M11292" s="72"/>
    </row>
    <row r="11293" spans="2:13" x14ac:dyDescent="0.25">
      <c r="B11293" s="72" t="s">
        <v>12</v>
      </c>
      <c r="C11293" s="72" t="s">
        <v>13</v>
      </c>
      <c r="D11293" s="72" t="s">
        <v>14</v>
      </c>
      <c r="E11293" s="72" t="s">
        <v>68</v>
      </c>
      <c r="F11293" s="73">
        <v>-248432</v>
      </c>
      <c r="G11293" s="72" t="s">
        <v>16</v>
      </c>
      <c r="H11293" s="72" t="s">
        <v>24</v>
      </c>
      <c r="I11293" s="72" t="s">
        <v>18</v>
      </c>
      <c r="J11293" s="72" t="s">
        <v>19</v>
      </c>
      <c r="K11293" s="72" t="s">
        <v>37</v>
      </c>
      <c r="L11293" s="72" t="s">
        <v>627</v>
      </c>
      <c r="M11293" s="72"/>
    </row>
    <row r="11294" spans="2:13" x14ac:dyDescent="0.25">
      <c r="B11294" s="72" t="s">
        <v>12</v>
      </c>
      <c r="C11294" s="72" t="s">
        <v>13</v>
      </c>
      <c r="D11294" s="72" t="s">
        <v>14</v>
      </c>
      <c r="E11294" s="72" t="s">
        <v>187</v>
      </c>
      <c r="F11294" s="73">
        <v>2010309</v>
      </c>
      <c r="G11294" s="72" t="s">
        <v>16</v>
      </c>
      <c r="H11294" s="72" t="s">
        <v>17</v>
      </c>
      <c r="I11294" s="72" t="s">
        <v>18</v>
      </c>
      <c r="J11294" s="72" t="s">
        <v>19</v>
      </c>
      <c r="K11294" s="72" t="s">
        <v>37</v>
      </c>
      <c r="L11294" s="72" t="s">
        <v>317</v>
      </c>
      <c r="M11294" s="72" t="s">
        <v>112</v>
      </c>
    </row>
    <row r="11295" spans="2:13" x14ac:dyDescent="0.25">
      <c r="B11295" s="72" t="s">
        <v>12</v>
      </c>
      <c r="C11295" s="72" t="s">
        <v>13</v>
      </c>
      <c r="D11295" s="72" t="s">
        <v>14</v>
      </c>
      <c r="E11295" s="72" t="s">
        <v>33</v>
      </c>
      <c r="F11295" s="73">
        <v>38645</v>
      </c>
      <c r="G11295" s="72" t="s">
        <v>16</v>
      </c>
      <c r="H11295" s="72" t="s">
        <v>24</v>
      </c>
      <c r="I11295" s="72" t="s">
        <v>18</v>
      </c>
      <c r="J11295" s="72" t="s">
        <v>19</v>
      </c>
      <c r="K11295" s="72" t="s">
        <v>37</v>
      </c>
      <c r="L11295" s="72" t="s">
        <v>588</v>
      </c>
      <c r="M11295" s="72" t="s">
        <v>35</v>
      </c>
    </row>
    <row r="11296" spans="2:13" x14ac:dyDescent="0.25">
      <c r="B11296" s="72" t="s">
        <v>12</v>
      </c>
      <c r="C11296" s="72" t="s">
        <v>13</v>
      </c>
      <c r="D11296" s="72" t="s">
        <v>14</v>
      </c>
      <c r="E11296" s="72" t="s">
        <v>81</v>
      </c>
      <c r="F11296" s="73">
        <v>904295</v>
      </c>
      <c r="G11296" s="72" t="s">
        <v>16</v>
      </c>
      <c r="H11296" s="72" t="s">
        <v>17</v>
      </c>
      <c r="I11296" s="72" t="s">
        <v>18</v>
      </c>
      <c r="J11296" s="72" t="s">
        <v>19</v>
      </c>
      <c r="K11296" s="72" t="s">
        <v>108</v>
      </c>
      <c r="L11296" s="72" t="s">
        <v>367</v>
      </c>
      <c r="M11296" s="72" t="s">
        <v>47</v>
      </c>
    </row>
    <row r="11297" spans="2:13" x14ac:dyDescent="0.25">
      <c r="B11297" s="72" t="s">
        <v>12</v>
      </c>
      <c r="C11297" s="72" t="s">
        <v>13</v>
      </c>
      <c r="D11297" s="72" t="s">
        <v>14</v>
      </c>
      <c r="E11297" s="72" t="s">
        <v>23</v>
      </c>
      <c r="F11297" s="73">
        <v>-44</v>
      </c>
      <c r="G11297" s="72" t="s">
        <v>16</v>
      </c>
      <c r="H11297" s="72" t="s">
        <v>17</v>
      </c>
      <c r="I11297" s="72" t="s">
        <v>18</v>
      </c>
      <c r="J11297" s="72" t="s">
        <v>19</v>
      </c>
      <c r="K11297" s="72" t="s">
        <v>49</v>
      </c>
      <c r="L11297" s="72" t="s">
        <v>105</v>
      </c>
      <c r="M11297" s="72"/>
    </row>
    <row r="11298" spans="2:13" x14ac:dyDescent="0.25">
      <c r="B11298" s="72" t="s">
        <v>12</v>
      </c>
      <c r="C11298" s="72" t="s">
        <v>13</v>
      </c>
      <c r="D11298" s="72" t="s">
        <v>14</v>
      </c>
      <c r="E11298" s="72" t="s">
        <v>79</v>
      </c>
      <c r="F11298" s="73">
        <v>-27683</v>
      </c>
      <c r="G11298" s="72" t="s">
        <v>16</v>
      </c>
      <c r="H11298" s="72" t="s">
        <v>17</v>
      </c>
      <c r="I11298" s="72" t="s">
        <v>18</v>
      </c>
      <c r="J11298" s="72" t="s">
        <v>19</v>
      </c>
      <c r="K11298" s="72" t="s">
        <v>25</v>
      </c>
      <c r="L11298" s="72" t="s">
        <v>546</v>
      </c>
      <c r="M11298" s="72"/>
    </row>
    <row r="11299" spans="2:13" x14ac:dyDescent="0.25">
      <c r="B11299" s="72" t="s">
        <v>12</v>
      </c>
      <c r="C11299" s="72" t="s">
        <v>13</v>
      </c>
      <c r="D11299" s="72" t="s">
        <v>14</v>
      </c>
      <c r="E11299" s="72" t="s">
        <v>36</v>
      </c>
      <c r="F11299" s="73">
        <v>380234</v>
      </c>
      <c r="G11299" s="72" t="s">
        <v>16</v>
      </c>
      <c r="H11299" s="72" t="s">
        <v>24</v>
      </c>
      <c r="I11299" s="72" t="s">
        <v>18</v>
      </c>
      <c r="J11299" s="72" t="s">
        <v>19</v>
      </c>
      <c r="K11299" s="72" t="s">
        <v>25</v>
      </c>
      <c r="L11299" s="72" t="s">
        <v>486</v>
      </c>
      <c r="M11299" s="72" t="s">
        <v>57</v>
      </c>
    </row>
    <row r="11300" spans="2:13" x14ac:dyDescent="0.25">
      <c r="B11300" s="72" t="s">
        <v>12</v>
      </c>
      <c r="C11300" s="72" t="s">
        <v>13</v>
      </c>
      <c r="D11300" s="72" t="s">
        <v>14</v>
      </c>
      <c r="E11300" s="72" t="s">
        <v>79</v>
      </c>
      <c r="F11300" s="73">
        <v>-3285</v>
      </c>
      <c r="G11300" s="72" t="s">
        <v>16</v>
      </c>
      <c r="H11300" s="72" t="s">
        <v>17</v>
      </c>
      <c r="I11300" s="72" t="s">
        <v>18</v>
      </c>
      <c r="J11300" s="72" t="s">
        <v>19</v>
      </c>
      <c r="K11300" s="72" t="s">
        <v>25</v>
      </c>
      <c r="L11300" s="72" t="s">
        <v>165</v>
      </c>
      <c r="M11300" s="72"/>
    </row>
    <row r="11301" spans="2:13" x14ac:dyDescent="0.25">
      <c r="B11301" s="72" t="s">
        <v>12</v>
      </c>
      <c r="C11301" s="72" t="s">
        <v>13</v>
      </c>
      <c r="D11301" s="72" t="s">
        <v>14</v>
      </c>
      <c r="E11301" s="72" t="s">
        <v>83</v>
      </c>
      <c r="F11301" s="73">
        <v>93</v>
      </c>
      <c r="G11301" s="72" t="s">
        <v>16</v>
      </c>
      <c r="H11301" s="72" t="s">
        <v>17</v>
      </c>
      <c r="I11301" s="72" t="s">
        <v>48</v>
      </c>
      <c r="J11301" s="72" t="s">
        <v>19</v>
      </c>
      <c r="K11301" s="72" t="s">
        <v>49</v>
      </c>
      <c r="L11301" s="72" t="s">
        <v>203</v>
      </c>
      <c r="M11301" s="72"/>
    </row>
    <row r="11302" spans="2:13" x14ac:dyDescent="0.25">
      <c r="B11302" s="72" t="s">
        <v>12</v>
      </c>
      <c r="C11302" s="72" t="s">
        <v>13</v>
      </c>
      <c r="D11302" s="72" t="s">
        <v>14</v>
      </c>
      <c r="E11302" s="72" t="s">
        <v>51</v>
      </c>
      <c r="F11302" s="73">
        <v>488557</v>
      </c>
      <c r="G11302" s="72" t="s">
        <v>16</v>
      </c>
      <c r="H11302" s="72" t="s">
        <v>24</v>
      </c>
      <c r="I11302" s="72" t="s">
        <v>18</v>
      </c>
      <c r="J11302" s="72" t="s">
        <v>19</v>
      </c>
      <c r="K11302" s="72" t="s">
        <v>130</v>
      </c>
      <c r="L11302" s="72" t="s">
        <v>131</v>
      </c>
      <c r="M11302" s="72"/>
    </row>
    <row r="11303" spans="2:13" x14ac:dyDescent="0.25">
      <c r="B11303" s="72" t="s">
        <v>12</v>
      </c>
      <c r="C11303" s="72" t="s">
        <v>13</v>
      </c>
      <c r="D11303" s="72" t="s">
        <v>14</v>
      </c>
      <c r="E11303" s="72" t="s">
        <v>36</v>
      </c>
      <c r="F11303" s="73">
        <v>18579</v>
      </c>
      <c r="G11303" s="72" t="s">
        <v>16</v>
      </c>
      <c r="H11303" s="72" t="s">
        <v>24</v>
      </c>
      <c r="I11303" s="72" t="s">
        <v>18</v>
      </c>
      <c r="J11303" s="72" t="s">
        <v>19</v>
      </c>
      <c r="K11303" s="72" t="s">
        <v>37</v>
      </c>
      <c r="L11303" s="72" t="s">
        <v>120</v>
      </c>
      <c r="M11303" s="72" t="s">
        <v>57</v>
      </c>
    </row>
    <row r="11304" spans="2:13" x14ac:dyDescent="0.25">
      <c r="B11304" s="72" t="s">
        <v>12</v>
      </c>
      <c r="C11304" s="72" t="s">
        <v>13</v>
      </c>
      <c r="D11304" s="72" t="s">
        <v>14</v>
      </c>
      <c r="E11304" s="72" t="s">
        <v>79</v>
      </c>
      <c r="F11304" s="73">
        <v>-7146</v>
      </c>
      <c r="G11304" s="72" t="s">
        <v>16</v>
      </c>
      <c r="H11304" s="72" t="s">
        <v>17</v>
      </c>
      <c r="I11304" s="72" t="s">
        <v>18</v>
      </c>
      <c r="J11304" s="72" t="s">
        <v>19</v>
      </c>
      <c r="K11304" s="72" t="s">
        <v>25</v>
      </c>
      <c r="L11304" s="72" t="s">
        <v>506</v>
      </c>
      <c r="M11304" s="72"/>
    </row>
    <row r="11305" spans="2:13" x14ac:dyDescent="0.25">
      <c r="B11305" s="72" t="s">
        <v>12</v>
      </c>
      <c r="C11305" s="72" t="s">
        <v>13</v>
      </c>
      <c r="D11305" s="72" t="s">
        <v>14</v>
      </c>
      <c r="E11305" s="72" t="s">
        <v>51</v>
      </c>
      <c r="F11305" s="73">
        <v>148426</v>
      </c>
      <c r="G11305" s="72" t="s">
        <v>16</v>
      </c>
      <c r="H11305" s="72" t="s">
        <v>17</v>
      </c>
      <c r="I11305" s="72" t="s">
        <v>18</v>
      </c>
      <c r="J11305" s="72" t="s">
        <v>19</v>
      </c>
      <c r="K11305" s="72" t="s">
        <v>25</v>
      </c>
      <c r="L11305" s="72" t="s">
        <v>360</v>
      </c>
      <c r="M11305" s="72"/>
    </row>
    <row r="11306" spans="2:13" x14ac:dyDescent="0.25">
      <c r="B11306" s="72" t="s">
        <v>12</v>
      </c>
      <c r="C11306" s="72" t="s">
        <v>13</v>
      </c>
      <c r="D11306" s="72" t="s">
        <v>14</v>
      </c>
      <c r="E11306" s="72" t="s">
        <v>152</v>
      </c>
      <c r="F11306" s="73">
        <v>-705</v>
      </c>
      <c r="G11306" s="72" t="s">
        <v>16</v>
      </c>
      <c r="H11306" s="72" t="s">
        <v>24</v>
      </c>
      <c r="I11306" s="72" t="s">
        <v>18</v>
      </c>
      <c r="J11306" s="72" t="s">
        <v>19</v>
      </c>
      <c r="K11306" s="72" t="s">
        <v>37</v>
      </c>
      <c r="L11306" s="72" t="s">
        <v>213</v>
      </c>
      <c r="M11306" s="72"/>
    </row>
    <row r="11307" spans="2:13" x14ac:dyDescent="0.25">
      <c r="B11307" s="72" t="s">
        <v>12</v>
      </c>
      <c r="C11307" s="72" t="s">
        <v>13</v>
      </c>
      <c r="D11307" s="72" t="s">
        <v>14</v>
      </c>
      <c r="E11307" s="72" t="s">
        <v>152</v>
      </c>
      <c r="F11307" s="73">
        <v>-3947</v>
      </c>
      <c r="G11307" s="72" t="s">
        <v>16</v>
      </c>
      <c r="H11307" s="72" t="s">
        <v>24</v>
      </c>
      <c r="I11307" s="72" t="s">
        <v>18</v>
      </c>
      <c r="J11307" s="72" t="s">
        <v>19</v>
      </c>
      <c r="K11307" s="72" t="s">
        <v>37</v>
      </c>
      <c r="L11307" s="72" t="s">
        <v>507</v>
      </c>
      <c r="M11307" s="72"/>
    </row>
    <row r="11308" spans="2:13" x14ac:dyDescent="0.25">
      <c r="B11308" s="72" t="s">
        <v>12</v>
      </c>
      <c r="C11308" s="72" t="s">
        <v>13</v>
      </c>
      <c r="D11308" s="72" t="s">
        <v>14</v>
      </c>
      <c r="E11308" s="72" t="s">
        <v>55</v>
      </c>
      <c r="F11308" s="73">
        <v>112159</v>
      </c>
      <c r="G11308" s="72" t="s">
        <v>16</v>
      </c>
      <c r="H11308" s="72" t="s">
        <v>24</v>
      </c>
      <c r="I11308" s="72" t="s">
        <v>18</v>
      </c>
      <c r="J11308" s="72" t="s">
        <v>19</v>
      </c>
      <c r="K11308" s="72" t="s">
        <v>43</v>
      </c>
      <c r="L11308" s="72" t="s">
        <v>56</v>
      </c>
      <c r="M11308" s="72" t="s">
        <v>112</v>
      </c>
    </row>
    <row r="11309" spans="2:13" x14ac:dyDescent="0.25">
      <c r="B11309" s="72" t="s">
        <v>12</v>
      </c>
      <c r="C11309" s="72" t="s">
        <v>13</v>
      </c>
      <c r="D11309" s="72" t="s">
        <v>14</v>
      </c>
      <c r="E11309" s="72" t="s">
        <v>83</v>
      </c>
      <c r="F11309" s="73">
        <v>1854214</v>
      </c>
      <c r="G11309" s="72" t="s">
        <v>16</v>
      </c>
      <c r="H11309" s="72" t="s">
        <v>24</v>
      </c>
      <c r="I11309" s="72" t="s">
        <v>18</v>
      </c>
      <c r="J11309" s="72" t="s">
        <v>19</v>
      </c>
      <c r="K11309" s="72" t="s">
        <v>185</v>
      </c>
      <c r="L11309" s="72" t="s">
        <v>217</v>
      </c>
      <c r="M11309" s="72"/>
    </row>
    <row r="11310" spans="2:13" x14ac:dyDescent="0.25">
      <c r="B11310" s="72" t="s">
        <v>12</v>
      </c>
      <c r="C11310" s="72" t="s">
        <v>13</v>
      </c>
      <c r="D11310" s="72" t="s">
        <v>14</v>
      </c>
      <c r="E11310" s="72" t="s">
        <v>79</v>
      </c>
      <c r="F11310" s="73">
        <v>-8391</v>
      </c>
      <c r="G11310" s="72" t="s">
        <v>16</v>
      </c>
      <c r="H11310" s="72" t="s">
        <v>24</v>
      </c>
      <c r="I11310" s="72" t="s">
        <v>18</v>
      </c>
      <c r="J11310" s="72" t="s">
        <v>19</v>
      </c>
      <c r="K11310" s="72" t="s">
        <v>49</v>
      </c>
      <c r="L11310" s="72" t="s">
        <v>248</v>
      </c>
      <c r="M11310" s="72"/>
    </row>
    <row r="11311" spans="2:13" x14ac:dyDescent="0.25">
      <c r="B11311" s="72" t="s">
        <v>12</v>
      </c>
      <c r="C11311" s="72" t="s">
        <v>13</v>
      </c>
      <c r="D11311" s="72" t="s">
        <v>14</v>
      </c>
      <c r="E11311" s="72" t="s">
        <v>60</v>
      </c>
      <c r="F11311" s="73">
        <v>50074</v>
      </c>
      <c r="G11311" s="72" t="s">
        <v>16</v>
      </c>
      <c r="H11311" s="72" t="s">
        <v>24</v>
      </c>
      <c r="I11311" s="72" t="s">
        <v>18</v>
      </c>
      <c r="J11311" s="72" t="s">
        <v>19</v>
      </c>
      <c r="K11311" s="72" t="s">
        <v>49</v>
      </c>
      <c r="L11311" s="72" t="s">
        <v>248</v>
      </c>
      <c r="M11311" s="72" t="s">
        <v>184</v>
      </c>
    </row>
    <row r="11312" spans="2:13" x14ac:dyDescent="0.25">
      <c r="B11312" s="72" t="s">
        <v>12</v>
      </c>
      <c r="C11312" s="72" t="s">
        <v>13</v>
      </c>
      <c r="D11312" s="72" t="s">
        <v>14</v>
      </c>
      <c r="E11312" s="72" t="s">
        <v>144</v>
      </c>
      <c r="F11312" s="73">
        <v>149962</v>
      </c>
      <c r="G11312" s="72" t="s">
        <v>16</v>
      </c>
      <c r="H11312" s="72" t="s">
        <v>24</v>
      </c>
      <c r="I11312" s="72" t="s">
        <v>18</v>
      </c>
      <c r="J11312" s="72" t="s">
        <v>19</v>
      </c>
      <c r="K11312" s="72" t="s">
        <v>99</v>
      </c>
      <c r="L11312" s="72" t="s">
        <v>419</v>
      </c>
      <c r="M11312" s="72" t="s">
        <v>22</v>
      </c>
    </row>
    <row r="11313" spans="2:13" x14ac:dyDescent="0.25">
      <c r="B11313" s="72" t="s">
        <v>12</v>
      </c>
      <c r="C11313" s="72" t="s">
        <v>13</v>
      </c>
      <c r="D11313" s="72" t="s">
        <v>14</v>
      </c>
      <c r="E11313" s="72" t="s">
        <v>27</v>
      </c>
      <c r="F11313" s="73">
        <v>118874</v>
      </c>
      <c r="G11313" s="72" t="s">
        <v>16</v>
      </c>
      <c r="H11313" s="72" t="s">
        <v>24</v>
      </c>
      <c r="I11313" s="72" t="s">
        <v>18</v>
      </c>
      <c r="J11313" s="72" t="s">
        <v>19</v>
      </c>
      <c r="K11313" s="72" t="s">
        <v>96</v>
      </c>
      <c r="L11313" s="72" t="s">
        <v>298</v>
      </c>
      <c r="M11313" s="72" t="s">
        <v>29</v>
      </c>
    </row>
    <row r="11314" spans="2:13" x14ac:dyDescent="0.25">
      <c r="B11314" s="72" t="s">
        <v>12</v>
      </c>
      <c r="C11314" s="72" t="s">
        <v>13</v>
      </c>
      <c r="D11314" s="72" t="s">
        <v>14</v>
      </c>
      <c r="E11314" s="72" t="s">
        <v>94</v>
      </c>
      <c r="F11314" s="73">
        <v>6069</v>
      </c>
      <c r="G11314" s="72" t="s">
        <v>16</v>
      </c>
      <c r="H11314" s="72" t="s">
        <v>17</v>
      </c>
      <c r="I11314" s="72" t="s">
        <v>18</v>
      </c>
      <c r="J11314" s="72" t="s">
        <v>19</v>
      </c>
      <c r="K11314" s="72" t="s">
        <v>25</v>
      </c>
      <c r="L11314" s="72" t="s">
        <v>115</v>
      </c>
      <c r="M11314" s="72"/>
    </row>
    <row r="11315" spans="2:13" x14ac:dyDescent="0.25">
      <c r="B11315" s="72" t="s">
        <v>12</v>
      </c>
      <c r="C11315" s="72" t="s">
        <v>13</v>
      </c>
      <c r="D11315" s="72" t="s">
        <v>14</v>
      </c>
      <c r="E11315" s="72" t="s">
        <v>94</v>
      </c>
      <c r="F11315" s="73">
        <v>18806</v>
      </c>
      <c r="G11315" s="72" t="s">
        <v>16</v>
      </c>
      <c r="H11315" s="72" t="s">
        <v>24</v>
      </c>
      <c r="I11315" s="72" t="s">
        <v>48</v>
      </c>
      <c r="J11315" s="72" t="s">
        <v>19</v>
      </c>
      <c r="K11315" s="72" t="s">
        <v>43</v>
      </c>
      <c r="L11315" s="72" t="s">
        <v>163</v>
      </c>
      <c r="M11315" s="72"/>
    </row>
    <row r="11316" spans="2:13" x14ac:dyDescent="0.25">
      <c r="B11316" s="72" t="s">
        <v>12</v>
      </c>
      <c r="C11316" s="72" t="s">
        <v>13</v>
      </c>
      <c r="D11316" s="72" t="s">
        <v>14</v>
      </c>
      <c r="E11316" s="72" t="s">
        <v>68</v>
      </c>
      <c r="F11316" s="73">
        <v>-186081</v>
      </c>
      <c r="G11316" s="72" t="s">
        <v>16</v>
      </c>
      <c r="H11316" s="72" t="s">
        <v>24</v>
      </c>
      <c r="I11316" s="72" t="s">
        <v>18</v>
      </c>
      <c r="J11316" s="72" t="s">
        <v>19</v>
      </c>
      <c r="K11316" s="72" t="s">
        <v>25</v>
      </c>
      <c r="L11316" s="72" t="s">
        <v>323</v>
      </c>
      <c r="M11316" s="72"/>
    </row>
    <row r="11317" spans="2:13" x14ac:dyDescent="0.25">
      <c r="B11317" s="72" t="s">
        <v>12</v>
      </c>
      <c r="C11317" s="72" t="s">
        <v>13</v>
      </c>
      <c r="D11317" s="72" t="s">
        <v>14</v>
      </c>
      <c r="E11317" s="72" t="s">
        <v>27</v>
      </c>
      <c r="F11317" s="73">
        <v>310785</v>
      </c>
      <c r="G11317" s="72" t="s">
        <v>16</v>
      </c>
      <c r="H11317" s="72" t="s">
        <v>24</v>
      </c>
      <c r="I11317" s="72" t="s">
        <v>18</v>
      </c>
      <c r="J11317" s="72" t="s">
        <v>19</v>
      </c>
      <c r="K11317" s="72" t="s">
        <v>99</v>
      </c>
      <c r="L11317" s="72" t="s">
        <v>373</v>
      </c>
      <c r="M11317" s="72" t="s">
        <v>57</v>
      </c>
    </row>
    <row r="11318" spans="2:13" x14ac:dyDescent="0.25">
      <c r="B11318" s="72" t="s">
        <v>12</v>
      </c>
      <c r="C11318" s="72" t="s">
        <v>13</v>
      </c>
      <c r="D11318" s="72" t="s">
        <v>14</v>
      </c>
      <c r="E11318" s="72" t="s">
        <v>94</v>
      </c>
      <c r="F11318" s="73">
        <v>1355</v>
      </c>
      <c r="G11318" s="72" t="s">
        <v>16</v>
      </c>
      <c r="H11318" s="72" t="s">
        <v>24</v>
      </c>
      <c r="I11318" s="72" t="s">
        <v>18</v>
      </c>
      <c r="J11318" s="72" t="s">
        <v>19</v>
      </c>
      <c r="K11318" s="72" t="s">
        <v>25</v>
      </c>
      <c r="L11318" s="72" t="s">
        <v>87</v>
      </c>
      <c r="M11318" s="72"/>
    </row>
    <row r="11319" spans="2:13" x14ac:dyDescent="0.25">
      <c r="B11319" s="72" t="s">
        <v>12</v>
      </c>
      <c r="C11319" s="72" t="s">
        <v>13</v>
      </c>
      <c r="D11319" s="72" t="s">
        <v>14</v>
      </c>
      <c r="E11319" s="72" t="s">
        <v>55</v>
      </c>
      <c r="F11319" s="73">
        <v>320664</v>
      </c>
      <c r="G11319" s="72" t="s">
        <v>16</v>
      </c>
      <c r="H11319" s="72" t="s">
        <v>17</v>
      </c>
      <c r="I11319" s="72" t="s">
        <v>18</v>
      </c>
      <c r="J11319" s="72" t="s">
        <v>19</v>
      </c>
      <c r="K11319" s="72" t="s">
        <v>49</v>
      </c>
      <c r="L11319" s="72" t="s">
        <v>166</v>
      </c>
      <c r="M11319" s="72" t="s">
        <v>57</v>
      </c>
    </row>
    <row r="11320" spans="2:13" x14ac:dyDescent="0.25">
      <c r="B11320" s="72" t="s">
        <v>12</v>
      </c>
      <c r="C11320" s="72" t="s">
        <v>13</v>
      </c>
      <c r="D11320" s="72" t="s">
        <v>14</v>
      </c>
      <c r="E11320" s="72" t="s">
        <v>70</v>
      </c>
      <c r="F11320" s="73">
        <v>329500</v>
      </c>
      <c r="G11320" s="72" t="s">
        <v>16</v>
      </c>
      <c r="H11320" s="72" t="s">
        <v>24</v>
      </c>
      <c r="I11320" s="72" t="s">
        <v>18</v>
      </c>
      <c r="J11320" s="72" t="s">
        <v>19</v>
      </c>
      <c r="K11320" s="72" t="s">
        <v>37</v>
      </c>
      <c r="L11320" s="72" t="s">
        <v>59</v>
      </c>
      <c r="M11320" s="72" t="s">
        <v>303</v>
      </c>
    </row>
    <row r="11321" spans="2:13" x14ac:dyDescent="0.25">
      <c r="B11321" s="72" t="s">
        <v>12</v>
      </c>
      <c r="C11321" s="72" t="s">
        <v>13</v>
      </c>
      <c r="D11321" s="72" t="s">
        <v>14</v>
      </c>
      <c r="E11321" s="72" t="s">
        <v>83</v>
      </c>
      <c r="F11321" s="73">
        <v>924066</v>
      </c>
      <c r="G11321" s="72" t="s">
        <v>16</v>
      </c>
      <c r="H11321" s="72" t="s">
        <v>17</v>
      </c>
      <c r="I11321" s="72" t="s">
        <v>18</v>
      </c>
      <c r="J11321" s="72" t="s">
        <v>19</v>
      </c>
      <c r="K11321" s="72" t="s">
        <v>25</v>
      </c>
      <c r="L11321" s="72" t="s">
        <v>143</v>
      </c>
      <c r="M11321" s="72"/>
    </row>
    <row r="11322" spans="2:13" x14ac:dyDescent="0.25">
      <c r="B11322" s="72" t="s">
        <v>12</v>
      </c>
      <c r="C11322" s="72" t="s">
        <v>13</v>
      </c>
      <c r="D11322" s="72" t="s">
        <v>14</v>
      </c>
      <c r="E11322" s="72" t="s">
        <v>74</v>
      </c>
      <c r="F11322" s="73">
        <v>19246</v>
      </c>
      <c r="G11322" s="72" t="s">
        <v>16</v>
      </c>
      <c r="H11322" s="72" t="s">
        <v>17</v>
      </c>
      <c r="I11322" s="72" t="s">
        <v>18</v>
      </c>
      <c r="J11322" s="72" t="s">
        <v>19</v>
      </c>
      <c r="K11322" s="72" t="s">
        <v>37</v>
      </c>
      <c r="L11322" s="72" t="s">
        <v>177</v>
      </c>
      <c r="M11322" s="72" t="s">
        <v>112</v>
      </c>
    </row>
    <row r="11323" spans="2:13" x14ac:dyDescent="0.25">
      <c r="B11323" s="72" t="s">
        <v>12</v>
      </c>
      <c r="C11323" s="72" t="s">
        <v>13</v>
      </c>
      <c r="D11323" s="72" t="s">
        <v>14</v>
      </c>
      <c r="E11323" s="72" t="s">
        <v>74</v>
      </c>
      <c r="F11323" s="73">
        <v>11656</v>
      </c>
      <c r="G11323" s="72" t="s">
        <v>16</v>
      </c>
      <c r="H11323" s="72" t="s">
        <v>24</v>
      </c>
      <c r="I11323" s="72" t="s">
        <v>18</v>
      </c>
      <c r="J11323" s="72" t="s">
        <v>19</v>
      </c>
      <c r="K11323" s="72" t="s">
        <v>49</v>
      </c>
      <c r="L11323" s="72" t="s">
        <v>288</v>
      </c>
      <c r="M11323" s="72" t="s">
        <v>302</v>
      </c>
    </row>
    <row r="11324" spans="2:13" x14ac:dyDescent="0.25">
      <c r="B11324" s="72" t="s">
        <v>12</v>
      </c>
      <c r="C11324" s="72" t="s">
        <v>13</v>
      </c>
      <c r="D11324" s="72" t="s">
        <v>14</v>
      </c>
      <c r="E11324" s="72" t="s">
        <v>74</v>
      </c>
      <c r="F11324" s="73">
        <v>20185</v>
      </c>
      <c r="G11324" s="72" t="s">
        <v>16</v>
      </c>
      <c r="H11324" s="72" t="s">
        <v>17</v>
      </c>
      <c r="I11324" s="72" t="s">
        <v>18</v>
      </c>
      <c r="J11324" s="72" t="s">
        <v>19</v>
      </c>
      <c r="K11324" s="72" t="s">
        <v>25</v>
      </c>
      <c r="L11324" s="72" t="s">
        <v>262</v>
      </c>
      <c r="M11324" s="72" t="s">
        <v>302</v>
      </c>
    </row>
    <row r="11325" spans="2:13" x14ac:dyDescent="0.25">
      <c r="B11325" s="72" t="s">
        <v>12</v>
      </c>
      <c r="C11325" s="72" t="s">
        <v>13</v>
      </c>
      <c r="D11325" s="72" t="s">
        <v>14</v>
      </c>
      <c r="E11325" s="72" t="s">
        <v>23</v>
      </c>
      <c r="F11325" s="73">
        <v>-5572902</v>
      </c>
      <c r="G11325" s="72" t="s">
        <v>16</v>
      </c>
      <c r="H11325" s="72" t="s">
        <v>24</v>
      </c>
      <c r="I11325" s="72" t="s">
        <v>18</v>
      </c>
      <c r="J11325" s="72" t="s">
        <v>19</v>
      </c>
      <c r="K11325" s="72" t="s">
        <v>37</v>
      </c>
      <c r="L11325" s="72" t="s">
        <v>177</v>
      </c>
      <c r="M11325" s="72"/>
    </row>
    <row r="11326" spans="2:13" x14ac:dyDescent="0.25">
      <c r="B11326" s="72" t="s">
        <v>12</v>
      </c>
      <c r="C11326" s="72" t="s">
        <v>13</v>
      </c>
      <c r="D11326" s="72" t="s">
        <v>14</v>
      </c>
      <c r="E11326" s="72" t="s">
        <v>30</v>
      </c>
      <c r="F11326" s="73">
        <v>-822</v>
      </c>
      <c r="G11326" s="72" t="s">
        <v>16</v>
      </c>
      <c r="H11326" s="72" t="s">
        <v>24</v>
      </c>
      <c r="I11326" s="72" t="s">
        <v>18</v>
      </c>
      <c r="J11326" s="72" t="s">
        <v>19</v>
      </c>
      <c r="K11326" s="72" t="s">
        <v>63</v>
      </c>
      <c r="L11326" s="72" t="s">
        <v>439</v>
      </c>
      <c r="M11326" s="72"/>
    </row>
    <row r="11327" spans="2:13" x14ac:dyDescent="0.25">
      <c r="B11327" s="72" t="s">
        <v>12</v>
      </c>
      <c r="C11327" s="72" t="s">
        <v>13</v>
      </c>
      <c r="D11327" s="72" t="s">
        <v>14</v>
      </c>
      <c r="E11327" s="72" t="s">
        <v>258</v>
      </c>
      <c r="F11327" s="73">
        <v>3739472</v>
      </c>
      <c r="G11327" s="72" t="s">
        <v>16</v>
      </c>
      <c r="H11327" s="72" t="s">
        <v>24</v>
      </c>
      <c r="I11327" s="72" t="s">
        <v>18</v>
      </c>
      <c r="J11327" s="72" t="s">
        <v>19</v>
      </c>
      <c r="K11327" s="72" t="s">
        <v>185</v>
      </c>
      <c r="L11327" s="72" t="s">
        <v>186</v>
      </c>
      <c r="M11327" s="72" t="s">
        <v>259</v>
      </c>
    </row>
    <row r="11328" spans="2:13" x14ac:dyDescent="0.25">
      <c r="B11328" s="72" t="s">
        <v>12</v>
      </c>
      <c r="C11328" s="72" t="s">
        <v>13</v>
      </c>
      <c r="D11328" s="72" t="s">
        <v>14</v>
      </c>
      <c r="E11328" s="72" t="s">
        <v>65</v>
      </c>
      <c r="F11328" s="73">
        <v>66373</v>
      </c>
      <c r="G11328" s="72" t="s">
        <v>16</v>
      </c>
      <c r="H11328" s="72" t="s">
        <v>24</v>
      </c>
      <c r="I11328" s="72" t="s">
        <v>18</v>
      </c>
      <c r="J11328" s="72" t="s">
        <v>19</v>
      </c>
      <c r="K11328" s="72" t="s">
        <v>25</v>
      </c>
      <c r="L11328" s="72" t="s">
        <v>26</v>
      </c>
      <c r="M11328" s="72" t="s">
        <v>67</v>
      </c>
    </row>
    <row r="11329" spans="2:13" x14ac:dyDescent="0.25">
      <c r="B11329" s="72" t="s">
        <v>12</v>
      </c>
      <c r="C11329" s="72" t="s">
        <v>13</v>
      </c>
      <c r="D11329" s="72" t="s">
        <v>14</v>
      </c>
      <c r="E11329" s="72" t="s">
        <v>144</v>
      </c>
      <c r="F11329" s="73">
        <v>622537</v>
      </c>
      <c r="G11329" s="72" t="s">
        <v>16</v>
      </c>
      <c r="H11329" s="72" t="s">
        <v>24</v>
      </c>
      <c r="I11329" s="72" t="s">
        <v>18</v>
      </c>
      <c r="J11329" s="72" t="s">
        <v>19</v>
      </c>
      <c r="K11329" s="72" t="s">
        <v>20</v>
      </c>
      <c r="L11329" s="72" t="s">
        <v>649</v>
      </c>
      <c r="M11329" s="72" t="s">
        <v>22</v>
      </c>
    </row>
    <row r="11330" spans="2:13" x14ac:dyDescent="0.25">
      <c r="B11330" s="72" t="s">
        <v>12</v>
      </c>
      <c r="C11330" s="72" t="s">
        <v>13</v>
      </c>
      <c r="D11330" s="72" t="s">
        <v>14</v>
      </c>
      <c r="E11330" s="72" t="s">
        <v>55</v>
      </c>
      <c r="F11330" s="73">
        <v>254928</v>
      </c>
      <c r="G11330" s="72" t="s">
        <v>16</v>
      </c>
      <c r="H11330" s="72" t="s">
        <v>24</v>
      </c>
      <c r="I11330" s="72" t="s">
        <v>18</v>
      </c>
      <c r="J11330" s="72" t="s">
        <v>19</v>
      </c>
      <c r="K11330" s="72" t="s">
        <v>37</v>
      </c>
      <c r="L11330" s="72" t="s">
        <v>106</v>
      </c>
      <c r="M11330" s="72" t="s">
        <v>29</v>
      </c>
    </row>
    <row r="11331" spans="2:13" x14ac:dyDescent="0.25">
      <c r="B11331" s="72" t="s">
        <v>12</v>
      </c>
      <c r="C11331" s="72" t="s">
        <v>13</v>
      </c>
      <c r="D11331" s="72" t="s">
        <v>14</v>
      </c>
      <c r="E11331" s="72" t="s">
        <v>23</v>
      </c>
      <c r="F11331" s="73">
        <v>-15728</v>
      </c>
      <c r="G11331" s="72" t="s">
        <v>16</v>
      </c>
      <c r="H11331" s="72" t="s">
        <v>24</v>
      </c>
      <c r="I11331" s="72" t="s">
        <v>18</v>
      </c>
      <c r="J11331" s="72" t="s">
        <v>19</v>
      </c>
      <c r="K11331" s="72" t="s">
        <v>37</v>
      </c>
      <c r="L11331" s="72" t="s">
        <v>129</v>
      </c>
      <c r="M11331" s="72"/>
    </row>
    <row r="11332" spans="2:13" x14ac:dyDescent="0.25">
      <c r="B11332" s="72" t="s">
        <v>12</v>
      </c>
      <c r="C11332" s="72" t="s">
        <v>13</v>
      </c>
      <c r="D11332" s="72" t="s">
        <v>14</v>
      </c>
      <c r="E11332" s="72" t="s">
        <v>58</v>
      </c>
      <c r="F11332" s="73">
        <v>9242</v>
      </c>
      <c r="G11332" s="72" t="s">
        <v>16</v>
      </c>
      <c r="H11332" s="72" t="s">
        <v>17</v>
      </c>
      <c r="I11332" s="72" t="s">
        <v>18</v>
      </c>
      <c r="J11332" s="72" t="s">
        <v>19</v>
      </c>
      <c r="K11332" s="72" t="s">
        <v>25</v>
      </c>
      <c r="L11332" s="72" t="s">
        <v>434</v>
      </c>
      <c r="M11332" s="72" t="s">
        <v>112</v>
      </c>
    </row>
    <row r="11333" spans="2:13" x14ac:dyDescent="0.25">
      <c r="B11333" s="72" t="s">
        <v>12</v>
      </c>
      <c r="C11333" s="72" t="s">
        <v>13</v>
      </c>
      <c r="D11333" s="72" t="s">
        <v>14</v>
      </c>
      <c r="E11333" s="72" t="s">
        <v>68</v>
      </c>
      <c r="F11333" s="73">
        <v>-1916</v>
      </c>
      <c r="G11333" s="72" t="s">
        <v>16</v>
      </c>
      <c r="H11333" s="72" t="s">
        <v>24</v>
      </c>
      <c r="I11333" s="72" t="s">
        <v>18</v>
      </c>
      <c r="J11333" s="72" t="s">
        <v>19</v>
      </c>
      <c r="K11333" s="72" t="s">
        <v>130</v>
      </c>
      <c r="L11333" s="72" t="s">
        <v>610</v>
      </c>
      <c r="M11333" s="72"/>
    </row>
    <row r="11334" spans="2:13" x14ac:dyDescent="0.25">
      <c r="B11334" s="72" t="s">
        <v>12</v>
      </c>
      <c r="C11334" s="72" t="s">
        <v>13</v>
      </c>
      <c r="D11334" s="72" t="s">
        <v>14</v>
      </c>
      <c r="E11334" s="72" t="s">
        <v>74</v>
      </c>
      <c r="F11334" s="73">
        <v>48296</v>
      </c>
      <c r="G11334" s="72" t="s">
        <v>16</v>
      </c>
      <c r="H11334" s="72" t="s">
        <v>24</v>
      </c>
      <c r="I11334" s="72" t="s">
        <v>18</v>
      </c>
      <c r="J11334" s="72" t="s">
        <v>19</v>
      </c>
      <c r="K11334" s="72" t="s">
        <v>49</v>
      </c>
      <c r="L11334" s="72" t="s">
        <v>73</v>
      </c>
      <c r="M11334" s="72" t="s">
        <v>302</v>
      </c>
    </row>
    <row r="11335" spans="2:13" x14ac:dyDescent="0.25">
      <c r="B11335" s="72" t="s">
        <v>12</v>
      </c>
      <c r="C11335" s="72" t="s">
        <v>13</v>
      </c>
      <c r="D11335" s="72" t="s">
        <v>14</v>
      </c>
      <c r="E11335" s="72" t="s">
        <v>39</v>
      </c>
      <c r="F11335" s="73">
        <v>-616818</v>
      </c>
      <c r="G11335" s="72" t="s">
        <v>16</v>
      </c>
      <c r="H11335" s="72" t="s">
        <v>24</v>
      </c>
      <c r="I11335" s="72" t="s">
        <v>48</v>
      </c>
      <c r="J11335" s="72" t="s">
        <v>19</v>
      </c>
      <c r="K11335" s="72" t="s">
        <v>43</v>
      </c>
      <c r="L11335" s="72" t="s">
        <v>319</v>
      </c>
      <c r="M11335" s="72"/>
    </row>
    <row r="11336" spans="2:13" x14ac:dyDescent="0.25">
      <c r="B11336" s="72" t="s">
        <v>12</v>
      </c>
      <c r="C11336" s="72" t="s">
        <v>13</v>
      </c>
      <c r="D11336" s="72" t="s">
        <v>14</v>
      </c>
      <c r="E11336" s="72" t="s">
        <v>23</v>
      </c>
      <c r="F11336" s="73">
        <v>-17727</v>
      </c>
      <c r="G11336" s="72" t="s">
        <v>16</v>
      </c>
      <c r="H11336" s="72" t="s">
        <v>24</v>
      </c>
      <c r="I11336" s="72" t="s">
        <v>18</v>
      </c>
      <c r="J11336" s="72" t="s">
        <v>19</v>
      </c>
      <c r="K11336" s="72" t="s">
        <v>37</v>
      </c>
      <c r="L11336" s="72" t="s">
        <v>121</v>
      </c>
      <c r="M11336" s="72"/>
    </row>
    <row r="11337" spans="2:13" x14ac:dyDescent="0.25">
      <c r="B11337" s="72" t="s">
        <v>12</v>
      </c>
      <c r="C11337" s="72" t="s">
        <v>13</v>
      </c>
      <c r="D11337" s="72" t="s">
        <v>14</v>
      </c>
      <c r="E11337" s="72" t="s">
        <v>94</v>
      </c>
      <c r="F11337" s="73">
        <v>1257</v>
      </c>
      <c r="G11337" s="72" t="s">
        <v>16</v>
      </c>
      <c r="H11337" s="72" t="s">
        <v>24</v>
      </c>
      <c r="I11337" s="72" t="s">
        <v>18</v>
      </c>
      <c r="J11337" s="72" t="s">
        <v>179</v>
      </c>
      <c r="K11337" s="72" t="s">
        <v>117</v>
      </c>
      <c r="L11337" s="72" t="s">
        <v>475</v>
      </c>
      <c r="M11337" s="72"/>
    </row>
    <row r="11338" spans="2:13" x14ac:dyDescent="0.25">
      <c r="B11338" s="72" t="s">
        <v>12</v>
      </c>
      <c r="C11338" s="72" t="s">
        <v>13</v>
      </c>
      <c r="D11338" s="72" t="s">
        <v>14</v>
      </c>
      <c r="E11338" s="72" t="s">
        <v>36</v>
      </c>
      <c r="F11338" s="73">
        <v>4105</v>
      </c>
      <c r="G11338" s="72" t="s">
        <v>16</v>
      </c>
      <c r="H11338" s="72" t="s">
        <v>17</v>
      </c>
      <c r="I11338" s="72" t="s">
        <v>18</v>
      </c>
      <c r="J11338" s="72" t="s">
        <v>19</v>
      </c>
      <c r="K11338" s="72" t="s">
        <v>25</v>
      </c>
      <c r="L11338" s="72" t="s">
        <v>396</v>
      </c>
      <c r="M11338" s="72" t="s">
        <v>112</v>
      </c>
    </row>
    <row r="11339" spans="2:13" x14ac:dyDescent="0.25">
      <c r="B11339" s="72" t="s">
        <v>12</v>
      </c>
      <c r="C11339" s="72" t="s">
        <v>13</v>
      </c>
      <c r="D11339" s="72" t="s">
        <v>14</v>
      </c>
      <c r="E11339" s="72" t="s">
        <v>123</v>
      </c>
      <c r="F11339" s="73">
        <v>-1426</v>
      </c>
      <c r="G11339" s="72" t="s">
        <v>16</v>
      </c>
      <c r="H11339" s="72" t="s">
        <v>24</v>
      </c>
      <c r="I11339" s="72" t="s">
        <v>18</v>
      </c>
      <c r="J11339" s="72" t="s">
        <v>19</v>
      </c>
      <c r="K11339" s="72" t="s">
        <v>25</v>
      </c>
      <c r="L11339" s="72" t="s">
        <v>180</v>
      </c>
      <c r="M11339" s="72"/>
    </row>
    <row r="11340" spans="2:13" x14ac:dyDescent="0.25">
      <c r="B11340" s="72" t="s">
        <v>12</v>
      </c>
      <c r="C11340" s="72" t="s">
        <v>13</v>
      </c>
      <c r="D11340" s="72" t="s">
        <v>14</v>
      </c>
      <c r="E11340" s="72" t="s">
        <v>256</v>
      </c>
      <c r="F11340" s="73">
        <v>-933</v>
      </c>
      <c r="G11340" s="72" t="s">
        <v>16</v>
      </c>
      <c r="H11340" s="72" t="s">
        <v>24</v>
      </c>
      <c r="I11340" s="72" t="s">
        <v>18</v>
      </c>
      <c r="J11340" s="72" t="s">
        <v>19</v>
      </c>
      <c r="K11340" s="72" t="s">
        <v>37</v>
      </c>
      <c r="L11340" s="72" t="s">
        <v>202</v>
      </c>
      <c r="M11340" s="72"/>
    </row>
    <row r="11341" spans="2:13" x14ac:dyDescent="0.25">
      <c r="B11341" s="72" t="s">
        <v>12</v>
      </c>
      <c r="C11341" s="72" t="s">
        <v>13</v>
      </c>
      <c r="D11341" s="72" t="s">
        <v>14</v>
      </c>
      <c r="E11341" s="72" t="s">
        <v>23</v>
      </c>
      <c r="F11341" s="73">
        <v>-58287589</v>
      </c>
      <c r="G11341" s="72" t="s">
        <v>16</v>
      </c>
      <c r="H11341" s="72" t="s">
        <v>24</v>
      </c>
      <c r="I11341" s="72" t="s">
        <v>18</v>
      </c>
      <c r="J11341" s="72" t="s">
        <v>19</v>
      </c>
      <c r="K11341" s="72" t="s">
        <v>157</v>
      </c>
      <c r="L11341" s="72" t="s">
        <v>414</v>
      </c>
      <c r="M11341" s="72"/>
    </row>
    <row r="11342" spans="2:13" x14ac:dyDescent="0.25">
      <c r="B11342" s="72" t="s">
        <v>12</v>
      </c>
      <c r="C11342" s="72" t="s">
        <v>13</v>
      </c>
      <c r="D11342" s="72" t="s">
        <v>14</v>
      </c>
      <c r="E11342" s="72" t="s">
        <v>81</v>
      </c>
      <c r="F11342" s="73">
        <v>150919</v>
      </c>
      <c r="G11342" s="72" t="s">
        <v>16</v>
      </c>
      <c r="H11342" s="72" t="s">
        <v>24</v>
      </c>
      <c r="I11342" s="72" t="s">
        <v>18</v>
      </c>
      <c r="J11342" s="72" t="s">
        <v>19</v>
      </c>
      <c r="K11342" s="72" t="s">
        <v>37</v>
      </c>
      <c r="L11342" s="72" t="s">
        <v>487</v>
      </c>
      <c r="M11342" s="72" t="s">
        <v>29</v>
      </c>
    </row>
    <row r="11343" spans="2:13" x14ac:dyDescent="0.25">
      <c r="B11343" s="72" t="s">
        <v>12</v>
      </c>
      <c r="C11343" s="72" t="s">
        <v>13</v>
      </c>
      <c r="D11343" s="72" t="s">
        <v>14</v>
      </c>
      <c r="E11343" s="72" t="s">
        <v>55</v>
      </c>
      <c r="F11343" s="73">
        <v>1290</v>
      </c>
      <c r="G11343" s="72" t="s">
        <v>16</v>
      </c>
      <c r="H11343" s="72" t="s">
        <v>24</v>
      </c>
      <c r="I11343" s="72" t="s">
        <v>18</v>
      </c>
      <c r="J11343" s="72" t="s">
        <v>540</v>
      </c>
      <c r="K11343" s="72" t="s">
        <v>25</v>
      </c>
      <c r="L11343" s="72" t="s">
        <v>648</v>
      </c>
      <c r="M11343" s="72" t="s">
        <v>112</v>
      </c>
    </row>
    <row r="11344" spans="2:13" x14ac:dyDescent="0.25">
      <c r="B11344" s="72" t="s">
        <v>12</v>
      </c>
      <c r="C11344" s="72" t="s">
        <v>13</v>
      </c>
      <c r="D11344" s="72" t="s">
        <v>14</v>
      </c>
      <c r="E11344" s="72" t="s">
        <v>79</v>
      </c>
      <c r="F11344" s="73">
        <v>-84185</v>
      </c>
      <c r="G11344" s="72" t="s">
        <v>16</v>
      </c>
      <c r="H11344" s="72" t="s">
        <v>24</v>
      </c>
      <c r="I11344" s="72" t="s">
        <v>18</v>
      </c>
      <c r="J11344" s="72" t="s">
        <v>19</v>
      </c>
      <c r="K11344" s="72" t="s">
        <v>157</v>
      </c>
      <c r="L11344" s="72" t="s">
        <v>158</v>
      </c>
      <c r="M11344" s="72"/>
    </row>
    <row r="11345" spans="2:13" x14ac:dyDescent="0.25">
      <c r="B11345" s="72" t="s">
        <v>12</v>
      </c>
      <c r="C11345" s="72" t="s">
        <v>13</v>
      </c>
      <c r="D11345" s="72" t="s">
        <v>14</v>
      </c>
      <c r="E11345" s="72" t="s">
        <v>156</v>
      </c>
      <c r="F11345" s="73">
        <v>107</v>
      </c>
      <c r="G11345" s="72" t="s">
        <v>16</v>
      </c>
      <c r="H11345" s="72" t="s">
        <v>24</v>
      </c>
      <c r="I11345" s="72" t="s">
        <v>18</v>
      </c>
      <c r="J11345" s="72" t="s">
        <v>19</v>
      </c>
      <c r="K11345" s="72" t="s">
        <v>37</v>
      </c>
      <c r="L11345" s="72" t="s">
        <v>213</v>
      </c>
      <c r="M11345" s="72"/>
    </row>
    <row r="11346" spans="2:13" x14ac:dyDescent="0.25">
      <c r="B11346" s="72" t="s">
        <v>12</v>
      </c>
      <c r="C11346" s="72" t="s">
        <v>13</v>
      </c>
      <c r="D11346" s="72" t="s">
        <v>14</v>
      </c>
      <c r="E11346" s="72" t="s">
        <v>94</v>
      </c>
      <c r="F11346" s="73">
        <v>25063</v>
      </c>
      <c r="G11346" s="72" t="s">
        <v>16</v>
      </c>
      <c r="H11346" s="72" t="s">
        <v>17</v>
      </c>
      <c r="I11346" s="72" t="s">
        <v>18</v>
      </c>
      <c r="J11346" s="72" t="s">
        <v>19</v>
      </c>
      <c r="K11346" s="72" t="s">
        <v>49</v>
      </c>
      <c r="L11346" s="72" t="s">
        <v>73</v>
      </c>
      <c r="M11346" s="72"/>
    </row>
    <row r="11347" spans="2:13" x14ac:dyDescent="0.25">
      <c r="B11347" s="72" t="s">
        <v>12</v>
      </c>
      <c r="C11347" s="72" t="s">
        <v>13</v>
      </c>
      <c r="D11347" s="72" t="s">
        <v>14</v>
      </c>
      <c r="E11347" s="72" t="s">
        <v>30</v>
      </c>
      <c r="F11347" s="73">
        <v>-3522</v>
      </c>
      <c r="G11347" s="72" t="s">
        <v>16</v>
      </c>
      <c r="H11347" s="72" t="s">
        <v>24</v>
      </c>
      <c r="I11347" s="72" t="s">
        <v>18</v>
      </c>
      <c r="J11347" s="72" t="s">
        <v>19</v>
      </c>
      <c r="K11347" s="72" t="s">
        <v>25</v>
      </c>
      <c r="L11347" s="72" t="s">
        <v>173</v>
      </c>
      <c r="M11347" s="72"/>
    </row>
    <row r="11348" spans="2:13" x14ac:dyDescent="0.25">
      <c r="B11348" s="72" t="s">
        <v>12</v>
      </c>
      <c r="C11348" s="72" t="s">
        <v>13</v>
      </c>
      <c r="D11348" s="72" t="s">
        <v>14</v>
      </c>
      <c r="E11348" s="72" t="s">
        <v>132</v>
      </c>
      <c r="F11348" s="73">
        <v>150757</v>
      </c>
      <c r="G11348" s="72" t="s">
        <v>16</v>
      </c>
      <c r="H11348" s="72" t="s">
        <v>17</v>
      </c>
      <c r="I11348" s="72" t="s">
        <v>18</v>
      </c>
      <c r="J11348" s="72" t="s">
        <v>19</v>
      </c>
      <c r="K11348" s="72" t="s">
        <v>108</v>
      </c>
      <c r="L11348" s="72" t="s">
        <v>109</v>
      </c>
      <c r="M11348" s="72" t="s">
        <v>133</v>
      </c>
    </row>
    <row r="11349" spans="2:13" x14ac:dyDescent="0.25">
      <c r="B11349" s="72" t="s">
        <v>12</v>
      </c>
      <c r="C11349" s="72" t="s">
        <v>13</v>
      </c>
      <c r="D11349" s="72" t="s">
        <v>14</v>
      </c>
      <c r="E11349" s="72" t="s">
        <v>36</v>
      </c>
      <c r="F11349" s="73">
        <v>150455</v>
      </c>
      <c r="G11349" s="72" t="s">
        <v>16</v>
      </c>
      <c r="H11349" s="72" t="s">
        <v>24</v>
      </c>
      <c r="I11349" s="72" t="s">
        <v>18</v>
      </c>
      <c r="J11349" s="72" t="s">
        <v>19</v>
      </c>
      <c r="K11349" s="72" t="s">
        <v>75</v>
      </c>
      <c r="L11349" s="72" t="s">
        <v>554</v>
      </c>
      <c r="M11349" s="72" t="s">
        <v>47</v>
      </c>
    </row>
    <row r="11350" spans="2:13" x14ac:dyDescent="0.25">
      <c r="B11350" s="72" t="s">
        <v>12</v>
      </c>
      <c r="C11350" s="72" t="s">
        <v>13</v>
      </c>
      <c r="D11350" s="72" t="s">
        <v>14</v>
      </c>
      <c r="E11350" s="72" t="s">
        <v>68</v>
      </c>
      <c r="F11350" s="73">
        <v>-628</v>
      </c>
      <c r="G11350" s="72" t="s">
        <v>16</v>
      </c>
      <c r="H11350" s="72" t="s">
        <v>24</v>
      </c>
      <c r="I11350" s="72" t="s">
        <v>18</v>
      </c>
      <c r="J11350" s="72" t="s">
        <v>19</v>
      </c>
      <c r="K11350" s="72" t="s">
        <v>25</v>
      </c>
      <c r="L11350" s="72" t="s">
        <v>701</v>
      </c>
      <c r="M11350" s="72"/>
    </row>
    <row r="11351" spans="2:13" x14ac:dyDescent="0.25">
      <c r="B11351" s="72" t="s">
        <v>12</v>
      </c>
      <c r="C11351" s="72" t="s">
        <v>13</v>
      </c>
      <c r="D11351" s="72" t="s">
        <v>14</v>
      </c>
      <c r="E11351" s="72" t="s">
        <v>79</v>
      </c>
      <c r="F11351" s="73">
        <v>-2203</v>
      </c>
      <c r="G11351" s="72" t="s">
        <v>16</v>
      </c>
      <c r="H11351" s="72" t="s">
        <v>24</v>
      </c>
      <c r="I11351" s="72" t="s">
        <v>18</v>
      </c>
      <c r="J11351" s="72" t="s">
        <v>227</v>
      </c>
      <c r="K11351" s="72" t="s">
        <v>37</v>
      </c>
      <c r="L11351" s="72" t="s">
        <v>320</v>
      </c>
      <c r="M11351" s="72"/>
    </row>
    <row r="11352" spans="2:13" x14ac:dyDescent="0.25">
      <c r="B11352" s="72" t="s">
        <v>12</v>
      </c>
      <c r="C11352" s="72" t="s">
        <v>13</v>
      </c>
      <c r="D11352" s="72" t="s">
        <v>14</v>
      </c>
      <c r="E11352" s="72" t="s">
        <v>36</v>
      </c>
      <c r="F11352" s="73">
        <v>337091</v>
      </c>
      <c r="G11352" s="72" t="s">
        <v>16</v>
      </c>
      <c r="H11352" s="72" t="s">
        <v>24</v>
      </c>
      <c r="I11352" s="72" t="s">
        <v>18</v>
      </c>
      <c r="J11352" s="72" t="s">
        <v>19</v>
      </c>
      <c r="K11352" s="72" t="s">
        <v>63</v>
      </c>
      <c r="L11352" s="72" t="s">
        <v>626</v>
      </c>
      <c r="M11352" s="72" t="s">
        <v>29</v>
      </c>
    </row>
    <row r="11353" spans="2:13" x14ac:dyDescent="0.25">
      <c r="B11353" s="72" t="s">
        <v>12</v>
      </c>
      <c r="C11353" s="72" t="s">
        <v>13</v>
      </c>
      <c r="D11353" s="72" t="s">
        <v>14</v>
      </c>
      <c r="E11353" s="72" t="s">
        <v>39</v>
      </c>
      <c r="F11353" s="73">
        <v>-2496</v>
      </c>
      <c r="G11353" s="72" t="s">
        <v>16</v>
      </c>
      <c r="H11353" s="72" t="s">
        <v>24</v>
      </c>
      <c r="I11353" s="72" t="s">
        <v>18</v>
      </c>
      <c r="J11353" s="72" t="s">
        <v>19</v>
      </c>
      <c r="K11353" s="72" t="s">
        <v>25</v>
      </c>
      <c r="L11353" s="72" t="s">
        <v>363</v>
      </c>
      <c r="M11353" s="72"/>
    </row>
    <row r="11354" spans="2:13" x14ac:dyDescent="0.25">
      <c r="B11354" s="72" t="s">
        <v>12</v>
      </c>
      <c r="C11354" s="72" t="s">
        <v>13</v>
      </c>
      <c r="D11354" s="72" t="s">
        <v>14</v>
      </c>
      <c r="E11354" s="72" t="s">
        <v>33</v>
      </c>
      <c r="F11354" s="73">
        <v>19810</v>
      </c>
      <c r="G11354" s="72" t="s">
        <v>16</v>
      </c>
      <c r="H11354" s="72" t="s">
        <v>17</v>
      </c>
      <c r="I11354" s="72" t="s">
        <v>18</v>
      </c>
      <c r="J11354" s="72" t="s">
        <v>19</v>
      </c>
      <c r="K11354" s="72" t="s">
        <v>25</v>
      </c>
      <c r="L11354" s="72" t="s">
        <v>546</v>
      </c>
      <c r="M11354" s="72" t="s">
        <v>57</v>
      </c>
    </row>
    <row r="11355" spans="2:13" x14ac:dyDescent="0.25">
      <c r="B11355" s="72" t="s">
        <v>12</v>
      </c>
      <c r="C11355" s="72" t="s">
        <v>13</v>
      </c>
      <c r="D11355" s="72" t="s">
        <v>14</v>
      </c>
      <c r="E11355" s="72" t="s">
        <v>94</v>
      </c>
      <c r="F11355" s="73">
        <v>588</v>
      </c>
      <c r="G11355" s="72" t="s">
        <v>16</v>
      </c>
      <c r="H11355" s="72" t="s">
        <v>24</v>
      </c>
      <c r="I11355" s="72" t="s">
        <v>48</v>
      </c>
      <c r="J11355" s="72" t="s">
        <v>19</v>
      </c>
      <c r="K11355" s="72" t="s">
        <v>37</v>
      </c>
      <c r="L11355" s="72" t="s">
        <v>504</v>
      </c>
      <c r="M11355" s="72"/>
    </row>
    <row r="11356" spans="2:13" x14ac:dyDescent="0.25">
      <c r="B11356" s="72" t="s">
        <v>12</v>
      </c>
      <c r="C11356" s="72" t="s">
        <v>13</v>
      </c>
      <c r="D11356" s="72" t="s">
        <v>14</v>
      </c>
      <c r="E11356" s="72" t="s">
        <v>70</v>
      </c>
      <c r="F11356" s="73">
        <v>1661166</v>
      </c>
      <c r="G11356" s="72" t="s">
        <v>16</v>
      </c>
      <c r="H11356" s="72" t="s">
        <v>24</v>
      </c>
      <c r="I11356" s="72" t="s">
        <v>18</v>
      </c>
      <c r="J11356" s="72" t="s">
        <v>19</v>
      </c>
      <c r="K11356" s="72" t="s">
        <v>157</v>
      </c>
      <c r="L11356" s="72" t="s">
        <v>640</v>
      </c>
      <c r="M11356" s="72" t="s">
        <v>243</v>
      </c>
    </row>
    <row r="11357" spans="2:13" x14ac:dyDescent="0.25">
      <c r="B11357" s="72" t="s">
        <v>12</v>
      </c>
      <c r="C11357" s="72" t="s">
        <v>13</v>
      </c>
      <c r="D11357" s="72" t="s">
        <v>14</v>
      </c>
      <c r="E11357" s="72" t="s">
        <v>36</v>
      </c>
      <c r="F11357" s="73">
        <v>99687</v>
      </c>
      <c r="G11357" s="72" t="s">
        <v>16</v>
      </c>
      <c r="H11357" s="72" t="s">
        <v>24</v>
      </c>
      <c r="I11357" s="72" t="s">
        <v>18</v>
      </c>
      <c r="J11357" s="72" t="s">
        <v>19</v>
      </c>
      <c r="K11357" s="72" t="s">
        <v>99</v>
      </c>
      <c r="L11357" s="72" t="s">
        <v>638</v>
      </c>
      <c r="M11357" s="72" t="s">
        <v>47</v>
      </c>
    </row>
    <row r="11358" spans="2:13" x14ac:dyDescent="0.25">
      <c r="B11358" s="72" t="s">
        <v>12</v>
      </c>
      <c r="C11358" s="72" t="s">
        <v>13</v>
      </c>
      <c r="D11358" s="72" t="s">
        <v>14</v>
      </c>
      <c r="E11358" s="72" t="s">
        <v>51</v>
      </c>
      <c r="F11358" s="73">
        <v>299565</v>
      </c>
      <c r="G11358" s="72" t="s">
        <v>16</v>
      </c>
      <c r="H11358" s="72" t="s">
        <v>17</v>
      </c>
      <c r="I11358" s="72" t="s">
        <v>18</v>
      </c>
      <c r="J11358" s="72" t="s">
        <v>19</v>
      </c>
      <c r="K11358" s="72" t="s">
        <v>37</v>
      </c>
      <c r="L11358" s="72" t="s">
        <v>280</v>
      </c>
      <c r="M11358" s="72"/>
    </row>
    <row r="11359" spans="2:13" x14ac:dyDescent="0.25">
      <c r="B11359" s="72" t="s">
        <v>12</v>
      </c>
      <c r="C11359" s="72" t="s">
        <v>13</v>
      </c>
      <c r="D11359" s="72" t="s">
        <v>14</v>
      </c>
      <c r="E11359" s="72" t="s">
        <v>68</v>
      </c>
      <c r="F11359" s="73">
        <v>-154152</v>
      </c>
      <c r="G11359" s="72" t="s">
        <v>16</v>
      </c>
      <c r="H11359" s="72" t="s">
        <v>17</v>
      </c>
      <c r="I11359" s="72" t="s">
        <v>18</v>
      </c>
      <c r="J11359" s="72" t="s">
        <v>19</v>
      </c>
      <c r="K11359" s="72" t="s">
        <v>25</v>
      </c>
      <c r="L11359" s="72" t="s">
        <v>477</v>
      </c>
      <c r="M11359" s="72"/>
    </row>
    <row r="11360" spans="2:13" x14ac:dyDescent="0.25">
      <c r="B11360" s="72" t="s">
        <v>12</v>
      </c>
      <c r="C11360" s="72" t="s">
        <v>13</v>
      </c>
      <c r="D11360" s="72" t="s">
        <v>14</v>
      </c>
      <c r="E11360" s="72" t="s">
        <v>94</v>
      </c>
      <c r="F11360" s="73">
        <v>5646</v>
      </c>
      <c r="G11360" s="72" t="s">
        <v>16</v>
      </c>
      <c r="H11360" s="72" t="s">
        <v>24</v>
      </c>
      <c r="I11360" s="72" t="s">
        <v>18</v>
      </c>
      <c r="J11360" s="72" t="s">
        <v>19</v>
      </c>
      <c r="K11360" s="72" t="s">
        <v>185</v>
      </c>
      <c r="L11360" s="72" t="s">
        <v>469</v>
      </c>
      <c r="M11360" s="72"/>
    </row>
    <row r="11361" spans="2:13" x14ac:dyDescent="0.25">
      <c r="B11361" s="72" t="s">
        <v>12</v>
      </c>
      <c r="C11361" s="72" t="s">
        <v>13</v>
      </c>
      <c r="D11361" s="72" t="s">
        <v>14</v>
      </c>
      <c r="E11361" s="72" t="s">
        <v>79</v>
      </c>
      <c r="F11361" s="73">
        <v>-71</v>
      </c>
      <c r="G11361" s="72" t="s">
        <v>16</v>
      </c>
      <c r="H11361" s="72" t="s">
        <v>17</v>
      </c>
      <c r="I11361" s="72" t="s">
        <v>18</v>
      </c>
      <c r="J11361" s="72" t="s">
        <v>19</v>
      </c>
      <c r="K11361" s="72" t="s">
        <v>25</v>
      </c>
      <c r="L11361" s="72" t="s">
        <v>325</v>
      </c>
      <c r="M11361" s="72"/>
    </row>
    <row r="11362" spans="2:13" x14ac:dyDescent="0.25">
      <c r="B11362" s="72" t="s">
        <v>12</v>
      </c>
      <c r="C11362" s="72" t="s">
        <v>13</v>
      </c>
      <c r="D11362" s="72" t="s">
        <v>14</v>
      </c>
      <c r="E11362" s="72" t="s">
        <v>79</v>
      </c>
      <c r="F11362" s="73">
        <v>-8</v>
      </c>
      <c r="G11362" s="72" t="s">
        <v>16</v>
      </c>
      <c r="H11362" s="72" t="s">
        <v>24</v>
      </c>
      <c r="I11362" s="72" t="s">
        <v>18</v>
      </c>
      <c r="J11362" s="72" t="s">
        <v>19</v>
      </c>
      <c r="K11362" s="72" t="s">
        <v>20</v>
      </c>
      <c r="L11362" s="72" t="s">
        <v>505</v>
      </c>
      <c r="M11362" s="72"/>
    </row>
    <row r="11363" spans="2:13" x14ac:dyDescent="0.25">
      <c r="B11363" s="72" t="s">
        <v>12</v>
      </c>
      <c r="C11363" s="72" t="s">
        <v>13</v>
      </c>
      <c r="D11363" s="72" t="s">
        <v>14</v>
      </c>
      <c r="E11363" s="72" t="s">
        <v>39</v>
      </c>
      <c r="F11363" s="73">
        <v>-16</v>
      </c>
      <c r="G11363" s="72" t="s">
        <v>16</v>
      </c>
      <c r="H11363" s="72" t="s">
        <v>17</v>
      </c>
      <c r="I11363" s="72" t="s">
        <v>18</v>
      </c>
      <c r="J11363" s="72" t="s">
        <v>19</v>
      </c>
      <c r="K11363" s="72" t="s">
        <v>25</v>
      </c>
      <c r="L11363" s="72" t="s">
        <v>473</v>
      </c>
      <c r="M11363" s="72"/>
    </row>
    <row r="11364" spans="2:13" x14ac:dyDescent="0.25">
      <c r="B11364" s="72" t="s">
        <v>12</v>
      </c>
      <c r="C11364" s="72" t="s">
        <v>13</v>
      </c>
      <c r="D11364" s="72" t="s">
        <v>14</v>
      </c>
      <c r="E11364" s="72" t="s">
        <v>264</v>
      </c>
      <c r="F11364" s="73">
        <v>696272</v>
      </c>
      <c r="G11364" s="72" t="s">
        <v>16</v>
      </c>
      <c r="H11364" s="72" t="s">
        <v>24</v>
      </c>
      <c r="I11364" s="72" t="s">
        <v>18</v>
      </c>
      <c r="J11364" s="72" t="s">
        <v>19</v>
      </c>
      <c r="K11364" s="72" t="s">
        <v>37</v>
      </c>
      <c r="L11364" s="72" t="s">
        <v>320</v>
      </c>
      <c r="M11364" s="72" t="s">
        <v>62</v>
      </c>
    </row>
    <row r="11365" spans="2:13" x14ac:dyDescent="0.25">
      <c r="B11365" s="72" t="s">
        <v>12</v>
      </c>
      <c r="C11365" s="72" t="s">
        <v>13</v>
      </c>
      <c r="D11365" s="72" t="s">
        <v>14</v>
      </c>
      <c r="E11365" s="72" t="s">
        <v>36</v>
      </c>
      <c r="F11365" s="73">
        <v>5156</v>
      </c>
      <c r="G11365" s="72" t="s">
        <v>16</v>
      </c>
      <c r="H11365" s="72" t="s">
        <v>24</v>
      </c>
      <c r="I11365" s="72" t="s">
        <v>18</v>
      </c>
      <c r="J11365" s="72" t="s">
        <v>19</v>
      </c>
      <c r="K11365" s="72" t="s">
        <v>25</v>
      </c>
      <c r="L11365" s="72" t="s">
        <v>434</v>
      </c>
      <c r="M11365" s="72" t="s">
        <v>112</v>
      </c>
    </row>
    <row r="11366" spans="2:13" x14ac:dyDescent="0.25">
      <c r="B11366" s="72" t="s">
        <v>12</v>
      </c>
      <c r="C11366" s="72" t="s">
        <v>13</v>
      </c>
      <c r="D11366" s="72" t="s">
        <v>14</v>
      </c>
      <c r="E11366" s="72" t="s">
        <v>79</v>
      </c>
      <c r="F11366" s="73">
        <v>-284179</v>
      </c>
      <c r="G11366" s="72" t="s">
        <v>16</v>
      </c>
      <c r="H11366" s="72" t="s">
        <v>24</v>
      </c>
      <c r="I11366" s="72" t="s">
        <v>18</v>
      </c>
      <c r="J11366" s="72" t="s">
        <v>19</v>
      </c>
      <c r="K11366" s="72" t="s">
        <v>102</v>
      </c>
      <c r="L11366" s="72" t="s">
        <v>196</v>
      </c>
      <c r="M11366" s="72"/>
    </row>
    <row r="11367" spans="2:13" x14ac:dyDescent="0.25">
      <c r="B11367" s="72" t="s">
        <v>12</v>
      </c>
      <c r="C11367" s="72" t="s">
        <v>13</v>
      </c>
      <c r="D11367" s="72" t="s">
        <v>14</v>
      </c>
      <c r="E11367" s="72" t="s">
        <v>94</v>
      </c>
      <c r="F11367" s="73">
        <v>177404</v>
      </c>
      <c r="G11367" s="72" t="s">
        <v>16</v>
      </c>
      <c r="H11367" s="72" t="s">
        <v>24</v>
      </c>
      <c r="I11367" s="72" t="s">
        <v>18</v>
      </c>
      <c r="J11367" s="72" t="s">
        <v>19</v>
      </c>
      <c r="K11367" s="72" t="s">
        <v>37</v>
      </c>
      <c r="L11367" s="72" t="s">
        <v>121</v>
      </c>
      <c r="M11367" s="72"/>
    </row>
    <row r="11368" spans="2:13" x14ac:dyDescent="0.25">
      <c r="B11368" s="72" t="s">
        <v>12</v>
      </c>
      <c r="C11368" s="72" t="s">
        <v>13</v>
      </c>
      <c r="D11368" s="72" t="s">
        <v>14</v>
      </c>
      <c r="E11368" s="72" t="s">
        <v>39</v>
      </c>
      <c r="F11368" s="73">
        <v>-21484</v>
      </c>
      <c r="G11368" s="72" t="s">
        <v>16</v>
      </c>
      <c r="H11368" s="72" t="s">
        <v>24</v>
      </c>
      <c r="I11368" s="72" t="s">
        <v>18</v>
      </c>
      <c r="J11368" s="72" t="s">
        <v>19</v>
      </c>
      <c r="K11368" s="72" t="s">
        <v>96</v>
      </c>
      <c r="L11368" s="72" t="s">
        <v>194</v>
      </c>
      <c r="M11368" s="72"/>
    </row>
    <row r="11369" spans="2:13" x14ac:dyDescent="0.25">
      <c r="B11369" s="72" t="s">
        <v>12</v>
      </c>
      <c r="C11369" s="72" t="s">
        <v>13</v>
      </c>
      <c r="D11369" s="72" t="s">
        <v>14</v>
      </c>
      <c r="E11369" s="72" t="s">
        <v>79</v>
      </c>
      <c r="F11369" s="73">
        <v>-154487</v>
      </c>
      <c r="G11369" s="72" t="s">
        <v>16</v>
      </c>
      <c r="H11369" s="72" t="s">
        <v>24</v>
      </c>
      <c r="I11369" s="72" t="s">
        <v>18</v>
      </c>
      <c r="J11369" s="72" t="s">
        <v>19</v>
      </c>
      <c r="K11369" s="72" t="s">
        <v>37</v>
      </c>
      <c r="L11369" s="72" t="s">
        <v>221</v>
      </c>
      <c r="M11369" s="72"/>
    </row>
    <row r="11370" spans="2:13" x14ac:dyDescent="0.25">
      <c r="B11370" s="72" t="s">
        <v>12</v>
      </c>
      <c r="C11370" s="72" t="s">
        <v>13</v>
      </c>
      <c r="D11370" s="72" t="s">
        <v>14</v>
      </c>
      <c r="E11370" s="72" t="s">
        <v>39</v>
      </c>
      <c r="F11370" s="73">
        <v>-116251</v>
      </c>
      <c r="G11370" s="72" t="s">
        <v>16</v>
      </c>
      <c r="H11370" s="72" t="s">
        <v>17</v>
      </c>
      <c r="I11370" s="72" t="s">
        <v>18</v>
      </c>
      <c r="J11370" s="72" t="s">
        <v>19</v>
      </c>
      <c r="K11370" s="72" t="s">
        <v>25</v>
      </c>
      <c r="L11370" s="72" t="s">
        <v>104</v>
      </c>
      <c r="M11370" s="72"/>
    </row>
    <row r="11371" spans="2:13" x14ac:dyDescent="0.25">
      <c r="B11371" s="72" t="s">
        <v>12</v>
      </c>
      <c r="C11371" s="72" t="s">
        <v>13</v>
      </c>
      <c r="D11371" s="72" t="s">
        <v>14</v>
      </c>
      <c r="E11371" s="72" t="s">
        <v>30</v>
      </c>
      <c r="F11371" s="73">
        <v>-794</v>
      </c>
      <c r="G11371" s="72" t="s">
        <v>16</v>
      </c>
      <c r="H11371" s="72" t="s">
        <v>24</v>
      </c>
      <c r="I11371" s="72" t="s">
        <v>18</v>
      </c>
      <c r="J11371" s="72" t="s">
        <v>19</v>
      </c>
      <c r="K11371" s="72" t="s">
        <v>117</v>
      </c>
      <c r="L11371" s="72" t="s">
        <v>520</v>
      </c>
      <c r="M11371" s="72"/>
    </row>
    <row r="11372" spans="2:13" x14ac:dyDescent="0.25">
      <c r="B11372" s="72" t="s">
        <v>12</v>
      </c>
      <c r="C11372" s="72" t="s">
        <v>13</v>
      </c>
      <c r="D11372" s="72" t="s">
        <v>14</v>
      </c>
      <c r="E11372" s="72" t="s">
        <v>41</v>
      </c>
      <c r="F11372" s="73">
        <v>-591</v>
      </c>
      <c r="G11372" s="72" t="s">
        <v>16</v>
      </c>
      <c r="H11372" s="72" t="s">
        <v>17</v>
      </c>
      <c r="I11372" s="72" t="s">
        <v>18</v>
      </c>
      <c r="J11372" s="72" t="s">
        <v>19</v>
      </c>
      <c r="K11372" s="72" t="s">
        <v>20</v>
      </c>
      <c r="L11372" s="72" t="s">
        <v>535</v>
      </c>
      <c r="M11372" s="72"/>
    </row>
    <row r="11373" spans="2:13" x14ac:dyDescent="0.25">
      <c r="B11373" s="72" t="s">
        <v>12</v>
      </c>
      <c r="C11373" s="72" t="s">
        <v>13</v>
      </c>
      <c r="D11373" s="72" t="s">
        <v>14</v>
      </c>
      <c r="E11373" s="72" t="s">
        <v>51</v>
      </c>
      <c r="F11373" s="73">
        <v>167238</v>
      </c>
      <c r="G11373" s="72" t="s">
        <v>16</v>
      </c>
      <c r="H11373" s="72" t="s">
        <v>17</v>
      </c>
      <c r="I11373" s="72" t="s">
        <v>18</v>
      </c>
      <c r="J11373" s="72" t="s">
        <v>19</v>
      </c>
      <c r="K11373" s="72" t="s">
        <v>25</v>
      </c>
      <c r="L11373" s="72" t="s">
        <v>101</v>
      </c>
      <c r="M11373" s="72"/>
    </row>
    <row r="11374" spans="2:13" x14ac:dyDescent="0.25">
      <c r="B11374" s="72" t="s">
        <v>12</v>
      </c>
      <c r="C11374" s="72" t="s">
        <v>13</v>
      </c>
      <c r="D11374" s="72" t="s">
        <v>14</v>
      </c>
      <c r="E11374" s="72" t="s">
        <v>94</v>
      </c>
      <c r="F11374" s="73">
        <v>30784</v>
      </c>
      <c r="G11374" s="72" t="s">
        <v>16</v>
      </c>
      <c r="H11374" s="72" t="s">
        <v>24</v>
      </c>
      <c r="I11374" s="72" t="s">
        <v>18</v>
      </c>
      <c r="J11374" s="72" t="s">
        <v>19</v>
      </c>
      <c r="K11374" s="72" t="s">
        <v>96</v>
      </c>
      <c r="L11374" s="72" t="s">
        <v>457</v>
      </c>
      <c r="M11374" s="72"/>
    </row>
    <row r="11375" spans="2:13" x14ac:dyDescent="0.25">
      <c r="B11375" s="72" t="s">
        <v>12</v>
      </c>
      <c r="C11375" s="72" t="s">
        <v>13</v>
      </c>
      <c r="D11375" s="72" t="s">
        <v>14</v>
      </c>
      <c r="E11375" s="72" t="s">
        <v>144</v>
      </c>
      <c r="F11375" s="73">
        <v>957792</v>
      </c>
      <c r="G11375" s="72" t="s">
        <v>16</v>
      </c>
      <c r="H11375" s="72" t="s">
        <v>24</v>
      </c>
      <c r="I11375" s="72" t="s">
        <v>18</v>
      </c>
      <c r="J11375" s="72" t="s">
        <v>19</v>
      </c>
      <c r="K11375" s="72" t="s">
        <v>31</v>
      </c>
      <c r="L11375" s="72" t="s">
        <v>565</v>
      </c>
      <c r="M11375" s="72" t="s">
        <v>62</v>
      </c>
    </row>
    <row r="11376" spans="2:13" x14ac:dyDescent="0.25">
      <c r="B11376" s="72" t="s">
        <v>12</v>
      </c>
      <c r="C11376" s="72" t="s">
        <v>13</v>
      </c>
      <c r="D11376" s="72" t="s">
        <v>14</v>
      </c>
      <c r="E11376" s="72" t="s">
        <v>55</v>
      </c>
      <c r="F11376" s="73">
        <v>28439</v>
      </c>
      <c r="G11376" s="72" t="s">
        <v>16</v>
      </c>
      <c r="H11376" s="72" t="s">
        <v>17</v>
      </c>
      <c r="I11376" s="72" t="s">
        <v>18</v>
      </c>
      <c r="J11376" s="72" t="s">
        <v>19</v>
      </c>
      <c r="K11376" s="72" t="s">
        <v>25</v>
      </c>
      <c r="L11376" s="72" t="s">
        <v>436</v>
      </c>
      <c r="M11376" s="72" t="s">
        <v>57</v>
      </c>
    </row>
    <row r="11377" spans="2:13" x14ac:dyDescent="0.25">
      <c r="B11377" s="72" t="s">
        <v>12</v>
      </c>
      <c r="C11377" s="72" t="s">
        <v>13</v>
      </c>
      <c r="D11377" s="72" t="s">
        <v>14</v>
      </c>
      <c r="E11377" s="72" t="s">
        <v>39</v>
      </c>
      <c r="F11377" s="73">
        <v>-45</v>
      </c>
      <c r="G11377" s="72" t="s">
        <v>16</v>
      </c>
      <c r="H11377" s="72" t="s">
        <v>24</v>
      </c>
      <c r="I11377" s="72" t="s">
        <v>18</v>
      </c>
      <c r="J11377" s="72" t="s">
        <v>19</v>
      </c>
      <c r="K11377" s="72" t="s">
        <v>25</v>
      </c>
      <c r="L11377" s="72" t="s">
        <v>434</v>
      </c>
      <c r="M11377" s="72"/>
    </row>
    <row r="11378" spans="2:13" x14ac:dyDescent="0.25">
      <c r="B11378" s="72" t="s">
        <v>12</v>
      </c>
      <c r="C11378" s="72" t="s">
        <v>13</v>
      </c>
      <c r="D11378" s="72" t="s">
        <v>14</v>
      </c>
      <c r="E11378" s="72" t="s">
        <v>39</v>
      </c>
      <c r="F11378" s="73">
        <v>-1031</v>
      </c>
      <c r="G11378" s="72" t="s">
        <v>16</v>
      </c>
      <c r="H11378" s="72" t="s">
        <v>24</v>
      </c>
      <c r="I11378" s="72" t="s">
        <v>18</v>
      </c>
      <c r="J11378" s="72" t="s">
        <v>19</v>
      </c>
      <c r="K11378" s="72" t="s">
        <v>25</v>
      </c>
      <c r="L11378" s="72" t="s">
        <v>111</v>
      </c>
      <c r="M11378" s="72"/>
    </row>
    <row r="11379" spans="2:13" x14ac:dyDescent="0.25">
      <c r="B11379" s="72" t="s">
        <v>12</v>
      </c>
      <c r="C11379" s="72" t="s">
        <v>13</v>
      </c>
      <c r="D11379" s="72" t="s">
        <v>14</v>
      </c>
      <c r="E11379" s="72" t="s">
        <v>79</v>
      </c>
      <c r="F11379" s="73">
        <v>-944</v>
      </c>
      <c r="G11379" s="72" t="s">
        <v>16</v>
      </c>
      <c r="H11379" s="72" t="s">
        <v>17</v>
      </c>
      <c r="I11379" s="72" t="s">
        <v>18</v>
      </c>
      <c r="J11379" s="72" t="s">
        <v>19</v>
      </c>
      <c r="K11379" s="72" t="s">
        <v>49</v>
      </c>
      <c r="L11379" s="72" t="s">
        <v>73</v>
      </c>
      <c r="M11379" s="72"/>
    </row>
    <row r="11380" spans="2:13" x14ac:dyDescent="0.25">
      <c r="B11380" s="72" t="s">
        <v>12</v>
      </c>
      <c r="C11380" s="72" t="s">
        <v>13</v>
      </c>
      <c r="D11380" s="72" t="s">
        <v>14</v>
      </c>
      <c r="E11380" s="72" t="s">
        <v>81</v>
      </c>
      <c r="F11380" s="73">
        <v>120718</v>
      </c>
      <c r="G11380" s="72" t="s">
        <v>16</v>
      </c>
      <c r="H11380" s="72" t="s">
        <v>24</v>
      </c>
      <c r="I11380" s="72" t="s">
        <v>18</v>
      </c>
      <c r="J11380" s="72" t="s">
        <v>19</v>
      </c>
      <c r="K11380" s="72" t="s">
        <v>96</v>
      </c>
      <c r="L11380" s="72" t="s">
        <v>343</v>
      </c>
      <c r="M11380" s="72" t="s">
        <v>47</v>
      </c>
    </row>
    <row r="11381" spans="2:13" x14ac:dyDescent="0.25">
      <c r="B11381" s="72" t="s">
        <v>12</v>
      </c>
      <c r="C11381" s="72" t="s">
        <v>13</v>
      </c>
      <c r="D11381" s="72" t="s">
        <v>14</v>
      </c>
      <c r="E11381" s="72" t="s">
        <v>256</v>
      </c>
      <c r="F11381" s="73">
        <v>-937</v>
      </c>
      <c r="G11381" s="72" t="s">
        <v>16</v>
      </c>
      <c r="H11381" s="72" t="s">
        <v>24</v>
      </c>
      <c r="I11381" s="72" t="s">
        <v>18</v>
      </c>
      <c r="J11381" s="72" t="s">
        <v>19</v>
      </c>
      <c r="K11381" s="72" t="s">
        <v>25</v>
      </c>
      <c r="L11381" s="72" t="s">
        <v>396</v>
      </c>
      <c r="M11381" s="72"/>
    </row>
    <row r="11382" spans="2:13" x14ac:dyDescent="0.25">
      <c r="B11382" s="72" t="s">
        <v>12</v>
      </c>
      <c r="C11382" s="72" t="s">
        <v>13</v>
      </c>
      <c r="D11382" s="72" t="s">
        <v>14</v>
      </c>
      <c r="E11382" s="72" t="s">
        <v>60</v>
      </c>
      <c r="F11382" s="73">
        <v>30894</v>
      </c>
      <c r="G11382" s="72" t="s">
        <v>16</v>
      </c>
      <c r="H11382" s="72" t="s">
        <v>24</v>
      </c>
      <c r="I11382" s="72" t="s">
        <v>18</v>
      </c>
      <c r="J11382" s="72" t="s">
        <v>19</v>
      </c>
      <c r="K11382" s="72" t="s">
        <v>37</v>
      </c>
      <c r="L11382" s="72" t="s">
        <v>221</v>
      </c>
      <c r="M11382" s="72" t="s">
        <v>184</v>
      </c>
    </row>
    <row r="11383" spans="2:13" x14ac:dyDescent="0.25">
      <c r="B11383" s="72" t="s">
        <v>12</v>
      </c>
      <c r="C11383" s="72" t="s">
        <v>13</v>
      </c>
      <c r="D11383" s="72" t="s">
        <v>14</v>
      </c>
      <c r="E11383" s="72" t="s">
        <v>79</v>
      </c>
      <c r="F11383" s="73">
        <v>-1259</v>
      </c>
      <c r="G11383" s="72" t="s">
        <v>16</v>
      </c>
      <c r="H11383" s="72" t="s">
        <v>24</v>
      </c>
      <c r="I11383" s="72" t="s">
        <v>18</v>
      </c>
      <c r="J11383" s="72" t="s">
        <v>19</v>
      </c>
      <c r="K11383" s="72" t="s">
        <v>117</v>
      </c>
      <c r="L11383" s="72" t="s">
        <v>520</v>
      </c>
      <c r="M11383" s="72"/>
    </row>
    <row r="11384" spans="2:13" x14ac:dyDescent="0.25">
      <c r="B11384" s="72" t="s">
        <v>12</v>
      </c>
      <c r="C11384" s="72" t="s">
        <v>13</v>
      </c>
      <c r="D11384" s="72" t="s">
        <v>14</v>
      </c>
      <c r="E11384" s="72" t="s">
        <v>79</v>
      </c>
      <c r="F11384" s="73">
        <v>-1798</v>
      </c>
      <c r="G11384" s="72" t="s">
        <v>16</v>
      </c>
      <c r="H11384" s="72" t="s">
        <v>17</v>
      </c>
      <c r="I11384" s="72" t="s">
        <v>18</v>
      </c>
      <c r="J11384" s="72" t="s">
        <v>19</v>
      </c>
      <c r="K11384" s="72" t="s">
        <v>25</v>
      </c>
      <c r="L11384" s="72" t="s">
        <v>326</v>
      </c>
      <c r="M11384" s="72"/>
    </row>
    <row r="11385" spans="2:13" x14ac:dyDescent="0.25">
      <c r="B11385" s="72" t="s">
        <v>12</v>
      </c>
      <c r="C11385" s="72" t="s">
        <v>13</v>
      </c>
      <c r="D11385" s="72" t="s">
        <v>14</v>
      </c>
      <c r="E11385" s="72" t="s">
        <v>146</v>
      </c>
      <c r="F11385" s="73">
        <v>-552</v>
      </c>
      <c r="G11385" s="72" t="s">
        <v>16</v>
      </c>
      <c r="H11385" s="72" t="s">
        <v>24</v>
      </c>
      <c r="I11385" s="72" t="s">
        <v>18</v>
      </c>
      <c r="J11385" s="72" t="s">
        <v>19</v>
      </c>
      <c r="K11385" s="72" t="s">
        <v>99</v>
      </c>
      <c r="L11385" s="72" t="s">
        <v>100</v>
      </c>
      <c r="M11385" s="72"/>
    </row>
    <row r="11386" spans="2:13" x14ac:dyDescent="0.25">
      <c r="B11386" s="72" t="s">
        <v>12</v>
      </c>
      <c r="C11386" s="72" t="s">
        <v>13</v>
      </c>
      <c r="D11386" s="72" t="s">
        <v>14</v>
      </c>
      <c r="E11386" s="72" t="s">
        <v>36</v>
      </c>
      <c r="F11386" s="73">
        <v>398854</v>
      </c>
      <c r="G11386" s="72" t="s">
        <v>16</v>
      </c>
      <c r="H11386" s="72" t="s">
        <v>24</v>
      </c>
      <c r="I11386" s="72" t="s">
        <v>18</v>
      </c>
      <c r="J11386" s="72" t="s">
        <v>19</v>
      </c>
      <c r="K11386" s="72" t="s">
        <v>75</v>
      </c>
      <c r="L11386" s="72" t="s">
        <v>341</v>
      </c>
      <c r="M11386" s="72" t="s">
        <v>47</v>
      </c>
    </row>
    <row r="11387" spans="2:13" x14ac:dyDescent="0.25">
      <c r="B11387" s="72" t="s">
        <v>12</v>
      </c>
      <c r="C11387" s="72" t="s">
        <v>13</v>
      </c>
      <c r="D11387" s="72" t="s">
        <v>14</v>
      </c>
      <c r="E11387" s="72" t="s">
        <v>702</v>
      </c>
      <c r="F11387" s="73">
        <v>5143367</v>
      </c>
      <c r="G11387" s="72" t="s">
        <v>16</v>
      </c>
      <c r="H11387" s="72" t="s">
        <v>24</v>
      </c>
      <c r="I11387" s="72" t="s">
        <v>18</v>
      </c>
      <c r="J11387" s="72" t="s">
        <v>19</v>
      </c>
      <c r="K11387" s="72" t="s">
        <v>96</v>
      </c>
      <c r="L11387" s="72" t="s">
        <v>210</v>
      </c>
      <c r="M11387" s="72" t="s">
        <v>112</v>
      </c>
    </row>
    <row r="11388" spans="2:13" x14ac:dyDescent="0.25">
      <c r="B11388" s="72" t="s">
        <v>12</v>
      </c>
      <c r="C11388" s="72" t="s">
        <v>13</v>
      </c>
      <c r="D11388" s="72" t="s">
        <v>14</v>
      </c>
      <c r="E11388" s="72" t="s">
        <v>79</v>
      </c>
      <c r="F11388" s="73">
        <v>-5053</v>
      </c>
      <c r="G11388" s="72" t="s">
        <v>16</v>
      </c>
      <c r="H11388" s="72" t="s">
        <v>17</v>
      </c>
      <c r="I11388" s="72" t="s">
        <v>18</v>
      </c>
      <c r="J11388" s="72" t="s">
        <v>19</v>
      </c>
      <c r="K11388" s="72" t="s">
        <v>25</v>
      </c>
      <c r="L11388" s="72" t="s">
        <v>266</v>
      </c>
      <c r="M11388" s="72"/>
    </row>
    <row r="11389" spans="2:13" x14ac:dyDescent="0.25">
      <c r="B11389" s="72" t="s">
        <v>12</v>
      </c>
      <c r="C11389" s="72" t="s">
        <v>13</v>
      </c>
      <c r="D11389" s="72" t="s">
        <v>14</v>
      </c>
      <c r="E11389" s="72" t="s">
        <v>23</v>
      </c>
      <c r="F11389" s="73">
        <v>-63505</v>
      </c>
      <c r="G11389" s="72" t="s">
        <v>16</v>
      </c>
      <c r="H11389" s="72" t="s">
        <v>24</v>
      </c>
      <c r="I11389" s="72" t="s">
        <v>18</v>
      </c>
      <c r="J11389" s="72" t="s">
        <v>19</v>
      </c>
      <c r="K11389" s="72" t="s">
        <v>25</v>
      </c>
      <c r="L11389" s="72" t="s">
        <v>377</v>
      </c>
      <c r="M11389" s="72"/>
    </row>
    <row r="11390" spans="2:13" x14ac:dyDescent="0.25">
      <c r="B11390" s="72" t="s">
        <v>12</v>
      </c>
      <c r="C11390" s="72" t="s">
        <v>13</v>
      </c>
      <c r="D11390" s="72" t="s">
        <v>14</v>
      </c>
      <c r="E11390" s="72" t="s">
        <v>94</v>
      </c>
      <c r="F11390" s="73">
        <v>133</v>
      </c>
      <c r="G11390" s="72" t="s">
        <v>16</v>
      </c>
      <c r="H11390" s="72" t="s">
        <v>24</v>
      </c>
      <c r="I11390" s="72" t="s">
        <v>18</v>
      </c>
      <c r="J11390" s="72" t="s">
        <v>19</v>
      </c>
      <c r="K11390" s="72" t="s">
        <v>25</v>
      </c>
      <c r="L11390" s="72" t="s">
        <v>338</v>
      </c>
      <c r="M11390" s="72"/>
    </row>
    <row r="11391" spans="2:13" x14ac:dyDescent="0.25">
      <c r="B11391" s="72" t="s">
        <v>12</v>
      </c>
      <c r="C11391" s="72" t="s">
        <v>13</v>
      </c>
      <c r="D11391" s="72" t="s">
        <v>14</v>
      </c>
      <c r="E11391" s="72" t="s">
        <v>41</v>
      </c>
      <c r="F11391" s="73">
        <v>-107</v>
      </c>
      <c r="G11391" s="72" t="s">
        <v>16</v>
      </c>
      <c r="H11391" s="72" t="s">
        <v>24</v>
      </c>
      <c r="I11391" s="72" t="s">
        <v>18</v>
      </c>
      <c r="J11391" s="72" t="s">
        <v>19</v>
      </c>
      <c r="K11391" s="72" t="s">
        <v>75</v>
      </c>
      <c r="L11391" s="72" t="s">
        <v>231</v>
      </c>
      <c r="M11391" s="72"/>
    </row>
    <row r="11392" spans="2:13" x14ac:dyDescent="0.25">
      <c r="B11392" s="72" t="s">
        <v>12</v>
      </c>
      <c r="C11392" s="72" t="s">
        <v>13</v>
      </c>
      <c r="D11392" s="72" t="s">
        <v>14</v>
      </c>
      <c r="E11392" s="72" t="s">
        <v>81</v>
      </c>
      <c r="F11392" s="73">
        <v>1259537</v>
      </c>
      <c r="G11392" s="72" t="s">
        <v>16</v>
      </c>
      <c r="H11392" s="72" t="s">
        <v>24</v>
      </c>
      <c r="I11392" s="72" t="s">
        <v>18</v>
      </c>
      <c r="J11392" s="72" t="s">
        <v>19</v>
      </c>
      <c r="K11392" s="72" t="s">
        <v>37</v>
      </c>
      <c r="L11392" s="72" t="s">
        <v>86</v>
      </c>
      <c r="M11392" s="72" t="s">
        <v>29</v>
      </c>
    </row>
    <row r="11393" spans="2:13" x14ac:dyDescent="0.25">
      <c r="B11393" s="72" t="s">
        <v>12</v>
      </c>
      <c r="C11393" s="72" t="s">
        <v>13</v>
      </c>
      <c r="D11393" s="72" t="s">
        <v>14</v>
      </c>
      <c r="E11393" s="72" t="s">
        <v>36</v>
      </c>
      <c r="F11393" s="73">
        <v>78932</v>
      </c>
      <c r="G11393" s="72" t="s">
        <v>16</v>
      </c>
      <c r="H11393" s="72" t="s">
        <v>24</v>
      </c>
      <c r="I11393" s="72" t="s">
        <v>18</v>
      </c>
      <c r="J11393" s="72" t="s">
        <v>19</v>
      </c>
      <c r="K11393" s="72" t="s">
        <v>25</v>
      </c>
      <c r="L11393" s="72" t="s">
        <v>703</v>
      </c>
      <c r="M11393" s="72" t="s">
        <v>29</v>
      </c>
    </row>
    <row r="11394" spans="2:13" x14ac:dyDescent="0.25">
      <c r="B11394" s="72" t="s">
        <v>12</v>
      </c>
      <c r="C11394" s="72" t="s">
        <v>13</v>
      </c>
      <c r="D11394" s="72" t="s">
        <v>14</v>
      </c>
      <c r="E11394" s="72" t="s">
        <v>79</v>
      </c>
      <c r="F11394" s="73">
        <v>-9818</v>
      </c>
      <c r="G11394" s="72" t="s">
        <v>16</v>
      </c>
      <c r="H11394" s="72" t="s">
        <v>24</v>
      </c>
      <c r="I11394" s="72" t="s">
        <v>18</v>
      </c>
      <c r="J11394" s="72" t="s">
        <v>19</v>
      </c>
      <c r="K11394" s="72" t="s">
        <v>130</v>
      </c>
      <c r="L11394" s="72" t="s">
        <v>418</v>
      </c>
      <c r="M11394" s="72"/>
    </row>
    <row r="11395" spans="2:13" x14ac:dyDescent="0.25">
      <c r="B11395" s="72" t="s">
        <v>12</v>
      </c>
      <c r="C11395" s="72" t="s">
        <v>13</v>
      </c>
      <c r="D11395" s="72" t="s">
        <v>14</v>
      </c>
      <c r="E11395" s="72" t="s">
        <v>771</v>
      </c>
      <c r="F11395" s="73">
        <v>836737</v>
      </c>
      <c r="G11395" s="72" t="s">
        <v>16</v>
      </c>
      <c r="H11395" s="72" t="s">
        <v>17</v>
      </c>
      <c r="I11395" s="72" t="s">
        <v>48</v>
      </c>
      <c r="J11395" s="72" t="s">
        <v>19</v>
      </c>
      <c r="K11395" s="72"/>
      <c r="L11395" s="72"/>
      <c r="M11395" s="72" t="s">
        <v>608</v>
      </c>
    </row>
    <row r="11396" spans="2:13" x14ac:dyDescent="0.25">
      <c r="B11396" s="72" t="s">
        <v>12</v>
      </c>
      <c r="C11396" s="72" t="s">
        <v>13</v>
      </c>
      <c r="D11396" s="72" t="s">
        <v>14</v>
      </c>
      <c r="E11396" s="72" t="s">
        <v>83</v>
      </c>
      <c r="F11396" s="73">
        <v>150681</v>
      </c>
      <c r="G11396" s="72" t="s">
        <v>16</v>
      </c>
      <c r="H11396" s="72" t="s">
        <v>24</v>
      </c>
      <c r="I11396" s="72" t="s">
        <v>18</v>
      </c>
      <c r="J11396" s="72" t="s">
        <v>19</v>
      </c>
      <c r="K11396" s="72" t="s">
        <v>108</v>
      </c>
      <c r="L11396" s="72" t="s">
        <v>367</v>
      </c>
      <c r="M11396" s="72"/>
    </row>
    <row r="11397" spans="2:13" x14ac:dyDescent="0.25">
      <c r="B11397" s="72" t="s">
        <v>12</v>
      </c>
      <c r="C11397" s="72" t="s">
        <v>13</v>
      </c>
      <c r="D11397" s="72" t="s">
        <v>14</v>
      </c>
      <c r="E11397" s="72" t="s">
        <v>256</v>
      </c>
      <c r="F11397" s="73">
        <v>-52235</v>
      </c>
      <c r="G11397" s="72" t="s">
        <v>16</v>
      </c>
      <c r="H11397" s="72" t="s">
        <v>24</v>
      </c>
      <c r="I11397" s="72" t="s">
        <v>18</v>
      </c>
      <c r="J11397" s="72" t="s">
        <v>19</v>
      </c>
      <c r="K11397" s="72" t="s">
        <v>99</v>
      </c>
      <c r="L11397" s="72" t="s">
        <v>242</v>
      </c>
      <c r="M11397" s="72"/>
    </row>
    <row r="11398" spans="2:13" x14ac:dyDescent="0.25">
      <c r="B11398" s="72" t="s">
        <v>12</v>
      </c>
      <c r="C11398" s="72" t="s">
        <v>13</v>
      </c>
      <c r="D11398" s="72" t="s">
        <v>14</v>
      </c>
      <c r="E11398" s="72" t="s">
        <v>41</v>
      </c>
      <c r="F11398" s="73">
        <v>-67</v>
      </c>
      <c r="G11398" s="72" t="s">
        <v>16</v>
      </c>
      <c r="H11398" s="72" t="s">
        <v>17</v>
      </c>
      <c r="I11398" s="72" t="s">
        <v>18</v>
      </c>
      <c r="J11398" s="72" t="s">
        <v>19</v>
      </c>
      <c r="K11398" s="72" t="s">
        <v>49</v>
      </c>
      <c r="L11398" s="72" t="s">
        <v>288</v>
      </c>
      <c r="M11398" s="72"/>
    </row>
    <row r="11399" spans="2:13" x14ac:dyDescent="0.25">
      <c r="B11399" s="72" t="s">
        <v>12</v>
      </c>
      <c r="C11399" s="72" t="s">
        <v>13</v>
      </c>
      <c r="D11399" s="72" t="s">
        <v>14</v>
      </c>
      <c r="E11399" s="72" t="s">
        <v>51</v>
      </c>
      <c r="F11399" s="73">
        <v>1169</v>
      </c>
      <c r="G11399" s="72" t="s">
        <v>16</v>
      </c>
      <c r="H11399" s="72" t="s">
        <v>24</v>
      </c>
      <c r="I11399" s="72" t="s">
        <v>18</v>
      </c>
      <c r="J11399" s="72" t="s">
        <v>19</v>
      </c>
      <c r="K11399" s="72" t="s">
        <v>25</v>
      </c>
      <c r="L11399" s="72" t="s">
        <v>688</v>
      </c>
      <c r="M11399" s="72"/>
    </row>
    <row r="11400" spans="2:13" x14ac:dyDescent="0.25">
      <c r="B11400" s="72" t="s">
        <v>12</v>
      </c>
      <c r="C11400" s="72" t="s">
        <v>13</v>
      </c>
      <c r="D11400" s="72" t="s">
        <v>14</v>
      </c>
      <c r="E11400" s="72" t="s">
        <v>58</v>
      </c>
      <c r="F11400" s="73">
        <v>141604</v>
      </c>
      <c r="G11400" s="72" t="s">
        <v>16</v>
      </c>
      <c r="H11400" s="72" t="s">
        <v>17</v>
      </c>
      <c r="I11400" s="72" t="s">
        <v>18</v>
      </c>
      <c r="J11400" s="72" t="s">
        <v>19</v>
      </c>
      <c r="K11400" s="72" t="s">
        <v>49</v>
      </c>
      <c r="L11400" s="72" t="s">
        <v>255</v>
      </c>
      <c r="M11400" s="72" t="s">
        <v>57</v>
      </c>
    </row>
    <row r="11401" spans="2:13" x14ac:dyDescent="0.25">
      <c r="B11401" s="72" t="s">
        <v>12</v>
      </c>
      <c r="C11401" s="72" t="s">
        <v>13</v>
      </c>
      <c r="D11401" s="72" t="s">
        <v>14</v>
      </c>
      <c r="E11401" s="72" t="s">
        <v>51</v>
      </c>
      <c r="F11401" s="73">
        <v>1</v>
      </c>
      <c r="G11401" s="72" t="s">
        <v>16</v>
      </c>
      <c r="H11401" s="72" t="s">
        <v>24</v>
      </c>
      <c r="I11401" s="72" t="s">
        <v>48</v>
      </c>
      <c r="J11401" s="72" t="s">
        <v>19</v>
      </c>
      <c r="K11401" s="72" t="s">
        <v>37</v>
      </c>
      <c r="L11401" s="72" t="s">
        <v>287</v>
      </c>
      <c r="M11401" s="72"/>
    </row>
    <row r="11402" spans="2:13" x14ac:dyDescent="0.25">
      <c r="B11402" s="72" t="s">
        <v>12</v>
      </c>
      <c r="C11402" s="72" t="s">
        <v>13</v>
      </c>
      <c r="D11402" s="72" t="s">
        <v>14</v>
      </c>
      <c r="E11402" s="72" t="s">
        <v>668</v>
      </c>
      <c r="F11402" s="73">
        <v>750686536</v>
      </c>
      <c r="G11402" s="72" t="s">
        <v>16</v>
      </c>
      <c r="H11402" s="72" t="s">
        <v>24</v>
      </c>
      <c r="I11402" s="72" t="s">
        <v>18</v>
      </c>
      <c r="J11402" s="72" t="s">
        <v>19</v>
      </c>
      <c r="K11402" s="72"/>
      <c r="L11402" s="72"/>
      <c r="M11402" s="72" t="s">
        <v>184</v>
      </c>
    </row>
    <row r="11403" spans="2:13" x14ac:dyDescent="0.25">
      <c r="B11403" s="72" t="s">
        <v>12</v>
      </c>
      <c r="C11403" s="72" t="s">
        <v>13</v>
      </c>
      <c r="D11403" s="72" t="s">
        <v>14</v>
      </c>
      <c r="E11403" s="72" t="s">
        <v>30</v>
      </c>
      <c r="F11403" s="73">
        <v>-38</v>
      </c>
      <c r="G11403" s="72" t="s">
        <v>16</v>
      </c>
      <c r="H11403" s="72" t="s">
        <v>24</v>
      </c>
      <c r="I11403" s="72" t="s">
        <v>18</v>
      </c>
      <c r="J11403" s="72" t="s">
        <v>19</v>
      </c>
      <c r="K11403" s="72" t="s">
        <v>25</v>
      </c>
      <c r="L11403" s="72" t="s">
        <v>388</v>
      </c>
      <c r="M11403" s="72"/>
    </row>
    <row r="11404" spans="2:13" x14ac:dyDescent="0.25">
      <c r="B11404" s="72" t="s">
        <v>12</v>
      </c>
      <c r="C11404" s="72" t="s">
        <v>13</v>
      </c>
      <c r="D11404" s="72" t="s">
        <v>14</v>
      </c>
      <c r="E11404" s="72" t="s">
        <v>39</v>
      </c>
      <c r="F11404" s="73">
        <v>-150377</v>
      </c>
      <c r="G11404" s="72" t="s">
        <v>16</v>
      </c>
      <c r="H11404" s="72" t="s">
        <v>17</v>
      </c>
      <c r="I11404" s="72" t="s">
        <v>18</v>
      </c>
      <c r="J11404" s="72" t="s">
        <v>19</v>
      </c>
      <c r="K11404" s="72" t="s">
        <v>25</v>
      </c>
      <c r="L11404" s="72" t="s">
        <v>365</v>
      </c>
      <c r="M11404" s="72"/>
    </row>
    <row r="11405" spans="2:13" x14ac:dyDescent="0.25">
      <c r="B11405" s="72" t="s">
        <v>12</v>
      </c>
      <c r="C11405" s="72" t="s">
        <v>13</v>
      </c>
      <c r="D11405" s="72" t="s">
        <v>14</v>
      </c>
      <c r="E11405" s="72" t="s">
        <v>83</v>
      </c>
      <c r="F11405" s="73">
        <v>4</v>
      </c>
      <c r="G11405" s="72" t="s">
        <v>16</v>
      </c>
      <c r="H11405" s="72" t="s">
        <v>24</v>
      </c>
      <c r="I11405" s="72" t="s">
        <v>18</v>
      </c>
      <c r="J11405" s="72" t="s">
        <v>19</v>
      </c>
      <c r="K11405" s="72" t="s">
        <v>25</v>
      </c>
      <c r="L11405" s="72" t="s">
        <v>402</v>
      </c>
      <c r="M11405" s="72"/>
    </row>
    <row r="11406" spans="2:13" x14ac:dyDescent="0.25">
      <c r="B11406" s="72" t="s">
        <v>12</v>
      </c>
      <c r="C11406" s="72" t="s">
        <v>13</v>
      </c>
      <c r="D11406" s="72" t="s">
        <v>14</v>
      </c>
      <c r="E11406" s="72" t="s">
        <v>68</v>
      </c>
      <c r="F11406" s="73">
        <v>-57654</v>
      </c>
      <c r="G11406" s="72" t="s">
        <v>16</v>
      </c>
      <c r="H11406" s="72" t="s">
        <v>17</v>
      </c>
      <c r="I11406" s="72" t="s">
        <v>18</v>
      </c>
      <c r="J11406" s="72" t="s">
        <v>19</v>
      </c>
      <c r="K11406" s="72" t="s">
        <v>25</v>
      </c>
      <c r="L11406" s="72" t="s">
        <v>402</v>
      </c>
      <c r="M11406" s="72"/>
    </row>
    <row r="11407" spans="2:13" x14ac:dyDescent="0.25">
      <c r="B11407" s="72" t="s">
        <v>12</v>
      </c>
      <c r="C11407" s="72" t="s">
        <v>13</v>
      </c>
      <c r="D11407" s="72" t="s">
        <v>14</v>
      </c>
      <c r="E11407" s="72" t="s">
        <v>30</v>
      </c>
      <c r="F11407" s="73">
        <v>-6</v>
      </c>
      <c r="G11407" s="72" t="s">
        <v>16</v>
      </c>
      <c r="H11407" s="72" t="s">
        <v>24</v>
      </c>
      <c r="I11407" s="72" t="s">
        <v>18</v>
      </c>
      <c r="J11407" s="72" t="s">
        <v>19</v>
      </c>
      <c r="K11407" s="72" t="s">
        <v>130</v>
      </c>
      <c r="L11407" s="72" t="s">
        <v>418</v>
      </c>
      <c r="M11407" s="72"/>
    </row>
    <row r="11408" spans="2:13" x14ac:dyDescent="0.25">
      <c r="B11408" s="72" t="s">
        <v>12</v>
      </c>
      <c r="C11408" s="72" t="s">
        <v>13</v>
      </c>
      <c r="D11408" s="72" t="s">
        <v>14</v>
      </c>
      <c r="E11408" s="72" t="s">
        <v>33</v>
      </c>
      <c r="F11408" s="73">
        <v>1015691</v>
      </c>
      <c r="G11408" s="72" t="s">
        <v>16</v>
      </c>
      <c r="H11408" s="72" t="s">
        <v>17</v>
      </c>
      <c r="I11408" s="72" t="s">
        <v>18</v>
      </c>
      <c r="J11408" s="72" t="s">
        <v>19</v>
      </c>
      <c r="K11408" s="72" t="s">
        <v>20</v>
      </c>
      <c r="L11408" s="72" t="s">
        <v>541</v>
      </c>
      <c r="M11408" s="72" t="s">
        <v>112</v>
      </c>
    </row>
    <row r="11409" spans="2:13" x14ac:dyDescent="0.25">
      <c r="B11409" s="72" t="s">
        <v>12</v>
      </c>
      <c r="C11409" s="72" t="s">
        <v>13</v>
      </c>
      <c r="D11409" s="72" t="s">
        <v>14</v>
      </c>
      <c r="E11409" s="72" t="s">
        <v>152</v>
      </c>
      <c r="F11409" s="73">
        <v>-1131</v>
      </c>
      <c r="G11409" s="72" t="s">
        <v>16</v>
      </c>
      <c r="H11409" s="72" t="s">
        <v>24</v>
      </c>
      <c r="I11409" s="72" t="s">
        <v>18</v>
      </c>
      <c r="J11409" s="72" t="s">
        <v>19</v>
      </c>
      <c r="K11409" s="72" t="s">
        <v>25</v>
      </c>
      <c r="L11409" s="72" t="s">
        <v>278</v>
      </c>
      <c r="M11409" s="72"/>
    </row>
    <row r="11410" spans="2:13" x14ac:dyDescent="0.25">
      <c r="B11410" s="72" t="s">
        <v>12</v>
      </c>
      <c r="C11410" s="72" t="s">
        <v>13</v>
      </c>
      <c r="D11410" s="72" t="s">
        <v>14</v>
      </c>
      <c r="E11410" s="72" t="s">
        <v>60</v>
      </c>
      <c r="F11410" s="73">
        <v>157766</v>
      </c>
      <c r="G11410" s="72" t="s">
        <v>16</v>
      </c>
      <c r="H11410" s="72" t="s">
        <v>24</v>
      </c>
      <c r="I11410" s="72" t="s">
        <v>18</v>
      </c>
      <c r="J11410" s="72" t="s">
        <v>19</v>
      </c>
      <c r="K11410" s="72" t="s">
        <v>37</v>
      </c>
      <c r="L11410" s="72" t="s">
        <v>389</v>
      </c>
      <c r="M11410" s="72" t="s">
        <v>62</v>
      </c>
    </row>
    <row r="11411" spans="2:13" x14ac:dyDescent="0.25">
      <c r="B11411" s="72" t="s">
        <v>12</v>
      </c>
      <c r="C11411" s="72" t="s">
        <v>13</v>
      </c>
      <c r="D11411" s="72" t="s">
        <v>14</v>
      </c>
      <c r="E11411" s="72" t="s">
        <v>256</v>
      </c>
      <c r="F11411" s="73">
        <v>-584142</v>
      </c>
      <c r="G11411" s="72" t="s">
        <v>16</v>
      </c>
      <c r="H11411" s="72" t="s">
        <v>24</v>
      </c>
      <c r="I11411" s="72" t="s">
        <v>18</v>
      </c>
      <c r="J11411" s="72" t="s">
        <v>19</v>
      </c>
      <c r="K11411" s="72" t="s">
        <v>49</v>
      </c>
      <c r="L11411" s="72" t="s">
        <v>255</v>
      </c>
      <c r="M11411" s="72"/>
    </row>
    <row r="11412" spans="2:13" x14ac:dyDescent="0.25">
      <c r="B11412" s="72" t="s">
        <v>12</v>
      </c>
      <c r="C11412" s="72" t="s">
        <v>13</v>
      </c>
      <c r="D11412" s="72" t="s">
        <v>14</v>
      </c>
      <c r="E11412" s="72" t="s">
        <v>94</v>
      </c>
      <c r="F11412" s="73">
        <v>83063</v>
      </c>
      <c r="G11412" s="72" t="s">
        <v>16</v>
      </c>
      <c r="H11412" s="72" t="s">
        <v>24</v>
      </c>
      <c r="I11412" s="72" t="s">
        <v>18</v>
      </c>
      <c r="J11412" s="72" t="s">
        <v>19</v>
      </c>
      <c r="K11412" s="72" t="s">
        <v>157</v>
      </c>
      <c r="L11412" s="72" t="s">
        <v>414</v>
      </c>
      <c r="M11412" s="72"/>
    </row>
    <row r="11413" spans="2:13" x14ac:dyDescent="0.25">
      <c r="B11413" s="72" t="s">
        <v>12</v>
      </c>
      <c r="C11413" s="72" t="s">
        <v>13</v>
      </c>
      <c r="D11413" s="72" t="s">
        <v>14</v>
      </c>
      <c r="E11413" s="72" t="s">
        <v>33</v>
      </c>
      <c r="F11413" s="73">
        <v>91651</v>
      </c>
      <c r="G11413" s="72" t="s">
        <v>16</v>
      </c>
      <c r="H11413" s="72" t="s">
        <v>24</v>
      </c>
      <c r="I11413" s="72" t="s">
        <v>18</v>
      </c>
      <c r="J11413" s="72" t="s">
        <v>19</v>
      </c>
      <c r="K11413" s="72" t="s">
        <v>37</v>
      </c>
      <c r="L11413" s="72" t="s">
        <v>422</v>
      </c>
      <c r="M11413" s="72" t="s">
        <v>35</v>
      </c>
    </row>
    <row r="11414" spans="2:13" x14ac:dyDescent="0.25">
      <c r="B11414" s="72" t="s">
        <v>12</v>
      </c>
      <c r="C11414" s="72" t="s">
        <v>13</v>
      </c>
      <c r="D11414" s="72" t="s">
        <v>14</v>
      </c>
      <c r="E11414" s="72" t="s">
        <v>30</v>
      </c>
      <c r="F11414" s="73">
        <v>-2067</v>
      </c>
      <c r="G11414" s="72" t="s">
        <v>16</v>
      </c>
      <c r="H11414" s="72" t="s">
        <v>24</v>
      </c>
      <c r="I11414" s="72" t="s">
        <v>18</v>
      </c>
      <c r="J11414" s="72" t="s">
        <v>19</v>
      </c>
      <c r="K11414" s="72" t="s">
        <v>37</v>
      </c>
      <c r="L11414" s="72" t="s">
        <v>413</v>
      </c>
      <c r="M11414" s="72"/>
    </row>
    <row r="11415" spans="2:13" x14ac:dyDescent="0.25">
      <c r="B11415" s="72" t="s">
        <v>12</v>
      </c>
      <c r="C11415" s="72" t="s">
        <v>13</v>
      </c>
      <c r="D11415" s="72" t="s">
        <v>14</v>
      </c>
      <c r="E11415" s="72" t="s">
        <v>594</v>
      </c>
      <c r="F11415" s="73">
        <v>63037</v>
      </c>
      <c r="G11415" s="72" t="s">
        <v>16</v>
      </c>
      <c r="H11415" s="72" t="s">
        <v>24</v>
      </c>
      <c r="I11415" s="72" t="s">
        <v>18</v>
      </c>
      <c r="J11415" s="72" t="s">
        <v>19</v>
      </c>
      <c r="K11415" s="72" t="s">
        <v>37</v>
      </c>
      <c r="L11415" s="72" t="s">
        <v>280</v>
      </c>
      <c r="M11415" s="72"/>
    </row>
    <row r="11416" spans="2:13" x14ac:dyDescent="0.25">
      <c r="B11416" s="72" t="s">
        <v>12</v>
      </c>
      <c r="C11416" s="72" t="s">
        <v>13</v>
      </c>
      <c r="D11416" s="72" t="s">
        <v>14</v>
      </c>
      <c r="E11416" s="72" t="s">
        <v>81</v>
      </c>
      <c r="F11416" s="73">
        <v>72205</v>
      </c>
      <c r="G11416" s="72" t="s">
        <v>16</v>
      </c>
      <c r="H11416" s="72" t="s">
        <v>17</v>
      </c>
      <c r="I11416" s="72" t="s">
        <v>18</v>
      </c>
      <c r="J11416" s="72" t="s">
        <v>19</v>
      </c>
      <c r="K11416" s="72" t="s">
        <v>37</v>
      </c>
      <c r="L11416" s="72" t="s">
        <v>280</v>
      </c>
      <c r="M11416" s="72" t="s">
        <v>29</v>
      </c>
    </row>
    <row r="11417" spans="2:13" x14ac:dyDescent="0.25">
      <c r="B11417" s="72" t="s">
        <v>12</v>
      </c>
      <c r="C11417" s="72" t="s">
        <v>13</v>
      </c>
      <c r="D11417" s="72" t="s">
        <v>14</v>
      </c>
      <c r="E11417" s="72" t="s">
        <v>258</v>
      </c>
      <c r="F11417" s="73">
        <v>1279533</v>
      </c>
      <c r="G11417" s="72" t="s">
        <v>16</v>
      </c>
      <c r="H11417" s="72" t="s">
        <v>24</v>
      </c>
      <c r="I11417" s="72" t="s">
        <v>18</v>
      </c>
      <c r="J11417" s="72" t="s">
        <v>19</v>
      </c>
      <c r="K11417" s="72" t="s">
        <v>37</v>
      </c>
      <c r="L11417" s="72" t="s">
        <v>59</v>
      </c>
      <c r="M11417" s="72" t="s">
        <v>444</v>
      </c>
    </row>
    <row r="11418" spans="2:13" x14ac:dyDescent="0.25">
      <c r="B11418" s="72" t="s">
        <v>12</v>
      </c>
      <c r="C11418" s="72" t="s">
        <v>13</v>
      </c>
      <c r="D11418" s="72" t="s">
        <v>14</v>
      </c>
      <c r="E11418" s="72" t="s">
        <v>258</v>
      </c>
      <c r="F11418" s="73">
        <v>1246954</v>
      </c>
      <c r="G11418" s="72" t="s">
        <v>16</v>
      </c>
      <c r="H11418" s="72" t="s">
        <v>17</v>
      </c>
      <c r="I11418" s="72" t="s">
        <v>18</v>
      </c>
      <c r="J11418" s="72" t="s">
        <v>19</v>
      </c>
      <c r="K11418" s="72" t="s">
        <v>25</v>
      </c>
      <c r="L11418" s="72" t="s">
        <v>191</v>
      </c>
      <c r="M11418" s="72" t="s">
        <v>259</v>
      </c>
    </row>
    <row r="11419" spans="2:13" x14ac:dyDescent="0.25">
      <c r="B11419" s="72" t="s">
        <v>12</v>
      </c>
      <c r="C11419" s="72" t="s">
        <v>13</v>
      </c>
      <c r="D11419" s="72" t="s">
        <v>14</v>
      </c>
      <c r="E11419" s="72" t="s">
        <v>79</v>
      </c>
      <c r="F11419" s="73">
        <v>-8026</v>
      </c>
      <c r="G11419" s="72" t="s">
        <v>16</v>
      </c>
      <c r="H11419" s="72" t="s">
        <v>24</v>
      </c>
      <c r="I11419" s="72" t="s">
        <v>18</v>
      </c>
      <c r="J11419" s="72" t="s">
        <v>19</v>
      </c>
      <c r="K11419" s="72" t="s">
        <v>37</v>
      </c>
      <c r="L11419" s="72" t="s">
        <v>352</v>
      </c>
      <c r="M11419" s="72"/>
    </row>
    <row r="11420" spans="2:13" x14ac:dyDescent="0.25">
      <c r="B11420" s="72" t="s">
        <v>12</v>
      </c>
      <c r="C11420" s="72" t="s">
        <v>13</v>
      </c>
      <c r="D11420" s="72" t="s">
        <v>14</v>
      </c>
      <c r="E11420" s="72" t="s">
        <v>83</v>
      </c>
      <c r="F11420" s="73">
        <v>2175438</v>
      </c>
      <c r="G11420" s="72" t="s">
        <v>16</v>
      </c>
      <c r="H11420" s="72" t="s">
        <v>24</v>
      </c>
      <c r="I11420" s="72" t="s">
        <v>18</v>
      </c>
      <c r="J11420" s="72" t="s">
        <v>19</v>
      </c>
      <c r="K11420" s="72" t="s">
        <v>37</v>
      </c>
      <c r="L11420" s="72" t="s">
        <v>61</v>
      </c>
      <c r="M11420" s="72"/>
    </row>
    <row r="11421" spans="2:13" x14ac:dyDescent="0.25">
      <c r="B11421" s="72" t="s">
        <v>12</v>
      </c>
      <c r="C11421" s="72" t="s">
        <v>13</v>
      </c>
      <c r="D11421" s="72" t="s">
        <v>14</v>
      </c>
      <c r="E11421" s="72" t="s">
        <v>41</v>
      </c>
      <c r="F11421" s="73">
        <v>-23</v>
      </c>
      <c r="G11421" s="72" t="s">
        <v>16</v>
      </c>
      <c r="H11421" s="72" t="s">
        <v>17</v>
      </c>
      <c r="I11421" s="72" t="s">
        <v>18</v>
      </c>
      <c r="J11421" s="72" t="s">
        <v>19</v>
      </c>
      <c r="K11421" s="72" t="s">
        <v>49</v>
      </c>
      <c r="L11421" s="72" t="s">
        <v>166</v>
      </c>
      <c r="M11421" s="72"/>
    </row>
    <row r="11422" spans="2:13" x14ac:dyDescent="0.25">
      <c r="B11422" s="72" t="s">
        <v>12</v>
      </c>
      <c r="C11422" s="72" t="s">
        <v>13</v>
      </c>
      <c r="D11422" s="72" t="s">
        <v>14</v>
      </c>
      <c r="E11422" s="72" t="s">
        <v>27</v>
      </c>
      <c r="F11422" s="73">
        <v>770304</v>
      </c>
      <c r="G11422" s="72" t="s">
        <v>16</v>
      </c>
      <c r="H11422" s="72" t="s">
        <v>24</v>
      </c>
      <c r="I11422" s="72" t="s">
        <v>18</v>
      </c>
      <c r="J11422" s="72" t="s">
        <v>19</v>
      </c>
      <c r="K11422" s="72" t="s">
        <v>25</v>
      </c>
      <c r="L11422" s="72" t="s">
        <v>406</v>
      </c>
      <c r="M11422" s="72" t="s">
        <v>29</v>
      </c>
    </row>
    <row r="11423" spans="2:13" x14ac:dyDescent="0.25">
      <c r="B11423" s="72" t="s">
        <v>12</v>
      </c>
      <c r="C11423" s="72" t="s">
        <v>13</v>
      </c>
      <c r="D11423" s="72" t="s">
        <v>14</v>
      </c>
      <c r="E11423" s="72" t="s">
        <v>60</v>
      </c>
      <c r="F11423" s="73">
        <v>75924</v>
      </c>
      <c r="G11423" s="72" t="s">
        <v>16</v>
      </c>
      <c r="H11423" s="72" t="s">
        <v>24</v>
      </c>
      <c r="I11423" s="72" t="s">
        <v>18</v>
      </c>
      <c r="J11423" s="72" t="s">
        <v>19</v>
      </c>
      <c r="K11423" s="72" t="s">
        <v>37</v>
      </c>
      <c r="L11423" s="72" t="s">
        <v>125</v>
      </c>
      <c r="M11423" s="72" t="s">
        <v>184</v>
      </c>
    </row>
    <row r="11424" spans="2:13" x14ac:dyDescent="0.25">
      <c r="B11424" s="72" t="s">
        <v>12</v>
      </c>
      <c r="C11424" s="72" t="s">
        <v>13</v>
      </c>
      <c r="D11424" s="72" t="s">
        <v>14</v>
      </c>
      <c r="E11424" s="72" t="s">
        <v>256</v>
      </c>
      <c r="F11424" s="73">
        <v>-5738</v>
      </c>
      <c r="G11424" s="72" t="s">
        <v>16</v>
      </c>
      <c r="H11424" s="72" t="s">
        <v>24</v>
      </c>
      <c r="I11424" s="72" t="s">
        <v>18</v>
      </c>
      <c r="J11424" s="72" t="s">
        <v>19</v>
      </c>
      <c r="K11424" s="72" t="s">
        <v>99</v>
      </c>
      <c r="L11424" s="72" t="s">
        <v>373</v>
      </c>
      <c r="M11424" s="72"/>
    </row>
    <row r="11425" spans="2:13" x14ac:dyDescent="0.25">
      <c r="B11425" s="72" t="s">
        <v>12</v>
      </c>
      <c r="C11425" s="72" t="s">
        <v>13</v>
      </c>
      <c r="D11425" s="72" t="s">
        <v>14</v>
      </c>
      <c r="E11425" s="72" t="s">
        <v>41</v>
      </c>
      <c r="F11425" s="73">
        <v>-2883</v>
      </c>
      <c r="G11425" s="72" t="s">
        <v>16</v>
      </c>
      <c r="H11425" s="72" t="s">
        <v>24</v>
      </c>
      <c r="I11425" s="72" t="s">
        <v>18</v>
      </c>
      <c r="J11425" s="72" t="s">
        <v>19</v>
      </c>
      <c r="K11425" s="72" t="s">
        <v>20</v>
      </c>
      <c r="L11425" s="72" t="s">
        <v>327</v>
      </c>
      <c r="M11425" s="72"/>
    </row>
    <row r="11426" spans="2:13" x14ac:dyDescent="0.25">
      <c r="B11426" s="72" t="s">
        <v>12</v>
      </c>
      <c r="C11426" s="72" t="s">
        <v>13</v>
      </c>
      <c r="D11426" s="72" t="s">
        <v>14</v>
      </c>
      <c r="E11426" s="72" t="s">
        <v>39</v>
      </c>
      <c r="F11426" s="73">
        <v>-126181</v>
      </c>
      <c r="G11426" s="72" t="s">
        <v>16</v>
      </c>
      <c r="H11426" s="72" t="s">
        <v>17</v>
      </c>
      <c r="I11426" s="72" t="s">
        <v>18</v>
      </c>
      <c r="J11426" s="72" t="s">
        <v>19</v>
      </c>
      <c r="K11426" s="72" t="s">
        <v>37</v>
      </c>
      <c r="L11426" s="72" t="s">
        <v>177</v>
      </c>
      <c r="M11426" s="72"/>
    </row>
    <row r="11427" spans="2:13" x14ac:dyDescent="0.25">
      <c r="B11427" s="72" t="s">
        <v>12</v>
      </c>
      <c r="C11427" s="72" t="s">
        <v>13</v>
      </c>
      <c r="D11427" s="72" t="s">
        <v>14</v>
      </c>
      <c r="E11427" s="72" t="s">
        <v>123</v>
      </c>
      <c r="F11427" s="73">
        <v>-1283</v>
      </c>
      <c r="G11427" s="72" t="s">
        <v>16</v>
      </c>
      <c r="H11427" s="72" t="s">
        <v>17</v>
      </c>
      <c r="I11427" s="72" t="s">
        <v>18</v>
      </c>
      <c r="J11427" s="72" t="s">
        <v>19</v>
      </c>
      <c r="K11427" s="72" t="s">
        <v>37</v>
      </c>
      <c r="L11427" s="72" t="s">
        <v>202</v>
      </c>
      <c r="M11427" s="72"/>
    </row>
    <row r="11428" spans="2:13" x14ac:dyDescent="0.25">
      <c r="B11428" s="72" t="s">
        <v>12</v>
      </c>
      <c r="C11428" s="72" t="s">
        <v>13</v>
      </c>
      <c r="D11428" s="72" t="s">
        <v>14</v>
      </c>
      <c r="E11428" s="72" t="s">
        <v>79</v>
      </c>
      <c r="F11428" s="73">
        <v>-6291</v>
      </c>
      <c r="G11428" s="72" t="s">
        <v>16</v>
      </c>
      <c r="H11428" s="72" t="s">
        <v>24</v>
      </c>
      <c r="I11428" s="72" t="s">
        <v>18</v>
      </c>
      <c r="J11428" s="72" t="s">
        <v>19</v>
      </c>
      <c r="K11428" s="72" t="s">
        <v>63</v>
      </c>
      <c r="L11428" s="72" t="s">
        <v>562</v>
      </c>
      <c r="M11428" s="72"/>
    </row>
    <row r="11429" spans="2:13" x14ac:dyDescent="0.25">
      <c r="B11429" s="72" t="s">
        <v>12</v>
      </c>
      <c r="C11429" s="72" t="s">
        <v>13</v>
      </c>
      <c r="D11429" s="72" t="s">
        <v>14</v>
      </c>
      <c r="E11429" s="72" t="s">
        <v>81</v>
      </c>
      <c r="F11429" s="73">
        <v>9260</v>
      </c>
      <c r="G11429" s="72" t="s">
        <v>16</v>
      </c>
      <c r="H11429" s="72" t="s">
        <v>17</v>
      </c>
      <c r="I11429" s="72" t="s">
        <v>18</v>
      </c>
      <c r="J11429" s="72" t="s">
        <v>19</v>
      </c>
      <c r="K11429" s="72" t="s">
        <v>25</v>
      </c>
      <c r="L11429" s="72" t="s">
        <v>556</v>
      </c>
      <c r="M11429" s="72" t="s">
        <v>112</v>
      </c>
    </row>
    <row r="11430" spans="2:13" x14ac:dyDescent="0.25">
      <c r="B11430" s="72" t="s">
        <v>12</v>
      </c>
      <c r="C11430" s="72" t="s">
        <v>13</v>
      </c>
      <c r="D11430" s="72" t="s">
        <v>14</v>
      </c>
      <c r="E11430" s="72" t="s">
        <v>27</v>
      </c>
      <c r="F11430" s="73">
        <v>269054</v>
      </c>
      <c r="G11430" s="72" t="s">
        <v>16</v>
      </c>
      <c r="H11430" s="72" t="s">
        <v>17</v>
      </c>
      <c r="I11430" s="72" t="s">
        <v>18</v>
      </c>
      <c r="J11430" s="72" t="s">
        <v>19</v>
      </c>
      <c r="K11430" s="72" t="s">
        <v>37</v>
      </c>
      <c r="L11430" s="72" t="s">
        <v>317</v>
      </c>
      <c r="M11430" s="72" t="s">
        <v>29</v>
      </c>
    </row>
    <row r="11431" spans="2:13" x14ac:dyDescent="0.25">
      <c r="B11431" s="72" t="s">
        <v>12</v>
      </c>
      <c r="C11431" s="72" t="s">
        <v>13</v>
      </c>
      <c r="D11431" s="72" t="s">
        <v>14</v>
      </c>
      <c r="E11431" s="72" t="s">
        <v>33</v>
      </c>
      <c r="F11431" s="73">
        <v>15366</v>
      </c>
      <c r="G11431" s="72" t="s">
        <v>16</v>
      </c>
      <c r="H11431" s="72" t="s">
        <v>17</v>
      </c>
      <c r="I11431" s="72" t="s">
        <v>18</v>
      </c>
      <c r="J11431" s="72" t="s">
        <v>19</v>
      </c>
      <c r="K11431" s="72" t="s">
        <v>49</v>
      </c>
      <c r="L11431" s="72" t="s">
        <v>209</v>
      </c>
      <c r="M11431" s="72" t="s">
        <v>47</v>
      </c>
    </row>
    <row r="11432" spans="2:13" x14ac:dyDescent="0.25">
      <c r="B11432" s="72" t="s">
        <v>12</v>
      </c>
      <c r="C11432" s="72" t="s">
        <v>13</v>
      </c>
      <c r="D11432" s="72" t="s">
        <v>14</v>
      </c>
      <c r="E11432" s="72" t="s">
        <v>228</v>
      </c>
      <c r="F11432" s="73">
        <v>382758</v>
      </c>
      <c r="G11432" s="72" t="s">
        <v>16</v>
      </c>
      <c r="H11432" s="72" t="s">
        <v>24</v>
      </c>
      <c r="I11432" s="72" t="s">
        <v>18</v>
      </c>
      <c r="J11432" s="72" t="s">
        <v>19</v>
      </c>
      <c r="K11432" s="72" t="s">
        <v>25</v>
      </c>
      <c r="L11432" s="72" t="s">
        <v>220</v>
      </c>
      <c r="M11432" s="72" t="s">
        <v>184</v>
      </c>
    </row>
    <row r="11433" spans="2:13" x14ac:dyDescent="0.25">
      <c r="B11433" s="72" t="s">
        <v>12</v>
      </c>
      <c r="C11433" s="72" t="s">
        <v>13</v>
      </c>
      <c r="D11433" s="72" t="s">
        <v>14</v>
      </c>
      <c r="E11433" s="72" t="s">
        <v>94</v>
      </c>
      <c r="F11433" s="73">
        <v>634</v>
      </c>
      <c r="G11433" s="72" t="s">
        <v>16</v>
      </c>
      <c r="H11433" s="72" t="s">
        <v>24</v>
      </c>
      <c r="I11433" s="72" t="s">
        <v>18</v>
      </c>
      <c r="J11433" s="72" t="s">
        <v>19</v>
      </c>
      <c r="K11433" s="72" t="s">
        <v>37</v>
      </c>
      <c r="L11433" s="72" t="s">
        <v>511</v>
      </c>
      <c r="M11433" s="72"/>
    </row>
    <row r="11434" spans="2:13" x14ac:dyDescent="0.25">
      <c r="B11434" s="72" t="s">
        <v>12</v>
      </c>
      <c r="C11434" s="72" t="s">
        <v>13</v>
      </c>
      <c r="D11434" s="72" t="s">
        <v>14</v>
      </c>
      <c r="E11434" s="72" t="s">
        <v>83</v>
      </c>
      <c r="F11434" s="73">
        <v>3525</v>
      </c>
      <c r="G11434" s="72" t="s">
        <v>16</v>
      </c>
      <c r="H11434" s="72" t="s">
        <v>24</v>
      </c>
      <c r="I11434" s="72" t="s">
        <v>18</v>
      </c>
      <c r="J11434" s="72" t="s">
        <v>19</v>
      </c>
      <c r="K11434" s="72" t="s">
        <v>63</v>
      </c>
      <c r="L11434" s="72" t="s">
        <v>632</v>
      </c>
      <c r="M11434" s="72"/>
    </row>
    <row r="11435" spans="2:13" x14ac:dyDescent="0.25">
      <c r="B11435" s="72" t="s">
        <v>12</v>
      </c>
      <c r="C11435" s="72" t="s">
        <v>13</v>
      </c>
      <c r="D11435" s="72" t="s">
        <v>14</v>
      </c>
      <c r="E11435" s="72" t="s">
        <v>60</v>
      </c>
      <c r="F11435" s="73">
        <v>84252</v>
      </c>
      <c r="G11435" s="72" t="s">
        <v>16</v>
      </c>
      <c r="H11435" s="72" t="s">
        <v>24</v>
      </c>
      <c r="I11435" s="72" t="s">
        <v>18</v>
      </c>
      <c r="J11435" s="72" t="s">
        <v>19</v>
      </c>
      <c r="K11435" s="72" t="s">
        <v>37</v>
      </c>
      <c r="L11435" s="72" t="s">
        <v>121</v>
      </c>
      <c r="M11435" s="72" t="s">
        <v>133</v>
      </c>
    </row>
    <row r="11436" spans="2:13" x14ac:dyDescent="0.25">
      <c r="B11436" s="72" t="s">
        <v>12</v>
      </c>
      <c r="C11436" s="72" t="s">
        <v>13</v>
      </c>
      <c r="D11436" s="72" t="s">
        <v>14</v>
      </c>
      <c r="E11436" s="72" t="s">
        <v>79</v>
      </c>
      <c r="F11436" s="73">
        <v>-590</v>
      </c>
      <c r="G11436" s="72" t="s">
        <v>16</v>
      </c>
      <c r="H11436" s="72" t="s">
        <v>24</v>
      </c>
      <c r="I11436" s="72" t="s">
        <v>18</v>
      </c>
      <c r="J11436" s="72" t="s">
        <v>227</v>
      </c>
      <c r="K11436" s="72" t="s">
        <v>25</v>
      </c>
      <c r="L11436" s="72" t="s">
        <v>592</v>
      </c>
      <c r="M11436" s="72"/>
    </row>
    <row r="11437" spans="2:13" x14ac:dyDescent="0.25">
      <c r="B11437" s="72" t="s">
        <v>12</v>
      </c>
      <c r="C11437" s="72" t="s">
        <v>13</v>
      </c>
      <c r="D11437" s="72" t="s">
        <v>14</v>
      </c>
      <c r="E11437" s="72" t="s">
        <v>27</v>
      </c>
      <c r="F11437" s="73">
        <v>337403</v>
      </c>
      <c r="G11437" s="72" t="s">
        <v>16</v>
      </c>
      <c r="H11437" s="72" t="s">
        <v>24</v>
      </c>
      <c r="I11437" s="72" t="s">
        <v>18</v>
      </c>
      <c r="J11437" s="72" t="s">
        <v>19</v>
      </c>
      <c r="K11437" s="72" t="s">
        <v>25</v>
      </c>
      <c r="L11437" s="72" t="s">
        <v>265</v>
      </c>
      <c r="M11437" s="72" t="s">
        <v>29</v>
      </c>
    </row>
    <row r="11438" spans="2:13" x14ac:dyDescent="0.25">
      <c r="B11438" s="72" t="s">
        <v>12</v>
      </c>
      <c r="C11438" s="72" t="s">
        <v>13</v>
      </c>
      <c r="D11438" s="72" t="s">
        <v>14</v>
      </c>
      <c r="E11438" s="72" t="s">
        <v>81</v>
      </c>
      <c r="F11438" s="73">
        <v>68012</v>
      </c>
      <c r="G11438" s="72" t="s">
        <v>16</v>
      </c>
      <c r="H11438" s="72" t="s">
        <v>17</v>
      </c>
      <c r="I11438" s="72" t="s">
        <v>18</v>
      </c>
      <c r="J11438" s="72" t="s">
        <v>19</v>
      </c>
      <c r="K11438" s="72" t="s">
        <v>37</v>
      </c>
      <c r="L11438" s="72" t="s">
        <v>412</v>
      </c>
      <c r="M11438" s="72" t="s">
        <v>47</v>
      </c>
    </row>
    <row r="11439" spans="2:13" x14ac:dyDescent="0.25">
      <c r="B11439" s="72" t="s">
        <v>12</v>
      </c>
      <c r="C11439" s="72" t="s">
        <v>13</v>
      </c>
      <c r="D11439" s="72" t="s">
        <v>14</v>
      </c>
      <c r="E11439" s="72" t="s">
        <v>79</v>
      </c>
      <c r="F11439" s="73">
        <v>-10122</v>
      </c>
      <c r="G11439" s="72" t="s">
        <v>16</v>
      </c>
      <c r="H11439" s="72" t="s">
        <v>24</v>
      </c>
      <c r="I11439" s="72" t="s">
        <v>18</v>
      </c>
      <c r="J11439" s="72" t="s">
        <v>19</v>
      </c>
      <c r="K11439" s="72" t="s">
        <v>117</v>
      </c>
      <c r="L11439" s="72" t="s">
        <v>430</v>
      </c>
      <c r="M11439" s="72"/>
    </row>
    <row r="11440" spans="2:13" x14ac:dyDescent="0.25">
      <c r="B11440" s="72" t="s">
        <v>12</v>
      </c>
      <c r="C11440" s="72" t="s">
        <v>13</v>
      </c>
      <c r="D11440" s="72" t="s">
        <v>14</v>
      </c>
      <c r="E11440" s="72" t="s">
        <v>58</v>
      </c>
      <c r="F11440" s="73">
        <v>9679</v>
      </c>
      <c r="G11440" s="72" t="s">
        <v>16</v>
      </c>
      <c r="H11440" s="72" t="s">
        <v>24</v>
      </c>
      <c r="I11440" s="72" t="s">
        <v>18</v>
      </c>
      <c r="J11440" s="72" t="s">
        <v>19</v>
      </c>
      <c r="K11440" s="72" t="s">
        <v>63</v>
      </c>
      <c r="L11440" s="72" t="s">
        <v>624</v>
      </c>
      <c r="M11440" s="72" t="s">
        <v>57</v>
      </c>
    </row>
    <row r="11441" spans="2:13" x14ac:dyDescent="0.25">
      <c r="B11441" s="72" t="s">
        <v>12</v>
      </c>
      <c r="C11441" s="72" t="s">
        <v>13</v>
      </c>
      <c r="D11441" s="72" t="s">
        <v>14</v>
      </c>
      <c r="E11441" s="72" t="s">
        <v>41</v>
      </c>
      <c r="F11441" s="73">
        <v>-3996</v>
      </c>
      <c r="G11441" s="72" t="s">
        <v>16</v>
      </c>
      <c r="H11441" s="72" t="s">
        <v>17</v>
      </c>
      <c r="I11441" s="72" t="s">
        <v>18</v>
      </c>
      <c r="J11441" s="72" t="s">
        <v>19</v>
      </c>
      <c r="K11441" s="72" t="s">
        <v>20</v>
      </c>
      <c r="L11441" s="72" t="s">
        <v>181</v>
      </c>
      <c r="M11441" s="72"/>
    </row>
    <row r="11442" spans="2:13" x14ac:dyDescent="0.25">
      <c r="B11442" s="72" t="s">
        <v>12</v>
      </c>
      <c r="C11442" s="72" t="s">
        <v>13</v>
      </c>
      <c r="D11442" s="72" t="s">
        <v>14</v>
      </c>
      <c r="E11442" s="72" t="s">
        <v>256</v>
      </c>
      <c r="F11442" s="73">
        <v>-696</v>
      </c>
      <c r="G11442" s="72" t="s">
        <v>16</v>
      </c>
      <c r="H11442" s="72" t="s">
        <v>24</v>
      </c>
      <c r="I11442" s="72" t="s">
        <v>18</v>
      </c>
      <c r="J11442" s="72" t="s">
        <v>19</v>
      </c>
      <c r="K11442" s="72" t="s">
        <v>25</v>
      </c>
      <c r="L11442" s="72" t="s">
        <v>159</v>
      </c>
      <c r="M11442" s="72"/>
    </row>
    <row r="11443" spans="2:13" x14ac:dyDescent="0.25">
      <c r="B11443" s="72" t="s">
        <v>12</v>
      </c>
      <c r="C11443" s="72" t="s">
        <v>13</v>
      </c>
      <c r="D11443" s="72" t="s">
        <v>14</v>
      </c>
      <c r="E11443" s="72" t="s">
        <v>123</v>
      </c>
      <c r="F11443" s="73">
        <v>-25</v>
      </c>
      <c r="G11443" s="72" t="s">
        <v>16</v>
      </c>
      <c r="H11443" s="72" t="s">
        <v>24</v>
      </c>
      <c r="I11443" s="72" t="s">
        <v>18</v>
      </c>
      <c r="J11443" s="72" t="s">
        <v>19</v>
      </c>
      <c r="K11443" s="72" t="s">
        <v>37</v>
      </c>
      <c r="L11443" s="72" t="s">
        <v>375</v>
      </c>
      <c r="M11443" s="72"/>
    </row>
    <row r="11444" spans="2:13" x14ac:dyDescent="0.25">
      <c r="B11444" s="72" t="s">
        <v>12</v>
      </c>
      <c r="C11444" s="72" t="s">
        <v>13</v>
      </c>
      <c r="D11444" s="72" t="s">
        <v>14</v>
      </c>
      <c r="E11444" s="72" t="s">
        <v>41</v>
      </c>
      <c r="F11444" s="73">
        <v>-1007</v>
      </c>
      <c r="G11444" s="72" t="s">
        <v>16</v>
      </c>
      <c r="H11444" s="72" t="s">
        <v>24</v>
      </c>
      <c r="I11444" s="72" t="s">
        <v>18</v>
      </c>
      <c r="J11444" s="72" t="s">
        <v>19</v>
      </c>
      <c r="K11444" s="72" t="s">
        <v>25</v>
      </c>
      <c r="L11444" s="72" t="s">
        <v>198</v>
      </c>
      <c r="M11444" s="72"/>
    </row>
    <row r="11445" spans="2:13" x14ac:dyDescent="0.25">
      <c r="B11445" s="72" t="s">
        <v>12</v>
      </c>
      <c r="C11445" s="72" t="s">
        <v>13</v>
      </c>
      <c r="D11445" s="72" t="s">
        <v>14</v>
      </c>
      <c r="E11445" s="72" t="s">
        <v>258</v>
      </c>
      <c r="F11445" s="73">
        <v>131620</v>
      </c>
      <c r="G11445" s="72" t="s">
        <v>16</v>
      </c>
      <c r="H11445" s="72" t="s">
        <v>24</v>
      </c>
      <c r="I11445" s="72" t="s">
        <v>18</v>
      </c>
      <c r="J11445" s="72" t="s">
        <v>19</v>
      </c>
      <c r="K11445" s="72" t="s">
        <v>130</v>
      </c>
      <c r="L11445" s="72" t="s">
        <v>606</v>
      </c>
      <c r="M11445" s="72" t="s">
        <v>72</v>
      </c>
    </row>
    <row r="11446" spans="2:13" x14ac:dyDescent="0.25">
      <c r="B11446" s="72" t="s">
        <v>12</v>
      </c>
      <c r="C11446" s="72" t="s">
        <v>13</v>
      </c>
      <c r="D11446" s="72" t="s">
        <v>14</v>
      </c>
      <c r="E11446" s="72" t="s">
        <v>228</v>
      </c>
      <c r="F11446" s="73">
        <v>396712</v>
      </c>
      <c r="G11446" s="72" t="s">
        <v>16</v>
      </c>
      <c r="H11446" s="72" t="s">
        <v>17</v>
      </c>
      <c r="I11446" s="72" t="s">
        <v>18</v>
      </c>
      <c r="J11446" s="72" t="s">
        <v>19</v>
      </c>
      <c r="K11446" s="72" t="s">
        <v>25</v>
      </c>
      <c r="L11446" s="72" t="s">
        <v>26</v>
      </c>
      <c r="M11446" s="72" t="s">
        <v>67</v>
      </c>
    </row>
    <row r="11447" spans="2:13" x14ac:dyDescent="0.25">
      <c r="B11447" s="72" t="s">
        <v>12</v>
      </c>
      <c r="C11447" s="72" t="s">
        <v>13</v>
      </c>
      <c r="D11447" s="72" t="s">
        <v>14</v>
      </c>
      <c r="E11447" s="72" t="s">
        <v>41</v>
      </c>
      <c r="F11447" s="73">
        <v>-1121</v>
      </c>
      <c r="G11447" s="72" t="s">
        <v>16</v>
      </c>
      <c r="H11447" s="72" t="s">
        <v>24</v>
      </c>
      <c r="I11447" s="72" t="s">
        <v>18</v>
      </c>
      <c r="J11447" s="72" t="s">
        <v>19</v>
      </c>
      <c r="K11447" s="72" t="s">
        <v>117</v>
      </c>
      <c r="L11447" s="72" t="s">
        <v>393</v>
      </c>
      <c r="M11447" s="72"/>
    </row>
    <row r="11448" spans="2:13" x14ac:dyDescent="0.25">
      <c r="B11448" s="72" t="s">
        <v>12</v>
      </c>
      <c r="C11448" s="72" t="s">
        <v>13</v>
      </c>
      <c r="D11448" s="72" t="s">
        <v>14</v>
      </c>
      <c r="E11448" s="72" t="s">
        <v>51</v>
      </c>
      <c r="F11448" s="73">
        <v>281</v>
      </c>
      <c r="G11448" s="72" t="s">
        <v>16</v>
      </c>
      <c r="H11448" s="72" t="s">
        <v>17</v>
      </c>
      <c r="I11448" s="72" t="s">
        <v>18</v>
      </c>
      <c r="J11448" s="72" t="s">
        <v>19</v>
      </c>
      <c r="K11448" s="72" t="s">
        <v>25</v>
      </c>
      <c r="L11448" s="72" t="s">
        <v>180</v>
      </c>
      <c r="M11448" s="72"/>
    </row>
    <row r="11449" spans="2:13" x14ac:dyDescent="0.25">
      <c r="B11449" s="72" t="s">
        <v>12</v>
      </c>
      <c r="C11449" s="72" t="s">
        <v>13</v>
      </c>
      <c r="D11449" s="72" t="s">
        <v>14</v>
      </c>
      <c r="E11449" s="72" t="s">
        <v>45</v>
      </c>
      <c r="F11449" s="73">
        <v>1043070</v>
      </c>
      <c r="G11449" s="72" t="s">
        <v>16</v>
      </c>
      <c r="H11449" s="72" t="s">
        <v>24</v>
      </c>
      <c r="I11449" s="72" t="s">
        <v>18</v>
      </c>
      <c r="J11449" s="72" t="s">
        <v>19</v>
      </c>
      <c r="K11449" s="72" t="s">
        <v>37</v>
      </c>
      <c r="L11449" s="72" t="s">
        <v>291</v>
      </c>
      <c r="M11449" s="72" t="s">
        <v>29</v>
      </c>
    </row>
    <row r="11450" spans="2:13" x14ac:dyDescent="0.25">
      <c r="B11450" s="72" t="s">
        <v>12</v>
      </c>
      <c r="C11450" s="72" t="s">
        <v>13</v>
      </c>
      <c r="D11450" s="72" t="s">
        <v>14</v>
      </c>
      <c r="E11450" s="72" t="s">
        <v>39</v>
      </c>
      <c r="F11450" s="73">
        <v>-1966</v>
      </c>
      <c r="G11450" s="72" t="s">
        <v>16</v>
      </c>
      <c r="H11450" s="72" t="s">
        <v>17</v>
      </c>
      <c r="I11450" s="72" t="s">
        <v>18</v>
      </c>
      <c r="J11450" s="72" t="s">
        <v>19</v>
      </c>
      <c r="K11450" s="72" t="s">
        <v>25</v>
      </c>
      <c r="L11450" s="72" t="s">
        <v>423</v>
      </c>
      <c r="M11450" s="72"/>
    </row>
    <row r="11451" spans="2:13" x14ac:dyDescent="0.25">
      <c r="B11451" s="72" t="s">
        <v>12</v>
      </c>
      <c r="C11451" s="72" t="s">
        <v>13</v>
      </c>
      <c r="D11451" s="72" t="s">
        <v>14</v>
      </c>
      <c r="E11451" s="72" t="s">
        <v>79</v>
      </c>
      <c r="F11451" s="73">
        <v>-801</v>
      </c>
      <c r="G11451" s="72" t="s">
        <v>16</v>
      </c>
      <c r="H11451" s="72" t="s">
        <v>24</v>
      </c>
      <c r="I11451" s="72" t="s">
        <v>18</v>
      </c>
      <c r="J11451" s="72" t="s">
        <v>19</v>
      </c>
      <c r="K11451" s="72" t="s">
        <v>117</v>
      </c>
      <c r="L11451" s="72" t="s">
        <v>684</v>
      </c>
      <c r="M11451" s="72"/>
    </row>
    <row r="11452" spans="2:13" x14ac:dyDescent="0.25">
      <c r="B11452" s="72" t="s">
        <v>12</v>
      </c>
      <c r="C11452" s="72" t="s">
        <v>13</v>
      </c>
      <c r="D11452" s="72" t="s">
        <v>14</v>
      </c>
      <c r="E11452" s="72" t="s">
        <v>79</v>
      </c>
      <c r="F11452" s="73">
        <v>-44191</v>
      </c>
      <c r="G11452" s="72" t="s">
        <v>16</v>
      </c>
      <c r="H11452" s="72" t="s">
        <v>24</v>
      </c>
      <c r="I11452" s="72" t="s">
        <v>18</v>
      </c>
      <c r="J11452" s="72" t="s">
        <v>19</v>
      </c>
      <c r="K11452" s="72" t="s">
        <v>99</v>
      </c>
      <c r="L11452" s="72" t="s">
        <v>361</v>
      </c>
      <c r="M11452" s="72"/>
    </row>
    <row r="11453" spans="2:13" x14ac:dyDescent="0.25">
      <c r="B11453" s="72" t="s">
        <v>12</v>
      </c>
      <c r="C11453" s="72" t="s">
        <v>13</v>
      </c>
      <c r="D11453" s="72" t="s">
        <v>14</v>
      </c>
      <c r="E11453" s="72" t="s">
        <v>79</v>
      </c>
      <c r="F11453" s="73">
        <v>-108</v>
      </c>
      <c r="G11453" s="72" t="s">
        <v>16</v>
      </c>
      <c r="H11453" s="72" t="s">
        <v>24</v>
      </c>
      <c r="I11453" s="72" t="s">
        <v>48</v>
      </c>
      <c r="J11453" s="72" t="s">
        <v>19</v>
      </c>
      <c r="K11453" s="72" t="s">
        <v>37</v>
      </c>
      <c r="L11453" s="72" t="s">
        <v>182</v>
      </c>
      <c r="M11453" s="72"/>
    </row>
    <row r="11454" spans="2:13" x14ac:dyDescent="0.25">
      <c r="B11454" s="72" t="s">
        <v>12</v>
      </c>
      <c r="C11454" s="72" t="s">
        <v>13</v>
      </c>
      <c r="D11454" s="72" t="s">
        <v>14</v>
      </c>
      <c r="E11454" s="72" t="s">
        <v>81</v>
      </c>
      <c r="F11454" s="73">
        <v>488095</v>
      </c>
      <c r="G11454" s="72" t="s">
        <v>16</v>
      </c>
      <c r="H11454" s="72" t="s">
        <v>24</v>
      </c>
      <c r="I11454" s="72" t="s">
        <v>18</v>
      </c>
      <c r="J11454" s="72" t="s">
        <v>19</v>
      </c>
      <c r="K11454" s="72" t="s">
        <v>49</v>
      </c>
      <c r="L11454" s="72" t="s">
        <v>178</v>
      </c>
      <c r="M11454" s="72" t="s">
        <v>35</v>
      </c>
    </row>
    <row r="11455" spans="2:13" x14ac:dyDescent="0.25">
      <c r="B11455" s="72" t="s">
        <v>12</v>
      </c>
      <c r="C11455" s="72" t="s">
        <v>13</v>
      </c>
      <c r="D11455" s="72" t="s">
        <v>14</v>
      </c>
      <c r="E11455" s="72" t="s">
        <v>258</v>
      </c>
      <c r="F11455" s="73">
        <v>23237137</v>
      </c>
      <c r="G11455" s="72" t="s">
        <v>16</v>
      </c>
      <c r="H11455" s="72" t="s">
        <v>24</v>
      </c>
      <c r="I11455" s="72" t="s">
        <v>18</v>
      </c>
      <c r="J11455" s="72" t="s">
        <v>19</v>
      </c>
      <c r="K11455" s="72" t="s">
        <v>157</v>
      </c>
      <c r="L11455" s="72" t="s">
        <v>640</v>
      </c>
      <c r="M11455" s="72" t="s">
        <v>259</v>
      </c>
    </row>
    <row r="11456" spans="2:13" x14ac:dyDescent="0.25">
      <c r="B11456" s="72" t="s">
        <v>12</v>
      </c>
      <c r="C11456" s="72" t="s">
        <v>13</v>
      </c>
      <c r="D11456" s="72" t="s">
        <v>14</v>
      </c>
      <c r="E11456" s="72" t="s">
        <v>187</v>
      </c>
      <c r="F11456" s="73">
        <v>4715454</v>
      </c>
      <c r="G11456" s="72" t="s">
        <v>16</v>
      </c>
      <c r="H11456" s="72" t="s">
        <v>24</v>
      </c>
      <c r="I11456" s="72" t="s">
        <v>18</v>
      </c>
      <c r="J11456" s="72" t="s">
        <v>19</v>
      </c>
      <c r="K11456" s="72" t="s">
        <v>25</v>
      </c>
      <c r="L11456" s="72" t="s">
        <v>489</v>
      </c>
      <c r="M11456" s="72" t="s">
        <v>112</v>
      </c>
    </row>
    <row r="11457" spans="2:13" x14ac:dyDescent="0.25">
      <c r="B11457" s="72" t="s">
        <v>12</v>
      </c>
      <c r="C11457" s="72" t="s">
        <v>13</v>
      </c>
      <c r="D11457" s="72" t="s">
        <v>14</v>
      </c>
      <c r="E11457" s="72" t="s">
        <v>36</v>
      </c>
      <c r="F11457" s="73">
        <v>3014389</v>
      </c>
      <c r="G11457" s="72" t="s">
        <v>16</v>
      </c>
      <c r="H11457" s="72" t="s">
        <v>17</v>
      </c>
      <c r="I11457" s="72" t="s">
        <v>18</v>
      </c>
      <c r="J11457" s="72" t="s">
        <v>19</v>
      </c>
      <c r="K11457" s="72" t="s">
        <v>25</v>
      </c>
      <c r="L11457" s="72" t="s">
        <v>180</v>
      </c>
      <c r="M11457" s="72" t="s">
        <v>57</v>
      </c>
    </row>
    <row r="11458" spans="2:13" x14ac:dyDescent="0.25">
      <c r="B11458" s="72" t="s">
        <v>12</v>
      </c>
      <c r="C11458" s="72" t="s">
        <v>13</v>
      </c>
      <c r="D11458" s="72" t="s">
        <v>14</v>
      </c>
      <c r="E11458" s="72" t="s">
        <v>33</v>
      </c>
      <c r="F11458" s="73">
        <v>52768</v>
      </c>
      <c r="G11458" s="72" t="s">
        <v>16</v>
      </c>
      <c r="H11458" s="72" t="s">
        <v>24</v>
      </c>
      <c r="I11458" s="72" t="s">
        <v>18</v>
      </c>
      <c r="J11458" s="72" t="s">
        <v>19</v>
      </c>
      <c r="K11458" s="72" t="s">
        <v>37</v>
      </c>
      <c r="L11458" s="72" t="s">
        <v>461</v>
      </c>
      <c r="M11458" s="72" t="s">
        <v>47</v>
      </c>
    </row>
    <row r="11459" spans="2:13" x14ac:dyDescent="0.25">
      <c r="B11459" s="72" t="s">
        <v>12</v>
      </c>
      <c r="C11459" s="72" t="s">
        <v>13</v>
      </c>
      <c r="D11459" s="72" t="s">
        <v>14</v>
      </c>
      <c r="E11459" s="72" t="s">
        <v>146</v>
      </c>
      <c r="F11459" s="73">
        <v>-31674</v>
      </c>
      <c r="G11459" s="72" t="s">
        <v>16</v>
      </c>
      <c r="H11459" s="72" t="s">
        <v>24</v>
      </c>
      <c r="I11459" s="72" t="s">
        <v>18</v>
      </c>
      <c r="J11459" s="72" t="s">
        <v>19</v>
      </c>
      <c r="K11459" s="72" t="s">
        <v>99</v>
      </c>
      <c r="L11459" s="72" t="s">
        <v>345</v>
      </c>
      <c r="M11459" s="72"/>
    </row>
    <row r="11460" spans="2:13" x14ac:dyDescent="0.25">
      <c r="B11460" s="72" t="s">
        <v>12</v>
      </c>
      <c r="C11460" s="72" t="s">
        <v>13</v>
      </c>
      <c r="D11460" s="72" t="s">
        <v>14</v>
      </c>
      <c r="E11460" s="72" t="s">
        <v>30</v>
      </c>
      <c r="F11460" s="73">
        <v>-34764</v>
      </c>
      <c r="G11460" s="72" t="s">
        <v>16</v>
      </c>
      <c r="H11460" s="72" t="s">
        <v>24</v>
      </c>
      <c r="I11460" s="72" t="s">
        <v>18</v>
      </c>
      <c r="J11460" s="72" t="s">
        <v>19</v>
      </c>
      <c r="K11460" s="72" t="s">
        <v>37</v>
      </c>
      <c r="L11460" s="72" t="s">
        <v>232</v>
      </c>
      <c r="M11460" s="72"/>
    </row>
    <row r="11461" spans="2:13" x14ac:dyDescent="0.25">
      <c r="B11461" s="72" t="s">
        <v>12</v>
      </c>
      <c r="C11461" s="72" t="s">
        <v>13</v>
      </c>
      <c r="D11461" s="72" t="s">
        <v>14</v>
      </c>
      <c r="E11461" s="72" t="s">
        <v>39</v>
      </c>
      <c r="F11461" s="73">
        <v>-12010</v>
      </c>
      <c r="G11461" s="72" t="s">
        <v>16</v>
      </c>
      <c r="H11461" s="72" t="s">
        <v>17</v>
      </c>
      <c r="I11461" s="72" t="s">
        <v>18</v>
      </c>
      <c r="J11461" s="72" t="s">
        <v>19</v>
      </c>
      <c r="K11461" s="72" t="s">
        <v>25</v>
      </c>
      <c r="L11461" s="72" t="s">
        <v>87</v>
      </c>
      <c r="M11461" s="72"/>
    </row>
    <row r="11462" spans="2:13" x14ac:dyDescent="0.25">
      <c r="B11462" s="72" t="s">
        <v>12</v>
      </c>
      <c r="C11462" s="72" t="s">
        <v>13</v>
      </c>
      <c r="D11462" s="72" t="s">
        <v>14</v>
      </c>
      <c r="E11462" s="72" t="s">
        <v>94</v>
      </c>
      <c r="F11462" s="73">
        <v>463</v>
      </c>
      <c r="G11462" s="72" t="s">
        <v>16</v>
      </c>
      <c r="H11462" s="72" t="s">
        <v>24</v>
      </c>
      <c r="I11462" s="72" t="s">
        <v>48</v>
      </c>
      <c r="J11462" s="72" t="s">
        <v>19</v>
      </c>
      <c r="K11462" s="72" t="s">
        <v>37</v>
      </c>
      <c r="L11462" s="72" t="s">
        <v>182</v>
      </c>
      <c r="M11462" s="72"/>
    </row>
    <row r="11463" spans="2:13" x14ac:dyDescent="0.25">
      <c r="B11463" s="72" t="s">
        <v>12</v>
      </c>
      <c r="C11463" s="72" t="s">
        <v>13</v>
      </c>
      <c r="D11463" s="72" t="s">
        <v>14</v>
      </c>
      <c r="E11463" s="72" t="s">
        <v>33</v>
      </c>
      <c r="F11463" s="73">
        <v>214713</v>
      </c>
      <c r="G11463" s="72" t="s">
        <v>16</v>
      </c>
      <c r="H11463" s="72" t="s">
        <v>24</v>
      </c>
      <c r="I11463" s="72" t="s">
        <v>18</v>
      </c>
      <c r="J11463" s="72" t="s">
        <v>19</v>
      </c>
      <c r="K11463" s="72" t="s">
        <v>37</v>
      </c>
      <c r="L11463" s="72" t="s">
        <v>285</v>
      </c>
      <c r="M11463" s="72" t="s">
        <v>47</v>
      </c>
    </row>
    <row r="11464" spans="2:13" x14ac:dyDescent="0.25">
      <c r="B11464" s="72" t="s">
        <v>12</v>
      </c>
      <c r="C11464" s="72" t="s">
        <v>13</v>
      </c>
      <c r="D11464" s="72" t="s">
        <v>14</v>
      </c>
      <c r="E11464" s="72" t="s">
        <v>58</v>
      </c>
      <c r="F11464" s="73">
        <v>42575</v>
      </c>
      <c r="G11464" s="72" t="s">
        <v>16</v>
      </c>
      <c r="H11464" s="72" t="s">
        <v>17</v>
      </c>
      <c r="I11464" s="72" t="s">
        <v>48</v>
      </c>
      <c r="J11464" s="72" t="s">
        <v>19</v>
      </c>
      <c r="K11464" s="72" t="s">
        <v>49</v>
      </c>
      <c r="L11464" s="72" t="s">
        <v>167</v>
      </c>
      <c r="M11464" s="72" t="s">
        <v>29</v>
      </c>
    </row>
    <row r="11465" spans="2:13" x14ac:dyDescent="0.25">
      <c r="B11465" s="72" t="s">
        <v>12</v>
      </c>
      <c r="C11465" s="72" t="s">
        <v>13</v>
      </c>
      <c r="D11465" s="72" t="s">
        <v>14</v>
      </c>
      <c r="E11465" s="72" t="s">
        <v>79</v>
      </c>
      <c r="F11465" s="73">
        <v>-99</v>
      </c>
      <c r="G11465" s="72" t="s">
        <v>16</v>
      </c>
      <c r="H11465" s="72" t="s">
        <v>24</v>
      </c>
      <c r="I11465" s="72" t="s">
        <v>18</v>
      </c>
      <c r="J11465" s="72" t="s">
        <v>540</v>
      </c>
      <c r="K11465" s="72" t="s">
        <v>37</v>
      </c>
      <c r="L11465" s="72" t="s">
        <v>221</v>
      </c>
      <c r="M11465" s="72"/>
    </row>
    <row r="11466" spans="2:13" x14ac:dyDescent="0.25">
      <c r="B11466" s="72" t="s">
        <v>12</v>
      </c>
      <c r="C11466" s="72" t="s">
        <v>13</v>
      </c>
      <c r="D11466" s="72" t="s">
        <v>14</v>
      </c>
      <c r="E11466" s="72" t="s">
        <v>81</v>
      </c>
      <c r="F11466" s="73">
        <v>258161</v>
      </c>
      <c r="G11466" s="72" t="s">
        <v>16</v>
      </c>
      <c r="H11466" s="72" t="s">
        <v>24</v>
      </c>
      <c r="I11466" s="72" t="s">
        <v>18</v>
      </c>
      <c r="J11466" s="72" t="s">
        <v>19</v>
      </c>
      <c r="K11466" s="72" t="s">
        <v>25</v>
      </c>
      <c r="L11466" s="72" t="s">
        <v>127</v>
      </c>
      <c r="M11466" s="72" t="s">
        <v>29</v>
      </c>
    </row>
    <row r="11467" spans="2:13" x14ac:dyDescent="0.25">
      <c r="B11467" s="72" t="s">
        <v>12</v>
      </c>
      <c r="C11467" s="72" t="s">
        <v>13</v>
      </c>
      <c r="D11467" s="72" t="s">
        <v>14</v>
      </c>
      <c r="E11467" s="72" t="s">
        <v>70</v>
      </c>
      <c r="F11467" s="73">
        <v>359737</v>
      </c>
      <c r="G11467" s="72" t="s">
        <v>16</v>
      </c>
      <c r="H11467" s="72" t="s">
        <v>24</v>
      </c>
      <c r="I11467" s="72" t="s">
        <v>18</v>
      </c>
      <c r="J11467" s="72" t="s">
        <v>19</v>
      </c>
      <c r="K11467" s="72" t="s">
        <v>37</v>
      </c>
      <c r="L11467" s="72" t="s">
        <v>232</v>
      </c>
      <c r="M11467" s="72" t="s">
        <v>243</v>
      </c>
    </row>
    <row r="11468" spans="2:13" x14ac:dyDescent="0.25">
      <c r="B11468" s="72" t="s">
        <v>12</v>
      </c>
      <c r="C11468" s="72" t="s">
        <v>13</v>
      </c>
      <c r="D11468" s="72" t="s">
        <v>14</v>
      </c>
      <c r="E11468" s="72" t="s">
        <v>83</v>
      </c>
      <c r="F11468" s="73">
        <v>1725883</v>
      </c>
      <c r="G11468" s="72" t="s">
        <v>16</v>
      </c>
      <c r="H11468" s="72" t="s">
        <v>24</v>
      </c>
      <c r="I11468" s="72" t="s">
        <v>18</v>
      </c>
      <c r="J11468" s="72" t="s">
        <v>19</v>
      </c>
      <c r="K11468" s="72" t="s">
        <v>99</v>
      </c>
      <c r="L11468" s="72" t="s">
        <v>251</v>
      </c>
      <c r="M11468" s="72"/>
    </row>
    <row r="11469" spans="2:13" x14ac:dyDescent="0.25">
      <c r="B11469" s="72" t="s">
        <v>12</v>
      </c>
      <c r="C11469" s="72" t="s">
        <v>13</v>
      </c>
      <c r="D11469" s="72" t="s">
        <v>14</v>
      </c>
      <c r="E11469" s="72" t="s">
        <v>30</v>
      </c>
      <c r="F11469" s="73">
        <v>-788</v>
      </c>
      <c r="G11469" s="72" t="s">
        <v>16</v>
      </c>
      <c r="H11469" s="72" t="s">
        <v>24</v>
      </c>
      <c r="I11469" s="72" t="s">
        <v>18</v>
      </c>
      <c r="J11469" s="72" t="s">
        <v>19</v>
      </c>
      <c r="K11469" s="72" t="s">
        <v>20</v>
      </c>
      <c r="L11469" s="72" t="s">
        <v>229</v>
      </c>
      <c r="M11469" s="72"/>
    </row>
    <row r="11470" spans="2:13" x14ac:dyDescent="0.25">
      <c r="B11470" s="72" t="s">
        <v>12</v>
      </c>
      <c r="C11470" s="72" t="s">
        <v>13</v>
      </c>
      <c r="D11470" s="72" t="s">
        <v>14</v>
      </c>
      <c r="E11470" s="72" t="s">
        <v>30</v>
      </c>
      <c r="F11470" s="73">
        <v>-826</v>
      </c>
      <c r="G11470" s="72" t="s">
        <v>16</v>
      </c>
      <c r="H11470" s="72" t="s">
        <v>24</v>
      </c>
      <c r="I11470" s="72" t="s">
        <v>18</v>
      </c>
      <c r="J11470" s="72" t="s">
        <v>19</v>
      </c>
      <c r="K11470" s="72" t="s">
        <v>117</v>
      </c>
      <c r="L11470" s="72" t="s">
        <v>475</v>
      </c>
      <c r="M11470" s="72"/>
    </row>
    <row r="11471" spans="2:13" x14ac:dyDescent="0.25">
      <c r="B11471" s="72" t="s">
        <v>12</v>
      </c>
      <c r="C11471" s="72" t="s">
        <v>13</v>
      </c>
      <c r="D11471" s="72" t="s">
        <v>14</v>
      </c>
      <c r="E11471" s="72" t="s">
        <v>74</v>
      </c>
      <c r="F11471" s="73">
        <v>25429</v>
      </c>
      <c r="G11471" s="72" t="s">
        <v>16</v>
      </c>
      <c r="H11471" s="72" t="s">
        <v>24</v>
      </c>
      <c r="I11471" s="72" t="s">
        <v>18</v>
      </c>
      <c r="J11471" s="72" t="s">
        <v>19</v>
      </c>
      <c r="K11471" s="72" t="s">
        <v>130</v>
      </c>
      <c r="L11471" s="72" t="s">
        <v>236</v>
      </c>
      <c r="M11471" s="72" t="s">
        <v>112</v>
      </c>
    </row>
    <row r="11472" spans="2:13" x14ac:dyDescent="0.25">
      <c r="B11472" s="72" t="s">
        <v>12</v>
      </c>
      <c r="C11472" s="72" t="s">
        <v>13</v>
      </c>
      <c r="D11472" s="72" t="s">
        <v>14</v>
      </c>
      <c r="E11472" s="72" t="s">
        <v>41</v>
      </c>
      <c r="F11472" s="73">
        <v>-55</v>
      </c>
      <c r="G11472" s="72" t="s">
        <v>16</v>
      </c>
      <c r="H11472" s="72" t="s">
        <v>17</v>
      </c>
      <c r="I11472" s="72" t="s">
        <v>18</v>
      </c>
      <c r="J11472" s="72" t="s">
        <v>19</v>
      </c>
      <c r="K11472" s="72" t="s">
        <v>25</v>
      </c>
      <c r="L11472" s="72" t="s">
        <v>646</v>
      </c>
      <c r="M11472" s="72"/>
    </row>
    <row r="11473" spans="2:13" x14ac:dyDescent="0.25">
      <c r="B11473" s="72" t="s">
        <v>12</v>
      </c>
      <c r="C11473" s="72" t="s">
        <v>13</v>
      </c>
      <c r="D11473" s="72" t="s">
        <v>14</v>
      </c>
      <c r="E11473" s="72" t="s">
        <v>30</v>
      </c>
      <c r="F11473" s="73">
        <v>-2715</v>
      </c>
      <c r="G11473" s="72" t="s">
        <v>16</v>
      </c>
      <c r="H11473" s="72" t="s">
        <v>17</v>
      </c>
      <c r="I11473" s="72" t="s">
        <v>18</v>
      </c>
      <c r="J11473" s="72" t="s">
        <v>19</v>
      </c>
      <c r="K11473" s="72" t="s">
        <v>25</v>
      </c>
      <c r="L11473" s="72" t="s">
        <v>225</v>
      </c>
      <c r="M11473" s="72"/>
    </row>
    <row r="11474" spans="2:13" x14ac:dyDescent="0.25">
      <c r="B11474" s="72" t="s">
        <v>12</v>
      </c>
      <c r="C11474" s="72" t="s">
        <v>13</v>
      </c>
      <c r="D11474" s="72" t="s">
        <v>14</v>
      </c>
      <c r="E11474" s="72" t="s">
        <v>68</v>
      </c>
      <c r="F11474" s="73">
        <v>-11496</v>
      </c>
      <c r="G11474" s="72" t="s">
        <v>16</v>
      </c>
      <c r="H11474" s="72" t="s">
        <v>24</v>
      </c>
      <c r="I11474" s="72" t="s">
        <v>18</v>
      </c>
      <c r="J11474" s="72" t="s">
        <v>19</v>
      </c>
      <c r="K11474" s="72" t="s">
        <v>99</v>
      </c>
      <c r="L11474" s="72" t="s">
        <v>642</v>
      </c>
      <c r="M11474" s="72"/>
    </row>
    <row r="11475" spans="2:13" x14ac:dyDescent="0.25">
      <c r="B11475" s="72" t="s">
        <v>12</v>
      </c>
      <c r="C11475" s="72" t="s">
        <v>13</v>
      </c>
      <c r="D11475" s="72" t="s">
        <v>14</v>
      </c>
      <c r="E11475" s="72" t="s">
        <v>83</v>
      </c>
      <c r="F11475" s="73">
        <v>211</v>
      </c>
      <c r="G11475" s="72" t="s">
        <v>16</v>
      </c>
      <c r="H11475" s="72" t="s">
        <v>17</v>
      </c>
      <c r="I11475" s="72" t="s">
        <v>18</v>
      </c>
      <c r="J11475" s="72" t="s">
        <v>19</v>
      </c>
      <c r="K11475" s="72" t="s">
        <v>25</v>
      </c>
      <c r="L11475" s="72" t="s">
        <v>474</v>
      </c>
      <c r="M11475" s="72"/>
    </row>
    <row r="11476" spans="2:13" x14ac:dyDescent="0.25">
      <c r="B11476" s="72" t="s">
        <v>12</v>
      </c>
      <c r="C11476" s="72" t="s">
        <v>13</v>
      </c>
      <c r="D11476" s="72" t="s">
        <v>14</v>
      </c>
      <c r="E11476" s="72" t="s">
        <v>27</v>
      </c>
      <c r="F11476" s="73">
        <v>92522</v>
      </c>
      <c r="G11476" s="72" t="s">
        <v>16</v>
      </c>
      <c r="H11476" s="72" t="s">
        <v>24</v>
      </c>
      <c r="I11476" s="72" t="s">
        <v>18</v>
      </c>
      <c r="J11476" s="72" t="s">
        <v>19</v>
      </c>
      <c r="K11476" s="72" t="s">
        <v>25</v>
      </c>
      <c r="L11476" s="72" t="s">
        <v>201</v>
      </c>
      <c r="M11476" s="72" t="s">
        <v>112</v>
      </c>
    </row>
    <row r="11477" spans="2:13" x14ac:dyDescent="0.25">
      <c r="B11477" s="72" t="s">
        <v>12</v>
      </c>
      <c r="C11477" s="72" t="s">
        <v>13</v>
      </c>
      <c r="D11477" s="72" t="s">
        <v>14</v>
      </c>
      <c r="E11477" s="72" t="s">
        <v>83</v>
      </c>
      <c r="F11477" s="73">
        <v>8576</v>
      </c>
      <c r="G11477" s="72" t="s">
        <v>16</v>
      </c>
      <c r="H11477" s="72" t="s">
        <v>24</v>
      </c>
      <c r="I11477" s="72" t="s">
        <v>48</v>
      </c>
      <c r="J11477" s="72" t="s">
        <v>19</v>
      </c>
      <c r="K11477" s="72" t="s">
        <v>37</v>
      </c>
      <c r="L11477" s="72" t="s">
        <v>125</v>
      </c>
      <c r="M11477" s="72"/>
    </row>
    <row r="11478" spans="2:13" x14ac:dyDescent="0.25">
      <c r="B11478" s="72" t="s">
        <v>12</v>
      </c>
      <c r="C11478" s="72" t="s">
        <v>13</v>
      </c>
      <c r="D11478" s="72" t="s">
        <v>14</v>
      </c>
      <c r="E11478" s="72" t="s">
        <v>144</v>
      </c>
      <c r="F11478" s="73">
        <v>143670</v>
      </c>
      <c r="G11478" s="72" t="s">
        <v>16</v>
      </c>
      <c r="H11478" s="72" t="s">
        <v>24</v>
      </c>
      <c r="I11478" s="72" t="s">
        <v>18</v>
      </c>
      <c r="J11478" s="72" t="s">
        <v>19</v>
      </c>
      <c r="K11478" s="72" t="s">
        <v>31</v>
      </c>
      <c r="L11478" s="72" t="s">
        <v>32</v>
      </c>
      <c r="M11478" s="72" t="s">
        <v>22</v>
      </c>
    </row>
    <row r="11479" spans="2:13" x14ac:dyDescent="0.25">
      <c r="B11479" s="72" t="s">
        <v>12</v>
      </c>
      <c r="C11479" s="72" t="s">
        <v>13</v>
      </c>
      <c r="D11479" s="72" t="s">
        <v>14</v>
      </c>
      <c r="E11479" s="72" t="s">
        <v>39</v>
      </c>
      <c r="F11479" s="73">
        <v>-2342</v>
      </c>
      <c r="G11479" s="72" t="s">
        <v>16</v>
      </c>
      <c r="H11479" s="72" t="s">
        <v>24</v>
      </c>
      <c r="I11479" s="72" t="s">
        <v>48</v>
      </c>
      <c r="J11479" s="72" t="s">
        <v>19</v>
      </c>
      <c r="K11479" s="72" t="s">
        <v>25</v>
      </c>
      <c r="L11479" s="72" t="s">
        <v>115</v>
      </c>
      <c r="M11479" s="72"/>
    </row>
    <row r="11480" spans="2:13" x14ac:dyDescent="0.25">
      <c r="B11480" s="72" t="s">
        <v>12</v>
      </c>
      <c r="C11480" s="72" t="s">
        <v>13</v>
      </c>
      <c r="D11480" s="72" t="s">
        <v>14</v>
      </c>
      <c r="E11480" s="72" t="s">
        <v>83</v>
      </c>
      <c r="F11480" s="73">
        <v>9</v>
      </c>
      <c r="G11480" s="72" t="s">
        <v>16</v>
      </c>
      <c r="H11480" s="72" t="s">
        <v>17</v>
      </c>
      <c r="I11480" s="72" t="s">
        <v>48</v>
      </c>
      <c r="J11480" s="72" t="s">
        <v>19</v>
      </c>
      <c r="K11480" s="72" t="s">
        <v>25</v>
      </c>
      <c r="L11480" s="72" t="s">
        <v>481</v>
      </c>
      <c r="M11480" s="72"/>
    </row>
    <row r="11481" spans="2:13" x14ac:dyDescent="0.25">
      <c r="B11481" s="72" t="s">
        <v>12</v>
      </c>
      <c r="C11481" s="72" t="s">
        <v>13</v>
      </c>
      <c r="D11481" s="72" t="s">
        <v>14</v>
      </c>
      <c r="E11481" s="72" t="s">
        <v>79</v>
      </c>
      <c r="F11481" s="73">
        <v>-27092</v>
      </c>
      <c r="G11481" s="72" t="s">
        <v>16</v>
      </c>
      <c r="H11481" s="72" t="s">
        <v>17</v>
      </c>
      <c r="I11481" s="72" t="s">
        <v>18</v>
      </c>
      <c r="J11481" s="72" t="s">
        <v>19</v>
      </c>
      <c r="K11481" s="72" t="s">
        <v>25</v>
      </c>
      <c r="L11481" s="72" t="s">
        <v>434</v>
      </c>
      <c r="M11481" s="72"/>
    </row>
    <row r="11482" spans="2:13" x14ac:dyDescent="0.25">
      <c r="B11482" s="72" t="s">
        <v>12</v>
      </c>
      <c r="C11482" s="72" t="s">
        <v>13</v>
      </c>
      <c r="D11482" s="72" t="s">
        <v>14</v>
      </c>
      <c r="E11482" s="72" t="s">
        <v>36</v>
      </c>
      <c r="F11482" s="73">
        <v>2648087</v>
      </c>
      <c r="G11482" s="72" t="s">
        <v>16</v>
      </c>
      <c r="H11482" s="72" t="s">
        <v>24</v>
      </c>
      <c r="I11482" s="72" t="s">
        <v>18</v>
      </c>
      <c r="J11482" s="72" t="s">
        <v>19</v>
      </c>
      <c r="K11482" s="72" t="s">
        <v>96</v>
      </c>
      <c r="L11482" s="72" t="s">
        <v>403</v>
      </c>
      <c r="M11482" s="72" t="s">
        <v>29</v>
      </c>
    </row>
    <row r="11483" spans="2:13" x14ac:dyDescent="0.25">
      <c r="B11483" s="72" t="s">
        <v>12</v>
      </c>
      <c r="C11483" s="72" t="s">
        <v>13</v>
      </c>
      <c r="D11483" s="72" t="s">
        <v>14</v>
      </c>
      <c r="E11483" s="72" t="s">
        <v>83</v>
      </c>
      <c r="F11483" s="73">
        <v>2105</v>
      </c>
      <c r="G11483" s="72" t="s">
        <v>16</v>
      </c>
      <c r="H11483" s="72" t="s">
        <v>24</v>
      </c>
      <c r="I11483" s="72" t="s">
        <v>48</v>
      </c>
      <c r="J11483" s="72" t="s">
        <v>19</v>
      </c>
      <c r="K11483" s="72" t="s">
        <v>25</v>
      </c>
      <c r="L11483" s="72" t="s">
        <v>220</v>
      </c>
      <c r="M11483" s="72"/>
    </row>
    <row r="11484" spans="2:13" x14ac:dyDescent="0.25">
      <c r="B11484" s="72" t="s">
        <v>12</v>
      </c>
      <c r="C11484" s="72" t="s">
        <v>13</v>
      </c>
      <c r="D11484" s="72" t="s">
        <v>14</v>
      </c>
      <c r="E11484" s="72" t="s">
        <v>41</v>
      </c>
      <c r="F11484" s="73">
        <v>-3780</v>
      </c>
      <c r="G11484" s="72" t="s">
        <v>16</v>
      </c>
      <c r="H11484" s="72" t="s">
        <v>24</v>
      </c>
      <c r="I11484" s="72" t="s">
        <v>18</v>
      </c>
      <c r="J11484" s="72" t="s">
        <v>19</v>
      </c>
      <c r="K11484" s="72" t="s">
        <v>157</v>
      </c>
      <c r="L11484" s="72" t="s">
        <v>640</v>
      </c>
      <c r="M11484" s="72"/>
    </row>
    <row r="11485" spans="2:13" x14ac:dyDescent="0.25">
      <c r="B11485" s="72" t="s">
        <v>12</v>
      </c>
      <c r="C11485" s="72" t="s">
        <v>13</v>
      </c>
      <c r="D11485" s="72" t="s">
        <v>14</v>
      </c>
      <c r="E11485" s="72" t="s">
        <v>94</v>
      </c>
      <c r="F11485" s="73">
        <v>36869</v>
      </c>
      <c r="G11485" s="72" t="s">
        <v>16</v>
      </c>
      <c r="H11485" s="72" t="s">
        <v>24</v>
      </c>
      <c r="I11485" s="72" t="s">
        <v>18</v>
      </c>
      <c r="J11485" s="72" t="s">
        <v>19</v>
      </c>
      <c r="K11485" s="72" t="s">
        <v>117</v>
      </c>
      <c r="L11485" s="72" t="s">
        <v>545</v>
      </c>
      <c r="M11485" s="72"/>
    </row>
    <row r="11486" spans="2:13" x14ac:dyDescent="0.25">
      <c r="B11486" s="72" t="s">
        <v>12</v>
      </c>
      <c r="C11486" s="72" t="s">
        <v>13</v>
      </c>
      <c r="D11486" s="72" t="s">
        <v>14</v>
      </c>
      <c r="E11486" s="72" t="s">
        <v>15</v>
      </c>
      <c r="F11486" s="73">
        <v>7520421</v>
      </c>
      <c r="G11486" s="72" t="s">
        <v>16</v>
      </c>
      <c r="H11486" s="72" t="s">
        <v>17</v>
      </c>
      <c r="I11486" s="72" t="s">
        <v>18</v>
      </c>
      <c r="J11486" s="72" t="s">
        <v>19</v>
      </c>
      <c r="K11486" s="72" t="s">
        <v>37</v>
      </c>
      <c r="L11486" s="72" t="s">
        <v>635</v>
      </c>
      <c r="M11486" s="72" t="s">
        <v>184</v>
      </c>
    </row>
    <row r="11487" spans="2:13" x14ac:dyDescent="0.25">
      <c r="B11487" s="72" t="s">
        <v>12</v>
      </c>
      <c r="C11487" s="72" t="s">
        <v>13</v>
      </c>
      <c r="D11487" s="72" t="s">
        <v>14</v>
      </c>
      <c r="E11487" s="72" t="s">
        <v>55</v>
      </c>
      <c r="F11487" s="73">
        <v>6251881</v>
      </c>
      <c r="G11487" s="72" t="s">
        <v>16</v>
      </c>
      <c r="H11487" s="72" t="s">
        <v>24</v>
      </c>
      <c r="I11487" s="72" t="s">
        <v>18</v>
      </c>
      <c r="J11487" s="72" t="s">
        <v>19</v>
      </c>
      <c r="K11487" s="72" t="s">
        <v>63</v>
      </c>
      <c r="L11487" s="72" t="s">
        <v>632</v>
      </c>
      <c r="M11487" s="72" t="s">
        <v>112</v>
      </c>
    </row>
    <row r="11488" spans="2:13" x14ac:dyDescent="0.25">
      <c r="B11488" s="72" t="s">
        <v>12</v>
      </c>
      <c r="C11488" s="72" t="s">
        <v>13</v>
      </c>
      <c r="D11488" s="72" t="s">
        <v>14</v>
      </c>
      <c r="E11488" s="72" t="s">
        <v>123</v>
      </c>
      <c r="F11488" s="73">
        <v>-2647</v>
      </c>
      <c r="G11488" s="72" t="s">
        <v>16</v>
      </c>
      <c r="H11488" s="72" t="s">
        <v>17</v>
      </c>
      <c r="I11488" s="72" t="s">
        <v>18</v>
      </c>
      <c r="J11488" s="72" t="s">
        <v>19</v>
      </c>
      <c r="K11488" s="72" t="s">
        <v>25</v>
      </c>
      <c r="L11488" s="72" t="s">
        <v>52</v>
      </c>
      <c r="M11488" s="72"/>
    </row>
    <row r="11489" spans="2:13" x14ac:dyDescent="0.25">
      <c r="B11489" s="72" t="s">
        <v>12</v>
      </c>
      <c r="C11489" s="72" t="s">
        <v>13</v>
      </c>
      <c r="D11489" s="72" t="s">
        <v>14</v>
      </c>
      <c r="E11489" s="72" t="s">
        <v>51</v>
      </c>
      <c r="F11489" s="73">
        <v>594076</v>
      </c>
      <c r="G11489" s="72" t="s">
        <v>16</v>
      </c>
      <c r="H11489" s="72" t="s">
        <v>24</v>
      </c>
      <c r="I11489" s="72" t="s">
        <v>18</v>
      </c>
      <c r="J11489" s="72" t="s">
        <v>19</v>
      </c>
      <c r="K11489" s="72" t="s">
        <v>99</v>
      </c>
      <c r="L11489" s="72" t="s">
        <v>366</v>
      </c>
      <c r="M11489" s="72"/>
    </row>
    <row r="11490" spans="2:13" x14ac:dyDescent="0.25">
      <c r="B11490" s="72" t="s">
        <v>12</v>
      </c>
      <c r="C11490" s="72" t="s">
        <v>13</v>
      </c>
      <c r="D11490" s="72" t="s">
        <v>14</v>
      </c>
      <c r="E11490" s="72" t="s">
        <v>39</v>
      </c>
      <c r="F11490" s="73">
        <v>-500496</v>
      </c>
      <c r="G11490" s="72" t="s">
        <v>16</v>
      </c>
      <c r="H11490" s="72" t="s">
        <v>17</v>
      </c>
      <c r="I11490" s="72" t="s">
        <v>18</v>
      </c>
      <c r="J11490" s="72" t="s">
        <v>19</v>
      </c>
      <c r="K11490" s="72" t="s">
        <v>25</v>
      </c>
      <c r="L11490" s="72" t="s">
        <v>537</v>
      </c>
      <c r="M11490" s="72"/>
    </row>
    <row r="11491" spans="2:13" x14ac:dyDescent="0.25">
      <c r="B11491" s="72" t="s">
        <v>12</v>
      </c>
      <c r="C11491" s="72" t="s">
        <v>13</v>
      </c>
      <c r="D11491" s="72" t="s">
        <v>14</v>
      </c>
      <c r="E11491" s="72" t="s">
        <v>36</v>
      </c>
      <c r="F11491" s="73">
        <v>12260</v>
      </c>
      <c r="G11491" s="72" t="s">
        <v>16</v>
      </c>
      <c r="H11491" s="72" t="s">
        <v>24</v>
      </c>
      <c r="I11491" s="72" t="s">
        <v>18</v>
      </c>
      <c r="J11491" s="72" t="s">
        <v>19</v>
      </c>
      <c r="K11491" s="72" t="s">
        <v>25</v>
      </c>
      <c r="L11491" s="72" t="s">
        <v>402</v>
      </c>
      <c r="M11491" s="72" t="s">
        <v>57</v>
      </c>
    </row>
    <row r="11492" spans="2:13" x14ac:dyDescent="0.25">
      <c r="B11492" s="72" t="s">
        <v>12</v>
      </c>
      <c r="C11492" s="72" t="s">
        <v>13</v>
      </c>
      <c r="D11492" s="72" t="s">
        <v>14</v>
      </c>
      <c r="E11492" s="72" t="s">
        <v>83</v>
      </c>
      <c r="F11492" s="73">
        <v>17962498</v>
      </c>
      <c r="G11492" s="72" t="s">
        <v>16</v>
      </c>
      <c r="H11492" s="72" t="s">
        <v>24</v>
      </c>
      <c r="I11492" s="72" t="s">
        <v>18</v>
      </c>
      <c r="J11492" s="72" t="s">
        <v>19</v>
      </c>
      <c r="K11492" s="72" t="s">
        <v>49</v>
      </c>
      <c r="L11492" s="72" t="s">
        <v>255</v>
      </c>
      <c r="M11492" s="72"/>
    </row>
    <row r="11493" spans="2:13" x14ac:dyDescent="0.25">
      <c r="B11493" s="72" t="s">
        <v>12</v>
      </c>
      <c r="C11493" s="72" t="s">
        <v>13</v>
      </c>
      <c r="D11493" s="72" t="s">
        <v>14</v>
      </c>
      <c r="E11493" s="72" t="s">
        <v>228</v>
      </c>
      <c r="F11493" s="73">
        <v>35497</v>
      </c>
      <c r="G11493" s="72" t="s">
        <v>16</v>
      </c>
      <c r="H11493" s="72" t="s">
        <v>24</v>
      </c>
      <c r="I11493" s="72" t="s">
        <v>18</v>
      </c>
      <c r="J11493" s="72" t="s">
        <v>19</v>
      </c>
      <c r="K11493" s="72" t="s">
        <v>37</v>
      </c>
      <c r="L11493" s="72" t="s">
        <v>129</v>
      </c>
      <c r="M11493" s="72" t="s">
        <v>67</v>
      </c>
    </row>
    <row r="11494" spans="2:13" x14ac:dyDescent="0.25">
      <c r="B11494" s="72" t="s">
        <v>12</v>
      </c>
      <c r="C11494" s="72" t="s">
        <v>13</v>
      </c>
      <c r="D11494" s="72" t="s">
        <v>14</v>
      </c>
      <c r="E11494" s="72" t="s">
        <v>74</v>
      </c>
      <c r="F11494" s="73">
        <v>1970</v>
      </c>
      <c r="G11494" s="72" t="s">
        <v>16</v>
      </c>
      <c r="H11494" s="72" t="s">
        <v>17</v>
      </c>
      <c r="I11494" s="72" t="s">
        <v>48</v>
      </c>
      <c r="J11494" s="72" t="s">
        <v>19</v>
      </c>
      <c r="K11494" s="72" t="s">
        <v>20</v>
      </c>
      <c r="L11494" s="72" t="s">
        <v>534</v>
      </c>
      <c r="M11494" s="72" t="s">
        <v>302</v>
      </c>
    </row>
    <row r="11495" spans="2:13" x14ac:dyDescent="0.25">
      <c r="B11495" s="72" t="s">
        <v>12</v>
      </c>
      <c r="C11495" s="72" t="s">
        <v>13</v>
      </c>
      <c r="D11495" s="72" t="s">
        <v>14</v>
      </c>
      <c r="E11495" s="72" t="s">
        <v>256</v>
      </c>
      <c r="F11495" s="73">
        <v>-10440</v>
      </c>
      <c r="G11495" s="72" t="s">
        <v>16</v>
      </c>
      <c r="H11495" s="72" t="s">
        <v>24</v>
      </c>
      <c r="I11495" s="72" t="s">
        <v>18</v>
      </c>
      <c r="J11495" s="72" t="s">
        <v>19</v>
      </c>
      <c r="K11495" s="72" t="s">
        <v>157</v>
      </c>
      <c r="L11495" s="72" t="s">
        <v>570</v>
      </c>
      <c r="M11495" s="72"/>
    </row>
    <row r="11496" spans="2:13" x14ac:dyDescent="0.25">
      <c r="B11496" s="72" t="s">
        <v>12</v>
      </c>
      <c r="C11496" s="72" t="s">
        <v>13</v>
      </c>
      <c r="D11496" s="72" t="s">
        <v>14</v>
      </c>
      <c r="E11496" s="72" t="s">
        <v>39</v>
      </c>
      <c r="F11496" s="73">
        <v>-1514</v>
      </c>
      <c r="G11496" s="72" t="s">
        <v>16</v>
      </c>
      <c r="H11496" s="72" t="s">
        <v>24</v>
      </c>
      <c r="I11496" s="72" t="s">
        <v>18</v>
      </c>
      <c r="J11496" s="72" t="s">
        <v>19</v>
      </c>
      <c r="K11496" s="72" t="s">
        <v>25</v>
      </c>
      <c r="L11496" s="72" t="s">
        <v>566</v>
      </c>
      <c r="M11496" s="72"/>
    </row>
    <row r="11497" spans="2:13" x14ac:dyDescent="0.25">
      <c r="B11497" s="72" t="s">
        <v>12</v>
      </c>
      <c r="C11497" s="72" t="s">
        <v>13</v>
      </c>
      <c r="D11497" s="72" t="s">
        <v>14</v>
      </c>
      <c r="E11497" s="72" t="s">
        <v>68</v>
      </c>
      <c r="F11497" s="73">
        <v>-130161</v>
      </c>
      <c r="G11497" s="72" t="s">
        <v>16</v>
      </c>
      <c r="H11497" s="72" t="s">
        <v>17</v>
      </c>
      <c r="I11497" s="72" t="s">
        <v>18</v>
      </c>
      <c r="J11497" s="72" t="s">
        <v>19</v>
      </c>
      <c r="K11497" s="72" t="s">
        <v>49</v>
      </c>
      <c r="L11497" s="72" t="s">
        <v>255</v>
      </c>
      <c r="M11497" s="72"/>
    </row>
    <row r="11498" spans="2:13" x14ac:dyDescent="0.25">
      <c r="B11498" s="72" t="s">
        <v>12</v>
      </c>
      <c r="C11498" s="72" t="s">
        <v>13</v>
      </c>
      <c r="D11498" s="72" t="s">
        <v>14</v>
      </c>
      <c r="E11498" s="72" t="s">
        <v>36</v>
      </c>
      <c r="F11498" s="73">
        <v>332286</v>
      </c>
      <c r="G11498" s="72" t="s">
        <v>16</v>
      </c>
      <c r="H11498" s="72" t="s">
        <v>17</v>
      </c>
      <c r="I11498" s="72" t="s">
        <v>18</v>
      </c>
      <c r="J11498" s="72" t="s">
        <v>19</v>
      </c>
      <c r="K11498" s="72" t="s">
        <v>20</v>
      </c>
      <c r="L11498" s="72" t="s">
        <v>535</v>
      </c>
      <c r="M11498" s="72" t="s">
        <v>29</v>
      </c>
    </row>
    <row r="11499" spans="2:13" x14ac:dyDescent="0.25">
      <c r="B11499" s="72" t="s">
        <v>12</v>
      </c>
      <c r="C11499" s="72" t="s">
        <v>13</v>
      </c>
      <c r="D11499" s="72" t="s">
        <v>14</v>
      </c>
      <c r="E11499" s="72" t="s">
        <v>68</v>
      </c>
      <c r="F11499" s="73">
        <v>-21379</v>
      </c>
      <c r="G11499" s="72" t="s">
        <v>16</v>
      </c>
      <c r="H11499" s="72" t="s">
        <v>24</v>
      </c>
      <c r="I11499" s="72" t="s">
        <v>18</v>
      </c>
      <c r="J11499" s="72" t="s">
        <v>19</v>
      </c>
      <c r="K11499" s="72" t="s">
        <v>25</v>
      </c>
      <c r="L11499" s="72" t="s">
        <v>93</v>
      </c>
      <c r="M11499" s="72"/>
    </row>
    <row r="11500" spans="2:13" x14ac:dyDescent="0.25">
      <c r="B11500" s="72" t="s">
        <v>12</v>
      </c>
      <c r="C11500" s="72" t="s">
        <v>13</v>
      </c>
      <c r="D11500" s="72" t="s">
        <v>14</v>
      </c>
      <c r="E11500" s="72" t="s">
        <v>41</v>
      </c>
      <c r="F11500" s="73">
        <v>-23</v>
      </c>
      <c r="G11500" s="72" t="s">
        <v>16</v>
      </c>
      <c r="H11500" s="72" t="s">
        <v>24</v>
      </c>
      <c r="I11500" s="72" t="s">
        <v>48</v>
      </c>
      <c r="J11500" s="72" t="s">
        <v>19</v>
      </c>
      <c r="K11500" s="72" t="s">
        <v>49</v>
      </c>
      <c r="L11500" s="72" t="s">
        <v>167</v>
      </c>
      <c r="M11500" s="72"/>
    </row>
    <row r="11501" spans="2:13" x14ac:dyDescent="0.25">
      <c r="B11501" s="72" t="s">
        <v>12</v>
      </c>
      <c r="C11501" s="72" t="s">
        <v>13</v>
      </c>
      <c r="D11501" s="72" t="s">
        <v>14</v>
      </c>
      <c r="E11501" s="72" t="s">
        <v>68</v>
      </c>
      <c r="F11501" s="73">
        <v>-4968</v>
      </c>
      <c r="G11501" s="72" t="s">
        <v>16</v>
      </c>
      <c r="H11501" s="72" t="s">
        <v>17</v>
      </c>
      <c r="I11501" s="72" t="s">
        <v>18</v>
      </c>
      <c r="J11501" s="72" t="s">
        <v>19</v>
      </c>
      <c r="K11501" s="72" t="s">
        <v>25</v>
      </c>
      <c r="L11501" s="72" t="s">
        <v>425</v>
      </c>
      <c r="M11501" s="72"/>
    </row>
    <row r="11502" spans="2:13" x14ac:dyDescent="0.25">
      <c r="B11502" s="72" t="s">
        <v>12</v>
      </c>
      <c r="C11502" s="72" t="s">
        <v>13</v>
      </c>
      <c r="D11502" s="72" t="s">
        <v>14</v>
      </c>
      <c r="E11502" s="72" t="s">
        <v>697</v>
      </c>
      <c r="F11502" s="73">
        <v>66167</v>
      </c>
      <c r="G11502" s="72" t="s">
        <v>16</v>
      </c>
      <c r="H11502" s="72" t="s">
        <v>17</v>
      </c>
      <c r="I11502" s="72" t="s">
        <v>18</v>
      </c>
      <c r="J11502" s="72" t="s">
        <v>19</v>
      </c>
      <c r="K11502" s="72"/>
      <c r="L11502" s="72"/>
      <c r="M11502" s="72" t="s">
        <v>47</v>
      </c>
    </row>
    <row r="11503" spans="2:13" x14ac:dyDescent="0.25">
      <c r="B11503" s="72" t="s">
        <v>12</v>
      </c>
      <c r="C11503" s="72" t="s">
        <v>13</v>
      </c>
      <c r="D11503" s="72" t="s">
        <v>14</v>
      </c>
      <c r="E11503" s="72" t="s">
        <v>258</v>
      </c>
      <c r="F11503" s="73">
        <v>425576</v>
      </c>
      <c r="G11503" s="72" t="s">
        <v>16</v>
      </c>
      <c r="H11503" s="72" t="s">
        <v>24</v>
      </c>
      <c r="I11503" s="72" t="s">
        <v>48</v>
      </c>
      <c r="J11503" s="72" t="s">
        <v>19</v>
      </c>
      <c r="K11503" s="72" t="s">
        <v>157</v>
      </c>
      <c r="L11503" s="72" t="s">
        <v>640</v>
      </c>
      <c r="M11503" s="72" t="s">
        <v>444</v>
      </c>
    </row>
    <row r="11504" spans="2:13" x14ac:dyDescent="0.25">
      <c r="B11504" s="72" t="s">
        <v>12</v>
      </c>
      <c r="C11504" s="72" t="s">
        <v>13</v>
      </c>
      <c r="D11504" s="72" t="s">
        <v>14</v>
      </c>
      <c r="E11504" s="72" t="s">
        <v>39</v>
      </c>
      <c r="F11504" s="73">
        <v>-20194</v>
      </c>
      <c r="G11504" s="72" t="s">
        <v>16</v>
      </c>
      <c r="H11504" s="72" t="s">
        <v>24</v>
      </c>
      <c r="I11504" s="72" t="s">
        <v>18</v>
      </c>
      <c r="J11504" s="72" t="s">
        <v>19</v>
      </c>
      <c r="K11504" s="72" t="s">
        <v>75</v>
      </c>
      <c r="L11504" s="72" t="s">
        <v>341</v>
      </c>
      <c r="M11504" s="72"/>
    </row>
    <row r="11505" spans="2:13" x14ac:dyDescent="0.25">
      <c r="B11505" s="72" t="s">
        <v>12</v>
      </c>
      <c r="C11505" s="72" t="s">
        <v>13</v>
      </c>
      <c r="D11505" s="72" t="s">
        <v>14</v>
      </c>
      <c r="E11505" s="72" t="s">
        <v>353</v>
      </c>
      <c r="F11505" s="73">
        <v>35194</v>
      </c>
      <c r="G11505" s="72" t="s">
        <v>16</v>
      </c>
      <c r="H11505" s="72" t="s">
        <v>17</v>
      </c>
      <c r="I11505" s="72" t="s">
        <v>18</v>
      </c>
      <c r="J11505" s="72" t="s">
        <v>19</v>
      </c>
      <c r="K11505" s="72" t="s">
        <v>37</v>
      </c>
      <c r="L11505" s="72" t="s">
        <v>635</v>
      </c>
      <c r="M11505" s="72" t="s">
        <v>133</v>
      </c>
    </row>
    <row r="11506" spans="2:13" x14ac:dyDescent="0.25">
      <c r="B11506" s="72" t="s">
        <v>12</v>
      </c>
      <c r="C11506" s="72" t="s">
        <v>13</v>
      </c>
      <c r="D11506" s="72" t="s">
        <v>14</v>
      </c>
      <c r="E11506" s="72" t="s">
        <v>81</v>
      </c>
      <c r="F11506" s="73">
        <v>524449</v>
      </c>
      <c r="G11506" s="72" t="s">
        <v>16</v>
      </c>
      <c r="H11506" s="72" t="s">
        <v>24</v>
      </c>
      <c r="I11506" s="72" t="s">
        <v>18</v>
      </c>
      <c r="J11506" s="72" t="s">
        <v>19</v>
      </c>
      <c r="K11506" s="72" t="s">
        <v>63</v>
      </c>
      <c r="L11506" s="72" t="s">
        <v>137</v>
      </c>
      <c r="M11506" s="72" t="s">
        <v>29</v>
      </c>
    </row>
    <row r="11507" spans="2:13" x14ac:dyDescent="0.25">
      <c r="B11507" s="72" t="s">
        <v>12</v>
      </c>
      <c r="C11507" s="72" t="s">
        <v>13</v>
      </c>
      <c r="D11507" s="72" t="s">
        <v>14</v>
      </c>
      <c r="E11507" s="72" t="s">
        <v>152</v>
      </c>
      <c r="F11507" s="73">
        <v>-56</v>
      </c>
      <c r="G11507" s="72" t="s">
        <v>16</v>
      </c>
      <c r="H11507" s="72" t="s">
        <v>17</v>
      </c>
      <c r="I11507" s="72" t="s">
        <v>18</v>
      </c>
      <c r="J11507" s="72" t="s">
        <v>19</v>
      </c>
      <c r="K11507" s="72" t="s">
        <v>20</v>
      </c>
      <c r="L11507" s="72" t="s">
        <v>226</v>
      </c>
      <c r="M11507" s="72"/>
    </row>
    <row r="11508" spans="2:13" x14ac:dyDescent="0.25">
      <c r="B11508" s="72" t="s">
        <v>12</v>
      </c>
      <c r="C11508" s="72" t="s">
        <v>13</v>
      </c>
      <c r="D11508" s="72" t="s">
        <v>14</v>
      </c>
      <c r="E11508" s="72" t="s">
        <v>132</v>
      </c>
      <c r="F11508" s="73">
        <v>34344</v>
      </c>
      <c r="G11508" s="72" t="s">
        <v>16</v>
      </c>
      <c r="H11508" s="72" t="s">
        <v>17</v>
      </c>
      <c r="I11508" s="72" t="s">
        <v>18</v>
      </c>
      <c r="J11508" s="72" t="s">
        <v>19</v>
      </c>
      <c r="K11508" s="72" t="s">
        <v>25</v>
      </c>
      <c r="L11508" s="72" t="s">
        <v>244</v>
      </c>
      <c r="M11508" s="72" t="s">
        <v>67</v>
      </c>
    </row>
    <row r="11509" spans="2:13" x14ac:dyDescent="0.25">
      <c r="B11509" s="72" t="s">
        <v>12</v>
      </c>
      <c r="C11509" s="72" t="s">
        <v>13</v>
      </c>
      <c r="D11509" s="72" t="s">
        <v>14</v>
      </c>
      <c r="E11509" s="72" t="s">
        <v>258</v>
      </c>
      <c r="F11509" s="73">
        <v>1885539</v>
      </c>
      <c r="G11509" s="72" t="s">
        <v>16</v>
      </c>
      <c r="H11509" s="72" t="s">
        <v>24</v>
      </c>
      <c r="I11509" s="72" t="s">
        <v>18</v>
      </c>
      <c r="J11509" s="72" t="s">
        <v>19</v>
      </c>
      <c r="K11509" s="72" t="s">
        <v>37</v>
      </c>
      <c r="L11509" s="72" t="s">
        <v>422</v>
      </c>
      <c r="M11509" s="72" t="s">
        <v>72</v>
      </c>
    </row>
    <row r="11510" spans="2:13" x14ac:dyDescent="0.25">
      <c r="B11510" s="72" t="s">
        <v>12</v>
      </c>
      <c r="C11510" s="72" t="s">
        <v>13</v>
      </c>
      <c r="D11510" s="72" t="s">
        <v>14</v>
      </c>
      <c r="E11510" s="72" t="s">
        <v>94</v>
      </c>
      <c r="F11510" s="73">
        <v>392</v>
      </c>
      <c r="G11510" s="72" t="s">
        <v>16</v>
      </c>
      <c r="H11510" s="72" t="s">
        <v>24</v>
      </c>
      <c r="I11510" s="72" t="s">
        <v>48</v>
      </c>
      <c r="J11510" s="72" t="s">
        <v>19</v>
      </c>
      <c r="K11510" s="72" t="s">
        <v>43</v>
      </c>
      <c r="L11510" s="72" t="s">
        <v>472</v>
      </c>
      <c r="M11510" s="72"/>
    </row>
    <row r="11511" spans="2:13" x14ac:dyDescent="0.25">
      <c r="B11511" s="72" t="s">
        <v>12</v>
      </c>
      <c r="C11511" s="72" t="s">
        <v>13</v>
      </c>
      <c r="D11511" s="72" t="s">
        <v>14</v>
      </c>
      <c r="E11511" s="72" t="s">
        <v>27</v>
      </c>
      <c r="F11511" s="73">
        <v>5840</v>
      </c>
      <c r="G11511" s="72" t="s">
        <v>16</v>
      </c>
      <c r="H11511" s="72" t="s">
        <v>17</v>
      </c>
      <c r="I11511" s="72" t="s">
        <v>48</v>
      </c>
      <c r="J11511" s="72" t="s">
        <v>19</v>
      </c>
      <c r="K11511" s="72" t="s">
        <v>49</v>
      </c>
      <c r="L11511" s="72" t="s">
        <v>82</v>
      </c>
      <c r="M11511" s="72" t="s">
        <v>302</v>
      </c>
    </row>
    <row r="11512" spans="2:13" x14ac:dyDescent="0.25">
      <c r="B11512" s="72" t="s">
        <v>12</v>
      </c>
      <c r="C11512" s="72" t="s">
        <v>13</v>
      </c>
      <c r="D11512" s="72" t="s">
        <v>14</v>
      </c>
      <c r="E11512" s="72" t="s">
        <v>60</v>
      </c>
      <c r="F11512" s="73">
        <v>141473</v>
      </c>
      <c r="G11512" s="72" t="s">
        <v>16</v>
      </c>
      <c r="H11512" s="72" t="s">
        <v>24</v>
      </c>
      <c r="I11512" s="72" t="s">
        <v>18</v>
      </c>
      <c r="J11512" s="72" t="s">
        <v>19</v>
      </c>
      <c r="K11512" s="72" t="s">
        <v>49</v>
      </c>
      <c r="L11512" s="72" t="s">
        <v>82</v>
      </c>
      <c r="M11512" s="72" t="s">
        <v>62</v>
      </c>
    </row>
    <row r="11513" spans="2:13" x14ac:dyDescent="0.25">
      <c r="B11513" s="72" t="s">
        <v>12</v>
      </c>
      <c r="C11513" s="72" t="s">
        <v>13</v>
      </c>
      <c r="D11513" s="72" t="s">
        <v>14</v>
      </c>
      <c r="E11513" s="72" t="s">
        <v>704</v>
      </c>
      <c r="F11513" s="73">
        <v>168789718</v>
      </c>
      <c r="G11513" s="72" t="s">
        <v>16</v>
      </c>
      <c r="H11513" s="72" t="s">
        <v>24</v>
      </c>
      <c r="I11513" s="72" t="s">
        <v>18</v>
      </c>
      <c r="J11513" s="72" t="s">
        <v>19</v>
      </c>
      <c r="K11513" s="72"/>
      <c r="L11513" s="72"/>
      <c r="M11513" s="72" t="s">
        <v>47</v>
      </c>
    </row>
    <row r="11514" spans="2:13" x14ac:dyDescent="0.25">
      <c r="B11514" s="72" t="s">
        <v>12</v>
      </c>
      <c r="C11514" s="72" t="s">
        <v>13</v>
      </c>
      <c r="D11514" s="72" t="s">
        <v>14</v>
      </c>
      <c r="E11514" s="72" t="s">
        <v>83</v>
      </c>
      <c r="F11514" s="73">
        <v>91730</v>
      </c>
      <c r="G11514" s="72" t="s">
        <v>16</v>
      </c>
      <c r="H11514" s="72" t="s">
        <v>24</v>
      </c>
      <c r="I11514" s="72" t="s">
        <v>18</v>
      </c>
      <c r="J11514" s="72" t="s">
        <v>19</v>
      </c>
      <c r="K11514" s="72" t="s">
        <v>31</v>
      </c>
      <c r="L11514" s="72" t="s">
        <v>346</v>
      </c>
      <c r="M11514" s="72"/>
    </row>
    <row r="11515" spans="2:13" x14ac:dyDescent="0.25">
      <c r="B11515" s="72" t="s">
        <v>12</v>
      </c>
      <c r="C11515" s="72" t="s">
        <v>13</v>
      </c>
      <c r="D11515" s="72" t="s">
        <v>14</v>
      </c>
      <c r="E11515" s="72" t="s">
        <v>36</v>
      </c>
      <c r="F11515" s="73">
        <v>101423</v>
      </c>
      <c r="G11515" s="72" t="s">
        <v>16</v>
      </c>
      <c r="H11515" s="72" t="s">
        <v>24</v>
      </c>
      <c r="I11515" s="72" t="s">
        <v>18</v>
      </c>
      <c r="J11515" s="72" t="s">
        <v>19</v>
      </c>
      <c r="K11515" s="72" t="s">
        <v>130</v>
      </c>
      <c r="L11515" s="72" t="s">
        <v>502</v>
      </c>
      <c r="M11515" s="72" t="s">
        <v>29</v>
      </c>
    </row>
    <row r="11516" spans="2:13" x14ac:dyDescent="0.25">
      <c r="B11516" s="72" t="s">
        <v>12</v>
      </c>
      <c r="C11516" s="72" t="s">
        <v>13</v>
      </c>
      <c r="D11516" s="72" t="s">
        <v>14</v>
      </c>
      <c r="E11516" s="72" t="s">
        <v>55</v>
      </c>
      <c r="F11516" s="73">
        <v>2263092</v>
      </c>
      <c r="G11516" s="72" t="s">
        <v>16</v>
      </c>
      <c r="H11516" s="72" t="s">
        <v>17</v>
      </c>
      <c r="I11516" s="72" t="s">
        <v>18</v>
      </c>
      <c r="J11516" s="72" t="s">
        <v>227</v>
      </c>
      <c r="K11516" s="72" t="s">
        <v>25</v>
      </c>
      <c r="L11516" s="72" t="s">
        <v>296</v>
      </c>
      <c r="M11516" s="72" t="s">
        <v>112</v>
      </c>
    </row>
    <row r="11517" spans="2:13" x14ac:dyDescent="0.25">
      <c r="B11517" s="72" t="s">
        <v>12</v>
      </c>
      <c r="C11517" s="72" t="s">
        <v>13</v>
      </c>
      <c r="D11517" s="72" t="s">
        <v>14</v>
      </c>
      <c r="E11517" s="72" t="s">
        <v>41</v>
      </c>
      <c r="F11517" s="73">
        <v>-284</v>
      </c>
      <c r="G11517" s="72" t="s">
        <v>16</v>
      </c>
      <c r="H11517" s="72" t="s">
        <v>24</v>
      </c>
      <c r="I11517" s="72" t="s">
        <v>18</v>
      </c>
      <c r="J11517" s="72" t="s">
        <v>19</v>
      </c>
      <c r="K11517" s="72" t="s">
        <v>37</v>
      </c>
      <c r="L11517" s="72" t="s">
        <v>333</v>
      </c>
      <c r="M11517" s="72"/>
    </row>
    <row r="11518" spans="2:13" x14ac:dyDescent="0.25">
      <c r="B11518" s="72" t="s">
        <v>12</v>
      </c>
      <c r="C11518" s="72" t="s">
        <v>13</v>
      </c>
      <c r="D11518" s="72" t="s">
        <v>14</v>
      </c>
      <c r="E11518" s="72" t="s">
        <v>353</v>
      </c>
      <c r="F11518" s="73">
        <v>1473441</v>
      </c>
      <c r="G11518" s="72" t="s">
        <v>16</v>
      </c>
      <c r="H11518" s="72" t="s">
        <v>24</v>
      </c>
      <c r="I11518" s="72" t="s">
        <v>18</v>
      </c>
      <c r="J11518" s="72" t="s">
        <v>19</v>
      </c>
      <c r="K11518" s="72" t="s">
        <v>43</v>
      </c>
      <c r="L11518" s="72" t="s">
        <v>336</v>
      </c>
      <c r="M11518" s="72" t="s">
        <v>133</v>
      </c>
    </row>
    <row r="11519" spans="2:13" x14ac:dyDescent="0.25">
      <c r="B11519" s="72" t="s">
        <v>12</v>
      </c>
      <c r="C11519" s="72" t="s">
        <v>13</v>
      </c>
      <c r="D11519" s="72" t="s">
        <v>14</v>
      </c>
      <c r="E11519" s="72" t="s">
        <v>39</v>
      </c>
      <c r="F11519" s="73">
        <v>-5929</v>
      </c>
      <c r="G11519" s="72" t="s">
        <v>16</v>
      </c>
      <c r="H11519" s="72" t="s">
        <v>24</v>
      </c>
      <c r="I11519" s="72" t="s">
        <v>18</v>
      </c>
      <c r="J11519" s="72" t="s">
        <v>19</v>
      </c>
      <c r="K11519" s="72" t="s">
        <v>37</v>
      </c>
      <c r="L11519" s="72" t="s">
        <v>349</v>
      </c>
      <c r="M11519" s="72"/>
    </row>
    <row r="11520" spans="2:13" x14ac:dyDescent="0.25">
      <c r="B11520" s="72" t="s">
        <v>12</v>
      </c>
      <c r="C11520" s="72" t="s">
        <v>13</v>
      </c>
      <c r="D11520" s="72" t="s">
        <v>14</v>
      </c>
      <c r="E11520" s="72" t="s">
        <v>27</v>
      </c>
      <c r="F11520" s="73">
        <v>9543</v>
      </c>
      <c r="G11520" s="72" t="s">
        <v>16</v>
      </c>
      <c r="H11520" s="72" t="s">
        <v>17</v>
      </c>
      <c r="I11520" s="72" t="s">
        <v>18</v>
      </c>
      <c r="J11520" s="72" t="s">
        <v>19</v>
      </c>
      <c r="K11520" s="72" t="s">
        <v>25</v>
      </c>
      <c r="L11520" s="72" t="s">
        <v>428</v>
      </c>
      <c r="M11520" s="72" t="s">
        <v>35</v>
      </c>
    </row>
    <row r="11521" spans="2:13" x14ac:dyDescent="0.25">
      <c r="B11521" s="72" t="s">
        <v>12</v>
      </c>
      <c r="C11521" s="72" t="s">
        <v>13</v>
      </c>
      <c r="D11521" s="72" t="s">
        <v>14</v>
      </c>
      <c r="E11521" s="72" t="s">
        <v>152</v>
      </c>
      <c r="F11521" s="73">
        <v>-141</v>
      </c>
      <c r="G11521" s="72" t="s">
        <v>16</v>
      </c>
      <c r="H11521" s="72" t="s">
        <v>24</v>
      </c>
      <c r="I11521" s="72" t="s">
        <v>18</v>
      </c>
      <c r="J11521" s="72" t="s">
        <v>19</v>
      </c>
      <c r="K11521" s="72" t="s">
        <v>25</v>
      </c>
      <c r="L11521" s="72" t="s">
        <v>434</v>
      </c>
      <c r="M11521" s="72"/>
    </row>
    <row r="11522" spans="2:13" x14ac:dyDescent="0.25">
      <c r="B11522" s="72" t="s">
        <v>12</v>
      </c>
      <c r="C11522" s="72" t="s">
        <v>13</v>
      </c>
      <c r="D11522" s="72" t="s">
        <v>14</v>
      </c>
      <c r="E11522" s="72" t="s">
        <v>83</v>
      </c>
      <c r="F11522" s="73">
        <v>167841</v>
      </c>
      <c r="G11522" s="72" t="s">
        <v>16</v>
      </c>
      <c r="H11522" s="72" t="s">
        <v>24</v>
      </c>
      <c r="I11522" s="72" t="s">
        <v>48</v>
      </c>
      <c r="J11522" s="72" t="s">
        <v>19</v>
      </c>
      <c r="K11522" s="72" t="s">
        <v>49</v>
      </c>
      <c r="L11522" s="72" t="s">
        <v>255</v>
      </c>
      <c r="M11522" s="72"/>
    </row>
    <row r="11523" spans="2:13" x14ac:dyDescent="0.25">
      <c r="B11523" s="72" t="s">
        <v>12</v>
      </c>
      <c r="C11523" s="72" t="s">
        <v>13</v>
      </c>
      <c r="D11523" s="72" t="s">
        <v>14</v>
      </c>
      <c r="E11523" s="72" t="s">
        <v>33</v>
      </c>
      <c r="F11523" s="73">
        <v>168516</v>
      </c>
      <c r="G11523" s="72" t="s">
        <v>16</v>
      </c>
      <c r="H11523" s="72" t="s">
        <v>17</v>
      </c>
      <c r="I11523" s="72" t="s">
        <v>18</v>
      </c>
      <c r="J11523" s="72" t="s">
        <v>19</v>
      </c>
      <c r="K11523" s="72" t="s">
        <v>37</v>
      </c>
      <c r="L11523" s="72" t="s">
        <v>38</v>
      </c>
      <c r="M11523" s="72" t="s">
        <v>47</v>
      </c>
    </row>
    <row r="11524" spans="2:13" x14ac:dyDescent="0.25">
      <c r="B11524" s="72" t="s">
        <v>12</v>
      </c>
      <c r="C11524" s="72" t="s">
        <v>13</v>
      </c>
      <c r="D11524" s="72" t="s">
        <v>14</v>
      </c>
      <c r="E11524" s="72" t="s">
        <v>258</v>
      </c>
      <c r="F11524" s="73">
        <v>49398</v>
      </c>
      <c r="G11524" s="72" t="s">
        <v>16</v>
      </c>
      <c r="H11524" s="72" t="s">
        <v>24</v>
      </c>
      <c r="I11524" s="72" t="s">
        <v>18</v>
      </c>
      <c r="J11524" s="72" t="s">
        <v>19</v>
      </c>
      <c r="K11524" s="72" t="s">
        <v>49</v>
      </c>
      <c r="L11524" s="72" t="s">
        <v>167</v>
      </c>
      <c r="M11524" s="72" t="s">
        <v>72</v>
      </c>
    </row>
    <row r="11525" spans="2:13" x14ac:dyDescent="0.25">
      <c r="B11525" s="72" t="s">
        <v>12</v>
      </c>
      <c r="C11525" s="72" t="s">
        <v>13</v>
      </c>
      <c r="D11525" s="72" t="s">
        <v>14</v>
      </c>
      <c r="E11525" s="72" t="s">
        <v>45</v>
      </c>
      <c r="F11525" s="73">
        <v>94271</v>
      </c>
      <c r="G11525" s="72" t="s">
        <v>16</v>
      </c>
      <c r="H11525" s="72" t="s">
        <v>24</v>
      </c>
      <c r="I11525" s="72" t="s">
        <v>18</v>
      </c>
      <c r="J11525" s="72" t="s">
        <v>19</v>
      </c>
      <c r="K11525" s="72" t="s">
        <v>37</v>
      </c>
      <c r="L11525" s="72" t="s">
        <v>480</v>
      </c>
      <c r="M11525" s="72" t="s">
        <v>57</v>
      </c>
    </row>
    <row r="11526" spans="2:13" x14ac:dyDescent="0.25">
      <c r="B11526" s="72" t="s">
        <v>12</v>
      </c>
      <c r="C11526" s="72" t="s">
        <v>13</v>
      </c>
      <c r="D11526" s="72" t="s">
        <v>14</v>
      </c>
      <c r="E11526" s="72" t="s">
        <v>33</v>
      </c>
      <c r="F11526" s="73">
        <v>30696</v>
      </c>
      <c r="G11526" s="72" t="s">
        <v>16</v>
      </c>
      <c r="H11526" s="72" t="s">
        <v>17</v>
      </c>
      <c r="I11526" s="72" t="s">
        <v>18</v>
      </c>
      <c r="J11526" s="72" t="s">
        <v>19</v>
      </c>
      <c r="K11526" s="72" t="s">
        <v>25</v>
      </c>
      <c r="L11526" s="72" t="s">
        <v>506</v>
      </c>
      <c r="M11526" s="72" t="s">
        <v>35</v>
      </c>
    </row>
    <row r="11527" spans="2:13" x14ac:dyDescent="0.25">
      <c r="B11527" s="72" t="s">
        <v>12</v>
      </c>
      <c r="C11527" s="72" t="s">
        <v>13</v>
      </c>
      <c r="D11527" s="72" t="s">
        <v>14</v>
      </c>
      <c r="E11527" s="72" t="s">
        <v>58</v>
      </c>
      <c r="F11527" s="73">
        <v>217461</v>
      </c>
      <c r="G11527" s="72" t="s">
        <v>16</v>
      </c>
      <c r="H11527" s="72" t="s">
        <v>17</v>
      </c>
      <c r="I11527" s="72" t="s">
        <v>18</v>
      </c>
      <c r="J11527" s="72" t="s">
        <v>19</v>
      </c>
      <c r="K11527" s="72" t="s">
        <v>25</v>
      </c>
      <c r="L11527" s="72" t="s">
        <v>537</v>
      </c>
      <c r="M11527" s="72" t="s">
        <v>29</v>
      </c>
    </row>
    <row r="11528" spans="2:13" x14ac:dyDescent="0.25">
      <c r="B11528" s="72" t="s">
        <v>12</v>
      </c>
      <c r="C11528" s="72" t="s">
        <v>13</v>
      </c>
      <c r="D11528" s="72" t="s">
        <v>14</v>
      </c>
      <c r="E11528" s="72" t="s">
        <v>36</v>
      </c>
      <c r="F11528" s="73">
        <v>84663</v>
      </c>
      <c r="G11528" s="72" t="s">
        <v>16</v>
      </c>
      <c r="H11528" s="72" t="s">
        <v>24</v>
      </c>
      <c r="I11528" s="72" t="s">
        <v>18</v>
      </c>
      <c r="J11528" s="72" t="s">
        <v>19</v>
      </c>
      <c r="K11528" s="72" t="s">
        <v>25</v>
      </c>
      <c r="L11528" s="72" t="s">
        <v>442</v>
      </c>
      <c r="M11528" s="72" t="s">
        <v>29</v>
      </c>
    </row>
    <row r="11529" spans="2:13" x14ac:dyDescent="0.25">
      <c r="B11529" s="72" t="s">
        <v>12</v>
      </c>
      <c r="C11529" s="72" t="s">
        <v>13</v>
      </c>
      <c r="D11529" s="72" t="s">
        <v>14</v>
      </c>
      <c r="E11529" s="72" t="s">
        <v>55</v>
      </c>
      <c r="F11529" s="73">
        <v>6607318</v>
      </c>
      <c r="G11529" s="72" t="s">
        <v>16</v>
      </c>
      <c r="H11529" s="72" t="s">
        <v>24</v>
      </c>
      <c r="I11529" s="72" t="s">
        <v>18</v>
      </c>
      <c r="J11529" s="72" t="s">
        <v>19</v>
      </c>
      <c r="K11529" s="72" t="s">
        <v>37</v>
      </c>
      <c r="L11529" s="72" t="s">
        <v>487</v>
      </c>
      <c r="M11529" s="72" t="s">
        <v>57</v>
      </c>
    </row>
    <row r="11530" spans="2:13" x14ac:dyDescent="0.25">
      <c r="B11530" s="72" t="s">
        <v>12</v>
      </c>
      <c r="C11530" s="72" t="s">
        <v>13</v>
      </c>
      <c r="D11530" s="72" t="s">
        <v>14</v>
      </c>
      <c r="E11530" s="72" t="s">
        <v>55</v>
      </c>
      <c r="F11530" s="73">
        <v>83688</v>
      </c>
      <c r="G11530" s="72" t="s">
        <v>16</v>
      </c>
      <c r="H11530" s="72" t="s">
        <v>24</v>
      </c>
      <c r="I11530" s="72" t="s">
        <v>48</v>
      </c>
      <c r="J11530" s="72" t="s">
        <v>19</v>
      </c>
      <c r="K11530" s="72" t="s">
        <v>25</v>
      </c>
      <c r="L11530" s="72" t="s">
        <v>481</v>
      </c>
      <c r="M11530" s="72" t="s">
        <v>29</v>
      </c>
    </row>
    <row r="11531" spans="2:13" x14ac:dyDescent="0.25">
      <c r="B11531" s="72" t="s">
        <v>12</v>
      </c>
      <c r="C11531" s="72" t="s">
        <v>13</v>
      </c>
      <c r="D11531" s="72" t="s">
        <v>14</v>
      </c>
      <c r="E11531" s="72" t="s">
        <v>23</v>
      </c>
      <c r="F11531" s="73">
        <v>-340077</v>
      </c>
      <c r="G11531" s="72" t="s">
        <v>16</v>
      </c>
      <c r="H11531" s="72" t="s">
        <v>24</v>
      </c>
      <c r="I11531" s="72" t="s">
        <v>18</v>
      </c>
      <c r="J11531" s="72" t="s">
        <v>19</v>
      </c>
      <c r="K11531" s="72" t="s">
        <v>25</v>
      </c>
      <c r="L11531" s="72" t="s">
        <v>191</v>
      </c>
      <c r="M11531" s="72"/>
    </row>
    <row r="11532" spans="2:13" x14ac:dyDescent="0.25">
      <c r="B11532" s="72" t="s">
        <v>12</v>
      </c>
      <c r="C11532" s="72" t="s">
        <v>13</v>
      </c>
      <c r="D11532" s="72" t="s">
        <v>14</v>
      </c>
      <c r="E11532" s="72" t="s">
        <v>68</v>
      </c>
      <c r="F11532" s="73">
        <v>-826</v>
      </c>
      <c r="G11532" s="72" t="s">
        <v>16</v>
      </c>
      <c r="H11532" s="72" t="s">
        <v>17</v>
      </c>
      <c r="I11532" s="72" t="s">
        <v>18</v>
      </c>
      <c r="J11532" s="72" t="s">
        <v>19</v>
      </c>
      <c r="K11532" s="72" t="s">
        <v>25</v>
      </c>
      <c r="L11532" s="72" t="s">
        <v>220</v>
      </c>
      <c r="M11532" s="72"/>
    </row>
    <row r="11533" spans="2:13" x14ac:dyDescent="0.25">
      <c r="B11533" s="72" t="s">
        <v>12</v>
      </c>
      <c r="C11533" s="72" t="s">
        <v>13</v>
      </c>
      <c r="D11533" s="72" t="s">
        <v>14</v>
      </c>
      <c r="E11533" s="72" t="s">
        <v>27</v>
      </c>
      <c r="F11533" s="73">
        <v>7830</v>
      </c>
      <c r="G11533" s="72" t="s">
        <v>16</v>
      </c>
      <c r="H11533" s="72" t="s">
        <v>24</v>
      </c>
      <c r="I11533" s="72" t="s">
        <v>48</v>
      </c>
      <c r="J11533" s="72" t="s">
        <v>19</v>
      </c>
      <c r="K11533" s="72" t="s">
        <v>102</v>
      </c>
      <c r="L11533" s="72" t="s">
        <v>103</v>
      </c>
      <c r="M11533" s="72" t="s">
        <v>57</v>
      </c>
    </row>
    <row r="11534" spans="2:13" x14ac:dyDescent="0.25">
      <c r="B11534" s="72" t="s">
        <v>12</v>
      </c>
      <c r="C11534" s="72" t="s">
        <v>13</v>
      </c>
      <c r="D11534" s="72" t="s">
        <v>14</v>
      </c>
      <c r="E11534" s="72" t="s">
        <v>15</v>
      </c>
      <c r="F11534" s="73">
        <v>498729</v>
      </c>
      <c r="G11534" s="72" t="s">
        <v>16</v>
      </c>
      <c r="H11534" s="72" t="s">
        <v>24</v>
      </c>
      <c r="I11534" s="72" t="s">
        <v>18</v>
      </c>
      <c r="J11534" s="72" t="s">
        <v>19</v>
      </c>
      <c r="K11534" s="72" t="s">
        <v>43</v>
      </c>
      <c r="L11534" s="72" t="s">
        <v>501</v>
      </c>
      <c r="M11534" s="72" t="s">
        <v>67</v>
      </c>
    </row>
    <row r="11535" spans="2:13" x14ac:dyDescent="0.25">
      <c r="B11535" s="72" t="s">
        <v>12</v>
      </c>
      <c r="C11535" s="72" t="s">
        <v>13</v>
      </c>
      <c r="D11535" s="72" t="s">
        <v>14</v>
      </c>
      <c r="E11535" s="72" t="s">
        <v>132</v>
      </c>
      <c r="F11535" s="73">
        <v>477611</v>
      </c>
      <c r="G11535" s="72" t="s">
        <v>16</v>
      </c>
      <c r="H11535" s="72" t="s">
        <v>17</v>
      </c>
      <c r="I11535" s="72" t="s">
        <v>18</v>
      </c>
      <c r="J11535" s="72" t="s">
        <v>19</v>
      </c>
      <c r="K11535" s="72" t="s">
        <v>25</v>
      </c>
      <c r="L11535" s="72" t="s">
        <v>219</v>
      </c>
      <c r="M11535" s="72" t="s">
        <v>133</v>
      </c>
    </row>
    <row r="11536" spans="2:13" x14ac:dyDescent="0.25">
      <c r="B11536" s="72" t="s">
        <v>12</v>
      </c>
      <c r="C11536" s="72" t="s">
        <v>13</v>
      </c>
      <c r="D11536" s="72" t="s">
        <v>14</v>
      </c>
      <c r="E11536" s="72" t="s">
        <v>65</v>
      </c>
      <c r="F11536" s="73">
        <v>145647</v>
      </c>
      <c r="G11536" s="72" t="s">
        <v>16</v>
      </c>
      <c r="H11536" s="72" t="s">
        <v>24</v>
      </c>
      <c r="I11536" s="72" t="s">
        <v>18</v>
      </c>
      <c r="J11536" s="72" t="s">
        <v>19</v>
      </c>
      <c r="K11536" s="72" t="s">
        <v>130</v>
      </c>
      <c r="L11536" s="72" t="s">
        <v>147</v>
      </c>
      <c r="M11536" s="72" t="s">
        <v>133</v>
      </c>
    </row>
    <row r="11537" spans="2:13" x14ac:dyDescent="0.25">
      <c r="B11537" s="72" t="s">
        <v>12</v>
      </c>
      <c r="C11537" s="72" t="s">
        <v>13</v>
      </c>
      <c r="D11537" s="72" t="s">
        <v>14</v>
      </c>
      <c r="E11537" s="72" t="s">
        <v>132</v>
      </c>
      <c r="F11537" s="73">
        <v>45143</v>
      </c>
      <c r="G11537" s="72" t="s">
        <v>16</v>
      </c>
      <c r="H11537" s="72" t="s">
        <v>17</v>
      </c>
      <c r="I11537" s="72" t="s">
        <v>18</v>
      </c>
      <c r="J11537" s="72" t="s">
        <v>19</v>
      </c>
      <c r="K11537" s="72" t="s">
        <v>25</v>
      </c>
      <c r="L11537" s="72" t="s">
        <v>26</v>
      </c>
      <c r="M11537" s="72" t="s">
        <v>67</v>
      </c>
    </row>
    <row r="11538" spans="2:13" x14ac:dyDescent="0.25">
      <c r="B11538" s="72" t="s">
        <v>12</v>
      </c>
      <c r="C11538" s="72" t="s">
        <v>13</v>
      </c>
      <c r="D11538" s="72" t="s">
        <v>14</v>
      </c>
      <c r="E11538" s="72" t="s">
        <v>79</v>
      </c>
      <c r="F11538" s="73">
        <v>-4608</v>
      </c>
      <c r="G11538" s="72" t="s">
        <v>16</v>
      </c>
      <c r="H11538" s="72" t="s">
        <v>24</v>
      </c>
      <c r="I11538" s="72" t="s">
        <v>18</v>
      </c>
      <c r="J11538" s="72" t="s">
        <v>19</v>
      </c>
      <c r="K11538" s="72" t="s">
        <v>96</v>
      </c>
      <c r="L11538" s="72" t="s">
        <v>172</v>
      </c>
      <c r="M11538" s="72"/>
    </row>
    <row r="11539" spans="2:13" x14ac:dyDescent="0.25">
      <c r="B11539" s="72" t="s">
        <v>12</v>
      </c>
      <c r="C11539" s="72" t="s">
        <v>13</v>
      </c>
      <c r="D11539" s="72" t="s">
        <v>14</v>
      </c>
      <c r="E11539" s="72" t="s">
        <v>79</v>
      </c>
      <c r="F11539" s="73">
        <v>-3758</v>
      </c>
      <c r="G11539" s="72" t="s">
        <v>16</v>
      </c>
      <c r="H11539" s="72" t="s">
        <v>24</v>
      </c>
      <c r="I11539" s="72" t="s">
        <v>18</v>
      </c>
      <c r="J11539" s="72" t="s">
        <v>19</v>
      </c>
      <c r="K11539" s="72" t="s">
        <v>20</v>
      </c>
      <c r="L11539" s="72" t="s">
        <v>34</v>
      </c>
      <c r="M11539" s="72"/>
    </row>
    <row r="11540" spans="2:13" x14ac:dyDescent="0.25">
      <c r="B11540" s="72" t="s">
        <v>12</v>
      </c>
      <c r="C11540" s="72" t="s">
        <v>13</v>
      </c>
      <c r="D11540" s="72" t="s">
        <v>14</v>
      </c>
      <c r="E11540" s="72" t="s">
        <v>55</v>
      </c>
      <c r="F11540" s="73">
        <v>19549</v>
      </c>
      <c r="G11540" s="72" t="s">
        <v>16</v>
      </c>
      <c r="H11540" s="72" t="s">
        <v>24</v>
      </c>
      <c r="I11540" s="72" t="s">
        <v>18</v>
      </c>
      <c r="J11540" s="72" t="s">
        <v>19</v>
      </c>
      <c r="K11540" s="72" t="s">
        <v>25</v>
      </c>
      <c r="L11540" s="72" t="s">
        <v>448</v>
      </c>
      <c r="M11540" s="72" t="s">
        <v>112</v>
      </c>
    </row>
    <row r="11541" spans="2:13" x14ac:dyDescent="0.25">
      <c r="B11541" s="72" t="s">
        <v>12</v>
      </c>
      <c r="C11541" s="72" t="s">
        <v>13</v>
      </c>
      <c r="D11541" s="72" t="s">
        <v>14</v>
      </c>
      <c r="E11541" s="72" t="s">
        <v>146</v>
      </c>
      <c r="F11541" s="73">
        <v>-92854</v>
      </c>
      <c r="G11541" s="72" t="s">
        <v>16</v>
      </c>
      <c r="H11541" s="72" t="s">
        <v>24</v>
      </c>
      <c r="I11541" s="72" t="s">
        <v>18</v>
      </c>
      <c r="J11541" s="72" t="s">
        <v>19</v>
      </c>
      <c r="K11541" s="72" t="s">
        <v>37</v>
      </c>
      <c r="L11541" s="72" t="s">
        <v>291</v>
      </c>
      <c r="M11541" s="72"/>
    </row>
    <row r="11542" spans="2:13" x14ac:dyDescent="0.25">
      <c r="B11542" s="72" t="s">
        <v>12</v>
      </c>
      <c r="C11542" s="72" t="s">
        <v>13</v>
      </c>
      <c r="D11542" s="72" t="s">
        <v>14</v>
      </c>
      <c r="E11542" s="72" t="s">
        <v>36</v>
      </c>
      <c r="F11542" s="73">
        <v>216920</v>
      </c>
      <c r="G11542" s="72" t="s">
        <v>16</v>
      </c>
      <c r="H11542" s="72" t="s">
        <v>24</v>
      </c>
      <c r="I11542" s="72" t="s">
        <v>18</v>
      </c>
      <c r="J11542" s="72" t="s">
        <v>19</v>
      </c>
      <c r="K11542" s="72" t="s">
        <v>25</v>
      </c>
      <c r="L11542" s="72" t="s">
        <v>286</v>
      </c>
      <c r="M11542" s="72" t="s">
        <v>47</v>
      </c>
    </row>
    <row r="11543" spans="2:13" x14ac:dyDescent="0.25">
      <c r="B11543" s="72" t="s">
        <v>12</v>
      </c>
      <c r="C11543" s="72" t="s">
        <v>13</v>
      </c>
      <c r="D11543" s="72" t="s">
        <v>14</v>
      </c>
      <c r="E11543" s="72" t="s">
        <v>27</v>
      </c>
      <c r="F11543" s="73">
        <v>503733</v>
      </c>
      <c r="G11543" s="72" t="s">
        <v>16</v>
      </c>
      <c r="H11543" s="72" t="s">
        <v>24</v>
      </c>
      <c r="I11543" s="72" t="s">
        <v>18</v>
      </c>
      <c r="J11543" s="72" t="s">
        <v>19</v>
      </c>
      <c r="K11543" s="72" t="s">
        <v>37</v>
      </c>
      <c r="L11543" s="72" t="s">
        <v>285</v>
      </c>
      <c r="M11543" s="72" t="s">
        <v>57</v>
      </c>
    </row>
    <row r="11544" spans="2:13" x14ac:dyDescent="0.25">
      <c r="B11544" s="72" t="s">
        <v>12</v>
      </c>
      <c r="C11544" s="72" t="s">
        <v>13</v>
      </c>
      <c r="D11544" s="72" t="s">
        <v>14</v>
      </c>
      <c r="E11544" s="72" t="s">
        <v>94</v>
      </c>
      <c r="F11544" s="73">
        <v>2803</v>
      </c>
      <c r="G11544" s="72" t="s">
        <v>16</v>
      </c>
      <c r="H11544" s="72" t="s">
        <v>17</v>
      </c>
      <c r="I11544" s="72" t="s">
        <v>48</v>
      </c>
      <c r="J11544" s="72" t="s">
        <v>19</v>
      </c>
      <c r="K11544" s="72" t="s">
        <v>49</v>
      </c>
      <c r="L11544" s="72" t="s">
        <v>208</v>
      </c>
      <c r="M11544" s="72"/>
    </row>
    <row r="11545" spans="2:13" x14ac:dyDescent="0.25">
      <c r="B11545" s="72" t="s">
        <v>12</v>
      </c>
      <c r="C11545" s="72" t="s">
        <v>13</v>
      </c>
      <c r="D11545" s="72" t="s">
        <v>14</v>
      </c>
      <c r="E11545" s="72" t="s">
        <v>353</v>
      </c>
      <c r="F11545" s="73">
        <v>8950</v>
      </c>
      <c r="G11545" s="72" t="s">
        <v>16</v>
      </c>
      <c r="H11545" s="72" t="s">
        <v>24</v>
      </c>
      <c r="I11545" s="72" t="s">
        <v>18</v>
      </c>
      <c r="J11545" s="72" t="s">
        <v>19</v>
      </c>
      <c r="K11545" s="72" t="s">
        <v>102</v>
      </c>
      <c r="L11545" s="72" t="s">
        <v>103</v>
      </c>
      <c r="M11545" s="72" t="s">
        <v>133</v>
      </c>
    </row>
    <row r="11546" spans="2:13" x14ac:dyDescent="0.25">
      <c r="B11546" s="72" t="s">
        <v>12</v>
      </c>
      <c r="C11546" s="72" t="s">
        <v>13</v>
      </c>
      <c r="D11546" s="72" t="s">
        <v>14</v>
      </c>
      <c r="E11546" s="72" t="s">
        <v>33</v>
      </c>
      <c r="F11546" s="73">
        <v>16628</v>
      </c>
      <c r="G11546" s="72" t="s">
        <v>16</v>
      </c>
      <c r="H11546" s="72" t="s">
        <v>24</v>
      </c>
      <c r="I11546" s="72" t="s">
        <v>18</v>
      </c>
      <c r="J11546" s="72" t="s">
        <v>19</v>
      </c>
      <c r="K11546" s="72" t="s">
        <v>99</v>
      </c>
      <c r="L11546" s="72" t="s">
        <v>543</v>
      </c>
      <c r="M11546" s="72" t="s">
        <v>47</v>
      </c>
    </row>
    <row r="11547" spans="2:13" x14ac:dyDescent="0.25">
      <c r="B11547" s="72" t="s">
        <v>12</v>
      </c>
      <c r="C11547" s="72" t="s">
        <v>13</v>
      </c>
      <c r="D11547" s="72" t="s">
        <v>14</v>
      </c>
      <c r="E11547" s="72" t="s">
        <v>83</v>
      </c>
      <c r="F11547" s="73">
        <v>1429752</v>
      </c>
      <c r="G11547" s="72" t="s">
        <v>16</v>
      </c>
      <c r="H11547" s="72" t="s">
        <v>24</v>
      </c>
      <c r="I11547" s="72" t="s">
        <v>18</v>
      </c>
      <c r="J11547" s="72" t="s">
        <v>19</v>
      </c>
      <c r="K11547" s="72" t="s">
        <v>117</v>
      </c>
      <c r="L11547" s="72" t="s">
        <v>455</v>
      </c>
      <c r="M11547" s="72"/>
    </row>
    <row r="11548" spans="2:13" x14ac:dyDescent="0.25">
      <c r="B11548" s="72" t="s">
        <v>12</v>
      </c>
      <c r="C11548" s="72" t="s">
        <v>13</v>
      </c>
      <c r="D11548" s="72" t="s">
        <v>14</v>
      </c>
      <c r="E11548" s="72" t="s">
        <v>33</v>
      </c>
      <c r="F11548" s="73">
        <v>108863</v>
      </c>
      <c r="G11548" s="72" t="s">
        <v>16</v>
      </c>
      <c r="H11548" s="72" t="s">
        <v>17</v>
      </c>
      <c r="I11548" s="72" t="s">
        <v>18</v>
      </c>
      <c r="J11548" s="72" t="s">
        <v>19</v>
      </c>
      <c r="K11548" s="72" t="s">
        <v>108</v>
      </c>
      <c r="L11548" s="72" t="s">
        <v>109</v>
      </c>
      <c r="M11548" s="72" t="s">
        <v>47</v>
      </c>
    </row>
    <row r="11549" spans="2:13" x14ac:dyDescent="0.25">
      <c r="B11549" s="72" t="s">
        <v>12</v>
      </c>
      <c r="C11549" s="72" t="s">
        <v>13</v>
      </c>
      <c r="D11549" s="72" t="s">
        <v>14</v>
      </c>
      <c r="E11549" s="72" t="s">
        <v>45</v>
      </c>
      <c r="F11549" s="73">
        <v>319518</v>
      </c>
      <c r="G11549" s="72" t="s">
        <v>16</v>
      </c>
      <c r="H11549" s="72" t="s">
        <v>24</v>
      </c>
      <c r="I11549" s="72" t="s">
        <v>18</v>
      </c>
      <c r="J11549" s="72" t="s">
        <v>19</v>
      </c>
      <c r="K11549" s="72" t="s">
        <v>37</v>
      </c>
      <c r="L11549" s="72" t="s">
        <v>333</v>
      </c>
      <c r="M11549" s="72" t="s">
        <v>35</v>
      </c>
    </row>
    <row r="11550" spans="2:13" x14ac:dyDescent="0.25">
      <c r="B11550" s="72" t="s">
        <v>12</v>
      </c>
      <c r="C11550" s="72" t="s">
        <v>13</v>
      </c>
      <c r="D11550" s="72" t="s">
        <v>14</v>
      </c>
      <c r="E11550" s="72" t="s">
        <v>23</v>
      </c>
      <c r="F11550" s="73">
        <v>-143</v>
      </c>
      <c r="G11550" s="72" t="s">
        <v>16</v>
      </c>
      <c r="H11550" s="72" t="s">
        <v>24</v>
      </c>
      <c r="I11550" s="72" t="s">
        <v>18</v>
      </c>
      <c r="J11550" s="72" t="s">
        <v>19</v>
      </c>
      <c r="K11550" s="72" t="s">
        <v>117</v>
      </c>
      <c r="L11550" s="72" t="s">
        <v>520</v>
      </c>
      <c r="M11550" s="72"/>
    </row>
    <row r="11551" spans="2:13" x14ac:dyDescent="0.25">
      <c r="B11551" s="72" t="s">
        <v>12</v>
      </c>
      <c r="C11551" s="72" t="s">
        <v>13</v>
      </c>
      <c r="D11551" s="72" t="s">
        <v>14</v>
      </c>
      <c r="E11551" s="72" t="s">
        <v>83</v>
      </c>
      <c r="F11551" s="73">
        <v>6675</v>
      </c>
      <c r="G11551" s="72" t="s">
        <v>16</v>
      </c>
      <c r="H11551" s="72" t="s">
        <v>24</v>
      </c>
      <c r="I11551" s="72" t="s">
        <v>18</v>
      </c>
      <c r="J11551" s="72" t="s">
        <v>19</v>
      </c>
      <c r="K11551" s="72" t="s">
        <v>37</v>
      </c>
      <c r="L11551" s="72" t="s">
        <v>287</v>
      </c>
      <c r="M11551" s="72"/>
    </row>
    <row r="11552" spans="2:13" x14ac:dyDescent="0.25">
      <c r="B11552" s="72" t="s">
        <v>12</v>
      </c>
      <c r="C11552" s="72" t="s">
        <v>13</v>
      </c>
      <c r="D11552" s="72" t="s">
        <v>14</v>
      </c>
      <c r="E11552" s="72" t="s">
        <v>27</v>
      </c>
      <c r="F11552" s="73">
        <v>756178</v>
      </c>
      <c r="G11552" s="72" t="s">
        <v>16</v>
      </c>
      <c r="H11552" s="72" t="s">
        <v>24</v>
      </c>
      <c r="I11552" s="72" t="s">
        <v>18</v>
      </c>
      <c r="J11552" s="72" t="s">
        <v>19</v>
      </c>
      <c r="K11552" s="72" t="s">
        <v>185</v>
      </c>
      <c r="L11552" s="72" t="s">
        <v>186</v>
      </c>
      <c r="M11552" s="72" t="s">
        <v>29</v>
      </c>
    </row>
    <row r="11553" spans="2:13" x14ac:dyDescent="0.25">
      <c r="B11553" s="72" t="s">
        <v>12</v>
      </c>
      <c r="C11553" s="72" t="s">
        <v>13</v>
      </c>
      <c r="D11553" s="72" t="s">
        <v>14</v>
      </c>
      <c r="E11553" s="72" t="s">
        <v>36</v>
      </c>
      <c r="F11553" s="73">
        <v>2381538</v>
      </c>
      <c r="G11553" s="72" t="s">
        <v>16</v>
      </c>
      <c r="H11553" s="72" t="s">
        <v>24</v>
      </c>
      <c r="I11553" s="72" t="s">
        <v>18</v>
      </c>
      <c r="J11553" s="72" t="s">
        <v>19</v>
      </c>
      <c r="K11553" s="72" t="s">
        <v>37</v>
      </c>
      <c r="L11553" s="72" t="s">
        <v>491</v>
      </c>
      <c r="M11553" s="72" t="s">
        <v>57</v>
      </c>
    </row>
    <row r="11554" spans="2:13" x14ac:dyDescent="0.25">
      <c r="B11554" s="72" t="s">
        <v>12</v>
      </c>
      <c r="C11554" s="72" t="s">
        <v>13</v>
      </c>
      <c r="D11554" s="72" t="s">
        <v>14</v>
      </c>
      <c r="E11554" s="72" t="s">
        <v>144</v>
      </c>
      <c r="F11554" s="73">
        <v>324890</v>
      </c>
      <c r="G11554" s="72" t="s">
        <v>16</v>
      </c>
      <c r="H11554" s="72" t="s">
        <v>24</v>
      </c>
      <c r="I11554" s="72" t="s">
        <v>18</v>
      </c>
      <c r="J11554" s="72" t="s">
        <v>19</v>
      </c>
      <c r="K11554" s="72" t="s">
        <v>99</v>
      </c>
      <c r="L11554" s="72" t="s">
        <v>366</v>
      </c>
      <c r="M11554" s="72" t="s">
        <v>184</v>
      </c>
    </row>
    <row r="11555" spans="2:13" x14ac:dyDescent="0.25">
      <c r="B11555" s="72" t="s">
        <v>12</v>
      </c>
      <c r="C11555" s="72" t="s">
        <v>13</v>
      </c>
      <c r="D11555" s="72" t="s">
        <v>14</v>
      </c>
      <c r="E11555" s="72" t="s">
        <v>123</v>
      </c>
      <c r="F11555" s="73">
        <v>-75</v>
      </c>
      <c r="G11555" s="72" t="s">
        <v>16</v>
      </c>
      <c r="H11555" s="72" t="s">
        <v>24</v>
      </c>
      <c r="I11555" s="72" t="s">
        <v>18</v>
      </c>
      <c r="J11555" s="72" t="s">
        <v>19</v>
      </c>
      <c r="K11555" s="72" t="s">
        <v>37</v>
      </c>
      <c r="L11555" s="72" t="s">
        <v>257</v>
      </c>
      <c r="M11555" s="72"/>
    </row>
    <row r="11556" spans="2:13" x14ac:dyDescent="0.25">
      <c r="B11556" s="72" t="s">
        <v>12</v>
      </c>
      <c r="C11556" s="72" t="s">
        <v>13</v>
      </c>
      <c r="D11556" s="72" t="s">
        <v>14</v>
      </c>
      <c r="E11556" s="72" t="s">
        <v>256</v>
      </c>
      <c r="F11556" s="73">
        <v>-20575</v>
      </c>
      <c r="G11556" s="72" t="s">
        <v>16</v>
      </c>
      <c r="H11556" s="72" t="s">
        <v>24</v>
      </c>
      <c r="I11556" s="72" t="s">
        <v>18</v>
      </c>
      <c r="J11556" s="72" t="s">
        <v>19</v>
      </c>
      <c r="K11556" s="72" t="s">
        <v>49</v>
      </c>
      <c r="L11556" s="72" t="s">
        <v>288</v>
      </c>
      <c r="M11556" s="72"/>
    </row>
    <row r="11557" spans="2:13" x14ac:dyDescent="0.25">
      <c r="B11557" s="72" t="s">
        <v>12</v>
      </c>
      <c r="C11557" s="72" t="s">
        <v>13</v>
      </c>
      <c r="D11557" s="72" t="s">
        <v>14</v>
      </c>
      <c r="E11557" s="72" t="s">
        <v>55</v>
      </c>
      <c r="F11557" s="73">
        <v>981609</v>
      </c>
      <c r="G11557" s="72" t="s">
        <v>16</v>
      </c>
      <c r="H11557" s="72" t="s">
        <v>24</v>
      </c>
      <c r="I11557" s="72" t="s">
        <v>18</v>
      </c>
      <c r="J11557" s="72" t="s">
        <v>19</v>
      </c>
      <c r="K11557" s="72" t="s">
        <v>37</v>
      </c>
      <c r="L11557" s="72" t="s">
        <v>119</v>
      </c>
      <c r="M11557" s="72" t="s">
        <v>112</v>
      </c>
    </row>
    <row r="11558" spans="2:13" x14ac:dyDescent="0.25">
      <c r="B11558" s="72" t="s">
        <v>12</v>
      </c>
      <c r="C11558" s="72" t="s">
        <v>13</v>
      </c>
      <c r="D11558" s="72" t="s">
        <v>14</v>
      </c>
      <c r="E11558" s="72" t="s">
        <v>58</v>
      </c>
      <c r="F11558" s="73">
        <v>38356</v>
      </c>
      <c r="G11558" s="72" t="s">
        <v>16</v>
      </c>
      <c r="H11558" s="72" t="s">
        <v>17</v>
      </c>
      <c r="I11558" s="72" t="s">
        <v>18</v>
      </c>
      <c r="J11558" s="72" t="s">
        <v>19</v>
      </c>
      <c r="K11558" s="72" t="s">
        <v>20</v>
      </c>
      <c r="L11558" s="72" t="s">
        <v>199</v>
      </c>
      <c r="M11558" s="72" t="s">
        <v>57</v>
      </c>
    </row>
    <row r="11559" spans="2:13" x14ac:dyDescent="0.25">
      <c r="B11559" s="72" t="s">
        <v>12</v>
      </c>
      <c r="C11559" s="72" t="s">
        <v>13</v>
      </c>
      <c r="D11559" s="72" t="s">
        <v>14</v>
      </c>
      <c r="E11559" s="72" t="s">
        <v>68</v>
      </c>
      <c r="F11559" s="73">
        <v>-161352</v>
      </c>
      <c r="G11559" s="72" t="s">
        <v>16</v>
      </c>
      <c r="H11559" s="72" t="s">
        <v>24</v>
      </c>
      <c r="I11559" s="72" t="s">
        <v>18</v>
      </c>
      <c r="J11559" s="72" t="s">
        <v>19</v>
      </c>
      <c r="K11559" s="72" t="s">
        <v>37</v>
      </c>
      <c r="L11559" s="72" t="s">
        <v>90</v>
      </c>
      <c r="M11559" s="72"/>
    </row>
    <row r="11560" spans="2:13" x14ac:dyDescent="0.25">
      <c r="B11560" s="72" t="s">
        <v>12</v>
      </c>
      <c r="C11560" s="72" t="s">
        <v>13</v>
      </c>
      <c r="D11560" s="72" t="s">
        <v>14</v>
      </c>
      <c r="E11560" s="72" t="s">
        <v>123</v>
      </c>
      <c r="F11560" s="73">
        <v>-1213</v>
      </c>
      <c r="G11560" s="72" t="s">
        <v>16</v>
      </c>
      <c r="H11560" s="72" t="s">
        <v>24</v>
      </c>
      <c r="I11560" s="72" t="s">
        <v>18</v>
      </c>
      <c r="J11560" s="72" t="s">
        <v>19</v>
      </c>
      <c r="K11560" s="72" t="s">
        <v>37</v>
      </c>
      <c r="L11560" s="72" t="s">
        <v>422</v>
      </c>
      <c r="M11560" s="72"/>
    </row>
    <row r="11561" spans="2:13" x14ac:dyDescent="0.25">
      <c r="B11561" s="72" t="s">
        <v>12</v>
      </c>
      <c r="C11561" s="72" t="s">
        <v>13</v>
      </c>
      <c r="D11561" s="72" t="s">
        <v>14</v>
      </c>
      <c r="E11561" s="72" t="s">
        <v>83</v>
      </c>
      <c r="F11561" s="73">
        <v>135571</v>
      </c>
      <c r="G11561" s="72" t="s">
        <v>16</v>
      </c>
      <c r="H11561" s="72" t="s">
        <v>17</v>
      </c>
      <c r="I11561" s="72" t="s">
        <v>18</v>
      </c>
      <c r="J11561" s="72" t="s">
        <v>19</v>
      </c>
      <c r="K11561" s="72" t="s">
        <v>25</v>
      </c>
      <c r="L11561" s="72" t="s">
        <v>420</v>
      </c>
      <c r="M11561" s="72"/>
    </row>
    <row r="11562" spans="2:13" x14ac:dyDescent="0.25">
      <c r="B11562" s="72" t="s">
        <v>12</v>
      </c>
      <c r="C11562" s="72" t="s">
        <v>13</v>
      </c>
      <c r="D11562" s="72" t="s">
        <v>14</v>
      </c>
      <c r="E11562" s="72" t="s">
        <v>15</v>
      </c>
      <c r="F11562" s="73">
        <v>567073</v>
      </c>
      <c r="G11562" s="72" t="s">
        <v>16</v>
      </c>
      <c r="H11562" s="72" t="s">
        <v>24</v>
      </c>
      <c r="I11562" s="72" t="s">
        <v>18</v>
      </c>
      <c r="J11562" s="72" t="s">
        <v>19</v>
      </c>
      <c r="K11562" s="72" t="s">
        <v>25</v>
      </c>
      <c r="L11562" s="72" t="s">
        <v>364</v>
      </c>
      <c r="M11562" s="72" t="s">
        <v>133</v>
      </c>
    </row>
    <row r="11563" spans="2:13" x14ac:dyDescent="0.25">
      <c r="B11563" s="72" t="s">
        <v>12</v>
      </c>
      <c r="C11563" s="72" t="s">
        <v>13</v>
      </c>
      <c r="D11563" s="72" t="s">
        <v>14</v>
      </c>
      <c r="E11563" s="72" t="s">
        <v>27</v>
      </c>
      <c r="F11563" s="73">
        <v>60424</v>
      </c>
      <c r="G11563" s="72" t="s">
        <v>16</v>
      </c>
      <c r="H11563" s="72" t="s">
        <v>24</v>
      </c>
      <c r="I11563" s="72" t="s">
        <v>48</v>
      </c>
      <c r="J11563" s="72" t="s">
        <v>19</v>
      </c>
      <c r="K11563" s="72" t="s">
        <v>43</v>
      </c>
      <c r="L11563" s="72" t="s">
        <v>163</v>
      </c>
      <c r="M11563" s="72" t="s">
        <v>57</v>
      </c>
    </row>
    <row r="11564" spans="2:13" x14ac:dyDescent="0.25">
      <c r="B11564" s="72" t="s">
        <v>12</v>
      </c>
      <c r="C11564" s="72" t="s">
        <v>13</v>
      </c>
      <c r="D11564" s="72" t="s">
        <v>14</v>
      </c>
      <c r="E11564" s="72" t="s">
        <v>152</v>
      </c>
      <c r="F11564" s="73">
        <v>-5934</v>
      </c>
      <c r="G11564" s="72" t="s">
        <v>16</v>
      </c>
      <c r="H11564" s="72" t="s">
        <v>17</v>
      </c>
      <c r="I11564" s="72" t="s">
        <v>18</v>
      </c>
      <c r="J11564" s="72" t="s">
        <v>19</v>
      </c>
      <c r="K11564" s="72" t="s">
        <v>25</v>
      </c>
      <c r="L11564" s="72" t="s">
        <v>244</v>
      </c>
      <c r="M11564" s="72"/>
    </row>
    <row r="11565" spans="2:13" x14ac:dyDescent="0.25">
      <c r="B11565" s="72" t="s">
        <v>12</v>
      </c>
      <c r="C11565" s="72" t="s">
        <v>13</v>
      </c>
      <c r="D11565" s="72" t="s">
        <v>14</v>
      </c>
      <c r="E11565" s="72" t="s">
        <v>123</v>
      </c>
      <c r="F11565" s="73">
        <v>-2822</v>
      </c>
      <c r="G11565" s="72" t="s">
        <v>16</v>
      </c>
      <c r="H11565" s="72" t="s">
        <v>24</v>
      </c>
      <c r="I11565" s="72" t="s">
        <v>18</v>
      </c>
      <c r="J11565" s="72" t="s">
        <v>19</v>
      </c>
      <c r="K11565" s="72" t="s">
        <v>99</v>
      </c>
      <c r="L11565" s="72" t="s">
        <v>263</v>
      </c>
      <c r="M11565" s="72"/>
    </row>
    <row r="11566" spans="2:13" x14ac:dyDescent="0.25">
      <c r="B11566" s="72" t="s">
        <v>12</v>
      </c>
      <c r="C11566" s="72" t="s">
        <v>13</v>
      </c>
      <c r="D11566" s="72" t="s">
        <v>14</v>
      </c>
      <c r="E11566" s="72" t="s">
        <v>258</v>
      </c>
      <c r="F11566" s="73">
        <v>1096916</v>
      </c>
      <c r="G11566" s="72" t="s">
        <v>16</v>
      </c>
      <c r="H11566" s="72" t="s">
        <v>17</v>
      </c>
      <c r="I11566" s="72" t="s">
        <v>18</v>
      </c>
      <c r="J11566" s="72" t="s">
        <v>19</v>
      </c>
      <c r="K11566" s="72" t="s">
        <v>25</v>
      </c>
      <c r="L11566" s="72" t="s">
        <v>174</v>
      </c>
      <c r="M11566" s="72" t="s">
        <v>303</v>
      </c>
    </row>
    <row r="11567" spans="2:13" x14ac:dyDescent="0.25">
      <c r="B11567" s="72" t="s">
        <v>12</v>
      </c>
      <c r="C11567" s="72" t="s">
        <v>13</v>
      </c>
      <c r="D11567" s="72" t="s">
        <v>14</v>
      </c>
      <c r="E11567" s="72" t="s">
        <v>51</v>
      </c>
      <c r="F11567" s="73">
        <v>2487</v>
      </c>
      <c r="G11567" s="72" t="s">
        <v>16</v>
      </c>
      <c r="H11567" s="72" t="s">
        <v>17</v>
      </c>
      <c r="I11567" s="72" t="s">
        <v>18</v>
      </c>
      <c r="J11567" s="72" t="s">
        <v>19</v>
      </c>
      <c r="K11567" s="72" t="s">
        <v>25</v>
      </c>
      <c r="L11567" s="72" t="s">
        <v>451</v>
      </c>
      <c r="M11567" s="72"/>
    </row>
    <row r="11568" spans="2:13" x14ac:dyDescent="0.25">
      <c r="B11568" s="72" t="s">
        <v>12</v>
      </c>
      <c r="C11568" s="72" t="s">
        <v>13</v>
      </c>
      <c r="D11568" s="72" t="s">
        <v>14</v>
      </c>
      <c r="E11568" s="72" t="s">
        <v>94</v>
      </c>
      <c r="F11568" s="73">
        <v>3117</v>
      </c>
      <c r="G11568" s="72" t="s">
        <v>16</v>
      </c>
      <c r="H11568" s="72" t="s">
        <v>24</v>
      </c>
      <c r="I11568" s="72" t="s">
        <v>48</v>
      </c>
      <c r="J11568" s="72" t="s">
        <v>19</v>
      </c>
      <c r="K11568" s="72" t="s">
        <v>37</v>
      </c>
      <c r="L11568" s="72" t="s">
        <v>291</v>
      </c>
      <c r="M11568" s="72"/>
    </row>
    <row r="11569" spans="2:13" x14ac:dyDescent="0.25">
      <c r="B11569" s="72" t="s">
        <v>12</v>
      </c>
      <c r="C11569" s="72" t="s">
        <v>13</v>
      </c>
      <c r="D11569" s="72" t="s">
        <v>14</v>
      </c>
      <c r="E11569" s="72" t="s">
        <v>79</v>
      </c>
      <c r="F11569" s="73">
        <v>-255</v>
      </c>
      <c r="G11569" s="72" t="s">
        <v>16</v>
      </c>
      <c r="H11569" s="72" t="s">
        <v>24</v>
      </c>
      <c r="I11569" s="72" t="s">
        <v>18</v>
      </c>
      <c r="J11569" s="72" t="s">
        <v>19</v>
      </c>
      <c r="K11569" s="72" t="s">
        <v>117</v>
      </c>
      <c r="L11569" s="72" t="s">
        <v>369</v>
      </c>
      <c r="M11569" s="72"/>
    </row>
    <row r="11570" spans="2:13" x14ac:dyDescent="0.25">
      <c r="B11570" s="72" t="s">
        <v>12</v>
      </c>
      <c r="C11570" s="72" t="s">
        <v>13</v>
      </c>
      <c r="D11570" s="72" t="s">
        <v>14</v>
      </c>
      <c r="E11570" s="72" t="s">
        <v>55</v>
      </c>
      <c r="F11570" s="73">
        <v>5734514</v>
      </c>
      <c r="G11570" s="72" t="s">
        <v>16</v>
      </c>
      <c r="H11570" s="72" t="s">
        <v>17</v>
      </c>
      <c r="I11570" s="72" t="s">
        <v>18</v>
      </c>
      <c r="J11570" s="72" t="s">
        <v>19</v>
      </c>
      <c r="K11570" s="72" t="s">
        <v>25</v>
      </c>
      <c r="L11570" s="72" t="s">
        <v>459</v>
      </c>
      <c r="M11570" s="72" t="s">
        <v>57</v>
      </c>
    </row>
    <row r="11571" spans="2:13" x14ac:dyDescent="0.25">
      <c r="B11571" s="72" t="s">
        <v>12</v>
      </c>
      <c r="C11571" s="72" t="s">
        <v>13</v>
      </c>
      <c r="D11571" s="72" t="s">
        <v>14</v>
      </c>
      <c r="E11571" s="72" t="s">
        <v>36</v>
      </c>
      <c r="F11571" s="73">
        <v>22198</v>
      </c>
      <c r="G11571" s="72" t="s">
        <v>16</v>
      </c>
      <c r="H11571" s="72" t="s">
        <v>24</v>
      </c>
      <c r="I11571" s="72" t="s">
        <v>18</v>
      </c>
      <c r="J11571" s="72" t="s">
        <v>19</v>
      </c>
      <c r="K11571" s="72" t="s">
        <v>20</v>
      </c>
      <c r="L11571" s="72" t="s">
        <v>98</v>
      </c>
      <c r="M11571" s="72" t="s">
        <v>57</v>
      </c>
    </row>
    <row r="11572" spans="2:13" x14ac:dyDescent="0.25">
      <c r="B11572" s="72" t="s">
        <v>12</v>
      </c>
      <c r="C11572" s="72" t="s">
        <v>13</v>
      </c>
      <c r="D11572" s="72" t="s">
        <v>14</v>
      </c>
      <c r="E11572" s="72" t="s">
        <v>156</v>
      </c>
      <c r="F11572" s="73">
        <v>147427</v>
      </c>
      <c r="G11572" s="72" t="s">
        <v>16</v>
      </c>
      <c r="H11572" s="72" t="s">
        <v>24</v>
      </c>
      <c r="I11572" s="72" t="s">
        <v>18</v>
      </c>
      <c r="J11572" s="72" t="s">
        <v>19</v>
      </c>
      <c r="K11572" s="72" t="s">
        <v>37</v>
      </c>
      <c r="L11572" s="72" t="s">
        <v>193</v>
      </c>
      <c r="M11572" s="72"/>
    </row>
    <row r="11573" spans="2:13" x14ac:dyDescent="0.25">
      <c r="B11573" s="72" t="s">
        <v>12</v>
      </c>
      <c r="C11573" s="72" t="s">
        <v>13</v>
      </c>
      <c r="D11573" s="72" t="s">
        <v>14</v>
      </c>
      <c r="E11573" s="72" t="s">
        <v>41</v>
      </c>
      <c r="F11573" s="73">
        <v>-522</v>
      </c>
      <c r="G11573" s="72" t="s">
        <v>16</v>
      </c>
      <c r="H11573" s="72" t="s">
        <v>24</v>
      </c>
      <c r="I11573" s="72" t="s">
        <v>18</v>
      </c>
      <c r="J11573" s="72" t="s">
        <v>19</v>
      </c>
      <c r="K11573" s="72" t="s">
        <v>37</v>
      </c>
      <c r="L11573" s="72" t="s">
        <v>375</v>
      </c>
      <c r="M11573" s="72"/>
    </row>
    <row r="11574" spans="2:13" x14ac:dyDescent="0.25">
      <c r="B11574" s="72" t="s">
        <v>12</v>
      </c>
      <c r="C11574" s="72" t="s">
        <v>13</v>
      </c>
      <c r="D11574" s="72" t="s">
        <v>14</v>
      </c>
      <c r="E11574" s="72" t="s">
        <v>256</v>
      </c>
      <c r="F11574" s="73">
        <v>-77398</v>
      </c>
      <c r="G11574" s="72" t="s">
        <v>16</v>
      </c>
      <c r="H11574" s="72" t="s">
        <v>24</v>
      </c>
      <c r="I11574" s="72" t="s">
        <v>18</v>
      </c>
      <c r="J11574" s="72" t="s">
        <v>19</v>
      </c>
      <c r="K11574" s="72" t="s">
        <v>43</v>
      </c>
      <c r="L11574" s="72" t="s">
        <v>322</v>
      </c>
      <c r="M11574" s="72"/>
    </row>
    <row r="11575" spans="2:13" x14ac:dyDescent="0.25">
      <c r="B11575" s="72" t="s">
        <v>12</v>
      </c>
      <c r="C11575" s="72" t="s">
        <v>13</v>
      </c>
      <c r="D11575" s="72" t="s">
        <v>14</v>
      </c>
      <c r="E11575" s="72" t="s">
        <v>264</v>
      </c>
      <c r="F11575" s="73">
        <v>46213</v>
      </c>
      <c r="G11575" s="72" t="s">
        <v>16</v>
      </c>
      <c r="H11575" s="72" t="s">
        <v>24</v>
      </c>
      <c r="I11575" s="72" t="s">
        <v>18</v>
      </c>
      <c r="J11575" s="72" t="s">
        <v>19</v>
      </c>
      <c r="K11575" s="72" t="s">
        <v>49</v>
      </c>
      <c r="L11575" s="72" t="s">
        <v>209</v>
      </c>
      <c r="M11575" s="72" t="s">
        <v>62</v>
      </c>
    </row>
    <row r="11576" spans="2:13" x14ac:dyDescent="0.25">
      <c r="B11576" s="72" t="s">
        <v>12</v>
      </c>
      <c r="C11576" s="72" t="s">
        <v>13</v>
      </c>
      <c r="D11576" s="72" t="s">
        <v>14</v>
      </c>
      <c r="E11576" s="72" t="s">
        <v>228</v>
      </c>
      <c r="F11576" s="73">
        <v>133326</v>
      </c>
      <c r="G11576" s="72" t="s">
        <v>16</v>
      </c>
      <c r="H11576" s="72" t="s">
        <v>17</v>
      </c>
      <c r="I11576" s="72" t="s">
        <v>18</v>
      </c>
      <c r="J11576" s="72" t="s">
        <v>19</v>
      </c>
      <c r="K11576" s="72" t="s">
        <v>25</v>
      </c>
      <c r="L11576" s="72" t="s">
        <v>273</v>
      </c>
      <c r="M11576" s="72" t="s">
        <v>62</v>
      </c>
    </row>
    <row r="11577" spans="2:13" x14ac:dyDescent="0.25">
      <c r="B11577" s="72" t="s">
        <v>12</v>
      </c>
      <c r="C11577" s="72" t="s">
        <v>13</v>
      </c>
      <c r="D11577" s="72" t="s">
        <v>14</v>
      </c>
      <c r="E11577" s="72" t="s">
        <v>15</v>
      </c>
      <c r="F11577" s="73">
        <v>1243730</v>
      </c>
      <c r="G11577" s="72" t="s">
        <v>16</v>
      </c>
      <c r="H11577" s="72" t="s">
        <v>17</v>
      </c>
      <c r="I11577" s="72" t="s">
        <v>18</v>
      </c>
      <c r="J11577" s="72" t="s">
        <v>19</v>
      </c>
      <c r="K11577" s="72" t="s">
        <v>20</v>
      </c>
      <c r="L11577" s="72" t="s">
        <v>550</v>
      </c>
      <c r="M11577" s="72" t="s">
        <v>67</v>
      </c>
    </row>
    <row r="11578" spans="2:13" x14ac:dyDescent="0.25">
      <c r="B11578" s="72" t="s">
        <v>12</v>
      </c>
      <c r="C11578" s="72" t="s">
        <v>13</v>
      </c>
      <c r="D11578" s="72" t="s">
        <v>14</v>
      </c>
      <c r="E11578" s="72" t="s">
        <v>123</v>
      </c>
      <c r="F11578" s="73">
        <v>-4622</v>
      </c>
      <c r="G11578" s="72" t="s">
        <v>16</v>
      </c>
      <c r="H11578" s="72" t="s">
        <v>24</v>
      </c>
      <c r="I11578" s="72" t="s">
        <v>18</v>
      </c>
      <c r="J11578" s="72" t="s">
        <v>19</v>
      </c>
      <c r="K11578" s="72" t="s">
        <v>25</v>
      </c>
      <c r="L11578" s="72" t="s">
        <v>198</v>
      </c>
      <c r="M11578" s="72"/>
    </row>
    <row r="11579" spans="2:13" x14ac:dyDescent="0.25">
      <c r="B11579" s="72" t="s">
        <v>12</v>
      </c>
      <c r="C11579" s="72" t="s">
        <v>13</v>
      </c>
      <c r="D11579" s="72" t="s">
        <v>14</v>
      </c>
      <c r="E11579" s="72" t="s">
        <v>68</v>
      </c>
      <c r="F11579" s="73">
        <v>-293</v>
      </c>
      <c r="G11579" s="72" t="s">
        <v>16</v>
      </c>
      <c r="H11579" s="72" t="s">
        <v>17</v>
      </c>
      <c r="I11579" s="72" t="s">
        <v>18</v>
      </c>
      <c r="J11579" s="72" t="s">
        <v>19</v>
      </c>
      <c r="K11579" s="72" t="s">
        <v>25</v>
      </c>
      <c r="L11579" s="72" t="s">
        <v>173</v>
      </c>
      <c r="M11579" s="72"/>
    </row>
    <row r="11580" spans="2:13" x14ac:dyDescent="0.25">
      <c r="B11580" s="72" t="s">
        <v>12</v>
      </c>
      <c r="C11580" s="72" t="s">
        <v>13</v>
      </c>
      <c r="D11580" s="72" t="s">
        <v>14</v>
      </c>
      <c r="E11580" s="72" t="s">
        <v>94</v>
      </c>
      <c r="F11580" s="73">
        <v>2044</v>
      </c>
      <c r="G11580" s="72" t="s">
        <v>16</v>
      </c>
      <c r="H11580" s="72" t="s">
        <v>17</v>
      </c>
      <c r="I11580" s="72" t="s">
        <v>18</v>
      </c>
      <c r="J11580" s="72" t="s">
        <v>19</v>
      </c>
      <c r="K11580" s="72" t="s">
        <v>37</v>
      </c>
      <c r="L11580" s="72" t="s">
        <v>292</v>
      </c>
      <c r="M11580" s="72"/>
    </row>
    <row r="11581" spans="2:13" x14ac:dyDescent="0.25">
      <c r="B11581" s="72" t="s">
        <v>12</v>
      </c>
      <c r="C11581" s="72" t="s">
        <v>13</v>
      </c>
      <c r="D11581" s="72" t="s">
        <v>14</v>
      </c>
      <c r="E11581" s="72" t="s">
        <v>27</v>
      </c>
      <c r="F11581" s="73">
        <v>2770280</v>
      </c>
      <c r="G11581" s="72" t="s">
        <v>16</v>
      </c>
      <c r="H11581" s="72" t="s">
        <v>24</v>
      </c>
      <c r="I11581" s="72" t="s">
        <v>18</v>
      </c>
      <c r="J11581" s="72" t="s">
        <v>19</v>
      </c>
      <c r="K11581" s="72" t="s">
        <v>43</v>
      </c>
      <c r="L11581" s="72" t="s">
        <v>681</v>
      </c>
      <c r="M11581" s="72" t="s">
        <v>29</v>
      </c>
    </row>
    <row r="11582" spans="2:13" x14ac:dyDescent="0.25">
      <c r="B11582" s="72" t="s">
        <v>12</v>
      </c>
      <c r="C11582" s="72" t="s">
        <v>13</v>
      </c>
      <c r="D11582" s="72" t="s">
        <v>14</v>
      </c>
      <c r="E11582" s="72" t="s">
        <v>51</v>
      </c>
      <c r="F11582" s="73">
        <v>75083</v>
      </c>
      <c r="G11582" s="72" t="s">
        <v>16</v>
      </c>
      <c r="H11582" s="72" t="s">
        <v>24</v>
      </c>
      <c r="I11582" s="72" t="s">
        <v>18</v>
      </c>
      <c r="J11582" s="72" t="s">
        <v>19</v>
      </c>
      <c r="K11582" s="72" t="s">
        <v>25</v>
      </c>
      <c r="L11582" s="72" t="s">
        <v>192</v>
      </c>
      <c r="M11582" s="72"/>
    </row>
    <row r="11583" spans="2:13" x14ac:dyDescent="0.25">
      <c r="B11583" s="72" t="s">
        <v>12</v>
      </c>
      <c r="C11583" s="72" t="s">
        <v>13</v>
      </c>
      <c r="D11583" s="72" t="s">
        <v>14</v>
      </c>
      <c r="E11583" s="72" t="s">
        <v>68</v>
      </c>
      <c r="F11583" s="73">
        <v>-115901</v>
      </c>
      <c r="G11583" s="72" t="s">
        <v>16</v>
      </c>
      <c r="H11583" s="72" t="s">
        <v>24</v>
      </c>
      <c r="I11583" s="72" t="s">
        <v>18</v>
      </c>
      <c r="J11583" s="72" t="s">
        <v>19</v>
      </c>
      <c r="K11583" s="72" t="s">
        <v>117</v>
      </c>
      <c r="L11583" s="72" t="s">
        <v>545</v>
      </c>
      <c r="M11583" s="72"/>
    </row>
    <row r="11584" spans="2:13" x14ac:dyDescent="0.25">
      <c r="B11584" s="72" t="s">
        <v>12</v>
      </c>
      <c r="C11584" s="72" t="s">
        <v>13</v>
      </c>
      <c r="D11584" s="72" t="s">
        <v>14</v>
      </c>
      <c r="E11584" s="72" t="s">
        <v>83</v>
      </c>
      <c r="F11584" s="73">
        <v>237048</v>
      </c>
      <c r="G11584" s="72" t="s">
        <v>16</v>
      </c>
      <c r="H11584" s="72" t="s">
        <v>24</v>
      </c>
      <c r="I11584" s="72" t="s">
        <v>18</v>
      </c>
      <c r="J11584" s="72" t="s">
        <v>19</v>
      </c>
      <c r="K11584" s="72" t="s">
        <v>20</v>
      </c>
      <c r="L11584" s="72" t="s">
        <v>629</v>
      </c>
      <c r="M11584" s="72"/>
    </row>
    <row r="11585" spans="2:13" x14ac:dyDescent="0.25">
      <c r="B11585" s="72" t="s">
        <v>12</v>
      </c>
      <c r="C11585" s="72" t="s">
        <v>13</v>
      </c>
      <c r="D11585" s="72" t="s">
        <v>14</v>
      </c>
      <c r="E11585" s="72" t="s">
        <v>51</v>
      </c>
      <c r="F11585" s="73">
        <v>27480</v>
      </c>
      <c r="G11585" s="72" t="s">
        <v>16</v>
      </c>
      <c r="H11585" s="72" t="s">
        <v>24</v>
      </c>
      <c r="I11585" s="72" t="s">
        <v>18</v>
      </c>
      <c r="J11585" s="72" t="s">
        <v>19</v>
      </c>
      <c r="K11585" s="72" t="s">
        <v>99</v>
      </c>
      <c r="L11585" s="72" t="s">
        <v>345</v>
      </c>
      <c r="M11585" s="72"/>
    </row>
    <row r="11586" spans="2:13" x14ac:dyDescent="0.25">
      <c r="B11586" s="72" t="s">
        <v>12</v>
      </c>
      <c r="C11586" s="72" t="s">
        <v>13</v>
      </c>
      <c r="D11586" s="72" t="s">
        <v>14</v>
      </c>
      <c r="E11586" s="72" t="s">
        <v>23</v>
      </c>
      <c r="F11586" s="73">
        <v>-161295</v>
      </c>
      <c r="G11586" s="72" t="s">
        <v>16</v>
      </c>
      <c r="H11586" s="72" t="s">
        <v>24</v>
      </c>
      <c r="I11586" s="72" t="s">
        <v>18</v>
      </c>
      <c r="J11586" s="72" t="s">
        <v>19</v>
      </c>
      <c r="K11586" s="72" t="s">
        <v>99</v>
      </c>
      <c r="L11586" s="72" t="s">
        <v>419</v>
      </c>
      <c r="M11586" s="72"/>
    </row>
    <row r="11587" spans="2:13" x14ac:dyDescent="0.25">
      <c r="B11587" s="72" t="s">
        <v>12</v>
      </c>
      <c r="C11587" s="72" t="s">
        <v>13</v>
      </c>
      <c r="D11587" s="72" t="s">
        <v>14</v>
      </c>
      <c r="E11587" s="72" t="s">
        <v>123</v>
      </c>
      <c r="F11587" s="73">
        <v>-1033</v>
      </c>
      <c r="G11587" s="72" t="s">
        <v>16</v>
      </c>
      <c r="H11587" s="72" t="s">
        <v>17</v>
      </c>
      <c r="I11587" s="72" t="s">
        <v>18</v>
      </c>
      <c r="J11587" s="72" t="s">
        <v>19</v>
      </c>
      <c r="K11587" s="72" t="s">
        <v>25</v>
      </c>
      <c r="L11587" s="72" t="s">
        <v>313</v>
      </c>
      <c r="M11587" s="72"/>
    </row>
    <row r="11588" spans="2:13" x14ac:dyDescent="0.25">
      <c r="B11588" s="72" t="s">
        <v>12</v>
      </c>
      <c r="C11588" s="72" t="s">
        <v>13</v>
      </c>
      <c r="D11588" s="72" t="s">
        <v>14</v>
      </c>
      <c r="E11588" s="72" t="s">
        <v>41</v>
      </c>
      <c r="F11588" s="73">
        <v>-60</v>
      </c>
      <c r="G11588" s="72" t="s">
        <v>16</v>
      </c>
      <c r="H11588" s="72" t="s">
        <v>17</v>
      </c>
      <c r="I11588" s="72" t="s">
        <v>18</v>
      </c>
      <c r="J11588" s="72" t="s">
        <v>19</v>
      </c>
      <c r="K11588" s="72" t="s">
        <v>37</v>
      </c>
      <c r="L11588" s="72" t="s">
        <v>310</v>
      </c>
      <c r="M11588" s="72"/>
    </row>
    <row r="11589" spans="2:13" x14ac:dyDescent="0.25">
      <c r="B11589" s="72" t="s">
        <v>12</v>
      </c>
      <c r="C11589" s="72" t="s">
        <v>13</v>
      </c>
      <c r="D11589" s="72" t="s">
        <v>14</v>
      </c>
      <c r="E11589" s="72" t="s">
        <v>27</v>
      </c>
      <c r="F11589" s="73">
        <v>78340</v>
      </c>
      <c r="G11589" s="72" t="s">
        <v>16</v>
      </c>
      <c r="H11589" s="72" t="s">
        <v>24</v>
      </c>
      <c r="I11589" s="72" t="s">
        <v>18</v>
      </c>
      <c r="J11589" s="72" t="s">
        <v>19</v>
      </c>
      <c r="K11589" s="72" t="s">
        <v>63</v>
      </c>
      <c r="L11589" s="72" t="s">
        <v>465</v>
      </c>
      <c r="M11589" s="72" t="s">
        <v>57</v>
      </c>
    </row>
    <row r="11590" spans="2:13" x14ac:dyDescent="0.25">
      <c r="B11590" s="72" t="s">
        <v>12</v>
      </c>
      <c r="C11590" s="72" t="s">
        <v>13</v>
      </c>
      <c r="D11590" s="72" t="s">
        <v>14</v>
      </c>
      <c r="E11590" s="72" t="s">
        <v>123</v>
      </c>
      <c r="F11590" s="73">
        <v>-756</v>
      </c>
      <c r="G11590" s="72" t="s">
        <v>16</v>
      </c>
      <c r="H11590" s="72" t="s">
        <v>24</v>
      </c>
      <c r="I11590" s="72" t="s">
        <v>18</v>
      </c>
      <c r="J11590" s="72" t="s">
        <v>19</v>
      </c>
      <c r="K11590" s="72" t="s">
        <v>117</v>
      </c>
      <c r="L11590" s="72" t="s">
        <v>196</v>
      </c>
      <c r="M11590" s="72"/>
    </row>
    <row r="11591" spans="2:13" x14ac:dyDescent="0.25">
      <c r="B11591" s="72" t="s">
        <v>12</v>
      </c>
      <c r="C11591" s="72" t="s">
        <v>13</v>
      </c>
      <c r="D11591" s="72" t="s">
        <v>14</v>
      </c>
      <c r="E11591" s="72" t="s">
        <v>58</v>
      </c>
      <c r="F11591" s="73">
        <v>24114</v>
      </c>
      <c r="G11591" s="72" t="s">
        <v>16</v>
      </c>
      <c r="H11591" s="72" t="s">
        <v>24</v>
      </c>
      <c r="I11591" s="72" t="s">
        <v>18</v>
      </c>
      <c r="J11591" s="72" t="s">
        <v>19</v>
      </c>
      <c r="K11591" s="72" t="s">
        <v>37</v>
      </c>
      <c r="L11591" s="72" t="s">
        <v>61</v>
      </c>
      <c r="M11591" s="72" t="s">
        <v>47</v>
      </c>
    </row>
    <row r="11592" spans="2:13" x14ac:dyDescent="0.25">
      <c r="B11592" s="72" t="s">
        <v>12</v>
      </c>
      <c r="C11592" s="72" t="s">
        <v>13</v>
      </c>
      <c r="D11592" s="72" t="s">
        <v>14</v>
      </c>
      <c r="E11592" s="72" t="s">
        <v>39</v>
      </c>
      <c r="F11592" s="73">
        <v>-5</v>
      </c>
      <c r="G11592" s="72" t="s">
        <v>16</v>
      </c>
      <c r="H11592" s="72" t="s">
        <v>24</v>
      </c>
      <c r="I11592" s="72" t="s">
        <v>18</v>
      </c>
      <c r="J11592" s="72" t="s">
        <v>19</v>
      </c>
      <c r="K11592" s="72" t="s">
        <v>25</v>
      </c>
      <c r="L11592" s="72" t="s">
        <v>506</v>
      </c>
      <c r="M11592" s="72"/>
    </row>
    <row r="11593" spans="2:13" x14ac:dyDescent="0.25">
      <c r="B11593" s="72" t="s">
        <v>12</v>
      </c>
      <c r="C11593" s="72" t="s">
        <v>13</v>
      </c>
      <c r="D11593" s="72" t="s">
        <v>14</v>
      </c>
      <c r="E11593" s="72" t="s">
        <v>27</v>
      </c>
      <c r="F11593" s="73">
        <v>257</v>
      </c>
      <c r="G11593" s="72" t="s">
        <v>16</v>
      </c>
      <c r="H11593" s="72" t="s">
        <v>24</v>
      </c>
      <c r="I11593" s="72" t="s">
        <v>18</v>
      </c>
      <c r="J11593" s="72" t="s">
        <v>19</v>
      </c>
      <c r="K11593" s="72" t="s">
        <v>117</v>
      </c>
      <c r="L11593" s="72" t="s">
        <v>492</v>
      </c>
      <c r="M11593" s="72" t="s">
        <v>302</v>
      </c>
    </row>
    <row r="11594" spans="2:13" x14ac:dyDescent="0.25">
      <c r="B11594" s="72" t="s">
        <v>12</v>
      </c>
      <c r="C11594" s="72" t="s">
        <v>13</v>
      </c>
      <c r="D11594" s="72" t="s">
        <v>14</v>
      </c>
      <c r="E11594" s="72" t="s">
        <v>83</v>
      </c>
      <c r="F11594" s="73">
        <v>2679</v>
      </c>
      <c r="G11594" s="72" t="s">
        <v>16</v>
      </c>
      <c r="H11594" s="72" t="s">
        <v>17</v>
      </c>
      <c r="I11594" s="72" t="s">
        <v>18</v>
      </c>
      <c r="J11594" s="72" t="s">
        <v>19</v>
      </c>
      <c r="K11594" s="72" t="s">
        <v>25</v>
      </c>
      <c r="L11594" s="72" t="s">
        <v>428</v>
      </c>
      <c r="M11594" s="72"/>
    </row>
    <row r="11595" spans="2:13" x14ac:dyDescent="0.25">
      <c r="B11595" s="72" t="s">
        <v>12</v>
      </c>
      <c r="C11595" s="72" t="s">
        <v>13</v>
      </c>
      <c r="D11595" s="72" t="s">
        <v>14</v>
      </c>
      <c r="E11595" s="72" t="s">
        <v>55</v>
      </c>
      <c r="F11595" s="73">
        <v>404983</v>
      </c>
      <c r="G11595" s="72" t="s">
        <v>16</v>
      </c>
      <c r="H11595" s="72" t="s">
        <v>17</v>
      </c>
      <c r="I11595" s="72" t="s">
        <v>18</v>
      </c>
      <c r="J11595" s="72" t="s">
        <v>19</v>
      </c>
      <c r="K11595" s="72" t="s">
        <v>25</v>
      </c>
      <c r="L11595" s="72" t="s">
        <v>165</v>
      </c>
      <c r="M11595" s="72" t="s">
        <v>29</v>
      </c>
    </row>
    <row r="11596" spans="2:13" x14ac:dyDescent="0.25">
      <c r="B11596" s="72" t="s">
        <v>12</v>
      </c>
      <c r="C11596" s="72" t="s">
        <v>13</v>
      </c>
      <c r="D11596" s="72" t="s">
        <v>14</v>
      </c>
      <c r="E11596" s="72" t="s">
        <v>94</v>
      </c>
      <c r="F11596" s="73">
        <v>8006</v>
      </c>
      <c r="G11596" s="72" t="s">
        <v>16</v>
      </c>
      <c r="H11596" s="72" t="s">
        <v>24</v>
      </c>
      <c r="I11596" s="72" t="s">
        <v>18</v>
      </c>
      <c r="J11596" s="72" t="s">
        <v>19</v>
      </c>
      <c r="K11596" s="72" t="s">
        <v>20</v>
      </c>
      <c r="L11596" s="72" t="s">
        <v>226</v>
      </c>
      <c r="M11596" s="72"/>
    </row>
    <row r="11597" spans="2:13" x14ac:dyDescent="0.25">
      <c r="B11597" s="72" t="s">
        <v>12</v>
      </c>
      <c r="C11597" s="72" t="s">
        <v>13</v>
      </c>
      <c r="D11597" s="72" t="s">
        <v>14</v>
      </c>
      <c r="E11597" s="72" t="s">
        <v>55</v>
      </c>
      <c r="F11597" s="73">
        <v>235064</v>
      </c>
      <c r="G11597" s="72" t="s">
        <v>16</v>
      </c>
      <c r="H11597" s="72" t="s">
        <v>24</v>
      </c>
      <c r="I11597" s="72" t="s">
        <v>18</v>
      </c>
      <c r="J11597" s="72" t="s">
        <v>19</v>
      </c>
      <c r="K11597" s="72" t="s">
        <v>25</v>
      </c>
      <c r="L11597" s="72" t="s">
        <v>281</v>
      </c>
      <c r="M11597" s="72" t="s">
        <v>29</v>
      </c>
    </row>
    <row r="11598" spans="2:13" x14ac:dyDescent="0.25">
      <c r="B11598" s="72" t="s">
        <v>12</v>
      </c>
      <c r="C11598" s="72" t="s">
        <v>13</v>
      </c>
      <c r="D11598" s="72" t="s">
        <v>14</v>
      </c>
      <c r="E11598" s="72" t="s">
        <v>81</v>
      </c>
      <c r="F11598" s="73">
        <v>20112</v>
      </c>
      <c r="G11598" s="72" t="s">
        <v>16</v>
      </c>
      <c r="H11598" s="72" t="s">
        <v>17</v>
      </c>
      <c r="I11598" s="72" t="s">
        <v>18</v>
      </c>
      <c r="J11598" s="72" t="s">
        <v>19</v>
      </c>
      <c r="K11598" s="72" t="s">
        <v>20</v>
      </c>
      <c r="L11598" s="72" t="s">
        <v>21</v>
      </c>
      <c r="M11598" s="72" t="s">
        <v>47</v>
      </c>
    </row>
    <row r="11599" spans="2:13" x14ac:dyDescent="0.25">
      <c r="B11599" s="72" t="s">
        <v>12</v>
      </c>
      <c r="C11599" s="72" t="s">
        <v>13</v>
      </c>
      <c r="D11599" s="72" t="s">
        <v>14</v>
      </c>
      <c r="E11599" s="72" t="s">
        <v>51</v>
      </c>
      <c r="F11599" s="73">
        <v>2856</v>
      </c>
      <c r="G11599" s="72" t="s">
        <v>16</v>
      </c>
      <c r="H11599" s="72" t="s">
        <v>24</v>
      </c>
      <c r="I11599" s="72" t="s">
        <v>18</v>
      </c>
      <c r="J11599" s="72" t="s">
        <v>19</v>
      </c>
      <c r="K11599" s="72" t="s">
        <v>25</v>
      </c>
      <c r="L11599" s="72" t="s">
        <v>364</v>
      </c>
      <c r="M11599" s="72"/>
    </row>
    <row r="11600" spans="2:13" x14ac:dyDescent="0.25">
      <c r="B11600" s="72" t="s">
        <v>12</v>
      </c>
      <c r="C11600" s="72" t="s">
        <v>13</v>
      </c>
      <c r="D11600" s="72" t="s">
        <v>14</v>
      </c>
      <c r="E11600" s="72" t="s">
        <v>51</v>
      </c>
      <c r="F11600" s="73">
        <v>290452</v>
      </c>
      <c r="G11600" s="72" t="s">
        <v>16</v>
      </c>
      <c r="H11600" s="72" t="s">
        <v>24</v>
      </c>
      <c r="I11600" s="72" t="s">
        <v>18</v>
      </c>
      <c r="J11600" s="72" t="s">
        <v>19</v>
      </c>
      <c r="K11600" s="72" t="s">
        <v>157</v>
      </c>
      <c r="L11600" s="72" t="s">
        <v>170</v>
      </c>
      <c r="M11600" s="72"/>
    </row>
    <row r="11601" spans="2:13" x14ac:dyDescent="0.25">
      <c r="B11601" s="72" t="s">
        <v>12</v>
      </c>
      <c r="C11601" s="72" t="s">
        <v>13</v>
      </c>
      <c r="D11601" s="72" t="s">
        <v>14</v>
      </c>
      <c r="E11601" s="72" t="s">
        <v>70</v>
      </c>
      <c r="F11601" s="73">
        <v>77105</v>
      </c>
      <c r="G11601" s="72" t="s">
        <v>16</v>
      </c>
      <c r="H11601" s="72" t="s">
        <v>24</v>
      </c>
      <c r="I11601" s="72" t="s">
        <v>18</v>
      </c>
      <c r="J11601" s="72" t="s">
        <v>19</v>
      </c>
      <c r="K11601" s="72" t="s">
        <v>117</v>
      </c>
      <c r="L11601" s="72" t="s">
        <v>369</v>
      </c>
      <c r="M11601" s="72" t="s">
        <v>72</v>
      </c>
    </row>
    <row r="11602" spans="2:13" x14ac:dyDescent="0.25">
      <c r="B11602" s="72" t="s">
        <v>12</v>
      </c>
      <c r="C11602" s="72" t="s">
        <v>13</v>
      </c>
      <c r="D11602" s="72" t="s">
        <v>14</v>
      </c>
      <c r="E11602" s="72" t="s">
        <v>83</v>
      </c>
      <c r="F11602" s="73">
        <v>4</v>
      </c>
      <c r="G11602" s="72" t="s">
        <v>16</v>
      </c>
      <c r="H11602" s="72" t="s">
        <v>24</v>
      </c>
      <c r="I11602" s="72" t="s">
        <v>18</v>
      </c>
      <c r="J11602" s="72" t="s">
        <v>19</v>
      </c>
      <c r="K11602" s="72" t="s">
        <v>25</v>
      </c>
      <c r="L11602" s="72" t="s">
        <v>176</v>
      </c>
      <c r="M11602" s="72"/>
    </row>
    <row r="11603" spans="2:13" x14ac:dyDescent="0.25">
      <c r="B11603" s="72" t="s">
        <v>12</v>
      </c>
      <c r="C11603" s="72" t="s">
        <v>13</v>
      </c>
      <c r="D11603" s="72" t="s">
        <v>14</v>
      </c>
      <c r="E11603" s="72" t="s">
        <v>81</v>
      </c>
      <c r="F11603" s="73">
        <v>238017</v>
      </c>
      <c r="G11603" s="72" t="s">
        <v>16</v>
      </c>
      <c r="H11603" s="72" t="s">
        <v>24</v>
      </c>
      <c r="I11603" s="72" t="s">
        <v>18</v>
      </c>
      <c r="J11603" s="72" t="s">
        <v>19</v>
      </c>
      <c r="K11603" s="72" t="s">
        <v>37</v>
      </c>
      <c r="L11603" s="72" t="s">
        <v>317</v>
      </c>
      <c r="M11603" s="72" t="s">
        <v>47</v>
      </c>
    </row>
    <row r="11604" spans="2:13" x14ac:dyDescent="0.25">
      <c r="B11604" s="72" t="s">
        <v>12</v>
      </c>
      <c r="C11604" s="72" t="s">
        <v>13</v>
      </c>
      <c r="D11604" s="72" t="s">
        <v>14</v>
      </c>
      <c r="E11604" s="72" t="s">
        <v>51</v>
      </c>
      <c r="F11604" s="73">
        <v>730875</v>
      </c>
      <c r="G11604" s="72" t="s">
        <v>16</v>
      </c>
      <c r="H11604" s="72" t="s">
        <v>24</v>
      </c>
      <c r="I11604" s="72" t="s">
        <v>18</v>
      </c>
      <c r="J11604" s="72" t="s">
        <v>19</v>
      </c>
      <c r="K11604" s="72" t="s">
        <v>43</v>
      </c>
      <c r="L11604" s="72" t="s">
        <v>322</v>
      </c>
      <c r="M11604" s="72"/>
    </row>
    <row r="11605" spans="2:13" x14ac:dyDescent="0.25">
      <c r="B11605" s="72" t="s">
        <v>12</v>
      </c>
      <c r="C11605" s="72" t="s">
        <v>13</v>
      </c>
      <c r="D11605" s="72" t="s">
        <v>14</v>
      </c>
      <c r="E11605" s="72" t="s">
        <v>146</v>
      </c>
      <c r="F11605" s="73">
        <v>-288766</v>
      </c>
      <c r="G11605" s="72" t="s">
        <v>16</v>
      </c>
      <c r="H11605" s="72" t="s">
        <v>24</v>
      </c>
      <c r="I11605" s="72" t="s">
        <v>18</v>
      </c>
      <c r="J11605" s="72" t="s">
        <v>19</v>
      </c>
      <c r="K11605" s="72" t="s">
        <v>25</v>
      </c>
      <c r="L11605" s="72" t="s">
        <v>636</v>
      </c>
      <c r="M11605" s="72"/>
    </row>
    <row r="11606" spans="2:13" x14ac:dyDescent="0.25">
      <c r="B11606" s="72" t="s">
        <v>12</v>
      </c>
      <c r="C11606" s="72" t="s">
        <v>13</v>
      </c>
      <c r="D11606" s="72" t="s">
        <v>14</v>
      </c>
      <c r="E11606" s="72" t="s">
        <v>39</v>
      </c>
      <c r="F11606" s="73">
        <v>-1360</v>
      </c>
      <c r="G11606" s="72" t="s">
        <v>16</v>
      </c>
      <c r="H11606" s="72" t="s">
        <v>24</v>
      </c>
      <c r="I11606" s="72" t="s">
        <v>48</v>
      </c>
      <c r="J11606" s="72" t="s">
        <v>19</v>
      </c>
      <c r="K11606" s="72" t="s">
        <v>37</v>
      </c>
      <c r="L11606" s="72" t="s">
        <v>389</v>
      </c>
      <c r="M11606" s="72"/>
    </row>
    <row r="11607" spans="2:13" x14ac:dyDescent="0.25">
      <c r="B11607" s="72" t="s">
        <v>12</v>
      </c>
      <c r="C11607" s="72" t="s">
        <v>13</v>
      </c>
      <c r="D11607" s="72" t="s">
        <v>14</v>
      </c>
      <c r="E11607" s="72" t="s">
        <v>41</v>
      </c>
      <c r="F11607" s="73">
        <v>-123</v>
      </c>
      <c r="G11607" s="72" t="s">
        <v>16</v>
      </c>
      <c r="H11607" s="72" t="s">
        <v>24</v>
      </c>
      <c r="I11607" s="72" t="s">
        <v>18</v>
      </c>
      <c r="J11607" s="72" t="s">
        <v>19</v>
      </c>
      <c r="K11607" s="72" t="s">
        <v>37</v>
      </c>
      <c r="L11607" s="72" t="s">
        <v>113</v>
      </c>
      <c r="M11607" s="72"/>
    </row>
    <row r="11608" spans="2:13" x14ac:dyDescent="0.25">
      <c r="B11608" s="72" t="s">
        <v>12</v>
      </c>
      <c r="C11608" s="72" t="s">
        <v>13</v>
      </c>
      <c r="D11608" s="72" t="s">
        <v>14</v>
      </c>
      <c r="E11608" s="72" t="s">
        <v>36</v>
      </c>
      <c r="F11608" s="73">
        <v>1533484</v>
      </c>
      <c r="G11608" s="72" t="s">
        <v>16</v>
      </c>
      <c r="H11608" s="72" t="s">
        <v>17</v>
      </c>
      <c r="I11608" s="72" t="s">
        <v>18</v>
      </c>
      <c r="J11608" s="72" t="s">
        <v>19</v>
      </c>
      <c r="K11608" s="72" t="s">
        <v>25</v>
      </c>
      <c r="L11608" s="72" t="s">
        <v>296</v>
      </c>
      <c r="M11608" s="72" t="s">
        <v>57</v>
      </c>
    </row>
    <row r="11609" spans="2:13" x14ac:dyDescent="0.25">
      <c r="B11609" s="72" t="s">
        <v>12</v>
      </c>
      <c r="C11609" s="72" t="s">
        <v>13</v>
      </c>
      <c r="D11609" s="72" t="s">
        <v>14</v>
      </c>
      <c r="E11609" s="72" t="s">
        <v>144</v>
      </c>
      <c r="F11609" s="73">
        <v>8984137</v>
      </c>
      <c r="G11609" s="72" t="s">
        <v>16</v>
      </c>
      <c r="H11609" s="72" t="s">
        <v>24</v>
      </c>
      <c r="I11609" s="72" t="s">
        <v>18</v>
      </c>
      <c r="J11609" s="72" t="s">
        <v>19</v>
      </c>
      <c r="K11609" s="72" t="s">
        <v>31</v>
      </c>
      <c r="L11609" s="72" t="s">
        <v>664</v>
      </c>
      <c r="M11609" s="72" t="s">
        <v>62</v>
      </c>
    </row>
    <row r="11610" spans="2:13" x14ac:dyDescent="0.25">
      <c r="B11610" s="72" t="s">
        <v>12</v>
      </c>
      <c r="C11610" s="72" t="s">
        <v>13</v>
      </c>
      <c r="D11610" s="72" t="s">
        <v>14</v>
      </c>
      <c r="E11610" s="72" t="s">
        <v>23</v>
      </c>
      <c r="F11610" s="73">
        <v>-64</v>
      </c>
      <c r="G11610" s="72" t="s">
        <v>16</v>
      </c>
      <c r="H11610" s="72" t="s">
        <v>24</v>
      </c>
      <c r="I11610" s="72" t="s">
        <v>18</v>
      </c>
      <c r="J11610" s="72" t="s">
        <v>19</v>
      </c>
      <c r="K11610" s="72" t="s">
        <v>37</v>
      </c>
      <c r="L11610" s="72" t="s">
        <v>182</v>
      </c>
      <c r="M11610" s="72"/>
    </row>
    <row r="11611" spans="2:13" x14ac:dyDescent="0.25">
      <c r="B11611" s="72" t="s">
        <v>12</v>
      </c>
      <c r="C11611" s="72" t="s">
        <v>13</v>
      </c>
      <c r="D11611" s="72" t="s">
        <v>14</v>
      </c>
      <c r="E11611" s="72" t="s">
        <v>55</v>
      </c>
      <c r="F11611" s="73">
        <v>1281847</v>
      </c>
      <c r="G11611" s="72" t="s">
        <v>16</v>
      </c>
      <c r="H11611" s="72" t="s">
        <v>24</v>
      </c>
      <c r="I11611" s="72" t="s">
        <v>18</v>
      </c>
      <c r="J11611" s="72" t="s">
        <v>19</v>
      </c>
      <c r="K11611" s="72" t="s">
        <v>99</v>
      </c>
      <c r="L11611" s="72" t="s">
        <v>263</v>
      </c>
      <c r="M11611" s="72" t="s">
        <v>47</v>
      </c>
    </row>
    <row r="11612" spans="2:13" x14ac:dyDescent="0.25">
      <c r="B11612" s="72" t="s">
        <v>12</v>
      </c>
      <c r="C11612" s="72" t="s">
        <v>13</v>
      </c>
      <c r="D11612" s="72" t="s">
        <v>14</v>
      </c>
      <c r="E11612" s="72" t="s">
        <v>45</v>
      </c>
      <c r="F11612" s="73">
        <v>283762</v>
      </c>
      <c r="G11612" s="72" t="s">
        <v>16</v>
      </c>
      <c r="H11612" s="72" t="s">
        <v>24</v>
      </c>
      <c r="I11612" s="72" t="s">
        <v>18</v>
      </c>
      <c r="J11612" s="72" t="s">
        <v>19</v>
      </c>
      <c r="K11612" s="72" t="s">
        <v>31</v>
      </c>
      <c r="L11612" s="72" t="s">
        <v>293</v>
      </c>
      <c r="M11612" s="72" t="s">
        <v>35</v>
      </c>
    </row>
    <row r="11613" spans="2:13" x14ac:dyDescent="0.25">
      <c r="B11613" s="72" t="s">
        <v>12</v>
      </c>
      <c r="C11613" s="72" t="s">
        <v>13</v>
      </c>
      <c r="D11613" s="72" t="s">
        <v>14</v>
      </c>
      <c r="E11613" s="72" t="s">
        <v>83</v>
      </c>
      <c r="F11613" s="73">
        <v>200319</v>
      </c>
      <c r="G11613" s="72" t="s">
        <v>16</v>
      </c>
      <c r="H11613" s="72" t="s">
        <v>24</v>
      </c>
      <c r="I11613" s="72" t="s">
        <v>18</v>
      </c>
      <c r="J11613" s="72" t="s">
        <v>19</v>
      </c>
      <c r="K11613" s="72" t="s">
        <v>25</v>
      </c>
      <c r="L11613" s="72" t="s">
        <v>428</v>
      </c>
      <c r="M11613" s="72"/>
    </row>
    <row r="11614" spans="2:13" x14ac:dyDescent="0.25">
      <c r="B11614" s="72" t="s">
        <v>12</v>
      </c>
      <c r="C11614" s="72" t="s">
        <v>13</v>
      </c>
      <c r="D11614" s="72" t="s">
        <v>14</v>
      </c>
      <c r="E11614" s="72" t="s">
        <v>79</v>
      </c>
      <c r="F11614" s="73">
        <v>-1117</v>
      </c>
      <c r="G11614" s="72" t="s">
        <v>16</v>
      </c>
      <c r="H11614" s="72" t="s">
        <v>24</v>
      </c>
      <c r="I11614" s="72" t="s">
        <v>48</v>
      </c>
      <c r="J11614" s="72" t="s">
        <v>19</v>
      </c>
      <c r="K11614" s="72" t="s">
        <v>49</v>
      </c>
      <c r="L11614" s="72" t="s">
        <v>208</v>
      </c>
      <c r="M11614" s="72"/>
    </row>
    <row r="11615" spans="2:13" x14ac:dyDescent="0.25">
      <c r="B11615" s="72" t="s">
        <v>12</v>
      </c>
      <c r="C11615" s="72" t="s">
        <v>13</v>
      </c>
      <c r="D11615" s="72" t="s">
        <v>14</v>
      </c>
      <c r="E11615" s="72" t="s">
        <v>81</v>
      </c>
      <c r="F11615" s="73">
        <v>73418</v>
      </c>
      <c r="G11615" s="72" t="s">
        <v>16</v>
      </c>
      <c r="H11615" s="72" t="s">
        <v>24</v>
      </c>
      <c r="I11615" s="72" t="s">
        <v>18</v>
      </c>
      <c r="J11615" s="72" t="s">
        <v>19</v>
      </c>
      <c r="K11615" s="72" t="s">
        <v>117</v>
      </c>
      <c r="L11615" s="72" t="s">
        <v>527</v>
      </c>
      <c r="M11615" s="72" t="s">
        <v>112</v>
      </c>
    </row>
    <row r="11616" spans="2:13" x14ac:dyDescent="0.25">
      <c r="B11616" s="72" t="s">
        <v>12</v>
      </c>
      <c r="C11616" s="72" t="s">
        <v>13</v>
      </c>
      <c r="D11616" s="72" t="s">
        <v>14</v>
      </c>
      <c r="E11616" s="72" t="s">
        <v>123</v>
      </c>
      <c r="F11616" s="73">
        <v>-49</v>
      </c>
      <c r="G11616" s="72" t="s">
        <v>16</v>
      </c>
      <c r="H11616" s="72" t="s">
        <v>17</v>
      </c>
      <c r="I11616" s="72" t="s">
        <v>18</v>
      </c>
      <c r="J11616" s="72" t="s">
        <v>19</v>
      </c>
      <c r="K11616" s="72" t="s">
        <v>25</v>
      </c>
      <c r="L11616" s="72" t="s">
        <v>281</v>
      </c>
      <c r="M11616" s="72"/>
    </row>
    <row r="11617" spans="2:13" x14ac:dyDescent="0.25">
      <c r="B11617" s="72" t="s">
        <v>12</v>
      </c>
      <c r="C11617" s="72" t="s">
        <v>13</v>
      </c>
      <c r="D11617" s="72" t="s">
        <v>14</v>
      </c>
      <c r="E11617" s="72" t="s">
        <v>123</v>
      </c>
      <c r="F11617" s="73">
        <v>-26</v>
      </c>
      <c r="G11617" s="72" t="s">
        <v>16</v>
      </c>
      <c r="H11617" s="72" t="s">
        <v>24</v>
      </c>
      <c r="I11617" s="72" t="s">
        <v>18</v>
      </c>
      <c r="J11617" s="72" t="s">
        <v>19</v>
      </c>
      <c r="K11617" s="72" t="s">
        <v>63</v>
      </c>
      <c r="L11617" s="72" t="s">
        <v>439</v>
      </c>
      <c r="M11617" s="72"/>
    </row>
    <row r="11618" spans="2:13" x14ac:dyDescent="0.25">
      <c r="B11618" s="72" t="s">
        <v>12</v>
      </c>
      <c r="C11618" s="72" t="s">
        <v>13</v>
      </c>
      <c r="D11618" s="72" t="s">
        <v>14</v>
      </c>
      <c r="E11618" s="72" t="s">
        <v>300</v>
      </c>
      <c r="F11618" s="73">
        <v>49764</v>
      </c>
      <c r="G11618" s="72" t="s">
        <v>16</v>
      </c>
      <c r="H11618" s="72" t="s">
        <v>17</v>
      </c>
      <c r="I11618" s="72" t="s">
        <v>18</v>
      </c>
      <c r="J11618" s="72" t="s">
        <v>19</v>
      </c>
      <c r="K11618" s="72" t="s">
        <v>25</v>
      </c>
      <c r="L11618" s="72" t="s">
        <v>234</v>
      </c>
      <c r="M11618" s="72" t="s">
        <v>57</v>
      </c>
    </row>
    <row r="11619" spans="2:13" x14ac:dyDescent="0.25">
      <c r="B11619" s="72" t="s">
        <v>12</v>
      </c>
      <c r="C11619" s="72" t="s">
        <v>13</v>
      </c>
      <c r="D11619" s="72" t="s">
        <v>14</v>
      </c>
      <c r="E11619" s="72" t="s">
        <v>39</v>
      </c>
      <c r="F11619" s="73">
        <v>-24556</v>
      </c>
      <c r="G11619" s="72" t="s">
        <v>16</v>
      </c>
      <c r="H11619" s="72" t="s">
        <v>24</v>
      </c>
      <c r="I11619" s="72" t="s">
        <v>18</v>
      </c>
      <c r="J11619" s="72" t="s">
        <v>19</v>
      </c>
      <c r="K11619" s="72" t="s">
        <v>43</v>
      </c>
      <c r="L11619" s="72" t="s">
        <v>378</v>
      </c>
      <c r="M11619" s="72"/>
    </row>
    <row r="11620" spans="2:13" x14ac:dyDescent="0.25">
      <c r="B11620" s="72" t="s">
        <v>12</v>
      </c>
      <c r="C11620" s="72" t="s">
        <v>13</v>
      </c>
      <c r="D11620" s="72" t="s">
        <v>14</v>
      </c>
      <c r="E11620" s="72" t="s">
        <v>94</v>
      </c>
      <c r="F11620" s="73">
        <v>5217</v>
      </c>
      <c r="G11620" s="72" t="s">
        <v>16</v>
      </c>
      <c r="H11620" s="72" t="s">
        <v>24</v>
      </c>
      <c r="I11620" s="72" t="s">
        <v>18</v>
      </c>
      <c r="J11620" s="72" t="s">
        <v>19</v>
      </c>
      <c r="K11620" s="72" t="s">
        <v>20</v>
      </c>
      <c r="L11620" s="72" t="s">
        <v>233</v>
      </c>
      <c r="M11620" s="72"/>
    </row>
    <row r="11621" spans="2:13" x14ac:dyDescent="0.25">
      <c r="B11621" s="72" t="s">
        <v>12</v>
      </c>
      <c r="C11621" s="72" t="s">
        <v>13</v>
      </c>
      <c r="D11621" s="72" t="s">
        <v>14</v>
      </c>
      <c r="E11621" s="72" t="s">
        <v>705</v>
      </c>
      <c r="F11621" s="73">
        <v>1882773</v>
      </c>
      <c r="G11621" s="72" t="s">
        <v>16</v>
      </c>
      <c r="H11621" s="72" t="s">
        <v>24</v>
      </c>
      <c r="I11621" s="72" t="s">
        <v>18</v>
      </c>
      <c r="J11621" s="72" t="s">
        <v>19</v>
      </c>
      <c r="K11621" s="72" t="s">
        <v>117</v>
      </c>
      <c r="L11621" s="72" t="s">
        <v>168</v>
      </c>
      <c r="M11621" s="72" t="s">
        <v>706</v>
      </c>
    </row>
    <row r="11622" spans="2:13" x14ac:dyDescent="0.25">
      <c r="B11622" s="72" t="s">
        <v>12</v>
      </c>
      <c r="C11622" s="72" t="s">
        <v>13</v>
      </c>
      <c r="D11622" s="72" t="s">
        <v>14</v>
      </c>
      <c r="E11622" s="72" t="s">
        <v>36</v>
      </c>
      <c r="F11622" s="73">
        <v>37893</v>
      </c>
      <c r="G11622" s="72" t="s">
        <v>16</v>
      </c>
      <c r="H11622" s="72" t="s">
        <v>17</v>
      </c>
      <c r="I11622" s="72" t="s">
        <v>18</v>
      </c>
      <c r="J11622" s="72" t="s">
        <v>19</v>
      </c>
      <c r="K11622" s="72" t="s">
        <v>20</v>
      </c>
      <c r="L11622" s="72" t="s">
        <v>707</v>
      </c>
      <c r="M11622" s="72" t="s">
        <v>57</v>
      </c>
    </row>
    <row r="11623" spans="2:13" x14ac:dyDescent="0.25">
      <c r="B11623" s="72" t="s">
        <v>12</v>
      </c>
      <c r="C11623" s="72" t="s">
        <v>13</v>
      </c>
      <c r="D11623" s="72" t="s">
        <v>14</v>
      </c>
      <c r="E11623" s="72" t="s">
        <v>83</v>
      </c>
      <c r="F11623" s="73">
        <v>21</v>
      </c>
      <c r="G11623" s="72" t="s">
        <v>16</v>
      </c>
      <c r="H11623" s="72" t="s">
        <v>24</v>
      </c>
      <c r="I11623" s="72" t="s">
        <v>48</v>
      </c>
      <c r="J11623" s="72" t="s">
        <v>19</v>
      </c>
      <c r="K11623" s="72" t="s">
        <v>25</v>
      </c>
      <c r="L11623" s="72" t="s">
        <v>385</v>
      </c>
      <c r="M11623" s="72"/>
    </row>
    <row r="11624" spans="2:13" x14ac:dyDescent="0.25">
      <c r="B11624" s="72" t="s">
        <v>12</v>
      </c>
      <c r="C11624" s="72" t="s">
        <v>13</v>
      </c>
      <c r="D11624" s="72" t="s">
        <v>14</v>
      </c>
      <c r="E11624" s="72" t="s">
        <v>83</v>
      </c>
      <c r="F11624" s="73">
        <v>521006</v>
      </c>
      <c r="G11624" s="72" t="s">
        <v>16</v>
      </c>
      <c r="H11624" s="72" t="s">
        <v>24</v>
      </c>
      <c r="I11624" s="72" t="s">
        <v>18</v>
      </c>
      <c r="J11624" s="72" t="s">
        <v>19</v>
      </c>
      <c r="K11624" s="72" t="s">
        <v>25</v>
      </c>
      <c r="L11624" s="72" t="s">
        <v>198</v>
      </c>
      <c r="M11624" s="72"/>
    </row>
    <row r="11625" spans="2:13" x14ac:dyDescent="0.25">
      <c r="B11625" s="72" t="s">
        <v>12</v>
      </c>
      <c r="C11625" s="72" t="s">
        <v>13</v>
      </c>
      <c r="D11625" s="72" t="s">
        <v>14</v>
      </c>
      <c r="E11625" s="72" t="s">
        <v>51</v>
      </c>
      <c r="F11625" s="73">
        <v>45589</v>
      </c>
      <c r="G11625" s="72" t="s">
        <v>16</v>
      </c>
      <c r="H11625" s="72" t="s">
        <v>24</v>
      </c>
      <c r="I11625" s="72" t="s">
        <v>18</v>
      </c>
      <c r="J11625" s="72" t="s">
        <v>19</v>
      </c>
      <c r="K11625" s="72" t="s">
        <v>99</v>
      </c>
      <c r="L11625" s="72" t="s">
        <v>355</v>
      </c>
      <c r="M11625" s="72"/>
    </row>
    <row r="11626" spans="2:13" x14ac:dyDescent="0.25">
      <c r="B11626" s="72" t="s">
        <v>12</v>
      </c>
      <c r="C11626" s="72" t="s">
        <v>13</v>
      </c>
      <c r="D11626" s="72" t="s">
        <v>14</v>
      </c>
      <c r="E11626" s="72" t="s">
        <v>256</v>
      </c>
      <c r="F11626" s="73">
        <v>-51384</v>
      </c>
      <c r="G11626" s="72" t="s">
        <v>16</v>
      </c>
      <c r="H11626" s="72" t="s">
        <v>24</v>
      </c>
      <c r="I11626" s="72" t="s">
        <v>18</v>
      </c>
      <c r="J11626" s="72" t="s">
        <v>19</v>
      </c>
      <c r="K11626" s="72" t="s">
        <v>37</v>
      </c>
      <c r="L11626" s="72" t="s">
        <v>324</v>
      </c>
      <c r="M11626" s="72"/>
    </row>
    <row r="11627" spans="2:13" x14ac:dyDescent="0.25">
      <c r="B11627" s="72" t="s">
        <v>12</v>
      </c>
      <c r="C11627" s="72" t="s">
        <v>13</v>
      </c>
      <c r="D11627" s="72" t="s">
        <v>14</v>
      </c>
      <c r="E11627" s="72" t="s">
        <v>55</v>
      </c>
      <c r="F11627" s="73">
        <v>252054</v>
      </c>
      <c r="G11627" s="72" t="s">
        <v>16</v>
      </c>
      <c r="H11627" s="72" t="s">
        <v>24</v>
      </c>
      <c r="I11627" s="72" t="s">
        <v>18</v>
      </c>
      <c r="J11627" s="72" t="s">
        <v>19</v>
      </c>
      <c r="K11627" s="72" t="s">
        <v>25</v>
      </c>
      <c r="L11627" s="72" t="s">
        <v>286</v>
      </c>
      <c r="M11627" s="72" t="s">
        <v>29</v>
      </c>
    </row>
    <row r="11628" spans="2:13" x14ac:dyDescent="0.25">
      <c r="B11628" s="72" t="s">
        <v>12</v>
      </c>
      <c r="C11628" s="72" t="s">
        <v>13</v>
      </c>
      <c r="D11628" s="72" t="s">
        <v>14</v>
      </c>
      <c r="E11628" s="72" t="s">
        <v>68</v>
      </c>
      <c r="F11628" s="73">
        <v>-480199</v>
      </c>
      <c r="G11628" s="72" t="s">
        <v>16</v>
      </c>
      <c r="H11628" s="72" t="s">
        <v>17</v>
      </c>
      <c r="I11628" s="72" t="s">
        <v>18</v>
      </c>
      <c r="J11628" s="72" t="s">
        <v>19</v>
      </c>
      <c r="K11628" s="72" t="s">
        <v>25</v>
      </c>
      <c r="L11628" s="72" t="s">
        <v>198</v>
      </c>
      <c r="M11628" s="72"/>
    </row>
    <row r="11629" spans="2:13" x14ac:dyDescent="0.25">
      <c r="B11629" s="72" t="s">
        <v>12</v>
      </c>
      <c r="C11629" s="72" t="s">
        <v>13</v>
      </c>
      <c r="D11629" s="72" t="s">
        <v>14</v>
      </c>
      <c r="E11629" s="72" t="s">
        <v>27</v>
      </c>
      <c r="F11629" s="73">
        <v>8504</v>
      </c>
      <c r="G11629" s="72" t="s">
        <v>16</v>
      </c>
      <c r="H11629" s="72" t="s">
        <v>24</v>
      </c>
      <c r="I11629" s="72" t="s">
        <v>18</v>
      </c>
      <c r="J11629" s="72" t="s">
        <v>19</v>
      </c>
      <c r="K11629" s="72" t="s">
        <v>25</v>
      </c>
      <c r="L11629" s="72" t="s">
        <v>127</v>
      </c>
      <c r="M11629" s="72" t="s">
        <v>57</v>
      </c>
    </row>
    <row r="11630" spans="2:13" x14ac:dyDescent="0.25">
      <c r="B11630" s="72" t="s">
        <v>12</v>
      </c>
      <c r="C11630" s="72" t="s">
        <v>13</v>
      </c>
      <c r="D11630" s="72" t="s">
        <v>14</v>
      </c>
      <c r="E11630" s="72" t="s">
        <v>256</v>
      </c>
      <c r="F11630" s="73">
        <v>-19018</v>
      </c>
      <c r="G11630" s="72" t="s">
        <v>16</v>
      </c>
      <c r="H11630" s="72" t="s">
        <v>24</v>
      </c>
      <c r="I11630" s="72" t="s">
        <v>18</v>
      </c>
      <c r="J11630" s="72" t="s">
        <v>19</v>
      </c>
      <c r="K11630" s="72" t="s">
        <v>130</v>
      </c>
      <c r="L11630" s="72" t="s">
        <v>147</v>
      </c>
      <c r="M11630" s="72"/>
    </row>
    <row r="11631" spans="2:13" x14ac:dyDescent="0.25">
      <c r="B11631" s="72" t="s">
        <v>12</v>
      </c>
      <c r="C11631" s="72" t="s">
        <v>13</v>
      </c>
      <c r="D11631" s="72" t="s">
        <v>14</v>
      </c>
      <c r="E11631" s="72" t="s">
        <v>83</v>
      </c>
      <c r="F11631" s="73">
        <v>94627</v>
      </c>
      <c r="G11631" s="72" t="s">
        <v>16</v>
      </c>
      <c r="H11631" s="72" t="s">
        <v>24</v>
      </c>
      <c r="I11631" s="72" t="s">
        <v>48</v>
      </c>
      <c r="J11631" s="72" t="s">
        <v>19</v>
      </c>
      <c r="K11631" s="72" t="s">
        <v>102</v>
      </c>
      <c r="L11631" s="72" t="s">
        <v>344</v>
      </c>
      <c r="M11631" s="72"/>
    </row>
    <row r="11632" spans="2:13" x14ac:dyDescent="0.25">
      <c r="B11632" s="72" t="s">
        <v>12</v>
      </c>
      <c r="C11632" s="72" t="s">
        <v>13</v>
      </c>
      <c r="D11632" s="72" t="s">
        <v>14</v>
      </c>
      <c r="E11632" s="72" t="s">
        <v>45</v>
      </c>
      <c r="F11632" s="73">
        <v>8203</v>
      </c>
      <c r="G11632" s="72" t="s">
        <v>16</v>
      </c>
      <c r="H11632" s="72" t="s">
        <v>17</v>
      </c>
      <c r="I11632" s="72" t="s">
        <v>18</v>
      </c>
      <c r="J11632" s="72" t="s">
        <v>19</v>
      </c>
      <c r="K11632" s="72" t="s">
        <v>37</v>
      </c>
      <c r="L11632" s="72" t="s">
        <v>340</v>
      </c>
      <c r="M11632" s="72" t="s">
        <v>29</v>
      </c>
    </row>
    <row r="11633" spans="2:13" x14ac:dyDescent="0.25">
      <c r="B11633" s="72" t="s">
        <v>12</v>
      </c>
      <c r="C11633" s="72" t="s">
        <v>13</v>
      </c>
      <c r="D11633" s="72" t="s">
        <v>14</v>
      </c>
      <c r="E11633" s="72" t="s">
        <v>55</v>
      </c>
      <c r="F11633" s="73">
        <v>279499</v>
      </c>
      <c r="G11633" s="72" t="s">
        <v>16</v>
      </c>
      <c r="H11633" s="72" t="s">
        <v>24</v>
      </c>
      <c r="I11633" s="72" t="s">
        <v>18</v>
      </c>
      <c r="J11633" s="72" t="s">
        <v>19</v>
      </c>
      <c r="K11633" s="72" t="s">
        <v>99</v>
      </c>
      <c r="L11633" s="72" t="s">
        <v>100</v>
      </c>
      <c r="M11633" s="72" t="s">
        <v>29</v>
      </c>
    </row>
    <row r="11634" spans="2:13" x14ac:dyDescent="0.25">
      <c r="B11634" s="72" t="s">
        <v>12</v>
      </c>
      <c r="C11634" s="72" t="s">
        <v>13</v>
      </c>
      <c r="D11634" s="72" t="s">
        <v>14</v>
      </c>
      <c r="E11634" s="72" t="s">
        <v>58</v>
      </c>
      <c r="F11634" s="73">
        <v>598657</v>
      </c>
      <c r="G11634" s="72" t="s">
        <v>16</v>
      </c>
      <c r="H11634" s="72" t="s">
        <v>24</v>
      </c>
      <c r="I11634" s="72" t="s">
        <v>18</v>
      </c>
      <c r="J11634" s="72" t="s">
        <v>19</v>
      </c>
      <c r="K11634" s="72" t="s">
        <v>25</v>
      </c>
      <c r="L11634" s="72" t="s">
        <v>323</v>
      </c>
      <c r="M11634" s="72" t="s">
        <v>29</v>
      </c>
    </row>
    <row r="11635" spans="2:13" x14ac:dyDescent="0.25">
      <c r="B11635" s="72" t="s">
        <v>12</v>
      </c>
      <c r="C11635" s="72" t="s">
        <v>13</v>
      </c>
      <c r="D11635" s="72" t="s">
        <v>14</v>
      </c>
      <c r="E11635" s="72" t="s">
        <v>94</v>
      </c>
      <c r="F11635" s="73">
        <v>13192</v>
      </c>
      <c r="G11635" s="72" t="s">
        <v>16</v>
      </c>
      <c r="H11635" s="72" t="s">
        <v>17</v>
      </c>
      <c r="I11635" s="72" t="s">
        <v>18</v>
      </c>
      <c r="J11635" s="72" t="s">
        <v>19</v>
      </c>
      <c r="K11635" s="72" t="s">
        <v>25</v>
      </c>
      <c r="L11635" s="72" t="s">
        <v>458</v>
      </c>
      <c r="M11635" s="72"/>
    </row>
    <row r="11636" spans="2:13" x14ac:dyDescent="0.25">
      <c r="B11636" s="72" t="s">
        <v>12</v>
      </c>
      <c r="C11636" s="72" t="s">
        <v>13</v>
      </c>
      <c r="D11636" s="72" t="s">
        <v>14</v>
      </c>
      <c r="E11636" s="72" t="s">
        <v>51</v>
      </c>
      <c r="F11636" s="73">
        <v>51621</v>
      </c>
      <c r="G11636" s="72" t="s">
        <v>16</v>
      </c>
      <c r="H11636" s="72" t="s">
        <v>24</v>
      </c>
      <c r="I11636" s="72" t="s">
        <v>18</v>
      </c>
      <c r="J11636" s="72" t="s">
        <v>19</v>
      </c>
      <c r="K11636" s="72" t="s">
        <v>117</v>
      </c>
      <c r="L11636" s="72" t="s">
        <v>158</v>
      </c>
      <c r="M11636" s="72"/>
    </row>
    <row r="11637" spans="2:13" x14ac:dyDescent="0.25">
      <c r="B11637" s="72" t="s">
        <v>12</v>
      </c>
      <c r="C11637" s="72" t="s">
        <v>13</v>
      </c>
      <c r="D11637" s="72" t="s">
        <v>14</v>
      </c>
      <c r="E11637" s="72" t="s">
        <v>300</v>
      </c>
      <c r="F11637" s="73">
        <v>67507</v>
      </c>
      <c r="G11637" s="72" t="s">
        <v>16</v>
      </c>
      <c r="H11637" s="72" t="s">
        <v>24</v>
      </c>
      <c r="I11637" s="72" t="s">
        <v>48</v>
      </c>
      <c r="J11637" s="72" t="s">
        <v>19</v>
      </c>
      <c r="K11637" s="72" t="s">
        <v>102</v>
      </c>
      <c r="L11637" s="72" t="s">
        <v>429</v>
      </c>
      <c r="M11637" s="72" t="s">
        <v>47</v>
      </c>
    </row>
    <row r="11638" spans="2:13" x14ac:dyDescent="0.25">
      <c r="B11638" s="72" t="s">
        <v>12</v>
      </c>
      <c r="C11638" s="72" t="s">
        <v>13</v>
      </c>
      <c r="D11638" s="72" t="s">
        <v>14</v>
      </c>
      <c r="E11638" s="72" t="s">
        <v>55</v>
      </c>
      <c r="F11638" s="73">
        <v>2563</v>
      </c>
      <c r="G11638" s="72" t="s">
        <v>16</v>
      </c>
      <c r="H11638" s="72" t="s">
        <v>17</v>
      </c>
      <c r="I11638" s="72" t="s">
        <v>48</v>
      </c>
      <c r="J11638" s="72" t="s">
        <v>19</v>
      </c>
      <c r="K11638" s="72" t="s">
        <v>20</v>
      </c>
      <c r="L11638" s="72" t="s">
        <v>649</v>
      </c>
      <c r="M11638" s="72" t="s">
        <v>112</v>
      </c>
    </row>
    <row r="11639" spans="2:13" x14ac:dyDescent="0.25">
      <c r="B11639" s="72" t="s">
        <v>12</v>
      </c>
      <c r="C11639" s="72" t="s">
        <v>13</v>
      </c>
      <c r="D11639" s="72" t="s">
        <v>14</v>
      </c>
      <c r="E11639" s="72" t="s">
        <v>123</v>
      </c>
      <c r="F11639" s="73">
        <v>-793</v>
      </c>
      <c r="G11639" s="72" t="s">
        <v>16</v>
      </c>
      <c r="H11639" s="72" t="s">
        <v>24</v>
      </c>
      <c r="I11639" s="72" t="s">
        <v>18</v>
      </c>
      <c r="J11639" s="72" t="s">
        <v>19</v>
      </c>
      <c r="K11639" s="72" t="s">
        <v>20</v>
      </c>
      <c r="L11639" s="72" t="s">
        <v>629</v>
      </c>
      <c r="M11639" s="72"/>
    </row>
    <row r="11640" spans="2:13" x14ac:dyDescent="0.25">
      <c r="B11640" s="72" t="s">
        <v>12</v>
      </c>
      <c r="C11640" s="72" t="s">
        <v>13</v>
      </c>
      <c r="D11640" s="72" t="s">
        <v>14</v>
      </c>
      <c r="E11640" s="72" t="s">
        <v>79</v>
      </c>
      <c r="F11640" s="73">
        <v>-3772</v>
      </c>
      <c r="G11640" s="72" t="s">
        <v>16</v>
      </c>
      <c r="H11640" s="72" t="s">
        <v>17</v>
      </c>
      <c r="I11640" s="72" t="s">
        <v>18</v>
      </c>
      <c r="J11640" s="72" t="s">
        <v>19</v>
      </c>
      <c r="K11640" s="72" t="s">
        <v>25</v>
      </c>
      <c r="L11640" s="72" t="s">
        <v>621</v>
      </c>
      <c r="M11640" s="72"/>
    </row>
    <row r="11641" spans="2:13" x14ac:dyDescent="0.25">
      <c r="B11641" s="72" t="s">
        <v>12</v>
      </c>
      <c r="C11641" s="72" t="s">
        <v>13</v>
      </c>
      <c r="D11641" s="72" t="s">
        <v>14</v>
      </c>
      <c r="E11641" s="72" t="s">
        <v>39</v>
      </c>
      <c r="F11641" s="73">
        <v>-1317</v>
      </c>
      <c r="G11641" s="72" t="s">
        <v>16</v>
      </c>
      <c r="H11641" s="72" t="s">
        <v>24</v>
      </c>
      <c r="I11641" s="72" t="s">
        <v>48</v>
      </c>
      <c r="J11641" s="72" t="s">
        <v>19</v>
      </c>
      <c r="K11641" s="72" t="s">
        <v>37</v>
      </c>
      <c r="L11641" s="72" t="s">
        <v>177</v>
      </c>
      <c r="M11641" s="72"/>
    </row>
    <row r="11642" spans="2:13" x14ac:dyDescent="0.25">
      <c r="B11642" s="72" t="s">
        <v>12</v>
      </c>
      <c r="C11642" s="72" t="s">
        <v>13</v>
      </c>
      <c r="D11642" s="72" t="s">
        <v>14</v>
      </c>
      <c r="E11642" s="72" t="s">
        <v>83</v>
      </c>
      <c r="F11642" s="73">
        <v>898109</v>
      </c>
      <c r="G11642" s="72" t="s">
        <v>16</v>
      </c>
      <c r="H11642" s="72" t="s">
        <v>17</v>
      </c>
      <c r="I11642" s="72" t="s">
        <v>18</v>
      </c>
      <c r="J11642" s="72" t="s">
        <v>19</v>
      </c>
      <c r="K11642" s="72" t="s">
        <v>25</v>
      </c>
      <c r="L11642" s="72" t="s">
        <v>313</v>
      </c>
      <c r="M11642" s="72"/>
    </row>
    <row r="11643" spans="2:13" x14ac:dyDescent="0.25">
      <c r="B11643" s="72" t="s">
        <v>12</v>
      </c>
      <c r="C11643" s="72" t="s">
        <v>13</v>
      </c>
      <c r="D11643" s="72" t="s">
        <v>14</v>
      </c>
      <c r="E11643" s="72" t="s">
        <v>33</v>
      </c>
      <c r="F11643" s="73">
        <v>42425</v>
      </c>
      <c r="G11643" s="72" t="s">
        <v>16</v>
      </c>
      <c r="H11643" s="72" t="s">
        <v>17</v>
      </c>
      <c r="I11643" s="72" t="s">
        <v>18</v>
      </c>
      <c r="J11643" s="72" t="s">
        <v>19</v>
      </c>
      <c r="K11643" s="72" t="s">
        <v>20</v>
      </c>
      <c r="L11643" s="72" t="s">
        <v>550</v>
      </c>
      <c r="M11643" s="72" t="s">
        <v>35</v>
      </c>
    </row>
    <row r="11644" spans="2:13" x14ac:dyDescent="0.25">
      <c r="B11644" s="72" t="s">
        <v>12</v>
      </c>
      <c r="C11644" s="72" t="s">
        <v>13</v>
      </c>
      <c r="D11644" s="72" t="s">
        <v>14</v>
      </c>
      <c r="E11644" s="72" t="s">
        <v>30</v>
      </c>
      <c r="F11644" s="73">
        <v>-5717</v>
      </c>
      <c r="G11644" s="72" t="s">
        <v>16</v>
      </c>
      <c r="H11644" s="72" t="s">
        <v>24</v>
      </c>
      <c r="I11644" s="72" t="s">
        <v>18</v>
      </c>
      <c r="J11644" s="72" t="s">
        <v>19</v>
      </c>
      <c r="K11644" s="72" t="s">
        <v>49</v>
      </c>
      <c r="L11644" s="72" t="s">
        <v>203</v>
      </c>
      <c r="M11644" s="72"/>
    </row>
    <row r="11645" spans="2:13" x14ac:dyDescent="0.25">
      <c r="B11645" s="72" t="s">
        <v>12</v>
      </c>
      <c r="C11645" s="72" t="s">
        <v>13</v>
      </c>
      <c r="D11645" s="72" t="s">
        <v>14</v>
      </c>
      <c r="E11645" s="72" t="s">
        <v>30</v>
      </c>
      <c r="F11645" s="73">
        <v>-9</v>
      </c>
      <c r="G11645" s="72" t="s">
        <v>16</v>
      </c>
      <c r="H11645" s="72" t="s">
        <v>24</v>
      </c>
      <c r="I11645" s="72" t="s">
        <v>18</v>
      </c>
      <c r="J11645" s="72" t="s">
        <v>19</v>
      </c>
      <c r="K11645" s="72" t="s">
        <v>25</v>
      </c>
      <c r="L11645" s="72" t="s">
        <v>142</v>
      </c>
      <c r="M11645" s="72"/>
    </row>
    <row r="11646" spans="2:13" x14ac:dyDescent="0.25">
      <c r="B11646" s="72" t="s">
        <v>12</v>
      </c>
      <c r="C11646" s="72" t="s">
        <v>13</v>
      </c>
      <c r="D11646" s="72" t="s">
        <v>14</v>
      </c>
      <c r="E11646" s="72" t="s">
        <v>74</v>
      </c>
      <c r="F11646" s="73">
        <v>39632</v>
      </c>
      <c r="G11646" s="72" t="s">
        <v>16</v>
      </c>
      <c r="H11646" s="72" t="s">
        <v>24</v>
      </c>
      <c r="I11646" s="72" t="s">
        <v>18</v>
      </c>
      <c r="J11646" s="72" t="s">
        <v>19</v>
      </c>
      <c r="K11646" s="72" t="s">
        <v>25</v>
      </c>
      <c r="L11646" s="72" t="s">
        <v>159</v>
      </c>
      <c r="M11646" s="72" t="s">
        <v>57</v>
      </c>
    </row>
    <row r="11647" spans="2:13" x14ac:dyDescent="0.25">
      <c r="B11647" s="72" t="s">
        <v>12</v>
      </c>
      <c r="C11647" s="72" t="s">
        <v>13</v>
      </c>
      <c r="D11647" s="72" t="s">
        <v>14</v>
      </c>
      <c r="E11647" s="72" t="s">
        <v>36</v>
      </c>
      <c r="F11647" s="73">
        <v>91605</v>
      </c>
      <c r="G11647" s="72" t="s">
        <v>16</v>
      </c>
      <c r="H11647" s="72" t="s">
        <v>24</v>
      </c>
      <c r="I11647" s="72" t="s">
        <v>18</v>
      </c>
      <c r="J11647" s="72" t="s">
        <v>19</v>
      </c>
      <c r="K11647" s="72" t="s">
        <v>43</v>
      </c>
      <c r="L11647" s="72" t="s">
        <v>501</v>
      </c>
      <c r="M11647" s="72" t="s">
        <v>29</v>
      </c>
    </row>
    <row r="11648" spans="2:13" x14ac:dyDescent="0.25">
      <c r="B11648" s="72" t="s">
        <v>12</v>
      </c>
      <c r="C11648" s="72" t="s">
        <v>13</v>
      </c>
      <c r="D11648" s="72" t="s">
        <v>14</v>
      </c>
      <c r="E11648" s="72" t="s">
        <v>258</v>
      </c>
      <c r="F11648" s="73">
        <v>98104</v>
      </c>
      <c r="G11648" s="72" t="s">
        <v>16</v>
      </c>
      <c r="H11648" s="72" t="s">
        <v>24</v>
      </c>
      <c r="I11648" s="72" t="s">
        <v>48</v>
      </c>
      <c r="J11648" s="72" t="s">
        <v>19</v>
      </c>
      <c r="K11648" s="72" t="s">
        <v>99</v>
      </c>
      <c r="L11648" s="72" t="s">
        <v>373</v>
      </c>
      <c r="M11648" s="72" t="s">
        <v>243</v>
      </c>
    </row>
    <row r="11649" spans="2:13" x14ac:dyDescent="0.25">
      <c r="B11649" s="72" t="s">
        <v>12</v>
      </c>
      <c r="C11649" s="72" t="s">
        <v>13</v>
      </c>
      <c r="D11649" s="72" t="s">
        <v>14</v>
      </c>
      <c r="E11649" s="72" t="s">
        <v>41</v>
      </c>
      <c r="F11649" s="73">
        <v>-1830</v>
      </c>
      <c r="G11649" s="72" t="s">
        <v>16</v>
      </c>
      <c r="H11649" s="72" t="s">
        <v>24</v>
      </c>
      <c r="I11649" s="72" t="s">
        <v>18</v>
      </c>
      <c r="J11649" s="72" t="s">
        <v>19</v>
      </c>
      <c r="K11649" s="72" t="s">
        <v>37</v>
      </c>
      <c r="L11649" s="72" t="s">
        <v>59</v>
      </c>
      <c r="M11649" s="72"/>
    </row>
    <row r="11650" spans="2:13" x14ac:dyDescent="0.25">
      <c r="B11650" s="72" t="s">
        <v>12</v>
      </c>
      <c r="C11650" s="72" t="s">
        <v>13</v>
      </c>
      <c r="D11650" s="72" t="s">
        <v>14</v>
      </c>
      <c r="E11650" s="72" t="s">
        <v>58</v>
      </c>
      <c r="F11650" s="73">
        <v>478662</v>
      </c>
      <c r="G11650" s="72" t="s">
        <v>16</v>
      </c>
      <c r="H11650" s="72" t="s">
        <v>17</v>
      </c>
      <c r="I11650" s="72" t="s">
        <v>18</v>
      </c>
      <c r="J11650" s="72" t="s">
        <v>19</v>
      </c>
      <c r="K11650" s="72" t="s">
        <v>37</v>
      </c>
      <c r="L11650" s="72" t="s">
        <v>177</v>
      </c>
      <c r="M11650" s="72" t="s">
        <v>29</v>
      </c>
    </row>
    <row r="11651" spans="2:13" x14ac:dyDescent="0.25">
      <c r="B11651" s="72" t="s">
        <v>12</v>
      </c>
      <c r="C11651" s="72" t="s">
        <v>13</v>
      </c>
      <c r="D11651" s="72" t="s">
        <v>14</v>
      </c>
      <c r="E11651" s="72" t="s">
        <v>39</v>
      </c>
      <c r="F11651" s="73">
        <v>-1655</v>
      </c>
      <c r="G11651" s="72" t="s">
        <v>16</v>
      </c>
      <c r="H11651" s="72" t="s">
        <v>24</v>
      </c>
      <c r="I11651" s="72" t="s">
        <v>18</v>
      </c>
      <c r="J11651" s="72" t="s">
        <v>19</v>
      </c>
      <c r="K11651" s="72" t="s">
        <v>43</v>
      </c>
      <c r="L11651" s="72" t="s">
        <v>189</v>
      </c>
      <c r="M11651" s="72"/>
    </row>
    <row r="11652" spans="2:13" x14ac:dyDescent="0.25">
      <c r="B11652" s="72" t="s">
        <v>12</v>
      </c>
      <c r="C11652" s="72" t="s">
        <v>13</v>
      </c>
      <c r="D11652" s="72" t="s">
        <v>14</v>
      </c>
      <c r="E11652" s="72" t="s">
        <v>58</v>
      </c>
      <c r="F11652" s="73">
        <v>468782</v>
      </c>
      <c r="G11652" s="72" t="s">
        <v>16</v>
      </c>
      <c r="H11652" s="72" t="s">
        <v>17</v>
      </c>
      <c r="I11652" s="72" t="s">
        <v>18</v>
      </c>
      <c r="J11652" s="72" t="s">
        <v>19</v>
      </c>
      <c r="K11652" s="72" t="s">
        <v>25</v>
      </c>
      <c r="L11652" s="72" t="s">
        <v>198</v>
      </c>
      <c r="M11652" s="72" t="s">
        <v>47</v>
      </c>
    </row>
    <row r="11653" spans="2:13" x14ac:dyDescent="0.25">
      <c r="B11653" s="72" t="s">
        <v>12</v>
      </c>
      <c r="C11653" s="72" t="s">
        <v>13</v>
      </c>
      <c r="D11653" s="72" t="s">
        <v>14</v>
      </c>
      <c r="E11653" s="72" t="s">
        <v>30</v>
      </c>
      <c r="F11653" s="73">
        <v>-4</v>
      </c>
      <c r="G11653" s="72" t="s">
        <v>16</v>
      </c>
      <c r="H11653" s="72" t="s">
        <v>24</v>
      </c>
      <c r="I11653" s="72" t="s">
        <v>18</v>
      </c>
      <c r="J11653" s="72" t="s">
        <v>19</v>
      </c>
      <c r="K11653" s="72" t="s">
        <v>25</v>
      </c>
      <c r="L11653" s="72" t="s">
        <v>138</v>
      </c>
      <c r="M11653" s="72"/>
    </row>
    <row r="11654" spans="2:13" x14ac:dyDescent="0.25">
      <c r="B11654" s="72" t="s">
        <v>12</v>
      </c>
      <c r="C11654" s="72" t="s">
        <v>13</v>
      </c>
      <c r="D11654" s="72" t="s">
        <v>14</v>
      </c>
      <c r="E11654" s="72" t="s">
        <v>36</v>
      </c>
      <c r="F11654" s="73">
        <v>167985</v>
      </c>
      <c r="G11654" s="72" t="s">
        <v>16</v>
      </c>
      <c r="H11654" s="72" t="s">
        <v>24</v>
      </c>
      <c r="I11654" s="72" t="s">
        <v>18</v>
      </c>
      <c r="J11654" s="72" t="s">
        <v>19</v>
      </c>
      <c r="K11654" s="72" t="s">
        <v>63</v>
      </c>
      <c r="L11654" s="72" t="s">
        <v>470</v>
      </c>
      <c r="M11654" s="72" t="s">
        <v>47</v>
      </c>
    </row>
    <row r="11655" spans="2:13" x14ac:dyDescent="0.25">
      <c r="B11655" s="72" t="s">
        <v>12</v>
      </c>
      <c r="C11655" s="72" t="s">
        <v>13</v>
      </c>
      <c r="D11655" s="72" t="s">
        <v>14</v>
      </c>
      <c r="E11655" s="72" t="s">
        <v>45</v>
      </c>
      <c r="F11655" s="73">
        <v>46032807</v>
      </c>
      <c r="G11655" s="72" t="s">
        <v>16</v>
      </c>
      <c r="H11655" s="72" t="s">
        <v>24</v>
      </c>
      <c r="I11655" s="72" t="s">
        <v>18</v>
      </c>
      <c r="J11655" s="72" t="s">
        <v>19</v>
      </c>
      <c r="K11655" s="72" t="s">
        <v>102</v>
      </c>
      <c r="L11655" s="72" t="s">
        <v>196</v>
      </c>
      <c r="M11655" s="72" t="s">
        <v>47</v>
      </c>
    </row>
    <row r="11656" spans="2:13" x14ac:dyDescent="0.25">
      <c r="B11656" s="72" t="s">
        <v>12</v>
      </c>
      <c r="C11656" s="72" t="s">
        <v>13</v>
      </c>
      <c r="D11656" s="72" t="s">
        <v>14</v>
      </c>
      <c r="E11656" s="72" t="s">
        <v>68</v>
      </c>
      <c r="F11656" s="73">
        <v>-27266</v>
      </c>
      <c r="G11656" s="72" t="s">
        <v>16</v>
      </c>
      <c r="H11656" s="72" t="s">
        <v>17</v>
      </c>
      <c r="I11656" s="72" t="s">
        <v>18</v>
      </c>
      <c r="J11656" s="72" t="s">
        <v>19</v>
      </c>
      <c r="K11656" s="72" t="s">
        <v>25</v>
      </c>
      <c r="L11656" s="72" t="s">
        <v>514</v>
      </c>
      <c r="M11656" s="72"/>
    </row>
    <row r="11657" spans="2:13" x14ac:dyDescent="0.25">
      <c r="B11657" s="72" t="s">
        <v>12</v>
      </c>
      <c r="C11657" s="72" t="s">
        <v>13</v>
      </c>
      <c r="D11657" s="72" t="s">
        <v>14</v>
      </c>
      <c r="E11657" s="72" t="s">
        <v>45</v>
      </c>
      <c r="F11657" s="73">
        <v>92889</v>
      </c>
      <c r="G11657" s="72" t="s">
        <v>16</v>
      </c>
      <c r="H11657" s="72" t="s">
        <v>24</v>
      </c>
      <c r="I11657" s="72" t="s">
        <v>18</v>
      </c>
      <c r="J11657" s="72" t="s">
        <v>19</v>
      </c>
      <c r="K11657" s="72" t="s">
        <v>117</v>
      </c>
      <c r="L11657" s="72" t="s">
        <v>311</v>
      </c>
      <c r="M11657" s="72" t="s">
        <v>57</v>
      </c>
    </row>
    <row r="11658" spans="2:13" x14ac:dyDescent="0.25">
      <c r="B11658" s="72" t="s">
        <v>12</v>
      </c>
      <c r="C11658" s="72" t="s">
        <v>13</v>
      </c>
      <c r="D11658" s="72" t="s">
        <v>14</v>
      </c>
      <c r="E11658" s="72" t="s">
        <v>33</v>
      </c>
      <c r="F11658" s="73">
        <v>80698</v>
      </c>
      <c r="G11658" s="72" t="s">
        <v>16</v>
      </c>
      <c r="H11658" s="72" t="s">
        <v>24</v>
      </c>
      <c r="I11658" s="72" t="s">
        <v>18</v>
      </c>
      <c r="J11658" s="72" t="s">
        <v>19</v>
      </c>
      <c r="K11658" s="72" t="s">
        <v>25</v>
      </c>
      <c r="L11658" s="72" t="s">
        <v>408</v>
      </c>
      <c r="M11658" s="72" t="s">
        <v>47</v>
      </c>
    </row>
    <row r="11659" spans="2:13" x14ac:dyDescent="0.25">
      <c r="B11659" s="72" t="s">
        <v>12</v>
      </c>
      <c r="C11659" s="72" t="s">
        <v>13</v>
      </c>
      <c r="D11659" s="72" t="s">
        <v>14</v>
      </c>
      <c r="E11659" s="72" t="s">
        <v>123</v>
      </c>
      <c r="F11659" s="73">
        <v>-843</v>
      </c>
      <c r="G11659" s="72" t="s">
        <v>16</v>
      </c>
      <c r="H11659" s="72" t="s">
        <v>24</v>
      </c>
      <c r="I11659" s="72" t="s">
        <v>18</v>
      </c>
      <c r="J11659" s="72" t="s">
        <v>19</v>
      </c>
      <c r="K11659" s="72" t="s">
        <v>99</v>
      </c>
      <c r="L11659" s="72" t="s">
        <v>419</v>
      </c>
      <c r="M11659" s="72"/>
    </row>
    <row r="11660" spans="2:13" x14ac:dyDescent="0.25">
      <c r="B11660" s="72" t="s">
        <v>12</v>
      </c>
      <c r="C11660" s="72" t="s">
        <v>13</v>
      </c>
      <c r="D11660" s="72" t="s">
        <v>14</v>
      </c>
      <c r="E11660" s="72" t="s">
        <v>74</v>
      </c>
      <c r="F11660" s="73">
        <v>2453</v>
      </c>
      <c r="G11660" s="72" t="s">
        <v>16</v>
      </c>
      <c r="H11660" s="72" t="s">
        <v>24</v>
      </c>
      <c r="I11660" s="72" t="s">
        <v>18</v>
      </c>
      <c r="J11660" s="72" t="s">
        <v>19</v>
      </c>
      <c r="K11660" s="72" t="s">
        <v>25</v>
      </c>
      <c r="L11660" s="72" t="s">
        <v>388</v>
      </c>
      <c r="M11660" s="72" t="s">
        <v>302</v>
      </c>
    </row>
    <row r="11661" spans="2:13" x14ac:dyDescent="0.25">
      <c r="B11661" s="72" t="s">
        <v>12</v>
      </c>
      <c r="C11661" s="72" t="s">
        <v>13</v>
      </c>
      <c r="D11661" s="72" t="s">
        <v>14</v>
      </c>
      <c r="E11661" s="72" t="s">
        <v>228</v>
      </c>
      <c r="F11661" s="73">
        <v>157808</v>
      </c>
      <c r="G11661" s="72" t="s">
        <v>16</v>
      </c>
      <c r="H11661" s="72" t="s">
        <v>24</v>
      </c>
      <c r="I11661" s="72" t="s">
        <v>18</v>
      </c>
      <c r="J11661" s="72" t="s">
        <v>19</v>
      </c>
      <c r="K11661" s="72" t="s">
        <v>37</v>
      </c>
      <c r="L11661" s="72" t="s">
        <v>551</v>
      </c>
      <c r="M11661" s="72" t="s">
        <v>133</v>
      </c>
    </row>
    <row r="11662" spans="2:13" x14ac:dyDescent="0.25">
      <c r="B11662" s="72" t="s">
        <v>12</v>
      </c>
      <c r="C11662" s="72" t="s">
        <v>13</v>
      </c>
      <c r="D11662" s="72" t="s">
        <v>14</v>
      </c>
      <c r="E11662" s="72" t="s">
        <v>55</v>
      </c>
      <c r="F11662" s="73">
        <v>18531</v>
      </c>
      <c r="G11662" s="72" t="s">
        <v>16</v>
      </c>
      <c r="H11662" s="72" t="s">
        <v>17</v>
      </c>
      <c r="I11662" s="72" t="s">
        <v>48</v>
      </c>
      <c r="J11662" s="72" t="s">
        <v>19</v>
      </c>
      <c r="K11662" s="72" t="s">
        <v>25</v>
      </c>
      <c r="L11662" s="72" t="s">
        <v>153</v>
      </c>
      <c r="M11662" s="72" t="s">
        <v>57</v>
      </c>
    </row>
    <row r="11663" spans="2:13" x14ac:dyDescent="0.25">
      <c r="B11663" s="72" t="s">
        <v>12</v>
      </c>
      <c r="C11663" s="72" t="s">
        <v>13</v>
      </c>
      <c r="D11663" s="72" t="s">
        <v>14</v>
      </c>
      <c r="E11663" s="72" t="s">
        <v>79</v>
      </c>
      <c r="F11663" s="73">
        <v>-5249</v>
      </c>
      <c r="G11663" s="72" t="s">
        <v>16</v>
      </c>
      <c r="H11663" s="72" t="s">
        <v>17</v>
      </c>
      <c r="I11663" s="72" t="s">
        <v>18</v>
      </c>
      <c r="J11663" s="72" t="s">
        <v>19</v>
      </c>
      <c r="K11663" s="72" t="s">
        <v>37</v>
      </c>
      <c r="L11663" s="72" t="s">
        <v>182</v>
      </c>
      <c r="M11663" s="72"/>
    </row>
    <row r="11664" spans="2:13" x14ac:dyDescent="0.25">
      <c r="B11664" s="72" t="s">
        <v>12</v>
      </c>
      <c r="C11664" s="72" t="s">
        <v>13</v>
      </c>
      <c r="D11664" s="72" t="s">
        <v>14</v>
      </c>
      <c r="E11664" s="72" t="s">
        <v>300</v>
      </c>
      <c r="F11664" s="73">
        <v>1429</v>
      </c>
      <c r="G11664" s="72" t="s">
        <v>16</v>
      </c>
      <c r="H11664" s="72" t="s">
        <v>24</v>
      </c>
      <c r="I11664" s="72" t="s">
        <v>18</v>
      </c>
      <c r="J11664" s="72" t="s">
        <v>19</v>
      </c>
      <c r="K11664" s="72" t="s">
        <v>96</v>
      </c>
      <c r="L11664" s="72" t="s">
        <v>460</v>
      </c>
      <c r="M11664" s="72" t="s">
        <v>302</v>
      </c>
    </row>
    <row r="11665" spans="2:13" x14ac:dyDescent="0.25">
      <c r="B11665" s="72" t="s">
        <v>12</v>
      </c>
      <c r="C11665" s="72" t="s">
        <v>13</v>
      </c>
      <c r="D11665" s="72" t="s">
        <v>14</v>
      </c>
      <c r="E11665" s="72" t="s">
        <v>55</v>
      </c>
      <c r="F11665" s="73">
        <v>83439</v>
      </c>
      <c r="G11665" s="72" t="s">
        <v>16</v>
      </c>
      <c r="H11665" s="72" t="s">
        <v>24</v>
      </c>
      <c r="I11665" s="72" t="s">
        <v>18</v>
      </c>
      <c r="J11665" s="72" t="s">
        <v>19</v>
      </c>
      <c r="K11665" s="72" t="s">
        <v>99</v>
      </c>
      <c r="L11665" s="72" t="s">
        <v>446</v>
      </c>
      <c r="M11665" s="72" t="s">
        <v>57</v>
      </c>
    </row>
    <row r="11666" spans="2:13" x14ac:dyDescent="0.25">
      <c r="B11666" s="72" t="s">
        <v>12</v>
      </c>
      <c r="C11666" s="72" t="s">
        <v>13</v>
      </c>
      <c r="D11666" s="72" t="s">
        <v>14</v>
      </c>
      <c r="E11666" s="72" t="s">
        <v>51</v>
      </c>
      <c r="F11666" s="73">
        <v>105</v>
      </c>
      <c r="G11666" s="72" t="s">
        <v>16</v>
      </c>
      <c r="H11666" s="72" t="s">
        <v>24</v>
      </c>
      <c r="I11666" s="72" t="s">
        <v>18</v>
      </c>
      <c r="J11666" s="72" t="s">
        <v>19</v>
      </c>
      <c r="K11666" s="72" t="s">
        <v>117</v>
      </c>
      <c r="L11666" s="72" t="s">
        <v>168</v>
      </c>
      <c r="M11666" s="72"/>
    </row>
    <row r="11667" spans="2:13" x14ac:dyDescent="0.25">
      <c r="B11667" s="72" t="s">
        <v>12</v>
      </c>
      <c r="C11667" s="72" t="s">
        <v>13</v>
      </c>
      <c r="D11667" s="72" t="s">
        <v>14</v>
      </c>
      <c r="E11667" s="72" t="s">
        <v>51</v>
      </c>
      <c r="F11667" s="73">
        <v>323612</v>
      </c>
      <c r="G11667" s="72" t="s">
        <v>16</v>
      </c>
      <c r="H11667" s="72" t="s">
        <v>17</v>
      </c>
      <c r="I11667" s="72" t="s">
        <v>18</v>
      </c>
      <c r="J11667" s="72" t="s">
        <v>19</v>
      </c>
      <c r="K11667" s="72" t="s">
        <v>25</v>
      </c>
      <c r="L11667" s="72" t="s">
        <v>467</v>
      </c>
      <c r="M11667" s="72"/>
    </row>
    <row r="11668" spans="2:13" x14ac:dyDescent="0.25">
      <c r="B11668" s="72" t="s">
        <v>12</v>
      </c>
      <c r="C11668" s="72" t="s">
        <v>13</v>
      </c>
      <c r="D11668" s="72" t="s">
        <v>14</v>
      </c>
      <c r="E11668" s="72" t="s">
        <v>123</v>
      </c>
      <c r="F11668" s="73">
        <v>-949</v>
      </c>
      <c r="G11668" s="72" t="s">
        <v>16</v>
      </c>
      <c r="H11668" s="72" t="s">
        <v>24</v>
      </c>
      <c r="I11668" s="72" t="s">
        <v>18</v>
      </c>
      <c r="J11668" s="72" t="s">
        <v>19</v>
      </c>
      <c r="K11668" s="72" t="s">
        <v>25</v>
      </c>
      <c r="L11668" s="72" t="s">
        <v>459</v>
      </c>
      <c r="M11668" s="72"/>
    </row>
    <row r="11669" spans="2:13" x14ac:dyDescent="0.25">
      <c r="B11669" s="72" t="s">
        <v>12</v>
      </c>
      <c r="C11669" s="72" t="s">
        <v>13</v>
      </c>
      <c r="D11669" s="72" t="s">
        <v>14</v>
      </c>
      <c r="E11669" s="72" t="s">
        <v>23</v>
      </c>
      <c r="F11669" s="73">
        <v>-13414</v>
      </c>
      <c r="G11669" s="72" t="s">
        <v>16</v>
      </c>
      <c r="H11669" s="72" t="s">
        <v>24</v>
      </c>
      <c r="I11669" s="72" t="s">
        <v>48</v>
      </c>
      <c r="J11669" s="72" t="s">
        <v>19</v>
      </c>
      <c r="K11669" s="72" t="s">
        <v>157</v>
      </c>
      <c r="L11669" s="72" t="s">
        <v>282</v>
      </c>
      <c r="M11669" s="72"/>
    </row>
    <row r="11670" spans="2:13" x14ac:dyDescent="0.25">
      <c r="B11670" s="72" t="s">
        <v>12</v>
      </c>
      <c r="C11670" s="72" t="s">
        <v>13</v>
      </c>
      <c r="D11670" s="72" t="s">
        <v>14</v>
      </c>
      <c r="E11670" s="72" t="s">
        <v>146</v>
      </c>
      <c r="F11670" s="73">
        <v>-202293</v>
      </c>
      <c r="G11670" s="72" t="s">
        <v>16</v>
      </c>
      <c r="H11670" s="72" t="s">
        <v>24</v>
      </c>
      <c r="I11670" s="72" t="s">
        <v>18</v>
      </c>
      <c r="J11670" s="72" t="s">
        <v>19</v>
      </c>
      <c r="K11670" s="72" t="s">
        <v>157</v>
      </c>
      <c r="L11670" s="72" t="s">
        <v>282</v>
      </c>
      <c r="M11670" s="72"/>
    </row>
    <row r="11671" spans="2:13" x14ac:dyDescent="0.25">
      <c r="B11671" s="72" t="s">
        <v>12</v>
      </c>
      <c r="C11671" s="72" t="s">
        <v>13</v>
      </c>
      <c r="D11671" s="72" t="s">
        <v>14</v>
      </c>
      <c r="E11671" s="72" t="s">
        <v>36</v>
      </c>
      <c r="F11671" s="73">
        <v>853321</v>
      </c>
      <c r="G11671" s="72" t="s">
        <v>16</v>
      </c>
      <c r="H11671" s="72" t="s">
        <v>24</v>
      </c>
      <c r="I11671" s="72" t="s">
        <v>18</v>
      </c>
      <c r="J11671" s="72" t="s">
        <v>19</v>
      </c>
      <c r="K11671" s="72" t="s">
        <v>37</v>
      </c>
      <c r="L11671" s="72" t="s">
        <v>54</v>
      </c>
      <c r="M11671" s="72" t="s">
        <v>29</v>
      </c>
    </row>
    <row r="11672" spans="2:13" x14ac:dyDescent="0.25">
      <c r="B11672" s="72" t="s">
        <v>12</v>
      </c>
      <c r="C11672" s="72" t="s">
        <v>13</v>
      </c>
      <c r="D11672" s="72" t="s">
        <v>14</v>
      </c>
      <c r="E11672" s="72" t="s">
        <v>81</v>
      </c>
      <c r="F11672" s="73">
        <v>993614</v>
      </c>
      <c r="G11672" s="72" t="s">
        <v>16</v>
      </c>
      <c r="H11672" s="72" t="s">
        <v>24</v>
      </c>
      <c r="I11672" s="72" t="s">
        <v>18</v>
      </c>
      <c r="J11672" s="72" t="s">
        <v>19</v>
      </c>
      <c r="K11672" s="72" t="s">
        <v>20</v>
      </c>
      <c r="L11672" s="72" t="s">
        <v>327</v>
      </c>
      <c r="M11672" s="72" t="s">
        <v>29</v>
      </c>
    </row>
    <row r="11673" spans="2:13" x14ac:dyDescent="0.25">
      <c r="B11673" s="72" t="s">
        <v>12</v>
      </c>
      <c r="C11673" s="72" t="s">
        <v>13</v>
      </c>
      <c r="D11673" s="72" t="s">
        <v>14</v>
      </c>
      <c r="E11673" s="72" t="s">
        <v>146</v>
      </c>
      <c r="F11673" s="73">
        <v>-620</v>
      </c>
      <c r="G11673" s="72" t="s">
        <v>16</v>
      </c>
      <c r="H11673" s="72" t="s">
        <v>24</v>
      </c>
      <c r="I11673" s="72" t="s">
        <v>18</v>
      </c>
      <c r="J11673" s="72" t="s">
        <v>19</v>
      </c>
      <c r="K11673" s="72" t="s">
        <v>37</v>
      </c>
      <c r="L11673" s="72" t="s">
        <v>71</v>
      </c>
      <c r="M11673" s="72"/>
    </row>
    <row r="11674" spans="2:13" x14ac:dyDescent="0.25">
      <c r="B11674" s="72" t="s">
        <v>12</v>
      </c>
      <c r="C11674" s="72" t="s">
        <v>13</v>
      </c>
      <c r="D11674" s="72" t="s">
        <v>14</v>
      </c>
      <c r="E11674" s="72" t="s">
        <v>36</v>
      </c>
      <c r="F11674" s="73">
        <v>748233</v>
      </c>
      <c r="G11674" s="72" t="s">
        <v>16</v>
      </c>
      <c r="H11674" s="72" t="s">
        <v>17</v>
      </c>
      <c r="I11674" s="72" t="s">
        <v>18</v>
      </c>
      <c r="J11674" s="72" t="s">
        <v>19</v>
      </c>
      <c r="K11674" s="72" t="s">
        <v>49</v>
      </c>
      <c r="L11674" s="72" t="s">
        <v>255</v>
      </c>
      <c r="M11674" s="72" t="s">
        <v>29</v>
      </c>
    </row>
    <row r="11675" spans="2:13" x14ac:dyDescent="0.25">
      <c r="B11675" s="72" t="s">
        <v>12</v>
      </c>
      <c r="C11675" s="72" t="s">
        <v>13</v>
      </c>
      <c r="D11675" s="72" t="s">
        <v>14</v>
      </c>
      <c r="E11675" s="72" t="s">
        <v>83</v>
      </c>
      <c r="F11675" s="73">
        <v>2794652</v>
      </c>
      <c r="G11675" s="72" t="s">
        <v>16</v>
      </c>
      <c r="H11675" s="72" t="s">
        <v>24</v>
      </c>
      <c r="I11675" s="72" t="s">
        <v>18</v>
      </c>
      <c r="J11675" s="72" t="s">
        <v>19</v>
      </c>
      <c r="K11675" s="72" t="s">
        <v>157</v>
      </c>
      <c r="L11675" s="72" t="s">
        <v>640</v>
      </c>
      <c r="M11675" s="72"/>
    </row>
    <row r="11676" spans="2:13" x14ac:dyDescent="0.25">
      <c r="B11676" s="72" t="s">
        <v>12</v>
      </c>
      <c r="C11676" s="72" t="s">
        <v>13</v>
      </c>
      <c r="D11676" s="72" t="s">
        <v>14</v>
      </c>
      <c r="E11676" s="72" t="s">
        <v>83</v>
      </c>
      <c r="F11676" s="73">
        <v>989128</v>
      </c>
      <c r="G11676" s="72" t="s">
        <v>16</v>
      </c>
      <c r="H11676" s="72" t="s">
        <v>24</v>
      </c>
      <c r="I11676" s="72" t="s">
        <v>18</v>
      </c>
      <c r="J11676" s="72" t="s">
        <v>19</v>
      </c>
      <c r="K11676" s="72" t="s">
        <v>37</v>
      </c>
      <c r="L11676" s="72" t="s">
        <v>333</v>
      </c>
      <c r="M11676" s="72"/>
    </row>
    <row r="11677" spans="2:13" x14ac:dyDescent="0.25">
      <c r="B11677" s="72" t="s">
        <v>12</v>
      </c>
      <c r="C11677" s="72" t="s">
        <v>13</v>
      </c>
      <c r="D11677" s="72" t="s">
        <v>14</v>
      </c>
      <c r="E11677" s="72" t="s">
        <v>256</v>
      </c>
      <c r="F11677" s="73">
        <v>-6295</v>
      </c>
      <c r="G11677" s="72" t="s">
        <v>16</v>
      </c>
      <c r="H11677" s="72" t="s">
        <v>17</v>
      </c>
      <c r="I11677" s="72" t="s">
        <v>18</v>
      </c>
      <c r="J11677" s="72" t="s">
        <v>19</v>
      </c>
      <c r="K11677" s="72" t="s">
        <v>20</v>
      </c>
      <c r="L11677" s="72" t="s">
        <v>28</v>
      </c>
      <c r="M11677" s="72"/>
    </row>
    <row r="11678" spans="2:13" x14ac:dyDescent="0.25">
      <c r="B11678" s="72" t="s">
        <v>12</v>
      </c>
      <c r="C11678" s="72" t="s">
        <v>13</v>
      </c>
      <c r="D11678" s="72" t="s">
        <v>14</v>
      </c>
      <c r="E11678" s="72" t="s">
        <v>36</v>
      </c>
      <c r="F11678" s="73">
        <v>9922</v>
      </c>
      <c r="G11678" s="72" t="s">
        <v>16</v>
      </c>
      <c r="H11678" s="72" t="s">
        <v>24</v>
      </c>
      <c r="I11678" s="72" t="s">
        <v>48</v>
      </c>
      <c r="J11678" s="72" t="s">
        <v>19</v>
      </c>
      <c r="K11678" s="72" t="s">
        <v>37</v>
      </c>
      <c r="L11678" s="72" t="s">
        <v>182</v>
      </c>
      <c r="M11678" s="72" t="s">
        <v>57</v>
      </c>
    </row>
    <row r="11679" spans="2:13" x14ac:dyDescent="0.25">
      <c r="B11679" s="72" t="s">
        <v>12</v>
      </c>
      <c r="C11679" s="72" t="s">
        <v>13</v>
      </c>
      <c r="D11679" s="72" t="s">
        <v>14</v>
      </c>
      <c r="E11679" s="72" t="s">
        <v>79</v>
      </c>
      <c r="F11679" s="73">
        <v>-3068</v>
      </c>
      <c r="G11679" s="72" t="s">
        <v>16</v>
      </c>
      <c r="H11679" s="72" t="s">
        <v>17</v>
      </c>
      <c r="I11679" s="72" t="s">
        <v>18</v>
      </c>
      <c r="J11679" s="72" t="s">
        <v>19</v>
      </c>
      <c r="K11679" s="72" t="s">
        <v>25</v>
      </c>
      <c r="L11679" s="72" t="s">
        <v>245</v>
      </c>
      <c r="M11679" s="72"/>
    </row>
    <row r="11680" spans="2:13" x14ac:dyDescent="0.25">
      <c r="B11680" s="72" t="s">
        <v>12</v>
      </c>
      <c r="C11680" s="72" t="s">
        <v>13</v>
      </c>
      <c r="D11680" s="72" t="s">
        <v>14</v>
      </c>
      <c r="E11680" s="72" t="s">
        <v>55</v>
      </c>
      <c r="F11680" s="73">
        <v>590694</v>
      </c>
      <c r="G11680" s="72" t="s">
        <v>16</v>
      </c>
      <c r="H11680" s="72" t="s">
        <v>17</v>
      </c>
      <c r="I11680" s="72" t="s">
        <v>18</v>
      </c>
      <c r="J11680" s="72" t="s">
        <v>19</v>
      </c>
      <c r="K11680" s="72" t="s">
        <v>37</v>
      </c>
      <c r="L11680" s="72" t="s">
        <v>183</v>
      </c>
      <c r="M11680" s="72" t="s">
        <v>57</v>
      </c>
    </row>
    <row r="11681" spans="2:13" x14ac:dyDescent="0.25">
      <c r="B11681" s="72" t="s">
        <v>12</v>
      </c>
      <c r="C11681" s="72" t="s">
        <v>13</v>
      </c>
      <c r="D11681" s="72" t="s">
        <v>14</v>
      </c>
      <c r="E11681" s="72" t="s">
        <v>83</v>
      </c>
      <c r="F11681" s="73">
        <v>13</v>
      </c>
      <c r="G11681" s="72" t="s">
        <v>16</v>
      </c>
      <c r="H11681" s="72" t="s">
        <v>24</v>
      </c>
      <c r="I11681" s="72" t="s">
        <v>18</v>
      </c>
      <c r="J11681" s="72" t="s">
        <v>628</v>
      </c>
      <c r="K11681" s="72" t="s">
        <v>99</v>
      </c>
      <c r="L11681" s="72" t="s">
        <v>242</v>
      </c>
      <c r="M11681" s="72"/>
    </row>
    <row r="11682" spans="2:13" x14ac:dyDescent="0.25">
      <c r="B11682" s="72" t="s">
        <v>12</v>
      </c>
      <c r="C11682" s="72" t="s">
        <v>13</v>
      </c>
      <c r="D11682" s="72" t="s">
        <v>14</v>
      </c>
      <c r="E11682" s="72" t="s">
        <v>83</v>
      </c>
      <c r="F11682" s="73">
        <v>38054</v>
      </c>
      <c r="G11682" s="72" t="s">
        <v>16</v>
      </c>
      <c r="H11682" s="72" t="s">
        <v>24</v>
      </c>
      <c r="I11682" s="72" t="s">
        <v>18</v>
      </c>
      <c r="J11682" s="72" t="s">
        <v>19</v>
      </c>
      <c r="K11682" s="72" t="s">
        <v>25</v>
      </c>
      <c r="L11682" s="72" t="s">
        <v>420</v>
      </c>
      <c r="M11682" s="72"/>
    </row>
    <row r="11683" spans="2:13" x14ac:dyDescent="0.25">
      <c r="B11683" s="72" t="s">
        <v>12</v>
      </c>
      <c r="C11683" s="72" t="s">
        <v>13</v>
      </c>
      <c r="D11683" s="72" t="s">
        <v>14</v>
      </c>
      <c r="E11683" s="72" t="s">
        <v>68</v>
      </c>
      <c r="F11683" s="73">
        <v>-198578</v>
      </c>
      <c r="G11683" s="72" t="s">
        <v>16</v>
      </c>
      <c r="H11683" s="72" t="s">
        <v>17</v>
      </c>
      <c r="I11683" s="72" t="s">
        <v>48</v>
      </c>
      <c r="J11683" s="72" t="s">
        <v>19</v>
      </c>
      <c r="K11683" s="72" t="s">
        <v>49</v>
      </c>
      <c r="L11683" s="72" t="s">
        <v>167</v>
      </c>
      <c r="M11683" s="72"/>
    </row>
    <row r="11684" spans="2:13" x14ac:dyDescent="0.25">
      <c r="B11684" s="72" t="s">
        <v>12</v>
      </c>
      <c r="C11684" s="72" t="s">
        <v>13</v>
      </c>
      <c r="D11684" s="72" t="s">
        <v>14</v>
      </c>
      <c r="E11684" s="72" t="s">
        <v>68</v>
      </c>
      <c r="F11684" s="73">
        <v>-444173</v>
      </c>
      <c r="G11684" s="72" t="s">
        <v>16</v>
      </c>
      <c r="H11684" s="72" t="s">
        <v>24</v>
      </c>
      <c r="I11684" s="72" t="s">
        <v>18</v>
      </c>
      <c r="J11684" s="72" t="s">
        <v>19</v>
      </c>
      <c r="K11684" s="72" t="s">
        <v>37</v>
      </c>
      <c r="L11684" s="72" t="s">
        <v>285</v>
      </c>
      <c r="M11684" s="72"/>
    </row>
    <row r="11685" spans="2:13" x14ac:dyDescent="0.25">
      <c r="B11685" s="72" t="s">
        <v>12</v>
      </c>
      <c r="C11685" s="72" t="s">
        <v>13</v>
      </c>
      <c r="D11685" s="72" t="s">
        <v>14</v>
      </c>
      <c r="E11685" s="72" t="s">
        <v>60</v>
      </c>
      <c r="F11685" s="73">
        <v>162358</v>
      </c>
      <c r="G11685" s="72" t="s">
        <v>16</v>
      </c>
      <c r="H11685" s="72" t="s">
        <v>24</v>
      </c>
      <c r="I11685" s="72" t="s">
        <v>18</v>
      </c>
      <c r="J11685" s="72" t="s">
        <v>19</v>
      </c>
      <c r="K11685" s="72" t="s">
        <v>37</v>
      </c>
      <c r="L11685" s="72" t="s">
        <v>317</v>
      </c>
      <c r="M11685" s="72" t="s">
        <v>67</v>
      </c>
    </row>
    <row r="11686" spans="2:13" x14ac:dyDescent="0.25">
      <c r="B11686" s="72" t="s">
        <v>12</v>
      </c>
      <c r="C11686" s="72" t="s">
        <v>13</v>
      </c>
      <c r="D11686" s="72" t="s">
        <v>14</v>
      </c>
      <c r="E11686" s="72" t="s">
        <v>27</v>
      </c>
      <c r="F11686" s="73">
        <v>23067</v>
      </c>
      <c r="G11686" s="72" t="s">
        <v>16</v>
      </c>
      <c r="H11686" s="72" t="s">
        <v>24</v>
      </c>
      <c r="I11686" s="72" t="s">
        <v>18</v>
      </c>
      <c r="J11686" s="72" t="s">
        <v>19</v>
      </c>
      <c r="K11686" s="72" t="s">
        <v>25</v>
      </c>
      <c r="L11686" s="72" t="s">
        <v>314</v>
      </c>
      <c r="M11686" s="72" t="s">
        <v>57</v>
      </c>
    </row>
    <row r="11687" spans="2:13" x14ac:dyDescent="0.25">
      <c r="B11687" s="72" t="s">
        <v>12</v>
      </c>
      <c r="C11687" s="72" t="s">
        <v>13</v>
      </c>
      <c r="D11687" s="72" t="s">
        <v>14</v>
      </c>
      <c r="E11687" s="72" t="s">
        <v>27</v>
      </c>
      <c r="F11687" s="73">
        <v>2100</v>
      </c>
      <c r="G11687" s="72" t="s">
        <v>16</v>
      </c>
      <c r="H11687" s="72" t="s">
        <v>17</v>
      </c>
      <c r="I11687" s="72" t="s">
        <v>18</v>
      </c>
      <c r="J11687" s="72" t="s">
        <v>19</v>
      </c>
      <c r="K11687" s="72" t="s">
        <v>20</v>
      </c>
      <c r="L11687" s="72" t="s">
        <v>417</v>
      </c>
      <c r="M11687" s="72" t="s">
        <v>302</v>
      </c>
    </row>
    <row r="11688" spans="2:13" x14ac:dyDescent="0.25">
      <c r="B11688" s="72" t="s">
        <v>12</v>
      </c>
      <c r="C11688" s="72" t="s">
        <v>13</v>
      </c>
      <c r="D11688" s="72" t="s">
        <v>14</v>
      </c>
      <c r="E11688" s="72" t="s">
        <v>79</v>
      </c>
      <c r="F11688" s="73">
        <v>-26913</v>
      </c>
      <c r="G11688" s="72" t="s">
        <v>16</v>
      </c>
      <c r="H11688" s="72" t="s">
        <v>24</v>
      </c>
      <c r="I11688" s="72" t="s">
        <v>18</v>
      </c>
      <c r="J11688" s="72" t="s">
        <v>19</v>
      </c>
      <c r="K11688" s="72" t="s">
        <v>49</v>
      </c>
      <c r="L11688" s="72" t="s">
        <v>253</v>
      </c>
      <c r="M11688" s="72"/>
    </row>
    <row r="11689" spans="2:13" x14ac:dyDescent="0.25">
      <c r="B11689" s="72" t="s">
        <v>12</v>
      </c>
      <c r="C11689" s="72" t="s">
        <v>13</v>
      </c>
      <c r="D11689" s="72" t="s">
        <v>14</v>
      </c>
      <c r="E11689" s="72" t="s">
        <v>55</v>
      </c>
      <c r="F11689" s="73">
        <v>23871</v>
      </c>
      <c r="G11689" s="72" t="s">
        <v>16</v>
      </c>
      <c r="H11689" s="72" t="s">
        <v>17</v>
      </c>
      <c r="I11689" s="72" t="s">
        <v>18</v>
      </c>
      <c r="J11689" s="72" t="s">
        <v>19</v>
      </c>
      <c r="K11689" s="72" t="s">
        <v>37</v>
      </c>
      <c r="L11689" s="72" t="s">
        <v>106</v>
      </c>
      <c r="M11689" s="72" t="s">
        <v>57</v>
      </c>
    </row>
    <row r="11690" spans="2:13" x14ac:dyDescent="0.25">
      <c r="B11690" s="72" t="s">
        <v>12</v>
      </c>
      <c r="C11690" s="72" t="s">
        <v>13</v>
      </c>
      <c r="D11690" s="72" t="s">
        <v>14</v>
      </c>
      <c r="E11690" s="72" t="s">
        <v>83</v>
      </c>
      <c r="F11690" s="73">
        <v>201796</v>
      </c>
      <c r="G11690" s="72" t="s">
        <v>16</v>
      </c>
      <c r="H11690" s="72" t="s">
        <v>17</v>
      </c>
      <c r="I11690" s="72" t="s">
        <v>18</v>
      </c>
      <c r="J11690" s="72" t="s">
        <v>227</v>
      </c>
      <c r="K11690" s="72" t="s">
        <v>25</v>
      </c>
      <c r="L11690" s="72" t="s">
        <v>459</v>
      </c>
      <c r="M11690" s="72"/>
    </row>
    <row r="11691" spans="2:13" x14ac:dyDescent="0.25">
      <c r="B11691" s="72" t="s">
        <v>12</v>
      </c>
      <c r="C11691" s="72" t="s">
        <v>13</v>
      </c>
      <c r="D11691" s="72" t="s">
        <v>14</v>
      </c>
      <c r="E11691" s="72" t="s">
        <v>51</v>
      </c>
      <c r="F11691" s="73">
        <v>42606</v>
      </c>
      <c r="G11691" s="72" t="s">
        <v>16</v>
      </c>
      <c r="H11691" s="72" t="s">
        <v>24</v>
      </c>
      <c r="I11691" s="72" t="s">
        <v>18</v>
      </c>
      <c r="J11691" s="72" t="s">
        <v>19</v>
      </c>
      <c r="K11691" s="72" t="s">
        <v>75</v>
      </c>
      <c r="L11691" s="72" t="s">
        <v>231</v>
      </c>
      <c r="M11691" s="72"/>
    </row>
    <row r="11692" spans="2:13" x14ac:dyDescent="0.25">
      <c r="B11692" s="72" t="s">
        <v>12</v>
      </c>
      <c r="C11692" s="72" t="s">
        <v>13</v>
      </c>
      <c r="D11692" s="72" t="s">
        <v>14</v>
      </c>
      <c r="E11692" s="72" t="s">
        <v>586</v>
      </c>
      <c r="F11692" s="73">
        <v>-4634</v>
      </c>
      <c r="G11692" s="72" t="s">
        <v>16</v>
      </c>
      <c r="H11692" s="72" t="s">
        <v>17</v>
      </c>
      <c r="I11692" s="72" t="s">
        <v>18</v>
      </c>
      <c r="J11692" s="72" t="s">
        <v>19</v>
      </c>
      <c r="K11692" s="72" t="s">
        <v>25</v>
      </c>
      <c r="L11692" s="72" t="s">
        <v>537</v>
      </c>
      <c r="M11692" s="72"/>
    </row>
    <row r="11693" spans="2:13" x14ac:dyDescent="0.25">
      <c r="B11693" s="72" t="s">
        <v>12</v>
      </c>
      <c r="C11693" s="72" t="s">
        <v>13</v>
      </c>
      <c r="D11693" s="72" t="s">
        <v>14</v>
      </c>
      <c r="E11693" s="72" t="s">
        <v>156</v>
      </c>
      <c r="F11693" s="73">
        <v>400261</v>
      </c>
      <c r="G11693" s="72" t="s">
        <v>16</v>
      </c>
      <c r="H11693" s="72" t="s">
        <v>24</v>
      </c>
      <c r="I11693" s="72" t="s">
        <v>18</v>
      </c>
      <c r="J11693" s="72" t="s">
        <v>19</v>
      </c>
      <c r="K11693" s="72" t="s">
        <v>102</v>
      </c>
      <c r="L11693" s="72" t="s">
        <v>196</v>
      </c>
      <c r="M11693" s="72"/>
    </row>
    <row r="11694" spans="2:13" x14ac:dyDescent="0.25">
      <c r="B11694" s="72" t="s">
        <v>12</v>
      </c>
      <c r="C11694" s="72" t="s">
        <v>13</v>
      </c>
      <c r="D11694" s="72" t="s">
        <v>14</v>
      </c>
      <c r="E11694" s="72" t="s">
        <v>152</v>
      </c>
      <c r="F11694" s="73">
        <v>-5527</v>
      </c>
      <c r="G11694" s="72" t="s">
        <v>16</v>
      </c>
      <c r="H11694" s="72" t="s">
        <v>17</v>
      </c>
      <c r="I11694" s="72" t="s">
        <v>18</v>
      </c>
      <c r="J11694" s="72" t="s">
        <v>19</v>
      </c>
      <c r="K11694" s="72" t="s">
        <v>25</v>
      </c>
      <c r="L11694" s="72" t="s">
        <v>434</v>
      </c>
      <c r="M11694" s="72"/>
    </row>
    <row r="11695" spans="2:13" x14ac:dyDescent="0.25">
      <c r="B11695" s="72" t="s">
        <v>12</v>
      </c>
      <c r="C11695" s="72" t="s">
        <v>13</v>
      </c>
      <c r="D11695" s="72" t="s">
        <v>14</v>
      </c>
      <c r="E11695" s="72" t="s">
        <v>123</v>
      </c>
      <c r="F11695" s="73">
        <v>-4390</v>
      </c>
      <c r="G11695" s="72" t="s">
        <v>16</v>
      </c>
      <c r="H11695" s="72" t="s">
        <v>24</v>
      </c>
      <c r="I11695" s="72" t="s">
        <v>18</v>
      </c>
      <c r="J11695" s="72" t="s">
        <v>19</v>
      </c>
      <c r="K11695" s="72" t="s">
        <v>31</v>
      </c>
      <c r="L11695" s="72" t="s">
        <v>362</v>
      </c>
      <c r="M11695" s="72"/>
    </row>
    <row r="11696" spans="2:13" x14ac:dyDescent="0.25">
      <c r="B11696" s="72" t="s">
        <v>12</v>
      </c>
      <c r="C11696" s="72" t="s">
        <v>13</v>
      </c>
      <c r="D11696" s="72" t="s">
        <v>14</v>
      </c>
      <c r="E11696" s="72" t="s">
        <v>258</v>
      </c>
      <c r="F11696" s="73">
        <v>102826</v>
      </c>
      <c r="G11696" s="72" t="s">
        <v>16</v>
      </c>
      <c r="H11696" s="72" t="s">
        <v>24</v>
      </c>
      <c r="I11696" s="72" t="s">
        <v>18</v>
      </c>
      <c r="J11696" s="72" t="s">
        <v>19</v>
      </c>
      <c r="K11696" s="72" t="s">
        <v>130</v>
      </c>
      <c r="L11696" s="72" t="s">
        <v>610</v>
      </c>
      <c r="M11696" s="72" t="s">
        <v>72</v>
      </c>
    </row>
    <row r="11697" spans="2:13" x14ac:dyDescent="0.25">
      <c r="B11697" s="72" t="s">
        <v>12</v>
      </c>
      <c r="C11697" s="72" t="s">
        <v>13</v>
      </c>
      <c r="D11697" s="72" t="s">
        <v>14</v>
      </c>
      <c r="E11697" s="72" t="s">
        <v>39</v>
      </c>
      <c r="F11697" s="73">
        <v>-16265</v>
      </c>
      <c r="G11697" s="72" t="s">
        <v>16</v>
      </c>
      <c r="H11697" s="72" t="s">
        <v>17</v>
      </c>
      <c r="I11697" s="72" t="s">
        <v>48</v>
      </c>
      <c r="J11697" s="72" t="s">
        <v>19</v>
      </c>
      <c r="K11697" s="72" t="s">
        <v>49</v>
      </c>
      <c r="L11697" s="72" t="s">
        <v>73</v>
      </c>
      <c r="M11697" s="72"/>
    </row>
    <row r="11698" spans="2:13" x14ac:dyDescent="0.25">
      <c r="B11698" s="72" t="s">
        <v>12</v>
      </c>
      <c r="C11698" s="72" t="s">
        <v>13</v>
      </c>
      <c r="D11698" s="72" t="s">
        <v>14</v>
      </c>
      <c r="E11698" s="72" t="s">
        <v>23</v>
      </c>
      <c r="F11698" s="73">
        <v>-161155</v>
      </c>
      <c r="G11698" s="72" t="s">
        <v>16</v>
      </c>
      <c r="H11698" s="72" t="s">
        <v>17</v>
      </c>
      <c r="I11698" s="72" t="s">
        <v>18</v>
      </c>
      <c r="J11698" s="72" t="s">
        <v>19</v>
      </c>
      <c r="K11698" s="72" t="s">
        <v>25</v>
      </c>
      <c r="L11698" s="72" t="s">
        <v>191</v>
      </c>
      <c r="M11698" s="72"/>
    </row>
    <row r="11699" spans="2:13" x14ac:dyDescent="0.25">
      <c r="B11699" s="72" t="s">
        <v>12</v>
      </c>
      <c r="C11699" s="72" t="s">
        <v>13</v>
      </c>
      <c r="D11699" s="72" t="s">
        <v>14</v>
      </c>
      <c r="E11699" s="72" t="s">
        <v>83</v>
      </c>
      <c r="F11699" s="73">
        <v>1011608</v>
      </c>
      <c r="G11699" s="72" t="s">
        <v>16</v>
      </c>
      <c r="H11699" s="72" t="s">
        <v>17</v>
      </c>
      <c r="I11699" s="72" t="s">
        <v>18</v>
      </c>
      <c r="J11699" s="72" t="s">
        <v>19</v>
      </c>
      <c r="K11699" s="72" t="s">
        <v>37</v>
      </c>
      <c r="L11699" s="72" t="s">
        <v>317</v>
      </c>
      <c r="M11699" s="72"/>
    </row>
    <row r="11700" spans="2:13" x14ac:dyDescent="0.25">
      <c r="B11700" s="72" t="s">
        <v>12</v>
      </c>
      <c r="C11700" s="72" t="s">
        <v>13</v>
      </c>
      <c r="D11700" s="72" t="s">
        <v>14</v>
      </c>
      <c r="E11700" s="72" t="s">
        <v>83</v>
      </c>
      <c r="F11700" s="73">
        <v>195229</v>
      </c>
      <c r="G11700" s="72" t="s">
        <v>16</v>
      </c>
      <c r="H11700" s="72" t="s">
        <v>24</v>
      </c>
      <c r="I11700" s="72" t="s">
        <v>18</v>
      </c>
      <c r="J11700" s="72" t="s">
        <v>19</v>
      </c>
      <c r="K11700" s="72" t="s">
        <v>37</v>
      </c>
      <c r="L11700" s="72" t="s">
        <v>257</v>
      </c>
      <c r="M11700" s="72"/>
    </row>
    <row r="11701" spans="2:13" x14ac:dyDescent="0.25">
      <c r="B11701" s="72" t="s">
        <v>12</v>
      </c>
      <c r="C11701" s="72" t="s">
        <v>13</v>
      </c>
      <c r="D11701" s="72" t="s">
        <v>14</v>
      </c>
      <c r="E11701" s="72" t="s">
        <v>79</v>
      </c>
      <c r="F11701" s="73">
        <v>-8507</v>
      </c>
      <c r="G11701" s="72" t="s">
        <v>16</v>
      </c>
      <c r="H11701" s="72" t="s">
        <v>24</v>
      </c>
      <c r="I11701" s="72" t="s">
        <v>18</v>
      </c>
      <c r="J11701" s="72" t="s">
        <v>19</v>
      </c>
      <c r="K11701" s="72" t="s">
        <v>117</v>
      </c>
      <c r="L11701" s="72" t="s">
        <v>271</v>
      </c>
      <c r="M11701" s="72"/>
    </row>
    <row r="11702" spans="2:13" x14ac:dyDescent="0.25">
      <c r="B11702" s="72" t="s">
        <v>12</v>
      </c>
      <c r="C11702" s="72" t="s">
        <v>13</v>
      </c>
      <c r="D11702" s="72" t="s">
        <v>14</v>
      </c>
      <c r="E11702" s="72" t="s">
        <v>83</v>
      </c>
      <c r="F11702" s="73">
        <v>76752</v>
      </c>
      <c r="G11702" s="72" t="s">
        <v>16</v>
      </c>
      <c r="H11702" s="72" t="s">
        <v>17</v>
      </c>
      <c r="I11702" s="72" t="s">
        <v>18</v>
      </c>
      <c r="J11702" s="72" t="s">
        <v>19</v>
      </c>
      <c r="K11702" s="72" t="s">
        <v>25</v>
      </c>
      <c r="L11702" s="72" t="s">
        <v>220</v>
      </c>
      <c r="M11702" s="72"/>
    </row>
    <row r="11703" spans="2:13" x14ac:dyDescent="0.25">
      <c r="B11703" s="72" t="s">
        <v>12</v>
      </c>
      <c r="C11703" s="72" t="s">
        <v>13</v>
      </c>
      <c r="D11703" s="72" t="s">
        <v>14</v>
      </c>
      <c r="E11703" s="72" t="s">
        <v>258</v>
      </c>
      <c r="F11703" s="73">
        <v>156086</v>
      </c>
      <c r="G11703" s="72" t="s">
        <v>16</v>
      </c>
      <c r="H11703" s="72" t="s">
        <v>24</v>
      </c>
      <c r="I11703" s="72" t="s">
        <v>18</v>
      </c>
      <c r="J11703" s="72" t="s">
        <v>19</v>
      </c>
      <c r="K11703" s="72" t="s">
        <v>130</v>
      </c>
      <c r="L11703" s="72" t="s">
        <v>502</v>
      </c>
      <c r="M11703" s="72" t="s">
        <v>259</v>
      </c>
    </row>
    <row r="11704" spans="2:13" x14ac:dyDescent="0.25">
      <c r="B11704" s="72" t="s">
        <v>12</v>
      </c>
      <c r="C11704" s="72" t="s">
        <v>13</v>
      </c>
      <c r="D11704" s="72" t="s">
        <v>14</v>
      </c>
      <c r="E11704" s="72" t="s">
        <v>58</v>
      </c>
      <c r="F11704" s="73">
        <v>64395</v>
      </c>
      <c r="G11704" s="72" t="s">
        <v>16</v>
      </c>
      <c r="H11704" s="72" t="s">
        <v>17</v>
      </c>
      <c r="I11704" s="72" t="s">
        <v>18</v>
      </c>
      <c r="J11704" s="72" t="s">
        <v>19</v>
      </c>
      <c r="K11704" s="72" t="s">
        <v>25</v>
      </c>
      <c r="L11704" s="72" t="s">
        <v>463</v>
      </c>
      <c r="M11704" s="72" t="s">
        <v>57</v>
      </c>
    </row>
    <row r="11705" spans="2:13" x14ac:dyDescent="0.25">
      <c r="B11705" s="72" t="s">
        <v>12</v>
      </c>
      <c r="C11705" s="72" t="s">
        <v>13</v>
      </c>
      <c r="D11705" s="72" t="s">
        <v>14</v>
      </c>
      <c r="E11705" s="72" t="s">
        <v>33</v>
      </c>
      <c r="F11705" s="73">
        <v>266908</v>
      </c>
      <c r="G11705" s="72" t="s">
        <v>16</v>
      </c>
      <c r="H11705" s="72" t="s">
        <v>24</v>
      </c>
      <c r="I11705" s="72" t="s">
        <v>18</v>
      </c>
      <c r="J11705" s="72" t="s">
        <v>19</v>
      </c>
      <c r="K11705" s="72" t="s">
        <v>25</v>
      </c>
      <c r="L11705" s="72" t="s">
        <v>26</v>
      </c>
      <c r="M11705" s="72" t="s">
        <v>47</v>
      </c>
    </row>
    <row r="11706" spans="2:13" x14ac:dyDescent="0.25">
      <c r="B11706" s="72" t="s">
        <v>12</v>
      </c>
      <c r="C11706" s="72" t="s">
        <v>13</v>
      </c>
      <c r="D11706" s="72" t="s">
        <v>14</v>
      </c>
      <c r="E11706" s="72" t="s">
        <v>33</v>
      </c>
      <c r="F11706" s="73">
        <v>50008</v>
      </c>
      <c r="G11706" s="72" t="s">
        <v>16</v>
      </c>
      <c r="H11706" s="72" t="s">
        <v>24</v>
      </c>
      <c r="I11706" s="72" t="s">
        <v>18</v>
      </c>
      <c r="J11706" s="72" t="s">
        <v>19</v>
      </c>
      <c r="K11706" s="72" t="s">
        <v>37</v>
      </c>
      <c r="L11706" s="72" t="s">
        <v>354</v>
      </c>
      <c r="M11706" s="72" t="s">
        <v>47</v>
      </c>
    </row>
    <row r="11707" spans="2:13" x14ac:dyDescent="0.25">
      <c r="B11707" s="72" t="s">
        <v>12</v>
      </c>
      <c r="C11707" s="72" t="s">
        <v>13</v>
      </c>
      <c r="D11707" s="72" t="s">
        <v>14</v>
      </c>
      <c r="E11707" s="72" t="s">
        <v>36</v>
      </c>
      <c r="F11707" s="73">
        <v>133994</v>
      </c>
      <c r="G11707" s="72" t="s">
        <v>16</v>
      </c>
      <c r="H11707" s="72" t="s">
        <v>17</v>
      </c>
      <c r="I11707" s="72" t="s">
        <v>18</v>
      </c>
      <c r="J11707" s="72" t="s">
        <v>19</v>
      </c>
      <c r="K11707" s="72" t="s">
        <v>20</v>
      </c>
      <c r="L11707" s="72" t="s">
        <v>708</v>
      </c>
      <c r="M11707" s="72" t="s">
        <v>29</v>
      </c>
    </row>
    <row r="11708" spans="2:13" x14ac:dyDescent="0.25">
      <c r="B11708" s="72" t="s">
        <v>12</v>
      </c>
      <c r="C11708" s="72" t="s">
        <v>13</v>
      </c>
      <c r="D11708" s="72" t="s">
        <v>14</v>
      </c>
      <c r="E11708" s="72" t="s">
        <v>264</v>
      </c>
      <c r="F11708" s="73">
        <v>707992</v>
      </c>
      <c r="G11708" s="72" t="s">
        <v>16</v>
      </c>
      <c r="H11708" s="72" t="s">
        <v>24</v>
      </c>
      <c r="I11708" s="72" t="s">
        <v>18</v>
      </c>
      <c r="J11708" s="72" t="s">
        <v>19</v>
      </c>
      <c r="K11708" s="72" t="s">
        <v>157</v>
      </c>
      <c r="L11708" s="72" t="s">
        <v>282</v>
      </c>
      <c r="M11708" s="72" t="s">
        <v>67</v>
      </c>
    </row>
    <row r="11709" spans="2:13" x14ac:dyDescent="0.25">
      <c r="B11709" s="72" t="s">
        <v>12</v>
      </c>
      <c r="C11709" s="72" t="s">
        <v>13</v>
      </c>
      <c r="D11709" s="72" t="s">
        <v>14</v>
      </c>
      <c r="E11709" s="72" t="s">
        <v>51</v>
      </c>
      <c r="F11709" s="73">
        <v>519376</v>
      </c>
      <c r="G11709" s="72" t="s">
        <v>16</v>
      </c>
      <c r="H11709" s="72" t="s">
        <v>17</v>
      </c>
      <c r="I11709" s="72" t="s">
        <v>18</v>
      </c>
      <c r="J11709" s="72" t="s">
        <v>19</v>
      </c>
      <c r="K11709" s="72" t="s">
        <v>25</v>
      </c>
      <c r="L11709" s="72" t="s">
        <v>230</v>
      </c>
      <c r="M11709" s="72"/>
    </row>
    <row r="11710" spans="2:13" x14ac:dyDescent="0.25">
      <c r="B11710" s="72" t="s">
        <v>12</v>
      </c>
      <c r="C11710" s="72" t="s">
        <v>13</v>
      </c>
      <c r="D11710" s="72" t="s">
        <v>14</v>
      </c>
      <c r="E11710" s="72" t="s">
        <v>41</v>
      </c>
      <c r="F11710" s="73">
        <v>-54</v>
      </c>
      <c r="G11710" s="72" t="s">
        <v>16</v>
      </c>
      <c r="H11710" s="72" t="s">
        <v>24</v>
      </c>
      <c r="I11710" s="72" t="s">
        <v>18</v>
      </c>
      <c r="J11710" s="72" t="s">
        <v>19</v>
      </c>
      <c r="K11710" s="72" t="s">
        <v>25</v>
      </c>
      <c r="L11710" s="72" t="s">
        <v>122</v>
      </c>
      <c r="M11710" s="72"/>
    </row>
    <row r="11711" spans="2:13" x14ac:dyDescent="0.25">
      <c r="B11711" s="72" t="s">
        <v>12</v>
      </c>
      <c r="C11711" s="72" t="s">
        <v>13</v>
      </c>
      <c r="D11711" s="72" t="s">
        <v>14</v>
      </c>
      <c r="E11711" s="72" t="s">
        <v>146</v>
      </c>
      <c r="F11711" s="73">
        <v>-3756</v>
      </c>
      <c r="G11711" s="72" t="s">
        <v>16</v>
      </c>
      <c r="H11711" s="72" t="s">
        <v>24</v>
      </c>
      <c r="I11711" s="72" t="s">
        <v>18</v>
      </c>
      <c r="J11711" s="72" t="s">
        <v>19</v>
      </c>
      <c r="K11711" s="72" t="s">
        <v>37</v>
      </c>
      <c r="L11711" s="72" t="s">
        <v>272</v>
      </c>
      <c r="M11711" s="72"/>
    </row>
    <row r="11712" spans="2:13" x14ac:dyDescent="0.25">
      <c r="B11712" s="72" t="s">
        <v>12</v>
      </c>
      <c r="C11712" s="72" t="s">
        <v>13</v>
      </c>
      <c r="D11712" s="72" t="s">
        <v>14</v>
      </c>
      <c r="E11712" s="72" t="s">
        <v>41</v>
      </c>
      <c r="F11712" s="73">
        <v>-369</v>
      </c>
      <c r="G11712" s="72" t="s">
        <v>16</v>
      </c>
      <c r="H11712" s="72" t="s">
        <v>17</v>
      </c>
      <c r="I11712" s="72" t="s">
        <v>18</v>
      </c>
      <c r="J11712" s="72" t="s">
        <v>19</v>
      </c>
      <c r="K11712" s="72" t="s">
        <v>25</v>
      </c>
      <c r="L11712" s="72" t="s">
        <v>474</v>
      </c>
      <c r="M11712" s="72"/>
    </row>
    <row r="11713" spans="2:13" x14ac:dyDescent="0.25">
      <c r="B11713" s="72" t="s">
        <v>12</v>
      </c>
      <c r="C11713" s="72" t="s">
        <v>13</v>
      </c>
      <c r="D11713" s="72" t="s">
        <v>14</v>
      </c>
      <c r="E11713" s="72" t="s">
        <v>58</v>
      </c>
      <c r="F11713" s="73">
        <v>6092312</v>
      </c>
      <c r="G11713" s="72" t="s">
        <v>16</v>
      </c>
      <c r="H11713" s="72" t="s">
        <v>24</v>
      </c>
      <c r="I11713" s="72" t="s">
        <v>18</v>
      </c>
      <c r="J11713" s="72" t="s">
        <v>19</v>
      </c>
      <c r="K11713" s="72" t="s">
        <v>43</v>
      </c>
      <c r="L11713" s="72" t="s">
        <v>447</v>
      </c>
      <c r="M11713" s="72" t="s">
        <v>35</v>
      </c>
    </row>
    <row r="11714" spans="2:13" x14ac:dyDescent="0.25">
      <c r="B11714" s="72" t="s">
        <v>12</v>
      </c>
      <c r="C11714" s="72" t="s">
        <v>13</v>
      </c>
      <c r="D11714" s="72" t="s">
        <v>14</v>
      </c>
      <c r="E11714" s="72" t="s">
        <v>36</v>
      </c>
      <c r="F11714" s="73">
        <v>37357</v>
      </c>
      <c r="G11714" s="72" t="s">
        <v>16</v>
      </c>
      <c r="H11714" s="72" t="s">
        <v>17</v>
      </c>
      <c r="I11714" s="72" t="s">
        <v>48</v>
      </c>
      <c r="J11714" s="72" t="s">
        <v>19</v>
      </c>
      <c r="K11714" s="72" t="s">
        <v>49</v>
      </c>
      <c r="L11714" s="72" t="s">
        <v>178</v>
      </c>
      <c r="M11714" s="72" t="s">
        <v>29</v>
      </c>
    </row>
    <row r="11715" spans="2:13" x14ac:dyDescent="0.25">
      <c r="B11715" s="72" t="s">
        <v>12</v>
      </c>
      <c r="C11715" s="72" t="s">
        <v>13</v>
      </c>
      <c r="D11715" s="72" t="s">
        <v>14</v>
      </c>
      <c r="E11715" s="72" t="s">
        <v>74</v>
      </c>
      <c r="F11715" s="73">
        <v>2866</v>
      </c>
      <c r="G11715" s="72" t="s">
        <v>16</v>
      </c>
      <c r="H11715" s="72" t="s">
        <v>24</v>
      </c>
      <c r="I11715" s="72" t="s">
        <v>18</v>
      </c>
      <c r="J11715" s="72" t="s">
        <v>19</v>
      </c>
      <c r="K11715" s="72" t="s">
        <v>37</v>
      </c>
      <c r="L11715" s="72" t="s">
        <v>324</v>
      </c>
      <c r="M11715" s="72" t="s">
        <v>302</v>
      </c>
    </row>
    <row r="11716" spans="2:13" x14ac:dyDescent="0.25">
      <c r="B11716" s="72" t="s">
        <v>12</v>
      </c>
      <c r="C11716" s="72" t="s">
        <v>13</v>
      </c>
      <c r="D11716" s="72" t="s">
        <v>14</v>
      </c>
      <c r="E11716" s="72" t="s">
        <v>41</v>
      </c>
      <c r="F11716" s="73">
        <v>-414</v>
      </c>
      <c r="G11716" s="72" t="s">
        <v>16</v>
      </c>
      <c r="H11716" s="72" t="s">
        <v>17</v>
      </c>
      <c r="I11716" s="72" t="s">
        <v>18</v>
      </c>
      <c r="J11716" s="72" t="s">
        <v>19</v>
      </c>
      <c r="K11716" s="72" t="s">
        <v>49</v>
      </c>
      <c r="L11716" s="72" t="s">
        <v>167</v>
      </c>
      <c r="M11716" s="72"/>
    </row>
    <row r="11717" spans="2:13" x14ac:dyDescent="0.25">
      <c r="B11717" s="72" t="s">
        <v>12</v>
      </c>
      <c r="C11717" s="72" t="s">
        <v>13</v>
      </c>
      <c r="D11717" s="72" t="s">
        <v>14</v>
      </c>
      <c r="E11717" s="72" t="s">
        <v>241</v>
      </c>
      <c r="F11717" s="73">
        <v>80418</v>
      </c>
      <c r="G11717" s="72" t="s">
        <v>16</v>
      </c>
      <c r="H11717" s="72" t="s">
        <v>24</v>
      </c>
      <c r="I11717" s="72" t="s">
        <v>18</v>
      </c>
      <c r="J11717" s="72" t="s">
        <v>19</v>
      </c>
      <c r="K11717" s="72" t="s">
        <v>43</v>
      </c>
      <c r="L11717" s="72" t="s">
        <v>336</v>
      </c>
      <c r="M11717" s="72" t="s">
        <v>709</v>
      </c>
    </row>
    <row r="11718" spans="2:13" x14ac:dyDescent="0.25">
      <c r="B11718" s="72" t="s">
        <v>12</v>
      </c>
      <c r="C11718" s="72" t="s">
        <v>13</v>
      </c>
      <c r="D11718" s="72" t="s">
        <v>14</v>
      </c>
      <c r="E11718" s="72" t="s">
        <v>146</v>
      </c>
      <c r="F11718" s="73">
        <v>-15751</v>
      </c>
      <c r="G11718" s="72" t="s">
        <v>16</v>
      </c>
      <c r="H11718" s="72" t="s">
        <v>17</v>
      </c>
      <c r="I11718" s="72" t="s">
        <v>18</v>
      </c>
      <c r="J11718" s="72" t="s">
        <v>19</v>
      </c>
      <c r="K11718" s="72" t="s">
        <v>25</v>
      </c>
      <c r="L11718" s="72" t="s">
        <v>191</v>
      </c>
      <c r="M11718" s="72"/>
    </row>
    <row r="11719" spans="2:13" x14ac:dyDescent="0.25">
      <c r="B11719" s="72" t="s">
        <v>12</v>
      </c>
      <c r="C11719" s="72" t="s">
        <v>13</v>
      </c>
      <c r="D11719" s="72" t="s">
        <v>14</v>
      </c>
      <c r="E11719" s="72" t="s">
        <v>70</v>
      </c>
      <c r="F11719" s="73">
        <v>611040</v>
      </c>
      <c r="G11719" s="72" t="s">
        <v>16</v>
      </c>
      <c r="H11719" s="72" t="s">
        <v>24</v>
      </c>
      <c r="I11719" s="72" t="s">
        <v>18</v>
      </c>
      <c r="J11719" s="72" t="s">
        <v>19</v>
      </c>
      <c r="K11719" s="72" t="s">
        <v>49</v>
      </c>
      <c r="L11719" s="72" t="s">
        <v>105</v>
      </c>
      <c r="M11719" s="72" t="s">
        <v>243</v>
      </c>
    </row>
    <row r="11720" spans="2:13" x14ac:dyDescent="0.25">
      <c r="B11720" s="72" t="s">
        <v>12</v>
      </c>
      <c r="C11720" s="72" t="s">
        <v>13</v>
      </c>
      <c r="D11720" s="72" t="s">
        <v>14</v>
      </c>
      <c r="E11720" s="72" t="s">
        <v>39</v>
      </c>
      <c r="F11720" s="73">
        <v>-25687</v>
      </c>
      <c r="G11720" s="72" t="s">
        <v>16</v>
      </c>
      <c r="H11720" s="72" t="s">
        <v>24</v>
      </c>
      <c r="I11720" s="72" t="s">
        <v>18</v>
      </c>
      <c r="J11720" s="72" t="s">
        <v>19</v>
      </c>
      <c r="K11720" s="72" t="s">
        <v>25</v>
      </c>
      <c r="L11720" s="72" t="s">
        <v>149</v>
      </c>
      <c r="M11720" s="72"/>
    </row>
    <row r="11721" spans="2:13" x14ac:dyDescent="0.25">
      <c r="B11721" s="72" t="s">
        <v>12</v>
      </c>
      <c r="C11721" s="72" t="s">
        <v>13</v>
      </c>
      <c r="D11721" s="72" t="s">
        <v>14</v>
      </c>
      <c r="E11721" s="72" t="s">
        <v>710</v>
      </c>
      <c r="F11721" s="73">
        <v>70657</v>
      </c>
      <c r="G11721" s="72" t="s">
        <v>269</v>
      </c>
      <c r="H11721" s="72" t="s">
        <v>24</v>
      </c>
      <c r="I11721" s="72" t="s">
        <v>18</v>
      </c>
      <c r="J11721" s="72" t="s">
        <v>19</v>
      </c>
      <c r="K11721" s="72"/>
      <c r="L11721" s="72"/>
      <c r="M11721" s="72" t="s">
        <v>112</v>
      </c>
    </row>
    <row r="11722" spans="2:13" x14ac:dyDescent="0.25">
      <c r="B11722" s="72" t="s">
        <v>12</v>
      </c>
      <c r="C11722" s="72" t="s">
        <v>13</v>
      </c>
      <c r="D11722" s="72" t="s">
        <v>14</v>
      </c>
      <c r="E11722" s="72" t="s">
        <v>300</v>
      </c>
      <c r="F11722" s="73">
        <v>172260</v>
      </c>
      <c r="G11722" s="72" t="s">
        <v>16</v>
      </c>
      <c r="H11722" s="72" t="s">
        <v>24</v>
      </c>
      <c r="I11722" s="72" t="s">
        <v>18</v>
      </c>
      <c r="J11722" s="72" t="s">
        <v>19</v>
      </c>
      <c r="K11722" s="72" t="s">
        <v>157</v>
      </c>
      <c r="L11722" s="72" t="s">
        <v>282</v>
      </c>
      <c r="M11722" s="72" t="s">
        <v>112</v>
      </c>
    </row>
    <row r="11723" spans="2:13" x14ac:dyDescent="0.25">
      <c r="B11723" s="72" t="s">
        <v>12</v>
      </c>
      <c r="C11723" s="72" t="s">
        <v>13</v>
      </c>
      <c r="D11723" s="72" t="s">
        <v>14</v>
      </c>
      <c r="E11723" s="72" t="s">
        <v>74</v>
      </c>
      <c r="F11723" s="73">
        <v>78</v>
      </c>
      <c r="G11723" s="72" t="s">
        <v>16</v>
      </c>
      <c r="H11723" s="72" t="s">
        <v>17</v>
      </c>
      <c r="I11723" s="72" t="s">
        <v>18</v>
      </c>
      <c r="J11723" s="72" t="s">
        <v>19</v>
      </c>
      <c r="K11723" s="72" t="s">
        <v>25</v>
      </c>
      <c r="L11723" s="72" t="s">
        <v>566</v>
      </c>
      <c r="M11723" s="72" t="s">
        <v>302</v>
      </c>
    </row>
    <row r="11724" spans="2:13" x14ac:dyDescent="0.25">
      <c r="B11724" s="72" t="s">
        <v>12</v>
      </c>
      <c r="C11724" s="72" t="s">
        <v>13</v>
      </c>
      <c r="D11724" s="72" t="s">
        <v>14</v>
      </c>
      <c r="E11724" s="72" t="s">
        <v>83</v>
      </c>
      <c r="F11724" s="73">
        <v>342543</v>
      </c>
      <c r="G11724" s="72" t="s">
        <v>16</v>
      </c>
      <c r="H11724" s="72" t="s">
        <v>24</v>
      </c>
      <c r="I11724" s="72" t="s">
        <v>18</v>
      </c>
      <c r="J11724" s="72" t="s">
        <v>19</v>
      </c>
      <c r="K11724" s="72" t="s">
        <v>25</v>
      </c>
      <c r="L11724" s="72" t="s">
        <v>93</v>
      </c>
      <c r="M11724" s="72"/>
    </row>
    <row r="11725" spans="2:13" x14ac:dyDescent="0.25">
      <c r="B11725" s="72" t="s">
        <v>12</v>
      </c>
      <c r="C11725" s="72" t="s">
        <v>13</v>
      </c>
      <c r="D11725" s="72" t="s">
        <v>14</v>
      </c>
      <c r="E11725" s="72" t="s">
        <v>74</v>
      </c>
      <c r="F11725" s="73">
        <v>6180</v>
      </c>
      <c r="G11725" s="72" t="s">
        <v>16</v>
      </c>
      <c r="H11725" s="72" t="s">
        <v>24</v>
      </c>
      <c r="I11725" s="72" t="s">
        <v>18</v>
      </c>
      <c r="J11725" s="72" t="s">
        <v>19</v>
      </c>
      <c r="K11725" s="72" t="s">
        <v>37</v>
      </c>
      <c r="L11725" s="72" t="s">
        <v>86</v>
      </c>
      <c r="M11725" s="72" t="s">
        <v>29</v>
      </c>
    </row>
    <row r="11726" spans="2:13" x14ac:dyDescent="0.25">
      <c r="B11726" s="72" t="s">
        <v>12</v>
      </c>
      <c r="C11726" s="72" t="s">
        <v>13</v>
      </c>
      <c r="D11726" s="72" t="s">
        <v>14</v>
      </c>
      <c r="E11726" s="72" t="s">
        <v>144</v>
      </c>
      <c r="F11726" s="73">
        <v>2970916</v>
      </c>
      <c r="G11726" s="72" t="s">
        <v>16</v>
      </c>
      <c r="H11726" s="72" t="s">
        <v>17</v>
      </c>
      <c r="I11726" s="72" t="s">
        <v>18</v>
      </c>
      <c r="J11726" s="72" t="s">
        <v>19</v>
      </c>
      <c r="K11726" s="72" t="s">
        <v>25</v>
      </c>
      <c r="L11726" s="72" t="s">
        <v>481</v>
      </c>
      <c r="M11726" s="72" t="s">
        <v>22</v>
      </c>
    </row>
    <row r="11727" spans="2:13" x14ac:dyDescent="0.25">
      <c r="B11727" s="72" t="s">
        <v>12</v>
      </c>
      <c r="C11727" s="72" t="s">
        <v>13</v>
      </c>
      <c r="D11727" s="72" t="s">
        <v>14</v>
      </c>
      <c r="E11727" s="72" t="s">
        <v>15</v>
      </c>
      <c r="F11727" s="73">
        <v>429832</v>
      </c>
      <c r="G11727" s="72" t="s">
        <v>16</v>
      </c>
      <c r="H11727" s="72" t="s">
        <v>24</v>
      </c>
      <c r="I11727" s="72" t="s">
        <v>18</v>
      </c>
      <c r="J11727" s="72" t="s">
        <v>19</v>
      </c>
      <c r="K11727" s="72" t="s">
        <v>37</v>
      </c>
      <c r="L11727" s="72" t="s">
        <v>461</v>
      </c>
      <c r="M11727" s="72" t="s">
        <v>133</v>
      </c>
    </row>
    <row r="11728" spans="2:13" x14ac:dyDescent="0.25">
      <c r="B11728" s="72" t="s">
        <v>12</v>
      </c>
      <c r="C11728" s="72" t="s">
        <v>13</v>
      </c>
      <c r="D11728" s="72" t="s">
        <v>14</v>
      </c>
      <c r="E11728" s="72" t="s">
        <v>123</v>
      </c>
      <c r="F11728" s="73">
        <v>-41</v>
      </c>
      <c r="G11728" s="72" t="s">
        <v>16</v>
      </c>
      <c r="H11728" s="72" t="s">
        <v>24</v>
      </c>
      <c r="I11728" s="72" t="s">
        <v>48</v>
      </c>
      <c r="J11728" s="72" t="s">
        <v>19</v>
      </c>
      <c r="K11728" s="72" t="s">
        <v>37</v>
      </c>
      <c r="L11728" s="72" t="s">
        <v>285</v>
      </c>
      <c r="M11728" s="72"/>
    </row>
    <row r="11729" spans="2:13" x14ac:dyDescent="0.25">
      <c r="B11729" s="72" t="s">
        <v>12</v>
      </c>
      <c r="C11729" s="72" t="s">
        <v>13</v>
      </c>
      <c r="D11729" s="72" t="s">
        <v>14</v>
      </c>
      <c r="E11729" s="72" t="s">
        <v>83</v>
      </c>
      <c r="F11729" s="73">
        <v>147269</v>
      </c>
      <c r="G11729" s="72" t="s">
        <v>16</v>
      </c>
      <c r="H11729" s="72" t="s">
        <v>17</v>
      </c>
      <c r="I11729" s="72" t="s">
        <v>18</v>
      </c>
      <c r="J11729" s="72" t="s">
        <v>19</v>
      </c>
      <c r="K11729" s="72" t="s">
        <v>25</v>
      </c>
      <c r="L11729" s="72" t="s">
        <v>425</v>
      </c>
      <c r="M11729" s="72"/>
    </row>
    <row r="11730" spans="2:13" x14ac:dyDescent="0.25">
      <c r="B11730" s="72" t="s">
        <v>12</v>
      </c>
      <c r="C11730" s="72" t="s">
        <v>13</v>
      </c>
      <c r="D11730" s="72" t="s">
        <v>14</v>
      </c>
      <c r="E11730" s="72" t="s">
        <v>58</v>
      </c>
      <c r="F11730" s="73">
        <v>24131</v>
      </c>
      <c r="G11730" s="72" t="s">
        <v>16</v>
      </c>
      <c r="H11730" s="72" t="s">
        <v>17</v>
      </c>
      <c r="I11730" s="72" t="s">
        <v>18</v>
      </c>
      <c r="J11730" s="72" t="s">
        <v>19</v>
      </c>
      <c r="K11730" s="72" t="s">
        <v>49</v>
      </c>
      <c r="L11730" s="72" t="s">
        <v>209</v>
      </c>
      <c r="M11730" s="72" t="s">
        <v>47</v>
      </c>
    </row>
    <row r="11731" spans="2:13" x14ac:dyDescent="0.25">
      <c r="B11731" s="72" t="s">
        <v>12</v>
      </c>
      <c r="C11731" s="72" t="s">
        <v>13</v>
      </c>
      <c r="D11731" s="72" t="s">
        <v>14</v>
      </c>
      <c r="E11731" s="72" t="s">
        <v>39</v>
      </c>
      <c r="F11731" s="73">
        <v>-237439</v>
      </c>
      <c r="G11731" s="72" t="s">
        <v>16</v>
      </c>
      <c r="H11731" s="72" t="s">
        <v>17</v>
      </c>
      <c r="I11731" s="72" t="s">
        <v>18</v>
      </c>
      <c r="J11731" s="72" t="s">
        <v>19</v>
      </c>
      <c r="K11731" s="72" t="s">
        <v>25</v>
      </c>
      <c r="L11731" s="72" t="s">
        <v>26</v>
      </c>
      <c r="M11731" s="72"/>
    </row>
    <row r="11732" spans="2:13" x14ac:dyDescent="0.25">
      <c r="B11732" s="72" t="s">
        <v>12</v>
      </c>
      <c r="C11732" s="72" t="s">
        <v>13</v>
      </c>
      <c r="D11732" s="72" t="s">
        <v>14</v>
      </c>
      <c r="E11732" s="72" t="s">
        <v>55</v>
      </c>
      <c r="F11732" s="73">
        <v>9982037</v>
      </c>
      <c r="G11732" s="72" t="s">
        <v>16</v>
      </c>
      <c r="H11732" s="72" t="s">
        <v>24</v>
      </c>
      <c r="I11732" s="72" t="s">
        <v>18</v>
      </c>
      <c r="J11732" s="72" t="s">
        <v>19</v>
      </c>
      <c r="K11732" s="72" t="s">
        <v>25</v>
      </c>
      <c r="L11732" s="72" t="s">
        <v>410</v>
      </c>
      <c r="M11732" s="72" t="s">
        <v>29</v>
      </c>
    </row>
    <row r="11733" spans="2:13" x14ac:dyDescent="0.25">
      <c r="B11733" s="72" t="s">
        <v>12</v>
      </c>
      <c r="C11733" s="72" t="s">
        <v>13</v>
      </c>
      <c r="D11733" s="72" t="s">
        <v>14</v>
      </c>
      <c r="E11733" s="72" t="s">
        <v>58</v>
      </c>
      <c r="F11733" s="73">
        <v>408674</v>
      </c>
      <c r="G11733" s="72" t="s">
        <v>16</v>
      </c>
      <c r="H11733" s="72" t="s">
        <v>24</v>
      </c>
      <c r="I11733" s="72" t="s">
        <v>18</v>
      </c>
      <c r="J11733" s="72" t="s">
        <v>19</v>
      </c>
      <c r="K11733" s="72" t="s">
        <v>37</v>
      </c>
      <c r="L11733" s="72" t="s">
        <v>509</v>
      </c>
      <c r="M11733" s="72" t="s">
        <v>35</v>
      </c>
    </row>
    <row r="11734" spans="2:13" x14ac:dyDescent="0.25">
      <c r="B11734" s="72" t="s">
        <v>12</v>
      </c>
      <c r="C11734" s="72" t="s">
        <v>13</v>
      </c>
      <c r="D11734" s="72" t="s">
        <v>14</v>
      </c>
      <c r="E11734" s="72" t="s">
        <v>39</v>
      </c>
      <c r="F11734" s="73">
        <v>-32</v>
      </c>
      <c r="G11734" s="72" t="s">
        <v>16</v>
      </c>
      <c r="H11734" s="72" t="s">
        <v>24</v>
      </c>
      <c r="I11734" s="72" t="s">
        <v>18</v>
      </c>
      <c r="J11734" s="72" t="s">
        <v>227</v>
      </c>
      <c r="K11734" s="72" t="s">
        <v>37</v>
      </c>
      <c r="L11734" s="72" t="s">
        <v>221</v>
      </c>
      <c r="M11734" s="72"/>
    </row>
    <row r="11735" spans="2:13" x14ac:dyDescent="0.25">
      <c r="B11735" s="72" t="s">
        <v>12</v>
      </c>
      <c r="C11735" s="72" t="s">
        <v>13</v>
      </c>
      <c r="D11735" s="72" t="s">
        <v>14</v>
      </c>
      <c r="E11735" s="72" t="s">
        <v>33</v>
      </c>
      <c r="F11735" s="73">
        <v>46</v>
      </c>
      <c r="G11735" s="72" t="s">
        <v>16</v>
      </c>
      <c r="H11735" s="72" t="s">
        <v>24</v>
      </c>
      <c r="I11735" s="72" t="s">
        <v>18</v>
      </c>
      <c r="J11735" s="72" t="s">
        <v>19</v>
      </c>
      <c r="K11735" s="72" t="s">
        <v>43</v>
      </c>
      <c r="L11735" s="72" t="s">
        <v>501</v>
      </c>
      <c r="M11735" s="72" t="s">
        <v>302</v>
      </c>
    </row>
    <row r="11736" spans="2:13" x14ac:dyDescent="0.25">
      <c r="B11736" s="72" t="s">
        <v>12</v>
      </c>
      <c r="C11736" s="72" t="s">
        <v>13</v>
      </c>
      <c r="D11736" s="72" t="s">
        <v>14</v>
      </c>
      <c r="E11736" s="72" t="s">
        <v>81</v>
      </c>
      <c r="F11736" s="73">
        <v>7676</v>
      </c>
      <c r="G11736" s="72" t="s">
        <v>16</v>
      </c>
      <c r="H11736" s="72" t="s">
        <v>24</v>
      </c>
      <c r="I11736" s="72" t="s">
        <v>48</v>
      </c>
      <c r="J11736" s="72" t="s">
        <v>19</v>
      </c>
      <c r="K11736" s="72" t="s">
        <v>25</v>
      </c>
      <c r="L11736" s="72" t="s">
        <v>514</v>
      </c>
      <c r="M11736" s="72" t="s">
        <v>112</v>
      </c>
    </row>
    <row r="11737" spans="2:13" x14ac:dyDescent="0.25">
      <c r="B11737" s="72" t="s">
        <v>12</v>
      </c>
      <c r="C11737" s="72" t="s">
        <v>13</v>
      </c>
      <c r="D11737" s="72" t="s">
        <v>14</v>
      </c>
      <c r="E11737" s="72" t="s">
        <v>41</v>
      </c>
      <c r="F11737" s="73">
        <v>-335</v>
      </c>
      <c r="G11737" s="72" t="s">
        <v>16</v>
      </c>
      <c r="H11737" s="72" t="s">
        <v>24</v>
      </c>
      <c r="I11737" s="72" t="s">
        <v>18</v>
      </c>
      <c r="J11737" s="72" t="s">
        <v>19</v>
      </c>
      <c r="K11737" s="72" t="s">
        <v>99</v>
      </c>
      <c r="L11737" s="72" t="s">
        <v>345</v>
      </c>
      <c r="M11737" s="72"/>
    </row>
    <row r="11738" spans="2:13" x14ac:dyDescent="0.25">
      <c r="B11738" s="72" t="s">
        <v>12</v>
      </c>
      <c r="C11738" s="72" t="s">
        <v>13</v>
      </c>
      <c r="D11738" s="72" t="s">
        <v>14</v>
      </c>
      <c r="E11738" s="72" t="s">
        <v>30</v>
      </c>
      <c r="F11738" s="73">
        <v>-76183</v>
      </c>
      <c r="G11738" s="72" t="s">
        <v>16</v>
      </c>
      <c r="H11738" s="72" t="s">
        <v>24</v>
      </c>
      <c r="I11738" s="72" t="s">
        <v>18</v>
      </c>
      <c r="J11738" s="72" t="s">
        <v>19</v>
      </c>
      <c r="K11738" s="72" t="s">
        <v>96</v>
      </c>
      <c r="L11738" s="72" t="s">
        <v>162</v>
      </c>
      <c r="M11738" s="72"/>
    </row>
    <row r="11739" spans="2:13" x14ac:dyDescent="0.25">
      <c r="B11739" s="72" t="s">
        <v>12</v>
      </c>
      <c r="C11739" s="72" t="s">
        <v>13</v>
      </c>
      <c r="D11739" s="72" t="s">
        <v>14</v>
      </c>
      <c r="E11739" s="72" t="s">
        <v>83</v>
      </c>
      <c r="F11739" s="73">
        <v>209</v>
      </c>
      <c r="G11739" s="72" t="s">
        <v>16</v>
      </c>
      <c r="H11739" s="72" t="s">
        <v>24</v>
      </c>
      <c r="I11739" s="72" t="s">
        <v>18</v>
      </c>
      <c r="J11739" s="72" t="s">
        <v>19</v>
      </c>
      <c r="K11739" s="72" t="s">
        <v>358</v>
      </c>
      <c r="L11739" s="72" t="s">
        <v>359</v>
      </c>
      <c r="M11739" s="72"/>
    </row>
    <row r="11740" spans="2:13" x14ac:dyDescent="0.25">
      <c r="B11740" s="72" t="s">
        <v>12</v>
      </c>
      <c r="C11740" s="72" t="s">
        <v>13</v>
      </c>
      <c r="D11740" s="72" t="s">
        <v>14</v>
      </c>
      <c r="E11740" s="72" t="s">
        <v>68</v>
      </c>
      <c r="F11740" s="73">
        <v>-394</v>
      </c>
      <c r="G11740" s="72" t="s">
        <v>269</v>
      </c>
      <c r="H11740" s="72" t="s">
        <v>24</v>
      </c>
      <c r="I11740" s="72" t="s">
        <v>18</v>
      </c>
      <c r="J11740" s="72" t="s">
        <v>438</v>
      </c>
      <c r="K11740" s="72" t="s">
        <v>49</v>
      </c>
      <c r="L11740" s="72" t="s">
        <v>91</v>
      </c>
      <c r="M11740" s="72"/>
    </row>
    <row r="11741" spans="2:13" x14ac:dyDescent="0.25">
      <c r="B11741" s="72" t="s">
        <v>12</v>
      </c>
      <c r="C11741" s="72" t="s">
        <v>13</v>
      </c>
      <c r="D11741" s="72" t="s">
        <v>14</v>
      </c>
      <c r="E11741" s="72" t="s">
        <v>152</v>
      </c>
      <c r="F11741" s="73">
        <v>-941</v>
      </c>
      <c r="G11741" s="72" t="s">
        <v>16</v>
      </c>
      <c r="H11741" s="72" t="s">
        <v>24</v>
      </c>
      <c r="I11741" s="72" t="s">
        <v>18</v>
      </c>
      <c r="J11741" s="72" t="s">
        <v>19</v>
      </c>
      <c r="K11741" s="72" t="s">
        <v>49</v>
      </c>
      <c r="L11741" s="72" t="s">
        <v>91</v>
      </c>
      <c r="M11741" s="72"/>
    </row>
    <row r="11742" spans="2:13" x14ac:dyDescent="0.25">
      <c r="B11742" s="72" t="s">
        <v>12</v>
      </c>
      <c r="C11742" s="72" t="s">
        <v>13</v>
      </c>
      <c r="D11742" s="72" t="s">
        <v>14</v>
      </c>
      <c r="E11742" s="72" t="s">
        <v>55</v>
      </c>
      <c r="F11742" s="73">
        <v>24950</v>
      </c>
      <c r="G11742" s="72" t="s">
        <v>16</v>
      </c>
      <c r="H11742" s="72" t="s">
        <v>24</v>
      </c>
      <c r="I11742" s="72" t="s">
        <v>48</v>
      </c>
      <c r="J11742" s="72" t="s">
        <v>19</v>
      </c>
      <c r="K11742" s="72" t="s">
        <v>25</v>
      </c>
      <c r="L11742" s="72" t="s">
        <v>115</v>
      </c>
      <c r="M11742" s="72" t="s">
        <v>57</v>
      </c>
    </row>
    <row r="11743" spans="2:13" x14ac:dyDescent="0.25">
      <c r="B11743" s="72" t="s">
        <v>12</v>
      </c>
      <c r="C11743" s="72" t="s">
        <v>13</v>
      </c>
      <c r="D11743" s="72" t="s">
        <v>14</v>
      </c>
      <c r="E11743" s="72" t="s">
        <v>55</v>
      </c>
      <c r="F11743" s="73">
        <v>786277</v>
      </c>
      <c r="G11743" s="72" t="s">
        <v>16</v>
      </c>
      <c r="H11743" s="72" t="s">
        <v>24</v>
      </c>
      <c r="I11743" s="72" t="s">
        <v>18</v>
      </c>
      <c r="J11743" s="72" t="s">
        <v>19</v>
      </c>
      <c r="K11743" s="72" t="s">
        <v>130</v>
      </c>
      <c r="L11743" s="72" t="s">
        <v>418</v>
      </c>
      <c r="M11743" s="72" t="s">
        <v>57</v>
      </c>
    </row>
    <row r="11744" spans="2:13" x14ac:dyDescent="0.25">
      <c r="B11744" s="72" t="s">
        <v>12</v>
      </c>
      <c r="C11744" s="72" t="s">
        <v>13</v>
      </c>
      <c r="D11744" s="72" t="s">
        <v>14</v>
      </c>
      <c r="E11744" s="72" t="s">
        <v>711</v>
      </c>
      <c r="F11744" s="73">
        <v>-129898</v>
      </c>
      <c r="G11744" s="72" t="s">
        <v>16</v>
      </c>
      <c r="H11744" s="72" t="s">
        <v>24</v>
      </c>
      <c r="I11744" s="72" t="s">
        <v>18</v>
      </c>
      <c r="J11744" s="72" t="s">
        <v>19</v>
      </c>
      <c r="K11744" s="72" t="s">
        <v>63</v>
      </c>
      <c r="L11744" s="72" t="s">
        <v>515</v>
      </c>
      <c r="M11744" s="72"/>
    </row>
    <row r="11745" spans="2:13" x14ac:dyDescent="0.25">
      <c r="B11745" s="72" t="s">
        <v>12</v>
      </c>
      <c r="C11745" s="72" t="s">
        <v>13</v>
      </c>
      <c r="D11745" s="72" t="s">
        <v>14</v>
      </c>
      <c r="E11745" s="72" t="s">
        <v>41</v>
      </c>
      <c r="F11745" s="73">
        <v>-47</v>
      </c>
      <c r="G11745" s="72" t="s">
        <v>16</v>
      </c>
      <c r="H11745" s="72" t="s">
        <v>24</v>
      </c>
      <c r="I11745" s="72" t="s">
        <v>48</v>
      </c>
      <c r="J11745" s="72" t="s">
        <v>19</v>
      </c>
      <c r="K11745" s="72" t="s">
        <v>49</v>
      </c>
      <c r="L11745" s="72" t="s">
        <v>255</v>
      </c>
      <c r="M11745" s="72"/>
    </row>
    <row r="11746" spans="2:13" x14ac:dyDescent="0.25">
      <c r="B11746" s="72" t="s">
        <v>12</v>
      </c>
      <c r="C11746" s="72" t="s">
        <v>13</v>
      </c>
      <c r="D11746" s="72" t="s">
        <v>14</v>
      </c>
      <c r="E11746" s="72" t="s">
        <v>45</v>
      </c>
      <c r="F11746" s="73">
        <v>167221</v>
      </c>
      <c r="G11746" s="72" t="s">
        <v>16</v>
      </c>
      <c r="H11746" s="72" t="s">
        <v>24</v>
      </c>
      <c r="I11746" s="72" t="s">
        <v>18</v>
      </c>
      <c r="J11746" s="72" t="s">
        <v>19</v>
      </c>
      <c r="K11746" s="72" t="s">
        <v>185</v>
      </c>
      <c r="L11746" s="72" t="s">
        <v>399</v>
      </c>
      <c r="M11746" s="72" t="s">
        <v>47</v>
      </c>
    </row>
    <row r="11747" spans="2:13" x14ac:dyDescent="0.25">
      <c r="B11747" s="72" t="s">
        <v>12</v>
      </c>
      <c r="C11747" s="72" t="s">
        <v>13</v>
      </c>
      <c r="D11747" s="72" t="s">
        <v>14</v>
      </c>
      <c r="E11747" s="72" t="s">
        <v>68</v>
      </c>
      <c r="F11747" s="73">
        <v>-15581</v>
      </c>
      <c r="G11747" s="72" t="s">
        <v>16</v>
      </c>
      <c r="H11747" s="72" t="s">
        <v>17</v>
      </c>
      <c r="I11747" s="72" t="s">
        <v>18</v>
      </c>
      <c r="J11747" s="72" t="s">
        <v>19</v>
      </c>
      <c r="K11747" s="72" t="s">
        <v>43</v>
      </c>
      <c r="L11747" s="72" t="s">
        <v>437</v>
      </c>
      <c r="M11747" s="72"/>
    </row>
    <row r="11748" spans="2:13" x14ac:dyDescent="0.25">
      <c r="B11748" s="72" t="s">
        <v>12</v>
      </c>
      <c r="C11748" s="72" t="s">
        <v>13</v>
      </c>
      <c r="D11748" s="72" t="s">
        <v>14</v>
      </c>
      <c r="E11748" s="72" t="s">
        <v>94</v>
      </c>
      <c r="F11748" s="73">
        <v>929</v>
      </c>
      <c r="G11748" s="72" t="s">
        <v>16</v>
      </c>
      <c r="H11748" s="72" t="s">
        <v>17</v>
      </c>
      <c r="I11748" s="72" t="s">
        <v>18</v>
      </c>
      <c r="J11748" s="72" t="s">
        <v>19</v>
      </c>
      <c r="K11748" s="72" t="s">
        <v>25</v>
      </c>
      <c r="L11748" s="72" t="s">
        <v>601</v>
      </c>
      <c r="M11748" s="72"/>
    </row>
    <row r="11749" spans="2:13" x14ac:dyDescent="0.25">
      <c r="B11749" s="72" t="s">
        <v>12</v>
      </c>
      <c r="C11749" s="72" t="s">
        <v>13</v>
      </c>
      <c r="D11749" s="72" t="s">
        <v>14</v>
      </c>
      <c r="E11749" s="72" t="s">
        <v>39</v>
      </c>
      <c r="F11749" s="73">
        <v>-40</v>
      </c>
      <c r="G11749" s="72" t="s">
        <v>16</v>
      </c>
      <c r="H11749" s="72" t="s">
        <v>24</v>
      </c>
      <c r="I11749" s="72" t="s">
        <v>18</v>
      </c>
      <c r="J11749" s="72" t="s">
        <v>19</v>
      </c>
      <c r="K11749" s="72" t="s">
        <v>25</v>
      </c>
      <c r="L11749" s="72" t="s">
        <v>495</v>
      </c>
      <c r="M11749" s="72"/>
    </row>
    <row r="11750" spans="2:13" x14ac:dyDescent="0.25">
      <c r="B11750" s="72" t="s">
        <v>12</v>
      </c>
      <c r="C11750" s="72" t="s">
        <v>13</v>
      </c>
      <c r="D11750" s="72" t="s">
        <v>14</v>
      </c>
      <c r="E11750" s="72" t="s">
        <v>30</v>
      </c>
      <c r="F11750" s="73">
        <v>-13723</v>
      </c>
      <c r="G11750" s="72" t="s">
        <v>16</v>
      </c>
      <c r="H11750" s="72" t="s">
        <v>24</v>
      </c>
      <c r="I11750" s="72" t="s">
        <v>18</v>
      </c>
      <c r="J11750" s="72" t="s">
        <v>19</v>
      </c>
      <c r="K11750" s="72" t="s">
        <v>25</v>
      </c>
      <c r="L11750" s="72" t="s">
        <v>128</v>
      </c>
      <c r="M11750" s="72"/>
    </row>
    <row r="11751" spans="2:13" x14ac:dyDescent="0.25">
      <c r="B11751" s="72" t="s">
        <v>12</v>
      </c>
      <c r="C11751" s="72" t="s">
        <v>13</v>
      </c>
      <c r="D11751" s="72" t="s">
        <v>14</v>
      </c>
      <c r="E11751" s="72" t="s">
        <v>39</v>
      </c>
      <c r="F11751" s="73">
        <v>-300232</v>
      </c>
      <c r="G11751" s="72" t="s">
        <v>16</v>
      </c>
      <c r="H11751" s="72" t="s">
        <v>24</v>
      </c>
      <c r="I11751" s="72" t="s">
        <v>18</v>
      </c>
      <c r="J11751" s="72" t="s">
        <v>19</v>
      </c>
      <c r="K11751" s="72" t="s">
        <v>43</v>
      </c>
      <c r="L11751" s="72" t="s">
        <v>163</v>
      </c>
      <c r="M11751" s="72"/>
    </row>
    <row r="11752" spans="2:13" x14ac:dyDescent="0.25">
      <c r="B11752" s="72" t="s">
        <v>12</v>
      </c>
      <c r="C11752" s="72" t="s">
        <v>13</v>
      </c>
      <c r="D11752" s="72" t="s">
        <v>14</v>
      </c>
      <c r="E11752" s="72" t="s">
        <v>81</v>
      </c>
      <c r="F11752" s="73">
        <v>110452</v>
      </c>
      <c r="G11752" s="72" t="s">
        <v>16</v>
      </c>
      <c r="H11752" s="72" t="s">
        <v>24</v>
      </c>
      <c r="I11752" s="72" t="s">
        <v>18</v>
      </c>
      <c r="J11752" s="72" t="s">
        <v>19</v>
      </c>
      <c r="K11752" s="72" t="s">
        <v>99</v>
      </c>
      <c r="L11752" s="72" t="s">
        <v>345</v>
      </c>
      <c r="M11752" s="72" t="s">
        <v>47</v>
      </c>
    </row>
    <row r="11753" spans="2:13" x14ac:dyDescent="0.25">
      <c r="B11753" s="72" t="s">
        <v>12</v>
      </c>
      <c r="C11753" s="72" t="s">
        <v>13</v>
      </c>
      <c r="D11753" s="72" t="s">
        <v>14</v>
      </c>
      <c r="E11753" s="72" t="s">
        <v>68</v>
      </c>
      <c r="F11753" s="73">
        <v>-264</v>
      </c>
      <c r="G11753" s="72" t="s">
        <v>16</v>
      </c>
      <c r="H11753" s="72" t="s">
        <v>17</v>
      </c>
      <c r="I11753" s="72" t="s">
        <v>18</v>
      </c>
      <c r="J11753" s="72" t="s">
        <v>19</v>
      </c>
      <c r="K11753" s="72" t="s">
        <v>25</v>
      </c>
      <c r="L11753" s="72" t="s">
        <v>474</v>
      </c>
      <c r="M11753" s="72"/>
    </row>
    <row r="11754" spans="2:13" x14ac:dyDescent="0.25">
      <c r="B11754" s="72" t="s">
        <v>12</v>
      </c>
      <c r="C11754" s="72" t="s">
        <v>13</v>
      </c>
      <c r="D11754" s="72" t="s">
        <v>14</v>
      </c>
      <c r="E11754" s="72" t="s">
        <v>39</v>
      </c>
      <c r="F11754" s="73">
        <v>-40777</v>
      </c>
      <c r="G11754" s="72" t="s">
        <v>16</v>
      </c>
      <c r="H11754" s="72" t="s">
        <v>17</v>
      </c>
      <c r="I11754" s="72" t="s">
        <v>18</v>
      </c>
      <c r="J11754" s="72" t="s">
        <v>19</v>
      </c>
      <c r="K11754" s="72" t="s">
        <v>25</v>
      </c>
      <c r="L11754" s="72" t="s">
        <v>493</v>
      </c>
      <c r="M11754" s="72"/>
    </row>
    <row r="11755" spans="2:13" x14ac:dyDescent="0.25">
      <c r="B11755" s="72" t="s">
        <v>12</v>
      </c>
      <c r="C11755" s="72" t="s">
        <v>13</v>
      </c>
      <c r="D11755" s="72" t="s">
        <v>14</v>
      </c>
      <c r="E11755" s="72" t="s">
        <v>30</v>
      </c>
      <c r="F11755" s="73">
        <v>-3981</v>
      </c>
      <c r="G11755" s="72" t="s">
        <v>16</v>
      </c>
      <c r="H11755" s="72" t="s">
        <v>17</v>
      </c>
      <c r="I11755" s="72" t="s">
        <v>18</v>
      </c>
      <c r="J11755" s="72" t="s">
        <v>19</v>
      </c>
      <c r="K11755" s="72" t="s">
        <v>49</v>
      </c>
      <c r="L11755" s="72" t="s">
        <v>288</v>
      </c>
      <c r="M11755" s="72"/>
    </row>
    <row r="11756" spans="2:13" x14ac:dyDescent="0.25">
      <c r="B11756" s="72" t="s">
        <v>12</v>
      </c>
      <c r="C11756" s="72" t="s">
        <v>13</v>
      </c>
      <c r="D11756" s="72" t="s">
        <v>14</v>
      </c>
      <c r="E11756" s="72" t="s">
        <v>258</v>
      </c>
      <c r="F11756" s="73">
        <v>108891</v>
      </c>
      <c r="G11756" s="72" t="s">
        <v>16</v>
      </c>
      <c r="H11756" s="72" t="s">
        <v>24</v>
      </c>
      <c r="I11756" s="72" t="s">
        <v>18</v>
      </c>
      <c r="J11756" s="72" t="s">
        <v>19</v>
      </c>
      <c r="K11756" s="72" t="s">
        <v>185</v>
      </c>
      <c r="L11756" s="72" t="s">
        <v>469</v>
      </c>
      <c r="M11756" s="72" t="s">
        <v>72</v>
      </c>
    </row>
    <row r="11757" spans="2:13" x14ac:dyDescent="0.25">
      <c r="B11757" s="72" t="s">
        <v>12</v>
      </c>
      <c r="C11757" s="72" t="s">
        <v>13</v>
      </c>
      <c r="D11757" s="72" t="s">
        <v>14</v>
      </c>
      <c r="E11757" s="72" t="s">
        <v>36</v>
      </c>
      <c r="F11757" s="73">
        <v>644587</v>
      </c>
      <c r="G11757" s="72" t="s">
        <v>16</v>
      </c>
      <c r="H11757" s="72" t="s">
        <v>17</v>
      </c>
      <c r="I11757" s="72" t="s">
        <v>18</v>
      </c>
      <c r="J11757" s="72" t="s">
        <v>19</v>
      </c>
      <c r="K11757" s="72" t="s">
        <v>25</v>
      </c>
      <c r="L11757" s="72" t="s">
        <v>407</v>
      </c>
      <c r="M11757" s="72" t="s">
        <v>29</v>
      </c>
    </row>
    <row r="11758" spans="2:13" x14ac:dyDescent="0.25">
      <c r="B11758" s="72" t="s">
        <v>12</v>
      </c>
      <c r="C11758" s="72" t="s">
        <v>13</v>
      </c>
      <c r="D11758" s="72" t="s">
        <v>14</v>
      </c>
      <c r="E11758" s="72" t="s">
        <v>94</v>
      </c>
      <c r="F11758" s="73">
        <v>210407</v>
      </c>
      <c r="G11758" s="72" t="s">
        <v>16</v>
      </c>
      <c r="H11758" s="72" t="s">
        <v>24</v>
      </c>
      <c r="I11758" s="72" t="s">
        <v>18</v>
      </c>
      <c r="J11758" s="72" t="s">
        <v>19</v>
      </c>
      <c r="K11758" s="72" t="s">
        <v>37</v>
      </c>
      <c r="L11758" s="72" t="s">
        <v>272</v>
      </c>
      <c r="M11758" s="72"/>
    </row>
    <row r="11759" spans="2:13" x14ac:dyDescent="0.25">
      <c r="B11759" s="72" t="s">
        <v>12</v>
      </c>
      <c r="C11759" s="72" t="s">
        <v>13</v>
      </c>
      <c r="D11759" s="72" t="s">
        <v>14</v>
      </c>
      <c r="E11759" s="72" t="s">
        <v>41</v>
      </c>
      <c r="F11759" s="73">
        <v>-6295</v>
      </c>
      <c r="G11759" s="72" t="s">
        <v>16</v>
      </c>
      <c r="H11759" s="72" t="s">
        <v>24</v>
      </c>
      <c r="I11759" s="72" t="s">
        <v>18</v>
      </c>
      <c r="J11759" s="72" t="s">
        <v>19</v>
      </c>
      <c r="K11759" s="72" t="s">
        <v>185</v>
      </c>
      <c r="L11759" s="72" t="s">
        <v>440</v>
      </c>
      <c r="M11759" s="72"/>
    </row>
    <row r="11760" spans="2:13" x14ac:dyDescent="0.25">
      <c r="B11760" s="72" t="s">
        <v>12</v>
      </c>
      <c r="C11760" s="72" t="s">
        <v>13</v>
      </c>
      <c r="D11760" s="72" t="s">
        <v>14</v>
      </c>
      <c r="E11760" s="72" t="s">
        <v>79</v>
      </c>
      <c r="F11760" s="73">
        <v>-39973</v>
      </c>
      <c r="G11760" s="72" t="s">
        <v>16</v>
      </c>
      <c r="H11760" s="72" t="s">
        <v>17</v>
      </c>
      <c r="I11760" s="72" t="s">
        <v>18</v>
      </c>
      <c r="J11760" s="72" t="s">
        <v>19</v>
      </c>
      <c r="K11760" s="72" t="s">
        <v>20</v>
      </c>
      <c r="L11760" s="72" t="s">
        <v>541</v>
      </c>
      <c r="M11760" s="72"/>
    </row>
    <row r="11761" spans="2:13" x14ac:dyDescent="0.25">
      <c r="B11761" s="72" t="s">
        <v>12</v>
      </c>
      <c r="C11761" s="72" t="s">
        <v>13</v>
      </c>
      <c r="D11761" s="72" t="s">
        <v>14</v>
      </c>
      <c r="E11761" s="72" t="s">
        <v>45</v>
      </c>
      <c r="F11761" s="73">
        <v>30823</v>
      </c>
      <c r="G11761" s="72" t="s">
        <v>16</v>
      </c>
      <c r="H11761" s="72" t="s">
        <v>24</v>
      </c>
      <c r="I11761" s="72" t="s">
        <v>18</v>
      </c>
      <c r="J11761" s="72" t="s">
        <v>19</v>
      </c>
      <c r="K11761" s="72" t="s">
        <v>37</v>
      </c>
      <c r="L11761" s="72" t="s">
        <v>125</v>
      </c>
      <c r="M11761" s="72" t="s">
        <v>47</v>
      </c>
    </row>
    <row r="11762" spans="2:13" x14ac:dyDescent="0.25">
      <c r="B11762" s="72" t="s">
        <v>12</v>
      </c>
      <c r="C11762" s="72" t="s">
        <v>13</v>
      </c>
      <c r="D11762" s="72" t="s">
        <v>14</v>
      </c>
      <c r="E11762" s="72" t="s">
        <v>51</v>
      </c>
      <c r="F11762" s="73">
        <v>38</v>
      </c>
      <c r="G11762" s="72" t="s">
        <v>269</v>
      </c>
      <c r="H11762" s="72" t="s">
        <v>24</v>
      </c>
      <c r="I11762" s="72" t="s">
        <v>18</v>
      </c>
      <c r="J11762" s="72" t="s">
        <v>438</v>
      </c>
      <c r="K11762" s="72" t="s">
        <v>117</v>
      </c>
      <c r="L11762" s="72" t="s">
        <v>527</v>
      </c>
      <c r="M11762" s="72"/>
    </row>
    <row r="11763" spans="2:13" x14ac:dyDescent="0.25">
      <c r="B11763" s="72" t="s">
        <v>12</v>
      </c>
      <c r="C11763" s="72" t="s">
        <v>13</v>
      </c>
      <c r="D11763" s="72" t="s">
        <v>14</v>
      </c>
      <c r="E11763" s="72" t="s">
        <v>79</v>
      </c>
      <c r="F11763" s="73">
        <v>-3469</v>
      </c>
      <c r="G11763" s="72" t="s">
        <v>16</v>
      </c>
      <c r="H11763" s="72" t="s">
        <v>24</v>
      </c>
      <c r="I11763" s="72" t="s">
        <v>18</v>
      </c>
      <c r="J11763" s="72" t="s">
        <v>19</v>
      </c>
      <c r="K11763" s="72" t="s">
        <v>25</v>
      </c>
      <c r="L11763" s="72" t="s">
        <v>164</v>
      </c>
      <c r="M11763" s="72"/>
    </row>
    <row r="11764" spans="2:13" x14ac:dyDescent="0.25">
      <c r="B11764" s="72" t="s">
        <v>12</v>
      </c>
      <c r="C11764" s="72" t="s">
        <v>13</v>
      </c>
      <c r="D11764" s="72" t="s">
        <v>14</v>
      </c>
      <c r="E11764" s="72" t="s">
        <v>85</v>
      </c>
      <c r="F11764" s="73">
        <v>200771</v>
      </c>
      <c r="G11764" s="72" t="s">
        <v>16</v>
      </c>
      <c r="H11764" s="72" t="s">
        <v>24</v>
      </c>
      <c r="I11764" s="72" t="s">
        <v>18</v>
      </c>
      <c r="J11764" s="72" t="s">
        <v>19</v>
      </c>
      <c r="K11764" s="72" t="s">
        <v>37</v>
      </c>
      <c r="L11764" s="72" t="s">
        <v>333</v>
      </c>
      <c r="M11764" s="72"/>
    </row>
    <row r="11765" spans="2:13" x14ac:dyDescent="0.25">
      <c r="B11765" s="72" t="s">
        <v>12</v>
      </c>
      <c r="C11765" s="72" t="s">
        <v>13</v>
      </c>
      <c r="D11765" s="72" t="s">
        <v>14</v>
      </c>
      <c r="E11765" s="72" t="s">
        <v>33</v>
      </c>
      <c r="F11765" s="73">
        <v>64817</v>
      </c>
      <c r="G11765" s="72" t="s">
        <v>16</v>
      </c>
      <c r="H11765" s="72" t="s">
        <v>24</v>
      </c>
      <c r="I11765" s="72" t="s">
        <v>18</v>
      </c>
      <c r="J11765" s="72" t="s">
        <v>19</v>
      </c>
      <c r="K11765" s="72" t="s">
        <v>20</v>
      </c>
      <c r="L11765" s="72" t="s">
        <v>148</v>
      </c>
      <c r="M11765" s="72" t="s">
        <v>29</v>
      </c>
    </row>
    <row r="11766" spans="2:13" x14ac:dyDescent="0.25">
      <c r="B11766" s="72" t="s">
        <v>12</v>
      </c>
      <c r="C11766" s="72" t="s">
        <v>13</v>
      </c>
      <c r="D11766" s="72" t="s">
        <v>14</v>
      </c>
      <c r="E11766" s="72" t="s">
        <v>39</v>
      </c>
      <c r="F11766" s="73">
        <v>-16760</v>
      </c>
      <c r="G11766" s="72" t="s">
        <v>16</v>
      </c>
      <c r="H11766" s="72" t="s">
        <v>24</v>
      </c>
      <c r="I11766" s="72" t="s">
        <v>18</v>
      </c>
      <c r="J11766" s="72" t="s">
        <v>19</v>
      </c>
      <c r="K11766" s="72" t="s">
        <v>185</v>
      </c>
      <c r="L11766" s="72" t="s">
        <v>217</v>
      </c>
      <c r="M11766" s="72"/>
    </row>
    <row r="11767" spans="2:13" x14ac:dyDescent="0.25">
      <c r="B11767" s="72" t="s">
        <v>12</v>
      </c>
      <c r="C11767" s="72" t="s">
        <v>13</v>
      </c>
      <c r="D11767" s="72" t="s">
        <v>14</v>
      </c>
      <c r="E11767" s="72" t="s">
        <v>30</v>
      </c>
      <c r="F11767" s="73">
        <v>-4</v>
      </c>
      <c r="G11767" s="72" t="s">
        <v>16</v>
      </c>
      <c r="H11767" s="72" t="s">
        <v>17</v>
      </c>
      <c r="I11767" s="72" t="s">
        <v>18</v>
      </c>
      <c r="J11767" s="72" t="s">
        <v>19</v>
      </c>
      <c r="K11767" s="72" t="s">
        <v>25</v>
      </c>
      <c r="L11767" s="72" t="s">
        <v>296</v>
      </c>
      <c r="M11767" s="72"/>
    </row>
    <row r="11768" spans="2:13" x14ac:dyDescent="0.25">
      <c r="B11768" s="72" t="s">
        <v>12</v>
      </c>
      <c r="C11768" s="72" t="s">
        <v>13</v>
      </c>
      <c r="D11768" s="72" t="s">
        <v>14</v>
      </c>
      <c r="E11768" s="72" t="s">
        <v>83</v>
      </c>
      <c r="F11768" s="73">
        <v>39194</v>
      </c>
      <c r="G11768" s="72" t="s">
        <v>16</v>
      </c>
      <c r="H11768" s="72" t="s">
        <v>24</v>
      </c>
      <c r="I11768" s="72" t="s">
        <v>18</v>
      </c>
      <c r="J11768" s="72" t="s">
        <v>19</v>
      </c>
      <c r="K11768" s="72" t="s">
        <v>130</v>
      </c>
      <c r="L11768" s="72" t="s">
        <v>643</v>
      </c>
      <c r="M11768" s="72"/>
    </row>
    <row r="11769" spans="2:13" x14ac:dyDescent="0.25">
      <c r="B11769" s="72" t="s">
        <v>12</v>
      </c>
      <c r="C11769" s="72" t="s">
        <v>13</v>
      </c>
      <c r="D11769" s="72" t="s">
        <v>14</v>
      </c>
      <c r="E11769" s="72" t="s">
        <v>81</v>
      </c>
      <c r="F11769" s="73">
        <v>228529</v>
      </c>
      <c r="G11769" s="72" t="s">
        <v>16</v>
      </c>
      <c r="H11769" s="72" t="s">
        <v>24</v>
      </c>
      <c r="I11769" s="72" t="s">
        <v>18</v>
      </c>
      <c r="J11769" s="72" t="s">
        <v>19</v>
      </c>
      <c r="K11769" s="72" t="s">
        <v>37</v>
      </c>
      <c r="L11769" s="72" t="s">
        <v>461</v>
      </c>
      <c r="M11769" s="72" t="s">
        <v>29</v>
      </c>
    </row>
    <row r="11770" spans="2:13" x14ac:dyDescent="0.25">
      <c r="B11770" s="72" t="s">
        <v>12</v>
      </c>
      <c r="C11770" s="72" t="s">
        <v>13</v>
      </c>
      <c r="D11770" s="72" t="s">
        <v>14</v>
      </c>
      <c r="E11770" s="72" t="s">
        <v>83</v>
      </c>
      <c r="F11770" s="73">
        <v>195479</v>
      </c>
      <c r="G11770" s="72" t="s">
        <v>16</v>
      </c>
      <c r="H11770" s="72" t="s">
        <v>17</v>
      </c>
      <c r="I11770" s="72" t="s">
        <v>18</v>
      </c>
      <c r="J11770" s="72" t="s">
        <v>19</v>
      </c>
      <c r="K11770" s="72" t="s">
        <v>37</v>
      </c>
      <c r="L11770" s="72" t="s">
        <v>202</v>
      </c>
      <c r="M11770" s="72"/>
    </row>
    <row r="11771" spans="2:13" x14ac:dyDescent="0.25">
      <c r="B11771" s="72" t="s">
        <v>12</v>
      </c>
      <c r="C11771" s="72" t="s">
        <v>13</v>
      </c>
      <c r="D11771" s="72" t="s">
        <v>14</v>
      </c>
      <c r="E11771" s="72" t="s">
        <v>41</v>
      </c>
      <c r="F11771" s="73">
        <v>-1104</v>
      </c>
      <c r="G11771" s="72" t="s">
        <v>16</v>
      </c>
      <c r="H11771" s="72" t="s">
        <v>24</v>
      </c>
      <c r="I11771" s="72" t="s">
        <v>18</v>
      </c>
      <c r="J11771" s="72" t="s">
        <v>19</v>
      </c>
      <c r="K11771" s="72" t="s">
        <v>96</v>
      </c>
      <c r="L11771" s="72" t="s">
        <v>141</v>
      </c>
      <c r="M11771" s="72"/>
    </row>
    <row r="11772" spans="2:13" x14ac:dyDescent="0.25">
      <c r="B11772" s="72" t="s">
        <v>12</v>
      </c>
      <c r="C11772" s="72" t="s">
        <v>13</v>
      </c>
      <c r="D11772" s="72" t="s">
        <v>14</v>
      </c>
      <c r="E11772" s="72" t="s">
        <v>39</v>
      </c>
      <c r="F11772" s="73">
        <v>-9993</v>
      </c>
      <c r="G11772" s="72" t="s">
        <v>16</v>
      </c>
      <c r="H11772" s="72" t="s">
        <v>17</v>
      </c>
      <c r="I11772" s="72" t="s">
        <v>48</v>
      </c>
      <c r="J11772" s="72" t="s">
        <v>19</v>
      </c>
      <c r="K11772" s="72" t="s">
        <v>49</v>
      </c>
      <c r="L11772" s="72" t="s">
        <v>178</v>
      </c>
      <c r="M11772" s="72"/>
    </row>
    <row r="11773" spans="2:13" x14ac:dyDescent="0.25">
      <c r="B11773" s="72" t="s">
        <v>12</v>
      </c>
      <c r="C11773" s="72" t="s">
        <v>13</v>
      </c>
      <c r="D11773" s="72" t="s">
        <v>14</v>
      </c>
      <c r="E11773" s="72" t="s">
        <v>39</v>
      </c>
      <c r="F11773" s="73">
        <v>-25089</v>
      </c>
      <c r="G11773" s="72" t="s">
        <v>16</v>
      </c>
      <c r="H11773" s="72" t="s">
        <v>24</v>
      </c>
      <c r="I11773" s="72" t="s">
        <v>18</v>
      </c>
      <c r="J11773" s="72" t="s">
        <v>19</v>
      </c>
      <c r="K11773" s="72" t="s">
        <v>37</v>
      </c>
      <c r="L11773" s="72" t="s">
        <v>183</v>
      </c>
      <c r="M11773" s="72"/>
    </row>
    <row r="11774" spans="2:13" x14ac:dyDescent="0.25">
      <c r="B11774" s="72" t="s">
        <v>12</v>
      </c>
      <c r="C11774" s="72" t="s">
        <v>13</v>
      </c>
      <c r="D11774" s="72" t="s">
        <v>14</v>
      </c>
      <c r="E11774" s="72" t="s">
        <v>45</v>
      </c>
      <c r="F11774" s="73">
        <v>26012</v>
      </c>
      <c r="G11774" s="72" t="s">
        <v>16</v>
      </c>
      <c r="H11774" s="72" t="s">
        <v>17</v>
      </c>
      <c r="I11774" s="72" t="s">
        <v>18</v>
      </c>
      <c r="J11774" s="72" t="s">
        <v>19</v>
      </c>
      <c r="K11774" s="72" t="s">
        <v>25</v>
      </c>
      <c r="L11774" s="72" t="s">
        <v>410</v>
      </c>
      <c r="M11774" s="72" t="s">
        <v>29</v>
      </c>
    </row>
    <row r="11775" spans="2:13" x14ac:dyDescent="0.25">
      <c r="B11775" s="72" t="s">
        <v>12</v>
      </c>
      <c r="C11775" s="72" t="s">
        <v>13</v>
      </c>
      <c r="D11775" s="72" t="s">
        <v>14</v>
      </c>
      <c r="E11775" s="72" t="s">
        <v>81</v>
      </c>
      <c r="F11775" s="73">
        <v>31278</v>
      </c>
      <c r="G11775" s="72" t="s">
        <v>16</v>
      </c>
      <c r="H11775" s="72" t="s">
        <v>17</v>
      </c>
      <c r="I11775" s="72" t="s">
        <v>18</v>
      </c>
      <c r="J11775" s="72" t="s">
        <v>19</v>
      </c>
      <c r="K11775" s="72" t="s">
        <v>108</v>
      </c>
      <c r="L11775" s="72" t="s">
        <v>644</v>
      </c>
      <c r="M11775" s="72" t="s">
        <v>57</v>
      </c>
    </row>
    <row r="11776" spans="2:13" x14ac:dyDescent="0.25">
      <c r="B11776" s="72" t="s">
        <v>12</v>
      </c>
      <c r="C11776" s="72" t="s">
        <v>13</v>
      </c>
      <c r="D11776" s="72" t="s">
        <v>14</v>
      </c>
      <c r="E11776" s="72" t="s">
        <v>123</v>
      </c>
      <c r="F11776" s="73">
        <v>-71</v>
      </c>
      <c r="G11776" s="72" t="s">
        <v>16</v>
      </c>
      <c r="H11776" s="72" t="s">
        <v>24</v>
      </c>
      <c r="I11776" s="72" t="s">
        <v>18</v>
      </c>
      <c r="J11776" s="72" t="s">
        <v>19</v>
      </c>
      <c r="K11776" s="72" t="s">
        <v>96</v>
      </c>
      <c r="L11776" s="72" t="s">
        <v>223</v>
      </c>
      <c r="M11776" s="72"/>
    </row>
    <row r="11777" spans="2:13" x14ac:dyDescent="0.25">
      <c r="B11777" s="72" t="s">
        <v>12</v>
      </c>
      <c r="C11777" s="72" t="s">
        <v>13</v>
      </c>
      <c r="D11777" s="72" t="s">
        <v>14</v>
      </c>
      <c r="E11777" s="72" t="s">
        <v>94</v>
      </c>
      <c r="F11777" s="73">
        <v>5938</v>
      </c>
      <c r="G11777" s="72" t="s">
        <v>16</v>
      </c>
      <c r="H11777" s="72" t="s">
        <v>24</v>
      </c>
      <c r="I11777" s="72" t="s">
        <v>18</v>
      </c>
      <c r="J11777" s="72" t="s">
        <v>19</v>
      </c>
      <c r="K11777" s="72" t="s">
        <v>157</v>
      </c>
      <c r="L11777" s="72" t="s">
        <v>471</v>
      </c>
      <c r="M11777" s="72"/>
    </row>
    <row r="11778" spans="2:13" x14ac:dyDescent="0.25">
      <c r="B11778" s="72" t="s">
        <v>12</v>
      </c>
      <c r="C11778" s="72" t="s">
        <v>13</v>
      </c>
      <c r="D11778" s="72" t="s">
        <v>14</v>
      </c>
      <c r="E11778" s="72" t="s">
        <v>134</v>
      </c>
      <c r="F11778" s="73">
        <v>94498</v>
      </c>
      <c r="G11778" s="72" t="s">
        <v>16</v>
      </c>
      <c r="H11778" s="72" t="s">
        <v>24</v>
      </c>
      <c r="I11778" s="72" t="s">
        <v>18</v>
      </c>
      <c r="J11778" s="72" t="s">
        <v>19</v>
      </c>
      <c r="K11778" s="72" t="s">
        <v>157</v>
      </c>
      <c r="L11778" s="72" t="s">
        <v>158</v>
      </c>
      <c r="M11778" s="72"/>
    </row>
    <row r="11779" spans="2:13" x14ac:dyDescent="0.25">
      <c r="B11779" s="72" t="s">
        <v>12</v>
      </c>
      <c r="C11779" s="72" t="s">
        <v>13</v>
      </c>
      <c r="D11779" s="72" t="s">
        <v>14</v>
      </c>
      <c r="E11779" s="72" t="s">
        <v>152</v>
      </c>
      <c r="F11779" s="73">
        <v>-1923</v>
      </c>
      <c r="G11779" s="72" t="s">
        <v>16</v>
      </c>
      <c r="H11779" s="72" t="s">
        <v>17</v>
      </c>
      <c r="I11779" s="72" t="s">
        <v>18</v>
      </c>
      <c r="J11779" s="72" t="s">
        <v>19</v>
      </c>
      <c r="K11779" s="72" t="s">
        <v>25</v>
      </c>
      <c r="L11779" s="72" t="s">
        <v>53</v>
      </c>
      <c r="M11779" s="72"/>
    </row>
    <row r="11780" spans="2:13" x14ac:dyDescent="0.25">
      <c r="B11780" s="72" t="s">
        <v>12</v>
      </c>
      <c r="C11780" s="72" t="s">
        <v>13</v>
      </c>
      <c r="D11780" s="72" t="s">
        <v>14</v>
      </c>
      <c r="E11780" s="72" t="s">
        <v>94</v>
      </c>
      <c r="F11780" s="73">
        <v>37284</v>
      </c>
      <c r="G11780" s="72" t="s">
        <v>16</v>
      </c>
      <c r="H11780" s="72" t="s">
        <v>24</v>
      </c>
      <c r="I11780" s="72" t="s">
        <v>18</v>
      </c>
      <c r="J11780" s="72" t="s">
        <v>19</v>
      </c>
      <c r="K11780" s="72" t="s">
        <v>37</v>
      </c>
      <c r="L11780" s="72" t="s">
        <v>551</v>
      </c>
      <c r="M11780" s="72"/>
    </row>
    <row r="11781" spans="2:13" x14ac:dyDescent="0.25">
      <c r="B11781" s="72" t="s">
        <v>12</v>
      </c>
      <c r="C11781" s="72" t="s">
        <v>13</v>
      </c>
      <c r="D11781" s="72" t="s">
        <v>14</v>
      </c>
      <c r="E11781" s="72" t="s">
        <v>55</v>
      </c>
      <c r="F11781" s="73">
        <v>109373</v>
      </c>
      <c r="G11781" s="72" t="s">
        <v>16</v>
      </c>
      <c r="H11781" s="72" t="s">
        <v>17</v>
      </c>
      <c r="I11781" s="72" t="s">
        <v>18</v>
      </c>
      <c r="J11781" s="72" t="s">
        <v>19</v>
      </c>
      <c r="K11781" s="72" t="s">
        <v>20</v>
      </c>
      <c r="L11781" s="72" t="s">
        <v>524</v>
      </c>
      <c r="M11781" s="72" t="s">
        <v>29</v>
      </c>
    </row>
    <row r="11782" spans="2:13" x14ac:dyDescent="0.25">
      <c r="B11782" s="72" t="s">
        <v>12</v>
      </c>
      <c r="C11782" s="72" t="s">
        <v>13</v>
      </c>
      <c r="D11782" s="72" t="s">
        <v>14</v>
      </c>
      <c r="E11782" s="72" t="s">
        <v>79</v>
      </c>
      <c r="F11782" s="73">
        <v>-40</v>
      </c>
      <c r="G11782" s="72" t="s">
        <v>16</v>
      </c>
      <c r="H11782" s="72" t="s">
        <v>24</v>
      </c>
      <c r="I11782" s="72" t="s">
        <v>18</v>
      </c>
      <c r="J11782" s="72" t="s">
        <v>227</v>
      </c>
      <c r="K11782" s="72" t="s">
        <v>37</v>
      </c>
      <c r="L11782" s="72" t="s">
        <v>602</v>
      </c>
      <c r="M11782" s="72"/>
    </row>
    <row r="11783" spans="2:13" x14ac:dyDescent="0.25">
      <c r="B11783" s="72" t="s">
        <v>12</v>
      </c>
      <c r="C11783" s="72" t="s">
        <v>13</v>
      </c>
      <c r="D11783" s="72" t="s">
        <v>14</v>
      </c>
      <c r="E11783" s="72" t="s">
        <v>15</v>
      </c>
      <c r="F11783" s="73">
        <v>1228915</v>
      </c>
      <c r="G11783" s="72" t="s">
        <v>16</v>
      </c>
      <c r="H11783" s="72" t="s">
        <v>24</v>
      </c>
      <c r="I11783" s="72" t="s">
        <v>18</v>
      </c>
      <c r="J11783" s="72" t="s">
        <v>19</v>
      </c>
      <c r="K11783" s="72" t="s">
        <v>37</v>
      </c>
      <c r="L11783" s="72" t="s">
        <v>291</v>
      </c>
      <c r="M11783" s="72" t="s">
        <v>133</v>
      </c>
    </row>
    <row r="11784" spans="2:13" x14ac:dyDescent="0.25">
      <c r="B11784" s="72" t="s">
        <v>12</v>
      </c>
      <c r="C11784" s="72" t="s">
        <v>13</v>
      </c>
      <c r="D11784" s="72" t="s">
        <v>14</v>
      </c>
      <c r="E11784" s="72" t="s">
        <v>23</v>
      </c>
      <c r="F11784" s="73">
        <v>-62538</v>
      </c>
      <c r="G11784" s="72" t="s">
        <v>16</v>
      </c>
      <c r="H11784" s="72" t="s">
        <v>17</v>
      </c>
      <c r="I11784" s="72" t="s">
        <v>18</v>
      </c>
      <c r="J11784" s="72" t="s">
        <v>19</v>
      </c>
      <c r="K11784" s="72" t="s">
        <v>25</v>
      </c>
      <c r="L11784" s="72" t="s">
        <v>374</v>
      </c>
      <c r="M11784" s="72"/>
    </row>
    <row r="11785" spans="2:13" x14ac:dyDescent="0.25">
      <c r="B11785" s="72" t="s">
        <v>12</v>
      </c>
      <c r="C11785" s="72" t="s">
        <v>13</v>
      </c>
      <c r="D11785" s="72" t="s">
        <v>14</v>
      </c>
      <c r="E11785" s="72" t="s">
        <v>123</v>
      </c>
      <c r="F11785" s="73">
        <v>-543</v>
      </c>
      <c r="G11785" s="72" t="s">
        <v>16</v>
      </c>
      <c r="H11785" s="72" t="s">
        <v>24</v>
      </c>
      <c r="I11785" s="72" t="s">
        <v>18</v>
      </c>
      <c r="J11785" s="72" t="s">
        <v>19</v>
      </c>
      <c r="K11785" s="72" t="s">
        <v>37</v>
      </c>
      <c r="L11785" s="72" t="s">
        <v>46</v>
      </c>
      <c r="M11785" s="72"/>
    </row>
    <row r="11786" spans="2:13" x14ac:dyDescent="0.25">
      <c r="B11786" s="72" t="s">
        <v>12</v>
      </c>
      <c r="C11786" s="72" t="s">
        <v>13</v>
      </c>
      <c r="D11786" s="72" t="s">
        <v>14</v>
      </c>
      <c r="E11786" s="72" t="s">
        <v>27</v>
      </c>
      <c r="F11786" s="73">
        <v>36398</v>
      </c>
      <c r="G11786" s="72" t="s">
        <v>16</v>
      </c>
      <c r="H11786" s="72" t="s">
        <v>24</v>
      </c>
      <c r="I11786" s="72" t="s">
        <v>18</v>
      </c>
      <c r="J11786" s="72" t="s">
        <v>19</v>
      </c>
      <c r="K11786" s="72" t="s">
        <v>99</v>
      </c>
      <c r="L11786" s="72" t="s">
        <v>401</v>
      </c>
      <c r="M11786" s="72" t="s">
        <v>57</v>
      </c>
    </row>
    <row r="11787" spans="2:13" x14ac:dyDescent="0.25">
      <c r="B11787" s="72" t="s">
        <v>12</v>
      </c>
      <c r="C11787" s="72" t="s">
        <v>13</v>
      </c>
      <c r="D11787" s="72" t="s">
        <v>14</v>
      </c>
      <c r="E11787" s="72" t="s">
        <v>39</v>
      </c>
      <c r="F11787" s="73">
        <v>-2</v>
      </c>
      <c r="G11787" s="72" t="s">
        <v>16</v>
      </c>
      <c r="H11787" s="72" t="s">
        <v>24</v>
      </c>
      <c r="I11787" s="72" t="s">
        <v>18</v>
      </c>
      <c r="J11787" s="72" t="s">
        <v>19</v>
      </c>
      <c r="K11787" s="72" t="s">
        <v>20</v>
      </c>
      <c r="L11787" s="72" t="s">
        <v>505</v>
      </c>
      <c r="M11787" s="72"/>
    </row>
    <row r="11788" spans="2:13" x14ac:dyDescent="0.25">
      <c r="B11788" s="72" t="s">
        <v>12</v>
      </c>
      <c r="C11788" s="72" t="s">
        <v>13</v>
      </c>
      <c r="D11788" s="72" t="s">
        <v>14</v>
      </c>
      <c r="E11788" s="72" t="s">
        <v>79</v>
      </c>
      <c r="F11788" s="73">
        <v>-12</v>
      </c>
      <c r="G11788" s="72" t="s">
        <v>16</v>
      </c>
      <c r="H11788" s="72" t="s">
        <v>17</v>
      </c>
      <c r="I11788" s="72" t="s">
        <v>18</v>
      </c>
      <c r="J11788" s="72" t="s">
        <v>19</v>
      </c>
      <c r="K11788" s="72" t="s">
        <v>25</v>
      </c>
      <c r="L11788" s="72" t="s">
        <v>473</v>
      </c>
      <c r="M11788" s="72"/>
    </row>
    <row r="11789" spans="2:13" x14ac:dyDescent="0.25">
      <c r="B11789" s="72" t="s">
        <v>12</v>
      </c>
      <c r="C11789" s="72" t="s">
        <v>13</v>
      </c>
      <c r="D11789" s="72" t="s">
        <v>14</v>
      </c>
      <c r="E11789" s="72" t="s">
        <v>68</v>
      </c>
      <c r="F11789" s="73">
        <v>-350</v>
      </c>
      <c r="G11789" s="72" t="s">
        <v>16</v>
      </c>
      <c r="H11789" s="72" t="s">
        <v>24</v>
      </c>
      <c r="I11789" s="72" t="s">
        <v>18</v>
      </c>
      <c r="J11789" s="72" t="s">
        <v>227</v>
      </c>
      <c r="K11789" s="72" t="s">
        <v>37</v>
      </c>
      <c r="L11789" s="72" t="s">
        <v>59</v>
      </c>
      <c r="M11789" s="72"/>
    </row>
    <row r="11790" spans="2:13" x14ac:dyDescent="0.25">
      <c r="B11790" s="72" t="s">
        <v>12</v>
      </c>
      <c r="C11790" s="72" t="s">
        <v>13</v>
      </c>
      <c r="D11790" s="72" t="s">
        <v>14</v>
      </c>
      <c r="E11790" s="72" t="s">
        <v>712</v>
      </c>
      <c r="F11790" s="73">
        <v>-45298</v>
      </c>
      <c r="G11790" s="72" t="s">
        <v>16</v>
      </c>
      <c r="H11790" s="72" t="s">
        <v>17</v>
      </c>
      <c r="I11790" s="72" t="s">
        <v>18</v>
      </c>
      <c r="J11790" s="72" t="s">
        <v>19</v>
      </c>
      <c r="K11790" s="72"/>
      <c r="L11790" s="72"/>
      <c r="M11790" s="72"/>
    </row>
    <row r="11791" spans="2:13" x14ac:dyDescent="0.25">
      <c r="B11791" s="72" t="s">
        <v>12</v>
      </c>
      <c r="C11791" s="72" t="s">
        <v>13</v>
      </c>
      <c r="D11791" s="72" t="s">
        <v>14</v>
      </c>
      <c r="E11791" s="72" t="s">
        <v>256</v>
      </c>
      <c r="F11791" s="73">
        <v>-37444</v>
      </c>
      <c r="G11791" s="72" t="s">
        <v>16</v>
      </c>
      <c r="H11791" s="72" t="s">
        <v>24</v>
      </c>
      <c r="I11791" s="72" t="s">
        <v>18</v>
      </c>
      <c r="J11791" s="72" t="s">
        <v>19</v>
      </c>
      <c r="K11791" s="72" t="s">
        <v>37</v>
      </c>
      <c r="L11791" s="72" t="s">
        <v>549</v>
      </c>
      <c r="M11791" s="72"/>
    </row>
    <row r="11792" spans="2:13" x14ac:dyDescent="0.25">
      <c r="B11792" s="72" t="s">
        <v>12</v>
      </c>
      <c r="C11792" s="72" t="s">
        <v>13</v>
      </c>
      <c r="D11792" s="72" t="s">
        <v>14</v>
      </c>
      <c r="E11792" s="72" t="s">
        <v>27</v>
      </c>
      <c r="F11792" s="73">
        <v>1</v>
      </c>
      <c r="G11792" s="72" t="s">
        <v>16</v>
      </c>
      <c r="H11792" s="72" t="s">
        <v>24</v>
      </c>
      <c r="I11792" s="72" t="s">
        <v>18</v>
      </c>
      <c r="J11792" s="72" t="s">
        <v>19</v>
      </c>
      <c r="K11792" s="72" t="s">
        <v>25</v>
      </c>
      <c r="L11792" s="72" t="s">
        <v>377</v>
      </c>
      <c r="M11792" s="72" t="s">
        <v>302</v>
      </c>
    </row>
    <row r="11793" spans="2:13" x14ac:dyDescent="0.25">
      <c r="B11793" s="72" t="s">
        <v>12</v>
      </c>
      <c r="C11793" s="72" t="s">
        <v>13</v>
      </c>
      <c r="D11793" s="72" t="s">
        <v>14</v>
      </c>
      <c r="E11793" s="72" t="s">
        <v>55</v>
      </c>
      <c r="F11793" s="73">
        <v>5432505</v>
      </c>
      <c r="G11793" s="72" t="s">
        <v>16</v>
      </c>
      <c r="H11793" s="72" t="s">
        <v>24</v>
      </c>
      <c r="I11793" s="72" t="s">
        <v>18</v>
      </c>
      <c r="J11793" s="72" t="s">
        <v>628</v>
      </c>
      <c r="K11793" s="72" t="s">
        <v>25</v>
      </c>
      <c r="L11793" s="72" t="s">
        <v>408</v>
      </c>
      <c r="M11793" s="72" t="s">
        <v>57</v>
      </c>
    </row>
    <row r="11794" spans="2:13" x14ac:dyDescent="0.25">
      <c r="B11794" s="72" t="s">
        <v>12</v>
      </c>
      <c r="C11794" s="72" t="s">
        <v>13</v>
      </c>
      <c r="D11794" s="72" t="s">
        <v>14</v>
      </c>
      <c r="E11794" s="72" t="s">
        <v>39</v>
      </c>
      <c r="F11794" s="73">
        <v>-29123</v>
      </c>
      <c r="G11794" s="72" t="s">
        <v>16</v>
      </c>
      <c r="H11794" s="72" t="s">
        <v>17</v>
      </c>
      <c r="I11794" s="72" t="s">
        <v>18</v>
      </c>
      <c r="J11794" s="72" t="s">
        <v>19</v>
      </c>
      <c r="K11794" s="72" t="s">
        <v>25</v>
      </c>
      <c r="L11794" s="72" t="s">
        <v>114</v>
      </c>
      <c r="M11794" s="72"/>
    </row>
    <row r="11795" spans="2:13" x14ac:dyDescent="0.25">
      <c r="B11795" s="72" t="s">
        <v>12</v>
      </c>
      <c r="C11795" s="72" t="s">
        <v>13</v>
      </c>
      <c r="D11795" s="72" t="s">
        <v>14</v>
      </c>
      <c r="E11795" s="72" t="s">
        <v>123</v>
      </c>
      <c r="F11795" s="73">
        <v>-185</v>
      </c>
      <c r="G11795" s="72" t="s">
        <v>16</v>
      </c>
      <c r="H11795" s="72" t="s">
        <v>24</v>
      </c>
      <c r="I11795" s="72" t="s">
        <v>18</v>
      </c>
      <c r="J11795" s="72" t="s">
        <v>19</v>
      </c>
      <c r="K11795" s="72" t="s">
        <v>117</v>
      </c>
      <c r="L11795" s="72" t="s">
        <v>578</v>
      </c>
      <c r="M11795" s="72"/>
    </row>
    <row r="11796" spans="2:13" x14ac:dyDescent="0.25">
      <c r="B11796" s="72" t="s">
        <v>12</v>
      </c>
      <c r="C11796" s="72" t="s">
        <v>13</v>
      </c>
      <c r="D11796" s="72" t="s">
        <v>14</v>
      </c>
      <c r="E11796" s="72" t="s">
        <v>79</v>
      </c>
      <c r="F11796" s="73">
        <v>-70106</v>
      </c>
      <c r="G11796" s="72" t="s">
        <v>16</v>
      </c>
      <c r="H11796" s="72" t="s">
        <v>17</v>
      </c>
      <c r="I11796" s="72" t="s">
        <v>18</v>
      </c>
      <c r="J11796" s="72" t="s">
        <v>19</v>
      </c>
      <c r="K11796" s="72" t="s">
        <v>25</v>
      </c>
      <c r="L11796" s="72" t="s">
        <v>77</v>
      </c>
      <c r="M11796" s="72"/>
    </row>
    <row r="11797" spans="2:13" x14ac:dyDescent="0.25">
      <c r="B11797" s="72" t="s">
        <v>12</v>
      </c>
      <c r="C11797" s="72" t="s">
        <v>13</v>
      </c>
      <c r="D11797" s="72" t="s">
        <v>14</v>
      </c>
      <c r="E11797" s="72" t="s">
        <v>123</v>
      </c>
      <c r="F11797" s="73">
        <v>-708</v>
      </c>
      <c r="G11797" s="72" t="s">
        <v>16</v>
      </c>
      <c r="H11797" s="72" t="s">
        <v>17</v>
      </c>
      <c r="I11797" s="72" t="s">
        <v>18</v>
      </c>
      <c r="J11797" s="72" t="s">
        <v>19</v>
      </c>
      <c r="K11797" s="72" t="s">
        <v>37</v>
      </c>
      <c r="L11797" s="72" t="s">
        <v>113</v>
      </c>
      <c r="M11797" s="72"/>
    </row>
    <row r="11798" spans="2:13" x14ac:dyDescent="0.25">
      <c r="B11798" s="72" t="s">
        <v>12</v>
      </c>
      <c r="C11798" s="72" t="s">
        <v>13</v>
      </c>
      <c r="D11798" s="72" t="s">
        <v>14</v>
      </c>
      <c r="E11798" s="72" t="s">
        <v>30</v>
      </c>
      <c r="F11798" s="73">
        <v>-60518</v>
      </c>
      <c r="G11798" s="72" t="s">
        <v>16</v>
      </c>
      <c r="H11798" s="72" t="s">
        <v>24</v>
      </c>
      <c r="I11798" s="72" t="s">
        <v>18</v>
      </c>
      <c r="J11798" s="72" t="s">
        <v>19</v>
      </c>
      <c r="K11798" s="72" t="s">
        <v>102</v>
      </c>
      <c r="L11798" s="72" t="s">
        <v>344</v>
      </c>
      <c r="M11798" s="72"/>
    </row>
    <row r="11799" spans="2:13" x14ac:dyDescent="0.25">
      <c r="B11799" s="72" t="s">
        <v>12</v>
      </c>
      <c r="C11799" s="72" t="s">
        <v>13</v>
      </c>
      <c r="D11799" s="72" t="s">
        <v>14</v>
      </c>
      <c r="E11799" s="72" t="s">
        <v>39</v>
      </c>
      <c r="F11799" s="73">
        <v>-18610</v>
      </c>
      <c r="G11799" s="72" t="s">
        <v>16</v>
      </c>
      <c r="H11799" s="72" t="s">
        <v>17</v>
      </c>
      <c r="I11799" s="72" t="s">
        <v>18</v>
      </c>
      <c r="J11799" s="72" t="s">
        <v>19</v>
      </c>
      <c r="K11799" s="72" t="s">
        <v>37</v>
      </c>
      <c r="L11799" s="72" t="s">
        <v>494</v>
      </c>
      <c r="M11799" s="72"/>
    </row>
    <row r="11800" spans="2:13" x14ac:dyDescent="0.25">
      <c r="B11800" s="72" t="s">
        <v>12</v>
      </c>
      <c r="C11800" s="72" t="s">
        <v>13</v>
      </c>
      <c r="D11800" s="72" t="s">
        <v>14</v>
      </c>
      <c r="E11800" s="72" t="s">
        <v>70</v>
      </c>
      <c r="F11800" s="73">
        <v>96907</v>
      </c>
      <c r="G11800" s="72" t="s">
        <v>16</v>
      </c>
      <c r="H11800" s="72" t="s">
        <v>24</v>
      </c>
      <c r="I11800" s="72" t="s">
        <v>18</v>
      </c>
      <c r="J11800" s="72" t="s">
        <v>19</v>
      </c>
      <c r="K11800" s="72" t="s">
        <v>37</v>
      </c>
      <c r="L11800" s="72" t="s">
        <v>121</v>
      </c>
      <c r="M11800" s="72" t="s">
        <v>444</v>
      </c>
    </row>
    <row r="11801" spans="2:13" x14ac:dyDescent="0.25">
      <c r="B11801" s="72" t="s">
        <v>12</v>
      </c>
      <c r="C11801" s="72" t="s">
        <v>13</v>
      </c>
      <c r="D11801" s="72" t="s">
        <v>14</v>
      </c>
      <c r="E11801" s="72" t="s">
        <v>55</v>
      </c>
      <c r="F11801" s="73">
        <v>17928520</v>
      </c>
      <c r="G11801" s="72" t="s">
        <v>16</v>
      </c>
      <c r="H11801" s="72" t="s">
        <v>24</v>
      </c>
      <c r="I11801" s="72" t="s">
        <v>18</v>
      </c>
      <c r="J11801" s="72" t="s">
        <v>19</v>
      </c>
      <c r="K11801" s="72" t="s">
        <v>37</v>
      </c>
      <c r="L11801" s="72" t="s">
        <v>480</v>
      </c>
      <c r="M11801" s="72" t="s">
        <v>57</v>
      </c>
    </row>
    <row r="11802" spans="2:13" x14ac:dyDescent="0.25">
      <c r="B11802" s="72" t="s">
        <v>12</v>
      </c>
      <c r="C11802" s="72" t="s">
        <v>13</v>
      </c>
      <c r="D11802" s="72" t="s">
        <v>14</v>
      </c>
      <c r="E11802" s="72" t="s">
        <v>83</v>
      </c>
      <c r="F11802" s="73">
        <v>2955</v>
      </c>
      <c r="G11802" s="72" t="s">
        <v>16</v>
      </c>
      <c r="H11802" s="72" t="s">
        <v>24</v>
      </c>
      <c r="I11802" s="72" t="s">
        <v>18</v>
      </c>
      <c r="J11802" s="72" t="s">
        <v>19</v>
      </c>
      <c r="K11802" s="72" t="s">
        <v>25</v>
      </c>
      <c r="L11802" s="72" t="s">
        <v>713</v>
      </c>
      <c r="M11802" s="72"/>
    </row>
    <row r="11803" spans="2:13" x14ac:dyDescent="0.25">
      <c r="B11803" s="72" t="s">
        <v>12</v>
      </c>
      <c r="C11803" s="72" t="s">
        <v>13</v>
      </c>
      <c r="D11803" s="72" t="s">
        <v>14</v>
      </c>
      <c r="E11803" s="72" t="s">
        <v>55</v>
      </c>
      <c r="F11803" s="73">
        <v>7792</v>
      </c>
      <c r="G11803" s="72" t="s">
        <v>16</v>
      </c>
      <c r="H11803" s="72" t="s">
        <v>17</v>
      </c>
      <c r="I11803" s="72" t="s">
        <v>48</v>
      </c>
      <c r="J11803" s="72" t="s">
        <v>19</v>
      </c>
      <c r="K11803" s="72" t="s">
        <v>25</v>
      </c>
      <c r="L11803" s="72" t="s">
        <v>126</v>
      </c>
      <c r="M11803" s="72" t="s">
        <v>57</v>
      </c>
    </row>
    <row r="11804" spans="2:13" x14ac:dyDescent="0.25">
      <c r="B11804" s="72" t="s">
        <v>12</v>
      </c>
      <c r="C11804" s="72" t="s">
        <v>13</v>
      </c>
      <c r="D11804" s="72" t="s">
        <v>14</v>
      </c>
      <c r="E11804" s="72" t="s">
        <v>33</v>
      </c>
      <c r="F11804" s="73">
        <v>7327</v>
      </c>
      <c r="G11804" s="72" t="s">
        <v>16</v>
      </c>
      <c r="H11804" s="72" t="s">
        <v>24</v>
      </c>
      <c r="I11804" s="72" t="s">
        <v>18</v>
      </c>
      <c r="J11804" s="72" t="s">
        <v>19</v>
      </c>
      <c r="K11804" s="72" t="s">
        <v>25</v>
      </c>
      <c r="L11804" s="72" t="s">
        <v>104</v>
      </c>
      <c r="M11804" s="72" t="s">
        <v>112</v>
      </c>
    </row>
    <row r="11805" spans="2:13" x14ac:dyDescent="0.25">
      <c r="B11805" s="72" t="s">
        <v>12</v>
      </c>
      <c r="C11805" s="72" t="s">
        <v>13</v>
      </c>
      <c r="D11805" s="72" t="s">
        <v>14</v>
      </c>
      <c r="E11805" s="72" t="s">
        <v>39</v>
      </c>
      <c r="F11805" s="73">
        <v>-19589</v>
      </c>
      <c r="G11805" s="72" t="s">
        <v>16</v>
      </c>
      <c r="H11805" s="72" t="s">
        <v>17</v>
      </c>
      <c r="I11805" s="72" t="s">
        <v>18</v>
      </c>
      <c r="J11805" s="72" t="s">
        <v>19</v>
      </c>
      <c r="K11805" s="72" t="s">
        <v>25</v>
      </c>
      <c r="L11805" s="72" t="s">
        <v>425</v>
      </c>
      <c r="M11805" s="72"/>
    </row>
    <row r="11806" spans="2:13" x14ac:dyDescent="0.25">
      <c r="B11806" s="72" t="s">
        <v>12</v>
      </c>
      <c r="C11806" s="72" t="s">
        <v>13</v>
      </c>
      <c r="D11806" s="72" t="s">
        <v>14</v>
      </c>
      <c r="E11806" s="72" t="s">
        <v>81</v>
      </c>
      <c r="F11806" s="73">
        <v>25147</v>
      </c>
      <c r="G11806" s="72" t="s">
        <v>16</v>
      </c>
      <c r="H11806" s="72" t="s">
        <v>24</v>
      </c>
      <c r="I11806" s="72" t="s">
        <v>18</v>
      </c>
      <c r="J11806" s="72" t="s">
        <v>19</v>
      </c>
      <c r="K11806" s="72" t="s">
        <v>185</v>
      </c>
      <c r="L11806" s="72" t="s">
        <v>617</v>
      </c>
      <c r="M11806" s="72" t="s">
        <v>47</v>
      </c>
    </row>
    <row r="11807" spans="2:13" x14ac:dyDescent="0.25">
      <c r="B11807" s="72" t="s">
        <v>12</v>
      </c>
      <c r="C11807" s="72" t="s">
        <v>13</v>
      </c>
      <c r="D11807" s="72" t="s">
        <v>14</v>
      </c>
      <c r="E11807" s="72" t="s">
        <v>51</v>
      </c>
      <c r="F11807" s="73">
        <v>10280</v>
      </c>
      <c r="G11807" s="72" t="s">
        <v>16</v>
      </c>
      <c r="H11807" s="72" t="s">
        <v>24</v>
      </c>
      <c r="I11807" s="72" t="s">
        <v>18</v>
      </c>
      <c r="J11807" s="72" t="s">
        <v>19</v>
      </c>
      <c r="K11807" s="72" t="s">
        <v>37</v>
      </c>
      <c r="L11807" s="72" t="s">
        <v>340</v>
      </c>
      <c r="M11807" s="72"/>
    </row>
    <row r="11808" spans="2:13" x14ac:dyDescent="0.25">
      <c r="B11808" s="72" t="s">
        <v>12</v>
      </c>
      <c r="C11808" s="72" t="s">
        <v>13</v>
      </c>
      <c r="D11808" s="72" t="s">
        <v>14</v>
      </c>
      <c r="E11808" s="72" t="s">
        <v>55</v>
      </c>
      <c r="F11808" s="73">
        <v>94127</v>
      </c>
      <c r="G11808" s="72" t="s">
        <v>16</v>
      </c>
      <c r="H11808" s="72" t="s">
        <v>24</v>
      </c>
      <c r="I11808" s="72" t="s">
        <v>18</v>
      </c>
      <c r="J11808" s="72" t="s">
        <v>19</v>
      </c>
      <c r="K11808" s="72" t="s">
        <v>25</v>
      </c>
      <c r="L11808" s="72" t="s">
        <v>486</v>
      </c>
      <c r="M11808" s="72" t="s">
        <v>112</v>
      </c>
    </row>
    <row r="11809" spans="2:13" x14ac:dyDescent="0.25">
      <c r="B11809" s="72" t="s">
        <v>12</v>
      </c>
      <c r="C11809" s="72" t="s">
        <v>13</v>
      </c>
      <c r="D11809" s="72" t="s">
        <v>14</v>
      </c>
      <c r="E11809" s="72" t="s">
        <v>83</v>
      </c>
      <c r="F11809" s="73">
        <v>3365412</v>
      </c>
      <c r="G11809" s="72" t="s">
        <v>16</v>
      </c>
      <c r="H11809" s="72" t="s">
        <v>17</v>
      </c>
      <c r="I11809" s="72" t="s">
        <v>18</v>
      </c>
      <c r="J11809" s="72" t="s">
        <v>19</v>
      </c>
      <c r="K11809" s="72" t="s">
        <v>25</v>
      </c>
      <c r="L11809" s="72" t="s">
        <v>26</v>
      </c>
      <c r="M11809" s="72"/>
    </row>
    <row r="11810" spans="2:13" x14ac:dyDescent="0.25">
      <c r="B11810" s="72" t="s">
        <v>12</v>
      </c>
      <c r="C11810" s="72" t="s">
        <v>13</v>
      </c>
      <c r="D11810" s="72" t="s">
        <v>14</v>
      </c>
      <c r="E11810" s="72" t="s">
        <v>132</v>
      </c>
      <c r="F11810" s="73">
        <v>72343</v>
      </c>
      <c r="G11810" s="72" t="s">
        <v>16</v>
      </c>
      <c r="H11810" s="72" t="s">
        <v>24</v>
      </c>
      <c r="I11810" s="72" t="s">
        <v>18</v>
      </c>
      <c r="J11810" s="72" t="s">
        <v>19</v>
      </c>
      <c r="K11810" s="72" t="s">
        <v>185</v>
      </c>
      <c r="L11810" s="72" t="s">
        <v>186</v>
      </c>
      <c r="M11810" s="72" t="s">
        <v>67</v>
      </c>
    </row>
    <row r="11811" spans="2:13" x14ac:dyDescent="0.25">
      <c r="B11811" s="72" t="s">
        <v>12</v>
      </c>
      <c r="C11811" s="72" t="s">
        <v>13</v>
      </c>
      <c r="D11811" s="72" t="s">
        <v>14</v>
      </c>
      <c r="E11811" s="72" t="s">
        <v>83</v>
      </c>
      <c r="F11811" s="73">
        <v>2616737</v>
      </c>
      <c r="G11811" s="72" t="s">
        <v>16</v>
      </c>
      <c r="H11811" s="72" t="s">
        <v>17</v>
      </c>
      <c r="I11811" s="72" t="s">
        <v>18</v>
      </c>
      <c r="J11811" s="72" t="s">
        <v>19</v>
      </c>
      <c r="K11811" s="72" t="s">
        <v>117</v>
      </c>
      <c r="L11811" s="72" t="s">
        <v>338</v>
      </c>
      <c r="M11811" s="72"/>
    </row>
    <row r="11812" spans="2:13" x14ac:dyDescent="0.25">
      <c r="B11812" s="72" t="s">
        <v>12</v>
      </c>
      <c r="C11812" s="72" t="s">
        <v>13</v>
      </c>
      <c r="D11812" s="72" t="s">
        <v>14</v>
      </c>
      <c r="E11812" s="72" t="s">
        <v>39</v>
      </c>
      <c r="F11812" s="73">
        <v>-15527</v>
      </c>
      <c r="G11812" s="72" t="s">
        <v>16</v>
      </c>
      <c r="H11812" s="72" t="s">
        <v>24</v>
      </c>
      <c r="I11812" s="72" t="s">
        <v>18</v>
      </c>
      <c r="J11812" s="72" t="s">
        <v>19</v>
      </c>
      <c r="K11812" s="72" t="s">
        <v>25</v>
      </c>
      <c r="L11812" s="72" t="s">
        <v>93</v>
      </c>
      <c r="M11812" s="72"/>
    </row>
    <row r="11813" spans="2:13" x14ac:dyDescent="0.25">
      <c r="B11813" s="72" t="s">
        <v>12</v>
      </c>
      <c r="C11813" s="72" t="s">
        <v>13</v>
      </c>
      <c r="D11813" s="72" t="s">
        <v>14</v>
      </c>
      <c r="E11813" s="72" t="s">
        <v>94</v>
      </c>
      <c r="F11813" s="73">
        <v>344655</v>
      </c>
      <c r="G11813" s="72" t="s">
        <v>16</v>
      </c>
      <c r="H11813" s="72" t="s">
        <v>24</v>
      </c>
      <c r="I11813" s="72" t="s">
        <v>18</v>
      </c>
      <c r="J11813" s="72" t="s">
        <v>19</v>
      </c>
      <c r="K11813" s="72" t="s">
        <v>96</v>
      </c>
      <c r="L11813" s="72" t="s">
        <v>403</v>
      </c>
      <c r="M11813" s="72"/>
    </row>
    <row r="11814" spans="2:13" x14ac:dyDescent="0.25">
      <c r="B11814" s="72" t="s">
        <v>12</v>
      </c>
      <c r="C11814" s="72" t="s">
        <v>13</v>
      </c>
      <c r="D11814" s="72" t="s">
        <v>14</v>
      </c>
      <c r="E11814" s="72" t="s">
        <v>39</v>
      </c>
      <c r="F11814" s="73">
        <v>-13891</v>
      </c>
      <c r="G11814" s="72" t="s">
        <v>16</v>
      </c>
      <c r="H11814" s="72" t="s">
        <v>24</v>
      </c>
      <c r="I11814" s="72" t="s">
        <v>18</v>
      </c>
      <c r="J11814" s="72" t="s">
        <v>19</v>
      </c>
      <c r="K11814" s="72" t="s">
        <v>31</v>
      </c>
      <c r="L11814" s="72" t="s">
        <v>293</v>
      </c>
      <c r="M11814" s="72"/>
    </row>
    <row r="11815" spans="2:13" x14ac:dyDescent="0.25">
      <c r="B11815" s="72" t="s">
        <v>12</v>
      </c>
      <c r="C11815" s="72" t="s">
        <v>13</v>
      </c>
      <c r="D11815" s="72" t="s">
        <v>14</v>
      </c>
      <c r="E11815" s="72" t="s">
        <v>83</v>
      </c>
      <c r="F11815" s="73">
        <v>1417</v>
      </c>
      <c r="G11815" s="72" t="s">
        <v>16</v>
      </c>
      <c r="H11815" s="72" t="s">
        <v>17</v>
      </c>
      <c r="I11815" s="72" t="s">
        <v>18</v>
      </c>
      <c r="J11815" s="72" t="s">
        <v>19</v>
      </c>
      <c r="K11815" s="72" t="s">
        <v>25</v>
      </c>
      <c r="L11815" s="72" t="s">
        <v>356</v>
      </c>
      <c r="M11815" s="72"/>
    </row>
    <row r="11816" spans="2:13" x14ac:dyDescent="0.25">
      <c r="B11816" s="72" t="s">
        <v>12</v>
      </c>
      <c r="C11816" s="72" t="s">
        <v>13</v>
      </c>
      <c r="D11816" s="72" t="s">
        <v>14</v>
      </c>
      <c r="E11816" s="72" t="s">
        <v>58</v>
      </c>
      <c r="F11816" s="73">
        <v>62977</v>
      </c>
      <c r="G11816" s="72" t="s">
        <v>16</v>
      </c>
      <c r="H11816" s="72" t="s">
        <v>17</v>
      </c>
      <c r="I11816" s="72" t="s">
        <v>18</v>
      </c>
      <c r="J11816" s="72" t="s">
        <v>19</v>
      </c>
      <c r="K11816" s="72" t="s">
        <v>25</v>
      </c>
      <c r="L11816" s="72" t="s">
        <v>77</v>
      </c>
      <c r="M11816" s="72" t="s">
        <v>47</v>
      </c>
    </row>
    <row r="11817" spans="2:13" x14ac:dyDescent="0.25">
      <c r="B11817" s="72" t="s">
        <v>12</v>
      </c>
      <c r="C11817" s="72" t="s">
        <v>13</v>
      </c>
      <c r="D11817" s="72" t="s">
        <v>14</v>
      </c>
      <c r="E11817" s="72" t="s">
        <v>51</v>
      </c>
      <c r="F11817" s="73">
        <v>104327</v>
      </c>
      <c r="G11817" s="72" t="s">
        <v>16</v>
      </c>
      <c r="H11817" s="72" t="s">
        <v>24</v>
      </c>
      <c r="I11817" s="72" t="s">
        <v>48</v>
      </c>
      <c r="J11817" s="72" t="s">
        <v>19</v>
      </c>
      <c r="K11817" s="72" t="s">
        <v>43</v>
      </c>
      <c r="L11817" s="72" t="s">
        <v>336</v>
      </c>
      <c r="M11817" s="72"/>
    </row>
    <row r="11818" spans="2:13" x14ac:dyDescent="0.25">
      <c r="B11818" s="72" t="s">
        <v>12</v>
      </c>
      <c r="C11818" s="72" t="s">
        <v>13</v>
      </c>
      <c r="D11818" s="72" t="s">
        <v>14</v>
      </c>
      <c r="E11818" s="72" t="s">
        <v>55</v>
      </c>
      <c r="F11818" s="73">
        <v>2268772</v>
      </c>
      <c r="G11818" s="72" t="s">
        <v>16</v>
      </c>
      <c r="H11818" s="72" t="s">
        <v>24</v>
      </c>
      <c r="I11818" s="72" t="s">
        <v>18</v>
      </c>
      <c r="J11818" s="72" t="s">
        <v>19</v>
      </c>
      <c r="K11818" s="72" t="s">
        <v>37</v>
      </c>
      <c r="L11818" s="72" t="s">
        <v>280</v>
      </c>
      <c r="M11818" s="72" t="s">
        <v>57</v>
      </c>
    </row>
    <row r="11819" spans="2:13" x14ac:dyDescent="0.25">
      <c r="B11819" s="72" t="s">
        <v>12</v>
      </c>
      <c r="C11819" s="72" t="s">
        <v>13</v>
      </c>
      <c r="D11819" s="72" t="s">
        <v>14</v>
      </c>
      <c r="E11819" s="72" t="s">
        <v>776</v>
      </c>
      <c r="F11819" s="73">
        <v>-859229</v>
      </c>
      <c r="G11819" s="72" t="s">
        <v>16</v>
      </c>
      <c r="H11819" s="72" t="s">
        <v>17</v>
      </c>
      <c r="I11819" s="72" t="s">
        <v>18</v>
      </c>
      <c r="J11819" s="72" t="s">
        <v>19</v>
      </c>
      <c r="K11819" s="72"/>
      <c r="L11819" s="72"/>
      <c r="M11819" s="72"/>
    </row>
    <row r="11820" spans="2:13" x14ac:dyDescent="0.25">
      <c r="B11820" s="72" t="s">
        <v>12</v>
      </c>
      <c r="C11820" s="72" t="s">
        <v>13</v>
      </c>
      <c r="D11820" s="72" t="s">
        <v>14</v>
      </c>
      <c r="E11820" s="72" t="s">
        <v>79</v>
      </c>
      <c r="F11820" s="73">
        <v>-20406</v>
      </c>
      <c r="G11820" s="72" t="s">
        <v>16</v>
      </c>
      <c r="H11820" s="72" t="s">
        <v>24</v>
      </c>
      <c r="I11820" s="72" t="s">
        <v>18</v>
      </c>
      <c r="J11820" s="72" t="s">
        <v>19</v>
      </c>
      <c r="K11820" s="72" t="s">
        <v>185</v>
      </c>
      <c r="L11820" s="72" t="s">
        <v>217</v>
      </c>
      <c r="M11820" s="72"/>
    </row>
    <row r="11821" spans="2:13" x14ac:dyDescent="0.25">
      <c r="B11821" s="72" t="s">
        <v>12</v>
      </c>
      <c r="C11821" s="72" t="s">
        <v>13</v>
      </c>
      <c r="D11821" s="72" t="s">
        <v>14</v>
      </c>
      <c r="E11821" s="72" t="s">
        <v>65</v>
      </c>
      <c r="F11821" s="73">
        <v>644833</v>
      </c>
      <c r="G11821" s="72" t="s">
        <v>16</v>
      </c>
      <c r="H11821" s="72" t="s">
        <v>24</v>
      </c>
      <c r="I11821" s="72" t="s">
        <v>18</v>
      </c>
      <c r="J11821" s="72" t="s">
        <v>19</v>
      </c>
      <c r="K11821" s="72" t="s">
        <v>43</v>
      </c>
      <c r="L11821" s="72" t="s">
        <v>447</v>
      </c>
      <c r="M11821" s="72" t="s">
        <v>67</v>
      </c>
    </row>
    <row r="11822" spans="2:13" x14ac:dyDescent="0.25">
      <c r="B11822" s="72" t="s">
        <v>12</v>
      </c>
      <c r="C11822" s="72" t="s">
        <v>13</v>
      </c>
      <c r="D11822" s="72" t="s">
        <v>14</v>
      </c>
      <c r="E11822" s="72" t="s">
        <v>39</v>
      </c>
      <c r="F11822" s="73">
        <v>-73157</v>
      </c>
      <c r="G11822" s="72" t="s">
        <v>16</v>
      </c>
      <c r="H11822" s="72" t="s">
        <v>24</v>
      </c>
      <c r="I11822" s="72" t="s">
        <v>18</v>
      </c>
      <c r="J11822" s="72" t="s">
        <v>19</v>
      </c>
      <c r="K11822" s="72" t="s">
        <v>63</v>
      </c>
      <c r="L11822" s="72" t="s">
        <v>376</v>
      </c>
      <c r="M11822" s="72"/>
    </row>
    <row r="11823" spans="2:13" x14ac:dyDescent="0.25">
      <c r="B11823" s="72" t="s">
        <v>12</v>
      </c>
      <c r="C11823" s="72" t="s">
        <v>13</v>
      </c>
      <c r="D11823" s="72" t="s">
        <v>14</v>
      </c>
      <c r="E11823" s="72" t="s">
        <v>45</v>
      </c>
      <c r="F11823" s="73">
        <v>57285</v>
      </c>
      <c r="G11823" s="72" t="s">
        <v>16</v>
      </c>
      <c r="H11823" s="72" t="s">
        <v>24</v>
      </c>
      <c r="I11823" s="72" t="s">
        <v>18</v>
      </c>
      <c r="J11823" s="72" t="s">
        <v>19</v>
      </c>
      <c r="K11823" s="72" t="s">
        <v>37</v>
      </c>
      <c r="L11823" s="72" t="s">
        <v>497</v>
      </c>
      <c r="M11823" s="72" t="s">
        <v>47</v>
      </c>
    </row>
    <row r="11824" spans="2:13" x14ac:dyDescent="0.25">
      <c r="B11824" s="72" t="s">
        <v>12</v>
      </c>
      <c r="C11824" s="72" t="s">
        <v>13</v>
      </c>
      <c r="D11824" s="72" t="s">
        <v>14</v>
      </c>
      <c r="E11824" s="72" t="s">
        <v>30</v>
      </c>
      <c r="F11824" s="73">
        <v>-518</v>
      </c>
      <c r="G11824" s="72" t="s">
        <v>16</v>
      </c>
      <c r="H11824" s="72" t="s">
        <v>17</v>
      </c>
      <c r="I11824" s="72" t="s">
        <v>18</v>
      </c>
      <c r="J11824" s="72" t="s">
        <v>19</v>
      </c>
      <c r="K11824" s="72" t="s">
        <v>20</v>
      </c>
      <c r="L11824" s="72" t="s">
        <v>233</v>
      </c>
      <c r="M11824" s="72"/>
    </row>
    <row r="11825" spans="2:13" x14ac:dyDescent="0.25">
      <c r="B11825" s="72" t="s">
        <v>12</v>
      </c>
      <c r="C11825" s="72" t="s">
        <v>13</v>
      </c>
      <c r="D11825" s="72" t="s">
        <v>14</v>
      </c>
      <c r="E11825" s="72" t="s">
        <v>39</v>
      </c>
      <c r="F11825" s="73">
        <v>-381817</v>
      </c>
      <c r="G11825" s="72" t="s">
        <v>16</v>
      </c>
      <c r="H11825" s="72" t="s">
        <v>24</v>
      </c>
      <c r="I11825" s="72" t="s">
        <v>18</v>
      </c>
      <c r="J11825" s="72" t="s">
        <v>19</v>
      </c>
      <c r="K11825" s="72" t="s">
        <v>102</v>
      </c>
      <c r="L11825" s="72" t="s">
        <v>344</v>
      </c>
      <c r="M11825" s="72"/>
    </row>
    <row r="11826" spans="2:13" x14ac:dyDescent="0.25">
      <c r="B11826" s="72" t="s">
        <v>12</v>
      </c>
      <c r="C11826" s="72" t="s">
        <v>13</v>
      </c>
      <c r="D11826" s="72" t="s">
        <v>14</v>
      </c>
      <c r="E11826" s="72" t="s">
        <v>83</v>
      </c>
      <c r="F11826" s="73">
        <v>137629</v>
      </c>
      <c r="G11826" s="72" t="s">
        <v>16</v>
      </c>
      <c r="H11826" s="72" t="s">
        <v>24</v>
      </c>
      <c r="I11826" s="72" t="s">
        <v>18</v>
      </c>
      <c r="J11826" s="72" t="s">
        <v>19</v>
      </c>
      <c r="K11826" s="72" t="s">
        <v>63</v>
      </c>
      <c r="L11826" s="72" t="s">
        <v>64</v>
      </c>
      <c r="M11826" s="72"/>
    </row>
    <row r="11827" spans="2:13" x14ac:dyDescent="0.25">
      <c r="B11827" s="72" t="s">
        <v>12</v>
      </c>
      <c r="C11827" s="72" t="s">
        <v>13</v>
      </c>
      <c r="D11827" s="72" t="s">
        <v>14</v>
      </c>
      <c r="E11827" s="72" t="s">
        <v>41</v>
      </c>
      <c r="F11827" s="73">
        <v>-129</v>
      </c>
      <c r="G11827" s="72" t="s">
        <v>16</v>
      </c>
      <c r="H11827" s="72" t="s">
        <v>17</v>
      </c>
      <c r="I11827" s="72" t="s">
        <v>18</v>
      </c>
      <c r="J11827" s="72" t="s">
        <v>19</v>
      </c>
      <c r="K11827" s="72" t="s">
        <v>37</v>
      </c>
      <c r="L11827" s="72" t="s">
        <v>412</v>
      </c>
      <c r="M11827" s="72"/>
    </row>
    <row r="11828" spans="2:13" x14ac:dyDescent="0.25">
      <c r="B11828" s="72" t="s">
        <v>12</v>
      </c>
      <c r="C11828" s="72" t="s">
        <v>13</v>
      </c>
      <c r="D11828" s="72" t="s">
        <v>14</v>
      </c>
      <c r="E11828" s="72" t="s">
        <v>79</v>
      </c>
      <c r="F11828" s="73">
        <v>-1066</v>
      </c>
      <c r="G11828" s="72" t="s">
        <v>16</v>
      </c>
      <c r="H11828" s="72" t="s">
        <v>24</v>
      </c>
      <c r="I11828" s="72" t="s">
        <v>18</v>
      </c>
      <c r="J11828" s="72" t="s">
        <v>19</v>
      </c>
      <c r="K11828" s="72" t="s">
        <v>63</v>
      </c>
      <c r="L11828" s="72" t="s">
        <v>306</v>
      </c>
      <c r="M11828" s="72"/>
    </row>
    <row r="11829" spans="2:13" x14ac:dyDescent="0.25">
      <c r="B11829" s="72" t="s">
        <v>12</v>
      </c>
      <c r="C11829" s="72" t="s">
        <v>13</v>
      </c>
      <c r="D11829" s="72" t="s">
        <v>14</v>
      </c>
      <c r="E11829" s="72" t="s">
        <v>256</v>
      </c>
      <c r="F11829" s="73">
        <v>-63569</v>
      </c>
      <c r="G11829" s="72" t="s">
        <v>16</v>
      </c>
      <c r="H11829" s="72" t="s">
        <v>24</v>
      </c>
      <c r="I11829" s="72" t="s">
        <v>18</v>
      </c>
      <c r="J11829" s="72" t="s">
        <v>19</v>
      </c>
      <c r="K11829" s="72" t="s">
        <v>96</v>
      </c>
      <c r="L11829" s="72" t="s">
        <v>318</v>
      </c>
      <c r="M11829" s="72"/>
    </row>
    <row r="11830" spans="2:13" x14ac:dyDescent="0.25">
      <c r="B11830" s="72" t="s">
        <v>12</v>
      </c>
      <c r="C11830" s="72" t="s">
        <v>13</v>
      </c>
      <c r="D11830" s="72" t="s">
        <v>14</v>
      </c>
      <c r="E11830" s="72" t="s">
        <v>146</v>
      </c>
      <c r="F11830" s="73">
        <v>-39114</v>
      </c>
      <c r="G11830" s="72" t="s">
        <v>16</v>
      </c>
      <c r="H11830" s="72" t="s">
        <v>24</v>
      </c>
      <c r="I11830" s="72" t="s">
        <v>18</v>
      </c>
      <c r="J11830" s="72" t="s">
        <v>19</v>
      </c>
      <c r="K11830" s="72" t="s">
        <v>157</v>
      </c>
      <c r="L11830" s="72" t="s">
        <v>170</v>
      </c>
      <c r="M11830" s="72"/>
    </row>
    <row r="11831" spans="2:13" x14ac:dyDescent="0.25">
      <c r="B11831" s="72" t="s">
        <v>12</v>
      </c>
      <c r="C11831" s="72" t="s">
        <v>13</v>
      </c>
      <c r="D11831" s="72" t="s">
        <v>14</v>
      </c>
      <c r="E11831" s="72" t="s">
        <v>453</v>
      </c>
      <c r="F11831" s="73">
        <v>100000</v>
      </c>
      <c r="G11831" s="72" t="s">
        <v>16</v>
      </c>
      <c r="H11831" s="72" t="s">
        <v>24</v>
      </c>
      <c r="I11831" s="72" t="s">
        <v>18</v>
      </c>
      <c r="J11831" s="72" t="s">
        <v>19</v>
      </c>
      <c r="K11831" s="72" t="s">
        <v>63</v>
      </c>
      <c r="L11831" s="72" t="s">
        <v>376</v>
      </c>
      <c r="M11831" s="72"/>
    </row>
    <row r="11832" spans="2:13" x14ac:dyDescent="0.25">
      <c r="B11832" s="72" t="s">
        <v>12</v>
      </c>
      <c r="C11832" s="72" t="s">
        <v>13</v>
      </c>
      <c r="D11832" s="72" t="s">
        <v>14</v>
      </c>
      <c r="E11832" s="72" t="s">
        <v>68</v>
      </c>
      <c r="F11832" s="73">
        <v>-65576</v>
      </c>
      <c r="G11832" s="72" t="s">
        <v>16</v>
      </c>
      <c r="H11832" s="72" t="s">
        <v>17</v>
      </c>
      <c r="I11832" s="72" t="s">
        <v>18</v>
      </c>
      <c r="J11832" s="72" t="s">
        <v>19</v>
      </c>
      <c r="K11832" s="72" t="s">
        <v>37</v>
      </c>
      <c r="L11832" s="72" t="s">
        <v>183</v>
      </c>
      <c r="M11832" s="72"/>
    </row>
    <row r="11833" spans="2:13" x14ac:dyDescent="0.25">
      <c r="B11833" s="72" t="s">
        <v>12</v>
      </c>
      <c r="C11833" s="72" t="s">
        <v>13</v>
      </c>
      <c r="D11833" s="72" t="s">
        <v>14</v>
      </c>
      <c r="E11833" s="72" t="s">
        <v>536</v>
      </c>
      <c r="F11833" s="73">
        <v>2778626</v>
      </c>
      <c r="G11833" s="72" t="s">
        <v>16</v>
      </c>
      <c r="H11833" s="72" t="s">
        <v>24</v>
      </c>
      <c r="I11833" s="72" t="s">
        <v>18</v>
      </c>
      <c r="J11833" s="72" t="s">
        <v>19</v>
      </c>
      <c r="K11833" s="72" t="s">
        <v>49</v>
      </c>
      <c r="L11833" s="72" t="s">
        <v>371</v>
      </c>
      <c r="M11833" s="72" t="s">
        <v>112</v>
      </c>
    </row>
    <row r="11834" spans="2:13" x14ac:dyDescent="0.25">
      <c r="B11834" s="72" t="s">
        <v>12</v>
      </c>
      <c r="C11834" s="72" t="s">
        <v>13</v>
      </c>
      <c r="D11834" s="72" t="s">
        <v>14</v>
      </c>
      <c r="E11834" s="72" t="s">
        <v>94</v>
      </c>
      <c r="F11834" s="73">
        <v>27264</v>
      </c>
      <c r="G11834" s="72" t="s">
        <v>16</v>
      </c>
      <c r="H11834" s="72" t="s">
        <v>24</v>
      </c>
      <c r="I11834" s="72" t="s">
        <v>18</v>
      </c>
      <c r="J11834" s="72" t="s">
        <v>19</v>
      </c>
      <c r="K11834" s="72" t="s">
        <v>25</v>
      </c>
      <c r="L11834" s="72" t="s">
        <v>402</v>
      </c>
      <c r="M11834" s="72"/>
    </row>
    <row r="11835" spans="2:13" x14ac:dyDescent="0.25">
      <c r="B11835" s="72" t="s">
        <v>12</v>
      </c>
      <c r="C11835" s="72" t="s">
        <v>13</v>
      </c>
      <c r="D11835" s="72" t="s">
        <v>14</v>
      </c>
      <c r="E11835" s="72" t="s">
        <v>39</v>
      </c>
      <c r="F11835" s="73">
        <v>-2934</v>
      </c>
      <c r="G11835" s="72" t="s">
        <v>16</v>
      </c>
      <c r="H11835" s="72" t="s">
        <v>24</v>
      </c>
      <c r="I11835" s="72" t="s">
        <v>18</v>
      </c>
      <c r="J11835" s="72" t="s">
        <v>19</v>
      </c>
      <c r="K11835" s="72" t="s">
        <v>25</v>
      </c>
      <c r="L11835" s="72" t="s">
        <v>433</v>
      </c>
      <c r="M11835" s="72"/>
    </row>
    <row r="11836" spans="2:13" x14ac:dyDescent="0.25">
      <c r="B11836" s="72" t="s">
        <v>12</v>
      </c>
      <c r="C11836" s="72" t="s">
        <v>13</v>
      </c>
      <c r="D11836" s="72" t="s">
        <v>14</v>
      </c>
      <c r="E11836" s="72" t="s">
        <v>36</v>
      </c>
      <c r="F11836" s="73">
        <v>13190235</v>
      </c>
      <c r="G11836" s="72" t="s">
        <v>16</v>
      </c>
      <c r="H11836" s="72" t="s">
        <v>24</v>
      </c>
      <c r="I11836" s="72" t="s">
        <v>18</v>
      </c>
      <c r="J11836" s="72" t="s">
        <v>19</v>
      </c>
      <c r="K11836" s="72" t="s">
        <v>96</v>
      </c>
      <c r="L11836" s="72" t="s">
        <v>162</v>
      </c>
      <c r="M11836" s="72" t="s">
        <v>47</v>
      </c>
    </row>
    <row r="11837" spans="2:13" x14ac:dyDescent="0.25">
      <c r="B11837" s="72" t="s">
        <v>12</v>
      </c>
      <c r="C11837" s="72" t="s">
        <v>13</v>
      </c>
      <c r="D11837" s="72" t="s">
        <v>14</v>
      </c>
      <c r="E11837" s="72" t="s">
        <v>256</v>
      </c>
      <c r="F11837" s="73">
        <v>-7429</v>
      </c>
      <c r="G11837" s="72" t="s">
        <v>16</v>
      </c>
      <c r="H11837" s="72" t="s">
        <v>24</v>
      </c>
      <c r="I11837" s="72" t="s">
        <v>18</v>
      </c>
      <c r="J11837" s="72" t="s">
        <v>19</v>
      </c>
      <c r="K11837" s="72" t="s">
        <v>25</v>
      </c>
      <c r="L11837" s="72" t="s">
        <v>77</v>
      </c>
      <c r="M11837" s="72"/>
    </row>
    <row r="11838" spans="2:13" x14ac:dyDescent="0.25">
      <c r="B11838" s="72" t="s">
        <v>12</v>
      </c>
      <c r="C11838" s="72" t="s">
        <v>13</v>
      </c>
      <c r="D11838" s="72" t="s">
        <v>14</v>
      </c>
      <c r="E11838" s="72" t="s">
        <v>79</v>
      </c>
      <c r="F11838" s="73">
        <v>-41</v>
      </c>
      <c r="G11838" s="72" t="s">
        <v>16</v>
      </c>
      <c r="H11838" s="72" t="s">
        <v>24</v>
      </c>
      <c r="I11838" s="72" t="s">
        <v>48</v>
      </c>
      <c r="J11838" s="72" t="s">
        <v>19</v>
      </c>
      <c r="K11838" s="72" t="s">
        <v>37</v>
      </c>
      <c r="L11838" s="72" t="s">
        <v>384</v>
      </c>
      <c r="M11838" s="72"/>
    </row>
    <row r="11839" spans="2:13" x14ac:dyDescent="0.25">
      <c r="B11839" s="72" t="s">
        <v>12</v>
      </c>
      <c r="C11839" s="72" t="s">
        <v>13</v>
      </c>
      <c r="D11839" s="72" t="s">
        <v>14</v>
      </c>
      <c r="E11839" s="72" t="s">
        <v>81</v>
      </c>
      <c r="F11839" s="73">
        <v>1794119</v>
      </c>
      <c r="G11839" s="72" t="s">
        <v>16</v>
      </c>
      <c r="H11839" s="72" t="s">
        <v>24</v>
      </c>
      <c r="I11839" s="72" t="s">
        <v>18</v>
      </c>
      <c r="J11839" s="72" t="s">
        <v>19</v>
      </c>
      <c r="K11839" s="72" t="s">
        <v>37</v>
      </c>
      <c r="L11839" s="72" t="s">
        <v>422</v>
      </c>
      <c r="M11839" s="72" t="s">
        <v>29</v>
      </c>
    </row>
    <row r="11840" spans="2:13" x14ac:dyDescent="0.25">
      <c r="B11840" s="72" t="s">
        <v>12</v>
      </c>
      <c r="C11840" s="72" t="s">
        <v>13</v>
      </c>
      <c r="D11840" s="72" t="s">
        <v>14</v>
      </c>
      <c r="E11840" s="72" t="s">
        <v>41</v>
      </c>
      <c r="F11840" s="73">
        <v>-447</v>
      </c>
      <c r="G11840" s="72" t="s">
        <v>16</v>
      </c>
      <c r="H11840" s="72" t="s">
        <v>24</v>
      </c>
      <c r="I11840" s="72" t="s">
        <v>18</v>
      </c>
      <c r="J11840" s="72" t="s">
        <v>19</v>
      </c>
      <c r="K11840" s="72" t="s">
        <v>25</v>
      </c>
      <c r="L11840" s="72" t="s">
        <v>441</v>
      </c>
      <c r="M11840" s="72"/>
    </row>
    <row r="11841" spans="2:13" x14ac:dyDescent="0.25">
      <c r="B11841" s="72" t="s">
        <v>12</v>
      </c>
      <c r="C11841" s="72" t="s">
        <v>13</v>
      </c>
      <c r="D11841" s="72" t="s">
        <v>14</v>
      </c>
      <c r="E11841" s="72" t="s">
        <v>79</v>
      </c>
      <c r="F11841" s="73">
        <v>-7567</v>
      </c>
      <c r="G11841" s="72" t="s">
        <v>16</v>
      </c>
      <c r="H11841" s="72" t="s">
        <v>17</v>
      </c>
      <c r="I11841" s="72" t="s">
        <v>18</v>
      </c>
      <c r="J11841" s="72" t="s">
        <v>19</v>
      </c>
      <c r="K11841" s="72" t="s">
        <v>25</v>
      </c>
      <c r="L11841" s="72" t="s">
        <v>143</v>
      </c>
      <c r="M11841" s="72"/>
    </row>
    <row r="11842" spans="2:13" x14ac:dyDescent="0.25">
      <c r="B11842" s="72" t="s">
        <v>12</v>
      </c>
      <c r="C11842" s="72" t="s">
        <v>13</v>
      </c>
      <c r="D11842" s="72" t="s">
        <v>14</v>
      </c>
      <c r="E11842" s="72" t="s">
        <v>123</v>
      </c>
      <c r="F11842" s="73">
        <v>-2501</v>
      </c>
      <c r="G11842" s="72" t="s">
        <v>16</v>
      </c>
      <c r="H11842" s="72" t="s">
        <v>24</v>
      </c>
      <c r="I11842" s="72" t="s">
        <v>18</v>
      </c>
      <c r="J11842" s="72" t="s">
        <v>19</v>
      </c>
      <c r="K11842" s="72" t="s">
        <v>37</v>
      </c>
      <c r="L11842" s="72" t="s">
        <v>389</v>
      </c>
      <c r="M11842" s="72"/>
    </row>
    <row r="11843" spans="2:13" x14ac:dyDescent="0.25">
      <c r="B11843" s="72" t="s">
        <v>12</v>
      </c>
      <c r="C11843" s="72" t="s">
        <v>13</v>
      </c>
      <c r="D11843" s="72" t="s">
        <v>14</v>
      </c>
      <c r="E11843" s="72" t="s">
        <v>33</v>
      </c>
      <c r="F11843" s="73">
        <v>226585</v>
      </c>
      <c r="G11843" s="72" t="s">
        <v>16</v>
      </c>
      <c r="H11843" s="72" t="s">
        <v>24</v>
      </c>
      <c r="I11843" s="72" t="s">
        <v>18</v>
      </c>
      <c r="J11843" s="72" t="s">
        <v>19</v>
      </c>
      <c r="K11843" s="72" t="s">
        <v>37</v>
      </c>
      <c r="L11843" s="72" t="s">
        <v>90</v>
      </c>
      <c r="M11843" s="72" t="s">
        <v>29</v>
      </c>
    </row>
    <row r="11844" spans="2:13" x14ac:dyDescent="0.25">
      <c r="B11844" s="72" t="s">
        <v>12</v>
      </c>
      <c r="C11844" s="72" t="s">
        <v>13</v>
      </c>
      <c r="D11844" s="72" t="s">
        <v>14</v>
      </c>
      <c r="E11844" s="72" t="s">
        <v>39</v>
      </c>
      <c r="F11844" s="73">
        <v>-70478</v>
      </c>
      <c r="G11844" s="72" t="s">
        <v>16</v>
      </c>
      <c r="H11844" s="72" t="s">
        <v>24</v>
      </c>
      <c r="I11844" s="72" t="s">
        <v>18</v>
      </c>
      <c r="J11844" s="72" t="s">
        <v>19</v>
      </c>
      <c r="K11844" s="72" t="s">
        <v>37</v>
      </c>
      <c r="L11844" s="72" t="s">
        <v>113</v>
      </c>
      <c r="M11844" s="72"/>
    </row>
    <row r="11845" spans="2:13" x14ac:dyDescent="0.25">
      <c r="B11845" s="72" t="s">
        <v>12</v>
      </c>
      <c r="C11845" s="72" t="s">
        <v>13</v>
      </c>
      <c r="D11845" s="72" t="s">
        <v>14</v>
      </c>
      <c r="E11845" s="72" t="s">
        <v>23</v>
      </c>
      <c r="F11845" s="73">
        <v>-18092</v>
      </c>
      <c r="G11845" s="72" t="s">
        <v>16</v>
      </c>
      <c r="H11845" s="72" t="s">
        <v>24</v>
      </c>
      <c r="I11845" s="72" t="s">
        <v>18</v>
      </c>
      <c r="J11845" s="72" t="s">
        <v>19</v>
      </c>
      <c r="K11845" s="72" t="s">
        <v>63</v>
      </c>
      <c r="L11845" s="72" t="s">
        <v>624</v>
      </c>
      <c r="M11845" s="72"/>
    </row>
    <row r="11846" spans="2:13" x14ac:dyDescent="0.25">
      <c r="B11846" s="72" t="s">
        <v>12</v>
      </c>
      <c r="C11846" s="72" t="s">
        <v>13</v>
      </c>
      <c r="D11846" s="72" t="s">
        <v>14</v>
      </c>
      <c r="E11846" s="72" t="s">
        <v>30</v>
      </c>
      <c r="F11846" s="73">
        <v>-6111</v>
      </c>
      <c r="G11846" s="72" t="s">
        <v>16</v>
      </c>
      <c r="H11846" s="72" t="s">
        <v>17</v>
      </c>
      <c r="I11846" s="72" t="s">
        <v>48</v>
      </c>
      <c r="J11846" s="72" t="s">
        <v>19</v>
      </c>
      <c r="K11846" s="72" t="s">
        <v>49</v>
      </c>
      <c r="L11846" s="72" t="s">
        <v>208</v>
      </c>
      <c r="M11846" s="72"/>
    </row>
    <row r="11847" spans="2:13" x14ac:dyDescent="0.25">
      <c r="B11847" s="72" t="s">
        <v>12</v>
      </c>
      <c r="C11847" s="72" t="s">
        <v>13</v>
      </c>
      <c r="D11847" s="72" t="s">
        <v>14</v>
      </c>
      <c r="E11847" s="72" t="s">
        <v>144</v>
      </c>
      <c r="F11847" s="73">
        <v>77849</v>
      </c>
      <c r="G11847" s="72" t="s">
        <v>16</v>
      </c>
      <c r="H11847" s="72" t="s">
        <v>24</v>
      </c>
      <c r="I11847" s="72" t="s">
        <v>18</v>
      </c>
      <c r="J11847" s="72" t="s">
        <v>19</v>
      </c>
      <c r="K11847" s="72" t="s">
        <v>20</v>
      </c>
      <c r="L11847" s="72" t="s">
        <v>629</v>
      </c>
      <c r="M11847" s="72" t="s">
        <v>67</v>
      </c>
    </row>
    <row r="11848" spans="2:13" x14ac:dyDescent="0.25">
      <c r="B11848" s="72" t="s">
        <v>12</v>
      </c>
      <c r="C11848" s="72" t="s">
        <v>13</v>
      </c>
      <c r="D11848" s="72" t="s">
        <v>14</v>
      </c>
      <c r="E11848" s="72" t="s">
        <v>258</v>
      </c>
      <c r="F11848" s="73">
        <v>359233</v>
      </c>
      <c r="G11848" s="72" t="s">
        <v>16</v>
      </c>
      <c r="H11848" s="72" t="s">
        <v>24</v>
      </c>
      <c r="I11848" s="72" t="s">
        <v>18</v>
      </c>
      <c r="J11848" s="72" t="s">
        <v>19</v>
      </c>
      <c r="K11848" s="72" t="s">
        <v>63</v>
      </c>
      <c r="L11848" s="72" t="s">
        <v>465</v>
      </c>
      <c r="M11848" s="72" t="s">
        <v>72</v>
      </c>
    </row>
    <row r="11849" spans="2:13" x14ac:dyDescent="0.25">
      <c r="B11849" s="72" t="s">
        <v>12</v>
      </c>
      <c r="C11849" s="72" t="s">
        <v>13</v>
      </c>
      <c r="D11849" s="72" t="s">
        <v>14</v>
      </c>
      <c r="E11849" s="72" t="s">
        <v>79</v>
      </c>
      <c r="F11849" s="73">
        <v>-101275</v>
      </c>
      <c r="G11849" s="72" t="s">
        <v>16</v>
      </c>
      <c r="H11849" s="72" t="s">
        <v>24</v>
      </c>
      <c r="I11849" s="72" t="s">
        <v>18</v>
      </c>
      <c r="J11849" s="72" t="s">
        <v>227</v>
      </c>
      <c r="K11849" s="72" t="s">
        <v>37</v>
      </c>
      <c r="L11849" s="72" t="s">
        <v>496</v>
      </c>
      <c r="M11849" s="72"/>
    </row>
    <row r="11850" spans="2:13" x14ac:dyDescent="0.25">
      <c r="B11850" s="72" t="s">
        <v>12</v>
      </c>
      <c r="C11850" s="72" t="s">
        <v>13</v>
      </c>
      <c r="D11850" s="72" t="s">
        <v>14</v>
      </c>
      <c r="E11850" s="72" t="s">
        <v>60</v>
      </c>
      <c r="F11850" s="73">
        <v>2770925</v>
      </c>
      <c r="G11850" s="72" t="s">
        <v>16</v>
      </c>
      <c r="H11850" s="72" t="s">
        <v>24</v>
      </c>
      <c r="I11850" s="72" t="s">
        <v>18</v>
      </c>
      <c r="J11850" s="72" t="s">
        <v>19</v>
      </c>
      <c r="K11850" s="72" t="s">
        <v>25</v>
      </c>
      <c r="L11850" s="72" t="s">
        <v>262</v>
      </c>
      <c r="M11850" s="72" t="s">
        <v>133</v>
      </c>
    </row>
    <row r="11851" spans="2:13" x14ac:dyDescent="0.25">
      <c r="B11851" s="72" t="s">
        <v>12</v>
      </c>
      <c r="C11851" s="72" t="s">
        <v>13</v>
      </c>
      <c r="D11851" s="72" t="s">
        <v>14</v>
      </c>
      <c r="E11851" s="72" t="s">
        <v>83</v>
      </c>
      <c r="F11851" s="73">
        <v>24657</v>
      </c>
      <c r="G11851" s="72" t="s">
        <v>16</v>
      </c>
      <c r="H11851" s="72" t="s">
        <v>17</v>
      </c>
      <c r="I11851" s="72" t="s">
        <v>18</v>
      </c>
      <c r="J11851" s="72" t="s">
        <v>19</v>
      </c>
      <c r="K11851" s="72" t="s">
        <v>25</v>
      </c>
      <c r="L11851" s="72" t="s">
        <v>190</v>
      </c>
      <c r="M11851" s="72"/>
    </row>
    <row r="11852" spans="2:13" x14ac:dyDescent="0.25">
      <c r="B11852" s="72" t="s">
        <v>12</v>
      </c>
      <c r="C11852" s="72" t="s">
        <v>13</v>
      </c>
      <c r="D11852" s="72" t="s">
        <v>14</v>
      </c>
      <c r="E11852" s="72" t="s">
        <v>152</v>
      </c>
      <c r="F11852" s="73">
        <v>-11743</v>
      </c>
      <c r="G11852" s="72" t="s">
        <v>16</v>
      </c>
      <c r="H11852" s="72" t="s">
        <v>24</v>
      </c>
      <c r="I11852" s="72" t="s">
        <v>18</v>
      </c>
      <c r="J11852" s="72" t="s">
        <v>19</v>
      </c>
      <c r="K11852" s="72" t="s">
        <v>25</v>
      </c>
      <c r="L11852" s="72" t="s">
        <v>323</v>
      </c>
      <c r="M11852" s="72"/>
    </row>
    <row r="11853" spans="2:13" x14ac:dyDescent="0.25">
      <c r="B11853" s="72" t="s">
        <v>12</v>
      </c>
      <c r="C11853" s="72" t="s">
        <v>13</v>
      </c>
      <c r="D11853" s="72" t="s">
        <v>14</v>
      </c>
      <c r="E11853" s="72" t="s">
        <v>15</v>
      </c>
      <c r="F11853" s="73">
        <v>33909</v>
      </c>
      <c r="G11853" s="72" t="s">
        <v>16</v>
      </c>
      <c r="H11853" s="72" t="s">
        <v>24</v>
      </c>
      <c r="I11853" s="72" t="s">
        <v>18</v>
      </c>
      <c r="J11853" s="72" t="s">
        <v>19</v>
      </c>
      <c r="K11853" s="72" t="s">
        <v>63</v>
      </c>
      <c r="L11853" s="72" t="s">
        <v>250</v>
      </c>
      <c r="M11853" s="72" t="s">
        <v>133</v>
      </c>
    </row>
    <row r="11854" spans="2:13" x14ac:dyDescent="0.25">
      <c r="B11854" s="72" t="s">
        <v>12</v>
      </c>
      <c r="C11854" s="72" t="s">
        <v>13</v>
      </c>
      <c r="D11854" s="72" t="s">
        <v>14</v>
      </c>
      <c r="E11854" s="72" t="s">
        <v>60</v>
      </c>
      <c r="F11854" s="73">
        <v>53068</v>
      </c>
      <c r="G11854" s="72" t="s">
        <v>16</v>
      </c>
      <c r="H11854" s="72" t="s">
        <v>24</v>
      </c>
      <c r="I11854" s="72" t="s">
        <v>18</v>
      </c>
      <c r="J11854" s="72" t="s">
        <v>19</v>
      </c>
      <c r="K11854" s="72" t="s">
        <v>37</v>
      </c>
      <c r="L11854" s="72" t="s">
        <v>177</v>
      </c>
      <c r="M11854" s="72" t="s">
        <v>67</v>
      </c>
    </row>
    <row r="11855" spans="2:13" x14ac:dyDescent="0.25">
      <c r="B11855" s="72" t="s">
        <v>12</v>
      </c>
      <c r="C11855" s="72" t="s">
        <v>13</v>
      </c>
      <c r="D11855" s="72" t="s">
        <v>14</v>
      </c>
      <c r="E11855" s="72" t="s">
        <v>81</v>
      </c>
      <c r="F11855" s="73">
        <v>1128591</v>
      </c>
      <c r="G11855" s="72" t="s">
        <v>16</v>
      </c>
      <c r="H11855" s="72" t="s">
        <v>24</v>
      </c>
      <c r="I11855" s="72" t="s">
        <v>18</v>
      </c>
      <c r="J11855" s="72" t="s">
        <v>19</v>
      </c>
      <c r="K11855" s="72" t="s">
        <v>49</v>
      </c>
      <c r="L11855" s="72" t="s">
        <v>288</v>
      </c>
      <c r="M11855" s="72" t="s">
        <v>29</v>
      </c>
    </row>
    <row r="11856" spans="2:13" x14ac:dyDescent="0.25">
      <c r="B11856" s="72" t="s">
        <v>12</v>
      </c>
      <c r="C11856" s="72" t="s">
        <v>13</v>
      </c>
      <c r="D11856" s="72" t="s">
        <v>14</v>
      </c>
      <c r="E11856" s="72" t="s">
        <v>83</v>
      </c>
      <c r="F11856" s="73">
        <v>2064</v>
      </c>
      <c r="G11856" s="72" t="s">
        <v>16</v>
      </c>
      <c r="H11856" s="72" t="s">
        <v>24</v>
      </c>
      <c r="I11856" s="72" t="s">
        <v>48</v>
      </c>
      <c r="J11856" s="72" t="s">
        <v>19</v>
      </c>
      <c r="K11856" s="72" t="s">
        <v>43</v>
      </c>
      <c r="L11856" s="72" t="s">
        <v>189</v>
      </c>
      <c r="M11856" s="72"/>
    </row>
    <row r="11857" spans="2:13" x14ac:dyDescent="0.25">
      <c r="B11857" s="72" t="s">
        <v>12</v>
      </c>
      <c r="C11857" s="72" t="s">
        <v>13</v>
      </c>
      <c r="D11857" s="72" t="s">
        <v>14</v>
      </c>
      <c r="E11857" s="72" t="s">
        <v>81</v>
      </c>
      <c r="F11857" s="73">
        <v>717381</v>
      </c>
      <c r="G11857" s="72" t="s">
        <v>16</v>
      </c>
      <c r="H11857" s="72" t="s">
        <v>24</v>
      </c>
      <c r="I11857" s="72" t="s">
        <v>18</v>
      </c>
      <c r="J11857" s="72" t="s">
        <v>19</v>
      </c>
      <c r="K11857" s="72" t="s">
        <v>157</v>
      </c>
      <c r="L11857" s="72" t="s">
        <v>158</v>
      </c>
      <c r="M11857" s="72" t="s">
        <v>29</v>
      </c>
    </row>
    <row r="11858" spans="2:13" x14ac:dyDescent="0.25">
      <c r="B11858" s="72" t="s">
        <v>12</v>
      </c>
      <c r="C11858" s="72" t="s">
        <v>13</v>
      </c>
      <c r="D11858" s="72" t="s">
        <v>14</v>
      </c>
      <c r="E11858" s="72" t="s">
        <v>41</v>
      </c>
      <c r="F11858" s="73">
        <v>-1952</v>
      </c>
      <c r="G11858" s="72" t="s">
        <v>16</v>
      </c>
      <c r="H11858" s="72" t="s">
        <v>17</v>
      </c>
      <c r="I11858" s="72" t="s">
        <v>18</v>
      </c>
      <c r="J11858" s="72" t="s">
        <v>19</v>
      </c>
      <c r="K11858" s="72" t="s">
        <v>25</v>
      </c>
      <c r="L11858" s="72" t="s">
        <v>219</v>
      </c>
      <c r="M11858" s="72"/>
    </row>
    <row r="11859" spans="2:13" x14ac:dyDescent="0.25">
      <c r="B11859" s="72" t="s">
        <v>12</v>
      </c>
      <c r="C11859" s="72" t="s">
        <v>13</v>
      </c>
      <c r="D11859" s="72" t="s">
        <v>14</v>
      </c>
      <c r="E11859" s="72" t="s">
        <v>256</v>
      </c>
      <c r="F11859" s="73">
        <v>-2967</v>
      </c>
      <c r="G11859" s="72" t="s">
        <v>16</v>
      </c>
      <c r="H11859" s="72" t="s">
        <v>17</v>
      </c>
      <c r="I11859" s="72" t="s">
        <v>18</v>
      </c>
      <c r="J11859" s="72" t="s">
        <v>19</v>
      </c>
      <c r="K11859" s="72" t="s">
        <v>20</v>
      </c>
      <c r="L11859" s="72" t="s">
        <v>98</v>
      </c>
      <c r="M11859" s="72"/>
    </row>
    <row r="11860" spans="2:13" x14ac:dyDescent="0.25">
      <c r="B11860" s="72" t="s">
        <v>12</v>
      </c>
      <c r="C11860" s="72" t="s">
        <v>13</v>
      </c>
      <c r="D11860" s="72" t="s">
        <v>14</v>
      </c>
      <c r="E11860" s="72" t="s">
        <v>123</v>
      </c>
      <c r="F11860" s="73">
        <v>-109311</v>
      </c>
      <c r="G11860" s="72" t="s">
        <v>16</v>
      </c>
      <c r="H11860" s="72" t="s">
        <v>24</v>
      </c>
      <c r="I11860" s="72" t="s">
        <v>18</v>
      </c>
      <c r="J11860" s="72" t="s">
        <v>19</v>
      </c>
      <c r="K11860" s="72" t="s">
        <v>102</v>
      </c>
      <c r="L11860" s="72" t="s">
        <v>105</v>
      </c>
      <c r="M11860" s="72"/>
    </row>
    <row r="11861" spans="2:13" x14ac:dyDescent="0.25">
      <c r="B11861" s="72" t="s">
        <v>12</v>
      </c>
      <c r="C11861" s="72" t="s">
        <v>13</v>
      </c>
      <c r="D11861" s="72" t="s">
        <v>14</v>
      </c>
      <c r="E11861" s="72" t="s">
        <v>55</v>
      </c>
      <c r="F11861" s="73">
        <v>3342663</v>
      </c>
      <c r="G11861" s="72" t="s">
        <v>16</v>
      </c>
      <c r="H11861" s="72" t="s">
        <v>24</v>
      </c>
      <c r="I11861" s="72" t="s">
        <v>18</v>
      </c>
      <c r="J11861" s="72" t="s">
        <v>19</v>
      </c>
      <c r="K11861" s="72" t="s">
        <v>185</v>
      </c>
      <c r="L11861" s="72" t="s">
        <v>217</v>
      </c>
      <c r="M11861" s="72" t="s">
        <v>57</v>
      </c>
    </row>
    <row r="11862" spans="2:13" x14ac:dyDescent="0.25">
      <c r="B11862" s="72" t="s">
        <v>12</v>
      </c>
      <c r="C11862" s="72" t="s">
        <v>13</v>
      </c>
      <c r="D11862" s="72" t="s">
        <v>14</v>
      </c>
      <c r="E11862" s="72" t="s">
        <v>51</v>
      </c>
      <c r="F11862" s="73">
        <v>139338</v>
      </c>
      <c r="G11862" s="72" t="s">
        <v>16</v>
      </c>
      <c r="H11862" s="72" t="s">
        <v>24</v>
      </c>
      <c r="I11862" s="72" t="s">
        <v>18</v>
      </c>
      <c r="J11862" s="72" t="s">
        <v>19</v>
      </c>
      <c r="K11862" s="72" t="s">
        <v>20</v>
      </c>
      <c r="L11862" s="72" t="s">
        <v>284</v>
      </c>
      <c r="M11862" s="72"/>
    </row>
    <row r="11863" spans="2:13" x14ac:dyDescent="0.25">
      <c r="B11863" s="72" t="s">
        <v>12</v>
      </c>
      <c r="C11863" s="72" t="s">
        <v>13</v>
      </c>
      <c r="D11863" s="72" t="s">
        <v>14</v>
      </c>
      <c r="E11863" s="72" t="s">
        <v>51</v>
      </c>
      <c r="F11863" s="73">
        <v>25667</v>
      </c>
      <c r="G11863" s="72" t="s">
        <v>16</v>
      </c>
      <c r="H11863" s="72" t="s">
        <v>24</v>
      </c>
      <c r="I11863" s="72" t="s">
        <v>18</v>
      </c>
      <c r="J11863" s="72" t="s">
        <v>19</v>
      </c>
      <c r="K11863" s="72" t="s">
        <v>37</v>
      </c>
      <c r="L11863" s="72" t="s">
        <v>352</v>
      </c>
      <c r="M11863" s="72"/>
    </row>
    <row r="11864" spans="2:13" x14ac:dyDescent="0.25">
      <c r="B11864" s="72" t="s">
        <v>12</v>
      </c>
      <c r="C11864" s="72" t="s">
        <v>13</v>
      </c>
      <c r="D11864" s="72" t="s">
        <v>14</v>
      </c>
      <c r="E11864" s="72" t="s">
        <v>144</v>
      </c>
      <c r="F11864" s="73">
        <v>96848</v>
      </c>
      <c r="G11864" s="72" t="s">
        <v>16</v>
      </c>
      <c r="H11864" s="72" t="s">
        <v>24</v>
      </c>
      <c r="I11864" s="72" t="s">
        <v>18</v>
      </c>
      <c r="J11864" s="72" t="s">
        <v>19</v>
      </c>
      <c r="K11864" s="72" t="s">
        <v>75</v>
      </c>
      <c r="L11864" s="72" t="s">
        <v>231</v>
      </c>
      <c r="M11864" s="72" t="s">
        <v>133</v>
      </c>
    </row>
    <row r="11865" spans="2:13" x14ac:dyDescent="0.25">
      <c r="B11865" s="72" t="s">
        <v>12</v>
      </c>
      <c r="C11865" s="72" t="s">
        <v>13</v>
      </c>
      <c r="D11865" s="72" t="s">
        <v>14</v>
      </c>
      <c r="E11865" s="72" t="s">
        <v>15</v>
      </c>
      <c r="F11865" s="73">
        <v>1963108</v>
      </c>
      <c r="G11865" s="72" t="s">
        <v>16</v>
      </c>
      <c r="H11865" s="72" t="s">
        <v>17</v>
      </c>
      <c r="I11865" s="72" t="s">
        <v>18</v>
      </c>
      <c r="J11865" s="72" t="s">
        <v>19</v>
      </c>
      <c r="K11865" s="72" t="s">
        <v>20</v>
      </c>
      <c r="L11865" s="72" t="s">
        <v>199</v>
      </c>
      <c r="M11865" s="72" t="s">
        <v>22</v>
      </c>
    </row>
    <row r="11866" spans="2:13" x14ac:dyDescent="0.25">
      <c r="B11866" s="72" t="s">
        <v>12</v>
      </c>
      <c r="C11866" s="72" t="s">
        <v>13</v>
      </c>
      <c r="D11866" s="72" t="s">
        <v>14</v>
      </c>
      <c r="E11866" s="72" t="s">
        <v>68</v>
      </c>
      <c r="F11866" s="73">
        <v>-1115</v>
      </c>
      <c r="G11866" s="72" t="s">
        <v>16</v>
      </c>
      <c r="H11866" s="72" t="s">
        <v>17</v>
      </c>
      <c r="I11866" s="72" t="s">
        <v>18</v>
      </c>
      <c r="J11866" s="72" t="s">
        <v>19</v>
      </c>
      <c r="K11866" s="72" t="s">
        <v>25</v>
      </c>
      <c r="L11866" s="72" t="s">
        <v>169</v>
      </c>
      <c r="M11866" s="72"/>
    </row>
    <row r="11867" spans="2:13" x14ac:dyDescent="0.25">
      <c r="B11867" s="72" t="s">
        <v>12</v>
      </c>
      <c r="C11867" s="72" t="s">
        <v>13</v>
      </c>
      <c r="D11867" s="72" t="s">
        <v>14</v>
      </c>
      <c r="E11867" s="72" t="s">
        <v>81</v>
      </c>
      <c r="F11867" s="73">
        <v>384121</v>
      </c>
      <c r="G11867" s="72" t="s">
        <v>16</v>
      </c>
      <c r="H11867" s="72" t="s">
        <v>24</v>
      </c>
      <c r="I11867" s="72" t="s">
        <v>18</v>
      </c>
      <c r="J11867" s="72" t="s">
        <v>19</v>
      </c>
      <c r="K11867" s="72" t="s">
        <v>96</v>
      </c>
      <c r="L11867" s="72" t="s">
        <v>141</v>
      </c>
      <c r="M11867" s="72" t="s">
        <v>47</v>
      </c>
    </row>
    <row r="11868" spans="2:13" x14ac:dyDescent="0.25">
      <c r="B11868" s="72" t="s">
        <v>12</v>
      </c>
      <c r="C11868" s="72" t="s">
        <v>13</v>
      </c>
      <c r="D11868" s="72" t="s">
        <v>14</v>
      </c>
      <c r="E11868" s="72" t="s">
        <v>39</v>
      </c>
      <c r="F11868" s="73">
        <v>-23264</v>
      </c>
      <c r="G11868" s="72" t="s">
        <v>16</v>
      </c>
      <c r="H11868" s="72" t="s">
        <v>24</v>
      </c>
      <c r="I11868" s="72" t="s">
        <v>18</v>
      </c>
      <c r="J11868" s="72" t="s">
        <v>19</v>
      </c>
      <c r="K11868" s="72" t="s">
        <v>37</v>
      </c>
      <c r="L11868" s="72" t="s">
        <v>280</v>
      </c>
      <c r="M11868" s="72"/>
    </row>
    <row r="11869" spans="2:13" x14ac:dyDescent="0.25">
      <c r="B11869" s="72" t="s">
        <v>12</v>
      </c>
      <c r="C11869" s="72" t="s">
        <v>13</v>
      </c>
      <c r="D11869" s="72" t="s">
        <v>14</v>
      </c>
      <c r="E11869" s="72" t="s">
        <v>68</v>
      </c>
      <c r="F11869" s="73">
        <v>-243143</v>
      </c>
      <c r="G11869" s="72" t="s">
        <v>16</v>
      </c>
      <c r="H11869" s="72" t="s">
        <v>24</v>
      </c>
      <c r="I11869" s="72" t="s">
        <v>18</v>
      </c>
      <c r="J11869" s="72" t="s">
        <v>19</v>
      </c>
      <c r="K11869" s="72" t="s">
        <v>37</v>
      </c>
      <c r="L11869" s="72" t="s">
        <v>389</v>
      </c>
      <c r="M11869" s="72"/>
    </row>
    <row r="11870" spans="2:13" x14ac:dyDescent="0.25">
      <c r="B11870" s="72" t="s">
        <v>12</v>
      </c>
      <c r="C11870" s="72" t="s">
        <v>13</v>
      </c>
      <c r="D11870" s="72" t="s">
        <v>14</v>
      </c>
      <c r="E11870" s="72" t="s">
        <v>55</v>
      </c>
      <c r="F11870" s="73">
        <v>179245</v>
      </c>
      <c r="G11870" s="72" t="s">
        <v>16</v>
      </c>
      <c r="H11870" s="72" t="s">
        <v>17</v>
      </c>
      <c r="I11870" s="72" t="s">
        <v>18</v>
      </c>
      <c r="J11870" s="72" t="s">
        <v>19</v>
      </c>
      <c r="K11870" s="72" t="s">
        <v>25</v>
      </c>
      <c r="L11870" s="72" t="s">
        <v>190</v>
      </c>
      <c r="M11870" s="72" t="s">
        <v>29</v>
      </c>
    </row>
    <row r="11871" spans="2:13" x14ac:dyDescent="0.25">
      <c r="B11871" s="72" t="s">
        <v>12</v>
      </c>
      <c r="C11871" s="72" t="s">
        <v>13</v>
      </c>
      <c r="D11871" s="72" t="s">
        <v>14</v>
      </c>
      <c r="E11871" s="72" t="s">
        <v>33</v>
      </c>
      <c r="F11871" s="73">
        <v>58455</v>
      </c>
      <c r="G11871" s="72" t="s">
        <v>16</v>
      </c>
      <c r="H11871" s="72" t="s">
        <v>17</v>
      </c>
      <c r="I11871" s="72" t="s">
        <v>48</v>
      </c>
      <c r="J11871" s="72" t="s">
        <v>19</v>
      </c>
      <c r="K11871" s="72" t="s">
        <v>49</v>
      </c>
      <c r="L11871" s="72" t="s">
        <v>209</v>
      </c>
      <c r="M11871" s="72" t="s">
        <v>29</v>
      </c>
    </row>
    <row r="11872" spans="2:13" x14ac:dyDescent="0.25">
      <c r="B11872" s="72" t="s">
        <v>12</v>
      </c>
      <c r="C11872" s="72" t="s">
        <v>13</v>
      </c>
      <c r="D11872" s="72" t="s">
        <v>14</v>
      </c>
      <c r="E11872" s="72" t="s">
        <v>74</v>
      </c>
      <c r="F11872" s="73">
        <v>8356</v>
      </c>
      <c r="G11872" s="72" t="s">
        <v>16</v>
      </c>
      <c r="H11872" s="72" t="s">
        <v>24</v>
      </c>
      <c r="I11872" s="72" t="s">
        <v>18</v>
      </c>
      <c r="J11872" s="72" t="s">
        <v>19</v>
      </c>
      <c r="K11872" s="72" t="s">
        <v>37</v>
      </c>
      <c r="L11872" s="72" t="s">
        <v>394</v>
      </c>
      <c r="M11872" s="72" t="s">
        <v>29</v>
      </c>
    </row>
    <row r="11873" spans="2:13" x14ac:dyDescent="0.25">
      <c r="B11873" s="72" t="s">
        <v>12</v>
      </c>
      <c r="C11873" s="72" t="s">
        <v>13</v>
      </c>
      <c r="D11873" s="72" t="s">
        <v>14</v>
      </c>
      <c r="E11873" s="72" t="s">
        <v>187</v>
      </c>
      <c r="F11873" s="73">
        <v>401700</v>
      </c>
      <c r="G11873" s="72" t="s">
        <v>16</v>
      </c>
      <c r="H11873" s="72" t="s">
        <v>24</v>
      </c>
      <c r="I11873" s="72" t="s">
        <v>18</v>
      </c>
      <c r="J11873" s="72" t="s">
        <v>19</v>
      </c>
      <c r="K11873" s="72" t="s">
        <v>117</v>
      </c>
      <c r="L11873" s="72" t="s">
        <v>53</v>
      </c>
      <c r="M11873" s="72" t="s">
        <v>112</v>
      </c>
    </row>
    <row r="11874" spans="2:13" x14ac:dyDescent="0.25">
      <c r="B11874" s="72" t="s">
        <v>12</v>
      </c>
      <c r="C11874" s="72" t="s">
        <v>13</v>
      </c>
      <c r="D11874" s="72" t="s">
        <v>14</v>
      </c>
      <c r="E11874" s="72" t="s">
        <v>81</v>
      </c>
      <c r="F11874" s="73">
        <v>252399</v>
      </c>
      <c r="G11874" s="72" t="s">
        <v>16</v>
      </c>
      <c r="H11874" s="72" t="s">
        <v>17</v>
      </c>
      <c r="I11874" s="72" t="s">
        <v>18</v>
      </c>
      <c r="J11874" s="72" t="s">
        <v>19</v>
      </c>
      <c r="K11874" s="72" t="s">
        <v>205</v>
      </c>
      <c r="L11874" s="72" t="s">
        <v>206</v>
      </c>
      <c r="M11874" s="72" t="s">
        <v>57</v>
      </c>
    </row>
    <row r="11875" spans="2:13" x14ac:dyDescent="0.25">
      <c r="B11875" s="72" t="s">
        <v>12</v>
      </c>
      <c r="C11875" s="72" t="s">
        <v>13</v>
      </c>
      <c r="D11875" s="72" t="s">
        <v>14</v>
      </c>
      <c r="E11875" s="72" t="s">
        <v>45</v>
      </c>
      <c r="F11875" s="73">
        <v>38080</v>
      </c>
      <c r="G11875" s="72" t="s">
        <v>16</v>
      </c>
      <c r="H11875" s="72" t="s">
        <v>17</v>
      </c>
      <c r="I11875" s="72" t="s">
        <v>18</v>
      </c>
      <c r="J11875" s="72" t="s">
        <v>19</v>
      </c>
      <c r="K11875" s="72" t="s">
        <v>49</v>
      </c>
      <c r="L11875" s="72" t="s">
        <v>288</v>
      </c>
      <c r="M11875" s="72" t="s">
        <v>35</v>
      </c>
    </row>
    <row r="11876" spans="2:13" x14ac:dyDescent="0.25">
      <c r="B11876" s="72" t="s">
        <v>12</v>
      </c>
      <c r="C11876" s="72" t="s">
        <v>13</v>
      </c>
      <c r="D11876" s="72" t="s">
        <v>14</v>
      </c>
      <c r="E11876" s="72" t="s">
        <v>68</v>
      </c>
      <c r="F11876" s="73">
        <v>-1318</v>
      </c>
      <c r="G11876" s="72" t="s">
        <v>16</v>
      </c>
      <c r="H11876" s="72" t="s">
        <v>24</v>
      </c>
      <c r="I11876" s="72" t="s">
        <v>18</v>
      </c>
      <c r="J11876" s="72" t="s">
        <v>19</v>
      </c>
      <c r="K11876" s="72" t="s">
        <v>37</v>
      </c>
      <c r="L11876" s="72" t="s">
        <v>695</v>
      </c>
      <c r="M11876" s="72"/>
    </row>
    <row r="11877" spans="2:13" x14ac:dyDescent="0.25">
      <c r="B11877" s="72" t="s">
        <v>12</v>
      </c>
      <c r="C11877" s="72" t="s">
        <v>13</v>
      </c>
      <c r="D11877" s="72" t="s">
        <v>14</v>
      </c>
      <c r="E11877" s="72" t="s">
        <v>36</v>
      </c>
      <c r="F11877" s="73">
        <v>339608</v>
      </c>
      <c r="G11877" s="72" t="s">
        <v>16</v>
      </c>
      <c r="H11877" s="72" t="s">
        <v>17</v>
      </c>
      <c r="I11877" s="72" t="s">
        <v>18</v>
      </c>
      <c r="J11877" s="72" t="s">
        <v>19</v>
      </c>
      <c r="K11877" s="72" t="s">
        <v>20</v>
      </c>
      <c r="L11877" s="72" t="s">
        <v>226</v>
      </c>
      <c r="M11877" s="72" t="s">
        <v>29</v>
      </c>
    </row>
    <row r="11878" spans="2:13" x14ac:dyDescent="0.25">
      <c r="B11878" s="72" t="s">
        <v>12</v>
      </c>
      <c r="C11878" s="72" t="s">
        <v>13</v>
      </c>
      <c r="D11878" s="72" t="s">
        <v>14</v>
      </c>
      <c r="E11878" s="72" t="s">
        <v>123</v>
      </c>
      <c r="F11878" s="73">
        <v>-625</v>
      </c>
      <c r="G11878" s="72" t="s">
        <v>16</v>
      </c>
      <c r="H11878" s="72" t="s">
        <v>24</v>
      </c>
      <c r="I11878" s="72" t="s">
        <v>18</v>
      </c>
      <c r="J11878" s="72" t="s">
        <v>19</v>
      </c>
      <c r="K11878" s="72" t="s">
        <v>130</v>
      </c>
      <c r="L11878" s="72" t="s">
        <v>606</v>
      </c>
      <c r="M11878" s="72"/>
    </row>
    <row r="11879" spans="2:13" x14ac:dyDescent="0.25">
      <c r="B11879" s="72" t="s">
        <v>12</v>
      </c>
      <c r="C11879" s="72" t="s">
        <v>13</v>
      </c>
      <c r="D11879" s="72" t="s">
        <v>14</v>
      </c>
      <c r="E11879" s="72" t="s">
        <v>132</v>
      </c>
      <c r="F11879" s="73">
        <v>77362</v>
      </c>
      <c r="G11879" s="72" t="s">
        <v>16</v>
      </c>
      <c r="H11879" s="72" t="s">
        <v>24</v>
      </c>
      <c r="I11879" s="72" t="s">
        <v>18</v>
      </c>
      <c r="J11879" s="72" t="s">
        <v>19</v>
      </c>
      <c r="K11879" s="72" t="s">
        <v>25</v>
      </c>
      <c r="L11879" s="72" t="s">
        <v>388</v>
      </c>
      <c r="M11879" s="72" t="s">
        <v>133</v>
      </c>
    </row>
    <row r="11880" spans="2:13" x14ac:dyDescent="0.25">
      <c r="B11880" s="72" t="s">
        <v>12</v>
      </c>
      <c r="C11880" s="72" t="s">
        <v>13</v>
      </c>
      <c r="D11880" s="72" t="s">
        <v>14</v>
      </c>
      <c r="E11880" s="72" t="s">
        <v>39</v>
      </c>
      <c r="F11880" s="73">
        <v>-28279</v>
      </c>
      <c r="G11880" s="72" t="s">
        <v>16</v>
      </c>
      <c r="H11880" s="72" t="s">
        <v>24</v>
      </c>
      <c r="I11880" s="72" t="s">
        <v>18</v>
      </c>
      <c r="J11880" s="72" t="s">
        <v>19</v>
      </c>
      <c r="K11880" s="72" t="s">
        <v>75</v>
      </c>
      <c r="L11880" s="72" t="s">
        <v>91</v>
      </c>
      <c r="M11880" s="72"/>
    </row>
    <row r="11881" spans="2:13" x14ac:dyDescent="0.25">
      <c r="B11881" s="72" t="s">
        <v>12</v>
      </c>
      <c r="C11881" s="72" t="s">
        <v>13</v>
      </c>
      <c r="D11881" s="72" t="s">
        <v>14</v>
      </c>
      <c r="E11881" s="72" t="s">
        <v>187</v>
      </c>
      <c r="F11881" s="73">
        <v>11230595</v>
      </c>
      <c r="G11881" s="72" t="s">
        <v>16</v>
      </c>
      <c r="H11881" s="72" t="s">
        <v>17</v>
      </c>
      <c r="I11881" s="72" t="s">
        <v>18</v>
      </c>
      <c r="J11881" s="72" t="s">
        <v>19</v>
      </c>
      <c r="K11881" s="72" t="s">
        <v>25</v>
      </c>
      <c r="L11881" s="72" t="s">
        <v>410</v>
      </c>
      <c r="M11881" s="72" t="s">
        <v>112</v>
      </c>
    </row>
    <row r="11882" spans="2:13" x14ac:dyDescent="0.25">
      <c r="B11882" s="72" t="s">
        <v>12</v>
      </c>
      <c r="C11882" s="72" t="s">
        <v>13</v>
      </c>
      <c r="D11882" s="72" t="s">
        <v>14</v>
      </c>
      <c r="E11882" s="72" t="s">
        <v>41</v>
      </c>
      <c r="F11882" s="73">
        <v>-6</v>
      </c>
      <c r="G11882" s="72" t="s">
        <v>16</v>
      </c>
      <c r="H11882" s="72" t="s">
        <v>24</v>
      </c>
      <c r="I11882" s="72" t="s">
        <v>18</v>
      </c>
      <c r="J11882" s="72" t="s">
        <v>19</v>
      </c>
      <c r="K11882" s="72" t="s">
        <v>157</v>
      </c>
      <c r="L11882" s="72" t="s">
        <v>598</v>
      </c>
      <c r="M11882" s="72"/>
    </row>
    <row r="11883" spans="2:13" x14ac:dyDescent="0.25">
      <c r="B11883" s="72" t="s">
        <v>12</v>
      </c>
      <c r="C11883" s="72" t="s">
        <v>13</v>
      </c>
      <c r="D11883" s="72" t="s">
        <v>14</v>
      </c>
      <c r="E11883" s="72" t="s">
        <v>264</v>
      </c>
      <c r="F11883" s="73">
        <v>3455911</v>
      </c>
      <c r="G11883" s="72" t="s">
        <v>16</v>
      </c>
      <c r="H11883" s="72" t="s">
        <v>24</v>
      </c>
      <c r="I11883" s="72" t="s">
        <v>18</v>
      </c>
      <c r="J11883" s="72" t="s">
        <v>19</v>
      </c>
      <c r="K11883" s="72" t="s">
        <v>102</v>
      </c>
      <c r="L11883" s="72" t="s">
        <v>429</v>
      </c>
      <c r="M11883" s="72" t="s">
        <v>67</v>
      </c>
    </row>
    <row r="11884" spans="2:13" x14ac:dyDescent="0.25">
      <c r="B11884" s="72" t="s">
        <v>12</v>
      </c>
      <c r="C11884" s="72" t="s">
        <v>13</v>
      </c>
      <c r="D11884" s="72" t="s">
        <v>14</v>
      </c>
      <c r="E11884" s="72" t="s">
        <v>27</v>
      </c>
      <c r="F11884" s="73">
        <v>534423</v>
      </c>
      <c r="G11884" s="72" t="s">
        <v>16</v>
      </c>
      <c r="H11884" s="72" t="s">
        <v>24</v>
      </c>
      <c r="I11884" s="72" t="s">
        <v>18</v>
      </c>
      <c r="J11884" s="72" t="s">
        <v>19</v>
      </c>
      <c r="K11884" s="72" t="s">
        <v>37</v>
      </c>
      <c r="L11884" s="72" t="s">
        <v>86</v>
      </c>
      <c r="M11884" s="72" t="s">
        <v>29</v>
      </c>
    </row>
    <row r="11885" spans="2:13" x14ac:dyDescent="0.25">
      <c r="B11885" s="72" t="s">
        <v>12</v>
      </c>
      <c r="C11885" s="72" t="s">
        <v>13</v>
      </c>
      <c r="D11885" s="72" t="s">
        <v>14</v>
      </c>
      <c r="E11885" s="72" t="s">
        <v>79</v>
      </c>
      <c r="F11885" s="73">
        <v>-36</v>
      </c>
      <c r="G11885" s="72" t="s">
        <v>16</v>
      </c>
      <c r="H11885" s="72" t="s">
        <v>24</v>
      </c>
      <c r="I11885" s="72" t="s">
        <v>18</v>
      </c>
      <c r="J11885" s="72" t="s">
        <v>19</v>
      </c>
      <c r="K11885" s="72" t="s">
        <v>63</v>
      </c>
      <c r="L11885" s="72" t="s">
        <v>633</v>
      </c>
      <c r="M11885" s="72"/>
    </row>
    <row r="11886" spans="2:13" x14ac:dyDescent="0.25">
      <c r="B11886" s="72" t="s">
        <v>12</v>
      </c>
      <c r="C11886" s="72" t="s">
        <v>13</v>
      </c>
      <c r="D11886" s="72" t="s">
        <v>14</v>
      </c>
      <c r="E11886" s="72" t="s">
        <v>51</v>
      </c>
      <c r="F11886" s="73">
        <v>13</v>
      </c>
      <c r="G11886" s="72" t="s">
        <v>16</v>
      </c>
      <c r="H11886" s="72" t="s">
        <v>24</v>
      </c>
      <c r="I11886" s="72" t="s">
        <v>18</v>
      </c>
      <c r="J11886" s="72" t="s">
        <v>19</v>
      </c>
      <c r="K11886" s="72" t="s">
        <v>117</v>
      </c>
      <c r="L11886" s="72" t="s">
        <v>684</v>
      </c>
      <c r="M11886" s="72"/>
    </row>
    <row r="11887" spans="2:13" x14ac:dyDescent="0.25">
      <c r="B11887" s="72" t="s">
        <v>12</v>
      </c>
      <c r="C11887" s="72" t="s">
        <v>13</v>
      </c>
      <c r="D11887" s="72" t="s">
        <v>14</v>
      </c>
      <c r="E11887" s="72" t="s">
        <v>83</v>
      </c>
      <c r="F11887" s="73">
        <v>25055</v>
      </c>
      <c r="G11887" s="72" t="s">
        <v>16</v>
      </c>
      <c r="H11887" s="72" t="s">
        <v>17</v>
      </c>
      <c r="I11887" s="72" t="s">
        <v>18</v>
      </c>
      <c r="J11887" s="72" t="s">
        <v>19</v>
      </c>
      <c r="K11887" s="72" t="s">
        <v>25</v>
      </c>
      <c r="L11887" s="72" t="s">
        <v>441</v>
      </c>
      <c r="M11887" s="72"/>
    </row>
    <row r="11888" spans="2:13" x14ac:dyDescent="0.25">
      <c r="B11888" s="72" t="s">
        <v>12</v>
      </c>
      <c r="C11888" s="72" t="s">
        <v>13</v>
      </c>
      <c r="D11888" s="72" t="s">
        <v>14</v>
      </c>
      <c r="E11888" s="72" t="s">
        <v>132</v>
      </c>
      <c r="F11888" s="73">
        <v>221190</v>
      </c>
      <c r="G11888" s="72" t="s">
        <v>16</v>
      </c>
      <c r="H11888" s="72" t="s">
        <v>24</v>
      </c>
      <c r="I11888" s="72" t="s">
        <v>18</v>
      </c>
      <c r="J11888" s="72" t="s">
        <v>19</v>
      </c>
      <c r="K11888" s="72" t="s">
        <v>37</v>
      </c>
      <c r="L11888" s="72" t="s">
        <v>285</v>
      </c>
      <c r="M11888" s="72" t="s">
        <v>184</v>
      </c>
    </row>
    <row r="11889" spans="2:13" x14ac:dyDescent="0.25">
      <c r="B11889" s="72" t="s">
        <v>12</v>
      </c>
      <c r="C11889" s="72" t="s">
        <v>13</v>
      </c>
      <c r="D11889" s="72" t="s">
        <v>14</v>
      </c>
      <c r="E11889" s="72" t="s">
        <v>51</v>
      </c>
      <c r="F11889" s="73">
        <v>349376</v>
      </c>
      <c r="G11889" s="72" t="s">
        <v>16</v>
      </c>
      <c r="H11889" s="72" t="s">
        <v>24</v>
      </c>
      <c r="I11889" s="72" t="s">
        <v>18</v>
      </c>
      <c r="J11889" s="72" t="s">
        <v>19</v>
      </c>
      <c r="K11889" s="72" t="s">
        <v>37</v>
      </c>
      <c r="L11889" s="72" t="s">
        <v>581</v>
      </c>
      <c r="M11889" s="72"/>
    </row>
    <row r="11890" spans="2:13" x14ac:dyDescent="0.25">
      <c r="B11890" s="72" t="s">
        <v>12</v>
      </c>
      <c r="C11890" s="72" t="s">
        <v>13</v>
      </c>
      <c r="D11890" s="72" t="s">
        <v>14</v>
      </c>
      <c r="E11890" s="72" t="s">
        <v>27</v>
      </c>
      <c r="F11890" s="73">
        <v>60494</v>
      </c>
      <c r="G11890" s="72" t="s">
        <v>16</v>
      </c>
      <c r="H11890" s="72" t="s">
        <v>17</v>
      </c>
      <c r="I11890" s="72" t="s">
        <v>18</v>
      </c>
      <c r="J11890" s="72" t="s">
        <v>19</v>
      </c>
      <c r="K11890" s="72" t="s">
        <v>25</v>
      </c>
      <c r="L11890" s="72" t="s">
        <v>486</v>
      </c>
      <c r="M11890" s="72" t="s">
        <v>302</v>
      </c>
    </row>
    <row r="11891" spans="2:13" x14ac:dyDescent="0.25">
      <c r="B11891" s="72" t="s">
        <v>12</v>
      </c>
      <c r="C11891" s="72" t="s">
        <v>13</v>
      </c>
      <c r="D11891" s="72" t="s">
        <v>14</v>
      </c>
      <c r="E11891" s="72" t="s">
        <v>27</v>
      </c>
      <c r="F11891" s="73">
        <v>30244</v>
      </c>
      <c r="G11891" s="72" t="s">
        <v>16</v>
      </c>
      <c r="H11891" s="72" t="s">
        <v>24</v>
      </c>
      <c r="I11891" s="72" t="s">
        <v>18</v>
      </c>
      <c r="J11891" s="72" t="s">
        <v>19</v>
      </c>
      <c r="K11891" s="72" t="s">
        <v>157</v>
      </c>
      <c r="L11891" s="72" t="s">
        <v>570</v>
      </c>
      <c r="M11891" s="72" t="s">
        <v>112</v>
      </c>
    </row>
    <row r="11892" spans="2:13" x14ac:dyDescent="0.25">
      <c r="B11892" s="72" t="s">
        <v>12</v>
      </c>
      <c r="C11892" s="72" t="s">
        <v>13</v>
      </c>
      <c r="D11892" s="72" t="s">
        <v>14</v>
      </c>
      <c r="E11892" s="72" t="s">
        <v>81</v>
      </c>
      <c r="F11892" s="73">
        <v>44303</v>
      </c>
      <c r="G11892" s="72" t="s">
        <v>16</v>
      </c>
      <c r="H11892" s="72" t="s">
        <v>24</v>
      </c>
      <c r="I11892" s="72" t="s">
        <v>18</v>
      </c>
      <c r="J11892" s="72" t="s">
        <v>19</v>
      </c>
      <c r="K11892" s="72" t="s">
        <v>130</v>
      </c>
      <c r="L11892" s="72" t="s">
        <v>610</v>
      </c>
      <c r="M11892" s="72" t="s">
        <v>29</v>
      </c>
    </row>
    <row r="11893" spans="2:13" x14ac:dyDescent="0.25">
      <c r="B11893" s="72" t="s">
        <v>12</v>
      </c>
      <c r="C11893" s="72" t="s">
        <v>13</v>
      </c>
      <c r="D11893" s="72" t="s">
        <v>14</v>
      </c>
      <c r="E11893" s="72" t="s">
        <v>58</v>
      </c>
      <c r="F11893" s="73">
        <v>633975</v>
      </c>
      <c r="G11893" s="72" t="s">
        <v>16</v>
      </c>
      <c r="H11893" s="72" t="s">
        <v>17</v>
      </c>
      <c r="I11893" s="72" t="s">
        <v>18</v>
      </c>
      <c r="J11893" s="72" t="s">
        <v>19</v>
      </c>
      <c r="K11893" s="72" t="s">
        <v>20</v>
      </c>
      <c r="L11893" s="72" t="s">
        <v>541</v>
      </c>
      <c r="M11893" s="72" t="s">
        <v>35</v>
      </c>
    </row>
    <row r="11894" spans="2:13" x14ac:dyDescent="0.25">
      <c r="B11894" s="72" t="s">
        <v>12</v>
      </c>
      <c r="C11894" s="72" t="s">
        <v>13</v>
      </c>
      <c r="D11894" s="72" t="s">
        <v>14</v>
      </c>
      <c r="E11894" s="72" t="s">
        <v>79</v>
      </c>
      <c r="F11894" s="73">
        <v>-111</v>
      </c>
      <c r="G11894" s="72" t="s">
        <v>16</v>
      </c>
      <c r="H11894" s="72" t="s">
        <v>17</v>
      </c>
      <c r="I11894" s="72" t="s">
        <v>18</v>
      </c>
      <c r="J11894" s="72" t="s">
        <v>19</v>
      </c>
      <c r="K11894" s="72" t="s">
        <v>37</v>
      </c>
      <c r="L11894" s="72" t="s">
        <v>714</v>
      </c>
      <c r="M11894" s="72"/>
    </row>
    <row r="11895" spans="2:13" x14ac:dyDescent="0.25">
      <c r="B11895" s="72" t="s">
        <v>12</v>
      </c>
      <c r="C11895" s="72" t="s">
        <v>13</v>
      </c>
      <c r="D11895" s="72" t="s">
        <v>14</v>
      </c>
      <c r="E11895" s="72" t="s">
        <v>55</v>
      </c>
      <c r="F11895" s="73">
        <v>16262553</v>
      </c>
      <c r="G11895" s="72" t="s">
        <v>269</v>
      </c>
      <c r="H11895" s="72" t="s">
        <v>24</v>
      </c>
      <c r="I11895" s="72" t="s">
        <v>18</v>
      </c>
      <c r="J11895" s="72" t="s">
        <v>526</v>
      </c>
      <c r="K11895" s="72" t="s">
        <v>117</v>
      </c>
      <c r="L11895" s="72" t="s">
        <v>271</v>
      </c>
      <c r="M11895" s="72" t="s">
        <v>112</v>
      </c>
    </row>
    <row r="11896" spans="2:13" x14ac:dyDescent="0.25">
      <c r="B11896" s="72" t="s">
        <v>12</v>
      </c>
      <c r="C11896" s="72" t="s">
        <v>13</v>
      </c>
      <c r="D11896" s="72" t="s">
        <v>14</v>
      </c>
      <c r="E11896" s="72" t="s">
        <v>258</v>
      </c>
      <c r="F11896" s="73">
        <v>68462</v>
      </c>
      <c r="G11896" s="72" t="s">
        <v>16</v>
      </c>
      <c r="H11896" s="72" t="s">
        <v>24</v>
      </c>
      <c r="I11896" s="72" t="s">
        <v>48</v>
      </c>
      <c r="J11896" s="72" t="s">
        <v>19</v>
      </c>
      <c r="K11896" s="72" t="s">
        <v>102</v>
      </c>
      <c r="L11896" s="72" t="s">
        <v>344</v>
      </c>
      <c r="M11896" s="72" t="s">
        <v>72</v>
      </c>
    </row>
    <row r="11897" spans="2:13" x14ac:dyDescent="0.25">
      <c r="B11897" s="72" t="s">
        <v>12</v>
      </c>
      <c r="C11897" s="72" t="s">
        <v>13</v>
      </c>
      <c r="D11897" s="72" t="s">
        <v>14</v>
      </c>
      <c r="E11897" s="72" t="s">
        <v>55</v>
      </c>
      <c r="F11897" s="73">
        <v>5792797</v>
      </c>
      <c r="G11897" s="72" t="s">
        <v>16</v>
      </c>
      <c r="H11897" s="72" t="s">
        <v>17</v>
      </c>
      <c r="I11897" s="72" t="s">
        <v>18</v>
      </c>
      <c r="J11897" s="72" t="s">
        <v>19</v>
      </c>
      <c r="K11897" s="72" t="s">
        <v>20</v>
      </c>
      <c r="L11897" s="72" t="s">
        <v>535</v>
      </c>
      <c r="M11897" s="72" t="s">
        <v>57</v>
      </c>
    </row>
    <row r="11898" spans="2:13" x14ac:dyDescent="0.25">
      <c r="B11898" s="72" t="s">
        <v>12</v>
      </c>
      <c r="C11898" s="72" t="s">
        <v>13</v>
      </c>
      <c r="D11898" s="72" t="s">
        <v>14</v>
      </c>
      <c r="E11898" s="72" t="s">
        <v>30</v>
      </c>
      <c r="F11898" s="73">
        <v>-530</v>
      </c>
      <c r="G11898" s="72" t="s">
        <v>16</v>
      </c>
      <c r="H11898" s="72" t="s">
        <v>17</v>
      </c>
      <c r="I11898" s="72" t="s">
        <v>18</v>
      </c>
      <c r="J11898" s="72" t="s">
        <v>19</v>
      </c>
      <c r="K11898" s="72" t="s">
        <v>25</v>
      </c>
      <c r="L11898" s="72" t="s">
        <v>427</v>
      </c>
      <c r="M11898" s="72"/>
    </row>
    <row r="11899" spans="2:13" x14ac:dyDescent="0.25">
      <c r="B11899" s="72" t="s">
        <v>12</v>
      </c>
      <c r="C11899" s="72" t="s">
        <v>13</v>
      </c>
      <c r="D11899" s="72" t="s">
        <v>14</v>
      </c>
      <c r="E11899" s="72" t="s">
        <v>187</v>
      </c>
      <c r="F11899" s="73">
        <v>25654605</v>
      </c>
      <c r="G11899" s="72" t="s">
        <v>16</v>
      </c>
      <c r="H11899" s="72" t="s">
        <v>24</v>
      </c>
      <c r="I11899" s="72" t="s">
        <v>18</v>
      </c>
      <c r="J11899" s="72" t="s">
        <v>19</v>
      </c>
      <c r="K11899" s="72" t="s">
        <v>37</v>
      </c>
      <c r="L11899" s="72" t="s">
        <v>581</v>
      </c>
      <c r="M11899" s="72" t="s">
        <v>112</v>
      </c>
    </row>
    <row r="11900" spans="2:13" x14ac:dyDescent="0.25">
      <c r="B11900" s="72" t="s">
        <v>12</v>
      </c>
      <c r="C11900" s="72" t="s">
        <v>13</v>
      </c>
      <c r="D11900" s="72" t="s">
        <v>14</v>
      </c>
      <c r="E11900" s="72" t="s">
        <v>258</v>
      </c>
      <c r="F11900" s="73">
        <v>552048</v>
      </c>
      <c r="G11900" s="72" t="s">
        <v>16</v>
      </c>
      <c r="H11900" s="72" t="s">
        <v>24</v>
      </c>
      <c r="I11900" s="72" t="s">
        <v>18</v>
      </c>
      <c r="J11900" s="72" t="s">
        <v>19</v>
      </c>
      <c r="K11900" s="72" t="s">
        <v>49</v>
      </c>
      <c r="L11900" s="72" t="s">
        <v>288</v>
      </c>
      <c r="M11900" s="72" t="s">
        <v>259</v>
      </c>
    </row>
    <row r="11901" spans="2:13" x14ac:dyDescent="0.25">
      <c r="B11901" s="72" t="s">
        <v>12</v>
      </c>
      <c r="C11901" s="72" t="s">
        <v>13</v>
      </c>
      <c r="D11901" s="72" t="s">
        <v>14</v>
      </c>
      <c r="E11901" s="72" t="s">
        <v>94</v>
      </c>
      <c r="F11901" s="73">
        <v>141056</v>
      </c>
      <c r="G11901" s="72" t="s">
        <v>16</v>
      </c>
      <c r="H11901" s="72" t="s">
        <v>24</v>
      </c>
      <c r="I11901" s="72" t="s">
        <v>18</v>
      </c>
      <c r="J11901" s="72" t="s">
        <v>19</v>
      </c>
      <c r="K11901" s="72" t="s">
        <v>49</v>
      </c>
      <c r="L11901" s="72" t="s">
        <v>288</v>
      </c>
      <c r="M11901" s="72"/>
    </row>
    <row r="11902" spans="2:13" x14ac:dyDescent="0.25">
      <c r="B11902" s="72" t="s">
        <v>12</v>
      </c>
      <c r="C11902" s="72" t="s">
        <v>13</v>
      </c>
      <c r="D11902" s="72" t="s">
        <v>14</v>
      </c>
      <c r="E11902" s="72" t="s">
        <v>123</v>
      </c>
      <c r="F11902" s="73">
        <v>-2205</v>
      </c>
      <c r="G11902" s="72" t="s">
        <v>16</v>
      </c>
      <c r="H11902" s="72" t="s">
        <v>24</v>
      </c>
      <c r="I11902" s="72" t="s">
        <v>18</v>
      </c>
      <c r="J11902" s="72" t="s">
        <v>19</v>
      </c>
      <c r="K11902" s="72" t="s">
        <v>96</v>
      </c>
      <c r="L11902" s="72" t="s">
        <v>194</v>
      </c>
      <c r="M11902" s="72"/>
    </row>
    <row r="11903" spans="2:13" x14ac:dyDescent="0.25">
      <c r="B11903" s="72" t="s">
        <v>12</v>
      </c>
      <c r="C11903" s="72" t="s">
        <v>13</v>
      </c>
      <c r="D11903" s="72" t="s">
        <v>14</v>
      </c>
      <c r="E11903" s="72" t="s">
        <v>83</v>
      </c>
      <c r="F11903" s="73">
        <v>59186</v>
      </c>
      <c r="G11903" s="72" t="s">
        <v>16</v>
      </c>
      <c r="H11903" s="72" t="s">
        <v>24</v>
      </c>
      <c r="I11903" s="72" t="s">
        <v>18</v>
      </c>
      <c r="J11903" s="72" t="s">
        <v>19</v>
      </c>
      <c r="K11903" s="72" t="s">
        <v>25</v>
      </c>
      <c r="L11903" s="72" t="s">
        <v>286</v>
      </c>
      <c r="M11903" s="72"/>
    </row>
    <row r="11904" spans="2:13" x14ac:dyDescent="0.25">
      <c r="B11904" s="72" t="s">
        <v>12</v>
      </c>
      <c r="C11904" s="72" t="s">
        <v>13</v>
      </c>
      <c r="D11904" s="72" t="s">
        <v>14</v>
      </c>
      <c r="E11904" s="72" t="s">
        <v>60</v>
      </c>
      <c r="F11904" s="73">
        <v>154874</v>
      </c>
      <c r="G11904" s="72" t="s">
        <v>16</v>
      </c>
      <c r="H11904" s="72" t="s">
        <v>24</v>
      </c>
      <c r="I11904" s="72" t="s">
        <v>18</v>
      </c>
      <c r="J11904" s="72" t="s">
        <v>19</v>
      </c>
      <c r="K11904" s="72" t="s">
        <v>37</v>
      </c>
      <c r="L11904" s="72" t="s">
        <v>182</v>
      </c>
      <c r="M11904" s="72" t="s">
        <v>184</v>
      </c>
    </row>
    <row r="11905" spans="2:13" x14ac:dyDescent="0.25">
      <c r="B11905" s="72" t="s">
        <v>12</v>
      </c>
      <c r="C11905" s="72" t="s">
        <v>13</v>
      </c>
      <c r="D11905" s="72" t="s">
        <v>14</v>
      </c>
      <c r="E11905" s="72" t="s">
        <v>58</v>
      </c>
      <c r="F11905" s="73">
        <v>73495891</v>
      </c>
      <c r="G11905" s="72" t="s">
        <v>16</v>
      </c>
      <c r="H11905" s="72" t="s">
        <v>24</v>
      </c>
      <c r="I11905" s="72" t="s">
        <v>18</v>
      </c>
      <c r="J11905" s="72" t="s">
        <v>19</v>
      </c>
      <c r="K11905" s="72" t="s">
        <v>102</v>
      </c>
      <c r="L11905" s="72" t="s">
        <v>105</v>
      </c>
      <c r="M11905" s="72" t="s">
        <v>29</v>
      </c>
    </row>
    <row r="11906" spans="2:13" x14ac:dyDescent="0.25">
      <c r="B11906" s="72" t="s">
        <v>12</v>
      </c>
      <c r="C11906" s="72" t="s">
        <v>13</v>
      </c>
      <c r="D11906" s="72" t="s">
        <v>14</v>
      </c>
      <c r="E11906" s="72" t="s">
        <v>36</v>
      </c>
      <c r="F11906" s="73">
        <v>1833399</v>
      </c>
      <c r="G11906" s="72" t="s">
        <v>16</v>
      </c>
      <c r="H11906" s="72" t="s">
        <v>17</v>
      </c>
      <c r="I11906" s="72" t="s">
        <v>18</v>
      </c>
      <c r="J11906" s="72" t="s">
        <v>19</v>
      </c>
      <c r="K11906" s="72" t="s">
        <v>37</v>
      </c>
      <c r="L11906" s="72" t="s">
        <v>232</v>
      </c>
      <c r="M11906" s="72" t="s">
        <v>29</v>
      </c>
    </row>
    <row r="11907" spans="2:13" x14ac:dyDescent="0.25">
      <c r="B11907" s="72" t="s">
        <v>12</v>
      </c>
      <c r="C11907" s="72" t="s">
        <v>13</v>
      </c>
      <c r="D11907" s="72" t="s">
        <v>14</v>
      </c>
      <c r="E11907" s="72" t="s">
        <v>83</v>
      </c>
      <c r="F11907" s="73">
        <v>193569</v>
      </c>
      <c r="G11907" s="72" t="s">
        <v>16</v>
      </c>
      <c r="H11907" s="72" t="s">
        <v>24</v>
      </c>
      <c r="I11907" s="72" t="s">
        <v>18</v>
      </c>
      <c r="J11907" s="72" t="s">
        <v>19</v>
      </c>
      <c r="K11907" s="72" t="s">
        <v>31</v>
      </c>
      <c r="L11907" s="72" t="s">
        <v>362</v>
      </c>
      <c r="M11907" s="72"/>
    </row>
    <row r="11908" spans="2:13" x14ac:dyDescent="0.25">
      <c r="B11908" s="72" t="s">
        <v>12</v>
      </c>
      <c r="C11908" s="72" t="s">
        <v>13</v>
      </c>
      <c r="D11908" s="72" t="s">
        <v>14</v>
      </c>
      <c r="E11908" s="72" t="s">
        <v>94</v>
      </c>
      <c r="F11908" s="73">
        <v>826</v>
      </c>
      <c r="G11908" s="72" t="s">
        <v>16</v>
      </c>
      <c r="H11908" s="72" t="s">
        <v>24</v>
      </c>
      <c r="I11908" s="72" t="s">
        <v>18</v>
      </c>
      <c r="J11908" s="72" t="s">
        <v>19</v>
      </c>
      <c r="K11908" s="72" t="s">
        <v>117</v>
      </c>
      <c r="L11908" s="72" t="s">
        <v>197</v>
      </c>
      <c r="M11908" s="72"/>
    </row>
    <row r="11909" spans="2:13" x14ac:dyDescent="0.25">
      <c r="B11909" s="72" t="s">
        <v>12</v>
      </c>
      <c r="C11909" s="72" t="s">
        <v>13</v>
      </c>
      <c r="D11909" s="72" t="s">
        <v>14</v>
      </c>
      <c r="E11909" s="72" t="s">
        <v>81</v>
      </c>
      <c r="F11909" s="73">
        <v>8769</v>
      </c>
      <c r="G11909" s="72" t="s">
        <v>16</v>
      </c>
      <c r="H11909" s="72" t="s">
        <v>24</v>
      </c>
      <c r="I11909" s="72" t="s">
        <v>18</v>
      </c>
      <c r="J11909" s="72" t="s">
        <v>19</v>
      </c>
      <c r="K11909" s="72" t="s">
        <v>25</v>
      </c>
      <c r="L11909" s="72" t="s">
        <v>325</v>
      </c>
      <c r="M11909" s="72" t="s">
        <v>29</v>
      </c>
    </row>
    <row r="11910" spans="2:13" x14ac:dyDescent="0.25">
      <c r="B11910" s="72" t="s">
        <v>12</v>
      </c>
      <c r="C11910" s="72" t="s">
        <v>13</v>
      </c>
      <c r="D11910" s="72" t="s">
        <v>14</v>
      </c>
      <c r="E11910" s="72" t="s">
        <v>258</v>
      </c>
      <c r="F11910" s="73">
        <v>158470</v>
      </c>
      <c r="G11910" s="72" t="s">
        <v>16</v>
      </c>
      <c r="H11910" s="72" t="s">
        <v>24</v>
      </c>
      <c r="I11910" s="72" t="s">
        <v>18</v>
      </c>
      <c r="J11910" s="72" t="s">
        <v>19</v>
      </c>
      <c r="K11910" s="72" t="s">
        <v>25</v>
      </c>
      <c r="L11910" s="72" t="s">
        <v>388</v>
      </c>
      <c r="M11910" s="72" t="s">
        <v>243</v>
      </c>
    </row>
    <row r="11911" spans="2:13" x14ac:dyDescent="0.25">
      <c r="B11911" s="72" t="s">
        <v>12</v>
      </c>
      <c r="C11911" s="72" t="s">
        <v>13</v>
      </c>
      <c r="D11911" s="72" t="s">
        <v>14</v>
      </c>
      <c r="E11911" s="72" t="s">
        <v>39</v>
      </c>
      <c r="F11911" s="73">
        <v>-100454</v>
      </c>
      <c r="G11911" s="72" t="s">
        <v>16</v>
      </c>
      <c r="H11911" s="72" t="s">
        <v>24</v>
      </c>
      <c r="I11911" s="72" t="s">
        <v>18</v>
      </c>
      <c r="J11911" s="72" t="s">
        <v>19</v>
      </c>
      <c r="K11911" s="72" t="s">
        <v>96</v>
      </c>
      <c r="L11911" s="72" t="s">
        <v>460</v>
      </c>
      <c r="M11911" s="72"/>
    </row>
    <row r="11912" spans="2:13" x14ac:dyDescent="0.25">
      <c r="B11912" s="72" t="s">
        <v>12</v>
      </c>
      <c r="C11912" s="72" t="s">
        <v>13</v>
      </c>
      <c r="D11912" s="72" t="s">
        <v>14</v>
      </c>
      <c r="E11912" s="72" t="s">
        <v>55</v>
      </c>
      <c r="F11912" s="73">
        <v>385394</v>
      </c>
      <c r="G11912" s="72" t="s">
        <v>16</v>
      </c>
      <c r="H11912" s="72" t="s">
        <v>24</v>
      </c>
      <c r="I11912" s="72" t="s">
        <v>18</v>
      </c>
      <c r="J11912" s="72" t="s">
        <v>19</v>
      </c>
      <c r="K11912" s="72" t="s">
        <v>20</v>
      </c>
      <c r="L11912" s="72" t="s">
        <v>28</v>
      </c>
      <c r="M11912" s="72" t="s">
        <v>29</v>
      </c>
    </row>
    <row r="11913" spans="2:13" x14ac:dyDescent="0.25">
      <c r="B11913" s="72" t="s">
        <v>12</v>
      </c>
      <c r="C11913" s="72" t="s">
        <v>13</v>
      </c>
      <c r="D11913" s="72" t="s">
        <v>14</v>
      </c>
      <c r="E11913" s="72" t="s">
        <v>85</v>
      </c>
      <c r="F11913" s="73">
        <v>283268</v>
      </c>
      <c r="G11913" s="72" t="s">
        <v>16</v>
      </c>
      <c r="H11913" s="72" t="s">
        <v>24</v>
      </c>
      <c r="I11913" s="72" t="s">
        <v>18</v>
      </c>
      <c r="J11913" s="72" t="s">
        <v>19</v>
      </c>
      <c r="K11913" s="72" t="s">
        <v>20</v>
      </c>
      <c r="L11913" s="72" t="s">
        <v>148</v>
      </c>
      <c r="M11913" s="72"/>
    </row>
    <row r="11914" spans="2:13" x14ac:dyDescent="0.25">
      <c r="B11914" s="72" t="s">
        <v>12</v>
      </c>
      <c r="C11914" s="72" t="s">
        <v>13</v>
      </c>
      <c r="D11914" s="72" t="s">
        <v>14</v>
      </c>
      <c r="E11914" s="72" t="s">
        <v>51</v>
      </c>
      <c r="F11914" s="73">
        <v>36725</v>
      </c>
      <c r="G11914" s="72" t="s">
        <v>16</v>
      </c>
      <c r="H11914" s="72" t="s">
        <v>17</v>
      </c>
      <c r="I11914" s="72" t="s">
        <v>48</v>
      </c>
      <c r="J11914" s="72" t="s">
        <v>19</v>
      </c>
      <c r="K11914" s="72" t="s">
        <v>20</v>
      </c>
      <c r="L11914" s="72" t="s">
        <v>649</v>
      </c>
      <c r="M11914" s="72"/>
    </row>
    <row r="11915" spans="2:13" x14ac:dyDescent="0.25">
      <c r="B11915" s="72" t="s">
        <v>12</v>
      </c>
      <c r="C11915" s="72" t="s">
        <v>13</v>
      </c>
      <c r="D11915" s="72" t="s">
        <v>14</v>
      </c>
      <c r="E11915" s="72" t="s">
        <v>68</v>
      </c>
      <c r="F11915" s="73">
        <v>-1247</v>
      </c>
      <c r="G11915" s="72" t="s">
        <v>16</v>
      </c>
      <c r="H11915" s="72" t="s">
        <v>24</v>
      </c>
      <c r="I11915" s="72" t="s">
        <v>18</v>
      </c>
      <c r="J11915" s="72" t="s">
        <v>19</v>
      </c>
      <c r="K11915" s="72" t="s">
        <v>25</v>
      </c>
      <c r="L11915" s="72" t="s">
        <v>506</v>
      </c>
      <c r="M11915" s="72"/>
    </row>
    <row r="11916" spans="2:13" x14ac:dyDescent="0.25">
      <c r="B11916" s="72" t="s">
        <v>12</v>
      </c>
      <c r="C11916" s="72" t="s">
        <v>13</v>
      </c>
      <c r="D11916" s="72" t="s">
        <v>14</v>
      </c>
      <c r="E11916" s="72" t="s">
        <v>94</v>
      </c>
      <c r="F11916" s="73">
        <v>46304</v>
      </c>
      <c r="G11916" s="72" t="s">
        <v>16</v>
      </c>
      <c r="H11916" s="72" t="s">
        <v>24</v>
      </c>
      <c r="I11916" s="72" t="s">
        <v>18</v>
      </c>
      <c r="J11916" s="72" t="s">
        <v>19</v>
      </c>
      <c r="K11916" s="72" t="s">
        <v>25</v>
      </c>
      <c r="L11916" s="72" t="s">
        <v>406</v>
      </c>
      <c r="M11916" s="72"/>
    </row>
    <row r="11917" spans="2:13" x14ac:dyDescent="0.25">
      <c r="B11917" s="72" t="s">
        <v>12</v>
      </c>
      <c r="C11917" s="72" t="s">
        <v>13</v>
      </c>
      <c r="D11917" s="72" t="s">
        <v>14</v>
      </c>
      <c r="E11917" s="72" t="s">
        <v>68</v>
      </c>
      <c r="F11917" s="73">
        <v>-4914802</v>
      </c>
      <c r="G11917" s="72" t="s">
        <v>16</v>
      </c>
      <c r="H11917" s="72" t="s">
        <v>24</v>
      </c>
      <c r="I11917" s="72" t="s">
        <v>18</v>
      </c>
      <c r="J11917" s="72" t="s">
        <v>19</v>
      </c>
      <c r="K11917" s="72" t="s">
        <v>43</v>
      </c>
      <c r="L11917" s="72" t="s">
        <v>681</v>
      </c>
      <c r="M11917" s="72"/>
    </row>
    <row r="11918" spans="2:13" x14ac:dyDescent="0.25">
      <c r="B11918" s="72" t="s">
        <v>12</v>
      </c>
      <c r="C11918" s="72" t="s">
        <v>13</v>
      </c>
      <c r="D11918" s="72" t="s">
        <v>14</v>
      </c>
      <c r="E11918" s="72" t="s">
        <v>256</v>
      </c>
      <c r="F11918" s="73">
        <v>-3313</v>
      </c>
      <c r="G11918" s="72" t="s">
        <v>16</v>
      </c>
      <c r="H11918" s="72" t="s">
        <v>24</v>
      </c>
      <c r="I11918" s="72" t="s">
        <v>18</v>
      </c>
      <c r="J11918" s="72" t="s">
        <v>19</v>
      </c>
      <c r="K11918" s="72" t="s">
        <v>31</v>
      </c>
      <c r="L11918" s="72" t="s">
        <v>362</v>
      </c>
      <c r="M11918" s="72"/>
    </row>
    <row r="11919" spans="2:13" x14ac:dyDescent="0.25">
      <c r="B11919" s="72" t="s">
        <v>12</v>
      </c>
      <c r="C11919" s="72" t="s">
        <v>13</v>
      </c>
      <c r="D11919" s="72" t="s">
        <v>14</v>
      </c>
      <c r="E11919" s="72" t="s">
        <v>74</v>
      </c>
      <c r="F11919" s="73">
        <v>467979</v>
      </c>
      <c r="G11919" s="72" t="s">
        <v>16</v>
      </c>
      <c r="H11919" s="72" t="s">
        <v>24</v>
      </c>
      <c r="I11919" s="72" t="s">
        <v>18</v>
      </c>
      <c r="J11919" s="72" t="s">
        <v>19</v>
      </c>
      <c r="K11919" s="72" t="s">
        <v>43</v>
      </c>
      <c r="L11919" s="72" t="s">
        <v>163</v>
      </c>
      <c r="M11919" s="72" t="s">
        <v>29</v>
      </c>
    </row>
    <row r="11920" spans="2:13" x14ac:dyDescent="0.25">
      <c r="B11920" s="72" t="s">
        <v>12</v>
      </c>
      <c r="C11920" s="72" t="s">
        <v>13</v>
      </c>
      <c r="D11920" s="72" t="s">
        <v>14</v>
      </c>
      <c r="E11920" s="72" t="s">
        <v>83</v>
      </c>
      <c r="F11920" s="73">
        <v>53794</v>
      </c>
      <c r="G11920" s="72" t="s">
        <v>16</v>
      </c>
      <c r="H11920" s="72" t="s">
        <v>17</v>
      </c>
      <c r="I11920" s="72" t="s">
        <v>18</v>
      </c>
      <c r="J11920" s="72" t="s">
        <v>19</v>
      </c>
      <c r="K11920" s="72" t="s">
        <v>25</v>
      </c>
      <c r="L11920" s="72" t="s">
        <v>165</v>
      </c>
      <c r="M11920" s="72"/>
    </row>
    <row r="11921" spans="2:13" x14ac:dyDescent="0.25">
      <c r="B11921" s="72" t="s">
        <v>12</v>
      </c>
      <c r="C11921" s="72" t="s">
        <v>13</v>
      </c>
      <c r="D11921" s="72" t="s">
        <v>14</v>
      </c>
      <c r="E11921" s="72" t="s">
        <v>27</v>
      </c>
      <c r="F11921" s="73">
        <v>45018</v>
      </c>
      <c r="G11921" s="72" t="s">
        <v>16</v>
      </c>
      <c r="H11921" s="72" t="s">
        <v>24</v>
      </c>
      <c r="I11921" s="72" t="s">
        <v>18</v>
      </c>
      <c r="J11921" s="72" t="s">
        <v>19</v>
      </c>
      <c r="K11921" s="72" t="s">
        <v>25</v>
      </c>
      <c r="L11921" s="72" t="s">
        <v>539</v>
      </c>
      <c r="M11921" s="72" t="s">
        <v>35</v>
      </c>
    </row>
    <row r="11922" spans="2:13" x14ac:dyDescent="0.25">
      <c r="B11922" s="72" t="s">
        <v>12</v>
      </c>
      <c r="C11922" s="72" t="s">
        <v>13</v>
      </c>
      <c r="D11922" s="72" t="s">
        <v>14</v>
      </c>
      <c r="E11922" s="72" t="s">
        <v>68</v>
      </c>
      <c r="F11922" s="73">
        <v>-24463</v>
      </c>
      <c r="G11922" s="72" t="s">
        <v>16</v>
      </c>
      <c r="H11922" s="72" t="s">
        <v>24</v>
      </c>
      <c r="I11922" s="72" t="s">
        <v>18</v>
      </c>
      <c r="J11922" s="72" t="s">
        <v>19</v>
      </c>
      <c r="K11922" s="72" t="s">
        <v>25</v>
      </c>
      <c r="L11922" s="72" t="s">
        <v>546</v>
      </c>
      <c r="M11922" s="72"/>
    </row>
    <row r="11923" spans="2:13" x14ac:dyDescent="0.25">
      <c r="B11923" s="72" t="s">
        <v>12</v>
      </c>
      <c r="C11923" s="72" t="s">
        <v>13</v>
      </c>
      <c r="D11923" s="72" t="s">
        <v>14</v>
      </c>
      <c r="E11923" s="72" t="s">
        <v>39</v>
      </c>
      <c r="F11923" s="73">
        <v>-1610</v>
      </c>
      <c r="G11923" s="72" t="s">
        <v>16</v>
      </c>
      <c r="H11923" s="72" t="s">
        <v>17</v>
      </c>
      <c r="I11923" s="72" t="s">
        <v>18</v>
      </c>
      <c r="J11923" s="72" t="s">
        <v>19</v>
      </c>
      <c r="K11923" s="72" t="s">
        <v>25</v>
      </c>
      <c r="L11923" s="72" t="s">
        <v>382</v>
      </c>
      <c r="M11923" s="72"/>
    </row>
    <row r="11924" spans="2:13" x14ac:dyDescent="0.25">
      <c r="B11924" s="72" t="s">
        <v>12</v>
      </c>
      <c r="C11924" s="72" t="s">
        <v>13</v>
      </c>
      <c r="D11924" s="72" t="s">
        <v>14</v>
      </c>
      <c r="E11924" s="72" t="s">
        <v>55</v>
      </c>
      <c r="F11924" s="73">
        <v>158421</v>
      </c>
      <c r="G11924" s="72" t="s">
        <v>16</v>
      </c>
      <c r="H11924" s="72" t="s">
        <v>24</v>
      </c>
      <c r="I11924" s="72" t="s">
        <v>18</v>
      </c>
      <c r="J11924" s="72" t="s">
        <v>19</v>
      </c>
      <c r="K11924" s="72" t="s">
        <v>25</v>
      </c>
      <c r="L11924" s="72" t="s">
        <v>235</v>
      </c>
      <c r="M11924" s="72" t="s">
        <v>57</v>
      </c>
    </row>
    <row r="11925" spans="2:13" x14ac:dyDescent="0.25">
      <c r="B11925" s="72" t="s">
        <v>12</v>
      </c>
      <c r="C11925" s="72" t="s">
        <v>13</v>
      </c>
      <c r="D11925" s="72" t="s">
        <v>14</v>
      </c>
      <c r="E11925" s="72" t="s">
        <v>123</v>
      </c>
      <c r="F11925" s="73">
        <v>-293</v>
      </c>
      <c r="G11925" s="72" t="s">
        <v>16</v>
      </c>
      <c r="H11925" s="72" t="s">
        <v>17</v>
      </c>
      <c r="I11925" s="72" t="s">
        <v>18</v>
      </c>
      <c r="J11925" s="72" t="s">
        <v>19</v>
      </c>
      <c r="K11925" s="72" t="s">
        <v>25</v>
      </c>
      <c r="L11925" s="72" t="s">
        <v>219</v>
      </c>
      <c r="M11925" s="72"/>
    </row>
    <row r="11926" spans="2:13" x14ac:dyDescent="0.25">
      <c r="B11926" s="72" t="s">
        <v>12</v>
      </c>
      <c r="C11926" s="72" t="s">
        <v>13</v>
      </c>
      <c r="D11926" s="72" t="s">
        <v>14</v>
      </c>
      <c r="E11926" s="72" t="s">
        <v>83</v>
      </c>
      <c r="F11926" s="73">
        <v>448</v>
      </c>
      <c r="G11926" s="72" t="s">
        <v>16</v>
      </c>
      <c r="H11926" s="72" t="s">
        <v>24</v>
      </c>
      <c r="I11926" s="72" t="s">
        <v>18</v>
      </c>
      <c r="J11926" s="72" t="s">
        <v>19</v>
      </c>
      <c r="K11926" s="72" t="s">
        <v>25</v>
      </c>
      <c r="L11926" s="72" t="s">
        <v>539</v>
      </c>
      <c r="M11926" s="72"/>
    </row>
    <row r="11927" spans="2:13" x14ac:dyDescent="0.25">
      <c r="B11927" s="72" t="s">
        <v>12</v>
      </c>
      <c r="C11927" s="72" t="s">
        <v>13</v>
      </c>
      <c r="D11927" s="72" t="s">
        <v>14</v>
      </c>
      <c r="E11927" s="72" t="s">
        <v>258</v>
      </c>
      <c r="F11927" s="73">
        <v>310186</v>
      </c>
      <c r="G11927" s="72" t="s">
        <v>16</v>
      </c>
      <c r="H11927" s="72" t="s">
        <v>24</v>
      </c>
      <c r="I11927" s="72" t="s">
        <v>18</v>
      </c>
      <c r="J11927" s="72" t="s">
        <v>19</v>
      </c>
      <c r="K11927" s="72" t="s">
        <v>37</v>
      </c>
      <c r="L11927" s="72" t="s">
        <v>507</v>
      </c>
      <c r="M11927" s="72" t="s">
        <v>444</v>
      </c>
    </row>
    <row r="11928" spans="2:13" x14ac:dyDescent="0.25">
      <c r="B11928" s="72" t="s">
        <v>12</v>
      </c>
      <c r="C11928" s="72" t="s">
        <v>13</v>
      </c>
      <c r="D11928" s="72" t="s">
        <v>14</v>
      </c>
      <c r="E11928" s="72" t="s">
        <v>123</v>
      </c>
      <c r="F11928" s="73">
        <v>-125</v>
      </c>
      <c r="G11928" s="72" t="s">
        <v>16</v>
      </c>
      <c r="H11928" s="72" t="s">
        <v>17</v>
      </c>
      <c r="I11928" s="72" t="s">
        <v>18</v>
      </c>
      <c r="J11928" s="72" t="s">
        <v>19</v>
      </c>
      <c r="K11928" s="72" t="s">
        <v>25</v>
      </c>
      <c r="L11928" s="72" t="s">
        <v>347</v>
      </c>
      <c r="M11928" s="72"/>
    </row>
    <row r="11929" spans="2:13" x14ac:dyDescent="0.25">
      <c r="B11929" s="72" t="s">
        <v>12</v>
      </c>
      <c r="C11929" s="72" t="s">
        <v>13</v>
      </c>
      <c r="D11929" s="72" t="s">
        <v>14</v>
      </c>
      <c r="E11929" s="72" t="s">
        <v>83</v>
      </c>
      <c r="F11929" s="73">
        <v>806253</v>
      </c>
      <c r="G11929" s="72" t="s">
        <v>16</v>
      </c>
      <c r="H11929" s="72" t="s">
        <v>24</v>
      </c>
      <c r="I11929" s="72" t="s">
        <v>18</v>
      </c>
      <c r="J11929" s="72" t="s">
        <v>19</v>
      </c>
      <c r="K11929" s="72" t="s">
        <v>96</v>
      </c>
      <c r="L11929" s="72" t="s">
        <v>136</v>
      </c>
      <c r="M11929" s="72"/>
    </row>
    <row r="11930" spans="2:13" x14ac:dyDescent="0.25">
      <c r="B11930" s="72" t="s">
        <v>12</v>
      </c>
      <c r="C11930" s="72" t="s">
        <v>13</v>
      </c>
      <c r="D11930" s="72" t="s">
        <v>14</v>
      </c>
      <c r="E11930" s="72" t="s">
        <v>51</v>
      </c>
      <c r="F11930" s="73">
        <v>13054</v>
      </c>
      <c r="G11930" s="72" t="s">
        <v>16</v>
      </c>
      <c r="H11930" s="72" t="s">
        <v>24</v>
      </c>
      <c r="I11930" s="72" t="s">
        <v>18</v>
      </c>
      <c r="J11930" s="72" t="s">
        <v>19</v>
      </c>
      <c r="K11930" s="72" t="s">
        <v>63</v>
      </c>
      <c r="L11930" s="72" t="s">
        <v>562</v>
      </c>
      <c r="M11930" s="72"/>
    </row>
    <row r="11931" spans="2:13" x14ac:dyDescent="0.25">
      <c r="B11931" s="72" t="s">
        <v>12</v>
      </c>
      <c r="C11931" s="72" t="s">
        <v>13</v>
      </c>
      <c r="D11931" s="72" t="s">
        <v>14</v>
      </c>
      <c r="E11931" s="72" t="s">
        <v>41</v>
      </c>
      <c r="F11931" s="73">
        <v>-86</v>
      </c>
      <c r="G11931" s="72" t="s">
        <v>16</v>
      </c>
      <c r="H11931" s="72" t="s">
        <v>24</v>
      </c>
      <c r="I11931" s="72" t="s">
        <v>18</v>
      </c>
      <c r="J11931" s="72" t="s">
        <v>19</v>
      </c>
      <c r="K11931" s="72" t="s">
        <v>37</v>
      </c>
      <c r="L11931" s="72" t="s">
        <v>695</v>
      </c>
      <c r="M11931" s="72"/>
    </row>
    <row r="11932" spans="2:13" x14ac:dyDescent="0.25">
      <c r="B11932" s="72" t="s">
        <v>12</v>
      </c>
      <c r="C11932" s="72" t="s">
        <v>13</v>
      </c>
      <c r="D11932" s="72" t="s">
        <v>14</v>
      </c>
      <c r="E11932" s="72" t="s">
        <v>81</v>
      </c>
      <c r="F11932" s="73">
        <v>98686</v>
      </c>
      <c r="G11932" s="72" t="s">
        <v>16</v>
      </c>
      <c r="H11932" s="72" t="s">
        <v>24</v>
      </c>
      <c r="I11932" s="72" t="s">
        <v>18</v>
      </c>
      <c r="J11932" s="72" t="s">
        <v>19</v>
      </c>
      <c r="K11932" s="72" t="s">
        <v>25</v>
      </c>
      <c r="L11932" s="72" t="s">
        <v>566</v>
      </c>
      <c r="M11932" s="72" t="s">
        <v>57</v>
      </c>
    </row>
    <row r="11933" spans="2:13" x14ac:dyDescent="0.25">
      <c r="B11933" s="72" t="s">
        <v>12</v>
      </c>
      <c r="C11933" s="72" t="s">
        <v>13</v>
      </c>
      <c r="D11933" s="72" t="s">
        <v>14</v>
      </c>
      <c r="E11933" s="72" t="s">
        <v>30</v>
      </c>
      <c r="F11933" s="73">
        <v>-984</v>
      </c>
      <c r="G11933" s="72" t="s">
        <v>16</v>
      </c>
      <c r="H11933" s="72" t="s">
        <v>24</v>
      </c>
      <c r="I11933" s="72" t="s">
        <v>48</v>
      </c>
      <c r="J11933" s="72" t="s">
        <v>19</v>
      </c>
      <c r="K11933" s="72" t="s">
        <v>43</v>
      </c>
      <c r="L11933" s="72" t="s">
        <v>472</v>
      </c>
      <c r="M11933" s="72"/>
    </row>
    <row r="11934" spans="2:13" x14ac:dyDescent="0.25">
      <c r="B11934" s="72" t="s">
        <v>12</v>
      </c>
      <c r="C11934" s="72" t="s">
        <v>13</v>
      </c>
      <c r="D11934" s="72" t="s">
        <v>14</v>
      </c>
      <c r="E11934" s="72" t="s">
        <v>83</v>
      </c>
      <c r="F11934" s="73">
        <v>88039</v>
      </c>
      <c r="G11934" s="72" t="s">
        <v>16</v>
      </c>
      <c r="H11934" s="72" t="s">
        <v>24</v>
      </c>
      <c r="I11934" s="72" t="s">
        <v>18</v>
      </c>
      <c r="J11934" s="72" t="s">
        <v>19</v>
      </c>
      <c r="K11934" s="72" t="s">
        <v>25</v>
      </c>
      <c r="L11934" s="72" t="s">
        <v>268</v>
      </c>
      <c r="M11934" s="72"/>
    </row>
    <row r="11935" spans="2:13" x14ac:dyDescent="0.25">
      <c r="B11935" s="72" t="s">
        <v>12</v>
      </c>
      <c r="C11935" s="72" t="s">
        <v>13</v>
      </c>
      <c r="D11935" s="72" t="s">
        <v>14</v>
      </c>
      <c r="E11935" s="72" t="s">
        <v>187</v>
      </c>
      <c r="F11935" s="73">
        <v>2407157</v>
      </c>
      <c r="G11935" s="72" t="s">
        <v>16</v>
      </c>
      <c r="H11935" s="72" t="s">
        <v>24</v>
      </c>
      <c r="I11935" s="72" t="s">
        <v>18</v>
      </c>
      <c r="J11935" s="72" t="s">
        <v>19</v>
      </c>
      <c r="K11935" s="72" t="s">
        <v>25</v>
      </c>
      <c r="L11935" s="72" t="s">
        <v>262</v>
      </c>
      <c r="M11935" s="72" t="s">
        <v>112</v>
      </c>
    </row>
    <row r="11936" spans="2:13" x14ac:dyDescent="0.25">
      <c r="B11936" s="72" t="s">
        <v>12</v>
      </c>
      <c r="C11936" s="72" t="s">
        <v>13</v>
      </c>
      <c r="D11936" s="72" t="s">
        <v>14</v>
      </c>
      <c r="E11936" s="72" t="s">
        <v>144</v>
      </c>
      <c r="F11936" s="73">
        <v>147800</v>
      </c>
      <c r="G11936" s="72" t="s">
        <v>16</v>
      </c>
      <c r="H11936" s="72" t="s">
        <v>17</v>
      </c>
      <c r="I11936" s="72" t="s">
        <v>18</v>
      </c>
      <c r="J11936" s="72" t="s">
        <v>19</v>
      </c>
      <c r="K11936" s="72" t="s">
        <v>25</v>
      </c>
      <c r="L11936" s="72" t="s">
        <v>200</v>
      </c>
      <c r="M11936" s="72" t="s">
        <v>184</v>
      </c>
    </row>
    <row r="11937" spans="2:13" x14ac:dyDescent="0.25">
      <c r="B11937" s="72" t="s">
        <v>12</v>
      </c>
      <c r="C11937" s="72" t="s">
        <v>13</v>
      </c>
      <c r="D11937" s="72" t="s">
        <v>14</v>
      </c>
      <c r="E11937" s="72" t="s">
        <v>697</v>
      </c>
      <c r="F11937" s="73">
        <v>3905972</v>
      </c>
      <c r="G11937" s="72" t="s">
        <v>16</v>
      </c>
      <c r="H11937" s="72" t="s">
        <v>24</v>
      </c>
      <c r="I11937" s="72" t="s">
        <v>18</v>
      </c>
      <c r="J11937" s="72" t="s">
        <v>19</v>
      </c>
      <c r="K11937" s="72"/>
      <c r="L11937" s="72"/>
      <c r="M11937" s="72" t="s">
        <v>47</v>
      </c>
    </row>
    <row r="11938" spans="2:13" x14ac:dyDescent="0.25">
      <c r="B11938" s="72" t="s">
        <v>12</v>
      </c>
      <c r="C11938" s="72" t="s">
        <v>13</v>
      </c>
      <c r="D11938" s="72" t="s">
        <v>14</v>
      </c>
      <c r="E11938" s="72" t="s">
        <v>70</v>
      </c>
      <c r="F11938" s="73">
        <v>506498</v>
      </c>
      <c r="G11938" s="72" t="s">
        <v>16</v>
      </c>
      <c r="H11938" s="72" t="s">
        <v>24</v>
      </c>
      <c r="I11938" s="72" t="s">
        <v>18</v>
      </c>
      <c r="J11938" s="72" t="s">
        <v>19</v>
      </c>
      <c r="K11938" s="72" t="s">
        <v>49</v>
      </c>
      <c r="L11938" s="72" t="s">
        <v>73</v>
      </c>
      <c r="M11938" s="72" t="s">
        <v>243</v>
      </c>
    </row>
    <row r="11939" spans="2:13" x14ac:dyDescent="0.25">
      <c r="B11939" s="72" t="s">
        <v>12</v>
      </c>
      <c r="C11939" s="72" t="s">
        <v>13</v>
      </c>
      <c r="D11939" s="72" t="s">
        <v>14</v>
      </c>
      <c r="E11939" s="72" t="s">
        <v>79</v>
      </c>
      <c r="F11939" s="73">
        <v>-109</v>
      </c>
      <c r="G11939" s="72" t="s">
        <v>16</v>
      </c>
      <c r="H11939" s="72" t="s">
        <v>24</v>
      </c>
      <c r="I11939" s="72" t="s">
        <v>18</v>
      </c>
      <c r="J11939" s="72" t="s">
        <v>19</v>
      </c>
      <c r="K11939" s="72" t="s">
        <v>117</v>
      </c>
      <c r="L11939" s="72" t="s">
        <v>339</v>
      </c>
      <c r="M11939" s="72"/>
    </row>
    <row r="11940" spans="2:13" x14ac:dyDescent="0.25">
      <c r="B11940" s="72" t="s">
        <v>12</v>
      </c>
      <c r="C11940" s="72" t="s">
        <v>13</v>
      </c>
      <c r="D11940" s="72" t="s">
        <v>14</v>
      </c>
      <c r="E11940" s="72" t="s">
        <v>51</v>
      </c>
      <c r="F11940" s="73">
        <v>1</v>
      </c>
      <c r="G11940" s="72" t="s">
        <v>269</v>
      </c>
      <c r="H11940" s="72" t="s">
        <v>24</v>
      </c>
      <c r="I11940" s="72" t="s">
        <v>18</v>
      </c>
      <c r="J11940" s="72" t="s">
        <v>438</v>
      </c>
      <c r="K11940" s="72" t="s">
        <v>117</v>
      </c>
      <c r="L11940" s="72" t="s">
        <v>715</v>
      </c>
      <c r="M11940" s="72"/>
    </row>
    <row r="11941" spans="2:13" x14ac:dyDescent="0.25">
      <c r="B11941" s="72" t="s">
        <v>12</v>
      </c>
      <c r="C11941" s="72" t="s">
        <v>13</v>
      </c>
      <c r="D11941" s="72" t="s">
        <v>14</v>
      </c>
      <c r="E11941" s="72" t="s">
        <v>68</v>
      </c>
      <c r="F11941" s="73">
        <v>-1069</v>
      </c>
      <c r="G11941" s="72" t="s">
        <v>16</v>
      </c>
      <c r="H11941" s="72" t="s">
        <v>17</v>
      </c>
      <c r="I11941" s="72" t="s">
        <v>48</v>
      </c>
      <c r="J11941" s="72" t="s">
        <v>19</v>
      </c>
      <c r="K11941" s="72" t="s">
        <v>20</v>
      </c>
      <c r="L11941" s="72" t="s">
        <v>148</v>
      </c>
      <c r="M11941" s="72"/>
    </row>
    <row r="11942" spans="2:13" x14ac:dyDescent="0.25">
      <c r="B11942" s="72" t="s">
        <v>12</v>
      </c>
      <c r="C11942" s="72" t="s">
        <v>13</v>
      </c>
      <c r="D11942" s="72" t="s">
        <v>14</v>
      </c>
      <c r="E11942" s="72" t="s">
        <v>83</v>
      </c>
      <c r="F11942" s="73">
        <v>923</v>
      </c>
      <c r="G11942" s="72" t="s">
        <v>16</v>
      </c>
      <c r="H11942" s="72" t="s">
        <v>17</v>
      </c>
      <c r="I11942" s="72" t="s">
        <v>48</v>
      </c>
      <c r="J11942" s="72" t="s">
        <v>19</v>
      </c>
      <c r="K11942" s="72" t="s">
        <v>25</v>
      </c>
      <c r="L11942" s="72" t="s">
        <v>493</v>
      </c>
      <c r="M11942" s="72"/>
    </row>
    <row r="11943" spans="2:13" x14ac:dyDescent="0.25">
      <c r="B11943" s="72" t="s">
        <v>12</v>
      </c>
      <c r="C11943" s="72" t="s">
        <v>13</v>
      </c>
      <c r="D11943" s="72" t="s">
        <v>14</v>
      </c>
      <c r="E11943" s="72" t="s">
        <v>83</v>
      </c>
      <c r="F11943" s="73">
        <v>4</v>
      </c>
      <c r="G11943" s="72" t="s">
        <v>16</v>
      </c>
      <c r="H11943" s="72" t="s">
        <v>24</v>
      </c>
      <c r="I11943" s="72" t="s">
        <v>18</v>
      </c>
      <c r="J11943" s="72" t="s">
        <v>19</v>
      </c>
      <c r="K11943" s="72" t="s">
        <v>25</v>
      </c>
      <c r="L11943" s="72" t="s">
        <v>595</v>
      </c>
      <c r="M11943" s="72"/>
    </row>
    <row r="11944" spans="2:13" x14ac:dyDescent="0.25">
      <c r="B11944" s="72" t="s">
        <v>12</v>
      </c>
      <c r="C11944" s="72" t="s">
        <v>13</v>
      </c>
      <c r="D11944" s="72" t="s">
        <v>14</v>
      </c>
      <c r="E11944" s="72" t="s">
        <v>39</v>
      </c>
      <c r="F11944" s="73">
        <v>-12142</v>
      </c>
      <c r="G11944" s="72" t="s">
        <v>16</v>
      </c>
      <c r="H11944" s="72" t="s">
        <v>24</v>
      </c>
      <c r="I11944" s="72" t="s">
        <v>18</v>
      </c>
      <c r="J11944" s="72" t="s">
        <v>19</v>
      </c>
      <c r="K11944" s="72" t="s">
        <v>96</v>
      </c>
      <c r="L11944" s="72" t="s">
        <v>597</v>
      </c>
      <c r="M11944" s="72"/>
    </row>
    <row r="11945" spans="2:13" x14ac:dyDescent="0.25">
      <c r="B11945" s="72" t="s">
        <v>12</v>
      </c>
      <c r="C11945" s="72" t="s">
        <v>13</v>
      </c>
      <c r="D11945" s="72" t="s">
        <v>14</v>
      </c>
      <c r="E11945" s="72" t="s">
        <v>30</v>
      </c>
      <c r="F11945" s="73">
        <v>-4429</v>
      </c>
      <c r="G11945" s="72" t="s">
        <v>16</v>
      </c>
      <c r="H11945" s="72" t="s">
        <v>17</v>
      </c>
      <c r="I11945" s="72" t="s">
        <v>18</v>
      </c>
      <c r="J11945" s="72" t="s">
        <v>19</v>
      </c>
      <c r="K11945" s="72" t="s">
        <v>25</v>
      </c>
      <c r="L11945" s="72" t="s">
        <v>107</v>
      </c>
      <c r="M11945" s="72"/>
    </row>
    <row r="11946" spans="2:13" x14ac:dyDescent="0.25">
      <c r="B11946" s="72" t="s">
        <v>12</v>
      </c>
      <c r="C11946" s="72" t="s">
        <v>13</v>
      </c>
      <c r="D11946" s="72" t="s">
        <v>14</v>
      </c>
      <c r="E11946" s="72" t="s">
        <v>79</v>
      </c>
      <c r="F11946" s="73">
        <v>-8579</v>
      </c>
      <c r="G11946" s="72" t="s">
        <v>16</v>
      </c>
      <c r="H11946" s="72" t="s">
        <v>17</v>
      </c>
      <c r="I11946" s="72" t="s">
        <v>18</v>
      </c>
      <c r="J11946" s="72" t="s">
        <v>19</v>
      </c>
      <c r="K11946" s="72" t="s">
        <v>25</v>
      </c>
      <c r="L11946" s="72" t="s">
        <v>277</v>
      </c>
      <c r="M11946" s="72"/>
    </row>
    <row r="11947" spans="2:13" x14ac:dyDescent="0.25">
      <c r="B11947" s="72" t="s">
        <v>12</v>
      </c>
      <c r="C11947" s="72" t="s">
        <v>13</v>
      </c>
      <c r="D11947" s="72" t="s">
        <v>14</v>
      </c>
      <c r="E11947" s="72" t="s">
        <v>15</v>
      </c>
      <c r="F11947" s="73">
        <v>2166896</v>
      </c>
      <c r="G11947" s="72" t="s">
        <v>16</v>
      </c>
      <c r="H11947" s="72" t="s">
        <v>24</v>
      </c>
      <c r="I11947" s="72" t="s">
        <v>18</v>
      </c>
      <c r="J11947" s="72" t="s">
        <v>19</v>
      </c>
      <c r="K11947" s="72" t="s">
        <v>157</v>
      </c>
      <c r="L11947" s="72" t="s">
        <v>640</v>
      </c>
      <c r="M11947" s="72" t="s">
        <v>184</v>
      </c>
    </row>
    <row r="11948" spans="2:13" x14ac:dyDescent="0.25">
      <c r="B11948" s="72" t="s">
        <v>12</v>
      </c>
      <c r="C11948" s="72" t="s">
        <v>13</v>
      </c>
      <c r="D11948" s="72" t="s">
        <v>14</v>
      </c>
      <c r="E11948" s="72" t="s">
        <v>30</v>
      </c>
      <c r="F11948" s="73">
        <v>-5011</v>
      </c>
      <c r="G11948" s="72" t="s">
        <v>16</v>
      </c>
      <c r="H11948" s="72" t="s">
        <v>17</v>
      </c>
      <c r="I11948" s="72" t="s">
        <v>18</v>
      </c>
      <c r="J11948" s="72" t="s">
        <v>19</v>
      </c>
      <c r="K11948" s="72" t="s">
        <v>37</v>
      </c>
      <c r="L11948" s="72" t="s">
        <v>71</v>
      </c>
      <c r="M11948" s="72"/>
    </row>
    <row r="11949" spans="2:13" x14ac:dyDescent="0.25">
      <c r="B11949" s="72" t="s">
        <v>12</v>
      </c>
      <c r="C11949" s="72" t="s">
        <v>13</v>
      </c>
      <c r="D11949" s="72" t="s">
        <v>14</v>
      </c>
      <c r="E11949" s="72" t="s">
        <v>51</v>
      </c>
      <c r="F11949" s="73">
        <v>83089</v>
      </c>
      <c r="G11949" s="72" t="s">
        <v>16</v>
      </c>
      <c r="H11949" s="72" t="s">
        <v>24</v>
      </c>
      <c r="I11949" s="72" t="s">
        <v>18</v>
      </c>
      <c r="J11949" s="72" t="s">
        <v>19</v>
      </c>
      <c r="K11949" s="72" t="s">
        <v>49</v>
      </c>
      <c r="L11949" s="72" t="s">
        <v>246</v>
      </c>
      <c r="M11949" s="72"/>
    </row>
    <row r="11950" spans="2:13" x14ac:dyDescent="0.25">
      <c r="B11950" s="72" t="s">
        <v>12</v>
      </c>
      <c r="C11950" s="72" t="s">
        <v>13</v>
      </c>
      <c r="D11950" s="72" t="s">
        <v>14</v>
      </c>
      <c r="E11950" s="72" t="s">
        <v>94</v>
      </c>
      <c r="F11950" s="73">
        <v>6596</v>
      </c>
      <c r="G11950" s="72" t="s">
        <v>16</v>
      </c>
      <c r="H11950" s="72" t="s">
        <v>17</v>
      </c>
      <c r="I11950" s="72" t="s">
        <v>18</v>
      </c>
      <c r="J11950" s="72" t="s">
        <v>19</v>
      </c>
      <c r="K11950" s="72" t="s">
        <v>25</v>
      </c>
      <c r="L11950" s="72" t="s">
        <v>200</v>
      </c>
      <c r="M11950" s="72"/>
    </row>
    <row r="11951" spans="2:13" x14ac:dyDescent="0.25">
      <c r="B11951" s="72" t="s">
        <v>12</v>
      </c>
      <c r="C11951" s="72" t="s">
        <v>13</v>
      </c>
      <c r="D11951" s="72" t="s">
        <v>14</v>
      </c>
      <c r="E11951" s="72" t="s">
        <v>83</v>
      </c>
      <c r="F11951" s="73">
        <v>3000</v>
      </c>
      <c r="G11951" s="72" t="s">
        <v>16</v>
      </c>
      <c r="H11951" s="72" t="s">
        <v>17</v>
      </c>
      <c r="I11951" s="72" t="s">
        <v>18</v>
      </c>
      <c r="J11951" s="72" t="s">
        <v>19</v>
      </c>
      <c r="K11951" s="72" t="s">
        <v>25</v>
      </c>
      <c r="L11951" s="72" t="s">
        <v>278</v>
      </c>
      <c r="M11951" s="72"/>
    </row>
    <row r="11952" spans="2:13" x14ac:dyDescent="0.25">
      <c r="B11952" s="72" t="s">
        <v>12</v>
      </c>
      <c r="C11952" s="72" t="s">
        <v>13</v>
      </c>
      <c r="D11952" s="72" t="s">
        <v>14</v>
      </c>
      <c r="E11952" s="72" t="s">
        <v>33</v>
      </c>
      <c r="F11952" s="73">
        <v>13369</v>
      </c>
      <c r="G11952" s="72" t="s">
        <v>16</v>
      </c>
      <c r="H11952" s="72" t="s">
        <v>24</v>
      </c>
      <c r="I11952" s="72" t="s">
        <v>48</v>
      </c>
      <c r="J11952" s="72" t="s">
        <v>19</v>
      </c>
      <c r="K11952" s="72" t="s">
        <v>49</v>
      </c>
      <c r="L11952" s="72" t="s">
        <v>288</v>
      </c>
      <c r="M11952" s="72" t="s">
        <v>35</v>
      </c>
    </row>
    <row r="11953" spans="2:13" x14ac:dyDescent="0.25">
      <c r="B11953" s="72" t="s">
        <v>12</v>
      </c>
      <c r="C11953" s="72" t="s">
        <v>13</v>
      </c>
      <c r="D11953" s="72" t="s">
        <v>14</v>
      </c>
      <c r="E11953" s="72" t="s">
        <v>74</v>
      </c>
      <c r="F11953" s="73">
        <v>23930</v>
      </c>
      <c r="G11953" s="72" t="s">
        <v>16</v>
      </c>
      <c r="H11953" s="72" t="s">
        <v>17</v>
      </c>
      <c r="I11953" s="72" t="s">
        <v>18</v>
      </c>
      <c r="J11953" s="72" t="s">
        <v>19</v>
      </c>
      <c r="K11953" s="72" t="s">
        <v>25</v>
      </c>
      <c r="L11953" s="72" t="s">
        <v>128</v>
      </c>
      <c r="M11953" s="72" t="s">
        <v>112</v>
      </c>
    </row>
    <row r="11954" spans="2:13" x14ac:dyDescent="0.25">
      <c r="B11954" s="72" t="s">
        <v>12</v>
      </c>
      <c r="C11954" s="72" t="s">
        <v>13</v>
      </c>
      <c r="D11954" s="72" t="s">
        <v>14</v>
      </c>
      <c r="E11954" s="72" t="s">
        <v>41</v>
      </c>
      <c r="F11954" s="73">
        <v>-243</v>
      </c>
      <c r="G11954" s="72" t="s">
        <v>16</v>
      </c>
      <c r="H11954" s="72" t="s">
        <v>24</v>
      </c>
      <c r="I11954" s="72" t="s">
        <v>18</v>
      </c>
      <c r="J11954" s="72" t="s">
        <v>19</v>
      </c>
      <c r="K11954" s="72" t="s">
        <v>25</v>
      </c>
      <c r="L11954" s="72" t="s">
        <v>326</v>
      </c>
      <c r="M11954" s="72"/>
    </row>
    <row r="11955" spans="2:13" x14ac:dyDescent="0.25">
      <c r="B11955" s="72" t="s">
        <v>12</v>
      </c>
      <c r="C11955" s="72" t="s">
        <v>13</v>
      </c>
      <c r="D11955" s="72" t="s">
        <v>14</v>
      </c>
      <c r="E11955" s="72" t="s">
        <v>55</v>
      </c>
      <c r="F11955" s="73">
        <v>1994834</v>
      </c>
      <c r="G11955" s="72" t="s">
        <v>16</v>
      </c>
      <c r="H11955" s="72" t="s">
        <v>24</v>
      </c>
      <c r="I11955" s="72" t="s">
        <v>18</v>
      </c>
      <c r="J11955" s="72" t="s">
        <v>19</v>
      </c>
      <c r="K11955" s="72" t="s">
        <v>96</v>
      </c>
      <c r="L11955" s="72" t="s">
        <v>97</v>
      </c>
      <c r="M11955" s="72" t="s">
        <v>47</v>
      </c>
    </row>
    <row r="11956" spans="2:13" x14ac:dyDescent="0.25">
      <c r="B11956" s="72" t="s">
        <v>12</v>
      </c>
      <c r="C11956" s="72" t="s">
        <v>13</v>
      </c>
      <c r="D11956" s="72" t="s">
        <v>14</v>
      </c>
      <c r="E11956" s="72" t="s">
        <v>51</v>
      </c>
      <c r="F11956" s="73">
        <v>53965</v>
      </c>
      <c r="G11956" s="72" t="s">
        <v>16</v>
      </c>
      <c r="H11956" s="72" t="s">
        <v>24</v>
      </c>
      <c r="I11956" s="72" t="s">
        <v>18</v>
      </c>
      <c r="J11956" s="72" t="s">
        <v>19</v>
      </c>
      <c r="K11956" s="72" t="s">
        <v>117</v>
      </c>
      <c r="L11956" s="72" t="s">
        <v>475</v>
      </c>
      <c r="M11956" s="72"/>
    </row>
    <row r="11957" spans="2:13" x14ac:dyDescent="0.25">
      <c r="B11957" s="72" t="s">
        <v>12</v>
      </c>
      <c r="C11957" s="72" t="s">
        <v>13</v>
      </c>
      <c r="D11957" s="72" t="s">
        <v>14</v>
      </c>
      <c r="E11957" s="72" t="s">
        <v>30</v>
      </c>
      <c r="F11957" s="73">
        <v>-14199</v>
      </c>
      <c r="G11957" s="72" t="s">
        <v>16</v>
      </c>
      <c r="H11957" s="72" t="s">
        <v>24</v>
      </c>
      <c r="I11957" s="72" t="s">
        <v>18</v>
      </c>
      <c r="J11957" s="72" t="s">
        <v>19</v>
      </c>
      <c r="K11957" s="72" t="s">
        <v>37</v>
      </c>
      <c r="L11957" s="72" t="s">
        <v>291</v>
      </c>
      <c r="M11957" s="72"/>
    </row>
    <row r="11958" spans="2:13" x14ac:dyDescent="0.25">
      <c r="B11958" s="72" t="s">
        <v>12</v>
      </c>
      <c r="C11958" s="72" t="s">
        <v>13</v>
      </c>
      <c r="D11958" s="72" t="s">
        <v>14</v>
      </c>
      <c r="E11958" s="72" t="s">
        <v>81</v>
      </c>
      <c r="F11958" s="73">
        <v>60763</v>
      </c>
      <c r="G11958" s="72" t="s">
        <v>16</v>
      </c>
      <c r="H11958" s="72" t="s">
        <v>17</v>
      </c>
      <c r="I11958" s="72" t="s">
        <v>48</v>
      </c>
      <c r="J11958" s="72" t="s">
        <v>19</v>
      </c>
      <c r="K11958" s="72" t="s">
        <v>49</v>
      </c>
      <c r="L11958" s="72" t="s">
        <v>288</v>
      </c>
      <c r="M11958" s="72" t="s">
        <v>47</v>
      </c>
    </row>
    <row r="11959" spans="2:13" x14ac:dyDescent="0.25">
      <c r="B11959" s="72" t="s">
        <v>12</v>
      </c>
      <c r="C11959" s="72" t="s">
        <v>13</v>
      </c>
      <c r="D11959" s="72" t="s">
        <v>14</v>
      </c>
      <c r="E11959" s="72" t="s">
        <v>55</v>
      </c>
      <c r="F11959" s="73">
        <v>308574</v>
      </c>
      <c r="G11959" s="72" t="s">
        <v>16</v>
      </c>
      <c r="H11959" s="72" t="s">
        <v>17</v>
      </c>
      <c r="I11959" s="72" t="s">
        <v>18</v>
      </c>
      <c r="J11959" s="72" t="s">
        <v>19</v>
      </c>
      <c r="K11959" s="72" t="s">
        <v>25</v>
      </c>
      <c r="L11959" s="72" t="s">
        <v>84</v>
      </c>
      <c r="M11959" s="72" t="s">
        <v>29</v>
      </c>
    </row>
    <row r="11960" spans="2:13" x14ac:dyDescent="0.25">
      <c r="B11960" s="72" t="s">
        <v>12</v>
      </c>
      <c r="C11960" s="72" t="s">
        <v>13</v>
      </c>
      <c r="D11960" s="72" t="s">
        <v>14</v>
      </c>
      <c r="E11960" s="72" t="s">
        <v>51</v>
      </c>
      <c r="F11960" s="73">
        <v>111636</v>
      </c>
      <c r="G11960" s="72" t="s">
        <v>16</v>
      </c>
      <c r="H11960" s="72" t="s">
        <v>24</v>
      </c>
      <c r="I11960" s="72" t="s">
        <v>18</v>
      </c>
      <c r="J11960" s="72" t="s">
        <v>19</v>
      </c>
      <c r="K11960" s="72" t="s">
        <v>25</v>
      </c>
      <c r="L11960" s="72" t="s">
        <v>458</v>
      </c>
      <c r="M11960" s="72"/>
    </row>
    <row r="11961" spans="2:13" x14ac:dyDescent="0.25">
      <c r="B11961" s="72" t="s">
        <v>12</v>
      </c>
      <c r="C11961" s="72" t="s">
        <v>13</v>
      </c>
      <c r="D11961" s="72" t="s">
        <v>14</v>
      </c>
      <c r="E11961" s="72" t="s">
        <v>55</v>
      </c>
      <c r="F11961" s="73">
        <v>7428791</v>
      </c>
      <c r="G11961" s="72" t="s">
        <v>16</v>
      </c>
      <c r="H11961" s="72" t="s">
        <v>17</v>
      </c>
      <c r="I11961" s="72" t="s">
        <v>18</v>
      </c>
      <c r="J11961" s="72" t="s">
        <v>19</v>
      </c>
      <c r="K11961" s="72" t="s">
        <v>25</v>
      </c>
      <c r="L11961" s="72" t="s">
        <v>52</v>
      </c>
      <c r="M11961" s="72" t="s">
        <v>57</v>
      </c>
    </row>
    <row r="11962" spans="2:13" x14ac:dyDescent="0.25">
      <c r="B11962" s="72" t="s">
        <v>12</v>
      </c>
      <c r="C11962" s="72" t="s">
        <v>13</v>
      </c>
      <c r="D11962" s="72" t="s">
        <v>14</v>
      </c>
      <c r="E11962" s="72" t="s">
        <v>144</v>
      </c>
      <c r="F11962" s="73">
        <v>384299</v>
      </c>
      <c r="G11962" s="72" t="s">
        <v>16</v>
      </c>
      <c r="H11962" s="72" t="s">
        <v>24</v>
      </c>
      <c r="I11962" s="72" t="s">
        <v>18</v>
      </c>
      <c r="J11962" s="72" t="s">
        <v>19</v>
      </c>
      <c r="K11962" s="72" t="s">
        <v>96</v>
      </c>
      <c r="L11962" s="72" t="s">
        <v>298</v>
      </c>
      <c r="M11962" s="72" t="s">
        <v>184</v>
      </c>
    </row>
    <row r="11963" spans="2:13" x14ac:dyDescent="0.25">
      <c r="B11963" s="72" t="s">
        <v>12</v>
      </c>
      <c r="C11963" s="72" t="s">
        <v>13</v>
      </c>
      <c r="D11963" s="72" t="s">
        <v>14</v>
      </c>
      <c r="E11963" s="72" t="s">
        <v>41</v>
      </c>
      <c r="F11963" s="73">
        <v>-769</v>
      </c>
      <c r="G11963" s="72" t="s">
        <v>16</v>
      </c>
      <c r="H11963" s="72" t="s">
        <v>24</v>
      </c>
      <c r="I11963" s="72" t="s">
        <v>18</v>
      </c>
      <c r="J11963" s="72" t="s">
        <v>19</v>
      </c>
      <c r="K11963" s="72" t="s">
        <v>117</v>
      </c>
      <c r="L11963" s="72" t="s">
        <v>545</v>
      </c>
      <c r="M11963" s="72"/>
    </row>
    <row r="11964" spans="2:13" x14ac:dyDescent="0.25">
      <c r="B11964" s="72" t="s">
        <v>12</v>
      </c>
      <c r="C11964" s="72" t="s">
        <v>13</v>
      </c>
      <c r="D11964" s="72" t="s">
        <v>14</v>
      </c>
      <c r="E11964" s="72" t="s">
        <v>30</v>
      </c>
      <c r="F11964" s="73">
        <v>-807</v>
      </c>
      <c r="G11964" s="72" t="s">
        <v>16</v>
      </c>
      <c r="H11964" s="72" t="s">
        <v>17</v>
      </c>
      <c r="I11964" s="72" t="s">
        <v>48</v>
      </c>
      <c r="J11964" s="72" t="s">
        <v>19</v>
      </c>
      <c r="K11964" s="72" t="s">
        <v>49</v>
      </c>
      <c r="L11964" s="72" t="s">
        <v>253</v>
      </c>
      <c r="M11964" s="72"/>
    </row>
    <row r="11965" spans="2:13" x14ac:dyDescent="0.25">
      <c r="B11965" s="72" t="s">
        <v>12</v>
      </c>
      <c r="C11965" s="72" t="s">
        <v>13</v>
      </c>
      <c r="D11965" s="72" t="s">
        <v>14</v>
      </c>
      <c r="E11965" s="72" t="s">
        <v>55</v>
      </c>
      <c r="F11965" s="73">
        <v>6074074</v>
      </c>
      <c r="G11965" s="72" t="s">
        <v>16</v>
      </c>
      <c r="H11965" s="72" t="s">
        <v>17</v>
      </c>
      <c r="I11965" s="72" t="s">
        <v>48</v>
      </c>
      <c r="J11965" s="72" t="s">
        <v>19</v>
      </c>
      <c r="K11965" s="72" t="s">
        <v>49</v>
      </c>
      <c r="L11965" s="72" t="s">
        <v>82</v>
      </c>
      <c r="M11965" s="72" t="s">
        <v>47</v>
      </c>
    </row>
    <row r="11966" spans="2:13" x14ac:dyDescent="0.25">
      <c r="B11966" s="72" t="s">
        <v>12</v>
      </c>
      <c r="C11966" s="72" t="s">
        <v>13</v>
      </c>
      <c r="D11966" s="72" t="s">
        <v>14</v>
      </c>
      <c r="E11966" s="72" t="s">
        <v>81</v>
      </c>
      <c r="F11966" s="73">
        <v>13018</v>
      </c>
      <c r="G11966" s="72" t="s">
        <v>16</v>
      </c>
      <c r="H11966" s="72" t="s">
        <v>24</v>
      </c>
      <c r="I11966" s="72" t="s">
        <v>18</v>
      </c>
      <c r="J11966" s="72" t="s">
        <v>19</v>
      </c>
      <c r="K11966" s="72" t="s">
        <v>63</v>
      </c>
      <c r="L11966" s="72" t="s">
        <v>562</v>
      </c>
      <c r="M11966" s="72" t="s">
        <v>112</v>
      </c>
    </row>
    <row r="11967" spans="2:13" x14ac:dyDescent="0.25">
      <c r="B11967" s="72" t="s">
        <v>12</v>
      </c>
      <c r="C11967" s="72" t="s">
        <v>13</v>
      </c>
      <c r="D11967" s="72" t="s">
        <v>14</v>
      </c>
      <c r="E11967" s="72" t="s">
        <v>79</v>
      </c>
      <c r="F11967" s="73">
        <v>-843</v>
      </c>
      <c r="G11967" s="72" t="s">
        <v>16</v>
      </c>
      <c r="H11967" s="72" t="s">
        <v>17</v>
      </c>
      <c r="I11967" s="72" t="s">
        <v>18</v>
      </c>
      <c r="J11967" s="72" t="s">
        <v>19</v>
      </c>
      <c r="K11967" s="72" t="s">
        <v>20</v>
      </c>
      <c r="L11967" s="72" t="s">
        <v>620</v>
      </c>
      <c r="M11967" s="72"/>
    </row>
    <row r="11968" spans="2:13" x14ac:dyDescent="0.25">
      <c r="B11968" s="72" t="s">
        <v>12</v>
      </c>
      <c r="C11968" s="72" t="s">
        <v>13</v>
      </c>
      <c r="D11968" s="72" t="s">
        <v>14</v>
      </c>
      <c r="E11968" s="72" t="s">
        <v>228</v>
      </c>
      <c r="F11968" s="73">
        <v>16781</v>
      </c>
      <c r="G11968" s="72" t="s">
        <v>16</v>
      </c>
      <c r="H11968" s="72" t="s">
        <v>24</v>
      </c>
      <c r="I11968" s="72" t="s">
        <v>18</v>
      </c>
      <c r="J11968" s="72" t="s">
        <v>19</v>
      </c>
      <c r="K11968" s="72" t="s">
        <v>37</v>
      </c>
      <c r="L11968" s="72" t="s">
        <v>352</v>
      </c>
      <c r="M11968" s="72" t="s">
        <v>67</v>
      </c>
    </row>
    <row r="11969" spans="2:13" x14ac:dyDescent="0.25">
      <c r="B11969" s="72" t="s">
        <v>12</v>
      </c>
      <c r="C11969" s="72" t="s">
        <v>13</v>
      </c>
      <c r="D11969" s="72" t="s">
        <v>14</v>
      </c>
      <c r="E11969" s="72" t="s">
        <v>36</v>
      </c>
      <c r="F11969" s="73">
        <v>31367</v>
      </c>
      <c r="G11969" s="72" t="s">
        <v>16</v>
      </c>
      <c r="H11969" s="72" t="s">
        <v>24</v>
      </c>
      <c r="I11969" s="72" t="s">
        <v>18</v>
      </c>
      <c r="J11969" s="72" t="s">
        <v>19</v>
      </c>
      <c r="K11969" s="72" t="s">
        <v>75</v>
      </c>
      <c r="L11969" s="72" t="s">
        <v>503</v>
      </c>
      <c r="M11969" s="72" t="s">
        <v>57</v>
      </c>
    </row>
    <row r="11970" spans="2:13" x14ac:dyDescent="0.25">
      <c r="B11970" s="72" t="s">
        <v>12</v>
      </c>
      <c r="C11970" s="72" t="s">
        <v>13</v>
      </c>
      <c r="D11970" s="72" t="s">
        <v>14</v>
      </c>
      <c r="E11970" s="72" t="s">
        <v>70</v>
      </c>
      <c r="F11970" s="73">
        <v>389976</v>
      </c>
      <c r="G11970" s="72" t="s">
        <v>16</v>
      </c>
      <c r="H11970" s="72" t="s">
        <v>24</v>
      </c>
      <c r="I11970" s="72" t="s">
        <v>18</v>
      </c>
      <c r="J11970" s="72" t="s">
        <v>19</v>
      </c>
      <c r="K11970" s="72" t="s">
        <v>63</v>
      </c>
      <c r="L11970" s="72" t="s">
        <v>515</v>
      </c>
      <c r="M11970" s="72" t="s">
        <v>243</v>
      </c>
    </row>
    <row r="11971" spans="2:13" x14ac:dyDescent="0.25">
      <c r="B11971" s="72" t="s">
        <v>12</v>
      </c>
      <c r="C11971" s="72" t="s">
        <v>13</v>
      </c>
      <c r="D11971" s="72" t="s">
        <v>14</v>
      </c>
      <c r="E11971" s="72" t="s">
        <v>55</v>
      </c>
      <c r="F11971" s="73">
        <v>120400</v>
      </c>
      <c r="G11971" s="72" t="s">
        <v>16</v>
      </c>
      <c r="H11971" s="72" t="s">
        <v>24</v>
      </c>
      <c r="I11971" s="72" t="s">
        <v>18</v>
      </c>
      <c r="J11971" s="72" t="s">
        <v>19</v>
      </c>
      <c r="K11971" s="72" t="s">
        <v>205</v>
      </c>
      <c r="L11971" s="72" t="s">
        <v>404</v>
      </c>
      <c r="M11971" s="72" t="s">
        <v>29</v>
      </c>
    </row>
    <row r="11972" spans="2:13" x14ac:dyDescent="0.25">
      <c r="B11972" s="72" t="s">
        <v>12</v>
      </c>
      <c r="C11972" s="72" t="s">
        <v>13</v>
      </c>
      <c r="D11972" s="72" t="s">
        <v>14</v>
      </c>
      <c r="E11972" s="72" t="s">
        <v>39</v>
      </c>
      <c r="F11972" s="73">
        <v>-65658</v>
      </c>
      <c r="G11972" s="72" t="s">
        <v>16</v>
      </c>
      <c r="H11972" s="72" t="s">
        <v>24</v>
      </c>
      <c r="I11972" s="72" t="s">
        <v>18</v>
      </c>
      <c r="J11972" s="72" t="s">
        <v>19</v>
      </c>
      <c r="K11972" s="72" t="s">
        <v>37</v>
      </c>
      <c r="L11972" s="72" t="s">
        <v>54</v>
      </c>
      <c r="M11972" s="72"/>
    </row>
    <row r="11973" spans="2:13" x14ac:dyDescent="0.25">
      <c r="B11973" s="72" t="s">
        <v>12</v>
      </c>
      <c r="C11973" s="72" t="s">
        <v>13</v>
      </c>
      <c r="D11973" s="72" t="s">
        <v>14</v>
      </c>
      <c r="E11973" s="72" t="s">
        <v>33</v>
      </c>
      <c r="F11973" s="73">
        <v>147845</v>
      </c>
      <c r="G11973" s="72" t="s">
        <v>16</v>
      </c>
      <c r="H11973" s="72" t="s">
        <v>24</v>
      </c>
      <c r="I11973" s="72" t="s">
        <v>18</v>
      </c>
      <c r="J11973" s="72" t="s">
        <v>19</v>
      </c>
      <c r="K11973" s="72" t="s">
        <v>49</v>
      </c>
      <c r="L11973" s="72" t="s">
        <v>105</v>
      </c>
      <c r="M11973" s="72" t="s">
        <v>57</v>
      </c>
    </row>
    <row r="11974" spans="2:13" x14ac:dyDescent="0.25">
      <c r="B11974" s="72" t="s">
        <v>12</v>
      </c>
      <c r="C11974" s="72" t="s">
        <v>13</v>
      </c>
      <c r="D11974" s="72" t="s">
        <v>14</v>
      </c>
      <c r="E11974" s="72" t="s">
        <v>68</v>
      </c>
      <c r="F11974" s="73">
        <v>-193953</v>
      </c>
      <c r="G11974" s="72" t="s">
        <v>16</v>
      </c>
      <c r="H11974" s="72" t="s">
        <v>24</v>
      </c>
      <c r="I11974" s="72" t="s">
        <v>18</v>
      </c>
      <c r="J11974" s="72" t="s">
        <v>19</v>
      </c>
      <c r="K11974" s="72" t="s">
        <v>37</v>
      </c>
      <c r="L11974" s="72" t="s">
        <v>175</v>
      </c>
      <c r="M11974" s="72"/>
    </row>
    <row r="11975" spans="2:13" x14ac:dyDescent="0.25">
      <c r="B11975" s="72" t="s">
        <v>12</v>
      </c>
      <c r="C11975" s="72" t="s">
        <v>13</v>
      </c>
      <c r="D11975" s="72" t="s">
        <v>14</v>
      </c>
      <c r="E11975" s="72" t="s">
        <v>81</v>
      </c>
      <c r="F11975" s="73">
        <v>413466</v>
      </c>
      <c r="G11975" s="72" t="s">
        <v>16</v>
      </c>
      <c r="H11975" s="72" t="s">
        <v>17</v>
      </c>
      <c r="I11975" s="72" t="s">
        <v>18</v>
      </c>
      <c r="J11975" s="72" t="s">
        <v>19</v>
      </c>
      <c r="K11975" s="72" t="s">
        <v>25</v>
      </c>
      <c r="L11975" s="72" t="s">
        <v>621</v>
      </c>
      <c r="M11975" s="72" t="s">
        <v>29</v>
      </c>
    </row>
    <row r="11976" spans="2:13" x14ac:dyDescent="0.25">
      <c r="B11976" s="72" t="s">
        <v>12</v>
      </c>
      <c r="C11976" s="72" t="s">
        <v>13</v>
      </c>
      <c r="D11976" s="72" t="s">
        <v>14</v>
      </c>
      <c r="E11976" s="72" t="s">
        <v>613</v>
      </c>
      <c r="F11976" s="73">
        <v>46549412</v>
      </c>
      <c r="G11976" s="72" t="s">
        <v>16</v>
      </c>
      <c r="H11976" s="72" t="s">
        <v>24</v>
      </c>
      <c r="I11976" s="72" t="s">
        <v>18</v>
      </c>
      <c r="J11976" s="72" t="s">
        <v>19</v>
      </c>
      <c r="K11976" s="72"/>
      <c r="L11976" s="72"/>
      <c r="M11976" s="72" t="s">
        <v>530</v>
      </c>
    </row>
    <row r="11977" spans="2:13" x14ac:dyDescent="0.25">
      <c r="B11977" s="72" t="s">
        <v>12</v>
      </c>
      <c r="C11977" s="72" t="s">
        <v>13</v>
      </c>
      <c r="D11977" s="72" t="s">
        <v>14</v>
      </c>
      <c r="E11977" s="72" t="s">
        <v>123</v>
      </c>
      <c r="F11977" s="73">
        <v>-282</v>
      </c>
      <c r="G11977" s="72" t="s">
        <v>16</v>
      </c>
      <c r="H11977" s="72" t="s">
        <v>17</v>
      </c>
      <c r="I11977" s="72" t="s">
        <v>18</v>
      </c>
      <c r="J11977" s="72" t="s">
        <v>19</v>
      </c>
      <c r="K11977" s="72" t="s">
        <v>37</v>
      </c>
      <c r="L11977" s="72" t="s">
        <v>509</v>
      </c>
      <c r="M11977" s="72"/>
    </row>
    <row r="11978" spans="2:13" x14ac:dyDescent="0.25">
      <c r="B11978" s="72" t="s">
        <v>12</v>
      </c>
      <c r="C11978" s="72" t="s">
        <v>13</v>
      </c>
      <c r="D11978" s="72" t="s">
        <v>14</v>
      </c>
      <c r="E11978" s="72" t="s">
        <v>300</v>
      </c>
      <c r="F11978" s="73">
        <v>408</v>
      </c>
      <c r="G11978" s="72" t="s">
        <v>16</v>
      </c>
      <c r="H11978" s="72" t="s">
        <v>24</v>
      </c>
      <c r="I11978" s="72" t="s">
        <v>18</v>
      </c>
      <c r="J11978" s="72" t="s">
        <v>19</v>
      </c>
      <c r="K11978" s="72" t="s">
        <v>37</v>
      </c>
      <c r="L11978" s="72" t="s">
        <v>310</v>
      </c>
      <c r="M11978" s="72" t="s">
        <v>302</v>
      </c>
    </row>
    <row r="11979" spans="2:13" x14ac:dyDescent="0.25">
      <c r="B11979" s="72" t="s">
        <v>12</v>
      </c>
      <c r="C11979" s="72" t="s">
        <v>13</v>
      </c>
      <c r="D11979" s="72" t="s">
        <v>14</v>
      </c>
      <c r="E11979" s="72" t="s">
        <v>83</v>
      </c>
      <c r="F11979" s="73">
        <v>2165</v>
      </c>
      <c r="G11979" s="72" t="s">
        <v>16</v>
      </c>
      <c r="H11979" s="72" t="s">
        <v>17</v>
      </c>
      <c r="I11979" s="72" t="s">
        <v>48</v>
      </c>
      <c r="J11979" s="72" t="s">
        <v>19</v>
      </c>
      <c r="K11979" s="72" t="s">
        <v>49</v>
      </c>
      <c r="L11979" s="72" t="s">
        <v>73</v>
      </c>
      <c r="M11979" s="72"/>
    </row>
    <row r="11980" spans="2:13" x14ac:dyDescent="0.25">
      <c r="B11980" s="72" t="s">
        <v>12</v>
      </c>
      <c r="C11980" s="72" t="s">
        <v>13</v>
      </c>
      <c r="D11980" s="72" t="s">
        <v>14</v>
      </c>
      <c r="E11980" s="72" t="s">
        <v>94</v>
      </c>
      <c r="F11980" s="73">
        <v>8739</v>
      </c>
      <c r="G11980" s="72" t="s">
        <v>16</v>
      </c>
      <c r="H11980" s="72" t="s">
        <v>24</v>
      </c>
      <c r="I11980" s="72" t="s">
        <v>18</v>
      </c>
      <c r="J11980" s="72" t="s">
        <v>19</v>
      </c>
      <c r="K11980" s="72" t="s">
        <v>157</v>
      </c>
      <c r="L11980" s="72" t="s">
        <v>170</v>
      </c>
      <c r="M11980" s="72"/>
    </row>
    <row r="11981" spans="2:13" x14ac:dyDescent="0.25">
      <c r="B11981" s="72" t="s">
        <v>12</v>
      </c>
      <c r="C11981" s="72" t="s">
        <v>13</v>
      </c>
      <c r="D11981" s="72" t="s">
        <v>14</v>
      </c>
      <c r="E11981" s="72" t="s">
        <v>51</v>
      </c>
      <c r="F11981" s="73">
        <v>4864951</v>
      </c>
      <c r="G11981" s="72" t="s">
        <v>16</v>
      </c>
      <c r="H11981" s="72" t="s">
        <v>24</v>
      </c>
      <c r="I11981" s="72" t="s">
        <v>18</v>
      </c>
      <c r="J11981" s="72" t="s">
        <v>19</v>
      </c>
      <c r="K11981" s="72" t="s">
        <v>43</v>
      </c>
      <c r="L11981" s="72" t="s">
        <v>336</v>
      </c>
      <c r="M11981" s="72"/>
    </row>
    <row r="11982" spans="2:13" x14ac:dyDescent="0.25">
      <c r="B11982" s="72" t="s">
        <v>12</v>
      </c>
      <c r="C11982" s="72" t="s">
        <v>13</v>
      </c>
      <c r="D11982" s="72" t="s">
        <v>14</v>
      </c>
      <c r="E11982" s="72" t="s">
        <v>23</v>
      </c>
      <c r="F11982" s="73">
        <v>-5125</v>
      </c>
      <c r="G11982" s="72" t="s">
        <v>16</v>
      </c>
      <c r="H11982" s="72" t="s">
        <v>24</v>
      </c>
      <c r="I11982" s="72" t="s">
        <v>18</v>
      </c>
      <c r="J11982" s="72" t="s">
        <v>19</v>
      </c>
      <c r="K11982" s="72" t="s">
        <v>25</v>
      </c>
      <c r="L11982" s="72" t="s">
        <v>406</v>
      </c>
      <c r="M11982" s="72"/>
    </row>
    <row r="11983" spans="2:13" x14ac:dyDescent="0.25">
      <c r="B11983" s="72" t="s">
        <v>12</v>
      </c>
      <c r="C11983" s="72" t="s">
        <v>13</v>
      </c>
      <c r="D11983" s="72" t="s">
        <v>14</v>
      </c>
      <c r="E11983" s="72" t="s">
        <v>36</v>
      </c>
      <c r="F11983" s="73">
        <v>2370528</v>
      </c>
      <c r="G11983" s="72" t="s">
        <v>16</v>
      </c>
      <c r="H11983" s="72" t="s">
        <v>24</v>
      </c>
      <c r="I11983" s="72" t="s">
        <v>18</v>
      </c>
      <c r="J11983" s="72" t="s">
        <v>19</v>
      </c>
      <c r="K11983" s="72" t="s">
        <v>37</v>
      </c>
      <c r="L11983" s="72" t="s">
        <v>635</v>
      </c>
      <c r="M11983" s="72" t="s">
        <v>29</v>
      </c>
    </row>
    <row r="11984" spans="2:13" x14ac:dyDescent="0.25">
      <c r="B11984" s="72" t="s">
        <v>12</v>
      </c>
      <c r="C11984" s="72" t="s">
        <v>13</v>
      </c>
      <c r="D11984" s="72" t="s">
        <v>14</v>
      </c>
      <c r="E11984" s="72" t="s">
        <v>70</v>
      </c>
      <c r="F11984" s="73">
        <v>153570</v>
      </c>
      <c r="G11984" s="72" t="s">
        <v>16</v>
      </c>
      <c r="H11984" s="72" t="s">
        <v>24</v>
      </c>
      <c r="I11984" s="72" t="s">
        <v>18</v>
      </c>
      <c r="J11984" s="72" t="s">
        <v>19</v>
      </c>
      <c r="K11984" s="72" t="s">
        <v>49</v>
      </c>
      <c r="L11984" s="72" t="s">
        <v>246</v>
      </c>
      <c r="M11984" s="72" t="s">
        <v>303</v>
      </c>
    </row>
    <row r="11985" spans="2:13" x14ac:dyDescent="0.25">
      <c r="B11985" s="72" t="s">
        <v>12</v>
      </c>
      <c r="C11985" s="72" t="s">
        <v>13</v>
      </c>
      <c r="D11985" s="72" t="s">
        <v>14</v>
      </c>
      <c r="E11985" s="72" t="s">
        <v>94</v>
      </c>
      <c r="F11985" s="73">
        <v>83</v>
      </c>
      <c r="G11985" s="72" t="s">
        <v>269</v>
      </c>
      <c r="H11985" s="72" t="s">
        <v>24</v>
      </c>
      <c r="I11985" s="72" t="s">
        <v>18</v>
      </c>
      <c r="J11985" s="72" t="s">
        <v>405</v>
      </c>
      <c r="K11985" s="72" t="s">
        <v>96</v>
      </c>
      <c r="L11985" s="72" t="s">
        <v>162</v>
      </c>
      <c r="M11985" s="72"/>
    </row>
    <row r="11986" spans="2:13" x14ac:dyDescent="0.25">
      <c r="B11986" s="72" t="s">
        <v>12</v>
      </c>
      <c r="C11986" s="72" t="s">
        <v>13</v>
      </c>
      <c r="D11986" s="72" t="s">
        <v>14</v>
      </c>
      <c r="E11986" s="72" t="s">
        <v>85</v>
      </c>
      <c r="F11986" s="73">
        <v>313977</v>
      </c>
      <c r="G11986" s="72" t="s">
        <v>16</v>
      </c>
      <c r="H11986" s="72" t="s">
        <v>24</v>
      </c>
      <c r="I11986" s="72" t="s">
        <v>18</v>
      </c>
      <c r="J11986" s="72" t="s">
        <v>19</v>
      </c>
      <c r="K11986" s="72" t="s">
        <v>37</v>
      </c>
      <c r="L11986" s="72" t="s">
        <v>635</v>
      </c>
      <c r="M11986" s="72"/>
    </row>
    <row r="11987" spans="2:13" x14ac:dyDescent="0.25">
      <c r="B11987" s="72" t="s">
        <v>12</v>
      </c>
      <c r="C11987" s="72" t="s">
        <v>13</v>
      </c>
      <c r="D11987" s="72" t="s">
        <v>14</v>
      </c>
      <c r="E11987" s="72" t="s">
        <v>55</v>
      </c>
      <c r="F11987" s="73">
        <v>723277</v>
      </c>
      <c r="G11987" s="72" t="s">
        <v>16</v>
      </c>
      <c r="H11987" s="72" t="s">
        <v>24</v>
      </c>
      <c r="I11987" s="72" t="s">
        <v>18</v>
      </c>
      <c r="J11987" s="72" t="s">
        <v>19</v>
      </c>
      <c r="K11987" s="72" t="s">
        <v>130</v>
      </c>
      <c r="L11987" s="72" t="s">
        <v>576</v>
      </c>
      <c r="M11987" s="72" t="s">
        <v>112</v>
      </c>
    </row>
    <row r="11988" spans="2:13" x14ac:dyDescent="0.25">
      <c r="B11988" s="72" t="s">
        <v>12</v>
      </c>
      <c r="C11988" s="72" t="s">
        <v>13</v>
      </c>
      <c r="D11988" s="72" t="s">
        <v>14</v>
      </c>
      <c r="E11988" s="72" t="s">
        <v>27</v>
      </c>
      <c r="F11988" s="73">
        <v>292355</v>
      </c>
      <c r="G11988" s="72" t="s">
        <v>16</v>
      </c>
      <c r="H11988" s="72" t="s">
        <v>24</v>
      </c>
      <c r="I11988" s="72" t="s">
        <v>18</v>
      </c>
      <c r="J11988" s="72" t="s">
        <v>19</v>
      </c>
      <c r="K11988" s="72" t="s">
        <v>20</v>
      </c>
      <c r="L11988" s="72" t="s">
        <v>534</v>
      </c>
      <c r="M11988" s="72" t="s">
        <v>57</v>
      </c>
    </row>
    <row r="11989" spans="2:13" x14ac:dyDescent="0.25">
      <c r="B11989" s="72" t="s">
        <v>12</v>
      </c>
      <c r="C11989" s="72" t="s">
        <v>13</v>
      </c>
      <c r="D11989" s="72" t="s">
        <v>14</v>
      </c>
      <c r="E11989" s="72" t="s">
        <v>79</v>
      </c>
      <c r="F11989" s="73">
        <v>-50766</v>
      </c>
      <c r="G11989" s="72" t="s">
        <v>16</v>
      </c>
      <c r="H11989" s="72" t="s">
        <v>24</v>
      </c>
      <c r="I11989" s="72" t="s">
        <v>18</v>
      </c>
      <c r="J11989" s="72" t="s">
        <v>19</v>
      </c>
      <c r="K11989" s="72" t="s">
        <v>25</v>
      </c>
      <c r="L11989" s="72" t="s">
        <v>128</v>
      </c>
      <c r="M11989" s="72"/>
    </row>
    <row r="11990" spans="2:13" x14ac:dyDescent="0.25">
      <c r="B11990" s="72" t="s">
        <v>12</v>
      </c>
      <c r="C11990" s="72" t="s">
        <v>13</v>
      </c>
      <c r="D11990" s="72" t="s">
        <v>14</v>
      </c>
      <c r="E11990" s="72" t="s">
        <v>256</v>
      </c>
      <c r="F11990" s="73">
        <v>-525</v>
      </c>
      <c r="G11990" s="72" t="s">
        <v>16</v>
      </c>
      <c r="H11990" s="72" t="s">
        <v>24</v>
      </c>
      <c r="I11990" s="72" t="s">
        <v>18</v>
      </c>
      <c r="J11990" s="72" t="s">
        <v>19</v>
      </c>
      <c r="K11990" s="72" t="s">
        <v>99</v>
      </c>
      <c r="L11990" s="72" t="s">
        <v>543</v>
      </c>
      <c r="M11990" s="72"/>
    </row>
    <row r="11991" spans="2:13" x14ac:dyDescent="0.25">
      <c r="B11991" s="72" t="s">
        <v>12</v>
      </c>
      <c r="C11991" s="72" t="s">
        <v>13</v>
      </c>
      <c r="D11991" s="72" t="s">
        <v>14</v>
      </c>
      <c r="E11991" s="72" t="s">
        <v>79</v>
      </c>
      <c r="F11991" s="73">
        <v>-1387</v>
      </c>
      <c r="G11991" s="72" t="s">
        <v>16</v>
      </c>
      <c r="H11991" s="72" t="s">
        <v>17</v>
      </c>
      <c r="I11991" s="72" t="s">
        <v>18</v>
      </c>
      <c r="J11991" s="72" t="s">
        <v>19</v>
      </c>
      <c r="K11991" s="72" t="s">
        <v>49</v>
      </c>
      <c r="L11991" s="72" t="s">
        <v>288</v>
      </c>
      <c r="M11991" s="72"/>
    </row>
    <row r="11992" spans="2:13" x14ac:dyDescent="0.25">
      <c r="B11992" s="72" t="s">
        <v>12</v>
      </c>
      <c r="C11992" s="72" t="s">
        <v>13</v>
      </c>
      <c r="D11992" s="72" t="s">
        <v>14</v>
      </c>
      <c r="E11992" s="72" t="s">
        <v>41</v>
      </c>
      <c r="F11992" s="73">
        <v>-242</v>
      </c>
      <c r="G11992" s="72" t="s">
        <v>16</v>
      </c>
      <c r="H11992" s="72" t="s">
        <v>24</v>
      </c>
      <c r="I11992" s="72" t="s">
        <v>18</v>
      </c>
      <c r="J11992" s="72" t="s">
        <v>19</v>
      </c>
      <c r="K11992" s="72" t="s">
        <v>20</v>
      </c>
      <c r="L11992" s="72" t="s">
        <v>148</v>
      </c>
      <c r="M11992" s="72"/>
    </row>
    <row r="11993" spans="2:13" x14ac:dyDescent="0.25">
      <c r="B11993" s="72" t="s">
        <v>12</v>
      </c>
      <c r="C11993" s="72" t="s">
        <v>13</v>
      </c>
      <c r="D11993" s="72" t="s">
        <v>14</v>
      </c>
      <c r="E11993" s="72" t="s">
        <v>45</v>
      </c>
      <c r="F11993" s="73">
        <v>51</v>
      </c>
      <c r="G11993" s="72" t="s">
        <v>16</v>
      </c>
      <c r="H11993" s="72" t="s">
        <v>24</v>
      </c>
      <c r="I11993" s="72" t="s">
        <v>18</v>
      </c>
      <c r="J11993" s="72" t="s">
        <v>19</v>
      </c>
      <c r="K11993" s="72" t="s">
        <v>25</v>
      </c>
      <c r="L11993" s="72" t="s">
        <v>423</v>
      </c>
      <c r="M11993" s="72" t="s">
        <v>302</v>
      </c>
    </row>
    <row r="11994" spans="2:13" x14ac:dyDescent="0.25">
      <c r="B11994" s="72" t="s">
        <v>12</v>
      </c>
      <c r="C11994" s="72" t="s">
        <v>13</v>
      </c>
      <c r="D11994" s="72" t="s">
        <v>14</v>
      </c>
      <c r="E11994" s="72" t="s">
        <v>476</v>
      </c>
      <c r="F11994" s="73">
        <v>564</v>
      </c>
      <c r="G11994" s="72" t="s">
        <v>269</v>
      </c>
      <c r="H11994" s="72" t="s">
        <v>24</v>
      </c>
      <c r="I11994" s="72" t="s">
        <v>18</v>
      </c>
      <c r="J11994" s="72" t="s">
        <v>19</v>
      </c>
      <c r="K11994" s="72"/>
      <c r="L11994" s="72"/>
      <c r="M11994" s="72" t="s">
        <v>112</v>
      </c>
    </row>
    <row r="11995" spans="2:13" x14ac:dyDescent="0.25">
      <c r="B11995" s="72" t="s">
        <v>12</v>
      </c>
      <c r="C11995" s="72" t="s">
        <v>13</v>
      </c>
      <c r="D11995" s="72" t="s">
        <v>14</v>
      </c>
      <c r="E11995" s="72" t="s">
        <v>27</v>
      </c>
      <c r="F11995" s="73">
        <v>4982</v>
      </c>
      <c r="G11995" s="72" t="s">
        <v>16</v>
      </c>
      <c r="H11995" s="72" t="s">
        <v>17</v>
      </c>
      <c r="I11995" s="72" t="s">
        <v>18</v>
      </c>
      <c r="J11995" s="72" t="s">
        <v>19</v>
      </c>
      <c r="K11995" s="72" t="s">
        <v>37</v>
      </c>
      <c r="L11995" s="72" t="s">
        <v>113</v>
      </c>
      <c r="M11995" s="72" t="s">
        <v>47</v>
      </c>
    </row>
    <row r="11996" spans="2:13" x14ac:dyDescent="0.25">
      <c r="B11996" s="72" t="s">
        <v>12</v>
      </c>
      <c r="C11996" s="72" t="s">
        <v>13</v>
      </c>
      <c r="D11996" s="72" t="s">
        <v>14</v>
      </c>
      <c r="E11996" s="72" t="s">
        <v>23</v>
      </c>
      <c r="F11996" s="73">
        <v>-1066913</v>
      </c>
      <c r="G11996" s="72" t="s">
        <v>16</v>
      </c>
      <c r="H11996" s="72" t="s">
        <v>24</v>
      </c>
      <c r="I11996" s="72" t="s">
        <v>18</v>
      </c>
      <c r="J11996" s="72" t="s">
        <v>19</v>
      </c>
      <c r="K11996" s="72" t="s">
        <v>25</v>
      </c>
      <c r="L11996" s="72" t="s">
        <v>265</v>
      </c>
      <c r="M11996" s="72"/>
    </row>
    <row r="11997" spans="2:13" x14ac:dyDescent="0.25">
      <c r="B11997" s="72" t="s">
        <v>12</v>
      </c>
      <c r="C11997" s="72" t="s">
        <v>13</v>
      </c>
      <c r="D11997" s="72" t="s">
        <v>14</v>
      </c>
      <c r="E11997" s="72" t="s">
        <v>55</v>
      </c>
      <c r="F11997" s="73">
        <v>955178</v>
      </c>
      <c r="G11997" s="72" t="s">
        <v>16</v>
      </c>
      <c r="H11997" s="72" t="s">
        <v>17</v>
      </c>
      <c r="I11997" s="72" t="s">
        <v>18</v>
      </c>
      <c r="J11997" s="72" t="s">
        <v>19</v>
      </c>
      <c r="K11997" s="72" t="s">
        <v>25</v>
      </c>
      <c r="L11997" s="72" t="s">
        <v>283</v>
      </c>
      <c r="M11997" s="72" t="s">
        <v>35</v>
      </c>
    </row>
    <row r="11998" spans="2:13" x14ac:dyDescent="0.25">
      <c r="B11998" s="72" t="s">
        <v>12</v>
      </c>
      <c r="C11998" s="72" t="s">
        <v>13</v>
      </c>
      <c r="D11998" s="72" t="s">
        <v>14</v>
      </c>
      <c r="E11998" s="72" t="s">
        <v>256</v>
      </c>
      <c r="F11998" s="73">
        <v>-74111</v>
      </c>
      <c r="G11998" s="72" t="s">
        <v>16</v>
      </c>
      <c r="H11998" s="72" t="s">
        <v>17</v>
      </c>
      <c r="I11998" s="72" t="s">
        <v>18</v>
      </c>
      <c r="J11998" s="72" t="s">
        <v>19</v>
      </c>
      <c r="K11998" s="72" t="s">
        <v>25</v>
      </c>
      <c r="L11998" s="72" t="s">
        <v>191</v>
      </c>
      <c r="M11998" s="72"/>
    </row>
    <row r="11999" spans="2:13" x14ac:dyDescent="0.25">
      <c r="B11999" s="72" t="s">
        <v>12</v>
      </c>
      <c r="C11999" s="72" t="s">
        <v>13</v>
      </c>
      <c r="D11999" s="72" t="s">
        <v>14</v>
      </c>
      <c r="E11999" s="72" t="s">
        <v>83</v>
      </c>
      <c r="F11999" s="73">
        <v>4</v>
      </c>
      <c r="G11999" s="72" t="s">
        <v>16</v>
      </c>
      <c r="H11999" s="72" t="s">
        <v>24</v>
      </c>
      <c r="I11999" s="72" t="s">
        <v>48</v>
      </c>
      <c r="J11999" s="72" t="s">
        <v>19</v>
      </c>
      <c r="K11999" s="72" t="s">
        <v>49</v>
      </c>
      <c r="L11999" s="72" t="s">
        <v>73</v>
      </c>
      <c r="M11999" s="72"/>
    </row>
    <row r="12000" spans="2:13" x14ac:dyDescent="0.25">
      <c r="B12000" s="72" t="s">
        <v>12</v>
      </c>
      <c r="C12000" s="72" t="s">
        <v>13</v>
      </c>
      <c r="D12000" s="72" t="s">
        <v>14</v>
      </c>
      <c r="E12000" s="72" t="s">
        <v>79</v>
      </c>
      <c r="F12000" s="73">
        <v>-13105</v>
      </c>
      <c r="G12000" s="72" t="s">
        <v>16</v>
      </c>
      <c r="H12000" s="72" t="s">
        <v>24</v>
      </c>
      <c r="I12000" s="72" t="s">
        <v>18</v>
      </c>
      <c r="J12000" s="72" t="s">
        <v>19</v>
      </c>
      <c r="K12000" s="72" t="s">
        <v>49</v>
      </c>
      <c r="L12000" s="72" t="s">
        <v>66</v>
      </c>
      <c r="M12000" s="72"/>
    </row>
    <row r="12001" spans="2:13" x14ac:dyDescent="0.25">
      <c r="B12001" s="72" t="s">
        <v>12</v>
      </c>
      <c r="C12001" s="72" t="s">
        <v>13</v>
      </c>
      <c r="D12001" s="72" t="s">
        <v>14</v>
      </c>
      <c r="E12001" s="72" t="s">
        <v>187</v>
      </c>
      <c r="F12001" s="73">
        <v>551529</v>
      </c>
      <c r="G12001" s="72" t="s">
        <v>16</v>
      </c>
      <c r="H12001" s="72" t="s">
        <v>24</v>
      </c>
      <c r="I12001" s="72" t="s">
        <v>18</v>
      </c>
      <c r="J12001" s="72" t="s">
        <v>19</v>
      </c>
      <c r="K12001" s="72" t="s">
        <v>185</v>
      </c>
      <c r="L12001" s="72" t="s">
        <v>307</v>
      </c>
      <c r="M12001" s="72" t="s">
        <v>112</v>
      </c>
    </row>
    <row r="12002" spans="2:13" x14ac:dyDescent="0.25">
      <c r="B12002" s="72" t="s">
        <v>12</v>
      </c>
      <c r="C12002" s="72" t="s">
        <v>13</v>
      </c>
      <c r="D12002" s="72" t="s">
        <v>14</v>
      </c>
      <c r="E12002" s="72" t="s">
        <v>123</v>
      </c>
      <c r="F12002" s="73">
        <v>-11</v>
      </c>
      <c r="G12002" s="72" t="s">
        <v>16</v>
      </c>
      <c r="H12002" s="72" t="s">
        <v>17</v>
      </c>
      <c r="I12002" s="72" t="s">
        <v>18</v>
      </c>
      <c r="J12002" s="72" t="s">
        <v>19</v>
      </c>
      <c r="K12002" s="72" t="s">
        <v>37</v>
      </c>
      <c r="L12002" s="72" t="s">
        <v>354</v>
      </c>
      <c r="M12002" s="72"/>
    </row>
    <row r="12003" spans="2:13" x14ac:dyDescent="0.25">
      <c r="B12003" s="72" t="s">
        <v>12</v>
      </c>
      <c r="C12003" s="72" t="s">
        <v>13</v>
      </c>
      <c r="D12003" s="72" t="s">
        <v>14</v>
      </c>
      <c r="E12003" s="72" t="s">
        <v>258</v>
      </c>
      <c r="F12003" s="73">
        <v>28835</v>
      </c>
      <c r="G12003" s="72" t="s">
        <v>16</v>
      </c>
      <c r="H12003" s="72" t="s">
        <v>24</v>
      </c>
      <c r="I12003" s="72" t="s">
        <v>18</v>
      </c>
      <c r="J12003" s="72" t="s">
        <v>19</v>
      </c>
      <c r="K12003" s="72" t="s">
        <v>96</v>
      </c>
      <c r="L12003" s="72" t="s">
        <v>460</v>
      </c>
      <c r="M12003" s="72" t="s">
        <v>243</v>
      </c>
    </row>
    <row r="12004" spans="2:13" x14ac:dyDescent="0.25">
      <c r="B12004" s="72" t="s">
        <v>12</v>
      </c>
      <c r="C12004" s="72" t="s">
        <v>13</v>
      </c>
      <c r="D12004" s="72" t="s">
        <v>14</v>
      </c>
      <c r="E12004" s="72" t="s">
        <v>51</v>
      </c>
      <c r="F12004" s="73">
        <v>71</v>
      </c>
      <c r="G12004" s="72" t="s">
        <v>16</v>
      </c>
      <c r="H12004" s="72" t="s">
        <v>24</v>
      </c>
      <c r="I12004" s="72" t="s">
        <v>18</v>
      </c>
      <c r="J12004" s="72" t="s">
        <v>19</v>
      </c>
      <c r="K12004" s="72" t="s">
        <v>25</v>
      </c>
      <c r="L12004" s="72" t="s">
        <v>392</v>
      </c>
      <c r="M12004" s="72"/>
    </row>
    <row r="12005" spans="2:13" x14ac:dyDescent="0.25">
      <c r="B12005" s="72" t="s">
        <v>12</v>
      </c>
      <c r="C12005" s="72" t="s">
        <v>13</v>
      </c>
      <c r="D12005" s="72" t="s">
        <v>14</v>
      </c>
      <c r="E12005" s="72" t="s">
        <v>79</v>
      </c>
      <c r="F12005" s="73">
        <v>-3371</v>
      </c>
      <c r="G12005" s="72" t="s">
        <v>16</v>
      </c>
      <c r="H12005" s="72" t="s">
        <v>24</v>
      </c>
      <c r="I12005" s="72" t="s">
        <v>18</v>
      </c>
      <c r="J12005" s="72" t="s">
        <v>19</v>
      </c>
      <c r="K12005" s="72" t="s">
        <v>25</v>
      </c>
      <c r="L12005" s="72" t="s">
        <v>489</v>
      </c>
      <c r="M12005" s="72"/>
    </row>
    <row r="12006" spans="2:13" x14ac:dyDescent="0.25">
      <c r="B12006" s="72" t="s">
        <v>12</v>
      </c>
      <c r="C12006" s="72" t="s">
        <v>13</v>
      </c>
      <c r="D12006" s="72" t="s">
        <v>14</v>
      </c>
      <c r="E12006" s="72" t="s">
        <v>83</v>
      </c>
      <c r="F12006" s="73">
        <v>112830</v>
      </c>
      <c r="G12006" s="72" t="s">
        <v>16</v>
      </c>
      <c r="H12006" s="72" t="s">
        <v>24</v>
      </c>
      <c r="I12006" s="72" t="s">
        <v>18</v>
      </c>
      <c r="J12006" s="72" t="s">
        <v>19</v>
      </c>
      <c r="K12006" s="72" t="s">
        <v>63</v>
      </c>
      <c r="L12006" s="72" t="s">
        <v>626</v>
      </c>
      <c r="M12006" s="72"/>
    </row>
    <row r="12007" spans="2:13" x14ac:dyDescent="0.25">
      <c r="B12007" s="72" t="s">
        <v>12</v>
      </c>
      <c r="C12007" s="72" t="s">
        <v>13</v>
      </c>
      <c r="D12007" s="72" t="s">
        <v>14</v>
      </c>
      <c r="E12007" s="72" t="s">
        <v>51</v>
      </c>
      <c r="F12007" s="73">
        <v>450726</v>
      </c>
      <c r="G12007" s="72" t="s">
        <v>16</v>
      </c>
      <c r="H12007" s="72" t="s">
        <v>17</v>
      </c>
      <c r="I12007" s="72" t="s">
        <v>18</v>
      </c>
      <c r="J12007" s="72" t="s">
        <v>19</v>
      </c>
      <c r="K12007" s="72" t="s">
        <v>20</v>
      </c>
      <c r="L12007" s="72" t="s">
        <v>34</v>
      </c>
      <c r="M12007" s="72"/>
    </row>
    <row r="12008" spans="2:13" x14ac:dyDescent="0.25">
      <c r="B12008" s="72" t="s">
        <v>12</v>
      </c>
      <c r="C12008" s="72" t="s">
        <v>13</v>
      </c>
      <c r="D12008" s="72" t="s">
        <v>14</v>
      </c>
      <c r="E12008" s="72" t="s">
        <v>83</v>
      </c>
      <c r="F12008" s="73">
        <v>322</v>
      </c>
      <c r="G12008" s="72" t="s">
        <v>16</v>
      </c>
      <c r="H12008" s="72" t="s">
        <v>24</v>
      </c>
      <c r="I12008" s="72" t="s">
        <v>18</v>
      </c>
      <c r="J12008" s="72" t="s">
        <v>628</v>
      </c>
      <c r="K12008" s="72" t="s">
        <v>25</v>
      </c>
      <c r="L12008" s="72" t="s">
        <v>434</v>
      </c>
      <c r="M12008" s="72"/>
    </row>
    <row r="12009" spans="2:13" x14ac:dyDescent="0.25">
      <c r="B12009" s="72" t="s">
        <v>12</v>
      </c>
      <c r="C12009" s="72" t="s">
        <v>13</v>
      </c>
      <c r="D12009" s="72" t="s">
        <v>14</v>
      </c>
      <c r="E12009" s="72" t="s">
        <v>41</v>
      </c>
      <c r="F12009" s="73">
        <v>-9741</v>
      </c>
      <c r="G12009" s="72" t="s">
        <v>16</v>
      </c>
      <c r="H12009" s="72" t="s">
        <v>17</v>
      </c>
      <c r="I12009" s="72" t="s">
        <v>18</v>
      </c>
      <c r="J12009" s="72" t="s">
        <v>19</v>
      </c>
      <c r="K12009" s="72" t="s">
        <v>25</v>
      </c>
      <c r="L12009" s="72" t="s">
        <v>26</v>
      </c>
      <c r="M12009" s="72"/>
    </row>
    <row r="12010" spans="2:13" x14ac:dyDescent="0.25">
      <c r="B12010" s="72" t="s">
        <v>12</v>
      </c>
      <c r="C12010" s="72" t="s">
        <v>13</v>
      </c>
      <c r="D12010" s="72" t="s">
        <v>14</v>
      </c>
      <c r="E12010" s="72" t="s">
        <v>33</v>
      </c>
      <c r="F12010" s="73">
        <v>18169</v>
      </c>
      <c r="G12010" s="72" t="s">
        <v>16</v>
      </c>
      <c r="H12010" s="72" t="s">
        <v>24</v>
      </c>
      <c r="I12010" s="72" t="s">
        <v>18</v>
      </c>
      <c r="J12010" s="72" t="s">
        <v>19</v>
      </c>
      <c r="K12010" s="72" t="s">
        <v>25</v>
      </c>
      <c r="L12010" s="72" t="s">
        <v>347</v>
      </c>
      <c r="M12010" s="72" t="s">
        <v>112</v>
      </c>
    </row>
    <row r="12011" spans="2:13" x14ac:dyDescent="0.25">
      <c r="B12011" s="72" t="s">
        <v>12</v>
      </c>
      <c r="C12011" s="72" t="s">
        <v>13</v>
      </c>
      <c r="D12011" s="72" t="s">
        <v>14</v>
      </c>
      <c r="E12011" s="72" t="s">
        <v>83</v>
      </c>
      <c r="F12011" s="73">
        <v>522155</v>
      </c>
      <c r="G12011" s="72" t="s">
        <v>16</v>
      </c>
      <c r="H12011" s="72" t="s">
        <v>24</v>
      </c>
      <c r="I12011" s="72" t="s">
        <v>18</v>
      </c>
      <c r="J12011" s="72" t="s">
        <v>19</v>
      </c>
      <c r="K12011" s="72" t="s">
        <v>117</v>
      </c>
      <c r="L12011" s="72" t="s">
        <v>196</v>
      </c>
      <c r="M12011" s="72"/>
    </row>
    <row r="12012" spans="2:13" x14ac:dyDescent="0.25">
      <c r="B12012" s="72" t="s">
        <v>12</v>
      </c>
      <c r="C12012" s="72" t="s">
        <v>13</v>
      </c>
      <c r="D12012" s="72" t="s">
        <v>14</v>
      </c>
      <c r="E12012" s="72" t="s">
        <v>65</v>
      </c>
      <c r="F12012" s="73">
        <v>6168</v>
      </c>
      <c r="G12012" s="72" t="s">
        <v>16</v>
      </c>
      <c r="H12012" s="72" t="s">
        <v>24</v>
      </c>
      <c r="I12012" s="72" t="s">
        <v>18</v>
      </c>
      <c r="J12012" s="72" t="s">
        <v>19</v>
      </c>
      <c r="K12012" s="72" t="s">
        <v>63</v>
      </c>
      <c r="L12012" s="72" t="s">
        <v>250</v>
      </c>
      <c r="M12012" s="72" t="s">
        <v>133</v>
      </c>
    </row>
    <row r="12013" spans="2:13" x14ac:dyDescent="0.25">
      <c r="B12013" s="72" t="s">
        <v>12</v>
      </c>
      <c r="C12013" s="72" t="s">
        <v>13</v>
      </c>
      <c r="D12013" s="72" t="s">
        <v>14</v>
      </c>
      <c r="E12013" s="72" t="s">
        <v>41</v>
      </c>
      <c r="F12013" s="73">
        <v>-2362</v>
      </c>
      <c r="G12013" s="72" t="s">
        <v>16</v>
      </c>
      <c r="H12013" s="72" t="s">
        <v>17</v>
      </c>
      <c r="I12013" s="72" t="s">
        <v>18</v>
      </c>
      <c r="J12013" s="72" t="s">
        <v>19</v>
      </c>
      <c r="K12013" s="72" t="s">
        <v>20</v>
      </c>
      <c r="L12013" s="72" t="s">
        <v>199</v>
      </c>
      <c r="M12013" s="72"/>
    </row>
    <row r="12014" spans="2:13" x14ac:dyDescent="0.25">
      <c r="B12014" s="72" t="s">
        <v>12</v>
      </c>
      <c r="C12014" s="72" t="s">
        <v>13</v>
      </c>
      <c r="D12014" s="72" t="s">
        <v>14</v>
      </c>
      <c r="E12014" s="72" t="s">
        <v>36</v>
      </c>
      <c r="F12014" s="73">
        <v>835762</v>
      </c>
      <c r="G12014" s="72" t="s">
        <v>16</v>
      </c>
      <c r="H12014" s="72" t="s">
        <v>24</v>
      </c>
      <c r="I12014" s="72" t="s">
        <v>18</v>
      </c>
      <c r="J12014" s="72" t="s">
        <v>19</v>
      </c>
      <c r="K12014" s="72" t="s">
        <v>63</v>
      </c>
      <c r="L12014" s="72" t="s">
        <v>137</v>
      </c>
      <c r="M12014" s="72" t="s">
        <v>57</v>
      </c>
    </row>
    <row r="12015" spans="2:13" x14ac:dyDescent="0.25">
      <c r="B12015" s="72" t="s">
        <v>12</v>
      </c>
      <c r="C12015" s="72" t="s">
        <v>13</v>
      </c>
      <c r="D12015" s="72" t="s">
        <v>14</v>
      </c>
      <c r="E12015" s="72" t="s">
        <v>256</v>
      </c>
      <c r="F12015" s="73">
        <v>-923</v>
      </c>
      <c r="G12015" s="72" t="s">
        <v>16</v>
      </c>
      <c r="H12015" s="72" t="s">
        <v>17</v>
      </c>
      <c r="I12015" s="72" t="s">
        <v>18</v>
      </c>
      <c r="J12015" s="72" t="s">
        <v>19</v>
      </c>
      <c r="K12015" s="72" t="s">
        <v>20</v>
      </c>
      <c r="L12015" s="72" t="s">
        <v>226</v>
      </c>
      <c r="M12015" s="72"/>
    </row>
    <row r="12016" spans="2:13" x14ac:dyDescent="0.25">
      <c r="B12016" s="72" t="s">
        <v>12</v>
      </c>
      <c r="C12016" s="72" t="s">
        <v>13</v>
      </c>
      <c r="D12016" s="72" t="s">
        <v>14</v>
      </c>
      <c r="E12016" s="72" t="s">
        <v>23</v>
      </c>
      <c r="F12016" s="73">
        <v>-75135</v>
      </c>
      <c r="G12016" s="72" t="s">
        <v>16</v>
      </c>
      <c r="H12016" s="72" t="s">
        <v>17</v>
      </c>
      <c r="I12016" s="72" t="s">
        <v>18</v>
      </c>
      <c r="J12016" s="72" t="s">
        <v>19</v>
      </c>
      <c r="K12016" s="72" t="s">
        <v>20</v>
      </c>
      <c r="L12016" s="72" t="s">
        <v>28</v>
      </c>
      <c r="M12016" s="72"/>
    </row>
    <row r="12017" spans="2:13" x14ac:dyDescent="0.25">
      <c r="B12017" s="72" t="s">
        <v>12</v>
      </c>
      <c r="C12017" s="72" t="s">
        <v>13</v>
      </c>
      <c r="D12017" s="72" t="s">
        <v>14</v>
      </c>
      <c r="E12017" s="72" t="s">
        <v>30</v>
      </c>
      <c r="F12017" s="73">
        <v>-390</v>
      </c>
      <c r="G12017" s="72" t="s">
        <v>16</v>
      </c>
      <c r="H12017" s="72" t="s">
        <v>24</v>
      </c>
      <c r="I12017" s="72" t="s">
        <v>18</v>
      </c>
      <c r="J12017" s="72" t="s">
        <v>19</v>
      </c>
      <c r="K12017" s="72" t="s">
        <v>99</v>
      </c>
      <c r="L12017" s="72" t="s">
        <v>335</v>
      </c>
      <c r="M12017" s="72"/>
    </row>
    <row r="12018" spans="2:13" x14ac:dyDescent="0.25">
      <c r="B12018" s="72" t="s">
        <v>12</v>
      </c>
      <c r="C12018" s="72" t="s">
        <v>13</v>
      </c>
      <c r="D12018" s="72" t="s">
        <v>14</v>
      </c>
      <c r="E12018" s="72" t="s">
        <v>83</v>
      </c>
      <c r="F12018" s="73">
        <v>108350</v>
      </c>
      <c r="G12018" s="72" t="s">
        <v>16</v>
      </c>
      <c r="H12018" s="72" t="s">
        <v>24</v>
      </c>
      <c r="I12018" s="72" t="s">
        <v>18</v>
      </c>
      <c r="J12018" s="72" t="s">
        <v>19</v>
      </c>
      <c r="K12018" s="72" t="s">
        <v>37</v>
      </c>
      <c r="L12018" s="72" t="s">
        <v>485</v>
      </c>
      <c r="M12018" s="72"/>
    </row>
    <row r="12019" spans="2:13" x14ac:dyDescent="0.25">
      <c r="B12019" s="72" t="s">
        <v>12</v>
      </c>
      <c r="C12019" s="72" t="s">
        <v>13</v>
      </c>
      <c r="D12019" s="72" t="s">
        <v>14</v>
      </c>
      <c r="E12019" s="72" t="s">
        <v>144</v>
      </c>
      <c r="F12019" s="73">
        <v>941379</v>
      </c>
      <c r="G12019" s="72" t="s">
        <v>16</v>
      </c>
      <c r="H12019" s="72" t="s">
        <v>24</v>
      </c>
      <c r="I12019" s="72" t="s">
        <v>18</v>
      </c>
      <c r="J12019" s="72" t="s">
        <v>19</v>
      </c>
      <c r="K12019" s="72" t="s">
        <v>130</v>
      </c>
      <c r="L12019" s="72" t="s">
        <v>236</v>
      </c>
      <c r="M12019" s="72" t="s">
        <v>184</v>
      </c>
    </row>
    <row r="12020" spans="2:13" x14ac:dyDescent="0.25">
      <c r="B12020" s="72" t="s">
        <v>12</v>
      </c>
      <c r="C12020" s="72" t="s">
        <v>13</v>
      </c>
      <c r="D12020" s="72" t="s">
        <v>14</v>
      </c>
      <c r="E12020" s="72" t="s">
        <v>74</v>
      </c>
      <c r="F12020" s="73">
        <v>32330</v>
      </c>
      <c r="G12020" s="72" t="s">
        <v>16</v>
      </c>
      <c r="H12020" s="72" t="s">
        <v>24</v>
      </c>
      <c r="I12020" s="72" t="s">
        <v>18</v>
      </c>
      <c r="J12020" s="72" t="s">
        <v>19</v>
      </c>
      <c r="K12020" s="72" t="s">
        <v>96</v>
      </c>
      <c r="L12020" s="72" t="s">
        <v>403</v>
      </c>
      <c r="M12020" s="72" t="s">
        <v>112</v>
      </c>
    </row>
    <row r="12021" spans="2:13" x14ac:dyDescent="0.25">
      <c r="B12021" s="72" t="s">
        <v>12</v>
      </c>
      <c r="C12021" s="72" t="s">
        <v>13</v>
      </c>
      <c r="D12021" s="72" t="s">
        <v>14</v>
      </c>
      <c r="E12021" s="72" t="s">
        <v>79</v>
      </c>
      <c r="F12021" s="73">
        <v>-11599</v>
      </c>
      <c r="G12021" s="72" t="s">
        <v>16</v>
      </c>
      <c r="H12021" s="72" t="s">
        <v>24</v>
      </c>
      <c r="I12021" s="72" t="s">
        <v>18</v>
      </c>
      <c r="J12021" s="72" t="s">
        <v>628</v>
      </c>
      <c r="K12021" s="72" t="s">
        <v>25</v>
      </c>
      <c r="L12021" s="72" t="s">
        <v>591</v>
      </c>
      <c r="M12021" s="72"/>
    </row>
    <row r="12022" spans="2:13" x14ac:dyDescent="0.25">
      <c r="B12022" s="72" t="s">
        <v>12</v>
      </c>
      <c r="C12022" s="72" t="s">
        <v>13</v>
      </c>
      <c r="D12022" s="72" t="s">
        <v>14</v>
      </c>
      <c r="E12022" s="72" t="s">
        <v>55</v>
      </c>
      <c r="F12022" s="73">
        <v>4907043</v>
      </c>
      <c r="G12022" s="72" t="s">
        <v>16</v>
      </c>
      <c r="H12022" s="72" t="s">
        <v>17</v>
      </c>
      <c r="I12022" s="72" t="s">
        <v>18</v>
      </c>
      <c r="J12022" s="72" t="s">
        <v>19</v>
      </c>
      <c r="K12022" s="72" t="s">
        <v>25</v>
      </c>
      <c r="L12022" s="72" t="s">
        <v>234</v>
      </c>
      <c r="M12022" s="72" t="s">
        <v>57</v>
      </c>
    </row>
    <row r="12023" spans="2:13" x14ac:dyDescent="0.25">
      <c r="B12023" s="72" t="s">
        <v>12</v>
      </c>
      <c r="C12023" s="72" t="s">
        <v>13</v>
      </c>
      <c r="D12023" s="72" t="s">
        <v>14</v>
      </c>
      <c r="E12023" s="72" t="s">
        <v>55</v>
      </c>
      <c r="F12023" s="73">
        <v>234022</v>
      </c>
      <c r="G12023" s="72" t="s">
        <v>16</v>
      </c>
      <c r="H12023" s="72" t="s">
        <v>17</v>
      </c>
      <c r="I12023" s="72" t="s">
        <v>48</v>
      </c>
      <c r="J12023" s="72" t="s">
        <v>19</v>
      </c>
      <c r="K12023" s="72" t="s">
        <v>49</v>
      </c>
      <c r="L12023" s="72" t="s">
        <v>95</v>
      </c>
      <c r="M12023" s="72" t="s">
        <v>57</v>
      </c>
    </row>
    <row r="12024" spans="2:13" x14ac:dyDescent="0.25">
      <c r="B12024" s="72" t="s">
        <v>12</v>
      </c>
      <c r="C12024" s="72" t="s">
        <v>13</v>
      </c>
      <c r="D12024" s="72" t="s">
        <v>14</v>
      </c>
      <c r="E12024" s="72" t="s">
        <v>51</v>
      </c>
      <c r="F12024" s="73">
        <v>16887</v>
      </c>
      <c r="G12024" s="72" t="s">
        <v>16</v>
      </c>
      <c r="H12024" s="72" t="s">
        <v>24</v>
      </c>
      <c r="I12024" s="72" t="s">
        <v>18</v>
      </c>
      <c r="J12024" s="72" t="s">
        <v>19</v>
      </c>
      <c r="K12024" s="72" t="s">
        <v>49</v>
      </c>
      <c r="L12024" s="72" t="s">
        <v>50</v>
      </c>
      <c r="M12024" s="72"/>
    </row>
    <row r="12025" spans="2:13" x14ac:dyDescent="0.25">
      <c r="B12025" s="72" t="s">
        <v>12</v>
      </c>
      <c r="C12025" s="72" t="s">
        <v>13</v>
      </c>
      <c r="D12025" s="72" t="s">
        <v>14</v>
      </c>
      <c r="E12025" s="72" t="s">
        <v>58</v>
      </c>
      <c r="F12025" s="73">
        <v>39525</v>
      </c>
      <c r="G12025" s="72" t="s">
        <v>16</v>
      </c>
      <c r="H12025" s="72" t="s">
        <v>17</v>
      </c>
      <c r="I12025" s="72" t="s">
        <v>18</v>
      </c>
      <c r="J12025" s="72" t="s">
        <v>19</v>
      </c>
      <c r="K12025" s="72" t="s">
        <v>25</v>
      </c>
      <c r="L12025" s="72" t="s">
        <v>153</v>
      </c>
      <c r="M12025" s="72" t="s">
        <v>47</v>
      </c>
    </row>
    <row r="12026" spans="2:13" x14ac:dyDescent="0.25">
      <c r="B12026" s="72" t="s">
        <v>12</v>
      </c>
      <c r="C12026" s="72" t="s">
        <v>13</v>
      </c>
      <c r="D12026" s="72" t="s">
        <v>14</v>
      </c>
      <c r="E12026" s="72" t="s">
        <v>123</v>
      </c>
      <c r="F12026" s="73">
        <v>-216</v>
      </c>
      <c r="G12026" s="72" t="s">
        <v>16</v>
      </c>
      <c r="H12026" s="72" t="s">
        <v>24</v>
      </c>
      <c r="I12026" s="72" t="s">
        <v>18</v>
      </c>
      <c r="J12026" s="72" t="s">
        <v>19</v>
      </c>
      <c r="K12026" s="72" t="s">
        <v>37</v>
      </c>
      <c r="L12026" s="72" t="s">
        <v>412</v>
      </c>
      <c r="M12026" s="72"/>
    </row>
    <row r="12027" spans="2:13" x14ac:dyDescent="0.25">
      <c r="B12027" s="72" t="s">
        <v>12</v>
      </c>
      <c r="C12027" s="72" t="s">
        <v>13</v>
      </c>
      <c r="D12027" s="72" t="s">
        <v>14</v>
      </c>
      <c r="E12027" s="72" t="s">
        <v>79</v>
      </c>
      <c r="F12027" s="73">
        <v>-19549</v>
      </c>
      <c r="G12027" s="72" t="s">
        <v>16</v>
      </c>
      <c r="H12027" s="72" t="s">
        <v>17</v>
      </c>
      <c r="I12027" s="72" t="s">
        <v>18</v>
      </c>
      <c r="J12027" s="72" t="s">
        <v>19</v>
      </c>
      <c r="K12027" s="72" t="s">
        <v>25</v>
      </c>
      <c r="L12027" s="72" t="s">
        <v>406</v>
      </c>
      <c r="M12027" s="72"/>
    </row>
    <row r="12028" spans="2:13" x14ac:dyDescent="0.25">
      <c r="B12028" s="72" t="s">
        <v>12</v>
      </c>
      <c r="C12028" s="72" t="s">
        <v>13</v>
      </c>
      <c r="D12028" s="72" t="s">
        <v>14</v>
      </c>
      <c r="E12028" s="72" t="s">
        <v>83</v>
      </c>
      <c r="F12028" s="73">
        <v>11342</v>
      </c>
      <c r="G12028" s="72" t="s">
        <v>16</v>
      </c>
      <c r="H12028" s="72" t="s">
        <v>24</v>
      </c>
      <c r="I12028" s="72" t="s">
        <v>18</v>
      </c>
      <c r="J12028" s="72" t="s">
        <v>19</v>
      </c>
      <c r="K12028" s="72" t="s">
        <v>99</v>
      </c>
      <c r="L12028" s="72" t="s">
        <v>263</v>
      </c>
      <c r="M12028" s="72"/>
    </row>
    <row r="12029" spans="2:13" x14ac:dyDescent="0.25">
      <c r="B12029" s="72" t="s">
        <v>12</v>
      </c>
      <c r="C12029" s="72" t="s">
        <v>13</v>
      </c>
      <c r="D12029" s="72" t="s">
        <v>14</v>
      </c>
      <c r="E12029" s="72" t="s">
        <v>55</v>
      </c>
      <c r="F12029" s="73">
        <v>649251</v>
      </c>
      <c r="G12029" s="72" t="s">
        <v>16</v>
      </c>
      <c r="H12029" s="72" t="s">
        <v>24</v>
      </c>
      <c r="I12029" s="72" t="s">
        <v>18</v>
      </c>
      <c r="J12029" s="72" t="s">
        <v>19</v>
      </c>
      <c r="K12029" s="72" t="s">
        <v>25</v>
      </c>
      <c r="L12029" s="72" t="s">
        <v>174</v>
      </c>
      <c r="M12029" s="72" t="s">
        <v>57</v>
      </c>
    </row>
    <row r="12030" spans="2:13" x14ac:dyDescent="0.25">
      <c r="B12030" s="72" t="s">
        <v>12</v>
      </c>
      <c r="C12030" s="72" t="s">
        <v>13</v>
      </c>
      <c r="D12030" s="72" t="s">
        <v>14</v>
      </c>
      <c r="E12030" s="72" t="s">
        <v>33</v>
      </c>
      <c r="F12030" s="73">
        <v>1068057</v>
      </c>
      <c r="G12030" s="72" t="s">
        <v>16</v>
      </c>
      <c r="H12030" s="72" t="s">
        <v>24</v>
      </c>
      <c r="I12030" s="72" t="s">
        <v>18</v>
      </c>
      <c r="J12030" s="72" t="s">
        <v>19</v>
      </c>
      <c r="K12030" s="72" t="s">
        <v>96</v>
      </c>
      <c r="L12030" s="72" t="s">
        <v>162</v>
      </c>
      <c r="M12030" s="72" t="s">
        <v>47</v>
      </c>
    </row>
    <row r="12031" spans="2:13" x14ac:dyDescent="0.25">
      <c r="B12031" s="72" t="s">
        <v>12</v>
      </c>
      <c r="C12031" s="72" t="s">
        <v>13</v>
      </c>
      <c r="D12031" s="72" t="s">
        <v>14</v>
      </c>
      <c r="E12031" s="72" t="s">
        <v>55</v>
      </c>
      <c r="F12031" s="73">
        <v>616857</v>
      </c>
      <c r="G12031" s="72" t="s">
        <v>16</v>
      </c>
      <c r="H12031" s="72" t="s">
        <v>24</v>
      </c>
      <c r="I12031" s="72" t="s">
        <v>18</v>
      </c>
      <c r="J12031" s="72" t="s">
        <v>19</v>
      </c>
      <c r="K12031" s="72" t="s">
        <v>25</v>
      </c>
      <c r="L12031" s="72" t="s">
        <v>326</v>
      </c>
      <c r="M12031" s="72" t="s">
        <v>29</v>
      </c>
    </row>
    <row r="12032" spans="2:13" x14ac:dyDescent="0.25">
      <c r="B12032" s="72" t="s">
        <v>12</v>
      </c>
      <c r="C12032" s="72" t="s">
        <v>13</v>
      </c>
      <c r="D12032" s="72" t="s">
        <v>14</v>
      </c>
      <c r="E12032" s="72" t="s">
        <v>94</v>
      </c>
      <c r="F12032" s="73">
        <v>16282</v>
      </c>
      <c r="G12032" s="72" t="s">
        <v>16</v>
      </c>
      <c r="H12032" s="72" t="s">
        <v>24</v>
      </c>
      <c r="I12032" s="72" t="s">
        <v>18</v>
      </c>
      <c r="J12032" s="72" t="s">
        <v>19</v>
      </c>
      <c r="K12032" s="72" t="s">
        <v>96</v>
      </c>
      <c r="L12032" s="72" t="s">
        <v>415</v>
      </c>
      <c r="M12032" s="72"/>
    </row>
    <row r="12033" spans="2:13" x14ac:dyDescent="0.25">
      <c r="B12033" s="72" t="s">
        <v>12</v>
      </c>
      <c r="C12033" s="72" t="s">
        <v>13</v>
      </c>
      <c r="D12033" s="72" t="s">
        <v>14</v>
      </c>
      <c r="E12033" s="72" t="s">
        <v>94</v>
      </c>
      <c r="F12033" s="73">
        <v>1164</v>
      </c>
      <c r="G12033" s="72" t="s">
        <v>16</v>
      </c>
      <c r="H12033" s="72" t="s">
        <v>17</v>
      </c>
      <c r="I12033" s="72" t="s">
        <v>18</v>
      </c>
      <c r="J12033" s="72" t="s">
        <v>19</v>
      </c>
      <c r="K12033" s="72" t="s">
        <v>25</v>
      </c>
      <c r="L12033" s="72" t="s">
        <v>406</v>
      </c>
      <c r="M12033" s="72"/>
    </row>
    <row r="12034" spans="2:13" x14ac:dyDescent="0.25">
      <c r="B12034" s="72" t="s">
        <v>12</v>
      </c>
      <c r="C12034" s="72" t="s">
        <v>13</v>
      </c>
      <c r="D12034" s="72" t="s">
        <v>14</v>
      </c>
      <c r="E12034" s="72" t="s">
        <v>123</v>
      </c>
      <c r="F12034" s="73">
        <v>-5957</v>
      </c>
      <c r="G12034" s="72" t="s">
        <v>16</v>
      </c>
      <c r="H12034" s="72" t="s">
        <v>17</v>
      </c>
      <c r="I12034" s="72" t="s">
        <v>18</v>
      </c>
      <c r="J12034" s="72" t="s">
        <v>19</v>
      </c>
      <c r="K12034" s="72" t="s">
        <v>25</v>
      </c>
      <c r="L12034" s="72" t="s">
        <v>442</v>
      </c>
      <c r="M12034" s="72"/>
    </row>
    <row r="12035" spans="2:13" x14ac:dyDescent="0.25">
      <c r="B12035" s="72" t="s">
        <v>12</v>
      </c>
      <c r="C12035" s="72" t="s">
        <v>13</v>
      </c>
      <c r="D12035" s="72" t="s">
        <v>14</v>
      </c>
      <c r="E12035" s="72" t="s">
        <v>79</v>
      </c>
      <c r="F12035" s="73">
        <v>-137988</v>
      </c>
      <c r="G12035" s="72" t="s">
        <v>16</v>
      </c>
      <c r="H12035" s="72" t="s">
        <v>24</v>
      </c>
      <c r="I12035" s="72" t="s">
        <v>18</v>
      </c>
      <c r="J12035" s="72" t="s">
        <v>19</v>
      </c>
      <c r="K12035" s="72" t="s">
        <v>96</v>
      </c>
      <c r="L12035" s="72" t="s">
        <v>403</v>
      </c>
      <c r="M12035" s="72"/>
    </row>
    <row r="12036" spans="2:13" x14ac:dyDescent="0.25">
      <c r="B12036" s="72" t="s">
        <v>12</v>
      </c>
      <c r="C12036" s="72" t="s">
        <v>13</v>
      </c>
      <c r="D12036" s="72" t="s">
        <v>14</v>
      </c>
      <c r="E12036" s="72" t="s">
        <v>41</v>
      </c>
      <c r="F12036" s="73">
        <v>-4844</v>
      </c>
      <c r="G12036" s="72" t="s">
        <v>16</v>
      </c>
      <c r="H12036" s="72" t="s">
        <v>24</v>
      </c>
      <c r="I12036" s="72" t="s">
        <v>18</v>
      </c>
      <c r="J12036" s="72" t="s">
        <v>19</v>
      </c>
      <c r="K12036" s="72" t="s">
        <v>37</v>
      </c>
      <c r="L12036" s="72" t="s">
        <v>177</v>
      </c>
      <c r="M12036" s="72"/>
    </row>
    <row r="12037" spans="2:13" x14ac:dyDescent="0.25">
      <c r="B12037" s="72" t="s">
        <v>12</v>
      </c>
      <c r="C12037" s="72" t="s">
        <v>13</v>
      </c>
      <c r="D12037" s="72" t="s">
        <v>14</v>
      </c>
      <c r="E12037" s="72" t="s">
        <v>81</v>
      </c>
      <c r="F12037" s="73">
        <v>2487551</v>
      </c>
      <c r="G12037" s="72" t="s">
        <v>16</v>
      </c>
      <c r="H12037" s="72" t="s">
        <v>24</v>
      </c>
      <c r="I12037" s="72" t="s">
        <v>18</v>
      </c>
      <c r="J12037" s="72" t="s">
        <v>19</v>
      </c>
      <c r="K12037" s="72" t="s">
        <v>49</v>
      </c>
      <c r="L12037" s="72" t="s">
        <v>209</v>
      </c>
      <c r="M12037" s="72" t="s">
        <v>29</v>
      </c>
    </row>
    <row r="12038" spans="2:13" x14ac:dyDescent="0.25">
      <c r="B12038" s="72" t="s">
        <v>12</v>
      </c>
      <c r="C12038" s="72" t="s">
        <v>13</v>
      </c>
      <c r="D12038" s="72" t="s">
        <v>14</v>
      </c>
      <c r="E12038" s="72" t="s">
        <v>55</v>
      </c>
      <c r="F12038" s="73">
        <v>162249</v>
      </c>
      <c r="G12038" s="72" t="s">
        <v>16</v>
      </c>
      <c r="H12038" s="72" t="s">
        <v>17</v>
      </c>
      <c r="I12038" s="72" t="s">
        <v>18</v>
      </c>
      <c r="J12038" s="72" t="s">
        <v>227</v>
      </c>
      <c r="K12038" s="72" t="s">
        <v>25</v>
      </c>
      <c r="L12038" s="72" t="s">
        <v>149</v>
      </c>
      <c r="M12038" s="72" t="s">
        <v>112</v>
      </c>
    </row>
    <row r="12039" spans="2:13" x14ac:dyDescent="0.25">
      <c r="B12039" s="72" t="s">
        <v>12</v>
      </c>
      <c r="C12039" s="72" t="s">
        <v>13</v>
      </c>
      <c r="D12039" s="72" t="s">
        <v>14</v>
      </c>
      <c r="E12039" s="72" t="s">
        <v>41</v>
      </c>
      <c r="F12039" s="73">
        <v>-325</v>
      </c>
      <c r="G12039" s="72" t="s">
        <v>16</v>
      </c>
      <c r="H12039" s="72" t="s">
        <v>17</v>
      </c>
      <c r="I12039" s="72" t="s">
        <v>18</v>
      </c>
      <c r="J12039" s="72" t="s">
        <v>19</v>
      </c>
      <c r="K12039" s="72" t="s">
        <v>37</v>
      </c>
      <c r="L12039" s="72" t="s">
        <v>494</v>
      </c>
      <c r="M12039" s="72"/>
    </row>
    <row r="12040" spans="2:13" x14ac:dyDescent="0.25">
      <c r="B12040" s="72" t="s">
        <v>12</v>
      </c>
      <c r="C12040" s="72" t="s">
        <v>13</v>
      </c>
      <c r="D12040" s="72" t="s">
        <v>14</v>
      </c>
      <c r="E12040" s="72" t="s">
        <v>152</v>
      </c>
      <c r="F12040" s="73">
        <v>-7661</v>
      </c>
      <c r="G12040" s="72" t="s">
        <v>16</v>
      </c>
      <c r="H12040" s="72" t="s">
        <v>17</v>
      </c>
      <c r="I12040" s="72" t="s">
        <v>18</v>
      </c>
      <c r="J12040" s="72" t="s">
        <v>19</v>
      </c>
      <c r="K12040" s="72" t="s">
        <v>25</v>
      </c>
      <c r="L12040" s="72" t="s">
        <v>180</v>
      </c>
      <c r="M12040" s="72"/>
    </row>
    <row r="12041" spans="2:13" x14ac:dyDescent="0.25">
      <c r="B12041" s="72" t="s">
        <v>12</v>
      </c>
      <c r="C12041" s="72" t="s">
        <v>13</v>
      </c>
      <c r="D12041" s="72" t="s">
        <v>14</v>
      </c>
      <c r="E12041" s="72" t="s">
        <v>187</v>
      </c>
      <c r="F12041" s="73">
        <v>754362</v>
      </c>
      <c r="G12041" s="72" t="s">
        <v>16</v>
      </c>
      <c r="H12041" s="72" t="s">
        <v>17</v>
      </c>
      <c r="I12041" s="72" t="s">
        <v>18</v>
      </c>
      <c r="J12041" s="72" t="s">
        <v>19</v>
      </c>
      <c r="K12041" s="72" t="s">
        <v>25</v>
      </c>
      <c r="L12041" s="72" t="s">
        <v>190</v>
      </c>
      <c r="M12041" s="72" t="s">
        <v>112</v>
      </c>
    </row>
    <row r="12042" spans="2:13" x14ac:dyDescent="0.25">
      <c r="B12042" s="72" t="s">
        <v>12</v>
      </c>
      <c r="C12042" s="72" t="s">
        <v>13</v>
      </c>
      <c r="D12042" s="72" t="s">
        <v>14</v>
      </c>
      <c r="E12042" s="72" t="s">
        <v>146</v>
      </c>
      <c r="F12042" s="73">
        <v>-1419</v>
      </c>
      <c r="G12042" s="72" t="s">
        <v>16</v>
      </c>
      <c r="H12042" s="72" t="s">
        <v>24</v>
      </c>
      <c r="I12042" s="72" t="s">
        <v>18</v>
      </c>
      <c r="J12042" s="72" t="s">
        <v>19</v>
      </c>
      <c r="K12042" s="72" t="s">
        <v>25</v>
      </c>
      <c r="L12042" s="72" t="s">
        <v>127</v>
      </c>
      <c r="M12042" s="72"/>
    </row>
    <row r="12043" spans="2:13" x14ac:dyDescent="0.25">
      <c r="B12043" s="72" t="s">
        <v>12</v>
      </c>
      <c r="C12043" s="72" t="s">
        <v>13</v>
      </c>
      <c r="D12043" s="72" t="s">
        <v>14</v>
      </c>
      <c r="E12043" s="72" t="s">
        <v>258</v>
      </c>
      <c r="F12043" s="73">
        <v>216254</v>
      </c>
      <c r="G12043" s="72" t="s">
        <v>16</v>
      </c>
      <c r="H12043" s="72" t="s">
        <v>24</v>
      </c>
      <c r="I12043" s="72" t="s">
        <v>18</v>
      </c>
      <c r="J12043" s="72" t="s">
        <v>19</v>
      </c>
      <c r="K12043" s="72" t="s">
        <v>49</v>
      </c>
      <c r="L12043" s="72" t="s">
        <v>253</v>
      </c>
      <c r="M12043" s="72" t="s">
        <v>303</v>
      </c>
    </row>
    <row r="12044" spans="2:13" x14ac:dyDescent="0.25">
      <c r="B12044" s="72" t="s">
        <v>12</v>
      </c>
      <c r="C12044" s="72" t="s">
        <v>13</v>
      </c>
      <c r="D12044" s="72" t="s">
        <v>14</v>
      </c>
      <c r="E12044" s="72" t="s">
        <v>23</v>
      </c>
      <c r="F12044" s="73">
        <v>-1113</v>
      </c>
      <c r="G12044" s="72" t="s">
        <v>16</v>
      </c>
      <c r="H12044" s="72" t="s">
        <v>24</v>
      </c>
      <c r="I12044" s="72" t="s">
        <v>18</v>
      </c>
      <c r="J12044" s="72" t="s">
        <v>19</v>
      </c>
      <c r="K12044" s="72" t="s">
        <v>185</v>
      </c>
      <c r="L12044" s="72" t="s">
        <v>186</v>
      </c>
      <c r="M12044" s="72"/>
    </row>
    <row r="12045" spans="2:13" x14ac:dyDescent="0.25">
      <c r="B12045" s="72" t="s">
        <v>12</v>
      </c>
      <c r="C12045" s="72" t="s">
        <v>13</v>
      </c>
      <c r="D12045" s="72" t="s">
        <v>14</v>
      </c>
      <c r="E12045" s="72" t="s">
        <v>33</v>
      </c>
      <c r="F12045" s="73">
        <v>10058</v>
      </c>
      <c r="G12045" s="72" t="s">
        <v>16</v>
      </c>
      <c r="H12045" s="72" t="s">
        <v>24</v>
      </c>
      <c r="I12045" s="72" t="s">
        <v>48</v>
      </c>
      <c r="J12045" s="72" t="s">
        <v>19</v>
      </c>
      <c r="K12045" s="72" t="s">
        <v>37</v>
      </c>
      <c r="L12045" s="72" t="s">
        <v>86</v>
      </c>
      <c r="M12045" s="72" t="s">
        <v>47</v>
      </c>
    </row>
    <row r="12046" spans="2:13" x14ac:dyDescent="0.25">
      <c r="B12046" s="72" t="s">
        <v>12</v>
      </c>
      <c r="C12046" s="72" t="s">
        <v>13</v>
      </c>
      <c r="D12046" s="72" t="s">
        <v>14</v>
      </c>
      <c r="E12046" s="72" t="s">
        <v>45</v>
      </c>
      <c r="F12046" s="73">
        <v>43444</v>
      </c>
      <c r="G12046" s="72" t="s">
        <v>16</v>
      </c>
      <c r="H12046" s="72" t="s">
        <v>24</v>
      </c>
      <c r="I12046" s="72" t="s">
        <v>18</v>
      </c>
      <c r="J12046" s="72" t="s">
        <v>19</v>
      </c>
      <c r="K12046" s="72" t="s">
        <v>117</v>
      </c>
      <c r="L12046" s="72" t="s">
        <v>387</v>
      </c>
      <c r="M12046" s="72" t="s">
        <v>47</v>
      </c>
    </row>
    <row r="12047" spans="2:13" x14ac:dyDescent="0.25">
      <c r="B12047" s="72" t="s">
        <v>12</v>
      </c>
      <c r="C12047" s="72" t="s">
        <v>13</v>
      </c>
      <c r="D12047" s="72" t="s">
        <v>14</v>
      </c>
      <c r="E12047" s="72" t="s">
        <v>94</v>
      </c>
      <c r="F12047" s="73">
        <v>28</v>
      </c>
      <c r="G12047" s="72" t="s">
        <v>16</v>
      </c>
      <c r="H12047" s="72" t="s">
        <v>17</v>
      </c>
      <c r="I12047" s="72" t="s">
        <v>18</v>
      </c>
      <c r="J12047" s="72" t="s">
        <v>19</v>
      </c>
      <c r="K12047" s="72" t="s">
        <v>25</v>
      </c>
      <c r="L12047" s="72" t="s">
        <v>224</v>
      </c>
      <c r="M12047" s="72"/>
    </row>
    <row r="12048" spans="2:13" x14ac:dyDescent="0.25">
      <c r="B12048" s="72" t="s">
        <v>12</v>
      </c>
      <c r="C12048" s="72" t="s">
        <v>13</v>
      </c>
      <c r="D12048" s="72" t="s">
        <v>14</v>
      </c>
      <c r="E12048" s="72" t="s">
        <v>23</v>
      </c>
      <c r="F12048" s="73">
        <v>-198236</v>
      </c>
      <c r="G12048" s="72" t="s">
        <v>16</v>
      </c>
      <c r="H12048" s="72" t="s">
        <v>17</v>
      </c>
      <c r="I12048" s="72" t="s">
        <v>18</v>
      </c>
      <c r="J12048" s="72" t="s">
        <v>19</v>
      </c>
      <c r="K12048" s="72" t="s">
        <v>108</v>
      </c>
      <c r="L12048" s="72" t="s">
        <v>109</v>
      </c>
      <c r="M12048" s="72"/>
    </row>
    <row r="12049" spans="2:13" x14ac:dyDescent="0.25">
      <c r="B12049" s="72" t="s">
        <v>12</v>
      </c>
      <c r="C12049" s="72" t="s">
        <v>13</v>
      </c>
      <c r="D12049" s="72" t="s">
        <v>14</v>
      </c>
      <c r="E12049" s="72" t="s">
        <v>68</v>
      </c>
      <c r="F12049" s="73">
        <v>-12600</v>
      </c>
      <c r="G12049" s="72" t="s">
        <v>16</v>
      </c>
      <c r="H12049" s="72" t="s">
        <v>24</v>
      </c>
      <c r="I12049" s="72" t="s">
        <v>18</v>
      </c>
      <c r="J12049" s="72" t="s">
        <v>19</v>
      </c>
      <c r="K12049" s="72" t="s">
        <v>49</v>
      </c>
      <c r="L12049" s="72" t="s">
        <v>248</v>
      </c>
      <c r="M12049" s="72"/>
    </row>
    <row r="12050" spans="2:13" x14ac:dyDescent="0.25">
      <c r="B12050" s="72" t="s">
        <v>12</v>
      </c>
      <c r="C12050" s="72" t="s">
        <v>13</v>
      </c>
      <c r="D12050" s="72" t="s">
        <v>14</v>
      </c>
      <c r="E12050" s="72" t="s">
        <v>55</v>
      </c>
      <c r="F12050" s="73">
        <v>61198</v>
      </c>
      <c r="G12050" s="72" t="s">
        <v>16</v>
      </c>
      <c r="H12050" s="72" t="s">
        <v>17</v>
      </c>
      <c r="I12050" s="72" t="s">
        <v>18</v>
      </c>
      <c r="J12050" s="72" t="s">
        <v>19</v>
      </c>
      <c r="K12050" s="72" t="s">
        <v>25</v>
      </c>
      <c r="L12050" s="72" t="s">
        <v>660</v>
      </c>
      <c r="M12050" s="72" t="s">
        <v>112</v>
      </c>
    </row>
    <row r="12051" spans="2:13" x14ac:dyDescent="0.25">
      <c r="B12051" s="72" t="s">
        <v>12</v>
      </c>
      <c r="C12051" s="72" t="s">
        <v>13</v>
      </c>
      <c r="D12051" s="72" t="s">
        <v>14</v>
      </c>
      <c r="E12051" s="72" t="s">
        <v>41</v>
      </c>
      <c r="F12051" s="73">
        <v>-67</v>
      </c>
      <c r="G12051" s="72" t="s">
        <v>16</v>
      </c>
      <c r="H12051" s="72" t="s">
        <v>24</v>
      </c>
      <c r="I12051" s="72" t="s">
        <v>18</v>
      </c>
      <c r="J12051" s="72" t="s">
        <v>19</v>
      </c>
      <c r="K12051" s="72" t="s">
        <v>25</v>
      </c>
      <c r="L12051" s="72" t="s">
        <v>379</v>
      </c>
      <c r="M12051" s="72"/>
    </row>
    <row r="12052" spans="2:13" x14ac:dyDescent="0.25">
      <c r="B12052" s="72" t="s">
        <v>12</v>
      </c>
      <c r="C12052" s="72" t="s">
        <v>13</v>
      </c>
      <c r="D12052" s="72" t="s">
        <v>14</v>
      </c>
      <c r="E12052" s="72" t="s">
        <v>123</v>
      </c>
      <c r="F12052" s="73">
        <v>-684</v>
      </c>
      <c r="G12052" s="72" t="s">
        <v>16</v>
      </c>
      <c r="H12052" s="72" t="s">
        <v>24</v>
      </c>
      <c r="I12052" s="72" t="s">
        <v>18</v>
      </c>
      <c r="J12052" s="72" t="s">
        <v>19</v>
      </c>
      <c r="K12052" s="72" t="s">
        <v>117</v>
      </c>
      <c r="L12052" s="72" t="s">
        <v>455</v>
      </c>
      <c r="M12052" s="72"/>
    </row>
    <row r="12053" spans="2:13" x14ac:dyDescent="0.25">
      <c r="B12053" s="72" t="s">
        <v>12</v>
      </c>
      <c r="C12053" s="72" t="s">
        <v>13</v>
      </c>
      <c r="D12053" s="72" t="s">
        <v>14</v>
      </c>
      <c r="E12053" s="72" t="s">
        <v>94</v>
      </c>
      <c r="F12053" s="73">
        <v>3031</v>
      </c>
      <c r="G12053" s="72" t="s">
        <v>16</v>
      </c>
      <c r="H12053" s="72" t="s">
        <v>24</v>
      </c>
      <c r="I12053" s="72" t="s">
        <v>18</v>
      </c>
      <c r="J12053" s="72" t="s">
        <v>19</v>
      </c>
      <c r="K12053" s="72" t="s">
        <v>25</v>
      </c>
      <c r="L12053" s="72" t="s">
        <v>249</v>
      </c>
      <c r="M12053" s="72"/>
    </row>
    <row r="12054" spans="2:13" x14ac:dyDescent="0.25">
      <c r="B12054" s="72" t="s">
        <v>12</v>
      </c>
      <c r="C12054" s="72" t="s">
        <v>13</v>
      </c>
      <c r="D12054" s="72" t="s">
        <v>14</v>
      </c>
      <c r="E12054" s="72" t="s">
        <v>300</v>
      </c>
      <c r="F12054" s="73">
        <v>429</v>
      </c>
      <c r="G12054" s="72" t="s">
        <v>16</v>
      </c>
      <c r="H12054" s="72" t="s">
        <v>24</v>
      </c>
      <c r="I12054" s="72" t="s">
        <v>18</v>
      </c>
      <c r="J12054" s="72" t="s">
        <v>19</v>
      </c>
      <c r="K12054" s="72" t="s">
        <v>25</v>
      </c>
      <c r="L12054" s="72" t="s">
        <v>191</v>
      </c>
      <c r="M12054" s="72" t="s">
        <v>302</v>
      </c>
    </row>
    <row r="12055" spans="2:13" x14ac:dyDescent="0.25">
      <c r="B12055" s="72" t="s">
        <v>12</v>
      </c>
      <c r="C12055" s="72" t="s">
        <v>13</v>
      </c>
      <c r="D12055" s="72" t="s">
        <v>14</v>
      </c>
      <c r="E12055" s="72" t="s">
        <v>51</v>
      </c>
      <c r="F12055" s="73">
        <v>953</v>
      </c>
      <c r="G12055" s="72" t="s">
        <v>16</v>
      </c>
      <c r="H12055" s="72" t="s">
        <v>24</v>
      </c>
      <c r="I12055" s="72" t="s">
        <v>18</v>
      </c>
      <c r="J12055" s="72" t="s">
        <v>19</v>
      </c>
      <c r="K12055" s="72" t="s">
        <v>25</v>
      </c>
      <c r="L12055" s="72" t="s">
        <v>53</v>
      </c>
      <c r="M12055" s="72"/>
    </row>
    <row r="12056" spans="2:13" x14ac:dyDescent="0.25">
      <c r="B12056" s="72" t="s">
        <v>12</v>
      </c>
      <c r="C12056" s="72" t="s">
        <v>13</v>
      </c>
      <c r="D12056" s="72" t="s">
        <v>14</v>
      </c>
      <c r="E12056" s="72" t="s">
        <v>39</v>
      </c>
      <c r="F12056" s="73">
        <v>-15916</v>
      </c>
      <c r="G12056" s="72" t="s">
        <v>16</v>
      </c>
      <c r="H12056" s="72" t="s">
        <v>24</v>
      </c>
      <c r="I12056" s="72" t="s">
        <v>18</v>
      </c>
      <c r="J12056" s="72" t="s">
        <v>19</v>
      </c>
      <c r="K12056" s="72" t="s">
        <v>25</v>
      </c>
      <c r="L12056" s="72" t="s">
        <v>591</v>
      </c>
      <c r="M12056" s="72"/>
    </row>
    <row r="12057" spans="2:13" x14ac:dyDescent="0.25">
      <c r="B12057" s="72" t="s">
        <v>12</v>
      </c>
      <c r="C12057" s="72" t="s">
        <v>13</v>
      </c>
      <c r="D12057" s="72" t="s">
        <v>14</v>
      </c>
      <c r="E12057" s="72" t="s">
        <v>79</v>
      </c>
      <c r="F12057" s="73">
        <v>-1025</v>
      </c>
      <c r="G12057" s="72" t="s">
        <v>16</v>
      </c>
      <c r="H12057" s="72" t="s">
        <v>24</v>
      </c>
      <c r="I12057" s="72" t="s">
        <v>18</v>
      </c>
      <c r="J12057" s="72" t="s">
        <v>19</v>
      </c>
      <c r="K12057" s="72" t="s">
        <v>37</v>
      </c>
      <c r="L12057" s="72" t="s">
        <v>390</v>
      </c>
      <c r="M12057" s="72"/>
    </row>
    <row r="12058" spans="2:13" x14ac:dyDescent="0.25">
      <c r="B12058" s="72" t="s">
        <v>12</v>
      </c>
      <c r="C12058" s="72" t="s">
        <v>13</v>
      </c>
      <c r="D12058" s="72" t="s">
        <v>14</v>
      </c>
      <c r="E12058" s="72" t="s">
        <v>94</v>
      </c>
      <c r="F12058" s="73">
        <v>76060</v>
      </c>
      <c r="G12058" s="72" t="s">
        <v>16</v>
      </c>
      <c r="H12058" s="72" t="s">
        <v>24</v>
      </c>
      <c r="I12058" s="72" t="s">
        <v>18</v>
      </c>
      <c r="J12058" s="72" t="s">
        <v>19</v>
      </c>
      <c r="K12058" s="72" t="s">
        <v>185</v>
      </c>
      <c r="L12058" s="72" t="s">
        <v>307</v>
      </c>
      <c r="M12058" s="72"/>
    </row>
    <row r="12059" spans="2:13" x14ac:dyDescent="0.25">
      <c r="B12059" s="72" t="s">
        <v>12</v>
      </c>
      <c r="C12059" s="72" t="s">
        <v>13</v>
      </c>
      <c r="D12059" s="72" t="s">
        <v>14</v>
      </c>
      <c r="E12059" s="72" t="s">
        <v>94</v>
      </c>
      <c r="F12059" s="73">
        <v>1178</v>
      </c>
      <c r="G12059" s="72" t="s">
        <v>16</v>
      </c>
      <c r="H12059" s="72" t="s">
        <v>17</v>
      </c>
      <c r="I12059" s="72" t="s">
        <v>18</v>
      </c>
      <c r="J12059" s="72" t="s">
        <v>19</v>
      </c>
      <c r="K12059" s="72" t="s">
        <v>25</v>
      </c>
      <c r="L12059" s="72" t="s">
        <v>289</v>
      </c>
      <c r="M12059" s="72"/>
    </row>
    <row r="12060" spans="2:13" x14ac:dyDescent="0.25">
      <c r="B12060" s="72" t="s">
        <v>12</v>
      </c>
      <c r="C12060" s="72" t="s">
        <v>13</v>
      </c>
      <c r="D12060" s="72" t="s">
        <v>14</v>
      </c>
      <c r="E12060" s="72" t="s">
        <v>85</v>
      </c>
      <c r="F12060" s="73">
        <v>200274</v>
      </c>
      <c r="G12060" s="72" t="s">
        <v>16</v>
      </c>
      <c r="H12060" s="72" t="s">
        <v>24</v>
      </c>
      <c r="I12060" s="72" t="s">
        <v>18</v>
      </c>
      <c r="J12060" s="72" t="s">
        <v>19</v>
      </c>
      <c r="K12060" s="72" t="s">
        <v>25</v>
      </c>
      <c r="L12060" s="72" t="s">
        <v>26</v>
      </c>
      <c r="M12060" s="72"/>
    </row>
    <row r="12061" spans="2:13" x14ac:dyDescent="0.25">
      <c r="B12061" s="72" t="s">
        <v>12</v>
      </c>
      <c r="C12061" s="72" t="s">
        <v>13</v>
      </c>
      <c r="D12061" s="72" t="s">
        <v>14</v>
      </c>
      <c r="E12061" s="72" t="s">
        <v>39</v>
      </c>
      <c r="F12061" s="73">
        <v>-29</v>
      </c>
      <c r="G12061" s="72" t="s">
        <v>16</v>
      </c>
      <c r="H12061" s="72" t="s">
        <v>24</v>
      </c>
      <c r="I12061" s="72" t="s">
        <v>18</v>
      </c>
      <c r="J12061" s="72" t="s">
        <v>19</v>
      </c>
      <c r="K12061" s="72" t="s">
        <v>25</v>
      </c>
      <c r="L12061" s="72" t="s">
        <v>176</v>
      </c>
      <c r="M12061" s="72"/>
    </row>
    <row r="12062" spans="2:13" x14ac:dyDescent="0.25">
      <c r="B12062" s="72" t="s">
        <v>12</v>
      </c>
      <c r="C12062" s="72" t="s">
        <v>13</v>
      </c>
      <c r="D12062" s="72" t="s">
        <v>14</v>
      </c>
      <c r="E12062" s="72" t="s">
        <v>81</v>
      </c>
      <c r="F12062" s="73">
        <v>8647</v>
      </c>
      <c r="G12062" s="72" t="s">
        <v>16</v>
      </c>
      <c r="H12062" s="72" t="s">
        <v>24</v>
      </c>
      <c r="I12062" s="72" t="s">
        <v>18</v>
      </c>
      <c r="J12062" s="72" t="s">
        <v>19</v>
      </c>
      <c r="K12062" s="72" t="s">
        <v>99</v>
      </c>
      <c r="L12062" s="72" t="s">
        <v>519</v>
      </c>
      <c r="M12062" s="72" t="s">
        <v>57</v>
      </c>
    </row>
    <row r="12063" spans="2:13" x14ac:dyDescent="0.25">
      <c r="B12063" s="72" t="s">
        <v>12</v>
      </c>
      <c r="C12063" s="72" t="s">
        <v>13</v>
      </c>
      <c r="D12063" s="72" t="s">
        <v>14</v>
      </c>
      <c r="E12063" s="72" t="s">
        <v>81</v>
      </c>
      <c r="F12063" s="73">
        <v>91209</v>
      </c>
      <c r="G12063" s="72" t="s">
        <v>16</v>
      </c>
      <c r="H12063" s="72" t="s">
        <v>24</v>
      </c>
      <c r="I12063" s="72" t="s">
        <v>18</v>
      </c>
      <c r="J12063" s="72" t="s">
        <v>19</v>
      </c>
      <c r="K12063" s="72" t="s">
        <v>96</v>
      </c>
      <c r="L12063" s="72" t="s">
        <v>597</v>
      </c>
      <c r="M12063" s="72" t="s">
        <v>29</v>
      </c>
    </row>
    <row r="12064" spans="2:13" x14ac:dyDescent="0.25">
      <c r="B12064" s="72" t="s">
        <v>12</v>
      </c>
      <c r="C12064" s="72" t="s">
        <v>13</v>
      </c>
      <c r="D12064" s="72" t="s">
        <v>14</v>
      </c>
      <c r="E12064" s="72" t="s">
        <v>58</v>
      </c>
      <c r="F12064" s="73">
        <v>37735</v>
      </c>
      <c r="G12064" s="72" t="s">
        <v>16</v>
      </c>
      <c r="H12064" s="72" t="s">
        <v>24</v>
      </c>
      <c r="I12064" s="72" t="s">
        <v>18</v>
      </c>
      <c r="J12064" s="72" t="s">
        <v>19</v>
      </c>
      <c r="K12064" s="72" t="s">
        <v>96</v>
      </c>
      <c r="L12064" s="72" t="s">
        <v>223</v>
      </c>
      <c r="M12064" s="72" t="s">
        <v>47</v>
      </c>
    </row>
    <row r="12065" spans="2:13" x14ac:dyDescent="0.25">
      <c r="B12065" s="72" t="s">
        <v>12</v>
      </c>
      <c r="C12065" s="72" t="s">
        <v>13</v>
      </c>
      <c r="D12065" s="72" t="s">
        <v>14</v>
      </c>
      <c r="E12065" s="72" t="s">
        <v>36</v>
      </c>
      <c r="F12065" s="73">
        <v>1472481</v>
      </c>
      <c r="G12065" s="72" t="s">
        <v>16</v>
      </c>
      <c r="H12065" s="72" t="s">
        <v>24</v>
      </c>
      <c r="I12065" s="72" t="s">
        <v>18</v>
      </c>
      <c r="J12065" s="72" t="s">
        <v>19</v>
      </c>
      <c r="K12065" s="72" t="s">
        <v>37</v>
      </c>
      <c r="L12065" s="72" t="s">
        <v>482</v>
      </c>
      <c r="M12065" s="72" t="s">
        <v>29</v>
      </c>
    </row>
    <row r="12066" spans="2:13" x14ac:dyDescent="0.25">
      <c r="B12066" s="72" t="s">
        <v>12</v>
      </c>
      <c r="C12066" s="72" t="s">
        <v>13</v>
      </c>
      <c r="D12066" s="72" t="s">
        <v>14</v>
      </c>
      <c r="E12066" s="72" t="s">
        <v>58</v>
      </c>
      <c r="F12066" s="73">
        <v>1046901</v>
      </c>
      <c r="G12066" s="72" t="s">
        <v>16</v>
      </c>
      <c r="H12066" s="72" t="s">
        <v>24</v>
      </c>
      <c r="I12066" s="72" t="s">
        <v>18</v>
      </c>
      <c r="J12066" s="72" t="s">
        <v>19</v>
      </c>
      <c r="K12066" s="72" t="s">
        <v>37</v>
      </c>
      <c r="L12066" s="72" t="s">
        <v>218</v>
      </c>
      <c r="M12066" s="72" t="s">
        <v>57</v>
      </c>
    </row>
    <row r="12067" spans="2:13" x14ac:dyDescent="0.25">
      <c r="B12067" s="72" t="s">
        <v>12</v>
      </c>
      <c r="C12067" s="72" t="s">
        <v>13</v>
      </c>
      <c r="D12067" s="72" t="s">
        <v>14</v>
      </c>
      <c r="E12067" s="72" t="s">
        <v>83</v>
      </c>
      <c r="F12067" s="73">
        <v>840738</v>
      </c>
      <c r="G12067" s="72" t="s">
        <v>16</v>
      </c>
      <c r="H12067" s="72" t="s">
        <v>24</v>
      </c>
      <c r="I12067" s="72" t="s">
        <v>18</v>
      </c>
      <c r="J12067" s="72" t="s">
        <v>19</v>
      </c>
      <c r="K12067" s="72" t="s">
        <v>49</v>
      </c>
      <c r="L12067" s="72" t="s">
        <v>105</v>
      </c>
      <c r="M12067" s="72"/>
    </row>
    <row r="12068" spans="2:13" x14ac:dyDescent="0.25">
      <c r="B12068" s="72" t="s">
        <v>12</v>
      </c>
      <c r="C12068" s="72" t="s">
        <v>13</v>
      </c>
      <c r="D12068" s="72" t="s">
        <v>14</v>
      </c>
      <c r="E12068" s="72" t="s">
        <v>94</v>
      </c>
      <c r="F12068" s="73">
        <v>13835</v>
      </c>
      <c r="G12068" s="72" t="s">
        <v>16</v>
      </c>
      <c r="H12068" s="72" t="s">
        <v>17</v>
      </c>
      <c r="I12068" s="72" t="s">
        <v>18</v>
      </c>
      <c r="J12068" s="72" t="s">
        <v>19</v>
      </c>
      <c r="K12068" s="72" t="s">
        <v>25</v>
      </c>
      <c r="L12068" s="72" t="s">
        <v>230</v>
      </c>
      <c r="M12068" s="72"/>
    </row>
    <row r="12069" spans="2:13" x14ac:dyDescent="0.25">
      <c r="B12069" s="72" t="s">
        <v>12</v>
      </c>
      <c r="C12069" s="72" t="s">
        <v>13</v>
      </c>
      <c r="D12069" s="72" t="s">
        <v>14</v>
      </c>
      <c r="E12069" s="72" t="s">
        <v>79</v>
      </c>
      <c r="F12069" s="73">
        <v>-9</v>
      </c>
      <c r="G12069" s="72" t="s">
        <v>269</v>
      </c>
      <c r="H12069" s="72" t="s">
        <v>24</v>
      </c>
      <c r="I12069" s="72" t="s">
        <v>18</v>
      </c>
      <c r="J12069" s="72" t="s">
        <v>716</v>
      </c>
      <c r="K12069" s="72" t="s">
        <v>25</v>
      </c>
      <c r="L12069" s="72" t="s">
        <v>77</v>
      </c>
      <c r="M12069" s="72"/>
    </row>
    <row r="12070" spans="2:13" x14ac:dyDescent="0.25">
      <c r="B12070" s="72" t="s">
        <v>12</v>
      </c>
      <c r="C12070" s="72" t="s">
        <v>13</v>
      </c>
      <c r="D12070" s="72" t="s">
        <v>14</v>
      </c>
      <c r="E12070" s="72" t="s">
        <v>94</v>
      </c>
      <c r="F12070" s="73">
        <v>20038</v>
      </c>
      <c r="G12070" s="72" t="s">
        <v>16</v>
      </c>
      <c r="H12070" s="72" t="s">
        <v>17</v>
      </c>
      <c r="I12070" s="72" t="s">
        <v>18</v>
      </c>
      <c r="J12070" s="72" t="s">
        <v>19</v>
      </c>
      <c r="K12070" s="72" t="s">
        <v>25</v>
      </c>
      <c r="L12070" s="72" t="s">
        <v>78</v>
      </c>
      <c r="M12070" s="72"/>
    </row>
    <row r="12071" spans="2:13" x14ac:dyDescent="0.25">
      <c r="B12071" s="72" t="s">
        <v>12</v>
      </c>
      <c r="C12071" s="72" t="s">
        <v>13</v>
      </c>
      <c r="D12071" s="72" t="s">
        <v>14</v>
      </c>
      <c r="E12071" s="72" t="s">
        <v>144</v>
      </c>
      <c r="F12071" s="73">
        <v>257424</v>
      </c>
      <c r="G12071" s="72" t="s">
        <v>16</v>
      </c>
      <c r="H12071" s="72" t="s">
        <v>24</v>
      </c>
      <c r="I12071" s="72" t="s">
        <v>18</v>
      </c>
      <c r="J12071" s="72" t="s">
        <v>19</v>
      </c>
      <c r="K12071" s="72" t="s">
        <v>63</v>
      </c>
      <c r="L12071" s="72" t="s">
        <v>250</v>
      </c>
      <c r="M12071" s="72" t="s">
        <v>22</v>
      </c>
    </row>
    <row r="12072" spans="2:13" x14ac:dyDescent="0.25">
      <c r="B12072" s="72" t="s">
        <v>12</v>
      </c>
      <c r="C12072" s="72" t="s">
        <v>13</v>
      </c>
      <c r="D12072" s="72" t="s">
        <v>14</v>
      </c>
      <c r="E12072" s="72" t="s">
        <v>27</v>
      </c>
      <c r="F12072" s="73">
        <v>139178</v>
      </c>
      <c r="G12072" s="72" t="s">
        <v>16</v>
      </c>
      <c r="H12072" s="72" t="s">
        <v>24</v>
      </c>
      <c r="I12072" s="72" t="s">
        <v>18</v>
      </c>
      <c r="J12072" s="72" t="s">
        <v>19</v>
      </c>
      <c r="K12072" s="72" t="s">
        <v>63</v>
      </c>
      <c r="L12072" s="72" t="s">
        <v>439</v>
      </c>
      <c r="M12072" s="72" t="s">
        <v>57</v>
      </c>
    </row>
    <row r="12073" spans="2:13" x14ac:dyDescent="0.25">
      <c r="B12073" s="72" t="s">
        <v>12</v>
      </c>
      <c r="C12073" s="72" t="s">
        <v>13</v>
      </c>
      <c r="D12073" s="72" t="s">
        <v>14</v>
      </c>
      <c r="E12073" s="72" t="s">
        <v>83</v>
      </c>
      <c r="F12073" s="73">
        <v>275745</v>
      </c>
      <c r="G12073" s="72" t="s">
        <v>16</v>
      </c>
      <c r="H12073" s="72" t="s">
        <v>24</v>
      </c>
      <c r="I12073" s="72" t="s">
        <v>18</v>
      </c>
      <c r="J12073" s="72" t="s">
        <v>19</v>
      </c>
      <c r="K12073" s="72" t="s">
        <v>31</v>
      </c>
      <c r="L12073" s="72" t="s">
        <v>32</v>
      </c>
      <c r="M12073" s="72"/>
    </row>
    <row r="12074" spans="2:13" x14ac:dyDescent="0.25">
      <c r="B12074" s="72" t="s">
        <v>12</v>
      </c>
      <c r="C12074" s="72" t="s">
        <v>13</v>
      </c>
      <c r="D12074" s="72" t="s">
        <v>14</v>
      </c>
      <c r="E12074" s="72" t="s">
        <v>33</v>
      </c>
      <c r="F12074" s="73">
        <v>19000</v>
      </c>
      <c r="G12074" s="72" t="s">
        <v>16</v>
      </c>
      <c r="H12074" s="72" t="s">
        <v>24</v>
      </c>
      <c r="I12074" s="72" t="s">
        <v>18</v>
      </c>
      <c r="J12074" s="72" t="s">
        <v>19</v>
      </c>
      <c r="K12074" s="72" t="s">
        <v>63</v>
      </c>
      <c r="L12074" s="72" t="s">
        <v>562</v>
      </c>
      <c r="M12074" s="72" t="s">
        <v>29</v>
      </c>
    </row>
    <row r="12075" spans="2:13" x14ac:dyDescent="0.25">
      <c r="B12075" s="72" t="s">
        <v>12</v>
      </c>
      <c r="C12075" s="72" t="s">
        <v>13</v>
      </c>
      <c r="D12075" s="72" t="s">
        <v>14</v>
      </c>
      <c r="E12075" s="72" t="s">
        <v>36</v>
      </c>
      <c r="F12075" s="73">
        <v>13115</v>
      </c>
      <c r="G12075" s="72" t="s">
        <v>16</v>
      </c>
      <c r="H12075" s="72" t="s">
        <v>24</v>
      </c>
      <c r="I12075" s="72" t="s">
        <v>18</v>
      </c>
      <c r="J12075" s="72" t="s">
        <v>19</v>
      </c>
      <c r="K12075" s="72" t="s">
        <v>25</v>
      </c>
      <c r="L12075" s="72" t="s">
        <v>423</v>
      </c>
      <c r="M12075" s="72" t="s">
        <v>112</v>
      </c>
    </row>
    <row r="12076" spans="2:13" x14ac:dyDescent="0.25">
      <c r="B12076" s="72" t="s">
        <v>12</v>
      </c>
      <c r="C12076" s="72" t="s">
        <v>13</v>
      </c>
      <c r="D12076" s="72" t="s">
        <v>14</v>
      </c>
      <c r="E12076" s="72" t="s">
        <v>123</v>
      </c>
      <c r="F12076" s="73">
        <v>-212</v>
      </c>
      <c r="G12076" s="72" t="s">
        <v>16</v>
      </c>
      <c r="H12076" s="72" t="s">
        <v>24</v>
      </c>
      <c r="I12076" s="72" t="s">
        <v>18</v>
      </c>
      <c r="J12076" s="72" t="s">
        <v>19</v>
      </c>
      <c r="K12076" s="72" t="s">
        <v>99</v>
      </c>
      <c r="L12076" s="72" t="s">
        <v>100</v>
      </c>
      <c r="M12076" s="72"/>
    </row>
    <row r="12077" spans="2:13" x14ac:dyDescent="0.25">
      <c r="B12077" s="72" t="s">
        <v>12</v>
      </c>
      <c r="C12077" s="72" t="s">
        <v>13</v>
      </c>
      <c r="D12077" s="72" t="s">
        <v>14</v>
      </c>
      <c r="E12077" s="72" t="s">
        <v>123</v>
      </c>
      <c r="F12077" s="73">
        <v>-71</v>
      </c>
      <c r="G12077" s="72" t="s">
        <v>16</v>
      </c>
      <c r="H12077" s="72" t="s">
        <v>24</v>
      </c>
      <c r="I12077" s="72" t="s">
        <v>18</v>
      </c>
      <c r="J12077" s="72" t="s">
        <v>19</v>
      </c>
      <c r="K12077" s="72" t="s">
        <v>185</v>
      </c>
      <c r="L12077" s="72" t="s">
        <v>290</v>
      </c>
      <c r="M12077" s="72"/>
    </row>
    <row r="12078" spans="2:13" x14ac:dyDescent="0.25">
      <c r="B12078" s="72" t="s">
        <v>12</v>
      </c>
      <c r="C12078" s="72" t="s">
        <v>13</v>
      </c>
      <c r="D12078" s="72" t="s">
        <v>14</v>
      </c>
      <c r="E12078" s="72" t="s">
        <v>152</v>
      </c>
      <c r="F12078" s="73">
        <v>-9867</v>
      </c>
      <c r="G12078" s="72" t="s">
        <v>16</v>
      </c>
      <c r="H12078" s="72" t="s">
        <v>24</v>
      </c>
      <c r="I12078" s="72" t="s">
        <v>48</v>
      </c>
      <c r="J12078" s="72" t="s">
        <v>19</v>
      </c>
      <c r="K12078" s="72" t="s">
        <v>43</v>
      </c>
      <c r="L12078" s="72" t="s">
        <v>322</v>
      </c>
      <c r="M12078" s="72"/>
    </row>
    <row r="12079" spans="2:13" x14ac:dyDescent="0.25">
      <c r="B12079" s="72" t="s">
        <v>12</v>
      </c>
      <c r="C12079" s="72" t="s">
        <v>13</v>
      </c>
      <c r="D12079" s="72" t="s">
        <v>14</v>
      </c>
      <c r="E12079" s="72" t="s">
        <v>68</v>
      </c>
      <c r="F12079" s="73">
        <v>-180051</v>
      </c>
      <c r="G12079" s="72" t="s">
        <v>16</v>
      </c>
      <c r="H12079" s="72" t="s">
        <v>24</v>
      </c>
      <c r="I12079" s="72" t="s">
        <v>18</v>
      </c>
      <c r="J12079" s="72" t="s">
        <v>19</v>
      </c>
      <c r="K12079" s="72" t="s">
        <v>25</v>
      </c>
      <c r="L12079" s="72" t="s">
        <v>286</v>
      </c>
      <c r="M12079" s="72"/>
    </row>
    <row r="12080" spans="2:13" x14ac:dyDescent="0.25">
      <c r="B12080" s="72" t="s">
        <v>12</v>
      </c>
      <c r="C12080" s="72" t="s">
        <v>13</v>
      </c>
      <c r="D12080" s="72" t="s">
        <v>14</v>
      </c>
      <c r="E12080" s="72" t="s">
        <v>123</v>
      </c>
      <c r="F12080" s="73">
        <v>-27</v>
      </c>
      <c r="G12080" s="72" t="s">
        <v>16</v>
      </c>
      <c r="H12080" s="72" t="s">
        <v>24</v>
      </c>
      <c r="I12080" s="72" t="s">
        <v>18</v>
      </c>
      <c r="J12080" s="72" t="s">
        <v>19</v>
      </c>
      <c r="K12080" s="72" t="s">
        <v>49</v>
      </c>
      <c r="L12080" s="72" t="s">
        <v>248</v>
      </c>
      <c r="M12080" s="72"/>
    </row>
    <row r="12081" spans="2:13" x14ac:dyDescent="0.25">
      <c r="B12081" s="72" t="s">
        <v>12</v>
      </c>
      <c r="C12081" s="72" t="s">
        <v>13</v>
      </c>
      <c r="D12081" s="72" t="s">
        <v>14</v>
      </c>
      <c r="E12081" s="72" t="s">
        <v>79</v>
      </c>
      <c r="F12081" s="73">
        <v>-1109</v>
      </c>
      <c r="G12081" s="72" t="s">
        <v>16</v>
      </c>
      <c r="H12081" s="72" t="s">
        <v>24</v>
      </c>
      <c r="I12081" s="72" t="s">
        <v>18</v>
      </c>
      <c r="J12081" s="72" t="s">
        <v>19</v>
      </c>
      <c r="K12081" s="72" t="s">
        <v>117</v>
      </c>
      <c r="L12081" s="72" t="s">
        <v>609</v>
      </c>
      <c r="M12081" s="72"/>
    </row>
    <row r="12082" spans="2:13" x14ac:dyDescent="0.25">
      <c r="B12082" s="72" t="s">
        <v>12</v>
      </c>
      <c r="C12082" s="72" t="s">
        <v>13</v>
      </c>
      <c r="D12082" s="72" t="s">
        <v>14</v>
      </c>
      <c r="E12082" s="72" t="s">
        <v>33</v>
      </c>
      <c r="F12082" s="73">
        <v>316942</v>
      </c>
      <c r="G12082" s="72" t="s">
        <v>16</v>
      </c>
      <c r="H12082" s="72" t="s">
        <v>24</v>
      </c>
      <c r="I12082" s="72" t="s">
        <v>18</v>
      </c>
      <c r="J12082" s="72" t="s">
        <v>19</v>
      </c>
      <c r="K12082" s="72" t="s">
        <v>37</v>
      </c>
      <c r="L12082" s="72" t="s">
        <v>412</v>
      </c>
      <c r="M12082" s="72" t="s">
        <v>29</v>
      </c>
    </row>
    <row r="12083" spans="2:13" x14ac:dyDescent="0.25">
      <c r="B12083" s="72" t="s">
        <v>12</v>
      </c>
      <c r="C12083" s="72" t="s">
        <v>13</v>
      </c>
      <c r="D12083" s="72" t="s">
        <v>14</v>
      </c>
      <c r="E12083" s="72" t="s">
        <v>83</v>
      </c>
      <c r="F12083" s="73">
        <v>401374</v>
      </c>
      <c r="G12083" s="72" t="s">
        <v>16</v>
      </c>
      <c r="H12083" s="72" t="s">
        <v>24</v>
      </c>
      <c r="I12083" s="72" t="s">
        <v>18</v>
      </c>
      <c r="J12083" s="72" t="s">
        <v>19</v>
      </c>
      <c r="K12083" s="72" t="s">
        <v>37</v>
      </c>
      <c r="L12083" s="72" t="s">
        <v>494</v>
      </c>
      <c r="M12083" s="72"/>
    </row>
    <row r="12084" spans="2:13" x14ac:dyDescent="0.25">
      <c r="B12084" s="72" t="s">
        <v>12</v>
      </c>
      <c r="C12084" s="72" t="s">
        <v>13</v>
      </c>
      <c r="D12084" s="72" t="s">
        <v>14</v>
      </c>
      <c r="E12084" s="72" t="s">
        <v>258</v>
      </c>
      <c r="F12084" s="73">
        <v>4311144</v>
      </c>
      <c r="G12084" s="72" t="s">
        <v>16</v>
      </c>
      <c r="H12084" s="72" t="s">
        <v>24</v>
      </c>
      <c r="I12084" s="72" t="s">
        <v>18</v>
      </c>
      <c r="J12084" s="72" t="s">
        <v>19</v>
      </c>
      <c r="K12084" s="72" t="s">
        <v>37</v>
      </c>
      <c r="L12084" s="72" t="s">
        <v>86</v>
      </c>
      <c r="M12084" s="72" t="s">
        <v>259</v>
      </c>
    </row>
    <row r="12085" spans="2:13" x14ac:dyDescent="0.25">
      <c r="B12085" s="72" t="s">
        <v>12</v>
      </c>
      <c r="C12085" s="72" t="s">
        <v>13</v>
      </c>
      <c r="D12085" s="72" t="s">
        <v>14</v>
      </c>
      <c r="E12085" s="72" t="s">
        <v>36</v>
      </c>
      <c r="F12085" s="73">
        <v>68719</v>
      </c>
      <c r="G12085" s="72" t="s">
        <v>16</v>
      </c>
      <c r="H12085" s="72" t="s">
        <v>24</v>
      </c>
      <c r="I12085" s="72" t="s">
        <v>18</v>
      </c>
      <c r="J12085" s="72" t="s">
        <v>19</v>
      </c>
      <c r="K12085" s="72" t="s">
        <v>25</v>
      </c>
      <c r="L12085" s="72" t="s">
        <v>493</v>
      </c>
      <c r="M12085" s="72" t="s">
        <v>29</v>
      </c>
    </row>
    <row r="12086" spans="2:13" x14ac:dyDescent="0.25">
      <c r="B12086" s="72" t="s">
        <v>12</v>
      </c>
      <c r="C12086" s="72" t="s">
        <v>13</v>
      </c>
      <c r="D12086" s="72" t="s">
        <v>14</v>
      </c>
      <c r="E12086" s="72" t="s">
        <v>36</v>
      </c>
      <c r="F12086" s="73">
        <v>39198</v>
      </c>
      <c r="G12086" s="72" t="s">
        <v>16</v>
      </c>
      <c r="H12086" s="72" t="s">
        <v>24</v>
      </c>
      <c r="I12086" s="72" t="s">
        <v>18</v>
      </c>
      <c r="J12086" s="72" t="s">
        <v>19</v>
      </c>
      <c r="K12086" s="72" t="s">
        <v>25</v>
      </c>
      <c r="L12086" s="72" t="s">
        <v>467</v>
      </c>
      <c r="M12086" s="72" t="s">
        <v>57</v>
      </c>
    </row>
    <row r="12087" spans="2:13" x14ac:dyDescent="0.25">
      <c r="B12087" s="72" t="s">
        <v>12</v>
      </c>
      <c r="C12087" s="72" t="s">
        <v>13</v>
      </c>
      <c r="D12087" s="72" t="s">
        <v>14</v>
      </c>
      <c r="E12087" s="72" t="s">
        <v>68</v>
      </c>
      <c r="F12087" s="73">
        <v>-1071011</v>
      </c>
      <c r="G12087" s="72" t="s">
        <v>16</v>
      </c>
      <c r="H12087" s="72" t="s">
        <v>24</v>
      </c>
      <c r="I12087" s="72" t="s">
        <v>18</v>
      </c>
      <c r="J12087" s="72" t="s">
        <v>19</v>
      </c>
      <c r="K12087" s="72" t="s">
        <v>157</v>
      </c>
      <c r="L12087" s="72" t="s">
        <v>158</v>
      </c>
      <c r="M12087" s="72"/>
    </row>
    <row r="12088" spans="2:13" x14ac:dyDescent="0.25">
      <c r="B12088" s="72" t="s">
        <v>12</v>
      </c>
      <c r="C12088" s="72" t="s">
        <v>13</v>
      </c>
      <c r="D12088" s="72" t="s">
        <v>14</v>
      </c>
      <c r="E12088" s="72" t="s">
        <v>30</v>
      </c>
      <c r="F12088" s="73">
        <v>-13</v>
      </c>
      <c r="G12088" s="72" t="s">
        <v>16</v>
      </c>
      <c r="H12088" s="72" t="s">
        <v>24</v>
      </c>
      <c r="I12088" s="72" t="s">
        <v>18</v>
      </c>
      <c r="J12088" s="72" t="s">
        <v>19</v>
      </c>
      <c r="K12088" s="72" t="s">
        <v>25</v>
      </c>
      <c r="L12088" s="72" t="s">
        <v>430</v>
      </c>
      <c r="M12088" s="72"/>
    </row>
    <row r="12089" spans="2:13" x14ac:dyDescent="0.25">
      <c r="B12089" s="72" t="s">
        <v>12</v>
      </c>
      <c r="C12089" s="72" t="s">
        <v>13</v>
      </c>
      <c r="D12089" s="72" t="s">
        <v>14</v>
      </c>
      <c r="E12089" s="72" t="s">
        <v>65</v>
      </c>
      <c r="F12089" s="73">
        <v>93725</v>
      </c>
      <c r="G12089" s="72" t="s">
        <v>16</v>
      </c>
      <c r="H12089" s="72" t="s">
        <v>24</v>
      </c>
      <c r="I12089" s="72" t="s">
        <v>18</v>
      </c>
      <c r="J12089" s="72" t="s">
        <v>19</v>
      </c>
      <c r="K12089" s="72" t="s">
        <v>25</v>
      </c>
      <c r="L12089" s="72" t="s">
        <v>77</v>
      </c>
      <c r="M12089" s="72" t="s">
        <v>133</v>
      </c>
    </row>
    <row r="12090" spans="2:13" x14ac:dyDescent="0.25">
      <c r="B12090" s="72" t="s">
        <v>12</v>
      </c>
      <c r="C12090" s="72" t="s">
        <v>13</v>
      </c>
      <c r="D12090" s="72" t="s">
        <v>14</v>
      </c>
      <c r="E12090" s="72" t="s">
        <v>79</v>
      </c>
      <c r="F12090" s="73">
        <v>-3932</v>
      </c>
      <c r="G12090" s="72" t="s">
        <v>16</v>
      </c>
      <c r="H12090" s="72" t="s">
        <v>24</v>
      </c>
      <c r="I12090" s="72" t="s">
        <v>18</v>
      </c>
      <c r="J12090" s="72" t="s">
        <v>19</v>
      </c>
      <c r="K12090" s="72" t="s">
        <v>25</v>
      </c>
      <c r="L12090" s="72" t="s">
        <v>127</v>
      </c>
      <c r="M12090" s="72"/>
    </row>
    <row r="12091" spans="2:13" x14ac:dyDescent="0.25">
      <c r="B12091" s="72" t="s">
        <v>12</v>
      </c>
      <c r="C12091" s="72" t="s">
        <v>13</v>
      </c>
      <c r="D12091" s="72" t="s">
        <v>14</v>
      </c>
      <c r="E12091" s="72" t="s">
        <v>228</v>
      </c>
      <c r="F12091" s="73">
        <v>31</v>
      </c>
      <c r="G12091" s="72" t="s">
        <v>16</v>
      </c>
      <c r="H12091" s="72" t="s">
        <v>24</v>
      </c>
      <c r="I12091" s="72" t="s">
        <v>18</v>
      </c>
      <c r="J12091" s="72" t="s">
        <v>19</v>
      </c>
      <c r="K12091" s="72" t="s">
        <v>37</v>
      </c>
      <c r="L12091" s="72" t="s">
        <v>412</v>
      </c>
      <c r="M12091" s="72" t="s">
        <v>133</v>
      </c>
    </row>
    <row r="12092" spans="2:13" x14ac:dyDescent="0.25">
      <c r="B12092" s="72" t="s">
        <v>12</v>
      </c>
      <c r="C12092" s="72" t="s">
        <v>13</v>
      </c>
      <c r="D12092" s="72" t="s">
        <v>14</v>
      </c>
      <c r="E12092" s="72" t="s">
        <v>68</v>
      </c>
      <c r="F12092" s="73">
        <v>-114</v>
      </c>
      <c r="G12092" s="72" t="s">
        <v>16</v>
      </c>
      <c r="H12092" s="72" t="s">
        <v>24</v>
      </c>
      <c r="I12092" s="72" t="s">
        <v>18</v>
      </c>
      <c r="J12092" s="72" t="s">
        <v>19</v>
      </c>
      <c r="K12092" s="72" t="s">
        <v>25</v>
      </c>
      <c r="L12092" s="72" t="s">
        <v>338</v>
      </c>
      <c r="M12092" s="72"/>
    </row>
    <row r="12093" spans="2:13" x14ac:dyDescent="0.25">
      <c r="B12093" s="72" t="s">
        <v>12</v>
      </c>
      <c r="C12093" s="72" t="s">
        <v>13</v>
      </c>
      <c r="D12093" s="72" t="s">
        <v>14</v>
      </c>
      <c r="E12093" s="72" t="s">
        <v>58</v>
      </c>
      <c r="F12093" s="73">
        <v>131406</v>
      </c>
      <c r="G12093" s="72" t="s">
        <v>16</v>
      </c>
      <c r="H12093" s="72" t="s">
        <v>24</v>
      </c>
      <c r="I12093" s="72" t="s">
        <v>18</v>
      </c>
      <c r="J12093" s="72" t="s">
        <v>19</v>
      </c>
      <c r="K12093" s="72" t="s">
        <v>25</v>
      </c>
      <c r="L12093" s="72" t="s">
        <v>149</v>
      </c>
      <c r="M12093" s="72" t="s">
        <v>57</v>
      </c>
    </row>
    <row r="12094" spans="2:13" x14ac:dyDescent="0.25">
      <c r="B12094" s="72" t="s">
        <v>12</v>
      </c>
      <c r="C12094" s="72" t="s">
        <v>13</v>
      </c>
      <c r="D12094" s="72" t="s">
        <v>14</v>
      </c>
      <c r="E12094" s="72" t="s">
        <v>55</v>
      </c>
      <c r="F12094" s="73">
        <v>4572554</v>
      </c>
      <c r="G12094" s="72" t="s">
        <v>16</v>
      </c>
      <c r="H12094" s="72" t="s">
        <v>24</v>
      </c>
      <c r="I12094" s="72" t="s">
        <v>18</v>
      </c>
      <c r="J12094" s="72" t="s">
        <v>19</v>
      </c>
      <c r="K12094" s="72" t="s">
        <v>96</v>
      </c>
      <c r="L12094" s="72" t="s">
        <v>318</v>
      </c>
      <c r="M12094" s="72" t="s">
        <v>57</v>
      </c>
    </row>
    <row r="12095" spans="2:13" x14ac:dyDescent="0.25">
      <c r="B12095" s="72" t="s">
        <v>12</v>
      </c>
      <c r="C12095" s="72" t="s">
        <v>13</v>
      </c>
      <c r="D12095" s="72" t="s">
        <v>14</v>
      </c>
      <c r="E12095" s="72" t="s">
        <v>30</v>
      </c>
      <c r="F12095" s="73">
        <v>-8651</v>
      </c>
      <c r="G12095" s="72" t="s">
        <v>16</v>
      </c>
      <c r="H12095" s="72" t="s">
        <v>24</v>
      </c>
      <c r="I12095" s="72" t="s">
        <v>18</v>
      </c>
      <c r="J12095" s="72" t="s">
        <v>19</v>
      </c>
      <c r="K12095" s="72" t="s">
        <v>43</v>
      </c>
      <c r="L12095" s="72" t="s">
        <v>319</v>
      </c>
      <c r="M12095" s="72"/>
    </row>
    <row r="12096" spans="2:13" x14ac:dyDescent="0.25">
      <c r="B12096" s="72" t="s">
        <v>12</v>
      </c>
      <c r="C12096" s="72" t="s">
        <v>13</v>
      </c>
      <c r="D12096" s="72" t="s">
        <v>14</v>
      </c>
      <c r="E12096" s="72" t="s">
        <v>55</v>
      </c>
      <c r="F12096" s="73">
        <v>7126882</v>
      </c>
      <c r="G12096" s="72" t="s">
        <v>16</v>
      </c>
      <c r="H12096" s="72" t="s">
        <v>24</v>
      </c>
      <c r="I12096" s="72" t="s">
        <v>18</v>
      </c>
      <c r="J12096" s="72" t="s">
        <v>19</v>
      </c>
      <c r="K12096" s="72" t="s">
        <v>37</v>
      </c>
      <c r="L12096" s="72" t="s">
        <v>125</v>
      </c>
      <c r="M12096" s="72" t="s">
        <v>112</v>
      </c>
    </row>
    <row r="12097" spans="2:13" x14ac:dyDescent="0.25">
      <c r="B12097" s="72" t="s">
        <v>12</v>
      </c>
      <c r="C12097" s="72" t="s">
        <v>13</v>
      </c>
      <c r="D12097" s="72" t="s">
        <v>14</v>
      </c>
      <c r="E12097" s="72" t="s">
        <v>39</v>
      </c>
      <c r="F12097" s="73">
        <v>-182620</v>
      </c>
      <c r="G12097" s="72" t="s">
        <v>16</v>
      </c>
      <c r="H12097" s="72" t="s">
        <v>24</v>
      </c>
      <c r="I12097" s="72" t="s">
        <v>18</v>
      </c>
      <c r="J12097" s="72" t="s">
        <v>19</v>
      </c>
      <c r="K12097" s="72" t="s">
        <v>37</v>
      </c>
      <c r="L12097" s="72" t="s">
        <v>59</v>
      </c>
      <c r="M12097" s="72"/>
    </row>
    <row r="12098" spans="2:13" x14ac:dyDescent="0.25">
      <c r="B12098" s="72" t="s">
        <v>12</v>
      </c>
      <c r="C12098" s="72" t="s">
        <v>13</v>
      </c>
      <c r="D12098" s="72" t="s">
        <v>14</v>
      </c>
      <c r="E12098" s="72" t="s">
        <v>79</v>
      </c>
      <c r="F12098" s="73">
        <v>-298</v>
      </c>
      <c r="G12098" s="72" t="s">
        <v>16</v>
      </c>
      <c r="H12098" s="72" t="s">
        <v>24</v>
      </c>
      <c r="I12098" s="72" t="s">
        <v>18</v>
      </c>
      <c r="J12098" s="72" t="s">
        <v>19</v>
      </c>
      <c r="K12098" s="72" t="s">
        <v>25</v>
      </c>
      <c r="L12098" s="72" t="s">
        <v>142</v>
      </c>
      <c r="M12098" s="72"/>
    </row>
    <row r="12099" spans="2:13" x14ac:dyDescent="0.25">
      <c r="B12099" s="72" t="s">
        <v>12</v>
      </c>
      <c r="C12099" s="72" t="s">
        <v>13</v>
      </c>
      <c r="D12099" s="72" t="s">
        <v>14</v>
      </c>
      <c r="E12099" s="72" t="s">
        <v>23</v>
      </c>
      <c r="F12099" s="73">
        <v>-8</v>
      </c>
      <c r="G12099" s="72" t="s">
        <v>16</v>
      </c>
      <c r="H12099" s="72" t="s">
        <v>24</v>
      </c>
      <c r="I12099" s="72" t="s">
        <v>18</v>
      </c>
      <c r="J12099" s="72" t="s">
        <v>19</v>
      </c>
      <c r="K12099" s="72" t="s">
        <v>37</v>
      </c>
      <c r="L12099" s="72" t="s">
        <v>549</v>
      </c>
      <c r="M12099" s="72"/>
    </row>
    <row r="12100" spans="2:13" x14ac:dyDescent="0.25">
      <c r="B12100" s="72" t="s">
        <v>12</v>
      </c>
      <c r="C12100" s="72" t="s">
        <v>13</v>
      </c>
      <c r="D12100" s="72" t="s">
        <v>14</v>
      </c>
      <c r="E12100" s="72" t="s">
        <v>594</v>
      </c>
      <c r="F12100" s="73">
        <v>35000</v>
      </c>
      <c r="G12100" s="72" t="s">
        <v>16</v>
      </c>
      <c r="H12100" s="72" t="s">
        <v>24</v>
      </c>
      <c r="I12100" s="72" t="s">
        <v>18</v>
      </c>
      <c r="J12100" s="72" t="s">
        <v>19</v>
      </c>
      <c r="K12100" s="72" t="s">
        <v>37</v>
      </c>
      <c r="L12100" s="72" t="s">
        <v>291</v>
      </c>
      <c r="M12100" s="72"/>
    </row>
    <row r="12101" spans="2:13" x14ac:dyDescent="0.25">
      <c r="B12101" s="72" t="s">
        <v>12</v>
      </c>
      <c r="C12101" s="72" t="s">
        <v>13</v>
      </c>
      <c r="D12101" s="72" t="s">
        <v>14</v>
      </c>
      <c r="E12101" s="72" t="s">
        <v>33</v>
      </c>
      <c r="F12101" s="73">
        <v>36313</v>
      </c>
      <c r="G12101" s="72" t="s">
        <v>16</v>
      </c>
      <c r="H12101" s="72" t="s">
        <v>24</v>
      </c>
      <c r="I12101" s="72" t="s">
        <v>18</v>
      </c>
      <c r="J12101" s="72" t="s">
        <v>19</v>
      </c>
      <c r="K12101" s="72" t="s">
        <v>25</v>
      </c>
      <c r="L12101" s="72" t="s">
        <v>230</v>
      </c>
      <c r="M12101" s="72" t="s">
        <v>35</v>
      </c>
    </row>
    <row r="12102" spans="2:13" x14ac:dyDescent="0.25">
      <c r="B12102" s="72" t="s">
        <v>12</v>
      </c>
      <c r="C12102" s="72" t="s">
        <v>13</v>
      </c>
      <c r="D12102" s="72" t="s">
        <v>14</v>
      </c>
      <c r="E12102" s="72" t="s">
        <v>144</v>
      </c>
      <c r="F12102" s="73">
        <v>107285</v>
      </c>
      <c r="G12102" s="72" t="s">
        <v>16</v>
      </c>
      <c r="H12102" s="72" t="s">
        <v>24</v>
      </c>
      <c r="I12102" s="72" t="s">
        <v>18</v>
      </c>
      <c r="J12102" s="72" t="s">
        <v>19</v>
      </c>
      <c r="K12102" s="72" t="s">
        <v>75</v>
      </c>
      <c r="L12102" s="72" t="s">
        <v>341</v>
      </c>
      <c r="M12102" s="72" t="s">
        <v>62</v>
      </c>
    </row>
    <row r="12103" spans="2:13" x14ac:dyDescent="0.25">
      <c r="B12103" s="72" t="s">
        <v>12</v>
      </c>
      <c r="C12103" s="72" t="s">
        <v>13</v>
      </c>
      <c r="D12103" s="72" t="s">
        <v>14</v>
      </c>
      <c r="E12103" s="72" t="s">
        <v>65</v>
      </c>
      <c r="F12103" s="73">
        <v>75051</v>
      </c>
      <c r="G12103" s="72" t="s">
        <v>16</v>
      </c>
      <c r="H12103" s="72" t="s">
        <v>24</v>
      </c>
      <c r="I12103" s="72" t="s">
        <v>18</v>
      </c>
      <c r="J12103" s="72" t="s">
        <v>19</v>
      </c>
      <c r="K12103" s="72" t="s">
        <v>37</v>
      </c>
      <c r="L12103" s="72" t="s">
        <v>221</v>
      </c>
      <c r="M12103" s="72" t="s">
        <v>133</v>
      </c>
    </row>
    <row r="12104" spans="2:13" x14ac:dyDescent="0.25">
      <c r="B12104" s="72" t="s">
        <v>12</v>
      </c>
      <c r="C12104" s="72" t="s">
        <v>13</v>
      </c>
      <c r="D12104" s="72" t="s">
        <v>14</v>
      </c>
      <c r="E12104" s="72" t="s">
        <v>27</v>
      </c>
      <c r="F12104" s="73">
        <v>189714</v>
      </c>
      <c r="G12104" s="72" t="s">
        <v>16</v>
      </c>
      <c r="H12104" s="72" t="s">
        <v>24</v>
      </c>
      <c r="I12104" s="72" t="s">
        <v>18</v>
      </c>
      <c r="J12104" s="72" t="s">
        <v>19</v>
      </c>
      <c r="K12104" s="72" t="s">
        <v>37</v>
      </c>
      <c r="L12104" s="72" t="s">
        <v>121</v>
      </c>
      <c r="M12104" s="72" t="s">
        <v>57</v>
      </c>
    </row>
    <row r="12105" spans="2:13" x14ac:dyDescent="0.25">
      <c r="B12105" s="72" t="s">
        <v>12</v>
      </c>
      <c r="C12105" s="72" t="s">
        <v>13</v>
      </c>
      <c r="D12105" s="72" t="s">
        <v>14</v>
      </c>
      <c r="E12105" s="72" t="s">
        <v>776</v>
      </c>
      <c r="F12105" s="73">
        <v>-57963</v>
      </c>
      <c r="G12105" s="72" t="s">
        <v>16</v>
      </c>
      <c r="H12105" s="72" t="s">
        <v>17</v>
      </c>
      <c r="I12105" s="72" t="s">
        <v>48</v>
      </c>
      <c r="J12105" s="72" t="s">
        <v>19</v>
      </c>
      <c r="K12105" s="72"/>
      <c r="L12105" s="72"/>
      <c r="M12105" s="72"/>
    </row>
    <row r="12106" spans="2:13" x14ac:dyDescent="0.25">
      <c r="B12106" s="72" t="s">
        <v>12</v>
      </c>
      <c r="C12106" s="72" t="s">
        <v>13</v>
      </c>
      <c r="D12106" s="72" t="s">
        <v>14</v>
      </c>
      <c r="E12106" s="72" t="s">
        <v>83</v>
      </c>
      <c r="F12106" s="73">
        <v>987203</v>
      </c>
      <c r="G12106" s="72" t="s">
        <v>16</v>
      </c>
      <c r="H12106" s="72" t="s">
        <v>24</v>
      </c>
      <c r="I12106" s="72" t="s">
        <v>18</v>
      </c>
      <c r="J12106" s="72" t="s">
        <v>19</v>
      </c>
      <c r="K12106" s="72" t="s">
        <v>37</v>
      </c>
      <c r="L12106" s="72" t="s">
        <v>212</v>
      </c>
      <c r="M12106" s="72"/>
    </row>
    <row r="12107" spans="2:13" x14ac:dyDescent="0.25">
      <c r="B12107" s="72" t="s">
        <v>12</v>
      </c>
      <c r="C12107" s="72" t="s">
        <v>13</v>
      </c>
      <c r="D12107" s="72" t="s">
        <v>14</v>
      </c>
      <c r="E12107" s="72" t="s">
        <v>94</v>
      </c>
      <c r="F12107" s="73">
        <v>4789</v>
      </c>
      <c r="G12107" s="72" t="s">
        <v>16</v>
      </c>
      <c r="H12107" s="72" t="s">
        <v>17</v>
      </c>
      <c r="I12107" s="72" t="s">
        <v>18</v>
      </c>
      <c r="J12107" s="72" t="s">
        <v>19</v>
      </c>
      <c r="K12107" s="72" t="s">
        <v>25</v>
      </c>
      <c r="L12107" s="72" t="s">
        <v>126</v>
      </c>
      <c r="M12107" s="72"/>
    </row>
    <row r="12108" spans="2:13" x14ac:dyDescent="0.25">
      <c r="B12108" s="72" t="s">
        <v>12</v>
      </c>
      <c r="C12108" s="72" t="s">
        <v>13</v>
      </c>
      <c r="D12108" s="72" t="s">
        <v>14</v>
      </c>
      <c r="E12108" s="72" t="s">
        <v>58</v>
      </c>
      <c r="F12108" s="73">
        <v>124694</v>
      </c>
      <c r="G12108" s="72" t="s">
        <v>16</v>
      </c>
      <c r="H12108" s="72" t="s">
        <v>17</v>
      </c>
      <c r="I12108" s="72" t="s">
        <v>18</v>
      </c>
      <c r="J12108" s="72" t="s">
        <v>19</v>
      </c>
      <c r="K12108" s="72" t="s">
        <v>25</v>
      </c>
      <c r="L12108" s="72" t="s">
        <v>425</v>
      </c>
      <c r="M12108" s="72" t="s">
        <v>47</v>
      </c>
    </row>
    <row r="12109" spans="2:13" x14ac:dyDescent="0.25">
      <c r="B12109" s="72" t="s">
        <v>12</v>
      </c>
      <c r="C12109" s="72" t="s">
        <v>13</v>
      </c>
      <c r="D12109" s="72" t="s">
        <v>14</v>
      </c>
      <c r="E12109" s="72" t="s">
        <v>187</v>
      </c>
      <c r="F12109" s="73">
        <v>1617569</v>
      </c>
      <c r="G12109" s="72" t="s">
        <v>16</v>
      </c>
      <c r="H12109" s="72" t="s">
        <v>24</v>
      </c>
      <c r="I12109" s="72" t="s">
        <v>18</v>
      </c>
      <c r="J12109" s="72" t="s">
        <v>19</v>
      </c>
      <c r="K12109" s="72" t="s">
        <v>25</v>
      </c>
      <c r="L12109" s="72" t="s">
        <v>211</v>
      </c>
      <c r="M12109" s="72" t="s">
        <v>112</v>
      </c>
    </row>
    <row r="12110" spans="2:13" x14ac:dyDescent="0.25">
      <c r="B12110" s="72" t="s">
        <v>12</v>
      </c>
      <c r="C12110" s="72" t="s">
        <v>13</v>
      </c>
      <c r="D12110" s="72" t="s">
        <v>14</v>
      </c>
      <c r="E12110" s="72" t="s">
        <v>717</v>
      </c>
      <c r="F12110" s="73">
        <v>153891636</v>
      </c>
      <c r="G12110" s="72" t="s">
        <v>269</v>
      </c>
      <c r="H12110" s="72" t="s">
        <v>24</v>
      </c>
      <c r="I12110" s="72" t="s">
        <v>18</v>
      </c>
      <c r="J12110" s="72" t="s">
        <v>19</v>
      </c>
      <c r="K12110" s="72"/>
      <c r="L12110" s="72"/>
      <c r="M12110" s="72" t="s">
        <v>530</v>
      </c>
    </row>
    <row r="12111" spans="2:13" x14ac:dyDescent="0.25">
      <c r="B12111" s="72" t="s">
        <v>12</v>
      </c>
      <c r="C12111" s="72" t="s">
        <v>13</v>
      </c>
      <c r="D12111" s="72" t="s">
        <v>14</v>
      </c>
      <c r="E12111" s="72" t="s">
        <v>30</v>
      </c>
      <c r="F12111" s="73">
        <v>-386</v>
      </c>
      <c r="G12111" s="72" t="s">
        <v>16</v>
      </c>
      <c r="H12111" s="72" t="s">
        <v>17</v>
      </c>
      <c r="I12111" s="72" t="s">
        <v>18</v>
      </c>
      <c r="J12111" s="72" t="s">
        <v>19</v>
      </c>
      <c r="K12111" s="72" t="s">
        <v>25</v>
      </c>
      <c r="L12111" s="72" t="s">
        <v>410</v>
      </c>
      <c r="M12111" s="72"/>
    </row>
    <row r="12112" spans="2:13" x14ac:dyDescent="0.25">
      <c r="B12112" s="72" t="s">
        <v>12</v>
      </c>
      <c r="C12112" s="72" t="s">
        <v>13</v>
      </c>
      <c r="D12112" s="72" t="s">
        <v>14</v>
      </c>
      <c r="E12112" s="72" t="s">
        <v>79</v>
      </c>
      <c r="F12112" s="73">
        <v>-1529</v>
      </c>
      <c r="G12112" s="72" t="s">
        <v>16</v>
      </c>
      <c r="H12112" s="72" t="s">
        <v>24</v>
      </c>
      <c r="I12112" s="72" t="s">
        <v>18</v>
      </c>
      <c r="J12112" s="72" t="s">
        <v>19</v>
      </c>
      <c r="K12112" s="72" t="s">
        <v>49</v>
      </c>
      <c r="L12112" s="72" t="s">
        <v>371</v>
      </c>
      <c r="M12112" s="72"/>
    </row>
    <row r="12113" spans="2:13" x14ac:dyDescent="0.25">
      <c r="B12113" s="72" t="s">
        <v>12</v>
      </c>
      <c r="C12113" s="72" t="s">
        <v>13</v>
      </c>
      <c r="D12113" s="72" t="s">
        <v>14</v>
      </c>
      <c r="E12113" s="72" t="s">
        <v>123</v>
      </c>
      <c r="F12113" s="73">
        <v>-3670</v>
      </c>
      <c r="G12113" s="72" t="s">
        <v>16</v>
      </c>
      <c r="H12113" s="72" t="s">
        <v>24</v>
      </c>
      <c r="I12113" s="72" t="s">
        <v>18</v>
      </c>
      <c r="J12113" s="72" t="s">
        <v>19</v>
      </c>
      <c r="K12113" s="72" t="s">
        <v>25</v>
      </c>
      <c r="L12113" s="72" t="s">
        <v>299</v>
      </c>
      <c r="M12113" s="72"/>
    </row>
    <row r="12114" spans="2:13" x14ac:dyDescent="0.25">
      <c r="B12114" s="72" t="s">
        <v>12</v>
      </c>
      <c r="C12114" s="72" t="s">
        <v>13</v>
      </c>
      <c r="D12114" s="72" t="s">
        <v>14</v>
      </c>
      <c r="E12114" s="72" t="s">
        <v>30</v>
      </c>
      <c r="F12114" s="73">
        <v>-9217</v>
      </c>
      <c r="G12114" s="72" t="s">
        <v>16</v>
      </c>
      <c r="H12114" s="72" t="s">
        <v>24</v>
      </c>
      <c r="I12114" s="72" t="s">
        <v>18</v>
      </c>
      <c r="J12114" s="72" t="s">
        <v>19</v>
      </c>
      <c r="K12114" s="72" t="s">
        <v>37</v>
      </c>
      <c r="L12114" s="72" t="s">
        <v>193</v>
      </c>
      <c r="M12114" s="72"/>
    </row>
    <row r="12115" spans="2:13" x14ac:dyDescent="0.25">
      <c r="B12115" s="72" t="s">
        <v>12</v>
      </c>
      <c r="C12115" s="72" t="s">
        <v>13</v>
      </c>
      <c r="D12115" s="72" t="s">
        <v>14</v>
      </c>
      <c r="E12115" s="72" t="s">
        <v>83</v>
      </c>
      <c r="F12115" s="73">
        <v>4013</v>
      </c>
      <c r="G12115" s="72" t="s">
        <v>16</v>
      </c>
      <c r="H12115" s="72" t="s">
        <v>17</v>
      </c>
      <c r="I12115" s="72" t="s">
        <v>18</v>
      </c>
      <c r="J12115" s="72" t="s">
        <v>19</v>
      </c>
      <c r="K12115" s="72" t="s">
        <v>25</v>
      </c>
      <c r="L12115" s="72" t="s">
        <v>330</v>
      </c>
      <c r="M12115" s="72"/>
    </row>
    <row r="12116" spans="2:13" x14ac:dyDescent="0.25">
      <c r="B12116" s="72" t="s">
        <v>12</v>
      </c>
      <c r="C12116" s="72" t="s">
        <v>13</v>
      </c>
      <c r="D12116" s="72" t="s">
        <v>14</v>
      </c>
      <c r="E12116" s="72" t="s">
        <v>51</v>
      </c>
      <c r="F12116" s="73">
        <v>2517742</v>
      </c>
      <c r="G12116" s="72" t="s">
        <v>16</v>
      </c>
      <c r="H12116" s="72" t="s">
        <v>17</v>
      </c>
      <c r="I12116" s="72" t="s">
        <v>18</v>
      </c>
      <c r="J12116" s="72" t="s">
        <v>19</v>
      </c>
      <c r="K12116" s="72" t="s">
        <v>25</v>
      </c>
      <c r="L12116" s="72" t="s">
        <v>244</v>
      </c>
      <c r="M12116" s="72"/>
    </row>
    <row r="12117" spans="2:13" x14ac:dyDescent="0.25">
      <c r="B12117" s="72" t="s">
        <v>12</v>
      </c>
      <c r="C12117" s="72" t="s">
        <v>13</v>
      </c>
      <c r="D12117" s="72" t="s">
        <v>14</v>
      </c>
      <c r="E12117" s="72" t="s">
        <v>144</v>
      </c>
      <c r="F12117" s="73">
        <v>187703</v>
      </c>
      <c r="G12117" s="72" t="s">
        <v>16</v>
      </c>
      <c r="H12117" s="72" t="s">
        <v>17</v>
      </c>
      <c r="I12117" s="72" t="s">
        <v>18</v>
      </c>
      <c r="J12117" s="72" t="s">
        <v>19</v>
      </c>
      <c r="K12117" s="72" t="s">
        <v>49</v>
      </c>
      <c r="L12117" s="72" t="s">
        <v>82</v>
      </c>
      <c r="M12117" s="72" t="s">
        <v>67</v>
      </c>
    </row>
    <row r="12118" spans="2:13" x14ac:dyDescent="0.25">
      <c r="B12118" s="72" t="s">
        <v>12</v>
      </c>
      <c r="C12118" s="72" t="s">
        <v>13</v>
      </c>
      <c r="D12118" s="72" t="s">
        <v>14</v>
      </c>
      <c r="E12118" s="72" t="s">
        <v>718</v>
      </c>
      <c r="F12118" s="73">
        <v>286304</v>
      </c>
      <c r="G12118" s="72" t="s">
        <v>16</v>
      </c>
      <c r="H12118" s="72" t="s">
        <v>24</v>
      </c>
      <c r="I12118" s="72" t="s">
        <v>18</v>
      </c>
      <c r="J12118" s="72" t="s">
        <v>19</v>
      </c>
      <c r="K12118" s="72" t="s">
        <v>37</v>
      </c>
      <c r="L12118" s="72" t="s">
        <v>59</v>
      </c>
      <c r="M12118" s="72" t="s">
        <v>719</v>
      </c>
    </row>
    <row r="12119" spans="2:13" x14ac:dyDescent="0.25">
      <c r="B12119" s="72" t="s">
        <v>12</v>
      </c>
      <c r="C12119" s="72" t="s">
        <v>13</v>
      </c>
      <c r="D12119" s="72" t="s">
        <v>14</v>
      </c>
      <c r="E12119" s="72" t="s">
        <v>65</v>
      </c>
      <c r="F12119" s="73">
        <v>231808</v>
      </c>
      <c r="G12119" s="72" t="s">
        <v>16</v>
      </c>
      <c r="H12119" s="72" t="s">
        <v>24</v>
      </c>
      <c r="I12119" s="72" t="s">
        <v>18</v>
      </c>
      <c r="J12119" s="72" t="s">
        <v>19</v>
      </c>
      <c r="K12119" s="72" t="s">
        <v>102</v>
      </c>
      <c r="L12119" s="72" t="s">
        <v>344</v>
      </c>
      <c r="M12119" s="72" t="s">
        <v>67</v>
      </c>
    </row>
    <row r="12120" spans="2:13" x14ac:dyDescent="0.25">
      <c r="B12120" s="72" t="s">
        <v>12</v>
      </c>
      <c r="C12120" s="72" t="s">
        <v>13</v>
      </c>
      <c r="D12120" s="72" t="s">
        <v>14</v>
      </c>
      <c r="E12120" s="72" t="s">
        <v>666</v>
      </c>
      <c r="F12120" s="73">
        <v>29849</v>
      </c>
      <c r="G12120" s="72" t="s">
        <v>16</v>
      </c>
      <c r="H12120" s="72" t="s">
        <v>24</v>
      </c>
      <c r="I12120" s="72" t="s">
        <v>18</v>
      </c>
      <c r="J12120" s="72" t="s">
        <v>19</v>
      </c>
      <c r="K12120" s="72" t="s">
        <v>37</v>
      </c>
      <c r="L12120" s="72" t="s">
        <v>635</v>
      </c>
      <c r="M12120" s="72" t="s">
        <v>72</v>
      </c>
    </row>
    <row r="12121" spans="2:13" x14ac:dyDescent="0.25">
      <c r="B12121" s="72" t="s">
        <v>12</v>
      </c>
      <c r="C12121" s="72" t="s">
        <v>13</v>
      </c>
      <c r="D12121" s="72" t="s">
        <v>14</v>
      </c>
      <c r="E12121" s="72" t="s">
        <v>85</v>
      </c>
      <c r="F12121" s="73">
        <v>11938339</v>
      </c>
      <c r="G12121" s="72" t="s">
        <v>16</v>
      </c>
      <c r="H12121" s="72" t="s">
        <v>24</v>
      </c>
      <c r="I12121" s="72" t="s">
        <v>18</v>
      </c>
      <c r="J12121" s="72" t="s">
        <v>19</v>
      </c>
      <c r="K12121" s="72" t="s">
        <v>102</v>
      </c>
      <c r="L12121" s="72" t="s">
        <v>196</v>
      </c>
      <c r="M12121" s="72"/>
    </row>
    <row r="12122" spans="2:13" x14ac:dyDescent="0.25">
      <c r="B12122" s="72" t="s">
        <v>12</v>
      </c>
      <c r="C12122" s="72" t="s">
        <v>13</v>
      </c>
      <c r="D12122" s="72" t="s">
        <v>14</v>
      </c>
      <c r="E12122" s="72" t="s">
        <v>70</v>
      </c>
      <c r="F12122" s="73">
        <v>136760</v>
      </c>
      <c r="G12122" s="72" t="s">
        <v>16</v>
      </c>
      <c r="H12122" s="72" t="s">
        <v>24</v>
      </c>
      <c r="I12122" s="72" t="s">
        <v>18</v>
      </c>
      <c r="J12122" s="72" t="s">
        <v>19</v>
      </c>
      <c r="K12122" s="72" t="s">
        <v>96</v>
      </c>
      <c r="L12122" s="72" t="s">
        <v>298</v>
      </c>
      <c r="M12122" s="72" t="s">
        <v>243</v>
      </c>
    </row>
    <row r="12123" spans="2:13" x14ac:dyDescent="0.25">
      <c r="B12123" s="72" t="s">
        <v>12</v>
      </c>
      <c r="C12123" s="72" t="s">
        <v>13</v>
      </c>
      <c r="D12123" s="72" t="s">
        <v>14</v>
      </c>
      <c r="E12123" s="72" t="s">
        <v>65</v>
      </c>
      <c r="F12123" s="73">
        <v>911012</v>
      </c>
      <c r="G12123" s="72" t="s">
        <v>16</v>
      </c>
      <c r="H12123" s="72" t="s">
        <v>24</v>
      </c>
      <c r="I12123" s="72" t="s">
        <v>18</v>
      </c>
      <c r="J12123" s="72" t="s">
        <v>19</v>
      </c>
      <c r="K12123" s="72" t="s">
        <v>96</v>
      </c>
      <c r="L12123" s="72" t="s">
        <v>391</v>
      </c>
      <c r="M12123" s="72" t="s">
        <v>184</v>
      </c>
    </row>
    <row r="12124" spans="2:13" x14ac:dyDescent="0.25">
      <c r="B12124" s="72" t="s">
        <v>12</v>
      </c>
      <c r="C12124" s="72" t="s">
        <v>13</v>
      </c>
      <c r="D12124" s="72" t="s">
        <v>14</v>
      </c>
      <c r="E12124" s="72" t="s">
        <v>256</v>
      </c>
      <c r="F12124" s="73">
        <v>-2946</v>
      </c>
      <c r="G12124" s="72" t="s">
        <v>16</v>
      </c>
      <c r="H12124" s="72" t="s">
        <v>17</v>
      </c>
      <c r="I12124" s="72" t="s">
        <v>18</v>
      </c>
      <c r="J12124" s="72" t="s">
        <v>19</v>
      </c>
      <c r="K12124" s="72" t="s">
        <v>25</v>
      </c>
      <c r="L12124" s="72" t="s">
        <v>77</v>
      </c>
      <c r="M12124" s="72"/>
    </row>
    <row r="12125" spans="2:13" x14ac:dyDescent="0.25">
      <c r="B12125" s="72" t="s">
        <v>12</v>
      </c>
      <c r="C12125" s="72" t="s">
        <v>13</v>
      </c>
      <c r="D12125" s="72" t="s">
        <v>14</v>
      </c>
      <c r="E12125" s="72" t="s">
        <v>51</v>
      </c>
      <c r="F12125" s="73">
        <v>173378</v>
      </c>
      <c r="G12125" s="72" t="s">
        <v>16</v>
      </c>
      <c r="H12125" s="72" t="s">
        <v>24</v>
      </c>
      <c r="I12125" s="72" t="s">
        <v>18</v>
      </c>
      <c r="J12125" s="72" t="s">
        <v>19</v>
      </c>
      <c r="K12125" s="72" t="s">
        <v>99</v>
      </c>
      <c r="L12125" s="72" t="s">
        <v>380</v>
      </c>
      <c r="M12125" s="72"/>
    </row>
    <row r="12126" spans="2:13" x14ac:dyDescent="0.25">
      <c r="B12126" s="72" t="s">
        <v>12</v>
      </c>
      <c r="C12126" s="72" t="s">
        <v>13</v>
      </c>
      <c r="D12126" s="72" t="s">
        <v>14</v>
      </c>
      <c r="E12126" s="72" t="s">
        <v>41</v>
      </c>
      <c r="F12126" s="73">
        <v>-51694</v>
      </c>
      <c r="G12126" s="72" t="s">
        <v>16</v>
      </c>
      <c r="H12126" s="72" t="s">
        <v>24</v>
      </c>
      <c r="I12126" s="72" t="s">
        <v>18</v>
      </c>
      <c r="J12126" s="72" t="s">
        <v>19</v>
      </c>
      <c r="K12126" s="72" t="s">
        <v>43</v>
      </c>
      <c r="L12126" s="72" t="s">
        <v>378</v>
      </c>
      <c r="M12126" s="72"/>
    </row>
    <row r="12127" spans="2:13" x14ac:dyDescent="0.25">
      <c r="B12127" s="72" t="s">
        <v>12</v>
      </c>
      <c r="C12127" s="72" t="s">
        <v>13</v>
      </c>
      <c r="D12127" s="72" t="s">
        <v>14</v>
      </c>
      <c r="E12127" s="72" t="s">
        <v>74</v>
      </c>
      <c r="F12127" s="73">
        <v>47841</v>
      </c>
      <c r="G12127" s="72" t="s">
        <v>16</v>
      </c>
      <c r="H12127" s="72" t="s">
        <v>17</v>
      </c>
      <c r="I12127" s="72" t="s">
        <v>18</v>
      </c>
      <c r="J12127" s="72" t="s">
        <v>19</v>
      </c>
      <c r="K12127" s="72" t="s">
        <v>37</v>
      </c>
      <c r="L12127" s="72" t="s">
        <v>551</v>
      </c>
      <c r="M12127" s="72" t="s">
        <v>29</v>
      </c>
    </row>
    <row r="12128" spans="2:13" x14ac:dyDescent="0.25">
      <c r="B12128" s="72" t="s">
        <v>12</v>
      </c>
      <c r="C12128" s="72" t="s">
        <v>13</v>
      </c>
      <c r="D12128" s="72" t="s">
        <v>14</v>
      </c>
      <c r="E12128" s="72" t="s">
        <v>68</v>
      </c>
      <c r="F12128" s="73">
        <v>-44207</v>
      </c>
      <c r="G12128" s="72" t="s">
        <v>16</v>
      </c>
      <c r="H12128" s="72" t="s">
        <v>24</v>
      </c>
      <c r="I12128" s="72" t="s">
        <v>18</v>
      </c>
      <c r="J12128" s="72" t="s">
        <v>19</v>
      </c>
      <c r="K12128" s="72" t="s">
        <v>37</v>
      </c>
      <c r="L12128" s="72" t="s">
        <v>394</v>
      </c>
      <c r="M12128" s="72"/>
    </row>
    <row r="12129" spans="2:13" x14ac:dyDescent="0.25">
      <c r="B12129" s="72" t="s">
        <v>12</v>
      </c>
      <c r="C12129" s="72" t="s">
        <v>13</v>
      </c>
      <c r="D12129" s="72" t="s">
        <v>14</v>
      </c>
      <c r="E12129" s="72" t="s">
        <v>83</v>
      </c>
      <c r="F12129" s="73">
        <v>3275329</v>
      </c>
      <c r="G12129" s="72" t="s">
        <v>16</v>
      </c>
      <c r="H12129" s="72" t="s">
        <v>24</v>
      </c>
      <c r="I12129" s="72" t="s">
        <v>18</v>
      </c>
      <c r="J12129" s="72" t="s">
        <v>19</v>
      </c>
      <c r="K12129" s="72" t="s">
        <v>37</v>
      </c>
      <c r="L12129" s="72" t="s">
        <v>213</v>
      </c>
      <c r="M12129" s="72"/>
    </row>
    <row r="12130" spans="2:13" x14ac:dyDescent="0.25">
      <c r="B12130" s="72" t="s">
        <v>12</v>
      </c>
      <c r="C12130" s="72" t="s">
        <v>13</v>
      </c>
      <c r="D12130" s="72" t="s">
        <v>14</v>
      </c>
      <c r="E12130" s="72" t="s">
        <v>258</v>
      </c>
      <c r="F12130" s="73">
        <v>209357</v>
      </c>
      <c r="G12130" s="72" t="s">
        <v>16</v>
      </c>
      <c r="H12130" s="72" t="s">
        <v>17</v>
      </c>
      <c r="I12130" s="72" t="s">
        <v>18</v>
      </c>
      <c r="J12130" s="72" t="s">
        <v>19</v>
      </c>
      <c r="K12130" s="72" t="s">
        <v>25</v>
      </c>
      <c r="L12130" s="72" t="s">
        <v>153</v>
      </c>
      <c r="M12130" s="72" t="s">
        <v>72</v>
      </c>
    </row>
    <row r="12131" spans="2:13" x14ac:dyDescent="0.25">
      <c r="B12131" s="72" t="s">
        <v>12</v>
      </c>
      <c r="C12131" s="72" t="s">
        <v>13</v>
      </c>
      <c r="D12131" s="72" t="s">
        <v>14</v>
      </c>
      <c r="E12131" s="72" t="s">
        <v>36</v>
      </c>
      <c r="F12131" s="73">
        <v>1081380</v>
      </c>
      <c r="G12131" s="72" t="s">
        <v>16</v>
      </c>
      <c r="H12131" s="72" t="s">
        <v>17</v>
      </c>
      <c r="I12131" s="72" t="s">
        <v>18</v>
      </c>
      <c r="J12131" s="72" t="s">
        <v>19</v>
      </c>
      <c r="K12131" s="72" t="s">
        <v>37</v>
      </c>
      <c r="L12131" s="72" t="s">
        <v>113</v>
      </c>
      <c r="M12131" s="72" t="s">
        <v>47</v>
      </c>
    </row>
    <row r="12132" spans="2:13" x14ac:dyDescent="0.25">
      <c r="B12132" s="72" t="s">
        <v>12</v>
      </c>
      <c r="C12132" s="72" t="s">
        <v>13</v>
      </c>
      <c r="D12132" s="72" t="s">
        <v>14</v>
      </c>
      <c r="E12132" s="72" t="s">
        <v>41</v>
      </c>
      <c r="F12132" s="73">
        <v>-226</v>
      </c>
      <c r="G12132" s="72" t="s">
        <v>16</v>
      </c>
      <c r="H12132" s="72" t="s">
        <v>24</v>
      </c>
      <c r="I12132" s="72" t="s">
        <v>18</v>
      </c>
      <c r="J12132" s="72" t="s">
        <v>19</v>
      </c>
      <c r="K12132" s="72" t="s">
        <v>25</v>
      </c>
      <c r="L12132" s="72" t="s">
        <v>219</v>
      </c>
      <c r="M12132" s="72"/>
    </row>
    <row r="12133" spans="2:13" x14ac:dyDescent="0.25">
      <c r="B12133" s="72" t="s">
        <v>12</v>
      </c>
      <c r="C12133" s="72" t="s">
        <v>13</v>
      </c>
      <c r="D12133" s="72" t="s">
        <v>14</v>
      </c>
      <c r="E12133" s="72" t="s">
        <v>55</v>
      </c>
      <c r="F12133" s="73">
        <v>1378025</v>
      </c>
      <c r="G12133" s="72" t="s">
        <v>16</v>
      </c>
      <c r="H12133" s="72" t="s">
        <v>24</v>
      </c>
      <c r="I12133" s="72" t="s">
        <v>18</v>
      </c>
      <c r="J12133" s="72" t="s">
        <v>19</v>
      </c>
      <c r="K12133" s="72" t="s">
        <v>37</v>
      </c>
      <c r="L12133" s="72" t="s">
        <v>90</v>
      </c>
      <c r="M12133" s="72" t="s">
        <v>57</v>
      </c>
    </row>
    <row r="12134" spans="2:13" x14ac:dyDescent="0.25">
      <c r="B12134" s="72" t="s">
        <v>12</v>
      </c>
      <c r="C12134" s="72" t="s">
        <v>13</v>
      </c>
      <c r="D12134" s="72" t="s">
        <v>14</v>
      </c>
      <c r="E12134" s="72" t="s">
        <v>36</v>
      </c>
      <c r="F12134" s="73">
        <v>5637</v>
      </c>
      <c r="G12134" s="72" t="s">
        <v>16</v>
      </c>
      <c r="H12134" s="72" t="s">
        <v>24</v>
      </c>
      <c r="I12134" s="72" t="s">
        <v>18</v>
      </c>
      <c r="J12134" s="72" t="s">
        <v>19</v>
      </c>
      <c r="K12134" s="72" t="s">
        <v>117</v>
      </c>
      <c r="L12134" s="72" t="s">
        <v>654</v>
      </c>
      <c r="M12134" s="72" t="s">
        <v>29</v>
      </c>
    </row>
    <row r="12135" spans="2:13" x14ac:dyDescent="0.25">
      <c r="B12135" s="72" t="s">
        <v>12</v>
      </c>
      <c r="C12135" s="72" t="s">
        <v>13</v>
      </c>
      <c r="D12135" s="72" t="s">
        <v>14</v>
      </c>
      <c r="E12135" s="72" t="s">
        <v>36</v>
      </c>
      <c r="F12135" s="73">
        <v>713544</v>
      </c>
      <c r="G12135" s="72" t="s">
        <v>16</v>
      </c>
      <c r="H12135" s="72" t="s">
        <v>17</v>
      </c>
      <c r="I12135" s="72" t="s">
        <v>18</v>
      </c>
      <c r="J12135" s="72" t="s">
        <v>19</v>
      </c>
      <c r="K12135" s="72" t="s">
        <v>25</v>
      </c>
      <c r="L12135" s="72" t="s">
        <v>104</v>
      </c>
      <c r="M12135" s="72" t="s">
        <v>112</v>
      </c>
    </row>
    <row r="12136" spans="2:13" x14ac:dyDescent="0.25">
      <c r="B12136" s="72" t="s">
        <v>12</v>
      </c>
      <c r="C12136" s="72" t="s">
        <v>13</v>
      </c>
      <c r="D12136" s="72" t="s">
        <v>14</v>
      </c>
      <c r="E12136" s="72" t="s">
        <v>55</v>
      </c>
      <c r="F12136" s="73">
        <v>141370</v>
      </c>
      <c r="G12136" s="72" t="s">
        <v>16</v>
      </c>
      <c r="H12136" s="72" t="s">
        <v>24</v>
      </c>
      <c r="I12136" s="72" t="s">
        <v>18</v>
      </c>
      <c r="J12136" s="72" t="s">
        <v>19</v>
      </c>
      <c r="K12136" s="72" t="s">
        <v>31</v>
      </c>
      <c r="L12136" s="72" t="s">
        <v>565</v>
      </c>
      <c r="M12136" s="72" t="s">
        <v>29</v>
      </c>
    </row>
    <row r="12137" spans="2:13" x14ac:dyDescent="0.25">
      <c r="B12137" s="72" t="s">
        <v>12</v>
      </c>
      <c r="C12137" s="72" t="s">
        <v>13</v>
      </c>
      <c r="D12137" s="72" t="s">
        <v>14</v>
      </c>
      <c r="E12137" s="72" t="s">
        <v>68</v>
      </c>
      <c r="F12137" s="73">
        <v>-897446</v>
      </c>
      <c r="G12137" s="72" t="s">
        <v>16</v>
      </c>
      <c r="H12137" s="72" t="s">
        <v>24</v>
      </c>
      <c r="I12137" s="72" t="s">
        <v>18</v>
      </c>
      <c r="J12137" s="72" t="s">
        <v>19</v>
      </c>
      <c r="K12137" s="72" t="s">
        <v>43</v>
      </c>
      <c r="L12137" s="72" t="s">
        <v>163</v>
      </c>
      <c r="M12137" s="72"/>
    </row>
    <row r="12138" spans="2:13" x14ac:dyDescent="0.25">
      <c r="B12138" s="72" t="s">
        <v>12</v>
      </c>
      <c r="C12138" s="72" t="s">
        <v>13</v>
      </c>
      <c r="D12138" s="72" t="s">
        <v>14</v>
      </c>
      <c r="E12138" s="72" t="s">
        <v>33</v>
      </c>
      <c r="F12138" s="73">
        <v>9961</v>
      </c>
      <c r="G12138" s="72" t="s">
        <v>16</v>
      </c>
      <c r="H12138" s="72" t="s">
        <v>24</v>
      </c>
      <c r="I12138" s="72" t="s">
        <v>18</v>
      </c>
      <c r="J12138" s="72" t="s">
        <v>19</v>
      </c>
      <c r="K12138" s="72" t="s">
        <v>37</v>
      </c>
      <c r="L12138" s="72" t="s">
        <v>504</v>
      </c>
      <c r="M12138" s="72" t="s">
        <v>29</v>
      </c>
    </row>
    <row r="12139" spans="2:13" x14ac:dyDescent="0.25">
      <c r="B12139" s="72" t="s">
        <v>12</v>
      </c>
      <c r="C12139" s="72" t="s">
        <v>13</v>
      </c>
      <c r="D12139" s="72" t="s">
        <v>14</v>
      </c>
      <c r="E12139" s="72" t="s">
        <v>228</v>
      </c>
      <c r="F12139" s="73">
        <v>841223</v>
      </c>
      <c r="G12139" s="72" t="s">
        <v>16</v>
      </c>
      <c r="H12139" s="72" t="s">
        <v>24</v>
      </c>
      <c r="I12139" s="72" t="s">
        <v>18</v>
      </c>
      <c r="J12139" s="72" t="s">
        <v>19</v>
      </c>
      <c r="K12139" s="72" t="s">
        <v>43</v>
      </c>
      <c r="L12139" s="72" t="s">
        <v>336</v>
      </c>
      <c r="M12139" s="72" t="s">
        <v>133</v>
      </c>
    </row>
    <row r="12140" spans="2:13" x14ac:dyDescent="0.25">
      <c r="B12140" s="72" t="s">
        <v>12</v>
      </c>
      <c r="C12140" s="72" t="s">
        <v>13</v>
      </c>
      <c r="D12140" s="72" t="s">
        <v>14</v>
      </c>
      <c r="E12140" s="72" t="s">
        <v>300</v>
      </c>
      <c r="F12140" s="73">
        <v>33503</v>
      </c>
      <c r="G12140" s="72" t="s">
        <v>16</v>
      </c>
      <c r="H12140" s="72" t="s">
        <v>24</v>
      </c>
      <c r="I12140" s="72" t="s">
        <v>18</v>
      </c>
      <c r="J12140" s="72" t="s">
        <v>19</v>
      </c>
      <c r="K12140" s="72" t="s">
        <v>20</v>
      </c>
      <c r="L12140" s="72" t="s">
        <v>327</v>
      </c>
      <c r="M12140" s="72" t="s">
        <v>302</v>
      </c>
    </row>
    <row r="12141" spans="2:13" x14ac:dyDescent="0.25">
      <c r="B12141" s="72" t="s">
        <v>12</v>
      </c>
      <c r="C12141" s="72" t="s">
        <v>13</v>
      </c>
      <c r="D12141" s="72" t="s">
        <v>14</v>
      </c>
      <c r="E12141" s="72" t="s">
        <v>146</v>
      </c>
      <c r="F12141" s="73">
        <v>-5732</v>
      </c>
      <c r="G12141" s="72" t="s">
        <v>16</v>
      </c>
      <c r="H12141" s="72" t="s">
        <v>17</v>
      </c>
      <c r="I12141" s="72" t="s">
        <v>18</v>
      </c>
      <c r="J12141" s="72" t="s">
        <v>19</v>
      </c>
      <c r="K12141" s="72" t="s">
        <v>25</v>
      </c>
      <c r="L12141" s="72" t="s">
        <v>78</v>
      </c>
      <c r="M12141" s="72"/>
    </row>
    <row r="12142" spans="2:13" x14ac:dyDescent="0.25">
      <c r="B12142" s="72" t="s">
        <v>12</v>
      </c>
      <c r="C12142" s="72" t="s">
        <v>13</v>
      </c>
      <c r="D12142" s="72" t="s">
        <v>14</v>
      </c>
      <c r="E12142" s="72" t="s">
        <v>51</v>
      </c>
      <c r="F12142" s="73">
        <v>113</v>
      </c>
      <c r="G12142" s="72" t="s">
        <v>16</v>
      </c>
      <c r="H12142" s="72" t="s">
        <v>24</v>
      </c>
      <c r="I12142" s="72" t="s">
        <v>18</v>
      </c>
      <c r="J12142" s="72" t="s">
        <v>19</v>
      </c>
      <c r="K12142" s="72" t="s">
        <v>157</v>
      </c>
      <c r="L12142" s="72" t="s">
        <v>471</v>
      </c>
      <c r="M12142" s="72"/>
    </row>
    <row r="12143" spans="2:13" x14ac:dyDescent="0.25">
      <c r="B12143" s="72" t="s">
        <v>12</v>
      </c>
      <c r="C12143" s="72" t="s">
        <v>13</v>
      </c>
      <c r="D12143" s="72" t="s">
        <v>14</v>
      </c>
      <c r="E12143" s="72" t="s">
        <v>68</v>
      </c>
      <c r="F12143" s="73">
        <v>-1962</v>
      </c>
      <c r="G12143" s="72" t="s">
        <v>16</v>
      </c>
      <c r="H12143" s="72" t="s">
        <v>24</v>
      </c>
      <c r="I12143" s="72" t="s">
        <v>18</v>
      </c>
      <c r="J12143" s="72" t="s">
        <v>19</v>
      </c>
      <c r="K12143" s="72" t="s">
        <v>20</v>
      </c>
      <c r="L12143" s="72" t="s">
        <v>148</v>
      </c>
      <c r="M12143" s="72"/>
    </row>
    <row r="12144" spans="2:13" x14ac:dyDescent="0.25">
      <c r="B12144" s="72" t="s">
        <v>12</v>
      </c>
      <c r="C12144" s="72" t="s">
        <v>13</v>
      </c>
      <c r="D12144" s="72" t="s">
        <v>14</v>
      </c>
      <c r="E12144" s="72" t="s">
        <v>81</v>
      </c>
      <c r="F12144" s="73">
        <v>1850</v>
      </c>
      <c r="G12144" s="72" t="s">
        <v>16</v>
      </c>
      <c r="H12144" s="72" t="s">
        <v>24</v>
      </c>
      <c r="I12144" s="72" t="s">
        <v>18</v>
      </c>
      <c r="J12144" s="72" t="s">
        <v>19</v>
      </c>
      <c r="K12144" s="72" t="s">
        <v>157</v>
      </c>
      <c r="L12144" s="72" t="s">
        <v>598</v>
      </c>
      <c r="M12144" s="72" t="s">
        <v>112</v>
      </c>
    </row>
    <row r="12145" spans="2:13" x14ac:dyDescent="0.25">
      <c r="B12145" s="72" t="s">
        <v>12</v>
      </c>
      <c r="C12145" s="72" t="s">
        <v>13</v>
      </c>
      <c r="D12145" s="72" t="s">
        <v>14</v>
      </c>
      <c r="E12145" s="72" t="s">
        <v>83</v>
      </c>
      <c r="F12145" s="73">
        <v>3670</v>
      </c>
      <c r="G12145" s="72" t="s">
        <v>16</v>
      </c>
      <c r="H12145" s="72" t="s">
        <v>24</v>
      </c>
      <c r="I12145" s="72" t="s">
        <v>18</v>
      </c>
      <c r="J12145" s="72" t="s">
        <v>19</v>
      </c>
      <c r="K12145" s="72" t="s">
        <v>25</v>
      </c>
      <c r="L12145" s="72" t="s">
        <v>262</v>
      </c>
      <c r="M12145" s="72"/>
    </row>
    <row r="12146" spans="2:13" x14ac:dyDescent="0.25">
      <c r="B12146" s="72" t="s">
        <v>12</v>
      </c>
      <c r="C12146" s="72" t="s">
        <v>13</v>
      </c>
      <c r="D12146" s="72" t="s">
        <v>14</v>
      </c>
      <c r="E12146" s="72" t="s">
        <v>81</v>
      </c>
      <c r="F12146" s="73">
        <v>3521</v>
      </c>
      <c r="G12146" s="72" t="s">
        <v>16</v>
      </c>
      <c r="H12146" s="72" t="s">
        <v>24</v>
      </c>
      <c r="I12146" s="72" t="s">
        <v>18</v>
      </c>
      <c r="J12146" s="72" t="s">
        <v>19</v>
      </c>
      <c r="K12146" s="72" t="s">
        <v>20</v>
      </c>
      <c r="L12146" s="72" t="s">
        <v>673</v>
      </c>
      <c r="M12146" s="72" t="s">
        <v>57</v>
      </c>
    </row>
    <row r="12147" spans="2:13" x14ac:dyDescent="0.25">
      <c r="B12147" s="72" t="s">
        <v>12</v>
      </c>
      <c r="C12147" s="72" t="s">
        <v>13</v>
      </c>
      <c r="D12147" s="72" t="s">
        <v>14</v>
      </c>
      <c r="E12147" s="72" t="s">
        <v>68</v>
      </c>
      <c r="F12147" s="73">
        <v>-237988</v>
      </c>
      <c r="G12147" s="72" t="s">
        <v>16</v>
      </c>
      <c r="H12147" s="72" t="s">
        <v>17</v>
      </c>
      <c r="I12147" s="72" t="s">
        <v>18</v>
      </c>
      <c r="J12147" s="72" t="s">
        <v>19</v>
      </c>
      <c r="K12147" s="72" t="s">
        <v>25</v>
      </c>
      <c r="L12147" s="72" t="s">
        <v>262</v>
      </c>
      <c r="M12147" s="72"/>
    </row>
    <row r="12148" spans="2:13" x14ac:dyDescent="0.25">
      <c r="B12148" s="72" t="s">
        <v>12</v>
      </c>
      <c r="C12148" s="72" t="s">
        <v>13</v>
      </c>
      <c r="D12148" s="72" t="s">
        <v>14</v>
      </c>
      <c r="E12148" s="72" t="s">
        <v>146</v>
      </c>
      <c r="F12148" s="73">
        <v>-44313</v>
      </c>
      <c r="G12148" s="72" t="s">
        <v>16</v>
      </c>
      <c r="H12148" s="72" t="s">
        <v>24</v>
      </c>
      <c r="I12148" s="72" t="s">
        <v>18</v>
      </c>
      <c r="J12148" s="72" t="s">
        <v>19</v>
      </c>
      <c r="K12148" s="72" t="s">
        <v>25</v>
      </c>
      <c r="L12148" s="72" t="s">
        <v>128</v>
      </c>
      <c r="M12148" s="72"/>
    </row>
    <row r="12149" spans="2:13" x14ac:dyDescent="0.25">
      <c r="B12149" s="72" t="s">
        <v>12</v>
      </c>
      <c r="C12149" s="72" t="s">
        <v>13</v>
      </c>
      <c r="D12149" s="72" t="s">
        <v>14</v>
      </c>
      <c r="E12149" s="72" t="s">
        <v>55</v>
      </c>
      <c r="F12149" s="73">
        <v>455916</v>
      </c>
      <c r="G12149" s="72" t="s">
        <v>16</v>
      </c>
      <c r="H12149" s="72" t="s">
        <v>17</v>
      </c>
      <c r="I12149" s="72" t="s">
        <v>18</v>
      </c>
      <c r="J12149" s="72" t="s">
        <v>19</v>
      </c>
      <c r="K12149" s="72" t="s">
        <v>25</v>
      </c>
      <c r="L12149" s="72" t="s">
        <v>474</v>
      </c>
      <c r="M12149" s="72" t="s">
        <v>47</v>
      </c>
    </row>
    <row r="12150" spans="2:13" x14ac:dyDescent="0.25">
      <c r="B12150" s="72" t="s">
        <v>12</v>
      </c>
      <c r="C12150" s="72" t="s">
        <v>13</v>
      </c>
      <c r="D12150" s="72" t="s">
        <v>14</v>
      </c>
      <c r="E12150" s="72" t="s">
        <v>94</v>
      </c>
      <c r="F12150" s="73">
        <v>4939</v>
      </c>
      <c r="G12150" s="72" t="s">
        <v>16</v>
      </c>
      <c r="H12150" s="72" t="s">
        <v>24</v>
      </c>
      <c r="I12150" s="72" t="s">
        <v>18</v>
      </c>
      <c r="J12150" s="72" t="s">
        <v>19</v>
      </c>
      <c r="K12150" s="72" t="s">
        <v>25</v>
      </c>
      <c r="L12150" s="72" t="s">
        <v>180</v>
      </c>
      <c r="M12150" s="72"/>
    </row>
    <row r="12151" spans="2:13" x14ac:dyDescent="0.25">
      <c r="B12151" s="72" t="s">
        <v>12</v>
      </c>
      <c r="C12151" s="72" t="s">
        <v>13</v>
      </c>
      <c r="D12151" s="72" t="s">
        <v>14</v>
      </c>
      <c r="E12151" s="72" t="s">
        <v>300</v>
      </c>
      <c r="F12151" s="73">
        <v>33258438</v>
      </c>
      <c r="G12151" s="72" t="s">
        <v>16</v>
      </c>
      <c r="H12151" s="72" t="s">
        <v>24</v>
      </c>
      <c r="I12151" s="72" t="s">
        <v>18</v>
      </c>
      <c r="J12151" s="72" t="s">
        <v>19</v>
      </c>
      <c r="K12151" s="72" t="s">
        <v>102</v>
      </c>
      <c r="L12151" s="72" t="s">
        <v>196</v>
      </c>
      <c r="M12151" s="72" t="s">
        <v>29</v>
      </c>
    </row>
    <row r="12152" spans="2:13" x14ac:dyDescent="0.25">
      <c r="B12152" s="72" t="s">
        <v>12</v>
      </c>
      <c r="C12152" s="72" t="s">
        <v>13</v>
      </c>
      <c r="D12152" s="72" t="s">
        <v>14</v>
      </c>
      <c r="E12152" s="72" t="s">
        <v>41</v>
      </c>
      <c r="F12152" s="73">
        <v>-145</v>
      </c>
      <c r="G12152" s="72" t="s">
        <v>16</v>
      </c>
      <c r="H12152" s="72" t="s">
        <v>17</v>
      </c>
      <c r="I12152" s="72" t="s">
        <v>18</v>
      </c>
      <c r="J12152" s="72" t="s">
        <v>19</v>
      </c>
      <c r="K12152" s="72" t="s">
        <v>37</v>
      </c>
      <c r="L12152" s="72" t="s">
        <v>349</v>
      </c>
      <c r="M12152" s="72"/>
    </row>
    <row r="12153" spans="2:13" x14ac:dyDescent="0.25">
      <c r="B12153" s="72" t="s">
        <v>12</v>
      </c>
      <c r="C12153" s="72" t="s">
        <v>13</v>
      </c>
      <c r="D12153" s="72" t="s">
        <v>14</v>
      </c>
      <c r="E12153" s="72" t="s">
        <v>55</v>
      </c>
      <c r="F12153" s="73">
        <v>6131876</v>
      </c>
      <c r="G12153" s="72" t="s">
        <v>16</v>
      </c>
      <c r="H12153" s="72" t="s">
        <v>17</v>
      </c>
      <c r="I12153" s="72" t="s">
        <v>18</v>
      </c>
      <c r="J12153" s="72" t="s">
        <v>19</v>
      </c>
      <c r="K12153" s="72" t="s">
        <v>205</v>
      </c>
      <c r="L12153" s="72" t="s">
        <v>720</v>
      </c>
      <c r="M12153" s="72" t="s">
        <v>112</v>
      </c>
    </row>
    <row r="12154" spans="2:13" x14ac:dyDescent="0.25">
      <c r="B12154" s="72" t="s">
        <v>12</v>
      </c>
      <c r="C12154" s="72" t="s">
        <v>13</v>
      </c>
      <c r="D12154" s="72" t="s">
        <v>14</v>
      </c>
      <c r="E12154" s="72" t="s">
        <v>36</v>
      </c>
      <c r="F12154" s="73">
        <v>430307</v>
      </c>
      <c r="G12154" s="72" t="s">
        <v>16</v>
      </c>
      <c r="H12154" s="72" t="s">
        <v>17</v>
      </c>
      <c r="I12154" s="72" t="s">
        <v>18</v>
      </c>
      <c r="J12154" s="72" t="s">
        <v>19</v>
      </c>
      <c r="K12154" s="72" t="s">
        <v>25</v>
      </c>
      <c r="L12154" s="72" t="s">
        <v>219</v>
      </c>
      <c r="M12154" s="72" t="s">
        <v>29</v>
      </c>
    </row>
    <row r="12155" spans="2:13" x14ac:dyDescent="0.25">
      <c r="B12155" s="72" t="s">
        <v>12</v>
      </c>
      <c r="C12155" s="72" t="s">
        <v>13</v>
      </c>
      <c r="D12155" s="72" t="s">
        <v>14</v>
      </c>
      <c r="E12155" s="72" t="s">
        <v>79</v>
      </c>
      <c r="F12155" s="73">
        <v>-4</v>
      </c>
      <c r="G12155" s="72" t="s">
        <v>16</v>
      </c>
      <c r="H12155" s="72" t="s">
        <v>24</v>
      </c>
      <c r="I12155" s="72" t="s">
        <v>18</v>
      </c>
      <c r="J12155" s="72" t="s">
        <v>227</v>
      </c>
      <c r="K12155" s="72" t="s">
        <v>117</v>
      </c>
      <c r="L12155" s="72" t="s">
        <v>520</v>
      </c>
      <c r="M12155" s="72"/>
    </row>
    <row r="12156" spans="2:13" x14ac:dyDescent="0.25">
      <c r="B12156" s="72" t="s">
        <v>12</v>
      </c>
      <c r="C12156" s="72" t="s">
        <v>13</v>
      </c>
      <c r="D12156" s="72" t="s">
        <v>14</v>
      </c>
      <c r="E12156" s="72" t="s">
        <v>146</v>
      </c>
      <c r="F12156" s="73">
        <v>-29997</v>
      </c>
      <c r="G12156" s="72" t="s">
        <v>16</v>
      </c>
      <c r="H12156" s="72" t="s">
        <v>17</v>
      </c>
      <c r="I12156" s="72" t="s">
        <v>18</v>
      </c>
      <c r="J12156" s="72" t="s">
        <v>19</v>
      </c>
      <c r="K12156" s="72" t="s">
        <v>25</v>
      </c>
      <c r="L12156" s="72" t="s">
        <v>230</v>
      </c>
      <c r="M12156" s="72"/>
    </row>
    <row r="12157" spans="2:13" x14ac:dyDescent="0.25">
      <c r="B12157" s="72" t="s">
        <v>12</v>
      </c>
      <c r="C12157" s="72" t="s">
        <v>13</v>
      </c>
      <c r="D12157" s="72" t="s">
        <v>14</v>
      </c>
      <c r="E12157" s="72" t="s">
        <v>83</v>
      </c>
      <c r="F12157" s="73">
        <v>36356</v>
      </c>
      <c r="G12157" s="72" t="s">
        <v>16</v>
      </c>
      <c r="H12157" s="72" t="s">
        <v>24</v>
      </c>
      <c r="I12157" s="72" t="s">
        <v>18</v>
      </c>
      <c r="J12157" s="72" t="s">
        <v>19</v>
      </c>
      <c r="K12157" s="72" t="s">
        <v>25</v>
      </c>
      <c r="L12157" s="72" t="s">
        <v>370</v>
      </c>
      <c r="M12157" s="72"/>
    </row>
    <row r="12158" spans="2:13" x14ac:dyDescent="0.25">
      <c r="B12158" s="72" t="s">
        <v>12</v>
      </c>
      <c r="C12158" s="72" t="s">
        <v>13</v>
      </c>
      <c r="D12158" s="72" t="s">
        <v>14</v>
      </c>
      <c r="E12158" s="72" t="s">
        <v>258</v>
      </c>
      <c r="F12158" s="73">
        <v>230929</v>
      </c>
      <c r="G12158" s="72" t="s">
        <v>16</v>
      </c>
      <c r="H12158" s="72" t="s">
        <v>17</v>
      </c>
      <c r="I12158" s="72" t="s">
        <v>18</v>
      </c>
      <c r="J12158" s="72" t="s">
        <v>19</v>
      </c>
      <c r="K12158" s="72" t="s">
        <v>25</v>
      </c>
      <c r="L12158" s="72" t="s">
        <v>128</v>
      </c>
      <c r="M12158" s="72" t="s">
        <v>243</v>
      </c>
    </row>
    <row r="12159" spans="2:13" x14ac:dyDescent="0.25">
      <c r="B12159" s="72" t="s">
        <v>12</v>
      </c>
      <c r="C12159" s="72" t="s">
        <v>13</v>
      </c>
      <c r="D12159" s="72" t="s">
        <v>14</v>
      </c>
      <c r="E12159" s="72" t="s">
        <v>123</v>
      </c>
      <c r="F12159" s="73">
        <v>-25</v>
      </c>
      <c r="G12159" s="72" t="s">
        <v>16</v>
      </c>
      <c r="H12159" s="72" t="s">
        <v>17</v>
      </c>
      <c r="I12159" s="72" t="s">
        <v>18</v>
      </c>
      <c r="J12159" s="72" t="s">
        <v>19</v>
      </c>
      <c r="K12159" s="72" t="s">
        <v>25</v>
      </c>
      <c r="L12159" s="72" t="s">
        <v>356</v>
      </c>
      <c r="M12159" s="72"/>
    </row>
    <row r="12160" spans="2:13" x14ac:dyDescent="0.25">
      <c r="B12160" s="72" t="s">
        <v>12</v>
      </c>
      <c r="C12160" s="72" t="s">
        <v>13</v>
      </c>
      <c r="D12160" s="72" t="s">
        <v>14</v>
      </c>
      <c r="E12160" s="72" t="s">
        <v>81</v>
      </c>
      <c r="F12160" s="73">
        <v>69693</v>
      </c>
      <c r="G12160" s="72" t="s">
        <v>16</v>
      </c>
      <c r="H12160" s="72" t="s">
        <v>17</v>
      </c>
      <c r="I12160" s="72" t="s">
        <v>18</v>
      </c>
      <c r="J12160" s="72" t="s">
        <v>19</v>
      </c>
      <c r="K12160" s="72" t="s">
        <v>25</v>
      </c>
      <c r="L12160" s="72" t="s">
        <v>225</v>
      </c>
      <c r="M12160" s="72" t="s">
        <v>57</v>
      </c>
    </row>
    <row r="12161" spans="2:13" x14ac:dyDescent="0.25">
      <c r="B12161" s="72" t="s">
        <v>12</v>
      </c>
      <c r="C12161" s="72" t="s">
        <v>13</v>
      </c>
      <c r="D12161" s="72" t="s">
        <v>14</v>
      </c>
      <c r="E12161" s="72" t="s">
        <v>33</v>
      </c>
      <c r="F12161" s="73">
        <v>22555</v>
      </c>
      <c r="G12161" s="72" t="s">
        <v>16</v>
      </c>
      <c r="H12161" s="72" t="s">
        <v>17</v>
      </c>
      <c r="I12161" s="72" t="s">
        <v>18</v>
      </c>
      <c r="J12161" s="72" t="s">
        <v>19</v>
      </c>
      <c r="K12161" s="72" t="s">
        <v>25</v>
      </c>
      <c r="L12161" s="72" t="s">
        <v>382</v>
      </c>
      <c r="M12161" s="72" t="s">
        <v>47</v>
      </c>
    </row>
    <row r="12162" spans="2:13" x14ac:dyDescent="0.25">
      <c r="B12162" s="72" t="s">
        <v>12</v>
      </c>
      <c r="C12162" s="72" t="s">
        <v>13</v>
      </c>
      <c r="D12162" s="72" t="s">
        <v>14</v>
      </c>
      <c r="E12162" s="72" t="s">
        <v>33</v>
      </c>
      <c r="F12162" s="73">
        <v>144242</v>
      </c>
      <c r="G12162" s="72" t="s">
        <v>16</v>
      </c>
      <c r="H12162" s="72" t="s">
        <v>24</v>
      </c>
      <c r="I12162" s="72" t="s">
        <v>18</v>
      </c>
      <c r="J12162" s="72" t="s">
        <v>19</v>
      </c>
      <c r="K12162" s="72" t="s">
        <v>117</v>
      </c>
      <c r="L12162" s="72" t="s">
        <v>311</v>
      </c>
      <c r="M12162" s="72" t="s">
        <v>47</v>
      </c>
    </row>
    <row r="12163" spans="2:13" x14ac:dyDescent="0.25">
      <c r="B12163" s="72" t="s">
        <v>12</v>
      </c>
      <c r="C12163" s="72" t="s">
        <v>13</v>
      </c>
      <c r="D12163" s="72" t="s">
        <v>14</v>
      </c>
      <c r="E12163" s="72" t="s">
        <v>51</v>
      </c>
      <c r="F12163" s="73">
        <v>122274</v>
      </c>
      <c r="G12163" s="72" t="s">
        <v>16</v>
      </c>
      <c r="H12163" s="72" t="s">
        <v>17</v>
      </c>
      <c r="I12163" s="72" t="s">
        <v>18</v>
      </c>
      <c r="J12163" s="72" t="s">
        <v>19</v>
      </c>
      <c r="K12163" s="72" t="s">
        <v>25</v>
      </c>
      <c r="L12163" s="72" t="s">
        <v>463</v>
      </c>
      <c r="M12163" s="72"/>
    </row>
    <row r="12164" spans="2:13" x14ac:dyDescent="0.25">
      <c r="B12164" s="72" t="s">
        <v>12</v>
      </c>
      <c r="C12164" s="72" t="s">
        <v>13</v>
      </c>
      <c r="D12164" s="72" t="s">
        <v>14</v>
      </c>
      <c r="E12164" s="72" t="s">
        <v>68</v>
      </c>
      <c r="F12164" s="73">
        <v>-1591</v>
      </c>
      <c r="G12164" s="72" t="s">
        <v>16</v>
      </c>
      <c r="H12164" s="72" t="s">
        <v>24</v>
      </c>
      <c r="I12164" s="72" t="s">
        <v>18</v>
      </c>
      <c r="J12164" s="72" t="s">
        <v>19</v>
      </c>
      <c r="K12164" s="72" t="s">
        <v>96</v>
      </c>
      <c r="L12164" s="72" t="s">
        <v>141</v>
      </c>
      <c r="M12164" s="72"/>
    </row>
    <row r="12165" spans="2:13" x14ac:dyDescent="0.25">
      <c r="B12165" s="72" t="s">
        <v>12</v>
      </c>
      <c r="C12165" s="72" t="s">
        <v>13</v>
      </c>
      <c r="D12165" s="72" t="s">
        <v>14</v>
      </c>
      <c r="E12165" s="72" t="s">
        <v>51</v>
      </c>
      <c r="F12165" s="73">
        <v>380</v>
      </c>
      <c r="G12165" s="72" t="s">
        <v>16</v>
      </c>
      <c r="H12165" s="72" t="s">
        <v>24</v>
      </c>
      <c r="I12165" s="72" t="s">
        <v>48</v>
      </c>
      <c r="J12165" s="72" t="s">
        <v>19</v>
      </c>
      <c r="K12165" s="72" t="s">
        <v>102</v>
      </c>
      <c r="L12165" s="72" t="s">
        <v>429</v>
      </c>
      <c r="M12165" s="72"/>
    </row>
    <row r="12166" spans="2:13" x14ac:dyDescent="0.25">
      <c r="B12166" s="72" t="s">
        <v>12</v>
      </c>
      <c r="C12166" s="72" t="s">
        <v>13</v>
      </c>
      <c r="D12166" s="72" t="s">
        <v>14</v>
      </c>
      <c r="E12166" s="72" t="s">
        <v>83</v>
      </c>
      <c r="F12166" s="73">
        <v>311942</v>
      </c>
      <c r="G12166" s="72" t="s">
        <v>16</v>
      </c>
      <c r="H12166" s="72" t="s">
        <v>24</v>
      </c>
      <c r="I12166" s="72" t="s">
        <v>18</v>
      </c>
      <c r="J12166" s="72" t="s">
        <v>19</v>
      </c>
      <c r="K12166" s="72" t="s">
        <v>25</v>
      </c>
      <c r="L12166" s="72" t="s">
        <v>26</v>
      </c>
      <c r="M12166" s="72"/>
    </row>
    <row r="12167" spans="2:13" x14ac:dyDescent="0.25">
      <c r="B12167" s="72" t="s">
        <v>12</v>
      </c>
      <c r="C12167" s="72" t="s">
        <v>13</v>
      </c>
      <c r="D12167" s="72" t="s">
        <v>14</v>
      </c>
      <c r="E12167" s="72" t="s">
        <v>58</v>
      </c>
      <c r="F12167" s="73">
        <v>172848</v>
      </c>
      <c r="G12167" s="72" t="s">
        <v>16</v>
      </c>
      <c r="H12167" s="72" t="s">
        <v>17</v>
      </c>
      <c r="I12167" s="72" t="s">
        <v>18</v>
      </c>
      <c r="J12167" s="72" t="s">
        <v>19</v>
      </c>
      <c r="K12167" s="72" t="s">
        <v>25</v>
      </c>
      <c r="L12167" s="72" t="s">
        <v>260</v>
      </c>
      <c r="M12167" s="72" t="s">
        <v>57</v>
      </c>
    </row>
    <row r="12168" spans="2:13" x14ac:dyDescent="0.25">
      <c r="B12168" s="72" t="s">
        <v>12</v>
      </c>
      <c r="C12168" s="72" t="s">
        <v>13</v>
      </c>
      <c r="D12168" s="72" t="s">
        <v>14</v>
      </c>
      <c r="E12168" s="72" t="s">
        <v>256</v>
      </c>
      <c r="F12168" s="73">
        <v>-4989</v>
      </c>
      <c r="G12168" s="72" t="s">
        <v>16</v>
      </c>
      <c r="H12168" s="72" t="s">
        <v>24</v>
      </c>
      <c r="I12168" s="72" t="s">
        <v>18</v>
      </c>
      <c r="J12168" s="72" t="s">
        <v>19</v>
      </c>
      <c r="K12168" s="72" t="s">
        <v>37</v>
      </c>
      <c r="L12168" s="72" t="s">
        <v>497</v>
      </c>
      <c r="M12168" s="72"/>
    </row>
    <row r="12169" spans="2:13" x14ac:dyDescent="0.25">
      <c r="B12169" s="72" t="s">
        <v>12</v>
      </c>
      <c r="C12169" s="72" t="s">
        <v>13</v>
      </c>
      <c r="D12169" s="72" t="s">
        <v>14</v>
      </c>
      <c r="E12169" s="72" t="s">
        <v>228</v>
      </c>
      <c r="F12169" s="73">
        <v>400192</v>
      </c>
      <c r="G12169" s="72" t="s">
        <v>16</v>
      </c>
      <c r="H12169" s="72" t="s">
        <v>24</v>
      </c>
      <c r="I12169" s="72" t="s">
        <v>18</v>
      </c>
      <c r="J12169" s="72" t="s">
        <v>19</v>
      </c>
      <c r="K12169" s="72" t="s">
        <v>25</v>
      </c>
      <c r="L12169" s="72" t="s">
        <v>128</v>
      </c>
      <c r="M12169" s="72" t="s">
        <v>67</v>
      </c>
    </row>
    <row r="12170" spans="2:13" x14ac:dyDescent="0.25">
      <c r="B12170" s="72" t="s">
        <v>12</v>
      </c>
      <c r="C12170" s="72" t="s">
        <v>13</v>
      </c>
      <c r="D12170" s="72" t="s">
        <v>14</v>
      </c>
      <c r="E12170" s="72" t="s">
        <v>83</v>
      </c>
      <c r="F12170" s="73">
        <v>3322</v>
      </c>
      <c r="G12170" s="72" t="s">
        <v>16</v>
      </c>
      <c r="H12170" s="72" t="s">
        <v>24</v>
      </c>
      <c r="I12170" s="72" t="s">
        <v>48</v>
      </c>
      <c r="J12170" s="72" t="s">
        <v>19</v>
      </c>
      <c r="K12170" s="72" t="s">
        <v>37</v>
      </c>
      <c r="L12170" s="72" t="s">
        <v>301</v>
      </c>
      <c r="M12170" s="72"/>
    </row>
    <row r="12171" spans="2:13" x14ac:dyDescent="0.25">
      <c r="B12171" s="72" t="s">
        <v>12</v>
      </c>
      <c r="C12171" s="72" t="s">
        <v>13</v>
      </c>
      <c r="D12171" s="72" t="s">
        <v>14</v>
      </c>
      <c r="E12171" s="72" t="s">
        <v>94</v>
      </c>
      <c r="F12171" s="73">
        <v>163</v>
      </c>
      <c r="G12171" s="72" t="s">
        <v>16</v>
      </c>
      <c r="H12171" s="72" t="s">
        <v>17</v>
      </c>
      <c r="I12171" s="72" t="s">
        <v>18</v>
      </c>
      <c r="J12171" s="72" t="s">
        <v>19</v>
      </c>
      <c r="K12171" s="72" t="s">
        <v>20</v>
      </c>
      <c r="L12171" s="72" t="s">
        <v>708</v>
      </c>
      <c r="M12171" s="72"/>
    </row>
    <row r="12172" spans="2:13" x14ac:dyDescent="0.25">
      <c r="B12172" s="72" t="s">
        <v>12</v>
      </c>
      <c r="C12172" s="72" t="s">
        <v>13</v>
      </c>
      <c r="D12172" s="72" t="s">
        <v>14</v>
      </c>
      <c r="E12172" s="72" t="s">
        <v>228</v>
      </c>
      <c r="F12172" s="73">
        <v>279276</v>
      </c>
      <c r="G12172" s="72" t="s">
        <v>16</v>
      </c>
      <c r="H12172" s="72" t="s">
        <v>24</v>
      </c>
      <c r="I12172" s="72" t="s">
        <v>18</v>
      </c>
      <c r="J12172" s="72" t="s">
        <v>19</v>
      </c>
      <c r="K12172" s="72" t="s">
        <v>37</v>
      </c>
      <c r="L12172" s="72" t="s">
        <v>218</v>
      </c>
      <c r="M12172" s="72" t="s">
        <v>184</v>
      </c>
    </row>
    <row r="12173" spans="2:13" x14ac:dyDescent="0.25">
      <c r="B12173" s="72" t="s">
        <v>12</v>
      </c>
      <c r="C12173" s="72" t="s">
        <v>13</v>
      </c>
      <c r="D12173" s="72" t="s">
        <v>14</v>
      </c>
      <c r="E12173" s="72" t="s">
        <v>83</v>
      </c>
      <c r="F12173" s="73">
        <v>6909</v>
      </c>
      <c r="G12173" s="72" t="s">
        <v>16</v>
      </c>
      <c r="H12173" s="72" t="s">
        <v>24</v>
      </c>
      <c r="I12173" s="72" t="s">
        <v>18</v>
      </c>
      <c r="J12173" s="72" t="s">
        <v>19</v>
      </c>
      <c r="K12173" s="72" t="s">
        <v>96</v>
      </c>
      <c r="L12173" s="72" t="s">
        <v>457</v>
      </c>
      <c r="M12173" s="72"/>
    </row>
    <row r="12174" spans="2:13" x14ac:dyDescent="0.25">
      <c r="B12174" s="72" t="s">
        <v>12</v>
      </c>
      <c r="C12174" s="72" t="s">
        <v>13</v>
      </c>
      <c r="D12174" s="72" t="s">
        <v>14</v>
      </c>
      <c r="E12174" s="72" t="s">
        <v>83</v>
      </c>
      <c r="F12174" s="73">
        <v>28266</v>
      </c>
      <c r="G12174" s="72" t="s">
        <v>16</v>
      </c>
      <c r="H12174" s="72" t="s">
        <v>24</v>
      </c>
      <c r="I12174" s="72" t="s">
        <v>18</v>
      </c>
      <c r="J12174" s="72" t="s">
        <v>19</v>
      </c>
      <c r="K12174" s="72" t="s">
        <v>25</v>
      </c>
      <c r="L12174" s="72" t="s">
        <v>326</v>
      </c>
      <c r="M12174" s="72"/>
    </row>
    <row r="12175" spans="2:13" x14ac:dyDescent="0.25">
      <c r="B12175" s="72" t="s">
        <v>12</v>
      </c>
      <c r="C12175" s="72" t="s">
        <v>13</v>
      </c>
      <c r="D12175" s="72" t="s">
        <v>14</v>
      </c>
      <c r="E12175" s="72" t="s">
        <v>81</v>
      </c>
      <c r="F12175" s="73">
        <v>176458</v>
      </c>
      <c r="G12175" s="72" t="s">
        <v>16</v>
      </c>
      <c r="H12175" s="72" t="s">
        <v>24</v>
      </c>
      <c r="I12175" s="72" t="s">
        <v>18</v>
      </c>
      <c r="J12175" s="72" t="s">
        <v>19</v>
      </c>
      <c r="K12175" s="72" t="s">
        <v>37</v>
      </c>
      <c r="L12175" s="72" t="s">
        <v>183</v>
      </c>
      <c r="M12175" s="72" t="s">
        <v>47</v>
      </c>
    </row>
    <row r="12176" spans="2:13" x14ac:dyDescent="0.25">
      <c r="B12176" s="72" t="s">
        <v>12</v>
      </c>
      <c r="C12176" s="72" t="s">
        <v>13</v>
      </c>
      <c r="D12176" s="72" t="s">
        <v>14</v>
      </c>
      <c r="E12176" s="72" t="s">
        <v>68</v>
      </c>
      <c r="F12176" s="73">
        <v>-1173</v>
      </c>
      <c r="G12176" s="72" t="s">
        <v>16</v>
      </c>
      <c r="H12176" s="72" t="s">
        <v>17</v>
      </c>
      <c r="I12176" s="72" t="s">
        <v>18</v>
      </c>
      <c r="J12176" s="72" t="s">
        <v>19</v>
      </c>
      <c r="K12176" s="72" t="s">
        <v>25</v>
      </c>
      <c r="L12176" s="72" t="s">
        <v>650</v>
      </c>
      <c r="M12176" s="72"/>
    </row>
    <row r="12177" spans="2:13" x14ac:dyDescent="0.25">
      <c r="B12177" s="72" t="s">
        <v>12</v>
      </c>
      <c r="C12177" s="72" t="s">
        <v>13</v>
      </c>
      <c r="D12177" s="72" t="s">
        <v>14</v>
      </c>
      <c r="E12177" s="72" t="s">
        <v>83</v>
      </c>
      <c r="F12177" s="73">
        <v>2156</v>
      </c>
      <c r="G12177" s="72" t="s">
        <v>16</v>
      </c>
      <c r="H12177" s="72" t="s">
        <v>24</v>
      </c>
      <c r="I12177" s="72" t="s">
        <v>18</v>
      </c>
      <c r="J12177" s="72" t="s">
        <v>19</v>
      </c>
      <c r="K12177" s="72" t="s">
        <v>25</v>
      </c>
      <c r="L12177" s="72" t="s">
        <v>398</v>
      </c>
      <c r="M12177" s="72"/>
    </row>
    <row r="12178" spans="2:13" x14ac:dyDescent="0.25">
      <c r="B12178" s="72" t="s">
        <v>12</v>
      </c>
      <c r="C12178" s="72" t="s">
        <v>13</v>
      </c>
      <c r="D12178" s="72" t="s">
        <v>14</v>
      </c>
      <c r="E12178" s="72" t="s">
        <v>68</v>
      </c>
      <c r="F12178" s="73">
        <v>-149</v>
      </c>
      <c r="G12178" s="72" t="s">
        <v>16</v>
      </c>
      <c r="H12178" s="72" t="s">
        <v>24</v>
      </c>
      <c r="I12178" s="72" t="s">
        <v>18</v>
      </c>
      <c r="J12178" s="72" t="s">
        <v>19</v>
      </c>
      <c r="K12178" s="72" t="s">
        <v>25</v>
      </c>
      <c r="L12178" s="72" t="s">
        <v>537</v>
      </c>
      <c r="M12178" s="72"/>
    </row>
    <row r="12179" spans="2:13" x14ac:dyDescent="0.25">
      <c r="B12179" s="72" t="s">
        <v>12</v>
      </c>
      <c r="C12179" s="72" t="s">
        <v>13</v>
      </c>
      <c r="D12179" s="72" t="s">
        <v>14</v>
      </c>
      <c r="E12179" s="72" t="s">
        <v>68</v>
      </c>
      <c r="F12179" s="73">
        <v>-720</v>
      </c>
      <c r="G12179" s="72" t="s">
        <v>16</v>
      </c>
      <c r="H12179" s="72" t="s">
        <v>24</v>
      </c>
      <c r="I12179" s="72" t="s">
        <v>18</v>
      </c>
      <c r="J12179" s="72" t="s">
        <v>19</v>
      </c>
      <c r="K12179" s="72" t="s">
        <v>25</v>
      </c>
      <c r="L12179" s="72" t="s">
        <v>149</v>
      </c>
      <c r="M12179" s="72"/>
    </row>
    <row r="12180" spans="2:13" x14ac:dyDescent="0.25">
      <c r="B12180" s="72" t="s">
        <v>12</v>
      </c>
      <c r="C12180" s="72" t="s">
        <v>13</v>
      </c>
      <c r="D12180" s="72" t="s">
        <v>14</v>
      </c>
      <c r="E12180" s="72" t="s">
        <v>74</v>
      </c>
      <c r="F12180" s="73">
        <v>139727</v>
      </c>
      <c r="G12180" s="72" t="s">
        <v>16</v>
      </c>
      <c r="H12180" s="72" t="s">
        <v>24</v>
      </c>
      <c r="I12180" s="72" t="s">
        <v>18</v>
      </c>
      <c r="J12180" s="72" t="s">
        <v>19</v>
      </c>
      <c r="K12180" s="72" t="s">
        <v>99</v>
      </c>
      <c r="L12180" s="72" t="s">
        <v>348</v>
      </c>
      <c r="M12180" s="72" t="s">
        <v>302</v>
      </c>
    </row>
    <row r="12181" spans="2:13" x14ac:dyDescent="0.25">
      <c r="B12181" s="72" t="s">
        <v>12</v>
      </c>
      <c r="C12181" s="72" t="s">
        <v>13</v>
      </c>
      <c r="D12181" s="72" t="s">
        <v>14</v>
      </c>
      <c r="E12181" s="72" t="s">
        <v>74</v>
      </c>
      <c r="F12181" s="73">
        <v>13664</v>
      </c>
      <c r="G12181" s="72" t="s">
        <v>16</v>
      </c>
      <c r="H12181" s="72" t="s">
        <v>24</v>
      </c>
      <c r="I12181" s="72" t="s">
        <v>18</v>
      </c>
      <c r="J12181" s="72" t="s">
        <v>19</v>
      </c>
      <c r="K12181" s="72" t="s">
        <v>49</v>
      </c>
      <c r="L12181" s="72" t="s">
        <v>91</v>
      </c>
      <c r="M12181" s="72" t="s">
        <v>302</v>
      </c>
    </row>
    <row r="12182" spans="2:13" x14ac:dyDescent="0.25">
      <c r="B12182" s="72" t="s">
        <v>12</v>
      </c>
      <c r="C12182" s="72" t="s">
        <v>13</v>
      </c>
      <c r="D12182" s="72" t="s">
        <v>14</v>
      </c>
      <c r="E12182" s="72" t="s">
        <v>94</v>
      </c>
      <c r="F12182" s="73">
        <v>384</v>
      </c>
      <c r="G12182" s="72" t="s">
        <v>16</v>
      </c>
      <c r="H12182" s="72" t="s">
        <v>24</v>
      </c>
      <c r="I12182" s="72" t="s">
        <v>18</v>
      </c>
      <c r="J12182" s="72" t="s">
        <v>19</v>
      </c>
      <c r="K12182" s="72" t="s">
        <v>25</v>
      </c>
      <c r="L12182" s="72" t="s">
        <v>127</v>
      </c>
      <c r="M12182" s="72"/>
    </row>
    <row r="12183" spans="2:13" x14ac:dyDescent="0.25">
      <c r="B12183" s="72" t="s">
        <v>12</v>
      </c>
      <c r="C12183" s="72" t="s">
        <v>13</v>
      </c>
      <c r="D12183" s="72" t="s">
        <v>14</v>
      </c>
      <c r="E12183" s="72" t="s">
        <v>45</v>
      </c>
      <c r="F12183" s="73">
        <v>7655980</v>
      </c>
      <c r="G12183" s="72" t="s">
        <v>16</v>
      </c>
      <c r="H12183" s="72" t="s">
        <v>24</v>
      </c>
      <c r="I12183" s="72" t="s">
        <v>18</v>
      </c>
      <c r="J12183" s="72" t="s">
        <v>19</v>
      </c>
      <c r="K12183" s="72" t="s">
        <v>49</v>
      </c>
      <c r="L12183" s="72" t="s">
        <v>255</v>
      </c>
      <c r="M12183" s="72" t="s">
        <v>57</v>
      </c>
    </row>
    <row r="12184" spans="2:13" x14ac:dyDescent="0.25">
      <c r="B12184" s="72" t="s">
        <v>12</v>
      </c>
      <c r="C12184" s="72" t="s">
        <v>13</v>
      </c>
      <c r="D12184" s="72" t="s">
        <v>14</v>
      </c>
      <c r="E12184" s="72" t="s">
        <v>68</v>
      </c>
      <c r="F12184" s="73">
        <v>-38</v>
      </c>
      <c r="G12184" s="72" t="s">
        <v>16</v>
      </c>
      <c r="H12184" s="72" t="s">
        <v>24</v>
      </c>
      <c r="I12184" s="72" t="s">
        <v>48</v>
      </c>
      <c r="J12184" s="72" t="s">
        <v>19</v>
      </c>
      <c r="K12184" s="72" t="s">
        <v>37</v>
      </c>
      <c r="L12184" s="72" t="s">
        <v>611</v>
      </c>
      <c r="M12184" s="72"/>
    </row>
    <row r="12185" spans="2:13" x14ac:dyDescent="0.25">
      <c r="B12185" s="72" t="s">
        <v>12</v>
      </c>
      <c r="C12185" s="72" t="s">
        <v>13</v>
      </c>
      <c r="D12185" s="72" t="s">
        <v>14</v>
      </c>
      <c r="E12185" s="72" t="s">
        <v>36</v>
      </c>
      <c r="F12185" s="73">
        <v>2500924</v>
      </c>
      <c r="G12185" s="72" t="s">
        <v>16</v>
      </c>
      <c r="H12185" s="72" t="s">
        <v>24</v>
      </c>
      <c r="I12185" s="72" t="s">
        <v>18</v>
      </c>
      <c r="J12185" s="72" t="s">
        <v>19</v>
      </c>
      <c r="K12185" s="72" t="s">
        <v>37</v>
      </c>
      <c r="L12185" s="72" t="s">
        <v>461</v>
      </c>
      <c r="M12185" s="72" t="s">
        <v>29</v>
      </c>
    </row>
    <row r="12186" spans="2:13" x14ac:dyDescent="0.25">
      <c r="B12186" s="72" t="s">
        <v>12</v>
      </c>
      <c r="C12186" s="72" t="s">
        <v>13</v>
      </c>
      <c r="D12186" s="72" t="s">
        <v>14</v>
      </c>
      <c r="E12186" s="72" t="s">
        <v>74</v>
      </c>
      <c r="F12186" s="73">
        <v>8572</v>
      </c>
      <c r="G12186" s="72" t="s">
        <v>16</v>
      </c>
      <c r="H12186" s="72" t="s">
        <v>24</v>
      </c>
      <c r="I12186" s="72" t="s">
        <v>18</v>
      </c>
      <c r="J12186" s="72" t="s">
        <v>19</v>
      </c>
      <c r="K12186" s="72" t="s">
        <v>37</v>
      </c>
      <c r="L12186" s="72" t="s">
        <v>285</v>
      </c>
      <c r="M12186" s="72" t="s">
        <v>302</v>
      </c>
    </row>
    <row r="12187" spans="2:13" x14ac:dyDescent="0.25">
      <c r="B12187" s="72" t="s">
        <v>12</v>
      </c>
      <c r="C12187" s="72" t="s">
        <v>13</v>
      </c>
      <c r="D12187" s="72" t="s">
        <v>14</v>
      </c>
      <c r="E12187" s="72" t="s">
        <v>33</v>
      </c>
      <c r="F12187" s="73">
        <v>53976</v>
      </c>
      <c r="G12187" s="72" t="s">
        <v>16</v>
      </c>
      <c r="H12187" s="72" t="s">
        <v>24</v>
      </c>
      <c r="I12187" s="72" t="s">
        <v>18</v>
      </c>
      <c r="J12187" s="72" t="s">
        <v>19</v>
      </c>
      <c r="K12187" s="72" t="s">
        <v>25</v>
      </c>
      <c r="L12187" s="72" t="s">
        <v>126</v>
      </c>
      <c r="M12187" s="72" t="s">
        <v>29</v>
      </c>
    </row>
    <row r="12188" spans="2:13" x14ac:dyDescent="0.25">
      <c r="B12188" s="72" t="s">
        <v>12</v>
      </c>
      <c r="C12188" s="72" t="s">
        <v>13</v>
      </c>
      <c r="D12188" s="72" t="s">
        <v>14</v>
      </c>
      <c r="E12188" s="72" t="s">
        <v>15</v>
      </c>
      <c r="F12188" s="73">
        <v>227021</v>
      </c>
      <c r="G12188" s="72" t="s">
        <v>16</v>
      </c>
      <c r="H12188" s="72" t="s">
        <v>17</v>
      </c>
      <c r="I12188" s="72" t="s">
        <v>18</v>
      </c>
      <c r="J12188" s="72" t="s">
        <v>19</v>
      </c>
      <c r="K12188" s="72" t="s">
        <v>25</v>
      </c>
      <c r="L12188" s="72" t="s">
        <v>525</v>
      </c>
      <c r="M12188" s="72" t="s">
        <v>133</v>
      </c>
    </row>
    <row r="12189" spans="2:13" x14ac:dyDescent="0.25">
      <c r="B12189" s="72" t="s">
        <v>12</v>
      </c>
      <c r="C12189" s="72" t="s">
        <v>13</v>
      </c>
      <c r="D12189" s="72" t="s">
        <v>14</v>
      </c>
      <c r="E12189" s="72" t="s">
        <v>94</v>
      </c>
      <c r="F12189" s="73">
        <v>152066</v>
      </c>
      <c r="G12189" s="72" t="s">
        <v>16</v>
      </c>
      <c r="H12189" s="72" t="s">
        <v>24</v>
      </c>
      <c r="I12189" s="72" t="s">
        <v>18</v>
      </c>
      <c r="J12189" s="72" t="s">
        <v>19</v>
      </c>
      <c r="K12189" s="72" t="s">
        <v>49</v>
      </c>
      <c r="L12189" s="72" t="s">
        <v>167</v>
      </c>
      <c r="M12189" s="72"/>
    </row>
    <row r="12190" spans="2:13" x14ac:dyDescent="0.25">
      <c r="B12190" s="72" t="s">
        <v>12</v>
      </c>
      <c r="C12190" s="72" t="s">
        <v>13</v>
      </c>
      <c r="D12190" s="72" t="s">
        <v>14</v>
      </c>
      <c r="E12190" s="72" t="s">
        <v>123</v>
      </c>
      <c r="F12190" s="73">
        <v>-23627</v>
      </c>
      <c r="G12190" s="72" t="s">
        <v>16</v>
      </c>
      <c r="H12190" s="72" t="s">
        <v>17</v>
      </c>
      <c r="I12190" s="72" t="s">
        <v>18</v>
      </c>
      <c r="J12190" s="72" t="s">
        <v>19</v>
      </c>
      <c r="K12190" s="72" t="s">
        <v>20</v>
      </c>
      <c r="L12190" s="72" t="s">
        <v>673</v>
      </c>
      <c r="M12190" s="72"/>
    </row>
    <row r="12191" spans="2:13" x14ac:dyDescent="0.25">
      <c r="B12191" s="72" t="s">
        <v>12</v>
      </c>
      <c r="C12191" s="72" t="s">
        <v>13</v>
      </c>
      <c r="D12191" s="72" t="s">
        <v>14</v>
      </c>
      <c r="E12191" s="72" t="s">
        <v>51</v>
      </c>
      <c r="F12191" s="73">
        <v>82</v>
      </c>
      <c r="G12191" s="72" t="s">
        <v>16</v>
      </c>
      <c r="H12191" s="72" t="s">
        <v>24</v>
      </c>
      <c r="I12191" s="72" t="s">
        <v>18</v>
      </c>
      <c r="J12191" s="72" t="s">
        <v>19</v>
      </c>
      <c r="K12191" s="72" t="s">
        <v>157</v>
      </c>
      <c r="L12191" s="72" t="s">
        <v>598</v>
      </c>
      <c r="M12191" s="72"/>
    </row>
    <row r="12192" spans="2:13" x14ac:dyDescent="0.25">
      <c r="B12192" s="72" t="s">
        <v>12</v>
      </c>
      <c r="C12192" s="72" t="s">
        <v>13</v>
      </c>
      <c r="D12192" s="72" t="s">
        <v>14</v>
      </c>
      <c r="E12192" s="72" t="s">
        <v>55</v>
      </c>
      <c r="F12192" s="73">
        <v>683017</v>
      </c>
      <c r="G12192" s="72" t="s">
        <v>16</v>
      </c>
      <c r="H12192" s="72" t="s">
        <v>24</v>
      </c>
      <c r="I12192" s="72" t="s">
        <v>18</v>
      </c>
      <c r="J12192" s="72" t="s">
        <v>19</v>
      </c>
      <c r="K12192" s="72" t="s">
        <v>25</v>
      </c>
      <c r="L12192" s="72" t="s">
        <v>245</v>
      </c>
      <c r="M12192" s="72" t="s">
        <v>57</v>
      </c>
    </row>
    <row r="12193" spans="2:13" x14ac:dyDescent="0.25">
      <c r="B12193" s="72" t="s">
        <v>12</v>
      </c>
      <c r="C12193" s="72" t="s">
        <v>13</v>
      </c>
      <c r="D12193" s="72" t="s">
        <v>14</v>
      </c>
      <c r="E12193" s="72" t="s">
        <v>55</v>
      </c>
      <c r="F12193" s="73">
        <v>407651</v>
      </c>
      <c r="G12193" s="72" t="s">
        <v>16</v>
      </c>
      <c r="H12193" s="72" t="s">
        <v>24</v>
      </c>
      <c r="I12193" s="72" t="s">
        <v>18</v>
      </c>
      <c r="J12193" s="72" t="s">
        <v>19</v>
      </c>
      <c r="K12193" s="72" t="s">
        <v>205</v>
      </c>
      <c r="L12193" s="72" t="s">
        <v>395</v>
      </c>
      <c r="M12193" s="72" t="s">
        <v>29</v>
      </c>
    </row>
    <row r="12194" spans="2:13" x14ac:dyDescent="0.25">
      <c r="B12194" s="72" t="s">
        <v>12</v>
      </c>
      <c r="C12194" s="72" t="s">
        <v>13</v>
      </c>
      <c r="D12194" s="72" t="s">
        <v>14</v>
      </c>
      <c r="E12194" s="72" t="s">
        <v>27</v>
      </c>
      <c r="F12194" s="73">
        <v>694120</v>
      </c>
      <c r="G12194" s="72" t="s">
        <v>16</v>
      </c>
      <c r="H12194" s="72" t="s">
        <v>24</v>
      </c>
      <c r="I12194" s="72" t="s">
        <v>18</v>
      </c>
      <c r="J12194" s="72" t="s">
        <v>19</v>
      </c>
      <c r="K12194" s="72" t="s">
        <v>96</v>
      </c>
      <c r="L12194" s="72" t="s">
        <v>318</v>
      </c>
      <c r="M12194" s="72" t="s">
        <v>29</v>
      </c>
    </row>
    <row r="12195" spans="2:13" x14ac:dyDescent="0.25">
      <c r="B12195" s="72" t="s">
        <v>12</v>
      </c>
      <c r="C12195" s="72" t="s">
        <v>13</v>
      </c>
      <c r="D12195" s="72" t="s">
        <v>14</v>
      </c>
      <c r="E12195" s="72" t="s">
        <v>33</v>
      </c>
      <c r="F12195" s="73">
        <v>262191</v>
      </c>
      <c r="G12195" s="72" t="s">
        <v>16</v>
      </c>
      <c r="H12195" s="72" t="s">
        <v>24</v>
      </c>
      <c r="I12195" s="72" t="s">
        <v>18</v>
      </c>
      <c r="J12195" s="72" t="s">
        <v>19</v>
      </c>
      <c r="K12195" s="72" t="s">
        <v>37</v>
      </c>
      <c r="L12195" s="72" t="s">
        <v>121</v>
      </c>
      <c r="M12195" s="72" t="s">
        <v>29</v>
      </c>
    </row>
    <row r="12196" spans="2:13" x14ac:dyDescent="0.25">
      <c r="B12196" s="72" t="s">
        <v>12</v>
      </c>
      <c r="C12196" s="72" t="s">
        <v>13</v>
      </c>
      <c r="D12196" s="72" t="s">
        <v>14</v>
      </c>
      <c r="E12196" s="72" t="s">
        <v>83</v>
      </c>
      <c r="F12196" s="73">
        <v>119</v>
      </c>
      <c r="G12196" s="72" t="s">
        <v>16</v>
      </c>
      <c r="H12196" s="72" t="s">
        <v>24</v>
      </c>
      <c r="I12196" s="72" t="s">
        <v>18</v>
      </c>
      <c r="J12196" s="72" t="s">
        <v>19</v>
      </c>
      <c r="K12196" s="72" t="s">
        <v>117</v>
      </c>
      <c r="L12196" s="72" t="s">
        <v>271</v>
      </c>
      <c r="M12196" s="72"/>
    </row>
    <row r="12197" spans="2:13" x14ac:dyDescent="0.25">
      <c r="B12197" s="72" t="s">
        <v>12</v>
      </c>
      <c r="C12197" s="72" t="s">
        <v>13</v>
      </c>
      <c r="D12197" s="72" t="s">
        <v>14</v>
      </c>
      <c r="E12197" s="72" t="s">
        <v>74</v>
      </c>
      <c r="F12197" s="73">
        <v>126</v>
      </c>
      <c r="G12197" s="72" t="s">
        <v>16</v>
      </c>
      <c r="H12197" s="72" t="s">
        <v>24</v>
      </c>
      <c r="I12197" s="72" t="s">
        <v>18</v>
      </c>
      <c r="J12197" s="72" t="s">
        <v>19</v>
      </c>
      <c r="K12197" s="72" t="s">
        <v>99</v>
      </c>
      <c r="L12197" s="72" t="s">
        <v>419</v>
      </c>
      <c r="M12197" s="72" t="s">
        <v>302</v>
      </c>
    </row>
    <row r="12198" spans="2:13" x14ac:dyDescent="0.25">
      <c r="B12198" s="72" t="s">
        <v>12</v>
      </c>
      <c r="C12198" s="72" t="s">
        <v>13</v>
      </c>
      <c r="D12198" s="72" t="s">
        <v>14</v>
      </c>
      <c r="E12198" s="72" t="s">
        <v>68</v>
      </c>
      <c r="F12198" s="73">
        <v>-471596</v>
      </c>
      <c r="G12198" s="72" t="s">
        <v>16</v>
      </c>
      <c r="H12198" s="72" t="s">
        <v>24</v>
      </c>
      <c r="I12198" s="72" t="s">
        <v>18</v>
      </c>
      <c r="J12198" s="72" t="s">
        <v>19</v>
      </c>
      <c r="K12198" s="72" t="s">
        <v>25</v>
      </c>
      <c r="L12198" s="72" t="s">
        <v>244</v>
      </c>
      <c r="M12198" s="72"/>
    </row>
    <row r="12199" spans="2:13" x14ac:dyDescent="0.25">
      <c r="B12199" s="72" t="s">
        <v>12</v>
      </c>
      <c r="C12199" s="72" t="s">
        <v>13</v>
      </c>
      <c r="D12199" s="72" t="s">
        <v>14</v>
      </c>
      <c r="E12199" s="72" t="s">
        <v>353</v>
      </c>
      <c r="F12199" s="73">
        <v>14784</v>
      </c>
      <c r="G12199" s="72" t="s">
        <v>16</v>
      </c>
      <c r="H12199" s="72" t="s">
        <v>24</v>
      </c>
      <c r="I12199" s="72" t="s">
        <v>18</v>
      </c>
      <c r="J12199" s="72" t="s">
        <v>19</v>
      </c>
      <c r="K12199" s="72" t="s">
        <v>117</v>
      </c>
      <c r="L12199" s="72" t="s">
        <v>393</v>
      </c>
      <c r="M12199" s="72" t="s">
        <v>133</v>
      </c>
    </row>
    <row r="12200" spans="2:13" x14ac:dyDescent="0.25">
      <c r="B12200" s="72" t="s">
        <v>12</v>
      </c>
      <c r="C12200" s="72" t="s">
        <v>13</v>
      </c>
      <c r="D12200" s="72" t="s">
        <v>14</v>
      </c>
      <c r="E12200" s="72" t="s">
        <v>83</v>
      </c>
      <c r="F12200" s="73">
        <v>35440</v>
      </c>
      <c r="G12200" s="72" t="s">
        <v>16</v>
      </c>
      <c r="H12200" s="72" t="s">
        <v>24</v>
      </c>
      <c r="I12200" s="72" t="s">
        <v>18</v>
      </c>
      <c r="J12200" s="72" t="s">
        <v>19</v>
      </c>
      <c r="K12200" s="72" t="s">
        <v>25</v>
      </c>
      <c r="L12200" s="72" t="s">
        <v>427</v>
      </c>
      <c r="M12200" s="72"/>
    </row>
    <row r="12201" spans="2:13" x14ac:dyDescent="0.25">
      <c r="B12201" s="72" t="s">
        <v>12</v>
      </c>
      <c r="C12201" s="72" t="s">
        <v>13</v>
      </c>
      <c r="D12201" s="72" t="s">
        <v>14</v>
      </c>
      <c r="E12201" s="72" t="s">
        <v>39</v>
      </c>
      <c r="F12201" s="73">
        <v>-2126</v>
      </c>
      <c r="G12201" s="72" t="s">
        <v>16</v>
      </c>
      <c r="H12201" s="72" t="s">
        <v>24</v>
      </c>
      <c r="I12201" s="72" t="s">
        <v>18</v>
      </c>
      <c r="J12201" s="72" t="s">
        <v>19</v>
      </c>
      <c r="K12201" s="72" t="s">
        <v>49</v>
      </c>
      <c r="L12201" s="72" t="s">
        <v>670</v>
      </c>
      <c r="M12201" s="72"/>
    </row>
    <row r="12202" spans="2:13" x14ac:dyDescent="0.25">
      <c r="B12202" s="72" t="s">
        <v>12</v>
      </c>
      <c r="C12202" s="72" t="s">
        <v>13</v>
      </c>
      <c r="D12202" s="72" t="s">
        <v>14</v>
      </c>
      <c r="E12202" s="72" t="s">
        <v>51</v>
      </c>
      <c r="F12202" s="73">
        <v>1321675</v>
      </c>
      <c r="G12202" s="72" t="s">
        <v>16</v>
      </c>
      <c r="H12202" s="72" t="s">
        <v>24</v>
      </c>
      <c r="I12202" s="72" t="s">
        <v>18</v>
      </c>
      <c r="J12202" s="72" t="s">
        <v>19</v>
      </c>
      <c r="K12202" s="72" t="s">
        <v>37</v>
      </c>
      <c r="L12202" s="72" t="s">
        <v>213</v>
      </c>
      <c r="M12202" s="72"/>
    </row>
    <row r="12203" spans="2:13" x14ac:dyDescent="0.25">
      <c r="B12203" s="72" t="s">
        <v>12</v>
      </c>
      <c r="C12203" s="72" t="s">
        <v>13</v>
      </c>
      <c r="D12203" s="72" t="s">
        <v>14</v>
      </c>
      <c r="E12203" s="72" t="s">
        <v>30</v>
      </c>
      <c r="F12203" s="73">
        <v>-7668</v>
      </c>
      <c r="G12203" s="72" t="s">
        <v>16</v>
      </c>
      <c r="H12203" s="72" t="s">
        <v>24</v>
      </c>
      <c r="I12203" s="72" t="s">
        <v>18</v>
      </c>
      <c r="J12203" s="72" t="s">
        <v>19</v>
      </c>
      <c r="K12203" s="72" t="s">
        <v>49</v>
      </c>
      <c r="L12203" s="72" t="s">
        <v>105</v>
      </c>
      <c r="M12203" s="72"/>
    </row>
    <row r="12204" spans="2:13" x14ac:dyDescent="0.25">
      <c r="B12204" s="72" t="s">
        <v>12</v>
      </c>
      <c r="C12204" s="72" t="s">
        <v>13</v>
      </c>
      <c r="D12204" s="72" t="s">
        <v>14</v>
      </c>
      <c r="E12204" s="72" t="s">
        <v>144</v>
      </c>
      <c r="F12204" s="73">
        <v>86966</v>
      </c>
      <c r="G12204" s="72" t="s">
        <v>16</v>
      </c>
      <c r="H12204" s="72" t="s">
        <v>24</v>
      </c>
      <c r="I12204" s="72" t="s">
        <v>18</v>
      </c>
      <c r="J12204" s="72" t="s">
        <v>19</v>
      </c>
      <c r="K12204" s="72" t="s">
        <v>99</v>
      </c>
      <c r="L12204" s="72" t="s">
        <v>355</v>
      </c>
      <c r="M12204" s="72" t="s">
        <v>133</v>
      </c>
    </row>
    <row r="12205" spans="2:13" x14ac:dyDescent="0.25">
      <c r="B12205" s="72" t="s">
        <v>12</v>
      </c>
      <c r="C12205" s="72" t="s">
        <v>13</v>
      </c>
      <c r="D12205" s="72" t="s">
        <v>14</v>
      </c>
      <c r="E12205" s="72" t="s">
        <v>79</v>
      </c>
      <c r="F12205" s="73">
        <v>-7781</v>
      </c>
      <c r="G12205" s="72" t="s">
        <v>16</v>
      </c>
      <c r="H12205" s="72" t="s">
        <v>17</v>
      </c>
      <c r="I12205" s="72" t="s">
        <v>18</v>
      </c>
      <c r="J12205" s="72" t="s">
        <v>19</v>
      </c>
      <c r="K12205" s="72" t="s">
        <v>37</v>
      </c>
      <c r="L12205" s="72" t="s">
        <v>202</v>
      </c>
      <c r="M12205" s="72"/>
    </row>
    <row r="12206" spans="2:13" x14ac:dyDescent="0.25">
      <c r="B12206" s="72" t="s">
        <v>12</v>
      </c>
      <c r="C12206" s="72" t="s">
        <v>13</v>
      </c>
      <c r="D12206" s="72" t="s">
        <v>14</v>
      </c>
      <c r="E12206" s="72" t="s">
        <v>27</v>
      </c>
      <c r="F12206" s="73">
        <v>25124</v>
      </c>
      <c r="G12206" s="72" t="s">
        <v>16</v>
      </c>
      <c r="H12206" s="72" t="s">
        <v>24</v>
      </c>
      <c r="I12206" s="72" t="s">
        <v>18</v>
      </c>
      <c r="J12206" s="72" t="s">
        <v>19</v>
      </c>
      <c r="K12206" s="72" t="s">
        <v>49</v>
      </c>
      <c r="L12206" s="72" t="s">
        <v>66</v>
      </c>
      <c r="M12206" s="72" t="s">
        <v>29</v>
      </c>
    </row>
    <row r="12207" spans="2:13" x14ac:dyDescent="0.25">
      <c r="B12207" s="72" t="s">
        <v>12</v>
      </c>
      <c r="C12207" s="72" t="s">
        <v>13</v>
      </c>
      <c r="D12207" s="72" t="s">
        <v>14</v>
      </c>
      <c r="E12207" s="72" t="s">
        <v>39</v>
      </c>
      <c r="F12207" s="73">
        <v>-17953</v>
      </c>
      <c r="G12207" s="72" t="s">
        <v>16</v>
      </c>
      <c r="H12207" s="72" t="s">
        <v>17</v>
      </c>
      <c r="I12207" s="72" t="s">
        <v>18</v>
      </c>
      <c r="J12207" s="72" t="s">
        <v>19</v>
      </c>
      <c r="K12207" s="72" t="s">
        <v>25</v>
      </c>
      <c r="L12207" s="72" t="s">
        <v>139</v>
      </c>
      <c r="M12207" s="72"/>
    </row>
    <row r="12208" spans="2:13" x14ac:dyDescent="0.25">
      <c r="B12208" s="72" t="s">
        <v>12</v>
      </c>
      <c r="C12208" s="72" t="s">
        <v>13</v>
      </c>
      <c r="D12208" s="72" t="s">
        <v>14</v>
      </c>
      <c r="E12208" s="72" t="s">
        <v>27</v>
      </c>
      <c r="F12208" s="73">
        <v>311774</v>
      </c>
      <c r="G12208" s="72" t="s">
        <v>16</v>
      </c>
      <c r="H12208" s="72" t="s">
        <v>17</v>
      </c>
      <c r="I12208" s="72" t="s">
        <v>18</v>
      </c>
      <c r="J12208" s="72" t="s">
        <v>19</v>
      </c>
      <c r="K12208" s="72" t="s">
        <v>25</v>
      </c>
      <c r="L12208" s="72" t="s">
        <v>69</v>
      </c>
      <c r="M12208" s="72" t="s">
        <v>29</v>
      </c>
    </row>
    <row r="12209" spans="2:13" x14ac:dyDescent="0.25">
      <c r="B12209" s="72" t="s">
        <v>12</v>
      </c>
      <c r="C12209" s="72" t="s">
        <v>13</v>
      </c>
      <c r="D12209" s="72" t="s">
        <v>14</v>
      </c>
      <c r="E12209" s="72" t="s">
        <v>83</v>
      </c>
      <c r="F12209" s="73">
        <v>482936</v>
      </c>
      <c r="G12209" s="72" t="s">
        <v>16</v>
      </c>
      <c r="H12209" s="72" t="s">
        <v>24</v>
      </c>
      <c r="I12209" s="72" t="s">
        <v>18</v>
      </c>
      <c r="J12209" s="72" t="s">
        <v>19</v>
      </c>
      <c r="K12209" s="72" t="s">
        <v>49</v>
      </c>
      <c r="L12209" s="72" t="s">
        <v>208</v>
      </c>
      <c r="M12209" s="72"/>
    </row>
    <row r="12210" spans="2:13" x14ac:dyDescent="0.25">
      <c r="B12210" s="72" t="s">
        <v>12</v>
      </c>
      <c r="C12210" s="72" t="s">
        <v>13</v>
      </c>
      <c r="D12210" s="72" t="s">
        <v>14</v>
      </c>
      <c r="E12210" s="72" t="s">
        <v>33</v>
      </c>
      <c r="F12210" s="73">
        <v>61915</v>
      </c>
      <c r="G12210" s="72" t="s">
        <v>16</v>
      </c>
      <c r="H12210" s="72" t="s">
        <v>17</v>
      </c>
      <c r="I12210" s="72" t="s">
        <v>18</v>
      </c>
      <c r="J12210" s="72" t="s">
        <v>19</v>
      </c>
      <c r="K12210" s="72" t="s">
        <v>20</v>
      </c>
      <c r="L12210" s="72" t="s">
        <v>229</v>
      </c>
      <c r="M12210" s="72" t="s">
        <v>47</v>
      </c>
    </row>
    <row r="12211" spans="2:13" x14ac:dyDescent="0.25">
      <c r="B12211" s="72" t="s">
        <v>12</v>
      </c>
      <c r="C12211" s="72" t="s">
        <v>13</v>
      </c>
      <c r="D12211" s="72" t="s">
        <v>14</v>
      </c>
      <c r="E12211" s="72" t="s">
        <v>79</v>
      </c>
      <c r="F12211" s="73">
        <v>-1018</v>
      </c>
      <c r="G12211" s="72" t="s">
        <v>16</v>
      </c>
      <c r="H12211" s="72" t="s">
        <v>24</v>
      </c>
      <c r="I12211" s="72" t="s">
        <v>48</v>
      </c>
      <c r="J12211" s="72" t="s">
        <v>19</v>
      </c>
      <c r="K12211" s="72" t="s">
        <v>25</v>
      </c>
      <c r="L12211" s="72" t="s">
        <v>428</v>
      </c>
      <c r="M12211" s="72"/>
    </row>
    <row r="12212" spans="2:13" x14ac:dyDescent="0.25">
      <c r="B12212" s="72" t="s">
        <v>12</v>
      </c>
      <c r="C12212" s="72" t="s">
        <v>13</v>
      </c>
      <c r="D12212" s="72" t="s">
        <v>14</v>
      </c>
      <c r="E12212" s="72" t="s">
        <v>41</v>
      </c>
      <c r="F12212" s="73">
        <v>-3071</v>
      </c>
      <c r="G12212" s="72" t="s">
        <v>16</v>
      </c>
      <c r="H12212" s="72" t="s">
        <v>24</v>
      </c>
      <c r="I12212" s="72" t="s">
        <v>18</v>
      </c>
      <c r="J12212" s="72" t="s">
        <v>19</v>
      </c>
      <c r="K12212" s="72" t="s">
        <v>37</v>
      </c>
      <c r="L12212" s="72" t="s">
        <v>611</v>
      </c>
      <c r="M12212" s="72"/>
    </row>
    <row r="12213" spans="2:13" x14ac:dyDescent="0.25">
      <c r="B12213" s="72" t="s">
        <v>12</v>
      </c>
      <c r="C12213" s="72" t="s">
        <v>13</v>
      </c>
      <c r="D12213" s="72" t="s">
        <v>14</v>
      </c>
      <c r="E12213" s="72" t="s">
        <v>453</v>
      </c>
      <c r="F12213" s="73">
        <v>27568</v>
      </c>
      <c r="G12213" s="72" t="s">
        <v>16</v>
      </c>
      <c r="H12213" s="72" t="s">
        <v>24</v>
      </c>
      <c r="I12213" s="72" t="s">
        <v>18</v>
      </c>
      <c r="J12213" s="72" t="s">
        <v>19</v>
      </c>
      <c r="K12213" s="72" t="s">
        <v>37</v>
      </c>
      <c r="L12213" s="72" t="s">
        <v>301</v>
      </c>
      <c r="M12213" s="72"/>
    </row>
    <row r="12214" spans="2:13" x14ac:dyDescent="0.25">
      <c r="B12214" s="72" t="s">
        <v>12</v>
      </c>
      <c r="C12214" s="72" t="s">
        <v>13</v>
      </c>
      <c r="D12214" s="72" t="s">
        <v>14</v>
      </c>
      <c r="E12214" s="72" t="s">
        <v>27</v>
      </c>
      <c r="F12214" s="73">
        <v>39593</v>
      </c>
      <c r="G12214" s="72" t="s">
        <v>16</v>
      </c>
      <c r="H12214" s="72" t="s">
        <v>24</v>
      </c>
      <c r="I12214" s="72" t="s">
        <v>18</v>
      </c>
      <c r="J12214" s="72" t="s">
        <v>19</v>
      </c>
      <c r="K12214" s="72" t="s">
        <v>37</v>
      </c>
      <c r="L12214" s="72" t="s">
        <v>454</v>
      </c>
      <c r="M12214" s="72" t="s">
        <v>29</v>
      </c>
    </row>
    <row r="12215" spans="2:13" x14ac:dyDescent="0.25">
      <c r="B12215" s="72" t="s">
        <v>12</v>
      </c>
      <c r="C12215" s="72" t="s">
        <v>13</v>
      </c>
      <c r="D12215" s="72" t="s">
        <v>14</v>
      </c>
      <c r="E12215" s="72" t="s">
        <v>36</v>
      </c>
      <c r="F12215" s="73">
        <v>143703</v>
      </c>
      <c r="G12215" s="72" t="s">
        <v>16</v>
      </c>
      <c r="H12215" s="72" t="s">
        <v>24</v>
      </c>
      <c r="I12215" s="72" t="s">
        <v>48</v>
      </c>
      <c r="J12215" s="72" t="s">
        <v>19</v>
      </c>
      <c r="K12215" s="72" t="s">
        <v>43</v>
      </c>
      <c r="L12215" s="72" t="s">
        <v>163</v>
      </c>
      <c r="M12215" s="72" t="s">
        <v>29</v>
      </c>
    </row>
    <row r="12216" spans="2:13" x14ac:dyDescent="0.25">
      <c r="B12216" s="72" t="s">
        <v>12</v>
      </c>
      <c r="C12216" s="72" t="s">
        <v>13</v>
      </c>
      <c r="D12216" s="72" t="s">
        <v>14</v>
      </c>
      <c r="E12216" s="72" t="s">
        <v>45</v>
      </c>
      <c r="F12216" s="73">
        <v>201666</v>
      </c>
      <c r="G12216" s="72" t="s">
        <v>16</v>
      </c>
      <c r="H12216" s="72" t="s">
        <v>24</v>
      </c>
      <c r="I12216" s="72" t="s">
        <v>18</v>
      </c>
      <c r="J12216" s="72" t="s">
        <v>19</v>
      </c>
      <c r="K12216" s="72" t="s">
        <v>99</v>
      </c>
      <c r="L12216" s="72" t="s">
        <v>242</v>
      </c>
      <c r="M12216" s="72" t="s">
        <v>47</v>
      </c>
    </row>
    <row r="12217" spans="2:13" x14ac:dyDescent="0.25">
      <c r="B12217" s="72" t="s">
        <v>12</v>
      </c>
      <c r="C12217" s="72" t="s">
        <v>13</v>
      </c>
      <c r="D12217" s="72" t="s">
        <v>14</v>
      </c>
      <c r="E12217" s="72" t="s">
        <v>68</v>
      </c>
      <c r="F12217" s="73">
        <v>-87497</v>
      </c>
      <c r="G12217" s="72" t="s">
        <v>16</v>
      </c>
      <c r="H12217" s="72" t="s">
        <v>24</v>
      </c>
      <c r="I12217" s="72" t="s">
        <v>18</v>
      </c>
      <c r="J12217" s="72" t="s">
        <v>19</v>
      </c>
      <c r="K12217" s="72" t="s">
        <v>37</v>
      </c>
      <c r="L12217" s="72" t="s">
        <v>352</v>
      </c>
      <c r="M12217" s="72"/>
    </row>
    <row r="12218" spans="2:13" x14ac:dyDescent="0.25">
      <c r="B12218" s="72" t="s">
        <v>12</v>
      </c>
      <c r="C12218" s="72" t="s">
        <v>13</v>
      </c>
      <c r="D12218" s="72" t="s">
        <v>14</v>
      </c>
      <c r="E12218" s="72" t="s">
        <v>51</v>
      </c>
      <c r="F12218" s="73">
        <v>27482</v>
      </c>
      <c r="G12218" s="72" t="s">
        <v>16</v>
      </c>
      <c r="H12218" s="72" t="s">
        <v>24</v>
      </c>
      <c r="I12218" s="72" t="s">
        <v>18</v>
      </c>
      <c r="J12218" s="72" t="s">
        <v>19</v>
      </c>
      <c r="K12218" s="72" t="s">
        <v>96</v>
      </c>
      <c r="L12218" s="72" t="s">
        <v>457</v>
      </c>
      <c r="M12218" s="72"/>
    </row>
    <row r="12219" spans="2:13" x14ac:dyDescent="0.25">
      <c r="B12219" s="72" t="s">
        <v>12</v>
      </c>
      <c r="C12219" s="72" t="s">
        <v>13</v>
      </c>
      <c r="D12219" s="72" t="s">
        <v>14</v>
      </c>
      <c r="E12219" s="72" t="s">
        <v>144</v>
      </c>
      <c r="F12219" s="73">
        <v>1557662</v>
      </c>
      <c r="G12219" s="72" t="s">
        <v>16</v>
      </c>
      <c r="H12219" s="72" t="s">
        <v>24</v>
      </c>
      <c r="I12219" s="72" t="s">
        <v>18</v>
      </c>
      <c r="J12219" s="72" t="s">
        <v>19</v>
      </c>
      <c r="K12219" s="72" t="s">
        <v>37</v>
      </c>
      <c r="L12219" s="72" t="s">
        <v>71</v>
      </c>
      <c r="M12219" s="72" t="s">
        <v>22</v>
      </c>
    </row>
    <row r="12220" spans="2:13" x14ac:dyDescent="0.25">
      <c r="B12220" s="72" t="s">
        <v>12</v>
      </c>
      <c r="C12220" s="72" t="s">
        <v>13</v>
      </c>
      <c r="D12220" s="72" t="s">
        <v>14</v>
      </c>
      <c r="E12220" s="72" t="s">
        <v>68</v>
      </c>
      <c r="F12220" s="73">
        <v>-3176</v>
      </c>
      <c r="G12220" s="72" t="s">
        <v>16</v>
      </c>
      <c r="H12220" s="72" t="s">
        <v>24</v>
      </c>
      <c r="I12220" s="72" t="s">
        <v>18</v>
      </c>
      <c r="J12220" s="72" t="s">
        <v>19</v>
      </c>
      <c r="K12220" s="72" t="s">
        <v>25</v>
      </c>
      <c r="L12220" s="72" t="s">
        <v>592</v>
      </c>
      <c r="M12220" s="72"/>
    </row>
    <row r="12221" spans="2:13" x14ac:dyDescent="0.25">
      <c r="B12221" s="72" t="s">
        <v>12</v>
      </c>
      <c r="C12221" s="72" t="s">
        <v>13</v>
      </c>
      <c r="D12221" s="72" t="s">
        <v>14</v>
      </c>
      <c r="E12221" s="72" t="s">
        <v>51</v>
      </c>
      <c r="F12221" s="73">
        <v>153297</v>
      </c>
      <c r="G12221" s="72" t="s">
        <v>16</v>
      </c>
      <c r="H12221" s="72" t="s">
        <v>17</v>
      </c>
      <c r="I12221" s="72" t="s">
        <v>18</v>
      </c>
      <c r="J12221" s="72" t="s">
        <v>19</v>
      </c>
      <c r="K12221" s="72" t="s">
        <v>20</v>
      </c>
      <c r="L12221" s="72" t="s">
        <v>505</v>
      </c>
      <c r="M12221" s="72"/>
    </row>
    <row r="12222" spans="2:13" x14ac:dyDescent="0.25">
      <c r="B12222" s="72" t="s">
        <v>12</v>
      </c>
      <c r="C12222" s="72" t="s">
        <v>13</v>
      </c>
      <c r="D12222" s="72" t="s">
        <v>14</v>
      </c>
      <c r="E12222" s="72" t="s">
        <v>58</v>
      </c>
      <c r="F12222" s="73">
        <v>33589</v>
      </c>
      <c r="G12222" s="72" t="s">
        <v>16</v>
      </c>
      <c r="H12222" s="72" t="s">
        <v>24</v>
      </c>
      <c r="I12222" s="72" t="s">
        <v>18</v>
      </c>
      <c r="J12222" s="72" t="s">
        <v>19</v>
      </c>
      <c r="K12222" s="72" t="s">
        <v>37</v>
      </c>
      <c r="L12222" s="72" t="s">
        <v>496</v>
      </c>
      <c r="M12222" s="72" t="s">
        <v>47</v>
      </c>
    </row>
    <row r="12223" spans="2:13" x14ac:dyDescent="0.25">
      <c r="B12223" s="72" t="s">
        <v>12</v>
      </c>
      <c r="C12223" s="72" t="s">
        <v>13</v>
      </c>
      <c r="D12223" s="72" t="s">
        <v>14</v>
      </c>
      <c r="E12223" s="72" t="s">
        <v>81</v>
      </c>
      <c r="F12223" s="73">
        <v>5596</v>
      </c>
      <c r="G12223" s="72" t="s">
        <v>16</v>
      </c>
      <c r="H12223" s="72" t="s">
        <v>17</v>
      </c>
      <c r="I12223" s="72" t="s">
        <v>18</v>
      </c>
      <c r="J12223" s="72" t="s">
        <v>19</v>
      </c>
      <c r="K12223" s="72" t="s">
        <v>49</v>
      </c>
      <c r="L12223" s="72" t="s">
        <v>222</v>
      </c>
      <c r="M12223" s="72" t="s">
        <v>112</v>
      </c>
    </row>
    <row r="12224" spans="2:13" x14ac:dyDescent="0.25">
      <c r="B12224" s="72" t="s">
        <v>12</v>
      </c>
      <c r="C12224" s="72" t="s">
        <v>13</v>
      </c>
      <c r="D12224" s="72" t="s">
        <v>14</v>
      </c>
      <c r="E12224" s="72" t="s">
        <v>41</v>
      </c>
      <c r="F12224" s="73">
        <v>-1759</v>
      </c>
      <c r="G12224" s="72" t="s">
        <v>16</v>
      </c>
      <c r="H12224" s="72" t="s">
        <v>24</v>
      </c>
      <c r="I12224" s="72" t="s">
        <v>18</v>
      </c>
      <c r="J12224" s="72" t="s">
        <v>19</v>
      </c>
      <c r="K12224" s="72" t="s">
        <v>130</v>
      </c>
      <c r="L12224" s="72" t="s">
        <v>418</v>
      </c>
      <c r="M12224" s="72"/>
    </row>
    <row r="12225" spans="2:13" x14ac:dyDescent="0.25">
      <c r="B12225" s="72" t="s">
        <v>12</v>
      </c>
      <c r="C12225" s="72" t="s">
        <v>13</v>
      </c>
      <c r="D12225" s="72" t="s">
        <v>14</v>
      </c>
      <c r="E12225" s="72" t="s">
        <v>55</v>
      </c>
      <c r="F12225" s="73">
        <v>963896</v>
      </c>
      <c r="G12225" s="72" t="s">
        <v>16</v>
      </c>
      <c r="H12225" s="72" t="s">
        <v>24</v>
      </c>
      <c r="I12225" s="72" t="s">
        <v>18</v>
      </c>
      <c r="J12225" s="72" t="s">
        <v>19</v>
      </c>
      <c r="K12225" s="72" t="s">
        <v>37</v>
      </c>
      <c r="L12225" s="72" t="s">
        <v>310</v>
      </c>
      <c r="M12225" s="72" t="s">
        <v>47</v>
      </c>
    </row>
    <row r="12226" spans="2:13" x14ac:dyDescent="0.25">
      <c r="B12226" s="72" t="s">
        <v>12</v>
      </c>
      <c r="C12226" s="72" t="s">
        <v>13</v>
      </c>
      <c r="D12226" s="72" t="s">
        <v>14</v>
      </c>
      <c r="E12226" s="72" t="s">
        <v>30</v>
      </c>
      <c r="F12226" s="73">
        <v>-10291</v>
      </c>
      <c r="G12226" s="72" t="s">
        <v>16</v>
      </c>
      <c r="H12226" s="72" t="s">
        <v>17</v>
      </c>
      <c r="I12226" s="72" t="s">
        <v>18</v>
      </c>
      <c r="J12226" s="72" t="s">
        <v>19</v>
      </c>
      <c r="K12226" s="72" t="s">
        <v>25</v>
      </c>
      <c r="L12226" s="72" t="s">
        <v>153</v>
      </c>
      <c r="M12226" s="72"/>
    </row>
    <row r="12227" spans="2:13" x14ac:dyDescent="0.25">
      <c r="B12227" s="72" t="s">
        <v>12</v>
      </c>
      <c r="C12227" s="72" t="s">
        <v>13</v>
      </c>
      <c r="D12227" s="72" t="s">
        <v>14</v>
      </c>
      <c r="E12227" s="72" t="s">
        <v>55</v>
      </c>
      <c r="F12227" s="73">
        <v>1768110</v>
      </c>
      <c r="G12227" s="72" t="s">
        <v>16</v>
      </c>
      <c r="H12227" s="72" t="s">
        <v>24</v>
      </c>
      <c r="I12227" s="72" t="s">
        <v>18</v>
      </c>
      <c r="J12227" s="72" t="s">
        <v>19</v>
      </c>
      <c r="K12227" s="72" t="s">
        <v>25</v>
      </c>
      <c r="L12227" s="72" t="s">
        <v>159</v>
      </c>
      <c r="M12227" s="72" t="s">
        <v>57</v>
      </c>
    </row>
    <row r="12228" spans="2:13" x14ac:dyDescent="0.25">
      <c r="B12228" s="72" t="s">
        <v>12</v>
      </c>
      <c r="C12228" s="72" t="s">
        <v>13</v>
      </c>
      <c r="D12228" s="72" t="s">
        <v>14</v>
      </c>
      <c r="E12228" s="72" t="s">
        <v>51</v>
      </c>
      <c r="F12228" s="73">
        <v>1</v>
      </c>
      <c r="G12228" s="72" t="s">
        <v>16</v>
      </c>
      <c r="H12228" s="72" t="s">
        <v>24</v>
      </c>
      <c r="I12228" s="72" t="s">
        <v>18</v>
      </c>
      <c r="J12228" s="72" t="s">
        <v>19</v>
      </c>
      <c r="K12228" s="72" t="s">
        <v>25</v>
      </c>
      <c r="L12228" s="72" t="s">
        <v>722</v>
      </c>
      <c r="M12228" s="72"/>
    </row>
    <row r="12229" spans="2:13" x14ac:dyDescent="0.25">
      <c r="B12229" s="72" t="s">
        <v>12</v>
      </c>
      <c r="C12229" s="72" t="s">
        <v>13</v>
      </c>
      <c r="D12229" s="72" t="s">
        <v>14</v>
      </c>
      <c r="E12229" s="72" t="s">
        <v>81</v>
      </c>
      <c r="F12229" s="73">
        <v>537272</v>
      </c>
      <c r="G12229" s="72" t="s">
        <v>16</v>
      </c>
      <c r="H12229" s="72" t="s">
        <v>17</v>
      </c>
      <c r="I12229" s="72" t="s">
        <v>18</v>
      </c>
      <c r="J12229" s="72" t="s">
        <v>19</v>
      </c>
      <c r="K12229" s="72" t="s">
        <v>25</v>
      </c>
      <c r="L12229" s="72" t="s">
        <v>525</v>
      </c>
      <c r="M12229" s="72" t="s">
        <v>29</v>
      </c>
    </row>
    <row r="12230" spans="2:13" x14ac:dyDescent="0.25">
      <c r="B12230" s="72" t="s">
        <v>12</v>
      </c>
      <c r="C12230" s="72" t="s">
        <v>13</v>
      </c>
      <c r="D12230" s="72" t="s">
        <v>14</v>
      </c>
      <c r="E12230" s="72" t="s">
        <v>55</v>
      </c>
      <c r="F12230" s="73">
        <v>365164</v>
      </c>
      <c r="G12230" s="72" t="s">
        <v>16</v>
      </c>
      <c r="H12230" s="72" t="s">
        <v>24</v>
      </c>
      <c r="I12230" s="72" t="s">
        <v>48</v>
      </c>
      <c r="J12230" s="72" t="s">
        <v>19</v>
      </c>
      <c r="K12230" s="72" t="s">
        <v>49</v>
      </c>
      <c r="L12230" s="72" t="s">
        <v>255</v>
      </c>
      <c r="M12230" s="72" t="s">
        <v>57</v>
      </c>
    </row>
    <row r="12231" spans="2:13" x14ac:dyDescent="0.25">
      <c r="B12231" s="72" t="s">
        <v>12</v>
      </c>
      <c r="C12231" s="72" t="s">
        <v>13</v>
      </c>
      <c r="D12231" s="72" t="s">
        <v>14</v>
      </c>
      <c r="E12231" s="72" t="s">
        <v>58</v>
      </c>
      <c r="F12231" s="73">
        <v>32066</v>
      </c>
      <c r="G12231" s="72" t="s">
        <v>16</v>
      </c>
      <c r="H12231" s="72" t="s">
        <v>24</v>
      </c>
      <c r="I12231" s="72" t="s">
        <v>18</v>
      </c>
      <c r="J12231" s="72" t="s">
        <v>19</v>
      </c>
      <c r="K12231" s="72" t="s">
        <v>75</v>
      </c>
      <c r="L12231" s="72" t="s">
        <v>76</v>
      </c>
      <c r="M12231" s="72" t="s">
        <v>47</v>
      </c>
    </row>
    <row r="12232" spans="2:13" x14ac:dyDescent="0.25">
      <c r="B12232" s="72" t="s">
        <v>12</v>
      </c>
      <c r="C12232" s="72" t="s">
        <v>13</v>
      </c>
      <c r="D12232" s="72" t="s">
        <v>14</v>
      </c>
      <c r="E12232" s="72" t="s">
        <v>94</v>
      </c>
      <c r="F12232" s="73">
        <v>7244</v>
      </c>
      <c r="G12232" s="72" t="s">
        <v>16</v>
      </c>
      <c r="H12232" s="72" t="s">
        <v>17</v>
      </c>
      <c r="I12232" s="72" t="s">
        <v>18</v>
      </c>
      <c r="J12232" s="72" t="s">
        <v>19</v>
      </c>
      <c r="K12232" s="72" t="s">
        <v>37</v>
      </c>
      <c r="L12232" s="72" t="s">
        <v>310</v>
      </c>
      <c r="M12232" s="72"/>
    </row>
    <row r="12233" spans="2:13" x14ac:dyDescent="0.25">
      <c r="B12233" s="72" t="s">
        <v>12</v>
      </c>
      <c r="C12233" s="72" t="s">
        <v>13</v>
      </c>
      <c r="D12233" s="72" t="s">
        <v>14</v>
      </c>
      <c r="E12233" s="72" t="s">
        <v>33</v>
      </c>
      <c r="F12233" s="73">
        <v>21527</v>
      </c>
      <c r="G12233" s="72" t="s">
        <v>16</v>
      </c>
      <c r="H12233" s="72" t="s">
        <v>24</v>
      </c>
      <c r="I12233" s="72" t="s">
        <v>18</v>
      </c>
      <c r="J12233" s="72" t="s">
        <v>19</v>
      </c>
      <c r="K12233" s="72" t="s">
        <v>25</v>
      </c>
      <c r="L12233" s="72" t="s">
        <v>660</v>
      </c>
      <c r="M12233" s="72" t="s">
        <v>112</v>
      </c>
    </row>
    <row r="12234" spans="2:13" x14ac:dyDescent="0.25">
      <c r="B12234" s="72" t="s">
        <v>12</v>
      </c>
      <c r="C12234" s="72" t="s">
        <v>13</v>
      </c>
      <c r="D12234" s="72" t="s">
        <v>14</v>
      </c>
      <c r="E12234" s="72" t="s">
        <v>94</v>
      </c>
      <c r="F12234" s="73">
        <v>77081</v>
      </c>
      <c r="G12234" s="72" t="s">
        <v>16</v>
      </c>
      <c r="H12234" s="72" t="s">
        <v>24</v>
      </c>
      <c r="I12234" s="72" t="s">
        <v>18</v>
      </c>
      <c r="J12234" s="72" t="s">
        <v>19</v>
      </c>
      <c r="K12234" s="72" t="s">
        <v>37</v>
      </c>
      <c r="L12234" s="72" t="s">
        <v>280</v>
      </c>
      <c r="M12234" s="72"/>
    </row>
    <row r="12235" spans="2:13" x14ac:dyDescent="0.25">
      <c r="B12235" s="72" t="s">
        <v>12</v>
      </c>
      <c r="C12235" s="72" t="s">
        <v>13</v>
      </c>
      <c r="D12235" s="72" t="s">
        <v>14</v>
      </c>
      <c r="E12235" s="72" t="s">
        <v>55</v>
      </c>
      <c r="F12235" s="73">
        <v>18673</v>
      </c>
      <c r="G12235" s="72" t="s">
        <v>16</v>
      </c>
      <c r="H12235" s="72" t="s">
        <v>17</v>
      </c>
      <c r="I12235" s="72" t="s">
        <v>18</v>
      </c>
      <c r="J12235" s="72" t="s">
        <v>19</v>
      </c>
      <c r="K12235" s="72" t="s">
        <v>25</v>
      </c>
      <c r="L12235" s="72" t="s">
        <v>200</v>
      </c>
      <c r="M12235" s="72" t="s">
        <v>57</v>
      </c>
    </row>
    <row r="12236" spans="2:13" x14ac:dyDescent="0.25">
      <c r="B12236" s="72" t="s">
        <v>12</v>
      </c>
      <c r="C12236" s="72" t="s">
        <v>13</v>
      </c>
      <c r="D12236" s="72" t="s">
        <v>14</v>
      </c>
      <c r="E12236" s="72" t="s">
        <v>353</v>
      </c>
      <c r="F12236" s="73">
        <v>94590</v>
      </c>
      <c r="G12236" s="72" t="s">
        <v>16</v>
      </c>
      <c r="H12236" s="72" t="s">
        <v>24</v>
      </c>
      <c r="I12236" s="72" t="s">
        <v>18</v>
      </c>
      <c r="J12236" s="72" t="s">
        <v>19</v>
      </c>
      <c r="K12236" s="72" t="s">
        <v>96</v>
      </c>
      <c r="L12236" s="72" t="s">
        <v>391</v>
      </c>
      <c r="M12236" s="72" t="s">
        <v>67</v>
      </c>
    </row>
    <row r="12237" spans="2:13" x14ac:dyDescent="0.25">
      <c r="B12237" s="72" t="s">
        <v>12</v>
      </c>
      <c r="C12237" s="72" t="s">
        <v>13</v>
      </c>
      <c r="D12237" s="72" t="s">
        <v>14</v>
      </c>
      <c r="E12237" s="72" t="s">
        <v>83</v>
      </c>
      <c r="F12237" s="73">
        <v>91142</v>
      </c>
      <c r="G12237" s="72" t="s">
        <v>16</v>
      </c>
      <c r="H12237" s="72" t="s">
        <v>17</v>
      </c>
      <c r="I12237" s="72" t="s">
        <v>18</v>
      </c>
      <c r="J12237" s="72" t="s">
        <v>19</v>
      </c>
      <c r="K12237" s="72" t="s">
        <v>25</v>
      </c>
      <c r="L12237" s="72" t="s">
        <v>463</v>
      </c>
      <c r="M12237" s="72"/>
    </row>
    <row r="12238" spans="2:13" x14ac:dyDescent="0.25">
      <c r="B12238" s="72" t="s">
        <v>12</v>
      </c>
      <c r="C12238" s="72" t="s">
        <v>13</v>
      </c>
      <c r="D12238" s="72" t="s">
        <v>14</v>
      </c>
      <c r="E12238" s="72" t="s">
        <v>68</v>
      </c>
      <c r="F12238" s="73">
        <v>-768</v>
      </c>
      <c r="G12238" s="72" t="s">
        <v>16</v>
      </c>
      <c r="H12238" s="72" t="s">
        <v>17</v>
      </c>
      <c r="I12238" s="72" t="s">
        <v>18</v>
      </c>
      <c r="J12238" s="72" t="s">
        <v>19</v>
      </c>
      <c r="K12238" s="72" t="s">
        <v>25</v>
      </c>
      <c r="L12238" s="72" t="s">
        <v>107</v>
      </c>
      <c r="M12238" s="72"/>
    </row>
    <row r="12239" spans="2:13" x14ac:dyDescent="0.25">
      <c r="B12239" s="72" t="s">
        <v>12</v>
      </c>
      <c r="C12239" s="72" t="s">
        <v>13</v>
      </c>
      <c r="D12239" s="72" t="s">
        <v>14</v>
      </c>
      <c r="E12239" s="72" t="s">
        <v>144</v>
      </c>
      <c r="F12239" s="73">
        <v>104551</v>
      </c>
      <c r="G12239" s="72" t="s">
        <v>16</v>
      </c>
      <c r="H12239" s="72" t="s">
        <v>17</v>
      </c>
      <c r="I12239" s="72" t="s">
        <v>18</v>
      </c>
      <c r="J12239" s="72" t="s">
        <v>19</v>
      </c>
      <c r="K12239" s="72" t="s">
        <v>25</v>
      </c>
      <c r="L12239" s="72" t="s">
        <v>410</v>
      </c>
      <c r="M12239" s="72" t="s">
        <v>133</v>
      </c>
    </row>
    <row r="12240" spans="2:13" x14ac:dyDescent="0.25">
      <c r="B12240" s="72" t="s">
        <v>12</v>
      </c>
      <c r="C12240" s="72" t="s">
        <v>13</v>
      </c>
      <c r="D12240" s="72" t="s">
        <v>14</v>
      </c>
      <c r="E12240" s="72" t="s">
        <v>30</v>
      </c>
      <c r="F12240" s="73">
        <v>-2610</v>
      </c>
      <c r="G12240" s="72" t="s">
        <v>16</v>
      </c>
      <c r="H12240" s="72" t="s">
        <v>24</v>
      </c>
      <c r="I12240" s="72" t="s">
        <v>18</v>
      </c>
      <c r="J12240" s="72" t="s">
        <v>19</v>
      </c>
      <c r="K12240" s="72" t="s">
        <v>37</v>
      </c>
      <c r="L12240" s="72" t="s">
        <v>354</v>
      </c>
      <c r="M12240" s="72"/>
    </row>
    <row r="12241" spans="2:13" x14ac:dyDescent="0.25">
      <c r="B12241" s="72" t="s">
        <v>12</v>
      </c>
      <c r="C12241" s="72" t="s">
        <v>13</v>
      </c>
      <c r="D12241" s="72" t="s">
        <v>14</v>
      </c>
      <c r="E12241" s="72" t="s">
        <v>83</v>
      </c>
      <c r="F12241" s="73">
        <v>34147</v>
      </c>
      <c r="G12241" s="72" t="s">
        <v>16</v>
      </c>
      <c r="H12241" s="72" t="s">
        <v>17</v>
      </c>
      <c r="I12241" s="72" t="s">
        <v>18</v>
      </c>
      <c r="J12241" s="72" t="s">
        <v>19</v>
      </c>
      <c r="K12241" s="72" t="s">
        <v>37</v>
      </c>
      <c r="L12241" s="72" t="s">
        <v>106</v>
      </c>
      <c r="M12241" s="72"/>
    </row>
    <row r="12242" spans="2:13" x14ac:dyDescent="0.25">
      <c r="B12242" s="72" t="s">
        <v>12</v>
      </c>
      <c r="C12242" s="72" t="s">
        <v>13</v>
      </c>
      <c r="D12242" s="72" t="s">
        <v>14</v>
      </c>
      <c r="E12242" s="72" t="s">
        <v>85</v>
      </c>
      <c r="F12242" s="73">
        <v>327571</v>
      </c>
      <c r="G12242" s="72" t="s">
        <v>16</v>
      </c>
      <c r="H12242" s="72" t="s">
        <v>17</v>
      </c>
      <c r="I12242" s="72" t="s">
        <v>48</v>
      </c>
      <c r="J12242" s="72" t="s">
        <v>19</v>
      </c>
      <c r="K12242" s="72" t="s">
        <v>49</v>
      </c>
      <c r="L12242" s="72" t="s">
        <v>82</v>
      </c>
      <c r="M12242" s="72"/>
    </row>
    <row r="12243" spans="2:13" x14ac:dyDescent="0.25">
      <c r="B12243" s="72" t="s">
        <v>12</v>
      </c>
      <c r="C12243" s="72" t="s">
        <v>13</v>
      </c>
      <c r="D12243" s="72" t="s">
        <v>14</v>
      </c>
      <c r="E12243" s="72" t="s">
        <v>41</v>
      </c>
      <c r="F12243" s="73">
        <v>-790</v>
      </c>
      <c r="G12243" s="72" t="s">
        <v>16</v>
      </c>
      <c r="H12243" s="72" t="s">
        <v>24</v>
      </c>
      <c r="I12243" s="72" t="s">
        <v>18</v>
      </c>
      <c r="J12243" s="72" t="s">
        <v>19</v>
      </c>
      <c r="K12243" s="72" t="s">
        <v>49</v>
      </c>
      <c r="L12243" s="72" t="s">
        <v>246</v>
      </c>
      <c r="M12243" s="72"/>
    </row>
    <row r="12244" spans="2:13" x14ac:dyDescent="0.25">
      <c r="B12244" s="72" t="s">
        <v>12</v>
      </c>
      <c r="C12244" s="72" t="s">
        <v>13</v>
      </c>
      <c r="D12244" s="72" t="s">
        <v>14</v>
      </c>
      <c r="E12244" s="72" t="s">
        <v>94</v>
      </c>
      <c r="F12244" s="73">
        <v>3675</v>
      </c>
      <c r="G12244" s="72" t="s">
        <v>16</v>
      </c>
      <c r="H12244" s="72" t="s">
        <v>24</v>
      </c>
      <c r="I12244" s="72" t="s">
        <v>18</v>
      </c>
      <c r="J12244" s="72" t="s">
        <v>19</v>
      </c>
      <c r="K12244" s="72" t="s">
        <v>37</v>
      </c>
      <c r="L12244" s="72" t="s">
        <v>375</v>
      </c>
      <c r="M12244" s="72"/>
    </row>
    <row r="12245" spans="2:13" x14ac:dyDescent="0.25">
      <c r="B12245" s="72" t="s">
        <v>12</v>
      </c>
      <c r="C12245" s="72" t="s">
        <v>13</v>
      </c>
      <c r="D12245" s="72" t="s">
        <v>14</v>
      </c>
      <c r="E12245" s="72" t="s">
        <v>27</v>
      </c>
      <c r="F12245" s="73">
        <v>234675</v>
      </c>
      <c r="G12245" s="72" t="s">
        <v>16</v>
      </c>
      <c r="H12245" s="72" t="s">
        <v>17</v>
      </c>
      <c r="I12245" s="72" t="s">
        <v>18</v>
      </c>
      <c r="J12245" s="72" t="s">
        <v>19</v>
      </c>
      <c r="K12245" s="72" t="s">
        <v>37</v>
      </c>
      <c r="L12245" s="72" t="s">
        <v>177</v>
      </c>
      <c r="M12245" s="72" t="s">
        <v>47</v>
      </c>
    </row>
    <row r="12246" spans="2:13" x14ac:dyDescent="0.25">
      <c r="B12246" s="72" t="s">
        <v>12</v>
      </c>
      <c r="C12246" s="72" t="s">
        <v>13</v>
      </c>
      <c r="D12246" s="72" t="s">
        <v>14</v>
      </c>
      <c r="E12246" s="72" t="s">
        <v>51</v>
      </c>
      <c r="F12246" s="73">
        <v>4713</v>
      </c>
      <c r="G12246" s="72" t="s">
        <v>16</v>
      </c>
      <c r="H12246" s="72" t="s">
        <v>17</v>
      </c>
      <c r="I12246" s="72" t="s">
        <v>18</v>
      </c>
      <c r="J12246" s="72" t="s">
        <v>19</v>
      </c>
      <c r="K12246" s="72" t="s">
        <v>25</v>
      </c>
      <c r="L12246" s="72" t="s">
        <v>88</v>
      </c>
      <c r="M12246" s="72"/>
    </row>
    <row r="12247" spans="2:13" x14ac:dyDescent="0.25">
      <c r="B12247" s="72" t="s">
        <v>12</v>
      </c>
      <c r="C12247" s="72" t="s">
        <v>13</v>
      </c>
      <c r="D12247" s="72" t="s">
        <v>14</v>
      </c>
      <c r="E12247" s="72" t="s">
        <v>94</v>
      </c>
      <c r="F12247" s="73">
        <v>2329</v>
      </c>
      <c r="G12247" s="72" t="s">
        <v>16</v>
      </c>
      <c r="H12247" s="72" t="s">
        <v>24</v>
      </c>
      <c r="I12247" s="72" t="s">
        <v>18</v>
      </c>
      <c r="J12247" s="72" t="s">
        <v>19</v>
      </c>
      <c r="K12247" s="72" t="s">
        <v>25</v>
      </c>
      <c r="L12247" s="72" t="s">
        <v>385</v>
      </c>
      <c r="M12247" s="72"/>
    </row>
    <row r="12248" spans="2:13" x14ac:dyDescent="0.25">
      <c r="B12248" s="72" t="s">
        <v>12</v>
      </c>
      <c r="C12248" s="72" t="s">
        <v>13</v>
      </c>
      <c r="D12248" s="72" t="s">
        <v>14</v>
      </c>
      <c r="E12248" s="72" t="s">
        <v>577</v>
      </c>
      <c r="F12248" s="73">
        <v>-19124</v>
      </c>
      <c r="G12248" s="72" t="s">
        <v>16</v>
      </c>
      <c r="H12248" s="72" t="s">
        <v>17</v>
      </c>
      <c r="I12248" s="72" t="s">
        <v>18</v>
      </c>
      <c r="J12248" s="72" t="s">
        <v>19</v>
      </c>
      <c r="K12248" s="72"/>
      <c r="L12248" s="72"/>
      <c r="M12248" s="72"/>
    </row>
    <row r="12249" spans="2:13" x14ac:dyDescent="0.25">
      <c r="B12249" s="72" t="s">
        <v>12</v>
      </c>
      <c r="C12249" s="72" t="s">
        <v>13</v>
      </c>
      <c r="D12249" s="72" t="s">
        <v>14</v>
      </c>
      <c r="E12249" s="72" t="s">
        <v>300</v>
      </c>
      <c r="F12249" s="73">
        <v>320621</v>
      </c>
      <c r="G12249" s="72" t="s">
        <v>16</v>
      </c>
      <c r="H12249" s="72" t="s">
        <v>24</v>
      </c>
      <c r="I12249" s="72" t="s">
        <v>18</v>
      </c>
      <c r="J12249" s="72" t="s">
        <v>19</v>
      </c>
      <c r="K12249" s="72" t="s">
        <v>25</v>
      </c>
      <c r="L12249" s="72" t="s">
        <v>234</v>
      </c>
      <c r="M12249" s="72" t="s">
        <v>302</v>
      </c>
    </row>
    <row r="12250" spans="2:13" x14ac:dyDescent="0.25">
      <c r="B12250" s="72" t="s">
        <v>12</v>
      </c>
      <c r="C12250" s="72" t="s">
        <v>13</v>
      </c>
      <c r="D12250" s="72" t="s">
        <v>14</v>
      </c>
      <c r="E12250" s="72" t="s">
        <v>23</v>
      </c>
      <c r="F12250" s="73">
        <v>-24474</v>
      </c>
      <c r="G12250" s="72" t="s">
        <v>16</v>
      </c>
      <c r="H12250" s="72" t="s">
        <v>24</v>
      </c>
      <c r="I12250" s="72" t="s">
        <v>18</v>
      </c>
      <c r="J12250" s="72" t="s">
        <v>19</v>
      </c>
      <c r="K12250" s="72" t="s">
        <v>49</v>
      </c>
      <c r="L12250" s="72" t="s">
        <v>167</v>
      </c>
      <c r="M12250" s="72"/>
    </row>
    <row r="12251" spans="2:13" x14ac:dyDescent="0.25">
      <c r="B12251" s="72" t="s">
        <v>12</v>
      </c>
      <c r="C12251" s="72" t="s">
        <v>13</v>
      </c>
      <c r="D12251" s="72" t="s">
        <v>14</v>
      </c>
      <c r="E12251" s="72" t="s">
        <v>94</v>
      </c>
      <c r="F12251" s="73">
        <v>164490</v>
      </c>
      <c r="G12251" s="72" t="s">
        <v>16</v>
      </c>
      <c r="H12251" s="72" t="s">
        <v>24</v>
      </c>
      <c r="I12251" s="72" t="s">
        <v>18</v>
      </c>
      <c r="J12251" s="72" t="s">
        <v>19</v>
      </c>
      <c r="K12251" s="72" t="s">
        <v>37</v>
      </c>
      <c r="L12251" s="72" t="s">
        <v>113</v>
      </c>
      <c r="M12251" s="72"/>
    </row>
    <row r="12252" spans="2:13" x14ac:dyDescent="0.25">
      <c r="B12252" s="72" t="s">
        <v>12</v>
      </c>
      <c r="C12252" s="72" t="s">
        <v>13</v>
      </c>
      <c r="D12252" s="72" t="s">
        <v>14</v>
      </c>
      <c r="E12252" s="72" t="s">
        <v>55</v>
      </c>
      <c r="F12252" s="73">
        <v>364927</v>
      </c>
      <c r="G12252" s="72" t="s">
        <v>16</v>
      </c>
      <c r="H12252" s="72" t="s">
        <v>24</v>
      </c>
      <c r="I12252" s="72" t="s">
        <v>18</v>
      </c>
      <c r="J12252" s="72" t="s">
        <v>19</v>
      </c>
      <c r="K12252" s="72" t="s">
        <v>117</v>
      </c>
      <c r="L12252" s="72" t="s">
        <v>196</v>
      </c>
      <c r="M12252" s="72" t="s">
        <v>29</v>
      </c>
    </row>
    <row r="12253" spans="2:13" x14ac:dyDescent="0.25">
      <c r="B12253" s="72" t="s">
        <v>12</v>
      </c>
      <c r="C12253" s="72" t="s">
        <v>13</v>
      </c>
      <c r="D12253" s="72" t="s">
        <v>14</v>
      </c>
      <c r="E12253" s="72" t="s">
        <v>81</v>
      </c>
      <c r="F12253" s="73">
        <v>898303</v>
      </c>
      <c r="G12253" s="72" t="s">
        <v>16</v>
      </c>
      <c r="H12253" s="72" t="s">
        <v>17</v>
      </c>
      <c r="I12253" s="72" t="s">
        <v>18</v>
      </c>
      <c r="J12253" s="72" t="s">
        <v>19</v>
      </c>
      <c r="K12253" s="72" t="s">
        <v>25</v>
      </c>
      <c r="L12253" s="72" t="s">
        <v>128</v>
      </c>
      <c r="M12253" s="72" t="s">
        <v>47</v>
      </c>
    </row>
    <row r="12254" spans="2:13" x14ac:dyDescent="0.25">
      <c r="B12254" s="72" t="s">
        <v>12</v>
      </c>
      <c r="C12254" s="72" t="s">
        <v>13</v>
      </c>
      <c r="D12254" s="72" t="s">
        <v>14</v>
      </c>
      <c r="E12254" s="72" t="s">
        <v>15</v>
      </c>
      <c r="F12254" s="73">
        <v>1125746</v>
      </c>
      <c r="G12254" s="72" t="s">
        <v>16</v>
      </c>
      <c r="H12254" s="72" t="s">
        <v>24</v>
      </c>
      <c r="I12254" s="72" t="s">
        <v>18</v>
      </c>
      <c r="J12254" s="72" t="s">
        <v>19</v>
      </c>
      <c r="K12254" s="72" t="s">
        <v>25</v>
      </c>
      <c r="L12254" s="72" t="s">
        <v>153</v>
      </c>
      <c r="M12254" s="72" t="s">
        <v>184</v>
      </c>
    </row>
    <row r="12255" spans="2:13" x14ac:dyDescent="0.25">
      <c r="B12255" s="72" t="s">
        <v>12</v>
      </c>
      <c r="C12255" s="72" t="s">
        <v>13</v>
      </c>
      <c r="D12255" s="72" t="s">
        <v>14</v>
      </c>
      <c r="E12255" s="72" t="s">
        <v>51</v>
      </c>
      <c r="F12255" s="73">
        <v>76200</v>
      </c>
      <c r="G12255" s="72" t="s">
        <v>16</v>
      </c>
      <c r="H12255" s="72" t="s">
        <v>24</v>
      </c>
      <c r="I12255" s="72" t="s">
        <v>18</v>
      </c>
      <c r="J12255" s="72" t="s">
        <v>19</v>
      </c>
      <c r="K12255" s="72" t="s">
        <v>25</v>
      </c>
      <c r="L12255" s="72" t="s">
        <v>262</v>
      </c>
      <c r="M12255" s="72"/>
    </row>
    <row r="12256" spans="2:13" x14ac:dyDescent="0.25">
      <c r="B12256" s="72" t="s">
        <v>12</v>
      </c>
      <c r="C12256" s="72" t="s">
        <v>13</v>
      </c>
      <c r="D12256" s="72" t="s">
        <v>14</v>
      </c>
      <c r="E12256" s="72" t="s">
        <v>39</v>
      </c>
      <c r="F12256" s="73">
        <v>-1388</v>
      </c>
      <c r="G12256" s="72" t="s">
        <v>16</v>
      </c>
      <c r="H12256" s="72" t="s">
        <v>17</v>
      </c>
      <c r="I12256" s="72" t="s">
        <v>18</v>
      </c>
      <c r="J12256" s="72" t="s">
        <v>19</v>
      </c>
      <c r="K12256" s="72" t="s">
        <v>37</v>
      </c>
      <c r="L12256" s="72" t="s">
        <v>372</v>
      </c>
      <c r="M12256" s="72"/>
    </row>
    <row r="12257" spans="2:13" x14ac:dyDescent="0.25">
      <c r="B12257" s="72" t="s">
        <v>12</v>
      </c>
      <c r="C12257" s="72" t="s">
        <v>13</v>
      </c>
      <c r="D12257" s="72" t="s">
        <v>14</v>
      </c>
      <c r="E12257" s="72" t="s">
        <v>79</v>
      </c>
      <c r="F12257" s="73">
        <v>-3108</v>
      </c>
      <c r="G12257" s="72" t="s">
        <v>16</v>
      </c>
      <c r="H12257" s="72" t="s">
        <v>17</v>
      </c>
      <c r="I12257" s="72" t="s">
        <v>18</v>
      </c>
      <c r="J12257" s="72" t="s">
        <v>19</v>
      </c>
      <c r="K12257" s="72" t="s">
        <v>25</v>
      </c>
      <c r="L12257" s="72" t="s">
        <v>723</v>
      </c>
      <c r="M12257" s="72"/>
    </row>
    <row r="12258" spans="2:13" x14ac:dyDescent="0.25">
      <c r="B12258" s="72" t="s">
        <v>12</v>
      </c>
      <c r="C12258" s="72" t="s">
        <v>13</v>
      </c>
      <c r="D12258" s="72" t="s">
        <v>14</v>
      </c>
      <c r="E12258" s="72" t="s">
        <v>79</v>
      </c>
      <c r="F12258" s="73">
        <v>-1342</v>
      </c>
      <c r="G12258" s="72" t="s">
        <v>16</v>
      </c>
      <c r="H12258" s="72" t="s">
        <v>24</v>
      </c>
      <c r="I12258" s="72" t="s">
        <v>18</v>
      </c>
      <c r="J12258" s="72" t="s">
        <v>19</v>
      </c>
      <c r="K12258" s="72" t="s">
        <v>96</v>
      </c>
      <c r="L12258" s="72" t="s">
        <v>343</v>
      </c>
      <c r="M12258" s="72"/>
    </row>
    <row r="12259" spans="2:13" x14ac:dyDescent="0.25">
      <c r="B12259" s="72" t="s">
        <v>12</v>
      </c>
      <c r="C12259" s="72" t="s">
        <v>13</v>
      </c>
      <c r="D12259" s="72" t="s">
        <v>14</v>
      </c>
      <c r="E12259" s="72" t="s">
        <v>15</v>
      </c>
      <c r="F12259" s="73">
        <v>527284</v>
      </c>
      <c r="G12259" s="72" t="s">
        <v>16</v>
      </c>
      <c r="H12259" s="72" t="s">
        <v>17</v>
      </c>
      <c r="I12259" s="72" t="s">
        <v>18</v>
      </c>
      <c r="J12259" s="72" t="s">
        <v>19</v>
      </c>
      <c r="K12259" s="72" t="s">
        <v>37</v>
      </c>
      <c r="L12259" s="72" t="s">
        <v>390</v>
      </c>
      <c r="M12259" s="72" t="s">
        <v>67</v>
      </c>
    </row>
    <row r="12260" spans="2:13" x14ac:dyDescent="0.25">
      <c r="B12260" s="72" t="s">
        <v>12</v>
      </c>
      <c r="C12260" s="72" t="s">
        <v>13</v>
      </c>
      <c r="D12260" s="72" t="s">
        <v>14</v>
      </c>
      <c r="E12260" s="72" t="s">
        <v>187</v>
      </c>
      <c r="F12260" s="73">
        <v>12530696</v>
      </c>
      <c r="G12260" s="72" t="s">
        <v>16</v>
      </c>
      <c r="H12260" s="72" t="s">
        <v>24</v>
      </c>
      <c r="I12260" s="72" t="s">
        <v>18</v>
      </c>
      <c r="J12260" s="72" t="s">
        <v>19</v>
      </c>
      <c r="K12260" s="72" t="s">
        <v>25</v>
      </c>
      <c r="L12260" s="72" t="s">
        <v>323</v>
      </c>
      <c r="M12260" s="72" t="s">
        <v>112</v>
      </c>
    </row>
    <row r="12261" spans="2:13" x14ac:dyDescent="0.25">
      <c r="B12261" s="72" t="s">
        <v>12</v>
      </c>
      <c r="C12261" s="72" t="s">
        <v>13</v>
      </c>
      <c r="D12261" s="72" t="s">
        <v>14</v>
      </c>
      <c r="E12261" s="72" t="s">
        <v>51</v>
      </c>
      <c r="F12261" s="73">
        <v>16626</v>
      </c>
      <c r="G12261" s="72" t="s">
        <v>16</v>
      </c>
      <c r="H12261" s="72" t="s">
        <v>24</v>
      </c>
      <c r="I12261" s="72" t="s">
        <v>18</v>
      </c>
      <c r="J12261" s="72" t="s">
        <v>19</v>
      </c>
      <c r="K12261" s="72" t="s">
        <v>20</v>
      </c>
      <c r="L12261" s="72" t="s">
        <v>534</v>
      </c>
      <c r="M12261" s="72"/>
    </row>
    <row r="12262" spans="2:13" x14ac:dyDescent="0.25">
      <c r="B12262" s="72" t="s">
        <v>12</v>
      </c>
      <c r="C12262" s="72" t="s">
        <v>13</v>
      </c>
      <c r="D12262" s="72" t="s">
        <v>14</v>
      </c>
      <c r="E12262" s="72" t="s">
        <v>39</v>
      </c>
      <c r="F12262" s="73">
        <v>-227174</v>
      </c>
      <c r="G12262" s="72" t="s">
        <v>16</v>
      </c>
      <c r="H12262" s="72" t="s">
        <v>17</v>
      </c>
      <c r="I12262" s="72" t="s">
        <v>18</v>
      </c>
      <c r="J12262" s="72" t="s">
        <v>19</v>
      </c>
      <c r="K12262" s="72" t="s">
        <v>37</v>
      </c>
      <c r="L12262" s="72" t="s">
        <v>38</v>
      </c>
      <c r="M12262" s="72"/>
    </row>
    <row r="12263" spans="2:13" x14ac:dyDescent="0.25">
      <c r="B12263" s="72" t="s">
        <v>12</v>
      </c>
      <c r="C12263" s="72" t="s">
        <v>13</v>
      </c>
      <c r="D12263" s="72" t="s">
        <v>14</v>
      </c>
      <c r="E12263" s="72" t="s">
        <v>79</v>
      </c>
      <c r="F12263" s="73">
        <v>-91398</v>
      </c>
      <c r="G12263" s="72" t="s">
        <v>16</v>
      </c>
      <c r="H12263" s="72" t="s">
        <v>17</v>
      </c>
      <c r="I12263" s="72" t="s">
        <v>18</v>
      </c>
      <c r="J12263" s="72" t="s">
        <v>19</v>
      </c>
      <c r="K12263" s="72" t="s">
        <v>25</v>
      </c>
      <c r="L12263" s="72" t="s">
        <v>52</v>
      </c>
      <c r="M12263" s="72"/>
    </row>
    <row r="12264" spans="2:13" x14ac:dyDescent="0.25">
      <c r="B12264" s="72" t="s">
        <v>12</v>
      </c>
      <c r="C12264" s="72" t="s">
        <v>13</v>
      </c>
      <c r="D12264" s="72" t="s">
        <v>14</v>
      </c>
      <c r="E12264" s="72" t="s">
        <v>55</v>
      </c>
      <c r="F12264" s="73">
        <v>2437923</v>
      </c>
      <c r="G12264" s="72" t="s">
        <v>16</v>
      </c>
      <c r="H12264" s="72" t="s">
        <v>24</v>
      </c>
      <c r="I12264" s="72" t="s">
        <v>18</v>
      </c>
      <c r="J12264" s="72" t="s">
        <v>19</v>
      </c>
      <c r="K12264" s="72" t="s">
        <v>49</v>
      </c>
      <c r="L12264" s="72" t="s">
        <v>178</v>
      </c>
      <c r="M12264" s="72" t="s">
        <v>57</v>
      </c>
    </row>
    <row r="12265" spans="2:13" x14ac:dyDescent="0.25">
      <c r="B12265" s="72" t="s">
        <v>12</v>
      </c>
      <c r="C12265" s="72" t="s">
        <v>13</v>
      </c>
      <c r="D12265" s="72" t="s">
        <v>14</v>
      </c>
      <c r="E12265" s="72" t="s">
        <v>51</v>
      </c>
      <c r="F12265" s="73">
        <v>114716</v>
      </c>
      <c r="G12265" s="72" t="s">
        <v>16</v>
      </c>
      <c r="H12265" s="72" t="s">
        <v>24</v>
      </c>
      <c r="I12265" s="72" t="s">
        <v>18</v>
      </c>
      <c r="J12265" s="72" t="s">
        <v>19</v>
      </c>
      <c r="K12265" s="72" t="s">
        <v>20</v>
      </c>
      <c r="L12265" s="72" t="s">
        <v>483</v>
      </c>
      <c r="M12265" s="72"/>
    </row>
    <row r="12266" spans="2:13" x14ac:dyDescent="0.25">
      <c r="B12266" s="72" t="s">
        <v>12</v>
      </c>
      <c r="C12266" s="72" t="s">
        <v>13</v>
      </c>
      <c r="D12266" s="72" t="s">
        <v>14</v>
      </c>
      <c r="E12266" s="72" t="s">
        <v>187</v>
      </c>
      <c r="F12266" s="73">
        <v>1661956</v>
      </c>
      <c r="G12266" s="72" t="s">
        <v>16</v>
      </c>
      <c r="H12266" s="72" t="s">
        <v>17</v>
      </c>
      <c r="I12266" s="72" t="s">
        <v>48</v>
      </c>
      <c r="J12266" s="72" t="s">
        <v>19</v>
      </c>
      <c r="K12266" s="72" t="s">
        <v>25</v>
      </c>
      <c r="L12266" s="72" t="s">
        <v>200</v>
      </c>
      <c r="M12266" s="72" t="s">
        <v>112</v>
      </c>
    </row>
    <row r="12267" spans="2:13" x14ac:dyDescent="0.25">
      <c r="B12267" s="72" t="s">
        <v>12</v>
      </c>
      <c r="C12267" s="72" t="s">
        <v>13</v>
      </c>
      <c r="D12267" s="72" t="s">
        <v>14</v>
      </c>
      <c r="E12267" s="72" t="s">
        <v>256</v>
      </c>
      <c r="F12267" s="73">
        <v>-653</v>
      </c>
      <c r="G12267" s="72" t="s">
        <v>16</v>
      </c>
      <c r="H12267" s="72" t="s">
        <v>17</v>
      </c>
      <c r="I12267" s="72" t="s">
        <v>18</v>
      </c>
      <c r="J12267" s="72" t="s">
        <v>19</v>
      </c>
      <c r="K12267" s="72" t="s">
        <v>49</v>
      </c>
      <c r="L12267" s="72" t="s">
        <v>222</v>
      </c>
      <c r="M12267" s="72"/>
    </row>
    <row r="12268" spans="2:13" x14ac:dyDescent="0.25">
      <c r="B12268" s="72" t="s">
        <v>12</v>
      </c>
      <c r="C12268" s="72" t="s">
        <v>13</v>
      </c>
      <c r="D12268" s="72" t="s">
        <v>14</v>
      </c>
      <c r="E12268" s="72" t="s">
        <v>83</v>
      </c>
      <c r="F12268" s="73">
        <v>3071046</v>
      </c>
      <c r="G12268" s="72" t="s">
        <v>16</v>
      </c>
      <c r="H12268" s="72" t="s">
        <v>24</v>
      </c>
      <c r="I12268" s="72" t="s">
        <v>18</v>
      </c>
      <c r="J12268" s="72" t="s">
        <v>19</v>
      </c>
      <c r="K12268" s="72" t="s">
        <v>185</v>
      </c>
      <c r="L12268" s="72" t="s">
        <v>399</v>
      </c>
      <c r="M12268" s="72"/>
    </row>
    <row r="12269" spans="2:13" x14ac:dyDescent="0.25">
      <c r="B12269" s="72" t="s">
        <v>12</v>
      </c>
      <c r="C12269" s="72" t="s">
        <v>13</v>
      </c>
      <c r="D12269" s="72" t="s">
        <v>14</v>
      </c>
      <c r="E12269" s="72" t="s">
        <v>81</v>
      </c>
      <c r="F12269" s="73">
        <v>141345</v>
      </c>
      <c r="G12269" s="72" t="s">
        <v>16</v>
      </c>
      <c r="H12269" s="72" t="s">
        <v>24</v>
      </c>
      <c r="I12269" s="72" t="s">
        <v>18</v>
      </c>
      <c r="J12269" s="72" t="s">
        <v>19</v>
      </c>
      <c r="K12269" s="72" t="s">
        <v>20</v>
      </c>
      <c r="L12269" s="72" t="s">
        <v>284</v>
      </c>
      <c r="M12269" s="72" t="s">
        <v>29</v>
      </c>
    </row>
    <row r="12270" spans="2:13" x14ac:dyDescent="0.25">
      <c r="B12270" s="72" t="s">
        <v>12</v>
      </c>
      <c r="C12270" s="72" t="s">
        <v>13</v>
      </c>
      <c r="D12270" s="72" t="s">
        <v>14</v>
      </c>
      <c r="E12270" s="72" t="s">
        <v>27</v>
      </c>
      <c r="F12270" s="73">
        <v>185765</v>
      </c>
      <c r="G12270" s="72" t="s">
        <v>16</v>
      </c>
      <c r="H12270" s="72" t="s">
        <v>24</v>
      </c>
      <c r="I12270" s="72" t="s">
        <v>18</v>
      </c>
      <c r="J12270" s="72" t="s">
        <v>19</v>
      </c>
      <c r="K12270" s="72" t="s">
        <v>96</v>
      </c>
      <c r="L12270" s="72" t="s">
        <v>415</v>
      </c>
      <c r="M12270" s="72" t="s">
        <v>29</v>
      </c>
    </row>
    <row r="12271" spans="2:13" x14ac:dyDescent="0.25">
      <c r="B12271" s="72" t="s">
        <v>12</v>
      </c>
      <c r="C12271" s="72" t="s">
        <v>13</v>
      </c>
      <c r="D12271" s="72" t="s">
        <v>14</v>
      </c>
      <c r="E12271" s="72" t="s">
        <v>36</v>
      </c>
      <c r="F12271" s="73">
        <v>15765</v>
      </c>
      <c r="G12271" s="72" t="s">
        <v>16</v>
      </c>
      <c r="H12271" s="72" t="s">
        <v>17</v>
      </c>
      <c r="I12271" s="72" t="s">
        <v>48</v>
      </c>
      <c r="J12271" s="72" t="s">
        <v>19</v>
      </c>
      <c r="K12271" s="72" t="s">
        <v>20</v>
      </c>
      <c r="L12271" s="72" t="s">
        <v>649</v>
      </c>
      <c r="M12271" s="72" t="s">
        <v>57</v>
      </c>
    </row>
    <row r="12272" spans="2:13" x14ac:dyDescent="0.25">
      <c r="B12272" s="72" t="s">
        <v>12</v>
      </c>
      <c r="C12272" s="72" t="s">
        <v>13</v>
      </c>
      <c r="D12272" s="72" t="s">
        <v>14</v>
      </c>
      <c r="E12272" s="72" t="s">
        <v>94</v>
      </c>
      <c r="F12272" s="73">
        <v>110055</v>
      </c>
      <c r="G12272" s="72" t="s">
        <v>16</v>
      </c>
      <c r="H12272" s="72" t="s">
        <v>24</v>
      </c>
      <c r="I12272" s="72" t="s">
        <v>18</v>
      </c>
      <c r="J12272" s="72" t="s">
        <v>19</v>
      </c>
      <c r="K12272" s="72" t="s">
        <v>63</v>
      </c>
      <c r="L12272" s="72" t="s">
        <v>624</v>
      </c>
      <c r="M12272" s="72"/>
    </row>
    <row r="12273" spans="2:13" x14ac:dyDescent="0.25">
      <c r="B12273" s="72" t="s">
        <v>12</v>
      </c>
      <c r="C12273" s="72" t="s">
        <v>13</v>
      </c>
      <c r="D12273" s="72" t="s">
        <v>14</v>
      </c>
      <c r="E12273" s="72" t="s">
        <v>55</v>
      </c>
      <c r="F12273" s="73">
        <v>1067838</v>
      </c>
      <c r="G12273" s="72" t="s">
        <v>16</v>
      </c>
      <c r="H12273" s="72" t="s">
        <v>24</v>
      </c>
      <c r="I12273" s="72" t="s">
        <v>18</v>
      </c>
      <c r="J12273" s="72" t="s">
        <v>19</v>
      </c>
      <c r="K12273" s="72" t="s">
        <v>37</v>
      </c>
      <c r="L12273" s="72" t="s">
        <v>354</v>
      </c>
      <c r="M12273" s="72" t="s">
        <v>112</v>
      </c>
    </row>
    <row r="12274" spans="2:13" x14ac:dyDescent="0.25">
      <c r="B12274" s="72" t="s">
        <v>12</v>
      </c>
      <c r="C12274" s="72" t="s">
        <v>13</v>
      </c>
      <c r="D12274" s="72" t="s">
        <v>14</v>
      </c>
      <c r="E12274" s="72" t="s">
        <v>83</v>
      </c>
      <c r="F12274" s="73">
        <v>1204</v>
      </c>
      <c r="G12274" s="72" t="s">
        <v>16</v>
      </c>
      <c r="H12274" s="72" t="s">
        <v>24</v>
      </c>
      <c r="I12274" s="72" t="s">
        <v>48</v>
      </c>
      <c r="J12274" s="72" t="s">
        <v>19</v>
      </c>
      <c r="K12274" s="72" t="s">
        <v>49</v>
      </c>
      <c r="L12274" s="72" t="s">
        <v>253</v>
      </c>
      <c r="M12274" s="72"/>
    </row>
    <row r="12275" spans="2:13" x14ac:dyDescent="0.25">
      <c r="B12275" s="72" t="s">
        <v>12</v>
      </c>
      <c r="C12275" s="72" t="s">
        <v>13</v>
      </c>
      <c r="D12275" s="72" t="s">
        <v>14</v>
      </c>
      <c r="E12275" s="72" t="s">
        <v>68</v>
      </c>
      <c r="F12275" s="73">
        <v>-21600</v>
      </c>
      <c r="G12275" s="72" t="s">
        <v>16</v>
      </c>
      <c r="H12275" s="72" t="s">
        <v>17</v>
      </c>
      <c r="I12275" s="72" t="s">
        <v>48</v>
      </c>
      <c r="J12275" s="72" t="s">
        <v>19</v>
      </c>
      <c r="K12275" s="72" t="s">
        <v>49</v>
      </c>
      <c r="L12275" s="72" t="s">
        <v>253</v>
      </c>
      <c r="M12275" s="72"/>
    </row>
    <row r="12276" spans="2:13" x14ac:dyDescent="0.25">
      <c r="B12276" s="72" t="s">
        <v>12</v>
      </c>
      <c r="C12276" s="72" t="s">
        <v>13</v>
      </c>
      <c r="D12276" s="72" t="s">
        <v>14</v>
      </c>
      <c r="E12276" s="72" t="s">
        <v>256</v>
      </c>
      <c r="F12276" s="73">
        <v>-22216</v>
      </c>
      <c r="G12276" s="72" t="s">
        <v>269</v>
      </c>
      <c r="H12276" s="72" t="s">
        <v>24</v>
      </c>
      <c r="I12276" s="72" t="s">
        <v>18</v>
      </c>
      <c r="J12276" s="72" t="s">
        <v>19</v>
      </c>
      <c r="K12276" s="72" t="s">
        <v>96</v>
      </c>
      <c r="L12276" s="72" t="s">
        <v>162</v>
      </c>
      <c r="M12276" s="72"/>
    </row>
    <row r="12277" spans="2:13" x14ac:dyDescent="0.25">
      <c r="B12277" s="72" t="s">
        <v>12</v>
      </c>
      <c r="C12277" s="72" t="s">
        <v>13</v>
      </c>
      <c r="D12277" s="72" t="s">
        <v>14</v>
      </c>
      <c r="E12277" s="72" t="s">
        <v>33</v>
      </c>
      <c r="F12277" s="73">
        <v>69</v>
      </c>
      <c r="G12277" s="72" t="s">
        <v>16</v>
      </c>
      <c r="H12277" s="72" t="s">
        <v>24</v>
      </c>
      <c r="I12277" s="72" t="s">
        <v>18</v>
      </c>
      <c r="J12277" s="72" t="s">
        <v>19</v>
      </c>
      <c r="K12277" s="72" t="s">
        <v>37</v>
      </c>
      <c r="L12277" s="72" t="s">
        <v>188</v>
      </c>
      <c r="M12277" s="72" t="s">
        <v>302</v>
      </c>
    </row>
    <row r="12278" spans="2:13" x14ac:dyDescent="0.25">
      <c r="B12278" s="72" t="s">
        <v>12</v>
      </c>
      <c r="C12278" s="72" t="s">
        <v>13</v>
      </c>
      <c r="D12278" s="72" t="s">
        <v>14</v>
      </c>
      <c r="E12278" s="72" t="s">
        <v>152</v>
      </c>
      <c r="F12278" s="73">
        <v>-16530</v>
      </c>
      <c r="G12278" s="72" t="s">
        <v>16</v>
      </c>
      <c r="H12278" s="72" t="s">
        <v>17</v>
      </c>
      <c r="I12278" s="72" t="s">
        <v>18</v>
      </c>
      <c r="J12278" s="72" t="s">
        <v>19</v>
      </c>
      <c r="K12278" s="72" t="s">
        <v>25</v>
      </c>
      <c r="L12278" s="72" t="s">
        <v>215</v>
      </c>
      <c r="M12278" s="72"/>
    </row>
    <row r="12279" spans="2:13" x14ac:dyDescent="0.25">
      <c r="B12279" s="72" t="s">
        <v>12</v>
      </c>
      <c r="C12279" s="72" t="s">
        <v>13</v>
      </c>
      <c r="D12279" s="72" t="s">
        <v>14</v>
      </c>
      <c r="E12279" s="72" t="s">
        <v>30</v>
      </c>
      <c r="F12279" s="73">
        <v>-19796</v>
      </c>
      <c r="G12279" s="72" t="s">
        <v>16</v>
      </c>
      <c r="H12279" s="72" t="s">
        <v>24</v>
      </c>
      <c r="I12279" s="72" t="s">
        <v>18</v>
      </c>
      <c r="J12279" s="72" t="s">
        <v>19</v>
      </c>
      <c r="K12279" s="72" t="s">
        <v>49</v>
      </c>
      <c r="L12279" s="72" t="s">
        <v>73</v>
      </c>
      <c r="M12279" s="72"/>
    </row>
    <row r="12280" spans="2:13" x14ac:dyDescent="0.25">
      <c r="B12280" s="72" t="s">
        <v>12</v>
      </c>
      <c r="C12280" s="72" t="s">
        <v>13</v>
      </c>
      <c r="D12280" s="72" t="s">
        <v>14</v>
      </c>
      <c r="E12280" s="72" t="s">
        <v>23</v>
      </c>
      <c r="F12280" s="73">
        <v>-405</v>
      </c>
      <c r="G12280" s="72" t="s">
        <v>16</v>
      </c>
      <c r="H12280" s="72" t="s">
        <v>24</v>
      </c>
      <c r="I12280" s="72" t="s">
        <v>18</v>
      </c>
      <c r="J12280" s="72" t="s">
        <v>19</v>
      </c>
      <c r="K12280" s="72" t="s">
        <v>25</v>
      </c>
      <c r="L12280" s="72" t="s">
        <v>481</v>
      </c>
      <c r="M12280" s="72"/>
    </row>
    <row r="12281" spans="2:13" x14ac:dyDescent="0.25">
      <c r="B12281" s="72" t="s">
        <v>12</v>
      </c>
      <c r="C12281" s="72" t="s">
        <v>13</v>
      </c>
      <c r="D12281" s="72" t="s">
        <v>14</v>
      </c>
      <c r="E12281" s="72" t="s">
        <v>55</v>
      </c>
      <c r="F12281" s="73">
        <v>16635</v>
      </c>
      <c r="G12281" s="72" t="s">
        <v>16</v>
      </c>
      <c r="H12281" s="72" t="s">
        <v>24</v>
      </c>
      <c r="I12281" s="72" t="s">
        <v>18</v>
      </c>
      <c r="J12281" s="72" t="s">
        <v>19</v>
      </c>
      <c r="K12281" s="72" t="s">
        <v>37</v>
      </c>
      <c r="L12281" s="72" t="s">
        <v>511</v>
      </c>
      <c r="M12281" s="72" t="s">
        <v>57</v>
      </c>
    </row>
    <row r="12282" spans="2:13" x14ac:dyDescent="0.25">
      <c r="B12282" s="72" t="s">
        <v>12</v>
      </c>
      <c r="C12282" s="72" t="s">
        <v>13</v>
      </c>
      <c r="D12282" s="72" t="s">
        <v>14</v>
      </c>
      <c r="E12282" s="72" t="s">
        <v>39</v>
      </c>
      <c r="F12282" s="73">
        <v>-2696</v>
      </c>
      <c r="G12282" s="72" t="s">
        <v>16</v>
      </c>
      <c r="H12282" s="72" t="s">
        <v>17</v>
      </c>
      <c r="I12282" s="72" t="s">
        <v>18</v>
      </c>
      <c r="J12282" s="72" t="s">
        <v>19</v>
      </c>
      <c r="K12282" s="72" t="s">
        <v>25</v>
      </c>
      <c r="L12282" s="72" t="s">
        <v>277</v>
      </c>
      <c r="M12282" s="72"/>
    </row>
    <row r="12283" spans="2:13" x14ac:dyDescent="0.25">
      <c r="B12283" s="72" t="s">
        <v>12</v>
      </c>
      <c r="C12283" s="72" t="s">
        <v>13</v>
      </c>
      <c r="D12283" s="72" t="s">
        <v>14</v>
      </c>
      <c r="E12283" s="72" t="s">
        <v>123</v>
      </c>
      <c r="F12283" s="73">
        <v>-47807</v>
      </c>
      <c r="G12283" s="72" t="s">
        <v>16</v>
      </c>
      <c r="H12283" s="72" t="s">
        <v>24</v>
      </c>
      <c r="I12283" s="72" t="s">
        <v>18</v>
      </c>
      <c r="J12283" s="72" t="s">
        <v>19</v>
      </c>
      <c r="K12283" s="72" t="s">
        <v>185</v>
      </c>
      <c r="L12283" s="72" t="s">
        <v>217</v>
      </c>
      <c r="M12283" s="72"/>
    </row>
    <row r="12284" spans="2:13" x14ac:dyDescent="0.25">
      <c r="B12284" s="72" t="s">
        <v>12</v>
      </c>
      <c r="C12284" s="72" t="s">
        <v>13</v>
      </c>
      <c r="D12284" s="72" t="s">
        <v>14</v>
      </c>
      <c r="E12284" s="72" t="s">
        <v>74</v>
      </c>
      <c r="F12284" s="73">
        <v>121</v>
      </c>
      <c r="G12284" s="72" t="s">
        <v>16</v>
      </c>
      <c r="H12284" s="72" t="s">
        <v>24</v>
      </c>
      <c r="I12284" s="72" t="s">
        <v>18</v>
      </c>
      <c r="J12284" s="72" t="s">
        <v>19</v>
      </c>
      <c r="K12284" s="72" t="s">
        <v>37</v>
      </c>
      <c r="L12284" s="72" t="s">
        <v>384</v>
      </c>
      <c r="M12284" s="72" t="s">
        <v>302</v>
      </c>
    </row>
    <row r="12285" spans="2:13" x14ac:dyDescent="0.25">
      <c r="B12285" s="72" t="s">
        <v>12</v>
      </c>
      <c r="C12285" s="72" t="s">
        <v>13</v>
      </c>
      <c r="D12285" s="72" t="s">
        <v>14</v>
      </c>
      <c r="E12285" s="72" t="s">
        <v>152</v>
      </c>
      <c r="F12285" s="73">
        <v>-1961</v>
      </c>
      <c r="G12285" s="72" t="s">
        <v>16</v>
      </c>
      <c r="H12285" s="72" t="s">
        <v>24</v>
      </c>
      <c r="I12285" s="72" t="s">
        <v>18</v>
      </c>
      <c r="J12285" s="72" t="s">
        <v>19</v>
      </c>
      <c r="K12285" s="72" t="s">
        <v>25</v>
      </c>
      <c r="L12285" s="72" t="s">
        <v>52</v>
      </c>
      <c r="M12285" s="72"/>
    </row>
    <row r="12286" spans="2:13" x14ac:dyDescent="0.25">
      <c r="B12286" s="72" t="s">
        <v>12</v>
      </c>
      <c r="C12286" s="72" t="s">
        <v>13</v>
      </c>
      <c r="D12286" s="72" t="s">
        <v>14</v>
      </c>
      <c r="E12286" s="72" t="s">
        <v>60</v>
      </c>
      <c r="F12286" s="73">
        <v>91431</v>
      </c>
      <c r="G12286" s="72" t="s">
        <v>16</v>
      </c>
      <c r="H12286" s="72" t="s">
        <v>24</v>
      </c>
      <c r="I12286" s="72" t="s">
        <v>18</v>
      </c>
      <c r="J12286" s="72" t="s">
        <v>19</v>
      </c>
      <c r="K12286" s="72" t="s">
        <v>99</v>
      </c>
      <c r="L12286" s="72" t="s">
        <v>543</v>
      </c>
      <c r="M12286" s="72" t="s">
        <v>22</v>
      </c>
    </row>
    <row r="12287" spans="2:13" x14ac:dyDescent="0.25">
      <c r="B12287" s="72" t="s">
        <v>12</v>
      </c>
      <c r="C12287" s="72" t="s">
        <v>13</v>
      </c>
      <c r="D12287" s="72" t="s">
        <v>14</v>
      </c>
      <c r="E12287" s="72" t="s">
        <v>123</v>
      </c>
      <c r="F12287" s="73">
        <v>-121</v>
      </c>
      <c r="G12287" s="72" t="s">
        <v>16</v>
      </c>
      <c r="H12287" s="72" t="s">
        <v>24</v>
      </c>
      <c r="I12287" s="72" t="s">
        <v>18</v>
      </c>
      <c r="J12287" s="72" t="s">
        <v>19</v>
      </c>
      <c r="K12287" s="72" t="s">
        <v>25</v>
      </c>
      <c r="L12287" s="72" t="s">
        <v>458</v>
      </c>
      <c r="M12287" s="72"/>
    </row>
    <row r="12288" spans="2:13" x14ac:dyDescent="0.25">
      <c r="B12288" s="72" t="s">
        <v>12</v>
      </c>
      <c r="C12288" s="72" t="s">
        <v>13</v>
      </c>
      <c r="D12288" s="72" t="s">
        <v>14</v>
      </c>
      <c r="E12288" s="72" t="s">
        <v>23</v>
      </c>
      <c r="F12288" s="73">
        <v>-29497</v>
      </c>
      <c r="G12288" s="72" t="s">
        <v>16</v>
      </c>
      <c r="H12288" s="72" t="s">
        <v>17</v>
      </c>
      <c r="I12288" s="72" t="s">
        <v>18</v>
      </c>
      <c r="J12288" s="72" t="s">
        <v>19</v>
      </c>
      <c r="K12288" s="72" t="s">
        <v>25</v>
      </c>
      <c r="L12288" s="72" t="s">
        <v>459</v>
      </c>
      <c r="M12288" s="72"/>
    </row>
    <row r="12289" spans="2:13" x14ac:dyDescent="0.25">
      <c r="B12289" s="72" t="s">
        <v>12</v>
      </c>
      <c r="C12289" s="72" t="s">
        <v>13</v>
      </c>
      <c r="D12289" s="72" t="s">
        <v>14</v>
      </c>
      <c r="E12289" s="72" t="s">
        <v>146</v>
      </c>
      <c r="F12289" s="73">
        <v>-57</v>
      </c>
      <c r="G12289" s="72" t="s">
        <v>16</v>
      </c>
      <c r="H12289" s="72" t="s">
        <v>17</v>
      </c>
      <c r="I12289" s="72" t="s">
        <v>18</v>
      </c>
      <c r="J12289" s="72" t="s">
        <v>19</v>
      </c>
      <c r="K12289" s="72" t="s">
        <v>49</v>
      </c>
      <c r="L12289" s="72" t="s">
        <v>255</v>
      </c>
      <c r="M12289" s="72"/>
    </row>
    <row r="12290" spans="2:13" x14ac:dyDescent="0.25">
      <c r="B12290" s="72" t="s">
        <v>12</v>
      </c>
      <c r="C12290" s="72" t="s">
        <v>13</v>
      </c>
      <c r="D12290" s="72" t="s">
        <v>14</v>
      </c>
      <c r="E12290" s="72" t="s">
        <v>123</v>
      </c>
      <c r="F12290" s="73">
        <v>-118</v>
      </c>
      <c r="G12290" s="72" t="s">
        <v>16</v>
      </c>
      <c r="H12290" s="72" t="s">
        <v>24</v>
      </c>
      <c r="I12290" s="72" t="s">
        <v>18</v>
      </c>
      <c r="J12290" s="72" t="s">
        <v>19</v>
      </c>
      <c r="K12290" s="72" t="s">
        <v>20</v>
      </c>
      <c r="L12290" s="72" t="s">
        <v>34</v>
      </c>
      <c r="M12290" s="72"/>
    </row>
    <row r="12291" spans="2:13" x14ac:dyDescent="0.25">
      <c r="B12291" s="72" t="s">
        <v>12</v>
      </c>
      <c r="C12291" s="72" t="s">
        <v>13</v>
      </c>
      <c r="D12291" s="72" t="s">
        <v>14</v>
      </c>
      <c r="E12291" s="72" t="s">
        <v>30</v>
      </c>
      <c r="F12291" s="73">
        <v>-11758</v>
      </c>
      <c r="G12291" s="72" t="s">
        <v>16</v>
      </c>
      <c r="H12291" s="72" t="s">
        <v>24</v>
      </c>
      <c r="I12291" s="72" t="s">
        <v>18</v>
      </c>
      <c r="J12291" s="72" t="s">
        <v>19</v>
      </c>
      <c r="K12291" s="72" t="s">
        <v>25</v>
      </c>
      <c r="L12291" s="72" t="s">
        <v>26</v>
      </c>
      <c r="M12291" s="72"/>
    </row>
    <row r="12292" spans="2:13" x14ac:dyDescent="0.25">
      <c r="B12292" s="72" t="s">
        <v>12</v>
      </c>
      <c r="C12292" s="72" t="s">
        <v>13</v>
      </c>
      <c r="D12292" s="72" t="s">
        <v>14</v>
      </c>
      <c r="E12292" s="72" t="s">
        <v>81</v>
      </c>
      <c r="F12292" s="73">
        <v>526301</v>
      </c>
      <c r="G12292" s="72" t="s">
        <v>16</v>
      </c>
      <c r="H12292" s="72" t="s">
        <v>24</v>
      </c>
      <c r="I12292" s="72" t="s">
        <v>18</v>
      </c>
      <c r="J12292" s="72" t="s">
        <v>19</v>
      </c>
      <c r="K12292" s="72" t="s">
        <v>37</v>
      </c>
      <c r="L12292" s="72" t="s">
        <v>38</v>
      </c>
      <c r="M12292" s="72" t="s">
        <v>47</v>
      </c>
    </row>
    <row r="12293" spans="2:13" x14ac:dyDescent="0.25">
      <c r="B12293" s="72" t="s">
        <v>12</v>
      </c>
      <c r="C12293" s="72" t="s">
        <v>13</v>
      </c>
      <c r="D12293" s="72" t="s">
        <v>14</v>
      </c>
      <c r="E12293" s="72" t="s">
        <v>45</v>
      </c>
      <c r="F12293" s="73">
        <v>1700665</v>
      </c>
      <c r="G12293" s="72" t="s">
        <v>16</v>
      </c>
      <c r="H12293" s="72" t="s">
        <v>17</v>
      </c>
      <c r="I12293" s="72" t="s">
        <v>18</v>
      </c>
      <c r="J12293" s="72" t="s">
        <v>19</v>
      </c>
      <c r="K12293" s="72" t="s">
        <v>25</v>
      </c>
      <c r="L12293" s="72" t="s">
        <v>88</v>
      </c>
      <c r="M12293" s="72" t="s">
        <v>29</v>
      </c>
    </row>
    <row r="12294" spans="2:13" x14ac:dyDescent="0.25">
      <c r="B12294" s="72" t="s">
        <v>12</v>
      </c>
      <c r="C12294" s="72" t="s">
        <v>13</v>
      </c>
      <c r="D12294" s="72" t="s">
        <v>14</v>
      </c>
      <c r="E12294" s="72" t="s">
        <v>33</v>
      </c>
      <c r="F12294" s="73">
        <v>89033</v>
      </c>
      <c r="G12294" s="72" t="s">
        <v>16</v>
      </c>
      <c r="H12294" s="72" t="s">
        <v>24</v>
      </c>
      <c r="I12294" s="72" t="s">
        <v>18</v>
      </c>
      <c r="J12294" s="72" t="s">
        <v>19</v>
      </c>
      <c r="K12294" s="72" t="s">
        <v>25</v>
      </c>
      <c r="L12294" s="72" t="s">
        <v>356</v>
      </c>
      <c r="M12294" s="72" t="s">
        <v>35</v>
      </c>
    </row>
    <row r="12295" spans="2:13" x14ac:dyDescent="0.25">
      <c r="B12295" s="72" t="s">
        <v>12</v>
      </c>
      <c r="C12295" s="72" t="s">
        <v>13</v>
      </c>
      <c r="D12295" s="72" t="s">
        <v>14</v>
      </c>
      <c r="E12295" s="72" t="s">
        <v>258</v>
      </c>
      <c r="F12295" s="73">
        <v>268160</v>
      </c>
      <c r="G12295" s="72" t="s">
        <v>16</v>
      </c>
      <c r="H12295" s="72" t="s">
        <v>24</v>
      </c>
      <c r="I12295" s="72" t="s">
        <v>18</v>
      </c>
      <c r="J12295" s="72" t="s">
        <v>19</v>
      </c>
      <c r="K12295" s="72" t="s">
        <v>37</v>
      </c>
      <c r="L12295" s="72" t="s">
        <v>482</v>
      </c>
      <c r="M12295" s="72" t="s">
        <v>444</v>
      </c>
    </row>
    <row r="12296" spans="2:13" x14ac:dyDescent="0.25">
      <c r="B12296" s="72" t="s">
        <v>12</v>
      </c>
      <c r="C12296" s="72" t="s">
        <v>13</v>
      </c>
      <c r="D12296" s="72" t="s">
        <v>14</v>
      </c>
      <c r="E12296" s="72" t="s">
        <v>74</v>
      </c>
      <c r="F12296" s="73">
        <v>14375</v>
      </c>
      <c r="G12296" s="72" t="s">
        <v>16</v>
      </c>
      <c r="H12296" s="72" t="s">
        <v>17</v>
      </c>
      <c r="I12296" s="72" t="s">
        <v>18</v>
      </c>
      <c r="J12296" s="72" t="s">
        <v>19</v>
      </c>
      <c r="K12296" s="72" t="s">
        <v>25</v>
      </c>
      <c r="L12296" s="72" t="s">
        <v>326</v>
      </c>
      <c r="M12296" s="72" t="s">
        <v>29</v>
      </c>
    </row>
    <row r="12297" spans="2:13" x14ac:dyDescent="0.25">
      <c r="B12297" s="72" t="s">
        <v>12</v>
      </c>
      <c r="C12297" s="72" t="s">
        <v>13</v>
      </c>
      <c r="D12297" s="72" t="s">
        <v>14</v>
      </c>
      <c r="E12297" s="72" t="s">
        <v>144</v>
      </c>
      <c r="F12297" s="73">
        <v>529569</v>
      </c>
      <c r="G12297" s="72" t="s">
        <v>16</v>
      </c>
      <c r="H12297" s="72" t="s">
        <v>17</v>
      </c>
      <c r="I12297" s="72" t="s">
        <v>18</v>
      </c>
      <c r="J12297" s="72" t="s">
        <v>19</v>
      </c>
      <c r="K12297" s="72" t="s">
        <v>25</v>
      </c>
      <c r="L12297" s="72" t="s">
        <v>546</v>
      </c>
      <c r="M12297" s="72" t="s">
        <v>184</v>
      </c>
    </row>
    <row r="12298" spans="2:13" x14ac:dyDescent="0.25">
      <c r="B12298" s="72" t="s">
        <v>12</v>
      </c>
      <c r="C12298" s="72" t="s">
        <v>13</v>
      </c>
      <c r="D12298" s="72" t="s">
        <v>14</v>
      </c>
      <c r="E12298" s="72" t="s">
        <v>83</v>
      </c>
      <c r="F12298" s="73">
        <v>2272</v>
      </c>
      <c r="G12298" s="72" t="s">
        <v>16</v>
      </c>
      <c r="H12298" s="72" t="s">
        <v>17</v>
      </c>
      <c r="I12298" s="72" t="s">
        <v>18</v>
      </c>
      <c r="J12298" s="72" t="s">
        <v>19</v>
      </c>
      <c r="K12298" s="72" t="s">
        <v>25</v>
      </c>
      <c r="L12298" s="72" t="s">
        <v>245</v>
      </c>
      <c r="M12298" s="72"/>
    </row>
    <row r="12299" spans="2:13" x14ac:dyDescent="0.25">
      <c r="B12299" s="72" t="s">
        <v>12</v>
      </c>
      <c r="C12299" s="72" t="s">
        <v>13</v>
      </c>
      <c r="D12299" s="72" t="s">
        <v>14</v>
      </c>
      <c r="E12299" s="72" t="s">
        <v>83</v>
      </c>
      <c r="F12299" s="73">
        <v>45286</v>
      </c>
      <c r="G12299" s="72" t="s">
        <v>16</v>
      </c>
      <c r="H12299" s="72" t="s">
        <v>24</v>
      </c>
      <c r="I12299" s="72" t="s">
        <v>18</v>
      </c>
      <c r="J12299" s="72" t="s">
        <v>19</v>
      </c>
      <c r="K12299" s="72" t="s">
        <v>49</v>
      </c>
      <c r="L12299" s="72" t="s">
        <v>50</v>
      </c>
      <c r="M12299" s="72"/>
    </row>
    <row r="12300" spans="2:13" x14ac:dyDescent="0.25">
      <c r="B12300" s="72" t="s">
        <v>12</v>
      </c>
      <c r="C12300" s="72" t="s">
        <v>13</v>
      </c>
      <c r="D12300" s="72" t="s">
        <v>14</v>
      </c>
      <c r="E12300" s="72" t="s">
        <v>60</v>
      </c>
      <c r="F12300" s="73">
        <v>39430</v>
      </c>
      <c r="G12300" s="72" t="s">
        <v>16</v>
      </c>
      <c r="H12300" s="72" t="s">
        <v>24</v>
      </c>
      <c r="I12300" s="72" t="s">
        <v>18</v>
      </c>
      <c r="J12300" s="72" t="s">
        <v>19</v>
      </c>
      <c r="K12300" s="72" t="s">
        <v>25</v>
      </c>
      <c r="L12300" s="72" t="s">
        <v>442</v>
      </c>
      <c r="M12300" s="72" t="s">
        <v>62</v>
      </c>
    </row>
    <row r="12301" spans="2:13" x14ac:dyDescent="0.25">
      <c r="B12301" s="72" t="s">
        <v>12</v>
      </c>
      <c r="C12301" s="72" t="s">
        <v>13</v>
      </c>
      <c r="D12301" s="72" t="s">
        <v>14</v>
      </c>
      <c r="E12301" s="72" t="s">
        <v>41</v>
      </c>
      <c r="F12301" s="73">
        <v>-50819</v>
      </c>
      <c r="G12301" s="72" t="s">
        <v>16</v>
      </c>
      <c r="H12301" s="72" t="s">
        <v>24</v>
      </c>
      <c r="I12301" s="72" t="s">
        <v>48</v>
      </c>
      <c r="J12301" s="72" t="s">
        <v>19</v>
      </c>
      <c r="K12301" s="72" t="s">
        <v>43</v>
      </c>
      <c r="L12301" s="72" t="s">
        <v>336</v>
      </c>
      <c r="M12301" s="72"/>
    </row>
    <row r="12302" spans="2:13" x14ac:dyDescent="0.25">
      <c r="B12302" s="72" t="s">
        <v>12</v>
      </c>
      <c r="C12302" s="72" t="s">
        <v>13</v>
      </c>
      <c r="D12302" s="72" t="s">
        <v>14</v>
      </c>
      <c r="E12302" s="72" t="s">
        <v>23</v>
      </c>
      <c r="F12302" s="73">
        <v>-9</v>
      </c>
      <c r="G12302" s="72" t="s">
        <v>16</v>
      </c>
      <c r="H12302" s="72" t="s">
        <v>24</v>
      </c>
      <c r="I12302" s="72" t="s">
        <v>18</v>
      </c>
      <c r="J12302" s="72" t="s">
        <v>19</v>
      </c>
      <c r="K12302" s="72" t="s">
        <v>37</v>
      </c>
      <c r="L12302" s="72" t="s">
        <v>54</v>
      </c>
      <c r="M12302" s="72"/>
    </row>
    <row r="12303" spans="2:13" x14ac:dyDescent="0.25">
      <c r="B12303" s="72" t="s">
        <v>12</v>
      </c>
      <c r="C12303" s="72" t="s">
        <v>13</v>
      </c>
      <c r="D12303" s="72" t="s">
        <v>14</v>
      </c>
      <c r="E12303" s="72" t="s">
        <v>55</v>
      </c>
      <c r="F12303" s="73">
        <v>207806</v>
      </c>
      <c r="G12303" s="72" t="s">
        <v>16</v>
      </c>
      <c r="H12303" s="72" t="s">
        <v>24</v>
      </c>
      <c r="I12303" s="72" t="s">
        <v>18</v>
      </c>
      <c r="J12303" s="72" t="s">
        <v>19</v>
      </c>
      <c r="K12303" s="72" t="s">
        <v>31</v>
      </c>
      <c r="L12303" s="72" t="s">
        <v>171</v>
      </c>
      <c r="M12303" s="72" t="s">
        <v>29</v>
      </c>
    </row>
    <row r="12304" spans="2:13" x14ac:dyDescent="0.25">
      <c r="B12304" s="72" t="s">
        <v>12</v>
      </c>
      <c r="C12304" s="72" t="s">
        <v>13</v>
      </c>
      <c r="D12304" s="72" t="s">
        <v>14</v>
      </c>
      <c r="E12304" s="72" t="s">
        <v>83</v>
      </c>
      <c r="F12304" s="73">
        <v>597963</v>
      </c>
      <c r="G12304" s="72" t="s">
        <v>16</v>
      </c>
      <c r="H12304" s="72" t="s">
        <v>24</v>
      </c>
      <c r="I12304" s="72" t="s">
        <v>18</v>
      </c>
      <c r="J12304" s="72" t="s">
        <v>19</v>
      </c>
      <c r="K12304" s="72" t="s">
        <v>99</v>
      </c>
      <c r="L12304" s="72" t="s">
        <v>214</v>
      </c>
      <c r="M12304" s="72"/>
    </row>
    <row r="12305" spans="2:13" x14ac:dyDescent="0.25">
      <c r="B12305" s="72" t="s">
        <v>12</v>
      </c>
      <c r="C12305" s="72" t="s">
        <v>13</v>
      </c>
      <c r="D12305" s="72" t="s">
        <v>14</v>
      </c>
      <c r="E12305" s="72" t="s">
        <v>81</v>
      </c>
      <c r="F12305" s="73">
        <v>211442</v>
      </c>
      <c r="G12305" s="72" t="s">
        <v>16</v>
      </c>
      <c r="H12305" s="72" t="s">
        <v>24</v>
      </c>
      <c r="I12305" s="72" t="s">
        <v>18</v>
      </c>
      <c r="J12305" s="72" t="s">
        <v>19</v>
      </c>
      <c r="K12305" s="72" t="s">
        <v>49</v>
      </c>
      <c r="L12305" s="72" t="s">
        <v>95</v>
      </c>
      <c r="M12305" s="72" t="s">
        <v>47</v>
      </c>
    </row>
    <row r="12306" spans="2:13" x14ac:dyDescent="0.25">
      <c r="B12306" s="72" t="s">
        <v>12</v>
      </c>
      <c r="C12306" s="72" t="s">
        <v>13</v>
      </c>
      <c r="D12306" s="72" t="s">
        <v>14</v>
      </c>
      <c r="E12306" s="72" t="s">
        <v>123</v>
      </c>
      <c r="F12306" s="73">
        <v>-299</v>
      </c>
      <c r="G12306" s="72" t="s">
        <v>16</v>
      </c>
      <c r="H12306" s="72" t="s">
        <v>24</v>
      </c>
      <c r="I12306" s="72" t="s">
        <v>18</v>
      </c>
      <c r="J12306" s="72" t="s">
        <v>19</v>
      </c>
      <c r="K12306" s="72" t="s">
        <v>25</v>
      </c>
      <c r="L12306" s="72" t="s">
        <v>191</v>
      </c>
      <c r="M12306" s="72"/>
    </row>
    <row r="12307" spans="2:13" x14ac:dyDescent="0.25">
      <c r="B12307" s="72" t="s">
        <v>12</v>
      </c>
      <c r="C12307" s="72" t="s">
        <v>13</v>
      </c>
      <c r="D12307" s="72" t="s">
        <v>14</v>
      </c>
      <c r="E12307" s="72" t="s">
        <v>123</v>
      </c>
      <c r="F12307" s="73">
        <v>-3055</v>
      </c>
      <c r="G12307" s="72" t="s">
        <v>16</v>
      </c>
      <c r="H12307" s="72" t="s">
        <v>24</v>
      </c>
      <c r="I12307" s="72" t="s">
        <v>18</v>
      </c>
      <c r="J12307" s="72" t="s">
        <v>19</v>
      </c>
      <c r="K12307" s="72" t="s">
        <v>185</v>
      </c>
      <c r="L12307" s="72" t="s">
        <v>307</v>
      </c>
      <c r="M12307" s="72"/>
    </row>
    <row r="12308" spans="2:13" x14ac:dyDescent="0.25">
      <c r="B12308" s="72" t="s">
        <v>12</v>
      </c>
      <c r="C12308" s="72" t="s">
        <v>13</v>
      </c>
      <c r="D12308" s="72" t="s">
        <v>14</v>
      </c>
      <c r="E12308" s="72" t="s">
        <v>33</v>
      </c>
      <c r="F12308" s="73">
        <v>13531</v>
      </c>
      <c r="G12308" s="72" t="s">
        <v>16</v>
      </c>
      <c r="H12308" s="72" t="s">
        <v>24</v>
      </c>
      <c r="I12308" s="72" t="s">
        <v>18</v>
      </c>
      <c r="J12308" s="72" t="s">
        <v>19</v>
      </c>
      <c r="K12308" s="72" t="s">
        <v>37</v>
      </c>
      <c r="L12308" s="72" t="s">
        <v>627</v>
      </c>
      <c r="M12308" s="72" t="s">
        <v>29</v>
      </c>
    </row>
    <row r="12309" spans="2:13" x14ac:dyDescent="0.25">
      <c r="B12309" s="72" t="s">
        <v>12</v>
      </c>
      <c r="C12309" s="72" t="s">
        <v>13</v>
      </c>
      <c r="D12309" s="72" t="s">
        <v>14</v>
      </c>
      <c r="E12309" s="72" t="s">
        <v>256</v>
      </c>
      <c r="F12309" s="73">
        <v>-27717</v>
      </c>
      <c r="G12309" s="72" t="s">
        <v>16</v>
      </c>
      <c r="H12309" s="72" t="s">
        <v>24</v>
      </c>
      <c r="I12309" s="72" t="s">
        <v>18</v>
      </c>
      <c r="J12309" s="72" t="s">
        <v>19</v>
      </c>
      <c r="K12309" s="72" t="s">
        <v>37</v>
      </c>
      <c r="L12309" s="72" t="s">
        <v>354</v>
      </c>
      <c r="M12309" s="72"/>
    </row>
    <row r="12310" spans="2:13" x14ac:dyDescent="0.25">
      <c r="B12310" s="72" t="s">
        <v>12</v>
      </c>
      <c r="C12310" s="72" t="s">
        <v>13</v>
      </c>
      <c r="D12310" s="72" t="s">
        <v>14</v>
      </c>
      <c r="E12310" s="72" t="s">
        <v>79</v>
      </c>
      <c r="F12310" s="73">
        <v>-4340</v>
      </c>
      <c r="G12310" s="72" t="s">
        <v>16</v>
      </c>
      <c r="H12310" s="72" t="s">
        <v>17</v>
      </c>
      <c r="I12310" s="72" t="s">
        <v>18</v>
      </c>
      <c r="J12310" s="72" t="s">
        <v>227</v>
      </c>
      <c r="K12310" s="72" t="s">
        <v>25</v>
      </c>
      <c r="L12310" s="72" t="s">
        <v>220</v>
      </c>
      <c r="M12310" s="72"/>
    </row>
    <row r="12311" spans="2:13" x14ac:dyDescent="0.25">
      <c r="B12311" s="72" t="s">
        <v>12</v>
      </c>
      <c r="C12311" s="72" t="s">
        <v>13</v>
      </c>
      <c r="D12311" s="72" t="s">
        <v>14</v>
      </c>
      <c r="E12311" s="72" t="s">
        <v>68</v>
      </c>
      <c r="F12311" s="73">
        <v>-1459</v>
      </c>
      <c r="G12311" s="72" t="s">
        <v>16</v>
      </c>
      <c r="H12311" s="72" t="s">
        <v>24</v>
      </c>
      <c r="I12311" s="72" t="s">
        <v>18</v>
      </c>
      <c r="J12311" s="72" t="s">
        <v>19</v>
      </c>
      <c r="K12311" s="72" t="s">
        <v>25</v>
      </c>
      <c r="L12311" s="72" t="s">
        <v>458</v>
      </c>
      <c r="M12311" s="72"/>
    </row>
    <row r="12312" spans="2:13" x14ac:dyDescent="0.25">
      <c r="B12312" s="72" t="s">
        <v>12</v>
      </c>
      <c r="C12312" s="72" t="s">
        <v>13</v>
      </c>
      <c r="D12312" s="72" t="s">
        <v>14</v>
      </c>
      <c r="E12312" s="72" t="s">
        <v>51</v>
      </c>
      <c r="F12312" s="73">
        <v>532984</v>
      </c>
      <c r="G12312" s="72" t="s">
        <v>16</v>
      </c>
      <c r="H12312" s="72" t="s">
        <v>24</v>
      </c>
      <c r="I12312" s="72" t="s">
        <v>18</v>
      </c>
      <c r="J12312" s="72" t="s">
        <v>19</v>
      </c>
      <c r="K12312" s="72" t="s">
        <v>37</v>
      </c>
      <c r="L12312" s="72" t="s">
        <v>92</v>
      </c>
      <c r="M12312" s="72"/>
    </row>
    <row r="12313" spans="2:13" x14ac:dyDescent="0.25">
      <c r="B12313" s="72" t="s">
        <v>12</v>
      </c>
      <c r="C12313" s="72" t="s">
        <v>13</v>
      </c>
      <c r="D12313" s="72" t="s">
        <v>14</v>
      </c>
      <c r="E12313" s="72" t="s">
        <v>58</v>
      </c>
      <c r="F12313" s="73">
        <v>76101</v>
      </c>
      <c r="G12313" s="72" t="s">
        <v>16</v>
      </c>
      <c r="H12313" s="72" t="s">
        <v>24</v>
      </c>
      <c r="I12313" s="72" t="s">
        <v>18</v>
      </c>
      <c r="J12313" s="72" t="s">
        <v>19</v>
      </c>
      <c r="K12313" s="72" t="s">
        <v>25</v>
      </c>
      <c r="L12313" s="72" t="s">
        <v>289</v>
      </c>
      <c r="M12313" s="72" t="s">
        <v>35</v>
      </c>
    </row>
    <row r="12314" spans="2:13" x14ac:dyDescent="0.25">
      <c r="B12314" s="72" t="s">
        <v>12</v>
      </c>
      <c r="C12314" s="72" t="s">
        <v>13</v>
      </c>
      <c r="D12314" s="72" t="s">
        <v>14</v>
      </c>
      <c r="E12314" s="72" t="s">
        <v>152</v>
      </c>
      <c r="F12314" s="73">
        <v>-2881</v>
      </c>
      <c r="G12314" s="72" t="s">
        <v>16</v>
      </c>
      <c r="H12314" s="72" t="s">
        <v>17</v>
      </c>
      <c r="I12314" s="72" t="s">
        <v>18</v>
      </c>
      <c r="J12314" s="72" t="s">
        <v>19</v>
      </c>
      <c r="K12314" s="72" t="s">
        <v>25</v>
      </c>
      <c r="L12314" s="72" t="s">
        <v>101</v>
      </c>
      <c r="M12314" s="72"/>
    </row>
    <row r="12315" spans="2:13" x14ac:dyDescent="0.25">
      <c r="B12315" s="72" t="s">
        <v>12</v>
      </c>
      <c r="C12315" s="72" t="s">
        <v>13</v>
      </c>
      <c r="D12315" s="72" t="s">
        <v>14</v>
      </c>
      <c r="E12315" s="72" t="s">
        <v>187</v>
      </c>
      <c r="F12315" s="73">
        <v>600876</v>
      </c>
      <c r="G12315" s="72" t="s">
        <v>16</v>
      </c>
      <c r="H12315" s="72" t="s">
        <v>24</v>
      </c>
      <c r="I12315" s="72" t="s">
        <v>18</v>
      </c>
      <c r="J12315" s="72" t="s">
        <v>19</v>
      </c>
      <c r="K12315" s="72" t="s">
        <v>37</v>
      </c>
      <c r="L12315" s="72" t="s">
        <v>92</v>
      </c>
      <c r="M12315" s="72" t="s">
        <v>112</v>
      </c>
    </row>
    <row r="12316" spans="2:13" x14ac:dyDescent="0.25">
      <c r="B12316" s="72" t="s">
        <v>12</v>
      </c>
      <c r="C12316" s="72" t="s">
        <v>13</v>
      </c>
      <c r="D12316" s="72" t="s">
        <v>14</v>
      </c>
      <c r="E12316" s="72" t="s">
        <v>83</v>
      </c>
      <c r="F12316" s="73">
        <v>27685</v>
      </c>
      <c r="G12316" s="72" t="s">
        <v>16</v>
      </c>
      <c r="H12316" s="72" t="s">
        <v>17</v>
      </c>
      <c r="I12316" s="72" t="s">
        <v>18</v>
      </c>
      <c r="J12316" s="72" t="s">
        <v>19</v>
      </c>
      <c r="K12316" s="72" t="s">
        <v>25</v>
      </c>
      <c r="L12316" s="72" t="s">
        <v>458</v>
      </c>
      <c r="M12316" s="72"/>
    </row>
    <row r="12317" spans="2:13" x14ac:dyDescent="0.25">
      <c r="B12317" s="72" t="s">
        <v>12</v>
      </c>
      <c r="C12317" s="72" t="s">
        <v>13</v>
      </c>
      <c r="D12317" s="72" t="s">
        <v>14</v>
      </c>
      <c r="E12317" s="72" t="s">
        <v>30</v>
      </c>
      <c r="F12317" s="73">
        <v>-4420</v>
      </c>
      <c r="G12317" s="72" t="s">
        <v>16</v>
      </c>
      <c r="H12317" s="72" t="s">
        <v>24</v>
      </c>
      <c r="I12317" s="72" t="s">
        <v>18</v>
      </c>
      <c r="J12317" s="72" t="s">
        <v>19</v>
      </c>
      <c r="K12317" s="72" t="s">
        <v>99</v>
      </c>
      <c r="L12317" s="72" t="s">
        <v>655</v>
      </c>
      <c r="M12317" s="72"/>
    </row>
    <row r="12318" spans="2:13" x14ac:dyDescent="0.25">
      <c r="B12318" s="72" t="s">
        <v>12</v>
      </c>
      <c r="C12318" s="72" t="s">
        <v>13</v>
      </c>
      <c r="D12318" s="72" t="s">
        <v>14</v>
      </c>
      <c r="E12318" s="72" t="s">
        <v>55</v>
      </c>
      <c r="F12318" s="73">
        <v>29325</v>
      </c>
      <c r="G12318" s="72" t="s">
        <v>16</v>
      </c>
      <c r="H12318" s="72" t="s">
        <v>24</v>
      </c>
      <c r="I12318" s="72" t="s">
        <v>18</v>
      </c>
      <c r="J12318" s="72" t="s">
        <v>19</v>
      </c>
      <c r="K12318" s="72" t="s">
        <v>25</v>
      </c>
      <c r="L12318" s="72" t="s">
        <v>145</v>
      </c>
      <c r="M12318" s="72" t="s">
        <v>57</v>
      </c>
    </row>
    <row r="12319" spans="2:13" x14ac:dyDescent="0.25">
      <c r="B12319" s="72" t="s">
        <v>12</v>
      </c>
      <c r="C12319" s="72" t="s">
        <v>13</v>
      </c>
      <c r="D12319" s="72" t="s">
        <v>14</v>
      </c>
      <c r="E12319" s="72" t="s">
        <v>144</v>
      </c>
      <c r="F12319" s="73">
        <v>153923</v>
      </c>
      <c r="G12319" s="72" t="s">
        <v>16</v>
      </c>
      <c r="H12319" s="72" t="s">
        <v>24</v>
      </c>
      <c r="I12319" s="72" t="s">
        <v>18</v>
      </c>
      <c r="J12319" s="72" t="s">
        <v>19</v>
      </c>
      <c r="K12319" s="72" t="s">
        <v>20</v>
      </c>
      <c r="L12319" s="72" t="s">
        <v>21</v>
      </c>
      <c r="M12319" s="72" t="s">
        <v>184</v>
      </c>
    </row>
    <row r="12320" spans="2:13" x14ac:dyDescent="0.25">
      <c r="B12320" s="72" t="s">
        <v>12</v>
      </c>
      <c r="C12320" s="72" t="s">
        <v>13</v>
      </c>
      <c r="D12320" s="72" t="s">
        <v>14</v>
      </c>
      <c r="E12320" s="72" t="s">
        <v>15</v>
      </c>
      <c r="F12320" s="73">
        <v>133578</v>
      </c>
      <c r="G12320" s="72" t="s">
        <v>16</v>
      </c>
      <c r="H12320" s="72" t="s">
        <v>24</v>
      </c>
      <c r="I12320" s="72" t="s">
        <v>18</v>
      </c>
      <c r="J12320" s="72" t="s">
        <v>19</v>
      </c>
      <c r="K12320" s="72" t="s">
        <v>99</v>
      </c>
      <c r="L12320" s="72" t="s">
        <v>345</v>
      </c>
      <c r="M12320" s="72" t="s">
        <v>133</v>
      </c>
    </row>
    <row r="12321" spans="2:13" x14ac:dyDescent="0.25">
      <c r="B12321" s="72" t="s">
        <v>12</v>
      </c>
      <c r="C12321" s="72" t="s">
        <v>13</v>
      </c>
      <c r="D12321" s="72" t="s">
        <v>14</v>
      </c>
      <c r="E12321" s="72" t="s">
        <v>83</v>
      </c>
      <c r="F12321" s="73">
        <v>1404523</v>
      </c>
      <c r="G12321" s="72" t="s">
        <v>16</v>
      </c>
      <c r="H12321" s="72" t="s">
        <v>17</v>
      </c>
      <c r="I12321" s="72" t="s">
        <v>18</v>
      </c>
      <c r="J12321" s="72" t="s">
        <v>19</v>
      </c>
      <c r="K12321" s="72" t="s">
        <v>20</v>
      </c>
      <c r="L12321" s="72" t="s">
        <v>34</v>
      </c>
      <c r="M12321" s="72"/>
    </row>
    <row r="12322" spans="2:13" x14ac:dyDescent="0.25">
      <c r="B12322" s="72" t="s">
        <v>12</v>
      </c>
      <c r="C12322" s="72" t="s">
        <v>13</v>
      </c>
      <c r="D12322" s="72" t="s">
        <v>14</v>
      </c>
      <c r="E12322" s="72" t="s">
        <v>51</v>
      </c>
      <c r="F12322" s="73">
        <v>113499</v>
      </c>
      <c r="G12322" s="72" t="s">
        <v>16</v>
      </c>
      <c r="H12322" s="72" t="s">
        <v>24</v>
      </c>
      <c r="I12322" s="72" t="s">
        <v>18</v>
      </c>
      <c r="J12322" s="72" t="s">
        <v>19</v>
      </c>
      <c r="K12322" s="72" t="s">
        <v>31</v>
      </c>
      <c r="L12322" s="72" t="s">
        <v>32</v>
      </c>
      <c r="M12322" s="72"/>
    </row>
    <row r="12323" spans="2:13" x14ac:dyDescent="0.25">
      <c r="B12323" s="72" t="s">
        <v>12</v>
      </c>
      <c r="C12323" s="72" t="s">
        <v>13</v>
      </c>
      <c r="D12323" s="72" t="s">
        <v>14</v>
      </c>
      <c r="E12323" s="72" t="s">
        <v>27</v>
      </c>
      <c r="F12323" s="73">
        <v>10534</v>
      </c>
      <c r="G12323" s="72" t="s">
        <v>16</v>
      </c>
      <c r="H12323" s="72" t="s">
        <v>17</v>
      </c>
      <c r="I12323" s="72" t="s">
        <v>18</v>
      </c>
      <c r="J12323" s="72" t="s">
        <v>19</v>
      </c>
      <c r="K12323" s="72" t="s">
        <v>25</v>
      </c>
      <c r="L12323" s="72" t="s">
        <v>508</v>
      </c>
      <c r="M12323" s="72" t="s">
        <v>29</v>
      </c>
    </row>
    <row r="12324" spans="2:13" x14ac:dyDescent="0.25">
      <c r="B12324" s="72" t="s">
        <v>12</v>
      </c>
      <c r="C12324" s="72" t="s">
        <v>13</v>
      </c>
      <c r="D12324" s="72" t="s">
        <v>14</v>
      </c>
      <c r="E12324" s="72" t="s">
        <v>41</v>
      </c>
      <c r="F12324" s="73">
        <v>-18</v>
      </c>
      <c r="G12324" s="72" t="s">
        <v>16</v>
      </c>
      <c r="H12324" s="72" t="s">
        <v>17</v>
      </c>
      <c r="I12324" s="72" t="s">
        <v>18</v>
      </c>
      <c r="J12324" s="72" t="s">
        <v>19</v>
      </c>
      <c r="K12324" s="72" t="s">
        <v>25</v>
      </c>
      <c r="L12324" s="72" t="s">
        <v>556</v>
      </c>
      <c r="M12324" s="72"/>
    </row>
    <row r="12325" spans="2:13" x14ac:dyDescent="0.25">
      <c r="B12325" s="72" t="s">
        <v>12</v>
      </c>
      <c r="C12325" s="72" t="s">
        <v>13</v>
      </c>
      <c r="D12325" s="72" t="s">
        <v>14</v>
      </c>
      <c r="E12325" s="72" t="s">
        <v>144</v>
      </c>
      <c r="F12325" s="73">
        <v>187673</v>
      </c>
      <c r="G12325" s="72" t="s">
        <v>16</v>
      </c>
      <c r="H12325" s="72" t="s">
        <v>24</v>
      </c>
      <c r="I12325" s="72" t="s">
        <v>18</v>
      </c>
      <c r="J12325" s="72" t="s">
        <v>19</v>
      </c>
      <c r="K12325" s="72" t="s">
        <v>37</v>
      </c>
      <c r="L12325" s="72" t="s">
        <v>90</v>
      </c>
      <c r="M12325" s="72" t="s">
        <v>62</v>
      </c>
    </row>
    <row r="12326" spans="2:13" x14ac:dyDescent="0.25">
      <c r="B12326" s="72" t="s">
        <v>12</v>
      </c>
      <c r="C12326" s="72" t="s">
        <v>13</v>
      </c>
      <c r="D12326" s="72" t="s">
        <v>14</v>
      </c>
      <c r="E12326" s="72" t="s">
        <v>51</v>
      </c>
      <c r="F12326" s="73">
        <v>2440</v>
      </c>
      <c r="G12326" s="72" t="s">
        <v>16</v>
      </c>
      <c r="H12326" s="72" t="s">
        <v>24</v>
      </c>
      <c r="I12326" s="72" t="s">
        <v>18</v>
      </c>
      <c r="J12326" s="72" t="s">
        <v>19</v>
      </c>
      <c r="K12326" s="72" t="s">
        <v>37</v>
      </c>
      <c r="L12326" s="72" t="s">
        <v>349</v>
      </c>
      <c r="M12326" s="72"/>
    </row>
    <row r="12327" spans="2:13" x14ac:dyDescent="0.25">
      <c r="B12327" s="72" t="s">
        <v>12</v>
      </c>
      <c r="C12327" s="72" t="s">
        <v>13</v>
      </c>
      <c r="D12327" s="72" t="s">
        <v>14</v>
      </c>
      <c r="E12327" s="72" t="s">
        <v>55</v>
      </c>
      <c r="F12327" s="73">
        <v>7904516</v>
      </c>
      <c r="G12327" s="72" t="s">
        <v>16</v>
      </c>
      <c r="H12327" s="72" t="s">
        <v>24</v>
      </c>
      <c r="I12327" s="72" t="s">
        <v>18</v>
      </c>
      <c r="J12327" s="72" t="s">
        <v>19</v>
      </c>
      <c r="K12327" s="72" t="s">
        <v>37</v>
      </c>
      <c r="L12327" s="72" t="s">
        <v>317</v>
      </c>
      <c r="M12327" s="72" t="s">
        <v>29</v>
      </c>
    </row>
    <row r="12328" spans="2:13" x14ac:dyDescent="0.25">
      <c r="B12328" s="72" t="s">
        <v>12</v>
      </c>
      <c r="C12328" s="72" t="s">
        <v>13</v>
      </c>
      <c r="D12328" s="72" t="s">
        <v>14</v>
      </c>
      <c r="E12328" s="72" t="s">
        <v>81</v>
      </c>
      <c r="F12328" s="73">
        <v>35213</v>
      </c>
      <c r="G12328" s="72" t="s">
        <v>16</v>
      </c>
      <c r="H12328" s="72" t="s">
        <v>17</v>
      </c>
      <c r="I12328" s="72" t="s">
        <v>18</v>
      </c>
      <c r="J12328" s="72" t="s">
        <v>19</v>
      </c>
      <c r="K12328" s="72" t="s">
        <v>49</v>
      </c>
      <c r="L12328" s="72" t="s">
        <v>288</v>
      </c>
      <c r="M12328" s="72" t="s">
        <v>57</v>
      </c>
    </row>
    <row r="12329" spans="2:13" x14ac:dyDescent="0.25">
      <c r="B12329" s="72" t="s">
        <v>12</v>
      </c>
      <c r="C12329" s="72" t="s">
        <v>13</v>
      </c>
      <c r="D12329" s="72" t="s">
        <v>14</v>
      </c>
      <c r="E12329" s="72" t="s">
        <v>68</v>
      </c>
      <c r="F12329" s="73">
        <v>-282</v>
      </c>
      <c r="G12329" s="72" t="s">
        <v>16</v>
      </c>
      <c r="H12329" s="72" t="s">
        <v>17</v>
      </c>
      <c r="I12329" s="72" t="s">
        <v>18</v>
      </c>
      <c r="J12329" s="72" t="s">
        <v>19</v>
      </c>
      <c r="K12329" s="72" t="s">
        <v>25</v>
      </c>
      <c r="L12329" s="72" t="s">
        <v>283</v>
      </c>
      <c r="M12329" s="72"/>
    </row>
    <row r="12330" spans="2:13" x14ac:dyDescent="0.25">
      <c r="B12330" s="72" t="s">
        <v>12</v>
      </c>
      <c r="C12330" s="72" t="s">
        <v>13</v>
      </c>
      <c r="D12330" s="72" t="s">
        <v>14</v>
      </c>
      <c r="E12330" s="72" t="s">
        <v>41</v>
      </c>
      <c r="F12330" s="73">
        <v>-316</v>
      </c>
      <c r="G12330" s="72" t="s">
        <v>16</v>
      </c>
      <c r="H12330" s="72" t="s">
        <v>17</v>
      </c>
      <c r="I12330" s="72" t="s">
        <v>48</v>
      </c>
      <c r="J12330" s="72" t="s">
        <v>19</v>
      </c>
      <c r="K12330" s="72" t="s">
        <v>20</v>
      </c>
      <c r="L12330" s="72" t="s">
        <v>524</v>
      </c>
      <c r="M12330" s="72"/>
    </row>
    <row r="12331" spans="2:13" x14ac:dyDescent="0.25">
      <c r="B12331" s="72" t="s">
        <v>12</v>
      </c>
      <c r="C12331" s="72" t="s">
        <v>13</v>
      </c>
      <c r="D12331" s="72" t="s">
        <v>14</v>
      </c>
      <c r="E12331" s="72" t="s">
        <v>256</v>
      </c>
      <c r="F12331" s="73">
        <v>-14724</v>
      </c>
      <c r="G12331" s="72" t="s">
        <v>16</v>
      </c>
      <c r="H12331" s="72" t="s">
        <v>17</v>
      </c>
      <c r="I12331" s="72" t="s">
        <v>48</v>
      </c>
      <c r="J12331" s="72" t="s">
        <v>19</v>
      </c>
      <c r="K12331" s="72" t="s">
        <v>20</v>
      </c>
      <c r="L12331" s="72" t="s">
        <v>148</v>
      </c>
      <c r="M12331" s="72"/>
    </row>
    <row r="12332" spans="2:13" x14ac:dyDescent="0.25">
      <c r="B12332" s="72" t="s">
        <v>12</v>
      </c>
      <c r="C12332" s="72" t="s">
        <v>13</v>
      </c>
      <c r="D12332" s="72" t="s">
        <v>14</v>
      </c>
      <c r="E12332" s="72" t="s">
        <v>36</v>
      </c>
      <c r="F12332" s="73">
        <v>151570</v>
      </c>
      <c r="G12332" s="72" t="s">
        <v>16</v>
      </c>
      <c r="H12332" s="72" t="s">
        <v>24</v>
      </c>
      <c r="I12332" s="72" t="s">
        <v>18</v>
      </c>
      <c r="J12332" s="72" t="s">
        <v>19</v>
      </c>
      <c r="K12332" s="72" t="s">
        <v>37</v>
      </c>
      <c r="L12332" s="72" t="s">
        <v>413</v>
      </c>
      <c r="M12332" s="72" t="s">
        <v>29</v>
      </c>
    </row>
    <row r="12333" spans="2:13" x14ac:dyDescent="0.25">
      <c r="B12333" s="72" t="s">
        <v>12</v>
      </c>
      <c r="C12333" s="72" t="s">
        <v>13</v>
      </c>
      <c r="D12333" s="72" t="s">
        <v>14</v>
      </c>
      <c r="E12333" s="72" t="s">
        <v>41</v>
      </c>
      <c r="F12333" s="73">
        <v>-479</v>
      </c>
      <c r="G12333" s="72" t="s">
        <v>16</v>
      </c>
      <c r="H12333" s="72" t="s">
        <v>24</v>
      </c>
      <c r="I12333" s="72" t="s">
        <v>18</v>
      </c>
      <c r="J12333" s="72" t="s">
        <v>19</v>
      </c>
      <c r="K12333" s="72" t="s">
        <v>37</v>
      </c>
      <c r="L12333" s="72" t="s">
        <v>40</v>
      </c>
      <c r="M12333" s="72"/>
    </row>
    <row r="12334" spans="2:13" x14ac:dyDescent="0.25">
      <c r="B12334" s="72" t="s">
        <v>12</v>
      </c>
      <c r="C12334" s="72" t="s">
        <v>13</v>
      </c>
      <c r="D12334" s="72" t="s">
        <v>14</v>
      </c>
      <c r="E12334" s="72" t="s">
        <v>30</v>
      </c>
      <c r="F12334" s="73">
        <v>-15330</v>
      </c>
      <c r="G12334" s="72" t="s">
        <v>16</v>
      </c>
      <c r="H12334" s="72" t="s">
        <v>24</v>
      </c>
      <c r="I12334" s="72" t="s">
        <v>18</v>
      </c>
      <c r="J12334" s="72" t="s">
        <v>19</v>
      </c>
      <c r="K12334" s="72" t="s">
        <v>37</v>
      </c>
      <c r="L12334" s="72" t="s">
        <v>213</v>
      </c>
      <c r="M12334" s="72"/>
    </row>
    <row r="12335" spans="2:13" x14ac:dyDescent="0.25">
      <c r="B12335" s="72" t="s">
        <v>12</v>
      </c>
      <c r="C12335" s="72" t="s">
        <v>13</v>
      </c>
      <c r="D12335" s="72" t="s">
        <v>14</v>
      </c>
      <c r="E12335" s="72" t="s">
        <v>39</v>
      </c>
      <c r="F12335" s="73">
        <v>-239214</v>
      </c>
      <c r="G12335" s="72" t="s">
        <v>16</v>
      </c>
      <c r="H12335" s="72" t="s">
        <v>24</v>
      </c>
      <c r="I12335" s="72" t="s">
        <v>18</v>
      </c>
      <c r="J12335" s="72" t="s">
        <v>19</v>
      </c>
      <c r="K12335" s="72" t="s">
        <v>96</v>
      </c>
      <c r="L12335" s="72" t="s">
        <v>391</v>
      </c>
      <c r="M12335" s="72"/>
    </row>
    <row r="12336" spans="2:13" x14ac:dyDescent="0.25">
      <c r="B12336" s="72" t="s">
        <v>12</v>
      </c>
      <c r="C12336" s="72" t="s">
        <v>13</v>
      </c>
      <c r="D12336" s="72" t="s">
        <v>14</v>
      </c>
      <c r="E12336" s="72" t="s">
        <v>27</v>
      </c>
      <c r="F12336" s="73">
        <v>1159</v>
      </c>
      <c r="G12336" s="72" t="s">
        <v>16</v>
      </c>
      <c r="H12336" s="72" t="s">
        <v>17</v>
      </c>
      <c r="I12336" s="72" t="s">
        <v>18</v>
      </c>
      <c r="J12336" s="72" t="s">
        <v>19</v>
      </c>
      <c r="K12336" s="72" t="s">
        <v>25</v>
      </c>
      <c r="L12336" s="72" t="s">
        <v>176</v>
      </c>
      <c r="M12336" s="72" t="s">
        <v>302</v>
      </c>
    </row>
    <row r="12337" spans="2:13" x14ac:dyDescent="0.25">
      <c r="B12337" s="72" t="s">
        <v>12</v>
      </c>
      <c r="C12337" s="72" t="s">
        <v>13</v>
      </c>
      <c r="D12337" s="72" t="s">
        <v>14</v>
      </c>
      <c r="E12337" s="72" t="s">
        <v>51</v>
      </c>
      <c r="F12337" s="73">
        <v>257207</v>
      </c>
      <c r="G12337" s="72" t="s">
        <v>16</v>
      </c>
      <c r="H12337" s="72" t="s">
        <v>24</v>
      </c>
      <c r="I12337" s="72" t="s">
        <v>48</v>
      </c>
      <c r="J12337" s="72" t="s">
        <v>19</v>
      </c>
      <c r="K12337" s="72" t="s">
        <v>37</v>
      </c>
      <c r="L12337" s="72" t="s">
        <v>635</v>
      </c>
      <c r="M12337" s="72"/>
    </row>
    <row r="12338" spans="2:13" x14ac:dyDescent="0.25">
      <c r="B12338" s="72" t="s">
        <v>12</v>
      </c>
      <c r="C12338" s="72" t="s">
        <v>13</v>
      </c>
      <c r="D12338" s="72" t="s">
        <v>14</v>
      </c>
      <c r="E12338" s="72" t="s">
        <v>51</v>
      </c>
      <c r="F12338" s="73">
        <v>23089</v>
      </c>
      <c r="G12338" s="72" t="s">
        <v>16</v>
      </c>
      <c r="H12338" s="72" t="s">
        <v>17</v>
      </c>
      <c r="I12338" s="72" t="s">
        <v>18</v>
      </c>
      <c r="J12338" s="72" t="s">
        <v>19</v>
      </c>
      <c r="K12338" s="72" t="s">
        <v>25</v>
      </c>
      <c r="L12338" s="72" t="s">
        <v>201</v>
      </c>
      <c r="M12338" s="72"/>
    </row>
    <row r="12339" spans="2:13" x14ac:dyDescent="0.25">
      <c r="B12339" s="72" t="s">
        <v>12</v>
      </c>
      <c r="C12339" s="72" t="s">
        <v>13</v>
      </c>
      <c r="D12339" s="72" t="s">
        <v>14</v>
      </c>
      <c r="E12339" s="72" t="s">
        <v>27</v>
      </c>
      <c r="F12339" s="73">
        <v>263521</v>
      </c>
      <c r="G12339" s="72" t="s">
        <v>16</v>
      </c>
      <c r="H12339" s="72" t="s">
        <v>17</v>
      </c>
      <c r="I12339" s="72" t="s">
        <v>48</v>
      </c>
      <c r="J12339" s="72" t="s">
        <v>19</v>
      </c>
      <c r="K12339" s="72" t="s">
        <v>20</v>
      </c>
      <c r="L12339" s="72" t="s">
        <v>649</v>
      </c>
      <c r="M12339" s="72" t="s">
        <v>57</v>
      </c>
    </row>
    <row r="12340" spans="2:13" x14ac:dyDescent="0.25">
      <c r="B12340" s="72" t="s">
        <v>12</v>
      </c>
      <c r="C12340" s="72" t="s">
        <v>13</v>
      </c>
      <c r="D12340" s="72" t="s">
        <v>14</v>
      </c>
      <c r="E12340" s="72" t="s">
        <v>33</v>
      </c>
      <c r="F12340" s="73">
        <v>155214</v>
      </c>
      <c r="G12340" s="72" t="s">
        <v>16</v>
      </c>
      <c r="H12340" s="72" t="s">
        <v>24</v>
      </c>
      <c r="I12340" s="72" t="s">
        <v>18</v>
      </c>
      <c r="J12340" s="72" t="s">
        <v>19</v>
      </c>
      <c r="K12340" s="72" t="s">
        <v>43</v>
      </c>
      <c r="L12340" s="72" t="s">
        <v>322</v>
      </c>
      <c r="M12340" s="72" t="s">
        <v>29</v>
      </c>
    </row>
    <row r="12341" spans="2:13" x14ac:dyDescent="0.25">
      <c r="B12341" s="72" t="s">
        <v>12</v>
      </c>
      <c r="C12341" s="72" t="s">
        <v>13</v>
      </c>
      <c r="D12341" s="72" t="s">
        <v>14</v>
      </c>
      <c r="E12341" s="72" t="s">
        <v>23</v>
      </c>
      <c r="F12341" s="73">
        <v>-29086</v>
      </c>
      <c r="G12341" s="72" t="s">
        <v>16</v>
      </c>
      <c r="H12341" s="72" t="s">
        <v>24</v>
      </c>
      <c r="I12341" s="72" t="s">
        <v>18</v>
      </c>
      <c r="J12341" s="72" t="s">
        <v>19</v>
      </c>
      <c r="K12341" s="72" t="s">
        <v>20</v>
      </c>
      <c r="L12341" s="72" t="s">
        <v>327</v>
      </c>
      <c r="M12341" s="72"/>
    </row>
    <row r="12342" spans="2:13" x14ac:dyDescent="0.25">
      <c r="B12342" s="72" t="s">
        <v>12</v>
      </c>
      <c r="C12342" s="72" t="s">
        <v>13</v>
      </c>
      <c r="D12342" s="72" t="s">
        <v>14</v>
      </c>
      <c r="E12342" s="72" t="s">
        <v>123</v>
      </c>
      <c r="F12342" s="73">
        <v>-3222</v>
      </c>
      <c r="G12342" s="72" t="s">
        <v>16</v>
      </c>
      <c r="H12342" s="72" t="s">
        <v>24</v>
      </c>
      <c r="I12342" s="72" t="s">
        <v>18</v>
      </c>
      <c r="J12342" s="72" t="s">
        <v>19</v>
      </c>
      <c r="K12342" s="72" t="s">
        <v>37</v>
      </c>
      <c r="L12342" s="72" t="s">
        <v>611</v>
      </c>
      <c r="M12342" s="72"/>
    </row>
    <row r="12343" spans="2:13" x14ac:dyDescent="0.25">
      <c r="B12343" s="72" t="s">
        <v>12</v>
      </c>
      <c r="C12343" s="72" t="s">
        <v>13</v>
      </c>
      <c r="D12343" s="72" t="s">
        <v>14</v>
      </c>
      <c r="E12343" s="72" t="s">
        <v>55</v>
      </c>
      <c r="F12343" s="73">
        <v>7486841</v>
      </c>
      <c r="G12343" s="72" t="s">
        <v>16</v>
      </c>
      <c r="H12343" s="72" t="s">
        <v>24</v>
      </c>
      <c r="I12343" s="72" t="s">
        <v>18</v>
      </c>
      <c r="J12343" s="72" t="s">
        <v>19</v>
      </c>
      <c r="K12343" s="72" t="s">
        <v>96</v>
      </c>
      <c r="L12343" s="72" t="s">
        <v>298</v>
      </c>
      <c r="M12343" s="72" t="s">
        <v>29</v>
      </c>
    </row>
    <row r="12344" spans="2:13" x14ac:dyDescent="0.25">
      <c r="B12344" s="72" t="s">
        <v>12</v>
      </c>
      <c r="C12344" s="72" t="s">
        <v>13</v>
      </c>
      <c r="D12344" s="72" t="s">
        <v>14</v>
      </c>
      <c r="E12344" s="72" t="s">
        <v>68</v>
      </c>
      <c r="F12344" s="73">
        <v>-2011</v>
      </c>
      <c r="G12344" s="72" t="s">
        <v>16</v>
      </c>
      <c r="H12344" s="72" t="s">
        <v>24</v>
      </c>
      <c r="I12344" s="72" t="s">
        <v>18</v>
      </c>
      <c r="J12344" s="72" t="s">
        <v>19</v>
      </c>
      <c r="K12344" s="72" t="s">
        <v>99</v>
      </c>
      <c r="L12344" s="72" t="s">
        <v>334</v>
      </c>
      <c r="M12344" s="72"/>
    </row>
    <row r="12345" spans="2:13" x14ac:dyDescent="0.25">
      <c r="B12345" s="72" t="s">
        <v>12</v>
      </c>
      <c r="C12345" s="72" t="s">
        <v>13</v>
      </c>
      <c r="D12345" s="72" t="s">
        <v>14</v>
      </c>
      <c r="E12345" s="72" t="s">
        <v>144</v>
      </c>
      <c r="F12345" s="73">
        <v>107119</v>
      </c>
      <c r="G12345" s="72" t="s">
        <v>16</v>
      </c>
      <c r="H12345" s="72" t="s">
        <v>24</v>
      </c>
      <c r="I12345" s="72" t="s">
        <v>18</v>
      </c>
      <c r="J12345" s="72" t="s">
        <v>19</v>
      </c>
      <c r="K12345" s="72" t="s">
        <v>25</v>
      </c>
      <c r="L12345" s="72" t="s">
        <v>388</v>
      </c>
      <c r="M12345" s="72" t="s">
        <v>62</v>
      </c>
    </row>
    <row r="12346" spans="2:13" x14ac:dyDescent="0.25">
      <c r="B12346" s="72" t="s">
        <v>12</v>
      </c>
      <c r="C12346" s="72" t="s">
        <v>13</v>
      </c>
      <c r="D12346" s="72" t="s">
        <v>14</v>
      </c>
      <c r="E12346" s="72" t="s">
        <v>27</v>
      </c>
      <c r="F12346" s="73">
        <v>105591</v>
      </c>
      <c r="G12346" s="72" t="s">
        <v>16</v>
      </c>
      <c r="H12346" s="72" t="s">
        <v>24</v>
      </c>
      <c r="I12346" s="72" t="s">
        <v>18</v>
      </c>
      <c r="J12346" s="72" t="s">
        <v>19</v>
      </c>
      <c r="K12346" s="72" t="s">
        <v>96</v>
      </c>
      <c r="L12346" s="72" t="s">
        <v>337</v>
      </c>
      <c r="M12346" s="72" t="s">
        <v>29</v>
      </c>
    </row>
    <row r="12347" spans="2:13" x14ac:dyDescent="0.25">
      <c r="B12347" s="72" t="s">
        <v>12</v>
      </c>
      <c r="C12347" s="72" t="s">
        <v>13</v>
      </c>
      <c r="D12347" s="72" t="s">
        <v>14</v>
      </c>
      <c r="E12347" s="72" t="s">
        <v>33</v>
      </c>
      <c r="F12347" s="73">
        <v>3562</v>
      </c>
      <c r="G12347" s="72" t="s">
        <v>16</v>
      </c>
      <c r="H12347" s="72" t="s">
        <v>17</v>
      </c>
      <c r="I12347" s="72" t="s">
        <v>18</v>
      </c>
      <c r="J12347" s="72" t="s">
        <v>19</v>
      </c>
      <c r="K12347" s="72" t="s">
        <v>25</v>
      </c>
      <c r="L12347" s="72" t="s">
        <v>388</v>
      </c>
      <c r="M12347" s="72" t="s">
        <v>57</v>
      </c>
    </row>
    <row r="12348" spans="2:13" x14ac:dyDescent="0.25">
      <c r="B12348" s="72" t="s">
        <v>12</v>
      </c>
      <c r="C12348" s="72" t="s">
        <v>13</v>
      </c>
      <c r="D12348" s="72" t="s">
        <v>14</v>
      </c>
      <c r="E12348" s="72" t="s">
        <v>39</v>
      </c>
      <c r="F12348" s="73">
        <v>-155</v>
      </c>
      <c r="G12348" s="72" t="s">
        <v>16</v>
      </c>
      <c r="H12348" s="72" t="s">
        <v>17</v>
      </c>
      <c r="I12348" s="72" t="s">
        <v>18</v>
      </c>
      <c r="J12348" s="72" t="s">
        <v>19</v>
      </c>
      <c r="K12348" s="72" t="s">
        <v>37</v>
      </c>
      <c r="L12348" s="72" t="s">
        <v>714</v>
      </c>
      <c r="M12348" s="72"/>
    </row>
    <row r="12349" spans="2:13" x14ac:dyDescent="0.25">
      <c r="B12349" s="72" t="s">
        <v>12</v>
      </c>
      <c r="C12349" s="72" t="s">
        <v>13</v>
      </c>
      <c r="D12349" s="72" t="s">
        <v>14</v>
      </c>
      <c r="E12349" s="72" t="s">
        <v>83</v>
      </c>
      <c r="F12349" s="73">
        <v>3050761</v>
      </c>
      <c r="G12349" s="72" t="s">
        <v>16</v>
      </c>
      <c r="H12349" s="72" t="s">
        <v>17</v>
      </c>
      <c r="I12349" s="72" t="s">
        <v>18</v>
      </c>
      <c r="J12349" s="72" t="s">
        <v>19</v>
      </c>
      <c r="K12349" s="72" t="s">
        <v>25</v>
      </c>
      <c r="L12349" s="72" t="s">
        <v>410</v>
      </c>
      <c r="M12349" s="72"/>
    </row>
    <row r="12350" spans="2:13" x14ac:dyDescent="0.25">
      <c r="B12350" s="72" t="s">
        <v>12</v>
      </c>
      <c r="C12350" s="72" t="s">
        <v>13</v>
      </c>
      <c r="D12350" s="72" t="s">
        <v>14</v>
      </c>
      <c r="E12350" s="72" t="s">
        <v>39</v>
      </c>
      <c r="F12350" s="73">
        <v>-5642</v>
      </c>
      <c r="G12350" s="72" t="s">
        <v>16</v>
      </c>
      <c r="H12350" s="72" t="s">
        <v>24</v>
      </c>
      <c r="I12350" s="72" t="s">
        <v>18</v>
      </c>
      <c r="J12350" s="72" t="s">
        <v>19</v>
      </c>
      <c r="K12350" s="72" t="s">
        <v>25</v>
      </c>
      <c r="L12350" s="72" t="s">
        <v>364</v>
      </c>
      <c r="M12350" s="72"/>
    </row>
    <row r="12351" spans="2:13" x14ac:dyDescent="0.25">
      <c r="B12351" s="72" t="s">
        <v>12</v>
      </c>
      <c r="C12351" s="72" t="s">
        <v>13</v>
      </c>
      <c r="D12351" s="72" t="s">
        <v>14</v>
      </c>
      <c r="E12351" s="72" t="s">
        <v>79</v>
      </c>
      <c r="F12351" s="73">
        <v>-864</v>
      </c>
      <c r="G12351" s="72" t="s">
        <v>16</v>
      </c>
      <c r="H12351" s="72" t="s">
        <v>24</v>
      </c>
      <c r="I12351" s="72" t="s">
        <v>18</v>
      </c>
      <c r="J12351" s="72" t="s">
        <v>19</v>
      </c>
      <c r="K12351" s="72" t="s">
        <v>99</v>
      </c>
      <c r="L12351" s="72" t="s">
        <v>305</v>
      </c>
      <c r="M12351" s="72"/>
    </row>
    <row r="12352" spans="2:13" x14ac:dyDescent="0.25">
      <c r="B12352" s="72" t="s">
        <v>12</v>
      </c>
      <c r="C12352" s="72" t="s">
        <v>13</v>
      </c>
      <c r="D12352" s="72" t="s">
        <v>14</v>
      </c>
      <c r="E12352" s="72" t="s">
        <v>39</v>
      </c>
      <c r="F12352" s="73">
        <v>-5420</v>
      </c>
      <c r="G12352" s="72" t="s">
        <v>16</v>
      </c>
      <c r="H12352" s="72" t="s">
        <v>17</v>
      </c>
      <c r="I12352" s="72" t="s">
        <v>18</v>
      </c>
      <c r="J12352" s="72" t="s">
        <v>19</v>
      </c>
      <c r="K12352" s="72" t="s">
        <v>25</v>
      </c>
      <c r="L12352" s="72" t="s">
        <v>323</v>
      </c>
      <c r="M12352" s="72"/>
    </row>
    <row r="12353" spans="2:13" x14ac:dyDescent="0.25">
      <c r="B12353" s="72" t="s">
        <v>12</v>
      </c>
      <c r="C12353" s="72" t="s">
        <v>13</v>
      </c>
      <c r="D12353" s="72" t="s">
        <v>14</v>
      </c>
      <c r="E12353" s="72" t="s">
        <v>228</v>
      </c>
      <c r="F12353" s="73">
        <v>342275</v>
      </c>
      <c r="G12353" s="72" t="s">
        <v>16</v>
      </c>
      <c r="H12353" s="72" t="s">
        <v>17</v>
      </c>
      <c r="I12353" s="72" t="s">
        <v>18</v>
      </c>
      <c r="J12353" s="72" t="s">
        <v>19</v>
      </c>
      <c r="K12353" s="72" t="s">
        <v>25</v>
      </c>
      <c r="L12353" s="72" t="s">
        <v>244</v>
      </c>
      <c r="M12353" s="72" t="s">
        <v>133</v>
      </c>
    </row>
    <row r="12354" spans="2:13" x14ac:dyDescent="0.25">
      <c r="B12354" s="72" t="s">
        <v>12</v>
      </c>
      <c r="C12354" s="72" t="s">
        <v>13</v>
      </c>
      <c r="D12354" s="72" t="s">
        <v>14</v>
      </c>
      <c r="E12354" s="72" t="s">
        <v>23</v>
      </c>
      <c r="F12354" s="73">
        <v>-16116</v>
      </c>
      <c r="G12354" s="72" t="s">
        <v>16</v>
      </c>
      <c r="H12354" s="72" t="s">
        <v>24</v>
      </c>
      <c r="I12354" s="72" t="s">
        <v>18</v>
      </c>
      <c r="J12354" s="72" t="s">
        <v>19</v>
      </c>
      <c r="K12354" s="72" t="s">
        <v>25</v>
      </c>
      <c r="L12354" s="72" t="s">
        <v>198</v>
      </c>
      <c r="M12354" s="72"/>
    </row>
    <row r="12355" spans="2:13" x14ac:dyDescent="0.25">
      <c r="B12355" s="72" t="s">
        <v>12</v>
      </c>
      <c r="C12355" s="72" t="s">
        <v>13</v>
      </c>
      <c r="D12355" s="72" t="s">
        <v>14</v>
      </c>
      <c r="E12355" s="72" t="s">
        <v>39</v>
      </c>
      <c r="F12355" s="73">
        <v>-608</v>
      </c>
      <c r="G12355" s="72" t="s">
        <v>16</v>
      </c>
      <c r="H12355" s="72" t="s">
        <v>24</v>
      </c>
      <c r="I12355" s="72" t="s">
        <v>18</v>
      </c>
      <c r="J12355" s="72" t="s">
        <v>19</v>
      </c>
      <c r="K12355" s="72" t="s">
        <v>25</v>
      </c>
      <c r="L12355" s="72" t="s">
        <v>192</v>
      </c>
      <c r="M12355" s="72"/>
    </row>
    <row r="12356" spans="2:13" x14ac:dyDescent="0.25">
      <c r="B12356" s="72" t="s">
        <v>12</v>
      </c>
      <c r="C12356" s="72" t="s">
        <v>13</v>
      </c>
      <c r="D12356" s="72" t="s">
        <v>14</v>
      </c>
      <c r="E12356" s="72" t="s">
        <v>36</v>
      </c>
      <c r="F12356" s="73">
        <v>40505</v>
      </c>
      <c r="G12356" s="72" t="s">
        <v>16</v>
      </c>
      <c r="H12356" s="72" t="s">
        <v>24</v>
      </c>
      <c r="I12356" s="72" t="s">
        <v>18</v>
      </c>
      <c r="J12356" s="72" t="s">
        <v>19</v>
      </c>
      <c r="K12356" s="72" t="s">
        <v>63</v>
      </c>
      <c r="L12356" s="72" t="s">
        <v>633</v>
      </c>
      <c r="M12356" s="72" t="s">
        <v>29</v>
      </c>
    </row>
    <row r="12357" spans="2:13" x14ac:dyDescent="0.25">
      <c r="B12357" s="72" t="s">
        <v>12</v>
      </c>
      <c r="C12357" s="72" t="s">
        <v>13</v>
      </c>
      <c r="D12357" s="72" t="s">
        <v>14</v>
      </c>
      <c r="E12357" s="72" t="s">
        <v>613</v>
      </c>
      <c r="F12357" s="73">
        <v>779289</v>
      </c>
      <c r="G12357" s="72" t="s">
        <v>16</v>
      </c>
      <c r="H12357" s="72" t="s">
        <v>17</v>
      </c>
      <c r="I12357" s="72" t="s">
        <v>18</v>
      </c>
      <c r="J12357" s="72" t="s">
        <v>19</v>
      </c>
      <c r="K12357" s="72"/>
      <c r="L12357" s="72"/>
      <c r="M12357" s="72" t="s">
        <v>709</v>
      </c>
    </row>
    <row r="12358" spans="2:13" x14ac:dyDescent="0.25">
      <c r="B12358" s="72" t="s">
        <v>12</v>
      </c>
      <c r="C12358" s="72" t="s">
        <v>13</v>
      </c>
      <c r="D12358" s="72" t="s">
        <v>14</v>
      </c>
      <c r="E12358" s="72" t="s">
        <v>144</v>
      </c>
      <c r="F12358" s="73">
        <v>1758567</v>
      </c>
      <c r="G12358" s="72" t="s">
        <v>16</v>
      </c>
      <c r="H12358" s="72" t="s">
        <v>24</v>
      </c>
      <c r="I12358" s="72" t="s">
        <v>18</v>
      </c>
      <c r="J12358" s="72" t="s">
        <v>19</v>
      </c>
      <c r="K12358" s="72" t="s">
        <v>37</v>
      </c>
      <c r="L12358" s="72" t="s">
        <v>213</v>
      </c>
      <c r="M12358" s="72" t="s">
        <v>67</v>
      </c>
    </row>
    <row r="12359" spans="2:13" x14ac:dyDescent="0.25">
      <c r="B12359" s="72" t="s">
        <v>12</v>
      </c>
      <c r="C12359" s="72" t="s">
        <v>13</v>
      </c>
      <c r="D12359" s="72" t="s">
        <v>14</v>
      </c>
      <c r="E12359" s="72" t="s">
        <v>45</v>
      </c>
      <c r="F12359" s="73">
        <v>48010</v>
      </c>
      <c r="G12359" s="72" t="s">
        <v>16</v>
      </c>
      <c r="H12359" s="72" t="s">
        <v>24</v>
      </c>
      <c r="I12359" s="72" t="s">
        <v>18</v>
      </c>
      <c r="J12359" s="72" t="s">
        <v>19</v>
      </c>
      <c r="K12359" s="72" t="s">
        <v>20</v>
      </c>
      <c r="L12359" s="72" t="s">
        <v>327</v>
      </c>
      <c r="M12359" s="72" t="s">
        <v>57</v>
      </c>
    </row>
    <row r="12360" spans="2:13" x14ac:dyDescent="0.25">
      <c r="B12360" s="72" t="s">
        <v>12</v>
      </c>
      <c r="C12360" s="72" t="s">
        <v>13</v>
      </c>
      <c r="D12360" s="72" t="s">
        <v>14</v>
      </c>
      <c r="E12360" s="72" t="s">
        <v>256</v>
      </c>
      <c r="F12360" s="73">
        <v>-1211</v>
      </c>
      <c r="G12360" s="72" t="s">
        <v>16</v>
      </c>
      <c r="H12360" s="72" t="s">
        <v>17</v>
      </c>
      <c r="I12360" s="72" t="s">
        <v>18</v>
      </c>
      <c r="J12360" s="72" t="s">
        <v>19</v>
      </c>
      <c r="K12360" s="72" t="s">
        <v>25</v>
      </c>
      <c r="L12360" s="72" t="s">
        <v>219</v>
      </c>
      <c r="M12360" s="72"/>
    </row>
    <row r="12361" spans="2:13" x14ac:dyDescent="0.25">
      <c r="B12361" s="72" t="s">
        <v>12</v>
      </c>
      <c r="C12361" s="72" t="s">
        <v>13</v>
      </c>
      <c r="D12361" s="72" t="s">
        <v>14</v>
      </c>
      <c r="E12361" s="72" t="s">
        <v>81</v>
      </c>
      <c r="F12361" s="73">
        <v>178472</v>
      </c>
      <c r="G12361" s="72" t="s">
        <v>16</v>
      </c>
      <c r="H12361" s="72" t="s">
        <v>24</v>
      </c>
      <c r="I12361" s="72" t="s">
        <v>18</v>
      </c>
      <c r="J12361" s="72" t="s">
        <v>19</v>
      </c>
      <c r="K12361" s="72" t="s">
        <v>37</v>
      </c>
      <c r="L12361" s="72" t="s">
        <v>61</v>
      </c>
      <c r="M12361" s="72" t="s">
        <v>57</v>
      </c>
    </row>
    <row r="12362" spans="2:13" x14ac:dyDescent="0.25">
      <c r="B12362" s="72" t="s">
        <v>12</v>
      </c>
      <c r="C12362" s="72" t="s">
        <v>13</v>
      </c>
      <c r="D12362" s="72" t="s">
        <v>14</v>
      </c>
      <c r="E12362" s="72" t="s">
        <v>256</v>
      </c>
      <c r="F12362" s="73">
        <v>-44</v>
      </c>
      <c r="G12362" s="72" t="s">
        <v>16</v>
      </c>
      <c r="H12362" s="72" t="s">
        <v>24</v>
      </c>
      <c r="I12362" s="72" t="s">
        <v>48</v>
      </c>
      <c r="J12362" s="72" t="s">
        <v>19</v>
      </c>
      <c r="K12362" s="72" t="s">
        <v>185</v>
      </c>
      <c r="L12362" s="72" t="s">
        <v>186</v>
      </c>
      <c r="M12362" s="72"/>
    </row>
    <row r="12363" spans="2:13" x14ac:dyDescent="0.25">
      <c r="B12363" s="72" t="s">
        <v>12</v>
      </c>
      <c r="C12363" s="72" t="s">
        <v>13</v>
      </c>
      <c r="D12363" s="72" t="s">
        <v>14</v>
      </c>
      <c r="E12363" s="72" t="s">
        <v>36</v>
      </c>
      <c r="F12363" s="73">
        <v>3380737</v>
      </c>
      <c r="G12363" s="72" t="s">
        <v>16</v>
      </c>
      <c r="H12363" s="72" t="s">
        <v>24</v>
      </c>
      <c r="I12363" s="72" t="s">
        <v>18</v>
      </c>
      <c r="J12363" s="72" t="s">
        <v>19</v>
      </c>
      <c r="K12363" s="72" t="s">
        <v>25</v>
      </c>
      <c r="L12363" s="72" t="s">
        <v>143</v>
      </c>
      <c r="M12363" s="72" t="s">
        <v>29</v>
      </c>
    </row>
    <row r="12364" spans="2:13" x14ac:dyDescent="0.25">
      <c r="B12364" s="72" t="s">
        <v>12</v>
      </c>
      <c r="C12364" s="72" t="s">
        <v>13</v>
      </c>
      <c r="D12364" s="72" t="s">
        <v>14</v>
      </c>
      <c r="E12364" s="72" t="s">
        <v>81</v>
      </c>
      <c r="F12364" s="73">
        <v>140072</v>
      </c>
      <c r="G12364" s="72" t="s">
        <v>16</v>
      </c>
      <c r="H12364" s="72" t="s">
        <v>24</v>
      </c>
      <c r="I12364" s="72" t="s">
        <v>18</v>
      </c>
      <c r="J12364" s="72" t="s">
        <v>19</v>
      </c>
      <c r="K12364" s="72" t="s">
        <v>25</v>
      </c>
      <c r="L12364" s="72" t="s">
        <v>77</v>
      </c>
      <c r="M12364" s="72" t="s">
        <v>57</v>
      </c>
    </row>
    <row r="12365" spans="2:13" x14ac:dyDescent="0.25">
      <c r="B12365" s="72" t="s">
        <v>12</v>
      </c>
      <c r="C12365" s="72" t="s">
        <v>13</v>
      </c>
      <c r="D12365" s="72" t="s">
        <v>14</v>
      </c>
      <c r="E12365" s="72" t="s">
        <v>70</v>
      </c>
      <c r="F12365" s="73">
        <v>1522818</v>
      </c>
      <c r="G12365" s="72" t="s">
        <v>16</v>
      </c>
      <c r="H12365" s="72" t="s">
        <v>17</v>
      </c>
      <c r="I12365" s="72" t="s">
        <v>18</v>
      </c>
      <c r="J12365" s="72" t="s">
        <v>19</v>
      </c>
      <c r="K12365" s="72" t="s">
        <v>25</v>
      </c>
      <c r="L12365" s="72" t="s">
        <v>191</v>
      </c>
      <c r="M12365" s="72" t="s">
        <v>444</v>
      </c>
    </row>
    <row r="12366" spans="2:13" x14ac:dyDescent="0.25">
      <c r="B12366" s="72" t="s">
        <v>12</v>
      </c>
      <c r="C12366" s="72" t="s">
        <v>13</v>
      </c>
      <c r="D12366" s="72" t="s">
        <v>14</v>
      </c>
      <c r="E12366" s="72" t="s">
        <v>94</v>
      </c>
      <c r="F12366" s="73">
        <v>665</v>
      </c>
      <c r="G12366" s="72" t="s">
        <v>269</v>
      </c>
      <c r="H12366" s="72" t="s">
        <v>24</v>
      </c>
      <c r="I12366" s="72" t="s">
        <v>18</v>
      </c>
      <c r="J12366" s="72" t="s">
        <v>438</v>
      </c>
      <c r="K12366" s="72" t="s">
        <v>99</v>
      </c>
      <c r="L12366" s="72" t="s">
        <v>419</v>
      </c>
      <c r="M12366" s="72"/>
    </row>
    <row r="12367" spans="2:13" x14ac:dyDescent="0.25">
      <c r="B12367" s="72" t="s">
        <v>12</v>
      </c>
      <c r="C12367" s="72" t="s">
        <v>13</v>
      </c>
      <c r="D12367" s="72" t="s">
        <v>14</v>
      </c>
      <c r="E12367" s="72" t="s">
        <v>123</v>
      </c>
      <c r="F12367" s="73">
        <v>-1402</v>
      </c>
      <c r="G12367" s="72" t="s">
        <v>16</v>
      </c>
      <c r="H12367" s="72" t="s">
        <v>24</v>
      </c>
      <c r="I12367" s="72" t="s">
        <v>18</v>
      </c>
      <c r="J12367" s="72" t="s">
        <v>19</v>
      </c>
      <c r="K12367" s="72" t="s">
        <v>43</v>
      </c>
      <c r="L12367" s="72" t="s">
        <v>472</v>
      </c>
      <c r="M12367" s="72"/>
    </row>
    <row r="12368" spans="2:13" x14ac:dyDescent="0.25">
      <c r="B12368" s="72" t="s">
        <v>12</v>
      </c>
      <c r="C12368" s="72" t="s">
        <v>13</v>
      </c>
      <c r="D12368" s="72" t="s">
        <v>14</v>
      </c>
      <c r="E12368" s="72" t="s">
        <v>55</v>
      </c>
      <c r="F12368" s="73">
        <v>2178565</v>
      </c>
      <c r="G12368" s="72" t="s">
        <v>16</v>
      </c>
      <c r="H12368" s="72" t="s">
        <v>24</v>
      </c>
      <c r="I12368" s="72" t="s">
        <v>18</v>
      </c>
      <c r="J12368" s="72" t="s">
        <v>19</v>
      </c>
      <c r="K12368" s="72" t="s">
        <v>31</v>
      </c>
      <c r="L12368" s="72" t="s">
        <v>631</v>
      </c>
      <c r="M12368" s="72" t="s">
        <v>57</v>
      </c>
    </row>
    <row r="12369" spans="2:13" x14ac:dyDescent="0.25">
      <c r="B12369" s="72" t="s">
        <v>12</v>
      </c>
      <c r="C12369" s="72" t="s">
        <v>13</v>
      </c>
      <c r="D12369" s="72" t="s">
        <v>14</v>
      </c>
      <c r="E12369" s="72" t="s">
        <v>58</v>
      </c>
      <c r="F12369" s="73">
        <v>279531</v>
      </c>
      <c r="G12369" s="72" t="s">
        <v>16</v>
      </c>
      <c r="H12369" s="72" t="s">
        <v>24</v>
      </c>
      <c r="I12369" s="72" t="s">
        <v>18</v>
      </c>
      <c r="J12369" s="72" t="s">
        <v>19</v>
      </c>
      <c r="K12369" s="72" t="s">
        <v>43</v>
      </c>
      <c r="L12369" s="72" t="s">
        <v>501</v>
      </c>
      <c r="M12369" s="72" t="s">
        <v>47</v>
      </c>
    </row>
    <row r="12370" spans="2:13" x14ac:dyDescent="0.25">
      <c r="B12370" s="72" t="s">
        <v>12</v>
      </c>
      <c r="C12370" s="72" t="s">
        <v>13</v>
      </c>
      <c r="D12370" s="72" t="s">
        <v>14</v>
      </c>
      <c r="E12370" s="72" t="s">
        <v>55</v>
      </c>
      <c r="F12370" s="73">
        <v>788870</v>
      </c>
      <c r="G12370" s="72" t="s">
        <v>16</v>
      </c>
      <c r="H12370" s="72" t="s">
        <v>24</v>
      </c>
      <c r="I12370" s="72" t="s">
        <v>18</v>
      </c>
      <c r="J12370" s="72" t="s">
        <v>19</v>
      </c>
      <c r="K12370" s="72" t="s">
        <v>25</v>
      </c>
      <c r="L12370" s="72" t="s">
        <v>531</v>
      </c>
      <c r="M12370" s="72" t="s">
        <v>57</v>
      </c>
    </row>
    <row r="12371" spans="2:13" x14ac:dyDescent="0.25">
      <c r="B12371" s="72" t="s">
        <v>12</v>
      </c>
      <c r="C12371" s="72" t="s">
        <v>13</v>
      </c>
      <c r="D12371" s="72" t="s">
        <v>14</v>
      </c>
      <c r="E12371" s="72" t="s">
        <v>39</v>
      </c>
      <c r="F12371" s="73">
        <v>-213</v>
      </c>
      <c r="G12371" s="72" t="s">
        <v>16</v>
      </c>
      <c r="H12371" s="72" t="s">
        <v>17</v>
      </c>
      <c r="I12371" s="72" t="s">
        <v>48</v>
      </c>
      <c r="J12371" s="72" t="s">
        <v>19</v>
      </c>
      <c r="K12371" s="72" t="s">
        <v>49</v>
      </c>
      <c r="L12371" s="72" t="s">
        <v>203</v>
      </c>
      <c r="M12371" s="72"/>
    </row>
    <row r="12372" spans="2:13" x14ac:dyDescent="0.25">
      <c r="B12372" s="72" t="s">
        <v>12</v>
      </c>
      <c r="C12372" s="72" t="s">
        <v>13</v>
      </c>
      <c r="D12372" s="72" t="s">
        <v>14</v>
      </c>
      <c r="E12372" s="72" t="s">
        <v>187</v>
      </c>
      <c r="F12372" s="73">
        <v>2053897</v>
      </c>
      <c r="G12372" s="72" t="s">
        <v>16</v>
      </c>
      <c r="H12372" s="72" t="s">
        <v>17</v>
      </c>
      <c r="I12372" s="72" t="s">
        <v>18</v>
      </c>
      <c r="J12372" s="72" t="s">
        <v>19</v>
      </c>
      <c r="K12372" s="72" t="s">
        <v>25</v>
      </c>
      <c r="L12372" s="72" t="s">
        <v>174</v>
      </c>
      <c r="M12372" s="72" t="s">
        <v>112</v>
      </c>
    </row>
    <row r="12373" spans="2:13" x14ac:dyDescent="0.25">
      <c r="B12373" s="72" t="s">
        <v>12</v>
      </c>
      <c r="C12373" s="72" t="s">
        <v>13</v>
      </c>
      <c r="D12373" s="72" t="s">
        <v>14</v>
      </c>
      <c r="E12373" s="72" t="s">
        <v>83</v>
      </c>
      <c r="F12373" s="73">
        <v>114956</v>
      </c>
      <c r="G12373" s="72" t="s">
        <v>16</v>
      </c>
      <c r="H12373" s="72" t="s">
        <v>17</v>
      </c>
      <c r="I12373" s="72" t="s">
        <v>18</v>
      </c>
      <c r="J12373" s="72" t="s">
        <v>19</v>
      </c>
      <c r="K12373" s="72" t="s">
        <v>25</v>
      </c>
      <c r="L12373" s="72" t="s">
        <v>623</v>
      </c>
      <c r="M12373" s="72"/>
    </row>
    <row r="12374" spans="2:13" x14ac:dyDescent="0.25">
      <c r="B12374" s="72" t="s">
        <v>12</v>
      </c>
      <c r="C12374" s="72" t="s">
        <v>13</v>
      </c>
      <c r="D12374" s="72" t="s">
        <v>14</v>
      </c>
      <c r="E12374" s="72" t="s">
        <v>81</v>
      </c>
      <c r="F12374" s="73">
        <v>747472</v>
      </c>
      <c r="G12374" s="72" t="s">
        <v>16</v>
      </c>
      <c r="H12374" s="72" t="s">
        <v>24</v>
      </c>
      <c r="I12374" s="72" t="s">
        <v>18</v>
      </c>
      <c r="J12374" s="72" t="s">
        <v>19</v>
      </c>
      <c r="K12374" s="72" t="s">
        <v>37</v>
      </c>
      <c r="L12374" s="72" t="s">
        <v>507</v>
      </c>
      <c r="M12374" s="72" t="s">
        <v>35</v>
      </c>
    </row>
    <row r="12375" spans="2:13" x14ac:dyDescent="0.25">
      <c r="B12375" s="72" t="s">
        <v>12</v>
      </c>
      <c r="C12375" s="72" t="s">
        <v>13</v>
      </c>
      <c r="D12375" s="72" t="s">
        <v>14</v>
      </c>
      <c r="E12375" s="72" t="s">
        <v>51</v>
      </c>
      <c r="F12375" s="73">
        <v>75591</v>
      </c>
      <c r="G12375" s="72" t="s">
        <v>16</v>
      </c>
      <c r="H12375" s="72" t="s">
        <v>24</v>
      </c>
      <c r="I12375" s="72" t="s">
        <v>18</v>
      </c>
      <c r="J12375" s="72" t="s">
        <v>19</v>
      </c>
      <c r="K12375" s="72" t="s">
        <v>99</v>
      </c>
      <c r="L12375" s="72" t="s">
        <v>263</v>
      </c>
      <c r="M12375" s="72"/>
    </row>
    <row r="12376" spans="2:13" x14ac:dyDescent="0.25">
      <c r="B12376" s="72" t="s">
        <v>12</v>
      </c>
      <c r="C12376" s="72" t="s">
        <v>13</v>
      </c>
      <c r="D12376" s="72" t="s">
        <v>14</v>
      </c>
      <c r="E12376" s="72" t="s">
        <v>51</v>
      </c>
      <c r="F12376" s="73">
        <v>108</v>
      </c>
      <c r="G12376" s="72" t="s">
        <v>16</v>
      </c>
      <c r="H12376" s="72" t="s">
        <v>24</v>
      </c>
      <c r="I12376" s="72" t="s">
        <v>18</v>
      </c>
      <c r="J12376" s="72" t="s">
        <v>19</v>
      </c>
      <c r="K12376" s="72" t="s">
        <v>185</v>
      </c>
      <c r="L12376" s="72" t="s">
        <v>617</v>
      </c>
      <c r="M12376" s="72"/>
    </row>
    <row r="12377" spans="2:13" x14ac:dyDescent="0.25">
      <c r="B12377" s="72" t="s">
        <v>12</v>
      </c>
      <c r="C12377" s="72" t="s">
        <v>13</v>
      </c>
      <c r="D12377" s="72" t="s">
        <v>14</v>
      </c>
      <c r="E12377" s="72" t="s">
        <v>353</v>
      </c>
      <c r="F12377" s="73">
        <v>37359</v>
      </c>
      <c r="G12377" s="72" t="s">
        <v>16</v>
      </c>
      <c r="H12377" s="72" t="s">
        <v>24</v>
      </c>
      <c r="I12377" s="72" t="s">
        <v>18</v>
      </c>
      <c r="J12377" s="72" t="s">
        <v>19</v>
      </c>
      <c r="K12377" s="72" t="s">
        <v>43</v>
      </c>
      <c r="L12377" s="72" t="s">
        <v>447</v>
      </c>
      <c r="M12377" s="72" t="s">
        <v>67</v>
      </c>
    </row>
    <row r="12378" spans="2:13" x14ac:dyDescent="0.25">
      <c r="B12378" s="72" t="s">
        <v>12</v>
      </c>
      <c r="C12378" s="72" t="s">
        <v>13</v>
      </c>
      <c r="D12378" s="72" t="s">
        <v>14</v>
      </c>
      <c r="E12378" s="72" t="s">
        <v>81</v>
      </c>
      <c r="F12378" s="73">
        <v>403844</v>
      </c>
      <c r="G12378" s="72" t="s">
        <v>16</v>
      </c>
      <c r="H12378" s="72" t="s">
        <v>24</v>
      </c>
      <c r="I12378" s="72" t="s">
        <v>18</v>
      </c>
      <c r="J12378" s="72" t="s">
        <v>19</v>
      </c>
      <c r="K12378" s="72" t="s">
        <v>117</v>
      </c>
      <c r="L12378" s="72" t="s">
        <v>387</v>
      </c>
      <c r="M12378" s="72" t="s">
        <v>47</v>
      </c>
    </row>
    <row r="12379" spans="2:13" x14ac:dyDescent="0.25">
      <c r="B12379" s="72" t="s">
        <v>12</v>
      </c>
      <c r="C12379" s="72" t="s">
        <v>13</v>
      </c>
      <c r="D12379" s="72" t="s">
        <v>14</v>
      </c>
      <c r="E12379" s="72" t="s">
        <v>123</v>
      </c>
      <c r="F12379" s="73">
        <v>-142</v>
      </c>
      <c r="G12379" s="72" t="s">
        <v>16</v>
      </c>
      <c r="H12379" s="72" t="s">
        <v>24</v>
      </c>
      <c r="I12379" s="72" t="s">
        <v>18</v>
      </c>
      <c r="J12379" s="72" t="s">
        <v>19</v>
      </c>
      <c r="K12379" s="72" t="s">
        <v>96</v>
      </c>
      <c r="L12379" s="72" t="s">
        <v>415</v>
      </c>
      <c r="M12379" s="72"/>
    </row>
    <row r="12380" spans="2:13" x14ac:dyDescent="0.25">
      <c r="B12380" s="72" t="s">
        <v>12</v>
      </c>
      <c r="C12380" s="72" t="s">
        <v>13</v>
      </c>
      <c r="D12380" s="72" t="s">
        <v>14</v>
      </c>
      <c r="E12380" s="72" t="s">
        <v>36</v>
      </c>
      <c r="F12380" s="73">
        <v>10428</v>
      </c>
      <c r="G12380" s="72" t="s">
        <v>16</v>
      </c>
      <c r="H12380" s="72" t="s">
        <v>24</v>
      </c>
      <c r="I12380" s="72" t="s">
        <v>18</v>
      </c>
      <c r="J12380" s="72" t="s">
        <v>19</v>
      </c>
      <c r="K12380" s="72" t="s">
        <v>25</v>
      </c>
      <c r="L12380" s="72" t="s">
        <v>304</v>
      </c>
      <c r="M12380" s="72" t="s">
        <v>112</v>
      </c>
    </row>
    <row r="12381" spans="2:13" x14ac:dyDescent="0.25">
      <c r="B12381" s="72" t="s">
        <v>12</v>
      </c>
      <c r="C12381" s="72" t="s">
        <v>13</v>
      </c>
      <c r="D12381" s="72" t="s">
        <v>14</v>
      </c>
      <c r="E12381" s="72" t="s">
        <v>27</v>
      </c>
      <c r="F12381" s="73">
        <v>416482</v>
      </c>
      <c r="G12381" s="72" t="s">
        <v>16</v>
      </c>
      <c r="H12381" s="72" t="s">
        <v>17</v>
      </c>
      <c r="I12381" s="72" t="s">
        <v>18</v>
      </c>
      <c r="J12381" s="72" t="s">
        <v>19</v>
      </c>
      <c r="K12381" s="72" t="s">
        <v>25</v>
      </c>
      <c r="L12381" s="72" t="s">
        <v>110</v>
      </c>
      <c r="M12381" s="72" t="s">
        <v>29</v>
      </c>
    </row>
    <row r="12382" spans="2:13" x14ac:dyDescent="0.25">
      <c r="B12382" s="72" t="s">
        <v>12</v>
      </c>
      <c r="C12382" s="72" t="s">
        <v>13</v>
      </c>
      <c r="D12382" s="72" t="s">
        <v>14</v>
      </c>
      <c r="E12382" s="72" t="s">
        <v>83</v>
      </c>
      <c r="F12382" s="73">
        <v>9</v>
      </c>
      <c r="G12382" s="72" t="s">
        <v>16</v>
      </c>
      <c r="H12382" s="72" t="s">
        <v>24</v>
      </c>
      <c r="I12382" s="72" t="s">
        <v>18</v>
      </c>
      <c r="J12382" s="72" t="s">
        <v>19</v>
      </c>
      <c r="K12382" s="72" t="s">
        <v>25</v>
      </c>
      <c r="L12382" s="72" t="s">
        <v>430</v>
      </c>
      <c r="M12382" s="72"/>
    </row>
    <row r="12383" spans="2:13" x14ac:dyDescent="0.25">
      <c r="B12383" s="72" t="s">
        <v>12</v>
      </c>
      <c r="C12383" s="72" t="s">
        <v>13</v>
      </c>
      <c r="D12383" s="72" t="s">
        <v>14</v>
      </c>
      <c r="E12383" s="72" t="s">
        <v>41</v>
      </c>
      <c r="F12383" s="73">
        <v>-1702</v>
      </c>
      <c r="G12383" s="72" t="s">
        <v>16</v>
      </c>
      <c r="H12383" s="72" t="s">
        <v>17</v>
      </c>
      <c r="I12383" s="72" t="s">
        <v>18</v>
      </c>
      <c r="J12383" s="72" t="s">
        <v>19</v>
      </c>
      <c r="K12383" s="72" t="s">
        <v>25</v>
      </c>
      <c r="L12383" s="72" t="s">
        <v>110</v>
      </c>
      <c r="M12383" s="72"/>
    </row>
    <row r="12384" spans="2:13" x14ac:dyDescent="0.25">
      <c r="B12384" s="72" t="s">
        <v>12</v>
      </c>
      <c r="C12384" s="72" t="s">
        <v>13</v>
      </c>
      <c r="D12384" s="72" t="s">
        <v>14</v>
      </c>
      <c r="E12384" s="72" t="s">
        <v>41</v>
      </c>
      <c r="F12384" s="73">
        <v>-255</v>
      </c>
      <c r="G12384" s="72" t="s">
        <v>16</v>
      </c>
      <c r="H12384" s="72" t="s">
        <v>24</v>
      </c>
      <c r="I12384" s="72" t="s">
        <v>18</v>
      </c>
      <c r="J12384" s="72" t="s">
        <v>19</v>
      </c>
      <c r="K12384" s="72" t="s">
        <v>25</v>
      </c>
      <c r="L12384" s="72" t="s">
        <v>363</v>
      </c>
      <c r="M12384" s="72"/>
    </row>
    <row r="12385" spans="2:13" x14ac:dyDescent="0.25">
      <c r="B12385" s="72" t="s">
        <v>12</v>
      </c>
      <c r="C12385" s="72" t="s">
        <v>13</v>
      </c>
      <c r="D12385" s="72" t="s">
        <v>14</v>
      </c>
      <c r="E12385" s="72" t="s">
        <v>300</v>
      </c>
      <c r="F12385" s="73">
        <v>71691</v>
      </c>
      <c r="G12385" s="72" t="s">
        <v>16</v>
      </c>
      <c r="H12385" s="72" t="s">
        <v>17</v>
      </c>
      <c r="I12385" s="72" t="s">
        <v>18</v>
      </c>
      <c r="J12385" s="72" t="s">
        <v>19</v>
      </c>
      <c r="K12385" s="72" t="s">
        <v>37</v>
      </c>
      <c r="L12385" s="72" t="s">
        <v>182</v>
      </c>
      <c r="M12385" s="72" t="s">
        <v>35</v>
      </c>
    </row>
    <row r="12386" spans="2:13" x14ac:dyDescent="0.25">
      <c r="B12386" s="72" t="s">
        <v>12</v>
      </c>
      <c r="C12386" s="72" t="s">
        <v>13</v>
      </c>
      <c r="D12386" s="72" t="s">
        <v>14</v>
      </c>
      <c r="E12386" s="72" t="s">
        <v>39</v>
      </c>
      <c r="F12386" s="73">
        <v>-9637</v>
      </c>
      <c r="G12386" s="72" t="s">
        <v>16</v>
      </c>
      <c r="H12386" s="72" t="s">
        <v>24</v>
      </c>
      <c r="I12386" s="72" t="s">
        <v>18</v>
      </c>
      <c r="J12386" s="72" t="s">
        <v>19</v>
      </c>
      <c r="K12386" s="72" t="s">
        <v>37</v>
      </c>
      <c r="L12386" s="72" t="s">
        <v>324</v>
      </c>
      <c r="M12386" s="72"/>
    </row>
    <row r="12387" spans="2:13" x14ac:dyDescent="0.25">
      <c r="B12387" s="72" t="s">
        <v>12</v>
      </c>
      <c r="C12387" s="72" t="s">
        <v>13</v>
      </c>
      <c r="D12387" s="72" t="s">
        <v>14</v>
      </c>
      <c r="E12387" s="72" t="s">
        <v>228</v>
      </c>
      <c r="F12387" s="73">
        <v>285820</v>
      </c>
      <c r="G12387" s="72" t="s">
        <v>16</v>
      </c>
      <c r="H12387" s="72" t="s">
        <v>17</v>
      </c>
      <c r="I12387" s="72" t="s">
        <v>18</v>
      </c>
      <c r="J12387" s="72" t="s">
        <v>19</v>
      </c>
      <c r="K12387" s="72" t="s">
        <v>25</v>
      </c>
      <c r="L12387" s="72" t="s">
        <v>153</v>
      </c>
      <c r="M12387" s="72" t="s">
        <v>133</v>
      </c>
    </row>
    <row r="12388" spans="2:13" x14ac:dyDescent="0.25">
      <c r="B12388" s="72" t="s">
        <v>12</v>
      </c>
      <c r="C12388" s="72" t="s">
        <v>13</v>
      </c>
      <c r="D12388" s="72" t="s">
        <v>14</v>
      </c>
      <c r="E12388" s="72" t="s">
        <v>39</v>
      </c>
      <c r="F12388" s="73">
        <v>-4490</v>
      </c>
      <c r="G12388" s="72" t="s">
        <v>16</v>
      </c>
      <c r="H12388" s="72" t="s">
        <v>24</v>
      </c>
      <c r="I12388" s="72" t="s">
        <v>18</v>
      </c>
      <c r="J12388" s="72" t="s">
        <v>19</v>
      </c>
      <c r="K12388" s="72" t="s">
        <v>25</v>
      </c>
      <c r="L12388" s="72" t="s">
        <v>323</v>
      </c>
      <c r="M12388" s="72"/>
    </row>
    <row r="12389" spans="2:13" x14ac:dyDescent="0.25">
      <c r="B12389" s="72" t="s">
        <v>12</v>
      </c>
      <c r="C12389" s="72" t="s">
        <v>13</v>
      </c>
      <c r="D12389" s="72" t="s">
        <v>14</v>
      </c>
      <c r="E12389" s="72" t="s">
        <v>36</v>
      </c>
      <c r="F12389" s="73">
        <v>2878732</v>
      </c>
      <c r="G12389" s="72" t="s">
        <v>16</v>
      </c>
      <c r="H12389" s="72" t="s">
        <v>24</v>
      </c>
      <c r="I12389" s="72" t="s">
        <v>18</v>
      </c>
      <c r="J12389" s="72" t="s">
        <v>19</v>
      </c>
      <c r="K12389" s="72" t="s">
        <v>37</v>
      </c>
      <c r="L12389" s="72" t="s">
        <v>221</v>
      </c>
      <c r="M12389" s="72" t="s">
        <v>29</v>
      </c>
    </row>
    <row r="12390" spans="2:13" x14ac:dyDescent="0.25">
      <c r="B12390" s="72" t="s">
        <v>12</v>
      </c>
      <c r="C12390" s="72" t="s">
        <v>13</v>
      </c>
      <c r="D12390" s="72" t="s">
        <v>14</v>
      </c>
      <c r="E12390" s="72" t="s">
        <v>58</v>
      </c>
      <c r="F12390" s="73">
        <v>1794151</v>
      </c>
      <c r="G12390" s="72" t="s">
        <v>16</v>
      </c>
      <c r="H12390" s="72" t="s">
        <v>24</v>
      </c>
      <c r="I12390" s="72" t="s">
        <v>18</v>
      </c>
      <c r="J12390" s="72" t="s">
        <v>19</v>
      </c>
      <c r="K12390" s="72" t="s">
        <v>157</v>
      </c>
      <c r="L12390" s="72" t="s">
        <v>158</v>
      </c>
      <c r="M12390" s="72" t="s">
        <v>29</v>
      </c>
    </row>
    <row r="12391" spans="2:13" x14ac:dyDescent="0.25">
      <c r="B12391" s="72" t="s">
        <v>12</v>
      </c>
      <c r="C12391" s="72" t="s">
        <v>13</v>
      </c>
      <c r="D12391" s="72" t="s">
        <v>14</v>
      </c>
      <c r="E12391" s="72" t="s">
        <v>83</v>
      </c>
      <c r="F12391" s="73">
        <v>1006</v>
      </c>
      <c r="G12391" s="72" t="s">
        <v>16</v>
      </c>
      <c r="H12391" s="72" t="s">
        <v>17</v>
      </c>
      <c r="I12391" s="72" t="s">
        <v>48</v>
      </c>
      <c r="J12391" s="72" t="s">
        <v>19</v>
      </c>
      <c r="K12391" s="72" t="s">
        <v>20</v>
      </c>
      <c r="L12391" s="72" t="s">
        <v>649</v>
      </c>
      <c r="M12391" s="72"/>
    </row>
    <row r="12392" spans="2:13" x14ac:dyDescent="0.25">
      <c r="B12392" s="72" t="s">
        <v>12</v>
      </c>
      <c r="C12392" s="72" t="s">
        <v>13</v>
      </c>
      <c r="D12392" s="72" t="s">
        <v>14</v>
      </c>
      <c r="E12392" s="72" t="s">
        <v>83</v>
      </c>
      <c r="F12392" s="73">
        <v>895660</v>
      </c>
      <c r="G12392" s="72" t="s">
        <v>16</v>
      </c>
      <c r="H12392" s="72" t="s">
        <v>24</v>
      </c>
      <c r="I12392" s="72" t="s">
        <v>18</v>
      </c>
      <c r="J12392" s="72" t="s">
        <v>19</v>
      </c>
      <c r="K12392" s="72" t="s">
        <v>37</v>
      </c>
      <c r="L12392" s="72" t="s">
        <v>611</v>
      </c>
      <c r="M12392" s="72"/>
    </row>
    <row r="12393" spans="2:13" x14ac:dyDescent="0.25">
      <c r="B12393" s="72" t="s">
        <v>12</v>
      </c>
      <c r="C12393" s="72" t="s">
        <v>13</v>
      </c>
      <c r="D12393" s="72" t="s">
        <v>14</v>
      </c>
      <c r="E12393" s="72" t="s">
        <v>94</v>
      </c>
      <c r="F12393" s="73">
        <v>103354</v>
      </c>
      <c r="G12393" s="72" t="s">
        <v>16</v>
      </c>
      <c r="H12393" s="72" t="s">
        <v>24</v>
      </c>
      <c r="I12393" s="72" t="s">
        <v>18</v>
      </c>
      <c r="J12393" s="72" t="s">
        <v>19</v>
      </c>
      <c r="K12393" s="72" t="s">
        <v>37</v>
      </c>
      <c r="L12393" s="72" t="s">
        <v>285</v>
      </c>
      <c r="M12393" s="72"/>
    </row>
    <row r="12394" spans="2:13" x14ac:dyDescent="0.25">
      <c r="B12394" s="72" t="s">
        <v>12</v>
      </c>
      <c r="C12394" s="72" t="s">
        <v>13</v>
      </c>
      <c r="D12394" s="72" t="s">
        <v>14</v>
      </c>
      <c r="E12394" s="72" t="s">
        <v>41</v>
      </c>
      <c r="F12394" s="73">
        <v>-2</v>
      </c>
      <c r="G12394" s="72" t="s">
        <v>16</v>
      </c>
      <c r="H12394" s="72" t="s">
        <v>17</v>
      </c>
      <c r="I12394" s="72" t="s">
        <v>18</v>
      </c>
      <c r="J12394" s="72" t="s">
        <v>19</v>
      </c>
      <c r="K12394" s="72" t="s">
        <v>49</v>
      </c>
      <c r="L12394" s="72" t="s">
        <v>82</v>
      </c>
      <c r="M12394" s="72"/>
    </row>
    <row r="12395" spans="2:13" x14ac:dyDescent="0.25">
      <c r="B12395" s="72" t="s">
        <v>12</v>
      </c>
      <c r="C12395" s="72" t="s">
        <v>13</v>
      </c>
      <c r="D12395" s="72" t="s">
        <v>14</v>
      </c>
      <c r="E12395" s="72" t="s">
        <v>724</v>
      </c>
      <c r="F12395" s="73">
        <v>5030</v>
      </c>
      <c r="G12395" s="72" t="s">
        <v>16</v>
      </c>
      <c r="H12395" s="72" t="s">
        <v>24</v>
      </c>
      <c r="I12395" s="72" t="s">
        <v>18</v>
      </c>
      <c r="J12395" s="72" t="s">
        <v>19</v>
      </c>
      <c r="K12395" s="72" t="s">
        <v>43</v>
      </c>
      <c r="L12395" s="72" t="s">
        <v>336</v>
      </c>
      <c r="M12395" s="72" t="s">
        <v>184</v>
      </c>
    </row>
    <row r="12396" spans="2:13" x14ac:dyDescent="0.25">
      <c r="B12396" s="72" t="s">
        <v>12</v>
      </c>
      <c r="C12396" s="72" t="s">
        <v>13</v>
      </c>
      <c r="D12396" s="72" t="s">
        <v>14</v>
      </c>
      <c r="E12396" s="72" t="s">
        <v>41</v>
      </c>
      <c r="F12396" s="73">
        <v>-2093</v>
      </c>
      <c r="G12396" s="72" t="s">
        <v>16</v>
      </c>
      <c r="H12396" s="72" t="s">
        <v>24</v>
      </c>
      <c r="I12396" s="72" t="s">
        <v>18</v>
      </c>
      <c r="J12396" s="72" t="s">
        <v>19</v>
      </c>
      <c r="K12396" s="72" t="s">
        <v>49</v>
      </c>
      <c r="L12396" s="72" t="s">
        <v>208</v>
      </c>
      <c r="M12396" s="72"/>
    </row>
    <row r="12397" spans="2:13" x14ac:dyDescent="0.25">
      <c r="B12397" s="72" t="s">
        <v>12</v>
      </c>
      <c r="C12397" s="72" t="s">
        <v>13</v>
      </c>
      <c r="D12397" s="72" t="s">
        <v>14</v>
      </c>
      <c r="E12397" s="72" t="s">
        <v>36</v>
      </c>
      <c r="F12397" s="73">
        <v>3351</v>
      </c>
      <c r="G12397" s="72" t="s">
        <v>16</v>
      </c>
      <c r="H12397" s="72" t="s">
        <v>17</v>
      </c>
      <c r="I12397" s="72" t="s">
        <v>18</v>
      </c>
      <c r="J12397" s="72" t="s">
        <v>19</v>
      </c>
      <c r="K12397" s="72" t="s">
        <v>25</v>
      </c>
      <c r="L12397" s="72" t="s">
        <v>692</v>
      </c>
      <c r="M12397" s="72" t="s">
        <v>112</v>
      </c>
    </row>
    <row r="12398" spans="2:13" x14ac:dyDescent="0.25">
      <c r="B12398" s="72" t="s">
        <v>12</v>
      </c>
      <c r="C12398" s="72" t="s">
        <v>13</v>
      </c>
      <c r="D12398" s="72" t="s">
        <v>14</v>
      </c>
      <c r="E12398" s="72" t="s">
        <v>41</v>
      </c>
      <c r="F12398" s="73">
        <v>-89</v>
      </c>
      <c r="G12398" s="72" t="s">
        <v>16</v>
      </c>
      <c r="H12398" s="72" t="s">
        <v>24</v>
      </c>
      <c r="I12398" s="72" t="s">
        <v>18</v>
      </c>
      <c r="J12398" s="72" t="s">
        <v>19</v>
      </c>
      <c r="K12398" s="72" t="s">
        <v>25</v>
      </c>
      <c r="L12398" s="72" t="s">
        <v>563</v>
      </c>
      <c r="M12398" s="72"/>
    </row>
    <row r="12399" spans="2:13" x14ac:dyDescent="0.25">
      <c r="B12399" s="72" t="s">
        <v>12</v>
      </c>
      <c r="C12399" s="72" t="s">
        <v>13</v>
      </c>
      <c r="D12399" s="72" t="s">
        <v>14</v>
      </c>
      <c r="E12399" s="72" t="s">
        <v>68</v>
      </c>
      <c r="F12399" s="73">
        <v>-225</v>
      </c>
      <c r="G12399" s="72" t="s">
        <v>16</v>
      </c>
      <c r="H12399" s="72" t="s">
        <v>24</v>
      </c>
      <c r="I12399" s="72" t="s">
        <v>18</v>
      </c>
      <c r="J12399" s="72" t="s">
        <v>19</v>
      </c>
      <c r="K12399" s="72" t="s">
        <v>130</v>
      </c>
      <c r="L12399" s="72" t="s">
        <v>606</v>
      </c>
      <c r="M12399" s="72"/>
    </row>
    <row r="12400" spans="2:13" x14ac:dyDescent="0.25">
      <c r="B12400" s="72" t="s">
        <v>12</v>
      </c>
      <c r="C12400" s="72" t="s">
        <v>13</v>
      </c>
      <c r="D12400" s="72" t="s">
        <v>14</v>
      </c>
      <c r="E12400" s="72" t="s">
        <v>79</v>
      </c>
      <c r="F12400" s="73">
        <v>-21796</v>
      </c>
      <c r="G12400" s="72" t="s">
        <v>16</v>
      </c>
      <c r="H12400" s="72" t="s">
        <v>17</v>
      </c>
      <c r="I12400" s="72" t="s">
        <v>18</v>
      </c>
      <c r="J12400" s="72" t="s">
        <v>19</v>
      </c>
      <c r="K12400" s="72" t="s">
        <v>25</v>
      </c>
      <c r="L12400" s="72" t="s">
        <v>281</v>
      </c>
      <c r="M12400" s="72"/>
    </row>
    <row r="12401" spans="2:13" x14ac:dyDescent="0.25">
      <c r="B12401" s="72" t="s">
        <v>12</v>
      </c>
      <c r="C12401" s="72" t="s">
        <v>13</v>
      </c>
      <c r="D12401" s="72" t="s">
        <v>14</v>
      </c>
      <c r="E12401" s="72" t="s">
        <v>45</v>
      </c>
      <c r="F12401" s="73">
        <v>503269</v>
      </c>
      <c r="G12401" s="72" t="s">
        <v>16</v>
      </c>
      <c r="H12401" s="72" t="s">
        <v>24</v>
      </c>
      <c r="I12401" s="72" t="s">
        <v>18</v>
      </c>
      <c r="J12401" s="72" t="s">
        <v>19</v>
      </c>
      <c r="K12401" s="72" t="s">
        <v>96</v>
      </c>
      <c r="L12401" s="72" t="s">
        <v>141</v>
      </c>
      <c r="M12401" s="72" t="s">
        <v>112</v>
      </c>
    </row>
    <row r="12402" spans="2:13" x14ac:dyDescent="0.25">
      <c r="B12402" s="72" t="s">
        <v>12</v>
      </c>
      <c r="C12402" s="72" t="s">
        <v>13</v>
      </c>
      <c r="D12402" s="72" t="s">
        <v>14</v>
      </c>
      <c r="E12402" s="72" t="s">
        <v>27</v>
      </c>
      <c r="F12402" s="73">
        <v>56694</v>
      </c>
      <c r="G12402" s="72" t="s">
        <v>16</v>
      </c>
      <c r="H12402" s="72" t="s">
        <v>17</v>
      </c>
      <c r="I12402" s="72" t="s">
        <v>18</v>
      </c>
      <c r="J12402" s="72" t="s">
        <v>19</v>
      </c>
      <c r="K12402" s="72" t="s">
        <v>25</v>
      </c>
      <c r="L12402" s="72" t="s">
        <v>325</v>
      </c>
      <c r="M12402" s="72" t="s">
        <v>29</v>
      </c>
    </row>
    <row r="12403" spans="2:13" x14ac:dyDescent="0.25">
      <c r="B12403" s="72" t="s">
        <v>12</v>
      </c>
      <c r="C12403" s="72" t="s">
        <v>13</v>
      </c>
      <c r="D12403" s="72" t="s">
        <v>14</v>
      </c>
      <c r="E12403" s="72" t="s">
        <v>228</v>
      </c>
      <c r="F12403" s="73">
        <v>91919</v>
      </c>
      <c r="G12403" s="72" t="s">
        <v>16</v>
      </c>
      <c r="H12403" s="72" t="s">
        <v>24</v>
      </c>
      <c r="I12403" s="72" t="s">
        <v>18</v>
      </c>
      <c r="J12403" s="72" t="s">
        <v>19</v>
      </c>
      <c r="K12403" s="72" t="s">
        <v>96</v>
      </c>
      <c r="L12403" s="72" t="s">
        <v>97</v>
      </c>
      <c r="M12403" s="72" t="s">
        <v>133</v>
      </c>
    </row>
    <row r="12404" spans="2:13" x14ac:dyDescent="0.25">
      <c r="B12404" s="72" t="s">
        <v>12</v>
      </c>
      <c r="C12404" s="72" t="s">
        <v>13</v>
      </c>
      <c r="D12404" s="72" t="s">
        <v>14</v>
      </c>
      <c r="E12404" s="72" t="s">
        <v>74</v>
      </c>
      <c r="F12404" s="73">
        <v>260090</v>
      </c>
      <c r="G12404" s="72" t="s">
        <v>16</v>
      </c>
      <c r="H12404" s="72" t="s">
        <v>24</v>
      </c>
      <c r="I12404" s="72" t="s">
        <v>18</v>
      </c>
      <c r="J12404" s="72" t="s">
        <v>19</v>
      </c>
      <c r="K12404" s="72" t="s">
        <v>37</v>
      </c>
      <c r="L12404" s="72" t="s">
        <v>221</v>
      </c>
      <c r="M12404" s="72" t="s">
        <v>302</v>
      </c>
    </row>
    <row r="12405" spans="2:13" x14ac:dyDescent="0.25">
      <c r="B12405" s="72" t="s">
        <v>12</v>
      </c>
      <c r="C12405" s="72" t="s">
        <v>13</v>
      </c>
      <c r="D12405" s="72" t="s">
        <v>14</v>
      </c>
      <c r="E12405" s="72" t="s">
        <v>74</v>
      </c>
      <c r="F12405" s="73">
        <v>9927</v>
      </c>
      <c r="G12405" s="72" t="s">
        <v>16</v>
      </c>
      <c r="H12405" s="72" t="s">
        <v>17</v>
      </c>
      <c r="I12405" s="72" t="s">
        <v>18</v>
      </c>
      <c r="J12405" s="72" t="s">
        <v>19</v>
      </c>
      <c r="K12405" s="72" t="s">
        <v>25</v>
      </c>
      <c r="L12405" s="72" t="s">
        <v>513</v>
      </c>
      <c r="M12405" s="72" t="s">
        <v>57</v>
      </c>
    </row>
    <row r="12406" spans="2:13" x14ac:dyDescent="0.25">
      <c r="B12406" s="72" t="s">
        <v>12</v>
      </c>
      <c r="C12406" s="72" t="s">
        <v>13</v>
      </c>
      <c r="D12406" s="72" t="s">
        <v>14</v>
      </c>
      <c r="E12406" s="72" t="s">
        <v>74</v>
      </c>
      <c r="F12406" s="73">
        <v>13225</v>
      </c>
      <c r="G12406" s="72" t="s">
        <v>16</v>
      </c>
      <c r="H12406" s="72" t="s">
        <v>24</v>
      </c>
      <c r="I12406" s="72" t="s">
        <v>18</v>
      </c>
      <c r="J12406" s="72" t="s">
        <v>19</v>
      </c>
      <c r="K12406" s="72" t="s">
        <v>25</v>
      </c>
      <c r="L12406" s="72" t="s">
        <v>77</v>
      </c>
      <c r="M12406" s="72" t="s">
        <v>302</v>
      </c>
    </row>
    <row r="12407" spans="2:13" x14ac:dyDescent="0.25">
      <c r="B12407" s="72" t="s">
        <v>12</v>
      </c>
      <c r="C12407" s="72" t="s">
        <v>13</v>
      </c>
      <c r="D12407" s="72" t="s">
        <v>14</v>
      </c>
      <c r="E12407" s="72" t="s">
        <v>33</v>
      </c>
      <c r="F12407" s="73">
        <v>45448</v>
      </c>
      <c r="G12407" s="72" t="s">
        <v>16</v>
      </c>
      <c r="H12407" s="72" t="s">
        <v>24</v>
      </c>
      <c r="I12407" s="72" t="s">
        <v>18</v>
      </c>
      <c r="J12407" s="72" t="s">
        <v>19</v>
      </c>
      <c r="K12407" s="72" t="s">
        <v>75</v>
      </c>
      <c r="L12407" s="72" t="s">
        <v>76</v>
      </c>
      <c r="M12407" s="72" t="s">
        <v>112</v>
      </c>
    </row>
    <row r="12408" spans="2:13" x14ac:dyDescent="0.25">
      <c r="B12408" s="72" t="s">
        <v>12</v>
      </c>
      <c r="C12408" s="72" t="s">
        <v>13</v>
      </c>
      <c r="D12408" s="72" t="s">
        <v>14</v>
      </c>
      <c r="E12408" s="72" t="s">
        <v>33</v>
      </c>
      <c r="F12408" s="73">
        <v>7735</v>
      </c>
      <c r="G12408" s="72" t="s">
        <v>16</v>
      </c>
      <c r="H12408" s="72" t="s">
        <v>17</v>
      </c>
      <c r="I12408" s="72" t="s">
        <v>18</v>
      </c>
      <c r="J12408" s="72" t="s">
        <v>19</v>
      </c>
      <c r="K12408" s="72" t="s">
        <v>25</v>
      </c>
      <c r="L12408" s="72" t="s">
        <v>459</v>
      </c>
      <c r="M12408" s="72" t="s">
        <v>57</v>
      </c>
    </row>
    <row r="12409" spans="2:13" x14ac:dyDescent="0.25">
      <c r="B12409" s="72" t="s">
        <v>12</v>
      </c>
      <c r="C12409" s="72" t="s">
        <v>13</v>
      </c>
      <c r="D12409" s="72" t="s">
        <v>14</v>
      </c>
      <c r="E12409" s="72" t="s">
        <v>83</v>
      </c>
      <c r="F12409" s="73">
        <v>11822</v>
      </c>
      <c r="G12409" s="72" t="s">
        <v>16</v>
      </c>
      <c r="H12409" s="72" t="s">
        <v>24</v>
      </c>
      <c r="I12409" s="72" t="s">
        <v>18</v>
      </c>
      <c r="J12409" s="72" t="s">
        <v>19</v>
      </c>
      <c r="K12409" s="72" t="s">
        <v>117</v>
      </c>
      <c r="L12409" s="72" t="s">
        <v>468</v>
      </c>
      <c r="M12409" s="72"/>
    </row>
    <row r="12410" spans="2:13" x14ac:dyDescent="0.25">
      <c r="B12410" s="72" t="s">
        <v>12</v>
      </c>
      <c r="C12410" s="72" t="s">
        <v>13</v>
      </c>
      <c r="D12410" s="72" t="s">
        <v>14</v>
      </c>
      <c r="E12410" s="72" t="s">
        <v>51</v>
      </c>
      <c r="F12410" s="73">
        <v>205158</v>
      </c>
      <c r="G12410" s="72" t="s">
        <v>16</v>
      </c>
      <c r="H12410" s="72" t="s">
        <v>24</v>
      </c>
      <c r="I12410" s="72" t="s">
        <v>18</v>
      </c>
      <c r="J12410" s="72" t="s">
        <v>19</v>
      </c>
      <c r="K12410" s="72" t="s">
        <v>25</v>
      </c>
      <c r="L12410" s="72" t="s">
        <v>268</v>
      </c>
      <c r="M12410" s="72"/>
    </row>
    <row r="12411" spans="2:13" x14ac:dyDescent="0.25">
      <c r="B12411" s="72" t="s">
        <v>12</v>
      </c>
      <c r="C12411" s="72" t="s">
        <v>13</v>
      </c>
      <c r="D12411" s="72" t="s">
        <v>14</v>
      </c>
      <c r="E12411" s="72" t="s">
        <v>55</v>
      </c>
      <c r="F12411" s="73">
        <v>565144</v>
      </c>
      <c r="G12411" s="72" t="s">
        <v>16</v>
      </c>
      <c r="H12411" s="72" t="s">
        <v>24</v>
      </c>
      <c r="I12411" s="72" t="s">
        <v>18</v>
      </c>
      <c r="J12411" s="72" t="s">
        <v>19</v>
      </c>
      <c r="K12411" s="72" t="s">
        <v>25</v>
      </c>
      <c r="L12411" s="72" t="s">
        <v>703</v>
      </c>
      <c r="M12411" s="72" t="s">
        <v>57</v>
      </c>
    </row>
    <row r="12412" spans="2:13" x14ac:dyDescent="0.25">
      <c r="B12412" s="72" t="s">
        <v>12</v>
      </c>
      <c r="C12412" s="72" t="s">
        <v>13</v>
      </c>
      <c r="D12412" s="72" t="s">
        <v>14</v>
      </c>
      <c r="E12412" s="72" t="s">
        <v>79</v>
      </c>
      <c r="F12412" s="73">
        <v>-4975</v>
      </c>
      <c r="G12412" s="72" t="s">
        <v>16</v>
      </c>
      <c r="H12412" s="72" t="s">
        <v>24</v>
      </c>
      <c r="I12412" s="72" t="s">
        <v>18</v>
      </c>
      <c r="J12412" s="72" t="s">
        <v>19</v>
      </c>
      <c r="K12412" s="72" t="s">
        <v>31</v>
      </c>
      <c r="L12412" s="72" t="s">
        <v>346</v>
      </c>
      <c r="M12412" s="72"/>
    </row>
    <row r="12413" spans="2:13" x14ac:dyDescent="0.25">
      <c r="B12413" s="72" t="s">
        <v>12</v>
      </c>
      <c r="C12413" s="72" t="s">
        <v>13</v>
      </c>
      <c r="D12413" s="72" t="s">
        <v>14</v>
      </c>
      <c r="E12413" s="72" t="s">
        <v>187</v>
      </c>
      <c r="F12413" s="73">
        <v>9951152</v>
      </c>
      <c r="G12413" s="72" t="s">
        <v>16</v>
      </c>
      <c r="H12413" s="72" t="s">
        <v>24</v>
      </c>
      <c r="I12413" s="72" t="s">
        <v>18</v>
      </c>
      <c r="J12413" s="72" t="s">
        <v>19</v>
      </c>
      <c r="K12413" s="72" t="s">
        <v>37</v>
      </c>
      <c r="L12413" s="72" t="s">
        <v>518</v>
      </c>
      <c r="M12413" s="72" t="s">
        <v>112</v>
      </c>
    </row>
    <row r="12414" spans="2:13" x14ac:dyDescent="0.25">
      <c r="B12414" s="72" t="s">
        <v>12</v>
      </c>
      <c r="C12414" s="72" t="s">
        <v>13</v>
      </c>
      <c r="D12414" s="72" t="s">
        <v>14</v>
      </c>
      <c r="E12414" s="72" t="s">
        <v>81</v>
      </c>
      <c r="F12414" s="73">
        <v>29522</v>
      </c>
      <c r="G12414" s="72" t="s">
        <v>16</v>
      </c>
      <c r="H12414" s="72" t="s">
        <v>17</v>
      </c>
      <c r="I12414" s="72" t="s">
        <v>18</v>
      </c>
      <c r="J12414" s="72" t="s">
        <v>19</v>
      </c>
      <c r="K12414" s="72" t="s">
        <v>25</v>
      </c>
      <c r="L12414" s="72" t="s">
        <v>88</v>
      </c>
      <c r="M12414" s="72" t="s">
        <v>29</v>
      </c>
    </row>
    <row r="12415" spans="2:13" x14ac:dyDescent="0.25">
      <c r="B12415" s="72" t="s">
        <v>12</v>
      </c>
      <c r="C12415" s="72" t="s">
        <v>13</v>
      </c>
      <c r="D12415" s="72" t="s">
        <v>14</v>
      </c>
      <c r="E12415" s="72" t="s">
        <v>83</v>
      </c>
      <c r="F12415" s="73">
        <v>17259</v>
      </c>
      <c r="G12415" s="72" t="s">
        <v>16</v>
      </c>
      <c r="H12415" s="72" t="s">
        <v>17</v>
      </c>
      <c r="I12415" s="72" t="s">
        <v>18</v>
      </c>
      <c r="J12415" s="72" t="s">
        <v>19</v>
      </c>
      <c r="K12415" s="72" t="s">
        <v>25</v>
      </c>
      <c r="L12415" s="72" t="s">
        <v>430</v>
      </c>
      <c r="M12415" s="72"/>
    </row>
    <row r="12416" spans="2:13" x14ac:dyDescent="0.25">
      <c r="B12416" s="72" t="s">
        <v>12</v>
      </c>
      <c r="C12416" s="72" t="s">
        <v>13</v>
      </c>
      <c r="D12416" s="72" t="s">
        <v>14</v>
      </c>
      <c r="E12416" s="72" t="s">
        <v>65</v>
      </c>
      <c r="F12416" s="73">
        <v>1347528</v>
      </c>
      <c r="G12416" s="72" t="s">
        <v>16</v>
      </c>
      <c r="H12416" s="72" t="s">
        <v>24</v>
      </c>
      <c r="I12416" s="72" t="s">
        <v>18</v>
      </c>
      <c r="J12416" s="72" t="s">
        <v>19</v>
      </c>
      <c r="K12416" s="72" t="s">
        <v>43</v>
      </c>
      <c r="L12416" s="72" t="s">
        <v>319</v>
      </c>
      <c r="M12416" s="72" t="s">
        <v>184</v>
      </c>
    </row>
    <row r="12417" spans="2:13" x14ac:dyDescent="0.25">
      <c r="B12417" s="72" t="s">
        <v>12</v>
      </c>
      <c r="C12417" s="72" t="s">
        <v>13</v>
      </c>
      <c r="D12417" s="72" t="s">
        <v>14</v>
      </c>
      <c r="E12417" s="72" t="s">
        <v>41</v>
      </c>
      <c r="F12417" s="73">
        <v>-444</v>
      </c>
      <c r="G12417" s="72" t="s">
        <v>16</v>
      </c>
      <c r="H12417" s="72" t="s">
        <v>24</v>
      </c>
      <c r="I12417" s="72" t="s">
        <v>18</v>
      </c>
      <c r="J12417" s="72" t="s">
        <v>19</v>
      </c>
      <c r="K12417" s="72" t="s">
        <v>75</v>
      </c>
      <c r="L12417" s="72" t="s">
        <v>503</v>
      </c>
      <c r="M12417" s="72"/>
    </row>
    <row r="12418" spans="2:13" x14ac:dyDescent="0.25">
      <c r="B12418" s="72" t="s">
        <v>12</v>
      </c>
      <c r="C12418" s="72" t="s">
        <v>13</v>
      </c>
      <c r="D12418" s="72" t="s">
        <v>14</v>
      </c>
      <c r="E12418" s="72" t="s">
        <v>33</v>
      </c>
      <c r="F12418" s="73">
        <v>282574</v>
      </c>
      <c r="G12418" s="72" t="s">
        <v>16</v>
      </c>
      <c r="H12418" s="72" t="s">
        <v>17</v>
      </c>
      <c r="I12418" s="72" t="s">
        <v>18</v>
      </c>
      <c r="J12418" s="72" t="s">
        <v>19</v>
      </c>
      <c r="K12418" s="72" t="s">
        <v>25</v>
      </c>
      <c r="L12418" s="72" t="s">
        <v>537</v>
      </c>
      <c r="M12418" s="72" t="s">
        <v>57</v>
      </c>
    </row>
    <row r="12419" spans="2:13" x14ac:dyDescent="0.25">
      <c r="B12419" s="72" t="s">
        <v>12</v>
      </c>
      <c r="C12419" s="72" t="s">
        <v>13</v>
      </c>
      <c r="D12419" s="72" t="s">
        <v>14</v>
      </c>
      <c r="E12419" s="72" t="s">
        <v>55</v>
      </c>
      <c r="F12419" s="73">
        <v>11455</v>
      </c>
      <c r="G12419" s="72" t="s">
        <v>16</v>
      </c>
      <c r="H12419" s="72" t="s">
        <v>17</v>
      </c>
      <c r="I12419" s="72" t="s">
        <v>18</v>
      </c>
      <c r="J12419" s="72" t="s">
        <v>19</v>
      </c>
      <c r="K12419" s="72" t="s">
        <v>37</v>
      </c>
      <c r="L12419" s="72" t="s">
        <v>511</v>
      </c>
      <c r="M12419" s="72" t="s">
        <v>47</v>
      </c>
    </row>
    <row r="12420" spans="2:13" x14ac:dyDescent="0.25">
      <c r="B12420" s="72" t="s">
        <v>12</v>
      </c>
      <c r="C12420" s="72" t="s">
        <v>13</v>
      </c>
      <c r="D12420" s="72" t="s">
        <v>14</v>
      </c>
      <c r="E12420" s="72" t="s">
        <v>134</v>
      </c>
      <c r="F12420" s="73">
        <v>6</v>
      </c>
      <c r="G12420" s="72" t="s">
        <v>16</v>
      </c>
      <c r="H12420" s="72" t="s">
        <v>24</v>
      </c>
      <c r="I12420" s="72" t="s">
        <v>18</v>
      </c>
      <c r="J12420" s="72" t="s">
        <v>19</v>
      </c>
      <c r="K12420" s="72" t="s">
        <v>37</v>
      </c>
      <c r="L12420" s="72" t="s">
        <v>86</v>
      </c>
      <c r="M12420" s="72"/>
    </row>
    <row r="12421" spans="2:13" x14ac:dyDescent="0.25">
      <c r="B12421" s="72" t="s">
        <v>12</v>
      </c>
      <c r="C12421" s="72" t="s">
        <v>13</v>
      </c>
      <c r="D12421" s="72" t="s">
        <v>14</v>
      </c>
      <c r="E12421" s="72" t="s">
        <v>144</v>
      </c>
      <c r="F12421" s="73">
        <v>1658807</v>
      </c>
      <c r="G12421" s="72" t="s">
        <v>16</v>
      </c>
      <c r="H12421" s="72" t="s">
        <v>24</v>
      </c>
      <c r="I12421" s="72" t="s">
        <v>18</v>
      </c>
      <c r="J12421" s="72" t="s">
        <v>19</v>
      </c>
      <c r="K12421" s="72" t="s">
        <v>37</v>
      </c>
      <c r="L12421" s="72" t="s">
        <v>193</v>
      </c>
      <c r="M12421" s="72" t="s">
        <v>22</v>
      </c>
    </row>
    <row r="12422" spans="2:13" x14ac:dyDescent="0.25">
      <c r="B12422" s="72" t="s">
        <v>12</v>
      </c>
      <c r="C12422" s="72" t="s">
        <v>13</v>
      </c>
      <c r="D12422" s="72" t="s">
        <v>14</v>
      </c>
      <c r="E12422" s="72" t="s">
        <v>30</v>
      </c>
      <c r="F12422" s="73">
        <v>-70648</v>
      </c>
      <c r="G12422" s="72" t="s">
        <v>16</v>
      </c>
      <c r="H12422" s="72" t="s">
        <v>24</v>
      </c>
      <c r="I12422" s="72" t="s">
        <v>18</v>
      </c>
      <c r="J12422" s="72" t="s">
        <v>19</v>
      </c>
      <c r="K12422" s="72" t="s">
        <v>99</v>
      </c>
      <c r="L12422" s="72" t="s">
        <v>251</v>
      </c>
      <c r="M12422" s="72"/>
    </row>
    <row r="12423" spans="2:13" x14ac:dyDescent="0.25">
      <c r="B12423" s="72" t="s">
        <v>12</v>
      </c>
      <c r="C12423" s="72" t="s">
        <v>13</v>
      </c>
      <c r="D12423" s="72" t="s">
        <v>14</v>
      </c>
      <c r="E12423" s="72" t="s">
        <v>27</v>
      </c>
      <c r="F12423" s="73">
        <v>41489</v>
      </c>
      <c r="G12423" s="72" t="s">
        <v>16</v>
      </c>
      <c r="H12423" s="72" t="s">
        <v>24</v>
      </c>
      <c r="I12423" s="72" t="s">
        <v>18</v>
      </c>
      <c r="J12423" s="72" t="s">
        <v>19</v>
      </c>
      <c r="K12423" s="72" t="s">
        <v>25</v>
      </c>
      <c r="L12423" s="72" t="s">
        <v>198</v>
      </c>
      <c r="M12423" s="72" t="s">
        <v>302</v>
      </c>
    </row>
    <row r="12424" spans="2:13" x14ac:dyDescent="0.25">
      <c r="B12424" s="72" t="s">
        <v>12</v>
      </c>
      <c r="C12424" s="72" t="s">
        <v>13</v>
      </c>
      <c r="D12424" s="72" t="s">
        <v>14</v>
      </c>
      <c r="E12424" s="72" t="s">
        <v>41</v>
      </c>
      <c r="F12424" s="73">
        <v>-2960</v>
      </c>
      <c r="G12424" s="72" t="s">
        <v>16</v>
      </c>
      <c r="H12424" s="72" t="s">
        <v>17</v>
      </c>
      <c r="I12424" s="72" t="s">
        <v>18</v>
      </c>
      <c r="J12424" s="72" t="s">
        <v>19</v>
      </c>
      <c r="K12424" s="72" t="s">
        <v>20</v>
      </c>
      <c r="L12424" s="72" t="s">
        <v>541</v>
      </c>
      <c r="M12424" s="72"/>
    </row>
    <row r="12425" spans="2:13" x14ac:dyDescent="0.25">
      <c r="B12425" s="72" t="s">
        <v>12</v>
      </c>
      <c r="C12425" s="72" t="s">
        <v>13</v>
      </c>
      <c r="D12425" s="72" t="s">
        <v>14</v>
      </c>
      <c r="E12425" s="72" t="s">
        <v>27</v>
      </c>
      <c r="F12425" s="73">
        <v>25624</v>
      </c>
      <c r="G12425" s="72" t="s">
        <v>16</v>
      </c>
      <c r="H12425" s="72" t="s">
        <v>24</v>
      </c>
      <c r="I12425" s="72" t="s">
        <v>48</v>
      </c>
      <c r="J12425" s="72" t="s">
        <v>19</v>
      </c>
      <c r="K12425" s="72" t="s">
        <v>49</v>
      </c>
      <c r="L12425" s="72" t="s">
        <v>82</v>
      </c>
      <c r="M12425" s="72" t="s">
        <v>57</v>
      </c>
    </row>
    <row r="12426" spans="2:13" x14ac:dyDescent="0.25">
      <c r="B12426" s="72" t="s">
        <v>12</v>
      </c>
      <c r="C12426" s="72" t="s">
        <v>13</v>
      </c>
      <c r="D12426" s="72" t="s">
        <v>14</v>
      </c>
      <c r="E12426" s="72" t="s">
        <v>74</v>
      </c>
      <c r="F12426" s="73">
        <v>56066</v>
      </c>
      <c r="G12426" s="72" t="s">
        <v>16</v>
      </c>
      <c r="H12426" s="72" t="s">
        <v>24</v>
      </c>
      <c r="I12426" s="72" t="s">
        <v>18</v>
      </c>
      <c r="J12426" s="72" t="s">
        <v>19</v>
      </c>
      <c r="K12426" s="72" t="s">
        <v>49</v>
      </c>
      <c r="L12426" s="72" t="s">
        <v>209</v>
      </c>
      <c r="M12426" s="72" t="s">
        <v>29</v>
      </c>
    </row>
    <row r="12427" spans="2:13" x14ac:dyDescent="0.25">
      <c r="B12427" s="72" t="s">
        <v>12</v>
      </c>
      <c r="C12427" s="72" t="s">
        <v>13</v>
      </c>
      <c r="D12427" s="72" t="s">
        <v>14</v>
      </c>
      <c r="E12427" s="72" t="s">
        <v>55</v>
      </c>
      <c r="F12427" s="73">
        <v>21287393</v>
      </c>
      <c r="G12427" s="72" t="s">
        <v>16</v>
      </c>
      <c r="H12427" s="72" t="s">
        <v>17</v>
      </c>
      <c r="I12427" s="72" t="s">
        <v>18</v>
      </c>
      <c r="J12427" s="72" t="s">
        <v>19</v>
      </c>
      <c r="K12427" s="72" t="s">
        <v>25</v>
      </c>
      <c r="L12427" s="72" t="s">
        <v>77</v>
      </c>
      <c r="M12427" s="72" t="s">
        <v>57</v>
      </c>
    </row>
    <row r="12428" spans="2:13" x14ac:dyDescent="0.25">
      <c r="B12428" s="72" t="s">
        <v>12</v>
      </c>
      <c r="C12428" s="72" t="s">
        <v>13</v>
      </c>
      <c r="D12428" s="72" t="s">
        <v>14</v>
      </c>
      <c r="E12428" s="72" t="s">
        <v>41</v>
      </c>
      <c r="F12428" s="73">
        <v>-20</v>
      </c>
      <c r="G12428" s="72" t="s">
        <v>16</v>
      </c>
      <c r="H12428" s="72" t="s">
        <v>24</v>
      </c>
      <c r="I12428" s="72" t="s">
        <v>18</v>
      </c>
      <c r="J12428" s="72" t="s">
        <v>19</v>
      </c>
      <c r="K12428" s="72" t="s">
        <v>25</v>
      </c>
      <c r="L12428" s="72" t="s">
        <v>164</v>
      </c>
      <c r="M12428" s="72"/>
    </row>
    <row r="12429" spans="2:13" x14ac:dyDescent="0.25">
      <c r="B12429" s="72" t="s">
        <v>12</v>
      </c>
      <c r="C12429" s="72" t="s">
        <v>13</v>
      </c>
      <c r="D12429" s="72" t="s">
        <v>14</v>
      </c>
      <c r="E12429" s="72" t="s">
        <v>83</v>
      </c>
      <c r="F12429" s="73">
        <v>1735</v>
      </c>
      <c r="G12429" s="72" t="s">
        <v>16</v>
      </c>
      <c r="H12429" s="72" t="s">
        <v>17</v>
      </c>
      <c r="I12429" s="72" t="s">
        <v>18</v>
      </c>
      <c r="J12429" s="72" t="s">
        <v>19</v>
      </c>
      <c r="K12429" s="72" t="s">
        <v>205</v>
      </c>
      <c r="L12429" s="72" t="s">
        <v>206</v>
      </c>
      <c r="M12429" s="72"/>
    </row>
    <row r="12430" spans="2:13" x14ac:dyDescent="0.25">
      <c r="B12430" s="72" t="s">
        <v>12</v>
      </c>
      <c r="C12430" s="72" t="s">
        <v>13</v>
      </c>
      <c r="D12430" s="72" t="s">
        <v>14</v>
      </c>
      <c r="E12430" s="72" t="s">
        <v>30</v>
      </c>
      <c r="F12430" s="73">
        <v>-14515</v>
      </c>
      <c r="G12430" s="72" t="s">
        <v>16</v>
      </c>
      <c r="H12430" s="72" t="s">
        <v>24</v>
      </c>
      <c r="I12430" s="72" t="s">
        <v>18</v>
      </c>
      <c r="J12430" s="72" t="s">
        <v>19</v>
      </c>
      <c r="K12430" s="72" t="s">
        <v>157</v>
      </c>
      <c r="L12430" s="72" t="s">
        <v>414</v>
      </c>
      <c r="M12430" s="72"/>
    </row>
    <row r="12431" spans="2:13" x14ac:dyDescent="0.25">
      <c r="B12431" s="72" t="s">
        <v>12</v>
      </c>
      <c r="C12431" s="72" t="s">
        <v>13</v>
      </c>
      <c r="D12431" s="72" t="s">
        <v>14</v>
      </c>
      <c r="E12431" s="72" t="s">
        <v>79</v>
      </c>
      <c r="F12431" s="73">
        <v>-19</v>
      </c>
      <c r="G12431" s="72" t="s">
        <v>16</v>
      </c>
      <c r="H12431" s="72" t="s">
        <v>24</v>
      </c>
      <c r="I12431" s="72" t="s">
        <v>48</v>
      </c>
      <c r="J12431" s="72" t="s">
        <v>19</v>
      </c>
      <c r="K12431" s="72" t="s">
        <v>37</v>
      </c>
      <c r="L12431" s="72" t="s">
        <v>310</v>
      </c>
      <c r="M12431" s="72"/>
    </row>
    <row r="12432" spans="2:13" x14ac:dyDescent="0.25">
      <c r="B12432" s="72" t="s">
        <v>12</v>
      </c>
      <c r="C12432" s="72" t="s">
        <v>13</v>
      </c>
      <c r="D12432" s="72" t="s">
        <v>14</v>
      </c>
      <c r="E12432" s="72" t="s">
        <v>146</v>
      </c>
      <c r="F12432" s="73">
        <v>-15152</v>
      </c>
      <c r="G12432" s="72" t="s">
        <v>16</v>
      </c>
      <c r="H12432" s="72" t="s">
        <v>17</v>
      </c>
      <c r="I12432" s="72" t="s">
        <v>18</v>
      </c>
      <c r="J12432" s="72" t="s">
        <v>19</v>
      </c>
      <c r="K12432" s="72" t="s">
        <v>25</v>
      </c>
      <c r="L12432" s="72" t="s">
        <v>433</v>
      </c>
      <c r="M12432" s="72"/>
    </row>
    <row r="12433" spans="2:13" x14ac:dyDescent="0.25">
      <c r="B12433" s="72" t="s">
        <v>12</v>
      </c>
      <c r="C12433" s="72" t="s">
        <v>13</v>
      </c>
      <c r="D12433" s="72" t="s">
        <v>14</v>
      </c>
      <c r="E12433" s="72" t="s">
        <v>55</v>
      </c>
      <c r="F12433" s="73">
        <v>5800427</v>
      </c>
      <c r="G12433" s="72" t="s">
        <v>16</v>
      </c>
      <c r="H12433" s="72" t="s">
        <v>24</v>
      </c>
      <c r="I12433" s="72" t="s">
        <v>18</v>
      </c>
      <c r="J12433" s="72" t="s">
        <v>19</v>
      </c>
      <c r="K12433" s="72" t="s">
        <v>43</v>
      </c>
      <c r="L12433" s="72" t="s">
        <v>322</v>
      </c>
      <c r="M12433" s="72" t="s">
        <v>57</v>
      </c>
    </row>
    <row r="12434" spans="2:13" x14ac:dyDescent="0.25">
      <c r="B12434" s="72" t="s">
        <v>12</v>
      </c>
      <c r="C12434" s="72" t="s">
        <v>13</v>
      </c>
      <c r="D12434" s="72" t="s">
        <v>14</v>
      </c>
      <c r="E12434" s="72" t="s">
        <v>79</v>
      </c>
      <c r="F12434" s="73">
        <v>-524</v>
      </c>
      <c r="G12434" s="72" t="s">
        <v>16</v>
      </c>
      <c r="H12434" s="72" t="s">
        <v>24</v>
      </c>
      <c r="I12434" s="72" t="s">
        <v>18</v>
      </c>
      <c r="J12434" s="72" t="s">
        <v>19</v>
      </c>
      <c r="K12434" s="72" t="s">
        <v>25</v>
      </c>
      <c r="L12434" s="72" t="s">
        <v>313</v>
      </c>
      <c r="M12434" s="72"/>
    </row>
    <row r="12435" spans="2:13" x14ac:dyDescent="0.25">
      <c r="B12435" s="72" t="s">
        <v>12</v>
      </c>
      <c r="C12435" s="72" t="s">
        <v>13</v>
      </c>
      <c r="D12435" s="72" t="s">
        <v>14</v>
      </c>
      <c r="E12435" s="72" t="s">
        <v>33</v>
      </c>
      <c r="F12435" s="73">
        <v>26818</v>
      </c>
      <c r="G12435" s="72" t="s">
        <v>16</v>
      </c>
      <c r="H12435" s="72" t="s">
        <v>24</v>
      </c>
      <c r="I12435" s="72" t="s">
        <v>18</v>
      </c>
      <c r="J12435" s="72" t="s">
        <v>19</v>
      </c>
      <c r="K12435" s="72" t="s">
        <v>37</v>
      </c>
      <c r="L12435" s="72" t="s">
        <v>113</v>
      </c>
      <c r="M12435" s="72" t="s">
        <v>29</v>
      </c>
    </row>
    <row r="12436" spans="2:13" x14ac:dyDescent="0.25">
      <c r="B12436" s="72" t="s">
        <v>12</v>
      </c>
      <c r="C12436" s="72" t="s">
        <v>13</v>
      </c>
      <c r="D12436" s="72" t="s">
        <v>14</v>
      </c>
      <c r="E12436" s="72" t="s">
        <v>68</v>
      </c>
      <c r="F12436" s="73">
        <v>-35123</v>
      </c>
      <c r="G12436" s="72" t="s">
        <v>16</v>
      </c>
      <c r="H12436" s="72" t="s">
        <v>17</v>
      </c>
      <c r="I12436" s="72" t="s">
        <v>18</v>
      </c>
      <c r="J12436" s="72" t="s">
        <v>19</v>
      </c>
      <c r="K12436" s="72" t="s">
        <v>25</v>
      </c>
      <c r="L12436" s="72" t="s">
        <v>410</v>
      </c>
      <c r="M12436" s="72"/>
    </row>
    <row r="12437" spans="2:13" x14ac:dyDescent="0.25">
      <c r="B12437" s="72" t="s">
        <v>12</v>
      </c>
      <c r="C12437" s="72" t="s">
        <v>13</v>
      </c>
      <c r="D12437" s="72" t="s">
        <v>14</v>
      </c>
      <c r="E12437" s="72" t="s">
        <v>536</v>
      </c>
      <c r="F12437" s="73">
        <v>763396</v>
      </c>
      <c r="G12437" s="72" t="s">
        <v>16</v>
      </c>
      <c r="H12437" s="72" t="s">
        <v>17</v>
      </c>
      <c r="I12437" s="72" t="s">
        <v>18</v>
      </c>
      <c r="J12437" s="72" t="s">
        <v>19</v>
      </c>
      <c r="K12437" s="72" t="s">
        <v>25</v>
      </c>
      <c r="L12437" s="72" t="s">
        <v>180</v>
      </c>
      <c r="M12437" s="72" t="s">
        <v>112</v>
      </c>
    </row>
    <row r="12438" spans="2:13" x14ac:dyDescent="0.25">
      <c r="B12438" s="72" t="s">
        <v>12</v>
      </c>
      <c r="C12438" s="72" t="s">
        <v>13</v>
      </c>
      <c r="D12438" s="72" t="s">
        <v>14</v>
      </c>
      <c r="E12438" s="72" t="s">
        <v>30</v>
      </c>
      <c r="F12438" s="73">
        <v>-1720</v>
      </c>
      <c r="G12438" s="72" t="s">
        <v>16</v>
      </c>
      <c r="H12438" s="72" t="s">
        <v>24</v>
      </c>
      <c r="I12438" s="72" t="s">
        <v>18</v>
      </c>
      <c r="J12438" s="72" t="s">
        <v>19</v>
      </c>
      <c r="K12438" s="72" t="s">
        <v>37</v>
      </c>
      <c r="L12438" s="72" t="s">
        <v>183</v>
      </c>
      <c r="M12438" s="72"/>
    </row>
    <row r="12439" spans="2:13" x14ac:dyDescent="0.25">
      <c r="B12439" s="72" t="s">
        <v>12</v>
      </c>
      <c r="C12439" s="72" t="s">
        <v>13</v>
      </c>
      <c r="D12439" s="72" t="s">
        <v>14</v>
      </c>
      <c r="E12439" s="72" t="s">
        <v>83</v>
      </c>
      <c r="F12439" s="73">
        <v>806720</v>
      </c>
      <c r="G12439" s="72" t="s">
        <v>16</v>
      </c>
      <c r="H12439" s="72" t="s">
        <v>17</v>
      </c>
      <c r="I12439" s="72" t="s">
        <v>18</v>
      </c>
      <c r="J12439" s="72" t="s">
        <v>19</v>
      </c>
      <c r="K12439" s="72" t="s">
        <v>37</v>
      </c>
      <c r="L12439" s="72" t="s">
        <v>193</v>
      </c>
      <c r="M12439" s="72"/>
    </row>
    <row r="12440" spans="2:13" x14ac:dyDescent="0.25">
      <c r="B12440" s="72" t="s">
        <v>12</v>
      </c>
      <c r="C12440" s="72" t="s">
        <v>13</v>
      </c>
      <c r="D12440" s="72" t="s">
        <v>14</v>
      </c>
      <c r="E12440" s="72" t="s">
        <v>39</v>
      </c>
      <c r="F12440" s="73">
        <v>-9364</v>
      </c>
      <c r="G12440" s="72" t="s">
        <v>16</v>
      </c>
      <c r="H12440" s="72" t="s">
        <v>24</v>
      </c>
      <c r="I12440" s="72" t="s">
        <v>18</v>
      </c>
      <c r="J12440" s="72" t="s">
        <v>19</v>
      </c>
      <c r="K12440" s="72" t="s">
        <v>37</v>
      </c>
      <c r="L12440" s="72" t="s">
        <v>294</v>
      </c>
      <c r="M12440" s="72"/>
    </row>
    <row r="12441" spans="2:13" x14ac:dyDescent="0.25">
      <c r="B12441" s="72" t="s">
        <v>12</v>
      </c>
      <c r="C12441" s="72" t="s">
        <v>13</v>
      </c>
      <c r="D12441" s="72" t="s">
        <v>14</v>
      </c>
      <c r="E12441" s="72" t="s">
        <v>70</v>
      </c>
      <c r="F12441" s="73">
        <v>1180350</v>
      </c>
      <c r="G12441" s="72" t="s">
        <v>16</v>
      </c>
      <c r="H12441" s="72" t="s">
        <v>24</v>
      </c>
      <c r="I12441" s="72" t="s">
        <v>18</v>
      </c>
      <c r="J12441" s="72" t="s">
        <v>19</v>
      </c>
      <c r="K12441" s="72" t="s">
        <v>185</v>
      </c>
      <c r="L12441" s="72" t="s">
        <v>409</v>
      </c>
      <c r="M12441" s="72" t="s">
        <v>243</v>
      </c>
    </row>
    <row r="12442" spans="2:13" x14ac:dyDescent="0.25">
      <c r="B12442" s="72" t="s">
        <v>12</v>
      </c>
      <c r="C12442" s="72" t="s">
        <v>13</v>
      </c>
      <c r="D12442" s="72" t="s">
        <v>14</v>
      </c>
      <c r="E12442" s="72" t="s">
        <v>144</v>
      </c>
      <c r="F12442" s="73">
        <v>71745</v>
      </c>
      <c r="G12442" s="72" t="s">
        <v>16</v>
      </c>
      <c r="H12442" s="72" t="s">
        <v>24</v>
      </c>
      <c r="I12442" s="72" t="s">
        <v>48</v>
      </c>
      <c r="J12442" s="72" t="s">
        <v>19</v>
      </c>
      <c r="K12442" s="72" t="s">
        <v>37</v>
      </c>
      <c r="L12442" s="72" t="s">
        <v>285</v>
      </c>
      <c r="M12442" s="72" t="s">
        <v>184</v>
      </c>
    </row>
    <row r="12443" spans="2:13" x14ac:dyDescent="0.25">
      <c r="B12443" s="72" t="s">
        <v>12</v>
      </c>
      <c r="C12443" s="72" t="s">
        <v>13</v>
      </c>
      <c r="D12443" s="72" t="s">
        <v>14</v>
      </c>
      <c r="E12443" s="72" t="s">
        <v>39</v>
      </c>
      <c r="F12443" s="73">
        <v>-37208</v>
      </c>
      <c r="G12443" s="72" t="s">
        <v>16</v>
      </c>
      <c r="H12443" s="72" t="s">
        <v>24</v>
      </c>
      <c r="I12443" s="72" t="s">
        <v>18</v>
      </c>
      <c r="J12443" s="72" t="s">
        <v>19</v>
      </c>
      <c r="K12443" s="72" t="s">
        <v>25</v>
      </c>
      <c r="L12443" s="72" t="s">
        <v>489</v>
      </c>
      <c r="M12443" s="72"/>
    </row>
    <row r="12444" spans="2:13" x14ac:dyDescent="0.25">
      <c r="B12444" s="72" t="s">
        <v>12</v>
      </c>
      <c r="C12444" s="72" t="s">
        <v>13</v>
      </c>
      <c r="D12444" s="72" t="s">
        <v>14</v>
      </c>
      <c r="E12444" s="72" t="s">
        <v>132</v>
      </c>
      <c r="F12444" s="73">
        <v>111189</v>
      </c>
      <c r="G12444" s="72" t="s">
        <v>16</v>
      </c>
      <c r="H12444" s="72" t="s">
        <v>24</v>
      </c>
      <c r="I12444" s="72" t="s">
        <v>18</v>
      </c>
      <c r="J12444" s="72" t="s">
        <v>19</v>
      </c>
      <c r="K12444" s="72" t="s">
        <v>25</v>
      </c>
      <c r="L12444" s="72" t="s">
        <v>703</v>
      </c>
      <c r="M12444" s="72" t="s">
        <v>22</v>
      </c>
    </row>
    <row r="12445" spans="2:13" x14ac:dyDescent="0.25">
      <c r="B12445" s="72" t="s">
        <v>12</v>
      </c>
      <c r="C12445" s="72" t="s">
        <v>13</v>
      </c>
      <c r="D12445" s="72" t="s">
        <v>14</v>
      </c>
      <c r="E12445" s="72" t="s">
        <v>94</v>
      </c>
      <c r="F12445" s="73">
        <v>713</v>
      </c>
      <c r="G12445" s="72" t="s">
        <v>16</v>
      </c>
      <c r="H12445" s="72" t="s">
        <v>24</v>
      </c>
      <c r="I12445" s="72" t="s">
        <v>18</v>
      </c>
      <c r="J12445" s="72" t="s">
        <v>19</v>
      </c>
      <c r="K12445" s="72" t="s">
        <v>185</v>
      </c>
      <c r="L12445" s="72" t="s">
        <v>478</v>
      </c>
      <c r="M12445" s="72"/>
    </row>
    <row r="12446" spans="2:13" x14ac:dyDescent="0.25">
      <c r="B12446" s="72" t="s">
        <v>12</v>
      </c>
      <c r="C12446" s="72" t="s">
        <v>13</v>
      </c>
      <c r="D12446" s="72" t="s">
        <v>14</v>
      </c>
      <c r="E12446" s="72" t="s">
        <v>36</v>
      </c>
      <c r="F12446" s="73">
        <v>248465</v>
      </c>
      <c r="G12446" s="72" t="s">
        <v>16</v>
      </c>
      <c r="H12446" s="72" t="s">
        <v>24</v>
      </c>
      <c r="I12446" s="72" t="s">
        <v>18</v>
      </c>
      <c r="J12446" s="72" t="s">
        <v>19</v>
      </c>
      <c r="K12446" s="72" t="s">
        <v>25</v>
      </c>
      <c r="L12446" s="72" t="s">
        <v>289</v>
      </c>
      <c r="M12446" s="72" t="s">
        <v>29</v>
      </c>
    </row>
    <row r="12447" spans="2:13" x14ac:dyDescent="0.25">
      <c r="B12447" s="72" t="s">
        <v>12</v>
      </c>
      <c r="C12447" s="72" t="s">
        <v>13</v>
      </c>
      <c r="D12447" s="72" t="s">
        <v>14</v>
      </c>
      <c r="E12447" s="72" t="s">
        <v>55</v>
      </c>
      <c r="F12447" s="73">
        <v>1501516</v>
      </c>
      <c r="G12447" s="72" t="s">
        <v>16</v>
      </c>
      <c r="H12447" s="72" t="s">
        <v>24</v>
      </c>
      <c r="I12447" s="72" t="s">
        <v>18</v>
      </c>
      <c r="J12447" s="72" t="s">
        <v>19</v>
      </c>
      <c r="K12447" s="72" t="s">
        <v>49</v>
      </c>
      <c r="L12447" s="72" t="s">
        <v>166</v>
      </c>
      <c r="M12447" s="72" t="s">
        <v>57</v>
      </c>
    </row>
    <row r="12448" spans="2:13" x14ac:dyDescent="0.25">
      <c r="B12448" s="72" t="s">
        <v>12</v>
      </c>
      <c r="C12448" s="72" t="s">
        <v>13</v>
      </c>
      <c r="D12448" s="72" t="s">
        <v>14</v>
      </c>
      <c r="E12448" s="72" t="s">
        <v>36</v>
      </c>
      <c r="F12448" s="73">
        <v>74732</v>
      </c>
      <c r="G12448" s="72" t="s">
        <v>16</v>
      </c>
      <c r="H12448" s="72" t="s">
        <v>24</v>
      </c>
      <c r="I12448" s="72" t="s">
        <v>18</v>
      </c>
      <c r="J12448" s="72" t="s">
        <v>19</v>
      </c>
      <c r="K12448" s="72" t="s">
        <v>205</v>
      </c>
      <c r="L12448" s="72" t="s">
        <v>395</v>
      </c>
      <c r="M12448" s="72" t="s">
        <v>112</v>
      </c>
    </row>
    <row r="12449" spans="2:13" x14ac:dyDescent="0.25">
      <c r="B12449" s="72" t="s">
        <v>12</v>
      </c>
      <c r="C12449" s="72" t="s">
        <v>13</v>
      </c>
      <c r="D12449" s="72" t="s">
        <v>14</v>
      </c>
      <c r="E12449" s="72" t="s">
        <v>33</v>
      </c>
      <c r="F12449" s="73">
        <v>182671</v>
      </c>
      <c r="G12449" s="72" t="s">
        <v>16</v>
      </c>
      <c r="H12449" s="72" t="s">
        <v>24</v>
      </c>
      <c r="I12449" s="72" t="s">
        <v>18</v>
      </c>
      <c r="J12449" s="72" t="s">
        <v>19</v>
      </c>
      <c r="K12449" s="72" t="s">
        <v>37</v>
      </c>
      <c r="L12449" s="72" t="s">
        <v>213</v>
      </c>
      <c r="M12449" s="72" t="s">
        <v>47</v>
      </c>
    </row>
    <row r="12450" spans="2:13" x14ac:dyDescent="0.25">
      <c r="B12450" s="72" t="s">
        <v>12</v>
      </c>
      <c r="C12450" s="72" t="s">
        <v>13</v>
      </c>
      <c r="D12450" s="72" t="s">
        <v>14</v>
      </c>
      <c r="E12450" s="72" t="s">
        <v>70</v>
      </c>
      <c r="F12450" s="73">
        <v>866486</v>
      </c>
      <c r="G12450" s="72" t="s">
        <v>16</v>
      </c>
      <c r="H12450" s="72" t="s">
        <v>24</v>
      </c>
      <c r="I12450" s="72" t="s">
        <v>18</v>
      </c>
      <c r="J12450" s="72" t="s">
        <v>19</v>
      </c>
      <c r="K12450" s="72" t="s">
        <v>37</v>
      </c>
      <c r="L12450" s="72" t="s">
        <v>324</v>
      </c>
      <c r="M12450" s="72" t="s">
        <v>243</v>
      </c>
    </row>
    <row r="12451" spans="2:13" x14ac:dyDescent="0.25">
      <c r="B12451" s="72" t="s">
        <v>12</v>
      </c>
      <c r="C12451" s="72" t="s">
        <v>13</v>
      </c>
      <c r="D12451" s="72" t="s">
        <v>14</v>
      </c>
      <c r="E12451" s="72" t="s">
        <v>228</v>
      </c>
      <c r="F12451" s="73">
        <v>189309</v>
      </c>
      <c r="G12451" s="72" t="s">
        <v>16</v>
      </c>
      <c r="H12451" s="72" t="s">
        <v>24</v>
      </c>
      <c r="I12451" s="72" t="s">
        <v>18</v>
      </c>
      <c r="J12451" s="72" t="s">
        <v>19</v>
      </c>
      <c r="K12451" s="72" t="s">
        <v>37</v>
      </c>
      <c r="L12451" s="72" t="s">
        <v>202</v>
      </c>
      <c r="M12451" s="72" t="s">
        <v>184</v>
      </c>
    </row>
    <row r="12452" spans="2:13" x14ac:dyDescent="0.25">
      <c r="B12452" s="72" t="s">
        <v>12</v>
      </c>
      <c r="C12452" s="72" t="s">
        <v>13</v>
      </c>
      <c r="D12452" s="72" t="s">
        <v>14</v>
      </c>
      <c r="E12452" s="72" t="s">
        <v>15</v>
      </c>
      <c r="F12452" s="73">
        <v>1303062</v>
      </c>
      <c r="G12452" s="72" t="s">
        <v>16</v>
      </c>
      <c r="H12452" s="72" t="s">
        <v>17</v>
      </c>
      <c r="I12452" s="72" t="s">
        <v>18</v>
      </c>
      <c r="J12452" s="72" t="s">
        <v>19</v>
      </c>
      <c r="K12452" s="72" t="s">
        <v>25</v>
      </c>
      <c r="L12452" s="72" t="s">
        <v>365</v>
      </c>
      <c r="M12452" s="72" t="s">
        <v>67</v>
      </c>
    </row>
    <row r="12453" spans="2:13" x14ac:dyDescent="0.25">
      <c r="B12453" s="72" t="s">
        <v>12</v>
      </c>
      <c r="C12453" s="72" t="s">
        <v>13</v>
      </c>
      <c r="D12453" s="72" t="s">
        <v>14</v>
      </c>
      <c r="E12453" s="72" t="s">
        <v>264</v>
      </c>
      <c r="F12453" s="73">
        <v>62538</v>
      </c>
      <c r="G12453" s="72" t="s">
        <v>16</v>
      </c>
      <c r="H12453" s="72" t="s">
        <v>17</v>
      </c>
      <c r="I12453" s="72" t="s">
        <v>18</v>
      </c>
      <c r="J12453" s="72" t="s">
        <v>19</v>
      </c>
      <c r="K12453" s="72" t="s">
        <v>25</v>
      </c>
      <c r="L12453" s="72" t="s">
        <v>374</v>
      </c>
      <c r="M12453" s="72" t="s">
        <v>133</v>
      </c>
    </row>
    <row r="12454" spans="2:13" x14ac:dyDescent="0.25">
      <c r="B12454" s="72" t="s">
        <v>12</v>
      </c>
      <c r="C12454" s="72" t="s">
        <v>13</v>
      </c>
      <c r="D12454" s="72" t="s">
        <v>14</v>
      </c>
      <c r="E12454" s="72" t="s">
        <v>55</v>
      </c>
      <c r="F12454" s="73">
        <v>81710</v>
      </c>
      <c r="G12454" s="72" t="s">
        <v>16</v>
      </c>
      <c r="H12454" s="72" t="s">
        <v>17</v>
      </c>
      <c r="I12454" s="72" t="s">
        <v>48</v>
      </c>
      <c r="J12454" s="72" t="s">
        <v>19</v>
      </c>
      <c r="K12454" s="72" t="s">
        <v>20</v>
      </c>
      <c r="L12454" s="72" t="s">
        <v>28</v>
      </c>
      <c r="M12454" s="72" t="s">
        <v>29</v>
      </c>
    </row>
    <row r="12455" spans="2:13" x14ac:dyDescent="0.25">
      <c r="B12455" s="72" t="s">
        <v>12</v>
      </c>
      <c r="C12455" s="72" t="s">
        <v>13</v>
      </c>
      <c r="D12455" s="72" t="s">
        <v>14</v>
      </c>
      <c r="E12455" s="72" t="s">
        <v>79</v>
      </c>
      <c r="F12455" s="73">
        <v>-2756</v>
      </c>
      <c r="G12455" s="72" t="s">
        <v>16</v>
      </c>
      <c r="H12455" s="72" t="s">
        <v>24</v>
      </c>
      <c r="I12455" s="72" t="s">
        <v>18</v>
      </c>
      <c r="J12455" s="72" t="s">
        <v>19</v>
      </c>
      <c r="K12455" s="72" t="s">
        <v>25</v>
      </c>
      <c r="L12455" s="72" t="s">
        <v>646</v>
      </c>
      <c r="M12455" s="72"/>
    </row>
    <row r="12456" spans="2:13" x14ac:dyDescent="0.25">
      <c r="B12456" s="72" t="s">
        <v>12</v>
      </c>
      <c r="C12456" s="72" t="s">
        <v>13</v>
      </c>
      <c r="D12456" s="72" t="s">
        <v>14</v>
      </c>
      <c r="E12456" s="72" t="s">
        <v>23</v>
      </c>
      <c r="F12456" s="73">
        <v>-179625</v>
      </c>
      <c r="G12456" s="72" t="s">
        <v>16</v>
      </c>
      <c r="H12456" s="72" t="s">
        <v>24</v>
      </c>
      <c r="I12456" s="72" t="s">
        <v>18</v>
      </c>
      <c r="J12456" s="72" t="s">
        <v>19</v>
      </c>
      <c r="K12456" s="72" t="s">
        <v>37</v>
      </c>
      <c r="L12456" s="72" t="s">
        <v>285</v>
      </c>
      <c r="M12456" s="72"/>
    </row>
    <row r="12457" spans="2:13" x14ac:dyDescent="0.25">
      <c r="B12457" s="72" t="s">
        <v>12</v>
      </c>
      <c r="C12457" s="72" t="s">
        <v>13</v>
      </c>
      <c r="D12457" s="72" t="s">
        <v>14</v>
      </c>
      <c r="E12457" s="72" t="s">
        <v>39</v>
      </c>
      <c r="F12457" s="73">
        <v>-79677</v>
      </c>
      <c r="G12457" s="72" t="s">
        <v>16</v>
      </c>
      <c r="H12457" s="72" t="s">
        <v>17</v>
      </c>
      <c r="I12457" s="72" t="s">
        <v>18</v>
      </c>
      <c r="J12457" s="72" t="s">
        <v>19</v>
      </c>
      <c r="K12457" s="72" t="s">
        <v>20</v>
      </c>
      <c r="L12457" s="72" t="s">
        <v>28</v>
      </c>
      <c r="M12457" s="72"/>
    </row>
    <row r="12458" spans="2:13" x14ac:dyDescent="0.25">
      <c r="B12458" s="72" t="s">
        <v>12</v>
      </c>
      <c r="C12458" s="72" t="s">
        <v>13</v>
      </c>
      <c r="D12458" s="72" t="s">
        <v>14</v>
      </c>
      <c r="E12458" s="72" t="s">
        <v>300</v>
      </c>
      <c r="F12458" s="73">
        <v>650793</v>
      </c>
      <c r="G12458" s="72" t="s">
        <v>16</v>
      </c>
      <c r="H12458" s="72" t="s">
        <v>17</v>
      </c>
      <c r="I12458" s="72" t="s">
        <v>18</v>
      </c>
      <c r="J12458" s="72" t="s">
        <v>19</v>
      </c>
      <c r="K12458" s="72" t="s">
        <v>25</v>
      </c>
      <c r="L12458" s="72" t="s">
        <v>128</v>
      </c>
      <c r="M12458" s="72" t="s">
        <v>47</v>
      </c>
    </row>
    <row r="12459" spans="2:13" x14ac:dyDescent="0.25">
      <c r="B12459" s="72" t="s">
        <v>12</v>
      </c>
      <c r="C12459" s="72" t="s">
        <v>13</v>
      </c>
      <c r="D12459" s="72" t="s">
        <v>14</v>
      </c>
      <c r="E12459" s="72" t="s">
        <v>39</v>
      </c>
      <c r="F12459" s="73">
        <v>-1711</v>
      </c>
      <c r="G12459" s="72" t="s">
        <v>16</v>
      </c>
      <c r="H12459" s="72" t="s">
        <v>24</v>
      </c>
      <c r="I12459" s="72" t="s">
        <v>18</v>
      </c>
      <c r="J12459" s="72" t="s">
        <v>19</v>
      </c>
      <c r="K12459" s="72" t="s">
        <v>63</v>
      </c>
      <c r="L12459" s="72" t="s">
        <v>351</v>
      </c>
      <c r="M12459" s="72"/>
    </row>
    <row r="12460" spans="2:13" x14ac:dyDescent="0.25">
      <c r="B12460" s="72" t="s">
        <v>12</v>
      </c>
      <c r="C12460" s="72" t="s">
        <v>13</v>
      </c>
      <c r="D12460" s="72" t="s">
        <v>14</v>
      </c>
      <c r="E12460" s="72" t="s">
        <v>94</v>
      </c>
      <c r="F12460" s="73">
        <v>2996</v>
      </c>
      <c r="G12460" s="72" t="s">
        <v>16</v>
      </c>
      <c r="H12460" s="72" t="s">
        <v>24</v>
      </c>
      <c r="I12460" s="72" t="s">
        <v>18</v>
      </c>
      <c r="J12460" s="72" t="s">
        <v>19</v>
      </c>
      <c r="K12460" s="72" t="s">
        <v>96</v>
      </c>
      <c r="L12460" s="72" t="s">
        <v>194</v>
      </c>
      <c r="M12460" s="72"/>
    </row>
    <row r="12461" spans="2:13" x14ac:dyDescent="0.25">
      <c r="B12461" s="72" t="s">
        <v>12</v>
      </c>
      <c r="C12461" s="72" t="s">
        <v>13</v>
      </c>
      <c r="D12461" s="72" t="s">
        <v>14</v>
      </c>
      <c r="E12461" s="72" t="s">
        <v>51</v>
      </c>
      <c r="F12461" s="73">
        <v>6295</v>
      </c>
      <c r="G12461" s="72" t="s">
        <v>16</v>
      </c>
      <c r="H12461" s="72" t="s">
        <v>24</v>
      </c>
      <c r="I12461" s="72" t="s">
        <v>18</v>
      </c>
      <c r="J12461" s="72" t="s">
        <v>19</v>
      </c>
      <c r="K12461" s="72" t="s">
        <v>31</v>
      </c>
      <c r="L12461" s="72" t="s">
        <v>362</v>
      </c>
      <c r="M12461" s="72"/>
    </row>
    <row r="12462" spans="2:13" x14ac:dyDescent="0.25">
      <c r="B12462" s="72" t="s">
        <v>12</v>
      </c>
      <c r="C12462" s="72" t="s">
        <v>13</v>
      </c>
      <c r="D12462" s="72" t="s">
        <v>14</v>
      </c>
      <c r="E12462" s="72" t="s">
        <v>55</v>
      </c>
      <c r="F12462" s="73">
        <v>24764520</v>
      </c>
      <c r="G12462" s="72" t="s">
        <v>16</v>
      </c>
      <c r="H12462" s="72" t="s">
        <v>24</v>
      </c>
      <c r="I12462" s="72" t="s">
        <v>18</v>
      </c>
      <c r="J12462" s="72" t="s">
        <v>19</v>
      </c>
      <c r="K12462" s="72" t="s">
        <v>25</v>
      </c>
      <c r="L12462" s="72" t="s">
        <v>723</v>
      </c>
      <c r="M12462" s="72" t="s">
        <v>112</v>
      </c>
    </row>
    <row r="12463" spans="2:13" x14ac:dyDescent="0.25">
      <c r="B12463" s="72" t="s">
        <v>12</v>
      </c>
      <c r="C12463" s="72" t="s">
        <v>13</v>
      </c>
      <c r="D12463" s="72" t="s">
        <v>14</v>
      </c>
      <c r="E12463" s="72" t="s">
        <v>668</v>
      </c>
      <c r="F12463" s="73">
        <v>3917045</v>
      </c>
      <c r="G12463" s="72" t="s">
        <v>16</v>
      </c>
      <c r="H12463" s="72" t="s">
        <v>17</v>
      </c>
      <c r="I12463" s="72" t="s">
        <v>18</v>
      </c>
      <c r="J12463" s="72" t="s">
        <v>19</v>
      </c>
      <c r="K12463" s="72"/>
      <c r="L12463" s="72"/>
      <c r="M12463" s="72" t="s">
        <v>184</v>
      </c>
    </row>
    <row r="12464" spans="2:13" x14ac:dyDescent="0.25">
      <c r="B12464" s="72" t="s">
        <v>12</v>
      </c>
      <c r="C12464" s="72" t="s">
        <v>13</v>
      </c>
      <c r="D12464" s="72" t="s">
        <v>14</v>
      </c>
      <c r="E12464" s="72" t="s">
        <v>51</v>
      </c>
      <c r="F12464" s="73">
        <v>44118</v>
      </c>
      <c r="G12464" s="72" t="s">
        <v>16</v>
      </c>
      <c r="H12464" s="72" t="s">
        <v>17</v>
      </c>
      <c r="I12464" s="72" t="s">
        <v>48</v>
      </c>
      <c r="J12464" s="72" t="s">
        <v>19</v>
      </c>
      <c r="K12464" s="72" t="s">
        <v>20</v>
      </c>
      <c r="L12464" s="72" t="s">
        <v>534</v>
      </c>
      <c r="M12464" s="72"/>
    </row>
    <row r="12465" spans="2:13" x14ac:dyDescent="0.25">
      <c r="B12465" s="72" t="s">
        <v>12</v>
      </c>
      <c r="C12465" s="72" t="s">
        <v>13</v>
      </c>
      <c r="D12465" s="72" t="s">
        <v>14</v>
      </c>
      <c r="E12465" s="72" t="s">
        <v>36</v>
      </c>
      <c r="F12465" s="73">
        <v>9090</v>
      </c>
      <c r="G12465" s="72" t="s">
        <v>16</v>
      </c>
      <c r="H12465" s="72" t="s">
        <v>17</v>
      </c>
      <c r="I12465" s="72" t="s">
        <v>18</v>
      </c>
      <c r="J12465" s="72" t="s">
        <v>19</v>
      </c>
      <c r="K12465" s="72" t="s">
        <v>25</v>
      </c>
      <c r="L12465" s="72" t="s">
        <v>330</v>
      </c>
      <c r="M12465" s="72" t="s">
        <v>57</v>
      </c>
    </row>
    <row r="12466" spans="2:13" x14ac:dyDescent="0.25">
      <c r="B12466" s="72" t="s">
        <v>12</v>
      </c>
      <c r="C12466" s="72" t="s">
        <v>13</v>
      </c>
      <c r="D12466" s="72" t="s">
        <v>14</v>
      </c>
      <c r="E12466" s="72" t="s">
        <v>264</v>
      </c>
      <c r="F12466" s="73">
        <v>27607</v>
      </c>
      <c r="G12466" s="72" t="s">
        <v>16</v>
      </c>
      <c r="H12466" s="72" t="s">
        <v>24</v>
      </c>
      <c r="I12466" s="72" t="s">
        <v>18</v>
      </c>
      <c r="J12466" s="72" t="s">
        <v>19</v>
      </c>
      <c r="K12466" s="72" t="s">
        <v>102</v>
      </c>
      <c r="L12466" s="72" t="s">
        <v>103</v>
      </c>
      <c r="M12466" s="72" t="s">
        <v>22</v>
      </c>
    </row>
    <row r="12467" spans="2:13" x14ac:dyDescent="0.25">
      <c r="B12467" s="72" t="s">
        <v>12</v>
      </c>
      <c r="C12467" s="72" t="s">
        <v>13</v>
      </c>
      <c r="D12467" s="72" t="s">
        <v>14</v>
      </c>
      <c r="E12467" s="72" t="s">
        <v>68</v>
      </c>
      <c r="F12467" s="73">
        <v>-466865</v>
      </c>
      <c r="G12467" s="72" t="s">
        <v>16</v>
      </c>
      <c r="H12467" s="72" t="s">
        <v>17</v>
      </c>
      <c r="I12467" s="72" t="s">
        <v>18</v>
      </c>
      <c r="J12467" s="72" t="s">
        <v>19</v>
      </c>
      <c r="K12467" s="72" t="s">
        <v>25</v>
      </c>
      <c r="L12467" s="72" t="s">
        <v>191</v>
      </c>
      <c r="M12467" s="72"/>
    </row>
    <row r="12468" spans="2:13" x14ac:dyDescent="0.25">
      <c r="B12468" s="72" t="s">
        <v>12</v>
      </c>
      <c r="C12468" s="72" t="s">
        <v>13</v>
      </c>
      <c r="D12468" s="72" t="s">
        <v>14</v>
      </c>
      <c r="E12468" s="72" t="s">
        <v>27</v>
      </c>
      <c r="F12468" s="73">
        <v>171807</v>
      </c>
      <c r="G12468" s="72" t="s">
        <v>16</v>
      </c>
      <c r="H12468" s="72" t="s">
        <v>24</v>
      </c>
      <c r="I12468" s="72" t="s">
        <v>18</v>
      </c>
      <c r="J12468" s="72" t="s">
        <v>19</v>
      </c>
      <c r="K12468" s="72" t="s">
        <v>37</v>
      </c>
      <c r="L12468" s="72" t="s">
        <v>496</v>
      </c>
      <c r="M12468" s="72" t="s">
        <v>57</v>
      </c>
    </row>
    <row r="12469" spans="2:13" x14ac:dyDescent="0.25">
      <c r="B12469" s="72" t="s">
        <v>12</v>
      </c>
      <c r="C12469" s="72" t="s">
        <v>13</v>
      </c>
      <c r="D12469" s="72" t="s">
        <v>14</v>
      </c>
      <c r="E12469" s="72" t="s">
        <v>94</v>
      </c>
      <c r="F12469" s="73">
        <v>5858</v>
      </c>
      <c r="G12469" s="72" t="s">
        <v>16</v>
      </c>
      <c r="H12469" s="72" t="s">
        <v>17</v>
      </c>
      <c r="I12469" s="72" t="s">
        <v>18</v>
      </c>
      <c r="J12469" s="72" t="s">
        <v>19</v>
      </c>
      <c r="K12469" s="72" t="s">
        <v>25</v>
      </c>
      <c r="L12469" s="72" t="s">
        <v>360</v>
      </c>
      <c r="M12469" s="72"/>
    </row>
    <row r="12470" spans="2:13" x14ac:dyDescent="0.25">
      <c r="B12470" s="72" t="s">
        <v>12</v>
      </c>
      <c r="C12470" s="72" t="s">
        <v>13</v>
      </c>
      <c r="D12470" s="72" t="s">
        <v>14</v>
      </c>
      <c r="E12470" s="72" t="s">
        <v>144</v>
      </c>
      <c r="F12470" s="73">
        <v>923994</v>
      </c>
      <c r="G12470" s="72" t="s">
        <v>16</v>
      </c>
      <c r="H12470" s="72" t="s">
        <v>24</v>
      </c>
      <c r="I12470" s="72" t="s">
        <v>18</v>
      </c>
      <c r="J12470" s="72" t="s">
        <v>19</v>
      </c>
      <c r="K12470" s="72" t="s">
        <v>96</v>
      </c>
      <c r="L12470" s="72" t="s">
        <v>337</v>
      </c>
      <c r="M12470" s="72" t="s">
        <v>22</v>
      </c>
    </row>
    <row r="12471" spans="2:13" x14ac:dyDescent="0.25">
      <c r="B12471" s="72" t="s">
        <v>12</v>
      </c>
      <c r="C12471" s="72" t="s">
        <v>13</v>
      </c>
      <c r="D12471" s="72" t="s">
        <v>14</v>
      </c>
      <c r="E12471" s="72" t="s">
        <v>45</v>
      </c>
      <c r="F12471" s="73">
        <v>68570</v>
      </c>
      <c r="G12471" s="72" t="s">
        <v>16</v>
      </c>
      <c r="H12471" s="72" t="s">
        <v>24</v>
      </c>
      <c r="I12471" s="72" t="s">
        <v>18</v>
      </c>
      <c r="J12471" s="72" t="s">
        <v>19</v>
      </c>
      <c r="K12471" s="72" t="s">
        <v>25</v>
      </c>
      <c r="L12471" s="72" t="s">
        <v>159</v>
      </c>
      <c r="M12471" s="72" t="s">
        <v>112</v>
      </c>
    </row>
    <row r="12472" spans="2:13" x14ac:dyDescent="0.25">
      <c r="B12472" s="72" t="s">
        <v>12</v>
      </c>
      <c r="C12472" s="72" t="s">
        <v>13</v>
      </c>
      <c r="D12472" s="72" t="s">
        <v>14</v>
      </c>
      <c r="E12472" s="72" t="s">
        <v>81</v>
      </c>
      <c r="F12472" s="73">
        <v>404506</v>
      </c>
      <c r="G12472" s="72" t="s">
        <v>16</v>
      </c>
      <c r="H12472" s="72" t="s">
        <v>17</v>
      </c>
      <c r="I12472" s="72" t="s">
        <v>18</v>
      </c>
      <c r="J12472" s="72" t="s">
        <v>19</v>
      </c>
      <c r="K12472" s="72" t="s">
        <v>37</v>
      </c>
      <c r="L12472" s="72" t="s">
        <v>317</v>
      </c>
      <c r="M12472" s="72" t="s">
        <v>29</v>
      </c>
    </row>
    <row r="12473" spans="2:13" x14ac:dyDescent="0.25">
      <c r="B12473" s="72" t="s">
        <v>12</v>
      </c>
      <c r="C12473" s="72" t="s">
        <v>13</v>
      </c>
      <c r="D12473" s="72" t="s">
        <v>14</v>
      </c>
      <c r="E12473" s="72" t="s">
        <v>79</v>
      </c>
      <c r="F12473" s="73">
        <v>-16</v>
      </c>
      <c r="G12473" s="72" t="s">
        <v>16</v>
      </c>
      <c r="H12473" s="72" t="s">
        <v>24</v>
      </c>
      <c r="I12473" s="72" t="s">
        <v>18</v>
      </c>
      <c r="J12473" s="72" t="s">
        <v>19</v>
      </c>
      <c r="K12473" s="72" t="s">
        <v>117</v>
      </c>
      <c r="L12473" s="72" t="s">
        <v>216</v>
      </c>
      <c r="M12473" s="72"/>
    </row>
    <row r="12474" spans="2:13" x14ac:dyDescent="0.25">
      <c r="B12474" s="72" t="s">
        <v>12</v>
      </c>
      <c r="C12474" s="72" t="s">
        <v>13</v>
      </c>
      <c r="D12474" s="72" t="s">
        <v>14</v>
      </c>
      <c r="E12474" s="72" t="s">
        <v>94</v>
      </c>
      <c r="F12474" s="73">
        <v>4462</v>
      </c>
      <c r="G12474" s="72" t="s">
        <v>16</v>
      </c>
      <c r="H12474" s="72" t="s">
        <v>17</v>
      </c>
      <c r="I12474" s="72" t="s">
        <v>18</v>
      </c>
      <c r="J12474" s="72" t="s">
        <v>19</v>
      </c>
      <c r="K12474" s="72" t="s">
        <v>25</v>
      </c>
      <c r="L12474" s="72" t="s">
        <v>281</v>
      </c>
      <c r="M12474" s="72"/>
    </row>
    <row r="12475" spans="2:13" x14ac:dyDescent="0.25">
      <c r="B12475" s="72" t="s">
        <v>12</v>
      </c>
      <c r="C12475" s="72" t="s">
        <v>13</v>
      </c>
      <c r="D12475" s="72" t="s">
        <v>14</v>
      </c>
      <c r="E12475" s="72" t="s">
        <v>353</v>
      </c>
      <c r="F12475" s="73">
        <v>563084</v>
      </c>
      <c r="G12475" s="72" t="s">
        <v>16</v>
      </c>
      <c r="H12475" s="72" t="s">
        <v>24</v>
      </c>
      <c r="I12475" s="72" t="s">
        <v>18</v>
      </c>
      <c r="J12475" s="72" t="s">
        <v>19</v>
      </c>
      <c r="K12475" s="72" t="s">
        <v>43</v>
      </c>
      <c r="L12475" s="72" t="s">
        <v>163</v>
      </c>
      <c r="M12475" s="72" t="s">
        <v>67</v>
      </c>
    </row>
    <row r="12476" spans="2:13" x14ac:dyDescent="0.25">
      <c r="B12476" s="72" t="s">
        <v>12</v>
      </c>
      <c r="C12476" s="72" t="s">
        <v>13</v>
      </c>
      <c r="D12476" s="72" t="s">
        <v>14</v>
      </c>
      <c r="E12476" s="72" t="s">
        <v>79</v>
      </c>
      <c r="F12476" s="73">
        <v>-1382</v>
      </c>
      <c r="G12476" s="72" t="s">
        <v>16</v>
      </c>
      <c r="H12476" s="72" t="s">
        <v>17</v>
      </c>
      <c r="I12476" s="72" t="s">
        <v>48</v>
      </c>
      <c r="J12476" s="72" t="s">
        <v>19</v>
      </c>
      <c r="K12476" s="72" t="s">
        <v>49</v>
      </c>
      <c r="L12476" s="72" t="s">
        <v>167</v>
      </c>
      <c r="M12476" s="72"/>
    </row>
    <row r="12477" spans="2:13" x14ac:dyDescent="0.25">
      <c r="B12477" s="72" t="s">
        <v>12</v>
      </c>
      <c r="C12477" s="72" t="s">
        <v>13</v>
      </c>
      <c r="D12477" s="72" t="s">
        <v>14</v>
      </c>
      <c r="E12477" s="72" t="s">
        <v>27</v>
      </c>
      <c r="F12477" s="73">
        <v>46865</v>
      </c>
      <c r="G12477" s="72" t="s">
        <v>16</v>
      </c>
      <c r="H12477" s="72" t="s">
        <v>17</v>
      </c>
      <c r="I12477" s="72" t="s">
        <v>18</v>
      </c>
      <c r="J12477" s="72" t="s">
        <v>19</v>
      </c>
      <c r="K12477" s="72" t="s">
        <v>20</v>
      </c>
      <c r="L12477" s="72" t="s">
        <v>233</v>
      </c>
      <c r="M12477" s="72" t="s">
        <v>57</v>
      </c>
    </row>
    <row r="12478" spans="2:13" x14ac:dyDescent="0.25">
      <c r="B12478" s="72" t="s">
        <v>12</v>
      </c>
      <c r="C12478" s="72" t="s">
        <v>13</v>
      </c>
      <c r="D12478" s="72" t="s">
        <v>14</v>
      </c>
      <c r="E12478" s="72" t="s">
        <v>79</v>
      </c>
      <c r="F12478" s="73">
        <v>-1094</v>
      </c>
      <c r="G12478" s="72" t="s">
        <v>16</v>
      </c>
      <c r="H12478" s="72" t="s">
        <v>24</v>
      </c>
      <c r="I12478" s="72" t="s">
        <v>18</v>
      </c>
      <c r="J12478" s="72" t="s">
        <v>19</v>
      </c>
      <c r="K12478" s="72" t="s">
        <v>63</v>
      </c>
      <c r="L12478" s="72" t="s">
        <v>632</v>
      </c>
      <c r="M12478" s="72"/>
    </row>
    <row r="12479" spans="2:13" x14ac:dyDescent="0.25">
      <c r="B12479" s="72" t="s">
        <v>12</v>
      </c>
      <c r="C12479" s="72" t="s">
        <v>13</v>
      </c>
      <c r="D12479" s="72" t="s">
        <v>14</v>
      </c>
      <c r="E12479" s="72" t="s">
        <v>55</v>
      </c>
      <c r="F12479" s="73">
        <v>1238037</v>
      </c>
      <c r="G12479" s="72" t="s">
        <v>16</v>
      </c>
      <c r="H12479" s="72" t="s">
        <v>24</v>
      </c>
      <c r="I12479" s="72" t="s">
        <v>18</v>
      </c>
      <c r="J12479" s="72" t="s">
        <v>19</v>
      </c>
      <c r="K12479" s="72" t="s">
        <v>37</v>
      </c>
      <c r="L12479" s="72" t="s">
        <v>604</v>
      </c>
      <c r="M12479" s="72" t="s">
        <v>112</v>
      </c>
    </row>
    <row r="12480" spans="2:13" x14ac:dyDescent="0.25">
      <c r="B12480" s="72" t="s">
        <v>12</v>
      </c>
      <c r="C12480" s="72" t="s">
        <v>13</v>
      </c>
      <c r="D12480" s="72" t="s">
        <v>14</v>
      </c>
      <c r="E12480" s="72" t="s">
        <v>68</v>
      </c>
      <c r="F12480" s="73">
        <v>-16131</v>
      </c>
      <c r="G12480" s="72" t="s">
        <v>16</v>
      </c>
      <c r="H12480" s="72" t="s">
        <v>24</v>
      </c>
      <c r="I12480" s="72" t="s">
        <v>18</v>
      </c>
      <c r="J12480" s="72" t="s">
        <v>19</v>
      </c>
      <c r="K12480" s="72" t="s">
        <v>49</v>
      </c>
      <c r="L12480" s="72" t="s">
        <v>50</v>
      </c>
      <c r="M12480" s="72"/>
    </row>
    <row r="12481" spans="2:13" x14ac:dyDescent="0.25">
      <c r="B12481" s="72" t="s">
        <v>12</v>
      </c>
      <c r="C12481" s="72" t="s">
        <v>13</v>
      </c>
      <c r="D12481" s="72" t="s">
        <v>14</v>
      </c>
      <c r="E12481" s="72" t="s">
        <v>94</v>
      </c>
      <c r="F12481" s="73">
        <v>1325</v>
      </c>
      <c r="G12481" s="72" t="s">
        <v>16</v>
      </c>
      <c r="H12481" s="72" t="s">
        <v>24</v>
      </c>
      <c r="I12481" s="72" t="s">
        <v>18</v>
      </c>
      <c r="J12481" s="72" t="s">
        <v>19</v>
      </c>
      <c r="K12481" s="72" t="s">
        <v>25</v>
      </c>
      <c r="L12481" s="72" t="s">
        <v>234</v>
      </c>
      <c r="M12481" s="72"/>
    </row>
    <row r="12482" spans="2:13" x14ac:dyDescent="0.25">
      <c r="B12482" s="72" t="s">
        <v>12</v>
      </c>
      <c r="C12482" s="72" t="s">
        <v>13</v>
      </c>
      <c r="D12482" s="72" t="s">
        <v>14</v>
      </c>
      <c r="E12482" s="72" t="s">
        <v>51</v>
      </c>
      <c r="F12482" s="73">
        <v>146</v>
      </c>
      <c r="G12482" s="72" t="s">
        <v>16</v>
      </c>
      <c r="H12482" s="72" t="s">
        <v>17</v>
      </c>
      <c r="I12482" s="72" t="s">
        <v>18</v>
      </c>
      <c r="J12482" s="72" t="s">
        <v>19</v>
      </c>
      <c r="K12482" s="72" t="s">
        <v>25</v>
      </c>
      <c r="L12482" s="72" t="s">
        <v>278</v>
      </c>
      <c r="M12482" s="72"/>
    </row>
    <row r="12483" spans="2:13" x14ac:dyDescent="0.25">
      <c r="B12483" s="72" t="s">
        <v>12</v>
      </c>
      <c r="C12483" s="72" t="s">
        <v>13</v>
      </c>
      <c r="D12483" s="72" t="s">
        <v>14</v>
      </c>
      <c r="E12483" s="72" t="s">
        <v>68</v>
      </c>
      <c r="F12483" s="73">
        <v>-1742</v>
      </c>
      <c r="G12483" s="72" t="s">
        <v>16</v>
      </c>
      <c r="H12483" s="72" t="s">
        <v>17</v>
      </c>
      <c r="I12483" s="72" t="s">
        <v>18</v>
      </c>
      <c r="J12483" s="72" t="s">
        <v>19</v>
      </c>
      <c r="K12483" s="72" t="s">
        <v>25</v>
      </c>
      <c r="L12483" s="72" t="s">
        <v>245</v>
      </c>
      <c r="M12483" s="72"/>
    </row>
    <row r="12484" spans="2:13" x14ac:dyDescent="0.25">
      <c r="B12484" s="72" t="s">
        <v>12</v>
      </c>
      <c r="C12484" s="72" t="s">
        <v>13</v>
      </c>
      <c r="D12484" s="72" t="s">
        <v>14</v>
      </c>
      <c r="E12484" s="72" t="s">
        <v>30</v>
      </c>
      <c r="F12484" s="73">
        <v>-29888</v>
      </c>
      <c r="G12484" s="72" t="s">
        <v>16</v>
      </c>
      <c r="H12484" s="72" t="s">
        <v>24</v>
      </c>
      <c r="I12484" s="72" t="s">
        <v>18</v>
      </c>
      <c r="J12484" s="72" t="s">
        <v>19</v>
      </c>
      <c r="K12484" s="72" t="s">
        <v>49</v>
      </c>
      <c r="L12484" s="72" t="s">
        <v>222</v>
      </c>
      <c r="M12484" s="72"/>
    </row>
    <row r="12485" spans="2:13" x14ac:dyDescent="0.25">
      <c r="B12485" s="72" t="s">
        <v>12</v>
      </c>
      <c r="C12485" s="72" t="s">
        <v>13</v>
      </c>
      <c r="D12485" s="72" t="s">
        <v>14</v>
      </c>
      <c r="E12485" s="72" t="s">
        <v>15</v>
      </c>
      <c r="F12485" s="73">
        <v>751163</v>
      </c>
      <c r="G12485" s="72" t="s">
        <v>16</v>
      </c>
      <c r="H12485" s="72" t="s">
        <v>24</v>
      </c>
      <c r="I12485" s="72" t="s">
        <v>18</v>
      </c>
      <c r="J12485" s="72" t="s">
        <v>19</v>
      </c>
      <c r="K12485" s="72" t="s">
        <v>99</v>
      </c>
      <c r="L12485" s="72" t="s">
        <v>251</v>
      </c>
      <c r="M12485" s="72" t="s">
        <v>184</v>
      </c>
    </row>
    <row r="12486" spans="2:13" x14ac:dyDescent="0.25">
      <c r="B12486" s="72" t="s">
        <v>12</v>
      </c>
      <c r="C12486" s="72" t="s">
        <v>13</v>
      </c>
      <c r="D12486" s="72" t="s">
        <v>14</v>
      </c>
      <c r="E12486" s="72" t="s">
        <v>39</v>
      </c>
      <c r="F12486" s="73">
        <v>-15094</v>
      </c>
      <c r="G12486" s="72" t="s">
        <v>16</v>
      </c>
      <c r="H12486" s="72" t="s">
        <v>17</v>
      </c>
      <c r="I12486" s="72" t="s">
        <v>18</v>
      </c>
      <c r="J12486" s="72" t="s">
        <v>19</v>
      </c>
      <c r="K12486" s="72" t="s">
        <v>20</v>
      </c>
      <c r="L12486" s="72" t="s">
        <v>535</v>
      </c>
      <c r="M12486" s="72"/>
    </row>
    <row r="12487" spans="2:13" x14ac:dyDescent="0.25">
      <c r="B12487" s="72" t="s">
        <v>12</v>
      </c>
      <c r="C12487" s="72" t="s">
        <v>13</v>
      </c>
      <c r="D12487" s="72" t="s">
        <v>14</v>
      </c>
      <c r="E12487" s="72" t="s">
        <v>41</v>
      </c>
      <c r="F12487" s="73">
        <v>-644</v>
      </c>
      <c r="G12487" s="72" t="s">
        <v>16</v>
      </c>
      <c r="H12487" s="72" t="s">
        <v>17</v>
      </c>
      <c r="I12487" s="72" t="s">
        <v>18</v>
      </c>
      <c r="J12487" s="72" t="s">
        <v>19</v>
      </c>
      <c r="K12487" s="72" t="s">
        <v>25</v>
      </c>
      <c r="L12487" s="72" t="s">
        <v>458</v>
      </c>
      <c r="M12487" s="72"/>
    </row>
    <row r="12488" spans="2:13" x14ac:dyDescent="0.25">
      <c r="B12488" s="72" t="s">
        <v>12</v>
      </c>
      <c r="C12488" s="72" t="s">
        <v>13</v>
      </c>
      <c r="D12488" s="72" t="s">
        <v>14</v>
      </c>
      <c r="E12488" s="72" t="s">
        <v>79</v>
      </c>
      <c r="F12488" s="73">
        <v>-27326</v>
      </c>
      <c r="G12488" s="72" t="s">
        <v>16</v>
      </c>
      <c r="H12488" s="72" t="s">
        <v>24</v>
      </c>
      <c r="I12488" s="72" t="s">
        <v>18</v>
      </c>
      <c r="J12488" s="72" t="s">
        <v>19</v>
      </c>
      <c r="K12488" s="72" t="s">
        <v>25</v>
      </c>
      <c r="L12488" s="72" t="s">
        <v>723</v>
      </c>
      <c r="M12488" s="72"/>
    </row>
    <row r="12489" spans="2:13" x14ac:dyDescent="0.25">
      <c r="B12489" s="72" t="s">
        <v>12</v>
      </c>
      <c r="C12489" s="72" t="s">
        <v>13</v>
      </c>
      <c r="D12489" s="72" t="s">
        <v>14</v>
      </c>
      <c r="E12489" s="72" t="s">
        <v>146</v>
      </c>
      <c r="F12489" s="73">
        <v>-7341</v>
      </c>
      <c r="G12489" s="72" t="s">
        <v>16</v>
      </c>
      <c r="H12489" s="72" t="s">
        <v>24</v>
      </c>
      <c r="I12489" s="72" t="s">
        <v>48</v>
      </c>
      <c r="J12489" s="72" t="s">
        <v>19</v>
      </c>
      <c r="K12489" s="72" t="s">
        <v>49</v>
      </c>
      <c r="L12489" s="72" t="s">
        <v>255</v>
      </c>
      <c r="M12489" s="72"/>
    </row>
    <row r="12490" spans="2:13" x14ac:dyDescent="0.25">
      <c r="B12490" s="72" t="s">
        <v>12</v>
      </c>
      <c r="C12490" s="72" t="s">
        <v>13</v>
      </c>
      <c r="D12490" s="72" t="s">
        <v>14</v>
      </c>
      <c r="E12490" s="72" t="s">
        <v>36</v>
      </c>
      <c r="F12490" s="73">
        <v>402542</v>
      </c>
      <c r="G12490" s="72" t="s">
        <v>16</v>
      </c>
      <c r="H12490" s="72" t="s">
        <v>24</v>
      </c>
      <c r="I12490" s="72" t="s">
        <v>18</v>
      </c>
      <c r="J12490" s="72" t="s">
        <v>19</v>
      </c>
      <c r="K12490" s="72" t="s">
        <v>37</v>
      </c>
      <c r="L12490" s="72" t="s">
        <v>175</v>
      </c>
      <c r="M12490" s="72" t="s">
        <v>29</v>
      </c>
    </row>
    <row r="12491" spans="2:13" x14ac:dyDescent="0.25">
      <c r="B12491" s="72" t="s">
        <v>12</v>
      </c>
      <c r="C12491" s="72" t="s">
        <v>13</v>
      </c>
      <c r="D12491" s="72" t="s">
        <v>14</v>
      </c>
      <c r="E12491" s="72" t="s">
        <v>15</v>
      </c>
      <c r="F12491" s="73">
        <v>349650</v>
      </c>
      <c r="G12491" s="72" t="s">
        <v>16</v>
      </c>
      <c r="H12491" s="72" t="s">
        <v>24</v>
      </c>
      <c r="I12491" s="72" t="s">
        <v>18</v>
      </c>
      <c r="J12491" s="72" t="s">
        <v>19</v>
      </c>
      <c r="K12491" s="72" t="s">
        <v>37</v>
      </c>
      <c r="L12491" s="72" t="s">
        <v>301</v>
      </c>
      <c r="M12491" s="72" t="s">
        <v>133</v>
      </c>
    </row>
    <row r="12492" spans="2:13" x14ac:dyDescent="0.25">
      <c r="B12492" s="72" t="s">
        <v>12</v>
      </c>
      <c r="C12492" s="72" t="s">
        <v>13</v>
      </c>
      <c r="D12492" s="72" t="s">
        <v>14</v>
      </c>
      <c r="E12492" s="72" t="s">
        <v>41</v>
      </c>
      <c r="F12492" s="73">
        <v>-49</v>
      </c>
      <c r="G12492" s="72" t="s">
        <v>16</v>
      </c>
      <c r="H12492" s="72" t="s">
        <v>24</v>
      </c>
      <c r="I12492" s="72" t="s">
        <v>18</v>
      </c>
      <c r="J12492" s="72" t="s">
        <v>19</v>
      </c>
      <c r="K12492" s="72" t="s">
        <v>25</v>
      </c>
      <c r="L12492" s="72" t="s">
        <v>703</v>
      </c>
      <c r="M12492" s="72"/>
    </row>
    <row r="12493" spans="2:13" x14ac:dyDescent="0.25">
      <c r="B12493" s="72" t="s">
        <v>12</v>
      </c>
      <c r="C12493" s="72" t="s">
        <v>13</v>
      </c>
      <c r="D12493" s="72" t="s">
        <v>14</v>
      </c>
      <c r="E12493" s="72" t="s">
        <v>79</v>
      </c>
      <c r="F12493" s="73">
        <v>-1052</v>
      </c>
      <c r="G12493" s="72" t="s">
        <v>16</v>
      </c>
      <c r="H12493" s="72" t="s">
        <v>17</v>
      </c>
      <c r="I12493" s="72" t="s">
        <v>18</v>
      </c>
      <c r="J12493" s="72" t="s">
        <v>19</v>
      </c>
      <c r="K12493" s="72" t="s">
        <v>25</v>
      </c>
      <c r="L12493" s="72" t="s">
        <v>215</v>
      </c>
      <c r="M12493" s="72"/>
    </row>
    <row r="12494" spans="2:13" x14ac:dyDescent="0.25">
      <c r="B12494" s="72" t="s">
        <v>12</v>
      </c>
      <c r="C12494" s="72" t="s">
        <v>13</v>
      </c>
      <c r="D12494" s="72" t="s">
        <v>14</v>
      </c>
      <c r="E12494" s="72" t="s">
        <v>94</v>
      </c>
      <c r="F12494" s="73">
        <v>51679</v>
      </c>
      <c r="G12494" s="72" t="s">
        <v>16</v>
      </c>
      <c r="H12494" s="72" t="s">
        <v>17</v>
      </c>
      <c r="I12494" s="72" t="s">
        <v>18</v>
      </c>
      <c r="J12494" s="72" t="s">
        <v>19</v>
      </c>
      <c r="K12494" s="72" t="s">
        <v>37</v>
      </c>
      <c r="L12494" s="72" t="s">
        <v>113</v>
      </c>
      <c r="M12494" s="72"/>
    </row>
    <row r="12495" spans="2:13" x14ac:dyDescent="0.25">
      <c r="B12495" s="72" t="s">
        <v>12</v>
      </c>
      <c r="C12495" s="72" t="s">
        <v>13</v>
      </c>
      <c r="D12495" s="72" t="s">
        <v>14</v>
      </c>
      <c r="E12495" s="72" t="s">
        <v>94</v>
      </c>
      <c r="F12495" s="73">
        <v>15920</v>
      </c>
      <c r="G12495" s="72" t="s">
        <v>16</v>
      </c>
      <c r="H12495" s="72" t="s">
        <v>24</v>
      </c>
      <c r="I12495" s="72" t="s">
        <v>48</v>
      </c>
      <c r="J12495" s="72" t="s">
        <v>19</v>
      </c>
      <c r="K12495" s="72" t="s">
        <v>102</v>
      </c>
      <c r="L12495" s="72" t="s">
        <v>103</v>
      </c>
      <c r="M12495" s="72"/>
    </row>
    <row r="12496" spans="2:13" x14ac:dyDescent="0.25">
      <c r="B12496" s="72" t="s">
        <v>12</v>
      </c>
      <c r="C12496" s="72" t="s">
        <v>13</v>
      </c>
      <c r="D12496" s="72" t="s">
        <v>14</v>
      </c>
      <c r="E12496" s="72" t="s">
        <v>83</v>
      </c>
      <c r="F12496" s="73">
        <v>339334</v>
      </c>
      <c r="G12496" s="72" t="s">
        <v>16</v>
      </c>
      <c r="H12496" s="72" t="s">
        <v>17</v>
      </c>
      <c r="I12496" s="72" t="s">
        <v>18</v>
      </c>
      <c r="J12496" s="72" t="s">
        <v>19</v>
      </c>
      <c r="K12496" s="72" t="s">
        <v>37</v>
      </c>
      <c r="L12496" s="72" t="s">
        <v>551</v>
      </c>
      <c r="M12496" s="72"/>
    </row>
    <row r="12497" spans="2:13" x14ac:dyDescent="0.25">
      <c r="B12497" s="72" t="s">
        <v>12</v>
      </c>
      <c r="C12497" s="72" t="s">
        <v>13</v>
      </c>
      <c r="D12497" s="72" t="s">
        <v>14</v>
      </c>
      <c r="E12497" s="72" t="s">
        <v>123</v>
      </c>
      <c r="F12497" s="73">
        <v>-197</v>
      </c>
      <c r="G12497" s="72" t="s">
        <v>16</v>
      </c>
      <c r="H12497" s="72" t="s">
        <v>17</v>
      </c>
      <c r="I12497" s="72" t="s">
        <v>18</v>
      </c>
      <c r="J12497" s="72" t="s">
        <v>19</v>
      </c>
      <c r="K12497" s="72" t="s">
        <v>25</v>
      </c>
      <c r="L12497" s="72" t="s">
        <v>463</v>
      </c>
      <c r="M12497" s="72"/>
    </row>
    <row r="12498" spans="2:13" x14ac:dyDescent="0.25">
      <c r="B12498" s="72" t="s">
        <v>12</v>
      </c>
      <c r="C12498" s="72" t="s">
        <v>13</v>
      </c>
      <c r="D12498" s="72" t="s">
        <v>14</v>
      </c>
      <c r="E12498" s="72" t="s">
        <v>39</v>
      </c>
      <c r="F12498" s="73">
        <v>-33655</v>
      </c>
      <c r="G12498" s="72" t="s">
        <v>16</v>
      </c>
      <c r="H12498" s="72" t="s">
        <v>17</v>
      </c>
      <c r="I12498" s="72" t="s">
        <v>18</v>
      </c>
      <c r="J12498" s="72" t="s">
        <v>19</v>
      </c>
      <c r="K12498" s="72" t="s">
        <v>25</v>
      </c>
      <c r="L12498" s="72" t="s">
        <v>402</v>
      </c>
      <c r="M12498" s="72"/>
    </row>
    <row r="12499" spans="2:13" x14ac:dyDescent="0.25">
      <c r="B12499" s="72" t="s">
        <v>12</v>
      </c>
      <c r="C12499" s="72" t="s">
        <v>13</v>
      </c>
      <c r="D12499" s="72" t="s">
        <v>14</v>
      </c>
      <c r="E12499" s="72" t="s">
        <v>79</v>
      </c>
      <c r="F12499" s="73">
        <v>-7229</v>
      </c>
      <c r="G12499" s="72" t="s">
        <v>16</v>
      </c>
      <c r="H12499" s="72" t="s">
        <v>24</v>
      </c>
      <c r="I12499" s="72" t="s">
        <v>18</v>
      </c>
      <c r="J12499" s="72" t="s">
        <v>19</v>
      </c>
      <c r="K12499" s="72" t="s">
        <v>25</v>
      </c>
      <c r="L12499" s="72" t="s">
        <v>552</v>
      </c>
      <c r="M12499" s="72"/>
    </row>
    <row r="12500" spans="2:13" x14ac:dyDescent="0.25">
      <c r="B12500" s="72" t="s">
        <v>12</v>
      </c>
      <c r="C12500" s="72" t="s">
        <v>13</v>
      </c>
      <c r="D12500" s="72" t="s">
        <v>14</v>
      </c>
      <c r="E12500" s="72" t="s">
        <v>83</v>
      </c>
      <c r="F12500" s="73">
        <v>830055</v>
      </c>
      <c r="G12500" s="72" t="s">
        <v>16</v>
      </c>
      <c r="H12500" s="72" t="s">
        <v>24</v>
      </c>
      <c r="I12500" s="72" t="s">
        <v>18</v>
      </c>
      <c r="J12500" s="72" t="s">
        <v>19</v>
      </c>
      <c r="K12500" s="72" t="s">
        <v>37</v>
      </c>
      <c r="L12500" s="72" t="s">
        <v>40</v>
      </c>
      <c r="M12500" s="72"/>
    </row>
    <row r="12501" spans="2:13" x14ac:dyDescent="0.25">
      <c r="B12501" s="72" t="s">
        <v>12</v>
      </c>
      <c r="C12501" s="72" t="s">
        <v>13</v>
      </c>
      <c r="D12501" s="72" t="s">
        <v>14</v>
      </c>
      <c r="E12501" s="72" t="s">
        <v>79</v>
      </c>
      <c r="F12501" s="73">
        <v>-67</v>
      </c>
      <c r="G12501" s="72" t="s">
        <v>16</v>
      </c>
      <c r="H12501" s="72" t="s">
        <v>24</v>
      </c>
      <c r="I12501" s="72" t="s">
        <v>48</v>
      </c>
      <c r="J12501" s="72" t="s">
        <v>19</v>
      </c>
      <c r="K12501" s="72" t="s">
        <v>37</v>
      </c>
      <c r="L12501" s="72" t="s">
        <v>125</v>
      </c>
      <c r="M12501" s="72"/>
    </row>
    <row r="12502" spans="2:13" x14ac:dyDescent="0.25">
      <c r="B12502" s="72" t="s">
        <v>12</v>
      </c>
      <c r="C12502" s="72" t="s">
        <v>13</v>
      </c>
      <c r="D12502" s="72" t="s">
        <v>14</v>
      </c>
      <c r="E12502" s="72" t="s">
        <v>79</v>
      </c>
      <c r="F12502" s="73">
        <v>-2908</v>
      </c>
      <c r="G12502" s="72" t="s">
        <v>16</v>
      </c>
      <c r="H12502" s="72" t="s">
        <v>24</v>
      </c>
      <c r="I12502" s="72" t="s">
        <v>18</v>
      </c>
      <c r="J12502" s="72" t="s">
        <v>19</v>
      </c>
      <c r="K12502" s="72" t="s">
        <v>25</v>
      </c>
      <c r="L12502" s="72" t="s">
        <v>122</v>
      </c>
      <c r="M12502" s="72"/>
    </row>
    <row r="12503" spans="2:13" x14ac:dyDescent="0.25">
      <c r="B12503" s="72" t="s">
        <v>12</v>
      </c>
      <c r="C12503" s="72" t="s">
        <v>13</v>
      </c>
      <c r="D12503" s="72" t="s">
        <v>14</v>
      </c>
      <c r="E12503" s="72" t="s">
        <v>83</v>
      </c>
      <c r="F12503" s="73">
        <v>4402330</v>
      </c>
      <c r="G12503" s="72" t="s">
        <v>16</v>
      </c>
      <c r="H12503" s="72" t="s">
        <v>24</v>
      </c>
      <c r="I12503" s="72" t="s">
        <v>18</v>
      </c>
      <c r="J12503" s="72" t="s">
        <v>19</v>
      </c>
      <c r="K12503" s="72" t="s">
        <v>43</v>
      </c>
      <c r="L12503" s="72" t="s">
        <v>44</v>
      </c>
      <c r="M12503" s="72"/>
    </row>
    <row r="12504" spans="2:13" x14ac:dyDescent="0.25">
      <c r="B12504" s="72" t="s">
        <v>12</v>
      </c>
      <c r="C12504" s="72" t="s">
        <v>13</v>
      </c>
      <c r="D12504" s="72" t="s">
        <v>14</v>
      </c>
      <c r="E12504" s="72" t="s">
        <v>146</v>
      </c>
      <c r="F12504" s="73">
        <v>-1903</v>
      </c>
      <c r="G12504" s="72" t="s">
        <v>16</v>
      </c>
      <c r="H12504" s="72" t="s">
        <v>24</v>
      </c>
      <c r="I12504" s="72" t="s">
        <v>18</v>
      </c>
      <c r="J12504" s="72" t="s">
        <v>19</v>
      </c>
      <c r="K12504" s="72" t="s">
        <v>25</v>
      </c>
      <c r="L12504" s="72" t="s">
        <v>388</v>
      </c>
      <c r="M12504" s="72"/>
    </row>
    <row r="12505" spans="2:13" x14ac:dyDescent="0.25">
      <c r="B12505" s="72" t="s">
        <v>12</v>
      </c>
      <c r="C12505" s="72" t="s">
        <v>13</v>
      </c>
      <c r="D12505" s="72" t="s">
        <v>14</v>
      </c>
      <c r="E12505" s="72" t="s">
        <v>58</v>
      </c>
      <c r="F12505" s="73">
        <v>842497</v>
      </c>
      <c r="G12505" s="72" t="s">
        <v>16</v>
      </c>
      <c r="H12505" s="72" t="s">
        <v>24</v>
      </c>
      <c r="I12505" s="72" t="s">
        <v>48</v>
      </c>
      <c r="J12505" s="72" t="s">
        <v>19</v>
      </c>
      <c r="K12505" s="72" t="s">
        <v>205</v>
      </c>
      <c r="L12505" s="72" t="s">
        <v>206</v>
      </c>
      <c r="M12505" s="72" t="s">
        <v>35</v>
      </c>
    </row>
    <row r="12506" spans="2:13" x14ac:dyDescent="0.25">
      <c r="B12506" s="72" t="s">
        <v>12</v>
      </c>
      <c r="C12506" s="72" t="s">
        <v>13</v>
      </c>
      <c r="D12506" s="72" t="s">
        <v>14</v>
      </c>
      <c r="E12506" s="72" t="s">
        <v>55</v>
      </c>
      <c r="F12506" s="73">
        <v>547542</v>
      </c>
      <c r="G12506" s="72" t="s">
        <v>16</v>
      </c>
      <c r="H12506" s="72" t="s">
        <v>17</v>
      </c>
      <c r="I12506" s="72" t="s">
        <v>18</v>
      </c>
      <c r="J12506" s="72" t="s">
        <v>19</v>
      </c>
      <c r="K12506" s="72" t="s">
        <v>37</v>
      </c>
      <c r="L12506" s="72" t="s">
        <v>310</v>
      </c>
      <c r="M12506" s="72" t="s">
        <v>57</v>
      </c>
    </row>
    <row r="12507" spans="2:13" x14ac:dyDescent="0.25">
      <c r="B12507" s="72" t="s">
        <v>12</v>
      </c>
      <c r="C12507" s="72" t="s">
        <v>13</v>
      </c>
      <c r="D12507" s="72" t="s">
        <v>14</v>
      </c>
      <c r="E12507" s="72" t="s">
        <v>68</v>
      </c>
      <c r="F12507" s="73">
        <v>-60866</v>
      </c>
      <c r="G12507" s="72" t="s">
        <v>16</v>
      </c>
      <c r="H12507" s="72" t="s">
        <v>24</v>
      </c>
      <c r="I12507" s="72" t="s">
        <v>18</v>
      </c>
      <c r="J12507" s="72" t="s">
        <v>19</v>
      </c>
      <c r="K12507" s="72" t="s">
        <v>37</v>
      </c>
      <c r="L12507" s="72" t="s">
        <v>497</v>
      </c>
      <c r="M12507" s="72"/>
    </row>
    <row r="12508" spans="2:13" x14ac:dyDescent="0.25">
      <c r="B12508" s="72" t="s">
        <v>12</v>
      </c>
      <c r="C12508" s="72" t="s">
        <v>13</v>
      </c>
      <c r="D12508" s="72" t="s">
        <v>14</v>
      </c>
      <c r="E12508" s="72" t="s">
        <v>300</v>
      </c>
      <c r="F12508" s="73">
        <v>19769</v>
      </c>
      <c r="G12508" s="72" t="s">
        <v>16</v>
      </c>
      <c r="H12508" s="72" t="s">
        <v>24</v>
      </c>
      <c r="I12508" s="72" t="s">
        <v>18</v>
      </c>
      <c r="J12508" s="72" t="s">
        <v>19</v>
      </c>
      <c r="K12508" s="72" t="s">
        <v>37</v>
      </c>
      <c r="L12508" s="72" t="s">
        <v>324</v>
      </c>
      <c r="M12508" s="72" t="s">
        <v>29</v>
      </c>
    </row>
    <row r="12509" spans="2:13" x14ac:dyDescent="0.25">
      <c r="B12509" s="72" t="s">
        <v>12</v>
      </c>
      <c r="C12509" s="72" t="s">
        <v>13</v>
      </c>
      <c r="D12509" s="72" t="s">
        <v>14</v>
      </c>
      <c r="E12509" s="72" t="s">
        <v>27</v>
      </c>
      <c r="F12509" s="73">
        <v>370365</v>
      </c>
      <c r="G12509" s="72" t="s">
        <v>16</v>
      </c>
      <c r="H12509" s="72" t="s">
        <v>24</v>
      </c>
      <c r="I12509" s="72" t="s">
        <v>18</v>
      </c>
      <c r="J12509" s="72" t="s">
        <v>19</v>
      </c>
      <c r="K12509" s="72" t="s">
        <v>37</v>
      </c>
      <c r="L12509" s="72" t="s">
        <v>342</v>
      </c>
      <c r="M12509" s="72" t="s">
        <v>29</v>
      </c>
    </row>
    <row r="12510" spans="2:13" x14ac:dyDescent="0.25">
      <c r="B12510" s="72" t="s">
        <v>12</v>
      </c>
      <c r="C12510" s="72" t="s">
        <v>13</v>
      </c>
      <c r="D12510" s="72" t="s">
        <v>14</v>
      </c>
      <c r="E12510" s="72" t="s">
        <v>94</v>
      </c>
      <c r="F12510" s="73">
        <v>88780</v>
      </c>
      <c r="G12510" s="72" t="s">
        <v>16</v>
      </c>
      <c r="H12510" s="72" t="s">
        <v>24</v>
      </c>
      <c r="I12510" s="72" t="s">
        <v>18</v>
      </c>
      <c r="J12510" s="72" t="s">
        <v>19</v>
      </c>
      <c r="K12510" s="72" t="s">
        <v>37</v>
      </c>
      <c r="L12510" s="72" t="s">
        <v>310</v>
      </c>
      <c r="M12510" s="72"/>
    </row>
    <row r="12511" spans="2:13" x14ac:dyDescent="0.25">
      <c r="B12511" s="72" t="s">
        <v>12</v>
      </c>
      <c r="C12511" s="72" t="s">
        <v>13</v>
      </c>
      <c r="D12511" s="72" t="s">
        <v>14</v>
      </c>
      <c r="E12511" s="72" t="s">
        <v>79</v>
      </c>
      <c r="F12511" s="73">
        <v>-9162</v>
      </c>
      <c r="G12511" s="72" t="s">
        <v>16</v>
      </c>
      <c r="H12511" s="72" t="s">
        <v>17</v>
      </c>
      <c r="I12511" s="72" t="s">
        <v>18</v>
      </c>
      <c r="J12511" s="72" t="s">
        <v>19</v>
      </c>
      <c r="K12511" s="72" t="s">
        <v>25</v>
      </c>
      <c r="L12511" s="72" t="s">
        <v>488</v>
      </c>
      <c r="M12511" s="72"/>
    </row>
    <row r="12512" spans="2:13" x14ac:dyDescent="0.25">
      <c r="B12512" s="72" t="s">
        <v>12</v>
      </c>
      <c r="C12512" s="72" t="s">
        <v>13</v>
      </c>
      <c r="D12512" s="72" t="s">
        <v>14</v>
      </c>
      <c r="E12512" s="72" t="s">
        <v>39</v>
      </c>
      <c r="F12512" s="73">
        <v>-70</v>
      </c>
      <c r="G12512" s="72" t="s">
        <v>16</v>
      </c>
      <c r="H12512" s="72" t="s">
        <v>24</v>
      </c>
      <c r="I12512" s="72" t="s">
        <v>18</v>
      </c>
      <c r="J12512" s="72" t="s">
        <v>19</v>
      </c>
      <c r="K12512" s="72" t="s">
        <v>25</v>
      </c>
      <c r="L12512" s="72" t="s">
        <v>574</v>
      </c>
      <c r="M12512" s="72"/>
    </row>
    <row r="12513" spans="2:13" x14ac:dyDescent="0.25">
      <c r="B12513" s="72" t="s">
        <v>12</v>
      </c>
      <c r="C12513" s="72" t="s">
        <v>13</v>
      </c>
      <c r="D12513" s="72" t="s">
        <v>14</v>
      </c>
      <c r="E12513" s="72" t="s">
        <v>79</v>
      </c>
      <c r="F12513" s="73">
        <v>-13952</v>
      </c>
      <c r="G12513" s="72" t="s">
        <v>16</v>
      </c>
      <c r="H12513" s="72" t="s">
        <v>17</v>
      </c>
      <c r="I12513" s="72" t="s">
        <v>18</v>
      </c>
      <c r="J12513" s="72" t="s">
        <v>19</v>
      </c>
      <c r="K12513" s="72" t="s">
        <v>25</v>
      </c>
      <c r="L12513" s="72" t="s">
        <v>93</v>
      </c>
      <c r="M12513" s="72"/>
    </row>
    <row r="12514" spans="2:13" x14ac:dyDescent="0.25">
      <c r="B12514" s="72" t="s">
        <v>12</v>
      </c>
      <c r="C12514" s="72" t="s">
        <v>13</v>
      </c>
      <c r="D12514" s="72" t="s">
        <v>14</v>
      </c>
      <c r="E12514" s="72" t="s">
        <v>60</v>
      </c>
      <c r="F12514" s="73">
        <v>66266</v>
      </c>
      <c r="G12514" s="72" t="s">
        <v>16</v>
      </c>
      <c r="H12514" s="72" t="s">
        <v>17</v>
      </c>
      <c r="I12514" s="72" t="s">
        <v>18</v>
      </c>
      <c r="J12514" s="72" t="s">
        <v>19</v>
      </c>
      <c r="K12514" s="72" t="s">
        <v>37</v>
      </c>
      <c r="L12514" s="72" t="s">
        <v>509</v>
      </c>
      <c r="M12514" s="72" t="s">
        <v>133</v>
      </c>
    </row>
    <row r="12515" spans="2:13" x14ac:dyDescent="0.25">
      <c r="B12515" s="72" t="s">
        <v>12</v>
      </c>
      <c r="C12515" s="72" t="s">
        <v>13</v>
      </c>
      <c r="D12515" s="72" t="s">
        <v>14</v>
      </c>
      <c r="E12515" s="72" t="s">
        <v>45</v>
      </c>
      <c r="F12515" s="73">
        <v>78677</v>
      </c>
      <c r="G12515" s="72" t="s">
        <v>16</v>
      </c>
      <c r="H12515" s="72" t="s">
        <v>17</v>
      </c>
      <c r="I12515" s="72" t="s">
        <v>18</v>
      </c>
      <c r="J12515" s="72" t="s">
        <v>19</v>
      </c>
      <c r="K12515" s="72" t="s">
        <v>20</v>
      </c>
      <c r="L12515" s="72" t="s">
        <v>28</v>
      </c>
      <c r="M12515" s="72" t="s">
        <v>47</v>
      </c>
    </row>
    <row r="12516" spans="2:13" x14ac:dyDescent="0.25">
      <c r="B12516" s="72" t="s">
        <v>12</v>
      </c>
      <c r="C12516" s="72" t="s">
        <v>13</v>
      </c>
      <c r="D12516" s="72" t="s">
        <v>14</v>
      </c>
      <c r="E12516" s="72" t="s">
        <v>79</v>
      </c>
      <c r="F12516" s="73">
        <v>-110</v>
      </c>
      <c r="G12516" s="72" t="s">
        <v>16</v>
      </c>
      <c r="H12516" s="72" t="s">
        <v>17</v>
      </c>
      <c r="I12516" s="72" t="s">
        <v>18</v>
      </c>
      <c r="J12516" s="72" t="s">
        <v>19</v>
      </c>
      <c r="K12516" s="72" t="s">
        <v>25</v>
      </c>
      <c r="L12516" s="72" t="s">
        <v>436</v>
      </c>
      <c r="M12516" s="72"/>
    </row>
    <row r="12517" spans="2:13" x14ac:dyDescent="0.25">
      <c r="B12517" s="72" t="s">
        <v>12</v>
      </c>
      <c r="C12517" s="72" t="s">
        <v>13</v>
      </c>
      <c r="D12517" s="72" t="s">
        <v>14</v>
      </c>
      <c r="E12517" s="72" t="s">
        <v>68</v>
      </c>
      <c r="F12517" s="73">
        <v>-148937</v>
      </c>
      <c r="G12517" s="72" t="s">
        <v>16</v>
      </c>
      <c r="H12517" s="72" t="s">
        <v>24</v>
      </c>
      <c r="I12517" s="72" t="s">
        <v>18</v>
      </c>
      <c r="J12517" s="72" t="s">
        <v>19</v>
      </c>
      <c r="K12517" s="72" t="s">
        <v>25</v>
      </c>
      <c r="L12517" s="72" t="s">
        <v>434</v>
      </c>
      <c r="M12517" s="72"/>
    </row>
    <row r="12518" spans="2:13" x14ac:dyDescent="0.25">
      <c r="B12518" s="72" t="s">
        <v>12</v>
      </c>
      <c r="C12518" s="72" t="s">
        <v>13</v>
      </c>
      <c r="D12518" s="72" t="s">
        <v>14</v>
      </c>
      <c r="E12518" s="72" t="s">
        <v>79</v>
      </c>
      <c r="F12518" s="73">
        <v>-3</v>
      </c>
      <c r="G12518" s="72" t="s">
        <v>16</v>
      </c>
      <c r="H12518" s="72" t="s">
        <v>24</v>
      </c>
      <c r="I12518" s="72" t="s">
        <v>18</v>
      </c>
      <c r="J12518" s="72" t="s">
        <v>19</v>
      </c>
      <c r="K12518" s="72" t="s">
        <v>20</v>
      </c>
      <c r="L12518" s="72" t="s">
        <v>725</v>
      </c>
      <c r="M12518" s="72"/>
    </row>
    <row r="12519" spans="2:13" x14ac:dyDescent="0.25">
      <c r="B12519" s="72" t="s">
        <v>12</v>
      </c>
      <c r="C12519" s="72" t="s">
        <v>13</v>
      </c>
      <c r="D12519" s="72" t="s">
        <v>14</v>
      </c>
      <c r="E12519" s="72" t="s">
        <v>68</v>
      </c>
      <c r="F12519" s="73">
        <v>-70603</v>
      </c>
      <c r="G12519" s="72" t="s">
        <v>16</v>
      </c>
      <c r="H12519" s="72" t="s">
        <v>24</v>
      </c>
      <c r="I12519" s="72" t="s">
        <v>18</v>
      </c>
      <c r="J12519" s="72" t="s">
        <v>19</v>
      </c>
      <c r="K12519" s="72" t="s">
        <v>25</v>
      </c>
      <c r="L12519" s="72" t="s">
        <v>107</v>
      </c>
      <c r="M12519" s="72"/>
    </row>
    <row r="12520" spans="2:13" x14ac:dyDescent="0.25">
      <c r="B12520" s="72" t="s">
        <v>12</v>
      </c>
      <c r="C12520" s="72" t="s">
        <v>13</v>
      </c>
      <c r="D12520" s="72" t="s">
        <v>14</v>
      </c>
      <c r="E12520" s="72" t="s">
        <v>36</v>
      </c>
      <c r="F12520" s="73">
        <v>18285</v>
      </c>
      <c r="G12520" s="72" t="s">
        <v>16</v>
      </c>
      <c r="H12520" s="72" t="s">
        <v>17</v>
      </c>
      <c r="I12520" s="72" t="s">
        <v>18</v>
      </c>
      <c r="J12520" s="72" t="s">
        <v>19</v>
      </c>
      <c r="K12520" s="72" t="s">
        <v>43</v>
      </c>
      <c r="L12520" s="72" t="s">
        <v>189</v>
      </c>
      <c r="M12520" s="72" t="s">
        <v>57</v>
      </c>
    </row>
    <row r="12521" spans="2:13" x14ac:dyDescent="0.25">
      <c r="B12521" s="72" t="s">
        <v>12</v>
      </c>
      <c r="C12521" s="72" t="s">
        <v>13</v>
      </c>
      <c r="D12521" s="72" t="s">
        <v>14</v>
      </c>
      <c r="E12521" s="72" t="s">
        <v>85</v>
      </c>
      <c r="F12521" s="73">
        <v>140475</v>
      </c>
      <c r="G12521" s="72" t="s">
        <v>16</v>
      </c>
      <c r="H12521" s="72" t="s">
        <v>17</v>
      </c>
      <c r="I12521" s="72" t="s">
        <v>18</v>
      </c>
      <c r="J12521" s="72" t="s">
        <v>19</v>
      </c>
      <c r="K12521" s="72" t="s">
        <v>205</v>
      </c>
      <c r="L12521" s="72" t="s">
        <v>206</v>
      </c>
      <c r="M12521" s="72"/>
    </row>
    <row r="12522" spans="2:13" x14ac:dyDescent="0.25">
      <c r="B12522" s="72" t="s">
        <v>12</v>
      </c>
      <c r="C12522" s="72" t="s">
        <v>13</v>
      </c>
      <c r="D12522" s="72" t="s">
        <v>14</v>
      </c>
      <c r="E12522" s="72" t="s">
        <v>187</v>
      </c>
      <c r="F12522" s="73">
        <v>401209</v>
      </c>
      <c r="G12522" s="72" t="s">
        <v>16</v>
      </c>
      <c r="H12522" s="72" t="s">
        <v>24</v>
      </c>
      <c r="I12522" s="72" t="s">
        <v>18</v>
      </c>
      <c r="J12522" s="72" t="s">
        <v>19</v>
      </c>
      <c r="K12522" s="72" t="s">
        <v>25</v>
      </c>
      <c r="L12522" s="72" t="s">
        <v>546</v>
      </c>
      <c r="M12522" s="72" t="s">
        <v>112</v>
      </c>
    </row>
    <row r="12523" spans="2:13" x14ac:dyDescent="0.25">
      <c r="B12523" s="72" t="s">
        <v>12</v>
      </c>
      <c r="C12523" s="72" t="s">
        <v>13</v>
      </c>
      <c r="D12523" s="72" t="s">
        <v>14</v>
      </c>
      <c r="E12523" s="72" t="s">
        <v>33</v>
      </c>
      <c r="F12523" s="73">
        <v>191871</v>
      </c>
      <c r="G12523" s="72" t="s">
        <v>16</v>
      </c>
      <c r="H12523" s="72" t="s">
        <v>24</v>
      </c>
      <c r="I12523" s="72" t="s">
        <v>18</v>
      </c>
      <c r="J12523" s="72" t="s">
        <v>19</v>
      </c>
      <c r="K12523" s="72" t="s">
        <v>37</v>
      </c>
      <c r="L12523" s="72" t="s">
        <v>496</v>
      </c>
      <c r="M12523" s="72" t="s">
        <v>47</v>
      </c>
    </row>
    <row r="12524" spans="2:13" x14ac:dyDescent="0.25">
      <c r="B12524" s="72" t="s">
        <v>12</v>
      </c>
      <c r="C12524" s="72" t="s">
        <v>13</v>
      </c>
      <c r="D12524" s="72" t="s">
        <v>14</v>
      </c>
      <c r="E12524" s="72" t="s">
        <v>30</v>
      </c>
      <c r="F12524" s="73">
        <v>-4729</v>
      </c>
      <c r="G12524" s="72" t="s">
        <v>16</v>
      </c>
      <c r="H12524" s="72" t="s">
        <v>17</v>
      </c>
      <c r="I12524" s="72" t="s">
        <v>18</v>
      </c>
      <c r="J12524" s="72" t="s">
        <v>19</v>
      </c>
      <c r="K12524" s="72" t="s">
        <v>25</v>
      </c>
      <c r="L12524" s="72" t="s">
        <v>115</v>
      </c>
      <c r="M12524" s="72"/>
    </row>
    <row r="12525" spans="2:13" x14ac:dyDescent="0.25">
      <c r="B12525" s="72" t="s">
        <v>12</v>
      </c>
      <c r="C12525" s="72" t="s">
        <v>13</v>
      </c>
      <c r="D12525" s="72" t="s">
        <v>14</v>
      </c>
      <c r="E12525" s="72" t="s">
        <v>30</v>
      </c>
      <c r="F12525" s="73">
        <v>-4133</v>
      </c>
      <c r="G12525" s="72" t="s">
        <v>16</v>
      </c>
      <c r="H12525" s="72" t="s">
        <v>17</v>
      </c>
      <c r="I12525" s="72" t="s">
        <v>48</v>
      </c>
      <c r="J12525" s="72" t="s">
        <v>19</v>
      </c>
      <c r="K12525" s="72" t="s">
        <v>20</v>
      </c>
      <c r="L12525" s="72" t="s">
        <v>534</v>
      </c>
      <c r="M12525" s="72"/>
    </row>
    <row r="12526" spans="2:13" x14ac:dyDescent="0.25">
      <c r="B12526" s="72" t="s">
        <v>12</v>
      </c>
      <c r="C12526" s="72" t="s">
        <v>13</v>
      </c>
      <c r="D12526" s="72" t="s">
        <v>14</v>
      </c>
      <c r="E12526" s="72" t="s">
        <v>51</v>
      </c>
      <c r="F12526" s="73">
        <v>40</v>
      </c>
      <c r="G12526" s="72" t="s">
        <v>16</v>
      </c>
      <c r="H12526" s="72" t="s">
        <v>17</v>
      </c>
      <c r="I12526" s="72" t="s">
        <v>18</v>
      </c>
      <c r="J12526" s="72" t="s">
        <v>19</v>
      </c>
      <c r="K12526" s="72" t="s">
        <v>25</v>
      </c>
      <c r="L12526" s="72" t="s">
        <v>650</v>
      </c>
      <c r="M12526" s="72"/>
    </row>
    <row r="12527" spans="2:13" x14ac:dyDescent="0.25">
      <c r="B12527" s="72" t="s">
        <v>12</v>
      </c>
      <c r="C12527" s="72" t="s">
        <v>13</v>
      </c>
      <c r="D12527" s="72" t="s">
        <v>14</v>
      </c>
      <c r="E12527" s="72" t="s">
        <v>68</v>
      </c>
      <c r="F12527" s="73">
        <v>-860</v>
      </c>
      <c r="G12527" s="72" t="s">
        <v>16</v>
      </c>
      <c r="H12527" s="72" t="s">
        <v>17</v>
      </c>
      <c r="I12527" s="72" t="s">
        <v>18</v>
      </c>
      <c r="J12527" s="72" t="s">
        <v>19</v>
      </c>
      <c r="K12527" s="72" t="s">
        <v>25</v>
      </c>
      <c r="L12527" s="72" t="s">
        <v>407</v>
      </c>
      <c r="M12527" s="72"/>
    </row>
    <row r="12528" spans="2:13" x14ac:dyDescent="0.25">
      <c r="B12528" s="72" t="s">
        <v>12</v>
      </c>
      <c r="C12528" s="72" t="s">
        <v>13</v>
      </c>
      <c r="D12528" s="72" t="s">
        <v>14</v>
      </c>
      <c r="E12528" s="72" t="s">
        <v>81</v>
      </c>
      <c r="F12528" s="73">
        <v>307497</v>
      </c>
      <c r="G12528" s="72" t="s">
        <v>16</v>
      </c>
      <c r="H12528" s="72" t="s">
        <v>17</v>
      </c>
      <c r="I12528" s="72" t="s">
        <v>18</v>
      </c>
      <c r="J12528" s="72" t="s">
        <v>19</v>
      </c>
      <c r="K12528" s="72" t="s">
        <v>20</v>
      </c>
      <c r="L12528" s="72" t="s">
        <v>535</v>
      </c>
      <c r="M12528" s="72" t="s">
        <v>29</v>
      </c>
    </row>
    <row r="12529" spans="2:13" x14ac:dyDescent="0.25">
      <c r="B12529" s="72" t="s">
        <v>12</v>
      </c>
      <c r="C12529" s="72" t="s">
        <v>13</v>
      </c>
      <c r="D12529" s="72" t="s">
        <v>14</v>
      </c>
      <c r="E12529" s="72" t="s">
        <v>58</v>
      </c>
      <c r="F12529" s="73">
        <v>209460</v>
      </c>
      <c r="G12529" s="72" t="s">
        <v>16</v>
      </c>
      <c r="H12529" s="72" t="s">
        <v>24</v>
      </c>
      <c r="I12529" s="72" t="s">
        <v>18</v>
      </c>
      <c r="J12529" s="72" t="s">
        <v>19</v>
      </c>
      <c r="K12529" s="72" t="s">
        <v>37</v>
      </c>
      <c r="L12529" s="72" t="s">
        <v>412</v>
      </c>
      <c r="M12529" s="72" t="s">
        <v>47</v>
      </c>
    </row>
    <row r="12530" spans="2:13" x14ac:dyDescent="0.25">
      <c r="B12530" s="72" t="s">
        <v>12</v>
      </c>
      <c r="C12530" s="72" t="s">
        <v>13</v>
      </c>
      <c r="D12530" s="72" t="s">
        <v>14</v>
      </c>
      <c r="E12530" s="72" t="s">
        <v>36</v>
      </c>
      <c r="F12530" s="73">
        <v>8343</v>
      </c>
      <c r="G12530" s="72" t="s">
        <v>16</v>
      </c>
      <c r="H12530" s="72" t="s">
        <v>17</v>
      </c>
      <c r="I12530" s="72" t="s">
        <v>18</v>
      </c>
      <c r="J12530" s="72" t="s">
        <v>19</v>
      </c>
      <c r="K12530" s="72" t="s">
        <v>25</v>
      </c>
      <c r="L12530" s="72" t="s">
        <v>556</v>
      </c>
      <c r="M12530" s="72" t="s">
        <v>112</v>
      </c>
    </row>
    <row r="12531" spans="2:13" x14ac:dyDescent="0.25">
      <c r="B12531" s="72" t="s">
        <v>12</v>
      </c>
      <c r="C12531" s="72" t="s">
        <v>13</v>
      </c>
      <c r="D12531" s="72" t="s">
        <v>14</v>
      </c>
      <c r="E12531" s="72" t="s">
        <v>41</v>
      </c>
      <c r="F12531" s="73">
        <v>-125</v>
      </c>
      <c r="G12531" s="72" t="s">
        <v>16</v>
      </c>
      <c r="H12531" s="72" t="s">
        <v>17</v>
      </c>
      <c r="I12531" s="72" t="s">
        <v>18</v>
      </c>
      <c r="J12531" s="72" t="s">
        <v>19</v>
      </c>
      <c r="K12531" s="72" t="s">
        <v>205</v>
      </c>
      <c r="L12531" s="72" t="s">
        <v>395</v>
      </c>
      <c r="M12531" s="72"/>
    </row>
    <row r="12532" spans="2:13" x14ac:dyDescent="0.25">
      <c r="B12532" s="72" t="s">
        <v>12</v>
      </c>
      <c r="C12532" s="72" t="s">
        <v>13</v>
      </c>
      <c r="D12532" s="72" t="s">
        <v>14</v>
      </c>
      <c r="E12532" s="72" t="s">
        <v>79</v>
      </c>
      <c r="F12532" s="73">
        <v>-1586</v>
      </c>
      <c r="G12532" s="72" t="s">
        <v>16</v>
      </c>
      <c r="H12532" s="72" t="s">
        <v>24</v>
      </c>
      <c r="I12532" s="72" t="s">
        <v>18</v>
      </c>
      <c r="J12532" s="72" t="s">
        <v>227</v>
      </c>
      <c r="K12532" s="72" t="s">
        <v>37</v>
      </c>
      <c r="L12532" s="72" t="s">
        <v>59</v>
      </c>
      <c r="M12532" s="72"/>
    </row>
    <row r="12533" spans="2:13" x14ac:dyDescent="0.25">
      <c r="B12533" s="72" t="s">
        <v>12</v>
      </c>
      <c r="C12533" s="72" t="s">
        <v>13</v>
      </c>
      <c r="D12533" s="72" t="s">
        <v>14</v>
      </c>
      <c r="E12533" s="72" t="s">
        <v>144</v>
      </c>
      <c r="F12533" s="73">
        <v>25877</v>
      </c>
      <c r="G12533" s="72" t="s">
        <v>269</v>
      </c>
      <c r="H12533" s="72" t="s">
        <v>24</v>
      </c>
      <c r="I12533" s="72" t="s">
        <v>18</v>
      </c>
      <c r="J12533" s="72" t="s">
        <v>19</v>
      </c>
      <c r="K12533" s="72" t="s">
        <v>43</v>
      </c>
      <c r="L12533" s="72" t="s">
        <v>336</v>
      </c>
      <c r="M12533" s="72" t="s">
        <v>62</v>
      </c>
    </row>
    <row r="12534" spans="2:13" x14ac:dyDescent="0.25">
      <c r="B12534" s="72" t="s">
        <v>12</v>
      </c>
      <c r="C12534" s="72" t="s">
        <v>13</v>
      </c>
      <c r="D12534" s="72" t="s">
        <v>14</v>
      </c>
      <c r="E12534" s="72" t="s">
        <v>55</v>
      </c>
      <c r="F12534" s="73">
        <v>8177463</v>
      </c>
      <c r="G12534" s="72" t="s">
        <v>16</v>
      </c>
      <c r="H12534" s="72" t="s">
        <v>24</v>
      </c>
      <c r="I12534" s="72" t="s">
        <v>18</v>
      </c>
      <c r="J12534" s="72" t="s">
        <v>19</v>
      </c>
      <c r="K12534" s="72" t="s">
        <v>102</v>
      </c>
      <c r="L12534" s="72" t="s">
        <v>344</v>
      </c>
      <c r="M12534" s="72" t="s">
        <v>29</v>
      </c>
    </row>
    <row r="12535" spans="2:13" x14ac:dyDescent="0.25">
      <c r="B12535" s="72" t="s">
        <v>12</v>
      </c>
      <c r="C12535" s="72" t="s">
        <v>13</v>
      </c>
      <c r="D12535" s="72" t="s">
        <v>14</v>
      </c>
      <c r="E12535" s="72" t="s">
        <v>79</v>
      </c>
      <c r="F12535" s="73">
        <v>-41834</v>
      </c>
      <c r="G12535" s="72" t="s">
        <v>16</v>
      </c>
      <c r="H12535" s="72" t="s">
        <v>24</v>
      </c>
      <c r="I12535" s="72" t="s">
        <v>18</v>
      </c>
      <c r="J12535" s="72" t="s">
        <v>19</v>
      </c>
      <c r="K12535" s="72" t="s">
        <v>37</v>
      </c>
      <c r="L12535" s="72" t="s">
        <v>59</v>
      </c>
      <c r="M12535" s="72"/>
    </row>
    <row r="12536" spans="2:13" x14ac:dyDescent="0.25">
      <c r="B12536" s="72" t="s">
        <v>12</v>
      </c>
      <c r="C12536" s="72" t="s">
        <v>13</v>
      </c>
      <c r="D12536" s="72" t="s">
        <v>14</v>
      </c>
      <c r="E12536" s="72" t="s">
        <v>55</v>
      </c>
      <c r="F12536" s="73">
        <v>7599537</v>
      </c>
      <c r="G12536" s="72" t="s">
        <v>16</v>
      </c>
      <c r="H12536" s="72" t="s">
        <v>24</v>
      </c>
      <c r="I12536" s="72" t="s">
        <v>18</v>
      </c>
      <c r="J12536" s="72" t="s">
        <v>19</v>
      </c>
      <c r="K12536" s="72" t="s">
        <v>37</v>
      </c>
      <c r="L12536" s="72" t="s">
        <v>588</v>
      </c>
      <c r="M12536" s="72" t="s">
        <v>57</v>
      </c>
    </row>
    <row r="12537" spans="2:13" x14ac:dyDescent="0.25">
      <c r="B12537" s="72" t="s">
        <v>12</v>
      </c>
      <c r="C12537" s="72" t="s">
        <v>13</v>
      </c>
      <c r="D12537" s="72" t="s">
        <v>14</v>
      </c>
      <c r="E12537" s="72" t="s">
        <v>33</v>
      </c>
      <c r="F12537" s="73">
        <v>2695</v>
      </c>
      <c r="G12537" s="72" t="s">
        <v>16</v>
      </c>
      <c r="H12537" s="72" t="s">
        <v>17</v>
      </c>
      <c r="I12537" s="72" t="s">
        <v>18</v>
      </c>
      <c r="J12537" s="72" t="s">
        <v>19</v>
      </c>
      <c r="K12537" s="72" t="s">
        <v>25</v>
      </c>
      <c r="L12537" s="72" t="s">
        <v>323</v>
      </c>
      <c r="M12537" s="72" t="s">
        <v>112</v>
      </c>
    </row>
    <row r="12538" spans="2:13" x14ac:dyDescent="0.25">
      <c r="B12538" s="72" t="s">
        <v>12</v>
      </c>
      <c r="C12538" s="72" t="s">
        <v>13</v>
      </c>
      <c r="D12538" s="72" t="s">
        <v>14</v>
      </c>
      <c r="E12538" s="72" t="s">
        <v>51</v>
      </c>
      <c r="F12538" s="73">
        <v>2097367</v>
      </c>
      <c r="G12538" s="72" t="s">
        <v>16</v>
      </c>
      <c r="H12538" s="72" t="s">
        <v>24</v>
      </c>
      <c r="I12538" s="72" t="s">
        <v>18</v>
      </c>
      <c r="J12538" s="72" t="s">
        <v>19</v>
      </c>
      <c r="K12538" s="72" t="s">
        <v>157</v>
      </c>
      <c r="L12538" s="72" t="s">
        <v>158</v>
      </c>
      <c r="M12538" s="72"/>
    </row>
    <row r="12539" spans="2:13" x14ac:dyDescent="0.25">
      <c r="B12539" s="72" t="s">
        <v>12</v>
      </c>
      <c r="C12539" s="72" t="s">
        <v>13</v>
      </c>
      <c r="D12539" s="72" t="s">
        <v>14</v>
      </c>
      <c r="E12539" s="72" t="s">
        <v>30</v>
      </c>
      <c r="F12539" s="73">
        <v>-2952</v>
      </c>
      <c r="G12539" s="72" t="s">
        <v>16</v>
      </c>
      <c r="H12539" s="72" t="s">
        <v>24</v>
      </c>
      <c r="I12539" s="72" t="s">
        <v>18</v>
      </c>
      <c r="J12539" s="72" t="s">
        <v>19</v>
      </c>
      <c r="K12539" s="72" t="s">
        <v>25</v>
      </c>
      <c r="L12539" s="72" t="s">
        <v>539</v>
      </c>
      <c r="M12539" s="72"/>
    </row>
    <row r="12540" spans="2:13" x14ac:dyDescent="0.25">
      <c r="B12540" s="72" t="s">
        <v>12</v>
      </c>
      <c r="C12540" s="72" t="s">
        <v>13</v>
      </c>
      <c r="D12540" s="72" t="s">
        <v>14</v>
      </c>
      <c r="E12540" s="72" t="s">
        <v>83</v>
      </c>
      <c r="F12540" s="73">
        <v>19</v>
      </c>
      <c r="G12540" s="72" t="s">
        <v>16</v>
      </c>
      <c r="H12540" s="72" t="s">
        <v>17</v>
      </c>
      <c r="I12540" s="72" t="s">
        <v>18</v>
      </c>
      <c r="J12540" s="72" t="s">
        <v>19</v>
      </c>
      <c r="K12540" s="72" t="s">
        <v>25</v>
      </c>
      <c r="L12540" s="72" t="s">
        <v>669</v>
      </c>
      <c r="M12540" s="72"/>
    </row>
    <row r="12541" spans="2:13" x14ac:dyDescent="0.25">
      <c r="B12541" s="72" t="s">
        <v>12</v>
      </c>
      <c r="C12541" s="72" t="s">
        <v>13</v>
      </c>
      <c r="D12541" s="72" t="s">
        <v>14</v>
      </c>
      <c r="E12541" s="72" t="s">
        <v>256</v>
      </c>
      <c r="F12541" s="73">
        <v>-14604</v>
      </c>
      <c r="G12541" s="72" t="s">
        <v>16</v>
      </c>
      <c r="H12541" s="72" t="s">
        <v>24</v>
      </c>
      <c r="I12541" s="72" t="s">
        <v>18</v>
      </c>
      <c r="J12541" s="72" t="s">
        <v>19</v>
      </c>
      <c r="K12541" s="72" t="s">
        <v>37</v>
      </c>
      <c r="L12541" s="72" t="s">
        <v>183</v>
      </c>
      <c r="M12541" s="72"/>
    </row>
    <row r="12542" spans="2:13" x14ac:dyDescent="0.25">
      <c r="B12542" s="72" t="s">
        <v>12</v>
      </c>
      <c r="C12542" s="72" t="s">
        <v>13</v>
      </c>
      <c r="D12542" s="72" t="s">
        <v>14</v>
      </c>
      <c r="E12542" s="72" t="s">
        <v>39</v>
      </c>
      <c r="F12542" s="73">
        <v>-15052</v>
      </c>
      <c r="G12542" s="72" t="s">
        <v>16</v>
      </c>
      <c r="H12542" s="72" t="s">
        <v>24</v>
      </c>
      <c r="I12542" s="72" t="s">
        <v>18</v>
      </c>
      <c r="J12542" s="72" t="s">
        <v>19</v>
      </c>
      <c r="K12542" s="72" t="s">
        <v>25</v>
      </c>
      <c r="L12542" s="72" t="s">
        <v>127</v>
      </c>
      <c r="M12542" s="72"/>
    </row>
    <row r="12543" spans="2:13" x14ac:dyDescent="0.25">
      <c r="B12543" s="72" t="s">
        <v>12</v>
      </c>
      <c r="C12543" s="72" t="s">
        <v>13</v>
      </c>
      <c r="D12543" s="72" t="s">
        <v>14</v>
      </c>
      <c r="E12543" s="72" t="s">
        <v>144</v>
      </c>
      <c r="F12543" s="73">
        <v>2351709</v>
      </c>
      <c r="G12543" s="72" t="s">
        <v>16</v>
      </c>
      <c r="H12543" s="72" t="s">
        <v>24</v>
      </c>
      <c r="I12543" s="72" t="s">
        <v>18</v>
      </c>
      <c r="J12543" s="72" t="s">
        <v>19</v>
      </c>
      <c r="K12543" s="72" t="s">
        <v>43</v>
      </c>
      <c r="L12543" s="72" t="s">
        <v>336</v>
      </c>
      <c r="M12543" s="72" t="s">
        <v>67</v>
      </c>
    </row>
    <row r="12544" spans="2:13" x14ac:dyDescent="0.25">
      <c r="B12544" s="72" t="s">
        <v>12</v>
      </c>
      <c r="C12544" s="72" t="s">
        <v>13</v>
      </c>
      <c r="D12544" s="72" t="s">
        <v>14</v>
      </c>
      <c r="E12544" s="72" t="s">
        <v>258</v>
      </c>
      <c r="F12544" s="73">
        <v>533657</v>
      </c>
      <c r="G12544" s="72" t="s">
        <v>16</v>
      </c>
      <c r="H12544" s="72" t="s">
        <v>24</v>
      </c>
      <c r="I12544" s="72" t="s">
        <v>18</v>
      </c>
      <c r="J12544" s="72" t="s">
        <v>19</v>
      </c>
      <c r="K12544" s="72" t="s">
        <v>49</v>
      </c>
      <c r="L12544" s="72" t="s">
        <v>209</v>
      </c>
      <c r="M12544" s="72" t="s">
        <v>709</v>
      </c>
    </row>
    <row r="12545" spans="2:13" x14ac:dyDescent="0.25">
      <c r="B12545" s="72" t="s">
        <v>12</v>
      </c>
      <c r="C12545" s="72" t="s">
        <v>13</v>
      </c>
      <c r="D12545" s="72" t="s">
        <v>14</v>
      </c>
      <c r="E12545" s="72" t="s">
        <v>83</v>
      </c>
      <c r="F12545" s="73">
        <v>105</v>
      </c>
      <c r="G12545" s="72" t="s">
        <v>16</v>
      </c>
      <c r="H12545" s="72" t="s">
        <v>17</v>
      </c>
      <c r="I12545" s="72" t="s">
        <v>18</v>
      </c>
      <c r="J12545" s="72" t="s">
        <v>19</v>
      </c>
      <c r="K12545" s="72" t="s">
        <v>25</v>
      </c>
      <c r="L12545" s="72" t="s">
        <v>696</v>
      </c>
      <c r="M12545" s="72"/>
    </row>
    <row r="12546" spans="2:13" x14ac:dyDescent="0.25">
      <c r="B12546" s="72" t="s">
        <v>12</v>
      </c>
      <c r="C12546" s="72" t="s">
        <v>13</v>
      </c>
      <c r="D12546" s="72" t="s">
        <v>14</v>
      </c>
      <c r="E12546" s="72" t="s">
        <v>85</v>
      </c>
      <c r="F12546" s="73">
        <v>1503626</v>
      </c>
      <c r="G12546" s="72" t="s">
        <v>16</v>
      </c>
      <c r="H12546" s="72" t="s">
        <v>17</v>
      </c>
      <c r="I12546" s="72" t="s">
        <v>18</v>
      </c>
      <c r="J12546" s="72" t="s">
        <v>19</v>
      </c>
      <c r="K12546" s="72" t="s">
        <v>20</v>
      </c>
      <c r="L12546" s="72" t="s">
        <v>233</v>
      </c>
      <c r="M12546" s="72"/>
    </row>
    <row r="12547" spans="2:13" x14ac:dyDescent="0.25">
      <c r="B12547" s="72" t="s">
        <v>12</v>
      </c>
      <c r="C12547" s="72" t="s">
        <v>13</v>
      </c>
      <c r="D12547" s="72" t="s">
        <v>14</v>
      </c>
      <c r="E12547" s="72" t="s">
        <v>55</v>
      </c>
      <c r="F12547" s="73">
        <v>5073225</v>
      </c>
      <c r="G12547" s="72" t="s">
        <v>16</v>
      </c>
      <c r="H12547" s="72" t="s">
        <v>17</v>
      </c>
      <c r="I12547" s="72" t="s">
        <v>18</v>
      </c>
      <c r="J12547" s="72" t="s">
        <v>19</v>
      </c>
      <c r="K12547" s="72" t="s">
        <v>25</v>
      </c>
      <c r="L12547" s="72" t="s">
        <v>174</v>
      </c>
      <c r="M12547" s="72" t="s">
        <v>29</v>
      </c>
    </row>
    <row r="12548" spans="2:13" x14ac:dyDescent="0.25">
      <c r="B12548" s="72" t="s">
        <v>12</v>
      </c>
      <c r="C12548" s="72" t="s">
        <v>13</v>
      </c>
      <c r="D12548" s="72" t="s">
        <v>14</v>
      </c>
      <c r="E12548" s="72" t="s">
        <v>68</v>
      </c>
      <c r="F12548" s="73">
        <v>-8757</v>
      </c>
      <c r="G12548" s="72" t="s">
        <v>16</v>
      </c>
      <c r="H12548" s="72" t="s">
        <v>24</v>
      </c>
      <c r="I12548" s="72" t="s">
        <v>18</v>
      </c>
      <c r="J12548" s="72" t="s">
        <v>19</v>
      </c>
      <c r="K12548" s="72" t="s">
        <v>25</v>
      </c>
      <c r="L12548" s="72" t="s">
        <v>528</v>
      </c>
      <c r="M12548" s="72"/>
    </row>
    <row r="12549" spans="2:13" x14ac:dyDescent="0.25">
      <c r="B12549" s="72" t="s">
        <v>12</v>
      </c>
      <c r="C12549" s="72" t="s">
        <v>13</v>
      </c>
      <c r="D12549" s="72" t="s">
        <v>14</v>
      </c>
      <c r="E12549" s="72" t="s">
        <v>30</v>
      </c>
      <c r="F12549" s="73">
        <v>-8521</v>
      </c>
      <c r="G12549" s="72" t="s">
        <v>16</v>
      </c>
      <c r="H12549" s="72" t="s">
        <v>24</v>
      </c>
      <c r="I12549" s="72" t="s">
        <v>18</v>
      </c>
      <c r="J12549" s="72" t="s">
        <v>19</v>
      </c>
      <c r="K12549" s="72" t="s">
        <v>130</v>
      </c>
      <c r="L12549" s="72" t="s">
        <v>131</v>
      </c>
      <c r="M12549" s="72"/>
    </row>
    <row r="12550" spans="2:13" x14ac:dyDescent="0.25">
      <c r="B12550" s="72" t="s">
        <v>12</v>
      </c>
      <c r="C12550" s="72" t="s">
        <v>13</v>
      </c>
      <c r="D12550" s="72" t="s">
        <v>14</v>
      </c>
      <c r="E12550" s="72" t="s">
        <v>300</v>
      </c>
      <c r="F12550" s="73">
        <v>33421</v>
      </c>
      <c r="G12550" s="72" t="s">
        <v>16</v>
      </c>
      <c r="H12550" s="72" t="s">
        <v>24</v>
      </c>
      <c r="I12550" s="72" t="s">
        <v>18</v>
      </c>
      <c r="J12550" s="72" t="s">
        <v>19</v>
      </c>
      <c r="K12550" s="72" t="s">
        <v>63</v>
      </c>
      <c r="L12550" s="72" t="s">
        <v>515</v>
      </c>
      <c r="M12550" s="72" t="s">
        <v>57</v>
      </c>
    </row>
    <row r="12551" spans="2:13" x14ac:dyDescent="0.25">
      <c r="B12551" s="72" t="s">
        <v>12</v>
      </c>
      <c r="C12551" s="72" t="s">
        <v>13</v>
      </c>
      <c r="D12551" s="72" t="s">
        <v>14</v>
      </c>
      <c r="E12551" s="72" t="s">
        <v>146</v>
      </c>
      <c r="F12551" s="73">
        <v>-6106</v>
      </c>
      <c r="G12551" s="72" t="s">
        <v>16</v>
      </c>
      <c r="H12551" s="72" t="s">
        <v>17</v>
      </c>
      <c r="I12551" s="72" t="s">
        <v>18</v>
      </c>
      <c r="J12551" s="72" t="s">
        <v>19</v>
      </c>
      <c r="K12551" s="72" t="s">
        <v>25</v>
      </c>
      <c r="L12551" s="72" t="s">
        <v>513</v>
      </c>
      <c r="M12551" s="72"/>
    </row>
    <row r="12552" spans="2:13" x14ac:dyDescent="0.25">
      <c r="B12552" s="72" t="s">
        <v>12</v>
      </c>
      <c r="C12552" s="72" t="s">
        <v>13</v>
      </c>
      <c r="D12552" s="72" t="s">
        <v>14</v>
      </c>
      <c r="E12552" s="72" t="s">
        <v>55</v>
      </c>
      <c r="F12552" s="73">
        <v>41352</v>
      </c>
      <c r="G12552" s="72" t="s">
        <v>16</v>
      </c>
      <c r="H12552" s="72" t="s">
        <v>17</v>
      </c>
      <c r="I12552" s="72" t="s">
        <v>18</v>
      </c>
      <c r="J12552" s="72" t="s">
        <v>19</v>
      </c>
      <c r="K12552" s="72" t="s">
        <v>25</v>
      </c>
      <c r="L12552" s="72" t="s">
        <v>276</v>
      </c>
      <c r="M12552" s="72" t="s">
        <v>29</v>
      </c>
    </row>
    <row r="12553" spans="2:13" x14ac:dyDescent="0.25">
      <c r="B12553" s="72" t="s">
        <v>12</v>
      </c>
      <c r="C12553" s="72" t="s">
        <v>13</v>
      </c>
      <c r="D12553" s="72" t="s">
        <v>14</v>
      </c>
      <c r="E12553" s="72" t="s">
        <v>577</v>
      </c>
      <c r="F12553" s="73">
        <v>-416</v>
      </c>
      <c r="G12553" s="72" t="s">
        <v>16</v>
      </c>
      <c r="H12553" s="72" t="s">
        <v>17</v>
      </c>
      <c r="I12553" s="72" t="s">
        <v>48</v>
      </c>
      <c r="J12553" s="72" t="s">
        <v>19</v>
      </c>
      <c r="K12553" s="72"/>
      <c r="L12553" s="72"/>
      <c r="M12553" s="72"/>
    </row>
    <row r="12554" spans="2:13" x14ac:dyDescent="0.25">
      <c r="B12554" s="72" t="s">
        <v>12</v>
      </c>
      <c r="C12554" s="72" t="s">
        <v>13</v>
      </c>
      <c r="D12554" s="72" t="s">
        <v>14</v>
      </c>
      <c r="E12554" s="72" t="s">
        <v>39</v>
      </c>
      <c r="F12554" s="73">
        <v>-1346</v>
      </c>
      <c r="G12554" s="72" t="s">
        <v>16</v>
      </c>
      <c r="H12554" s="72" t="s">
        <v>24</v>
      </c>
      <c r="I12554" s="72" t="s">
        <v>18</v>
      </c>
      <c r="J12554" s="72" t="s">
        <v>19</v>
      </c>
      <c r="K12554" s="72" t="s">
        <v>31</v>
      </c>
      <c r="L12554" s="72" t="s">
        <v>171</v>
      </c>
      <c r="M12554" s="72"/>
    </row>
    <row r="12555" spans="2:13" x14ac:dyDescent="0.25">
      <c r="B12555" s="72" t="s">
        <v>12</v>
      </c>
      <c r="C12555" s="72" t="s">
        <v>13</v>
      </c>
      <c r="D12555" s="72" t="s">
        <v>14</v>
      </c>
      <c r="E12555" s="72" t="s">
        <v>74</v>
      </c>
      <c r="F12555" s="73">
        <v>17224</v>
      </c>
      <c r="G12555" s="72" t="s">
        <v>16</v>
      </c>
      <c r="H12555" s="72" t="s">
        <v>24</v>
      </c>
      <c r="I12555" s="72" t="s">
        <v>18</v>
      </c>
      <c r="J12555" s="72" t="s">
        <v>19</v>
      </c>
      <c r="K12555" s="72" t="s">
        <v>37</v>
      </c>
      <c r="L12555" s="72" t="s">
        <v>193</v>
      </c>
      <c r="M12555" s="72" t="s">
        <v>35</v>
      </c>
    </row>
    <row r="12556" spans="2:13" x14ac:dyDescent="0.25">
      <c r="B12556" s="72" t="s">
        <v>12</v>
      </c>
      <c r="C12556" s="72" t="s">
        <v>13</v>
      </c>
      <c r="D12556" s="72" t="s">
        <v>14</v>
      </c>
      <c r="E12556" s="72" t="s">
        <v>55</v>
      </c>
      <c r="F12556" s="73">
        <v>6917709</v>
      </c>
      <c r="G12556" s="72" t="s">
        <v>16</v>
      </c>
      <c r="H12556" s="72" t="s">
        <v>24</v>
      </c>
      <c r="I12556" s="72" t="s">
        <v>18</v>
      </c>
      <c r="J12556" s="72" t="s">
        <v>19</v>
      </c>
      <c r="K12556" s="72" t="s">
        <v>63</v>
      </c>
      <c r="L12556" s="72" t="s">
        <v>515</v>
      </c>
      <c r="M12556" s="72" t="s">
        <v>47</v>
      </c>
    </row>
    <row r="12557" spans="2:13" x14ac:dyDescent="0.25">
      <c r="B12557" s="72" t="s">
        <v>12</v>
      </c>
      <c r="C12557" s="72" t="s">
        <v>13</v>
      </c>
      <c r="D12557" s="72" t="s">
        <v>14</v>
      </c>
      <c r="E12557" s="72" t="s">
        <v>58</v>
      </c>
      <c r="F12557" s="73">
        <v>531448</v>
      </c>
      <c r="G12557" s="72" t="s">
        <v>16</v>
      </c>
      <c r="H12557" s="72" t="s">
        <v>24</v>
      </c>
      <c r="I12557" s="72" t="s">
        <v>18</v>
      </c>
      <c r="J12557" s="72" t="s">
        <v>19</v>
      </c>
      <c r="K12557" s="72" t="s">
        <v>96</v>
      </c>
      <c r="L12557" s="72" t="s">
        <v>194</v>
      </c>
      <c r="M12557" s="72" t="s">
        <v>47</v>
      </c>
    </row>
    <row r="12558" spans="2:13" x14ac:dyDescent="0.25">
      <c r="B12558" s="72" t="s">
        <v>12</v>
      </c>
      <c r="C12558" s="72" t="s">
        <v>13</v>
      </c>
      <c r="D12558" s="72" t="s">
        <v>14</v>
      </c>
      <c r="E12558" s="72" t="s">
        <v>123</v>
      </c>
      <c r="F12558" s="73">
        <v>-487</v>
      </c>
      <c r="G12558" s="72" t="s">
        <v>16</v>
      </c>
      <c r="H12558" s="72" t="s">
        <v>24</v>
      </c>
      <c r="I12558" s="72" t="s">
        <v>18</v>
      </c>
      <c r="J12558" s="72" t="s">
        <v>19</v>
      </c>
      <c r="K12558" s="72" t="s">
        <v>49</v>
      </c>
      <c r="L12558" s="72" t="s">
        <v>208</v>
      </c>
      <c r="M12558" s="72"/>
    </row>
    <row r="12559" spans="2:13" x14ac:dyDescent="0.25">
      <c r="B12559" s="72" t="s">
        <v>12</v>
      </c>
      <c r="C12559" s="72" t="s">
        <v>13</v>
      </c>
      <c r="D12559" s="72" t="s">
        <v>14</v>
      </c>
      <c r="E12559" s="72" t="s">
        <v>51</v>
      </c>
      <c r="F12559" s="73">
        <v>7082</v>
      </c>
      <c r="G12559" s="72" t="s">
        <v>16</v>
      </c>
      <c r="H12559" s="72" t="s">
        <v>24</v>
      </c>
      <c r="I12559" s="72" t="s">
        <v>18</v>
      </c>
      <c r="J12559" s="72" t="s">
        <v>19</v>
      </c>
      <c r="K12559" s="72" t="s">
        <v>31</v>
      </c>
      <c r="L12559" s="72" t="s">
        <v>631</v>
      </c>
      <c r="M12559" s="72"/>
    </row>
    <row r="12560" spans="2:13" x14ac:dyDescent="0.25">
      <c r="B12560" s="72" t="s">
        <v>12</v>
      </c>
      <c r="C12560" s="72" t="s">
        <v>13</v>
      </c>
      <c r="D12560" s="72" t="s">
        <v>14</v>
      </c>
      <c r="E12560" s="72" t="s">
        <v>23</v>
      </c>
      <c r="F12560" s="73">
        <v>-765</v>
      </c>
      <c r="G12560" s="72" t="s">
        <v>16</v>
      </c>
      <c r="H12560" s="72" t="s">
        <v>24</v>
      </c>
      <c r="I12560" s="72" t="s">
        <v>18</v>
      </c>
      <c r="J12560" s="72" t="s">
        <v>19</v>
      </c>
      <c r="K12560" s="72" t="s">
        <v>37</v>
      </c>
      <c r="L12560" s="72" t="s">
        <v>59</v>
      </c>
      <c r="M12560" s="72"/>
    </row>
    <row r="12561" spans="2:13" x14ac:dyDescent="0.25">
      <c r="B12561" s="72" t="s">
        <v>12</v>
      </c>
      <c r="C12561" s="72" t="s">
        <v>13</v>
      </c>
      <c r="D12561" s="72" t="s">
        <v>14</v>
      </c>
      <c r="E12561" s="72" t="s">
        <v>156</v>
      </c>
      <c r="F12561" s="73">
        <v>200545</v>
      </c>
      <c r="G12561" s="72" t="s">
        <v>16</v>
      </c>
      <c r="H12561" s="72" t="s">
        <v>24</v>
      </c>
      <c r="I12561" s="72" t="s">
        <v>18</v>
      </c>
      <c r="J12561" s="72" t="s">
        <v>19</v>
      </c>
      <c r="K12561" s="72" t="s">
        <v>37</v>
      </c>
      <c r="L12561" s="72" t="s">
        <v>280</v>
      </c>
      <c r="M12561" s="72"/>
    </row>
    <row r="12562" spans="2:13" x14ac:dyDescent="0.25">
      <c r="B12562" s="72" t="s">
        <v>12</v>
      </c>
      <c r="C12562" s="72" t="s">
        <v>13</v>
      </c>
      <c r="D12562" s="72" t="s">
        <v>14</v>
      </c>
      <c r="E12562" s="72" t="s">
        <v>41</v>
      </c>
      <c r="F12562" s="73">
        <v>-443</v>
      </c>
      <c r="G12562" s="72" t="s">
        <v>16</v>
      </c>
      <c r="H12562" s="72" t="s">
        <v>24</v>
      </c>
      <c r="I12562" s="72" t="s">
        <v>18</v>
      </c>
      <c r="J12562" s="72" t="s">
        <v>19</v>
      </c>
      <c r="K12562" s="72" t="s">
        <v>205</v>
      </c>
      <c r="L12562" s="72" t="s">
        <v>206</v>
      </c>
      <c r="M12562" s="72"/>
    </row>
    <row r="12563" spans="2:13" x14ac:dyDescent="0.25">
      <c r="B12563" s="72" t="s">
        <v>12</v>
      </c>
      <c r="C12563" s="72" t="s">
        <v>13</v>
      </c>
      <c r="D12563" s="72" t="s">
        <v>14</v>
      </c>
      <c r="E12563" s="72" t="s">
        <v>51</v>
      </c>
      <c r="F12563" s="73">
        <v>534593</v>
      </c>
      <c r="G12563" s="72" t="s">
        <v>16</v>
      </c>
      <c r="H12563" s="72" t="s">
        <v>24</v>
      </c>
      <c r="I12563" s="72" t="s">
        <v>18</v>
      </c>
      <c r="J12563" s="72" t="s">
        <v>19</v>
      </c>
      <c r="K12563" s="72" t="s">
        <v>157</v>
      </c>
      <c r="L12563" s="72" t="s">
        <v>414</v>
      </c>
      <c r="M12563" s="72"/>
    </row>
    <row r="12564" spans="2:13" x14ac:dyDescent="0.25">
      <c r="B12564" s="72" t="s">
        <v>12</v>
      </c>
      <c r="C12564" s="72" t="s">
        <v>13</v>
      </c>
      <c r="D12564" s="72" t="s">
        <v>14</v>
      </c>
      <c r="E12564" s="72" t="s">
        <v>39</v>
      </c>
      <c r="F12564" s="73">
        <v>-14400</v>
      </c>
      <c r="G12564" s="72" t="s">
        <v>16</v>
      </c>
      <c r="H12564" s="72" t="s">
        <v>24</v>
      </c>
      <c r="I12564" s="72" t="s">
        <v>18</v>
      </c>
      <c r="J12564" s="72" t="s">
        <v>19</v>
      </c>
      <c r="K12564" s="72" t="s">
        <v>96</v>
      </c>
      <c r="L12564" s="72" t="s">
        <v>97</v>
      </c>
      <c r="M12564" s="72"/>
    </row>
    <row r="12565" spans="2:13" x14ac:dyDescent="0.25">
      <c r="B12565" s="72" t="s">
        <v>12</v>
      </c>
      <c r="C12565" s="72" t="s">
        <v>13</v>
      </c>
      <c r="D12565" s="72" t="s">
        <v>14</v>
      </c>
      <c r="E12565" s="72" t="s">
        <v>187</v>
      </c>
      <c r="F12565" s="73">
        <v>41079949</v>
      </c>
      <c r="G12565" s="72" t="s">
        <v>16</v>
      </c>
      <c r="H12565" s="72" t="s">
        <v>17</v>
      </c>
      <c r="I12565" s="72" t="s">
        <v>18</v>
      </c>
      <c r="J12565" s="72" t="s">
        <v>19</v>
      </c>
      <c r="K12565" s="72" t="s">
        <v>25</v>
      </c>
      <c r="L12565" s="72" t="s">
        <v>660</v>
      </c>
      <c r="M12565" s="72" t="s">
        <v>112</v>
      </c>
    </row>
    <row r="12566" spans="2:13" x14ac:dyDescent="0.25">
      <c r="B12566" s="72" t="s">
        <v>12</v>
      </c>
      <c r="C12566" s="72" t="s">
        <v>13</v>
      </c>
      <c r="D12566" s="72" t="s">
        <v>14</v>
      </c>
      <c r="E12566" s="72" t="s">
        <v>23</v>
      </c>
      <c r="F12566" s="73">
        <v>-65486</v>
      </c>
      <c r="G12566" s="72" t="s">
        <v>16</v>
      </c>
      <c r="H12566" s="72" t="s">
        <v>24</v>
      </c>
      <c r="I12566" s="72" t="s">
        <v>18</v>
      </c>
      <c r="J12566" s="72" t="s">
        <v>19</v>
      </c>
      <c r="K12566" s="72" t="s">
        <v>37</v>
      </c>
      <c r="L12566" s="72" t="s">
        <v>61</v>
      </c>
      <c r="M12566" s="72"/>
    </row>
    <row r="12567" spans="2:13" x14ac:dyDescent="0.25">
      <c r="B12567" s="72" t="s">
        <v>12</v>
      </c>
      <c r="C12567" s="72" t="s">
        <v>13</v>
      </c>
      <c r="D12567" s="72" t="s">
        <v>14</v>
      </c>
      <c r="E12567" s="72" t="s">
        <v>58</v>
      </c>
      <c r="F12567" s="73">
        <v>478465</v>
      </c>
      <c r="G12567" s="72" t="s">
        <v>16</v>
      </c>
      <c r="H12567" s="72" t="s">
        <v>24</v>
      </c>
      <c r="I12567" s="72" t="s">
        <v>48</v>
      </c>
      <c r="J12567" s="72" t="s">
        <v>19</v>
      </c>
      <c r="K12567" s="72" t="s">
        <v>49</v>
      </c>
      <c r="L12567" s="72" t="s">
        <v>105</v>
      </c>
      <c r="M12567" s="72" t="s">
        <v>112</v>
      </c>
    </row>
    <row r="12568" spans="2:13" x14ac:dyDescent="0.25">
      <c r="B12568" s="72" t="s">
        <v>12</v>
      </c>
      <c r="C12568" s="72" t="s">
        <v>13</v>
      </c>
      <c r="D12568" s="72" t="s">
        <v>14</v>
      </c>
      <c r="E12568" s="72" t="s">
        <v>58</v>
      </c>
      <c r="F12568" s="73">
        <v>167212</v>
      </c>
      <c r="G12568" s="72" t="s">
        <v>16</v>
      </c>
      <c r="H12568" s="72" t="s">
        <v>24</v>
      </c>
      <c r="I12568" s="72" t="s">
        <v>18</v>
      </c>
      <c r="J12568" s="72" t="s">
        <v>19</v>
      </c>
      <c r="K12568" s="72" t="s">
        <v>37</v>
      </c>
      <c r="L12568" s="72" t="s">
        <v>461</v>
      </c>
      <c r="M12568" s="72" t="s">
        <v>35</v>
      </c>
    </row>
    <row r="12569" spans="2:13" x14ac:dyDescent="0.25">
      <c r="B12569" s="72" t="s">
        <v>12</v>
      </c>
      <c r="C12569" s="72" t="s">
        <v>13</v>
      </c>
      <c r="D12569" s="72" t="s">
        <v>14</v>
      </c>
      <c r="E12569" s="72" t="s">
        <v>123</v>
      </c>
      <c r="F12569" s="73">
        <v>-103</v>
      </c>
      <c r="G12569" s="72" t="s">
        <v>16</v>
      </c>
      <c r="H12569" s="72" t="s">
        <v>17</v>
      </c>
      <c r="I12569" s="72" t="s">
        <v>18</v>
      </c>
      <c r="J12569" s="72" t="s">
        <v>19</v>
      </c>
      <c r="K12569" s="72" t="s">
        <v>20</v>
      </c>
      <c r="L12569" s="72" t="s">
        <v>284</v>
      </c>
      <c r="M12569" s="72"/>
    </row>
    <row r="12570" spans="2:13" x14ac:dyDescent="0.25">
      <c r="B12570" s="72" t="s">
        <v>12</v>
      </c>
      <c r="C12570" s="72" t="s">
        <v>13</v>
      </c>
      <c r="D12570" s="72" t="s">
        <v>14</v>
      </c>
      <c r="E12570" s="72" t="s">
        <v>94</v>
      </c>
      <c r="F12570" s="73">
        <v>6119</v>
      </c>
      <c r="G12570" s="72" t="s">
        <v>16</v>
      </c>
      <c r="H12570" s="72" t="s">
        <v>24</v>
      </c>
      <c r="I12570" s="72" t="s">
        <v>18</v>
      </c>
      <c r="J12570" s="72" t="s">
        <v>19</v>
      </c>
      <c r="K12570" s="72" t="s">
        <v>25</v>
      </c>
      <c r="L12570" s="72" t="s">
        <v>52</v>
      </c>
      <c r="M12570" s="72"/>
    </row>
    <row r="12571" spans="2:13" x14ac:dyDescent="0.25">
      <c r="B12571" s="72" t="s">
        <v>12</v>
      </c>
      <c r="C12571" s="72" t="s">
        <v>13</v>
      </c>
      <c r="D12571" s="72" t="s">
        <v>14</v>
      </c>
      <c r="E12571" s="72" t="s">
        <v>594</v>
      </c>
      <c r="F12571" s="73">
        <v>2046</v>
      </c>
      <c r="G12571" s="72" t="s">
        <v>16</v>
      </c>
      <c r="H12571" s="72" t="s">
        <v>24</v>
      </c>
      <c r="I12571" s="72" t="s">
        <v>18</v>
      </c>
      <c r="J12571" s="72" t="s">
        <v>19</v>
      </c>
      <c r="K12571" s="72" t="s">
        <v>49</v>
      </c>
      <c r="L12571" s="72" t="s">
        <v>73</v>
      </c>
      <c r="M12571" s="72"/>
    </row>
    <row r="12572" spans="2:13" x14ac:dyDescent="0.25">
      <c r="B12572" s="72" t="s">
        <v>12</v>
      </c>
      <c r="C12572" s="72" t="s">
        <v>13</v>
      </c>
      <c r="D12572" s="72" t="s">
        <v>14</v>
      </c>
      <c r="E12572" s="72" t="s">
        <v>353</v>
      </c>
      <c r="F12572" s="73">
        <v>10142</v>
      </c>
      <c r="G12572" s="72" t="s">
        <v>16</v>
      </c>
      <c r="H12572" s="72" t="s">
        <v>24</v>
      </c>
      <c r="I12572" s="72" t="s">
        <v>18</v>
      </c>
      <c r="J12572" s="72" t="s">
        <v>19</v>
      </c>
      <c r="K12572" s="72" t="s">
        <v>37</v>
      </c>
      <c r="L12572" s="72" t="s">
        <v>542</v>
      </c>
      <c r="M12572" s="72" t="s">
        <v>133</v>
      </c>
    </row>
    <row r="12573" spans="2:13" x14ac:dyDescent="0.25">
      <c r="B12573" s="72" t="s">
        <v>12</v>
      </c>
      <c r="C12573" s="72" t="s">
        <v>13</v>
      </c>
      <c r="D12573" s="72" t="s">
        <v>14</v>
      </c>
      <c r="E12573" s="72" t="s">
        <v>58</v>
      </c>
      <c r="F12573" s="73">
        <v>68510</v>
      </c>
      <c r="G12573" s="72" t="s">
        <v>16</v>
      </c>
      <c r="H12573" s="72" t="s">
        <v>17</v>
      </c>
      <c r="I12573" s="72" t="s">
        <v>18</v>
      </c>
      <c r="J12573" s="72" t="s">
        <v>19</v>
      </c>
      <c r="K12573" s="72" t="s">
        <v>25</v>
      </c>
      <c r="L12573" s="72" t="s">
        <v>107</v>
      </c>
      <c r="M12573" s="72" t="s">
        <v>29</v>
      </c>
    </row>
    <row r="12574" spans="2:13" x14ac:dyDescent="0.25">
      <c r="B12574" s="72" t="s">
        <v>12</v>
      </c>
      <c r="C12574" s="72" t="s">
        <v>13</v>
      </c>
      <c r="D12574" s="72" t="s">
        <v>14</v>
      </c>
      <c r="E12574" s="72" t="s">
        <v>144</v>
      </c>
      <c r="F12574" s="73">
        <v>323146</v>
      </c>
      <c r="G12574" s="72" t="s">
        <v>16</v>
      </c>
      <c r="H12574" s="72" t="s">
        <v>17</v>
      </c>
      <c r="I12574" s="72" t="s">
        <v>18</v>
      </c>
      <c r="J12574" s="72" t="s">
        <v>19</v>
      </c>
      <c r="K12574" s="72" t="s">
        <v>25</v>
      </c>
      <c r="L12574" s="72" t="s">
        <v>52</v>
      </c>
      <c r="M12574" s="72" t="s">
        <v>67</v>
      </c>
    </row>
    <row r="12575" spans="2:13" x14ac:dyDescent="0.25">
      <c r="B12575" s="72" t="s">
        <v>12</v>
      </c>
      <c r="C12575" s="72" t="s">
        <v>13</v>
      </c>
      <c r="D12575" s="72" t="s">
        <v>14</v>
      </c>
      <c r="E12575" s="72" t="s">
        <v>152</v>
      </c>
      <c r="F12575" s="73">
        <v>-10062</v>
      </c>
      <c r="G12575" s="72" t="s">
        <v>16</v>
      </c>
      <c r="H12575" s="72" t="s">
        <v>24</v>
      </c>
      <c r="I12575" s="72" t="s">
        <v>18</v>
      </c>
      <c r="J12575" s="72" t="s">
        <v>19</v>
      </c>
      <c r="K12575" s="72" t="s">
        <v>25</v>
      </c>
      <c r="L12575" s="72" t="s">
        <v>513</v>
      </c>
      <c r="M12575" s="72"/>
    </row>
    <row r="12576" spans="2:13" x14ac:dyDescent="0.25">
      <c r="B12576" s="72" t="s">
        <v>12</v>
      </c>
      <c r="C12576" s="72" t="s">
        <v>13</v>
      </c>
      <c r="D12576" s="72" t="s">
        <v>14</v>
      </c>
      <c r="E12576" s="72" t="s">
        <v>27</v>
      </c>
      <c r="F12576" s="73">
        <v>22754</v>
      </c>
      <c r="G12576" s="72" t="s">
        <v>16</v>
      </c>
      <c r="H12576" s="72" t="s">
        <v>24</v>
      </c>
      <c r="I12576" s="72" t="s">
        <v>18</v>
      </c>
      <c r="J12576" s="72" t="s">
        <v>19</v>
      </c>
      <c r="K12576" s="72" t="s">
        <v>99</v>
      </c>
      <c r="L12576" s="72" t="s">
        <v>642</v>
      </c>
      <c r="M12576" s="72" t="s">
        <v>35</v>
      </c>
    </row>
    <row r="12577" spans="2:13" x14ac:dyDescent="0.25">
      <c r="B12577" s="72" t="s">
        <v>12</v>
      </c>
      <c r="C12577" s="72" t="s">
        <v>13</v>
      </c>
      <c r="D12577" s="72" t="s">
        <v>14</v>
      </c>
      <c r="E12577" s="72" t="s">
        <v>152</v>
      </c>
      <c r="F12577" s="73">
        <v>-1647</v>
      </c>
      <c r="G12577" s="72" t="s">
        <v>16</v>
      </c>
      <c r="H12577" s="72" t="s">
        <v>24</v>
      </c>
      <c r="I12577" s="72" t="s">
        <v>18</v>
      </c>
      <c r="J12577" s="72" t="s">
        <v>19</v>
      </c>
      <c r="K12577" s="72" t="s">
        <v>185</v>
      </c>
      <c r="L12577" s="72" t="s">
        <v>307</v>
      </c>
      <c r="M12577" s="72"/>
    </row>
    <row r="12578" spans="2:13" x14ac:dyDescent="0.25">
      <c r="B12578" s="72" t="s">
        <v>12</v>
      </c>
      <c r="C12578" s="72" t="s">
        <v>13</v>
      </c>
      <c r="D12578" s="72" t="s">
        <v>14</v>
      </c>
      <c r="E12578" s="72" t="s">
        <v>228</v>
      </c>
      <c r="F12578" s="73">
        <v>17706</v>
      </c>
      <c r="G12578" s="72" t="s">
        <v>16</v>
      </c>
      <c r="H12578" s="72" t="s">
        <v>24</v>
      </c>
      <c r="I12578" s="72" t="s">
        <v>18</v>
      </c>
      <c r="J12578" s="72" t="s">
        <v>19</v>
      </c>
      <c r="K12578" s="72" t="s">
        <v>99</v>
      </c>
      <c r="L12578" s="72" t="s">
        <v>419</v>
      </c>
      <c r="M12578" s="72" t="s">
        <v>133</v>
      </c>
    </row>
    <row r="12579" spans="2:13" x14ac:dyDescent="0.25">
      <c r="B12579" s="72" t="s">
        <v>12</v>
      </c>
      <c r="C12579" s="72" t="s">
        <v>13</v>
      </c>
      <c r="D12579" s="72" t="s">
        <v>14</v>
      </c>
      <c r="E12579" s="72" t="s">
        <v>36</v>
      </c>
      <c r="F12579" s="73">
        <v>95009</v>
      </c>
      <c r="G12579" s="72" t="s">
        <v>16</v>
      </c>
      <c r="H12579" s="72" t="s">
        <v>24</v>
      </c>
      <c r="I12579" s="72" t="s">
        <v>18</v>
      </c>
      <c r="J12579" s="72" t="s">
        <v>19</v>
      </c>
      <c r="K12579" s="72" t="s">
        <v>130</v>
      </c>
      <c r="L12579" s="72" t="s">
        <v>610</v>
      </c>
      <c r="M12579" s="72" t="s">
        <v>29</v>
      </c>
    </row>
    <row r="12580" spans="2:13" x14ac:dyDescent="0.25">
      <c r="B12580" s="72" t="s">
        <v>12</v>
      </c>
      <c r="C12580" s="72" t="s">
        <v>13</v>
      </c>
      <c r="D12580" s="72" t="s">
        <v>14</v>
      </c>
      <c r="E12580" s="72" t="s">
        <v>39</v>
      </c>
      <c r="F12580" s="73">
        <v>-19836</v>
      </c>
      <c r="G12580" s="72" t="s">
        <v>16</v>
      </c>
      <c r="H12580" s="72" t="s">
        <v>17</v>
      </c>
      <c r="I12580" s="72" t="s">
        <v>18</v>
      </c>
      <c r="J12580" s="72" t="s">
        <v>19</v>
      </c>
      <c r="K12580" s="72" t="s">
        <v>25</v>
      </c>
      <c r="L12580" s="72" t="s">
        <v>124</v>
      </c>
      <c r="M12580" s="72"/>
    </row>
    <row r="12581" spans="2:13" x14ac:dyDescent="0.25">
      <c r="B12581" s="72" t="s">
        <v>12</v>
      </c>
      <c r="C12581" s="72" t="s">
        <v>13</v>
      </c>
      <c r="D12581" s="72" t="s">
        <v>14</v>
      </c>
      <c r="E12581" s="72" t="s">
        <v>30</v>
      </c>
      <c r="F12581" s="73">
        <v>-10435</v>
      </c>
      <c r="G12581" s="72" t="s">
        <v>16</v>
      </c>
      <c r="H12581" s="72" t="s">
        <v>17</v>
      </c>
      <c r="I12581" s="72" t="s">
        <v>18</v>
      </c>
      <c r="J12581" s="72" t="s">
        <v>19</v>
      </c>
      <c r="K12581" s="72" t="s">
        <v>25</v>
      </c>
      <c r="L12581" s="72" t="s">
        <v>442</v>
      </c>
      <c r="M12581" s="72"/>
    </row>
    <row r="12582" spans="2:13" x14ac:dyDescent="0.25">
      <c r="B12582" s="72" t="s">
        <v>12</v>
      </c>
      <c r="C12582" s="72" t="s">
        <v>13</v>
      </c>
      <c r="D12582" s="72" t="s">
        <v>14</v>
      </c>
      <c r="E12582" s="72" t="s">
        <v>41</v>
      </c>
      <c r="F12582" s="73">
        <v>-456</v>
      </c>
      <c r="G12582" s="72" t="s">
        <v>16</v>
      </c>
      <c r="H12582" s="72" t="s">
        <v>17</v>
      </c>
      <c r="I12582" s="72" t="s">
        <v>18</v>
      </c>
      <c r="J12582" s="72" t="s">
        <v>19</v>
      </c>
      <c r="K12582" s="72" t="s">
        <v>25</v>
      </c>
      <c r="L12582" s="72" t="s">
        <v>621</v>
      </c>
      <c r="M12582" s="72"/>
    </row>
    <row r="12583" spans="2:13" x14ac:dyDescent="0.25">
      <c r="B12583" s="72" t="s">
        <v>12</v>
      </c>
      <c r="C12583" s="72" t="s">
        <v>13</v>
      </c>
      <c r="D12583" s="72" t="s">
        <v>14</v>
      </c>
      <c r="E12583" s="72" t="s">
        <v>68</v>
      </c>
      <c r="F12583" s="73">
        <v>-635</v>
      </c>
      <c r="G12583" s="72" t="s">
        <v>16</v>
      </c>
      <c r="H12583" s="72" t="s">
        <v>17</v>
      </c>
      <c r="I12583" s="72" t="s">
        <v>18</v>
      </c>
      <c r="J12583" s="72" t="s">
        <v>19</v>
      </c>
      <c r="K12583" s="72" t="s">
        <v>25</v>
      </c>
      <c r="L12583" s="72" t="s">
        <v>252</v>
      </c>
      <c r="M12583" s="72"/>
    </row>
    <row r="12584" spans="2:13" x14ac:dyDescent="0.25">
      <c r="B12584" s="72" t="s">
        <v>12</v>
      </c>
      <c r="C12584" s="72" t="s">
        <v>13</v>
      </c>
      <c r="D12584" s="72" t="s">
        <v>14</v>
      </c>
      <c r="E12584" s="72" t="s">
        <v>694</v>
      </c>
      <c r="F12584" s="73">
        <v>40381801</v>
      </c>
      <c r="G12584" s="72" t="s">
        <v>16</v>
      </c>
      <c r="H12584" s="72" t="s">
        <v>24</v>
      </c>
      <c r="I12584" s="72" t="s">
        <v>18</v>
      </c>
      <c r="J12584" s="72" t="s">
        <v>19</v>
      </c>
      <c r="K12584" s="72"/>
      <c r="L12584" s="72"/>
      <c r="M12584" s="72"/>
    </row>
    <row r="12585" spans="2:13" x14ac:dyDescent="0.25">
      <c r="B12585" s="72" t="s">
        <v>12</v>
      </c>
      <c r="C12585" s="72" t="s">
        <v>13</v>
      </c>
      <c r="D12585" s="72" t="s">
        <v>14</v>
      </c>
      <c r="E12585" s="72" t="s">
        <v>750</v>
      </c>
      <c r="F12585" s="73">
        <v>11163168</v>
      </c>
      <c r="G12585" s="72" t="s">
        <v>16</v>
      </c>
      <c r="H12585" s="72" t="s">
        <v>24</v>
      </c>
      <c r="I12585" s="72" t="s">
        <v>18</v>
      </c>
      <c r="J12585" s="72" t="s">
        <v>19</v>
      </c>
      <c r="K12585" s="72" t="s">
        <v>117</v>
      </c>
      <c r="L12585" s="72" t="s">
        <v>774</v>
      </c>
      <c r="M12585" s="72"/>
    </row>
    <row r="12586" spans="2:13" x14ac:dyDescent="0.25">
      <c r="B12586" s="72" t="s">
        <v>12</v>
      </c>
      <c r="C12586" s="72" t="s">
        <v>785</v>
      </c>
      <c r="D12586" s="72" t="s">
        <v>14</v>
      </c>
      <c r="E12586" s="72" t="s">
        <v>786</v>
      </c>
      <c r="F12586" s="73">
        <v>99962303</v>
      </c>
      <c r="G12586" s="72" t="s">
        <v>16</v>
      </c>
      <c r="H12586" s="72" t="s">
        <v>24</v>
      </c>
      <c r="I12586" s="72" t="s">
        <v>18</v>
      </c>
      <c r="J12586" s="72" t="s">
        <v>19</v>
      </c>
      <c r="K12586" s="72" t="s">
        <v>49</v>
      </c>
      <c r="L12586" s="72" t="s">
        <v>105</v>
      </c>
      <c r="M12586" s="72"/>
    </row>
    <row r="12587" spans="2:13" x14ac:dyDescent="0.25">
      <c r="B12587" s="72" t="s">
        <v>12</v>
      </c>
      <c r="C12587" s="72" t="s">
        <v>13</v>
      </c>
      <c r="D12587" s="72" t="s">
        <v>14</v>
      </c>
      <c r="E12587" s="72" t="s">
        <v>750</v>
      </c>
      <c r="F12587" s="73">
        <v>799900</v>
      </c>
      <c r="G12587" s="72" t="s">
        <v>16</v>
      </c>
      <c r="H12587" s="72" t="s">
        <v>24</v>
      </c>
      <c r="I12587" s="72" t="s">
        <v>18</v>
      </c>
      <c r="J12587" s="72" t="s">
        <v>19</v>
      </c>
      <c r="K12587" s="72" t="s">
        <v>117</v>
      </c>
      <c r="L12587" s="72" t="s">
        <v>527</v>
      </c>
      <c r="M12587" s="72"/>
    </row>
    <row r="12588" spans="2:13" x14ac:dyDescent="0.25">
      <c r="B12588" s="72" t="s">
        <v>12</v>
      </c>
      <c r="C12588" s="72" t="s">
        <v>785</v>
      </c>
      <c r="D12588" s="72" t="s">
        <v>14</v>
      </c>
      <c r="E12588" s="72" t="s">
        <v>793</v>
      </c>
      <c r="F12588" s="73">
        <v>-11000000</v>
      </c>
      <c r="G12588" s="72" t="s">
        <v>16</v>
      </c>
      <c r="H12588" s="72" t="s">
        <v>24</v>
      </c>
      <c r="I12588" s="72" t="s">
        <v>18</v>
      </c>
      <c r="J12588" s="72" t="s">
        <v>19</v>
      </c>
      <c r="K12588" s="72" t="s">
        <v>49</v>
      </c>
      <c r="L12588" s="72" t="s">
        <v>105</v>
      </c>
      <c r="M12588" s="72"/>
    </row>
    <row r="12589" spans="2:13" x14ac:dyDescent="0.25">
      <c r="B12589" s="72" t="s">
        <v>12</v>
      </c>
      <c r="C12589" s="72" t="s">
        <v>13</v>
      </c>
      <c r="D12589" s="72" t="s">
        <v>14</v>
      </c>
      <c r="E12589" s="72" t="s">
        <v>605</v>
      </c>
      <c r="F12589" s="73">
        <v>-69183</v>
      </c>
      <c r="G12589" s="72" t="s">
        <v>16</v>
      </c>
      <c r="H12589" s="72" t="s">
        <v>24</v>
      </c>
      <c r="I12589" s="72" t="s">
        <v>48</v>
      </c>
      <c r="J12589" s="72" t="s">
        <v>19</v>
      </c>
      <c r="K12589" s="72"/>
      <c r="L12589" s="72"/>
      <c r="M12589" s="72"/>
    </row>
    <row r="12590" spans="2:13" x14ac:dyDescent="0.25">
      <c r="B12590" s="72" t="s">
        <v>12</v>
      </c>
      <c r="C12590" s="72" t="s">
        <v>13</v>
      </c>
      <c r="D12590" s="72" t="s">
        <v>14</v>
      </c>
      <c r="E12590" s="72" t="s">
        <v>605</v>
      </c>
      <c r="F12590" s="73">
        <v>-21085073</v>
      </c>
      <c r="G12590" s="72" t="s">
        <v>16</v>
      </c>
      <c r="H12590" s="72" t="s">
        <v>24</v>
      </c>
      <c r="I12590" s="72" t="s">
        <v>18</v>
      </c>
      <c r="J12590" s="72" t="s">
        <v>19</v>
      </c>
      <c r="K12590" s="72"/>
      <c r="L12590" s="72"/>
      <c r="M12590" s="72"/>
    </row>
    <row r="12591" spans="2:13" x14ac:dyDescent="0.25">
      <c r="B12591" s="72" t="s">
        <v>12</v>
      </c>
      <c r="C12591" s="72" t="s">
        <v>735</v>
      </c>
      <c r="D12591" s="72" t="s">
        <v>14</v>
      </c>
      <c r="E12591" s="72" t="s">
        <v>736</v>
      </c>
      <c r="F12591" s="73">
        <v>-1</v>
      </c>
      <c r="G12591" s="72" t="s">
        <v>16</v>
      </c>
      <c r="H12591" s="72" t="s">
        <v>24</v>
      </c>
      <c r="I12591" s="72" t="s">
        <v>18</v>
      </c>
      <c r="J12591" s="72" t="s">
        <v>628</v>
      </c>
      <c r="K12591" s="72"/>
      <c r="L12591" s="72"/>
      <c r="M12591" s="72"/>
    </row>
    <row r="12592" spans="2:13" x14ac:dyDescent="0.25">
      <c r="B12592" s="72" t="s">
        <v>12</v>
      </c>
      <c r="C12592" s="72" t="s">
        <v>13</v>
      </c>
      <c r="D12592" s="72" t="s">
        <v>14</v>
      </c>
      <c r="E12592" s="72" t="s">
        <v>656</v>
      </c>
      <c r="F12592" s="73">
        <v>22684</v>
      </c>
      <c r="G12592" s="72" t="s">
        <v>16</v>
      </c>
      <c r="H12592" s="72" t="s">
        <v>24</v>
      </c>
      <c r="I12592" s="72" t="s">
        <v>18</v>
      </c>
      <c r="J12592" s="72" t="s">
        <v>19</v>
      </c>
      <c r="K12592" s="72" t="s">
        <v>117</v>
      </c>
      <c r="L12592" s="72" t="s">
        <v>332</v>
      </c>
      <c r="M12592" s="72"/>
    </row>
    <row r="12593" spans="2:13" x14ac:dyDescent="0.25">
      <c r="B12593" s="72" t="s">
        <v>12</v>
      </c>
      <c r="C12593" s="72" t="s">
        <v>13</v>
      </c>
      <c r="D12593" s="72" t="s">
        <v>14</v>
      </c>
      <c r="E12593" s="72" t="s">
        <v>656</v>
      </c>
      <c r="F12593" s="73">
        <v>131176</v>
      </c>
      <c r="G12593" s="72" t="s">
        <v>16</v>
      </c>
      <c r="H12593" s="72" t="s">
        <v>24</v>
      </c>
      <c r="I12593" s="72" t="s">
        <v>18</v>
      </c>
      <c r="J12593" s="72" t="s">
        <v>628</v>
      </c>
      <c r="K12593" s="72" t="s">
        <v>102</v>
      </c>
      <c r="L12593" s="72" t="s">
        <v>196</v>
      </c>
      <c r="M12593" s="72"/>
    </row>
    <row r="12594" spans="2:13" x14ac:dyDescent="0.25">
      <c r="B12594" s="72" t="s">
        <v>12</v>
      </c>
      <c r="C12594" s="72" t="s">
        <v>13</v>
      </c>
      <c r="D12594" s="72" t="s">
        <v>14</v>
      </c>
      <c r="E12594" s="72" t="s">
        <v>750</v>
      </c>
      <c r="F12594" s="73">
        <v>5122764</v>
      </c>
      <c r="G12594" s="72" t="s">
        <v>16</v>
      </c>
      <c r="H12594" s="72" t="s">
        <v>24</v>
      </c>
      <c r="I12594" s="72" t="s">
        <v>18</v>
      </c>
      <c r="J12594" s="72" t="s">
        <v>19</v>
      </c>
      <c r="K12594" s="72"/>
      <c r="L12594" s="72"/>
      <c r="M12594" s="72"/>
    </row>
    <row r="12595" spans="2:13" x14ac:dyDescent="0.25">
      <c r="B12595" s="72" t="s">
        <v>12</v>
      </c>
      <c r="C12595" s="72" t="s">
        <v>160</v>
      </c>
      <c r="D12595" s="72" t="s">
        <v>14</v>
      </c>
      <c r="E12595" s="72" t="s">
        <v>161</v>
      </c>
      <c r="F12595" s="73">
        <v>7932813</v>
      </c>
      <c r="G12595" s="72" t="s">
        <v>16</v>
      </c>
      <c r="H12595" s="72" t="s">
        <v>24</v>
      </c>
      <c r="I12595" s="72" t="s">
        <v>18</v>
      </c>
      <c r="J12595" s="72" t="s">
        <v>19</v>
      </c>
      <c r="K12595" s="72"/>
      <c r="L12595" s="72"/>
      <c r="M12595" s="72"/>
    </row>
    <row r="12596" spans="2:13" x14ac:dyDescent="0.25">
      <c r="B12596" s="72" t="s">
        <v>12</v>
      </c>
      <c r="C12596" s="72" t="s">
        <v>500</v>
      </c>
      <c r="D12596" s="72" t="s">
        <v>14</v>
      </c>
      <c r="E12596" s="72" t="s">
        <v>161</v>
      </c>
      <c r="F12596" s="73">
        <v>88691496</v>
      </c>
      <c r="G12596" s="72" t="s">
        <v>16</v>
      </c>
      <c r="H12596" s="72" t="s">
        <v>24</v>
      </c>
      <c r="I12596" s="72" t="s">
        <v>18</v>
      </c>
      <c r="J12596" s="72" t="s">
        <v>19</v>
      </c>
      <c r="K12596" s="72"/>
      <c r="L12596" s="72"/>
      <c r="M12596" s="72"/>
    </row>
    <row r="12597" spans="2:13" x14ac:dyDescent="0.25">
      <c r="B12597" s="72" t="s">
        <v>12</v>
      </c>
      <c r="C12597" s="72" t="s">
        <v>13</v>
      </c>
      <c r="D12597" s="72" t="s">
        <v>14</v>
      </c>
      <c r="E12597" s="72" t="s">
        <v>694</v>
      </c>
      <c r="F12597" s="73">
        <v>278361</v>
      </c>
      <c r="G12597" s="72" t="s">
        <v>16</v>
      </c>
      <c r="H12597" s="72" t="s">
        <v>24</v>
      </c>
      <c r="I12597" s="72" t="s">
        <v>48</v>
      </c>
      <c r="J12597" s="72" t="s">
        <v>19</v>
      </c>
      <c r="K12597" s="72"/>
      <c r="L12597" s="72"/>
      <c r="M12597" s="72"/>
    </row>
    <row r="12598" spans="2:13" x14ac:dyDescent="0.25">
      <c r="B12598" s="72" t="s">
        <v>12</v>
      </c>
      <c r="C12598" s="72" t="s">
        <v>13</v>
      </c>
      <c r="D12598" s="72" t="s">
        <v>14</v>
      </c>
      <c r="E12598" s="72" t="s">
        <v>753</v>
      </c>
      <c r="F12598" s="73">
        <v>171653011</v>
      </c>
      <c r="G12598" s="72" t="s">
        <v>16</v>
      </c>
      <c r="H12598" s="72" t="s">
        <v>24</v>
      </c>
      <c r="I12598" s="72" t="s">
        <v>18</v>
      </c>
      <c r="J12598" s="72" t="s">
        <v>19</v>
      </c>
      <c r="K12598" s="72"/>
      <c r="L12598" s="72"/>
      <c r="M12598" s="72"/>
    </row>
    <row r="12599" spans="2:13" x14ac:dyDescent="0.25">
      <c r="B12599" s="72" t="s">
        <v>12</v>
      </c>
      <c r="C12599" s="72" t="s">
        <v>735</v>
      </c>
      <c r="D12599" s="72" t="s">
        <v>14</v>
      </c>
      <c r="E12599" s="72" t="s">
        <v>161</v>
      </c>
      <c r="F12599" s="73">
        <v>450662960</v>
      </c>
      <c r="G12599" s="72" t="s">
        <v>16</v>
      </c>
      <c r="H12599" s="72" t="s">
        <v>24</v>
      </c>
      <c r="I12599" s="72" t="s">
        <v>18</v>
      </c>
      <c r="J12599" s="72" t="s">
        <v>628</v>
      </c>
      <c r="K12599" s="72"/>
      <c r="L12599" s="72"/>
      <c r="M12599" s="72"/>
    </row>
    <row r="12600" spans="2:13" x14ac:dyDescent="0.25">
      <c r="B12600" s="72" t="s">
        <v>12</v>
      </c>
      <c r="C12600" s="72" t="s">
        <v>765</v>
      </c>
      <c r="D12600" s="72" t="s">
        <v>14</v>
      </c>
      <c r="E12600" s="72" t="s">
        <v>161</v>
      </c>
      <c r="F12600" s="73">
        <v>49500</v>
      </c>
      <c r="G12600" s="72" t="s">
        <v>16</v>
      </c>
      <c r="H12600" s="72" t="s">
        <v>24</v>
      </c>
      <c r="I12600" s="72" t="s">
        <v>18</v>
      </c>
      <c r="J12600" s="72" t="s">
        <v>19</v>
      </c>
      <c r="K12600" s="72"/>
      <c r="L12600" s="72"/>
      <c r="M12600" s="72"/>
    </row>
    <row r="12601" spans="2:13" x14ac:dyDescent="0.25">
      <c r="B12601" s="72" t="s">
        <v>12</v>
      </c>
      <c r="C12601" s="72" t="s">
        <v>13</v>
      </c>
      <c r="D12601" s="72" t="s">
        <v>14</v>
      </c>
      <c r="E12601" s="72" t="s">
        <v>753</v>
      </c>
      <c r="F12601" s="73">
        <v>2493971</v>
      </c>
      <c r="G12601" s="72" t="s">
        <v>269</v>
      </c>
      <c r="H12601" s="72" t="s">
        <v>24</v>
      </c>
      <c r="I12601" s="72" t="s">
        <v>18</v>
      </c>
      <c r="J12601" s="72" t="s">
        <v>438</v>
      </c>
      <c r="K12601" s="72"/>
      <c r="L12601" s="72"/>
      <c r="M12601" s="72"/>
    </row>
    <row r="12602" spans="2:13" x14ac:dyDescent="0.25">
      <c r="B12602" s="72" t="s">
        <v>12</v>
      </c>
      <c r="C12602" s="72" t="s">
        <v>13</v>
      </c>
      <c r="D12602" s="72" t="s">
        <v>14</v>
      </c>
      <c r="E12602" s="72" t="s">
        <v>656</v>
      </c>
      <c r="F12602" s="73">
        <v>35578</v>
      </c>
      <c r="G12602" s="72" t="s">
        <v>16</v>
      </c>
      <c r="H12602" s="72" t="s">
        <v>24</v>
      </c>
      <c r="I12602" s="72" t="s">
        <v>18</v>
      </c>
      <c r="J12602" s="72" t="s">
        <v>19</v>
      </c>
      <c r="K12602" s="72" t="s">
        <v>25</v>
      </c>
      <c r="L12602" s="72" t="s">
        <v>180</v>
      </c>
      <c r="M12602" s="7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M70"/>
  <sheetViews>
    <sheetView showGridLines="0" zoomScale="120" zoomScaleNormal="120" workbookViewId="0">
      <pane ySplit="4" topLeftCell="A5" activePane="bottomLeft" state="frozen"/>
      <selection pane="bottomLeft" activeCell="D17" sqref="D17"/>
    </sheetView>
  </sheetViews>
  <sheetFormatPr defaultColWidth="0" defaultRowHeight="14.45" customHeight="1" zeroHeight="1" x14ac:dyDescent="0.25"/>
  <cols>
    <col min="1" max="1" width="3.5703125" style="29" customWidth="1"/>
    <col min="2" max="2" width="3.85546875" style="29" customWidth="1"/>
    <col min="3" max="3" width="33.5703125" style="29" customWidth="1"/>
    <col min="4" max="4" width="15.5703125" style="29" customWidth="1"/>
    <col min="5" max="5" width="88.140625" style="29" customWidth="1"/>
    <col min="6" max="6" width="3.85546875" style="29" customWidth="1"/>
    <col min="7" max="7" width="3.5703125" style="29" customWidth="1"/>
    <col min="8" max="13" width="0" hidden="1" customWidth="1"/>
    <col min="14" max="16384" width="9.140625" hidden="1"/>
  </cols>
  <sheetData>
    <row r="1" spans="1:7" s="29" customFormat="1" ht="14.1" customHeight="1" x14ac:dyDescent="0.25">
      <c r="A1" s="28"/>
      <c r="B1" s="28"/>
      <c r="C1" s="28"/>
      <c r="D1" s="28"/>
      <c r="E1" s="28"/>
      <c r="F1" s="28"/>
      <c r="G1" s="28"/>
    </row>
    <row r="2" spans="1:7" s="29" customFormat="1" ht="14.1" customHeight="1" x14ac:dyDescent="0.25">
      <c r="A2" s="28"/>
      <c r="B2" s="28"/>
      <c r="C2" s="28"/>
      <c r="D2" s="28"/>
      <c r="E2" s="28"/>
      <c r="F2" s="28"/>
      <c r="G2" s="28"/>
    </row>
    <row r="3" spans="1:7" s="29" customFormat="1" ht="14.1" customHeight="1" x14ac:dyDescent="0.25">
      <c r="A3" s="28"/>
      <c r="B3" s="28"/>
      <c r="C3" s="28"/>
      <c r="D3" s="28"/>
      <c r="E3" s="28"/>
      <c r="F3" s="28"/>
      <c r="G3" s="28"/>
    </row>
    <row r="4" spans="1:7" s="29" customFormat="1" ht="3" customHeight="1" x14ac:dyDescent="0.25">
      <c r="A4" s="30"/>
      <c r="B4" s="30"/>
      <c r="C4" s="30"/>
      <c r="D4" s="30"/>
      <c r="E4" s="30"/>
      <c r="F4" s="30"/>
      <c r="G4" s="30"/>
    </row>
    <row r="5" spans="1:7" s="29" customFormat="1" ht="15" x14ac:dyDescent="0.25"/>
    <row r="6" spans="1:7" s="29" customFormat="1" ht="18.75" x14ac:dyDescent="0.25">
      <c r="B6" s="53" t="s">
        <v>798</v>
      </c>
      <c r="C6" s="31"/>
      <c r="D6" s="31"/>
      <c r="E6" s="31"/>
      <c r="F6" s="31"/>
    </row>
    <row r="7" spans="1:7" s="29" customFormat="1" ht="5.0999999999999996" customHeight="1" x14ac:dyDescent="0.25"/>
    <row r="8" spans="1:7" s="29" customFormat="1" ht="15" x14ac:dyDescent="0.2">
      <c r="B8" s="40"/>
      <c r="C8" s="40"/>
      <c r="D8" s="40"/>
      <c r="E8" s="40"/>
      <c r="F8" s="40"/>
    </row>
    <row r="9" spans="1:7" s="29" customFormat="1" ht="4.7" customHeight="1" x14ac:dyDescent="0.2">
      <c r="B9" s="40"/>
      <c r="C9" s="41"/>
      <c r="D9" s="41"/>
      <c r="E9" s="41"/>
      <c r="F9" s="42"/>
    </row>
    <row r="10" spans="1:7" s="29" customFormat="1" ht="15" x14ac:dyDescent="0.2">
      <c r="B10" s="40"/>
      <c r="C10" s="43" t="s">
        <v>799</v>
      </c>
      <c r="D10" s="44" t="s">
        <v>800</v>
      </c>
      <c r="E10" s="44" t="s">
        <v>801</v>
      </c>
      <c r="F10" s="40"/>
    </row>
    <row r="11" spans="1:7" s="29" customFormat="1" ht="5.0999999999999996" customHeight="1" x14ac:dyDescent="0.2">
      <c r="B11" s="40"/>
      <c r="C11" s="41"/>
      <c r="D11" s="41"/>
      <c r="E11" s="41"/>
      <c r="F11" s="40"/>
    </row>
    <row r="12" spans="1:7" s="29" customFormat="1" ht="14.45" customHeight="1" x14ac:dyDescent="0.2">
      <c r="B12" s="40"/>
      <c r="C12" s="143" t="s">
        <v>802</v>
      </c>
      <c r="D12" s="46" t="s">
        <v>803</v>
      </c>
      <c r="E12" s="49" t="s">
        <v>804</v>
      </c>
      <c r="F12" s="40"/>
    </row>
    <row r="13" spans="1:7" s="29" customFormat="1" ht="14.45" customHeight="1" x14ac:dyDescent="0.2">
      <c r="B13" s="40"/>
      <c r="C13" s="144"/>
      <c r="D13" s="47" t="s">
        <v>805</v>
      </c>
      <c r="E13" s="48" t="s">
        <v>806</v>
      </c>
      <c r="F13" s="40"/>
    </row>
    <row r="14" spans="1:7" s="29" customFormat="1" ht="14.45" customHeight="1" x14ac:dyDescent="0.2">
      <c r="B14" s="40"/>
      <c r="C14" s="144"/>
      <c r="D14" s="47" t="s">
        <v>807</v>
      </c>
      <c r="E14" s="48" t="s">
        <v>808</v>
      </c>
      <c r="F14" s="40"/>
    </row>
    <row r="15" spans="1:7" s="29" customFormat="1" ht="14.45" customHeight="1" x14ac:dyDescent="0.2">
      <c r="B15" s="40"/>
      <c r="C15" s="142"/>
      <c r="D15" s="47" t="s">
        <v>809</v>
      </c>
      <c r="E15" s="48" t="s">
        <v>810</v>
      </c>
      <c r="F15" s="40"/>
    </row>
    <row r="16" spans="1:7" s="29" customFormat="1" ht="14.45" customHeight="1" x14ac:dyDescent="0.2">
      <c r="B16" s="40"/>
      <c r="C16" s="141" t="s">
        <v>811</v>
      </c>
      <c r="D16" s="47" t="s">
        <v>812</v>
      </c>
      <c r="E16" s="48" t="s">
        <v>813</v>
      </c>
      <c r="F16" s="40"/>
    </row>
    <row r="17" spans="2:6" s="29" customFormat="1" ht="14.45" customHeight="1" x14ac:dyDescent="0.2">
      <c r="B17" s="40"/>
      <c r="C17" s="142"/>
      <c r="D17" s="47" t="s">
        <v>814</v>
      </c>
      <c r="E17" s="48" t="s">
        <v>815</v>
      </c>
      <c r="F17" s="40"/>
    </row>
    <row r="18" spans="2:6" s="29" customFormat="1" ht="14.45" customHeight="1" x14ac:dyDescent="0.2">
      <c r="B18" s="40"/>
      <c r="C18" s="141" t="s">
        <v>816</v>
      </c>
      <c r="D18" s="47" t="s">
        <v>817</v>
      </c>
      <c r="E18" s="48" t="s">
        <v>818</v>
      </c>
      <c r="F18" s="40"/>
    </row>
    <row r="19" spans="2:6" s="29" customFormat="1" ht="14.45" customHeight="1" x14ac:dyDescent="0.2">
      <c r="B19" s="40"/>
      <c r="C19" s="142"/>
      <c r="D19" s="47" t="s">
        <v>819</v>
      </c>
      <c r="E19" s="48" t="s">
        <v>820</v>
      </c>
      <c r="F19" s="40"/>
    </row>
    <row r="20" spans="2:6" s="29" customFormat="1" ht="14.45" customHeight="1" x14ac:dyDescent="0.2">
      <c r="B20" s="40"/>
      <c r="C20" s="141" t="s">
        <v>821</v>
      </c>
      <c r="D20" s="47" t="s">
        <v>822</v>
      </c>
      <c r="E20" s="48" t="s">
        <v>823</v>
      </c>
      <c r="F20" s="40"/>
    </row>
    <row r="21" spans="2:6" s="29" customFormat="1" ht="14.45" customHeight="1" x14ac:dyDescent="0.2">
      <c r="B21" s="40"/>
      <c r="C21" s="144"/>
      <c r="D21" s="47" t="s">
        <v>824</v>
      </c>
      <c r="E21" s="48" t="s">
        <v>825</v>
      </c>
      <c r="F21" s="40"/>
    </row>
    <row r="22" spans="2:6" s="29" customFormat="1" ht="14.45" customHeight="1" x14ac:dyDescent="0.2">
      <c r="B22" s="40"/>
      <c r="C22" s="142"/>
      <c r="D22" s="47" t="s">
        <v>826</v>
      </c>
      <c r="E22" s="48" t="s">
        <v>827</v>
      </c>
      <c r="F22" s="40"/>
    </row>
    <row r="23" spans="2:6" s="29" customFormat="1" ht="14.45" customHeight="1" x14ac:dyDescent="0.2">
      <c r="B23" s="40"/>
      <c r="C23" s="141" t="s">
        <v>828</v>
      </c>
      <c r="D23" s="47" t="s">
        <v>829</v>
      </c>
      <c r="E23" s="48" t="s">
        <v>830</v>
      </c>
      <c r="F23" s="40"/>
    </row>
    <row r="24" spans="2:6" s="29" customFormat="1" ht="14.45" customHeight="1" x14ac:dyDescent="0.2">
      <c r="B24" s="40"/>
      <c r="C24" s="142"/>
      <c r="D24" s="47" t="s">
        <v>831</v>
      </c>
      <c r="E24" s="48" t="s">
        <v>832</v>
      </c>
      <c r="F24" s="40"/>
    </row>
    <row r="25" spans="2:6" s="29" customFormat="1" ht="14.45" customHeight="1" x14ac:dyDescent="0.2">
      <c r="B25" s="40"/>
      <c r="C25" s="50" t="s">
        <v>833</v>
      </c>
      <c r="D25" s="50" t="s">
        <v>834</v>
      </c>
      <c r="E25" s="52" t="s">
        <v>835</v>
      </c>
      <c r="F25" s="40"/>
    </row>
    <row r="26" spans="2:6" ht="14.45" customHeight="1" x14ac:dyDescent="0.25">
      <c r="C26" s="141" t="s">
        <v>836</v>
      </c>
      <c r="D26" s="46" t="s">
        <v>837</v>
      </c>
      <c r="E26" s="49" t="s">
        <v>838</v>
      </c>
    </row>
    <row r="27" spans="2:6" ht="14.45" customHeight="1" x14ac:dyDescent="0.25">
      <c r="C27" s="144"/>
      <c r="D27" s="47" t="s">
        <v>839</v>
      </c>
      <c r="E27" s="48" t="s">
        <v>840</v>
      </c>
    </row>
    <row r="28" spans="2:6" ht="14.45" customHeight="1" x14ac:dyDescent="0.25">
      <c r="C28" s="144"/>
      <c r="D28" s="47" t="s">
        <v>841</v>
      </c>
      <c r="E28" s="48" t="s">
        <v>842</v>
      </c>
    </row>
    <row r="29" spans="2:6" ht="14.45" customHeight="1" x14ac:dyDescent="0.25">
      <c r="C29" s="144"/>
      <c r="D29" s="47" t="s">
        <v>843</v>
      </c>
      <c r="E29" s="48" t="s">
        <v>844</v>
      </c>
    </row>
    <row r="30" spans="2:6" ht="14.45" customHeight="1" x14ac:dyDescent="0.25">
      <c r="C30" s="144"/>
      <c r="D30" s="47" t="s">
        <v>845</v>
      </c>
      <c r="E30" s="48" t="s">
        <v>846</v>
      </c>
    </row>
    <row r="31" spans="2:6" ht="14.45" customHeight="1" x14ac:dyDescent="0.25">
      <c r="C31" s="144"/>
      <c r="D31" s="47" t="s">
        <v>847</v>
      </c>
      <c r="E31" s="48" t="s">
        <v>848</v>
      </c>
    </row>
    <row r="32" spans="2:6" ht="14.45" customHeight="1" x14ac:dyDescent="0.25">
      <c r="C32" s="142"/>
      <c r="D32" s="47" t="s">
        <v>849</v>
      </c>
      <c r="E32" s="48" t="s">
        <v>850</v>
      </c>
    </row>
    <row r="33" spans="2:9" ht="14.45" customHeight="1" x14ac:dyDescent="0.25">
      <c r="C33" s="141" t="s">
        <v>851</v>
      </c>
      <c r="D33" s="47" t="s">
        <v>17</v>
      </c>
      <c r="E33" s="48" t="s">
        <v>852</v>
      </c>
    </row>
    <row r="34" spans="2:9" ht="14.45" customHeight="1" x14ac:dyDescent="0.25">
      <c r="C34" s="142"/>
      <c r="D34" s="47" t="s">
        <v>24</v>
      </c>
      <c r="E34" s="48" t="s">
        <v>853</v>
      </c>
    </row>
    <row r="35" spans="2:9" ht="14.45" customHeight="1" x14ac:dyDescent="0.25">
      <c r="C35" s="141" t="s">
        <v>854</v>
      </c>
      <c r="D35" s="47" t="s">
        <v>48</v>
      </c>
      <c r="E35" s="48" t="s">
        <v>852</v>
      </c>
    </row>
    <row r="36" spans="2:9" ht="14.45" customHeight="1" x14ac:dyDescent="0.25">
      <c r="C36" s="142"/>
      <c r="D36" s="47" t="s">
        <v>18</v>
      </c>
      <c r="E36" s="48" t="s">
        <v>853</v>
      </c>
    </row>
    <row r="37" spans="2:9" ht="14.45" customHeight="1" x14ac:dyDescent="0.25"/>
    <row r="38" spans="2:9" s="29" customFormat="1" ht="18.75" x14ac:dyDescent="0.25">
      <c r="B38" s="53" t="s">
        <v>855</v>
      </c>
      <c r="C38" s="31"/>
      <c r="D38" s="31"/>
      <c r="E38" s="31"/>
      <c r="F38" s="31"/>
    </row>
    <row r="39" spans="2:9" s="29" customFormat="1" ht="5.0999999999999996" customHeight="1" x14ac:dyDescent="0.25"/>
    <row r="40" spans="2:9" ht="14.45" customHeight="1" x14ac:dyDescent="0.25"/>
    <row r="41" spans="2:9" ht="14.45" customHeight="1" x14ac:dyDescent="0.25">
      <c r="C41" s="45" t="s">
        <v>856</v>
      </c>
    </row>
    <row r="42" spans="2:9" s="29" customFormat="1" ht="4.7" customHeight="1" x14ac:dyDescent="0.2">
      <c r="C42" s="32"/>
      <c r="D42" s="33"/>
      <c r="E42" s="33"/>
      <c r="F42" s="34"/>
      <c r="H42" s="33"/>
      <c r="I42" s="34"/>
    </row>
    <row r="43" spans="2:9" s="29" customFormat="1" ht="15" x14ac:dyDescent="0.2">
      <c r="C43" s="54" t="s">
        <v>857</v>
      </c>
      <c r="D43" s="35"/>
      <c r="E43" s="35"/>
      <c r="F43" s="36"/>
      <c r="H43" s="35"/>
      <c r="I43" s="36"/>
    </row>
    <row r="44" spans="2:9" s="29" customFormat="1" ht="15" x14ac:dyDescent="0.2">
      <c r="C44" s="54" t="s">
        <v>858</v>
      </c>
      <c r="D44" s="35"/>
      <c r="E44" s="35"/>
      <c r="F44" s="36"/>
      <c r="H44" s="35"/>
      <c r="I44" s="36"/>
    </row>
    <row r="45" spans="2:9" s="29" customFormat="1" ht="15" x14ac:dyDescent="0.2">
      <c r="C45" s="54" t="s">
        <v>859</v>
      </c>
      <c r="D45" s="35"/>
      <c r="E45" s="35"/>
      <c r="F45" s="36"/>
      <c r="H45" s="35"/>
      <c r="I45" s="36"/>
    </row>
    <row r="46" spans="2:9" s="29" customFormat="1" ht="15" x14ac:dyDescent="0.2">
      <c r="C46" s="54" t="s">
        <v>860</v>
      </c>
      <c r="D46" s="35"/>
      <c r="E46" s="35"/>
      <c r="F46" s="36"/>
      <c r="H46" s="35"/>
      <c r="I46" s="36"/>
    </row>
    <row r="47" spans="2:9" s="29" customFormat="1" ht="15" x14ac:dyDescent="0.2">
      <c r="C47" s="54" t="s">
        <v>861</v>
      </c>
      <c r="D47" s="35"/>
      <c r="E47" s="35"/>
      <c r="F47" s="36"/>
      <c r="H47" s="35"/>
      <c r="I47" s="36"/>
    </row>
    <row r="48" spans="2:9" s="29" customFormat="1" ht="4.7" customHeight="1" x14ac:dyDescent="0.2">
      <c r="C48" s="37"/>
      <c r="D48" s="38"/>
      <c r="E48" s="38"/>
      <c r="F48" s="39"/>
      <c r="H48" s="38"/>
      <c r="I48" s="39"/>
    </row>
    <row r="49" spans="3:7" ht="14.45" customHeight="1" x14ac:dyDescent="0.25">
      <c r="F49"/>
      <c r="G49"/>
    </row>
    <row r="50" spans="3:7" ht="14.45" customHeight="1" x14ac:dyDescent="0.25">
      <c r="C50" s="45" t="s">
        <v>862</v>
      </c>
    </row>
    <row r="51" spans="3:7" ht="4.7" customHeight="1" x14ac:dyDescent="0.25">
      <c r="C51" s="32"/>
      <c r="D51" s="33"/>
      <c r="E51" s="33"/>
      <c r="F51" s="34"/>
    </row>
    <row r="52" spans="3:7" ht="14.45" customHeight="1" x14ac:dyDescent="0.25">
      <c r="C52" s="54" t="s">
        <v>863</v>
      </c>
      <c r="D52" s="35"/>
      <c r="E52" s="35"/>
      <c r="F52" s="36"/>
    </row>
    <row r="53" spans="3:7" ht="14.45" customHeight="1" x14ac:dyDescent="0.25">
      <c r="C53" s="54" t="s">
        <v>864</v>
      </c>
      <c r="D53" s="35"/>
      <c r="E53" s="35"/>
      <c r="F53" s="36"/>
    </row>
    <row r="54" spans="3:7" ht="4.7" customHeight="1" x14ac:dyDescent="0.25">
      <c r="C54" s="37"/>
      <c r="D54" s="38"/>
      <c r="E54" s="38"/>
      <c r="F54" s="39"/>
    </row>
    <row r="55" spans="3:7" ht="14.45" customHeight="1" x14ac:dyDescent="0.25">
      <c r="F55"/>
    </row>
    <row r="56" spans="3:7" ht="14.45" customHeight="1" x14ac:dyDescent="0.25">
      <c r="C56" s="45" t="s">
        <v>865</v>
      </c>
    </row>
    <row r="57" spans="3:7" ht="4.7" customHeight="1" x14ac:dyDescent="0.25">
      <c r="C57" s="32"/>
      <c r="D57" s="33"/>
      <c r="E57" s="33"/>
      <c r="F57" s="34"/>
    </row>
    <row r="58" spans="3:7" ht="14.45" customHeight="1" x14ac:dyDescent="0.25">
      <c r="C58" s="54" t="s">
        <v>866</v>
      </c>
      <c r="D58" s="35"/>
      <c r="E58" s="35"/>
      <c r="F58" s="36"/>
    </row>
    <row r="59" spans="3:7" ht="14.45" customHeight="1" x14ac:dyDescent="0.25">
      <c r="C59" s="54" t="s">
        <v>867</v>
      </c>
      <c r="D59" s="35"/>
      <c r="E59" s="35"/>
      <c r="F59" s="36"/>
    </row>
    <row r="60" spans="3:7" ht="14.45" customHeight="1" x14ac:dyDescent="0.25">
      <c r="C60" s="54" t="s">
        <v>868</v>
      </c>
      <c r="D60" s="35"/>
      <c r="E60" s="35"/>
      <c r="F60" s="36"/>
    </row>
    <row r="61" spans="3:7" ht="14.45" customHeight="1" x14ac:dyDescent="0.25">
      <c r="C61" s="54" t="s">
        <v>869</v>
      </c>
      <c r="D61" s="35"/>
      <c r="E61" s="35"/>
      <c r="F61" s="36"/>
    </row>
    <row r="62" spans="3:7" ht="4.7" customHeight="1" x14ac:dyDescent="0.25">
      <c r="C62" s="37"/>
      <c r="D62" s="38"/>
      <c r="E62" s="38"/>
      <c r="F62" s="39"/>
    </row>
    <row r="63" spans="3:7" ht="14.45" customHeight="1" x14ac:dyDescent="0.25">
      <c r="F63"/>
    </row>
    <row r="64" spans="3:7" ht="14.45" customHeight="1" x14ac:dyDescent="0.25">
      <c r="C64" s="45" t="s">
        <v>870</v>
      </c>
    </row>
    <row r="65" spans="3:6" ht="4.7" customHeight="1" x14ac:dyDescent="0.25">
      <c r="C65" s="32"/>
      <c r="D65" s="33"/>
      <c r="E65" s="33"/>
      <c r="F65" s="34"/>
    </row>
    <row r="66" spans="3:6" ht="14.45" customHeight="1" x14ac:dyDescent="0.25">
      <c r="C66" s="54" t="s">
        <v>871</v>
      </c>
      <c r="D66" s="35"/>
      <c r="E66" s="35"/>
      <c r="F66" s="36"/>
    </row>
    <row r="67" spans="3:6" ht="14.45" customHeight="1" x14ac:dyDescent="0.25">
      <c r="C67" s="54" t="s">
        <v>872</v>
      </c>
      <c r="D67" s="35"/>
      <c r="E67" s="35"/>
      <c r="F67" s="36"/>
    </row>
    <row r="68" spans="3:6" ht="14.45" customHeight="1" x14ac:dyDescent="0.25">
      <c r="C68" s="54" t="s">
        <v>861</v>
      </c>
      <c r="D68" s="35"/>
      <c r="E68" s="35"/>
      <c r="F68" s="36"/>
    </row>
    <row r="69" spans="3:6" ht="4.7" customHeight="1" x14ac:dyDescent="0.25">
      <c r="C69" s="37"/>
      <c r="D69" s="38"/>
      <c r="E69" s="38"/>
      <c r="F69" s="39"/>
    </row>
    <row r="70" spans="3:6" ht="14.45" customHeight="1" x14ac:dyDescent="0.25"/>
  </sheetData>
  <mergeCells count="8">
    <mergeCell ref="C33:C34"/>
    <mergeCell ref="C35:C36"/>
    <mergeCell ref="C12:C15"/>
    <mergeCell ref="C23:C24"/>
    <mergeCell ref="C20:C22"/>
    <mergeCell ref="C18:C19"/>
    <mergeCell ref="C16:C17"/>
    <mergeCell ref="C26:C32"/>
  </mergeCells>
  <conditionalFormatting sqref="F8">
    <cfRule type="cellIs" dxfId="11" priority="11" operator="greaterThan">
      <formula>0</formula>
    </cfRule>
    <cfRule type="cellIs" dxfId="10" priority="12" operator="lessThan">
      <formula>0</formula>
    </cfRule>
  </conditionalFormatting>
  <conditionalFormatting sqref="F42">
    <cfRule type="cellIs" dxfId="9" priority="7" operator="greaterThan">
      <formula>0</formula>
    </cfRule>
    <cfRule type="cellIs" dxfId="8" priority="8" operator="lessThan">
      <formula>0</formula>
    </cfRule>
  </conditionalFormatting>
  <conditionalFormatting sqref="F51">
    <cfRule type="cellIs" dxfId="7" priority="5" operator="greaterThan">
      <formula>0</formula>
    </cfRule>
    <cfRule type="cellIs" dxfId="6" priority="6" operator="lessThan">
      <formula>0</formula>
    </cfRule>
  </conditionalFormatting>
  <conditionalFormatting sqref="F57">
    <cfRule type="cellIs" dxfId="5" priority="3" operator="greaterThan">
      <formula>0</formula>
    </cfRule>
    <cfRule type="cellIs" dxfId="4" priority="4" operator="lessThan">
      <formula>0</formula>
    </cfRule>
  </conditionalFormatting>
  <conditionalFormatting sqref="F65">
    <cfRule type="cellIs" dxfId="3" priority="1" operator="greaterThan">
      <formula>0</formula>
    </cfRule>
    <cfRule type="cellIs" dxfId="2" priority="2" operator="lessThan">
      <formula>0</formula>
    </cfRule>
  </conditionalFormatting>
  <conditionalFormatting sqref="I42">
    <cfRule type="cellIs" dxfId="1" priority="9" operator="greaterThan">
      <formula>0</formula>
    </cfRule>
    <cfRule type="cellIs" dxfId="0" priority="10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XFA122"/>
  <sheetViews>
    <sheetView showGridLines="0" topLeftCell="A6" zoomScaleNormal="100" workbookViewId="0">
      <selection activeCell="E17" sqref="E17"/>
    </sheetView>
  </sheetViews>
  <sheetFormatPr defaultColWidth="0" defaultRowHeight="0" customHeight="1" zeroHeight="1" outlineLevelRow="3" outlineLevelCol="1" x14ac:dyDescent="0.25"/>
  <cols>
    <col min="1" max="1" width="3.7109375" customWidth="1"/>
    <col min="2" max="2" width="6.42578125" customWidth="1"/>
    <col min="3" max="3" width="23.7109375" customWidth="1"/>
    <col min="4" max="4" width="58.5703125" customWidth="1"/>
    <col min="5" max="5" width="32.7109375" bestFit="1" customWidth="1"/>
    <col min="6" max="6" width="32.28515625" bestFit="1" customWidth="1"/>
    <col min="7" max="7" width="16" customWidth="1"/>
    <col min="8" max="8" width="9.5703125" bestFit="1" customWidth="1"/>
    <col min="9" max="9" width="32.7109375" bestFit="1" customWidth="1"/>
    <col min="10" max="10" width="32.28515625" bestFit="1" customWidth="1" outlineLevel="1"/>
    <col min="11" max="11" width="16" customWidth="1" outlineLevel="1"/>
    <col min="12" max="12" width="9.5703125" bestFit="1" customWidth="1" outlineLevel="1"/>
    <col min="13" max="13" width="32.7109375" bestFit="1" customWidth="1"/>
    <col min="14" max="14" width="32.28515625" bestFit="1" customWidth="1"/>
    <col min="15" max="15" width="17" customWidth="1"/>
    <col min="16" max="16" width="9.5703125" bestFit="1" customWidth="1"/>
    <col min="17" max="17" width="31" bestFit="1" customWidth="1"/>
    <col min="18" max="18" width="30.7109375" bestFit="1" customWidth="1"/>
    <col min="19" max="19" width="13.5703125" customWidth="1"/>
    <col min="20" max="20" width="9.5703125" bestFit="1" customWidth="1"/>
    <col min="21" max="21" width="31" bestFit="1" customWidth="1"/>
    <col min="22" max="22" width="30.7109375" bestFit="1" customWidth="1"/>
    <col min="23" max="23" width="14.85546875" customWidth="1"/>
    <col min="24" max="24" width="9.5703125" bestFit="1" customWidth="1"/>
    <col min="25" max="25" width="31" bestFit="1" customWidth="1"/>
    <col min="26" max="26" width="30.7109375" bestFit="1" customWidth="1"/>
    <col min="27" max="27" width="16" customWidth="1"/>
    <col min="28" max="28" width="9.5703125" bestFit="1" customWidth="1"/>
    <col min="29" max="29" width="3.5703125" style="92" customWidth="1"/>
    <col min="30" max="16384" width="9.140625" hidden="1"/>
  </cols>
  <sheetData>
    <row r="1" spans="1:16381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</row>
    <row r="2" spans="1:16381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</row>
    <row r="3" spans="1:16381" ht="12.7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</row>
    <row r="4" spans="1:16381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</row>
    <row r="5" spans="1:16381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 spans="1:16381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spans="1:16381" ht="14.45" customHeight="1" x14ac:dyDescent="0.25">
      <c r="E7" s="131"/>
      <c r="AC7"/>
    </row>
    <row r="8" spans="1:16381" ht="14.45" customHeight="1" x14ac:dyDescent="0.25">
      <c r="B8" s="23" t="s">
        <v>873</v>
      </c>
      <c r="F8" s="3"/>
      <c r="G8" s="3"/>
    </row>
    <row r="9" spans="1:16381" ht="14.45" customHeight="1" x14ac:dyDescent="0.25">
      <c r="B9" s="23" t="s">
        <v>874</v>
      </c>
    </row>
    <row r="10" spans="1:16381" ht="9.9499999999999993" customHeight="1" x14ac:dyDescent="0.25">
      <c r="B10" s="1"/>
      <c r="C10" s="1"/>
      <c r="D10" s="1"/>
      <c r="E10" s="1"/>
      <c r="F10" s="1"/>
      <c r="G10" s="1"/>
      <c r="H10" s="1"/>
      <c r="I10" s="93"/>
      <c r="J10" s="93"/>
      <c r="K10" s="93"/>
      <c r="L10" s="9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16381" ht="15" x14ac:dyDescent="0.25">
      <c r="B11" s="76" t="s">
        <v>821</v>
      </c>
      <c r="C11" s="151" t="s">
        <v>875</v>
      </c>
      <c r="D11" s="151" t="s">
        <v>876</v>
      </c>
      <c r="E11" s="124" t="s">
        <v>877</v>
      </c>
      <c r="F11" s="125"/>
      <c r="G11" s="125"/>
      <c r="H11" s="126"/>
      <c r="I11" s="127" t="s">
        <v>878</v>
      </c>
      <c r="J11" s="128"/>
      <c r="K11" s="128"/>
      <c r="L11" s="129"/>
      <c r="M11" s="124" t="s">
        <v>879</v>
      </c>
      <c r="N11" s="125"/>
      <c r="O11" s="125"/>
      <c r="P11" s="126"/>
      <c r="Q11" s="124" t="s">
        <v>880</v>
      </c>
      <c r="R11" s="125"/>
      <c r="S11" s="125"/>
      <c r="T11" s="126"/>
      <c r="U11" s="124" t="s">
        <v>881</v>
      </c>
      <c r="V11" s="125"/>
      <c r="W11" s="125"/>
      <c r="X11" s="126"/>
      <c r="Y11" s="124" t="s">
        <v>882</v>
      </c>
      <c r="Z11" s="125"/>
      <c r="AA11" s="125"/>
      <c r="AB11" s="126"/>
    </row>
    <row r="12" spans="1:16381" ht="15" x14ac:dyDescent="0.25">
      <c r="A12" s="132" t="s">
        <v>883</v>
      </c>
      <c r="B12" s="130" t="s">
        <v>884</v>
      </c>
      <c r="C12" s="152"/>
      <c r="D12" s="152"/>
      <c r="E12" s="55" t="s">
        <v>1065</v>
      </c>
      <c r="F12" s="63" t="s">
        <v>1066</v>
      </c>
      <c r="G12" s="60" t="s">
        <v>1067</v>
      </c>
      <c r="H12" s="60" t="s">
        <v>885</v>
      </c>
      <c r="I12" s="55" t="s">
        <v>1065</v>
      </c>
      <c r="J12" s="63" t="s">
        <v>1066</v>
      </c>
      <c r="K12" s="60" t="s">
        <v>1067</v>
      </c>
      <c r="L12" s="60" t="s">
        <v>885</v>
      </c>
      <c r="M12" s="55" t="s">
        <v>1065</v>
      </c>
      <c r="N12" s="63" t="s">
        <v>1066</v>
      </c>
      <c r="O12" s="60" t="s">
        <v>1067</v>
      </c>
      <c r="P12" s="60" t="s">
        <v>885</v>
      </c>
      <c r="Q12" s="55" t="s">
        <v>1065</v>
      </c>
      <c r="R12" s="63" t="s">
        <v>1066</v>
      </c>
      <c r="S12" s="60" t="s">
        <v>1067</v>
      </c>
      <c r="T12" s="60" t="s">
        <v>885</v>
      </c>
      <c r="U12" s="55" t="s">
        <v>1065</v>
      </c>
      <c r="V12" s="63" t="s">
        <v>1066</v>
      </c>
      <c r="W12" s="60" t="s">
        <v>1067</v>
      </c>
      <c r="X12" s="60" t="s">
        <v>885</v>
      </c>
      <c r="Y12" s="55" t="s">
        <v>1065</v>
      </c>
      <c r="Z12" s="63" t="s">
        <v>1066</v>
      </c>
      <c r="AA12" s="60" t="s">
        <v>1067</v>
      </c>
      <c r="AB12" s="60" t="s">
        <v>885</v>
      </c>
    </row>
    <row r="13" spans="1:16381" ht="14.45" customHeight="1" x14ac:dyDescent="0.25">
      <c r="A13" s="132">
        <f>+LEN(C13)</f>
        <v>6</v>
      </c>
      <c r="B13" s="148" t="s">
        <v>886</v>
      </c>
      <c r="C13" s="13" t="s">
        <v>887</v>
      </c>
      <c r="D13" s="18" t="s">
        <v>888</v>
      </c>
      <c r="E13" s="20" t="e">
        <f>SUMIFS(#REF!,#REF!,"*" &amp; C13 &amp; "*",#REF!,"*" &amp; Index!$D$12 &amp; "*",#REF!,"*" &amp; Index!$D$16 &amp; "*")+SUMIFS(#REF!,#REF!,"*" &amp; C13 &amp; "*",#REF!,"*" &amp; Index!$D$18 &amp; "*",#REF!,"*" &amp; Index!$D$20 &amp; "*",#REF!,"*" &amp; Index!$D$16 &amp; "*")</f>
        <v>#REF!</v>
      </c>
      <c r="F13" s="61">
        <v>337406183</v>
      </c>
      <c r="G13" s="136" t="e">
        <f>+E13-F13</f>
        <v>#REF!</v>
      </c>
      <c r="H13" s="89" t="str">
        <f t="shared" ref="H13:H44" si="0">IFERROR(IF(((E13/F13)-1)=0,"-",((E13/F13)-1)),"-")</f>
        <v>-</v>
      </c>
      <c r="I13" s="20" t="e">
        <f t="shared" ref="I13:I44" si="1">+E13-M13-Q13</f>
        <v>#REF!</v>
      </c>
      <c r="J13" s="61">
        <v>288117379</v>
      </c>
      <c r="K13" s="136" t="e">
        <f>+I13-J13</f>
        <v>#REF!</v>
      </c>
      <c r="L13" s="89" t="str">
        <f t="shared" ref="L13:L76" si="2">IFERROR(IF(((I13/J13)-1)=0,"-",((I13/J13)-1)),"-")</f>
        <v>-</v>
      </c>
      <c r="M13" s="20" t="e">
        <f>SUMIFS(#REF!,#REF!,"*" &amp; $C13 &amp; "*",#REF!,"*" &amp; Index!$D$12 &amp; "*",#REF!,"*" &amp; Index!$D$23 &amp; "*",#REF!,"*" &amp; Index!$D$16 &amp; "*") + SUMIFS(#REF!,#REF!,"*" &amp; $C13 &amp; "*",#REF!,"*" &amp; Index!$D$18 &amp; "*",#REF!,"*" &amp; Index!$D$23 &amp; "*",#REF!,"*" &amp; Index!$D$16 &amp; "*",#REF!,"*" &amp; Index!$D$20 &amp; "*")</f>
        <v>#REF!</v>
      </c>
      <c r="N13" s="61">
        <v>43312234</v>
      </c>
      <c r="O13" s="136" t="e">
        <f>+M13-N13</f>
        <v>#REF!</v>
      </c>
      <c r="P13" s="89" t="str">
        <f t="shared" ref="P13:P76" si="3">IFERROR(IF(((M13/N13)-1)=0,"-",((M13/N13)-1)),"-")</f>
        <v>-</v>
      </c>
      <c r="Q13" s="20" t="e">
        <f>SUMIFS(#REF!,#REF!,"*" &amp; $C13 &amp; "*",#REF!,"*" &amp; Index!$D$12 &amp; "*",#REF!,"*" &amp; Index!$D$24 &amp; "*",#REF!,"*" &amp; Index!$D$16 &amp; "*") + SUMIFS(#REF!,#REF!,"*" &amp; $C13 &amp; "*",#REF!,"*" &amp; Index!$D$18 &amp; "*",#REF!,"*" &amp; Index!$D$24 &amp; "*",#REF!,"*" &amp; Index!$D$16 &amp; "*",#REF!,"*" &amp; Index!$D$20 &amp; "*")</f>
        <v>#REF!</v>
      </c>
      <c r="R13" s="61">
        <v>5976570</v>
      </c>
      <c r="S13" s="136" t="e">
        <f>+Q13-R13</f>
        <v>#REF!</v>
      </c>
      <c r="T13" s="89" t="str">
        <f t="shared" ref="T13:T76" si="4">IFERROR(IF(((Q13/R13)-1)=0,"-",((Q13/R13)-1)),"-")</f>
        <v>-</v>
      </c>
      <c r="U13" s="20" t="e">
        <f>SUMIFS(#REF!,#REF!,"*" &amp; C13 &amp;"*",#REF!,"*" &amp; Index!$D$12 &amp; "*",#REF!,"*" &amp; Index!$D$17 &amp; "*")+SUMIFS(#REF!,#REF!,"*" &amp; C13 &amp;"*",#REF!,"*" &amp; Index!$D$18 &amp; "*",#REF!,"*" &amp; Index!$D$17 &amp; "*",#REF!,"*" &amp; Index!$D$20 &amp; "*")</f>
        <v>#REF!</v>
      </c>
      <c r="V13" s="61">
        <v>-7176720</v>
      </c>
      <c r="W13" s="136" t="e">
        <f>+U13-V13</f>
        <v>#REF!</v>
      </c>
      <c r="X13" s="89" t="str">
        <f t="shared" ref="X13:X76" si="5">IFERROR(IF(((U13/V13)-1)=0,"-",((U13/V13)-1)),"-")</f>
        <v>-</v>
      </c>
      <c r="Y13" s="20" t="e">
        <f>SUMIFS(#REF!,#REF!,"*" &amp; C13 &amp; "*",#REF!,"*" &amp; Index!$D$12 &amp; "*")+ SUMIFS(#REF!,#REF!,"*" &amp; C13 &amp; "*",#REF!,"*" &amp; Index!$D$18 &amp; "*",#REF!,"*" &amp; Index!$D$20 &amp; "*")</f>
        <v>#REF!</v>
      </c>
      <c r="Z13" s="61">
        <v>330229463</v>
      </c>
      <c r="AA13" s="136" t="e">
        <f>+Y13-Z13</f>
        <v>#REF!</v>
      </c>
      <c r="AB13" s="89" t="str">
        <f t="shared" ref="AB13:AB76" si="6">IFERROR(IF(((Y13/Z13)-1)=0,"-",((Y13/Z13)-1)),"-")</f>
        <v>-</v>
      </c>
    </row>
    <row r="14" spans="1:16381" ht="14.45" hidden="1" customHeight="1" outlineLevel="3" x14ac:dyDescent="0.25">
      <c r="A14" s="132">
        <f t="shared" ref="A14:A76" si="7">+LEN(C14)</f>
        <v>8</v>
      </c>
      <c r="B14" s="149"/>
      <c r="C14" s="85" t="s">
        <v>889</v>
      </c>
      <c r="D14" s="86"/>
      <c r="E14" s="87" t="e">
        <f>SUMIFS(#REF!,#REF!,"*" &amp; C14 &amp; "*",#REF!,"*" &amp; Index!$D$12 &amp; "*",#REF!,"*" &amp; Index!$D$16 &amp; "*")+SUMIFS(#REF!,#REF!,"*" &amp; C14 &amp; "*",#REF!,"*" &amp; Index!$D$18 &amp; "*",#REF!,"*" &amp; Index!$D$20 &amp; "*")</f>
        <v>#REF!</v>
      </c>
      <c r="F14" s="88">
        <v>293599318</v>
      </c>
      <c r="G14" s="136" t="e">
        <f t="shared" ref="G14:G77" si="8">+E14-F14</f>
        <v>#REF!</v>
      </c>
      <c r="H14" s="89" t="str">
        <f t="shared" si="0"/>
        <v>-</v>
      </c>
      <c r="I14" s="87" t="e">
        <f t="shared" si="1"/>
        <v>#REF!</v>
      </c>
      <c r="J14" s="88">
        <v>255451113</v>
      </c>
      <c r="K14" s="136" t="e">
        <f t="shared" ref="K14:K77" si="9">+I14-J14</f>
        <v>#REF!</v>
      </c>
      <c r="L14" s="89" t="str">
        <f t="shared" si="2"/>
        <v>-</v>
      </c>
      <c r="M14" s="87" t="e">
        <f>SUMIFS(#REF!,#REF!,"*" &amp; $C14 &amp; "*",#REF!,"*" &amp; Index!$D$12 &amp; "*",#REF!,"*" &amp; Index!$D$23 &amp; "*",#REF!,"*" &amp; Index!$D$16 &amp; "*") + SUMIFS(#REF!,#REF!,"*" &amp; $C14 &amp; "*",#REF!,"*" &amp; Index!$D$18 &amp; "*",#REF!,"*" &amp; Index!$D$23 &amp; "*",#REF!,"*" &amp; Index!$D$16 &amp; "*",#REF!,"*" &amp; Index!$D$20 &amp; "*")</f>
        <v>#REF!</v>
      </c>
      <c r="N14" s="88">
        <v>33492977</v>
      </c>
      <c r="O14" s="136" t="e">
        <f t="shared" ref="O14:O77" si="10">+M14-N14</f>
        <v>#REF!</v>
      </c>
      <c r="P14" s="89" t="str">
        <f t="shared" si="3"/>
        <v>-</v>
      </c>
      <c r="Q14" s="87" t="e">
        <f>SUMIFS(#REF!,#REF!,"*" &amp; $C14 &amp; "*",#REF!,"*" &amp; Index!$D$12 &amp; "*",#REF!,"*" &amp; Index!$D$24 &amp; "*",#REF!,"*" &amp; Index!$D$16 &amp; "*") + SUMIFS(#REF!,#REF!,"*" &amp; $C14 &amp; "*",#REF!,"*" &amp; Index!$D$18 &amp; "*",#REF!,"*" &amp; Index!$D$24 &amp; "*",#REF!,"*" &amp; Index!$D$16 &amp; "*",#REF!,"*" &amp; Index!$D$20 &amp; "*")</f>
        <v>#REF!</v>
      </c>
      <c r="R14" s="88">
        <v>4655228</v>
      </c>
      <c r="S14" s="136" t="e">
        <f t="shared" ref="S14:S77" si="11">+Q14-R14</f>
        <v>#REF!</v>
      </c>
      <c r="T14" s="89" t="str">
        <f t="shared" si="4"/>
        <v>-</v>
      </c>
      <c r="U14" s="87" t="e">
        <f>SUMIFS(#REF!,#REF!,"*" &amp; C14 &amp;"*",#REF!,"*" &amp; Index!$D$12 &amp; "*",#REF!,"*" &amp; Index!$D$17 &amp; "*")+SUMIFS(#REF!,#REF!,"*" &amp; C14 &amp;"*",#REF!,"*" &amp; Index!$D$18 &amp; "*",#REF!,"*" &amp; Index!$D$17 &amp; "*",#REF!,"*" &amp; Index!$D$20 &amp; "*")</f>
        <v>#REF!</v>
      </c>
      <c r="V14" s="88">
        <v>-5515592</v>
      </c>
      <c r="W14" s="136" t="e">
        <f t="shared" ref="W14:W77" si="12">+U14-V14</f>
        <v>#REF!</v>
      </c>
      <c r="X14" s="89" t="str">
        <f t="shared" si="5"/>
        <v>-</v>
      </c>
      <c r="Y14" s="87" t="e">
        <f>SUMIFS(#REF!,#REF!,"*" &amp; C14 &amp; "*",#REF!,"*" &amp; Index!$D$12 &amp; "*")+ SUMIFS(#REF!,#REF!,"*" &amp; C14 &amp; "*",#REF!,"*" &amp; Index!$D$18 &amp; "*",#REF!,"*" &amp; Index!$D$20 &amp; "*")</f>
        <v>#REF!</v>
      </c>
      <c r="Z14" s="88">
        <v>288083726</v>
      </c>
      <c r="AA14" s="136" t="e">
        <f t="shared" ref="AA14:AA77" si="13">+Y14-Z14</f>
        <v>#REF!</v>
      </c>
      <c r="AB14" s="89" t="str">
        <f t="shared" si="6"/>
        <v>-</v>
      </c>
    </row>
    <row r="15" spans="1:16381" ht="14.45" hidden="1" customHeight="1" outlineLevel="3" x14ac:dyDescent="0.25">
      <c r="A15" s="132">
        <f t="shared" si="7"/>
        <v>8</v>
      </c>
      <c r="B15" s="149"/>
      <c r="C15" s="13" t="s">
        <v>890</v>
      </c>
      <c r="D15" s="18"/>
      <c r="E15" s="20" t="e">
        <f>SUMIFS(#REF!,#REF!,"*" &amp; C15 &amp; "*",#REF!,"*" &amp; Index!$D$12 &amp; "*",#REF!,"*" &amp; Index!$D$16 &amp; "*")+SUMIFS(#REF!,#REF!,"*" &amp; C15 &amp; "*",#REF!,"*" &amp; Index!$D$18 &amp; "*",#REF!,"*" &amp; Index!$D$20 &amp; "*")</f>
        <v>#REF!</v>
      </c>
      <c r="F15" s="88">
        <v>39060709</v>
      </c>
      <c r="G15" s="136" t="e">
        <f t="shared" si="8"/>
        <v>#REF!</v>
      </c>
      <c r="H15" s="89" t="str">
        <f t="shared" si="0"/>
        <v>-</v>
      </c>
      <c r="I15" s="20" t="e">
        <f t="shared" si="1"/>
        <v>#REF!</v>
      </c>
      <c r="J15" s="61">
        <v>28922963</v>
      </c>
      <c r="K15" s="136" t="e">
        <f t="shared" si="9"/>
        <v>#REF!</v>
      </c>
      <c r="L15" s="89" t="str">
        <f t="shared" si="2"/>
        <v>-</v>
      </c>
      <c r="M15" s="20" t="e">
        <f>SUMIFS(#REF!,#REF!,"*" &amp; $C15 &amp; "*",#REF!,"*" &amp; Index!$D$12 &amp; "*",#REF!,"*" &amp; Index!$D$23 &amp; "*",#REF!,"*" &amp; Index!$D$16 &amp; "*") + SUMIFS(#REF!,#REF!,"*" &amp; $C15 &amp; "*",#REF!,"*" &amp; Index!$D$18 &amp; "*",#REF!,"*" &amp; Index!$D$23 &amp; "*",#REF!,"*" &amp; Index!$D$16 &amp; "*",#REF!,"*" &amp; Index!$D$20 &amp; "*")</f>
        <v>#REF!</v>
      </c>
      <c r="N15" s="88">
        <v>8881956</v>
      </c>
      <c r="O15" s="136" t="e">
        <f t="shared" si="10"/>
        <v>#REF!</v>
      </c>
      <c r="P15" s="89" t="str">
        <f t="shared" si="3"/>
        <v>-</v>
      </c>
      <c r="Q15" s="20" t="e">
        <f>SUMIFS(#REF!,#REF!,"*" &amp; $C15 &amp; "*",#REF!,"*" &amp; Index!$D$12 &amp; "*",#REF!,"*" &amp; Index!$D$24 &amp; "*",#REF!,"*" &amp; Index!$D$16 &amp; "*") + SUMIFS(#REF!,#REF!,"*" &amp; $C15 &amp; "*",#REF!,"*" &amp; Index!$D$18 &amp; "*",#REF!,"*" &amp; Index!$D$24 &amp; "*",#REF!,"*" &amp; Index!$D$16 &amp; "*",#REF!,"*" &amp; Index!$D$20 &amp; "*")</f>
        <v>#REF!</v>
      </c>
      <c r="R15" s="88">
        <v>1255790</v>
      </c>
      <c r="S15" s="136" t="e">
        <f t="shared" si="11"/>
        <v>#REF!</v>
      </c>
      <c r="T15" s="89" t="str">
        <f t="shared" si="4"/>
        <v>-</v>
      </c>
      <c r="U15" s="20" t="e">
        <f>SUMIFS(#REF!,#REF!,"*" &amp; C15 &amp;"*",#REF!,"*" &amp; Index!$D$12 &amp; "*",#REF!,"*" &amp; Index!$D$17 &amp; "*")+SUMIFS(#REF!,#REF!,"*" &amp; C15 &amp;"*",#REF!,"*" &amp; Index!$D$18 &amp; "*",#REF!,"*" &amp; Index!$D$17 &amp; "*",#REF!,"*" &amp; Index!$D$20 &amp; "*")</f>
        <v>#REF!</v>
      </c>
      <c r="V15" s="88">
        <v>-1572407</v>
      </c>
      <c r="W15" s="136" t="e">
        <f t="shared" si="12"/>
        <v>#REF!</v>
      </c>
      <c r="X15" s="89" t="str">
        <f t="shared" si="5"/>
        <v>-</v>
      </c>
      <c r="Y15" s="20" t="e">
        <f>SUMIFS(#REF!,#REF!,"*" &amp; C15 &amp; "*",#REF!,"*" &amp; Index!$D$12 &amp; "*")+ SUMIFS(#REF!,#REF!,"*" &amp; C15 &amp; "*",#REF!,"*" &amp; Index!$D$18 &amp; "*",#REF!,"*" &amp; Index!$D$20 &amp; "*")</f>
        <v>#REF!</v>
      </c>
      <c r="Z15" s="88">
        <v>37488302</v>
      </c>
      <c r="AA15" s="136" t="e">
        <f t="shared" si="13"/>
        <v>#REF!</v>
      </c>
      <c r="AB15" s="89" t="str">
        <f t="shared" si="6"/>
        <v>-</v>
      </c>
    </row>
    <row r="16" spans="1:16381" ht="14.45" hidden="1" customHeight="1" outlineLevel="3" x14ac:dyDescent="0.25">
      <c r="A16" s="132">
        <f t="shared" si="7"/>
        <v>8</v>
      </c>
      <c r="B16" s="149"/>
      <c r="C16" s="79" t="s">
        <v>891</v>
      </c>
      <c r="D16" s="80"/>
      <c r="E16" s="81" t="e">
        <f>SUMIFS(#REF!,#REF!,"*" &amp; C16 &amp; "*",#REF!,"*" &amp; Index!$D$12 &amp; "*",#REF!,"*" &amp; Index!$D$16 &amp; "*")+SUMIFS(#REF!,#REF!,"*" &amp; C16 &amp; "*",#REF!,"*" &amp; Index!$D$18 &amp; "*",#REF!,"*" &amp; Index!$D$20 &amp; "*")</f>
        <v>#REF!</v>
      </c>
      <c r="F16" s="88">
        <v>4746156</v>
      </c>
      <c r="G16" s="136" t="e">
        <f t="shared" si="8"/>
        <v>#REF!</v>
      </c>
      <c r="H16" s="89" t="str">
        <f t="shared" si="0"/>
        <v>-</v>
      </c>
      <c r="I16" s="81" t="e">
        <f t="shared" si="1"/>
        <v>#REF!</v>
      </c>
      <c r="J16" s="82">
        <v>3743303</v>
      </c>
      <c r="K16" s="136" t="e">
        <f t="shared" si="9"/>
        <v>#REF!</v>
      </c>
      <c r="L16" s="89" t="str">
        <f t="shared" si="2"/>
        <v>-</v>
      </c>
      <c r="M16" s="81" t="e">
        <f>SUMIFS(#REF!,#REF!,"*" &amp; $C16 &amp; "*",#REF!,"*" &amp; Index!$D$12 &amp; "*",#REF!,"*" &amp; Index!$D$23 &amp; "*",#REF!,"*" &amp; Index!$D$16 &amp; "*") + SUMIFS(#REF!,#REF!,"*" &amp; $C16 &amp; "*",#REF!,"*" &amp; Index!$D$18 &amp; "*",#REF!,"*" &amp; Index!$D$23 &amp; "*",#REF!,"*" &amp; Index!$D$16 &amp; "*",#REF!,"*" &amp; Index!$D$20 &amp; "*")</f>
        <v>#REF!</v>
      </c>
      <c r="N16" s="88">
        <v>937301</v>
      </c>
      <c r="O16" s="136" t="e">
        <f t="shared" si="10"/>
        <v>#REF!</v>
      </c>
      <c r="P16" s="89" t="str">
        <f t="shared" si="3"/>
        <v>-</v>
      </c>
      <c r="Q16" s="81" t="e">
        <f>SUMIFS(#REF!,#REF!,"*" &amp; $C16 &amp; "*",#REF!,"*" &amp; Index!$D$12 &amp; "*",#REF!,"*" &amp; Index!$D$24 &amp; "*",#REF!,"*" &amp; Index!$D$16 &amp; "*") + SUMIFS(#REF!,#REF!,"*" &amp; $C16 &amp; "*",#REF!,"*" &amp; Index!$D$18 &amp; "*",#REF!,"*" &amp; Index!$D$24 &amp; "*",#REF!,"*" &amp; Index!$D$16 &amp; "*",#REF!,"*" &amp; Index!$D$20 &amp; "*")</f>
        <v>#REF!</v>
      </c>
      <c r="R16" s="88">
        <v>65552</v>
      </c>
      <c r="S16" s="136" t="e">
        <f t="shared" si="11"/>
        <v>#REF!</v>
      </c>
      <c r="T16" s="89" t="str">
        <f t="shared" si="4"/>
        <v>-</v>
      </c>
      <c r="U16" s="81" t="e">
        <f>SUMIFS(#REF!,#REF!,"*" &amp; C16 &amp;"*",#REF!,"*" &amp; Index!$D$12 &amp; "*",#REF!,"*" &amp; Index!$D$17 &amp; "*")+SUMIFS(#REF!,#REF!,"*" &amp; C16 &amp;"*",#REF!,"*" &amp; Index!$D$18 &amp; "*",#REF!,"*" &amp; Index!$D$17 &amp; "*",#REF!,"*" &amp; Index!$D$20 &amp; "*")</f>
        <v>#REF!</v>
      </c>
      <c r="V16" s="88">
        <v>-88721</v>
      </c>
      <c r="W16" s="136" t="e">
        <f t="shared" si="12"/>
        <v>#REF!</v>
      </c>
      <c r="X16" s="89" t="str">
        <f t="shared" si="5"/>
        <v>-</v>
      </c>
      <c r="Y16" s="81" t="e">
        <f>SUMIFS(#REF!,#REF!,"*" &amp; C16 &amp; "*",#REF!,"*" &amp; Index!$D$12 &amp; "*")+ SUMIFS(#REF!,#REF!,"*" &amp; C16 &amp; "*",#REF!,"*" &amp; Index!$D$18 &amp; "*",#REF!,"*" &amp; Index!$D$20 &amp; "*")</f>
        <v>#REF!</v>
      </c>
      <c r="Z16" s="88">
        <v>4657435</v>
      </c>
      <c r="AA16" s="136" t="e">
        <f t="shared" si="13"/>
        <v>#REF!</v>
      </c>
      <c r="AB16" s="89" t="str">
        <f t="shared" si="6"/>
        <v>-</v>
      </c>
    </row>
    <row r="17" spans="1:28" ht="15" collapsed="1" x14ac:dyDescent="0.25">
      <c r="A17" s="132">
        <f t="shared" si="7"/>
        <v>6</v>
      </c>
      <c r="B17" s="149"/>
      <c r="C17" s="16" t="s">
        <v>892</v>
      </c>
      <c r="D17" s="17" t="s">
        <v>893</v>
      </c>
      <c r="E17" s="20" t="e">
        <f>SUMIFS(#REF!,#REF!,"*" &amp; C17 &amp; "*",#REF!,"*" &amp; Index!$D$12 &amp; "*",#REF!,"*" &amp; Index!$D$16 &amp; "*")+SUMIFS(#REF!,#REF!,"*" &amp; C17 &amp; "*",#REF!,"*" &amp; Index!$D$18 &amp; "*",#REF!,"*" &amp; Index!$D$20 &amp; "*",#REF!,"*" &amp; Index!$D$16 &amp; "*")</f>
        <v>#REF!</v>
      </c>
      <c r="F17" s="61">
        <v>13442698</v>
      </c>
      <c r="G17" s="136" t="e">
        <f t="shared" si="8"/>
        <v>#REF!</v>
      </c>
      <c r="H17" s="89" t="str">
        <f t="shared" si="0"/>
        <v>-</v>
      </c>
      <c r="I17" s="20" t="e">
        <f t="shared" si="1"/>
        <v>#REF!</v>
      </c>
      <c r="J17" s="61">
        <v>9513074</v>
      </c>
      <c r="K17" s="136" t="e">
        <f t="shared" si="9"/>
        <v>#REF!</v>
      </c>
      <c r="L17" s="89" t="str">
        <f t="shared" si="2"/>
        <v>-</v>
      </c>
      <c r="M17" s="20" t="e">
        <f>SUMIFS(#REF!,#REF!,"*" &amp; $C17 &amp; "*",#REF!,"*" &amp; Index!$D$12 &amp; "*",#REF!,"*" &amp; Index!$D$23 &amp; "*",#REF!,"*" &amp; Index!$D$16 &amp; "*") + SUMIFS(#REF!,#REF!,"*" &amp; $C17 &amp; "*",#REF!,"*" &amp; Index!$D$18 &amp; "*",#REF!,"*" &amp; Index!$D$23 &amp; "*",#REF!,"*" &amp; Index!$D$16 &amp; "*",#REF!,"*" &amp; Index!$D$20 &amp; "*")</f>
        <v>#REF!</v>
      </c>
      <c r="N17" s="61">
        <v>2376255</v>
      </c>
      <c r="O17" s="136" t="e">
        <f t="shared" si="10"/>
        <v>#REF!</v>
      </c>
      <c r="P17" s="89" t="str">
        <f t="shared" si="3"/>
        <v>-</v>
      </c>
      <c r="Q17" s="20" t="e">
        <f>SUMIFS(#REF!,#REF!,"*" &amp; $C17 &amp; "*",#REF!,"*" &amp; Index!$D$12 &amp; "*",#REF!,"*" &amp; Index!$D$24 &amp; "*",#REF!,"*" &amp; Index!$D$16 &amp; "*") + SUMIFS(#REF!,#REF!,"*" &amp; $C17 &amp; "*",#REF!,"*" &amp; Index!$D$18 &amp; "*",#REF!,"*" &amp; Index!$D$24 &amp; "*",#REF!,"*" &amp; Index!$D$16 &amp; "*",#REF!,"*" &amp; Index!$D$20 &amp; "*")</f>
        <v>#REF!</v>
      </c>
      <c r="R17" s="61">
        <v>1553369</v>
      </c>
      <c r="S17" s="136" t="e">
        <f t="shared" si="11"/>
        <v>#REF!</v>
      </c>
      <c r="T17" s="89" t="str">
        <f t="shared" si="4"/>
        <v>-</v>
      </c>
      <c r="U17" s="20" t="e">
        <f>SUMIFS(#REF!,#REF!,"*" &amp; C17 &amp;"*",#REF!,"*" &amp; Index!$D$12 &amp; "*",#REF!,"*" &amp; Index!$D$17 &amp; "*")+SUMIFS(#REF!,#REF!,"*" &amp; C17 &amp;"*",#REF!,"*" &amp; Index!$D$18 &amp; "*",#REF!,"*" &amp; Index!$D$17 &amp; "*",#REF!,"*" &amp; Index!$D$20 &amp; "*")</f>
        <v>#REF!</v>
      </c>
      <c r="V17" s="61">
        <v>-1152150</v>
      </c>
      <c r="W17" s="136" t="e">
        <f t="shared" si="12"/>
        <v>#REF!</v>
      </c>
      <c r="X17" s="89" t="str">
        <f t="shared" si="5"/>
        <v>-</v>
      </c>
      <c r="Y17" s="20" t="e">
        <f>SUMIFS(#REF!,#REF!,"*" &amp; C17 &amp; "*",#REF!,"*" &amp; Index!$D$12 &amp; "*")+ SUMIFS(#REF!,#REF!,"*" &amp; C17 &amp; "*",#REF!,"*" &amp; Index!$D$18 &amp; "*",#REF!,"*" &amp; Index!$D$20 &amp; "*")</f>
        <v>#REF!</v>
      </c>
      <c r="Z17" s="61">
        <v>12290548</v>
      </c>
      <c r="AA17" s="136" t="e">
        <f t="shared" si="13"/>
        <v>#REF!</v>
      </c>
      <c r="AB17" s="89" t="str">
        <f t="shared" si="6"/>
        <v>-</v>
      </c>
    </row>
    <row r="18" spans="1:28" ht="14.45" hidden="1" customHeight="1" outlineLevel="1" x14ac:dyDescent="0.25">
      <c r="A18" s="132">
        <f t="shared" si="7"/>
        <v>8</v>
      </c>
      <c r="B18" s="149"/>
      <c r="C18" s="90" t="s">
        <v>894</v>
      </c>
      <c r="D18" s="91"/>
      <c r="E18" s="87" t="e">
        <f>SUMIFS(#REF!,#REF!,"*" &amp; C18 &amp; "*",#REF!,"*" &amp; Index!$D$12 &amp; "*",#REF!,"*" &amp; Index!$D$16 &amp; "*")+SUMIFS(#REF!,#REF!,"*" &amp; C18 &amp; "*",#REF!,"*" &amp; Index!$D$18 &amp; "*",#REF!,"*" &amp; Index!$D$20 &amp; "*")</f>
        <v>#REF!</v>
      </c>
      <c r="F18" s="88">
        <v>91384</v>
      </c>
      <c r="G18" s="136" t="e">
        <f t="shared" si="8"/>
        <v>#REF!</v>
      </c>
      <c r="H18" s="89" t="str">
        <f t="shared" si="0"/>
        <v>-</v>
      </c>
      <c r="I18" s="87" t="e">
        <f t="shared" si="1"/>
        <v>#REF!</v>
      </c>
      <c r="J18" s="88">
        <v>91384</v>
      </c>
      <c r="K18" s="136" t="e">
        <f t="shared" si="9"/>
        <v>#REF!</v>
      </c>
      <c r="L18" s="89" t="str">
        <f t="shared" si="2"/>
        <v>-</v>
      </c>
      <c r="M18" s="87" t="e">
        <f>SUMIFS(#REF!,#REF!,"*" &amp; $C18 &amp; "*",#REF!,"*" &amp; Index!$D$12 &amp; "*",#REF!,"*" &amp; Index!$D$23 &amp; "*",#REF!,"*" &amp; Index!$D$16 &amp; "*") + SUMIFS(#REF!,#REF!,"*" &amp; $C18 &amp; "*",#REF!,"*" &amp; Index!$D$18 &amp; "*",#REF!,"*" &amp; Index!$D$23 &amp; "*",#REF!,"*" &amp; Index!$D$16 &amp; "*",#REF!,"*" &amp; Index!$D$20 &amp; "*")</f>
        <v>#REF!</v>
      </c>
      <c r="N18" s="88">
        <v>0</v>
      </c>
      <c r="O18" s="136" t="e">
        <f t="shared" si="10"/>
        <v>#REF!</v>
      </c>
      <c r="P18" s="89" t="str">
        <f t="shared" si="3"/>
        <v>-</v>
      </c>
      <c r="Q18" s="87" t="e">
        <f>SUMIFS(#REF!,#REF!,"*" &amp; $C18 &amp; "*",#REF!,"*" &amp; Index!$D$12 &amp; "*",#REF!,"*" &amp; Index!$D$24 &amp; "*",#REF!,"*" &amp; Index!$D$16 &amp; "*") + SUMIFS(#REF!,#REF!,"*" &amp; $C18 &amp; "*",#REF!,"*" &amp; Index!$D$18 &amp; "*",#REF!,"*" &amp; Index!$D$24 &amp; "*",#REF!,"*" &amp; Index!$D$16 &amp; "*",#REF!,"*" &amp; Index!$D$20 &amp; "*")</f>
        <v>#REF!</v>
      </c>
      <c r="R18" s="88">
        <v>0</v>
      </c>
      <c r="S18" s="136" t="e">
        <f t="shared" si="11"/>
        <v>#REF!</v>
      </c>
      <c r="T18" s="89" t="str">
        <f t="shared" si="4"/>
        <v>-</v>
      </c>
      <c r="U18" s="87" t="e">
        <f>SUMIFS(#REF!,#REF!,"*" &amp; C18 &amp;"*",#REF!,"*" &amp; Index!$D$12 &amp; "*",#REF!,"*" &amp; Index!$D$17 &amp; "*")+SUMIFS(#REF!,#REF!,"*" &amp; C18 &amp;"*",#REF!,"*" &amp; Index!$D$18 &amp; "*",#REF!,"*" &amp; Index!$D$17 &amp; "*",#REF!,"*" &amp; Index!$D$20 &amp; "*")</f>
        <v>#REF!</v>
      </c>
      <c r="V18" s="88">
        <v>-167</v>
      </c>
      <c r="W18" s="136" t="e">
        <f t="shared" si="12"/>
        <v>#REF!</v>
      </c>
      <c r="X18" s="89" t="str">
        <f t="shared" si="5"/>
        <v>-</v>
      </c>
      <c r="Y18" s="87" t="e">
        <f>SUMIFS(#REF!,#REF!,"*" &amp; C18 &amp; "*",#REF!,"*" &amp; Index!$D$12 &amp; "*")+ SUMIFS(#REF!,#REF!,"*" &amp; C18 &amp; "*",#REF!,"*" &amp; Index!$D$18 &amp; "*",#REF!,"*" &amp; Index!$D$20 &amp; "*")</f>
        <v>#REF!</v>
      </c>
      <c r="Z18" s="88">
        <v>91217</v>
      </c>
      <c r="AA18" s="136" t="e">
        <f t="shared" si="13"/>
        <v>#REF!</v>
      </c>
      <c r="AB18" s="89" t="str">
        <f t="shared" si="6"/>
        <v>-</v>
      </c>
    </row>
    <row r="19" spans="1:28" ht="14.45" hidden="1" customHeight="1" outlineLevel="1" x14ac:dyDescent="0.25">
      <c r="A19" s="132">
        <f t="shared" si="7"/>
        <v>8</v>
      </c>
      <c r="B19" s="149"/>
      <c r="C19" s="16" t="s">
        <v>895</v>
      </c>
      <c r="D19" s="17"/>
      <c r="E19" s="20" t="e">
        <f>SUMIFS(#REF!,#REF!,"*" &amp; C19 &amp; "*",#REF!,"*" &amp; Index!$D$12 &amp; "*",#REF!,"*" &amp; Index!$D$16 &amp; "*")+SUMIFS(#REF!,#REF!,"*" &amp; C19 &amp; "*",#REF!,"*" &amp; Index!$D$18 &amp; "*",#REF!,"*" &amp; Index!$D$20 &amp; "*")</f>
        <v>#REF!</v>
      </c>
      <c r="F19" s="88">
        <v>13254285</v>
      </c>
      <c r="G19" s="136" t="e">
        <f t="shared" si="8"/>
        <v>#REF!</v>
      </c>
      <c r="H19" s="89" t="str">
        <f t="shared" si="0"/>
        <v>-</v>
      </c>
      <c r="I19" s="20" t="e">
        <f t="shared" si="1"/>
        <v>#REF!</v>
      </c>
      <c r="J19" s="61">
        <v>9421682</v>
      </c>
      <c r="K19" s="136" t="e">
        <f t="shared" si="9"/>
        <v>#REF!</v>
      </c>
      <c r="L19" s="89" t="str">
        <f t="shared" si="2"/>
        <v>-</v>
      </c>
      <c r="M19" s="20" t="e">
        <f>SUMIFS(#REF!,#REF!,"*" &amp; $C19 &amp; "*",#REF!,"*" &amp; Index!$D$12 &amp; "*",#REF!,"*" &amp; Index!$D$23 &amp; "*",#REF!,"*" &amp; Index!$D$16 &amp; "*") + SUMIFS(#REF!,#REF!,"*" &amp; $C19 &amp; "*",#REF!,"*" &amp; Index!$D$18 &amp; "*",#REF!,"*" &amp; Index!$D$23 &amp; "*",#REF!,"*" &amp; Index!$D$16 &amp; "*",#REF!,"*" &amp; Index!$D$20 &amp; "*")</f>
        <v>#REF!</v>
      </c>
      <c r="N19" s="88">
        <v>2279614</v>
      </c>
      <c r="O19" s="136" t="e">
        <f t="shared" si="10"/>
        <v>#REF!</v>
      </c>
      <c r="P19" s="89" t="str">
        <f t="shared" si="3"/>
        <v>-</v>
      </c>
      <c r="Q19" s="20" t="e">
        <f>SUMIFS(#REF!,#REF!,"*" &amp; $C19 &amp; "*",#REF!,"*" &amp; Index!$D$12 &amp; "*",#REF!,"*" &amp; Index!$D$24 &amp; "*",#REF!,"*" &amp; Index!$D$16 &amp; "*") + SUMIFS(#REF!,#REF!,"*" &amp; $C19 &amp; "*",#REF!,"*" &amp; Index!$D$18 &amp; "*",#REF!,"*" &amp; Index!$D$24 &amp; "*",#REF!,"*" &amp; Index!$D$16 &amp; "*",#REF!,"*" &amp; Index!$D$20 &amp; "*")</f>
        <v>#REF!</v>
      </c>
      <c r="R19" s="88">
        <v>1552989</v>
      </c>
      <c r="S19" s="136" t="e">
        <f t="shared" si="11"/>
        <v>#REF!</v>
      </c>
      <c r="T19" s="89" t="str">
        <f t="shared" si="4"/>
        <v>-</v>
      </c>
      <c r="U19" s="20" t="e">
        <f>SUMIFS(#REF!,#REF!,"*" &amp; C19 &amp;"*",#REF!,"*" &amp; Index!$D$12 &amp; "*",#REF!,"*" &amp; Index!$D$17 &amp; "*")+SUMIFS(#REF!,#REF!,"*" &amp; C19 &amp;"*",#REF!,"*" &amp; Index!$D$18 &amp; "*",#REF!,"*" &amp; Index!$D$17 &amp; "*",#REF!,"*" &amp; Index!$D$20 &amp; "*")</f>
        <v>#REF!</v>
      </c>
      <c r="V19" s="88">
        <v>-1150072</v>
      </c>
      <c r="W19" s="136" t="e">
        <f t="shared" si="12"/>
        <v>#REF!</v>
      </c>
      <c r="X19" s="89" t="str">
        <f t="shared" si="5"/>
        <v>-</v>
      </c>
      <c r="Y19" s="20" t="e">
        <f>SUMIFS(#REF!,#REF!,"*" &amp; C19 &amp; "*",#REF!,"*" &amp; Index!$D$12 &amp; "*")+ SUMIFS(#REF!,#REF!,"*" &amp; C19 &amp; "*",#REF!,"*" &amp; Index!$D$18 &amp; "*",#REF!,"*" &amp; Index!$D$20 &amp; "*")</f>
        <v>#REF!</v>
      </c>
      <c r="Z19" s="88">
        <v>12104213</v>
      </c>
      <c r="AA19" s="136" t="e">
        <f t="shared" si="13"/>
        <v>#REF!</v>
      </c>
      <c r="AB19" s="89" t="str">
        <f t="shared" si="6"/>
        <v>-</v>
      </c>
    </row>
    <row r="20" spans="1:28" ht="14.45" hidden="1" customHeight="1" outlineLevel="1" x14ac:dyDescent="0.25">
      <c r="A20" s="132">
        <f t="shared" si="7"/>
        <v>8</v>
      </c>
      <c r="B20" s="149"/>
      <c r="C20" s="83" t="s">
        <v>896</v>
      </c>
      <c r="D20" s="84"/>
      <c r="E20" s="81" t="e">
        <f>SUMIFS(#REF!,#REF!,"*" &amp; C20 &amp; "*",#REF!,"*" &amp; Index!$D$12 &amp; "*",#REF!,"*" &amp; Index!$D$16 &amp; "*")+SUMIFS(#REF!,#REF!,"*" &amp; C20 &amp; "*",#REF!,"*" &amp; Index!$D$18 &amp; "*",#REF!,"*" &amp; Index!$D$20 &amp; "*")</f>
        <v>#REF!</v>
      </c>
      <c r="F20" s="88">
        <v>97029</v>
      </c>
      <c r="G20" s="136" t="e">
        <f t="shared" si="8"/>
        <v>#REF!</v>
      </c>
      <c r="H20" s="89" t="str">
        <f t="shared" si="0"/>
        <v>-</v>
      </c>
      <c r="I20" s="81" t="e">
        <f t="shared" si="1"/>
        <v>#REF!</v>
      </c>
      <c r="J20" s="82">
        <v>8</v>
      </c>
      <c r="K20" s="136" t="e">
        <f t="shared" si="9"/>
        <v>#REF!</v>
      </c>
      <c r="L20" s="89" t="str">
        <f t="shared" si="2"/>
        <v>-</v>
      </c>
      <c r="M20" s="81" t="e">
        <f>SUMIFS(#REF!,#REF!,"*" &amp; $C20 &amp; "*",#REF!,"*" &amp; Index!$D$12 &amp; "*",#REF!,"*" &amp; Index!$D$23 &amp; "*",#REF!,"*" &amp; Index!$D$16 &amp; "*") + SUMIFS(#REF!,#REF!,"*" &amp; $C20 &amp; "*",#REF!,"*" &amp; Index!$D$18 &amp; "*",#REF!,"*" &amp; Index!$D$23 &amp; "*",#REF!,"*" &amp; Index!$D$16 &amp; "*",#REF!,"*" &amp; Index!$D$20 &amp; "*")</f>
        <v>#REF!</v>
      </c>
      <c r="N20" s="88">
        <v>96641</v>
      </c>
      <c r="O20" s="136" t="e">
        <f t="shared" si="10"/>
        <v>#REF!</v>
      </c>
      <c r="P20" s="89" t="str">
        <f t="shared" si="3"/>
        <v>-</v>
      </c>
      <c r="Q20" s="81" t="e">
        <f>SUMIFS(#REF!,#REF!,"*" &amp; $C20 &amp; "*",#REF!,"*" &amp; Index!$D$12 &amp; "*",#REF!,"*" &amp; Index!$D$24 &amp; "*",#REF!,"*" &amp; Index!$D$16 &amp; "*") + SUMIFS(#REF!,#REF!,"*" &amp; $C20 &amp; "*",#REF!,"*" &amp; Index!$D$18 &amp; "*",#REF!,"*" &amp; Index!$D$24 &amp; "*",#REF!,"*" &amp; Index!$D$16 &amp; "*",#REF!,"*" &amp; Index!$D$20 &amp; "*")</f>
        <v>#REF!</v>
      </c>
      <c r="R20" s="88">
        <v>380</v>
      </c>
      <c r="S20" s="136" t="e">
        <f t="shared" si="11"/>
        <v>#REF!</v>
      </c>
      <c r="T20" s="89" t="str">
        <f t="shared" si="4"/>
        <v>-</v>
      </c>
      <c r="U20" s="81" t="e">
        <f>SUMIFS(#REF!,#REF!,"*" &amp; C20 &amp;"*",#REF!,"*" &amp; Index!$D$12 &amp; "*",#REF!,"*" &amp; Index!$D$17 &amp; "*")+SUMIFS(#REF!,#REF!,"*" &amp; C20 &amp;"*",#REF!,"*" &amp; Index!$D$18 &amp; "*",#REF!,"*" &amp; Index!$D$17 &amp; "*",#REF!,"*" &amp; Index!$D$20 &amp; "*")</f>
        <v>#REF!</v>
      </c>
      <c r="V20" s="88">
        <v>-1911</v>
      </c>
      <c r="W20" s="136" t="e">
        <f t="shared" si="12"/>
        <v>#REF!</v>
      </c>
      <c r="X20" s="89" t="str">
        <f t="shared" si="5"/>
        <v>-</v>
      </c>
      <c r="Y20" s="81" t="e">
        <f>SUMIFS(#REF!,#REF!,"*" &amp; C20 &amp; "*",#REF!,"*" &amp; Index!$D$12 &amp; "*")+ SUMIFS(#REF!,#REF!,"*" &amp; C20 &amp; "*",#REF!,"*" &amp; Index!$D$18 &amp; "*",#REF!,"*" &amp; Index!$D$20 &amp; "*")</f>
        <v>#REF!</v>
      </c>
      <c r="Z20" s="88">
        <v>95118</v>
      </c>
      <c r="AA20" s="136" t="e">
        <f t="shared" si="13"/>
        <v>#REF!</v>
      </c>
      <c r="AB20" s="89" t="str">
        <f t="shared" si="6"/>
        <v>-</v>
      </c>
    </row>
    <row r="21" spans="1:28" ht="15" collapsed="1" x14ac:dyDescent="0.25">
      <c r="A21" s="132">
        <f t="shared" si="7"/>
        <v>6</v>
      </c>
      <c r="B21" s="149"/>
      <c r="C21" s="16" t="s">
        <v>897</v>
      </c>
      <c r="D21" s="17" t="s">
        <v>898</v>
      </c>
      <c r="E21" s="20" t="e">
        <f>SUMIFS(#REF!,#REF!,"*" &amp; C21 &amp; "*",#REF!,"*" &amp; Index!$D$12 &amp; "*",#REF!,"*" &amp; Index!$D$16 &amp; "*")+SUMIFS(#REF!,#REF!,"*" &amp; C21 &amp; "*",#REF!,"*" &amp; Index!$D$18 &amp; "*",#REF!,"*" &amp; Index!$D$20 &amp; "*",#REF!,"*" &amp; Index!$D$16 &amp; "*")</f>
        <v>#REF!</v>
      </c>
      <c r="F21" s="61">
        <v>2524539509</v>
      </c>
      <c r="G21" s="136" t="e">
        <f t="shared" si="8"/>
        <v>#REF!</v>
      </c>
      <c r="H21" s="89" t="str">
        <f t="shared" si="0"/>
        <v>-</v>
      </c>
      <c r="I21" s="20" t="e">
        <f t="shared" si="1"/>
        <v>#REF!</v>
      </c>
      <c r="J21" s="61">
        <v>2226715100</v>
      </c>
      <c r="K21" s="136" t="e">
        <f t="shared" si="9"/>
        <v>#REF!</v>
      </c>
      <c r="L21" s="89" t="str">
        <f t="shared" si="2"/>
        <v>-</v>
      </c>
      <c r="M21" s="20" t="e">
        <f>SUMIFS(#REF!,#REF!,"*" &amp; $C21 &amp; "*",#REF!,"*" &amp; Index!$D$12 &amp; "*",#REF!,"*" &amp; Index!$D$23 &amp; "*",#REF!,"*" &amp; Index!$D$16 &amp; "*") + SUMIFS(#REF!,#REF!,"*" &amp; $C21 &amp; "*",#REF!,"*" &amp; Index!$D$18 &amp; "*",#REF!,"*" &amp; Index!$D$23 &amp; "*",#REF!,"*" &amp; Index!$D$16 &amp; "*",#REF!,"*" &amp; Index!$D$20 &amp; "*")</f>
        <v>#REF!</v>
      </c>
      <c r="N21" s="61">
        <v>223870280</v>
      </c>
      <c r="O21" s="136" t="e">
        <f t="shared" si="10"/>
        <v>#REF!</v>
      </c>
      <c r="P21" s="89" t="str">
        <f t="shared" si="3"/>
        <v>-</v>
      </c>
      <c r="Q21" s="20" t="e">
        <f>SUMIFS(#REF!,#REF!,"*" &amp; $C21 &amp; "*",#REF!,"*" &amp; Index!$D$12 &amp; "*",#REF!,"*" &amp; Index!$D$24 &amp; "*",#REF!,"*" &amp; Index!$D$16 &amp; "*") + SUMIFS(#REF!,#REF!,"*" &amp; $C21 &amp; "*",#REF!,"*" &amp; Index!$D$18 &amp; "*",#REF!,"*" &amp; Index!$D$24 &amp; "*",#REF!,"*" &amp; Index!$D$16 &amp; "*",#REF!,"*" &amp; Index!$D$20 &amp; "*")</f>
        <v>#REF!</v>
      </c>
      <c r="R21" s="61">
        <v>73954129</v>
      </c>
      <c r="S21" s="136" t="e">
        <f t="shared" si="11"/>
        <v>#REF!</v>
      </c>
      <c r="T21" s="89" t="str">
        <f t="shared" si="4"/>
        <v>-</v>
      </c>
      <c r="U21" s="20" t="e">
        <f>SUMIFS(#REF!,#REF!,"*" &amp; C21 &amp;"*",#REF!,"*" &amp; Index!$D$12 &amp; "*",#REF!,"*" &amp; Index!$D$17 &amp; "*")+SUMIFS(#REF!,#REF!,"*" &amp; C21 &amp;"*",#REF!,"*" &amp; Index!$D$18 &amp; "*",#REF!,"*" &amp; Index!$D$17 &amp; "*",#REF!,"*" &amp; Index!$D$20 &amp; "*")</f>
        <v>#REF!</v>
      </c>
      <c r="V21" s="61">
        <v>-90151536</v>
      </c>
      <c r="W21" s="136" t="e">
        <f t="shared" si="12"/>
        <v>#REF!</v>
      </c>
      <c r="X21" s="89" t="str">
        <f t="shared" si="5"/>
        <v>-</v>
      </c>
      <c r="Y21" s="20" t="e">
        <f>SUMIFS(#REF!,#REF!,"*" &amp; C21 &amp; "*",#REF!,"*" &amp; Index!$D$12 &amp; "*")+ SUMIFS(#REF!,#REF!,"*" &amp; C21 &amp; "*",#REF!,"*" &amp; Index!$D$18 &amp; "*",#REF!,"*" &amp; Index!$D$20 &amp; "*")</f>
        <v>#REF!</v>
      </c>
      <c r="Z21" s="61">
        <v>2434387973</v>
      </c>
      <c r="AA21" s="136" t="e">
        <f t="shared" si="13"/>
        <v>#REF!</v>
      </c>
      <c r="AB21" s="89" t="str">
        <f t="shared" si="6"/>
        <v>-</v>
      </c>
    </row>
    <row r="22" spans="1:28" ht="14.45" hidden="1" customHeight="1" x14ac:dyDescent="0.25">
      <c r="A22" s="132">
        <f t="shared" si="7"/>
        <v>8</v>
      </c>
      <c r="B22" s="149"/>
      <c r="C22" s="90" t="s">
        <v>899</v>
      </c>
      <c r="D22" s="91"/>
      <c r="E22" s="87" t="e">
        <f>SUMIFS(#REF!,#REF!,"*" &amp; C22 &amp; "*",#REF!,"*" &amp; Index!$D$12 &amp; "*",#REF!,"*" &amp; Index!$D$16 &amp; "*")+SUMIFS(#REF!,#REF!,"*" &amp; C22 &amp; "*",#REF!,"*" &amp; Index!$D$18 &amp; "*",#REF!,"*" &amp; Index!$D$20 &amp; "*")</f>
        <v>#REF!</v>
      </c>
      <c r="F22" s="88">
        <v>333416925</v>
      </c>
      <c r="G22" s="136" t="e">
        <f t="shared" si="8"/>
        <v>#REF!</v>
      </c>
      <c r="H22" s="89" t="str">
        <f t="shared" si="0"/>
        <v>-</v>
      </c>
      <c r="I22" s="87" t="e">
        <f t="shared" si="1"/>
        <v>#REF!</v>
      </c>
      <c r="J22" s="88">
        <v>294837778</v>
      </c>
      <c r="K22" s="136" t="e">
        <f t="shared" si="9"/>
        <v>#REF!</v>
      </c>
      <c r="L22" s="89" t="str">
        <f t="shared" si="2"/>
        <v>-</v>
      </c>
      <c r="M22" s="87" t="e">
        <f>SUMIFS(#REF!,#REF!,"*" &amp; $C22 &amp; "*",#REF!,"*" &amp; Index!$D$12 &amp; "*",#REF!,"*" &amp; Index!$D$23 &amp; "*",#REF!,"*" &amp; Index!$D$16 &amp; "*") + SUMIFS(#REF!,#REF!,"*" &amp; $C22 &amp; "*",#REF!,"*" &amp; Index!$D$18 &amp; "*",#REF!,"*" &amp; Index!$D$23 &amp; "*",#REF!,"*" &amp; Index!$D$16 &amp; "*",#REF!,"*" &amp; Index!$D$20 &amp; "*")</f>
        <v>#REF!</v>
      </c>
      <c r="N22" s="88">
        <v>31571750</v>
      </c>
      <c r="O22" s="136" t="e">
        <f t="shared" si="10"/>
        <v>#REF!</v>
      </c>
      <c r="P22" s="89" t="str">
        <f t="shared" si="3"/>
        <v>-</v>
      </c>
      <c r="Q22" s="87" t="e">
        <f>SUMIFS(#REF!,#REF!,"*" &amp; $C22 &amp; "*",#REF!,"*" &amp; Index!$D$12 &amp; "*",#REF!,"*" &amp; Index!$D$24 &amp; "*",#REF!,"*" &amp; Index!$D$16 &amp; "*") + SUMIFS(#REF!,#REF!,"*" &amp; $C22 &amp; "*",#REF!,"*" &amp; Index!$D$18 &amp; "*",#REF!,"*" &amp; Index!$D$24 &amp; "*",#REF!,"*" &amp; Index!$D$16 &amp; "*",#REF!,"*" &amp; Index!$D$20 &amp; "*")</f>
        <v>#REF!</v>
      </c>
      <c r="R22" s="88">
        <v>7007397</v>
      </c>
      <c r="S22" s="136" t="e">
        <f t="shared" si="11"/>
        <v>#REF!</v>
      </c>
      <c r="T22" s="89" t="str">
        <f t="shared" si="4"/>
        <v>-</v>
      </c>
      <c r="U22" s="87" t="e">
        <f>SUMIFS(#REF!,#REF!,"*" &amp; C22 &amp;"*",#REF!,"*" &amp; Index!$D$12 &amp; "*",#REF!,"*" &amp; Index!$D$17 &amp; "*")+SUMIFS(#REF!,#REF!,"*" &amp; C22 &amp;"*",#REF!,"*" &amp; Index!$D$18 &amp; "*",#REF!,"*" &amp; Index!$D$17 &amp; "*",#REF!,"*" &amp; Index!$D$20 &amp; "*")</f>
        <v>#REF!</v>
      </c>
      <c r="V22" s="88">
        <v>-9646514</v>
      </c>
      <c r="W22" s="136" t="e">
        <f t="shared" si="12"/>
        <v>#REF!</v>
      </c>
      <c r="X22" s="89" t="str">
        <f t="shared" si="5"/>
        <v>-</v>
      </c>
      <c r="Y22" s="87" t="e">
        <f>SUMIFS(#REF!,#REF!,"*" &amp; C22 &amp; "*",#REF!,"*" &amp; Index!$D$12 &amp; "*")+ SUMIFS(#REF!,#REF!,"*" &amp; C22 &amp; "*",#REF!,"*" &amp; Index!$D$18 &amp; "*",#REF!,"*" &amp; Index!$D$20 &amp; "*")</f>
        <v>#REF!</v>
      </c>
      <c r="Z22" s="88">
        <v>323770411</v>
      </c>
      <c r="AA22" s="136" t="e">
        <f t="shared" si="13"/>
        <v>#REF!</v>
      </c>
      <c r="AB22" s="89" t="str">
        <f t="shared" si="6"/>
        <v>-</v>
      </c>
    </row>
    <row r="23" spans="1:28" ht="14.45" hidden="1" customHeight="1" x14ac:dyDescent="0.25">
      <c r="A23" s="132">
        <f t="shared" si="7"/>
        <v>8</v>
      </c>
      <c r="B23" s="149"/>
      <c r="C23" s="16" t="s">
        <v>900</v>
      </c>
      <c r="D23" s="17"/>
      <c r="E23" s="20" t="e">
        <f>SUMIFS(#REF!,#REF!,"*" &amp; C23 &amp; "*",#REF!,"*" &amp; Index!$D$12 &amp; "*",#REF!,"*" &amp; Index!$D$16 &amp; "*")+SUMIFS(#REF!,#REF!,"*" &amp; C23 &amp; "*",#REF!,"*" &amp; Index!$D$18 &amp; "*",#REF!,"*" &amp; Index!$D$20 &amp; "*")</f>
        <v>#REF!</v>
      </c>
      <c r="F23" s="88">
        <v>272073401</v>
      </c>
      <c r="G23" s="136" t="e">
        <f t="shared" si="8"/>
        <v>#REF!</v>
      </c>
      <c r="H23" s="89" t="str">
        <f t="shared" si="0"/>
        <v>-</v>
      </c>
      <c r="I23" s="20" t="e">
        <f t="shared" si="1"/>
        <v>#REF!</v>
      </c>
      <c r="J23" s="61">
        <v>265934632</v>
      </c>
      <c r="K23" s="136" t="e">
        <f t="shared" si="9"/>
        <v>#REF!</v>
      </c>
      <c r="L23" s="89" t="str">
        <f t="shared" si="2"/>
        <v>-</v>
      </c>
      <c r="M23" s="20" t="e">
        <f>SUMIFS(#REF!,#REF!,"*" &amp; $C23 &amp; "*",#REF!,"*" &amp; Index!$D$12 &amp; "*",#REF!,"*" &amp; Index!$D$23 &amp; "*",#REF!,"*" &amp; Index!$D$16 &amp; "*") + SUMIFS(#REF!,#REF!,"*" &amp; $C23 &amp; "*",#REF!,"*" &amp; Index!$D$18 &amp; "*",#REF!,"*" &amp; Index!$D$23 &amp; "*",#REF!,"*" &amp; Index!$D$16 &amp; "*",#REF!,"*" &amp; Index!$D$20 &amp; "*")</f>
        <v>#REF!</v>
      </c>
      <c r="N23" s="88">
        <v>5265650</v>
      </c>
      <c r="O23" s="136" t="e">
        <f t="shared" si="10"/>
        <v>#REF!</v>
      </c>
      <c r="P23" s="89" t="str">
        <f t="shared" si="3"/>
        <v>-</v>
      </c>
      <c r="Q23" s="20" t="e">
        <f>SUMIFS(#REF!,#REF!,"*" &amp; $C23 &amp; "*",#REF!,"*" &amp; Index!$D$12 &amp; "*",#REF!,"*" &amp; Index!$D$24 &amp; "*",#REF!,"*" &amp; Index!$D$16 &amp; "*") + SUMIFS(#REF!,#REF!,"*" &amp; $C23 &amp; "*",#REF!,"*" &amp; Index!$D$18 &amp; "*",#REF!,"*" &amp; Index!$D$24 &amp; "*",#REF!,"*" &amp; Index!$D$16 &amp; "*",#REF!,"*" &amp; Index!$D$20 &amp; "*")</f>
        <v>#REF!</v>
      </c>
      <c r="R23" s="88">
        <v>873119</v>
      </c>
      <c r="S23" s="136" t="e">
        <f t="shared" si="11"/>
        <v>#REF!</v>
      </c>
      <c r="T23" s="89" t="str">
        <f t="shared" si="4"/>
        <v>-</v>
      </c>
      <c r="U23" s="20" t="e">
        <f>SUMIFS(#REF!,#REF!,"*" &amp; C23 &amp;"*",#REF!,"*" &amp; Index!$D$12 &amp; "*",#REF!,"*" &amp; Index!$D$17 &amp; "*")+SUMIFS(#REF!,#REF!,"*" &amp; C23 &amp;"*",#REF!,"*" &amp; Index!$D$18 &amp; "*",#REF!,"*" &amp; Index!$D$17 &amp; "*",#REF!,"*" &amp; Index!$D$20 &amp; "*")</f>
        <v>#REF!</v>
      </c>
      <c r="V23" s="88">
        <v>-1600099</v>
      </c>
      <c r="W23" s="136" t="e">
        <f t="shared" si="12"/>
        <v>#REF!</v>
      </c>
      <c r="X23" s="89" t="str">
        <f t="shared" si="5"/>
        <v>-</v>
      </c>
      <c r="Y23" s="20" t="e">
        <f>SUMIFS(#REF!,#REF!,"*" &amp; C23 &amp; "*",#REF!,"*" &amp; Index!$D$12 &amp; "*")+ SUMIFS(#REF!,#REF!,"*" &amp; C23 &amp; "*",#REF!,"*" &amp; Index!$D$18 &amp; "*",#REF!,"*" &amp; Index!$D$20 &amp; "*")</f>
        <v>#REF!</v>
      </c>
      <c r="Z23" s="88">
        <v>270473302</v>
      </c>
      <c r="AA23" s="136" t="e">
        <f t="shared" si="13"/>
        <v>#REF!</v>
      </c>
      <c r="AB23" s="89" t="str">
        <f t="shared" si="6"/>
        <v>-</v>
      </c>
    </row>
    <row r="24" spans="1:28" ht="14.45" hidden="1" customHeight="1" x14ac:dyDescent="0.25">
      <c r="A24" s="132">
        <f t="shared" si="7"/>
        <v>8</v>
      </c>
      <c r="B24" s="149"/>
      <c r="C24" s="16" t="s">
        <v>901</v>
      </c>
      <c r="D24" s="17"/>
      <c r="E24" s="20" t="e">
        <f>SUMIFS(#REF!,#REF!,"*" &amp; C24 &amp; "*",#REF!,"*" &amp; Index!$D$12 &amp; "*",#REF!,"*" &amp; Index!$D$16 &amp; "*")+SUMIFS(#REF!,#REF!,"*" &amp; C24 &amp; "*",#REF!,"*" &amp; Index!$D$18 &amp; "*",#REF!,"*" &amp; Index!$D$20 &amp; "*")</f>
        <v>#REF!</v>
      </c>
      <c r="F24" s="88">
        <v>2589178</v>
      </c>
      <c r="G24" s="136" t="e">
        <f t="shared" si="8"/>
        <v>#REF!</v>
      </c>
      <c r="H24" s="89" t="str">
        <f t="shared" si="0"/>
        <v>-</v>
      </c>
      <c r="I24" s="20" t="e">
        <f t="shared" si="1"/>
        <v>#REF!</v>
      </c>
      <c r="J24" s="61">
        <v>2589178</v>
      </c>
      <c r="K24" s="136" t="e">
        <f t="shared" si="9"/>
        <v>#REF!</v>
      </c>
      <c r="L24" s="89" t="str">
        <f t="shared" si="2"/>
        <v>-</v>
      </c>
      <c r="M24" s="20" t="e">
        <f>SUMIFS(#REF!,#REF!,"*" &amp; $C24 &amp; "*",#REF!,"*" &amp; Index!$D$12 &amp; "*",#REF!,"*" &amp; Index!$D$23 &amp; "*",#REF!,"*" &amp; Index!$D$16 &amp; "*") + SUMIFS(#REF!,#REF!,"*" &amp; $C24 &amp; "*",#REF!,"*" &amp; Index!$D$18 &amp; "*",#REF!,"*" &amp; Index!$D$23 &amp; "*",#REF!,"*" &amp; Index!$D$16 &amp; "*",#REF!,"*" &amp; Index!$D$20 &amp; "*")</f>
        <v>#REF!</v>
      </c>
      <c r="N24" s="88">
        <v>0</v>
      </c>
      <c r="O24" s="136" t="e">
        <f t="shared" si="10"/>
        <v>#REF!</v>
      </c>
      <c r="P24" s="89" t="str">
        <f t="shared" si="3"/>
        <v>-</v>
      </c>
      <c r="Q24" s="20" t="e">
        <f>SUMIFS(#REF!,#REF!,"*" &amp; $C24 &amp; "*",#REF!,"*" &amp; Index!$D$12 &amp; "*",#REF!,"*" &amp; Index!$D$24 &amp; "*",#REF!,"*" &amp; Index!$D$16 &amp; "*") + SUMIFS(#REF!,#REF!,"*" &amp; $C24 &amp; "*",#REF!,"*" &amp; Index!$D$18 &amp; "*",#REF!,"*" &amp; Index!$D$24 &amp; "*",#REF!,"*" &amp; Index!$D$16 &amp; "*",#REF!,"*" &amp; Index!$D$20 &amp; "*")</f>
        <v>#REF!</v>
      </c>
      <c r="R24" s="88">
        <v>0</v>
      </c>
      <c r="S24" s="136" t="e">
        <f t="shared" si="11"/>
        <v>#REF!</v>
      </c>
      <c r="T24" s="89" t="str">
        <f t="shared" si="4"/>
        <v>-</v>
      </c>
      <c r="U24" s="20" t="e">
        <f>SUMIFS(#REF!,#REF!,"*" &amp; C24 &amp;"*",#REF!,"*" &amp; Index!$D$12 &amp; "*",#REF!,"*" &amp; Index!$D$17 &amp; "*")+SUMIFS(#REF!,#REF!,"*" &amp; C24 &amp;"*",#REF!,"*" &amp; Index!$D$18 &amp; "*",#REF!,"*" &amp; Index!$D$17 &amp; "*",#REF!,"*" &amp; Index!$D$20 &amp; "*")</f>
        <v>#REF!</v>
      </c>
      <c r="V24" s="88">
        <v>-6172</v>
      </c>
      <c r="W24" s="136" t="e">
        <f t="shared" si="12"/>
        <v>#REF!</v>
      </c>
      <c r="X24" s="89" t="str">
        <f t="shared" si="5"/>
        <v>-</v>
      </c>
      <c r="Y24" s="20" t="e">
        <f>SUMIFS(#REF!,#REF!,"*" &amp; C24 &amp; "*",#REF!,"*" &amp; Index!$D$12 &amp; "*")+ SUMIFS(#REF!,#REF!,"*" &amp; C24 &amp; "*",#REF!,"*" &amp; Index!$D$18 &amp; "*",#REF!,"*" &amp; Index!$D$20 &amp; "*")</f>
        <v>#REF!</v>
      </c>
      <c r="Z24" s="88">
        <v>2583006</v>
      </c>
      <c r="AA24" s="136" t="e">
        <f t="shared" si="13"/>
        <v>#REF!</v>
      </c>
      <c r="AB24" s="89" t="str">
        <f t="shared" si="6"/>
        <v>-</v>
      </c>
    </row>
    <row r="25" spans="1:28" ht="14.45" hidden="1" customHeight="1" x14ac:dyDescent="0.25">
      <c r="A25" s="132">
        <f t="shared" si="7"/>
        <v>8</v>
      </c>
      <c r="B25" s="149"/>
      <c r="C25" s="16" t="s">
        <v>902</v>
      </c>
      <c r="D25" s="17"/>
      <c r="E25" s="20" t="e">
        <f>SUMIFS(#REF!,#REF!,"*" &amp; C25 &amp; "*",#REF!,"*" &amp; Index!$D$12 &amp; "*",#REF!,"*" &amp; Index!$D$16 &amp; "*")+SUMIFS(#REF!,#REF!,"*" &amp; C25 &amp; "*",#REF!,"*" &amp; Index!$D$18 &amp; "*",#REF!,"*" &amp; Index!$D$20 &amp; "*")</f>
        <v>#REF!</v>
      </c>
      <c r="F25" s="88">
        <v>104395029</v>
      </c>
      <c r="G25" s="136" t="e">
        <f t="shared" si="8"/>
        <v>#REF!</v>
      </c>
      <c r="H25" s="89" t="str">
        <f t="shared" si="0"/>
        <v>-</v>
      </c>
      <c r="I25" s="20" t="e">
        <f t="shared" si="1"/>
        <v>#REF!</v>
      </c>
      <c r="J25" s="61">
        <v>83116123</v>
      </c>
      <c r="K25" s="136" t="e">
        <f t="shared" si="9"/>
        <v>#REF!</v>
      </c>
      <c r="L25" s="89" t="str">
        <f t="shared" si="2"/>
        <v>-</v>
      </c>
      <c r="M25" s="20" t="e">
        <f>SUMIFS(#REF!,#REF!,"*" &amp; $C25 &amp; "*",#REF!,"*" &amp; Index!$D$12 &amp; "*",#REF!,"*" &amp; Index!$D$23 &amp; "*",#REF!,"*" &amp; Index!$D$16 &amp; "*") + SUMIFS(#REF!,#REF!,"*" &amp; $C25 &amp; "*",#REF!,"*" &amp; Index!$D$18 &amp; "*",#REF!,"*" &amp; Index!$D$23 &amp; "*",#REF!,"*" &amp; Index!$D$16 &amp; "*",#REF!,"*" &amp; Index!$D$20 &amp; "*")</f>
        <v>#REF!</v>
      </c>
      <c r="N25" s="88">
        <v>18072849</v>
      </c>
      <c r="O25" s="136" t="e">
        <f t="shared" si="10"/>
        <v>#REF!</v>
      </c>
      <c r="P25" s="89" t="str">
        <f t="shared" si="3"/>
        <v>-</v>
      </c>
      <c r="Q25" s="20" t="e">
        <f>SUMIFS(#REF!,#REF!,"*" &amp; $C25 &amp; "*",#REF!,"*" &amp; Index!$D$12 &amp; "*",#REF!,"*" &amp; Index!$D$24 &amp; "*",#REF!,"*" &amp; Index!$D$16 &amp; "*") + SUMIFS(#REF!,#REF!,"*" &amp; $C25 &amp; "*",#REF!,"*" &amp; Index!$D$18 &amp; "*",#REF!,"*" &amp; Index!$D$24 &amp; "*",#REF!,"*" &amp; Index!$D$16 &amp; "*",#REF!,"*" &amp; Index!$D$20 &amp; "*")</f>
        <v>#REF!</v>
      </c>
      <c r="R25" s="88">
        <v>3206057</v>
      </c>
      <c r="S25" s="136" t="e">
        <f t="shared" si="11"/>
        <v>#REF!</v>
      </c>
      <c r="T25" s="89" t="str">
        <f t="shared" si="4"/>
        <v>-</v>
      </c>
      <c r="U25" s="20" t="e">
        <f>SUMIFS(#REF!,#REF!,"*" &amp; C25 &amp;"*",#REF!,"*" &amp; Index!$D$12 &amp; "*",#REF!,"*" &amp; Index!$D$17 &amp; "*")+SUMIFS(#REF!,#REF!,"*" &amp; C25 &amp;"*",#REF!,"*" &amp; Index!$D$18 &amp; "*",#REF!,"*" &amp; Index!$D$17 &amp; "*",#REF!,"*" &amp; Index!$D$20 &amp; "*")</f>
        <v>#REF!</v>
      </c>
      <c r="V25" s="88">
        <v>-4399029</v>
      </c>
      <c r="W25" s="136" t="e">
        <f t="shared" si="12"/>
        <v>#REF!</v>
      </c>
      <c r="X25" s="89" t="str">
        <f t="shared" si="5"/>
        <v>-</v>
      </c>
      <c r="Y25" s="20" t="e">
        <f>SUMIFS(#REF!,#REF!,"*" &amp; C25 &amp; "*",#REF!,"*" &amp; Index!$D$12 &amp; "*")+ SUMIFS(#REF!,#REF!,"*" &amp; C25 &amp; "*",#REF!,"*" &amp; Index!$D$18 &amp; "*",#REF!,"*" &amp; Index!$D$20 &amp; "*")</f>
        <v>#REF!</v>
      </c>
      <c r="Z25" s="88">
        <v>99996000</v>
      </c>
      <c r="AA25" s="136" t="e">
        <f t="shared" si="13"/>
        <v>#REF!</v>
      </c>
      <c r="AB25" s="89" t="str">
        <f t="shared" si="6"/>
        <v>-</v>
      </c>
    </row>
    <row r="26" spans="1:28" ht="14.45" hidden="1" customHeight="1" x14ac:dyDescent="0.25">
      <c r="A26" s="132">
        <f t="shared" si="7"/>
        <v>8</v>
      </c>
      <c r="B26" s="149"/>
      <c r="C26" s="16" t="s">
        <v>903</v>
      </c>
      <c r="D26" s="17"/>
      <c r="E26" s="20" t="e">
        <f>SUMIFS(#REF!,#REF!,"*" &amp; C26 &amp; "*",#REF!,"*" &amp; Index!$D$12 &amp; "*",#REF!,"*" &amp; Index!$D$16 &amp; "*")+SUMIFS(#REF!,#REF!,"*" &amp; C26 &amp; "*",#REF!,"*" &amp; Index!$D$18 &amp; "*",#REF!,"*" &amp; Index!$D$20 &amp; "*")</f>
        <v>#REF!</v>
      </c>
      <c r="F26" s="88">
        <v>94181379</v>
      </c>
      <c r="G26" s="136" t="e">
        <f t="shared" si="8"/>
        <v>#REF!</v>
      </c>
      <c r="H26" s="89" t="str">
        <f t="shared" si="0"/>
        <v>-</v>
      </c>
      <c r="I26" s="20" t="e">
        <f t="shared" si="1"/>
        <v>#REF!</v>
      </c>
      <c r="J26" s="61">
        <v>67761186</v>
      </c>
      <c r="K26" s="136" t="e">
        <f t="shared" si="9"/>
        <v>#REF!</v>
      </c>
      <c r="L26" s="89" t="str">
        <f t="shared" si="2"/>
        <v>-</v>
      </c>
      <c r="M26" s="20" t="e">
        <f>SUMIFS(#REF!,#REF!,"*" &amp; $C26 &amp; "*",#REF!,"*" &amp; Index!$D$12 &amp; "*",#REF!,"*" &amp; Index!$D$23 &amp; "*",#REF!,"*" &amp; Index!$D$16 &amp; "*") + SUMIFS(#REF!,#REF!,"*" &amp; $C26 &amp; "*",#REF!,"*" &amp; Index!$D$18 &amp; "*",#REF!,"*" &amp; Index!$D$23 &amp; "*",#REF!,"*" &amp; Index!$D$16 &amp; "*",#REF!,"*" &amp; Index!$D$20 &amp; "*")</f>
        <v>#REF!</v>
      </c>
      <c r="N26" s="88">
        <v>19296273</v>
      </c>
      <c r="O26" s="136" t="e">
        <f t="shared" si="10"/>
        <v>#REF!</v>
      </c>
      <c r="P26" s="89" t="str">
        <f t="shared" si="3"/>
        <v>-</v>
      </c>
      <c r="Q26" s="20" t="e">
        <f>SUMIFS(#REF!,#REF!,"*" &amp; $C26 &amp; "*",#REF!,"*" &amp; Index!$D$12 &amp; "*",#REF!,"*" &amp; Index!$D$24 &amp; "*",#REF!,"*" &amp; Index!$D$16 &amp; "*") + SUMIFS(#REF!,#REF!,"*" &amp; $C26 &amp; "*",#REF!,"*" &amp; Index!$D$18 &amp; "*",#REF!,"*" &amp; Index!$D$24 &amp; "*",#REF!,"*" &amp; Index!$D$16 &amp; "*",#REF!,"*" &amp; Index!$D$20 &amp; "*")</f>
        <v>#REF!</v>
      </c>
      <c r="R26" s="88">
        <v>7123920</v>
      </c>
      <c r="S26" s="136" t="e">
        <f t="shared" si="11"/>
        <v>#REF!</v>
      </c>
      <c r="T26" s="89" t="str">
        <f t="shared" si="4"/>
        <v>-</v>
      </c>
      <c r="U26" s="20" t="e">
        <f>SUMIFS(#REF!,#REF!,"*" &amp; C26 &amp;"*",#REF!,"*" &amp; Index!$D$12 &amp; "*",#REF!,"*" &amp; Index!$D$17 &amp; "*")+SUMIFS(#REF!,#REF!,"*" &amp; C26 &amp;"*",#REF!,"*" &amp; Index!$D$18 &amp; "*",#REF!,"*" &amp; Index!$D$17 &amp; "*",#REF!,"*" &amp; Index!$D$20 &amp; "*")</f>
        <v>#REF!</v>
      </c>
      <c r="V26" s="88">
        <v>-10890183</v>
      </c>
      <c r="W26" s="136" t="e">
        <f t="shared" si="12"/>
        <v>#REF!</v>
      </c>
      <c r="X26" s="89" t="str">
        <f t="shared" si="5"/>
        <v>-</v>
      </c>
      <c r="Y26" s="20" t="e">
        <f>SUMIFS(#REF!,#REF!,"*" &amp; C26 &amp; "*",#REF!,"*" &amp; Index!$D$12 &amp; "*")+ SUMIFS(#REF!,#REF!,"*" &amp; C26 &amp; "*",#REF!,"*" &amp; Index!$D$18 &amp; "*",#REF!,"*" &amp; Index!$D$20 &amp; "*")</f>
        <v>#REF!</v>
      </c>
      <c r="Z26" s="88">
        <v>83291196</v>
      </c>
      <c r="AA26" s="136" t="e">
        <f t="shared" si="13"/>
        <v>#REF!</v>
      </c>
      <c r="AB26" s="89" t="str">
        <f t="shared" si="6"/>
        <v>-</v>
      </c>
    </row>
    <row r="27" spans="1:28" ht="14.45" hidden="1" customHeight="1" x14ac:dyDescent="0.25">
      <c r="A27" s="132">
        <f t="shared" si="7"/>
        <v>8</v>
      </c>
      <c r="B27" s="149"/>
      <c r="C27" s="16" t="s">
        <v>904</v>
      </c>
      <c r="D27" s="17"/>
      <c r="E27" s="20" t="e">
        <f>SUMIFS(#REF!,#REF!,"*" &amp; C27 &amp; "*",#REF!,"*" &amp; Index!$D$12 &amp; "*",#REF!,"*" &amp; Index!$D$16 &amp; "*")+SUMIFS(#REF!,#REF!,"*" &amp; C27 &amp; "*",#REF!,"*" &amp; Index!$D$18 &amp; "*",#REF!,"*" &amp; Index!$D$20 &amp; "*")</f>
        <v>#REF!</v>
      </c>
      <c r="F27" s="88">
        <v>54384318</v>
      </c>
      <c r="G27" s="136" t="e">
        <f t="shared" si="8"/>
        <v>#REF!</v>
      </c>
      <c r="H27" s="89" t="str">
        <f t="shared" si="0"/>
        <v>-</v>
      </c>
      <c r="I27" s="20" t="e">
        <f t="shared" si="1"/>
        <v>#REF!</v>
      </c>
      <c r="J27" s="61">
        <v>36970853</v>
      </c>
      <c r="K27" s="136" t="e">
        <f t="shared" si="9"/>
        <v>#REF!</v>
      </c>
      <c r="L27" s="89" t="str">
        <f t="shared" si="2"/>
        <v>-</v>
      </c>
      <c r="M27" s="20" t="e">
        <f>SUMIFS(#REF!,#REF!,"*" &amp; $C27 &amp; "*",#REF!,"*" &amp; Index!$D$12 &amp; "*",#REF!,"*" &amp; Index!$D$23 &amp; "*",#REF!,"*" &amp; Index!$D$16 &amp; "*") + SUMIFS(#REF!,#REF!,"*" &amp; $C27 &amp; "*",#REF!,"*" &amp; Index!$D$18 &amp; "*",#REF!,"*" &amp; Index!$D$23 &amp; "*",#REF!,"*" &amp; Index!$D$16 &amp; "*",#REF!,"*" &amp; Index!$D$20 &amp; "*")</f>
        <v>#REF!</v>
      </c>
      <c r="N27" s="88">
        <v>10416012</v>
      </c>
      <c r="O27" s="136" t="e">
        <f t="shared" si="10"/>
        <v>#REF!</v>
      </c>
      <c r="P27" s="89" t="str">
        <f t="shared" si="3"/>
        <v>-</v>
      </c>
      <c r="Q27" s="20" t="e">
        <f>SUMIFS(#REF!,#REF!,"*" &amp; $C27 &amp; "*",#REF!,"*" &amp; Index!$D$12 &amp; "*",#REF!,"*" &amp; Index!$D$24 &amp; "*",#REF!,"*" &amp; Index!$D$16 &amp; "*") + SUMIFS(#REF!,#REF!,"*" &amp; $C27 &amp; "*",#REF!,"*" &amp; Index!$D$18 &amp; "*",#REF!,"*" &amp; Index!$D$24 &amp; "*",#REF!,"*" &amp; Index!$D$16 &amp; "*",#REF!,"*" &amp; Index!$D$20 &amp; "*")</f>
        <v>#REF!</v>
      </c>
      <c r="R27" s="88">
        <v>6997453</v>
      </c>
      <c r="S27" s="136" t="e">
        <f t="shared" si="11"/>
        <v>#REF!</v>
      </c>
      <c r="T27" s="89" t="str">
        <f t="shared" si="4"/>
        <v>-</v>
      </c>
      <c r="U27" s="20" t="e">
        <f>SUMIFS(#REF!,#REF!,"*" &amp; C27 &amp;"*",#REF!,"*" &amp; Index!$D$12 &amp; "*",#REF!,"*" &amp; Index!$D$17 &amp; "*")+SUMIFS(#REF!,#REF!,"*" &amp; C27 &amp;"*",#REF!,"*" &amp; Index!$D$18 &amp; "*",#REF!,"*" &amp; Index!$D$17 &amp; "*",#REF!,"*" &amp; Index!$D$20 &amp; "*")</f>
        <v>#REF!</v>
      </c>
      <c r="V27" s="88">
        <v>-7653435</v>
      </c>
      <c r="W27" s="136" t="e">
        <f t="shared" si="12"/>
        <v>#REF!</v>
      </c>
      <c r="X27" s="89" t="str">
        <f t="shared" si="5"/>
        <v>-</v>
      </c>
      <c r="Y27" s="20" t="e">
        <f>SUMIFS(#REF!,#REF!,"*" &amp; C27 &amp; "*",#REF!,"*" &amp; Index!$D$12 &amp; "*")+ SUMIFS(#REF!,#REF!,"*" &amp; C27 &amp; "*",#REF!,"*" &amp; Index!$D$18 &amp; "*",#REF!,"*" &amp; Index!$D$20 &amp; "*")</f>
        <v>#REF!</v>
      </c>
      <c r="Z27" s="88">
        <v>46730883</v>
      </c>
      <c r="AA27" s="136" t="e">
        <f t="shared" si="13"/>
        <v>#REF!</v>
      </c>
      <c r="AB27" s="89" t="str">
        <f t="shared" si="6"/>
        <v>-</v>
      </c>
    </row>
    <row r="28" spans="1:28" ht="14.45" hidden="1" customHeight="1" x14ac:dyDescent="0.25">
      <c r="A28" s="132">
        <f t="shared" si="7"/>
        <v>8</v>
      </c>
      <c r="B28" s="149"/>
      <c r="C28" s="16" t="s">
        <v>905</v>
      </c>
      <c r="D28" s="17"/>
      <c r="E28" s="20" t="e">
        <f>SUMIFS(#REF!,#REF!,"*" &amp; C28 &amp; "*",#REF!,"*" &amp; Index!$D$12 &amp; "*",#REF!,"*" &amp; Index!$D$16 &amp; "*")+SUMIFS(#REF!,#REF!,"*" &amp; C28 &amp; "*",#REF!,"*" &amp; Index!$D$18 &amp; "*",#REF!,"*" &amp; Index!$D$20 &amp; "*")</f>
        <v>#REF!</v>
      </c>
      <c r="F28" s="88">
        <v>115006402</v>
      </c>
      <c r="G28" s="136" t="e">
        <f t="shared" si="8"/>
        <v>#REF!</v>
      </c>
      <c r="H28" s="89" t="str">
        <f t="shared" si="0"/>
        <v>-</v>
      </c>
      <c r="I28" s="20" t="e">
        <f t="shared" si="1"/>
        <v>#REF!</v>
      </c>
      <c r="J28" s="61">
        <v>99244647</v>
      </c>
      <c r="K28" s="136" t="e">
        <f t="shared" si="9"/>
        <v>#REF!</v>
      </c>
      <c r="L28" s="89" t="str">
        <f t="shared" si="2"/>
        <v>-</v>
      </c>
      <c r="M28" s="20" t="e">
        <f>SUMIFS(#REF!,#REF!,"*" &amp; $C28 &amp; "*",#REF!,"*" &amp; Index!$D$12 &amp; "*",#REF!,"*" &amp; Index!$D$23 &amp; "*",#REF!,"*" &amp; Index!$D$16 &amp; "*") + SUMIFS(#REF!,#REF!,"*" &amp; $C28 &amp; "*",#REF!,"*" &amp; Index!$D$18 &amp; "*",#REF!,"*" &amp; Index!$D$23 &amp; "*",#REF!,"*" &amp; Index!$D$16 &amp; "*",#REF!,"*" &amp; Index!$D$20 &amp; "*")</f>
        <v>#REF!</v>
      </c>
      <c r="N28" s="88">
        <v>11664424</v>
      </c>
      <c r="O28" s="136" t="e">
        <f t="shared" si="10"/>
        <v>#REF!</v>
      </c>
      <c r="P28" s="89" t="str">
        <f t="shared" si="3"/>
        <v>-</v>
      </c>
      <c r="Q28" s="20" t="e">
        <f>SUMIFS(#REF!,#REF!,"*" &amp; $C28 &amp; "*",#REF!,"*" &amp; Index!$D$12 &amp; "*",#REF!,"*" &amp; Index!$D$24 &amp; "*",#REF!,"*" &amp; Index!$D$16 &amp; "*") + SUMIFS(#REF!,#REF!,"*" &amp; $C28 &amp; "*",#REF!,"*" &amp; Index!$D$18 &amp; "*",#REF!,"*" &amp; Index!$D$24 &amp; "*",#REF!,"*" &amp; Index!$D$16 &amp; "*",#REF!,"*" &amp; Index!$D$20 &amp; "*")</f>
        <v>#REF!</v>
      </c>
      <c r="R28" s="88">
        <v>4097331</v>
      </c>
      <c r="S28" s="136" t="e">
        <f t="shared" si="11"/>
        <v>#REF!</v>
      </c>
      <c r="T28" s="89" t="str">
        <f t="shared" si="4"/>
        <v>-</v>
      </c>
      <c r="U28" s="20" t="e">
        <f>SUMIFS(#REF!,#REF!,"*" &amp; C28 &amp;"*",#REF!,"*" &amp; Index!$D$12 &amp; "*",#REF!,"*" &amp; Index!$D$17 &amp; "*")+SUMIFS(#REF!,#REF!,"*" &amp; C28 &amp;"*",#REF!,"*" &amp; Index!$D$18 &amp; "*",#REF!,"*" &amp; Index!$D$17 &amp; "*",#REF!,"*" &amp; Index!$D$20 &amp; "*")</f>
        <v>#REF!</v>
      </c>
      <c r="V28" s="88">
        <v>-4831396</v>
      </c>
      <c r="W28" s="136" t="e">
        <f t="shared" si="12"/>
        <v>#REF!</v>
      </c>
      <c r="X28" s="89" t="str">
        <f t="shared" si="5"/>
        <v>-</v>
      </c>
      <c r="Y28" s="20" t="e">
        <f>SUMIFS(#REF!,#REF!,"*" &amp; C28 &amp; "*",#REF!,"*" &amp; Index!$D$12 &amp; "*")+ SUMIFS(#REF!,#REF!,"*" &amp; C28 &amp; "*",#REF!,"*" &amp; Index!$D$18 &amp; "*",#REF!,"*" &amp; Index!$D$20 &amp; "*")</f>
        <v>#REF!</v>
      </c>
      <c r="Z28" s="88">
        <v>110175006</v>
      </c>
      <c r="AA28" s="136" t="e">
        <f t="shared" si="13"/>
        <v>#REF!</v>
      </c>
      <c r="AB28" s="89" t="str">
        <f t="shared" si="6"/>
        <v>-</v>
      </c>
    </row>
    <row r="29" spans="1:28" ht="14.45" hidden="1" customHeight="1" x14ac:dyDescent="0.25">
      <c r="A29" s="132">
        <f t="shared" si="7"/>
        <v>8</v>
      </c>
      <c r="B29" s="149"/>
      <c r="C29" s="16" t="s">
        <v>906</v>
      </c>
      <c r="D29" s="17"/>
      <c r="E29" s="20" t="e">
        <f>SUMIFS(#REF!,#REF!,"*" &amp; C29 &amp; "*",#REF!,"*" &amp; Index!$D$12 &amp; "*",#REF!,"*" &amp; Index!$D$16 &amp; "*")+SUMIFS(#REF!,#REF!,"*" &amp; C29 &amp; "*",#REF!,"*" &amp; Index!$D$18 &amp; "*",#REF!,"*" &amp; Index!$D$20 &amp; "*")</f>
        <v>#REF!</v>
      </c>
      <c r="F29" s="88">
        <v>142798851</v>
      </c>
      <c r="G29" s="136" t="e">
        <f t="shared" si="8"/>
        <v>#REF!</v>
      </c>
      <c r="H29" s="89" t="str">
        <f t="shared" si="0"/>
        <v>-</v>
      </c>
      <c r="I29" s="20" t="e">
        <f t="shared" si="1"/>
        <v>#REF!</v>
      </c>
      <c r="J29" s="61">
        <v>141360987</v>
      </c>
      <c r="K29" s="136" t="e">
        <f t="shared" si="9"/>
        <v>#REF!</v>
      </c>
      <c r="L29" s="89" t="str">
        <f t="shared" si="2"/>
        <v>-</v>
      </c>
      <c r="M29" s="20" t="e">
        <f>SUMIFS(#REF!,#REF!,"*" &amp; $C29 &amp; "*",#REF!,"*" &amp; Index!$D$12 &amp; "*",#REF!,"*" &amp; Index!$D$23 &amp; "*",#REF!,"*" &amp; Index!$D$16 &amp; "*") + SUMIFS(#REF!,#REF!,"*" &amp; $C29 &amp; "*",#REF!,"*" &amp; Index!$D$18 &amp; "*",#REF!,"*" &amp; Index!$D$23 &amp; "*",#REF!,"*" &amp; Index!$D$16 &amp; "*",#REF!,"*" &amp; Index!$D$20 &amp; "*")</f>
        <v>#REF!</v>
      </c>
      <c r="N29" s="88">
        <v>1370318</v>
      </c>
      <c r="O29" s="136" t="e">
        <f t="shared" si="10"/>
        <v>#REF!</v>
      </c>
      <c r="P29" s="89" t="str">
        <f t="shared" si="3"/>
        <v>-</v>
      </c>
      <c r="Q29" s="20" t="e">
        <f>SUMIFS(#REF!,#REF!,"*" &amp; $C29 &amp; "*",#REF!,"*" &amp; Index!$D$12 &amp; "*",#REF!,"*" &amp; Index!$D$24 &amp; "*",#REF!,"*" &amp; Index!$D$16 &amp; "*") + SUMIFS(#REF!,#REF!,"*" &amp; $C29 &amp; "*",#REF!,"*" &amp; Index!$D$18 &amp; "*",#REF!,"*" &amp; Index!$D$24 &amp; "*",#REF!,"*" &amp; Index!$D$16 &amp; "*",#REF!,"*" &amp; Index!$D$20 &amp; "*")</f>
        <v>#REF!</v>
      </c>
      <c r="R29" s="88">
        <v>67546</v>
      </c>
      <c r="S29" s="136" t="e">
        <f t="shared" si="11"/>
        <v>#REF!</v>
      </c>
      <c r="T29" s="89" t="str">
        <f t="shared" si="4"/>
        <v>-</v>
      </c>
      <c r="U29" s="20" t="e">
        <f>SUMIFS(#REF!,#REF!,"*" &amp; C29 &amp;"*",#REF!,"*" &amp; Index!$D$12 &amp; "*",#REF!,"*" &amp; Index!$D$17 &amp; "*")+SUMIFS(#REF!,#REF!,"*" &amp; C29 &amp;"*",#REF!,"*" &amp; Index!$D$18 &amp; "*",#REF!,"*" &amp; Index!$D$17 &amp; "*",#REF!,"*" &amp; Index!$D$20 &amp; "*")</f>
        <v>#REF!</v>
      </c>
      <c r="V29" s="88">
        <v>-199270</v>
      </c>
      <c r="W29" s="136" t="e">
        <f t="shared" si="12"/>
        <v>#REF!</v>
      </c>
      <c r="X29" s="89" t="str">
        <f t="shared" si="5"/>
        <v>-</v>
      </c>
      <c r="Y29" s="20" t="e">
        <f>SUMIFS(#REF!,#REF!,"*" &amp; C29 &amp; "*",#REF!,"*" &amp; Index!$D$12 &amp; "*")+ SUMIFS(#REF!,#REF!,"*" &amp; C29 &amp; "*",#REF!,"*" &amp; Index!$D$18 &amp; "*",#REF!,"*" &amp; Index!$D$20 &amp; "*")</f>
        <v>#REF!</v>
      </c>
      <c r="Z29" s="88">
        <v>142599581</v>
      </c>
      <c r="AA29" s="136" t="e">
        <f t="shared" si="13"/>
        <v>#REF!</v>
      </c>
      <c r="AB29" s="89" t="str">
        <f t="shared" si="6"/>
        <v>-</v>
      </c>
    </row>
    <row r="30" spans="1:28" ht="14.45" hidden="1" customHeight="1" x14ac:dyDescent="0.25">
      <c r="A30" s="132">
        <f t="shared" si="7"/>
        <v>8</v>
      </c>
      <c r="B30" s="149"/>
      <c r="C30" s="16" t="s">
        <v>907</v>
      </c>
      <c r="D30" s="17"/>
      <c r="E30" s="20" t="e">
        <f>SUMIFS(#REF!,#REF!,"*" &amp; C30 &amp; "*",#REF!,"*" &amp; Index!$D$12 &amp; "*",#REF!,"*" &amp; Index!$D$16 &amp; "*")+SUMIFS(#REF!,#REF!,"*" &amp; C30 &amp; "*",#REF!,"*" &amp; Index!$D$18 &amp; "*",#REF!,"*" &amp; Index!$D$20 &amp; "*")</f>
        <v>#REF!</v>
      </c>
      <c r="F30" s="88">
        <v>30975685</v>
      </c>
      <c r="G30" s="136" t="e">
        <f t="shared" si="8"/>
        <v>#REF!</v>
      </c>
      <c r="H30" s="89" t="str">
        <f t="shared" si="0"/>
        <v>-</v>
      </c>
      <c r="I30" s="20" t="e">
        <f t="shared" si="1"/>
        <v>#REF!</v>
      </c>
      <c r="J30" s="61">
        <v>22665833</v>
      </c>
      <c r="K30" s="136" t="e">
        <f t="shared" si="9"/>
        <v>#REF!</v>
      </c>
      <c r="L30" s="89" t="str">
        <f t="shared" si="2"/>
        <v>-</v>
      </c>
      <c r="M30" s="20" t="e">
        <f>SUMIFS(#REF!,#REF!,"*" &amp; $C30 &amp; "*",#REF!,"*" &amp; Index!$D$12 &amp; "*",#REF!,"*" &amp; Index!$D$23 &amp; "*",#REF!,"*" &amp; Index!$D$16 &amp; "*") + SUMIFS(#REF!,#REF!,"*" &amp; $C30 &amp; "*",#REF!,"*" &amp; Index!$D$18 &amp; "*",#REF!,"*" &amp; Index!$D$23 &amp; "*",#REF!,"*" &amp; Index!$D$16 &amp; "*",#REF!,"*" &amp; Index!$D$20 &amp; "*")</f>
        <v>#REF!</v>
      </c>
      <c r="N30" s="88">
        <v>5853159</v>
      </c>
      <c r="O30" s="136" t="e">
        <f t="shared" si="10"/>
        <v>#REF!</v>
      </c>
      <c r="P30" s="89" t="str">
        <f t="shared" si="3"/>
        <v>-</v>
      </c>
      <c r="Q30" s="20" t="e">
        <f>SUMIFS(#REF!,#REF!,"*" &amp; $C30 &amp; "*",#REF!,"*" &amp; Index!$D$12 &amp; "*",#REF!,"*" &amp; Index!$D$24 &amp; "*",#REF!,"*" &amp; Index!$D$16 &amp; "*") + SUMIFS(#REF!,#REF!,"*" &amp; $C30 &amp; "*",#REF!,"*" &amp; Index!$D$18 &amp; "*",#REF!,"*" &amp; Index!$D$24 &amp; "*",#REF!,"*" &amp; Index!$D$16 &amp; "*",#REF!,"*" &amp; Index!$D$20 &amp; "*")</f>
        <v>#REF!</v>
      </c>
      <c r="R30" s="88">
        <v>2456693</v>
      </c>
      <c r="S30" s="136" t="e">
        <f t="shared" si="11"/>
        <v>#REF!</v>
      </c>
      <c r="T30" s="89" t="str">
        <f t="shared" si="4"/>
        <v>-</v>
      </c>
      <c r="U30" s="20" t="e">
        <f>SUMIFS(#REF!,#REF!,"*" &amp; C30 &amp;"*",#REF!,"*" &amp; Index!$D$12 &amp; "*",#REF!,"*" &amp; Index!$D$17 &amp; "*")+SUMIFS(#REF!,#REF!,"*" &amp; C30 &amp;"*",#REF!,"*" &amp; Index!$D$18 &amp; "*",#REF!,"*" &amp; Index!$D$17 &amp; "*",#REF!,"*" &amp; Index!$D$20 &amp; "*")</f>
        <v>#REF!</v>
      </c>
      <c r="V30" s="88">
        <v>-2751949</v>
      </c>
      <c r="W30" s="136" t="e">
        <f t="shared" si="12"/>
        <v>#REF!</v>
      </c>
      <c r="X30" s="89" t="str">
        <f t="shared" si="5"/>
        <v>-</v>
      </c>
      <c r="Y30" s="20" t="e">
        <f>SUMIFS(#REF!,#REF!,"*" &amp; C30 &amp; "*",#REF!,"*" &amp; Index!$D$12 &amp; "*")+ SUMIFS(#REF!,#REF!,"*" &amp; C30 &amp; "*",#REF!,"*" &amp; Index!$D$18 &amp; "*",#REF!,"*" &amp; Index!$D$20 &amp; "*")</f>
        <v>#REF!</v>
      </c>
      <c r="Z30" s="88">
        <v>28223736</v>
      </c>
      <c r="AA30" s="136" t="e">
        <f t="shared" si="13"/>
        <v>#REF!</v>
      </c>
      <c r="AB30" s="89" t="str">
        <f t="shared" si="6"/>
        <v>-</v>
      </c>
    </row>
    <row r="31" spans="1:28" ht="14.45" hidden="1" customHeight="1" x14ac:dyDescent="0.25">
      <c r="A31" s="132">
        <f t="shared" si="7"/>
        <v>8</v>
      </c>
      <c r="B31" s="149"/>
      <c r="C31" s="16" t="s">
        <v>908</v>
      </c>
      <c r="D31" s="17"/>
      <c r="E31" s="20" t="e">
        <f>SUMIFS(#REF!,#REF!,"*" &amp; C31 &amp; "*",#REF!,"*" &amp; Index!$D$12 &amp; "*",#REF!,"*" &amp; Index!$D$16 &amp; "*")+SUMIFS(#REF!,#REF!,"*" &amp; C31 &amp; "*",#REF!,"*" &amp; Index!$D$18 &amp; "*",#REF!,"*" &amp; Index!$D$20 &amp; "*")</f>
        <v>#REF!</v>
      </c>
      <c r="F31" s="88">
        <v>195382257</v>
      </c>
      <c r="G31" s="136" t="e">
        <f t="shared" si="8"/>
        <v>#REF!</v>
      </c>
      <c r="H31" s="89" t="str">
        <f t="shared" si="0"/>
        <v>-</v>
      </c>
      <c r="I31" s="20" t="e">
        <f t="shared" si="1"/>
        <v>#REF!</v>
      </c>
      <c r="J31" s="61">
        <v>195177406</v>
      </c>
      <c r="K31" s="136" t="e">
        <f t="shared" si="9"/>
        <v>#REF!</v>
      </c>
      <c r="L31" s="89" t="str">
        <f t="shared" si="2"/>
        <v>-</v>
      </c>
      <c r="M31" s="20" t="e">
        <f>SUMIFS(#REF!,#REF!,"*" &amp; $C31 &amp; "*",#REF!,"*" &amp; Index!$D$12 &amp; "*",#REF!,"*" &amp; Index!$D$23 &amp; "*",#REF!,"*" &amp; Index!$D$16 &amp; "*") + SUMIFS(#REF!,#REF!,"*" &amp; $C31 &amp; "*",#REF!,"*" &amp; Index!$D$18 &amp; "*",#REF!,"*" &amp; Index!$D$23 &amp; "*",#REF!,"*" &amp; Index!$D$16 &amp; "*",#REF!,"*" &amp; Index!$D$20 &amp; "*")</f>
        <v>#REF!</v>
      </c>
      <c r="N31" s="88">
        <v>204162</v>
      </c>
      <c r="O31" s="136" t="e">
        <f t="shared" si="10"/>
        <v>#REF!</v>
      </c>
      <c r="P31" s="89" t="str">
        <f t="shared" si="3"/>
        <v>-</v>
      </c>
      <c r="Q31" s="20" t="e">
        <f>SUMIFS(#REF!,#REF!,"*" &amp; $C31 &amp; "*",#REF!,"*" &amp; Index!$D$12 &amp; "*",#REF!,"*" &amp; Index!$D$24 &amp; "*",#REF!,"*" &amp; Index!$D$16 &amp; "*") + SUMIFS(#REF!,#REF!,"*" &amp; $C31 &amp; "*",#REF!,"*" &amp; Index!$D$18 &amp; "*",#REF!,"*" &amp; Index!$D$24 &amp; "*",#REF!,"*" &amp; Index!$D$16 &amp; "*",#REF!,"*" &amp; Index!$D$20 &amp; "*")</f>
        <v>#REF!</v>
      </c>
      <c r="R31" s="88">
        <v>689</v>
      </c>
      <c r="S31" s="136" t="e">
        <f t="shared" si="11"/>
        <v>#REF!</v>
      </c>
      <c r="T31" s="89" t="str">
        <f t="shared" si="4"/>
        <v>-</v>
      </c>
      <c r="U31" s="20" t="e">
        <f>SUMIFS(#REF!,#REF!,"*" &amp; C31 &amp;"*",#REF!,"*" &amp; Index!$D$12 &amp; "*",#REF!,"*" &amp; Index!$D$17 &amp; "*")+SUMIFS(#REF!,#REF!,"*" &amp; C31 &amp;"*",#REF!,"*" &amp; Index!$D$18 &amp; "*",#REF!,"*" &amp; Index!$D$17 &amp; "*",#REF!,"*" &amp; Index!$D$20 &amp; "*")</f>
        <v>#REF!</v>
      </c>
      <c r="V31" s="88">
        <v>-72313</v>
      </c>
      <c r="W31" s="136" t="e">
        <f t="shared" si="12"/>
        <v>#REF!</v>
      </c>
      <c r="X31" s="89" t="str">
        <f t="shared" si="5"/>
        <v>-</v>
      </c>
      <c r="Y31" s="20" t="e">
        <f>SUMIFS(#REF!,#REF!,"*" &amp; C31 &amp; "*",#REF!,"*" &amp; Index!$D$12 &amp; "*")+ SUMIFS(#REF!,#REF!,"*" &amp; C31 &amp; "*",#REF!,"*" &amp; Index!$D$18 &amp; "*",#REF!,"*" &amp; Index!$D$20 &amp; "*")</f>
        <v>#REF!</v>
      </c>
      <c r="Z31" s="88">
        <v>195309944</v>
      </c>
      <c r="AA31" s="136" t="e">
        <f t="shared" si="13"/>
        <v>#REF!</v>
      </c>
      <c r="AB31" s="89" t="str">
        <f t="shared" si="6"/>
        <v>-</v>
      </c>
    </row>
    <row r="32" spans="1:28" ht="14.45" hidden="1" customHeight="1" x14ac:dyDescent="0.25">
      <c r="A32" s="132">
        <f t="shared" si="7"/>
        <v>8</v>
      </c>
      <c r="B32" s="149"/>
      <c r="C32" s="16" t="s">
        <v>909</v>
      </c>
      <c r="D32" s="17"/>
      <c r="E32" s="20" t="e">
        <f>SUMIFS(#REF!,#REF!,"*" &amp; C32 &amp; "*",#REF!,"*" &amp; Index!$D$12 &amp; "*",#REF!,"*" &amp; Index!$D$16 &amp; "*")+SUMIFS(#REF!,#REF!,"*" &amp; C32 &amp; "*",#REF!,"*" &amp; Index!$D$18 &amp; "*",#REF!,"*" &amp; Index!$D$20 &amp; "*")</f>
        <v>#REF!</v>
      </c>
      <c r="F32" s="88">
        <v>103118155</v>
      </c>
      <c r="G32" s="136" t="e">
        <f t="shared" si="8"/>
        <v>#REF!</v>
      </c>
      <c r="H32" s="89" t="str">
        <f t="shared" si="0"/>
        <v>-</v>
      </c>
      <c r="I32" s="20" t="e">
        <f t="shared" si="1"/>
        <v>#REF!</v>
      </c>
      <c r="J32" s="61">
        <v>94453407</v>
      </c>
      <c r="K32" s="136" t="e">
        <f t="shared" si="9"/>
        <v>#REF!</v>
      </c>
      <c r="L32" s="89" t="str">
        <f t="shared" si="2"/>
        <v>-</v>
      </c>
      <c r="M32" s="20" t="e">
        <f>SUMIFS(#REF!,#REF!,"*" &amp; $C32 &amp; "*",#REF!,"*" &amp; Index!$D$12 &amp; "*",#REF!,"*" &amp; Index!$D$23 &amp; "*",#REF!,"*" &amp; Index!$D$16 &amp; "*") + SUMIFS(#REF!,#REF!,"*" &amp; $C32 &amp; "*",#REF!,"*" &amp; Index!$D$18 &amp; "*",#REF!,"*" &amp; Index!$D$23 &amp; "*",#REF!,"*" &amp; Index!$D$16 &amp; "*",#REF!,"*" &amp; Index!$D$20 &amp; "*")</f>
        <v>#REF!</v>
      </c>
      <c r="N32" s="88">
        <v>8226832</v>
      </c>
      <c r="O32" s="136" t="e">
        <f t="shared" si="10"/>
        <v>#REF!</v>
      </c>
      <c r="P32" s="89" t="str">
        <f t="shared" si="3"/>
        <v>-</v>
      </c>
      <c r="Q32" s="20" t="e">
        <f>SUMIFS(#REF!,#REF!,"*" &amp; $C32 &amp; "*",#REF!,"*" &amp; Index!$D$12 &amp; "*",#REF!,"*" &amp; Index!$D$24 &amp; "*",#REF!,"*" &amp; Index!$D$16 &amp; "*") + SUMIFS(#REF!,#REF!,"*" &amp; $C32 &amp; "*",#REF!,"*" &amp; Index!$D$18 &amp; "*",#REF!,"*" &amp; Index!$D$24 &amp; "*",#REF!,"*" &amp; Index!$D$16 &amp; "*",#REF!,"*" &amp; Index!$D$20 &amp; "*")</f>
        <v>#REF!</v>
      </c>
      <c r="R32" s="88">
        <v>437916</v>
      </c>
      <c r="S32" s="136" t="e">
        <f t="shared" si="11"/>
        <v>#REF!</v>
      </c>
      <c r="T32" s="89" t="str">
        <f t="shared" si="4"/>
        <v>-</v>
      </c>
      <c r="U32" s="20" t="e">
        <f>SUMIFS(#REF!,#REF!,"*" &amp; C32 &amp;"*",#REF!,"*" &amp; Index!$D$12 &amp; "*",#REF!,"*" &amp; Index!$D$17 &amp; "*")+SUMIFS(#REF!,#REF!,"*" &amp; C32 &amp;"*",#REF!,"*" &amp; Index!$D$18 &amp; "*",#REF!,"*" &amp; Index!$D$17 &amp; "*",#REF!,"*" &amp; Index!$D$20 &amp; "*")</f>
        <v>#REF!</v>
      </c>
      <c r="V32" s="88">
        <v>-1110998</v>
      </c>
      <c r="W32" s="136" t="e">
        <f t="shared" si="12"/>
        <v>#REF!</v>
      </c>
      <c r="X32" s="89" t="str">
        <f t="shared" si="5"/>
        <v>-</v>
      </c>
      <c r="Y32" s="20" t="e">
        <f>SUMIFS(#REF!,#REF!,"*" &amp; C32 &amp; "*",#REF!,"*" &amp; Index!$D$12 &amp; "*")+ SUMIFS(#REF!,#REF!,"*" &amp; C32 &amp; "*",#REF!,"*" &amp; Index!$D$18 &amp; "*",#REF!,"*" &amp; Index!$D$20 &amp; "*")</f>
        <v>#REF!</v>
      </c>
      <c r="Z32" s="88">
        <v>102007157</v>
      </c>
      <c r="AA32" s="136" t="e">
        <f t="shared" si="13"/>
        <v>#REF!</v>
      </c>
      <c r="AB32" s="89" t="str">
        <f t="shared" si="6"/>
        <v>-</v>
      </c>
    </row>
    <row r="33" spans="1:28" ht="14.45" hidden="1" customHeight="1" x14ac:dyDescent="0.25">
      <c r="A33" s="132">
        <f t="shared" si="7"/>
        <v>8</v>
      </c>
      <c r="B33" s="149"/>
      <c r="C33" s="16" t="s">
        <v>910</v>
      </c>
      <c r="D33" s="17"/>
      <c r="E33" s="20" t="e">
        <f>SUMIFS(#REF!,#REF!,"*" &amp; C33 &amp; "*",#REF!,"*" &amp; Index!$D$12 &amp; "*",#REF!,"*" &amp; Index!$D$16 &amp; "*")+SUMIFS(#REF!,#REF!,"*" &amp; C33 &amp; "*",#REF!,"*" &amp; Index!$D$18 &amp; "*",#REF!,"*" &amp; Index!$D$20 &amp; "*")</f>
        <v>#REF!</v>
      </c>
      <c r="F33" s="88">
        <v>69749970</v>
      </c>
      <c r="G33" s="136" t="e">
        <f t="shared" si="8"/>
        <v>#REF!</v>
      </c>
      <c r="H33" s="89" t="str">
        <f t="shared" si="0"/>
        <v>-</v>
      </c>
      <c r="I33" s="20" t="e">
        <f t="shared" si="1"/>
        <v>#REF!</v>
      </c>
      <c r="J33" s="61">
        <v>66965171</v>
      </c>
      <c r="K33" s="136" t="e">
        <f t="shared" si="9"/>
        <v>#REF!</v>
      </c>
      <c r="L33" s="89" t="str">
        <f t="shared" si="2"/>
        <v>-</v>
      </c>
      <c r="M33" s="20" t="e">
        <f>SUMIFS(#REF!,#REF!,"*" &amp; $C33 &amp; "*",#REF!,"*" &amp; Index!$D$12 &amp; "*",#REF!,"*" &amp; Index!$D$23 &amp; "*",#REF!,"*" &amp; Index!$D$16 &amp; "*") + SUMIFS(#REF!,#REF!,"*" &amp; $C33 &amp; "*",#REF!,"*" &amp; Index!$D$18 &amp; "*",#REF!,"*" &amp; Index!$D$23 &amp; "*",#REF!,"*" &amp; Index!$D$16 &amp; "*",#REF!,"*" &amp; Index!$D$20 &amp; "*")</f>
        <v>#REF!</v>
      </c>
      <c r="N33" s="88">
        <v>2784786</v>
      </c>
      <c r="O33" s="136" t="e">
        <f t="shared" si="10"/>
        <v>#REF!</v>
      </c>
      <c r="P33" s="89" t="str">
        <f t="shared" si="3"/>
        <v>-</v>
      </c>
      <c r="Q33" s="20" t="e">
        <f>SUMIFS(#REF!,#REF!,"*" &amp; $C33 &amp; "*",#REF!,"*" &amp; Index!$D$12 &amp; "*",#REF!,"*" &amp; Index!$D$24 &amp; "*",#REF!,"*" &amp; Index!$D$16 &amp; "*") + SUMIFS(#REF!,#REF!,"*" &amp; $C33 &amp; "*",#REF!,"*" &amp; Index!$D$18 &amp; "*",#REF!,"*" &amp; Index!$D$24 &amp; "*",#REF!,"*" &amp; Index!$D$16 &amp; "*",#REF!,"*" &amp; Index!$D$20 &amp; "*")</f>
        <v>#REF!</v>
      </c>
      <c r="R33" s="88">
        <v>13</v>
      </c>
      <c r="S33" s="136" t="e">
        <f t="shared" si="11"/>
        <v>#REF!</v>
      </c>
      <c r="T33" s="89" t="str">
        <f t="shared" si="4"/>
        <v>-</v>
      </c>
      <c r="U33" s="20" t="e">
        <f>SUMIFS(#REF!,#REF!,"*" &amp; C33 &amp;"*",#REF!,"*" &amp; Index!$D$12 &amp; "*",#REF!,"*" &amp; Index!$D$17 &amp; "*")+SUMIFS(#REF!,#REF!,"*" &amp; C33 &amp;"*",#REF!,"*" &amp; Index!$D$18 &amp; "*",#REF!,"*" &amp; Index!$D$17 &amp; "*",#REF!,"*" &amp; Index!$D$20 &amp; "*")</f>
        <v>#REF!</v>
      </c>
      <c r="V33" s="88">
        <v>-360730</v>
      </c>
      <c r="W33" s="136" t="e">
        <f t="shared" si="12"/>
        <v>#REF!</v>
      </c>
      <c r="X33" s="89" t="str">
        <f t="shared" si="5"/>
        <v>-</v>
      </c>
      <c r="Y33" s="20" t="e">
        <f>SUMIFS(#REF!,#REF!,"*" &amp; C33 &amp; "*",#REF!,"*" &amp; Index!$D$12 &amp; "*")+ SUMIFS(#REF!,#REF!,"*" &amp; C33 &amp; "*",#REF!,"*" &amp; Index!$D$18 &amp; "*",#REF!,"*" &amp; Index!$D$20 &amp; "*")</f>
        <v>#REF!</v>
      </c>
      <c r="Z33" s="88">
        <v>69389240</v>
      </c>
      <c r="AA33" s="136" t="e">
        <f t="shared" si="13"/>
        <v>#REF!</v>
      </c>
      <c r="AB33" s="89" t="str">
        <f t="shared" si="6"/>
        <v>-</v>
      </c>
    </row>
    <row r="34" spans="1:28" ht="14.45" hidden="1" customHeight="1" x14ac:dyDescent="0.25">
      <c r="A34" s="132">
        <f t="shared" si="7"/>
        <v>8</v>
      </c>
      <c r="B34" s="149"/>
      <c r="C34" s="16" t="s">
        <v>911</v>
      </c>
      <c r="D34" s="17"/>
      <c r="E34" s="20" t="e">
        <f>SUMIFS(#REF!,#REF!,"*" &amp; C34 &amp; "*",#REF!,"*" &amp; Index!$D$12 &amp; "*",#REF!,"*" &amp; Index!$D$16 &amp; "*")+SUMIFS(#REF!,#REF!,"*" &amp; C34 &amp; "*",#REF!,"*" &amp; Index!$D$18 &amp; "*",#REF!,"*" &amp; Index!$D$20 &amp; "*")</f>
        <v>#REF!</v>
      </c>
      <c r="F34" s="88">
        <v>120162296</v>
      </c>
      <c r="G34" s="136" t="e">
        <f t="shared" si="8"/>
        <v>#REF!</v>
      </c>
      <c r="H34" s="89" t="str">
        <f t="shared" si="0"/>
        <v>-</v>
      </c>
      <c r="I34" s="20" t="e">
        <f t="shared" si="1"/>
        <v>#REF!</v>
      </c>
      <c r="J34" s="61">
        <v>111298737</v>
      </c>
      <c r="K34" s="136" t="e">
        <f t="shared" si="9"/>
        <v>#REF!</v>
      </c>
      <c r="L34" s="89" t="str">
        <f t="shared" si="2"/>
        <v>-</v>
      </c>
      <c r="M34" s="20" t="e">
        <f>SUMIFS(#REF!,#REF!,"*" &amp; $C34 &amp; "*",#REF!,"*" &amp; Index!$D$12 &amp; "*",#REF!,"*" &amp; Index!$D$23 &amp; "*",#REF!,"*" &amp; Index!$D$16 &amp; "*") + SUMIFS(#REF!,#REF!,"*" &amp; $C34 &amp; "*",#REF!,"*" &amp; Index!$D$18 &amp; "*",#REF!,"*" &amp; Index!$D$23 &amp; "*",#REF!,"*" &amp; Index!$D$16 &amp; "*",#REF!,"*" &amp; Index!$D$20 &amp; "*")</f>
        <v>#REF!</v>
      </c>
      <c r="N34" s="88">
        <v>7317665</v>
      </c>
      <c r="O34" s="136" t="e">
        <f t="shared" si="10"/>
        <v>#REF!</v>
      </c>
      <c r="P34" s="89" t="str">
        <f t="shared" si="3"/>
        <v>-</v>
      </c>
      <c r="Q34" s="20" t="e">
        <f>SUMIFS(#REF!,#REF!,"*" &amp; $C34 &amp; "*",#REF!,"*" &amp; Index!$D$12 &amp; "*",#REF!,"*" &amp; Index!$D$24 &amp; "*",#REF!,"*" &amp; Index!$D$16 &amp; "*") + SUMIFS(#REF!,#REF!,"*" &amp; $C34 &amp; "*",#REF!,"*" &amp; Index!$D$18 &amp; "*",#REF!,"*" &amp; Index!$D$24 &amp; "*",#REF!,"*" &amp; Index!$D$16 &amp; "*",#REF!,"*" &amp; Index!$D$20 &amp; "*")</f>
        <v>#REF!</v>
      </c>
      <c r="R34" s="88">
        <v>1545894</v>
      </c>
      <c r="S34" s="136" t="e">
        <f t="shared" si="11"/>
        <v>#REF!</v>
      </c>
      <c r="T34" s="89" t="str">
        <f t="shared" si="4"/>
        <v>-</v>
      </c>
      <c r="U34" s="20" t="e">
        <f>SUMIFS(#REF!,#REF!,"*" &amp; C34 &amp;"*",#REF!,"*" &amp; Index!$D$12 &amp; "*",#REF!,"*" &amp; Index!$D$17 &amp; "*")+SUMIFS(#REF!,#REF!,"*" &amp; C34 &amp;"*",#REF!,"*" &amp; Index!$D$18 &amp; "*",#REF!,"*" &amp; Index!$D$17 &amp; "*",#REF!,"*" &amp; Index!$D$20 &amp; "*")</f>
        <v>#REF!</v>
      </c>
      <c r="V34" s="88">
        <v>-2010925</v>
      </c>
      <c r="W34" s="136" t="e">
        <f t="shared" si="12"/>
        <v>#REF!</v>
      </c>
      <c r="X34" s="89" t="str">
        <f t="shared" si="5"/>
        <v>-</v>
      </c>
      <c r="Y34" s="20" t="e">
        <f>SUMIFS(#REF!,#REF!,"*" &amp; C34 &amp; "*",#REF!,"*" &amp; Index!$D$12 &amp; "*")+ SUMIFS(#REF!,#REF!,"*" &amp; C34 &amp; "*",#REF!,"*" &amp; Index!$D$18 &amp; "*",#REF!,"*" &amp; Index!$D$20 &amp; "*")</f>
        <v>#REF!</v>
      </c>
      <c r="Z34" s="88">
        <v>118151371</v>
      </c>
      <c r="AA34" s="136" t="e">
        <f t="shared" si="13"/>
        <v>#REF!</v>
      </c>
      <c r="AB34" s="89" t="str">
        <f t="shared" si="6"/>
        <v>-</v>
      </c>
    </row>
    <row r="35" spans="1:28" ht="14.45" hidden="1" customHeight="1" x14ac:dyDescent="0.25">
      <c r="A35" s="132">
        <f t="shared" si="7"/>
        <v>8</v>
      </c>
      <c r="B35" s="149"/>
      <c r="C35" s="16" t="s">
        <v>912</v>
      </c>
      <c r="D35" s="17"/>
      <c r="E35" s="20" t="e">
        <f>SUMIFS(#REF!,#REF!,"*" &amp; C35 &amp; "*",#REF!,"*" &amp; Index!$D$12 &amp; "*",#REF!,"*" &amp; Index!$D$16 &amp; "*")+SUMIFS(#REF!,#REF!,"*" &amp; C35 &amp; "*",#REF!,"*" &amp; Index!$D$18 &amp; "*",#REF!,"*" &amp; Index!$D$20 &amp; "*")</f>
        <v>#REF!</v>
      </c>
      <c r="F35" s="88">
        <v>241497322</v>
      </c>
      <c r="G35" s="136" t="e">
        <f t="shared" si="8"/>
        <v>#REF!</v>
      </c>
      <c r="H35" s="89" t="str">
        <f t="shared" si="0"/>
        <v>-</v>
      </c>
      <c r="I35" s="20" t="e">
        <f t="shared" si="1"/>
        <v>#REF!</v>
      </c>
      <c r="J35" s="61">
        <v>217512453</v>
      </c>
      <c r="K35" s="136" t="e">
        <f t="shared" si="9"/>
        <v>#REF!</v>
      </c>
      <c r="L35" s="89" t="str">
        <f t="shared" si="2"/>
        <v>-</v>
      </c>
      <c r="M35" s="20" t="e">
        <f>SUMIFS(#REF!,#REF!,"*" &amp; $C35 &amp; "*",#REF!,"*" &amp; Index!$D$12 &amp; "*",#REF!,"*" &amp; Index!$D$23 &amp; "*",#REF!,"*" &amp; Index!$D$16 &amp; "*") + SUMIFS(#REF!,#REF!,"*" &amp; $C35 &amp; "*",#REF!,"*" &amp; Index!$D$18 &amp; "*",#REF!,"*" &amp; Index!$D$23 &amp; "*",#REF!,"*" &amp; Index!$D$16 &amp; "*",#REF!,"*" &amp; Index!$D$20 &amp; "*")</f>
        <v>#REF!</v>
      </c>
      <c r="N35" s="88">
        <v>13189956</v>
      </c>
      <c r="O35" s="136" t="e">
        <f t="shared" si="10"/>
        <v>#REF!</v>
      </c>
      <c r="P35" s="89" t="str">
        <f t="shared" si="3"/>
        <v>-</v>
      </c>
      <c r="Q35" s="20" t="e">
        <f>SUMIFS(#REF!,#REF!,"*" &amp; $C35 &amp; "*",#REF!,"*" &amp; Index!$D$12 &amp; "*",#REF!,"*" &amp; Index!$D$24 &amp; "*",#REF!,"*" &amp; Index!$D$16 &amp; "*") + SUMIFS(#REF!,#REF!,"*" &amp; $C35 &amp; "*",#REF!,"*" &amp; Index!$D$18 &amp; "*",#REF!,"*" &amp; Index!$D$24 &amp; "*",#REF!,"*" &amp; Index!$D$16 &amp; "*",#REF!,"*" &amp; Index!$D$20 &amp; "*")</f>
        <v>#REF!</v>
      </c>
      <c r="R35" s="88">
        <v>10794913</v>
      </c>
      <c r="S35" s="136" t="e">
        <f t="shared" si="11"/>
        <v>#REF!</v>
      </c>
      <c r="T35" s="89" t="str">
        <f t="shared" si="4"/>
        <v>-</v>
      </c>
      <c r="U35" s="20" t="e">
        <f>SUMIFS(#REF!,#REF!,"*" &amp; C35 &amp;"*",#REF!,"*" &amp; Index!$D$12 &amp; "*",#REF!,"*" &amp; Index!$D$17 &amp; "*")+SUMIFS(#REF!,#REF!,"*" &amp; C35 &amp;"*",#REF!,"*" &amp; Index!$D$18 &amp; "*",#REF!,"*" &amp; Index!$D$17 &amp; "*",#REF!,"*" &amp; Index!$D$20 &amp; "*")</f>
        <v>#REF!</v>
      </c>
      <c r="V35" s="88">
        <v>-11051927</v>
      </c>
      <c r="W35" s="136" t="e">
        <f t="shared" si="12"/>
        <v>#REF!</v>
      </c>
      <c r="X35" s="89" t="str">
        <f t="shared" si="5"/>
        <v>-</v>
      </c>
      <c r="Y35" s="20" t="e">
        <f>SUMIFS(#REF!,#REF!,"*" &amp; C35 &amp; "*",#REF!,"*" &amp; Index!$D$12 &amp; "*")+ SUMIFS(#REF!,#REF!,"*" &amp; C35 &amp; "*",#REF!,"*" &amp; Index!$D$18 &amp; "*",#REF!,"*" &amp; Index!$D$20 &amp; "*")</f>
        <v>#REF!</v>
      </c>
      <c r="Z35" s="88">
        <v>230445395</v>
      </c>
      <c r="AA35" s="136" t="e">
        <f t="shared" si="13"/>
        <v>#REF!</v>
      </c>
      <c r="AB35" s="89" t="str">
        <f t="shared" si="6"/>
        <v>-</v>
      </c>
    </row>
    <row r="36" spans="1:28" ht="14.45" hidden="1" customHeight="1" x14ac:dyDescent="0.25">
      <c r="A36" s="132">
        <f t="shared" si="7"/>
        <v>8</v>
      </c>
      <c r="B36" s="149"/>
      <c r="C36" s="16" t="s">
        <v>913</v>
      </c>
      <c r="D36" s="17"/>
      <c r="E36" s="20" t="e">
        <f>SUMIFS(#REF!,#REF!,"*" &amp; C36 &amp; "*",#REF!,"*" &amp; Index!$D$12 &amp; "*",#REF!,"*" &amp; Index!$D$16 &amp; "*")+SUMIFS(#REF!,#REF!,"*" &amp; C36 &amp; "*",#REF!,"*" &amp; Index!$D$18 &amp; "*",#REF!,"*" &amp; Index!$D$20 &amp; "*")</f>
        <v>#REF!</v>
      </c>
      <c r="F36" s="88">
        <v>27835771</v>
      </c>
      <c r="G36" s="136" t="e">
        <f t="shared" si="8"/>
        <v>#REF!</v>
      </c>
      <c r="H36" s="89" t="str">
        <f t="shared" si="0"/>
        <v>-</v>
      </c>
      <c r="I36" s="20" t="e">
        <f t="shared" si="1"/>
        <v>#REF!</v>
      </c>
      <c r="J36" s="61">
        <v>21842747</v>
      </c>
      <c r="K36" s="136" t="e">
        <f t="shared" si="9"/>
        <v>#REF!</v>
      </c>
      <c r="L36" s="89" t="str">
        <f t="shared" si="2"/>
        <v>-</v>
      </c>
      <c r="M36" s="20" t="e">
        <f>SUMIFS(#REF!,#REF!,"*" &amp; $C36 &amp; "*",#REF!,"*" &amp; Index!$D$12 &amp; "*",#REF!,"*" &amp; Index!$D$23 &amp; "*",#REF!,"*" &amp; Index!$D$16 &amp; "*") + SUMIFS(#REF!,#REF!,"*" &amp; $C36 &amp; "*",#REF!,"*" &amp; Index!$D$18 &amp; "*",#REF!,"*" &amp; Index!$D$23 &amp; "*",#REF!,"*" &amp; Index!$D$16 &amp; "*",#REF!,"*" &amp; Index!$D$20 &amp; "*")</f>
        <v>#REF!</v>
      </c>
      <c r="N36" s="88">
        <v>838695</v>
      </c>
      <c r="O36" s="136" t="e">
        <f t="shared" si="10"/>
        <v>#REF!</v>
      </c>
      <c r="P36" s="89" t="str">
        <f t="shared" si="3"/>
        <v>-</v>
      </c>
      <c r="Q36" s="20" t="e">
        <f>SUMIFS(#REF!,#REF!,"*" &amp; $C36 &amp; "*",#REF!,"*" &amp; Index!$D$12 &amp; "*",#REF!,"*" &amp; Index!$D$24 &amp; "*",#REF!,"*" &amp; Index!$D$16 &amp; "*") + SUMIFS(#REF!,#REF!,"*" &amp; $C36 &amp; "*",#REF!,"*" &amp; Index!$D$18 &amp; "*",#REF!,"*" &amp; Index!$D$24 &amp; "*",#REF!,"*" &amp; Index!$D$16 &amp; "*",#REF!,"*" &amp; Index!$D$20 &amp; "*")</f>
        <v>#REF!</v>
      </c>
      <c r="R36" s="88">
        <v>5154329</v>
      </c>
      <c r="S36" s="136" t="e">
        <f t="shared" si="11"/>
        <v>#REF!</v>
      </c>
      <c r="T36" s="89" t="str">
        <f t="shared" si="4"/>
        <v>-</v>
      </c>
      <c r="U36" s="20" t="e">
        <f>SUMIFS(#REF!,#REF!,"*" &amp; C36 &amp;"*",#REF!,"*" &amp; Index!$D$12 &amp; "*",#REF!,"*" &amp; Index!$D$17 &amp; "*")+SUMIFS(#REF!,#REF!,"*" &amp; C36 &amp;"*",#REF!,"*" &amp; Index!$D$18 &amp; "*",#REF!,"*" &amp; Index!$D$17 &amp; "*",#REF!,"*" &amp; Index!$D$20 &amp; "*")</f>
        <v>#REF!</v>
      </c>
      <c r="V36" s="88">
        <v>-5147840</v>
      </c>
      <c r="W36" s="136" t="e">
        <f t="shared" si="12"/>
        <v>#REF!</v>
      </c>
      <c r="X36" s="89" t="str">
        <f t="shared" si="5"/>
        <v>-</v>
      </c>
      <c r="Y36" s="20" t="e">
        <f>SUMIFS(#REF!,#REF!,"*" &amp; C36 &amp; "*",#REF!,"*" &amp; Index!$D$12 &amp; "*")+ SUMIFS(#REF!,#REF!,"*" &amp; C36 &amp; "*",#REF!,"*" &amp; Index!$D$18 &amp; "*",#REF!,"*" &amp; Index!$D$20 &amp; "*")</f>
        <v>#REF!</v>
      </c>
      <c r="Z36" s="88">
        <v>22687931</v>
      </c>
      <c r="AA36" s="136" t="e">
        <f t="shared" si="13"/>
        <v>#REF!</v>
      </c>
      <c r="AB36" s="89" t="str">
        <f t="shared" si="6"/>
        <v>-</v>
      </c>
    </row>
    <row r="37" spans="1:28" ht="14.45" hidden="1" customHeight="1" x14ac:dyDescent="0.25">
      <c r="A37" s="132">
        <f t="shared" si="7"/>
        <v>8</v>
      </c>
      <c r="B37" s="149"/>
      <c r="C37" s="16" t="s">
        <v>914</v>
      </c>
      <c r="D37" s="17"/>
      <c r="E37" s="20" t="e">
        <f>SUMIFS(#REF!,#REF!,"*" &amp; C37 &amp; "*",#REF!,"*" &amp; Index!$D$12 &amp; "*",#REF!,"*" &amp; Index!$D$16 &amp; "*")+SUMIFS(#REF!,#REF!,"*" &amp; C37 &amp; "*",#REF!,"*" &amp; Index!$D$18 &amp; "*",#REF!,"*" &amp; Index!$D$20 &amp; "*")</f>
        <v>#REF!</v>
      </c>
      <c r="F37" s="88">
        <v>273133690</v>
      </c>
      <c r="G37" s="136" t="e">
        <f t="shared" si="8"/>
        <v>#REF!</v>
      </c>
      <c r="H37" s="89" t="str">
        <f t="shared" si="0"/>
        <v>-</v>
      </c>
      <c r="I37" s="20" t="e">
        <f t="shared" si="1"/>
        <v>#REF!</v>
      </c>
      <c r="J37" s="61">
        <v>221530829</v>
      </c>
      <c r="K37" s="136" t="e">
        <f t="shared" si="9"/>
        <v>#REF!</v>
      </c>
      <c r="L37" s="89" t="str">
        <f t="shared" si="2"/>
        <v>-</v>
      </c>
      <c r="M37" s="20" t="e">
        <f>SUMIFS(#REF!,#REF!,"*" &amp; $C37 &amp; "*",#REF!,"*" &amp; Index!$D$12 &amp; "*",#REF!,"*" &amp; Index!$D$23 &amp; "*",#REF!,"*" &amp; Index!$D$16 &amp; "*") + SUMIFS(#REF!,#REF!,"*" &amp; $C37 &amp; "*",#REF!,"*" &amp; Index!$D$18 &amp; "*",#REF!,"*" &amp; Index!$D$23 &amp; "*",#REF!,"*" &amp; Index!$D$16 &amp; "*",#REF!,"*" &amp; Index!$D$20 &amp; "*")</f>
        <v>#REF!</v>
      </c>
      <c r="N37" s="88">
        <v>41787106</v>
      </c>
      <c r="O37" s="136" t="e">
        <f t="shared" si="10"/>
        <v>#REF!</v>
      </c>
      <c r="P37" s="89" t="str">
        <f t="shared" si="3"/>
        <v>-</v>
      </c>
      <c r="Q37" s="20" t="e">
        <f>SUMIFS(#REF!,#REF!,"*" &amp; $C37 &amp; "*",#REF!,"*" &amp; Index!$D$12 &amp; "*",#REF!,"*" &amp; Index!$D$24 &amp; "*",#REF!,"*" &amp; Index!$D$16 &amp; "*") + SUMIFS(#REF!,#REF!,"*" &amp; $C37 &amp; "*",#REF!,"*" &amp; Index!$D$18 &amp; "*",#REF!,"*" &amp; Index!$D$24 &amp; "*",#REF!,"*" &amp; Index!$D$16 &amp; "*",#REF!,"*" &amp; Index!$D$20 &amp; "*")</f>
        <v>#REF!</v>
      </c>
      <c r="R37" s="88">
        <v>9815755</v>
      </c>
      <c r="S37" s="136" t="e">
        <f t="shared" si="11"/>
        <v>#REF!</v>
      </c>
      <c r="T37" s="89" t="str">
        <f t="shared" si="4"/>
        <v>-</v>
      </c>
      <c r="U37" s="20" t="e">
        <f>SUMIFS(#REF!,#REF!,"*" &amp; C37 &amp;"*",#REF!,"*" &amp; Index!$D$12 &amp; "*",#REF!,"*" &amp; Index!$D$17 &amp; "*")+SUMIFS(#REF!,#REF!,"*" &amp; C37 &amp;"*",#REF!,"*" &amp; Index!$D$18 &amp; "*",#REF!,"*" &amp; Index!$D$17 &amp; "*",#REF!,"*" &amp; Index!$D$20 &amp; "*")</f>
        <v>#REF!</v>
      </c>
      <c r="V37" s="88">
        <v>-12064656</v>
      </c>
      <c r="W37" s="136" t="e">
        <f t="shared" si="12"/>
        <v>#REF!</v>
      </c>
      <c r="X37" s="89" t="str">
        <f t="shared" si="5"/>
        <v>-</v>
      </c>
      <c r="Y37" s="20" t="e">
        <f>SUMIFS(#REF!,#REF!,"*" &amp; C37 &amp; "*",#REF!,"*" &amp; Index!$D$12 &amp; "*")+ SUMIFS(#REF!,#REF!,"*" &amp; C37 &amp; "*",#REF!,"*" &amp; Index!$D$18 &amp; "*",#REF!,"*" &amp; Index!$D$20 &amp; "*")</f>
        <v>#REF!</v>
      </c>
      <c r="Z37" s="88">
        <v>261069034</v>
      </c>
      <c r="AA37" s="136" t="e">
        <f t="shared" si="13"/>
        <v>#REF!</v>
      </c>
      <c r="AB37" s="89" t="str">
        <f t="shared" si="6"/>
        <v>-</v>
      </c>
    </row>
    <row r="38" spans="1:28" ht="14.45" hidden="1" customHeight="1" x14ac:dyDescent="0.25">
      <c r="A38" s="132">
        <f t="shared" si="7"/>
        <v>8</v>
      </c>
      <c r="B38" s="149"/>
      <c r="C38" s="16" t="s">
        <v>915</v>
      </c>
      <c r="D38" s="17"/>
      <c r="E38" s="20" t="e">
        <f>SUMIFS(#REF!,#REF!,"*" &amp; C38 &amp; "*",#REF!,"*" &amp; Index!$D$12 &amp; "*",#REF!,"*" &amp; Index!$D$16 &amp; "*")+SUMIFS(#REF!,#REF!,"*" &amp; C38 &amp; "*",#REF!,"*" &amp; Index!$D$18 &amp; "*",#REF!,"*" &amp; Index!$D$20 &amp; "*")</f>
        <v>#REF!</v>
      </c>
      <c r="F38" s="88">
        <v>5700168</v>
      </c>
      <c r="G38" s="136" t="e">
        <f t="shared" si="8"/>
        <v>#REF!</v>
      </c>
      <c r="H38" s="89" t="str">
        <f t="shared" si="0"/>
        <v>-</v>
      </c>
      <c r="I38" s="20" t="e">
        <f t="shared" si="1"/>
        <v>#REF!</v>
      </c>
      <c r="J38" s="61">
        <v>3910328</v>
      </c>
      <c r="K38" s="136" t="e">
        <f t="shared" si="9"/>
        <v>#REF!</v>
      </c>
      <c r="L38" s="89" t="str">
        <f t="shared" si="2"/>
        <v>-</v>
      </c>
      <c r="M38" s="20" t="e">
        <f>SUMIFS(#REF!,#REF!,"*" &amp; $C38 &amp; "*",#REF!,"*" &amp; Index!$D$12 &amp; "*",#REF!,"*" &amp; Index!$D$23 &amp; "*",#REF!,"*" &amp; Index!$D$16 &amp; "*") + SUMIFS(#REF!,#REF!,"*" &amp; $C38 &amp; "*",#REF!,"*" &amp; Index!$D$18 &amp; "*",#REF!,"*" &amp; Index!$D$23 &amp; "*",#REF!,"*" &amp; Index!$D$16 &amp; "*",#REF!,"*" &amp; Index!$D$20 &amp; "*")</f>
        <v>#REF!</v>
      </c>
      <c r="N38" s="88">
        <v>1174691</v>
      </c>
      <c r="O38" s="136" t="e">
        <f t="shared" si="10"/>
        <v>#REF!</v>
      </c>
      <c r="P38" s="89" t="str">
        <f t="shared" si="3"/>
        <v>-</v>
      </c>
      <c r="Q38" s="20" t="e">
        <f>SUMIFS(#REF!,#REF!,"*" &amp; $C38 &amp; "*",#REF!,"*" &amp; Index!$D$12 &amp; "*",#REF!,"*" &amp; Index!$D$24 &amp; "*",#REF!,"*" &amp; Index!$D$16 &amp; "*") + SUMIFS(#REF!,#REF!,"*" &amp; $C38 &amp; "*",#REF!,"*" &amp; Index!$D$18 &amp; "*",#REF!,"*" &amp; Index!$D$24 &amp; "*",#REF!,"*" &amp; Index!$D$16 &amp; "*",#REF!,"*" &amp; Index!$D$20 &amp; "*")</f>
        <v>#REF!</v>
      </c>
      <c r="R38" s="88">
        <v>615149</v>
      </c>
      <c r="S38" s="136" t="e">
        <f t="shared" si="11"/>
        <v>#REF!</v>
      </c>
      <c r="T38" s="89" t="str">
        <f t="shared" si="4"/>
        <v>-</v>
      </c>
      <c r="U38" s="20" t="e">
        <f>SUMIFS(#REF!,#REF!,"*" &amp; C38 &amp;"*",#REF!,"*" &amp; Index!$D$12 &amp; "*",#REF!,"*" &amp; Index!$D$17 &amp; "*")+SUMIFS(#REF!,#REF!,"*" &amp; C38 &amp;"*",#REF!,"*" &amp; Index!$D$18 &amp; "*",#REF!,"*" &amp; Index!$D$17 &amp; "*",#REF!,"*" &amp; Index!$D$20 &amp; "*")</f>
        <v>#REF!</v>
      </c>
      <c r="V38" s="88">
        <v>-842574</v>
      </c>
      <c r="W38" s="136" t="e">
        <f t="shared" si="12"/>
        <v>#REF!</v>
      </c>
      <c r="X38" s="89" t="str">
        <f t="shared" si="5"/>
        <v>-</v>
      </c>
      <c r="Y38" s="20" t="e">
        <f>SUMIFS(#REF!,#REF!,"*" &amp; C38 &amp; "*",#REF!,"*" &amp; Index!$D$12 &amp; "*")+ SUMIFS(#REF!,#REF!,"*" &amp; C38 &amp; "*",#REF!,"*" &amp; Index!$D$18 &amp; "*",#REF!,"*" &amp; Index!$D$20 &amp; "*")</f>
        <v>#REF!</v>
      </c>
      <c r="Z38" s="88">
        <v>4857594</v>
      </c>
      <c r="AA38" s="136" t="e">
        <f t="shared" si="13"/>
        <v>#REF!</v>
      </c>
      <c r="AB38" s="89" t="str">
        <f t="shared" si="6"/>
        <v>-</v>
      </c>
    </row>
    <row r="39" spans="1:28" ht="14.45" hidden="1" customHeight="1" x14ac:dyDescent="0.25">
      <c r="A39" s="132">
        <f t="shared" si="7"/>
        <v>8</v>
      </c>
      <c r="B39" s="149"/>
      <c r="C39" s="16" t="s">
        <v>916</v>
      </c>
      <c r="D39" s="17"/>
      <c r="E39" s="20" t="e">
        <f>SUMIFS(#REF!,#REF!,"*" &amp; C39 &amp; "*",#REF!,"*" &amp; Index!$D$12 &amp; "*",#REF!,"*" &amp; Index!$D$16 &amp; "*")+SUMIFS(#REF!,#REF!,"*" &amp; C39 &amp; "*",#REF!,"*" &amp; Index!$D$18 &amp; "*",#REF!,"*" &amp; Index!$D$20 &amp; "*")</f>
        <v>#REF!</v>
      </c>
      <c r="F39" s="88">
        <v>19628129</v>
      </c>
      <c r="G39" s="136" t="e">
        <f t="shared" si="8"/>
        <v>#REF!</v>
      </c>
      <c r="H39" s="89" t="str">
        <f t="shared" si="0"/>
        <v>-</v>
      </c>
      <c r="I39" s="20" t="e">
        <f t="shared" si="1"/>
        <v>#REF!</v>
      </c>
      <c r="J39" s="61">
        <v>14222578</v>
      </c>
      <c r="K39" s="136" t="e">
        <f t="shared" si="9"/>
        <v>#REF!</v>
      </c>
      <c r="L39" s="89" t="str">
        <f t="shared" si="2"/>
        <v>-</v>
      </c>
      <c r="M39" s="20" t="e">
        <f>SUMIFS(#REF!,#REF!,"*" &amp; $C39 &amp; "*",#REF!,"*" &amp; Index!$D$12 &amp; "*",#REF!,"*" &amp; Index!$D$23 &amp; "*",#REF!,"*" &amp; Index!$D$16 &amp; "*") + SUMIFS(#REF!,#REF!,"*" &amp; $C39 &amp; "*",#REF!,"*" &amp; Index!$D$18 &amp; "*",#REF!,"*" &amp; Index!$D$23 &amp; "*",#REF!,"*" &amp; Index!$D$16 &amp; "*",#REF!,"*" &amp; Index!$D$20 &amp; "*")</f>
        <v>#REF!</v>
      </c>
      <c r="N39" s="88">
        <v>3626977</v>
      </c>
      <c r="O39" s="136" t="e">
        <f t="shared" si="10"/>
        <v>#REF!</v>
      </c>
      <c r="P39" s="89" t="str">
        <f t="shared" si="3"/>
        <v>-</v>
      </c>
      <c r="Q39" s="20" t="e">
        <f>SUMIFS(#REF!,#REF!,"*" &amp; $C39 &amp; "*",#REF!,"*" &amp; Index!$D$12 &amp; "*",#REF!,"*" &amp; Index!$D$24 &amp; "*",#REF!,"*" &amp; Index!$D$16 &amp; "*") + SUMIFS(#REF!,#REF!,"*" &amp; $C39 &amp; "*",#REF!,"*" &amp; Index!$D$18 &amp; "*",#REF!,"*" &amp; Index!$D$24 &amp; "*",#REF!,"*" &amp; Index!$D$16 &amp; "*",#REF!,"*" &amp; Index!$D$20 &amp; "*")</f>
        <v>#REF!</v>
      </c>
      <c r="R39" s="88">
        <v>1778574</v>
      </c>
      <c r="S39" s="136" t="e">
        <f t="shared" si="11"/>
        <v>#REF!</v>
      </c>
      <c r="T39" s="89" t="str">
        <f t="shared" si="4"/>
        <v>-</v>
      </c>
      <c r="U39" s="20" t="e">
        <f>SUMIFS(#REF!,#REF!,"*" &amp; C39 &amp;"*",#REF!,"*" &amp; Index!$D$12 &amp; "*",#REF!,"*" &amp; Index!$D$17 &amp; "*")+SUMIFS(#REF!,#REF!,"*" &amp; C39 &amp;"*",#REF!,"*" &amp; Index!$D$18 &amp; "*",#REF!,"*" &amp; Index!$D$17 &amp; "*",#REF!,"*" &amp; Index!$D$20 &amp; "*")</f>
        <v>#REF!</v>
      </c>
      <c r="V39" s="88">
        <v>-2115299</v>
      </c>
      <c r="W39" s="136" t="e">
        <f t="shared" si="12"/>
        <v>#REF!</v>
      </c>
      <c r="X39" s="89" t="str">
        <f t="shared" si="5"/>
        <v>-</v>
      </c>
      <c r="Y39" s="20" t="e">
        <f>SUMIFS(#REF!,#REF!,"*" &amp; C39 &amp; "*",#REF!,"*" &amp; Index!$D$12 &amp; "*")+ SUMIFS(#REF!,#REF!,"*" &amp; C39 &amp; "*",#REF!,"*" &amp; Index!$D$18 &amp; "*",#REF!,"*" &amp; Index!$D$20 &amp; "*")</f>
        <v>#REF!</v>
      </c>
      <c r="Z39" s="88">
        <v>17512830</v>
      </c>
      <c r="AA39" s="136" t="e">
        <f t="shared" si="13"/>
        <v>#REF!</v>
      </c>
      <c r="AB39" s="89" t="str">
        <f t="shared" si="6"/>
        <v>-</v>
      </c>
    </row>
    <row r="40" spans="1:28" ht="14.45" hidden="1" customHeight="1" x14ac:dyDescent="0.25">
      <c r="A40" s="132">
        <f t="shared" si="7"/>
        <v>8</v>
      </c>
      <c r="B40" s="149"/>
      <c r="C40" s="16" t="s">
        <v>917</v>
      </c>
      <c r="D40" s="17"/>
      <c r="E40" s="20" t="e">
        <f>SUMIFS(#REF!,#REF!,"*" &amp; C40 &amp; "*",#REF!,"*" &amp; Index!$D$12 &amp; "*",#REF!,"*" &amp; Index!$D$16 &amp; "*")+SUMIFS(#REF!,#REF!,"*" &amp; C40 &amp; "*",#REF!,"*" &amp; Index!$D$18 &amp; "*",#REF!,"*" &amp; Index!$D$20 &amp; "*")</f>
        <v>#REF!</v>
      </c>
      <c r="F40" s="88">
        <v>38873218</v>
      </c>
      <c r="G40" s="136" t="e">
        <f t="shared" si="8"/>
        <v>#REF!</v>
      </c>
      <c r="H40" s="89" t="str">
        <f t="shared" si="0"/>
        <v>-</v>
      </c>
      <c r="I40" s="20" t="e">
        <f t="shared" si="1"/>
        <v>#REF!</v>
      </c>
      <c r="J40" s="61">
        <v>30635336</v>
      </c>
      <c r="K40" s="136" t="e">
        <f t="shared" si="9"/>
        <v>#REF!</v>
      </c>
      <c r="L40" s="89" t="str">
        <f t="shared" si="2"/>
        <v>-</v>
      </c>
      <c r="M40" s="20" t="e">
        <f>SUMIFS(#REF!,#REF!,"*" &amp; $C40 &amp; "*",#REF!,"*" &amp; Index!$D$12 &amp; "*",#REF!,"*" &amp; Index!$D$23 &amp; "*",#REF!,"*" &amp; Index!$D$16 &amp; "*") + SUMIFS(#REF!,#REF!,"*" &amp; $C40 &amp; "*",#REF!,"*" &amp; Index!$D$18 &amp; "*",#REF!,"*" &amp; Index!$D$23 &amp; "*",#REF!,"*" &amp; Index!$D$16 &amp; "*",#REF!,"*" &amp; Index!$D$20 &amp; "*")</f>
        <v>#REF!</v>
      </c>
      <c r="N40" s="88">
        <v>6730298</v>
      </c>
      <c r="O40" s="136" t="e">
        <f t="shared" si="10"/>
        <v>#REF!</v>
      </c>
      <c r="P40" s="89" t="str">
        <f t="shared" si="3"/>
        <v>-</v>
      </c>
      <c r="Q40" s="20" t="e">
        <f>SUMIFS(#REF!,#REF!,"*" &amp; $C40 &amp; "*",#REF!,"*" &amp; Index!$D$12 &amp; "*",#REF!,"*" &amp; Index!$D$24 &amp; "*",#REF!,"*" &amp; Index!$D$16 &amp; "*") + SUMIFS(#REF!,#REF!,"*" &amp; $C40 &amp; "*",#REF!,"*" &amp; Index!$D$18 &amp; "*",#REF!,"*" &amp; Index!$D$24 &amp; "*",#REF!,"*" &amp; Index!$D$16 &amp; "*",#REF!,"*" &amp; Index!$D$20 &amp; "*")</f>
        <v>#REF!</v>
      </c>
      <c r="R40" s="88">
        <v>1507584</v>
      </c>
      <c r="S40" s="136" t="e">
        <f t="shared" si="11"/>
        <v>#REF!</v>
      </c>
      <c r="T40" s="89" t="str">
        <f t="shared" si="4"/>
        <v>-</v>
      </c>
      <c r="U40" s="20" t="e">
        <f>SUMIFS(#REF!,#REF!,"*" &amp; C40 &amp;"*",#REF!,"*" &amp; Index!$D$12 &amp; "*",#REF!,"*" &amp; Index!$D$17 &amp; "*")+SUMIFS(#REF!,#REF!,"*" &amp; C40 &amp;"*",#REF!,"*" &amp; Index!$D$18 &amp; "*",#REF!,"*" &amp; Index!$D$17 &amp; "*",#REF!,"*" &amp; Index!$D$20 &amp; "*")</f>
        <v>#REF!</v>
      </c>
      <c r="V40" s="88">
        <v>-1820967</v>
      </c>
      <c r="W40" s="136" t="e">
        <f t="shared" si="12"/>
        <v>#REF!</v>
      </c>
      <c r="X40" s="89" t="str">
        <f t="shared" si="5"/>
        <v>-</v>
      </c>
      <c r="Y40" s="20" t="e">
        <f>SUMIFS(#REF!,#REF!,"*" &amp; C40 &amp; "*",#REF!,"*" &amp; Index!$D$12 &amp; "*")+ SUMIFS(#REF!,#REF!,"*" &amp; C40 &amp; "*",#REF!,"*" &amp; Index!$D$18 &amp; "*",#REF!,"*" &amp; Index!$D$20 &amp; "*")</f>
        <v>#REF!</v>
      </c>
      <c r="Z40" s="88">
        <v>37052251</v>
      </c>
      <c r="AA40" s="136" t="e">
        <f t="shared" si="13"/>
        <v>#REF!</v>
      </c>
      <c r="AB40" s="89" t="str">
        <f t="shared" si="6"/>
        <v>-</v>
      </c>
    </row>
    <row r="41" spans="1:28" ht="14.45" hidden="1" customHeight="1" x14ac:dyDescent="0.25">
      <c r="A41" s="132">
        <f t="shared" si="7"/>
        <v>8</v>
      </c>
      <c r="B41" s="149"/>
      <c r="C41" s="16" t="s">
        <v>918</v>
      </c>
      <c r="D41" s="17"/>
      <c r="E41" s="20" t="e">
        <f>SUMIFS(#REF!,#REF!,"*" &amp; C41 &amp; "*",#REF!,"*" &amp; Index!$D$12 &amp; "*",#REF!,"*" &amp; Index!$D$16 &amp; "*")+SUMIFS(#REF!,#REF!,"*" &amp; C41 &amp; "*",#REF!,"*" &amp; Index!$D$18 &amp; "*",#REF!,"*" &amp; Index!$D$20 &amp; "*")</f>
        <v>#REF!</v>
      </c>
      <c r="F41" s="88">
        <v>122944855</v>
      </c>
      <c r="G41" s="136" t="e">
        <f t="shared" si="8"/>
        <v>#REF!</v>
      </c>
      <c r="H41" s="89" t="str">
        <f t="shared" si="0"/>
        <v>-</v>
      </c>
      <c r="I41" s="20" t="e">
        <f t="shared" si="1"/>
        <v>#REF!</v>
      </c>
      <c r="J41" s="61">
        <v>111730082</v>
      </c>
      <c r="K41" s="136" t="e">
        <f t="shared" si="9"/>
        <v>#REF!</v>
      </c>
      <c r="L41" s="89" t="str">
        <f t="shared" si="2"/>
        <v>-</v>
      </c>
      <c r="M41" s="20" t="e">
        <f>SUMIFS(#REF!,#REF!,"*" &amp; $C41 &amp; "*",#REF!,"*" &amp; Index!$D$12 &amp; "*",#REF!,"*" &amp; Index!$D$23 &amp; "*",#REF!,"*" &amp; Index!$D$16 &amp; "*") + SUMIFS(#REF!,#REF!,"*" &amp; $C41 &amp; "*",#REF!,"*" &amp; Index!$D$18 &amp; "*",#REF!,"*" &amp; Index!$D$23 &amp; "*",#REF!,"*" &amp; Index!$D$16 &amp; "*",#REF!,"*" &amp; Index!$D$20 &amp; "*")</f>
        <v>#REF!</v>
      </c>
      <c r="N41" s="88">
        <v>9159492</v>
      </c>
      <c r="O41" s="136" t="e">
        <f t="shared" si="10"/>
        <v>#REF!</v>
      </c>
      <c r="P41" s="89" t="str">
        <f t="shared" si="3"/>
        <v>-</v>
      </c>
      <c r="Q41" s="20" t="e">
        <f>SUMIFS(#REF!,#REF!,"*" &amp; $C41 &amp; "*",#REF!,"*" &amp; Index!$D$12 &amp; "*",#REF!,"*" &amp; Index!$D$24 &amp; "*",#REF!,"*" &amp; Index!$D$16 &amp; "*") + SUMIFS(#REF!,#REF!,"*" &amp; $C41 &amp; "*",#REF!,"*" &amp; Index!$D$18 &amp; "*",#REF!,"*" &amp; Index!$D$24 &amp; "*",#REF!,"*" &amp; Index!$D$16 &amp; "*",#REF!,"*" &amp; Index!$D$20 &amp; "*")</f>
        <v>#REF!</v>
      </c>
      <c r="R41" s="88">
        <v>2055281</v>
      </c>
      <c r="S41" s="136" t="e">
        <f t="shared" si="11"/>
        <v>#REF!</v>
      </c>
      <c r="T41" s="89" t="str">
        <f t="shared" si="4"/>
        <v>-</v>
      </c>
      <c r="U41" s="20" t="e">
        <f>SUMIFS(#REF!,#REF!,"*" &amp; C41 &amp;"*",#REF!,"*" &amp; Index!$D$12 &amp; "*",#REF!,"*" &amp; Index!$D$17 &amp; "*")+SUMIFS(#REF!,#REF!,"*" &amp; C41 &amp;"*",#REF!,"*" &amp; Index!$D$18 &amp; "*",#REF!,"*" &amp; Index!$D$17 &amp; "*",#REF!,"*" &amp; Index!$D$20 &amp; "*")</f>
        <v>#REF!</v>
      </c>
      <c r="V41" s="88">
        <v>-2177581</v>
      </c>
      <c r="W41" s="136" t="e">
        <f t="shared" si="12"/>
        <v>#REF!</v>
      </c>
      <c r="X41" s="89" t="str">
        <f t="shared" si="5"/>
        <v>-</v>
      </c>
      <c r="Y41" s="20" t="e">
        <f>SUMIFS(#REF!,#REF!,"*" &amp; C41 &amp; "*",#REF!,"*" &amp; Index!$D$12 &amp; "*")+ SUMIFS(#REF!,#REF!,"*" &amp; C41 &amp; "*",#REF!,"*" &amp; Index!$D$18 &amp; "*",#REF!,"*" &amp; Index!$D$20 &amp; "*")</f>
        <v>#REF!</v>
      </c>
      <c r="Z41" s="88">
        <v>120767274</v>
      </c>
      <c r="AA41" s="136" t="e">
        <f t="shared" si="13"/>
        <v>#REF!</v>
      </c>
      <c r="AB41" s="89" t="str">
        <f t="shared" si="6"/>
        <v>-</v>
      </c>
    </row>
    <row r="42" spans="1:28" ht="14.45" hidden="1" customHeight="1" x14ac:dyDescent="0.25">
      <c r="A42" s="132">
        <f t="shared" si="7"/>
        <v>8</v>
      </c>
      <c r="B42" s="149"/>
      <c r="C42" s="16" t="s">
        <v>919</v>
      </c>
      <c r="D42" s="17"/>
      <c r="E42" s="20" t="e">
        <f>SUMIFS(#REF!,#REF!,"*" &amp; C42 &amp; "*",#REF!,"*" &amp; Index!$D$12 &amp; "*",#REF!,"*" &amp; Index!$D$16 &amp; "*")+SUMIFS(#REF!,#REF!,"*" &amp; C42 &amp; "*",#REF!,"*" &amp; Index!$D$18 &amp; "*",#REF!,"*" &amp; Index!$D$20 &amp; "*")</f>
        <v>#REF!</v>
      </c>
      <c r="F42" s="88">
        <v>6793237</v>
      </c>
      <c r="G42" s="136" t="e">
        <f t="shared" si="8"/>
        <v>#REF!</v>
      </c>
      <c r="H42" s="89" t="str">
        <f t="shared" si="0"/>
        <v>-</v>
      </c>
      <c r="I42" s="20" t="e">
        <f t="shared" si="1"/>
        <v>#REF!</v>
      </c>
      <c r="J42" s="61">
        <v>3302558</v>
      </c>
      <c r="K42" s="136" t="e">
        <f t="shared" si="9"/>
        <v>#REF!</v>
      </c>
      <c r="L42" s="89" t="str">
        <f t="shared" si="2"/>
        <v>-</v>
      </c>
      <c r="M42" s="20" t="e">
        <f>SUMIFS(#REF!,#REF!,"*" &amp; $C42 &amp; "*",#REF!,"*" &amp; Index!$D$12 &amp; "*",#REF!,"*" &amp; Index!$D$23 &amp; "*",#REF!,"*" &amp; Index!$D$16 &amp; "*") + SUMIFS(#REF!,#REF!,"*" &amp; $C42 &amp; "*",#REF!,"*" &amp; Index!$D$18 &amp; "*",#REF!,"*" &amp; Index!$D$23 &amp; "*",#REF!,"*" &amp; Index!$D$16 &amp; "*",#REF!,"*" &amp; Index!$D$20 &amp; "*")</f>
        <v>#REF!</v>
      </c>
      <c r="N42" s="88">
        <v>840102</v>
      </c>
      <c r="O42" s="136" t="e">
        <f t="shared" si="10"/>
        <v>#REF!</v>
      </c>
      <c r="P42" s="89" t="str">
        <f t="shared" si="3"/>
        <v>-</v>
      </c>
      <c r="Q42" s="20" t="e">
        <f>SUMIFS(#REF!,#REF!,"*" &amp; $C42 &amp; "*",#REF!,"*" &amp; Index!$D$12 &amp; "*",#REF!,"*" &amp; Index!$D$24 &amp; "*",#REF!,"*" &amp; Index!$D$16 &amp; "*") + SUMIFS(#REF!,#REF!,"*" &amp; $C42 &amp; "*",#REF!,"*" &amp; Index!$D$18 &amp; "*",#REF!,"*" &amp; Index!$D$24 &amp; "*",#REF!,"*" &amp; Index!$D$16 &amp; "*",#REF!,"*" &amp; Index!$D$20 &amp; "*")</f>
        <v>#REF!</v>
      </c>
      <c r="R42" s="88">
        <v>2650577</v>
      </c>
      <c r="S42" s="136" t="e">
        <f t="shared" si="11"/>
        <v>#REF!</v>
      </c>
      <c r="T42" s="89" t="str">
        <f t="shared" si="4"/>
        <v>-</v>
      </c>
      <c r="U42" s="20" t="e">
        <f>SUMIFS(#REF!,#REF!,"*" &amp; C42 &amp;"*",#REF!,"*" &amp; Index!$D$12 &amp; "*",#REF!,"*" &amp; Index!$D$17 &amp; "*")+SUMIFS(#REF!,#REF!,"*" &amp; C42 &amp;"*",#REF!,"*" &amp; Index!$D$18 &amp; "*",#REF!,"*" &amp; Index!$D$17 &amp; "*",#REF!,"*" &amp; Index!$D$20 &amp; "*")</f>
        <v>#REF!</v>
      </c>
      <c r="V42" s="88">
        <v>-2658349</v>
      </c>
      <c r="W42" s="136" t="e">
        <f t="shared" si="12"/>
        <v>#REF!</v>
      </c>
      <c r="X42" s="89" t="str">
        <f t="shared" si="5"/>
        <v>-</v>
      </c>
      <c r="Y42" s="20" t="e">
        <f>SUMIFS(#REF!,#REF!,"*" &amp; C42 &amp; "*",#REF!,"*" &amp; Index!$D$12 &amp; "*")+ SUMIFS(#REF!,#REF!,"*" &amp; C42 &amp; "*",#REF!,"*" &amp; Index!$D$18 &amp; "*",#REF!,"*" &amp; Index!$D$20 &amp; "*")</f>
        <v>#REF!</v>
      </c>
      <c r="Z42" s="88">
        <v>4134888</v>
      </c>
      <c r="AA42" s="136" t="e">
        <f t="shared" si="13"/>
        <v>#REF!</v>
      </c>
      <c r="AB42" s="89" t="str">
        <f t="shared" si="6"/>
        <v>-</v>
      </c>
    </row>
    <row r="43" spans="1:28" ht="14.45" hidden="1" customHeight="1" x14ac:dyDescent="0.25">
      <c r="A43" s="132">
        <f t="shared" si="7"/>
        <v>8</v>
      </c>
      <c r="B43" s="149"/>
      <c r="C43" s="16" t="s">
        <v>920</v>
      </c>
      <c r="D43" s="17"/>
      <c r="E43" s="20" t="e">
        <f>SUMIFS(#REF!,#REF!,"*" &amp; C43 &amp; "*",#REF!,"*" &amp; Index!$D$12 &amp; "*",#REF!,"*" &amp; Index!$D$16 &amp; "*")+SUMIFS(#REF!,#REF!,"*" &amp; C43 &amp; "*",#REF!,"*" &amp; Index!$D$18 &amp; "*",#REF!,"*" &amp; Index!$D$20 &amp; "*")</f>
        <v>#REF!</v>
      </c>
      <c r="F43" s="88">
        <v>78041481</v>
      </c>
      <c r="G43" s="136" t="e">
        <f t="shared" si="8"/>
        <v>#REF!</v>
      </c>
      <c r="H43" s="89" t="str">
        <f t="shared" si="0"/>
        <v>-</v>
      </c>
      <c r="I43" s="20" t="e">
        <f t="shared" si="1"/>
        <v>#REF!</v>
      </c>
      <c r="J43" s="61">
        <v>58315557</v>
      </c>
      <c r="K43" s="136" t="e">
        <f t="shared" si="9"/>
        <v>#REF!</v>
      </c>
      <c r="L43" s="89" t="str">
        <f t="shared" si="2"/>
        <v>-</v>
      </c>
      <c r="M43" s="20" t="e">
        <f>SUMIFS(#REF!,#REF!,"*" &amp; $C43 &amp; "*",#REF!,"*" &amp; Index!$D$12 &amp; "*",#REF!,"*" &amp; Index!$D$23 &amp; "*",#REF!,"*" &amp; Index!$D$16 &amp; "*") + SUMIFS(#REF!,#REF!,"*" &amp; $C43 &amp; "*",#REF!,"*" &amp; Index!$D$18 &amp; "*",#REF!,"*" &amp; Index!$D$23 &amp; "*",#REF!,"*" &amp; Index!$D$16 &amp; "*",#REF!,"*" &amp; Index!$D$20 &amp; "*")</f>
        <v>#REF!</v>
      </c>
      <c r="N43" s="88">
        <v>15595583</v>
      </c>
      <c r="O43" s="136" t="e">
        <f t="shared" si="10"/>
        <v>#REF!</v>
      </c>
      <c r="P43" s="89" t="str">
        <f t="shared" si="3"/>
        <v>-</v>
      </c>
      <c r="Q43" s="20" t="e">
        <f>SUMIFS(#REF!,#REF!,"*" &amp; $C43 &amp; "*",#REF!,"*" &amp; Index!$D$12 &amp; "*",#REF!,"*" &amp; Index!$D$24 &amp; "*",#REF!,"*" &amp; Index!$D$16 &amp; "*") + SUMIFS(#REF!,#REF!,"*" &amp; $C43 &amp; "*",#REF!,"*" &amp; Index!$D$18 &amp; "*",#REF!,"*" &amp; Index!$D$24 &amp; "*",#REF!,"*" &amp; Index!$D$16 &amp; "*",#REF!,"*" &amp; Index!$D$20 &amp; "*")</f>
        <v>#REF!</v>
      </c>
      <c r="R43" s="88">
        <v>4130341</v>
      </c>
      <c r="S43" s="136" t="e">
        <f t="shared" si="11"/>
        <v>#REF!</v>
      </c>
      <c r="T43" s="89" t="str">
        <f t="shared" si="4"/>
        <v>-</v>
      </c>
      <c r="U43" s="20" t="e">
        <f>SUMIFS(#REF!,#REF!,"*" &amp; C43 &amp;"*",#REF!,"*" &amp; Index!$D$12 &amp; "*",#REF!,"*" &amp; Index!$D$17 &amp; "*")+SUMIFS(#REF!,#REF!,"*" &amp; C43 &amp;"*",#REF!,"*" &amp; Index!$D$18 &amp; "*",#REF!,"*" &amp; Index!$D$17 &amp; "*",#REF!,"*" &amp; Index!$D$20 &amp; "*")</f>
        <v>#REF!</v>
      </c>
      <c r="V43" s="88">
        <v>-5339428</v>
      </c>
      <c r="W43" s="136" t="e">
        <f t="shared" si="12"/>
        <v>#REF!</v>
      </c>
      <c r="X43" s="89" t="str">
        <f t="shared" si="5"/>
        <v>-</v>
      </c>
      <c r="Y43" s="20" t="e">
        <f>SUMIFS(#REF!,#REF!,"*" &amp; C43 &amp; "*",#REF!,"*" &amp; Index!$D$12 &amp; "*")+ SUMIFS(#REF!,#REF!,"*" &amp; C43 &amp; "*",#REF!,"*" &amp; Index!$D$18 &amp; "*",#REF!,"*" &amp; Index!$D$20 &amp; "*")</f>
        <v>#REF!</v>
      </c>
      <c r="Z43" s="88">
        <v>72702053</v>
      </c>
      <c r="AA43" s="136" t="e">
        <f t="shared" si="13"/>
        <v>#REF!</v>
      </c>
      <c r="AB43" s="89" t="str">
        <f t="shared" si="6"/>
        <v>-</v>
      </c>
    </row>
    <row r="44" spans="1:28" ht="14.45" hidden="1" customHeight="1" x14ac:dyDescent="0.25">
      <c r="A44" s="132">
        <f t="shared" si="7"/>
        <v>8</v>
      </c>
      <c r="B44" s="149"/>
      <c r="C44" s="16" t="s">
        <v>921</v>
      </c>
      <c r="D44" s="17"/>
      <c r="E44" s="20" t="e">
        <f>SUMIFS(#REF!,#REF!,"*" &amp; C44 &amp; "*",#REF!,"*" &amp; Index!$D$12 &amp; "*",#REF!,"*" &amp; Index!$D$16 &amp; "*")+SUMIFS(#REF!,#REF!,"*" &amp; C44 &amp; "*",#REF!,"*" &amp; Index!$D$18 &amp; "*",#REF!,"*" &amp; Index!$D$20 &amp; "*")</f>
        <v>#REF!</v>
      </c>
      <c r="F44" s="88">
        <v>26102462</v>
      </c>
      <c r="G44" s="136" t="e">
        <f t="shared" si="8"/>
        <v>#REF!</v>
      </c>
      <c r="H44" s="89" t="str">
        <f t="shared" si="0"/>
        <v>-</v>
      </c>
      <c r="I44" s="20" t="e">
        <f t="shared" si="1"/>
        <v>#REF!</v>
      </c>
      <c r="J44" s="61">
        <v>19743931</v>
      </c>
      <c r="K44" s="136" t="e">
        <f t="shared" si="9"/>
        <v>#REF!</v>
      </c>
      <c r="L44" s="89" t="str">
        <f t="shared" si="2"/>
        <v>-</v>
      </c>
      <c r="M44" s="20" t="e">
        <f>SUMIFS(#REF!,#REF!,"*" &amp; $C44 &amp; "*",#REF!,"*" &amp; Index!$D$12 &amp; "*",#REF!,"*" &amp; Index!$D$23 &amp; "*",#REF!,"*" &amp; Index!$D$16 &amp; "*") + SUMIFS(#REF!,#REF!,"*" &amp; $C44 &amp; "*",#REF!,"*" &amp; Index!$D$18 &amp; "*",#REF!,"*" &amp; Index!$D$23 &amp; "*",#REF!,"*" &amp; Index!$D$16 &amp; "*",#REF!,"*" &amp; Index!$D$20 &amp; "*")</f>
        <v>#REF!</v>
      </c>
      <c r="N44" s="88">
        <v>5326616</v>
      </c>
      <c r="O44" s="136" t="e">
        <f t="shared" si="10"/>
        <v>#REF!</v>
      </c>
      <c r="P44" s="89" t="str">
        <f t="shared" si="3"/>
        <v>-</v>
      </c>
      <c r="Q44" s="20" t="e">
        <f>SUMIFS(#REF!,#REF!,"*" &amp; $C44 &amp; "*",#REF!,"*" &amp; Index!$D$12 &amp; "*",#REF!,"*" &amp; Index!$D$24 &amp; "*",#REF!,"*" &amp; Index!$D$16 &amp; "*") + SUMIFS(#REF!,#REF!,"*" &amp; $C44 &amp; "*",#REF!,"*" &amp; Index!$D$18 &amp; "*",#REF!,"*" &amp; Index!$D$24 &amp; "*",#REF!,"*" &amp; Index!$D$16 &amp; "*",#REF!,"*" &amp; Index!$D$20 &amp; "*")</f>
        <v>#REF!</v>
      </c>
      <c r="R44" s="88">
        <v>1031915</v>
      </c>
      <c r="S44" s="136" t="e">
        <f t="shared" si="11"/>
        <v>#REF!</v>
      </c>
      <c r="T44" s="89" t="str">
        <f t="shared" si="4"/>
        <v>-</v>
      </c>
      <c r="U44" s="20" t="e">
        <f>SUMIFS(#REF!,#REF!,"*" &amp; C44 &amp;"*",#REF!,"*" &amp; Index!$D$12 &amp; "*",#REF!,"*" &amp; Index!$D$17 &amp; "*")+SUMIFS(#REF!,#REF!,"*" &amp; C44 &amp;"*",#REF!,"*" &amp; Index!$D$18 &amp; "*",#REF!,"*" &amp; Index!$D$17 &amp; "*",#REF!,"*" &amp; Index!$D$20 &amp; "*")</f>
        <v>#REF!</v>
      </c>
      <c r="V44" s="88">
        <v>-570856</v>
      </c>
      <c r="W44" s="136" t="e">
        <f t="shared" si="12"/>
        <v>#REF!</v>
      </c>
      <c r="X44" s="89" t="str">
        <f t="shared" si="5"/>
        <v>-</v>
      </c>
      <c r="Y44" s="20" t="e">
        <f>SUMIFS(#REF!,#REF!,"*" &amp; C44 &amp; "*",#REF!,"*" &amp; Index!$D$12 &amp; "*")+ SUMIFS(#REF!,#REF!,"*" &amp; C44 &amp; "*",#REF!,"*" &amp; Index!$D$18 &amp; "*",#REF!,"*" &amp; Index!$D$20 &amp; "*")</f>
        <v>#REF!</v>
      </c>
      <c r="Z44" s="88">
        <v>25531606</v>
      </c>
      <c r="AA44" s="136" t="e">
        <f t="shared" si="13"/>
        <v>#REF!</v>
      </c>
      <c r="AB44" s="89" t="str">
        <f t="shared" si="6"/>
        <v>-</v>
      </c>
    </row>
    <row r="45" spans="1:28" ht="14.45" hidden="1" customHeight="1" x14ac:dyDescent="0.25">
      <c r="A45" s="132">
        <f t="shared" si="7"/>
        <v>8</v>
      </c>
      <c r="B45" s="149"/>
      <c r="C45" s="83" t="s">
        <v>922</v>
      </c>
      <c r="D45" s="84"/>
      <c r="E45" s="81" t="e">
        <f>SUMIFS(#REF!,#REF!,"*" &amp; C45 &amp; "*",#REF!,"*" &amp; Index!$D$12 &amp; "*",#REF!,"*" &amp; Index!$D$16 &amp; "*")+SUMIFS(#REF!,#REF!,"*" &amp; C45 &amp; "*",#REF!,"*" &amp; Index!$D$18 &amp; "*",#REF!,"*" &amp; Index!$D$20 &amp; "*")</f>
        <v>#REF!</v>
      </c>
      <c r="F45" s="88">
        <v>45755330</v>
      </c>
      <c r="G45" s="136" t="e">
        <f t="shared" si="8"/>
        <v>#REF!</v>
      </c>
      <c r="H45" s="89" t="str">
        <f t="shared" ref="H45:H76" si="14">IFERROR(IF(((E45/F45)-1)=0,"-",((E45/F45)-1)),"-")</f>
        <v>-</v>
      </c>
      <c r="I45" s="81" t="e">
        <f t="shared" ref="I45:I76" si="15">+E45-M45-Q45</f>
        <v>#REF!</v>
      </c>
      <c r="J45" s="82">
        <v>41592763</v>
      </c>
      <c r="K45" s="136" t="e">
        <f t="shared" si="9"/>
        <v>#REF!</v>
      </c>
      <c r="L45" s="89" t="str">
        <f t="shared" si="2"/>
        <v>-</v>
      </c>
      <c r="M45" s="81" t="e">
        <f>SUMIFS(#REF!,#REF!,"*" &amp; $C45 &amp; "*",#REF!,"*" &amp; Index!$D$12 &amp; "*",#REF!,"*" &amp; Index!$D$23 &amp; "*",#REF!,"*" &amp; Index!$D$16 &amp; "*") + SUMIFS(#REF!,#REF!,"*" &amp; $C45 &amp; "*",#REF!,"*" &amp; Index!$D$18 &amp; "*",#REF!,"*" &amp; Index!$D$23 &amp; "*",#REF!,"*" &amp; Index!$D$16 &amp; "*",#REF!,"*" &amp; Index!$D$20 &amp; "*")</f>
        <v>#REF!</v>
      </c>
      <c r="N45" s="88">
        <v>3556884</v>
      </c>
      <c r="O45" s="136" t="e">
        <f t="shared" si="10"/>
        <v>#REF!</v>
      </c>
      <c r="P45" s="89" t="str">
        <f t="shared" si="3"/>
        <v>-</v>
      </c>
      <c r="Q45" s="81" t="e">
        <f>SUMIFS(#REF!,#REF!,"*" &amp; $C45 &amp; "*",#REF!,"*" &amp; Index!$D$12 &amp; "*",#REF!,"*" &amp; Index!$D$24 &amp; "*",#REF!,"*" &amp; Index!$D$16 &amp; "*") + SUMIFS(#REF!,#REF!,"*" &amp; $C45 &amp; "*",#REF!,"*" &amp; Index!$D$18 &amp; "*",#REF!,"*" &amp; Index!$D$24 &amp; "*",#REF!,"*" &amp; Index!$D$16 &amp; "*",#REF!,"*" &amp; Index!$D$20 &amp; "*")</f>
        <v>#REF!</v>
      </c>
      <c r="R45" s="88">
        <v>605683</v>
      </c>
      <c r="S45" s="136" t="e">
        <f t="shared" si="11"/>
        <v>#REF!</v>
      </c>
      <c r="T45" s="89" t="str">
        <f t="shared" si="4"/>
        <v>-</v>
      </c>
      <c r="U45" s="81" t="e">
        <f>SUMIFS(#REF!,#REF!,"*" &amp; C45 &amp;"*",#REF!,"*" &amp; Index!$D$12 &amp; "*",#REF!,"*" &amp; Index!$D$17 &amp; "*")+SUMIFS(#REF!,#REF!,"*" &amp; C45 &amp;"*",#REF!,"*" &amp; Index!$D$18 &amp; "*",#REF!,"*" &amp; Index!$D$17 &amp; "*",#REF!,"*" &amp; Index!$D$20 &amp; "*")</f>
        <v>#REF!</v>
      </c>
      <c r="V45" s="88">
        <v>-829046</v>
      </c>
      <c r="W45" s="136" t="e">
        <f t="shared" si="12"/>
        <v>#REF!</v>
      </c>
      <c r="X45" s="89" t="str">
        <f t="shared" si="5"/>
        <v>-</v>
      </c>
      <c r="Y45" s="81" t="e">
        <f>SUMIFS(#REF!,#REF!,"*" &amp; C45 &amp; "*",#REF!,"*" &amp; Index!$D$12 &amp; "*")+ SUMIFS(#REF!,#REF!,"*" &amp; C45 &amp; "*",#REF!,"*" &amp; Index!$D$18 &amp; "*",#REF!,"*" &amp; Index!$D$20 &amp; "*")</f>
        <v>#REF!</v>
      </c>
      <c r="Z45" s="88">
        <v>44926284</v>
      </c>
      <c r="AA45" s="136" t="e">
        <f t="shared" si="13"/>
        <v>#REF!</v>
      </c>
      <c r="AB45" s="89" t="str">
        <f t="shared" si="6"/>
        <v>-</v>
      </c>
    </row>
    <row r="46" spans="1:28" ht="15" x14ac:dyDescent="0.25">
      <c r="A46" s="132">
        <f t="shared" si="7"/>
        <v>6</v>
      </c>
      <c r="B46" s="149"/>
      <c r="C46" s="16" t="s">
        <v>923</v>
      </c>
      <c r="D46" s="17" t="s">
        <v>924</v>
      </c>
      <c r="E46" s="20" t="e">
        <f>SUMIFS(#REF!,#REF!,"*" &amp; C46 &amp; "*",#REF!,"*" &amp; Index!$D$12 &amp; "*",#REF!,"*" &amp; Index!$D$16 &amp; "*")+SUMIFS(#REF!,#REF!,"*" &amp; C46 &amp; "*",#REF!,"*" &amp; Index!$D$18 &amp; "*",#REF!,"*" &amp; Index!$D$20 &amp; "*",#REF!,"*" &amp; Index!$D$16 &amp; "*")</f>
        <v>#REF!</v>
      </c>
      <c r="F46" s="61">
        <v>394116050</v>
      </c>
      <c r="G46" s="136" t="e">
        <f t="shared" si="8"/>
        <v>#REF!</v>
      </c>
      <c r="H46" s="133" t="str">
        <f t="shared" si="14"/>
        <v>-</v>
      </c>
      <c r="I46" s="20" t="e">
        <f t="shared" si="15"/>
        <v>#REF!</v>
      </c>
      <c r="J46" s="61">
        <v>389826622</v>
      </c>
      <c r="K46" s="136" t="e">
        <f t="shared" si="9"/>
        <v>#REF!</v>
      </c>
      <c r="L46" s="89" t="str">
        <f t="shared" si="2"/>
        <v>-</v>
      </c>
      <c r="M46" s="20" t="e">
        <f>SUMIFS(#REF!,#REF!,"*" &amp; $C46 &amp; "*",#REF!,"*" &amp; Index!$D$12 &amp; "*",#REF!,"*" &amp; Index!$D$23 &amp; "*",#REF!,"*" &amp; Index!$D$16 &amp; "*") + SUMIFS(#REF!,#REF!,"*" &amp; $C46 &amp; "*",#REF!,"*" &amp; Index!$D$18 &amp; "*",#REF!,"*" &amp; Index!$D$23 &amp; "*",#REF!,"*" &amp; Index!$D$16 &amp; "*",#REF!,"*" &amp; Index!$D$20 &amp; "*")</f>
        <v>#REF!</v>
      </c>
      <c r="N46" s="61">
        <v>4226765</v>
      </c>
      <c r="O46" s="136" t="e">
        <f t="shared" si="10"/>
        <v>#REF!</v>
      </c>
      <c r="P46" s="89" t="str">
        <f t="shared" si="3"/>
        <v>-</v>
      </c>
      <c r="Q46" s="20" t="e">
        <f>SUMIFS(#REF!,#REF!,"*" &amp; $C46 &amp; "*",#REF!,"*" &amp; Index!$D$12 &amp; "*",#REF!,"*" &amp; Index!$D$24 &amp; "*",#REF!,"*" &amp; Index!$D$16 &amp; "*") + SUMIFS(#REF!,#REF!,"*" &amp; $C46 &amp; "*",#REF!,"*" &amp; Index!$D$18 &amp; "*",#REF!,"*" &amp; Index!$D$24 &amp; "*",#REF!,"*" &amp; Index!$D$16 &amp; "*",#REF!,"*" &amp; Index!$D$20 &amp; "*")</f>
        <v>#REF!</v>
      </c>
      <c r="R46" s="61">
        <v>62663</v>
      </c>
      <c r="S46" s="136" t="e">
        <f t="shared" si="11"/>
        <v>#REF!</v>
      </c>
      <c r="T46" s="89" t="str">
        <f t="shared" si="4"/>
        <v>-</v>
      </c>
      <c r="U46" s="20" t="e">
        <f>SUMIFS(#REF!,#REF!,"*" &amp; C46 &amp;"*",#REF!,"*" &amp; Index!$D$12 &amp; "*",#REF!,"*" &amp; Index!$D$17 &amp; "*")+SUMIFS(#REF!,#REF!,"*" &amp; C46 &amp;"*",#REF!,"*" &amp; Index!$D$18 &amp; "*",#REF!,"*" &amp; Index!$D$17 &amp; "*",#REF!,"*" &amp; Index!$D$20 &amp; "*")</f>
        <v>#REF!</v>
      </c>
      <c r="V46" s="61">
        <v>-330670</v>
      </c>
      <c r="W46" s="136" t="e">
        <f t="shared" si="12"/>
        <v>#REF!</v>
      </c>
      <c r="X46" s="89" t="str">
        <f t="shared" si="5"/>
        <v>-</v>
      </c>
      <c r="Y46" s="20" t="e">
        <f>SUMIFS(#REF!,#REF!,"*" &amp; C46 &amp; "*",#REF!,"*" &amp; Index!$D$12 &amp; "*")+ SUMIFS(#REF!,#REF!,"*" &amp; C46 &amp; "*",#REF!,"*" &amp; Index!$D$18 &amp; "*",#REF!,"*" &amp; Index!$D$20 &amp; "*")</f>
        <v>#REF!</v>
      </c>
      <c r="Z46" s="61">
        <v>393785380</v>
      </c>
      <c r="AA46" s="136" t="e">
        <f t="shared" si="13"/>
        <v>#REF!</v>
      </c>
      <c r="AB46" s="89" t="str">
        <f t="shared" si="6"/>
        <v>-</v>
      </c>
    </row>
    <row r="47" spans="1:28" ht="15" x14ac:dyDescent="0.25">
      <c r="A47" s="132">
        <f t="shared" si="7"/>
        <v>6</v>
      </c>
      <c r="B47" s="149"/>
      <c r="C47" s="16" t="s">
        <v>925</v>
      </c>
      <c r="D47" s="17" t="s">
        <v>926</v>
      </c>
      <c r="E47" s="20" t="e">
        <f>SUMIFS(#REF!,#REF!,"*" &amp; C47 &amp; "*",#REF!,"*" &amp; Index!$D$12 &amp; "*",#REF!,"*" &amp; Index!$D$16 &amp; "*")+SUMIFS(#REF!,#REF!,"*" &amp; C47 &amp; "*",#REF!,"*" &amp; Index!$D$18 &amp; "*",#REF!,"*" &amp; Index!$D$20 &amp; "*",#REF!,"*" &amp; Index!$D$16 &amp; "*")</f>
        <v>#REF!</v>
      </c>
      <c r="F47" s="61">
        <v>49849440</v>
      </c>
      <c r="G47" s="136" t="e">
        <f t="shared" si="8"/>
        <v>#REF!</v>
      </c>
      <c r="H47" s="133" t="str">
        <f t="shared" si="14"/>
        <v>-</v>
      </c>
      <c r="I47" s="20" t="e">
        <f t="shared" si="15"/>
        <v>#REF!</v>
      </c>
      <c r="J47" s="61">
        <v>33895370</v>
      </c>
      <c r="K47" s="136" t="e">
        <f t="shared" si="9"/>
        <v>#REF!</v>
      </c>
      <c r="L47" s="89" t="str">
        <f t="shared" si="2"/>
        <v>-</v>
      </c>
      <c r="M47" s="20" t="e">
        <f>SUMIFS(#REF!,#REF!,"*" &amp; $C47 &amp; "*",#REF!,"*" &amp; Index!$D$12 &amp; "*",#REF!,"*" &amp; Index!$D$23 &amp; "*",#REF!,"*" &amp; Index!$D$16 &amp; "*") + SUMIFS(#REF!,#REF!,"*" &amp; $C47 &amp; "*",#REF!,"*" &amp; Index!$D$18 &amp; "*",#REF!,"*" &amp; Index!$D$23 &amp; "*",#REF!,"*" &amp; Index!$D$16 &amp; "*",#REF!,"*" &amp; Index!$D$20 &amp; "*")</f>
        <v>#REF!</v>
      </c>
      <c r="N47" s="61">
        <v>14171842</v>
      </c>
      <c r="O47" s="136" t="e">
        <f t="shared" si="10"/>
        <v>#REF!</v>
      </c>
      <c r="P47" s="89" t="str">
        <f t="shared" si="3"/>
        <v>-</v>
      </c>
      <c r="Q47" s="20" t="e">
        <f>SUMIFS(#REF!,#REF!,"*" &amp; $C47 &amp; "*",#REF!,"*" &amp; Index!$D$12 &amp; "*",#REF!,"*" &amp; Index!$D$24 &amp; "*",#REF!,"*" &amp; Index!$D$16 &amp; "*") + SUMIFS(#REF!,#REF!,"*" &amp; $C47 &amp; "*",#REF!,"*" &amp; Index!$D$18 &amp; "*",#REF!,"*" &amp; Index!$D$24 &amp; "*",#REF!,"*" &amp; Index!$D$16 &amp; "*",#REF!,"*" &amp; Index!$D$20 &amp; "*")</f>
        <v>#REF!</v>
      </c>
      <c r="R47" s="61">
        <v>1782228</v>
      </c>
      <c r="S47" s="136" t="e">
        <f t="shared" si="11"/>
        <v>#REF!</v>
      </c>
      <c r="T47" s="89" t="str">
        <f t="shared" si="4"/>
        <v>-</v>
      </c>
      <c r="U47" s="20" t="e">
        <f>SUMIFS(#REF!,#REF!,"*" &amp; C47 &amp;"*",#REF!,"*" &amp; Index!$D$12 &amp; "*",#REF!,"*" &amp; Index!$D$17 &amp; "*")+SUMIFS(#REF!,#REF!,"*" &amp; C47 &amp;"*",#REF!,"*" &amp; Index!$D$18 &amp; "*",#REF!,"*" &amp; Index!$D$17 &amp; "*",#REF!,"*" &amp; Index!$D$20 &amp; "*")</f>
        <v>#REF!</v>
      </c>
      <c r="V47" s="61">
        <v>-1568500</v>
      </c>
      <c r="W47" s="136" t="e">
        <f t="shared" si="12"/>
        <v>#REF!</v>
      </c>
      <c r="X47" s="89" t="str">
        <f t="shared" si="5"/>
        <v>-</v>
      </c>
      <c r="Y47" s="20" t="e">
        <f>SUMIFS(#REF!,#REF!,"*" &amp; C47 &amp; "*",#REF!,"*" &amp; Index!$D$12 &amp; "*")+ SUMIFS(#REF!,#REF!,"*" &amp; C47 &amp; "*",#REF!,"*" &amp; Index!$D$18 &amp; "*",#REF!,"*" &amp; Index!$D$20 &amp; "*")</f>
        <v>#REF!</v>
      </c>
      <c r="Z47" s="61">
        <v>48280940</v>
      </c>
      <c r="AA47" s="136" t="e">
        <f t="shared" si="13"/>
        <v>#REF!</v>
      </c>
      <c r="AB47" s="89" t="str">
        <f t="shared" si="6"/>
        <v>-</v>
      </c>
    </row>
    <row r="48" spans="1:28" ht="14.45" hidden="1" customHeight="1" x14ac:dyDescent="0.25">
      <c r="A48" s="132">
        <f t="shared" si="7"/>
        <v>8</v>
      </c>
      <c r="B48" s="149"/>
      <c r="C48" s="90" t="s">
        <v>927</v>
      </c>
      <c r="D48" s="91"/>
      <c r="E48" s="87" t="e">
        <f>SUMIFS(#REF!,#REF!,"*" &amp; C48 &amp; "*",#REF!,"*" &amp; Index!$D$12 &amp; "*",#REF!,"*" &amp; Index!$D$16 &amp; "*")+SUMIFS(#REF!,#REF!,"*" &amp; C48 &amp; "*",#REF!,"*" &amp; Index!$D$18 &amp; "*",#REF!,"*" &amp; Index!$D$20 &amp; "*")</f>
        <v>#REF!</v>
      </c>
      <c r="F48" s="88">
        <v>9370046</v>
      </c>
      <c r="G48" s="136" t="e">
        <f t="shared" si="8"/>
        <v>#REF!</v>
      </c>
      <c r="H48" s="89" t="str">
        <f t="shared" si="14"/>
        <v>-</v>
      </c>
      <c r="I48" s="87" t="e">
        <f t="shared" si="15"/>
        <v>#REF!</v>
      </c>
      <c r="J48" s="88">
        <v>8637224</v>
      </c>
      <c r="K48" s="136" t="e">
        <f t="shared" si="9"/>
        <v>#REF!</v>
      </c>
      <c r="L48" s="89" t="str">
        <f t="shared" si="2"/>
        <v>-</v>
      </c>
      <c r="M48" s="87" t="e">
        <f>SUMIFS(#REF!,#REF!,"*" &amp; $C48 &amp; "*",#REF!,"*" &amp; Index!$D$12 &amp; "*",#REF!,"*" &amp; Index!$D$23 &amp; "*",#REF!,"*" &amp; Index!$D$16 &amp; "*") + SUMIFS(#REF!,#REF!,"*" &amp; $C48 &amp; "*",#REF!,"*" &amp; Index!$D$18 &amp; "*",#REF!,"*" &amp; Index!$D$23 &amp; "*",#REF!,"*" &amp; Index!$D$16 &amp; "*",#REF!,"*" &amp; Index!$D$20 &amp; "*")</f>
        <v>#REF!</v>
      </c>
      <c r="N48" s="88">
        <v>732689</v>
      </c>
      <c r="O48" s="136" t="e">
        <f t="shared" si="10"/>
        <v>#REF!</v>
      </c>
      <c r="P48" s="89" t="str">
        <f t="shared" si="3"/>
        <v>-</v>
      </c>
      <c r="Q48" s="87" t="e">
        <f>SUMIFS(#REF!,#REF!,"*" &amp; $C48 &amp; "*",#REF!,"*" &amp; Index!$D$12 &amp; "*",#REF!,"*" &amp; Index!$D$24 &amp; "*",#REF!,"*" &amp; Index!$D$16 &amp; "*") + SUMIFS(#REF!,#REF!,"*" &amp; $C48 &amp; "*",#REF!,"*" &amp; Index!$D$18 &amp; "*",#REF!,"*" &amp; Index!$D$24 &amp; "*",#REF!,"*" &amp; Index!$D$16 &amp; "*",#REF!,"*" &amp; Index!$D$20 &amp; "*")</f>
        <v>#REF!</v>
      </c>
      <c r="R48" s="88">
        <v>133</v>
      </c>
      <c r="S48" s="136" t="e">
        <f t="shared" si="11"/>
        <v>#REF!</v>
      </c>
      <c r="T48" s="89" t="str">
        <f t="shared" si="4"/>
        <v>-</v>
      </c>
      <c r="U48" s="87" t="e">
        <f>SUMIFS(#REF!,#REF!,"*" &amp; C48 &amp;"*",#REF!,"*" &amp; Index!$D$12 &amp; "*",#REF!,"*" &amp; Index!$D$17 &amp; "*")+SUMIFS(#REF!,#REF!,"*" &amp; C48 &amp;"*",#REF!,"*" &amp; Index!$D$18 &amp; "*",#REF!,"*" &amp; Index!$D$17 &amp; "*",#REF!,"*" &amp; Index!$D$20 &amp; "*")</f>
        <v>#REF!</v>
      </c>
      <c r="V48" s="88">
        <v>-95005</v>
      </c>
      <c r="W48" s="136" t="e">
        <f t="shared" si="12"/>
        <v>#REF!</v>
      </c>
      <c r="X48" s="89" t="str">
        <f t="shared" si="5"/>
        <v>-</v>
      </c>
      <c r="Y48" s="87" t="e">
        <f>SUMIFS(#REF!,#REF!,"*" &amp; C48 &amp; "*",#REF!,"*" &amp; Index!$D$12 &amp; "*")+ SUMIFS(#REF!,#REF!,"*" &amp; C48 &amp; "*",#REF!,"*" &amp; Index!$D$18 &amp; "*",#REF!,"*" &amp; Index!$D$20 &amp; "*")</f>
        <v>#REF!</v>
      </c>
      <c r="Z48" s="88">
        <v>9275041</v>
      </c>
      <c r="AA48" s="136" t="e">
        <f t="shared" si="13"/>
        <v>#REF!</v>
      </c>
      <c r="AB48" s="89" t="str">
        <f t="shared" si="6"/>
        <v>-</v>
      </c>
    </row>
    <row r="49" spans="1:28" ht="14.45" hidden="1" customHeight="1" x14ac:dyDescent="0.25">
      <c r="A49" s="132">
        <f t="shared" si="7"/>
        <v>8</v>
      </c>
      <c r="B49" s="149"/>
      <c r="C49" s="16" t="s">
        <v>928</v>
      </c>
      <c r="D49" s="17"/>
      <c r="E49" s="20" t="e">
        <f>SUMIFS(#REF!,#REF!,"*" &amp; C49 &amp; "*",#REF!,"*" &amp; Index!$D$12 &amp; "*",#REF!,"*" &amp; Index!$D$16 &amp; "*")+SUMIFS(#REF!,#REF!,"*" &amp; C49 &amp; "*",#REF!,"*" &amp; Index!$D$18 &amp; "*",#REF!,"*" &amp; Index!$D$20 &amp; "*")</f>
        <v>#REF!</v>
      </c>
      <c r="F49" s="88">
        <v>836950</v>
      </c>
      <c r="G49" s="136" t="e">
        <f t="shared" si="8"/>
        <v>#REF!</v>
      </c>
      <c r="H49" s="89" t="str">
        <f t="shared" si="14"/>
        <v>-</v>
      </c>
      <c r="I49" s="20" t="e">
        <f t="shared" si="15"/>
        <v>#REF!</v>
      </c>
      <c r="J49" s="61">
        <v>789415</v>
      </c>
      <c r="K49" s="136" t="e">
        <f t="shared" si="9"/>
        <v>#REF!</v>
      </c>
      <c r="L49" s="89" t="str">
        <f t="shared" si="2"/>
        <v>-</v>
      </c>
      <c r="M49" s="20" t="e">
        <f>SUMIFS(#REF!,#REF!,"*" &amp; $C49 &amp; "*",#REF!,"*" &amp; Index!$D$12 &amp; "*",#REF!,"*" &amp; Index!$D$23 &amp; "*",#REF!,"*" &amp; Index!$D$16 &amp; "*") + SUMIFS(#REF!,#REF!,"*" &amp; $C49 &amp; "*",#REF!,"*" &amp; Index!$D$18 &amp; "*",#REF!,"*" &amp; Index!$D$23 &amp; "*",#REF!,"*" &amp; Index!$D$16 &amp; "*",#REF!,"*" &amp; Index!$D$20 &amp; "*")</f>
        <v>#REF!</v>
      </c>
      <c r="N49" s="88">
        <v>21857</v>
      </c>
      <c r="O49" s="136" t="e">
        <f t="shared" si="10"/>
        <v>#REF!</v>
      </c>
      <c r="P49" s="89" t="str">
        <f t="shared" si="3"/>
        <v>-</v>
      </c>
      <c r="Q49" s="20" t="e">
        <f>SUMIFS(#REF!,#REF!,"*" &amp; $C49 &amp; "*",#REF!,"*" &amp; Index!$D$12 &amp; "*",#REF!,"*" &amp; Index!$D$24 &amp; "*",#REF!,"*" &amp; Index!$D$16 &amp; "*") + SUMIFS(#REF!,#REF!,"*" &amp; $C49 &amp; "*",#REF!,"*" &amp; Index!$D$18 &amp; "*",#REF!,"*" &amp; Index!$D$24 &amp; "*",#REF!,"*" &amp; Index!$D$16 &amp; "*",#REF!,"*" &amp; Index!$D$20 &amp; "*")</f>
        <v>#REF!</v>
      </c>
      <c r="R49" s="88">
        <v>25678</v>
      </c>
      <c r="S49" s="136" t="e">
        <f t="shared" si="11"/>
        <v>#REF!</v>
      </c>
      <c r="T49" s="89" t="str">
        <f t="shared" si="4"/>
        <v>-</v>
      </c>
      <c r="U49" s="20" t="e">
        <f>SUMIFS(#REF!,#REF!,"*" &amp; C49 &amp;"*",#REF!,"*" &amp; Index!$D$12 &amp; "*",#REF!,"*" &amp; Index!$D$17 &amp; "*")+SUMIFS(#REF!,#REF!,"*" &amp; C49 &amp;"*",#REF!,"*" &amp; Index!$D$18 &amp; "*",#REF!,"*" &amp; Index!$D$17 &amp; "*",#REF!,"*" &amp; Index!$D$20 &amp; "*")</f>
        <v>#REF!</v>
      </c>
      <c r="V49" s="88">
        <v>-17611</v>
      </c>
      <c r="W49" s="136" t="e">
        <f t="shared" si="12"/>
        <v>#REF!</v>
      </c>
      <c r="X49" s="89" t="str">
        <f t="shared" si="5"/>
        <v>-</v>
      </c>
      <c r="Y49" s="20" t="e">
        <f>SUMIFS(#REF!,#REF!,"*" &amp; C49 &amp; "*",#REF!,"*" &amp; Index!$D$12 &amp; "*")+ SUMIFS(#REF!,#REF!,"*" &amp; C49 &amp; "*",#REF!,"*" &amp; Index!$D$18 &amp; "*",#REF!,"*" &amp; Index!$D$20 &amp; "*")</f>
        <v>#REF!</v>
      </c>
      <c r="Z49" s="88">
        <v>819339</v>
      </c>
      <c r="AA49" s="136" t="e">
        <f t="shared" si="13"/>
        <v>#REF!</v>
      </c>
      <c r="AB49" s="89" t="str">
        <f t="shared" si="6"/>
        <v>-</v>
      </c>
    </row>
    <row r="50" spans="1:28" ht="14.45" hidden="1" customHeight="1" x14ac:dyDescent="0.25">
      <c r="A50" s="132">
        <f t="shared" si="7"/>
        <v>8</v>
      </c>
      <c r="B50" s="149"/>
      <c r="C50" s="16" t="s">
        <v>929</v>
      </c>
      <c r="D50" s="17"/>
      <c r="E50" s="20" t="e">
        <f>SUMIFS(#REF!,#REF!,"*" &amp; C50 &amp; "*",#REF!,"*" &amp; Index!$D$12 &amp; "*",#REF!,"*" &amp; Index!$D$16 &amp; "*")+SUMIFS(#REF!,#REF!,"*" &amp; C50 &amp; "*",#REF!,"*" &amp; Index!$D$18 &amp; "*",#REF!,"*" &amp; Index!$D$20 &amp; "*")</f>
        <v>#REF!</v>
      </c>
      <c r="F50" s="88">
        <v>39642112</v>
      </c>
      <c r="G50" s="136" t="e">
        <f t="shared" si="8"/>
        <v>#REF!</v>
      </c>
      <c r="H50" s="89" t="str">
        <f t="shared" si="14"/>
        <v>-</v>
      </c>
      <c r="I50" s="20" t="e">
        <f t="shared" si="15"/>
        <v>#REF!</v>
      </c>
      <c r="J50" s="61">
        <v>24468727</v>
      </c>
      <c r="K50" s="136" t="e">
        <f t="shared" si="9"/>
        <v>#REF!</v>
      </c>
      <c r="L50" s="89" t="str">
        <f t="shared" si="2"/>
        <v>-</v>
      </c>
      <c r="M50" s="20" t="e">
        <f>SUMIFS(#REF!,#REF!,"*" &amp; $C50 &amp; "*",#REF!,"*" &amp; Index!$D$12 &amp; "*",#REF!,"*" &amp; Index!$D$23 &amp; "*",#REF!,"*" &amp; Index!$D$16 &amp; "*") + SUMIFS(#REF!,#REF!,"*" &amp; $C50 &amp; "*",#REF!,"*" &amp; Index!$D$18 &amp; "*",#REF!,"*" &amp; Index!$D$23 &amp; "*",#REF!,"*" &amp; Index!$D$16 &amp; "*",#REF!,"*" &amp; Index!$D$20 &amp; "*")</f>
        <v>#REF!</v>
      </c>
      <c r="N50" s="88">
        <v>13417296</v>
      </c>
      <c r="O50" s="136" t="e">
        <f t="shared" si="10"/>
        <v>#REF!</v>
      </c>
      <c r="P50" s="89" t="str">
        <f t="shared" si="3"/>
        <v>-</v>
      </c>
      <c r="Q50" s="20" t="e">
        <f>SUMIFS(#REF!,#REF!,"*" &amp; $C50 &amp; "*",#REF!,"*" &amp; Index!$D$12 &amp; "*",#REF!,"*" &amp; Index!$D$24 &amp; "*",#REF!,"*" &amp; Index!$D$16 &amp; "*") + SUMIFS(#REF!,#REF!,"*" &amp; $C50 &amp; "*",#REF!,"*" &amp; Index!$D$18 &amp; "*",#REF!,"*" &amp; Index!$D$24 &amp; "*",#REF!,"*" &amp; Index!$D$16 &amp; "*",#REF!,"*" &amp; Index!$D$20 &amp; "*")</f>
        <v>#REF!</v>
      </c>
      <c r="R50" s="88">
        <v>1756089</v>
      </c>
      <c r="S50" s="136" t="e">
        <f t="shared" si="11"/>
        <v>#REF!</v>
      </c>
      <c r="T50" s="89" t="str">
        <f t="shared" si="4"/>
        <v>-</v>
      </c>
      <c r="U50" s="20" t="e">
        <f>SUMIFS(#REF!,#REF!,"*" &amp; C50 &amp;"*",#REF!,"*" &amp; Index!$D$12 &amp; "*",#REF!,"*" &amp; Index!$D$17 &amp; "*")+SUMIFS(#REF!,#REF!,"*" &amp; C50 &amp;"*",#REF!,"*" &amp; Index!$D$18 &amp; "*",#REF!,"*" &amp; Index!$D$17 &amp; "*",#REF!,"*" &amp; Index!$D$20 &amp; "*")</f>
        <v>#REF!</v>
      </c>
      <c r="V50" s="88">
        <v>-1455612</v>
      </c>
      <c r="W50" s="136" t="e">
        <f t="shared" si="12"/>
        <v>#REF!</v>
      </c>
      <c r="X50" s="89" t="str">
        <f t="shared" si="5"/>
        <v>-</v>
      </c>
      <c r="Y50" s="20" t="e">
        <f>SUMIFS(#REF!,#REF!,"*" &amp; C50 &amp; "*",#REF!,"*" &amp; Index!$D$12 &amp; "*")+ SUMIFS(#REF!,#REF!,"*" &amp; C50 &amp; "*",#REF!,"*" &amp; Index!$D$18 &amp; "*",#REF!,"*" &amp; Index!$D$20 &amp; "*")</f>
        <v>#REF!</v>
      </c>
      <c r="Z50" s="88">
        <v>38186500</v>
      </c>
      <c r="AA50" s="136" t="e">
        <f t="shared" si="13"/>
        <v>#REF!</v>
      </c>
      <c r="AB50" s="89" t="str">
        <f t="shared" si="6"/>
        <v>-</v>
      </c>
    </row>
    <row r="51" spans="1:28" ht="14.45" hidden="1" customHeight="1" x14ac:dyDescent="0.25">
      <c r="A51" s="132">
        <f t="shared" si="7"/>
        <v>8</v>
      </c>
      <c r="B51" s="149"/>
      <c r="C51" s="83" t="s">
        <v>930</v>
      </c>
      <c r="D51" s="84"/>
      <c r="E51" s="81" t="e">
        <f>SUMIFS(#REF!,#REF!,"*" &amp; C51 &amp; "*",#REF!,"*" &amp; Index!$D$12 &amp; "*",#REF!,"*" &amp; Index!$D$16 &amp; "*")+SUMIFS(#REF!,#REF!,"*" &amp; C51 &amp; "*",#REF!,"*" &amp; Index!$D$18 &amp; "*",#REF!,"*" &amp; Index!$D$20 &amp; "*")</f>
        <v>#REF!</v>
      </c>
      <c r="F51" s="88">
        <v>332</v>
      </c>
      <c r="G51" s="136" t="e">
        <f t="shared" si="8"/>
        <v>#REF!</v>
      </c>
      <c r="H51" s="89" t="str">
        <f t="shared" si="14"/>
        <v>-</v>
      </c>
      <c r="I51" s="81" t="e">
        <f t="shared" si="15"/>
        <v>#REF!</v>
      </c>
      <c r="J51" s="82">
        <v>4</v>
      </c>
      <c r="K51" s="136" t="e">
        <f t="shared" si="9"/>
        <v>#REF!</v>
      </c>
      <c r="L51" s="89" t="str">
        <f t="shared" si="2"/>
        <v>-</v>
      </c>
      <c r="M51" s="81" t="e">
        <f>SUMIFS(#REF!,#REF!,"*" &amp; $C51 &amp; "*",#REF!,"*" &amp; Index!$D$12 &amp; "*",#REF!,"*" &amp; Index!$D$23 &amp; "*",#REF!,"*" &amp; Index!$D$16 &amp; "*") + SUMIFS(#REF!,#REF!,"*" &amp; $C51 &amp; "*",#REF!,"*" &amp; Index!$D$18 &amp; "*",#REF!,"*" &amp; Index!$D$23 &amp; "*",#REF!,"*" &amp; Index!$D$16 &amp; "*",#REF!,"*" &amp; Index!$D$20 &amp; "*")</f>
        <v>#REF!</v>
      </c>
      <c r="N51" s="88">
        <v>0</v>
      </c>
      <c r="O51" s="136" t="e">
        <f t="shared" si="10"/>
        <v>#REF!</v>
      </c>
      <c r="P51" s="89" t="str">
        <f t="shared" si="3"/>
        <v>-</v>
      </c>
      <c r="Q51" s="81" t="e">
        <f>SUMIFS(#REF!,#REF!,"*" &amp; $C51 &amp; "*",#REF!,"*" &amp; Index!$D$12 &amp; "*",#REF!,"*" &amp; Index!$D$24 &amp; "*",#REF!,"*" &amp; Index!$D$16 &amp; "*") + SUMIFS(#REF!,#REF!,"*" &amp; $C51 &amp; "*",#REF!,"*" &amp; Index!$D$18 &amp; "*",#REF!,"*" &amp; Index!$D$24 &amp; "*",#REF!,"*" &amp; Index!$D$16 &amp; "*",#REF!,"*" &amp; Index!$D$20 &amp; "*")</f>
        <v>#REF!</v>
      </c>
      <c r="R51" s="88">
        <v>328</v>
      </c>
      <c r="S51" s="136" t="e">
        <f t="shared" si="11"/>
        <v>#REF!</v>
      </c>
      <c r="T51" s="89" t="str">
        <f t="shared" si="4"/>
        <v>-</v>
      </c>
      <c r="U51" s="81" t="e">
        <f>SUMIFS(#REF!,#REF!,"*" &amp; C51 &amp;"*",#REF!,"*" &amp; Index!$D$12 &amp; "*",#REF!,"*" &amp; Index!$D$17 &amp; "*")+SUMIFS(#REF!,#REF!,"*" &amp; C51 &amp;"*",#REF!,"*" &amp; Index!$D$18 &amp; "*",#REF!,"*" &amp; Index!$D$17 &amp; "*",#REF!,"*" &amp; Index!$D$20 &amp; "*")</f>
        <v>#REF!</v>
      </c>
      <c r="V51" s="88">
        <v>-272</v>
      </c>
      <c r="W51" s="136" t="e">
        <f t="shared" si="12"/>
        <v>#REF!</v>
      </c>
      <c r="X51" s="89" t="str">
        <f t="shared" si="5"/>
        <v>-</v>
      </c>
      <c r="Y51" s="81" t="e">
        <f>SUMIFS(#REF!,#REF!,"*" &amp; C51 &amp; "*",#REF!,"*" &amp; Index!$D$12 &amp; "*")+ SUMIFS(#REF!,#REF!,"*" &amp; C51 &amp; "*",#REF!,"*" &amp; Index!$D$18 &amp; "*",#REF!,"*" &amp; Index!$D$20 &amp; "*")</f>
        <v>#REF!</v>
      </c>
      <c r="Z51" s="88">
        <v>60</v>
      </c>
      <c r="AA51" s="136" t="e">
        <f t="shared" si="13"/>
        <v>#REF!</v>
      </c>
      <c r="AB51" s="89" t="str">
        <f t="shared" si="6"/>
        <v>-</v>
      </c>
    </row>
    <row r="52" spans="1:28" ht="15" x14ac:dyDescent="0.25">
      <c r="A52" s="132">
        <f t="shared" si="7"/>
        <v>6</v>
      </c>
      <c r="B52" s="149"/>
      <c r="C52" s="16" t="s">
        <v>931</v>
      </c>
      <c r="D52" s="17" t="s">
        <v>932</v>
      </c>
      <c r="E52" s="20" t="e">
        <f>SUMIFS(#REF!,#REF!,"*" &amp; C52 &amp; "*",#REF!,"*" &amp; Index!$D$12 &amp; "*",#REF!,"*" &amp; Index!$D$16 &amp; "*")+SUMIFS(#REF!,#REF!,"*" &amp; C52 &amp; "*",#REF!,"*" &amp; Index!$D$18 &amp; "*",#REF!,"*" &amp; Index!$D$20 &amp; "*",#REF!,"*" &amp; Index!$D$16 &amp; "*")</f>
        <v>#REF!</v>
      </c>
      <c r="F52" s="61">
        <v>927972980</v>
      </c>
      <c r="G52" s="136" t="e">
        <f t="shared" si="8"/>
        <v>#REF!</v>
      </c>
      <c r="H52" s="133" t="str">
        <f t="shared" si="14"/>
        <v>-</v>
      </c>
      <c r="I52" s="20" t="e">
        <f t="shared" si="15"/>
        <v>#REF!</v>
      </c>
      <c r="J52" s="61">
        <v>797445535</v>
      </c>
      <c r="K52" s="136" t="e">
        <f t="shared" si="9"/>
        <v>#REF!</v>
      </c>
      <c r="L52" s="89" t="str">
        <f t="shared" si="2"/>
        <v>-</v>
      </c>
      <c r="M52" s="20" t="e">
        <f>SUMIFS(#REF!,#REF!,"*" &amp; $C52 &amp; "*",#REF!,"*" &amp; Index!$D$12 &amp; "*",#REF!,"*" &amp; Index!$D$23 &amp; "*",#REF!,"*" &amp; Index!$D$16 &amp; "*") + SUMIFS(#REF!,#REF!,"*" &amp; $C52 &amp; "*",#REF!,"*" &amp; Index!$D$18 &amp; "*",#REF!,"*" &amp; Index!$D$23 &amp; "*",#REF!,"*" &amp; Index!$D$16 &amp; "*",#REF!,"*" &amp; Index!$D$20 &amp; "*")</f>
        <v>#REF!</v>
      </c>
      <c r="N52" s="61">
        <v>76446539</v>
      </c>
      <c r="O52" s="136" t="e">
        <f t="shared" si="10"/>
        <v>#REF!</v>
      </c>
      <c r="P52" s="89" t="str">
        <f t="shared" si="3"/>
        <v>-</v>
      </c>
      <c r="Q52" s="20" t="e">
        <f>SUMIFS(#REF!,#REF!,"*" &amp; $C52 &amp; "*",#REF!,"*" &amp; Index!$D$12 &amp; "*",#REF!,"*" &amp; Index!$D$24 &amp; "*",#REF!,"*" &amp; Index!$D$16 &amp; "*") + SUMIFS(#REF!,#REF!,"*" &amp; $C52 &amp; "*",#REF!,"*" &amp; Index!$D$18 &amp; "*",#REF!,"*" &amp; Index!$D$24 &amp; "*",#REF!,"*" &amp; Index!$D$16 &amp; "*",#REF!,"*" &amp; Index!$D$20 &amp; "*")</f>
        <v>#REF!</v>
      </c>
      <c r="R52" s="61">
        <v>54080906</v>
      </c>
      <c r="S52" s="136" t="e">
        <f t="shared" si="11"/>
        <v>#REF!</v>
      </c>
      <c r="T52" s="89" t="str">
        <f t="shared" si="4"/>
        <v>-</v>
      </c>
      <c r="U52" s="20" t="e">
        <f>SUMIFS(#REF!,#REF!,"*" &amp; C52 &amp;"*",#REF!,"*" &amp; Index!$D$12 &amp; "*",#REF!,"*" &amp; Index!$D$17 &amp; "*")+SUMIFS(#REF!,#REF!,"*" &amp; C52 &amp;"*",#REF!,"*" &amp; Index!$D$18 &amp; "*",#REF!,"*" &amp; Index!$D$17 &amp; "*",#REF!,"*" &amp; Index!$D$20 &amp; "*")</f>
        <v>#REF!</v>
      </c>
      <c r="V52" s="61">
        <v>-53281851</v>
      </c>
      <c r="W52" s="136" t="e">
        <f t="shared" si="12"/>
        <v>#REF!</v>
      </c>
      <c r="X52" s="89" t="str">
        <f t="shared" si="5"/>
        <v>-</v>
      </c>
      <c r="Y52" s="20" t="e">
        <f>SUMIFS(#REF!,#REF!,"*" &amp; C52 &amp; "*",#REF!,"*" &amp; Index!$D$12 &amp; "*")+ SUMIFS(#REF!,#REF!,"*" &amp; C52 &amp; "*",#REF!,"*" &amp; Index!$D$18 &amp; "*",#REF!,"*" &amp; Index!$D$20 &amp; "*")</f>
        <v>#REF!</v>
      </c>
      <c r="Z52" s="61">
        <v>884691129</v>
      </c>
      <c r="AA52" s="136" t="e">
        <f t="shared" si="13"/>
        <v>#REF!</v>
      </c>
      <c r="AB52" s="89" t="str">
        <f t="shared" si="6"/>
        <v>-</v>
      </c>
    </row>
    <row r="53" spans="1:28" ht="14.45" hidden="1" customHeight="1" x14ac:dyDescent="0.25">
      <c r="A53" s="132">
        <f t="shared" si="7"/>
        <v>8</v>
      </c>
      <c r="B53" s="149"/>
      <c r="C53" s="90" t="s">
        <v>933</v>
      </c>
      <c r="D53" s="91"/>
      <c r="E53" s="87" t="e">
        <f>SUMIFS(#REF!,#REF!,"*" &amp; C53 &amp; "*",#REF!,"*" &amp; Index!$D$12 &amp; "*",#REF!,"*" &amp; Index!$D$16 &amp; "*")+SUMIFS(#REF!,#REF!,"*" &amp; C53 &amp; "*",#REF!,"*" &amp; Index!$D$18 &amp; "*",#REF!,"*" &amp; Index!$D$20 &amp; "*")</f>
        <v>#REF!</v>
      </c>
      <c r="F53" s="88">
        <v>625937026</v>
      </c>
      <c r="G53" s="136" t="e">
        <f t="shared" si="8"/>
        <v>#REF!</v>
      </c>
      <c r="H53" s="89" t="str">
        <f t="shared" si="14"/>
        <v>-</v>
      </c>
      <c r="I53" s="87" t="e">
        <f t="shared" si="15"/>
        <v>#REF!</v>
      </c>
      <c r="J53" s="88">
        <v>531947071</v>
      </c>
      <c r="K53" s="136" t="e">
        <f t="shared" si="9"/>
        <v>#REF!</v>
      </c>
      <c r="L53" s="89" t="str">
        <f t="shared" si="2"/>
        <v>-</v>
      </c>
      <c r="M53" s="87" t="e">
        <f>SUMIFS(#REF!,#REF!,"*" &amp; $C53 &amp; "*",#REF!,"*" &amp; Index!$D$12 &amp; "*",#REF!,"*" &amp; Index!$D$23 &amp; "*",#REF!,"*" &amp; Index!$D$16 &amp; "*") + SUMIFS(#REF!,#REF!,"*" &amp; $C53 &amp; "*",#REF!,"*" &amp; Index!$D$18 &amp; "*",#REF!,"*" &amp; Index!$D$23 &amp; "*",#REF!,"*" &amp; Index!$D$16 &amp; "*",#REF!,"*" &amp; Index!$D$20 &amp; "*")</f>
        <v>#REF!</v>
      </c>
      <c r="N53" s="88">
        <v>46772479</v>
      </c>
      <c r="O53" s="136" t="e">
        <f t="shared" si="10"/>
        <v>#REF!</v>
      </c>
      <c r="P53" s="89" t="str">
        <f t="shared" si="3"/>
        <v>-</v>
      </c>
      <c r="Q53" s="87" t="e">
        <f>SUMIFS(#REF!,#REF!,"*" &amp; $C53 &amp; "*",#REF!,"*" &amp; Index!$D$12 &amp; "*",#REF!,"*" &amp; Index!$D$24 &amp; "*",#REF!,"*" &amp; Index!$D$16 &amp; "*") + SUMIFS(#REF!,#REF!,"*" &amp; $C53 &amp; "*",#REF!,"*" &amp; Index!$D$18 &amp; "*",#REF!,"*" &amp; Index!$D$24 &amp; "*",#REF!,"*" &amp; Index!$D$16 &amp; "*",#REF!,"*" &amp; Index!$D$20 &amp; "*")</f>
        <v>#REF!</v>
      </c>
      <c r="R53" s="88">
        <v>47217476</v>
      </c>
      <c r="S53" s="136" t="e">
        <f t="shared" si="11"/>
        <v>#REF!</v>
      </c>
      <c r="T53" s="89" t="str">
        <f t="shared" si="4"/>
        <v>-</v>
      </c>
      <c r="U53" s="87" t="e">
        <f>SUMIFS(#REF!,#REF!,"*" &amp; C53 &amp;"*",#REF!,"*" &amp; Index!$D$12 &amp; "*",#REF!,"*" &amp; Index!$D$17 &amp; "*")+SUMIFS(#REF!,#REF!,"*" &amp; C53 &amp;"*",#REF!,"*" &amp; Index!$D$18 &amp; "*",#REF!,"*" &amp; Index!$D$17 &amp; "*",#REF!,"*" &amp; Index!$D$20 &amp; "*")</f>
        <v>#REF!</v>
      </c>
      <c r="V53" s="88">
        <v>-45629657</v>
      </c>
      <c r="W53" s="136" t="e">
        <f t="shared" si="12"/>
        <v>#REF!</v>
      </c>
      <c r="X53" s="89" t="str">
        <f t="shared" si="5"/>
        <v>-</v>
      </c>
      <c r="Y53" s="87" t="e">
        <f>SUMIFS(#REF!,#REF!,"*" &amp; C53 &amp; "*",#REF!,"*" &amp; Index!$D$12 &amp; "*")+ SUMIFS(#REF!,#REF!,"*" &amp; C53 &amp; "*",#REF!,"*" &amp; Index!$D$18 &amp; "*",#REF!,"*" &amp; Index!$D$20 &amp; "*")</f>
        <v>#REF!</v>
      </c>
      <c r="Z53" s="88">
        <v>590307369</v>
      </c>
      <c r="AA53" s="136" t="e">
        <f t="shared" si="13"/>
        <v>#REF!</v>
      </c>
      <c r="AB53" s="89" t="str">
        <f t="shared" si="6"/>
        <v>-</v>
      </c>
    </row>
    <row r="54" spans="1:28" ht="14.45" hidden="1" customHeight="1" x14ac:dyDescent="0.25">
      <c r="A54" s="132">
        <f t="shared" si="7"/>
        <v>8</v>
      </c>
      <c r="B54" s="149"/>
      <c r="C54" s="16" t="s">
        <v>934</v>
      </c>
      <c r="D54" s="17"/>
      <c r="E54" s="20" t="e">
        <f>SUMIFS(#REF!,#REF!,"*" &amp; C54 &amp; "*",#REF!,"*" &amp; Index!$D$12 &amp; "*",#REF!,"*" &amp; Index!$D$16 &amp; "*")+SUMIFS(#REF!,#REF!,"*" &amp; C54 &amp; "*",#REF!,"*" &amp; Index!$D$18 &amp; "*",#REF!,"*" &amp; Index!$D$20 &amp; "*")</f>
        <v>#REF!</v>
      </c>
      <c r="F54" s="88">
        <v>151830349</v>
      </c>
      <c r="G54" s="136" t="e">
        <f t="shared" si="8"/>
        <v>#REF!</v>
      </c>
      <c r="H54" s="89" t="str">
        <f t="shared" si="14"/>
        <v>-</v>
      </c>
      <c r="I54" s="20" t="e">
        <f t="shared" si="15"/>
        <v>#REF!</v>
      </c>
      <c r="J54" s="61">
        <v>143325812</v>
      </c>
      <c r="K54" s="136" t="e">
        <f t="shared" si="9"/>
        <v>#REF!</v>
      </c>
      <c r="L54" s="89" t="str">
        <f t="shared" si="2"/>
        <v>-</v>
      </c>
      <c r="M54" s="20" t="e">
        <f>SUMIFS(#REF!,#REF!,"*" &amp; $C54 &amp; "*",#REF!,"*" &amp; Index!$D$12 &amp; "*",#REF!,"*" &amp; Index!$D$23 &amp; "*",#REF!,"*" &amp; Index!$D$16 &amp; "*") + SUMIFS(#REF!,#REF!,"*" &amp; $C54 &amp; "*",#REF!,"*" &amp; Index!$D$18 &amp; "*",#REF!,"*" &amp; Index!$D$23 &amp; "*",#REF!,"*" &amp; Index!$D$16 &amp; "*",#REF!,"*" &amp; Index!$D$20 &amp; "*")</f>
        <v>#REF!</v>
      </c>
      <c r="N54" s="88">
        <v>7063476</v>
      </c>
      <c r="O54" s="136" t="e">
        <f t="shared" si="10"/>
        <v>#REF!</v>
      </c>
      <c r="P54" s="89" t="str">
        <f t="shared" si="3"/>
        <v>-</v>
      </c>
      <c r="Q54" s="20" t="e">
        <f>SUMIFS(#REF!,#REF!,"*" &amp; $C54 &amp; "*",#REF!,"*" &amp; Index!$D$12 &amp; "*",#REF!,"*" &amp; Index!$D$24 &amp; "*",#REF!,"*" &amp; Index!$D$16 &amp; "*") + SUMIFS(#REF!,#REF!,"*" &amp; $C54 &amp; "*",#REF!,"*" &amp; Index!$D$18 &amp; "*",#REF!,"*" &amp; Index!$D$24 &amp; "*",#REF!,"*" &amp; Index!$D$16 &amp; "*",#REF!,"*" &amp; Index!$D$20 &amp; "*")</f>
        <v>#REF!</v>
      </c>
      <c r="R54" s="88">
        <v>1441061</v>
      </c>
      <c r="S54" s="136" t="e">
        <f t="shared" si="11"/>
        <v>#REF!</v>
      </c>
      <c r="T54" s="89" t="str">
        <f t="shared" si="4"/>
        <v>-</v>
      </c>
      <c r="U54" s="20" t="e">
        <f>SUMIFS(#REF!,#REF!,"*" &amp; C54 &amp;"*",#REF!,"*" &amp; Index!$D$12 &amp; "*",#REF!,"*" &amp; Index!$D$17 &amp; "*")+SUMIFS(#REF!,#REF!,"*" &amp; C54 &amp;"*",#REF!,"*" &amp; Index!$D$18 &amp; "*",#REF!,"*" &amp; Index!$D$17 &amp; "*",#REF!,"*" &amp; Index!$D$20 &amp; "*")</f>
        <v>#REF!</v>
      </c>
      <c r="V54" s="88">
        <v>-1706777</v>
      </c>
      <c r="W54" s="136" t="e">
        <f t="shared" si="12"/>
        <v>#REF!</v>
      </c>
      <c r="X54" s="89" t="str">
        <f t="shared" si="5"/>
        <v>-</v>
      </c>
      <c r="Y54" s="20" t="e">
        <f>SUMIFS(#REF!,#REF!,"*" &amp; C54 &amp; "*",#REF!,"*" &amp; Index!$D$12 &amp; "*")+ SUMIFS(#REF!,#REF!,"*" &amp; C54 &amp; "*",#REF!,"*" &amp; Index!$D$18 &amp; "*",#REF!,"*" &amp; Index!$D$20 &amp; "*")</f>
        <v>#REF!</v>
      </c>
      <c r="Z54" s="88">
        <v>150123572</v>
      </c>
      <c r="AA54" s="136" t="e">
        <f t="shared" si="13"/>
        <v>#REF!</v>
      </c>
      <c r="AB54" s="89" t="str">
        <f t="shared" si="6"/>
        <v>-</v>
      </c>
    </row>
    <row r="55" spans="1:28" ht="14.45" hidden="1" customHeight="1" x14ac:dyDescent="0.25">
      <c r="A55" s="132">
        <f t="shared" si="7"/>
        <v>8</v>
      </c>
      <c r="B55" s="149"/>
      <c r="C55" s="83" t="s">
        <v>935</v>
      </c>
      <c r="D55" s="84"/>
      <c r="E55" s="81" t="e">
        <f>SUMIFS(#REF!,#REF!,"*" &amp; C55 &amp; "*",#REF!,"*" &amp; Index!$D$12 &amp; "*",#REF!,"*" &amp; Index!$D$16 &amp; "*")+SUMIFS(#REF!,#REF!,"*" &amp; C55 &amp; "*",#REF!,"*" &amp; Index!$D$18 &amp; "*",#REF!,"*" &amp; Index!$D$20 &amp; "*")</f>
        <v>#REF!</v>
      </c>
      <c r="F55" s="88">
        <v>150205605</v>
      </c>
      <c r="G55" s="136" t="e">
        <f t="shared" si="8"/>
        <v>#REF!</v>
      </c>
      <c r="H55" s="89" t="str">
        <f t="shared" si="14"/>
        <v>-</v>
      </c>
      <c r="I55" s="81" t="e">
        <f t="shared" si="15"/>
        <v>#REF!</v>
      </c>
      <c r="J55" s="82">
        <v>122172652</v>
      </c>
      <c r="K55" s="136" t="e">
        <f t="shared" si="9"/>
        <v>#REF!</v>
      </c>
      <c r="L55" s="89" t="str">
        <f t="shared" si="2"/>
        <v>-</v>
      </c>
      <c r="M55" s="81" t="e">
        <f>SUMIFS(#REF!,#REF!,"*" &amp; $C55 &amp; "*",#REF!,"*" &amp; Index!$D$12 &amp; "*",#REF!,"*" &amp; Index!$D$23 &amp; "*",#REF!,"*" &amp; Index!$D$16 &amp; "*") + SUMIFS(#REF!,#REF!,"*" &amp; $C55 &amp; "*",#REF!,"*" &amp; Index!$D$18 &amp; "*",#REF!,"*" &amp; Index!$D$23 &amp; "*",#REF!,"*" &amp; Index!$D$16 &amp; "*",#REF!,"*" &amp; Index!$D$20 &amp; "*")</f>
        <v>#REF!</v>
      </c>
      <c r="N55" s="88">
        <v>22610584</v>
      </c>
      <c r="O55" s="136" t="e">
        <f t="shared" si="10"/>
        <v>#REF!</v>
      </c>
      <c r="P55" s="89" t="str">
        <f t="shared" si="3"/>
        <v>-</v>
      </c>
      <c r="Q55" s="81" t="e">
        <f>SUMIFS(#REF!,#REF!,"*" &amp; $C55 &amp; "*",#REF!,"*" &amp; Index!$D$12 &amp; "*",#REF!,"*" &amp; Index!$D$24 &amp; "*",#REF!,"*" &amp; Index!$D$16 &amp; "*") + SUMIFS(#REF!,#REF!,"*" &amp; $C55 &amp; "*",#REF!,"*" &amp; Index!$D$18 &amp; "*",#REF!,"*" &amp; Index!$D$24 &amp; "*",#REF!,"*" &amp; Index!$D$16 &amp; "*",#REF!,"*" &amp; Index!$D$20 &amp; "*")</f>
        <v>#REF!</v>
      </c>
      <c r="R55" s="88">
        <v>5422369</v>
      </c>
      <c r="S55" s="136" t="e">
        <f t="shared" si="11"/>
        <v>#REF!</v>
      </c>
      <c r="T55" s="89" t="str">
        <f t="shared" si="4"/>
        <v>-</v>
      </c>
      <c r="U55" s="81" t="e">
        <f>SUMIFS(#REF!,#REF!,"*" &amp; C55 &amp;"*",#REF!,"*" &amp; Index!$D$12 &amp; "*",#REF!,"*" &amp; Index!$D$17 &amp; "*")+SUMIFS(#REF!,#REF!,"*" &amp; C55 &amp;"*",#REF!,"*" &amp; Index!$D$18 &amp; "*",#REF!,"*" &amp; Index!$D$17 &amp; "*",#REF!,"*" &amp; Index!$D$20 &amp; "*")</f>
        <v>#REF!</v>
      </c>
      <c r="V55" s="88">
        <v>-5945417</v>
      </c>
      <c r="W55" s="136" t="e">
        <f t="shared" si="12"/>
        <v>#REF!</v>
      </c>
      <c r="X55" s="89" t="str">
        <f t="shared" si="5"/>
        <v>-</v>
      </c>
      <c r="Y55" s="81" t="e">
        <f>SUMIFS(#REF!,#REF!,"*" &amp; C55 &amp; "*",#REF!,"*" &amp; Index!$D$12 &amp; "*")+ SUMIFS(#REF!,#REF!,"*" &amp; C55 &amp; "*",#REF!,"*" &amp; Index!$D$18 &amp; "*",#REF!,"*" &amp; Index!$D$20 &amp; "*")</f>
        <v>#REF!</v>
      </c>
      <c r="Z55" s="88">
        <v>144260188</v>
      </c>
      <c r="AA55" s="136" t="e">
        <f t="shared" si="13"/>
        <v>#REF!</v>
      </c>
      <c r="AB55" s="89" t="str">
        <f t="shared" si="6"/>
        <v>-</v>
      </c>
    </row>
    <row r="56" spans="1:28" ht="15" x14ac:dyDescent="0.25">
      <c r="A56" s="132">
        <f t="shared" si="7"/>
        <v>6</v>
      </c>
      <c r="B56" s="149"/>
      <c r="C56" s="16" t="s">
        <v>936</v>
      </c>
      <c r="D56" s="17" t="s">
        <v>937</v>
      </c>
      <c r="E56" s="20" t="e">
        <f>SUMIFS(#REF!,#REF!,"*" &amp; C56 &amp; "*",#REF!,"*" &amp; Index!$D$12 &amp; "*",#REF!,"*" &amp; Index!$D$16 &amp; "*")+SUMIFS(#REF!,#REF!,"*" &amp; C56 &amp; "*",#REF!,"*" &amp; Index!$D$18 &amp; "*",#REF!,"*" &amp; Index!$D$20 &amp; "*",#REF!,"*" &amp; Index!$D$16 &amp; "*")</f>
        <v>#REF!</v>
      </c>
      <c r="F56" s="61">
        <v>1988414008</v>
      </c>
      <c r="G56" s="136" t="e">
        <f t="shared" si="8"/>
        <v>#REF!</v>
      </c>
      <c r="H56" s="133" t="str">
        <f t="shared" si="14"/>
        <v>-</v>
      </c>
      <c r="I56" s="20" t="e">
        <f t="shared" si="15"/>
        <v>#REF!</v>
      </c>
      <c r="J56" s="61">
        <v>1709922608</v>
      </c>
      <c r="K56" s="136" t="e">
        <f t="shared" si="9"/>
        <v>#REF!</v>
      </c>
      <c r="L56" s="89" t="str">
        <f t="shared" si="2"/>
        <v>-</v>
      </c>
      <c r="M56" s="20" t="e">
        <f>SUMIFS(#REF!,#REF!,"*" &amp; $C56 &amp; "*",#REF!,"*" &amp; Index!$D$12 &amp; "*",#REF!,"*" &amp; Index!$D$23 &amp; "*",#REF!,"*" &amp; Index!$D$16 &amp; "*") + SUMIFS(#REF!,#REF!,"*" &amp; $C56 &amp; "*",#REF!,"*" &amp; Index!$D$18 &amp; "*",#REF!,"*" &amp; Index!$D$23 &amp; "*",#REF!,"*" &amp; Index!$D$16 &amp; "*",#REF!,"*" &amp; Index!$D$20 &amp; "*")</f>
        <v>#REF!</v>
      </c>
      <c r="N56" s="61">
        <v>212963369</v>
      </c>
      <c r="O56" s="136" t="e">
        <f t="shared" si="10"/>
        <v>#REF!</v>
      </c>
      <c r="P56" s="89" t="str">
        <f t="shared" si="3"/>
        <v>-</v>
      </c>
      <c r="Q56" s="20" t="e">
        <f>SUMIFS(#REF!,#REF!,"*" &amp; $C56 &amp; "*",#REF!,"*" &amp; Index!$D$12 &amp; "*",#REF!,"*" &amp; Index!$D$24 &amp; "*",#REF!,"*" &amp; Index!$D$16 &amp; "*") + SUMIFS(#REF!,#REF!,"*" &amp; $C56 &amp; "*",#REF!,"*" &amp; Index!$D$18 &amp; "*",#REF!,"*" &amp; Index!$D$24 &amp; "*",#REF!,"*" &amp; Index!$D$16 &amp; "*",#REF!,"*" &amp; Index!$D$20 &amp; "*")</f>
        <v>#REF!</v>
      </c>
      <c r="R56" s="61">
        <v>65528031</v>
      </c>
      <c r="S56" s="136" t="e">
        <f t="shared" si="11"/>
        <v>#REF!</v>
      </c>
      <c r="T56" s="89" t="str">
        <f t="shared" si="4"/>
        <v>-</v>
      </c>
      <c r="U56" s="20" t="e">
        <f>SUMIFS(#REF!,#REF!,"*" &amp; C56 &amp;"*",#REF!,"*" &amp; Index!$D$12 &amp; "*",#REF!,"*" &amp; Index!$D$17 &amp; "*")+SUMIFS(#REF!,#REF!,"*" &amp; C56 &amp;"*",#REF!,"*" &amp; Index!$D$18 &amp; "*",#REF!,"*" &amp; Index!$D$17 &amp; "*",#REF!,"*" &amp; Index!$D$20 &amp; "*")</f>
        <v>#REF!</v>
      </c>
      <c r="V56" s="61">
        <v>-63291086</v>
      </c>
      <c r="W56" s="136" t="e">
        <f t="shared" si="12"/>
        <v>#REF!</v>
      </c>
      <c r="X56" s="89" t="str">
        <f t="shared" si="5"/>
        <v>-</v>
      </c>
      <c r="Y56" s="20" t="e">
        <f>SUMIFS(#REF!,#REF!,"*" &amp; C56 &amp; "*",#REF!,"*" &amp; Index!$D$12 &amp; "*")+ SUMIFS(#REF!,#REF!,"*" &amp; C56 &amp; "*",#REF!,"*" &amp; Index!$D$18 &amp; "*",#REF!,"*" &amp; Index!$D$20 &amp; "*")</f>
        <v>#REF!</v>
      </c>
      <c r="Z56" s="61">
        <v>1925122922</v>
      </c>
      <c r="AA56" s="136" t="e">
        <f t="shared" si="13"/>
        <v>#REF!</v>
      </c>
      <c r="AB56" s="89" t="str">
        <f t="shared" si="6"/>
        <v>-</v>
      </c>
    </row>
    <row r="57" spans="1:28" ht="14.45" hidden="1" customHeight="1" x14ac:dyDescent="0.25">
      <c r="A57" s="132">
        <f t="shared" si="7"/>
        <v>8</v>
      </c>
      <c r="B57" s="149"/>
      <c r="C57" s="90" t="s">
        <v>938</v>
      </c>
      <c r="D57" s="91"/>
      <c r="E57" s="87" t="e">
        <f>SUMIFS(#REF!,#REF!,"*" &amp; C57 &amp; "*",#REF!,"*" &amp; Index!$D$12 &amp; "*",#REF!,"*" &amp; Index!$D$16 &amp; "*")+SUMIFS(#REF!,#REF!,"*" &amp; C57 &amp; "*",#REF!,"*" &amp; Index!$D$18 &amp; "*",#REF!,"*" &amp; Index!$D$20 &amp; "*")</f>
        <v>#REF!</v>
      </c>
      <c r="F57" s="88">
        <v>253982469</v>
      </c>
      <c r="G57" s="136" t="e">
        <f t="shared" si="8"/>
        <v>#REF!</v>
      </c>
      <c r="H57" s="89" t="str">
        <f t="shared" si="14"/>
        <v>-</v>
      </c>
      <c r="I57" s="87" t="e">
        <f t="shared" si="15"/>
        <v>#REF!</v>
      </c>
      <c r="J57" s="88">
        <v>216728826</v>
      </c>
      <c r="K57" s="136" t="e">
        <f t="shared" si="9"/>
        <v>#REF!</v>
      </c>
      <c r="L57" s="89" t="str">
        <f t="shared" si="2"/>
        <v>-</v>
      </c>
      <c r="M57" s="87" t="e">
        <f>SUMIFS(#REF!,#REF!,"*" &amp; $C57 &amp; "*",#REF!,"*" &amp; Index!$D$12 &amp; "*",#REF!,"*" &amp; Index!$D$23 &amp; "*",#REF!,"*" &amp; Index!$D$16 &amp; "*") + SUMIFS(#REF!,#REF!,"*" &amp; $C57 &amp; "*",#REF!,"*" &amp; Index!$D$18 &amp; "*",#REF!,"*" &amp; Index!$D$23 &amp; "*",#REF!,"*" &amp; Index!$D$16 &amp; "*",#REF!,"*" &amp; Index!$D$20 &amp; "*")</f>
        <v>#REF!</v>
      </c>
      <c r="N57" s="88">
        <v>33305775</v>
      </c>
      <c r="O57" s="136" t="e">
        <f t="shared" si="10"/>
        <v>#REF!</v>
      </c>
      <c r="P57" s="89" t="str">
        <f t="shared" si="3"/>
        <v>-</v>
      </c>
      <c r="Q57" s="87" t="e">
        <f>SUMIFS(#REF!,#REF!,"*" &amp; $C57 &amp; "*",#REF!,"*" &amp; Index!$D$12 &amp; "*",#REF!,"*" &amp; Index!$D$24 &amp; "*",#REF!,"*" &amp; Index!$D$16 &amp; "*") + SUMIFS(#REF!,#REF!,"*" &amp; $C57 &amp; "*",#REF!,"*" &amp; Index!$D$18 &amp; "*",#REF!,"*" &amp; Index!$D$24 &amp; "*",#REF!,"*" &amp; Index!$D$16 &amp; "*",#REF!,"*" &amp; Index!$D$20 &amp; "*")</f>
        <v>#REF!</v>
      </c>
      <c r="R57" s="88">
        <v>3947868</v>
      </c>
      <c r="S57" s="136" t="e">
        <f t="shared" si="11"/>
        <v>#REF!</v>
      </c>
      <c r="T57" s="89" t="str">
        <f t="shared" si="4"/>
        <v>-</v>
      </c>
      <c r="U57" s="87" t="e">
        <f>SUMIFS(#REF!,#REF!,"*" &amp; C57 &amp;"*",#REF!,"*" &amp; Index!$D$12 &amp; "*",#REF!,"*" &amp; Index!$D$17 &amp; "*")+SUMIFS(#REF!,#REF!,"*" &amp; C57 &amp;"*",#REF!,"*" &amp; Index!$D$18 &amp; "*",#REF!,"*" &amp; Index!$D$17 &amp; "*",#REF!,"*" &amp; Index!$D$20 &amp; "*")</f>
        <v>#REF!</v>
      </c>
      <c r="V57" s="88">
        <v>-5880047</v>
      </c>
      <c r="W57" s="136" t="e">
        <f t="shared" si="12"/>
        <v>#REF!</v>
      </c>
      <c r="X57" s="89" t="str">
        <f t="shared" si="5"/>
        <v>-</v>
      </c>
      <c r="Y57" s="87" t="e">
        <f>SUMIFS(#REF!,#REF!,"*" &amp; C57 &amp; "*",#REF!,"*" &amp; Index!$D$12 &amp; "*")+ SUMIFS(#REF!,#REF!,"*" &amp; C57 &amp; "*",#REF!,"*" &amp; Index!$D$18 &amp; "*",#REF!,"*" &amp; Index!$D$20 &amp; "*")</f>
        <v>#REF!</v>
      </c>
      <c r="Z57" s="88">
        <v>248102422</v>
      </c>
      <c r="AA57" s="136" t="e">
        <f t="shared" si="13"/>
        <v>#REF!</v>
      </c>
      <c r="AB57" s="89" t="str">
        <f t="shared" si="6"/>
        <v>-</v>
      </c>
    </row>
    <row r="58" spans="1:28" ht="14.45" hidden="1" customHeight="1" x14ac:dyDescent="0.25">
      <c r="A58" s="132">
        <f t="shared" si="7"/>
        <v>8</v>
      </c>
      <c r="B58" s="149"/>
      <c r="C58" s="16" t="s">
        <v>939</v>
      </c>
      <c r="D58" s="17"/>
      <c r="E58" s="20" t="e">
        <f>SUMIFS(#REF!,#REF!,"*" &amp; C58 &amp; "*",#REF!,"*" &amp; Index!$D$12 &amp; "*",#REF!,"*" &amp; Index!$D$16 &amp; "*")+SUMIFS(#REF!,#REF!,"*" &amp; C58 &amp; "*",#REF!,"*" &amp; Index!$D$18 &amp; "*",#REF!,"*" &amp; Index!$D$20 &amp; "*")</f>
        <v>#REF!</v>
      </c>
      <c r="F58" s="88">
        <v>845378484</v>
      </c>
      <c r="G58" s="136" t="e">
        <f t="shared" si="8"/>
        <v>#REF!</v>
      </c>
      <c r="H58" s="89" t="str">
        <f t="shared" si="14"/>
        <v>-</v>
      </c>
      <c r="I58" s="20" t="e">
        <f t="shared" si="15"/>
        <v>#REF!</v>
      </c>
      <c r="J58" s="61">
        <v>715806376</v>
      </c>
      <c r="K58" s="136" t="e">
        <f t="shared" si="9"/>
        <v>#REF!</v>
      </c>
      <c r="L58" s="89" t="str">
        <f t="shared" si="2"/>
        <v>-</v>
      </c>
      <c r="M58" s="20" t="e">
        <f>SUMIFS(#REF!,#REF!,"*" &amp; $C58 &amp; "*",#REF!,"*" &amp; Index!$D$12 &amp; "*",#REF!,"*" &amp; Index!$D$23 &amp; "*",#REF!,"*" &amp; Index!$D$16 &amp; "*") + SUMIFS(#REF!,#REF!,"*" &amp; $C58 &amp; "*",#REF!,"*" &amp; Index!$D$18 &amp; "*",#REF!,"*" &amp; Index!$D$23 &amp; "*",#REF!,"*" &amp; Index!$D$16 &amp; "*",#REF!,"*" &amp; Index!$D$20 &amp; "*")</f>
        <v>#REF!</v>
      </c>
      <c r="N58" s="88">
        <v>100466576</v>
      </c>
      <c r="O58" s="136" t="e">
        <f t="shared" si="10"/>
        <v>#REF!</v>
      </c>
      <c r="P58" s="89" t="str">
        <f t="shared" si="3"/>
        <v>-</v>
      </c>
      <c r="Q58" s="20" t="e">
        <f>SUMIFS(#REF!,#REF!,"*" &amp; $C58 &amp; "*",#REF!,"*" &amp; Index!$D$12 &amp; "*",#REF!,"*" &amp; Index!$D$24 &amp; "*",#REF!,"*" &amp; Index!$D$16 &amp; "*") + SUMIFS(#REF!,#REF!,"*" &amp; $C58 &amp; "*",#REF!,"*" &amp; Index!$D$18 &amp; "*",#REF!,"*" &amp; Index!$D$24 &amp; "*",#REF!,"*" &amp; Index!$D$16 &amp; "*",#REF!,"*" &amp; Index!$D$20 &amp; "*")</f>
        <v>#REF!</v>
      </c>
      <c r="R58" s="88">
        <v>29105532</v>
      </c>
      <c r="S58" s="136" t="e">
        <f t="shared" si="11"/>
        <v>#REF!</v>
      </c>
      <c r="T58" s="89" t="str">
        <f t="shared" si="4"/>
        <v>-</v>
      </c>
      <c r="U58" s="20" t="e">
        <f>SUMIFS(#REF!,#REF!,"*" &amp; C58 &amp;"*",#REF!,"*" &amp; Index!$D$12 &amp; "*",#REF!,"*" &amp; Index!$D$17 &amp; "*")+SUMIFS(#REF!,#REF!,"*" &amp; C58 &amp;"*",#REF!,"*" &amp; Index!$D$18 &amp; "*",#REF!,"*" &amp; Index!$D$17 &amp; "*",#REF!,"*" &amp; Index!$D$20 &amp; "*")</f>
        <v>#REF!</v>
      </c>
      <c r="V58" s="88">
        <v>-32311522</v>
      </c>
      <c r="W58" s="136" t="e">
        <f t="shared" si="12"/>
        <v>#REF!</v>
      </c>
      <c r="X58" s="89" t="str">
        <f t="shared" si="5"/>
        <v>-</v>
      </c>
      <c r="Y58" s="20" t="e">
        <f>SUMIFS(#REF!,#REF!,"*" &amp; C58 &amp; "*",#REF!,"*" &amp; Index!$D$12 &amp; "*")+ SUMIFS(#REF!,#REF!,"*" &amp; C58 &amp; "*",#REF!,"*" &amp; Index!$D$18 &amp; "*",#REF!,"*" &amp; Index!$D$20 &amp; "*")</f>
        <v>#REF!</v>
      </c>
      <c r="Z58" s="88">
        <v>813066962</v>
      </c>
      <c r="AA58" s="136" t="e">
        <f t="shared" si="13"/>
        <v>#REF!</v>
      </c>
      <c r="AB58" s="89" t="str">
        <f t="shared" si="6"/>
        <v>-</v>
      </c>
    </row>
    <row r="59" spans="1:28" ht="14.45" hidden="1" customHeight="1" x14ac:dyDescent="0.25">
      <c r="A59" s="132">
        <f t="shared" si="7"/>
        <v>8</v>
      </c>
      <c r="B59" s="149"/>
      <c r="C59" s="83" t="s">
        <v>940</v>
      </c>
      <c r="D59" s="84"/>
      <c r="E59" s="81" t="e">
        <f>SUMIFS(#REF!,#REF!,"*" &amp; C59 &amp; "*",#REF!,"*" &amp; Index!$D$12 &amp; "*",#REF!,"*" &amp; Index!$D$16 &amp; "*")+SUMIFS(#REF!,#REF!,"*" &amp; C59 &amp; "*",#REF!,"*" &amp; Index!$D$18 &amp; "*",#REF!,"*" &amp; Index!$D$20 &amp; "*")</f>
        <v>#REF!</v>
      </c>
      <c r="F59" s="88">
        <v>889053055</v>
      </c>
      <c r="G59" s="136" t="e">
        <f t="shared" si="8"/>
        <v>#REF!</v>
      </c>
      <c r="H59" s="89" t="str">
        <f t="shared" si="14"/>
        <v>-</v>
      </c>
      <c r="I59" s="81" t="e">
        <f t="shared" si="15"/>
        <v>#REF!</v>
      </c>
      <c r="J59" s="82">
        <v>777387406</v>
      </c>
      <c r="K59" s="136" t="e">
        <f t="shared" si="9"/>
        <v>#REF!</v>
      </c>
      <c r="L59" s="89" t="str">
        <f t="shared" si="2"/>
        <v>-</v>
      </c>
      <c r="M59" s="81" t="e">
        <f>SUMIFS(#REF!,#REF!,"*" &amp; $C59 &amp; "*",#REF!,"*" &amp; Index!$D$12 &amp; "*",#REF!,"*" &amp; Index!$D$23 &amp; "*",#REF!,"*" &amp; Index!$D$16 &amp; "*") + SUMIFS(#REF!,#REF!,"*" &amp; $C59 &amp; "*",#REF!,"*" &amp; Index!$D$18 &amp; "*",#REF!,"*" &amp; Index!$D$23 &amp; "*",#REF!,"*" &amp; Index!$D$16 &amp; "*",#REF!,"*" &amp; Index!$D$20 &amp; "*")</f>
        <v>#REF!</v>
      </c>
      <c r="N59" s="88">
        <v>79191018</v>
      </c>
      <c r="O59" s="136" t="e">
        <f t="shared" si="10"/>
        <v>#REF!</v>
      </c>
      <c r="P59" s="89" t="str">
        <f t="shared" si="3"/>
        <v>-</v>
      </c>
      <c r="Q59" s="81" t="e">
        <f>SUMIFS(#REF!,#REF!,"*" &amp; $C59 &amp; "*",#REF!,"*" &amp; Index!$D$12 &amp; "*",#REF!,"*" &amp; Index!$D$24 &amp; "*",#REF!,"*" &amp; Index!$D$16 &amp; "*") + SUMIFS(#REF!,#REF!,"*" &amp; $C59 &amp; "*",#REF!,"*" &amp; Index!$D$18 &amp; "*",#REF!,"*" &amp; Index!$D$24 &amp; "*",#REF!,"*" &amp; Index!$D$16 &amp; "*",#REF!,"*" &amp; Index!$D$20 &amp; "*")</f>
        <v>#REF!</v>
      </c>
      <c r="R59" s="88">
        <v>32474631</v>
      </c>
      <c r="S59" s="136" t="e">
        <f t="shared" si="11"/>
        <v>#REF!</v>
      </c>
      <c r="T59" s="89" t="str">
        <f t="shared" si="4"/>
        <v>-</v>
      </c>
      <c r="U59" s="81" t="e">
        <f>SUMIFS(#REF!,#REF!,"*" &amp; C59 &amp;"*",#REF!,"*" &amp; Index!$D$12 &amp; "*",#REF!,"*" &amp; Index!$D$17 &amp; "*")+SUMIFS(#REF!,#REF!,"*" &amp; C59 &amp;"*",#REF!,"*" &amp; Index!$D$18 &amp; "*",#REF!,"*" &amp; Index!$D$17 &amp; "*",#REF!,"*" &amp; Index!$D$20 &amp; "*")</f>
        <v>#REF!</v>
      </c>
      <c r="V59" s="88">
        <v>-25099517</v>
      </c>
      <c r="W59" s="136" t="e">
        <f t="shared" si="12"/>
        <v>#REF!</v>
      </c>
      <c r="X59" s="89" t="str">
        <f t="shared" si="5"/>
        <v>-</v>
      </c>
      <c r="Y59" s="81" t="e">
        <f>SUMIFS(#REF!,#REF!,"*" &amp; C59 &amp; "*",#REF!,"*" &amp; Index!$D$12 &amp; "*")+ SUMIFS(#REF!,#REF!,"*" &amp; C59 &amp; "*",#REF!,"*" &amp; Index!$D$18 &amp; "*",#REF!,"*" &amp; Index!$D$20 &amp; "*")</f>
        <v>#REF!</v>
      </c>
      <c r="Z59" s="88">
        <v>863953538</v>
      </c>
      <c r="AA59" s="136" t="e">
        <f t="shared" si="13"/>
        <v>#REF!</v>
      </c>
      <c r="AB59" s="89" t="str">
        <f t="shared" si="6"/>
        <v>-</v>
      </c>
    </row>
    <row r="60" spans="1:28" ht="15" x14ac:dyDescent="0.25">
      <c r="A60" s="132">
        <f t="shared" si="7"/>
        <v>6</v>
      </c>
      <c r="B60" s="149"/>
      <c r="C60" s="13" t="s">
        <v>941</v>
      </c>
      <c r="D60" s="18" t="s">
        <v>942</v>
      </c>
      <c r="E60" s="20" t="e">
        <f>SUMIFS(#REF!,#REF!,"*" &amp; C60 &amp; "*",#REF!,"*" &amp; Index!$D$12 &amp; "*",#REF!,"*" &amp; Index!$D$16 &amp; "*")+SUMIFS(#REF!,#REF!,"*" &amp; C60 &amp; "*",#REF!,"*" &amp; Index!$D$18 &amp; "*",#REF!,"*" &amp; Index!$D$20 &amp; "*",#REF!,"*" &amp; Index!$D$16 &amp; "*")</f>
        <v>#REF!</v>
      </c>
      <c r="F60" s="61">
        <v>725757727</v>
      </c>
      <c r="G60" s="136" t="e">
        <f t="shared" si="8"/>
        <v>#REF!</v>
      </c>
      <c r="H60" s="133" t="str">
        <f t="shared" si="14"/>
        <v>-</v>
      </c>
      <c r="I60" s="20" t="e">
        <f t="shared" si="15"/>
        <v>#REF!</v>
      </c>
      <c r="J60" s="61">
        <v>629997250</v>
      </c>
      <c r="K60" s="136" t="e">
        <f t="shared" si="9"/>
        <v>#REF!</v>
      </c>
      <c r="L60" s="89" t="str">
        <f t="shared" si="2"/>
        <v>-</v>
      </c>
      <c r="M60" s="20" t="e">
        <f>SUMIFS(#REF!,#REF!,"*" &amp; $C60 &amp; "*",#REF!,"*" &amp; Index!$D$12 &amp; "*",#REF!,"*" &amp; Index!$D$23 &amp; "*",#REF!,"*" &amp; Index!$D$16 &amp; "*") + SUMIFS(#REF!,#REF!,"*" &amp; $C60 &amp; "*",#REF!,"*" &amp; Index!$D$18 &amp; "*",#REF!,"*" &amp; Index!$D$23 &amp; "*",#REF!,"*" &amp; Index!$D$16 &amp; "*",#REF!,"*" &amp; Index!$D$20 &amp; "*")</f>
        <v>#REF!</v>
      </c>
      <c r="N60" s="61">
        <v>47327454</v>
      </c>
      <c r="O60" s="136" t="e">
        <f t="shared" si="10"/>
        <v>#REF!</v>
      </c>
      <c r="P60" s="89" t="str">
        <f t="shared" si="3"/>
        <v>-</v>
      </c>
      <c r="Q60" s="20" t="e">
        <f>SUMIFS(#REF!,#REF!,"*" &amp; $C60 &amp; "*",#REF!,"*" &amp; Index!$D$12 &amp; "*",#REF!,"*" &amp; Index!$D$24 &amp; "*",#REF!,"*" &amp; Index!$D$16 &amp; "*") + SUMIFS(#REF!,#REF!,"*" &amp; $C60 &amp; "*",#REF!,"*" &amp; Index!$D$18 &amp; "*",#REF!,"*" &amp; Index!$D$24 &amp; "*",#REF!,"*" &amp; Index!$D$16 &amp; "*",#REF!,"*" &amp; Index!$D$20 &amp; "*")</f>
        <v>#REF!</v>
      </c>
      <c r="R60" s="61">
        <v>48433023</v>
      </c>
      <c r="S60" s="136" t="e">
        <f t="shared" si="11"/>
        <v>#REF!</v>
      </c>
      <c r="T60" s="89" t="str">
        <f t="shared" si="4"/>
        <v>-</v>
      </c>
      <c r="U60" s="20" t="e">
        <f>SUMIFS(#REF!,#REF!,"*" &amp; C60 &amp;"*",#REF!,"*" &amp; Index!$D$12 &amp; "*",#REF!,"*" &amp; Index!$D$17 &amp; "*")+SUMIFS(#REF!,#REF!,"*" &amp; C60 &amp;"*",#REF!,"*" &amp; Index!$D$18 &amp; "*",#REF!,"*" &amp; Index!$D$17 &amp; "*",#REF!,"*" &amp; Index!$D$20 &amp; "*")</f>
        <v>#REF!</v>
      </c>
      <c r="V60" s="61">
        <v>-34530816</v>
      </c>
      <c r="W60" s="136" t="e">
        <f t="shared" si="12"/>
        <v>#REF!</v>
      </c>
      <c r="X60" s="89" t="str">
        <f t="shared" si="5"/>
        <v>-</v>
      </c>
      <c r="Y60" s="20" t="e">
        <f>SUMIFS(#REF!,#REF!,"*" &amp; C60 &amp; "*",#REF!,"*" &amp; Index!$D$12 &amp; "*")+ SUMIFS(#REF!,#REF!,"*" &amp; C60 &amp; "*",#REF!,"*" &amp; Index!$D$18 &amp; "*",#REF!,"*" &amp; Index!$D$20 &amp; "*")</f>
        <v>#REF!</v>
      </c>
      <c r="Z60" s="61">
        <v>691226911</v>
      </c>
      <c r="AA60" s="136" t="e">
        <f t="shared" si="13"/>
        <v>#REF!</v>
      </c>
      <c r="AB60" s="89" t="str">
        <f t="shared" si="6"/>
        <v>-</v>
      </c>
    </row>
    <row r="61" spans="1:28" ht="14.45" hidden="1" customHeight="1" x14ac:dyDescent="0.25">
      <c r="A61" s="132">
        <f t="shared" si="7"/>
        <v>8</v>
      </c>
      <c r="B61" s="149"/>
      <c r="C61" s="85" t="s">
        <v>943</v>
      </c>
      <c r="D61" s="86"/>
      <c r="E61" s="87" t="e">
        <f>SUMIFS(#REF!,#REF!,"*" &amp; C61 &amp; "*",#REF!,"*" &amp; Index!$D$12 &amp; "*",#REF!,"*" &amp; Index!$D$16 &amp; "*")+SUMIFS(#REF!,#REF!,"*" &amp; C61 &amp; "*",#REF!,"*" &amp; Index!$D$18 &amp; "*",#REF!,"*" &amp; Index!$D$20 &amp; "*")</f>
        <v>#REF!</v>
      </c>
      <c r="F61" s="88">
        <v>294134549</v>
      </c>
      <c r="G61" s="136" t="e">
        <f t="shared" si="8"/>
        <v>#REF!</v>
      </c>
      <c r="H61" s="89" t="str">
        <f t="shared" si="14"/>
        <v>-</v>
      </c>
      <c r="I61" s="87" t="e">
        <f t="shared" si="15"/>
        <v>#REF!</v>
      </c>
      <c r="J61" s="88">
        <v>244416168</v>
      </c>
      <c r="K61" s="136" t="e">
        <f t="shared" si="9"/>
        <v>#REF!</v>
      </c>
      <c r="L61" s="89" t="str">
        <f t="shared" si="2"/>
        <v>-</v>
      </c>
      <c r="M61" s="87" t="e">
        <f>SUMIFS(#REF!,#REF!,"*" &amp; $C61 &amp; "*",#REF!,"*" &amp; Index!$D$12 &amp; "*",#REF!,"*" &amp; Index!$D$23 &amp; "*",#REF!,"*" &amp; Index!$D$16 &amp; "*") + SUMIFS(#REF!,#REF!,"*" &amp; $C61 &amp; "*",#REF!,"*" &amp; Index!$D$18 &amp; "*",#REF!,"*" &amp; Index!$D$23 &amp; "*",#REF!,"*" &amp; Index!$D$16 &amp; "*",#REF!,"*" &amp; Index!$D$20 &amp; "*")</f>
        <v>#REF!</v>
      </c>
      <c r="N61" s="88">
        <v>40816858</v>
      </c>
      <c r="O61" s="136" t="e">
        <f t="shared" si="10"/>
        <v>#REF!</v>
      </c>
      <c r="P61" s="89" t="str">
        <f t="shared" si="3"/>
        <v>-</v>
      </c>
      <c r="Q61" s="87" t="e">
        <f>SUMIFS(#REF!,#REF!,"*" &amp; $C61 &amp; "*",#REF!,"*" &amp; Index!$D$12 &amp; "*",#REF!,"*" &amp; Index!$D$24 &amp; "*",#REF!,"*" &amp; Index!$D$16 &amp; "*") + SUMIFS(#REF!,#REF!,"*" &amp; $C61 &amp; "*",#REF!,"*" &amp; Index!$D$18 &amp; "*",#REF!,"*" &amp; Index!$D$24 &amp; "*",#REF!,"*" &amp; Index!$D$16 &amp; "*",#REF!,"*" &amp; Index!$D$20 &amp; "*")</f>
        <v>#REF!</v>
      </c>
      <c r="R61" s="88">
        <v>8901523</v>
      </c>
      <c r="S61" s="136" t="e">
        <f t="shared" si="11"/>
        <v>#REF!</v>
      </c>
      <c r="T61" s="89" t="str">
        <f t="shared" si="4"/>
        <v>-</v>
      </c>
      <c r="U61" s="87" t="e">
        <f>SUMIFS(#REF!,#REF!,"*" &amp; C61 &amp;"*",#REF!,"*" &amp; Index!$D$12 &amp; "*",#REF!,"*" &amp; Index!$D$17 &amp; "*")+SUMIFS(#REF!,#REF!,"*" &amp; C61 &amp;"*",#REF!,"*" &amp; Index!$D$18 &amp; "*",#REF!,"*" &amp; Index!$D$17 &amp; "*",#REF!,"*" &amp; Index!$D$20 &amp; "*")</f>
        <v>#REF!</v>
      </c>
      <c r="V61" s="88">
        <v>-9615919</v>
      </c>
      <c r="W61" s="136" t="e">
        <f t="shared" si="12"/>
        <v>#REF!</v>
      </c>
      <c r="X61" s="89" t="str">
        <f t="shared" si="5"/>
        <v>-</v>
      </c>
      <c r="Y61" s="87" t="e">
        <f>SUMIFS(#REF!,#REF!,"*" &amp; C61 &amp; "*",#REF!,"*" &amp; Index!$D$12 &amp; "*")+ SUMIFS(#REF!,#REF!,"*" &amp; C61 &amp; "*",#REF!,"*" &amp; Index!$D$18 &amp; "*",#REF!,"*" &amp; Index!$D$20 &amp; "*")</f>
        <v>#REF!</v>
      </c>
      <c r="Z61" s="88">
        <v>284518630</v>
      </c>
      <c r="AA61" s="136" t="e">
        <f t="shared" si="13"/>
        <v>#REF!</v>
      </c>
      <c r="AB61" s="89" t="str">
        <f t="shared" si="6"/>
        <v>-</v>
      </c>
    </row>
    <row r="62" spans="1:28" ht="14.45" hidden="1" customHeight="1" x14ac:dyDescent="0.25">
      <c r="A62" s="132">
        <f t="shared" si="7"/>
        <v>8</v>
      </c>
      <c r="B62" s="149"/>
      <c r="C62" s="13" t="s">
        <v>944</v>
      </c>
      <c r="D62" s="18"/>
      <c r="E62" s="20" t="e">
        <f>SUMIFS(#REF!,#REF!,"*" &amp; C62 &amp; "*",#REF!,"*" &amp; Index!$D$12 &amp; "*",#REF!,"*" &amp; Index!$D$16 &amp; "*")+SUMIFS(#REF!,#REF!,"*" &amp; C62 &amp; "*",#REF!,"*" &amp; Index!$D$18 &amp; "*",#REF!,"*" &amp; Index!$D$20 &amp; "*")</f>
        <v>#REF!</v>
      </c>
      <c r="F62" s="88">
        <v>5340094</v>
      </c>
      <c r="G62" s="136" t="e">
        <f t="shared" si="8"/>
        <v>#REF!</v>
      </c>
      <c r="H62" s="89" t="str">
        <f t="shared" si="14"/>
        <v>-</v>
      </c>
      <c r="I62" s="20" t="e">
        <f t="shared" si="15"/>
        <v>#REF!</v>
      </c>
      <c r="J62" s="61">
        <v>5043276</v>
      </c>
      <c r="K62" s="136" t="e">
        <f t="shared" si="9"/>
        <v>#REF!</v>
      </c>
      <c r="L62" s="89" t="str">
        <f t="shared" si="2"/>
        <v>-</v>
      </c>
      <c r="M62" s="20" t="e">
        <f>SUMIFS(#REF!,#REF!,"*" &amp; $C62 &amp; "*",#REF!,"*" &amp; Index!$D$12 &amp; "*",#REF!,"*" &amp; Index!$D$23 &amp; "*",#REF!,"*" &amp; Index!$D$16 &amp; "*") + SUMIFS(#REF!,#REF!,"*" &amp; $C62 &amp; "*",#REF!,"*" &amp; Index!$D$18 &amp; "*",#REF!,"*" &amp; Index!$D$23 &amp; "*",#REF!,"*" &amp; Index!$D$16 &amp; "*",#REF!,"*" &amp; Index!$D$20 &amp; "*")</f>
        <v>#REF!</v>
      </c>
      <c r="N62" s="88">
        <v>276253</v>
      </c>
      <c r="O62" s="136" t="e">
        <f t="shared" si="10"/>
        <v>#REF!</v>
      </c>
      <c r="P62" s="89" t="str">
        <f t="shared" si="3"/>
        <v>-</v>
      </c>
      <c r="Q62" s="20" t="e">
        <f>SUMIFS(#REF!,#REF!,"*" &amp; $C62 &amp; "*",#REF!,"*" &amp; Index!$D$12 &amp; "*",#REF!,"*" &amp; Index!$D$24 &amp; "*",#REF!,"*" &amp; Index!$D$16 &amp; "*") + SUMIFS(#REF!,#REF!,"*" &amp; $C62 &amp; "*",#REF!,"*" &amp; Index!$D$18 &amp; "*",#REF!,"*" &amp; Index!$D$24 &amp; "*",#REF!,"*" &amp; Index!$D$16 &amp; "*",#REF!,"*" &amp; Index!$D$20 &amp; "*")</f>
        <v>#REF!</v>
      </c>
      <c r="R62" s="88">
        <v>20565</v>
      </c>
      <c r="S62" s="136" t="e">
        <f t="shared" si="11"/>
        <v>#REF!</v>
      </c>
      <c r="T62" s="89" t="str">
        <f t="shared" si="4"/>
        <v>-</v>
      </c>
      <c r="U62" s="20" t="e">
        <f>SUMIFS(#REF!,#REF!,"*" &amp; C62 &amp;"*",#REF!,"*" &amp; Index!$D$12 &amp; "*",#REF!,"*" &amp; Index!$D$17 &amp; "*")+SUMIFS(#REF!,#REF!,"*" &amp; C62 &amp;"*",#REF!,"*" &amp; Index!$D$18 &amp; "*",#REF!,"*" &amp; Index!$D$17 &amp; "*",#REF!,"*" &amp; Index!$D$20 &amp; "*")</f>
        <v>#REF!</v>
      </c>
      <c r="V62" s="88">
        <v>-38209</v>
      </c>
      <c r="W62" s="136" t="e">
        <f t="shared" si="12"/>
        <v>#REF!</v>
      </c>
      <c r="X62" s="89" t="str">
        <f t="shared" si="5"/>
        <v>-</v>
      </c>
      <c r="Y62" s="20" t="e">
        <f>SUMIFS(#REF!,#REF!,"*" &amp; C62 &amp; "*",#REF!,"*" &amp; Index!$D$12 &amp; "*")+ SUMIFS(#REF!,#REF!,"*" &amp; C62 &amp; "*",#REF!,"*" &amp; Index!$D$18 &amp; "*",#REF!,"*" &amp; Index!$D$20 &amp; "*")</f>
        <v>#REF!</v>
      </c>
      <c r="Z62" s="88">
        <v>5301885</v>
      </c>
      <c r="AA62" s="136" t="e">
        <f t="shared" si="13"/>
        <v>#REF!</v>
      </c>
      <c r="AB62" s="89" t="str">
        <f t="shared" si="6"/>
        <v>-</v>
      </c>
    </row>
    <row r="63" spans="1:28" ht="14.45" hidden="1" customHeight="1" x14ac:dyDescent="0.25">
      <c r="A63" s="132">
        <f t="shared" si="7"/>
        <v>8</v>
      </c>
      <c r="B63" s="149"/>
      <c r="C63" s="13" t="s">
        <v>945</v>
      </c>
      <c r="D63" s="18"/>
      <c r="E63" s="20" t="e">
        <f>SUMIFS(#REF!,#REF!,"*" &amp; C63 &amp; "*",#REF!,"*" &amp; Index!$D$12 &amp; "*",#REF!,"*" &amp; Index!$D$16 &amp; "*")+SUMIFS(#REF!,#REF!,"*" &amp; C63 &amp; "*",#REF!,"*" &amp; Index!$D$18 &amp; "*",#REF!,"*" &amp; Index!$D$20 &amp; "*")</f>
        <v>#REF!</v>
      </c>
      <c r="F63" s="88">
        <v>19144538</v>
      </c>
      <c r="G63" s="136" t="e">
        <f t="shared" si="8"/>
        <v>#REF!</v>
      </c>
      <c r="H63" s="89" t="str">
        <f t="shared" si="14"/>
        <v>-</v>
      </c>
      <c r="I63" s="20" t="e">
        <f t="shared" si="15"/>
        <v>#REF!</v>
      </c>
      <c r="J63" s="61">
        <v>3482706</v>
      </c>
      <c r="K63" s="136" t="e">
        <f t="shared" si="9"/>
        <v>#REF!</v>
      </c>
      <c r="L63" s="89" t="str">
        <f t="shared" si="2"/>
        <v>-</v>
      </c>
      <c r="M63" s="20" t="e">
        <f>SUMIFS(#REF!,#REF!,"*" &amp; $C63 &amp; "*",#REF!,"*" &amp; Index!$D$12 &amp; "*",#REF!,"*" &amp; Index!$D$23 &amp; "*",#REF!,"*" &amp; Index!$D$16 &amp; "*") + SUMIFS(#REF!,#REF!,"*" &amp; $C63 &amp; "*",#REF!,"*" &amp; Index!$D$18 &amp; "*",#REF!,"*" &amp; Index!$D$23 &amp; "*",#REF!,"*" &amp; Index!$D$16 &amp; "*",#REF!,"*" &amp; Index!$D$20 &amp; "*")</f>
        <v>#REF!</v>
      </c>
      <c r="N63" s="88">
        <v>1015</v>
      </c>
      <c r="O63" s="136" t="e">
        <f t="shared" si="10"/>
        <v>#REF!</v>
      </c>
      <c r="P63" s="89" t="str">
        <f t="shared" si="3"/>
        <v>-</v>
      </c>
      <c r="Q63" s="20" t="e">
        <f>SUMIFS(#REF!,#REF!,"*" &amp; $C63 &amp; "*",#REF!,"*" &amp; Index!$D$12 &amp; "*",#REF!,"*" &amp; Index!$D$24 &amp; "*",#REF!,"*" &amp; Index!$D$16 &amp; "*") + SUMIFS(#REF!,#REF!,"*" &amp; $C63 &amp; "*",#REF!,"*" &amp; Index!$D$18 &amp; "*",#REF!,"*" &amp; Index!$D$24 &amp; "*",#REF!,"*" &amp; Index!$D$16 &amp; "*",#REF!,"*" &amp; Index!$D$20 &amp; "*")</f>
        <v>#REF!</v>
      </c>
      <c r="R63" s="88">
        <v>15660817</v>
      </c>
      <c r="S63" s="136" t="e">
        <f t="shared" si="11"/>
        <v>#REF!</v>
      </c>
      <c r="T63" s="89" t="str">
        <f t="shared" si="4"/>
        <v>-</v>
      </c>
      <c r="U63" s="20" t="e">
        <f>SUMIFS(#REF!,#REF!,"*" &amp; C63 &amp;"*",#REF!,"*" &amp; Index!$D$12 &amp; "*",#REF!,"*" &amp; Index!$D$17 &amp; "*")+SUMIFS(#REF!,#REF!,"*" &amp; C63 &amp;"*",#REF!,"*" &amp; Index!$D$18 &amp; "*",#REF!,"*" &amp; Index!$D$17 &amp; "*",#REF!,"*" &amp; Index!$D$20 &amp; "*")</f>
        <v>#REF!</v>
      </c>
      <c r="V63" s="88">
        <v>-10405860</v>
      </c>
      <c r="W63" s="136" t="e">
        <f t="shared" si="12"/>
        <v>#REF!</v>
      </c>
      <c r="X63" s="89" t="str">
        <f t="shared" si="5"/>
        <v>-</v>
      </c>
      <c r="Y63" s="20" t="e">
        <f>SUMIFS(#REF!,#REF!,"*" &amp; C63 &amp; "*",#REF!,"*" &amp; Index!$D$12 &amp; "*")+ SUMIFS(#REF!,#REF!,"*" &amp; C63 &amp; "*",#REF!,"*" &amp; Index!$D$18 &amp; "*",#REF!,"*" &amp; Index!$D$20 &amp; "*")</f>
        <v>#REF!</v>
      </c>
      <c r="Z63" s="88">
        <v>8738678</v>
      </c>
      <c r="AA63" s="136" t="e">
        <f t="shared" si="13"/>
        <v>#REF!</v>
      </c>
      <c r="AB63" s="89" t="str">
        <f t="shared" si="6"/>
        <v>-</v>
      </c>
    </row>
    <row r="64" spans="1:28" ht="14.45" hidden="1" customHeight="1" x14ac:dyDescent="0.25">
      <c r="A64" s="132">
        <f t="shared" si="7"/>
        <v>8</v>
      </c>
      <c r="B64" s="149"/>
      <c r="C64" s="13" t="s">
        <v>946</v>
      </c>
      <c r="D64" s="18"/>
      <c r="E64" s="20" t="e">
        <f>SUMIFS(#REF!,#REF!,"*" &amp; C64 &amp; "*",#REF!,"*" &amp; Index!$D$12 &amp; "*",#REF!,"*" &amp; Index!$D$16 &amp; "*")+SUMIFS(#REF!,#REF!,"*" &amp; C64 &amp; "*",#REF!,"*" &amp; Index!$D$18 &amp; "*",#REF!,"*" &amp; Index!$D$20 &amp; "*")</f>
        <v>#REF!</v>
      </c>
      <c r="F64" s="88">
        <v>404692550</v>
      </c>
      <c r="G64" s="136" t="e">
        <f t="shared" si="8"/>
        <v>#REF!</v>
      </c>
      <c r="H64" s="89" t="str">
        <f t="shared" si="14"/>
        <v>-</v>
      </c>
      <c r="I64" s="20" t="e">
        <f t="shared" si="15"/>
        <v>#REF!</v>
      </c>
      <c r="J64" s="61">
        <v>375785673</v>
      </c>
      <c r="K64" s="136" t="e">
        <f t="shared" si="9"/>
        <v>#REF!</v>
      </c>
      <c r="L64" s="89" t="str">
        <f t="shared" si="2"/>
        <v>-</v>
      </c>
      <c r="M64" s="20" t="e">
        <f>SUMIFS(#REF!,#REF!,"*" &amp; $C64 &amp; "*",#REF!,"*" &amp; Index!$D$12 &amp; "*",#REF!,"*" &amp; Index!$D$23 &amp; "*",#REF!,"*" &amp; Index!$D$16 &amp; "*") + SUMIFS(#REF!,#REF!,"*" &amp; $C64 &amp; "*",#REF!,"*" &amp; Index!$D$18 &amp; "*",#REF!,"*" &amp; Index!$D$23 &amp; "*",#REF!,"*" &amp; Index!$D$16 &amp; "*",#REF!,"*" &amp; Index!$D$20 &amp; "*")</f>
        <v>#REF!</v>
      </c>
      <c r="N64" s="88">
        <v>5345092</v>
      </c>
      <c r="O64" s="136" t="e">
        <f t="shared" si="10"/>
        <v>#REF!</v>
      </c>
      <c r="P64" s="89" t="str">
        <f t="shared" si="3"/>
        <v>-</v>
      </c>
      <c r="Q64" s="20" t="e">
        <f>SUMIFS(#REF!,#REF!,"*" &amp; $C64 &amp; "*",#REF!,"*" &amp; Index!$D$12 &amp; "*",#REF!,"*" &amp; Index!$D$24 &amp; "*",#REF!,"*" &amp; Index!$D$16 &amp; "*") + SUMIFS(#REF!,#REF!,"*" &amp; $C64 &amp; "*",#REF!,"*" &amp; Index!$D$18 &amp; "*",#REF!,"*" &amp; Index!$D$24 &amp; "*",#REF!,"*" &amp; Index!$D$16 &amp; "*",#REF!,"*" &amp; Index!$D$20 &amp; "*")</f>
        <v>#REF!</v>
      </c>
      <c r="R64" s="88">
        <v>23561785</v>
      </c>
      <c r="S64" s="136" t="e">
        <f t="shared" si="11"/>
        <v>#REF!</v>
      </c>
      <c r="T64" s="89" t="str">
        <f t="shared" si="4"/>
        <v>-</v>
      </c>
      <c r="U64" s="20" t="e">
        <f>SUMIFS(#REF!,#REF!,"*" &amp; C64 &amp;"*",#REF!,"*" &amp; Index!$D$12 &amp; "*",#REF!,"*" &amp; Index!$D$17 &amp; "*")+SUMIFS(#REF!,#REF!,"*" &amp; C64 &amp;"*",#REF!,"*" &amp; Index!$D$18 &amp; "*",#REF!,"*" &amp; Index!$D$17 &amp; "*",#REF!,"*" &amp; Index!$D$20 &amp; "*")</f>
        <v>#REF!</v>
      </c>
      <c r="V64" s="88">
        <v>-14124277</v>
      </c>
      <c r="W64" s="136" t="e">
        <f t="shared" si="12"/>
        <v>#REF!</v>
      </c>
      <c r="X64" s="89" t="str">
        <f t="shared" si="5"/>
        <v>-</v>
      </c>
      <c r="Y64" s="20" t="e">
        <f>SUMIFS(#REF!,#REF!,"*" &amp; C64 &amp; "*",#REF!,"*" &amp; Index!$D$12 &amp; "*")+ SUMIFS(#REF!,#REF!,"*" &amp; C64 &amp; "*",#REF!,"*" &amp; Index!$D$18 &amp; "*",#REF!,"*" &amp; Index!$D$20 &amp; "*")</f>
        <v>#REF!</v>
      </c>
      <c r="Z64" s="88">
        <v>390568273</v>
      </c>
      <c r="AA64" s="136" t="e">
        <f t="shared" si="13"/>
        <v>#REF!</v>
      </c>
      <c r="AB64" s="89" t="str">
        <f t="shared" si="6"/>
        <v>-</v>
      </c>
    </row>
    <row r="65" spans="1:28" ht="14.45" hidden="1" customHeight="1" x14ac:dyDescent="0.25">
      <c r="A65" s="132">
        <f t="shared" si="7"/>
        <v>8</v>
      </c>
      <c r="B65" s="149"/>
      <c r="C65" s="79" t="s">
        <v>947</v>
      </c>
      <c r="D65" s="80"/>
      <c r="E65" s="81" t="e">
        <f>SUMIFS(#REF!,#REF!,"*" &amp; C65 &amp; "*",#REF!,"*" &amp; Index!$D$12 &amp; "*",#REF!,"*" &amp; Index!$D$16 &amp; "*")+SUMIFS(#REF!,#REF!,"*" &amp; C65 &amp; "*",#REF!,"*" &amp; Index!$D$18 &amp; "*",#REF!,"*" &amp; Index!$D$20 &amp; "*")</f>
        <v>#REF!</v>
      </c>
      <c r="F65" s="88">
        <v>2445996</v>
      </c>
      <c r="G65" s="136" t="e">
        <f t="shared" si="8"/>
        <v>#REF!</v>
      </c>
      <c r="H65" s="89" t="str">
        <f t="shared" si="14"/>
        <v>-</v>
      </c>
      <c r="I65" s="81" t="e">
        <f t="shared" si="15"/>
        <v>#REF!</v>
      </c>
      <c r="J65" s="82">
        <v>1269427</v>
      </c>
      <c r="K65" s="136" t="e">
        <f t="shared" si="9"/>
        <v>#REF!</v>
      </c>
      <c r="L65" s="89" t="str">
        <f t="shared" si="2"/>
        <v>-</v>
      </c>
      <c r="M65" s="81" t="e">
        <f>SUMIFS(#REF!,#REF!,"*" &amp; $C65 &amp; "*",#REF!,"*" &amp; Index!$D$12 &amp; "*",#REF!,"*" &amp; Index!$D$23 &amp; "*",#REF!,"*" &amp; Index!$D$16 &amp; "*") + SUMIFS(#REF!,#REF!,"*" &amp; $C65 &amp; "*",#REF!,"*" &amp; Index!$D$18 &amp; "*",#REF!,"*" &amp; Index!$D$23 &amp; "*",#REF!,"*" &amp; Index!$D$16 &amp; "*",#REF!,"*" &amp; Index!$D$20 &amp; "*")</f>
        <v>#REF!</v>
      </c>
      <c r="N65" s="88">
        <v>888236</v>
      </c>
      <c r="O65" s="136" t="e">
        <f t="shared" si="10"/>
        <v>#REF!</v>
      </c>
      <c r="P65" s="89" t="str">
        <f t="shared" si="3"/>
        <v>-</v>
      </c>
      <c r="Q65" s="81" t="e">
        <f>SUMIFS(#REF!,#REF!,"*" &amp; $C65 &amp; "*",#REF!,"*" &amp; Index!$D$12 &amp; "*",#REF!,"*" &amp; Index!$D$24 &amp; "*",#REF!,"*" &amp; Index!$D$16 &amp; "*") + SUMIFS(#REF!,#REF!,"*" &amp; $C65 &amp; "*",#REF!,"*" &amp; Index!$D$18 &amp; "*",#REF!,"*" &amp; Index!$D$24 &amp; "*",#REF!,"*" &amp; Index!$D$16 &amp; "*",#REF!,"*" &amp; Index!$D$20 &amp; "*")</f>
        <v>#REF!</v>
      </c>
      <c r="R65" s="88">
        <v>288333</v>
      </c>
      <c r="S65" s="136" t="e">
        <f t="shared" si="11"/>
        <v>#REF!</v>
      </c>
      <c r="T65" s="89" t="str">
        <f t="shared" si="4"/>
        <v>-</v>
      </c>
      <c r="U65" s="81" t="e">
        <f>SUMIFS(#REF!,#REF!,"*" &amp; C65 &amp;"*",#REF!,"*" &amp; Index!$D$12 &amp; "*",#REF!,"*" &amp; Index!$D$17 &amp; "*")+SUMIFS(#REF!,#REF!,"*" &amp; C65 &amp;"*",#REF!,"*" &amp; Index!$D$18 &amp; "*",#REF!,"*" &amp; Index!$D$17 &amp; "*",#REF!,"*" &amp; Index!$D$20 &amp; "*")</f>
        <v>#REF!</v>
      </c>
      <c r="V65" s="88">
        <v>-346551</v>
      </c>
      <c r="W65" s="136" t="e">
        <f t="shared" si="12"/>
        <v>#REF!</v>
      </c>
      <c r="X65" s="89" t="str">
        <f t="shared" si="5"/>
        <v>-</v>
      </c>
      <c r="Y65" s="81" t="e">
        <f>SUMIFS(#REF!,#REF!,"*" &amp; C65 &amp; "*",#REF!,"*" &amp; Index!$D$12 &amp; "*")+ SUMIFS(#REF!,#REF!,"*" &amp; C65 &amp; "*",#REF!,"*" &amp; Index!$D$18 &amp; "*",#REF!,"*" &amp; Index!$D$20 &amp; "*")</f>
        <v>#REF!</v>
      </c>
      <c r="Z65" s="88">
        <v>2099445</v>
      </c>
      <c r="AA65" s="136" t="e">
        <f t="shared" si="13"/>
        <v>#REF!</v>
      </c>
      <c r="AB65" s="89" t="str">
        <f t="shared" si="6"/>
        <v>-</v>
      </c>
    </row>
    <row r="66" spans="1:28" ht="15" x14ac:dyDescent="0.25">
      <c r="A66" s="132">
        <f t="shared" si="7"/>
        <v>6</v>
      </c>
      <c r="B66" s="149"/>
      <c r="C66" s="13" t="s">
        <v>948</v>
      </c>
      <c r="D66" s="18" t="s">
        <v>949</v>
      </c>
      <c r="E66" s="20" t="e">
        <f>SUMIFS(#REF!,#REF!,"*" &amp; C66 &amp; "*",#REF!,"*" &amp; Index!$D$12 &amp; "*",#REF!,"*" &amp; Index!$D$16 &amp; "*")+SUMIFS(#REF!,#REF!,"*" &amp; C66 &amp; "*",#REF!,"*" &amp; Index!$D$18 &amp; "*",#REF!,"*" &amp; Index!$D$20 &amp; "*",#REF!,"*" &amp; Index!$D$16 &amp; "*")</f>
        <v>#REF!</v>
      </c>
      <c r="F66" s="61">
        <v>1101909131</v>
      </c>
      <c r="G66" s="136" t="e">
        <f t="shared" si="8"/>
        <v>#REF!</v>
      </c>
      <c r="H66" s="133" t="str">
        <f t="shared" si="14"/>
        <v>-</v>
      </c>
      <c r="I66" s="20" t="e">
        <f t="shared" si="15"/>
        <v>#REF!</v>
      </c>
      <c r="J66" s="61">
        <v>901127034</v>
      </c>
      <c r="K66" s="136" t="e">
        <f t="shared" si="9"/>
        <v>#REF!</v>
      </c>
      <c r="L66" s="89" t="str">
        <f t="shared" si="2"/>
        <v>-</v>
      </c>
      <c r="M66" s="20" t="e">
        <f>SUMIFS(#REF!,#REF!,"*" &amp; $C66 &amp; "*",#REF!,"*" &amp; Index!$D$12 &amp; "*",#REF!,"*" &amp; Index!$D$23 &amp; "*",#REF!,"*" &amp; Index!$D$16 &amp; "*") + SUMIFS(#REF!,#REF!,"*" &amp; $C66 &amp; "*",#REF!,"*" &amp; Index!$D$18 &amp; "*",#REF!,"*" &amp; Index!$D$23 &amp; "*",#REF!,"*" &amp; Index!$D$16 &amp; "*",#REF!,"*" &amp; Index!$D$20 &amp; "*")</f>
        <v>#REF!</v>
      </c>
      <c r="N66" s="61">
        <v>86441588</v>
      </c>
      <c r="O66" s="136" t="e">
        <f t="shared" si="10"/>
        <v>#REF!</v>
      </c>
      <c r="P66" s="89" t="str">
        <f t="shared" si="3"/>
        <v>-</v>
      </c>
      <c r="Q66" s="20" t="e">
        <f>SUMIFS(#REF!,#REF!,"*" &amp; $C66 &amp; "*",#REF!,"*" &amp; Index!$D$12 &amp; "*",#REF!,"*" &amp; Index!$D$24 &amp; "*",#REF!,"*" &amp; Index!$D$16 &amp; "*") + SUMIFS(#REF!,#REF!,"*" &amp; $C66 &amp; "*",#REF!,"*" &amp; Index!$D$18 &amp; "*",#REF!,"*" &amp; Index!$D$24 &amp; "*",#REF!,"*" &amp; Index!$D$16 &amp; "*",#REF!,"*" &amp; Index!$D$20 &amp; "*")</f>
        <v>#REF!</v>
      </c>
      <c r="R66" s="61">
        <v>114340509</v>
      </c>
      <c r="S66" s="136" t="e">
        <f t="shared" si="11"/>
        <v>#REF!</v>
      </c>
      <c r="T66" s="89" t="str">
        <f t="shared" si="4"/>
        <v>-</v>
      </c>
      <c r="U66" s="20" t="e">
        <f>SUMIFS(#REF!,#REF!,"*" &amp; C66 &amp;"*",#REF!,"*" &amp; Index!$D$12 &amp; "*",#REF!,"*" &amp; Index!$D$17 &amp; "*")+SUMIFS(#REF!,#REF!,"*" &amp; C66 &amp;"*",#REF!,"*" &amp; Index!$D$18 &amp; "*",#REF!,"*" &amp; Index!$D$17 &amp; "*",#REF!,"*" &amp; Index!$D$20 &amp; "*")</f>
        <v>#REF!</v>
      </c>
      <c r="V66" s="61">
        <v>-55006185</v>
      </c>
      <c r="W66" s="136" t="e">
        <f t="shared" si="12"/>
        <v>#REF!</v>
      </c>
      <c r="X66" s="89" t="str">
        <f t="shared" si="5"/>
        <v>-</v>
      </c>
      <c r="Y66" s="20" t="e">
        <f>SUMIFS(#REF!,#REF!,"*" &amp; C66 &amp; "*",#REF!,"*" &amp; Index!$D$12 &amp; "*")+ SUMIFS(#REF!,#REF!,"*" &amp; C66 &amp; "*",#REF!,"*" &amp; Index!$D$18 &amp; "*",#REF!,"*" &amp; Index!$D$20 &amp; "*")</f>
        <v>#REF!</v>
      </c>
      <c r="Z66" s="61">
        <v>1046902946</v>
      </c>
      <c r="AA66" s="136" t="e">
        <f t="shared" si="13"/>
        <v>#REF!</v>
      </c>
      <c r="AB66" s="89" t="str">
        <f t="shared" si="6"/>
        <v>-</v>
      </c>
    </row>
    <row r="67" spans="1:28" ht="14.45" hidden="1" customHeight="1" x14ac:dyDescent="0.25">
      <c r="A67" s="132">
        <f t="shared" si="7"/>
        <v>8</v>
      </c>
      <c r="B67" s="149"/>
      <c r="C67" s="85" t="s">
        <v>950</v>
      </c>
      <c r="D67" s="86"/>
      <c r="E67" s="87" t="e">
        <f>SUMIFS(#REF!,#REF!,"*" &amp; C67 &amp; "*",#REF!,"*" &amp; Index!$D$12 &amp; "*",#REF!,"*" &amp; Index!$D$16 &amp; "*")+SUMIFS(#REF!,#REF!,"*" &amp; C67 &amp; "*",#REF!,"*" &amp; Index!$D$18 &amp; "*",#REF!,"*" &amp; Index!$D$20 &amp; "*")</f>
        <v>#REF!</v>
      </c>
      <c r="F67" s="88">
        <v>900029539</v>
      </c>
      <c r="G67" s="136" t="e">
        <f t="shared" si="8"/>
        <v>#REF!</v>
      </c>
      <c r="H67" s="89" t="str">
        <f t="shared" si="14"/>
        <v>-</v>
      </c>
      <c r="I67" s="87" t="e">
        <f t="shared" si="15"/>
        <v>#REF!</v>
      </c>
      <c r="J67" s="88">
        <v>741332093</v>
      </c>
      <c r="K67" s="136" t="e">
        <f t="shared" si="9"/>
        <v>#REF!</v>
      </c>
      <c r="L67" s="89" t="str">
        <f t="shared" si="2"/>
        <v>-</v>
      </c>
      <c r="M67" s="87" t="e">
        <f>SUMIFS(#REF!,#REF!,"*" &amp; $C67 &amp; "*",#REF!,"*" &amp; Index!$D$12 &amp; "*",#REF!,"*" &amp; Index!$D$23 &amp; "*",#REF!,"*" &amp; Index!$D$16 &amp; "*") + SUMIFS(#REF!,#REF!,"*" &amp; $C67 &amp; "*",#REF!,"*" &amp; Index!$D$18 &amp; "*",#REF!,"*" &amp; Index!$D$23 &amp; "*",#REF!,"*" &amp; Index!$D$16 &amp; "*",#REF!,"*" &amp; Index!$D$20 &amp; "*")</f>
        <v>#REF!</v>
      </c>
      <c r="N67" s="88">
        <v>51602610</v>
      </c>
      <c r="O67" s="136" t="e">
        <f t="shared" si="10"/>
        <v>#REF!</v>
      </c>
      <c r="P67" s="89" t="str">
        <f t="shared" si="3"/>
        <v>-</v>
      </c>
      <c r="Q67" s="87" t="e">
        <f>SUMIFS(#REF!,#REF!,"*" &amp; $C67 &amp; "*",#REF!,"*" &amp; Index!$D$12 &amp; "*",#REF!,"*" &amp; Index!$D$24 &amp; "*",#REF!,"*" &amp; Index!$D$16 &amp; "*") + SUMIFS(#REF!,#REF!,"*" &amp; $C67 &amp; "*",#REF!,"*" &amp; Index!$D$18 &amp; "*",#REF!,"*" &amp; Index!$D$24 &amp; "*",#REF!,"*" &amp; Index!$D$16 &amp; "*",#REF!,"*" &amp; Index!$D$20 &amp; "*")</f>
        <v>#REF!</v>
      </c>
      <c r="R67" s="88">
        <v>107094836</v>
      </c>
      <c r="S67" s="136" t="e">
        <f t="shared" si="11"/>
        <v>#REF!</v>
      </c>
      <c r="T67" s="89" t="str">
        <f t="shared" si="4"/>
        <v>-</v>
      </c>
      <c r="U67" s="87" t="e">
        <f>SUMIFS(#REF!,#REF!,"*" &amp; C67 &amp;"*",#REF!,"*" &amp; Index!$D$12 &amp; "*",#REF!,"*" &amp; Index!$D$17 &amp; "*")+SUMIFS(#REF!,#REF!,"*" &amp; C67 &amp;"*",#REF!,"*" &amp; Index!$D$18 &amp; "*",#REF!,"*" &amp; Index!$D$17 &amp; "*",#REF!,"*" &amp; Index!$D$20 &amp; "*")</f>
        <v>#REF!</v>
      </c>
      <c r="V67" s="88">
        <v>-46599804</v>
      </c>
      <c r="W67" s="136" t="e">
        <f t="shared" si="12"/>
        <v>#REF!</v>
      </c>
      <c r="X67" s="89" t="str">
        <f t="shared" si="5"/>
        <v>-</v>
      </c>
      <c r="Y67" s="87" t="e">
        <f>SUMIFS(#REF!,#REF!,"*" &amp; C67 &amp; "*",#REF!,"*" &amp; Index!$D$12 &amp; "*")+ SUMIFS(#REF!,#REF!,"*" &amp; C67 &amp; "*",#REF!,"*" &amp; Index!$D$18 &amp; "*",#REF!,"*" &amp; Index!$D$20 &amp; "*")</f>
        <v>#REF!</v>
      </c>
      <c r="Z67" s="88">
        <v>853429735</v>
      </c>
      <c r="AA67" s="136" t="e">
        <f t="shared" si="13"/>
        <v>#REF!</v>
      </c>
      <c r="AB67" s="89" t="str">
        <f t="shared" si="6"/>
        <v>-</v>
      </c>
    </row>
    <row r="68" spans="1:28" ht="14.45" hidden="1" customHeight="1" x14ac:dyDescent="0.25">
      <c r="A68" s="132">
        <f t="shared" si="7"/>
        <v>8</v>
      </c>
      <c r="B68" s="149"/>
      <c r="C68" s="79" t="s">
        <v>951</v>
      </c>
      <c r="D68" s="80"/>
      <c r="E68" s="81" t="e">
        <f>SUMIFS(#REF!,#REF!,"*" &amp; C68 &amp; "*",#REF!,"*" &amp; Index!$D$12 &amp; "*",#REF!,"*" &amp; Index!$D$16 &amp; "*")+SUMIFS(#REF!,#REF!,"*" &amp; C68 &amp; "*",#REF!,"*" &amp; Index!$D$18 &amp; "*",#REF!,"*" &amp; Index!$D$20 &amp; "*")</f>
        <v>#REF!</v>
      </c>
      <c r="F68" s="88">
        <v>201879592</v>
      </c>
      <c r="G68" s="136" t="e">
        <f t="shared" si="8"/>
        <v>#REF!</v>
      </c>
      <c r="H68" s="89" t="str">
        <f t="shared" si="14"/>
        <v>-</v>
      </c>
      <c r="I68" s="81" t="e">
        <f t="shared" si="15"/>
        <v>#REF!</v>
      </c>
      <c r="J68" s="82">
        <v>159794941</v>
      </c>
      <c r="K68" s="136" t="e">
        <f t="shared" si="9"/>
        <v>#REF!</v>
      </c>
      <c r="L68" s="89" t="str">
        <f t="shared" si="2"/>
        <v>-</v>
      </c>
      <c r="M68" s="81" t="e">
        <f>SUMIFS(#REF!,#REF!,"*" &amp; $C68 &amp; "*",#REF!,"*" &amp; Index!$D$12 &amp; "*",#REF!,"*" &amp; Index!$D$23 &amp; "*",#REF!,"*" &amp; Index!$D$16 &amp; "*") + SUMIFS(#REF!,#REF!,"*" &amp; $C68 &amp; "*",#REF!,"*" &amp; Index!$D$18 &amp; "*",#REF!,"*" &amp; Index!$D$23 &amp; "*",#REF!,"*" &amp; Index!$D$16 &amp; "*",#REF!,"*" &amp; Index!$D$20 &amp; "*")</f>
        <v>#REF!</v>
      </c>
      <c r="N68" s="88">
        <v>34838978</v>
      </c>
      <c r="O68" s="136" t="e">
        <f t="shared" si="10"/>
        <v>#REF!</v>
      </c>
      <c r="P68" s="89" t="str">
        <f t="shared" si="3"/>
        <v>-</v>
      </c>
      <c r="Q68" s="81" t="e">
        <f>SUMIFS(#REF!,#REF!,"*" &amp; $C68 &amp; "*",#REF!,"*" &amp; Index!$D$12 &amp; "*",#REF!,"*" &amp; Index!$D$24 &amp; "*",#REF!,"*" &amp; Index!$D$16 &amp; "*") + SUMIFS(#REF!,#REF!,"*" &amp; $C68 &amp; "*",#REF!,"*" &amp; Index!$D$18 &amp; "*",#REF!,"*" &amp; Index!$D$24 &amp; "*",#REF!,"*" &amp; Index!$D$16 &amp; "*",#REF!,"*" &amp; Index!$D$20 &amp; "*")</f>
        <v>#REF!</v>
      </c>
      <c r="R68" s="88">
        <v>7245673</v>
      </c>
      <c r="S68" s="136" t="e">
        <f t="shared" si="11"/>
        <v>#REF!</v>
      </c>
      <c r="T68" s="89" t="str">
        <f t="shared" si="4"/>
        <v>-</v>
      </c>
      <c r="U68" s="81" t="e">
        <f>SUMIFS(#REF!,#REF!,"*" &amp; C68 &amp;"*",#REF!,"*" &amp; Index!$D$12 &amp; "*",#REF!,"*" &amp; Index!$D$17 &amp; "*")+SUMIFS(#REF!,#REF!,"*" &amp; C68 &amp;"*",#REF!,"*" &amp; Index!$D$18 &amp; "*",#REF!,"*" &amp; Index!$D$17 &amp; "*",#REF!,"*" &amp; Index!$D$20 &amp; "*")</f>
        <v>#REF!</v>
      </c>
      <c r="V68" s="88">
        <v>-8406381</v>
      </c>
      <c r="W68" s="136" t="e">
        <f t="shared" si="12"/>
        <v>#REF!</v>
      </c>
      <c r="X68" s="89" t="str">
        <f t="shared" si="5"/>
        <v>-</v>
      </c>
      <c r="Y68" s="81" t="e">
        <f>SUMIFS(#REF!,#REF!,"*" &amp; C68 &amp; "*",#REF!,"*" &amp; Index!$D$12 &amp; "*")+ SUMIFS(#REF!,#REF!,"*" &amp; C68 &amp; "*",#REF!,"*" &amp; Index!$D$18 &amp; "*",#REF!,"*" &amp; Index!$D$20 &amp; "*")</f>
        <v>#REF!</v>
      </c>
      <c r="Z68" s="88">
        <v>193473211</v>
      </c>
      <c r="AA68" s="136" t="e">
        <f t="shared" si="13"/>
        <v>#REF!</v>
      </c>
      <c r="AB68" s="89" t="str">
        <f t="shared" si="6"/>
        <v>-</v>
      </c>
    </row>
    <row r="69" spans="1:28" ht="15" x14ac:dyDescent="0.25">
      <c r="A69" s="132">
        <f t="shared" si="7"/>
        <v>6</v>
      </c>
      <c r="B69" s="149"/>
      <c r="C69" s="13" t="s">
        <v>952</v>
      </c>
      <c r="D69" s="18" t="s">
        <v>953</v>
      </c>
      <c r="E69" s="20" t="e">
        <f>SUMIFS(#REF!,#REF!,"*" &amp; C69 &amp; "*",#REF!,"*" &amp; Index!$D$12 &amp; "*",#REF!,"*" &amp; Index!$D$16 &amp; "*")+SUMIFS(#REF!,#REF!,"*" &amp; C69 &amp; "*",#REF!,"*" &amp; Index!$D$18 &amp; "*",#REF!,"*" &amp; Index!$D$20 &amp; "*",#REF!,"*" &amp; Index!$D$16 &amp; "*")</f>
        <v>#REF!</v>
      </c>
      <c r="F69" s="61">
        <v>120857760</v>
      </c>
      <c r="G69" s="136" t="e">
        <f t="shared" si="8"/>
        <v>#REF!</v>
      </c>
      <c r="H69" s="133" t="str">
        <f t="shared" si="14"/>
        <v>-</v>
      </c>
      <c r="I69" s="20" t="e">
        <f t="shared" si="15"/>
        <v>#REF!</v>
      </c>
      <c r="J69" s="61">
        <v>107892141</v>
      </c>
      <c r="K69" s="136" t="e">
        <f t="shared" si="9"/>
        <v>#REF!</v>
      </c>
      <c r="L69" s="89" t="str">
        <f t="shared" si="2"/>
        <v>-</v>
      </c>
      <c r="M69" s="20" t="e">
        <f>SUMIFS(#REF!,#REF!,"*" &amp; $C69 &amp; "*",#REF!,"*" &amp; Index!$D$12 &amp; "*",#REF!,"*" &amp; Index!$D$23 &amp; "*",#REF!,"*" &amp; Index!$D$16 &amp; "*") + SUMIFS(#REF!,#REF!,"*" &amp; $C69 &amp; "*",#REF!,"*" &amp; Index!$D$18 &amp; "*",#REF!,"*" &amp; Index!$D$23 &amp; "*",#REF!,"*" &amp; Index!$D$16 &amp; "*",#REF!,"*" &amp; Index!$D$20 &amp; "*")</f>
        <v>#REF!</v>
      </c>
      <c r="N69" s="61">
        <v>10743481</v>
      </c>
      <c r="O69" s="136" t="e">
        <f t="shared" si="10"/>
        <v>#REF!</v>
      </c>
      <c r="P69" s="89" t="str">
        <f t="shared" si="3"/>
        <v>-</v>
      </c>
      <c r="Q69" s="20" t="e">
        <f>SUMIFS(#REF!,#REF!,"*" &amp; $C69 &amp; "*",#REF!,"*" &amp; Index!$D$12 &amp; "*",#REF!,"*" &amp; Index!$D$24 &amp; "*",#REF!,"*" &amp; Index!$D$16 &amp; "*") + SUMIFS(#REF!,#REF!,"*" &amp; $C69 &amp; "*",#REF!,"*" &amp; Index!$D$18 &amp; "*",#REF!,"*" &amp; Index!$D$24 &amp; "*",#REF!,"*" &amp; Index!$D$16 &amp; "*",#REF!,"*" &amp; Index!$D$20 &amp; "*")</f>
        <v>#REF!</v>
      </c>
      <c r="R69" s="61">
        <v>2222138</v>
      </c>
      <c r="S69" s="136" t="e">
        <f t="shared" si="11"/>
        <v>#REF!</v>
      </c>
      <c r="T69" s="89" t="str">
        <f t="shared" si="4"/>
        <v>-</v>
      </c>
      <c r="U69" s="20" t="e">
        <f>SUMIFS(#REF!,#REF!,"*" &amp; C69 &amp;"*",#REF!,"*" &amp; Index!$D$12 &amp; "*",#REF!,"*" &amp; Index!$D$17 &amp; "*")+SUMIFS(#REF!,#REF!,"*" &amp; C69 &amp;"*",#REF!,"*" &amp; Index!$D$18 &amp; "*",#REF!,"*" &amp; Index!$D$17 &amp; "*",#REF!,"*" &amp; Index!$D$20 &amp; "*")</f>
        <v>#REF!</v>
      </c>
      <c r="V69" s="61">
        <v>-2450425</v>
      </c>
      <c r="W69" s="136" t="e">
        <f t="shared" si="12"/>
        <v>#REF!</v>
      </c>
      <c r="X69" s="89" t="str">
        <f t="shared" si="5"/>
        <v>-</v>
      </c>
      <c r="Y69" s="20" t="e">
        <f>SUMIFS(#REF!,#REF!,"*" &amp; C69 &amp; "*",#REF!,"*" &amp; Index!$D$12 &amp; "*")+ SUMIFS(#REF!,#REF!,"*" &amp; C69 &amp; "*",#REF!,"*" &amp; Index!$D$18 &amp; "*",#REF!,"*" &amp; Index!$D$20 &amp; "*")</f>
        <v>#REF!</v>
      </c>
      <c r="Z69" s="61">
        <v>118407335</v>
      </c>
      <c r="AA69" s="136" t="e">
        <f t="shared" si="13"/>
        <v>#REF!</v>
      </c>
      <c r="AB69" s="89" t="str">
        <f t="shared" si="6"/>
        <v>-</v>
      </c>
    </row>
    <row r="70" spans="1:28" ht="14.45" hidden="1" customHeight="1" x14ac:dyDescent="0.25">
      <c r="A70" s="132">
        <f t="shared" si="7"/>
        <v>8</v>
      </c>
      <c r="B70" s="149"/>
      <c r="C70" s="85" t="s">
        <v>954</v>
      </c>
      <c r="D70" s="86"/>
      <c r="E70" s="87" t="e">
        <f>SUMIFS(#REF!,#REF!,"*" &amp; C70 &amp; "*",#REF!,"*" &amp; Index!$D$12 &amp; "*",#REF!,"*" &amp; Index!$D$16 &amp; "*")+SUMIFS(#REF!,#REF!,"*" &amp; C70 &amp; "*",#REF!,"*" &amp; Index!$D$18 &amp; "*",#REF!,"*" &amp; Index!$D$20 &amp; "*")</f>
        <v>#REF!</v>
      </c>
      <c r="F70" s="88">
        <v>5825394</v>
      </c>
      <c r="G70" s="136" t="e">
        <f t="shared" si="8"/>
        <v>#REF!</v>
      </c>
      <c r="H70" s="89" t="str">
        <f t="shared" si="14"/>
        <v>-</v>
      </c>
      <c r="I70" s="87" t="e">
        <f t="shared" si="15"/>
        <v>#REF!</v>
      </c>
      <c r="J70" s="88">
        <v>3456892</v>
      </c>
      <c r="K70" s="136" t="e">
        <f t="shared" si="9"/>
        <v>#REF!</v>
      </c>
      <c r="L70" s="89" t="str">
        <f t="shared" si="2"/>
        <v>-</v>
      </c>
      <c r="M70" s="87" t="e">
        <f>SUMIFS(#REF!,#REF!,"*" &amp; $C70 &amp; "*",#REF!,"*" &amp; Index!$D$12 &amp; "*",#REF!,"*" &amp; Index!$D$23 &amp; "*",#REF!,"*" &amp; Index!$D$16 &amp; "*") + SUMIFS(#REF!,#REF!,"*" &amp; $C70 &amp; "*",#REF!,"*" &amp; Index!$D$18 &amp; "*",#REF!,"*" &amp; Index!$D$23 &amp; "*",#REF!,"*" &amp; Index!$D$16 &amp; "*",#REF!,"*" &amp; Index!$D$20 &amp; "*")</f>
        <v>#REF!</v>
      </c>
      <c r="N70" s="88">
        <v>1459291</v>
      </c>
      <c r="O70" s="136" t="e">
        <f t="shared" si="10"/>
        <v>#REF!</v>
      </c>
      <c r="P70" s="89" t="str">
        <f t="shared" si="3"/>
        <v>-</v>
      </c>
      <c r="Q70" s="87" t="e">
        <f>SUMIFS(#REF!,#REF!,"*" &amp; $C70 &amp; "*",#REF!,"*" &amp; Index!$D$12 &amp; "*",#REF!,"*" &amp; Index!$D$24 &amp; "*",#REF!,"*" &amp; Index!$D$16 &amp; "*") + SUMIFS(#REF!,#REF!,"*" &amp; $C70 &amp; "*",#REF!,"*" &amp; Index!$D$18 &amp; "*",#REF!,"*" &amp; Index!$D$24 &amp; "*",#REF!,"*" &amp; Index!$D$16 &amp; "*",#REF!,"*" &amp; Index!$D$20 &amp; "*")</f>
        <v>#REF!</v>
      </c>
      <c r="R70" s="88">
        <v>909211</v>
      </c>
      <c r="S70" s="136" t="e">
        <f t="shared" si="11"/>
        <v>#REF!</v>
      </c>
      <c r="T70" s="89" t="str">
        <f t="shared" si="4"/>
        <v>-</v>
      </c>
      <c r="U70" s="87" t="e">
        <f>SUMIFS(#REF!,#REF!,"*" &amp; C70 &amp;"*",#REF!,"*" &amp; Index!$D$12 &amp; "*",#REF!,"*" &amp; Index!$D$17 &amp; "*")+SUMIFS(#REF!,#REF!,"*" &amp; C70 &amp;"*",#REF!,"*" &amp; Index!$D$18 &amp; "*",#REF!,"*" &amp; Index!$D$17 &amp; "*",#REF!,"*" &amp; Index!$D$20 &amp; "*")</f>
        <v>#REF!</v>
      </c>
      <c r="V70" s="88">
        <v>-729489</v>
      </c>
      <c r="W70" s="136" t="e">
        <f t="shared" si="12"/>
        <v>#REF!</v>
      </c>
      <c r="X70" s="89" t="str">
        <f t="shared" si="5"/>
        <v>-</v>
      </c>
      <c r="Y70" s="87" t="e">
        <f>SUMIFS(#REF!,#REF!,"*" &amp; C70 &amp; "*",#REF!,"*" &amp; Index!$D$12 &amp; "*")+ SUMIFS(#REF!,#REF!,"*" &amp; C70 &amp; "*",#REF!,"*" &amp; Index!$D$18 &amp; "*",#REF!,"*" &amp; Index!$D$20 &amp; "*")</f>
        <v>#REF!</v>
      </c>
      <c r="Z70" s="88">
        <v>5095905</v>
      </c>
      <c r="AA70" s="136" t="e">
        <f t="shared" si="13"/>
        <v>#REF!</v>
      </c>
      <c r="AB70" s="89" t="str">
        <f t="shared" si="6"/>
        <v>-</v>
      </c>
    </row>
    <row r="71" spans="1:28" ht="14.45" hidden="1" customHeight="1" x14ac:dyDescent="0.25">
      <c r="A71" s="132">
        <f t="shared" si="7"/>
        <v>8</v>
      </c>
      <c r="B71" s="149"/>
      <c r="C71" s="13" t="s">
        <v>955</v>
      </c>
      <c r="D71" s="18"/>
      <c r="E71" s="20" t="e">
        <f>SUMIFS(#REF!,#REF!,"*" &amp; C71 &amp; "*",#REF!,"*" &amp; Index!$D$12 &amp; "*",#REF!,"*" &amp; Index!$D$16 &amp; "*")+SUMIFS(#REF!,#REF!,"*" &amp; C71 &amp; "*",#REF!,"*" &amp; Index!$D$18 &amp; "*",#REF!,"*" &amp; Index!$D$20 &amp; "*")</f>
        <v>#REF!</v>
      </c>
      <c r="F71" s="88">
        <v>8390933</v>
      </c>
      <c r="G71" s="136" t="e">
        <f t="shared" si="8"/>
        <v>#REF!</v>
      </c>
      <c r="H71" s="89" t="str">
        <f t="shared" si="14"/>
        <v>-</v>
      </c>
      <c r="I71" s="20" t="e">
        <f t="shared" si="15"/>
        <v>#REF!</v>
      </c>
      <c r="J71" s="61">
        <v>6254747</v>
      </c>
      <c r="K71" s="136" t="e">
        <f t="shared" si="9"/>
        <v>#REF!</v>
      </c>
      <c r="L71" s="89" t="str">
        <f t="shared" si="2"/>
        <v>-</v>
      </c>
      <c r="M71" s="20" t="e">
        <f>SUMIFS(#REF!,#REF!,"*" &amp; $C71 &amp; "*",#REF!,"*" &amp; Index!$D$12 &amp; "*",#REF!,"*" &amp; Index!$D$23 &amp; "*",#REF!,"*" &amp; Index!$D$16 &amp; "*") + SUMIFS(#REF!,#REF!,"*" &amp; $C71 &amp; "*",#REF!,"*" &amp; Index!$D$18 &amp; "*",#REF!,"*" &amp; Index!$D$23 &amp; "*",#REF!,"*" &amp; Index!$D$16 &amp; "*",#REF!,"*" &amp; Index!$D$20 &amp; "*")</f>
        <v>#REF!</v>
      </c>
      <c r="N71" s="88">
        <v>2061509</v>
      </c>
      <c r="O71" s="136" t="e">
        <f t="shared" si="10"/>
        <v>#REF!</v>
      </c>
      <c r="P71" s="89" t="str">
        <f t="shared" si="3"/>
        <v>-</v>
      </c>
      <c r="Q71" s="20" t="e">
        <f>SUMIFS(#REF!,#REF!,"*" &amp; $C71 &amp; "*",#REF!,"*" &amp; Index!$D$12 &amp; "*",#REF!,"*" &amp; Index!$D$24 &amp; "*",#REF!,"*" &amp; Index!$D$16 &amp; "*") + SUMIFS(#REF!,#REF!,"*" &amp; $C71 &amp; "*",#REF!,"*" &amp; Index!$D$18 &amp; "*",#REF!,"*" &amp; Index!$D$24 &amp; "*",#REF!,"*" &amp; Index!$D$16 &amp; "*",#REF!,"*" &amp; Index!$D$20 &amp; "*")</f>
        <v>#REF!</v>
      </c>
      <c r="R71" s="88">
        <v>74677</v>
      </c>
      <c r="S71" s="136" t="e">
        <f t="shared" si="11"/>
        <v>#REF!</v>
      </c>
      <c r="T71" s="89" t="str">
        <f t="shared" si="4"/>
        <v>-</v>
      </c>
      <c r="U71" s="20" t="e">
        <f>SUMIFS(#REF!,#REF!,"*" &amp; C71 &amp;"*",#REF!,"*" &amp; Index!$D$12 &amp; "*",#REF!,"*" &amp; Index!$D$17 &amp; "*")+SUMIFS(#REF!,#REF!,"*" &amp; C71 &amp;"*",#REF!,"*" &amp; Index!$D$18 &amp; "*",#REF!,"*" &amp; Index!$D$17 &amp; "*",#REF!,"*" &amp; Index!$D$20 &amp; "*")</f>
        <v>#REF!</v>
      </c>
      <c r="V71" s="88">
        <v>-199465</v>
      </c>
      <c r="W71" s="136" t="e">
        <f t="shared" si="12"/>
        <v>#REF!</v>
      </c>
      <c r="X71" s="89" t="str">
        <f t="shared" si="5"/>
        <v>-</v>
      </c>
      <c r="Y71" s="20" t="e">
        <f>SUMIFS(#REF!,#REF!,"*" &amp; C71 &amp; "*",#REF!,"*" &amp; Index!$D$12 &amp; "*")+ SUMIFS(#REF!,#REF!,"*" &amp; C71 &amp; "*",#REF!,"*" &amp; Index!$D$18 &amp; "*",#REF!,"*" &amp; Index!$D$20 &amp; "*")</f>
        <v>#REF!</v>
      </c>
      <c r="Z71" s="88">
        <v>8191468</v>
      </c>
      <c r="AA71" s="136" t="e">
        <f t="shared" si="13"/>
        <v>#REF!</v>
      </c>
      <c r="AB71" s="89" t="str">
        <f t="shared" si="6"/>
        <v>-</v>
      </c>
    </row>
    <row r="72" spans="1:28" ht="14.45" hidden="1" customHeight="1" x14ac:dyDescent="0.25">
      <c r="A72" s="132">
        <f t="shared" si="7"/>
        <v>8</v>
      </c>
      <c r="B72" s="149"/>
      <c r="C72" s="13" t="s">
        <v>956</v>
      </c>
      <c r="D72" s="18"/>
      <c r="E72" s="20" t="e">
        <f>SUMIFS(#REF!,#REF!,"*" &amp; C72 &amp; "*",#REF!,"*" &amp; Index!$D$12 &amp; "*",#REF!,"*" &amp; Index!$D$16 &amp; "*")+SUMIFS(#REF!,#REF!,"*" &amp; C72 &amp; "*",#REF!,"*" &amp; Index!$D$18 &amp; "*",#REF!,"*" &amp; Index!$D$20 &amp; "*")</f>
        <v>#REF!</v>
      </c>
      <c r="F72" s="88">
        <v>6662716</v>
      </c>
      <c r="G72" s="136" t="e">
        <f t="shared" si="8"/>
        <v>#REF!</v>
      </c>
      <c r="H72" s="89" t="str">
        <f t="shared" si="14"/>
        <v>-</v>
      </c>
      <c r="I72" s="20" t="e">
        <f t="shared" si="15"/>
        <v>#REF!</v>
      </c>
      <c r="J72" s="61">
        <v>6516472</v>
      </c>
      <c r="K72" s="136" t="e">
        <f t="shared" si="9"/>
        <v>#REF!</v>
      </c>
      <c r="L72" s="89" t="str">
        <f t="shared" si="2"/>
        <v>-</v>
      </c>
      <c r="M72" s="20" t="e">
        <f>SUMIFS(#REF!,#REF!,"*" &amp; $C72 &amp; "*",#REF!,"*" &amp; Index!$D$12 &amp; "*",#REF!,"*" &amp; Index!$D$23 &amp; "*",#REF!,"*" &amp; Index!$D$16 &amp; "*") + SUMIFS(#REF!,#REF!,"*" &amp; $C72 &amp; "*",#REF!,"*" &amp; Index!$D$18 &amp; "*",#REF!,"*" &amp; Index!$D$23 &amp; "*",#REF!,"*" &amp; Index!$D$16 &amp; "*",#REF!,"*" &amp; Index!$D$20 &amp; "*")</f>
        <v>#REF!</v>
      </c>
      <c r="N72" s="88">
        <v>104713</v>
      </c>
      <c r="O72" s="136" t="e">
        <f t="shared" si="10"/>
        <v>#REF!</v>
      </c>
      <c r="P72" s="89" t="str">
        <f t="shared" si="3"/>
        <v>-</v>
      </c>
      <c r="Q72" s="20" t="e">
        <f>SUMIFS(#REF!,#REF!,"*" &amp; $C72 &amp; "*",#REF!,"*" &amp; Index!$D$12 &amp; "*",#REF!,"*" &amp; Index!$D$24 &amp; "*",#REF!,"*" &amp; Index!$D$16 &amp; "*") + SUMIFS(#REF!,#REF!,"*" &amp; $C72 &amp; "*",#REF!,"*" &amp; Index!$D$18 &amp; "*",#REF!,"*" &amp; Index!$D$24 &amp; "*",#REF!,"*" &amp; Index!$D$16 &amp; "*",#REF!,"*" &amp; Index!$D$20 &amp; "*")</f>
        <v>#REF!</v>
      </c>
      <c r="R72" s="88">
        <v>41531</v>
      </c>
      <c r="S72" s="136" t="e">
        <f t="shared" si="11"/>
        <v>#REF!</v>
      </c>
      <c r="T72" s="89" t="str">
        <f t="shared" si="4"/>
        <v>-</v>
      </c>
      <c r="U72" s="20" t="e">
        <f>SUMIFS(#REF!,#REF!,"*" &amp; C72 &amp;"*",#REF!,"*" &amp; Index!$D$12 &amp; "*",#REF!,"*" &amp; Index!$D$17 &amp; "*")+SUMIFS(#REF!,#REF!,"*" &amp; C72 &amp;"*",#REF!,"*" &amp; Index!$D$18 &amp; "*",#REF!,"*" &amp; Index!$D$17 &amp; "*",#REF!,"*" &amp; Index!$D$20 &amp; "*")</f>
        <v>#REF!</v>
      </c>
      <c r="V72" s="88">
        <v>-47085</v>
      </c>
      <c r="W72" s="136" t="e">
        <f t="shared" si="12"/>
        <v>#REF!</v>
      </c>
      <c r="X72" s="89" t="str">
        <f t="shared" si="5"/>
        <v>-</v>
      </c>
      <c r="Y72" s="20" t="e">
        <f>SUMIFS(#REF!,#REF!,"*" &amp; C72 &amp; "*",#REF!,"*" &amp; Index!$D$12 &amp; "*")+ SUMIFS(#REF!,#REF!,"*" &amp; C72 &amp; "*",#REF!,"*" &amp; Index!$D$18 &amp; "*",#REF!,"*" &amp; Index!$D$20 &amp; "*")</f>
        <v>#REF!</v>
      </c>
      <c r="Z72" s="88">
        <v>6615631</v>
      </c>
      <c r="AA72" s="136" t="e">
        <f t="shared" si="13"/>
        <v>#REF!</v>
      </c>
      <c r="AB72" s="89" t="str">
        <f t="shared" si="6"/>
        <v>-</v>
      </c>
    </row>
    <row r="73" spans="1:28" ht="14.45" hidden="1" customHeight="1" x14ac:dyDescent="0.25">
      <c r="A73" s="132">
        <f t="shared" si="7"/>
        <v>8</v>
      </c>
      <c r="B73" s="149"/>
      <c r="C73" s="13" t="s">
        <v>957</v>
      </c>
      <c r="D73" s="18"/>
      <c r="E73" s="20" t="e">
        <f>SUMIFS(#REF!,#REF!,"*" &amp; C73 &amp; "*",#REF!,"*" &amp; Index!$D$12 &amp; "*",#REF!,"*" &amp; Index!$D$16 &amp; "*")+SUMIFS(#REF!,#REF!,"*" &amp; C73 &amp; "*",#REF!,"*" &amp; Index!$D$18 &amp; "*",#REF!,"*" &amp; Index!$D$20 &amp; "*")</f>
        <v>#REF!</v>
      </c>
      <c r="F73" s="88">
        <v>47399344</v>
      </c>
      <c r="G73" s="136" t="e">
        <f t="shared" si="8"/>
        <v>#REF!</v>
      </c>
      <c r="H73" s="89" t="str">
        <f t="shared" si="14"/>
        <v>-</v>
      </c>
      <c r="I73" s="20" t="e">
        <f t="shared" si="15"/>
        <v>#REF!</v>
      </c>
      <c r="J73" s="61">
        <v>46410673</v>
      </c>
      <c r="K73" s="136" t="e">
        <f t="shared" si="9"/>
        <v>#REF!</v>
      </c>
      <c r="L73" s="89" t="str">
        <f t="shared" si="2"/>
        <v>-</v>
      </c>
      <c r="M73" s="20" t="e">
        <f>SUMIFS(#REF!,#REF!,"*" &amp; $C73 &amp; "*",#REF!,"*" &amp; Index!$D$12 &amp; "*",#REF!,"*" &amp; Index!$D$23 &amp; "*",#REF!,"*" &amp; Index!$D$16 &amp; "*") + SUMIFS(#REF!,#REF!,"*" &amp; $C73 &amp; "*",#REF!,"*" &amp; Index!$D$18 &amp; "*",#REF!,"*" &amp; Index!$D$23 &amp; "*",#REF!,"*" &amp; Index!$D$16 &amp; "*",#REF!,"*" &amp; Index!$D$20 &amp; "*")</f>
        <v>#REF!</v>
      </c>
      <c r="N73" s="88">
        <v>768458</v>
      </c>
      <c r="O73" s="136" t="e">
        <f t="shared" si="10"/>
        <v>#REF!</v>
      </c>
      <c r="P73" s="89" t="str">
        <f t="shared" si="3"/>
        <v>-</v>
      </c>
      <c r="Q73" s="20" t="e">
        <f>SUMIFS(#REF!,#REF!,"*" &amp; $C73 &amp; "*",#REF!,"*" &amp; Index!$D$12 &amp; "*",#REF!,"*" &amp; Index!$D$24 &amp; "*",#REF!,"*" &amp; Index!$D$16 &amp; "*") + SUMIFS(#REF!,#REF!,"*" &amp; $C73 &amp; "*",#REF!,"*" &amp; Index!$D$18 &amp; "*",#REF!,"*" &amp; Index!$D$24 &amp; "*",#REF!,"*" &amp; Index!$D$16 &amp; "*",#REF!,"*" &amp; Index!$D$20 &amp; "*")</f>
        <v>#REF!</v>
      </c>
      <c r="R73" s="88">
        <v>220213</v>
      </c>
      <c r="S73" s="136" t="e">
        <f t="shared" si="11"/>
        <v>#REF!</v>
      </c>
      <c r="T73" s="89" t="str">
        <f t="shared" si="4"/>
        <v>-</v>
      </c>
      <c r="U73" s="20" t="e">
        <f>SUMIFS(#REF!,#REF!,"*" &amp; C73 &amp;"*",#REF!,"*" &amp; Index!$D$12 &amp; "*",#REF!,"*" &amp; Index!$D$17 &amp; "*")+SUMIFS(#REF!,#REF!,"*" &amp; C73 &amp;"*",#REF!,"*" &amp; Index!$D$18 &amp; "*",#REF!,"*" &amp; Index!$D$17 &amp; "*",#REF!,"*" &amp; Index!$D$20 &amp; "*")</f>
        <v>#REF!</v>
      </c>
      <c r="V73" s="88">
        <v>-267188</v>
      </c>
      <c r="W73" s="136" t="e">
        <f t="shared" si="12"/>
        <v>#REF!</v>
      </c>
      <c r="X73" s="89" t="str">
        <f t="shared" si="5"/>
        <v>-</v>
      </c>
      <c r="Y73" s="20" t="e">
        <f>SUMIFS(#REF!,#REF!,"*" &amp; C73 &amp; "*",#REF!,"*" &amp; Index!$D$12 &amp; "*")+ SUMIFS(#REF!,#REF!,"*" &amp; C73 &amp; "*",#REF!,"*" &amp; Index!$D$18 &amp; "*",#REF!,"*" &amp; Index!$D$20 &amp; "*")</f>
        <v>#REF!</v>
      </c>
      <c r="Z73" s="88">
        <v>47132156</v>
      </c>
      <c r="AA73" s="136" t="e">
        <f t="shared" si="13"/>
        <v>#REF!</v>
      </c>
      <c r="AB73" s="89" t="str">
        <f t="shared" si="6"/>
        <v>-</v>
      </c>
    </row>
    <row r="74" spans="1:28" ht="14.45" hidden="1" customHeight="1" x14ac:dyDescent="0.25">
      <c r="A74" s="132">
        <f t="shared" si="7"/>
        <v>8</v>
      </c>
      <c r="B74" s="149"/>
      <c r="C74" s="13" t="s">
        <v>958</v>
      </c>
      <c r="D74" s="18"/>
      <c r="E74" s="20" t="e">
        <f>SUMIFS(#REF!,#REF!,"*" &amp; C74 &amp; "*",#REF!,"*" &amp; Index!$D$12 &amp; "*",#REF!,"*" &amp; Index!$D$16 &amp; "*")+SUMIFS(#REF!,#REF!,"*" &amp; C74 &amp; "*",#REF!,"*" &amp; Index!$D$18 &amp; "*",#REF!,"*" &amp; Index!$D$20 &amp; "*")</f>
        <v>#REF!</v>
      </c>
      <c r="F74" s="88">
        <v>48852073</v>
      </c>
      <c r="G74" s="136" t="e">
        <f t="shared" si="8"/>
        <v>#REF!</v>
      </c>
      <c r="H74" s="89" t="str">
        <f t="shared" si="14"/>
        <v>-</v>
      </c>
      <c r="I74" s="20" t="e">
        <f t="shared" si="15"/>
        <v>#REF!</v>
      </c>
      <c r="J74" s="61">
        <v>42061975</v>
      </c>
      <c r="K74" s="136" t="e">
        <f t="shared" si="9"/>
        <v>#REF!</v>
      </c>
      <c r="L74" s="89" t="str">
        <f t="shared" si="2"/>
        <v>-</v>
      </c>
      <c r="M74" s="20" t="e">
        <f>SUMIFS(#REF!,#REF!,"*" &amp; $C74 &amp; "*",#REF!,"*" &amp; Index!$D$12 &amp; "*",#REF!,"*" &amp; Index!$D$23 &amp; "*",#REF!,"*" &amp; Index!$D$16 &amp; "*") + SUMIFS(#REF!,#REF!,"*" &amp; $C74 &amp; "*",#REF!,"*" &amp; Index!$D$18 &amp; "*",#REF!,"*" &amp; Index!$D$23 &amp; "*",#REF!,"*" &amp; Index!$D$16 &amp; "*",#REF!,"*" &amp; Index!$D$20 &amp; "*")</f>
        <v>#REF!</v>
      </c>
      <c r="N74" s="88">
        <v>5847126</v>
      </c>
      <c r="O74" s="136" t="e">
        <f t="shared" si="10"/>
        <v>#REF!</v>
      </c>
      <c r="P74" s="89" t="str">
        <f t="shared" si="3"/>
        <v>-</v>
      </c>
      <c r="Q74" s="20" t="e">
        <f>SUMIFS(#REF!,#REF!,"*" &amp; $C74 &amp; "*",#REF!,"*" &amp; Index!$D$12 &amp; "*",#REF!,"*" &amp; Index!$D$24 &amp; "*",#REF!,"*" &amp; Index!$D$16 &amp; "*") + SUMIFS(#REF!,#REF!,"*" &amp; $C74 &amp; "*",#REF!,"*" &amp; Index!$D$18 &amp; "*",#REF!,"*" &amp; Index!$D$24 &amp; "*",#REF!,"*" &amp; Index!$D$16 &amp; "*",#REF!,"*" &amp; Index!$D$20 &amp; "*")</f>
        <v>#REF!</v>
      </c>
      <c r="R74" s="88">
        <v>942972</v>
      </c>
      <c r="S74" s="136" t="e">
        <f t="shared" si="11"/>
        <v>#REF!</v>
      </c>
      <c r="T74" s="89" t="str">
        <f t="shared" si="4"/>
        <v>-</v>
      </c>
      <c r="U74" s="20" t="e">
        <f>SUMIFS(#REF!,#REF!,"*" &amp; C74 &amp;"*",#REF!,"*" &amp; Index!$D$12 &amp; "*",#REF!,"*" &amp; Index!$D$17 &amp; "*")+SUMIFS(#REF!,#REF!,"*" &amp; C74 &amp;"*",#REF!,"*" &amp; Index!$D$18 &amp; "*",#REF!,"*" &amp; Index!$D$17 &amp; "*",#REF!,"*" &amp; Index!$D$20 &amp; "*")</f>
        <v>#REF!</v>
      </c>
      <c r="V74" s="88">
        <v>-1099539</v>
      </c>
      <c r="W74" s="136" t="e">
        <f t="shared" si="12"/>
        <v>#REF!</v>
      </c>
      <c r="X74" s="89" t="str">
        <f t="shared" si="5"/>
        <v>-</v>
      </c>
      <c r="Y74" s="20" t="e">
        <f>SUMIFS(#REF!,#REF!,"*" &amp; C74 &amp; "*",#REF!,"*" &amp; Index!$D$12 &amp; "*")+ SUMIFS(#REF!,#REF!,"*" &amp; C74 &amp; "*",#REF!,"*" &amp; Index!$D$18 &amp; "*",#REF!,"*" &amp; Index!$D$20 &amp; "*")</f>
        <v>#REF!</v>
      </c>
      <c r="Z74" s="88">
        <v>47752534</v>
      </c>
      <c r="AA74" s="136" t="e">
        <f t="shared" si="13"/>
        <v>#REF!</v>
      </c>
      <c r="AB74" s="89" t="str">
        <f t="shared" si="6"/>
        <v>-</v>
      </c>
    </row>
    <row r="75" spans="1:28" ht="14.45" hidden="1" customHeight="1" x14ac:dyDescent="0.25">
      <c r="A75" s="132">
        <f t="shared" si="7"/>
        <v>8</v>
      </c>
      <c r="B75" s="149"/>
      <c r="C75" s="79" t="s">
        <v>959</v>
      </c>
      <c r="D75" s="80"/>
      <c r="E75" s="81" t="e">
        <f>SUMIFS(#REF!,#REF!,"*" &amp; C75 &amp; "*",#REF!,"*" &amp; Index!$D$12 &amp; "*",#REF!,"*" &amp; Index!$D$16 &amp; "*")+SUMIFS(#REF!,#REF!,"*" &amp; C75 &amp; "*",#REF!,"*" &amp; Index!$D$18 &amp; "*",#REF!,"*" &amp; Index!$D$20 &amp; "*")</f>
        <v>#REF!</v>
      </c>
      <c r="F75" s="88">
        <v>3727300</v>
      </c>
      <c r="G75" s="136" t="e">
        <f t="shared" si="8"/>
        <v>#REF!</v>
      </c>
      <c r="H75" s="89" t="str">
        <f t="shared" si="14"/>
        <v>-</v>
      </c>
      <c r="I75" s="81" t="e">
        <f t="shared" si="15"/>
        <v>#REF!</v>
      </c>
      <c r="J75" s="82">
        <v>3191382</v>
      </c>
      <c r="K75" s="136" t="e">
        <f t="shared" si="9"/>
        <v>#REF!</v>
      </c>
      <c r="L75" s="89" t="str">
        <f t="shared" si="2"/>
        <v>-</v>
      </c>
      <c r="M75" s="81" t="e">
        <f>SUMIFS(#REF!,#REF!,"*" &amp; $C75 &amp; "*",#REF!,"*" &amp; Index!$D$12 &amp; "*",#REF!,"*" &amp; Index!$D$23 &amp; "*",#REF!,"*" &amp; Index!$D$16 &amp; "*") + SUMIFS(#REF!,#REF!,"*" &amp; $C75 &amp; "*",#REF!,"*" &amp; Index!$D$18 &amp; "*",#REF!,"*" &amp; Index!$D$23 &amp; "*",#REF!,"*" &amp; Index!$D$16 &amp; "*",#REF!,"*" &amp; Index!$D$20 &amp; "*")</f>
        <v>#REF!</v>
      </c>
      <c r="N75" s="88">
        <v>502384</v>
      </c>
      <c r="O75" s="136" t="e">
        <f t="shared" si="10"/>
        <v>#REF!</v>
      </c>
      <c r="P75" s="89" t="str">
        <f t="shared" si="3"/>
        <v>-</v>
      </c>
      <c r="Q75" s="81" t="e">
        <f>SUMIFS(#REF!,#REF!,"*" &amp; $C75 &amp; "*",#REF!,"*" &amp; Index!$D$12 &amp; "*",#REF!,"*" &amp; Index!$D$24 &amp; "*",#REF!,"*" &amp; Index!$D$16 &amp; "*") + SUMIFS(#REF!,#REF!,"*" &amp; $C75 &amp; "*",#REF!,"*" &amp; Index!$D$18 &amp; "*",#REF!,"*" &amp; Index!$D$24 &amp; "*",#REF!,"*" &amp; Index!$D$16 &amp; "*",#REF!,"*" &amp; Index!$D$20 &amp; "*")</f>
        <v>#REF!</v>
      </c>
      <c r="R75" s="88">
        <v>33534</v>
      </c>
      <c r="S75" s="136" t="e">
        <f t="shared" si="11"/>
        <v>#REF!</v>
      </c>
      <c r="T75" s="89" t="str">
        <f t="shared" si="4"/>
        <v>-</v>
      </c>
      <c r="U75" s="81" t="e">
        <f>SUMIFS(#REF!,#REF!,"*" &amp; C75 &amp;"*",#REF!,"*" &amp; Index!$D$12 &amp; "*",#REF!,"*" &amp; Index!$D$17 &amp; "*")+SUMIFS(#REF!,#REF!,"*" &amp; C75 &amp;"*",#REF!,"*" &amp; Index!$D$18 &amp; "*",#REF!,"*" &amp; Index!$D$17 &amp; "*",#REF!,"*" &amp; Index!$D$20 &amp; "*")</f>
        <v>#REF!</v>
      </c>
      <c r="V75" s="88">
        <v>-107659</v>
      </c>
      <c r="W75" s="136" t="e">
        <f t="shared" si="12"/>
        <v>#REF!</v>
      </c>
      <c r="X75" s="89" t="str">
        <f t="shared" si="5"/>
        <v>-</v>
      </c>
      <c r="Y75" s="81" t="e">
        <f>SUMIFS(#REF!,#REF!,"*" &amp; C75 &amp; "*",#REF!,"*" &amp; Index!$D$12 &amp; "*")+ SUMIFS(#REF!,#REF!,"*" &amp; C75 &amp; "*",#REF!,"*" &amp; Index!$D$18 &amp; "*",#REF!,"*" &amp; Index!$D$20 &amp; "*")</f>
        <v>#REF!</v>
      </c>
      <c r="Z75" s="88">
        <v>3619641</v>
      </c>
      <c r="AA75" s="136" t="e">
        <f t="shared" si="13"/>
        <v>#REF!</v>
      </c>
      <c r="AB75" s="89" t="str">
        <f t="shared" si="6"/>
        <v>-</v>
      </c>
    </row>
    <row r="76" spans="1:28" ht="15" x14ac:dyDescent="0.25">
      <c r="A76" s="132">
        <f t="shared" si="7"/>
        <v>6</v>
      </c>
      <c r="B76" s="149"/>
      <c r="C76" s="13" t="s">
        <v>960</v>
      </c>
      <c r="D76" s="18" t="s">
        <v>961</v>
      </c>
      <c r="E76" s="20" t="e">
        <f>SUMIFS(#REF!,#REF!,"*" &amp; C76 &amp; "*",#REF!,"*" &amp; Index!$D$12 &amp; "*",#REF!,"*" &amp; Index!$D$16 &amp; "*")+SUMIFS(#REF!,#REF!,"*" &amp; C76 &amp; "*",#REF!,"*" &amp; Index!$D$18 &amp; "*",#REF!,"*" &amp; Index!$D$20 &amp; "*",#REF!,"*" &amp; Index!$D$16 &amp; "*")</f>
        <v>#REF!</v>
      </c>
      <c r="F76" s="61">
        <v>37933189</v>
      </c>
      <c r="G76" s="136" t="e">
        <f t="shared" si="8"/>
        <v>#REF!</v>
      </c>
      <c r="H76" s="133" t="str">
        <f t="shared" si="14"/>
        <v>-</v>
      </c>
      <c r="I76" s="20" t="e">
        <f t="shared" si="15"/>
        <v>#REF!</v>
      </c>
      <c r="J76" s="61">
        <v>36764813</v>
      </c>
      <c r="K76" s="136" t="e">
        <f t="shared" si="9"/>
        <v>#REF!</v>
      </c>
      <c r="L76" s="89" t="str">
        <f t="shared" si="2"/>
        <v>-</v>
      </c>
      <c r="M76" s="20" t="e">
        <f>SUMIFS(#REF!,#REF!,"*" &amp; $C76 &amp; "*",#REF!,"*" &amp; Index!$D$12 &amp; "*",#REF!,"*" &amp; Index!$D$23 &amp; "*",#REF!,"*" &amp; Index!$D$16 &amp; "*") + SUMIFS(#REF!,#REF!,"*" &amp; $C76 &amp; "*",#REF!,"*" &amp; Index!$D$18 &amp; "*",#REF!,"*" &amp; Index!$D$23 &amp; "*",#REF!,"*" &amp; Index!$D$16 &amp; "*",#REF!,"*" &amp; Index!$D$20 &amp; "*")</f>
        <v>#REF!</v>
      </c>
      <c r="N76" s="61">
        <v>589591</v>
      </c>
      <c r="O76" s="136" t="e">
        <f t="shared" si="10"/>
        <v>#REF!</v>
      </c>
      <c r="P76" s="89" t="str">
        <f t="shared" si="3"/>
        <v>-</v>
      </c>
      <c r="Q76" s="20" t="e">
        <f>SUMIFS(#REF!,#REF!,"*" &amp; $C76 &amp; "*",#REF!,"*" &amp; Index!$D$12 &amp; "*",#REF!,"*" &amp; Index!$D$24 &amp; "*",#REF!,"*" &amp; Index!$D$16 &amp; "*") + SUMIFS(#REF!,#REF!,"*" &amp; $C76 &amp; "*",#REF!,"*" &amp; Index!$D$18 &amp; "*",#REF!,"*" &amp; Index!$D$24 &amp; "*",#REF!,"*" &amp; Index!$D$16 &amp; "*",#REF!,"*" &amp; Index!$D$20 &amp; "*")</f>
        <v>#REF!</v>
      </c>
      <c r="R76" s="61">
        <v>578785</v>
      </c>
      <c r="S76" s="136" t="e">
        <f t="shared" si="11"/>
        <v>#REF!</v>
      </c>
      <c r="T76" s="89" t="str">
        <f t="shared" si="4"/>
        <v>-</v>
      </c>
      <c r="U76" s="20" t="e">
        <f>SUMIFS(#REF!,#REF!,"*" &amp; C76 &amp;"*",#REF!,"*" &amp; Index!$D$12 &amp; "*",#REF!,"*" &amp; Index!$D$17 &amp; "*")+SUMIFS(#REF!,#REF!,"*" &amp; C76 &amp;"*",#REF!,"*" &amp; Index!$D$18 &amp; "*",#REF!,"*" &amp; Index!$D$17 &amp; "*",#REF!,"*" &amp; Index!$D$20 &amp; "*")</f>
        <v>#REF!</v>
      </c>
      <c r="V76" s="61">
        <v>-978220</v>
      </c>
      <c r="W76" s="136" t="e">
        <f t="shared" si="12"/>
        <v>#REF!</v>
      </c>
      <c r="X76" s="89" t="str">
        <f t="shared" si="5"/>
        <v>-</v>
      </c>
      <c r="Y76" s="20" t="e">
        <f>SUMIFS(#REF!,#REF!,"*" &amp; C76 &amp; "*",#REF!,"*" &amp; Index!$D$12 &amp; "*")+ SUMIFS(#REF!,#REF!,"*" &amp; C76 &amp; "*",#REF!,"*" &amp; Index!$D$18 &amp; "*",#REF!,"*" &amp; Index!$D$20 &amp; "*")</f>
        <v>#REF!</v>
      </c>
      <c r="Z76" s="61">
        <v>36954969</v>
      </c>
      <c r="AA76" s="136" t="e">
        <f t="shared" si="13"/>
        <v>#REF!</v>
      </c>
      <c r="AB76" s="89" t="str">
        <f t="shared" si="6"/>
        <v>-</v>
      </c>
    </row>
    <row r="77" spans="1:28" ht="14.45" hidden="1" customHeight="1" x14ac:dyDescent="0.25">
      <c r="A77" s="132">
        <f t="shared" ref="A77:A112" si="16">+LEN(C77)</f>
        <v>8</v>
      </c>
      <c r="B77" s="149"/>
      <c r="C77" s="85" t="s">
        <v>962</v>
      </c>
      <c r="D77" s="86"/>
      <c r="E77" s="87" t="e">
        <f>SUMIFS(#REF!,#REF!,"*" &amp; C77 &amp; "*",#REF!,"*" &amp; Index!$D$12 &amp; "*",#REF!,"*" &amp; Index!$D$16 &amp; "*")+SUMIFS(#REF!,#REF!,"*" &amp; C77 &amp; "*",#REF!,"*" &amp; Index!$D$18 &amp; "*",#REF!,"*" &amp; Index!$D$20 &amp; "*")</f>
        <v>#REF!</v>
      </c>
      <c r="F77" s="88">
        <v>36950955</v>
      </c>
      <c r="G77" s="136" t="e">
        <f t="shared" si="8"/>
        <v>#REF!</v>
      </c>
      <c r="H77" s="89" t="str">
        <f t="shared" ref="H77:H108" si="17">IFERROR(IF(((E77/F77)-1)=0,"-",((E77/F77)-1)),"-")</f>
        <v>-</v>
      </c>
      <c r="I77" s="87" t="e">
        <f t="shared" ref="I77:I108" si="18">+E77-M77-Q77</f>
        <v>#REF!</v>
      </c>
      <c r="J77" s="88">
        <v>36319210</v>
      </c>
      <c r="K77" s="136" t="e">
        <f t="shared" si="9"/>
        <v>#REF!</v>
      </c>
      <c r="L77" s="89" t="str">
        <f t="shared" ref="L77:L116" si="19">IFERROR(IF(((I77/J77)-1)=0,"-",((I77/J77)-1)),"-")</f>
        <v>-</v>
      </c>
      <c r="M77" s="87" t="e">
        <f>SUMIFS(#REF!,#REF!,"*" &amp; $C77 &amp; "*",#REF!,"*" &amp; Index!$D$12 &amp; "*",#REF!,"*" &amp; Index!$D$23 &amp; "*",#REF!,"*" &amp; Index!$D$16 &amp; "*") + SUMIFS(#REF!,#REF!,"*" &amp; $C77 &amp; "*",#REF!,"*" &amp; Index!$D$18 &amp; "*",#REF!,"*" &amp; Index!$D$23 &amp; "*",#REF!,"*" &amp; Index!$D$16 &amp; "*",#REF!,"*" &amp; Index!$D$20 &amp; "*")</f>
        <v>#REF!</v>
      </c>
      <c r="N77" s="88">
        <v>57674</v>
      </c>
      <c r="O77" s="136" t="e">
        <f t="shared" si="10"/>
        <v>#REF!</v>
      </c>
      <c r="P77" s="89" t="str">
        <f t="shared" ref="P77:P116" si="20">IFERROR(IF(((M77/N77)-1)=0,"-",((M77/N77)-1)),"-")</f>
        <v>-</v>
      </c>
      <c r="Q77" s="87" t="e">
        <f>SUMIFS(#REF!,#REF!,"*" &amp; $C77 &amp; "*",#REF!,"*" &amp; Index!$D$12 &amp; "*",#REF!,"*" &amp; Index!$D$24 &amp; "*",#REF!,"*" &amp; Index!$D$16 &amp; "*") + SUMIFS(#REF!,#REF!,"*" &amp; $C77 &amp; "*",#REF!,"*" &amp; Index!$D$18 &amp; "*",#REF!,"*" &amp; Index!$D$24 &amp; "*",#REF!,"*" &amp; Index!$D$16 &amp; "*",#REF!,"*" &amp; Index!$D$20 &amp; "*")</f>
        <v>#REF!</v>
      </c>
      <c r="R77" s="88">
        <v>574071</v>
      </c>
      <c r="S77" s="136" t="e">
        <f t="shared" si="11"/>
        <v>#REF!</v>
      </c>
      <c r="T77" s="89" t="str">
        <f t="shared" ref="T77:T116" si="21">IFERROR(IF(((Q77/R77)-1)=0,"-",((Q77/R77)-1)),"-")</f>
        <v>-</v>
      </c>
      <c r="U77" s="87" t="e">
        <f>SUMIFS(#REF!,#REF!,"*" &amp; C77 &amp;"*",#REF!,"*" &amp; Index!$D$12 &amp; "*",#REF!,"*" &amp; Index!$D$17 &amp; "*")+SUMIFS(#REF!,#REF!,"*" &amp; C77 &amp;"*",#REF!,"*" &amp; Index!$D$18 &amp; "*",#REF!,"*" &amp; Index!$D$17 &amp; "*",#REF!,"*" &amp; Index!$D$20 &amp; "*")</f>
        <v>#REF!</v>
      </c>
      <c r="V77" s="88">
        <v>-928888</v>
      </c>
      <c r="W77" s="136" t="e">
        <f t="shared" si="12"/>
        <v>#REF!</v>
      </c>
      <c r="X77" s="89" t="str">
        <f t="shared" ref="X77:X116" si="22">IFERROR(IF(((U77/V77)-1)=0,"-",((U77/V77)-1)),"-")</f>
        <v>-</v>
      </c>
      <c r="Y77" s="87" t="e">
        <f>SUMIFS(#REF!,#REF!,"*" &amp; C77 &amp; "*",#REF!,"*" &amp; Index!$D$12 &amp; "*")+ SUMIFS(#REF!,#REF!,"*" &amp; C77 &amp; "*",#REF!,"*" &amp; Index!$D$18 &amp; "*",#REF!,"*" &amp; Index!$D$20 &amp; "*")</f>
        <v>#REF!</v>
      </c>
      <c r="Z77" s="88">
        <v>36022067</v>
      </c>
      <c r="AA77" s="136" t="e">
        <f t="shared" si="13"/>
        <v>#REF!</v>
      </c>
      <c r="AB77" s="89" t="str">
        <f t="shared" ref="AB77:AB115" si="23">IFERROR(IF(((Y77/Z77)-1)=0,"-",((Y77/Z77)-1)),"-")</f>
        <v>-</v>
      </c>
    </row>
    <row r="78" spans="1:28" ht="14.45" hidden="1" customHeight="1" x14ac:dyDescent="0.25">
      <c r="A78" s="132">
        <f t="shared" si="16"/>
        <v>8</v>
      </c>
      <c r="B78" s="149"/>
      <c r="C78" s="13" t="s">
        <v>963</v>
      </c>
      <c r="D78" s="18"/>
      <c r="E78" s="20" t="e">
        <f>SUMIFS(#REF!,#REF!,"*" &amp; C78 &amp; "*",#REF!,"*" &amp; Index!$D$12 &amp; "*",#REF!,"*" &amp; Index!$D$16 &amp; "*")+SUMIFS(#REF!,#REF!,"*" &amp; C78 &amp; "*",#REF!,"*" &amp; Index!$D$18 &amp; "*",#REF!,"*" &amp; Index!$D$20 &amp; "*")</f>
        <v>#REF!</v>
      </c>
      <c r="F78" s="88">
        <v>564</v>
      </c>
      <c r="G78" s="136" t="e">
        <f t="shared" ref="G78:G116" si="24">+E78-F78</f>
        <v>#REF!</v>
      </c>
      <c r="H78" s="89" t="str">
        <f t="shared" si="17"/>
        <v>-</v>
      </c>
      <c r="I78" s="20" t="e">
        <f t="shared" si="18"/>
        <v>#REF!</v>
      </c>
      <c r="J78" s="61">
        <v>0</v>
      </c>
      <c r="K78" s="136" t="e">
        <f t="shared" ref="K78:K116" si="25">+I78-J78</f>
        <v>#REF!</v>
      </c>
      <c r="L78" s="89" t="str">
        <f t="shared" si="19"/>
        <v>-</v>
      </c>
      <c r="M78" s="20" t="e">
        <f>SUMIFS(#REF!,#REF!,"*" &amp; $C78 &amp; "*",#REF!,"*" &amp; Index!$D$12 &amp; "*",#REF!,"*" &amp; Index!$D$23 &amp; "*",#REF!,"*" &amp; Index!$D$16 &amp; "*") + SUMIFS(#REF!,#REF!,"*" &amp; $C78 &amp; "*",#REF!,"*" &amp; Index!$D$18 &amp; "*",#REF!,"*" &amp; Index!$D$23 &amp; "*",#REF!,"*" &amp; Index!$D$16 &amp; "*",#REF!,"*" &amp; Index!$D$20 &amp; "*")</f>
        <v>#REF!</v>
      </c>
      <c r="N78" s="88">
        <v>438</v>
      </c>
      <c r="O78" s="136" t="e">
        <f t="shared" ref="O78:O116" si="26">+M78-N78</f>
        <v>#REF!</v>
      </c>
      <c r="P78" s="89" t="str">
        <f t="shared" si="20"/>
        <v>-</v>
      </c>
      <c r="Q78" s="20" t="e">
        <f>SUMIFS(#REF!,#REF!,"*" &amp; $C78 &amp; "*",#REF!,"*" &amp; Index!$D$12 &amp; "*",#REF!,"*" &amp; Index!$D$24 &amp; "*",#REF!,"*" &amp; Index!$D$16 &amp; "*") + SUMIFS(#REF!,#REF!,"*" &amp; $C78 &amp; "*",#REF!,"*" &amp; Index!$D$18 &amp; "*",#REF!,"*" &amp; Index!$D$24 &amp; "*",#REF!,"*" &amp; Index!$D$16 &amp; "*",#REF!,"*" &amp; Index!$D$20 &amp; "*")</f>
        <v>#REF!</v>
      </c>
      <c r="R78" s="88">
        <v>126</v>
      </c>
      <c r="S78" s="136" t="e">
        <f t="shared" ref="S78:S116" si="27">+Q78-R78</f>
        <v>#REF!</v>
      </c>
      <c r="T78" s="89" t="str">
        <f t="shared" si="21"/>
        <v>-</v>
      </c>
      <c r="U78" s="20" t="e">
        <f>SUMIFS(#REF!,#REF!,"*" &amp; C78 &amp;"*",#REF!,"*" &amp; Index!$D$12 &amp; "*",#REF!,"*" &amp; Index!$D$17 &amp; "*")+SUMIFS(#REF!,#REF!,"*" &amp; C78 &amp;"*",#REF!,"*" &amp; Index!$D$18 &amp; "*",#REF!,"*" &amp; Index!$D$17 &amp; "*",#REF!,"*" &amp; Index!$D$20 &amp; "*")</f>
        <v>#REF!</v>
      </c>
      <c r="V78" s="88">
        <v>-244</v>
      </c>
      <c r="W78" s="136" t="e">
        <f t="shared" ref="W78:W116" si="28">+U78-V78</f>
        <v>#REF!</v>
      </c>
      <c r="X78" s="89" t="str">
        <f t="shared" si="22"/>
        <v>-</v>
      </c>
      <c r="Y78" s="20" t="e">
        <f>SUMIFS(#REF!,#REF!,"*" &amp; C78 &amp; "*",#REF!,"*" &amp; Index!$D$12 &amp; "*")+ SUMIFS(#REF!,#REF!,"*" &amp; C78 &amp; "*",#REF!,"*" &amp; Index!$D$18 &amp; "*",#REF!,"*" &amp; Index!$D$20 &amp; "*")</f>
        <v>#REF!</v>
      </c>
      <c r="Z78" s="88">
        <v>320</v>
      </c>
      <c r="AA78" s="136" t="e">
        <f t="shared" ref="AA78:AA116" si="29">+Y78-Z78</f>
        <v>#REF!</v>
      </c>
      <c r="AB78" s="89" t="str">
        <f t="shared" si="23"/>
        <v>-</v>
      </c>
    </row>
    <row r="79" spans="1:28" ht="14.45" hidden="1" customHeight="1" x14ac:dyDescent="0.25">
      <c r="A79" s="132">
        <f t="shared" si="16"/>
        <v>8</v>
      </c>
      <c r="B79" s="149"/>
      <c r="C79" s="79" t="s">
        <v>964</v>
      </c>
      <c r="D79" s="80"/>
      <c r="E79" s="81" t="e">
        <f>SUMIFS(#REF!,#REF!,"*" &amp; C79 &amp; "*",#REF!,"*" &amp; Index!$D$12 &amp; "*",#REF!,"*" &amp; Index!$D$16 &amp; "*")+SUMIFS(#REF!,#REF!,"*" &amp; C79 &amp; "*",#REF!,"*" &amp; Index!$D$18 &amp; "*",#REF!,"*" &amp; Index!$D$20 &amp; "*")</f>
        <v>#REF!</v>
      </c>
      <c r="F79" s="88">
        <v>981670</v>
      </c>
      <c r="G79" s="136" t="e">
        <f t="shared" si="24"/>
        <v>#REF!</v>
      </c>
      <c r="H79" s="89" t="str">
        <f t="shared" si="17"/>
        <v>-</v>
      </c>
      <c r="I79" s="81" t="e">
        <f t="shared" si="18"/>
        <v>#REF!</v>
      </c>
      <c r="J79" s="82">
        <v>445603</v>
      </c>
      <c r="K79" s="136" t="e">
        <f t="shared" si="25"/>
        <v>#REF!</v>
      </c>
      <c r="L79" s="89" t="str">
        <f t="shared" si="19"/>
        <v>-</v>
      </c>
      <c r="M79" s="81" t="e">
        <f>SUMIFS(#REF!,#REF!,"*" &amp; $C79 &amp; "*",#REF!,"*" &amp; Index!$D$12 &amp; "*",#REF!,"*" &amp; Index!$D$23 &amp; "*",#REF!,"*" &amp; Index!$D$16 &amp; "*") + SUMIFS(#REF!,#REF!,"*" &amp; $C79 &amp; "*",#REF!,"*" &amp; Index!$D$18 &amp; "*",#REF!,"*" &amp; Index!$D$23 &amp; "*",#REF!,"*" &amp; Index!$D$16 &amp; "*",#REF!,"*" &amp; Index!$D$20 &amp; "*")</f>
        <v>#REF!</v>
      </c>
      <c r="N79" s="88">
        <v>531479</v>
      </c>
      <c r="O79" s="136" t="e">
        <f t="shared" si="26"/>
        <v>#REF!</v>
      </c>
      <c r="P79" s="89" t="str">
        <f t="shared" si="20"/>
        <v>-</v>
      </c>
      <c r="Q79" s="81" t="e">
        <f>SUMIFS(#REF!,#REF!,"*" &amp; $C79 &amp; "*",#REF!,"*" &amp; Index!$D$12 &amp; "*",#REF!,"*" &amp; Index!$D$24 &amp; "*",#REF!,"*" &amp; Index!$D$16 &amp; "*") + SUMIFS(#REF!,#REF!,"*" &amp; $C79 &amp; "*",#REF!,"*" &amp; Index!$D$18 &amp; "*",#REF!,"*" &amp; Index!$D$24 &amp; "*",#REF!,"*" &amp; Index!$D$16 &amp; "*",#REF!,"*" &amp; Index!$D$20 &amp; "*")</f>
        <v>#REF!</v>
      </c>
      <c r="R79" s="88">
        <v>4588</v>
      </c>
      <c r="S79" s="136" t="e">
        <f t="shared" si="27"/>
        <v>#REF!</v>
      </c>
      <c r="T79" s="89" t="str">
        <f t="shared" si="21"/>
        <v>-</v>
      </c>
      <c r="U79" s="81" t="e">
        <f>SUMIFS(#REF!,#REF!,"*" &amp; C79 &amp;"*",#REF!,"*" &amp; Index!$D$12 &amp; "*",#REF!,"*" &amp; Index!$D$17 &amp; "*")+SUMIFS(#REF!,#REF!,"*" &amp; C79 &amp;"*",#REF!,"*" &amp; Index!$D$18 &amp; "*",#REF!,"*" &amp; Index!$D$17 &amp; "*",#REF!,"*" &amp; Index!$D$20 &amp; "*")</f>
        <v>#REF!</v>
      </c>
      <c r="V79" s="88">
        <v>-49088</v>
      </c>
      <c r="W79" s="136" t="e">
        <f t="shared" si="28"/>
        <v>#REF!</v>
      </c>
      <c r="X79" s="89" t="str">
        <f t="shared" si="22"/>
        <v>-</v>
      </c>
      <c r="Y79" s="81" t="e">
        <f>SUMIFS(#REF!,#REF!,"*" &amp; C79 &amp; "*",#REF!,"*" &amp; Index!$D$12 &amp; "*")+ SUMIFS(#REF!,#REF!,"*" &amp; C79 &amp; "*",#REF!,"*" &amp; Index!$D$18 &amp; "*",#REF!,"*" &amp; Index!$D$20 &amp; "*")</f>
        <v>#REF!</v>
      </c>
      <c r="Z79" s="88">
        <v>932582</v>
      </c>
      <c r="AA79" s="136" t="e">
        <f t="shared" si="29"/>
        <v>#REF!</v>
      </c>
      <c r="AB79" s="89" t="str">
        <f t="shared" si="23"/>
        <v>-</v>
      </c>
    </row>
    <row r="80" spans="1:28" ht="15" x14ac:dyDescent="0.25">
      <c r="A80" s="132">
        <f t="shared" si="16"/>
        <v>6</v>
      </c>
      <c r="B80" s="149"/>
      <c r="C80" s="13" t="s">
        <v>965</v>
      </c>
      <c r="D80" s="18" t="s">
        <v>966</v>
      </c>
      <c r="E80" s="20" t="e">
        <f>SUMIFS(#REF!,#REF!,"*" &amp; C80 &amp; "*",#REF!,"*" &amp; Index!$D$12 &amp; "*",#REF!,"*" &amp; Index!$D$16 &amp; "*")+SUMIFS(#REF!,#REF!,"*" &amp; C80 &amp; "*",#REF!,"*" &amp; Index!$D$18 &amp; "*",#REF!,"*" &amp; Index!$D$20 &amp; "*",#REF!,"*" &amp; Index!$D$16 &amp; "*")</f>
        <v>#REF!</v>
      </c>
      <c r="F80" s="61">
        <v>1298457954</v>
      </c>
      <c r="G80" s="136" t="e">
        <f t="shared" si="24"/>
        <v>#REF!</v>
      </c>
      <c r="H80" s="133" t="str">
        <f t="shared" si="17"/>
        <v>-</v>
      </c>
      <c r="I80" s="20" t="e">
        <f t="shared" si="18"/>
        <v>#REF!</v>
      </c>
      <c r="J80" s="61">
        <v>1161157012</v>
      </c>
      <c r="K80" s="136" t="e">
        <f t="shared" si="25"/>
        <v>#REF!</v>
      </c>
      <c r="L80" s="89" t="str">
        <f t="shared" si="19"/>
        <v>-</v>
      </c>
      <c r="M80" s="20" t="e">
        <f>SUMIFS(#REF!,#REF!,"*" &amp; $C80 &amp; "*",#REF!,"*" &amp; Index!$D$12 &amp; "*",#REF!,"*" &amp; Index!$D$23 &amp; "*",#REF!,"*" &amp; Index!$D$16 &amp; "*") + SUMIFS(#REF!,#REF!,"*" &amp; $C80 &amp; "*",#REF!,"*" &amp; Index!$D$18 &amp; "*",#REF!,"*" &amp; Index!$D$23 &amp; "*",#REF!,"*" &amp; Index!$D$16 &amp; "*",#REF!,"*" &amp; Index!$D$20 &amp; "*")</f>
        <v>#REF!</v>
      </c>
      <c r="N80" s="61">
        <v>84307199</v>
      </c>
      <c r="O80" s="136" t="e">
        <f t="shared" si="26"/>
        <v>#REF!</v>
      </c>
      <c r="P80" s="89" t="str">
        <f t="shared" si="20"/>
        <v>-</v>
      </c>
      <c r="Q80" s="20" t="e">
        <f>SUMIFS(#REF!,#REF!,"*" &amp; $C80 &amp; "*",#REF!,"*" &amp; Index!$D$12 &amp; "*",#REF!,"*" &amp; Index!$D$24 &amp; "*",#REF!,"*" &amp; Index!$D$16 &amp; "*") + SUMIFS(#REF!,#REF!,"*" &amp; $C80 &amp; "*",#REF!,"*" &amp; Index!$D$18 &amp; "*",#REF!,"*" &amp; Index!$D$24 &amp; "*",#REF!,"*" &amp; Index!$D$16 &amp; "*",#REF!,"*" &amp; Index!$D$20 &amp; "*")</f>
        <v>#REF!</v>
      </c>
      <c r="R80" s="61">
        <v>52993743</v>
      </c>
      <c r="S80" s="136" t="e">
        <f t="shared" si="27"/>
        <v>#REF!</v>
      </c>
      <c r="T80" s="89" t="str">
        <f t="shared" si="21"/>
        <v>-</v>
      </c>
      <c r="U80" s="20" t="e">
        <f>SUMIFS(#REF!,#REF!,"*" &amp; C80 &amp;"*",#REF!,"*" &amp; Index!$D$12 &amp; "*",#REF!,"*" &amp; Index!$D$17 &amp; "*")+SUMIFS(#REF!,#REF!,"*" &amp; C80 &amp;"*",#REF!,"*" &amp; Index!$D$18 &amp; "*",#REF!,"*" &amp; Index!$D$17 &amp; "*",#REF!,"*" &amp; Index!$D$20 &amp; "*")</f>
        <v>#REF!</v>
      </c>
      <c r="V80" s="61">
        <v>-38250558</v>
      </c>
      <c r="W80" s="136" t="e">
        <f t="shared" si="28"/>
        <v>#REF!</v>
      </c>
      <c r="X80" s="89" t="str">
        <f t="shared" si="22"/>
        <v>-</v>
      </c>
      <c r="Y80" s="20" t="e">
        <f>SUMIFS(#REF!,#REF!,"*" &amp; C80 &amp; "*",#REF!,"*" &amp; Index!$D$12 &amp; "*")+ SUMIFS(#REF!,#REF!,"*" &amp; C80 &amp; "*",#REF!,"*" &amp; Index!$D$18 &amp; "*",#REF!,"*" &amp; Index!$D$20 &amp; "*")</f>
        <v>#REF!</v>
      </c>
      <c r="Z80" s="61">
        <v>1260207396</v>
      </c>
      <c r="AA80" s="136" t="e">
        <f t="shared" si="29"/>
        <v>#REF!</v>
      </c>
      <c r="AB80" s="89" t="str">
        <f t="shared" si="23"/>
        <v>-</v>
      </c>
    </row>
    <row r="81" spans="1:28" ht="15" x14ac:dyDescent="0.25">
      <c r="A81" s="132">
        <f t="shared" si="16"/>
        <v>6</v>
      </c>
      <c r="B81" s="149"/>
      <c r="C81" s="13" t="s">
        <v>967</v>
      </c>
      <c r="D81" s="18" t="s">
        <v>968</v>
      </c>
      <c r="E81" s="20" t="e">
        <f>SUMIFS(#REF!,#REF!,"*" &amp; C81 &amp; "*",#REF!,"*" &amp; Index!$D$12 &amp; "*",#REF!,"*" &amp; Index!$D$16 &amp; "*")+SUMIFS(#REF!,#REF!,"*" &amp; C81 &amp; "*",#REF!,"*" &amp; Index!$D$18 &amp; "*",#REF!,"*" &amp; Index!$D$20 &amp; "*",#REF!,"*" &amp; Index!$D$16 &amp; "*")</f>
        <v>#REF!</v>
      </c>
      <c r="F81" s="61">
        <v>1681179184</v>
      </c>
      <c r="G81" s="136" t="e">
        <f t="shared" si="24"/>
        <v>#REF!</v>
      </c>
      <c r="H81" s="133" t="str">
        <f t="shared" si="17"/>
        <v>-</v>
      </c>
      <c r="I81" s="20" t="e">
        <f t="shared" si="18"/>
        <v>#REF!</v>
      </c>
      <c r="J81" s="61">
        <v>1614721654</v>
      </c>
      <c r="K81" s="136" t="e">
        <f t="shared" si="25"/>
        <v>#REF!</v>
      </c>
      <c r="L81" s="89" t="str">
        <f t="shared" si="19"/>
        <v>-</v>
      </c>
      <c r="M81" s="20" t="e">
        <f>SUMIFS(#REF!,#REF!,"*" &amp; $C81 &amp; "*",#REF!,"*" &amp; Index!$D$12 &amp; "*",#REF!,"*" &amp; Index!$D$23 &amp; "*",#REF!,"*" &amp; Index!$D$16 &amp; "*") + SUMIFS(#REF!,#REF!,"*" &amp; $C81 &amp; "*",#REF!,"*" &amp; Index!$D$18 &amp; "*",#REF!,"*" &amp; Index!$D$23 &amp; "*",#REF!,"*" &amp; Index!$D$16 &amp; "*",#REF!,"*" &amp; Index!$D$20 &amp; "*")</f>
        <v>#REF!</v>
      </c>
      <c r="N81" s="61">
        <v>43729821</v>
      </c>
      <c r="O81" s="136" t="e">
        <f t="shared" si="26"/>
        <v>#REF!</v>
      </c>
      <c r="P81" s="89" t="str">
        <f t="shared" si="20"/>
        <v>-</v>
      </c>
      <c r="Q81" s="20" t="e">
        <f>SUMIFS(#REF!,#REF!,"*" &amp; $C81 &amp; "*",#REF!,"*" &amp; Index!$D$12 &amp; "*",#REF!,"*" &amp; Index!$D$24 &amp; "*",#REF!,"*" &amp; Index!$D$16 &amp; "*") + SUMIFS(#REF!,#REF!,"*" &amp; $C81 &amp; "*",#REF!,"*" &amp; Index!$D$18 &amp; "*",#REF!,"*" &amp; Index!$D$24 &amp; "*",#REF!,"*" &amp; Index!$D$16 &amp; "*",#REF!,"*" &amp; Index!$D$20 &amp; "*")</f>
        <v>#REF!</v>
      </c>
      <c r="R81" s="61">
        <v>22727709</v>
      </c>
      <c r="S81" s="136" t="e">
        <f t="shared" si="27"/>
        <v>#REF!</v>
      </c>
      <c r="T81" s="89" t="str">
        <f t="shared" si="21"/>
        <v>-</v>
      </c>
      <c r="U81" s="20" t="e">
        <f>SUMIFS(#REF!,#REF!,"*" &amp; C81 &amp;"*",#REF!,"*" &amp; Index!$D$12 &amp; "*",#REF!,"*" &amp; Index!$D$17 &amp; "*")+SUMIFS(#REF!,#REF!,"*" &amp; C81 &amp;"*",#REF!,"*" &amp; Index!$D$18 &amp; "*",#REF!,"*" &amp; Index!$D$17 &amp; "*",#REF!,"*" &amp; Index!$D$20 &amp; "*")</f>
        <v>#REF!</v>
      </c>
      <c r="V81" s="61">
        <v>-16661374</v>
      </c>
      <c r="W81" s="136" t="e">
        <f t="shared" si="28"/>
        <v>#REF!</v>
      </c>
      <c r="X81" s="89" t="str">
        <f t="shared" si="22"/>
        <v>-</v>
      </c>
      <c r="Y81" s="20" t="e">
        <f>SUMIFS(#REF!,#REF!,"*" &amp; C81 &amp; "*",#REF!,"*" &amp; Index!$D$12 &amp; "*")+ SUMIFS(#REF!,#REF!,"*" &amp; C81 &amp; "*",#REF!,"*" &amp; Index!$D$18 &amp; "*",#REF!,"*" &amp; Index!$D$20 &amp; "*")</f>
        <v>#REF!</v>
      </c>
      <c r="Z81" s="61">
        <v>1664517810</v>
      </c>
      <c r="AA81" s="136" t="e">
        <f t="shared" si="29"/>
        <v>#REF!</v>
      </c>
      <c r="AB81" s="89" t="str">
        <f t="shared" si="23"/>
        <v>-</v>
      </c>
    </row>
    <row r="82" spans="1:28" ht="14.45" hidden="1" customHeight="1" x14ac:dyDescent="0.25">
      <c r="A82" s="132">
        <f t="shared" si="16"/>
        <v>8</v>
      </c>
      <c r="B82" s="149"/>
      <c r="C82" s="85" t="s">
        <v>969</v>
      </c>
      <c r="D82" s="86"/>
      <c r="E82" s="87" t="e">
        <f>SUMIFS(#REF!,#REF!,"*" &amp; C82 &amp; "*",#REF!,"*" &amp; Index!$D$12 &amp; "*",#REF!,"*" &amp; Index!$D$16 &amp; "*")+SUMIFS(#REF!,#REF!,"*" &amp; C82 &amp; "*",#REF!,"*" &amp; Index!$D$18 &amp; "*",#REF!,"*" &amp; Index!$D$20 &amp; "*")</f>
        <v>#REF!</v>
      </c>
      <c r="F82" s="88">
        <v>125857948</v>
      </c>
      <c r="G82" s="136" t="e">
        <f t="shared" si="24"/>
        <v>#REF!</v>
      </c>
      <c r="H82" s="89" t="str">
        <f t="shared" si="17"/>
        <v>-</v>
      </c>
      <c r="I82" s="87" t="e">
        <f t="shared" si="18"/>
        <v>#REF!</v>
      </c>
      <c r="J82" s="88">
        <v>118787490</v>
      </c>
      <c r="K82" s="136" t="e">
        <f t="shared" si="25"/>
        <v>#REF!</v>
      </c>
      <c r="L82" s="89" t="str">
        <f t="shared" si="19"/>
        <v>-</v>
      </c>
      <c r="M82" s="87" t="e">
        <f>SUMIFS(#REF!,#REF!,"*" &amp; $C82 &amp; "*",#REF!,"*" &amp; Index!$D$12 &amp; "*",#REF!,"*" &amp; Index!$D$23 &amp; "*",#REF!,"*" &amp; Index!$D$16 &amp; "*") + SUMIFS(#REF!,#REF!,"*" &amp; $C82 &amp; "*",#REF!,"*" &amp; Index!$D$18 &amp; "*",#REF!,"*" &amp; Index!$D$23 &amp; "*",#REF!,"*" &amp; Index!$D$16 &amp; "*",#REF!,"*" &amp; Index!$D$20 &amp; "*")</f>
        <v>#REF!</v>
      </c>
      <c r="N82" s="88">
        <v>6432250</v>
      </c>
      <c r="O82" s="136" t="e">
        <f t="shared" si="26"/>
        <v>#REF!</v>
      </c>
      <c r="P82" s="89" t="str">
        <f t="shared" si="20"/>
        <v>-</v>
      </c>
      <c r="Q82" s="87" t="e">
        <f>SUMIFS(#REF!,#REF!,"*" &amp; $C82 &amp; "*",#REF!,"*" &amp; Index!$D$12 &amp; "*",#REF!,"*" &amp; Index!$D$24 &amp; "*",#REF!,"*" &amp; Index!$D$16 &amp; "*") + SUMIFS(#REF!,#REF!,"*" &amp; $C82 &amp; "*",#REF!,"*" &amp; Index!$D$18 &amp; "*",#REF!,"*" &amp; Index!$D$24 &amp; "*",#REF!,"*" &amp; Index!$D$16 &amp; "*",#REF!,"*" &amp; Index!$D$20 &amp; "*")</f>
        <v>#REF!</v>
      </c>
      <c r="R82" s="88">
        <v>638208</v>
      </c>
      <c r="S82" s="136" t="e">
        <f t="shared" si="27"/>
        <v>#REF!</v>
      </c>
      <c r="T82" s="89" t="str">
        <f t="shared" si="21"/>
        <v>-</v>
      </c>
      <c r="U82" s="87" t="e">
        <f>SUMIFS(#REF!,#REF!,"*" &amp; C82 &amp;"*",#REF!,"*" &amp; Index!$D$12 &amp; "*",#REF!,"*" &amp; Index!$D$17 &amp; "*")+SUMIFS(#REF!,#REF!,"*" &amp; C82 &amp;"*",#REF!,"*" &amp; Index!$D$18 &amp; "*",#REF!,"*" &amp; Index!$D$17 &amp; "*",#REF!,"*" &amp; Index!$D$20 &amp; "*")</f>
        <v>#REF!</v>
      </c>
      <c r="V82" s="88">
        <v>-918504</v>
      </c>
      <c r="W82" s="136" t="e">
        <f t="shared" si="28"/>
        <v>#REF!</v>
      </c>
      <c r="X82" s="89" t="str">
        <f t="shared" si="22"/>
        <v>-</v>
      </c>
      <c r="Y82" s="87" t="e">
        <f>SUMIFS(#REF!,#REF!,"*" &amp; C82 &amp; "*",#REF!,"*" &amp; Index!$D$12 &amp; "*")+ SUMIFS(#REF!,#REF!,"*" &amp; C82 &amp; "*",#REF!,"*" &amp; Index!$D$18 &amp; "*",#REF!,"*" &amp; Index!$D$20 &amp; "*")</f>
        <v>#REF!</v>
      </c>
      <c r="Z82" s="88">
        <v>124939444</v>
      </c>
      <c r="AA82" s="136" t="e">
        <f t="shared" si="29"/>
        <v>#REF!</v>
      </c>
      <c r="AB82" s="89" t="str">
        <f t="shared" si="23"/>
        <v>-</v>
      </c>
    </row>
    <row r="83" spans="1:28" ht="14.45" hidden="1" customHeight="1" x14ac:dyDescent="0.25">
      <c r="A83" s="132">
        <f t="shared" si="16"/>
        <v>8</v>
      </c>
      <c r="B83" s="149"/>
      <c r="C83" s="13" t="s">
        <v>970</v>
      </c>
      <c r="D83" s="18"/>
      <c r="E83" s="20" t="e">
        <f>SUMIFS(#REF!,#REF!,"*" &amp; C83 &amp; "*",#REF!,"*" &amp; Index!$D$12 &amp; "*",#REF!,"*" &amp; Index!$D$16 &amp; "*")+SUMIFS(#REF!,#REF!,"*" &amp; C83 &amp; "*",#REF!,"*" &amp; Index!$D$18 &amp; "*",#REF!,"*" &amp; Index!$D$20 &amp; "*")</f>
        <v>#REF!</v>
      </c>
      <c r="F83" s="88">
        <v>1391829712</v>
      </c>
      <c r="G83" s="136" t="e">
        <f t="shared" si="24"/>
        <v>#REF!</v>
      </c>
      <c r="H83" s="89" t="str">
        <f t="shared" si="17"/>
        <v>-</v>
      </c>
      <c r="I83" s="20" t="e">
        <f t="shared" si="18"/>
        <v>#REF!</v>
      </c>
      <c r="J83" s="61">
        <v>1357626758</v>
      </c>
      <c r="K83" s="136" t="e">
        <f t="shared" si="25"/>
        <v>#REF!</v>
      </c>
      <c r="L83" s="89" t="str">
        <f t="shared" si="19"/>
        <v>-</v>
      </c>
      <c r="M83" s="20" t="e">
        <f>SUMIFS(#REF!,#REF!,"*" &amp; $C83 &amp; "*",#REF!,"*" &amp; Index!$D$12 &amp; "*",#REF!,"*" &amp; Index!$D$23 &amp; "*",#REF!,"*" &amp; Index!$D$16 &amp; "*") + SUMIFS(#REF!,#REF!,"*" &amp; $C83 &amp; "*",#REF!,"*" &amp; Index!$D$18 &amp; "*",#REF!,"*" &amp; Index!$D$23 &amp; "*",#REF!,"*" &amp; Index!$D$16 &amp; "*",#REF!,"*" &amp; Index!$D$20 &amp; "*")</f>
        <v>#REF!</v>
      </c>
      <c r="N83" s="88">
        <v>16416355</v>
      </c>
      <c r="O83" s="136" t="e">
        <f t="shared" si="26"/>
        <v>#REF!</v>
      </c>
      <c r="P83" s="89" t="str">
        <f t="shared" si="20"/>
        <v>-</v>
      </c>
      <c r="Q83" s="20" t="e">
        <f>SUMIFS(#REF!,#REF!,"*" &amp; $C83 &amp; "*",#REF!,"*" &amp; Index!$D$12 &amp; "*",#REF!,"*" &amp; Index!$D$24 &amp; "*",#REF!,"*" &amp; Index!$D$16 &amp; "*") + SUMIFS(#REF!,#REF!,"*" &amp; $C83 &amp; "*",#REF!,"*" &amp; Index!$D$18 &amp; "*",#REF!,"*" &amp; Index!$D$24 &amp; "*",#REF!,"*" &amp; Index!$D$16 &amp; "*",#REF!,"*" &amp; Index!$D$20 &amp; "*")</f>
        <v>#REF!</v>
      </c>
      <c r="R83" s="88">
        <v>17786599</v>
      </c>
      <c r="S83" s="136" t="e">
        <f t="shared" si="27"/>
        <v>#REF!</v>
      </c>
      <c r="T83" s="89" t="str">
        <f t="shared" si="21"/>
        <v>-</v>
      </c>
      <c r="U83" s="20" t="e">
        <f>SUMIFS(#REF!,#REF!,"*" &amp; C83 &amp;"*",#REF!,"*" &amp; Index!$D$12 &amp; "*",#REF!,"*" &amp; Index!$D$17 &amp; "*")+SUMIFS(#REF!,#REF!,"*" &amp; C83 &amp;"*",#REF!,"*" &amp; Index!$D$18 &amp; "*",#REF!,"*" &amp; Index!$D$17 &amp; "*",#REF!,"*" &amp; Index!$D$20 &amp; "*")</f>
        <v>#REF!</v>
      </c>
      <c r="V83" s="88">
        <v>-10850280</v>
      </c>
      <c r="W83" s="136" t="e">
        <f t="shared" si="28"/>
        <v>#REF!</v>
      </c>
      <c r="X83" s="89" t="str">
        <f t="shared" si="22"/>
        <v>-</v>
      </c>
      <c r="Y83" s="20" t="e">
        <f>SUMIFS(#REF!,#REF!,"*" &amp; C83 &amp; "*",#REF!,"*" &amp; Index!$D$12 &amp; "*")+ SUMIFS(#REF!,#REF!,"*" &amp; C83 &amp; "*",#REF!,"*" &amp; Index!$D$18 &amp; "*",#REF!,"*" &amp; Index!$D$20 &amp; "*")</f>
        <v>#REF!</v>
      </c>
      <c r="Z83" s="88">
        <v>1380979432</v>
      </c>
      <c r="AA83" s="136" t="e">
        <f t="shared" si="29"/>
        <v>#REF!</v>
      </c>
      <c r="AB83" s="89" t="str">
        <f t="shared" si="23"/>
        <v>-</v>
      </c>
    </row>
    <row r="84" spans="1:28" ht="14.45" hidden="1" customHeight="1" x14ac:dyDescent="0.25">
      <c r="A84" s="132">
        <f t="shared" si="16"/>
        <v>8</v>
      </c>
      <c r="B84" s="149"/>
      <c r="C84" s="13" t="s">
        <v>971</v>
      </c>
      <c r="D84" s="18"/>
      <c r="E84" s="20" t="e">
        <f>SUMIFS(#REF!,#REF!,"*" &amp; C84 &amp; "*",#REF!,"*" &amp; Index!$D$12 &amp; "*",#REF!,"*" &amp; Index!$D$16 &amp; "*")+SUMIFS(#REF!,#REF!,"*" &amp; C84 &amp; "*",#REF!,"*" &amp; Index!$D$18 &amp; "*",#REF!,"*" &amp; Index!$D$20 &amp; "*")</f>
        <v>#REF!</v>
      </c>
      <c r="F84" s="88">
        <v>118844158</v>
      </c>
      <c r="G84" s="136" t="e">
        <f t="shared" si="24"/>
        <v>#REF!</v>
      </c>
      <c r="H84" s="89" t="str">
        <f t="shared" si="17"/>
        <v>-</v>
      </c>
      <c r="I84" s="20" t="e">
        <f t="shared" si="18"/>
        <v>#REF!</v>
      </c>
      <c r="J84" s="61">
        <v>105027630</v>
      </c>
      <c r="K84" s="136" t="e">
        <f t="shared" si="25"/>
        <v>#REF!</v>
      </c>
      <c r="L84" s="89" t="str">
        <f t="shared" si="19"/>
        <v>-</v>
      </c>
      <c r="M84" s="20" t="e">
        <f>SUMIFS(#REF!,#REF!,"*" &amp; $C84 &amp; "*",#REF!,"*" &amp; Index!$D$12 &amp; "*",#REF!,"*" &amp; Index!$D$23 &amp; "*",#REF!,"*" &amp; Index!$D$16 &amp; "*") + SUMIFS(#REF!,#REF!,"*" &amp; $C84 &amp; "*",#REF!,"*" &amp; Index!$D$18 &amp; "*",#REF!,"*" &amp; Index!$D$23 &amp; "*",#REF!,"*" &amp; Index!$D$16 &amp; "*",#REF!,"*" &amp; Index!$D$20 &amp; "*")</f>
        <v>#REF!</v>
      </c>
      <c r="N84" s="88">
        <v>11984738</v>
      </c>
      <c r="O84" s="136" t="e">
        <f t="shared" si="26"/>
        <v>#REF!</v>
      </c>
      <c r="P84" s="89" t="str">
        <f t="shared" si="20"/>
        <v>-</v>
      </c>
      <c r="Q84" s="20" t="e">
        <f>SUMIFS(#REF!,#REF!,"*" &amp; $C84 &amp; "*",#REF!,"*" &amp; Index!$D$12 &amp; "*",#REF!,"*" &amp; Index!$D$24 &amp; "*",#REF!,"*" &amp; Index!$D$16 &amp; "*") + SUMIFS(#REF!,#REF!,"*" &amp; $C84 &amp; "*",#REF!,"*" &amp; Index!$D$18 &amp; "*",#REF!,"*" &amp; Index!$D$24 &amp; "*",#REF!,"*" &amp; Index!$D$16 &amp; "*",#REF!,"*" &amp; Index!$D$20 &amp; "*")</f>
        <v>#REF!</v>
      </c>
      <c r="R84" s="88">
        <v>1831790</v>
      </c>
      <c r="S84" s="136" t="e">
        <f t="shared" si="27"/>
        <v>#REF!</v>
      </c>
      <c r="T84" s="89" t="str">
        <f t="shared" si="21"/>
        <v>-</v>
      </c>
      <c r="U84" s="20" t="e">
        <f>SUMIFS(#REF!,#REF!,"*" &amp; C84 &amp;"*",#REF!,"*" &amp; Index!$D$12 &amp; "*",#REF!,"*" &amp; Index!$D$17 &amp; "*")+SUMIFS(#REF!,#REF!,"*" &amp; C84 &amp;"*",#REF!,"*" &amp; Index!$D$18 &amp; "*",#REF!,"*" &amp; Index!$D$17 &amp; "*",#REF!,"*" &amp; Index!$D$20 &amp; "*")</f>
        <v>#REF!</v>
      </c>
      <c r="V84" s="88">
        <v>-2390070</v>
      </c>
      <c r="W84" s="136" t="e">
        <f t="shared" si="28"/>
        <v>#REF!</v>
      </c>
      <c r="X84" s="89" t="str">
        <f t="shared" si="22"/>
        <v>-</v>
      </c>
      <c r="Y84" s="20" t="e">
        <f>SUMIFS(#REF!,#REF!,"*" &amp; C84 &amp; "*",#REF!,"*" &amp; Index!$D$12 &amp; "*")+ SUMIFS(#REF!,#REF!,"*" &amp; C84 &amp; "*",#REF!,"*" &amp; Index!$D$18 &amp; "*",#REF!,"*" &amp; Index!$D$20 &amp; "*")</f>
        <v>#REF!</v>
      </c>
      <c r="Z84" s="88">
        <v>116454088</v>
      </c>
      <c r="AA84" s="136" t="e">
        <f t="shared" si="29"/>
        <v>#REF!</v>
      </c>
      <c r="AB84" s="89" t="str">
        <f t="shared" si="23"/>
        <v>-</v>
      </c>
    </row>
    <row r="85" spans="1:28" ht="14.45" hidden="1" customHeight="1" x14ac:dyDescent="0.25">
      <c r="A85" s="132">
        <f t="shared" si="16"/>
        <v>8</v>
      </c>
      <c r="B85" s="149"/>
      <c r="C85" s="13" t="s">
        <v>972</v>
      </c>
      <c r="D85" s="18"/>
      <c r="E85" s="20" t="e">
        <f>SUMIFS(#REF!,#REF!,"*" &amp; C85 &amp; "*",#REF!,"*" &amp; Index!$D$12 &amp; "*",#REF!,"*" &amp; Index!$D$16 &amp; "*")+SUMIFS(#REF!,#REF!,"*" &amp; C85 &amp; "*",#REF!,"*" &amp; Index!$D$18 &amp; "*",#REF!,"*" &amp; Index!$D$20 &amp; "*")</f>
        <v>#REF!</v>
      </c>
      <c r="F85" s="88">
        <v>3549078</v>
      </c>
      <c r="G85" s="136" t="e">
        <f t="shared" si="24"/>
        <v>#REF!</v>
      </c>
      <c r="H85" s="89" t="str">
        <f t="shared" si="17"/>
        <v>-</v>
      </c>
      <c r="I85" s="20" t="e">
        <f t="shared" si="18"/>
        <v>#REF!</v>
      </c>
      <c r="J85" s="61">
        <v>2302576</v>
      </c>
      <c r="K85" s="136" t="e">
        <f t="shared" si="25"/>
        <v>#REF!</v>
      </c>
      <c r="L85" s="89" t="str">
        <f t="shared" si="19"/>
        <v>-</v>
      </c>
      <c r="M85" s="20" t="e">
        <f>SUMIFS(#REF!,#REF!,"*" &amp; $C85 &amp; "*",#REF!,"*" &amp; Index!$D$12 &amp; "*",#REF!,"*" &amp; Index!$D$23 &amp; "*",#REF!,"*" &amp; Index!$D$16 &amp; "*") + SUMIFS(#REF!,#REF!,"*" &amp; $C85 &amp; "*",#REF!,"*" &amp; Index!$D$18 &amp; "*",#REF!,"*" &amp; Index!$D$23 &amp; "*",#REF!,"*" &amp; Index!$D$16 &amp; "*",#REF!,"*" &amp; Index!$D$20 &amp; "*")</f>
        <v>#REF!</v>
      </c>
      <c r="N85" s="88">
        <v>979190</v>
      </c>
      <c r="O85" s="136" t="e">
        <f t="shared" si="26"/>
        <v>#REF!</v>
      </c>
      <c r="P85" s="89" t="str">
        <f t="shared" si="20"/>
        <v>-</v>
      </c>
      <c r="Q85" s="20" t="e">
        <f>SUMIFS(#REF!,#REF!,"*" &amp; $C85 &amp; "*",#REF!,"*" &amp; Index!$D$12 &amp; "*",#REF!,"*" &amp; Index!$D$24 &amp; "*",#REF!,"*" &amp; Index!$D$16 &amp; "*") + SUMIFS(#REF!,#REF!,"*" &amp; $C85 &amp; "*",#REF!,"*" &amp; Index!$D$18 &amp; "*",#REF!,"*" &amp; Index!$D$24 &amp; "*",#REF!,"*" &amp; Index!$D$16 &amp; "*",#REF!,"*" &amp; Index!$D$20 &amp; "*")</f>
        <v>#REF!</v>
      </c>
      <c r="R85" s="88">
        <v>267312</v>
      </c>
      <c r="S85" s="136" t="e">
        <f t="shared" si="27"/>
        <v>#REF!</v>
      </c>
      <c r="T85" s="89" t="str">
        <f t="shared" si="21"/>
        <v>-</v>
      </c>
      <c r="U85" s="20" t="e">
        <f>SUMIFS(#REF!,#REF!,"*" &amp; C85 &amp;"*",#REF!,"*" &amp; Index!$D$12 &amp; "*",#REF!,"*" &amp; Index!$D$17 &amp; "*")+SUMIFS(#REF!,#REF!,"*" &amp; C85 &amp;"*",#REF!,"*" &amp; Index!$D$18 &amp; "*",#REF!,"*" &amp; Index!$D$17 &amp; "*",#REF!,"*" &amp; Index!$D$20 &amp; "*")</f>
        <v>#REF!</v>
      </c>
      <c r="V85" s="88">
        <v>-234068</v>
      </c>
      <c r="W85" s="136" t="e">
        <f t="shared" si="28"/>
        <v>#REF!</v>
      </c>
      <c r="X85" s="89" t="str">
        <f t="shared" si="22"/>
        <v>-</v>
      </c>
      <c r="Y85" s="20" t="e">
        <f>SUMIFS(#REF!,#REF!,"*" &amp; C85 &amp; "*",#REF!,"*" &amp; Index!$D$12 &amp; "*")+ SUMIFS(#REF!,#REF!,"*" &amp; C85 &amp; "*",#REF!,"*" &amp; Index!$D$18 &amp; "*",#REF!,"*" &amp; Index!$D$20 &amp; "*")</f>
        <v>#REF!</v>
      </c>
      <c r="Z85" s="88">
        <v>3315010</v>
      </c>
      <c r="AA85" s="136" t="e">
        <f t="shared" si="29"/>
        <v>#REF!</v>
      </c>
      <c r="AB85" s="89" t="str">
        <f t="shared" si="23"/>
        <v>-</v>
      </c>
    </row>
    <row r="86" spans="1:28" ht="14.45" hidden="1" customHeight="1" x14ac:dyDescent="0.25">
      <c r="A86" s="132">
        <f t="shared" si="16"/>
        <v>8</v>
      </c>
      <c r="B86" s="149"/>
      <c r="C86" s="13" t="s">
        <v>973</v>
      </c>
      <c r="D86" s="18"/>
      <c r="E86" s="20" t="e">
        <f>SUMIFS(#REF!,#REF!,"*" &amp; C86 &amp; "*",#REF!,"*" &amp; Index!$D$12 &amp; "*",#REF!,"*" &amp; Index!$D$16 &amp; "*")+SUMIFS(#REF!,#REF!,"*" &amp; C86 &amp; "*",#REF!,"*" &amp; Index!$D$18 &amp; "*",#REF!,"*" &amp; Index!$D$20 &amp; "*")</f>
        <v>#REF!</v>
      </c>
      <c r="F86" s="88">
        <v>15721952</v>
      </c>
      <c r="G86" s="136" t="e">
        <f t="shared" si="24"/>
        <v>#REF!</v>
      </c>
      <c r="H86" s="89" t="str">
        <f t="shared" si="17"/>
        <v>-</v>
      </c>
      <c r="I86" s="20" t="e">
        <f t="shared" si="18"/>
        <v>#REF!</v>
      </c>
      <c r="J86" s="61">
        <v>11389817</v>
      </c>
      <c r="K86" s="136" t="e">
        <f t="shared" si="25"/>
        <v>#REF!</v>
      </c>
      <c r="L86" s="89" t="str">
        <f t="shared" si="19"/>
        <v>-</v>
      </c>
      <c r="M86" s="20" t="e">
        <f>SUMIFS(#REF!,#REF!,"*" &amp; $C86 &amp; "*",#REF!,"*" &amp; Index!$D$12 &amp; "*",#REF!,"*" &amp; Index!$D$23 &amp; "*",#REF!,"*" &amp; Index!$D$16 &amp; "*") + SUMIFS(#REF!,#REF!,"*" &amp; $C86 &amp; "*",#REF!,"*" &amp; Index!$D$18 &amp; "*",#REF!,"*" &amp; Index!$D$23 &amp; "*",#REF!,"*" &amp; Index!$D$16 &amp; "*",#REF!,"*" &amp; Index!$D$20 &amp; "*")</f>
        <v>#REF!</v>
      </c>
      <c r="N86" s="88">
        <v>3207569</v>
      </c>
      <c r="O86" s="136" t="e">
        <f t="shared" si="26"/>
        <v>#REF!</v>
      </c>
      <c r="P86" s="89" t="str">
        <f t="shared" si="20"/>
        <v>-</v>
      </c>
      <c r="Q86" s="20" t="e">
        <f>SUMIFS(#REF!,#REF!,"*" &amp; $C86 &amp; "*",#REF!,"*" &amp; Index!$D$12 &amp; "*",#REF!,"*" &amp; Index!$D$24 &amp; "*",#REF!,"*" &amp; Index!$D$16 &amp; "*") + SUMIFS(#REF!,#REF!,"*" &amp; $C86 &amp; "*",#REF!,"*" &amp; Index!$D$18 &amp; "*",#REF!,"*" &amp; Index!$D$24 &amp; "*",#REF!,"*" &amp; Index!$D$16 &amp; "*",#REF!,"*" &amp; Index!$D$20 &amp; "*")</f>
        <v>#REF!</v>
      </c>
      <c r="R86" s="88">
        <v>1124566</v>
      </c>
      <c r="S86" s="136" t="e">
        <f t="shared" si="27"/>
        <v>#REF!</v>
      </c>
      <c r="T86" s="89" t="str">
        <f t="shared" si="21"/>
        <v>-</v>
      </c>
      <c r="U86" s="20" t="e">
        <f>SUMIFS(#REF!,#REF!,"*" &amp; C86 &amp;"*",#REF!,"*" &amp; Index!$D$12 &amp; "*",#REF!,"*" &amp; Index!$D$17 &amp; "*")+SUMIFS(#REF!,#REF!,"*" &amp; C86 &amp;"*",#REF!,"*" &amp; Index!$D$18 &amp; "*",#REF!,"*" &amp; Index!$D$17 &amp; "*",#REF!,"*" &amp; Index!$D$20 &amp; "*")</f>
        <v>#REF!</v>
      </c>
      <c r="V86" s="88">
        <v>-1104755</v>
      </c>
      <c r="W86" s="136" t="e">
        <f t="shared" si="28"/>
        <v>#REF!</v>
      </c>
      <c r="X86" s="89" t="str">
        <f t="shared" si="22"/>
        <v>-</v>
      </c>
      <c r="Y86" s="20" t="e">
        <f>SUMIFS(#REF!,#REF!,"*" &amp; C86 &amp; "*",#REF!,"*" &amp; Index!$D$12 &amp; "*")+ SUMIFS(#REF!,#REF!,"*" &amp; C86 &amp; "*",#REF!,"*" &amp; Index!$D$18 &amp; "*",#REF!,"*" &amp; Index!$D$20 &amp; "*")</f>
        <v>#REF!</v>
      </c>
      <c r="Z86" s="88">
        <v>14617197</v>
      </c>
      <c r="AA86" s="136" t="e">
        <f t="shared" si="29"/>
        <v>#REF!</v>
      </c>
      <c r="AB86" s="89" t="str">
        <f t="shared" si="23"/>
        <v>-</v>
      </c>
    </row>
    <row r="87" spans="1:28" ht="14.45" hidden="1" customHeight="1" x14ac:dyDescent="0.25">
      <c r="A87" s="132">
        <f t="shared" si="16"/>
        <v>8</v>
      </c>
      <c r="B87" s="149"/>
      <c r="C87" s="13" t="s">
        <v>974</v>
      </c>
      <c r="D87" s="18"/>
      <c r="E87" s="20" t="e">
        <f>SUMIFS(#REF!,#REF!,"*" &amp; C87 &amp; "*",#REF!,"*" &amp; Index!$D$12 &amp; "*",#REF!,"*" &amp; Index!$D$16 &amp; "*")+SUMIFS(#REF!,#REF!,"*" &amp; C87 &amp; "*",#REF!,"*" &amp; Index!$D$18 &amp; "*",#REF!,"*" &amp; Index!$D$20 &amp; "*")</f>
        <v>#REF!</v>
      </c>
      <c r="F87" s="88">
        <v>21621885</v>
      </c>
      <c r="G87" s="136" t="e">
        <f t="shared" si="24"/>
        <v>#REF!</v>
      </c>
      <c r="H87" s="89" t="str">
        <f t="shared" si="17"/>
        <v>-</v>
      </c>
      <c r="I87" s="20" t="e">
        <f t="shared" si="18"/>
        <v>#REF!</v>
      </c>
      <c r="J87" s="61">
        <v>16303083</v>
      </c>
      <c r="K87" s="136" t="e">
        <f t="shared" si="25"/>
        <v>#REF!</v>
      </c>
      <c r="L87" s="89" t="str">
        <f t="shared" si="19"/>
        <v>-</v>
      </c>
      <c r="M87" s="20" t="e">
        <f>SUMIFS(#REF!,#REF!,"*" &amp; $C87 &amp; "*",#REF!,"*" &amp; Index!$D$12 &amp; "*",#REF!,"*" &amp; Index!$D$23 &amp; "*",#REF!,"*" &amp; Index!$D$16 &amp; "*") + SUMIFS(#REF!,#REF!,"*" &amp; $C87 &amp; "*",#REF!,"*" &amp; Index!$D$18 &amp; "*",#REF!,"*" &amp; Index!$D$23 &amp; "*",#REF!,"*" &amp; Index!$D$16 &amp; "*",#REF!,"*" &amp; Index!$D$20 &amp; "*")</f>
        <v>#REF!</v>
      </c>
      <c r="N87" s="88">
        <v>4250744</v>
      </c>
      <c r="O87" s="136" t="e">
        <f t="shared" si="26"/>
        <v>#REF!</v>
      </c>
      <c r="P87" s="89" t="str">
        <f t="shared" si="20"/>
        <v>-</v>
      </c>
      <c r="Q87" s="20" t="e">
        <f>SUMIFS(#REF!,#REF!,"*" &amp; $C87 &amp; "*",#REF!,"*" &amp; Index!$D$12 &amp; "*",#REF!,"*" &amp; Index!$D$24 &amp; "*",#REF!,"*" &amp; Index!$D$16 &amp; "*") + SUMIFS(#REF!,#REF!,"*" &amp; $C87 &amp; "*",#REF!,"*" &amp; Index!$D$18 &amp; "*",#REF!,"*" &amp; Index!$D$24 &amp; "*",#REF!,"*" &amp; Index!$D$16 &amp; "*",#REF!,"*" &amp; Index!$D$20 &amp; "*")</f>
        <v>#REF!</v>
      </c>
      <c r="R87" s="88">
        <v>1068058</v>
      </c>
      <c r="S87" s="136" t="e">
        <f t="shared" si="27"/>
        <v>#REF!</v>
      </c>
      <c r="T87" s="89" t="str">
        <f t="shared" si="21"/>
        <v>-</v>
      </c>
      <c r="U87" s="20" t="e">
        <f>SUMIFS(#REF!,#REF!,"*" &amp; C87 &amp;"*",#REF!,"*" &amp; Index!$D$12 &amp; "*",#REF!,"*" &amp; Index!$D$17 &amp; "*")+SUMIFS(#REF!,#REF!,"*" &amp; C87 &amp;"*",#REF!,"*" &amp; Index!$D$18 &amp; "*",#REF!,"*" &amp; Index!$D$17 &amp; "*",#REF!,"*" &amp; Index!$D$20 &amp; "*")</f>
        <v>#REF!</v>
      </c>
      <c r="V87" s="88">
        <v>-1129362</v>
      </c>
      <c r="W87" s="136" t="e">
        <f t="shared" si="28"/>
        <v>#REF!</v>
      </c>
      <c r="X87" s="89" t="str">
        <f t="shared" si="22"/>
        <v>-</v>
      </c>
      <c r="Y87" s="20" t="e">
        <f>SUMIFS(#REF!,#REF!,"*" &amp; C87 &amp; "*",#REF!,"*" &amp; Index!$D$12 &amp; "*")+ SUMIFS(#REF!,#REF!,"*" &amp; C87 &amp; "*",#REF!,"*" &amp; Index!$D$18 &amp; "*",#REF!,"*" &amp; Index!$D$20 &amp; "*")</f>
        <v>#REF!</v>
      </c>
      <c r="Z87" s="88">
        <v>20492523</v>
      </c>
      <c r="AA87" s="136" t="e">
        <f t="shared" si="29"/>
        <v>#REF!</v>
      </c>
      <c r="AB87" s="89" t="str">
        <f t="shared" si="23"/>
        <v>-</v>
      </c>
    </row>
    <row r="88" spans="1:28" ht="14.45" hidden="1" customHeight="1" x14ac:dyDescent="0.25">
      <c r="A88" s="132">
        <f t="shared" si="16"/>
        <v>8</v>
      </c>
      <c r="B88" s="149"/>
      <c r="C88" s="79" t="s">
        <v>975</v>
      </c>
      <c r="D88" s="80"/>
      <c r="E88" s="81" t="e">
        <f>SUMIFS(#REF!,#REF!,"*" &amp; C88 &amp; "*",#REF!,"*" &amp; Index!$D$12 &amp; "*",#REF!,"*" &amp; Index!$D$16 &amp; "*")+SUMIFS(#REF!,#REF!,"*" &amp; C88 &amp; "*",#REF!,"*" &amp; Index!$D$18 &amp; "*",#REF!,"*" &amp; Index!$D$20 &amp; "*")</f>
        <v>#REF!</v>
      </c>
      <c r="F88" s="88">
        <v>3754451</v>
      </c>
      <c r="G88" s="136" t="e">
        <f t="shared" si="24"/>
        <v>#REF!</v>
      </c>
      <c r="H88" s="89" t="str">
        <f t="shared" si="17"/>
        <v>-</v>
      </c>
      <c r="I88" s="81" t="e">
        <f t="shared" si="18"/>
        <v>#REF!</v>
      </c>
      <c r="J88" s="82">
        <v>3284300</v>
      </c>
      <c r="K88" s="136" t="e">
        <f t="shared" si="25"/>
        <v>#REF!</v>
      </c>
      <c r="L88" s="89" t="str">
        <f t="shared" si="19"/>
        <v>-</v>
      </c>
      <c r="M88" s="81" t="e">
        <f>SUMIFS(#REF!,#REF!,"*" &amp; $C88 &amp; "*",#REF!,"*" &amp; Index!$D$12 &amp; "*",#REF!,"*" &amp; Index!$D$23 &amp; "*",#REF!,"*" &amp; Index!$D$16 &amp; "*") + SUMIFS(#REF!,#REF!,"*" &amp; $C88 &amp; "*",#REF!,"*" &amp; Index!$D$18 &amp; "*",#REF!,"*" &amp; Index!$D$23 &amp; "*",#REF!,"*" &amp; Index!$D$16 &amp; "*",#REF!,"*" &amp; Index!$D$20 &amp; "*")</f>
        <v>#REF!</v>
      </c>
      <c r="N88" s="88">
        <v>458975</v>
      </c>
      <c r="O88" s="136" t="e">
        <f t="shared" si="26"/>
        <v>#REF!</v>
      </c>
      <c r="P88" s="89" t="str">
        <f t="shared" si="20"/>
        <v>-</v>
      </c>
      <c r="Q88" s="81" t="e">
        <f>SUMIFS(#REF!,#REF!,"*" &amp; $C88 &amp; "*",#REF!,"*" &amp; Index!$D$12 &amp; "*",#REF!,"*" &amp; Index!$D$24 &amp; "*",#REF!,"*" &amp; Index!$D$16 &amp; "*") + SUMIFS(#REF!,#REF!,"*" &amp; $C88 &amp; "*",#REF!,"*" &amp; Index!$D$18 &amp; "*",#REF!,"*" &amp; Index!$D$24 &amp; "*",#REF!,"*" &amp; Index!$D$16 &amp; "*",#REF!,"*" &amp; Index!$D$20 &amp; "*")</f>
        <v>#REF!</v>
      </c>
      <c r="R88" s="88">
        <v>11176</v>
      </c>
      <c r="S88" s="136" t="e">
        <f t="shared" si="27"/>
        <v>#REF!</v>
      </c>
      <c r="T88" s="89" t="str">
        <f t="shared" si="21"/>
        <v>-</v>
      </c>
      <c r="U88" s="81" t="e">
        <f>SUMIFS(#REF!,#REF!,"*" &amp; C88 &amp;"*",#REF!,"*" &amp; Index!$D$12 &amp; "*",#REF!,"*" &amp; Index!$D$17 &amp; "*")+SUMIFS(#REF!,#REF!,"*" &amp; C88 &amp;"*",#REF!,"*" &amp; Index!$D$18 &amp; "*",#REF!,"*" &amp; Index!$D$17 &amp; "*",#REF!,"*" &amp; Index!$D$20 &amp; "*")</f>
        <v>#REF!</v>
      </c>
      <c r="V88" s="88">
        <v>-34335</v>
      </c>
      <c r="W88" s="136" t="e">
        <f t="shared" si="28"/>
        <v>#REF!</v>
      </c>
      <c r="X88" s="89" t="str">
        <f t="shared" si="22"/>
        <v>-</v>
      </c>
      <c r="Y88" s="81" t="e">
        <f>SUMIFS(#REF!,#REF!,"*" &amp; C88 &amp; "*",#REF!,"*" &amp; Index!$D$12 &amp; "*")+ SUMIFS(#REF!,#REF!,"*" &amp; C88 &amp; "*",#REF!,"*" &amp; Index!$D$18 &amp; "*",#REF!,"*" &amp; Index!$D$20 &amp; "*")</f>
        <v>#REF!</v>
      </c>
      <c r="Z88" s="88">
        <v>3720116</v>
      </c>
      <c r="AA88" s="136" t="e">
        <f t="shared" si="29"/>
        <v>#REF!</v>
      </c>
      <c r="AB88" s="89" t="str">
        <f t="shared" si="23"/>
        <v>-</v>
      </c>
    </row>
    <row r="89" spans="1:28" ht="15" x14ac:dyDescent="0.25">
      <c r="A89" s="132">
        <f t="shared" si="16"/>
        <v>6</v>
      </c>
      <c r="B89" s="149"/>
      <c r="C89" s="13" t="s">
        <v>976</v>
      </c>
      <c r="D89" s="18" t="s">
        <v>977</v>
      </c>
      <c r="E89" s="20" t="e">
        <f>SUMIFS(#REF!,#REF!,"*" &amp; C89 &amp; "*",#REF!,"*" &amp; Index!$D$12 &amp; "*",#REF!,"*" &amp; Index!$D$16 &amp; "*")+SUMIFS(#REF!,#REF!,"*" &amp; C89 &amp; "*",#REF!,"*" &amp; Index!$D$18 &amp; "*",#REF!,"*" &amp; Index!$D$20 &amp; "*",#REF!,"*" &amp; Index!$D$16 &amp; "*")</f>
        <v>#REF!</v>
      </c>
      <c r="F89" s="61">
        <v>367160847</v>
      </c>
      <c r="G89" s="136" t="e">
        <f t="shared" si="24"/>
        <v>#REF!</v>
      </c>
      <c r="H89" s="133" t="str">
        <f t="shared" si="17"/>
        <v>-</v>
      </c>
      <c r="I89" s="20" t="e">
        <f t="shared" si="18"/>
        <v>#REF!</v>
      </c>
      <c r="J89" s="61">
        <v>297552366</v>
      </c>
      <c r="K89" s="136" t="e">
        <f t="shared" si="25"/>
        <v>#REF!</v>
      </c>
      <c r="L89" s="89" t="str">
        <f t="shared" si="19"/>
        <v>-</v>
      </c>
      <c r="M89" s="20" t="e">
        <f>SUMIFS(#REF!,#REF!,"*" &amp; $C89 &amp; "*",#REF!,"*" &amp; Index!$D$12 &amp; "*",#REF!,"*" &amp; Index!$D$23 &amp; "*",#REF!,"*" &amp; Index!$D$16 &amp; "*") + SUMIFS(#REF!,#REF!,"*" &amp; $C89 &amp; "*",#REF!,"*" &amp; Index!$D$18 &amp; "*",#REF!,"*" &amp; Index!$D$23 &amp; "*",#REF!,"*" &amp; Index!$D$16 &amp; "*",#REF!,"*" &amp; Index!$D$20 &amp; "*")</f>
        <v>#REF!</v>
      </c>
      <c r="N89" s="61">
        <v>29642307</v>
      </c>
      <c r="O89" s="136" t="e">
        <f t="shared" si="26"/>
        <v>#REF!</v>
      </c>
      <c r="P89" s="89" t="str">
        <f t="shared" si="20"/>
        <v>-</v>
      </c>
      <c r="Q89" s="20" t="e">
        <f>SUMIFS(#REF!,#REF!,"*" &amp; $C89 &amp; "*",#REF!,"*" &amp; Index!$D$12 &amp; "*",#REF!,"*" &amp; Index!$D$24 &amp; "*",#REF!,"*" &amp; Index!$D$16 &amp; "*") + SUMIFS(#REF!,#REF!,"*" &amp; $C89 &amp; "*",#REF!,"*" &amp; Index!$D$18 &amp; "*",#REF!,"*" &amp; Index!$D$24 &amp; "*",#REF!,"*" &amp; Index!$D$16 &amp; "*",#REF!,"*" &amp; Index!$D$20 &amp; "*")</f>
        <v>#REF!</v>
      </c>
      <c r="R89" s="61">
        <v>39966174</v>
      </c>
      <c r="S89" s="136" t="e">
        <f t="shared" si="27"/>
        <v>#REF!</v>
      </c>
      <c r="T89" s="89" t="str">
        <f t="shared" si="21"/>
        <v>-</v>
      </c>
      <c r="U89" s="20" t="e">
        <f>SUMIFS(#REF!,#REF!,"*" &amp; C89 &amp;"*",#REF!,"*" &amp; Index!$D$12 &amp; "*",#REF!,"*" &amp; Index!$D$17 &amp; "*")+SUMIFS(#REF!,#REF!,"*" &amp; C89 &amp;"*",#REF!,"*" &amp; Index!$D$18 &amp; "*",#REF!,"*" &amp; Index!$D$17 &amp; "*",#REF!,"*" &amp; Index!$D$20 &amp; "*")</f>
        <v>#REF!</v>
      </c>
      <c r="V89" s="61">
        <v>-37647136</v>
      </c>
      <c r="W89" s="136" t="e">
        <f t="shared" si="28"/>
        <v>#REF!</v>
      </c>
      <c r="X89" s="89" t="str">
        <f t="shared" si="22"/>
        <v>-</v>
      </c>
      <c r="Y89" s="20" t="e">
        <f>SUMIFS(#REF!,#REF!,"*" &amp; C89 &amp; "*",#REF!,"*" &amp; Index!$D$12 &amp; "*")+ SUMIFS(#REF!,#REF!,"*" &amp; C89 &amp; "*",#REF!,"*" &amp; Index!$D$18 &amp; "*",#REF!,"*" &amp; Index!$D$20 &amp; "*")</f>
        <v>#REF!</v>
      </c>
      <c r="Z89" s="61">
        <v>329513711</v>
      </c>
      <c r="AA89" s="136" t="e">
        <f t="shared" si="29"/>
        <v>#REF!</v>
      </c>
      <c r="AB89" s="89" t="str">
        <f t="shared" si="23"/>
        <v>-</v>
      </c>
    </row>
    <row r="90" spans="1:28" ht="14.45" hidden="1" customHeight="1" x14ac:dyDescent="0.25">
      <c r="A90" s="132">
        <f t="shared" si="16"/>
        <v>8</v>
      </c>
      <c r="B90" s="149"/>
      <c r="C90" s="85" t="s">
        <v>978</v>
      </c>
      <c r="D90" s="86"/>
      <c r="E90" s="87" t="e">
        <f>SUMIFS(#REF!,#REF!,"*" &amp; C90 &amp; "*",#REF!,"*" &amp; Index!$D$12 &amp; "*",#REF!,"*" &amp; Index!$D$16 &amp; "*")+SUMIFS(#REF!,#REF!,"*" &amp; C90 &amp; "*",#REF!,"*" &amp; Index!$D$18 &amp; "*",#REF!,"*" &amp; Index!$D$20 &amp; "*")</f>
        <v>#REF!</v>
      </c>
      <c r="F90" s="88">
        <v>180545187</v>
      </c>
      <c r="G90" s="136" t="e">
        <f t="shared" si="24"/>
        <v>#REF!</v>
      </c>
      <c r="H90" s="89" t="str">
        <f t="shared" si="17"/>
        <v>-</v>
      </c>
      <c r="I90" s="87" t="e">
        <f t="shared" si="18"/>
        <v>#REF!</v>
      </c>
      <c r="J90" s="88">
        <v>173752400</v>
      </c>
      <c r="K90" s="136" t="e">
        <f t="shared" si="25"/>
        <v>#REF!</v>
      </c>
      <c r="L90" s="89" t="str">
        <f t="shared" si="19"/>
        <v>-</v>
      </c>
      <c r="M90" s="87" t="e">
        <f>SUMIFS(#REF!,#REF!,"*" &amp; $C90 &amp; "*",#REF!,"*" &amp; Index!$D$12 &amp; "*",#REF!,"*" &amp; Index!$D$23 &amp; "*",#REF!,"*" &amp; Index!$D$16 &amp; "*") + SUMIFS(#REF!,#REF!,"*" &amp; $C90 &amp; "*",#REF!,"*" &amp; Index!$D$18 &amp; "*",#REF!,"*" &amp; Index!$D$23 &amp; "*",#REF!,"*" &amp; Index!$D$16 &amp; "*",#REF!,"*" &amp; Index!$D$20 &amp; "*")</f>
        <v>#REF!</v>
      </c>
      <c r="N90" s="88">
        <v>5017103</v>
      </c>
      <c r="O90" s="136" t="e">
        <f t="shared" si="26"/>
        <v>#REF!</v>
      </c>
      <c r="P90" s="89" t="str">
        <f t="shared" si="20"/>
        <v>-</v>
      </c>
      <c r="Q90" s="87" t="e">
        <f>SUMIFS(#REF!,#REF!,"*" &amp; $C90 &amp; "*",#REF!,"*" &amp; Index!$D$12 &amp; "*",#REF!,"*" &amp; Index!$D$24 &amp; "*",#REF!,"*" &amp; Index!$D$16 &amp; "*") + SUMIFS(#REF!,#REF!,"*" &amp; $C90 &amp; "*",#REF!,"*" &amp; Index!$D$18 &amp; "*",#REF!,"*" &amp; Index!$D$24 &amp; "*",#REF!,"*" &amp; Index!$D$16 &amp; "*",#REF!,"*" &amp; Index!$D$20 &amp; "*")</f>
        <v>#REF!</v>
      </c>
      <c r="R90" s="88">
        <v>1775684</v>
      </c>
      <c r="S90" s="136" t="e">
        <f t="shared" si="27"/>
        <v>#REF!</v>
      </c>
      <c r="T90" s="89" t="str">
        <f t="shared" si="21"/>
        <v>-</v>
      </c>
      <c r="U90" s="87" t="e">
        <f>SUMIFS(#REF!,#REF!,"*" &amp; C90 &amp;"*",#REF!,"*" &amp; Index!$D$12 &amp; "*",#REF!,"*" &amp; Index!$D$17 &amp; "*")+SUMIFS(#REF!,#REF!,"*" &amp; C90 &amp;"*",#REF!,"*" &amp; Index!$D$18 &amp; "*",#REF!,"*" &amp; Index!$D$17 &amp; "*",#REF!,"*" &amp; Index!$D$20 &amp; "*")</f>
        <v>#REF!</v>
      </c>
      <c r="V90" s="88">
        <v>-1845220</v>
      </c>
      <c r="W90" s="136" t="e">
        <f t="shared" si="28"/>
        <v>#REF!</v>
      </c>
      <c r="X90" s="89" t="str">
        <f t="shared" si="22"/>
        <v>-</v>
      </c>
      <c r="Y90" s="87" t="e">
        <f>SUMIFS(#REF!,#REF!,"*" &amp; C90 &amp; "*",#REF!,"*" &amp; Index!$D$12 &amp; "*")+ SUMIFS(#REF!,#REF!,"*" &amp; C90 &amp; "*",#REF!,"*" &amp; Index!$D$18 &amp; "*",#REF!,"*" &amp; Index!$D$20 &amp; "*")</f>
        <v>#REF!</v>
      </c>
      <c r="Z90" s="88">
        <v>178699967</v>
      </c>
      <c r="AA90" s="136" t="e">
        <f t="shared" si="29"/>
        <v>#REF!</v>
      </c>
      <c r="AB90" s="89" t="str">
        <f t="shared" si="23"/>
        <v>-</v>
      </c>
    </row>
    <row r="91" spans="1:28" ht="14.45" hidden="1" customHeight="1" x14ac:dyDescent="0.25">
      <c r="A91" s="132">
        <f t="shared" si="16"/>
        <v>8</v>
      </c>
      <c r="B91" s="149"/>
      <c r="C91" s="13" t="s">
        <v>979</v>
      </c>
      <c r="D91" s="18"/>
      <c r="E91" s="20" t="e">
        <f>SUMIFS(#REF!,#REF!,"*" &amp; C91 &amp; "*",#REF!,"*" &amp; Index!$D$12 &amp; "*",#REF!,"*" &amp; Index!$D$16 &amp; "*")+SUMIFS(#REF!,#REF!,"*" &amp; C91 &amp; "*",#REF!,"*" &amp; Index!$D$18 &amp; "*",#REF!,"*" &amp; Index!$D$20 &amp; "*")</f>
        <v>#REF!</v>
      </c>
      <c r="F91" s="88">
        <v>6730632</v>
      </c>
      <c r="G91" s="136" t="e">
        <f t="shared" si="24"/>
        <v>#REF!</v>
      </c>
      <c r="H91" s="89" t="str">
        <f t="shared" si="17"/>
        <v>-</v>
      </c>
      <c r="I91" s="20" t="e">
        <f t="shared" si="18"/>
        <v>#REF!</v>
      </c>
      <c r="J91" s="61">
        <v>5676530</v>
      </c>
      <c r="K91" s="136" t="e">
        <f t="shared" si="25"/>
        <v>#REF!</v>
      </c>
      <c r="L91" s="89" t="str">
        <f t="shared" si="19"/>
        <v>-</v>
      </c>
      <c r="M91" s="20" t="e">
        <f>SUMIFS(#REF!,#REF!,"*" &amp; $C91 &amp; "*",#REF!,"*" &amp; Index!$D$12 &amp; "*",#REF!,"*" &amp; Index!$D$23 &amp; "*",#REF!,"*" &amp; Index!$D$16 &amp; "*") + SUMIFS(#REF!,#REF!,"*" &amp; $C91 &amp; "*",#REF!,"*" &amp; Index!$D$18 &amp; "*",#REF!,"*" &amp; Index!$D$23 &amp; "*",#REF!,"*" &amp; Index!$D$16 &amp; "*",#REF!,"*" &amp; Index!$D$20 &amp; "*")</f>
        <v>#REF!</v>
      </c>
      <c r="N91" s="88">
        <v>737340</v>
      </c>
      <c r="O91" s="136" t="e">
        <f t="shared" si="26"/>
        <v>#REF!</v>
      </c>
      <c r="P91" s="89" t="str">
        <f t="shared" si="20"/>
        <v>-</v>
      </c>
      <c r="Q91" s="20" t="e">
        <f>SUMIFS(#REF!,#REF!,"*" &amp; $C91 &amp; "*",#REF!,"*" &amp; Index!$D$12 &amp; "*",#REF!,"*" &amp; Index!$D$24 &amp; "*",#REF!,"*" &amp; Index!$D$16 &amp; "*") + SUMIFS(#REF!,#REF!,"*" &amp; $C91 &amp; "*",#REF!,"*" &amp; Index!$D$18 &amp; "*",#REF!,"*" &amp; Index!$D$24 &amp; "*",#REF!,"*" &amp; Index!$D$16 &amp; "*",#REF!,"*" &amp; Index!$D$20 &amp; "*")</f>
        <v>#REF!</v>
      </c>
      <c r="R91" s="88">
        <v>316762</v>
      </c>
      <c r="S91" s="136" t="e">
        <f t="shared" si="27"/>
        <v>#REF!</v>
      </c>
      <c r="T91" s="89" t="str">
        <f t="shared" si="21"/>
        <v>-</v>
      </c>
      <c r="U91" s="20" t="e">
        <f>SUMIFS(#REF!,#REF!,"*" &amp; C91 &amp;"*",#REF!,"*" &amp; Index!$D$12 &amp; "*",#REF!,"*" &amp; Index!$D$17 &amp; "*")+SUMIFS(#REF!,#REF!,"*" &amp; C91 &amp;"*",#REF!,"*" &amp; Index!$D$18 &amp; "*",#REF!,"*" &amp; Index!$D$17 &amp; "*",#REF!,"*" &amp; Index!$D$20 &amp; "*")</f>
        <v>#REF!</v>
      </c>
      <c r="V91" s="88">
        <v>-327185</v>
      </c>
      <c r="W91" s="136" t="e">
        <f t="shared" si="28"/>
        <v>#REF!</v>
      </c>
      <c r="X91" s="89" t="str">
        <f t="shared" si="22"/>
        <v>-</v>
      </c>
      <c r="Y91" s="20" t="e">
        <f>SUMIFS(#REF!,#REF!,"*" &amp; C91 &amp; "*",#REF!,"*" &amp; Index!$D$12 &amp; "*")+ SUMIFS(#REF!,#REF!,"*" &amp; C91 &amp; "*",#REF!,"*" &amp; Index!$D$18 &amp; "*",#REF!,"*" &amp; Index!$D$20 &amp; "*")</f>
        <v>#REF!</v>
      </c>
      <c r="Z91" s="88">
        <v>6403447</v>
      </c>
      <c r="AA91" s="136" t="e">
        <f t="shared" si="29"/>
        <v>#REF!</v>
      </c>
      <c r="AB91" s="89" t="str">
        <f t="shared" si="23"/>
        <v>-</v>
      </c>
    </row>
    <row r="92" spans="1:28" ht="14.45" hidden="1" customHeight="1" x14ac:dyDescent="0.25">
      <c r="A92" s="132">
        <f t="shared" si="16"/>
        <v>8</v>
      </c>
      <c r="B92" s="149"/>
      <c r="C92" s="13" t="s">
        <v>980</v>
      </c>
      <c r="D92" s="18"/>
      <c r="E92" s="20" t="e">
        <f>SUMIFS(#REF!,#REF!,"*" &amp; C92 &amp; "*",#REF!,"*" &amp; Index!$D$12 &amp; "*",#REF!,"*" &amp; Index!$D$16 &amp; "*")+SUMIFS(#REF!,#REF!,"*" &amp; C92 &amp; "*",#REF!,"*" &amp; Index!$D$18 &amp; "*",#REF!,"*" &amp; Index!$D$20 &amp; "*")</f>
        <v>#REF!</v>
      </c>
      <c r="F92" s="88">
        <v>28026466</v>
      </c>
      <c r="G92" s="136" t="e">
        <f t="shared" si="24"/>
        <v>#REF!</v>
      </c>
      <c r="H92" s="89" t="str">
        <f t="shared" si="17"/>
        <v>-</v>
      </c>
      <c r="I92" s="20" t="e">
        <f t="shared" si="18"/>
        <v>#REF!</v>
      </c>
      <c r="J92" s="61">
        <v>16090679</v>
      </c>
      <c r="K92" s="136" t="e">
        <f t="shared" si="25"/>
        <v>#REF!</v>
      </c>
      <c r="L92" s="89" t="str">
        <f t="shared" si="19"/>
        <v>-</v>
      </c>
      <c r="M92" s="20" t="e">
        <f>SUMIFS(#REF!,#REF!,"*" &amp; $C92 &amp; "*",#REF!,"*" &amp; Index!$D$12 &amp; "*",#REF!,"*" &amp; Index!$D$23 &amp; "*",#REF!,"*" &amp; Index!$D$16 &amp; "*") + SUMIFS(#REF!,#REF!,"*" &amp; $C92 &amp; "*",#REF!,"*" &amp; Index!$D$18 &amp; "*",#REF!,"*" &amp; Index!$D$23 &amp; "*",#REF!,"*" &amp; Index!$D$16 &amp; "*",#REF!,"*" &amp; Index!$D$20 &amp; "*")</f>
        <v>#REF!</v>
      </c>
      <c r="N92" s="88">
        <v>9473989</v>
      </c>
      <c r="O92" s="136" t="e">
        <f t="shared" si="26"/>
        <v>#REF!</v>
      </c>
      <c r="P92" s="89" t="str">
        <f t="shared" si="20"/>
        <v>-</v>
      </c>
      <c r="Q92" s="20" t="e">
        <f>SUMIFS(#REF!,#REF!,"*" &amp; $C92 &amp; "*",#REF!,"*" &amp; Index!$D$12 &amp; "*",#REF!,"*" &amp; Index!$D$24 &amp; "*",#REF!,"*" &amp; Index!$D$16 &amp; "*") + SUMIFS(#REF!,#REF!,"*" &amp; $C92 &amp; "*",#REF!,"*" &amp; Index!$D$18 &amp; "*",#REF!,"*" &amp; Index!$D$24 &amp; "*",#REF!,"*" &amp; Index!$D$16 &amp; "*",#REF!,"*" &amp; Index!$D$20 &amp; "*")</f>
        <v>#REF!</v>
      </c>
      <c r="R92" s="88">
        <v>2461798</v>
      </c>
      <c r="S92" s="136" t="e">
        <f t="shared" si="27"/>
        <v>#REF!</v>
      </c>
      <c r="T92" s="89" t="str">
        <f t="shared" si="21"/>
        <v>-</v>
      </c>
      <c r="U92" s="20" t="e">
        <f>SUMIFS(#REF!,#REF!,"*" &amp; C92 &amp;"*",#REF!,"*" &amp; Index!$D$12 &amp; "*",#REF!,"*" &amp; Index!$D$17 &amp; "*")+SUMIFS(#REF!,#REF!,"*" &amp; C92 &amp;"*",#REF!,"*" &amp; Index!$D$18 &amp; "*",#REF!,"*" &amp; Index!$D$17 &amp; "*",#REF!,"*" &amp; Index!$D$20 &amp; "*")</f>
        <v>#REF!</v>
      </c>
      <c r="V92" s="88">
        <v>-2746520</v>
      </c>
      <c r="W92" s="136" t="e">
        <f t="shared" si="28"/>
        <v>#REF!</v>
      </c>
      <c r="X92" s="89" t="str">
        <f t="shared" si="22"/>
        <v>-</v>
      </c>
      <c r="Y92" s="20" t="e">
        <f>SUMIFS(#REF!,#REF!,"*" &amp; C92 &amp; "*",#REF!,"*" &amp; Index!$D$12 &amp; "*")+ SUMIFS(#REF!,#REF!,"*" &amp; C92 &amp; "*",#REF!,"*" &amp; Index!$D$18 &amp; "*",#REF!,"*" &amp; Index!$D$20 &amp; "*")</f>
        <v>#REF!</v>
      </c>
      <c r="Z92" s="88">
        <v>25279946</v>
      </c>
      <c r="AA92" s="136" t="e">
        <f t="shared" si="29"/>
        <v>#REF!</v>
      </c>
      <c r="AB92" s="89" t="str">
        <f t="shared" si="23"/>
        <v>-</v>
      </c>
    </row>
    <row r="93" spans="1:28" ht="14.45" hidden="1" customHeight="1" x14ac:dyDescent="0.25">
      <c r="A93" s="132">
        <f t="shared" si="16"/>
        <v>8</v>
      </c>
      <c r="B93" s="149"/>
      <c r="C93" s="13" t="s">
        <v>981</v>
      </c>
      <c r="D93" s="18"/>
      <c r="E93" s="20" t="e">
        <f>SUMIFS(#REF!,#REF!,"*" &amp; C93 &amp; "*",#REF!,"*" &amp; Index!$D$12 &amp; "*",#REF!,"*" &amp; Index!$D$16 &amp; "*")+SUMIFS(#REF!,#REF!,"*" &amp; C93 &amp; "*",#REF!,"*" &amp; Index!$D$18 &amp; "*",#REF!,"*" &amp; Index!$D$20 &amp; "*")</f>
        <v>#REF!</v>
      </c>
      <c r="F93" s="88">
        <v>10940892</v>
      </c>
      <c r="G93" s="136" t="e">
        <f t="shared" si="24"/>
        <v>#REF!</v>
      </c>
      <c r="H93" s="89" t="str">
        <f t="shared" si="17"/>
        <v>-</v>
      </c>
      <c r="I93" s="20" t="e">
        <f t="shared" si="18"/>
        <v>#REF!</v>
      </c>
      <c r="J93" s="61">
        <v>9668768</v>
      </c>
      <c r="K93" s="136" t="e">
        <f t="shared" si="25"/>
        <v>#REF!</v>
      </c>
      <c r="L93" s="89" t="str">
        <f t="shared" si="19"/>
        <v>-</v>
      </c>
      <c r="M93" s="20" t="e">
        <f>SUMIFS(#REF!,#REF!,"*" &amp; $C93 &amp; "*",#REF!,"*" &amp; Index!$D$12 &amp; "*",#REF!,"*" &amp; Index!$D$23 &amp; "*",#REF!,"*" &amp; Index!$D$16 &amp; "*") + SUMIFS(#REF!,#REF!,"*" &amp; $C93 &amp; "*",#REF!,"*" &amp; Index!$D$18 &amp; "*",#REF!,"*" &amp; Index!$D$23 &amp; "*",#REF!,"*" &amp; Index!$D$16 &amp; "*",#REF!,"*" &amp; Index!$D$20 &amp; "*")</f>
        <v>#REF!</v>
      </c>
      <c r="N93" s="88">
        <v>1011987</v>
      </c>
      <c r="O93" s="136" t="e">
        <f t="shared" si="26"/>
        <v>#REF!</v>
      </c>
      <c r="P93" s="89" t="str">
        <f t="shared" si="20"/>
        <v>-</v>
      </c>
      <c r="Q93" s="20" t="e">
        <f>SUMIFS(#REF!,#REF!,"*" &amp; $C93 &amp; "*",#REF!,"*" &amp; Index!$D$12 &amp; "*",#REF!,"*" &amp; Index!$D$24 &amp; "*",#REF!,"*" &amp; Index!$D$16 &amp; "*") + SUMIFS(#REF!,#REF!,"*" &amp; $C93 &amp; "*",#REF!,"*" &amp; Index!$D$18 &amp; "*",#REF!,"*" &amp; Index!$D$24 &amp; "*",#REF!,"*" &amp; Index!$D$16 &amp; "*",#REF!,"*" &amp; Index!$D$20 &amp; "*")</f>
        <v>#REF!</v>
      </c>
      <c r="R93" s="88">
        <v>260137</v>
      </c>
      <c r="S93" s="136" t="e">
        <f t="shared" si="27"/>
        <v>#REF!</v>
      </c>
      <c r="T93" s="89" t="str">
        <f t="shared" si="21"/>
        <v>-</v>
      </c>
      <c r="U93" s="20" t="e">
        <f>SUMIFS(#REF!,#REF!,"*" &amp; C93 &amp;"*",#REF!,"*" &amp; Index!$D$12 &amp; "*",#REF!,"*" &amp; Index!$D$17 &amp; "*")+SUMIFS(#REF!,#REF!,"*" &amp; C93 &amp;"*",#REF!,"*" &amp; Index!$D$18 &amp; "*",#REF!,"*" &amp; Index!$D$17 &amp; "*",#REF!,"*" &amp; Index!$D$20 &amp; "*")</f>
        <v>#REF!</v>
      </c>
      <c r="V93" s="88">
        <v>-404853</v>
      </c>
      <c r="W93" s="136" t="e">
        <f t="shared" si="28"/>
        <v>#REF!</v>
      </c>
      <c r="X93" s="89" t="str">
        <f t="shared" si="22"/>
        <v>-</v>
      </c>
      <c r="Y93" s="20" t="e">
        <f>SUMIFS(#REF!,#REF!,"*" &amp; C93 &amp; "*",#REF!,"*" &amp; Index!$D$12 &amp; "*")+ SUMIFS(#REF!,#REF!,"*" &amp; C93 &amp; "*",#REF!,"*" &amp; Index!$D$18 &amp; "*",#REF!,"*" &amp; Index!$D$20 &amp; "*")</f>
        <v>#REF!</v>
      </c>
      <c r="Z93" s="88">
        <v>10536039</v>
      </c>
      <c r="AA93" s="136" t="e">
        <f t="shared" si="29"/>
        <v>#REF!</v>
      </c>
      <c r="AB93" s="89" t="str">
        <f t="shared" si="23"/>
        <v>-</v>
      </c>
    </row>
    <row r="94" spans="1:28" ht="14.45" hidden="1" customHeight="1" x14ac:dyDescent="0.25">
      <c r="A94" s="132">
        <f t="shared" si="16"/>
        <v>8</v>
      </c>
      <c r="B94" s="149"/>
      <c r="C94" s="13" t="s">
        <v>982</v>
      </c>
      <c r="D94" s="18"/>
      <c r="E94" s="20" t="e">
        <f>SUMIFS(#REF!,#REF!,"*" &amp; C94 &amp; "*",#REF!,"*" &amp; Index!$D$12 &amp; "*",#REF!,"*" &amp; Index!$D$16 &amp; "*")+SUMIFS(#REF!,#REF!,"*" &amp; C94 &amp; "*",#REF!,"*" &amp; Index!$D$18 &amp; "*",#REF!,"*" &amp; Index!$D$20 &amp; "*")</f>
        <v>#REF!</v>
      </c>
      <c r="F94" s="88">
        <v>18458720</v>
      </c>
      <c r="G94" s="136" t="e">
        <f t="shared" si="24"/>
        <v>#REF!</v>
      </c>
      <c r="H94" s="89" t="str">
        <f t="shared" si="17"/>
        <v>-</v>
      </c>
      <c r="I94" s="20" t="e">
        <f t="shared" si="18"/>
        <v>#REF!</v>
      </c>
      <c r="J94" s="61">
        <v>12409566</v>
      </c>
      <c r="K94" s="136" t="e">
        <f t="shared" si="25"/>
        <v>#REF!</v>
      </c>
      <c r="L94" s="89" t="str">
        <f t="shared" si="19"/>
        <v>-</v>
      </c>
      <c r="M94" s="20" t="e">
        <f>SUMIFS(#REF!,#REF!,"*" &amp; $C94 &amp; "*",#REF!,"*" &amp; Index!$D$12 &amp; "*",#REF!,"*" &amp; Index!$D$23 &amp; "*",#REF!,"*" &amp; Index!$D$16 &amp; "*") + SUMIFS(#REF!,#REF!,"*" &amp; $C94 &amp; "*",#REF!,"*" &amp; Index!$D$18 &amp; "*",#REF!,"*" &amp; Index!$D$23 &amp; "*",#REF!,"*" &amp; Index!$D$16 &amp; "*",#REF!,"*" &amp; Index!$D$20 &amp; "*")</f>
        <v>#REF!</v>
      </c>
      <c r="N94" s="88">
        <v>5350151</v>
      </c>
      <c r="O94" s="136" t="e">
        <f t="shared" si="26"/>
        <v>#REF!</v>
      </c>
      <c r="P94" s="89" t="str">
        <f t="shared" si="20"/>
        <v>-</v>
      </c>
      <c r="Q94" s="20" t="e">
        <f>SUMIFS(#REF!,#REF!,"*" &amp; $C94 &amp; "*",#REF!,"*" &amp; Index!$D$12 &amp; "*",#REF!,"*" &amp; Index!$D$24 &amp; "*",#REF!,"*" &amp; Index!$D$16 &amp; "*") + SUMIFS(#REF!,#REF!,"*" &amp; $C94 &amp; "*",#REF!,"*" &amp; Index!$D$18 &amp; "*",#REF!,"*" &amp; Index!$D$24 &amp; "*",#REF!,"*" &amp; Index!$D$16 &amp; "*",#REF!,"*" &amp; Index!$D$20 &amp; "*")</f>
        <v>#REF!</v>
      </c>
      <c r="R94" s="88">
        <v>699003</v>
      </c>
      <c r="S94" s="136" t="e">
        <f t="shared" si="27"/>
        <v>#REF!</v>
      </c>
      <c r="T94" s="89" t="str">
        <f t="shared" si="21"/>
        <v>-</v>
      </c>
      <c r="U94" s="20" t="e">
        <f>SUMIFS(#REF!,#REF!,"*" &amp; C94 &amp;"*",#REF!,"*" &amp; Index!$D$12 &amp; "*",#REF!,"*" &amp; Index!$D$17 &amp; "*")+SUMIFS(#REF!,#REF!,"*" &amp; C94 &amp;"*",#REF!,"*" &amp; Index!$D$18 &amp; "*",#REF!,"*" &amp; Index!$D$17 &amp; "*",#REF!,"*" &amp; Index!$D$20 &amp; "*")</f>
        <v>#REF!</v>
      </c>
      <c r="V94" s="88">
        <v>-914392</v>
      </c>
      <c r="W94" s="136" t="e">
        <f t="shared" si="28"/>
        <v>#REF!</v>
      </c>
      <c r="X94" s="89" t="str">
        <f t="shared" si="22"/>
        <v>-</v>
      </c>
      <c r="Y94" s="20" t="e">
        <f>SUMIFS(#REF!,#REF!,"*" &amp; C94 &amp; "*",#REF!,"*" &amp; Index!$D$12 &amp; "*")+ SUMIFS(#REF!,#REF!,"*" &amp; C94 &amp; "*",#REF!,"*" &amp; Index!$D$18 &amp; "*",#REF!,"*" &amp; Index!$D$20 &amp; "*")</f>
        <v>#REF!</v>
      </c>
      <c r="Z94" s="88">
        <v>17544328</v>
      </c>
      <c r="AA94" s="136" t="e">
        <f t="shared" si="29"/>
        <v>#REF!</v>
      </c>
      <c r="AB94" s="89" t="str">
        <f t="shared" si="23"/>
        <v>-</v>
      </c>
    </row>
    <row r="95" spans="1:28" ht="14.45" hidden="1" customHeight="1" x14ac:dyDescent="0.25">
      <c r="A95" s="132">
        <f t="shared" si="16"/>
        <v>8</v>
      </c>
      <c r="B95" s="149"/>
      <c r="C95" s="79" t="s">
        <v>983</v>
      </c>
      <c r="D95" s="80"/>
      <c r="E95" s="81" t="e">
        <f>SUMIFS(#REF!,#REF!,"*" &amp; C95 &amp; "*",#REF!,"*" &amp; Index!$D$12 &amp; "*",#REF!,"*" &amp; Index!$D$16 &amp; "*")+SUMIFS(#REF!,#REF!,"*" &amp; C95 &amp; "*",#REF!,"*" &amp; Index!$D$18 &amp; "*",#REF!,"*" &amp; Index!$D$20 &amp; "*")</f>
        <v>#REF!</v>
      </c>
      <c r="F95" s="88">
        <v>122458950</v>
      </c>
      <c r="G95" s="136" t="e">
        <f t="shared" si="24"/>
        <v>#REF!</v>
      </c>
      <c r="H95" s="89" t="str">
        <f t="shared" si="17"/>
        <v>-</v>
      </c>
      <c r="I95" s="81" t="e">
        <f t="shared" si="18"/>
        <v>#REF!</v>
      </c>
      <c r="J95" s="82">
        <v>79954423</v>
      </c>
      <c r="K95" s="136" t="e">
        <f t="shared" si="25"/>
        <v>#REF!</v>
      </c>
      <c r="L95" s="89" t="str">
        <f t="shared" si="19"/>
        <v>-</v>
      </c>
      <c r="M95" s="81" t="e">
        <f>SUMIFS(#REF!,#REF!,"*" &amp; $C95 &amp; "*",#REF!,"*" &amp; Index!$D$12 &amp; "*",#REF!,"*" &amp; Index!$D$23 &amp; "*",#REF!,"*" &amp; Index!$D$16 &amp; "*") + SUMIFS(#REF!,#REF!,"*" &amp; $C95 &amp; "*",#REF!,"*" &amp; Index!$D$18 &amp; "*",#REF!,"*" &amp; Index!$D$23 &amp; "*",#REF!,"*" &amp; Index!$D$16 &amp; "*",#REF!,"*" &amp; Index!$D$20 &amp; "*")</f>
        <v>#REF!</v>
      </c>
      <c r="N95" s="88">
        <v>8051737</v>
      </c>
      <c r="O95" s="136" t="e">
        <f t="shared" si="26"/>
        <v>#REF!</v>
      </c>
      <c r="P95" s="89" t="str">
        <f t="shared" si="20"/>
        <v>-</v>
      </c>
      <c r="Q95" s="81" t="e">
        <f>SUMIFS(#REF!,#REF!,"*" &amp; $C95 &amp; "*",#REF!,"*" &amp; Index!$D$12 &amp; "*",#REF!,"*" &amp; Index!$D$24 &amp; "*",#REF!,"*" &amp; Index!$D$16 &amp; "*") + SUMIFS(#REF!,#REF!,"*" &amp; $C95 &amp; "*",#REF!,"*" &amp; Index!$D$18 &amp; "*",#REF!,"*" &amp; Index!$D$24 &amp; "*",#REF!,"*" &amp; Index!$D$16 &amp; "*",#REF!,"*" &amp; Index!$D$20 &amp; "*")</f>
        <v>#REF!</v>
      </c>
      <c r="R95" s="88">
        <v>34452790</v>
      </c>
      <c r="S95" s="136" t="e">
        <f t="shared" si="27"/>
        <v>#REF!</v>
      </c>
      <c r="T95" s="89" t="str">
        <f t="shared" si="21"/>
        <v>-</v>
      </c>
      <c r="U95" s="81" t="e">
        <f>SUMIFS(#REF!,#REF!,"*" &amp; C95 &amp;"*",#REF!,"*" &amp; Index!$D$12 &amp; "*",#REF!,"*" &amp; Index!$D$17 &amp; "*")+SUMIFS(#REF!,#REF!,"*" &amp; C95 &amp;"*",#REF!,"*" &amp; Index!$D$18 &amp; "*",#REF!,"*" &amp; Index!$D$17 &amp; "*",#REF!,"*" &amp; Index!$D$20 &amp; "*")</f>
        <v>#REF!</v>
      </c>
      <c r="V95" s="88">
        <v>-31408966</v>
      </c>
      <c r="W95" s="136" t="e">
        <f t="shared" si="28"/>
        <v>#REF!</v>
      </c>
      <c r="X95" s="89" t="str">
        <f t="shared" si="22"/>
        <v>-</v>
      </c>
      <c r="Y95" s="81" t="e">
        <f>SUMIFS(#REF!,#REF!,"*" &amp; C95 &amp; "*",#REF!,"*" &amp; Index!$D$12 &amp; "*")+ SUMIFS(#REF!,#REF!,"*" &amp; C95 &amp; "*",#REF!,"*" &amp; Index!$D$18 &amp; "*",#REF!,"*" &amp; Index!$D$20 &amp; "*")</f>
        <v>#REF!</v>
      </c>
      <c r="Z95" s="88">
        <v>91049984</v>
      </c>
      <c r="AA95" s="136" t="e">
        <f t="shared" si="29"/>
        <v>#REF!</v>
      </c>
      <c r="AB95" s="89" t="str">
        <f t="shared" si="23"/>
        <v>-</v>
      </c>
    </row>
    <row r="96" spans="1:28" ht="15" x14ac:dyDescent="0.25">
      <c r="A96" s="132">
        <f t="shared" si="16"/>
        <v>6</v>
      </c>
      <c r="B96" s="149"/>
      <c r="C96" s="13" t="s">
        <v>984</v>
      </c>
      <c r="D96" s="18" t="s">
        <v>985</v>
      </c>
      <c r="E96" s="20" t="e">
        <f>SUMIFS(#REF!,#REF!,"*" &amp; C96 &amp; "*",#REF!,"*" &amp; Index!$D$12 &amp; "*",#REF!,"*" &amp; Index!$D$16 &amp; "*")+SUMIFS(#REF!,#REF!,"*" &amp; C96 &amp; "*",#REF!,"*" &amp; Index!$D$18 &amp; "*",#REF!,"*" &amp; Index!$D$20 &amp; "*",#REF!,"*" &amp; Index!$D$16 &amp; "*")</f>
        <v>#REF!</v>
      </c>
      <c r="F96" s="61">
        <v>368031</v>
      </c>
      <c r="G96" s="136" t="e">
        <f t="shared" si="24"/>
        <v>#REF!</v>
      </c>
      <c r="H96" s="133" t="str">
        <f t="shared" si="17"/>
        <v>-</v>
      </c>
      <c r="I96" s="20" t="e">
        <f t="shared" si="18"/>
        <v>#REF!</v>
      </c>
      <c r="J96" s="61">
        <v>351802</v>
      </c>
      <c r="K96" s="136" t="e">
        <f t="shared" si="25"/>
        <v>#REF!</v>
      </c>
      <c r="L96" s="89" t="str">
        <f t="shared" si="19"/>
        <v>-</v>
      </c>
      <c r="M96" s="20" t="e">
        <f>SUMIFS(#REF!,#REF!,"*" &amp; $C96 &amp; "*",#REF!,"*" &amp; Index!$D$12 &amp; "*",#REF!,"*" &amp; Index!$D$23 &amp; "*",#REF!,"*" &amp; Index!$D$16 &amp; "*") + SUMIFS(#REF!,#REF!,"*" &amp; $C96 &amp; "*",#REF!,"*" &amp; Index!$D$18 &amp; "*",#REF!,"*" &amp; Index!$D$23 &amp; "*",#REF!,"*" &amp; Index!$D$16 &amp; "*",#REF!,"*" &amp; Index!$D$20 &amp; "*")</f>
        <v>#REF!</v>
      </c>
      <c r="N96" s="61">
        <v>16229</v>
      </c>
      <c r="O96" s="136" t="e">
        <f t="shared" si="26"/>
        <v>#REF!</v>
      </c>
      <c r="P96" s="89" t="str">
        <f t="shared" si="20"/>
        <v>-</v>
      </c>
      <c r="Q96" s="20" t="e">
        <f>SUMIFS(#REF!,#REF!,"*" &amp; $C96 &amp; "*",#REF!,"*" &amp; Index!$D$12 &amp; "*",#REF!,"*" &amp; Index!$D$24 &amp; "*",#REF!,"*" &amp; Index!$D$16 &amp; "*") + SUMIFS(#REF!,#REF!,"*" &amp; $C96 &amp; "*",#REF!,"*" &amp; Index!$D$18 &amp; "*",#REF!,"*" &amp; Index!$D$24 &amp; "*",#REF!,"*" &amp; Index!$D$16 &amp; "*",#REF!,"*" &amp; Index!$D$20 &amp; "*")</f>
        <v>#REF!</v>
      </c>
      <c r="R96" s="61">
        <v>0</v>
      </c>
      <c r="S96" s="136" t="e">
        <f t="shared" si="27"/>
        <v>#REF!</v>
      </c>
      <c r="T96" s="89" t="str">
        <f t="shared" si="21"/>
        <v>-</v>
      </c>
      <c r="U96" s="20" t="e">
        <f>SUMIFS(#REF!,#REF!,"*" &amp; C96 &amp;"*",#REF!,"*" &amp; Index!$D$12 &amp; "*",#REF!,"*" &amp; Index!$D$17 &amp; "*")+SUMIFS(#REF!,#REF!,"*" &amp; C96 &amp;"*",#REF!,"*" &amp; Index!$D$18 &amp; "*",#REF!,"*" &amp; Index!$D$17 &amp; "*",#REF!,"*" &amp; Index!$D$20 &amp; "*")</f>
        <v>#REF!</v>
      </c>
      <c r="V96" s="61">
        <v>-1631</v>
      </c>
      <c r="W96" s="136" t="e">
        <f t="shared" si="28"/>
        <v>#REF!</v>
      </c>
      <c r="X96" s="89" t="str">
        <f t="shared" si="22"/>
        <v>-</v>
      </c>
      <c r="Y96" s="20" t="e">
        <f>SUMIFS(#REF!,#REF!,"*" &amp; C96 &amp; "*",#REF!,"*" &amp; Index!$D$12 &amp; "*")+ SUMIFS(#REF!,#REF!,"*" &amp; C96 &amp; "*",#REF!,"*" &amp; Index!$D$18 &amp; "*",#REF!,"*" &amp; Index!$D$20 &amp; "*")</f>
        <v>#REF!</v>
      </c>
      <c r="Z96" s="61">
        <v>366400</v>
      </c>
      <c r="AA96" s="136" t="e">
        <f t="shared" si="29"/>
        <v>#REF!</v>
      </c>
      <c r="AB96" s="89" t="str">
        <f t="shared" si="23"/>
        <v>-</v>
      </c>
    </row>
    <row r="97" spans="1:28" ht="15" x14ac:dyDescent="0.25">
      <c r="A97" s="132">
        <f t="shared" si="16"/>
        <v>6</v>
      </c>
      <c r="B97" s="149"/>
      <c r="C97" s="13" t="s">
        <v>986</v>
      </c>
      <c r="D97" s="18" t="s">
        <v>987</v>
      </c>
      <c r="E97" s="20" t="e">
        <f>SUMIFS(#REF!,#REF!,"*" &amp; C97 &amp; "*",#REF!,"*" &amp; Index!$D$12 &amp; "*",#REF!,"*" &amp; Index!$D$16 &amp; "*")+SUMIFS(#REF!,#REF!,"*" &amp; C97 &amp; "*",#REF!,"*" &amp; Index!$D$18 &amp; "*",#REF!,"*" &amp; Index!$D$20 &amp; "*",#REF!,"*" &amp; Index!$D$16 &amp; "*")</f>
        <v>#REF!</v>
      </c>
      <c r="F97" s="61">
        <v>68626469</v>
      </c>
      <c r="G97" s="136" t="e">
        <f t="shared" si="24"/>
        <v>#REF!</v>
      </c>
      <c r="H97" s="133" t="str">
        <f t="shared" si="17"/>
        <v>-</v>
      </c>
      <c r="I97" s="20" t="e">
        <f t="shared" si="18"/>
        <v>#REF!</v>
      </c>
      <c r="J97" s="61">
        <v>58983544</v>
      </c>
      <c r="K97" s="136" t="e">
        <f t="shared" si="25"/>
        <v>#REF!</v>
      </c>
      <c r="L97" s="89" t="str">
        <f t="shared" si="19"/>
        <v>-</v>
      </c>
      <c r="M97" s="20" t="e">
        <f>SUMIFS(#REF!,#REF!,"*" &amp; $C97 &amp; "*",#REF!,"*" &amp; Index!$D$12 &amp; "*",#REF!,"*" &amp; Index!$D$23 &amp; "*",#REF!,"*" &amp; Index!$D$16 &amp; "*") + SUMIFS(#REF!,#REF!,"*" &amp; $C97 &amp; "*",#REF!,"*" &amp; Index!$D$18 &amp; "*",#REF!,"*" &amp; Index!$D$23 &amp; "*",#REF!,"*" &amp; Index!$D$16 &amp; "*",#REF!,"*" &amp; Index!$D$20 &amp; "*")</f>
        <v>#REF!</v>
      </c>
      <c r="N97" s="61">
        <v>8812334</v>
      </c>
      <c r="O97" s="136" t="e">
        <f t="shared" si="26"/>
        <v>#REF!</v>
      </c>
      <c r="P97" s="89" t="str">
        <f t="shared" si="20"/>
        <v>-</v>
      </c>
      <c r="Q97" s="20" t="e">
        <f>SUMIFS(#REF!,#REF!,"*" &amp; $C97 &amp; "*",#REF!,"*" &amp; Index!$D$12 &amp; "*",#REF!,"*" &amp; Index!$D$24 &amp; "*",#REF!,"*" &amp; Index!$D$16 &amp; "*") + SUMIFS(#REF!,#REF!,"*" &amp; $C97 &amp; "*",#REF!,"*" &amp; Index!$D$18 &amp; "*",#REF!,"*" &amp; Index!$D$24 &amp; "*",#REF!,"*" &amp; Index!$D$16 &amp; "*",#REF!,"*" &amp; Index!$D$20 &amp; "*")</f>
        <v>#REF!</v>
      </c>
      <c r="R97" s="61">
        <v>830591</v>
      </c>
      <c r="S97" s="136" t="e">
        <f t="shared" si="27"/>
        <v>#REF!</v>
      </c>
      <c r="T97" s="89" t="str">
        <f t="shared" si="21"/>
        <v>-</v>
      </c>
      <c r="U97" s="20" t="e">
        <f>SUMIFS(#REF!,#REF!,"*" &amp; C97 &amp;"*",#REF!,"*" &amp; Index!$D$12 &amp; "*",#REF!,"*" &amp; Index!$D$17 &amp; "*")+SUMIFS(#REF!,#REF!,"*" &amp; C97 &amp;"*",#REF!,"*" &amp; Index!$D$18 &amp; "*",#REF!,"*" &amp; Index!$D$17 &amp; "*",#REF!,"*" &amp; Index!$D$20 &amp; "*")</f>
        <v>#REF!</v>
      </c>
      <c r="V97" s="61">
        <v>-1220250</v>
      </c>
      <c r="W97" s="136" t="e">
        <f t="shared" si="28"/>
        <v>#REF!</v>
      </c>
      <c r="X97" s="89" t="str">
        <f t="shared" si="22"/>
        <v>-</v>
      </c>
      <c r="Y97" s="20" t="e">
        <f>SUMIFS(#REF!,#REF!,"*" &amp; C97 &amp; "*",#REF!,"*" &amp; Index!$D$12 &amp; "*")+ SUMIFS(#REF!,#REF!,"*" &amp; C97 &amp; "*",#REF!,"*" &amp; Index!$D$18 &amp; "*",#REF!,"*" &amp; Index!$D$20 &amp; "*")</f>
        <v>#REF!</v>
      </c>
      <c r="Z97" s="61">
        <v>67406219</v>
      </c>
      <c r="AA97" s="136" t="e">
        <f t="shared" si="29"/>
        <v>#REF!</v>
      </c>
      <c r="AB97" s="89" t="str">
        <f t="shared" si="23"/>
        <v>-</v>
      </c>
    </row>
    <row r="98" spans="1:28" ht="15" x14ac:dyDescent="0.25">
      <c r="A98" s="132">
        <f t="shared" si="16"/>
        <v>6</v>
      </c>
      <c r="B98" s="149"/>
      <c r="C98" s="13" t="s">
        <v>988</v>
      </c>
      <c r="D98" s="18" t="s">
        <v>989</v>
      </c>
      <c r="E98" s="20" t="e">
        <f>SUMIFS(#REF!,#REF!,"*" &amp; C98 &amp; "*",#REF!,"*" &amp; Index!$D$12 &amp; "*",#REF!,"*" &amp; Index!$D$16 &amp; "*")+SUMIFS(#REF!,#REF!,"*" &amp; C98 &amp; "*",#REF!,"*" &amp; Index!$D$18 &amp; "*",#REF!,"*" &amp; Index!$D$20 &amp; "*",#REF!,"*" &amp; Index!$D$16 &amp; "*")</f>
        <v>#REF!</v>
      </c>
      <c r="F98" s="61">
        <v>240777685</v>
      </c>
      <c r="G98" s="136" t="e">
        <f t="shared" si="24"/>
        <v>#REF!</v>
      </c>
      <c r="H98" s="133" t="str">
        <f t="shared" si="17"/>
        <v>-</v>
      </c>
      <c r="I98" s="20" t="e">
        <f t="shared" si="18"/>
        <v>#REF!</v>
      </c>
      <c r="J98" s="61">
        <v>205332253</v>
      </c>
      <c r="K98" s="136" t="e">
        <f t="shared" si="25"/>
        <v>#REF!</v>
      </c>
      <c r="L98" s="89" t="str">
        <f t="shared" si="19"/>
        <v>-</v>
      </c>
      <c r="M98" s="20" t="e">
        <f>SUMIFS(#REF!,#REF!,"*" &amp; $C98 &amp; "*",#REF!,"*" &amp; Index!$D$12 &amp; "*",#REF!,"*" &amp; Index!$D$23 &amp; "*",#REF!,"*" &amp; Index!$D$16 &amp; "*") + SUMIFS(#REF!,#REF!,"*" &amp; $C98 &amp; "*",#REF!,"*" &amp; Index!$D$18 &amp; "*",#REF!,"*" &amp; Index!$D$23 &amp; "*",#REF!,"*" &amp; Index!$D$16 &amp; "*",#REF!,"*" &amp; Index!$D$20 &amp; "*")</f>
        <v>#REF!</v>
      </c>
      <c r="N98" s="61">
        <v>33361918</v>
      </c>
      <c r="O98" s="136" t="e">
        <f t="shared" si="26"/>
        <v>#REF!</v>
      </c>
      <c r="P98" s="89" t="str">
        <f t="shared" si="20"/>
        <v>-</v>
      </c>
      <c r="Q98" s="20" t="e">
        <f>SUMIFS(#REF!,#REF!,"*" &amp; $C98 &amp; "*",#REF!,"*" &amp; Index!$D$12 &amp; "*",#REF!,"*" &amp; Index!$D$24 &amp; "*",#REF!,"*" &amp; Index!$D$16 &amp; "*") + SUMIFS(#REF!,#REF!,"*" &amp; $C98 &amp; "*",#REF!,"*" &amp; Index!$D$18 &amp; "*",#REF!,"*" &amp; Index!$D$24 &amp; "*",#REF!,"*" &amp; Index!$D$16 &amp; "*",#REF!,"*" &amp; Index!$D$20 &amp; "*")</f>
        <v>#REF!</v>
      </c>
      <c r="R98" s="61">
        <v>2083514</v>
      </c>
      <c r="S98" s="136" t="e">
        <f t="shared" si="27"/>
        <v>#REF!</v>
      </c>
      <c r="T98" s="89" t="str">
        <f t="shared" si="21"/>
        <v>-</v>
      </c>
      <c r="U98" s="20" t="e">
        <f>SUMIFS(#REF!,#REF!,"*" &amp; C98 &amp;"*",#REF!,"*" &amp; Index!$D$12 &amp; "*",#REF!,"*" &amp; Index!$D$17 &amp; "*")+SUMIFS(#REF!,#REF!,"*" &amp; C98 &amp;"*",#REF!,"*" &amp; Index!$D$18 &amp; "*",#REF!,"*" &amp; Index!$D$17 &amp; "*",#REF!,"*" &amp; Index!$D$20 &amp; "*")</f>
        <v>#REF!</v>
      </c>
      <c r="V98" s="61">
        <v>-4139650</v>
      </c>
      <c r="W98" s="136" t="e">
        <f t="shared" si="28"/>
        <v>#REF!</v>
      </c>
      <c r="X98" s="89" t="str">
        <f t="shared" si="22"/>
        <v>-</v>
      </c>
      <c r="Y98" s="20" t="e">
        <f>SUMIFS(#REF!,#REF!,"*" &amp; C98 &amp; "*",#REF!,"*" &amp; Index!$D$12 &amp; "*")+ SUMIFS(#REF!,#REF!,"*" &amp; C98 &amp; "*",#REF!,"*" &amp; Index!$D$18 &amp; "*",#REF!,"*" &amp; Index!$D$20 &amp; "*")</f>
        <v>#REF!</v>
      </c>
      <c r="Z98" s="61">
        <v>236638035</v>
      </c>
      <c r="AA98" s="136" t="e">
        <f t="shared" si="29"/>
        <v>#REF!</v>
      </c>
      <c r="AB98" s="89" t="str">
        <f t="shared" si="23"/>
        <v>-</v>
      </c>
    </row>
    <row r="99" spans="1:28" ht="14.45" hidden="1" customHeight="1" x14ac:dyDescent="0.25">
      <c r="A99" s="132">
        <f t="shared" si="16"/>
        <v>8</v>
      </c>
      <c r="B99" s="149"/>
      <c r="C99" s="85" t="s">
        <v>990</v>
      </c>
      <c r="D99" s="86"/>
      <c r="E99" s="87" t="e">
        <f>SUMIFS(#REF!,#REF!,"*" &amp; C99 &amp; "*",#REF!,"*" &amp; Index!$D$12 &amp; "*",#REF!,"*" &amp; Index!$D$16 &amp; "*")+SUMIFS(#REF!,#REF!,"*" &amp; C99 &amp; "*",#REF!,"*" &amp; Index!$D$18 &amp; "*",#REF!,"*" &amp; Index!$D$20 &amp; "*")</f>
        <v>#REF!</v>
      </c>
      <c r="F99" s="88">
        <v>221852789</v>
      </c>
      <c r="G99" s="136" t="e">
        <f t="shared" si="24"/>
        <v>#REF!</v>
      </c>
      <c r="H99" s="89" t="str">
        <f t="shared" si="17"/>
        <v>-</v>
      </c>
      <c r="I99" s="87" t="e">
        <f t="shared" si="18"/>
        <v>#REF!</v>
      </c>
      <c r="J99" s="88">
        <v>193909230</v>
      </c>
      <c r="K99" s="136" t="e">
        <f t="shared" si="25"/>
        <v>#REF!</v>
      </c>
      <c r="L99" s="89" t="str">
        <f t="shared" si="19"/>
        <v>-</v>
      </c>
      <c r="M99" s="87" t="e">
        <f>SUMIFS(#REF!,#REF!,"*" &amp; $C99 &amp; "*",#REF!,"*" &amp; Index!$D$12 &amp; "*",#REF!,"*" &amp; Index!$D$23 &amp; "*",#REF!,"*" &amp; Index!$D$16 &amp; "*") + SUMIFS(#REF!,#REF!,"*" &amp; $C99 &amp; "*",#REF!,"*" &amp; Index!$D$18 &amp; "*",#REF!,"*" &amp; Index!$D$23 &amp; "*",#REF!,"*" &amp; Index!$D$16 &amp; "*",#REF!,"*" &amp; Index!$D$20 &amp; "*")</f>
        <v>#REF!</v>
      </c>
      <c r="N99" s="88">
        <v>26223851</v>
      </c>
      <c r="O99" s="136" t="e">
        <f t="shared" si="26"/>
        <v>#REF!</v>
      </c>
      <c r="P99" s="89" t="str">
        <f t="shared" si="20"/>
        <v>-</v>
      </c>
      <c r="Q99" s="87" t="e">
        <f>SUMIFS(#REF!,#REF!,"*" &amp; $C99 &amp; "*",#REF!,"*" &amp; Index!$D$12 &amp; "*",#REF!,"*" &amp; Index!$D$24 &amp; "*",#REF!,"*" &amp; Index!$D$16 &amp; "*") + SUMIFS(#REF!,#REF!,"*" &amp; $C99 &amp; "*",#REF!,"*" &amp; Index!$D$18 &amp; "*",#REF!,"*" &amp; Index!$D$24 &amp; "*",#REF!,"*" &amp; Index!$D$16 &amp; "*",#REF!,"*" &amp; Index!$D$20 &amp; "*")</f>
        <v>#REF!</v>
      </c>
      <c r="R99" s="88">
        <v>1719708</v>
      </c>
      <c r="S99" s="136" t="e">
        <f t="shared" si="27"/>
        <v>#REF!</v>
      </c>
      <c r="T99" s="89" t="str">
        <f t="shared" si="21"/>
        <v>-</v>
      </c>
      <c r="U99" s="87" t="e">
        <f>SUMIFS(#REF!,#REF!,"*" &amp; C99 &amp;"*",#REF!,"*" &amp; Index!$D$12 &amp; "*",#REF!,"*" &amp; Index!$D$17 &amp; "*")+SUMIFS(#REF!,#REF!,"*" &amp; C99 &amp;"*",#REF!,"*" &amp; Index!$D$18 &amp; "*",#REF!,"*" &amp; Index!$D$17 &amp; "*",#REF!,"*" &amp; Index!$D$20 &amp; "*")</f>
        <v>#REF!</v>
      </c>
      <c r="V99" s="88">
        <v>-3451989</v>
      </c>
      <c r="W99" s="136" t="e">
        <f t="shared" si="28"/>
        <v>#REF!</v>
      </c>
      <c r="X99" s="89" t="str">
        <f t="shared" si="22"/>
        <v>-</v>
      </c>
      <c r="Y99" s="87" t="e">
        <f>SUMIFS(#REF!,#REF!,"*" &amp; C99 &amp; "*",#REF!,"*" &amp; Index!$D$12 &amp; "*")+ SUMIFS(#REF!,#REF!,"*" &amp; C99 &amp; "*",#REF!,"*" &amp; Index!$D$18 &amp; "*",#REF!,"*" &amp; Index!$D$20 &amp; "*")</f>
        <v>#REF!</v>
      </c>
      <c r="Z99" s="88">
        <v>218400800</v>
      </c>
      <c r="AA99" s="136" t="e">
        <f t="shared" si="29"/>
        <v>#REF!</v>
      </c>
      <c r="AB99" s="89" t="str">
        <f t="shared" si="23"/>
        <v>-</v>
      </c>
    </row>
    <row r="100" spans="1:28" ht="14.45" hidden="1" customHeight="1" x14ac:dyDescent="0.25">
      <c r="A100" s="132">
        <f t="shared" si="16"/>
        <v>8</v>
      </c>
      <c r="B100" s="149"/>
      <c r="C100" s="13" t="s">
        <v>991</v>
      </c>
      <c r="D100" s="18"/>
      <c r="E100" s="20" t="e">
        <f>SUMIFS(#REF!,#REF!,"*" &amp; C100 &amp; "*",#REF!,"*" &amp; Index!$D$12 &amp; "*",#REF!,"*" &amp; Index!$D$16 &amp; "*")+SUMIFS(#REF!,#REF!,"*" &amp; C100 &amp; "*",#REF!,"*" &amp; Index!$D$18 &amp; "*",#REF!,"*" &amp; Index!$D$20 &amp; "*")</f>
        <v>#REF!</v>
      </c>
      <c r="F100" s="88">
        <v>15108448</v>
      </c>
      <c r="G100" s="136" t="e">
        <f t="shared" si="24"/>
        <v>#REF!</v>
      </c>
      <c r="H100" s="89" t="str">
        <f t="shared" si="17"/>
        <v>-</v>
      </c>
      <c r="I100" s="20" t="e">
        <f t="shared" si="18"/>
        <v>#REF!</v>
      </c>
      <c r="J100" s="61">
        <v>8251438</v>
      </c>
      <c r="K100" s="136" t="e">
        <f t="shared" si="25"/>
        <v>#REF!</v>
      </c>
      <c r="L100" s="89" t="str">
        <f t="shared" si="19"/>
        <v>-</v>
      </c>
      <c r="M100" s="20" t="e">
        <f>SUMIFS(#REF!,#REF!,"*" &amp; $C100 &amp; "*",#REF!,"*" &amp; Index!$D$12 &amp; "*",#REF!,"*" &amp; Index!$D$23 &amp; "*",#REF!,"*" &amp; Index!$D$16 &amp; "*") + SUMIFS(#REF!,#REF!,"*" &amp; $C100 &amp; "*",#REF!,"*" &amp; Index!$D$18 &amp; "*",#REF!,"*" &amp; Index!$D$23 &amp; "*",#REF!,"*" &amp; Index!$D$16 &amp; "*",#REF!,"*" &amp; Index!$D$20 &amp; "*")</f>
        <v>#REF!</v>
      </c>
      <c r="N100" s="88">
        <v>6737710</v>
      </c>
      <c r="O100" s="136" t="e">
        <f t="shared" si="26"/>
        <v>#REF!</v>
      </c>
      <c r="P100" s="89" t="str">
        <f t="shared" si="20"/>
        <v>-</v>
      </c>
      <c r="Q100" s="20" t="e">
        <f>SUMIFS(#REF!,#REF!,"*" &amp; $C100 &amp; "*",#REF!,"*" &amp; Index!$D$12 &amp; "*",#REF!,"*" &amp; Index!$D$24 &amp; "*",#REF!,"*" &amp; Index!$D$16 &amp; "*") + SUMIFS(#REF!,#REF!,"*" &amp; $C100 &amp; "*",#REF!,"*" &amp; Index!$D$18 &amp; "*",#REF!,"*" &amp; Index!$D$24 &amp; "*",#REF!,"*" &amp; Index!$D$16 &amp; "*",#REF!,"*" &amp; Index!$D$20 &amp; "*")</f>
        <v>#REF!</v>
      </c>
      <c r="R100" s="88">
        <v>119300</v>
      </c>
      <c r="S100" s="136" t="e">
        <f t="shared" si="27"/>
        <v>#REF!</v>
      </c>
      <c r="T100" s="89" t="str">
        <f t="shared" si="21"/>
        <v>-</v>
      </c>
      <c r="U100" s="20" t="e">
        <f>SUMIFS(#REF!,#REF!,"*" &amp; C100 &amp;"*",#REF!,"*" &amp; Index!$D$12 &amp; "*",#REF!,"*" &amp; Index!$D$17 &amp; "*")+SUMIFS(#REF!,#REF!,"*" &amp; C100 &amp;"*",#REF!,"*" &amp; Index!$D$18 &amp; "*",#REF!,"*" &amp; Index!$D$17 &amp; "*",#REF!,"*" &amp; Index!$D$20 &amp; "*")</f>
        <v>#REF!</v>
      </c>
      <c r="V100" s="88">
        <v>-463033</v>
      </c>
      <c r="W100" s="136" t="e">
        <f t="shared" si="28"/>
        <v>#REF!</v>
      </c>
      <c r="X100" s="89" t="str">
        <f t="shared" si="22"/>
        <v>-</v>
      </c>
      <c r="Y100" s="20" t="e">
        <f>SUMIFS(#REF!,#REF!,"*" &amp; C100 &amp; "*",#REF!,"*" &amp; Index!$D$12 &amp; "*")+ SUMIFS(#REF!,#REF!,"*" &amp; C100 &amp; "*",#REF!,"*" &amp; Index!$D$18 &amp; "*",#REF!,"*" &amp; Index!$D$20 &amp; "*")</f>
        <v>#REF!</v>
      </c>
      <c r="Z100" s="88">
        <v>14645415</v>
      </c>
      <c r="AA100" s="136" t="e">
        <f t="shared" si="29"/>
        <v>#REF!</v>
      </c>
      <c r="AB100" s="89" t="str">
        <f t="shared" si="23"/>
        <v>-</v>
      </c>
    </row>
    <row r="101" spans="1:28" ht="14.45" hidden="1" customHeight="1" x14ac:dyDescent="0.25">
      <c r="A101" s="132">
        <f t="shared" si="16"/>
        <v>8</v>
      </c>
      <c r="B101" s="149"/>
      <c r="C101" s="79" t="s">
        <v>992</v>
      </c>
      <c r="D101" s="80"/>
      <c r="E101" s="81" t="e">
        <f>SUMIFS(#REF!,#REF!,"*" &amp; C101 &amp; "*",#REF!,"*" &amp; Index!$D$12 &amp; "*",#REF!,"*" &amp; Index!$D$16 &amp; "*")+SUMIFS(#REF!,#REF!,"*" &amp; C101 &amp; "*",#REF!,"*" &amp; Index!$D$18 &amp; "*",#REF!,"*" &amp; Index!$D$20 &amp; "*")</f>
        <v>#REF!</v>
      </c>
      <c r="F101" s="88">
        <v>3816448</v>
      </c>
      <c r="G101" s="136" t="e">
        <f t="shared" si="24"/>
        <v>#REF!</v>
      </c>
      <c r="H101" s="89" t="str">
        <f t="shared" si="17"/>
        <v>-</v>
      </c>
      <c r="I101" s="81" t="e">
        <f t="shared" si="18"/>
        <v>#REF!</v>
      </c>
      <c r="J101" s="82">
        <v>3171585</v>
      </c>
      <c r="K101" s="136" t="e">
        <f t="shared" si="25"/>
        <v>#REF!</v>
      </c>
      <c r="L101" s="89" t="str">
        <f t="shared" si="19"/>
        <v>-</v>
      </c>
      <c r="M101" s="81" t="e">
        <f>SUMIFS(#REF!,#REF!,"*" &amp; $C101 &amp; "*",#REF!,"*" &amp; Index!$D$12 &amp; "*",#REF!,"*" &amp; Index!$D$23 &amp; "*",#REF!,"*" &amp; Index!$D$16 &amp; "*") + SUMIFS(#REF!,#REF!,"*" &amp; $C101 &amp; "*",#REF!,"*" &amp; Index!$D$18 &amp; "*",#REF!,"*" &amp; Index!$D$23 &amp; "*",#REF!,"*" &amp; Index!$D$16 &amp; "*",#REF!,"*" &amp; Index!$D$20 &amp; "*")</f>
        <v>#REF!</v>
      </c>
      <c r="N101" s="88">
        <v>400357</v>
      </c>
      <c r="O101" s="136" t="e">
        <f t="shared" si="26"/>
        <v>#REF!</v>
      </c>
      <c r="P101" s="89" t="str">
        <f t="shared" si="20"/>
        <v>-</v>
      </c>
      <c r="Q101" s="81" t="e">
        <f>SUMIFS(#REF!,#REF!,"*" &amp; $C101 &amp; "*",#REF!,"*" &amp; Index!$D$12 &amp; "*",#REF!,"*" &amp; Index!$D$24 &amp; "*",#REF!,"*" &amp; Index!$D$16 &amp; "*") + SUMIFS(#REF!,#REF!,"*" &amp; $C101 &amp; "*",#REF!,"*" &amp; Index!$D$18 &amp; "*",#REF!,"*" &amp; Index!$D$24 &amp; "*",#REF!,"*" &amp; Index!$D$16 &amp; "*",#REF!,"*" &amp; Index!$D$20 &amp; "*")</f>
        <v>#REF!</v>
      </c>
      <c r="R101" s="88">
        <v>244506</v>
      </c>
      <c r="S101" s="136" t="e">
        <f t="shared" si="27"/>
        <v>#REF!</v>
      </c>
      <c r="T101" s="89" t="str">
        <f t="shared" si="21"/>
        <v>-</v>
      </c>
      <c r="U101" s="81" t="e">
        <f>SUMIFS(#REF!,#REF!,"*" &amp; C101 &amp;"*",#REF!,"*" &amp; Index!$D$12 &amp; "*",#REF!,"*" &amp; Index!$D$17 &amp; "*")+SUMIFS(#REF!,#REF!,"*" &amp; C101 &amp;"*",#REF!,"*" &amp; Index!$D$18 &amp; "*",#REF!,"*" &amp; Index!$D$17 &amp; "*",#REF!,"*" &amp; Index!$D$20 &amp; "*")</f>
        <v>#REF!</v>
      </c>
      <c r="V101" s="88">
        <v>-224628</v>
      </c>
      <c r="W101" s="136" t="e">
        <f t="shared" si="28"/>
        <v>#REF!</v>
      </c>
      <c r="X101" s="89" t="str">
        <f t="shared" si="22"/>
        <v>-</v>
      </c>
      <c r="Y101" s="81" t="e">
        <f>SUMIFS(#REF!,#REF!,"*" &amp; C101 &amp; "*",#REF!,"*" &amp; Index!$D$12 &amp; "*")+ SUMIFS(#REF!,#REF!,"*" &amp; C101 &amp; "*",#REF!,"*" &amp; Index!$D$18 &amp; "*",#REF!,"*" &amp; Index!$D$20 &amp; "*")</f>
        <v>#REF!</v>
      </c>
      <c r="Z101" s="88">
        <v>3591820</v>
      </c>
      <c r="AA101" s="136" t="e">
        <f t="shared" si="29"/>
        <v>#REF!</v>
      </c>
      <c r="AB101" s="89" t="str">
        <f t="shared" si="23"/>
        <v>-</v>
      </c>
    </row>
    <row r="102" spans="1:28" ht="15" x14ac:dyDescent="0.25">
      <c r="A102" s="132">
        <f t="shared" si="16"/>
        <v>6</v>
      </c>
      <c r="B102" s="149"/>
      <c r="C102" s="13" t="s">
        <v>993</v>
      </c>
      <c r="D102" s="18" t="s">
        <v>994</v>
      </c>
      <c r="E102" s="20" t="e">
        <f>SUMIFS(#REF!,#REF!,"*" &amp; C102 &amp; "*",#REF!,"*" &amp; Index!$D$12 &amp; "*",#REF!,"*" &amp; Index!$D$16 &amp; "*")+SUMIFS(#REF!,#REF!,"*" &amp; C102 &amp; "*",#REF!,"*" &amp; Index!$D$18 &amp; "*",#REF!,"*" &amp; Index!$D$20 &amp; "*",#REF!,"*" &amp; Index!$D$16 &amp; "*")</f>
        <v>#REF!</v>
      </c>
      <c r="F102" s="61">
        <v>77729951</v>
      </c>
      <c r="G102" s="136" t="e">
        <f t="shared" si="24"/>
        <v>#REF!</v>
      </c>
      <c r="H102" s="133" t="str">
        <f t="shared" si="17"/>
        <v>-</v>
      </c>
      <c r="I102" s="20" t="e">
        <f t="shared" si="18"/>
        <v>#REF!</v>
      </c>
      <c r="J102" s="61">
        <v>52729242</v>
      </c>
      <c r="K102" s="136" t="e">
        <f t="shared" si="25"/>
        <v>#REF!</v>
      </c>
      <c r="L102" s="89" t="str">
        <f t="shared" si="19"/>
        <v>-</v>
      </c>
      <c r="M102" s="20" t="e">
        <f>SUMIFS(#REF!,#REF!,"*" &amp; $C102 &amp; "*",#REF!,"*" &amp; Index!$D$12 &amp; "*",#REF!,"*" &amp; Index!$D$23 &amp; "*",#REF!,"*" &amp; Index!$D$16 &amp; "*") + SUMIFS(#REF!,#REF!,"*" &amp; $C102 &amp; "*",#REF!,"*" &amp; Index!$D$18 &amp; "*",#REF!,"*" &amp; Index!$D$23 &amp; "*",#REF!,"*" &amp; Index!$D$16 &amp; "*",#REF!,"*" &amp; Index!$D$20 &amp; "*")</f>
        <v>#REF!</v>
      </c>
      <c r="N102" s="61">
        <v>7928755</v>
      </c>
      <c r="O102" s="136" t="e">
        <f t="shared" si="26"/>
        <v>#REF!</v>
      </c>
      <c r="P102" s="89" t="str">
        <f t="shared" si="20"/>
        <v>-</v>
      </c>
      <c r="Q102" s="20" t="e">
        <f>SUMIFS(#REF!,#REF!,"*" &amp; $C102 &amp; "*",#REF!,"*" &amp; Index!$D$12 &amp; "*",#REF!,"*" &amp; Index!$D$24 &amp; "*",#REF!,"*" &amp; Index!$D$16 &amp; "*") + SUMIFS(#REF!,#REF!,"*" &amp; $C102 &amp; "*",#REF!,"*" &amp; Index!$D$18 &amp; "*",#REF!,"*" &amp; Index!$D$24 &amp; "*",#REF!,"*" &amp; Index!$D$16 &amp; "*",#REF!,"*" &amp; Index!$D$20 &amp; "*")</f>
        <v>#REF!</v>
      </c>
      <c r="R102" s="61">
        <v>17071954</v>
      </c>
      <c r="S102" s="136" t="e">
        <f t="shared" si="27"/>
        <v>#REF!</v>
      </c>
      <c r="T102" s="89" t="str">
        <f t="shared" si="21"/>
        <v>-</v>
      </c>
      <c r="U102" s="20" t="e">
        <f>SUMIFS(#REF!,#REF!,"*" &amp; C102 &amp;"*",#REF!,"*" &amp; Index!$D$12 &amp; "*",#REF!,"*" &amp; Index!$D$17 &amp; "*")+SUMIFS(#REF!,#REF!,"*" &amp; C102 &amp;"*",#REF!,"*" &amp; Index!$D$18 &amp; "*",#REF!,"*" &amp; Index!$D$17 &amp; "*",#REF!,"*" &amp; Index!$D$20 &amp; "*")</f>
        <v>#REF!</v>
      </c>
      <c r="V102" s="61">
        <v>-9366892</v>
      </c>
      <c r="W102" s="136" t="e">
        <f t="shared" si="28"/>
        <v>#REF!</v>
      </c>
      <c r="X102" s="89" t="str">
        <f t="shared" si="22"/>
        <v>-</v>
      </c>
      <c r="Y102" s="20" t="e">
        <f>SUMIFS(#REF!,#REF!,"*" &amp; C102 &amp; "*",#REF!,"*" &amp; Index!$D$12 &amp; "*")+ SUMIFS(#REF!,#REF!,"*" &amp; C102 &amp; "*",#REF!,"*" &amp; Index!$D$18 &amp; "*",#REF!,"*" &amp; Index!$D$20 &amp; "*")</f>
        <v>#REF!</v>
      </c>
      <c r="Z102" s="61">
        <v>68363059</v>
      </c>
      <c r="AA102" s="136" t="e">
        <f t="shared" si="29"/>
        <v>#REF!</v>
      </c>
      <c r="AB102" s="89" t="str">
        <f t="shared" si="23"/>
        <v>-</v>
      </c>
    </row>
    <row r="103" spans="1:28" ht="14.45" hidden="1" customHeight="1" x14ac:dyDescent="0.25">
      <c r="A103" s="132">
        <f t="shared" si="16"/>
        <v>8</v>
      </c>
      <c r="B103" s="149"/>
      <c r="C103" s="85" t="s">
        <v>995</v>
      </c>
      <c r="D103" s="86"/>
      <c r="E103" s="87" t="e">
        <f>SUMIFS(#REF!,#REF!,"*" &amp; C103 &amp; "*",#REF!,"*" &amp; Index!$D$12 &amp; "*",#REF!,"*" &amp; Index!$D$16 &amp; "*")+SUMIFS(#REF!,#REF!,"*" &amp; C103 &amp; "*",#REF!,"*" &amp; Index!$D$18 &amp; "*",#REF!,"*" &amp; Index!$D$20 &amp; "*")</f>
        <v>#REF!</v>
      </c>
      <c r="F103" s="88">
        <v>8199100</v>
      </c>
      <c r="G103" s="136" t="e">
        <f t="shared" si="24"/>
        <v>#REF!</v>
      </c>
      <c r="H103" s="89" t="str">
        <f t="shared" si="17"/>
        <v>-</v>
      </c>
      <c r="I103" s="87" t="e">
        <f t="shared" si="18"/>
        <v>#REF!</v>
      </c>
      <c r="J103" s="88">
        <v>6749915</v>
      </c>
      <c r="K103" s="136" t="e">
        <f t="shared" si="25"/>
        <v>#REF!</v>
      </c>
      <c r="L103" s="89" t="str">
        <f t="shared" si="19"/>
        <v>-</v>
      </c>
      <c r="M103" s="87" t="e">
        <f>SUMIFS(#REF!,#REF!,"*" &amp; $C103 &amp; "*",#REF!,"*" &amp; Index!$D$12 &amp; "*",#REF!,"*" &amp; Index!$D$23 &amp; "*",#REF!,"*" &amp; Index!$D$16 &amp; "*") + SUMIFS(#REF!,#REF!,"*" &amp; $C103 &amp; "*",#REF!,"*" &amp; Index!$D$18 &amp; "*",#REF!,"*" &amp; Index!$D$23 &amp; "*",#REF!,"*" &amp; Index!$D$16 &amp; "*",#REF!,"*" &amp; Index!$D$20 &amp; "*")</f>
        <v>#REF!</v>
      </c>
      <c r="N103" s="88">
        <v>1309050</v>
      </c>
      <c r="O103" s="136" t="e">
        <f t="shared" si="26"/>
        <v>#REF!</v>
      </c>
      <c r="P103" s="89" t="str">
        <f t="shared" si="20"/>
        <v>-</v>
      </c>
      <c r="Q103" s="87" t="e">
        <f>SUMIFS(#REF!,#REF!,"*" &amp; $C103 &amp; "*",#REF!,"*" &amp; Index!$D$12 &amp; "*",#REF!,"*" &amp; Index!$D$24 &amp; "*",#REF!,"*" &amp; Index!$D$16 &amp; "*") + SUMIFS(#REF!,#REF!,"*" &amp; $C103 &amp; "*",#REF!,"*" &amp; Index!$D$18 &amp; "*",#REF!,"*" &amp; Index!$D$24 &amp; "*",#REF!,"*" &amp; Index!$D$16 &amp; "*",#REF!,"*" &amp; Index!$D$20 &amp; "*")</f>
        <v>#REF!</v>
      </c>
      <c r="R103" s="88">
        <v>140135</v>
      </c>
      <c r="S103" s="136" t="e">
        <f t="shared" si="27"/>
        <v>#REF!</v>
      </c>
      <c r="T103" s="89" t="str">
        <f t="shared" si="21"/>
        <v>-</v>
      </c>
      <c r="U103" s="87" t="e">
        <f>SUMIFS(#REF!,#REF!,"*" &amp; C103 &amp;"*",#REF!,"*" &amp; Index!$D$12 &amp; "*",#REF!,"*" &amp; Index!$D$17 &amp; "*")+SUMIFS(#REF!,#REF!,"*" &amp; C103 &amp;"*",#REF!,"*" &amp; Index!$D$18 &amp; "*",#REF!,"*" &amp; Index!$D$17 &amp; "*",#REF!,"*" &amp; Index!$D$20 &amp; "*")</f>
        <v>#REF!</v>
      </c>
      <c r="V103" s="88">
        <v>-243747</v>
      </c>
      <c r="W103" s="136" t="e">
        <f t="shared" si="28"/>
        <v>#REF!</v>
      </c>
      <c r="X103" s="89" t="str">
        <f t="shared" si="22"/>
        <v>-</v>
      </c>
      <c r="Y103" s="87" t="e">
        <f>SUMIFS(#REF!,#REF!,"*" &amp; C103 &amp; "*",#REF!,"*" &amp; Index!$D$12 &amp; "*")+ SUMIFS(#REF!,#REF!,"*" &amp; C103 &amp; "*",#REF!,"*" &amp; Index!$D$18 &amp; "*",#REF!,"*" &amp; Index!$D$20 &amp; "*")</f>
        <v>#REF!</v>
      </c>
      <c r="Z103" s="88">
        <v>7955353</v>
      </c>
      <c r="AA103" s="136" t="e">
        <f t="shared" si="29"/>
        <v>#REF!</v>
      </c>
      <c r="AB103" s="89" t="str">
        <f t="shared" si="23"/>
        <v>-</v>
      </c>
    </row>
    <row r="104" spans="1:28" ht="14.45" hidden="1" customHeight="1" x14ac:dyDescent="0.25">
      <c r="A104" s="132">
        <f t="shared" si="16"/>
        <v>8</v>
      </c>
      <c r="B104" s="149"/>
      <c r="C104" s="13" t="s">
        <v>996</v>
      </c>
      <c r="D104" s="18"/>
      <c r="E104" s="20" t="e">
        <f>SUMIFS(#REF!,#REF!,"*" &amp; C104 &amp; "*",#REF!,"*" &amp; Index!$D$12 &amp; "*",#REF!,"*" &amp; Index!$D$16 &amp; "*")+SUMIFS(#REF!,#REF!,"*" &amp; C104 &amp; "*",#REF!,"*" &amp; Index!$D$18 &amp; "*",#REF!,"*" &amp; Index!$D$20 &amp; "*")</f>
        <v>#REF!</v>
      </c>
      <c r="F104" s="88">
        <v>12085510</v>
      </c>
      <c r="G104" s="136" t="e">
        <f t="shared" si="24"/>
        <v>#REF!</v>
      </c>
      <c r="H104" s="89" t="str">
        <f t="shared" si="17"/>
        <v>-</v>
      </c>
      <c r="I104" s="20" t="e">
        <f t="shared" si="18"/>
        <v>#REF!</v>
      </c>
      <c r="J104" s="61">
        <v>11647440</v>
      </c>
      <c r="K104" s="136" t="e">
        <f t="shared" si="25"/>
        <v>#REF!</v>
      </c>
      <c r="L104" s="89" t="str">
        <f t="shared" si="19"/>
        <v>-</v>
      </c>
      <c r="M104" s="20" t="e">
        <f>SUMIFS(#REF!,#REF!,"*" &amp; $C104 &amp; "*",#REF!,"*" &amp; Index!$D$12 &amp; "*",#REF!,"*" &amp; Index!$D$23 &amp; "*",#REF!,"*" &amp; Index!$D$16 &amp; "*") + SUMIFS(#REF!,#REF!,"*" &amp; $C104 &amp; "*",#REF!,"*" &amp; Index!$D$18 &amp; "*",#REF!,"*" &amp; Index!$D$23 &amp; "*",#REF!,"*" &amp; Index!$D$16 &amp; "*",#REF!,"*" &amp; Index!$D$20 &amp; "*")</f>
        <v>#REF!</v>
      </c>
      <c r="N104" s="88">
        <v>437938</v>
      </c>
      <c r="O104" s="136" t="e">
        <f t="shared" si="26"/>
        <v>#REF!</v>
      </c>
      <c r="P104" s="89" t="str">
        <f t="shared" si="20"/>
        <v>-</v>
      </c>
      <c r="Q104" s="20" t="e">
        <f>SUMIFS(#REF!,#REF!,"*" &amp; $C104 &amp; "*",#REF!,"*" &amp; Index!$D$12 &amp; "*",#REF!,"*" &amp; Index!$D$24 &amp; "*",#REF!,"*" &amp; Index!$D$16 &amp; "*") + SUMIFS(#REF!,#REF!,"*" &amp; $C104 &amp; "*",#REF!,"*" &amp; Index!$D$18 &amp; "*",#REF!,"*" &amp; Index!$D$24 &amp; "*",#REF!,"*" &amp; Index!$D$16 &amp; "*",#REF!,"*" &amp; Index!$D$20 &amp; "*")</f>
        <v>#REF!</v>
      </c>
      <c r="R104" s="88">
        <v>132</v>
      </c>
      <c r="S104" s="136" t="e">
        <f t="shared" si="27"/>
        <v>#REF!</v>
      </c>
      <c r="T104" s="89" t="str">
        <f t="shared" si="21"/>
        <v>-</v>
      </c>
      <c r="U104" s="20" t="e">
        <f>SUMIFS(#REF!,#REF!,"*" &amp; C104 &amp;"*",#REF!,"*" &amp; Index!$D$12 &amp; "*",#REF!,"*" &amp; Index!$D$17 &amp; "*")+SUMIFS(#REF!,#REF!,"*" &amp; C104 &amp;"*",#REF!,"*" &amp; Index!$D$18 &amp; "*",#REF!,"*" &amp; Index!$D$17 &amp; "*",#REF!,"*" &amp; Index!$D$20 &amp; "*")</f>
        <v>#REF!</v>
      </c>
      <c r="V104" s="88">
        <v>-18547</v>
      </c>
      <c r="W104" s="136" t="e">
        <f t="shared" si="28"/>
        <v>#REF!</v>
      </c>
      <c r="X104" s="89" t="str">
        <f t="shared" si="22"/>
        <v>-</v>
      </c>
      <c r="Y104" s="20" t="e">
        <f>SUMIFS(#REF!,#REF!,"*" &amp; C104 &amp; "*",#REF!,"*" &amp; Index!$D$12 &amp; "*")+ SUMIFS(#REF!,#REF!,"*" &amp; C104 &amp; "*",#REF!,"*" &amp; Index!$D$18 &amp; "*",#REF!,"*" &amp; Index!$D$20 &amp; "*")</f>
        <v>#REF!</v>
      </c>
      <c r="Z104" s="88">
        <v>12066963</v>
      </c>
      <c r="AA104" s="136" t="e">
        <f t="shared" si="29"/>
        <v>#REF!</v>
      </c>
      <c r="AB104" s="89" t="str">
        <f t="shared" si="23"/>
        <v>-</v>
      </c>
    </row>
    <row r="105" spans="1:28" ht="14.45" hidden="1" customHeight="1" x14ac:dyDescent="0.25">
      <c r="A105" s="132">
        <f t="shared" si="16"/>
        <v>8</v>
      </c>
      <c r="B105" s="149"/>
      <c r="C105" s="13" t="s">
        <v>997</v>
      </c>
      <c r="D105" s="18"/>
      <c r="E105" s="20" t="e">
        <f>SUMIFS(#REF!,#REF!,"*" &amp; C105 &amp; "*",#REF!,"*" &amp; Index!$D$12 &amp; "*",#REF!,"*" &amp; Index!$D$16 &amp; "*")+SUMIFS(#REF!,#REF!,"*" &amp; C105 &amp; "*",#REF!,"*" &amp; Index!$D$18 &amp; "*",#REF!,"*" &amp; Index!$D$20 &amp; "*")</f>
        <v>#REF!</v>
      </c>
      <c r="F105" s="88">
        <v>11534452</v>
      </c>
      <c r="G105" s="136" t="e">
        <f t="shared" si="24"/>
        <v>#REF!</v>
      </c>
      <c r="H105" s="89" t="str">
        <f t="shared" si="17"/>
        <v>-</v>
      </c>
      <c r="I105" s="20" t="e">
        <f t="shared" si="18"/>
        <v>#REF!</v>
      </c>
      <c r="J105" s="61">
        <v>387028</v>
      </c>
      <c r="K105" s="136" t="e">
        <f t="shared" si="25"/>
        <v>#REF!</v>
      </c>
      <c r="L105" s="89" t="str">
        <f t="shared" si="19"/>
        <v>-</v>
      </c>
      <c r="M105" s="20" t="e">
        <f>SUMIFS(#REF!,#REF!,"*" &amp; $C105 &amp; "*",#REF!,"*" &amp; Index!$D$12 &amp; "*",#REF!,"*" &amp; Index!$D$23 &amp; "*",#REF!,"*" &amp; Index!$D$16 &amp; "*") + SUMIFS(#REF!,#REF!,"*" &amp; $C105 &amp; "*",#REF!,"*" &amp; Index!$D$18 &amp; "*",#REF!,"*" &amp; Index!$D$23 &amp; "*",#REF!,"*" &amp; Index!$D$16 &amp; "*",#REF!,"*" &amp; Index!$D$20 &amp; "*")</f>
        <v>#REF!</v>
      </c>
      <c r="N105" s="88">
        <v>449850</v>
      </c>
      <c r="O105" s="136" t="e">
        <f t="shared" si="26"/>
        <v>#REF!</v>
      </c>
      <c r="P105" s="89" t="str">
        <f t="shared" si="20"/>
        <v>-</v>
      </c>
      <c r="Q105" s="20" t="e">
        <f>SUMIFS(#REF!,#REF!,"*" &amp; $C105 &amp; "*",#REF!,"*" &amp; Index!$D$12 &amp; "*",#REF!,"*" &amp; Index!$D$24 &amp; "*",#REF!,"*" &amp; Index!$D$16 &amp; "*") + SUMIFS(#REF!,#REF!,"*" &amp; $C105 &amp; "*",#REF!,"*" &amp; Index!$D$18 &amp; "*",#REF!,"*" &amp; Index!$D$24 &amp; "*",#REF!,"*" &amp; Index!$D$16 &amp; "*",#REF!,"*" &amp; Index!$D$20 &amp; "*")</f>
        <v>#REF!</v>
      </c>
      <c r="R105" s="88">
        <v>10697574</v>
      </c>
      <c r="S105" s="136" t="e">
        <f t="shared" si="27"/>
        <v>#REF!</v>
      </c>
      <c r="T105" s="89" t="str">
        <f t="shared" si="21"/>
        <v>-</v>
      </c>
      <c r="U105" s="20" t="e">
        <f>SUMIFS(#REF!,#REF!,"*" &amp; C105 &amp;"*",#REF!,"*" &amp; Index!$D$12 &amp; "*",#REF!,"*" &amp; Index!$D$17 &amp; "*")+SUMIFS(#REF!,#REF!,"*" &amp; C105 &amp;"*",#REF!,"*" &amp; Index!$D$18 &amp; "*",#REF!,"*" &amp; Index!$D$17 &amp; "*",#REF!,"*" &amp; Index!$D$20 &amp; "*")</f>
        <v>#REF!</v>
      </c>
      <c r="V105" s="88">
        <v>-5634407</v>
      </c>
      <c r="W105" s="136" t="e">
        <f t="shared" si="28"/>
        <v>#REF!</v>
      </c>
      <c r="X105" s="89" t="str">
        <f t="shared" si="22"/>
        <v>-</v>
      </c>
      <c r="Y105" s="20" t="e">
        <f>SUMIFS(#REF!,#REF!,"*" &amp; C105 &amp; "*",#REF!,"*" &amp; Index!$D$12 &amp; "*")+ SUMIFS(#REF!,#REF!,"*" &amp; C105 &amp; "*",#REF!,"*" &amp; Index!$D$18 &amp; "*",#REF!,"*" &amp; Index!$D$20 &amp; "*")</f>
        <v>#REF!</v>
      </c>
      <c r="Z105" s="88">
        <v>5900045</v>
      </c>
      <c r="AA105" s="136" t="e">
        <f t="shared" si="29"/>
        <v>#REF!</v>
      </c>
      <c r="AB105" s="89" t="str">
        <f t="shared" si="23"/>
        <v>-</v>
      </c>
    </row>
    <row r="106" spans="1:28" ht="14.45" hidden="1" customHeight="1" x14ac:dyDescent="0.25">
      <c r="A106" s="132">
        <f t="shared" si="16"/>
        <v>8</v>
      </c>
      <c r="B106" s="149"/>
      <c r="C106" s="79" t="s">
        <v>998</v>
      </c>
      <c r="D106" s="80"/>
      <c r="E106" s="81" t="e">
        <f>SUMIFS(#REF!,#REF!,"*" &amp; C106 &amp; "*",#REF!,"*" &amp; Index!$D$12 &amp; "*",#REF!,"*" &amp; Index!$D$16 &amp; "*")+SUMIFS(#REF!,#REF!,"*" &amp; C106 &amp; "*",#REF!,"*" &amp; Index!$D$18 &amp; "*",#REF!,"*" &amp; Index!$D$20 &amp; "*")</f>
        <v>#REF!</v>
      </c>
      <c r="F106" s="88">
        <v>45910889</v>
      </c>
      <c r="G106" s="136" t="e">
        <f t="shared" si="24"/>
        <v>#REF!</v>
      </c>
      <c r="H106" s="89" t="str">
        <f t="shared" si="17"/>
        <v>-</v>
      </c>
      <c r="I106" s="81" t="e">
        <f t="shared" si="18"/>
        <v>#REF!</v>
      </c>
      <c r="J106" s="82">
        <v>33944859</v>
      </c>
      <c r="K106" s="136" t="e">
        <f t="shared" si="25"/>
        <v>#REF!</v>
      </c>
      <c r="L106" s="89" t="str">
        <f t="shared" si="19"/>
        <v>-</v>
      </c>
      <c r="M106" s="81" t="e">
        <f>SUMIFS(#REF!,#REF!,"*" &amp; $C106 &amp; "*",#REF!,"*" &amp; Index!$D$12 &amp; "*",#REF!,"*" &amp; Index!$D$23 &amp; "*",#REF!,"*" &amp; Index!$D$16 &amp; "*") + SUMIFS(#REF!,#REF!,"*" &amp; $C106 &amp; "*",#REF!,"*" &amp; Index!$D$18 &amp; "*",#REF!,"*" &amp; Index!$D$23 &amp; "*",#REF!,"*" &amp; Index!$D$16 &amp; "*",#REF!,"*" &amp; Index!$D$20 &amp; "*")</f>
        <v>#REF!</v>
      </c>
      <c r="N106" s="88">
        <v>5731917</v>
      </c>
      <c r="O106" s="136" t="e">
        <f t="shared" si="26"/>
        <v>#REF!</v>
      </c>
      <c r="P106" s="89" t="str">
        <f t="shared" si="20"/>
        <v>-</v>
      </c>
      <c r="Q106" s="81" t="e">
        <f>SUMIFS(#REF!,#REF!,"*" &amp; $C106 &amp; "*",#REF!,"*" &amp; Index!$D$12 &amp; "*",#REF!,"*" &amp; Index!$D$24 &amp; "*",#REF!,"*" &amp; Index!$D$16 &amp; "*") + SUMIFS(#REF!,#REF!,"*" &amp; $C106 &amp; "*",#REF!,"*" &amp; Index!$D$18 &amp; "*",#REF!,"*" &amp; Index!$D$24 &amp; "*",#REF!,"*" &amp; Index!$D$16 &amp; "*",#REF!,"*" &amp; Index!$D$20 &amp; "*")</f>
        <v>#REF!</v>
      </c>
      <c r="R106" s="88">
        <v>6234113</v>
      </c>
      <c r="S106" s="136" t="e">
        <f t="shared" si="27"/>
        <v>#REF!</v>
      </c>
      <c r="T106" s="89" t="str">
        <f t="shared" si="21"/>
        <v>-</v>
      </c>
      <c r="U106" s="81" t="e">
        <f>SUMIFS(#REF!,#REF!,"*" &amp; C106 &amp;"*",#REF!,"*" &amp; Index!$D$12 &amp; "*",#REF!,"*" &amp; Index!$D$17 &amp; "*")+SUMIFS(#REF!,#REF!,"*" &amp; C106 &amp;"*",#REF!,"*" &amp; Index!$D$18 &amp; "*",#REF!,"*" &amp; Index!$D$17 &amp; "*",#REF!,"*" &amp; Index!$D$20 &amp; "*")</f>
        <v>#REF!</v>
      </c>
      <c r="V106" s="88">
        <v>-3470191</v>
      </c>
      <c r="W106" s="136" t="e">
        <f t="shared" si="28"/>
        <v>#REF!</v>
      </c>
      <c r="X106" s="89" t="str">
        <f t="shared" si="22"/>
        <v>-</v>
      </c>
      <c r="Y106" s="81" t="e">
        <f>SUMIFS(#REF!,#REF!,"*" &amp; C106 &amp; "*",#REF!,"*" &amp; Index!$D$12 &amp; "*")+ SUMIFS(#REF!,#REF!,"*" &amp; C106 &amp; "*",#REF!,"*" &amp; Index!$D$18 &amp; "*",#REF!,"*" &amp; Index!$D$20 &amp; "*")</f>
        <v>#REF!</v>
      </c>
      <c r="Z106" s="88">
        <v>42440698</v>
      </c>
      <c r="AA106" s="136" t="e">
        <f t="shared" si="29"/>
        <v>#REF!</v>
      </c>
      <c r="AB106" s="89" t="str">
        <f t="shared" si="23"/>
        <v>-</v>
      </c>
    </row>
    <row r="107" spans="1:28" ht="15" x14ac:dyDescent="0.25">
      <c r="A107" s="132">
        <f t="shared" si="16"/>
        <v>6</v>
      </c>
      <c r="B107" s="149"/>
      <c r="C107" s="13" t="s">
        <v>999</v>
      </c>
      <c r="D107" s="18" t="s">
        <v>1000</v>
      </c>
      <c r="E107" s="20" t="e">
        <f>SUMIFS(#REF!,#REF!,"*" &amp; C107 &amp; "*",#REF!,"*" &amp; Index!$D$12 &amp; "*",#REF!,"*" &amp; Index!$D$16 &amp; "*")+SUMIFS(#REF!,#REF!,"*" &amp; C107 &amp; "*",#REF!,"*" &amp; Index!$D$18 &amp; "*",#REF!,"*" &amp; Index!$D$20 &amp; "*",#REF!,"*" &amp; Index!$D$16 &amp; "*")</f>
        <v>#REF!</v>
      </c>
      <c r="F107" s="61">
        <v>37209590</v>
      </c>
      <c r="G107" s="136" t="e">
        <f t="shared" si="24"/>
        <v>#REF!</v>
      </c>
      <c r="H107" s="133" t="str">
        <f t="shared" si="17"/>
        <v>-</v>
      </c>
      <c r="I107" s="20" t="e">
        <f t="shared" si="18"/>
        <v>#REF!</v>
      </c>
      <c r="J107" s="61">
        <v>20927418</v>
      </c>
      <c r="K107" s="136" t="e">
        <f t="shared" si="25"/>
        <v>#REF!</v>
      </c>
      <c r="L107" s="89" t="str">
        <f t="shared" si="19"/>
        <v>-</v>
      </c>
      <c r="M107" s="20" t="e">
        <f>SUMIFS(#REF!,#REF!,"*" &amp; $C107 &amp; "*",#REF!,"*" &amp; Index!$D$12 &amp; "*",#REF!,"*" &amp; Index!$D$23 &amp; "*",#REF!,"*" &amp; Index!$D$16 &amp; "*") + SUMIFS(#REF!,#REF!,"*" &amp; $C107 &amp; "*",#REF!,"*" &amp; Index!$D$18 &amp; "*",#REF!,"*" &amp; Index!$D$23 &amp; "*",#REF!,"*" &amp; Index!$D$16 &amp; "*",#REF!,"*" &amp; Index!$D$20 &amp; "*")</f>
        <v>#REF!</v>
      </c>
      <c r="N107" s="61">
        <v>7306879</v>
      </c>
      <c r="O107" s="136" t="e">
        <f t="shared" si="26"/>
        <v>#REF!</v>
      </c>
      <c r="P107" s="89" t="str">
        <f t="shared" si="20"/>
        <v>-</v>
      </c>
      <c r="Q107" s="20" t="e">
        <f>SUMIFS(#REF!,#REF!,"*" &amp; $C107 &amp; "*",#REF!,"*" &amp; Index!$D$12 &amp; "*",#REF!,"*" &amp; Index!$D$24 &amp; "*",#REF!,"*" &amp; Index!$D$16 &amp; "*") + SUMIFS(#REF!,#REF!,"*" &amp; $C107 &amp; "*",#REF!,"*" &amp; Index!$D$18 &amp; "*",#REF!,"*" &amp; Index!$D$24 &amp; "*",#REF!,"*" &amp; Index!$D$16 &amp; "*",#REF!,"*" &amp; Index!$D$20 &amp; "*")</f>
        <v>#REF!</v>
      </c>
      <c r="R107" s="61">
        <v>8975293</v>
      </c>
      <c r="S107" s="136" t="e">
        <f t="shared" si="27"/>
        <v>#REF!</v>
      </c>
      <c r="T107" s="89" t="str">
        <f t="shared" si="21"/>
        <v>-</v>
      </c>
      <c r="U107" s="20" t="e">
        <f>SUMIFS(#REF!,#REF!,"*" &amp; C107 &amp;"*",#REF!,"*" &amp; Index!$D$12 &amp; "*",#REF!,"*" &amp; Index!$D$17 &amp; "*")+SUMIFS(#REF!,#REF!,"*" &amp; C107 &amp;"*",#REF!,"*" &amp; Index!$D$18 &amp; "*",#REF!,"*" &amp; Index!$D$17 &amp; "*",#REF!,"*" &amp; Index!$D$20 &amp; "*")</f>
        <v>#REF!</v>
      </c>
      <c r="V107" s="61">
        <v>-9918437</v>
      </c>
      <c r="W107" s="136" t="e">
        <f t="shared" si="28"/>
        <v>#REF!</v>
      </c>
      <c r="X107" s="89" t="str">
        <f t="shared" si="22"/>
        <v>-</v>
      </c>
      <c r="Y107" s="20" t="e">
        <f>SUMIFS(#REF!,#REF!,"*" &amp; C107 &amp; "*",#REF!,"*" &amp; Index!$D$12 &amp; "*")+ SUMIFS(#REF!,#REF!,"*" &amp; C107 &amp; "*",#REF!,"*" &amp; Index!$D$18 &amp; "*",#REF!,"*" &amp; Index!$D$20 &amp; "*")</f>
        <v>#REF!</v>
      </c>
      <c r="Z107" s="61">
        <v>27291153</v>
      </c>
      <c r="AA107" s="136" t="e">
        <f t="shared" si="29"/>
        <v>#REF!</v>
      </c>
      <c r="AB107" s="89" t="str">
        <f t="shared" si="23"/>
        <v>-</v>
      </c>
    </row>
    <row r="108" spans="1:28" ht="14.45" hidden="1" customHeight="1" x14ac:dyDescent="0.25">
      <c r="A108" s="132">
        <f t="shared" si="16"/>
        <v>8</v>
      </c>
      <c r="B108" s="149"/>
      <c r="C108" s="85" t="s">
        <v>1001</v>
      </c>
      <c r="D108" s="86"/>
      <c r="E108" s="87" t="e">
        <f>SUMIFS(#REF!,#REF!,"*" &amp; C108 &amp; "*",#REF!,"*" &amp; Index!$D$12 &amp; "*",#REF!,"*" &amp; Index!$D$16 &amp; "*")+SUMIFS(#REF!,#REF!,"*" &amp; C108 &amp; "*",#REF!,"*" &amp; Index!$D$18 &amp; "*",#REF!,"*" &amp; Index!$D$20 &amp; "*")</f>
        <v>#REF!</v>
      </c>
      <c r="F108" s="88">
        <v>21218215</v>
      </c>
      <c r="G108" s="136" t="e">
        <f t="shared" si="24"/>
        <v>#REF!</v>
      </c>
      <c r="H108" s="89" t="str">
        <f t="shared" si="17"/>
        <v>-</v>
      </c>
      <c r="I108" s="87" t="e">
        <f t="shared" si="18"/>
        <v>#REF!</v>
      </c>
      <c r="J108" s="88">
        <v>11261993</v>
      </c>
      <c r="K108" s="136" t="e">
        <f t="shared" si="25"/>
        <v>#REF!</v>
      </c>
      <c r="L108" s="89" t="str">
        <f t="shared" si="19"/>
        <v>-</v>
      </c>
      <c r="M108" s="87" t="e">
        <f>SUMIFS(#REF!,#REF!,"*" &amp; $C108 &amp; "*",#REF!,"*" &amp; Index!$D$12 &amp; "*",#REF!,"*" &amp; Index!$D$23 &amp; "*",#REF!,"*" &amp; Index!$D$16 &amp; "*") + SUMIFS(#REF!,#REF!,"*" &amp; $C108 &amp; "*",#REF!,"*" &amp; Index!$D$18 &amp; "*",#REF!,"*" &amp; Index!$D$23 &amp; "*",#REF!,"*" &amp; Index!$D$16 &amp; "*",#REF!,"*" &amp; Index!$D$20 &amp; "*")</f>
        <v>#REF!</v>
      </c>
      <c r="N108" s="88">
        <v>2695287</v>
      </c>
      <c r="O108" s="136" t="e">
        <f t="shared" si="26"/>
        <v>#REF!</v>
      </c>
      <c r="P108" s="89" t="str">
        <f t="shared" si="20"/>
        <v>-</v>
      </c>
      <c r="Q108" s="87" t="e">
        <f>SUMIFS(#REF!,#REF!,"*" &amp; $C108 &amp; "*",#REF!,"*" &amp; Index!$D$12 &amp; "*",#REF!,"*" &amp; Index!$D$24 &amp; "*",#REF!,"*" &amp; Index!$D$16 &amp; "*") + SUMIFS(#REF!,#REF!,"*" &amp; $C108 &amp; "*",#REF!,"*" &amp; Index!$D$18 &amp; "*",#REF!,"*" &amp; Index!$D$24 &amp; "*",#REF!,"*" &amp; Index!$D$16 &amp; "*",#REF!,"*" &amp; Index!$D$20 &amp; "*")</f>
        <v>#REF!</v>
      </c>
      <c r="R108" s="88">
        <v>7260935</v>
      </c>
      <c r="S108" s="136" t="e">
        <f t="shared" si="27"/>
        <v>#REF!</v>
      </c>
      <c r="T108" s="89" t="str">
        <f t="shared" si="21"/>
        <v>-</v>
      </c>
      <c r="U108" s="87" t="e">
        <f>SUMIFS(#REF!,#REF!,"*" &amp; C108 &amp;"*",#REF!,"*" &amp; Index!$D$12 &amp; "*",#REF!,"*" &amp; Index!$D$17 &amp; "*")+SUMIFS(#REF!,#REF!,"*" &amp; C108 &amp;"*",#REF!,"*" &amp; Index!$D$18 &amp; "*",#REF!,"*" &amp; Index!$D$17 &amp; "*",#REF!,"*" &amp; Index!$D$20 &amp; "*")</f>
        <v>#REF!</v>
      </c>
      <c r="V108" s="88">
        <v>-8367969</v>
      </c>
      <c r="W108" s="136" t="e">
        <f t="shared" si="28"/>
        <v>#REF!</v>
      </c>
      <c r="X108" s="89" t="str">
        <f t="shared" si="22"/>
        <v>-</v>
      </c>
      <c r="Y108" s="87" t="e">
        <f>SUMIFS(#REF!,#REF!,"*" &amp; C108 &amp; "*",#REF!,"*" &amp; Index!$D$12 &amp; "*")+ SUMIFS(#REF!,#REF!,"*" &amp; C108 &amp; "*",#REF!,"*" &amp; Index!$D$18 &amp; "*",#REF!,"*" &amp; Index!$D$20 &amp; "*")</f>
        <v>#REF!</v>
      </c>
      <c r="Z108" s="88">
        <v>12850246</v>
      </c>
      <c r="AA108" s="136" t="e">
        <f t="shared" si="29"/>
        <v>#REF!</v>
      </c>
      <c r="AB108" s="89" t="str">
        <f t="shared" si="23"/>
        <v>-</v>
      </c>
    </row>
    <row r="109" spans="1:28" ht="14.45" hidden="1" customHeight="1" x14ac:dyDescent="0.25">
      <c r="A109" s="132">
        <f t="shared" si="16"/>
        <v>8</v>
      </c>
      <c r="B109" s="149"/>
      <c r="C109" s="13" t="s">
        <v>1002</v>
      </c>
      <c r="D109" s="18"/>
      <c r="E109" s="20" t="e">
        <f>SUMIFS(#REF!,#REF!,"*" &amp; C109 &amp; "*",#REF!,"*" &amp; Index!$D$12 &amp; "*",#REF!,"*" &amp; Index!$D$16 &amp; "*")+SUMIFS(#REF!,#REF!,"*" &amp; C109 &amp; "*",#REF!,"*" &amp; Index!$D$18 &amp; "*",#REF!,"*" &amp; Index!$D$20 &amp; "*")</f>
        <v>#REF!</v>
      </c>
      <c r="F109" s="88">
        <v>4006363</v>
      </c>
      <c r="G109" s="136" t="e">
        <f t="shared" si="24"/>
        <v>#REF!</v>
      </c>
      <c r="H109" s="89" t="str">
        <f t="shared" ref="H109:H116" si="30">IFERROR(IF(((E109/F109)-1)=0,"-",((E109/F109)-1)),"-")</f>
        <v>-</v>
      </c>
      <c r="I109" s="20" t="e">
        <f t="shared" ref="I109:I116" si="31">+E109-M109-Q109</f>
        <v>#REF!</v>
      </c>
      <c r="J109" s="61">
        <v>2979819</v>
      </c>
      <c r="K109" s="136" t="e">
        <f t="shared" si="25"/>
        <v>#REF!</v>
      </c>
      <c r="L109" s="89" t="str">
        <f t="shared" si="19"/>
        <v>-</v>
      </c>
      <c r="M109" s="20" t="e">
        <f>SUMIFS(#REF!,#REF!,"*" &amp; $C109 &amp; "*",#REF!,"*" &amp; Index!$D$12 &amp; "*",#REF!,"*" &amp; Index!$D$23 &amp; "*",#REF!,"*" &amp; Index!$D$16 &amp; "*") + SUMIFS(#REF!,#REF!,"*" &amp; $C109 &amp; "*",#REF!,"*" &amp; Index!$D$18 &amp; "*",#REF!,"*" &amp; Index!$D$23 &amp; "*",#REF!,"*" &amp; Index!$D$16 &amp; "*",#REF!,"*" &amp; Index!$D$20 &amp; "*")</f>
        <v>#REF!</v>
      </c>
      <c r="N109" s="88">
        <v>794673</v>
      </c>
      <c r="O109" s="136" t="e">
        <f t="shared" si="26"/>
        <v>#REF!</v>
      </c>
      <c r="P109" s="89" t="str">
        <f t="shared" si="20"/>
        <v>-</v>
      </c>
      <c r="Q109" s="20" t="e">
        <f>SUMIFS(#REF!,#REF!,"*" &amp; $C109 &amp; "*",#REF!,"*" &amp; Index!$D$12 &amp; "*",#REF!,"*" &amp; Index!$D$24 &amp; "*",#REF!,"*" &amp; Index!$D$16 &amp; "*") + SUMIFS(#REF!,#REF!,"*" &amp; $C109 &amp; "*",#REF!,"*" &amp; Index!$D$18 &amp; "*",#REF!,"*" &amp; Index!$D$24 &amp; "*",#REF!,"*" &amp; Index!$D$16 &amp; "*",#REF!,"*" &amp; Index!$D$20 &amp; "*")</f>
        <v>#REF!</v>
      </c>
      <c r="R109" s="88">
        <v>231871</v>
      </c>
      <c r="S109" s="136" t="e">
        <f t="shared" si="27"/>
        <v>#REF!</v>
      </c>
      <c r="T109" s="89" t="str">
        <f t="shared" si="21"/>
        <v>-</v>
      </c>
      <c r="U109" s="20" t="e">
        <f>SUMIFS(#REF!,#REF!,"*" &amp; C109 &amp;"*",#REF!,"*" &amp; Index!$D$12 &amp; "*",#REF!,"*" &amp; Index!$D$17 &amp; "*")+SUMIFS(#REF!,#REF!,"*" &amp; C109 &amp;"*",#REF!,"*" &amp; Index!$D$18 &amp; "*",#REF!,"*" &amp; Index!$D$17 &amp; "*",#REF!,"*" &amp; Index!$D$20 &amp; "*")</f>
        <v>#REF!</v>
      </c>
      <c r="V109" s="88">
        <v>-226037</v>
      </c>
      <c r="W109" s="136" t="e">
        <f t="shared" si="28"/>
        <v>#REF!</v>
      </c>
      <c r="X109" s="89" t="str">
        <f t="shared" si="22"/>
        <v>-</v>
      </c>
      <c r="Y109" s="20" t="e">
        <f>SUMIFS(#REF!,#REF!,"*" &amp; C109 &amp; "*",#REF!,"*" &amp; Index!$D$12 &amp; "*")+ SUMIFS(#REF!,#REF!,"*" &amp; C109 &amp; "*",#REF!,"*" &amp; Index!$D$18 &amp; "*",#REF!,"*" &amp; Index!$D$20 &amp; "*")</f>
        <v>#REF!</v>
      </c>
      <c r="Z109" s="88">
        <v>3780326</v>
      </c>
      <c r="AA109" s="136" t="e">
        <f t="shared" si="29"/>
        <v>#REF!</v>
      </c>
      <c r="AB109" s="89" t="str">
        <f t="shared" si="23"/>
        <v>-</v>
      </c>
    </row>
    <row r="110" spans="1:28" ht="14.45" hidden="1" customHeight="1" x14ac:dyDescent="0.25">
      <c r="A110" s="132">
        <f t="shared" si="16"/>
        <v>8</v>
      </c>
      <c r="B110" s="149"/>
      <c r="C110" s="79" t="s">
        <v>1003</v>
      </c>
      <c r="D110" s="80"/>
      <c r="E110" s="81" t="e">
        <f>SUMIFS(#REF!,#REF!,"*" &amp; C110 &amp; "*",#REF!,"*" &amp; Index!$D$12 &amp; "*",#REF!,"*" &amp; Index!$D$16 &amp; "*")+SUMIFS(#REF!,#REF!,"*" &amp; C110 &amp; "*",#REF!,"*" &amp; Index!$D$18 &amp; "*",#REF!,"*" &amp; Index!$D$20 &amp; "*")</f>
        <v>#REF!</v>
      </c>
      <c r="F110" s="88">
        <v>11985012</v>
      </c>
      <c r="G110" s="136" t="e">
        <f t="shared" si="24"/>
        <v>#REF!</v>
      </c>
      <c r="H110" s="89" t="str">
        <f t="shared" si="30"/>
        <v>-</v>
      </c>
      <c r="I110" s="81" t="e">
        <f t="shared" si="31"/>
        <v>#REF!</v>
      </c>
      <c r="J110" s="82">
        <v>6685606</v>
      </c>
      <c r="K110" s="136" t="e">
        <f t="shared" si="25"/>
        <v>#REF!</v>
      </c>
      <c r="L110" s="89" t="str">
        <f t="shared" si="19"/>
        <v>-</v>
      </c>
      <c r="M110" s="81" t="e">
        <f>SUMIFS(#REF!,#REF!,"*" &amp; $C110 &amp; "*",#REF!,"*" &amp; Index!$D$12 &amp; "*",#REF!,"*" &amp; Index!$D$23 &amp; "*",#REF!,"*" &amp; Index!$D$16 &amp; "*") + SUMIFS(#REF!,#REF!,"*" &amp; $C110 &amp; "*",#REF!,"*" &amp; Index!$D$18 &amp; "*",#REF!,"*" &amp; Index!$D$23 &amp; "*",#REF!,"*" &amp; Index!$D$16 &amp; "*",#REF!,"*" &amp; Index!$D$20 &amp; "*")</f>
        <v>#REF!</v>
      </c>
      <c r="N110" s="88">
        <v>3816919</v>
      </c>
      <c r="O110" s="136" t="e">
        <f t="shared" si="26"/>
        <v>#REF!</v>
      </c>
      <c r="P110" s="89" t="str">
        <f t="shared" si="20"/>
        <v>-</v>
      </c>
      <c r="Q110" s="81" t="e">
        <f>SUMIFS(#REF!,#REF!,"*" &amp; $C110 &amp; "*",#REF!,"*" &amp; Index!$D$12 &amp; "*",#REF!,"*" &amp; Index!$D$24 &amp; "*",#REF!,"*" &amp; Index!$D$16 &amp; "*") + SUMIFS(#REF!,#REF!,"*" &amp; $C110 &amp; "*",#REF!,"*" &amp; Index!$D$18 &amp; "*",#REF!,"*" &amp; Index!$D$24 &amp; "*",#REF!,"*" &amp; Index!$D$16 &amp; "*",#REF!,"*" &amp; Index!$D$20 &amp; "*")</f>
        <v>#REF!</v>
      </c>
      <c r="R110" s="88">
        <v>1482487</v>
      </c>
      <c r="S110" s="136" t="e">
        <f t="shared" si="27"/>
        <v>#REF!</v>
      </c>
      <c r="T110" s="89" t="str">
        <f t="shared" si="21"/>
        <v>-</v>
      </c>
      <c r="U110" s="81" t="e">
        <f>SUMIFS(#REF!,#REF!,"*" &amp; C110 &amp;"*",#REF!,"*" &amp; Index!$D$12 &amp; "*",#REF!,"*" &amp; Index!$D$17 &amp; "*")+SUMIFS(#REF!,#REF!,"*" &amp; C110 &amp;"*",#REF!,"*" &amp; Index!$D$18 &amp; "*",#REF!,"*" &amp; Index!$D$17 &amp; "*",#REF!,"*" &amp; Index!$D$20 &amp; "*")</f>
        <v>#REF!</v>
      </c>
      <c r="V110" s="88">
        <v>-1324431</v>
      </c>
      <c r="W110" s="136" t="e">
        <f t="shared" si="28"/>
        <v>#REF!</v>
      </c>
      <c r="X110" s="89" t="str">
        <f t="shared" si="22"/>
        <v>-</v>
      </c>
      <c r="Y110" s="81" t="e">
        <f>SUMIFS(#REF!,#REF!,"*" &amp; C110 &amp; "*",#REF!,"*" &amp; Index!$D$12 &amp; "*")+ SUMIFS(#REF!,#REF!,"*" &amp; C110 &amp; "*",#REF!,"*" &amp; Index!$D$18 &amp; "*",#REF!,"*" &amp; Index!$D$20 &amp; "*")</f>
        <v>#REF!</v>
      </c>
      <c r="Z110" s="88">
        <v>10660581</v>
      </c>
      <c r="AA110" s="136" t="e">
        <f t="shared" si="29"/>
        <v>#REF!</v>
      </c>
      <c r="AB110" s="89" t="str">
        <f t="shared" si="23"/>
        <v>-</v>
      </c>
    </row>
    <row r="111" spans="1:28" ht="15" x14ac:dyDescent="0.25">
      <c r="A111" s="132">
        <f t="shared" si="16"/>
        <v>6</v>
      </c>
      <c r="B111" s="149"/>
      <c r="C111" s="13" t="s">
        <v>1004</v>
      </c>
      <c r="D111" s="18" t="s">
        <v>1005</v>
      </c>
      <c r="E111" s="20" t="e">
        <f>SUMIFS(#REF!,#REF!,"*" &amp; C111 &amp; "*",#REF!,"*" &amp; Index!$D$12 &amp; "*",#REF!,"*" &amp; Index!$D$16 &amp; "*")+SUMIFS(#REF!,#REF!,"*" &amp; C111 &amp; "*",#REF!,"*" &amp; Index!$D$18 &amp; "*",#REF!,"*" &amp; Index!$D$20 &amp; "*",#REF!,"*" &amp; Index!$D$16 &amp; "*")</f>
        <v>#REF!</v>
      </c>
      <c r="F111" s="61">
        <v>125782</v>
      </c>
      <c r="G111" s="136" t="e">
        <f t="shared" si="24"/>
        <v>#REF!</v>
      </c>
      <c r="H111" s="133" t="str">
        <f t="shared" si="30"/>
        <v>-</v>
      </c>
      <c r="I111" s="20" t="e">
        <f t="shared" si="31"/>
        <v>#REF!</v>
      </c>
      <c r="J111" s="61">
        <v>125524</v>
      </c>
      <c r="K111" s="136" t="e">
        <f t="shared" si="25"/>
        <v>#REF!</v>
      </c>
      <c r="L111" s="89" t="str">
        <f t="shared" si="19"/>
        <v>-</v>
      </c>
      <c r="M111" s="20" t="e">
        <f>SUMIFS(#REF!,#REF!,"*" &amp; $C111 &amp; "*",#REF!,"*" &amp; Index!$D$12 &amp; "*",#REF!,"*" &amp; Index!$D$23 &amp; "*",#REF!,"*" &amp; Index!$D$16 &amp; "*") + SUMIFS(#REF!,#REF!,"*" &amp; $C111 &amp; "*",#REF!,"*" &amp; Index!$D$18 &amp; "*",#REF!,"*" &amp; Index!$D$23 &amp; "*",#REF!,"*" &amp; Index!$D$16 &amp; "*",#REF!,"*" &amp; Index!$D$20 &amp; "*")</f>
        <v>#REF!</v>
      </c>
      <c r="N111" s="61">
        <v>68</v>
      </c>
      <c r="O111" s="136" t="e">
        <f t="shared" si="26"/>
        <v>#REF!</v>
      </c>
      <c r="P111" s="89" t="str">
        <f t="shared" si="20"/>
        <v>-</v>
      </c>
      <c r="Q111" s="20" t="e">
        <f>SUMIFS(#REF!,#REF!,"*" &amp; $C111 &amp; "*",#REF!,"*" &amp; Index!$D$12 &amp; "*",#REF!,"*" &amp; Index!$D$24 &amp; "*",#REF!,"*" &amp; Index!$D$16 &amp; "*") + SUMIFS(#REF!,#REF!,"*" &amp; $C111 &amp; "*",#REF!,"*" &amp; Index!$D$18 &amp; "*",#REF!,"*" &amp; Index!$D$24 &amp; "*",#REF!,"*" &amp; Index!$D$16 &amp; "*",#REF!,"*" &amp; Index!$D$20 &amp; "*")</f>
        <v>#REF!</v>
      </c>
      <c r="R111" s="61">
        <v>190</v>
      </c>
      <c r="S111" s="136" t="e">
        <f t="shared" si="27"/>
        <v>#REF!</v>
      </c>
      <c r="T111" s="89" t="str">
        <f t="shared" si="21"/>
        <v>-</v>
      </c>
      <c r="U111" s="20" t="e">
        <f>SUMIFS(#REF!,#REF!,"*" &amp; C111 &amp;"*",#REF!,"*" &amp; Index!$D$12 &amp; "*",#REF!,"*" &amp; Index!$D$17 &amp; "*")+SUMIFS(#REF!,#REF!,"*" &amp; C111 &amp;"*",#REF!,"*" &amp; Index!$D$18 &amp; "*",#REF!,"*" &amp; Index!$D$17 &amp; "*",#REF!,"*" &amp; Index!$D$20 &amp; "*")</f>
        <v>#REF!</v>
      </c>
      <c r="V111" s="61">
        <v>-1519</v>
      </c>
      <c r="W111" s="136" t="e">
        <f t="shared" si="28"/>
        <v>#REF!</v>
      </c>
      <c r="X111" s="89" t="str">
        <f t="shared" si="22"/>
        <v>-</v>
      </c>
      <c r="Y111" s="20" t="e">
        <f>SUMIFS(#REF!,#REF!,"*" &amp; C111 &amp; "*",#REF!,"*" &amp; Index!$D$12 &amp; "*")+ SUMIFS(#REF!,#REF!,"*" &amp; C111 &amp; "*",#REF!,"*" &amp; Index!$D$18 &amp; "*",#REF!,"*" &amp; Index!$D$20 &amp; "*")</f>
        <v>#REF!</v>
      </c>
      <c r="Z111" s="61">
        <v>124263</v>
      </c>
      <c r="AA111" s="136" t="e">
        <f t="shared" si="29"/>
        <v>#REF!</v>
      </c>
      <c r="AB111" s="89" t="str">
        <f t="shared" si="23"/>
        <v>-</v>
      </c>
    </row>
    <row r="112" spans="1:28" ht="15" x14ac:dyDescent="0.25">
      <c r="A112" s="132">
        <f t="shared" si="16"/>
        <v>6</v>
      </c>
      <c r="B112" s="150"/>
      <c r="C112" s="13" t="s">
        <v>1006</v>
      </c>
      <c r="D112" s="18" t="s">
        <v>1007</v>
      </c>
      <c r="E112" s="20" t="e">
        <f>SUMIFS(#REF!,#REF!,"*" &amp; C112 &amp; "*",#REF!,"*" &amp; Index!$D$12 &amp; "*",#REF!,"*" &amp; Index!$D$16 &amp; "*")+SUMIFS(#REF!,#REF!,"*" &amp; C112 &amp; "*",#REF!,"*" &amp; Index!$D$18 &amp; "*",#REF!,"*" &amp; Index!$D$20 &amp; "*",#REF!,"*" &amp; Index!$D$16 &amp; "*")</f>
        <v>#REF!</v>
      </c>
      <c r="F112" s="61">
        <v>79707312</v>
      </c>
      <c r="G112" s="136" t="e">
        <f t="shared" si="24"/>
        <v>#REF!</v>
      </c>
      <c r="H112" s="89" t="str">
        <f t="shared" si="30"/>
        <v>-</v>
      </c>
      <c r="I112" s="20" t="e">
        <f t="shared" si="31"/>
        <v>#REF!</v>
      </c>
      <c r="J112" s="61">
        <v>76818108</v>
      </c>
      <c r="K112" s="136" t="e">
        <f t="shared" si="25"/>
        <v>#REF!</v>
      </c>
      <c r="L112" s="89" t="str">
        <f t="shared" si="19"/>
        <v>-</v>
      </c>
      <c r="M112" s="20" t="e">
        <f>SUMIFS(#REF!,#REF!,"*" &amp; $C112 &amp; "*",#REF!,"*" &amp; Index!$D$12 &amp; "*",#REF!,"*" &amp; Index!$D$23 &amp; "*",#REF!,"*" &amp; Index!$D$16 &amp; "*") + SUMIFS(#REF!,#REF!,"*" &amp; $C112 &amp; "*",#REF!,"*" &amp; Index!$D$18 &amp; "*",#REF!,"*" &amp; Index!$D$23 &amp; "*",#REF!,"*" &amp; Index!$D$16 &amp; "*",#REF!,"*" &amp; Index!$D$20 &amp; "*")</f>
        <v>#REF!</v>
      </c>
      <c r="N112" s="61">
        <v>2889204</v>
      </c>
      <c r="O112" s="136" t="e">
        <f t="shared" si="26"/>
        <v>#REF!</v>
      </c>
      <c r="P112" s="89" t="str">
        <f t="shared" si="20"/>
        <v>-</v>
      </c>
      <c r="Q112" s="20" t="e">
        <f>SUMIFS(#REF!,#REF!,"*" &amp; $C112 &amp; "*",#REF!,"*" &amp; Index!$D$12 &amp; "*",#REF!,"*" &amp; Index!$D$24 &amp; "*",#REF!,"*" &amp; Index!$D$16 &amp; "*") + SUMIFS(#REF!,#REF!,"*" &amp; $C112 &amp; "*",#REF!,"*" &amp; Index!$D$18 &amp; "*",#REF!,"*" &amp; Index!$D$24 &amp; "*",#REF!,"*" &amp; Index!$D$16 &amp; "*",#REF!,"*" &amp; Index!$D$20 &amp; "*")</f>
        <v>#REF!</v>
      </c>
      <c r="R112" s="61">
        <v>0</v>
      </c>
      <c r="S112" s="136" t="e">
        <f t="shared" si="27"/>
        <v>#REF!</v>
      </c>
      <c r="T112" s="89" t="str">
        <f t="shared" si="21"/>
        <v>-</v>
      </c>
      <c r="U112" s="20" t="e">
        <f>SUMIFS(#REF!,#REF!,"*" &amp; C112 &amp;"*",#REF!,"*" &amp; Index!$D$12 &amp; "*",#REF!,"*" &amp; Index!$D$17 &amp; "*")+SUMIFS(#REF!,#REF!,"*" &amp; C112 &amp;"*",#REF!,"*" &amp; Index!$D$18 &amp; "*",#REF!,"*" &amp; Index!$D$17 &amp; "*",#REF!,"*" &amp; Index!$D$20 &amp; "*")</f>
        <v>#REF!</v>
      </c>
      <c r="V112" s="61">
        <v>-834934</v>
      </c>
      <c r="W112" s="136" t="e">
        <f t="shared" si="28"/>
        <v>#REF!</v>
      </c>
      <c r="X112" s="89" t="str">
        <f t="shared" si="22"/>
        <v>-</v>
      </c>
      <c r="Y112" s="20" t="e">
        <f>SUMIFS(#REF!,#REF!,"*" &amp; C112 &amp; "*",#REF!,"*" &amp; Index!$D$12 &amp; "*")+ SUMIFS(#REF!,#REF!,"*" &amp; C112 &amp; "*",#REF!,"*" &amp; Index!$D$18 &amp; "*",#REF!,"*" &amp; Index!$D$20 &amp; "*")</f>
        <v>#REF!</v>
      </c>
      <c r="Z112" s="61">
        <v>78872378</v>
      </c>
      <c r="AA112" s="136" t="e">
        <f t="shared" si="29"/>
        <v>#REF!</v>
      </c>
      <c r="AB112" s="89" t="str">
        <f t="shared" si="23"/>
        <v>-</v>
      </c>
    </row>
    <row r="113" spans="2:29" ht="15" x14ac:dyDescent="0.25">
      <c r="B113" s="153" t="s">
        <v>1008</v>
      </c>
      <c r="C113" s="154"/>
      <c r="D113" s="155"/>
      <c r="E113" s="87" t="e">
        <f>SUMIFS(#REF!,#REF!,"*" &amp; Index!$D$13 &amp; "*",#REF!,"*" &amp; Index!$D$16 &amp; "*")+SUMIFS(#REF!,#REF!,"*" &amp; Index!$D$18 &amp; "*",#REF!,"*" &amp; Index!$D$16 &amp; "*",#REF!,"*" &amp; Index!$D$22 &amp; "*")</f>
        <v>#REF!</v>
      </c>
      <c r="F113" s="88">
        <v>399295</v>
      </c>
      <c r="G113" s="136" t="e">
        <f t="shared" si="24"/>
        <v>#REF!</v>
      </c>
      <c r="H113" s="89" t="str">
        <f t="shared" si="30"/>
        <v>-</v>
      </c>
      <c r="I113" s="87" t="e">
        <f t="shared" si="31"/>
        <v>#REF!</v>
      </c>
      <c r="J113" s="88">
        <v>399295</v>
      </c>
      <c r="K113" s="136" t="e">
        <f t="shared" si="25"/>
        <v>#REF!</v>
      </c>
      <c r="L113" s="89" t="str">
        <f t="shared" si="19"/>
        <v>-</v>
      </c>
      <c r="M113" s="87" t="e">
        <f>SUMIFS(#REF!,#REF!,"*" &amp; Index!$D$13 &amp; "*",#REF!,"*" &amp; Index!$D$16 &amp; "*",#REF!,"*" &amp; Index!$D$23 &amp; "*")+SUMIFS(#REF!,#REF!,"*" &amp; Index!$D$18 &amp; "*",#REF!,"*" &amp; Index!$D$16 &amp; "*",#REF!,"*" &amp; Index!$D$22 &amp; "*",#REF!,"*" &amp; Index!$D$23 &amp; "*")</f>
        <v>#REF!</v>
      </c>
      <c r="N113" s="88">
        <v>0</v>
      </c>
      <c r="O113" s="136" t="e">
        <f t="shared" si="26"/>
        <v>#REF!</v>
      </c>
      <c r="P113" s="89" t="str">
        <f t="shared" si="20"/>
        <v>-</v>
      </c>
      <c r="Q113" s="87" t="e">
        <f>SUMIFS(#REF!,#REF!,"*" &amp; Index!$D$13 &amp; "*",#REF!,"*" &amp; Index!$D$16 &amp; "*",#REF!,"*" &amp; Index!$D$24 &amp; "*")+SUMIFS(#REF!,#REF!,"*" &amp; Index!$D$18 &amp; "*",#REF!,"*" &amp; Index!$D$16 &amp; "*",#REF!,"*" &amp; Index!$D$22 &amp; "*",#REF!,"*" &amp; Index!$D$24 &amp; "*")</f>
        <v>#REF!</v>
      </c>
      <c r="R113" s="88">
        <v>0</v>
      </c>
      <c r="S113" s="136" t="e">
        <f t="shared" si="27"/>
        <v>#REF!</v>
      </c>
      <c r="T113" s="89" t="str">
        <f t="shared" si="21"/>
        <v>-</v>
      </c>
      <c r="U113" s="87" t="e">
        <f>SUMIFS(#REF!,#REF!,"*" &amp; Index!$D$13 &amp; "*",#REF!,"*" &amp; Index!$D$17 &amp; "*")+SUMIFS(#REF!,#REF!,"*" &amp; Index!$D$22 &amp; "*",#REF!,"*" &amp; Index!$D$17 &amp; "*",#REF!,"*" &amp; Index!$D$17 &amp; "*")</f>
        <v>#REF!</v>
      </c>
      <c r="V113" s="88">
        <v>-174</v>
      </c>
      <c r="W113" s="136" t="e">
        <f t="shared" si="28"/>
        <v>#REF!</v>
      </c>
      <c r="X113" s="89" t="str">
        <f t="shared" si="22"/>
        <v>-</v>
      </c>
      <c r="Y113" s="87" t="e">
        <f>SUMIFS(#REF!,#REF!,"*" &amp; Index!$D$13 &amp; "*")+SUMIFS(#REF!,#REF!,"*" &amp; Index!$D$22 &amp; "*")</f>
        <v>#REF!</v>
      </c>
      <c r="Z113" s="88">
        <v>399121</v>
      </c>
      <c r="AA113" s="136" t="e">
        <f t="shared" si="29"/>
        <v>#REF!</v>
      </c>
      <c r="AB113" s="89" t="str">
        <f t="shared" si="23"/>
        <v>-</v>
      </c>
    </row>
    <row r="114" spans="2:29" ht="16.5" customHeight="1" x14ac:dyDescent="0.25">
      <c r="B114" s="153" t="s">
        <v>1009</v>
      </c>
      <c r="C114" s="154"/>
      <c r="D114" s="155"/>
      <c r="E114" s="20" t="e">
        <f>SUMIFS(#REF!,#REF!,"*" &amp; Index!$D$14 &amp; "*",#REF!,"*" &amp; Index!$D$16 &amp; "*")+SUMIFS(#REF!,#REF!,"*" &amp; Index!$D$21 &amp; "*",#REF!,"*" &amp; Index!$D$16 &amp; "*",#REF!,"*" &amp; Index!$D$21 &amp; "*")</f>
        <v>#REF!</v>
      </c>
      <c r="F114" s="61">
        <v>2807451009</v>
      </c>
      <c r="G114" s="136" t="e">
        <f t="shared" si="24"/>
        <v>#REF!</v>
      </c>
      <c r="H114" s="89" t="str">
        <f t="shared" si="30"/>
        <v>-</v>
      </c>
      <c r="I114" s="20" t="e">
        <f t="shared" si="31"/>
        <v>#REF!</v>
      </c>
      <c r="J114" s="61">
        <v>2806340991</v>
      </c>
      <c r="K114" s="136" t="e">
        <f t="shared" si="25"/>
        <v>#REF!</v>
      </c>
      <c r="L114" s="89" t="str">
        <f t="shared" si="19"/>
        <v>-</v>
      </c>
      <c r="M114" s="20" t="e">
        <f>SUMIFS(#REF!,#REF!,"*" &amp; Index!$D$14 &amp; "*",#REF!,"*" &amp; Index!$D$16 &amp; "*",#REF!,"*" &amp; Index!$D$23 &amp; "*")+SUMIFS(#REF!,#REF!,"*" &amp; Index!$D$18 &amp; "*",#REF!,"*" &amp; Index!$D$16 &amp; "*",#REF!,"*" &amp; Index!$D$21 &amp; "*",#REF!,"*" &amp; Index!$D$23 &amp; "*")</f>
        <v>#REF!</v>
      </c>
      <c r="N114" s="61">
        <v>341852</v>
      </c>
      <c r="O114" s="136" t="e">
        <f t="shared" si="26"/>
        <v>#REF!</v>
      </c>
      <c r="P114" s="89" t="str">
        <f t="shared" si="20"/>
        <v>-</v>
      </c>
      <c r="Q114" s="20" t="e">
        <f>SUMIFS(#REF!,#REF!,"*" &amp; Index!$D$14 &amp; "*",#REF!,"*" &amp; Index!$D$16 &amp; "*",#REF!,"*" &amp; Index!$D$24 &amp; "*")+SUMIFS(#REF!,#REF!,"*" &amp; Index!$D$18 &amp; "*",#REF!,"*" &amp; Index!$D$16 &amp; "*",#REF!,"*" &amp; Index!$D$21 &amp; "*",#REF!,"*" &amp; Index!$D$24 &amp; "*")</f>
        <v>#REF!</v>
      </c>
      <c r="R114" s="61">
        <v>768166</v>
      </c>
      <c r="S114" s="136" t="e">
        <f t="shared" si="27"/>
        <v>#REF!</v>
      </c>
      <c r="T114" s="89" t="str">
        <f t="shared" si="21"/>
        <v>-</v>
      </c>
      <c r="U114" s="20" t="e">
        <f>SUMIFS(#REF!,#REF!,"*" &amp; Index!$D$14 &amp; "*",#REF!,"*" &amp; Index!$D$17 &amp; "*")+SUMIFS(#REF!,#REF!,"*" &amp; Index!$D$22 &amp; "*",#REF!,"*" &amp; Index!$D$17 &amp; "*",#REF!,"*" &amp; Index!$D$17 &amp; "*")</f>
        <v>#REF!</v>
      </c>
      <c r="V114" s="61">
        <v>-657258</v>
      </c>
      <c r="W114" s="136" t="e">
        <f t="shared" si="28"/>
        <v>#REF!</v>
      </c>
      <c r="X114" s="89" t="str">
        <f t="shared" si="22"/>
        <v>-</v>
      </c>
      <c r="Y114" s="20" t="e">
        <f>SUMIFS(#REF!,#REF!,"*" &amp; Index!$D$14 &amp; "*")+SUMIFS(#REF!,#REF!,"*" &amp; Index!$D$21 &amp; "*")</f>
        <v>#REF!</v>
      </c>
      <c r="Z114" s="61">
        <v>2806793751</v>
      </c>
      <c r="AA114" s="136" t="e">
        <f t="shared" si="29"/>
        <v>#REF!</v>
      </c>
      <c r="AB114" s="89" t="str">
        <f t="shared" si="23"/>
        <v>-</v>
      </c>
    </row>
    <row r="115" spans="2:29" ht="15" x14ac:dyDescent="0.25">
      <c r="B115" s="153" t="s">
        <v>1010</v>
      </c>
      <c r="C115" s="154"/>
      <c r="D115" s="155"/>
      <c r="E115" s="21" t="e">
        <f>SUMIFS(#REF!,#REF!,"*" &amp; Index!$D$15 &amp; "*",#REF!,"*" &amp; Index!$D$16 &amp; "*")</f>
        <v>#REF!</v>
      </c>
      <c r="F115" s="69">
        <v>22870141684</v>
      </c>
      <c r="G115" s="136" t="e">
        <f t="shared" si="24"/>
        <v>#REF!</v>
      </c>
      <c r="H115" s="89" t="str">
        <f t="shared" si="30"/>
        <v>-</v>
      </c>
      <c r="I115" s="21" t="e">
        <f t="shared" si="31"/>
        <v>#REF!</v>
      </c>
      <c r="J115" s="69">
        <v>20717898850</v>
      </c>
      <c r="K115" s="136" t="e">
        <f t="shared" si="25"/>
        <v>#REF!</v>
      </c>
      <c r="L115" s="89" t="str">
        <f t="shared" si="19"/>
        <v>-</v>
      </c>
      <c r="M115" s="21" t="e">
        <f>SUMIFS(#REF!,#REF!,"*" &amp; Index!$D$15 &amp; "*",#REF!,"*" &amp; Index!$D$23 &amp; "*",#REF!,"*" &amp; Index!$D$16 &amp; "*")</f>
        <v>#REF!</v>
      </c>
      <c r="N115" s="69">
        <v>1918037537</v>
      </c>
      <c r="O115" s="136" t="e">
        <f t="shared" si="26"/>
        <v>#REF!</v>
      </c>
      <c r="P115" s="89" t="str">
        <f t="shared" si="20"/>
        <v>-</v>
      </c>
      <c r="Q115" s="21" t="e">
        <f>SUMIFS(#REF!,#REF!,"*" &amp; Index!$D$15 &amp; "*",#REF!,"*" &amp; Index!$D$24 &amp; "*",#REF!,"*" &amp; Index!$D$16 &amp; "*")</f>
        <v>#REF!</v>
      </c>
      <c r="R115" s="69">
        <v>234205297</v>
      </c>
      <c r="S115" s="136" t="e">
        <f t="shared" si="27"/>
        <v>#REF!</v>
      </c>
      <c r="T115" s="89" t="str">
        <f t="shared" si="21"/>
        <v>-</v>
      </c>
      <c r="U115" s="21" t="e">
        <f>SUMIFS(#REF!,#REF!,"*" &amp; Index!$D$15 &amp; "*",#REF!,"*" &amp; Index!$D$17 &amp; "*")</f>
        <v>#REF!</v>
      </c>
      <c r="V115" s="69">
        <v>-160573458</v>
      </c>
      <c r="W115" s="136" t="e">
        <f t="shared" si="28"/>
        <v>#REF!</v>
      </c>
      <c r="X115" s="89" t="str">
        <f t="shared" si="22"/>
        <v>-</v>
      </c>
      <c r="Y115" s="21" t="e">
        <f>SUMIFS(#REF!,#REF!,"*" &amp; Index!$D$15 &amp; "*")</f>
        <v>#REF!</v>
      </c>
      <c r="Z115" s="69">
        <v>22709568226</v>
      </c>
      <c r="AA115" s="136" t="e">
        <f t="shared" si="29"/>
        <v>#REF!</v>
      </c>
      <c r="AB115" s="89" t="str">
        <f t="shared" si="23"/>
        <v>-</v>
      </c>
    </row>
    <row r="116" spans="2:29" ht="15" x14ac:dyDescent="0.25">
      <c r="B116" s="153" t="s">
        <v>1011</v>
      </c>
      <c r="C116" s="154"/>
      <c r="D116" s="155"/>
      <c r="E116" s="14" t="e">
        <f>SUMIFS(#REF!,#REF!,"*" &amp; Index!$D$19 &amp; "*",#REF!,"*" &amp; Index!D16 &amp; "*")</f>
        <v>#REF!</v>
      </c>
      <c r="F116" s="69">
        <v>43273132</v>
      </c>
      <c r="G116" s="136" t="e">
        <f t="shared" si="24"/>
        <v>#REF!</v>
      </c>
      <c r="H116" s="89" t="str">
        <f t="shared" si="30"/>
        <v>-</v>
      </c>
      <c r="I116" s="14" t="e">
        <f t="shared" si="31"/>
        <v>#REF!</v>
      </c>
      <c r="J116" s="69">
        <v>43273132</v>
      </c>
      <c r="K116" s="136" t="e">
        <f t="shared" si="25"/>
        <v>#REF!</v>
      </c>
      <c r="L116" s="89" t="str">
        <f t="shared" si="19"/>
        <v>-</v>
      </c>
      <c r="M116" s="14" t="e">
        <f>SUMIFS(#REF!,#REF!,"*" &amp; Index!$D$19 &amp; "*",#REF!,"*" &amp; Index!$D$23 &amp; "*",#REF!,"*" &amp; Index!$D$16 &amp; "*")</f>
        <v>#REF!</v>
      </c>
      <c r="N116" s="69">
        <v>0</v>
      </c>
      <c r="O116" s="136" t="e">
        <f t="shared" si="26"/>
        <v>#REF!</v>
      </c>
      <c r="P116" s="89" t="str">
        <f t="shared" si="20"/>
        <v>-</v>
      </c>
      <c r="Q116" s="14" t="e">
        <f>SUMIFS(#REF!,#REF!,"*" &amp; Index!$D$19 &amp; "*",#REF!,"*" &amp; Index!$D$24 &amp; "*",#REF!,"*" &amp; Index!$D$16 &amp; "*")</f>
        <v>#REF!</v>
      </c>
      <c r="R116" s="69">
        <v>0</v>
      </c>
      <c r="S116" s="136" t="e">
        <f t="shared" si="27"/>
        <v>#REF!</v>
      </c>
      <c r="T116" s="89" t="str">
        <f t="shared" si="21"/>
        <v>-</v>
      </c>
      <c r="U116" s="14" t="e">
        <f>SUMIFS(#REF!,#REF!,"*" &amp; Index!$D$19 &amp; "*",#REF!,"*" &amp; Index!$D$17 &amp; "*")</f>
        <v>#REF!</v>
      </c>
      <c r="V116" s="69">
        <v>-23934627</v>
      </c>
      <c r="W116" s="136" t="e">
        <f t="shared" si="28"/>
        <v>#REF!</v>
      </c>
      <c r="X116" s="89" t="str">
        <f t="shared" si="22"/>
        <v>-</v>
      </c>
      <c r="Y116" s="14" t="e">
        <f>SUMIFS(#REF!,#REF!,"*" &amp; Index!$D$19 &amp; "*")</f>
        <v>#REF!</v>
      </c>
      <c r="Z116" s="69">
        <v>19338505</v>
      </c>
      <c r="AA116" s="136" t="e">
        <f t="shared" si="29"/>
        <v>#REF!</v>
      </c>
      <c r="AB116" s="89" t="str">
        <f t="shared" ref="AB116" si="32">IFERROR(IF(((Y116/Z116)-1)=0,"-",((Y116/Z116)-1)),"-")</f>
        <v>-</v>
      </c>
    </row>
    <row r="117" spans="2:29" ht="15" x14ac:dyDescent="0.25">
      <c r="B117" s="145" t="s">
        <v>1012</v>
      </c>
      <c r="C117" s="146"/>
      <c r="D117" s="147"/>
      <c r="E117" s="77" t="e">
        <f>+SUM(E113:E116,E111:E112,E107,E102,E96:E98,E89,E80:E81,E76,E69,E66,E60,E56,E52,E46:E47,E13,E17,E21)</f>
        <v>#REF!</v>
      </c>
      <c r="F117" s="77">
        <v>37794806600</v>
      </c>
      <c r="G117" s="77" t="e">
        <f>+E117-F117</f>
        <v>#REF!</v>
      </c>
      <c r="H117" s="78" t="e">
        <f>IF(((E117/F117)-1)=0,"-",((E117/F117)-1))</f>
        <v>#REF!</v>
      </c>
      <c r="I117" s="77" t="e">
        <f>+SUM(I113:I116,I111:I112,I107,I102,I96:I98,I89,I80:I81,I76,I69,I66,I60,I56,I52,I46:I47,I13,I17,I21)</f>
        <v>#REF!</v>
      </c>
      <c r="J117" s="77">
        <v>34187828117</v>
      </c>
      <c r="K117" s="77" t="e">
        <f>+I117-J117</f>
        <v>#REF!</v>
      </c>
      <c r="L117" s="78" t="e">
        <f>IF(((I117/J117)-1)=0,"-",((I117/J117)-1))</f>
        <v>#REF!</v>
      </c>
      <c r="M117" s="77" t="e">
        <f>+SUM(M113:M116,M111:M112,M107,M102,M96:M98,M89,M80:M81,M76,M69,M66,M60,M56,M52,M46:M47,M13,M17,M21)</f>
        <v>#REF!</v>
      </c>
      <c r="N117" s="77">
        <v>2858843501</v>
      </c>
      <c r="O117" s="77" t="e">
        <f>+M117-N117</f>
        <v>#REF!</v>
      </c>
      <c r="P117" s="78" t="e">
        <f t="shared" ref="P117" si="33">IF(((M117/N117)-1)=0,"-",((M117/N117)-1))</f>
        <v>#REF!</v>
      </c>
      <c r="Q117" s="77" t="e">
        <f>+SUM(Q113:Q116,Q111:Q112,Q107,Q102,Q96:Q98,Q89,Q80:Q81,Q76,Q69,Q66,Q60,Q56,Q52,Q46:Q47,Q13,Q17,Q21)</f>
        <v>#REF!</v>
      </c>
      <c r="R117" s="77">
        <v>748134982</v>
      </c>
      <c r="S117" s="77" t="e">
        <f>+Q117-R117</f>
        <v>#REF!</v>
      </c>
      <c r="T117" s="78" t="e">
        <f t="shared" ref="T117" si="34">IF(((Q117/R117)-1)=0,"-",((Q117/R117)-1))</f>
        <v>#REF!</v>
      </c>
      <c r="U117" s="77" t="e">
        <f>+SUM(U113:U116,U111:U112,U107,U102,U96:U98,U89,U80:U81,U76,U69,U66,U60,U56,U52,U46:U47,U13,U17,U21)</f>
        <v>#REF!</v>
      </c>
      <c r="V117" s="77">
        <v>-613126057</v>
      </c>
      <c r="W117" s="77" t="e">
        <f>+U117-V117</f>
        <v>#REF!</v>
      </c>
      <c r="X117" s="78" t="e">
        <f>IF(((U117/V117))=0,"-",((U117/V117)-1))</f>
        <v>#REF!</v>
      </c>
      <c r="Y117" s="77" t="e">
        <f>+SUM(Y113:Y116,Y111:Y112,Y107,Y102,Y96:Y98,Y89,Y80:Y81,Y76,Y69,Y66,Y60,Y56,Y52,Y46:Y47,Y13,Y17,Y21)</f>
        <v>#REF!</v>
      </c>
      <c r="Z117" s="77">
        <v>37191680543</v>
      </c>
      <c r="AA117" s="77" t="e">
        <f>+Y117-Z117</f>
        <v>#REF!</v>
      </c>
      <c r="AB117" s="78" t="e">
        <f t="shared" ref="AB117" si="35">IF(((Y117/Z117)-1)=0,"-",((Y117/Z117)-1))</f>
        <v>#REF!</v>
      </c>
    </row>
    <row r="118" spans="2:29" ht="15" x14ac:dyDescent="0.25">
      <c r="E118" s="131"/>
      <c r="F118" s="3"/>
      <c r="G118" s="3"/>
      <c r="AC118"/>
    </row>
    <row r="119" spans="2:29" ht="15" x14ac:dyDescent="0.25">
      <c r="E119" s="131"/>
      <c r="U119" s="3"/>
      <c r="AC119"/>
    </row>
    <row r="120" spans="2:29" ht="15" hidden="1" x14ac:dyDescent="0.25">
      <c r="E120" s="3"/>
      <c r="F120" s="3"/>
      <c r="G120" s="3"/>
      <c r="H120" s="3"/>
      <c r="Y120" s="51"/>
      <c r="Z120" s="51"/>
      <c r="AA120" s="51"/>
      <c r="AB120" s="51"/>
    </row>
    <row r="121" spans="2:29" ht="15" hidden="1" customHeight="1" x14ac:dyDescent="0.25">
      <c r="E121" s="2"/>
      <c r="F121" s="2"/>
      <c r="G121" s="2"/>
      <c r="H121" s="2"/>
      <c r="Y121" s="4"/>
      <c r="Z121" s="4"/>
      <c r="AA121" s="4"/>
      <c r="AB121" s="4"/>
    </row>
    <row r="122" spans="2:29" ht="14.45" hidden="1" customHeight="1" x14ac:dyDescent="0.25">
      <c r="F122" s="3"/>
      <c r="G122" s="3"/>
    </row>
  </sheetData>
  <autoFilter ref="A12:AB119">
    <filterColumn colId="0">
      <filters blank="1">
        <filter val="6"/>
      </filters>
    </filterColumn>
  </autoFilter>
  <mergeCells count="8">
    <mergeCell ref="B117:D117"/>
    <mergeCell ref="B13:B112"/>
    <mergeCell ref="C11:C12"/>
    <mergeCell ref="D11:D12"/>
    <mergeCell ref="B116:D116"/>
    <mergeCell ref="B115:D115"/>
    <mergeCell ref="B114:D114"/>
    <mergeCell ref="B113:D11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P40"/>
  <sheetViews>
    <sheetView showGridLines="0" topLeftCell="B1" zoomScaleNormal="100" workbookViewId="0">
      <pane ySplit="6" topLeftCell="A11" activePane="bottomLeft" state="frozen"/>
      <selection activeCell="E17" sqref="E17"/>
      <selection pane="bottomLeft" activeCell="E17" sqref="E17"/>
    </sheetView>
  </sheetViews>
  <sheetFormatPr defaultColWidth="0" defaultRowHeight="0" customHeight="1" zeroHeight="1" x14ac:dyDescent="0.25"/>
  <cols>
    <col min="1" max="1" width="3.7109375" customWidth="1"/>
    <col min="2" max="2" width="6.42578125" customWidth="1"/>
    <col min="3" max="3" width="8.5703125" bestFit="1" customWidth="1"/>
    <col min="4" max="4" width="58.5703125" customWidth="1"/>
    <col min="5" max="5" width="26.5703125" bestFit="1" customWidth="1"/>
    <col min="6" max="6" width="26.28515625" bestFit="1" customWidth="1"/>
    <col min="7" max="7" width="16" customWidth="1"/>
    <col min="8" max="8" width="7.85546875" customWidth="1"/>
    <col min="9" max="9" width="33.7109375" bestFit="1" customWidth="1"/>
    <col min="10" max="10" width="26.28515625" bestFit="1" customWidth="1"/>
    <col min="11" max="11" width="13.5703125" customWidth="1"/>
    <col min="12" max="12" width="9.28515625" customWidth="1"/>
    <col min="13" max="13" width="26.5703125" bestFit="1" customWidth="1"/>
    <col min="14" max="14" width="26.28515625" bestFit="1" customWidth="1"/>
    <col min="15" max="15" width="3.7109375" customWidth="1"/>
    <col min="16" max="16384" width="9.140625" hidden="1"/>
  </cols>
  <sheetData>
    <row r="1" spans="1:15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3" spans="1:15" ht="12.7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</row>
    <row r="4" spans="1:15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15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</row>
    <row r="6" spans="1:15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ht="15" x14ac:dyDescent="0.25"/>
    <row r="8" spans="1:15" ht="15" x14ac:dyDescent="0.25">
      <c r="B8" s="23" t="s">
        <v>1013</v>
      </c>
    </row>
    <row r="9" spans="1:15" ht="15" x14ac:dyDescent="0.25">
      <c r="B9" s="23" t="s">
        <v>1014</v>
      </c>
      <c r="J9" s="3"/>
      <c r="K9" s="3"/>
    </row>
    <row r="10" spans="1:15" ht="9.9499999999999993" customHeight="1" x14ac:dyDescent="0.25">
      <c r="E10" s="3"/>
    </row>
    <row r="11" spans="1:15" ht="15" customHeight="1" x14ac:dyDescent="0.25">
      <c r="B11" s="151" t="s">
        <v>821</v>
      </c>
      <c r="C11" s="151" t="s">
        <v>875</v>
      </c>
      <c r="D11" s="151" t="s">
        <v>876</v>
      </c>
      <c r="E11" s="94" t="s">
        <v>1015</v>
      </c>
      <c r="F11" s="95"/>
      <c r="G11" s="95"/>
      <c r="H11" s="96"/>
      <c r="I11" s="97" t="s">
        <v>1016</v>
      </c>
      <c r="J11" s="98"/>
      <c r="K11" s="98"/>
      <c r="L11" s="99"/>
      <c r="M11" s="97" t="s">
        <v>1017</v>
      </c>
      <c r="N11" s="98"/>
    </row>
    <row r="12" spans="1:15" ht="15" x14ac:dyDescent="0.25">
      <c r="B12" s="152"/>
      <c r="C12" s="152"/>
      <c r="D12" s="152"/>
      <c r="E12" s="55" t="s">
        <v>1065</v>
      </c>
      <c r="F12" s="63" t="s">
        <v>1066</v>
      </c>
      <c r="G12" s="60" t="s">
        <v>1067</v>
      </c>
      <c r="H12" s="60" t="s">
        <v>885</v>
      </c>
      <c r="I12" s="55" t="s">
        <v>1065</v>
      </c>
      <c r="J12" s="63" t="s">
        <v>1066</v>
      </c>
      <c r="K12" s="60" t="s">
        <v>1067</v>
      </c>
      <c r="L12" s="60" t="s">
        <v>885</v>
      </c>
      <c r="M12" s="55" t="s">
        <v>1065</v>
      </c>
      <c r="N12" s="63" t="s">
        <v>1066</v>
      </c>
    </row>
    <row r="13" spans="1:15" ht="15" customHeight="1" x14ac:dyDescent="0.25">
      <c r="B13" s="148" t="s">
        <v>886</v>
      </c>
      <c r="C13" s="13" t="s">
        <v>887</v>
      </c>
      <c r="D13" s="18" t="s">
        <v>888</v>
      </c>
      <c r="E13" s="20" t="e">
        <f>SUMIFS(#REF!,#REF!,"*"&amp; C13 &amp; "*",#REF!,"*" &amp; Index!$D$12 &amp; "*")+SUMIFS(#REF!,#REF!,"*"&amp; C13 &amp; "*",#REF!,"*" &amp; Index!$D$20 &amp; "*",#REF!,"*" &amp; Index!$D$18 &amp; "*")</f>
        <v>#REF!</v>
      </c>
      <c r="F13" s="61">
        <v>330229463</v>
      </c>
      <c r="G13" s="137" t="e">
        <f>+E13-F13</f>
        <v>#REF!</v>
      </c>
      <c r="H13" s="57" t="e">
        <f t="shared" ref="H13:H37" si="0">IF(((E13/F13)-1)=0,"-",((E13/F13)-1))</f>
        <v>#REF!</v>
      </c>
      <c r="I13" s="20" t="e">
        <f>SUMIFS(#REF!,#REF!,"*" &amp; C13 &amp; "*",#REF!,"*" &amp; Index!$D$12 &amp; "*",#REF!,"*" &amp; Index!$D$25 &amp; "*")+SUMIFS(#REF!,#REF!,"*" &amp; C13 &amp; "*",#REF!,"*" &amp; Index!$D$21 &amp; "*",#REF!,"*" &amp; Index!$D$25 &amp; "*",#REF!,"*" &amp; Index!$D$18 &amp; "*")</f>
        <v>#REF!</v>
      </c>
      <c r="J13" s="61">
        <v>0</v>
      </c>
      <c r="K13" s="137" t="e">
        <f>+I13-J13</f>
        <v>#REF!</v>
      </c>
      <c r="L13" s="57" t="str">
        <f t="shared" ref="L13:L37" si="1">IFERROR(IF(((I13/J13)-1)=0,"-",((I13/J13)-1)),"-")</f>
        <v>-</v>
      </c>
      <c r="M13" s="64" t="e">
        <f>+I13/E13</f>
        <v>#REF!</v>
      </c>
      <c r="N13" s="65">
        <v>0</v>
      </c>
    </row>
    <row r="14" spans="1:15" ht="15" x14ac:dyDescent="0.25">
      <c r="B14" s="149"/>
      <c r="C14" s="16" t="s">
        <v>892</v>
      </c>
      <c r="D14" s="17" t="s">
        <v>893</v>
      </c>
      <c r="E14" s="20" t="e">
        <f>SUMIFS(#REF!,#REF!,"*"&amp; C14 &amp; "*",#REF!,"*" &amp; Index!$D$12 &amp; "*")+SUMIFS(#REF!,#REF!,"*"&amp; C14 &amp; "*",#REF!,"*" &amp; Index!$D$20 &amp; "*",#REF!,"*" &amp; Index!$D$18 &amp; "*")</f>
        <v>#REF!</v>
      </c>
      <c r="F14" s="61">
        <v>12290548</v>
      </c>
      <c r="G14" s="137" t="e">
        <f t="shared" ref="G14:G37" si="2">+E14-F14</f>
        <v>#REF!</v>
      </c>
      <c r="H14" s="57" t="e">
        <f t="shared" si="0"/>
        <v>#REF!</v>
      </c>
      <c r="I14" s="20" t="e">
        <f>SUMIFS(#REF!,#REF!,"*" &amp; C14 &amp; "*",#REF!,"*" &amp; Index!$D$12 &amp; "*",#REF!,"*" &amp; Index!$D$25 &amp; "*")+SUMIFS(#REF!,#REF!,"*" &amp; C14 &amp; "*",#REF!,"*" &amp; Index!$D$21 &amp; "*",#REF!,"*" &amp; Index!$D$25 &amp; "*",#REF!,"*" &amp; Index!$D$18 &amp; "*")</f>
        <v>#REF!</v>
      </c>
      <c r="J14" s="61">
        <v>0</v>
      </c>
      <c r="K14" s="137" t="e">
        <f t="shared" ref="K14:K37" si="3">+I14-J14</f>
        <v>#REF!</v>
      </c>
      <c r="L14" s="134" t="str">
        <f t="shared" si="1"/>
        <v>-</v>
      </c>
      <c r="M14" s="64" t="e">
        <f t="shared" ref="M14:M37" si="4">+I14/E14</f>
        <v>#REF!</v>
      </c>
      <c r="N14" s="65">
        <v>0</v>
      </c>
    </row>
    <row r="15" spans="1:15" ht="15" x14ac:dyDescent="0.25">
      <c r="B15" s="149"/>
      <c r="C15" s="16" t="s">
        <v>897</v>
      </c>
      <c r="D15" s="17" t="s">
        <v>898</v>
      </c>
      <c r="E15" s="20" t="e">
        <f>SUMIFS(#REF!,#REF!,"*"&amp; C15 &amp; "*",#REF!,"*" &amp; Index!$D$12 &amp; "*")+SUMIFS(#REF!,#REF!,"*"&amp; C15 &amp; "*",#REF!,"*" &amp; Index!$D$20 &amp; "*",#REF!,"*" &amp; Index!$D$18 &amp; "*")</f>
        <v>#REF!</v>
      </c>
      <c r="F15" s="61">
        <v>2434387973</v>
      </c>
      <c r="G15" s="137" t="e">
        <f t="shared" si="2"/>
        <v>#REF!</v>
      </c>
      <c r="H15" s="57" t="e">
        <f t="shared" si="0"/>
        <v>#REF!</v>
      </c>
      <c r="I15" s="20" t="e">
        <f>SUMIFS(#REF!,#REF!,"*" &amp; C15 &amp; "*",#REF!,"*" &amp; Index!$D$12 &amp; "*",#REF!,"*" &amp; Index!$D$25 &amp; "*")+SUMIFS(#REF!,#REF!,"*" &amp; C15 &amp; "*",#REF!,"*" &amp; Index!$D$21 &amp; "*",#REF!,"*" &amp; Index!$D$25 &amp; "*",#REF!,"*" &amp; Index!$D$18 &amp; "*")</f>
        <v>#REF!</v>
      </c>
      <c r="J15" s="61">
        <v>194940396</v>
      </c>
      <c r="K15" s="137" t="e">
        <f t="shared" si="3"/>
        <v>#REF!</v>
      </c>
      <c r="L15" s="134" t="str">
        <f t="shared" si="1"/>
        <v>-</v>
      </c>
      <c r="M15" s="64" t="e">
        <f t="shared" si="4"/>
        <v>#REF!</v>
      </c>
      <c r="N15" s="65">
        <v>8.0077784708970048E-2</v>
      </c>
    </row>
    <row r="16" spans="1:15" ht="15" x14ac:dyDescent="0.25">
      <c r="B16" s="149"/>
      <c r="C16" s="16" t="s">
        <v>923</v>
      </c>
      <c r="D16" s="17" t="s">
        <v>924</v>
      </c>
      <c r="E16" s="20" t="e">
        <f>SUMIFS(#REF!,#REF!,"*"&amp; C16 &amp; "*",#REF!,"*" &amp; Index!$D$12 &amp; "*")+SUMIFS(#REF!,#REF!,"*"&amp; C16 &amp; "*",#REF!,"*" &amp; Index!$D$20 &amp; "*",#REF!,"*" &amp; Index!$D$18 &amp; "*")</f>
        <v>#REF!</v>
      </c>
      <c r="F16" s="61">
        <v>393785380</v>
      </c>
      <c r="G16" s="137" t="e">
        <f t="shared" si="2"/>
        <v>#REF!</v>
      </c>
      <c r="H16" s="57" t="e">
        <f t="shared" si="0"/>
        <v>#REF!</v>
      </c>
      <c r="I16" s="20" t="e">
        <f>SUMIFS(#REF!,#REF!,"*" &amp; C16 &amp; "*",#REF!,"*" &amp; Index!$D$12 &amp; "*",#REF!,"*" &amp; Index!$D$25 &amp; "*")+SUMIFS(#REF!,#REF!,"*" &amp; C16 &amp; "*",#REF!,"*" &amp; Index!$D$21 &amp; "*",#REF!,"*" &amp; Index!$D$25 &amp; "*",#REF!,"*" &amp; Index!$D$18 &amp; "*")</f>
        <v>#REF!</v>
      </c>
      <c r="J16" s="61">
        <v>103322055</v>
      </c>
      <c r="K16" s="137" t="e">
        <f t="shared" si="3"/>
        <v>#REF!</v>
      </c>
      <c r="L16" s="134" t="str">
        <f t="shared" si="1"/>
        <v>-</v>
      </c>
      <c r="M16" s="64" t="e">
        <f t="shared" si="4"/>
        <v>#REF!</v>
      </c>
      <c r="N16" s="65">
        <v>0.26238164301579708</v>
      </c>
    </row>
    <row r="17" spans="2:14" ht="15" x14ac:dyDescent="0.25">
      <c r="B17" s="149"/>
      <c r="C17" s="16" t="s">
        <v>925</v>
      </c>
      <c r="D17" s="17" t="s">
        <v>926</v>
      </c>
      <c r="E17" s="20" t="e">
        <f>SUMIFS(#REF!,#REF!,"*"&amp; C17 &amp; "*",#REF!,"*" &amp; Index!$D$12 &amp; "*")+SUMIFS(#REF!,#REF!,"*"&amp; C17 &amp; "*",#REF!,"*" &amp; Index!$D$20 &amp; "*",#REF!,"*" &amp; Index!$D$18 &amp; "*")</f>
        <v>#REF!</v>
      </c>
      <c r="F17" s="61">
        <v>48280940</v>
      </c>
      <c r="G17" s="137" t="e">
        <f t="shared" si="2"/>
        <v>#REF!</v>
      </c>
      <c r="H17" s="57" t="e">
        <f t="shared" si="0"/>
        <v>#REF!</v>
      </c>
      <c r="I17" s="20" t="e">
        <f>SUMIFS(#REF!,#REF!,"*" &amp; C17 &amp; "*",#REF!,"*" &amp; Index!$D$12 &amp; "*",#REF!,"*" &amp; Index!$D$25 &amp; "*")+SUMIFS(#REF!,#REF!,"*" &amp; C17 &amp; "*",#REF!,"*" &amp; Index!$D$21 &amp; "*",#REF!,"*" &amp; Index!$D$25 &amp; "*",#REF!,"*" &amp; Index!$D$18 &amp; "*")</f>
        <v>#REF!</v>
      </c>
      <c r="J17" s="61">
        <v>0</v>
      </c>
      <c r="K17" s="137" t="e">
        <f t="shared" si="3"/>
        <v>#REF!</v>
      </c>
      <c r="L17" s="134" t="str">
        <f t="shared" si="1"/>
        <v>-</v>
      </c>
      <c r="M17" s="64" t="e">
        <f t="shared" si="4"/>
        <v>#REF!</v>
      </c>
      <c r="N17" s="65">
        <v>0</v>
      </c>
    </row>
    <row r="18" spans="2:14" ht="15" x14ac:dyDescent="0.25">
      <c r="B18" s="149"/>
      <c r="C18" s="16" t="s">
        <v>931</v>
      </c>
      <c r="D18" s="17" t="s">
        <v>932</v>
      </c>
      <c r="E18" s="20" t="e">
        <f>SUMIFS(#REF!,#REF!,"*"&amp; C18 &amp; "*",#REF!,"*" &amp; Index!$D$12 &amp; "*")+SUMIFS(#REF!,#REF!,"*"&amp; C18 &amp; "*",#REF!,"*" &amp; Index!$D$20 &amp; "*",#REF!,"*" &amp; Index!$D$18 &amp; "*")</f>
        <v>#REF!</v>
      </c>
      <c r="F18" s="61">
        <v>884691129</v>
      </c>
      <c r="G18" s="137" t="e">
        <f t="shared" si="2"/>
        <v>#REF!</v>
      </c>
      <c r="H18" s="57" t="e">
        <f t="shared" si="0"/>
        <v>#REF!</v>
      </c>
      <c r="I18" s="20" t="e">
        <f>SUMIFS(#REF!,#REF!,"*" &amp; C18 &amp; "*",#REF!,"*" &amp; Index!$D$12 &amp; "*",#REF!,"*" &amp; Index!$D$25 &amp; "*")+SUMIFS(#REF!,#REF!,"*" &amp; C18 &amp; "*",#REF!,"*" &amp; Index!$D$21 &amp; "*",#REF!,"*" &amp; Index!$D$25 &amp; "*",#REF!,"*" &amp; Index!$D$18 &amp; "*")</f>
        <v>#REF!</v>
      </c>
      <c r="J18" s="61">
        <v>0</v>
      </c>
      <c r="K18" s="137" t="e">
        <f t="shared" si="3"/>
        <v>#REF!</v>
      </c>
      <c r="L18" s="134" t="str">
        <f t="shared" si="1"/>
        <v>-</v>
      </c>
      <c r="M18" s="64" t="e">
        <f t="shared" si="4"/>
        <v>#REF!</v>
      </c>
      <c r="N18" s="65">
        <v>0</v>
      </c>
    </row>
    <row r="19" spans="2:14" ht="15" x14ac:dyDescent="0.25">
      <c r="B19" s="149"/>
      <c r="C19" s="16" t="s">
        <v>936</v>
      </c>
      <c r="D19" s="17" t="s">
        <v>937</v>
      </c>
      <c r="E19" s="20" t="e">
        <f>SUMIFS(#REF!,#REF!,"*"&amp; C19 &amp; "*",#REF!,"*" &amp; Index!$D$12 &amp; "*")+SUMIFS(#REF!,#REF!,"*"&amp; C19 &amp; "*",#REF!,"*" &amp; Index!$D$20 &amp; "*",#REF!,"*" &amp; Index!$D$18 &amp; "*")</f>
        <v>#REF!</v>
      </c>
      <c r="F19" s="61">
        <v>1925122922</v>
      </c>
      <c r="G19" s="137" t="e">
        <f t="shared" si="2"/>
        <v>#REF!</v>
      </c>
      <c r="H19" s="57" t="e">
        <f t="shared" si="0"/>
        <v>#REF!</v>
      </c>
      <c r="I19" s="20" t="e">
        <f>SUMIFS(#REF!,#REF!,"*" &amp; C19 &amp; "*",#REF!,"*" &amp; Index!$D$12 &amp; "*",#REF!,"*" &amp; Index!$D$25 &amp; "*")+SUMIFS(#REF!,#REF!,"*" &amp; C19 &amp; "*",#REF!,"*" &amp; Index!$D$21 &amp; "*",#REF!,"*" &amp; Index!$D$25 &amp; "*",#REF!,"*" &amp; Index!$D$18 &amp; "*")</f>
        <v>#REF!</v>
      </c>
      <c r="J19" s="61">
        <v>945</v>
      </c>
      <c r="K19" s="137" t="e">
        <f t="shared" si="3"/>
        <v>#REF!</v>
      </c>
      <c r="L19" s="134" t="str">
        <f t="shared" si="1"/>
        <v>-</v>
      </c>
      <c r="M19" s="64" t="e">
        <f t="shared" si="4"/>
        <v>#REF!</v>
      </c>
      <c r="N19" s="65">
        <v>4.9087774562376754E-7</v>
      </c>
    </row>
    <row r="20" spans="2:14" ht="15" x14ac:dyDescent="0.25">
      <c r="B20" s="149"/>
      <c r="C20" s="13" t="s">
        <v>941</v>
      </c>
      <c r="D20" s="18" t="s">
        <v>942</v>
      </c>
      <c r="E20" s="20" t="e">
        <f>SUMIFS(#REF!,#REF!,"*"&amp; C20 &amp; "*",#REF!,"*" &amp; Index!$D$12 &amp; "*")+SUMIFS(#REF!,#REF!,"*"&amp; C20 &amp; "*",#REF!,"*" &amp; Index!$D$20 &amp; "*",#REF!,"*" &amp; Index!$D$18 &amp; "*")</f>
        <v>#REF!</v>
      </c>
      <c r="F20" s="61">
        <v>691226911</v>
      </c>
      <c r="G20" s="137" t="e">
        <f t="shared" si="2"/>
        <v>#REF!</v>
      </c>
      <c r="H20" s="57" t="e">
        <f t="shared" si="0"/>
        <v>#REF!</v>
      </c>
      <c r="I20" s="20" t="e">
        <f>SUMIFS(#REF!,#REF!,"*" &amp; C20 &amp; "*",#REF!,"*" &amp; Index!$D$12 &amp; "*",#REF!,"*" &amp; Index!$D$25 &amp; "*")+SUMIFS(#REF!,#REF!,"*" &amp; C20 &amp; "*",#REF!,"*" &amp; Index!$D$21 &amp; "*",#REF!,"*" &amp; Index!$D$25 &amp; "*",#REF!,"*" &amp; Index!$D$18 &amp; "*")</f>
        <v>#REF!</v>
      </c>
      <c r="J20" s="61">
        <v>833</v>
      </c>
      <c r="K20" s="137" t="e">
        <f t="shared" si="3"/>
        <v>#REF!</v>
      </c>
      <c r="L20" s="134" t="str">
        <f t="shared" si="1"/>
        <v>-</v>
      </c>
      <c r="M20" s="64" t="e">
        <f t="shared" si="4"/>
        <v>#REF!</v>
      </c>
      <c r="N20" s="65">
        <v>1.2051035437768134E-6</v>
      </c>
    </row>
    <row r="21" spans="2:14" ht="15" x14ac:dyDescent="0.25">
      <c r="B21" s="149"/>
      <c r="C21" s="13" t="s">
        <v>948</v>
      </c>
      <c r="D21" s="18" t="s">
        <v>949</v>
      </c>
      <c r="E21" s="20" t="e">
        <f>SUMIFS(#REF!,#REF!,"*"&amp; C21 &amp; "*",#REF!,"*" &amp; Index!$D$12 &amp; "*")+SUMIFS(#REF!,#REF!,"*"&amp; C21 &amp; "*",#REF!,"*" &amp; Index!$D$20 &amp; "*",#REF!,"*" &amp; Index!$D$18 &amp; "*")</f>
        <v>#REF!</v>
      </c>
      <c r="F21" s="61">
        <v>1046902946</v>
      </c>
      <c r="G21" s="137" t="e">
        <f t="shared" si="2"/>
        <v>#REF!</v>
      </c>
      <c r="H21" s="57" t="e">
        <f t="shared" si="0"/>
        <v>#REF!</v>
      </c>
      <c r="I21" s="20" t="e">
        <f>SUMIFS(#REF!,#REF!,"*" &amp; C21 &amp; "*",#REF!,"*" &amp; Index!$D$12 &amp; "*",#REF!,"*" &amp; Index!$D$25 &amp; "*")+SUMIFS(#REF!,#REF!,"*" &amp; C21 &amp; "*",#REF!,"*" &amp; Index!$D$21 &amp; "*",#REF!,"*" &amp; Index!$D$25 &amp; "*",#REF!,"*" &amp; Index!$D$18 &amp; "*")</f>
        <v>#REF!</v>
      </c>
      <c r="J21" s="61">
        <v>0</v>
      </c>
      <c r="K21" s="137" t="e">
        <f t="shared" si="3"/>
        <v>#REF!</v>
      </c>
      <c r="L21" s="134" t="str">
        <f t="shared" si="1"/>
        <v>-</v>
      </c>
      <c r="M21" s="64" t="e">
        <f t="shared" si="4"/>
        <v>#REF!</v>
      </c>
      <c r="N21" s="65">
        <v>0</v>
      </c>
    </row>
    <row r="22" spans="2:14" ht="15" x14ac:dyDescent="0.25">
      <c r="B22" s="149"/>
      <c r="C22" s="13" t="s">
        <v>952</v>
      </c>
      <c r="D22" s="18" t="s">
        <v>953</v>
      </c>
      <c r="E22" s="20" t="e">
        <f>SUMIFS(#REF!,#REF!,"*"&amp; C22 &amp; "*",#REF!,"*" &amp; Index!$D$12 &amp; "*")+SUMIFS(#REF!,#REF!,"*"&amp; C22 &amp; "*",#REF!,"*" &amp; Index!$D$20 &amp; "*",#REF!,"*" &amp; Index!$D$18 &amp; "*")</f>
        <v>#REF!</v>
      </c>
      <c r="F22" s="61">
        <v>118407335</v>
      </c>
      <c r="G22" s="137" t="e">
        <f t="shared" si="2"/>
        <v>#REF!</v>
      </c>
      <c r="H22" s="57" t="e">
        <f t="shared" si="0"/>
        <v>#REF!</v>
      </c>
      <c r="I22" s="20" t="e">
        <f>SUMIFS(#REF!,#REF!,"*" &amp; C22 &amp; "*",#REF!,"*" &amp; Index!$D$12 &amp; "*",#REF!,"*" &amp; Index!$D$25 &amp; "*")+SUMIFS(#REF!,#REF!,"*" &amp; C22 &amp; "*",#REF!,"*" &amp; Index!$D$21 &amp; "*",#REF!,"*" &amp; Index!$D$25 &amp; "*",#REF!,"*" &amp; Index!$D$18 &amp; "*")</f>
        <v>#REF!</v>
      </c>
      <c r="J22" s="61">
        <v>0</v>
      </c>
      <c r="K22" s="137" t="e">
        <f t="shared" si="3"/>
        <v>#REF!</v>
      </c>
      <c r="L22" s="134" t="str">
        <f t="shared" si="1"/>
        <v>-</v>
      </c>
      <c r="M22" s="64" t="e">
        <f t="shared" si="4"/>
        <v>#REF!</v>
      </c>
      <c r="N22" s="65">
        <v>0</v>
      </c>
    </row>
    <row r="23" spans="2:14" ht="15" x14ac:dyDescent="0.25">
      <c r="B23" s="149"/>
      <c r="C23" s="13" t="s">
        <v>960</v>
      </c>
      <c r="D23" s="18" t="s">
        <v>961</v>
      </c>
      <c r="E23" s="20" t="e">
        <f>SUMIFS(#REF!,#REF!,"*"&amp; C23 &amp; "*",#REF!,"*" &amp; Index!$D$12 &amp; "*")+SUMIFS(#REF!,#REF!,"*"&amp; C23 &amp; "*",#REF!,"*" &amp; Index!$D$20 &amp; "*",#REF!,"*" &amp; Index!$D$18 &amp; "*")</f>
        <v>#REF!</v>
      </c>
      <c r="F23" s="61">
        <v>36954969</v>
      </c>
      <c r="G23" s="137" t="e">
        <f t="shared" si="2"/>
        <v>#REF!</v>
      </c>
      <c r="H23" s="57" t="e">
        <f t="shared" si="0"/>
        <v>#REF!</v>
      </c>
      <c r="I23" s="20" t="e">
        <f>SUMIFS(#REF!,#REF!,"*" &amp; C23 &amp; "*",#REF!,"*" &amp; Index!$D$12 &amp; "*",#REF!,"*" &amp; Index!$D$25 &amp; "*")+SUMIFS(#REF!,#REF!,"*" &amp; C23 &amp; "*",#REF!,"*" &amp; Index!$D$21 &amp; "*",#REF!,"*" &amp; Index!$D$25 &amp; "*",#REF!,"*" &amp; Index!$D$18 &amp; "*")</f>
        <v>#REF!</v>
      </c>
      <c r="J23" s="61">
        <v>0</v>
      </c>
      <c r="K23" s="137" t="e">
        <f t="shared" si="3"/>
        <v>#REF!</v>
      </c>
      <c r="L23" s="134" t="str">
        <f t="shared" si="1"/>
        <v>-</v>
      </c>
      <c r="M23" s="64" t="e">
        <f t="shared" si="4"/>
        <v>#REF!</v>
      </c>
      <c r="N23" s="65">
        <v>0</v>
      </c>
    </row>
    <row r="24" spans="2:14" ht="15" x14ac:dyDescent="0.25">
      <c r="B24" s="149"/>
      <c r="C24" s="13" t="s">
        <v>965</v>
      </c>
      <c r="D24" s="18" t="s">
        <v>966</v>
      </c>
      <c r="E24" s="20" t="e">
        <f>SUMIFS(#REF!,#REF!,"*"&amp; C24 &amp; "*",#REF!,"*" &amp; Index!$D$12 &amp; "*")+SUMIFS(#REF!,#REF!,"*"&amp; C24 &amp; "*",#REF!,"*" &amp; Index!$D$20 &amp; "*",#REF!,"*" &amp; Index!$D$18 &amp; "*")</f>
        <v>#REF!</v>
      </c>
      <c r="F24" s="61">
        <v>1260207396</v>
      </c>
      <c r="G24" s="137" t="e">
        <f t="shared" si="2"/>
        <v>#REF!</v>
      </c>
      <c r="H24" s="57" t="e">
        <f t="shared" si="0"/>
        <v>#REF!</v>
      </c>
      <c r="I24" s="20" t="e">
        <f>SUMIFS(#REF!,#REF!,"*" &amp; C24 &amp; "*",#REF!,"*" &amp; Index!$D$12 &amp; "*",#REF!,"*" &amp; Index!$D$25 &amp; "*")+SUMIFS(#REF!,#REF!,"*" &amp; C24 &amp; "*",#REF!,"*" &amp; Index!$D$21 &amp; "*",#REF!,"*" &amp; Index!$D$25 &amp; "*",#REF!,"*" &amp; Index!$D$18 &amp; "*")</f>
        <v>#REF!</v>
      </c>
      <c r="J24" s="61">
        <v>0</v>
      </c>
      <c r="K24" s="137" t="e">
        <f t="shared" si="3"/>
        <v>#REF!</v>
      </c>
      <c r="L24" s="134" t="str">
        <f t="shared" si="1"/>
        <v>-</v>
      </c>
      <c r="M24" s="64" t="e">
        <f t="shared" si="4"/>
        <v>#REF!</v>
      </c>
      <c r="N24" s="65">
        <v>0</v>
      </c>
    </row>
    <row r="25" spans="2:14" ht="15" x14ac:dyDescent="0.25">
      <c r="B25" s="149"/>
      <c r="C25" s="13" t="s">
        <v>967</v>
      </c>
      <c r="D25" s="18" t="s">
        <v>968</v>
      </c>
      <c r="E25" s="20" t="e">
        <f>SUMIFS(#REF!,#REF!,"*"&amp; C25 &amp; "*",#REF!,"*" &amp; Index!$D$12 &amp; "*")+SUMIFS(#REF!,#REF!,"*"&amp; C25 &amp; "*",#REF!,"*" &amp; Index!$D$20 &amp; "*",#REF!,"*" &amp; Index!$D$18 &amp; "*")</f>
        <v>#REF!</v>
      </c>
      <c r="F25" s="61">
        <v>1664517810</v>
      </c>
      <c r="G25" s="137" t="e">
        <f t="shared" si="2"/>
        <v>#REF!</v>
      </c>
      <c r="H25" s="57" t="e">
        <f t="shared" si="0"/>
        <v>#REF!</v>
      </c>
      <c r="I25" s="20" t="e">
        <f>SUMIFS(#REF!,#REF!,"*" &amp; C25 &amp; "*",#REF!,"*" &amp; Index!$D$12 &amp; "*",#REF!,"*" &amp; Index!$D$25 &amp; "*")+SUMIFS(#REF!,#REF!,"*" &amp; C25 &amp; "*",#REF!,"*" &amp; Index!$D$21 &amp; "*",#REF!,"*" &amp; Index!$D$25 &amp; "*",#REF!,"*" &amp; Index!$D$18 &amp; "*")</f>
        <v>#REF!</v>
      </c>
      <c r="J25" s="61">
        <v>153299184</v>
      </c>
      <c r="K25" s="137" t="e">
        <f t="shared" si="3"/>
        <v>#REF!</v>
      </c>
      <c r="L25" s="134" t="str">
        <f t="shared" si="1"/>
        <v>-</v>
      </c>
      <c r="M25" s="64" t="e">
        <f t="shared" si="4"/>
        <v>#REF!</v>
      </c>
      <c r="N25" s="65">
        <v>9.2098253968216776E-2</v>
      </c>
    </row>
    <row r="26" spans="2:14" ht="15" x14ac:dyDescent="0.25">
      <c r="B26" s="149"/>
      <c r="C26" s="13" t="s">
        <v>976</v>
      </c>
      <c r="D26" s="18" t="s">
        <v>977</v>
      </c>
      <c r="E26" s="20" t="e">
        <f>SUMIFS(#REF!,#REF!,"*"&amp; C26 &amp; "*",#REF!,"*" &amp; Index!$D$12 &amp; "*")+SUMIFS(#REF!,#REF!,"*"&amp; C26 &amp; "*",#REF!,"*" &amp; Index!$D$20 &amp; "*",#REF!,"*" &amp; Index!$D$18 &amp; "*")</f>
        <v>#REF!</v>
      </c>
      <c r="F26" s="61">
        <v>329513711</v>
      </c>
      <c r="G26" s="137" t="e">
        <f t="shared" si="2"/>
        <v>#REF!</v>
      </c>
      <c r="H26" s="57" t="e">
        <f t="shared" si="0"/>
        <v>#REF!</v>
      </c>
      <c r="I26" s="20" t="e">
        <f>SUMIFS(#REF!,#REF!,"*" &amp; C26 &amp; "*",#REF!,"*" &amp; Index!$D$12 &amp; "*",#REF!,"*" &amp; Index!$D$25 &amp; "*")+SUMIFS(#REF!,#REF!,"*" &amp; C26 &amp; "*",#REF!,"*" &amp; Index!$D$21 &amp; "*",#REF!,"*" &amp; Index!$D$25 &amp; "*",#REF!,"*" &amp; Index!$D$18 &amp; "*")</f>
        <v>#REF!</v>
      </c>
      <c r="J26" s="61">
        <v>0</v>
      </c>
      <c r="K26" s="137" t="e">
        <f t="shared" si="3"/>
        <v>#REF!</v>
      </c>
      <c r="L26" s="57" t="str">
        <f t="shared" si="1"/>
        <v>-</v>
      </c>
      <c r="M26" s="64" t="e">
        <f t="shared" si="4"/>
        <v>#REF!</v>
      </c>
      <c r="N26" s="65">
        <v>0</v>
      </c>
    </row>
    <row r="27" spans="2:14" ht="15" x14ac:dyDescent="0.25">
      <c r="B27" s="149"/>
      <c r="C27" s="13" t="s">
        <v>984</v>
      </c>
      <c r="D27" s="18" t="s">
        <v>985</v>
      </c>
      <c r="E27" s="20" t="e">
        <f>SUMIFS(#REF!,#REF!,"*"&amp; C27 &amp; "*",#REF!,"*" &amp; Index!$D$12 &amp; "*")+SUMIFS(#REF!,#REF!,"*"&amp; C27 &amp; "*",#REF!,"*" &amp; Index!$D$20 &amp; "*",#REF!,"*" &amp; Index!$D$18 &amp; "*")</f>
        <v>#REF!</v>
      </c>
      <c r="F27" s="61">
        <v>366400</v>
      </c>
      <c r="G27" s="137" t="e">
        <f t="shared" si="2"/>
        <v>#REF!</v>
      </c>
      <c r="H27" s="57" t="e">
        <f t="shared" si="0"/>
        <v>#REF!</v>
      </c>
      <c r="I27" s="20" t="e">
        <f>SUMIFS(#REF!,#REF!,"*" &amp; C27 &amp; "*",#REF!,"*" &amp; Index!$D$12 &amp; "*",#REF!,"*" &amp; Index!$D$25 &amp; "*")+SUMIFS(#REF!,#REF!,"*" &amp; C27 &amp; "*",#REF!,"*" &amp; Index!$D$21 &amp; "*",#REF!,"*" &amp; Index!$D$25 &amp; "*",#REF!,"*" &amp; Index!$D$18 &amp; "*")</f>
        <v>#REF!</v>
      </c>
      <c r="J27" s="61">
        <v>0</v>
      </c>
      <c r="K27" s="137" t="e">
        <f t="shared" si="3"/>
        <v>#REF!</v>
      </c>
      <c r="L27" s="57" t="str">
        <f t="shared" si="1"/>
        <v>-</v>
      </c>
      <c r="M27" s="64" t="e">
        <f t="shared" si="4"/>
        <v>#REF!</v>
      </c>
      <c r="N27" s="65">
        <v>0</v>
      </c>
    </row>
    <row r="28" spans="2:14" ht="15" x14ac:dyDescent="0.25">
      <c r="B28" s="149"/>
      <c r="C28" s="13" t="s">
        <v>986</v>
      </c>
      <c r="D28" s="18" t="s">
        <v>987</v>
      </c>
      <c r="E28" s="20" t="e">
        <f>SUMIFS(#REF!,#REF!,"*"&amp; C28 &amp; "*",#REF!,"*" &amp; Index!$D$12 &amp; "*")+SUMIFS(#REF!,#REF!,"*"&amp; C28 &amp; "*",#REF!,"*" &amp; Index!$D$20 &amp; "*",#REF!,"*" &amp; Index!$D$18 &amp; "*")</f>
        <v>#REF!</v>
      </c>
      <c r="F28" s="61">
        <v>67406219</v>
      </c>
      <c r="G28" s="137" t="e">
        <f t="shared" si="2"/>
        <v>#REF!</v>
      </c>
      <c r="H28" s="57" t="e">
        <f t="shared" si="0"/>
        <v>#REF!</v>
      </c>
      <c r="I28" s="20" t="e">
        <f>SUMIFS(#REF!,#REF!,"*" &amp; C28 &amp; "*",#REF!,"*" &amp; Index!$D$12 &amp; "*",#REF!,"*" &amp; Index!$D$25 &amp; "*")+SUMIFS(#REF!,#REF!,"*" &amp; C28 &amp; "*",#REF!,"*" &amp; Index!$D$21 &amp; "*",#REF!,"*" &amp; Index!$D$25 &amp; "*",#REF!,"*" &amp; Index!$D$18 &amp; "*")</f>
        <v>#REF!</v>
      </c>
      <c r="J28" s="61">
        <v>0</v>
      </c>
      <c r="K28" s="137" t="e">
        <f t="shared" si="3"/>
        <v>#REF!</v>
      </c>
      <c r="L28" s="57" t="str">
        <f t="shared" si="1"/>
        <v>-</v>
      </c>
      <c r="M28" s="64" t="e">
        <f t="shared" si="4"/>
        <v>#REF!</v>
      </c>
      <c r="N28" s="65">
        <v>0</v>
      </c>
    </row>
    <row r="29" spans="2:14" ht="15" x14ac:dyDescent="0.25">
      <c r="B29" s="149"/>
      <c r="C29" s="13" t="s">
        <v>988</v>
      </c>
      <c r="D29" s="18" t="s">
        <v>989</v>
      </c>
      <c r="E29" s="20" t="e">
        <f>SUMIFS(#REF!,#REF!,"*"&amp; C29 &amp; "*",#REF!,"*" &amp; Index!$D$12 &amp; "*")+SUMIFS(#REF!,#REF!,"*"&amp; C29 &amp; "*",#REF!,"*" &amp; Index!$D$20 &amp; "*",#REF!,"*" &amp; Index!$D$18 &amp; "*")</f>
        <v>#REF!</v>
      </c>
      <c r="F29" s="61">
        <v>236638035</v>
      </c>
      <c r="G29" s="137" t="e">
        <f t="shared" si="2"/>
        <v>#REF!</v>
      </c>
      <c r="H29" s="57" t="e">
        <f t="shared" si="0"/>
        <v>#REF!</v>
      </c>
      <c r="I29" s="20" t="e">
        <f>SUMIFS(#REF!,#REF!,"*" &amp; C29 &amp; "*",#REF!,"*" &amp; Index!$D$12 &amp; "*",#REF!,"*" &amp; Index!$D$25 &amp; "*")+SUMIFS(#REF!,#REF!,"*" &amp; C29 &amp; "*",#REF!,"*" &amp; Index!$D$21 &amp; "*",#REF!,"*" &amp; Index!$D$25 &amp; "*",#REF!,"*" &amp; Index!$D$18 &amp; "*")</f>
        <v>#REF!</v>
      </c>
      <c r="J29" s="61">
        <v>0</v>
      </c>
      <c r="K29" s="137" t="e">
        <f t="shared" si="3"/>
        <v>#REF!</v>
      </c>
      <c r="L29" s="57" t="str">
        <f t="shared" si="1"/>
        <v>-</v>
      </c>
      <c r="M29" s="64" t="e">
        <f t="shared" si="4"/>
        <v>#REF!</v>
      </c>
      <c r="N29" s="65">
        <v>0</v>
      </c>
    </row>
    <row r="30" spans="2:14" ht="15" x14ac:dyDescent="0.25">
      <c r="B30" s="149"/>
      <c r="C30" s="13" t="s">
        <v>993</v>
      </c>
      <c r="D30" s="18" t="s">
        <v>994</v>
      </c>
      <c r="E30" s="20" t="e">
        <f>SUMIFS(#REF!,#REF!,"*"&amp; C30 &amp; "*",#REF!,"*" &amp; Index!$D$12 &amp; "*")+SUMIFS(#REF!,#REF!,"*"&amp; C30 &amp; "*",#REF!,"*" &amp; Index!$D$20 &amp; "*",#REF!,"*" &amp; Index!$D$18 &amp; "*")</f>
        <v>#REF!</v>
      </c>
      <c r="F30" s="61">
        <v>68363059</v>
      </c>
      <c r="G30" s="137" t="e">
        <f t="shared" si="2"/>
        <v>#REF!</v>
      </c>
      <c r="H30" s="57" t="e">
        <f t="shared" si="0"/>
        <v>#REF!</v>
      </c>
      <c r="I30" s="20" t="e">
        <f>SUMIFS(#REF!,#REF!,"*" &amp; C30 &amp; "*",#REF!,"*" &amp; Index!$D$12 &amp; "*",#REF!,"*" &amp; Index!$D$25 &amp; "*")+SUMIFS(#REF!,#REF!,"*" &amp; C30 &amp; "*",#REF!,"*" &amp; Index!$D$21 &amp; "*",#REF!,"*" &amp; Index!$D$25 &amp; "*",#REF!,"*" &amp; Index!$D$18 &amp; "*")</f>
        <v>#REF!</v>
      </c>
      <c r="J30" s="61">
        <v>0</v>
      </c>
      <c r="K30" s="137" t="e">
        <f t="shared" si="3"/>
        <v>#REF!</v>
      </c>
      <c r="L30" s="57" t="str">
        <f t="shared" si="1"/>
        <v>-</v>
      </c>
      <c r="M30" s="64" t="e">
        <f t="shared" si="4"/>
        <v>#REF!</v>
      </c>
      <c r="N30" s="65">
        <v>0</v>
      </c>
    </row>
    <row r="31" spans="2:14" ht="15" x14ac:dyDescent="0.25">
      <c r="B31" s="149"/>
      <c r="C31" s="13" t="s">
        <v>999</v>
      </c>
      <c r="D31" s="18" t="s">
        <v>1000</v>
      </c>
      <c r="E31" s="20" t="e">
        <f>SUMIFS(#REF!,#REF!,"*"&amp; C31 &amp; "*",#REF!,"*" &amp; Index!$D$12 &amp; "*")+SUMIFS(#REF!,#REF!,"*"&amp; C31 &amp; "*",#REF!,"*" &amp; Index!$D$20 &amp; "*",#REF!,"*" &amp; Index!$D$18 &amp; "*")</f>
        <v>#REF!</v>
      </c>
      <c r="F31" s="61">
        <v>27291153</v>
      </c>
      <c r="G31" s="137" t="e">
        <f t="shared" si="2"/>
        <v>#REF!</v>
      </c>
      <c r="H31" s="57" t="e">
        <f t="shared" si="0"/>
        <v>#REF!</v>
      </c>
      <c r="I31" s="20" t="e">
        <f>SUMIFS(#REF!,#REF!,"*" &amp; C31 &amp; "*",#REF!,"*" &amp; Index!$D$12 &amp; "*",#REF!,"*" &amp; Index!$D$25 &amp; "*")+SUMIFS(#REF!,#REF!,"*" &amp; C31 &amp; "*",#REF!,"*" &amp; Index!$D$21 &amp; "*",#REF!,"*" &amp; Index!$D$25 &amp; "*",#REF!,"*" &amp; Index!$D$18 &amp; "*")</f>
        <v>#REF!</v>
      </c>
      <c r="J31" s="61">
        <v>0</v>
      </c>
      <c r="K31" s="137" t="e">
        <f t="shared" si="3"/>
        <v>#REF!</v>
      </c>
      <c r="L31" s="57" t="str">
        <f t="shared" si="1"/>
        <v>-</v>
      </c>
      <c r="M31" s="64" t="e">
        <f t="shared" si="4"/>
        <v>#REF!</v>
      </c>
      <c r="N31" s="65">
        <v>0</v>
      </c>
    </row>
    <row r="32" spans="2:14" ht="15" x14ac:dyDescent="0.25">
      <c r="B32" s="149"/>
      <c r="C32" s="13" t="s">
        <v>1004</v>
      </c>
      <c r="D32" s="18" t="s">
        <v>1005</v>
      </c>
      <c r="E32" s="20" t="e">
        <f>SUMIFS(#REF!,#REF!,"*"&amp; C32 &amp; "*",#REF!,"*" &amp; Index!$D$12 &amp; "*")+SUMIFS(#REF!,#REF!,"*"&amp; C32 &amp; "*",#REF!,"*" &amp; Index!$D$20 &amp; "*",#REF!,"*" &amp; Index!$D$18 &amp; "*")</f>
        <v>#REF!</v>
      </c>
      <c r="F32" s="61">
        <v>124263</v>
      </c>
      <c r="G32" s="137" t="e">
        <f t="shared" si="2"/>
        <v>#REF!</v>
      </c>
      <c r="H32" s="57" t="e">
        <f t="shared" si="0"/>
        <v>#REF!</v>
      </c>
      <c r="I32" s="20" t="e">
        <f>SUMIFS(#REF!,#REF!,"*" &amp; C32 &amp; "*",#REF!,"*" &amp; Index!$D$12 &amp; "*",#REF!,"*" &amp; Index!$D$25 &amp; "*")+SUMIFS(#REF!,#REF!,"*" &amp; C32 &amp; "*",#REF!,"*" &amp; Index!$D$21 &amp; "*",#REF!,"*" &amp; Index!$D$25 &amp; "*",#REF!,"*" &amp; Index!$D$18 &amp; "*")</f>
        <v>#REF!</v>
      </c>
      <c r="J32" s="61">
        <v>0</v>
      </c>
      <c r="K32" s="137" t="e">
        <f t="shared" si="3"/>
        <v>#REF!</v>
      </c>
      <c r="L32" s="57" t="str">
        <f t="shared" si="1"/>
        <v>-</v>
      </c>
      <c r="M32" s="64" t="e">
        <f t="shared" si="4"/>
        <v>#REF!</v>
      </c>
      <c r="N32" s="65">
        <v>0</v>
      </c>
    </row>
    <row r="33" spans="2:16" ht="15" x14ac:dyDescent="0.25">
      <c r="B33" s="150"/>
      <c r="C33" s="13" t="s">
        <v>1006</v>
      </c>
      <c r="D33" s="18" t="s">
        <v>1007</v>
      </c>
      <c r="E33" s="20" t="e">
        <f>SUMIFS(#REF!,#REF!,"*"&amp; C33 &amp; "*",#REF!,"*" &amp; Index!$D$12 &amp; "*")+SUMIFS(#REF!,#REF!,"*"&amp; C33 &amp; "*",#REF!,"*" &amp; Index!$D$20 &amp; "*",#REF!,"*" &amp; Index!$D$18 &amp; "*")</f>
        <v>#REF!</v>
      </c>
      <c r="F33" s="61">
        <v>78872378</v>
      </c>
      <c r="G33" s="137" t="e">
        <f t="shared" si="2"/>
        <v>#REF!</v>
      </c>
      <c r="H33" s="57" t="e">
        <f t="shared" si="0"/>
        <v>#REF!</v>
      </c>
      <c r="I33" s="20" t="e">
        <f>SUMIFS(#REF!,#REF!,"*" &amp; C33 &amp; "*",#REF!,"*" &amp; Index!$D$12 &amp; "*",#REF!,"*" &amp; Index!$D$25 &amp; "*")+SUMIFS(#REF!,#REF!,"*" &amp; C33 &amp; "*",#REF!,"*" &amp; Index!$D$21 &amp; "*",#REF!,"*" &amp; Index!$D$25 &amp; "*",#REF!,"*" &amp; Index!$D$18 &amp; "*")</f>
        <v>#REF!</v>
      </c>
      <c r="J33" s="61">
        <v>0</v>
      </c>
      <c r="K33" s="137" t="e">
        <f t="shared" si="3"/>
        <v>#REF!</v>
      </c>
      <c r="L33" s="57" t="str">
        <f t="shared" si="1"/>
        <v>-</v>
      </c>
      <c r="M33" s="64" t="e">
        <f t="shared" si="4"/>
        <v>#REF!</v>
      </c>
      <c r="N33" s="65">
        <v>0</v>
      </c>
    </row>
    <row r="34" spans="2:16" ht="15" x14ac:dyDescent="0.25">
      <c r="B34" s="153" t="s">
        <v>1008</v>
      </c>
      <c r="C34" s="154"/>
      <c r="D34" s="155"/>
      <c r="E34" s="20" t="e">
        <f>SUMIFS(#REF!,#REF!,"*" &amp; Index!$D$13 &amp; "*") +SUMIFS(#REF!,#REF!,"*" &amp; Index!$D$22 &amp; "*")</f>
        <v>#REF!</v>
      </c>
      <c r="F34" s="61">
        <v>399121</v>
      </c>
      <c r="G34" s="137" t="e">
        <f t="shared" si="2"/>
        <v>#REF!</v>
      </c>
      <c r="H34" s="57" t="e">
        <f t="shared" si="0"/>
        <v>#REF!</v>
      </c>
      <c r="I34" s="20" t="e">
        <f>SUMIFS(#REF!,#REF!,"*" &amp; Index!$D$13 &amp; "*",#REF!,"*" &amp;Index!$D$25&amp; "*")+SUMIFS(#REF!,#REF!,"*" &amp; Index!$D$22 &amp; "*",#REF!,"*" &amp;Index!$D$25&amp; "*",#REF!,"*" &amp;Index!$D$18&amp; "*")</f>
        <v>#REF!</v>
      </c>
      <c r="J34" s="61">
        <v>0</v>
      </c>
      <c r="K34" s="137" t="e">
        <f t="shared" si="3"/>
        <v>#REF!</v>
      </c>
      <c r="L34" s="57" t="str">
        <f t="shared" si="1"/>
        <v>-</v>
      </c>
      <c r="M34" s="64" t="e">
        <f t="shared" si="4"/>
        <v>#REF!</v>
      </c>
      <c r="N34" s="65">
        <v>0</v>
      </c>
    </row>
    <row r="35" spans="2:16" ht="15" x14ac:dyDescent="0.25">
      <c r="B35" s="153" t="s">
        <v>1009</v>
      </c>
      <c r="C35" s="154"/>
      <c r="D35" s="155"/>
      <c r="E35" s="20" t="e">
        <f>SUMIFS(#REF!,#REF!,"*" &amp; Index!$D$14 &amp; "*") +SUMIFS(#REF!,#REF!,"*" &amp; Index!$D$21 &amp; "*")</f>
        <v>#REF!</v>
      </c>
      <c r="F35" s="61">
        <v>2806793751</v>
      </c>
      <c r="G35" s="137" t="e">
        <f t="shared" si="2"/>
        <v>#REF!</v>
      </c>
      <c r="H35" s="57" t="e">
        <f t="shared" si="0"/>
        <v>#REF!</v>
      </c>
      <c r="I35" s="20" t="e">
        <f>SUMIFS(#REF!,#REF!,"*" &amp; Index!$D$14 &amp; "*",#REF!,"*" &amp;Index!$D$25&amp; "*")+SUMIFS(#REF!,#REF!,"*" &amp; Index!$D$21 &amp; "*",#REF!,"*" &amp;Index!$D$25&amp; "*",#REF!,"*" &amp;Index!$D$18&amp; "*")</f>
        <v>#REF!</v>
      </c>
      <c r="J35" s="61">
        <v>0</v>
      </c>
      <c r="K35" s="137" t="e">
        <f t="shared" si="3"/>
        <v>#REF!</v>
      </c>
      <c r="L35" s="58" t="str">
        <f t="shared" si="1"/>
        <v>-</v>
      </c>
      <c r="M35" s="64" t="e">
        <f t="shared" si="4"/>
        <v>#REF!</v>
      </c>
      <c r="N35" s="65">
        <v>0</v>
      </c>
    </row>
    <row r="36" spans="2:16" ht="15" x14ac:dyDescent="0.25">
      <c r="B36" s="153" t="s">
        <v>1010</v>
      </c>
      <c r="C36" s="154"/>
      <c r="D36" s="155"/>
      <c r="E36" s="22" t="e">
        <f>SUMIFS(#REF!,#REF!,"*" &amp; Index!$D$15 &amp; "*")</f>
        <v>#REF!</v>
      </c>
      <c r="F36" s="62">
        <v>22709568226</v>
      </c>
      <c r="G36" s="137" t="e">
        <f t="shared" si="2"/>
        <v>#REF!</v>
      </c>
      <c r="H36" s="57" t="e">
        <f t="shared" si="0"/>
        <v>#REF!</v>
      </c>
      <c r="I36" s="22" t="e">
        <f>SUMIFS(#REF!,#REF!,"*" &amp; Index!$D$15 &amp; "*",#REF!,"*" &amp; Index!$D$25 &amp; "*")</f>
        <v>#REF!</v>
      </c>
      <c r="J36" s="62">
        <v>0</v>
      </c>
      <c r="K36" s="137" t="e">
        <f t="shared" si="3"/>
        <v>#REF!</v>
      </c>
      <c r="L36" s="57" t="str">
        <f t="shared" si="1"/>
        <v>-</v>
      </c>
      <c r="M36" s="66" t="e">
        <f t="shared" si="4"/>
        <v>#REF!</v>
      </c>
      <c r="N36" s="67">
        <v>0</v>
      </c>
    </row>
    <row r="37" spans="2:16" ht="15" x14ac:dyDescent="0.25">
      <c r="B37" s="153" t="s">
        <v>1011</v>
      </c>
      <c r="C37" s="154"/>
      <c r="D37" s="155"/>
      <c r="E37" s="19" t="e">
        <f>SUMIFS(#REF!,#REF!,"*" &amp; Index!$D$19 &amp; "*")</f>
        <v>#REF!</v>
      </c>
      <c r="F37" s="62">
        <v>19338505</v>
      </c>
      <c r="G37" s="137" t="e">
        <f t="shared" si="2"/>
        <v>#REF!</v>
      </c>
      <c r="H37" s="57" t="e">
        <f t="shared" si="0"/>
        <v>#REF!</v>
      </c>
      <c r="I37" s="19" t="e">
        <f>SUMIFS(#REF!,#REF!,"*" &amp; Index!$D$19 &amp; "*",#REF!,"*" &amp; Index!$D$25 &amp; "*")</f>
        <v>#REF!</v>
      </c>
      <c r="J37" s="62">
        <v>0</v>
      </c>
      <c r="K37" s="137" t="e">
        <f t="shared" si="3"/>
        <v>#REF!</v>
      </c>
      <c r="L37" s="57" t="str">
        <f t="shared" si="1"/>
        <v>-</v>
      </c>
      <c r="M37" s="68" t="e">
        <f t="shared" si="4"/>
        <v>#REF!</v>
      </c>
      <c r="N37" s="67">
        <v>0</v>
      </c>
    </row>
    <row r="38" spans="2:16" ht="15" x14ac:dyDescent="0.25">
      <c r="B38" s="100" t="s">
        <v>1012</v>
      </c>
      <c r="C38" s="101"/>
      <c r="D38" s="102"/>
      <c r="E38" s="15" t="e">
        <f>+SUM(E13:E37)</f>
        <v>#REF!</v>
      </c>
      <c r="F38" s="15">
        <v>37191680543</v>
      </c>
      <c r="G38" s="15" t="e">
        <f>+E38-F38</f>
        <v>#REF!</v>
      </c>
      <c r="H38" s="59" t="e">
        <f>IF(((E38/F38)-1)=0,"-",((E38/F38)-1))</f>
        <v>#REF!</v>
      </c>
      <c r="I38" s="15" t="e">
        <f>+SUM(I13:I37)</f>
        <v>#REF!</v>
      </c>
      <c r="J38" s="15">
        <v>451563413</v>
      </c>
      <c r="K38" s="15" t="e">
        <f>+I38-J38</f>
        <v>#REF!</v>
      </c>
      <c r="L38" s="59" t="e">
        <f>IF(((I38/J38)-1)=0,"-",((I38/J38)-1))</f>
        <v>#REF!</v>
      </c>
      <c r="M38" s="56" t="e">
        <f>+I38/E38</f>
        <v>#REF!</v>
      </c>
      <c r="N38" s="56">
        <v>1.214151676953438E-2</v>
      </c>
    </row>
    <row r="39" spans="2:16" s="109" customFormat="1" ht="11.25" x14ac:dyDescent="0.2">
      <c r="D39" s="109" t="s">
        <v>1018</v>
      </c>
      <c r="E39" s="110" t="e">
        <f>+E38-'1. Credit Quality by sector'!Y117</f>
        <v>#REF!</v>
      </c>
      <c r="F39" s="110">
        <f>+F38-'1. Credit Quality by sector'!Z117</f>
        <v>0</v>
      </c>
      <c r="G39" s="110"/>
      <c r="H39" s="114"/>
      <c r="I39" s="114"/>
      <c r="P39" s="112"/>
    </row>
    <row r="40" spans="2:16" ht="15" x14ac:dyDescent="0.25">
      <c r="B40" s="5"/>
      <c r="F40" s="3"/>
      <c r="G40" s="3"/>
      <c r="J40" s="3"/>
      <c r="K40" s="3"/>
    </row>
  </sheetData>
  <mergeCells count="8">
    <mergeCell ref="B36:D36"/>
    <mergeCell ref="B37:D37"/>
    <mergeCell ref="B13:B33"/>
    <mergeCell ref="D11:D12"/>
    <mergeCell ref="C11:C12"/>
    <mergeCell ref="B11:B12"/>
    <mergeCell ref="B34:D34"/>
    <mergeCell ref="B35:D35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S22"/>
  <sheetViews>
    <sheetView showGridLines="0" topLeftCell="B1" zoomScale="115" zoomScaleNormal="115" workbookViewId="0">
      <pane ySplit="6" topLeftCell="A7" activePane="bottomLeft" state="frozen"/>
      <selection activeCell="E17" sqref="E17"/>
      <selection pane="bottomLeft" activeCell="E17" sqref="E17"/>
    </sheetView>
  </sheetViews>
  <sheetFormatPr defaultColWidth="0" defaultRowHeight="15" zeroHeight="1" x14ac:dyDescent="0.25"/>
  <cols>
    <col min="1" max="1" width="3.7109375" customWidth="1"/>
    <col min="2" max="2" width="45" customWidth="1"/>
    <col min="3" max="3" width="26.5703125" bestFit="1" customWidth="1"/>
    <col min="4" max="4" width="26.28515625" bestFit="1" customWidth="1"/>
    <col min="5" max="6" width="18.85546875" customWidth="1"/>
    <col min="7" max="7" width="33.7109375" customWidth="1"/>
    <col min="8" max="8" width="26.28515625" bestFit="1" customWidth="1"/>
    <col min="9" max="9" width="5.7109375" customWidth="1"/>
    <col min="10" max="10" width="14.7109375" customWidth="1"/>
    <col min="11" max="11" width="8" bestFit="1" customWidth="1"/>
    <col min="12" max="12" width="32" customWidth="1"/>
    <col min="13" max="13" width="26.28515625" bestFit="1" customWidth="1"/>
    <col min="14" max="14" width="5.7109375" customWidth="1"/>
    <col min="15" max="15" width="16.42578125" bestFit="1" customWidth="1"/>
    <col min="16" max="16" width="8" customWidth="1"/>
    <col min="17" max="17" width="26.5703125" bestFit="1" customWidth="1"/>
    <col min="18" max="18" width="26.28515625" bestFit="1" customWidth="1"/>
    <col min="19" max="19" width="3.7109375" customWidth="1"/>
    <col min="20" max="16384" width="9.140625" hidden="1"/>
  </cols>
  <sheetData>
    <row r="1" spans="1:19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19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</row>
    <row r="3" spans="1:19" ht="12.7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</row>
    <row r="4" spans="1:19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spans="1:19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 spans="1:19" x14ac:dyDescent="0.25"/>
    <row r="8" spans="1:19" x14ac:dyDescent="0.25">
      <c r="B8" s="23" t="s">
        <v>1019</v>
      </c>
    </row>
    <row r="9" spans="1:19" ht="9.9499999999999993" customHeight="1" x14ac:dyDescent="0.25"/>
    <row r="10" spans="1:19" ht="25.5" customHeight="1" x14ac:dyDescent="0.25">
      <c r="B10" s="156" t="s">
        <v>1020</v>
      </c>
      <c r="C10" s="97" t="s">
        <v>1015</v>
      </c>
      <c r="D10" s="98"/>
      <c r="E10" s="98"/>
      <c r="F10" s="99"/>
      <c r="G10" s="105" t="s">
        <v>1021</v>
      </c>
      <c r="H10" s="106"/>
      <c r="I10" s="106"/>
      <c r="J10" s="106"/>
      <c r="K10" s="107"/>
      <c r="L10" s="105" t="s">
        <v>1022</v>
      </c>
      <c r="M10" s="106"/>
      <c r="N10" s="106"/>
      <c r="O10" s="106"/>
      <c r="P10" s="107"/>
      <c r="Q10" s="103" t="s">
        <v>1023</v>
      </c>
      <c r="R10" s="104"/>
    </row>
    <row r="11" spans="1:19" ht="15" customHeight="1" x14ac:dyDescent="0.25">
      <c r="B11" s="157"/>
      <c r="C11" s="55" t="s">
        <v>1065</v>
      </c>
      <c r="D11" s="63" t="s">
        <v>1066</v>
      </c>
      <c r="E11" s="60" t="s">
        <v>1067</v>
      </c>
      <c r="F11" s="60" t="s">
        <v>885</v>
      </c>
      <c r="G11" s="55" t="s">
        <v>1065</v>
      </c>
      <c r="H11" s="63" t="s">
        <v>1066</v>
      </c>
      <c r="I11" s="12" t="s">
        <v>1017</v>
      </c>
      <c r="J11" s="60" t="s">
        <v>1067</v>
      </c>
      <c r="K11" s="60" t="s">
        <v>885</v>
      </c>
      <c r="L11" s="55" t="s">
        <v>1065</v>
      </c>
      <c r="M11" s="63" t="s">
        <v>1066</v>
      </c>
      <c r="N11" s="12" t="s">
        <v>1017</v>
      </c>
      <c r="O11" s="60" t="s">
        <v>1067</v>
      </c>
      <c r="P11" s="60" t="s">
        <v>885</v>
      </c>
      <c r="Q11" s="55" t="s">
        <v>1065</v>
      </c>
      <c r="R11" s="63" t="s">
        <v>1066</v>
      </c>
    </row>
    <row r="12" spans="1:19" x14ac:dyDescent="0.25">
      <c r="B12" s="6" t="s">
        <v>1024</v>
      </c>
      <c r="C12" s="20" t="e">
        <f>+SUMIFS(#REF!,#REF!,"*" &amp; Index!$D$26 &amp; "*")</f>
        <v>#REF!</v>
      </c>
      <c r="D12" s="61">
        <v>8575222074</v>
      </c>
      <c r="E12" s="137" t="e">
        <f>+C12-D12</f>
        <v>#REF!</v>
      </c>
      <c r="F12" s="57" t="str">
        <f t="shared" ref="F12:F19" si="0">IFERROR(IF(((C12/D12)-1)=0,"-",((C12/D12)-1)),"-")</f>
        <v>-</v>
      </c>
      <c r="G12" s="7" t="e">
        <f>+SUMIFS(#REF!,#REF!,"*" &amp; Index!$D$26 &amp; "*",#REF!,"*" &amp; Index!$D$33 &amp; "*")</f>
        <v>#REF!</v>
      </c>
      <c r="H12" s="61">
        <v>1288965514</v>
      </c>
      <c r="I12" s="8" t="e">
        <f>+G12/C12</f>
        <v>#REF!</v>
      </c>
      <c r="J12" s="138" t="e">
        <f>+G12-H12</f>
        <v>#REF!</v>
      </c>
      <c r="K12" s="57" t="str">
        <f t="shared" ref="K12:K19" si="1">IFERROR(IF(((G12/H12)-1)=0,"-",((G12/H12)-1)),"-")</f>
        <v>-</v>
      </c>
      <c r="L12" s="7" t="e">
        <f>+SUMIFS(#REF!,#REF!,"*" &amp; Index!$D$26 &amp; "*",#REF!,"*" &amp; Index!$D$35 &amp; "*")</f>
        <v>#REF!</v>
      </c>
      <c r="M12" s="61">
        <v>665307642</v>
      </c>
      <c r="N12" s="8" t="e">
        <f>+L12/C12</f>
        <v>#REF!</v>
      </c>
      <c r="O12" s="138" t="e">
        <f>+L12-M12</f>
        <v>#REF!</v>
      </c>
      <c r="P12" s="134" t="str">
        <f>IFERROR(IF(((L12/M12)-1)=0,"-",((L12/M12)-1)),"-")</f>
        <v>-</v>
      </c>
      <c r="Q12" s="8" t="e">
        <f>+N12+I12</f>
        <v>#REF!</v>
      </c>
      <c r="R12" s="65">
        <v>0.22789767298567573</v>
      </c>
    </row>
    <row r="13" spans="1:19" x14ac:dyDescent="0.25">
      <c r="B13" s="6" t="s">
        <v>1025</v>
      </c>
      <c r="C13" s="20" t="e">
        <f>+SUMIFS(#REF!,#REF!,"*" &amp; Index!$D$27 &amp; "*")</f>
        <v>#REF!</v>
      </c>
      <c r="D13" s="61">
        <v>2870662229</v>
      </c>
      <c r="E13" s="137" t="e">
        <f t="shared" ref="E13:E18" si="2">+C13-D13</f>
        <v>#REF!</v>
      </c>
      <c r="F13" s="57" t="str">
        <f t="shared" si="0"/>
        <v>-</v>
      </c>
      <c r="G13" s="7" t="e">
        <f>+SUMIFS(#REF!,#REF!,"*" &amp; Index!$D$27 &amp; "*",#REF!,"*" &amp; Index!$D$33 &amp; "*")</f>
        <v>#REF!</v>
      </c>
      <c r="H13" s="61">
        <v>168888254</v>
      </c>
      <c r="I13" s="8" t="e">
        <f>+G13/C13</f>
        <v>#REF!</v>
      </c>
      <c r="J13" s="138" t="e">
        <f t="shared" ref="J13:J18" si="3">+G13-H13</f>
        <v>#REF!</v>
      </c>
      <c r="K13" s="57" t="str">
        <f t="shared" si="1"/>
        <v>-</v>
      </c>
      <c r="L13" s="7" t="e">
        <f>+SUMIFS(#REF!,#REF!,"*" &amp; Index!$D$27 &amp; "*",#REF!,"*" &amp; Index!$D$35 &amp; "*")</f>
        <v>#REF!</v>
      </c>
      <c r="M13" s="61">
        <v>726994709</v>
      </c>
      <c r="N13" s="8" t="e">
        <f>+L13/C13</f>
        <v>#REF!</v>
      </c>
      <c r="O13" s="138" t="e">
        <f t="shared" ref="O13:O18" si="4">+L13-M13</f>
        <v>#REF!</v>
      </c>
      <c r="P13" s="134" t="str">
        <f t="shared" ref="P13:P18" si="5">IFERROR(IF(((L13/M13)-1)=0,"-",((L13/M13)-1)),"-")</f>
        <v>-</v>
      </c>
      <c r="Q13" s="8" t="e">
        <f>+N13+I13</f>
        <v>#REF!</v>
      </c>
      <c r="R13" s="65">
        <v>0.31208233206596453</v>
      </c>
    </row>
    <row r="14" spans="1:19" x14ac:dyDescent="0.25">
      <c r="B14" s="6" t="s">
        <v>1026</v>
      </c>
      <c r="C14" s="20" t="e">
        <f>+SUMIFS(#REF!,#REF!,"*" &amp; Index!$D$28 &amp; "*")</f>
        <v>#REF!</v>
      </c>
      <c r="D14" s="61">
        <v>4762686706</v>
      </c>
      <c r="E14" s="137" t="e">
        <f t="shared" si="2"/>
        <v>#REF!</v>
      </c>
      <c r="F14" s="57" t="str">
        <f t="shared" si="0"/>
        <v>-</v>
      </c>
      <c r="G14" s="7" t="e">
        <f>+SUMIFS(#REF!,#REF!,"*" &amp; Index!$D$28 &amp; "*",#REF!,"*" &amp; Index!$D$33 &amp; "*")</f>
        <v>#REF!</v>
      </c>
      <c r="H14" s="61">
        <v>33322935</v>
      </c>
      <c r="I14" s="8" t="e">
        <f>+G14/C14</f>
        <v>#REF!</v>
      </c>
      <c r="J14" s="138" t="e">
        <f t="shared" si="3"/>
        <v>#REF!</v>
      </c>
      <c r="K14" s="134" t="str">
        <f t="shared" si="1"/>
        <v>-</v>
      </c>
      <c r="L14" s="7" t="e">
        <f>+SUMIFS(#REF!,#REF!,"*" &amp; Index!$D$28 &amp; "*",#REF!,"*" &amp; Index!$D$35 &amp; "*")</f>
        <v>#REF!</v>
      </c>
      <c r="M14" s="61">
        <v>1506223576</v>
      </c>
      <c r="N14" s="8" t="e">
        <f>+L14/C14</f>
        <v>#REF!</v>
      </c>
      <c r="O14" s="138" t="e">
        <f t="shared" si="4"/>
        <v>#REF!</v>
      </c>
      <c r="P14" s="134" t="str">
        <f t="shared" si="5"/>
        <v>-</v>
      </c>
      <c r="Q14" s="8" t="e">
        <f>+N14+I14</f>
        <v>#REF!</v>
      </c>
      <c r="R14" s="65">
        <v>0.32325168671298277</v>
      </c>
    </row>
    <row r="15" spans="1:19" x14ac:dyDescent="0.25">
      <c r="B15" s="6" t="s">
        <v>1027</v>
      </c>
      <c r="C15" s="20" t="e">
        <f>+SUMIFS(#REF!,#REF!,"*" &amp; Index!$D$29 &amp; "*")</f>
        <v>#REF!</v>
      </c>
      <c r="D15" s="61">
        <v>20497497301</v>
      </c>
      <c r="E15" s="137" t="e">
        <f t="shared" si="2"/>
        <v>#REF!</v>
      </c>
      <c r="F15" s="57" t="str">
        <f t="shared" si="0"/>
        <v>-</v>
      </c>
      <c r="G15" s="7" t="e">
        <f>+SUMIFS(#REF!,#REF!,"*" &amp; Index!$D$29 &amp; "*",#REF!,"*" &amp; Index!$D$33 &amp; "*")</f>
        <v>#REF!</v>
      </c>
      <c r="H15" s="61">
        <v>0</v>
      </c>
      <c r="I15" s="8" t="e">
        <f>+G15/C15</f>
        <v>#REF!</v>
      </c>
      <c r="J15" s="138" t="e">
        <f t="shared" si="3"/>
        <v>#REF!</v>
      </c>
      <c r="K15" s="57" t="str">
        <f t="shared" si="1"/>
        <v>-</v>
      </c>
      <c r="L15" s="7" t="e">
        <f>+SUMIFS(#REF!,#REF!,"*" &amp; Index!$D$29 &amp; "*",#REF!,"*" &amp; Index!$D$35 &amp; "*")</f>
        <v>#REF!</v>
      </c>
      <c r="M15" s="61">
        <v>6761312569</v>
      </c>
      <c r="N15" s="8" t="e">
        <f>+L15/C15</f>
        <v>#REF!</v>
      </c>
      <c r="O15" s="138" t="e">
        <f t="shared" si="4"/>
        <v>#REF!</v>
      </c>
      <c r="P15" s="134" t="str">
        <f t="shared" si="5"/>
        <v>-</v>
      </c>
      <c r="Q15" s="8" t="e">
        <f>+N15+I15</f>
        <v>#REF!</v>
      </c>
      <c r="R15" s="65">
        <v>0.3298603956235252</v>
      </c>
    </row>
    <row r="16" spans="1:19" x14ac:dyDescent="0.25">
      <c r="B16" s="6" t="s">
        <v>1028</v>
      </c>
      <c r="C16" s="20" t="e">
        <f>+SUMIFS(#REF!,#REF!,"*" &amp; Index!$D$30 &amp; "*")</f>
        <v>#REF!</v>
      </c>
      <c r="D16" s="61">
        <v>1098738290</v>
      </c>
      <c r="E16" s="137" t="e">
        <f t="shared" si="2"/>
        <v>#REF!</v>
      </c>
      <c r="F16" s="57" t="str">
        <f t="shared" si="0"/>
        <v>-</v>
      </c>
      <c r="G16" s="7" t="e">
        <f>+SUMIFS(#REF!,#REF!,"*" &amp; Index!$D$30 &amp; "*",#REF!,"*" &amp; Index!$D$33 &amp; "*")</f>
        <v>#REF!</v>
      </c>
      <c r="H16" s="61">
        <v>210956794</v>
      </c>
      <c r="I16" s="8" t="e">
        <f>+G16/C16</f>
        <v>#REF!</v>
      </c>
      <c r="J16" s="138" t="e">
        <f t="shared" si="3"/>
        <v>#REF!</v>
      </c>
      <c r="K16" s="57" t="str">
        <f t="shared" si="1"/>
        <v>-</v>
      </c>
      <c r="L16" s="7" t="e">
        <f>+SUMIFS(#REF!,#REF!,"*" &amp; Index!$D$30 &amp; "*",#REF!,"*" &amp; Index!$D$35 &amp; "*")</f>
        <v>#REF!</v>
      </c>
      <c r="M16" s="61">
        <v>14272511</v>
      </c>
      <c r="N16" s="8" t="e">
        <f>+L16/C16</f>
        <v>#REF!</v>
      </c>
      <c r="O16" s="138" t="e">
        <f t="shared" si="4"/>
        <v>#REF!</v>
      </c>
      <c r="P16" s="57" t="str">
        <f t="shared" si="5"/>
        <v>-</v>
      </c>
      <c r="Q16" s="8" t="e">
        <f>+N16+I16</f>
        <v>#REF!</v>
      </c>
      <c r="R16" s="65">
        <v>0.20498903792640191</v>
      </c>
    </row>
    <row r="17" spans="2:18" x14ac:dyDescent="0.25">
      <c r="B17" s="6" t="s">
        <v>1029</v>
      </c>
      <c r="C17" s="20" t="e">
        <f>+SUMIFS(#REF!,#REF!,"*" &amp; Index!$D$31 &amp; "*")</f>
        <v>#REF!</v>
      </c>
      <c r="D17" s="61">
        <v>0</v>
      </c>
      <c r="E17" s="137" t="e">
        <f t="shared" si="2"/>
        <v>#REF!</v>
      </c>
      <c r="F17" s="57" t="str">
        <f t="shared" si="0"/>
        <v>-</v>
      </c>
      <c r="G17" s="7" t="e">
        <f>+SUMIFS(#REF!,#REF!,"*" &amp; Index!$D$31 &amp; "*",#REF!,"*" &amp; Index!$D$33 &amp; "*")</f>
        <v>#REF!</v>
      </c>
      <c r="H17" s="61">
        <v>0</v>
      </c>
      <c r="I17" s="8" t="str">
        <f>IFERROR(G17/C17,"-")</f>
        <v>-</v>
      </c>
      <c r="J17" s="138" t="e">
        <f t="shared" si="3"/>
        <v>#REF!</v>
      </c>
      <c r="K17" s="57" t="str">
        <f t="shared" si="1"/>
        <v>-</v>
      </c>
      <c r="L17" s="7" t="e">
        <f>+SUMIFS(#REF!,#REF!,"*" &amp; Index!$D$31 &amp; "*",#REF!,"*" &amp; Index!$D$35 &amp; "*")</f>
        <v>#REF!</v>
      </c>
      <c r="M17" s="61">
        <v>0</v>
      </c>
      <c r="N17" s="8" t="str">
        <f>IFERROR(L17/C17,"-")</f>
        <v>-</v>
      </c>
      <c r="O17" s="138" t="e">
        <f t="shared" si="4"/>
        <v>#REF!</v>
      </c>
      <c r="P17" s="57" t="str">
        <f t="shared" si="5"/>
        <v>-</v>
      </c>
      <c r="Q17" s="8" t="str">
        <f>IFERROR(N17+I17,"-")</f>
        <v>-</v>
      </c>
      <c r="R17" s="65" t="s">
        <v>1030</v>
      </c>
    </row>
    <row r="18" spans="2:18" x14ac:dyDescent="0.25">
      <c r="B18" s="6" t="s">
        <v>850</v>
      </c>
      <c r="C18" s="20" t="e">
        <f>+SUM(#REF!)-SUMIF(#REF!,"*" &amp; Index!$D$32 &amp; "*",#REF!)</f>
        <v>#REF!</v>
      </c>
      <c r="D18" s="61">
        <v>-613126056</v>
      </c>
      <c r="E18" s="137" t="e">
        <f t="shared" si="2"/>
        <v>#REF!</v>
      </c>
      <c r="F18" s="57" t="str">
        <f t="shared" si="0"/>
        <v>-</v>
      </c>
      <c r="G18" s="7" t="e">
        <f>+SUMIFS(#REF!,#REF!,"*" &amp; Index!$D$31 &amp; "*",#REF!,Index!$D$33)+SUMIFS(#REF!,#REF!,Index!$D$33)-SUMIFS(#REF!,#REF!,Index!D33,#REF!,"*" &amp; Index!$D$32 &amp; "*")</f>
        <v>#REF!</v>
      </c>
      <c r="H18" s="61">
        <v>-39620047</v>
      </c>
      <c r="I18" s="8" t="str">
        <f>IFERROR(G18/C18,"-")</f>
        <v>-</v>
      </c>
      <c r="J18" s="138" t="e">
        <f t="shared" si="3"/>
        <v>#REF!</v>
      </c>
      <c r="K18" s="57" t="str">
        <f t="shared" si="1"/>
        <v>-</v>
      </c>
      <c r="L18" s="7" t="e">
        <f>+SUMIFS(#REF!,#REF!,"*" &amp; Index!$D$31 &amp; "*",#REF!,"ACUT1")+SUMIFS(#REF!,#REF!,Index!$D$35)-SUMIFS(#REF!,#REF!,Index!$D$35,#REF!,"*" &amp; Index!$D$32 &amp; "*")</f>
        <v>#REF!</v>
      </c>
      <c r="M18" s="61">
        <v>-94015336</v>
      </c>
      <c r="N18" s="8" t="str">
        <f>IFERROR(L18/C18,"-")</f>
        <v>-</v>
      </c>
      <c r="O18" s="138" t="e">
        <f t="shared" si="4"/>
        <v>#REF!</v>
      </c>
      <c r="P18" s="57" t="str">
        <f t="shared" si="5"/>
        <v>-</v>
      </c>
      <c r="Q18" s="8" t="str">
        <f>IFERROR(N18+I18,"-")</f>
        <v>-</v>
      </c>
      <c r="R18" s="65">
        <v>0.21795743581969057</v>
      </c>
    </row>
    <row r="19" spans="2:18" x14ac:dyDescent="0.25">
      <c r="B19" s="9" t="s">
        <v>1012</v>
      </c>
      <c r="C19" s="10" t="e">
        <f>+SUM(C12:C18)</f>
        <v>#REF!</v>
      </c>
      <c r="D19" s="10">
        <v>37191680544</v>
      </c>
      <c r="E19" s="10" t="e">
        <f>+C19-D19</f>
        <v>#REF!</v>
      </c>
      <c r="F19" s="59" t="str">
        <f t="shared" si="0"/>
        <v>-</v>
      </c>
      <c r="G19" s="10" t="e">
        <f>+SUM(G12:G18)</f>
        <v>#REF!</v>
      </c>
      <c r="H19" s="10">
        <v>1662513450</v>
      </c>
      <c r="I19" s="11" t="e">
        <f>+G19/C19</f>
        <v>#REF!</v>
      </c>
      <c r="J19" s="10" t="e">
        <f>+G19-H19</f>
        <v>#REF!</v>
      </c>
      <c r="K19" s="11" t="str">
        <f t="shared" si="1"/>
        <v>-</v>
      </c>
      <c r="L19" s="10" t="e">
        <f>+SUM(L12:L18)</f>
        <v>#REF!</v>
      </c>
      <c r="M19" s="10">
        <v>9580095671</v>
      </c>
      <c r="N19" s="11" t="e">
        <f>+L19/C19</f>
        <v>#REF!</v>
      </c>
      <c r="O19" s="10" t="e">
        <f>+L19-M19</f>
        <v>#REF!</v>
      </c>
      <c r="P19" s="11" t="str">
        <f>IFERROR(IF(((L19/M19)-1)=0,"-",((L19/M19)-1)),"-")</f>
        <v>-</v>
      </c>
      <c r="Q19" s="11" t="e">
        <f>+N19+I19</f>
        <v>#REF!</v>
      </c>
      <c r="R19" s="135">
        <v>0.3022882794365615</v>
      </c>
    </row>
    <row r="20" spans="2:18" s="109" customFormat="1" ht="11.25" x14ac:dyDescent="0.2">
      <c r="B20" s="109" t="s">
        <v>1031</v>
      </c>
      <c r="C20" s="110" t="e">
        <f>+C19-'1. Credit Quality by sector'!Y117</f>
        <v>#REF!</v>
      </c>
      <c r="D20" s="110">
        <f>+D19-'1. Credit Quality by sector'!Z117</f>
        <v>1</v>
      </c>
      <c r="E20" s="110"/>
      <c r="F20" s="110"/>
      <c r="G20" s="110" t="e">
        <f>+G19-'4. Exp. subject to phy. Ris'!E37</f>
        <v>#REF!</v>
      </c>
      <c r="H20" s="110">
        <f>+H19-'4. Exp. subject to phy. Ris'!F37</f>
        <v>0</v>
      </c>
      <c r="I20" s="110"/>
      <c r="J20" s="110"/>
      <c r="K20" s="110"/>
      <c r="L20" s="110" t="e">
        <f>+L19-'4. Exp. subject to phy. Ris'!I37</f>
        <v>#REF!</v>
      </c>
      <c r="M20" s="110">
        <f>+M19-'4. Exp. subject to phy. Ris'!J37</f>
        <v>0</v>
      </c>
    </row>
    <row r="21" spans="2:18" s="109" customFormat="1" ht="11.25" x14ac:dyDescent="0.2">
      <c r="G21" s="113"/>
      <c r="H21" s="113"/>
    </row>
    <row r="22" spans="2:18" s="109" customFormat="1" ht="11.25" x14ac:dyDescent="0.2">
      <c r="G22" s="122"/>
      <c r="H22" s="122"/>
    </row>
  </sheetData>
  <mergeCells count="1">
    <mergeCell ref="B10:B11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U40"/>
  <sheetViews>
    <sheetView showGridLines="0" zoomScale="72" zoomScaleNormal="115" workbookViewId="0">
      <pane ySplit="6" topLeftCell="A7" activePane="bottomLeft" state="frozen"/>
      <selection activeCell="E17" sqref="E17"/>
      <selection pane="bottomLeft" activeCell="E17" sqref="E17"/>
    </sheetView>
  </sheetViews>
  <sheetFormatPr defaultColWidth="0" defaultRowHeight="14.45" customHeight="1" zeroHeight="1" x14ac:dyDescent="0.25"/>
  <cols>
    <col min="1" max="1" width="3.7109375" customWidth="1"/>
    <col min="2" max="2" width="6.42578125" customWidth="1"/>
    <col min="3" max="3" width="8.5703125" customWidth="1"/>
    <col min="4" max="4" width="58.5703125" customWidth="1"/>
    <col min="5" max="5" width="26.5703125" bestFit="1" customWidth="1"/>
    <col min="6" max="6" width="26.28515625" bestFit="1" customWidth="1"/>
    <col min="7" max="7" width="15.7109375" customWidth="1"/>
    <col min="8" max="8" width="13.85546875" bestFit="1" customWidth="1"/>
    <col min="9" max="9" width="26.5703125" bestFit="1" customWidth="1"/>
    <col min="10" max="10" width="26.28515625" bestFit="1" customWidth="1"/>
    <col min="11" max="11" width="15" customWidth="1"/>
    <col min="12" max="12" width="13.5703125" bestFit="1" customWidth="1"/>
    <col min="13" max="13" width="26.5703125" bestFit="1" customWidth="1"/>
    <col min="14" max="14" width="0.140625" customWidth="1"/>
    <col min="15" max="15" width="7.42578125" hidden="1" customWidth="1"/>
    <col min="16" max="16" width="3.7109375" customWidth="1"/>
    <col min="17" max="19" width="9.140625" hidden="1" customWidth="1"/>
    <col min="20" max="21" width="0" hidden="1" customWidth="1"/>
    <col min="22" max="16384" width="9.140625" hidden="1"/>
  </cols>
  <sheetData>
    <row r="1" spans="1:16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</row>
    <row r="3" spans="1:16" ht="12.7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</row>
    <row r="4" spans="1:16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1:16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6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</row>
    <row r="7" spans="1:16" ht="14.45" customHeight="1" x14ac:dyDescent="0.25"/>
    <row r="8" spans="1:16" ht="15" x14ac:dyDescent="0.25">
      <c r="B8" s="23" t="s">
        <v>1032</v>
      </c>
      <c r="F8" s="3"/>
      <c r="G8" s="3"/>
      <c r="H8" s="3"/>
      <c r="L8" s="3"/>
    </row>
    <row r="9" spans="1:16" ht="9.9499999999999993" customHeight="1" x14ac:dyDescent="0.25"/>
    <row r="10" spans="1:16" ht="27.6" customHeight="1" x14ac:dyDescent="0.25">
      <c r="B10" s="158" t="s">
        <v>821</v>
      </c>
      <c r="C10" s="156" t="s">
        <v>875</v>
      </c>
      <c r="D10" s="156" t="s">
        <v>876</v>
      </c>
      <c r="E10" s="97" t="s">
        <v>1033</v>
      </c>
      <c r="F10" s="98"/>
      <c r="G10" s="98"/>
      <c r="H10" s="99"/>
      <c r="I10" s="97" t="s">
        <v>1034</v>
      </c>
      <c r="J10" s="98"/>
      <c r="K10" s="98"/>
      <c r="L10" s="99"/>
      <c r="M10" s="97" t="s">
        <v>882</v>
      </c>
      <c r="N10" s="108"/>
      <c r="O10" s="108"/>
    </row>
    <row r="11" spans="1:16" ht="15" x14ac:dyDescent="0.25">
      <c r="B11" s="159"/>
      <c r="C11" s="157"/>
      <c r="D11" s="157"/>
      <c r="E11" s="55" t="s">
        <v>1065</v>
      </c>
      <c r="F11" s="63" t="s">
        <v>1066</v>
      </c>
      <c r="G11" s="60" t="s">
        <v>1067</v>
      </c>
      <c r="H11" s="60" t="s">
        <v>885</v>
      </c>
      <c r="I11" s="55" t="s">
        <v>1065</v>
      </c>
      <c r="J11" s="63" t="s">
        <v>1066</v>
      </c>
      <c r="K11" s="60" t="s">
        <v>1067</v>
      </c>
      <c r="L11" s="60" t="s">
        <v>885</v>
      </c>
      <c r="M11" s="55" t="s">
        <v>1065</v>
      </c>
      <c r="N11" s="63" t="s">
        <v>1035</v>
      </c>
      <c r="O11" s="60" t="s">
        <v>885</v>
      </c>
    </row>
    <row r="12" spans="1:16" ht="15" customHeight="1" x14ac:dyDescent="0.25">
      <c r="B12" s="148" t="s">
        <v>886</v>
      </c>
      <c r="C12" s="13" t="s">
        <v>887</v>
      </c>
      <c r="D12" s="18" t="s">
        <v>888</v>
      </c>
      <c r="E12" s="20" t="e">
        <f>SUMIFS(#REF!,#REF!,"*" &amp; Index!$D$12 &amp; "*",#REF!,"*" &amp; C12 &amp; "*",#REF!,Index!$D$33)+SUMIFS(#REF!,#REF!,"*" &amp; Index!$D$20 &amp; "*",#REF!,"*" &amp; C12 &amp; "*",#REF!,Index!$D$33,#REF!,"*" &amp; Index!$D$18 &amp; "*")</f>
        <v>#REF!</v>
      </c>
      <c r="F12" s="61">
        <v>159482781</v>
      </c>
      <c r="G12" s="137" t="e">
        <f>+E12-F12</f>
        <v>#REF!</v>
      </c>
      <c r="H12" s="134" t="str">
        <f>IFERROR(IF(((E12/F12)-1)=0,"-",((E12/F12)-1)),"-")</f>
        <v>-</v>
      </c>
      <c r="I12" s="20" t="e">
        <f>SUMIFS(#REF!,#REF!,"*" &amp; Index!$D$12 &amp; "*",#REF!,"*" &amp; C12 &amp; "*",#REF!,Index!$D$35)+SUMIFS(#REF!,#REF!,"*" &amp; Index!$D$20 &amp; "*",#REF!,"*" &amp; C12 &amp; "*",#REF!,Index!$D$35,#REF!,"*" &amp; Index!$D$18 &amp; "*")</f>
        <v>#REF!</v>
      </c>
      <c r="J12" s="61">
        <v>6363867</v>
      </c>
      <c r="K12" s="137" t="e">
        <f>+I12-J12</f>
        <v>#REF!</v>
      </c>
      <c r="L12" s="57" t="str">
        <f>IFERROR(IF(((I12/J12)-1)=0,"-",((I12/J12)-1)),"-")</f>
        <v>-</v>
      </c>
      <c r="M12" s="20" t="e">
        <f>SUMIFS(#REF!,#REF!,"*" &amp; C12 &amp; "*",#REF!,"*" &amp; Index!$D$12 &amp; "*")+SUMIFS(#REF!,#REF!,"*" &amp; C12 &amp; "*",#REF!,"*" &amp; Index!$D$20 &amp; "*",#REF!,"*" &amp; Index!$D$18 &amp; "*")</f>
        <v>#REF!</v>
      </c>
      <c r="N12" s="61">
        <v>324374714</v>
      </c>
      <c r="O12" s="57" t="str">
        <f>IFERROR(IF(((M12/N12)-1)=0,"-",((M12/N12)-1)),"-")</f>
        <v>-</v>
      </c>
    </row>
    <row r="13" spans="1:16" ht="15" x14ac:dyDescent="0.25">
      <c r="B13" s="149"/>
      <c r="C13" s="16" t="s">
        <v>892</v>
      </c>
      <c r="D13" s="17" t="s">
        <v>893</v>
      </c>
      <c r="E13" s="20" t="e">
        <f>SUMIFS(#REF!,#REF!,"*" &amp; Index!$D$12 &amp; "*",#REF!,"*" &amp; C13 &amp; "*",#REF!,Index!$D$33)+SUMIFS(#REF!,#REF!,"*" &amp; Index!$D$20 &amp; "*",#REF!,"*" &amp; C13 &amp; "*",#REF!,Index!$D$33,#REF!,"*" &amp; Index!$D$18 &amp; "*")</f>
        <v>#REF!</v>
      </c>
      <c r="F13" s="61">
        <v>7211139</v>
      </c>
      <c r="G13" s="137" t="e">
        <f t="shared" ref="G13:G36" si="0">+E13-F13</f>
        <v>#REF!</v>
      </c>
      <c r="H13" s="134" t="str">
        <f t="shared" ref="H13:H37" si="1">IFERROR(IF(((E13/F13)-1)=0,"-",((E13/F13)-1)),"-")</f>
        <v>-</v>
      </c>
      <c r="I13" s="20" t="e">
        <f>SUMIFS(#REF!,#REF!,"*" &amp; Index!$D$12 &amp; "*",#REF!,"*" &amp; C13 &amp; "*",#REF!,Index!$D$35)+SUMIFS(#REF!,#REF!,"*" &amp; Index!$D$20 &amp; "*",#REF!,"*" &amp; C13 &amp; "*",#REF!,Index!$D$35,#REF!,"*" &amp; Index!$D$18 &amp; "*")</f>
        <v>#REF!</v>
      </c>
      <c r="J13" s="61">
        <v>115166</v>
      </c>
      <c r="K13" s="137" t="e">
        <f t="shared" ref="K13:K36" si="2">+I13-J13</f>
        <v>#REF!</v>
      </c>
      <c r="L13" s="134" t="str">
        <f t="shared" ref="L13:L37" si="3">IFERROR(IF(((I13/J13)-1)=0,"-",((I13/J13)-1)),"-")</f>
        <v>-</v>
      </c>
      <c r="M13" s="20" t="e">
        <f>SUMIFS(#REF!,#REF!,"*" &amp; C13 &amp; "*",#REF!,"*" &amp; Index!$D$12 &amp; "*")+SUMIFS(#REF!,#REF!,"*" &amp; C13 &amp; "*",#REF!,"*" &amp; Index!$D$20 &amp; "*",#REF!,"*" &amp; Index!$D$18 &amp; "*")</f>
        <v>#REF!</v>
      </c>
      <c r="N13" s="61">
        <v>12771458</v>
      </c>
      <c r="O13" s="57" t="str">
        <f t="shared" ref="O13:O36" si="4">IFERROR(IF(((M13/N13)-1)=0,"-",((M13/N13)-1)),"-")</f>
        <v>-</v>
      </c>
    </row>
    <row r="14" spans="1:16" ht="15" x14ac:dyDescent="0.25">
      <c r="B14" s="149"/>
      <c r="C14" s="16" t="s">
        <v>897</v>
      </c>
      <c r="D14" s="17" t="s">
        <v>898</v>
      </c>
      <c r="E14" s="20" t="e">
        <f>SUMIFS(#REF!,#REF!,"*" &amp; Index!$D$12 &amp; "*",#REF!,"*" &amp; C14 &amp; "*",#REF!,Index!$D$33)+SUMIFS(#REF!,#REF!,"*" &amp; Index!$D$20 &amp; "*",#REF!,"*" &amp; C14 &amp; "*",#REF!,Index!$D$33,#REF!,"*" &amp; Index!$D$18 &amp; "*")</f>
        <v>#REF!</v>
      </c>
      <c r="F14" s="61">
        <v>931720558</v>
      </c>
      <c r="G14" s="137" t="e">
        <f t="shared" si="0"/>
        <v>#REF!</v>
      </c>
      <c r="H14" s="134" t="str">
        <f t="shared" si="1"/>
        <v>-</v>
      </c>
      <c r="I14" s="20" t="e">
        <f>SUMIFS(#REF!,#REF!,"*" &amp; Index!$D$12 &amp; "*",#REF!,"*" &amp; C14 &amp; "*",#REF!,Index!$D$35)+SUMIFS(#REF!,#REF!,"*" &amp; Index!$D$20 &amp; "*",#REF!,"*" &amp; C14 &amp; "*",#REF!,Index!$D$35,#REF!,"*" &amp; Index!$D$18 &amp; "*")</f>
        <v>#REF!</v>
      </c>
      <c r="J14" s="61">
        <v>34907827</v>
      </c>
      <c r="K14" s="137" t="e">
        <f t="shared" si="2"/>
        <v>#REF!</v>
      </c>
      <c r="L14" s="57" t="str">
        <f t="shared" si="3"/>
        <v>-</v>
      </c>
      <c r="M14" s="20" t="e">
        <f>SUMIFS(#REF!,#REF!,"*" &amp; C14 &amp; "*",#REF!,"*" &amp; Index!$D$12 &amp; "*")+SUMIFS(#REF!,#REF!,"*" &amp; C14 &amp; "*",#REF!,"*" &amp; Index!$D$20 &amp; "*",#REF!,"*" &amp; Index!$D$18 &amp; "*")</f>
        <v>#REF!</v>
      </c>
      <c r="N14" s="61">
        <v>2153827375</v>
      </c>
      <c r="O14" s="57" t="str">
        <f t="shared" si="4"/>
        <v>-</v>
      </c>
    </row>
    <row r="15" spans="1:16" ht="15" x14ac:dyDescent="0.25">
      <c r="B15" s="149"/>
      <c r="C15" s="16" t="s">
        <v>923</v>
      </c>
      <c r="D15" s="17" t="s">
        <v>924</v>
      </c>
      <c r="E15" s="20" t="e">
        <f>SUMIFS(#REF!,#REF!,"*" &amp; Index!$D$12 &amp; "*",#REF!,"*" &amp; C15 &amp; "*",#REF!,Index!$D$33)+SUMIFS(#REF!,#REF!,"*" &amp; Index!$D$20 &amp; "*",#REF!,"*" &amp; C15 &amp; "*",#REF!,Index!$D$33,#REF!,"*" &amp; Index!$D$18 &amp; "*")</f>
        <v>#REF!</v>
      </c>
      <c r="F15" s="61">
        <v>273431716</v>
      </c>
      <c r="G15" s="137" t="e">
        <f t="shared" si="0"/>
        <v>#REF!</v>
      </c>
      <c r="H15" s="57" t="str">
        <f t="shared" si="1"/>
        <v>-</v>
      </c>
      <c r="I15" s="20" t="e">
        <f>SUMIFS(#REF!,#REF!,"*" &amp; Index!$D$12 &amp; "*",#REF!,"*" &amp; C15 &amp; "*",#REF!,Index!$D$35)+SUMIFS(#REF!,#REF!,"*" &amp; Index!$D$20 &amp; "*",#REF!,"*" &amp; C15 &amp; "*",#REF!,Index!$D$35,#REF!,"*" &amp; Index!$D$18 &amp; "*")</f>
        <v>#REF!</v>
      </c>
      <c r="J15" s="61">
        <v>5302820</v>
      </c>
      <c r="K15" s="137" t="e">
        <f t="shared" si="2"/>
        <v>#REF!</v>
      </c>
      <c r="L15" s="134" t="str">
        <f t="shared" si="3"/>
        <v>-</v>
      </c>
      <c r="M15" s="20" t="e">
        <f>SUMIFS(#REF!,#REF!,"*" &amp; C15 &amp; "*",#REF!,"*" &amp; Index!$D$12 &amp; "*")+SUMIFS(#REF!,#REF!,"*" &amp; C15 &amp; "*",#REF!,"*" &amp; Index!$D$20 &amp; "*",#REF!,"*" &amp; Index!$D$18 &amp; "*")</f>
        <v>#REF!</v>
      </c>
      <c r="N15" s="61">
        <v>526344308</v>
      </c>
      <c r="O15" s="57" t="str">
        <f t="shared" si="4"/>
        <v>-</v>
      </c>
    </row>
    <row r="16" spans="1:16" ht="15" x14ac:dyDescent="0.25">
      <c r="B16" s="149"/>
      <c r="C16" s="16" t="s">
        <v>925</v>
      </c>
      <c r="D16" s="17" t="s">
        <v>926</v>
      </c>
      <c r="E16" s="20" t="e">
        <f>SUMIFS(#REF!,#REF!,"*" &amp; Index!$D$12 &amp; "*",#REF!,"*" &amp; C16 &amp; "*",#REF!,Index!$D$33)+SUMIFS(#REF!,#REF!,"*" &amp; Index!$D$20 &amp; "*",#REF!,"*" &amp; C16 &amp; "*",#REF!,Index!$D$33,#REF!,"*" &amp; Index!$D$18 &amp; "*")</f>
        <v>#REF!</v>
      </c>
      <c r="F16" s="61">
        <v>0</v>
      </c>
      <c r="G16" s="137" t="e">
        <f t="shared" si="0"/>
        <v>#REF!</v>
      </c>
      <c r="H16" s="57" t="str">
        <f t="shared" si="1"/>
        <v>-</v>
      </c>
      <c r="I16" s="20" t="e">
        <f>SUMIFS(#REF!,#REF!,"*" &amp; Index!$D$12 &amp; "*",#REF!,"*" &amp; C16 &amp; "*",#REF!,Index!$D$35)+SUMIFS(#REF!,#REF!,"*" &amp; Index!$D$20 &amp; "*",#REF!,"*" &amp; C16 &amp; "*",#REF!,Index!$D$35,#REF!,"*" &amp; Index!$D$18 &amp; "*")</f>
        <v>#REF!</v>
      </c>
      <c r="J16" s="61">
        <v>882381</v>
      </c>
      <c r="K16" s="137" t="e">
        <f t="shared" si="2"/>
        <v>#REF!</v>
      </c>
      <c r="L16" s="57" t="str">
        <f t="shared" si="3"/>
        <v>-</v>
      </c>
      <c r="M16" s="20" t="e">
        <f>SUMIFS(#REF!,#REF!,"*" &amp; C16 &amp; "*",#REF!,"*" &amp; Index!$D$12 &amp; "*")+SUMIFS(#REF!,#REF!,"*" &amp; C16 &amp; "*",#REF!,"*" &amp; Index!$D$20 &amp; "*",#REF!,"*" &amp; Index!$D$18 &amp; "*")</f>
        <v>#REF!</v>
      </c>
      <c r="N16" s="61">
        <v>32496740</v>
      </c>
      <c r="O16" s="57" t="str">
        <f t="shared" si="4"/>
        <v>-</v>
      </c>
    </row>
    <row r="17" spans="2:15" ht="15" x14ac:dyDescent="0.25">
      <c r="B17" s="149"/>
      <c r="C17" s="16" t="s">
        <v>931</v>
      </c>
      <c r="D17" s="17" t="s">
        <v>932</v>
      </c>
      <c r="E17" s="20" t="e">
        <f>SUMIFS(#REF!,#REF!,"*" &amp; Index!$D$12 &amp; "*",#REF!,"*" &amp; C17 &amp; "*",#REF!,Index!$D$33)+SUMIFS(#REF!,#REF!,"*" &amp; Index!$D$20 &amp; "*",#REF!,"*" &amp; C17 &amp; "*",#REF!,Index!$D$33,#REF!,"*" &amp; Index!$D$18 &amp; "*")</f>
        <v>#REF!</v>
      </c>
      <c r="F17" s="61">
        <v>81910674</v>
      </c>
      <c r="G17" s="137" t="e">
        <f t="shared" si="0"/>
        <v>#REF!</v>
      </c>
      <c r="H17" s="134" t="str">
        <f t="shared" si="1"/>
        <v>-</v>
      </c>
      <c r="I17" s="20" t="e">
        <f>SUMIFS(#REF!,#REF!,"*" &amp; Index!$D$12 &amp; "*",#REF!,"*" &amp; C17 &amp; "*",#REF!,Index!$D$35)+SUMIFS(#REF!,#REF!,"*" &amp; Index!$D$20 &amp; "*",#REF!,"*" &amp; C17 &amp; "*",#REF!,Index!$D$35,#REF!,"*" &amp; Index!$D$18 &amp; "*")</f>
        <v>#REF!</v>
      </c>
      <c r="J17" s="61">
        <v>144519801</v>
      </c>
      <c r="K17" s="137" t="e">
        <f t="shared" si="2"/>
        <v>#REF!</v>
      </c>
      <c r="L17" s="57" t="str">
        <f t="shared" si="3"/>
        <v>-</v>
      </c>
      <c r="M17" s="20" t="e">
        <f>SUMIFS(#REF!,#REF!,"*" &amp; C17 &amp; "*",#REF!,"*" &amp; Index!$D$12 &amp; "*")+SUMIFS(#REF!,#REF!,"*" &amp; C17 &amp; "*",#REF!,"*" &amp; Index!$D$20 &amp; "*",#REF!,"*" &amp; Index!$D$18 &amp; "*")</f>
        <v>#REF!</v>
      </c>
      <c r="N17" s="61">
        <v>954892635</v>
      </c>
      <c r="O17" s="57" t="str">
        <f t="shared" si="4"/>
        <v>-</v>
      </c>
    </row>
    <row r="18" spans="2:15" ht="15" x14ac:dyDescent="0.25">
      <c r="B18" s="149"/>
      <c r="C18" s="16" t="s">
        <v>936</v>
      </c>
      <c r="D18" s="17" t="s">
        <v>937</v>
      </c>
      <c r="E18" s="20" t="e">
        <f>SUMIFS(#REF!,#REF!,"*" &amp; Index!$D$12 &amp; "*",#REF!,"*" &amp; C18 &amp; "*",#REF!,Index!$D$33)+SUMIFS(#REF!,#REF!,"*" &amp; Index!$D$20 &amp; "*",#REF!,"*" &amp; C18 &amp; "*",#REF!,Index!$D$33,#REF!,"*" &amp; Index!$D$18 &amp; "*")</f>
        <v>#REF!</v>
      </c>
      <c r="F18" s="61">
        <v>204428149</v>
      </c>
      <c r="G18" s="137" t="e">
        <f t="shared" si="0"/>
        <v>#REF!</v>
      </c>
      <c r="H18" s="57" t="str">
        <f t="shared" si="1"/>
        <v>-</v>
      </c>
      <c r="I18" s="20" t="e">
        <f>SUMIFS(#REF!,#REF!,"*" &amp; Index!$D$12 &amp; "*",#REF!,"*" &amp; C18 &amp; "*",#REF!,Index!$D$35)+SUMIFS(#REF!,#REF!,"*" &amp; Index!$D$20 &amp; "*",#REF!,"*" &amp; C18 &amp; "*",#REF!,Index!$D$35,#REF!,"*" &amp; Index!$D$18 &amp; "*")</f>
        <v>#REF!</v>
      </c>
      <c r="J18" s="61">
        <v>42187903</v>
      </c>
      <c r="K18" s="137" t="e">
        <f t="shared" si="2"/>
        <v>#REF!</v>
      </c>
      <c r="L18" s="57" t="str">
        <f t="shared" si="3"/>
        <v>-</v>
      </c>
      <c r="M18" s="20" t="e">
        <f>SUMIFS(#REF!,#REF!,"*" &amp; C18 &amp; "*",#REF!,"*" &amp; Index!$D$12 &amp; "*")+SUMIFS(#REF!,#REF!,"*" &amp; C18 &amp; "*",#REF!,"*" &amp; Index!$D$20 &amp; "*",#REF!,"*" &amp; Index!$D$18 &amp; "*")</f>
        <v>#REF!</v>
      </c>
      <c r="N18" s="61">
        <v>2003688741</v>
      </c>
      <c r="O18" s="57" t="str">
        <f t="shared" si="4"/>
        <v>-</v>
      </c>
    </row>
    <row r="19" spans="2:15" ht="15" x14ac:dyDescent="0.25">
      <c r="B19" s="149"/>
      <c r="C19" s="13" t="s">
        <v>941</v>
      </c>
      <c r="D19" s="18" t="s">
        <v>942</v>
      </c>
      <c r="E19" s="20" t="e">
        <f>SUMIFS(#REF!,#REF!,"*" &amp; Index!$D$12 &amp; "*",#REF!,"*" &amp; C19 &amp; "*",#REF!,Index!$D$33)+SUMIFS(#REF!,#REF!,"*" &amp; Index!$D$20 &amp; "*",#REF!,"*" &amp; C19 &amp; "*",#REF!,Index!$D$33,#REF!,"*" &amp; Index!$D$18 &amp; "*")</f>
        <v>#REF!</v>
      </c>
      <c r="F19" s="61">
        <v>4328433</v>
      </c>
      <c r="G19" s="137" t="e">
        <f t="shared" si="0"/>
        <v>#REF!</v>
      </c>
      <c r="H19" s="57" t="str">
        <f t="shared" si="1"/>
        <v>-</v>
      </c>
      <c r="I19" s="20" t="e">
        <f>SUMIFS(#REF!,#REF!,"*" &amp; Index!$D$12 &amp; "*",#REF!,"*" &amp; C19 &amp; "*",#REF!,Index!$D$35)+SUMIFS(#REF!,#REF!,"*" &amp; Index!$D$20 &amp; "*",#REF!,"*" &amp; C19 &amp; "*",#REF!,Index!$D$35,#REF!,"*" &amp; Index!$D$18 &amp; "*")</f>
        <v>#REF!</v>
      </c>
      <c r="J19" s="61">
        <v>80880222</v>
      </c>
      <c r="K19" s="137" t="e">
        <f t="shared" si="2"/>
        <v>#REF!</v>
      </c>
      <c r="L19" s="57" t="str">
        <f t="shared" si="3"/>
        <v>-</v>
      </c>
      <c r="M19" s="20" t="e">
        <f>SUMIFS(#REF!,#REF!,"*" &amp; C19 &amp; "*",#REF!,"*" &amp; Index!$D$12 &amp; "*")+SUMIFS(#REF!,#REF!,"*" &amp; C19 &amp; "*",#REF!,"*" &amp; Index!$D$20 &amp; "*",#REF!,"*" &amp; Index!$D$18 &amp; "*")</f>
        <v>#REF!</v>
      </c>
      <c r="N19" s="61">
        <v>686471089</v>
      </c>
      <c r="O19" s="57" t="str">
        <f t="shared" si="4"/>
        <v>-</v>
      </c>
    </row>
    <row r="20" spans="2:15" ht="15" x14ac:dyDescent="0.25">
      <c r="B20" s="149"/>
      <c r="C20" s="13" t="s">
        <v>948</v>
      </c>
      <c r="D20" s="18" t="s">
        <v>949</v>
      </c>
      <c r="E20" s="20" t="e">
        <f>SUMIFS(#REF!,#REF!,"*" &amp; Index!$D$12 &amp; "*",#REF!,"*" &amp; C20 &amp; "*",#REF!,Index!$D$33)+SUMIFS(#REF!,#REF!,"*" &amp; Index!$D$20 &amp; "*",#REF!,"*" &amp; C20 &amp; "*",#REF!,Index!$D$33,#REF!,"*" &amp; Index!$D$18 &amp; "*")</f>
        <v>#REF!</v>
      </c>
      <c r="F20" s="61">
        <v>0</v>
      </c>
      <c r="G20" s="137" t="e">
        <f t="shared" si="0"/>
        <v>#REF!</v>
      </c>
      <c r="H20" s="57" t="str">
        <f t="shared" si="1"/>
        <v>-</v>
      </c>
      <c r="I20" s="20" t="e">
        <f>SUMIFS(#REF!,#REF!,"*" &amp; Index!$D$12 &amp; "*",#REF!,"*" &amp; C20 &amp; "*",#REF!,Index!$D$35)+SUMIFS(#REF!,#REF!,"*" &amp; Index!$D$20 &amp; "*",#REF!,"*" &amp; C20 &amp; "*",#REF!,Index!$D$35,#REF!,"*" &amp; Index!$D$18 &amp; "*")</f>
        <v>#REF!</v>
      </c>
      <c r="J20" s="61">
        <v>273474551</v>
      </c>
      <c r="K20" s="137" t="e">
        <f t="shared" si="2"/>
        <v>#REF!</v>
      </c>
      <c r="L20" s="57" t="str">
        <f t="shared" si="3"/>
        <v>-</v>
      </c>
      <c r="M20" s="20" t="e">
        <f>SUMIFS(#REF!,#REF!,"*" &amp; C20 &amp; "*",#REF!,"*" &amp; Index!$D$12 &amp; "*")+SUMIFS(#REF!,#REF!,"*" &amp; C20 &amp; "*",#REF!,"*" &amp; Index!$D$20 &amp; "*",#REF!,"*" &amp; Index!$D$18 &amp; "*")</f>
        <v>#REF!</v>
      </c>
      <c r="N20" s="61">
        <v>1118785421</v>
      </c>
      <c r="O20" s="57" t="str">
        <f t="shared" si="4"/>
        <v>-</v>
      </c>
    </row>
    <row r="21" spans="2:15" ht="15" x14ac:dyDescent="0.25">
      <c r="B21" s="149"/>
      <c r="C21" s="13" t="s">
        <v>952</v>
      </c>
      <c r="D21" s="18" t="s">
        <v>953</v>
      </c>
      <c r="E21" s="20" t="e">
        <f>SUMIFS(#REF!,#REF!,"*" &amp; Index!$D$12 &amp; "*",#REF!,"*" &amp; C21 &amp; "*",#REF!,Index!$D$33)+SUMIFS(#REF!,#REF!,"*" &amp; Index!$D$20 &amp; "*",#REF!,"*" &amp; C21 &amp; "*",#REF!,Index!$D$33,#REF!,"*" &amp; Index!$D$18 &amp; "*")</f>
        <v>#REF!</v>
      </c>
      <c r="F21" s="61">
        <v>0</v>
      </c>
      <c r="G21" s="137" t="e">
        <f t="shared" si="0"/>
        <v>#REF!</v>
      </c>
      <c r="H21" s="57" t="str">
        <f t="shared" si="1"/>
        <v>-</v>
      </c>
      <c r="I21" s="20" t="e">
        <f>SUMIFS(#REF!,#REF!,"*" &amp; Index!$D$12 &amp; "*",#REF!,"*" &amp; C21 &amp; "*",#REF!,Index!$D$35)+SUMIFS(#REF!,#REF!,"*" &amp; Index!$D$20 &amp; "*",#REF!,"*" &amp; C21 &amp; "*",#REF!,Index!$D$35,#REF!,"*" &amp; Index!$D$18 &amp; "*")</f>
        <v>#REF!</v>
      </c>
      <c r="J21" s="61">
        <v>9390719</v>
      </c>
      <c r="K21" s="137" t="e">
        <f t="shared" si="2"/>
        <v>#REF!</v>
      </c>
      <c r="L21" s="57" t="str">
        <f t="shared" si="3"/>
        <v>-</v>
      </c>
      <c r="M21" s="20" t="e">
        <f>SUMIFS(#REF!,#REF!,"*" &amp; C21 &amp; "*",#REF!,"*" &amp; Index!$D$12 &amp; "*")+SUMIFS(#REF!,#REF!,"*" &amp; C21 &amp; "*",#REF!,"*" &amp; Index!$D$20 &amp; "*",#REF!,"*" &amp; Index!$D$18 &amp; "*")</f>
        <v>#REF!</v>
      </c>
      <c r="N21" s="61">
        <v>119092262</v>
      </c>
      <c r="O21" s="57" t="str">
        <f t="shared" si="4"/>
        <v>-</v>
      </c>
    </row>
    <row r="22" spans="2:15" ht="15" x14ac:dyDescent="0.25">
      <c r="B22" s="149"/>
      <c r="C22" s="13" t="s">
        <v>960</v>
      </c>
      <c r="D22" s="18" t="s">
        <v>961</v>
      </c>
      <c r="E22" s="20" t="e">
        <f>SUMIFS(#REF!,#REF!,"*" &amp; Index!$D$12 &amp; "*",#REF!,"*" &amp; C22 &amp; "*",#REF!,Index!$D$33)+SUMIFS(#REF!,#REF!,"*" &amp; Index!$D$20 &amp; "*",#REF!,"*" &amp; C22 &amp; "*",#REF!,Index!$D$33,#REF!,"*" &amp; Index!$D$18 &amp; "*")</f>
        <v>#REF!</v>
      </c>
      <c r="F22" s="61">
        <v>0</v>
      </c>
      <c r="G22" s="137" t="e">
        <f t="shared" si="0"/>
        <v>#REF!</v>
      </c>
      <c r="H22" s="57" t="str">
        <f t="shared" si="1"/>
        <v>-</v>
      </c>
      <c r="I22" s="20" t="e">
        <f>SUMIFS(#REF!,#REF!,"*" &amp; Index!$D$12 &amp; "*",#REF!,"*" &amp; C22 &amp; "*",#REF!,Index!$D$35)+SUMIFS(#REF!,#REF!,"*" &amp; Index!$D$20 &amp; "*",#REF!,"*" &amp; C22 &amp; "*",#REF!,Index!$D$35,#REF!,"*" &amp; Index!$D$18 &amp; "*")</f>
        <v>#REF!</v>
      </c>
      <c r="J22" s="61">
        <v>524174</v>
      </c>
      <c r="K22" s="137" t="e">
        <f t="shared" si="2"/>
        <v>#REF!</v>
      </c>
      <c r="L22" s="57" t="str">
        <f t="shared" si="3"/>
        <v>-</v>
      </c>
      <c r="M22" s="20" t="e">
        <f>SUMIFS(#REF!,#REF!,"*" &amp; C22 &amp; "*",#REF!,"*" &amp; Index!$D$12 &amp; "*")+SUMIFS(#REF!,#REF!,"*" &amp; C22 &amp; "*",#REF!,"*" &amp; Index!$D$20 &amp; "*",#REF!,"*" &amp; Index!$D$18 &amp; "*")</f>
        <v>#REF!</v>
      </c>
      <c r="N22" s="61">
        <v>2008605</v>
      </c>
      <c r="O22" s="57" t="str">
        <f t="shared" si="4"/>
        <v>-</v>
      </c>
    </row>
    <row r="23" spans="2:15" ht="15" x14ac:dyDescent="0.25">
      <c r="B23" s="149"/>
      <c r="C23" s="13" t="s">
        <v>965</v>
      </c>
      <c r="D23" s="18" t="s">
        <v>966</v>
      </c>
      <c r="E23" s="20" t="e">
        <f>SUMIFS(#REF!,#REF!,"*" &amp; Index!$D$12 &amp; "*",#REF!,"*" &amp; C23 &amp; "*",#REF!,Index!$D$33)+SUMIFS(#REF!,#REF!,"*" &amp; Index!$D$20 &amp; "*",#REF!,"*" &amp; C23 &amp; "*",#REF!,Index!$D$33,#REF!,"*" &amp; Index!$D$18 &amp; "*")</f>
        <v>#REF!</v>
      </c>
      <c r="F23" s="61">
        <v>0</v>
      </c>
      <c r="G23" s="137" t="e">
        <f t="shared" si="0"/>
        <v>#REF!</v>
      </c>
      <c r="H23" s="57" t="str">
        <f t="shared" si="1"/>
        <v>-</v>
      </c>
      <c r="I23" s="20" t="e">
        <f>SUMIFS(#REF!,#REF!,"*" &amp; Index!$D$12 &amp; "*",#REF!,"*" &amp; C23 &amp; "*",#REF!,Index!$D$35)+SUMIFS(#REF!,#REF!,"*" &amp; Index!$D$20 &amp; "*",#REF!,"*" &amp; C23 &amp; "*",#REF!,Index!$D$35,#REF!,"*" &amp; Index!$D$18 &amp; "*")</f>
        <v>#REF!</v>
      </c>
      <c r="J23" s="61">
        <v>615146008</v>
      </c>
      <c r="K23" s="137" t="e">
        <f t="shared" si="2"/>
        <v>#REF!</v>
      </c>
      <c r="L23" s="57" t="str">
        <f t="shared" si="3"/>
        <v>-</v>
      </c>
      <c r="M23" s="20" t="e">
        <f>SUMIFS(#REF!,#REF!,"*" &amp; C23 &amp; "*",#REF!,"*" &amp; Index!$D$12 &amp; "*")+SUMIFS(#REF!,#REF!,"*" &amp; C23 &amp; "*",#REF!,"*" &amp; Index!$D$20 &amp; "*",#REF!,"*" &amp; Index!$D$18 &amp; "*")</f>
        <v>#REF!</v>
      </c>
      <c r="N23" s="61">
        <v>1075753485</v>
      </c>
      <c r="O23" s="57" t="str">
        <f t="shared" si="4"/>
        <v>-</v>
      </c>
    </row>
    <row r="24" spans="2:15" ht="15" x14ac:dyDescent="0.25">
      <c r="B24" s="149"/>
      <c r="C24" s="13" t="s">
        <v>967</v>
      </c>
      <c r="D24" s="18" t="s">
        <v>968</v>
      </c>
      <c r="E24" s="20" t="e">
        <f>SUMIFS(#REF!,#REF!,"*" &amp; Index!$D$12 &amp; "*",#REF!,"*" &amp; C24 &amp; "*",#REF!,Index!$D$33)+SUMIFS(#REF!,#REF!,"*" &amp; Index!$D$20 &amp; "*",#REF!,"*" &amp; C24 &amp; "*",#REF!,Index!$D$33,#REF!,"*" &amp; Index!$D$18 &amp; "*")</f>
        <v>#REF!</v>
      </c>
      <c r="F24" s="61">
        <v>0</v>
      </c>
      <c r="G24" s="137" t="e">
        <f t="shared" si="0"/>
        <v>#REF!</v>
      </c>
      <c r="H24" s="57" t="str">
        <f t="shared" si="1"/>
        <v>-</v>
      </c>
      <c r="I24" s="20" t="e">
        <f>SUMIFS(#REF!,#REF!,"*" &amp; Index!$D$12 &amp; "*",#REF!,"*" &amp; C24 &amp; "*",#REF!,Index!$D$35)+SUMIFS(#REF!,#REF!,"*" &amp; Index!$D$20 &amp; "*",#REF!,"*" &amp; C24 &amp; "*",#REF!,Index!$D$35,#REF!,"*" &amp; Index!$D$18 &amp; "*")</f>
        <v>#REF!</v>
      </c>
      <c r="J24" s="61">
        <v>38171822</v>
      </c>
      <c r="K24" s="137" t="e">
        <f t="shared" si="2"/>
        <v>#REF!</v>
      </c>
      <c r="L24" s="57" t="str">
        <f t="shared" si="3"/>
        <v>-</v>
      </c>
      <c r="M24" s="20" t="e">
        <f>SUMIFS(#REF!,#REF!,"*" &amp; C24 &amp; "*",#REF!,"*" &amp; Index!$D$12 &amp; "*")+SUMIFS(#REF!,#REF!,"*" &amp; C24 &amp; "*",#REF!,"*" &amp; Index!$D$20 &amp; "*",#REF!,"*" &amp; Index!$D$18 &amp; "*")</f>
        <v>#REF!</v>
      </c>
      <c r="N24" s="61">
        <v>1809459738</v>
      </c>
      <c r="O24" s="57" t="str">
        <f t="shared" si="4"/>
        <v>-</v>
      </c>
    </row>
    <row r="25" spans="2:15" ht="15" x14ac:dyDescent="0.25">
      <c r="B25" s="149"/>
      <c r="C25" s="13" t="s">
        <v>976</v>
      </c>
      <c r="D25" s="18" t="s">
        <v>977</v>
      </c>
      <c r="E25" s="20" t="e">
        <f>SUMIFS(#REF!,#REF!,"*" &amp; Index!$D$12 &amp; "*",#REF!,"*" &amp; C25 &amp; "*",#REF!,Index!$D$33)+SUMIFS(#REF!,#REF!,"*" &amp; Index!$D$20 &amp; "*",#REF!,"*" &amp; C25 &amp; "*",#REF!,Index!$D$33,#REF!,"*" &amp; Index!$D$18 &amp; "*")</f>
        <v>#REF!</v>
      </c>
      <c r="F25" s="61">
        <v>0</v>
      </c>
      <c r="G25" s="137" t="e">
        <f t="shared" si="0"/>
        <v>#REF!</v>
      </c>
      <c r="H25" s="57" t="str">
        <f t="shared" si="1"/>
        <v>-</v>
      </c>
      <c r="I25" s="20" t="e">
        <f>SUMIFS(#REF!,#REF!,"*" &amp; Index!$D$12 &amp; "*",#REF!,"*" &amp; C25 &amp; "*",#REF!,Index!$D$35)+SUMIFS(#REF!,#REF!,"*" &amp; Index!$D$20 &amp; "*",#REF!,"*" &amp; C25 &amp; "*",#REF!,Index!$D$35,#REF!,"*" &amp; Index!$D$18 &amp; "*")</f>
        <v>#REF!</v>
      </c>
      <c r="J25" s="61">
        <v>22798058</v>
      </c>
      <c r="K25" s="137" t="e">
        <f t="shared" si="2"/>
        <v>#REF!</v>
      </c>
      <c r="L25" s="57" t="str">
        <f t="shared" si="3"/>
        <v>-</v>
      </c>
      <c r="M25" s="20" t="e">
        <f>SUMIFS(#REF!,#REF!,"*" &amp; C25 &amp; "*",#REF!,"*" &amp; Index!$D$12 &amp; "*")+SUMIFS(#REF!,#REF!,"*" &amp; C25 &amp; "*",#REF!,"*" &amp; Index!$D$20 &amp; "*",#REF!,"*" &amp; Index!$D$18 &amp; "*")</f>
        <v>#REF!</v>
      </c>
      <c r="N25" s="61">
        <v>290518558</v>
      </c>
      <c r="O25" s="57" t="str">
        <f t="shared" si="4"/>
        <v>-</v>
      </c>
    </row>
    <row r="26" spans="2:15" ht="15" x14ac:dyDescent="0.25">
      <c r="B26" s="149"/>
      <c r="C26" s="13" t="s">
        <v>984</v>
      </c>
      <c r="D26" s="18" t="s">
        <v>985</v>
      </c>
      <c r="E26" s="20" t="e">
        <f>SUMIFS(#REF!,#REF!,"*" &amp; Index!$D$12 &amp; "*",#REF!,"*" &amp; C26 &amp; "*",#REF!,Index!$D$33)+SUMIFS(#REF!,#REF!,"*" &amp; Index!$D$20 &amp; "*",#REF!,"*" &amp; C26 &amp; "*",#REF!,Index!$D$33,#REF!,"*" &amp; Index!$D$18 &amp; "*")</f>
        <v>#REF!</v>
      </c>
      <c r="F26" s="61">
        <v>0</v>
      </c>
      <c r="G26" s="137" t="e">
        <f t="shared" si="0"/>
        <v>#REF!</v>
      </c>
      <c r="H26" s="57" t="str">
        <f t="shared" si="1"/>
        <v>-</v>
      </c>
      <c r="I26" s="20" t="e">
        <f>SUMIFS(#REF!,#REF!,"*" &amp; Index!$D$12 &amp; "*",#REF!,"*" &amp; C26 &amp; "*",#REF!,Index!$D$35)+SUMIFS(#REF!,#REF!,"*" &amp; Index!$D$20 &amp; "*",#REF!,"*" &amp; C26 &amp; "*",#REF!,Index!$D$35,#REF!,"*" &amp; Index!$D$18 &amp; "*")</f>
        <v>#REF!</v>
      </c>
      <c r="J26" s="61">
        <v>0</v>
      </c>
      <c r="K26" s="137" t="e">
        <f t="shared" si="2"/>
        <v>#REF!</v>
      </c>
      <c r="L26" s="57" t="str">
        <f t="shared" si="3"/>
        <v>-</v>
      </c>
      <c r="M26" s="20" t="e">
        <f>SUMIFS(#REF!,#REF!,"*" &amp; C26 &amp; "*",#REF!,"*" &amp; Index!$D$12 &amp; "*")+SUMIFS(#REF!,#REF!,"*" &amp; C26 &amp; "*",#REF!,"*" &amp; Index!$D$20 &amp; "*",#REF!,"*" &amp; Index!$D$18 &amp; "*")</f>
        <v>#REF!</v>
      </c>
      <c r="N26" s="61">
        <v>258022</v>
      </c>
      <c r="O26" s="57" t="str">
        <f t="shared" si="4"/>
        <v>-</v>
      </c>
    </row>
    <row r="27" spans="2:15" ht="15" x14ac:dyDescent="0.25">
      <c r="B27" s="149"/>
      <c r="C27" s="13" t="s">
        <v>986</v>
      </c>
      <c r="D27" s="18" t="s">
        <v>987</v>
      </c>
      <c r="E27" s="20" t="e">
        <f>SUMIFS(#REF!,#REF!,"*" &amp; Index!$D$12 &amp; "*",#REF!,"*" &amp; C27 &amp; "*",#REF!,Index!$D$33)+SUMIFS(#REF!,#REF!,"*" &amp; Index!$D$20 &amp; "*",#REF!,"*" &amp; C27 &amp; "*",#REF!,Index!$D$33,#REF!,"*" &amp; Index!$D$18 &amp; "*")</f>
        <v>#REF!</v>
      </c>
      <c r="F27" s="61">
        <v>0</v>
      </c>
      <c r="G27" s="137" t="e">
        <f t="shared" si="0"/>
        <v>#REF!</v>
      </c>
      <c r="H27" s="57" t="str">
        <f t="shared" si="1"/>
        <v>-</v>
      </c>
      <c r="I27" s="20" t="e">
        <f>SUMIFS(#REF!,#REF!,"*" &amp; Index!$D$12 &amp; "*",#REF!,"*" &amp; C27 &amp; "*",#REF!,Index!$D$35)+SUMIFS(#REF!,#REF!,"*" &amp; Index!$D$20 &amp; "*",#REF!,"*" &amp; C27 &amp; "*",#REF!,Index!$D$35,#REF!,"*" &amp; Index!$D$18 &amp; "*")</f>
        <v>#REF!</v>
      </c>
      <c r="J27" s="61">
        <v>20623524</v>
      </c>
      <c r="K27" s="137" t="e">
        <f t="shared" si="2"/>
        <v>#REF!</v>
      </c>
      <c r="L27" s="57" t="str">
        <f t="shared" si="3"/>
        <v>-</v>
      </c>
      <c r="M27" s="20" t="e">
        <f>SUMIFS(#REF!,#REF!,"*" &amp; C27 &amp; "*",#REF!,"*" &amp; Index!$D$12 &amp; "*")+SUMIFS(#REF!,#REF!,"*" &amp; C27 &amp; "*",#REF!,"*" &amp; Index!$D$20 &amp; "*",#REF!,"*" &amp; Index!$D$18 &amp; "*")</f>
        <v>#REF!</v>
      </c>
      <c r="N27" s="61">
        <v>59551699</v>
      </c>
      <c r="O27" s="57" t="str">
        <f t="shared" si="4"/>
        <v>-</v>
      </c>
    </row>
    <row r="28" spans="2:15" ht="15" x14ac:dyDescent="0.25">
      <c r="B28" s="149"/>
      <c r="C28" s="13" t="s">
        <v>988</v>
      </c>
      <c r="D28" s="18" t="s">
        <v>989</v>
      </c>
      <c r="E28" s="20" t="e">
        <f>SUMIFS(#REF!,#REF!,"*" &amp; Index!$D$12 &amp; "*",#REF!,"*" &amp; C28 &amp; "*",#REF!,Index!$D$33)+SUMIFS(#REF!,#REF!,"*" &amp; Index!$D$20 &amp; "*",#REF!,"*" &amp; C28 &amp; "*",#REF!,Index!$D$33,#REF!,"*" &amp; Index!$D$18 &amp; "*")</f>
        <v>#REF!</v>
      </c>
      <c r="F28" s="61">
        <v>0</v>
      </c>
      <c r="G28" s="137" t="e">
        <f t="shared" si="0"/>
        <v>#REF!</v>
      </c>
      <c r="H28" s="57" t="str">
        <f t="shared" si="1"/>
        <v>-</v>
      </c>
      <c r="I28" s="20" t="e">
        <f>SUMIFS(#REF!,#REF!,"*" &amp; Index!$D$12 &amp; "*",#REF!,"*" &amp; C28 &amp; "*",#REF!,Index!$D$35)+SUMIFS(#REF!,#REF!,"*" &amp; Index!$D$20 &amp; "*",#REF!,"*" &amp; C28 &amp; "*",#REF!,Index!$D$35,#REF!,"*" &amp; Index!$D$18 &amp; "*")</f>
        <v>#REF!</v>
      </c>
      <c r="J28" s="61">
        <v>42376547</v>
      </c>
      <c r="K28" s="137" t="e">
        <f t="shared" si="2"/>
        <v>#REF!</v>
      </c>
      <c r="L28" s="57" t="str">
        <f t="shared" si="3"/>
        <v>-</v>
      </c>
      <c r="M28" s="20" t="e">
        <f>SUMIFS(#REF!,#REF!,"*" &amp; C28 &amp; "*",#REF!,"*" &amp; Index!$D$12 &amp; "*")+SUMIFS(#REF!,#REF!,"*" &amp; C28 &amp; "*",#REF!,"*" &amp; Index!$D$20 &amp; "*",#REF!,"*" &amp; Index!$D$18 &amp; "*")</f>
        <v>#REF!</v>
      </c>
      <c r="N28" s="61">
        <v>242109282</v>
      </c>
      <c r="O28" s="57" t="str">
        <f t="shared" si="4"/>
        <v>-</v>
      </c>
    </row>
    <row r="29" spans="2:15" ht="15" x14ac:dyDescent="0.25">
      <c r="B29" s="149"/>
      <c r="C29" s="13" t="s">
        <v>993</v>
      </c>
      <c r="D29" s="18" t="s">
        <v>994</v>
      </c>
      <c r="E29" s="20" t="e">
        <f>SUMIFS(#REF!,#REF!,"*" &amp; Index!$D$12 &amp; "*",#REF!,"*" &amp; C29 &amp; "*",#REF!,Index!$D$33)+SUMIFS(#REF!,#REF!,"*" &amp; Index!$D$20 &amp; "*",#REF!,"*" &amp; C29 &amp; "*",#REF!,Index!$D$33,#REF!,"*" &amp; Index!$D$18 &amp; "*")</f>
        <v>#REF!</v>
      </c>
      <c r="F29" s="61">
        <v>0</v>
      </c>
      <c r="G29" s="137" t="e">
        <f t="shared" si="0"/>
        <v>#REF!</v>
      </c>
      <c r="H29" s="57" t="str">
        <f t="shared" si="1"/>
        <v>-</v>
      </c>
      <c r="I29" s="20" t="e">
        <f>SUMIFS(#REF!,#REF!,"*" &amp; Index!$D$12 &amp; "*",#REF!,"*" &amp; C29 &amp; "*",#REF!,Index!$D$35)+SUMIFS(#REF!,#REF!,"*" &amp; Index!$D$20 &amp; "*",#REF!,"*" &amp; C29 &amp; "*",#REF!,Index!$D$35,#REF!,"*" &amp; Index!$D$18 &amp; "*")</f>
        <v>#REF!</v>
      </c>
      <c r="J29" s="61">
        <v>4451303</v>
      </c>
      <c r="K29" s="137" t="e">
        <f t="shared" si="2"/>
        <v>#REF!</v>
      </c>
      <c r="L29" s="57" t="str">
        <f t="shared" si="3"/>
        <v>-</v>
      </c>
      <c r="M29" s="20" t="e">
        <f>SUMIFS(#REF!,#REF!,"*" &amp; C29 &amp; "*",#REF!,"*" &amp; Index!$D$12 &amp; "*")+SUMIFS(#REF!,#REF!,"*" &amp; C29 &amp; "*",#REF!,"*" &amp; Index!$D$20 &amp; "*",#REF!,"*" &amp; Index!$D$18 &amp; "*")</f>
        <v>#REF!</v>
      </c>
      <c r="N29" s="61">
        <v>82183987</v>
      </c>
      <c r="O29" s="57" t="str">
        <f t="shared" si="4"/>
        <v>-</v>
      </c>
    </row>
    <row r="30" spans="2:15" ht="15" x14ac:dyDescent="0.25">
      <c r="B30" s="149"/>
      <c r="C30" s="13" t="s">
        <v>999</v>
      </c>
      <c r="D30" s="18" t="s">
        <v>1000</v>
      </c>
      <c r="E30" s="20" t="e">
        <f>SUMIFS(#REF!,#REF!,"*" &amp; Index!$D$12 &amp; "*",#REF!,"*" &amp; C30 &amp; "*",#REF!,Index!$D$33)+SUMIFS(#REF!,#REF!,"*" &amp; Index!$D$20 &amp; "*",#REF!,"*" &amp; C30 &amp; "*",#REF!,Index!$D$33,#REF!,"*" &amp; Index!$D$18 &amp; "*")</f>
        <v>#REF!</v>
      </c>
      <c r="F30" s="61">
        <v>0</v>
      </c>
      <c r="G30" s="137" t="e">
        <f t="shared" si="0"/>
        <v>#REF!</v>
      </c>
      <c r="H30" s="57" t="str">
        <f t="shared" si="1"/>
        <v>-</v>
      </c>
      <c r="I30" s="20" t="e">
        <f>SUMIFS(#REF!,#REF!,"*" &amp; Index!$D$12 &amp; "*",#REF!,"*" &amp; C30 &amp; "*",#REF!,Index!$D$35)+SUMIFS(#REF!,#REF!,"*" &amp; Index!$D$20 &amp; "*",#REF!,"*" &amp; C30 &amp; "*",#REF!,Index!$D$35,#REF!,"*" &amp; Index!$D$18 &amp; "*")</f>
        <v>#REF!</v>
      </c>
      <c r="J30" s="61">
        <v>4548537</v>
      </c>
      <c r="K30" s="137" t="e">
        <f t="shared" si="2"/>
        <v>#REF!</v>
      </c>
      <c r="L30" s="57" t="str">
        <f t="shared" si="3"/>
        <v>-</v>
      </c>
      <c r="M30" s="20" t="e">
        <f>SUMIFS(#REF!,#REF!,"*" &amp; C30 &amp; "*",#REF!,"*" &amp; Index!$D$12 &amp; "*")+SUMIFS(#REF!,#REF!,"*" &amp; C30 &amp; "*",#REF!,"*" &amp; Index!$D$20 &amp; "*",#REF!,"*" &amp; Index!$D$18 &amp; "*")</f>
        <v>#REF!</v>
      </c>
      <c r="N30" s="61">
        <v>10465947</v>
      </c>
      <c r="O30" s="57" t="str">
        <f t="shared" si="4"/>
        <v>-</v>
      </c>
    </row>
    <row r="31" spans="2:15" ht="15" x14ac:dyDescent="0.25">
      <c r="B31" s="149"/>
      <c r="C31" s="13" t="s">
        <v>1004</v>
      </c>
      <c r="D31" s="18" t="s">
        <v>1005</v>
      </c>
      <c r="E31" s="20" t="e">
        <f>SUMIFS(#REF!,#REF!,"*" &amp; Index!$D$12 &amp; "*",#REF!,"*" &amp; C31 &amp; "*",#REF!,Index!$D$33)+SUMIFS(#REF!,#REF!,"*" &amp; Index!$D$20 &amp; "*",#REF!,"*" &amp; C31 &amp; "*",#REF!,Index!$D$33,#REF!,"*" &amp; Index!$D$18 &amp; "*")</f>
        <v>#REF!</v>
      </c>
      <c r="F31" s="61">
        <v>0</v>
      </c>
      <c r="G31" s="137" t="e">
        <f t="shared" si="0"/>
        <v>#REF!</v>
      </c>
      <c r="H31" s="57" t="str">
        <f t="shared" si="1"/>
        <v>-</v>
      </c>
      <c r="I31" s="20" t="e">
        <f>SUMIFS(#REF!,#REF!,"*" &amp; Index!$D$12 &amp; "*",#REF!,"*" &amp; C31 &amp; "*",#REF!,Index!$D$35)+SUMIFS(#REF!,#REF!,"*" &amp; Index!$D$20 &amp; "*",#REF!,"*" &amp; C31 &amp; "*",#REF!,Index!$D$35,#REF!,"*" &amp; Index!$D$18 &amp; "*")</f>
        <v>#REF!</v>
      </c>
      <c r="J31" s="61">
        <v>100257</v>
      </c>
      <c r="K31" s="137" t="e">
        <f t="shared" si="2"/>
        <v>#REF!</v>
      </c>
      <c r="L31" s="57" t="str">
        <f t="shared" si="3"/>
        <v>-</v>
      </c>
      <c r="M31" s="20" t="e">
        <f>SUMIFS(#REF!,#REF!,"*" &amp; C31 &amp; "*",#REF!,"*" &amp; Index!$D$12 &amp; "*")+SUMIFS(#REF!,#REF!,"*" &amp; C31 &amp; "*",#REF!,"*" &amp; Index!$D$20 &amp; "*",#REF!,"*" &amp; Index!$D$18 &amp; "*")</f>
        <v>#REF!</v>
      </c>
      <c r="N31" s="61">
        <v>134323</v>
      </c>
      <c r="O31" s="57" t="str">
        <f t="shared" si="4"/>
        <v>-</v>
      </c>
    </row>
    <row r="32" spans="2:15" ht="15" x14ac:dyDescent="0.25">
      <c r="B32" s="150"/>
      <c r="C32" s="13" t="s">
        <v>1006</v>
      </c>
      <c r="D32" s="18" t="s">
        <v>1007</v>
      </c>
      <c r="E32" s="20" t="e">
        <f>SUMIFS(#REF!,#REF!,"*" &amp; Index!$D$12 &amp; "*",#REF!,"*" &amp; C32 &amp; "*",#REF!,Index!$D$33)+SUMIFS(#REF!,#REF!,"*" &amp; Index!$D$20 &amp; "*",#REF!,"*" &amp; C32 &amp; "*",#REF!,Index!$D$33,#REF!,"*" &amp; Index!$D$18 &amp; "*")</f>
        <v>#REF!</v>
      </c>
      <c r="F32" s="61">
        <v>0</v>
      </c>
      <c r="G32" s="137" t="e">
        <f t="shared" si="0"/>
        <v>#REF!</v>
      </c>
      <c r="H32" s="57" t="str">
        <f t="shared" si="1"/>
        <v>-</v>
      </c>
      <c r="I32" s="20" t="e">
        <f>SUMIFS(#REF!,#REF!,"*" &amp; Index!$D$12 &amp; "*",#REF!,"*" &amp; C32 &amp; "*",#REF!,Index!$D$35)+SUMIFS(#REF!,#REF!,"*" &amp; Index!$D$20 &amp; "*",#REF!,"*" &amp; C32 &amp; "*",#REF!,Index!$D$35,#REF!,"*" &amp; Index!$D$18 &amp; "*")</f>
        <v>#REF!</v>
      </c>
      <c r="J32" s="61">
        <v>0</v>
      </c>
      <c r="K32" s="137" t="e">
        <f t="shared" si="2"/>
        <v>#REF!</v>
      </c>
      <c r="L32" s="57" t="str">
        <f t="shared" si="3"/>
        <v>-</v>
      </c>
      <c r="M32" s="20" t="e">
        <f>SUMIFS(#REF!,#REF!,"*" &amp; C32 &amp; "*",#REF!,"*" &amp; Index!$D$12 &amp; "*")+SUMIFS(#REF!,#REF!,"*" &amp; C32 &amp; "*",#REF!,"*" &amp; Index!$D$20 &amp; "*",#REF!,"*" &amp; Index!$D$18 &amp; "*")</f>
        <v>#REF!</v>
      </c>
      <c r="N32" s="61">
        <v>105667085</v>
      </c>
      <c r="O32" s="57" t="str">
        <f t="shared" si="4"/>
        <v>-</v>
      </c>
    </row>
    <row r="33" spans="2:18" ht="15" x14ac:dyDescent="0.25">
      <c r="B33" s="153" t="s">
        <v>1008</v>
      </c>
      <c r="C33" s="154"/>
      <c r="D33" s="155"/>
      <c r="E33" s="20" t="e">
        <f>SUMIFS(#REF!,#REF!,"*" &amp; Index!$D$13 &amp; "*",#REF!,Index!$D$33)+SUMIFS(#REF!,#REF!,"*" &amp; Index!$D$22 &amp; "*",#REF!,Index!$D$33,#REF!,"*" &amp; Index!$D$18 &amp; "*")</f>
        <v>#REF!</v>
      </c>
      <c r="F33" s="61">
        <v>0</v>
      </c>
      <c r="G33" s="137" t="e">
        <f t="shared" si="0"/>
        <v>#REF!</v>
      </c>
      <c r="H33" s="57" t="str">
        <f t="shared" si="1"/>
        <v>-</v>
      </c>
      <c r="I33" s="20" t="e">
        <f>SUMIFS(#REF!,#REF!,"*" &amp; Index!$D$13 &amp; "*",#REF!,Index!$D$35)+SUMIFS(#REF!,#REF!,"*" &amp; Index!$D$22 &amp; "*",#REF!,Index!$D$35,#REF!,"*" &amp; Index!$D$18 &amp; "*")</f>
        <v>#REF!</v>
      </c>
      <c r="J33" s="61">
        <v>0</v>
      </c>
      <c r="K33" s="137" t="e">
        <f t="shared" si="2"/>
        <v>#REF!</v>
      </c>
      <c r="L33" s="57" t="str">
        <f t="shared" si="3"/>
        <v>-</v>
      </c>
      <c r="M33" s="20" t="e">
        <f>SUMIFS(#REF!,#REF!,"*" &amp; Index!$D$13 &amp; "*")+SUMIFS(#REF!,#REF!,"*" &amp; Index!$D$22 &amp; "*",#REF!,"*" &amp; Index!$D$18 &amp; "*")</f>
        <v>#REF!</v>
      </c>
      <c r="N33" s="61">
        <v>355519</v>
      </c>
      <c r="O33" s="57" t="str">
        <f t="shared" si="4"/>
        <v>-</v>
      </c>
    </row>
    <row r="34" spans="2:18" ht="15" x14ac:dyDescent="0.25">
      <c r="B34" s="153" t="s">
        <v>1009</v>
      </c>
      <c r="C34" s="154"/>
      <c r="D34" s="155"/>
      <c r="E34" s="20" t="e">
        <f>SUMIFS(#REF!,#REF!,"*" &amp; Index!$D$14 &amp; "*",#REF!,Index!$D$33)+SUMIFS(#REF!,#REF!,"*" &amp; Index!$D$21 &amp; "*",#REF!,Index!$D$33,#REF!,"*" &amp; Index!$D$18 &amp; "*")</f>
        <v>#REF!</v>
      </c>
      <c r="F34" s="61">
        <v>0</v>
      </c>
      <c r="G34" s="137" t="e">
        <f t="shared" si="0"/>
        <v>#REF!</v>
      </c>
      <c r="H34" s="57" t="str">
        <f t="shared" si="1"/>
        <v>-</v>
      </c>
      <c r="I34" s="20" t="e">
        <f>SUMIFS(#REF!,#REF!,"*" &amp; Index!$D$14 &amp; "*",#REF!,Index!$D$35)+SUMIFS(#REF!,#REF!,"*" &amp; Index!$D$21 &amp; "*",#REF!,Index!$D$35,#REF!,"*" &amp; Index!$D$18 &amp; "*")</f>
        <v>#REF!</v>
      </c>
      <c r="J34" s="61">
        <v>43537618</v>
      </c>
      <c r="K34" s="137" t="e">
        <f t="shared" si="2"/>
        <v>#REF!</v>
      </c>
      <c r="L34" s="57" t="str">
        <f t="shared" si="3"/>
        <v>-</v>
      </c>
      <c r="M34" s="20" t="e">
        <f>SUMIFS(#REF!,#REF!,"*" &amp; Index!$D$14 &amp; "*")+SUMIFS(#REF!,#REF!,"*" &amp; Index!$D$21 &amp; "*",#REF!,"*" &amp; Index!$D$18 &amp; "*")</f>
        <v>#REF!</v>
      </c>
      <c r="N34" s="61">
        <v>2755039340</v>
      </c>
      <c r="O34" s="57" t="str">
        <f t="shared" si="4"/>
        <v>-</v>
      </c>
    </row>
    <row r="35" spans="2:18" ht="15" x14ac:dyDescent="0.25">
      <c r="B35" s="153" t="s">
        <v>1010</v>
      </c>
      <c r="C35" s="154"/>
      <c r="D35" s="155"/>
      <c r="E35" s="22" t="e">
        <f>SUMIFS(#REF!,#REF!,"*" &amp; Index!$D$15 &amp; "*",#REF!,Index!$D$33)</f>
        <v>#REF!</v>
      </c>
      <c r="F35" s="62">
        <v>0</v>
      </c>
      <c r="G35" s="137" t="e">
        <f t="shared" si="0"/>
        <v>#REF!</v>
      </c>
      <c r="H35" s="57" t="str">
        <f t="shared" si="1"/>
        <v>-</v>
      </c>
      <c r="I35" s="21" t="e">
        <f>SUMIFS(#REF!,#REF!,"*" &amp; Index!$D$15 &amp; "*",#REF!,Index!$D$35)</f>
        <v>#REF!</v>
      </c>
      <c r="J35" s="69">
        <v>8181617538</v>
      </c>
      <c r="K35" s="137" t="e">
        <f t="shared" si="2"/>
        <v>#REF!</v>
      </c>
      <c r="L35" s="57" t="str">
        <f t="shared" si="3"/>
        <v>-</v>
      </c>
      <c r="M35" s="22" t="e">
        <f>SUMIFS(#REF!,#REF!,"*" &amp; Index!$D$15 &amp; "*")</f>
        <v>#REF!</v>
      </c>
      <c r="N35" s="62">
        <v>23340533009</v>
      </c>
      <c r="O35" s="57" t="str">
        <f t="shared" si="4"/>
        <v>-</v>
      </c>
    </row>
    <row r="36" spans="2:18" ht="15" x14ac:dyDescent="0.25">
      <c r="B36" s="153" t="s">
        <v>1011</v>
      </c>
      <c r="C36" s="154"/>
      <c r="D36" s="155"/>
      <c r="E36" s="19" t="e">
        <f>SUMIFS(#REF!,#REF!,"*" &amp; Index!$D$19 &amp; "*",#REF!,Index!$D$33)</f>
        <v>#REF!</v>
      </c>
      <c r="F36" s="62">
        <v>0</v>
      </c>
      <c r="G36" s="137" t="e">
        <f t="shared" si="0"/>
        <v>#REF!</v>
      </c>
      <c r="H36" s="57" t="str">
        <f t="shared" si="1"/>
        <v>-</v>
      </c>
      <c r="I36" s="14" t="e">
        <f>SUMIFS(#REF!,#REF!,"*" &amp; Index!$D$19 &amp; "*",#REF!,Index!$D$35)</f>
        <v>#REF!</v>
      </c>
      <c r="J36" s="69">
        <v>8175028</v>
      </c>
      <c r="K36" s="137" t="e">
        <f t="shared" si="2"/>
        <v>#REF!</v>
      </c>
      <c r="L36" s="57" t="str">
        <f t="shared" si="3"/>
        <v>-</v>
      </c>
      <c r="M36" s="19" t="e">
        <f>SUMIFS(#REF!,#REF!,"*" &amp; Index!$D$19 &amp; "*")</f>
        <v>#REF!</v>
      </c>
      <c r="N36" s="62">
        <v>19505906</v>
      </c>
      <c r="O36" s="57" t="str">
        <f t="shared" si="4"/>
        <v>-</v>
      </c>
    </row>
    <row r="37" spans="2:18" ht="15" x14ac:dyDescent="0.25">
      <c r="B37" s="100" t="s">
        <v>1012</v>
      </c>
      <c r="C37" s="101"/>
      <c r="D37" s="102"/>
      <c r="E37" s="15" t="e">
        <f>SUM(E12:E36)</f>
        <v>#REF!</v>
      </c>
      <c r="F37" s="15">
        <v>1662513450</v>
      </c>
      <c r="G37" s="15" t="e">
        <f>+E37-F37</f>
        <v>#REF!</v>
      </c>
      <c r="H37" s="59" t="str">
        <f t="shared" si="1"/>
        <v>-</v>
      </c>
      <c r="I37" s="15" t="e">
        <f>SUM(I12:I36)</f>
        <v>#REF!</v>
      </c>
      <c r="J37" s="15">
        <v>9580095671</v>
      </c>
      <c r="K37" s="15" t="e">
        <f>+I37-J37</f>
        <v>#REF!</v>
      </c>
      <c r="L37" s="59" t="str">
        <f t="shared" si="3"/>
        <v>-</v>
      </c>
      <c r="M37" s="15" t="e">
        <f>SUM(M12:M36)</f>
        <v>#REF!</v>
      </c>
      <c r="N37" s="15">
        <f>SUM(N12:N36)</f>
        <v>37726289248</v>
      </c>
      <c r="O37" s="59" t="e">
        <f>IF(((M37/N37)-1)=0,"-",((M37/N37)-1))</f>
        <v>#REF!</v>
      </c>
    </row>
    <row r="38" spans="2:18" s="109" customFormat="1" ht="11.25" x14ac:dyDescent="0.2">
      <c r="D38" s="109" t="s">
        <v>1036</v>
      </c>
      <c r="E38" s="110" t="e">
        <f>+E37-'3. Net Carrying Amt by Maturity'!G19</f>
        <v>#REF!</v>
      </c>
      <c r="F38" s="110">
        <f>+F37-'3. Net Carrying Amt by Maturity'!H19</f>
        <v>0</v>
      </c>
      <c r="G38" s="110"/>
      <c r="H38" s="111"/>
      <c r="I38" s="110" t="e">
        <f>+I37-'3. Net Carrying Amt by Maturity'!L19</f>
        <v>#REF!</v>
      </c>
      <c r="J38" s="110">
        <f>+J37-'3. Net Carrying Amt by Maturity'!M19</f>
        <v>0</v>
      </c>
      <c r="K38" s="110"/>
      <c r="M38" s="110" t="e">
        <f>+M37-'1. Credit Quality by sector'!Y117</f>
        <v>#REF!</v>
      </c>
      <c r="N38" s="110">
        <f>+N37-'1. Credit Quality by sector'!Z117</f>
        <v>534608705</v>
      </c>
      <c r="Q38" s="112"/>
      <c r="R38" s="112"/>
    </row>
    <row r="39" spans="2:18" ht="15" x14ac:dyDescent="0.25">
      <c r="B39" s="5"/>
      <c r="F39" s="3"/>
      <c r="G39" s="3"/>
      <c r="J39" s="3"/>
      <c r="K39" s="3"/>
    </row>
    <row r="40" spans="2:18" ht="15" x14ac:dyDescent="0.25">
      <c r="M40" s="2"/>
      <c r="N40" s="2"/>
      <c r="O40" s="2"/>
    </row>
  </sheetData>
  <mergeCells count="8">
    <mergeCell ref="B35:D35"/>
    <mergeCell ref="B36:D36"/>
    <mergeCell ref="B12:B32"/>
    <mergeCell ref="D10:D11"/>
    <mergeCell ref="C10:C11"/>
    <mergeCell ref="B10:B11"/>
    <mergeCell ref="B33:D33"/>
    <mergeCell ref="B34:D34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X40"/>
  <sheetViews>
    <sheetView showGridLines="0" zoomScaleNormal="100" workbookViewId="0">
      <selection activeCell="E39" sqref="E39"/>
    </sheetView>
  </sheetViews>
  <sheetFormatPr defaultColWidth="9.140625" defaultRowHeight="11.25" x14ac:dyDescent="0.2"/>
  <cols>
    <col min="1" max="2" width="21" style="117" bestFit="1" customWidth="1"/>
    <col min="3" max="3" width="10.85546875" style="117" bestFit="1" customWidth="1"/>
    <col min="4" max="4" width="9.5703125" style="117" bestFit="1" customWidth="1"/>
    <col min="5" max="5" width="11.7109375" style="117" bestFit="1" customWidth="1"/>
    <col min="6" max="6" width="9.140625" style="117"/>
    <col min="7" max="7" width="21.85546875" style="117" bestFit="1" customWidth="1"/>
    <col min="8" max="8" width="12.85546875" style="117" bestFit="1" customWidth="1"/>
    <col min="9" max="9" width="8.7109375" style="117" bestFit="1" customWidth="1"/>
    <col min="10" max="10" width="9.5703125" style="117" bestFit="1" customWidth="1"/>
    <col min="11" max="11" width="10" style="117" bestFit="1" customWidth="1"/>
    <col min="12" max="12" width="9.140625" style="117"/>
    <col min="13" max="15" width="6.7109375" style="117" bestFit="1" customWidth="1"/>
    <col min="16" max="18" width="10.140625" style="117" bestFit="1" customWidth="1"/>
    <col min="19" max="23" width="9.140625" style="117"/>
    <col min="24" max="24" width="46.42578125" style="117" bestFit="1" customWidth="1"/>
    <col min="25" max="16384" width="9.140625" style="117"/>
  </cols>
  <sheetData>
    <row r="1" spans="1:24" x14ac:dyDescent="0.2">
      <c r="A1" s="123" t="s">
        <v>1037</v>
      </c>
    </row>
    <row r="4" spans="1:24" x14ac:dyDescent="0.2">
      <c r="A4" s="115" t="s">
        <v>1038</v>
      </c>
      <c r="B4" s="116" t="s">
        <v>1039</v>
      </c>
      <c r="G4" s="115" t="s">
        <v>1038</v>
      </c>
      <c r="H4" s="116" t="s">
        <v>1039</v>
      </c>
    </row>
    <row r="6" spans="1:24" x14ac:dyDescent="0.2">
      <c r="A6" s="115" t="s">
        <v>1040</v>
      </c>
      <c r="B6" s="115" t="s">
        <v>1041</v>
      </c>
      <c r="C6" s="116"/>
      <c r="D6" s="116"/>
      <c r="E6" s="116"/>
      <c r="G6" s="115" t="s">
        <v>1042</v>
      </c>
      <c r="H6" s="115" t="s">
        <v>1041</v>
      </c>
      <c r="I6" s="116"/>
      <c r="J6" s="116"/>
      <c r="K6" s="116"/>
    </row>
    <row r="7" spans="1:24" x14ac:dyDescent="0.2">
      <c r="A7" s="115" t="s">
        <v>1043</v>
      </c>
      <c r="B7" s="116">
        <v>1</v>
      </c>
      <c r="C7" s="116">
        <v>2</v>
      </c>
      <c r="D7" s="116">
        <v>3</v>
      </c>
      <c r="E7" s="116" t="s">
        <v>1044</v>
      </c>
      <c r="G7" s="115" t="s">
        <v>1043</v>
      </c>
      <c r="H7" s="116">
        <v>1</v>
      </c>
      <c r="I7" s="116">
        <v>2</v>
      </c>
      <c r="J7" s="116">
        <v>3</v>
      </c>
      <c r="K7" s="116" t="s">
        <v>1044</v>
      </c>
      <c r="M7" s="117" t="s">
        <v>1045</v>
      </c>
      <c r="N7" s="117" t="s">
        <v>1046</v>
      </c>
      <c r="O7" s="117" t="s">
        <v>1047</v>
      </c>
      <c r="P7" s="117" t="s">
        <v>1048</v>
      </c>
      <c r="Q7" s="117" t="s">
        <v>1049</v>
      </c>
      <c r="R7" s="117" t="s">
        <v>1050</v>
      </c>
    </row>
    <row r="8" spans="1:24" x14ac:dyDescent="0.2">
      <c r="A8" s="118" t="s">
        <v>887</v>
      </c>
      <c r="B8" s="119">
        <v>303891859.33518624</v>
      </c>
      <c r="C8" s="119">
        <v>58480241.572296001</v>
      </c>
      <c r="D8" s="119">
        <v>6714633.0624299999</v>
      </c>
      <c r="E8" s="119">
        <v>369086733.96991229</v>
      </c>
      <c r="G8" s="118" t="s">
        <v>887</v>
      </c>
      <c r="H8" s="119">
        <v>823833.85253899905</v>
      </c>
      <c r="I8" s="119">
        <v>5413585.5246380009</v>
      </c>
      <c r="J8" s="119">
        <v>3766828.1964509999</v>
      </c>
      <c r="K8" s="119">
        <v>10004247.573628001</v>
      </c>
      <c r="M8" s="120">
        <f>+B8/$E8</f>
        <v>0.82336164203604056</v>
      </c>
      <c r="N8" s="120">
        <f t="shared" ref="N8:O8" si="0">+C8/$E8</f>
        <v>0.15844579658358371</v>
      </c>
      <c r="O8" s="120">
        <f t="shared" si="0"/>
        <v>1.819256138037563E-2</v>
      </c>
      <c r="P8" s="120">
        <f>+H8/B8</f>
        <v>2.7109441310513285E-3</v>
      </c>
      <c r="Q8" s="120">
        <f t="shared" ref="Q8:R23" si="1">+I8/C8</f>
        <v>9.2571189500738879E-2</v>
      </c>
      <c r="R8" s="120">
        <f t="shared" si="1"/>
        <v>0.5609879440065485</v>
      </c>
      <c r="X8" s="117" t="s">
        <v>1051</v>
      </c>
    </row>
    <row r="9" spans="1:24" x14ac:dyDescent="0.2">
      <c r="A9" s="118" t="s">
        <v>892</v>
      </c>
      <c r="B9" s="119">
        <v>14199817.978062</v>
      </c>
      <c r="C9" s="119">
        <v>2674894.553996</v>
      </c>
      <c r="D9" s="119">
        <v>2006471.2463350003</v>
      </c>
      <c r="E9" s="119">
        <v>18881183.778393</v>
      </c>
      <c r="G9" s="118" t="s">
        <v>892</v>
      </c>
      <c r="H9" s="119">
        <v>32207.313697999998</v>
      </c>
      <c r="I9" s="119">
        <v>135500.24984</v>
      </c>
      <c r="J9" s="119">
        <v>931001.01093600004</v>
      </c>
      <c r="K9" s="119">
        <v>1098708.5744739999</v>
      </c>
      <c r="M9" s="120">
        <f t="shared" ref="M9:M30" si="2">+B9/$E9</f>
        <v>0.75206184870208193</v>
      </c>
      <c r="N9" s="120">
        <f t="shared" ref="N9:N30" si="3">+C9/$E9</f>
        <v>0.14166985425230913</v>
      </c>
      <c r="O9" s="120">
        <f t="shared" ref="O9:O30" si="4">+D9/$E9</f>
        <v>0.10626829704560893</v>
      </c>
      <c r="P9" s="120">
        <f t="shared" ref="P9:R30" si="5">+H9/B9</f>
        <v>2.2681497571136943E-3</v>
      </c>
      <c r="Q9" s="120">
        <f t="shared" si="1"/>
        <v>5.0656295829522496E-2</v>
      </c>
      <c r="R9" s="120">
        <f t="shared" si="1"/>
        <v>0.46399917897480808</v>
      </c>
      <c r="X9" s="117" t="s">
        <v>1052</v>
      </c>
    </row>
    <row r="10" spans="1:24" x14ac:dyDescent="0.2">
      <c r="A10" s="118" t="s">
        <v>897</v>
      </c>
      <c r="B10" s="119">
        <v>1716807200.1453099</v>
      </c>
      <c r="C10" s="119">
        <v>234697693.03535795</v>
      </c>
      <c r="D10" s="119">
        <v>86088251.741220012</v>
      </c>
      <c r="E10" s="119">
        <v>2037593144.9218879</v>
      </c>
      <c r="G10" s="118" t="s">
        <v>897</v>
      </c>
      <c r="H10" s="119">
        <v>4523094.4775830014</v>
      </c>
      <c r="I10" s="119">
        <v>18044815.501219001</v>
      </c>
      <c r="J10" s="119">
        <v>66505045.949860007</v>
      </c>
      <c r="K10" s="119">
        <v>89072955.928662002</v>
      </c>
      <c r="M10" s="120">
        <f t="shared" si="2"/>
        <v>0.84256624263973201</v>
      </c>
      <c r="N10" s="120">
        <f t="shared" si="3"/>
        <v>0.11518378613526166</v>
      </c>
      <c r="O10" s="120">
        <f t="shared" si="4"/>
        <v>4.2249971225006379E-2</v>
      </c>
      <c r="P10" s="120">
        <f t="shared" si="5"/>
        <v>2.6345966379918307E-3</v>
      </c>
      <c r="Q10" s="120">
        <f t="shared" si="1"/>
        <v>7.6885355232275299E-2</v>
      </c>
      <c r="R10" s="120">
        <f t="shared" si="1"/>
        <v>0.77252173908436628</v>
      </c>
      <c r="X10" s="117" t="s">
        <v>1053</v>
      </c>
    </row>
    <row r="11" spans="1:24" x14ac:dyDescent="0.2">
      <c r="A11" s="118" t="s">
        <v>923</v>
      </c>
      <c r="B11" s="119">
        <v>70817502.393544003</v>
      </c>
      <c r="C11" s="119">
        <v>993420.32781399996</v>
      </c>
      <c r="D11" s="119">
        <v>131333.88270799999</v>
      </c>
      <c r="E11" s="119">
        <v>71942256.604065999</v>
      </c>
      <c r="G11" s="118" t="s">
        <v>923</v>
      </c>
      <c r="H11" s="119">
        <v>81950.136508999989</v>
      </c>
      <c r="I11" s="119">
        <v>66891.415397000004</v>
      </c>
      <c r="J11" s="119">
        <v>107897.56731100001</v>
      </c>
      <c r="K11" s="119">
        <v>256739.11921700003</v>
      </c>
      <c r="M11" s="120">
        <f t="shared" si="2"/>
        <v>0.98436587530591269</v>
      </c>
      <c r="N11" s="120">
        <f t="shared" si="3"/>
        <v>1.3808578917412695E-2</v>
      </c>
      <c r="O11" s="120">
        <f t="shared" si="4"/>
        <v>1.8255457766746966E-3</v>
      </c>
      <c r="P11" s="120">
        <f t="shared" si="5"/>
        <v>1.1572017331759341E-3</v>
      </c>
      <c r="Q11" s="120">
        <f t="shared" si="1"/>
        <v>6.7334454031349578E-2</v>
      </c>
      <c r="R11" s="120">
        <f t="shared" si="1"/>
        <v>0.82155164445182127</v>
      </c>
      <c r="X11" s="117" t="s">
        <v>1054</v>
      </c>
    </row>
    <row r="12" spans="1:24" x14ac:dyDescent="0.2">
      <c r="A12" s="118" t="s">
        <v>925</v>
      </c>
      <c r="B12" s="119">
        <v>50191950.532501996</v>
      </c>
      <c r="C12" s="119">
        <v>3308128.0271509993</v>
      </c>
      <c r="D12" s="119">
        <v>2019870.8066080001</v>
      </c>
      <c r="E12" s="119">
        <v>55519949.366260991</v>
      </c>
      <c r="G12" s="118" t="s">
        <v>925</v>
      </c>
      <c r="H12" s="119">
        <v>109842.8092760001</v>
      </c>
      <c r="I12" s="119">
        <v>304106.20626999997</v>
      </c>
      <c r="J12" s="119">
        <v>1378421.0309299999</v>
      </c>
      <c r="K12" s="119">
        <v>1792370.046476</v>
      </c>
      <c r="M12" s="120">
        <f t="shared" si="2"/>
        <v>0.90403451561869086</v>
      </c>
      <c r="N12" s="120">
        <f t="shared" si="3"/>
        <v>5.9584492869896616E-2</v>
      </c>
      <c r="O12" s="120">
        <f t="shared" si="4"/>
        <v>3.6380991511412629E-2</v>
      </c>
      <c r="P12" s="120">
        <f t="shared" si="5"/>
        <v>2.1884546846783919E-3</v>
      </c>
      <c r="Q12" s="120">
        <f t="shared" si="1"/>
        <v>9.1926976155121784E-2</v>
      </c>
      <c r="R12" s="120">
        <f t="shared" si="1"/>
        <v>0.68243029525477594</v>
      </c>
      <c r="X12" s="117" t="s">
        <v>1055</v>
      </c>
    </row>
    <row r="13" spans="1:24" x14ac:dyDescent="0.2">
      <c r="A13" s="118" t="s">
        <v>931</v>
      </c>
      <c r="B13" s="119">
        <v>867871347.5210582</v>
      </c>
      <c r="C13" s="119">
        <v>102560242.8371591</v>
      </c>
      <c r="D13" s="119">
        <v>83533412.023773998</v>
      </c>
      <c r="E13" s="119">
        <v>1053965002.3819913</v>
      </c>
      <c r="G13" s="118" t="s">
        <v>931</v>
      </c>
      <c r="H13" s="119">
        <v>2230849.8290810022</v>
      </c>
      <c r="I13" s="119">
        <v>10757373.320474001</v>
      </c>
      <c r="J13" s="119">
        <v>63232473.479646005</v>
      </c>
      <c r="K13" s="119">
        <v>76220696.62920101</v>
      </c>
      <c r="M13" s="120">
        <f t="shared" si="2"/>
        <v>0.82343469238508293</v>
      </c>
      <c r="N13" s="120">
        <f t="shared" si="3"/>
        <v>9.7308964344518079E-2</v>
      </c>
      <c r="O13" s="120">
        <f t="shared" si="4"/>
        <v>7.9256343270399002E-2</v>
      </c>
      <c r="P13" s="120">
        <f t="shared" si="5"/>
        <v>2.570484479586846E-3</v>
      </c>
      <c r="Q13" s="120">
        <f t="shared" si="1"/>
        <v>0.10488833706794272</v>
      </c>
      <c r="R13" s="120">
        <f t="shared" si="1"/>
        <v>0.75697223359737476</v>
      </c>
      <c r="X13" s="117" t="s">
        <v>1056</v>
      </c>
    </row>
    <row r="14" spans="1:24" x14ac:dyDescent="0.2">
      <c r="A14" s="118" t="s">
        <v>936</v>
      </c>
      <c r="B14" s="119">
        <v>1468945959.7848709</v>
      </c>
      <c r="C14" s="119">
        <v>236237414.66430026</v>
      </c>
      <c r="D14" s="119">
        <v>72592773.448450908</v>
      </c>
      <c r="E14" s="119">
        <v>1777776147.8976219</v>
      </c>
      <c r="G14" s="118" t="s">
        <v>936</v>
      </c>
      <c r="H14" s="119">
        <v>5307860.5921449736</v>
      </c>
      <c r="I14" s="119">
        <v>16294088.437955042</v>
      </c>
      <c r="J14" s="119">
        <v>46296087.765433997</v>
      </c>
      <c r="K14" s="119">
        <v>67898036.795534015</v>
      </c>
      <c r="M14" s="120">
        <f t="shared" si="2"/>
        <v>0.82628285992138539</v>
      </c>
      <c r="N14" s="120">
        <f t="shared" si="3"/>
        <v>0.13288366757742362</v>
      </c>
      <c r="O14" s="120">
        <f t="shared" si="4"/>
        <v>4.0833472501191057E-2</v>
      </c>
      <c r="P14" s="120">
        <f t="shared" si="5"/>
        <v>3.6133804356712463E-3</v>
      </c>
      <c r="Q14" s="120">
        <f t="shared" si="1"/>
        <v>6.8973360807852477E-2</v>
      </c>
      <c r="R14" s="120">
        <f t="shared" si="1"/>
        <v>0.63775064054150599</v>
      </c>
      <c r="X14" s="117" t="s">
        <v>1057</v>
      </c>
    </row>
    <row r="15" spans="1:24" x14ac:dyDescent="0.2">
      <c r="A15" s="118" t="s">
        <v>941</v>
      </c>
      <c r="B15" s="119">
        <v>349315971.02402592</v>
      </c>
      <c r="C15" s="119">
        <v>56828266.766882002</v>
      </c>
      <c r="D15" s="119">
        <v>26595510.680806</v>
      </c>
      <c r="E15" s="119">
        <v>432739748.4717139</v>
      </c>
      <c r="G15" s="118" t="s">
        <v>941</v>
      </c>
      <c r="H15" s="119">
        <v>934092.68874999916</v>
      </c>
      <c r="I15" s="119">
        <v>4279909.5395020014</v>
      </c>
      <c r="J15" s="119">
        <v>17248603.947506998</v>
      </c>
      <c r="K15" s="119">
        <v>22462606.175758999</v>
      </c>
      <c r="M15" s="120">
        <f t="shared" si="2"/>
        <v>0.80721951763776789</v>
      </c>
      <c r="N15" s="120">
        <f t="shared" si="3"/>
        <v>0.13132204048178991</v>
      </c>
      <c r="O15" s="120">
        <f t="shared" si="4"/>
        <v>6.1458441880442187E-2</v>
      </c>
      <c r="P15" s="120">
        <f t="shared" si="5"/>
        <v>2.6740623568160655E-3</v>
      </c>
      <c r="Q15" s="120">
        <f t="shared" si="1"/>
        <v>7.5313040199850301E-2</v>
      </c>
      <c r="R15" s="120">
        <f t="shared" si="1"/>
        <v>0.64855321465796589</v>
      </c>
      <c r="X15" s="117" t="s">
        <v>1058</v>
      </c>
    </row>
    <row r="16" spans="1:24" x14ac:dyDescent="0.2">
      <c r="A16" s="118" t="s">
        <v>948</v>
      </c>
      <c r="B16" s="119">
        <v>914307761.55754292</v>
      </c>
      <c r="C16" s="119">
        <v>116680743.31634499</v>
      </c>
      <c r="D16" s="119">
        <v>130026332.99484</v>
      </c>
      <c r="E16" s="119">
        <v>1161014837.8687279</v>
      </c>
      <c r="G16" s="118" t="s">
        <v>948</v>
      </c>
      <c r="H16" s="119">
        <v>2439830.3656589999</v>
      </c>
      <c r="I16" s="119">
        <v>10491952.911892999</v>
      </c>
      <c r="J16" s="119">
        <v>44633548.228708982</v>
      </c>
      <c r="K16" s="119">
        <v>57565331.506260984</v>
      </c>
      <c r="M16" s="120">
        <f t="shared" si="2"/>
        <v>0.78750738727502867</v>
      </c>
      <c r="N16" s="120">
        <f t="shared" si="3"/>
        <v>0.10049892517354519</v>
      </c>
      <c r="O16" s="120">
        <f t="shared" si="4"/>
        <v>0.11199368755142615</v>
      </c>
      <c r="P16" s="120">
        <f t="shared" si="5"/>
        <v>2.6685001136845829E-3</v>
      </c>
      <c r="Q16" s="120">
        <f t="shared" si="1"/>
        <v>8.9920175460720217E-2</v>
      </c>
      <c r="R16" s="120">
        <f t="shared" si="1"/>
        <v>0.34326545400984454</v>
      </c>
      <c r="X16" s="117" t="s">
        <v>1059</v>
      </c>
    </row>
    <row r="17" spans="1:24" x14ac:dyDescent="0.2">
      <c r="A17" s="118" t="s">
        <v>952</v>
      </c>
      <c r="B17" s="119">
        <v>73420734.292552099</v>
      </c>
      <c r="C17" s="119">
        <v>12776085.256828999</v>
      </c>
      <c r="D17" s="119">
        <v>2377728.5641000001</v>
      </c>
      <c r="E17" s="119">
        <v>88574548.113481089</v>
      </c>
      <c r="G17" s="118" t="s">
        <v>952</v>
      </c>
      <c r="H17" s="119">
        <v>224335.90913700007</v>
      </c>
      <c r="I17" s="119">
        <v>950410.20266800013</v>
      </c>
      <c r="J17" s="119">
        <v>1663393.9871350001</v>
      </c>
      <c r="K17" s="119">
        <v>2838140.0989399999</v>
      </c>
      <c r="M17" s="120">
        <f t="shared" si="2"/>
        <v>0.82891457937201063</v>
      </c>
      <c r="N17" s="120">
        <f t="shared" si="3"/>
        <v>0.14424104360612</v>
      </c>
      <c r="O17" s="120">
        <f t="shared" si="4"/>
        <v>2.6844377021869429E-2</v>
      </c>
      <c r="P17" s="120">
        <f t="shared" si="5"/>
        <v>3.0554844118435495E-3</v>
      </c>
      <c r="Q17" s="120">
        <f t="shared" si="1"/>
        <v>7.4389782438246677E-2</v>
      </c>
      <c r="R17" s="120">
        <f t="shared" si="1"/>
        <v>0.69957269818332501</v>
      </c>
      <c r="X17" s="117" t="s">
        <v>1060</v>
      </c>
    </row>
    <row r="18" spans="1:24" x14ac:dyDescent="0.2">
      <c r="A18" s="118" t="s">
        <v>960</v>
      </c>
      <c r="B18" s="119">
        <v>557989197.29007506</v>
      </c>
      <c r="C18" s="119">
        <v>10165137.404940002</v>
      </c>
      <c r="D18" s="119">
        <v>10255140.494073</v>
      </c>
      <c r="E18" s="119">
        <v>578409475.18908811</v>
      </c>
      <c r="G18" s="118" t="s">
        <v>960</v>
      </c>
      <c r="H18" s="119">
        <v>660165.28904300008</v>
      </c>
      <c r="I18" s="119">
        <v>1444311.514739</v>
      </c>
      <c r="J18" s="119">
        <v>3754698.8908270001</v>
      </c>
      <c r="K18" s="119">
        <v>5859175.6946090003</v>
      </c>
      <c r="M18" s="120">
        <f t="shared" si="2"/>
        <v>0.96469581019166839</v>
      </c>
      <c r="N18" s="120">
        <f t="shared" si="3"/>
        <v>1.7574292678412491E-2</v>
      </c>
      <c r="O18" s="120">
        <f t="shared" si="4"/>
        <v>1.7729897129919056E-2</v>
      </c>
      <c r="P18" s="120">
        <f t="shared" si="5"/>
        <v>1.1831148205899908E-3</v>
      </c>
      <c r="Q18" s="120">
        <f t="shared" si="1"/>
        <v>0.14208479995923132</v>
      </c>
      <c r="R18" s="120">
        <f t="shared" si="1"/>
        <v>0.36612846922936293</v>
      </c>
      <c r="X18" s="117" t="s">
        <v>1061</v>
      </c>
    </row>
    <row r="19" spans="1:24" x14ac:dyDescent="0.2">
      <c r="A19" s="118" t="s">
        <v>965</v>
      </c>
      <c r="B19" s="119">
        <v>1174050093.2476702</v>
      </c>
      <c r="C19" s="119">
        <v>74025573.013597101</v>
      </c>
      <c r="D19" s="119">
        <v>67300487.774645999</v>
      </c>
      <c r="E19" s="119">
        <v>1315376154.0359132</v>
      </c>
      <c r="G19" s="118" t="s">
        <v>965</v>
      </c>
      <c r="H19" s="119">
        <v>2382702.6923159929</v>
      </c>
      <c r="I19" s="119">
        <v>5745117.316133</v>
      </c>
      <c r="J19" s="119">
        <v>37779962.954244986</v>
      </c>
      <c r="K19" s="119">
        <v>45907782.962693982</v>
      </c>
      <c r="M19" s="120">
        <f t="shared" si="2"/>
        <v>0.89255844394425254</v>
      </c>
      <c r="N19" s="120">
        <f t="shared" si="3"/>
        <v>5.6277113422246221E-2</v>
      </c>
      <c r="O19" s="120">
        <f t="shared" si="4"/>
        <v>5.1164442633501263E-2</v>
      </c>
      <c r="P19" s="120">
        <f t="shared" si="5"/>
        <v>2.0294727678313407E-3</v>
      </c>
      <c r="Q19" s="120">
        <f t="shared" si="1"/>
        <v>7.7609899960892306E-2</v>
      </c>
      <c r="R19" s="120">
        <f t="shared" si="1"/>
        <v>0.56136239429274637</v>
      </c>
      <c r="X19" s="117" t="s">
        <v>1062</v>
      </c>
    </row>
    <row r="20" spans="1:24" x14ac:dyDescent="0.2">
      <c r="A20" s="118" t="s">
        <v>967</v>
      </c>
      <c r="B20" s="119">
        <v>686298315.75529408</v>
      </c>
      <c r="C20" s="119">
        <v>73676423.921892971</v>
      </c>
      <c r="D20" s="119">
        <v>31628199.877271999</v>
      </c>
      <c r="E20" s="119">
        <v>791602939.5544591</v>
      </c>
      <c r="G20" s="118" t="s">
        <v>967</v>
      </c>
      <c r="H20" s="119">
        <v>1128405.6493990009</v>
      </c>
      <c r="I20" s="119">
        <v>8430418.3732059989</v>
      </c>
      <c r="J20" s="119">
        <v>20112877.802368995</v>
      </c>
      <c r="K20" s="119">
        <v>29671701.824973993</v>
      </c>
      <c r="M20" s="120">
        <f t="shared" si="2"/>
        <v>0.86697292476145427</v>
      </c>
      <c r="N20" s="120">
        <f t="shared" si="3"/>
        <v>9.3072448623498741E-2</v>
      </c>
      <c r="O20" s="120">
        <f t="shared" si="4"/>
        <v>3.9954626615046958E-2</v>
      </c>
      <c r="P20" s="120">
        <f t="shared" si="5"/>
        <v>1.6441911971722574E-3</v>
      </c>
      <c r="Q20" s="120">
        <f t="shared" si="1"/>
        <v>0.1144249126714319</v>
      </c>
      <c r="R20" s="120">
        <f t="shared" si="1"/>
        <v>0.63591598258559423</v>
      </c>
      <c r="X20" s="117" t="s">
        <v>1063</v>
      </c>
    </row>
    <row r="21" spans="1:24" x14ac:dyDescent="0.2">
      <c r="A21" s="118" t="s">
        <v>976</v>
      </c>
      <c r="B21" s="119">
        <v>224250002.00292408</v>
      </c>
      <c r="C21" s="119">
        <v>33956588.632191986</v>
      </c>
      <c r="D21" s="119">
        <v>42524586.067671999</v>
      </c>
      <c r="E21" s="119">
        <v>300731176.70278805</v>
      </c>
      <c r="G21" s="118" t="s">
        <v>976</v>
      </c>
      <c r="H21" s="119">
        <v>531418.82837199979</v>
      </c>
      <c r="I21" s="119">
        <v>3549872.0824290006</v>
      </c>
      <c r="J21" s="119">
        <v>24169143.892339002</v>
      </c>
      <c r="K21" s="119">
        <v>28250434.803140003</v>
      </c>
      <c r="M21" s="120">
        <f t="shared" si="2"/>
        <v>0.74568258755742456</v>
      </c>
      <c r="N21" s="120">
        <f t="shared" si="3"/>
        <v>0.11291342987611559</v>
      </c>
      <c r="O21" s="120">
        <f t="shared" si="4"/>
        <v>0.14140398256645986</v>
      </c>
      <c r="P21" s="120">
        <f t="shared" si="5"/>
        <v>2.3697606404706763E-3</v>
      </c>
      <c r="Q21" s="120">
        <f t="shared" si="1"/>
        <v>0.10454148150393419</v>
      </c>
      <c r="R21" s="120">
        <f t="shared" si="1"/>
        <v>0.56835694658796099</v>
      </c>
    </row>
    <row r="22" spans="1:24" x14ac:dyDescent="0.2">
      <c r="A22" s="118" t="s">
        <v>984</v>
      </c>
      <c r="B22" s="119">
        <v>55031190.858966</v>
      </c>
      <c r="C22" s="119">
        <v>156582.45080600001</v>
      </c>
      <c r="D22" s="119">
        <v>45166.034817</v>
      </c>
      <c r="E22" s="119">
        <v>55232939.344589002</v>
      </c>
      <c r="G22" s="118" t="s">
        <v>984</v>
      </c>
      <c r="H22" s="119">
        <v>28911.415863000002</v>
      </c>
      <c r="I22" s="119">
        <v>17751.172675000002</v>
      </c>
      <c r="J22" s="119">
        <v>31399.209330000002</v>
      </c>
      <c r="K22" s="119">
        <v>78061.797868000009</v>
      </c>
      <c r="M22" s="120">
        <f t="shared" si="2"/>
        <v>0.9963473157862498</v>
      </c>
      <c r="N22" s="120">
        <f t="shared" si="3"/>
        <v>2.8349469114636191E-3</v>
      </c>
      <c r="O22" s="120">
        <f t="shared" si="4"/>
        <v>8.1773730228653448E-4</v>
      </c>
      <c r="P22" s="120">
        <f t="shared" si="5"/>
        <v>5.2536416915080421E-4</v>
      </c>
      <c r="Q22" s="120">
        <f t="shared" si="1"/>
        <v>0.11336629733170457</v>
      </c>
      <c r="R22" s="120">
        <f t="shared" si="1"/>
        <v>0.6951951717085797</v>
      </c>
    </row>
    <row r="23" spans="1:24" x14ac:dyDescent="0.2">
      <c r="A23" s="118" t="s">
        <v>986</v>
      </c>
      <c r="B23" s="119">
        <v>78991722.486993</v>
      </c>
      <c r="C23" s="119">
        <v>15288292.243496999</v>
      </c>
      <c r="D23" s="119">
        <v>436356.70503299998</v>
      </c>
      <c r="E23" s="119">
        <v>94716371.435523003</v>
      </c>
      <c r="G23" s="118" t="s">
        <v>986</v>
      </c>
      <c r="H23" s="119">
        <v>146274.78777699999</v>
      </c>
      <c r="I23" s="119">
        <v>1625970.9953119999</v>
      </c>
      <c r="J23" s="119">
        <v>304130.03593299998</v>
      </c>
      <c r="K23" s="119">
        <v>2076375.8190219998</v>
      </c>
      <c r="M23" s="120">
        <f t="shared" si="2"/>
        <v>0.83398172132011661</v>
      </c>
      <c r="N23" s="120">
        <f t="shared" si="3"/>
        <v>0.16141129576426305</v>
      </c>
      <c r="O23" s="120">
        <f t="shared" si="4"/>
        <v>4.6069829156202887E-3</v>
      </c>
      <c r="P23" s="120">
        <f t="shared" si="5"/>
        <v>1.8517736184457303E-3</v>
      </c>
      <c r="Q23" s="120">
        <f t="shared" si="1"/>
        <v>0.10635399751751999</v>
      </c>
      <c r="R23" s="120">
        <f t="shared" si="1"/>
        <v>0.69697573665104973</v>
      </c>
    </row>
    <row r="24" spans="1:24" x14ac:dyDescent="0.2">
      <c r="A24" s="118" t="s">
        <v>988</v>
      </c>
      <c r="B24" s="119">
        <v>340434005.49263561</v>
      </c>
      <c r="C24" s="119">
        <v>59073931.780493997</v>
      </c>
      <c r="D24" s="119">
        <v>2518928.162575</v>
      </c>
      <c r="E24" s="119">
        <v>402026865.43570459</v>
      </c>
      <c r="G24" s="118" t="s">
        <v>988</v>
      </c>
      <c r="H24" s="119">
        <v>585355.46694400697</v>
      </c>
      <c r="I24" s="119">
        <v>7857596.21997598</v>
      </c>
      <c r="J24" s="119">
        <v>1813904.5642579999</v>
      </c>
      <c r="K24" s="119">
        <v>10256856.251177987</v>
      </c>
      <c r="M24" s="120">
        <f t="shared" si="2"/>
        <v>0.84679416915007288</v>
      </c>
      <c r="N24" s="120">
        <f t="shared" si="3"/>
        <v>0.14694025912042333</v>
      </c>
      <c r="O24" s="120">
        <f t="shared" si="4"/>
        <v>6.2655717295038516E-3</v>
      </c>
      <c r="P24" s="120">
        <f t="shared" si="5"/>
        <v>1.7194388853632591E-3</v>
      </c>
      <c r="Q24" s="120">
        <f t="shared" si="5"/>
        <v>0.13301292098134104</v>
      </c>
      <c r="R24" s="120">
        <f t="shared" si="5"/>
        <v>0.72010968443169787</v>
      </c>
    </row>
    <row r="25" spans="1:24" x14ac:dyDescent="0.2">
      <c r="A25" s="118" t="s">
        <v>993</v>
      </c>
      <c r="B25" s="119">
        <v>60400665.732071899</v>
      </c>
      <c r="C25" s="119">
        <v>8743642.0990580004</v>
      </c>
      <c r="D25" s="119">
        <v>14289367.188327001</v>
      </c>
      <c r="E25" s="119">
        <v>83433675.019456893</v>
      </c>
      <c r="G25" s="118" t="s">
        <v>993</v>
      </c>
      <c r="H25" s="119">
        <v>178585.16143300009</v>
      </c>
      <c r="I25" s="119">
        <v>665553.77710499987</v>
      </c>
      <c r="J25" s="119">
        <v>8085677.0197369996</v>
      </c>
      <c r="K25" s="119">
        <v>8929815.9582749996</v>
      </c>
      <c r="M25" s="120">
        <f t="shared" si="2"/>
        <v>0.72393629692071393</v>
      </c>
      <c r="N25" s="120">
        <f t="shared" si="3"/>
        <v>0.10479751847223517</v>
      </c>
      <c r="O25" s="120">
        <f t="shared" si="4"/>
        <v>0.17126618460705098</v>
      </c>
      <c r="P25" s="120">
        <f t="shared" si="5"/>
        <v>2.9566753821088083E-3</v>
      </c>
      <c r="Q25" s="120">
        <f t="shared" si="5"/>
        <v>7.6118597898317861E-2</v>
      </c>
      <c r="R25" s="120">
        <f t="shared" si="5"/>
        <v>0.56585270104488583</v>
      </c>
    </row>
    <row r="26" spans="1:24" x14ac:dyDescent="0.2">
      <c r="A26" s="118" t="s">
        <v>999</v>
      </c>
      <c r="B26" s="119">
        <v>71335419.634433016</v>
      </c>
      <c r="C26" s="119">
        <v>14438018.006913992</v>
      </c>
      <c r="D26" s="119">
        <v>10120746.809446</v>
      </c>
      <c r="E26" s="119">
        <v>95894184.450792998</v>
      </c>
      <c r="G26" s="118" t="s">
        <v>999</v>
      </c>
      <c r="H26" s="119">
        <v>178977.43117899957</v>
      </c>
      <c r="I26" s="119">
        <v>1684963.3030339989</v>
      </c>
      <c r="J26" s="119">
        <v>7867279.2535540005</v>
      </c>
      <c r="K26" s="119">
        <v>9731219.9877669998</v>
      </c>
      <c r="M26" s="120">
        <f t="shared" si="2"/>
        <v>0.74389724510392985</v>
      </c>
      <c r="N26" s="120">
        <f t="shared" si="3"/>
        <v>0.1505619771376511</v>
      </c>
      <c r="O26" s="120">
        <f t="shared" si="4"/>
        <v>0.10554077775841918</v>
      </c>
      <c r="P26" s="120">
        <f t="shared" si="5"/>
        <v>2.5089560290833231E-3</v>
      </c>
      <c r="Q26" s="120">
        <f t="shared" si="5"/>
        <v>0.11670322770252217</v>
      </c>
      <c r="R26" s="120">
        <f t="shared" si="5"/>
        <v>0.77734177147987049</v>
      </c>
    </row>
    <row r="27" spans="1:24" x14ac:dyDescent="0.2">
      <c r="A27" s="118" t="s">
        <v>1004</v>
      </c>
      <c r="B27" s="119">
        <v>185356.96228000001</v>
      </c>
      <c r="C27" s="119">
        <v>14238.610126</v>
      </c>
      <c r="D27" s="119">
        <v>120905.063182</v>
      </c>
      <c r="E27" s="119">
        <v>320500.635588</v>
      </c>
      <c r="G27" s="118" t="s">
        <v>1004</v>
      </c>
      <c r="H27" s="119">
        <v>1537.735893</v>
      </c>
      <c r="I27" s="119">
        <v>460.94597699999997</v>
      </c>
      <c r="J27" s="119">
        <v>33298.400815000001</v>
      </c>
      <c r="K27" s="119">
        <v>35297.082685000001</v>
      </c>
      <c r="M27" s="120">
        <f t="shared" si="2"/>
        <v>0.57833570888225727</v>
      </c>
      <c r="N27" s="120">
        <f t="shared" si="3"/>
        <v>4.442615254062577E-2</v>
      </c>
      <c r="O27" s="120">
        <f t="shared" si="4"/>
        <v>0.37723813857711691</v>
      </c>
      <c r="P27" s="120">
        <f t="shared" si="5"/>
        <v>8.2960784104623916E-3</v>
      </c>
      <c r="Q27" s="120">
        <f t="shared" si="5"/>
        <v>3.2372961470326589E-2</v>
      </c>
      <c r="R27" s="120">
        <f t="shared" si="5"/>
        <v>0.2754094819410125</v>
      </c>
    </row>
    <row r="28" spans="1:24" x14ac:dyDescent="0.2">
      <c r="A28" s="118" t="s">
        <v>1006</v>
      </c>
      <c r="B28" s="119">
        <v>80078908.756305501</v>
      </c>
      <c r="C28" s="119">
        <v>1427153.336808</v>
      </c>
      <c r="D28" s="119">
        <v>0.369612</v>
      </c>
      <c r="E28" s="119">
        <v>81506062.46272549</v>
      </c>
      <c r="G28" s="118" t="s">
        <v>1006</v>
      </c>
      <c r="H28" s="119">
        <v>817620.60531200597</v>
      </c>
      <c r="I28" s="119">
        <v>14620.20759</v>
      </c>
      <c r="J28" s="119">
        <v>0.28548299999999999</v>
      </c>
      <c r="K28" s="119">
        <v>832241.09838500596</v>
      </c>
      <c r="M28" s="120">
        <f t="shared" si="2"/>
        <v>0.98249021406140602</v>
      </c>
      <c r="N28" s="120">
        <f t="shared" si="3"/>
        <v>1.750978140381482E-2</v>
      </c>
      <c r="O28" s="120">
        <f t="shared" si="4"/>
        <v>4.5347792401213307E-9</v>
      </c>
      <c r="P28" s="120">
        <f t="shared" si="5"/>
        <v>1.0210186652270354E-2</v>
      </c>
      <c r="Q28" s="120">
        <f t="shared" si="5"/>
        <v>1.0244314477587847E-2</v>
      </c>
      <c r="R28" s="120">
        <f t="shared" si="5"/>
        <v>0.77238563682997308</v>
      </c>
    </row>
    <row r="29" spans="1:24" x14ac:dyDescent="0.2">
      <c r="A29" s="118" t="s">
        <v>1064</v>
      </c>
      <c r="B29" s="119">
        <v>31578367.372816004</v>
      </c>
      <c r="C29" s="119">
        <v>3647152.9036010001</v>
      </c>
      <c r="D29" s="119">
        <v>1672784.053689</v>
      </c>
      <c r="E29" s="119">
        <v>36898304.330106005</v>
      </c>
      <c r="G29" s="118" t="s">
        <v>1064</v>
      </c>
      <c r="H29" s="119">
        <v>86374.777833000102</v>
      </c>
      <c r="I29" s="119">
        <v>251661.72655299999</v>
      </c>
      <c r="J29" s="119">
        <v>1264117.4800789999</v>
      </c>
      <c r="K29" s="119">
        <v>1602153.984465</v>
      </c>
      <c r="M29" s="120">
        <f t="shared" si="2"/>
        <v>0.85582164129560379</v>
      </c>
      <c r="N29" s="120">
        <f t="shared" si="3"/>
        <v>9.8843374236718545E-2</v>
      </c>
      <c r="O29" s="120">
        <f t="shared" si="4"/>
        <v>4.5334984467677683E-2</v>
      </c>
      <c r="P29" s="120">
        <f t="shared" si="5"/>
        <v>2.7352515351175238E-3</v>
      </c>
      <c r="Q29" s="120">
        <f t="shared" si="5"/>
        <v>6.9002241804702755E-2</v>
      </c>
      <c r="R29" s="120">
        <f t="shared" si="5"/>
        <v>0.75569675433672057</v>
      </c>
    </row>
    <row r="30" spans="1:24" x14ac:dyDescent="0.2">
      <c r="A30" s="118" t="s">
        <v>1044</v>
      </c>
      <c r="B30" s="119">
        <v>9190393350.1571198</v>
      </c>
      <c r="C30" s="119">
        <v>1119849864.7620561</v>
      </c>
      <c r="D30" s="119">
        <v>592998987.05161572</v>
      </c>
      <c r="E30" s="119">
        <v>10903242201.970789</v>
      </c>
      <c r="G30" s="118" t="s">
        <v>1044</v>
      </c>
      <c r="H30" s="119">
        <v>23434227.815740973</v>
      </c>
      <c r="I30" s="119">
        <v>98026930.94458504</v>
      </c>
      <c r="J30" s="119">
        <v>350979790.95288795</v>
      </c>
      <c r="K30" s="119">
        <v>472440949.71321398</v>
      </c>
      <c r="M30" s="120">
        <f t="shared" si="2"/>
        <v>0.84290463147704198</v>
      </c>
      <c r="N30" s="120">
        <f t="shared" si="3"/>
        <v>0.10270796924603219</v>
      </c>
      <c r="O30" s="120">
        <f t="shared" si="4"/>
        <v>5.4387399276926054E-2</v>
      </c>
      <c r="P30" s="120">
        <f t="shared" si="5"/>
        <v>2.5498612434624833E-3</v>
      </c>
      <c r="Q30" s="120">
        <f t="shared" si="5"/>
        <v>8.7535779597931768E-2</v>
      </c>
      <c r="R30" s="120">
        <f t="shared" si="5"/>
        <v>0.5918724966090676</v>
      </c>
    </row>
    <row r="33" spans="1:3" x14ac:dyDescent="0.2">
      <c r="A33" s="115" t="s">
        <v>1038</v>
      </c>
      <c r="B33" s="116" t="s">
        <v>1039</v>
      </c>
    </row>
    <row r="34" spans="1:3" x14ac:dyDescent="0.2">
      <c r="A34" s="116"/>
      <c r="B34" s="116"/>
    </row>
    <row r="35" spans="1:3" x14ac:dyDescent="0.2">
      <c r="A35" s="115" t="s">
        <v>1043</v>
      </c>
      <c r="B35" s="116" t="s">
        <v>1040</v>
      </c>
    </row>
    <row r="36" spans="1:3" x14ac:dyDescent="0.2">
      <c r="A36" s="118" t="s">
        <v>1024</v>
      </c>
      <c r="B36" s="121">
        <v>8231457125.0080252</v>
      </c>
      <c r="C36" s="120">
        <f>+B36/$B$40</f>
        <v>0.24709723605937442</v>
      </c>
    </row>
    <row r="37" spans="1:3" x14ac:dyDescent="0.2">
      <c r="A37" s="118" t="s">
        <v>1025</v>
      </c>
      <c r="B37" s="121">
        <v>2524321662.6435108</v>
      </c>
      <c r="C37" s="120">
        <f t="shared" ref="C37:C39" si="6">+B37/$B$40</f>
        <v>7.5776730206003229E-2</v>
      </c>
    </row>
    <row r="38" spans="1:3" x14ac:dyDescent="0.2">
      <c r="A38" s="118" t="s">
        <v>1026</v>
      </c>
      <c r="B38" s="121">
        <v>4181682395.4165049</v>
      </c>
      <c r="C38" s="120">
        <f t="shared" si="6"/>
        <v>0.12552846310118573</v>
      </c>
    </row>
    <row r="39" spans="1:3" x14ac:dyDescent="0.2">
      <c r="A39" s="118" t="s">
        <v>1027</v>
      </c>
      <c r="B39" s="121">
        <v>18375162042.835255</v>
      </c>
      <c r="C39" s="120">
        <f t="shared" si="6"/>
        <v>0.55159757063343662</v>
      </c>
    </row>
    <row r="40" spans="1:3" x14ac:dyDescent="0.2">
      <c r="A40" s="118" t="s">
        <v>1044</v>
      </c>
      <c r="B40" s="121">
        <v>33312623225.903294</v>
      </c>
    </row>
  </sheetData>
  <pageMargins left="0.7" right="0.7" top="0.75" bottom="0.75" header="0.3" footer="0.3"/>
  <pageSetup paperSize="9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0148DB1B66DA499B9393429ED53FDC" ma:contentTypeVersion="3" ma:contentTypeDescription="Create a new document." ma:contentTypeScope="" ma:versionID="26994bf64989d2d7367d1b40abe0f45a">
  <xsd:schema xmlns:xsd="http://www.w3.org/2001/XMLSchema" xmlns:xs="http://www.w3.org/2001/XMLSchema" xmlns:p="http://schemas.microsoft.com/office/2006/metadata/properties" xmlns:ns2="0273747b-dca1-4d55-aa99-3e8d5a2b08f3" targetNamespace="http://schemas.microsoft.com/office/2006/metadata/properties" ma:root="true" ma:fieldsID="b57985c3e0398c69e99aedb6e5280f54" ns2:_=""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404100-8270-49D3-9CB8-6466867230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931273-ADB8-48A7-8925-ABE15E959F05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0273747b-dca1-4d55-aa99-3e8d5a2b08f3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E1E7389-7AD6-41C7-B460-0D86325DDE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Sat79 - Ex. Dez 24</vt:lpstr>
      <vt:lpstr>Sat 79 - Script Esturural</vt:lpstr>
      <vt:lpstr>Comparativo s adjudicados</vt:lpstr>
      <vt:lpstr>Sat79_dez24</vt:lpstr>
      <vt:lpstr>Index</vt:lpstr>
      <vt:lpstr>1. Credit Quality by sector</vt:lpstr>
      <vt:lpstr>2. Exposures of corp excl_Paris</vt:lpstr>
      <vt:lpstr>3. Net Carrying Amt by Maturity</vt:lpstr>
      <vt:lpstr>4. Exp. subject to phy. Ris</vt:lpstr>
      <vt:lpstr>Extração AG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Henrique Crespo Rodrigues Antunes Correia</cp:lastModifiedBy>
  <cp:revision/>
  <dcterms:created xsi:type="dcterms:W3CDTF">2023-05-21T03:22:38Z</dcterms:created>
  <dcterms:modified xsi:type="dcterms:W3CDTF">2025-04-17T18:01:57Z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2023-07-19T02:45:14Z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2a0c876a-833d-4fdd-8234-533eefba07be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  <property fmtid="{D5CDD505-2E9C-101B-9397-08002B2CF9AE}" pid="10" name="MediaServiceImageTags">
    <vt:lpwstr/>
  </property>
</Properties>
</file>